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updateLinks="always"/>
  <mc:AlternateContent xmlns:mc="http://schemas.openxmlformats.org/markup-compatibility/2006">
    <mc:Choice Requires="x15">
      <x15ac:absPath xmlns:x15ac="http://schemas.microsoft.com/office/spreadsheetml/2010/11/ac" url="https://usepa.sharepoint.com/sites/ocspp_Work/wpc/TSCA Scoping Next 20 HPS Review/Flame Retardants/TBBPA/RE Documents/Supplemental Files/"/>
    </mc:Choice>
  </mc:AlternateContent>
  <xr:revisionPtr revIDLastSave="3241" documentId="8_{056A6447-5641-46C0-8F68-E058AADEBDB4}" xr6:coauthVersionLast="47" xr6:coauthVersionMax="47" xr10:uidLastSave="{DA57D02A-2BE1-4FF7-8263-C9790E98D252}"/>
  <bookViews>
    <workbookView xWindow="-96" yWindow="-96" windowWidth="23232" windowHeight="13872" tabRatio="794" firstSheet="15" activeTab="17" xr2:uid="{D831236D-EBB6-4015-8824-DEF0A1CE4886}"/>
  </bookViews>
  <sheets>
    <sheet name="Cover Page" sheetId="25" r:id="rId1"/>
    <sheet name="Read Me" sheetId="26" r:id="rId2"/>
    <sheet name="Workflow" sheetId="72" r:id="rId3"/>
    <sheet name="NEI Point Sources" sheetId="4" state="hidden" r:id="rId4"/>
    <sheet name="NEI Area Sources" sheetId="5" state="hidden" r:id="rId5"/>
    <sheet name="Raw TRI Data" sheetId="30" r:id="rId6"/>
    <sheet name="NEI SCC Crosswalk" sheetId="49" state="hidden" r:id="rId7"/>
    <sheet name="NEI Area Crosswalk" sheetId="46" state="hidden" r:id="rId8"/>
    <sheet name="NEI Point Source Releases 2017" sheetId="37" state="hidden" r:id="rId9"/>
    <sheet name="NEI Point Source Releases 2020" sheetId="59" state="hidden" r:id="rId10"/>
    <sheet name="TRI Data in Utility Worksheet" sheetId="55" r:id="rId11"/>
    <sheet name="TRI Form R or A" sheetId="47" r:id="rId12"/>
    <sheet name="TRI Facility Information" sheetId="28" r:id="rId13"/>
    <sheet name="Releases per TRI Facility" sheetId="56" r:id="rId14"/>
    <sheet name="COU &amp; OES Information" sheetId="32" r:id="rId15"/>
    <sheet name="TRI Releases per COU" sheetId="41" r:id="rId16"/>
    <sheet name="TRIFD to COU Crosswalk" sheetId="73" r:id="rId17"/>
    <sheet name="NAICS OES Crosswalk" sheetId="68" r:id="rId18"/>
    <sheet name="CDR IFC Codes" sheetId="52" r:id="rId19"/>
    <sheet name="TRI to CDR Crosswalk" sheetId="67" r:id="rId20"/>
    <sheet name="CDR Industrial Sectors" sheetId="71" r:id="rId21"/>
    <sheet name="Industry Sector Crosswalk" sheetId="50" r:id="rId22"/>
    <sheet name="2017-2022 NAICS" sheetId="24" r:id="rId23"/>
    <sheet name="EIS_OperatingStatusCodeNP" sheetId="9" r:id="rId24"/>
    <sheet name="EIS_UnitTypeCode" sheetId="11" r:id="rId25"/>
    <sheet name="EIS_Release Point Type Code" sheetId="13" r:id="rId26"/>
    <sheet name="Sector Crosswalk" sheetId="65" r:id="rId27"/>
    <sheet name="Non-TSCA NAICS Codes" sheetId="51" r:id="rId28"/>
    <sheet name="TRI Crosswalk codes" sheetId="61" r:id="rId29"/>
  </sheets>
  <definedNames>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definedName>
    <definedName name="_AtRisk_SimSetting_ConvergenceTolerance" hidden="1">0.01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1</definedName>
    <definedName name="_AtRisk_SimSetting_MaxAutoIterations" hidden="1">50000</definedName>
    <definedName name="_AtRisk_SimSetting_MultipleCPUCount" localSheetId="22" hidden="1">8</definedName>
    <definedName name="_AtRisk_SimSetting_MultipleCPUCount" hidden="1">8</definedName>
    <definedName name="_AtRisk_SimSetting_MultipleCPUManualCount" hidden="1">8</definedName>
    <definedName name="_AtRisk_SimSetting_MultipleCPUMode" localSheetId="22" hidden="1">2</definedName>
    <definedName name="_AtRisk_SimSetting_MultipleCPUMode" hidden="1">2</definedName>
    <definedName name="_AtRisk_SimSetting_MultipleCPUModeV8" localSheetId="22"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4" hidden="1">'COU &amp; OES Information'!$A$1:$K$18</definedName>
    <definedName name="_xlnm._FilterDatabase" localSheetId="17" hidden="1">'NAICS OES Crosswalk'!$A$1:$D$1</definedName>
    <definedName name="_xlnm._FilterDatabase" localSheetId="7" hidden="1">'NEI Area Crosswalk'!$A$1:$G$181</definedName>
    <definedName name="_xlnm._FilterDatabase" localSheetId="4" hidden="1">'NEI Area Sources'!$A$1:$O$1</definedName>
    <definedName name="_xlnm._FilterDatabase" localSheetId="8" hidden="1">'NEI Point Source Releases 2017'!$A$1:$AO$1917</definedName>
    <definedName name="_xlnm._FilterDatabase" localSheetId="9" hidden="1">'NEI Point Source Releases 2020'!$A$1:$AO$880</definedName>
    <definedName name="_xlnm._FilterDatabase" localSheetId="3" hidden="1">'NEI Point Sources'!$A$1:$DI$32613</definedName>
    <definedName name="_xlnm._FilterDatabase" localSheetId="6" hidden="1">'NEI SCC Crosswalk'!$A$1:$W$786</definedName>
    <definedName name="_xlnm._FilterDatabase" localSheetId="5" hidden="1">'Raw TRI Data'!$A$1:$EN$1545</definedName>
    <definedName name="_xlnm._FilterDatabase" localSheetId="10" hidden="1">'TRI Data in Utility Worksheet'!$A$2:$BK$636</definedName>
    <definedName name="_xlnm._FilterDatabase" localSheetId="12" hidden="1">'TRI Facility Information'!$A$1:$W$87</definedName>
    <definedName name="_xlnm._FilterDatabase" localSheetId="11" hidden="1">'TRI Form R or A'!$A$1:$I$1</definedName>
    <definedName name="Pal_Workbook_GUID" hidden="1">"SK39RLEDQA2L46YW8H5SUKN3"</definedName>
    <definedName name="RiskAfterRecalcMacro" hidden="1">"'PERC_Dry Cleaner Model_4.9.2019.xlsm'!RK4Solver.RK4Solver"</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22" hidden="1">FALSE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22" hidden="1">FALSE</definedName>
    <definedName name="RiskUseMultipleCPUs" hidden="1">FALSE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72" i="56" l="1"/>
  <c r="AG73" i="56"/>
  <c r="AG74" i="56"/>
  <c r="AG75" i="56"/>
  <c r="AG76" i="56"/>
  <c r="AG77" i="56"/>
  <c r="AG78" i="56"/>
  <c r="AG79" i="56"/>
  <c r="AG80" i="56"/>
  <c r="AG81" i="56"/>
  <c r="AG82" i="56"/>
  <c r="AG83" i="56"/>
  <c r="AG71" i="56"/>
  <c r="AG88" i="56"/>
  <c r="AG89" i="56"/>
  <c r="AG90" i="56"/>
  <c r="AG91" i="56"/>
  <c r="AG92" i="56"/>
  <c r="AG93" i="56"/>
  <c r="AG94" i="56"/>
  <c r="AG95" i="56"/>
  <c r="AG102" i="56"/>
  <c r="AG108" i="56"/>
  <c r="AG109" i="56"/>
  <c r="AG110" i="56"/>
  <c r="AG111" i="56"/>
  <c r="AG112" i="56"/>
  <c r="AG113" i="56"/>
  <c r="AG114" i="56"/>
  <c r="AG115" i="56"/>
  <c r="AG107" i="56"/>
  <c r="AG120" i="56"/>
  <c r="AG126" i="56"/>
  <c r="AG127" i="56"/>
  <c r="AG128" i="56"/>
  <c r="AG129" i="56"/>
  <c r="AG130" i="56"/>
  <c r="AG131" i="56"/>
  <c r="AG132" i="56"/>
  <c r="AG133" i="56"/>
  <c r="AG134" i="56"/>
  <c r="AG135" i="56"/>
  <c r="AG125" i="56"/>
  <c r="AG64" i="56"/>
  <c r="AG65" i="56"/>
  <c r="AG63" i="56"/>
  <c r="AG52" i="56"/>
  <c r="AG53" i="56"/>
  <c r="AG43" i="56"/>
  <c r="AG44" i="56"/>
  <c r="AG45" i="56"/>
  <c r="AG46" i="56"/>
  <c r="AG32" i="56"/>
  <c r="AG33" i="56"/>
  <c r="AG34" i="56"/>
  <c r="AG35" i="56"/>
  <c r="AG36" i="56"/>
  <c r="AG37" i="56"/>
  <c r="AG38" i="56"/>
  <c r="AG39" i="56"/>
  <c r="AG40" i="56"/>
  <c r="AG41" i="56"/>
  <c r="AG42" i="56"/>
  <c r="AG31" i="56"/>
  <c r="AG19" i="56"/>
  <c r="AG20" i="56"/>
  <c r="AG21" i="56"/>
  <c r="AG22" i="56"/>
  <c r="AG23" i="56"/>
  <c r="AG24" i="56"/>
  <c r="AG25" i="56"/>
  <c r="AG26" i="56"/>
  <c r="AG18" i="56"/>
  <c r="AG17" i="56"/>
  <c r="C126" i="56"/>
  <c r="C127" i="56"/>
  <c r="C128" i="56"/>
  <c r="C129" i="56"/>
  <c r="C130" i="56"/>
  <c r="C131" i="56"/>
  <c r="C132" i="56"/>
  <c r="C133" i="56"/>
  <c r="C134" i="56"/>
  <c r="C135" i="56"/>
  <c r="C125" i="56"/>
  <c r="C120" i="56"/>
  <c r="C108" i="56"/>
  <c r="C109" i="56"/>
  <c r="C110" i="56"/>
  <c r="C111" i="56"/>
  <c r="C112" i="56"/>
  <c r="C113" i="56"/>
  <c r="C114" i="56"/>
  <c r="C115" i="56"/>
  <c r="C107" i="56"/>
  <c r="C101" i="56"/>
  <c r="C102" i="56"/>
  <c r="C100" i="56"/>
  <c r="C89" i="56"/>
  <c r="C90" i="56"/>
  <c r="C91" i="56"/>
  <c r="C92" i="56"/>
  <c r="C93" i="56"/>
  <c r="C94" i="56"/>
  <c r="C95" i="56"/>
  <c r="C88" i="56"/>
  <c r="C72" i="56"/>
  <c r="C73" i="56"/>
  <c r="C74" i="56"/>
  <c r="C75" i="56"/>
  <c r="C76" i="56"/>
  <c r="C77" i="56"/>
  <c r="C78" i="56"/>
  <c r="C79" i="56"/>
  <c r="C80" i="56"/>
  <c r="C81" i="56"/>
  <c r="C82" i="56"/>
  <c r="C83" i="56"/>
  <c r="C71" i="56"/>
  <c r="C64" i="56"/>
  <c r="C65" i="56"/>
  <c r="C66" i="56"/>
  <c r="C63" i="56"/>
  <c r="C52" i="56"/>
  <c r="C53" i="56"/>
  <c r="C54" i="56"/>
  <c r="C55" i="56"/>
  <c r="C56" i="56"/>
  <c r="C57" i="56"/>
  <c r="C58" i="56"/>
  <c r="C51" i="56"/>
  <c r="C46" i="56"/>
  <c r="C32" i="56"/>
  <c r="C33" i="56"/>
  <c r="C34" i="56"/>
  <c r="C35" i="56"/>
  <c r="C36" i="56"/>
  <c r="C37" i="56"/>
  <c r="C38" i="56"/>
  <c r="C39" i="56"/>
  <c r="C40" i="56"/>
  <c r="C41" i="56"/>
  <c r="C42" i="56"/>
  <c r="C43" i="56"/>
  <c r="C44" i="56"/>
  <c r="C45" i="56"/>
  <c r="C31" i="56"/>
  <c r="C18" i="56"/>
  <c r="C19" i="56"/>
  <c r="C20" i="56"/>
  <c r="C21" i="56"/>
  <c r="C22" i="56"/>
  <c r="C23" i="56"/>
  <c r="C24" i="56"/>
  <c r="C25" i="56"/>
  <c r="C26" i="56"/>
  <c r="C17" i="56"/>
  <c r="C12" i="56"/>
  <c r="C11" i="56"/>
  <c r="C6" i="56"/>
  <c r="O9" i="28"/>
  <c r="E5" i="32" a="1"/>
  <c r="E5" i="32"/>
  <c r="W6" i="56"/>
  <c r="AF32" i="56"/>
  <c r="Y33" i="56"/>
  <c r="X33" i="56"/>
  <c r="O66" i="28"/>
  <c r="F87" i="41"/>
  <c r="E87" i="41"/>
  <c r="D87" i="41"/>
  <c r="C87" i="41"/>
  <c r="B87" i="41"/>
  <c r="F86" i="41"/>
  <c r="E86" i="41"/>
  <c r="D86" i="41"/>
  <c r="C86" i="41"/>
  <c r="B86" i="41"/>
  <c r="W102" i="56"/>
  <c r="V102" i="56"/>
  <c r="U102" i="56"/>
  <c r="T102" i="56"/>
  <c r="S102" i="56"/>
  <c r="R102" i="56"/>
  <c r="Q102" i="56"/>
  <c r="P102" i="56"/>
  <c r="O102" i="56"/>
  <c r="N102" i="56"/>
  <c r="M102" i="56"/>
  <c r="L102" i="56"/>
  <c r="K102" i="56"/>
  <c r="J102" i="56"/>
  <c r="I102" i="56"/>
  <c r="H102" i="56"/>
  <c r="G102" i="56"/>
  <c r="F102" i="56"/>
  <c r="D102" i="56"/>
  <c r="B102" i="56"/>
  <c r="A102" i="56"/>
  <c r="AG101" i="56"/>
  <c r="W101" i="56"/>
  <c r="V101" i="56"/>
  <c r="U101" i="56"/>
  <c r="T101" i="56"/>
  <c r="S101" i="56"/>
  <c r="R101" i="56"/>
  <c r="Q101" i="56"/>
  <c r="P101" i="56"/>
  <c r="O101" i="56"/>
  <c r="AC101" i="56"/>
  <c r="N101" i="56"/>
  <c r="M101" i="56"/>
  <c r="L101" i="56"/>
  <c r="K101" i="56"/>
  <c r="J101" i="56"/>
  <c r="I101" i="56"/>
  <c r="H101" i="56"/>
  <c r="G101" i="56"/>
  <c r="F101" i="56"/>
  <c r="D101" i="56"/>
  <c r="B101" i="56"/>
  <c r="A101" i="56"/>
  <c r="AG100" i="56"/>
  <c r="W100" i="56"/>
  <c r="AC100" i="56"/>
  <c r="V100" i="56"/>
  <c r="U100" i="56"/>
  <c r="T100" i="56"/>
  <c r="S100" i="56"/>
  <c r="R100" i="56"/>
  <c r="Q100" i="56"/>
  <c r="P100" i="56"/>
  <c r="O100" i="56"/>
  <c r="N100" i="56"/>
  <c r="M100" i="56"/>
  <c r="L100" i="56"/>
  <c r="K100" i="56"/>
  <c r="J100" i="56"/>
  <c r="I100" i="56"/>
  <c r="H100" i="56"/>
  <c r="X100" i="56"/>
  <c r="G100" i="56"/>
  <c r="F100" i="56"/>
  <c r="D100" i="56"/>
  <c r="B100" i="56"/>
  <c r="A100" i="56"/>
  <c r="Z100" i="56"/>
  <c r="Z101" i="56"/>
  <c r="Y100" i="56"/>
  <c r="AD100" i="56"/>
  <c r="AD101" i="56"/>
  <c r="Z102" i="56"/>
  <c r="AC102" i="56"/>
  <c r="AA102" i="56"/>
  <c r="AE102" i="56"/>
  <c r="AA100" i="56"/>
  <c r="AE100" i="56"/>
  <c r="AB102" i="56"/>
  <c r="X102" i="56"/>
  <c r="AB100" i="56"/>
  <c r="AF100" i="56"/>
  <c r="AB101" i="56"/>
  <c r="AF101" i="56"/>
  <c r="X101" i="56"/>
  <c r="AF102" i="56"/>
  <c r="Y101" i="56"/>
  <c r="AA101" i="56"/>
  <c r="AE101" i="56"/>
  <c r="Y102" i="56"/>
  <c r="AD102" i="56"/>
  <c r="F4" i="55" a="1"/>
  <c r="F4" i="55"/>
  <c r="F5" i="55" a="1"/>
  <c r="F5" i="55"/>
  <c r="F6" i="55" a="1"/>
  <c r="F6" i="55"/>
  <c r="F7" i="55" a="1"/>
  <c r="F7" i="55"/>
  <c r="F8" i="55" a="1"/>
  <c r="F8" i="55"/>
  <c r="F9" i="55" a="1"/>
  <c r="F9" i="55"/>
  <c r="F10" i="55" a="1"/>
  <c r="F10" i="55"/>
  <c r="F11" i="55" a="1"/>
  <c r="F11" i="55"/>
  <c r="F12" i="55" a="1"/>
  <c r="F12" i="55"/>
  <c r="F13" i="55" a="1"/>
  <c r="F13" i="55"/>
  <c r="F14" i="55" a="1"/>
  <c r="F14" i="55"/>
  <c r="F15" i="55" a="1"/>
  <c r="F15" i="55"/>
  <c r="F16" i="55" a="1"/>
  <c r="F16" i="55"/>
  <c r="F17" i="55" a="1"/>
  <c r="F17" i="55"/>
  <c r="F18" i="55" a="1"/>
  <c r="F18" i="55"/>
  <c r="F19" i="55" a="1"/>
  <c r="F19" i="55"/>
  <c r="F20" i="55" a="1"/>
  <c r="F20" i="55"/>
  <c r="F21" i="55" a="1"/>
  <c r="F21" i="55"/>
  <c r="F22" i="55" a="1"/>
  <c r="F22" i="55"/>
  <c r="F23" i="55" a="1"/>
  <c r="F23" i="55"/>
  <c r="F24" i="55" a="1"/>
  <c r="F24" i="55"/>
  <c r="F25" i="55" a="1"/>
  <c r="F25" i="55"/>
  <c r="F26" i="55" a="1"/>
  <c r="F26" i="55"/>
  <c r="F27" i="55" a="1"/>
  <c r="F27" i="55"/>
  <c r="F28" i="55" a="1"/>
  <c r="F28" i="55"/>
  <c r="F29" i="55" a="1"/>
  <c r="F29" i="55"/>
  <c r="F30" i="55" a="1"/>
  <c r="F30" i="55"/>
  <c r="F31" i="55" a="1"/>
  <c r="F31" i="55"/>
  <c r="F32" i="55" a="1"/>
  <c r="F32" i="55"/>
  <c r="F33" i="55" a="1"/>
  <c r="F33" i="55"/>
  <c r="F34" i="55" a="1"/>
  <c r="F34" i="55"/>
  <c r="F35" i="55" a="1"/>
  <c r="F35" i="55"/>
  <c r="F36" i="55" a="1"/>
  <c r="F36" i="55"/>
  <c r="F37" i="55" a="1"/>
  <c r="F37" i="55"/>
  <c r="F38" i="55" a="1"/>
  <c r="F38" i="55"/>
  <c r="F39" i="55" a="1"/>
  <c r="F39" i="55"/>
  <c r="F40" i="55" a="1"/>
  <c r="F40" i="55"/>
  <c r="F41" i="55" a="1"/>
  <c r="F41" i="55"/>
  <c r="F42" i="55" a="1"/>
  <c r="F42" i="55"/>
  <c r="F43" i="55" a="1"/>
  <c r="F43" i="55"/>
  <c r="F44" i="55" a="1"/>
  <c r="F44" i="55"/>
  <c r="F45" i="55" a="1"/>
  <c r="F45" i="55"/>
  <c r="F46" i="55" a="1"/>
  <c r="F46" i="55"/>
  <c r="F47" i="55" a="1"/>
  <c r="F47" i="55"/>
  <c r="F48" i="55" a="1"/>
  <c r="F48" i="55"/>
  <c r="F49" i="55" a="1"/>
  <c r="F49" i="55"/>
  <c r="F50" i="55" a="1"/>
  <c r="F50" i="55"/>
  <c r="F51" i="55" a="1"/>
  <c r="F51" i="55"/>
  <c r="F52" i="55" a="1"/>
  <c r="F52" i="55"/>
  <c r="F53" i="55" a="1"/>
  <c r="F53" i="55"/>
  <c r="F54" i="55" a="1"/>
  <c r="F54" i="55"/>
  <c r="F55" i="55" a="1"/>
  <c r="F55" i="55"/>
  <c r="F56" i="55" a="1"/>
  <c r="F56" i="55"/>
  <c r="F57" i="55" a="1"/>
  <c r="F57" i="55"/>
  <c r="F58" i="55" a="1"/>
  <c r="F58" i="55"/>
  <c r="F59" i="55" a="1"/>
  <c r="F59" i="55"/>
  <c r="F60" i="55" a="1"/>
  <c r="F60" i="55"/>
  <c r="F61" i="55" a="1"/>
  <c r="F61" i="55"/>
  <c r="F62" i="55" a="1"/>
  <c r="F62" i="55"/>
  <c r="F63" i="55" a="1"/>
  <c r="F63" i="55"/>
  <c r="F64" i="55" a="1"/>
  <c r="F64" i="55"/>
  <c r="F65" i="55" a="1"/>
  <c r="F65" i="55"/>
  <c r="F66" i="55" a="1"/>
  <c r="F66" i="55"/>
  <c r="F67" i="55" a="1"/>
  <c r="F67" i="55"/>
  <c r="F68" i="55" a="1"/>
  <c r="F68" i="55"/>
  <c r="F69" i="55" a="1"/>
  <c r="F69" i="55"/>
  <c r="F70" i="55" a="1"/>
  <c r="F70" i="55"/>
  <c r="F71" i="55" a="1"/>
  <c r="F71" i="55"/>
  <c r="F72" i="55" a="1"/>
  <c r="F72" i="55"/>
  <c r="F73" i="55" a="1"/>
  <c r="F73" i="55"/>
  <c r="F74" i="55" a="1"/>
  <c r="F74" i="55"/>
  <c r="F75" i="55" a="1"/>
  <c r="F75" i="55"/>
  <c r="F76" i="55" a="1"/>
  <c r="F76" i="55"/>
  <c r="F77" i="55" a="1"/>
  <c r="F77" i="55"/>
  <c r="F78" i="55" a="1"/>
  <c r="F78" i="55"/>
  <c r="F79" i="55" a="1"/>
  <c r="F79" i="55"/>
  <c r="F80" i="55" a="1"/>
  <c r="F80" i="55"/>
  <c r="F81" i="55" a="1"/>
  <c r="F81" i="55"/>
  <c r="F82" i="55" a="1"/>
  <c r="F82" i="55"/>
  <c r="F83" i="55" a="1"/>
  <c r="F83" i="55"/>
  <c r="F84" i="55" a="1"/>
  <c r="F84" i="55"/>
  <c r="F85" i="55" a="1"/>
  <c r="F85" i="55"/>
  <c r="F86" i="55" a="1"/>
  <c r="F86" i="55"/>
  <c r="F87" i="55" a="1"/>
  <c r="F87" i="55"/>
  <c r="F88" i="55" a="1"/>
  <c r="F88" i="55"/>
  <c r="F89" i="55" a="1"/>
  <c r="F89" i="55"/>
  <c r="F90" i="55" a="1"/>
  <c r="F90" i="55"/>
  <c r="F91" i="55" a="1"/>
  <c r="F91" i="55"/>
  <c r="F92" i="55" a="1"/>
  <c r="F92" i="55"/>
  <c r="F93" i="55" a="1"/>
  <c r="F93" i="55"/>
  <c r="F94" i="55" a="1"/>
  <c r="F94" i="55"/>
  <c r="F95" i="55" a="1"/>
  <c r="F95" i="55"/>
  <c r="F96" i="55" a="1"/>
  <c r="F96" i="55"/>
  <c r="F97" i="55" a="1"/>
  <c r="F97" i="55"/>
  <c r="F98" i="55" a="1"/>
  <c r="F98" i="55"/>
  <c r="F99" i="55" a="1"/>
  <c r="F99" i="55"/>
  <c r="F100" i="55" a="1"/>
  <c r="F100" i="55"/>
  <c r="F101" i="55" a="1"/>
  <c r="F101" i="55"/>
  <c r="F102" i="55" a="1"/>
  <c r="F102" i="55"/>
  <c r="F103" i="55" a="1"/>
  <c r="F103" i="55"/>
  <c r="F104" i="55" a="1"/>
  <c r="F104" i="55"/>
  <c r="F105" i="55" a="1"/>
  <c r="F105" i="55"/>
  <c r="F106" i="55" a="1"/>
  <c r="F106" i="55"/>
  <c r="F107" i="55" a="1"/>
  <c r="F107" i="55"/>
  <c r="F108" i="55" a="1"/>
  <c r="F108" i="55"/>
  <c r="F109" i="55" a="1"/>
  <c r="F109" i="55"/>
  <c r="F110" i="55" a="1"/>
  <c r="F110" i="55"/>
  <c r="F111" i="55" a="1"/>
  <c r="F111" i="55"/>
  <c r="F112" i="55" a="1"/>
  <c r="F112" i="55"/>
  <c r="F113" i="55" a="1"/>
  <c r="F113" i="55"/>
  <c r="F114" i="55" a="1"/>
  <c r="F114" i="55"/>
  <c r="F115" i="55" a="1"/>
  <c r="F115" i="55"/>
  <c r="F116" i="55" a="1"/>
  <c r="F116" i="55"/>
  <c r="F117" i="55" a="1"/>
  <c r="F117" i="55"/>
  <c r="F118" i="55" a="1"/>
  <c r="F118" i="55"/>
  <c r="F119" i="55" a="1"/>
  <c r="F119" i="55"/>
  <c r="F120" i="55" a="1"/>
  <c r="F120" i="55"/>
  <c r="F121" i="55" a="1"/>
  <c r="F121" i="55"/>
  <c r="F122" i="55" a="1"/>
  <c r="F122" i="55"/>
  <c r="F123" i="55" a="1"/>
  <c r="F123" i="55"/>
  <c r="F124" i="55" a="1"/>
  <c r="F124" i="55"/>
  <c r="F125" i="55" a="1"/>
  <c r="F125" i="55"/>
  <c r="F126" i="55" a="1"/>
  <c r="F126" i="55"/>
  <c r="F127" i="55" a="1"/>
  <c r="F127" i="55"/>
  <c r="F128" i="55" a="1"/>
  <c r="F128" i="55"/>
  <c r="F129" i="55" a="1"/>
  <c r="F129" i="55"/>
  <c r="F130" i="55" a="1"/>
  <c r="F130" i="55"/>
  <c r="F131" i="55" a="1"/>
  <c r="F131" i="55"/>
  <c r="F132" i="55" a="1"/>
  <c r="F132" i="55"/>
  <c r="F133" i="55" a="1"/>
  <c r="F133" i="55"/>
  <c r="F134" i="55" a="1"/>
  <c r="F134" i="55"/>
  <c r="F135" i="55" a="1"/>
  <c r="F135" i="55"/>
  <c r="F136" i="55" a="1"/>
  <c r="F136" i="55"/>
  <c r="F137" i="55" a="1"/>
  <c r="F137" i="55"/>
  <c r="F138" i="55" a="1"/>
  <c r="F138" i="55"/>
  <c r="F139" i="55" a="1"/>
  <c r="F139" i="55"/>
  <c r="F140" i="55" a="1"/>
  <c r="F140" i="55"/>
  <c r="F141" i="55" a="1"/>
  <c r="F141" i="55"/>
  <c r="F142" i="55" a="1"/>
  <c r="F142" i="55"/>
  <c r="F143" i="55" a="1"/>
  <c r="F143" i="55"/>
  <c r="F144" i="55" a="1"/>
  <c r="F144" i="55"/>
  <c r="F145" i="55" a="1"/>
  <c r="F145" i="55"/>
  <c r="F146" i="55" a="1"/>
  <c r="F146" i="55"/>
  <c r="F147" i="55" a="1"/>
  <c r="F147" i="55"/>
  <c r="F148" i="55" a="1"/>
  <c r="F148" i="55"/>
  <c r="F149" i="55" a="1"/>
  <c r="F149" i="55"/>
  <c r="F150" i="55" a="1"/>
  <c r="F150" i="55"/>
  <c r="F151" i="55" a="1"/>
  <c r="F151" i="55"/>
  <c r="F152" i="55" a="1"/>
  <c r="F152" i="55"/>
  <c r="F153" i="55" a="1"/>
  <c r="F153" i="55"/>
  <c r="F154" i="55" a="1"/>
  <c r="F154" i="55"/>
  <c r="F155" i="55" a="1"/>
  <c r="F155" i="55"/>
  <c r="F156" i="55" a="1"/>
  <c r="F156" i="55"/>
  <c r="F157" i="55" a="1"/>
  <c r="F157" i="55"/>
  <c r="F158" i="55" a="1"/>
  <c r="F158" i="55"/>
  <c r="F159" i="55" a="1"/>
  <c r="F159" i="55"/>
  <c r="F160" i="55" a="1"/>
  <c r="F160" i="55"/>
  <c r="F161" i="55" a="1"/>
  <c r="F161" i="55"/>
  <c r="F162" i="55" a="1"/>
  <c r="F162" i="55"/>
  <c r="F163" i="55" a="1"/>
  <c r="F163" i="55"/>
  <c r="F164" i="55" a="1"/>
  <c r="F164" i="55"/>
  <c r="F165" i="55" a="1"/>
  <c r="F165" i="55"/>
  <c r="F166" i="55" a="1"/>
  <c r="F166" i="55"/>
  <c r="F167" i="55" a="1"/>
  <c r="F167" i="55"/>
  <c r="F168" i="55" a="1"/>
  <c r="F168" i="55"/>
  <c r="F169" i="55" a="1"/>
  <c r="F169" i="55"/>
  <c r="F170" i="55" a="1"/>
  <c r="F170" i="55"/>
  <c r="F171" i="55" a="1"/>
  <c r="F171" i="55"/>
  <c r="F172" i="55" a="1"/>
  <c r="F172" i="55"/>
  <c r="F173" i="55" a="1"/>
  <c r="F173" i="55"/>
  <c r="F174" i="55" a="1"/>
  <c r="F174" i="55"/>
  <c r="F175" i="55" a="1"/>
  <c r="F175" i="55"/>
  <c r="F176" i="55" a="1"/>
  <c r="F176" i="55"/>
  <c r="F177" i="55" a="1"/>
  <c r="F177" i="55"/>
  <c r="F178" i="55" a="1"/>
  <c r="F178" i="55"/>
  <c r="F179" i="55" a="1"/>
  <c r="F179" i="55"/>
  <c r="F180" i="55" a="1"/>
  <c r="F180" i="55"/>
  <c r="F181" i="55" a="1"/>
  <c r="F181" i="55"/>
  <c r="F182" i="55" a="1"/>
  <c r="F182" i="55"/>
  <c r="F183" i="55" a="1"/>
  <c r="F183" i="55"/>
  <c r="F184" i="55" a="1"/>
  <c r="F184" i="55"/>
  <c r="F185" i="55" a="1"/>
  <c r="F185" i="55"/>
  <c r="F186" i="55" a="1"/>
  <c r="F186" i="55"/>
  <c r="F187" i="55" a="1"/>
  <c r="F187" i="55"/>
  <c r="F188" i="55" a="1"/>
  <c r="F188" i="55"/>
  <c r="F189" i="55" a="1"/>
  <c r="F189" i="55"/>
  <c r="F190" i="55" a="1"/>
  <c r="F190" i="55"/>
  <c r="F191" i="55" a="1"/>
  <c r="F191" i="55"/>
  <c r="F192" i="55" a="1"/>
  <c r="F192" i="55"/>
  <c r="F193" i="55" a="1"/>
  <c r="F193" i="55"/>
  <c r="F194" i="55" a="1"/>
  <c r="F194" i="55"/>
  <c r="F195" i="55" a="1"/>
  <c r="F195" i="55"/>
  <c r="F196" i="55" a="1"/>
  <c r="F196" i="55"/>
  <c r="F197" i="55" a="1"/>
  <c r="F197" i="55"/>
  <c r="F198" i="55" a="1"/>
  <c r="F198" i="55"/>
  <c r="F199" i="55" a="1"/>
  <c r="F199" i="55"/>
  <c r="F200" i="55" a="1"/>
  <c r="F200" i="55"/>
  <c r="F201" i="55" a="1"/>
  <c r="F201" i="55"/>
  <c r="F202" i="55" a="1"/>
  <c r="F202" i="55"/>
  <c r="F203" i="55" a="1"/>
  <c r="F203" i="55"/>
  <c r="F204" i="55" a="1"/>
  <c r="F204" i="55"/>
  <c r="F205" i="55" a="1"/>
  <c r="F205" i="55"/>
  <c r="F206" i="55" a="1"/>
  <c r="F206" i="55"/>
  <c r="BB31" i="55"/>
  <c r="M127" i="56"/>
  <c r="F207" i="55" a="1"/>
  <c r="F207" i="55"/>
  <c r="F208" i="55" a="1"/>
  <c r="F208" i="55"/>
  <c r="F209" i="55" a="1"/>
  <c r="F209" i="55"/>
  <c r="F210" i="55" a="1"/>
  <c r="F210" i="55"/>
  <c r="F211" i="55" a="1"/>
  <c r="F211" i="55"/>
  <c r="F212" i="55" a="1"/>
  <c r="F212" i="55"/>
  <c r="F213" i="55" a="1"/>
  <c r="F213" i="55"/>
  <c r="F214" i="55" a="1"/>
  <c r="F214" i="55"/>
  <c r="F215" i="55" a="1"/>
  <c r="F215" i="55"/>
  <c r="F216" i="55" a="1"/>
  <c r="F216" i="55"/>
  <c r="F217" i="55" a="1"/>
  <c r="F217" i="55"/>
  <c r="F218" i="55" a="1"/>
  <c r="F218" i="55"/>
  <c r="F219" i="55" a="1"/>
  <c r="F219" i="55"/>
  <c r="F220" i="55" a="1"/>
  <c r="F220" i="55"/>
  <c r="F221" i="55" a="1"/>
  <c r="F221" i="55"/>
  <c r="F222" i="55" a="1"/>
  <c r="F222" i="55"/>
  <c r="F223" i="55" a="1"/>
  <c r="F223" i="55"/>
  <c r="F224" i="55" a="1"/>
  <c r="F224" i="55"/>
  <c r="F225" i="55" a="1"/>
  <c r="F225" i="55"/>
  <c r="F226" i="55" a="1"/>
  <c r="F226" i="55"/>
  <c r="F227" i="55" a="1"/>
  <c r="F227" i="55"/>
  <c r="F228" i="55" a="1"/>
  <c r="F228" i="55"/>
  <c r="F229" i="55" a="1"/>
  <c r="F229" i="55"/>
  <c r="F230" i="55" a="1"/>
  <c r="F230" i="55"/>
  <c r="F231" i="55" a="1"/>
  <c r="F231" i="55"/>
  <c r="F232" i="55" a="1"/>
  <c r="F232" i="55"/>
  <c r="F233" i="55" a="1"/>
  <c r="F233" i="55"/>
  <c r="F234" i="55" a="1"/>
  <c r="F234" i="55"/>
  <c r="F235" i="55" a="1"/>
  <c r="F235" i="55"/>
  <c r="F236" i="55" a="1"/>
  <c r="F236" i="55"/>
  <c r="F237" i="55" a="1"/>
  <c r="F237" i="55"/>
  <c r="F238" i="55" a="1"/>
  <c r="F238" i="55"/>
  <c r="F239" i="55" a="1"/>
  <c r="F239" i="55"/>
  <c r="F240" i="55" a="1"/>
  <c r="F240" i="55"/>
  <c r="F241" i="55" a="1"/>
  <c r="F241" i="55"/>
  <c r="F242" i="55" a="1"/>
  <c r="F242" i="55"/>
  <c r="BB83" i="55"/>
  <c r="M112" i="56"/>
  <c r="F243" i="55" a="1"/>
  <c r="F243" i="55"/>
  <c r="BB84" i="55"/>
  <c r="M36" i="56"/>
  <c r="F244" i="55" a="1"/>
  <c r="F244" i="55"/>
  <c r="F245" i="55" a="1"/>
  <c r="F245" i="55"/>
  <c r="F246" i="55" a="1"/>
  <c r="F246" i="55"/>
  <c r="F247" i="55" a="1"/>
  <c r="F247" i="55"/>
  <c r="F248" i="55" a="1"/>
  <c r="F248" i="55"/>
  <c r="F249" i="55" a="1"/>
  <c r="F249" i="55"/>
  <c r="F250" i="55" a="1"/>
  <c r="F250" i="55"/>
  <c r="F251" i="55" a="1"/>
  <c r="F251" i="55"/>
  <c r="F252" i="55" a="1"/>
  <c r="F252" i="55"/>
  <c r="F253" i="55" a="1"/>
  <c r="F253" i="55"/>
  <c r="F254" i="55" a="1"/>
  <c r="F254" i="55"/>
  <c r="F255" i="55" a="1"/>
  <c r="F255" i="55"/>
  <c r="F256" i="55" a="1"/>
  <c r="F256" i="55"/>
  <c r="F257" i="55" a="1"/>
  <c r="F257" i="55"/>
  <c r="F258" i="55" a="1"/>
  <c r="F258" i="55"/>
  <c r="F259" i="55" a="1"/>
  <c r="F259" i="55"/>
  <c r="F260" i="55" a="1"/>
  <c r="F260" i="55"/>
  <c r="F261" i="55" a="1"/>
  <c r="F261" i="55"/>
  <c r="F262" i="55" a="1"/>
  <c r="F262" i="55"/>
  <c r="F263" i="55" a="1"/>
  <c r="F263" i="55"/>
  <c r="F264" i="55" a="1"/>
  <c r="F264" i="55"/>
  <c r="F265" i="55" a="1"/>
  <c r="F265" i="55"/>
  <c r="BB85" i="55"/>
  <c r="M43" i="56"/>
  <c r="F266" i="55" a="1"/>
  <c r="F266" i="55"/>
  <c r="F267" i="55" a="1"/>
  <c r="F267" i="55"/>
  <c r="F268" i="55" a="1"/>
  <c r="F268" i="55"/>
  <c r="F269" i="55" a="1"/>
  <c r="F269" i="55"/>
  <c r="F270" i="55" a="1"/>
  <c r="F270" i="55"/>
  <c r="F271" i="55" a="1"/>
  <c r="F271" i="55"/>
  <c r="F272" i="55" a="1"/>
  <c r="F272" i="55"/>
  <c r="F273" i="55" a="1"/>
  <c r="F273" i="55"/>
  <c r="F274" i="55" a="1"/>
  <c r="F274" i="55"/>
  <c r="BB86" i="55"/>
  <c r="M40" i="56"/>
  <c r="F275" i="55" a="1"/>
  <c r="F275" i="55"/>
  <c r="BB87" i="55"/>
  <c r="F276" i="55" a="1"/>
  <c r="F276" i="55"/>
  <c r="F277" i="55" a="1"/>
  <c r="F277" i="55"/>
  <c r="F278" i="55" a="1"/>
  <c r="F278" i="55"/>
  <c r="F279" i="55" a="1"/>
  <c r="F279" i="55"/>
  <c r="F280" i="55" a="1"/>
  <c r="F280" i="55"/>
  <c r="F281" i="55" a="1"/>
  <c r="F281" i="55"/>
  <c r="F282" i="55" a="1"/>
  <c r="F282" i="55"/>
  <c r="F283" i="55" a="1"/>
  <c r="F283" i="55"/>
  <c r="F284" i="55" a="1"/>
  <c r="F284" i="55"/>
  <c r="F285" i="55" a="1"/>
  <c r="F285" i="55"/>
  <c r="F286" i="55" a="1"/>
  <c r="F286" i="55"/>
  <c r="F287" i="55" a="1"/>
  <c r="F287" i="55"/>
  <c r="BB88" i="55"/>
  <c r="M58" i="56"/>
  <c r="F288" i="55" a="1"/>
  <c r="F288" i="55"/>
  <c r="F289" i="55" a="1"/>
  <c r="F289" i="55"/>
  <c r="F290" i="55" a="1"/>
  <c r="F290" i="55"/>
  <c r="F291" i="55" a="1"/>
  <c r="F291" i="55"/>
  <c r="F292" i="55" a="1"/>
  <c r="F292" i="55"/>
  <c r="F293" i="55" a="1"/>
  <c r="F293" i="55"/>
  <c r="F294" i="55" a="1"/>
  <c r="F294" i="55"/>
  <c r="F295" i="55" a="1"/>
  <c r="F295" i="55"/>
  <c r="F3" i="55" a="1"/>
  <c r="F3" i="55"/>
  <c r="J4" i="55" a="1"/>
  <c r="J4" i="55"/>
  <c r="J5" i="55" a="1"/>
  <c r="J5" i="55"/>
  <c r="J6" i="55" a="1"/>
  <c r="J6" i="55"/>
  <c r="J7" i="55" a="1"/>
  <c r="J7" i="55"/>
  <c r="J8" i="55" a="1"/>
  <c r="J8" i="55"/>
  <c r="J9" i="55" a="1"/>
  <c r="J9" i="55"/>
  <c r="J10" i="55" a="1"/>
  <c r="J10" i="55"/>
  <c r="J11" i="55" a="1"/>
  <c r="J11" i="55"/>
  <c r="J12" i="55" a="1"/>
  <c r="J12" i="55"/>
  <c r="J13" i="55" a="1"/>
  <c r="J13" i="55"/>
  <c r="J14" i="55" a="1"/>
  <c r="J14" i="55"/>
  <c r="J15" i="55" a="1"/>
  <c r="J15" i="55"/>
  <c r="J16" i="55" a="1"/>
  <c r="J16" i="55"/>
  <c r="J17" i="55" a="1"/>
  <c r="J17" i="55"/>
  <c r="J18" i="55" a="1"/>
  <c r="J18" i="55"/>
  <c r="J19" i="55" a="1"/>
  <c r="J19" i="55"/>
  <c r="J20" i="55" a="1"/>
  <c r="J20" i="55"/>
  <c r="J21" i="55" a="1"/>
  <c r="J21" i="55"/>
  <c r="J22" i="55" a="1"/>
  <c r="J22" i="55"/>
  <c r="J23" i="55" a="1"/>
  <c r="J23" i="55"/>
  <c r="J24" i="55" a="1"/>
  <c r="J24" i="55"/>
  <c r="J25" i="55" a="1"/>
  <c r="J25" i="55"/>
  <c r="J26" i="55" a="1"/>
  <c r="J26" i="55"/>
  <c r="J27" i="55" a="1"/>
  <c r="J27" i="55"/>
  <c r="J28" i="55" a="1"/>
  <c r="J28" i="55"/>
  <c r="J29" i="55" a="1"/>
  <c r="J29" i="55"/>
  <c r="J30" i="55" a="1"/>
  <c r="J30" i="55"/>
  <c r="J31" i="55" a="1"/>
  <c r="J31" i="55"/>
  <c r="J32" i="55" a="1"/>
  <c r="J32" i="55"/>
  <c r="J33" i="55" a="1"/>
  <c r="J33" i="55"/>
  <c r="J34" i="55" a="1"/>
  <c r="J34" i="55"/>
  <c r="J35" i="55" a="1"/>
  <c r="J35" i="55"/>
  <c r="J36" i="55" a="1"/>
  <c r="J36" i="55"/>
  <c r="J37" i="55" a="1"/>
  <c r="J37" i="55"/>
  <c r="J38" i="55" a="1"/>
  <c r="J38" i="55"/>
  <c r="J39" i="55" a="1"/>
  <c r="J39" i="55"/>
  <c r="J40" i="55" a="1"/>
  <c r="J40" i="55"/>
  <c r="J41" i="55" a="1"/>
  <c r="J41" i="55"/>
  <c r="J42" i="55" a="1"/>
  <c r="J42" i="55"/>
  <c r="J43" i="55" a="1"/>
  <c r="J43" i="55"/>
  <c r="J44" i="55" a="1"/>
  <c r="J44" i="55"/>
  <c r="J45" i="55" a="1"/>
  <c r="J45" i="55"/>
  <c r="J46" i="55" a="1"/>
  <c r="J46" i="55"/>
  <c r="J47" i="55" a="1"/>
  <c r="J47" i="55"/>
  <c r="J48" i="55" a="1"/>
  <c r="J48" i="55"/>
  <c r="J49" i="55" a="1"/>
  <c r="J49" i="55"/>
  <c r="J50" i="55" a="1"/>
  <c r="J50" i="55"/>
  <c r="J51" i="55" a="1"/>
  <c r="J51" i="55"/>
  <c r="J52" i="55" a="1"/>
  <c r="J52" i="55"/>
  <c r="J53" i="55" a="1"/>
  <c r="J53" i="55"/>
  <c r="J54" i="55" a="1"/>
  <c r="J54" i="55"/>
  <c r="J55" i="55" a="1"/>
  <c r="J55" i="55"/>
  <c r="J56" i="55" a="1"/>
  <c r="J56" i="55"/>
  <c r="J57" i="55" a="1"/>
  <c r="J57" i="55"/>
  <c r="J58" i="55" a="1"/>
  <c r="J58" i="55"/>
  <c r="J59" i="55" a="1"/>
  <c r="J59" i="55"/>
  <c r="J60" i="55" a="1"/>
  <c r="J60" i="55"/>
  <c r="J61" i="55" a="1"/>
  <c r="J61" i="55"/>
  <c r="J62" i="55" a="1"/>
  <c r="J62" i="55"/>
  <c r="J63" i="55" a="1"/>
  <c r="J63" i="55"/>
  <c r="J64" i="55" a="1"/>
  <c r="J64" i="55"/>
  <c r="J65" i="55" a="1"/>
  <c r="J65" i="55"/>
  <c r="J66" i="55" a="1"/>
  <c r="J66" i="55"/>
  <c r="J67" i="55" a="1"/>
  <c r="J67" i="55"/>
  <c r="J68" i="55" a="1"/>
  <c r="J68" i="55"/>
  <c r="J69" i="55" a="1"/>
  <c r="J69" i="55"/>
  <c r="J70" i="55" a="1"/>
  <c r="J70" i="55"/>
  <c r="J71" i="55" a="1"/>
  <c r="J71" i="55"/>
  <c r="J72" i="55" a="1"/>
  <c r="J72" i="55"/>
  <c r="J73" i="55" a="1"/>
  <c r="J73" i="55"/>
  <c r="J74" i="55" a="1"/>
  <c r="J74" i="55"/>
  <c r="J75" i="55" a="1"/>
  <c r="J75" i="55"/>
  <c r="J76" i="55" a="1"/>
  <c r="J76" i="55"/>
  <c r="J77" i="55" a="1"/>
  <c r="J77" i="55"/>
  <c r="J78" i="55" a="1"/>
  <c r="J78" i="55"/>
  <c r="J79" i="55" a="1"/>
  <c r="J79" i="55"/>
  <c r="J80" i="55" a="1"/>
  <c r="J80" i="55"/>
  <c r="J81" i="55" a="1"/>
  <c r="J81" i="55"/>
  <c r="J82" i="55" a="1"/>
  <c r="J82" i="55"/>
  <c r="J83" i="55" a="1"/>
  <c r="J83" i="55"/>
  <c r="J84" i="55" a="1"/>
  <c r="J84" i="55"/>
  <c r="J85" i="55" a="1"/>
  <c r="J85" i="55"/>
  <c r="J86" i="55" a="1"/>
  <c r="J86" i="55"/>
  <c r="J87" i="55" a="1"/>
  <c r="J87" i="55"/>
  <c r="J88" i="55" a="1"/>
  <c r="J88" i="55"/>
  <c r="J3" i="55" a="1"/>
  <c r="J3" i="55"/>
  <c r="E4" i="55" a="1"/>
  <c r="E4" i="55"/>
  <c r="G4" i="55"/>
  <c r="E5" i="55" a="1"/>
  <c r="E5" i="55"/>
  <c r="E6" i="55" a="1"/>
  <c r="E6" i="55"/>
  <c r="E7" i="55" a="1"/>
  <c r="E7" i="55"/>
  <c r="E8" i="55" a="1"/>
  <c r="E8" i="55"/>
  <c r="G8" i="55"/>
  <c r="E9" i="55" a="1"/>
  <c r="E9" i="55"/>
  <c r="E10" i="55" a="1"/>
  <c r="E10" i="55"/>
  <c r="E11" i="55" a="1"/>
  <c r="E11" i="55"/>
  <c r="E12" i="55" a="1"/>
  <c r="E12" i="55"/>
  <c r="E13" i="55" a="1"/>
  <c r="E13" i="55"/>
  <c r="E14" i="55" a="1"/>
  <c r="E14" i="55"/>
  <c r="E15" i="55" a="1"/>
  <c r="E15" i="55"/>
  <c r="E16" i="55" a="1"/>
  <c r="E16" i="55"/>
  <c r="G16" i="55"/>
  <c r="E17" i="55" a="1"/>
  <c r="E17" i="55"/>
  <c r="E18" i="55" a="1"/>
  <c r="E18" i="55"/>
  <c r="G18" i="55"/>
  <c r="E19" i="55" a="1"/>
  <c r="E19" i="55"/>
  <c r="E20" i="55" a="1"/>
  <c r="E20" i="55"/>
  <c r="G20" i="55"/>
  <c r="E21" i="55" a="1"/>
  <c r="E21" i="55"/>
  <c r="E22" i="55" a="1"/>
  <c r="E22" i="55"/>
  <c r="E23" i="55" a="1"/>
  <c r="E23" i="55"/>
  <c r="E24" i="55" a="1"/>
  <c r="E24" i="55"/>
  <c r="G24" i="55"/>
  <c r="E25" i="55" a="1"/>
  <c r="E25" i="55"/>
  <c r="G25" i="55"/>
  <c r="E26" i="55" a="1"/>
  <c r="E26" i="55"/>
  <c r="E27" i="55" a="1"/>
  <c r="E27" i="55"/>
  <c r="E28" i="55" a="1"/>
  <c r="E28" i="55"/>
  <c r="G28" i="55"/>
  <c r="E29" i="55" a="1"/>
  <c r="E29" i="55"/>
  <c r="E30" i="55" a="1"/>
  <c r="E30" i="55"/>
  <c r="E31" i="55" a="1"/>
  <c r="E31" i="55"/>
  <c r="E32" i="55" a="1"/>
  <c r="E32" i="55"/>
  <c r="G32" i="55"/>
  <c r="E33" i="55" a="1"/>
  <c r="E33" i="55"/>
  <c r="E34" i="55" a="1"/>
  <c r="E34" i="55"/>
  <c r="E35" i="55" a="1"/>
  <c r="E35" i="55"/>
  <c r="E36" i="55" a="1"/>
  <c r="E36" i="55"/>
  <c r="G36" i="55"/>
  <c r="E37" i="55" a="1"/>
  <c r="E37" i="55"/>
  <c r="E38" i="55" a="1"/>
  <c r="E38" i="55"/>
  <c r="E39" i="55" a="1"/>
  <c r="E39" i="55"/>
  <c r="E40" i="55" a="1"/>
  <c r="E40" i="55"/>
  <c r="G40" i="55"/>
  <c r="E41" i="55" a="1"/>
  <c r="E41" i="55"/>
  <c r="E42" i="55" a="1"/>
  <c r="E42" i="55"/>
  <c r="G42" i="55"/>
  <c r="E43" i="55" a="1"/>
  <c r="E43" i="55"/>
  <c r="E44" i="55" a="1"/>
  <c r="E44" i="55"/>
  <c r="G44" i="55"/>
  <c r="E45" i="55" a="1"/>
  <c r="E45" i="55"/>
  <c r="E46" i="55" a="1"/>
  <c r="E46" i="55"/>
  <c r="E47" i="55" a="1"/>
  <c r="E47" i="55"/>
  <c r="E48" i="55" a="1"/>
  <c r="E48" i="55"/>
  <c r="G48" i="55"/>
  <c r="E49" i="55" a="1"/>
  <c r="E49" i="55"/>
  <c r="E50" i="55" a="1"/>
  <c r="E50" i="55"/>
  <c r="G50" i="55"/>
  <c r="E51" i="55" a="1"/>
  <c r="E51" i="55"/>
  <c r="E52" i="55" a="1"/>
  <c r="E52" i="55"/>
  <c r="E53" i="55" a="1"/>
  <c r="E53" i="55"/>
  <c r="E54" i="55" a="1"/>
  <c r="E54" i="55"/>
  <c r="E55" i="55" a="1"/>
  <c r="E55" i="55"/>
  <c r="E56" i="55" a="1"/>
  <c r="E56" i="55"/>
  <c r="G56" i="55"/>
  <c r="E57" i="55" a="1"/>
  <c r="E57" i="55"/>
  <c r="G57" i="55"/>
  <c r="E58" i="55" a="1"/>
  <c r="E58" i="55"/>
  <c r="E59" i="55" a="1"/>
  <c r="E59" i="55"/>
  <c r="G59" i="55"/>
  <c r="E60" i="55" a="1"/>
  <c r="E60" i="55"/>
  <c r="G60" i="55"/>
  <c r="E61" i="55" a="1"/>
  <c r="E61" i="55"/>
  <c r="G61" i="55"/>
  <c r="E62" i="55" a="1"/>
  <c r="E62" i="55"/>
  <c r="G62" i="55"/>
  <c r="E63" i="55" a="1"/>
  <c r="E63" i="55"/>
  <c r="E64" i="55" a="1"/>
  <c r="E64" i="55"/>
  <c r="G64" i="55"/>
  <c r="E65" i="55" a="1"/>
  <c r="E65" i="55"/>
  <c r="E66" i="55" a="1"/>
  <c r="E66" i="55"/>
  <c r="G66" i="55"/>
  <c r="E67" i="55" a="1"/>
  <c r="E67" i="55"/>
  <c r="E68" i="55" a="1"/>
  <c r="E68" i="55"/>
  <c r="G68" i="55"/>
  <c r="E69" i="55" a="1"/>
  <c r="E69" i="55"/>
  <c r="E70" i="55" a="1"/>
  <c r="E70" i="55"/>
  <c r="E71" i="55" a="1"/>
  <c r="E71" i="55"/>
  <c r="E72" i="55" a="1"/>
  <c r="E72" i="55"/>
  <c r="G72" i="55"/>
  <c r="E73" i="55" a="1"/>
  <c r="E73" i="55"/>
  <c r="E74" i="55" a="1"/>
  <c r="E74" i="55"/>
  <c r="E75" i="55" a="1"/>
  <c r="E75" i="55"/>
  <c r="E76" i="55" a="1"/>
  <c r="E76" i="55"/>
  <c r="G76" i="55"/>
  <c r="E77" i="55" a="1"/>
  <c r="E77" i="55"/>
  <c r="E78" i="55" a="1"/>
  <c r="E78" i="55"/>
  <c r="E79" i="55" a="1"/>
  <c r="E79" i="55"/>
  <c r="E80" i="55" a="1"/>
  <c r="E80" i="55"/>
  <c r="E81" i="55" a="1"/>
  <c r="E81" i="55"/>
  <c r="E82" i="55" a="1"/>
  <c r="E82" i="55"/>
  <c r="E83" i="55" a="1"/>
  <c r="E83" i="55"/>
  <c r="E84" i="55" a="1"/>
  <c r="E84" i="55"/>
  <c r="G84" i="55"/>
  <c r="E85" i="55" a="1"/>
  <c r="E85" i="55"/>
  <c r="E86" i="55" a="1"/>
  <c r="E86" i="55"/>
  <c r="G86" i="55"/>
  <c r="E87" i="55" a="1"/>
  <c r="E87" i="55"/>
  <c r="E88" i="55" a="1"/>
  <c r="E88" i="55"/>
  <c r="G88" i="55"/>
  <c r="E89" i="55" a="1"/>
  <c r="E89" i="55"/>
  <c r="E90" i="55" a="1"/>
  <c r="E90" i="55"/>
  <c r="G90" i="55"/>
  <c r="E91" i="55" a="1"/>
  <c r="E91" i="55"/>
  <c r="E92" i="55" a="1"/>
  <c r="E92" i="55"/>
  <c r="G92" i="55"/>
  <c r="E93" i="55" a="1"/>
  <c r="E93" i="55"/>
  <c r="E94" i="55" a="1"/>
  <c r="E94" i="55"/>
  <c r="E95" i="55" a="1"/>
  <c r="E95" i="55"/>
  <c r="E96" i="55" a="1"/>
  <c r="E96" i="55"/>
  <c r="G96" i="55"/>
  <c r="E97" i="55" a="1"/>
  <c r="E97" i="55"/>
  <c r="E98" i="55" a="1"/>
  <c r="E98" i="55"/>
  <c r="G98" i="55"/>
  <c r="E99" i="55" a="1"/>
  <c r="E99" i="55"/>
  <c r="E100" i="55" a="1"/>
  <c r="E100" i="55"/>
  <c r="G100" i="55"/>
  <c r="E101" i="55" a="1"/>
  <c r="E101" i="55"/>
  <c r="E102" i="55" a="1"/>
  <c r="E102" i="55"/>
  <c r="G102" i="55"/>
  <c r="E103" i="55" a="1"/>
  <c r="E103" i="55"/>
  <c r="E104" i="55" a="1"/>
  <c r="E104" i="55"/>
  <c r="G104" i="55"/>
  <c r="E105" i="55" a="1"/>
  <c r="E105" i="55"/>
  <c r="E106" i="55" a="1"/>
  <c r="E106" i="55"/>
  <c r="E107" i="55" a="1"/>
  <c r="E107" i="55"/>
  <c r="G107" i="55"/>
  <c r="E108" i="55" a="1"/>
  <c r="E108" i="55"/>
  <c r="G108" i="55"/>
  <c r="E109" i="55" a="1"/>
  <c r="E109" i="55"/>
  <c r="E110" i="55" a="1"/>
  <c r="E110" i="55"/>
  <c r="G110" i="55"/>
  <c r="E111" i="55" a="1"/>
  <c r="E111" i="55"/>
  <c r="E112" i="55" a="1"/>
  <c r="E112" i="55"/>
  <c r="G112" i="55"/>
  <c r="E113" i="55" a="1"/>
  <c r="E113" i="55"/>
  <c r="E114" i="55" a="1"/>
  <c r="E114" i="55"/>
  <c r="G114" i="55"/>
  <c r="E115" i="55" a="1"/>
  <c r="E115" i="55"/>
  <c r="E116" i="55" a="1"/>
  <c r="E116" i="55"/>
  <c r="G116" i="55"/>
  <c r="E117" i="55" a="1"/>
  <c r="E117" i="55"/>
  <c r="E118" i="55" a="1"/>
  <c r="E118" i="55"/>
  <c r="E119" i="55" a="1"/>
  <c r="E119" i="55"/>
  <c r="E120" i="55" a="1"/>
  <c r="E120" i="55"/>
  <c r="G120" i="55"/>
  <c r="E121" i="55" a="1"/>
  <c r="E121" i="55"/>
  <c r="G121" i="55"/>
  <c r="E122" i="55" a="1"/>
  <c r="E122" i="55"/>
  <c r="G122" i="55"/>
  <c r="E123" i="55" a="1"/>
  <c r="E123" i="55"/>
  <c r="G123" i="55"/>
  <c r="E124" i="55" a="1"/>
  <c r="E124" i="55"/>
  <c r="G124" i="55"/>
  <c r="E125" i="55" a="1"/>
  <c r="E125" i="55"/>
  <c r="G125" i="55"/>
  <c r="E126" i="55" a="1"/>
  <c r="E126" i="55"/>
  <c r="G126" i="55"/>
  <c r="E127" i="55" a="1"/>
  <c r="E127" i="55"/>
  <c r="E128" i="55" a="1"/>
  <c r="E128" i="55"/>
  <c r="G128" i="55"/>
  <c r="E129" i="55" a="1"/>
  <c r="E129" i="55"/>
  <c r="E130" i="55" a="1"/>
  <c r="E130" i="55"/>
  <c r="E131" i="55" a="1"/>
  <c r="E131" i="55"/>
  <c r="E132" i="55" a="1"/>
  <c r="E132" i="55"/>
  <c r="G132" i="55"/>
  <c r="E133" i="55" a="1"/>
  <c r="E133" i="55"/>
  <c r="E134" i="55" a="1"/>
  <c r="E134" i="55"/>
  <c r="G134" i="55"/>
  <c r="E135" i="55" a="1"/>
  <c r="E135" i="55"/>
  <c r="E136" i="55" a="1"/>
  <c r="E136" i="55"/>
  <c r="G136" i="55"/>
  <c r="E137" i="55" a="1"/>
  <c r="E137" i="55"/>
  <c r="E138" i="55" a="1"/>
  <c r="E138" i="55"/>
  <c r="G138" i="55"/>
  <c r="E139" i="55" a="1"/>
  <c r="E139" i="55"/>
  <c r="G139" i="55"/>
  <c r="E140" i="55" a="1"/>
  <c r="E140" i="55"/>
  <c r="G140" i="55"/>
  <c r="E141" i="55" a="1"/>
  <c r="E141" i="55"/>
  <c r="G141" i="55"/>
  <c r="E142" i="55" a="1"/>
  <c r="E142" i="55"/>
  <c r="E143" i="55" a="1"/>
  <c r="E143" i="55"/>
  <c r="E144" i="55" a="1"/>
  <c r="E144" i="55"/>
  <c r="G144" i="55"/>
  <c r="E145" i="55" a="1"/>
  <c r="E145" i="55"/>
  <c r="E146" i="55" a="1"/>
  <c r="E146" i="55"/>
  <c r="G146" i="55"/>
  <c r="E147" i="55" a="1"/>
  <c r="E147" i="55"/>
  <c r="E148" i="55" a="1"/>
  <c r="E148" i="55"/>
  <c r="G148" i="55"/>
  <c r="E149" i="55" a="1"/>
  <c r="E149" i="55"/>
  <c r="E150" i="55" a="1"/>
  <c r="E150" i="55"/>
  <c r="G150" i="55"/>
  <c r="E151" i="55" a="1"/>
  <c r="E151" i="55"/>
  <c r="E152" i="55" a="1"/>
  <c r="E152" i="55"/>
  <c r="G152" i="55"/>
  <c r="E153" i="55" a="1"/>
  <c r="E153" i="55"/>
  <c r="E154" i="55" a="1"/>
  <c r="E154" i="55"/>
  <c r="G154" i="55"/>
  <c r="E155" i="55" a="1"/>
  <c r="E155" i="55"/>
  <c r="E156" i="55" a="1"/>
  <c r="E156" i="55"/>
  <c r="G156" i="55"/>
  <c r="E157" i="55" a="1"/>
  <c r="E157" i="55"/>
  <c r="G157" i="55"/>
  <c r="E158" i="55" a="1"/>
  <c r="E158" i="55"/>
  <c r="E159" i="55" a="1"/>
  <c r="E159" i="55"/>
  <c r="E160" i="55" a="1"/>
  <c r="E160" i="55"/>
  <c r="G160" i="55"/>
  <c r="E161" i="55" a="1"/>
  <c r="E161" i="55"/>
  <c r="E162" i="55" a="1"/>
  <c r="E162" i="55"/>
  <c r="G162" i="55"/>
  <c r="E163" i="55" a="1"/>
  <c r="E163" i="55"/>
  <c r="E164" i="55" a="1"/>
  <c r="E164" i="55"/>
  <c r="G164" i="55"/>
  <c r="E165" i="55" a="1"/>
  <c r="E165" i="55"/>
  <c r="E166" i="55" a="1"/>
  <c r="E166" i="55"/>
  <c r="G166" i="55"/>
  <c r="E167" i="55" a="1"/>
  <c r="E167" i="55"/>
  <c r="E168" i="55" a="1"/>
  <c r="E168" i="55"/>
  <c r="G168" i="55"/>
  <c r="E169" i="55" a="1"/>
  <c r="E169" i="55"/>
  <c r="E170" i="55" a="1"/>
  <c r="E170" i="55"/>
  <c r="G170" i="55"/>
  <c r="E171" i="55" a="1"/>
  <c r="E171" i="55"/>
  <c r="E172" i="55" a="1"/>
  <c r="E172" i="55"/>
  <c r="G172" i="55"/>
  <c r="E173" i="55" a="1"/>
  <c r="E173" i="55"/>
  <c r="E174" i="55" a="1"/>
  <c r="E174" i="55"/>
  <c r="G174" i="55"/>
  <c r="E175" i="55" a="1"/>
  <c r="E175" i="55"/>
  <c r="G175" i="55"/>
  <c r="E176" i="55" a="1"/>
  <c r="E176" i="55"/>
  <c r="G176" i="55"/>
  <c r="E177" i="55" a="1"/>
  <c r="E177" i="55"/>
  <c r="G177" i="55"/>
  <c r="E178" i="55" a="1"/>
  <c r="E178" i="55"/>
  <c r="G178" i="55"/>
  <c r="E179" i="55" a="1"/>
  <c r="E179" i="55"/>
  <c r="E180" i="55" a="1"/>
  <c r="E180" i="55"/>
  <c r="G180" i="55"/>
  <c r="E181" i="55" a="1"/>
  <c r="E181" i="55"/>
  <c r="E182" i="55" a="1"/>
  <c r="E182" i="55"/>
  <c r="E183" i="55" a="1"/>
  <c r="E183" i="55"/>
  <c r="E184" i="55" a="1"/>
  <c r="E184" i="55"/>
  <c r="G184" i="55"/>
  <c r="E185" i="55" a="1"/>
  <c r="E185" i="55"/>
  <c r="E186" i="55" a="1"/>
  <c r="E186" i="55"/>
  <c r="E187" i="55" a="1"/>
  <c r="E187" i="55"/>
  <c r="E188" i="55" a="1"/>
  <c r="E188" i="55"/>
  <c r="G188" i="55"/>
  <c r="E189" i="55" a="1"/>
  <c r="E189" i="55"/>
  <c r="E190" i="55" a="1"/>
  <c r="E190" i="55"/>
  <c r="E191" i="55" a="1"/>
  <c r="E191" i="55"/>
  <c r="E192" i="55" a="1"/>
  <c r="E192" i="55"/>
  <c r="G192" i="55"/>
  <c r="E193" i="55" a="1"/>
  <c r="E193" i="55"/>
  <c r="E194" i="55" a="1"/>
  <c r="E194" i="55"/>
  <c r="E195" i="55" a="1"/>
  <c r="E195" i="55"/>
  <c r="E196" i="55" a="1"/>
  <c r="E196" i="55"/>
  <c r="G196" i="55"/>
  <c r="E197" i="55" a="1"/>
  <c r="E197" i="55"/>
  <c r="E198" i="55" a="1"/>
  <c r="E198" i="55"/>
  <c r="E199" i="55" a="1"/>
  <c r="E199" i="55"/>
  <c r="E200" i="55" a="1"/>
  <c r="E200" i="55"/>
  <c r="G200" i="55"/>
  <c r="E201" i="55" a="1"/>
  <c r="E201" i="55"/>
  <c r="E202" i="55" a="1"/>
  <c r="E202" i="55"/>
  <c r="E203" i="55" a="1"/>
  <c r="E203" i="55"/>
  <c r="E204" i="55" a="1"/>
  <c r="E204" i="55"/>
  <c r="G204" i="55"/>
  <c r="E205" i="55" a="1"/>
  <c r="E205" i="55"/>
  <c r="E206" i="55" a="1"/>
  <c r="E206" i="55"/>
  <c r="E207" i="55" a="1"/>
  <c r="E207" i="55"/>
  <c r="E208" i="55" a="1"/>
  <c r="E208" i="55"/>
  <c r="G208" i="55"/>
  <c r="E209" i="55" a="1"/>
  <c r="E209" i="55"/>
  <c r="E210" i="55" a="1"/>
  <c r="E210" i="55"/>
  <c r="E211" i="55" a="1"/>
  <c r="E211" i="55"/>
  <c r="E212" i="55" a="1"/>
  <c r="E212" i="55"/>
  <c r="G212" i="55"/>
  <c r="E213" i="55" a="1"/>
  <c r="E213" i="55"/>
  <c r="E214" i="55" a="1"/>
  <c r="E214" i="55"/>
  <c r="E215" i="55" a="1"/>
  <c r="E215" i="55"/>
  <c r="E216" i="55" a="1"/>
  <c r="E216" i="55"/>
  <c r="G216" i="55"/>
  <c r="E217" i="55" a="1"/>
  <c r="E217" i="55"/>
  <c r="E218" i="55" a="1"/>
  <c r="E218" i="55"/>
  <c r="E219" i="55" a="1"/>
  <c r="E219" i="55"/>
  <c r="E220" i="55" a="1"/>
  <c r="E220" i="55"/>
  <c r="G220" i="55"/>
  <c r="E221" i="55" a="1"/>
  <c r="E221" i="55"/>
  <c r="E222" i="55" a="1"/>
  <c r="E222" i="55"/>
  <c r="E223" i="55" a="1"/>
  <c r="E223" i="55"/>
  <c r="E224" i="55" a="1"/>
  <c r="E224" i="55"/>
  <c r="G224" i="55"/>
  <c r="E225" i="55" a="1"/>
  <c r="E225" i="55"/>
  <c r="E226" i="55" a="1"/>
  <c r="E226" i="55"/>
  <c r="E227" i="55" a="1"/>
  <c r="E227" i="55"/>
  <c r="E228" i="55" a="1"/>
  <c r="E228" i="55"/>
  <c r="G228" i="55"/>
  <c r="E229" i="55" a="1"/>
  <c r="E229" i="55"/>
  <c r="E230" i="55" a="1"/>
  <c r="E230" i="55"/>
  <c r="E231" i="55" a="1"/>
  <c r="E231" i="55"/>
  <c r="E232" i="55" a="1"/>
  <c r="E232" i="55"/>
  <c r="G232" i="55"/>
  <c r="E233" i="55" a="1"/>
  <c r="E233" i="55"/>
  <c r="E234" i="55" a="1"/>
  <c r="E234" i="55"/>
  <c r="E235" i="55" a="1"/>
  <c r="E235" i="55"/>
  <c r="E236" i="55" a="1"/>
  <c r="E236" i="55"/>
  <c r="G236" i="55"/>
  <c r="E237" i="55" a="1"/>
  <c r="E237" i="55"/>
  <c r="E238" i="55" a="1"/>
  <c r="E238" i="55"/>
  <c r="E239" i="55" a="1"/>
  <c r="E239" i="55"/>
  <c r="E240" i="55" a="1"/>
  <c r="E240" i="55"/>
  <c r="G240" i="55"/>
  <c r="E241" i="55" a="1"/>
  <c r="E241" i="55"/>
  <c r="E242" i="55" a="1"/>
  <c r="E242" i="55"/>
  <c r="E243" i="55" a="1"/>
  <c r="E243" i="55"/>
  <c r="E244" i="55" a="1"/>
  <c r="E244" i="55"/>
  <c r="G244" i="55"/>
  <c r="E245" i="55" a="1"/>
  <c r="E245" i="55"/>
  <c r="E246" i="55" a="1"/>
  <c r="E246" i="55"/>
  <c r="E247" i="55" a="1"/>
  <c r="E247" i="55"/>
  <c r="E248" i="55" a="1"/>
  <c r="E248" i="55"/>
  <c r="G248" i="55"/>
  <c r="E249" i="55" a="1"/>
  <c r="E249" i="55"/>
  <c r="E250" i="55" a="1"/>
  <c r="E250" i="55"/>
  <c r="E251" i="55" a="1"/>
  <c r="E251" i="55"/>
  <c r="E252" i="55" a="1"/>
  <c r="E252" i="55"/>
  <c r="G252" i="55"/>
  <c r="E253" i="55" a="1"/>
  <c r="E253" i="55"/>
  <c r="E254" i="55" a="1"/>
  <c r="E254" i="55"/>
  <c r="E255" i="55" a="1"/>
  <c r="E255" i="55"/>
  <c r="E256" i="55" a="1"/>
  <c r="E256" i="55"/>
  <c r="G256" i="55"/>
  <c r="E257" i="55" a="1"/>
  <c r="E257" i="55"/>
  <c r="E258" i="55" a="1"/>
  <c r="E258" i="55"/>
  <c r="E259" i="55" a="1"/>
  <c r="E259" i="55"/>
  <c r="E260" i="55" a="1"/>
  <c r="E260" i="55"/>
  <c r="G260" i="55"/>
  <c r="E261" i="55" a="1"/>
  <c r="E261" i="55"/>
  <c r="E262" i="55" a="1"/>
  <c r="E262" i="55"/>
  <c r="E263" i="55" a="1"/>
  <c r="E263" i="55"/>
  <c r="E264" i="55" a="1"/>
  <c r="E264" i="55"/>
  <c r="G264" i="55"/>
  <c r="E265" i="55" a="1"/>
  <c r="E265" i="55"/>
  <c r="E266" i="55" a="1"/>
  <c r="E266" i="55"/>
  <c r="E267" i="55" a="1"/>
  <c r="E267" i="55"/>
  <c r="E268" i="55" a="1"/>
  <c r="E268" i="55"/>
  <c r="G268" i="55"/>
  <c r="E269" i="55" a="1"/>
  <c r="E269" i="55"/>
  <c r="E270" i="55" a="1"/>
  <c r="E270" i="55"/>
  <c r="E271" i="55" a="1"/>
  <c r="E271" i="55"/>
  <c r="E272" i="55" a="1"/>
  <c r="E272" i="55"/>
  <c r="G272" i="55"/>
  <c r="E273" i="55" a="1"/>
  <c r="E273" i="55"/>
  <c r="E274" i="55" a="1"/>
  <c r="E274" i="55"/>
  <c r="E275" i="55" a="1"/>
  <c r="E275" i="55"/>
  <c r="E276" i="55" a="1"/>
  <c r="E276" i="55"/>
  <c r="G276" i="55"/>
  <c r="E277" i="55" a="1"/>
  <c r="E277" i="55"/>
  <c r="E278" i="55" a="1"/>
  <c r="E278" i="55"/>
  <c r="E279" i="55" a="1"/>
  <c r="E279" i="55"/>
  <c r="E280" i="55" a="1"/>
  <c r="E280" i="55"/>
  <c r="E281" i="55" a="1"/>
  <c r="E281" i="55"/>
  <c r="E282" i="55" a="1"/>
  <c r="E282" i="55"/>
  <c r="E283" i="55" a="1"/>
  <c r="E283" i="55"/>
  <c r="E284" i="55" a="1"/>
  <c r="E284" i="55"/>
  <c r="E285" i="55" a="1"/>
  <c r="E285" i="55"/>
  <c r="E286" i="55" a="1"/>
  <c r="E286" i="55"/>
  <c r="E287" i="55" a="1"/>
  <c r="E287" i="55"/>
  <c r="E288" i="55" a="1"/>
  <c r="E288" i="55"/>
  <c r="G288" i="55"/>
  <c r="E289" i="55" a="1"/>
  <c r="E289" i="55"/>
  <c r="E290" i="55" a="1"/>
  <c r="E290" i="55"/>
  <c r="E291" i="55" a="1"/>
  <c r="E291" i="55"/>
  <c r="E292" i="55" a="1"/>
  <c r="E292" i="55"/>
  <c r="G292" i="55"/>
  <c r="E293" i="55" a="1"/>
  <c r="E293" i="55"/>
  <c r="E294" i="55" a="1"/>
  <c r="E294" i="55"/>
  <c r="E295" i="55" a="1"/>
  <c r="E295" i="55"/>
  <c r="E3" i="55" a="1"/>
  <c r="E3" i="55"/>
  <c r="F134" i="56"/>
  <c r="W134" i="56"/>
  <c r="F135" i="56"/>
  <c r="W135" i="56"/>
  <c r="A134" i="56"/>
  <c r="B134" i="56"/>
  <c r="D134" i="56"/>
  <c r="A135" i="56"/>
  <c r="B135" i="56"/>
  <c r="D135" i="56"/>
  <c r="W133" i="56"/>
  <c r="F133" i="56"/>
  <c r="D133" i="56"/>
  <c r="B133" i="56"/>
  <c r="A133" i="56"/>
  <c r="W132" i="56"/>
  <c r="F132" i="56"/>
  <c r="D132" i="56"/>
  <c r="B132" i="56"/>
  <c r="A132" i="56"/>
  <c r="W131" i="56"/>
  <c r="F131" i="56"/>
  <c r="D131" i="56"/>
  <c r="B131" i="56"/>
  <c r="A131" i="56"/>
  <c r="W130" i="56"/>
  <c r="F130" i="56"/>
  <c r="D130" i="56"/>
  <c r="B130" i="56"/>
  <c r="A130" i="56"/>
  <c r="W129" i="56"/>
  <c r="F129" i="56"/>
  <c r="D129" i="56"/>
  <c r="B129" i="56"/>
  <c r="A129" i="56"/>
  <c r="W128" i="56"/>
  <c r="F128" i="56"/>
  <c r="D128" i="56"/>
  <c r="B128" i="56"/>
  <c r="A128" i="56"/>
  <c r="W127" i="56"/>
  <c r="F127" i="56"/>
  <c r="D127" i="56"/>
  <c r="B127" i="56"/>
  <c r="A127" i="56"/>
  <c r="W126" i="56"/>
  <c r="F126" i="56"/>
  <c r="D126" i="56"/>
  <c r="B126" i="56"/>
  <c r="A126" i="56"/>
  <c r="W125" i="56"/>
  <c r="F125" i="56"/>
  <c r="D125" i="56"/>
  <c r="B125" i="56"/>
  <c r="A125" i="56"/>
  <c r="W120" i="56"/>
  <c r="F120" i="56"/>
  <c r="D120" i="56"/>
  <c r="B120" i="56"/>
  <c r="A120" i="56"/>
  <c r="F115" i="56"/>
  <c r="W115" i="56"/>
  <c r="A115" i="56"/>
  <c r="B115" i="56"/>
  <c r="D115" i="56"/>
  <c r="W114" i="56"/>
  <c r="F114" i="56"/>
  <c r="D114" i="56"/>
  <c r="B114" i="56"/>
  <c r="A114" i="56"/>
  <c r="W113" i="56"/>
  <c r="F113" i="56"/>
  <c r="D113" i="56"/>
  <c r="B113" i="56"/>
  <c r="A113" i="56"/>
  <c r="W112" i="56"/>
  <c r="F112" i="56"/>
  <c r="D112" i="56"/>
  <c r="B112" i="56"/>
  <c r="A112" i="56"/>
  <c r="W111" i="56"/>
  <c r="F111" i="56"/>
  <c r="D111" i="56"/>
  <c r="B111" i="56"/>
  <c r="A111" i="56"/>
  <c r="W110" i="56"/>
  <c r="F110" i="56"/>
  <c r="D110" i="56"/>
  <c r="B110" i="56"/>
  <c r="A110" i="56"/>
  <c r="W109" i="56"/>
  <c r="F109" i="56"/>
  <c r="D109" i="56"/>
  <c r="B109" i="56"/>
  <c r="A109" i="56"/>
  <c r="W108" i="56"/>
  <c r="G108" i="56"/>
  <c r="F108" i="56"/>
  <c r="D108" i="56"/>
  <c r="B108" i="56"/>
  <c r="A108" i="56"/>
  <c r="W107" i="56"/>
  <c r="F107" i="56"/>
  <c r="D107" i="56"/>
  <c r="B107" i="56"/>
  <c r="A107" i="56"/>
  <c r="W95" i="56"/>
  <c r="F95" i="56"/>
  <c r="D95" i="56"/>
  <c r="B95" i="56"/>
  <c r="A95" i="56"/>
  <c r="W94" i="56"/>
  <c r="F94" i="56"/>
  <c r="D94" i="56"/>
  <c r="B94" i="56"/>
  <c r="A94" i="56"/>
  <c r="W93" i="56"/>
  <c r="F93" i="56"/>
  <c r="D93" i="56"/>
  <c r="B93" i="56"/>
  <c r="A93" i="56"/>
  <c r="W92" i="56"/>
  <c r="F92" i="56"/>
  <c r="D92" i="56"/>
  <c r="B92" i="56"/>
  <c r="A92" i="56"/>
  <c r="W91" i="56"/>
  <c r="F91" i="56"/>
  <c r="D91" i="56"/>
  <c r="B91" i="56"/>
  <c r="A91" i="56"/>
  <c r="W90" i="56"/>
  <c r="F90" i="56"/>
  <c r="D90" i="56"/>
  <c r="B90" i="56"/>
  <c r="A90" i="56"/>
  <c r="W89" i="56"/>
  <c r="F89" i="56"/>
  <c r="D89" i="56"/>
  <c r="B89" i="56"/>
  <c r="A89" i="56"/>
  <c r="W88" i="56"/>
  <c r="F88" i="56"/>
  <c r="D88" i="56"/>
  <c r="B88" i="56"/>
  <c r="A88" i="56"/>
  <c r="W83" i="56"/>
  <c r="F83" i="56"/>
  <c r="D83" i="56"/>
  <c r="B83" i="56"/>
  <c r="A83" i="56"/>
  <c r="W82" i="56"/>
  <c r="F82" i="56"/>
  <c r="D82" i="56"/>
  <c r="B82" i="56"/>
  <c r="A82" i="56"/>
  <c r="W81" i="56"/>
  <c r="F81" i="56"/>
  <c r="D81" i="56"/>
  <c r="B81" i="56"/>
  <c r="A81" i="56"/>
  <c r="W80" i="56"/>
  <c r="F80" i="56"/>
  <c r="D80" i="56"/>
  <c r="B80" i="56"/>
  <c r="A80" i="56"/>
  <c r="W79" i="56"/>
  <c r="F79" i="56"/>
  <c r="D79" i="56"/>
  <c r="B79" i="56"/>
  <c r="A79" i="56"/>
  <c r="W78" i="56"/>
  <c r="F78" i="56"/>
  <c r="D78" i="56"/>
  <c r="B78" i="56"/>
  <c r="A78" i="56"/>
  <c r="W77" i="56"/>
  <c r="F77" i="56"/>
  <c r="D77" i="56"/>
  <c r="B77" i="56"/>
  <c r="A77" i="56"/>
  <c r="W76" i="56"/>
  <c r="F76" i="56"/>
  <c r="D76" i="56"/>
  <c r="B76" i="56"/>
  <c r="A76" i="56"/>
  <c r="W75" i="56"/>
  <c r="F75" i="56"/>
  <c r="D75" i="56"/>
  <c r="B75" i="56"/>
  <c r="A75" i="56"/>
  <c r="W74" i="56"/>
  <c r="F74" i="56"/>
  <c r="D74" i="56"/>
  <c r="B74" i="56"/>
  <c r="A74" i="56"/>
  <c r="W73" i="56"/>
  <c r="F73" i="56"/>
  <c r="D73" i="56"/>
  <c r="B73" i="56"/>
  <c r="A73" i="56"/>
  <c r="W72" i="56"/>
  <c r="F72" i="56"/>
  <c r="D72" i="56"/>
  <c r="B72" i="56"/>
  <c r="A72" i="56"/>
  <c r="W71" i="56"/>
  <c r="P71" i="56"/>
  <c r="F71" i="56"/>
  <c r="D71" i="56"/>
  <c r="B71" i="56"/>
  <c r="A71" i="56"/>
  <c r="AG66" i="56"/>
  <c r="W66" i="56"/>
  <c r="F66" i="56"/>
  <c r="D66" i="56"/>
  <c r="B66" i="56"/>
  <c r="A66" i="56"/>
  <c r="W65" i="56"/>
  <c r="F65" i="56"/>
  <c r="D65" i="56"/>
  <c r="B65" i="56"/>
  <c r="A65" i="56"/>
  <c r="W64" i="56"/>
  <c r="F64" i="56"/>
  <c r="D64" i="56"/>
  <c r="B64" i="56"/>
  <c r="A64" i="56"/>
  <c r="W63" i="56"/>
  <c r="F63" i="56"/>
  <c r="D63" i="56"/>
  <c r="B63" i="56"/>
  <c r="A63" i="56"/>
  <c r="AG58" i="56"/>
  <c r="W58" i="56"/>
  <c r="F58" i="56"/>
  <c r="D58" i="56"/>
  <c r="B58" i="56"/>
  <c r="A58" i="56"/>
  <c r="AG57" i="56"/>
  <c r="W57" i="56"/>
  <c r="F57" i="56"/>
  <c r="D57" i="56"/>
  <c r="B57" i="56"/>
  <c r="A57" i="56"/>
  <c r="AG56" i="56"/>
  <c r="W56" i="56"/>
  <c r="F56" i="56"/>
  <c r="D56" i="56"/>
  <c r="B56" i="56"/>
  <c r="A56" i="56"/>
  <c r="AG55" i="56"/>
  <c r="W55" i="56"/>
  <c r="F55" i="56"/>
  <c r="D55" i="56"/>
  <c r="B55" i="56"/>
  <c r="A55" i="56"/>
  <c r="AG54" i="56"/>
  <c r="W54" i="56"/>
  <c r="F54" i="56"/>
  <c r="D54" i="56"/>
  <c r="B54" i="56"/>
  <c r="A54" i="56"/>
  <c r="W53" i="56"/>
  <c r="F53" i="56"/>
  <c r="D53" i="56"/>
  <c r="B53" i="56"/>
  <c r="A53" i="56"/>
  <c r="W52" i="56"/>
  <c r="F52" i="56"/>
  <c r="D52" i="56"/>
  <c r="B52" i="56"/>
  <c r="A52" i="56"/>
  <c r="AG51" i="56"/>
  <c r="W51" i="56"/>
  <c r="F51" i="56"/>
  <c r="D51" i="56"/>
  <c r="B51" i="56"/>
  <c r="A51" i="56"/>
  <c r="F41" i="56"/>
  <c r="W41" i="56"/>
  <c r="F42" i="56"/>
  <c r="W42" i="56"/>
  <c r="F43" i="56"/>
  <c r="W43" i="56"/>
  <c r="F44" i="56"/>
  <c r="W44" i="56"/>
  <c r="F45" i="56"/>
  <c r="W45" i="56"/>
  <c r="F46" i="56"/>
  <c r="W46" i="56"/>
  <c r="F34" i="56"/>
  <c r="W34" i="56"/>
  <c r="F35" i="56"/>
  <c r="W35" i="56"/>
  <c r="F36" i="56"/>
  <c r="W36" i="56"/>
  <c r="F37" i="56"/>
  <c r="W37" i="56"/>
  <c r="F38" i="56"/>
  <c r="W38" i="56"/>
  <c r="F39" i="56"/>
  <c r="W39" i="56"/>
  <c r="F40" i="56"/>
  <c r="W40" i="56"/>
  <c r="A34" i="56"/>
  <c r="B34" i="56"/>
  <c r="D34" i="56"/>
  <c r="A35" i="56"/>
  <c r="B35" i="56"/>
  <c r="D35" i="56"/>
  <c r="A36" i="56"/>
  <c r="B36" i="56"/>
  <c r="D36" i="56"/>
  <c r="A37" i="56"/>
  <c r="B37" i="56"/>
  <c r="D37" i="56"/>
  <c r="A38" i="56"/>
  <c r="B38" i="56"/>
  <c r="D38" i="56"/>
  <c r="A39" i="56"/>
  <c r="B39" i="56"/>
  <c r="D39" i="56"/>
  <c r="A40" i="56"/>
  <c r="B40" i="56"/>
  <c r="D40" i="56"/>
  <c r="A41" i="56"/>
  <c r="B41" i="56"/>
  <c r="D41" i="56"/>
  <c r="A42" i="56"/>
  <c r="B42" i="56"/>
  <c r="D42" i="56"/>
  <c r="A43" i="56"/>
  <c r="B43" i="56"/>
  <c r="D43" i="56"/>
  <c r="A44" i="56"/>
  <c r="B44" i="56"/>
  <c r="D44" i="56"/>
  <c r="A45" i="56"/>
  <c r="B45" i="56"/>
  <c r="D45" i="56"/>
  <c r="A46" i="56"/>
  <c r="B46" i="56"/>
  <c r="D46" i="56"/>
  <c r="W26" i="56"/>
  <c r="F26" i="56"/>
  <c r="D26" i="56"/>
  <c r="B26" i="56"/>
  <c r="A26" i="56"/>
  <c r="W25" i="56"/>
  <c r="F25" i="56"/>
  <c r="D25" i="56"/>
  <c r="B25" i="56"/>
  <c r="A25" i="56"/>
  <c r="W24" i="56"/>
  <c r="F24" i="56"/>
  <c r="D24" i="56"/>
  <c r="B24" i="56"/>
  <c r="A24" i="56"/>
  <c r="W23" i="56"/>
  <c r="F23" i="56"/>
  <c r="D23" i="56"/>
  <c r="B23" i="56"/>
  <c r="A23" i="56"/>
  <c r="W22" i="56"/>
  <c r="F22" i="56"/>
  <c r="D22" i="56"/>
  <c r="B22" i="56"/>
  <c r="A22" i="56"/>
  <c r="W21" i="56"/>
  <c r="F21" i="56"/>
  <c r="D21" i="56"/>
  <c r="B21" i="56"/>
  <c r="A21" i="56"/>
  <c r="W20" i="56"/>
  <c r="F20" i="56"/>
  <c r="D20" i="56"/>
  <c r="B20" i="56"/>
  <c r="A20" i="56"/>
  <c r="W19" i="56"/>
  <c r="F19" i="56"/>
  <c r="D19" i="56"/>
  <c r="B19" i="56"/>
  <c r="A19" i="56"/>
  <c r="W18" i="56"/>
  <c r="F18" i="56"/>
  <c r="D18" i="56"/>
  <c r="B18" i="56"/>
  <c r="A18" i="56"/>
  <c r="H7" i="32"/>
  <c r="I7" i="32"/>
  <c r="J7" i="32"/>
  <c r="AE23" i="30"/>
  <c r="AE24" i="30"/>
  <c r="AE25" i="30"/>
  <c r="AE52" i="30"/>
  <c r="AE53" i="30"/>
  <c r="AE54" i="30"/>
  <c r="AE200" i="30"/>
  <c r="B58" i="28"/>
  <c r="O58" i="28"/>
  <c r="AE201" i="30"/>
  <c r="AE202" i="30"/>
  <c r="AE203" i="30"/>
  <c r="AE212" i="30"/>
  <c r="B2" i="28"/>
  <c r="AE237" i="30"/>
  <c r="B48" i="28"/>
  <c r="O48" i="28"/>
  <c r="AE238" i="30"/>
  <c r="AE239" i="30"/>
  <c r="AE250" i="30"/>
  <c r="B74" i="28"/>
  <c r="O74" i="28"/>
  <c r="AE251" i="30"/>
  <c r="AE252" i="30"/>
  <c r="AE253" i="30"/>
  <c r="AE254" i="30"/>
  <c r="AE232" i="30"/>
  <c r="B69" i="28"/>
  <c r="AE233" i="30"/>
  <c r="AE234" i="30"/>
  <c r="AE235" i="30"/>
  <c r="AE236" i="30"/>
  <c r="AE155" i="30"/>
  <c r="B45" i="28"/>
  <c r="O45" i="28"/>
  <c r="AE156" i="30"/>
  <c r="AE157" i="30"/>
  <c r="AE138" i="30"/>
  <c r="B40" i="28"/>
  <c r="O40" i="28"/>
  <c r="AE74" i="30"/>
  <c r="B21" i="28"/>
  <c r="O21" i="28"/>
  <c r="AE75" i="30"/>
  <c r="AE76" i="30"/>
  <c r="AE77" i="30"/>
  <c r="AE78" i="30"/>
  <c r="AE240" i="30"/>
  <c r="B71" i="28"/>
  <c r="O71" i="28"/>
  <c r="AE241" i="30"/>
  <c r="AE242" i="30"/>
  <c r="AE243" i="30"/>
  <c r="AE244" i="30"/>
  <c r="AE139" i="30"/>
  <c r="B41" i="28"/>
  <c r="O41" i="28"/>
  <c r="AE140" i="30"/>
  <c r="AE141" i="30"/>
  <c r="AE142" i="30"/>
  <c r="AE143" i="30"/>
  <c r="AE256" i="30"/>
  <c r="B76" i="28"/>
  <c r="AE257" i="30"/>
  <c r="AE258" i="30"/>
  <c r="AE259" i="30"/>
  <c r="AE260" i="30"/>
  <c r="AE128" i="30"/>
  <c r="B38" i="28"/>
  <c r="O38" i="28"/>
  <c r="AE129" i="30"/>
  <c r="AE130" i="30"/>
  <c r="AE131" i="30"/>
  <c r="AE132" i="30"/>
  <c r="AE79" i="30"/>
  <c r="B22" i="28"/>
  <c r="O22" i="28"/>
  <c r="AE80" i="30"/>
  <c r="AE81" i="30"/>
  <c r="AE82" i="30"/>
  <c r="AE83" i="30"/>
  <c r="AE107" i="30"/>
  <c r="B29" i="28"/>
  <c r="AE249" i="30"/>
  <c r="B73" i="28"/>
  <c r="O73" i="28"/>
  <c r="AE109" i="30"/>
  <c r="B31" i="28"/>
  <c r="O31" i="28"/>
  <c r="AE165" i="30"/>
  <c r="B50" i="28"/>
  <c r="O50" i="28"/>
  <c r="AE166" i="30"/>
  <c r="AE47" i="30"/>
  <c r="B14" i="28"/>
  <c r="O14" i="28"/>
  <c r="AE48" i="30"/>
  <c r="AE49" i="30"/>
  <c r="AE50" i="30"/>
  <c r="AE51" i="30"/>
  <c r="AE206" i="30"/>
  <c r="B60" i="28"/>
  <c r="O60" i="28"/>
  <c r="AE207" i="30"/>
  <c r="AE208" i="30"/>
  <c r="AE209" i="30"/>
  <c r="AE210" i="30"/>
  <c r="AE123" i="30"/>
  <c r="B37" i="28"/>
  <c r="O37" i="28"/>
  <c r="AE124" i="30"/>
  <c r="AE125" i="30"/>
  <c r="AE126" i="30"/>
  <c r="AE127" i="30"/>
  <c r="AE211" i="30"/>
  <c r="B61" i="28"/>
  <c r="O61" i="28"/>
  <c r="AE213" i="30"/>
  <c r="B63" i="28"/>
  <c r="O63" i="28"/>
  <c r="AE214" i="30"/>
  <c r="AE215" i="30"/>
  <c r="AE216" i="30"/>
  <c r="AE217" i="30"/>
  <c r="AE290" i="30"/>
  <c r="B87" i="28"/>
  <c r="O87" i="28"/>
  <c r="AE291" i="30"/>
  <c r="AE292" i="30"/>
  <c r="AE293" i="30"/>
  <c r="AE294" i="30"/>
  <c r="AE26" i="30"/>
  <c r="B8" i="28"/>
  <c r="O8" i="28"/>
  <c r="AE27" i="30"/>
  <c r="AE28" i="30"/>
  <c r="AE29" i="30"/>
  <c r="AE30" i="30"/>
  <c r="AE194" i="30"/>
  <c r="B56" i="28"/>
  <c r="O56" i="28"/>
  <c r="AE37" i="30"/>
  <c r="B11" i="28"/>
  <c r="O11" i="28"/>
  <c r="AE218" i="30"/>
  <c r="B64" i="28"/>
  <c r="O64" i="28"/>
  <c r="AE108" i="30"/>
  <c r="B30" i="28"/>
  <c r="O30" i="28"/>
  <c r="AE245" i="30"/>
  <c r="B59" i="28"/>
  <c r="O59" i="28"/>
  <c r="AE246" i="30"/>
  <c r="AE247" i="30"/>
  <c r="AE248" i="30"/>
  <c r="AE267" i="30"/>
  <c r="B79" i="28"/>
  <c r="O79" i="28"/>
  <c r="AE268" i="30"/>
  <c r="AE261" i="30"/>
  <c r="B62" i="28"/>
  <c r="O62" i="28"/>
  <c r="AE262" i="30"/>
  <c r="AE263" i="30"/>
  <c r="AE219" i="30"/>
  <c r="B65" i="28"/>
  <c r="O65" i="28"/>
  <c r="AE220" i="30"/>
  <c r="AE221" i="30"/>
  <c r="AE222" i="30"/>
  <c r="AE223" i="30"/>
  <c r="AE163" i="30"/>
  <c r="B47" i="28"/>
  <c r="O47" i="28"/>
  <c r="AE164" i="30"/>
  <c r="AE102" i="30"/>
  <c r="B28" i="28"/>
  <c r="AE103" i="30"/>
  <c r="AE104" i="30"/>
  <c r="AE105" i="30"/>
  <c r="AE106" i="30"/>
  <c r="AE101" i="30"/>
  <c r="B27" i="28"/>
  <c r="O27" i="28"/>
  <c r="AE31" i="30"/>
  <c r="B9" i="28"/>
  <c r="AE110" i="30"/>
  <c r="B32" i="28"/>
  <c r="O32" i="28"/>
  <c r="AE7" i="30"/>
  <c r="B3" i="28"/>
  <c r="O3" i="28"/>
  <c r="AE8" i="30"/>
  <c r="AE204" i="30"/>
  <c r="B70" i="28"/>
  <c r="O70" i="28"/>
  <c r="AE205" i="30"/>
  <c r="AE84" i="30"/>
  <c r="B23" i="28"/>
  <c r="O23" i="28"/>
  <c r="AE85" i="30"/>
  <c r="AE86" i="30"/>
  <c r="AE87" i="30"/>
  <c r="AE88" i="30"/>
  <c r="AE167" i="30"/>
  <c r="B49" i="28"/>
  <c r="O49" i="28"/>
  <c r="AE168" i="30"/>
  <c r="AE285" i="30"/>
  <c r="B86" i="28"/>
  <c r="O86" i="28"/>
  <c r="AE286" i="30"/>
  <c r="AE287" i="30"/>
  <c r="AE288" i="30"/>
  <c r="AE289" i="30"/>
  <c r="AE255" i="30"/>
  <c r="B75" i="28"/>
  <c r="O75" i="28"/>
  <c r="AE224" i="30"/>
  <c r="B66" i="28"/>
  <c r="AE225" i="30"/>
  <c r="AE226" i="30"/>
  <c r="AE227" i="30"/>
  <c r="AE228" i="30"/>
  <c r="AE169" i="30"/>
  <c r="B72" i="28"/>
  <c r="O72" i="28"/>
  <c r="AE170" i="30"/>
  <c r="AE171" i="30"/>
  <c r="AE9" i="30"/>
  <c r="B4" i="28"/>
  <c r="O4" i="28"/>
  <c r="AE10" i="30"/>
  <c r="AE11" i="30"/>
  <c r="AE12" i="30"/>
  <c r="AE13" i="30"/>
  <c r="AE195" i="30"/>
  <c r="B57" i="28"/>
  <c r="O57" i="28"/>
  <c r="AE196" i="30"/>
  <c r="AE197" i="30"/>
  <c r="AE198" i="30"/>
  <c r="AE199" i="30"/>
  <c r="AE71" i="30"/>
  <c r="B20" i="28"/>
  <c r="AE72" i="30"/>
  <c r="AE73" i="30"/>
  <c r="AE14" i="30"/>
  <c r="B5" i="28"/>
  <c r="O5" i="28"/>
  <c r="AE15" i="30"/>
  <c r="AE16" i="30"/>
  <c r="AE17" i="30"/>
  <c r="AE66" i="30"/>
  <c r="B19" i="28"/>
  <c r="O19" i="28"/>
  <c r="AE67" i="30"/>
  <c r="AE68" i="30"/>
  <c r="AE69" i="30"/>
  <c r="AE70" i="30"/>
  <c r="AE158" i="30"/>
  <c r="B46" i="28"/>
  <c r="O46" i="28"/>
  <c r="AE159" i="30"/>
  <c r="AE160" i="30"/>
  <c r="AE161" i="30"/>
  <c r="AE162" i="30"/>
  <c r="AE18" i="30"/>
  <c r="B6" i="28"/>
  <c r="AE19" i="30"/>
  <c r="AE20" i="30"/>
  <c r="AE21" i="30"/>
  <c r="AE22" i="30"/>
  <c r="AE98" i="30"/>
  <c r="B26" i="28"/>
  <c r="O26" i="28"/>
  <c r="AE99" i="30"/>
  <c r="AE100" i="30"/>
  <c r="AE270" i="30"/>
  <c r="B81" i="28"/>
  <c r="O81" i="28"/>
  <c r="AE271" i="30"/>
  <c r="AE187" i="30"/>
  <c r="B54" i="28"/>
  <c r="O54" i="28"/>
  <c r="AE188" i="30"/>
  <c r="AE189" i="30"/>
  <c r="AE190" i="30"/>
  <c r="AE191" i="30"/>
  <c r="AE182" i="30"/>
  <c r="B53" i="28"/>
  <c r="AE183" i="30"/>
  <c r="AE184" i="30"/>
  <c r="AE185" i="30"/>
  <c r="AE186" i="30"/>
  <c r="AE144" i="30"/>
  <c r="B42" i="28"/>
  <c r="O42" i="28"/>
  <c r="AE145" i="30"/>
  <c r="AE146" i="30"/>
  <c r="AE147" i="30"/>
  <c r="AE148" i="30"/>
  <c r="AE150" i="30"/>
  <c r="B44" i="28"/>
  <c r="AE151" i="30"/>
  <c r="AE152" i="30"/>
  <c r="AE153" i="30"/>
  <c r="AE154" i="30"/>
  <c r="AE62" i="30"/>
  <c r="B18" i="28"/>
  <c r="O18" i="28"/>
  <c r="AE63" i="30"/>
  <c r="AE64" i="30"/>
  <c r="AE65" i="30"/>
  <c r="AE279" i="30"/>
  <c r="B84" i="28"/>
  <c r="AE280" i="30"/>
  <c r="AE281" i="30"/>
  <c r="AE282" i="30"/>
  <c r="AE283" i="30"/>
  <c r="AE284" i="30"/>
  <c r="B85" i="28"/>
  <c r="AE272" i="30"/>
  <c r="B82" i="28"/>
  <c r="O82" i="28"/>
  <c r="AE273" i="30"/>
  <c r="AE192" i="30"/>
  <c r="B55" i="28"/>
  <c r="O55" i="28"/>
  <c r="AE193" i="30"/>
  <c r="AE59" i="30"/>
  <c r="B17" i="28"/>
  <c r="O17" i="28"/>
  <c r="AE60" i="30"/>
  <c r="AE61" i="30"/>
  <c r="AE112" i="30"/>
  <c r="B34" i="28"/>
  <c r="O34" i="28"/>
  <c r="AE113" i="30"/>
  <c r="AE114" i="30"/>
  <c r="AE115" i="30"/>
  <c r="AE116" i="30"/>
  <c r="AE269" i="30"/>
  <c r="B80" i="28"/>
  <c r="O80" i="28"/>
  <c r="AE38" i="30"/>
  <c r="B12" i="28"/>
  <c r="AE39" i="30"/>
  <c r="AE40" i="30"/>
  <c r="AE41" i="30"/>
  <c r="AE149" i="30"/>
  <c r="B43" i="28"/>
  <c r="O43" i="28"/>
  <c r="AE274" i="30"/>
  <c r="B83" i="28"/>
  <c r="O83" i="28"/>
  <c r="AE275" i="30"/>
  <c r="AE276" i="30"/>
  <c r="AE277" i="30"/>
  <c r="AE278" i="30"/>
  <c r="AE133" i="30"/>
  <c r="B39" i="28"/>
  <c r="O39" i="28"/>
  <c r="AE134" i="30"/>
  <c r="AE135" i="30"/>
  <c r="AE136" i="30"/>
  <c r="AE137" i="30"/>
  <c r="AE172" i="30"/>
  <c r="B51" i="28"/>
  <c r="O51" i="28"/>
  <c r="AE173" i="30"/>
  <c r="AE174" i="30"/>
  <c r="AE175" i="30"/>
  <c r="AE176" i="30"/>
  <c r="AE177" i="30"/>
  <c r="B52" i="28"/>
  <c r="O52" i="28"/>
  <c r="AE178" i="30"/>
  <c r="AE179" i="30"/>
  <c r="AE180" i="30"/>
  <c r="AE181" i="30"/>
  <c r="AE94" i="30"/>
  <c r="B25" i="28"/>
  <c r="O25" i="28"/>
  <c r="AE95" i="30"/>
  <c r="AE96" i="30"/>
  <c r="AE97" i="30"/>
  <c r="AE32" i="30"/>
  <c r="B10" i="28"/>
  <c r="O10" i="28"/>
  <c r="AE33" i="30"/>
  <c r="AE34" i="30"/>
  <c r="AE35" i="30"/>
  <c r="AE36" i="30"/>
  <c r="AE89" i="30"/>
  <c r="B24" i="28"/>
  <c r="O24" i="28"/>
  <c r="AE90" i="30"/>
  <c r="AE91" i="30"/>
  <c r="AE92" i="30"/>
  <c r="AE93" i="30"/>
  <c r="AE264" i="30"/>
  <c r="B77" i="28"/>
  <c r="AE265" i="30"/>
  <c r="AE266" i="30"/>
  <c r="AE111" i="30"/>
  <c r="B33" i="28"/>
  <c r="O33" i="28"/>
  <c r="AE2" i="30"/>
  <c r="B78" i="28"/>
  <c r="O78" i="28"/>
  <c r="AE3" i="30"/>
  <c r="AE4" i="30"/>
  <c r="AE5" i="30"/>
  <c r="AE6" i="30"/>
  <c r="AE117" i="30"/>
  <c r="B35" i="28"/>
  <c r="O35" i="28"/>
  <c r="AE118" i="30"/>
  <c r="AE119" i="30"/>
  <c r="AE120" i="30"/>
  <c r="AE121" i="30"/>
  <c r="AE42" i="30"/>
  <c r="B13" i="28"/>
  <c r="AE43" i="30"/>
  <c r="AE44" i="30"/>
  <c r="AE45" i="30"/>
  <c r="AE46" i="30"/>
  <c r="AE55" i="30"/>
  <c r="B16" i="28"/>
  <c r="O16" i="28"/>
  <c r="AE56" i="30"/>
  <c r="AE57" i="30"/>
  <c r="AE58" i="30"/>
  <c r="AE229" i="30"/>
  <c r="B67" i="28"/>
  <c r="O67" i="28"/>
  <c r="AE230" i="30"/>
  <c r="B68" i="28"/>
  <c r="AE231" i="30"/>
  <c r="AE122" i="30"/>
  <c r="L2" i="30"/>
  <c r="G95" i="56"/>
  <c r="J17" i="32"/>
  <c r="H16" i="32"/>
  <c r="J15" i="32"/>
  <c r="J13" i="32"/>
  <c r="H12" i="32"/>
  <c r="A6" i="56"/>
  <c r="D67" i="28"/>
  <c r="E67" i="28"/>
  <c r="F67" i="28"/>
  <c r="G67" i="28"/>
  <c r="H67" i="28"/>
  <c r="I67" i="28"/>
  <c r="J67" i="28"/>
  <c r="K67" i="28"/>
  <c r="L67" i="28"/>
  <c r="M67" i="28"/>
  <c r="D64" i="28"/>
  <c r="E64" i="28"/>
  <c r="F64" i="28"/>
  <c r="G64" i="28"/>
  <c r="H64" i="28"/>
  <c r="I64" i="28"/>
  <c r="J64" i="28"/>
  <c r="K64" i="28"/>
  <c r="L64" i="28"/>
  <c r="M64" i="28"/>
  <c r="D23" i="28"/>
  <c r="E23" i="28"/>
  <c r="F23" i="28"/>
  <c r="G23" i="28"/>
  <c r="H23" i="28"/>
  <c r="I23" i="28"/>
  <c r="J23" i="28"/>
  <c r="K23" i="28"/>
  <c r="L23" i="28"/>
  <c r="M23" i="28"/>
  <c r="D54" i="28"/>
  <c r="E54" i="28"/>
  <c r="F54" i="28"/>
  <c r="G54" i="28"/>
  <c r="H54" i="28"/>
  <c r="I54" i="28"/>
  <c r="J54" i="28"/>
  <c r="K54" i="28"/>
  <c r="L54" i="28"/>
  <c r="M54" i="28"/>
  <c r="D28" i="28"/>
  <c r="E28" i="28"/>
  <c r="F28" i="28"/>
  <c r="G28" i="28"/>
  <c r="H28" i="28"/>
  <c r="I28" i="28"/>
  <c r="J28" i="28"/>
  <c r="K28" i="28"/>
  <c r="L28" i="28"/>
  <c r="M28" i="28"/>
  <c r="D3" i="28"/>
  <c r="E3" i="28"/>
  <c r="F3" i="28"/>
  <c r="G3" i="28"/>
  <c r="H3" i="28"/>
  <c r="I3" i="28"/>
  <c r="J3" i="28"/>
  <c r="K3" i="28"/>
  <c r="L3" i="28"/>
  <c r="M3" i="28"/>
  <c r="D53" i="28"/>
  <c r="E53" i="28"/>
  <c r="F53" i="28"/>
  <c r="G53" i="28"/>
  <c r="H53" i="28"/>
  <c r="I53" i="28"/>
  <c r="J53" i="28"/>
  <c r="K53" i="28"/>
  <c r="L53" i="28"/>
  <c r="M53" i="28"/>
  <c r="D77" i="28"/>
  <c r="E77" i="28"/>
  <c r="F77" i="28"/>
  <c r="G77" i="28"/>
  <c r="H77" i="28"/>
  <c r="I77" i="28"/>
  <c r="J77" i="28"/>
  <c r="K77" i="28"/>
  <c r="L77" i="28"/>
  <c r="M77" i="28"/>
  <c r="D65" i="28"/>
  <c r="E65" i="28"/>
  <c r="F65" i="28"/>
  <c r="G65" i="28"/>
  <c r="H65" i="28"/>
  <c r="I65" i="28"/>
  <c r="J65" i="28"/>
  <c r="K65" i="28"/>
  <c r="L65" i="28"/>
  <c r="M65" i="28"/>
  <c r="D35" i="28"/>
  <c r="E35" i="28"/>
  <c r="F35" i="28"/>
  <c r="G35" i="28"/>
  <c r="H35" i="28"/>
  <c r="I35" i="28"/>
  <c r="J35" i="28"/>
  <c r="K35" i="28"/>
  <c r="L35" i="28"/>
  <c r="M35" i="28"/>
  <c r="D4" i="28"/>
  <c r="E4" i="28"/>
  <c r="F4" i="28"/>
  <c r="G4" i="28"/>
  <c r="H4" i="28"/>
  <c r="I4" i="28"/>
  <c r="J4" i="28"/>
  <c r="K4" i="28"/>
  <c r="L4" i="28"/>
  <c r="M4" i="28"/>
  <c r="D22" i="28"/>
  <c r="E22" i="28"/>
  <c r="F22" i="28"/>
  <c r="G22" i="28"/>
  <c r="H22" i="28"/>
  <c r="I22" i="28"/>
  <c r="J22" i="28"/>
  <c r="K22" i="28"/>
  <c r="L22" i="28"/>
  <c r="M22" i="28"/>
  <c r="D15" i="28"/>
  <c r="E15" i="28"/>
  <c r="F15" i="28"/>
  <c r="G15" i="28"/>
  <c r="H15" i="28"/>
  <c r="I15" i="28"/>
  <c r="J15" i="28"/>
  <c r="K15" i="28"/>
  <c r="L15" i="28"/>
  <c r="M15" i="28"/>
  <c r="D18" i="28"/>
  <c r="E18" i="28"/>
  <c r="F18" i="28"/>
  <c r="G18" i="28"/>
  <c r="H18" i="28"/>
  <c r="I18" i="28"/>
  <c r="J18" i="28"/>
  <c r="K18" i="28"/>
  <c r="L18" i="28"/>
  <c r="M18" i="28"/>
  <c r="D44" i="28"/>
  <c r="E44" i="28"/>
  <c r="F44" i="28"/>
  <c r="G44" i="28"/>
  <c r="H44" i="28"/>
  <c r="I44" i="28"/>
  <c r="J44" i="28"/>
  <c r="K44" i="28"/>
  <c r="L44" i="28"/>
  <c r="M44" i="28"/>
  <c r="D19" i="28"/>
  <c r="E19" i="28"/>
  <c r="F19" i="28"/>
  <c r="G19" i="28"/>
  <c r="H19" i="28"/>
  <c r="I19" i="28"/>
  <c r="J19" i="28"/>
  <c r="K19" i="28"/>
  <c r="L19" i="28"/>
  <c r="M19" i="28"/>
  <c r="D79" i="28"/>
  <c r="E79" i="28"/>
  <c r="F79" i="28"/>
  <c r="G79" i="28"/>
  <c r="H79" i="28"/>
  <c r="I79" i="28"/>
  <c r="J79" i="28"/>
  <c r="K79" i="28"/>
  <c r="L79" i="28"/>
  <c r="M79" i="28"/>
  <c r="D78" i="28"/>
  <c r="E78" i="28"/>
  <c r="F78" i="28"/>
  <c r="G78" i="28"/>
  <c r="H78" i="28"/>
  <c r="I78" i="28"/>
  <c r="J78" i="28"/>
  <c r="K78" i="28"/>
  <c r="L78" i="28"/>
  <c r="M78" i="28"/>
  <c r="D62" i="28"/>
  <c r="E62" i="28"/>
  <c r="F62" i="28"/>
  <c r="G62" i="28"/>
  <c r="H62" i="28"/>
  <c r="I62" i="28"/>
  <c r="J62" i="28"/>
  <c r="K62" i="28"/>
  <c r="L62" i="28"/>
  <c r="M62" i="28"/>
  <c r="D41" i="28"/>
  <c r="E41" i="28"/>
  <c r="F41" i="28"/>
  <c r="G41" i="28"/>
  <c r="H41" i="28"/>
  <c r="I41" i="28"/>
  <c r="J41" i="28"/>
  <c r="K41" i="28"/>
  <c r="L41" i="28"/>
  <c r="M41" i="28"/>
  <c r="D14" i="28"/>
  <c r="E14" i="28"/>
  <c r="F14" i="28"/>
  <c r="G14" i="28"/>
  <c r="H14" i="28"/>
  <c r="I14" i="28"/>
  <c r="J14" i="28"/>
  <c r="K14" i="28"/>
  <c r="L14" i="28"/>
  <c r="M14" i="28"/>
  <c r="D31" i="28"/>
  <c r="E31" i="28"/>
  <c r="F31" i="28"/>
  <c r="G31" i="28"/>
  <c r="H31" i="28"/>
  <c r="I31" i="28"/>
  <c r="J31" i="28"/>
  <c r="K31" i="28"/>
  <c r="L31" i="28"/>
  <c r="M31" i="28"/>
  <c r="D21" i="28"/>
  <c r="E21" i="28"/>
  <c r="F21" i="28"/>
  <c r="G21" i="28"/>
  <c r="H21" i="28"/>
  <c r="I21" i="28"/>
  <c r="J21" i="28"/>
  <c r="K21" i="28"/>
  <c r="L21" i="28"/>
  <c r="M21" i="28"/>
  <c r="D84" i="28"/>
  <c r="E84" i="28"/>
  <c r="F84" i="28"/>
  <c r="G84" i="28"/>
  <c r="H84" i="28"/>
  <c r="I84" i="28"/>
  <c r="J84" i="28"/>
  <c r="K84" i="28"/>
  <c r="L84" i="28"/>
  <c r="M84" i="28"/>
  <c r="D86" i="28"/>
  <c r="E86" i="28"/>
  <c r="F86" i="28"/>
  <c r="G86" i="28"/>
  <c r="H86" i="28"/>
  <c r="I86" i="28"/>
  <c r="J86" i="28"/>
  <c r="K86" i="28"/>
  <c r="L86" i="28"/>
  <c r="M86" i="28"/>
  <c r="D46" i="28"/>
  <c r="E46" i="28"/>
  <c r="F46" i="28"/>
  <c r="G46" i="28"/>
  <c r="H46" i="28"/>
  <c r="I46" i="28"/>
  <c r="J46" i="28"/>
  <c r="K46" i="28"/>
  <c r="L46" i="28"/>
  <c r="M46" i="28"/>
  <c r="D38" i="28"/>
  <c r="E38" i="28"/>
  <c r="F38" i="28"/>
  <c r="G38" i="28"/>
  <c r="H38" i="28"/>
  <c r="I38" i="28"/>
  <c r="J38" i="28"/>
  <c r="K38" i="28"/>
  <c r="L38" i="28"/>
  <c r="M38" i="28"/>
  <c r="D87" i="28"/>
  <c r="E87" i="28"/>
  <c r="F87" i="28"/>
  <c r="G87" i="28"/>
  <c r="H87" i="28"/>
  <c r="I87" i="28"/>
  <c r="J87" i="28"/>
  <c r="K87" i="28"/>
  <c r="L87" i="28"/>
  <c r="M87" i="28"/>
  <c r="D60" i="28"/>
  <c r="E60" i="28"/>
  <c r="F60" i="28"/>
  <c r="G60" i="28"/>
  <c r="H60" i="28"/>
  <c r="I60" i="28"/>
  <c r="J60" i="28"/>
  <c r="K60" i="28"/>
  <c r="L60" i="28"/>
  <c r="M60" i="28"/>
  <c r="D12" i="28"/>
  <c r="E12" i="28"/>
  <c r="F12" i="28"/>
  <c r="G12" i="28"/>
  <c r="H12" i="28"/>
  <c r="I12" i="28"/>
  <c r="J12" i="28"/>
  <c r="K12" i="28"/>
  <c r="L12" i="28"/>
  <c r="M12" i="28"/>
  <c r="D56" i="28"/>
  <c r="E56" i="28"/>
  <c r="F56" i="28"/>
  <c r="G56" i="28"/>
  <c r="H56" i="28"/>
  <c r="I56" i="28"/>
  <c r="J56" i="28"/>
  <c r="K56" i="28"/>
  <c r="L56" i="28"/>
  <c r="M56" i="28"/>
  <c r="D80" i="28"/>
  <c r="E80" i="28"/>
  <c r="F80" i="28"/>
  <c r="G80" i="28"/>
  <c r="H80" i="28"/>
  <c r="I80" i="28"/>
  <c r="J80" i="28"/>
  <c r="K80" i="28"/>
  <c r="L80" i="28"/>
  <c r="M80" i="28"/>
  <c r="D5" i="28"/>
  <c r="E5" i="28"/>
  <c r="F5" i="28"/>
  <c r="G5" i="28"/>
  <c r="H5" i="28"/>
  <c r="I5" i="28"/>
  <c r="J5" i="28"/>
  <c r="K5" i="28"/>
  <c r="L5" i="28"/>
  <c r="M5" i="28"/>
  <c r="D20" i="28"/>
  <c r="E20" i="28"/>
  <c r="F20" i="28"/>
  <c r="G20" i="28"/>
  <c r="H20" i="28"/>
  <c r="I20" i="28"/>
  <c r="J20" i="28"/>
  <c r="K20" i="28"/>
  <c r="L20" i="28"/>
  <c r="M20" i="28"/>
  <c r="D25" i="28"/>
  <c r="E25" i="28"/>
  <c r="F25" i="28"/>
  <c r="G25" i="28"/>
  <c r="H25" i="28"/>
  <c r="I25" i="28"/>
  <c r="J25" i="28"/>
  <c r="K25" i="28"/>
  <c r="L25" i="28"/>
  <c r="M25" i="28"/>
  <c r="D17" i="28"/>
  <c r="E17" i="28"/>
  <c r="F17" i="28"/>
  <c r="G17" i="28"/>
  <c r="H17" i="28"/>
  <c r="I17" i="28"/>
  <c r="J17" i="28"/>
  <c r="K17" i="28"/>
  <c r="L17" i="28"/>
  <c r="M17" i="28"/>
  <c r="D2" i="28"/>
  <c r="E2" i="28"/>
  <c r="F2" i="28"/>
  <c r="G2" i="28"/>
  <c r="H2" i="28"/>
  <c r="I2" i="28"/>
  <c r="J2" i="28"/>
  <c r="K2" i="28"/>
  <c r="L2" i="28"/>
  <c r="M2" i="28"/>
  <c r="D59" i="28"/>
  <c r="E59" i="28"/>
  <c r="F59" i="28"/>
  <c r="G59" i="28"/>
  <c r="H59" i="28"/>
  <c r="I59" i="28"/>
  <c r="J59" i="28"/>
  <c r="K59" i="28"/>
  <c r="L59" i="28"/>
  <c r="M59" i="28"/>
  <c r="D11" i="28"/>
  <c r="E11" i="28"/>
  <c r="F11" i="28"/>
  <c r="G11" i="28"/>
  <c r="H11" i="28"/>
  <c r="I11" i="28"/>
  <c r="J11" i="28"/>
  <c r="K11" i="28"/>
  <c r="L11" i="28"/>
  <c r="M11" i="28"/>
  <c r="D47" i="28"/>
  <c r="E47" i="28"/>
  <c r="F47" i="28"/>
  <c r="G47" i="28"/>
  <c r="H47" i="28"/>
  <c r="I47" i="28"/>
  <c r="J47" i="28"/>
  <c r="K47" i="28"/>
  <c r="L47" i="28"/>
  <c r="M47" i="28"/>
  <c r="D48" i="28"/>
  <c r="E48" i="28"/>
  <c r="F48" i="28"/>
  <c r="G48" i="28"/>
  <c r="H48" i="28"/>
  <c r="I48" i="28"/>
  <c r="J48" i="28"/>
  <c r="K48" i="28"/>
  <c r="L48" i="28"/>
  <c r="M48" i="28"/>
  <c r="D40" i="28"/>
  <c r="E40" i="28"/>
  <c r="F40" i="28"/>
  <c r="G40" i="28"/>
  <c r="H40" i="28"/>
  <c r="I40" i="28"/>
  <c r="J40" i="28"/>
  <c r="K40" i="28"/>
  <c r="L40" i="28"/>
  <c r="M40" i="28"/>
  <c r="D73" i="28"/>
  <c r="E73" i="28"/>
  <c r="F73" i="28"/>
  <c r="G73" i="28"/>
  <c r="H73" i="28"/>
  <c r="I73" i="28"/>
  <c r="J73" i="28"/>
  <c r="K73" i="28"/>
  <c r="L73" i="28"/>
  <c r="M73" i="28"/>
  <c r="D7" i="28"/>
  <c r="E7" i="28"/>
  <c r="F7" i="28"/>
  <c r="G7" i="28"/>
  <c r="H7" i="28"/>
  <c r="I7" i="28"/>
  <c r="J7" i="28"/>
  <c r="K7" i="28"/>
  <c r="L7" i="28"/>
  <c r="M7" i="28"/>
  <c r="D55" i="28"/>
  <c r="E55" i="28"/>
  <c r="F55" i="28"/>
  <c r="G55" i="28"/>
  <c r="H55" i="28"/>
  <c r="I55" i="28"/>
  <c r="J55" i="28"/>
  <c r="K55" i="28"/>
  <c r="L55" i="28"/>
  <c r="M55" i="28"/>
  <c r="D29" i="28"/>
  <c r="E29" i="28"/>
  <c r="F29" i="28"/>
  <c r="G29" i="28"/>
  <c r="H29" i="28"/>
  <c r="I29" i="28"/>
  <c r="J29" i="28"/>
  <c r="K29" i="28"/>
  <c r="L29" i="28"/>
  <c r="M29" i="28"/>
  <c r="D27" i="28"/>
  <c r="E27" i="28"/>
  <c r="F27" i="28"/>
  <c r="G27" i="28"/>
  <c r="H27" i="28"/>
  <c r="I27" i="28"/>
  <c r="J27" i="28"/>
  <c r="K27" i="28"/>
  <c r="L27" i="28"/>
  <c r="M27" i="28"/>
  <c r="D81" i="28"/>
  <c r="E81" i="28"/>
  <c r="F81" i="28"/>
  <c r="G81" i="28"/>
  <c r="H81" i="28"/>
  <c r="I81" i="28"/>
  <c r="J81" i="28"/>
  <c r="K81" i="28"/>
  <c r="L81" i="28"/>
  <c r="M81" i="28"/>
  <c r="D16" i="28"/>
  <c r="E16" i="28"/>
  <c r="F16" i="28"/>
  <c r="G16" i="28"/>
  <c r="H16" i="28"/>
  <c r="I16" i="28"/>
  <c r="J16" i="28"/>
  <c r="K16" i="28"/>
  <c r="L16" i="28"/>
  <c r="M16" i="28"/>
  <c r="D68" i="28"/>
  <c r="E68" i="28"/>
  <c r="F68" i="28"/>
  <c r="G68" i="28"/>
  <c r="H68" i="28"/>
  <c r="I68" i="28"/>
  <c r="J68" i="28"/>
  <c r="K68" i="28"/>
  <c r="L68" i="28"/>
  <c r="M68" i="28"/>
  <c r="D82" i="28"/>
  <c r="E82" i="28"/>
  <c r="F82" i="28"/>
  <c r="G82" i="28"/>
  <c r="H82" i="28"/>
  <c r="I82" i="28"/>
  <c r="J82" i="28"/>
  <c r="K82" i="28"/>
  <c r="L82" i="28"/>
  <c r="M82" i="28"/>
  <c r="D85" i="28"/>
  <c r="E85" i="28"/>
  <c r="F85" i="28"/>
  <c r="G85" i="28"/>
  <c r="H85" i="28"/>
  <c r="I85" i="28"/>
  <c r="J85" i="28"/>
  <c r="K85" i="28"/>
  <c r="L85" i="28"/>
  <c r="M85" i="28"/>
  <c r="D61" i="28"/>
  <c r="E61" i="28"/>
  <c r="F61" i="28"/>
  <c r="G61" i="28"/>
  <c r="H61" i="28"/>
  <c r="I61" i="28"/>
  <c r="J61" i="28"/>
  <c r="K61" i="28"/>
  <c r="L61" i="28"/>
  <c r="M61" i="28"/>
  <c r="D75" i="28"/>
  <c r="E75" i="28"/>
  <c r="F75" i="28"/>
  <c r="G75" i="28"/>
  <c r="H75" i="28"/>
  <c r="I75" i="28"/>
  <c r="J75" i="28"/>
  <c r="K75" i="28"/>
  <c r="L75" i="28"/>
  <c r="M75" i="28"/>
  <c r="D9" i="28"/>
  <c r="E9" i="28"/>
  <c r="F9" i="28"/>
  <c r="G9" i="28"/>
  <c r="H9" i="28"/>
  <c r="I9" i="28"/>
  <c r="J9" i="28"/>
  <c r="K9" i="28"/>
  <c r="L9" i="28"/>
  <c r="M9" i="28"/>
  <c r="D36" i="28"/>
  <c r="E36" i="28"/>
  <c r="F36" i="28"/>
  <c r="G36" i="28"/>
  <c r="H36" i="28"/>
  <c r="I36" i="28"/>
  <c r="J36" i="28"/>
  <c r="K36" i="28"/>
  <c r="L36" i="28"/>
  <c r="M36" i="28"/>
  <c r="D33" i="28"/>
  <c r="E33" i="28"/>
  <c r="F33" i="28"/>
  <c r="G33" i="28"/>
  <c r="H33" i="28"/>
  <c r="I33" i="28"/>
  <c r="J33" i="28"/>
  <c r="K33" i="28"/>
  <c r="L33" i="28"/>
  <c r="M33" i="28"/>
  <c r="B31" i="47"/>
  <c r="C31" i="47"/>
  <c r="D31" i="47"/>
  <c r="E31" i="47"/>
  <c r="F31" i="47"/>
  <c r="B32" i="47"/>
  <c r="C32" i="47"/>
  <c r="D32" i="47"/>
  <c r="E32" i="47"/>
  <c r="F32" i="47"/>
  <c r="B33" i="47"/>
  <c r="C33" i="47"/>
  <c r="D33" i="47"/>
  <c r="E33" i="47"/>
  <c r="F33" i="47"/>
  <c r="B34" i="47"/>
  <c r="C34" i="47"/>
  <c r="D34" i="47"/>
  <c r="E34" i="47"/>
  <c r="F34" i="47"/>
  <c r="B35" i="47"/>
  <c r="C35" i="47"/>
  <c r="D35" i="47"/>
  <c r="E35" i="47"/>
  <c r="F35" i="47"/>
  <c r="B36" i="47"/>
  <c r="C36" i="47"/>
  <c r="D36" i="47"/>
  <c r="E36" i="47"/>
  <c r="F36" i="47"/>
  <c r="B37" i="47"/>
  <c r="C37" i="47"/>
  <c r="D37" i="47"/>
  <c r="E37" i="47"/>
  <c r="F37" i="47"/>
  <c r="B38" i="47"/>
  <c r="C38" i="47"/>
  <c r="D38" i="47"/>
  <c r="E38" i="47"/>
  <c r="F38" i="47"/>
  <c r="B39" i="47"/>
  <c r="C39" i="47"/>
  <c r="D39" i="47"/>
  <c r="E39" i="47"/>
  <c r="F39" i="47"/>
  <c r="B40" i="47"/>
  <c r="C40" i="47"/>
  <c r="D40" i="47"/>
  <c r="E40" i="47"/>
  <c r="F40" i="47"/>
  <c r="B41" i="47"/>
  <c r="C41" i="47"/>
  <c r="D41" i="47"/>
  <c r="E41" i="47"/>
  <c r="F41" i="47"/>
  <c r="B42" i="47"/>
  <c r="C42" i="47"/>
  <c r="D42" i="47"/>
  <c r="E42" i="47"/>
  <c r="F42" i="47"/>
  <c r="B43" i="47"/>
  <c r="C43" i="47"/>
  <c r="D43" i="47"/>
  <c r="E43" i="47"/>
  <c r="F43" i="47"/>
  <c r="B44" i="47"/>
  <c r="C44" i="47"/>
  <c r="D44" i="47"/>
  <c r="E44" i="47"/>
  <c r="F44" i="47"/>
  <c r="B45" i="47"/>
  <c r="C45" i="47"/>
  <c r="D45" i="47"/>
  <c r="E45" i="47"/>
  <c r="F45" i="47"/>
  <c r="B46" i="47"/>
  <c r="C46" i="47"/>
  <c r="D46" i="47"/>
  <c r="E46" i="47"/>
  <c r="F46" i="47"/>
  <c r="B47" i="47"/>
  <c r="C47" i="47"/>
  <c r="D47" i="47"/>
  <c r="E47" i="47"/>
  <c r="F47" i="47"/>
  <c r="B48" i="47"/>
  <c r="C48" i="47"/>
  <c r="D48" i="47"/>
  <c r="E48" i="47"/>
  <c r="F48" i="47"/>
  <c r="B49" i="47"/>
  <c r="C49" i="47"/>
  <c r="D49" i="47"/>
  <c r="E49" i="47"/>
  <c r="F49" i="47"/>
  <c r="B50" i="47"/>
  <c r="C50" i="47"/>
  <c r="D50" i="47"/>
  <c r="E50" i="47"/>
  <c r="F50" i="47"/>
  <c r="B51" i="47"/>
  <c r="C51" i="47"/>
  <c r="D51" i="47"/>
  <c r="E51" i="47"/>
  <c r="F51" i="47"/>
  <c r="B52" i="47"/>
  <c r="C52" i="47"/>
  <c r="D52" i="47"/>
  <c r="E52" i="47"/>
  <c r="F52" i="47"/>
  <c r="B53" i="47"/>
  <c r="C53" i="47"/>
  <c r="D53" i="47"/>
  <c r="E53" i="47"/>
  <c r="F53" i="47"/>
  <c r="B54" i="47"/>
  <c r="C54" i="47"/>
  <c r="D54" i="47"/>
  <c r="E54" i="47"/>
  <c r="F54" i="47"/>
  <c r="B55" i="47"/>
  <c r="C55" i="47"/>
  <c r="D55" i="47"/>
  <c r="E55" i="47"/>
  <c r="F55" i="47"/>
  <c r="B56" i="47"/>
  <c r="C56" i="47"/>
  <c r="D56" i="47"/>
  <c r="E56" i="47"/>
  <c r="F56" i="47"/>
  <c r="B57" i="47"/>
  <c r="C57" i="47"/>
  <c r="D57" i="47"/>
  <c r="E57" i="47"/>
  <c r="F57" i="47"/>
  <c r="B58" i="47"/>
  <c r="C58" i="47"/>
  <c r="D58" i="47"/>
  <c r="E58" i="47"/>
  <c r="F58" i="47"/>
  <c r="B59" i="47"/>
  <c r="C59" i="47"/>
  <c r="D59" i="47"/>
  <c r="E59" i="47"/>
  <c r="F59" i="47"/>
  <c r="B60" i="47"/>
  <c r="C60" i="47"/>
  <c r="D60" i="47"/>
  <c r="E60" i="47"/>
  <c r="F60" i="47"/>
  <c r="B61" i="47"/>
  <c r="C61" i="47"/>
  <c r="D61" i="47"/>
  <c r="E61" i="47"/>
  <c r="F61" i="47"/>
  <c r="B62" i="47"/>
  <c r="C62" i="47"/>
  <c r="D62" i="47"/>
  <c r="E62" i="47"/>
  <c r="F62" i="47"/>
  <c r="B63" i="47"/>
  <c r="C63" i="47"/>
  <c r="D63" i="47"/>
  <c r="E63" i="47"/>
  <c r="F63" i="47"/>
  <c r="B64" i="47"/>
  <c r="C64" i="47"/>
  <c r="D64" i="47"/>
  <c r="E64" i="47"/>
  <c r="F64" i="47"/>
  <c r="B65" i="47"/>
  <c r="C65" i="47"/>
  <c r="D65" i="47"/>
  <c r="E65" i="47"/>
  <c r="F65" i="47"/>
  <c r="B66" i="47"/>
  <c r="C66" i="47"/>
  <c r="D66" i="47"/>
  <c r="E66" i="47"/>
  <c r="F66" i="47"/>
  <c r="B67" i="47"/>
  <c r="C67" i="47"/>
  <c r="D67" i="47"/>
  <c r="E67" i="47"/>
  <c r="F67" i="47"/>
  <c r="B68" i="47"/>
  <c r="C68" i="47"/>
  <c r="D68" i="47"/>
  <c r="E68" i="47"/>
  <c r="F68" i="47"/>
  <c r="B69" i="47"/>
  <c r="C69" i="47"/>
  <c r="D69" i="47"/>
  <c r="E69" i="47"/>
  <c r="F69" i="47"/>
  <c r="B70" i="47"/>
  <c r="C70" i="47"/>
  <c r="D70" i="47"/>
  <c r="E70" i="47"/>
  <c r="F70" i="47"/>
  <c r="B71" i="47"/>
  <c r="C71" i="47"/>
  <c r="D71" i="47"/>
  <c r="E71" i="47"/>
  <c r="F71" i="47"/>
  <c r="B72" i="47"/>
  <c r="C72" i="47"/>
  <c r="D72" i="47"/>
  <c r="E72" i="47"/>
  <c r="F72" i="47"/>
  <c r="B73" i="47"/>
  <c r="C73" i="47"/>
  <c r="D73" i="47"/>
  <c r="E73" i="47"/>
  <c r="F73" i="47"/>
  <c r="B74" i="47"/>
  <c r="C74" i="47"/>
  <c r="D74" i="47"/>
  <c r="E74" i="47"/>
  <c r="F74" i="47"/>
  <c r="B75" i="47"/>
  <c r="C75" i="47"/>
  <c r="D75" i="47"/>
  <c r="E75" i="47"/>
  <c r="F75" i="47"/>
  <c r="B76" i="47"/>
  <c r="C76" i="47"/>
  <c r="D76" i="47"/>
  <c r="E76" i="47"/>
  <c r="F76" i="47"/>
  <c r="B77" i="47"/>
  <c r="C77" i="47"/>
  <c r="D77" i="47"/>
  <c r="E77" i="47"/>
  <c r="F77" i="47"/>
  <c r="B78" i="47"/>
  <c r="C78" i="47"/>
  <c r="D78" i="47"/>
  <c r="E78" i="47"/>
  <c r="F78" i="47"/>
  <c r="B79" i="47"/>
  <c r="C79" i="47"/>
  <c r="D79" i="47"/>
  <c r="E79" i="47"/>
  <c r="F79" i="47"/>
  <c r="B80" i="47"/>
  <c r="C80" i="47"/>
  <c r="D80" i="47"/>
  <c r="E80" i="47"/>
  <c r="F80" i="47"/>
  <c r="B81" i="47"/>
  <c r="C81" i="47"/>
  <c r="D81" i="47"/>
  <c r="E81" i="47"/>
  <c r="F81" i="47"/>
  <c r="B82" i="47"/>
  <c r="C82" i="47"/>
  <c r="D82" i="47"/>
  <c r="E82" i="47"/>
  <c r="F82" i="47"/>
  <c r="B83" i="47"/>
  <c r="C83" i="47"/>
  <c r="D83" i="47"/>
  <c r="E83" i="47"/>
  <c r="F83" i="47"/>
  <c r="B84" i="47"/>
  <c r="C84" i="47"/>
  <c r="D84" i="47"/>
  <c r="E84" i="47"/>
  <c r="F84" i="47"/>
  <c r="B85" i="47"/>
  <c r="C85" i="47"/>
  <c r="D85" i="47"/>
  <c r="E85" i="47"/>
  <c r="F85" i="47"/>
  <c r="B86" i="47"/>
  <c r="C86" i="47"/>
  <c r="D86" i="47"/>
  <c r="E86" i="47"/>
  <c r="F86" i="47"/>
  <c r="B87" i="47"/>
  <c r="C87" i="47"/>
  <c r="D87" i="47"/>
  <c r="E87" i="47"/>
  <c r="F87" i="47"/>
  <c r="BH7" i="55"/>
  <c r="BH8" i="55"/>
  <c r="BH51" i="55"/>
  <c r="BH52" i="55"/>
  <c r="BH53" i="55"/>
  <c r="BH13" i="55"/>
  <c r="BH54" i="55"/>
  <c r="BH19" i="55"/>
  <c r="BH55" i="55"/>
  <c r="BH56" i="55"/>
  <c r="BH57" i="55"/>
  <c r="BH58" i="55"/>
  <c r="BH20" i="55"/>
  <c r="BH59" i="55"/>
  <c r="BH60" i="55"/>
  <c r="BH61" i="55"/>
  <c r="BH21" i="55"/>
  <c r="BH62" i="55"/>
  <c r="BH22" i="55"/>
  <c r="BH63" i="55"/>
  <c r="BH64" i="55"/>
  <c r="BH9" i="55"/>
  <c r="BH65" i="55"/>
  <c r="BH66" i="55"/>
  <c r="BH67" i="55"/>
  <c r="BH68" i="55"/>
  <c r="BH69" i="55"/>
  <c r="BH70" i="55"/>
  <c r="BH71" i="55"/>
  <c r="BH72" i="55"/>
  <c r="BH14" i="55"/>
  <c r="BH15" i="55"/>
  <c r="BH73" i="55"/>
  <c r="BH27" i="55"/>
  <c r="BH74" i="55"/>
  <c r="BH28" i="55"/>
  <c r="BH16" i="55"/>
  <c r="BH75" i="55"/>
  <c r="BH23" i="55"/>
  <c r="BH29" i="55"/>
  <c r="BH76" i="55"/>
  <c r="BH24" i="55"/>
  <c r="BH25" i="55"/>
  <c r="BH77" i="55"/>
  <c r="BH78" i="55"/>
  <c r="BH30" i="55"/>
  <c r="BH31" i="55"/>
  <c r="BH79" i="55"/>
  <c r="BH80" i="55"/>
  <c r="BH81" i="55"/>
  <c r="BH82" i="55"/>
  <c r="BH83" i="55"/>
  <c r="BH84" i="55"/>
  <c r="BH85" i="55"/>
  <c r="BH86" i="55"/>
  <c r="BH87" i="55"/>
  <c r="BH88" i="55"/>
  <c r="AZ7" i="55"/>
  <c r="AZ8" i="55"/>
  <c r="AZ51" i="55"/>
  <c r="AZ52" i="55"/>
  <c r="AZ53" i="55"/>
  <c r="AZ13" i="55"/>
  <c r="AZ54" i="55"/>
  <c r="AZ19" i="55"/>
  <c r="AZ55" i="55"/>
  <c r="AZ56" i="55"/>
  <c r="AZ57" i="55"/>
  <c r="AZ58" i="55"/>
  <c r="AZ20" i="55"/>
  <c r="AZ59" i="55"/>
  <c r="AZ60" i="55"/>
  <c r="AZ61" i="55"/>
  <c r="AZ21" i="55"/>
  <c r="AZ62" i="55"/>
  <c r="AZ22" i="55"/>
  <c r="AZ63" i="55"/>
  <c r="AZ64" i="55"/>
  <c r="AZ9" i="55"/>
  <c r="AZ65" i="55"/>
  <c r="AZ66" i="55"/>
  <c r="AZ67" i="55"/>
  <c r="AZ68" i="55"/>
  <c r="AZ69" i="55"/>
  <c r="AZ70" i="55"/>
  <c r="AZ71" i="55"/>
  <c r="AZ72" i="55"/>
  <c r="AZ14" i="55"/>
  <c r="AZ15" i="55"/>
  <c r="AZ73" i="55"/>
  <c r="AZ27" i="55"/>
  <c r="AZ74" i="55"/>
  <c r="AZ28" i="55"/>
  <c r="AZ16" i="55"/>
  <c r="AZ75" i="55"/>
  <c r="AZ23" i="55"/>
  <c r="AZ29" i="55"/>
  <c r="AZ76" i="55"/>
  <c r="AZ24" i="55"/>
  <c r="AZ25" i="55"/>
  <c r="AZ77" i="55"/>
  <c r="AZ78" i="55"/>
  <c r="AZ30" i="55"/>
  <c r="AZ31" i="55"/>
  <c r="AZ79" i="55"/>
  <c r="AZ80" i="55"/>
  <c r="AZ81" i="55"/>
  <c r="AZ82" i="55"/>
  <c r="AZ83" i="55"/>
  <c r="AZ84" i="55"/>
  <c r="AZ85" i="55"/>
  <c r="AZ86" i="55"/>
  <c r="AZ87" i="55"/>
  <c r="AZ88" i="55"/>
  <c r="AR7" i="55"/>
  <c r="AR8" i="55"/>
  <c r="AR51" i="55"/>
  <c r="AR52" i="55"/>
  <c r="AR53" i="55"/>
  <c r="AR13" i="55"/>
  <c r="AR54" i="55"/>
  <c r="AR19" i="55"/>
  <c r="AR55" i="55"/>
  <c r="AR56" i="55"/>
  <c r="AR57" i="55"/>
  <c r="AR58" i="55"/>
  <c r="AR20" i="55"/>
  <c r="AR59" i="55"/>
  <c r="AR60" i="55"/>
  <c r="AR61" i="55"/>
  <c r="AR21" i="55"/>
  <c r="AR62" i="55"/>
  <c r="AR22" i="55"/>
  <c r="AR63" i="55"/>
  <c r="AR64" i="55"/>
  <c r="AR9" i="55"/>
  <c r="AR65" i="55"/>
  <c r="AR66" i="55"/>
  <c r="AR67" i="55"/>
  <c r="AR68" i="55"/>
  <c r="AR69" i="55"/>
  <c r="AR70" i="55"/>
  <c r="AR71" i="55"/>
  <c r="AR72" i="55"/>
  <c r="AR14" i="55"/>
  <c r="AR15" i="55"/>
  <c r="AR73" i="55"/>
  <c r="AR27" i="55"/>
  <c r="AR74" i="55"/>
  <c r="AR28" i="55"/>
  <c r="AR16" i="55"/>
  <c r="AR75" i="55"/>
  <c r="AR23" i="55"/>
  <c r="AR29" i="55"/>
  <c r="AR76" i="55"/>
  <c r="AR24" i="55"/>
  <c r="AR25" i="55"/>
  <c r="AR77" i="55"/>
  <c r="AR78" i="55"/>
  <c r="AR30" i="55"/>
  <c r="AR31" i="55"/>
  <c r="AR79" i="55"/>
  <c r="AR80" i="55"/>
  <c r="AR81" i="55"/>
  <c r="AR82" i="55"/>
  <c r="AR83" i="55"/>
  <c r="AR84" i="55"/>
  <c r="AR85" i="55"/>
  <c r="AR86" i="55"/>
  <c r="AR87" i="55"/>
  <c r="AR88" i="55"/>
  <c r="AJ7" i="55"/>
  <c r="AJ8" i="55"/>
  <c r="AJ51" i="55"/>
  <c r="AJ52" i="55"/>
  <c r="AJ53" i="55"/>
  <c r="AJ13" i="55"/>
  <c r="AJ54" i="55"/>
  <c r="AJ19" i="55"/>
  <c r="AJ55" i="55"/>
  <c r="AJ56" i="55"/>
  <c r="AJ57" i="55"/>
  <c r="AJ58" i="55"/>
  <c r="AJ20" i="55"/>
  <c r="AJ59" i="55"/>
  <c r="AJ60" i="55"/>
  <c r="AJ61" i="55"/>
  <c r="AJ21" i="55"/>
  <c r="AJ62" i="55"/>
  <c r="AJ22" i="55"/>
  <c r="AJ63" i="55"/>
  <c r="AJ64" i="55"/>
  <c r="AJ9" i="55"/>
  <c r="AJ65" i="55"/>
  <c r="AJ66" i="55"/>
  <c r="AJ67" i="55"/>
  <c r="AJ68" i="55"/>
  <c r="AJ69" i="55"/>
  <c r="AJ70" i="55"/>
  <c r="AJ71" i="55"/>
  <c r="AJ72" i="55"/>
  <c r="AJ14" i="55"/>
  <c r="AJ15" i="55"/>
  <c r="AJ73" i="55"/>
  <c r="AJ27" i="55"/>
  <c r="AJ74" i="55"/>
  <c r="AJ28" i="55"/>
  <c r="AJ16" i="55"/>
  <c r="AJ75" i="55"/>
  <c r="AJ23" i="55"/>
  <c r="AJ29" i="55"/>
  <c r="AJ76" i="55"/>
  <c r="AJ24" i="55"/>
  <c r="AJ25" i="55"/>
  <c r="AJ77" i="55"/>
  <c r="AJ78" i="55"/>
  <c r="AJ30" i="55"/>
  <c r="AJ31" i="55"/>
  <c r="AJ79" i="55"/>
  <c r="AJ80" i="55"/>
  <c r="AJ81" i="55"/>
  <c r="AJ82" i="55"/>
  <c r="AJ83" i="55"/>
  <c r="AJ84" i="55"/>
  <c r="AJ85" i="55"/>
  <c r="AJ86" i="55"/>
  <c r="AJ87" i="55"/>
  <c r="AJ88" i="55"/>
  <c r="AB7" i="55"/>
  <c r="AB8" i="55"/>
  <c r="AB51" i="55"/>
  <c r="AB52" i="55"/>
  <c r="AB53" i="55"/>
  <c r="AB13" i="55"/>
  <c r="AB54" i="55"/>
  <c r="AB19" i="55"/>
  <c r="AB55" i="55"/>
  <c r="AB56" i="55"/>
  <c r="AB57" i="55"/>
  <c r="AB58" i="55"/>
  <c r="AB20" i="55"/>
  <c r="AB59" i="55"/>
  <c r="AB60" i="55"/>
  <c r="AB61" i="55"/>
  <c r="AB21" i="55"/>
  <c r="AB62" i="55"/>
  <c r="AB22" i="55"/>
  <c r="AB63" i="55"/>
  <c r="AB64" i="55"/>
  <c r="AB9" i="55"/>
  <c r="AB65" i="55"/>
  <c r="AB66" i="55"/>
  <c r="AB67" i="55"/>
  <c r="AB68" i="55"/>
  <c r="AB69" i="55"/>
  <c r="AB70" i="55"/>
  <c r="AB71" i="55"/>
  <c r="AB72" i="55"/>
  <c r="AB14" i="55"/>
  <c r="AB15" i="55"/>
  <c r="AB73" i="55"/>
  <c r="AB27" i="55"/>
  <c r="AB74" i="55"/>
  <c r="AB28" i="55"/>
  <c r="AB16" i="55"/>
  <c r="AB75" i="55"/>
  <c r="AB23" i="55"/>
  <c r="AB29" i="55"/>
  <c r="AB76" i="55"/>
  <c r="AB24" i="55"/>
  <c r="AB25" i="55"/>
  <c r="AB77" i="55"/>
  <c r="AB78" i="55"/>
  <c r="AB30" i="55"/>
  <c r="AB31" i="55"/>
  <c r="AB79" i="55"/>
  <c r="AB80" i="55"/>
  <c r="AB81" i="55"/>
  <c r="AB82" i="55"/>
  <c r="AB83" i="55"/>
  <c r="AB84" i="55"/>
  <c r="AB85" i="55"/>
  <c r="AB86" i="55"/>
  <c r="AB87" i="55"/>
  <c r="AB88" i="55"/>
  <c r="T7" i="55"/>
  <c r="T8" i="55"/>
  <c r="T51" i="55"/>
  <c r="T52" i="55"/>
  <c r="T53" i="55"/>
  <c r="T13" i="55"/>
  <c r="T54" i="55"/>
  <c r="T19" i="55"/>
  <c r="T55" i="55"/>
  <c r="T56" i="55"/>
  <c r="T57" i="55"/>
  <c r="T58" i="55"/>
  <c r="T20" i="55"/>
  <c r="T59" i="55"/>
  <c r="T60" i="55"/>
  <c r="T61" i="55"/>
  <c r="T21" i="55"/>
  <c r="T62" i="55"/>
  <c r="T22" i="55"/>
  <c r="T63" i="55"/>
  <c r="T64" i="55"/>
  <c r="T9" i="55"/>
  <c r="T65" i="55"/>
  <c r="T66" i="55"/>
  <c r="T67" i="55"/>
  <c r="T68" i="55"/>
  <c r="T69" i="55"/>
  <c r="T70" i="55"/>
  <c r="T71" i="55"/>
  <c r="T72" i="55"/>
  <c r="T14" i="55"/>
  <c r="T15" i="55"/>
  <c r="T73" i="55"/>
  <c r="T27" i="55"/>
  <c r="T74" i="55"/>
  <c r="T28" i="55"/>
  <c r="T16" i="55"/>
  <c r="T75" i="55"/>
  <c r="T23" i="55"/>
  <c r="T29" i="55"/>
  <c r="T76" i="55"/>
  <c r="T24" i="55"/>
  <c r="T25" i="55"/>
  <c r="T77" i="55"/>
  <c r="T78" i="55"/>
  <c r="T30" i="55"/>
  <c r="T31" i="55"/>
  <c r="T79" i="55"/>
  <c r="T80" i="55"/>
  <c r="T81" i="55"/>
  <c r="T82" i="55"/>
  <c r="T83" i="55"/>
  <c r="T84" i="55"/>
  <c r="T85" i="55"/>
  <c r="T86" i="55"/>
  <c r="T87" i="55"/>
  <c r="T88" i="55"/>
  <c r="L7" i="55"/>
  <c r="L8" i="55"/>
  <c r="L51" i="55"/>
  <c r="L52" i="55"/>
  <c r="L53" i="55"/>
  <c r="L13" i="55"/>
  <c r="L54" i="55"/>
  <c r="L19" i="55"/>
  <c r="L55" i="55"/>
  <c r="L56" i="55"/>
  <c r="L57" i="55"/>
  <c r="L58" i="55"/>
  <c r="L20" i="55"/>
  <c r="L59" i="55"/>
  <c r="L60" i="55"/>
  <c r="L61" i="55"/>
  <c r="L21" i="55"/>
  <c r="L62" i="55"/>
  <c r="L22" i="55"/>
  <c r="L63" i="55"/>
  <c r="L64" i="55"/>
  <c r="L9" i="55"/>
  <c r="L65" i="55"/>
  <c r="L66" i="55"/>
  <c r="L67" i="55"/>
  <c r="L68" i="55"/>
  <c r="L69" i="55"/>
  <c r="L70" i="55"/>
  <c r="L71" i="55"/>
  <c r="L72" i="55"/>
  <c r="L14" i="55"/>
  <c r="L15" i="55"/>
  <c r="L73" i="55"/>
  <c r="L27" i="55"/>
  <c r="L74" i="55"/>
  <c r="L28" i="55"/>
  <c r="L16" i="55"/>
  <c r="L75" i="55"/>
  <c r="L23" i="55"/>
  <c r="L29" i="55"/>
  <c r="L76" i="55"/>
  <c r="L24" i="55"/>
  <c r="L25" i="55"/>
  <c r="L77" i="55"/>
  <c r="L78" i="55"/>
  <c r="L30" i="55"/>
  <c r="L31" i="55"/>
  <c r="L79" i="55"/>
  <c r="L80" i="55"/>
  <c r="L81" i="55"/>
  <c r="L82" i="55"/>
  <c r="L83" i="55"/>
  <c r="L84" i="55"/>
  <c r="L85" i="55"/>
  <c r="L86" i="55"/>
  <c r="L87" i="55"/>
  <c r="L88" i="55"/>
  <c r="BB25" i="55"/>
  <c r="M35" i="56"/>
  <c r="AK31" i="55"/>
  <c r="K127" i="56"/>
  <c r="AA127" i="56"/>
  <c r="AB127" i="56"/>
  <c r="AB112" i="56"/>
  <c r="G137" i="55"/>
  <c r="G270" i="55"/>
  <c r="G277" i="55"/>
  <c r="G215" i="55"/>
  <c r="G135" i="55"/>
  <c r="G253" i="55"/>
  <c r="G70" i="55"/>
  <c r="G6" i="55"/>
  <c r="G5" i="55"/>
  <c r="G147" i="55"/>
  <c r="G75" i="55"/>
  <c r="G9" i="55"/>
  <c r="G223" i="55"/>
  <c r="G119" i="55"/>
  <c r="G287" i="55"/>
  <c r="G271" i="55"/>
  <c r="O53" i="55" a="1"/>
  <c r="O53" i="55"/>
  <c r="J108" i="56"/>
  <c r="Z108" i="56"/>
  <c r="G205" i="55"/>
  <c r="G181" i="55"/>
  <c r="G143" i="55"/>
  <c r="G118" i="55"/>
  <c r="G106" i="55"/>
  <c r="G82" i="55"/>
  <c r="N63" i="55" a="1"/>
  <c r="N63" i="55"/>
  <c r="I34" i="56"/>
  <c r="Y34" i="56"/>
  <c r="G246" i="55"/>
  <c r="G183" i="55"/>
  <c r="G111" i="55"/>
  <c r="G99" i="55"/>
  <c r="G191" i="55"/>
  <c r="G179" i="55"/>
  <c r="G171" i="55"/>
  <c r="G131" i="55"/>
  <c r="G113" i="55"/>
  <c r="G101" i="55"/>
  <c r="G95" i="55"/>
  <c r="G83" i="55"/>
  <c r="G77" i="55"/>
  <c r="G22" i="55"/>
  <c r="G14" i="55"/>
  <c r="G43" i="55"/>
  <c r="G222" i="55"/>
  <c r="O29" i="55" a="1"/>
  <c r="O29" i="55"/>
  <c r="J39" i="56"/>
  <c r="Z39" i="56"/>
  <c r="G155" i="55"/>
  <c r="G130" i="55"/>
  <c r="G89" i="55"/>
  <c r="G55" i="55"/>
  <c r="G27" i="55"/>
  <c r="G19" i="55"/>
  <c r="G169" i="55"/>
  <c r="G109" i="55"/>
  <c r="G91" i="55"/>
  <c r="G263" i="55"/>
  <c r="G239" i="55"/>
  <c r="O78" i="55" a="1"/>
  <c r="O78" i="55"/>
  <c r="J77" i="56"/>
  <c r="Z77" i="56"/>
  <c r="G159" i="55"/>
  <c r="G94" i="55"/>
  <c r="G67" i="55"/>
  <c r="G51" i="55"/>
  <c r="G31" i="55"/>
  <c r="G21" i="55"/>
  <c r="G10" i="55"/>
  <c r="G93" i="55"/>
  <c r="G247" i="55"/>
  <c r="G229" i="55"/>
  <c r="G167" i="55"/>
  <c r="G87" i="55"/>
  <c r="G71" i="55"/>
  <c r="G53" i="55"/>
  <c r="G39" i="55"/>
  <c r="G33" i="55"/>
  <c r="G15" i="55"/>
  <c r="G11" i="55"/>
  <c r="G262" i="55"/>
  <c r="G238" i="55"/>
  <c r="G214" i="55"/>
  <c r="G190" i="55"/>
  <c r="G187" i="55"/>
  <c r="G163" i="55"/>
  <c r="G151" i="55"/>
  <c r="G117" i="55"/>
  <c r="G79" i="55"/>
  <c r="G73" i="55"/>
  <c r="G65" i="55"/>
  <c r="G23" i="55"/>
  <c r="G261" i="55"/>
  <c r="G255" i="55"/>
  <c r="O66" i="55" a="1"/>
  <c r="O66" i="55"/>
  <c r="J132" i="56"/>
  <c r="Z132" i="56"/>
  <c r="G237" i="55"/>
  <c r="G231" i="55"/>
  <c r="G213" i="55"/>
  <c r="G207" i="55"/>
  <c r="G198" i="55"/>
  <c r="G189" i="55"/>
  <c r="G173" i="55"/>
  <c r="G165" i="55"/>
  <c r="G161" i="55"/>
  <c r="G158" i="55"/>
  <c r="G153" i="55"/>
  <c r="G149" i="55"/>
  <c r="G145" i="55"/>
  <c r="G142" i="55"/>
  <c r="G127" i="55"/>
  <c r="G103" i="55"/>
  <c r="G81" i="55"/>
  <c r="G78" i="55"/>
  <c r="G54" i="55"/>
  <c r="G47" i="55"/>
  <c r="G45" i="55"/>
  <c r="G38" i="55"/>
  <c r="G35" i="55"/>
  <c r="G30" i="55"/>
  <c r="G26" i="55"/>
  <c r="G13" i="55"/>
  <c r="F112" i="41"/>
  <c r="F113" i="41"/>
  <c r="F103" i="41"/>
  <c r="F104" i="41"/>
  <c r="F94" i="41"/>
  <c r="F95" i="41"/>
  <c r="F77" i="41"/>
  <c r="F78" i="41"/>
  <c r="F68" i="41"/>
  <c r="F69" i="41"/>
  <c r="F59" i="41"/>
  <c r="F60" i="41"/>
  <c r="F50" i="41"/>
  <c r="F51" i="41"/>
  <c r="F41" i="41"/>
  <c r="F42" i="41"/>
  <c r="C112" i="41"/>
  <c r="C113" i="41"/>
  <c r="C103" i="41"/>
  <c r="C104" i="41"/>
  <c r="C94" i="41"/>
  <c r="C95" i="41"/>
  <c r="C77" i="41"/>
  <c r="C78" i="41"/>
  <c r="C68" i="41"/>
  <c r="C69" i="41"/>
  <c r="C59" i="41"/>
  <c r="C60" i="41"/>
  <c r="C50" i="41"/>
  <c r="C51" i="41"/>
  <c r="C41" i="41"/>
  <c r="C42" i="41"/>
  <c r="E112" i="41"/>
  <c r="E113" i="41"/>
  <c r="E103" i="41"/>
  <c r="E104" i="41"/>
  <c r="E94" i="41"/>
  <c r="E95" i="41"/>
  <c r="E77" i="41"/>
  <c r="E78" i="41"/>
  <c r="E68" i="41"/>
  <c r="E69" i="41"/>
  <c r="E59" i="41"/>
  <c r="E60" i="41"/>
  <c r="E50" i="41"/>
  <c r="E51" i="41"/>
  <c r="E41" i="41"/>
  <c r="E42" i="41"/>
  <c r="B113" i="41"/>
  <c r="B112" i="41"/>
  <c r="B104" i="41"/>
  <c r="B103" i="41"/>
  <c r="B95" i="41"/>
  <c r="B94" i="41"/>
  <c r="B78" i="41"/>
  <c r="B77" i="41"/>
  <c r="B69" i="41"/>
  <c r="B68" i="41"/>
  <c r="B60" i="41"/>
  <c r="B59" i="41"/>
  <c r="B51" i="41"/>
  <c r="B50" i="41"/>
  <c r="B42" i="41"/>
  <c r="B41" i="41"/>
  <c r="B23" i="41"/>
  <c r="B22" i="41"/>
  <c r="B13" i="41"/>
  <c r="D112" i="41"/>
  <c r="D113" i="41"/>
  <c r="D103" i="41"/>
  <c r="D104" i="41"/>
  <c r="D94" i="41"/>
  <c r="D95" i="41"/>
  <c r="D77" i="41"/>
  <c r="D78" i="41"/>
  <c r="D68" i="41"/>
  <c r="D69" i="41"/>
  <c r="D59" i="41"/>
  <c r="D60" i="41"/>
  <c r="D50" i="41"/>
  <c r="D51" i="41"/>
  <c r="D41" i="41"/>
  <c r="D42" i="41"/>
  <c r="G285" i="55"/>
  <c r="G278" i="55"/>
  <c r="G269" i="55"/>
  <c r="G254" i="55"/>
  <c r="G245" i="55"/>
  <c r="G230" i="55"/>
  <c r="G221" i="55"/>
  <c r="G206" i="55"/>
  <c r="G197" i="55"/>
  <c r="G182" i="55"/>
  <c r="G133" i="55"/>
  <c r="O22" i="55" a="1"/>
  <c r="O22" i="55"/>
  <c r="J92" i="56"/>
  <c r="Z92" i="56"/>
  <c r="G129" i="55"/>
  <c r="G115" i="55"/>
  <c r="G105" i="55"/>
  <c r="G97" i="55"/>
  <c r="G85" i="55"/>
  <c r="G49" i="55"/>
  <c r="G37" i="55"/>
  <c r="G17" i="55"/>
  <c r="G41" i="55"/>
  <c r="G34" i="55"/>
  <c r="G29" i="55"/>
  <c r="G294" i="55"/>
  <c r="G286" i="55"/>
  <c r="O67" i="55" a="1"/>
  <c r="O67" i="55"/>
  <c r="J23" i="56"/>
  <c r="Z23" i="56"/>
  <c r="G199" i="55"/>
  <c r="G293" i="55"/>
  <c r="G284" i="55"/>
  <c r="G291" i="55"/>
  <c r="G283" i="55"/>
  <c r="G275" i="55"/>
  <c r="G267" i="55"/>
  <c r="G259" i="55"/>
  <c r="G251" i="55"/>
  <c r="G243" i="55"/>
  <c r="G290" i="55"/>
  <c r="O55" i="55" a="1"/>
  <c r="O55" i="55"/>
  <c r="J22" i="56"/>
  <c r="Z22" i="56"/>
  <c r="G282" i="55"/>
  <c r="G266" i="55"/>
  <c r="G258" i="55"/>
  <c r="G250" i="55"/>
  <c r="G235" i="55"/>
  <c r="G227" i="55"/>
  <c r="G219" i="55"/>
  <c r="G211" i="55"/>
  <c r="G203" i="55"/>
  <c r="G195" i="55"/>
  <c r="G289" i="55"/>
  <c r="G281" i="55"/>
  <c r="G273" i="55"/>
  <c r="O72" i="55" a="1"/>
  <c r="O72" i="55"/>
  <c r="J78" i="56"/>
  <c r="Z78" i="56"/>
  <c r="G257" i="55"/>
  <c r="G249" i="55"/>
  <c r="G242" i="55"/>
  <c r="W83" i="55"/>
  <c r="O112" i="56"/>
  <c r="AC112" i="56"/>
  <c r="G234" i="55"/>
  <c r="G226" i="55"/>
  <c r="G218" i="55"/>
  <c r="G210" i="55"/>
  <c r="G202" i="55"/>
  <c r="G194" i="55"/>
  <c r="G186" i="55"/>
  <c r="G241" i="55"/>
  <c r="O51" i="55" a="1"/>
  <c r="O51" i="55"/>
  <c r="J41" i="56"/>
  <c r="Z41" i="56"/>
  <c r="G233" i="55"/>
  <c r="G225" i="55"/>
  <c r="G217" i="55"/>
  <c r="G209" i="55"/>
  <c r="G201" i="55"/>
  <c r="G193" i="55"/>
  <c r="G185" i="55"/>
  <c r="G295" i="55"/>
  <c r="O81" i="55" a="1"/>
  <c r="O81" i="55"/>
  <c r="J115" i="56"/>
  <c r="Z115" i="56"/>
  <c r="G279" i="55"/>
  <c r="G80" i="55"/>
  <c r="G74" i="55"/>
  <c r="G69" i="55"/>
  <c r="G63" i="55"/>
  <c r="G58" i="55"/>
  <c r="G52" i="55"/>
  <c r="G46" i="55"/>
  <c r="G12" i="55"/>
  <c r="G7" i="55"/>
  <c r="N68" i="55" a="1"/>
  <c r="N68" i="55"/>
  <c r="I24" i="56"/>
  <c r="Y24" i="56"/>
  <c r="AK85" i="55"/>
  <c r="K43" i="56"/>
  <c r="AA43" i="56"/>
  <c r="G265" i="55"/>
  <c r="M68" i="55" a="1"/>
  <c r="M68" i="55"/>
  <c r="H24" i="56"/>
  <c r="X24" i="56"/>
  <c r="G280" i="55"/>
  <c r="AK86" i="55"/>
  <c r="K40" i="56"/>
  <c r="AA40" i="56"/>
  <c r="G274" i="55"/>
  <c r="M73" i="55" a="1"/>
  <c r="M73" i="55"/>
  <c r="N53" i="55" a="1"/>
  <c r="N53" i="55"/>
  <c r="I108" i="56"/>
  <c r="Y108" i="56"/>
  <c r="N59" i="55" a="1"/>
  <c r="N59" i="55"/>
  <c r="I131" i="56"/>
  <c r="Y131" i="56"/>
  <c r="M59" i="55" a="1"/>
  <c r="M59" i="55"/>
  <c r="H131" i="56"/>
  <c r="X131" i="56"/>
  <c r="N28" i="55" a="1"/>
  <c r="N28" i="55"/>
  <c r="I134" i="56"/>
  <c r="Y134" i="56"/>
  <c r="B7" i="28"/>
  <c r="O7" i="28"/>
  <c r="D32" i="41"/>
  <c r="D14" i="41"/>
  <c r="D22" i="41"/>
  <c r="D33" i="41"/>
  <c r="D13" i="41"/>
  <c r="D23" i="41"/>
  <c r="E23" i="41"/>
  <c r="E32" i="41"/>
  <c r="E14" i="41"/>
  <c r="E22" i="41"/>
  <c r="E33" i="41"/>
  <c r="E13" i="41"/>
  <c r="B36" i="28"/>
  <c r="O36" i="28"/>
  <c r="F23" i="41"/>
  <c r="F32" i="41"/>
  <c r="F14" i="41"/>
  <c r="F22" i="41"/>
  <c r="F33" i="41"/>
  <c r="F13" i="41"/>
  <c r="C32" i="41"/>
  <c r="C14" i="41"/>
  <c r="C22" i="41"/>
  <c r="C33" i="41"/>
  <c r="C13" i="41"/>
  <c r="C23" i="41"/>
  <c r="B15" i="28"/>
  <c r="O15" i="28"/>
  <c r="B33" i="41"/>
  <c r="B32" i="41"/>
  <c r="B14" i="41"/>
  <c r="AB36" i="56"/>
  <c r="AB35" i="56"/>
  <c r="AB58" i="56"/>
  <c r="AB43" i="56"/>
  <c r="AB40" i="56"/>
  <c r="O2" i="28"/>
  <c r="O85" i="28"/>
  <c r="O77" i="28"/>
  <c r="O69" i="28"/>
  <c r="O53" i="28"/>
  <c r="O29" i="28"/>
  <c r="O13" i="28"/>
  <c r="O84" i="28"/>
  <c r="O76" i="28"/>
  <c r="O68" i="28"/>
  <c r="O44" i="28"/>
  <c r="O28" i="28"/>
  <c r="O20" i="28"/>
  <c r="O12" i="28"/>
  <c r="I17" i="32"/>
  <c r="H17" i="32"/>
  <c r="I15" i="32"/>
  <c r="I13" i="32"/>
  <c r="H13" i="32"/>
  <c r="J12" i="32"/>
  <c r="N79" i="55" a="1"/>
  <c r="N79" i="55"/>
  <c r="I110" i="56"/>
  <c r="Y110" i="56"/>
  <c r="M66" i="55" a="1"/>
  <c r="M66" i="55"/>
  <c r="H132" i="56"/>
  <c r="X132" i="56"/>
  <c r="N52" i="55" a="1"/>
  <c r="N52" i="55"/>
  <c r="I111" i="56"/>
  <c r="Y111" i="56"/>
  <c r="N22" i="55" a="1"/>
  <c r="N22" i="55"/>
  <c r="I92" i="56"/>
  <c r="Y92" i="56"/>
  <c r="N20" i="55" a="1"/>
  <c r="N20" i="55"/>
  <c r="I51" i="56"/>
  <c r="Y51" i="56"/>
  <c r="N81" i="55" a="1"/>
  <c r="N81" i="55"/>
  <c r="I115" i="56"/>
  <c r="Y115" i="56"/>
  <c r="N57" i="55" a="1"/>
  <c r="N57" i="55"/>
  <c r="I56" i="56"/>
  <c r="Y56" i="56"/>
  <c r="N65" i="55" a="1"/>
  <c r="N65" i="55"/>
  <c r="M30" i="55" a="1"/>
  <c r="M30" i="55"/>
  <c r="H72" i="56"/>
  <c r="X72" i="56"/>
  <c r="M58" i="55" a="1"/>
  <c r="M58" i="55"/>
  <c r="H53" i="56"/>
  <c r="X53" i="56"/>
  <c r="N21" i="55" a="1"/>
  <c r="N21" i="55"/>
  <c r="I126" i="56"/>
  <c r="Y126" i="56"/>
  <c r="N82" i="55" a="1"/>
  <c r="N82" i="55"/>
  <c r="I133" i="56"/>
  <c r="Y133" i="56"/>
  <c r="M84" i="55" a="1"/>
  <c r="M84" i="55"/>
  <c r="H36" i="56"/>
  <c r="X36" i="56"/>
  <c r="M55" i="55" a="1"/>
  <c r="M55" i="55"/>
  <c r="H22" i="56"/>
  <c r="X22" i="56"/>
  <c r="M67" i="55" a="1"/>
  <c r="M67" i="55"/>
  <c r="H23" i="56"/>
  <c r="X23" i="56"/>
  <c r="M61" i="55" a="1"/>
  <c r="M61" i="55"/>
  <c r="H130" i="56"/>
  <c r="X130" i="56"/>
  <c r="M77" i="55" a="1"/>
  <c r="M77" i="55"/>
  <c r="M52" i="55" a="1"/>
  <c r="M52" i="55"/>
  <c r="H111" i="56"/>
  <c r="X111" i="56"/>
  <c r="N69" i="55" a="1"/>
  <c r="N69" i="55"/>
  <c r="I18" i="56"/>
  <c r="Y18" i="56"/>
  <c r="N64" i="55" a="1"/>
  <c r="N64" i="55"/>
  <c r="I73" i="56"/>
  <c r="Y73" i="56"/>
  <c r="N51" i="55" a="1"/>
  <c r="N51" i="55"/>
  <c r="I41" i="56"/>
  <c r="Y41" i="56"/>
  <c r="M27" i="55" a="1"/>
  <c r="M27" i="55"/>
  <c r="H129" i="56"/>
  <c r="X129" i="56"/>
  <c r="M21" i="55" a="1"/>
  <c r="M21" i="55"/>
  <c r="H126" i="56"/>
  <c r="X126" i="56"/>
  <c r="M22" i="55" a="1"/>
  <c r="M22" i="55"/>
  <c r="H92" i="56"/>
  <c r="X92" i="56"/>
  <c r="H15" i="32"/>
  <c r="I12" i="32"/>
  <c r="N60" i="55" a="1"/>
  <c r="N60" i="55"/>
  <c r="I76" i="56"/>
  <c r="Y76" i="56"/>
  <c r="M70" i="55" a="1"/>
  <c r="M70" i="55"/>
  <c r="N77" i="55" a="1"/>
  <c r="N77" i="55"/>
  <c r="M29" i="55" a="1"/>
  <c r="M29" i="55"/>
  <c r="H39" i="56"/>
  <c r="X39" i="56"/>
  <c r="N27" i="55" a="1"/>
  <c r="N27" i="55"/>
  <c r="I129" i="56"/>
  <c r="Y129" i="56"/>
  <c r="M80" i="55" a="1"/>
  <c r="M80" i="55"/>
  <c r="H83" i="56"/>
  <c r="X83" i="56"/>
  <c r="M76" i="55" a="1"/>
  <c r="M76" i="55"/>
  <c r="H89" i="56"/>
  <c r="X89" i="56"/>
  <c r="M82" i="55" a="1"/>
  <c r="M82" i="55"/>
  <c r="H133" i="56"/>
  <c r="X133" i="56"/>
  <c r="M56" i="55" a="1"/>
  <c r="M56" i="55"/>
  <c r="H81" i="56"/>
  <c r="X81" i="56"/>
  <c r="M72" i="55" a="1"/>
  <c r="M72" i="55"/>
  <c r="H78" i="56"/>
  <c r="X78" i="56"/>
  <c r="N74" i="55" a="1"/>
  <c r="N74" i="55"/>
  <c r="I66" i="56"/>
  <c r="Y66" i="56"/>
  <c r="M28" i="55" a="1"/>
  <c r="M28" i="55"/>
  <c r="H134" i="56"/>
  <c r="X134" i="56"/>
  <c r="M20" i="55" a="1"/>
  <c r="M20" i="55"/>
  <c r="H51" i="56"/>
  <c r="X51" i="56"/>
  <c r="M19" i="55" a="1"/>
  <c r="M19" i="55"/>
  <c r="H80" i="56"/>
  <c r="X80" i="56"/>
  <c r="I14" i="32"/>
  <c r="N55" i="55" a="1"/>
  <c r="N55" i="55"/>
  <c r="I22" i="56"/>
  <c r="Y22" i="56"/>
  <c r="N67" i="55" a="1"/>
  <c r="N67" i="55"/>
  <c r="I23" i="56"/>
  <c r="Y23" i="56"/>
  <c r="N61" i="55" a="1"/>
  <c r="N61" i="55"/>
  <c r="I130" i="56"/>
  <c r="Y130" i="56"/>
  <c r="N80" i="55" a="1"/>
  <c r="N80" i="55"/>
  <c r="I83" i="56"/>
  <c r="Y83" i="56"/>
  <c r="N76" i="55" a="1"/>
  <c r="N76" i="55"/>
  <c r="I89" i="56"/>
  <c r="Y89" i="56"/>
  <c r="N56" i="55" a="1"/>
  <c r="N56" i="55"/>
  <c r="I81" i="56"/>
  <c r="Y81" i="56"/>
  <c r="N72" i="55" a="1"/>
  <c r="N72" i="55"/>
  <c r="I78" i="56"/>
  <c r="Y78" i="56"/>
  <c r="M69" i="55" a="1"/>
  <c r="M69" i="55"/>
  <c r="H18" i="56"/>
  <c r="X18" i="56"/>
  <c r="M64" i="55" a="1"/>
  <c r="M64" i="55"/>
  <c r="H73" i="56"/>
  <c r="X73" i="56"/>
  <c r="M51" i="55" a="1"/>
  <c r="M51" i="55"/>
  <c r="H41" i="56"/>
  <c r="X41" i="56"/>
  <c r="N19" i="55" a="1"/>
  <c r="N19" i="55"/>
  <c r="I80" i="56"/>
  <c r="Y80" i="56"/>
  <c r="J14" i="32"/>
  <c r="N62" i="55" a="1"/>
  <c r="N62" i="55"/>
  <c r="I95" i="56"/>
  <c r="Y95" i="56"/>
  <c r="N75" i="55" a="1"/>
  <c r="N75" i="55"/>
  <c r="I91" i="56"/>
  <c r="Y91" i="56"/>
  <c r="N71" i="55" a="1"/>
  <c r="N71" i="55"/>
  <c r="I19" i="56"/>
  <c r="Y19" i="56"/>
  <c r="M74" i="55" a="1"/>
  <c r="M74" i="55"/>
  <c r="H66" i="56"/>
  <c r="X66" i="56"/>
  <c r="J16" i="32"/>
  <c r="H14" i="32"/>
  <c r="M75" i="55" a="1"/>
  <c r="M75" i="55"/>
  <c r="H91" i="56"/>
  <c r="X91" i="56"/>
  <c r="M63" i="55" a="1"/>
  <c r="M63" i="55"/>
  <c r="H34" i="56"/>
  <c r="X34" i="56"/>
  <c r="N66" i="55" a="1"/>
  <c r="N66" i="55"/>
  <c r="I132" i="56"/>
  <c r="Y132" i="56"/>
  <c r="N70" i="55" a="1"/>
  <c r="N70" i="55"/>
  <c r="N78" i="55" a="1"/>
  <c r="N78" i="55"/>
  <c r="I77" i="56"/>
  <c r="Y77" i="56"/>
  <c r="I16" i="32"/>
  <c r="M57" i="55" a="1"/>
  <c r="M57" i="55"/>
  <c r="H56" i="56"/>
  <c r="X56" i="56"/>
  <c r="M60" i="55" a="1"/>
  <c r="M60" i="55"/>
  <c r="H76" i="56"/>
  <c r="X76" i="56"/>
  <c r="M79" i="55" a="1"/>
  <c r="M79" i="55"/>
  <c r="H110" i="56"/>
  <c r="X110" i="56"/>
  <c r="M87" i="55" a="1"/>
  <c r="M87" i="55"/>
  <c r="M65" i="55" a="1"/>
  <c r="M65" i="55"/>
  <c r="N58" i="55" a="1"/>
  <c r="N58" i="55"/>
  <c r="I53" i="56"/>
  <c r="Y53" i="56"/>
  <c r="N54" i="55" a="1"/>
  <c r="N54" i="55"/>
  <c r="I75" i="56"/>
  <c r="Y75" i="56"/>
  <c r="N73" i="55" a="1"/>
  <c r="N73" i="55"/>
  <c r="N29" i="55" a="1"/>
  <c r="N29" i="55"/>
  <c r="I39" i="56"/>
  <c r="Y39" i="56"/>
  <c r="M62" i="55" a="1"/>
  <c r="M62" i="55"/>
  <c r="H95" i="56"/>
  <c r="X95" i="56"/>
  <c r="O62" i="55" a="1"/>
  <c r="O62" i="55"/>
  <c r="J95" i="56"/>
  <c r="Z95" i="56"/>
  <c r="O76" i="55" a="1"/>
  <c r="O76" i="55"/>
  <c r="J89" i="56"/>
  <c r="Z89" i="56"/>
  <c r="G36" i="47"/>
  <c r="G48" i="47"/>
  <c r="G53" i="47"/>
  <c r="G45" i="47"/>
  <c r="G49" i="47"/>
  <c r="G52" i="47"/>
  <c r="G47" i="47"/>
  <c r="O57" i="55" a="1"/>
  <c r="O57" i="55"/>
  <c r="J56" i="56"/>
  <c r="Z56" i="56"/>
  <c r="O75" i="55" a="1"/>
  <c r="O75" i="55"/>
  <c r="J91" i="56"/>
  <c r="Z91" i="56"/>
  <c r="O68" i="55" a="1"/>
  <c r="O68" i="55"/>
  <c r="J24" i="56"/>
  <c r="Z24" i="56"/>
  <c r="G41" i="47"/>
  <c r="H40" i="47"/>
  <c r="O60" i="55" a="1"/>
  <c r="O60" i="55"/>
  <c r="J76" i="56"/>
  <c r="Z76" i="56"/>
  <c r="G55" i="47"/>
  <c r="G46" i="47"/>
  <c r="G44" i="47"/>
  <c r="G43" i="47"/>
  <c r="G87" i="47"/>
  <c r="G79" i="47"/>
  <c r="G75" i="47"/>
  <c r="H71" i="47"/>
  <c r="G67" i="47"/>
  <c r="H63" i="47"/>
  <c r="G59" i="47"/>
  <c r="G35" i="47"/>
  <c r="G33" i="47"/>
  <c r="H47" i="47"/>
  <c r="H45" i="47"/>
  <c r="H36" i="47"/>
  <c r="O77" i="55" a="1"/>
  <c r="O77" i="55"/>
  <c r="O74" i="55" a="1"/>
  <c r="O74" i="55"/>
  <c r="J66" i="56"/>
  <c r="Z66" i="56"/>
  <c r="H37" i="47"/>
  <c r="G51" i="47"/>
  <c r="O82" i="55" a="1"/>
  <c r="O82" i="55"/>
  <c r="J133" i="56"/>
  <c r="Z133" i="56"/>
  <c r="O73" i="55" a="1"/>
  <c r="O73" i="55"/>
  <c r="G80" i="47"/>
  <c r="G76" i="47"/>
  <c r="H72" i="47"/>
  <c r="G68" i="47"/>
  <c r="H64" i="47"/>
  <c r="G60" i="47"/>
  <c r="H56" i="47"/>
  <c r="H52" i="47"/>
  <c r="H48" i="47"/>
  <c r="G42" i="47"/>
  <c r="H41" i="47"/>
  <c r="G32" i="47"/>
  <c r="G83" i="47"/>
  <c r="H75" i="47"/>
  <c r="G71" i="47"/>
  <c r="H67" i="47"/>
  <c r="G63" i="47"/>
  <c r="H59" i="47"/>
  <c r="H32" i="47"/>
  <c r="O28" i="55" a="1"/>
  <c r="O28" i="55"/>
  <c r="J134" i="56"/>
  <c r="Z134" i="56"/>
  <c r="G86" i="47"/>
  <c r="G78" i="47"/>
  <c r="G74" i="47"/>
  <c r="H70" i="47"/>
  <c r="G66" i="47"/>
  <c r="H62" i="47"/>
  <c r="G58" i="47"/>
  <c r="H53" i="47"/>
  <c r="H49" i="47"/>
  <c r="H46" i="47"/>
  <c r="H43" i="47"/>
  <c r="G39" i="47"/>
  <c r="O80" i="55" a="1"/>
  <c r="O80" i="55"/>
  <c r="J83" i="56"/>
  <c r="Z83" i="56"/>
  <c r="O56" i="55" a="1"/>
  <c r="O56" i="55"/>
  <c r="J81" i="56"/>
  <c r="Z81" i="56"/>
  <c r="O61" i="55" a="1"/>
  <c r="O61" i="55"/>
  <c r="J130" i="56"/>
  <c r="Z130" i="56"/>
  <c r="O65" i="55" a="1"/>
  <c r="O65" i="55"/>
  <c r="BB82" i="55"/>
  <c r="M133" i="56"/>
  <c r="AB133" i="56"/>
  <c r="O20" i="55" a="1"/>
  <c r="O20" i="55"/>
  <c r="J51" i="56"/>
  <c r="Z51" i="56"/>
  <c r="N85" i="55" a="1"/>
  <c r="N85" i="55"/>
  <c r="I43" i="56"/>
  <c r="Y43" i="56"/>
  <c r="G81" i="47"/>
  <c r="G77" i="47"/>
  <c r="H73" i="47"/>
  <c r="G69" i="47"/>
  <c r="H65" i="47"/>
  <c r="G61" i="47"/>
  <c r="H57" i="47"/>
  <c r="G84" i="47"/>
  <c r="H76" i="47"/>
  <c r="G72" i="47"/>
  <c r="H68" i="47"/>
  <c r="G64" i="47"/>
  <c r="H60" i="47"/>
  <c r="G56" i="47"/>
  <c r="H54" i="47"/>
  <c r="H50" i="47"/>
  <c r="H44" i="47"/>
  <c r="G40" i="47"/>
  <c r="H34" i="47"/>
  <c r="H33" i="47"/>
  <c r="W88" i="55"/>
  <c r="O58" i="56"/>
  <c r="AC58" i="56"/>
  <c r="G37" i="47"/>
  <c r="W24" i="55"/>
  <c r="G82" i="47"/>
  <c r="H74" i="47"/>
  <c r="G70" i="47"/>
  <c r="H66" i="47"/>
  <c r="G62" i="47"/>
  <c r="H58" i="47"/>
  <c r="H55" i="47"/>
  <c r="H51" i="47"/>
  <c r="H35" i="47"/>
  <c r="G31" i="47"/>
  <c r="G85" i="47"/>
  <c r="H77" i="47"/>
  <c r="G73" i="47"/>
  <c r="H69" i="47"/>
  <c r="G65" i="47"/>
  <c r="H61" i="47"/>
  <c r="G57" i="47"/>
  <c r="G54" i="47"/>
  <c r="G50" i="47"/>
  <c r="H42" i="47"/>
  <c r="G38" i="47"/>
  <c r="O64" i="55" a="1"/>
  <c r="O64" i="55"/>
  <c r="J73" i="56"/>
  <c r="Z73" i="56"/>
  <c r="AK82" i="55"/>
  <c r="K133" i="56"/>
  <c r="AA133" i="56"/>
  <c r="BB81" i="55"/>
  <c r="M115" i="56"/>
  <c r="AB115" i="56"/>
  <c r="BB79" i="55"/>
  <c r="M110" i="56"/>
  <c r="AB110" i="56"/>
  <c r="BB77" i="55"/>
  <c r="O19" i="55" a="1"/>
  <c r="O19" i="55"/>
  <c r="J80" i="56"/>
  <c r="Z80" i="56"/>
  <c r="N84" i="55" a="1"/>
  <c r="N84" i="55"/>
  <c r="I36" i="56"/>
  <c r="Y36" i="56"/>
  <c r="N25" i="55" a="1"/>
  <c r="N25" i="55"/>
  <c r="I35" i="56"/>
  <c r="Y35" i="56"/>
  <c r="BB24" i="55"/>
  <c r="N24" i="55" a="1"/>
  <c r="N24" i="55"/>
  <c r="N88" i="55" a="1"/>
  <c r="N88" i="55"/>
  <c r="I58" i="56"/>
  <c r="Y58" i="56"/>
  <c r="M81" i="55" a="1"/>
  <c r="M81" i="55"/>
  <c r="H115" i="56"/>
  <c r="X115" i="56"/>
  <c r="M31" i="55" a="1"/>
  <c r="M31" i="55"/>
  <c r="H127" i="56"/>
  <c r="X127" i="56"/>
  <c r="M53" i="55" a="1"/>
  <c r="M53" i="55"/>
  <c r="H108" i="56"/>
  <c r="X108" i="56"/>
  <c r="O52" i="55" a="1"/>
  <c r="O52" i="55"/>
  <c r="J111" i="56"/>
  <c r="Z111" i="56"/>
  <c r="O58" i="55" a="1"/>
  <c r="O58" i="55"/>
  <c r="J53" i="56"/>
  <c r="Z53" i="56"/>
  <c r="BB78" i="55"/>
  <c r="M77" i="56"/>
  <c r="AB77" i="56"/>
  <c r="O21" i="55" a="1"/>
  <c r="O21" i="55"/>
  <c r="J126" i="56"/>
  <c r="Z126" i="56"/>
  <c r="AK25" i="55"/>
  <c r="K35" i="56"/>
  <c r="AA35" i="56"/>
  <c r="M25" i="55" a="1"/>
  <c r="M25" i="55"/>
  <c r="H35" i="56"/>
  <c r="X35" i="56"/>
  <c r="AK24" i="55"/>
  <c r="M24" i="55" a="1"/>
  <c r="M24" i="55"/>
  <c r="O54" i="55" a="1"/>
  <c r="O54" i="55"/>
  <c r="J75" i="56"/>
  <c r="Z75" i="56"/>
  <c r="M54" i="55" a="1"/>
  <c r="M54" i="55"/>
  <c r="H75" i="56"/>
  <c r="X75" i="56"/>
  <c r="AK81" i="55"/>
  <c r="K115" i="56"/>
  <c r="AA115" i="56"/>
  <c r="AK79" i="55"/>
  <c r="K110" i="56"/>
  <c r="AA110" i="56"/>
  <c r="AK77" i="55"/>
  <c r="O79" i="55" a="1"/>
  <c r="O79" i="55"/>
  <c r="J110" i="56"/>
  <c r="Z110" i="56"/>
  <c r="O63" i="55" a="1"/>
  <c r="O63" i="55"/>
  <c r="J34" i="56"/>
  <c r="Z34" i="56"/>
  <c r="O59" i="55" a="1"/>
  <c r="O59" i="55"/>
  <c r="J131" i="56"/>
  <c r="Z131" i="56"/>
  <c r="O70" i="55" a="1"/>
  <c r="O70" i="55"/>
  <c r="AK84" i="55"/>
  <c r="K36" i="56"/>
  <c r="AA36" i="56"/>
  <c r="AK78" i="55"/>
  <c r="K77" i="56"/>
  <c r="AA77" i="56"/>
  <c r="BB76" i="55"/>
  <c r="M89" i="56"/>
  <c r="AB89" i="56"/>
  <c r="AK76" i="55"/>
  <c r="K89" i="56"/>
  <c r="AA89" i="56"/>
  <c r="M85" i="55" a="1"/>
  <c r="M85" i="55"/>
  <c r="H43" i="56"/>
  <c r="X43" i="56"/>
  <c r="O69" i="55" a="1"/>
  <c r="O69" i="55"/>
  <c r="J18" i="56"/>
  <c r="Z18" i="56"/>
  <c r="O27" i="55" a="1"/>
  <c r="O27" i="55"/>
  <c r="J129" i="56"/>
  <c r="Z129" i="56"/>
  <c r="BB29" i="55"/>
  <c r="M39" i="56"/>
  <c r="AB39" i="56"/>
  <c r="N86" i="55" a="1"/>
  <c r="N86" i="55"/>
  <c r="I40" i="56"/>
  <c r="Y40" i="56"/>
  <c r="AK88" i="55"/>
  <c r="K58" i="56"/>
  <c r="AA58" i="56"/>
  <c r="M88" i="55" a="1"/>
  <c r="M88" i="55"/>
  <c r="H58" i="56"/>
  <c r="X58" i="56"/>
  <c r="O71" i="55" a="1"/>
  <c r="O71" i="55"/>
  <c r="J19" i="56"/>
  <c r="Z19" i="56"/>
  <c r="M71" i="55" a="1"/>
  <c r="M71" i="55"/>
  <c r="H19" i="56"/>
  <c r="X19" i="56"/>
  <c r="M83" i="55" a="1"/>
  <c r="M83" i="55"/>
  <c r="H112" i="56"/>
  <c r="X112" i="56"/>
  <c r="AK83" i="55"/>
  <c r="K112" i="56"/>
  <c r="AA112" i="56"/>
  <c r="M78" i="55" a="1"/>
  <c r="M78" i="55"/>
  <c r="H77" i="56"/>
  <c r="X77" i="56"/>
  <c r="BB80" i="55"/>
  <c r="M83" i="56"/>
  <c r="AB83" i="56"/>
  <c r="BB30" i="55"/>
  <c r="M72" i="56"/>
  <c r="AB72" i="56"/>
  <c r="N30" i="55" a="1"/>
  <c r="N30" i="55"/>
  <c r="I72" i="56"/>
  <c r="Y72" i="56"/>
  <c r="AK29" i="55"/>
  <c r="K39" i="56"/>
  <c r="AA39" i="56"/>
  <c r="M86" i="55" a="1"/>
  <c r="M86" i="55"/>
  <c r="H40" i="56"/>
  <c r="X40" i="56"/>
  <c r="N83" i="55" a="1"/>
  <c r="N83" i="55"/>
  <c r="I112" i="56"/>
  <c r="Y112" i="56"/>
  <c r="AK87" i="55"/>
  <c r="AK80" i="55"/>
  <c r="K83" i="56"/>
  <c r="AA83" i="56"/>
  <c r="AK30" i="55"/>
  <c r="K72" i="56"/>
  <c r="AA72" i="56"/>
  <c r="N87" i="55" a="1"/>
  <c r="N87" i="55"/>
  <c r="N31" i="55" a="1"/>
  <c r="N31" i="55"/>
  <c r="I127" i="56"/>
  <c r="Y127" i="56"/>
  <c r="H87" i="47"/>
  <c r="H86" i="47"/>
  <c r="H85" i="47"/>
  <c r="H84" i="47"/>
  <c r="H83" i="47"/>
  <c r="H82" i="47"/>
  <c r="H81" i="47"/>
  <c r="H80" i="47"/>
  <c r="H79" i="47"/>
  <c r="H78" i="47"/>
  <c r="G34" i="47"/>
  <c r="H38" i="47"/>
  <c r="H39" i="47"/>
  <c r="H31" i="47"/>
  <c r="AD195" i="30"/>
  <c r="AD213" i="30"/>
  <c r="AD204" i="30"/>
  <c r="AD108" i="30"/>
  <c r="AD240" i="30"/>
  <c r="AD250" i="30"/>
  <c r="AD123" i="30"/>
  <c r="AD256" i="30"/>
  <c r="AD172" i="30"/>
  <c r="AD18" i="30"/>
  <c r="AD42" i="30"/>
  <c r="AD98" i="30"/>
  <c r="AD110" i="30"/>
  <c r="AD26" i="30"/>
  <c r="AD169" i="30"/>
  <c r="AD155" i="30"/>
  <c r="AD224" i="30"/>
  <c r="AD32" i="30"/>
  <c r="AD89" i="30"/>
  <c r="AD165" i="30"/>
  <c r="AD133" i="30"/>
  <c r="AD177" i="30"/>
  <c r="AD112" i="30"/>
  <c r="AD232" i="30"/>
  <c r="AD167" i="30"/>
  <c r="AD200" i="30"/>
  <c r="AD149" i="30"/>
  <c r="AD144" i="30"/>
  <c r="AD274" i="30"/>
  <c r="AD229" i="30"/>
  <c r="AD218" i="30"/>
  <c r="AD84" i="30"/>
  <c r="AD187" i="30"/>
  <c r="AD102" i="30"/>
  <c r="AD7" i="30"/>
  <c r="AD182" i="30"/>
  <c r="AD264" i="30"/>
  <c r="AD219" i="30"/>
  <c r="AD117" i="30"/>
  <c r="AD9" i="30"/>
  <c r="AD79" i="30"/>
  <c r="AD52" i="30"/>
  <c r="AD62" i="30"/>
  <c r="AD150" i="30"/>
  <c r="AD66" i="30"/>
  <c r="AD267" i="30"/>
  <c r="AD2" i="30"/>
  <c r="AD261" i="30"/>
  <c r="AD139" i="30"/>
  <c r="AD47" i="30"/>
  <c r="AD109" i="30"/>
  <c r="AD74" i="30"/>
  <c r="AD279" i="30"/>
  <c r="AD285" i="30"/>
  <c r="AD158" i="30"/>
  <c r="AD128" i="30"/>
  <c r="AD290" i="30"/>
  <c r="AD206" i="30"/>
  <c r="AD214" i="30"/>
  <c r="AD265" i="30"/>
  <c r="AD241" i="30"/>
  <c r="AD178" i="30"/>
  <c r="AD43" i="30"/>
  <c r="AD205" i="30"/>
  <c r="AD124" i="30"/>
  <c r="AD251" i="30"/>
  <c r="AD196" i="30"/>
  <c r="AD19" i="30"/>
  <c r="AD225" i="30"/>
  <c r="AD183" i="30"/>
  <c r="AD257" i="30"/>
  <c r="AD188" i="30"/>
  <c r="AD168" i="30"/>
  <c r="AD134" i="30"/>
  <c r="AD129" i="30"/>
  <c r="AD156" i="30"/>
  <c r="AD38" i="30"/>
  <c r="AD173" i="30"/>
  <c r="AD3" i="30"/>
  <c r="AD194" i="30"/>
  <c r="AD118" i="30"/>
  <c r="AD269" i="30"/>
  <c r="AD99" i="30"/>
  <c r="AD33" i="30"/>
  <c r="AD14" i="30"/>
  <c r="AD103" i="30"/>
  <c r="AD80" i="30"/>
  <c r="AD233" i="30"/>
  <c r="AD27" i="30"/>
  <c r="AD275" i="30"/>
  <c r="AD166" i="30"/>
  <c r="AD286" i="30"/>
  <c r="AD48" i="30"/>
  <c r="AD170" i="30"/>
  <c r="AD220" i="30"/>
  <c r="AD280" i="30"/>
  <c r="AD145" i="30"/>
  <c r="AD75" i="30"/>
  <c r="AD10" i="30"/>
  <c r="AD140" i="30"/>
  <c r="AD71" i="30"/>
  <c r="AD151" i="30"/>
  <c r="AD53" i="30"/>
  <c r="AD94" i="30"/>
  <c r="AD90" i="30"/>
  <c r="AD113" i="30"/>
  <c r="AD262" i="30"/>
  <c r="AD59" i="30"/>
  <c r="AD8" i="30"/>
  <c r="AD85" i="30"/>
  <c r="AD212" i="30"/>
  <c r="AD201" i="30"/>
  <c r="AD67" i="30"/>
  <c r="AD159" i="30"/>
  <c r="AD245" i="30"/>
  <c r="AD291" i="30"/>
  <c r="AD207" i="30"/>
  <c r="AD215" i="30"/>
  <c r="AD37" i="30"/>
  <c r="AD179" i="30"/>
  <c r="AD242" i="30"/>
  <c r="AD125" i="30"/>
  <c r="AD197" i="30"/>
  <c r="AD252" i="30"/>
  <c r="AD114" i="30"/>
  <c r="AD157" i="30"/>
  <c r="AD226" i="30"/>
  <c r="AD287" i="30"/>
  <c r="AD28" i="30"/>
  <c r="AD266" i="30"/>
  <c r="AD263" i="30"/>
  <c r="AD91" i="30"/>
  <c r="AD95" i="30"/>
  <c r="AD81" i="30"/>
  <c r="AD104" i="30"/>
  <c r="AD15" i="30"/>
  <c r="AD163" i="30"/>
  <c r="AD202" i="30"/>
  <c r="AD184" i="30"/>
  <c r="AD49" i="30"/>
  <c r="AD189" i="30"/>
  <c r="AD11" i="30"/>
  <c r="AD130" i="30"/>
  <c r="AD135" i="30"/>
  <c r="AD234" i="30"/>
  <c r="AD86" i="30"/>
  <c r="AD171" i="30"/>
  <c r="AD258" i="30"/>
  <c r="AD237" i="30"/>
  <c r="AD152" i="30"/>
  <c r="AD44" i="30"/>
  <c r="AD160" i="30"/>
  <c r="AD146" i="30"/>
  <c r="AD174" i="30"/>
  <c r="AD20" i="30"/>
  <c r="AD4" i="30"/>
  <c r="AD221" i="30"/>
  <c r="AD138" i="30"/>
  <c r="AD141" i="30"/>
  <c r="AD281" i="30"/>
  <c r="AD76" i="30"/>
  <c r="AD54" i="30"/>
  <c r="AD276" i="30"/>
  <c r="AD119" i="30"/>
  <c r="AD34" i="30"/>
  <c r="AD249" i="30"/>
  <c r="AD72" i="30"/>
  <c r="AD68" i="30"/>
  <c r="AD60" i="30"/>
  <c r="AD63" i="30"/>
  <c r="AD268" i="30"/>
  <c r="AD39" i="30"/>
  <c r="AD292" i="30"/>
  <c r="AD208" i="30"/>
  <c r="AD23" i="30"/>
  <c r="AD246" i="30"/>
  <c r="AD192" i="30"/>
  <c r="AD16" i="30"/>
  <c r="AD243" i="30"/>
  <c r="AD82" i="30"/>
  <c r="AD105" i="30"/>
  <c r="AD45" i="30"/>
  <c r="AD40" i="30"/>
  <c r="AD107" i="30"/>
  <c r="AD216" i="30"/>
  <c r="AD227" i="30"/>
  <c r="AD73" i="30"/>
  <c r="AD190" i="30"/>
  <c r="AD185" i="30"/>
  <c r="AD61" i="30"/>
  <c r="AD69" i="30"/>
  <c r="AD64" i="30"/>
  <c r="AD136" i="30"/>
  <c r="AD198" i="30"/>
  <c r="AD209" i="30"/>
  <c r="AD203" i="30"/>
  <c r="AD92" i="30"/>
  <c r="AD96" i="30"/>
  <c r="AD29" i="30"/>
  <c r="AD142" i="30"/>
  <c r="AD238" i="30"/>
  <c r="AD175" i="30"/>
  <c r="AD180" i="30"/>
  <c r="AD101" i="30"/>
  <c r="AD235" i="30"/>
  <c r="AD293" i="30"/>
  <c r="AD115" i="30"/>
  <c r="AD147" i="30"/>
  <c r="AD131" i="30"/>
  <c r="AD87" i="30"/>
  <c r="AD77" i="30"/>
  <c r="AD222" i="30"/>
  <c r="AD282" i="30"/>
  <c r="AD270" i="30"/>
  <c r="AD21" i="30"/>
  <c r="AD288" i="30"/>
  <c r="AD12" i="30"/>
  <c r="AD5" i="30"/>
  <c r="AD153" i="30"/>
  <c r="AD164" i="30"/>
  <c r="AD35" i="30"/>
  <c r="AD277" i="30"/>
  <c r="AD55" i="30"/>
  <c r="AD56" i="30"/>
  <c r="AD230" i="30"/>
  <c r="AD259" i="30"/>
  <c r="AD50" i="30"/>
  <c r="AD120" i="30"/>
  <c r="AD161" i="30"/>
  <c r="AD126" i="30"/>
  <c r="AD272" i="30"/>
  <c r="AD24" i="30"/>
  <c r="AD253" i="30"/>
  <c r="AD247" i="30"/>
  <c r="AD244" i="30"/>
  <c r="AD17" i="30"/>
  <c r="AD193" i="30"/>
  <c r="AD46" i="30"/>
  <c r="AD88" i="30"/>
  <c r="AD284" i="30"/>
  <c r="AD211" i="30"/>
  <c r="AD97" i="30"/>
  <c r="AD93" i="30"/>
  <c r="AD217" i="30"/>
  <c r="AD116" i="30"/>
  <c r="AD228" i="30"/>
  <c r="AD51" i="30"/>
  <c r="AD186" i="30"/>
  <c r="AD294" i="30"/>
  <c r="AD22" i="30"/>
  <c r="AD132" i="30"/>
  <c r="AD83" i="30"/>
  <c r="AD283" i="30"/>
  <c r="AD127" i="30"/>
  <c r="AD181" i="30"/>
  <c r="AD176" i="30"/>
  <c r="AD30" i="30"/>
  <c r="AD199" i="30"/>
  <c r="AD100" i="30"/>
  <c r="AD191" i="30"/>
  <c r="AD137" i="30"/>
  <c r="AD210" i="30"/>
  <c r="AD255" i="30"/>
  <c r="AD25" i="30"/>
  <c r="AD78" i="30"/>
  <c r="AD148" i="30"/>
  <c r="AD236" i="30"/>
  <c r="AD65" i="30"/>
  <c r="AD106" i="30"/>
  <c r="AD260" i="30"/>
  <c r="AD41" i="30"/>
  <c r="AD31" i="30"/>
  <c r="AD122" i="30"/>
  <c r="AD143" i="30"/>
  <c r="AD36" i="30"/>
  <c r="AD70" i="30"/>
  <c r="AD271" i="30"/>
  <c r="AD162" i="30"/>
  <c r="AD121" i="30"/>
  <c r="AD278" i="30"/>
  <c r="AD154" i="30"/>
  <c r="AD254" i="30"/>
  <c r="AD273" i="30"/>
  <c r="AD289" i="30"/>
  <c r="AD111" i="30"/>
  <c r="AD248" i="30"/>
  <c r="AD239" i="30"/>
  <c r="AD223" i="30"/>
  <c r="AD13" i="30"/>
  <c r="AD6" i="30"/>
  <c r="AD57" i="30"/>
  <c r="AD58" i="30"/>
  <c r="AD231" i="30"/>
  <c r="CM195" i="30"/>
  <c r="CN195" i="30"/>
  <c r="CO195" i="30"/>
  <c r="CP195" i="30"/>
  <c r="CQ195" i="30"/>
  <c r="CR195" i="30"/>
  <c r="CS195" i="30"/>
  <c r="CT195" i="30"/>
  <c r="CU195" i="30"/>
  <c r="CV195" i="30"/>
  <c r="CW195" i="30"/>
  <c r="CX195" i="30"/>
  <c r="CY195" i="30"/>
  <c r="CZ195" i="30"/>
  <c r="DA195" i="30"/>
  <c r="DB195" i="30"/>
  <c r="DC195" i="30"/>
  <c r="DD195" i="30"/>
  <c r="DE195" i="30"/>
  <c r="DF195" i="30"/>
  <c r="DG195" i="30"/>
  <c r="DH195" i="30"/>
  <c r="DI195" i="30"/>
  <c r="DJ195" i="30"/>
  <c r="DK195" i="30"/>
  <c r="DL195" i="30"/>
  <c r="DM195" i="30"/>
  <c r="DN195" i="30"/>
  <c r="DO195" i="30"/>
  <c r="DP195" i="30"/>
  <c r="DQ195" i="30"/>
  <c r="DR195" i="30"/>
  <c r="DS195" i="30"/>
  <c r="DT195" i="30"/>
  <c r="DU195" i="30"/>
  <c r="DV195" i="30"/>
  <c r="DW195" i="30"/>
  <c r="DX195" i="30"/>
  <c r="DY195" i="30"/>
  <c r="DZ195" i="30"/>
  <c r="EA195" i="30"/>
  <c r="EB195" i="30"/>
  <c r="EC195" i="30"/>
  <c r="ED195" i="30"/>
  <c r="EE195" i="30"/>
  <c r="EF195" i="30"/>
  <c r="EG195" i="30"/>
  <c r="EH195" i="30"/>
  <c r="EI195" i="30"/>
  <c r="EJ195" i="30"/>
  <c r="EK195" i="30"/>
  <c r="EL195" i="30"/>
  <c r="EM195" i="30"/>
  <c r="EN195" i="30"/>
  <c r="CM213" i="30"/>
  <c r="CN213" i="30"/>
  <c r="CO213" i="30"/>
  <c r="CP213" i="30"/>
  <c r="CQ213" i="30"/>
  <c r="CR213" i="30"/>
  <c r="CS213" i="30"/>
  <c r="CT213" i="30"/>
  <c r="CU213" i="30"/>
  <c r="CV213" i="30"/>
  <c r="CW213" i="30"/>
  <c r="CX213" i="30"/>
  <c r="CY213" i="30"/>
  <c r="CZ213" i="30"/>
  <c r="DA213" i="30"/>
  <c r="DB213" i="30"/>
  <c r="DC213" i="30"/>
  <c r="DD213" i="30"/>
  <c r="DE213" i="30"/>
  <c r="DF213" i="30"/>
  <c r="DG213" i="30"/>
  <c r="DH213" i="30"/>
  <c r="DI213" i="30"/>
  <c r="DJ213" i="30"/>
  <c r="DK213" i="30"/>
  <c r="DL213" i="30"/>
  <c r="DM213" i="30"/>
  <c r="DN213" i="30"/>
  <c r="DO213" i="30"/>
  <c r="DP213" i="30"/>
  <c r="DQ213" i="30"/>
  <c r="DR213" i="30"/>
  <c r="DS213" i="30"/>
  <c r="DT213" i="30"/>
  <c r="DU213" i="30"/>
  <c r="DV213" i="30"/>
  <c r="DW213" i="30"/>
  <c r="DX213" i="30"/>
  <c r="DY213" i="30"/>
  <c r="DZ213" i="30"/>
  <c r="EA213" i="30"/>
  <c r="EB213" i="30"/>
  <c r="EC213" i="30"/>
  <c r="ED213" i="30"/>
  <c r="EE213" i="30"/>
  <c r="EF213" i="30"/>
  <c r="EG213" i="30"/>
  <c r="EH213" i="30"/>
  <c r="EI213" i="30"/>
  <c r="EJ213" i="30"/>
  <c r="EK213" i="30"/>
  <c r="EL213" i="30"/>
  <c r="EM213" i="30"/>
  <c r="EN213" i="30"/>
  <c r="CM204" i="30"/>
  <c r="CN204" i="30"/>
  <c r="CO204" i="30"/>
  <c r="CP204" i="30"/>
  <c r="CQ204" i="30"/>
  <c r="CR204" i="30"/>
  <c r="CS204" i="30"/>
  <c r="CT204" i="30"/>
  <c r="CU204" i="30"/>
  <c r="CV204" i="30"/>
  <c r="CW204" i="30"/>
  <c r="CX204" i="30"/>
  <c r="CY204" i="30"/>
  <c r="CZ204" i="30"/>
  <c r="DA204" i="30"/>
  <c r="DB204" i="30"/>
  <c r="DC204" i="30"/>
  <c r="DD204" i="30"/>
  <c r="DE204" i="30"/>
  <c r="DF204" i="30"/>
  <c r="DG204" i="30"/>
  <c r="DH204" i="30"/>
  <c r="DI204" i="30"/>
  <c r="DJ204" i="30"/>
  <c r="DK204" i="30"/>
  <c r="DL204" i="30"/>
  <c r="DM204" i="30"/>
  <c r="DN204" i="30"/>
  <c r="DO204" i="30"/>
  <c r="DP204" i="30"/>
  <c r="DQ204" i="30"/>
  <c r="DR204" i="30"/>
  <c r="DS204" i="30"/>
  <c r="DT204" i="30"/>
  <c r="DU204" i="30"/>
  <c r="DV204" i="30"/>
  <c r="DW204" i="30"/>
  <c r="DX204" i="30"/>
  <c r="DY204" i="30"/>
  <c r="DZ204" i="30"/>
  <c r="EA204" i="30"/>
  <c r="EB204" i="30"/>
  <c r="EC204" i="30"/>
  <c r="ED204" i="30"/>
  <c r="EE204" i="30"/>
  <c r="EF204" i="30"/>
  <c r="EG204" i="30"/>
  <c r="EH204" i="30"/>
  <c r="EI204" i="30"/>
  <c r="EJ204" i="30"/>
  <c r="EK204" i="30"/>
  <c r="EL204" i="30"/>
  <c r="EM204" i="30"/>
  <c r="EN204" i="30"/>
  <c r="CM108" i="30"/>
  <c r="CN108" i="30"/>
  <c r="CO108" i="30"/>
  <c r="CP108" i="30"/>
  <c r="CQ108" i="30"/>
  <c r="CR108" i="30"/>
  <c r="CS108" i="30"/>
  <c r="CT108" i="30"/>
  <c r="CU108" i="30"/>
  <c r="CV108" i="30"/>
  <c r="CW108" i="30"/>
  <c r="CX108" i="30"/>
  <c r="CY108" i="30"/>
  <c r="CZ108" i="30"/>
  <c r="DA108" i="30"/>
  <c r="DB108" i="30"/>
  <c r="DC108" i="30"/>
  <c r="DD108" i="30"/>
  <c r="DE108" i="30"/>
  <c r="DF108" i="30"/>
  <c r="DG108" i="30"/>
  <c r="DH108" i="30"/>
  <c r="DI108" i="30"/>
  <c r="DJ108" i="30"/>
  <c r="DK108" i="30"/>
  <c r="DL108" i="30"/>
  <c r="DM108" i="30"/>
  <c r="DN108" i="30"/>
  <c r="DO108" i="30"/>
  <c r="DP108" i="30"/>
  <c r="DQ108" i="30"/>
  <c r="DR108" i="30"/>
  <c r="DS108" i="30"/>
  <c r="DT108" i="30"/>
  <c r="DU108" i="30"/>
  <c r="DV108" i="30"/>
  <c r="DW108" i="30"/>
  <c r="DX108" i="30"/>
  <c r="DY108" i="30"/>
  <c r="DZ108" i="30"/>
  <c r="EA108" i="30"/>
  <c r="EB108" i="30"/>
  <c r="EC108" i="30"/>
  <c r="ED108" i="30"/>
  <c r="EE108" i="30"/>
  <c r="EF108" i="30"/>
  <c r="EG108" i="30"/>
  <c r="EH108" i="30"/>
  <c r="EI108" i="30"/>
  <c r="EJ108" i="30"/>
  <c r="EK108" i="30"/>
  <c r="EL108" i="30"/>
  <c r="EM108" i="30"/>
  <c r="EN108" i="30"/>
  <c r="CM240" i="30"/>
  <c r="CN240" i="30"/>
  <c r="CO240" i="30"/>
  <c r="CP240" i="30"/>
  <c r="CQ240" i="30"/>
  <c r="CR240" i="30"/>
  <c r="CS240" i="30"/>
  <c r="CT240" i="30"/>
  <c r="CU240" i="30"/>
  <c r="CV240" i="30"/>
  <c r="CW240" i="30"/>
  <c r="CX240" i="30"/>
  <c r="CY240" i="30"/>
  <c r="CZ240" i="30"/>
  <c r="DA240" i="30"/>
  <c r="DB240" i="30"/>
  <c r="DC240" i="30"/>
  <c r="DD240" i="30"/>
  <c r="DE240" i="30"/>
  <c r="DF240" i="30"/>
  <c r="DG240" i="30"/>
  <c r="DH240" i="30"/>
  <c r="DI240" i="30"/>
  <c r="DJ240" i="30"/>
  <c r="DK240" i="30"/>
  <c r="DL240" i="30"/>
  <c r="DM240" i="30"/>
  <c r="DN240" i="30"/>
  <c r="DO240" i="30"/>
  <c r="DP240" i="30"/>
  <c r="DQ240" i="30"/>
  <c r="DR240" i="30"/>
  <c r="DS240" i="30"/>
  <c r="DT240" i="30"/>
  <c r="DU240" i="30"/>
  <c r="DV240" i="30"/>
  <c r="DW240" i="30"/>
  <c r="DX240" i="30"/>
  <c r="DY240" i="30"/>
  <c r="DZ240" i="30"/>
  <c r="EA240" i="30"/>
  <c r="EB240" i="30"/>
  <c r="EC240" i="30"/>
  <c r="ED240" i="30"/>
  <c r="EE240" i="30"/>
  <c r="EF240" i="30"/>
  <c r="EG240" i="30"/>
  <c r="EH240" i="30"/>
  <c r="EI240" i="30"/>
  <c r="EJ240" i="30"/>
  <c r="EK240" i="30"/>
  <c r="EL240" i="30"/>
  <c r="EM240" i="30"/>
  <c r="EN240" i="30"/>
  <c r="CM250" i="30"/>
  <c r="CN250" i="30"/>
  <c r="CO250" i="30"/>
  <c r="CP250" i="30"/>
  <c r="CQ250" i="30"/>
  <c r="CR250" i="30"/>
  <c r="CS250" i="30"/>
  <c r="CT250" i="30"/>
  <c r="CU250" i="30"/>
  <c r="CV250" i="30"/>
  <c r="CW250" i="30"/>
  <c r="CX250" i="30"/>
  <c r="CY250" i="30"/>
  <c r="CZ250" i="30"/>
  <c r="DA250" i="30"/>
  <c r="DB250" i="30"/>
  <c r="DC250" i="30"/>
  <c r="DD250" i="30"/>
  <c r="DE250" i="30"/>
  <c r="DF250" i="30"/>
  <c r="DG250" i="30"/>
  <c r="DH250" i="30"/>
  <c r="DI250" i="30"/>
  <c r="DJ250" i="30"/>
  <c r="DK250" i="30"/>
  <c r="DL250" i="30"/>
  <c r="DM250" i="30"/>
  <c r="DN250" i="30"/>
  <c r="DO250" i="30"/>
  <c r="DP250" i="30"/>
  <c r="DQ250" i="30"/>
  <c r="DR250" i="30"/>
  <c r="DS250" i="30"/>
  <c r="DT250" i="30"/>
  <c r="DU250" i="30"/>
  <c r="DV250" i="30"/>
  <c r="DW250" i="30"/>
  <c r="DX250" i="30"/>
  <c r="DY250" i="30"/>
  <c r="DZ250" i="30"/>
  <c r="EA250" i="30"/>
  <c r="EB250" i="30"/>
  <c r="EC250" i="30"/>
  <c r="ED250" i="30"/>
  <c r="EE250" i="30"/>
  <c r="EF250" i="30"/>
  <c r="EG250" i="30"/>
  <c r="EH250" i="30"/>
  <c r="EI250" i="30"/>
  <c r="EJ250" i="30"/>
  <c r="EK250" i="30"/>
  <c r="EL250" i="30"/>
  <c r="EM250" i="30"/>
  <c r="EN250" i="30"/>
  <c r="CM123" i="30"/>
  <c r="CN123" i="30"/>
  <c r="CO123" i="30"/>
  <c r="CP123" i="30"/>
  <c r="CQ123" i="30"/>
  <c r="CR123" i="30"/>
  <c r="CS123" i="30"/>
  <c r="CT123" i="30"/>
  <c r="CU123" i="30"/>
  <c r="CV123" i="30"/>
  <c r="CW123" i="30"/>
  <c r="CX123" i="30"/>
  <c r="CY123" i="30"/>
  <c r="CZ123" i="30"/>
  <c r="DA123" i="30"/>
  <c r="DB123" i="30"/>
  <c r="DC123" i="30"/>
  <c r="DD123" i="30"/>
  <c r="DE123" i="30"/>
  <c r="DF123" i="30"/>
  <c r="DG123" i="30"/>
  <c r="DH123" i="30"/>
  <c r="DI123" i="30"/>
  <c r="DJ123" i="30"/>
  <c r="DK123" i="30"/>
  <c r="DL123" i="30"/>
  <c r="DM123" i="30"/>
  <c r="DN123" i="30"/>
  <c r="DO123" i="30"/>
  <c r="DP123" i="30"/>
  <c r="DQ123" i="30"/>
  <c r="DR123" i="30"/>
  <c r="DS123" i="30"/>
  <c r="DT123" i="30"/>
  <c r="DU123" i="30"/>
  <c r="DV123" i="30"/>
  <c r="DW123" i="30"/>
  <c r="DX123" i="30"/>
  <c r="DY123" i="30"/>
  <c r="DZ123" i="30"/>
  <c r="EA123" i="30"/>
  <c r="EB123" i="30"/>
  <c r="EC123" i="30"/>
  <c r="ED123" i="30"/>
  <c r="EE123" i="30"/>
  <c r="EF123" i="30"/>
  <c r="EG123" i="30"/>
  <c r="EH123" i="30"/>
  <c r="EI123" i="30"/>
  <c r="EJ123" i="30"/>
  <c r="EK123" i="30"/>
  <c r="EL123" i="30"/>
  <c r="EM123" i="30"/>
  <c r="EN123" i="30"/>
  <c r="CM256" i="30"/>
  <c r="CN256" i="30"/>
  <c r="CO256" i="30"/>
  <c r="CP256" i="30"/>
  <c r="CQ256" i="30"/>
  <c r="CR256" i="30"/>
  <c r="CS256" i="30"/>
  <c r="CT256" i="30"/>
  <c r="CU256" i="30"/>
  <c r="CV256" i="30"/>
  <c r="CW256" i="30"/>
  <c r="CX256" i="30"/>
  <c r="CY256" i="30"/>
  <c r="CZ256" i="30"/>
  <c r="DA256" i="30"/>
  <c r="DB256" i="30"/>
  <c r="DC256" i="30"/>
  <c r="DD256" i="30"/>
  <c r="DE256" i="30"/>
  <c r="DF256" i="30"/>
  <c r="DG256" i="30"/>
  <c r="DH256" i="30"/>
  <c r="DI256" i="30"/>
  <c r="DJ256" i="30"/>
  <c r="DK256" i="30"/>
  <c r="DL256" i="30"/>
  <c r="DM256" i="30"/>
  <c r="DN256" i="30"/>
  <c r="DO256" i="30"/>
  <c r="DP256" i="30"/>
  <c r="DQ256" i="30"/>
  <c r="DR256" i="30"/>
  <c r="DS256" i="30"/>
  <c r="DT256" i="30"/>
  <c r="DU256" i="30"/>
  <c r="DV256" i="30"/>
  <c r="DW256" i="30"/>
  <c r="DX256" i="30"/>
  <c r="DY256" i="30"/>
  <c r="DZ256" i="30"/>
  <c r="EA256" i="30"/>
  <c r="EB256" i="30"/>
  <c r="EC256" i="30"/>
  <c r="ED256" i="30"/>
  <c r="EE256" i="30"/>
  <c r="EF256" i="30"/>
  <c r="EG256" i="30"/>
  <c r="EH256" i="30"/>
  <c r="EI256" i="30"/>
  <c r="EJ256" i="30"/>
  <c r="EK256" i="30"/>
  <c r="EL256" i="30"/>
  <c r="EM256" i="30"/>
  <c r="EN256" i="30"/>
  <c r="CM172" i="30"/>
  <c r="CN172" i="30"/>
  <c r="CO172" i="30"/>
  <c r="CP172" i="30"/>
  <c r="CQ172" i="30"/>
  <c r="CR172" i="30"/>
  <c r="CS172" i="30"/>
  <c r="CT172" i="30"/>
  <c r="CU172" i="30"/>
  <c r="CV172" i="30"/>
  <c r="CW172" i="30"/>
  <c r="CX172" i="30"/>
  <c r="CY172" i="30"/>
  <c r="CZ172" i="30"/>
  <c r="DA172" i="30"/>
  <c r="DB172" i="30"/>
  <c r="DC172" i="30"/>
  <c r="DD172" i="30"/>
  <c r="DE172" i="30"/>
  <c r="DF172" i="30"/>
  <c r="DG172" i="30"/>
  <c r="DH172" i="30"/>
  <c r="DI172" i="30"/>
  <c r="DJ172" i="30"/>
  <c r="DK172" i="30"/>
  <c r="DL172" i="30"/>
  <c r="DM172" i="30"/>
  <c r="DN172" i="30"/>
  <c r="DO172" i="30"/>
  <c r="DP172" i="30"/>
  <c r="DQ172" i="30"/>
  <c r="DR172" i="30"/>
  <c r="DS172" i="30"/>
  <c r="DT172" i="30"/>
  <c r="DU172" i="30"/>
  <c r="DV172" i="30"/>
  <c r="DW172" i="30"/>
  <c r="DX172" i="30"/>
  <c r="DY172" i="30"/>
  <c r="DZ172" i="30"/>
  <c r="EA172" i="30"/>
  <c r="EB172" i="30"/>
  <c r="EC172" i="30"/>
  <c r="ED172" i="30"/>
  <c r="EE172" i="30"/>
  <c r="EF172" i="30"/>
  <c r="EG172" i="30"/>
  <c r="EH172" i="30"/>
  <c r="EI172" i="30"/>
  <c r="EJ172" i="30"/>
  <c r="EK172" i="30"/>
  <c r="EL172" i="30"/>
  <c r="EM172" i="30"/>
  <c r="EN172" i="30"/>
  <c r="CM18" i="30"/>
  <c r="CN18" i="30"/>
  <c r="CO18" i="30"/>
  <c r="CP18" i="30"/>
  <c r="CQ18" i="30"/>
  <c r="CR18" i="30"/>
  <c r="CS18" i="30"/>
  <c r="CT18" i="30"/>
  <c r="CU18" i="30"/>
  <c r="CV18" i="30"/>
  <c r="CW18" i="30"/>
  <c r="CX18" i="30"/>
  <c r="CY18" i="30"/>
  <c r="CZ18" i="30"/>
  <c r="DA18" i="30"/>
  <c r="DB18" i="30"/>
  <c r="DC18" i="30"/>
  <c r="DD18" i="30"/>
  <c r="DE18" i="30"/>
  <c r="DF18" i="30"/>
  <c r="DG18" i="30"/>
  <c r="DH18" i="30"/>
  <c r="DI18" i="30"/>
  <c r="DJ18" i="30"/>
  <c r="DK18" i="30"/>
  <c r="DL18" i="30"/>
  <c r="DM18" i="30"/>
  <c r="DN18" i="30"/>
  <c r="DO18" i="30"/>
  <c r="DP18" i="30"/>
  <c r="DQ18" i="30"/>
  <c r="DR18" i="30"/>
  <c r="DS18" i="30"/>
  <c r="DT18" i="30"/>
  <c r="DU18" i="30"/>
  <c r="DV18" i="30"/>
  <c r="DW18" i="30"/>
  <c r="DX18" i="30"/>
  <c r="DY18" i="30"/>
  <c r="DZ18" i="30"/>
  <c r="EA18" i="30"/>
  <c r="EB18" i="30"/>
  <c r="EC18" i="30"/>
  <c r="ED18" i="30"/>
  <c r="EE18" i="30"/>
  <c r="EF18" i="30"/>
  <c r="EG18" i="30"/>
  <c r="EH18" i="30"/>
  <c r="EI18" i="30"/>
  <c r="EJ18" i="30"/>
  <c r="EK18" i="30"/>
  <c r="EL18" i="30"/>
  <c r="EM18" i="30"/>
  <c r="EN18" i="30"/>
  <c r="CM42" i="30"/>
  <c r="CN42" i="30"/>
  <c r="CO42" i="30"/>
  <c r="CP42" i="30"/>
  <c r="CQ42" i="30"/>
  <c r="CR42" i="30"/>
  <c r="CS42" i="30"/>
  <c r="CT42" i="30"/>
  <c r="CU42" i="30"/>
  <c r="CV42" i="30"/>
  <c r="CW42" i="30"/>
  <c r="CX42" i="30"/>
  <c r="CY42" i="30"/>
  <c r="CZ42" i="30"/>
  <c r="DA42" i="30"/>
  <c r="DB42" i="30"/>
  <c r="DC42" i="30"/>
  <c r="DD42" i="30"/>
  <c r="DE42" i="30"/>
  <c r="DF42" i="30"/>
  <c r="DG42" i="30"/>
  <c r="DH42" i="30"/>
  <c r="DI42" i="30"/>
  <c r="DJ42" i="30"/>
  <c r="DK42" i="30"/>
  <c r="DL42" i="30"/>
  <c r="DM42" i="30"/>
  <c r="DN42" i="30"/>
  <c r="DO42" i="30"/>
  <c r="DP42" i="30"/>
  <c r="DQ42" i="30"/>
  <c r="DR42" i="30"/>
  <c r="DS42" i="30"/>
  <c r="DT42" i="30"/>
  <c r="DU42" i="30"/>
  <c r="DV42" i="30"/>
  <c r="DW42" i="30"/>
  <c r="DX42" i="30"/>
  <c r="DY42" i="30"/>
  <c r="DZ42" i="30"/>
  <c r="EA42" i="30"/>
  <c r="EB42" i="30"/>
  <c r="EC42" i="30"/>
  <c r="ED42" i="30"/>
  <c r="EE42" i="30"/>
  <c r="EF42" i="30"/>
  <c r="EG42" i="30"/>
  <c r="EH42" i="30"/>
  <c r="EI42" i="30"/>
  <c r="EJ42" i="30"/>
  <c r="EK42" i="30"/>
  <c r="EL42" i="30"/>
  <c r="EM42" i="30"/>
  <c r="EN42" i="30"/>
  <c r="CM98" i="30"/>
  <c r="CN98" i="30"/>
  <c r="CO98" i="30"/>
  <c r="CP98" i="30"/>
  <c r="CQ98" i="30"/>
  <c r="CR98" i="30"/>
  <c r="CS98" i="30"/>
  <c r="CT98" i="30"/>
  <c r="CU98" i="30"/>
  <c r="CV98" i="30"/>
  <c r="CW98" i="30"/>
  <c r="CX98" i="30"/>
  <c r="CY98" i="30"/>
  <c r="CZ98" i="30"/>
  <c r="DA98" i="30"/>
  <c r="DB98" i="30"/>
  <c r="DC98" i="30"/>
  <c r="DD98" i="30"/>
  <c r="DE98" i="30"/>
  <c r="DF98" i="30"/>
  <c r="DG98" i="30"/>
  <c r="DH98" i="30"/>
  <c r="DI98" i="30"/>
  <c r="DJ98" i="30"/>
  <c r="DK98" i="30"/>
  <c r="DL98" i="30"/>
  <c r="DM98" i="30"/>
  <c r="DN98" i="30"/>
  <c r="DO98" i="30"/>
  <c r="DP98" i="30"/>
  <c r="DQ98" i="30"/>
  <c r="DR98" i="30"/>
  <c r="DS98" i="30"/>
  <c r="DT98" i="30"/>
  <c r="DU98" i="30"/>
  <c r="DV98" i="30"/>
  <c r="DW98" i="30"/>
  <c r="DX98" i="30"/>
  <c r="DY98" i="30"/>
  <c r="DZ98" i="30"/>
  <c r="EA98" i="30"/>
  <c r="EB98" i="30"/>
  <c r="EC98" i="30"/>
  <c r="ED98" i="30"/>
  <c r="EE98" i="30"/>
  <c r="EF98" i="30"/>
  <c r="EG98" i="30"/>
  <c r="EH98" i="30"/>
  <c r="EI98" i="30"/>
  <c r="EJ98" i="30"/>
  <c r="EK98" i="30"/>
  <c r="EL98" i="30"/>
  <c r="EM98" i="30"/>
  <c r="EN98" i="30"/>
  <c r="CM110" i="30"/>
  <c r="CN110" i="30"/>
  <c r="CO110" i="30"/>
  <c r="CP110" i="30"/>
  <c r="CQ110" i="30"/>
  <c r="CR110" i="30"/>
  <c r="CS110" i="30"/>
  <c r="CT110" i="30"/>
  <c r="CU110" i="30"/>
  <c r="CV110" i="30"/>
  <c r="CW110" i="30"/>
  <c r="CX110" i="30"/>
  <c r="CY110" i="30"/>
  <c r="CZ110" i="30"/>
  <c r="DA110" i="30"/>
  <c r="DB110" i="30"/>
  <c r="DC110" i="30"/>
  <c r="DD110" i="30"/>
  <c r="DE110" i="30"/>
  <c r="DF110" i="30"/>
  <c r="DG110" i="30"/>
  <c r="DH110" i="30"/>
  <c r="DI110" i="30"/>
  <c r="DJ110" i="30"/>
  <c r="DK110" i="30"/>
  <c r="DL110" i="30"/>
  <c r="DM110" i="30"/>
  <c r="DN110" i="30"/>
  <c r="DO110" i="30"/>
  <c r="DP110" i="30"/>
  <c r="DQ110" i="30"/>
  <c r="DR110" i="30"/>
  <c r="DS110" i="30"/>
  <c r="DT110" i="30"/>
  <c r="DU110" i="30"/>
  <c r="DV110" i="30"/>
  <c r="DW110" i="30"/>
  <c r="DX110" i="30"/>
  <c r="DY110" i="30"/>
  <c r="DZ110" i="30"/>
  <c r="EA110" i="30"/>
  <c r="EB110" i="30"/>
  <c r="EC110" i="30"/>
  <c r="ED110" i="30"/>
  <c r="EE110" i="30"/>
  <c r="EF110" i="30"/>
  <c r="EG110" i="30"/>
  <c r="EH110" i="30"/>
  <c r="EI110" i="30"/>
  <c r="EJ110" i="30"/>
  <c r="EK110" i="30"/>
  <c r="EL110" i="30"/>
  <c r="EM110" i="30"/>
  <c r="EN110" i="30"/>
  <c r="CM26" i="30"/>
  <c r="CN26" i="30"/>
  <c r="CO26" i="30"/>
  <c r="CP26" i="30"/>
  <c r="CQ26" i="30"/>
  <c r="CR26" i="30"/>
  <c r="CS26" i="30"/>
  <c r="CT26" i="30"/>
  <c r="CU26" i="30"/>
  <c r="CV26" i="30"/>
  <c r="CW26" i="30"/>
  <c r="CX26" i="30"/>
  <c r="CY26" i="30"/>
  <c r="CZ26" i="30"/>
  <c r="DA26" i="30"/>
  <c r="DB26" i="30"/>
  <c r="DC26" i="30"/>
  <c r="DD26" i="30"/>
  <c r="DE26" i="30"/>
  <c r="DF26" i="30"/>
  <c r="DG26" i="30"/>
  <c r="DH26" i="30"/>
  <c r="DI26" i="30"/>
  <c r="DJ26" i="30"/>
  <c r="DK26" i="30"/>
  <c r="DL26" i="30"/>
  <c r="DM26" i="30"/>
  <c r="DN26" i="30"/>
  <c r="DO26" i="30"/>
  <c r="DP26" i="30"/>
  <c r="DQ26" i="30"/>
  <c r="DR26" i="30"/>
  <c r="DS26" i="30"/>
  <c r="DT26" i="30"/>
  <c r="DU26" i="30"/>
  <c r="DV26" i="30"/>
  <c r="DW26" i="30"/>
  <c r="DX26" i="30"/>
  <c r="DY26" i="30"/>
  <c r="DZ26" i="30"/>
  <c r="EA26" i="30"/>
  <c r="EB26" i="30"/>
  <c r="EC26" i="30"/>
  <c r="ED26" i="30"/>
  <c r="EE26" i="30"/>
  <c r="EF26" i="30"/>
  <c r="EG26" i="30"/>
  <c r="EH26" i="30"/>
  <c r="EI26" i="30"/>
  <c r="EJ26" i="30"/>
  <c r="EK26" i="30"/>
  <c r="EL26" i="30"/>
  <c r="EM26" i="30"/>
  <c r="EN26" i="30"/>
  <c r="CM169" i="30"/>
  <c r="CN169" i="30"/>
  <c r="CO169" i="30"/>
  <c r="CP169" i="30"/>
  <c r="CQ169" i="30"/>
  <c r="CR169" i="30"/>
  <c r="CS169" i="30"/>
  <c r="CT169" i="30"/>
  <c r="CU169" i="30"/>
  <c r="CV169" i="30"/>
  <c r="CW169" i="30"/>
  <c r="CX169" i="30"/>
  <c r="CY169" i="30"/>
  <c r="CZ169" i="30"/>
  <c r="DA169" i="30"/>
  <c r="DB169" i="30"/>
  <c r="DC169" i="30"/>
  <c r="DD169" i="30"/>
  <c r="DE169" i="30"/>
  <c r="DF169" i="30"/>
  <c r="DG169" i="30"/>
  <c r="DH169" i="30"/>
  <c r="DI169" i="30"/>
  <c r="DJ169" i="30"/>
  <c r="DK169" i="30"/>
  <c r="DL169" i="30"/>
  <c r="DM169" i="30"/>
  <c r="DN169" i="30"/>
  <c r="DO169" i="30"/>
  <c r="DP169" i="30"/>
  <c r="DQ169" i="30"/>
  <c r="DR169" i="30"/>
  <c r="DS169" i="30"/>
  <c r="DT169" i="30"/>
  <c r="DU169" i="30"/>
  <c r="DV169" i="30"/>
  <c r="DW169" i="30"/>
  <c r="DX169" i="30"/>
  <c r="DY169" i="30"/>
  <c r="DZ169" i="30"/>
  <c r="EA169" i="30"/>
  <c r="EB169" i="30"/>
  <c r="EC169" i="30"/>
  <c r="ED169" i="30"/>
  <c r="EE169" i="30"/>
  <c r="EF169" i="30"/>
  <c r="EG169" i="30"/>
  <c r="EH169" i="30"/>
  <c r="EI169" i="30"/>
  <c r="EJ169" i="30"/>
  <c r="EK169" i="30"/>
  <c r="EL169" i="30"/>
  <c r="EM169" i="30"/>
  <c r="EN169" i="30"/>
  <c r="CM155" i="30"/>
  <c r="CN155" i="30"/>
  <c r="CO155" i="30"/>
  <c r="CP155" i="30"/>
  <c r="CQ155" i="30"/>
  <c r="CR155" i="30"/>
  <c r="CS155" i="30"/>
  <c r="CT155" i="30"/>
  <c r="CU155" i="30"/>
  <c r="CV155" i="30"/>
  <c r="CW155" i="30"/>
  <c r="CX155" i="30"/>
  <c r="CY155" i="30"/>
  <c r="CZ155" i="30"/>
  <c r="DA155" i="30"/>
  <c r="DB155" i="30"/>
  <c r="DC155" i="30"/>
  <c r="DD155" i="30"/>
  <c r="DE155" i="30"/>
  <c r="DF155" i="30"/>
  <c r="DG155" i="30"/>
  <c r="DH155" i="30"/>
  <c r="DI155" i="30"/>
  <c r="DJ155" i="30"/>
  <c r="DK155" i="30"/>
  <c r="DL155" i="30"/>
  <c r="DM155" i="30"/>
  <c r="DN155" i="30"/>
  <c r="DO155" i="30"/>
  <c r="DP155" i="30"/>
  <c r="DQ155" i="30"/>
  <c r="DR155" i="30"/>
  <c r="DS155" i="30"/>
  <c r="DT155" i="30"/>
  <c r="DU155" i="30"/>
  <c r="DV155" i="30"/>
  <c r="DW155" i="30"/>
  <c r="DX155" i="30"/>
  <c r="DY155" i="30"/>
  <c r="DZ155" i="30"/>
  <c r="EA155" i="30"/>
  <c r="EB155" i="30"/>
  <c r="EC155" i="30"/>
  <c r="ED155" i="30"/>
  <c r="EE155" i="30"/>
  <c r="EF155" i="30"/>
  <c r="EG155" i="30"/>
  <c r="EH155" i="30"/>
  <c r="EI155" i="30"/>
  <c r="EJ155" i="30"/>
  <c r="EK155" i="30"/>
  <c r="EL155" i="30"/>
  <c r="EM155" i="30"/>
  <c r="EN155" i="30"/>
  <c r="CM224" i="30"/>
  <c r="CN224" i="30"/>
  <c r="CO224" i="30"/>
  <c r="CP224" i="30"/>
  <c r="CQ224" i="30"/>
  <c r="CR224" i="30"/>
  <c r="CS224" i="30"/>
  <c r="CT224" i="30"/>
  <c r="CU224" i="30"/>
  <c r="CV224" i="30"/>
  <c r="CW224" i="30"/>
  <c r="CX224" i="30"/>
  <c r="CY224" i="30"/>
  <c r="CZ224" i="30"/>
  <c r="DA224" i="30"/>
  <c r="DB224" i="30"/>
  <c r="DC224" i="30"/>
  <c r="DD224" i="30"/>
  <c r="DE224" i="30"/>
  <c r="DF224" i="30"/>
  <c r="DG224" i="30"/>
  <c r="DH224" i="30"/>
  <c r="DI224" i="30"/>
  <c r="DJ224" i="30"/>
  <c r="DK224" i="30"/>
  <c r="DL224" i="30"/>
  <c r="DM224" i="30"/>
  <c r="DN224" i="30"/>
  <c r="DO224" i="30"/>
  <c r="DP224" i="30"/>
  <c r="DQ224" i="30"/>
  <c r="DR224" i="30"/>
  <c r="DS224" i="30"/>
  <c r="DT224" i="30"/>
  <c r="DU224" i="30"/>
  <c r="DV224" i="30"/>
  <c r="DW224" i="30"/>
  <c r="DX224" i="30"/>
  <c r="DY224" i="30"/>
  <c r="DZ224" i="30"/>
  <c r="EA224" i="30"/>
  <c r="EB224" i="30"/>
  <c r="EC224" i="30"/>
  <c r="ED224" i="30"/>
  <c r="EE224" i="30"/>
  <c r="EF224" i="30"/>
  <c r="EG224" i="30"/>
  <c r="EH224" i="30"/>
  <c r="EI224" i="30"/>
  <c r="EJ224" i="30"/>
  <c r="EK224" i="30"/>
  <c r="EL224" i="30"/>
  <c r="EM224" i="30"/>
  <c r="EN224" i="30"/>
  <c r="CM32" i="30"/>
  <c r="CN32" i="30"/>
  <c r="CO32" i="30"/>
  <c r="CP32" i="30"/>
  <c r="CQ32" i="30"/>
  <c r="CR32" i="30"/>
  <c r="CS32" i="30"/>
  <c r="CT32" i="30"/>
  <c r="CU32" i="30"/>
  <c r="CV32" i="30"/>
  <c r="CW32" i="30"/>
  <c r="CX32" i="30"/>
  <c r="CY32" i="30"/>
  <c r="CZ32" i="30"/>
  <c r="DA32" i="30"/>
  <c r="DB32" i="30"/>
  <c r="DC32" i="30"/>
  <c r="DD32" i="30"/>
  <c r="DE32" i="30"/>
  <c r="DF32" i="30"/>
  <c r="DG32" i="30"/>
  <c r="DH32" i="30"/>
  <c r="DI32" i="30"/>
  <c r="DJ32" i="30"/>
  <c r="DK32" i="30"/>
  <c r="DL32" i="30"/>
  <c r="DM32" i="30"/>
  <c r="DN32" i="30"/>
  <c r="DO32" i="30"/>
  <c r="DP32" i="30"/>
  <c r="DQ32" i="30"/>
  <c r="DR32" i="30"/>
  <c r="DS32" i="30"/>
  <c r="DT32" i="30"/>
  <c r="DU32" i="30"/>
  <c r="DV32" i="30"/>
  <c r="DW32" i="30"/>
  <c r="DX32" i="30"/>
  <c r="DY32" i="30"/>
  <c r="DZ32" i="30"/>
  <c r="EA32" i="30"/>
  <c r="EB32" i="30"/>
  <c r="EC32" i="30"/>
  <c r="ED32" i="30"/>
  <c r="EE32" i="30"/>
  <c r="EF32" i="30"/>
  <c r="EG32" i="30"/>
  <c r="EH32" i="30"/>
  <c r="EI32" i="30"/>
  <c r="EJ32" i="30"/>
  <c r="EK32" i="30"/>
  <c r="EL32" i="30"/>
  <c r="EM32" i="30"/>
  <c r="EN32" i="30"/>
  <c r="CM89" i="30"/>
  <c r="CN89" i="30"/>
  <c r="CO89" i="30"/>
  <c r="CP89" i="30"/>
  <c r="CQ89" i="30"/>
  <c r="CR89" i="30"/>
  <c r="CS89" i="30"/>
  <c r="CT89" i="30"/>
  <c r="CU89" i="30"/>
  <c r="CV89" i="30"/>
  <c r="CW89" i="30"/>
  <c r="CX89" i="30"/>
  <c r="CY89" i="30"/>
  <c r="CZ89" i="30"/>
  <c r="DA89" i="30"/>
  <c r="DB89" i="30"/>
  <c r="DC89" i="30"/>
  <c r="DD89" i="30"/>
  <c r="DE89" i="30"/>
  <c r="DF89" i="30"/>
  <c r="DG89" i="30"/>
  <c r="DH89" i="30"/>
  <c r="DI89" i="30"/>
  <c r="DJ89" i="30"/>
  <c r="DK89" i="30"/>
  <c r="DL89" i="30"/>
  <c r="DM89" i="30"/>
  <c r="DN89" i="30"/>
  <c r="DO89" i="30"/>
  <c r="DP89" i="30"/>
  <c r="DQ89" i="30"/>
  <c r="DR89" i="30"/>
  <c r="DS89" i="30"/>
  <c r="DT89" i="30"/>
  <c r="DU89" i="30"/>
  <c r="DV89" i="30"/>
  <c r="DW89" i="30"/>
  <c r="DX89" i="30"/>
  <c r="DY89" i="30"/>
  <c r="DZ89" i="30"/>
  <c r="EA89" i="30"/>
  <c r="EB89" i="30"/>
  <c r="EC89" i="30"/>
  <c r="ED89" i="30"/>
  <c r="EE89" i="30"/>
  <c r="EF89" i="30"/>
  <c r="EG89" i="30"/>
  <c r="EH89" i="30"/>
  <c r="EI89" i="30"/>
  <c r="EJ89" i="30"/>
  <c r="EK89" i="30"/>
  <c r="EL89" i="30"/>
  <c r="EM89" i="30"/>
  <c r="EN89" i="30"/>
  <c r="CM165" i="30"/>
  <c r="CN165" i="30"/>
  <c r="CO165" i="30"/>
  <c r="CP165" i="30"/>
  <c r="CQ165" i="30"/>
  <c r="CR165" i="30"/>
  <c r="CS165" i="30"/>
  <c r="CT165" i="30"/>
  <c r="CU165" i="30"/>
  <c r="CV165" i="30"/>
  <c r="CW165" i="30"/>
  <c r="CX165" i="30"/>
  <c r="CY165" i="30"/>
  <c r="CZ165" i="30"/>
  <c r="DA165" i="30"/>
  <c r="DB165" i="30"/>
  <c r="DC165" i="30"/>
  <c r="DD165" i="30"/>
  <c r="DE165" i="30"/>
  <c r="DF165" i="30"/>
  <c r="DG165" i="30"/>
  <c r="DH165" i="30"/>
  <c r="DI165" i="30"/>
  <c r="DJ165" i="30"/>
  <c r="DK165" i="30"/>
  <c r="DL165" i="30"/>
  <c r="DM165" i="30"/>
  <c r="DN165" i="30"/>
  <c r="DO165" i="30"/>
  <c r="DP165" i="30"/>
  <c r="DQ165" i="30"/>
  <c r="DR165" i="30"/>
  <c r="DS165" i="30"/>
  <c r="DT165" i="30"/>
  <c r="DU165" i="30"/>
  <c r="DV165" i="30"/>
  <c r="DW165" i="30"/>
  <c r="DX165" i="30"/>
  <c r="DY165" i="30"/>
  <c r="DZ165" i="30"/>
  <c r="EA165" i="30"/>
  <c r="EB165" i="30"/>
  <c r="EC165" i="30"/>
  <c r="ED165" i="30"/>
  <c r="EE165" i="30"/>
  <c r="EF165" i="30"/>
  <c r="EG165" i="30"/>
  <c r="EH165" i="30"/>
  <c r="EI165" i="30"/>
  <c r="EJ165" i="30"/>
  <c r="EK165" i="30"/>
  <c r="EL165" i="30"/>
  <c r="EM165" i="30"/>
  <c r="EN165" i="30"/>
  <c r="CM133" i="30"/>
  <c r="CN133" i="30"/>
  <c r="CO133" i="30"/>
  <c r="CP133" i="30"/>
  <c r="CQ133" i="30"/>
  <c r="CR133" i="30"/>
  <c r="CS133" i="30"/>
  <c r="CT133" i="30"/>
  <c r="CU133" i="30"/>
  <c r="CV133" i="30"/>
  <c r="CW133" i="30"/>
  <c r="CX133" i="30"/>
  <c r="CY133" i="30"/>
  <c r="CZ133" i="30"/>
  <c r="DA133" i="30"/>
  <c r="DB133" i="30"/>
  <c r="DC133" i="30"/>
  <c r="DD133" i="30"/>
  <c r="DE133" i="30"/>
  <c r="DF133" i="30"/>
  <c r="DG133" i="30"/>
  <c r="DH133" i="30"/>
  <c r="DI133" i="30"/>
  <c r="DJ133" i="30"/>
  <c r="DK133" i="30"/>
  <c r="DL133" i="30"/>
  <c r="DM133" i="30"/>
  <c r="DN133" i="30"/>
  <c r="DO133" i="30"/>
  <c r="DP133" i="30"/>
  <c r="DQ133" i="30"/>
  <c r="DR133" i="30"/>
  <c r="DS133" i="30"/>
  <c r="DT133" i="30"/>
  <c r="DU133" i="30"/>
  <c r="DV133" i="30"/>
  <c r="DW133" i="30"/>
  <c r="DX133" i="30"/>
  <c r="DY133" i="30"/>
  <c r="DZ133" i="30"/>
  <c r="EA133" i="30"/>
  <c r="EB133" i="30"/>
  <c r="EC133" i="30"/>
  <c r="ED133" i="30"/>
  <c r="EE133" i="30"/>
  <c r="EF133" i="30"/>
  <c r="EG133" i="30"/>
  <c r="EH133" i="30"/>
  <c r="EI133" i="30"/>
  <c r="EJ133" i="30"/>
  <c r="EK133" i="30"/>
  <c r="EL133" i="30"/>
  <c r="EM133" i="30"/>
  <c r="EN133" i="30"/>
  <c r="CM177" i="30"/>
  <c r="CN177" i="30"/>
  <c r="CO177" i="30"/>
  <c r="CP177" i="30"/>
  <c r="CQ177" i="30"/>
  <c r="CR177" i="30"/>
  <c r="CS177" i="30"/>
  <c r="CT177" i="30"/>
  <c r="CU177" i="30"/>
  <c r="CV177" i="30"/>
  <c r="CW177" i="30"/>
  <c r="CX177" i="30"/>
  <c r="CY177" i="30"/>
  <c r="CZ177" i="30"/>
  <c r="DA177" i="30"/>
  <c r="DB177" i="30"/>
  <c r="DC177" i="30"/>
  <c r="DD177" i="30"/>
  <c r="DE177" i="30"/>
  <c r="DF177" i="30"/>
  <c r="DG177" i="30"/>
  <c r="DH177" i="30"/>
  <c r="DI177" i="30"/>
  <c r="DJ177" i="30"/>
  <c r="DK177" i="30"/>
  <c r="DL177" i="30"/>
  <c r="DM177" i="30"/>
  <c r="DN177" i="30"/>
  <c r="DO177" i="30"/>
  <c r="DP177" i="30"/>
  <c r="DQ177" i="30"/>
  <c r="DR177" i="30"/>
  <c r="DS177" i="30"/>
  <c r="DT177" i="30"/>
  <c r="DU177" i="30"/>
  <c r="DV177" i="30"/>
  <c r="DW177" i="30"/>
  <c r="DX177" i="30"/>
  <c r="DY177" i="30"/>
  <c r="DZ177" i="30"/>
  <c r="EA177" i="30"/>
  <c r="EB177" i="30"/>
  <c r="EC177" i="30"/>
  <c r="ED177" i="30"/>
  <c r="EE177" i="30"/>
  <c r="EF177" i="30"/>
  <c r="EG177" i="30"/>
  <c r="EH177" i="30"/>
  <c r="EI177" i="30"/>
  <c r="EJ177" i="30"/>
  <c r="EK177" i="30"/>
  <c r="EL177" i="30"/>
  <c r="EM177" i="30"/>
  <c r="EN177" i="30"/>
  <c r="CM112" i="30"/>
  <c r="CN112" i="30"/>
  <c r="CO112" i="30"/>
  <c r="CP112" i="30"/>
  <c r="CQ112" i="30"/>
  <c r="CR112" i="30"/>
  <c r="CS112" i="30"/>
  <c r="CT112" i="30"/>
  <c r="CU112" i="30"/>
  <c r="CV112" i="30"/>
  <c r="CW112" i="30"/>
  <c r="CX112" i="30"/>
  <c r="CY112" i="30"/>
  <c r="CZ112" i="30"/>
  <c r="DA112" i="30"/>
  <c r="DB112" i="30"/>
  <c r="DC112" i="30"/>
  <c r="DD112" i="30"/>
  <c r="DE112" i="30"/>
  <c r="DF112" i="30"/>
  <c r="DG112" i="30"/>
  <c r="DH112" i="30"/>
  <c r="DI112" i="30"/>
  <c r="DJ112" i="30"/>
  <c r="DK112" i="30"/>
  <c r="DL112" i="30"/>
  <c r="DM112" i="30"/>
  <c r="DN112" i="30"/>
  <c r="DO112" i="30"/>
  <c r="DP112" i="30"/>
  <c r="DQ112" i="30"/>
  <c r="DR112" i="30"/>
  <c r="DS112" i="30"/>
  <c r="DT112" i="30"/>
  <c r="DU112" i="30"/>
  <c r="DV112" i="30"/>
  <c r="DW112" i="30"/>
  <c r="DX112" i="30"/>
  <c r="DY112" i="30"/>
  <c r="DZ112" i="30"/>
  <c r="EA112" i="30"/>
  <c r="EB112" i="30"/>
  <c r="EC112" i="30"/>
  <c r="ED112" i="30"/>
  <c r="EE112" i="30"/>
  <c r="EF112" i="30"/>
  <c r="EG112" i="30"/>
  <c r="EH112" i="30"/>
  <c r="EI112" i="30"/>
  <c r="EJ112" i="30"/>
  <c r="EK112" i="30"/>
  <c r="EL112" i="30"/>
  <c r="EM112" i="30"/>
  <c r="EN112" i="30"/>
  <c r="CM232" i="30"/>
  <c r="CN232" i="30"/>
  <c r="CO232" i="30"/>
  <c r="CP232" i="30"/>
  <c r="CQ232" i="30"/>
  <c r="CR232" i="30"/>
  <c r="CS232" i="30"/>
  <c r="CT232" i="30"/>
  <c r="CU232" i="30"/>
  <c r="CV232" i="30"/>
  <c r="CW232" i="30"/>
  <c r="CX232" i="30"/>
  <c r="CY232" i="30"/>
  <c r="CZ232" i="30"/>
  <c r="DA232" i="30"/>
  <c r="DB232" i="30"/>
  <c r="DC232" i="30"/>
  <c r="DD232" i="30"/>
  <c r="DE232" i="30"/>
  <c r="DF232" i="30"/>
  <c r="DG232" i="30"/>
  <c r="DH232" i="30"/>
  <c r="DI232" i="30"/>
  <c r="DJ232" i="30"/>
  <c r="DK232" i="30"/>
  <c r="DL232" i="30"/>
  <c r="DM232" i="30"/>
  <c r="DN232" i="30"/>
  <c r="DO232" i="30"/>
  <c r="DP232" i="30"/>
  <c r="DQ232" i="30"/>
  <c r="DR232" i="30"/>
  <c r="DS232" i="30"/>
  <c r="DT232" i="30"/>
  <c r="DU232" i="30"/>
  <c r="DV232" i="30"/>
  <c r="DW232" i="30"/>
  <c r="DX232" i="30"/>
  <c r="DY232" i="30"/>
  <c r="DZ232" i="30"/>
  <c r="EA232" i="30"/>
  <c r="EB232" i="30"/>
  <c r="EC232" i="30"/>
  <c r="ED232" i="30"/>
  <c r="EE232" i="30"/>
  <c r="EF232" i="30"/>
  <c r="EG232" i="30"/>
  <c r="EH232" i="30"/>
  <c r="EI232" i="30"/>
  <c r="EJ232" i="30"/>
  <c r="EK232" i="30"/>
  <c r="EL232" i="30"/>
  <c r="EM232" i="30"/>
  <c r="EN232" i="30"/>
  <c r="CM167" i="30"/>
  <c r="CN167" i="30"/>
  <c r="CO167" i="30"/>
  <c r="CP167" i="30"/>
  <c r="CQ167" i="30"/>
  <c r="CR167" i="30"/>
  <c r="CS167" i="30"/>
  <c r="CT167" i="30"/>
  <c r="CU167" i="30"/>
  <c r="CV167" i="30"/>
  <c r="CW167" i="30"/>
  <c r="CX167" i="30"/>
  <c r="CY167" i="30"/>
  <c r="CZ167" i="30"/>
  <c r="DA167" i="30"/>
  <c r="DB167" i="30"/>
  <c r="DC167" i="30"/>
  <c r="DD167" i="30"/>
  <c r="DE167" i="30"/>
  <c r="DF167" i="30"/>
  <c r="DG167" i="30"/>
  <c r="DH167" i="30"/>
  <c r="DI167" i="30"/>
  <c r="DJ167" i="30"/>
  <c r="DK167" i="30"/>
  <c r="DL167" i="30"/>
  <c r="DM167" i="30"/>
  <c r="DN167" i="30"/>
  <c r="DO167" i="30"/>
  <c r="DP167" i="30"/>
  <c r="DQ167" i="30"/>
  <c r="DR167" i="30"/>
  <c r="DS167" i="30"/>
  <c r="DT167" i="30"/>
  <c r="DU167" i="30"/>
  <c r="DV167" i="30"/>
  <c r="DW167" i="30"/>
  <c r="DX167" i="30"/>
  <c r="DY167" i="30"/>
  <c r="DZ167" i="30"/>
  <c r="EA167" i="30"/>
  <c r="EB167" i="30"/>
  <c r="EC167" i="30"/>
  <c r="ED167" i="30"/>
  <c r="EE167" i="30"/>
  <c r="EF167" i="30"/>
  <c r="EG167" i="30"/>
  <c r="EH167" i="30"/>
  <c r="EI167" i="30"/>
  <c r="EJ167" i="30"/>
  <c r="EK167" i="30"/>
  <c r="EL167" i="30"/>
  <c r="EM167" i="30"/>
  <c r="EN167" i="30"/>
  <c r="CM200" i="30"/>
  <c r="CN200" i="30"/>
  <c r="CO200" i="30"/>
  <c r="CP200" i="30"/>
  <c r="CQ200" i="30"/>
  <c r="CR200" i="30"/>
  <c r="CS200" i="30"/>
  <c r="CT200" i="30"/>
  <c r="CU200" i="30"/>
  <c r="CV200" i="30"/>
  <c r="CW200" i="30"/>
  <c r="CX200" i="30"/>
  <c r="CY200" i="30"/>
  <c r="CZ200" i="30"/>
  <c r="DA200" i="30"/>
  <c r="DB200" i="30"/>
  <c r="DC200" i="30"/>
  <c r="DD200" i="30"/>
  <c r="DE200" i="30"/>
  <c r="DF200" i="30"/>
  <c r="DG200" i="30"/>
  <c r="DH200" i="30"/>
  <c r="DI200" i="30"/>
  <c r="DJ200" i="30"/>
  <c r="DK200" i="30"/>
  <c r="DL200" i="30"/>
  <c r="DM200" i="30"/>
  <c r="DN200" i="30"/>
  <c r="DO200" i="30"/>
  <c r="DP200" i="30"/>
  <c r="DQ200" i="30"/>
  <c r="DR200" i="30"/>
  <c r="DS200" i="30"/>
  <c r="DT200" i="30"/>
  <c r="DU200" i="30"/>
  <c r="DV200" i="30"/>
  <c r="DW200" i="30"/>
  <c r="DX200" i="30"/>
  <c r="DY200" i="30"/>
  <c r="DZ200" i="30"/>
  <c r="EA200" i="30"/>
  <c r="EB200" i="30"/>
  <c r="EC200" i="30"/>
  <c r="ED200" i="30"/>
  <c r="EE200" i="30"/>
  <c r="EF200" i="30"/>
  <c r="EG200" i="30"/>
  <c r="EH200" i="30"/>
  <c r="EI200" i="30"/>
  <c r="EJ200" i="30"/>
  <c r="EK200" i="30"/>
  <c r="EL200" i="30"/>
  <c r="EM200" i="30"/>
  <c r="EN200" i="30"/>
  <c r="CM149" i="30"/>
  <c r="CN149" i="30"/>
  <c r="CO149" i="30"/>
  <c r="CP149" i="30"/>
  <c r="CQ149" i="30"/>
  <c r="CR149" i="30"/>
  <c r="CS149" i="30"/>
  <c r="CT149" i="30"/>
  <c r="CU149" i="30"/>
  <c r="CV149" i="30"/>
  <c r="CW149" i="30"/>
  <c r="CX149" i="30"/>
  <c r="CY149" i="30"/>
  <c r="CZ149" i="30"/>
  <c r="DA149" i="30"/>
  <c r="DB149" i="30"/>
  <c r="DC149" i="30"/>
  <c r="DD149" i="30"/>
  <c r="DE149" i="30"/>
  <c r="DF149" i="30"/>
  <c r="DG149" i="30"/>
  <c r="DH149" i="30"/>
  <c r="DI149" i="30"/>
  <c r="DJ149" i="30"/>
  <c r="DK149" i="30"/>
  <c r="DL149" i="30"/>
  <c r="DM149" i="30"/>
  <c r="DN149" i="30"/>
  <c r="DO149" i="30"/>
  <c r="DP149" i="30"/>
  <c r="DQ149" i="30"/>
  <c r="DR149" i="30"/>
  <c r="DS149" i="30"/>
  <c r="DT149" i="30"/>
  <c r="DU149" i="30"/>
  <c r="DV149" i="30"/>
  <c r="DW149" i="30"/>
  <c r="DX149" i="30"/>
  <c r="DY149" i="30"/>
  <c r="DZ149" i="30"/>
  <c r="EA149" i="30"/>
  <c r="EB149" i="30"/>
  <c r="EC149" i="30"/>
  <c r="ED149" i="30"/>
  <c r="EE149" i="30"/>
  <c r="EF149" i="30"/>
  <c r="EG149" i="30"/>
  <c r="EH149" i="30"/>
  <c r="EI149" i="30"/>
  <c r="EJ149" i="30"/>
  <c r="EK149" i="30"/>
  <c r="EL149" i="30"/>
  <c r="EM149" i="30"/>
  <c r="EN149" i="30"/>
  <c r="CM144" i="30"/>
  <c r="CN144" i="30"/>
  <c r="CO144" i="30"/>
  <c r="CP144" i="30"/>
  <c r="CQ144" i="30"/>
  <c r="CR144" i="30"/>
  <c r="CS144" i="30"/>
  <c r="CT144" i="30"/>
  <c r="CU144" i="30"/>
  <c r="CV144" i="30"/>
  <c r="CW144" i="30"/>
  <c r="CX144" i="30"/>
  <c r="CY144" i="30"/>
  <c r="CZ144" i="30"/>
  <c r="DA144" i="30"/>
  <c r="DB144" i="30"/>
  <c r="DC144" i="30"/>
  <c r="DD144" i="30"/>
  <c r="DE144" i="30"/>
  <c r="DF144" i="30"/>
  <c r="DG144" i="30"/>
  <c r="DH144" i="30"/>
  <c r="DI144" i="30"/>
  <c r="DJ144" i="30"/>
  <c r="DK144" i="30"/>
  <c r="DL144" i="30"/>
  <c r="DM144" i="30"/>
  <c r="DN144" i="30"/>
  <c r="DO144" i="30"/>
  <c r="DP144" i="30"/>
  <c r="DQ144" i="30"/>
  <c r="DR144" i="30"/>
  <c r="DS144" i="30"/>
  <c r="DT144" i="30"/>
  <c r="DU144" i="30"/>
  <c r="DV144" i="30"/>
  <c r="DW144" i="30"/>
  <c r="DX144" i="30"/>
  <c r="DY144" i="30"/>
  <c r="DZ144" i="30"/>
  <c r="EA144" i="30"/>
  <c r="EB144" i="30"/>
  <c r="EC144" i="30"/>
  <c r="ED144" i="30"/>
  <c r="EE144" i="30"/>
  <c r="EF144" i="30"/>
  <c r="EG144" i="30"/>
  <c r="EH144" i="30"/>
  <c r="EI144" i="30"/>
  <c r="EJ144" i="30"/>
  <c r="EK144" i="30"/>
  <c r="EL144" i="30"/>
  <c r="EM144" i="30"/>
  <c r="EN144" i="30"/>
  <c r="CM274" i="30"/>
  <c r="CN274" i="30"/>
  <c r="CO274" i="30"/>
  <c r="CP274" i="30"/>
  <c r="CQ274" i="30"/>
  <c r="CR274" i="30"/>
  <c r="CS274" i="30"/>
  <c r="CT274" i="30"/>
  <c r="CU274" i="30"/>
  <c r="CV274" i="30"/>
  <c r="CW274" i="30"/>
  <c r="CX274" i="30"/>
  <c r="CY274" i="30"/>
  <c r="CZ274" i="30"/>
  <c r="DA274" i="30"/>
  <c r="DB274" i="30"/>
  <c r="DC274" i="30"/>
  <c r="DD274" i="30"/>
  <c r="DE274" i="30"/>
  <c r="DF274" i="30"/>
  <c r="DG274" i="30"/>
  <c r="DH274" i="30"/>
  <c r="DI274" i="30"/>
  <c r="DJ274" i="30"/>
  <c r="DK274" i="30"/>
  <c r="DL274" i="30"/>
  <c r="DM274" i="30"/>
  <c r="DN274" i="30"/>
  <c r="DO274" i="30"/>
  <c r="DP274" i="30"/>
  <c r="DQ274" i="30"/>
  <c r="DR274" i="30"/>
  <c r="DS274" i="30"/>
  <c r="DT274" i="30"/>
  <c r="DU274" i="30"/>
  <c r="DV274" i="30"/>
  <c r="DW274" i="30"/>
  <c r="DX274" i="30"/>
  <c r="DY274" i="30"/>
  <c r="DZ274" i="30"/>
  <c r="EA274" i="30"/>
  <c r="EB274" i="30"/>
  <c r="EC274" i="30"/>
  <c r="ED274" i="30"/>
  <c r="EE274" i="30"/>
  <c r="EF274" i="30"/>
  <c r="EG274" i="30"/>
  <c r="EH274" i="30"/>
  <c r="EI274" i="30"/>
  <c r="EJ274" i="30"/>
  <c r="EK274" i="30"/>
  <c r="EL274" i="30"/>
  <c r="EM274" i="30"/>
  <c r="EN274" i="30"/>
  <c r="CM229" i="30"/>
  <c r="CN229" i="30"/>
  <c r="CO229" i="30"/>
  <c r="CP229" i="30"/>
  <c r="CQ229" i="30"/>
  <c r="CR229" i="30"/>
  <c r="CS229" i="30"/>
  <c r="CT229" i="30"/>
  <c r="CU229" i="30"/>
  <c r="CV229" i="30"/>
  <c r="CW229" i="30"/>
  <c r="CX229" i="30"/>
  <c r="CY229" i="30"/>
  <c r="CZ229" i="30"/>
  <c r="DA229" i="30"/>
  <c r="DB229" i="30"/>
  <c r="DC229" i="30"/>
  <c r="DD229" i="30"/>
  <c r="DE229" i="30"/>
  <c r="DF229" i="30"/>
  <c r="DG229" i="30"/>
  <c r="DH229" i="30"/>
  <c r="DI229" i="30"/>
  <c r="DJ229" i="30"/>
  <c r="DK229" i="30"/>
  <c r="DL229" i="30"/>
  <c r="DM229" i="30"/>
  <c r="DN229" i="30"/>
  <c r="DO229" i="30"/>
  <c r="DP229" i="30"/>
  <c r="DQ229" i="30"/>
  <c r="DR229" i="30"/>
  <c r="DS229" i="30"/>
  <c r="DT229" i="30"/>
  <c r="DU229" i="30"/>
  <c r="DV229" i="30"/>
  <c r="DW229" i="30"/>
  <c r="DX229" i="30"/>
  <c r="DY229" i="30"/>
  <c r="DZ229" i="30"/>
  <c r="EA229" i="30"/>
  <c r="EB229" i="30"/>
  <c r="EC229" i="30"/>
  <c r="ED229" i="30"/>
  <c r="EE229" i="30"/>
  <c r="EF229" i="30"/>
  <c r="EG229" i="30"/>
  <c r="EH229" i="30"/>
  <c r="EI229" i="30"/>
  <c r="EJ229" i="30"/>
  <c r="EK229" i="30"/>
  <c r="EL229" i="30"/>
  <c r="EM229" i="30"/>
  <c r="EN229" i="30"/>
  <c r="CM218" i="30"/>
  <c r="CN218" i="30"/>
  <c r="CO218" i="30"/>
  <c r="CP218" i="30"/>
  <c r="CQ218" i="30"/>
  <c r="CR218" i="30"/>
  <c r="CS218" i="30"/>
  <c r="CT218" i="30"/>
  <c r="CU218" i="30"/>
  <c r="CV218" i="30"/>
  <c r="CW218" i="30"/>
  <c r="CX218" i="30"/>
  <c r="CY218" i="30"/>
  <c r="CZ218" i="30"/>
  <c r="DA218" i="30"/>
  <c r="DB218" i="30"/>
  <c r="DC218" i="30"/>
  <c r="DD218" i="30"/>
  <c r="DE218" i="30"/>
  <c r="DF218" i="30"/>
  <c r="DG218" i="30"/>
  <c r="DH218" i="30"/>
  <c r="DI218" i="30"/>
  <c r="DJ218" i="30"/>
  <c r="DK218" i="30"/>
  <c r="DL218" i="30"/>
  <c r="DM218" i="30"/>
  <c r="DN218" i="30"/>
  <c r="DO218" i="30"/>
  <c r="DP218" i="30"/>
  <c r="DQ218" i="30"/>
  <c r="DR218" i="30"/>
  <c r="DS218" i="30"/>
  <c r="DT218" i="30"/>
  <c r="DU218" i="30"/>
  <c r="DV218" i="30"/>
  <c r="DW218" i="30"/>
  <c r="DX218" i="30"/>
  <c r="DY218" i="30"/>
  <c r="DZ218" i="30"/>
  <c r="EA218" i="30"/>
  <c r="EB218" i="30"/>
  <c r="EC218" i="30"/>
  <c r="ED218" i="30"/>
  <c r="EE218" i="30"/>
  <c r="EF218" i="30"/>
  <c r="EG218" i="30"/>
  <c r="EH218" i="30"/>
  <c r="EI218" i="30"/>
  <c r="EJ218" i="30"/>
  <c r="EK218" i="30"/>
  <c r="EL218" i="30"/>
  <c r="EM218" i="30"/>
  <c r="EN218" i="30"/>
  <c r="CM84" i="30"/>
  <c r="CN84" i="30"/>
  <c r="CO84" i="30"/>
  <c r="CP84" i="30"/>
  <c r="CQ84" i="30"/>
  <c r="CR84" i="30"/>
  <c r="CS84" i="30"/>
  <c r="CT84" i="30"/>
  <c r="CU84" i="30"/>
  <c r="CV84" i="30"/>
  <c r="CW84" i="30"/>
  <c r="CX84" i="30"/>
  <c r="CY84" i="30"/>
  <c r="CZ84" i="30"/>
  <c r="DA84" i="30"/>
  <c r="DB84" i="30"/>
  <c r="DC84" i="30"/>
  <c r="DD84" i="30"/>
  <c r="DE84" i="30"/>
  <c r="DF84" i="30"/>
  <c r="DG84" i="30"/>
  <c r="DH84" i="30"/>
  <c r="DI84" i="30"/>
  <c r="DJ84" i="30"/>
  <c r="DK84" i="30"/>
  <c r="DL84" i="30"/>
  <c r="DM84" i="30"/>
  <c r="DN84" i="30"/>
  <c r="DO84" i="30"/>
  <c r="DP84" i="30"/>
  <c r="DQ84" i="30"/>
  <c r="DR84" i="30"/>
  <c r="DS84" i="30"/>
  <c r="DT84" i="30"/>
  <c r="DU84" i="30"/>
  <c r="DV84" i="30"/>
  <c r="DW84" i="30"/>
  <c r="DX84" i="30"/>
  <c r="DY84" i="30"/>
  <c r="DZ84" i="30"/>
  <c r="EA84" i="30"/>
  <c r="EB84" i="30"/>
  <c r="EC84" i="30"/>
  <c r="ED84" i="30"/>
  <c r="EE84" i="30"/>
  <c r="EF84" i="30"/>
  <c r="EG84" i="30"/>
  <c r="EH84" i="30"/>
  <c r="EI84" i="30"/>
  <c r="EJ84" i="30"/>
  <c r="EK84" i="30"/>
  <c r="EL84" i="30"/>
  <c r="EM84" i="30"/>
  <c r="EN84" i="30"/>
  <c r="CM187" i="30"/>
  <c r="CN187" i="30"/>
  <c r="CO187" i="30"/>
  <c r="CP187" i="30"/>
  <c r="CQ187" i="30"/>
  <c r="CR187" i="30"/>
  <c r="CS187" i="30"/>
  <c r="CT187" i="30"/>
  <c r="CU187" i="30"/>
  <c r="CV187" i="30"/>
  <c r="CW187" i="30"/>
  <c r="CX187" i="30"/>
  <c r="CY187" i="30"/>
  <c r="CZ187" i="30"/>
  <c r="DA187" i="30"/>
  <c r="DB187" i="30"/>
  <c r="DC187" i="30"/>
  <c r="DD187" i="30"/>
  <c r="DE187" i="30"/>
  <c r="DF187" i="30"/>
  <c r="DG187" i="30"/>
  <c r="DH187" i="30"/>
  <c r="DI187" i="30"/>
  <c r="DJ187" i="30"/>
  <c r="DK187" i="30"/>
  <c r="DL187" i="30"/>
  <c r="DM187" i="30"/>
  <c r="DN187" i="30"/>
  <c r="DO187" i="30"/>
  <c r="DP187" i="30"/>
  <c r="DQ187" i="30"/>
  <c r="DR187" i="30"/>
  <c r="DS187" i="30"/>
  <c r="DT187" i="30"/>
  <c r="DU187" i="30"/>
  <c r="DV187" i="30"/>
  <c r="DW187" i="30"/>
  <c r="DX187" i="30"/>
  <c r="DY187" i="30"/>
  <c r="DZ187" i="30"/>
  <c r="EA187" i="30"/>
  <c r="EB187" i="30"/>
  <c r="EC187" i="30"/>
  <c r="ED187" i="30"/>
  <c r="EE187" i="30"/>
  <c r="EF187" i="30"/>
  <c r="EG187" i="30"/>
  <c r="EH187" i="30"/>
  <c r="EI187" i="30"/>
  <c r="EJ187" i="30"/>
  <c r="EK187" i="30"/>
  <c r="EL187" i="30"/>
  <c r="EM187" i="30"/>
  <c r="EN187" i="30"/>
  <c r="CM102" i="30"/>
  <c r="CN102" i="30"/>
  <c r="CO102" i="30"/>
  <c r="CP102" i="30"/>
  <c r="CQ102" i="30"/>
  <c r="CR102" i="30"/>
  <c r="CS102" i="30"/>
  <c r="CT102" i="30"/>
  <c r="CU102" i="30"/>
  <c r="CV102" i="30"/>
  <c r="CW102" i="30"/>
  <c r="CX102" i="30"/>
  <c r="CY102" i="30"/>
  <c r="CZ102" i="30"/>
  <c r="DA102" i="30"/>
  <c r="DB102" i="30"/>
  <c r="DC102" i="30"/>
  <c r="DD102" i="30"/>
  <c r="DE102" i="30"/>
  <c r="DF102" i="30"/>
  <c r="DG102" i="30"/>
  <c r="DH102" i="30"/>
  <c r="DI102" i="30"/>
  <c r="DJ102" i="30"/>
  <c r="DK102" i="30"/>
  <c r="DL102" i="30"/>
  <c r="DM102" i="30"/>
  <c r="DN102" i="30"/>
  <c r="DO102" i="30"/>
  <c r="DP102" i="30"/>
  <c r="DQ102" i="30"/>
  <c r="DR102" i="30"/>
  <c r="DS102" i="30"/>
  <c r="DT102" i="30"/>
  <c r="DU102" i="30"/>
  <c r="DV102" i="30"/>
  <c r="DW102" i="30"/>
  <c r="DX102" i="30"/>
  <c r="DY102" i="30"/>
  <c r="DZ102" i="30"/>
  <c r="EA102" i="30"/>
  <c r="EB102" i="30"/>
  <c r="EC102" i="30"/>
  <c r="ED102" i="30"/>
  <c r="EE102" i="30"/>
  <c r="EF102" i="30"/>
  <c r="EG102" i="30"/>
  <c r="EH102" i="30"/>
  <c r="EI102" i="30"/>
  <c r="EJ102" i="30"/>
  <c r="EK102" i="30"/>
  <c r="EL102" i="30"/>
  <c r="EM102" i="30"/>
  <c r="EN102" i="30"/>
  <c r="CM7" i="30"/>
  <c r="CN7" i="30"/>
  <c r="CO7" i="30"/>
  <c r="CP7" i="30"/>
  <c r="CQ7" i="30"/>
  <c r="CR7" i="30"/>
  <c r="CS7" i="30"/>
  <c r="CT7" i="30"/>
  <c r="CU7" i="30"/>
  <c r="CV7" i="30"/>
  <c r="CW7" i="30"/>
  <c r="CX7" i="30"/>
  <c r="CY7" i="30"/>
  <c r="CZ7" i="30"/>
  <c r="DA7" i="30"/>
  <c r="DB7" i="30"/>
  <c r="DC7" i="30"/>
  <c r="DD7" i="30"/>
  <c r="DE7" i="30"/>
  <c r="DF7" i="30"/>
  <c r="DG7" i="30"/>
  <c r="DH7" i="30"/>
  <c r="DI7" i="30"/>
  <c r="DJ7" i="30"/>
  <c r="DK7" i="30"/>
  <c r="DL7" i="30"/>
  <c r="DM7" i="30"/>
  <c r="DN7" i="30"/>
  <c r="DO7" i="30"/>
  <c r="DP7" i="30"/>
  <c r="DQ7" i="30"/>
  <c r="DR7" i="30"/>
  <c r="DS7" i="30"/>
  <c r="DT7" i="30"/>
  <c r="DU7" i="30"/>
  <c r="DV7" i="30"/>
  <c r="DW7" i="30"/>
  <c r="DX7" i="30"/>
  <c r="DY7" i="30"/>
  <c r="DZ7" i="30"/>
  <c r="EA7" i="30"/>
  <c r="EB7" i="30"/>
  <c r="EC7" i="30"/>
  <c r="ED7" i="30"/>
  <c r="EE7" i="30"/>
  <c r="EF7" i="30"/>
  <c r="EG7" i="30"/>
  <c r="EH7" i="30"/>
  <c r="EI7" i="30"/>
  <c r="EJ7" i="30"/>
  <c r="EK7" i="30"/>
  <c r="EL7" i="30"/>
  <c r="EM7" i="30"/>
  <c r="EN7" i="30"/>
  <c r="CM182" i="30"/>
  <c r="CN182" i="30"/>
  <c r="CO182" i="30"/>
  <c r="CP182" i="30"/>
  <c r="CQ182" i="30"/>
  <c r="CR182" i="30"/>
  <c r="CS182" i="30"/>
  <c r="CT182" i="30"/>
  <c r="CU182" i="30"/>
  <c r="CV182" i="30"/>
  <c r="CW182" i="30"/>
  <c r="CX182" i="30"/>
  <c r="CY182" i="30"/>
  <c r="CZ182" i="30"/>
  <c r="DA182" i="30"/>
  <c r="DB182" i="30"/>
  <c r="DC182" i="30"/>
  <c r="DD182" i="30"/>
  <c r="DE182" i="30"/>
  <c r="DF182" i="30"/>
  <c r="DG182" i="30"/>
  <c r="DH182" i="30"/>
  <c r="DI182" i="30"/>
  <c r="DJ182" i="30"/>
  <c r="DK182" i="30"/>
  <c r="DL182" i="30"/>
  <c r="DM182" i="30"/>
  <c r="DN182" i="30"/>
  <c r="DO182" i="30"/>
  <c r="DP182" i="30"/>
  <c r="DQ182" i="30"/>
  <c r="DR182" i="30"/>
  <c r="DS182" i="30"/>
  <c r="DT182" i="30"/>
  <c r="DU182" i="30"/>
  <c r="DV182" i="30"/>
  <c r="DW182" i="30"/>
  <c r="DX182" i="30"/>
  <c r="DY182" i="30"/>
  <c r="DZ182" i="30"/>
  <c r="EA182" i="30"/>
  <c r="EB182" i="30"/>
  <c r="EC182" i="30"/>
  <c r="ED182" i="30"/>
  <c r="EE182" i="30"/>
  <c r="EF182" i="30"/>
  <c r="EG182" i="30"/>
  <c r="EH182" i="30"/>
  <c r="EI182" i="30"/>
  <c r="EJ182" i="30"/>
  <c r="EK182" i="30"/>
  <c r="EL182" i="30"/>
  <c r="EM182" i="30"/>
  <c r="EN182" i="30"/>
  <c r="CM264" i="30"/>
  <c r="CN264" i="30"/>
  <c r="CO264" i="30"/>
  <c r="CP264" i="30"/>
  <c r="CQ264" i="30"/>
  <c r="CR264" i="30"/>
  <c r="CS264" i="30"/>
  <c r="CT264" i="30"/>
  <c r="CU264" i="30"/>
  <c r="CV264" i="30"/>
  <c r="CW264" i="30"/>
  <c r="CX264" i="30"/>
  <c r="CY264" i="30"/>
  <c r="CZ264" i="30"/>
  <c r="DA264" i="30"/>
  <c r="DB264" i="30"/>
  <c r="DC264" i="30"/>
  <c r="DD264" i="30"/>
  <c r="DE264" i="30"/>
  <c r="DF264" i="30"/>
  <c r="DG264" i="30"/>
  <c r="DH264" i="30"/>
  <c r="DI264" i="30"/>
  <c r="DJ264" i="30"/>
  <c r="DK264" i="30"/>
  <c r="DL264" i="30"/>
  <c r="DM264" i="30"/>
  <c r="DN264" i="30"/>
  <c r="DO264" i="30"/>
  <c r="DP264" i="30"/>
  <c r="DQ264" i="30"/>
  <c r="DR264" i="30"/>
  <c r="DS264" i="30"/>
  <c r="DT264" i="30"/>
  <c r="DU264" i="30"/>
  <c r="DV264" i="30"/>
  <c r="DW264" i="30"/>
  <c r="DX264" i="30"/>
  <c r="DY264" i="30"/>
  <c r="DZ264" i="30"/>
  <c r="EA264" i="30"/>
  <c r="EB264" i="30"/>
  <c r="EC264" i="30"/>
  <c r="ED264" i="30"/>
  <c r="EE264" i="30"/>
  <c r="EF264" i="30"/>
  <c r="EG264" i="30"/>
  <c r="EH264" i="30"/>
  <c r="EI264" i="30"/>
  <c r="EJ264" i="30"/>
  <c r="EK264" i="30"/>
  <c r="EL264" i="30"/>
  <c r="EM264" i="30"/>
  <c r="EN264" i="30"/>
  <c r="CM219" i="30"/>
  <c r="CN219" i="30"/>
  <c r="CO219" i="30"/>
  <c r="CP219" i="30"/>
  <c r="CQ219" i="30"/>
  <c r="CR219" i="30"/>
  <c r="CS219" i="30"/>
  <c r="CT219" i="30"/>
  <c r="CU219" i="30"/>
  <c r="CV219" i="30"/>
  <c r="CW219" i="30"/>
  <c r="CX219" i="30"/>
  <c r="CY219" i="30"/>
  <c r="CZ219" i="30"/>
  <c r="DA219" i="30"/>
  <c r="DB219" i="30"/>
  <c r="DC219" i="30"/>
  <c r="DD219" i="30"/>
  <c r="DE219" i="30"/>
  <c r="DF219" i="30"/>
  <c r="DG219" i="30"/>
  <c r="DH219" i="30"/>
  <c r="DI219" i="30"/>
  <c r="DJ219" i="30"/>
  <c r="DK219" i="30"/>
  <c r="DL219" i="30"/>
  <c r="DM219" i="30"/>
  <c r="DN219" i="30"/>
  <c r="DO219" i="30"/>
  <c r="DP219" i="30"/>
  <c r="DQ219" i="30"/>
  <c r="DR219" i="30"/>
  <c r="DS219" i="30"/>
  <c r="DT219" i="30"/>
  <c r="DU219" i="30"/>
  <c r="DV219" i="30"/>
  <c r="DW219" i="30"/>
  <c r="DX219" i="30"/>
  <c r="DY219" i="30"/>
  <c r="DZ219" i="30"/>
  <c r="EA219" i="30"/>
  <c r="EB219" i="30"/>
  <c r="EC219" i="30"/>
  <c r="ED219" i="30"/>
  <c r="EE219" i="30"/>
  <c r="EF219" i="30"/>
  <c r="EG219" i="30"/>
  <c r="EH219" i="30"/>
  <c r="EI219" i="30"/>
  <c r="EJ219" i="30"/>
  <c r="EK219" i="30"/>
  <c r="EL219" i="30"/>
  <c r="EM219" i="30"/>
  <c r="EN219" i="30"/>
  <c r="CM117" i="30"/>
  <c r="CN117" i="30"/>
  <c r="CO117" i="30"/>
  <c r="CP117" i="30"/>
  <c r="CQ117" i="30"/>
  <c r="CR117" i="30"/>
  <c r="CS117" i="30"/>
  <c r="CT117" i="30"/>
  <c r="CU117" i="30"/>
  <c r="CV117" i="30"/>
  <c r="CW117" i="30"/>
  <c r="CX117" i="30"/>
  <c r="CY117" i="30"/>
  <c r="CZ117" i="30"/>
  <c r="DA117" i="30"/>
  <c r="DB117" i="30"/>
  <c r="DC117" i="30"/>
  <c r="DD117" i="30"/>
  <c r="DE117" i="30"/>
  <c r="DF117" i="30"/>
  <c r="DG117" i="30"/>
  <c r="DH117" i="30"/>
  <c r="DI117" i="30"/>
  <c r="DJ117" i="30"/>
  <c r="DK117" i="30"/>
  <c r="DL117" i="30"/>
  <c r="DM117" i="30"/>
  <c r="DN117" i="30"/>
  <c r="DO117" i="30"/>
  <c r="DP117" i="30"/>
  <c r="DQ117" i="30"/>
  <c r="DR117" i="30"/>
  <c r="DS117" i="30"/>
  <c r="DT117" i="30"/>
  <c r="DU117" i="30"/>
  <c r="DV117" i="30"/>
  <c r="DW117" i="30"/>
  <c r="DX117" i="30"/>
  <c r="DY117" i="30"/>
  <c r="DZ117" i="30"/>
  <c r="EA117" i="30"/>
  <c r="EB117" i="30"/>
  <c r="EC117" i="30"/>
  <c r="ED117" i="30"/>
  <c r="EE117" i="30"/>
  <c r="EF117" i="30"/>
  <c r="EG117" i="30"/>
  <c r="EH117" i="30"/>
  <c r="EI117" i="30"/>
  <c r="EJ117" i="30"/>
  <c r="EK117" i="30"/>
  <c r="EL117" i="30"/>
  <c r="EM117" i="30"/>
  <c r="EN117" i="30"/>
  <c r="CM9" i="30"/>
  <c r="CN9" i="30"/>
  <c r="CO9" i="30"/>
  <c r="CP9" i="30"/>
  <c r="CQ9" i="30"/>
  <c r="CR9" i="30"/>
  <c r="CS9" i="30"/>
  <c r="CT9" i="30"/>
  <c r="CU9" i="30"/>
  <c r="CV9" i="30"/>
  <c r="CW9" i="30"/>
  <c r="CX9" i="30"/>
  <c r="CY9" i="30"/>
  <c r="CZ9" i="30"/>
  <c r="DA9" i="30"/>
  <c r="DB9" i="30"/>
  <c r="DC9" i="30"/>
  <c r="DD9" i="30"/>
  <c r="DE9" i="30"/>
  <c r="DF9" i="30"/>
  <c r="DG9" i="30"/>
  <c r="DH9" i="30"/>
  <c r="DI9" i="30"/>
  <c r="DJ9" i="30"/>
  <c r="DK9" i="30"/>
  <c r="DL9" i="30"/>
  <c r="DM9" i="30"/>
  <c r="DN9" i="30"/>
  <c r="DO9" i="30"/>
  <c r="DP9" i="30"/>
  <c r="DQ9" i="30"/>
  <c r="DR9" i="30"/>
  <c r="DS9" i="30"/>
  <c r="DT9" i="30"/>
  <c r="DU9" i="30"/>
  <c r="DV9" i="30"/>
  <c r="DW9" i="30"/>
  <c r="DX9" i="30"/>
  <c r="DY9" i="30"/>
  <c r="DZ9" i="30"/>
  <c r="EA9" i="30"/>
  <c r="EB9" i="30"/>
  <c r="EC9" i="30"/>
  <c r="ED9" i="30"/>
  <c r="EE9" i="30"/>
  <c r="EF9" i="30"/>
  <c r="EG9" i="30"/>
  <c r="EH9" i="30"/>
  <c r="EI9" i="30"/>
  <c r="EJ9" i="30"/>
  <c r="EK9" i="30"/>
  <c r="EL9" i="30"/>
  <c r="EM9" i="30"/>
  <c r="EN9" i="30"/>
  <c r="CM79" i="30"/>
  <c r="CN79" i="30"/>
  <c r="CO79" i="30"/>
  <c r="CP79" i="30"/>
  <c r="CQ79" i="30"/>
  <c r="CR79" i="30"/>
  <c r="CS79" i="30"/>
  <c r="CT79" i="30"/>
  <c r="CU79" i="30"/>
  <c r="CV79" i="30"/>
  <c r="CW79" i="30"/>
  <c r="CX79" i="30"/>
  <c r="CY79" i="30"/>
  <c r="CZ79" i="30"/>
  <c r="DA79" i="30"/>
  <c r="DB79" i="30"/>
  <c r="DC79" i="30"/>
  <c r="DD79" i="30"/>
  <c r="DE79" i="30"/>
  <c r="DF79" i="30"/>
  <c r="DG79" i="30"/>
  <c r="DH79" i="30"/>
  <c r="DI79" i="30"/>
  <c r="DJ79" i="30"/>
  <c r="DK79" i="30"/>
  <c r="DL79" i="30"/>
  <c r="DM79" i="30"/>
  <c r="DN79" i="30"/>
  <c r="DO79" i="30"/>
  <c r="DP79" i="30"/>
  <c r="DQ79" i="30"/>
  <c r="DR79" i="30"/>
  <c r="DS79" i="30"/>
  <c r="DT79" i="30"/>
  <c r="DU79" i="30"/>
  <c r="DV79" i="30"/>
  <c r="DW79" i="30"/>
  <c r="DX79" i="30"/>
  <c r="DY79" i="30"/>
  <c r="DZ79" i="30"/>
  <c r="EA79" i="30"/>
  <c r="EB79" i="30"/>
  <c r="EC79" i="30"/>
  <c r="ED79" i="30"/>
  <c r="EE79" i="30"/>
  <c r="EF79" i="30"/>
  <c r="EG79" i="30"/>
  <c r="EH79" i="30"/>
  <c r="EI79" i="30"/>
  <c r="EJ79" i="30"/>
  <c r="EK79" i="30"/>
  <c r="EL79" i="30"/>
  <c r="EM79" i="30"/>
  <c r="EN79" i="30"/>
  <c r="CM52" i="30"/>
  <c r="CN52" i="30"/>
  <c r="CO52" i="30"/>
  <c r="CP52" i="30"/>
  <c r="CQ52" i="30"/>
  <c r="CR52" i="30"/>
  <c r="CS52" i="30"/>
  <c r="CT52" i="30"/>
  <c r="CU52" i="30"/>
  <c r="CV52" i="30"/>
  <c r="CW52" i="30"/>
  <c r="CX52" i="30"/>
  <c r="CY52" i="30"/>
  <c r="CZ52" i="30"/>
  <c r="DA52" i="30"/>
  <c r="DB52" i="30"/>
  <c r="DC52" i="30"/>
  <c r="DD52" i="30"/>
  <c r="DE52" i="30"/>
  <c r="DF52" i="30"/>
  <c r="DG52" i="30"/>
  <c r="DH52" i="30"/>
  <c r="DI52" i="30"/>
  <c r="DJ52" i="30"/>
  <c r="DK52" i="30"/>
  <c r="DL52" i="30"/>
  <c r="DM52" i="30"/>
  <c r="DN52" i="30"/>
  <c r="DO52" i="30"/>
  <c r="DP52" i="30"/>
  <c r="DQ52" i="30"/>
  <c r="DR52" i="30"/>
  <c r="DS52" i="30"/>
  <c r="DT52" i="30"/>
  <c r="DU52" i="30"/>
  <c r="DV52" i="30"/>
  <c r="DW52" i="30"/>
  <c r="DX52" i="30"/>
  <c r="DY52" i="30"/>
  <c r="DZ52" i="30"/>
  <c r="EA52" i="30"/>
  <c r="EB52" i="30"/>
  <c r="EC52" i="30"/>
  <c r="ED52" i="30"/>
  <c r="EE52" i="30"/>
  <c r="EF52" i="30"/>
  <c r="EG52" i="30"/>
  <c r="EH52" i="30"/>
  <c r="EI52" i="30"/>
  <c r="EJ52" i="30"/>
  <c r="EK52" i="30"/>
  <c r="EL52" i="30"/>
  <c r="EM52" i="30"/>
  <c r="EN52" i="30"/>
  <c r="CM62" i="30"/>
  <c r="CN62" i="30"/>
  <c r="CO62" i="30"/>
  <c r="CP62" i="30"/>
  <c r="CQ62" i="30"/>
  <c r="CR62" i="30"/>
  <c r="CS62" i="30"/>
  <c r="CT62" i="30"/>
  <c r="CU62" i="30"/>
  <c r="CV62" i="30"/>
  <c r="CW62" i="30"/>
  <c r="CX62" i="30"/>
  <c r="CY62" i="30"/>
  <c r="CZ62" i="30"/>
  <c r="DA62" i="30"/>
  <c r="DB62" i="30"/>
  <c r="DC62" i="30"/>
  <c r="DD62" i="30"/>
  <c r="DE62" i="30"/>
  <c r="DF62" i="30"/>
  <c r="DG62" i="30"/>
  <c r="DH62" i="30"/>
  <c r="DI62" i="30"/>
  <c r="DJ62" i="30"/>
  <c r="DK62" i="30"/>
  <c r="DL62" i="30"/>
  <c r="DM62" i="30"/>
  <c r="DN62" i="30"/>
  <c r="DO62" i="30"/>
  <c r="DP62" i="30"/>
  <c r="DQ62" i="30"/>
  <c r="DR62" i="30"/>
  <c r="DS62" i="30"/>
  <c r="DT62" i="30"/>
  <c r="DU62" i="30"/>
  <c r="DV62" i="30"/>
  <c r="DW62" i="30"/>
  <c r="DX62" i="30"/>
  <c r="DY62" i="30"/>
  <c r="DZ62" i="30"/>
  <c r="EA62" i="30"/>
  <c r="EB62" i="30"/>
  <c r="EC62" i="30"/>
  <c r="ED62" i="30"/>
  <c r="EE62" i="30"/>
  <c r="EF62" i="30"/>
  <c r="EG62" i="30"/>
  <c r="EH62" i="30"/>
  <c r="EI62" i="30"/>
  <c r="EJ62" i="30"/>
  <c r="EK62" i="30"/>
  <c r="EL62" i="30"/>
  <c r="EM62" i="30"/>
  <c r="EN62" i="30"/>
  <c r="CM150" i="30"/>
  <c r="CN150" i="30"/>
  <c r="CO150" i="30"/>
  <c r="CP150" i="30"/>
  <c r="CQ150" i="30"/>
  <c r="CR150" i="30"/>
  <c r="CS150" i="30"/>
  <c r="CT150" i="30"/>
  <c r="CU150" i="30"/>
  <c r="CV150" i="30"/>
  <c r="CW150" i="30"/>
  <c r="CX150" i="30"/>
  <c r="CY150" i="30"/>
  <c r="CZ150" i="30"/>
  <c r="DA150" i="30"/>
  <c r="DB150" i="30"/>
  <c r="DC150" i="30"/>
  <c r="DD150" i="30"/>
  <c r="DE150" i="30"/>
  <c r="DF150" i="30"/>
  <c r="DG150" i="30"/>
  <c r="DH150" i="30"/>
  <c r="DI150" i="30"/>
  <c r="DJ150" i="30"/>
  <c r="DK150" i="30"/>
  <c r="DL150" i="30"/>
  <c r="DM150" i="30"/>
  <c r="DN150" i="30"/>
  <c r="DO150" i="30"/>
  <c r="DP150" i="30"/>
  <c r="DQ150" i="30"/>
  <c r="DR150" i="30"/>
  <c r="DS150" i="30"/>
  <c r="DT150" i="30"/>
  <c r="DU150" i="30"/>
  <c r="DV150" i="30"/>
  <c r="DW150" i="30"/>
  <c r="DX150" i="30"/>
  <c r="DY150" i="30"/>
  <c r="DZ150" i="30"/>
  <c r="EA150" i="30"/>
  <c r="EB150" i="30"/>
  <c r="EC150" i="30"/>
  <c r="ED150" i="30"/>
  <c r="EE150" i="30"/>
  <c r="EF150" i="30"/>
  <c r="EG150" i="30"/>
  <c r="EH150" i="30"/>
  <c r="EI150" i="30"/>
  <c r="EJ150" i="30"/>
  <c r="EK150" i="30"/>
  <c r="EL150" i="30"/>
  <c r="EM150" i="30"/>
  <c r="EN150" i="30"/>
  <c r="CM66" i="30"/>
  <c r="CN66" i="30"/>
  <c r="CO66" i="30"/>
  <c r="CP66" i="30"/>
  <c r="CQ66" i="30"/>
  <c r="CR66" i="30"/>
  <c r="CS66" i="30"/>
  <c r="CT66" i="30"/>
  <c r="CU66" i="30"/>
  <c r="CV66" i="30"/>
  <c r="CW66" i="30"/>
  <c r="CX66" i="30"/>
  <c r="CY66" i="30"/>
  <c r="CZ66" i="30"/>
  <c r="DA66" i="30"/>
  <c r="DB66" i="30"/>
  <c r="DC66" i="30"/>
  <c r="DD66" i="30"/>
  <c r="DE66" i="30"/>
  <c r="DF66" i="30"/>
  <c r="DG66" i="30"/>
  <c r="DH66" i="30"/>
  <c r="DI66" i="30"/>
  <c r="DJ66" i="30"/>
  <c r="DK66" i="30"/>
  <c r="DL66" i="30"/>
  <c r="DM66" i="30"/>
  <c r="DN66" i="30"/>
  <c r="DO66" i="30"/>
  <c r="DP66" i="30"/>
  <c r="DQ66" i="30"/>
  <c r="DR66" i="30"/>
  <c r="DS66" i="30"/>
  <c r="DT66" i="30"/>
  <c r="DU66" i="30"/>
  <c r="DV66" i="30"/>
  <c r="DW66" i="30"/>
  <c r="DX66" i="30"/>
  <c r="DY66" i="30"/>
  <c r="DZ66" i="30"/>
  <c r="EA66" i="30"/>
  <c r="EB66" i="30"/>
  <c r="EC66" i="30"/>
  <c r="ED66" i="30"/>
  <c r="EE66" i="30"/>
  <c r="EF66" i="30"/>
  <c r="EG66" i="30"/>
  <c r="EH66" i="30"/>
  <c r="EI66" i="30"/>
  <c r="EJ66" i="30"/>
  <c r="EK66" i="30"/>
  <c r="EL66" i="30"/>
  <c r="EM66" i="30"/>
  <c r="EN66" i="30"/>
  <c r="CM267" i="30"/>
  <c r="CN267" i="30"/>
  <c r="CO267" i="30"/>
  <c r="CP267" i="30"/>
  <c r="CQ267" i="30"/>
  <c r="CR267" i="30"/>
  <c r="CS267" i="30"/>
  <c r="CT267" i="30"/>
  <c r="CU267" i="30"/>
  <c r="CV267" i="30"/>
  <c r="CW267" i="30"/>
  <c r="CX267" i="30"/>
  <c r="CY267" i="30"/>
  <c r="CZ267" i="30"/>
  <c r="DA267" i="30"/>
  <c r="DB267" i="30"/>
  <c r="DC267" i="30"/>
  <c r="DD267" i="30"/>
  <c r="DE267" i="30"/>
  <c r="DF267" i="30"/>
  <c r="DG267" i="30"/>
  <c r="DH267" i="30"/>
  <c r="DI267" i="30"/>
  <c r="DJ267" i="30"/>
  <c r="DK267" i="30"/>
  <c r="DL267" i="30"/>
  <c r="DM267" i="30"/>
  <c r="DN267" i="30"/>
  <c r="DO267" i="30"/>
  <c r="DP267" i="30"/>
  <c r="DQ267" i="30"/>
  <c r="DR267" i="30"/>
  <c r="DS267" i="30"/>
  <c r="DT267" i="30"/>
  <c r="DU267" i="30"/>
  <c r="DV267" i="30"/>
  <c r="DW267" i="30"/>
  <c r="DX267" i="30"/>
  <c r="DY267" i="30"/>
  <c r="DZ267" i="30"/>
  <c r="EA267" i="30"/>
  <c r="EB267" i="30"/>
  <c r="EC267" i="30"/>
  <c r="ED267" i="30"/>
  <c r="EE267" i="30"/>
  <c r="EF267" i="30"/>
  <c r="EG267" i="30"/>
  <c r="EH267" i="30"/>
  <c r="EI267" i="30"/>
  <c r="EJ267" i="30"/>
  <c r="EK267" i="30"/>
  <c r="EL267" i="30"/>
  <c r="EM267" i="30"/>
  <c r="EN267" i="30"/>
  <c r="CM2" i="30"/>
  <c r="CN2" i="30"/>
  <c r="CO2" i="30"/>
  <c r="CP2" i="30"/>
  <c r="CQ2" i="30"/>
  <c r="CR2" i="30"/>
  <c r="CS2" i="30"/>
  <c r="CT2" i="30"/>
  <c r="CU2" i="30"/>
  <c r="CV2" i="30"/>
  <c r="CW2" i="30"/>
  <c r="CX2" i="30"/>
  <c r="CY2" i="30"/>
  <c r="CZ2" i="30"/>
  <c r="DA2" i="30"/>
  <c r="DB2" i="30"/>
  <c r="DC2" i="30"/>
  <c r="DD2" i="30"/>
  <c r="DE2" i="30"/>
  <c r="DF2" i="30"/>
  <c r="DG2" i="30"/>
  <c r="DH2" i="30"/>
  <c r="DI2" i="30"/>
  <c r="DJ2" i="30"/>
  <c r="DK2" i="30"/>
  <c r="DL2" i="30"/>
  <c r="DM2" i="30"/>
  <c r="DN2" i="30"/>
  <c r="DO2" i="30"/>
  <c r="DP2" i="30"/>
  <c r="DQ2" i="30"/>
  <c r="DR2" i="30"/>
  <c r="DS2" i="30"/>
  <c r="DT2" i="30"/>
  <c r="DU2" i="30"/>
  <c r="DV2" i="30"/>
  <c r="DW2" i="30"/>
  <c r="DX2" i="30"/>
  <c r="DY2" i="30"/>
  <c r="DZ2" i="30"/>
  <c r="EA2" i="30"/>
  <c r="EB2" i="30"/>
  <c r="EC2" i="30"/>
  <c r="ED2" i="30"/>
  <c r="EE2" i="30"/>
  <c r="EF2" i="30"/>
  <c r="EG2" i="30"/>
  <c r="EH2" i="30"/>
  <c r="EI2" i="30"/>
  <c r="EJ2" i="30"/>
  <c r="EK2" i="30"/>
  <c r="EL2" i="30"/>
  <c r="EM2" i="30"/>
  <c r="EN2" i="30"/>
  <c r="CM261" i="30"/>
  <c r="CN261" i="30"/>
  <c r="CO261" i="30"/>
  <c r="CP261" i="30"/>
  <c r="CQ261" i="30"/>
  <c r="CR261" i="30"/>
  <c r="CS261" i="30"/>
  <c r="CT261" i="30"/>
  <c r="CU261" i="30"/>
  <c r="CV261" i="30"/>
  <c r="CW261" i="30"/>
  <c r="CX261" i="30"/>
  <c r="CY261" i="30"/>
  <c r="CZ261" i="30"/>
  <c r="DA261" i="30"/>
  <c r="DB261" i="30"/>
  <c r="DC261" i="30"/>
  <c r="DD261" i="30"/>
  <c r="DE261" i="30"/>
  <c r="DF261" i="30"/>
  <c r="DG261" i="30"/>
  <c r="DH261" i="30"/>
  <c r="DI261" i="30"/>
  <c r="DJ261" i="30"/>
  <c r="DK261" i="30"/>
  <c r="DL261" i="30"/>
  <c r="DM261" i="30"/>
  <c r="DN261" i="30"/>
  <c r="DO261" i="30"/>
  <c r="DP261" i="30"/>
  <c r="DQ261" i="30"/>
  <c r="DR261" i="30"/>
  <c r="DS261" i="30"/>
  <c r="DT261" i="30"/>
  <c r="DU261" i="30"/>
  <c r="DV261" i="30"/>
  <c r="DW261" i="30"/>
  <c r="DX261" i="30"/>
  <c r="DY261" i="30"/>
  <c r="DZ261" i="30"/>
  <c r="EA261" i="30"/>
  <c r="EB261" i="30"/>
  <c r="EC261" i="30"/>
  <c r="ED261" i="30"/>
  <c r="EE261" i="30"/>
  <c r="EF261" i="30"/>
  <c r="EG261" i="30"/>
  <c r="EH261" i="30"/>
  <c r="EI261" i="30"/>
  <c r="EJ261" i="30"/>
  <c r="EK261" i="30"/>
  <c r="EL261" i="30"/>
  <c r="EM261" i="30"/>
  <c r="EN261" i="30"/>
  <c r="CM139" i="30"/>
  <c r="CN139" i="30"/>
  <c r="CO139" i="30"/>
  <c r="CP139" i="30"/>
  <c r="CQ139" i="30"/>
  <c r="CR139" i="30"/>
  <c r="CS139" i="30"/>
  <c r="CT139" i="30"/>
  <c r="CU139" i="30"/>
  <c r="CV139" i="30"/>
  <c r="CW139" i="30"/>
  <c r="CX139" i="30"/>
  <c r="CY139" i="30"/>
  <c r="CZ139" i="30"/>
  <c r="DA139" i="30"/>
  <c r="DB139" i="30"/>
  <c r="DC139" i="30"/>
  <c r="DD139" i="30"/>
  <c r="DE139" i="30"/>
  <c r="DF139" i="30"/>
  <c r="DG139" i="30"/>
  <c r="DH139" i="30"/>
  <c r="DI139" i="30"/>
  <c r="DJ139" i="30"/>
  <c r="DK139" i="30"/>
  <c r="DL139" i="30"/>
  <c r="DM139" i="30"/>
  <c r="DN139" i="30"/>
  <c r="DO139" i="30"/>
  <c r="DP139" i="30"/>
  <c r="DQ139" i="30"/>
  <c r="DR139" i="30"/>
  <c r="DS139" i="30"/>
  <c r="DT139" i="30"/>
  <c r="DU139" i="30"/>
  <c r="DV139" i="30"/>
  <c r="DW139" i="30"/>
  <c r="DX139" i="30"/>
  <c r="DY139" i="30"/>
  <c r="DZ139" i="30"/>
  <c r="EA139" i="30"/>
  <c r="EB139" i="30"/>
  <c r="EC139" i="30"/>
  <c r="ED139" i="30"/>
  <c r="EE139" i="30"/>
  <c r="EF139" i="30"/>
  <c r="EG139" i="30"/>
  <c r="EH139" i="30"/>
  <c r="EI139" i="30"/>
  <c r="EJ139" i="30"/>
  <c r="EK139" i="30"/>
  <c r="EL139" i="30"/>
  <c r="EM139" i="30"/>
  <c r="EN139" i="30"/>
  <c r="CM47" i="30"/>
  <c r="CN47" i="30"/>
  <c r="CO47" i="30"/>
  <c r="CP47" i="30"/>
  <c r="CQ47" i="30"/>
  <c r="CR47" i="30"/>
  <c r="CS47" i="30"/>
  <c r="CT47" i="30"/>
  <c r="CU47" i="30"/>
  <c r="CV47" i="30"/>
  <c r="CW47" i="30"/>
  <c r="CX47" i="30"/>
  <c r="CY47" i="30"/>
  <c r="CZ47" i="30"/>
  <c r="DA47" i="30"/>
  <c r="DB47" i="30"/>
  <c r="DC47" i="30"/>
  <c r="DD47" i="30"/>
  <c r="DE47" i="30"/>
  <c r="DF47" i="30"/>
  <c r="DG47" i="30"/>
  <c r="DH47" i="30"/>
  <c r="DI47" i="30"/>
  <c r="DJ47" i="30"/>
  <c r="DK47" i="30"/>
  <c r="DL47" i="30"/>
  <c r="DM47" i="30"/>
  <c r="DN47" i="30"/>
  <c r="DO47" i="30"/>
  <c r="DP47" i="30"/>
  <c r="DQ47" i="30"/>
  <c r="DR47" i="30"/>
  <c r="DS47" i="30"/>
  <c r="DT47" i="30"/>
  <c r="DU47" i="30"/>
  <c r="DV47" i="30"/>
  <c r="DW47" i="30"/>
  <c r="DX47" i="30"/>
  <c r="DY47" i="30"/>
  <c r="DZ47" i="30"/>
  <c r="EA47" i="30"/>
  <c r="EB47" i="30"/>
  <c r="EC47" i="30"/>
  <c r="ED47" i="30"/>
  <c r="EE47" i="30"/>
  <c r="EF47" i="30"/>
  <c r="EG47" i="30"/>
  <c r="EH47" i="30"/>
  <c r="EI47" i="30"/>
  <c r="EJ47" i="30"/>
  <c r="EK47" i="30"/>
  <c r="EL47" i="30"/>
  <c r="EM47" i="30"/>
  <c r="EN47" i="30"/>
  <c r="CM109" i="30"/>
  <c r="CN109" i="30"/>
  <c r="CO109" i="30"/>
  <c r="CP109" i="30"/>
  <c r="CQ109" i="30"/>
  <c r="CR109" i="30"/>
  <c r="CS109" i="30"/>
  <c r="CT109" i="30"/>
  <c r="CU109" i="30"/>
  <c r="CV109" i="30"/>
  <c r="CW109" i="30"/>
  <c r="CX109" i="30"/>
  <c r="CY109" i="30"/>
  <c r="CZ109" i="30"/>
  <c r="DA109" i="30"/>
  <c r="DB109" i="30"/>
  <c r="DC109" i="30"/>
  <c r="DD109" i="30"/>
  <c r="DE109" i="30"/>
  <c r="DF109" i="30"/>
  <c r="DG109" i="30"/>
  <c r="DH109" i="30"/>
  <c r="DI109" i="30"/>
  <c r="DJ109" i="30"/>
  <c r="DK109" i="30"/>
  <c r="DL109" i="30"/>
  <c r="DM109" i="30"/>
  <c r="DN109" i="30"/>
  <c r="DO109" i="30"/>
  <c r="DP109" i="30"/>
  <c r="DQ109" i="30"/>
  <c r="DR109" i="30"/>
  <c r="DS109" i="30"/>
  <c r="DT109" i="30"/>
  <c r="DU109" i="30"/>
  <c r="DV109" i="30"/>
  <c r="DW109" i="30"/>
  <c r="DX109" i="30"/>
  <c r="DY109" i="30"/>
  <c r="DZ109" i="30"/>
  <c r="EA109" i="30"/>
  <c r="EB109" i="30"/>
  <c r="EC109" i="30"/>
  <c r="ED109" i="30"/>
  <c r="EE109" i="30"/>
  <c r="EF109" i="30"/>
  <c r="EG109" i="30"/>
  <c r="EH109" i="30"/>
  <c r="EI109" i="30"/>
  <c r="EJ109" i="30"/>
  <c r="EK109" i="30"/>
  <c r="EL109" i="30"/>
  <c r="EM109" i="30"/>
  <c r="EN109" i="30"/>
  <c r="CM74" i="30"/>
  <c r="CN74" i="30"/>
  <c r="CO74" i="30"/>
  <c r="CP74" i="30"/>
  <c r="CQ74" i="30"/>
  <c r="CR74" i="30"/>
  <c r="CS74" i="30"/>
  <c r="CT74" i="30"/>
  <c r="CU74" i="30"/>
  <c r="CV74" i="30"/>
  <c r="CW74" i="30"/>
  <c r="CX74" i="30"/>
  <c r="CY74" i="30"/>
  <c r="CZ74" i="30"/>
  <c r="DA74" i="30"/>
  <c r="DB74" i="30"/>
  <c r="DC74" i="30"/>
  <c r="DD74" i="30"/>
  <c r="DE74" i="30"/>
  <c r="DF74" i="30"/>
  <c r="DG74" i="30"/>
  <c r="DH74" i="30"/>
  <c r="DI74" i="30"/>
  <c r="DJ74" i="30"/>
  <c r="DK74" i="30"/>
  <c r="DL74" i="30"/>
  <c r="DM74" i="30"/>
  <c r="DN74" i="30"/>
  <c r="DO74" i="30"/>
  <c r="DP74" i="30"/>
  <c r="DQ74" i="30"/>
  <c r="DR74" i="30"/>
  <c r="DS74" i="30"/>
  <c r="DT74" i="30"/>
  <c r="DU74" i="30"/>
  <c r="DV74" i="30"/>
  <c r="DW74" i="30"/>
  <c r="DX74" i="30"/>
  <c r="DY74" i="30"/>
  <c r="DZ74" i="30"/>
  <c r="EA74" i="30"/>
  <c r="EB74" i="30"/>
  <c r="EC74" i="30"/>
  <c r="ED74" i="30"/>
  <c r="EE74" i="30"/>
  <c r="EF74" i="30"/>
  <c r="EG74" i="30"/>
  <c r="EH74" i="30"/>
  <c r="EI74" i="30"/>
  <c r="EJ74" i="30"/>
  <c r="EK74" i="30"/>
  <c r="EL74" i="30"/>
  <c r="EM74" i="30"/>
  <c r="EN74" i="30"/>
  <c r="CM279" i="30"/>
  <c r="CN279" i="30"/>
  <c r="CO279" i="30"/>
  <c r="CP279" i="30"/>
  <c r="CQ279" i="30"/>
  <c r="CR279" i="30"/>
  <c r="CS279" i="30"/>
  <c r="CT279" i="30"/>
  <c r="CU279" i="30"/>
  <c r="CV279" i="30"/>
  <c r="CW279" i="30"/>
  <c r="CX279" i="30"/>
  <c r="CY279" i="30"/>
  <c r="CZ279" i="30"/>
  <c r="DA279" i="30"/>
  <c r="DB279" i="30"/>
  <c r="DC279" i="30"/>
  <c r="DD279" i="30"/>
  <c r="DE279" i="30"/>
  <c r="DF279" i="30"/>
  <c r="DG279" i="30"/>
  <c r="DH279" i="30"/>
  <c r="DI279" i="30"/>
  <c r="DJ279" i="30"/>
  <c r="DK279" i="30"/>
  <c r="DL279" i="30"/>
  <c r="DM279" i="30"/>
  <c r="DN279" i="30"/>
  <c r="DO279" i="30"/>
  <c r="DP279" i="30"/>
  <c r="DQ279" i="30"/>
  <c r="DR279" i="30"/>
  <c r="DS279" i="30"/>
  <c r="DT279" i="30"/>
  <c r="DU279" i="30"/>
  <c r="DV279" i="30"/>
  <c r="DW279" i="30"/>
  <c r="DX279" i="30"/>
  <c r="DY279" i="30"/>
  <c r="DZ279" i="30"/>
  <c r="EA279" i="30"/>
  <c r="EB279" i="30"/>
  <c r="EC279" i="30"/>
  <c r="ED279" i="30"/>
  <c r="EE279" i="30"/>
  <c r="EF279" i="30"/>
  <c r="EG279" i="30"/>
  <c r="EH279" i="30"/>
  <c r="EI279" i="30"/>
  <c r="EJ279" i="30"/>
  <c r="EK279" i="30"/>
  <c r="EL279" i="30"/>
  <c r="EM279" i="30"/>
  <c r="EN279" i="30"/>
  <c r="CM285" i="30"/>
  <c r="CN285" i="30"/>
  <c r="CO285" i="30"/>
  <c r="CP285" i="30"/>
  <c r="CQ285" i="30"/>
  <c r="CR285" i="30"/>
  <c r="CS285" i="30"/>
  <c r="CT285" i="30"/>
  <c r="CU285" i="30"/>
  <c r="CV285" i="30"/>
  <c r="CW285" i="30"/>
  <c r="CX285" i="30"/>
  <c r="CY285" i="30"/>
  <c r="CZ285" i="30"/>
  <c r="DA285" i="30"/>
  <c r="DB285" i="30"/>
  <c r="DC285" i="30"/>
  <c r="DD285" i="30"/>
  <c r="DE285" i="30"/>
  <c r="DF285" i="30"/>
  <c r="DG285" i="30"/>
  <c r="DH285" i="30"/>
  <c r="DI285" i="30"/>
  <c r="DJ285" i="30"/>
  <c r="DK285" i="30"/>
  <c r="DL285" i="30"/>
  <c r="DM285" i="30"/>
  <c r="DN285" i="30"/>
  <c r="DO285" i="30"/>
  <c r="DP285" i="30"/>
  <c r="DQ285" i="30"/>
  <c r="DR285" i="30"/>
  <c r="DS285" i="30"/>
  <c r="DT285" i="30"/>
  <c r="DU285" i="30"/>
  <c r="DV285" i="30"/>
  <c r="DW285" i="30"/>
  <c r="DX285" i="30"/>
  <c r="DY285" i="30"/>
  <c r="DZ285" i="30"/>
  <c r="EA285" i="30"/>
  <c r="EB285" i="30"/>
  <c r="EC285" i="30"/>
  <c r="ED285" i="30"/>
  <c r="EE285" i="30"/>
  <c r="EF285" i="30"/>
  <c r="EG285" i="30"/>
  <c r="EH285" i="30"/>
  <c r="EI285" i="30"/>
  <c r="EJ285" i="30"/>
  <c r="EK285" i="30"/>
  <c r="EL285" i="30"/>
  <c r="EM285" i="30"/>
  <c r="EN285" i="30"/>
  <c r="CM158" i="30"/>
  <c r="CN158" i="30"/>
  <c r="CO158" i="30"/>
  <c r="CP158" i="30"/>
  <c r="CQ158" i="30"/>
  <c r="CR158" i="30"/>
  <c r="CS158" i="30"/>
  <c r="CT158" i="30"/>
  <c r="CU158" i="30"/>
  <c r="CV158" i="30"/>
  <c r="CW158" i="30"/>
  <c r="CX158" i="30"/>
  <c r="CY158" i="30"/>
  <c r="CZ158" i="30"/>
  <c r="DA158" i="30"/>
  <c r="DB158" i="30"/>
  <c r="DC158" i="30"/>
  <c r="DD158" i="30"/>
  <c r="DE158" i="30"/>
  <c r="DF158" i="30"/>
  <c r="DG158" i="30"/>
  <c r="DH158" i="30"/>
  <c r="DI158" i="30"/>
  <c r="DJ158" i="30"/>
  <c r="DK158" i="30"/>
  <c r="DL158" i="30"/>
  <c r="DM158" i="30"/>
  <c r="DN158" i="30"/>
  <c r="DO158" i="30"/>
  <c r="DP158" i="30"/>
  <c r="DQ158" i="30"/>
  <c r="DR158" i="30"/>
  <c r="DS158" i="30"/>
  <c r="DT158" i="30"/>
  <c r="DU158" i="30"/>
  <c r="DV158" i="30"/>
  <c r="DW158" i="30"/>
  <c r="DX158" i="30"/>
  <c r="DY158" i="30"/>
  <c r="DZ158" i="30"/>
  <c r="EA158" i="30"/>
  <c r="EB158" i="30"/>
  <c r="EC158" i="30"/>
  <c r="ED158" i="30"/>
  <c r="EE158" i="30"/>
  <c r="EF158" i="30"/>
  <c r="EG158" i="30"/>
  <c r="EH158" i="30"/>
  <c r="EI158" i="30"/>
  <c r="EJ158" i="30"/>
  <c r="EK158" i="30"/>
  <c r="EL158" i="30"/>
  <c r="EM158" i="30"/>
  <c r="EN158" i="30"/>
  <c r="CM128" i="30"/>
  <c r="CN128" i="30"/>
  <c r="CO128" i="30"/>
  <c r="CP128" i="30"/>
  <c r="CQ128" i="30"/>
  <c r="CR128" i="30"/>
  <c r="CS128" i="30"/>
  <c r="CT128" i="30"/>
  <c r="CU128" i="30"/>
  <c r="CV128" i="30"/>
  <c r="CW128" i="30"/>
  <c r="CX128" i="30"/>
  <c r="CY128" i="30"/>
  <c r="CZ128" i="30"/>
  <c r="DA128" i="30"/>
  <c r="DB128" i="30"/>
  <c r="DC128" i="30"/>
  <c r="DD128" i="30"/>
  <c r="DE128" i="30"/>
  <c r="DF128" i="30"/>
  <c r="DG128" i="30"/>
  <c r="DH128" i="30"/>
  <c r="DI128" i="30"/>
  <c r="DJ128" i="30"/>
  <c r="DK128" i="30"/>
  <c r="DL128" i="30"/>
  <c r="DM128" i="30"/>
  <c r="DN128" i="30"/>
  <c r="DO128" i="30"/>
  <c r="DP128" i="30"/>
  <c r="DQ128" i="30"/>
  <c r="DR128" i="30"/>
  <c r="DS128" i="30"/>
  <c r="DT128" i="30"/>
  <c r="DU128" i="30"/>
  <c r="DV128" i="30"/>
  <c r="DW128" i="30"/>
  <c r="DX128" i="30"/>
  <c r="DY128" i="30"/>
  <c r="DZ128" i="30"/>
  <c r="EA128" i="30"/>
  <c r="EB128" i="30"/>
  <c r="EC128" i="30"/>
  <c r="ED128" i="30"/>
  <c r="EE128" i="30"/>
  <c r="EF128" i="30"/>
  <c r="EG128" i="30"/>
  <c r="EH128" i="30"/>
  <c r="EI128" i="30"/>
  <c r="EJ128" i="30"/>
  <c r="EK128" i="30"/>
  <c r="EL128" i="30"/>
  <c r="EM128" i="30"/>
  <c r="EN128" i="30"/>
  <c r="CM290" i="30"/>
  <c r="CN290" i="30"/>
  <c r="CO290" i="30"/>
  <c r="CP290" i="30"/>
  <c r="CQ290" i="30"/>
  <c r="CR290" i="30"/>
  <c r="CS290" i="30"/>
  <c r="CT290" i="30"/>
  <c r="CU290" i="30"/>
  <c r="CV290" i="30"/>
  <c r="CW290" i="30"/>
  <c r="CX290" i="30"/>
  <c r="CY290" i="30"/>
  <c r="CZ290" i="30"/>
  <c r="DA290" i="30"/>
  <c r="DB290" i="30"/>
  <c r="DC290" i="30"/>
  <c r="DD290" i="30"/>
  <c r="DE290" i="30"/>
  <c r="DF290" i="30"/>
  <c r="DG290" i="30"/>
  <c r="DH290" i="30"/>
  <c r="DI290" i="30"/>
  <c r="DJ290" i="30"/>
  <c r="DK290" i="30"/>
  <c r="DL290" i="30"/>
  <c r="DM290" i="30"/>
  <c r="DN290" i="30"/>
  <c r="DO290" i="30"/>
  <c r="DP290" i="30"/>
  <c r="DQ290" i="30"/>
  <c r="DR290" i="30"/>
  <c r="DS290" i="30"/>
  <c r="DT290" i="30"/>
  <c r="DU290" i="30"/>
  <c r="DV290" i="30"/>
  <c r="DW290" i="30"/>
  <c r="DX290" i="30"/>
  <c r="DY290" i="30"/>
  <c r="DZ290" i="30"/>
  <c r="EA290" i="30"/>
  <c r="EB290" i="30"/>
  <c r="EC290" i="30"/>
  <c r="ED290" i="30"/>
  <c r="EE290" i="30"/>
  <c r="EF290" i="30"/>
  <c r="EG290" i="30"/>
  <c r="EH290" i="30"/>
  <c r="EI290" i="30"/>
  <c r="EJ290" i="30"/>
  <c r="EK290" i="30"/>
  <c r="EL290" i="30"/>
  <c r="EM290" i="30"/>
  <c r="EN290" i="30"/>
  <c r="CM206" i="30"/>
  <c r="CN206" i="30"/>
  <c r="CO206" i="30"/>
  <c r="CP206" i="30"/>
  <c r="CQ206" i="30"/>
  <c r="CR206" i="30"/>
  <c r="CS206" i="30"/>
  <c r="CT206" i="30"/>
  <c r="CU206" i="30"/>
  <c r="CV206" i="30"/>
  <c r="CW206" i="30"/>
  <c r="CX206" i="30"/>
  <c r="CY206" i="30"/>
  <c r="CZ206" i="30"/>
  <c r="DA206" i="30"/>
  <c r="DB206" i="30"/>
  <c r="DC206" i="30"/>
  <c r="DD206" i="30"/>
  <c r="DE206" i="30"/>
  <c r="DF206" i="30"/>
  <c r="DG206" i="30"/>
  <c r="DH206" i="30"/>
  <c r="DI206" i="30"/>
  <c r="DJ206" i="30"/>
  <c r="DK206" i="30"/>
  <c r="DL206" i="30"/>
  <c r="DM206" i="30"/>
  <c r="DN206" i="30"/>
  <c r="DO206" i="30"/>
  <c r="DP206" i="30"/>
  <c r="DQ206" i="30"/>
  <c r="DR206" i="30"/>
  <c r="DS206" i="30"/>
  <c r="DT206" i="30"/>
  <c r="DU206" i="30"/>
  <c r="DV206" i="30"/>
  <c r="DW206" i="30"/>
  <c r="DX206" i="30"/>
  <c r="DY206" i="30"/>
  <c r="DZ206" i="30"/>
  <c r="EA206" i="30"/>
  <c r="EB206" i="30"/>
  <c r="EC206" i="30"/>
  <c r="ED206" i="30"/>
  <c r="EE206" i="30"/>
  <c r="EF206" i="30"/>
  <c r="EG206" i="30"/>
  <c r="EH206" i="30"/>
  <c r="EI206" i="30"/>
  <c r="EJ206" i="30"/>
  <c r="EK206" i="30"/>
  <c r="EL206" i="30"/>
  <c r="EM206" i="30"/>
  <c r="EN206" i="30"/>
  <c r="CM214" i="30"/>
  <c r="CN214" i="30"/>
  <c r="CO214" i="30"/>
  <c r="CP214" i="30"/>
  <c r="CQ214" i="30"/>
  <c r="CR214" i="30"/>
  <c r="CS214" i="30"/>
  <c r="CT214" i="30"/>
  <c r="CU214" i="30"/>
  <c r="CV214" i="30"/>
  <c r="CW214" i="30"/>
  <c r="CX214" i="30"/>
  <c r="CY214" i="30"/>
  <c r="CZ214" i="30"/>
  <c r="DA214" i="30"/>
  <c r="DB214" i="30"/>
  <c r="DC214" i="30"/>
  <c r="DD214" i="30"/>
  <c r="DE214" i="30"/>
  <c r="DF214" i="30"/>
  <c r="DG214" i="30"/>
  <c r="DH214" i="30"/>
  <c r="DI214" i="30"/>
  <c r="DJ214" i="30"/>
  <c r="DK214" i="30"/>
  <c r="DL214" i="30"/>
  <c r="DM214" i="30"/>
  <c r="DN214" i="30"/>
  <c r="DO214" i="30"/>
  <c r="DP214" i="30"/>
  <c r="DQ214" i="30"/>
  <c r="DR214" i="30"/>
  <c r="DS214" i="30"/>
  <c r="DT214" i="30"/>
  <c r="DU214" i="30"/>
  <c r="DV214" i="30"/>
  <c r="DW214" i="30"/>
  <c r="DX214" i="30"/>
  <c r="DY214" i="30"/>
  <c r="DZ214" i="30"/>
  <c r="EA214" i="30"/>
  <c r="EB214" i="30"/>
  <c r="EC214" i="30"/>
  <c r="ED214" i="30"/>
  <c r="EE214" i="30"/>
  <c r="EF214" i="30"/>
  <c r="EG214" i="30"/>
  <c r="EH214" i="30"/>
  <c r="EI214" i="30"/>
  <c r="EJ214" i="30"/>
  <c r="EK214" i="30"/>
  <c r="EL214" i="30"/>
  <c r="EM214" i="30"/>
  <c r="EN214" i="30"/>
  <c r="CM265" i="30"/>
  <c r="CN265" i="30"/>
  <c r="CO265" i="30"/>
  <c r="CP265" i="30"/>
  <c r="CQ265" i="30"/>
  <c r="CR265" i="30"/>
  <c r="CS265" i="30"/>
  <c r="CT265" i="30"/>
  <c r="CU265" i="30"/>
  <c r="CV265" i="30"/>
  <c r="CW265" i="30"/>
  <c r="CX265" i="30"/>
  <c r="CY265" i="30"/>
  <c r="CZ265" i="30"/>
  <c r="DA265" i="30"/>
  <c r="DB265" i="30"/>
  <c r="DC265" i="30"/>
  <c r="DD265" i="30"/>
  <c r="DE265" i="30"/>
  <c r="DF265" i="30"/>
  <c r="DG265" i="30"/>
  <c r="DH265" i="30"/>
  <c r="DI265" i="30"/>
  <c r="DJ265" i="30"/>
  <c r="DK265" i="30"/>
  <c r="DL265" i="30"/>
  <c r="DM265" i="30"/>
  <c r="DN265" i="30"/>
  <c r="DO265" i="30"/>
  <c r="DP265" i="30"/>
  <c r="DQ265" i="30"/>
  <c r="DR265" i="30"/>
  <c r="DS265" i="30"/>
  <c r="DT265" i="30"/>
  <c r="DU265" i="30"/>
  <c r="DV265" i="30"/>
  <c r="DW265" i="30"/>
  <c r="DX265" i="30"/>
  <c r="DY265" i="30"/>
  <c r="DZ265" i="30"/>
  <c r="EA265" i="30"/>
  <c r="EB265" i="30"/>
  <c r="EC265" i="30"/>
  <c r="ED265" i="30"/>
  <c r="EE265" i="30"/>
  <c r="EF265" i="30"/>
  <c r="EG265" i="30"/>
  <c r="EH265" i="30"/>
  <c r="EI265" i="30"/>
  <c r="EJ265" i="30"/>
  <c r="EK265" i="30"/>
  <c r="EL265" i="30"/>
  <c r="EM265" i="30"/>
  <c r="EN265" i="30"/>
  <c r="CM241" i="30"/>
  <c r="CN241" i="30"/>
  <c r="CO241" i="30"/>
  <c r="CP241" i="30"/>
  <c r="CQ241" i="30"/>
  <c r="CR241" i="30"/>
  <c r="CS241" i="30"/>
  <c r="CT241" i="30"/>
  <c r="CU241" i="30"/>
  <c r="CV241" i="30"/>
  <c r="CW241" i="30"/>
  <c r="CX241" i="30"/>
  <c r="CY241" i="30"/>
  <c r="CZ241" i="30"/>
  <c r="DA241" i="30"/>
  <c r="DB241" i="30"/>
  <c r="DC241" i="30"/>
  <c r="DD241" i="30"/>
  <c r="DE241" i="30"/>
  <c r="DF241" i="30"/>
  <c r="DG241" i="30"/>
  <c r="DH241" i="30"/>
  <c r="DI241" i="30"/>
  <c r="DJ241" i="30"/>
  <c r="DK241" i="30"/>
  <c r="DL241" i="30"/>
  <c r="DM241" i="30"/>
  <c r="DN241" i="30"/>
  <c r="DO241" i="30"/>
  <c r="DP241" i="30"/>
  <c r="DQ241" i="30"/>
  <c r="DR241" i="30"/>
  <c r="DS241" i="30"/>
  <c r="DT241" i="30"/>
  <c r="DU241" i="30"/>
  <c r="DV241" i="30"/>
  <c r="DW241" i="30"/>
  <c r="DX241" i="30"/>
  <c r="DY241" i="30"/>
  <c r="DZ241" i="30"/>
  <c r="EA241" i="30"/>
  <c r="EB241" i="30"/>
  <c r="EC241" i="30"/>
  <c r="ED241" i="30"/>
  <c r="EE241" i="30"/>
  <c r="EF241" i="30"/>
  <c r="EG241" i="30"/>
  <c r="EH241" i="30"/>
  <c r="EI241" i="30"/>
  <c r="EJ241" i="30"/>
  <c r="EK241" i="30"/>
  <c r="EL241" i="30"/>
  <c r="EM241" i="30"/>
  <c r="EN241" i="30"/>
  <c r="CM178" i="30"/>
  <c r="CN178" i="30"/>
  <c r="CO178" i="30"/>
  <c r="CP178" i="30"/>
  <c r="CQ178" i="30"/>
  <c r="CR178" i="30"/>
  <c r="CS178" i="30"/>
  <c r="CT178" i="30"/>
  <c r="CU178" i="30"/>
  <c r="CV178" i="30"/>
  <c r="CW178" i="30"/>
  <c r="CX178" i="30"/>
  <c r="CY178" i="30"/>
  <c r="CZ178" i="30"/>
  <c r="DA178" i="30"/>
  <c r="DB178" i="30"/>
  <c r="DC178" i="30"/>
  <c r="DD178" i="30"/>
  <c r="DE178" i="30"/>
  <c r="DF178" i="30"/>
  <c r="DG178" i="30"/>
  <c r="DH178" i="30"/>
  <c r="DI178" i="30"/>
  <c r="DJ178" i="30"/>
  <c r="DK178" i="30"/>
  <c r="DL178" i="30"/>
  <c r="DM178" i="30"/>
  <c r="DN178" i="30"/>
  <c r="DO178" i="30"/>
  <c r="DP178" i="30"/>
  <c r="DQ178" i="30"/>
  <c r="DR178" i="30"/>
  <c r="DS178" i="30"/>
  <c r="DT178" i="30"/>
  <c r="DU178" i="30"/>
  <c r="DV178" i="30"/>
  <c r="DW178" i="30"/>
  <c r="DX178" i="30"/>
  <c r="DY178" i="30"/>
  <c r="DZ178" i="30"/>
  <c r="EA178" i="30"/>
  <c r="EB178" i="30"/>
  <c r="EC178" i="30"/>
  <c r="ED178" i="30"/>
  <c r="EE178" i="30"/>
  <c r="EF178" i="30"/>
  <c r="EG178" i="30"/>
  <c r="EH178" i="30"/>
  <c r="EI178" i="30"/>
  <c r="EJ178" i="30"/>
  <c r="EK178" i="30"/>
  <c r="EL178" i="30"/>
  <c r="EM178" i="30"/>
  <c r="EN178" i="30"/>
  <c r="CM43" i="30"/>
  <c r="CN43" i="30"/>
  <c r="CO43" i="30"/>
  <c r="CP43" i="30"/>
  <c r="CQ43" i="30"/>
  <c r="CR43" i="30"/>
  <c r="CS43" i="30"/>
  <c r="CT43" i="30"/>
  <c r="CU43" i="30"/>
  <c r="CV43" i="30"/>
  <c r="CW43" i="30"/>
  <c r="CX43" i="30"/>
  <c r="CY43" i="30"/>
  <c r="CZ43" i="30"/>
  <c r="DA43" i="30"/>
  <c r="DB43" i="30"/>
  <c r="DC43" i="30"/>
  <c r="DD43" i="30"/>
  <c r="DE43" i="30"/>
  <c r="DF43" i="30"/>
  <c r="DG43" i="30"/>
  <c r="DH43" i="30"/>
  <c r="DI43" i="30"/>
  <c r="DJ43" i="30"/>
  <c r="DK43" i="30"/>
  <c r="DL43" i="30"/>
  <c r="DM43" i="30"/>
  <c r="DN43" i="30"/>
  <c r="DO43" i="30"/>
  <c r="DP43" i="30"/>
  <c r="DQ43" i="30"/>
  <c r="DR43" i="30"/>
  <c r="DS43" i="30"/>
  <c r="DT43" i="30"/>
  <c r="DU43" i="30"/>
  <c r="DV43" i="30"/>
  <c r="DW43" i="30"/>
  <c r="DX43" i="30"/>
  <c r="DY43" i="30"/>
  <c r="DZ43" i="30"/>
  <c r="EA43" i="30"/>
  <c r="EB43" i="30"/>
  <c r="EC43" i="30"/>
  <c r="ED43" i="30"/>
  <c r="EE43" i="30"/>
  <c r="EF43" i="30"/>
  <c r="EG43" i="30"/>
  <c r="EH43" i="30"/>
  <c r="EI43" i="30"/>
  <c r="EJ43" i="30"/>
  <c r="EK43" i="30"/>
  <c r="EL43" i="30"/>
  <c r="EM43" i="30"/>
  <c r="EN43" i="30"/>
  <c r="CM205" i="30"/>
  <c r="CN205" i="30"/>
  <c r="CO205" i="30"/>
  <c r="CP205" i="30"/>
  <c r="CQ205" i="30"/>
  <c r="CR205" i="30"/>
  <c r="CS205" i="30"/>
  <c r="CT205" i="30"/>
  <c r="CU205" i="30"/>
  <c r="CV205" i="30"/>
  <c r="CW205" i="30"/>
  <c r="CX205" i="30"/>
  <c r="CY205" i="30"/>
  <c r="CZ205" i="30"/>
  <c r="DA205" i="30"/>
  <c r="DB205" i="30"/>
  <c r="DC205" i="30"/>
  <c r="DD205" i="30"/>
  <c r="DE205" i="30"/>
  <c r="DF205" i="30"/>
  <c r="DG205" i="30"/>
  <c r="DH205" i="30"/>
  <c r="DI205" i="30"/>
  <c r="DJ205" i="30"/>
  <c r="DK205" i="30"/>
  <c r="DL205" i="30"/>
  <c r="DM205" i="30"/>
  <c r="DN205" i="30"/>
  <c r="DO205" i="30"/>
  <c r="DP205" i="30"/>
  <c r="DQ205" i="30"/>
  <c r="DR205" i="30"/>
  <c r="DS205" i="30"/>
  <c r="DT205" i="30"/>
  <c r="DU205" i="30"/>
  <c r="DV205" i="30"/>
  <c r="DW205" i="30"/>
  <c r="DX205" i="30"/>
  <c r="DY205" i="30"/>
  <c r="DZ205" i="30"/>
  <c r="EA205" i="30"/>
  <c r="EB205" i="30"/>
  <c r="EC205" i="30"/>
  <c r="ED205" i="30"/>
  <c r="EE205" i="30"/>
  <c r="EF205" i="30"/>
  <c r="EG205" i="30"/>
  <c r="EH205" i="30"/>
  <c r="EI205" i="30"/>
  <c r="EJ205" i="30"/>
  <c r="EK205" i="30"/>
  <c r="EL205" i="30"/>
  <c r="EM205" i="30"/>
  <c r="EN205" i="30"/>
  <c r="CM124" i="30"/>
  <c r="CN124" i="30"/>
  <c r="CO124" i="30"/>
  <c r="CP124" i="30"/>
  <c r="CQ124" i="30"/>
  <c r="CR124" i="30"/>
  <c r="CS124" i="30"/>
  <c r="CT124" i="30"/>
  <c r="CU124" i="30"/>
  <c r="CV124" i="30"/>
  <c r="CW124" i="30"/>
  <c r="CX124" i="30"/>
  <c r="CY124" i="30"/>
  <c r="CZ124" i="30"/>
  <c r="DA124" i="30"/>
  <c r="DB124" i="30"/>
  <c r="DC124" i="30"/>
  <c r="DD124" i="30"/>
  <c r="DE124" i="30"/>
  <c r="DF124" i="30"/>
  <c r="DG124" i="30"/>
  <c r="DH124" i="30"/>
  <c r="DI124" i="30"/>
  <c r="DJ124" i="30"/>
  <c r="DK124" i="30"/>
  <c r="DL124" i="30"/>
  <c r="DM124" i="30"/>
  <c r="DN124" i="30"/>
  <c r="DO124" i="30"/>
  <c r="DP124" i="30"/>
  <c r="DQ124" i="30"/>
  <c r="DR124" i="30"/>
  <c r="DS124" i="30"/>
  <c r="DT124" i="30"/>
  <c r="DU124" i="30"/>
  <c r="DV124" i="30"/>
  <c r="DW124" i="30"/>
  <c r="DX124" i="30"/>
  <c r="DY124" i="30"/>
  <c r="DZ124" i="30"/>
  <c r="EA124" i="30"/>
  <c r="EB124" i="30"/>
  <c r="EC124" i="30"/>
  <c r="ED124" i="30"/>
  <c r="EE124" i="30"/>
  <c r="EF124" i="30"/>
  <c r="EG124" i="30"/>
  <c r="EH124" i="30"/>
  <c r="EI124" i="30"/>
  <c r="EJ124" i="30"/>
  <c r="EK124" i="30"/>
  <c r="EL124" i="30"/>
  <c r="EM124" i="30"/>
  <c r="EN124" i="30"/>
  <c r="CM251" i="30"/>
  <c r="CN251" i="30"/>
  <c r="CO251" i="30"/>
  <c r="CP251" i="30"/>
  <c r="CQ251" i="30"/>
  <c r="CR251" i="30"/>
  <c r="CS251" i="30"/>
  <c r="CT251" i="30"/>
  <c r="CU251" i="30"/>
  <c r="CV251" i="30"/>
  <c r="CW251" i="30"/>
  <c r="CX251" i="30"/>
  <c r="CY251" i="30"/>
  <c r="CZ251" i="30"/>
  <c r="DA251" i="30"/>
  <c r="DB251" i="30"/>
  <c r="DC251" i="30"/>
  <c r="DD251" i="30"/>
  <c r="DE251" i="30"/>
  <c r="DF251" i="30"/>
  <c r="DG251" i="30"/>
  <c r="DH251" i="30"/>
  <c r="DI251" i="30"/>
  <c r="DJ251" i="30"/>
  <c r="DK251" i="30"/>
  <c r="DL251" i="30"/>
  <c r="DM251" i="30"/>
  <c r="DN251" i="30"/>
  <c r="DO251" i="30"/>
  <c r="DP251" i="30"/>
  <c r="DQ251" i="30"/>
  <c r="DR251" i="30"/>
  <c r="DS251" i="30"/>
  <c r="DT251" i="30"/>
  <c r="DU251" i="30"/>
  <c r="DV251" i="30"/>
  <c r="DW251" i="30"/>
  <c r="DX251" i="30"/>
  <c r="DY251" i="30"/>
  <c r="DZ251" i="30"/>
  <c r="EA251" i="30"/>
  <c r="EB251" i="30"/>
  <c r="EC251" i="30"/>
  <c r="ED251" i="30"/>
  <c r="EE251" i="30"/>
  <c r="EF251" i="30"/>
  <c r="EG251" i="30"/>
  <c r="EH251" i="30"/>
  <c r="EI251" i="30"/>
  <c r="EJ251" i="30"/>
  <c r="EK251" i="30"/>
  <c r="EL251" i="30"/>
  <c r="EM251" i="30"/>
  <c r="EN251" i="30"/>
  <c r="CM196" i="30"/>
  <c r="CN196" i="30"/>
  <c r="CO196" i="30"/>
  <c r="CP196" i="30"/>
  <c r="CQ196" i="30"/>
  <c r="CR196" i="30"/>
  <c r="CS196" i="30"/>
  <c r="CT196" i="30"/>
  <c r="CU196" i="30"/>
  <c r="CV196" i="30"/>
  <c r="CW196" i="30"/>
  <c r="CX196" i="30"/>
  <c r="CY196" i="30"/>
  <c r="CZ196" i="30"/>
  <c r="DA196" i="30"/>
  <c r="DB196" i="30"/>
  <c r="DC196" i="30"/>
  <c r="DD196" i="30"/>
  <c r="DE196" i="30"/>
  <c r="DF196" i="30"/>
  <c r="DG196" i="30"/>
  <c r="DH196" i="30"/>
  <c r="DI196" i="30"/>
  <c r="DJ196" i="30"/>
  <c r="DK196" i="30"/>
  <c r="DL196" i="30"/>
  <c r="DM196" i="30"/>
  <c r="DN196" i="30"/>
  <c r="DO196" i="30"/>
  <c r="DP196" i="30"/>
  <c r="DQ196" i="30"/>
  <c r="DR196" i="30"/>
  <c r="DS196" i="30"/>
  <c r="DT196" i="30"/>
  <c r="DU196" i="30"/>
  <c r="DV196" i="30"/>
  <c r="DW196" i="30"/>
  <c r="DX196" i="30"/>
  <c r="DY196" i="30"/>
  <c r="DZ196" i="30"/>
  <c r="EA196" i="30"/>
  <c r="EB196" i="30"/>
  <c r="EC196" i="30"/>
  <c r="ED196" i="30"/>
  <c r="EE196" i="30"/>
  <c r="EF196" i="30"/>
  <c r="EG196" i="30"/>
  <c r="EH196" i="30"/>
  <c r="EI196" i="30"/>
  <c r="EJ196" i="30"/>
  <c r="EK196" i="30"/>
  <c r="EL196" i="30"/>
  <c r="EM196" i="30"/>
  <c r="EN196" i="30"/>
  <c r="CM19" i="30"/>
  <c r="CN19" i="30"/>
  <c r="CO19" i="30"/>
  <c r="CP19" i="30"/>
  <c r="CQ19" i="30"/>
  <c r="CR19" i="30"/>
  <c r="CS19" i="30"/>
  <c r="CT19" i="30"/>
  <c r="CU19" i="30"/>
  <c r="CV19" i="30"/>
  <c r="CW19" i="30"/>
  <c r="CX19" i="30"/>
  <c r="CY19" i="30"/>
  <c r="CZ19" i="30"/>
  <c r="DA19" i="30"/>
  <c r="DB19" i="30"/>
  <c r="DC19" i="30"/>
  <c r="DD19" i="30"/>
  <c r="DE19" i="30"/>
  <c r="DF19" i="30"/>
  <c r="DG19" i="30"/>
  <c r="DH19" i="30"/>
  <c r="DI19" i="30"/>
  <c r="DJ19" i="30"/>
  <c r="DK19" i="30"/>
  <c r="DL19" i="30"/>
  <c r="DM19" i="30"/>
  <c r="DN19" i="30"/>
  <c r="DO19" i="30"/>
  <c r="DP19" i="30"/>
  <c r="DQ19" i="30"/>
  <c r="DR19" i="30"/>
  <c r="DS19" i="30"/>
  <c r="DT19" i="30"/>
  <c r="DU19" i="30"/>
  <c r="DV19" i="30"/>
  <c r="DW19" i="30"/>
  <c r="DX19" i="30"/>
  <c r="DY19" i="30"/>
  <c r="DZ19" i="30"/>
  <c r="EA19" i="30"/>
  <c r="EB19" i="30"/>
  <c r="EC19" i="30"/>
  <c r="ED19" i="30"/>
  <c r="EE19" i="30"/>
  <c r="EF19" i="30"/>
  <c r="EG19" i="30"/>
  <c r="EH19" i="30"/>
  <c r="EI19" i="30"/>
  <c r="EJ19" i="30"/>
  <c r="EK19" i="30"/>
  <c r="EL19" i="30"/>
  <c r="EM19" i="30"/>
  <c r="EN19" i="30"/>
  <c r="CM225" i="30"/>
  <c r="CN225" i="30"/>
  <c r="CO225" i="30"/>
  <c r="CP225" i="30"/>
  <c r="CQ225" i="30"/>
  <c r="CR225" i="30"/>
  <c r="CS225" i="30"/>
  <c r="CT225" i="30"/>
  <c r="CU225" i="30"/>
  <c r="CV225" i="30"/>
  <c r="CW225" i="30"/>
  <c r="CX225" i="30"/>
  <c r="CY225" i="30"/>
  <c r="CZ225" i="30"/>
  <c r="DA225" i="30"/>
  <c r="DB225" i="30"/>
  <c r="DC225" i="30"/>
  <c r="DD225" i="30"/>
  <c r="DE225" i="30"/>
  <c r="DF225" i="30"/>
  <c r="DG225" i="30"/>
  <c r="DH225" i="30"/>
  <c r="DI225" i="30"/>
  <c r="DJ225" i="30"/>
  <c r="DK225" i="30"/>
  <c r="DL225" i="30"/>
  <c r="DM225" i="30"/>
  <c r="DN225" i="30"/>
  <c r="DO225" i="30"/>
  <c r="DP225" i="30"/>
  <c r="DQ225" i="30"/>
  <c r="DR225" i="30"/>
  <c r="DS225" i="30"/>
  <c r="DT225" i="30"/>
  <c r="DU225" i="30"/>
  <c r="DV225" i="30"/>
  <c r="DW225" i="30"/>
  <c r="DX225" i="30"/>
  <c r="DY225" i="30"/>
  <c r="DZ225" i="30"/>
  <c r="EA225" i="30"/>
  <c r="EB225" i="30"/>
  <c r="EC225" i="30"/>
  <c r="ED225" i="30"/>
  <c r="EE225" i="30"/>
  <c r="EF225" i="30"/>
  <c r="EG225" i="30"/>
  <c r="EH225" i="30"/>
  <c r="EI225" i="30"/>
  <c r="EJ225" i="30"/>
  <c r="EK225" i="30"/>
  <c r="EL225" i="30"/>
  <c r="EM225" i="30"/>
  <c r="EN225" i="30"/>
  <c r="CM183" i="30"/>
  <c r="CN183" i="30"/>
  <c r="CO183" i="30"/>
  <c r="CP183" i="30"/>
  <c r="CQ183" i="30"/>
  <c r="CR183" i="30"/>
  <c r="CS183" i="30"/>
  <c r="CT183" i="30"/>
  <c r="CU183" i="30"/>
  <c r="CV183" i="30"/>
  <c r="CW183" i="30"/>
  <c r="CX183" i="30"/>
  <c r="CY183" i="30"/>
  <c r="CZ183" i="30"/>
  <c r="DA183" i="30"/>
  <c r="DB183" i="30"/>
  <c r="DC183" i="30"/>
  <c r="DD183" i="30"/>
  <c r="DE183" i="30"/>
  <c r="DF183" i="30"/>
  <c r="DG183" i="30"/>
  <c r="DH183" i="30"/>
  <c r="DI183" i="30"/>
  <c r="DJ183" i="30"/>
  <c r="DK183" i="30"/>
  <c r="DL183" i="30"/>
  <c r="DM183" i="30"/>
  <c r="DN183" i="30"/>
  <c r="DO183" i="30"/>
  <c r="DP183" i="30"/>
  <c r="DQ183" i="30"/>
  <c r="DR183" i="30"/>
  <c r="DS183" i="30"/>
  <c r="DT183" i="30"/>
  <c r="DU183" i="30"/>
  <c r="DV183" i="30"/>
  <c r="DW183" i="30"/>
  <c r="DX183" i="30"/>
  <c r="DY183" i="30"/>
  <c r="DZ183" i="30"/>
  <c r="EA183" i="30"/>
  <c r="EB183" i="30"/>
  <c r="EC183" i="30"/>
  <c r="ED183" i="30"/>
  <c r="EE183" i="30"/>
  <c r="EF183" i="30"/>
  <c r="EG183" i="30"/>
  <c r="EH183" i="30"/>
  <c r="EI183" i="30"/>
  <c r="EJ183" i="30"/>
  <c r="EK183" i="30"/>
  <c r="EL183" i="30"/>
  <c r="EM183" i="30"/>
  <c r="EN183" i="30"/>
  <c r="CM257" i="30"/>
  <c r="CN257" i="30"/>
  <c r="CO257" i="30"/>
  <c r="CP257" i="30"/>
  <c r="CQ257" i="30"/>
  <c r="CR257" i="30"/>
  <c r="CS257" i="30"/>
  <c r="CT257" i="30"/>
  <c r="CU257" i="30"/>
  <c r="CV257" i="30"/>
  <c r="CW257" i="30"/>
  <c r="CX257" i="30"/>
  <c r="CY257" i="30"/>
  <c r="CZ257" i="30"/>
  <c r="DA257" i="30"/>
  <c r="DB257" i="30"/>
  <c r="DC257" i="30"/>
  <c r="DD257" i="30"/>
  <c r="DE257" i="30"/>
  <c r="DF257" i="30"/>
  <c r="DG257" i="30"/>
  <c r="DH257" i="30"/>
  <c r="DI257" i="30"/>
  <c r="DJ257" i="30"/>
  <c r="DK257" i="30"/>
  <c r="DL257" i="30"/>
  <c r="DM257" i="30"/>
  <c r="DN257" i="30"/>
  <c r="DO257" i="30"/>
  <c r="DP257" i="30"/>
  <c r="DQ257" i="30"/>
  <c r="DR257" i="30"/>
  <c r="DS257" i="30"/>
  <c r="DT257" i="30"/>
  <c r="DU257" i="30"/>
  <c r="DV257" i="30"/>
  <c r="DW257" i="30"/>
  <c r="DX257" i="30"/>
  <c r="DY257" i="30"/>
  <c r="DZ257" i="30"/>
  <c r="EA257" i="30"/>
  <c r="EB257" i="30"/>
  <c r="EC257" i="30"/>
  <c r="ED257" i="30"/>
  <c r="EE257" i="30"/>
  <c r="EF257" i="30"/>
  <c r="EG257" i="30"/>
  <c r="EH257" i="30"/>
  <c r="EI257" i="30"/>
  <c r="EJ257" i="30"/>
  <c r="EK257" i="30"/>
  <c r="EL257" i="30"/>
  <c r="EM257" i="30"/>
  <c r="EN257" i="30"/>
  <c r="CM188" i="30"/>
  <c r="CN188" i="30"/>
  <c r="CO188" i="30"/>
  <c r="CP188" i="30"/>
  <c r="CQ188" i="30"/>
  <c r="CR188" i="30"/>
  <c r="CS188" i="30"/>
  <c r="CT188" i="30"/>
  <c r="CU188" i="30"/>
  <c r="CV188" i="30"/>
  <c r="CW188" i="30"/>
  <c r="CX188" i="30"/>
  <c r="CY188" i="30"/>
  <c r="CZ188" i="30"/>
  <c r="DA188" i="30"/>
  <c r="DB188" i="30"/>
  <c r="DC188" i="30"/>
  <c r="DD188" i="30"/>
  <c r="DE188" i="30"/>
  <c r="DF188" i="30"/>
  <c r="DG188" i="30"/>
  <c r="DH188" i="30"/>
  <c r="DI188" i="30"/>
  <c r="DJ188" i="30"/>
  <c r="DK188" i="30"/>
  <c r="DL188" i="30"/>
  <c r="DM188" i="30"/>
  <c r="DN188" i="30"/>
  <c r="DO188" i="30"/>
  <c r="DP188" i="30"/>
  <c r="DQ188" i="30"/>
  <c r="DR188" i="30"/>
  <c r="DS188" i="30"/>
  <c r="DT188" i="30"/>
  <c r="DU188" i="30"/>
  <c r="DV188" i="30"/>
  <c r="DW188" i="30"/>
  <c r="DX188" i="30"/>
  <c r="DY188" i="30"/>
  <c r="DZ188" i="30"/>
  <c r="EA188" i="30"/>
  <c r="EB188" i="30"/>
  <c r="EC188" i="30"/>
  <c r="ED188" i="30"/>
  <c r="EE188" i="30"/>
  <c r="EF188" i="30"/>
  <c r="EG188" i="30"/>
  <c r="EH188" i="30"/>
  <c r="EI188" i="30"/>
  <c r="EJ188" i="30"/>
  <c r="EK188" i="30"/>
  <c r="EL188" i="30"/>
  <c r="EM188" i="30"/>
  <c r="EN188" i="30"/>
  <c r="CM168" i="30"/>
  <c r="CN168" i="30"/>
  <c r="CO168" i="30"/>
  <c r="CP168" i="30"/>
  <c r="CQ168" i="30"/>
  <c r="CR168" i="30"/>
  <c r="CS168" i="30"/>
  <c r="CT168" i="30"/>
  <c r="CU168" i="30"/>
  <c r="CV168" i="30"/>
  <c r="CW168" i="30"/>
  <c r="CX168" i="30"/>
  <c r="CY168" i="30"/>
  <c r="CZ168" i="30"/>
  <c r="DA168" i="30"/>
  <c r="DB168" i="30"/>
  <c r="DC168" i="30"/>
  <c r="DD168" i="30"/>
  <c r="DE168" i="30"/>
  <c r="DF168" i="30"/>
  <c r="DG168" i="30"/>
  <c r="DH168" i="30"/>
  <c r="DI168" i="30"/>
  <c r="DJ168" i="30"/>
  <c r="DK168" i="30"/>
  <c r="DL168" i="30"/>
  <c r="DM168" i="30"/>
  <c r="DN168" i="30"/>
  <c r="DO168" i="30"/>
  <c r="DP168" i="30"/>
  <c r="DQ168" i="30"/>
  <c r="DR168" i="30"/>
  <c r="DS168" i="30"/>
  <c r="DT168" i="30"/>
  <c r="DU168" i="30"/>
  <c r="DV168" i="30"/>
  <c r="DW168" i="30"/>
  <c r="DX168" i="30"/>
  <c r="DY168" i="30"/>
  <c r="DZ168" i="30"/>
  <c r="EA168" i="30"/>
  <c r="EB168" i="30"/>
  <c r="EC168" i="30"/>
  <c r="ED168" i="30"/>
  <c r="EE168" i="30"/>
  <c r="EF168" i="30"/>
  <c r="EG168" i="30"/>
  <c r="EH168" i="30"/>
  <c r="EI168" i="30"/>
  <c r="EJ168" i="30"/>
  <c r="EK168" i="30"/>
  <c r="EL168" i="30"/>
  <c r="EM168" i="30"/>
  <c r="EN168" i="30"/>
  <c r="CM134" i="30"/>
  <c r="CN134" i="30"/>
  <c r="CO134" i="30"/>
  <c r="CP134" i="30"/>
  <c r="CQ134" i="30"/>
  <c r="CR134" i="30"/>
  <c r="CS134" i="30"/>
  <c r="CT134" i="30"/>
  <c r="CU134" i="30"/>
  <c r="CV134" i="30"/>
  <c r="CW134" i="30"/>
  <c r="CX134" i="30"/>
  <c r="CY134" i="30"/>
  <c r="CZ134" i="30"/>
  <c r="DA134" i="30"/>
  <c r="DB134" i="30"/>
  <c r="DC134" i="30"/>
  <c r="DD134" i="30"/>
  <c r="DE134" i="30"/>
  <c r="DF134" i="30"/>
  <c r="DG134" i="30"/>
  <c r="DH134" i="30"/>
  <c r="DI134" i="30"/>
  <c r="DJ134" i="30"/>
  <c r="DK134" i="30"/>
  <c r="DL134" i="30"/>
  <c r="DM134" i="30"/>
  <c r="DN134" i="30"/>
  <c r="DO134" i="30"/>
  <c r="DP134" i="30"/>
  <c r="DQ134" i="30"/>
  <c r="DR134" i="30"/>
  <c r="DS134" i="30"/>
  <c r="DT134" i="30"/>
  <c r="DU134" i="30"/>
  <c r="DV134" i="30"/>
  <c r="DW134" i="30"/>
  <c r="DX134" i="30"/>
  <c r="DY134" i="30"/>
  <c r="DZ134" i="30"/>
  <c r="EA134" i="30"/>
  <c r="EB134" i="30"/>
  <c r="EC134" i="30"/>
  <c r="ED134" i="30"/>
  <c r="EE134" i="30"/>
  <c r="EF134" i="30"/>
  <c r="EG134" i="30"/>
  <c r="EH134" i="30"/>
  <c r="EI134" i="30"/>
  <c r="EJ134" i="30"/>
  <c r="EK134" i="30"/>
  <c r="EL134" i="30"/>
  <c r="EM134" i="30"/>
  <c r="EN134" i="30"/>
  <c r="CM129" i="30"/>
  <c r="CN129" i="30"/>
  <c r="CO129" i="30"/>
  <c r="CP129" i="30"/>
  <c r="CQ129" i="30"/>
  <c r="CR129" i="30"/>
  <c r="CS129" i="30"/>
  <c r="CT129" i="30"/>
  <c r="CU129" i="30"/>
  <c r="CV129" i="30"/>
  <c r="CW129" i="30"/>
  <c r="CX129" i="30"/>
  <c r="CY129" i="30"/>
  <c r="CZ129" i="30"/>
  <c r="DA129" i="30"/>
  <c r="DB129" i="30"/>
  <c r="DC129" i="30"/>
  <c r="DD129" i="30"/>
  <c r="DE129" i="30"/>
  <c r="DF129" i="30"/>
  <c r="DG129" i="30"/>
  <c r="DH129" i="30"/>
  <c r="DI129" i="30"/>
  <c r="DJ129" i="30"/>
  <c r="DK129" i="30"/>
  <c r="DL129" i="30"/>
  <c r="DM129" i="30"/>
  <c r="DN129" i="30"/>
  <c r="DO129" i="30"/>
  <c r="DP129" i="30"/>
  <c r="DQ129" i="30"/>
  <c r="DR129" i="30"/>
  <c r="DS129" i="30"/>
  <c r="DT129" i="30"/>
  <c r="DU129" i="30"/>
  <c r="DV129" i="30"/>
  <c r="DW129" i="30"/>
  <c r="DX129" i="30"/>
  <c r="DY129" i="30"/>
  <c r="DZ129" i="30"/>
  <c r="EA129" i="30"/>
  <c r="EB129" i="30"/>
  <c r="EC129" i="30"/>
  <c r="ED129" i="30"/>
  <c r="EE129" i="30"/>
  <c r="EF129" i="30"/>
  <c r="EG129" i="30"/>
  <c r="EH129" i="30"/>
  <c r="EI129" i="30"/>
  <c r="EJ129" i="30"/>
  <c r="EK129" i="30"/>
  <c r="EL129" i="30"/>
  <c r="EM129" i="30"/>
  <c r="EN129" i="30"/>
  <c r="CM156" i="30"/>
  <c r="CN156" i="30"/>
  <c r="CO156" i="30"/>
  <c r="CP156" i="30"/>
  <c r="CQ156" i="30"/>
  <c r="CR156" i="30"/>
  <c r="CS156" i="30"/>
  <c r="CT156" i="30"/>
  <c r="CU156" i="30"/>
  <c r="CV156" i="30"/>
  <c r="CW156" i="30"/>
  <c r="CX156" i="30"/>
  <c r="CY156" i="30"/>
  <c r="CZ156" i="30"/>
  <c r="DA156" i="30"/>
  <c r="DB156" i="30"/>
  <c r="DC156" i="30"/>
  <c r="DD156" i="30"/>
  <c r="DE156" i="30"/>
  <c r="DF156" i="30"/>
  <c r="DG156" i="30"/>
  <c r="DH156" i="30"/>
  <c r="DI156" i="30"/>
  <c r="DJ156" i="30"/>
  <c r="DK156" i="30"/>
  <c r="DL156" i="30"/>
  <c r="DM156" i="30"/>
  <c r="DN156" i="30"/>
  <c r="DO156" i="30"/>
  <c r="DP156" i="30"/>
  <c r="DQ156" i="30"/>
  <c r="DR156" i="30"/>
  <c r="DS156" i="30"/>
  <c r="DT156" i="30"/>
  <c r="DU156" i="30"/>
  <c r="DV156" i="30"/>
  <c r="DW156" i="30"/>
  <c r="DX156" i="30"/>
  <c r="DY156" i="30"/>
  <c r="DZ156" i="30"/>
  <c r="EA156" i="30"/>
  <c r="EB156" i="30"/>
  <c r="EC156" i="30"/>
  <c r="ED156" i="30"/>
  <c r="EE156" i="30"/>
  <c r="EF156" i="30"/>
  <c r="EG156" i="30"/>
  <c r="EH156" i="30"/>
  <c r="EI156" i="30"/>
  <c r="EJ156" i="30"/>
  <c r="EK156" i="30"/>
  <c r="EL156" i="30"/>
  <c r="EM156" i="30"/>
  <c r="EN156" i="30"/>
  <c r="CM38" i="30"/>
  <c r="CN38" i="30"/>
  <c r="CO38" i="30"/>
  <c r="CP38" i="30"/>
  <c r="CQ38" i="30"/>
  <c r="CR38" i="30"/>
  <c r="CS38" i="30"/>
  <c r="CT38" i="30"/>
  <c r="CU38" i="30"/>
  <c r="CV38" i="30"/>
  <c r="CW38" i="30"/>
  <c r="CX38" i="30"/>
  <c r="CY38" i="30"/>
  <c r="CZ38" i="30"/>
  <c r="DA38" i="30"/>
  <c r="DB38" i="30"/>
  <c r="DC38" i="30"/>
  <c r="DD38" i="30"/>
  <c r="DE38" i="30"/>
  <c r="DF38" i="30"/>
  <c r="DG38" i="30"/>
  <c r="DH38" i="30"/>
  <c r="DI38" i="30"/>
  <c r="DJ38" i="30"/>
  <c r="DK38" i="30"/>
  <c r="DL38" i="30"/>
  <c r="DM38" i="30"/>
  <c r="DN38" i="30"/>
  <c r="DO38" i="30"/>
  <c r="DP38" i="30"/>
  <c r="DQ38" i="30"/>
  <c r="DR38" i="30"/>
  <c r="DS38" i="30"/>
  <c r="DT38" i="30"/>
  <c r="DU38" i="30"/>
  <c r="DV38" i="30"/>
  <c r="DW38" i="30"/>
  <c r="DX38" i="30"/>
  <c r="DY38" i="30"/>
  <c r="DZ38" i="30"/>
  <c r="EA38" i="30"/>
  <c r="EB38" i="30"/>
  <c r="EC38" i="30"/>
  <c r="ED38" i="30"/>
  <c r="EE38" i="30"/>
  <c r="EF38" i="30"/>
  <c r="EG38" i="30"/>
  <c r="EH38" i="30"/>
  <c r="EI38" i="30"/>
  <c r="EJ38" i="30"/>
  <c r="EK38" i="30"/>
  <c r="EL38" i="30"/>
  <c r="EM38" i="30"/>
  <c r="EN38" i="30"/>
  <c r="CM173" i="30"/>
  <c r="CN173" i="30"/>
  <c r="CO173" i="30"/>
  <c r="CP173" i="30"/>
  <c r="CQ173" i="30"/>
  <c r="CR173" i="30"/>
  <c r="CS173" i="30"/>
  <c r="CT173" i="30"/>
  <c r="CU173" i="30"/>
  <c r="CV173" i="30"/>
  <c r="CW173" i="30"/>
  <c r="CX173" i="30"/>
  <c r="CY173" i="30"/>
  <c r="CZ173" i="30"/>
  <c r="DA173" i="30"/>
  <c r="DB173" i="30"/>
  <c r="DC173" i="30"/>
  <c r="DD173" i="30"/>
  <c r="DE173" i="30"/>
  <c r="DF173" i="30"/>
  <c r="DG173" i="30"/>
  <c r="DH173" i="30"/>
  <c r="DI173" i="30"/>
  <c r="DJ173" i="30"/>
  <c r="DK173" i="30"/>
  <c r="DL173" i="30"/>
  <c r="DM173" i="30"/>
  <c r="DN173" i="30"/>
  <c r="DO173" i="30"/>
  <c r="DP173" i="30"/>
  <c r="DQ173" i="30"/>
  <c r="DR173" i="30"/>
  <c r="DS173" i="30"/>
  <c r="DT173" i="30"/>
  <c r="DU173" i="30"/>
  <c r="DV173" i="30"/>
  <c r="DW173" i="30"/>
  <c r="DX173" i="30"/>
  <c r="DY173" i="30"/>
  <c r="DZ173" i="30"/>
  <c r="EA173" i="30"/>
  <c r="EB173" i="30"/>
  <c r="EC173" i="30"/>
  <c r="ED173" i="30"/>
  <c r="EE173" i="30"/>
  <c r="EF173" i="30"/>
  <c r="EG173" i="30"/>
  <c r="EH173" i="30"/>
  <c r="EI173" i="30"/>
  <c r="EJ173" i="30"/>
  <c r="EK173" i="30"/>
  <c r="EL173" i="30"/>
  <c r="EM173" i="30"/>
  <c r="EN173" i="30"/>
  <c r="CM3" i="30"/>
  <c r="CN3" i="30"/>
  <c r="CO3" i="30"/>
  <c r="CP3" i="30"/>
  <c r="CQ3" i="30"/>
  <c r="CR3" i="30"/>
  <c r="CS3" i="30"/>
  <c r="CT3" i="30"/>
  <c r="CU3" i="30"/>
  <c r="CV3" i="30"/>
  <c r="CW3" i="30"/>
  <c r="CX3" i="30"/>
  <c r="CY3" i="30"/>
  <c r="CZ3" i="30"/>
  <c r="DA3" i="30"/>
  <c r="DB3" i="30"/>
  <c r="DC3" i="30"/>
  <c r="DD3" i="30"/>
  <c r="DE3" i="30"/>
  <c r="DF3" i="30"/>
  <c r="DG3" i="30"/>
  <c r="DH3" i="30"/>
  <c r="DI3" i="30"/>
  <c r="DJ3" i="30"/>
  <c r="DK3" i="30"/>
  <c r="DL3" i="30"/>
  <c r="DM3" i="30"/>
  <c r="DN3" i="30"/>
  <c r="DO3" i="30"/>
  <c r="DP3" i="30"/>
  <c r="DQ3" i="30"/>
  <c r="DR3" i="30"/>
  <c r="DS3" i="30"/>
  <c r="DT3" i="30"/>
  <c r="DU3" i="30"/>
  <c r="DV3" i="30"/>
  <c r="DW3" i="30"/>
  <c r="DX3" i="30"/>
  <c r="DY3" i="30"/>
  <c r="DZ3" i="30"/>
  <c r="EA3" i="30"/>
  <c r="EB3" i="30"/>
  <c r="EC3" i="30"/>
  <c r="ED3" i="30"/>
  <c r="EE3" i="30"/>
  <c r="EF3" i="30"/>
  <c r="EG3" i="30"/>
  <c r="EH3" i="30"/>
  <c r="EI3" i="30"/>
  <c r="EJ3" i="30"/>
  <c r="EK3" i="30"/>
  <c r="EL3" i="30"/>
  <c r="EM3" i="30"/>
  <c r="EN3" i="30"/>
  <c r="CM194" i="30"/>
  <c r="CN194" i="30"/>
  <c r="CO194" i="30"/>
  <c r="CP194" i="30"/>
  <c r="CQ194" i="30"/>
  <c r="CR194" i="30"/>
  <c r="CS194" i="30"/>
  <c r="CT194" i="30"/>
  <c r="CU194" i="30"/>
  <c r="CV194" i="30"/>
  <c r="CW194" i="30"/>
  <c r="CX194" i="30"/>
  <c r="CY194" i="30"/>
  <c r="CZ194" i="30"/>
  <c r="DA194" i="30"/>
  <c r="DB194" i="30"/>
  <c r="DC194" i="30"/>
  <c r="DD194" i="30"/>
  <c r="DE194" i="30"/>
  <c r="DF194" i="30"/>
  <c r="DG194" i="30"/>
  <c r="DH194" i="30"/>
  <c r="DI194" i="30"/>
  <c r="DJ194" i="30"/>
  <c r="DK194" i="30"/>
  <c r="DL194" i="30"/>
  <c r="DM194" i="30"/>
  <c r="DN194" i="30"/>
  <c r="DO194" i="30"/>
  <c r="DP194" i="30"/>
  <c r="DQ194" i="30"/>
  <c r="DR194" i="30"/>
  <c r="DS194" i="30"/>
  <c r="DT194" i="30"/>
  <c r="DU194" i="30"/>
  <c r="DV194" i="30"/>
  <c r="DW194" i="30"/>
  <c r="DX194" i="30"/>
  <c r="DY194" i="30"/>
  <c r="DZ194" i="30"/>
  <c r="EA194" i="30"/>
  <c r="EB194" i="30"/>
  <c r="EC194" i="30"/>
  <c r="ED194" i="30"/>
  <c r="EE194" i="30"/>
  <c r="EF194" i="30"/>
  <c r="EG194" i="30"/>
  <c r="EH194" i="30"/>
  <c r="EI194" i="30"/>
  <c r="EJ194" i="30"/>
  <c r="EK194" i="30"/>
  <c r="EL194" i="30"/>
  <c r="EM194" i="30"/>
  <c r="EN194" i="30"/>
  <c r="CM118" i="30"/>
  <c r="CN118" i="30"/>
  <c r="CO118" i="30"/>
  <c r="CP118" i="30"/>
  <c r="CQ118" i="30"/>
  <c r="CR118" i="30"/>
  <c r="CS118" i="30"/>
  <c r="CT118" i="30"/>
  <c r="CU118" i="30"/>
  <c r="CV118" i="30"/>
  <c r="CW118" i="30"/>
  <c r="CX118" i="30"/>
  <c r="CY118" i="30"/>
  <c r="CZ118" i="30"/>
  <c r="DA118" i="30"/>
  <c r="DB118" i="30"/>
  <c r="DC118" i="30"/>
  <c r="DD118" i="30"/>
  <c r="DE118" i="30"/>
  <c r="DF118" i="30"/>
  <c r="DG118" i="30"/>
  <c r="DH118" i="30"/>
  <c r="DI118" i="30"/>
  <c r="DJ118" i="30"/>
  <c r="DK118" i="30"/>
  <c r="DL118" i="30"/>
  <c r="DM118" i="30"/>
  <c r="DN118" i="30"/>
  <c r="DO118" i="30"/>
  <c r="DP118" i="30"/>
  <c r="DQ118" i="30"/>
  <c r="DR118" i="30"/>
  <c r="DS118" i="30"/>
  <c r="DT118" i="30"/>
  <c r="DU118" i="30"/>
  <c r="DV118" i="30"/>
  <c r="DW118" i="30"/>
  <c r="DX118" i="30"/>
  <c r="DY118" i="30"/>
  <c r="DZ118" i="30"/>
  <c r="EA118" i="30"/>
  <c r="EB118" i="30"/>
  <c r="EC118" i="30"/>
  <c r="ED118" i="30"/>
  <c r="EE118" i="30"/>
  <c r="EF118" i="30"/>
  <c r="EG118" i="30"/>
  <c r="EH118" i="30"/>
  <c r="EI118" i="30"/>
  <c r="EJ118" i="30"/>
  <c r="EK118" i="30"/>
  <c r="EL118" i="30"/>
  <c r="EM118" i="30"/>
  <c r="EN118" i="30"/>
  <c r="CM269" i="30"/>
  <c r="CN269" i="30"/>
  <c r="CO269" i="30"/>
  <c r="CP269" i="30"/>
  <c r="CQ269" i="30"/>
  <c r="CR269" i="30"/>
  <c r="CS269" i="30"/>
  <c r="CT269" i="30"/>
  <c r="CU269" i="30"/>
  <c r="CV269" i="30"/>
  <c r="CW269" i="30"/>
  <c r="CX269" i="30"/>
  <c r="CY269" i="30"/>
  <c r="CZ269" i="30"/>
  <c r="DA269" i="30"/>
  <c r="DB269" i="30"/>
  <c r="DC269" i="30"/>
  <c r="DD269" i="30"/>
  <c r="DE269" i="30"/>
  <c r="DF269" i="30"/>
  <c r="DG269" i="30"/>
  <c r="DH269" i="30"/>
  <c r="DI269" i="30"/>
  <c r="DJ269" i="30"/>
  <c r="DK269" i="30"/>
  <c r="DL269" i="30"/>
  <c r="DM269" i="30"/>
  <c r="DN269" i="30"/>
  <c r="DO269" i="30"/>
  <c r="DP269" i="30"/>
  <c r="DQ269" i="30"/>
  <c r="DR269" i="30"/>
  <c r="DS269" i="30"/>
  <c r="DT269" i="30"/>
  <c r="DU269" i="30"/>
  <c r="DV269" i="30"/>
  <c r="DW269" i="30"/>
  <c r="DX269" i="30"/>
  <c r="DY269" i="30"/>
  <c r="DZ269" i="30"/>
  <c r="EA269" i="30"/>
  <c r="EB269" i="30"/>
  <c r="EC269" i="30"/>
  <c r="ED269" i="30"/>
  <c r="EE269" i="30"/>
  <c r="EF269" i="30"/>
  <c r="EG269" i="30"/>
  <c r="EH269" i="30"/>
  <c r="EI269" i="30"/>
  <c r="EJ269" i="30"/>
  <c r="EK269" i="30"/>
  <c r="EL269" i="30"/>
  <c r="EM269" i="30"/>
  <c r="EN269" i="30"/>
  <c r="CM99" i="30"/>
  <c r="CN99" i="30"/>
  <c r="CO99" i="30"/>
  <c r="CP99" i="30"/>
  <c r="CQ99" i="30"/>
  <c r="CR99" i="30"/>
  <c r="CS99" i="30"/>
  <c r="CT99" i="30"/>
  <c r="CU99" i="30"/>
  <c r="CV99" i="30"/>
  <c r="CW99" i="30"/>
  <c r="CX99" i="30"/>
  <c r="CY99" i="30"/>
  <c r="CZ99" i="30"/>
  <c r="DA99" i="30"/>
  <c r="DB99" i="30"/>
  <c r="DC99" i="30"/>
  <c r="DD99" i="30"/>
  <c r="DE99" i="30"/>
  <c r="DF99" i="30"/>
  <c r="DG99" i="30"/>
  <c r="DH99" i="30"/>
  <c r="DI99" i="30"/>
  <c r="DJ99" i="30"/>
  <c r="DK99" i="30"/>
  <c r="DL99" i="30"/>
  <c r="DM99" i="30"/>
  <c r="DN99" i="30"/>
  <c r="DO99" i="30"/>
  <c r="DP99" i="30"/>
  <c r="DQ99" i="30"/>
  <c r="DR99" i="30"/>
  <c r="DS99" i="30"/>
  <c r="DT99" i="30"/>
  <c r="DU99" i="30"/>
  <c r="DV99" i="30"/>
  <c r="DW99" i="30"/>
  <c r="DX99" i="30"/>
  <c r="DY99" i="30"/>
  <c r="DZ99" i="30"/>
  <c r="EA99" i="30"/>
  <c r="EB99" i="30"/>
  <c r="EC99" i="30"/>
  <c r="ED99" i="30"/>
  <c r="EE99" i="30"/>
  <c r="EF99" i="30"/>
  <c r="EG99" i="30"/>
  <c r="EH99" i="30"/>
  <c r="EI99" i="30"/>
  <c r="EJ99" i="30"/>
  <c r="EK99" i="30"/>
  <c r="EL99" i="30"/>
  <c r="EM99" i="30"/>
  <c r="EN99" i="30"/>
  <c r="CM33" i="30"/>
  <c r="CN33" i="30"/>
  <c r="CO33" i="30"/>
  <c r="CP33" i="30"/>
  <c r="CQ33" i="30"/>
  <c r="CR33" i="30"/>
  <c r="CS33" i="30"/>
  <c r="CT33" i="30"/>
  <c r="CU33" i="30"/>
  <c r="CV33" i="30"/>
  <c r="CW33" i="30"/>
  <c r="CX33" i="30"/>
  <c r="CY33" i="30"/>
  <c r="CZ33" i="30"/>
  <c r="DA33" i="30"/>
  <c r="DB33" i="30"/>
  <c r="DC33" i="30"/>
  <c r="DD33" i="30"/>
  <c r="DE33" i="30"/>
  <c r="DF33" i="30"/>
  <c r="DG33" i="30"/>
  <c r="DH33" i="30"/>
  <c r="DI33" i="30"/>
  <c r="DJ33" i="30"/>
  <c r="DK33" i="30"/>
  <c r="DL33" i="30"/>
  <c r="DM33" i="30"/>
  <c r="DN33" i="30"/>
  <c r="DO33" i="30"/>
  <c r="DP33" i="30"/>
  <c r="DQ33" i="30"/>
  <c r="DR33" i="30"/>
  <c r="DS33" i="30"/>
  <c r="DT33" i="30"/>
  <c r="DU33" i="30"/>
  <c r="DV33" i="30"/>
  <c r="DW33" i="30"/>
  <c r="DX33" i="30"/>
  <c r="DY33" i="30"/>
  <c r="DZ33" i="30"/>
  <c r="EA33" i="30"/>
  <c r="EB33" i="30"/>
  <c r="EC33" i="30"/>
  <c r="ED33" i="30"/>
  <c r="EE33" i="30"/>
  <c r="EF33" i="30"/>
  <c r="EG33" i="30"/>
  <c r="EH33" i="30"/>
  <c r="EI33" i="30"/>
  <c r="EJ33" i="30"/>
  <c r="EK33" i="30"/>
  <c r="EL33" i="30"/>
  <c r="EM33" i="30"/>
  <c r="EN33" i="30"/>
  <c r="CM14" i="30"/>
  <c r="CN14" i="30"/>
  <c r="CO14" i="30"/>
  <c r="CP14" i="30"/>
  <c r="CQ14" i="30"/>
  <c r="CR14" i="30"/>
  <c r="CS14" i="30"/>
  <c r="CT14" i="30"/>
  <c r="CU14" i="30"/>
  <c r="CV14" i="30"/>
  <c r="CW14" i="30"/>
  <c r="CX14" i="30"/>
  <c r="CY14" i="30"/>
  <c r="CZ14" i="30"/>
  <c r="DA14" i="30"/>
  <c r="DB14" i="30"/>
  <c r="DC14" i="30"/>
  <c r="DD14" i="30"/>
  <c r="DE14" i="30"/>
  <c r="DF14" i="30"/>
  <c r="DG14" i="30"/>
  <c r="DH14" i="30"/>
  <c r="DI14" i="30"/>
  <c r="DJ14" i="30"/>
  <c r="DK14" i="30"/>
  <c r="DL14" i="30"/>
  <c r="DM14" i="30"/>
  <c r="DN14" i="30"/>
  <c r="DO14" i="30"/>
  <c r="DP14" i="30"/>
  <c r="DQ14" i="30"/>
  <c r="DR14" i="30"/>
  <c r="DS14" i="30"/>
  <c r="DT14" i="30"/>
  <c r="DU14" i="30"/>
  <c r="DV14" i="30"/>
  <c r="DW14" i="30"/>
  <c r="DX14" i="30"/>
  <c r="DY14" i="30"/>
  <c r="DZ14" i="30"/>
  <c r="EA14" i="30"/>
  <c r="EB14" i="30"/>
  <c r="EC14" i="30"/>
  <c r="ED14" i="30"/>
  <c r="EE14" i="30"/>
  <c r="EF14" i="30"/>
  <c r="EG14" i="30"/>
  <c r="EH14" i="30"/>
  <c r="EI14" i="30"/>
  <c r="EJ14" i="30"/>
  <c r="EK14" i="30"/>
  <c r="EL14" i="30"/>
  <c r="EM14" i="30"/>
  <c r="EN14" i="30"/>
  <c r="CM103" i="30"/>
  <c r="CN103" i="30"/>
  <c r="CO103" i="30"/>
  <c r="CP103" i="30"/>
  <c r="CQ103" i="30"/>
  <c r="CR103" i="30"/>
  <c r="CS103" i="30"/>
  <c r="CT103" i="30"/>
  <c r="CU103" i="30"/>
  <c r="CV103" i="30"/>
  <c r="CW103" i="30"/>
  <c r="CX103" i="30"/>
  <c r="CY103" i="30"/>
  <c r="CZ103" i="30"/>
  <c r="DA103" i="30"/>
  <c r="DB103" i="30"/>
  <c r="DC103" i="30"/>
  <c r="DD103" i="30"/>
  <c r="DE103" i="30"/>
  <c r="DF103" i="30"/>
  <c r="DG103" i="30"/>
  <c r="DH103" i="30"/>
  <c r="DI103" i="30"/>
  <c r="DJ103" i="30"/>
  <c r="DK103" i="30"/>
  <c r="DL103" i="30"/>
  <c r="DM103" i="30"/>
  <c r="DN103" i="30"/>
  <c r="DO103" i="30"/>
  <c r="DP103" i="30"/>
  <c r="DQ103" i="30"/>
  <c r="DR103" i="30"/>
  <c r="DS103" i="30"/>
  <c r="DT103" i="30"/>
  <c r="DU103" i="30"/>
  <c r="DV103" i="30"/>
  <c r="DW103" i="30"/>
  <c r="DX103" i="30"/>
  <c r="DY103" i="30"/>
  <c r="DZ103" i="30"/>
  <c r="EA103" i="30"/>
  <c r="EB103" i="30"/>
  <c r="EC103" i="30"/>
  <c r="ED103" i="30"/>
  <c r="EE103" i="30"/>
  <c r="EF103" i="30"/>
  <c r="EG103" i="30"/>
  <c r="EH103" i="30"/>
  <c r="EI103" i="30"/>
  <c r="EJ103" i="30"/>
  <c r="EK103" i="30"/>
  <c r="EL103" i="30"/>
  <c r="EM103" i="30"/>
  <c r="EN103" i="30"/>
  <c r="CM80" i="30"/>
  <c r="CN80" i="30"/>
  <c r="CO80" i="30"/>
  <c r="CP80" i="30"/>
  <c r="CQ80" i="30"/>
  <c r="CR80" i="30"/>
  <c r="CS80" i="30"/>
  <c r="CT80" i="30"/>
  <c r="CU80" i="30"/>
  <c r="CV80" i="30"/>
  <c r="CW80" i="30"/>
  <c r="CX80" i="30"/>
  <c r="CY80" i="30"/>
  <c r="CZ80" i="30"/>
  <c r="DA80" i="30"/>
  <c r="DB80" i="30"/>
  <c r="DC80" i="30"/>
  <c r="DD80" i="30"/>
  <c r="DE80" i="30"/>
  <c r="DF80" i="30"/>
  <c r="DG80" i="30"/>
  <c r="DH80" i="30"/>
  <c r="DI80" i="30"/>
  <c r="DJ80" i="30"/>
  <c r="DK80" i="30"/>
  <c r="DL80" i="30"/>
  <c r="DM80" i="30"/>
  <c r="DN80" i="30"/>
  <c r="DO80" i="30"/>
  <c r="DP80" i="30"/>
  <c r="DQ80" i="30"/>
  <c r="DR80" i="30"/>
  <c r="DS80" i="30"/>
  <c r="DT80" i="30"/>
  <c r="DU80" i="30"/>
  <c r="DV80" i="30"/>
  <c r="DW80" i="30"/>
  <c r="DX80" i="30"/>
  <c r="DY80" i="30"/>
  <c r="DZ80" i="30"/>
  <c r="EA80" i="30"/>
  <c r="EB80" i="30"/>
  <c r="EC80" i="30"/>
  <c r="ED80" i="30"/>
  <c r="EE80" i="30"/>
  <c r="EF80" i="30"/>
  <c r="EG80" i="30"/>
  <c r="EH80" i="30"/>
  <c r="EI80" i="30"/>
  <c r="EJ80" i="30"/>
  <c r="EK80" i="30"/>
  <c r="EL80" i="30"/>
  <c r="EM80" i="30"/>
  <c r="EN80" i="30"/>
  <c r="CM233" i="30"/>
  <c r="CN233" i="30"/>
  <c r="CO233" i="30"/>
  <c r="CP233" i="30"/>
  <c r="CQ233" i="30"/>
  <c r="CR233" i="30"/>
  <c r="CS233" i="30"/>
  <c r="CT233" i="30"/>
  <c r="CU233" i="30"/>
  <c r="CV233" i="30"/>
  <c r="CW233" i="30"/>
  <c r="CX233" i="30"/>
  <c r="CY233" i="30"/>
  <c r="CZ233" i="30"/>
  <c r="DA233" i="30"/>
  <c r="DB233" i="30"/>
  <c r="DC233" i="30"/>
  <c r="DD233" i="30"/>
  <c r="DE233" i="30"/>
  <c r="DF233" i="30"/>
  <c r="DG233" i="30"/>
  <c r="DH233" i="30"/>
  <c r="DI233" i="30"/>
  <c r="DJ233" i="30"/>
  <c r="DK233" i="30"/>
  <c r="DL233" i="30"/>
  <c r="DM233" i="30"/>
  <c r="DN233" i="30"/>
  <c r="DO233" i="30"/>
  <c r="DP233" i="30"/>
  <c r="DQ233" i="30"/>
  <c r="DR233" i="30"/>
  <c r="DS233" i="30"/>
  <c r="DT233" i="30"/>
  <c r="DU233" i="30"/>
  <c r="DV233" i="30"/>
  <c r="DW233" i="30"/>
  <c r="DX233" i="30"/>
  <c r="DY233" i="30"/>
  <c r="DZ233" i="30"/>
  <c r="EA233" i="30"/>
  <c r="EB233" i="30"/>
  <c r="EC233" i="30"/>
  <c r="ED233" i="30"/>
  <c r="EE233" i="30"/>
  <c r="EF233" i="30"/>
  <c r="EG233" i="30"/>
  <c r="EH233" i="30"/>
  <c r="EI233" i="30"/>
  <c r="EJ233" i="30"/>
  <c r="EK233" i="30"/>
  <c r="EL233" i="30"/>
  <c r="EM233" i="30"/>
  <c r="EN233" i="30"/>
  <c r="CM27" i="30"/>
  <c r="CN27" i="30"/>
  <c r="CO27" i="30"/>
  <c r="CP27" i="30"/>
  <c r="CQ27" i="30"/>
  <c r="CR27" i="30"/>
  <c r="CS27" i="30"/>
  <c r="CT27" i="30"/>
  <c r="CU27" i="30"/>
  <c r="CV27" i="30"/>
  <c r="CW27" i="30"/>
  <c r="CX27" i="30"/>
  <c r="CY27" i="30"/>
  <c r="CZ27" i="30"/>
  <c r="DA27" i="30"/>
  <c r="DB27" i="30"/>
  <c r="DC27" i="30"/>
  <c r="DD27" i="30"/>
  <c r="DE27" i="30"/>
  <c r="DF27" i="30"/>
  <c r="DG27" i="30"/>
  <c r="DH27" i="30"/>
  <c r="DI27" i="30"/>
  <c r="DJ27" i="30"/>
  <c r="DK27" i="30"/>
  <c r="DL27" i="30"/>
  <c r="DM27" i="30"/>
  <c r="DN27" i="30"/>
  <c r="DO27" i="30"/>
  <c r="DP27" i="30"/>
  <c r="DQ27" i="30"/>
  <c r="DR27" i="30"/>
  <c r="DS27" i="30"/>
  <c r="DT27" i="30"/>
  <c r="DU27" i="30"/>
  <c r="DV27" i="30"/>
  <c r="DW27" i="30"/>
  <c r="DX27" i="30"/>
  <c r="DY27" i="30"/>
  <c r="DZ27" i="30"/>
  <c r="EA27" i="30"/>
  <c r="EB27" i="30"/>
  <c r="EC27" i="30"/>
  <c r="ED27" i="30"/>
  <c r="EE27" i="30"/>
  <c r="EF27" i="30"/>
  <c r="EG27" i="30"/>
  <c r="EH27" i="30"/>
  <c r="EI27" i="30"/>
  <c r="EJ27" i="30"/>
  <c r="EK27" i="30"/>
  <c r="EL27" i="30"/>
  <c r="EM27" i="30"/>
  <c r="EN27" i="30"/>
  <c r="CM275" i="30"/>
  <c r="CN275" i="30"/>
  <c r="CO275" i="30"/>
  <c r="CP275" i="30"/>
  <c r="CQ275" i="30"/>
  <c r="CR275" i="30"/>
  <c r="CS275" i="30"/>
  <c r="CT275" i="30"/>
  <c r="CU275" i="30"/>
  <c r="CV275" i="30"/>
  <c r="CW275" i="30"/>
  <c r="CX275" i="30"/>
  <c r="CY275" i="30"/>
  <c r="CZ275" i="30"/>
  <c r="DA275" i="30"/>
  <c r="DB275" i="30"/>
  <c r="DC275" i="30"/>
  <c r="DD275" i="30"/>
  <c r="DE275" i="30"/>
  <c r="DF275" i="30"/>
  <c r="DG275" i="30"/>
  <c r="DH275" i="30"/>
  <c r="DI275" i="30"/>
  <c r="DJ275" i="30"/>
  <c r="DK275" i="30"/>
  <c r="DL275" i="30"/>
  <c r="DM275" i="30"/>
  <c r="DN275" i="30"/>
  <c r="DO275" i="30"/>
  <c r="DP275" i="30"/>
  <c r="DQ275" i="30"/>
  <c r="DR275" i="30"/>
  <c r="DS275" i="30"/>
  <c r="DT275" i="30"/>
  <c r="DU275" i="30"/>
  <c r="DV275" i="30"/>
  <c r="DW275" i="30"/>
  <c r="DX275" i="30"/>
  <c r="DY275" i="30"/>
  <c r="DZ275" i="30"/>
  <c r="EA275" i="30"/>
  <c r="EB275" i="30"/>
  <c r="EC275" i="30"/>
  <c r="ED275" i="30"/>
  <c r="EE275" i="30"/>
  <c r="EF275" i="30"/>
  <c r="EG275" i="30"/>
  <c r="EH275" i="30"/>
  <c r="EI275" i="30"/>
  <c r="EJ275" i="30"/>
  <c r="EK275" i="30"/>
  <c r="EL275" i="30"/>
  <c r="EM275" i="30"/>
  <c r="EN275" i="30"/>
  <c r="CM166" i="30"/>
  <c r="CN166" i="30"/>
  <c r="CO166" i="30"/>
  <c r="CP166" i="30"/>
  <c r="CQ166" i="30"/>
  <c r="CR166" i="30"/>
  <c r="CS166" i="30"/>
  <c r="CT166" i="30"/>
  <c r="CU166" i="30"/>
  <c r="CV166" i="30"/>
  <c r="CW166" i="30"/>
  <c r="CX166" i="30"/>
  <c r="CY166" i="30"/>
  <c r="CZ166" i="30"/>
  <c r="DA166" i="30"/>
  <c r="DB166" i="30"/>
  <c r="DC166" i="30"/>
  <c r="DD166" i="30"/>
  <c r="DE166" i="30"/>
  <c r="DF166" i="30"/>
  <c r="DG166" i="30"/>
  <c r="DH166" i="30"/>
  <c r="DI166" i="30"/>
  <c r="DJ166" i="30"/>
  <c r="DK166" i="30"/>
  <c r="DL166" i="30"/>
  <c r="DM166" i="30"/>
  <c r="DN166" i="30"/>
  <c r="DO166" i="30"/>
  <c r="DP166" i="30"/>
  <c r="DQ166" i="30"/>
  <c r="DR166" i="30"/>
  <c r="DS166" i="30"/>
  <c r="DT166" i="30"/>
  <c r="DU166" i="30"/>
  <c r="DV166" i="30"/>
  <c r="DW166" i="30"/>
  <c r="DX166" i="30"/>
  <c r="DY166" i="30"/>
  <c r="DZ166" i="30"/>
  <c r="EA166" i="30"/>
  <c r="EB166" i="30"/>
  <c r="EC166" i="30"/>
  <c r="ED166" i="30"/>
  <c r="EE166" i="30"/>
  <c r="EF166" i="30"/>
  <c r="EG166" i="30"/>
  <c r="EH166" i="30"/>
  <c r="EI166" i="30"/>
  <c r="EJ166" i="30"/>
  <c r="EK166" i="30"/>
  <c r="EL166" i="30"/>
  <c r="EM166" i="30"/>
  <c r="EN166" i="30"/>
  <c r="CM286" i="30"/>
  <c r="CN286" i="30"/>
  <c r="CO286" i="30"/>
  <c r="CP286" i="30"/>
  <c r="CQ286" i="30"/>
  <c r="CR286" i="30"/>
  <c r="CS286" i="30"/>
  <c r="CT286" i="30"/>
  <c r="CU286" i="30"/>
  <c r="CV286" i="30"/>
  <c r="CW286" i="30"/>
  <c r="CX286" i="30"/>
  <c r="CY286" i="30"/>
  <c r="CZ286" i="30"/>
  <c r="DA286" i="30"/>
  <c r="DB286" i="30"/>
  <c r="DC286" i="30"/>
  <c r="DD286" i="30"/>
  <c r="DE286" i="30"/>
  <c r="DF286" i="30"/>
  <c r="DG286" i="30"/>
  <c r="DH286" i="30"/>
  <c r="DI286" i="30"/>
  <c r="DJ286" i="30"/>
  <c r="DK286" i="30"/>
  <c r="DL286" i="30"/>
  <c r="DM286" i="30"/>
  <c r="DN286" i="30"/>
  <c r="DO286" i="30"/>
  <c r="DP286" i="30"/>
  <c r="DQ286" i="30"/>
  <c r="DR286" i="30"/>
  <c r="DS286" i="30"/>
  <c r="DT286" i="30"/>
  <c r="DU286" i="30"/>
  <c r="DV286" i="30"/>
  <c r="DW286" i="30"/>
  <c r="DX286" i="30"/>
  <c r="DY286" i="30"/>
  <c r="DZ286" i="30"/>
  <c r="EA286" i="30"/>
  <c r="EB286" i="30"/>
  <c r="EC286" i="30"/>
  <c r="ED286" i="30"/>
  <c r="EE286" i="30"/>
  <c r="EF286" i="30"/>
  <c r="EG286" i="30"/>
  <c r="EH286" i="30"/>
  <c r="EI286" i="30"/>
  <c r="EJ286" i="30"/>
  <c r="EK286" i="30"/>
  <c r="EL286" i="30"/>
  <c r="EM286" i="30"/>
  <c r="EN286" i="30"/>
  <c r="CM48" i="30"/>
  <c r="CN48" i="30"/>
  <c r="CO48" i="30"/>
  <c r="CP48" i="30"/>
  <c r="CQ48" i="30"/>
  <c r="CR48" i="30"/>
  <c r="CS48" i="30"/>
  <c r="CT48" i="30"/>
  <c r="CU48" i="30"/>
  <c r="CV48" i="30"/>
  <c r="CW48" i="30"/>
  <c r="CX48" i="30"/>
  <c r="CY48" i="30"/>
  <c r="CZ48" i="30"/>
  <c r="DA48" i="30"/>
  <c r="DB48" i="30"/>
  <c r="DC48" i="30"/>
  <c r="DD48" i="30"/>
  <c r="DE48" i="30"/>
  <c r="DF48" i="30"/>
  <c r="DG48" i="30"/>
  <c r="DH48" i="30"/>
  <c r="DI48" i="30"/>
  <c r="DJ48" i="30"/>
  <c r="DK48" i="30"/>
  <c r="DL48" i="30"/>
  <c r="DM48" i="30"/>
  <c r="DN48" i="30"/>
  <c r="DO48" i="30"/>
  <c r="DP48" i="30"/>
  <c r="DQ48" i="30"/>
  <c r="DR48" i="30"/>
  <c r="DS48" i="30"/>
  <c r="DT48" i="30"/>
  <c r="DU48" i="30"/>
  <c r="DV48" i="30"/>
  <c r="DW48" i="30"/>
  <c r="DX48" i="30"/>
  <c r="DY48" i="30"/>
  <c r="DZ48" i="30"/>
  <c r="EA48" i="30"/>
  <c r="EB48" i="30"/>
  <c r="EC48" i="30"/>
  <c r="ED48" i="30"/>
  <c r="EE48" i="30"/>
  <c r="EF48" i="30"/>
  <c r="EG48" i="30"/>
  <c r="EH48" i="30"/>
  <c r="EI48" i="30"/>
  <c r="EJ48" i="30"/>
  <c r="EK48" i="30"/>
  <c r="EL48" i="30"/>
  <c r="EM48" i="30"/>
  <c r="EN48" i="30"/>
  <c r="CM170" i="30"/>
  <c r="CN170" i="30"/>
  <c r="CO170" i="30"/>
  <c r="CP170" i="30"/>
  <c r="CQ170" i="30"/>
  <c r="CR170" i="30"/>
  <c r="CS170" i="30"/>
  <c r="CT170" i="30"/>
  <c r="CU170" i="30"/>
  <c r="CV170" i="30"/>
  <c r="CW170" i="30"/>
  <c r="CX170" i="30"/>
  <c r="CY170" i="30"/>
  <c r="CZ170" i="30"/>
  <c r="DA170" i="30"/>
  <c r="DB170" i="30"/>
  <c r="DC170" i="30"/>
  <c r="DD170" i="30"/>
  <c r="DE170" i="30"/>
  <c r="DF170" i="30"/>
  <c r="DG170" i="30"/>
  <c r="DH170" i="30"/>
  <c r="DI170" i="30"/>
  <c r="DJ170" i="30"/>
  <c r="DK170" i="30"/>
  <c r="DL170" i="30"/>
  <c r="DM170" i="30"/>
  <c r="DN170" i="30"/>
  <c r="DO170" i="30"/>
  <c r="DP170" i="30"/>
  <c r="DQ170" i="30"/>
  <c r="DR170" i="30"/>
  <c r="DS170" i="30"/>
  <c r="DT170" i="30"/>
  <c r="DU170" i="30"/>
  <c r="DV170" i="30"/>
  <c r="DW170" i="30"/>
  <c r="DX170" i="30"/>
  <c r="DY170" i="30"/>
  <c r="DZ170" i="30"/>
  <c r="EA170" i="30"/>
  <c r="EB170" i="30"/>
  <c r="EC170" i="30"/>
  <c r="ED170" i="30"/>
  <c r="EE170" i="30"/>
  <c r="EF170" i="30"/>
  <c r="EG170" i="30"/>
  <c r="EH170" i="30"/>
  <c r="EI170" i="30"/>
  <c r="EJ170" i="30"/>
  <c r="EK170" i="30"/>
  <c r="EL170" i="30"/>
  <c r="EM170" i="30"/>
  <c r="EN170" i="30"/>
  <c r="CM220" i="30"/>
  <c r="CN220" i="30"/>
  <c r="CO220" i="30"/>
  <c r="CP220" i="30"/>
  <c r="CQ220" i="30"/>
  <c r="CR220" i="30"/>
  <c r="CS220" i="30"/>
  <c r="CT220" i="30"/>
  <c r="CU220" i="30"/>
  <c r="CV220" i="30"/>
  <c r="CW220" i="30"/>
  <c r="CX220" i="30"/>
  <c r="CY220" i="30"/>
  <c r="CZ220" i="30"/>
  <c r="DA220" i="30"/>
  <c r="DB220" i="30"/>
  <c r="DC220" i="30"/>
  <c r="DD220" i="30"/>
  <c r="DE220" i="30"/>
  <c r="DF220" i="30"/>
  <c r="DG220" i="30"/>
  <c r="DH220" i="30"/>
  <c r="DI220" i="30"/>
  <c r="DJ220" i="30"/>
  <c r="DK220" i="30"/>
  <c r="DL220" i="30"/>
  <c r="DM220" i="30"/>
  <c r="DN220" i="30"/>
  <c r="DO220" i="30"/>
  <c r="DP220" i="30"/>
  <c r="DQ220" i="30"/>
  <c r="DR220" i="30"/>
  <c r="DS220" i="30"/>
  <c r="DT220" i="30"/>
  <c r="DU220" i="30"/>
  <c r="DV220" i="30"/>
  <c r="DW220" i="30"/>
  <c r="DX220" i="30"/>
  <c r="DY220" i="30"/>
  <c r="DZ220" i="30"/>
  <c r="EA220" i="30"/>
  <c r="EB220" i="30"/>
  <c r="EC220" i="30"/>
  <c r="ED220" i="30"/>
  <c r="EE220" i="30"/>
  <c r="EF220" i="30"/>
  <c r="EG220" i="30"/>
  <c r="EH220" i="30"/>
  <c r="EI220" i="30"/>
  <c r="EJ220" i="30"/>
  <c r="EK220" i="30"/>
  <c r="EL220" i="30"/>
  <c r="EM220" i="30"/>
  <c r="EN220" i="30"/>
  <c r="CM280" i="30"/>
  <c r="CN280" i="30"/>
  <c r="CO280" i="30"/>
  <c r="CP280" i="30"/>
  <c r="CQ280" i="30"/>
  <c r="CR280" i="30"/>
  <c r="CS280" i="30"/>
  <c r="CT280" i="30"/>
  <c r="CU280" i="30"/>
  <c r="CV280" i="30"/>
  <c r="CW280" i="30"/>
  <c r="CX280" i="30"/>
  <c r="CY280" i="30"/>
  <c r="CZ280" i="30"/>
  <c r="DA280" i="30"/>
  <c r="DB280" i="30"/>
  <c r="DC280" i="30"/>
  <c r="DD280" i="30"/>
  <c r="DE280" i="30"/>
  <c r="DF280" i="30"/>
  <c r="DG280" i="30"/>
  <c r="DH280" i="30"/>
  <c r="DI280" i="30"/>
  <c r="DJ280" i="30"/>
  <c r="DK280" i="30"/>
  <c r="DL280" i="30"/>
  <c r="DM280" i="30"/>
  <c r="DN280" i="30"/>
  <c r="DO280" i="30"/>
  <c r="DP280" i="30"/>
  <c r="DQ280" i="30"/>
  <c r="DR280" i="30"/>
  <c r="DS280" i="30"/>
  <c r="DT280" i="30"/>
  <c r="DU280" i="30"/>
  <c r="DV280" i="30"/>
  <c r="DW280" i="30"/>
  <c r="DX280" i="30"/>
  <c r="DY280" i="30"/>
  <c r="DZ280" i="30"/>
  <c r="EA280" i="30"/>
  <c r="EB280" i="30"/>
  <c r="EC280" i="30"/>
  <c r="ED280" i="30"/>
  <c r="EE280" i="30"/>
  <c r="EF280" i="30"/>
  <c r="EG280" i="30"/>
  <c r="EH280" i="30"/>
  <c r="EI280" i="30"/>
  <c r="EJ280" i="30"/>
  <c r="EK280" i="30"/>
  <c r="EL280" i="30"/>
  <c r="EM280" i="30"/>
  <c r="EN280" i="30"/>
  <c r="CM145" i="30"/>
  <c r="CN145" i="30"/>
  <c r="CO145" i="30"/>
  <c r="CP145" i="30"/>
  <c r="CQ145" i="30"/>
  <c r="CR145" i="30"/>
  <c r="CS145" i="30"/>
  <c r="CT145" i="30"/>
  <c r="CU145" i="30"/>
  <c r="CV145" i="30"/>
  <c r="CW145" i="30"/>
  <c r="CX145" i="30"/>
  <c r="CY145" i="30"/>
  <c r="CZ145" i="30"/>
  <c r="DA145" i="30"/>
  <c r="DB145" i="30"/>
  <c r="DC145" i="30"/>
  <c r="DD145" i="30"/>
  <c r="DE145" i="30"/>
  <c r="DF145" i="30"/>
  <c r="DG145" i="30"/>
  <c r="DH145" i="30"/>
  <c r="DI145" i="30"/>
  <c r="DJ145" i="30"/>
  <c r="DK145" i="30"/>
  <c r="DL145" i="30"/>
  <c r="DM145" i="30"/>
  <c r="DN145" i="30"/>
  <c r="DO145" i="30"/>
  <c r="DP145" i="30"/>
  <c r="DQ145" i="30"/>
  <c r="DR145" i="30"/>
  <c r="DS145" i="30"/>
  <c r="DT145" i="30"/>
  <c r="DU145" i="30"/>
  <c r="DV145" i="30"/>
  <c r="DW145" i="30"/>
  <c r="DX145" i="30"/>
  <c r="DY145" i="30"/>
  <c r="DZ145" i="30"/>
  <c r="EA145" i="30"/>
  <c r="EB145" i="30"/>
  <c r="EC145" i="30"/>
  <c r="ED145" i="30"/>
  <c r="EE145" i="30"/>
  <c r="EF145" i="30"/>
  <c r="EG145" i="30"/>
  <c r="EH145" i="30"/>
  <c r="EI145" i="30"/>
  <c r="EJ145" i="30"/>
  <c r="EK145" i="30"/>
  <c r="EL145" i="30"/>
  <c r="EM145" i="30"/>
  <c r="EN145" i="30"/>
  <c r="CM75" i="30"/>
  <c r="CN75" i="30"/>
  <c r="CO75" i="30"/>
  <c r="CP75" i="30"/>
  <c r="CQ75" i="30"/>
  <c r="CR75" i="30"/>
  <c r="CS75" i="30"/>
  <c r="CT75" i="30"/>
  <c r="CU75" i="30"/>
  <c r="CV75" i="30"/>
  <c r="CW75" i="30"/>
  <c r="CX75" i="30"/>
  <c r="CY75" i="30"/>
  <c r="CZ75" i="30"/>
  <c r="DA75" i="30"/>
  <c r="DB75" i="30"/>
  <c r="DC75" i="30"/>
  <c r="DD75" i="30"/>
  <c r="DE75" i="30"/>
  <c r="DF75" i="30"/>
  <c r="DG75" i="30"/>
  <c r="DH75" i="30"/>
  <c r="DI75" i="30"/>
  <c r="DJ75" i="30"/>
  <c r="DK75" i="30"/>
  <c r="DL75" i="30"/>
  <c r="DM75" i="30"/>
  <c r="DN75" i="30"/>
  <c r="DO75" i="30"/>
  <c r="DP75" i="30"/>
  <c r="DQ75" i="30"/>
  <c r="DR75" i="30"/>
  <c r="DS75" i="30"/>
  <c r="DT75" i="30"/>
  <c r="DU75" i="30"/>
  <c r="DV75" i="30"/>
  <c r="DW75" i="30"/>
  <c r="DX75" i="30"/>
  <c r="DY75" i="30"/>
  <c r="DZ75" i="30"/>
  <c r="EA75" i="30"/>
  <c r="EB75" i="30"/>
  <c r="EC75" i="30"/>
  <c r="ED75" i="30"/>
  <c r="EE75" i="30"/>
  <c r="EF75" i="30"/>
  <c r="EG75" i="30"/>
  <c r="EH75" i="30"/>
  <c r="EI75" i="30"/>
  <c r="EJ75" i="30"/>
  <c r="EK75" i="30"/>
  <c r="EL75" i="30"/>
  <c r="EM75" i="30"/>
  <c r="EN75" i="30"/>
  <c r="CM10" i="30"/>
  <c r="CN10" i="30"/>
  <c r="CO10" i="30"/>
  <c r="CP10" i="30"/>
  <c r="CQ10" i="30"/>
  <c r="CR10" i="30"/>
  <c r="CS10" i="30"/>
  <c r="CT10" i="30"/>
  <c r="CU10" i="30"/>
  <c r="CV10" i="30"/>
  <c r="CW10" i="30"/>
  <c r="CX10" i="30"/>
  <c r="CY10" i="30"/>
  <c r="CZ10" i="30"/>
  <c r="DA10" i="30"/>
  <c r="DB10" i="30"/>
  <c r="DC10" i="30"/>
  <c r="DD10" i="30"/>
  <c r="DE10" i="30"/>
  <c r="DF10" i="30"/>
  <c r="DG10" i="30"/>
  <c r="DH10" i="30"/>
  <c r="DI10" i="30"/>
  <c r="DJ10" i="30"/>
  <c r="DK10" i="30"/>
  <c r="DL10" i="30"/>
  <c r="DM10" i="30"/>
  <c r="DN10" i="30"/>
  <c r="DO10" i="30"/>
  <c r="DP10" i="30"/>
  <c r="DQ10" i="30"/>
  <c r="DR10" i="30"/>
  <c r="DS10" i="30"/>
  <c r="DT10" i="30"/>
  <c r="DU10" i="30"/>
  <c r="DV10" i="30"/>
  <c r="DW10" i="30"/>
  <c r="DX10" i="30"/>
  <c r="DY10" i="30"/>
  <c r="DZ10" i="30"/>
  <c r="EA10" i="30"/>
  <c r="EB10" i="30"/>
  <c r="EC10" i="30"/>
  <c r="ED10" i="30"/>
  <c r="EE10" i="30"/>
  <c r="EF10" i="30"/>
  <c r="EG10" i="30"/>
  <c r="EH10" i="30"/>
  <c r="EI10" i="30"/>
  <c r="EJ10" i="30"/>
  <c r="EK10" i="30"/>
  <c r="EL10" i="30"/>
  <c r="EM10" i="30"/>
  <c r="EN10" i="30"/>
  <c r="CM140" i="30"/>
  <c r="CN140" i="30"/>
  <c r="CO140" i="30"/>
  <c r="CP140" i="30"/>
  <c r="CQ140" i="30"/>
  <c r="CR140" i="30"/>
  <c r="CS140" i="30"/>
  <c r="CT140" i="30"/>
  <c r="CU140" i="30"/>
  <c r="CV140" i="30"/>
  <c r="CW140" i="30"/>
  <c r="CX140" i="30"/>
  <c r="CY140" i="30"/>
  <c r="CZ140" i="30"/>
  <c r="DA140" i="30"/>
  <c r="DB140" i="30"/>
  <c r="DC140" i="30"/>
  <c r="DD140" i="30"/>
  <c r="DE140" i="30"/>
  <c r="DF140" i="30"/>
  <c r="DG140" i="30"/>
  <c r="DH140" i="30"/>
  <c r="DI140" i="30"/>
  <c r="DJ140" i="30"/>
  <c r="DK140" i="30"/>
  <c r="DL140" i="30"/>
  <c r="DM140" i="30"/>
  <c r="DN140" i="30"/>
  <c r="DO140" i="30"/>
  <c r="DP140" i="30"/>
  <c r="DQ140" i="30"/>
  <c r="DR140" i="30"/>
  <c r="DS140" i="30"/>
  <c r="DT140" i="30"/>
  <c r="DU140" i="30"/>
  <c r="DV140" i="30"/>
  <c r="DW140" i="30"/>
  <c r="DX140" i="30"/>
  <c r="DY140" i="30"/>
  <c r="DZ140" i="30"/>
  <c r="EA140" i="30"/>
  <c r="EB140" i="30"/>
  <c r="EC140" i="30"/>
  <c r="ED140" i="30"/>
  <c r="EE140" i="30"/>
  <c r="EF140" i="30"/>
  <c r="EG140" i="30"/>
  <c r="EH140" i="30"/>
  <c r="EI140" i="30"/>
  <c r="EJ140" i="30"/>
  <c r="EK140" i="30"/>
  <c r="EL140" i="30"/>
  <c r="EM140" i="30"/>
  <c r="EN140" i="30"/>
  <c r="CM71" i="30"/>
  <c r="CN71" i="30"/>
  <c r="CO71" i="30"/>
  <c r="CP71" i="30"/>
  <c r="CQ71" i="30"/>
  <c r="CR71" i="30"/>
  <c r="CS71" i="30"/>
  <c r="CT71" i="30"/>
  <c r="CU71" i="30"/>
  <c r="CV71" i="30"/>
  <c r="CW71" i="30"/>
  <c r="CX71" i="30"/>
  <c r="CY71" i="30"/>
  <c r="CZ71" i="30"/>
  <c r="DA71" i="30"/>
  <c r="DB71" i="30"/>
  <c r="DC71" i="30"/>
  <c r="DD71" i="30"/>
  <c r="DE71" i="30"/>
  <c r="DF71" i="30"/>
  <c r="DG71" i="30"/>
  <c r="DH71" i="30"/>
  <c r="DI71" i="30"/>
  <c r="DJ71" i="30"/>
  <c r="DK71" i="30"/>
  <c r="DL71" i="30"/>
  <c r="DM71" i="30"/>
  <c r="DN71" i="30"/>
  <c r="DO71" i="30"/>
  <c r="DP71" i="30"/>
  <c r="DQ71" i="30"/>
  <c r="DR71" i="30"/>
  <c r="DS71" i="30"/>
  <c r="DT71" i="30"/>
  <c r="DU71" i="30"/>
  <c r="DV71" i="30"/>
  <c r="DW71" i="30"/>
  <c r="DX71" i="30"/>
  <c r="DY71" i="30"/>
  <c r="DZ71" i="30"/>
  <c r="EA71" i="30"/>
  <c r="EB71" i="30"/>
  <c r="EC71" i="30"/>
  <c r="ED71" i="30"/>
  <c r="EE71" i="30"/>
  <c r="EF71" i="30"/>
  <c r="EG71" i="30"/>
  <c r="EH71" i="30"/>
  <c r="EI71" i="30"/>
  <c r="EJ71" i="30"/>
  <c r="EK71" i="30"/>
  <c r="EL71" i="30"/>
  <c r="EM71" i="30"/>
  <c r="EN71" i="30"/>
  <c r="CM151" i="30"/>
  <c r="CN151" i="30"/>
  <c r="CO151" i="30"/>
  <c r="CP151" i="30"/>
  <c r="CQ151" i="30"/>
  <c r="CR151" i="30"/>
  <c r="CS151" i="30"/>
  <c r="CT151" i="30"/>
  <c r="CU151" i="30"/>
  <c r="CV151" i="30"/>
  <c r="CW151" i="30"/>
  <c r="CX151" i="30"/>
  <c r="CY151" i="30"/>
  <c r="CZ151" i="30"/>
  <c r="DA151" i="30"/>
  <c r="DB151" i="30"/>
  <c r="DC151" i="30"/>
  <c r="DD151" i="30"/>
  <c r="DE151" i="30"/>
  <c r="DF151" i="30"/>
  <c r="DG151" i="30"/>
  <c r="DH151" i="30"/>
  <c r="DI151" i="30"/>
  <c r="DJ151" i="30"/>
  <c r="DK151" i="30"/>
  <c r="DL151" i="30"/>
  <c r="DM151" i="30"/>
  <c r="DN151" i="30"/>
  <c r="DO151" i="30"/>
  <c r="DP151" i="30"/>
  <c r="DQ151" i="30"/>
  <c r="DR151" i="30"/>
  <c r="DS151" i="30"/>
  <c r="DT151" i="30"/>
  <c r="DU151" i="30"/>
  <c r="DV151" i="30"/>
  <c r="DW151" i="30"/>
  <c r="DX151" i="30"/>
  <c r="DY151" i="30"/>
  <c r="DZ151" i="30"/>
  <c r="EA151" i="30"/>
  <c r="EB151" i="30"/>
  <c r="EC151" i="30"/>
  <c r="ED151" i="30"/>
  <c r="EE151" i="30"/>
  <c r="EF151" i="30"/>
  <c r="EG151" i="30"/>
  <c r="EH151" i="30"/>
  <c r="EI151" i="30"/>
  <c r="EJ151" i="30"/>
  <c r="EK151" i="30"/>
  <c r="EL151" i="30"/>
  <c r="EM151" i="30"/>
  <c r="EN151" i="30"/>
  <c r="CM53" i="30"/>
  <c r="CN53" i="30"/>
  <c r="CO53" i="30"/>
  <c r="CP53" i="30"/>
  <c r="CQ53" i="30"/>
  <c r="CR53" i="30"/>
  <c r="CS53" i="30"/>
  <c r="CT53" i="30"/>
  <c r="CU53" i="30"/>
  <c r="CV53" i="30"/>
  <c r="CW53" i="30"/>
  <c r="CX53" i="30"/>
  <c r="CY53" i="30"/>
  <c r="CZ53" i="30"/>
  <c r="DA53" i="30"/>
  <c r="DB53" i="30"/>
  <c r="DC53" i="30"/>
  <c r="DD53" i="30"/>
  <c r="DE53" i="30"/>
  <c r="DF53" i="30"/>
  <c r="DG53" i="30"/>
  <c r="DH53" i="30"/>
  <c r="DI53" i="30"/>
  <c r="DJ53" i="30"/>
  <c r="DK53" i="30"/>
  <c r="DL53" i="30"/>
  <c r="DM53" i="30"/>
  <c r="DN53" i="30"/>
  <c r="DO53" i="30"/>
  <c r="DP53" i="30"/>
  <c r="DQ53" i="30"/>
  <c r="DR53" i="30"/>
  <c r="DS53" i="30"/>
  <c r="DT53" i="30"/>
  <c r="DU53" i="30"/>
  <c r="DV53" i="30"/>
  <c r="DW53" i="30"/>
  <c r="DX53" i="30"/>
  <c r="DY53" i="30"/>
  <c r="DZ53" i="30"/>
  <c r="EA53" i="30"/>
  <c r="EB53" i="30"/>
  <c r="EC53" i="30"/>
  <c r="ED53" i="30"/>
  <c r="EE53" i="30"/>
  <c r="EF53" i="30"/>
  <c r="EG53" i="30"/>
  <c r="EH53" i="30"/>
  <c r="EI53" i="30"/>
  <c r="EJ53" i="30"/>
  <c r="EK53" i="30"/>
  <c r="EL53" i="30"/>
  <c r="EM53" i="30"/>
  <c r="EN53" i="30"/>
  <c r="CM94" i="30"/>
  <c r="CN94" i="30"/>
  <c r="CO94" i="30"/>
  <c r="CP94" i="30"/>
  <c r="CQ94" i="30"/>
  <c r="CR94" i="30"/>
  <c r="CS94" i="30"/>
  <c r="CT94" i="30"/>
  <c r="CU94" i="30"/>
  <c r="CV94" i="30"/>
  <c r="CW94" i="30"/>
  <c r="CX94" i="30"/>
  <c r="CY94" i="30"/>
  <c r="CZ94" i="30"/>
  <c r="DA94" i="30"/>
  <c r="DB94" i="30"/>
  <c r="DC94" i="30"/>
  <c r="DD94" i="30"/>
  <c r="DE94" i="30"/>
  <c r="DF94" i="30"/>
  <c r="DG94" i="30"/>
  <c r="DH94" i="30"/>
  <c r="DI94" i="30"/>
  <c r="DJ94" i="30"/>
  <c r="DK94" i="30"/>
  <c r="DL94" i="30"/>
  <c r="DM94" i="30"/>
  <c r="DN94" i="30"/>
  <c r="DO94" i="30"/>
  <c r="DP94" i="30"/>
  <c r="DQ94" i="30"/>
  <c r="DR94" i="30"/>
  <c r="DS94" i="30"/>
  <c r="DT94" i="30"/>
  <c r="DU94" i="30"/>
  <c r="DV94" i="30"/>
  <c r="DW94" i="30"/>
  <c r="DX94" i="30"/>
  <c r="DY94" i="30"/>
  <c r="DZ94" i="30"/>
  <c r="EA94" i="30"/>
  <c r="EB94" i="30"/>
  <c r="EC94" i="30"/>
  <c r="ED94" i="30"/>
  <c r="EE94" i="30"/>
  <c r="EF94" i="30"/>
  <c r="EG94" i="30"/>
  <c r="EH94" i="30"/>
  <c r="EI94" i="30"/>
  <c r="EJ94" i="30"/>
  <c r="EK94" i="30"/>
  <c r="EL94" i="30"/>
  <c r="EM94" i="30"/>
  <c r="EN94" i="30"/>
  <c r="CM90" i="30"/>
  <c r="CN90" i="30"/>
  <c r="CO90" i="30"/>
  <c r="CP90" i="30"/>
  <c r="CQ90" i="30"/>
  <c r="CR90" i="30"/>
  <c r="CS90" i="30"/>
  <c r="CT90" i="30"/>
  <c r="CU90" i="30"/>
  <c r="CV90" i="30"/>
  <c r="CW90" i="30"/>
  <c r="CX90" i="30"/>
  <c r="CY90" i="30"/>
  <c r="CZ90" i="30"/>
  <c r="DA90" i="30"/>
  <c r="DB90" i="30"/>
  <c r="DC90" i="30"/>
  <c r="DD90" i="30"/>
  <c r="DE90" i="30"/>
  <c r="DF90" i="30"/>
  <c r="DG90" i="30"/>
  <c r="DH90" i="30"/>
  <c r="DI90" i="30"/>
  <c r="DJ90" i="30"/>
  <c r="DK90" i="30"/>
  <c r="DL90" i="30"/>
  <c r="DM90" i="30"/>
  <c r="DN90" i="30"/>
  <c r="DO90" i="30"/>
  <c r="DP90" i="30"/>
  <c r="DQ90" i="30"/>
  <c r="DR90" i="30"/>
  <c r="DS90" i="30"/>
  <c r="DT90" i="30"/>
  <c r="DU90" i="30"/>
  <c r="DV90" i="30"/>
  <c r="DW90" i="30"/>
  <c r="DX90" i="30"/>
  <c r="DY90" i="30"/>
  <c r="DZ90" i="30"/>
  <c r="EA90" i="30"/>
  <c r="EB90" i="30"/>
  <c r="EC90" i="30"/>
  <c r="ED90" i="30"/>
  <c r="EE90" i="30"/>
  <c r="EF90" i="30"/>
  <c r="EG90" i="30"/>
  <c r="EH90" i="30"/>
  <c r="EI90" i="30"/>
  <c r="EJ90" i="30"/>
  <c r="EK90" i="30"/>
  <c r="EL90" i="30"/>
  <c r="EM90" i="30"/>
  <c r="EN90" i="30"/>
  <c r="CM113" i="30"/>
  <c r="CN113" i="30"/>
  <c r="CO113" i="30"/>
  <c r="CP113" i="30"/>
  <c r="CQ113" i="30"/>
  <c r="CR113" i="30"/>
  <c r="CS113" i="30"/>
  <c r="CT113" i="30"/>
  <c r="CU113" i="30"/>
  <c r="CV113" i="30"/>
  <c r="CW113" i="30"/>
  <c r="CX113" i="30"/>
  <c r="CY113" i="30"/>
  <c r="CZ113" i="30"/>
  <c r="DA113" i="30"/>
  <c r="DB113" i="30"/>
  <c r="DC113" i="30"/>
  <c r="DD113" i="30"/>
  <c r="DE113" i="30"/>
  <c r="DF113" i="30"/>
  <c r="DG113" i="30"/>
  <c r="DH113" i="30"/>
  <c r="DI113" i="30"/>
  <c r="DJ113" i="30"/>
  <c r="DK113" i="30"/>
  <c r="DL113" i="30"/>
  <c r="DM113" i="30"/>
  <c r="DN113" i="30"/>
  <c r="DO113" i="30"/>
  <c r="DP113" i="30"/>
  <c r="DQ113" i="30"/>
  <c r="DR113" i="30"/>
  <c r="DS113" i="30"/>
  <c r="DT113" i="30"/>
  <c r="DU113" i="30"/>
  <c r="DV113" i="30"/>
  <c r="DW113" i="30"/>
  <c r="DX113" i="30"/>
  <c r="DY113" i="30"/>
  <c r="DZ113" i="30"/>
  <c r="EA113" i="30"/>
  <c r="EB113" i="30"/>
  <c r="EC113" i="30"/>
  <c r="ED113" i="30"/>
  <c r="EE113" i="30"/>
  <c r="EF113" i="30"/>
  <c r="EG113" i="30"/>
  <c r="EH113" i="30"/>
  <c r="EI113" i="30"/>
  <c r="EJ113" i="30"/>
  <c r="EK113" i="30"/>
  <c r="EL113" i="30"/>
  <c r="EM113" i="30"/>
  <c r="EN113" i="30"/>
  <c r="CM262" i="30"/>
  <c r="CN262" i="30"/>
  <c r="CO262" i="30"/>
  <c r="CP262" i="30"/>
  <c r="CQ262" i="30"/>
  <c r="CR262" i="30"/>
  <c r="CS262" i="30"/>
  <c r="CT262" i="30"/>
  <c r="CU262" i="30"/>
  <c r="CV262" i="30"/>
  <c r="CW262" i="30"/>
  <c r="CX262" i="30"/>
  <c r="CY262" i="30"/>
  <c r="CZ262" i="30"/>
  <c r="DA262" i="30"/>
  <c r="DB262" i="30"/>
  <c r="DC262" i="30"/>
  <c r="DD262" i="30"/>
  <c r="DE262" i="30"/>
  <c r="DF262" i="30"/>
  <c r="DG262" i="30"/>
  <c r="DH262" i="30"/>
  <c r="DI262" i="30"/>
  <c r="DJ262" i="30"/>
  <c r="DK262" i="30"/>
  <c r="DL262" i="30"/>
  <c r="DM262" i="30"/>
  <c r="DN262" i="30"/>
  <c r="DO262" i="30"/>
  <c r="DP262" i="30"/>
  <c r="DQ262" i="30"/>
  <c r="DR262" i="30"/>
  <c r="DS262" i="30"/>
  <c r="DT262" i="30"/>
  <c r="DU262" i="30"/>
  <c r="DV262" i="30"/>
  <c r="DW262" i="30"/>
  <c r="DX262" i="30"/>
  <c r="DY262" i="30"/>
  <c r="DZ262" i="30"/>
  <c r="EA262" i="30"/>
  <c r="EB262" i="30"/>
  <c r="EC262" i="30"/>
  <c r="ED262" i="30"/>
  <c r="EE262" i="30"/>
  <c r="EF262" i="30"/>
  <c r="EG262" i="30"/>
  <c r="EH262" i="30"/>
  <c r="EI262" i="30"/>
  <c r="EJ262" i="30"/>
  <c r="EK262" i="30"/>
  <c r="EL262" i="30"/>
  <c r="EM262" i="30"/>
  <c r="EN262" i="30"/>
  <c r="CM59" i="30"/>
  <c r="CN59" i="30"/>
  <c r="CO59" i="30"/>
  <c r="CP59" i="30"/>
  <c r="CQ59" i="30"/>
  <c r="CR59" i="30"/>
  <c r="CS59" i="30"/>
  <c r="CT59" i="30"/>
  <c r="CU59" i="30"/>
  <c r="CV59" i="30"/>
  <c r="CW59" i="30"/>
  <c r="CX59" i="30"/>
  <c r="CY59" i="30"/>
  <c r="CZ59" i="30"/>
  <c r="DA59" i="30"/>
  <c r="DB59" i="30"/>
  <c r="DC59" i="30"/>
  <c r="DD59" i="30"/>
  <c r="DE59" i="30"/>
  <c r="DF59" i="30"/>
  <c r="DG59" i="30"/>
  <c r="DH59" i="30"/>
  <c r="DI59" i="30"/>
  <c r="DJ59" i="30"/>
  <c r="DK59" i="30"/>
  <c r="DL59" i="30"/>
  <c r="DM59" i="30"/>
  <c r="DN59" i="30"/>
  <c r="DO59" i="30"/>
  <c r="DP59" i="30"/>
  <c r="DQ59" i="30"/>
  <c r="DR59" i="30"/>
  <c r="DS59" i="30"/>
  <c r="DT59" i="30"/>
  <c r="DU59" i="30"/>
  <c r="DV59" i="30"/>
  <c r="DW59" i="30"/>
  <c r="DX59" i="30"/>
  <c r="DY59" i="30"/>
  <c r="DZ59" i="30"/>
  <c r="EA59" i="30"/>
  <c r="EB59" i="30"/>
  <c r="EC59" i="30"/>
  <c r="ED59" i="30"/>
  <c r="EE59" i="30"/>
  <c r="EF59" i="30"/>
  <c r="EG59" i="30"/>
  <c r="EH59" i="30"/>
  <c r="EI59" i="30"/>
  <c r="EJ59" i="30"/>
  <c r="EK59" i="30"/>
  <c r="EL59" i="30"/>
  <c r="EM59" i="30"/>
  <c r="EN59" i="30"/>
  <c r="CM8" i="30"/>
  <c r="CN8" i="30"/>
  <c r="CO8" i="30"/>
  <c r="CP8" i="30"/>
  <c r="CQ8" i="30"/>
  <c r="CR8" i="30"/>
  <c r="CS8" i="30"/>
  <c r="CT8" i="30"/>
  <c r="CU8" i="30"/>
  <c r="CV8" i="30"/>
  <c r="CW8" i="30"/>
  <c r="CX8" i="30"/>
  <c r="CY8" i="30"/>
  <c r="CZ8" i="30"/>
  <c r="DA8" i="30"/>
  <c r="DB8" i="30"/>
  <c r="DC8" i="30"/>
  <c r="DD8" i="30"/>
  <c r="DE8" i="30"/>
  <c r="DF8" i="30"/>
  <c r="DG8" i="30"/>
  <c r="DH8" i="30"/>
  <c r="DI8" i="30"/>
  <c r="DJ8" i="30"/>
  <c r="DK8" i="30"/>
  <c r="DL8" i="30"/>
  <c r="DM8" i="30"/>
  <c r="DN8" i="30"/>
  <c r="DO8" i="30"/>
  <c r="DP8" i="30"/>
  <c r="DQ8" i="30"/>
  <c r="DR8" i="30"/>
  <c r="DS8" i="30"/>
  <c r="DT8" i="30"/>
  <c r="DU8" i="30"/>
  <c r="DV8" i="30"/>
  <c r="DW8" i="30"/>
  <c r="DX8" i="30"/>
  <c r="DY8" i="30"/>
  <c r="DZ8" i="30"/>
  <c r="EA8" i="30"/>
  <c r="EB8" i="30"/>
  <c r="EC8" i="30"/>
  <c r="ED8" i="30"/>
  <c r="EE8" i="30"/>
  <c r="EF8" i="30"/>
  <c r="EG8" i="30"/>
  <c r="EH8" i="30"/>
  <c r="EI8" i="30"/>
  <c r="EJ8" i="30"/>
  <c r="EK8" i="30"/>
  <c r="EL8" i="30"/>
  <c r="EM8" i="30"/>
  <c r="EN8" i="30"/>
  <c r="CM85" i="30"/>
  <c r="CN85" i="30"/>
  <c r="CO85" i="30"/>
  <c r="CP85" i="30"/>
  <c r="CQ85" i="30"/>
  <c r="CR85" i="30"/>
  <c r="CS85" i="30"/>
  <c r="CT85" i="30"/>
  <c r="CU85" i="30"/>
  <c r="CV85" i="30"/>
  <c r="CW85" i="30"/>
  <c r="CX85" i="30"/>
  <c r="CY85" i="30"/>
  <c r="CZ85" i="30"/>
  <c r="DA85" i="30"/>
  <c r="DB85" i="30"/>
  <c r="DC85" i="30"/>
  <c r="DD85" i="30"/>
  <c r="DE85" i="30"/>
  <c r="DF85" i="30"/>
  <c r="DG85" i="30"/>
  <c r="DH85" i="30"/>
  <c r="DI85" i="30"/>
  <c r="DJ85" i="30"/>
  <c r="DK85" i="30"/>
  <c r="DL85" i="30"/>
  <c r="DM85" i="30"/>
  <c r="DN85" i="30"/>
  <c r="DO85" i="30"/>
  <c r="DP85" i="30"/>
  <c r="DQ85" i="30"/>
  <c r="DR85" i="30"/>
  <c r="DS85" i="30"/>
  <c r="DT85" i="30"/>
  <c r="DU85" i="30"/>
  <c r="DV85" i="30"/>
  <c r="DW85" i="30"/>
  <c r="DX85" i="30"/>
  <c r="DY85" i="30"/>
  <c r="DZ85" i="30"/>
  <c r="EA85" i="30"/>
  <c r="EB85" i="30"/>
  <c r="EC85" i="30"/>
  <c r="ED85" i="30"/>
  <c r="EE85" i="30"/>
  <c r="EF85" i="30"/>
  <c r="EG85" i="30"/>
  <c r="EH85" i="30"/>
  <c r="EI85" i="30"/>
  <c r="EJ85" i="30"/>
  <c r="EK85" i="30"/>
  <c r="EL85" i="30"/>
  <c r="EM85" i="30"/>
  <c r="EN85" i="30"/>
  <c r="CM212" i="30"/>
  <c r="CN212" i="30"/>
  <c r="CO212" i="30"/>
  <c r="CP212" i="30"/>
  <c r="CQ212" i="30"/>
  <c r="CR212" i="30"/>
  <c r="CS212" i="30"/>
  <c r="CT212" i="30"/>
  <c r="CU212" i="30"/>
  <c r="CV212" i="30"/>
  <c r="CW212" i="30"/>
  <c r="CX212" i="30"/>
  <c r="CY212" i="30"/>
  <c r="CZ212" i="30"/>
  <c r="DA212" i="30"/>
  <c r="DB212" i="30"/>
  <c r="DC212" i="30"/>
  <c r="DD212" i="30"/>
  <c r="DE212" i="30"/>
  <c r="DF212" i="30"/>
  <c r="DG212" i="30"/>
  <c r="DH212" i="30"/>
  <c r="DI212" i="30"/>
  <c r="DJ212" i="30"/>
  <c r="DK212" i="30"/>
  <c r="DL212" i="30"/>
  <c r="DM212" i="30"/>
  <c r="DN212" i="30"/>
  <c r="DO212" i="30"/>
  <c r="DP212" i="30"/>
  <c r="DQ212" i="30"/>
  <c r="DR212" i="30"/>
  <c r="DS212" i="30"/>
  <c r="DT212" i="30"/>
  <c r="DU212" i="30"/>
  <c r="DV212" i="30"/>
  <c r="DW212" i="30"/>
  <c r="DX212" i="30"/>
  <c r="DY212" i="30"/>
  <c r="DZ212" i="30"/>
  <c r="EA212" i="30"/>
  <c r="EB212" i="30"/>
  <c r="EC212" i="30"/>
  <c r="ED212" i="30"/>
  <c r="EE212" i="30"/>
  <c r="EF212" i="30"/>
  <c r="EG212" i="30"/>
  <c r="EH212" i="30"/>
  <c r="EI212" i="30"/>
  <c r="EJ212" i="30"/>
  <c r="EK212" i="30"/>
  <c r="EL212" i="30"/>
  <c r="EM212" i="30"/>
  <c r="EN212" i="30"/>
  <c r="CM201" i="30"/>
  <c r="CN201" i="30"/>
  <c r="CO201" i="30"/>
  <c r="CP201" i="30"/>
  <c r="CQ201" i="30"/>
  <c r="CR201" i="30"/>
  <c r="CS201" i="30"/>
  <c r="CT201" i="30"/>
  <c r="CU201" i="30"/>
  <c r="CV201" i="30"/>
  <c r="CW201" i="30"/>
  <c r="CX201" i="30"/>
  <c r="CY201" i="30"/>
  <c r="CZ201" i="30"/>
  <c r="DA201" i="30"/>
  <c r="DB201" i="30"/>
  <c r="DC201" i="30"/>
  <c r="DD201" i="30"/>
  <c r="DE201" i="30"/>
  <c r="DF201" i="30"/>
  <c r="DG201" i="30"/>
  <c r="DH201" i="30"/>
  <c r="DI201" i="30"/>
  <c r="DJ201" i="30"/>
  <c r="DK201" i="30"/>
  <c r="DL201" i="30"/>
  <c r="DM201" i="30"/>
  <c r="DN201" i="30"/>
  <c r="DO201" i="30"/>
  <c r="DP201" i="30"/>
  <c r="DQ201" i="30"/>
  <c r="DR201" i="30"/>
  <c r="DS201" i="30"/>
  <c r="DT201" i="30"/>
  <c r="DU201" i="30"/>
  <c r="DV201" i="30"/>
  <c r="DW201" i="30"/>
  <c r="DX201" i="30"/>
  <c r="DY201" i="30"/>
  <c r="DZ201" i="30"/>
  <c r="EA201" i="30"/>
  <c r="EB201" i="30"/>
  <c r="EC201" i="30"/>
  <c r="ED201" i="30"/>
  <c r="EE201" i="30"/>
  <c r="EF201" i="30"/>
  <c r="EG201" i="30"/>
  <c r="EH201" i="30"/>
  <c r="EI201" i="30"/>
  <c r="EJ201" i="30"/>
  <c r="EK201" i="30"/>
  <c r="EL201" i="30"/>
  <c r="EM201" i="30"/>
  <c r="EN201" i="30"/>
  <c r="CM67" i="30"/>
  <c r="CN67" i="30"/>
  <c r="CO67" i="30"/>
  <c r="CP67" i="30"/>
  <c r="CQ67" i="30"/>
  <c r="CR67" i="30"/>
  <c r="CS67" i="30"/>
  <c r="CT67" i="30"/>
  <c r="CU67" i="30"/>
  <c r="CV67" i="30"/>
  <c r="CW67" i="30"/>
  <c r="CX67" i="30"/>
  <c r="CY67" i="30"/>
  <c r="CZ67" i="30"/>
  <c r="DA67" i="30"/>
  <c r="DB67" i="30"/>
  <c r="DC67" i="30"/>
  <c r="DD67" i="30"/>
  <c r="DE67" i="30"/>
  <c r="DF67" i="30"/>
  <c r="DG67" i="30"/>
  <c r="DH67" i="30"/>
  <c r="DI67" i="30"/>
  <c r="DJ67" i="30"/>
  <c r="DK67" i="30"/>
  <c r="DL67" i="30"/>
  <c r="DM67" i="30"/>
  <c r="DN67" i="30"/>
  <c r="DO67" i="30"/>
  <c r="DP67" i="30"/>
  <c r="DQ67" i="30"/>
  <c r="DR67" i="30"/>
  <c r="DS67" i="30"/>
  <c r="DT67" i="30"/>
  <c r="DU67" i="30"/>
  <c r="DV67" i="30"/>
  <c r="DW67" i="30"/>
  <c r="DX67" i="30"/>
  <c r="DY67" i="30"/>
  <c r="DZ67" i="30"/>
  <c r="EA67" i="30"/>
  <c r="EB67" i="30"/>
  <c r="EC67" i="30"/>
  <c r="ED67" i="30"/>
  <c r="EE67" i="30"/>
  <c r="EF67" i="30"/>
  <c r="EG67" i="30"/>
  <c r="EH67" i="30"/>
  <c r="EI67" i="30"/>
  <c r="EJ67" i="30"/>
  <c r="EK67" i="30"/>
  <c r="EL67" i="30"/>
  <c r="EM67" i="30"/>
  <c r="EN67" i="30"/>
  <c r="CM159" i="30"/>
  <c r="CN159" i="30"/>
  <c r="CO159" i="30"/>
  <c r="CP159" i="30"/>
  <c r="CQ159" i="30"/>
  <c r="CR159" i="30"/>
  <c r="CS159" i="30"/>
  <c r="CT159" i="30"/>
  <c r="CU159" i="30"/>
  <c r="CV159" i="30"/>
  <c r="CW159" i="30"/>
  <c r="CX159" i="30"/>
  <c r="CY159" i="30"/>
  <c r="CZ159" i="30"/>
  <c r="DA159" i="30"/>
  <c r="DB159" i="30"/>
  <c r="DC159" i="30"/>
  <c r="DD159" i="30"/>
  <c r="DE159" i="30"/>
  <c r="DF159" i="30"/>
  <c r="DG159" i="30"/>
  <c r="DH159" i="30"/>
  <c r="DI159" i="30"/>
  <c r="DJ159" i="30"/>
  <c r="DK159" i="30"/>
  <c r="DL159" i="30"/>
  <c r="DM159" i="30"/>
  <c r="DN159" i="30"/>
  <c r="DO159" i="30"/>
  <c r="DP159" i="30"/>
  <c r="DQ159" i="30"/>
  <c r="DR159" i="30"/>
  <c r="DS159" i="30"/>
  <c r="DT159" i="30"/>
  <c r="DU159" i="30"/>
  <c r="DV159" i="30"/>
  <c r="DW159" i="30"/>
  <c r="DX159" i="30"/>
  <c r="DY159" i="30"/>
  <c r="DZ159" i="30"/>
  <c r="EA159" i="30"/>
  <c r="EB159" i="30"/>
  <c r="EC159" i="30"/>
  <c r="ED159" i="30"/>
  <c r="EE159" i="30"/>
  <c r="EF159" i="30"/>
  <c r="EG159" i="30"/>
  <c r="EH159" i="30"/>
  <c r="EI159" i="30"/>
  <c r="EJ159" i="30"/>
  <c r="EK159" i="30"/>
  <c r="EL159" i="30"/>
  <c r="EM159" i="30"/>
  <c r="EN159" i="30"/>
  <c r="CM245" i="30"/>
  <c r="CN245" i="30"/>
  <c r="CO245" i="30"/>
  <c r="CP245" i="30"/>
  <c r="CQ245" i="30"/>
  <c r="CR245" i="30"/>
  <c r="CS245" i="30"/>
  <c r="CT245" i="30"/>
  <c r="CU245" i="30"/>
  <c r="CV245" i="30"/>
  <c r="CW245" i="30"/>
  <c r="CX245" i="30"/>
  <c r="CY245" i="30"/>
  <c r="CZ245" i="30"/>
  <c r="DA245" i="30"/>
  <c r="DB245" i="30"/>
  <c r="DC245" i="30"/>
  <c r="DD245" i="30"/>
  <c r="DE245" i="30"/>
  <c r="DF245" i="30"/>
  <c r="DG245" i="30"/>
  <c r="DH245" i="30"/>
  <c r="DI245" i="30"/>
  <c r="DJ245" i="30"/>
  <c r="DK245" i="30"/>
  <c r="DL245" i="30"/>
  <c r="DM245" i="30"/>
  <c r="DN245" i="30"/>
  <c r="DO245" i="30"/>
  <c r="DP245" i="30"/>
  <c r="DQ245" i="30"/>
  <c r="DR245" i="30"/>
  <c r="DS245" i="30"/>
  <c r="DT245" i="30"/>
  <c r="DU245" i="30"/>
  <c r="DV245" i="30"/>
  <c r="DW245" i="30"/>
  <c r="DX245" i="30"/>
  <c r="DY245" i="30"/>
  <c r="DZ245" i="30"/>
  <c r="EA245" i="30"/>
  <c r="EB245" i="30"/>
  <c r="EC245" i="30"/>
  <c r="ED245" i="30"/>
  <c r="EE245" i="30"/>
  <c r="EF245" i="30"/>
  <c r="EG245" i="30"/>
  <c r="EH245" i="30"/>
  <c r="EI245" i="30"/>
  <c r="EJ245" i="30"/>
  <c r="EK245" i="30"/>
  <c r="EL245" i="30"/>
  <c r="EM245" i="30"/>
  <c r="EN245" i="30"/>
  <c r="CM291" i="30"/>
  <c r="CN291" i="30"/>
  <c r="CO291" i="30"/>
  <c r="CP291" i="30"/>
  <c r="CQ291" i="30"/>
  <c r="CR291" i="30"/>
  <c r="CS291" i="30"/>
  <c r="CT291" i="30"/>
  <c r="CU291" i="30"/>
  <c r="CV291" i="30"/>
  <c r="CW291" i="30"/>
  <c r="CX291" i="30"/>
  <c r="CY291" i="30"/>
  <c r="CZ291" i="30"/>
  <c r="DA291" i="30"/>
  <c r="DB291" i="30"/>
  <c r="DC291" i="30"/>
  <c r="DD291" i="30"/>
  <c r="DE291" i="30"/>
  <c r="DF291" i="30"/>
  <c r="DG291" i="30"/>
  <c r="DH291" i="30"/>
  <c r="DI291" i="30"/>
  <c r="DJ291" i="30"/>
  <c r="DK291" i="30"/>
  <c r="DL291" i="30"/>
  <c r="DM291" i="30"/>
  <c r="DN291" i="30"/>
  <c r="DO291" i="30"/>
  <c r="DP291" i="30"/>
  <c r="DQ291" i="30"/>
  <c r="DR291" i="30"/>
  <c r="DS291" i="30"/>
  <c r="DT291" i="30"/>
  <c r="DU291" i="30"/>
  <c r="DV291" i="30"/>
  <c r="DW291" i="30"/>
  <c r="DX291" i="30"/>
  <c r="DY291" i="30"/>
  <c r="DZ291" i="30"/>
  <c r="EA291" i="30"/>
  <c r="EB291" i="30"/>
  <c r="EC291" i="30"/>
  <c r="ED291" i="30"/>
  <c r="EE291" i="30"/>
  <c r="EF291" i="30"/>
  <c r="EG291" i="30"/>
  <c r="EH291" i="30"/>
  <c r="EI291" i="30"/>
  <c r="EJ291" i="30"/>
  <c r="EK291" i="30"/>
  <c r="EL291" i="30"/>
  <c r="EM291" i="30"/>
  <c r="EN291" i="30"/>
  <c r="CM207" i="30"/>
  <c r="CN207" i="30"/>
  <c r="CO207" i="30"/>
  <c r="CP207" i="30"/>
  <c r="CQ207" i="30"/>
  <c r="CR207" i="30"/>
  <c r="CS207" i="30"/>
  <c r="CT207" i="30"/>
  <c r="CU207" i="30"/>
  <c r="CV207" i="30"/>
  <c r="CW207" i="30"/>
  <c r="CX207" i="30"/>
  <c r="CY207" i="30"/>
  <c r="CZ207" i="30"/>
  <c r="DA207" i="30"/>
  <c r="DB207" i="30"/>
  <c r="DC207" i="30"/>
  <c r="DD207" i="30"/>
  <c r="DE207" i="30"/>
  <c r="DF207" i="30"/>
  <c r="DG207" i="30"/>
  <c r="DH207" i="30"/>
  <c r="DI207" i="30"/>
  <c r="DJ207" i="30"/>
  <c r="DK207" i="30"/>
  <c r="DL207" i="30"/>
  <c r="DM207" i="30"/>
  <c r="DN207" i="30"/>
  <c r="DO207" i="30"/>
  <c r="DP207" i="30"/>
  <c r="DQ207" i="30"/>
  <c r="DR207" i="30"/>
  <c r="DS207" i="30"/>
  <c r="DT207" i="30"/>
  <c r="DU207" i="30"/>
  <c r="DV207" i="30"/>
  <c r="DW207" i="30"/>
  <c r="DX207" i="30"/>
  <c r="DY207" i="30"/>
  <c r="DZ207" i="30"/>
  <c r="EA207" i="30"/>
  <c r="EB207" i="30"/>
  <c r="EC207" i="30"/>
  <c r="ED207" i="30"/>
  <c r="EE207" i="30"/>
  <c r="EF207" i="30"/>
  <c r="EG207" i="30"/>
  <c r="EH207" i="30"/>
  <c r="EI207" i="30"/>
  <c r="EJ207" i="30"/>
  <c r="EK207" i="30"/>
  <c r="EL207" i="30"/>
  <c r="EM207" i="30"/>
  <c r="EN207" i="30"/>
  <c r="CM215" i="30"/>
  <c r="CN215" i="30"/>
  <c r="CO215" i="30"/>
  <c r="CP215" i="30"/>
  <c r="CQ215" i="30"/>
  <c r="CR215" i="30"/>
  <c r="CS215" i="30"/>
  <c r="CT215" i="30"/>
  <c r="CU215" i="30"/>
  <c r="CV215" i="30"/>
  <c r="CW215" i="30"/>
  <c r="CX215" i="30"/>
  <c r="CY215" i="30"/>
  <c r="CZ215" i="30"/>
  <c r="DA215" i="30"/>
  <c r="DB215" i="30"/>
  <c r="DC215" i="30"/>
  <c r="DD215" i="30"/>
  <c r="DE215" i="30"/>
  <c r="DF215" i="30"/>
  <c r="DG215" i="30"/>
  <c r="DH215" i="30"/>
  <c r="DI215" i="30"/>
  <c r="DJ215" i="30"/>
  <c r="DK215" i="30"/>
  <c r="DL215" i="30"/>
  <c r="DM215" i="30"/>
  <c r="DN215" i="30"/>
  <c r="DO215" i="30"/>
  <c r="DP215" i="30"/>
  <c r="DQ215" i="30"/>
  <c r="DR215" i="30"/>
  <c r="DS215" i="30"/>
  <c r="DT215" i="30"/>
  <c r="DU215" i="30"/>
  <c r="DV215" i="30"/>
  <c r="DW215" i="30"/>
  <c r="DX215" i="30"/>
  <c r="DY215" i="30"/>
  <c r="DZ215" i="30"/>
  <c r="EA215" i="30"/>
  <c r="EB215" i="30"/>
  <c r="EC215" i="30"/>
  <c r="ED215" i="30"/>
  <c r="EE215" i="30"/>
  <c r="EF215" i="30"/>
  <c r="EG215" i="30"/>
  <c r="EH215" i="30"/>
  <c r="EI215" i="30"/>
  <c r="EJ215" i="30"/>
  <c r="EK215" i="30"/>
  <c r="EL215" i="30"/>
  <c r="EM215" i="30"/>
  <c r="EN215" i="30"/>
  <c r="CM37" i="30"/>
  <c r="CN37" i="30"/>
  <c r="CO37" i="30"/>
  <c r="CP37" i="30"/>
  <c r="CQ37" i="30"/>
  <c r="CR37" i="30"/>
  <c r="CS37" i="30"/>
  <c r="CT37" i="30"/>
  <c r="CU37" i="30"/>
  <c r="CV37" i="30"/>
  <c r="CW37" i="30"/>
  <c r="CX37" i="30"/>
  <c r="CY37" i="30"/>
  <c r="CZ37" i="30"/>
  <c r="DA37" i="30"/>
  <c r="DB37" i="30"/>
  <c r="DC37" i="30"/>
  <c r="DD37" i="30"/>
  <c r="DE37" i="30"/>
  <c r="DF37" i="30"/>
  <c r="DG37" i="30"/>
  <c r="DH37" i="30"/>
  <c r="DI37" i="30"/>
  <c r="DJ37" i="30"/>
  <c r="DK37" i="30"/>
  <c r="DL37" i="30"/>
  <c r="DM37" i="30"/>
  <c r="DN37" i="30"/>
  <c r="DO37" i="30"/>
  <c r="DP37" i="30"/>
  <c r="DQ37" i="30"/>
  <c r="DR37" i="30"/>
  <c r="DS37" i="30"/>
  <c r="DT37" i="30"/>
  <c r="DU37" i="30"/>
  <c r="DV37" i="30"/>
  <c r="DW37" i="30"/>
  <c r="DX37" i="30"/>
  <c r="DY37" i="30"/>
  <c r="DZ37" i="30"/>
  <c r="EA37" i="30"/>
  <c r="EB37" i="30"/>
  <c r="EC37" i="30"/>
  <c r="ED37" i="30"/>
  <c r="EE37" i="30"/>
  <c r="EF37" i="30"/>
  <c r="EG37" i="30"/>
  <c r="EH37" i="30"/>
  <c r="EI37" i="30"/>
  <c r="EJ37" i="30"/>
  <c r="EK37" i="30"/>
  <c r="EL37" i="30"/>
  <c r="EM37" i="30"/>
  <c r="EN37" i="30"/>
  <c r="CM179" i="30"/>
  <c r="CN179" i="30"/>
  <c r="CO179" i="30"/>
  <c r="CP179" i="30"/>
  <c r="CQ179" i="30"/>
  <c r="CR179" i="30"/>
  <c r="CS179" i="30"/>
  <c r="CT179" i="30"/>
  <c r="CU179" i="30"/>
  <c r="CV179" i="30"/>
  <c r="CW179" i="30"/>
  <c r="CX179" i="30"/>
  <c r="CY179" i="30"/>
  <c r="CZ179" i="30"/>
  <c r="DA179" i="30"/>
  <c r="DB179" i="30"/>
  <c r="DC179" i="30"/>
  <c r="DD179" i="30"/>
  <c r="DE179" i="30"/>
  <c r="DF179" i="30"/>
  <c r="DG179" i="30"/>
  <c r="DH179" i="30"/>
  <c r="DI179" i="30"/>
  <c r="DJ179" i="30"/>
  <c r="DK179" i="30"/>
  <c r="DL179" i="30"/>
  <c r="DM179" i="30"/>
  <c r="DN179" i="30"/>
  <c r="DO179" i="30"/>
  <c r="DP179" i="30"/>
  <c r="DQ179" i="30"/>
  <c r="DR179" i="30"/>
  <c r="DS179" i="30"/>
  <c r="DT179" i="30"/>
  <c r="DU179" i="30"/>
  <c r="DV179" i="30"/>
  <c r="DW179" i="30"/>
  <c r="DX179" i="30"/>
  <c r="DY179" i="30"/>
  <c r="DZ179" i="30"/>
  <c r="EA179" i="30"/>
  <c r="EB179" i="30"/>
  <c r="EC179" i="30"/>
  <c r="ED179" i="30"/>
  <c r="EE179" i="30"/>
  <c r="EF179" i="30"/>
  <c r="EG179" i="30"/>
  <c r="EH179" i="30"/>
  <c r="EI179" i="30"/>
  <c r="EJ179" i="30"/>
  <c r="EK179" i="30"/>
  <c r="EL179" i="30"/>
  <c r="EM179" i="30"/>
  <c r="EN179" i="30"/>
  <c r="CM242" i="30"/>
  <c r="CN242" i="30"/>
  <c r="CO242" i="30"/>
  <c r="CP242" i="30"/>
  <c r="CQ242" i="30"/>
  <c r="CR242" i="30"/>
  <c r="CS242" i="30"/>
  <c r="CT242" i="30"/>
  <c r="CU242" i="30"/>
  <c r="CV242" i="30"/>
  <c r="CW242" i="30"/>
  <c r="CX242" i="30"/>
  <c r="CY242" i="30"/>
  <c r="CZ242" i="30"/>
  <c r="DA242" i="30"/>
  <c r="DB242" i="30"/>
  <c r="DC242" i="30"/>
  <c r="DD242" i="30"/>
  <c r="DE242" i="30"/>
  <c r="DF242" i="30"/>
  <c r="DG242" i="30"/>
  <c r="DH242" i="30"/>
  <c r="DI242" i="30"/>
  <c r="DJ242" i="30"/>
  <c r="DK242" i="30"/>
  <c r="DL242" i="30"/>
  <c r="DM242" i="30"/>
  <c r="DN242" i="30"/>
  <c r="DO242" i="30"/>
  <c r="DP242" i="30"/>
  <c r="DQ242" i="30"/>
  <c r="DR242" i="30"/>
  <c r="DS242" i="30"/>
  <c r="DT242" i="30"/>
  <c r="DU242" i="30"/>
  <c r="DV242" i="30"/>
  <c r="DW242" i="30"/>
  <c r="DX242" i="30"/>
  <c r="DY242" i="30"/>
  <c r="DZ242" i="30"/>
  <c r="EA242" i="30"/>
  <c r="EB242" i="30"/>
  <c r="EC242" i="30"/>
  <c r="ED242" i="30"/>
  <c r="EE242" i="30"/>
  <c r="EF242" i="30"/>
  <c r="EG242" i="30"/>
  <c r="EH242" i="30"/>
  <c r="EI242" i="30"/>
  <c r="EJ242" i="30"/>
  <c r="EK242" i="30"/>
  <c r="EL242" i="30"/>
  <c r="EM242" i="30"/>
  <c r="EN242" i="30"/>
  <c r="CM125" i="30"/>
  <c r="CN125" i="30"/>
  <c r="CO125" i="30"/>
  <c r="CP125" i="30"/>
  <c r="CQ125" i="30"/>
  <c r="CR125" i="30"/>
  <c r="CS125" i="30"/>
  <c r="CT125" i="30"/>
  <c r="CU125" i="30"/>
  <c r="CV125" i="30"/>
  <c r="CW125" i="30"/>
  <c r="CX125" i="30"/>
  <c r="CY125" i="30"/>
  <c r="CZ125" i="30"/>
  <c r="DA125" i="30"/>
  <c r="DB125" i="30"/>
  <c r="DC125" i="30"/>
  <c r="DD125" i="30"/>
  <c r="DE125" i="30"/>
  <c r="DF125" i="30"/>
  <c r="DG125" i="30"/>
  <c r="DH125" i="30"/>
  <c r="DI125" i="30"/>
  <c r="DJ125" i="30"/>
  <c r="DK125" i="30"/>
  <c r="DL125" i="30"/>
  <c r="DM125" i="30"/>
  <c r="DN125" i="30"/>
  <c r="DO125" i="30"/>
  <c r="DP125" i="30"/>
  <c r="DQ125" i="30"/>
  <c r="DR125" i="30"/>
  <c r="DS125" i="30"/>
  <c r="DT125" i="30"/>
  <c r="DU125" i="30"/>
  <c r="DV125" i="30"/>
  <c r="DW125" i="30"/>
  <c r="DX125" i="30"/>
  <c r="DY125" i="30"/>
  <c r="DZ125" i="30"/>
  <c r="EA125" i="30"/>
  <c r="EB125" i="30"/>
  <c r="EC125" i="30"/>
  <c r="ED125" i="30"/>
  <c r="EE125" i="30"/>
  <c r="EF125" i="30"/>
  <c r="EG125" i="30"/>
  <c r="EH125" i="30"/>
  <c r="EI125" i="30"/>
  <c r="EJ125" i="30"/>
  <c r="EK125" i="30"/>
  <c r="EL125" i="30"/>
  <c r="EM125" i="30"/>
  <c r="EN125" i="30"/>
  <c r="CM197" i="30"/>
  <c r="CN197" i="30"/>
  <c r="CO197" i="30"/>
  <c r="CP197" i="30"/>
  <c r="CQ197" i="30"/>
  <c r="CR197" i="30"/>
  <c r="CS197" i="30"/>
  <c r="CT197" i="30"/>
  <c r="CU197" i="30"/>
  <c r="CV197" i="30"/>
  <c r="CW197" i="30"/>
  <c r="CX197" i="30"/>
  <c r="CY197" i="30"/>
  <c r="CZ197" i="30"/>
  <c r="DA197" i="30"/>
  <c r="DB197" i="30"/>
  <c r="DC197" i="30"/>
  <c r="DD197" i="30"/>
  <c r="DE197" i="30"/>
  <c r="DF197" i="30"/>
  <c r="DG197" i="30"/>
  <c r="DH197" i="30"/>
  <c r="DI197" i="30"/>
  <c r="DJ197" i="30"/>
  <c r="DK197" i="30"/>
  <c r="DL197" i="30"/>
  <c r="DM197" i="30"/>
  <c r="DN197" i="30"/>
  <c r="DO197" i="30"/>
  <c r="DP197" i="30"/>
  <c r="DQ197" i="30"/>
  <c r="DR197" i="30"/>
  <c r="DS197" i="30"/>
  <c r="DT197" i="30"/>
  <c r="DU197" i="30"/>
  <c r="DV197" i="30"/>
  <c r="DW197" i="30"/>
  <c r="DX197" i="30"/>
  <c r="DY197" i="30"/>
  <c r="DZ197" i="30"/>
  <c r="EA197" i="30"/>
  <c r="EB197" i="30"/>
  <c r="EC197" i="30"/>
  <c r="ED197" i="30"/>
  <c r="EE197" i="30"/>
  <c r="EF197" i="30"/>
  <c r="EG197" i="30"/>
  <c r="EH197" i="30"/>
  <c r="EI197" i="30"/>
  <c r="EJ197" i="30"/>
  <c r="EK197" i="30"/>
  <c r="EL197" i="30"/>
  <c r="EM197" i="30"/>
  <c r="EN197" i="30"/>
  <c r="CM252" i="30"/>
  <c r="CN252" i="30"/>
  <c r="CO252" i="30"/>
  <c r="CP252" i="30"/>
  <c r="CQ252" i="30"/>
  <c r="CR252" i="30"/>
  <c r="CS252" i="30"/>
  <c r="CT252" i="30"/>
  <c r="CU252" i="30"/>
  <c r="CV252" i="30"/>
  <c r="CW252" i="30"/>
  <c r="CX252" i="30"/>
  <c r="CY252" i="30"/>
  <c r="CZ252" i="30"/>
  <c r="DA252" i="30"/>
  <c r="DB252" i="30"/>
  <c r="DC252" i="30"/>
  <c r="DD252" i="30"/>
  <c r="DE252" i="30"/>
  <c r="DF252" i="30"/>
  <c r="DG252" i="30"/>
  <c r="DH252" i="30"/>
  <c r="DI252" i="30"/>
  <c r="DJ252" i="30"/>
  <c r="DK252" i="30"/>
  <c r="DL252" i="30"/>
  <c r="DM252" i="30"/>
  <c r="DN252" i="30"/>
  <c r="DO252" i="30"/>
  <c r="DP252" i="30"/>
  <c r="DQ252" i="30"/>
  <c r="DR252" i="30"/>
  <c r="DS252" i="30"/>
  <c r="DT252" i="30"/>
  <c r="DU252" i="30"/>
  <c r="DV252" i="30"/>
  <c r="DW252" i="30"/>
  <c r="DX252" i="30"/>
  <c r="DY252" i="30"/>
  <c r="DZ252" i="30"/>
  <c r="EA252" i="30"/>
  <c r="EB252" i="30"/>
  <c r="EC252" i="30"/>
  <c r="ED252" i="30"/>
  <c r="EE252" i="30"/>
  <c r="EF252" i="30"/>
  <c r="EG252" i="30"/>
  <c r="EH252" i="30"/>
  <c r="EI252" i="30"/>
  <c r="EJ252" i="30"/>
  <c r="EK252" i="30"/>
  <c r="EL252" i="30"/>
  <c r="EM252" i="30"/>
  <c r="EN252" i="30"/>
  <c r="CM114" i="30"/>
  <c r="CN114" i="30"/>
  <c r="CO114" i="30"/>
  <c r="CP114" i="30"/>
  <c r="CQ114" i="30"/>
  <c r="CR114" i="30"/>
  <c r="CS114" i="30"/>
  <c r="CT114" i="30"/>
  <c r="CU114" i="30"/>
  <c r="CV114" i="30"/>
  <c r="CW114" i="30"/>
  <c r="CX114" i="30"/>
  <c r="CY114" i="30"/>
  <c r="CZ114" i="30"/>
  <c r="DA114" i="30"/>
  <c r="DB114" i="30"/>
  <c r="DC114" i="30"/>
  <c r="DD114" i="30"/>
  <c r="DE114" i="30"/>
  <c r="DF114" i="30"/>
  <c r="DG114" i="30"/>
  <c r="DH114" i="30"/>
  <c r="DI114" i="30"/>
  <c r="DJ114" i="30"/>
  <c r="DK114" i="30"/>
  <c r="DL114" i="30"/>
  <c r="DM114" i="30"/>
  <c r="DN114" i="30"/>
  <c r="DO114" i="30"/>
  <c r="DP114" i="30"/>
  <c r="DQ114" i="30"/>
  <c r="DR114" i="30"/>
  <c r="DS114" i="30"/>
  <c r="DT114" i="30"/>
  <c r="DU114" i="30"/>
  <c r="DV114" i="30"/>
  <c r="DW114" i="30"/>
  <c r="DX114" i="30"/>
  <c r="DY114" i="30"/>
  <c r="DZ114" i="30"/>
  <c r="EA114" i="30"/>
  <c r="EB114" i="30"/>
  <c r="EC114" i="30"/>
  <c r="ED114" i="30"/>
  <c r="EE114" i="30"/>
  <c r="EF114" i="30"/>
  <c r="EG114" i="30"/>
  <c r="EH114" i="30"/>
  <c r="EI114" i="30"/>
  <c r="EJ114" i="30"/>
  <c r="EK114" i="30"/>
  <c r="EL114" i="30"/>
  <c r="EM114" i="30"/>
  <c r="EN114" i="30"/>
  <c r="CM157" i="30"/>
  <c r="CN157" i="30"/>
  <c r="CO157" i="30"/>
  <c r="CP157" i="30"/>
  <c r="CQ157" i="30"/>
  <c r="CR157" i="30"/>
  <c r="CS157" i="30"/>
  <c r="CT157" i="30"/>
  <c r="CU157" i="30"/>
  <c r="CV157" i="30"/>
  <c r="CW157" i="30"/>
  <c r="CX157" i="30"/>
  <c r="CY157" i="30"/>
  <c r="CZ157" i="30"/>
  <c r="DA157" i="30"/>
  <c r="DB157" i="30"/>
  <c r="DC157" i="30"/>
  <c r="DD157" i="30"/>
  <c r="DE157" i="30"/>
  <c r="DF157" i="30"/>
  <c r="DG157" i="30"/>
  <c r="DH157" i="30"/>
  <c r="DI157" i="30"/>
  <c r="DJ157" i="30"/>
  <c r="DK157" i="30"/>
  <c r="DL157" i="30"/>
  <c r="DM157" i="30"/>
  <c r="DN157" i="30"/>
  <c r="DO157" i="30"/>
  <c r="DP157" i="30"/>
  <c r="DQ157" i="30"/>
  <c r="DR157" i="30"/>
  <c r="DS157" i="30"/>
  <c r="DT157" i="30"/>
  <c r="DU157" i="30"/>
  <c r="DV157" i="30"/>
  <c r="DW157" i="30"/>
  <c r="DX157" i="30"/>
  <c r="DY157" i="30"/>
  <c r="DZ157" i="30"/>
  <c r="EA157" i="30"/>
  <c r="EB157" i="30"/>
  <c r="EC157" i="30"/>
  <c r="ED157" i="30"/>
  <c r="EE157" i="30"/>
  <c r="EF157" i="30"/>
  <c r="EG157" i="30"/>
  <c r="EH157" i="30"/>
  <c r="EI157" i="30"/>
  <c r="EJ157" i="30"/>
  <c r="EK157" i="30"/>
  <c r="EL157" i="30"/>
  <c r="EM157" i="30"/>
  <c r="EN157" i="30"/>
  <c r="CM226" i="30"/>
  <c r="CN226" i="30"/>
  <c r="CO226" i="30"/>
  <c r="CP226" i="30"/>
  <c r="CQ226" i="30"/>
  <c r="CR226" i="30"/>
  <c r="CS226" i="30"/>
  <c r="CT226" i="30"/>
  <c r="CU226" i="30"/>
  <c r="CV226" i="30"/>
  <c r="CW226" i="30"/>
  <c r="CX226" i="30"/>
  <c r="CY226" i="30"/>
  <c r="CZ226" i="30"/>
  <c r="DA226" i="30"/>
  <c r="DB226" i="30"/>
  <c r="DC226" i="30"/>
  <c r="DD226" i="30"/>
  <c r="DE226" i="30"/>
  <c r="DF226" i="30"/>
  <c r="DG226" i="30"/>
  <c r="DH226" i="30"/>
  <c r="DI226" i="30"/>
  <c r="DJ226" i="30"/>
  <c r="DK226" i="30"/>
  <c r="DL226" i="30"/>
  <c r="DM226" i="30"/>
  <c r="DN226" i="30"/>
  <c r="DO226" i="30"/>
  <c r="DP226" i="30"/>
  <c r="DQ226" i="30"/>
  <c r="DR226" i="30"/>
  <c r="DS226" i="30"/>
  <c r="DT226" i="30"/>
  <c r="DU226" i="30"/>
  <c r="DV226" i="30"/>
  <c r="DW226" i="30"/>
  <c r="DX226" i="30"/>
  <c r="DY226" i="30"/>
  <c r="DZ226" i="30"/>
  <c r="EA226" i="30"/>
  <c r="EB226" i="30"/>
  <c r="EC226" i="30"/>
  <c r="ED226" i="30"/>
  <c r="EE226" i="30"/>
  <c r="EF226" i="30"/>
  <c r="EG226" i="30"/>
  <c r="EH226" i="30"/>
  <c r="EI226" i="30"/>
  <c r="EJ226" i="30"/>
  <c r="EK226" i="30"/>
  <c r="EL226" i="30"/>
  <c r="EM226" i="30"/>
  <c r="EN226" i="30"/>
  <c r="CM287" i="30"/>
  <c r="CN287" i="30"/>
  <c r="CO287" i="30"/>
  <c r="CP287" i="30"/>
  <c r="CQ287" i="30"/>
  <c r="CR287" i="30"/>
  <c r="CS287" i="30"/>
  <c r="CT287" i="30"/>
  <c r="CU287" i="30"/>
  <c r="CV287" i="30"/>
  <c r="CW287" i="30"/>
  <c r="CX287" i="30"/>
  <c r="CY287" i="30"/>
  <c r="CZ287" i="30"/>
  <c r="DA287" i="30"/>
  <c r="DB287" i="30"/>
  <c r="DC287" i="30"/>
  <c r="DD287" i="30"/>
  <c r="DE287" i="30"/>
  <c r="DF287" i="30"/>
  <c r="DG287" i="30"/>
  <c r="DH287" i="30"/>
  <c r="DI287" i="30"/>
  <c r="DJ287" i="30"/>
  <c r="DK287" i="30"/>
  <c r="DL287" i="30"/>
  <c r="DM287" i="30"/>
  <c r="DN287" i="30"/>
  <c r="DO287" i="30"/>
  <c r="DP287" i="30"/>
  <c r="DQ287" i="30"/>
  <c r="DR287" i="30"/>
  <c r="DS287" i="30"/>
  <c r="DT287" i="30"/>
  <c r="DU287" i="30"/>
  <c r="DV287" i="30"/>
  <c r="DW287" i="30"/>
  <c r="DX287" i="30"/>
  <c r="DY287" i="30"/>
  <c r="DZ287" i="30"/>
  <c r="EA287" i="30"/>
  <c r="EB287" i="30"/>
  <c r="EC287" i="30"/>
  <c r="ED287" i="30"/>
  <c r="EE287" i="30"/>
  <c r="EF287" i="30"/>
  <c r="EG287" i="30"/>
  <c r="EH287" i="30"/>
  <c r="EI287" i="30"/>
  <c r="EJ287" i="30"/>
  <c r="EK287" i="30"/>
  <c r="EL287" i="30"/>
  <c r="EM287" i="30"/>
  <c r="EN287" i="30"/>
  <c r="CM28" i="30"/>
  <c r="CN28" i="30"/>
  <c r="CO28" i="30"/>
  <c r="CP28" i="30"/>
  <c r="CQ28" i="30"/>
  <c r="CR28" i="30"/>
  <c r="CS28" i="30"/>
  <c r="CT28" i="30"/>
  <c r="CU28" i="30"/>
  <c r="CV28" i="30"/>
  <c r="CW28" i="30"/>
  <c r="CX28" i="30"/>
  <c r="CY28" i="30"/>
  <c r="CZ28" i="30"/>
  <c r="DA28" i="30"/>
  <c r="DB28" i="30"/>
  <c r="DC28" i="30"/>
  <c r="DD28" i="30"/>
  <c r="DE28" i="30"/>
  <c r="DF28" i="30"/>
  <c r="DG28" i="30"/>
  <c r="DH28" i="30"/>
  <c r="DI28" i="30"/>
  <c r="DJ28" i="30"/>
  <c r="DK28" i="30"/>
  <c r="DL28" i="30"/>
  <c r="DM28" i="30"/>
  <c r="DN28" i="30"/>
  <c r="DO28" i="30"/>
  <c r="DP28" i="30"/>
  <c r="DQ28" i="30"/>
  <c r="DR28" i="30"/>
  <c r="DS28" i="30"/>
  <c r="DT28" i="30"/>
  <c r="DU28" i="30"/>
  <c r="DV28" i="30"/>
  <c r="DW28" i="30"/>
  <c r="DX28" i="30"/>
  <c r="DY28" i="30"/>
  <c r="DZ28" i="30"/>
  <c r="EA28" i="30"/>
  <c r="EB28" i="30"/>
  <c r="EC28" i="30"/>
  <c r="ED28" i="30"/>
  <c r="EE28" i="30"/>
  <c r="EF28" i="30"/>
  <c r="EG28" i="30"/>
  <c r="EH28" i="30"/>
  <c r="EI28" i="30"/>
  <c r="EJ28" i="30"/>
  <c r="EK28" i="30"/>
  <c r="EL28" i="30"/>
  <c r="EM28" i="30"/>
  <c r="EN28" i="30"/>
  <c r="CM266" i="30"/>
  <c r="CN266" i="30"/>
  <c r="CO266" i="30"/>
  <c r="CP266" i="30"/>
  <c r="CQ266" i="30"/>
  <c r="CR266" i="30"/>
  <c r="CS266" i="30"/>
  <c r="CT266" i="30"/>
  <c r="CU266" i="30"/>
  <c r="CV266" i="30"/>
  <c r="CW266" i="30"/>
  <c r="CX266" i="30"/>
  <c r="CY266" i="30"/>
  <c r="CZ266" i="30"/>
  <c r="DA266" i="30"/>
  <c r="DB266" i="30"/>
  <c r="DC266" i="30"/>
  <c r="DD266" i="30"/>
  <c r="DE266" i="30"/>
  <c r="DF266" i="30"/>
  <c r="DG266" i="30"/>
  <c r="DH266" i="30"/>
  <c r="DI266" i="30"/>
  <c r="DJ266" i="30"/>
  <c r="DK266" i="30"/>
  <c r="DL266" i="30"/>
  <c r="DM266" i="30"/>
  <c r="DN266" i="30"/>
  <c r="DO266" i="30"/>
  <c r="DP266" i="30"/>
  <c r="DQ266" i="30"/>
  <c r="DR266" i="30"/>
  <c r="DS266" i="30"/>
  <c r="DT266" i="30"/>
  <c r="DU266" i="30"/>
  <c r="DV266" i="30"/>
  <c r="DW266" i="30"/>
  <c r="DX266" i="30"/>
  <c r="DY266" i="30"/>
  <c r="DZ266" i="30"/>
  <c r="EA266" i="30"/>
  <c r="EB266" i="30"/>
  <c r="EC266" i="30"/>
  <c r="ED266" i="30"/>
  <c r="EE266" i="30"/>
  <c r="EF266" i="30"/>
  <c r="EG266" i="30"/>
  <c r="EH266" i="30"/>
  <c r="EI266" i="30"/>
  <c r="EJ266" i="30"/>
  <c r="EK266" i="30"/>
  <c r="EL266" i="30"/>
  <c r="EM266" i="30"/>
  <c r="EN266" i="30"/>
  <c r="CM263" i="30"/>
  <c r="CN263" i="30"/>
  <c r="CO263" i="30"/>
  <c r="CP263" i="30"/>
  <c r="CQ263" i="30"/>
  <c r="CR263" i="30"/>
  <c r="CS263" i="30"/>
  <c r="CT263" i="30"/>
  <c r="CU263" i="30"/>
  <c r="CV263" i="30"/>
  <c r="CW263" i="30"/>
  <c r="CX263" i="30"/>
  <c r="CY263" i="30"/>
  <c r="CZ263" i="30"/>
  <c r="DA263" i="30"/>
  <c r="DB263" i="30"/>
  <c r="DC263" i="30"/>
  <c r="DD263" i="30"/>
  <c r="DE263" i="30"/>
  <c r="DF263" i="30"/>
  <c r="DG263" i="30"/>
  <c r="DH263" i="30"/>
  <c r="DI263" i="30"/>
  <c r="DJ263" i="30"/>
  <c r="DK263" i="30"/>
  <c r="DL263" i="30"/>
  <c r="DM263" i="30"/>
  <c r="DN263" i="30"/>
  <c r="DO263" i="30"/>
  <c r="DP263" i="30"/>
  <c r="DQ263" i="30"/>
  <c r="DR263" i="30"/>
  <c r="DS263" i="30"/>
  <c r="DT263" i="30"/>
  <c r="DU263" i="30"/>
  <c r="DV263" i="30"/>
  <c r="DW263" i="30"/>
  <c r="DX263" i="30"/>
  <c r="DY263" i="30"/>
  <c r="DZ263" i="30"/>
  <c r="EA263" i="30"/>
  <c r="EB263" i="30"/>
  <c r="EC263" i="30"/>
  <c r="ED263" i="30"/>
  <c r="EE263" i="30"/>
  <c r="EF263" i="30"/>
  <c r="EG263" i="30"/>
  <c r="EH263" i="30"/>
  <c r="EI263" i="30"/>
  <c r="EJ263" i="30"/>
  <c r="EK263" i="30"/>
  <c r="EL263" i="30"/>
  <c r="EM263" i="30"/>
  <c r="EN263" i="30"/>
  <c r="CM91" i="30"/>
  <c r="CN91" i="30"/>
  <c r="CO91" i="30"/>
  <c r="CP91" i="30"/>
  <c r="CQ91" i="30"/>
  <c r="CR91" i="30"/>
  <c r="CS91" i="30"/>
  <c r="CT91" i="30"/>
  <c r="CU91" i="30"/>
  <c r="CV91" i="30"/>
  <c r="CW91" i="30"/>
  <c r="CX91" i="30"/>
  <c r="CY91" i="30"/>
  <c r="CZ91" i="30"/>
  <c r="DA91" i="30"/>
  <c r="DB91" i="30"/>
  <c r="DC91" i="30"/>
  <c r="DD91" i="30"/>
  <c r="DE91" i="30"/>
  <c r="DF91" i="30"/>
  <c r="DG91" i="30"/>
  <c r="DH91" i="30"/>
  <c r="DI91" i="30"/>
  <c r="DJ91" i="30"/>
  <c r="DK91" i="30"/>
  <c r="DL91" i="30"/>
  <c r="DM91" i="30"/>
  <c r="DN91" i="30"/>
  <c r="DO91" i="30"/>
  <c r="DP91" i="30"/>
  <c r="DQ91" i="30"/>
  <c r="DR91" i="30"/>
  <c r="DS91" i="30"/>
  <c r="DT91" i="30"/>
  <c r="DU91" i="30"/>
  <c r="DV91" i="30"/>
  <c r="DW91" i="30"/>
  <c r="DX91" i="30"/>
  <c r="DY91" i="30"/>
  <c r="DZ91" i="30"/>
  <c r="EA91" i="30"/>
  <c r="EB91" i="30"/>
  <c r="EC91" i="30"/>
  <c r="ED91" i="30"/>
  <c r="EE91" i="30"/>
  <c r="EF91" i="30"/>
  <c r="EG91" i="30"/>
  <c r="EH91" i="30"/>
  <c r="EI91" i="30"/>
  <c r="EJ91" i="30"/>
  <c r="EK91" i="30"/>
  <c r="EL91" i="30"/>
  <c r="EM91" i="30"/>
  <c r="EN91" i="30"/>
  <c r="CM95" i="30"/>
  <c r="CN95" i="30"/>
  <c r="CO95" i="30"/>
  <c r="CP95" i="30"/>
  <c r="CQ95" i="30"/>
  <c r="CR95" i="30"/>
  <c r="CS95" i="30"/>
  <c r="CT95" i="30"/>
  <c r="CU95" i="30"/>
  <c r="CV95" i="30"/>
  <c r="CW95" i="30"/>
  <c r="CX95" i="30"/>
  <c r="CY95" i="30"/>
  <c r="CZ95" i="30"/>
  <c r="DA95" i="30"/>
  <c r="DB95" i="30"/>
  <c r="DC95" i="30"/>
  <c r="DD95" i="30"/>
  <c r="DE95" i="30"/>
  <c r="DF95" i="30"/>
  <c r="DG95" i="30"/>
  <c r="DH95" i="30"/>
  <c r="DI95" i="30"/>
  <c r="DJ95" i="30"/>
  <c r="DK95" i="30"/>
  <c r="DL95" i="30"/>
  <c r="DM95" i="30"/>
  <c r="DN95" i="30"/>
  <c r="DO95" i="30"/>
  <c r="DP95" i="30"/>
  <c r="DQ95" i="30"/>
  <c r="DR95" i="30"/>
  <c r="DS95" i="30"/>
  <c r="DT95" i="30"/>
  <c r="DU95" i="30"/>
  <c r="DV95" i="30"/>
  <c r="DW95" i="30"/>
  <c r="DX95" i="30"/>
  <c r="DY95" i="30"/>
  <c r="DZ95" i="30"/>
  <c r="EA95" i="30"/>
  <c r="EB95" i="30"/>
  <c r="EC95" i="30"/>
  <c r="ED95" i="30"/>
  <c r="EE95" i="30"/>
  <c r="EF95" i="30"/>
  <c r="EG95" i="30"/>
  <c r="EH95" i="30"/>
  <c r="EI95" i="30"/>
  <c r="EJ95" i="30"/>
  <c r="EK95" i="30"/>
  <c r="EL95" i="30"/>
  <c r="EM95" i="30"/>
  <c r="EN95" i="30"/>
  <c r="CM81" i="30"/>
  <c r="CN81" i="30"/>
  <c r="CO81" i="30"/>
  <c r="CP81" i="30"/>
  <c r="CQ81" i="30"/>
  <c r="CR81" i="30"/>
  <c r="CS81" i="30"/>
  <c r="CT81" i="30"/>
  <c r="CU81" i="30"/>
  <c r="CV81" i="30"/>
  <c r="CW81" i="30"/>
  <c r="CX81" i="30"/>
  <c r="CY81" i="30"/>
  <c r="CZ81" i="30"/>
  <c r="DA81" i="30"/>
  <c r="DB81" i="30"/>
  <c r="DC81" i="30"/>
  <c r="DD81" i="30"/>
  <c r="DE81" i="30"/>
  <c r="DF81" i="30"/>
  <c r="DG81" i="30"/>
  <c r="DH81" i="30"/>
  <c r="DI81" i="30"/>
  <c r="DJ81" i="30"/>
  <c r="DK81" i="30"/>
  <c r="DL81" i="30"/>
  <c r="DM81" i="30"/>
  <c r="DN81" i="30"/>
  <c r="DO81" i="30"/>
  <c r="DP81" i="30"/>
  <c r="DQ81" i="30"/>
  <c r="DR81" i="30"/>
  <c r="DS81" i="30"/>
  <c r="DT81" i="30"/>
  <c r="DU81" i="30"/>
  <c r="DV81" i="30"/>
  <c r="DW81" i="30"/>
  <c r="DX81" i="30"/>
  <c r="DY81" i="30"/>
  <c r="DZ81" i="30"/>
  <c r="EA81" i="30"/>
  <c r="EB81" i="30"/>
  <c r="EC81" i="30"/>
  <c r="ED81" i="30"/>
  <c r="EE81" i="30"/>
  <c r="EF81" i="30"/>
  <c r="EG81" i="30"/>
  <c r="EH81" i="30"/>
  <c r="EI81" i="30"/>
  <c r="EJ81" i="30"/>
  <c r="EK81" i="30"/>
  <c r="EL81" i="30"/>
  <c r="EM81" i="30"/>
  <c r="EN81" i="30"/>
  <c r="CM104" i="30"/>
  <c r="CN104" i="30"/>
  <c r="CO104" i="30"/>
  <c r="CP104" i="30"/>
  <c r="CQ104" i="30"/>
  <c r="CR104" i="30"/>
  <c r="CS104" i="30"/>
  <c r="CT104" i="30"/>
  <c r="CU104" i="30"/>
  <c r="CV104" i="30"/>
  <c r="CW104" i="30"/>
  <c r="CX104" i="30"/>
  <c r="CY104" i="30"/>
  <c r="CZ104" i="30"/>
  <c r="DA104" i="30"/>
  <c r="DB104" i="30"/>
  <c r="DC104" i="30"/>
  <c r="DD104" i="30"/>
  <c r="DE104" i="30"/>
  <c r="DF104" i="30"/>
  <c r="DG104" i="30"/>
  <c r="DH104" i="30"/>
  <c r="DI104" i="30"/>
  <c r="DJ104" i="30"/>
  <c r="DK104" i="30"/>
  <c r="DL104" i="30"/>
  <c r="DM104" i="30"/>
  <c r="DN104" i="30"/>
  <c r="DO104" i="30"/>
  <c r="DP104" i="30"/>
  <c r="DQ104" i="30"/>
  <c r="DR104" i="30"/>
  <c r="DS104" i="30"/>
  <c r="DT104" i="30"/>
  <c r="DU104" i="30"/>
  <c r="DV104" i="30"/>
  <c r="DW104" i="30"/>
  <c r="DX104" i="30"/>
  <c r="DY104" i="30"/>
  <c r="DZ104" i="30"/>
  <c r="EA104" i="30"/>
  <c r="EB104" i="30"/>
  <c r="EC104" i="30"/>
  <c r="ED104" i="30"/>
  <c r="EE104" i="30"/>
  <c r="EF104" i="30"/>
  <c r="EG104" i="30"/>
  <c r="EH104" i="30"/>
  <c r="EI104" i="30"/>
  <c r="EJ104" i="30"/>
  <c r="EK104" i="30"/>
  <c r="EL104" i="30"/>
  <c r="EM104" i="30"/>
  <c r="EN104" i="30"/>
  <c r="CM15" i="30"/>
  <c r="CN15" i="30"/>
  <c r="CO15" i="30"/>
  <c r="CP15" i="30"/>
  <c r="CQ15" i="30"/>
  <c r="CR15" i="30"/>
  <c r="CS15" i="30"/>
  <c r="CT15" i="30"/>
  <c r="CU15" i="30"/>
  <c r="CV15" i="30"/>
  <c r="CW15" i="30"/>
  <c r="CX15" i="30"/>
  <c r="CY15" i="30"/>
  <c r="CZ15" i="30"/>
  <c r="DA15" i="30"/>
  <c r="DB15" i="30"/>
  <c r="DC15" i="30"/>
  <c r="DD15" i="30"/>
  <c r="DE15" i="30"/>
  <c r="DF15" i="30"/>
  <c r="DG15" i="30"/>
  <c r="DH15" i="30"/>
  <c r="DI15" i="30"/>
  <c r="DJ15" i="30"/>
  <c r="DK15" i="30"/>
  <c r="DL15" i="30"/>
  <c r="DM15" i="30"/>
  <c r="DN15" i="30"/>
  <c r="DO15" i="30"/>
  <c r="DP15" i="30"/>
  <c r="DQ15" i="30"/>
  <c r="DR15" i="30"/>
  <c r="DS15" i="30"/>
  <c r="DT15" i="30"/>
  <c r="DU15" i="30"/>
  <c r="DV15" i="30"/>
  <c r="DW15" i="30"/>
  <c r="DX15" i="30"/>
  <c r="DY15" i="30"/>
  <c r="DZ15" i="30"/>
  <c r="EA15" i="30"/>
  <c r="EB15" i="30"/>
  <c r="EC15" i="30"/>
  <c r="ED15" i="30"/>
  <c r="EE15" i="30"/>
  <c r="EF15" i="30"/>
  <c r="EG15" i="30"/>
  <c r="EH15" i="30"/>
  <c r="EI15" i="30"/>
  <c r="EJ15" i="30"/>
  <c r="EK15" i="30"/>
  <c r="EL15" i="30"/>
  <c r="EM15" i="30"/>
  <c r="EN15" i="30"/>
  <c r="CM163" i="30"/>
  <c r="CN163" i="30"/>
  <c r="CO163" i="30"/>
  <c r="CP163" i="30"/>
  <c r="CQ163" i="30"/>
  <c r="CR163" i="30"/>
  <c r="CS163" i="30"/>
  <c r="CT163" i="30"/>
  <c r="CU163" i="30"/>
  <c r="CV163" i="30"/>
  <c r="CW163" i="30"/>
  <c r="CX163" i="30"/>
  <c r="CY163" i="30"/>
  <c r="CZ163" i="30"/>
  <c r="DA163" i="30"/>
  <c r="DB163" i="30"/>
  <c r="DC163" i="30"/>
  <c r="DD163" i="30"/>
  <c r="DE163" i="30"/>
  <c r="DF163" i="30"/>
  <c r="DG163" i="30"/>
  <c r="DH163" i="30"/>
  <c r="DI163" i="30"/>
  <c r="DJ163" i="30"/>
  <c r="DK163" i="30"/>
  <c r="DL163" i="30"/>
  <c r="DM163" i="30"/>
  <c r="DN163" i="30"/>
  <c r="DO163" i="30"/>
  <c r="DP163" i="30"/>
  <c r="DQ163" i="30"/>
  <c r="DR163" i="30"/>
  <c r="DS163" i="30"/>
  <c r="DT163" i="30"/>
  <c r="DU163" i="30"/>
  <c r="DV163" i="30"/>
  <c r="DW163" i="30"/>
  <c r="DX163" i="30"/>
  <c r="DY163" i="30"/>
  <c r="DZ163" i="30"/>
  <c r="EA163" i="30"/>
  <c r="EB163" i="30"/>
  <c r="EC163" i="30"/>
  <c r="ED163" i="30"/>
  <c r="EE163" i="30"/>
  <c r="EF163" i="30"/>
  <c r="EG163" i="30"/>
  <c r="EH163" i="30"/>
  <c r="EI163" i="30"/>
  <c r="EJ163" i="30"/>
  <c r="EK163" i="30"/>
  <c r="EL163" i="30"/>
  <c r="EM163" i="30"/>
  <c r="EN163" i="30"/>
  <c r="CM202" i="30"/>
  <c r="CN202" i="30"/>
  <c r="CO202" i="30"/>
  <c r="CP202" i="30"/>
  <c r="CQ202" i="30"/>
  <c r="CR202" i="30"/>
  <c r="CS202" i="30"/>
  <c r="CT202" i="30"/>
  <c r="CU202" i="30"/>
  <c r="CV202" i="30"/>
  <c r="CW202" i="30"/>
  <c r="CX202" i="30"/>
  <c r="CY202" i="30"/>
  <c r="CZ202" i="30"/>
  <c r="DA202" i="30"/>
  <c r="DB202" i="30"/>
  <c r="DC202" i="30"/>
  <c r="DD202" i="30"/>
  <c r="DE202" i="30"/>
  <c r="DF202" i="30"/>
  <c r="DG202" i="30"/>
  <c r="DH202" i="30"/>
  <c r="DI202" i="30"/>
  <c r="DJ202" i="30"/>
  <c r="DK202" i="30"/>
  <c r="DL202" i="30"/>
  <c r="DM202" i="30"/>
  <c r="DN202" i="30"/>
  <c r="DO202" i="30"/>
  <c r="DP202" i="30"/>
  <c r="DQ202" i="30"/>
  <c r="DR202" i="30"/>
  <c r="DS202" i="30"/>
  <c r="DT202" i="30"/>
  <c r="DU202" i="30"/>
  <c r="DV202" i="30"/>
  <c r="DW202" i="30"/>
  <c r="DX202" i="30"/>
  <c r="DY202" i="30"/>
  <c r="DZ202" i="30"/>
  <c r="EA202" i="30"/>
  <c r="EB202" i="30"/>
  <c r="EC202" i="30"/>
  <c r="ED202" i="30"/>
  <c r="EE202" i="30"/>
  <c r="EF202" i="30"/>
  <c r="EG202" i="30"/>
  <c r="EH202" i="30"/>
  <c r="EI202" i="30"/>
  <c r="EJ202" i="30"/>
  <c r="EK202" i="30"/>
  <c r="EL202" i="30"/>
  <c r="EM202" i="30"/>
  <c r="EN202" i="30"/>
  <c r="CM184" i="30"/>
  <c r="CN184" i="30"/>
  <c r="CO184" i="30"/>
  <c r="CP184" i="30"/>
  <c r="CQ184" i="30"/>
  <c r="CR184" i="30"/>
  <c r="CS184" i="30"/>
  <c r="CT184" i="30"/>
  <c r="CU184" i="30"/>
  <c r="CV184" i="30"/>
  <c r="CW184" i="30"/>
  <c r="CX184" i="30"/>
  <c r="CY184" i="30"/>
  <c r="CZ184" i="30"/>
  <c r="DA184" i="30"/>
  <c r="DB184" i="30"/>
  <c r="DC184" i="30"/>
  <c r="DD184" i="30"/>
  <c r="DE184" i="30"/>
  <c r="DF184" i="30"/>
  <c r="DG184" i="30"/>
  <c r="DH184" i="30"/>
  <c r="DI184" i="30"/>
  <c r="DJ184" i="30"/>
  <c r="DK184" i="30"/>
  <c r="DL184" i="30"/>
  <c r="DM184" i="30"/>
  <c r="DN184" i="30"/>
  <c r="DO184" i="30"/>
  <c r="DP184" i="30"/>
  <c r="DQ184" i="30"/>
  <c r="DR184" i="30"/>
  <c r="DS184" i="30"/>
  <c r="DT184" i="30"/>
  <c r="DU184" i="30"/>
  <c r="DV184" i="30"/>
  <c r="DW184" i="30"/>
  <c r="DX184" i="30"/>
  <c r="DY184" i="30"/>
  <c r="DZ184" i="30"/>
  <c r="EA184" i="30"/>
  <c r="EB184" i="30"/>
  <c r="EC184" i="30"/>
  <c r="ED184" i="30"/>
  <c r="EE184" i="30"/>
  <c r="EF184" i="30"/>
  <c r="EG184" i="30"/>
  <c r="EH184" i="30"/>
  <c r="EI184" i="30"/>
  <c r="EJ184" i="30"/>
  <c r="EK184" i="30"/>
  <c r="EL184" i="30"/>
  <c r="EM184" i="30"/>
  <c r="EN184" i="30"/>
  <c r="CM49" i="30"/>
  <c r="CN49" i="30"/>
  <c r="CO49" i="30"/>
  <c r="CP49" i="30"/>
  <c r="CQ49" i="30"/>
  <c r="CR49" i="30"/>
  <c r="CS49" i="30"/>
  <c r="CT49" i="30"/>
  <c r="CU49" i="30"/>
  <c r="CV49" i="30"/>
  <c r="CW49" i="30"/>
  <c r="CX49" i="30"/>
  <c r="CY49" i="30"/>
  <c r="CZ49" i="30"/>
  <c r="DA49" i="30"/>
  <c r="DB49" i="30"/>
  <c r="DC49" i="30"/>
  <c r="DD49" i="30"/>
  <c r="DE49" i="30"/>
  <c r="DF49" i="30"/>
  <c r="DG49" i="30"/>
  <c r="DH49" i="30"/>
  <c r="DI49" i="30"/>
  <c r="DJ49" i="30"/>
  <c r="DK49" i="30"/>
  <c r="DL49" i="30"/>
  <c r="DM49" i="30"/>
  <c r="DN49" i="30"/>
  <c r="DO49" i="30"/>
  <c r="DP49" i="30"/>
  <c r="DQ49" i="30"/>
  <c r="DR49" i="30"/>
  <c r="DS49" i="30"/>
  <c r="DT49" i="30"/>
  <c r="DU49" i="30"/>
  <c r="DV49" i="30"/>
  <c r="DW49" i="30"/>
  <c r="DX49" i="30"/>
  <c r="DY49" i="30"/>
  <c r="DZ49" i="30"/>
  <c r="EA49" i="30"/>
  <c r="EB49" i="30"/>
  <c r="EC49" i="30"/>
  <c r="ED49" i="30"/>
  <c r="EE49" i="30"/>
  <c r="EF49" i="30"/>
  <c r="EG49" i="30"/>
  <c r="EH49" i="30"/>
  <c r="EI49" i="30"/>
  <c r="EJ49" i="30"/>
  <c r="EK49" i="30"/>
  <c r="EL49" i="30"/>
  <c r="EM49" i="30"/>
  <c r="EN49" i="30"/>
  <c r="CM189" i="30"/>
  <c r="CN189" i="30"/>
  <c r="CO189" i="30"/>
  <c r="CP189" i="30"/>
  <c r="CQ189" i="30"/>
  <c r="CR189" i="30"/>
  <c r="CS189" i="30"/>
  <c r="CT189" i="30"/>
  <c r="CU189" i="30"/>
  <c r="CV189" i="30"/>
  <c r="CW189" i="30"/>
  <c r="CX189" i="30"/>
  <c r="CY189" i="30"/>
  <c r="CZ189" i="30"/>
  <c r="DA189" i="30"/>
  <c r="DB189" i="30"/>
  <c r="DC189" i="30"/>
  <c r="DD189" i="30"/>
  <c r="DE189" i="30"/>
  <c r="DF189" i="30"/>
  <c r="DG189" i="30"/>
  <c r="DH189" i="30"/>
  <c r="DI189" i="30"/>
  <c r="DJ189" i="30"/>
  <c r="DK189" i="30"/>
  <c r="DL189" i="30"/>
  <c r="DM189" i="30"/>
  <c r="DN189" i="30"/>
  <c r="DO189" i="30"/>
  <c r="DP189" i="30"/>
  <c r="DQ189" i="30"/>
  <c r="DR189" i="30"/>
  <c r="DS189" i="30"/>
  <c r="DT189" i="30"/>
  <c r="DU189" i="30"/>
  <c r="DV189" i="30"/>
  <c r="DW189" i="30"/>
  <c r="DX189" i="30"/>
  <c r="DY189" i="30"/>
  <c r="DZ189" i="30"/>
  <c r="EA189" i="30"/>
  <c r="EB189" i="30"/>
  <c r="EC189" i="30"/>
  <c r="ED189" i="30"/>
  <c r="EE189" i="30"/>
  <c r="EF189" i="30"/>
  <c r="EG189" i="30"/>
  <c r="EH189" i="30"/>
  <c r="EI189" i="30"/>
  <c r="EJ189" i="30"/>
  <c r="EK189" i="30"/>
  <c r="EL189" i="30"/>
  <c r="EM189" i="30"/>
  <c r="EN189" i="30"/>
  <c r="CM11" i="30"/>
  <c r="CN11" i="30"/>
  <c r="CO11" i="30"/>
  <c r="CP11" i="30"/>
  <c r="CQ11" i="30"/>
  <c r="CR11" i="30"/>
  <c r="CS11" i="30"/>
  <c r="CT11" i="30"/>
  <c r="CU11" i="30"/>
  <c r="CV11" i="30"/>
  <c r="CW11" i="30"/>
  <c r="CX11" i="30"/>
  <c r="CY11" i="30"/>
  <c r="CZ11" i="30"/>
  <c r="DA11" i="30"/>
  <c r="DB11" i="30"/>
  <c r="DC11" i="30"/>
  <c r="DD11" i="30"/>
  <c r="DE11" i="30"/>
  <c r="DF11" i="30"/>
  <c r="DG11" i="30"/>
  <c r="DH11" i="30"/>
  <c r="DI11" i="30"/>
  <c r="DJ11" i="30"/>
  <c r="DK11" i="30"/>
  <c r="DL11" i="30"/>
  <c r="DM11" i="30"/>
  <c r="DN11" i="30"/>
  <c r="DO11" i="30"/>
  <c r="DP11" i="30"/>
  <c r="DQ11" i="30"/>
  <c r="DR11" i="30"/>
  <c r="DS11" i="30"/>
  <c r="DT11" i="30"/>
  <c r="DU11" i="30"/>
  <c r="DV11" i="30"/>
  <c r="DW11" i="30"/>
  <c r="DX11" i="30"/>
  <c r="DY11" i="30"/>
  <c r="DZ11" i="30"/>
  <c r="EA11" i="30"/>
  <c r="EB11" i="30"/>
  <c r="EC11" i="30"/>
  <c r="ED11" i="30"/>
  <c r="EE11" i="30"/>
  <c r="EF11" i="30"/>
  <c r="EG11" i="30"/>
  <c r="EH11" i="30"/>
  <c r="EI11" i="30"/>
  <c r="EJ11" i="30"/>
  <c r="EK11" i="30"/>
  <c r="EL11" i="30"/>
  <c r="EM11" i="30"/>
  <c r="EN11" i="30"/>
  <c r="CM130" i="30"/>
  <c r="CN130" i="30"/>
  <c r="CO130" i="30"/>
  <c r="CP130" i="30"/>
  <c r="CQ130" i="30"/>
  <c r="CR130" i="30"/>
  <c r="CS130" i="30"/>
  <c r="CT130" i="30"/>
  <c r="CU130" i="30"/>
  <c r="CV130" i="30"/>
  <c r="CW130" i="30"/>
  <c r="CX130" i="30"/>
  <c r="CY130" i="30"/>
  <c r="CZ130" i="30"/>
  <c r="DA130" i="30"/>
  <c r="DB130" i="30"/>
  <c r="DC130" i="30"/>
  <c r="DD130" i="30"/>
  <c r="DE130" i="30"/>
  <c r="DF130" i="30"/>
  <c r="DG130" i="30"/>
  <c r="DH130" i="30"/>
  <c r="DI130" i="30"/>
  <c r="DJ130" i="30"/>
  <c r="DK130" i="30"/>
  <c r="DL130" i="30"/>
  <c r="DM130" i="30"/>
  <c r="DN130" i="30"/>
  <c r="DO130" i="30"/>
  <c r="DP130" i="30"/>
  <c r="DQ130" i="30"/>
  <c r="DR130" i="30"/>
  <c r="DS130" i="30"/>
  <c r="DT130" i="30"/>
  <c r="DU130" i="30"/>
  <c r="DV130" i="30"/>
  <c r="DW130" i="30"/>
  <c r="DX130" i="30"/>
  <c r="DY130" i="30"/>
  <c r="DZ130" i="30"/>
  <c r="EA130" i="30"/>
  <c r="EB130" i="30"/>
  <c r="EC130" i="30"/>
  <c r="ED130" i="30"/>
  <c r="EE130" i="30"/>
  <c r="EF130" i="30"/>
  <c r="EG130" i="30"/>
  <c r="EH130" i="30"/>
  <c r="EI130" i="30"/>
  <c r="EJ130" i="30"/>
  <c r="EK130" i="30"/>
  <c r="EL130" i="30"/>
  <c r="EM130" i="30"/>
  <c r="EN130" i="30"/>
  <c r="CM135" i="30"/>
  <c r="CN135" i="30"/>
  <c r="CO135" i="30"/>
  <c r="CP135" i="30"/>
  <c r="CQ135" i="30"/>
  <c r="CR135" i="30"/>
  <c r="CS135" i="30"/>
  <c r="CT135" i="30"/>
  <c r="CU135" i="30"/>
  <c r="CV135" i="30"/>
  <c r="CW135" i="30"/>
  <c r="CX135" i="30"/>
  <c r="CY135" i="30"/>
  <c r="CZ135" i="30"/>
  <c r="DA135" i="30"/>
  <c r="DB135" i="30"/>
  <c r="DC135" i="30"/>
  <c r="DD135" i="30"/>
  <c r="DE135" i="30"/>
  <c r="DF135" i="30"/>
  <c r="DG135" i="30"/>
  <c r="DH135" i="30"/>
  <c r="DI135" i="30"/>
  <c r="DJ135" i="30"/>
  <c r="DK135" i="30"/>
  <c r="DL135" i="30"/>
  <c r="DM135" i="30"/>
  <c r="DN135" i="30"/>
  <c r="DO135" i="30"/>
  <c r="DP135" i="30"/>
  <c r="DQ135" i="30"/>
  <c r="DR135" i="30"/>
  <c r="DS135" i="30"/>
  <c r="DT135" i="30"/>
  <c r="DU135" i="30"/>
  <c r="DV135" i="30"/>
  <c r="DW135" i="30"/>
  <c r="DX135" i="30"/>
  <c r="DY135" i="30"/>
  <c r="DZ135" i="30"/>
  <c r="EA135" i="30"/>
  <c r="EB135" i="30"/>
  <c r="EC135" i="30"/>
  <c r="ED135" i="30"/>
  <c r="EE135" i="30"/>
  <c r="EF135" i="30"/>
  <c r="EG135" i="30"/>
  <c r="EH135" i="30"/>
  <c r="EI135" i="30"/>
  <c r="EJ135" i="30"/>
  <c r="EK135" i="30"/>
  <c r="EL135" i="30"/>
  <c r="EM135" i="30"/>
  <c r="EN135" i="30"/>
  <c r="CM234" i="30"/>
  <c r="CN234" i="30"/>
  <c r="CO234" i="30"/>
  <c r="CP234" i="30"/>
  <c r="CQ234" i="30"/>
  <c r="CR234" i="30"/>
  <c r="CS234" i="30"/>
  <c r="CT234" i="30"/>
  <c r="CU234" i="30"/>
  <c r="CV234" i="30"/>
  <c r="CW234" i="30"/>
  <c r="CX234" i="30"/>
  <c r="CY234" i="30"/>
  <c r="CZ234" i="30"/>
  <c r="DA234" i="30"/>
  <c r="DB234" i="30"/>
  <c r="DC234" i="30"/>
  <c r="DD234" i="30"/>
  <c r="DE234" i="30"/>
  <c r="DF234" i="30"/>
  <c r="DG234" i="30"/>
  <c r="DH234" i="30"/>
  <c r="DI234" i="30"/>
  <c r="DJ234" i="30"/>
  <c r="DK234" i="30"/>
  <c r="DL234" i="30"/>
  <c r="DM234" i="30"/>
  <c r="DN234" i="30"/>
  <c r="DO234" i="30"/>
  <c r="DP234" i="30"/>
  <c r="DQ234" i="30"/>
  <c r="DR234" i="30"/>
  <c r="DS234" i="30"/>
  <c r="DT234" i="30"/>
  <c r="DU234" i="30"/>
  <c r="DV234" i="30"/>
  <c r="DW234" i="30"/>
  <c r="DX234" i="30"/>
  <c r="DY234" i="30"/>
  <c r="DZ234" i="30"/>
  <c r="EA234" i="30"/>
  <c r="EB234" i="30"/>
  <c r="EC234" i="30"/>
  <c r="ED234" i="30"/>
  <c r="EE234" i="30"/>
  <c r="EF234" i="30"/>
  <c r="EG234" i="30"/>
  <c r="EH234" i="30"/>
  <c r="EI234" i="30"/>
  <c r="EJ234" i="30"/>
  <c r="EK234" i="30"/>
  <c r="EL234" i="30"/>
  <c r="EM234" i="30"/>
  <c r="EN234" i="30"/>
  <c r="CM86" i="30"/>
  <c r="CN86" i="30"/>
  <c r="CO86" i="30"/>
  <c r="CP86" i="30"/>
  <c r="CQ86" i="30"/>
  <c r="CR86" i="30"/>
  <c r="CS86" i="30"/>
  <c r="CT86" i="30"/>
  <c r="CU86" i="30"/>
  <c r="CV86" i="30"/>
  <c r="CW86" i="30"/>
  <c r="CX86" i="30"/>
  <c r="CY86" i="30"/>
  <c r="CZ86" i="30"/>
  <c r="DA86" i="30"/>
  <c r="DB86" i="30"/>
  <c r="DC86" i="30"/>
  <c r="DD86" i="30"/>
  <c r="DE86" i="30"/>
  <c r="DF86" i="30"/>
  <c r="DG86" i="30"/>
  <c r="DH86" i="30"/>
  <c r="DI86" i="30"/>
  <c r="DJ86" i="30"/>
  <c r="DK86" i="30"/>
  <c r="DL86" i="30"/>
  <c r="DM86" i="30"/>
  <c r="DN86" i="30"/>
  <c r="DO86" i="30"/>
  <c r="DP86" i="30"/>
  <c r="DQ86" i="30"/>
  <c r="DR86" i="30"/>
  <c r="DS86" i="30"/>
  <c r="DT86" i="30"/>
  <c r="DU86" i="30"/>
  <c r="DV86" i="30"/>
  <c r="DW86" i="30"/>
  <c r="DX86" i="30"/>
  <c r="DY86" i="30"/>
  <c r="DZ86" i="30"/>
  <c r="EA86" i="30"/>
  <c r="EB86" i="30"/>
  <c r="EC86" i="30"/>
  <c r="ED86" i="30"/>
  <c r="EE86" i="30"/>
  <c r="EF86" i="30"/>
  <c r="EG86" i="30"/>
  <c r="EH86" i="30"/>
  <c r="EI86" i="30"/>
  <c r="EJ86" i="30"/>
  <c r="EK86" i="30"/>
  <c r="EL86" i="30"/>
  <c r="EM86" i="30"/>
  <c r="EN86" i="30"/>
  <c r="CM171" i="30"/>
  <c r="CN171" i="30"/>
  <c r="CO171" i="30"/>
  <c r="CP171" i="30"/>
  <c r="CQ171" i="30"/>
  <c r="CR171" i="30"/>
  <c r="CS171" i="30"/>
  <c r="CT171" i="30"/>
  <c r="CU171" i="30"/>
  <c r="CV171" i="30"/>
  <c r="CW171" i="30"/>
  <c r="CX171" i="30"/>
  <c r="CY171" i="30"/>
  <c r="CZ171" i="30"/>
  <c r="DA171" i="30"/>
  <c r="DB171" i="30"/>
  <c r="DC171" i="30"/>
  <c r="DD171" i="30"/>
  <c r="DE171" i="30"/>
  <c r="DF171" i="30"/>
  <c r="DG171" i="30"/>
  <c r="DH171" i="30"/>
  <c r="DI171" i="30"/>
  <c r="DJ171" i="30"/>
  <c r="DK171" i="30"/>
  <c r="DL171" i="30"/>
  <c r="DM171" i="30"/>
  <c r="DN171" i="30"/>
  <c r="DO171" i="30"/>
  <c r="DP171" i="30"/>
  <c r="DQ171" i="30"/>
  <c r="DR171" i="30"/>
  <c r="DS171" i="30"/>
  <c r="DT171" i="30"/>
  <c r="DU171" i="30"/>
  <c r="DV171" i="30"/>
  <c r="DW171" i="30"/>
  <c r="DX171" i="30"/>
  <c r="DY171" i="30"/>
  <c r="DZ171" i="30"/>
  <c r="EA171" i="30"/>
  <c r="EB171" i="30"/>
  <c r="EC171" i="30"/>
  <c r="ED171" i="30"/>
  <c r="EE171" i="30"/>
  <c r="EF171" i="30"/>
  <c r="EG171" i="30"/>
  <c r="EH171" i="30"/>
  <c r="EI171" i="30"/>
  <c r="EJ171" i="30"/>
  <c r="EK171" i="30"/>
  <c r="EL171" i="30"/>
  <c r="EM171" i="30"/>
  <c r="EN171" i="30"/>
  <c r="CM258" i="30"/>
  <c r="CN258" i="30"/>
  <c r="CO258" i="30"/>
  <c r="CP258" i="30"/>
  <c r="CQ258" i="30"/>
  <c r="CR258" i="30"/>
  <c r="CS258" i="30"/>
  <c r="CT258" i="30"/>
  <c r="CU258" i="30"/>
  <c r="CV258" i="30"/>
  <c r="CW258" i="30"/>
  <c r="CX258" i="30"/>
  <c r="CY258" i="30"/>
  <c r="CZ258" i="30"/>
  <c r="DA258" i="30"/>
  <c r="DB258" i="30"/>
  <c r="DC258" i="30"/>
  <c r="DD258" i="30"/>
  <c r="DE258" i="30"/>
  <c r="DF258" i="30"/>
  <c r="DG258" i="30"/>
  <c r="DH258" i="30"/>
  <c r="DI258" i="30"/>
  <c r="DJ258" i="30"/>
  <c r="DK258" i="30"/>
  <c r="DL258" i="30"/>
  <c r="DM258" i="30"/>
  <c r="DN258" i="30"/>
  <c r="DO258" i="30"/>
  <c r="DP258" i="30"/>
  <c r="DQ258" i="30"/>
  <c r="DR258" i="30"/>
  <c r="DS258" i="30"/>
  <c r="DT258" i="30"/>
  <c r="DU258" i="30"/>
  <c r="DV258" i="30"/>
  <c r="DW258" i="30"/>
  <c r="DX258" i="30"/>
  <c r="DY258" i="30"/>
  <c r="DZ258" i="30"/>
  <c r="EA258" i="30"/>
  <c r="EB258" i="30"/>
  <c r="EC258" i="30"/>
  <c r="ED258" i="30"/>
  <c r="EE258" i="30"/>
  <c r="EF258" i="30"/>
  <c r="EG258" i="30"/>
  <c r="EH258" i="30"/>
  <c r="EI258" i="30"/>
  <c r="EJ258" i="30"/>
  <c r="EK258" i="30"/>
  <c r="EL258" i="30"/>
  <c r="EM258" i="30"/>
  <c r="EN258" i="30"/>
  <c r="CM237" i="30"/>
  <c r="CN237" i="30"/>
  <c r="CO237" i="30"/>
  <c r="CP237" i="30"/>
  <c r="CQ237" i="30"/>
  <c r="CR237" i="30"/>
  <c r="CS237" i="30"/>
  <c r="CT237" i="30"/>
  <c r="CU237" i="30"/>
  <c r="CV237" i="30"/>
  <c r="CW237" i="30"/>
  <c r="CX237" i="30"/>
  <c r="CY237" i="30"/>
  <c r="CZ237" i="30"/>
  <c r="DA237" i="30"/>
  <c r="DB237" i="30"/>
  <c r="DC237" i="30"/>
  <c r="DD237" i="30"/>
  <c r="DE237" i="30"/>
  <c r="DF237" i="30"/>
  <c r="DG237" i="30"/>
  <c r="DH237" i="30"/>
  <c r="DI237" i="30"/>
  <c r="DJ237" i="30"/>
  <c r="DK237" i="30"/>
  <c r="DL237" i="30"/>
  <c r="DM237" i="30"/>
  <c r="DN237" i="30"/>
  <c r="DO237" i="30"/>
  <c r="DP237" i="30"/>
  <c r="DQ237" i="30"/>
  <c r="DR237" i="30"/>
  <c r="DS237" i="30"/>
  <c r="DT237" i="30"/>
  <c r="DU237" i="30"/>
  <c r="DV237" i="30"/>
  <c r="DW237" i="30"/>
  <c r="DX237" i="30"/>
  <c r="DY237" i="30"/>
  <c r="DZ237" i="30"/>
  <c r="EA237" i="30"/>
  <c r="EB237" i="30"/>
  <c r="EC237" i="30"/>
  <c r="ED237" i="30"/>
  <c r="EE237" i="30"/>
  <c r="EF237" i="30"/>
  <c r="EG237" i="30"/>
  <c r="EH237" i="30"/>
  <c r="EI237" i="30"/>
  <c r="EJ237" i="30"/>
  <c r="EK237" i="30"/>
  <c r="EL237" i="30"/>
  <c r="EM237" i="30"/>
  <c r="EN237" i="30"/>
  <c r="CM152" i="30"/>
  <c r="CN152" i="30"/>
  <c r="CO152" i="30"/>
  <c r="CP152" i="30"/>
  <c r="CQ152" i="30"/>
  <c r="CR152" i="30"/>
  <c r="CS152" i="30"/>
  <c r="CT152" i="30"/>
  <c r="CU152" i="30"/>
  <c r="CV152" i="30"/>
  <c r="CW152" i="30"/>
  <c r="CX152" i="30"/>
  <c r="CY152" i="30"/>
  <c r="CZ152" i="30"/>
  <c r="DA152" i="30"/>
  <c r="DB152" i="30"/>
  <c r="DC152" i="30"/>
  <c r="DD152" i="30"/>
  <c r="DE152" i="30"/>
  <c r="DF152" i="30"/>
  <c r="DG152" i="30"/>
  <c r="DH152" i="30"/>
  <c r="DI152" i="30"/>
  <c r="DJ152" i="30"/>
  <c r="DK152" i="30"/>
  <c r="DL152" i="30"/>
  <c r="DM152" i="30"/>
  <c r="DN152" i="30"/>
  <c r="DO152" i="30"/>
  <c r="DP152" i="30"/>
  <c r="DQ152" i="30"/>
  <c r="DR152" i="30"/>
  <c r="DS152" i="30"/>
  <c r="DT152" i="30"/>
  <c r="DU152" i="30"/>
  <c r="DV152" i="30"/>
  <c r="DW152" i="30"/>
  <c r="DX152" i="30"/>
  <c r="DY152" i="30"/>
  <c r="DZ152" i="30"/>
  <c r="EA152" i="30"/>
  <c r="EB152" i="30"/>
  <c r="EC152" i="30"/>
  <c r="ED152" i="30"/>
  <c r="EE152" i="30"/>
  <c r="EF152" i="30"/>
  <c r="EG152" i="30"/>
  <c r="EH152" i="30"/>
  <c r="EI152" i="30"/>
  <c r="EJ152" i="30"/>
  <c r="EK152" i="30"/>
  <c r="EL152" i="30"/>
  <c r="EM152" i="30"/>
  <c r="EN152" i="30"/>
  <c r="CM44" i="30"/>
  <c r="CN44" i="30"/>
  <c r="CO44" i="30"/>
  <c r="CP44" i="30"/>
  <c r="CQ44" i="30"/>
  <c r="CR44" i="30"/>
  <c r="CS44" i="30"/>
  <c r="CT44" i="30"/>
  <c r="CU44" i="30"/>
  <c r="CV44" i="30"/>
  <c r="CW44" i="30"/>
  <c r="CX44" i="30"/>
  <c r="CY44" i="30"/>
  <c r="CZ44" i="30"/>
  <c r="DA44" i="30"/>
  <c r="DB44" i="30"/>
  <c r="DC44" i="30"/>
  <c r="DD44" i="30"/>
  <c r="DE44" i="30"/>
  <c r="DF44" i="30"/>
  <c r="DG44" i="30"/>
  <c r="DH44" i="30"/>
  <c r="DI44" i="30"/>
  <c r="DJ44" i="30"/>
  <c r="DK44" i="30"/>
  <c r="DL44" i="30"/>
  <c r="DM44" i="30"/>
  <c r="DN44" i="30"/>
  <c r="DO44" i="30"/>
  <c r="DP44" i="30"/>
  <c r="DQ44" i="30"/>
  <c r="DR44" i="30"/>
  <c r="DS44" i="30"/>
  <c r="DT44" i="30"/>
  <c r="DU44" i="30"/>
  <c r="DV44" i="30"/>
  <c r="DW44" i="30"/>
  <c r="DX44" i="30"/>
  <c r="DY44" i="30"/>
  <c r="DZ44" i="30"/>
  <c r="EA44" i="30"/>
  <c r="EB44" i="30"/>
  <c r="EC44" i="30"/>
  <c r="ED44" i="30"/>
  <c r="EE44" i="30"/>
  <c r="EF44" i="30"/>
  <c r="EG44" i="30"/>
  <c r="EH44" i="30"/>
  <c r="EI44" i="30"/>
  <c r="EJ44" i="30"/>
  <c r="EK44" i="30"/>
  <c r="EL44" i="30"/>
  <c r="EM44" i="30"/>
  <c r="EN44" i="30"/>
  <c r="CM160" i="30"/>
  <c r="CN160" i="30"/>
  <c r="CO160" i="30"/>
  <c r="CP160" i="30"/>
  <c r="CQ160" i="30"/>
  <c r="CR160" i="30"/>
  <c r="CS160" i="30"/>
  <c r="CT160" i="30"/>
  <c r="CU160" i="30"/>
  <c r="CV160" i="30"/>
  <c r="CW160" i="30"/>
  <c r="CX160" i="30"/>
  <c r="CY160" i="30"/>
  <c r="CZ160" i="30"/>
  <c r="DA160" i="30"/>
  <c r="DB160" i="30"/>
  <c r="DC160" i="30"/>
  <c r="DD160" i="30"/>
  <c r="DE160" i="30"/>
  <c r="DF160" i="30"/>
  <c r="DG160" i="30"/>
  <c r="DH160" i="30"/>
  <c r="DI160" i="30"/>
  <c r="DJ160" i="30"/>
  <c r="DK160" i="30"/>
  <c r="DL160" i="30"/>
  <c r="DM160" i="30"/>
  <c r="DN160" i="30"/>
  <c r="DO160" i="30"/>
  <c r="DP160" i="30"/>
  <c r="DQ160" i="30"/>
  <c r="DR160" i="30"/>
  <c r="DS160" i="30"/>
  <c r="DT160" i="30"/>
  <c r="DU160" i="30"/>
  <c r="DV160" i="30"/>
  <c r="DW160" i="30"/>
  <c r="DX160" i="30"/>
  <c r="DY160" i="30"/>
  <c r="DZ160" i="30"/>
  <c r="EA160" i="30"/>
  <c r="EB160" i="30"/>
  <c r="EC160" i="30"/>
  <c r="ED160" i="30"/>
  <c r="EE160" i="30"/>
  <c r="EF160" i="30"/>
  <c r="EG160" i="30"/>
  <c r="EH160" i="30"/>
  <c r="EI160" i="30"/>
  <c r="EJ160" i="30"/>
  <c r="EK160" i="30"/>
  <c r="EL160" i="30"/>
  <c r="EM160" i="30"/>
  <c r="EN160" i="30"/>
  <c r="CM146" i="30"/>
  <c r="CN146" i="30"/>
  <c r="CO146" i="30"/>
  <c r="CP146" i="30"/>
  <c r="CQ146" i="30"/>
  <c r="CR146" i="30"/>
  <c r="CS146" i="30"/>
  <c r="CT146" i="30"/>
  <c r="CU146" i="30"/>
  <c r="CV146" i="30"/>
  <c r="CW146" i="30"/>
  <c r="CX146" i="30"/>
  <c r="CY146" i="30"/>
  <c r="CZ146" i="30"/>
  <c r="DA146" i="30"/>
  <c r="DB146" i="30"/>
  <c r="DC146" i="30"/>
  <c r="DD146" i="30"/>
  <c r="DE146" i="30"/>
  <c r="DF146" i="30"/>
  <c r="DG146" i="30"/>
  <c r="DH146" i="30"/>
  <c r="DI146" i="30"/>
  <c r="DJ146" i="30"/>
  <c r="DK146" i="30"/>
  <c r="DL146" i="30"/>
  <c r="DM146" i="30"/>
  <c r="DN146" i="30"/>
  <c r="DO146" i="30"/>
  <c r="DP146" i="30"/>
  <c r="DQ146" i="30"/>
  <c r="DR146" i="30"/>
  <c r="DS146" i="30"/>
  <c r="DT146" i="30"/>
  <c r="DU146" i="30"/>
  <c r="DV146" i="30"/>
  <c r="DW146" i="30"/>
  <c r="DX146" i="30"/>
  <c r="DY146" i="30"/>
  <c r="DZ146" i="30"/>
  <c r="EA146" i="30"/>
  <c r="EB146" i="30"/>
  <c r="EC146" i="30"/>
  <c r="ED146" i="30"/>
  <c r="EE146" i="30"/>
  <c r="EF146" i="30"/>
  <c r="EG146" i="30"/>
  <c r="EH146" i="30"/>
  <c r="EI146" i="30"/>
  <c r="EJ146" i="30"/>
  <c r="EK146" i="30"/>
  <c r="EL146" i="30"/>
  <c r="EM146" i="30"/>
  <c r="EN146" i="30"/>
  <c r="CM174" i="30"/>
  <c r="CN174" i="30"/>
  <c r="CO174" i="30"/>
  <c r="CP174" i="30"/>
  <c r="CQ174" i="30"/>
  <c r="CR174" i="30"/>
  <c r="CS174" i="30"/>
  <c r="CT174" i="30"/>
  <c r="CU174" i="30"/>
  <c r="CV174" i="30"/>
  <c r="CW174" i="30"/>
  <c r="CX174" i="30"/>
  <c r="CY174" i="30"/>
  <c r="CZ174" i="30"/>
  <c r="DA174" i="30"/>
  <c r="DB174" i="30"/>
  <c r="DC174" i="30"/>
  <c r="DD174" i="30"/>
  <c r="DE174" i="30"/>
  <c r="DF174" i="30"/>
  <c r="DG174" i="30"/>
  <c r="DH174" i="30"/>
  <c r="DI174" i="30"/>
  <c r="DJ174" i="30"/>
  <c r="DK174" i="30"/>
  <c r="DL174" i="30"/>
  <c r="DM174" i="30"/>
  <c r="DN174" i="30"/>
  <c r="DO174" i="30"/>
  <c r="DP174" i="30"/>
  <c r="DQ174" i="30"/>
  <c r="DR174" i="30"/>
  <c r="DS174" i="30"/>
  <c r="DT174" i="30"/>
  <c r="DU174" i="30"/>
  <c r="DV174" i="30"/>
  <c r="DW174" i="30"/>
  <c r="DX174" i="30"/>
  <c r="DY174" i="30"/>
  <c r="DZ174" i="30"/>
  <c r="EA174" i="30"/>
  <c r="EB174" i="30"/>
  <c r="EC174" i="30"/>
  <c r="ED174" i="30"/>
  <c r="EE174" i="30"/>
  <c r="EF174" i="30"/>
  <c r="EG174" i="30"/>
  <c r="EH174" i="30"/>
  <c r="EI174" i="30"/>
  <c r="EJ174" i="30"/>
  <c r="EK174" i="30"/>
  <c r="EL174" i="30"/>
  <c r="EM174" i="30"/>
  <c r="EN174" i="30"/>
  <c r="CM20" i="30"/>
  <c r="CN20" i="30"/>
  <c r="CO20" i="30"/>
  <c r="CP20" i="30"/>
  <c r="CQ20" i="30"/>
  <c r="CR20" i="30"/>
  <c r="CS20" i="30"/>
  <c r="CT20" i="30"/>
  <c r="CU20" i="30"/>
  <c r="CV20" i="30"/>
  <c r="CW20" i="30"/>
  <c r="CX20" i="30"/>
  <c r="CY20" i="30"/>
  <c r="CZ20" i="30"/>
  <c r="DA20" i="30"/>
  <c r="DB20" i="30"/>
  <c r="DC20" i="30"/>
  <c r="DD20" i="30"/>
  <c r="DE20" i="30"/>
  <c r="DF20" i="30"/>
  <c r="DG20" i="30"/>
  <c r="DH20" i="30"/>
  <c r="DI20" i="30"/>
  <c r="DJ20" i="30"/>
  <c r="DK20" i="30"/>
  <c r="DL20" i="30"/>
  <c r="DM20" i="30"/>
  <c r="DN20" i="30"/>
  <c r="DO20" i="30"/>
  <c r="DP20" i="30"/>
  <c r="DQ20" i="30"/>
  <c r="DR20" i="30"/>
  <c r="DS20" i="30"/>
  <c r="DT20" i="30"/>
  <c r="DU20" i="30"/>
  <c r="DV20" i="30"/>
  <c r="DW20" i="30"/>
  <c r="DX20" i="30"/>
  <c r="DY20" i="30"/>
  <c r="DZ20" i="30"/>
  <c r="EA20" i="30"/>
  <c r="EB20" i="30"/>
  <c r="EC20" i="30"/>
  <c r="ED20" i="30"/>
  <c r="EE20" i="30"/>
  <c r="EF20" i="30"/>
  <c r="EG20" i="30"/>
  <c r="EH20" i="30"/>
  <c r="EI20" i="30"/>
  <c r="EJ20" i="30"/>
  <c r="EK20" i="30"/>
  <c r="EL20" i="30"/>
  <c r="EM20" i="30"/>
  <c r="EN20" i="30"/>
  <c r="CM4" i="30"/>
  <c r="CN4" i="30"/>
  <c r="CO4" i="30"/>
  <c r="CP4" i="30"/>
  <c r="CQ4" i="30"/>
  <c r="CR4" i="30"/>
  <c r="CS4" i="30"/>
  <c r="CT4" i="30"/>
  <c r="CU4" i="30"/>
  <c r="CV4" i="30"/>
  <c r="CW4" i="30"/>
  <c r="CX4" i="30"/>
  <c r="CY4" i="30"/>
  <c r="CZ4" i="30"/>
  <c r="DA4" i="30"/>
  <c r="DB4" i="30"/>
  <c r="DC4" i="30"/>
  <c r="DD4" i="30"/>
  <c r="DE4" i="30"/>
  <c r="DF4" i="30"/>
  <c r="DG4" i="30"/>
  <c r="DH4" i="30"/>
  <c r="DI4" i="30"/>
  <c r="DJ4" i="30"/>
  <c r="DK4" i="30"/>
  <c r="DL4" i="30"/>
  <c r="DM4" i="30"/>
  <c r="DN4" i="30"/>
  <c r="DO4" i="30"/>
  <c r="DP4" i="30"/>
  <c r="DQ4" i="30"/>
  <c r="DR4" i="30"/>
  <c r="DS4" i="30"/>
  <c r="DT4" i="30"/>
  <c r="DU4" i="30"/>
  <c r="DV4" i="30"/>
  <c r="DW4" i="30"/>
  <c r="DX4" i="30"/>
  <c r="DY4" i="30"/>
  <c r="DZ4" i="30"/>
  <c r="EA4" i="30"/>
  <c r="EB4" i="30"/>
  <c r="EC4" i="30"/>
  <c r="ED4" i="30"/>
  <c r="EE4" i="30"/>
  <c r="EF4" i="30"/>
  <c r="EG4" i="30"/>
  <c r="EH4" i="30"/>
  <c r="EI4" i="30"/>
  <c r="EJ4" i="30"/>
  <c r="EK4" i="30"/>
  <c r="EL4" i="30"/>
  <c r="EM4" i="30"/>
  <c r="EN4" i="30"/>
  <c r="CM221" i="30"/>
  <c r="CN221" i="30"/>
  <c r="CO221" i="30"/>
  <c r="CP221" i="30"/>
  <c r="CQ221" i="30"/>
  <c r="CR221" i="30"/>
  <c r="CS221" i="30"/>
  <c r="CT221" i="30"/>
  <c r="CU221" i="30"/>
  <c r="CV221" i="30"/>
  <c r="CW221" i="30"/>
  <c r="CX221" i="30"/>
  <c r="CY221" i="30"/>
  <c r="CZ221" i="30"/>
  <c r="DA221" i="30"/>
  <c r="DB221" i="30"/>
  <c r="DC221" i="30"/>
  <c r="DD221" i="30"/>
  <c r="DE221" i="30"/>
  <c r="DF221" i="30"/>
  <c r="DG221" i="30"/>
  <c r="DH221" i="30"/>
  <c r="DI221" i="30"/>
  <c r="DJ221" i="30"/>
  <c r="DK221" i="30"/>
  <c r="DL221" i="30"/>
  <c r="DM221" i="30"/>
  <c r="DN221" i="30"/>
  <c r="DO221" i="30"/>
  <c r="DP221" i="30"/>
  <c r="DQ221" i="30"/>
  <c r="DR221" i="30"/>
  <c r="DS221" i="30"/>
  <c r="DT221" i="30"/>
  <c r="DU221" i="30"/>
  <c r="DV221" i="30"/>
  <c r="DW221" i="30"/>
  <c r="DX221" i="30"/>
  <c r="DY221" i="30"/>
  <c r="DZ221" i="30"/>
  <c r="EA221" i="30"/>
  <c r="EB221" i="30"/>
  <c r="EC221" i="30"/>
  <c r="ED221" i="30"/>
  <c r="EE221" i="30"/>
  <c r="EF221" i="30"/>
  <c r="EG221" i="30"/>
  <c r="EH221" i="30"/>
  <c r="EI221" i="30"/>
  <c r="EJ221" i="30"/>
  <c r="EK221" i="30"/>
  <c r="EL221" i="30"/>
  <c r="EM221" i="30"/>
  <c r="EN221" i="30"/>
  <c r="CM138" i="30"/>
  <c r="CN138" i="30"/>
  <c r="CO138" i="30"/>
  <c r="CP138" i="30"/>
  <c r="CQ138" i="30"/>
  <c r="CR138" i="30"/>
  <c r="CS138" i="30"/>
  <c r="CT138" i="30"/>
  <c r="CU138" i="30"/>
  <c r="CV138" i="30"/>
  <c r="CW138" i="30"/>
  <c r="CX138" i="30"/>
  <c r="CY138" i="30"/>
  <c r="CZ138" i="30"/>
  <c r="DA138" i="30"/>
  <c r="DB138" i="30"/>
  <c r="DC138" i="30"/>
  <c r="DD138" i="30"/>
  <c r="DE138" i="30"/>
  <c r="DF138" i="30"/>
  <c r="DG138" i="30"/>
  <c r="DH138" i="30"/>
  <c r="DI138" i="30"/>
  <c r="DJ138" i="30"/>
  <c r="DK138" i="30"/>
  <c r="DL138" i="30"/>
  <c r="DM138" i="30"/>
  <c r="DN138" i="30"/>
  <c r="DO138" i="30"/>
  <c r="DP138" i="30"/>
  <c r="DQ138" i="30"/>
  <c r="DR138" i="30"/>
  <c r="DS138" i="30"/>
  <c r="DT138" i="30"/>
  <c r="DU138" i="30"/>
  <c r="DV138" i="30"/>
  <c r="DW138" i="30"/>
  <c r="DX138" i="30"/>
  <c r="DY138" i="30"/>
  <c r="DZ138" i="30"/>
  <c r="EA138" i="30"/>
  <c r="EB138" i="30"/>
  <c r="EC138" i="30"/>
  <c r="ED138" i="30"/>
  <c r="EE138" i="30"/>
  <c r="EF138" i="30"/>
  <c r="EG138" i="30"/>
  <c r="EH138" i="30"/>
  <c r="EI138" i="30"/>
  <c r="EJ138" i="30"/>
  <c r="EK138" i="30"/>
  <c r="EL138" i="30"/>
  <c r="EM138" i="30"/>
  <c r="EN138" i="30"/>
  <c r="CM141" i="30"/>
  <c r="CN141" i="30"/>
  <c r="CO141" i="30"/>
  <c r="CP141" i="30"/>
  <c r="CQ141" i="30"/>
  <c r="CR141" i="30"/>
  <c r="CS141" i="30"/>
  <c r="CT141" i="30"/>
  <c r="CU141" i="30"/>
  <c r="CV141" i="30"/>
  <c r="CW141" i="30"/>
  <c r="CX141" i="30"/>
  <c r="CY141" i="30"/>
  <c r="CZ141" i="30"/>
  <c r="DA141" i="30"/>
  <c r="DB141" i="30"/>
  <c r="DC141" i="30"/>
  <c r="DD141" i="30"/>
  <c r="DE141" i="30"/>
  <c r="DF141" i="30"/>
  <c r="DG141" i="30"/>
  <c r="DH141" i="30"/>
  <c r="DI141" i="30"/>
  <c r="DJ141" i="30"/>
  <c r="DK141" i="30"/>
  <c r="DL141" i="30"/>
  <c r="DM141" i="30"/>
  <c r="DN141" i="30"/>
  <c r="DO141" i="30"/>
  <c r="DP141" i="30"/>
  <c r="DQ141" i="30"/>
  <c r="DR141" i="30"/>
  <c r="DS141" i="30"/>
  <c r="DT141" i="30"/>
  <c r="DU141" i="30"/>
  <c r="DV141" i="30"/>
  <c r="DW141" i="30"/>
  <c r="DX141" i="30"/>
  <c r="DY141" i="30"/>
  <c r="DZ141" i="30"/>
  <c r="EA141" i="30"/>
  <c r="EB141" i="30"/>
  <c r="EC141" i="30"/>
  <c r="ED141" i="30"/>
  <c r="EE141" i="30"/>
  <c r="EF141" i="30"/>
  <c r="EG141" i="30"/>
  <c r="EH141" i="30"/>
  <c r="EI141" i="30"/>
  <c r="EJ141" i="30"/>
  <c r="EK141" i="30"/>
  <c r="EL141" i="30"/>
  <c r="EM141" i="30"/>
  <c r="EN141" i="30"/>
  <c r="CM281" i="30"/>
  <c r="CN281" i="30"/>
  <c r="CO281" i="30"/>
  <c r="CP281" i="30"/>
  <c r="CQ281" i="30"/>
  <c r="CR281" i="30"/>
  <c r="CS281" i="30"/>
  <c r="CT281" i="30"/>
  <c r="CU281" i="30"/>
  <c r="CV281" i="30"/>
  <c r="CW281" i="30"/>
  <c r="CX281" i="30"/>
  <c r="CY281" i="30"/>
  <c r="CZ281" i="30"/>
  <c r="DA281" i="30"/>
  <c r="DB281" i="30"/>
  <c r="DC281" i="30"/>
  <c r="DD281" i="30"/>
  <c r="DE281" i="30"/>
  <c r="DF281" i="30"/>
  <c r="DG281" i="30"/>
  <c r="DH281" i="30"/>
  <c r="DI281" i="30"/>
  <c r="DJ281" i="30"/>
  <c r="DK281" i="30"/>
  <c r="DL281" i="30"/>
  <c r="DM281" i="30"/>
  <c r="DN281" i="30"/>
  <c r="DO281" i="30"/>
  <c r="DP281" i="30"/>
  <c r="DQ281" i="30"/>
  <c r="DR281" i="30"/>
  <c r="DS281" i="30"/>
  <c r="DT281" i="30"/>
  <c r="DU281" i="30"/>
  <c r="DV281" i="30"/>
  <c r="DW281" i="30"/>
  <c r="DX281" i="30"/>
  <c r="DY281" i="30"/>
  <c r="DZ281" i="30"/>
  <c r="EA281" i="30"/>
  <c r="EB281" i="30"/>
  <c r="EC281" i="30"/>
  <c r="ED281" i="30"/>
  <c r="EE281" i="30"/>
  <c r="EF281" i="30"/>
  <c r="EG281" i="30"/>
  <c r="EH281" i="30"/>
  <c r="EI281" i="30"/>
  <c r="EJ281" i="30"/>
  <c r="EK281" i="30"/>
  <c r="EL281" i="30"/>
  <c r="EM281" i="30"/>
  <c r="EN281" i="30"/>
  <c r="CM76" i="30"/>
  <c r="CN76" i="30"/>
  <c r="CO76" i="30"/>
  <c r="CP76" i="30"/>
  <c r="CQ76" i="30"/>
  <c r="CR76" i="30"/>
  <c r="CS76" i="30"/>
  <c r="CT76" i="30"/>
  <c r="CU76" i="30"/>
  <c r="CV76" i="30"/>
  <c r="CW76" i="30"/>
  <c r="CX76" i="30"/>
  <c r="CY76" i="30"/>
  <c r="CZ76" i="30"/>
  <c r="DA76" i="30"/>
  <c r="DB76" i="30"/>
  <c r="DC76" i="30"/>
  <c r="DD76" i="30"/>
  <c r="DE76" i="30"/>
  <c r="DF76" i="30"/>
  <c r="DG76" i="30"/>
  <c r="DH76" i="30"/>
  <c r="DI76" i="30"/>
  <c r="DJ76" i="30"/>
  <c r="DK76" i="30"/>
  <c r="DL76" i="30"/>
  <c r="DM76" i="30"/>
  <c r="DN76" i="30"/>
  <c r="DO76" i="30"/>
  <c r="DP76" i="30"/>
  <c r="DQ76" i="30"/>
  <c r="DR76" i="30"/>
  <c r="DS76" i="30"/>
  <c r="DT76" i="30"/>
  <c r="DU76" i="30"/>
  <c r="DV76" i="30"/>
  <c r="DW76" i="30"/>
  <c r="DX76" i="30"/>
  <c r="DY76" i="30"/>
  <c r="DZ76" i="30"/>
  <c r="EA76" i="30"/>
  <c r="EB76" i="30"/>
  <c r="EC76" i="30"/>
  <c r="ED76" i="30"/>
  <c r="EE76" i="30"/>
  <c r="EF76" i="30"/>
  <c r="EG76" i="30"/>
  <c r="EH76" i="30"/>
  <c r="EI76" i="30"/>
  <c r="EJ76" i="30"/>
  <c r="EK76" i="30"/>
  <c r="EL76" i="30"/>
  <c r="EM76" i="30"/>
  <c r="EN76" i="30"/>
  <c r="CM54" i="30"/>
  <c r="CN54" i="30"/>
  <c r="CO54" i="30"/>
  <c r="CP54" i="30"/>
  <c r="CQ54" i="30"/>
  <c r="CR54" i="30"/>
  <c r="CS54" i="30"/>
  <c r="CT54" i="30"/>
  <c r="CU54" i="30"/>
  <c r="CV54" i="30"/>
  <c r="CW54" i="30"/>
  <c r="CX54" i="30"/>
  <c r="CY54" i="30"/>
  <c r="CZ54" i="30"/>
  <c r="DA54" i="30"/>
  <c r="DB54" i="30"/>
  <c r="DC54" i="30"/>
  <c r="DD54" i="30"/>
  <c r="DE54" i="30"/>
  <c r="DF54" i="30"/>
  <c r="DG54" i="30"/>
  <c r="DH54" i="30"/>
  <c r="DI54" i="30"/>
  <c r="DJ54" i="30"/>
  <c r="DK54" i="30"/>
  <c r="DL54" i="30"/>
  <c r="DM54" i="30"/>
  <c r="DN54" i="30"/>
  <c r="DO54" i="30"/>
  <c r="DP54" i="30"/>
  <c r="DQ54" i="30"/>
  <c r="DR54" i="30"/>
  <c r="DS54" i="30"/>
  <c r="DT54" i="30"/>
  <c r="DU54" i="30"/>
  <c r="DV54" i="30"/>
  <c r="DW54" i="30"/>
  <c r="DX54" i="30"/>
  <c r="DY54" i="30"/>
  <c r="DZ54" i="30"/>
  <c r="EA54" i="30"/>
  <c r="EB54" i="30"/>
  <c r="EC54" i="30"/>
  <c r="ED54" i="30"/>
  <c r="EE54" i="30"/>
  <c r="EF54" i="30"/>
  <c r="EG54" i="30"/>
  <c r="EH54" i="30"/>
  <c r="EI54" i="30"/>
  <c r="EJ54" i="30"/>
  <c r="EK54" i="30"/>
  <c r="EL54" i="30"/>
  <c r="EM54" i="30"/>
  <c r="EN54" i="30"/>
  <c r="CM276" i="30"/>
  <c r="CN276" i="30"/>
  <c r="CO276" i="30"/>
  <c r="CP276" i="30"/>
  <c r="CQ276" i="30"/>
  <c r="CR276" i="30"/>
  <c r="CS276" i="30"/>
  <c r="CT276" i="30"/>
  <c r="CU276" i="30"/>
  <c r="CV276" i="30"/>
  <c r="CW276" i="30"/>
  <c r="CX276" i="30"/>
  <c r="CY276" i="30"/>
  <c r="CZ276" i="30"/>
  <c r="DA276" i="30"/>
  <c r="DB276" i="30"/>
  <c r="DC276" i="30"/>
  <c r="DD276" i="30"/>
  <c r="DE276" i="30"/>
  <c r="DF276" i="30"/>
  <c r="DG276" i="30"/>
  <c r="DH276" i="30"/>
  <c r="DI276" i="30"/>
  <c r="DJ276" i="30"/>
  <c r="DK276" i="30"/>
  <c r="DL276" i="30"/>
  <c r="DM276" i="30"/>
  <c r="DN276" i="30"/>
  <c r="DO276" i="30"/>
  <c r="DP276" i="30"/>
  <c r="DQ276" i="30"/>
  <c r="DR276" i="30"/>
  <c r="DS276" i="30"/>
  <c r="DT276" i="30"/>
  <c r="DU276" i="30"/>
  <c r="DV276" i="30"/>
  <c r="DW276" i="30"/>
  <c r="DX276" i="30"/>
  <c r="DY276" i="30"/>
  <c r="DZ276" i="30"/>
  <c r="EA276" i="30"/>
  <c r="EB276" i="30"/>
  <c r="EC276" i="30"/>
  <c r="ED276" i="30"/>
  <c r="EE276" i="30"/>
  <c r="EF276" i="30"/>
  <c r="EG276" i="30"/>
  <c r="EH276" i="30"/>
  <c r="EI276" i="30"/>
  <c r="EJ276" i="30"/>
  <c r="EK276" i="30"/>
  <c r="EL276" i="30"/>
  <c r="EM276" i="30"/>
  <c r="EN276" i="30"/>
  <c r="CM119" i="30"/>
  <c r="CN119" i="30"/>
  <c r="CO119" i="30"/>
  <c r="CP119" i="30"/>
  <c r="CQ119" i="30"/>
  <c r="CR119" i="30"/>
  <c r="CS119" i="30"/>
  <c r="CT119" i="30"/>
  <c r="CU119" i="30"/>
  <c r="CV119" i="30"/>
  <c r="CW119" i="30"/>
  <c r="CX119" i="30"/>
  <c r="CY119" i="30"/>
  <c r="CZ119" i="30"/>
  <c r="DA119" i="30"/>
  <c r="DB119" i="30"/>
  <c r="DC119" i="30"/>
  <c r="DD119" i="30"/>
  <c r="DE119" i="30"/>
  <c r="DF119" i="30"/>
  <c r="DG119" i="30"/>
  <c r="DH119" i="30"/>
  <c r="DI119" i="30"/>
  <c r="DJ119" i="30"/>
  <c r="DK119" i="30"/>
  <c r="DL119" i="30"/>
  <c r="DM119" i="30"/>
  <c r="DN119" i="30"/>
  <c r="DO119" i="30"/>
  <c r="DP119" i="30"/>
  <c r="DQ119" i="30"/>
  <c r="DR119" i="30"/>
  <c r="DS119" i="30"/>
  <c r="DT119" i="30"/>
  <c r="DU119" i="30"/>
  <c r="DV119" i="30"/>
  <c r="DW119" i="30"/>
  <c r="DX119" i="30"/>
  <c r="DY119" i="30"/>
  <c r="DZ119" i="30"/>
  <c r="EA119" i="30"/>
  <c r="EB119" i="30"/>
  <c r="EC119" i="30"/>
  <c r="ED119" i="30"/>
  <c r="EE119" i="30"/>
  <c r="EF119" i="30"/>
  <c r="EG119" i="30"/>
  <c r="EH119" i="30"/>
  <c r="EI119" i="30"/>
  <c r="EJ119" i="30"/>
  <c r="EK119" i="30"/>
  <c r="EL119" i="30"/>
  <c r="EM119" i="30"/>
  <c r="EN119" i="30"/>
  <c r="CM34" i="30"/>
  <c r="CN34" i="30"/>
  <c r="CO34" i="30"/>
  <c r="CP34" i="30"/>
  <c r="CQ34" i="30"/>
  <c r="CR34" i="30"/>
  <c r="CS34" i="30"/>
  <c r="CT34" i="30"/>
  <c r="CU34" i="30"/>
  <c r="CV34" i="30"/>
  <c r="CW34" i="30"/>
  <c r="CX34" i="30"/>
  <c r="CY34" i="30"/>
  <c r="CZ34" i="30"/>
  <c r="DA34" i="30"/>
  <c r="DB34" i="30"/>
  <c r="DC34" i="30"/>
  <c r="DD34" i="30"/>
  <c r="DE34" i="30"/>
  <c r="DF34" i="30"/>
  <c r="DG34" i="30"/>
  <c r="DH34" i="30"/>
  <c r="DI34" i="30"/>
  <c r="DJ34" i="30"/>
  <c r="DK34" i="30"/>
  <c r="DL34" i="30"/>
  <c r="DM34" i="30"/>
  <c r="DN34" i="30"/>
  <c r="DO34" i="30"/>
  <c r="DP34" i="30"/>
  <c r="DQ34" i="30"/>
  <c r="DR34" i="30"/>
  <c r="DS34" i="30"/>
  <c r="DT34" i="30"/>
  <c r="DU34" i="30"/>
  <c r="DV34" i="30"/>
  <c r="DW34" i="30"/>
  <c r="DX34" i="30"/>
  <c r="DY34" i="30"/>
  <c r="DZ34" i="30"/>
  <c r="EA34" i="30"/>
  <c r="EB34" i="30"/>
  <c r="EC34" i="30"/>
  <c r="ED34" i="30"/>
  <c r="EE34" i="30"/>
  <c r="EF34" i="30"/>
  <c r="EG34" i="30"/>
  <c r="EH34" i="30"/>
  <c r="EI34" i="30"/>
  <c r="EJ34" i="30"/>
  <c r="EK34" i="30"/>
  <c r="EL34" i="30"/>
  <c r="EM34" i="30"/>
  <c r="EN34" i="30"/>
  <c r="CM249" i="30"/>
  <c r="CN249" i="30"/>
  <c r="CO249" i="30"/>
  <c r="CP249" i="30"/>
  <c r="CQ249" i="30"/>
  <c r="CR249" i="30"/>
  <c r="CS249" i="30"/>
  <c r="CT249" i="30"/>
  <c r="CU249" i="30"/>
  <c r="CV249" i="30"/>
  <c r="CW249" i="30"/>
  <c r="CX249" i="30"/>
  <c r="CY249" i="30"/>
  <c r="CZ249" i="30"/>
  <c r="DA249" i="30"/>
  <c r="DB249" i="30"/>
  <c r="DC249" i="30"/>
  <c r="DD249" i="30"/>
  <c r="DE249" i="30"/>
  <c r="DF249" i="30"/>
  <c r="DG249" i="30"/>
  <c r="DH249" i="30"/>
  <c r="DI249" i="30"/>
  <c r="DJ249" i="30"/>
  <c r="DK249" i="30"/>
  <c r="DL249" i="30"/>
  <c r="DM249" i="30"/>
  <c r="DN249" i="30"/>
  <c r="DO249" i="30"/>
  <c r="DP249" i="30"/>
  <c r="DQ249" i="30"/>
  <c r="DR249" i="30"/>
  <c r="DS249" i="30"/>
  <c r="DT249" i="30"/>
  <c r="DU249" i="30"/>
  <c r="DV249" i="30"/>
  <c r="DW249" i="30"/>
  <c r="DX249" i="30"/>
  <c r="DY249" i="30"/>
  <c r="DZ249" i="30"/>
  <c r="EA249" i="30"/>
  <c r="EB249" i="30"/>
  <c r="EC249" i="30"/>
  <c r="ED249" i="30"/>
  <c r="EE249" i="30"/>
  <c r="EF249" i="30"/>
  <c r="EG249" i="30"/>
  <c r="EH249" i="30"/>
  <c r="EI249" i="30"/>
  <c r="EJ249" i="30"/>
  <c r="EK249" i="30"/>
  <c r="EL249" i="30"/>
  <c r="EM249" i="30"/>
  <c r="EN249" i="30"/>
  <c r="CM72" i="30"/>
  <c r="CN72" i="30"/>
  <c r="CO72" i="30"/>
  <c r="CP72" i="30"/>
  <c r="CQ72" i="30"/>
  <c r="CR72" i="30"/>
  <c r="CS72" i="30"/>
  <c r="CT72" i="30"/>
  <c r="CU72" i="30"/>
  <c r="CV72" i="30"/>
  <c r="CW72" i="30"/>
  <c r="CX72" i="30"/>
  <c r="CY72" i="30"/>
  <c r="CZ72" i="30"/>
  <c r="DA72" i="30"/>
  <c r="DB72" i="30"/>
  <c r="DC72" i="30"/>
  <c r="DD72" i="30"/>
  <c r="DE72" i="30"/>
  <c r="DF72" i="30"/>
  <c r="DG72" i="30"/>
  <c r="DH72" i="30"/>
  <c r="DI72" i="30"/>
  <c r="DJ72" i="30"/>
  <c r="DK72" i="30"/>
  <c r="DL72" i="30"/>
  <c r="DM72" i="30"/>
  <c r="DN72" i="30"/>
  <c r="DO72" i="30"/>
  <c r="DP72" i="30"/>
  <c r="DQ72" i="30"/>
  <c r="DR72" i="30"/>
  <c r="DS72" i="30"/>
  <c r="DT72" i="30"/>
  <c r="DU72" i="30"/>
  <c r="DV72" i="30"/>
  <c r="DW72" i="30"/>
  <c r="DX72" i="30"/>
  <c r="DY72" i="30"/>
  <c r="DZ72" i="30"/>
  <c r="EA72" i="30"/>
  <c r="EB72" i="30"/>
  <c r="EC72" i="30"/>
  <c r="ED72" i="30"/>
  <c r="EE72" i="30"/>
  <c r="EF72" i="30"/>
  <c r="EG72" i="30"/>
  <c r="EH72" i="30"/>
  <c r="EI72" i="30"/>
  <c r="EJ72" i="30"/>
  <c r="EK72" i="30"/>
  <c r="EL72" i="30"/>
  <c r="EM72" i="30"/>
  <c r="EN72" i="30"/>
  <c r="CM68" i="30"/>
  <c r="CN68" i="30"/>
  <c r="CO68" i="30"/>
  <c r="CP68" i="30"/>
  <c r="CQ68" i="30"/>
  <c r="CR68" i="30"/>
  <c r="CS68" i="30"/>
  <c r="CT68" i="30"/>
  <c r="CU68" i="30"/>
  <c r="CV68" i="30"/>
  <c r="CW68" i="30"/>
  <c r="CX68" i="30"/>
  <c r="CY68" i="30"/>
  <c r="CZ68" i="30"/>
  <c r="DA68" i="30"/>
  <c r="DB68" i="30"/>
  <c r="DC68" i="30"/>
  <c r="DD68" i="30"/>
  <c r="DE68" i="30"/>
  <c r="DF68" i="30"/>
  <c r="DG68" i="30"/>
  <c r="DH68" i="30"/>
  <c r="DI68" i="30"/>
  <c r="DJ68" i="30"/>
  <c r="DK68" i="30"/>
  <c r="DL68" i="30"/>
  <c r="DM68" i="30"/>
  <c r="DN68" i="30"/>
  <c r="DO68" i="30"/>
  <c r="DP68" i="30"/>
  <c r="DQ68" i="30"/>
  <c r="DR68" i="30"/>
  <c r="DS68" i="30"/>
  <c r="DT68" i="30"/>
  <c r="DU68" i="30"/>
  <c r="DV68" i="30"/>
  <c r="DW68" i="30"/>
  <c r="DX68" i="30"/>
  <c r="DY68" i="30"/>
  <c r="DZ68" i="30"/>
  <c r="EA68" i="30"/>
  <c r="EB68" i="30"/>
  <c r="EC68" i="30"/>
  <c r="ED68" i="30"/>
  <c r="EE68" i="30"/>
  <c r="EF68" i="30"/>
  <c r="EG68" i="30"/>
  <c r="EH68" i="30"/>
  <c r="EI68" i="30"/>
  <c r="EJ68" i="30"/>
  <c r="EK68" i="30"/>
  <c r="EL68" i="30"/>
  <c r="EM68" i="30"/>
  <c r="EN68" i="30"/>
  <c r="CM60" i="30"/>
  <c r="CN60" i="30"/>
  <c r="CO60" i="30"/>
  <c r="CP60" i="30"/>
  <c r="CQ60" i="30"/>
  <c r="CR60" i="30"/>
  <c r="CS60" i="30"/>
  <c r="CT60" i="30"/>
  <c r="CU60" i="30"/>
  <c r="CV60" i="30"/>
  <c r="CW60" i="30"/>
  <c r="CX60" i="30"/>
  <c r="CY60" i="30"/>
  <c r="CZ60" i="30"/>
  <c r="DA60" i="30"/>
  <c r="DB60" i="30"/>
  <c r="DC60" i="30"/>
  <c r="DD60" i="30"/>
  <c r="DE60" i="30"/>
  <c r="DF60" i="30"/>
  <c r="DG60" i="30"/>
  <c r="DH60" i="30"/>
  <c r="DI60" i="30"/>
  <c r="DJ60" i="30"/>
  <c r="DK60" i="30"/>
  <c r="DL60" i="30"/>
  <c r="DM60" i="30"/>
  <c r="DN60" i="30"/>
  <c r="DO60" i="30"/>
  <c r="DP60" i="30"/>
  <c r="DQ60" i="30"/>
  <c r="DR60" i="30"/>
  <c r="DS60" i="30"/>
  <c r="DT60" i="30"/>
  <c r="DU60" i="30"/>
  <c r="DV60" i="30"/>
  <c r="DW60" i="30"/>
  <c r="DX60" i="30"/>
  <c r="DY60" i="30"/>
  <c r="DZ60" i="30"/>
  <c r="EA60" i="30"/>
  <c r="EB60" i="30"/>
  <c r="EC60" i="30"/>
  <c r="ED60" i="30"/>
  <c r="EE60" i="30"/>
  <c r="EF60" i="30"/>
  <c r="EG60" i="30"/>
  <c r="EH60" i="30"/>
  <c r="EI60" i="30"/>
  <c r="EJ60" i="30"/>
  <c r="EK60" i="30"/>
  <c r="EL60" i="30"/>
  <c r="EM60" i="30"/>
  <c r="EN60" i="30"/>
  <c r="CM63" i="30"/>
  <c r="CN63" i="30"/>
  <c r="CO63" i="30"/>
  <c r="CP63" i="30"/>
  <c r="CQ63" i="30"/>
  <c r="CR63" i="30"/>
  <c r="CS63" i="30"/>
  <c r="CT63" i="30"/>
  <c r="CU63" i="30"/>
  <c r="CV63" i="30"/>
  <c r="CW63" i="30"/>
  <c r="CX63" i="30"/>
  <c r="CY63" i="30"/>
  <c r="CZ63" i="30"/>
  <c r="DA63" i="30"/>
  <c r="DB63" i="30"/>
  <c r="DC63" i="30"/>
  <c r="DD63" i="30"/>
  <c r="DE63" i="30"/>
  <c r="DF63" i="30"/>
  <c r="DG63" i="30"/>
  <c r="DH63" i="30"/>
  <c r="DI63" i="30"/>
  <c r="DJ63" i="30"/>
  <c r="DK63" i="30"/>
  <c r="DL63" i="30"/>
  <c r="DM63" i="30"/>
  <c r="DN63" i="30"/>
  <c r="DO63" i="30"/>
  <c r="DP63" i="30"/>
  <c r="DQ63" i="30"/>
  <c r="DR63" i="30"/>
  <c r="DS63" i="30"/>
  <c r="DT63" i="30"/>
  <c r="DU63" i="30"/>
  <c r="DV63" i="30"/>
  <c r="DW63" i="30"/>
  <c r="DX63" i="30"/>
  <c r="DY63" i="30"/>
  <c r="DZ63" i="30"/>
  <c r="EA63" i="30"/>
  <c r="EB63" i="30"/>
  <c r="EC63" i="30"/>
  <c r="ED63" i="30"/>
  <c r="EE63" i="30"/>
  <c r="EF63" i="30"/>
  <c r="EG63" i="30"/>
  <c r="EH63" i="30"/>
  <c r="EI63" i="30"/>
  <c r="EJ63" i="30"/>
  <c r="EK63" i="30"/>
  <c r="EL63" i="30"/>
  <c r="EM63" i="30"/>
  <c r="EN63" i="30"/>
  <c r="CM268" i="30"/>
  <c r="CN268" i="30"/>
  <c r="CO268" i="30"/>
  <c r="CP268" i="30"/>
  <c r="CQ268" i="30"/>
  <c r="CR268" i="30"/>
  <c r="CS268" i="30"/>
  <c r="CT268" i="30"/>
  <c r="CU268" i="30"/>
  <c r="CV268" i="30"/>
  <c r="CW268" i="30"/>
  <c r="CX268" i="30"/>
  <c r="CY268" i="30"/>
  <c r="CZ268" i="30"/>
  <c r="DA268" i="30"/>
  <c r="DB268" i="30"/>
  <c r="DC268" i="30"/>
  <c r="DD268" i="30"/>
  <c r="DE268" i="30"/>
  <c r="DF268" i="30"/>
  <c r="DG268" i="30"/>
  <c r="DH268" i="30"/>
  <c r="DI268" i="30"/>
  <c r="DJ268" i="30"/>
  <c r="DK268" i="30"/>
  <c r="DL268" i="30"/>
  <c r="DM268" i="30"/>
  <c r="DN268" i="30"/>
  <c r="DO268" i="30"/>
  <c r="DP268" i="30"/>
  <c r="DQ268" i="30"/>
  <c r="DR268" i="30"/>
  <c r="DS268" i="30"/>
  <c r="DT268" i="30"/>
  <c r="DU268" i="30"/>
  <c r="DV268" i="30"/>
  <c r="DW268" i="30"/>
  <c r="DX268" i="30"/>
  <c r="DY268" i="30"/>
  <c r="DZ268" i="30"/>
  <c r="EA268" i="30"/>
  <c r="EB268" i="30"/>
  <c r="EC268" i="30"/>
  <c r="ED268" i="30"/>
  <c r="EE268" i="30"/>
  <c r="EF268" i="30"/>
  <c r="EG268" i="30"/>
  <c r="EH268" i="30"/>
  <c r="EI268" i="30"/>
  <c r="EJ268" i="30"/>
  <c r="EK268" i="30"/>
  <c r="EL268" i="30"/>
  <c r="EM268" i="30"/>
  <c r="EN268" i="30"/>
  <c r="CM39" i="30"/>
  <c r="CN39" i="30"/>
  <c r="CO39" i="30"/>
  <c r="CP39" i="30"/>
  <c r="CQ39" i="30"/>
  <c r="CR39" i="30"/>
  <c r="CS39" i="30"/>
  <c r="CT39" i="30"/>
  <c r="CU39" i="30"/>
  <c r="CV39" i="30"/>
  <c r="CW39" i="30"/>
  <c r="CX39" i="30"/>
  <c r="CY39" i="30"/>
  <c r="CZ39" i="30"/>
  <c r="DA39" i="30"/>
  <c r="DB39" i="30"/>
  <c r="DC39" i="30"/>
  <c r="DD39" i="30"/>
  <c r="DE39" i="30"/>
  <c r="DF39" i="30"/>
  <c r="DG39" i="30"/>
  <c r="DH39" i="30"/>
  <c r="DI39" i="30"/>
  <c r="DJ39" i="30"/>
  <c r="DK39" i="30"/>
  <c r="DL39" i="30"/>
  <c r="DM39" i="30"/>
  <c r="DN39" i="30"/>
  <c r="DO39" i="30"/>
  <c r="DP39" i="30"/>
  <c r="DQ39" i="30"/>
  <c r="DR39" i="30"/>
  <c r="DS39" i="30"/>
  <c r="DT39" i="30"/>
  <c r="DU39" i="30"/>
  <c r="DV39" i="30"/>
  <c r="DW39" i="30"/>
  <c r="DX39" i="30"/>
  <c r="DY39" i="30"/>
  <c r="DZ39" i="30"/>
  <c r="EA39" i="30"/>
  <c r="EB39" i="30"/>
  <c r="EC39" i="30"/>
  <c r="ED39" i="30"/>
  <c r="EE39" i="30"/>
  <c r="EF39" i="30"/>
  <c r="EG39" i="30"/>
  <c r="EH39" i="30"/>
  <c r="EI39" i="30"/>
  <c r="EJ39" i="30"/>
  <c r="EK39" i="30"/>
  <c r="EL39" i="30"/>
  <c r="EM39" i="30"/>
  <c r="EN39" i="30"/>
  <c r="CM292" i="30"/>
  <c r="CN292" i="30"/>
  <c r="CO292" i="30"/>
  <c r="CP292" i="30"/>
  <c r="CQ292" i="30"/>
  <c r="CR292" i="30"/>
  <c r="CS292" i="30"/>
  <c r="CT292" i="30"/>
  <c r="CU292" i="30"/>
  <c r="CV292" i="30"/>
  <c r="CW292" i="30"/>
  <c r="CX292" i="30"/>
  <c r="CY292" i="30"/>
  <c r="CZ292" i="30"/>
  <c r="DA292" i="30"/>
  <c r="DB292" i="30"/>
  <c r="DC292" i="30"/>
  <c r="DD292" i="30"/>
  <c r="DE292" i="30"/>
  <c r="DF292" i="30"/>
  <c r="DG292" i="30"/>
  <c r="DH292" i="30"/>
  <c r="DI292" i="30"/>
  <c r="DJ292" i="30"/>
  <c r="DK292" i="30"/>
  <c r="DL292" i="30"/>
  <c r="DM292" i="30"/>
  <c r="DN292" i="30"/>
  <c r="DO292" i="30"/>
  <c r="DP292" i="30"/>
  <c r="DQ292" i="30"/>
  <c r="DR292" i="30"/>
  <c r="DS292" i="30"/>
  <c r="DT292" i="30"/>
  <c r="DU292" i="30"/>
  <c r="DV292" i="30"/>
  <c r="DW292" i="30"/>
  <c r="DX292" i="30"/>
  <c r="DY292" i="30"/>
  <c r="DZ292" i="30"/>
  <c r="EA292" i="30"/>
  <c r="EB292" i="30"/>
  <c r="EC292" i="30"/>
  <c r="ED292" i="30"/>
  <c r="EE292" i="30"/>
  <c r="EF292" i="30"/>
  <c r="EG292" i="30"/>
  <c r="EH292" i="30"/>
  <c r="EI292" i="30"/>
  <c r="EJ292" i="30"/>
  <c r="EK292" i="30"/>
  <c r="EL292" i="30"/>
  <c r="EM292" i="30"/>
  <c r="EN292" i="30"/>
  <c r="CM208" i="30"/>
  <c r="CN208" i="30"/>
  <c r="CO208" i="30"/>
  <c r="CP208" i="30"/>
  <c r="CQ208" i="30"/>
  <c r="CR208" i="30"/>
  <c r="CS208" i="30"/>
  <c r="CT208" i="30"/>
  <c r="CU208" i="30"/>
  <c r="CV208" i="30"/>
  <c r="CW208" i="30"/>
  <c r="CX208" i="30"/>
  <c r="CY208" i="30"/>
  <c r="CZ208" i="30"/>
  <c r="DA208" i="30"/>
  <c r="DB208" i="30"/>
  <c r="DC208" i="30"/>
  <c r="DD208" i="30"/>
  <c r="DE208" i="30"/>
  <c r="DF208" i="30"/>
  <c r="DG208" i="30"/>
  <c r="DH208" i="30"/>
  <c r="DI208" i="30"/>
  <c r="DJ208" i="30"/>
  <c r="DK208" i="30"/>
  <c r="DL208" i="30"/>
  <c r="DM208" i="30"/>
  <c r="DN208" i="30"/>
  <c r="DO208" i="30"/>
  <c r="DP208" i="30"/>
  <c r="DQ208" i="30"/>
  <c r="DR208" i="30"/>
  <c r="DS208" i="30"/>
  <c r="DT208" i="30"/>
  <c r="DU208" i="30"/>
  <c r="DV208" i="30"/>
  <c r="DW208" i="30"/>
  <c r="DX208" i="30"/>
  <c r="DY208" i="30"/>
  <c r="DZ208" i="30"/>
  <c r="EA208" i="30"/>
  <c r="EB208" i="30"/>
  <c r="EC208" i="30"/>
  <c r="ED208" i="30"/>
  <c r="EE208" i="30"/>
  <c r="EF208" i="30"/>
  <c r="EG208" i="30"/>
  <c r="EH208" i="30"/>
  <c r="EI208" i="30"/>
  <c r="EJ208" i="30"/>
  <c r="EK208" i="30"/>
  <c r="EL208" i="30"/>
  <c r="EM208" i="30"/>
  <c r="EN208" i="30"/>
  <c r="CM23" i="30"/>
  <c r="CN23" i="30"/>
  <c r="CO23" i="30"/>
  <c r="CP23" i="30"/>
  <c r="CQ23" i="30"/>
  <c r="CR23" i="30"/>
  <c r="CS23" i="30"/>
  <c r="CT23" i="30"/>
  <c r="CU23" i="30"/>
  <c r="CV23" i="30"/>
  <c r="CW23" i="30"/>
  <c r="CX23" i="30"/>
  <c r="CY23" i="30"/>
  <c r="CZ23" i="30"/>
  <c r="DA23" i="30"/>
  <c r="DB23" i="30"/>
  <c r="DC23" i="30"/>
  <c r="DD23" i="30"/>
  <c r="DE23" i="30"/>
  <c r="DF23" i="30"/>
  <c r="DG23" i="30"/>
  <c r="DH23" i="30"/>
  <c r="DI23" i="30"/>
  <c r="DJ23" i="30"/>
  <c r="DK23" i="30"/>
  <c r="DL23" i="30"/>
  <c r="DM23" i="30"/>
  <c r="DN23" i="30"/>
  <c r="DO23" i="30"/>
  <c r="DP23" i="30"/>
  <c r="DQ23" i="30"/>
  <c r="DR23" i="30"/>
  <c r="DS23" i="30"/>
  <c r="DT23" i="30"/>
  <c r="DU23" i="30"/>
  <c r="DV23" i="30"/>
  <c r="DW23" i="30"/>
  <c r="DX23" i="30"/>
  <c r="DY23" i="30"/>
  <c r="DZ23" i="30"/>
  <c r="EA23" i="30"/>
  <c r="EB23" i="30"/>
  <c r="EC23" i="30"/>
  <c r="ED23" i="30"/>
  <c r="EE23" i="30"/>
  <c r="EF23" i="30"/>
  <c r="EG23" i="30"/>
  <c r="EH23" i="30"/>
  <c r="EI23" i="30"/>
  <c r="EJ23" i="30"/>
  <c r="EK23" i="30"/>
  <c r="EL23" i="30"/>
  <c r="EM23" i="30"/>
  <c r="EN23" i="30"/>
  <c r="CM246" i="30"/>
  <c r="CN246" i="30"/>
  <c r="CO246" i="30"/>
  <c r="CP246" i="30"/>
  <c r="CQ246" i="30"/>
  <c r="CR246" i="30"/>
  <c r="CS246" i="30"/>
  <c r="CT246" i="30"/>
  <c r="CU246" i="30"/>
  <c r="CV246" i="30"/>
  <c r="CW246" i="30"/>
  <c r="CX246" i="30"/>
  <c r="CY246" i="30"/>
  <c r="CZ246" i="30"/>
  <c r="DA246" i="30"/>
  <c r="DB246" i="30"/>
  <c r="DC246" i="30"/>
  <c r="DD246" i="30"/>
  <c r="DE246" i="30"/>
  <c r="DF246" i="30"/>
  <c r="DG246" i="30"/>
  <c r="DH246" i="30"/>
  <c r="DI246" i="30"/>
  <c r="DJ246" i="30"/>
  <c r="DK246" i="30"/>
  <c r="DL246" i="30"/>
  <c r="DM246" i="30"/>
  <c r="DN246" i="30"/>
  <c r="DO246" i="30"/>
  <c r="DP246" i="30"/>
  <c r="DQ246" i="30"/>
  <c r="DR246" i="30"/>
  <c r="DS246" i="30"/>
  <c r="DT246" i="30"/>
  <c r="DU246" i="30"/>
  <c r="DV246" i="30"/>
  <c r="DW246" i="30"/>
  <c r="DX246" i="30"/>
  <c r="DY246" i="30"/>
  <c r="DZ246" i="30"/>
  <c r="EA246" i="30"/>
  <c r="EB246" i="30"/>
  <c r="EC246" i="30"/>
  <c r="ED246" i="30"/>
  <c r="EE246" i="30"/>
  <c r="EF246" i="30"/>
  <c r="EG246" i="30"/>
  <c r="EH246" i="30"/>
  <c r="EI246" i="30"/>
  <c r="EJ246" i="30"/>
  <c r="EK246" i="30"/>
  <c r="EL246" i="30"/>
  <c r="EM246" i="30"/>
  <c r="EN246" i="30"/>
  <c r="CM192" i="30"/>
  <c r="CN192" i="30"/>
  <c r="CO192" i="30"/>
  <c r="CP192" i="30"/>
  <c r="CQ192" i="30"/>
  <c r="CR192" i="30"/>
  <c r="CS192" i="30"/>
  <c r="CT192" i="30"/>
  <c r="CU192" i="30"/>
  <c r="CV192" i="30"/>
  <c r="CW192" i="30"/>
  <c r="CX192" i="30"/>
  <c r="CY192" i="30"/>
  <c r="CZ192" i="30"/>
  <c r="DA192" i="30"/>
  <c r="DB192" i="30"/>
  <c r="DC192" i="30"/>
  <c r="DD192" i="30"/>
  <c r="DE192" i="30"/>
  <c r="DF192" i="30"/>
  <c r="DG192" i="30"/>
  <c r="DH192" i="30"/>
  <c r="DI192" i="30"/>
  <c r="DJ192" i="30"/>
  <c r="DK192" i="30"/>
  <c r="DL192" i="30"/>
  <c r="DM192" i="30"/>
  <c r="DN192" i="30"/>
  <c r="DO192" i="30"/>
  <c r="DP192" i="30"/>
  <c r="DQ192" i="30"/>
  <c r="DR192" i="30"/>
  <c r="DS192" i="30"/>
  <c r="DT192" i="30"/>
  <c r="DU192" i="30"/>
  <c r="DV192" i="30"/>
  <c r="DW192" i="30"/>
  <c r="DX192" i="30"/>
  <c r="DY192" i="30"/>
  <c r="DZ192" i="30"/>
  <c r="EA192" i="30"/>
  <c r="EB192" i="30"/>
  <c r="EC192" i="30"/>
  <c r="ED192" i="30"/>
  <c r="EE192" i="30"/>
  <c r="EF192" i="30"/>
  <c r="EG192" i="30"/>
  <c r="EH192" i="30"/>
  <c r="EI192" i="30"/>
  <c r="EJ192" i="30"/>
  <c r="EK192" i="30"/>
  <c r="EL192" i="30"/>
  <c r="EM192" i="30"/>
  <c r="EN192" i="30"/>
  <c r="CM16" i="30"/>
  <c r="CN16" i="30"/>
  <c r="CO16" i="30"/>
  <c r="CP16" i="30"/>
  <c r="CQ16" i="30"/>
  <c r="CR16" i="30"/>
  <c r="CS16" i="30"/>
  <c r="CT16" i="30"/>
  <c r="CU16" i="30"/>
  <c r="CV16" i="30"/>
  <c r="CW16" i="30"/>
  <c r="CX16" i="30"/>
  <c r="CY16" i="30"/>
  <c r="CZ16" i="30"/>
  <c r="DA16" i="30"/>
  <c r="DB16" i="30"/>
  <c r="DC16" i="30"/>
  <c r="DD16" i="30"/>
  <c r="DE16" i="30"/>
  <c r="DF16" i="30"/>
  <c r="DG16" i="30"/>
  <c r="DH16" i="30"/>
  <c r="DI16" i="30"/>
  <c r="DJ16" i="30"/>
  <c r="DK16" i="30"/>
  <c r="DL16" i="30"/>
  <c r="DM16" i="30"/>
  <c r="DN16" i="30"/>
  <c r="DO16" i="30"/>
  <c r="DP16" i="30"/>
  <c r="DQ16" i="30"/>
  <c r="DR16" i="30"/>
  <c r="DS16" i="30"/>
  <c r="DT16" i="30"/>
  <c r="DU16" i="30"/>
  <c r="DV16" i="30"/>
  <c r="DW16" i="30"/>
  <c r="DX16" i="30"/>
  <c r="DY16" i="30"/>
  <c r="DZ16" i="30"/>
  <c r="EA16" i="30"/>
  <c r="EB16" i="30"/>
  <c r="EC16" i="30"/>
  <c r="ED16" i="30"/>
  <c r="EE16" i="30"/>
  <c r="EF16" i="30"/>
  <c r="EG16" i="30"/>
  <c r="EH16" i="30"/>
  <c r="EI16" i="30"/>
  <c r="EJ16" i="30"/>
  <c r="EK16" i="30"/>
  <c r="EL16" i="30"/>
  <c r="EM16" i="30"/>
  <c r="EN16" i="30"/>
  <c r="CM243" i="30"/>
  <c r="CN243" i="30"/>
  <c r="CO243" i="30"/>
  <c r="CP243" i="30"/>
  <c r="CQ243" i="30"/>
  <c r="CR243" i="30"/>
  <c r="CS243" i="30"/>
  <c r="CT243" i="30"/>
  <c r="CU243" i="30"/>
  <c r="CV243" i="30"/>
  <c r="CW243" i="30"/>
  <c r="CX243" i="30"/>
  <c r="CY243" i="30"/>
  <c r="CZ243" i="30"/>
  <c r="DA243" i="30"/>
  <c r="DB243" i="30"/>
  <c r="DC243" i="30"/>
  <c r="DD243" i="30"/>
  <c r="DE243" i="30"/>
  <c r="DF243" i="30"/>
  <c r="DG243" i="30"/>
  <c r="DH243" i="30"/>
  <c r="DI243" i="30"/>
  <c r="DJ243" i="30"/>
  <c r="DK243" i="30"/>
  <c r="DL243" i="30"/>
  <c r="DM243" i="30"/>
  <c r="DN243" i="30"/>
  <c r="DO243" i="30"/>
  <c r="DP243" i="30"/>
  <c r="DQ243" i="30"/>
  <c r="DR243" i="30"/>
  <c r="DS243" i="30"/>
  <c r="DT243" i="30"/>
  <c r="DU243" i="30"/>
  <c r="DV243" i="30"/>
  <c r="DW243" i="30"/>
  <c r="DX243" i="30"/>
  <c r="DY243" i="30"/>
  <c r="DZ243" i="30"/>
  <c r="EA243" i="30"/>
  <c r="EB243" i="30"/>
  <c r="EC243" i="30"/>
  <c r="ED243" i="30"/>
  <c r="EE243" i="30"/>
  <c r="EF243" i="30"/>
  <c r="EG243" i="30"/>
  <c r="EH243" i="30"/>
  <c r="EI243" i="30"/>
  <c r="EJ243" i="30"/>
  <c r="EK243" i="30"/>
  <c r="EL243" i="30"/>
  <c r="EM243" i="30"/>
  <c r="EN243" i="30"/>
  <c r="CM82" i="30"/>
  <c r="CN82" i="30"/>
  <c r="CO82" i="30"/>
  <c r="CP82" i="30"/>
  <c r="CQ82" i="30"/>
  <c r="CR82" i="30"/>
  <c r="CS82" i="30"/>
  <c r="CT82" i="30"/>
  <c r="CU82" i="30"/>
  <c r="CV82" i="30"/>
  <c r="CW82" i="30"/>
  <c r="CX82" i="30"/>
  <c r="CY82" i="30"/>
  <c r="CZ82" i="30"/>
  <c r="DA82" i="30"/>
  <c r="DB82" i="30"/>
  <c r="DC82" i="30"/>
  <c r="DD82" i="30"/>
  <c r="DE82" i="30"/>
  <c r="DF82" i="30"/>
  <c r="DG82" i="30"/>
  <c r="DH82" i="30"/>
  <c r="DI82" i="30"/>
  <c r="DJ82" i="30"/>
  <c r="DK82" i="30"/>
  <c r="DL82" i="30"/>
  <c r="DM82" i="30"/>
  <c r="DN82" i="30"/>
  <c r="DO82" i="30"/>
  <c r="DP82" i="30"/>
  <c r="DQ82" i="30"/>
  <c r="DR82" i="30"/>
  <c r="DS82" i="30"/>
  <c r="DT82" i="30"/>
  <c r="DU82" i="30"/>
  <c r="DV82" i="30"/>
  <c r="DW82" i="30"/>
  <c r="DX82" i="30"/>
  <c r="DY82" i="30"/>
  <c r="DZ82" i="30"/>
  <c r="EA82" i="30"/>
  <c r="EB82" i="30"/>
  <c r="EC82" i="30"/>
  <c r="ED82" i="30"/>
  <c r="EE82" i="30"/>
  <c r="EF82" i="30"/>
  <c r="EG82" i="30"/>
  <c r="EH82" i="30"/>
  <c r="EI82" i="30"/>
  <c r="EJ82" i="30"/>
  <c r="EK82" i="30"/>
  <c r="EL82" i="30"/>
  <c r="EM82" i="30"/>
  <c r="EN82" i="30"/>
  <c r="CM105" i="30"/>
  <c r="CN105" i="30"/>
  <c r="CO105" i="30"/>
  <c r="CP105" i="30"/>
  <c r="CQ105" i="30"/>
  <c r="CR105" i="30"/>
  <c r="CS105" i="30"/>
  <c r="CT105" i="30"/>
  <c r="CU105" i="30"/>
  <c r="CV105" i="30"/>
  <c r="CW105" i="30"/>
  <c r="CX105" i="30"/>
  <c r="CY105" i="30"/>
  <c r="CZ105" i="30"/>
  <c r="DA105" i="30"/>
  <c r="DB105" i="30"/>
  <c r="DC105" i="30"/>
  <c r="DD105" i="30"/>
  <c r="DE105" i="30"/>
  <c r="DF105" i="30"/>
  <c r="DG105" i="30"/>
  <c r="DH105" i="30"/>
  <c r="DI105" i="30"/>
  <c r="DJ105" i="30"/>
  <c r="DK105" i="30"/>
  <c r="DL105" i="30"/>
  <c r="DM105" i="30"/>
  <c r="DN105" i="30"/>
  <c r="DO105" i="30"/>
  <c r="DP105" i="30"/>
  <c r="DQ105" i="30"/>
  <c r="DR105" i="30"/>
  <c r="DS105" i="30"/>
  <c r="DT105" i="30"/>
  <c r="DU105" i="30"/>
  <c r="DV105" i="30"/>
  <c r="DW105" i="30"/>
  <c r="DX105" i="30"/>
  <c r="DY105" i="30"/>
  <c r="DZ105" i="30"/>
  <c r="EA105" i="30"/>
  <c r="EB105" i="30"/>
  <c r="EC105" i="30"/>
  <c r="ED105" i="30"/>
  <c r="EE105" i="30"/>
  <c r="EF105" i="30"/>
  <c r="EG105" i="30"/>
  <c r="EH105" i="30"/>
  <c r="EI105" i="30"/>
  <c r="EJ105" i="30"/>
  <c r="EK105" i="30"/>
  <c r="EL105" i="30"/>
  <c r="EM105" i="30"/>
  <c r="EN105" i="30"/>
  <c r="CM45" i="30"/>
  <c r="CN45" i="30"/>
  <c r="CO45" i="30"/>
  <c r="CP45" i="30"/>
  <c r="CQ45" i="30"/>
  <c r="CR45" i="30"/>
  <c r="CS45" i="30"/>
  <c r="CT45" i="30"/>
  <c r="CU45" i="30"/>
  <c r="CV45" i="30"/>
  <c r="CW45" i="30"/>
  <c r="CX45" i="30"/>
  <c r="CY45" i="30"/>
  <c r="CZ45" i="30"/>
  <c r="DA45" i="30"/>
  <c r="DB45" i="30"/>
  <c r="DC45" i="30"/>
  <c r="DD45" i="30"/>
  <c r="DE45" i="30"/>
  <c r="DF45" i="30"/>
  <c r="DG45" i="30"/>
  <c r="DH45" i="30"/>
  <c r="DI45" i="30"/>
  <c r="DJ45" i="30"/>
  <c r="DK45" i="30"/>
  <c r="DL45" i="30"/>
  <c r="DM45" i="30"/>
  <c r="DN45" i="30"/>
  <c r="DO45" i="30"/>
  <c r="DP45" i="30"/>
  <c r="DQ45" i="30"/>
  <c r="DR45" i="30"/>
  <c r="DS45" i="30"/>
  <c r="DT45" i="30"/>
  <c r="DU45" i="30"/>
  <c r="DV45" i="30"/>
  <c r="DW45" i="30"/>
  <c r="DX45" i="30"/>
  <c r="DY45" i="30"/>
  <c r="DZ45" i="30"/>
  <c r="EA45" i="30"/>
  <c r="EB45" i="30"/>
  <c r="EC45" i="30"/>
  <c r="ED45" i="30"/>
  <c r="EE45" i="30"/>
  <c r="EF45" i="30"/>
  <c r="EG45" i="30"/>
  <c r="EH45" i="30"/>
  <c r="EI45" i="30"/>
  <c r="EJ45" i="30"/>
  <c r="EK45" i="30"/>
  <c r="EL45" i="30"/>
  <c r="EM45" i="30"/>
  <c r="EN45" i="30"/>
  <c r="CM40" i="30"/>
  <c r="CN40" i="30"/>
  <c r="CO40" i="30"/>
  <c r="CP40" i="30"/>
  <c r="CQ40" i="30"/>
  <c r="CR40" i="30"/>
  <c r="CS40" i="30"/>
  <c r="CT40" i="30"/>
  <c r="CU40" i="30"/>
  <c r="CV40" i="30"/>
  <c r="CW40" i="30"/>
  <c r="CX40" i="30"/>
  <c r="CY40" i="30"/>
  <c r="CZ40" i="30"/>
  <c r="DA40" i="30"/>
  <c r="DB40" i="30"/>
  <c r="DC40" i="30"/>
  <c r="DD40" i="30"/>
  <c r="DE40" i="30"/>
  <c r="DF40" i="30"/>
  <c r="DG40" i="30"/>
  <c r="DH40" i="30"/>
  <c r="DI40" i="30"/>
  <c r="DJ40" i="30"/>
  <c r="DK40" i="30"/>
  <c r="DL40" i="30"/>
  <c r="DM40" i="30"/>
  <c r="DN40" i="30"/>
  <c r="DO40" i="30"/>
  <c r="DP40" i="30"/>
  <c r="DQ40" i="30"/>
  <c r="DR40" i="30"/>
  <c r="DS40" i="30"/>
  <c r="DT40" i="30"/>
  <c r="DU40" i="30"/>
  <c r="DV40" i="30"/>
  <c r="DW40" i="30"/>
  <c r="DX40" i="30"/>
  <c r="DY40" i="30"/>
  <c r="DZ40" i="30"/>
  <c r="EA40" i="30"/>
  <c r="EB40" i="30"/>
  <c r="EC40" i="30"/>
  <c r="ED40" i="30"/>
  <c r="EE40" i="30"/>
  <c r="EF40" i="30"/>
  <c r="EG40" i="30"/>
  <c r="EH40" i="30"/>
  <c r="EI40" i="30"/>
  <c r="EJ40" i="30"/>
  <c r="EK40" i="30"/>
  <c r="EL40" i="30"/>
  <c r="EM40" i="30"/>
  <c r="EN40" i="30"/>
  <c r="CM107" i="30"/>
  <c r="CN107" i="30"/>
  <c r="CO107" i="30"/>
  <c r="CP107" i="30"/>
  <c r="CQ107" i="30"/>
  <c r="CR107" i="30"/>
  <c r="CS107" i="30"/>
  <c r="CT107" i="30"/>
  <c r="CU107" i="30"/>
  <c r="CV107" i="30"/>
  <c r="CW107" i="30"/>
  <c r="CX107" i="30"/>
  <c r="CY107" i="30"/>
  <c r="CZ107" i="30"/>
  <c r="DA107" i="30"/>
  <c r="DB107" i="30"/>
  <c r="DC107" i="30"/>
  <c r="DD107" i="30"/>
  <c r="DE107" i="30"/>
  <c r="DF107" i="30"/>
  <c r="DG107" i="30"/>
  <c r="DH107" i="30"/>
  <c r="DI107" i="30"/>
  <c r="DJ107" i="30"/>
  <c r="DK107" i="30"/>
  <c r="DL107" i="30"/>
  <c r="DM107" i="30"/>
  <c r="DN107" i="30"/>
  <c r="DO107" i="30"/>
  <c r="DP107" i="30"/>
  <c r="DQ107" i="30"/>
  <c r="DR107" i="30"/>
  <c r="DS107" i="30"/>
  <c r="DT107" i="30"/>
  <c r="DU107" i="30"/>
  <c r="DV107" i="30"/>
  <c r="DW107" i="30"/>
  <c r="DX107" i="30"/>
  <c r="DY107" i="30"/>
  <c r="DZ107" i="30"/>
  <c r="EA107" i="30"/>
  <c r="EB107" i="30"/>
  <c r="EC107" i="30"/>
  <c r="ED107" i="30"/>
  <c r="EE107" i="30"/>
  <c r="EF107" i="30"/>
  <c r="EG107" i="30"/>
  <c r="EH107" i="30"/>
  <c r="EI107" i="30"/>
  <c r="EJ107" i="30"/>
  <c r="EK107" i="30"/>
  <c r="EL107" i="30"/>
  <c r="EM107" i="30"/>
  <c r="EN107" i="30"/>
  <c r="CM216" i="30"/>
  <c r="CN216" i="30"/>
  <c r="CO216" i="30"/>
  <c r="CP216" i="30"/>
  <c r="CQ216" i="30"/>
  <c r="CR216" i="30"/>
  <c r="CS216" i="30"/>
  <c r="CT216" i="30"/>
  <c r="CU216" i="30"/>
  <c r="CV216" i="30"/>
  <c r="CW216" i="30"/>
  <c r="CX216" i="30"/>
  <c r="CY216" i="30"/>
  <c r="CZ216" i="30"/>
  <c r="DA216" i="30"/>
  <c r="DB216" i="30"/>
  <c r="DC216" i="30"/>
  <c r="DD216" i="30"/>
  <c r="DE216" i="30"/>
  <c r="DF216" i="30"/>
  <c r="DG216" i="30"/>
  <c r="DH216" i="30"/>
  <c r="DI216" i="30"/>
  <c r="DJ216" i="30"/>
  <c r="DK216" i="30"/>
  <c r="DL216" i="30"/>
  <c r="DM216" i="30"/>
  <c r="DN216" i="30"/>
  <c r="DO216" i="30"/>
  <c r="DP216" i="30"/>
  <c r="DQ216" i="30"/>
  <c r="DR216" i="30"/>
  <c r="DS216" i="30"/>
  <c r="DT216" i="30"/>
  <c r="DU216" i="30"/>
  <c r="DV216" i="30"/>
  <c r="DW216" i="30"/>
  <c r="DX216" i="30"/>
  <c r="DY216" i="30"/>
  <c r="DZ216" i="30"/>
  <c r="EA216" i="30"/>
  <c r="EB216" i="30"/>
  <c r="EC216" i="30"/>
  <c r="ED216" i="30"/>
  <c r="EE216" i="30"/>
  <c r="EF216" i="30"/>
  <c r="EG216" i="30"/>
  <c r="EH216" i="30"/>
  <c r="EI216" i="30"/>
  <c r="EJ216" i="30"/>
  <c r="EK216" i="30"/>
  <c r="EL216" i="30"/>
  <c r="EM216" i="30"/>
  <c r="EN216" i="30"/>
  <c r="CM227" i="30"/>
  <c r="CN227" i="30"/>
  <c r="CO227" i="30"/>
  <c r="CP227" i="30"/>
  <c r="CQ227" i="30"/>
  <c r="CR227" i="30"/>
  <c r="CS227" i="30"/>
  <c r="CT227" i="30"/>
  <c r="CU227" i="30"/>
  <c r="CV227" i="30"/>
  <c r="CW227" i="30"/>
  <c r="CX227" i="30"/>
  <c r="CY227" i="30"/>
  <c r="CZ227" i="30"/>
  <c r="DA227" i="30"/>
  <c r="DB227" i="30"/>
  <c r="DC227" i="30"/>
  <c r="DD227" i="30"/>
  <c r="DE227" i="30"/>
  <c r="DF227" i="30"/>
  <c r="DG227" i="30"/>
  <c r="DH227" i="30"/>
  <c r="DI227" i="30"/>
  <c r="DJ227" i="30"/>
  <c r="DK227" i="30"/>
  <c r="DL227" i="30"/>
  <c r="DM227" i="30"/>
  <c r="DN227" i="30"/>
  <c r="DO227" i="30"/>
  <c r="DP227" i="30"/>
  <c r="DQ227" i="30"/>
  <c r="DR227" i="30"/>
  <c r="DS227" i="30"/>
  <c r="DT227" i="30"/>
  <c r="DU227" i="30"/>
  <c r="DV227" i="30"/>
  <c r="DW227" i="30"/>
  <c r="DX227" i="30"/>
  <c r="DY227" i="30"/>
  <c r="DZ227" i="30"/>
  <c r="EA227" i="30"/>
  <c r="EB227" i="30"/>
  <c r="EC227" i="30"/>
  <c r="ED227" i="30"/>
  <c r="EE227" i="30"/>
  <c r="EF227" i="30"/>
  <c r="EG227" i="30"/>
  <c r="EH227" i="30"/>
  <c r="EI227" i="30"/>
  <c r="EJ227" i="30"/>
  <c r="EK227" i="30"/>
  <c r="EL227" i="30"/>
  <c r="EM227" i="30"/>
  <c r="EN227" i="30"/>
  <c r="CM73" i="30"/>
  <c r="CN73" i="30"/>
  <c r="CO73" i="30"/>
  <c r="CP73" i="30"/>
  <c r="CQ73" i="30"/>
  <c r="CR73" i="30"/>
  <c r="CS73" i="30"/>
  <c r="CT73" i="30"/>
  <c r="CU73" i="30"/>
  <c r="CV73" i="30"/>
  <c r="CW73" i="30"/>
  <c r="CX73" i="30"/>
  <c r="CY73" i="30"/>
  <c r="CZ73" i="30"/>
  <c r="DA73" i="30"/>
  <c r="DB73" i="30"/>
  <c r="DC73" i="30"/>
  <c r="DD73" i="30"/>
  <c r="DE73" i="30"/>
  <c r="DF73" i="30"/>
  <c r="DG73" i="30"/>
  <c r="DH73" i="30"/>
  <c r="DI73" i="30"/>
  <c r="DJ73" i="30"/>
  <c r="DK73" i="30"/>
  <c r="DL73" i="30"/>
  <c r="DM73" i="30"/>
  <c r="DN73" i="30"/>
  <c r="DO73" i="30"/>
  <c r="DP73" i="30"/>
  <c r="DQ73" i="30"/>
  <c r="DR73" i="30"/>
  <c r="DS73" i="30"/>
  <c r="DT73" i="30"/>
  <c r="DU73" i="30"/>
  <c r="DV73" i="30"/>
  <c r="DW73" i="30"/>
  <c r="DX73" i="30"/>
  <c r="DY73" i="30"/>
  <c r="DZ73" i="30"/>
  <c r="EA73" i="30"/>
  <c r="EB73" i="30"/>
  <c r="EC73" i="30"/>
  <c r="ED73" i="30"/>
  <c r="EE73" i="30"/>
  <c r="EF73" i="30"/>
  <c r="EG73" i="30"/>
  <c r="EH73" i="30"/>
  <c r="EI73" i="30"/>
  <c r="EJ73" i="30"/>
  <c r="EK73" i="30"/>
  <c r="EL73" i="30"/>
  <c r="EM73" i="30"/>
  <c r="EN73" i="30"/>
  <c r="CM190" i="30"/>
  <c r="CN190" i="30"/>
  <c r="CO190" i="30"/>
  <c r="CP190" i="30"/>
  <c r="CQ190" i="30"/>
  <c r="CR190" i="30"/>
  <c r="CS190" i="30"/>
  <c r="CT190" i="30"/>
  <c r="CU190" i="30"/>
  <c r="CV190" i="30"/>
  <c r="CW190" i="30"/>
  <c r="CX190" i="30"/>
  <c r="CY190" i="30"/>
  <c r="CZ190" i="30"/>
  <c r="DA190" i="30"/>
  <c r="DB190" i="30"/>
  <c r="DC190" i="30"/>
  <c r="DD190" i="30"/>
  <c r="DE190" i="30"/>
  <c r="DF190" i="30"/>
  <c r="DG190" i="30"/>
  <c r="DH190" i="30"/>
  <c r="DI190" i="30"/>
  <c r="DJ190" i="30"/>
  <c r="DK190" i="30"/>
  <c r="DL190" i="30"/>
  <c r="DM190" i="30"/>
  <c r="DN190" i="30"/>
  <c r="DO190" i="30"/>
  <c r="DP190" i="30"/>
  <c r="DQ190" i="30"/>
  <c r="DR190" i="30"/>
  <c r="DS190" i="30"/>
  <c r="DT190" i="30"/>
  <c r="DU190" i="30"/>
  <c r="DV190" i="30"/>
  <c r="DW190" i="30"/>
  <c r="DX190" i="30"/>
  <c r="DY190" i="30"/>
  <c r="DZ190" i="30"/>
  <c r="EA190" i="30"/>
  <c r="EB190" i="30"/>
  <c r="EC190" i="30"/>
  <c r="ED190" i="30"/>
  <c r="EE190" i="30"/>
  <c r="EF190" i="30"/>
  <c r="EG190" i="30"/>
  <c r="EH190" i="30"/>
  <c r="EI190" i="30"/>
  <c r="EJ190" i="30"/>
  <c r="EK190" i="30"/>
  <c r="EL190" i="30"/>
  <c r="EM190" i="30"/>
  <c r="EN190" i="30"/>
  <c r="CM185" i="30"/>
  <c r="CN185" i="30"/>
  <c r="CO185" i="30"/>
  <c r="CP185" i="30"/>
  <c r="CQ185" i="30"/>
  <c r="CR185" i="30"/>
  <c r="CS185" i="30"/>
  <c r="CT185" i="30"/>
  <c r="CU185" i="30"/>
  <c r="CV185" i="30"/>
  <c r="CW185" i="30"/>
  <c r="CX185" i="30"/>
  <c r="CY185" i="30"/>
  <c r="CZ185" i="30"/>
  <c r="DA185" i="30"/>
  <c r="DB185" i="30"/>
  <c r="DC185" i="30"/>
  <c r="DD185" i="30"/>
  <c r="DE185" i="30"/>
  <c r="DF185" i="30"/>
  <c r="DG185" i="30"/>
  <c r="DH185" i="30"/>
  <c r="DI185" i="30"/>
  <c r="DJ185" i="30"/>
  <c r="DK185" i="30"/>
  <c r="DL185" i="30"/>
  <c r="DM185" i="30"/>
  <c r="DN185" i="30"/>
  <c r="DO185" i="30"/>
  <c r="DP185" i="30"/>
  <c r="DQ185" i="30"/>
  <c r="DR185" i="30"/>
  <c r="DS185" i="30"/>
  <c r="DT185" i="30"/>
  <c r="DU185" i="30"/>
  <c r="DV185" i="30"/>
  <c r="DW185" i="30"/>
  <c r="DX185" i="30"/>
  <c r="DY185" i="30"/>
  <c r="DZ185" i="30"/>
  <c r="EA185" i="30"/>
  <c r="EB185" i="30"/>
  <c r="EC185" i="30"/>
  <c r="ED185" i="30"/>
  <c r="EE185" i="30"/>
  <c r="EF185" i="30"/>
  <c r="EG185" i="30"/>
  <c r="EH185" i="30"/>
  <c r="EI185" i="30"/>
  <c r="EJ185" i="30"/>
  <c r="EK185" i="30"/>
  <c r="EL185" i="30"/>
  <c r="EM185" i="30"/>
  <c r="EN185" i="30"/>
  <c r="CM61" i="30"/>
  <c r="CN61" i="30"/>
  <c r="CO61" i="30"/>
  <c r="CP61" i="30"/>
  <c r="CQ61" i="30"/>
  <c r="CR61" i="30"/>
  <c r="CS61" i="30"/>
  <c r="CT61" i="30"/>
  <c r="CU61" i="30"/>
  <c r="CV61" i="30"/>
  <c r="CW61" i="30"/>
  <c r="CX61" i="30"/>
  <c r="CY61" i="30"/>
  <c r="CZ61" i="30"/>
  <c r="DA61" i="30"/>
  <c r="DB61" i="30"/>
  <c r="DC61" i="30"/>
  <c r="DD61" i="30"/>
  <c r="DE61" i="30"/>
  <c r="DF61" i="30"/>
  <c r="DG61" i="30"/>
  <c r="DH61" i="30"/>
  <c r="DI61" i="30"/>
  <c r="DJ61" i="30"/>
  <c r="DK61" i="30"/>
  <c r="DL61" i="30"/>
  <c r="DM61" i="30"/>
  <c r="DN61" i="30"/>
  <c r="DO61" i="30"/>
  <c r="DP61" i="30"/>
  <c r="DQ61" i="30"/>
  <c r="DR61" i="30"/>
  <c r="DS61" i="30"/>
  <c r="DT61" i="30"/>
  <c r="DU61" i="30"/>
  <c r="DV61" i="30"/>
  <c r="DW61" i="30"/>
  <c r="DX61" i="30"/>
  <c r="DY61" i="30"/>
  <c r="DZ61" i="30"/>
  <c r="EA61" i="30"/>
  <c r="EB61" i="30"/>
  <c r="EC61" i="30"/>
  <c r="ED61" i="30"/>
  <c r="EE61" i="30"/>
  <c r="EF61" i="30"/>
  <c r="EG61" i="30"/>
  <c r="EH61" i="30"/>
  <c r="EI61" i="30"/>
  <c r="EJ61" i="30"/>
  <c r="EK61" i="30"/>
  <c r="EL61" i="30"/>
  <c r="EM61" i="30"/>
  <c r="EN61" i="30"/>
  <c r="CM69" i="30"/>
  <c r="CN69" i="30"/>
  <c r="CO69" i="30"/>
  <c r="CP69" i="30"/>
  <c r="CQ69" i="30"/>
  <c r="CR69" i="30"/>
  <c r="CS69" i="30"/>
  <c r="CT69" i="30"/>
  <c r="CU69" i="30"/>
  <c r="CV69" i="30"/>
  <c r="CW69" i="30"/>
  <c r="CX69" i="30"/>
  <c r="CY69" i="30"/>
  <c r="CZ69" i="30"/>
  <c r="DA69" i="30"/>
  <c r="DB69" i="30"/>
  <c r="DC69" i="30"/>
  <c r="DD69" i="30"/>
  <c r="DE69" i="30"/>
  <c r="DF69" i="30"/>
  <c r="DG69" i="30"/>
  <c r="DH69" i="30"/>
  <c r="DI69" i="30"/>
  <c r="DJ69" i="30"/>
  <c r="DK69" i="30"/>
  <c r="DL69" i="30"/>
  <c r="DM69" i="30"/>
  <c r="DN69" i="30"/>
  <c r="DO69" i="30"/>
  <c r="DP69" i="30"/>
  <c r="DQ69" i="30"/>
  <c r="DR69" i="30"/>
  <c r="DS69" i="30"/>
  <c r="DT69" i="30"/>
  <c r="DU69" i="30"/>
  <c r="DV69" i="30"/>
  <c r="DW69" i="30"/>
  <c r="DX69" i="30"/>
  <c r="DY69" i="30"/>
  <c r="DZ69" i="30"/>
  <c r="EA69" i="30"/>
  <c r="EB69" i="30"/>
  <c r="EC69" i="30"/>
  <c r="ED69" i="30"/>
  <c r="EE69" i="30"/>
  <c r="EF69" i="30"/>
  <c r="EG69" i="30"/>
  <c r="EH69" i="30"/>
  <c r="EI69" i="30"/>
  <c r="EJ69" i="30"/>
  <c r="EK69" i="30"/>
  <c r="EL69" i="30"/>
  <c r="EM69" i="30"/>
  <c r="EN69" i="30"/>
  <c r="CM64" i="30"/>
  <c r="CN64" i="30"/>
  <c r="CO64" i="30"/>
  <c r="CP64" i="30"/>
  <c r="CQ64" i="30"/>
  <c r="CR64" i="30"/>
  <c r="CS64" i="30"/>
  <c r="CT64" i="30"/>
  <c r="CU64" i="30"/>
  <c r="CV64" i="30"/>
  <c r="CW64" i="30"/>
  <c r="CX64" i="30"/>
  <c r="CY64" i="30"/>
  <c r="CZ64" i="30"/>
  <c r="DA64" i="30"/>
  <c r="DB64" i="30"/>
  <c r="DC64" i="30"/>
  <c r="DD64" i="30"/>
  <c r="DE64" i="30"/>
  <c r="DF64" i="30"/>
  <c r="DG64" i="30"/>
  <c r="DH64" i="30"/>
  <c r="DI64" i="30"/>
  <c r="DJ64" i="30"/>
  <c r="DK64" i="30"/>
  <c r="DL64" i="30"/>
  <c r="DM64" i="30"/>
  <c r="DN64" i="30"/>
  <c r="DO64" i="30"/>
  <c r="DP64" i="30"/>
  <c r="DQ64" i="30"/>
  <c r="DR64" i="30"/>
  <c r="DS64" i="30"/>
  <c r="DT64" i="30"/>
  <c r="DU64" i="30"/>
  <c r="DV64" i="30"/>
  <c r="DW64" i="30"/>
  <c r="DX64" i="30"/>
  <c r="DY64" i="30"/>
  <c r="DZ64" i="30"/>
  <c r="EA64" i="30"/>
  <c r="EB64" i="30"/>
  <c r="EC64" i="30"/>
  <c r="ED64" i="30"/>
  <c r="EE64" i="30"/>
  <c r="EF64" i="30"/>
  <c r="EG64" i="30"/>
  <c r="EH64" i="30"/>
  <c r="EI64" i="30"/>
  <c r="EJ64" i="30"/>
  <c r="EK64" i="30"/>
  <c r="EL64" i="30"/>
  <c r="EM64" i="30"/>
  <c r="EN64" i="30"/>
  <c r="CM136" i="30"/>
  <c r="CN136" i="30"/>
  <c r="CO136" i="30"/>
  <c r="CP136" i="30"/>
  <c r="CQ136" i="30"/>
  <c r="CR136" i="30"/>
  <c r="CS136" i="30"/>
  <c r="CT136" i="30"/>
  <c r="CU136" i="30"/>
  <c r="CV136" i="30"/>
  <c r="CW136" i="30"/>
  <c r="CX136" i="30"/>
  <c r="CY136" i="30"/>
  <c r="CZ136" i="30"/>
  <c r="DA136" i="30"/>
  <c r="DB136" i="30"/>
  <c r="DC136" i="30"/>
  <c r="DD136" i="30"/>
  <c r="DE136" i="30"/>
  <c r="DF136" i="30"/>
  <c r="DG136" i="30"/>
  <c r="DH136" i="30"/>
  <c r="DI136" i="30"/>
  <c r="DJ136" i="30"/>
  <c r="DK136" i="30"/>
  <c r="DL136" i="30"/>
  <c r="DM136" i="30"/>
  <c r="DN136" i="30"/>
  <c r="DO136" i="30"/>
  <c r="DP136" i="30"/>
  <c r="DQ136" i="30"/>
  <c r="DR136" i="30"/>
  <c r="DS136" i="30"/>
  <c r="DT136" i="30"/>
  <c r="DU136" i="30"/>
  <c r="DV136" i="30"/>
  <c r="DW136" i="30"/>
  <c r="DX136" i="30"/>
  <c r="DY136" i="30"/>
  <c r="DZ136" i="30"/>
  <c r="EA136" i="30"/>
  <c r="EB136" i="30"/>
  <c r="EC136" i="30"/>
  <c r="ED136" i="30"/>
  <c r="EE136" i="30"/>
  <c r="EF136" i="30"/>
  <c r="EG136" i="30"/>
  <c r="EH136" i="30"/>
  <c r="EI136" i="30"/>
  <c r="EJ136" i="30"/>
  <c r="EK136" i="30"/>
  <c r="EL136" i="30"/>
  <c r="EM136" i="30"/>
  <c r="EN136" i="30"/>
  <c r="CM198" i="30"/>
  <c r="CN198" i="30"/>
  <c r="CO198" i="30"/>
  <c r="CP198" i="30"/>
  <c r="CQ198" i="30"/>
  <c r="CR198" i="30"/>
  <c r="CS198" i="30"/>
  <c r="CT198" i="30"/>
  <c r="CU198" i="30"/>
  <c r="CV198" i="30"/>
  <c r="CW198" i="30"/>
  <c r="CX198" i="30"/>
  <c r="CY198" i="30"/>
  <c r="CZ198" i="30"/>
  <c r="DA198" i="30"/>
  <c r="DB198" i="30"/>
  <c r="DC198" i="30"/>
  <c r="DD198" i="30"/>
  <c r="DE198" i="30"/>
  <c r="DF198" i="30"/>
  <c r="DG198" i="30"/>
  <c r="DH198" i="30"/>
  <c r="DI198" i="30"/>
  <c r="DJ198" i="30"/>
  <c r="DK198" i="30"/>
  <c r="DL198" i="30"/>
  <c r="DM198" i="30"/>
  <c r="DN198" i="30"/>
  <c r="DO198" i="30"/>
  <c r="DP198" i="30"/>
  <c r="DQ198" i="30"/>
  <c r="DR198" i="30"/>
  <c r="DS198" i="30"/>
  <c r="DT198" i="30"/>
  <c r="DU198" i="30"/>
  <c r="DV198" i="30"/>
  <c r="DW198" i="30"/>
  <c r="DX198" i="30"/>
  <c r="DY198" i="30"/>
  <c r="DZ198" i="30"/>
  <c r="EA198" i="30"/>
  <c r="EB198" i="30"/>
  <c r="EC198" i="30"/>
  <c r="ED198" i="30"/>
  <c r="EE198" i="30"/>
  <c r="EF198" i="30"/>
  <c r="EG198" i="30"/>
  <c r="EH198" i="30"/>
  <c r="EI198" i="30"/>
  <c r="EJ198" i="30"/>
  <c r="EK198" i="30"/>
  <c r="EL198" i="30"/>
  <c r="EM198" i="30"/>
  <c r="EN198" i="30"/>
  <c r="CM209" i="30"/>
  <c r="CN209" i="30"/>
  <c r="CO209" i="30"/>
  <c r="CP209" i="30"/>
  <c r="CQ209" i="30"/>
  <c r="CR209" i="30"/>
  <c r="CS209" i="30"/>
  <c r="CT209" i="30"/>
  <c r="CU209" i="30"/>
  <c r="CV209" i="30"/>
  <c r="CW209" i="30"/>
  <c r="CX209" i="30"/>
  <c r="CY209" i="30"/>
  <c r="CZ209" i="30"/>
  <c r="DA209" i="30"/>
  <c r="DB209" i="30"/>
  <c r="DC209" i="30"/>
  <c r="DD209" i="30"/>
  <c r="DE209" i="30"/>
  <c r="DF209" i="30"/>
  <c r="DG209" i="30"/>
  <c r="DH209" i="30"/>
  <c r="DI209" i="30"/>
  <c r="DJ209" i="30"/>
  <c r="DK209" i="30"/>
  <c r="DL209" i="30"/>
  <c r="DM209" i="30"/>
  <c r="DN209" i="30"/>
  <c r="DO209" i="30"/>
  <c r="DP209" i="30"/>
  <c r="DQ209" i="30"/>
  <c r="DR209" i="30"/>
  <c r="DS209" i="30"/>
  <c r="DT209" i="30"/>
  <c r="DU209" i="30"/>
  <c r="DV209" i="30"/>
  <c r="DW209" i="30"/>
  <c r="DX209" i="30"/>
  <c r="DY209" i="30"/>
  <c r="DZ209" i="30"/>
  <c r="EA209" i="30"/>
  <c r="EB209" i="30"/>
  <c r="EC209" i="30"/>
  <c r="ED209" i="30"/>
  <c r="EE209" i="30"/>
  <c r="EF209" i="30"/>
  <c r="EG209" i="30"/>
  <c r="EH209" i="30"/>
  <c r="EI209" i="30"/>
  <c r="EJ209" i="30"/>
  <c r="EK209" i="30"/>
  <c r="EL209" i="30"/>
  <c r="EM209" i="30"/>
  <c r="EN209" i="30"/>
  <c r="CM203" i="30"/>
  <c r="CN203" i="30"/>
  <c r="CO203" i="30"/>
  <c r="CP203" i="30"/>
  <c r="CQ203" i="30"/>
  <c r="CR203" i="30"/>
  <c r="CS203" i="30"/>
  <c r="CT203" i="30"/>
  <c r="CU203" i="30"/>
  <c r="CV203" i="30"/>
  <c r="CW203" i="30"/>
  <c r="CX203" i="30"/>
  <c r="CY203" i="30"/>
  <c r="CZ203" i="30"/>
  <c r="DA203" i="30"/>
  <c r="DB203" i="30"/>
  <c r="DC203" i="30"/>
  <c r="DD203" i="30"/>
  <c r="DE203" i="30"/>
  <c r="DF203" i="30"/>
  <c r="DG203" i="30"/>
  <c r="DH203" i="30"/>
  <c r="DI203" i="30"/>
  <c r="DJ203" i="30"/>
  <c r="DK203" i="30"/>
  <c r="DL203" i="30"/>
  <c r="DM203" i="30"/>
  <c r="DN203" i="30"/>
  <c r="DO203" i="30"/>
  <c r="DP203" i="30"/>
  <c r="DQ203" i="30"/>
  <c r="DR203" i="30"/>
  <c r="DS203" i="30"/>
  <c r="DT203" i="30"/>
  <c r="DU203" i="30"/>
  <c r="DV203" i="30"/>
  <c r="DW203" i="30"/>
  <c r="DX203" i="30"/>
  <c r="DY203" i="30"/>
  <c r="DZ203" i="30"/>
  <c r="EA203" i="30"/>
  <c r="EB203" i="30"/>
  <c r="EC203" i="30"/>
  <c r="ED203" i="30"/>
  <c r="EE203" i="30"/>
  <c r="EF203" i="30"/>
  <c r="EG203" i="30"/>
  <c r="EH203" i="30"/>
  <c r="EI203" i="30"/>
  <c r="EJ203" i="30"/>
  <c r="EK203" i="30"/>
  <c r="EL203" i="30"/>
  <c r="EM203" i="30"/>
  <c r="EN203" i="30"/>
  <c r="CM92" i="30"/>
  <c r="CN92" i="30"/>
  <c r="CO92" i="30"/>
  <c r="CP92" i="30"/>
  <c r="CQ92" i="30"/>
  <c r="CR92" i="30"/>
  <c r="CS92" i="30"/>
  <c r="CT92" i="30"/>
  <c r="CU92" i="30"/>
  <c r="CV92" i="30"/>
  <c r="CW92" i="30"/>
  <c r="CX92" i="30"/>
  <c r="CY92" i="30"/>
  <c r="CZ92" i="30"/>
  <c r="DA92" i="30"/>
  <c r="DB92" i="30"/>
  <c r="DC92" i="30"/>
  <c r="DD92" i="30"/>
  <c r="DE92" i="30"/>
  <c r="DF92" i="30"/>
  <c r="DG92" i="30"/>
  <c r="DH92" i="30"/>
  <c r="DI92" i="30"/>
  <c r="DJ92" i="30"/>
  <c r="DK92" i="30"/>
  <c r="DL92" i="30"/>
  <c r="DM92" i="30"/>
  <c r="DN92" i="30"/>
  <c r="DO92" i="30"/>
  <c r="DP92" i="30"/>
  <c r="DQ92" i="30"/>
  <c r="DR92" i="30"/>
  <c r="DS92" i="30"/>
  <c r="DT92" i="30"/>
  <c r="DU92" i="30"/>
  <c r="DV92" i="30"/>
  <c r="DW92" i="30"/>
  <c r="DX92" i="30"/>
  <c r="DY92" i="30"/>
  <c r="DZ92" i="30"/>
  <c r="EA92" i="30"/>
  <c r="EB92" i="30"/>
  <c r="EC92" i="30"/>
  <c r="ED92" i="30"/>
  <c r="EE92" i="30"/>
  <c r="EF92" i="30"/>
  <c r="EG92" i="30"/>
  <c r="EH92" i="30"/>
  <c r="EI92" i="30"/>
  <c r="EJ92" i="30"/>
  <c r="EK92" i="30"/>
  <c r="EL92" i="30"/>
  <c r="EM92" i="30"/>
  <c r="EN92" i="30"/>
  <c r="CM96" i="30"/>
  <c r="CN96" i="30"/>
  <c r="CO96" i="30"/>
  <c r="CP96" i="30"/>
  <c r="CQ96" i="30"/>
  <c r="CR96" i="30"/>
  <c r="CS96" i="30"/>
  <c r="CT96" i="30"/>
  <c r="CU96" i="30"/>
  <c r="CV96" i="30"/>
  <c r="CW96" i="30"/>
  <c r="CX96" i="30"/>
  <c r="CY96" i="30"/>
  <c r="CZ96" i="30"/>
  <c r="DA96" i="30"/>
  <c r="DB96" i="30"/>
  <c r="DC96" i="30"/>
  <c r="DD96" i="30"/>
  <c r="DE96" i="30"/>
  <c r="DF96" i="30"/>
  <c r="DG96" i="30"/>
  <c r="DH96" i="30"/>
  <c r="DI96" i="30"/>
  <c r="DJ96" i="30"/>
  <c r="DK96" i="30"/>
  <c r="DL96" i="30"/>
  <c r="DM96" i="30"/>
  <c r="DN96" i="30"/>
  <c r="DO96" i="30"/>
  <c r="DP96" i="30"/>
  <c r="DQ96" i="30"/>
  <c r="DR96" i="30"/>
  <c r="DS96" i="30"/>
  <c r="DT96" i="30"/>
  <c r="DU96" i="30"/>
  <c r="DV96" i="30"/>
  <c r="DW96" i="30"/>
  <c r="DX96" i="30"/>
  <c r="DY96" i="30"/>
  <c r="DZ96" i="30"/>
  <c r="EA96" i="30"/>
  <c r="EB96" i="30"/>
  <c r="EC96" i="30"/>
  <c r="ED96" i="30"/>
  <c r="EE96" i="30"/>
  <c r="EF96" i="30"/>
  <c r="EG96" i="30"/>
  <c r="EH96" i="30"/>
  <c r="EI96" i="30"/>
  <c r="EJ96" i="30"/>
  <c r="EK96" i="30"/>
  <c r="EL96" i="30"/>
  <c r="EM96" i="30"/>
  <c r="EN96" i="30"/>
  <c r="CM29" i="30"/>
  <c r="CN29" i="30"/>
  <c r="CO29" i="30"/>
  <c r="CP29" i="30"/>
  <c r="CQ29" i="30"/>
  <c r="CR29" i="30"/>
  <c r="CS29" i="30"/>
  <c r="CT29" i="30"/>
  <c r="CU29" i="30"/>
  <c r="CV29" i="30"/>
  <c r="CW29" i="30"/>
  <c r="CX29" i="30"/>
  <c r="CY29" i="30"/>
  <c r="CZ29" i="30"/>
  <c r="DA29" i="30"/>
  <c r="DB29" i="30"/>
  <c r="DC29" i="30"/>
  <c r="DD29" i="30"/>
  <c r="DE29" i="30"/>
  <c r="DF29" i="30"/>
  <c r="DG29" i="30"/>
  <c r="DH29" i="30"/>
  <c r="DI29" i="30"/>
  <c r="DJ29" i="30"/>
  <c r="DK29" i="30"/>
  <c r="DL29" i="30"/>
  <c r="DM29" i="30"/>
  <c r="DN29" i="30"/>
  <c r="DO29" i="30"/>
  <c r="DP29" i="30"/>
  <c r="DQ29" i="30"/>
  <c r="DR29" i="30"/>
  <c r="DS29" i="30"/>
  <c r="DT29" i="30"/>
  <c r="DU29" i="30"/>
  <c r="DV29" i="30"/>
  <c r="DW29" i="30"/>
  <c r="DX29" i="30"/>
  <c r="DY29" i="30"/>
  <c r="DZ29" i="30"/>
  <c r="EA29" i="30"/>
  <c r="EB29" i="30"/>
  <c r="EC29" i="30"/>
  <c r="ED29" i="30"/>
  <c r="EE29" i="30"/>
  <c r="EF29" i="30"/>
  <c r="EG29" i="30"/>
  <c r="EH29" i="30"/>
  <c r="EI29" i="30"/>
  <c r="EJ29" i="30"/>
  <c r="EK29" i="30"/>
  <c r="EL29" i="30"/>
  <c r="EM29" i="30"/>
  <c r="EN29" i="30"/>
  <c r="CM142" i="30"/>
  <c r="CN142" i="30"/>
  <c r="CO142" i="30"/>
  <c r="CP142" i="30"/>
  <c r="CQ142" i="30"/>
  <c r="CR142" i="30"/>
  <c r="CS142" i="30"/>
  <c r="CT142" i="30"/>
  <c r="CU142" i="30"/>
  <c r="CV142" i="30"/>
  <c r="CW142" i="30"/>
  <c r="CX142" i="30"/>
  <c r="CY142" i="30"/>
  <c r="CZ142" i="30"/>
  <c r="DA142" i="30"/>
  <c r="DB142" i="30"/>
  <c r="DC142" i="30"/>
  <c r="DD142" i="30"/>
  <c r="DE142" i="30"/>
  <c r="DF142" i="30"/>
  <c r="DG142" i="30"/>
  <c r="DH142" i="30"/>
  <c r="DI142" i="30"/>
  <c r="DJ142" i="30"/>
  <c r="DK142" i="30"/>
  <c r="DL142" i="30"/>
  <c r="DM142" i="30"/>
  <c r="DN142" i="30"/>
  <c r="DO142" i="30"/>
  <c r="DP142" i="30"/>
  <c r="DQ142" i="30"/>
  <c r="DR142" i="30"/>
  <c r="DS142" i="30"/>
  <c r="DT142" i="30"/>
  <c r="DU142" i="30"/>
  <c r="DV142" i="30"/>
  <c r="DW142" i="30"/>
  <c r="DX142" i="30"/>
  <c r="DY142" i="30"/>
  <c r="DZ142" i="30"/>
  <c r="EA142" i="30"/>
  <c r="EB142" i="30"/>
  <c r="EC142" i="30"/>
  <c r="ED142" i="30"/>
  <c r="EE142" i="30"/>
  <c r="EF142" i="30"/>
  <c r="EG142" i="30"/>
  <c r="EH142" i="30"/>
  <c r="EI142" i="30"/>
  <c r="EJ142" i="30"/>
  <c r="EK142" i="30"/>
  <c r="EL142" i="30"/>
  <c r="EM142" i="30"/>
  <c r="EN142" i="30"/>
  <c r="CM238" i="30"/>
  <c r="CN238" i="30"/>
  <c r="CO238" i="30"/>
  <c r="CP238" i="30"/>
  <c r="CQ238" i="30"/>
  <c r="CR238" i="30"/>
  <c r="CS238" i="30"/>
  <c r="CT238" i="30"/>
  <c r="CU238" i="30"/>
  <c r="CV238" i="30"/>
  <c r="CW238" i="30"/>
  <c r="CX238" i="30"/>
  <c r="CY238" i="30"/>
  <c r="CZ238" i="30"/>
  <c r="DA238" i="30"/>
  <c r="DB238" i="30"/>
  <c r="DC238" i="30"/>
  <c r="DD238" i="30"/>
  <c r="DE238" i="30"/>
  <c r="DF238" i="30"/>
  <c r="DG238" i="30"/>
  <c r="DH238" i="30"/>
  <c r="DI238" i="30"/>
  <c r="DJ238" i="30"/>
  <c r="DK238" i="30"/>
  <c r="DL238" i="30"/>
  <c r="DM238" i="30"/>
  <c r="DN238" i="30"/>
  <c r="DO238" i="30"/>
  <c r="DP238" i="30"/>
  <c r="DQ238" i="30"/>
  <c r="DR238" i="30"/>
  <c r="DS238" i="30"/>
  <c r="DT238" i="30"/>
  <c r="DU238" i="30"/>
  <c r="DV238" i="30"/>
  <c r="DW238" i="30"/>
  <c r="DX238" i="30"/>
  <c r="DY238" i="30"/>
  <c r="DZ238" i="30"/>
  <c r="EA238" i="30"/>
  <c r="EB238" i="30"/>
  <c r="EC238" i="30"/>
  <c r="ED238" i="30"/>
  <c r="EE238" i="30"/>
  <c r="EF238" i="30"/>
  <c r="EG238" i="30"/>
  <c r="EH238" i="30"/>
  <c r="EI238" i="30"/>
  <c r="EJ238" i="30"/>
  <c r="EK238" i="30"/>
  <c r="EL238" i="30"/>
  <c r="EM238" i="30"/>
  <c r="EN238" i="30"/>
  <c r="CM175" i="30"/>
  <c r="CN175" i="30"/>
  <c r="CO175" i="30"/>
  <c r="CP175" i="30"/>
  <c r="CQ175" i="30"/>
  <c r="CR175" i="30"/>
  <c r="CS175" i="30"/>
  <c r="CT175" i="30"/>
  <c r="CU175" i="30"/>
  <c r="CV175" i="30"/>
  <c r="CW175" i="30"/>
  <c r="CX175" i="30"/>
  <c r="CY175" i="30"/>
  <c r="CZ175" i="30"/>
  <c r="DA175" i="30"/>
  <c r="DB175" i="30"/>
  <c r="DC175" i="30"/>
  <c r="DD175" i="30"/>
  <c r="DE175" i="30"/>
  <c r="DF175" i="30"/>
  <c r="DG175" i="30"/>
  <c r="DH175" i="30"/>
  <c r="DI175" i="30"/>
  <c r="DJ175" i="30"/>
  <c r="DK175" i="30"/>
  <c r="DL175" i="30"/>
  <c r="DM175" i="30"/>
  <c r="DN175" i="30"/>
  <c r="DO175" i="30"/>
  <c r="DP175" i="30"/>
  <c r="DQ175" i="30"/>
  <c r="DR175" i="30"/>
  <c r="DS175" i="30"/>
  <c r="DT175" i="30"/>
  <c r="DU175" i="30"/>
  <c r="DV175" i="30"/>
  <c r="DW175" i="30"/>
  <c r="DX175" i="30"/>
  <c r="DY175" i="30"/>
  <c r="DZ175" i="30"/>
  <c r="EA175" i="30"/>
  <c r="EB175" i="30"/>
  <c r="EC175" i="30"/>
  <c r="ED175" i="30"/>
  <c r="EE175" i="30"/>
  <c r="EF175" i="30"/>
  <c r="EG175" i="30"/>
  <c r="EH175" i="30"/>
  <c r="EI175" i="30"/>
  <c r="EJ175" i="30"/>
  <c r="EK175" i="30"/>
  <c r="EL175" i="30"/>
  <c r="EM175" i="30"/>
  <c r="EN175" i="30"/>
  <c r="CM180" i="30"/>
  <c r="CN180" i="30"/>
  <c r="CO180" i="30"/>
  <c r="CP180" i="30"/>
  <c r="CQ180" i="30"/>
  <c r="CR180" i="30"/>
  <c r="CS180" i="30"/>
  <c r="CT180" i="30"/>
  <c r="CU180" i="30"/>
  <c r="CV180" i="30"/>
  <c r="CW180" i="30"/>
  <c r="CX180" i="30"/>
  <c r="CY180" i="30"/>
  <c r="CZ180" i="30"/>
  <c r="DA180" i="30"/>
  <c r="DB180" i="30"/>
  <c r="DC180" i="30"/>
  <c r="DD180" i="30"/>
  <c r="DE180" i="30"/>
  <c r="DF180" i="30"/>
  <c r="DG180" i="30"/>
  <c r="DH180" i="30"/>
  <c r="DI180" i="30"/>
  <c r="DJ180" i="30"/>
  <c r="DK180" i="30"/>
  <c r="DL180" i="30"/>
  <c r="DM180" i="30"/>
  <c r="DN180" i="30"/>
  <c r="DO180" i="30"/>
  <c r="DP180" i="30"/>
  <c r="DQ180" i="30"/>
  <c r="DR180" i="30"/>
  <c r="DS180" i="30"/>
  <c r="DT180" i="30"/>
  <c r="DU180" i="30"/>
  <c r="DV180" i="30"/>
  <c r="DW180" i="30"/>
  <c r="DX180" i="30"/>
  <c r="DY180" i="30"/>
  <c r="DZ180" i="30"/>
  <c r="EA180" i="30"/>
  <c r="EB180" i="30"/>
  <c r="EC180" i="30"/>
  <c r="ED180" i="30"/>
  <c r="EE180" i="30"/>
  <c r="EF180" i="30"/>
  <c r="EG180" i="30"/>
  <c r="EH180" i="30"/>
  <c r="EI180" i="30"/>
  <c r="EJ180" i="30"/>
  <c r="EK180" i="30"/>
  <c r="EL180" i="30"/>
  <c r="EM180" i="30"/>
  <c r="EN180" i="30"/>
  <c r="CM101" i="30"/>
  <c r="CN101" i="30"/>
  <c r="CO101" i="30"/>
  <c r="CP101" i="30"/>
  <c r="CQ101" i="30"/>
  <c r="CR101" i="30"/>
  <c r="CS101" i="30"/>
  <c r="CT101" i="30"/>
  <c r="CU101" i="30"/>
  <c r="CV101" i="30"/>
  <c r="CW101" i="30"/>
  <c r="CX101" i="30"/>
  <c r="CY101" i="30"/>
  <c r="CZ101" i="30"/>
  <c r="DA101" i="30"/>
  <c r="DB101" i="30"/>
  <c r="DC101" i="30"/>
  <c r="DD101" i="30"/>
  <c r="DE101" i="30"/>
  <c r="DF101" i="30"/>
  <c r="DG101" i="30"/>
  <c r="DH101" i="30"/>
  <c r="DI101" i="30"/>
  <c r="DJ101" i="30"/>
  <c r="DK101" i="30"/>
  <c r="DL101" i="30"/>
  <c r="DM101" i="30"/>
  <c r="DN101" i="30"/>
  <c r="DO101" i="30"/>
  <c r="DP101" i="30"/>
  <c r="DQ101" i="30"/>
  <c r="DR101" i="30"/>
  <c r="DS101" i="30"/>
  <c r="DT101" i="30"/>
  <c r="DU101" i="30"/>
  <c r="DV101" i="30"/>
  <c r="DW101" i="30"/>
  <c r="DX101" i="30"/>
  <c r="DY101" i="30"/>
  <c r="DZ101" i="30"/>
  <c r="EA101" i="30"/>
  <c r="EB101" i="30"/>
  <c r="EC101" i="30"/>
  <c r="ED101" i="30"/>
  <c r="EE101" i="30"/>
  <c r="EF101" i="30"/>
  <c r="EG101" i="30"/>
  <c r="EH101" i="30"/>
  <c r="EI101" i="30"/>
  <c r="EJ101" i="30"/>
  <c r="EK101" i="30"/>
  <c r="EL101" i="30"/>
  <c r="EM101" i="30"/>
  <c r="EN101" i="30"/>
  <c r="CM235" i="30"/>
  <c r="CN235" i="30"/>
  <c r="CO235" i="30"/>
  <c r="CP235" i="30"/>
  <c r="CQ235" i="30"/>
  <c r="CR235" i="30"/>
  <c r="CS235" i="30"/>
  <c r="CT235" i="30"/>
  <c r="CU235" i="30"/>
  <c r="CV235" i="30"/>
  <c r="CW235" i="30"/>
  <c r="CX235" i="30"/>
  <c r="CY235" i="30"/>
  <c r="CZ235" i="30"/>
  <c r="DA235" i="30"/>
  <c r="DB235" i="30"/>
  <c r="DC235" i="30"/>
  <c r="DD235" i="30"/>
  <c r="DE235" i="30"/>
  <c r="DF235" i="30"/>
  <c r="DG235" i="30"/>
  <c r="DH235" i="30"/>
  <c r="DI235" i="30"/>
  <c r="DJ235" i="30"/>
  <c r="DK235" i="30"/>
  <c r="DL235" i="30"/>
  <c r="DM235" i="30"/>
  <c r="DN235" i="30"/>
  <c r="DO235" i="30"/>
  <c r="DP235" i="30"/>
  <c r="DQ235" i="30"/>
  <c r="DR235" i="30"/>
  <c r="DS235" i="30"/>
  <c r="DT235" i="30"/>
  <c r="DU235" i="30"/>
  <c r="DV235" i="30"/>
  <c r="DW235" i="30"/>
  <c r="DX235" i="30"/>
  <c r="DY235" i="30"/>
  <c r="DZ235" i="30"/>
  <c r="EA235" i="30"/>
  <c r="EB235" i="30"/>
  <c r="EC235" i="30"/>
  <c r="ED235" i="30"/>
  <c r="EE235" i="30"/>
  <c r="EF235" i="30"/>
  <c r="EG235" i="30"/>
  <c r="EH235" i="30"/>
  <c r="EI235" i="30"/>
  <c r="EJ235" i="30"/>
  <c r="EK235" i="30"/>
  <c r="EL235" i="30"/>
  <c r="EM235" i="30"/>
  <c r="EN235" i="30"/>
  <c r="CM293" i="30"/>
  <c r="CN293" i="30"/>
  <c r="CO293" i="30"/>
  <c r="CP293" i="30"/>
  <c r="CQ293" i="30"/>
  <c r="CR293" i="30"/>
  <c r="CS293" i="30"/>
  <c r="CT293" i="30"/>
  <c r="CU293" i="30"/>
  <c r="CV293" i="30"/>
  <c r="CW293" i="30"/>
  <c r="CX293" i="30"/>
  <c r="CY293" i="30"/>
  <c r="CZ293" i="30"/>
  <c r="DA293" i="30"/>
  <c r="DB293" i="30"/>
  <c r="DC293" i="30"/>
  <c r="DD293" i="30"/>
  <c r="DE293" i="30"/>
  <c r="DF293" i="30"/>
  <c r="DG293" i="30"/>
  <c r="DH293" i="30"/>
  <c r="DI293" i="30"/>
  <c r="DJ293" i="30"/>
  <c r="DK293" i="30"/>
  <c r="DL293" i="30"/>
  <c r="DM293" i="30"/>
  <c r="DN293" i="30"/>
  <c r="DO293" i="30"/>
  <c r="DP293" i="30"/>
  <c r="DQ293" i="30"/>
  <c r="DR293" i="30"/>
  <c r="DS293" i="30"/>
  <c r="DT293" i="30"/>
  <c r="DU293" i="30"/>
  <c r="DV293" i="30"/>
  <c r="DW293" i="30"/>
  <c r="DX293" i="30"/>
  <c r="DY293" i="30"/>
  <c r="DZ293" i="30"/>
  <c r="EA293" i="30"/>
  <c r="EB293" i="30"/>
  <c r="EC293" i="30"/>
  <c r="ED293" i="30"/>
  <c r="EE293" i="30"/>
  <c r="EF293" i="30"/>
  <c r="EG293" i="30"/>
  <c r="EH293" i="30"/>
  <c r="EI293" i="30"/>
  <c r="EJ293" i="30"/>
  <c r="EK293" i="30"/>
  <c r="EL293" i="30"/>
  <c r="EM293" i="30"/>
  <c r="EN293" i="30"/>
  <c r="CM115" i="30"/>
  <c r="CN115" i="30"/>
  <c r="CO115" i="30"/>
  <c r="CP115" i="30"/>
  <c r="CQ115" i="30"/>
  <c r="CR115" i="30"/>
  <c r="CS115" i="30"/>
  <c r="CT115" i="30"/>
  <c r="CU115" i="30"/>
  <c r="CV115" i="30"/>
  <c r="CW115" i="30"/>
  <c r="CX115" i="30"/>
  <c r="CY115" i="30"/>
  <c r="CZ115" i="30"/>
  <c r="DA115" i="30"/>
  <c r="DB115" i="30"/>
  <c r="DC115" i="30"/>
  <c r="DD115" i="30"/>
  <c r="DE115" i="30"/>
  <c r="DF115" i="30"/>
  <c r="DG115" i="30"/>
  <c r="DH115" i="30"/>
  <c r="DI115" i="30"/>
  <c r="DJ115" i="30"/>
  <c r="DK115" i="30"/>
  <c r="DL115" i="30"/>
  <c r="DM115" i="30"/>
  <c r="DN115" i="30"/>
  <c r="DO115" i="30"/>
  <c r="DP115" i="30"/>
  <c r="DQ115" i="30"/>
  <c r="DR115" i="30"/>
  <c r="DS115" i="30"/>
  <c r="DT115" i="30"/>
  <c r="DU115" i="30"/>
  <c r="DV115" i="30"/>
  <c r="DW115" i="30"/>
  <c r="DX115" i="30"/>
  <c r="DY115" i="30"/>
  <c r="DZ115" i="30"/>
  <c r="EA115" i="30"/>
  <c r="EB115" i="30"/>
  <c r="EC115" i="30"/>
  <c r="ED115" i="30"/>
  <c r="EE115" i="30"/>
  <c r="EF115" i="30"/>
  <c r="EG115" i="30"/>
  <c r="EH115" i="30"/>
  <c r="EI115" i="30"/>
  <c r="EJ115" i="30"/>
  <c r="EK115" i="30"/>
  <c r="EL115" i="30"/>
  <c r="EM115" i="30"/>
  <c r="EN115" i="30"/>
  <c r="CM147" i="30"/>
  <c r="CN147" i="30"/>
  <c r="CO147" i="30"/>
  <c r="CP147" i="30"/>
  <c r="CQ147" i="30"/>
  <c r="CR147" i="30"/>
  <c r="CS147" i="30"/>
  <c r="CT147" i="30"/>
  <c r="CU147" i="30"/>
  <c r="CV147" i="30"/>
  <c r="CW147" i="30"/>
  <c r="CX147" i="30"/>
  <c r="CY147" i="30"/>
  <c r="CZ147" i="30"/>
  <c r="DA147" i="30"/>
  <c r="DB147" i="30"/>
  <c r="DC147" i="30"/>
  <c r="DD147" i="30"/>
  <c r="DE147" i="30"/>
  <c r="DF147" i="30"/>
  <c r="DG147" i="30"/>
  <c r="DH147" i="30"/>
  <c r="DI147" i="30"/>
  <c r="DJ147" i="30"/>
  <c r="DK147" i="30"/>
  <c r="DL147" i="30"/>
  <c r="DM147" i="30"/>
  <c r="DN147" i="30"/>
  <c r="DO147" i="30"/>
  <c r="DP147" i="30"/>
  <c r="DQ147" i="30"/>
  <c r="DR147" i="30"/>
  <c r="DS147" i="30"/>
  <c r="DT147" i="30"/>
  <c r="DU147" i="30"/>
  <c r="DV147" i="30"/>
  <c r="DW147" i="30"/>
  <c r="DX147" i="30"/>
  <c r="DY147" i="30"/>
  <c r="DZ147" i="30"/>
  <c r="EA147" i="30"/>
  <c r="EB147" i="30"/>
  <c r="EC147" i="30"/>
  <c r="ED147" i="30"/>
  <c r="EE147" i="30"/>
  <c r="EF147" i="30"/>
  <c r="EG147" i="30"/>
  <c r="EH147" i="30"/>
  <c r="EI147" i="30"/>
  <c r="EJ147" i="30"/>
  <c r="EK147" i="30"/>
  <c r="EL147" i="30"/>
  <c r="EM147" i="30"/>
  <c r="EN147" i="30"/>
  <c r="CM131" i="30"/>
  <c r="CN131" i="30"/>
  <c r="CO131" i="30"/>
  <c r="CP131" i="30"/>
  <c r="CQ131" i="30"/>
  <c r="CR131" i="30"/>
  <c r="CS131" i="30"/>
  <c r="CT131" i="30"/>
  <c r="CU131" i="30"/>
  <c r="CV131" i="30"/>
  <c r="CW131" i="30"/>
  <c r="CX131" i="30"/>
  <c r="CY131" i="30"/>
  <c r="CZ131" i="30"/>
  <c r="DA131" i="30"/>
  <c r="DB131" i="30"/>
  <c r="DC131" i="30"/>
  <c r="DD131" i="30"/>
  <c r="DE131" i="30"/>
  <c r="DF131" i="30"/>
  <c r="DG131" i="30"/>
  <c r="DH131" i="30"/>
  <c r="DI131" i="30"/>
  <c r="DJ131" i="30"/>
  <c r="DK131" i="30"/>
  <c r="DL131" i="30"/>
  <c r="DM131" i="30"/>
  <c r="DN131" i="30"/>
  <c r="DO131" i="30"/>
  <c r="DP131" i="30"/>
  <c r="DQ131" i="30"/>
  <c r="DR131" i="30"/>
  <c r="DS131" i="30"/>
  <c r="DT131" i="30"/>
  <c r="DU131" i="30"/>
  <c r="DV131" i="30"/>
  <c r="DW131" i="30"/>
  <c r="DX131" i="30"/>
  <c r="DY131" i="30"/>
  <c r="DZ131" i="30"/>
  <c r="EA131" i="30"/>
  <c r="EB131" i="30"/>
  <c r="EC131" i="30"/>
  <c r="ED131" i="30"/>
  <c r="EE131" i="30"/>
  <c r="EF131" i="30"/>
  <c r="EG131" i="30"/>
  <c r="EH131" i="30"/>
  <c r="EI131" i="30"/>
  <c r="EJ131" i="30"/>
  <c r="EK131" i="30"/>
  <c r="EL131" i="30"/>
  <c r="EM131" i="30"/>
  <c r="EN131" i="30"/>
  <c r="CM87" i="30"/>
  <c r="CN87" i="30"/>
  <c r="CO87" i="30"/>
  <c r="CP87" i="30"/>
  <c r="CQ87" i="30"/>
  <c r="CR87" i="30"/>
  <c r="CS87" i="30"/>
  <c r="CT87" i="30"/>
  <c r="CU87" i="30"/>
  <c r="CV87" i="30"/>
  <c r="CW87" i="30"/>
  <c r="CX87" i="30"/>
  <c r="CY87" i="30"/>
  <c r="CZ87" i="30"/>
  <c r="DA87" i="30"/>
  <c r="DB87" i="30"/>
  <c r="DC87" i="30"/>
  <c r="DD87" i="30"/>
  <c r="DE87" i="30"/>
  <c r="DF87" i="30"/>
  <c r="DG87" i="30"/>
  <c r="DH87" i="30"/>
  <c r="DI87" i="30"/>
  <c r="DJ87" i="30"/>
  <c r="DK87" i="30"/>
  <c r="DL87" i="30"/>
  <c r="DM87" i="30"/>
  <c r="DN87" i="30"/>
  <c r="DO87" i="30"/>
  <c r="DP87" i="30"/>
  <c r="DQ87" i="30"/>
  <c r="DR87" i="30"/>
  <c r="DS87" i="30"/>
  <c r="DT87" i="30"/>
  <c r="DU87" i="30"/>
  <c r="DV87" i="30"/>
  <c r="DW87" i="30"/>
  <c r="DX87" i="30"/>
  <c r="DY87" i="30"/>
  <c r="DZ87" i="30"/>
  <c r="EA87" i="30"/>
  <c r="EB87" i="30"/>
  <c r="EC87" i="30"/>
  <c r="ED87" i="30"/>
  <c r="EE87" i="30"/>
  <c r="EF87" i="30"/>
  <c r="EG87" i="30"/>
  <c r="EH87" i="30"/>
  <c r="EI87" i="30"/>
  <c r="EJ87" i="30"/>
  <c r="EK87" i="30"/>
  <c r="EL87" i="30"/>
  <c r="EM87" i="30"/>
  <c r="EN87" i="30"/>
  <c r="CM77" i="30"/>
  <c r="CN77" i="30"/>
  <c r="CO77" i="30"/>
  <c r="CP77" i="30"/>
  <c r="CQ77" i="30"/>
  <c r="CR77" i="30"/>
  <c r="CS77" i="30"/>
  <c r="CT77" i="30"/>
  <c r="CU77" i="30"/>
  <c r="CV77" i="30"/>
  <c r="CW77" i="30"/>
  <c r="CX77" i="30"/>
  <c r="CY77" i="30"/>
  <c r="CZ77" i="30"/>
  <c r="DA77" i="30"/>
  <c r="DB77" i="30"/>
  <c r="DC77" i="30"/>
  <c r="DD77" i="30"/>
  <c r="DE77" i="30"/>
  <c r="DF77" i="30"/>
  <c r="DG77" i="30"/>
  <c r="DH77" i="30"/>
  <c r="DI77" i="30"/>
  <c r="DJ77" i="30"/>
  <c r="DK77" i="30"/>
  <c r="DL77" i="30"/>
  <c r="DM77" i="30"/>
  <c r="DN77" i="30"/>
  <c r="DO77" i="30"/>
  <c r="DP77" i="30"/>
  <c r="DQ77" i="30"/>
  <c r="DR77" i="30"/>
  <c r="DS77" i="30"/>
  <c r="DT77" i="30"/>
  <c r="DU77" i="30"/>
  <c r="DV77" i="30"/>
  <c r="DW77" i="30"/>
  <c r="DX77" i="30"/>
  <c r="DY77" i="30"/>
  <c r="DZ77" i="30"/>
  <c r="EA77" i="30"/>
  <c r="EB77" i="30"/>
  <c r="EC77" i="30"/>
  <c r="ED77" i="30"/>
  <c r="EE77" i="30"/>
  <c r="EF77" i="30"/>
  <c r="EG77" i="30"/>
  <c r="EH77" i="30"/>
  <c r="EI77" i="30"/>
  <c r="EJ77" i="30"/>
  <c r="EK77" i="30"/>
  <c r="EL77" i="30"/>
  <c r="EM77" i="30"/>
  <c r="EN77" i="30"/>
  <c r="CM222" i="30"/>
  <c r="CN222" i="30"/>
  <c r="CO222" i="30"/>
  <c r="CP222" i="30"/>
  <c r="CQ222" i="30"/>
  <c r="CR222" i="30"/>
  <c r="CS222" i="30"/>
  <c r="CT222" i="30"/>
  <c r="CU222" i="30"/>
  <c r="CV222" i="30"/>
  <c r="CW222" i="30"/>
  <c r="CX222" i="30"/>
  <c r="CY222" i="30"/>
  <c r="CZ222" i="30"/>
  <c r="DA222" i="30"/>
  <c r="DB222" i="30"/>
  <c r="DC222" i="30"/>
  <c r="DD222" i="30"/>
  <c r="DE222" i="30"/>
  <c r="DF222" i="30"/>
  <c r="DG222" i="30"/>
  <c r="DH222" i="30"/>
  <c r="DI222" i="30"/>
  <c r="DJ222" i="30"/>
  <c r="DK222" i="30"/>
  <c r="DL222" i="30"/>
  <c r="DM222" i="30"/>
  <c r="DN222" i="30"/>
  <c r="DO222" i="30"/>
  <c r="DP222" i="30"/>
  <c r="DQ222" i="30"/>
  <c r="DR222" i="30"/>
  <c r="DS222" i="30"/>
  <c r="DT222" i="30"/>
  <c r="DU222" i="30"/>
  <c r="DV222" i="30"/>
  <c r="DW222" i="30"/>
  <c r="DX222" i="30"/>
  <c r="DY222" i="30"/>
  <c r="DZ222" i="30"/>
  <c r="EA222" i="30"/>
  <c r="EB222" i="30"/>
  <c r="EC222" i="30"/>
  <c r="ED222" i="30"/>
  <c r="EE222" i="30"/>
  <c r="EF222" i="30"/>
  <c r="EG222" i="30"/>
  <c r="EH222" i="30"/>
  <c r="EI222" i="30"/>
  <c r="EJ222" i="30"/>
  <c r="EK222" i="30"/>
  <c r="EL222" i="30"/>
  <c r="EM222" i="30"/>
  <c r="EN222" i="30"/>
  <c r="CM282" i="30"/>
  <c r="CN282" i="30"/>
  <c r="CO282" i="30"/>
  <c r="CP282" i="30"/>
  <c r="CQ282" i="30"/>
  <c r="CR282" i="30"/>
  <c r="CS282" i="30"/>
  <c r="CT282" i="30"/>
  <c r="CU282" i="30"/>
  <c r="CV282" i="30"/>
  <c r="CW282" i="30"/>
  <c r="CX282" i="30"/>
  <c r="CY282" i="30"/>
  <c r="CZ282" i="30"/>
  <c r="DA282" i="30"/>
  <c r="DB282" i="30"/>
  <c r="DC282" i="30"/>
  <c r="DD282" i="30"/>
  <c r="DE282" i="30"/>
  <c r="DF282" i="30"/>
  <c r="DG282" i="30"/>
  <c r="DH282" i="30"/>
  <c r="DI282" i="30"/>
  <c r="DJ282" i="30"/>
  <c r="DK282" i="30"/>
  <c r="DL282" i="30"/>
  <c r="DM282" i="30"/>
  <c r="DN282" i="30"/>
  <c r="DO282" i="30"/>
  <c r="DP282" i="30"/>
  <c r="DQ282" i="30"/>
  <c r="DR282" i="30"/>
  <c r="DS282" i="30"/>
  <c r="DT282" i="30"/>
  <c r="DU282" i="30"/>
  <c r="DV282" i="30"/>
  <c r="DW282" i="30"/>
  <c r="DX282" i="30"/>
  <c r="DY282" i="30"/>
  <c r="DZ282" i="30"/>
  <c r="EA282" i="30"/>
  <c r="EB282" i="30"/>
  <c r="EC282" i="30"/>
  <c r="ED282" i="30"/>
  <c r="EE282" i="30"/>
  <c r="EF282" i="30"/>
  <c r="EG282" i="30"/>
  <c r="EH282" i="30"/>
  <c r="EI282" i="30"/>
  <c r="EJ282" i="30"/>
  <c r="EK282" i="30"/>
  <c r="EL282" i="30"/>
  <c r="EM282" i="30"/>
  <c r="EN282" i="30"/>
  <c r="CM270" i="30"/>
  <c r="CN270" i="30"/>
  <c r="CO270" i="30"/>
  <c r="CP270" i="30"/>
  <c r="CQ270" i="30"/>
  <c r="CR270" i="30"/>
  <c r="CS270" i="30"/>
  <c r="CT270" i="30"/>
  <c r="CU270" i="30"/>
  <c r="CV270" i="30"/>
  <c r="CW270" i="30"/>
  <c r="CX270" i="30"/>
  <c r="CY270" i="30"/>
  <c r="CZ270" i="30"/>
  <c r="DA270" i="30"/>
  <c r="DB270" i="30"/>
  <c r="DC270" i="30"/>
  <c r="DD270" i="30"/>
  <c r="DE270" i="30"/>
  <c r="DF270" i="30"/>
  <c r="DG270" i="30"/>
  <c r="DH270" i="30"/>
  <c r="DI270" i="30"/>
  <c r="DJ270" i="30"/>
  <c r="DK270" i="30"/>
  <c r="DL270" i="30"/>
  <c r="DM270" i="30"/>
  <c r="DN270" i="30"/>
  <c r="DO270" i="30"/>
  <c r="DP270" i="30"/>
  <c r="DQ270" i="30"/>
  <c r="DR270" i="30"/>
  <c r="DS270" i="30"/>
  <c r="DT270" i="30"/>
  <c r="DU270" i="30"/>
  <c r="DV270" i="30"/>
  <c r="DW270" i="30"/>
  <c r="DX270" i="30"/>
  <c r="DY270" i="30"/>
  <c r="DZ270" i="30"/>
  <c r="EA270" i="30"/>
  <c r="EB270" i="30"/>
  <c r="EC270" i="30"/>
  <c r="ED270" i="30"/>
  <c r="EE270" i="30"/>
  <c r="EF270" i="30"/>
  <c r="EG270" i="30"/>
  <c r="EH270" i="30"/>
  <c r="EI270" i="30"/>
  <c r="EJ270" i="30"/>
  <c r="EK270" i="30"/>
  <c r="EL270" i="30"/>
  <c r="EM270" i="30"/>
  <c r="EN270" i="30"/>
  <c r="CM21" i="30"/>
  <c r="CN21" i="30"/>
  <c r="CO21" i="30"/>
  <c r="CP21" i="30"/>
  <c r="CQ21" i="30"/>
  <c r="CR21" i="30"/>
  <c r="CS21" i="30"/>
  <c r="CT21" i="30"/>
  <c r="CU21" i="30"/>
  <c r="CV21" i="30"/>
  <c r="CW21" i="30"/>
  <c r="CX21" i="30"/>
  <c r="CY21" i="30"/>
  <c r="CZ21" i="30"/>
  <c r="DA21" i="30"/>
  <c r="DB21" i="30"/>
  <c r="DC21" i="30"/>
  <c r="DD21" i="30"/>
  <c r="DE21" i="30"/>
  <c r="DF21" i="30"/>
  <c r="DG21" i="30"/>
  <c r="DH21" i="30"/>
  <c r="DI21" i="30"/>
  <c r="DJ21" i="30"/>
  <c r="DK21" i="30"/>
  <c r="DL21" i="30"/>
  <c r="DM21" i="30"/>
  <c r="DN21" i="30"/>
  <c r="DO21" i="30"/>
  <c r="DP21" i="30"/>
  <c r="DQ21" i="30"/>
  <c r="DR21" i="30"/>
  <c r="DS21" i="30"/>
  <c r="DT21" i="30"/>
  <c r="DU21" i="30"/>
  <c r="DV21" i="30"/>
  <c r="DW21" i="30"/>
  <c r="DX21" i="30"/>
  <c r="DY21" i="30"/>
  <c r="DZ21" i="30"/>
  <c r="EA21" i="30"/>
  <c r="EB21" i="30"/>
  <c r="EC21" i="30"/>
  <c r="ED21" i="30"/>
  <c r="EE21" i="30"/>
  <c r="EF21" i="30"/>
  <c r="EG21" i="30"/>
  <c r="EH21" i="30"/>
  <c r="EI21" i="30"/>
  <c r="EJ21" i="30"/>
  <c r="EK21" i="30"/>
  <c r="EL21" i="30"/>
  <c r="EM21" i="30"/>
  <c r="EN21" i="30"/>
  <c r="CM288" i="30"/>
  <c r="CN288" i="30"/>
  <c r="CO288" i="30"/>
  <c r="CP288" i="30"/>
  <c r="CQ288" i="30"/>
  <c r="CR288" i="30"/>
  <c r="CS288" i="30"/>
  <c r="CT288" i="30"/>
  <c r="CU288" i="30"/>
  <c r="CV288" i="30"/>
  <c r="CW288" i="30"/>
  <c r="CX288" i="30"/>
  <c r="CY288" i="30"/>
  <c r="CZ288" i="30"/>
  <c r="DA288" i="30"/>
  <c r="DB288" i="30"/>
  <c r="DC288" i="30"/>
  <c r="DD288" i="30"/>
  <c r="DE288" i="30"/>
  <c r="DF288" i="30"/>
  <c r="DG288" i="30"/>
  <c r="DH288" i="30"/>
  <c r="DI288" i="30"/>
  <c r="DJ288" i="30"/>
  <c r="DK288" i="30"/>
  <c r="DL288" i="30"/>
  <c r="DM288" i="30"/>
  <c r="DN288" i="30"/>
  <c r="DO288" i="30"/>
  <c r="DP288" i="30"/>
  <c r="DQ288" i="30"/>
  <c r="DR288" i="30"/>
  <c r="DS288" i="30"/>
  <c r="DT288" i="30"/>
  <c r="DU288" i="30"/>
  <c r="DV288" i="30"/>
  <c r="DW288" i="30"/>
  <c r="DX288" i="30"/>
  <c r="DY288" i="30"/>
  <c r="DZ288" i="30"/>
  <c r="EA288" i="30"/>
  <c r="EB288" i="30"/>
  <c r="EC288" i="30"/>
  <c r="ED288" i="30"/>
  <c r="EE288" i="30"/>
  <c r="EF288" i="30"/>
  <c r="EG288" i="30"/>
  <c r="EH288" i="30"/>
  <c r="EI288" i="30"/>
  <c r="EJ288" i="30"/>
  <c r="EK288" i="30"/>
  <c r="EL288" i="30"/>
  <c r="EM288" i="30"/>
  <c r="EN288" i="30"/>
  <c r="CM12" i="30"/>
  <c r="CN12" i="30"/>
  <c r="CO12" i="30"/>
  <c r="CP12" i="30"/>
  <c r="CQ12" i="30"/>
  <c r="CR12" i="30"/>
  <c r="CS12" i="30"/>
  <c r="CT12" i="30"/>
  <c r="CU12" i="30"/>
  <c r="CV12" i="30"/>
  <c r="CW12" i="30"/>
  <c r="CX12" i="30"/>
  <c r="CY12" i="30"/>
  <c r="CZ12" i="30"/>
  <c r="DA12" i="30"/>
  <c r="DB12" i="30"/>
  <c r="DC12" i="30"/>
  <c r="DD12" i="30"/>
  <c r="DE12" i="30"/>
  <c r="DF12" i="30"/>
  <c r="DG12" i="30"/>
  <c r="DH12" i="30"/>
  <c r="DI12" i="30"/>
  <c r="DJ12" i="30"/>
  <c r="DK12" i="30"/>
  <c r="DL12" i="30"/>
  <c r="DM12" i="30"/>
  <c r="DN12" i="30"/>
  <c r="DO12" i="30"/>
  <c r="DP12" i="30"/>
  <c r="DQ12" i="30"/>
  <c r="DR12" i="30"/>
  <c r="DS12" i="30"/>
  <c r="DT12" i="30"/>
  <c r="DU12" i="30"/>
  <c r="DV12" i="30"/>
  <c r="DW12" i="30"/>
  <c r="DX12" i="30"/>
  <c r="DY12" i="30"/>
  <c r="DZ12" i="30"/>
  <c r="EA12" i="30"/>
  <c r="EB12" i="30"/>
  <c r="EC12" i="30"/>
  <c r="ED12" i="30"/>
  <c r="EE12" i="30"/>
  <c r="EF12" i="30"/>
  <c r="EG12" i="30"/>
  <c r="EH12" i="30"/>
  <c r="EI12" i="30"/>
  <c r="EJ12" i="30"/>
  <c r="EK12" i="30"/>
  <c r="EL12" i="30"/>
  <c r="EM12" i="30"/>
  <c r="EN12" i="30"/>
  <c r="CM5" i="30"/>
  <c r="CN5" i="30"/>
  <c r="CO5" i="30"/>
  <c r="CP5" i="30"/>
  <c r="CQ5" i="30"/>
  <c r="CR5" i="30"/>
  <c r="CS5" i="30"/>
  <c r="CT5" i="30"/>
  <c r="CU5" i="30"/>
  <c r="CV5" i="30"/>
  <c r="CW5" i="30"/>
  <c r="CX5" i="30"/>
  <c r="CY5" i="30"/>
  <c r="CZ5" i="30"/>
  <c r="DA5" i="30"/>
  <c r="DB5" i="30"/>
  <c r="DC5" i="30"/>
  <c r="DD5" i="30"/>
  <c r="DE5" i="30"/>
  <c r="DF5" i="30"/>
  <c r="DG5" i="30"/>
  <c r="DH5" i="30"/>
  <c r="DI5" i="30"/>
  <c r="DJ5" i="30"/>
  <c r="DK5" i="30"/>
  <c r="DL5" i="30"/>
  <c r="DM5" i="30"/>
  <c r="DN5" i="30"/>
  <c r="DO5" i="30"/>
  <c r="DP5" i="30"/>
  <c r="DQ5" i="30"/>
  <c r="DR5" i="30"/>
  <c r="DS5" i="30"/>
  <c r="DT5" i="30"/>
  <c r="DU5" i="30"/>
  <c r="DV5" i="30"/>
  <c r="DW5" i="30"/>
  <c r="DX5" i="30"/>
  <c r="DY5" i="30"/>
  <c r="DZ5" i="30"/>
  <c r="EA5" i="30"/>
  <c r="EB5" i="30"/>
  <c r="EC5" i="30"/>
  <c r="ED5" i="30"/>
  <c r="EE5" i="30"/>
  <c r="EF5" i="30"/>
  <c r="EG5" i="30"/>
  <c r="EH5" i="30"/>
  <c r="EI5" i="30"/>
  <c r="EJ5" i="30"/>
  <c r="EK5" i="30"/>
  <c r="EL5" i="30"/>
  <c r="EM5" i="30"/>
  <c r="EN5" i="30"/>
  <c r="CM153" i="30"/>
  <c r="CN153" i="30"/>
  <c r="CO153" i="30"/>
  <c r="CP153" i="30"/>
  <c r="CQ153" i="30"/>
  <c r="CR153" i="30"/>
  <c r="CS153" i="30"/>
  <c r="CT153" i="30"/>
  <c r="CU153" i="30"/>
  <c r="CV153" i="30"/>
  <c r="CW153" i="30"/>
  <c r="CX153" i="30"/>
  <c r="CY153" i="30"/>
  <c r="CZ153" i="30"/>
  <c r="DA153" i="30"/>
  <c r="DB153" i="30"/>
  <c r="DC153" i="30"/>
  <c r="DD153" i="30"/>
  <c r="DE153" i="30"/>
  <c r="DF153" i="30"/>
  <c r="DG153" i="30"/>
  <c r="DH153" i="30"/>
  <c r="DI153" i="30"/>
  <c r="DJ153" i="30"/>
  <c r="DK153" i="30"/>
  <c r="DL153" i="30"/>
  <c r="DM153" i="30"/>
  <c r="DN153" i="30"/>
  <c r="DO153" i="30"/>
  <c r="DP153" i="30"/>
  <c r="DQ153" i="30"/>
  <c r="DR153" i="30"/>
  <c r="DS153" i="30"/>
  <c r="DT153" i="30"/>
  <c r="DU153" i="30"/>
  <c r="DV153" i="30"/>
  <c r="DW153" i="30"/>
  <c r="DX153" i="30"/>
  <c r="DY153" i="30"/>
  <c r="DZ153" i="30"/>
  <c r="EA153" i="30"/>
  <c r="EB153" i="30"/>
  <c r="EC153" i="30"/>
  <c r="ED153" i="30"/>
  <c r="EE153" i="30"/>
  <c r="EF153" i="30"/>
  <c r="EG153" i="30"/>
  <c r="EH153" i="30"/>
  <c r="EI153" i="30"/>
  <c r="EJ153" i="30"/>
  <c r="EK153" i="30"/>
  <c r="EL153" i="30"/>
  <c r="EM153" i="30"/>
  <c r="EN153" i="30"/>
  <c r="CM164" i="30"/>
  <c r="CN164" i="30"/>
  <c r="CO164" i="30"/>
  <c r="CP164" i="30"/>
  <c r="CQ164" i="30"/>
  <c r="CR164" i="30"/>
  <c r="CS164" i="30"/>
  <c r="CT164" i="30"/>
  <c r="CU164" i="30"/>
  <c r="CV164" i="30"/>
  <c r="CW164" i="30"/>
  <c r="CX164" i="30"/>
  <c r="CY164" i="30"/>
  <c r="CZ164" i="30"/>
  <c r="DA164" i="30"/>
  <c r="DB164" i="30"/>
  <c r="DC164" i="30"/>
  <c r="DD164" i="30"/>
  <c r="DE164" i="30"/>
  <c r="DF164" i="30"/>
  <c r="DG164" i="30"/>
  <c r="DH164" i="30"/>
  <c r="DI164" i="30"/>
  <c r="DJ164" i="30"/>
  <c r="DK164" i="30"/>
  <c r="DL164" i="30"/>
  <c r="DM164" i="30"/>
  <c r="DN164" i="30"/>
  <c r="DO164" i="30"/>
  <c r="DP164" i="30"/>
  <c r="DQ164" i="30"/>
  <c r="DR164" i="30"/>
  <c r="DS164" i="30"/>
  <c r="DT164" i="30"/>
  <c r="DU164" i="30"/>
  <c r="DV164" i="30"/>
  <c r="DW164" i="30"/>
  <c r="DX164" i="30"/>
  <c r="DY164" i="30"/>
  <c r="DZ164" i="30"/>
  <c r="EA164" i="30"/>
  <c r="EB164" i="30"/>
  <c r="EC164" i="30"/>
  <c r="ED164" i="30"/>
  <c r="EE164" i="30"/>
  <c r="EF164" i="30"/>
  <c r="EG164" i="30"/>
  <c r="EH164" i="30"/>
  <c r="EI164" i="30"/>
  <c r="EJ164" i="30"/>
  <c r="EK164" i="30"/>
  <c r="EL164" i="30"/>
  <c r="EM164" i="30"/>
  <c r="EN164" i="30"/>
  <c r="CM35" i="30"/>
  <c r="CN35" i="30"/>
  <c r="CO35" i="30"/>
  <c r="CP35" i="30"/>
  <c r="CQ35" i="30"/>
  <c r="CR35" i="30"/>
  <c r="CS35" i="30"/>
  <c r="CT35" i="30"/>
  <c r="CU35" i="30"/>
  <c r="CV35" i="30"/>
  <c r="CW35" i="30"/>
  <c r="CX35" i="30"/>
  <c r="CY35" i="30"/>
  <c r="CZ35" i="30"/>
  <c r="DA35" i="30"/>
  <c r="DB35" i="30"/>
  <c r="DC35" i="30"/>
  <c r="DD35" i="30"/>
  <c r="DE35" i="30"/>
  <c r="DF35" i="30"/>
  <c r="DG35" i="30"/>
  <c r="DH35" i="30"/>
  <c r="DI35" i="30"/>
  <c r="DJ35" i="30"/>
  <c r="DK35" i="30"/>
  <c r="DL35" i="30"/>
  <c r="DM35" i="30"/>
  <c r="DN35" i="30"/>
  <c r="DO35" i="30"/>
  <c r="DP35" i="30"/>
  <c r="DQ35" i="30"/>
  <c r="DR35" i="30"/>
  <c r="DS35" i="30"/>
  <c r="DT35" i="30"/>
  <c r="DU35" i="30"/>
  <c r="DV35" i="30"/>
  <c r="DW35" i="30"/>
  <c r="DX35" i="30"/>
  <c r="DY35" i="30"/>
  <c r="DZ35" i="30"/>
  <c r="EA35" i="30"/>
  <c r="EB35" i="30"/>
  <c r="EC35" i="30"/>
  <c r="ED35" i="30"/>
  <c r="EE35" i="30"/>
  <c r="EF35" i="30"/>
  <c r="EG35" i="30"/>
  <c r="EH35" i="30"/>
  <c r="EI35" i="30"/>
  <c r="EJ35" i="30"/>
  <c r="EK35" i="30"/>
  <c r="EL35" i="30"/>
  <c r="EM35" i="30"/>
  <c r="EN35" i="30"/>
  <c r="CM277" i="30"/>
  <c r="CN277" i="30"/>
  <c r="CO277" i="30"/>
  <c r="CP277" i="30"/>
  <c r="CQ277" i="30"/>
  <c r="CR277" i="30"/>
  <c r="CS277" i="30"/>
  <c r="CT277" i="30"/>
  <c r="CU277" i="30"/>
  <c r="CV277" i="30"/>
  <c r="CW277" i="30"/>
  <c r="CX277" i="30"/>
  <c r="CY277" i="30"/>
  <c r="CZ277" i="30"/>
  <c r="DA277" i="30"/>
  <c r="DB277" i="30"/>
  <c r="DC277" i="30"/>
  <c r="DD277" i="30"/>
  <c r="DE277" i="30"/>
  <c r="DF277" i="30"/>
  <c r="DG277" i="30"/>
  <c r="DH277" i="30"/>
  <c r="DI277" i="30"/>
  <c r="DJ277" i="30"/>
  <c r="DK277" i="30"/>
  <c r="DL277" i="30"/>
  <c r="DM277" i="30"/>
  <c r="DN277" i="30"/>
  <c r="DO277" i="30"/>
  <c r="DP277" i="30"/>
  <c r="DQ277" i="30"/>
  <c r="DR277" i="30"/>
  <c r="DS277" i="30"/>
  <c r="DT277" i="30"/>
  <c r="DU277" i="30"/>
  <c r="DV277" i="30"/>
  <c r="DW277" i="30"/>
  <c r="DX277" i="30"/>
  <c r="DY277" i="30"/>
  <c r="DZ277" i="30"/>
  <c r="EA277" i="30"/>
  <c r="EB277" i="30"/>
  <c r="EC277" i="30"/>
  <c r="ED277" i="30"/>
  <c r="EE277" i="30"/>
  <c r="EF277" i="30"/>
  <c r="EG277" i="30"/>
  <c r="EH277" i="30"/>
  <c r="EI277" i="30"/>
  <c r="EJ277" i="30"/>
  <c r="EK277" i="30"/>
  <c r="EL277" i="30"/>
  <c r="EM277" i="30"/>
  <c r="EN277" i="30"/>
  <c r="CM55" i="30"/>
  <c r="CN55" i="30"/>
  <c r="CO55" i="30"/>
  <c r="CP55" i="30"/>
  <c r="CQ55" i="30"/>
  <c r="CR55" i="30"/>
  <c r="CS55" i="30"/>
  <c r="CT55" i="30"/>
  <c r="CU55" i="30"/>
  <c r="CV55" i="30"/>
  <c r="CW55" i="30"/>
  <c r="CX55" i="30"/>
  <c r="CY55" i="30"/>
  <c r="CZ55" i="30"/>
  <c r="DA55" i="30"/>
  <c r="DB55" i="30"/>
  <c r="DC55" i="30"/>
  <c r="DD55" i="30"/>
  <c r="DE55" i="30"/>
  <c r="DF55" i="30"/>
  <c r="DG55" i="30"/>
  <c r="DH55" i="30"/>
  <c r="DI55" i="30"/>
  <c r="DJ55" i="30"/>
  <c r="DK55" i="30"/>
  <c r="DL55" i="30"/>
  <c r="DM55" i="30"/>
  <c r="DN55" i="30"/>
  <c r="DO55" i="30"/>
  <c r="DP55" i="30"/>
  <c r="DQ55" i="30"/>
  <c r="DR55" i="30"/>
  <c r="DS55" i="30"/>
  <c r="DT55" i="30"/>
  <c r="DU55" i="30"/>
  <c r="DV55" i="30"/>
  <c r="DW55" i="30"/>
  <c r="DX55" i="30"/>
  <c r="DY55" i="30"/>
  <c r="DZ55" i="30"/>
  <c r="EA55" i="30"/>
  <c r="EB55" i="30"/>
  <c r="EC55" i="30"/>
  <c r="ED55" i="30"/>
  <c r="EE55" i="30"/>
  <c r="EF55" i="30"/>
  <c r="EG55" i="30"/>
  <c r="EH55" i="30"/>
  <c r="EI55" i="30"/>
  <c r="EJ55" i="30"/>
  <c r="EK55" i="30"/>
  <c r="EL55" i="30"/>
  <c r="EM55" i="30"/>
  <c r="EN55" i="30"/>
  <c r="CM56" i="30"/>
  <c r="CN56" i="30"/>
  <c r="CO56" i="30"/>
  <c r="CP56" i="30"/>
  <c r="CQ56" i="30"/>
  <c r="CR56" i="30"/>
  <c r="CS56" i="30"/>
  <c r="CT56" i="30"/>
  <c r="CU56" i="30"/>
  <c r="CV56" i="30"/>
  <c r="CW56" i="30"/>
  <c r="CX56" i="30"/>
  <c r="CY56" i="30"/>
  <c r="CZ56" i="30"/>
  <c r="DA56" i="30"/>
  <c r="DB56" i="30"/>
  <c r="DC56" i="30"/>
  <c r="DD56" i="30"/>
  <c r="DE56" i="30"/>
  <c r="DF56" i="30"/>
  <c r="DG56" i="30"/>
  <c r="DH56" i="30"/>
  <c r="DI56" i="30"/>
  <c r="DJ56" i="30"/>
  <c r="DK56" i="30"/>
  <c r="DL56" i="30"/>
  <c r="DM56" i="30"/>
  <c r="DN56" i="30"/>
  <c r="DO56" i="30"/>
  <c r="DP56" i="30"/>
  <c r="DQ56" i="30"/>
  <c r="DR56" i="30"/>
  <c r="DS56" i="30"/>
  <c r="DT56" i="30"/>
  <c r="DU56" i="30"/>
  <c r="DV56" i="30"/>
  <c r="DW56" i="30"/>
  <c r="DX56" i="30"/>
  <c r="DY56" i="30"/>
  <c r="DZ56" i="30"/>
  <c r="EA56" i="30"/>
  <c r="EB56" i="30"/>
  <c r="EC56" i="30"/>
  <c r="ED56" i="30"/>
  <c r="EE56" i="30"/>
  <c r="EF56" i="30"/>
  <c r="EG56" i="30"/>
  <c r="EH56" i="30"/>
  <c r="EI56" i="30"/>
  <c r="EJ56" i="30"/>
  <c r="EK56" i="30"/>
  <c r="EL56" i="30"/>
  <c r="EM56" i="30"/>
  <c r="EN56" i="30"/>
  <c r="CM230" i="30"/>
  <c r="CN230" i="30"/>
  <c r="CO230" i="30"/>
  <c r="CP230" i="30"/>
  <c r="CQ230" i="30"/>
  <c r="CR230" i="30"/>
  <c r="CS230" i="30"/>
  <c r="CT230" i="30"/>
  <c r="CU230" i="30"/>
  <c r="CV230" i="30"/>
  <c r="CW230" i="30"/>
  <c r="CX230" i="30"/>
  <c r="CY230" i="30"/>
  <c r="CZ230" i="30"/>
  <c r="DA230" i="30"/>
  <c r="DB230" i="30"/>
  <c r="DC230" i="30"/>
  <c r="DD230" i="30"/>
  <c r="DE230" i="30"/>
  <c r="DF230" i="30"/>
  <c r="DG230" i="30"/>
  <c r="DH230" i="30"/>
  <c r="DI230" i="30"/>
  <c r="DJ230" i="30"/>
  <c r="DK230" i="30"/>
  <c r="DL230" i="30"/>
  <c r="DM230" i="30"/>
  <c r="DN230" i="30"/>
  <c r="DO230" i="30"/>
  <c r="DP230" i="30"/>
  <c r="DQ230" i="30"/>
  <c r="DR230" i="30"/>
  <c r="DS230" i="30"/>
  <c r="DT230" i="30"/>
  <c r="DU230" i="30"/>
  <c r="DV230" i="30"/>
  <c r="DW230" i="30"/>
  <c r="DX230" i="30"/>
  <c r="DY230" i="30"/>
  <c r="DZ230" i="30"/>
  <c r="EA230" i="30"/>
  <c r="EB230" i="30"/>
  <c r="EC230" i="30"/>
  <c r="ED230" i="30"/>
  <c r="EE230" i="30"/>
  <c r="EF230" i="30"/>
  <c r="EG230" i="30"/>
  <c r="EH230" i="30"/>
  <c r="EI230" i="30"/>
  <c r="EJ230" i="30"/>
  <c r="EK230" i="30"/>
  <c r="EL230" i="30"/>
  <c r="EM230" i="30"/>
  <c r="EN230" i="30"/>
  <c r="CM259" i="30"/>
  <c r="CN259" i="30"/>
  <c r="CO259" i="30"/>
  <c r="CP259" i="30"/>
  <c r="CQ259" i="30"/>
  <c r="CR259" i="30"/>
  <c r="CS259" i="30"/>
  <c r="CT259" i="30"/>
  <c r="CU259" i="30"/>
  <c r="CV259" i="30"/>
  <c r="CW259" i="30"/>
  <c r="CX259" i="30"/>
  <c r="CY259" i="30"/>
  <c r="CZ259" i="30"/>
  <c r="DA259" i="30"/>
  <c r="DB259" i="30"/>
  <c r="DC259" i="30"/>
  <c r="DD259" i="30"/>
  <c r="DE259" i="30"/>
  <c r="DF259" i="30"/>
  <c r="DG259" i="30"/>
  <c r="DH259" i="30"/>
  <c r="DI259" i="30"/>
  <c r="DJ259" i="30"/>
  <c r="DK259" i="30"/>
  <c r="DL259" i="30"/>
  <c r="DM259" i="30"/>
  <c r="DN259" i="30"/>
  <c r="DO259" i="30"/>
  <c r="DP259" i="30"/>
  <c r="DQ259" i="30"/>
  <c r="DR259" i="30"/>
  <c r="DS259" i="30"/>
  <c r="DT259" i="30"/>
  <c r="DU259" i="30"/>
  <c r="DV259" i="30"/>
  <c r="DW259" i="30"/>
  <c r="DX259" i="30"/>
  <c r="DY259" i="30"/>
  <c r="DZ259" i="30"/>
  <c r="EA259" i="30"/>
  <c r="EB259" i="30"/>
  <c r="EC259" i="30"/>
  <c r="ED259" i="30"/>
  <c r="EE259" i="30"/>
  <c r="EF259" i="30"/>
  <c r="EG259" i="30"/>
  <c r="EH259" i="30"/>
  <c r="EI259" i="30"/>
  <c r="EJ259" i="30"/>
  <c r="EK259" i="30"/>
  <c r="EL259" i="30"/>
  <c r="EM259" i="30"/>
  <c r="EN259" i="30"/>
  <c r="CM50" i="30"/>
  <c r="CN50" i="30"/>
  <c r="CO50" i="30"/>
  <c r="CP50" i="30"/>
  <c r="CQ50" i="30"/>
  <c r="CR50" i="30"/>
  <c r="CS50" i="30"/>
  <c r="CT50" i="30"/>
  <c r="CU50" i="30"/>
  <c r="CV50" i="30"/>
  <c r="CW50" i="30"/>
  <c r="CX50" i="30"/>
  <c r="CY50" i="30"/>
  <c r="CZ50" i="30"/>
  <c r="DA50" i="30"/>
  <c r="DB50" i="30"/>
  <c r="DC50" i="30"/>
  <c r="DD50" i="30"/>
  <c r="DE50" i="30"/>
  <c r="DF50" i="30"/>
  <c r="DG50" i="30"/>
  <c r="DH50" i="30"/>
  <c r="DI50" i="30"/>
  <c r="DJ50" i="30"/>
  <c r="DK50" i="30"/>
  <c r="DL50" i="30"/>
  <c r="DM50" i="30"/>
  <c r="DN50" i="30"/>
  <c r="DO50" i="30"/>
  <c r="DP50" i="30"/>
  <c r="DQ50" i="30"/>
  <c r="DR50" i="30"/>
  <c r="DS50" i="30"/>
  <c r="DT50" i="30"/>
  <c r="DU50" i="30"/>
  <c r="DV50" i="30"/>
  <c r="DW50" i="30"/>
  <c r="DX50" i="30"/>
  <c r="DY50" i="30"/>
  <c r="DZ50" i="30"/>
  <c r="EA50" i="30"/>
  <c r="EB50" i="30"/>
  <c r="EC50" i="30"/>
  <c r="ED50" i="30"/>
  <c r="EE50" i="30"/>
  <c r="EF50" i="30"/>
  <c r="EG50" i="30"/>
  <c r="EH50" i="30"/>
  <c r="EI50" i="30"/>
  <c r="EJ50" i="30"/>
  <c r="EK50" i="30"/>
  <c r="EL50" i="30"/>
  <c r="EM50" i="30"/>
  <c r="EN50" i="30"/>
  <c r="CM120" i="30"/>
  <c r="CN120" i="30"/>
  <c r="CO120" i="30"/>
  <c r="CP120" i="30"/>
  <c r="CQ120" i="30"/>
  <c r="CR120" i="30"/>
  <c r="CS120" i="30"/>
  <c r="CT120" i="30"/>
  <c r="CU120" i="30"/>
  <c r="CV120" i="30"/>
  <c r="CW120" i="30"/>
  <c r="CX120" i="30"/>
  <c r="CY120" i="30"/>
  <c r="CZ120" i="30"/>
  <c r="DA120" i="30"/>
  <c r="DB120" i="30"/>
  <c r="DC120" i="30"/>
  <c r="DD120" i="30"/>
  <c r="DE120" i="30"/>
  <c r="DF120" i="30"/>
  <c r="DG120" i="30"/>
  <c r="DH120" i="30"/>
  <c r="DI120" i="30"/>
  <c r="DJ120" i="30"/>
  <c r="DK120" i="30"/>
  <c r="DL120" i="30"/>
  <c r="DM120" i="30"/>
  <c r="DN120" i="30"/>
  <c r="DO120" i="30"/>
  <c r="DP120" i="30"/>
  <c r="DQ120" i="30"/>
  <c r="DR120" i="30"/>
  <c r="DS120" i="30"/>
  <c r="DT120" i="30"/>
  <c r="DU120" i="30"/>
  <c r="DV120" i="30"/>
  <c r="DW120" i="30"/>
  <c r="DX120" i="30"/>
  <c r="DY120" i="30"/>
  <c r="DZ120" i="30"/>
  <c r="EA120" i="30"/>
  <c r="EB120" i="30"/>
  <c r="EC120" i="30"/>
  <c r="ED120" i="30"/>
  <c r="EE120" i="30"/>
  <c r="EF120" i="30"/>
  <c r="EG120" i="30"/>
  <c r="EH120" i="30"/>
  <c r="EI120" i="30"/>
  <c r="EJ120" i="30"/>
  <c r="EK120" i="30"/>
  <c r="EL120" i="30"/>
  <c r="EM120" i="30"/>
  <c r="EN120" i="30"/>
  <c r="CM161" i="30"/>
  <c r="CN161" i="30"/>
  <c r="CO161" i="30"/>
  <c r="CP161" i="30"/>
  <c r="CQ161" i="30"/>
  <c r="CR161" i="30"/>
  <c r="CS161" i="30"/>
  <c r="CT161" i="30"/>
  <c r="CU161" i="30"/>
  <c r="CV161" i="30"/>
  <c r="CW161" i="30"/>
  <c r="CX161" i="30"/>
  <c r="CY161" i="30"/>
  <c r="CZ161" i="30"/>
  <c r="DA161" i="30"/>
  <c r="DB161" i="30"/>
  <c r="DC161" i="30"/>
  <c r="DD161" i="30"/>
  <c r="DE161" i="30"/>
  <c r="DF161" i="30"/>
  <c r="DG161" i="30"/>
  <c r="DH161" i="30"/>
  <c r="DI161" i="30"/>
  <c r="DJ161" i="30"/>
  <c r="DK161" i="30"/>
  <c r="DL161" i="30"/>
  <c r="DM161" i="30"/>
  <c r="DN161" i="30"/>
  <c r="DO161" i="30"/>
  <c r="DP161" i="30"/>
  <c r="DQ161" i="30"/>
  <c r="DR161" i="30"/>
  <c r="DS161" i="30"/>
  <c r="DT161" i="30"/>
  <c r="DU161" i="30"/>
  <c r="DV161" i="30"/>
  <c r="DW161" i="30"/>
  <c r="DX161" i="30"/>
  <c r="DY161" i="30"/>
  <c r="DZ161" i="30"/>
  <c r="EA161" i="30"/>
  <c r="EB161" i="30"/>
  <c r="EC161" i="30"/>
  <c r="ED161" i="30"/>
  <c r="EE161" i="30"/>
  <c r="EF161" i="30"/>
  <c r="EG161" i="30"/>
  <c r="EH161" i="30"/>
  <c r="EI161" i="30"/>
  <c r="EJ161" i="30"/>
  <c r="EK161" i="30"/>
  <c r="EL161" i="30"/>
  <c r="EM161" i="30"/>
  <c r="EN161" i="30"/>
  <c r="CM126" i="30"/>
  <c r="CN126" i="30"/>
  <c r="CO126" i="30"/>
  <c r="CP126" i="30"/>
  <c r="CQ126" i="30"/>
  <c r="CR126" i="30"/>
  <c r="CS126" i="30"/>
  <c r="CT126" i="30"/>
  <c r="CU126" i="30"/>
  <c r="CV126" i="30"/>
  <c r="CW126" i="30"/>
  <c r="CX126" i="30"/>
  <c r="CY126" i="30"/>
  <c r="CZ126" i="30"/>
  <c r="DA126" i="30"/>
  <c r="DB126" i="30"/>
  <c r="DC126" i="30"/>
  <c r="DD126" i="30"/>
  <c r="DE126" i="30"/>
  <c r="DF126" i="30"/>
  <c r="DG126" i="30"/>
  <c r="DH126" i="30"/>
  <c r="DI126" i="30"/>
  <c r="DJ126" i="30"/>
  <c r="DK126" i="30"/>
  <c r="DL126" i="30"/>
  <c r="DM126" i="30"/>
  <c r="DN126" i="30"/>
  <c r="DO126" i="30"/>
  <c r="DP126" i="30"/>
  <c r="DQ126" i="30"/>
  <c r="DR126" i="30"/>
  <c r="DS126" i="30"/>
  <c r="DT126" i="30"/>
  <c r="DU126" i="30"/>
  <c r="DV126" i="30"/>
  <c r="DW126" i="30"/>
  <c r="DX126" i="30"/>
  <c r="DY126" i="30"/>
  <c r="DZ126" i="30"/>
  <c r="EA126" i="30"/>
  <c r="EB126" i="30"/>
  <c r="EC126" i="30"/>
  <c r="ED126" i="30"/>
  <c r="EE126" i="30"/>
  <c r="EF126" i="30"/>
  <c r="EG126" i="30"/>
  <c r="EH126" i="30"/>
  <c r="EI126" i="30"/>
  <c r="EJ126" i="30"/>
  <c r="EK126" i="30"/>
  <c r="EL126" i="30"/>
  <c r="EM126" i="30"/>
  <c r="EN126" i="30"/>
  <c r="CM272" i="30"/>
  <c r="CN272" i="30"/>
  <c r="CO272" i="30"/>
  <c r="CP272" i="30"/>
  <c r="CQ272" i="30"/>
  <c r="CR272" i="30"/>
  <c r="CS272" i="30"/>
  <c r="CT272" i="30"/>
  <c r="CU272" i="30"/>
  <c r="CV272" i="30"/>
  <c r="CW272" i="30"/>
  <c r="CX272" i="30"/>
  <c r="CY272" i="30"/>
  <c r="CZ272" i="30"/>
  <c r="DA272" i="30"/>
  <c r="DB272" i="30"/>
  <c r="DC272" i="30"/>
  <c r="DD272" i="30"/>
  <c r="DE272" i="30"/>
  <c r="DF272" i="30"/>
  <c r="DG272" i="30"/>
  <c r="DH272" i="30"/>
  <c r="DI272" i="30"/>
  <c r="DJ272" i="30"/>
  <c r="DK272" i="30"/>
  <c r="DL272" i="30"/>
  <c r="DM272" i="30"/>
  <c r="DN272" i="30"/>
  <c r="DO272" i="30"/>
  <c r="DP272" i="30"/>
  <c r="DQ272" i="30"/>
  <c r="DR272" i="30"/>
  <c r="DS272" i="30"/>
  <c r="DT272" i="30"/>
  <c r="DU272" i="30"/>
  <c r="DV272" i="30"/>
  <c r="DW272" i="30"/>
  <c r="DX272" i="30"/>
  <c r="DY272" i="30"/>
  <c r="DZ272" i="30"/>
  <c r="EA272" i="30"/>
  <c r="EB272" i="30"/>
  <c r="EC272" i="30"/>
  <c r="ED272" i="30"/>
  <c r="EE272" i="30"/>
  <c r="EF272" i="30"/>
  <c r="EG272" i="30"/>
  <c r="EH272" i="30"/>
  <c r="EI272" i="30"/>
  <c r="EJ272" i="30"/>
  <c r="EK272" i="30"/>
  <c r="EL272" i="30"/>
  <c r="EM272" i="30"/>
  <c r="EN272" i="30"/>
  <c r="CM24" i="30"/>
  <c r="CN24" i="30"/>
  <c r="CO24" i="30"/>
  <c r="CP24" i="30"/>
  <c r="CQ24" i="30"/>
  <c r="CR24" i="30"/>
  <c r="CS24" i="30"/>
  <c r="CT24" i="30"/>
  <c r="CU24" i="30"/>
  <c r="CV24" i="30"/>
  <c r="CW24" i="30"/>
  <c r="CX24" i="30"/>
  <c r="CY24" i="30"/>
  <c r="CZ24" i="30"/>
  <c r="DA24" i="30"/>
  <c r="DB24" i="30"/>
  <c r="DC24" i="30"/>
  <c r="DD24" i="30"/>
  <c r="DE24" i="30"/>
  <c r="DF24" i="30"/>
  <c r="DG24" i="30"/>
  <c r="DH24" i="30"/>
  <c r="DI24" i="30"/>
  <c r="DJ24" i="30"/>
  <c r="DK24" i="30"/>
  <c r="DL24" i="30"/>
  <c r="DM24" i="30"/>
  <c r="DN24" i="30"/>
  <c r="DO24" i="30"/>
  <c r="DP24" i="30"/>
  <c r="DQ24" i="30"/>
  <c r="DR24" i="30"/>
  <c r="DS24" i="30"/>
  <c r="DT24" i="30"/>
  <c r="DU24" i="30"/>
  <c r="DV24" i="30"/>
  <c r="DW24" i="30"/>
  <c r="DX24" i="30"/>
  <c r="DY24" i="30"/>
  <c r="DZ24" i="30"/>
  <c r="EA24" i="30"/>
  <c r="EB24" i="30"/>
  <c r="EC24" i="30"/>
  <c r="ED24" i="30"/>
  <c r="EE24" i="30"/>
  <c r="EF24" i="30"/>
  <c r="EG24" i="30"/>
  <c r="EH24" i="30"/>
  <c r="EI24" i="30"/>
  <c r="EJ24" i="30"/>
  <c r="EK24" i="30"/>
  <c r="EL24" i="30"/>
  <c r="EM24" i="30"/>
  <c r="EN24" i="30"/>
  <c r="CM253" i="30"/>
  <c r="CN253" i="30"/>
  <c r="CO253" i="30"/>
  <c r="CP253" i="30"/>
  <c r="CQ253" i="30"/>
  <c r="CR253" i="30"/>
  <c r="CS253" i="30"/>
  <c r="CT253" i="30"/>
  <c r="CU253" i="30"/>
  <c r="CV253" i="30"/>
  <c r="CW253" i="30"/>
  <c r="CX253" i="30"/>
  <c r="CY253" i="30"/>
  <c r="CZ253" i="30"/>
  <c r="DA253" i="30"/>
  <c r="DB253" i="30"/>
  <c r="DC253" i="30"/>
  <c r="DD253" i="30"/>
  <c r="DE253" i="30"/>
  <c r="DF253" i="30"/>
  <c r="DG253" i="30"/>
  <c r="DH253" i="30"/>
  <c r="DI253" i="30"/>
  <c r="DJ253" i="30"/>
  <c r="DK253" i="30"/>
  <c r="DL253" i="30"/>
  <c r="DM253" i="30"/>
  <c r="DN253" i="30"/>
  <c r="DO253" i="30"/>
  <c r="DP253" i="30"/>
  <c r="DQ253" i="30"/>
  <c r="DR253" i="30"/>
  <c r="DS253" i="30"/>
  <c r="DT253" i="30"/>
  <c r="DU253" i="30"/>
  <c r="DV253" i="30"/>
  <c r="DW253" i="30"/>
  <c r="DX253" i="30"/>
  <c r="DY253" i="30"/>
  <c r="DZ253" i="30"/>
  <c r="EA253" i="30"/>
  <c r="EB253" i="30"/>
  <c r="EC253" i="30"/>
  <c r="ED253" i="30"/>
  <c r="EE253" i="30"/>
  <c r="EF253" i="30"/>
  <c r="EG253" i="30"/>
  <c r="EH253" i="30"/>
  <c r="EI253" i="30"/>
  <c r="EJ253" i="30"/>
  <c r="EK253" i="30"/>
  <c r="EL253" i="30"/>
  <c r="EM253" i="30"/>
  <c r="EN253" i="30"/>
  <c r="CM247" i="30"/>
  <c r="CN247" i="30"/>
  <c r="CO247" i="30"/>
  <c r="CP247" i="30"/>
  <c r="CQ247" i="30"/>
  <c r="CR247" i="30"/>
  <c r="CS247" i="30"/>
  <c r="CT247" i="30"/>
  <c r="CU247" i="30"/>
  <c r="CV247" i="30"/>
  <c r="CW247" i="30"/>
  <c r="CX247" i="30"/>
  <c r="CY247" i="30"/>
  <c r="CZ247" i="30"/>
  <c r="DA247" i="30"/>
  <c r="DB247" i="30"/>
  <c r="DC247" i="30"/>
  <c r="DD247" i="30"/>
  <c r="DE247" i="30"/>
  <c r="DF247" i="30"/>
  <c r="DG247" i="30"/>
  <c r="DH247" i="30"/>
  <c r="DI247" i="30"/>
  <c r="DJ247" i="30"/>
  <c r="DK247" i="30"/>
  <c r="DL247" i="30"/>
  <c r="DM247" i="30"/>
  <c r="DN247" i="30"/>
  <c r="DO247" i="30"/>
  <c r="DP247" i="30"/>
  <c r="DQ247" i="30"/>
  <c r="DR247" i="30"/>
  <c r="DS247" i="30"/>
  <c r="DT247" i="30"/>
  <c r="DU247" i="30"/>
  <c r="DV247" i="30"/>
  <c r="DW247" i="30"/>
  <c r="DX247" i="30"/>
  <c r="DY247" i="30"/>
  <c r="DZ247" i="30"/>
  <c r="EA247" i="30"/>
  <c r="EB247" i="30"/>
  <c r="EC247" i="30"/>
  <c r="ED247" i="30"/>
  <c r="EE247" i="30"/>
  <c r="EF247" i="30"/>
  <c r="EG247" i="30"/>
  <c r="EH247" i="30"/>
  <c r="EI247" i="30"/>
  <c r="EJ247" i="30"/>
  <c r="EK247" i="30"/>
  <c r="EL247" i="30"/>
  <c r="EM247" i="30"/>
  <c r="EN247" i="30"/>
  <c r="CM244" i="30"/>
  <c r="CN244" i="30"/>
  <c r="CO244" i="30"/>
  <c r="CP244" i="30"/>
  <c r="CQ244" i="30"/>
  <c r="CR244" i="30"/>
  <c r="CS244" i="30"/>
  <c r="CT244" i="30"/>
  <c r="CU244" i="30"/>
  <c r="CV244" i="30"/>
  <c r="CW244" i="30"/>
  <c r="CX244" i="30"/>
  <c r="CY244" i="30"/>
  <c r="CZ244" i="30"/>
  <c r="DA244" i="30"/>
  <c r="DB244" i="30"/>
  <c r="DC244" i="30"/>
  <c r="DD244" i="30"/>
  <c r="DE244" i="30"/>
  <c r="DF244" i="30"/>
  <c r="DG244" i="30"/>
  <c r="DH244" i="30"/>
  <c r="DI244" i="30"/>
  <c r="DJ244" i="30"/>
  <c r="DK244" i="30"/>
  <c r="DL244" i="30"/>
  <c r="DM244" i="30"/>
  <c r="DN244" i="30"/>
  <c r="DO244" i="30"/>
  <c r="DP244" i="30"/>
  <c r="DQ244" i="30"/>
  <c r="DR244" i="30"/>
  <c r="DS244" i="30"/>
  <c r="DT244" i="30"/>
  <c r="DU244" i="30"/>
  <c r="DV244" i="30"/>
  <c r="DW244" i="30"/>
  <c r="DX244" i="30"/>
  <c r="DY244" i="30"/>
  <c r="DZ244" i="30"/>
  <c r="EA244" i="30"/>
  <c r="EB244" i="30"/>
  <c r="EC244" i="30"/>
  <c r="ED244" i="30"/>
  <c r="EE244" i="30"/>
  <c r="EF244" i="30"/>
  <c r="EG244" i="30"/>
  <c r="EH244" i="30"/>
  <c r="EI244" i="30"/>
  <c r="EJ244" i="30"/>
  <c r="EK244" i="30"/>
  <c r="EL244" i="30"/>
  <c r="EM244" i="30"/>
  <c r="EN244" i="30"/>
  <c r="CM17" i="30"/>
  <c r="CN17" i="30"/>
  <c r="CO17" i="30"/>
  <c r="CP17" i="30"/>
  <c r="CQ17" i="30"/>
  <c r="CR17" i="30"/>
  <c r="CS17" i="30"/>
  <c r="CT17" i="30"/>
  <c r="CU17" i="30"/>
  <c r="CV17" i="30"/>
  <c r="CW17" i="30"/>
  <c r="CX17" i="30"/>
  <c r="CY17" i="30"/>
  <c r="CZ17" i="30"/>
  <c r="DA17" i="30"/>
  <c r="DB17" i="30"/>
  <c r="DC17" i="30"/>
  <c r="DD17" i="30"/>
  <c r="DE17" i="30"/>
  <c r="DF17" i="30"/>
  <c r="DG17" i="30"/>
  <c r="DH17" i="30"/>
  <c r="DI17" i="30"/>
  <c r="DJ17" i="30"/>
  <c r="DK17" i="30"/>
  <c r="DL17" i="30"/>
  <c r="DM17" i="30"/>
  <c r="DN17" i="30"/>
  <c r="DO17" i="30"/>
  <c r="DP17" i="30"/>
  <c r="DQ17" i="30"/>
  <c r="DR17" i="30"/>
  <c r="DS17" i="30"/>
  <c r="DT17" i="30"/>
  <c r="DU17" i="30"/>
  <c r="DV17" i="30"/>
  <c r="DW17" i="30"/>
  <c r="DX17" i="30"/>
  <c r="DY17" i="30"/>
  <c r="DZ17" i="30"/>
  <c r="EA17" i="30"/>
  <c r="EB17" i="30"/>
  <c r="EC17" i="30"/>
  <c r="ED17" i="30"/>
  <c r="EE17" i="30"/>
  <c r="EF17" i="30"/>
  <c r="EG17" i="30"/>
  <c r="EH17" i="30"/>
  <c r="EI17" i="30"/>
  <c r="EJ17" i="30"/>
  <c r="EK17" i="30"/>
  <c r="EL17" i="30"/>
  <c r="EM17" i="30"/>
  <c r="EN17" i="30"/>
  <c r="CM193" i="30"/>
  <c r="CN193" i="30"/>
  <c r="CO193" i="30"/>
  <c r="CP193" i="30"/>
  <c r="CQ193" i="30"/>
  <c r="CR193" i="30"/>
  <c r="CS193" i="30"/>
  <c r="CT193" i="30"/>
  <c r="CU193" i="30"/>
  <c r="CV193" i="30"/>
  <c r="CW193" i="30"/>
  <c r="CX193" i="30"/>
  <c r="CY193" i="30"/>
  <c r="CZ193" i="30"/>
  <c r="DA193" i="30"/>
  <c r="DB193" i="30"/>
  <c r="DC193" i="30"/>
  <c r="DD193" i="30"/>
  <c r="DE193" i="30"/>
  <c r="DF193" i="30"/>
  <c r="DG193" i="30"/>
  <c r="DH193" i="30"/>
  <c r="DI193" i="30"/>
  <c r="DJ193" i="30"/>
  <c r="DK193" i="30"/>
  <c r="DL193" i="30"/>
  <c r="DM193" i="30"/>
  <c r="DN193" i="30"/>
  <c r="DO193" i="30"/>
  <c r="DP193" i="30"/>
  <c r="DQ193" i="30"/>
  <c r="DR193" i="30"/>
  <c r="DS193" i="30"/>
  <c r="DT193" i="30"/>
  <c r="DU193" i="30"/>
  <c r="DV193" i="30"/>
  <c r="DW193" i="30"/>
  <c r="DX193" i="30"/>
  <c r="DY193" i="30"/>
  <c r="DZ193" i="30"/>
  <c r="EA193" i="30"/>
  <c r="EB193" i="30"/>
  <c r="EC193" i="30"/>
  <c r="ED193" i="30"/>
  <c r="EE193" i="30"/>
  <c r="EF193" i="30"/>
  <c r="EG193" i="30"/>
  <c r="EH193" i="30"/>
  <c r="EI193" i="30"/>
  <c r="EJ193" i="30"/>
  <c r="EK193" i="30"/>
  <c r="EL193" i="30"/>
  <c r="EM193" i="30"/>
  <c r="EN193" i="30"/>
  <c r="CM46" i="30"/>
  <c r="CN46" i="30"/>
  <c r="CO46" i="30"/>
  <c r="CP46" i="30"/>
  <c r="CQ46" i="30"/>
  <c r="CR46" i="30"/>
  <c r="CS46" i="30"/>
  <c r="CT46" i="30"/>
  <c r="CU46" i="30"/>
  <c r="CV46" i="30"/>
  <c r="CW46" i="30"/>
  <c r="CX46" i="30"/>
  <c r="CY46" i="30"/>
  <c r="CZ46" i="30"/>
  <c r="DA46" i="30"/>
  <c r="DB46" i="30"/>
  <c r="DC46" i="30"/>
  <c r="DD46" i="30"/>
  <c r="DE46" i="30"/>
  <c r="DF46" i="30"/>
  <c r="DG46" i="30"/>
  <c r="DH46" i="30"/>
  <c r="DI46" i="30"/>
  <c r="DJ46" i="30"/>
  <c r="DK46" i="30"/>
  <c r="DL46" i="30"/>
  <c r="DM46" i="30"/>
  <c r="DN46" i="30"/>
  <c r="DO46" i="30"/>
  <c r="DP46" i="30"/>
  <c r="DQ46" i="30"/>
  <c r="DR46" i="30"/>
  <c r="DS46" i="30"/>
  <c r="DT46" i="30"/>
  <c r="DU46" i="30"/>
  <c r="DV46" i="30"/>
  <c r="DW46" i="30"/>
  <c r="DX46" i="30"/>
  <c r="DY46" i="30"/>
  <c r="DZ46" i="30"/>
  <c r="EA46" i="30"/>
  <c r="EB46" i="30"/>
  <c r="EC46" i="30"/>
  <c r="ED46" i="30"/>
  <c r="EE46" i="30"/>
  <c r="EF46" i="30"/>
  <c r="EG46" i="30"/>
  <c r="EH46" i="30"/>
  <c r="EI46" i="30"/>
  <c r="EJ46" i="30"/>
  <c r="EK46" i="30"/>
  <c r="EL46" i="30"/>
  <c r="EM46" i="30"/>
  <c r="EN46" i="30"/>
  <c r="CM88" i="30"/>
  <c r="CN88" i="30"/>
  <c r="CO88" i="30"/>
  <c r="CP88" i="30"/>
  <c r="CQ88" i="30"/>
  <c r="CR88" i="30"/>
  <c r="CS88" i="30"/>
  <c r="CT88" i="30"/>
  <c r="CU88" i="30"/>
  <c r="CV88" i="30"/>
  <c r="CW88" i="30"/>
  <c r="CX88" i="30"/>
  <c r="CY88" i="30"/>
  <c r="CZ88" i="30"/>
  <c r="DA88" i="30"/>
  <c r="DB88" i="30"/>
  <c r="DC88" i="30"/>
  <c r="DD88" i="30"/>
  <c r="DE88" i="30"/>
  <c r="DF88" i="30"/>
  <c r="DG88" i="30"/>
  <c r="DH88" i="30"/>
  <c r="DI88" i="30"/>
  <c r="DJ88" i="30"/>
  <c r="DK88" i="30"/>
  <c r="DL88" i="30"/>
  <c r="DM88" i="30"/>
  <c r="DN88" i="30"/>
  <c r="DO88" i="30"/>
  <c r="DP88" i="30"/>
  <c r="DQ88" i="30"/>
  <c r="DR88" i="30"/>
  <c r="DS88" i="30"/>
  <c r="DT88" i="30"/>
  <c r="DU88" i="30"/>
  <c r="DV88" i="30"/>
  <c r="DW88" i="30"/>
  <c r="DX88" i="30"/>
  <c r="DY88" i="30"/>
  <c r="DZ88" i="30"/>
  <c r="EA88" i="30"/>
  <c r="EB88" i="30"/>
  <c r="EC88" i="30"/>
  <c r="ED88" i="30"/>
  <c r="EE88" i="30"/>
  <c r="EF88" i="30"/>
  <c r="EG88" i="30"/>
  <c r="EH88" i="30"/>
  <c r="EI88" i="30"/>
  <c r="EJ88" i="30"/>
  <c r="EK88" i="30"/>
  <c r="EL88" i="30"/>
  <c r="EM88" i="30"/>
  <c r="EN88" i="30"/>
  <c r="CM284" i="30"/>
  <c r="CN284" i="30"/>
  <c r="CO284" i="30"/>
  <c r="CP284" i="30"/>
  <c r="CQ284" i="30"/>
  <c r="CR284" i="30"/>
  <c r="CS284" i="30"/>
  <c r="CT284" i="30"/>
  <c r="CU284" i="30"/>
  <c r="CV284" i="30"/>
  <c r="CW284" i="30"/>
  <c r="CX284" i="30"/>
  <c r="CY284" i="30"/>
  <c r="CZ284" i="30"/>
  <c r="DA284" i="30"/>
  <c r="DB284" i="30"/>
  <c r="DC284" i="30"/>
  <c r="DD284" i="30"/>
  <c r="DE284" i="30"/>
  <c r="DF284" i="30"/>
  <c r="DG284" i="30"/>
  <c r="DH284" i="30"/>
  <c r="DI284" i="30"/>
  <c r="DJ284" i="30"/>
  <c r="DK284" i="30"/>
  <c r="DL284" i="30"/>
  <c r="DM284" i="30"/>
  <c r="DN284" i="30"/>
  <c r="DO284" i="30"/>
  <c r="DP284" i="30"/>
  <c r="DQ284" i="30"/>
  <c r="DR284" i="30"/>
  <c r="DS284" i="30"/>
  <c r="DT284" i="30"/>
  <c r="DU284" i="30"/>
  <c r="DV284" i="30"/>
  <c r="DW284" i="30"/>
  <c r="DX284" i="30"/>
  <c r="DY284" i="30"/>
  <c r="DZ284" i="30"/>
  <c r="EA284" i="30"/>
  <c r="EB284" i="30"/>
  <c r="EC284" i="30"/>
  <c r="ED284" i="30"/>
  <c r="EE284" i="30"/>
  <c r="EF284" i="30"/>
  <c r="EG284" i="30"/>
  <c r="EH284" i="30"/>
  <c r="EI284" i="30"/>
  <c r="EJ284" i="30"/>
  <c r="EK284" i="30"/>
  <c r="EL284" i="30"/>
  <c r="EM284" i="30"/>
  <c r="EN284" i="30"/>
  <c r="CM211" i="30"/>
  <c r="CN211" i="30"/>
  <c r="CO211" i="30"/>
  <c r="CP211" i="30"/>
  <c r="CQ211" i="30"/>
  <c r="CR211" i="30"/>
  <c r="CS211" i="30"/>
  <c r="CT211" i="30"/>
  <c r="CU211" i="30"/>
  <c r="CV211" i="30"/>
  <c r="CW211" i="30"/>
  <c r="CX211" i="30"/>
  <c r="CY211" i="30"/>
  <c r="CZ211" i="30"/>
  <c r="DA211" i="30"/>
  <c r="DB211" i="30"/>
  <c r="DC211" i="30"/>
  <c r="DD211" i="30"/>
  <c r="DE211" i="30"/>
  <c r="DF211" i="30"/>
  <c r="DG211" i="30"/>
  <c r="DH211" i="30"/>
  <c r="DI211" i="30"/>
  <c r="DJ211" i="30"/>
  <c r="DK211" i="30"/>
  <c r="DL211" i="30"/>
  <c r="DM211" i="30"/>
  <c r="DN211" i="30"/>
  <c r="DO211" i="30"/>
  <c r="DP211" i="30"/>
  <c r="DQ211" i="30"/>
  <c r="DR211" i="30"/>
  <c r="DS211" i="30"/>
  <c r="DT211" i="30"/>
  <c r="DU211" i="30"/>
  <c r="DV211" i="30"/>
  <c r="DW211" i="30"/>
  <c r="DX211" i="30"/>
  <c r="DY211" i="30"/>
  <c r="DZ211" i="30"/>
  <c r="EA211" i="30"/>
  <c r="EB211" i="30"/>
  <c r="EC211" i="30"/>
  <c r="ED211" i="30"/>
  <c r="EE211" i="30"/>
  <c r="EF211" i="30"/>
  <c r="EG211" i="30"/>
  <c r="EH211" i="30"/>
  <c r="EI211" i="30"/>
  <c r="EJ211" i="30"/>
  <c r="EK211" i="30"/>
  <c r="EL211" i="30"/>
  <c r="EM211" i="30"/>
  <c r="EN211" i="30"/>
  <c r="CM97" i="30"/>
  <c r="CN97" i="30"/>
  <c r="CO97" i="30"/>
  <c r="CP97" i="30"/>
  <c r="CQ97" i="30"/>
  <c r="CR97" i="30"/>
  <c r="CS97" i="30"/>
  <c r="CT97" i="30"/>
  <c r="CU97" i="30"/>
  <c r="CV97" i="30"/>
  <c r="CW97" i="30"/>
  <c r="CX97" i="30"/>
  <c r="CY97" i="30"/>
  <c r="CZ97" i="30"/>
  <c r="DA97" i="30"/>
  <c r="DB97" i="30"/>
  <c r="DC97" i="30"/>
  <c r="DD97" i="30"/>
  <c r="DE97" i="30"/>
  <c r="DF97" i="30"/>
  <c r="DG97" i="30"/>
  <c r="DH97" i="30"/>
  <c r="DI97" i="30"/>
  <c r="DJ97" i="30"/>
  <c r="DK97" i="30"/>
  <c r="DL97" i="30"/>
  <c r="DM97" i="30"/>
  <c r="DN97" i="30"/>
  <c r="DO97" i="30"/>
  <c r="DP97" i="30"/>
  <c r="DQ97" i="30"/>
  <c r="DR97" i="30"/>
  <c r="DS97" i="30"/>
  <c r="DT97" i="30"/>
  <c r="DU97" i="30"/>
  <c r="DV97" i="30"/>
  <c r="DW97" i="30"/>
  <c r="DX97" i="30"/>
  <c r="DY97" i="30"/>
  <c r="DZ97" i="30"/>
  <c r="EA97" i="30"/>
  <c r="EB97" i="30"/>
  <c r="EC97" i="30"/>
  <c r="ED97" i="30"/>
  <c r="EE97" i="30"/>
  <c r="EF97" i="30"/>
  <c r="EG97" i="30"/>
  <c r="EH97" i="30"/>
  <c r="EI97" i="30"/>
  <c r="EJ97" i="30"/>
  <c r="EK97" i="30"/>
  <c r="EL97" i="30"/>
  <c r="EM97" i="30"/>
  <c r="EN97" i="30"/>
  <c r="CM93" i="30"/>
  <c r="CN93" i="30"/>
  <c r="CO93" i="30"/>
  <c r="CP93" i="30"/>
  <c r="CQ93" i="30"/>
  <c r="CR93" i="30"/>
  <c r="CS93" i="30"/>
  <c r="CT93" i="30"/>
  <c r="CU93" i="30"/>
  <c r="CV93" i="30"/>
  <c r="CW93" i="30"/>
  <c r="CX93" i="30"/>
  <c r="CY93" i="30"/>
  <c r="CZ93" i="30"/>
  <c r="DA93" i="30"/>
  <c r="DB93" i="30"/>
  <c r="DC93" i="30"/>
  <c r="DD93" i="30"/>
  <c r="DE93" i="30"/>
  <c r="DF93" i="30"/>
  <c r="DG93" i="30"/>
  <c r="DH93" i="30"/>
  <c r="DI93" i="30"/>
  <c r="DJ93" i="30"/>
  <c r="DK93" i="30"/>
  <c r="DL93" i="30"/>
  <c r="DM93" i="30"/>
  <c r="DN93" i="30"/>
  <c r="DO93" i="30"/>
  <c r="DP93" i="30"/>
  <c r="DQ93" i="30"/>
  <c r="DR93" i="30"/>
  <c r="DS93" i="30"/>
  <c r="DT93" i="30"/>
  <c r="DU93" i="30"/>
  <c r="DV93" i="30"/>
  <c r="DW93" i="30"/>
  <c r="DX93" i="30"/>
  <c r="DY93" i="30"/>
  <c r="DZ93" i="30"/>
  <c r="EA93" i="30"/>
  <c r="EB93" i="30"/>
  <c r="EC93" i="30"/>
  <c r="ED93" i="30"/>
  <c r="EE93" i="30"/>
  <c r="EF93" i="30"/>
  <c r="EG93" i="30"/>
  <c r="EH93" i="30"/>
  <c r="EI93" i="30"/>
  <c r="EJ93" i="30"/>
  <c r="EK93" i="30"/>
  <c r="EL93" i="30"/>
  <c r="EM93" i="30"/>
  <c r="EN93" i="30"/>
  <c r="CM217" i="30"/>
  <c r="CN217" i="30"/>
  <c r="CO217" i="30"/>
  <c r="CP217" i="30"/>
  <c r="CQ217" i="30"/>
  <c r="CR217" i="30"/>
  <c r="CS217" i="30"/>
  <c r="CT217" i="30"/>
  <c r="CU217" i="30"/>
  <c r="CV217" i="30"/>
  <c r="CW217" i="30"/>
  <c r="CX217" i="30"/>
  <c r="CY217" i="30"/>
  <c r="CZ217" i="30"/>
  <c r="DA217" i="30"/>
  <c r="DB217" i="30"/>
  <c r="DC217" i="30"/>
  <c r="DD217" i="30"/>
  <c r="DE217" i="30"/>
  <c r="DF217" i="30"/>
  <c r="DG217" i="30"/>
  <c r="DH217" i="30"/>
  <c r="DI217" i="30"/>
  <c r="DJ217" i="30"/>
  <c r="DK217" i="30"/>
  <c r="DL217" i="30"/>
  <c r="DM217" i="30"/>
  <c r="DN217" i="30"/>
  <c r="DO217" i="30"/>
  <c r="DP217" i="30"/>
  <c r="DQ217" i="30"/>
  <c r="DR217" i="30"/>
  <c r="DS217" i="30"/>
  <c r="DT217" i="30"/>
  <c r="DU217" i="30"/>
  <c r="DV217" i="30"/>
  <c r="DW217" i="30"/>
  <c r="DX217" i="30"/>
  <c r="DY217" i="30"/>
  <c r="DZ217" i="30"/>
  <c r="EA217" i="30"/>
  <c r="EB217" i="30"/>
  <c r="EC217" i="30"/>
  <c r="ED217" i="30"/>
  <c r="EE217" i="30"/>
  <c r="EF217" i="30"/>
  <c r="EG217" i="30"/>
  <c r="EH217" i="30"/>
  <c r="EI217" i="30"/>
  <c r="EJ217" i="30"/>
  <c r="EK217" i="30"/>
  <c r="EL217" i="30"/>
  <c r="EM217" i="30"/>
  <c r="EN217" i="30"/>
  <c r="CM116" i="30"/>
  <c r="CN116" i="30"/>
  <c r="CO116" i="30"/>
  <c r="CP116" i="30"/>
  <c r="CQ116" i="30"/>
  <c r="CR116" i="30"/>
  <c r="CS116" i="30"/>
  <c r="CT116" i="30"/>
  <c r="CU116" i="30"/>
  <c r="CV116" i="30"/>
  <c r="CW116" i="30"/>
  <c r="CX116" i="30"/>
  <c r="CY116" i="30"/>
  <c r="CZ116" i="30"/>
  <c r="DA116" i="30"/>
  <c r="DB116" i="30"/>
  <c r="DC116" i="30"/>
  <c r="DD116" i="30"/>
  <c r="DE116" i="30"/>
  <c r="DF116" i="30"/>
  <c r="DG116" i="30"/>
  <c r="DH116" i="30"/>
  <c r="DI116" i="30"/>
  <c r="DJ116" i="30"/>
  <c r="DK116" i="30"/>
  <c r="DL116" i="30"/>
  <c r="DM116" i="30"/>
  <c r="DN116" i="30"/>
  <c r="DO116" i="30"/>
  <c r="DP116" i="30"/>
  <c r="DQ116" i="30"/>
  <c r="DR116" i="30"/>
  <c r="DS116" i="30"/>
  <c r="DT116" i="30"/>
  <c r="DU116" i="30"/>
  <c r="DV116" i="30"/>
  <c r="DW116" i="30"/>
  <c r="DX116" i="30"/>
  <c r="DY116" i="30"/>
  <c r="DZ116" i="30"/>
  <c r="EA116" i="30"/>
  <c r="EB116" i="30"/>
  <c r="EC116" i="30"/>
  <c r="ED116" i="30"/>
  <c r="EE116" i="30"/>
  <c r="EF116" i="30"/>
  <c r="EG116" i="30"/>
  <c r="EH116" i="30"/>
  <c r="EI116" i="30"/>
  <c r="EJ116" i="30"/>
  <c r="EK116" i="30"/>
  <c r="EL116" i="30"/>
  <c r="EM116" i="30"/>
  <c r="EN116" i="30"/>
  <c r="CM228" i="30"/>
  <c r="CN228" i="30"/>
  <c r="CO228" i="30"/>
  <c r="CP228" i="30"/>
  <c r="CQ228" i="30"/>
  <c r="CR228" i="30"/>
  <c r="CS228" i="30"/>
  <c r="CT228" i="30"/>
  <c r="CU228" i="30"/>
  <c r="CV228" i="30"/>
  <c r="CW228" i="30"/>
  <c r="CX228" i="30"/>
  <c r="CY228" i="30"/>
  <c r="CZ228" i="30"/>
  <c r="DA228" i="30"/>
  <c r="DB228" i="30"/>
  <c r="DC228" i="30"/>
  <c r="DD228" i="30"/>
  <c r="DE228" i="30"/>
  <c r="DF228" i="30"/>
  <c r="DG228" i="30"/>
  <c r="DH228" i="30"/>
  <c r="DI228" i="30"/>
  <c r="DJ228" i="30"/>
  <c r="DK228" i="30"/>
  <c r="DL228" i="30"/>
  <c r="DM228" i="30"/>
  <c r="DN228" i="30"/>
  <c r="DO228" i="30"/>
  <c r="DP228" i="30"/>
  <c r="DQ228" i="30"/>
  <c r="DR228" i="30"/>
  <c r="DS228" i="30"/>
  <c r="DT228" i="30"/>
  <c r="DU228" i="30"/>
  <c r="DV228" i="30"/>
  <c r="DW228" i="30"/>
  <c r="DX228" i="30"/>
  <c r="DY228" i="30"/>
  <c r="DZ228" i="30"/>
  <c r="EA228" i="30"/>
  <c r="EB228" i="30"/>
  <c r="EC228" i="30"/>
  <c r="ED228" i="30"/>
  <c r="EE228" i="30"/>
  <c r="EF228" i="30"/>
  <c r="EG228" i="30"/>
  <c r="EH228" i="30"/>
  <c r="EI228" i="30"/>
  <c r="EJ228" i="30"/>
  <c r="EK228" i="30"/>
  <c r="EL228" i="30"/>
  <c r="EM228" i="30"/>
  <c r="EN228" i="30"/>
  <c r="CM51" i="30"/>
  <c r="CN51" i="30"/>
  <c r="CO51" i="30"/>
  <c r="CP51" i="30"/>
  <c r="CQ51" i="30"/>
  <c r="CR51" i="30"/>
  <c r="CS51" i="30"/>
  <c r="CT51" i="30"/>
  <c r="CU51" i="30"/>
  <c r="CV51" i="30"/>
  <c r="CW51" i="30"/>
  <c r="CX51" i="30"/>
  <c r="CY51" i="30"/>
  <c r="CZ51" i="30"/>
  <c r="DA51" i="30"/>
  <c r="DB51" i="30"/>
  <c r="DC51" i="30"/>
  <c r="DD51" i="30"/>
  <c r="DE51" i="30"/>
  <c r="DF51" i="30"/>
  <c r="DG51" i="30"/>
  <c r="DH51" i="30"/>
  <c r="DI51" i="30"/>
  <c r="DJ51" i="30"/>
  <c r="DK51" i="30"/>
  <c r="DL51" i="30"/>
  <c r="DM51" i="30"/>
  <c r="DN51" i="30"/>
  <c r="DO51" i="30"/>
  <c r="DP51" i="30"/>
  <c r="DQ51" i="30"/>
  <c r="DR51" i="30"/>
  <c r="DS51" i="30"/>
  <c r="DT51" i="30"/>
  <c r="DU51" i="30"/>
  <c r="DV51" i="30"/>
  <c r="DW51" i="30"/>
  <c r="DX51" i="30"/>
  <c r="DY51" i="30"/>
  <c r="DZ51" i="30"/>
  <c r="EA51" i="30"/>
  <c r="EB51" i="30"/>
  <c r="EC51" i="30"/>
  <c r="ED51" i="30"/>
  <c r="EE51" i="30"/>
  <c r="EF51" i="30"/>
  <c r="EG51" i="30"/>
  <c r="EH51" i="30"/>
  <c r="EI51" i="30"/>
  <c r="EJ51" i="30"/>
  <c r="EK51" i="30"/>
  <c r="EL51" i="30"/>
  <c r="EM51" i="30"/>
  <c r="EN51" i="30"/>
  <c r="CM186" i="30"/>
  <c r="CN186" i="30"/>
  <c r="CO186" i="30"/>
  <c r="CP186" i="30"/>
  <c r="CQ186" i="30"/>
  <c r="CR186" i="30"/>
  <c r="CS186" i="30"/>
  <c r="CT186" i="30"/>
  <c r="CU186" i="30"/>
  <c r="CV186" i="30"/>
  <c r="CW186" i="30"/>
  <c r="CX186" i="30"/>
  <c r="CY186" i="30"/>
  <c r="CZ186" i="30"/>
  <c r="DA186" i="30"/>
  <c r="DB186" i="30"/>
  <c r="DC186" i="30"/>
  <c r="DD186" i="30"/>
  <c r="DE186" i="30"/>
  <c r="DF186" i="30"/>
  <c r="DG186" i="30"/>
  <c r="DH186" i="30"/>
  <c r="DI186" i="30"/>
  <c r="DJ186" i="30"/>
  <c r="DK186" i="30"/>
  <c r="DL186" i="30"/>
  <c r="DM186" i="30"/>
  <c r="DN186" i="30"/>
  <c r="DO186" i="30"/>
  <c r="DP186" i="30"/>
  <c r="DQ186" i="30"/>
  <c r="DR186" i="30"/>
  <c r="DS186" i="30"/>
  <c r="DT186" i="30"/>
  <c r="DU186" i="30"/>
  <c r="DV186" i="30"/>
  <c r="DW186" i="30"/>
  <c r="DX186" i="30"/>
  <c r="DY186" i="30"/>
  <c r="DZ186" i="30"/>
  <c r="EA186" i="30"/>
  <c r="EB186" i="30"/>
  <c r="EC186" i="30"/>
  <c r="ED186" i="30"/>
  <c r="EE186" i="30"/>
  <c r="EF186" i="30"/>
  <c r="EG186" i="30"/>
  <c r="EH186" i="30"/>
  <c r="EI186" i="30"/>
  <c r="EJ186" i="30"/>
  <c r="EK186" i="30"/>
  <c r="EL186" i="30"/>
  <c r="EM186" i="30"/>
  <c r="EN186" i="30"/>
  <c r="CM294" i="30"/>
  <c r="CN294" i="30"/>
  <c r="CO294" i="30"/>
  <c r="CP294" i="30"/>
  <c r="CQ294" i="30"/>
  <c r="CR294" i="30"/>
  <c r="CS294" i="30"/>
  <c r="CT294" i="30"/>
  <c r="CU294" i="30"/>
  <c r="CV294" i="30"/>
  <c r="CW294" i="30"/>
  <c r="CX294" i="30"/>
  <c r="CY294" i="30"/>
  <c r="CZ294" i="30"/>
  <c r="DA294" i="30"/>
  <c r="DB294" i="30"/>
  <c r="DC294" i="30"/>
  <c r="DD294" i="30"/>
  <c r="DE294" i="30"/>
  <c r="DF294" i="30"/>
  <c r="DG294" i="30"/>
  <c r="DH294" i="30"/>
  <c r="DI294" i="30"/>
  <c r="DJ294" i="30"/>
  <c r="DK294" i="30"/>
  <c r="DL294" i="30"/>
  <c r="DM294" i="30"/>
  <c r="DN294" i="30"/>
  <c r="DO294" i="30"/>
  <c r="DP294" i="30"/>
  <c r="DQ294" i="30"/>
  <c r="DR294" i="30"/>
  <c r="DS294" i="30"/>
  <c r="DT294" i="30"/>
  <c r="DU294" i="30"/>
  <c r="DV294" i="30"/>
  <c r="DW294" i="30"/>
  <c r="DX294" i="30"/>
  <c r="DY294" i="30"/>
  <c r="DZ294" i="30"/>
  <c r="EA294" i="30"/>
  <c r="EB294" i="30"/>
  <c r="EC294" i="30"/>
  <c r="ED294" i="30"/>
  <c r="EE294" i="30"/>
  <c r="EF294" i="30"/>
  <c r="EG294" i="30"/>
  <c r="EH294" i="30"/>
  <c r="EI294" i="30"/>
  <c r="EJ294" i="30"/>
  <c r="EK294" i="30"/>
  <c r="EL294" i="30"/>
  <c r="EM294" i="30"/>
  <c r="EN294" i="30"/>
  <c r="CM22" i="30"/>
  <c r="CN22" i="30"/>
  <c r="CO22" i="30"/>
  <c r="CP22" i="30"/>
  <c r="CQ22" i="30"/>
  <c r="CR22" i="30"/>
  <c r="CS22" i="30"/>
  <c r="CT22" i="30"/>
  <c r="CU22" i="30"/>
  <c r="CV22" i="30"/>
  <c r="CW22" i="30"/>
  <c r="CX22" i="30"/>
  <c r="CY22" i="30"/>
  <c r="CZ22" i="30"/>
  <c r="DA22" i="30"/>
  <c r="DB22" i="30"/>
  <c r="DC22" i="30"/>
  <c r="DD22" i="30"/>
  <c r="DE22" i="30"/>
  <c r="DF22" i="30"/>
  <c r="DG22" i="30"/>
  <c r="DH22" i="30"/>
  <c r="DI22" i="30"/>
  <c r="DJ22" i="30"/>
  <c r="DK22" i="30"/>
  <c r="DL22" i="30"/>
  <c r="DM22" i="30"/>
  <c r="DN22" i="30"/>
  <c r="DO22" i="30"/>
  <c r="DP22" i="30"/>
  <c r="DQ22" i="30"/>
  <c r="DR22" i="30"/>
  <c r="DS22" i="30"/>
  <c r="DT22" i="30"/>
  <c r="DU22" i="30"/>
  <c r="DV22" i="30"/>
  <c r="DW22" i="30"/>
  <c r="DX22" i="30"/>
  <c r="DY22" i="30"/>
  <c r="DZ22" i="30"/>
  <c r="EA22" i="30"/>
  <c r="EB22" i="30"/>
  <c r="EC22" i="30"/>
  <c r="ED22" i="30"/>
  <c r="EE22" i="30"/>
  <c r="EF22" i="30"/>
  <c r="EG22" i="30"/>
  <c r="EH22" i="30"/>
  <c r="EI22" i="30"/>
  <c r="EJ22" i="30"/>
  <c r="EK22" i="30"/>
  <c r="EL22" i="30"/>
  <c r="EM22" i="30"/>
  <c r="EN22" i="30"/>
  <c r="CM132" i="30"/>
  <c r="CN132" i="30"/>
  <c r="CO132" i="30"/>
  <c r="CP132" i="30"/>
  <c r="CQ132" i="30"/>
  <c r="CR132" i="30"/>
  <c r="CS132" i="30"/>
  <c r="CT132" i="30"/>
  <c r="CU132" i="30"/>
  <c r="CV132" i="30"/>
  <c r="CW132" i="30"/>
  <c r="CX132" i="30"/>
  <c r="CY132" i="30"/>
  <c r="CZ132" i="30"/>
  <c r="DA132" i="30"/>
  <c r="DB132" i="30"/>
  <c r="DC132" i="30"/>
  <c r="DD132" i="30"/>
  <c r="DE132" i="30"/>
  <c r="DF132" i="30"/>
  <c r="DG132" i="30"/>
  <c r="DH132" i="30"/>
  <c r="DI132" i="30"/>
  <c r="DJ132" i="30"/>
  <c r="DK132" i="30"/>
  <c r="DL132" i="30"/>
  <c r="DM132" i="30"/>
  <c r="DN132" i="30"/>
  <c r="DO132" i="30"/>
  <c r="DP132" i="30"/>
  <c r="DQ132" i="30"/>
  <c r="DR132" i="30"/>
  <c r="DS132" i="30"/>
  <c r="DT132" i="30"/>
  <c r="DU132" i="30"/>
  <c r="DV132" i="30"/>
  <c r="DW132" i="30"/>
  <c r="DX132" i="30"/>
  <c r="DY132" i="30"/>
  <c r="DZ132" i="30"/>
  <c r="EA132" i="30"/>
  <c r="EB132" i="30"/>
  <c r="EC132" i="30"/>
  <c r="ED132" i="30"/>
  <c r="EE132" i="30"/>
  <c r="EF132" i="30"/>
  <c r="EG132" i="30"/>
  <c r="EH132" i="30"/>
  <c r="EI132" i="30"/>
  <c r="EJ132" i="30"/>
  <c r="EK132" i="30"/>
  <c r="EL132" i="30"/>
  <c r="EM132" i="30"/>
  <c r="EN132" i="30"/>
  <c r="CM83" i="30"/>
  <c r="CN83" i="30"/>
  <c r="CO83" i="30"/>
  <c r="CP83" i="30"/>
  <c r="CQ83" i="30"/>
  <c r="CR83" i="30"/>
  <c r="CS83" i="30"/>
  <c r="CT83" i="30"/>
  <c r="CU83" i="30"/>
  <c r="CV83" i="30"/>
  <c r="CW83" i="30"/>
  <c r="CX83" i="30"/>
  <c r="CY83" i="30"/>
  <c r="CZ83" i="30"/>
  <c r="DA83" i="30"/>
  <c r="DB83" i="30"/>
  <c r="DC83" i="30"/>
  <c r="DD83" i="30"/>
  <c r="DE83" i="30"/>
  <c r="DF83" i="30"/>
  <c r="DG83" i="30"/>
  <c r="DH83" i="30"/>
  <c r="DI83" i="30"/>
  <c r="DJ83" i="30"/>
  <c r="DK83" i="30"/>
  <c r="DL83" i="30"/>
  <c r="DM83" i="30"/>
  <c r="DN83" i="30"/>
  <c r="DO83" i="30"/>
  <c r="DP83" i="30"/>
  <c r="DQ83" i="30"/>
  <c r="DR83" i="30"/>
  <c r="DS83" i="30"/>
  <c r="DT83" i="30"/>
  <c r="DU83" i="30"/>
  <c r="DV83" i="30"/>
  <c r="DW83" i="30"/>
  <c r="DX83" i="30"/>
  <c r="DY83" i="30"/>
  <c r="DZ83" i="30"/>
  <c r="EA83" i="30"/>
  <c r="EB83" i="30"/>
  <c r="EC83" i="30"/>
  <c r="ED83" i="30"/>
  <c r="EE83" i="30"/>
  <c r="EF83" i="30"/>
  <c r="EG83" i="30"/>
  <c r="EH83" i="30"/>
  <c r="EI83" i="30"/>
  <c r="EJ83" i="30"/>
  <c r="EK83" i="30"/>
  <c r="EL83" i="30"/>
  <c r="EM83" i="30"/>
  <c r="EN83" i="30"/>
  <c r="CM283" i="30"/>
  <c r="CN283" i="30"/>
  <c r="CO283" i="30"/>
  <c r="CP283" i="30"/>
  <c r="CQ283" i="30"/>
  <c r="CR283" i="30"/>
  <c r="CS283" i="30"/>
  <c r="CT283" i="30"/>
  <c r="CU283" i="30"/>
  <c r="CV283" i="30"/>
  <c r="CW283" i="30"/>
  <c r="CX283" i="30"/>
  <c r="CY283" i="30"/>
  <c r="CZ283" i="30"/>
  <c r="DA283" i="30"/>
  <c r="DB283" i="30"/>
  <c r="DC283" i="30"/>
  <c r="DD283" i="30"/>
  <c r="DE283" i="30"/>
  <c r="DF283" i="30"/>
  <c r="DG283" i="30"/>
  <c r="DH283" i="30"/>
  <c r="DI283" i="30"/>
  <c r="DJ283" i="30"/>
  <c r="DK283" i="30"/>
  <c r="DL283" i="30"/>
  <c r="DM283" i="30"/>
  <c r="DN283" i="30"/>
  <c r="DO283" i="30"/>
  <c r="DP283" i="30"/>
  <c r="DQ283" i="30"/>
  <c r="DR283" i="30"/>
  <c r="DS283" i="30"/>
  <c r="DT283" i="30"/>
  <c r="DU283" i="30"/>
  <c r="DV283" i="30"/>
  <c r="DW283" i="30"/>
  <c r="DX283" i="30"/>
  <c r="DY283" i="30"/>
  <c r="DZ283" i="30"/>
  <c r="EA283" i="30"/>
  <c r="EB283" i="30"/>
  <c r="EC283" i="30"/>
  <c r="ED283" i="30"/>
  <c r="EE283" i="30"/>
  <c r="EF283" i="30"/>
  <c r="EG283" i="30"/>
  <c r="EH283" i="30"/>
  <c r="EI283" i="30"/>
  <c r="EJ283" i="30"/>
  <c r="EK283" i="30"/>
  <c r="EL283" i="30"/>
  <c r="EM283" i="30"/>
  <c r="EN283" i="30"/>
  <c r="CM127" i="30"/>
  <c r="CN127" i="30"/>
  <c r="CO127" i="30"/>
  <c r="CP127" i="30"/>
  <c r="CQ127" i="30"/>
  <c r="CR127" i="30"/>
  <c r="CS127" i="30"/>
  <c r="CT127" i="30"/>
  <c r="CU127" i="30"/>
  <c r="CV127" i="30"/>
  <c r="CW127" i="30"/>
  <c r="CX127" i="30"/>
  <c r="CY127" i="30"/>
  <c r="CZ127" i="30"/>
  <c r="DA127" i="30"/>
  <c r="DB127" i="30"/>
  <c r="DC127" i="30"/>
  <c r="DD127" i="30"/>
  <c r="DE127" i="30"/>
  <c r="DF127" i="30"/>
  <c r="DG127" i="30"/>
  <c r="DH127" i="30"/>
  <c r="DI127" i="30"/>
  <c r="DJ127" i="30"/>
  <c r="DK127" i="30"/>
  <c r="DL127" i="30"/>
  <c r="DM127" i="30"/>
  <c r="DN127" i="30"/>
  <c r="DO127" i="30"/>
  <c r="DP127" i="30"/>
  <c r="DQ127" i="30"/>
  <c r="DR127" i="30"/>
  <c r="DS127" i="30"/>
  <c r="DT127" i="30"/>
  <c r="DU127" i="30"/>
  <c r="DV127" i="30"/>
  <c r="DW127" i="30"/>
  <c r="DX127" i="30"/>
  <c r="DY127" i="30"/>
  <c r="DZ127" i="30"/>
  <c r="EA127" i="30"/>
  <c r="EB127" i="30"/>
  <c r="EC127" i="30"/>
  <c r="ED127" i="30"/>
  <c r="EE127" i="30"/>
  <c r="EF127" i="30"/>
  <c r="EG127" i="30"/>
  <c r="EH127" i="30"/>
  <c r="EI127" i="30"/>
  <c r="EJ127" i="30"/>
  <c r="EK127" i="30"/>
  <c r="EL127" i="30"/>
  <c r="EM127" i="30"/>
  <c r="EN127" i="30"/>
  <c r="CM181" i="30"/>
  <c r="CN181" i="30"/>
  <c r="CO181" i="30"/>
  <c r="CP181" i="30"/>
  <c r="CQ181" i="30"/>
  <c r="CR181" i="30"/>
  <c r="CS181" i="30"/>
  <c r="CT181" i="30"/>
  <c r="CU181" i="30"/>
  <c r="CV181" i="30"/>
  <c r="CW181" i="30"/>
  <c r="CX181" i="30"/>
  <c r="CY181" i="30"/>
  <c r="CZ181" i="30"/>
  <c r="DA181" i="30"/>
  <c r="DB181" i="30"/>
  <c r="DC181" i="30"/>
  <c r="DD181" i="30"/>
  <c r="DE181" i="30"/>
  <c r="DF181" i="30"/>
  <c r="DG181" i="30"/>
  <c r="DH181" i="30"/>
  <c r="DI181" i="30"/>
  <c r="DJ181" i="30"/>
  <c r="DK181" i="30"/>
  <c r="DL181" i="30"/>
  <c r="DM181" i="30"/>
  <c r="DN181" i="30"/>
  <c r="DO181" i="30"/>
  <c r="DP181" i="30"/>
  <c r="DQ181" i="30"/>
  <c r="DR181" i="30"/>
  <c r="DS181" i="30"/>
  <c r="DT181" i="30"/>
  <c r="DU181" i="30"/>
  <c r="DV181" i="30"/>
  <c r="DW181" i="30"/>
  <c r="DX181" i="30"/>
  <c r="DY181" i="30"/>
  <c r="DZ181" i="30"/>
  <c r="EA181" i="30"/>
  <c r="EB181" i="30"/>
  <c r="EC181" i="30"/>
  <c r="ED181" i="30"/>
  <c r="EE181" i="30"/>
  <c r="EF181" i="30"/>
  <c r="EG181" i="30"/>
  <c r="EH181" i="30"/>
  <c r="EI181" i="30"/>
  <c r="EJ181" i="30"/>
  <c r="EK181" i="30"/>
  <c r="EL181" i="30"/>
  <c r="EM181" i="30"/>
  <c r="EN181" i="30"/>
  <c r="CM176" i="30"/>
  <c r="CN176" i="30"/>
  <c r="CO176" i="30"/>
  <c r="CP176" i="30"/>
  <c r="CQ176" i="30"/>
  <c r="CR176" i="30"/>
  <c r="CS176" i="30"/>
  <c r="CT176" i="30"/>
  <c r="CU176" i="30"/>
  <c r="CV176" i="30"/>
  <c r="CW176" i="30"/>
  <c r="CX176" i="30"/>
  <c r="CY176" i="30"/>
  <c r="CZ176" i="30"/>
  <c r="DA176" i="30"/>
  <c r="DB176" i="30"/>
  <c r="DC176" i="30"/>
  <c r="DD176" i="30"/>
  <c r="DE176" i="30"/>
  <c r="DF176" i="30"/>
  <c r="DG176" i="30"/>
  <c r="DH176" i="30"/>
  <c r="DI176" i="30"/>
  <c r="DJ176" i="30"/>
  <c r="DK176" i="30"/>
  <c r="DL176" i="30"/>
  <c r="DM176" i="30"/>
  <c r="DN176" i="30"/>
  <c r="DO176" i="30"/>
  <c r="DP176" i="30"/>
  <c r="DQ176" i="30"/>
  <c r="DR176" i="30"/>
  <c r="DS176" i="30"/>
  <c r="DT176" i="30"/>
  <c r="DU176" i="30"/>
  <c r="DV176" i="30"/>
  <c r="DW176" i="30"/>
  <c r="DX176" i="30"/>
  <c r="DY176" i="30"/>
  <c r="DZ176" i="30"/>
  <c r="EA176" i="30"/>
  <c r="EB176" i="30"/>
  <c r="EC176" i="30"/>
  <c r="ED176" i="30"/>
  <c r="EE176" i="30"/>
  <c r="EF176" i="30"/>
  <c r="EG176" i="30"/>
  <c r="EH176" i="30"/>
  <c r="EI176" i="30"/>
  <c r="EJ176" i="30"/>
  <c r="EK176" i="30"/>
  <c r="EL176" i="30"/>
  <c r="EM176" i="30"/>
  <c r="EN176" i="30"/>
  <c r="CM30" i="30"/>
  <c r="CN30" i="30"/>
  <c r="CO30" i="30"/>
  <c r="CP30" i="30"/>
  <c r="CQ30" i="30"/>
  <c r="CR30" i="30"/>
  <c r="CS30" i="30"/>
  <c r="CT30" i="30"/>
  <c r="CU30" i="30"/>
  <c r="CV30" i="30"/>
  <c r="CW30" i="30"/>
  <c r="CX30" i="30"/>
  <c r="CY30" i="30"/>
  <c r="CZ30" i="30"/>
  <c r="DA30" i="30"/>
  <c r="DB30" i="30"/>
  <c r="DC30" i="30"/>
  <c r="DD30" i="30"/>
  <c r="DE30" i="30"/>
  <c r="DF30" i="30"/>
  <c r="DG30" i="30"/>
  <c r="DH30" i="30"/>
  <c r="DI30" i="30"/>
  <c r="DJ30" i="30"/>
  <c r="DK30" i="30"/>
  <c r="DL30" i="30"/>
  <c r="DM30" i="30"/>
  <c r="DN30" i="30"/>
  <c r="DO30" i="30"/>
  <c r="DP30" i="30"/>
  <c r="DQ30" i="30"/>
  <c r="DR30" i="30"/>
  <c r="DS30" i="30"/>
  <c r="DT30" i="30"/>
  <c r="DU30" i="30"/>
  <c r="DV30" i="30"/>
  <c r="DW30" i="30"/>
  <c r="DX30" i="30"/>
  <c r="DY30" i="30"/>
  <c r="DZ30" i="30"/>
  <c r="EA30" i="30"/>
  <c r="EB30" i="30"/>
  <c r="EC30" i="30"/>
  <c r="ED30" i="30"/>
  <c r="EE30" i="30"/>
  <c r="EF30" i="30"/>
  <c r="EG30" i="30"/>
  <c r="EH30" i="30"/>
  <c r="EI30" i="30"/>
  <c r="EJ30" i="30"/>
  <c r="EK30" i="30"/>
  <c r="EL30" i="30"/>
  <c r="EM30" i="30"/>
  <c r="EN30" i="30"/>
  <c r="CM199" i="30"/>
  <c r="CN199" i="30"/>
  <c r="CO199" i="30"/>
  <c r="CP199" i="30"/>
  <c r="CQ199" i="30"/>
  <c r="CR199" i="30"/>
  <c r="CS199" i="30"/>
  <c r="CT199" i="30"/>
  <c r="CU199" i="30"/>
  <c r="CV199" i="30"/>
  <c r="CW199" i="30"/>
  <c r="CX199" i="30"/>
  <c r="CY199" i="30"/>
  <c r="CZ199" i="30"/>
  <c r="DA199" i="30"/>
  <c r="DB199" i="30"/>
  <c r="DC199" i="30"/>
  <c r="DD199" i="30"/>
  <c r="DE199" i="30"/>
  <c r="DF199" i="30"/>
  <c r="DG199" i="30"/>
  <c r="DH199" i="30"/>
  <c r="DI199" i="30"/>
  <c r="DJ199" i="30"/>
  <c r="DK199" i="30"/>
  <c r="DL199" i="30"/>
  <c r="DM199" i="30"/>
  <c r="DN199" i="30"/>
  <c r="DO199" i="30"/>
  <c r="DP199" i="30"/>
  <c r="DQ199" i="30"/>
  <c r="DR199" i="30"/>
  <c r="DS199" i="30"/>
  <c r="DT199" i="30"/>
  <c r="DU199" i="30"/>
  <c r="DV199" i="30"/>
  <c r="DW199" i="30"/>
  <c r="DX199" i="30"/>
  <c r="DY199" i="30"/>
  <c r="DZ199" i="30"/>
  <c r="EA199" i="30"/>
  <c r="EB199" i="30"/>
  <c r="EC199" i="30"/>
  <c r="ED199" i="30"/>
  <c r="EE199" i="30"/>
  <c r="EF199" i="30"/>
  <c r="EG199" i="30"/>
  <c r="EH199" i="30"/>
  <c r="EI199" i="30"/>
  <c r="EJ199" i="30"/>
  <c r="EK199" i="30"/>
  <c r="EL199" i="30"/>
  <c r="EM199" i="30"/>
  <c r="EN199" i="30"/>
  <c r="CM100" i="30"/>
  <c r="CN100" i="30"/>
  <c r="CO100" i="30"/>
  <c r="CP100" i="30"/>
  <c r="CQ100" i="30"/>
  <c r="CR100" i="30"/>
  <c r="CS100" i="30"/>
  <c r="CT100" i="30"/>
  <c r="CU100" i="30"/>
  <c r="CV100" i="30"/>
  <c r="CW100" i="30"/>
  <c r="CX100" i="30"/>
  <c r="CY100" i="30"/>
  <c r="CZ100" i="30"/>
  <c r="DA100" i="30"/>
  <c r="DB100" i="30"/>
  <c r="DC100" i="30"/>
  <c r="DD100" i="30"/>
  <c r="DE100" i="30"/>
  <c r="DF100" i="30"/>
  <c r="DG100" i="30"/>
  <c r="DH100" i="30"/>
  <c r="DI100" i="30"/>
  <c r="DJ100" i="30"/>
  <c r="DK100" i="30"/>
  <c r="DL100" i="30"/>
  <c r="DM100" i="30"/>
  <c r="DN100" i="30"/>
  <c r="DO100" i="30"/>
  <c r="DP100" i="30"/>
  <c r="DQ100" i="30"/>
  <c r="DR100" i="30"/>
  <c r="DS100" i="30"/>
  <c r="DT100" i="30"/>
  <c r="DU100" i="30"/>
  <c r="DV100" i="30"/>
  <c r="DW100" i="30"/>
  <c r="DX100" i="30"/>
  <c r="DY100" i="30"/>
  <c r="DZ100" i="30"/>
  <c r="EA100" i="30"/>
  <c r="EB100" i="30"/>
  <c r="EC100" i="30"/>
  <c r="ED100" i="30"/>
  <c r="EE100" i="30"/>
  <c r="EF100" i="30"/>
  <c r="EG100" i="30"/>
  <c r="EH100" i="30"/>
  <c r="EI100" i="30"/>
  <c r="EJ100" i="30"/>
  <c r="EK100" i="30"/>
  <c r="EL100" i="30"/>
  <c r="EM100" i="30"/>
  <c r="EN100" i="30"/>
  <c r="CM191" i="30"/>
  <c r="CN191" i="30"/>
  <c r="CO191" i="30"/>
  <c r="CP191" i="30"/>
  <c r="CQ191" i="30"/>
  <c r="CR191" i="30"/>
  <c r="CS191" i="30"/>
  <c r="CT191" i="30"/>
  <c r="CU191" i="30"/>
  <c r="CV191" i="30"/>
  <c r="CW191" i="30"/>
  <c r="CX191" i="30"/>
  <c r="CY191" i="30"/>
  <c r="CZ191" i="30"/>
  <c r="DA191" i="30"/>
  <c r="DB191" i="30"/>
  <c r="DC191" i="30"/>
  <c r="DD191" i="30"/>
  <c r="DE191" i="30"/>
  <c r="DF191" i="30"/>
  <c r="DG191" i="30"/>
  <c r="DH191" i="30"/>
  <c r="DI191" i="30"/>
  <c r="DJ191" i="30"/>
  <c r="DK191" i="30"/>
  <c r="DL191" i="30"/>
  <c r="DM191" i="30"/>
  <c r="DN191" i="30"/>
  <c r="DO191" i="30"/>
  <c r="DP191" i="30"/>
  <c r="DQ191" i="30"/>
  <c r="DR191" i="30"/>
  <c r="DS191" i="30"/>
  <c r="DT191" i="30"/>
  <c r="DU191" i="30"/>
  <c r="DV191" i="30"/>
  <c r="DW191" i="30"/>
  <c r="DX191" i="30"/>
  <c r="DY191" i="30"/>
  <c r="DZ191" i="30"/>
  <c r="EA191" i="30"/>
  <c r="EB191" i="30"/>
  <c r="EC191" i="30"/>
  <c r="ED191" i="30"/>
  <c r="EE191" i="30"/>
  <c r="EF191" i="30"/>
  <c r="EG191" i="30"/>
  <c r="EH191" i="30"/>
  <c r="EI191" i="30"/>
  <c r="EJ191" i="30"/>
  <c r="EK191" i="30"/>
  <c r="EL191" i="30"/>
  <c r="EM191" i="30"/>
  <c r="EN191" i="30"/>
  <c r="CM137" i="30"/>
  <c r="CN137" i="30"/>
  <c r="CO137" i="30"/>
  <c r="CP137" i="30"/>
  <c r="CQ137" i="30"/>
  <c r="CR137" i="30"/>
  <c r="CS137" i="30"/>
  <c r="CT137" i="30"/>
  <c r="CU137" i="30"/>
  <c r="CV137" i="30"/>
  <c r="CW137" i="30"/>
  <c r="CX137" i="30"/>
  <c r="CY137" i="30"/>
  <c r="CZ137" i="30"/>
  <c r="DA137" i="30"/>
  <c r="DB137" i="30"/>
  <c r="DC137" i="30"/>
  <c r="DD137" i="30"/>
  <c r="DE137" i="30"/>
  <c r="DF137" i="30"/>
  <c r="DG137" i="30"/>
  <c r="DH137" i="30"/>
  <c r="DI137" i="30"/>
  <c r="DJ137" i="30"/>
  <c r="DK137" i="30"/>
  <c r="DL137" i="30"/>
  <c r="DM137" i="30"/>
  <c r="DN137" i="30"/>
  <c r="DO137" i="30"/>
  <c r="DP137" i="30"/>
  <c r="DQ137" i="30"/>
  <c r="DR137" i="30"/>
  <c r="DS137" i="30"/>
  <c r="DT137" i="30"/>
  <c r="DU137" i="30"/>
  <c r="DV137" i="30"/>
  <c r="DW137" i="30"/>
  <c r="DX137" i="30"/>
  <c r="DY137" i="30"/>
  <c r="DZ137" i="30"/>
  <c r="EA137" i="30"/>
  <c r="EB137" i="30"/>
  <c r="EC137" i="30"/>
  <c r="ED137" i="30"/>
  <c r="EE137" i="30"/>
  <c r="EF137" i="30"/>
  <c r="EG137" i="30"/>
  <c r="EH137" i="30"/>
  <c r="EI137" i="30"/>
  <c r="EJ137" i="30"/>
  <c r="EK137" i="30"/>
  <c r="EL137" i="30"/>
  <c r="EM137" i="30"/>
  <c r="EN137" i="30"/>
  <c r="CM210" i="30"/>
  <c r="CN210" i="30"/>
  <c r="CO210" i="30"/>
  <c r="CP210" i="30"/>
  <c r="CQ210" i="30"/>
  <c r="CR210" i="30"/>
  <c r="CS210" i="30"/>
  <c r="CT210" i="30"/>
  <c r="CU210" i="30"/>
  <c r="CV210" i="30"/>
  <c r="CW210" i="30"/>
  <c r="CX210" i="30"/>
  <c r="CY210" i="30"/>
  <c r="CZ210" i="30"/>
  <c r="DA210" i="30"/>
  <c r="DB210" i="30"/>
  <c r="DC210" i="30"/>
  <c r="DD210" i="30"/>
  <c r="DE210" i="30"/>
  <c r="DF210" i="30"/>
  <c r="DG210" i="30"/>
  <c r="DH210" i="30"/>
  <c r="DI210" i="30"/>
  <c r="DJ210" i="30"/>
  <c r="DK210" i="30"/>
  <c r="DL210" i="30"/>
  <c r="DM210" i="30"/>
  <c r="DN210" i="30"/>
  <c r="DO210" i="30"/>
  <c r="DP210" i="30"/>
  <c r="DQ210" i="30"/>
  <c r="DR210" i="30"/>
  <c r="DS210" i="30"/>
  <c r="DT210" i="30"/>
  <c r="DU210" i="30"/>
  <c r="DV210" i="30"/>
  <c r="DW210" i="30"/>
  <c r="DX210" i="30"/>
  <c r="DY210" i="30"/>
  <c r="DZ210" i="30"/>
  <c r="EA210" i="30"/>
  <c r="EB210" i="30"/>
  <c r="EC210" i="30"/>
  <c r="ED210" i="30"/>
  <c r="EE210" i="30"/>
  <c r="EF210" i="30"/>
  <c r="EG210" i="30"/>
  <c r="EH210" i="30"/>
  <c r="EI210" i="30"/>
  <c r="EJ210" i="30"/>
  <c r="EK210" i="30"/>
  <c r="EL210" i="30"/>
  <c r="EM210" i="30"/>
  <c r="EN210" i="30"/>
  <c r="CM255" i="30"/>
  <c r="CN255" i="30"/>
  <c r="CO255" i="30"/>
  <c r="CP255" i="30"/>
  <c r="CQ255" i="30"/>
  <c r="CR255" i="30"/>
  <c r="CS255" i="30"/>
  <c r="CT255" i="30"/>
  <c r="CU255" i="30"/>
  <c r="CV255" i="30"/>
  <c r="CW255" i="30"/>
  <c r="CX255" i="30"/>
  <c r="CY255" i="30"/>
  <c r="CZ255" i="30"/>
  <c r="DA255" i="30"/>
  <c r="DB255" i="30"/>
  <c r="DC255" i="30"/>
  <c r="DD255" i="30"/>
  <c r="DE255" i="30"/>
  <c r="DF255" i="30"/>
  <c r="DG255" i="30"/>
  <c r="DH255" i="30"/>
  <c r="DI255" i="30"/>
  <c r="DJ255" i="30"/>
  <c r="DK255" i="30"/>
  <c r="DL255" i="30"/>
  <c r="DM255" i="30"/>
  <c r="DN255" i="30"/>
  <c r="DO255" i="30"/>
  <c r="DP255" i="30"/>
  <c r="DQ255" i="30"/>
  <c r="DR255" i="30"/>
  <c r="DS255" i="30"/>
  <c r="DT255" i="30"/>
  <c r="DU255" i="30"/>
  <c r="DV255" i="30"/>
  <c r="DW255" i="30"/>
  <c r="DX255" i="30"/>
  <c r="DY255" i="30"/>
  <c r="DZ255" i="30"/>
  <c r="EA255" i="30"/>
  <c r="EB255" i="30"/>
  <c r="EC255" i="30"/>
  <c r="ED255" i="30"/>
  <c r="EE255" i="30"/>
  <c r="EF255" i="30"/>
  <c r="EG255" i="30"/>
  <c r="EH255" i="30"/>
  <c r="EI255" i="30"/>
  <c r="EJ255" i="30"/>
  <c r="EK255" i="30"/>
  <c r="EL255" i="30"/>
  <c r="EM255" i="30"/>
  <c r="EN255" i="30"/>
  <c r="CM25" i="30"/>
  <c r="CN25" i="30"/>
  <c r="CO25" i="30"/>
  <c r="CP25" i="30"/>
  <c r="CQ25" i="30"/>
  <c r="CR25" i="30"/>
  <c r="CS25" i="30"/>
  <c r="CT25" i="30"/>
  <c r="CU25" i="30"/>
  <c r="CV25" i="30"/>
  <c r="CW25" i="30"/>
  <c r="CX25" i="30"/>
  <c r="CY25" i="30"/>
  <c r="CZ25" i="30"/>
  <c r="DA25" i="30"/>
  <c r="DB25" i="30"/>
  <c r="DC25" i="30"/>
  <c r="DD25" i="30"/>
  <c r="DE25" i="30"/>
  <c r="DF25" i="30"/>
  <c r="DG25" i="30"/>
  <c r="DH25" i="30"/>
  <c r="DI25" i="30"/>
  <c r="DJ25" i="30"/>
  <c r="DK25" i="30"/>
  <c r="DL25" i="30"/>
  <c r="DM25" i="30"/>
  <c r="DN25" i="30"/>
  <c r="DO25" i="30"/>
  <c r="DP25" i="30"/>
  <c r="DQ25" i="30"/>
  <c r="DR25" i="30"/>
  <c r="DS25" i="30"/>
  <c r="DT25" i="30"/>
  <c r="DU25" i="30"/>
  <c r="DV25" i="30"/>
  <c r="DW25" i="30"/>
  <c r="DX25" i="30"/>
  <c r="DY25" i="30"/>
  <c r="DZ25" i="30"/>
  <c r="EA25" i="30"/>
  <c r="EB25" i="30"/>
  <c r="EC25" i="30"/>
  <c r="ED25" i="30"/>
  <c r="EE25" i="30"/>
  <c r="EF25" i="30"/>
  <c r="EG25" i="30"/>
  <c r="EH25" i="30"/>
  <c r="EI25" i="30"/>
  <c r="EJ25" i="30"/>
  <c r="EK25" i="30"/>
  <c r="EL25" i="30"/>
  <c r="EM25" i="30"/>
  <c r="EN25" i="30"/>
  <c r="CM78" i="30"/>
  <c r="CN78" i="30"/>
  <c r="CO78" i="30"/>
  <c r="CP78" i="30"/>
  <c r="CQ78" i="30"/>
  <c r="CR78" i="30"/>
  <c r="CS78" i="30"/>
  <c r="CT78" i="30"/>
  <c r="CU78" i="30"/>
  <c r="CV78" i="30"/>
  <c r="CW78" i="30"/>
  <c r="CX78" i="30"/>
  <c r="CY78" i="30"/>
  <c r="CZ78" i="30"/>
  <c r="DA78" i="30"/>
  <c r="DB78" i="30"/>
  <c r="DC78" i="30"/>
  <c r="DD78" i="30"/>
  <c r="DE78" i="30"/>
  <c r="DF78" i="30"/>
  <c r="DG78" i="30"/>
  <c r="DH78" i="30"/>
  <c r="DI78" i="30"/>
  <c r="DJ78" i="30"/>
  <c r="DK78" i="30"/>
  <c r="DL78" i="30"/>
  <c r="DM78" i="30"/>
  <c r="DN78" i="30"/>
  <c r="DO78" i="30"/>
  <c r="DP78" i="30"/>
  <c r="DQ78" i="30"/>
  <c r="DR78" i="30"/>
  <c r="DS78" i="30"/>
  <c r="DT78" i="30"/>
  <c r="DU78" i="30"/>
  <c r="DV78" i="30"/>
  <c r="DW78" i="30"/>
  <c r="DX78" i="30"/>
  <c r="DY78" i="30"/>
  <c r="DZ78" i="30"/>
  <c r="EA78" i="30"/>
  <c r="EB78" i="30"/>
  <c r="EC78" i="30"/>
  <c r="ED78" i="30"/>
  <c r="EE78" i="30"/>
  <c r="EF78" i="30"/>
  <c r="EG78" i="30"/>
  <c r="EH78" i="30"/>
  <c r="EI78" i="30"/>
  <c r="EJ78" i="30"/>
  <c r="EK78" i="30"/>
  <c r="EL78" i="30"/>
  <c r="EM78" i="30"/>
  <c r="EN78" i="30"/>
  <c r="CM148" i="30"/>
  <c r="CN148" i="30"/>
  <c r="CO148" i="30"/>
  <c r="CP148" i="30"/>
  <c r="CQ148" i="30"/>
  <c r="CR148" i="30"/>
  <c r="CS148" i="30"/>
  <c r="CT148" i="30"/>
  <c r="CU148" i="30"/>
  <c r="CV148" i="30"/>
  <c r="CW148" i="30"/>
  <c r="CX148" i="30"/>
  <c r="CY148" i="30"/>
  <c r="CZ148" i="30"/>
  <c r="DA148" i="30"/>
  <c r="DB148" i="30"/>
  <c r="DC148" i="30"/>
  <c r="DD148" i="30"/>
  <c r="DE148" i="30"/>
  <c r="DF148" i="30"/>
  <c r="DG148" i="30"/>
  <c r="DH148" i="30"/>
  <c r="DI148" i="30"/>
  <c r="DJ148" i="30"/>
  <c r="DK148" i="30"/>
  <c r="DL148" i="30"/>
  <c r="DM148" i="30"/>
  <c r="DN148" i="30"/>
  <c r="DO148" i="30"/>
  <c r="DP148" i="30"/>
  <c r="DQ148" i="30"/>
  <c r="DR148" i="30"/>
  <c r="DS148" i="30"/>
  <c r="DT148" i="30"/>
  <c r="DU148" i="30"/>
  <c r="DV148" i="30"/>
  <c r="DW148" i="30"/>
  <c r="DX148" i="30"/>
  <c r="DY148" i="30"/>
  <c r="DZ148" i="30"/>
  <c r="EA148" i="30"/>
  <c r="EB148" i="30"/>
  <c r="EC148" i="30"/>
  <c r="ED148" i="30"/>
  <c r="EE148" i="30"/>
  <c r="EF148" i="30"/>
  <c r="EG148" i="30"/>
  <c r="EH148" i="30"/>
  <c r="EI148" i="30"/>
  <c r="EJ148" i="30"/>
  <c r="EK148" i="30"/>
  <c r="EL148" i="30"/>
  <c r="EM148" i="30"/>
  <c r="EN148" i="30"/>
  <c r="CM236" i="30"/>
  <c r="CN236" i="30"/>
  <c r="CO236" i="30"/>
  <c r="CP236" i="30"/>
  <c r="CQ236" i="30"/>
  <c r="CR236" i="30"/>
  <c r="CS236" i="30"/>
  <c r="CT236" i="30"/>
  <c r="CU236" i="30"/>
  <c r="CV236" i="30"/>
  <c r="CW236" i="30"/>
  <c r="CX236" i="30"/>
  <c r="CY236" i="30"/>
  <c r="CZ236" i="30"/>
  <c r="DA236" i="30"/>
  <c r="DB236" i="30"/>
  <c r="DC236" i="30"/>
  <c r="DD236" i="30"/>
  <c r="DE236" i="30"/>
  <c r="DF236" i="30"/>
  <c r="DG236" i="30"/>
  <c r="DH236" i="30"/>
  <c r="DI236" i="30"/>
  <c r="DJ236" i="30"/>
  <c r="DK236" i="30"/>
  <c r="DL236" i="30"/>
  <c r="DM236" i="30"/>
  <c r="DN236" i="30"/>
  <c r="DO236" i="30"/>
  <c r="DP236" i="30"/>
  <c r="DQ236" i="30"/>
  <c r="DR236" i="30"/>
  <c r="DS236" i="30"/>
  <c r="DT236" i="30"/>
  <c r="DU236" i="30"/>
  <c r="DV236" i="30"/>
  <c r="DW236" i="30"/>
  <c r="DX236" i="30"/>
  <c r="DY236" i="30"/>
  <c r="DZ236" i="30"/>
  <c r="EA236" i="30"/>
  <c r="EB236" i="30"/>
  <c r="EC236" i="30"/>
  <c r="ED236" i="30"/>
  <c r="EE236" i="30"/>
  <c r="EF236" i="30"/>
  <c r="EG236" i="30"/>
  <c r="EH236" i="30"/>
  <c r="EI236" i="30"/>
  <c r="EJ236" i="30"/>
  <c r="EK236" i="30"/>
  <c r="EL236" i="30"/>
  <c r="EM236" i="30"/>
  <c r="EN236" i="30"/>
  <c r="CM65" i="30"/>
  <c r="CN65" i="30"/>
  <c r="CO65" i="30"/>
  <c r="CP65" i="30"/>
  <c r="CQ65" i="30"/>
  <c r="CR65" i="30"/>
  <c r="CS65" i="30"/>
  <c r="CT65" i="30"/>
  <c r="CU65" i="30"/>
  <c r="CV65" i="30"/>
  <c r="CW65" i="30"/>
  <c r="CX65" i="30"/>
  <c r="CY65" i="30"/>
  <c r="CZ65" i="30"/>
  <c r="DA65" i="30"/>
  <c r="DB65" i="30"/>
  <c r="DC65" i="30"/>
  <c r="DD65" i="30"/>
  <c r="DE65" i="30"/>
  <c r="DF65" i="30"/>
  <c r="DG65" i="30"/>
  <c r="DH65" i="30"/>
  <c r="DI65" i="30"/>
  <c r="DJ65" i="30"/>
  <c r="DK65" i="30"/>
  <c r="DL65" i="30"/>
  <c r="DM65" i="30"/>
  <c r="DN65" i="30"/>
  <c r="DO65" i="30"/>
  <c r="DP65" i="30"/>
  <c r="DQ65" i="30"/>
  <c r="DR65" i="30"/>
  <c r="DS65" i="30"/>
  <c r="DT65" i="30"/>
  <c r="DU65" i="30"/>
  <c r="DV65" i="30"/>
  <c r="DW65" i="30"/>
  <c r="DX65" i="30"/>
  <c r="DY65" i="30"/>
  <c r="DZ65" i="30"/>
  <c r="EA65" i="30"/>
  <c r="EB65" i="30"/>
  <c r="EC65" i="30"/>
  <c r="ED65" i="30"/>
  <c r="EE65" i="30"/>
  <c r="EF65" i="30"/>
  <c r="EG65" i="30"/>
  <c r="EH65" i="30"/>
  <c r="EI65" i="30"/>
  <c r="EJ65" i="30"/>
  <c r="EK65" i="30"/>
  <c r="EL65" i="30"/>
  <c r="EM65" i="30"/>
  <c r="EN65" i="30"/>
  <c r="CM106" i="30"/>
  <c r="CN106" i="30"/>
  <c r="CO106" i="30"/>
  <c r="CP106" i="30"/>
  <c r="CQ106" i="30"/>
  <c r="CR106" i="30"/>
  <c r="CS106" i="30"/>
  <c r="CT106" i="30"/>
  <c r="CU106" i="30"/>
  <c r="CV106" i="30"/>
  <c r="CW106" i="30"/>
  <c r="CX106" i="30"/>
  <c r="CY106" i="30"/>
  <c r="CZ106" i="30"/>
  <c r="DA106" i="30"/>
  <c r="DB106" i="30"/>
  <c r="DC106" i="30"/>
  <c r="DD106" i="30"/>
  <c r="DE106" i="30"/>
  <c r="DF106" i="30"/>
  <c r="DG106" i="30"/>
  <c r="DH106" i="30"/>
  <c r="DI106" i="30"/>
  <c r="DJ106" i="30"/>
  <c r="DK106" i="30"/>
  <c r="DL106" i="30"/>
  <c r="DM106" i="30"/>
  <c r="DN106" i="30"/>
  <c r="DO106" i="30"/>
  <c r="DP106" i="30"/>
  <c r="DQ106" i="30"/>
  <c r="DR106" i="30"/>
  <c r="DS106" i="30"/>
  <c r="DT106" i="30"/>
  <c r="DU106" i="30"/>
  <c r="DV106" i="30"/>
  <c r="DW106" i="30"/>
  <c r="DX106" i="30"/>
  <c r="DY106" i="30"/>
  <c r="DZ106" i="30"/>
  <c r="EA106" i="30"/>
  <c r="EB106" i="30"/>
  <c r="EC106" i="30"/>
  <c r="ED106" i="30"/>
  <c r="EE106" i="30"/>
  <c r="EF106" i="30"/>
  <c r="EG106" i="30"/>
  <c r="EH106" i="30"/>
  <c r="EI106" i="30"/>
  <c r="EJ106" i="30"/>
  <c r="EK106" i="30"/>
  <c r="EL106" i="30"/>
  <c r="EM106" i="30"/>
  <c r="EN106" i="30"/>
  <c r="CM260" i="30"/>
  <c r="CN260" i="30"/>
  <c r="CO260" i="30"/>
  <c r="CP260" i="30"/>
  <c r="CQ260" i="30"/>
  <c r="CR260" i="30"/>
  <c r="CS260" i="30"/>
  <c r="CT260" i="30"/>
  <c r="CU260" i="30"/>
  <c r="CV260" i="30"/>
  <c r="CW260" i="30"/>
  <c r="CX260" i="30"/>
  <c r="CY260" i="30"/>
  <c r="CZ260" i="30"/>
  <c r="DA260" i="30"/>
  <c r="DB260" i="30"/>
  <c r="DC260" i="30"/>
  <c r="DD260" i="30"/>
  <c r="DE260" i="30"/>
  <c r="DF260" i="30"/>
  <c r="DG260" i="30"/>
  <c r="DH260" i="30"/>
  <c r="DI260" i="30"/>
  <c r="DJ260" i="30"/>
  <c r="DK260" i="30"/>
  <c r="DL260" i="30"/>
  <c r="DM260" i="30"/>
  <c r="DN260" i="30"/>
  <c r="DO260" i="30"/>
  <c r="DP260" i="30"/>
  <c r="DQ260" i="30"/>
  <c r="DR260" i="30"/>
  <c r="DS260" i="30"/>
  <c r="DT260" i="30"/>
  <c r="DU260" i="30"/>
  <c r="DV260" i="30"/>
  <c r="DW260" i="30"/>
  <c r="DX260" i="30"/>
  <c r="DY260" i="30"/>
  <c r="DZ260" i="30"/>
  <c r="EA260" i="30"/>
  <c r="EB260" i="30"/>
  <c r="EC260" i="30"/>
  <c r="ED260" i="30"/>
  <c r="EE260" i="30"/>
  <c r="EF260" i="30"/>
  <c r="EG260" i="30"/>
  <c r="EH260" i="30"/>
  <c r="EI260" i="30"/>
  <c r="EJ260" i="30"/>
  <c r="EK260" i="30"/>
  <c r="EL260" i="30"/>
  <c r="EM260" i="30"/>
  <c r="EN260" i="30"/>
  <c r="CM41" i="30"/>
  <c r="CN41" i="30"/>
  <c r="CO41" i="30"/>
  <c r="CP41" i="30"/>
  <c r="CQ41" i="30"/>
  <c r="CR41" i="30"/>
  <c r="CS41" i="30"/>
  <c r="CT41" i="30"/>
  <c r="CU41" i="30"/>
  <c r="CV41" i="30"/>
  <c r="CW41" i="30"/>
  <c r="CX41" i="30"/>
  <c r="CY41" i="30"/>
  <c r="CZ41" i="30"/>
  <c r="DA41" i="30"/>
  <c r="DB41" i="30"/>
  <c r="DC41" i="30"/>
  <c r="DD41" i="30"/>
  <c r="DE41" i="30"/>
  <c r="DF41" i="30"/>
  <c r="DG41" i="30"/>
  <c r="DH41" i="30"/>
  <c r="DI41" i="30"/>
  <c r="DJ41" i="30"/>
  <c r="DK41" i="30"/>
  <c r="DL41" i="30"/>
  <c r="DM41" i="30"/>
  <c r="DN41" i="30"/>
  <c r="DO41" i="30"/>
  <c r="DP41" i="30"/>
  <c r="DQ41" i="30"/>
  <c r="DR41" i="30"/>
  <c r="DS41" i="30"/>
  <c r="DT41" i="30"/>
  <c r="DU41" i="30"/>
  <c r="DV41" i="30"/>
  <c r="DW41" i="30"/>
  <c r="DX41" i="30"/>
  <c r="DY41" i="30"/>
  <c r="DZ41" i="30"/>
  <c r="EA41" i="30"/>
  <c r="EB41" i="30"/>
  <c r="EC41" i="30"/>
  <c r="ED41" i="30"/>
  <c r="EE41" i="30"/>
  <c r="EF41" i="30"/>
  <c r="EG41" i="30"/>
  <c r="EH41" i="30"/>
  <c r="EI41" i="30"/>
  <c r="EJ41" i="30"/>
  <c r="EK41" i="30"/>
  <c r="EL41" i="30"/>
  <c r="EM41" i="30"/>
  <c r="EN41" i="30"/>
  <c r="CM31" i="30"/>
  <c r="CN31" i="30"/>
  <c r="CO31" i="30"/>
  <c r="CP31" i="30"/>
  <c r="CQ31" i="30"/>
  <c r="CR31" i="30"/>
  <c r="CS31" i="30"/>
  <c r="CT31" i="30"/>
  <c r="CU31" i="30"/>
  <c r="CV31" i="30"/>
  <c r="CW31" i="30"/>
  <c r="CX31" i="30"/>
  <c r="CY31" i="30"/>
  <c r="CZ31" i="30"/>
  <c r="DA31" i="30"/>
  <c r="DB31" i="30"/>
  <c r="DC31" i="30"/>
  <c r="DD31" i="30"/>
  <c r="DE31" i="30"/>
  <c r="DF31" i="30"/>
  <c r="DG31" i="30"/>
  <c r="DH31" i="30"/>
  <c r="DI31" i="30"/>
  <c r="DJ31" i="30"/>
  <c r="DK31" i="30"/>
  <c r="DL31" i="30"/>
  <c r="DM31" i="30"/>
  <c r="DN31" i="30"/>
  <c r="DO31" i="30"/>
  <c r="DP31" i="30"/>
  <c r="DQ31" i="30"/>
  <c r="DR31" i="30"/>
  <c r="DS31" i="30"/>
  <c r="DT31" i="30"/>
  <c r="DU31" i="30"/>
  <c r="DV31" i="30"/>
  <c r="DW31" i="30"/>
  <c r="DX31" i="30"/>
  <c r="DY31" i="30"/>
  <c r="DZ31" i="30"/>
  <c r="EA31" i="30"/>
  <c r="EB31" i="30"/>
  <c r="EC31" i="30"/>
  <c r="ED31" i="30"/>
  <c r="EE31" i="30"/>
  <c r="EF31" i="30"/>
  <c r="EG31" i="30"/>
  <c r="EH31" i="30"/>
  <c r="EI31" i="30"/>
  <c r="EJ31" i="30"/>
  <c r="EK31" i="30"/>
  <c r="EL31" i="30"/>
  <c r="EM31" i="30"/>
  <c r="EN31" i="30"/>
  <c r="CM122" i="30"/>
  <c r="CN122" i="30"/>
  <c r="CO122" i="30"/>
  <c r="CP122" i="30"/>
  <c r="CQ122" i="30"/>
  <c r="CR122" i="30"/>
  <c r="CS122" i="30"/>
  <c r="CT122" i="30"/>
  <c r="CU122" i="30"/>
  <c r="CV122" i="30"/>
  <c r="CW122" i="30"/>
  <c r="CX122" i="30"/>
  <c r="CY122" i="30"/>
  <c r="CZ122" i="30"/>
  <c r="DA122" i="30"/>
  <c r="DB122" i="30"/>
  <c r="DC122" i="30"/>
  <c r="DD122" i="30"/>
  <c r="DE122" i="30"/>
  <c r="DF122" i="30"/>
  <c r="DG122" i="30"/>
  <c r="DH122" i="30"/>
  <c r="DI122" i="30"/>
  <c r="DJ122" i="30"/>
  <c r="DK122" i="30"/>
  <c r="DL122" i="30"/>
  <c r="DM122" i="30"/>
  <c r="DN122" i="30"/>
  <c r="DO122" i="30"/>
  <c r="DP122" i="30"/>
  <c r="DQ122" i="30"/>
  <c r="DR122" i="30"/>
  <c r="DS122" i="30"/>
  <c r="DT122" i="30"/>
  <c r="DU122" i="30"/>
  <c r="DV122" i="30"/>
  <c r="DW122" i="30"/>
  <c r="DX122" i="30"/>
  <c r="DY122" i="30"/>
  <c r="DZ122" i="30"/>
  <c r="EA122" i="30"/>
  <c r="EB122" i="30"/>
  <c r="EC122" i="30"/>
  <c r="ED122" i="30"/>
  <c r="EE122" i="30"/>
  <c r="EF122" i="30"/>
  <c r="EG122" i="30"/>
  <c r="EH122" i="30"/>
  <c r="EI122" i="30"/>
  <c r="EJ122" i="30"/>
  <c r="EK122" i="30"/>
  <c r="EL122" i="30"/>
  <c r="EM122" i="30"/>
  <c r="EN122" i="30"/>
  <c r="CM143" i="30"/>
  <c r="CN143" i="30"/>
  <c r="CO143" i="30"/>
  <c r="CP143" i="30"/>
  <c r="CQ143" i="30"/>
  <c r="CR143" i="30"/>
  <c r="CS143" i="30"/>
  <c r="CT143" i="30"/>
  <c r="CU143" i="30"/>
  <c r="CV143" i="30"/>
  <c r="CW143" i="30"/>
  <c r="CX143" i="30"/>
  <c r="CY143" i="30"/>
  <c r="CZ143" i="30"/>
  <c r="DA143" i="30"/>
  <c r="DB143" i="30"/>
  <c r="DC143" i="30"/>
  <c r="DD143" i="30"/>
  <c r="DE143" i="30"/>
  <c r="DF143" i="30"/>
  <c r="DG143" i="30"/>
  <c r="DH143" i="30"/>
  <c r="DI143" i="30"/>
  <c r="DJ143" i="30"/>
  <c r="DK143" i="30"/>
  <c r="DL143" i="30"/>
  <c r="DM143" i="30"/>
  <c r="DN143" i="30"/>
  <c r="DO143" i="30"/>
  <c r="DP143" i="30"/>
  <c r="DQ143" i="30"/>
  <c r="DR143" i="30"/>
  <c r="DS143" i="30"/>
  <c r="DT143" i="30"/>
  <c r="DU143" i="30"/>
  <c r="DV143" i="30"/>
  <c r="DW143" i="30"/>
  <c r="DX143" i="30"/>
  <c r="DY143" i="30"/>
  <c r="DZ143" i="30"/>
  <c r="EA143" i="30"/>
  <c r="EB143" i="30"/>
  <c r="EC143" i="30"/>
  <c r="ED143" i="30"/>
  <c r="EE143" i="30"/>
  <c r="EF143" i="30"/>
  <c r="EG143" i="30"/>
  <c r="EH143" i="30"/>
  <c r="EI143" i="30"/>
  <c r="EJ143" i="30"/>
  <c r="EK143" i="30"/>
  <c r="EL143" i="30"/>
  <c r="EM143" i="30"/>
  <c r="EN143" i="30"/>
  <c r="CM36" i="30"/>
  <c r="CN36" i="30"/>
  <c r="CO36" i="30"/>
  <c r="CP36" i="30"/>
  <c r="CQ36" i="30"/>
  <c r="CR36" i="30"/>
  <c r="CS36" i="30"/>
  <c r="CT36" i="30"/>
  <c r="CU36" i="30"/>
  <c r="CV36" i="30"/>
  <c r="CW36" i="30"/>
  <c r="CX36" i="30"/>
  <c r="CY36" i="30"/>
  <c r="CZ36" i="30"/>
  <c r="DA36" i="30"/>
  <c r="DB36" i="30"/>
  <c r="DC36" i="30"/>
  <c r="DD36" i="30"/>
  <c r="DE36" i="30"/>
  <c r="DF36" i="30"/>
  <c r="DG36" i="30"/>
  <c r="DH36" i="30"/>
  <c r="DI36" i="30"/>
  <c r="DJ36" i="30"/>
  <c r="DK36" i="30"/>
  <c r="DL36" i="30"/>
  <c r="DM36" i="30"/>
  <c r="DN36" i="30"/>
  <c r="DO36" i="30"/>
  <c r="DP36" i="30"/>
  <c r="DQ36" i="30"/>
  <c r="DR36" i="30"/>
  <c r="DS36" i="30"/>
  <c r="DT36" i="30"/>
  <c r="DU36" i="30"/>
  <c r="DV36" i="30"/>
  <c r="DW36" i="30"/>
  <c r="DX36" i="30"/>
  <c r="DY36" i="30"/>
  <c r="DZ36" i="30"/>
  <c r="EA36" i="30"/>
  <c r="EB36" i="30"/>
  <c r="EC36" i="30"/>
  <c r="ED36" i="30"/>
  <c r="EE36" i="30"/>
  <c r="EF36" i="30"/>
  <c r="EG36" i="30"/>
  <c r="EH36" i="30"/>
  <c r="EI36" i="30"/>
  <c r="EJ36" i="30"/>
  <c r="EK36" i="30"/>
  <c r="EL36" i="30"/>
  <c r="EM36" i="30"/>
  <c r="EN36" i="30"/>
  <c r="CM70" i="30"/>
  <c r="CN70" i="30"/>
  <c r="CO70" i="30"/>
  <c r="CP70" i="30"/>
  <c r="CQ70" i="30"/>
  <c r="CR70" i="30"/>
  <c r="CS70" i="30"/>
  <c r="CT70" i="30"/>
  <c r="CU70" i="30"/>
  <c r="CV70" i="30"/>
  <c r="CW70" i="30"/>
  <c r="CX70" i="30"/>
  <c r="CY70" i="30"/>
  <c r="CZ70" i="30"/>
  <c r="DA70" i="30"/>
  <c r="DB70" i="30"/>
  <c r="DC70" i="30"/>
  <c r="DD70" i="30"/>
  <c r="DE70" i="30"/>
  <c r="DF70" i="30"/>
  <c r="DG70" i="30"/>
  <c r="DH70" i="30"/>
  <c r="DI70" i="30"/>
  <c r="DJ70" i="30"/>
  <c r="DK70" i="30"/>
  <c r="DL70" i="30"/>
  <c r="DM70" i="30"/>
  <c r="DN70" i="30"/>
  <c r="DO70" i="30"/>
  <c r="DP70" i="30"/>
  <c r="DQ70" i="30"/>
  <c r="DR70" i="30"/>
  <c r="DS70" i="30"/>
  <c r="DT70" i="30"/>
  <c r="DU70" i="30"/>
  <c r="DV70" i="30"/>
  <c r="DW70" i="30"/>
  <c r="DX70" i="30"/>
  <c r="DY70" i="30"/>
  <c r="DZ70" i="30"/>
  <c r="EA70" i="30"/>
  <c r="EB70" i="30"/>
  <c r="EC70" i="30"/>
  <c r="ED70" i="30"/>
  <c r="EE70" i="30"/>
  <c r="EF70" i="30"/>
  <c r="EG70" i="30"/>
  <c r="EH70" i="30"/>
  <c r="EI70" i="30"/>
  <c r="EJ70" i="30"/>
  <c r="EK70" i="30"/>
  <c r="EL70" i="30"/>
  <c r="EM70" i="30"/>
  <c r="EN70" i="30"/>
  <c r="CM271" i="30"/>
  <c r="CN271" i="30"/>
  <c r="CO271" i="30"/>
  <c r="CP271" i="30"/>
  <c r="CQ271" i="30"/>
  <c r="CR271" i="30"/>
  <c r="CS271" i="30"/>
  <c r="CT271" i="30"/>
  <c r="CU271" i="30"/>
  <c r="CV271" i="30"/>
  <c r="CW271" i="30"/>
  <c r="CX271" i="30"/>
  <c r="CY271" i="30"/>
  <c r="CZ271" i="30"/>
  <c r="DA271" i="30"/>
  <c r="DB271" i="30"/>
  <c r="DC271" i="30"/>
  <c r="DD271" i="30"/>
  <c r="DE271" i="30"/>
  <c r="DF271" i="30"/>
  <c r="DG271" i="30"/>
  <c r="DH271" i="30"/>
  <c r="DI271" i="30"/>
  <c r="DJ271" i="30"/>
  <c r="DK271" i="30"/>
  <c r="DL271" i="30"/>
  <c r="DM271" i="30"/>
  <c r="DN271" i="30"/>
  <c r="DO271" i="30"/>
  <c r="DP271" i="30"/>
  <c r="DQ271" i="30"/>
  <c r="DR271" i="30"/>
  <c r="DS271" i="30"/>
  <c r="DT271" i="30"/>
  <c r="DU271" i="30"/>
  <c r="DV271" i="30"/>
  <c r="DW271" i="30"/>
  <c r="DX271" i="30"/>
  <c r="DY271" i="30"/>
  <c r="DZ271" i="30"/>
  <c r="EA271" i="30"/>
  <c r="EB271" i="30"/>
  <c r="EC271" i="30"/>
  <c r="ED271" i="30"/>
  <c r="EE271" i="30"/>
  <c r="EF271" i="30"/>
  <c r="EG271" i="30"/>
  <c r="EH271" i="30"/>
  <c r="EI271" i="30"/>
  <c r="EJ271" i="30"/>
  <c r="EK271" i="30"/>
  <c r="EL271" i="30"/>
  <c r="EM271" i="30"/>
  <c r="EN271" i="30"/>
  <c r="CM162" i="30"/>
  <c r="CN162" i="30"/>
  <c r="CO162" i="30"/>
  <c r="CP162" i="30"/>
  <c r="CQ162" i="30"/>
  <c r="CR162" i="30"/>
  <c r="CS162" i="30"/>
  <c r="CT162" i="30"/>
  <c r="CU162" i="30"/>
  <c r="CV162" i="30"/>
  <c r="CW162" i="30"/>
  <c r="CX162" i="30"/>
  <c r="CY162" i="30"/>
  <c r="CZ162" i="30"/>
  <c r="DA162" i="30"/>
  <c r="DB162" i="30"/>
  <c r="DC162" i="30"/>
  <c r="DD162" i="30"/>
  <c r="DE162" i="30"/>
  <c r="DF162" i="30"/>
  <c r="DG162" i="30"/>
  <c r="DH162" i="30"/>
  <c r="DI162" i="30"/>
  <c r="DJ162" i="30"/>
  <c r="DK162" i="30"/>
  <c r="DL162" i="30"/>
  <c r="DM162" i="30"/>
  <c r="DN162" i="30"/>
  <c r="DO162" i="30"/>
  <c r="DP162" i="30"/>
  <c r="DQ162" i="30"/>
  <c r="DR162" i="30"/>
  <c r="DS162" i="30"/>
  <c r="DT162" i="30"/>
  <c r="DU162" i="30"/>
  <c r="DV162" i="30"/>
  <c r="DW162" i="30"/>
  <c r="DX162" i="30"/>
  <c r="DY162" i="30"/>
  <c r="DZ162" i="30"/>
  <c r="EA162" i="30"/>
  <c r="EB162" i="30"/>
  <c r="EC162" i="30"/>
  <c r="ED162" i="30"/>
  <c r="EE162" i="30"/>
  <c r="EF162" i="30"/>
  <c r="EG162" i="30"/>
  <c r="EH162" i="30"/>
  <c r="EI162" i="30"/>
  <c r="EJ162" i="30"/>
  <c r="EK162" i="30"/>
  <c r="EL162" i="30"/>
  <c r="EM162" i="30"/>
  <c r="EN162" i="30"/>
  <c r="CM121" i="30"/>
  <c r="CN121" i="30"/>
  <c r="CO121" i="30"/>
  <c r="CP121" i="30"/>
  <c r="CQ121" i="30"/>
  <c r="CR121" i="30"/>
  <c r="CS121" i="30"/>
  <c r="CT121" i="30"/>
  <c r="CU121" i="30"/>
  <c r="CV121" i="30"/>
  <c r="CW121" i="30"/>
  <c r="CX121" i="30"/>
  <c r="CY121" i="30"/>
  <c r="CZ121" i="30"/>
  <c r="DA121" i="30"/>
  <c r="DB121" i="30"/>
  <c r="DC121" i="30"/>
  <c r="DD121" i="30"/>
  <c r="DE121" i="30"/>
  <c r="DF121" i="30"/>
  <c r="DG121" i="30"/>
  <c r="DH121" i="30"/>
  <c r="DI121" i="30"/>
  <c r="DJ121" i="30"/>
  <c r="DK121" i="30"/>
  <c r="DL121" i="30"/>
  <c r="DM121" i="30"/>
  <c r="DN121" i="30"/>
  <c r="DO121" i="30"/>
  <c r="DP121" i="30"/>
  <c r="DQ121" i="30"/>
  <c r="DR121" i="30"/>
  <c r="DS121" i="30"/>
  <c r="DT121" i="30"/>
  <c r="DU121" i="30"/>
  <c r="DV121" i="30"/>
  <c r="DW121" i="30"/>
  <c r="DX121" i="30"/>
  <c r="DY121" i="30"/>
  <c r="DZ121" i="30"/>
  <c r="EA121" i="30"/>
  <c r="EB121" i="30"/>
  <c r="EC121" i="30"/>
  <c r="ED121" i="30"/>
  <c r="EE121" i="30"/>
  <c r="EF121" i="30"/>
  <c r="EG121" i="30"/>
  <c r="EH121" i="30"/>
  <c r="EI121" i="30"/>
  <c r="EJ121" i="30"/>
  <c r="EK121" i="30"/>
  <c r="EL121" i="30"/>
  <c r="EM121" i="30"/>
  <c r="EN121" i="30"/>
  <c r="CM278" i="30"/>
  <c r="CN278" i="30"/>
  <c r="CO278" i="30"/>
  <c r="CP278" i="30"/>
  <c r="CQ278" i="30"/>
  <c r="CR278" i="30"/>
  <c r="CS278" i="30"/>
  <c r="CT278" i="30"/>
  <c r="CU278" i="30"/>
  <c r="CV278" i="30"/>
  <c r="CW278" i="30"/>
  <c r="CX278" i="30"/>
  <c r="CY278" i="30"/>
  <c r="CZ278" i="30"/>
  <c r="DA278" i="30"/>
  <c r="DB278" i="30"/>
  <c r="DC278" i="30"/>
  <c r="DD278" i="30"/>
  <c r="DE278" i="30"/>
  <c r="DF278" i="30"/>
  <c r="DG278" i="30"/>
  <c r="DH278" i="30"/>
  <c r="DI278" i="30"/>
  <c r="DJ278" i="30"/>
  <c r="DK278" i="30"/>
  <c r="DL278" i="30"/>
  <c r="DM278" i="30"/>
  <c r="DN278" i="30"/>
  <c r="DO278" i="30"/>
  <c r="DP278" i="30"/>
  <c r="DQ278" i="30"/>
  <c r="DR278" i="30"/>
  <c r="DS278" i="30"/>
  <c r="DT278" i="30"/>
  <c r="DU278" i="30"/>
  <c r="DV278" i="30"/>
  <c r="DW278" i="30"/>
  <c r="DX278" i="30"/>
  <c r="DY278" i="30"/>
  <c r="DZ278" i="30"/>
  <c r="EA278" i="30"/>
  <c r="EB278" i="30"/>
  <c r="EC278" i="30"/>
  <c r="ED278" i="30"/>
  <c r="EE278" i="30"/>
  <c r="EF278" i="30"/>
  <c r="EG278" i="30"/>
  <c r="EH278" i="30"/>
  <c r="EI278" i="30"/>
  <c r="EJ278" i="30"/>
  <c r="EK278" i="30"/>
  <c r="EL278" i="30"/>
  <c r="EM278" i="30"/>
  <c r="EN278" i="30"/>
  <c r="CM154" i="30"/>
  <c r="CN154" i="30"/>
  <c r="CO154" i="30"/>
  <c r="CP154" i="30"/>
  <c r="CQ154" i="30"/>
  <c r="CR154" i="30"/>
  <c r="CS154" i="30"/>
  <c r="CT154" i="30"/>
  <c r="CU154" i="30"/>
  <c r="CV154" i="30"/>
  <c r="CW154" i="30"/>
  <c r="CX154" i="30"/>
  <c r="CY154" i="30"/>
  <c r="CZ154" i="30"/>
  <c r="DA154" i="30"/>
  <c r="DB154" i="30"/>
  <c r="DC154" i="30"/>
  <c r="DD154" i="30"/>
  <c r="DE154" i="30"/>
  <c r="DF154" i="30"/>
  <c r="DG154" i="30"/>
  <c r="DH154" i="30"/>
  <c r="DI154" i="30"/>
  <c r="DJ154" i="30"/>
  <c r="DK154" i="30"/>
  <c r="DL154" i="30"/>
  <c r="DM154" i="30"/>
  <c r="DN154" i="30"/>
  <c r="DO154" i="30"/>
  <c r="DP154" i="30"/>
  <c r="DQ154" i="30"/>
  <c r="DR154" i="30"/>
  <c r="DS154" i="30"/>
  <c r="DT154" i="30"/>
  <c r="DU154" i="30"/>
  <c r="DV154" i="30"/>
  <c r="DW154" i="30"/>
  <c r="DX154" i="30"/>
  <c r="DY154" i="30"/>
  <c r="DZ154" i="30"/>
  <c r="EA154" i="30"/>
  <c r="EB154" i="30"/>
  <c r="EC154" i="30"/>
  <c r="ED154" i="30"/>
  <c r="EE154" i="30"/>
  <c r="EF154" i="30"/>
  <c r="EG154" i="30"/>
  <c r="EH154" i="30"/>
  <c r="EI154" i="30"/>
  <c r="EJ154" i="30"/>
  <c r="EK154" i="30"/>
  <c r="EL154" i="30"/>
  <c r="EM154" i="30"/>
  <c r="EN154" i="30"/>
  <c r="CM254" i="30"/>
  <c r="CN254" i="30"/>
  <c r="CO254" i="30"/>
  <c r="CP254" i="30"/>
  <c r="CQ254" i="30"/>
  <c r="CR254" i="30"/>
  <c r="CS254" i="30"/>
  <c r="CT254" i="30"/>
  <c r="CU254" i="30"/>
  <c r="CV254" i="30"/>
  <c r="CW254" i="30"/>
  <c r="CX254" i="30"/>
  <c r="CY254" i="30"/>
  <c r="CZ254" i="30"/>
  <c r="DA254" i="30"/>
  <c r="DB254" i="30"/>
  <c r="DC254" i="30"/>
  <c r="DD254" i="30"/>
  <c r="DE254" i="30"/>
  <c r="DF254" i="30"/>
  <c r="DG254" i="30"/>
  <c r="DH254" i="30"/>
  <c r="DI254" i="30"/>
  <c r="DJ254" i="30"/>
  <c r="DK254" i="30"/>
  <c r="DL254" i="30"/>
  <c r="DM254" i="30"/>
  <c r="DN254" i="30"/>
  <c r="DO254" i="30"/>
  <c r="DP254" i="30"/>
  <c r="DQ254" i="30"/>
  <c r="DR254" i="30"/>
  <c r="DS254" i="30"/>
  <c r="DT254" i="30"/>
  <c r="DU254" i="30"/>
  <c r="DV254" i="30"/>
  <c r="DW254" i="30"/>
  <c r="DX254" i="30"/>
  <c r="DY254" i="30"/>
  <c r="DZ254" i="30"/>
  <c r="EA254" i="30"/>
  <c r="EB254" i="30"/>
  <c r="EC254" i="30"/>
  <c r="ED254" i="30"/>
  <c r="EE254" i="30"/>
  <c r="EF254" i="30"/>
  <c r="EG254" i="30"/>
  <c r="EH254" i="30"/>
  <c r="EI254" i="30"/>
  <c r="EJ254" i="30"/>
  <c r="EK254" i="30"/>
  <c r="EL254" i="30"/>
  <c r="EM254" i="30"/>
  <c r="EN254" i="30"/>
  <c r="CM273" i="30"/>
  <c r="CN273" i="30"/>
  <c r="CO273" i="30"/>
  <c r="CP273" i="30"/>
  <c r="CQ273" i="30"/>
  <c r="CR273" i="30"/>
  <c r="CS273" i="30"/>
  <c r="CT273" i="30"/>
  <c r="CU273" i="30"/>
  <c r="CV273" i="30"/>
  <c r="CW273" i="30"/>
  <c r="CX273" i="30"/>
  <c r="CY273" i="30"/>
  <c r="CZ273" i="30"/>
  <c r="DA273" i="30"/>
  <c r="DB273" i="30"/>
  <c r="DC273" i="30"/>
  <c r="DD273" i="30"/>
  <c r="DE273" i="30"/>
  <c r="DF273" i="30"/>
  <c r="DG273" i="30"/>
  <c r="DH273" i="30"/>
  <c r="DI273" i="30"/>
  <c r="DJ273" i="30"/>
  <c r="DK273" i="30"/>
  <c r="DL273" i="30"/>
  <c r="DM273" i="30"/>
  <c r="DN273" i="30"/>
  <c r="DO273" i="30"/>
  <c r="DP273" i="30"/>
  <c r="DQ273" i="30"/>
  <c r="DR273" i="30"/>
  <c r="DS273" i="30"/>
  <c r="DT273" i="30"/>
  <c r="DU273" i="30"/>
  <c r="DV273" i="30"/>
  <c r="DW273" i="30"/>
  <c r="DX273" i="30"/>
  <c r="DY273" i="30"/>
  <c r="DZ273" i="30"/>
  <c r="EA273" i="30"/>
  <c r="EB273" i="30"/>
  <c r="EC273" i="30"/>
  <c r="ED273" i="30"/>
  <c r="EE273" i="30"/>
  <c r="EF273" i="30"/>
  <c r="EG273" i="30"/>
  <c r="EH273" i="30"/>
  <c r="EI273" i="30"/>
  <c r="EJ273" i="30"/>
  <c r="EK273" i="30"/>
  <c r="EL273" i="30"/>
  <c r="EM273" i="30"/>
  <c r="EN273" i="30"/>
  <c r="CM289" i="30"/>
  <c r="CN289" i="30"/>
  <c r="CO289" i="30"/>
  <c r="CP289" i="30"/>
  <c r="CQ289" i="30"/>
  <c r="CR289" i="30"/>
  <c r="CS289" i="30"/>
  <c r="CT289" i="30"/>
  <c r="CU289" i="30"/>
  <c r="CV289" i="30"/>
  <c r="CW289" i="30"/>
  <c r="CX289" i="30"/>
  <c r="CY289" i="30"/>
  <c r="CZ289" i="30"/>
  <c r="DA289" i="30"/>
  <c r="DB289" i="30"/>
  <c r="DC289" i="30"/>
  <c r="DD289" i="30"/>
  <c r="DE289" i="30"/>
  <c r="DF289" i="30"/>
  <c r="DG289" i="30"/>
  <c r="DH289" i="30"/>
  <c r="DI289" i="30"/>
  <c r="DJ289" i="30"/>
  <c r="DK289" i="30"/>
  <c r="DL289" i="30"/>
  <c r="DM289" i="30"/>
  <c r="DN289" i="30"/>
  <c r="DO289" i="30"/>
  <c r="DP289" i="30"/>
  <c r="DQ289" i="30"/>
  <c r="DR289" i="30"/>
  <c r="DS289" i="30"/>
  <c r="DT289" i="30"/>
  <c r="DU289" i="30"/>
  <c r="DV289" i="30"/>
  <c r="DW289" i="30"/>
  <c r="DX289" i="30"/>
  <c r="DY289" i="30"/>
  <c r="DZ289" i="30"/>
  <c r="EA289" i="30"/>
  <c r="EB289" i="30"/>
  <c r="EC289" i="30"/>
  <c r="ED289" i="30"/>
  <c r="EE289" i="30"/>
  <c r="EF289" i="30"/>
  <c r="EG289" i="30"/>
  <c r="EH289" i="30"/>
  <c r="EI289" i="30"/>
  <c r="EJ289" i="30"/>
  <c r="EK289" i="30"/>
  <c r="EL289" i="30"/>
  <c r="EM289" i="30"/>
  <c r="EN289" i="30"/>
  <c r="CM111" i="30"/>
  <c r="CN111" i="30"/>
  <c r="CO111" i="30"/>
  <c r="CP111" i="30"/>
  <c r="CQ111" i="30"/>
  <c r="CR111" i="30"/>
  <c r="CS111" i="30"/>
  <c r="CT111" i="30"/>
  <c r="CU111" i="30"/>
  <c r="CV111" i="30"/>
  <c r="CW111" i="30"/>
  <c r="CX111" i="30"/>
  <c r="CY111" i="30"/>
  <c r="CZ111" i="30"/>
  <c r="DA111" i="30"/>
  <c r="DB111" i="30"/>
  <c r="DC111" i="30"/>
  <c r="DD111" i="30"/>
  <c r="DE111" i="30"/>
  <c r="DF111" i="30"/>
  <c r="DG111" i="30"/>
  <c r="DH111" i="30"/>
  <c r="DI111" i="30"/>
  <c r="DJ111" i="30"/>
  <c r="DK111" i="30"/>
  <c r="DL111" i="30"/>
  <c r="DM111" i="30"/>
  <c r="DN111" i="30"/>
  <c r="DO111" i="30"/>
  <c r="DP111" i="30"/>
  <c r="DQ111" i="30"/>
  <c r="DR111" i="30"/>
  <c r="DS111" i="30"/>
  <c r="DT111" i="30"/>
  <c r="DU111" i="30"/>
  <c r="DV111" i="30"/>
  <c r="DW111" i="30"/>
  <c r="DX111" i="30"/>
  <c r="DY111" i="30"/>
  <c r="DZ111" i="30"/>
  <c r="EA111" i="30"/>
  <c r="EB111" i="30"/>
  <c r="EC111" i="30"/>
  <c r="ED111" i="30"/>
  <c r="EE111" i="30"/>
  <c r="EF111" i="30"/>
  <c r="EG111" i="30"/>
  <c r="EH111" i="30"/>
  <c r="EI111" i="30"/>
  <c r="EJ111" i="30"/>
  <c r="EK111" i="30"/>
  <c r="EL111" i="30"/>
  <c r="EM111" i="30"/>
  <c r="EN111" i="30"/>
  <c r="CM248" i="30"/>
  <c r="CN248" i="30"/>
  <c r="CO248" i="30"/>
  <c r="CP248" i="30"/>
  <c r="CQ248" i="30"/>
  <c r="CR248" i="30"/>
  <c r="CS248" i="30"/>
  <c r="CT248" i="30"/>
  <c r="CU248" i="30"/>
  <c r="CV248" i="30"/>
  <c r="CW248" i="30"/>
  <c r="CX248" i="30"/>
  <c r="CY248" i="30"/>
  <c r="CZ248" i="30"/>
  <c r="DA248" i="30"/>
  <c r="DB248" i="30"/>
  <c r="DC248" i="30"/>
  <c r="DD248" i="30"/>
  <c r="DE248" i="30"/>
  <c r="DF248" i="30"/>
  <c r="DG248" i="30"/>
  <c r="DH248" i="30"/>
  <c r="DI248" i="30"/>
  <c r="DJ248" i="30"/>
  <c r="DK248" i="30"/>
  <c r="DL248" i="30"/>
  <c r="DM248" i="30"/>
  <c r="DN248" i="30"/>
  <c r="DO248" i="30"/>
  <c r="DP248" i="30"/>
  <c r="DQ248" i="30"/>
  <c r="DR248" i="30"/>
  <c r="DS248" i="30"/>
  <c r="DT248" i="30"/>
  <c r="DU248" i="30"/>
  <c r="DV248" i="30"/>
  <c r="DW248" i="30"/>
  <c r="DX248" i="30"/>
  <c r="DY248" i="30"/>
  <c r="DZ248" i="30"/>
  <c r="EA248" i="30"/>
  <c r="EB248" i="30"/>
  <c r="EC248" i="30"/>
  <c r="ED248" i="30"/>
  <c r="EE248" i="30"/>
  <c r="EF248" i="30"/>
  <c r="EG248" i="30"/>
  <c r="EH248" i="30"/>
  <c r="EI248" i="30"/>
  <c r="EJ248" i="30"/>
  <c r="EK248" i="30"/>
  <c r="EL248" i="30"/>
  <c r="EM248" i="30"/>
  <c r="EN248" i="30"/>
  <c r="CM239" i="30"/>
  <c r="CN239" i="30"/>
  <c r="CO239" i="30"/>
  <c r="CP239" i="30"/>
  <c r="CQ239" i="30"/>
  <c r="CR239" i="30"/>
  <c r="CS239" i="30"/>
  <c r="CT239" i="30"/>
  <c r="CU239" i="30"/>
  <c r="CV239" i="30"/>
  <c r="CW239" i="30"/>
  <c r="CX239" i="30"/>
  <c r="CY239" i="30"/>
  <c r="CZ239" i="30"/>
  <c r="DA239" i="30"/>
  <c r="DB239" i="30"/>
  <c r="DC239" i="30"/>
  <c r="DD239" i="30"/>
  <c r="DE239" i="30"/>
  <c r="DF239" i="30"/>
  <c r="DG239" i="30"/>
  <c r="DH239" i="30"/>
  <c r="DI239" i="30"/>
  <c r="DJ239" i="30"/>
  <c r="DK239" i="30"/>
  <c r="DL239" i="30"/>
  <c r="DM239" i="30"/>
  <c r="DN239" i="30"/>
  <c r="DO239" i="30"/>
  <c r="DP239" i="30"/>
  <c r="DQ239" i="30"/>
  <c r="DR239" i="30"/>
  <c r="DS239" i="30"/>
  <c r="DT239" i="30"/>
  <c r="DU239" i="30"/>
  <c r="DV239" i="30"/>
  <c r="DW239" i="30"/>
  <c r="DX239" i="30"/>
  <c r="DY239" i="30"/>
  <c r="DZ239" i="30"/>
  <c r="EA239" i="30"/>
  <c r="EB239" i="30"/>
  <c r="EC239" i="30"/>
  <c r="ED239" i="30"/>
  <c r="EE239" i="30"/>
  <c r="EF239" i="30"/>
  <c r="EG239" i="30"/>
  <c r="EH239" i="30"/>
  <c r="EI239" i="30"/>
  <c r="EJ239" i="30"/>
  <c r="EK239" i="30"/>
  <c r="EL239" i="30"/>
  <c r="EM239" i="30"/>
  <c r="EN239" i="30"/>
  <c r="CM223" i="30"/>
  <c r="CN223" i="30"/>
  <c r="CO223" i="30"/>
  <c r="CP223" i="30"/>
  <c r="CQ223" i="30"/>
  <c r="CR223" i="30"/>
  <c r="CS223" i="30"/>
  <c r="CT223" i="30"/>
  <c r="CU223" i="30"/>
  <c r="CV223" i="30"/>
  <c r="CW223" i="30"/>
  <c r="CX223" i="30"/>
  <c r="CY223" i="30"/>
  <c r="CZ223" i="30"/>
  <c r="DA223" i="30"/>
  <c r="DB223" i="30"/>
  <c r="DC223" i="30"/>
  <c r="DD223" i="30"/>
  <c r="DE223" i="30"/>
  <c r="DF223" i="30"/>
  <c r="DG223" i="30"/>
  <c r="DH223" i="30"/>
  <c r="DI223" i="30"/>
  <c r="DJ223" i="30"/>
  <c r="DK223" i="30"/>
  <c r="DL223" i="30"/>
  <c r="DM223" i="30"/>
  <c r="DN223" i="30"/>
  <c r="DO223" i="30"/>
  <c r="DP223" i="30"/>
  <c r="DQ223" i="30"/>
  <c r="DR223" i="30"/>
  <c r="DS223" i="30"/>
  <c r="DT223" i="30"/>
  <c r="DU223" i="30"/>
  <c r="DV223" i="30"/>
  <c r="DW223" i="30"/>
  <c r="DX223" i="30"/>
  <c r="DY223" i="30"/>
  <c r="DZ223" i="30"/>
  <c r="EA223" i="30"/>
  <c r="EB223" i="30"/>
  <c r="EC223" i="30"/>
  <c r="ED223" i="30"/>
  <c r="EE223" i="30"/>
  <c r="EF223" i="30"/>
  <c r="EG223" i="30"/>
  <c r="EH223" i="30"/>
  <c r="EI223" i="30"/>
  <c r="EJ223" i="30"/>
  <c r="EK223" i="30"/>
  <c r="EL223" i="30"/>
  <c r="EM223" i="30"/>
  <c r="EN223" i="30"/>
  <c r="CM13" i="30"/>
  <c r="CN13" i="30"/>
  <c r="CO13" i="30"/>
  <c r="CP13" i="30"/>
  <c r="CQ13" i="30"/>
  <c r="CR13" i="30"/>
  <c r="CS13" i="30"/>
  <c r="CT13" i="30"/>
  <c r="CU13" i="30"/>
  <c r="CV13" i="30"/>
  <c r="CW13" i="30"/>
  <c r="CX13" i="30"/>
  <c r="CY13" i="30"/>
  <c r="CZ13" i="30"/>
  <c r="DA13" i="30"/>
  <c r="DB13" i="30"/>
  <c r="DC13" i="30"/>
  <c r="DD13" i="30"/>
  <c r="DE13" i="30"/>
  <c r="DF13" i="30"/>
  <c r="DG13" i="30"/>
  <c r="DH13" i="30"/>
  <c r="DI13" i="30"/>
  <c r="DJ13" i="30"/>
  <c r="DK13" i="30"/>
  <c r="DL13" i="30"/>
  <c r="DM13" i="30"/>
  <c r="DN13" i="30"/>
  <c r="DO13" i="30"/>
  <c r="DP13" i="30"/>
  <c r="DQ13" i="30"/>
  <c r="DR13" i="30"/>
  <c r="DS13" i="30"/>
  <c r="DT13" i="30"/>
  <c r="DU13" i="30"/>
  <c r="DV13" i="30"/>
  <c r="DW13" i="30"/>
  <c r="DX13" i="30"/>
  <c r="DY13" i="30"/>
  <c r="DZ13" i="30"/>
  <c r="EA13" i="30"/>
  <c r="EB13" i="30"/>
  <c r="EC13" i="30"/>
  <c r="ED13" i="30"/>
  <c r="EE13" i="30"/>
  <c r="EF13" i="30"/>
  <c r="EG13" i="30"/>
  <c r="EH13" i="30"/>
  <c r="EI13" i="30"/>
  <c r="EJ13" i="30"/>
  <c r="EK13" i="30"/>
  <c r="EL13" i="30"/>
  <c r="EM13" i="30"/>
  <c r="EN13" i="30"/>
  <c r="CM6" i="30"/>
  <c r="CN6" i="30"/>
  <c r="CO6" i="30"/>
  <c r="CP6" i="30"/>
  <c r="CQ6" i="30"/>
  <c r="CR6" i="30"/>
  <c r="CS6" i="30"/>
  <c r="CT6" i="30"/>
  <c r="CU6" i="30"/>
  <c r="CV6" i="30"/>
  <c r="CW6" i="30"/>
  <c r="CX6" i="30"/>
  <c r="CY6" i="30"/>
  <c r="CZ6" i="30"/>
  <c r="DA6" i="30"/>
  <c r="DB6" i="30"/>
  <c r="DC6" i="30"/>
  <c r="DD6" i="30"/>
  <c r="DE6" i="30"/>
  <c r="DF6" i="30"/>
  <c r="DG6" i="30"/>
  <c r="DH6" i="30"/>
  <c r="DI6" i="30"/>
  <c r="DJ6" i="30"/>
  <c r="DK6" i="30"/>
  <c r="DL6" i="30"/>
  <c r="DM6" i="30"/>
  <c r="DN6" i="30"/>
  <c r="DO6" i="30"/>
  <c r="DP6" i="30"/>
  <c r="DQ6" i="30"/>
  <c r="DR6" i="30"/>
  <c r="DS6" i="30"/>
  <c r="DT6" i="30"/>
  <c r="DU6" i="30"/>
  <c r="DV6" i="30"/>
  <c r="DW6" i="30"/>
  <c r="DX6" i="30"/>
  <c r="DY6" i="30"/>
  <c r="DZ6" i="30"/>
  <c r="EA6" i="30"/>
  <c r="EB6" i="30"/>
  <c r="EC6" i="30"/>
  <c r="ED6" i="30"/>
  <c r="EE6" i="30"/>
  <c r="EF6" i="30"/>
  <c r="EG6" i="30"/>
  <c r="EH6" i="30"/>
  <c r="EI6" i="30"/>
  <c r="EJ6" i="30"/>
  <c r="EK6" i="30"/>
  <c r="EL6" i="30"/>
  <c r="EM6" i="30"/>
  <c r="EN6" i="30"/>
  <c r="CM57" i="30"/>
  <c r="CN57" i="30"/>
  <c r="CO57" i="30"/>
  <c r="CP57" i="30"/>
  <c r="CQ57" i="30"/>
  <c r="CR57" i="30"/>
  <c r="CS57" i="30"/>
  <c r="CT57" i="30"/>
  <c r="CU57" i="30"/>
  <c r="CV57" i="30"/>
  <c r="CW57" i="30"/>
  <c r="CX57" i="30"/>
  <c r="CY57" i="30"/>
  <c r="CZ57" i="30"/>
  <c r="DA57" i="30"/>
  <c r="DB57" i="30"/>
  <c r="DC57" i="30"/>
  <c r="DD57" i="30"/>
  <c r="DE57" i="30"/>
  <c r="DF57" i="30"/>
  <c r="DG57" i="30"/>
  <c r="DH57" i="30"/>
  <c r="DI57" i="30"/>
  <c r="DJ57" i="30"/>
  <c r="DK57" i="30"/>
  <c r="DL57" i="30"/>
  <c r="DM57" i="30"/>
  <c r="DN57" i="30"/>
  <c r="DO57" i="30"/>
  <c r="DP57" i="30"/>
  <c r="DQ57" i="30"/>
  <c r="DR57" i="30"/>
  <c r="DS57" i="30"/>
  <c r="DT57" i="30"/>
  <c r="DU57" i="30"/>
  <c r="DV57" i="30"/>
  <c r="DW57" i="30"/>
  <c r="DX57" i="30"/>
  <c r="DY57" i="30"/>
  <c r="DZ57" i="30"/>
  <c r="EA57" i="30"/>
  <c r="EB57" i="30"/>
  <c r="EC57" i="30"/>
  <c r="ED57" i="30"/>
  <c r="EE57" i="30"/>
  <c r="EF57" i="30"/>
  <c r="EG57" i="30"/>
  <c r="EH57" i="30"/>
  <c r="EI57" i="30"/>
  <c r="EJ57" i="30"/>
  <c r="EK57" i="30"/>
  <c r="EL57" i="30"/>
  <c r="EM57" i="30"/>
  <c r="EN57" i="30"/>
  <c r="CM58" i="30"/>
  <c r="CN58" i="30"/>
  <c r="CO58" i="30"/>
  <c r="CP58" i="30"/>
  <c r="CQ58" i="30"/>
  <c r="CR58" i="30"/>
  <c r="CS58" i="30"/>
  <c r="CT58" i="30"/>
  <c r="CU58" i="30"/>
  <c r="CV58" i="30"/>
  <c r="CW58" i="30"/>
  <c r="CX58" i="30"/>
  <c r="CY58" i="30"/>
  <c r="CZ58" i="30"/>
  <c r="DA58" i="30"/>
  <c r="DB58" i="30"/>
  <c r="DC58" i="30"/>
  <c r="DD58" i="30"/>
  <c r="DE58" i="30"/>
  <c r="DF58" i="30"/>
  <c r="DG58" i="30"/>
  <c r="DH58" i="30"/>
  <c r="DI58" i="30"/>
  <c r="DJ58" i="30"/>
  <c r="DK58" i="30"/>
  <c r="DL58" i="30"/>
  <c r="DM58" i="30"/>
  <c r="DN58" i="30"/>
  <c r="DO58" i="30"/>
  <c r="DP58" i="30"/>
  <c r="DQ58" i="30"/>
  <c r="DR58" i="30"/>
  <c r="DS58" i="30"/>
  <c r="DT58" i="30"/>
  <c r="DU58" i="30"/>
  <c r="DV58" i="30"/>
  <c r="DW58" i="30"/>
  <c r="DX58" i="30"/>
  <c r="DY58" i="30"/>
  <c r="DZ58" i="30"/>
  <c r="EA58" i="30"/>
  <c r="EB58" i="30"/>
  <c r="EC58" i="30"/>
  <c r="ED58" i="30"/>
  <c r="EE58" i="30"/>
  <c r="EF58" i="30"/>
  <c r="EG58" i="30"/>
  <c r="EH58" i="30"/>
  <c r="EI58" i="30"/>
  <c r="EJ58" i="30"/>
  <c r="EK58" i="30"/>
  <c r="EL58" i="30"/>
  <c r="EM58" i="30"/>
  <c r="EN58" i="30"/>
  <c r="CM231" i="30"/>
  <c r="CN231" i="30"/>
  <c r="CO231" i="30"/>
  <c r="CP231" i="30"/>
  <c r="CQ231" i="30"/>
  <c r="CR231" i="30"/>
  <c r="CS231" i="30"/>
  <c r="CT231" i="30"/>
  <c r="CU231" i="30"/>
  <c r="CV231" i="30"/>
  <c r="CW231" i="30"/>
  <c r="CX231" i="30"/>
  <c r="CY231" i="30"/>
  <c r="CZ231" i="30"/>
  <c r="DA231" i="30"/>
  <c r="DB231" i="30"/>
  <c r="DC231" i="30"/>
  <c r="DD231" i="30"/>
  <c r="DE231" i="30"/>
  <c r="DF231" i="30"/>
  <c r="DG231" i="30"/>
  <c r="DH231" i="30"/>
  <c r="DI231" i="30"/>
  <c r="DJ231" i="30"/>
  <c r="DK231" i="30"/>
  <c r="DL231" i="30"/>
  <c r="DM231" i="30"/>
  <c r="DN231" i="30"/>
  <c r="DO231" i="30"/>
  <c r="DP231" i="30"/>
  <c r="DQ231" i="30"/>
  <c r="DR231" i="30"/>
  <c r="DS231" i="30"/>
  <c r="DT231" i="30"/>
  <c r="DU231" i="30"/>
  <c r="DV231" i="30"/>
  <c r="DW231" i="30"/>
  <c r="DX231" i="30"/>
  <c r="DY231" i="30"/>
  <c r="DZ231" i="30"/>
  <c r="EA231" i="30"/>
  <c r="EB231" i="30"/>
  <c r="EC231" i="30"/>
  <c r="ED231" i="30"/>
  <c r="EE231" i="30"/>
  <c r="EF231" i="30"/>
  <c r="EG231" i="30"/>
  <c r="EH231" i="30"/>
  <c r="EI231" i="30"/>
  <c r="EJ231" i="30"/>
  <c r="EK231" i="30"/>
  <c r="EL231" i="30"/>
  <c r="EM231" i="30"/>
  <c r="EN231" i="30"/>
  <c r="CM1353" i="30"/>
  <c r="CN1353" i="30"/>
  <c r="CO1353" i="30"/>
  <c r="CP1353" i="30"/>
  <c r="CQ1353" i="30"/>
  <c r="CR1353" i="30"/>
  <c r="CS1353" i="30"/>
  <c r="CT1353" i="30"/>
  <c r="CU1353" i="30"/>
  <c r="CV1353" i="30"/>
  <c r="CW1353" i="30"/>
  <c r="CX1353" i="30"/>
  <c r="CY1353" i="30"/>
  <c r="CZ1353" i="30"/>
  <c r="DA1353" i="30"/>
  <c r="DB1353" i="30"/>
  <c r="DC1353" i="30"/>
  <c r="DD1353" i="30"/>
  <c r="DE1353" i="30"/>
  <c r="DF1353" i="30"/>
  <c r="DG1353" i="30"/>
  <c r="DH1353" i="30"/>
  <c r="DI1353" i="30"/>
  <c r="DJ1353" i="30"/>
  <c r="DK1353" i="30"/>
  <c r="DL1353" i="30"/>
  <c r="DM1353" i="30"/>
  <c r="DN1353" i="30"/>
  <c r="DO1353" i="30"/>
  <c r="DP1353" i="30"/>
  <c r="DQ1353" i="30"/>
  <c r="DR1353" i="30"/>
  <c r="DS1353" i="30"/>
  <c r="DT1353" i="30"/>
  <c r="DU1353" i="30"/>
  <c r="DV1353" i="30"/>
  <c r="DW1353" i="30"/>
  <c r="DX1353" i="30"/>
  <c r="DY1353" i="30"/>
  <c r="DZ1353" i="30"/>
  <c r="EA1353" i="30"/>
  <c r="EB1353" i="30"/>
  <c r="EC1353" i="30"/>
  <c r="ED1353" i="30"/>
  <c r="EE1353" i="30"/>
  <c r="EF1353" i="30"/>
  <c r="EG1353" i="30"/>
  <c r="EH1353" i="30"/>
  <c r="EI1353" i="30"/>
  <c r="EJ1353" i="30"/>
  <c r="EK1353" i="30"/>
  <c r="EL1353" i="30"/>
  <c r="EM1353" i="30"/>
  <c r="EN1353" i="30"/>
  <c r="CM1354" i="30"/>
  <c r="CN1354" i="30"/>
  <c r="CO1354" i="30"/>
  <c r="CP1354" i="30"/>
  <c r="CQ1354" i="30"/>
  <c r="CR1354" i="30"/>
  <c r="CS1354" i="30"/>
  <c r="CT1354" i="30"/>
  <c r="CU1354" i="30"/>
  <c r="CV1354" i="30"/>
  <c r="CW1354" i="30"/>
  <c r="CX1354" i="30"/>
  <c r="CY1354" i="30"/>
  <c r="CZ1354" i="30"/>
  <c r="DA1354" i="30"/>
  <c r="DB1354" i="30"/>
  <c r="DC1354" i="30"/>
  <c r="DD1354" i="30"/>
  <c r="DE1354" i="30"/>
  <c r="DF1354" i="30"/>
  <c r="DG1354" i="30"/>
  <c r="DH1354" i="30"/>
  <c r="DI1354" i="30"/>
  <c r="DJ1354" i="30"/>
  <c r="DK1354" i="30"/>
  <c r="DL1354" i="30"/>
  <c r="DM1354" i="30"/>
  <c r="DN1354" i="30"/>
  <c r="DO1354" i="30"/>
  <c r="DP1354" i="30"/>
  <c r="DQ1354" i="30"/>
  <c r="DR1354" i="30"/>
  <c r="DS1354" i="30"/>
  <c r="DT1354" i="30"/>
  <c r="DU1354" i="30"/>
  <c r="DV1354" i="30"/>
  <c r="DW1354" i="30"/>
  <c r="DX1354" i="30"/>
  <c r="DY1354" i="30"/>
  <c r="DZ1354" i="30"/>
  <c r="EA1354" i="30"/>
  <c r="EB1354" i="30"/>
  <c r="EC1354" i="30"/>
  <c r="ED1354" i="30"/>
  <c r="EE1354" i="30"/>
  <c r="EF1354" i="30"/>
  <c r="EG1354" i="30"/>
  <c r="EH1354" i="30"/>
  <c r="EI1354" i="30"/>
  <c r="EJ1354" i="30"/>
  <c r="EK1354" i="30"/>
  <c r="EL1354" i="30"/>
  <c r="EM1354" i="30"/>
  <c r="EN1354" i="30"/>
  <c r="CM1355" i="30"/>
  <c r="CN1355" i="30"/>
  <c r="CO1355" i="30"/>
  <c r="CP1355" i="30"/>
  <c r="CQ1355" i="30"/>
  <c r="CR1355" i="30"/>
  <c r="CS1355" i="30"/>
  <c r="CT1355" i="30"/>
  <c r="CU1355" i="30"/>
  <c r="CV1355" i="30"/>
  <c r="CW1355" i="30"/>
  <c r="CX1355" i="30"/>
  <c r="CY1355" i="30"/>
  <c r="CZ1355" i="30"/>
  <c r="DA1355" i="30"/>
  <c r="DB1355" i="30"/>
  <c r="DC1355" i="30"/>
  <c r="DD1355" i="30"/>
  <c r="DE1355" i="30"/>
  <c r="DF1355" i="30"/>
  <c r="DG1355" i="30"/>
  <c r="DH1355" i="30"/>
  <c r="DI1355" i="30"/>
  <c r="DJ1355" i="30"/>
  <c r="DK1355" i="30"/>
  <c r="DL1355" i="30"/>
  <c r="DM1355" i="30"/>
  <c r="DN1355" i="30"/>
  <c r="DO1355" i="30"/>
  <c r="DP1355" i="30"/>
  <c r="DQ1355" i="30"/>
  <c r="DR1355" i="30"/>
  <c r="DS1355" i="30"/>
  <c r="DT1355" i="30"/>
  <c r="DU1355" i="30"/>
  <c r="DV1355" i="30"/>
  <c r="DW1355" i="30"/>
  <c r="DX1355" i="30"/>
  <c r="DY1355" i="30"/>
  <c r="DZ1355" i="30"/>
  <c r="EA1355" i="30"/>
  <c r="EB1355" i="30"/>
  <c r="EC1355" i="30"/>
  <c r="ED1355" i="30"/>
  <c r="EE1355" i="30"/>
  <c r="EF1355" i="30"/>
  <c r="EG1355" i="30"/>
  <c r="EH1355" i="30"/>
  <c r="EI1355" i="30"/>
  <c r="EJ1355" i="30"/>
  <c r="EK1355" i="30"/>
  <c r="EL1355" i="30"/>
  <c r="EM1355" i="30"/>
  <c r="EN1355" i="30"/>
  <c r="CM1356" i="30"/>
  <c r="CN1356" i="30"/>
  <c r="CO1356" i="30"/>
  <c r="CP1356" i="30"/>
  <c r="CQ1356" i="30"/>
  <c r="CR1356" i="30"/>
  <c r="CS1356" i="30"/>
  <c r="CT1356" i="30"/>
  <c r="CU1356" i="30"/>
  <c r="CV1356" i="30"/>
  <c r="CW1356" i="30"/>
  <c r="CX1356" i="30"/>
  <c r="CY1356" i="30"/>
  <c r="CZ1356" i="30"/>
  <c r="DA1356" i="30"/>
  <c r="DB1356" i="30"/>
  <c r="DC1356" i="30"/>
  <c r="DD1356" i="30"/>
  <c r="DE1356" i="30"/>
  <c r="DF1356" i="30"/>
  <c r="DG1356" i="30"/>
  <c r="DH1356" i="30"/>
  <c r="DI1356" i="30"/>
  <c r="DJ1356" i="30"/>
  <c r="DK1356" i="30"/>
  <c r="DL1356" i="30"/>
  <c r="DM1356" i="30"/>
  <c r="DN1356" i="30"/>
  <c r="DO1356" i="30"/>
  <c r="DP1356" i="30"/>
  <c r="DQ1356" i="30"/>
  <c r="DR1356" i="30"/>
  <c r="DS1356" i="30"/>
  <c r="DT1356" i="30"/>
  <c r="DU1356" i="30"/>
  <c r="DV1356" i="30"/>
  <c r="DW1356" i="30"/>
  <c r="DX1356" i="30"/>
  <c r="DY1356" i="30"/>
  <c r="DZ1356" i="30"/>
  <c r="EA1356" i="30"/>
  <c r="EB1356" i="30"/>
  <c r="EC1356" i="30"/>
  <c r="ED1356" i="30"/>
  <c r="EE1356" i="30"/>
  <c r="EF1356" i="30"/>
  <c r="EG1356" i="30"/>
  <c r="EH1356" i="30"/>
  <c r="EI1356" i="30"/>
  <c r="EJ1356" i="30"/>
  <c r="EK1356" i="30"/>
  <c r="EL1356" i="30"/>
  <c r="EM1356" i="30"/>
  <c r="EN1356" i="30"/>
  <c r="CM1357" i="30"/>
  <c r="CN1357" i="30"/>
  <c r="CO1357" i="30"/>
  <c r="CP1357" i="30"/>
  <c r="CQ1357" i="30"/>
  <c r="CR1357" i="30"/>
  <c r="CS1357" i="30"/>
  <c r="CT1357" i="30"/>
  <c r="CU1357" i="30"/>
  <c r="CV1357" i="30"/>
  <c r="CW1357" i="30"/>
  <c r="CX1357" i="30"/>
  <c r="CY1357" i="30"/>
  <c r="CZ1357" i="30"/>
  <c r="DA1357" i="30"/>
  <c r="DB1357" i="30"/>
  <c r="DC1357" i="30"/>
  <c r="DD1357" i="30"/>
  <c r="DE1357" i="30"/>
  <c r="DF1357" i="30"/>
  <c r="DG1357" i="30"/>
  <c r="DH1357" i="30"/>
  <c r="DI1357" i="30"/>
  <c r="DJ1357" i="30"/>
  <c r="DK1357" i="30"/>
  <c r="DL1357" i="30"/>
  <c r="DM1357" i="30"/>
  <c r="DN1357" i="30"/>
  <c r="DO1357" i="30"/>
  <c r="DP1357" i="30"/>
  <c r="DQ1357" i="30"/>
  <c r="DR1357" i="30"/>
  <c r="DS1357" i="30"/>
  <c r="DT1357" i="30"/>
  <c r="DU1357" i="30"/>
  <c r="DV1357" i="30"/>
  <c r="DW1357" i="30"/>
  <c r="DX1357" i="30"/>
  <c r="DY1357" i="30"/>
  <c r="DZ1357" i="30"/>
  <c r="EA1357" i="30"/>
  <c r="EB1357" i="30"/>
  <c r="EC1357" i="30"/>
  <c r="ED1357" i="30"/>
  <c r="EE1357" i="30"/>
  <c r="EF1357" i="30"/>
  <c r="EG1357" i="30"/>
  <c r="EH1357" i="30"/>
  <c r="EI1357" i="30"/>
  <c r="EJ1357" i="30"/>
  <c r="EK1357" i="30"/>
  <c r="EL1357" i="30"/>
  <c r="EM1357" i="30"/>
  <c r="EN1357" i="30"/>
  <c r="CM1358" i="30"/>
  <c r="CN1358" i="30"/>
  <c r="CO1358" i="30"/>
  <c r="CP1358" i="30"/>
  <c r="CQ1358" i="30"/>
  <c r="CR1358" i="30"/>
  <c r="CS1358" i="30"/>
  <c r="CT1358" i="30"/>
  <c r="CU1358" i="30"/>
  <c r="CV1358" i="30"/>
  <c r="CW1358" i="30"/>
  <c r="CX1358" i="30"/>
  <c r="CY1358" i="30"/>
  <c r="CZ1358" i="30"/>
  <c r="DA1358" i="30"/>
  <c r="DB1358" i="30"/>
  <c r="DC1358" i="30"/>
  <c r="DD1358" i="30"/>
  <c r="DE1358" i="30"/>
  <c r="DF1358" i="30"/>
  <c r="DG1358" i="30"/>
  <c r="DH1358" i="30"/>
  <c r="DI1358" i="30"/>
  <c r="DJ1358" i="30"/>
  <c r="DK1358" i="30"/>
  <c r="DL1358" i="30"/>
  <c r="DM1358" i="30"/>
  <c r="DN1358" i="30"/>
  <c r="DO1358" i="30"/>
  <c r="DP1358" i="30"/>
  <c r="DQ1358" i="30"/>
  <c r="DR1358" i="30"/>
  <c r="DS1358" i="30"/>
  <c r="DT1358" i="30"/>
  <c r="DU1358" i="30"/>
  <c r="DV1358" i="30"/>
  <c r="DW1358" i="30"/>
  <c r="DX1358" i="30"/>
  <c r="DY1358" i="30"/>
  <c r="DZ1358" i="30"/>
  <c r="EA1358" i="30"/>
  <c r="EB1358" i="30"/>
  <c r="EC1358" i="30"/>
  <c r="ED1358" i="30"/>
  <c r="EE1358" i="30"/>
  <c r="EF1358" i="30"/>
  <c r="EG1358" i="30"/>
  <c r="EH1358" i="30"/>
  <c r="EI1358" i="30"/>
  <c r="EJ1358" i="30"/>
  <c r="EK1358" i="30"/>
  <c r="EL1358" i="30"/>
  <c r="EM1358" i="30"/>
  <c r="EN1358" i="30"/>
  <c r="CM1359" i="30"/>
  <c r="CN1359" i="30"/>
  <c r="CO1359" i="30"/>
  <c r="CP1359" i="30"/>
  <c r="CQ1359" i="30"/>
  <c r="CR1359" i="30"/>
  <c r="CS1359" i="30"/>
  <c r="CT1359" i="30"/>
  <c r="CU1359" i="30"/>
  <c r="CV1359" i="30"/>
  <c r="CW1359" i="30"/>
  <c r="CX1359" i="30"/>
  <c r="CY1359" i="30"/>
  <c r="CZ1359" i="30"/>
  <c r="DA1359" i="30"/>
  <c r="DB1359" i="30"/>
  <c r="DC1359" i="30"/>
  <c r="DD1359" i="30"/>
  <c r="DE1359" i="30"/>
  <c r="DF1359" i="30"/>
  <c r="DG1359" i="30"/>
  <c r="DH1359" i="30"/>
  <c r="DI1359" i="30"/>
  <c r="DJ1359" i="30"/>
  <c r="DK1359" i="30"/>
  <c r="DL1359" i="30"/>
  <c r="DM1359" i="30"/>
  <c r="DN1359" i="30"/>
  <c r="DO1359" i="30"/>
  <c r="DP1359" i="30"/>
  <c r="DQ1359" i="30"/>
  <c r="DR1359" i="30"/>
  <c r="DS1359" i="30"/>
  <c r="DT1359" i="30"/>
  <c r="DU1359" i="30"/>
  <c r="DV1359" i="30"/>
  <c r="DW1359" i="30"/>
  <c r="DX1359" i="30"/>
  <c r="DY1359" i="30"/>
  <c r="DZ1359" i="30"/>
  <c r="EA1359" i="30"/>
  <c r="EB1359" i="30"/>
  <c r="EC1359" i="30"/>
  <c r="ED1359" i="30"/>
  <c r="EE1359" i="30"/>
  <c r="EF1359" i="30"/>
  <c r="EG1359" i="30"/>
  <c r="EH1359" i="30"/>
  <c r="EI1359" i="30"/>
  <c r="EJ1359" i="30"/>
  <c r="EK1359" i="30"/>
  <c r="EL1359" i="30"/>
  <c r="EM1359" i="30"/>
  <c r="EN1359" i="30"/>
  <c r="CM1360" i="30"/>
  <c r="CN1360" i="30"/>
  <c r="CO1360" i="30"/>
  <c r="CP1360" i="30"/>
  <c r="CQ1360" i="30"/>
  <c r="CR1360" i="30"/>
  <c r="CS1360" i="30"/>
  <c r="CT1360" i="30"/>
  <c r="CU1360" i="30"/>
  <c r="CV1360" i="30"/>
  <c r="CW1360" i="30"/>
  <c r="CX1360" i="30"/>
  <c r="CY1360" i="30"/>
  <c r="CZ1360" i="30"/>
  <c r="DA1360" i="30"/>
  <c r="DB1360" i="30"/>
  <c r="DC1360" i="30"/>
  <c r="DD1360" i="30"/>
  <c r="DE1360" i="30"/>
  <c r="DF1360" i="30"/>
  <c r="DG1360" i="30"/>
  <c r="DH1360" i="30"/>
  <c r="DI1360" i="30"/>
  <c r="DJ1360" i="30"/>
  <c r="DK1360" i="30"/>
  <c r="DL1360" i="30"/>
  <c r="DM1360" i="30"/>
  <c r="DN1360" i="30"/>
  <c r="DO1360" i="30"/>
  <c r="DP1360" i="30"/>
  <c r="DQ1360" i="30"/>
  <c r="DR1360" i="30"/>
  <c r="DS1360" i="30"/>
  <c r="DT1360" i="30"/>
  <c r="DU1360" i="30"/>
  <c r="DV1360" i="30"/>
  <c r="DW1360" i="30"/>
  <c r="DX1360" i="30"/>
  <c r="DY1360" i="30"/>
  <c r="DZ1360" i="30"/>
  <c r="EA1360" i="30"/>
  <c r="EB1360" i="30"/>
  <c r="EC1360" i="30"/>
  <c r="ED1360" i="30"/>
  <c r="EE1360" i="30"/>
  <c r="EF1360" i="30"/>
  <c r="EG1360" i="30"/>
  <c r="EH1360" i="30"/>
  <c r="EI1360" i="30"/>
  <c r="EJ1360" i="30"/>
  <c r="EK1360" i="30"/>
  <c r="EL1360" i="30"/>
  <c r="EM1360" i="30"/>
  <c r="EN1360" i="30"/>
  <c r="CM1361" i="30"/>
  <c r="CN1361" i="30"/>
  <c r="CO1361" i="30"/>
  <c r="CP1361" i="30"/>
  <c r="CQ1361" i="30"/>
  <c r="CR1361" i="30"/>
  <c r="CS1361" i="30"/>
  <c r="CT1361" i="30"/>
  <c r="CU1361" i="30"/>
  <c r="CV1361" i="30"/>
  <c r="CW1361" i="30"/>
  <c r="CX1361" i="30"/>
  <c r="CY1361" i="30"/>
  <c r="CZ1361" i="30"/>
  <c r="DA1361" i="30"/>
  <c r="DB1361" i="30"/>
  <c r="DC1361" i="30"/>
  <c r="DD1361" i="30"/>
  <c r="DE1361" i="30"/>
  <c r="DF1361" i="30"/>
  <c r="DG1361" i="30"/>
  <c r="DH1361" i="30"/>
  <c r="DI1361" i="30"/>
  <c r="DJ1361" i="30"/>
  <c r="DK1361" i="30"/>
  <c r="DL1361" i="30"/>
  <c r="DM1361" i="30"/>
  <c r="DN1361" i="30"/>
  <c r="DO1361" i="30"/>
  <c r="DP1361" i="30"/>
  <c r="DQ1361" i="30"/>
  <c r="DR1361" i="30"/>
  <c r="DS1361" i="30"/>
  <c r="DT1361" i="30"/>
  <c r="DU1361" i="30"/>
  <c r="DV1361" i="30"/>
  <c r="DW1361" i="30"/>
  <c r="DX1361" i="30"/>
  <c r="DY1361" i="30"/>
  <c r="DZ1361" i="30"/>
  <c r="EA1361" i="30"/>
  <c r="EB1361" i="30"/>
  <c r="EC1361" i="30"/>
  <c r="ED1361" i="30"/>
  <c r="EE1361" i="30"/>
  <c r="EF1361" i="30"/>
  <c r="EG1361" i="30"/>
  <c r="EH1361" i="30"/>
  <c r="EI1361" i="30"/>
  <c r="EJ1361" i="30"/>
  <c r="EK1361" i="30"/>
  <c r="EL1361" i="30"/>
  <c r="EM1361" i="30"/>
  <c r="EN1361" i="30"/>
  <c r="CM1362" i="30"/>
  <c r="CN1362" i="30"/>
  <c r="CO1362" i="30"/>
  <c r="CP1362" i="30"/>
  <c r="CQ1362" i="30"/>
  <c r="CR1362" i="30"/>
  <c r="CS1362" i="30"/>
  <c r="CT1362" i="30"/>
  <c r="CU1362" i="30"/>
  <c r="CV1362" i="30"/>
  <c r="CW1362" i="30"/>
  <c r="CX1362" i="30"/>
  <c r="CY1362" i="30"/>
  <c r="CZ1362" i="30"/>
  <c r="DA1362" i="30"/>
  <c r="DB1362" i="30"/>
  <c r="DC1362" i="30"/>
  <c r="DD1362" i="30"/>
  <c r="DE1362" i="30"/>
  <c r="DF1362" i="30"/>
  <c r="DG1362" i="30"/>
  <c r="DH1362" i="30"/>
  <c r="DI1362" i="30"/>
  <c r="DJ1362" i="30"/>
  <c r="DK1362" i="30"/>
  <c r="DL1362" i="30"/>
  <c r="DM1362" i="30"/>
  <c r="DN1362" i="30"/>
  <c r="DO1362" i="30"/>
  <c r="DP1362" i="30"/>
  <c r="DQ1362" i="30"/>
  <c r="DR1362" i="30"/>
  <c r="DS1362" i="30"/>
  <c r="DT1362" i="30"/>
  <c r="DU1362" i="30"/>
  <c r="DV1362" i="30"/>
  <c r="DW1362" i="30"/>
  <c r="DX1362" i="30"/>
  <c r="DY1362" i="30"/>
  <c r="DZ1362" i="30"/>
  <c r="EA1362" i="30"/>
  <c r="EB1362" i="30"/>
  <c r="EC1362" i="30"/>
  <c r="ED1362" i="30"/>
  <c r="EE1362" i="30"/>
  <c r="EF1362" i="30"/>
  <c r="EG1362" i="30"/>
  <c r="EH1362" i="30"/>
  <c r="EI1362" i="30"/>
  <c r="EJ1362" i="30"/>
  <c r="EK1362" i="30"/>
  <c r="EL1362" i="30"/>
  <c r="EM1362" i="30"/>
  <c r="EN1362" i="30"/>
  <c r="CM1363" i="30"/>
  <c r="CN1363" i="30"/>
  <c r="CO1363" i="30"/>
  <c r="CP1363" i="30"/>
  <c r="CQ1363" i="30"/>
  <c r="CR1363" i="30"/>
  <c r="CS1363" i="30"/>
  <c r="CT1363" i="30"/>
  <c r="CU1363" i="30"/>
  <c r="CV1363" i="30"/>
  <c r="CW1363" i="30"/>
  <c r="CX1363" i="30"/>
  <c r="CY1363" i="30"/>
  <c r="CZ1363" i="30"/>
  <c r="DA1363" i="30"/>
  <c r="DB1363" i="30"/>
  <c r="DC1363" i="30"/>
  <c r="DD1363" i="30"/>
  <c r="DE1363" i="30"/>
  <c r="DF1363" i="30"/>
  <c r="DG1363" i="30"/>
  <c r="DH1363" i="30"/>
  <c r="DI1363" i="30"/>
  <c r="DJ1363" i="30"/>
  <c r="DK1363" i="30"/>
  <c r="DL1363" i="30"/>
  <c r="DM1363" i="30"/>
  <c r="DN1363" i="30"/>
  <c r="DO1363" i="30"/>
  <c r="DP1363" i="30"/>
  <c r="DQ1363" i="30"/>
  <c r="DR1363" i="30"/>
  <c r="DS1363" i="30"/>
  <c r="DT1363" i="30"/>
  <c r="DU1363" i="30"/>
  <c r="DV1363" i="30"/>
  <c r="DW1363" i="30"/>
  <c r="DX1363" i="30"/>
  <c r="DY1363" i="30"/>
  <c r="DZ1363" i="30"/>
  <c r="EA1363" i="30"/>
  <c r="EB1363" i="30"/>
  <c r="EC1363" i="30"/>
  <c r="ED1363" i="30"/>
  <c r="EE1363" i="30"/>
  <c r="EF1363" i="30"/>
  <c r="EG1363" i="30"/>
  <c r="EH1363" i="30"/>
  <c r="EI1363" i="30"/>
  <c r="EJ1363" i="30"/>
  <c r="EK1363" i="30"/>
  <c r="EL1363" i="30"/>
  <c r="EM1363" i="30"/>
  <c r="EN1363" i="30"/>
  <c r="CM1364" i="30"/>
  <c r="CN1364" i="30"/>
  <c r="CO1364" i="30"/>
  <c r="CP1364" i="30"/>
  <c r="CQ1364" i="30"/>
  <c r="CR1364" i="30"/>
  <c r="CS1364" i="30"/>
  <c r="CT1364" i="30"/>
  <c r="CU1364" i="30"/>
  <c r="CV1364" i="30"/>
  <c r="CW1364" i="30"/>
  <c r="CX1364" i="30"/>
  <c r="CY1364" i="30"/>
  <c r="CZ1364" i="30"/>
  <c r="DA1364" i="30"/>
  <c r="DB1364" i="30"/>
  <c r="DC1364" i="30"/>
  <c r="DD1364" i="30"/>
  <c r="DE1364" i="30"/>
  <c r="DF1364" i="30"/>
  <c r="DG1364" i="30"/>
  <c r="DH1364" i="30"/>
  <c r="DI1364" i="30"/>
  <c r="DJ1364" i="30"/>
  <c r="DK1364" i="30"/>
  <c r="DL1364" i="30"/>
  <c r="DM1364" i="30"/>
  <c r="DN1364" i="30"/>
  <c r="DO1364" i="30"/>
  <c r="DP1364" i="30"/>
  <c r="DQ1364" i="30"/>
  <c r="DR1364" i="30"/>
  <c r="DS1364" i="30"/>
  <c r="DT1364" i="30"/>
  <c r="DU1364" i="30"/>
  <c r="DV1364" i="30"/>
  <c r="DW1364" i="30"/>
  <c r="DX1364" i="30"/>
  <c r="DY1364" i="30"/>
  <c r="DZ1364" i="30"/>
  <c r="EA1364" i="30"/>
  <c r="EB1364" i="30"/>
  <c r="EC1364" i="30"/>
  <c r="ED1364" i="30"/>
  <c r="EE1364" i="30"/>
  <c r="EF1364" i="30"/>
  <c r="EG1364" i="30"/>
  <c r="EH1364" i="30"/>
  <c r="EI1364" i="30"/>
  <c r="EJ1364" i="30"/>
  <c r="EK1364" i="30"/>
  <c r="EL1364" i="30"/>
  <c r="EM1364" i="30"/>
  <c r="EN1364" i="30"/>
  <c r="CM1365" i="30"/>
  <c r="CN1365" i="30"/>
  <c r="CO1365" i="30"/>
  <c r="CP1365" i="30"/>
  <c r="CQ1365" i="30"/>
  <c r="CR1365" i="30"/>
  <c r="CS1365" i="30"/>
  <c r="CT1365" i="30"/>
  <c r="CU1365" i="30"/>
  <c r="CV1365" i="30"/>
  <c r="CW1365" i="30"/>
  <c r="CX1365" i="30"/>
  <c r="CY1365" i="30"/>
  <c r="CZ1365" i="30"/>
  <c r="DA1365" i="30"/>
  <c r="DB1365" i="30"/>
  <c r="DC1365" i="30"/>
  <c r="DD1365" i="30"/>
  <c r="DE1365" i="30"/>
  <c r="DF1365" i="30"/>
  <c r="DG1365" i="30"/>
  <c r="DH1365" i="30"/>
  <c r="DI1365" i="30"/>
  <c r="DJ1365" i="30"/>
  <c r="DK1365" i="30"/>
  <c r="DL1365" i="30"/>
  <c r="DM1365" i="30"/>
  <c r="DN1365" i="30"/>
  <c r="DO1365" i="30"/>
  <c r="DP1365" i="30"/>
  <c r="DQ1365" i="30"/>
  <c r="DR1365" i="30"/>
  <c r="DS1365" i="30"/>
  <c r="DT1365" i="30"/>
  <c r="DU1365" i="30"/>
  <c r="DV1365" i="30"/>
  <c r="DW1365" i="30"/>
  <c r="DX1365" i="30"/>
  <c r="DY1365" i="30"/>
  <c r="DZ1365" i="30"/>
  <c r="EA1365" i="30"/>
  <c r="EB1365" i="30"/>
  <c r="EC1365" i="30"/>
  <c r="ED1365" i="30"/>
  <c r="EE1365" i="30"/>
  <c r="EF1365" i="30"/>
  <c r="EG1365" i="30"/>
  <c r="EH1365" i="30"/>
  <c r="EI1365" i="30"/>
  <c r="EJ1365" i="30"/>
  <c r="EK1365" i="30"/>
  <c r="EL1365" i="30"/>
  <c r="EM1365" i="30"/>
  <c r="EN1365" i="30"/>
  <c r="CM1366" i="30"/>
  <c r="CN1366" i="30"/>
  <c r="CO1366" i="30"/>
  <c r="CP1366" i="30"/>
  <c r="CQ1366" i="30"/>
  <c r="CR1366" i="30"/>
  <c r="CS1366" i="30"/>
  <c r="CT1366" i="30"/>
  <c r="CU1366" i="30"/>
  <c r="CV1366" i="30"/>
  <c r="CW1366" i="30"/>
  <c r="CX1366" i="30"/>
  <c r="CY1366" i="30"/>
  <c r="CZ1366" i="30"/>
  <c r="DA1366" i="30"/>
  <c r="DB1366" i="30"/>
  <c r="DC1366" i="30"/>
  <c r="DD1366" i="30"/>
  <c r="DE1366" i="30"/>
  <c r="DF1366" i="30"/>
  <c r="DG1366" i="30"/>
  <c r="DH1366" i="30"/>
  <c r="DI1366" i="30"/>
  <c r="DJ1366" i="30"/>
  <c r="DK1366" i="30"/>
  <c r="DL1366" i="30"/>
  <c r="DM1366" i="30"/>
  <c r="DN1366" i="30"/>
  <c r="DO1366" i="30"/>
  <c r="DP1366" i="30"/>
  <c r="DQ1366" i="30"/>
  <c r="DR1366" i="30"/>
  <c r="DS1366" i="30"/>
  <c r="DT1366" i="30"/>
  <c r="DU1366" i="30"/>
  <c r="DV1366" i="30"/>
  <c r="DW1366" i="30"/>
  <c r="DX1366" i="30"/>
  <c r="DY1366" i="30"/>
  <c r="DZ1366" i="30"/>
  <c r="EA1366" i="30"/>
  <c r="EB1366" i="30"/>
  <c r="EC1366" i="30"/>
  <c r="ED1366" i="30"/>
  <c r="EE1366" i="30"/>
  <c r="EF1366" i="30"/>
  <c r="EG1366" i="30"/>
  <c r="EH1366" i="30"/>
  <c r="EI1366" i="30"/>
  <c r="EJ1366" i="30"/>
  <c r="EK1366" i="30"/>
  <c r="EL1366" i="30"/>
  <c r="EM1366" i="30"/>
  <c r="EN1366" i="30"/>
  <c r="CM1367" i="30"/>
  <c r="CN1367" i="30"/>
  <c r="CO1367" i="30"/>
  <c r="CP1367" i="30"/>
  <c r="CQ1367" i="30"/>
  <c r="CR1367" i="30"/>
  <c r="CS1367" i="30"/>
  <c r="CT1367" i="30"/>
  <c r="CU1367" i="30"/>
  <c r="CV1367" i="30"/>
  <c r="CW1367" i="30"/>
  <c r="CX1367" i="30"/>
  <c r="CY1367" i="30"/>
  <c r="CZ1367" i="30"/>
  <c r="DA1367" i="30"/>
  <c r="DB1367" i="30"/>
  <c r="DC1367" i="30"/>
  <c r="DD1367" i="30"/>
  <c r="DE1367" i="30"/>
  <c r="DF1367" i="30"/>
  <c r="DG1367" i="30"/>
  <c r="DH1367" i="30"/>
  <c r="DI1367" i="30"/>
  <c r="DJ1367" i="30"/>
  <c r="DK1367" i="30"/>
  <c r="DL1367" i="30"/>
  <c r="DM1367" i="30"/>
  <c r="DN1367" i="30"/>
  <c r="DO1367" i="30"/>
  <c r="DP1367" i="30"/>
  <c r="DQ1367" i="30"/>
  <c r="DR1367" i="30"/>
  <c r="DS1367" i="30"/>
  <c r="DT1367" i="30"/>
  <c r="DU1367" i="30"/>
  <c r="DV1367" i="30"/>
  <c r="DW1367" i="30"/>
  <c r="DX1367" i="30"/>
  <c r="DY1367" i="30"/>
  <c r="DZ1367" i="30"/>
  <c r="EA1367" i="30"/>
  <c r="EB1367" i="30"/>
  <c r="EC1367" i="30"/>
  <c r="ED1367" i="30"/>
  <c r="EE1367" i="30"/>
  <c r="EF1367" i="30"/>
  <c r="EG1367" i="30"/>
  <c r="EH1367" i="30"/>
  <c r="EI1367" i="30"/>
  <c r="EJ1367" i="30"/>
  <c r="EK1367" i="30"/>
  <c r="EL1367" i="30"/>
  <c r="EM1367" i="30"/>
  <c r="EN1367" i="30"/>
  <c r="CM1368" i="30"/>
  <c r="CN1368" i="30"/>
  <c r="CO1368" i="30"/>
  <c r="CP1368" i="30"/>
  <c r="CQ1368" i="30"/>
  <c r="CR1368" i="30"/>
  <c r="CS1368" i="30"/>
  <c r="CT1368" i="30"/>
  <c r="CU1368" i="30"/>
  <c r="CV1368" i="30"/>
  <c r="CW1368" i="30"/>
  <c r="CX1368" i="30"/>
  <c r="CY1368" i="30"/>
  <c r="CZ1368" i="30"/>
  <c r="DA1368" i="30"/>
  <c r="DB1368" i="30"/>
  <c r="DC1368" i="30"/>
  <c r="DD1368" i="30"/>
  <c r="DE1368" i="30"/>
  <c r="DF1368" i="30"/>
  <c r="DG1368" i="30"/>
  <c r="DH1368" i="30"/>
  <c r="DI1368" i="30"/>
  <c r="DJ1368" i="30"/>
  <c r="DK1368" i="30"/>
  <c r="DL1368" i="30"/>
  <c r="DM1368" i="30"/>
  <c r="DN1368" i="30"/>
  <c r="DO1368" i="30"/>
  <c r="DP1368" i="30"/>
  <c r="DQ1368" i="30"/>
  <c r="DR1368" i="30"/>
  <c r="DS1368" i="30"/>
  <c r="DT1368" i="30"/>
  <c r="DU1368" i="30"/>
  <c r="DV1368" i="30"/>
  <c r="DW1368" i="30"/>
  <c r="DX1368" i="30"/>
  <c r="DY1368" i="30"/>
  <c r="DZ1368" i="30"/>
  <c r="EA1368" i="30"/>
  <c r="EB1368" i="30"/>
  <c r="EC1368" i="30"/>
  <c r="ED1368" i="30"/>
  <c r="EE1368" i="30"/>
  <c r="EF1368" i="30"/>
  <c r="EG1368" i="30"/>
  <c r="EH1368" i="30"/>
  <c r="EI1368" i="30"/>
  <c r="EJ1368" i="30"/>
  <c r="EK1368" i="30"/>
  <c r="EL1368" i="30"/>
  <c r="EM1368" i="30"/>
  <c r="EN1368" i="30"/>
  <c r="CM1369" i="30"/>
  <c r="CN1369" i="30"/>
  <c r="CO1369" i="30"/>
  <c r="CP1369" i="30"/>
  <c r="CQ1369" i="30"/>
  <c r="CR1369" i="30"/>
  <c r="CS1369" i="30"/>
  <c r="CT1369" i="30"/>
  <c r="CU1369" i="30"/>
  <c r="CV1369" i="30"/>
  <c r="CW1369" i="30"/>
  <c r="CX1369" i="30"/>
  <c r="CY1369" i="30"/>
  <c r="CZ1369" i="30"/>
  <c r="DA1369" i="30"/>
  <c r="DB1369" i="30"/>
  <c r="DC1369" i="30"/>
  <c r="DD1369" i="30"/>
  <c r="DE1369" i="30"/>
  <c r="DF1369" i="30"/>
  <c r="DG1369" i="30"/>
  <c r="DH1369" i="30"/>
  <c r="DI1369" i="30"/>
  <c r="DJ1369" i="30"/>
  <c r="DK1369" i="30"/>
  <c r="DL1369" i="30"/>
  <c r="DM1369" i="30"/>
  <c r="DN1369" i="30"/>
  <c r="DO1369" i="30"/>
  <c r="DP1369" i="30"/>
  <c r="DQ1369" i="30"/>
  <c r="DR1369" i="30"/>
  <c r="DS1369" i="30"/>
  <c r="DT1369" i="30"/>
  <c r="DU1369" i="30"/>
  <c r="DV1369" i="30"/>
  <c r="DW1369" i="30"/>
  <c r="DX1369" i="30"/>
  <c r="DY1369" i="30"/>
  <c r="DZ1369" i="30"/>
  <c r="EA1369" i="30"/>
  <c r="EB1369" i="30"/>
  <c r="EC1369" i="30"/>
  <c r="ED1369" i="30"/>
  <c r="EE1369" i="30"/>
  <c r="EF1369" i="30"/>
  <c r="EG1369" i="30"/>
  <c r="EH1369" i="30"/>
  <c r="EI1369" i="30"/>
  <c r="EJ1369" i="30"/>
  <c r="EK1369" i="30"/>
  <c r="EL1369" i="30"/>
  <c r="EM1369" i="30"/>
  <c r="EN1369" i="30"/>
  <c r="CM1370" i="30"/>
  <c r="CN1370" i="30"/>
  <c r="CO1370" i="30"/>
  <c r="CP1370" i="30"/>
  <c r="CQ1370" i="30"/>
  <c r="CR1370" i="30"/>
  <c r="CS1370" i="30"/>
  <c r="CT1370" i="30"/>
  <c r="CU1370" i="30"/>
  <c r="CV1370" i="30"/>
  <c r="CW1370" i="30"/>
  <c r="CX1370" i="30"/>
  <c r="CY1370" i="30"/>
  <c r="CZ1370" i="30"/>
  <c r="DA1370" i="30"/>
  <c r="DB1370" i="30"/>
  <c r="DC1370" i="30"/>
  <c r="DD1370" i="30"/>
  <c r="DE1370" i="30"/>
  <c r="DF1370" i="30"/>
  <c r="DG1370" i="30"/>
  <c r="DH1370" i="30"/>
  <c r="DI1370" i="30"/>
  <c r="DJ1370" i="30"/>
  <c r="DK1370" i="30"/>
  <c r="DL1370" i="30"/>
  <c r="DM1370" i="30"/>
  <c r="DN1370" i="30"/>
  <c r="DO1370" i="30"/>
  <c r="DP1370" i="30"/>
  <c r="DQ1370" i="30"/>
  <c r="DR1370" i="30"/>
  <c r="DS1370" i="30"/>
  <c r="DT1370" i="30"/>
  <c r="DU1370" i="30"/>
  <c r="DV1370" i="30"/>
  <c r="DW1370" i="30"/>
  <c r="DX1370" i="30"/>
  <c r="DY1370" i="30"/>
  <c r="DZ1370" i="30"/>
  <c r="EA1370" i="30"/>
  <c r="EB1370" i="30"/>
  <c r="EC1370" i="30"/>
  <c r="ED1370" i="30"/>
  <c r="EE1370" i="30"/>
  <c r="EF1370" i="30"/>
  <c r="EG1370" i="30"/>
  <c r="EH1370" i="30"/>
  <c r="EI1370" i="30"/>
  <c r="EJ1370" i="30"/>
  <c r="EK1370" i="30"/>
  <c r="EL1370" i="30"/>
  <c r="EM1370" i="30"/>
  <c r="EN1370" i="30"/>
  <c r="CM1371" i="30"/>
  <c r="CN1371" i="30"/>
  <c r="CO1371" i="30"/>
  <c r="CP1371" i="30"/>
  <c r="CQ1371" i="30"/>
  <c r="CR1371" i="30"/>
  <c r="CS1371" i="30"/>
  <c r="CT1371" i="30"/>
  <c r="CU1371" i="30"/>
  <c r="CV1371" i="30"/>
  <c r="CW1371" i="30"/>
  <c r="CX1371" i="30"/>
  <c r="CY1371" i="30"/>
  <c r="CZ1371" i="30"/>
  <c r="DA1371" i="30"/>
  <c r="DB1371" i="30"/>
  <c r="DC1371" i="30"/>
  <c r="DD1371" i="30"/>
  <c r="DE1371" i="30"/>
  <c r="DF1371" i="30"/>
  <c r="DG1371" i="30"/>
  <c r="DH1371" i="30"/>
  <c r="DI1371" i="30"/>
  <c r="DJ1371" i="30"/>
  <c r="DK1371" i="30"/>
  <c r="DL1371" i="30"/>
  <c r="DM1371" i="30"/>
  <c r="DN1371" i="30"/>
  <c r="DO1371" i="30"/>
  <c r="DP1371" i="30"/>
  <c r="DQ1371" i="30"/>
  <c r="DR1371" i="30"/>
  <c r="DS1371" i="30"/>
  <c r="DT1371" i="30"/>
  <c r="DU1371" i="30"/>
  <c r="DV1371" i="30"/>
  <c r="DW1371" i="30"/>
  <c r="DX1371" i="30"/>
  <c r="DY1371" i="30"/>
  <c r="DZ1371" i="30"/>
  <c r="EA1371" i="30"/>
  <c r="EB1371" i="30"/>
  <c r="EC1371" i="30"/>
  <c r="ED1371" i="30"/>
  <c r="EE1371" i="30"/>
  <c r="EF1371" i="30"/>
  <c r="EG1371" i="30"/>
  <c r="EH1371" i="30"/>
  <c r="EI1371" i="30"/>
  <c r="EJ1371" i="30"/>
  <c r="EK1371" i="30"/>
  <c r="EL1371" i="30"/>
  <c r="EM1371" i="30"/>
  <c r="EN1371" i="30"/>
  <c r="CM1372" i="30"/>
  <c r="CN1372" i="30"/>
  <c r="CO1372" i="30"/>
  <c r="CP1372" i="30"/>
  <c r="CQ1372" i="30"/>
  <c r="CR1372" i="30"/>
  <c r="CS1372" i="30"/>
  <c r="CT1372" i="30"/>
  <c r="CU1372" i="30"/>
  <c r="CV1372" i="30"/>
  <c r="CW1372" i="30"/>
  <c r="CX1372" i="30"/>
  <c r="CY1372" i="30"/>
  <c r="CZ1372" i="30"/>
  <c r="DA1372" i="30"/>
  <c r="DB1372" i="30"/>
  <c r="DC1372" i="30"/>
  <c r="DD1372" i="30"/>
  <c r="DE1372" i="30"/>
  <c r="DF1372" i="30"/>
  <c r="DG1372" i="30"/>
  <c r="DH1372" i="30"/>
  <c r="DI1372" i="30"/>
  <c r="DJ1372" i="30"/>
  <c r="DK1372" i="30"/>
  <c r="DL1372" i="30"/>
  <c r="DM1372" i="30"/>
  <c r="DN1372" i="30"/>
  <c r="DO1372" i="30"/>
  <c r="DP1372" i="30"/>
  <c r="DQ1372" i="30"/>
  <c r="DR1372" i="30"/>
  <c r="DS1372" i="30"/>
  <c r="DT1372" i="30"/>
  <c r="DU1372" i="30"/>
  <c r="DV1372" i="30"/>
  <c r="DW1372" i="30"/>
  <c r="DX1372" i="30"/>
  <c r="DY1372" i="30"/>
  <c r="DZ1372" i="30"/>
  <c r="EA1372" i="30"/>
  <c r="EB1372" i="30"/>
  <c r="EC1372" i="30"/>
  <c r="ED1372" i="30"/>
  <c r="EE1372" i="30"/>
  <c r="EF1372" i="30"/>
  <c r="EG1372" i="30"/>
  <c r="EH1372" i="30"/>
  <c r="EI1372" i="30"/>
  <c r="EJ1372" i="30"/>
  <c r="EK1372" i="30"/>
  <c r="EL1372" i="30"/>
  <c r="EM1372" i="30"/>
  <c r="EN1372" i="30"/>
  <c r="CM1373" i="30"/>
  <c r="CN1373" i="30"/>
  <c r="CO1373" i="30"/>
  <c r="CP1373" i="30"/>
  <c r="CQ1373" i="30"/>
  <c r="CR1373" i="30"/>
  <c r="CS1373" i="30"/>
  <c r="CT1373" i="30"/>
  <c r="CU1373" i="30"/>
  <c r="CV1373" i="30"/>
  <c r="CW1373" i="30"/>
  <c r="CX1373" i="30"/>
  <c r="CY1373" i="30"/>
  <c r="CZ1373" i="30"/>
  <c r="DA1373" i="30"/>
  <c r="DB1373" i="30"/>
  <c r="DC1373" i="30"/>
  <c r="DD1373" i="30"/>
  <c r="DE1373" i="30"/>
  <c r="DF1373" i="30"/>
  <c r="DG1373" i="30"/>
  <c r="DH1373" i="30"/>
  <c r="DI1373" i="30"/>
  <c r="DJ1373" i="30"/>
  <c r="DK1373" i="30"/>
  <c r="DL1373" i="30"/>
  <c r="DM1373" i="30"/>
  <c r="DN1373" i="30"/>
  <c r="DO1373" i="30"/>
  <c r="DP1373" i="30"/>
  <c r="DQ1373" i="30"/>
  <c r="DR1373" i="30"/>
  <c r="DS1373" i="30"/>
  <c r="DT1373" i="30"/>
  <c r="DU1373" i="30"/>
  <c r="DV1373" i="30"/>
  <c r="DW1373" i="30"/>
  <c r="DX1373" i="30"/>
  <c r="DY1373" i="30"/>
  <c r="DZ1373" i="30"/>
  <c r="EA1373" i="30"/>
  <c r="EB1373" i="30"/>
  <c r="EC1373" i="30"/>
  <c r="ED1373" i="30"/>
  <c r="EE1373" i="30"/>
  <c r="EF1373" i="30"/>
  <c r="EG1373" i="30"/>
  <c r="EH1373" i="30"/>
  <c r="EI1373" i="30"/>
  <c r="EJ1373" i="30"/>
  <c r="EK1373" i="30"/>
  <c r="EL1373" i="30"/>
  <c r="EM1373" i="30"/>
  <c r="EN1373" i="30"/>
  <c r="CM1374" i="30"/>
  <c r="CN1374" i="30"/>
  <c r="CO1374" i="30"/>
  <c r="CP1374" i="30"/>
  <c r="CQ1374" i="30"/>
  <c r="CR1374" i="30"/>
  <c r="CS1374" i="30"/>
  <c r="CT1374" i="30"/>
  <c r="CU1374" i="30"/>
  <c r="CV1374" i="30"/>
  <c r="CW1374" i="30"/>
  <c r="CX1374" i="30"/>
  <c r="CY1374" i="30"/>
  <c r="CZ1374" i="30"/>
  <c r="DA1374" i="30"/>
  <c r="DB1374" i="30"/>
  <c r="DC1374" i="30"/>
  <c r="DD1374" i="30"/>
  <c r="DE1374" i="30"/>
  <c r="DF1374" i="30"/>
  <c r="DG1374" i="30"/>
  <c r="DH1374" i="30"/>
  <c r="DI1374" i="30"/>
  <c r="DJ1374" i="30"/>
  <c r="DK1374" i="30"/>
  <c r="DL1374" i="30"/>
  <c r="DM1374" i="30"/>
  <c r="DN1374" i="30"/>
  <c r="DO1374" i="30"/>
  <c r="DP1374" i="30"/>
  <c r="DQ1374" i="30"/>
  <c r="DR1374" i="30"/>
  <c r="DS1374" i="30"/>
  <c r="DT1374" i="30"/>
  <c r="DU1374" i="30"/>
  <c r="DV1374" i="30"/>
  <c r="DW1374" i="30"/>
  <c r="DX1374" i="30"/>
  <c r="DY1374" i="30"/>
  <c r="DZ1374" i="30"/>
  <c r="EA1374" i="30"/>
  <c r="EB1374" i="30"/>
  <c r="EC1374" i="30"/>
  <c r="ED1374" i="30"/>
  <c r="EE1374" i="30"/>
  <c r="EF1374" i="30"/>
  <c r="EG1374" i="30"/>
  <c r="EH1374" i="30"/>
  <c r="EI1374" i="30"/>
  <c r="EJ1374" i="30"/>
  <c r="EK1374" i="30"/>
  <c r="EL1374" i="30"/>
  <c r="EM1374" i="30"/>
  <c r="EN1374" i="30"/>
  <c r="CM1375" i="30"/>
  <c r="CN1375" i="30"/>
  <c r="CO1375" i="30"/>
  <c r="CP1375" i="30"/>
  <c r="CQ1375" i="30"/>
  <c r="CR1375" i="30"/>
  <c r="CS1375" i="30"/>
  <c r="CT1375" i="30"/>
  <c r="CU1375" i="30"/>
  <c r="CV1375" i="30"/>
  <c r="CW1375" i="30"/>
  <c r="CX1375" i="30"/>
  <c r="CY1375" i="30"/>
  <c r="CZ1375" i="30"/>
  <c r="DA1375" i="30"/>
  <c r="DB1375" i="30"/>
  <c r="DC1375" i="30"/>
  <c r="DD1375" i="30"/>
  <c r="DE1375" i="30"/>
  <c r="DF1375" i="30"/>
  <c r="DG1375" i="30"/>
  <c r="DH1375" i="30"/>
  <c r="DI1375" i="30"/>
  <c r="DJ1375" i="30"/>
  <c r="DK1375" i="30"/>
  <c r="DL1375" i="30"/>
  <c r="DM1375" i="30"/>
  <c r="DN1375" i="30"/>
  <c r="DO1375" i="30"/>
  <c r="DP1375" i="30"/>
  <c r="DQ1375" i="30"/>
  <c r="DR1375" i="30"/>
  <c r="DS1375" i="30"/>
  <c r="DT1375" i="30"/>
  <c r="DU1375" i="30"/>
  <c r="DV1375" i="30"/>
  <c r="DW1375" i="30"/>
  <c r="DX1375" i="30"/>
  <c r="DY1375" i="30"/>
  <c r="DZ1375" i="30"/>
  <c r="EA1375" i="30"/>
  <c r="EB1375" i="30"/>
  <c r="EC1375" i="30"/>
  <c r="ED1375" i="30"/>
  <c r="EE1375" i="30"/>
  <c r="EF1375" i="30"/>
  <c r="EG1375" i="30"/>
  <c r="EH1375" i="30"/>
  <c r="EI1375" i="30"/>
  <c r="EJ1375" i="30"/>
  <c r="EK1375" i="30"/>
  <c r="EL1375" i="30"/>
  <c r="EM1375" i="30"/>
  <c r="EN1375" i="30"/>
  <c r="CM1376" i="30"/>
  <c r="CN1376" i="30"/>
  <c r="CO1376" i="30"/>
  <c r="CP1376" i="30"/>
  <c r="CQ1376" i="30"/>
  <c r="CR1376" i="30"/>
  <c r="CS1376" i="30"/>
  <c r="CT1376" i="30"/>
  <c r="CU1376" i="30"/>
  <c r="CV1376" i="30"/>
  <c r="CW1376" i="30"/>
  <c r="CX1376" i="30"/>
  <c r="CY1376" i="30"/>
  <c r="CZ1376" i="30"/>
  <c r="DA1376" i="30"/>
  <c r="DB1376" i="30"/>
  <c r="DC1376" i="30"/>
  <c r="DD1376" i="30"/>
  <c r="DE1376" i="30"/>
  <c r="DF1376" i="30"/>
  <c r="DG1376" i="30"/>
  <c r="DH1376" i="30"/>
  <c r="DI1376" i="30"/>
  <c r="DJ1376" i="30"/>
  <c r="DK1376" i="30"/>
  <c r="DL1376" i="30"/>
  <c r="DM1376" i="30"/>
  <c r="DN1376" i="30"/>
  <c r="DO1376" i="30"/>
  <c r="DP1376" i="30"/>
  <c r="DQ1376" i="30"/>
  <c r="DR1376" i="30"/>
  <c r="DS1376" i="30"/>
  <c r="DT1376" i="30"/>
  <c r="DU1376" i="30"/>
  <c r="DV1376" i="30"/>
  <c r="DW1376" i="30"/>
  <c r="DX1376" i="30"/>
  <c r="DY1376" i="30"/>
  <c r="DZ1376" i="30"/>
  <c r="EA1376" i="30"/>
  <c r="EB1376" i="30"/>
  <c r="EC1376" i="30"/>
  <c r="ED1376" i="30"/>
  <c r="EE1376" i="30"/>
  <c r="EF1376" i="30"/>
  <c r="EG1376" i="30"/>
  <c r="EH1376" i="30"/>
  <c r="EI1376" i="30"/>
  <c r="EJ1376" i="30"/>
  <c r="EK1376" i="30"/>
  <c r="EL1376" i="30"/>
  <c r="EM1376" i="30"/>
  <c r="EN1376" i="30"/>
  <c r="CM1377" i="30"/>
  <c r="CN1377" i="30"/>
  <c r="CO1377" i="30"/>
  <c r="CP1377" i="30"/>
  <c r="CQ1377" i="30"/>
  <c r="CR1377" i="30"/>
  <c r="CS1377" i="30"/>
  <c r="CT1377" i="30"/>
  <c r="CU1377" i="30"/>
  <c r="CV1377" i="30"/>
  <c r="CW1377" i="30"/>
  <c r="CX1377" i="30"/>
  <c r="CY1377" i="30"/>
  <c r="CZ1377" i="30"/>
  <c r="DA1377" i="30"/>
  <c r="DB1377" i="30"/>
  <c r="DC1377" i="30"/>
  <c r="DD1377" i="30"/>
  <c r="DE1377" i="30"/>
  <c r="DF1377" i="30"/>
  <c r="DG1377" i="30"/>
  <c r="DH1377" i="30"/>
  <c r="DI1377" i="30"/>
  <c r="DJ1377" i="30"/>
  <c r="DK1377" i="30"/>
  <c r="DL1377" i="30"/>
  <c r="DM1377" i="30"/>
  <c r="DN1377" i="30"/>
  <c r="DO1377" i="30"/>
  <c r="DP1377" i="30"/>
  <c r="DQ1377" i="30"/>
  <c r="DR1377" i="30"/>
  <c r="DS1377" i="30"/>
  <c r="DT1377" i="30"/>
  <c r="DU1377" i="30"/>
  <c r="DV1377" i="30"/>
  <c r="DW1377" i="30"/>
  <c r="DX1377" i="30"/>
  <c r="DY1377" i="30"/>
  <c r="DZ1377" i="30"/>
  <c r="EA1377" i="30"/>
  <c r="EB1377" i="30"/>
  <c r="EC1377" i="30"/>
  <c r="ED1377" i="30"/>
  <c r="EE1377" i="30"/>
  <c r="EF1377" i="30"/>
  <c r="EG1377" i="30"/>
  <c r="EH1377" i="30"/>
  <c r="EI1377" i="30"/>
  <c r="EJ1377" i="30"/>
  <c r="EK1377" i="30"/>
  <c r="EL1377" i="30"/>
  <c r="EM1377" i="30"/>
  <c r="EN1377" i="30"/>
  <c r="CM1378" i="30"/>
  <c r="CN1378" i="30"/>
  <c r="CO1378" i="30"/>
  <c r="CP1378" i="30"/>
  <c r="CQ1378" i="30"/>
  <c r="CR1378" i="30"/>
  <c r="CS1378" i="30"/>
  <c r="CT1378" i="30"/>
  <c r="CU1378" i="30"/>
  <c r="CV1378" i="30"/>
  <c r="CW1378" i="30"/>
  <c r="CX1378" i="30"/>
  <c r="CY1378" i="30"/>
  <c r="CZ1378" i="30"/>
  <c r="DA1378" i="30"/>
  <c r="DB1378" i="30"/>
  <c r="DC1378" i="30"/>
  <c r="DD1378" i="30"/>
  <c r="DE1378" i="30"/>
  <c r="DF1378" i="30"/>
  <c r="DG1378" i="30"/>
  <c r="DH1378" i="30"/>
  <c r="DI1378" i="30"/>
  <c r="DJ1378" i="30"/>
  <c r="DK1378" i="30"/>
  <c r="DL1378" i="30"/>
  <c r="DM1378" i="30"/>
  <c r="DN1378" i="30"/>
  <c r="DO1378" i="30"/>
  <c r="DP1378" i="30"/>
  <c r="DQ1378" i="30"/>
  <c r="DR1378" i="30"/>
  <c r="DS1378" i="30"/>
  <c r="DT1378" i="30"/>
  <c r="DU1378" i="30"/>
  <c r="DV1378" i="30"/>
  <c r="DW1378" i="30"/>
  <c r="DX1378" i="30"/>
  <c r="DY1378" i="30"/>
  <c r="DZ1378" i="30"/>
  <c r="EA1378" i="30"/>
  <c r="EB1378" i="30"/>
  <c r="EC1378" i="30"/>
  <c r="ED1378" i="30"/>
  <c r="EE1378" i="30"/>
  <c r="EF1378" i="30"/>
  <c r="EG1378" i="30"/>
  <c r="EH1378" i="30"/>
  <c r="EI1378" i="30"/>
  <c r="EJ1378" i="30"/>
  <c r="EK1378" i="30"/>
  <c r="EL1378" i="30"/>
  <c r="EM1378" i="30"/>
  <c r="EN1378" i="30"/>
  <c r="CM1379" i="30"/>
  <c r="CN1379" i="30"/>
  <c r="CO1379" i="30"/>
  <c r="CP1379" i="30"/>
  <c r="CQ1379" i="30"/>
  <c r="CR1379" i="30"/>
  <c r="CS1379" i="30"/>
  <c r="CT1379" i="30"/>
  <c r="CU1379" i="30"/>
  <c r="CV1379" i="30"/>
  <c r="CW1379" i="30"/>
  <c r="CX1379" i="30"/>
  <c r="CY1379" i="30"/>
  <c r="CZ1379" i="30"/>
  <c r="DA1379" i="30"/>
  <c r="DB1379" i="30"/>
  <c r="DC1379" i="30"/>
  <c r="DD1379" i="30"/>
  <c r="DE1379" i="30"/>
  <c r="DF1379" i="30"/>
  <c r="DG1379" i="30"/>
  <c r="DH1379" i="30"/>
  <c r="DI1379" i="30"/>
  <c r="DJ1379" i="30"/>
  <c r="DK1379" i="30"/>
  <c r="DL1379" i="30"/>
  <c r="DM1379" i="30"/>
  <c r="DN1379" i="30"/>
  <c r="DO1379" i="30"/>
  <c r="DP1379" i="30"/>
  <c r="DQ1379" i="30"/>
  <c r="DR1379" i="30"/>
  <c r="DS1379" i="30"/>
  <c r="DT1379" i="30"/>
  <c r="DU1379" i="30"/>
  <c r="DV1379" i="30"/>
  <c r="DW1379" i="30"/>
  <c r="DX1379" i="30"/>
  <c r="DY1379" i="30"/>
  <c r="DZ1379" i="30"/>
  <c r="EA1379" i="30"/>
  <c r="EB1379" i="30"/>
  <c r="EC1379" i="30"/>
  <c r="ED1379" i="30"/>
  <c r="EE1379" i="30"/>
  <c r="EF1379" i="30"/>
  <c r="EG1379" i="30"/>
  <c r="EH1379" i="30"/>
  <c r="EI1379" i="30"/>
  <c r="EJ1379" i="30"/>
  <c r="EK1379" i="30"/>
  <c r="EL1379" i="30"/>
  <c r="EM1379" i="30"/>
  <c r="EN1379" i="30"/>
  <c r="CM1380" i="30"/>
  <c r="CN1380" i="30"/>
  <c r="CO1380" i="30"/>
  <c r="CP1380" i="30"/>
  <c r="CQ1380" i="30"/>
  <c r="CR1380" i="30"/>
  <c r="CS1380" i="30"/>
  <c r="CT1380" i="30"/>
  <c r="CU1380" i="30"/>
  <c r="CV1380" i="30"/>
  <c r="CW1380" i="30"/>
  <c r="CX1380" i="30"/>
  <c r="CY1380" i="30"/>
  <c r="CZ1380" i="30"/>
  <c r="DA1380" i="30"/>
  <c r="DB1380" i="30"/>
  <c r="DC1380" i="30"/>
  <c r="DD1380" i="30"/>
  <c r="DE1380" i="30"/>
  <c r="DF1380" i="30"/>
  <c r="DG1380" i="30"/>
  <c r="DH1380" i="30"/>
  <c r="DI1380" i="30"/>
  <c r="DJ1380" i="30"/>
  <c r="DK1380" i="30"/>
  <c r="DL1380" i="30"/>
  <c r="DM1380" i="30"/>
  <c r="DN1380" i="30"/>
  <c r="DO1380" i="30"/>
  <c r="DP1380" i="30"/>
  <c r="DQ1380" i="30"/>
  <c r="DR1380" i="30"/>
  <c r="DS1380" i="30"/>
  <c r="DT1380" i="30"/>
  <c r="DU1380" i="30"/>
  <c r="DV1380" i="30"/>
  <c r="DW1380" i="30"/>
  <c r="DX1380" i="30"/>
  <c r="DY1380" i="30"/>
  <c r="DZ1380" i="30"/>
  <c r="EA1380" i="30"/>
  <c r="EB1380" i="30"/>
  <c r="EC1380" i="30"/>
  <c r="ED1380" i="30"/>
  <c r="EE1380" i="30"/>
  <c r="EF1380" i="30"/>
  <c r="EG1380" i="30"/>
  <c r="EH1380" i="30"/>
  <c r="EI1380" i="30"/>
  <c r="EJ1380" i="30"/>
  <c r="EK1380" i="30"/>
  <c r="EL1380" i="30"/>
  <c r="EM1380" i="30"/>
  <c r="EN1380" i="30"/>
  <c r="CM1381" i="30"/>
  <c r="CN1381" i="30"/>
  <c r="CO1381" i="30"/>
  <c r="CP1381" i="30"/>
  <c r="CQ1381" i="30"/>
  <c r="CR1381" i="30"/>
  <c r="CS1381" i="30"/>
  <c r="CT1381" i="30"/>
  <c r="CU1381" i="30"/>
  <c r="CV1381" i="30"/>
  <c r="CW1381" i="30"/>
  <c r="CX1381" i="30"/>
  <c r="CY1381" i="30"/>
  <c r="CZ1381" i="30"/>
  <c r="DA1381" i="30"/>
  <c r="DB1381" i="30"/>
  <c r="DC1381" i="30"/>
  <c r="DD1381" i="30"/>
  <c r="DE1381" i="30"/>
  <c r="DF1381" i="30"/>
  <c r="DG1381" i="30"/>
  <c r="DH1381" i="30"/>
  <c r="DI1381" i="30"/>
  <c r="DJ1381" i="30"/>
  <c r="DK1381" i="30"/>
  <c r="DL1381" i="30"/>
  <c r="DM1381" i="30"/>
  <c r="DN1381" i="30"/>
  <c r="DO1381" i="30"/>
  <c r="DP1381" i="30"/>
  <c r="DQ1381" i="30"/>
  <c r="DR1381" i="30"/>
  <c r="DS1381" i="30"/>
  <c r="DT1381" i="30"/>
  <c r="DU1381" i="30"/>
  <c r="DV1381" i="30"/>
  <c r="DW1381" i="30"/>
  <c r="DX1381" i="30"/>
  <c r="DY1381" i="30"/>
  <c r="DZ1381" i="30"/>
  <c r="EA1381" i="30"/>
  <c r="EB1381" i="30"/>
  <c r="EC1381" i="30"/>
  <c r="ED1381" i="30"/>
  <c r="EE1381" i="30"/>
  <c r="EF1381" i="30"/>
  <c r="EG1381" i="30"/>
  <c r="EH1381" i="30"/>
  <c r="EI1381" i="30"/>
  <c r="EJ1381" i="30"/>
  <c r="EK1381" i="30"/>
  <c r="EL1381" i="30"/>
  <c r="EM1381" i="30"/>
  <c r="EN1381" i="30"/>
  <c r="CM1382" i="30"/>
  <c r="CN1382" i="30"/>
  <c r="CO1382" i="30"/>
  <c r="CP1382" i="30"/>
  <c r="CQ1382" i="30"/>
  <c r="CR1382" i="30"/>
  <c r="CS1382" i="30"/>
  <c r="CT1382" i="30"/>
  <c r="CU1382" i="30"/>
  <c r="CV1382" i="30"/>
  <c r="CW1382" i="30"/>
  <c r="CX1382" i="30"/>
  <c r="CY1382" i="30"/>
  <c r="CZ1382" i="30"/>
  <c r="DA1382" i="30"/>
  <c r="DB1382" i="30"/>
  <c r="DC1382" i="30"/>
  <c r="DD1382" i="30"/>
  <c r="DE1382" i="30"/>
  <c r="DF1382" i="30"/>
  <c r="DG1382" i="30"/>
  <c r="DH1382" i="30"/>
  <c r="DI1382" i="30"/>
  <c r="DJ1382" i="30"/>
  <c r="DK1382" i="30"/>
  <c r="DL1382" i="30"/>
  <c r="DM1382" i="30"/>
  <c r="DN1382" i="30"/>
  <c r="DO1382" i="30"/>
  <c r="DP1382" i="30"/>
  <c r="DQ1382" i="30"/>
  <c r="DR1382" i="30"/>
  <c r="DS1382" i="30"/>
  <c r="DT1382" i="30"/>
  <c r="DU1382" i="30"/>
  <c r="DV1382" i="30"/>
  <c r="DW1382" i="30"/>
  <c r="DX1382" i="30"/>
  <c r="DY1382" i="30"/>
  <c r="DZ1382" i="30"/>
  <c r="EA1382" i="30"/>
  <c r="EB1382" i="30"/>
  <c r="EC1382" i="30"/>
  <c r="ED1382" i="30"/>
  <c r="EE1382" i="30"/>
  <c r="EF1382" i="30"/>
  <c r="EG1382" i="30"/>
  <c r="EH1382" i="30"/>
  <c r="EI1382" i="30"/>
  <c r="EJ1382" i="30"/>
  <c r="EK1382" i="30"/>
  <c r="EL1382" i="30"/>
  <c r="EM1382" i="30"/>
  <c r="EN1382" i="30"/>
  <c r="CM1383" i="30"/>
  <c r="CN1383" i="30"/>
  <c r="CO1383" i="30"/>
  <c r="CP1383" i="30"/>
  <c r="CQ1383" i="30"/>
  <c r="CR1383" i="30"/>
  <c r="CS1383" i="30"/>
  <c r="CT1383" i="30"/>
  <c r="CU1383" i="30"/>
  <c r="CV1383" i="30"/>
  <c r="CW1383" i="30"/>
  <c r="CX1383" i="30"/>
  <c r="CY1383" i="30"/>
  <c r="CZ1383" i="30"/>
  <c r="DA1383" i="30"/>
  <c r="DB1383" i="30"/>
  <c r="DC1383" i="30"/>
  <c r="DD1383" i="30"/>
  <c r="DE1383" i="30"/>
  <c r="DF1383" i="30"/>
  <c r="DG1383" i="30"/>
  <c r="DH1383" i="30"/>
  <c r="DI1383" i="30"/>
  <c r="DJ1383" i="30"/>
  <c r="DK1383" i="30"/>
  <c r="DL1383" i="30"/>
  <c r="DM1383" i="30"/>
  <c r="DN1383" i="30"/>
  <c r="DO1383" i="30"/>
  <c r="DP1383" i="30"/>
  <c r="DQ1383" i="30"/>
  <c r="DR1383" i="30"/>
  <c r="DS1383" i="30"/>
  <c r="DT1383" i="30"/>
  <c r="DU1383" i="30"/>
  <c r="DV1383" i="30"/>
  <c r="DW1383" i="30"/>
  <c r="DX1383" i="30"/>
  <c r="DY1383" i="30"/>
  <c r="DZ1383" i="30"/>
  <c r="EA1383" i="30"/>
  <c r="EB1383" i="30"/>
  <c r="EC1383" i="30"/>
  <c r="ED1383" i="30"/>
  <c r="EE1383" i="30"/>
  <c r="EF1383" i="30"/>
  <c r="EG1383" i="30"/>
  <c r="EH1383" i="30"/>
  <c r="EI1383" i="30"/>
  <c r="EJ1383" i="30"/>
  <c r="EK1383" i="30"/>
  <c r="EL1383" i="30"/>
  <c r="EM1383" i="30"/>
  <c r="EN1383" i="30"/>
  <c r="CM1384" i="30"/>
  <c r="CN1384" i="30"/>
  <c r="CO1384" i="30"/>
  <c r="CP1384" i="30"/>
  <c r="CQ1384" i="30"/>
  <c r="CR1384" i="30"/>
  <c r="CS1384" i="30"/>
  <c r="CT1384" i="30"/>
  <c r="CU1384" i="30"/>
  <c r="CV1384" i="30"/>
  <c r="CW1384" i="30"/>
  <c r="CX1384" i="30"/>
  <c r="CY1384" i="30"/>
  <c r="CZ1384" i="30"/>
  <c r="DA1384" i="30"/>
  <c r="DB1384" i="30"/>
  <c r="DC1384" i="30"/>
  <c r="DD1384" i="30"/>
  <c r="DE1384" i="30"/>
  <c r="DF1384" i="30"/>
  <c r="DG1384" i="30"/>
  <c r="DH1384" i="30"/>
  <c r="DI1384" i="30"/>
  <c r="DJ1384" i="30"/>
  <c r="DK1384" i="30"/>
  <c r="DL1384" i="30"/>
  <c r="DM1384" i="30"/>
  <c r="DN1384" i="30"/>
  <c r="DO1384" i="30"/>
  <c r="DP1384" i="30"/>
  <c r="DQ1384" i="30"/>
  <c r="DR1384" i="30"/>
  <c r="DS1384" i="30"/>
  <c r="DT1384" i="30"/>
  <c r="DU1384" i="30"/>
  <c r="DV1384" i="30"/>
  <c r="DW1384" i="30"/>
  <c r="DX1384" i="30"/>
  <c r="DY1384" i="30"/>
  <c r="DZ1384" i="30"/>
  <c r="EA1384" i="30"/>
  <c r="EB1384" i="30"/>
  <c r="EC1384" i="30"/>
  <c r="ED1384" i="30"/>
  <c r="EE1384" i="30"/>
  <c r="EF1384" i="30"/>
  <c r="EG1384" i="30"/>
  <c r="EH1384" i="30"/>
  <c r="EI1384" i="30"/>
  <c r="EJ1384" i="30"/>
  <c r="EK1384" i="30"/>
  <c r="EL1384" i="30"/>
  <c r="EM1384" i="30"/>
  <c r="EN1384" i="30"/>
  <c r="CM1385" i="30"/>
  <c r="CN1385" i="30"/>
  <c r="CO1385" i="30"/>
  <c r="CP1385" i="30"/>
  <c r="CQ1385" i="30"/>
  <c r="CR1385" i="30"/>
  <c r="CS1385" i="30"/>
  <c r="CT1385" i="30"/>
  <c r="CU1385" i="30"/>
  <c r="CV1385" i="30"/>
  <c r="CW1385" i="30"/>
  <c r="CX1385" i="30"/>
  <c r="CY1385" i="30"/>
  <c r="CZ1385" i="30"/>
  <c r="DA1385" i="30"/>
  <c r="DB1385" i="30"/>
  <c r="DC1385" i="30"/>
  <c r="DD1385" i="30"/>
  <c r="DE1385" i="30"/>
  <c r="DF1385" i="30"/>
  <c r="DG1385" i="30"/>
  <c r="DH1385" i="30"/>
  <c r="DI1385" i="30"/>
  <c r="DJ1385" i="30"/>
  <c r="DK1385" i="30"/>
  <c r="DL1385" i="30"/>
  <c r="DM1385" i="30"/>
  <c r="DN1385" i="30"/>
  <c r="DO1385" i="30"/>
  <c r="DP1385" i="30"/>
  <c r="DQ1385" i="30"/>
  <c r="DR1385" i="30"/>
  <c r="DS1385" i="30"/>
  <c r="DT1385" i="30"/>
  <c r="DU1385" i="30"/>
  <c r="DV1385" i="30"/>
  <c r="DW1385" i="30"/>
  <c r="DX1385" i="30"/>
  <c r="DY1385" i="30"/>
  <c r="DZ1385" i="30"/>
  <c r="EA1385" i="30"/>
  <c r="EB1385" i="30"/>
  <c r="EC1385" i="30"/>
  <c r="ED1385" i="30"/>
  <c r="EE1385" i="30"/>
  <c r="EF1385" i="30"/>
  <c r="EG1385" i="30"/>
  <c r="EH1385" i="30"/>
  <c r="EI1385" i="30"/>
  <c r="EJ1385" i="30"/>
  <c r="EK1385" i="30"/>
  <c r="EL1385" i="30"/>
  <c r="EM1385" i="30"/>
  <c r="EN1385" i="30"/>
  <c r="CM1386" i="30"/>
  <c r="CN1386" i="30"/>
  <c r="CO1386" i="30"/>
  <c r="CP1386" i="30"/>
  <c r="CQ1386" i="30"/>
  <c r="CR1386" i="30"/>
  <c r="CS1386" i="30"/>
  <c r="CT1386" i="30"/>
  <c r="CU1386" i="30"/>
  <c r="CV1386" i="30"/>
  <c r="CW1386" i="30"/>
  <c r="CX1386" i="30"/>
  <c r="CY1386" i="30"/>
  <c r="CZ1386" i="30"/>
  <c r="DA1386" i="30"/>
  <c r="DB1386" i="30"/>
  <c r="DC1386" i="30"/>
  <c r="DD1386" i="30"/>
  <c r="DE1386" i="30"/>
  <c r="DF1386" i="30"/>
  <c r="DG1386" i="30"/>
  <c r="DH1386" i="30"/>
  <c r="DI1386" i="30"/>
  <c r="DJ1386" i="30"/>
  <c r="DK1386" i="30"/>
  <c r="DL1386" i="30"/>
  <c r="DM1386" i="30"/>
  <c r="DN1386" i="30"/>
  <c r="DO1386" i="30"/>
  <c r="DP1386" i="30"/>
  <c r="DQ1386" i="30"/>
  <c r="DR1386" i="30"/>
  <c r="DS1386" i="30"/>
  <c r="DT1386" i="30"/>
  <c r="DU1386" i="30"/>
  <c r="DV1386" i="30"/>
  <c r="DW1386" i="30"/>
  <c r="DX1386" i="30"/>
  <c r="DY1386" i="30"/>
  <c r="DZ1386" i="30"/>
  <c r="EA1386" i="30"/>
  <c r="EB1386" i="30"/>
  <c r="EC1386" i="30"/>
  <c r="ED1386" i="30"/>
  <c r="EE1386" i="30"/>
  <c r="EF1386" i="30"/>
  <c r="EG1386" i="30"/>
  <c r="EH1386" i="30"/>
  <c r="EI1386" i="30"/>
  <c r="EJ1386" i="30"/>
  <c r="EK1386" i="30"/>
  <c r="EL1386" i="30"/>
  <c r="EM1386" i="30"/>
  <c r="EN1386" i="30"/>
  <c r="CM1387" i="30"/>
  <c r="CN1387" i="30"/>
  <c r="CO1387" i="30"/>
  <c r="CP1387" i="30"/>
  <c r="CQ1387" i="30"/>
  <c r="CR1387" i="30"/>
  <c r="CS1387" i="30"/>
  <c r="CT1387" i="30"/>
  <c r="CU1387" i="30"/>
  <c r="CV1387" i="30"/>
  <c r="CW1387" i="30"/>
  <c r="CX1387" i="30"/>
  <c r="CY1387" i="30"/>
  <c r="CZ1387" i="30"/>
  <c r="DA1387" i="30"/>
  <c r="DB1387" i="30"/>
  <c r="DC1387" i="30"/>
  <c r="DD1387" i="30"/>
  <c r="DE1387" i="30"/>
  <c r="DF1387" i="30"/>
  <c r="DG1387" i="30"/>
  <c r="DH1387" i="30"/>
  <c r="DI1387" i="30"/>
  <c r="DJ1387" i="30"/>
  <c r="DK1387" i="30"/>
  <c r="DL1387" i="30"/>
  <c r="DM1387" i="30"/>
  <c r="DN1387" i="30"/>
  <c r="DO1387" i="30"/>
  <c r="DP1387" i="30"/>
  <c r="DQ1387" i="30"/>
  <c r="DR1387" i="30"/>
  <c r="DS1387" i="30"/>
  <c r="DT1387" i="30"/>
  <c r="DU1387" i="30"/>
  <c r="DV1387" i="30"/>
  <c r="DW1387" i="30"/>
  <c r="DX1387" i="30"/>
  <c r="DY1387" i="30"/>
  <c r="DZ1387" i="30"/>
  <c r="EA1387" i="30"/>
  <c r="EB1387" i="30"/>
  <c r="EC1387" i="30"/>
  <c r="ED1387" i="30"/>
  <c r="EE1387" i="30"/>
  <c r="EF1387" i="30"/>
  <c r="EG1387" i="30"/>
  <c r="EH1387" i="30"/>
  <c r="EI1387" i="30"/>
  <c r="EJ1387" i="30"/>
  <c r="EK1387" i="30"/>
  <c r="EL1387" i="30"/>
  <c r="EM1387" i="30"/>
  <c r="EN1387" i="30"/>
  <c r="CM1388" i="30"/>
  <c r="CN1388" i="30"/>
  <c r="CO1388" i="30"/>
  <c r="CP1388" i="30"/>
  <c r="CQ1388" i="30"/>
  <c r="CR1388" i="30"/>
  <c r="CS1388" i="30"/>
  <c r="CT1388" i="30"/>
  <c r="CU1388" i="30"/>
  <c r="CV1388" i="30"/>
  <c r="CW1388" i="30"/>
  <c r="CX1388" i="30"/>
  <c r="CY1388" i="30"/>
  <c r="CZ1388" i="30"/>
  <c r="DA1388" i="30"/>
  <c r="DB1388" i="30"/>
  <c r="DC1388" i="30"/>
  <c r="DD1388" i="30"/>
  <c r="DE1388" i="30"/>
  <c r="DF1388" i="30"/>
  <c r="DG1388" i="30"/>
  <c r="DH1388" i="30"/>
  <c r="DI1388" i="30"/>
  <c r="DJ1388" i="30"/>
  <c r="DK1388" i="30"/>
  <c r="DL1388" i="30"/>
  <c r="DM1388" i="30"/>
  <c r="DN1388" i="30"/>
  <c r="DO1388" i="30"/>
  <c r="DP1388" i="30"/>
  <c r="DQ1388" i="30"/>
  <c r="DR1388" i="30"/>
  <c r="DS1388" i="30"/>
  <c r="DT1388" i="30"/>
  <c r="DU1388" i="30"/>
  <c r="DV1388" i="30"/>
  <c r="DW1388" i="30"/>
  <c r="DX1388" i="30"/>
  <c r="DY1388" i="30"/>
  <c r="DZ1388" i="30"/>
  <c r="EA1388" i="30"/>
  <c r="EB1388" i="30"/>
  <c r="EC1388" i="30"/>
  <c r="ED1388" i="30"/>
  <c r="EE1388" i="30"/>
  <c r="EF1388" i="30"/>
  <c r="EG1388" i="30"/>
  <c r="EH1388" i="30"/>
  <c r="EI1388" i="30"/>
  <c r="EJ1388" i="30"/>
  <c r="EK1388" i="30"/>
  <c r="EL1388" i="30"/>
  <c r="EM1388" i="30"/>
  <c r="EN1388" i="30"/>
  <c r="CM1389" i="30"/>
  <c r="CN1389" i="30"/>
  <c r="CO1389" i="30"/>
  <c r="CP1389" i="30"/>
  <c r="CQ1389" i="30"/>
  <c r="CR1389" i="30"/>
  <c r="CS1389" i="30"/>
  <c r="CT1389" i="30"/>
  <c r="CU1389" i="30"/>
  <c r="CV1389" i="30"/>
  <c r="CW1389" i="30"/>
  <c r="CX1389" i="30"/>
  <c r="CY1389" i="30"/>
  <c r="CZ1389" i="30"/>
  <c r="DA1389" i="30"/>
  <c r="DB1389" i="30"/>
  <c r="DC1389" i="30"/>
  <c r="DD1389" i="30"/>
  <c r="DE1389" i="30"/>
  <c r="DF1389" i="30"/>
  <c r="DG1389" i="30"/>
  <c r="DH1389" i="30"/>
  <c r="DI1389" i="30"/>
  <c r="DJ1389" i="30"/>
  <c r="DK1389" i="30"/>
  <c r="DL1389" i="30"/>
  <c r="DM1389" i="30"/>
  <c r="DN1389" i="30"/>
  <c r="DO1389" i="30"/>
  <c r="DP1389" i="30"/>
  <c r="DQ1389" i="30"/>
  <c r="DR1389" i="30"/>
  <c r="DS1389" i="30"/>
  <c r="DT1389" i="30"/>
  <c r="DU1389" i="30"/>
  <c r="DV1389" i="30"/>
  <c r="DW1389" i="30"/>
  <c r="DX1389" i="30"/>
  <c r="DY1389" i="30"/>
  <c r="DZ1389" i="30"/>
  <c r="EA1389" i="30"/>
  <c r="EB1389" i="30"/>
  <c r="EC1389" i="30"/>
  <c r="ED1389" i="30"/>
  <c r="EE1389" i="30"/>
  <c r="EF1389" i="30"/>
  <c r="EG1389" i="30"/>
  <c r="EH1389" i="30"/>
  <c r="EI1389" i="30"/>
  <c r="EJ1389" i="30"/>
  <c r="EK1389" i="30"/>
  <c r="EL1389" i="30"/>
  <c r="EM1389" i="30"/>
  <c r="EN1389" i="30"/>
  <c r="CM1390" i="30"/>
  <c r="CN1390" i="30"/>
  <c r="CO1390" i="30"/>
  <c r="CP1390" i="30"/>
  <c r="CQ1390" i="30"/>
  <c r="CR1390" i="30"/>
  <c r="CS1390" i="30"/>
  <c r="CT1390" i="30"/>
  <c r="CU1390" i="30"/>
  <c r="CV1390" i="30"/>
  <c r="CW1390" i="30"/>
  <c r="CX1390" i="30"/>
  <c r="CY1390" i="30"/>
  <c r="CZ1390" i="30"/>
  <c r="DA1390" i="30"/>
  <c r="DB1390" i="30"/>
  <c r="DC1390" i="30"/>
  <c r="DD1390" i="30"/>
  <c r="DE1390" i="30"/>
  <c r="DF1390" i="30"/>
  <c r="DG1390" i="30"/>
  <c r="DH1390" i="30"/>
  <c r="DI1390" i="30"/>
  <c r="DJ1390" i="30"/>
  <c r="DK1390" i="30"/>
  <c r="DL1390" i="30"/>
  <c r="DM1390" i="30"/>
  <c r="DN1390" i="30"/>
  <c r="DO1390" i="30"/>
  <c r="DP1390" i="30"/>
  <c r="DQ1390" i="30"/>
  <c r="DR1390" i="30"/>
  <c r="DS1390" i="30"/>
  <c r="DT1390" i="30"/>
  <c r="DU1390" i="30"/>
  <c r="DV1390" i="30"/>
  <c r="DW1390" i="30"/>
  <c r="DX1390" i="30"/>
  <c r="DY1390" i="30"/>
  <c r="DZ1390" i="30"/>
  <c r="EA1390" i="30"/>
  <c r="EB1390" i="30"/>
  <c r="EC1390" i="30"/>
  <c r="ED1390" i="30"/>
  <c r="EE1390" i="30"/>
  <c r="EF1390" i="30"/>
  <c r="EG1390" i="30"/>
  <c r="EH1390" i="30"/>
  <c r="EI1390" i="30"/>
  <c r="EJ1390" i="30"/>
  <c r="EK1390" i="30"/>
  <c r="EL1390" i="30"/>
  <c r="EM1390" i="30"/>
  <c r="EN1390" i="30"/>
  <c r="CM1391" i="30"/>
  <c r="CN1391" i="30"/>
  <c r="CO1391" i="30"/>
  <c r="CP1391" i="30"/>
  <c r="CQ1391" i="30"/>
  <c r="CR1391" i="30"/>
  <c r="CS1391" i="30"/>
  <c r="CT1391" i="30"/>
  <c r="CU1391" i="30"/>
  <c r="CV1391" i="30"/>
  <c r="CW1391" i="30"/>
  <c r="CX1391" i="30"/>
  <c r="CY1391" i="30"/>
  <c r="CZ1391" i="30"/>
  <c r="DA1391" i="30"/>
  <c r="DB1391" i="30"/>
  <c r="DC1391" i="30"/>
  <c r="DD1391" i="30"/>
  <c r="DE1391" i="30"/>
  <c r="DF1391" i="30"/>
  <c r="DG1391" i="30"/>
  <c r="DH1391" i="30"/>
  <c r="DI1391" i="30"/>
  <c r="DJ1391" i="30"/>
  <c r="DK1391" i="30"/>
  <c r="DL1391" i="30"/>
  <c r="DM1391" i="30"/>
  <c r="DN1391" i="30"/>
  <c r="DO1391" i="30"/>
  <c r="DP1391" i="30"/>
  <c r="DQ1391" i="30"/>
  <c r="DR1391" i="30"/>
  <c r="DS1391" i="30"/>
  <c r="DT1391" i="30"/>
  <c r="DU1391" i="30"/>
  <c r="DV1391" i="30"/>
  <c r="DW1391" i="30"/>
  <c r="DX1391" i="30"/>
  <c r="DY1391" i="30"/>
  <c r="DZ1391" i="30"/>
  <c r="EA1391" i="30"/>
  <c r="EB1391" i="30"/>
  <c r="EC1391" i="30"/>
  <c r="ED1391" i="30"/>
  <c r="EE1391" i="30"/>
  <c r="EF1391" i="30"/>
  <c r="EG1391" i="30"/>
  <c r="EH1391" i="30"/>
  <c r="EI1391" i="30"/>
  <c r="EJ1391" i="30"/>
  <c r="EK1391" i="30"/>
  <c r="EL1391" i="30"/>
  <c r="EM1391" i="30"/>
  <c r="EN1391" i="30"/>
  <c r="CM1392" i="30"/>
  <c r="CN1392" i="30"/>
  <c r="CO1392" i="30"/>
  <c r="CP1392" i="30"/>
  <c r="CQ1392" i="30"/>
  <c r="CR1392" i="30"/>
  <c r="CS1392" i="30"/>
  <c r="CT1392" i="30"/>
  <c r="CU1392" i="30"/>
  <c r="CV1392" i="30"/>
  <c r="CW1392" i="30"/>
  <c r="CX1392" i="30"/>
  <c r="CY1392" i="30"/>
  <c r="CZ1392" i="30"/>
  <c r="DA1392" i="30"/>
  <c r="DB1392" i="30"/>
  <c r="DC1392" i="30"/>
  <c r="DD1392" i="30"/>
  <c r="DE1392" i="30"/>
  <c r="DF1392" i="30"/>
  <c r="DG1392" i="30"/>
  <c r="DH1392" i="30"/>
  <c r="DI1392" i="30"/>
  <c r="DJ1392" i="30"/>
  <c r="DK1392" i="30"/>
  <c r="DL1392" i="30"/>
  <c r="DM1392" i="30"/>
  <c r="DN1392" i="30"/>
  <c r="DO1392" i="30"/>
  <c r="DP1392" i="30"/>
  <c r="DQ1392" i="30"/>
  <c r="DR1392" i="30"/>
  <c r="DS1392" i="30"/>
  <c r="DT1392" i="30"/>
  <c r="DU1392" i="30"/>
  <c r="DV1392" i="30"/>
  <c r="DW1392" i="30"/>
  <c r="DX1392" i="30"/>
  <c r="DY1392" i="30"/>
  <c r="DZ1392" i="30"/>
  <c r="EA1392" i="30"/>
  <c r="EB1392" i="30"/>
  <c r="EC1392" i="30"/>
  <c r="ED1392" i="30"/>
  <c r="EE1392" i="30"/>
  <c r="EF1392" i="30"/>
  <c r="EG1392" i="30"/>
  <c r="EH1392" i="30"/>
  <c r="EI1392" i="30"/>
  <c r="EJ1392" i="30"/>
  <c r="EK1392" i="30"/>
  <c r="EL1392" i="30"/>
  <c r="EM1392" i="30"/>
  <c r="EN1392" i="30"/>
  <c r="CM1393" i="30"/>
  <c r="CN1393" i="30"/>
  <c r="CO1393" i="30"/>
  <c r="CP1393" i="30"/>
  <c r="CQ1393" i="30"/>
  <c r="CR1393" i="30"/>
  <c r="CS1393" i="30"/>
  <c r="CT1393" i="30"/>
  <c r="CU1393" i="30"/>
  <c r="CV1393" i="30"/>
  <c r="CW1393" i="30"/>
  <c r="CX1393" i="30"/>
  <c r="CY1393" i="30"/>
  <c r="CZ1393" i="30"/>
  <c r="DA1393" i="30"/>
  <c r="DB1393" i="30"/>
  <c r="DC1393" i="30"/>
  <c r="DD1393" i="30"/>
  <c r="DE1393" i="30"/>
  <c r="DF1393" i="30"/>
  <c r="DG1393" i="30"/>
  <c r="DH1393" i="30"/>
  <c r="DI1393" i="30"/>
  <c r="DJ1393" i="30"/>
  <c r="DK1393" i="30"/>
  <c r="DL1393" i="30"/>
  <c r="DM1393" i="30"/>
  <c r="DN1393" i="30"/>
  <c r="DO1393" i="30"/>
  <c r="DP1393" i="30"/>
  <c r="DQ1393" i="30"/>
  <c r="DR1393" i="30"/>
  <c r="DS1393" i="30"/>
  <c r="DT1393" i="30"/>
  <c r="DU1393" i="30"/>
  <c r="DV1393" i="30"/>
  <c r="DW1393" i="30"/>
  <c r="DX1393" i="30"/>
  <c r="DY1393" i="30"/>
  <c r="DZ1393" i="30"/>
  <c r="EA1393" i="30"/>
  <c r="EB1393" i="30"/>
  <c r="EC1393" i="30"/>
  <c r="ED1393" i="30"/>
  <c r="EE1393" i="30"/>
  <c r="EF1393" i="30"/>
  <c r="EG1393" i="30"/>
  <c r="EH1393" i="30"/>
  <c r="EI1393" i="30"/>
  <c r="EJ1393" i="30"/>
  <c r="EK1393" i="30"/>
  <c r="EL1393" i="30"/>
  <c r="EM1393" i="30"/>
  <c r="EN1393" i="30"/>
  <c r="CM1394" i="30"/>
  <c r="CN1394" i="30"/>
  <c r="CO1394" i="30"/>
  <c r="CP1394" i="30"/>
  <c r="CQ1394" i="30"/>
  <c r="CR1394" i="30"/>
  <c r="CS1394" i="30"/>
  <c r="CT1394" i="30"/>
  <c r="CU1394" i="30"/>
  <c r="CV1394" i="30"/>
  <c r="CW1394" i="30"/>
  <c r="CX1394" i="30"/>
  <c r="CY1394" i="30"/>
  <c r="CZ1394" i="30"/>
  <c r="DA1394" i="30"/>
  <c r="DB1394" i="30"/>
  <c r="DC1394" i="30"/>
  <c r="DD1394" i="30"/>
  <c r="DE1394" i="30"/>
  <c r="DF1394" i="30"/>
  <c r="DG1394" i="30"/>
  <c r="DH1394" i="30"/>
  <c r="DI1394" i="30"/>
  <c r="DJ1394" i="30"/>
  <c r="DK1394" i="30"/>
  <c r="DL1394" i="30"/>
  <c r="DM1394" i="30"/>
  <c r="DN1394" i="30"/>
  <c r="DO1394" i="30"/>
  <c r="DP1394" i="30"/>
  <c r="DQ1394" i="30"/>
  <c r="DR1394" i="30"/>
  <c r="DS1394" i="30"/>
  <c r="DT1394" i="30"/>
  <c r="DU1394" i="30"/>
  <c r="DV1394" i="30"/>
  <c r="DW1394" i="30"/>
  <c r="DX1394" i="30"/>
  <c r="DY1394" i="30"/>
  <c r="DZ1394" i="30"/>
  <c r="EA1394" i="30"/>
  <c r="EB1394" i="30"/>
  <c r="EC1394" i="30"/>
  <c r="ED1394" i="30"/>
  <c r="EE1394" i="30"/>
  <c r="EF1394" i="30"/>
  <c r="EG1394" i="30"/>
  <c r="EH1394" i="30"/>
  <c r="EI1394" i="30"/>
  <c r="EJ1394" i="30"/>
  <c r="EK1394" i="30"/>
  <c r="EL1394" i="30"/>
  <c r="EM1394" i="30"/>
  <c r="EN1394" i="30"/>
  <c r="CM1395" i="30"/>
  <c r="CN1395" i="30"/>
  <c r="CO1395" i="30"/>
  <c r="CP1395" i="30"/>
  <c r="CQ1395" i="30"/>
  <c r="CR1395" i="30"/>
  <c r="CS1395" i="30"/>
  <c r="CT1395" i="30"/>
  <c r="CU1395" i="30"/>
  <c r="CV1395" i="30"/>
  <c r="CW1395" i="30"/>
  <c r="CX1395" i="30"/>
  <c r="CY1395" i="30"/>
  <c r="CZ1395" i="30"/>
  <c r="DA1395" i="30"/>
  <c r="DB1395" i="30"/>
  <c r="DC1395" i="30"/>
  <c r="DD1395" i="30"/>
  <c r="DE1395" i="30"/>
  <c r="DF1395" i="30"/>
  <c r="DG1395" i="30"/>
  <c r="DH1395" i="30"/>
  <c r="DI1395" i="30"/>
  <c r="DJ1395" i="30"/>
  <c r="DK1395" i="30"/>
  <c r="DL1395" i="30"/>
  <c r="DM1395" i="30"/>
  <c r="DN1395" i="30"/>
  <c r="DO1395" i="30"/>
  <c r="DP1395" i="30"/>
  <c r="DQ1395" i="30"/>
  <c r="DR1395" i="30"/>
  <c r="DS1395" i="30"/>
  <c r="DT1395" i="30"/>
  <c r="DU1395" i="30"/>
  <c r="DV1395" i="30"/>
  <c r="DW1395" i="30"/>
  <c r="DX1395" i="30"/>
  <c r="DY1395" i="30"/>
  <c r="DZ1395" i="30"/>
  <c r="EA1395" i="30"/>
  <c r="EB1395" i="30"/>
  <c r="EC1395" i="30"/>
  <c r="ED1395" i="30"/>
  <c r="EE1395" i="30"/>
  <c r="EF1395" i="30"/>
  <c r="EG1395" i="30"/>
  <c r="EH1395" i="30"/>
  <c r="EI1395" i="30"/>
  <c r="EJ1395" i="30"/>
  <c r="EK1395" i="30"/>
  <c r="EL1395" i="30"/>
  <c r="EM1395" i="30"/>
  <c r="EN1395" i="30"/>
  <c r="CM1396" i="30"/>
  <c r="CN1396" i="30"/>
  <c r="CO1396" i="30"/>
  <c r="CP1396" i="30"/>
  <c r="CQ1396" i="30"/>
  <c r="CR1396" i="30"/>
  <c r="CS1396" i="30"/>
  <c r="CT1396" i="30"/>
  <c r="CU1396" i="30"/>
  <c r="CV1396" i="30"/>
  <c r="CW1396" i="30"/>
  <c r="CX1396" i="30"/>
  <c r="CY1396" i="30"/>
  <c r="CZ1396" i="30"/>
  <c r="DA1396" i="30"/>
  <c r="DB1396" i="30"/>
  <c r="DC1396" i="30"/>
  <c r="DD1396" i="30"/>
  <c r="DE1396" i="30"/>
  <c r="DF1396" i="30"/>
  <c r="DG1396" i="30"/>
  <c r="DH1396" i="30"/>
  <c r="DI1396" i="30"/>
  <c r="DJ1396" i="30"/>
  <c r="DK1396" i="30"/>
  <c r="DL1396" i="30"/>
  <c r="DM1396" i="30"/>
  <c r="DN1396" i="30"/>
  <c r="DO1396" i="30"/>
  <c r="DP1396" i="30"/>
  <c r="DQ1396" i="30"/>
  <c r="DR1396" i="30"/>
  <c r="DS1396" i="30"/>
  <c r="DT1396" i="30"/>
  <c r="DU1396" i="30"/>
  <c r="DV1396" i="30"/>
  <c r="DW1396" i="30"/>
  <c r="DX1396" i="30"/>
  <c r="DY1396" i="30"/>
  <c r="DZ1396" i="30"/>
  <c r="EA1396" i="30"/>
  <c r="EB1396" i="30"/>
  <c r="EC1396" i="30"/>
  <c r="ED1396" i="30"/>
  <c r="EE1396" i="30"/>
  <c r="EF1396" i="30"/>
  <c r="EG1396" i="30"/>
  <c r="EH1396" i="30"/>
  <c r="EI1396" i="30"/>
  <c r="EJ1396" i="30"/>
  <c r="EK1396" i="30"/>
  <c r="EL1396" i="30"/>
  <c r="EM1396" i="30"/>
  <c r="EN1396" i="30"/>
  <c r="CM1397" i="30"/>
  <c r="CN1397" i="30"/>
  <c r="CO1397" i="30"/>
  <c r="CP1397" i="30"/>
  <c r="CQ1397" i="30"/>
  <c r="CR1397" i="30"/>
  <c r="CS1397" i="30"/>
  <c r="CT1397" i="30"/>
  <c r="CU1397" i="30"/>
  <c r="CV1397" i="30"/>
  <c r="CW1397" i="30"/>
  <c r="CX1397" i="30"/>
  <c r="CY1397" i="30"/>
  <c r="CZ1397" i="30"/>
  <c r="DA1397" i="30"/>
  <c r="DB1397" i="30"/>
  <c r="DC1397" i="30"/>
  <c r="DD1397" i="30"/>
  <c r="DE1397" i="30"/>
  <c r="DF1397" i="30"/>
  <c r="DG1397" i="30"/>
  <c r="DH1397" i="30"/>
  <c r="DI1397" i="30"/>
  <c r="DJ1397" i="30"/>
  <c r="DK1397" i="30"/>
  <c r="DL1397" i="30"/>
  <c r="DM1397" i="30"/>
  <c r="DN1397" i="30"/>
  <c r="DO1397" i="30"/>
  <c r="DP1397" i="30"/>
  <c r="DQ1397" i="30"/>
  <c r="DR1397" i="30"/>
  <c r="DS1397" i="30"/>
  <c r="DT1397" i="30"/>
  <c r="DU1397" i="30"/>
  <c r="DV1397" i="30"/>
  <c r="DW1397" i="30"/>
  <c r="DX1397" i="30"/>
  <c r="DY1397" i="30"/>
  <c r="DZ1397" i="30"/>
  <c r="EA1397" i="30"/>
  <c r="EB1397" i="30"/>
  <c r="EC1397" i="30"/>
  <c r="ED1397" i="30"/>
  <c r="EE1397" i="30"/>
  <c r="EF1397" i="30"/>
  <c r="EG1397" i="30"/>
  <c r="EH1397" i="30"/>
  <c r="EI1397" i="30"/>
  <c r="EJ1397" i="30"/>
  <c r="EK1397" i="30"/>
  <c r="EL1397" i="30"/>
  <c r="EM1397" i="30"/>
  <c r="EN1397" i="30"/>
  <c r="CM1398" i="30"/>
  <c r="CN1398" i="30"/>
  <c r="CO1398" i="30"/>
  <c r="CP1398" i="30"/>
  <c r="CQ1398" i="30"/>
  <c r="CR1398" i="30"/>
  <c r="CS1398" i="30"/>
  <c r="CT1398" i="30"/>
  <c r="CU1398" i="30"/>
  <c r="CV1398" i="30"/>
  <c r="CW1398" i="30"/>
  <c r="CX1398" i="30"/>
  <c r="CY1398" i="30"/>
  <c r="CZ1398" i="30"/>
  <c r="DA1398" i="30"/>
  <c r="DB1398" i="30"/>
  <c r="DC1398" i="30"/>
  <c r="DD1398" i="30"/>
  <c r="DE1398" i="30"/>
  <c r="DF1398" i="30"/>
  <c r="DG1398" i="30"/>
  <c r="DH1398" i="30"/>
  <c r="DI1398" i="30"/>
  <c r="DJ1398" i="30"/>
  <c r="DK1398" i="30"/>
  <c r="DL1398" i="30"/>
  <c r="DM1398" i="30"/>
  <c r="DN1398" i="30"/>
  <c r="DO1398" i="30"/>
  <c r="DP1398" i="30"/>
  <c r="DQ1398" i="30"/>
  <c r="DR1398" i="30"/>
  <c r="DS1398" i="30"/>
  <c r="DT1398" i="30"/>
  <c r="DU1398" i="30"/>
  <c r="DV1398" i="30"/>
  <c r="DW1398" i="30"/>
  <c r="DX1398" i="30"/>
  <c r="DY1398" i="30"/>
  <c r="DZ1398" i="30"/>
  <c r="EA1398" i="30"/>
  <c r="EB1398" i="30"/>
  <c r="EC1398" i="30"/>
  <c r="ED1398" i="30"/>
  <c r="EE1398" i="30"/>
  <c r="EF1398" i="30"/>
  <c r="EG1398" i="30"/>
  <c r="EH1398" i="30"/>
  <c r="EI1398" i="30"/>
  <c r="EJ1398" i="30"/>
  <c r="EK1398" i="30"/>
  <c r="EL1398" i="30"/>
  <c r="EM1398" i="30"/>
  <c r="EN1398" i="30"/>
  <c r="CM1399" i="30"/>
  <c r="CN1399" i="30"/>
  <c r="CO1399" i="30"/>
  <c r="CP1399" i="30"/>
  <c r="CQ1399" i="30"/>
  <c r="CR1399" i="30"/>
  <c r="CS1399" i="30"/>
  <c r="CT1399" i="30"/>
  <c r="CU1399" i="30"/>
  <c r="CV1399" i="30"/>
  <c r="CW1399" i="30"/>
  <c r="CX1399" i="30"/>
  <c r="CY1399" i="30"/>
  <c r="CZ1399" i="30"/>
  <c r="DA1399" i="30"/>
  <c r="DB1399" i="30"/>
  <c r="DC1399" i="30"/>
  <c r="DD1399" i="30"/>
  <c r="DE1399" i="30"/>
  <c r="DF1399" i="30"/>
  <c r="DG1399" i="30"/>
  <c r="DH1399" i="30"/>
  <c r="DI1399" i="30"/>
  <c r="DJ1399" i="30"/>
  <c r="DK1399" i="30"/>
  <c r="DL1399" i="30"/>
  <c r="DM1399" i="30"/>
  <c r="DN1399" i="30"/>
  <c r="DO1399" i="30"/>
  <c r="DP1399" i="30"/>
  <c r="DQ1399" i="30"/>
  <c r="DR1399" i="30"/>
  <c r="DS1399" i="30"/>
  <c r="DT1399" i="30"/>
  <c r="DU1399" i="30"/>
  <c r="DV1399" i="30"/>
  <c r="DW1399" i="30"/>
  <c r="DX1399" i="30"/>
  <c r="DY1399" i="30"/>
  <c r="DZ1399" i="30"/>
  <c r="EA1399" i="30"/>
  <c r="EB1399" i="30"/>
  <c r="EC1399" i="30"/>
  <c r="ED1399" i="30"/>
  <c r="EE1399" i="30"/>
  <c r="EF1399" i="30"/>
  <c r="EG1399" i="30"/>
  <c r="EH1399" i="30"/>
  <c r="EI1399" i="30"/>
  <c r="EJ1399" i="30"/>
  <c r="EK1399" i="30"/>
  <c r="EL1399" i="30"/>
  <c r="EM1399" i="30"/>
  <c r="EN1399" i="30"/>
  <c r="CM1400" i="30"/>
  <c r="CN1400" i="30"/>
  <c r="CO1400" i="30"/>
  <c r="CP1400" i="30"/>
  <c r="CQ1400" i="30"/>
  <c r="CR1400" i="30"/>
  <c r="CS1400" i="30"/>
  <c r="CT1400" i="30"/>
  <c r="CU1400" i="30"/>
  <c r="CV1400" i="30"/>
  <c r="CW1400" i="30"/>
  <c r="CX1400" i="30"/>
  <c r="CY1400" i="30"/>
  <c r="CZ1400" i="30"/>
  <c r="DA1400" i="30"/>
  <c r="DB1400" i="30"/>
  <c r="DC1400" i="30"/>
  <c r="DD1400" i="30"/>
  <c r="DE1400" i="30"/>
  <c r="DF1400" i="30"/>
  <c r="DG1400" i="30"/>
  <c r="DH1400" i="30"/>
  <c r="DI1400" i="30"/>
  <c r="DJ1400" i="30"/>
  <c r="DK1400" i="30"/>
  <c r="DL1400" i="30"/>
  <c r="DM1400" i="30"/>
  <c r="DN1400" i="30"/>
  <c r="DO1400" i="30"/>
  <c r="DP1400" i="30"/>
  <c r="DQ1400" i="30"/>
  <c r="DR1400" i="30"/>
  <c r="DS1400" i="30"/>
  <c r="DT1400" i="30"/>
  <c r="DU1400" i="30"/>
  <c r="DV1400" i="30"/>
  <c r="DW1400" i="30"/>
  <c r="DX1400" i="30"/>
  <c r="DY1400" i="30"/>
  <c r="DZ1400" i="30"/>
  <c r="EA1400" i="30"/>
  <c r="EB1400" i="30"/>
  <c r="EC1400" i="30"/>
  <c r="ED1400" i="30"/>
  <c r="EE1400" i="30"/>
  <c r="EF1400" i="30"/>
  <c r="EG1400" i="30"/>
  <c r="EH1400" i="30"/>
  <c r="EI1400" i="30"/>
  <c r="EJ1400" i="30"/>
  <c r="EK1400" i="30"/>
  <c r="EL1400" i="30"/>
  <c r="EM1400" i="30"/>
  <c r="EN1400" i="30"/>
  <c r="CM1401" i="30"/>
  <c r="CN1401" i="30"/>
  <c r="CO1401" i="30"/>
  <c r="CP1401" i="30"/>
  <c r="CQ1401" i="30"/>
  <c r="CR1401" i="30"/>
  <c r="CS1401" i="30"/>
  <c r="CT1401" i="30"/>
  <c r="CU1401" i="30"/>
  <c r="CV1401" i="30"/>
  <c r="CW1401" i="30"/>
  <c r="CX1401" i="30"/>
  <c r="CY1401" i="30"/>
  <c r="CZ1401" i="30"/>
  <c r="DA1401" i="30"/>
  <c r="DB1401" i="30"/>
  <c r="DC1401" i="30"/>
  <c r="DD1401" i="30"/>
  <c r="DE1401" i="30"/>
  <c r="DF1401" i="30"/>
  <c r="DG1401" i="30"/>
  <c r="DH1401" i="30"/>
  <c r="DI1401" i="30"/>
  <c r="DJ1401" i="30"/>
  <c r="DK1401" i="30"/>
  <c r="DL1401" i="30"/>
  <c r="DM1401" i="30"/>
  <c r="DN1401" i="30"/>
  <c r="DO1401" i="30"/>
  <c r="DP1401" i="30"/>
  <c r="DQ1401" i="30"/>
  <c r="DR1401" i="30"/>
  <c r="DS1401" i="30"/>
  <c r="DT1401" i="30"/>
  <c r="DU1401" i="30"/>
  <c r="DV1401" i="30"/>
  <c r="DW1401" i="30"/>
  <c r="DX1401" i="30"/>
  <c r="DY1401" i="30"/>
  <c r="DZ1401" i="30"/>
  <c r="EA1401" i="30"/>
  <c r="EB1401" i="30"/>
  <c r="EC1401" i="30"/>
  <c r="ED1401" i="30"/>
  <c r="EE1401" i="30"/>
  <c r="EF1401" i="30"/>
  <c r="EG1401" i="30"/>
  <c r="EH1401" i="30"/>
  <c r="EI1401" i="30"/>
  <c r="EJ1401" i="30"/>
  <c r="EK1401" i="30"/>
  <c r="EL1401" i="30"/>
  <c r="EM1401" i="30"/>
  <c r="EN1401" i="30"/>
  <c r="CM1402" i="30"/>
  <c r="CN1402" i="30"/>
  <c r="CO1402" i="30"/>
  <c r="CP1402" i="30"/>
  <c r="CQ1402" i="30"/>
  <c r="CR1402" i="30"/>
  <c r="CS1402" i="30"/>
  <c r="CT1402" i="30"/>
  <c r="CU1402" i="30"/>
  <c r="CV1402" i="30"/>
  <c r="CW1402" i="30"/>
  <c r="CX1402" i="30"/>
  <c r="CY1402" i="30"/>
  <c r="CZ1402" i="30"/>
  <c r="DA1402" i="30"/>
  <c r="DB1402" i="30"/>
  <c r="DC1402" i="30"/>
  <c r="DD1402" i="30"/>
  <c r="DE1402" i="30"/>
  <c r="DF1402" i="30"/>
  <c r="DG1402" i="30"/>
  <c r="DH1402" i="30"/>
  <c r="DI1402" i="30"/>
  <c r="DJ1402" i="30"/>
  <c r="DK1402" i="30"/>
  <c r="DL1402" i="30"/>
  <c r="DM1402" i="30"/>
  <c r="DN1402" i="30"/>
  <c r="DO1402" i="30"/>
  <c r="DP1402" i="30"/>
  <c r="DQ1402" i="30"/>
  <c r="DR1402" i="30"/>
  <c r="DS1402" i="30"/>
  <c r="DT1402" i="30"/>
  <c r="DU1402" i="30"/>
  <c r="DV1402" i="30"/>
  <c r="DW1402" i="30"/>
  <c r="DX1402" i="30"/>
  <c r="DY1402" i="30"/>
  <c r="DZ1402" i="30"/>
  <c r="EA1402" i="30"/>
  <c r="EB1402" i="30"/>
  <c r="EC1402" i="30"/>
  <c r="ED1402" i="30"/>
  <c r="EE1402" i="30"/>
  <c r="EF1402" i="30"/>
  <c r="EG1402" i="30"/>
  <c r="EH1402" i="30"/>
  <c r="EI1402" i="30"/>
  <c r="EJ1402" i="30"/>
  <c r="EK1402" i="30"/>
  <c r="EL1402" i="30"/>
  <c r="EM1402" i="30"/>
  <c r="EN1402" i="30"/>
  <c r="CM1403" i="30"/>
  <c r="CN1403" i="30"/>
  <c r="CO1403" i="30"/>
  <c r="CP1403" i="30"/>
  <c r="CQ1403" i="30"/>
  <c r="CR1403" i="30"/>
  <c r="CS1403" i="30"/>
  <c r="CT1403" i="30"/>
  <c r="CU1403" i="30"/>
  <c r="CV1403" i="30"/>
  <c r="CW1403" i="30"/>
  <c r="CX1403" i="30"/>
  <c r="CY1403" i="30"/>
  <c r="CZ1403" i="30"/>
  <c r="DA1403" i="30"/>
  <c r="DB1403" i="30"/>
  <c r="DC1403" i="30"/>
  <c r="DD1403" i="30"/>
  <c r="DE1403" i="30"/>
  <c r="DF1403" i="30"/>
  <c r="DG1403" i="30"/>
  <c r="DH1403" i="30"/>
  <c r="DI1403" i="30"/>
  <c r="DJ1403" i="30"/>
  <c r="DK1403" i="30"/>
  <c r="DL1403" i="30"/>
  <c r="DM1403" i="30"/>
  <c r="DN1403" i="30"/>
  <c r="DO1403" i="30"/>
  <c r="DP1403" i="30"/>
  <c r="DQ1403" i="30"/>
  <c r="DR1403" i="30"/>
  <c r="DS1403" i="30"/>
  <c r="DT1403" i="30"/>
  <c r="DU1403" i="30"/>
  <c r="DV1403" i="30"/>
  <c r="DW1403" i="30"/>
  <c r="DX1403" i="30"/>
  <c r="DY1403" i="30"/>
  <c r="DZ1403" i="30"/>
  <c r="EA1403" i="30"/>
  <c r="EB1403" i="30"/>
  <c r="EC1403" i="30"/>
  <c r="ED1403" i="30"/>
  <c r="EE1403" i="30"/>
  <c r="EF1403" i="30"/>
  <c r="EG1403" i="30"/>
  <c r="EH1403" i="30"/>
  <c r="EI1403" i="30"/>
  <c r="EJ1403" i="30"/>
  <c r="EK1403" i="30"/>
  <c r="EL1403" i="30"/>
  <c r="EM1403" i="30"/>
  <c r="EN1403" i="30"/>
  <c r="CM1404" i="30"/>
  <c r="CN1404" i="30"/>
  <c r="CO1404" i="30"/>
  <c r="CP1404" i="30"/>
  <c r="CQ1404" i="30"/>
  <c r="CR1404" i="30"/>
  <c r="CS1404" i="30"/>
  <c r="CT1404" i="30"/>
  <c r="CU1404" i="30"/>
  <c r="CV1404" i="30"/>
  <c r="CW1404" i="30"/>
  <c r="CX1404" i="30"/>
  <c r="CY1404" i="30"/>
  <c r="CZ1404" i="30"/>
  <c r="DA1404" i="30"/>
  <c r="DB1404" i="30"/>
  <c r="DC1404" i="30"/>
  <c r="DD1404" i="30"/>
  <c r="DE1404" i="30"/>
  <c r="DF1404" i="30"/>
  <c r="DG1404" i="30"/>
  <c r="DH1404" i="30"/>
  <c r="DI1404" i="30"/>
  <c r="DJ1404" i="30"/>
  <c r="DK1404" i="30"/>
  <c r="DL1404" i="30"/>
  <c r="DM1404" i="30"/>
  <c r="DN1404" i="30"/>
  <c r="DO1404" i="30"/>
  <c r="DP1404" i="30"/>
  <c r="DQ1404" i="30"/>
  <c r="DR1404" i="30"/>
  <c r="DS1404" i="30"/>
  <c r="DT1404" i="30"/>
  <c r="DU1404" i="30"/>
  <c r="DV1404" i="30"/>
  <c r="DW1404" i="30"/>
  <c r="DX1404" i="30"/>
  <c r="DY1404" i="30"/>
  <c r="DZ1404" i="30"/>
  <c r="EA1404" i="30"/>
  <c r="EB1404" i="30"/>
  <c r="EC1404" i="30"/>
  <c r="ED1404" i="30"/>
  <c r="EE1404" i="30"/>
  <c r="EF1404" i="30"/>
  <c r="EG1404" i="30"/>
  <c r="EH1404" i="30"/>
  <c r="EI1404" i="30"/>
  <c r="EJ1404" i="30"/>
  <c r="EK1404" i="30"/>
  <c r="EL1404" i="30"/>
  <c r="EM1404" i="30"/>
  <c r="EN1404" i="30"/>
  <c r="CM1405" i="30"/>
  <c r="CN1405" i="30"/>
  <c r="CO1405" i="30"/>
  <c r="CP1405" i="30"/>
  <c r="CQ1405" i="30"/>
  <c r="CR1405" i="30"/>
  <c r="CS1405" i="30"/>
  <c r="CT1405" i="30"/>
  <c r="CU1405" i="30"/>
  <c r="CV1405" i="30"/>
  <c r="CW1405" i="30"/>
  <c r="CX1405" i="30"/>
  <c r="CY1405" i="30"/>
  <c r="CZ1405" i="30"/>
  <c r="DA1405" i="30"/>
  <c r="DB1405" i="30"/>
  <c r="DC1405" i="30"/>
  <c r="DD1405" i="30"/>
  <c r="DE1405" i="30"/>
  <c r="DF1405" i="30"/>
  <c r="DG1405" i="30"/>
  <c r="DH1405" i="30"/>
  <c r="DI1405" i="30"/>
  <c r="DJ1405" i="30"/>
  <c r="DK1405" i="30"/>
  <c r="DL1405" i="30"/>
  <c r="DM1405" i="30"/>
  <c r="DN1405" i="30"/>
  <c r="DO1405" i="30"/>
  <c r="DP1405" i="30"/>
  <c r="DQ1405" i="30"/>
  <c r="DR1405" i="30"/>
  <c r="DS1405" i="30"/>
  <c r="DT1405" i="30"/>
  <c r="DU1405" i="30"/>
  <c r="DV1405" i="30"/>
  <c r="DW1405" i="30"/>
  <c r="DX1405" i="30"/>
  <c r="DY1405" i="30"/>
  <c r="DZ1405" i="30"/>
  <c r="EA1405" i="30"/>
  <c r="EB1405" i="30"/>
  <c r="EC1405" i="30"/>
  <c r="ED1405" i="30"/>
  <c r="EE1405" i="30"/>
  <c r="EF1405" i="30"/>
  <c r="EG1405" i="30"/>
  <c r="EH1405" i="30"/>
  <c r="EI1405" i="30"/>
  <c r="EJ1405" i="30"/>
  <c r="EK1405" i="30"/>
  <c r="EL1405" i="30"/>
  <c r="EM1405" i="30"/>
  <c r="EN1405" i="30"/>
  <c r="CM1406" i="30"/>
  <c r="CN1406" i="30"/>
  <c r="CO1406" i="30"/>
  <c r="CP1406" i="30"/>
  <c r="CQ1406" i="30"/>
  <c r="CR1406" i="30"/>
  <c r="CS1406" i="30"/>
  <c r="CT1406" i="30"/>
  <c r="CU1406" i="30"/>
  <c r="CV1406" i="30"/>
  <c r="CW1406" i="30"/>
  <c r="CX1406" i="30"/>
  <c r="CY1406" i="30"/>
  <c r="CZ1406" i="30"/>
  <c r="DA1406" i="30"/>
  <c r="DB1406" i="30"/>
  <c r="DC1406" i="30"/>
  <c r="DD1406" i="30"/>
  <c r="DE1406" i="30"/>
  <c r="DF1406" i="30"/>
  <c r="DG1406" i="30"/>
  <c r="DH1406" i="30"/>
  <c r="DI1406" i="30"/>
  <c r="DJ1406" i="30"/>
  <c r="DK1406" i="30"/>
  <c r="DL1406" i="30"/>
  <c r="DM1406" i="30"/>
  <c r="DN1406" i="30"/>
  <c r="DO1406" i="30"/>
  <c r="DP1406" i="30"/>
  <c r="DQ1406" i="30"/>
  <c r="DR1406" i="30"/>
  <c r="DS1406" i="30"/>
  <c r="DT1406" i="30"/>
  <c r="DU1406" i="30"/>
  <c r="DV1406" i="30"/>
  <c r="DW1406" i="30"/>
  <c r="DX1406" i="30"/>
  <c r="DY1406" i="30"/>
  <c r="DZ1406" i="30"/>
  <c r="EA1406" i="30"/>
  <c r="EB1406" i="30"/>
  <c r="EC1406" i="30"/>
  <c r="ED1406" i="30"/>
  <c r="EE1406" i="30"/>
  <c r="EF1406" i="30"/>
  <c r="EG1406" i="30"/>
  <c r="EH1406" i="30"/>
  <c r="EI1406" i="30"/>
  <c r="EJ1406" i="30"/>
  <c r="EK1406" i="30"/>
  <c r="EL1406" i="30"/>
  <c r="EM1406" i="30"/>
  <c r="EN1406" i="30"/>
  <c r="CM1407" i="30"/>
  <c r="CN1407" i="30"/>
  <c r="CO1407" i="30"/>
  <c r="CP1407" i="30"/>
  <c r="CQ1407" i="30"/>
  <c r="CR1407" i="30"/>
  <c r="CS1407" i="30"/>
  <c r="CT1407" i="30"/>
  <c r="CU1407" i="30"/>
  <c r="CV1407" i="30"/>
  <c r="CW1407" i="30"/>
  <c r="CX1407" i="30"/>
  <c r="CY1407" i="30"/>
  <c r="CZ1407" i="30"/>
  <c r="DA1407" i="30"/>
  <c r="DB1407" i="30"/>
  <c r="DC1407" i="30"/>
  <c r="DD1407" i="30"/>
  <c r="DE1407" i="30"/>
  <c r="DF1407" i="30"/>
  <c r="DG1407" i="30"/>
  <c r="DH1407" i="30"/>
  <c r="DI1407" i="30"/>
  <c r="DJ1407" i="30"/>
  <c r="DK1407" i="30"/>
  <c r="DL1407" i="30"/>
  <c r="DM1407" i="30"/>
  <c r="DN1407" i="30"/>
  <c r="DO1407" i="30"/>
  <c r="DP1407" i="30"/>
  <c r="DQ1407" i="30"/>
  <c r="DR1407" i="30"/>
  <c r="DS1407" i="30"/>
  <c r="DT1407" i="30"/>
  <c r="DU1407" i="30"/>
  <c r="DV1407" i="30"/>
  <c r="DW1407" i="30"/>
  <c r="DX1407" i="30"/>
  <c r="DY1407" i="30"/>
  <c r="DZ1407" i="30"/>
  <c r="EA1407" i="30"/>
  <c r="EB1407" i="30"/>
  <c r="EC1407" i="30"/>
  <c r="ED1407" i="30"/>
  <c r="EE1407" i="30"/>
  <c r="EF1407" i="30"/>
  <c r="EG1407" i="30"/>
  <c r="EH1407" i="30"/>
  <c r="EI1407" i="30"/>
  <c r="EJ1407" i="30"/>
  <c r="EK1407" i="30"/>
  <c r="EL1407" i="30"/>
  <c r="EM1407" i="30"/>
  <c r="EN1407" i="30"/>
  <c r="CM1408" i="30"/>
  <c r="CN1408" i="30"/>
  <c r="CO1408" i="30"/>
  <c r="CP1408" i="30"/>
  <c r="CQ1408" i="30"/>
  <c r="CR1408" i="30"/>
  <c r="CS1408" i="30"/>
  <c r="CT1408" i="30"/>
  <c r="CU1408" i="30"/>
  <c r="CV1408" i="30"/>
  <c r="CW1408" i="30"/>
  <c r="CX1408" i="30"/>
  <c r="CY1408" i="30"/>
  <c r="CZ1408" i="30"/>
  <c r="DA1408" i="30"/>
  <c r="DB1408" i="30"/>
  <c r="DC1408" i="30"/>
  <c r="DD1408" i="30"/>
  <c r="DE1408" i="30"/>
  <c r="DF1408" i="30"/>
  <c r="DG1408" i="30"/>
  <c r="DH1408" i="30"/>
  <c r="DI1408" i="30"/>
  <c r="DJ1408" i="30"/>
  <c r="DK1408" i="30"/>
  <c r="DL1408" i="30"/>
  <c r="DM1408" i="30"/>
  <c r="DN1408" i="30"/>
  <c r="DO1408" i="30"/>
  <c r="DP1408" i="30"/>
  <c r="DQ1408" i="30"/>
  <c r="DR1408" i="30"/>
  <c r="DS1408" i="30"/>
  <c r="DT1408" i="30"/>
  <c r="DU1408" i="30"/>
  <c r="DV1408" i="30"/>
  <c r="DW1408" i="30"/>
  <c r="DX1408" i="30"/>
  <c r="DY1408" i="30"/>
  <c r="DZ1408" i="30"/>
  <c r="EA1408" i="30"/>
  <c r="EB1408" i="30"/>
  <c r="EC1408" i="30"/>
  <c r="ED1408" i="30"/>
  <c r="EE1408" i="30"/>
  <c r="EF1408" i="30"/>
  <c r="EG1408" i="30"/>
  <c r="EH1408" i="30"/>
  <c r="EI1408" i="30"/>
  <c r="EJ1408" i="30"/>
  <c r="EK1408" i="30"/>
  <c r="EL1408" i="30"/>
  <c r="EM1408" i="30"/>
  <c r="EN1408" i="30"/>
  <c r="CM1409" i="30"/>
  <c r="CN1409" i="30"/>
  <c r="CO1409" i="30"/>
  <c r="CP1409" i="30"/>
  <c r="CQ1409" i="30"/>
  <c r="CR1409" i="30"/>
  <c r="CS1409" i="30"/>
  <c r="CT1409" i="30"/>
  <c r="CU1409" i="30"/>
  <c r="CV1409" i="30"/>
  <c r="CW1409" i="30"/>
  <c r="CX1409" i="30"/>
  <c r="CY1409" i="30"/>
  <c r="CZ1409" i="30"/>
  <c r="DA1409" i="30"/>
  <c r="DB1409" i="30"/>
  <c r="DC1409" i="30"/>
  <c r="DD1409" i="30"/>
  <c r="DE1409" i="30"/>
  <c r="DF1409" i="30"/>
  <c r="DG1409" i="30"/>
  <c r="DH1409" i="30"/>
  <c r="DI1409" i="30"/>
  <c r="DJ1409" i="30"/>
  <c r="DK1409" i="30"/>
  <c r="DL1409" i="30"/>
  <c r="DM1409" i="30"/>
  <c r="DN1409" i="30"/>
  <c r="DO1409" i="30"/>
  <c r="DP1409" i="30"/>
  <c r="DQ1409" i="30"/>
  <c r="DR1409" i="30"/>
  <c r="DS1409" i="30"/>
  <c r="DT1409" i="30"/>
  <c r="DU1409" i="30"/>
  <c r="DV1409" i="30"/>
  <c r="DW1409" i="30"/>
  <c r="DX1409" i="30"/>
  <c r="DY1409" i="30"/>
  <c r="DZ1409" i="30"/>
  <c r="EA1409" i="30"/>
  <c r="EB1409" i="30"/>
  <c r="EC1409" i="30"/>
  <c r="ED1409" i="30"/>
  <c r="EE1409" i="30"/>
  <c r="EF1409" i="30"/>
  <c r="EG1409" i="30"/>
  <c r="EH1409" i="30"/>
  <c r="EI1409" i="30"/>
  <c r="EJ1409" i="30"/>
  <c r="EK1409" i="30"/>
  <c r="EL1409" i="30"/>
  <c r="EM1409" i="30"/>
  <c r="EN1409" i="30"/>
  <c r="CM1410" i="30"/>
  <c r="CN1410" i="30"/>
  <c r="CO1410" i="30"/>
  <c r="CP1410" i="30"/>
  <c r="CQ1410" i="30"/>
  <c r="CR1410" i="30"/>
  <c r="CS1410" i="30"/>
  <c r="CT1410" i="30"/>
  <c r="CU1410" i="30"/>
  <c r="CV1410" i="30"/>
  <c r="CW1410" i="30"/>
  <c r="CX1410" i="30"/>
  <c r="CY1410" i="30"/>
  <c r="CZ1410" i="30"/>
  <c r="DA1410" i="30"/>
  <c r="DB1410" i="30"/>
  <c r="DC1410" i="30"/>
  <c r="DD1410" i="30"/>
  <c r="DE1410" i="30"/>
  <c r="DF1410" i="30"/>
  <c r="DG1410" i="30"/>
  <c r="DH1410" i="30"/>
  <c r="DI1410" i="30"/>
  <c r="DJ1410" i="30"/>
  <c r="DK1410" i="30"/>
  <c r="DL1410" i="30"/>
  <c r="DM1410" i="30"/>
  <c r="DN1410" i="30"/>
  <c r="DO1410" i="30"/>
  <c r="DP1410" i="30"/>
  <c r="DQ1410" i="30"/>
  <c r="DR1410" i="30"/>
  <c r="DS1410" i="30"/>
  <c r="DT1410" i="30"/>
  <c r="DU1410" i="30"/>
  <c r="DV1410" i="30"/>
  <c r="DW1410" i="30"/>
  <c r="DX1410" i="30"/>
  <c r="DY1410" i="30"/>
  <c r="DZ1410" i="30"/>
  <c r="EA1410" i="30"/>
  <c r="EB1410" i="30"/>
  <c r="EC1410" i="30"/>
  <c r="ED1410" i="30"/>
  <c r="EE1410" i="30"/>
  <c r="EF1410" i="30"/>
  <c r="EG1410" i="30"/>
  <c r="EH1410" i="30"/>
  <c r="EI1410" i="30"/>
  <c r="EJ1410" i="30"/>
  <c r="EK1410" i="30"/>
  <c r="EL1410" i="30"/>
  <c r="EM1410" i="30"/>
  <c r="EN1410" i="30"/>
  <c r="CM1411" i="30"/>
  <c r="CN1411" i="30"/>
  <c r="CO1411" i="30"/>
  <c r="CP1411" i="30"/>
  <c r="CQ1411" i="30"/>
  <c r="CR1411" i="30"/>
  <c r="CS1411" i="30"/>
  <c r="CT1411" i="30"/>
  <c r="CU1411" i="30"/>
  <c r="CV1411" i="30"/>
  <c r="CW1411" i="30"/>
  <c r="CX1411" i="30"/>
  <c r="CY1411" i="30"/>
  <c r="CZ1411" i="30"/>
  <c r="DA1411" i="30"/>
  <c r="DB1411" i="30"/>
  <c r="DC1411" i="30"/>
  <c r="DD1411" i="30"/>
  <c r="DE1411" i="30"/>
  <c r="DF1411" i="30"/>
  <c r="DG1411" i="30"/>
  <c r="DH1411" i="30"/>
  <c r="DI1411" i="30"/>
  <c r="DJ1411" i="30"/>
  <c r="DK1411" i="30"/>
  <c r="DL1411" i="30"/>
  <c r="DM1411" i="30"/>
  <c r="DN1411" i="30"/>
  <c r="DO1411" i="30"/>
  <c r="DP1411" i="30"/>
  <c r="DQ1411" i="30"/>
  <c r="DR1411" i="30"/>
  <c r="DS1411" i="30"/>
  <c r="DT1411" i="30"/>
  <c r="DU1411" i="30"/>
  <c r="DV1411" i="30"/>
  <c r="DW1411" i="30"/>
  <c r="DX1411" i="30"/>
  <c r="DY1411" i="30"/>
  <c r="DZ1411" i="30"/>
  <c r="EA1411" i="30"/>
  <c r="EB1411" i="30"/>
  <c r="EC1411" i="30"/>
  <c r="ED1411" i="30"/>
  <c r="EE1411" i="30"/>
  <c r="EF1411" i="30"/>
  <c r="EG1411" i="30"/>
  <c r="EH1411" i="30"/>
  <c r="EI1411" i="30"/>
  <c r="EJ1411" i="30"/>
  <c r="EK1411" i="30"/>
  <c r="EL1411" i="30"/>
  <c r="EM1411" i="30"/>
  <c r="EN1411" i="30"/>
  <c r="CM1412" i="30"/>
  <c r="CN1412" i="30"/>
  <c r="CO1412" i="30"/>
  <c r="CP1412" i="30"/>
  <c r="CQ1412" i="30"/>
  <c r="CR1412" i="30"/>
  <c r="CS1412" i="30"/>
  <c r="CT1412" i="30"/>
  <c r="CU1412" i="30"/>
  <c r="CV1412" i="30"/>
  <c r="CW1412" i="30"/>
  <c r="CX1412" i="30"/>
  <c r="CY1412" i="30"/>
  <c r="CZ1412" i="30"/>
  <c r="DA1412" i="30"/>
  <c r="DB1412" i="30"/>
  <c r="DC1412" i="30"/>
  <c r="DD1412" i="30"/>
  <c r="DE1412" i="30"/>
  <c r="DF1412" i="30"/>
  <c r="DG1412" i="30"/>
  <c r="DH1412" i="30"/>
  <c r="DI1412" i="30"/>
  <c r="DJ1412" i="30"/>
  <c r="DK1412" i="30"/>
  <c r="DL1412" i="30"/>
  <c r="DM1412" i="30"/>
  <c r="DN1412" i="30"/>
  <c r="DO1412" i="30"/>
  <c r="DP1412" i="30"/>
  <c r="DQ1412" i="30"/>
  <c r="DR1412" i="30"/>
  <c r="DS1412" i="30"/>
  <c r="DT1412" i="30"/>
  <c r="DU1412" i="30"/>
  <c r="DV1412" i="30"/>
  <c r="DW1412" i="30"/>
  <c r="DX1412" i="30"/>
  <c r="DY1412" i="30"/>
  <c r="DZ1412" i="30"/>
  <c r="EA1412" i="30"/>
  <c r="EB1412" i="30"/>
  <c r="EC1412" i="30"/>
  <c r="ED1412" i="30"/>
  <c r="EE1412" i="30"/>
  <c r="EF1412" i="30"/>
  <c r="EG1412" i="30"/>
  <c r="EH1412" i="30"/>
  <c r="EI1412" i="30"/>
  <c r="EJ1412" i="30"/>
  <c r="EK1412" i="30"/>
  <c r="EL1412" i="30"/>
  <c r="EM1412" i="30"/>
  <c r="EN1412" i="30"/>
  <c r="CM1413" i="30"/>
  <c r="CN1413" i="30"/>
  <c r="CO1413" i="30"/>
  <c r="CP1413" i="30"/>
  <c r="CQ1413" i="30"/>
  <c r="CR1413" i="30"/>
  <c r="CS1413" i="30"/>
  <c r="CT1413" i="30"/>
  <c r="CU1413" i="30"/>
  <c r="CV1413" i="30"/>
  <c r="CW1413" i="30"/>
  <c r="CX1413" i="30"/>
  <c r="CY1413" i="30"/>
  <c r="CZ1413" i="30"/>
  <c r="DA1413" i="30"/>
  <c r="DB1413" i="30"/>
  <c r="DC1413" i="30"/>
  <c r="DD1413" i="30"/>
  <c r="DE1413" i="30"/>
  <c r="DF1413" i="30"/>
  <c r="DG1413" i="30"/>
  <c r="DH1413" i="30"/>
  <c r="DI1413" i="30"/>
  <c r="DJ1413" i="30"/>
  <c r="DK1413" i="30"/>
  <c r="DL1413" i="30"/>
  <c r="DM1413" i="30"/>
  <c r="DN1413" i="30"/>
  <c r="DO1413" i="30"/>
  <c r="DP1413" i="30"/>
  <c r="DQ1413" i="30"/>
  <c r="DR1413" i="30"/>
  <c r="DS1413" i="30"/>
  <c r="DT1413" i="30"/>
  <c r="DU1413" i="30"/>
  <c r="DV1413" i="30"/>
  <c r="DW1413" i="30"/>
  <c r="DX1413" i="30"/>
  <c r="DY1413" i="30"/>
  <c r="DZ1413" i="30"/>
  <c r="EA1413" i="30"/>
  <c r="EB1413" i="30"/>
  <c r="EC1413" i="30"/>
  <c r="ED1413" i="30"/>
  <c r="EE1413" i="30"/>
  <c r="EF1413" i="30"/>
  <c r="EG1413" i="30"/>
  <c r="EH1413" i="30"/>
  <c r="EI1413" i="30"/>
  <c r="EJ1413" i="30"/>
  <c r="EK1413" i="30"/>
  <c r="EL1413" i="30"/>
  <c r="EM1413" i="30"/>
  <c r="EN1413" i="30"/>
  <c r="CM1414" i="30"/>
  <c r="CN1414" i="30"/>
  <c r="CO1414" i="30"/>
  <c r="CP1414" i="30"/>
  <c r="CQ1414" i="30"/>
  <c r="CR1414" i="30"/>
  <c r="CS1414" i="30"/>
  <c r="CT1414" i="30"/>
  <c r="CU1414" i="30"/>
  <c r="CV1414" i="30"/>
  <c r="CW1414" i="30"/>
  <c r="CX1414" i="30"/>
  <c r="CY1414" i="30"/>
  <c r="CZ1414" i="30"/>
  <c r="DA1414" i="30"/>
  <c r="DB1414" i="30"/>
  <c r="DC1414" i="30"/>
  <c r="DD1414" i="30"/>
  <c r="DE1414" i="30"/>
  <c r="DF1414" i="30"/>
  <c r="DG1414" i="30"/>
  <c r="DH1414" i="30"/>
  <c r="DI1414" i="30"/>
  <c r="DJ1414" i="30"/>
  <c r="DK1414" i="30"/>
  <c r="DL1414" i="30"/>
  <c r="DM1414" i="30"/>
  <c r="DN1414" i="30"/>
  <c r="DO1414" i="30"/>
  <c r="DP1414" i="30"/>
  <c r="DQ1414" i="30"/>
  <c r="DR1414" i="30"/>
  <c r="DS1414" i="30"/>
  <c r="DT1414" i="30"/>
  <c r="DU1414" i="30"/>
  <c r="DV1414" i="30"/>
  <c r="DW1414" i="30"/>
  <c r="DX1414" i="30"/>
  <c r="DY1414" i="30"/>
  <c r="DZ1414" i="30"/>
  <c r="EA1414" i="30"/>
  <c r="EB1414" i="30"/>
  <c r="EC1414" i="30"/>
  <c r="ED1414" i="30"/>
  <c r="EE1414" i="30"/>
  <c r="EF1414" i="30"/>
  <c r="EG1414" i="30"/>
  <c r="EH1414" i="30"/>
  <c r="EI1414" i="30"/>
  <c r="EJ1414" i="30"/>
  <c r="EK1414" i="30"/>
  <c r="EL1414" i="30"/>
  <c r="EM1414" i="30"/>
  <c r="EN1414" i="30"/>
  <c r="CM1415" i="30"/>
  <c r="CN1415" i="30"/>
  <c r="CO1415" i="30"/>
  <c r="CP1415" i="30"/>
  <c r="CQ1415" i="30"/>
  <c r="CR1415" i="30"/>
  <c r="CS1415" i="30"/>
  <c r="CT1415" i="30"/>
  <c r="CU1415" i="30"/>
  <c r="CV1415" i="30"/>
  <c r="CW1415" i="30"/>
  <c r="CX1415" i="30"/>
  <c r="CY1415" i="30"/>
  <c r="CZ1415" i="30"/>
  <c r="DA1415" i="30"/>
  <c r="DB1415" i="30"/>
  <c r="DC1415" i="30"/>
  <c r="DD1415" i="30"/>
  <c r="DE1415" i="30"/>
  <c r="DF1415" i="30"/>
  <c r="DG1415" i="30"/>
  <c r="DH1415" i="30"/>
  <c r="DI1415" i="30"/>
  <c r="DJ1415" i="30"/>
  <c r="DK1415" i="30"/>
  <c r="DL1415" i="30"/>
  <c r="DM1415" i="30"/>
  <c r="DN1415" i="30"/>
  <c r="DO1415" i="30"/>
  <c r="DP1415" i="30"/>
  <c r="DQ1415" i="30"/>
  <c r="DR1415" i="30"/>
  <c r="DS1415" i="30"/>
  <c r="DT1415" i="30"/>
  <c r="DU1415" i="30"/>
  <c r="DV1415" i="30"/>
  <c r="DW1415" i="30"/>
  <c r="DX1415" i="30"/>
  <c r="DY1415" i="30"/>
  <c r="DZ1415" i="30"/>
  <c r="EA1415" i="30"/>
  <c r="EB1415" i="30"/>
  <c r="EC1415" i="30"/>
  <c r="ED1415" i="30"/>
  <c r="EE1415" i="30"/>
  <c r="EF1415" i="30"/>
  <c r="EG1415" i="30"/>
  <c r="EH1415" i="30"/>
  <c r="EI1415" i="30"/>
  <c r="EJ1415" i="30"/>
  <c r="EK1415" i="30"/>
  <c r="EL1415" i="30"/>
  <c r="EM1415" i="30"/>
  <c r="EN1415" i="30"/>
  <c r="CM1416" i="30"/>
  <c r="CN1416" i="30"/>
  <c r="CO1416" i="30"/>
  <c r="CP1416" i="30"/>
  <c r="CQ1416" i="30"/>
  <c r="CR1416" i="30"/>
  <c r="CS1416" i="30"/>
  <c r="CT1416" i="30"/>
  <c r="CU1416" i="30"/>
  <c r="CV1416" i="30"/>
  <c r="CW1416" i="30"/>
  <c r="CX1416" i="30"/>
  <c r="CY1416" i="30"/>
  <c r="CZ1416" i="30"/>
  <c r="DA1416" i="30"/>
  <c r="DB1416" i="30"/>
  <c r="DC1416" i="30"/>
  <c r="DD1416" i="30"/>
  <c r="DE1416" i="30"/>
  <c r="DF1416" i="30"/>
  <c r="DG1416" i="30"/>
  <c r="DH1416" i="30"/>
  <c r="DI1416" i="30"/>
  <c r="DJ1416" i="30"/>
  <c r="DK1416" i="30"/>
  <c r="DL1416" i="30"/>
  <c r="DM1416" i="30"/>
  <c r="DN1416" i="30"/>
  <c r="DO1416" i="30"/>
  <c r="DP1416" i="30"/>
  <c r="DQ1416" i="30"/>
  <c r="DR1416" i="30"/>
  <c r="DS1416" i="30"/>
  <c r="DT1416" i="30"/>
  <c r="DU1416" i="30"/>
  <c r="DV1416" i="30"/>
  <c r="DW1416" i="30"/>
  <c r="DX1416" i="30"/>
  <c r="DY1416" i="30"/>
  <c r="DZ1416" i="30"/>
  <c r="EA1416" i="30"/>
  <c r="EB1416" i="30"/>
  <c r="EC1416" i="30"/>
  <c r="ED1416" i="30"/>
  <c r="EE1416" i="30"/>
  <c r="EF1416" i="30"/>
  <c r="EG1416" i="30"/>
  <c r="EH1416" i="30"/>
  <c r="EI1416" i="30"/>
  <c r="EJ1416" i="30"/>
  <c r="EK1416" i="30"/>
  <c r="EL1416" i="30"/>
  <c r="EM1416" i="30"/>
  <c r="EN1416" i="30"/>
  <c r="CM1417" i="30"/>
  <c r="CN1417" i="30"/>
  <c r="CO1417" i="30"/>
  <c r="CP1417" i="30"/>
  <c r="CQ1417" i="30"/>
  <c r="CR1417" i="30"/>
  <c r="CS1417" i="30"/>
  <c r="CT1417" i="30"/>
  <c r="CU1417" i="30"/>
  <c r="CV1417" i="30"/>
  <c r="CW1417" i="30"/>
  <c r="CX1417" i="30"/>
  <c r="CY1417" i="30"/>
  <c r="CZ1417" i="30"/>
  <c r="DA1417" i="30"/>
  <c r="DB1417" i="30"/>
  <c r="DC1417" i="30"/>
  <c r="DD1417" i="30"/>
  <c r="DE1417" i="30"/>
  <c r="DF1417" i="30"/>
  <c r="DG1417" i="30"/>
  <c r="DH1417" i="30"/>
  <c r="DI1417" i="30"/>
  <c r="DJ1417" i="30"/>
  <c r="DK1417" i="30"/>
  <c r="DL1417" i="30"/>
  <c r="DM1417" i="30"/>
  <c r="DN1417" i="30"/>
  <c r="DO1417" i="30"/>
  <c r="DP1417" i="30"/>
  <c r="DQ1417" i="30"/>
  <c r="DR1417" i="30"/>
  <c r="DS1417" i="30"/>
  <c r="DT1417" i="30"/>
  <c r="DU1417" i="30"/>
  <c r="DV1417" i="30"/>
  <c r="DW1417" i="30"/>
  <c r="DX1417" i="30"/>
  <c r="DY1417" i="30"/>
  <c r="DZ1417" i="30"/>
  <c r="EA1417" i="30"/>
  <c r="EB1417" i="30"/>
  <c r="EC1417" i="30"/>
  <c r="ED1417" i="30"/>
  <c r="EE1417" i="30"/>
  <c r="EF1417" i="30"/>
  <c r="EG1417" i="30"/>
  <c r="EH1417" i="30"/>
  <c r="EI1417" i="30"/>
  <c r="EJ1417" i="30"/>
  <c r="EK1417" i="30"/>
  <c r="EL1417" i="30"/>
  <c r="EM1417" i="30"/>
  <c r="EN1417" i="30"/>
  <c r="CM1418" i="30"/>
  <c r="CN1418" i="30"/>
  <c r="CO1418" i="30"/>
  <c r="CP1418" i="30"/>
  <c r="CQ1418" i="30"/>
  <c r="CR1418" i="30"/>
  <c r="CS1418" i="30"/>
  <c r="CT1418" i="30"/>
  <c r="CU1418" i="30"/>
  <c r="CV1418" i="30"/>
  <c r="CW1418" i="30"/>
  <c r="CX1418" i="30"/>
  <c r="CY1418" i="30"/>
  <c r="CZ1418" i="30"/>
  <c r="DA1418" i="30"/>
  <c r="DB1418" i="30"/>
  <c r="DC1418" i="30"/>
  <c r="DD1418" i="30"/>
  <c r="DE1418" i="30"/>
  <c r="DF1418" i="30"/>
  <c r="DG1418" i="30"/>
  <c r="DH1418" i="30"/>
  <c r="DI1418" i="30"/>
  <c r="DJ1418" i="30"/>
  <c r="DK1418" i="30"/>
  <c r="DL1418" i="30"/>
  <c r="DM1418" i="30"/>
  <c r="DN1418" i="30"/>
  <c r="DO1418" i="30"/>
  <c r="DP1418" i="30"/>
  <c r="DQ1418" i="30"/>
  <c r="DR1418" i="30"/>
  <c r="DS1418" i="30"/>
  <c r="DT1418" i="30"/>
  <c r="DU1418" i="30"/>
  <c r="DV1418" i="30"/>
  <c r="DW1418" i="30"/>
  <c r="DX1418" i="30"/>
  <c r="DY1418" i="30"/>
  <c r="DZ1418" i="30"/>
  <c r="EA1418" i="30"/>
  <c r="EB1418" i="30"/>
  <c r="EC1418" i="30"/>
  <c r="ED1418" i="30"/>
  <c r="EE1418" i="30"/>
  <c r="EF1418" i="30"/>
  <c r="EG1418" i="30"/>
  <c r="EH1418" i="30"/>
  <c r="EI1418" i="30"/>
  <c r="EJ1418" i="30"/>
  <c r="EK1418" i="30"/>
  <c r="EL1418" i="30"/>
  <c r="EM1418" i="30"/>
  <c r="EN1418" i="30"/>
  <c r="CM1419" i="30"/>
  <c r="CN1419" i="30"/>
  <c r="CO1419" i="30"/>
  <c r="CP1419" i="30"/>
  <c r="CQ1419" i="30"/>
  <c r="CR1419" i="30"/>
  <c r="CS1419" i="30"/>
  <c r="CT1419" i="30"/>
  <c r="CU1419" i="30"/>
  <c r="CV1419" i="30"/>
  <c r="CW1419" i="30"/>
  <c r="CX1419" i="30"/>
  <c r="CY1419" i="30"/>
  <c r="CZ1419" i="30"/>
  <c r="DA1419" i="30"/>
  <c r="DB1419" i="30"/>
  <c r="DC1419" i="30"/>
  <c r="DD1419" i="30"/>
  <c r="DE1419" i="30"/>
  <c r="DF1419" i="30"/>
  <c r="DG1419" i="30"/>
  <c r="DH1419" i="30"/>
  <c r="DI1419" i="30"/>
  <c r="DJ1419" i="30"/>
  <c r="DK1419" i="30"/>
  <c r="DL1419" i="30"/>
  <c r="DM1419" i="30"/>
  <c r="DN1419" i="30"/>
  <c r="DO1419" i="30"/>
  <c r="DP1419" i="30"/>
  <c r="DQ1419" i="30"/>
  <c r="DR1419" i="30"/>
  <c r="DS1419" i="30"/>
  <c r="DT1419" i="30"/>
  <c r="DU1419" i="30"/>
  <c r="DV1419" i="30"/>
  <c r="DW1419" i="30"/>
  <c r="DX1419" i="30"/>
  <c r="DY1419" i="30"/>
  <c r="DZ1419" i="30"/>
  <c r="EA1419" i="30"/>
  <c r="EB1419" i="30"/>
  <c r="EC1419" i="30"/>
  <c r="ED1419" i="30"/>
  <c r="EE1419" i="30"/>
  <c r="EF1419" i="30"/>
  <c r="EG1419" i="30"/>
  <c r="EH1419" i="30"/>
  <c r="EI1419" i="30"/>
  <c r="EJ1419" i="30"/>
  <c r="EK1419" i="30"/>
  <c r="EL1419" i="30"/>
  <c r="EM1419" i="30"/>
  <c r="EN1419" i="30"/>
  <c r="CM1420" i="30"/>
  <c r="CN1420" i="30"/>
  <c r="CO1420" i="30"/>
  <c r="CP1420" i="30"/>
  <c r="CQ1420" i="30"/>
  <c r="CR1420" i="30"/>
  <c r="CS1420" i="30"/>
  <c r="CT1420" i="30"/>
  <c r="CU1420" i="30"/>
  <c r="CV1420" i="30"/>
  <c r="CW1420" i="30"/>
  <c r="CX1420" i="30"/>
  <c r="CY1420" i="30"/>
  <c r="CZ1420" i="30"/>
  <c r="DA1420" i="30"/>
  <c r="DB1420" i="30"/>
  <c r="DC1420" i="30"/>
  <c r="DD1420" i="30"/>
  <c r="DE1420" i="30"/>
  <c r="DF1420" i="30"/>
  <c r="DG1420" i="30"/>
  <c r="DH1420" i="30"/>
  <c r="DI1420" i="30"/>
  <c r="DJ1420" i="30"/>
  <c r="DK1420" i="30"/>
  <c r="DL1420" i="30"/>
  <c r="DM1420" i="30"/>
  <c r="DN1420" i="30"/>
  <c r="DO1420" i="30"/>
  <c r="DP1420" i="30"/>
  <c r="DQ1420" i="30"/>
  <c r="DR1420" i="30"/>
  <c r="DS1420" i="30"/>
  <c r="DT1420" i="30"/>
  <c r="DU1420" i="30"/>
  <c r="DV1420" i="30"/>
  <c r="DW1420" i="30"/>
  <c r="DX1420" i="30"/>
  <c r="DY1420" i="30"/>
  <c r="DZ1420" i="30"/>
  <c r="EA1420" i="30"/>
  <c r="EB1420" i="30"/>
  <c r="EC1420" i="30"/>
  <c r="ED1420" i="30"/>
  <c r="EE1420" i="30"/>
  <c r="EF1420" i="30"/>
  <c r="EG1420" i="30"/>
  <c r="EH1420" i="30"/>
  <c r="EI1420" i="30"/>
  <c r="EJ1420" i="30"/>
  <c r="EK1420" i="30"/>
  <c r="EL1420" i="30"/>
  <c r="EM1420" i="30"/>
  <c r="EN1420" i="30"/>
  <c r="CM1421" i="30"/>
  <c r="CN1421" i="30"/>
  <c r="CO1421" i="30"/>
  <c r="CP1421" i="30"/>
  <c r="CQ1421" i="30"/>
  <c r="CR1421" i="30"/>
  <c r="CS1421" i="30"/>
  <c r="CT1421" i="30"/>
  <c r="CU1421" i="30"/>
  <c r="CV1421" i="30"/>
  <c r="CW1421" i="30"/>
  <c r="CX1421" i="30"/>
  <c r="CY1421" i="30"/>
  <c r="CZ1421" i="30"/>
  <c r="DA1421" i="30"/>
  <c r="DB1421" i="30"/>
  <c r="DC1421" i="30"/>
  <c r="DD1421" i="30"/>
  <c r="DE1421" i="30"/>
  <c r="DF1421" i="30"/>
  <c r="DG1421" i="30"/>
  <c r="DH1421" i="30"/>
  <c r="DI1421" i="30"/>
  <c r="DJ1421" i="30"/>
  <c r="DK1421" i="30"/>
  <c r="DL1421" i="30"/>
  <c r="DM1421" i="30"/>
  <c r="DN1421" i="30"/>
  <c r="DO1421" i="30"/>
  <c r="DP1421" i="30"/>
  <c r="DQ1421" i="30"/>
  <c r="DR1421" i="30"/>
  <c r="DS1421" i="30"/>
  <c r="DT1421" i="30"/>
  <c r="DU1421" i="30"/>
  <c r="DV1421" i="30"/>
  <c r="DW1421" i="30"/>
  <c r="DX1421" i="30"/>
  <c r="DY1421" i="30"/>
  <c r="DZ1421" i="30"/>
  <c r="EA1421" i="30"/>
  <c r="EB1421" i="30"/>
  <c r="EC1421" i="30"/>
  <c r="ED1421" i="30"/>
  <c r="EE1421" i="30"/>
  <c r="EF1421" i="30"/>
  <c r="EG1421" i="30"/>
  <c r="EH1421" i="30"/>
  <c r="EI1421" i="30"/>
  <c r="EJ1421" i="30"/>
  <c r="EK1421" i="30"/>
  <c r="EL1421" i="30"/>
  <c r="EM1421" i="30"/>
  <c r="EN1421" i="30"/>
  <c r="CM1422" i="30"/>
  <c r="CN1422" i="30"/>
  <c r="CO1422" i="30"/>
  <c r="CP1422" i="30"/>
  <c r="CQ1422" i="30"/>
  <c r="CR1422" i="30"/>
  <c r="CS1422" i="30"/>
  <c r="CT1422" i="30"/>
  <c r="CU1422" i="30"/>
  <c r="CV1422" i="30"/>
  <c r="CW1422" i="30"/>
  <c r="CX1422" i="30"/>
  <c r="CY1422" i="30"/>
  <c r="CZ1422" i="30"/>
  <c r="DA1422" i="30"/>
  <c r="DB1422" i="30"/>
  <c r="DC1422" i="30"/>
  <c r="DD1422" i="30"/>
  <c r="DE1422" i="30"/>
  <c r="DF1422" i="30"/>
  <c r="DG1422" i="30"/>
  <c r="DH1422" i="30"/>
  <c r="DI1422" i="30"/>
  <c r="DJ1422" i="30"/>
  <c r="DK1422" i="30"/>
  <c r="DL1422" i="30"/>
  <c r="DM1422" i="30"/>
  <c r="DN1422" i="30"/>
  <c r="DO1422" i="30"/>
  <c r="DP1422" i="30"/>
  <c r="DQ1422" i="30"/>
  <c r="DR1422" i="30"/>
  <c r="DS1422" i="30"/>
  <c r="DT1422" i="30"/>
  <c r="DU1422" i="30"/>
  <c r="DV1422" i="30"/>
  <c r="DW1422" i="30"/>
  <c r="DX1422" i="30"/>
  <c r="DY1422" i="30"/>
  <c r="DZ1422" i="30"/>
  <c r="EA1422" i="30"/>
  <c r="EB1422" i="30"/>
  <c r="EC1422" i="30"/>
  <c r="ED1422" i="30"/>
  <c r="EE1422" i="30"/>
  <c r="EF1422" i="30"/>
  <c r="EG1422" i="30"/>
  <c r="EH1422" i="30"/>
  <c r="EI1422" i="30"/>
  <c r="EJ1422" i="30"/>
  <c r="EK1422" i="30"/>
  <c r="EL1422" i="30"/>
  <c r="EM1422" i="30"/>
  <c r="EN1422" i="30"/>
  <c r="CM1423" i="30"/>
  <c r="CN1423" i="30"/>
  <c r="CO1423" i="30"/>
  <c r="CP1423" i="30"/>
  <c r="CQ1423" i="30"/>
  <c r="CR1423" i="30"/>
  <c r="CS1423" i="30"/>
  <c r="CT1423" i="30"/>
  <c r="CU1423" i="30"/>
  <c r="CV1423" i="30"/>
  <c r="CW1423" i="30"/>
  <c r="CX1423" i="30"/>
  <c r="CY1423" i="30"/>
  <c r="CZ1423" i="30"/>
  <c r="DA1423" i="30"/>
  <c r="DB1423" i="30"/>
  <c r="DC1423" i="30"/>
  <c r="DD1423" i="30"/>
  <c r="DE1423" i="30"/>
  <c r="DF1423" i="30"/>
  <c r="DG1423" i="30"/>
  <c r="DH1423" i="30"/>
  <c r="DI1423" i="30"/>
  <c r="DJ1423" i="30"/>
  <c r="DK1423" i="30"/>
  <c r="DL1423" i="30"/>
  <c r="DM1423" i="30"/>
  <c r="DN1423" i="30"/>
  <c r="DO1423" i="30"/>
  <c r="DP1423" i="30"/>
  <c r="DQ1423" i="30"/>
  <c r="DR1423" i="30"/>
  <c r="DS1423" i="30"/>
  <c r="DT1423" i="30"/>
  <c r="DU1423" i="30"/>
  <c r="DV1423" i="30"/>
  <c r="DW1423" i="30"/>
  <c r="DX1423" i="30"/>
  <c r="DY1423" i="30"/>
  <c r="DZ1423" i="30"/>
  <c r="EA1423" i="30"/>
  <c r="EB1423" i="30"/>
  <c r="EC1423" i="30"/>
  <c r="ED1423" i="30"/>
  <c r="EE1423" i="30"/>
  <c r="EF1423" i="30"/>
  <c r="EG1423" i="30"/>
  <c r="EH1423" i="30"/>
  <c r="EI1423" i="30"/>
  <c r="EJ1423" i="30"/>
  <c r="EK1423" i="30"/>
  <c r="EL1423" i="30"/>
  <c r="EM1423" i="30"/>
  <c r="EN1423" i="30"/>
  <c r="CM1424" i="30"/>
  <c r="CN1424" i="30"/>
  <c r="CO1424" i="30"/>
  <c r="CP1424" i="30"/>
  <c r="CQ1424" i="30"/>
  <c r="CR1424" i="30"/>
  <c r="CS1424" i="30"/>
  <c r="CT1424" i="30"/>
  <c r="CU1424" i="30"/>
  <c r="CV1424" i="30"/>
  <c r="CW1424" i="30"/>
  <c r="CX1424" i="30"/>
  <c r="CY1424" i="30"/>
  <c r="CZ1424" i="30"/>
  <c r="DA1424" i="30"/>
  <c r="DB1424" i="30"/>
  <c r="DC1424" i="30"/>
  <c r="DD1424" i="30"/>
  <c r="DE1424" i="30"/>
  <c r="DF1424" i="30"/>
  <c r="DG1424" i="30"/>
  <c r="DH1424" i="30"/>
  <c r="DI1424" i="30"/>
  <c r="DJ1424" i="30"/>
  <c r="DK1424" i="30"/>
  <c r="DL1424" i="30"/>
  <c r="DM1424" i="30"/>
  <c r="DN1424" i="30"/>
  <c r="DO1424" i="30"/>
  <c r="DP1424" i="30"/>
  <c r="DQ1424" i="30"/>
  <c r="DR1424" i="30"/>
  <c r="DS1424" i="30"/>
  <c r="DT1424" i="30"/>
  <c r="DU1424" i="30"/>
  <c r="DV1424" i="30"/>
  <c r="DW1424" i="30"/>
  <c r="DX1424" i="30"/>
  <c r="DY1424" i="30"/>
  <c r="DZ1424" i="30"/>
  <c r="EA1424" i="30"/>
  <c r="EB1424" i="30"/>
  <c r="EC1424" i="30"/>
  <c r="ED1424" i="30"/>
  <c r="EE1424" i="30"/>
  <c r="EF1424" i="30"/>
  <c r="EG1424" i="30"/>
  <c r="EH1424" i="30"/>
  <c r="EI1424" i="30"/>
  <c r="EJ1424" i="30"/>
  <c r="EK1424" i="30"/>
  <c r="EL1424" i="30"/>
  <c r="EM1424" i="30"/>
  <c r="EN1424" i="30"/>
  <c r="CM1425" i="30"/>
  <c r="CN1425" i="30"/>
  <c r="CO1425" i="30"/>
  <c r="CP1425" i="30"/>
  <c r="CQ1425" i="30"/>
  <c r="CR1425" i="30"/>
  <c r="CS1425" i="30"/>
  <c r="CT1425" i="30"/>
  <c r="CU1425" i="30"/>
  <c r="CV1425" i="30"/>
  <c r="CW1425" i="30"/>
  <c r="CX1425" i="30"/>
  <c r="CY1425" i="30"/>
  <c r="CZ1425" i="30"/>
  <c r="DA1425" i="30"/>
  <c r="DB1425" i="30"/>
  <c r="DC1425" i="30"/>
  <c r="DD1425" i="30"/>
  <c r="DE1425" i="30"/>
  <c r="DF1425" i="30"/>
  <c r="DG1425" i="30"/>
  <c r="DH1425" i="30"/>
  <c r="DI1425" i="30"/>
  <c r="DJ1425" i="30"/>
  <c r="DK1425" i="30"/>
  <c r="DL1425" i="30"/>
  <c r="DM1425" i="30"/>
  <c r="DN1425" i="30"/>
  <c r="DO1425" i="30"/>
  <c r="DP1425" i="30"/>
  <c r="DQ1425" i="30"/>
  <c r="DR1425" i="30"/>
  <c r="DS1425" i="30"/>
  <c r="DT1425" i="30"/>
  <c r="DU1425" i="30"/>
  <c r="DV1425" i="30"/>
  <c r="DW1425" i="30"/>
  <c r="DX1425" i="30"/>
  <c r="DY1425" i="30"/>
  <c r="DZ1425" i="30"/>
  <c r="EA1425" i="30"/>
  <c r="EB1425" i="30"/>
  <c r="EC1425" i="30"/>
  <c r="ED1425" i="30"/>
  <c r="EE1425" i="30"/>
  <c r="EF1425" i="30"/>
  <c r="EG1425" i="30"/>
  <c r="EH1425" i="30"/>
  <c r="EI1425" i="30"/>
  <c r="EJ1425" i="30"/>
  <c r="EK1425" i="30"/>
  <c r="EL1425" i="30"/>
  <c r="EM1425" i="30"/>
  <c r="EN1425" i="30"/>
  <c r="CM1426" i="30"/>
  <c r="CN1426" i="30"/>
  <c r="CO1426" i="30"/>
  <c r="CP1426" i="30"/>
  <c r="CQ1426" i="30"/>
  <c r="CR1426" i="30"/>
  <c r="CS1426" i="30"/>
  <c r="CT1426" i="30"/>
  <c r="CU1426" i="30"/>
  <c r="CV1426" i="30"/>
  <c r="CW1426" i="30"/>
  <c r="CX1426" i="30"/>
  <c r="CY1426" i="30"/>
  <c r="CZ1426" i="30"/>
  <c r="DA1426" i="30"/>
  <c r="DB1426" i="30"/>
  <c r="DC1426" i="30"/>
  <c r="DD1426" i="30"/>
  <c r="DE1426" i="30"/>
  <c r="DF1426" i="30"/>
  <c r="DG1426" i="30"/>
  <c r="DH1426" i="30"/>
  <c r="DI1426" i="30"/>
  <c r="DJ1426" i="30"/>
  <c r="DK1426" i="30"/>
  <c r="DL1426" i="30"/>
  <c r="DM1426" i="30"/>
  <c r="DN1426" i="30"/>
  <c r="DO1426" i="30"/>
  <c r="DP1426" i="30"/>
  <c r="DQ1426" i="30"/>
  <c r="DR1426" i="30"/>
  <c r="DS1426" i="30"/>
  <c r="DT1426" i="30"/>
  <c r="DU1426" i="30"/>
  <c r="DV1426" i="30"/>
  <c r="DW1426" i="30"/>
  <c r="DX1426" i="30"/>
  <c r="DY1426" i="30"/>
  <c r="DZ1426" i="30"/>
  <c r="EA1426" i="30"/>
  <c r="EB1426" i="30"/>
  <c r="EC1426" i="30"/>
  <c r="ED1426" i="30"/>
  <c r="EE1426" i="30"/>
  <c r="EF1426" i="30"/>
  <c r="EG1426" i="30"/>
  <c r="EH1426" i="30"/>
  <c r="EI1426" i="30"/>
  <c r="EJ1426" i="30"/>
  <c r="EK1426" i="30"/>
  <c r="EL1426" i="30"/>
  <c r="EM1426" i="30"/>
  <c r="EN1426" i="30"/>
  <c r="CM1427" i="30"/>
  <c r="CN1427" i="30"/>
  <c r="CO1427" i="30"/>
  <c r="CP1427" i="30"/>
  <c r="CQ1427" i="30"/>
  <c r="CR1427" i="30"/>
  <c r="CS1427" i="30"/>
  <c r="CT1427" i="30"/>
  <c r="CU1427" i="30"/>
  <c r="CV1427" i="30"/>
  <c r="CW1427" i="30"/>
  <c r="CX1427" i="30"/>
  <c r="CY1427" i="30"/>
  <c r="CZ1427" i="30"/>
  <c r="DA1427" i="30"/>
  <c r="DB1427" i="30"/>
  <c r="DC1427" i="30"/>
  <c r="DD1427" i="30"/>
  <c r="DE1427" i="30"/>
  <c r="DF1427" i="30"/>
  <c r="DG1427" i="30"/>
  <c r="DH1427" i="30"/>
  <c r="DI1427" i="30"/>
  <c r="DJ1427" i="30"/>
  <c r="DK1427" i="30"/>
  <c r="DL1427" i="30"/>
  <c r="DM1427" i="30"/>
  <c r="DN1427" i="30"/>
  <c r="DO1427" i="30"/>
  <c r="DP1427" i="30"/>
  <c r="DQ1427" i="30"/>
  <c r="DR1427" i="30"/>
  <c r="DS1427" i="30"/>
  <c r="DT1427" i="30"/>
  <c r="DU1427" i="30"/>
  <c r="DV1427" i="30"/>
  <c r="DW1427" i="30"/>
  <c r="DX1427" i="30"/>
  <c r="DY1427" i="30"/>
  <c r="DZ1427" i="30"/>
  <c r="EA1427" i="30"/>
  <c r="EB1427" i="30"/>
  <c r="EC1427" i="30"/>
  <c r="ED1427" i="30"/>
  <c r="EE1427" i="30"/>
  <c r="EF1427" i="30"/>
  <c r="EG1427" i="30"/>
  <c r="EH1427" i="30"/>
  <c r="EI1427" i="30"/>
  <c r="EJ1427" i="30"/>
  <c r="EK1427" i="30"/>
  <c r="EL1427" i="30"/>
  <c r="EM1427" i="30"/>
  <c r="EN1427" i="30"/>
  <c r="CM1428" i="30"/>
  <c r="CN1428" i="30"/>
  <c r="CO1428" i="30"/>
  <c r="CP1428" i="30"/>
  <c r="CQ1428" i="30"/>
  <c r="CR1428" i="30"/>
  <c r="CS1428" i="30"/>
  <c r="CT1428" i="30"/>
  <c r="CU1428" i="30"/>
  <c r="CV1428" i="30"/>
  <c r="CW1428" i="30"/>
  <c r="CX1428" i="30"/>
  <c r="CY1428" i="30"/>
  <c r="CZ1428" i="30"/>
  <c r="DA1428" i="30"/>
  <c r="DB1428" i="30"/>
  <c r="DC1428" i="30"/>
  <c r="DD1428" i="30"/>
  <c r="DE1428" i="30"/>
  <c r="DF1428" i="30"/>
  <c r="DG1428" i="30"/>
  <c r="DH1428" i="30"/>
  <c r="DI1428" i="30"/>
  <c r="DJ1428" i="30"/>
  <c r="DK1428" i="30"/>
  <c r="DL1428" i="30"/>
  <c r="DM1428" i="30"/>
  <c r="DN1428" i="30"/>
  <c r="DO1428" i="30"/>
  <c r="DP1428" i="30"/>
  <c r="DQ1428" i="30"/>
  <c r="DR1428" i="30"/>
  <c r="DS1428" i="30"/>
  <c r="DT1428" i="30"/>
  <c r="DU1428" i="30"/>
  <c r="DV1428" i="30"/>
  <c r="DW1428" i="30"/>
  <c r="DX1428" i="30"/>
  <c r="DY1428" i="30"/>
  <c r="DZ1428" i="30"/>
  <c r="EA1428" i="30"/>
  <c r="EB1428" i="30"/>
  <c r="EC1428" i="30"/>
  <c r="ED1428" i="30"/>
  <c r="EE1428" i="30"/>
  <c r="EF1428" i="30"/>
  <c r="EG1428" i="30"/>
  <c r="EH1428" i="30"/>
  <c r="EI1428" i="30"/>
  <c r="EJ1428" i="30"/>
  <c r="EK1428" i="30"/>
  <c r="EL1428" i="30"/>
  <c r="EM1428" i="30"/>
  <c r="EN1428" i="30"/>
  <c r="CM1429" i="30"/>
  <c r="CN1429" i="30"/>
  <c r="CO1429" i="30"/>
  <c r="CP1429" i="30"/>
  <c r="CQ1429" i="30"/>
  <c r="CR1429" i="30"/>
  <c r="CS1429" i="30"/>
  <c r="CT1429" i="30"/>
  <c r="CU1429" i="30"/>
  <c r="CV1429" i="30"/>
  <c r="CW1429" i="30"/>
  <c r="CX1429" i="30"/>
  <c r="CY1429" i="30"/>
  <c r="CZ1429" i="30"/>
  <c r="DA1429" i="30"/>
  <c r="DB1429" i="30"/>
  <c r="DC1429" i="30"/>
  <c r="DD1429" i="30"/>
  <c r="DE1429" i="30"/>
  <c r="DF1429" i="30"/>
  <c r="DG1429" i="30"/>
  <c r="DH1429" i="30"/>
  <c r="DI1429" i="30"/>
  <c r="DJ1429" i="30"/>
  <c r="DK1429" i="30"/>
  <c r="DL1429" i="30"/>
  <c r="DM1429" i="30"/>
  <c r="DN1429" i="30"/>
  <c r="DO1429" i="30"/>
  <c r="DP1429" i="30"/>
  <c r="DQ1429" i="30"/>
  <c r="DR1429" i="30"/>
  <c r="DS1429" i="30"/>
  <c r="DT1429" i="30"/>
  <c r="DU1429" i="30"/>
  <c r="DV1429" i="30"/>
  <c r="DW1429" i="30"/>
  <c r="DX1429" i="30"/>
  <c r="DY1429" i="30"/>
  <c r="DZ1429" i="30"/>
  <c r="EA1429" i="30"/>
  <c r="EB1429" i="30"/>
  <c r="EC1429" i="30"/>
  <c r="ED1429" i="30"/>
  <c r="EE1429" i="30"/>
  <c r="EF1429" i="30"/>
  <c r="EG1429" i="30"/>
  <c r="EH1429" i="30"/>
  <c r="EI1429" i="30"/>
  <c r="EJ1429" i="30"/>
  <c r="EK1429" i="30"/>
  <c r="EL1429" i="30"/>
  <c r="EM1429" i="30"/>
  <c r="EN1429" i="30"/>
  <c r="CM1430" i="30"/>
  <c r="CN1430" i="30"/>
  <c r="CO1430" i="30"/>
  <c r="CP1430" i="30"/>
  <c r="CQ1430" i="30"/>
  <c r="CR1430" i="30"/>
  <c r="CS1430" i="30"/>
  <c r="CT1430" i="30"/>
  <c r="CU1430" i="30"/>
  <c r="CV1430" i="30"/>
  <c r="CW1430" i="30"/>
  <c r="CX1430" i="30"/>
  <c r="CY1430" i="30"/>
  <c r="CZ1430" i="30"/>
  <c r="DA1430" i="30"/>
  <c r="DB1430" i="30"/>
  <c r="DC1430" i="30"/>
  <c r="DD1430" i="30"/>
  <c r="DE1430" i="30"/>
  <c r="DF1430" i="30"/>
  <c r="DG1430" i="30"/>
  <c r="DH1430" i="30"/>
  <c r="DI1430" i="30"/>
  <c r="DJ1430" i="30"/>
  <c r="DK1430" i="30"/>
  <c r="DL1430" i="30"/>
  <c r="DM1430" i="30"/>
  <c r="DN1430" i="30"/>
  <c r="DO1430" i="30"/>
  <c r="DP1430" i="30"/>
  <c r="DQ1430" i="30"/>
  <c r="DR1430" i="30"/>
  <c r="DS1430" i="30"/>
  <c r="DT1430" i="30"/>
  <c r="DU1430" i="30"/>
  <c r="DV1430" i="30"/>
  <c r="DW1430" i="30"/>
  <c r="DX1430" i="30"/>
  <c r="DY1430" i="30"/>
  <c r="DZ1430" i="30"/>
  <c r="EA1430" i="30"/>
  <c r="EB1430" i="30"/>
  <c r="EC1430" i="30"/>
  <c r="ED1430" i="30"/>
  <c r="EE1430" i="30"/>
  <c r="EF1430" i="30"/>
  <c r="EG1430" i="30"/>
  <c r="EH1430" i="30"/>
  <c r="EI1430" i="30"/>
  <c r="EJ1430" i="30"/>
  <c r="EK1430" i="30"/>
  <c r="EL1430" i="30"/>
  <c r="EM1430" i="30"/>
  <c r="EN1430" i="30"/>
  <c r="CM1431" i="30"/>
  <c r="CN1431" i="30"/>
  <c r="CO1431" i="30"/>
  <c r="CP1431" i="30"/>
  <c r="CQ1431" i="30"/>
  <c r="CR1431" i="30"/>
  <c r="CS1431" i="30"/>
  <c r="CT1431" i="30"/>
  <c r="CU1431" i="30"/>
  <c r="CV1431" i="30"/>
  <c r="CW1431" i="30"/>
  <c r="CX1431" i="30"/>
  <c r="CY1431" i="30"/>
  <c r="CZ1431" i="30"/>
  <c r="DA1431" i="30"/>
  <c r="DB1431" i="30"/>
  <c r="DC1431" i="30"/>
  <c r="DD1431" i="30"/>
  <c r="DE1431" i="30"/>
  <c r="DF1431" i="30"/>
  <c r="DG1431" i="30"/>
  <c r="DH1431" i="30"/>
  <c r="DI1431" i="30"/>
  <c r="DJ1431" i="30"/>
  <c r="DK1431" i="30"/>
  <c r="DL1431" i="30"/>
  <c r="DM1431" i="30"/>
  <c r="DN1431" i="30"/>
  <c r="DO1431" i="30"/>
  <c r="DP1431" i="30"/>
  <c r="DQ1431" i="30"/>
  <c r="DR1431" i="30"/>
  <c r="DS1431" i="30"/>
  <c r="DT1431" i="30"/>
  <c r="DU1431" i="30"/>
  <c r="DV1431" i="30"/>
  <c r="DW1431" i="30"/>
  <c r="DX1431" i="30"/>
  <c r="DY1431" i="30"/>
  <c r="DZ1431" i="30"/>
  <c r="EA1431" i="30"/>
  <c r="EB1431" i="30"/>
  <c r="EC1431" i="30"/>
  <c r="ED1431" i="30"/>
  <c r="EE1431" i="30"/>
  <c r="EF1431" i="30"/>
  <c r="EG1431" i="30"/>
  <c r="EH1431" i="30"/>
  <c r="EI1431" i="30"/>
  <c r="EJ1431" i="30"/>
  <c r="EK1431" i="30"/>
  <c r="EL1431" i="30"/>
  <c r="EM1431" i="30"/>
  <c r="EN1431" i="30"/>
  <c r="CM1432" i="30"/>
  <c r="CN1432" i="30"/>
  <c r="CO1432" i="30"/>
  <c r="CP1432" i="30"/>
  <c r="CQ1432" i="30"/>
  <c r="CR1432" i="30"/>
  <c r="CS1432" i="30"/>
  <c r="CT1432" i="30"/>
  <c r="CU1432" i="30"/>
  <c r="CV1432" i="30"/>
  <c r="CW1432" i="30"/>
  <c r="CX1432" i="30"/>
  <c r="CY1432" i="30"/>
  <c r="CZ1432" i="30"/>
  <c r="DA1432" i="30"/>
  <c r="DB1432" i="30"/>
  <c r="DC1432" i="30"/>
  <c r="DD1432" i="30"/>
  <c r="DE1432" i="30"/>
  <c r="DF1432" i="30"/>
  <c r="DG1432" i="30"/>
  <c r="DH1432" i="30"/>
  <c r="DI1432" i="30"/>
  <c r="DJ1432" i="30"/>
  <c r="DK1432" i="30"/>
  <c r="DL1432" i="30"/>
  <c r="DM1432" i="30"/>
  <c r="DN1432" i="30"/>
  <c r="DO1432" i="30"/>
  <c r="DP1432" i="30"/>
  <c r="DQ1432" i="30"/>
  <c r="DR1432" i="30"/>
  <c r="DS1432" i="30"/>
  <c r="DT1432" i="30"/>
  <c r="DU1432" i="30"/>
  <c r="DV1432" i="30"/>
  <c r="DW1432" i="30"/>
  <c r="DX1432" i="30"/>
  <c r="DY1432" i="30"/>
  <c r="DZ1432" i="30"/>
  <c r="EA1432" i="30"/>
  <c r="EB1432" i="30"/>
  <c r="EC1432" i="30"/>
  <c r="ED1432" i="30"/>
  <c r="EE1432" i="30"/>
  <c r="EF1432" i="30"/>
  <c r="EG1432" i="30"/>
  <c r="EH1432" i="30"/>
  <c r="EI1432" i="30"/>
  <c r="EJ1432" i="30"/>
  <c r="EK1432" i="30"/>
  <c r="EL1432" i="30"/>
  <c r="EM1432" i="30"/>
  <c r="EN1432" i="30"/>
  <c r="CM1433" i="30"/>
  <c r="CN1433" i="30"/>
  <c r="CO1433" i="30"/>
  <c r="CP1433" i="30"/>
  <c r="CQ1433" i="30"/>
  <c r="CR1433" i="30"/>
  <c r="CS1433" i="30"/>
  <c r="CT1433" i="30"/>
  <c r="CU1433" i="30"/>
  <c r="CV1433" i="30"/>
  <c r="CW1433" i="30"/>
  <c r="CX1433" i="30"/>
  <c r="CY1433" i="30"/>
  <c r="CZ1433" i="30"/>
  <c r="DA1433" i="30"/>
  <c r="DB1433" i="30"/>
  <c r="DC1433" i="30"/>
  <c r="DD1433" i="30"/>
  <c r="DE1433" i="30"/>
  <c r="DF1433" i="30"/>
  <c r="DG1433" i="30"/>
  <c r="DH1433" i="30"/>
  <c r="DI1433" i="30"/>
  <c r="DJ1433" i="30"/>
  <c r="DK1433" i="30"/>
  <c r="DL1433" i="30"/>
  <c r="DM1433" i="30"/>
  <c r="DN1433" i="30"/>
  <c r="DO1433" i="30"/>
  <c r="DP1433" i="30"/>
  <c r="DQ1433" i="30"/>
  <c r="DR1433" i="30"/>
  <c r="DS1433" i="30"/>
  <c r="DT1433" i="30"/>
  <c r="DU1433" i="30"/>
  <c r="DV1433" i="30"/>
  <c r="DW1433" i="30"/>
  <c r="DX1433" i="30"/>
  <c r="DY1433" i="30"/>
  <c r="DZ1433" i="30"/>
  <c r="EA1433" i="30"/>
  <c r="EB1433" i="30"/>
  <c r="EC1433" i="30"/>
  <c r="ED1433" i="30"/>
  <c r="EE1433" i="30"/>
  <c r="EF1433" i="30"/>
  <c r="EG1433" i="30"/>
  <c r="EH1433" i="30"/>
  <c r="EI1433" i="30"/>
  <c r="EJ1433" i="30"/>
  <c r="EK1433" i="30"/>
  <c r="EL1433" i="30"/>
  <c r="EM1433" i="30"/>
  <c r="EN1433" i="30"/>
  <c r="CM1434" i="30"/>
  <c r="CN1434" i="30"/>
  <c r="CO1434" i="30"/>
  <c r="CP1434" i="30"/>
  <c r="CQ1434" i="30"/>
  <c r="CR1434" i="30"/>
  <c r="CS1434" i="30"/>
  <c r="CT1434" i="30"/>
  <c r="CU1434" i="30"/>
  <c r="CV1434" i="30"/>
  <c r="CW1434" i="30"/>
  <c r="CX1434" i="30"/>
  <c r="CY1434" i="30"/>
  <c r="CZ1434" i="30"/>
  <c r="DA1434" i="30"/>
  <c r="DB1434" i="30"/>
  <c r="DC1434" i="30"/>
  <c r="DD1434" i="30"/>
  <c r="DE1434" i="30"/>
  <c r="DF1434" i="30"/>
  <c r="DG1434" i="30"/>
  <c r="DH1434" i="30"/>
  <c r="DI1434" i="30"/>
  <c r="DJ1434" i="30"/>
  <c r="DK1434" i="30"/>
  <c r="DL1434" i="30"/>
  <c r="DM1434" i="30"/>
  <c r="DN1434" i="30"/>
  <c r="DO1434" i="30"/>
  <c r="DP1434" i="30"/>
  <c r="DQ1434" i="30"/>
  <c r="DR1434" i="30"/>
  <c r="DS1434" i="30"/>
  <c r="DT1434" i="30"/>
  <c r="DU1434" i="30"/>
  <c r="DV1434" i="30"/>
  <c r="DW1434" i="30"/>
  <c r="DX1434" i="30"/>
  <c r="DY1434" i="30"/>
  <c r="DZ1434" i="30"/>
  <c r="EA1434" i="30"/>
  <c r="EB1434" i="30"/>
  <c r="EC1434" i="30"/>
  <c r="ED1434" i="30"/>
  <c r="EE1434" i="30"/>
  <c r="EF1434" i="30"/>
  <c r="EG1434" i="30"/>
  <c r="EH1434" i="30"/>
  <c r="EI1434" i="30"/>
  <c r="EJ1434" i="30"/>
  <c r="EK1434" i="30"/>
  <c r="EL1434" i="30"/>
  <c r="EM1434" i="30"/>
  <c r="EN1434" i="30"/>
  <c r="CM1435" i="30"/>
  <c r="CN1435" i="30"/>
  <c r="CO1435" i="30"/>
  <c r="CP1435" i="30"/>
  <c r="CQ1435" i="30"/>
  <c r="CR1435" i="30"/>
  <c r="CS1435" i="30"/>
  <c r="CT1435" i="30"/>
  <c r="CU1435" i="30"/>
  <c r="CV1435" i="30"/>
  <c r="CW1435" i="30"/>
  <c r="CX1435" i="30"/>
  <c r="CY1435" i="30"/>
  <c r="CZ1435" i="30"/>
  <c r="DA1435" i="30"/>
  <c r="DB1435" i="30"/>
  <c r="DC1435" i="30"/>
  <c r="DD1435" i="30"/>
  <c r="DE1435" i="30"/>
  <c r="DF1435" i="30"/>
  <c r="DG1435" i="30"/>
  <c r="DH1435" i="30"/>
  <c r="DI1435" i="30"/>
  <c r="DJ1435" i="30"/>
  <c r="DK1435" i="30"/>
  <c r="DL1435" i="30"/>
  <c r="DM1435" i="30"/>
  <c r="DN1435" i="30"/>
  <c r="DO1435" i="30"/>
  <c r="DP1435" i="30"/>
  <c r="DQ1435" i="30"/>
  <c r="DR1435" i="30"/>
  <c r="DS1435" i="30"/>
  <c r="DT1435" i="30"/>
  <c r="DU1435" i="30"/>
  <c r="DV1435" i="30"/>
  <c r="DW1435" i="30"/>
  <c r="DX1435" i="30"/>
  <c r="DY1435" i="30"/>
  <c r="DZ1435" i="30"/>
  <c r="EA1435" i="30"/>
  <c r="EB1435" i="30"/>
  <c r="EC1435" i="30"/>
  <c r="ED1435" i="30"/>
  <c r="EE1435" i="30"/>
  <c r="EF1435" i="30"/>
  <c r="EG1435" i="30"/>
  <c r="EH1435" i="30"/>
  <c r="EI1435" i="30"/>
  <c r="EJ1435" i="30"/>
  <c r="EK1435" i="30"/>
  <c r="EL1435" i="30"/>
  <c r="EM1435" i="30"/>
  <c r="EN1435" i="30"/>
  <c r="CM1436" i="30"/>
  <c r="CN1436" i="30"/>
  <c r="CO1436" i="30"/>
  <c r="CP1436" i="30"/>
  <c r="CQ1436" i="30"/>
  <c r="CR1436" i="30"/>
  <c r="CS1436" i="30"/>
  <c r="CT1436" i="30"/>
  <c r="CU1436" i="30"/>
  <c r="CV1436" i="30"/>
  <c r="CW1436" i="30"/>
  <c r="CX1436" i="30"/>
  <c r="CY1436" i="30"/>
  <c r="CZ1436" i="30"/>
  <c r="DA1436" i="30"/>
  <c r="DB1436" i="30"/>
  <c r="DC1436" i="30"/>
  <c r="DD1436" i="30"/>
  <c r="DE1436" i="30"/>
  <c r="DF1436" i="30"/>
  <c r="DG1436" i="30"/>
  <c r="DH1436" i="30"/>
  <c r="DI1436" i="30"/>
  <c r="DJ1436" i="30"/>
  <c r="DK1436" i="30"/>
  <c r="DL1436" i="30"/>
  <c r="DM1436" i="30"/>
  <c r="DN1436" i="30"/>
  <c r="DO1436" i="30"/>
  <c r="DP1436" i="30"/>
  <c r="DQ1436" i="30"/>
  <c r="DR1436" i="30"/>
  <c r="DS1436" i="30"/>
  <c r="DT1436" i="30"/>
  <c r="DU1436" i="30"/>
  <c r="DV1436" i="30"/>
  <c r="DW1436" i="30"/>
  <c r="DX1436" i="30"/>
  <c r="DY1436" i="30"/>
  <c r="DZ1436" i="30"/>
  <c r="EA1436" i="30"/>
  <c r="EB1436" i="30"/>
  <c r="EC1436" i="30"/>
  <c r="ED1436" i="30"/>
  <c r="EE1436" i="30"/>
  <c r="EF1436" i="30"/>
  <c r="EG1436" i="30"/>
  <c r="EH1436" i="30"/>
  <c r="EI1436" i="30"/>
  <c r="EJ1436" i="30"/>
  <c r="EK1436" i="30"/>
  <c r="EL1436" i="30"/>
  <c r="EM1436" i="30"/>
  <c r="EN1436" i="30"/>
  <c r="CM1437" i="30"/>
  <c r="CN1437" i="30"/>
  <c r="CO1437" i="30"/>
  <c r="CP1437" i="30"/>
  <c r="CQ1437" i="30"/>
  <c r="CR1437" i="30"/>
  <c r="CS1437" i="30"/>
  <c r="CT1437" i="30"/>
  <c r="CU1437" i="30"/>
  <c r="CV1437" i="30"/>
  <c r="CW1437" i="30"/>
  <c r="CX1437" i="30"/>
  <c r="CY1437" i="30"/>
  <c r="CZ1437" i="30"/>
  <c r="DA1437" i="30"/>
  <c r="DB1437" i="30"/>
  <c r="DC1437" i="30"/>
  <c r="DD1437" i="30"/>
  <c r="DE1437" i="30"/>
  <c r="DF1437" i="30"/>
  <c r="DG1437" i="30"/>
  <c r="DH1437" i="30"/>
  <c r="DI1437" i="30"/>
  <c r="DJ1437" i="30"/>
  <c r="DK1437" i="30"/>
  <c r="DL1437" i="30"/>
  <c r="DM1437" i="30"/>
  <c r="DN1437" i="30"/>
  <c r="DO1437" i="30"/>
  <c r="DP1437" i="30"/>
  <c r="DQ1437" i="30"/>
  <c r="DR1437" i="30"/>
  <c r="DS1437" i="30"/>
  <c r="DT1437" i="30"/>
  <c r="DU1437" i="30"/>
  <c r="DV1437" i="30"/>
  <c r="DW1437" i="30"/>
  <c r="DX1437" i="30"/>
  <c r="DY1437" i="30"/>
  <c r="DZ1437" i="30"/>
  <c r="EA1437" i="30"/>
  <c r="EB1437" i="30"/>
  <c r="EC1437" i="30"/>
  <c r="ED1437" i="30"/>
  <c r="EE1437" i="30"/>
  <c r="EF1437" i="30"/>
  <c r="EG1437" i="30"/>
  <c r="EH1437" i="30"/>
  <c r="EI1437" i="30"/>
  <c r="EJ1437" i="30"/>
  <c r="EK1437" i="30"/>
  <c r="EL1437" i="30"/>
  <c r="EM1437" i="30"/>
  <c r="EN1437" i="30"/>
  <c r="CM1438" i="30"/>
  <c r="CN1438" i="30"/>
  <c r="CO1438" i="30"/>
  <c r="CP1438" i="30"/>
  <c r="CQ1438" i="30"/>
  <c r="CR1438" i="30"/>
  <c r="CS1438" i="30"/>
  <c r="CT1438" i="30"/>
  <c r="CU1438" i="30"/>
  <c r="CV1438" i="30"/>
  <c r="CW1438" i="30"/>
  <c r="CX1438" i="30"/>
  <c r="CY1438" i="30"/>
  <c r="CZ1438" i="30"/>
  <c r="DA1438" i="30"/>
  <c r="DB1438" i="30"/>
  <c r="DC1438" i="30"/>
  <c r="DD1438" i="30"/>
  <c r="DE1438" i="30"/>
  <c r="DF1438" i="30"/>
  <c r="DG1438" i="30"/>
  <c r="DH1438" i="30"/>
  <c r="DI1438" i="30"/>
  <c r="DJ1438" i="30"/>
  <c r="DK1438" i="30"/>
  <c r="DL1438" i="30"/>
  <c r="DM1438" i="30"/>
  <c r="DN1438" i="30"/>
  <c r="DO1438" i="30"/>
  <c r="DP1438" i="30"/>
  <c r="DQ1438" i="30"/>
  <c r="DR1438" i="30"/>
  <c r="DS1438" i="30"/>
  <c r="DT1438" i="30"/>
  <c r="DU1438" i="30"/>
  <c r="DV1438" i="30"/>
  <c r="DW1438" i="30"/>
  <c r="DX1438" i="30"/>
  <c r="DY1438" i="30"/>
  <c r="DZ1438" i="30"/>
  <c r="EA1438" i="30"/>
  <c r="EB1438" i="30"/>
  <c r="EC1438" i="30"/>
  <c r="ED1438" i="30"/>
  <c r="EE1438" i="30"/>
  <c r="EF1438" i="30"/>
  <c r="EG1438" i="30"/>
  <c r="EH1438" i="30"/>
  <c r="EI1438" i="30"/>
  <c r="EJ1438" i="30"/>
  <c r="EK1438" i="30"/>
  <c r="EL1438" i="30"/>
  <c r="EM1438" i="30"/>
  <c r="EN1438" i="30"/>
  <c r="CM1439" i="30"/>
  <c r="CN1439" i="30"/>
  <c r="CO1439" i="30"/>
  <c r="CP1439" i="30"/>
  <c r="CQ1439" i="30"/>
  <c r="CR1439" i="30"/>
  <c r="CS1439" i="30"/>
  <c r="CT1439" i="30"/>
  <c r="CU1439" i="30"/>
  <c r="CV1439" i="30"/>
  <c r="CW1439" i="30"/>
  <c r="CX1439" i="30"/>
  <c r="CY1439" i="30"/>
  <c r="CZ1439" i="30"/>
  <c r="DA1439" i="30"/>
  <c r="DB1439" i="30"/>
  <c r="DC1439" i="30"/>
  <c r="DD1439" i="30"/>
  <c r="DE1439" i="30"/>
  <c r="DF1439" i="30"/>
  <c r="DG1439" i="30"/>
  <c r="DH1439" i="30"/>
  <c r="DI1439" i="30"/>
  <c r="DJ1439" i="30"/>
  <c r="DK1439" i="30"/>
  <c r="DL1439" i="30"/>
  <c r="DM1439" i="30"/>
  <c r="DN1439" i="30"/>
  <c r="DO1439" i="30"/>
  <c r="DP1439" i="30"/>
  <c r="DQ1439" i="30"/>
  <c r="DR1439" i="30"/>
  <c r="DS1439" i="30"/>
  <c r="DT1439" i="30"/>
  <c r="DU1439" i="30"/>
  <c r="DV1439" i="30"/>
  <c r="DW1439" i="30"/>
  <c r="DX1439" i="30"/>
  <c r="DY1439" i="30"/>
  <c r="DZ1439" i="30"/>
  <c r="EA1439" i="30"/>
  <c r="EB1439" i="30"/>
  <c r="EC1439" i="30"/>
  <c r="ED1439" i="30"/>
  <c r="EE1439" i="30"/>
  <c r="EF1439" i="30"/>
  <c r="EG1439" i="30"/>
  <c r="EH1439" i="30"/>
  <c r="EI1439" i="30"/>
  <c r="EJ1439" i="30"/>
  <c r="EK1439" i="30"/>
  <c r="EL1439" i="30"/>
  <c r="EM1439" i="30"/>
  <c r="EN1439" i="30"/>
  <c r="CM1440" i="30"/>
  <c r="CN1440" i="30"/>
  <c r="CO1440" i="30"/>
  <c r="CP1440" i="30"/>
  <c r="CQ1440" i="30"/>
  <c r="CR1440" i="30"/>
  <c r="CS1440" i="30"/>
  <c r="CT1440" i="30"/>
  <c r="CU1440" i="30"/>
  <c r="CV1440" i="30"/>
  <c r="CW1440" i="30"/>
  <c r="CX1440" i="30"/>
  <c r="CY1440" i="30"/>
  <c r="CZ1440" i="30"/>
  <c r="DA1440" i="30"/>
  <c r="DB1440" i="30"/>
  <c r="DC1440" i="30"/>
  <c r="DD1440" i="30"/>
  <c r="DE1440" i="30"/>
  <c r="DF1440" i="30"/>
  <c r="DG1440" i="30"/>
  <c r="DH1440" i="30"/>
  <c r="DI1440" i="30"/>
  <c r="DJ1440" i="30"/>
  <c r="DK1440" i="30"/>
  <c r="DL1440" i="30"/>
  <c r="DM1440" i="30"/>
  <c r="DN1440" i="30"/>
  <c r="DO1440" i="30"/>
  <c r="DP1440" i="30"/>
  <c r="DQ1440" i="30"/>
  <c r="DR1440" i="30"/>
  <c r="DS1440" i="30"/>
  <c r="DT1440" i="30"/>
  <c r="DU1440" i="30"/>
  <c r="DV1440" i="30"/>
  <c r="DW1440" i="30"/>
  <c r="DX1440" i="30"/>
  <c r="DY1440" i="30"/>
  <c r="DZ1440" i="30"/>
  <c r="EA1440" i="30"/>
  <c r="EB1440" i="30"/>
  <c r="EC1440" i="30"/>
  <c r="ED1440" i="30"/>
  <c r="EE1440" i="30"/>
  <c r="EF1440" i="30"/>
  <c r="EG1440" i="30"/>
  <c r="EH1440" i="30"/>
  <c r="EI1440" i="30"/>
  <c r="EJ1440" i="30"/>
  <c r="EK1440" i="30"/>
  <c r="EL1440" i="30"/>
  <c r="EM1440" i="30"/>
  <c r="EN1440" i="30"/>
  <c r="CM1441" i="30"/>
  <c r="CN1441" i="30"/>
  <c r="CO1441" i="30"/>
  <c r="CP1441" i="30"/>
  <c r="CQ1441" i="30"/>
  <c r="CR1441" i="30"/>
  <c r="CS1441" i="30"/>
  <c r="CT1441" i="30"/>
  <c r="CU1441" i="30"/>
  <c r="CV1441" i="30"/>
  <c r="CW1441" i="30"/>
  <c r="CX1441" i="30"/>
  <c r="CY1441" i="30"/>
  <c r="CZ1441" i="30"/>
  <c r="DA1441" i="30"/>
  <c r="DB1441" i="30"/>
  <c r="DC1441" i="30"/>
  <c r="DD1441" i="30"/>
  <c r="DE1441" i="30"/>
  <c r="DF1441" i="30"/>
  <c r="DG1441" i="30"/>
  <c r="DH1441" i="30"/>
  <c r="DI1441" i="30"/>
  <c r="DJ1441" i="30"/>
  <c r="DK1441" i="30"/>
  <c r="DL1441" i="30"/>
  <c r="DM1441" i="30"/>
  <c r="DN1441" i="30"/>
  <c r="DO1441" i="30"/>
  <c r="DP1441" i="30"/>
  <c r="DQ1441" i="30"/>
  <c r="DR1441" i="30"/>
  <c r="DS1441" i="30"/>
  <c r="DT1441" i="30"/>
  <c r="DU1441" i="30"/>
  <c r="DV1441" i="30"/>
  <c r="DW1441" i="30"/>
  <c r="DX1441" i="30"/>
  <c r="DY1441" i="30"/>
  <c r="DZ1441" i="30"/>
  <c r="EA1441" i="30"/>
  <c r="EB1441" i="30"/>
  <c r="EC1441" i="30"/>
  <c r="ED1441" i="30"/>
  <c r="EE1441" i="30"/>
  <c r="EF1441" i="30"/>
  <c r="EG1441" i="30"/>
  <c r="EH1441" i="30"/>
  <c r="EI1441" i="30"/>
  <c r="EJ1441" i="30"/>
  <c r="EK1441" i="30"/>
  <c r="EL1441" i="30"/>
  <c r="EM1441" i="30"/>
  <c r="EN1441" i="30"/>
  <c r="CM1442" i="30"/>
  <c r="CN1442" i="30"/>
  <c r="CO1442" i="30"/>
  <c r="CP1442" i="30"/>
  <c r="CQ1442" i="30"/>
  <c r="CR1442" i="30"/>
  <c r="CS1442" i="30"/>
  <c r="CT1442" i="30"/>
  <c r="CU1442" i="30"/>
  <c r="CV1442" i="30"/>
  <c r="CW1442" i="30"/>
  <c r="CX1442" i="30"/>
  <c r="CY1442" i="30"/>
  <c r="CZ1442" i="30"/>
  <c r="DA1442" i="30"/>
  <c r="DB1442" i="30"/>
  <c r="DC1442" i="30"/>
  <c r="DD1442" i="30"/>
  <c r="DE1442" i="30"/>
  <c r="DF1442" i="30"/>
  <c r="DG1442" i="30"/>
  <c r="DH1442" i="30"/>
  <c r="DI1442" i="30"/>
  <c r="DJ1442" i="30"/>
  <c r="DK1442" i="30"/>
  <c r="DL1442" i="30"/>
  <c r="DM1442" i="30"/>
  <c r="DN1442" i="30"/>
  <c r="DO1442" i="30"/>
  <c r="DP1442" i="30"/>
  <c r="DQ1442" i="30"/>
  <c r="DR1442" i="30"/>
  <c r="DS1442" i="30"/>
  <c r="DT1442" i="30"/>
  <c r="DU1442" i="30"/>
  <c r="DV1442" i="30"/>
  <c r="DW1442" i="30"/>
  <c r="DX1442" i="30"/>
  <c r="DY1442" i="30"/>
  <c r="DZ1442" i="30"/>
  <c r="EA1442" i="30"/>
  <c r="EB1442" i="30"/>
  <c r="EC1442" i="30"/>
  <c r="ED1442" i="30"/>
  <c r="EE1442" i="30"/>
  <c r="EF1442" i="30"/>
  <c r="EG1442" i="30"/>
  <c r="EH1442" i="30"/>
  <c r="EI1442" i="30"/>
  <c r="EJ1442" i="30"/>
  <c r="EK1442" i="30"/>
  <c r="EL1442" i="30"/>
  <c r="EM1442" i="30"/>
  <c r="EN1442" i="30"/>
  <c r="CM1443" i="30"/>
  <c r="CN1443" i="30"/>
  <c r="CO1443" i="30"/>
  <c r="CP1443" i="30"/>
  <c r="CQ1443" i="30"/>
  <c r="CR1443" i="30"/>
  <c r="CS1443" i="30"/>
  <c r="CT1443" i="30"/>
  <c r="CU1443" i="30"/>
  <c r="CV1443" i="30"/>
  <c r="CW1443" i="30"/>
  <c r="CX1443" i="30"/>
  <c r="CY1443" i="30"/>
  <c r="CZ1443" i="30"/>
  <c r="DA1443" i="30"/>
  <c r="DB1443" i="30"/>
  <c r="DC1443" i="30"/>
  <c r="DD1443" i="30"/>
  <c r="DE1443" i="30"/>
  <c r="DF1443" i="30"/>
  <c r="DG1443" i="30"/>
  <c r="DH1443" i="30"/>
  <c r="DI1443" i="30"/>
  <c r="DJ1443" i="30"/>
  <c r="DK1443" i="30"/>
  <c r="DL1443" i="30"/>
  <c r="DM1443" i="30"/>
  <c r="DN1443" i="30"/>
  <c r="DO1443" i="30"/>
  <c r="DP1443" i="30"/>
  <c r="DQ1443" i="30"/>
  <c r="DR1443" i="30"/>
  <c r="DS1443" i="30"/>
  <c r="DT1443" i="30"/>
  <c r="DU1443" i="30"/>
  <c r="DV1443" i="30"/>
  <c r="DW1443" i="30"/>
  <c r="DX1443" i="30"/>
  <c r="DY1443" i="30"/>
  <c r="DZ1443" i="30"/>
  <c r="EA1443" i="30"/>
  <c r="EB1443" i="30"/>
  <c r="EC1443" i="30"/>
  <c r="ED1443" i="30"/>
  <c r="EE1443" i="30"/>
  <c r="EF1443" i="30"/>
  <c r="EG1443" i="30"/>
  <c r="EH1443" i="30"/>
  <c r="EI1443" i="30"/>
  <c r="EJ1443" i="30"/>
  <c r="EK1443" i="30"/>
  <c r="EL1443" i="30"/>
  <c r="EM1443" i="30"/>
  <c r="EN1443" i="30"/>
  <c r="CM1444" i="30"/>
  <c r="CN1444" i="30"/>
  <c r="CO1444" i="30"/>
  <c r="CP1444" i="30"/>
  <c r="CQ1444" i="30"/>
  <c r="CR1444" i="30"/>
  <c r="CS1444" i="30"/>
  <c r="CT1444" i="30"/>
  <c r="CU1444" i="30"/>
  <c r="CV1444" i="30"/>
  <c r="CW1444" i="30"/>
  <c r="CX1444" i="30"/>
  <c r="CY1444" i="30"/>
  <c r="CZ1444" i="30"/>
  <c r="DA1444" i="30"/>
  <c r="DB1444" i="30"/>
  <c r="DC1444" i="30"/>
  <c r="DD1444" i="30"/>
  <c r="DE1444" i="30"/>
  <c r="DF1444" i="30"/>
  <c r="DG1444" i="30"/>
  <c r="DH1444" i="30"/>
  <c r="DI1444" i="30"/>
  <c r="DJ1444" i="30"/>
  <c r="DK1444" i="30"/>
  <c r="DL1444" i="30"/>
  <c r="DM1444" i="30"/>
  <c r="DN1444" i="30"/>
  <c r="DO1444" i="30"/>
  <c r="DP1444" i="30"/>
  <c r="DQ1444" i="30"/>
  <c r="DR1444" i="30"/>
  <c r="DS1444" i="30"/>
  <c r="DT1444" i="30"/>
  <c r="DU1444" i="30"/>
  <c r="DV1444" i="30"/>
  <c r="DW1444" i="30"/>
  <c r="DX1444" i="30"/>
  <c r="DY1444" i="30"/>
  <c r="DZ1444" i="30"/>
  <c r="EA1444" i="30"/>
  <c r="EB1444" i="30"/>
  <c r="EC1444" i="30"/>
  <c r="ED1444" i="30"/>
  <c r="EE1444" i="30"/>
  <c r="EF1444" i="30"/>
  <c r="EG1444" i="30"/>
  <c r="EH1444" i="30"/>
  <c r="EI1444" i="30"/>
  <c r="EJ1444" i="30"/>
  <c r="EK1444" i="30"/>
  <c r="EL1444" i="30"/>
  <c r="EM1444" i="30"/>
  <c r="EN1444" i="30"/>
  <c r="CM1445" i="30"/>
  <c r="CN1445" i="30"/>
  <c r="CO1445" i="30"/>
  <c r="CP1445" i="30"/>
  <c r="CQ1445" i="30"/>
  <c r="CR1445" i="30"/>
  <c r="CS1445" i="30"/>
  <c r="CT1445" i="30"/>
  <c r="CU1445" i="30"/>
  <c r="CV1445" i="30"/>
  <c r="CW1445" i="30"/>
  <c r="CX1445" i="30"/>
  <c r="CY1445" i="30"/>
  <c r="CZ1445" i="30"/>
  <c r="DA1445" i="30"/>
  <c r="DB1445" i="30"/>
  <c r="DC1445" i="30"/>
  <c r="DD1445" i="30"/>
  <c r="DE1445" i="30"/>
  <c r="DF1445" i="30"/>
  <c r="DG1445" i="30"/>
  <c r="DH1445" i="30"/>
  <c r="DI1445" i="30"/>
  <c r="DJ1445" i="30"/>
  <c r="DK1445" i="30"/>
  <c r="DL1445" i="30"/>
  <c r="DM1445" i="30"/>
  <c r="DN1445" i="30"/>
  <c r="DO1445" i="30"/>
  <c r="DP1445" i="30"/>
  <c r="DQ1445" i="30"/>
  <c r="DR1445" i="30"/>
  <c r="DS1445" i="30"/>
  <c r="DT1445" i="30"/>
  <c r="DU1445" i="30"/>
  <c r="DV1445" i="30"/>
  <c r="DW1445" i="30"/>
  <c r="DX1445" i="30"/>
  <c r="DY1445" i="30"/>
  <c r="DZ1445" i="30"/>
  <c r="EA1445" i="30"/>
  <c r="EB1445" i="30"/>
  <c r="EC1445" i="30"/>
  <c r="ED1445" i="30"/>
  <c r="EE1445" i="30"/>
  <c r="EF1445" i="30"/>
  <c r="EG1445" i="30"/>
  <c r="EH1445" i="30"/>
  <c r="EI1445" i="30"/>
  <c r="EJ1445" i="30"/>
  <c r="EK1445" i="30"/>
  <c r="EL1445" i="30"/>
  <c r="EM1445" i="30"/>
  <c r="EN1445" i="30"/>
  <c r="CM1446" i="30"/>
  <c r="CN1446" i="30"/>
  <c r="CO1446" i="30"/>
  <c r="CP1446" i="30"/>
  <c r="CQ1446" i="30"/>
  <c r="CR1446" i="30"/>
  <c r="CS1446" i="30"/>
  <c r="CT1446" i="30"/>
  <c r="CU1446" i="30"/>
  <c r="CV1446" i="30"/>
  <c r="CW1446" i="30"/>
  <c r="CX1446" i="30"/>
  <c r="CY1446" i="30"/>
  <c r="CZ1446" i="30"/>
  <c r="DA1446" i="30"/>
  <c r="DB1446" i="30"/>
  <c r="DC1446" i="30"/>
  <c r="DD1446" i="30"/>
  <c r="DE1446" i="30"/>
  <c r="DF1446" i="30"/>
  <c r="DG1446" i="30"/>
  <c r="DH1446" i="30"/>
  <c r="DI1446" i="30"/>
  <c r="DJ1446" i="30"/>
  <c r="DK1446" i="30"/>
  <c r="DL1446" i="30"/>
  <c r="DM1446" i="30"/>
  <c r="DN1446" i="30"/>
  <c r="DO1446" i="30"/>
  <c r="DP1446" i="30"/>
  <c r="DQ1446" i="30"/>
  <c r="DR1446" i="30"/>
  <c r="DS1446" i="30"/>
  <c r="DT1446" i="30"/>
  <c r="DU1446" i="30"/>
  <c r="DV1446" i="30"/>
  <c r="DW1446" i="30"/>
  <c r="DX1446" i="30"/>
  <c r="DY1446" i="30"/>
  <c r="DZ1446" i="30"/>
  <c r="EA1446" i="30"/>
  <c r="EB1446" i="30"/>
  <c r="EC1446" i="30"/>
  <c r="ED1446" i="30"/>
  <c r="EE1446" i="30"/>
  <c r="EF1446" i="30"/>
  <c r="EG1446" i="30"/>
  <c r="EH1446" i="30"/>
  <c r="EI1446" i="30"/>
  <c r="EJ1446" i="30"/>
  <c r="EK1446" i="30"/>
  <c r="EL1446" i="30"/>
  <c r="EM1446" i="30"/>
  <c r="EN1446" i="30"/>
  <c r="CM1447" i="30"/>
  <c r="CN1447" i="30"/>
  <c r="CO1447" i="30"/>
  <c r="CP1447" i="30"/>
  <c r="CQ1447" i="30"/>
  <c r="CR1447" i="30"/>
  <c r="CS1447" i="30"/>
  <c r="CT1447" i="30"/>
  <c r="CU1447" i="30"/>
  <c r="CV1447" i="30"/>
  <c r="CW1447" i="30"/>
  <c r="CX1447" i="30"/>
  <c r="CY1447" i="30"/>
  <c r="CZ1447" i="30"/>
  <c r="DA1447" i="30"/>
  <c r="DB1447" i="30"/>
  <c r="DC1447" i="30"/>
  <c r="DD1447" i="30"/>
  <c r="DE1447" i="30"/>
  <c r="DF1447" i="30"/>
  <c r="DG1447" i="30"/>
  <c r="DH1447" i="30"/>
  <c r="DI1447" i="30"/>
  <c r="DJ1447" i="30"/>
  <c r="DK1447" i="30"/>
  <c r="DL1447" i="30"/>
  <c r="DM1447" i="30"/>
  <c r="DN1447" i="30"/>
  <c r="DO1447" i="30"/>
  <c r="DP1447" i="30"/>
  <c r="DQ1447" i="30"/>
  <c r="DR1447" i="30"/>
  <c r="DS1447" i="30"/>
  <c r="DT1447" i="30"/>
  <c r="DU1447" i="30"/>
  <c r="DV1447" i="30"/>
  <c r="DW1447" i="30"/>
  <c r="DX1447" i="30"/>
  <c r="DY1447" i="30"/>
  <c r="DZ1447" i="30"/>
  <c r="EA1447" i="30"/>
  <c r="EB1447" i="30"/>
  <c r="EC1447" i="30"/>
  <c r="ED1447" i="30"/>
  <c r="EE1447" i="30"/>
  <c r="EF1447" i="30"/>
  <c r="EG1447" i="30"/>
  <c r="EH1447" i="30"/>
  <c r="EI1447" i="30"/>
  <c r="EJ1447" i="30"/>
  <c r="EK1447" i="30"/>
  <c r="EL1447" i="30"/>
  <c r="EM1447" i="30"/>
  <c r="EN1447" i="30"/>
  <c r="CM1448" i="30"/>
  <c r="CN1448" i="30"/>
  <c r="CO1448" i="30"/>
  <c r="CP1448" i="30"/>
  <c r="CQ1448" i="30"/>
  <c r="CR1448" i="30"/>
  <c r="CS1448" i="30"/>
  <c r="CT1448" i="30"/>
  <c r="CU1448" i="30"/>
  <c r="CV1448" i="30"/>
  <c r="CW1448" i="30"/>
  <c r="CX1448" i="30"/>
  <c r="CY1448" i="30"/>
  <c r="CZ1448" i="30"/>
  <c r="DA1448" i="30"/>
  <c r="DB1448" i="30"/>
  <c r="DC1448" i="30"/>
  <c r="DD1448" i="30"/>
  <c r="DE1448" i="30"/>
  <c r="DF1448" i="30"/>
  <c r="DG1448" i="30"/>
  <c r="DH1448" i="30"/>
  <c r="DI1448" i="30"/>
  <c r="DJ1448" i="30"/>
  <c r="DK1448" i="30"/>
  <c r="DL1448" i="30"/>
  <c r="DM1448" i="30"/>
  <c r="DN1448" i="30"/>
  <c r="DO1448" i="30"/>
  <c r="DP1448" i="30"/>
  <c r="DQ1448" i="30"/>
  <c r="DR1448" i="30"/>
  <c r="DS1448" i="30"/>
  <c r="DT1448" i="30"/>
  <c r="DU1448" i="30"/>
  <c r="DV1448" i="30"/>
  <c r="DW1448" i="30"/>
  <c r="DX1448" i="30"/>
  <c r="DY1448" i="30"/>
  <c r="DZ1448" i="30"/>
  <c r="EA1448" i="30"/>
  <c r="EB1448" i="30"/>
  <c r="EC1448" i="30"/>
  <c r="ED1448" i="30"/>
  <c r="EE1448" i="30"/>
  <c r="EF1448" i="30"/>
  <c r="EG1448" i="30"/>
  <c r="EH1448" i="30"/>
  <c r="EI1448" i="30"/>
  <c r="EJ1448" i="30"/>
  <c r="EK1448" i="30"/>
  <c r="EL1448" i="30"/>
  <c r="EM1448" i="30"/>
  <c r="EN1448" i="30"/>
  <c r="CM1449" i="30"/>
  <c r="CN1449" i="30"/>
  <c r="CO1449" i="30"/>
  <c r="CP1449" i="30"/>
  <c r="CQ1449" i="30"/>
  <c r="CR1449" i="30"/>
  <c r="CS1449" i="30"/>
  <c r="CT1449" i="30"/>
  <c r="CU1449" i="30"/>
  <c r="CV1449" i="30"/>
  <c r="CW1449" i="30"/>
  <c r="CX1449" i="30"/>
  <c r="CY1449" i="30"/>
  <c r="CZ1449" i="30"/>
  <c r="DA1449" i="30"/>
  <c r="DB1449" i="30"/>
  <c r="DC1449" i="30"/>
  <c r="DD1449" i="30"/>
  <c r="DE1449" i="30"/>
  <c r="DF1449" i="30"/>
  <c r="DG1449" i="30"/>
  <c r="DH1449" i="30"/>
  <c r="DI1449" i="30"/>
  <c r="DJ1449" i="30"/>
  <c r="DK1449" i="30"/>
  <c r="DL1449" i="30"/>
  <c r="DM1449" i="30"/>
  <c r="DN1449" i="30"/>
  <c r="DO1449" i="30"/>
  <c r="DP1449" i="30"/>
  <c r="DQ1449" i="30"/>
  <c r="DR1449" i="30"/>
  <c r="DS1449" i="30"/>
  <c r="DT1449" i="30"/>
  <c r="DU1449" i="30"/>
  <c r="DV1449" i="30"/>
  <c r="DW1449" i="30"/>
  <c r="DX1449" i="30"/>
  <c r="DY1449" i="30"/>
  <c r="DZ1449" i="30"/>
  <c r="EA1449" i="30"/>
  <c r="EB1449" i="30"/>
  <c r="EC1449" i="30"/>
  <c r="ED1449" i="30"/>
  <c r="EE1449" i="30"/>
  <c r="EF1449" i="30"/>
  <c r="EG1449" i="30"/>
  <c r="EH1449" i="30"/>
  <c r="EI1449" i="30"/>
  <c r="EJ1449" i="30"/>
  <c r="EK1449" i="30"/>
  <c r="EL1449" i="30"/>
  <c r="EM1449" i="30"/>
  <c r="EN1449" i="30"/>
  <c r="CM1450" i="30"/>
  <c r="CN1450" i="30"/>
  <c r="CO1450" i="30"/>
  <c r="CP1450" i="30"/>
  <c r="CQ1450" i="30"/>
  <c r="CR1450" i="30"/>
  <c r="CS1450" i="30"/>
  <c r="CT1450" i="30"/>
  <c r="CU1450" i="30"/>
  <c r="CV1450" i="30"/>
  <c r="CW1450" i="30"/>
  <c r="CX1450" i="30"/>
  <c r="CY1450" i="30"/>
  <c r="CZ1450" i="30"/>
  <c r="DA1450" i="30"/>
  <c r="DB1450" i="30"/>
  <c r="DC1450" i="30"/>
  <c r="DD1450" i="30"/>
  <c r="DE1450" i="30"/>
  <c r="DF1450" i="30"/>
  <c r="DG1450" i="30"/>
  <c r="DH1450" i="30"/>
  <c r="DI1450" i="30"/>
  <c r="DJ1450" i="30"/>
  <c r="DK1450" i="30"/>
  <c r="DL1450" i="30"/>
  <c r="DM1450" i="30"/>
  <c r="DN1450" i="30"/>
  <c r="DO1450" i="30"/>
  <c r="DP1450" i="30"/>
  <c r="DQ1450" i="30"/>
  <c r="DR1450" i="30"/>
  <c r="DS1450" i="30"/>
  <c r="DT1450" i="30"/>
  <c r="DU1450" i="30"/>
  <c r="DV1450" i="30"/>
  <c r="DW1450" i="30"/>
  <c r="DX1450" i="30"/>
  <c r="DY1450" i="30"/>
  <c r="DZ1450" i="30"/>
  <c r="EA1450" i="30"/>
  <c r="EB1450" i="30"/>
  <c r="EC1450" i="30"/>
  <c r="ED1450" i="30"/>
  <c r="EE1450" i="30"/>
  <c r="EF1450" i="30"/>
  <c r="EG1450" i="30"/>
  <c r="EH1450" i="30"/>
  <c r="EI1450" i="30"/>
  <c r="EJ1450" i="30"/>
  <c r="EK1450" i="30"/>
  <c r="EL1450" i="30"/>
  <c r="EM1450" i="30"/>
  <c r="EN1450" i="30"/>
  <c r="CM1451" i="30"/>
  <c r="CN1451" i="30"/>
  <c r="CO1451" i="30"/>
  <c r="CP1451" i="30"/>
  <c r="CQ1451" i="30"/>
  <c r="CR1451" i="30"/>
  <c r="CS1451" i="30"/>
  <c r="CT1451" i="30"/>
  <c r="CU1451" i="30"/>
  <c r="CV1451" i="30"/>
  <c r="CW1451" i="30"/>
  <c r="CX1451" i="30"/>
  <c r="CY1451" i="30"/>
  <c r="CZ1451" i="30"/>
  <c r="DA1451" i="30"/>
  <c r="DB1451" i="30"/>
  <c r="DC1451" i="30"/>
  <c r="DD1451" i="30"/>
  <c r="DE1451" i="30"/>
  <c r="DF1451" i="30"/>
  <c r="DG1451" i="30"/>
  <c r="DH1451" i="30"/>
  <c r="DI1451" i="30"/>
  <c r="DJ1451" i="30"/>
  <c r="DK1451" i="30"/>
  <c r="DL1451" i="30"/>
  <c r="DM1451" i="30"/>
  <c r="DN1451" i="30"/>
  <c r="DO1451" i="30"/>
  <c r="DP1451" i="30"/>
  <c r="DQ1451" i="30"/>
  <c r="DR1451" i="30"/>
  <c r="DS1451" i="30"/>
  <c r="DT1451" i="30"/>
  <c r="DU1451" i="30"/>
  <c r="DV1451" i="30"/>
  <c r="DW1451" i="30"/>
  <c r="DX1451" i="30"/>
  <c r="DY1451" i="30"/>
  <c r="DZ1451" i="30"/>
  <c r="EA1451" i="30"/>
  <c r="EB1451" i="30"/>
  <c r="EC1451" i="30"/>
  <c r="ED1451" i="30"/>
  <c r="EE1451" i="30"/>
  <c r="EF1451" i="30"/>
  <c r="EG1451" i="30"/>
  <c r="EH1451" i="30"/>
  <c r="EI1451" i="30"/>
  <c r="EJ1451" i="30"/>
  <c r="EK1451" i="30"/>
  <c r="EL1451" i="30"/>
  <c r="EM1451" i="30"/>
  <c r="EN1451" i="30"/>
  <c r="CM1452" i="30"/>
  <c r="CN1452" i="30"/>
  <c r="CO1452" i="30"/>
  <c r="CP1452" i="30"/>
  <c r="CQ1452" i="30"/>
  <c r="CR1452" i="30"/>
  <c r="CS1452" i="30"/>
  <c r="CT1452" i="30"/>
  <c r="CU1452" i="30"/>
  <c r="CV1452" i="30"/>
  <c r="CW1452" i="30"/>
  <c r="CX1452" i="30"/>
  <c r="CY1452" i="30"/>
  <c r="CZ1452" i="30"/>
  <c r="DA1452" i="30"/>
  <c r="DB1452" i="30"/>
  <c r="DC1452" i="30"/>
  <c r="DD1452" i="30"/>
  <c r="DE1452" i="30"/>
  <c r="DF1452" i="30"/>
  <c r="DG1452" i="30"/>
  <c r="DH1452" i="30"/>
  <c r="DI1452" i="30"/>
  <c r="DJ1452" i="30"/>
  <c r="DK1452" i="30"/>
  <c r="DL1452" i="30"/>
  <c r="DM1452" i="30"/>
  <c r="DN1452" i="30"/>
  <c r="DO1452" i="30"/>
  <c r="DP1452" i="30"/>
  <c r="DQ1452" i="30"/>
  <c r="DR1452" i="30"/>
  <c r="DS1452" i="30"/>
  <c r="DT1452" i="30"/>
  <c r="DU1452" i="30"/>
  <c r="DV1452" i="30"/>
  <c r="DW1452" i="30"/>
  <c r="DX1452" i="30"/>
  <c r="DY1452" i="30"/>
  <c r="DZ1452" i="30"/>
  <c r="EA1452" i="30"/>
  <c r="EB1452" i="30"/>
  <c r="EC1452" i="30"/>
  <c r="ED1452" i="30"/>
  <c r="EE1452" i="30"/>
  <c r="EF1452" i="30"/>
  <c r="EG1452" i="30"/>
  <c r="EH1452" i="30"/>
  <c r="EI1452" i="30"/>
  <c r="EJ1452" i="30"/>
  <c r="EK1452" i="30"/>
  <c r="EL1452" i="30"/>
  <c r="EM1452" i="30"/>
  <c r="EN1452" i="30"/>
  <c r="CM1453" i="30"/>
  <c r="CN1453" i="30"/>
  <c r="CO1453" i="30"/>
  <c r="CP1453" i="30"/>
  <c r="CQ1453" i="30"/>
  <c r="CR1453" i="30"/>
  <c r="CS1453" i="30"/>
  <c r="CT1453" i="30"/>
  <c r="CU1453" i="30"/>
  <c r="CV1453" i="30"/>
  <c r="CW1453" i="30"/>
  <c r="CX1453" i="30"/>
  <c r="CY1453" i="30"/>
  <c r="CZ1453" i="30"/>
  <c r="DA1453" i="30"/>
  <c r="DB1453" i="30"/>
  <c r="DC1453" i="30"/>
  <c r="DD1453" i="30"/>
  <c r="DE1453" i="30"/>
  <c r="DF1453" i="30"/>
  <c r="DG1453" i="30"/>
  <c r="DH1453" i="30"/>
  <c r="DI1453" i="30"/>
  <c r="DJ1453" i="30"/>
  <c r="DK1453" i="30"/>
  <c r="DL1453" i="30"/>
  <c r="DM1453" i="30"/>
  <c r="DN1453" i="30"/>
  <c r="DO1453" i="30"/>
  <c r="DP1453" i="30"/>
  <c r="DQ1453" i="30"/>
  <c r="DR1453" i="30"/>
  <c r="DS1453" i="30"/>
  <c r="DT1453" i="30"/>
  <c r="DU1453" i="30"/>
  <c r="DV1453" i="30"/>
  <c r="DW1453" i="30"/>
  <c r="DX1453" i="30"/>
  <c r="DY1453" i="30"/>
  <c r="DZ1453" i="30"/>
  <c r="EA1453" i="30"/>
  <c r="EB1453" i="30"/>
  <c r="EC1453" i="30"/>
  <c r="ED1453" i="30"/>
  <c r="EE1453" i="30"/>
  <c r="EF1453" i="30"/>
  <c r="EG1453" i="30"/>
  <c r="EH1453" i="30"/>
  <c r="EI1453" i="30"/>
  <c r="EJ1453" i="30"/>
  <c r="EK1453" i="30"/>
  <c r="EL1453" i="30"/>
  <c r="EM1453" i="30"/>
  <c r="EN1453" i="30"/>
  <c r="CM1454" i="30"/>
  <c r="CN1454" i="30"/>
  <c r="CO1454" i="30"/>
  <c r="CP1454" i="30"/>
  <c r="CQ1454" i="30"/>
  <c r="CR1454" i="30"/>
  <c r="CS1454" i="30"/>
  <c r="CT1454" i="30"/>
  <c r="CU1454" i="30"/>
  <c r="CV1454" i="30"/>
  <c r="CW1454" i="30"/>
  <c r="CX1454" i="30"/>
  <c r="CY1454" i="30"/>
  <c r="CZ1454" i="30"/>
  <c r="DA1454" i="30"/>
  <c r="DB1454" i="30"/>
  <c r="DC1454" i="30"/>
  <c r="DD1454" i="30"/>
  <c r="DE1454" i="30"/>
  <c r="DF1454" i="30"/>
  <c r="DG1454" i="30"/>
  <c r="DH1454" i="30"/>
  <c r="DI1454" i="30"/>
  <c r="DJ1454" i="30"/>
  <c r="DK1454" i="30"/>
  <c r="DL1454" i="30"/>
  <c r="DM1454" i="30"/>
  <c r="DN1454" i="30"/>
  <c r="DO1454" i="30"/>
  <c r="DP1454" i="30"/>
  <c r="DQ1454" i="30"/>
  <c r="DR1454" i="30"/>
  <c r="DS1454" i="30"/>
  <c r="DT1454" i="30"/>
  <c r="DU1454" i="30"/>
  <c r="DV1454" i="30"/>
  <c r="DW1454" i="30"/>
  <c r="DX1454" i="30"/>
  <c r="DY1454" i="30"/>
  <c r="DZ1454" i="30"/>
  <c r="EA1454" i="30"/>
  <c r="EB1454" i="30"/>
  <c r="EC1454" i="30"/>
  <c r="ED1454" i="30"/>
  <c r="EE1454" i="30"/>
  <c r="EF1454" i="30"/>
  <c r="EG1454" i="30"/>
  <c r="EH1454" i="30"/>
  <c r="EI1454" i="30"/>
  <c r="EJ1454" i="30"/>
  <c r="EK1454" i="30"/>
  <c r="EL1454" i="30"/>
  <c r="EM1454" i="30"/>
  <c r="EN1454" i="30"/>
  <c r="CM1455" i="30"/>
  <c r="CN1455" i="30"/>
  <c r="CO1455" i="30"/>
  <c r="CP1455" i="30"/>
  <c r="CQ1455" i="30"/>
  <c r="CR1455" i="30"/>
  <c r="CS1455" i="30"/>
  <c r="CT1455" i="30"/>
  <c r="CU1455" i="30"/>
  <c r="CV1455" i="30"/>
  <c r="CW1455" i="30"/>
  <c r="CX1455" i="30"/>
  <c r="CY1455" i="30"/>
  <c r="CZ1455" i="30"/>
  <c r="DA1455" i="30"/>
  <c r="DB1455" i="30"/>
  <c r="DC1455" i="30"/>
  <c r="DD1455" i="30"/>
  <c r="DE1455" i="30"/>
  <c r="DF1455" i="30"/>
  <c r="DG1455" i="30"/>
  <c r="DH1455" i="30"/>
  <c r="DI1455" i="30"/>
  <c r="DJ1455" i="30"/>
  <c r="DK1455" i="30"/>
  <c r="DL1455" i="30"/>
  <c r="DM1455" i="30"/>
  <c r="DN1455" i="30"/>
  <c r="DO1455" i="30"/>
  <c r="DP1455" i="30"/>
  <c r="DQ1455" i="30"/>
  <c r="DR1455" i="30"/>
  <c r="DS1455" i="30"/>
  <c r="DT1455" i="30"/>
  <c r="DU1455" i="30"/>
  <c r="DV1455" i="30"/>
  <c r="DW1455" i="30"/>
  <c r="DX1455" i="30"/>
  <c r="DY1455" i="30"/>
  <c r="DZ1455" i="30"/>
  <c r="EA1455" i="30"/>
  <c r="EB1455" i="30"/>
  <c r="EC1455" i="30"/>
  <c r="ED1455" i="30"/>
  <c r="EE1455" i="30"/>
  <c r="EF1455" i="30"/>
  <c r="EG1455" i="30"/>
  <c r="EH1455" i="30"/>
  <c r="EI1455" i="30"/>
  <c r="EJ1455" i="30"/>
  <c r="EK1455" i="30"/>
  <c r="EL1455" i="30"/>
  <c r="EM1455" i="30"/>
  <c r="EN1455" i="30"/>
  <c r="CM1456" i="30"/>
  <c r="CN1456" i="30"/>
  <c r="CO1456" i="30"/>
  <c r="CP1456" i="30"/>
  <c r="CQ1456" i="30"/>
  <c r="CR1456" i="30"/>
  <c r="CS1456" i="30"/>
  <c r="CT1456" i="30"/>
  <c r="CU1456" i="30"/>
  <c r="CV1456" i="30"/>
  <c r="CW1456" i="30"/>
  <c r="CX1456" i="30"/>
  <c r="CY1456" i="30"/>
  <c r="CZ1456" i="30"/>
  <c r="DA1456" i="30"/>
  <c r="DB1456" i="30"/>
  <c r="DC1456" i="30"/>
  <c r="DD1456" i="30"/>
  <c r="DE1456" i="30"/>
  <c r="DF1456" i="30"/>
  <c r="DG1456" i="30"/>
  <c r="DH1456" i="30"/>
  <c r="DI1456" i="30"/>
  <c r="DJ1456" i="30"/>
  <c r="DK1456" i="30"/>
  <c r="DL1456" i="30"/>
  <c r="DM1456" i="30"/>
  <c r="DN1456" i="30"/>
  <c r="DO1456" i="30"/>
  <c r="DP1456" i="30"/>
  <c r="DQ1456" i="30"/>
  <c r="DR1456" i="30"/>
  <c r="DS1456" i="30"/>
  <c r="DT1456" i="30"/>
  <c r="DU1456" i="30"/>
  <c r="DV1456" i="30"/>
  <c r="DW1456" i="30"/>
  <c r="DX1456" i="30"/>
  <c r="DY1456" i="30"/>
  <c r="DZ1456" i="30"/>
  <c r="EA1456" i="30"/>
  <c r="EB1456" i="30"/>
  <c r="EC1456" i="30"/>
  <c r="ED1456" i="30"/>
  <c r="EE1456" i="30"/>
  <c r="EF1456" i="30"/>
  <c r="EG1456" i="30"/>
  <c r="EH1456" i="30"/>
  <c r="EI1456" i="30"/>
  <c r="EJ1456" i="30"/>
  <c r="EK1456" i="30"/>
  <c r="EL1456" i="30"/>
  <c r="EM1456" i="30"/>
  <c r="EN1456" i="30"/>
  <c r="CM1457" i="30"/>
  <c r="CN1457" i="30"/>
  <c r="CO1457" i="30"/>
  <c r="CP1457" i="30"/>
  <c r="CQ1457" i="30"/>
  <c r="CR1457" i="30"/>
  <c r="CS1457" i="30"/>
  <c r="CT1457" i="30"/>
  <c r="CU1457" i="30"/>
  <c r="CV1457" i="30"/>
  <c r="CW1457" i="30"/>
  <c r="CX1457" i="30"/>
  <c r="CY1457" i="30"/>
  <c r="CZ1457" i="30"/>
  <c r="DA1457" i="30"/>
  <c r="DB1457" i="30"/>
  <c r="DC1457" i="30"/>
  <c r="DD1457" i="30"/>
  <c r="DE1457" i="30"/>
  <c r="DF1457" i="30"/>
  <c r="DG1457" i="30"/>
  <c r="DH1457" i="30"/>
  <c r="DI1457" i="30"/>
  <c r="DJ1457" i="30"/>
  <c r="DK1457" i="30"/>
  <c r="DL1457" i="30"/>
  <c r="DM1457" i="30"/>
  <c r="DN1457" i="30"/>
  <c r="DO1457" i="30"/>
  <c r="DP1457" i="30"/>
  <c r="DQ1457" i="30"/>
  <c r="DR1457" i="30"/>
  <c r="DS1457" i="30"/>
  <c r="DT1457" i="30"/>
  <c r="DU1457" i="30"/>
  <c r="DV1457" i="30"/>
  <c r="DW1457" i="30"/>
  <c r="DX1457" i="30"/>
  <c r="DY1457" i="30"/>
  <c r="DZ1457" i="30"/>
  <c r="EA1457" i="30"/>
  <c r="EB1457" i="30"/>
  <c r="EC1457" i="30"/>
  <c r="ED1457" i="30"/>
  <c r="EE1457" i="30"/>
  <c r="EF1457" i="30"/>
  <c r="EG1457" i="30"/>
  <c r="EH1457" i="30"/>
  <c r="EI1457" i="30"/>
  <c r="EJ1457" i="30"/>
  <c r="EK1457" i="30"/>
  <c r="EL1457" i="30"/>
  <c r="EM1457" i="30"/>
  <c r="EN1457" i="30"/>
  <c r="CM1458" i="30"/>
  <c r="CN1458" i="30"/>
  <c r="CO1458" i="30"/>
  <c r="CP1458" i="30"/>
  <c r="CQ1458" i="30"/>
  <c r="CR1458" i="30"/>
  <c r="CS1458" i="30"/>
  <c r="CT1458" i="30"/>
  <c r="CU1458" i="30"/>
  <c r="CV1458" i="30"/>
  <c r="CW1458" i="30"/>
  <c r="CX1458" i="30"/>
  <c r="CY1458" i="30"/>
  <c r="CZ1458" i="30"/>
  <c r="DA1458" i="30"/>
  <c r="DB1458" i="30"/>
  <c r="DC1458" i="30"/>
  <c r="DD1458" i="30"/>
  <c r="DE1458" i="30"/>
  <c r="DF1458" i="30"/>
  <c r="DG1458" i="30"/>
  <c r="DH1458" i="30"/>
  <c r="DI1458" i="30"/>
  <c r="DJ1458" i="30"/>
  <c r="DK1458" i="30"/>
  <c r="DL1458" i="30"/>
  <c r="DM1458" i="30"/>
  <c r="DN1458" i="30"/>
  <c r="DO1458" i="30"/>
  <c r="DP1458" i="30"/>
  <c r="DQ1458" i="30"/>
  <c r="DR1458" i="30"/>
  <c r="DS1458" i="30"/>
  <c r="DT1458" i="30"/>
  <c r="DU1458" i="30"/>
  <c r="DV1458" i="30"/>
  <c r="DW1458" i="30"/>
  <c r="DX1458" i="30"/>
  <c r="DY1458" i="30"/>
  <c r="DZ1458" i="30"/>
  <c r="EA1458" i="30"/>
  <c r="EB1458" i="30"/>
  <c r="EC1458" i="30"/>
  <c r="ED1458" i="30"/>
  <c r="EE1458" i="30"/>
  <c r="EF1458" i="30"/>
  <c r="EG1458" i="30"/>
  <c r="EH1458" i="30"/>
  <c r="EI1458" i="30"/>
  <c r="EJ1458" i="30"/>
  <c r="EK1458" i="30"/>
  <c r="EL1458" i="30"/>
  <c r="EM1458" i="30"/>
  <c r="EN1458" i="30"/>
  <c r="CM1459" i="30"/>
  <c r="CN1459" i="30"/>
  <c r="CO1459" i="30"/>
  <c r="CP1459" i="30"/>
  <c r="CQ1459" i="30"/>
  <c r="CR1459" i="30"/>
  <c r="CS1459" i="30"/>
  <c r="CT1459" i="30"/>
  <c r="CU1459" i="30"/>
  <c r="CV1459" i="30"/>
  <c r="CW1459" i="30"/>
  <c r="CX1459" i="30"/>
  <c r="CY1459" i="30"/>
  <c r="CZ1459" i="30"/>
  <c r="DA1459" i="30"/>
  <c r="DB1459" i="30"/>
  <c r="DC1459" i="30"/>
  <c r="DD1459" i="30"/>
  <c r="DE1459" i="30"/>
  <c r="DF1459" i="30"/>
  <c r="DG1459" i="30"/>
  <c r="DH1459" i="30"/>
  <c r="DI1459" i="30"/>
  <c r="DJ1459" i="30"/>
  <c r="DK1459" i="30"/>
  <c r="DL1459" i="30"/>
  <c r="DM1459" i="30"/>
  <c r="DN1459" i="30"/>
  <c r="DO1459" i="30"/>
  <c r="DP1459" i="30"/>
  <c r="DQ1459" i="30"/>
  <c r="DR1459" i="30"/>
  <c r="DS1459" i="30"/>
  <c r="DT1459" i="30"/>
  <c r="DU1459" i="30"/>
  <c r="DV1459" i="30"/>
  <c r="DW1459" i="30"/>
  <c r="DX1459" i="30"/>
  <c r="DY1459" i="30"/>
  <c r="DZ1459" i="30"/>
  <c r="EA1459" i="30"/>
  <c r="EB1459" i="30"/>
  <c r="EC1459" i="30"/>
  <c r="ED1459" i="30"/>
  <c r="EE1459" i="30"/>
  <c r="EF1459" i="30"/>
  <c r="EG1459" i="30"/>
  <c r="EH1459" i="30"/>
  <c r="EI1459" i="30"/>
  <c r="EJ1459" i="30"/>
  <c r="EK1459" i="30"/>
  <c r="EL1459" i="30"/>
  <c r="EM1459" i="30"/>
  <c r="EN1459" i="30"/>
  <c r="CM1460" i="30"/>
  <c r="CN1460" i="30"/>
  <c r="CO1460" i="30"/>
  <c r="CP1460" i="30"/>
  <c r="CQ1460" i="30"/>
  <c r="CR1460" i="30"/>
  <c r="CS1460" i="30"/>
  <c r="CT1460" i="30"/>
  <c r="CU1460" i="30"/>
  <c r="CV1460" i="30"/>
  <c r="CW1460" i="30"/>
  <c r="CX1460" i="30"/>
  <c r="CY1460" i="30"/>
  <c r="CZ1460" i="30"/>
  <c r="DA1460" i="30"/>
  <c r="DB1460" i="30"/>
  <c r="DC1460" i="30"/>
  <c r="DD1460" i="30"/>
  <c r="DE1460" i="30"/>
  <c r="DF1460" i="30"/>
  <c r="DG1460" i="30"/>
  <c r="DH1460" i="30"/>
  <c r="DI1460" i="30"/>
  <c r="DJ1460" i="30"/>
  <c r="DK1460" i="30"/>
  <c r="DL1460" i="30"/>
  <c r="DM1460" i="30"/>
  <c r="DN1460" i="30"/>
  <c r="DO1460" i="30"/>
  <c r="DP1460" i="30"/>
  <c r="DQ1460" i="30"/>
  <c r="DR1460" i="30"/>
  <c r="DS1460" i="30"/>
  <c r="DT1460" i="30"/>
  <c r="DU1460" i="30"/>
  <c r="DV1460" i="30"/>
  <c r="DW1460" i="30"/>
  <c r="DX1460" i="30"/>
  <c r="DY1460" i="30"/>
  <c r="DZ1460" i="30"/>
  <c r="EA1460" i="30"/>
  <c r="EB1460" i="30"/>
  <c r="EC1460" i="30"/>
  <c r="ED1460" i="30"/>
  <c r="EE1460" i="30"/>
  <c r="EF1460" i="30"/>
  <c r="EG1460" i="30"/>
  <c r="EH1460" i="30"/>
  <c r="EI1460" i="30"/>
  <c r="EJ1460" i="30"/>
  <c r="EK1460" i="30"/>
  <c r="EL1460" i="30"/>
  <c r="EM1460" i="30"/>
  <c r="EN1460" i="30"/>
  <c r="CM1461" i="30"/>
  <c r="CN1461" i="30"/>
  <c r="CO1461" i="30"/>
  <c r="CP1461" i="30"/>
  <c r="CQ1461" i="30"/>
  <c r="CR1461" i="30"/>
  <c r="CS1461" i="30"/>
  <c r="CT1461" i="30"/>
  <c r="CU1461" i="30"/>
  <c r="CV1461" i="30"/>
  <c r="CW1461" i="30"/>
  <c r="CX1461" i="30"/>
  <c r="CY1461" i="30"/>
  <c r="CZ1461" i="30"/>
  <c r="DA1461" i="30"/>
  <c r="DB1461" i="30"/>
  <c r="DC1461" i="30"/>
  <c r="DD1461" i="30"/>
  <c r="DE1461" i="30"/>
  <c r="DF1461" i="30"/>
  <c r="DG1461" i="30"/>
  <c r="DH1461" i="30"/>
  <c r="DI1461" i="30"/>
  <c r="DJ1461" i="30"/>
  <c r="DK1461" i="30"/>
  <c r="DL1461" i="30"/>
  <c r="DM1461" i="30"/>
  <c r="DN1461" i="30"/>
  <c r="DO1461" i="30"/>
  <c r="DP1461" i="30"/>
  <c r="DQ1461" i="30"/>
  <c r="DR1461" i="30"/>
  <c r="DS1461" i="30"/>
  <c r="DT1461" i="30"/>
  <c r="DU1461" i="30"/>
  <c r="DV1461" i="30"/>
  <c r="DW1461" i="30"/>
  <c r="DX1461" i="30"/>
  <c r="DY1461" i="30"/>
  <c r="DZ1461" i="30"/>
  <c r="EA1461" i="30"/>
  <c r="EB1461" i="30"/>
  <c r="EC1461" i="30"/>
  <c r="ED1461" i="30"/>
  <c r="EE1461" i="30"/>
  <c r="EF1461" i="30"/>
  <c r="EG1461" i="30"/>
  <c r="EH1461" i="30"/>
  <c r="EI1461" i="30"/>
  <c r="EJ1461" i="30"/>
  <c r="EK1461" i="30"/>
  <c r="EL1461" i="30"/>
  <c r="EM1461" i="30"/>
  <c r="EN1461" i="30"/>
  <c r="CM1462" i="30"/>
  <c r="CN1462" i="30"/>
  <c r="CO1462" i="30"/>
  <c r="CP1462" i="30"/>
  <c r="CQ1462" i="30"/>
  <c r="CR1462" i="30"/>
  <c r="CS1462" i="30"/>
  <c r="CT1462" i="30"/>
  <c r="CU1462" i="30"/>
  <c r="CV1462" i="30"/>
  <c r="CW1462" i="30"/>
  <c r="CX1462" i="30"/>
  <c r="CY1462" i="30"/>
  <c r="CZ1462" i="30"/>
  <c r="DA1462" i="30"/>
  <c r="DB1462" i="30"/>
  <c r="DC1462" i="30"/>
  <c r="DD1462" i="30"/>
  <c r="DE1462" i="30"/>
  <c r="DF1462" i="30"/>
  <c r="DG1462" i="30"/>
  <c r="DH1462" i="30"/>
  <c r="DI1462" i="30"/>
  <c r="DJ1462" i="30"/>
  <c r="DK1462" i="30"/>
  <c r="DL1462" i="30"/>
  <c r="DM1462" i="30"/>
  <c r="DN1462" i="30"/>
  <c r="DO1462" i="30"/>
  <c r="DP1462" i="30"/>
  <c r="DQ1462" i="30"/>
  <c r="DR1462" i="30"/>
  <c r="DS1462" i="30"/>
  <c r="DT1462" i="30"/>
  <c r="DU1462" i="30"/>
  <c r="DV1462" i="30"/>
  <c r="DW1462" i="30"/>
  <c r="DX1462" i="30"/>
  <c r="DY1462" i="30"/>
  <c r="DZ1462" i="30"/>
  <c r="EA1462" i="30"/>
  <c r="EB1462" i="30"/>
  <c r="EC1462" i="30"/>
  <c r="ED1462" i="30"/>
  <c r="EE1462" i="30"/>
  <c r="EF1462" i="30"/>
  <c r="EG1462" i="30"/>
  <c r="EH1462" i="30"/>
  <c r="EI1462" i="30"/>
  <c r="EJ1462" i="30"/>
  <c r="EK1462" i="30"/>
  <c r="EL1462" i="30"/>
  <c r="EM1462" i="30"/>
  <c r="EN1462" i="30"/>
  <c r="CM1463" i="30"/>
  <c r="CN1463" i="30"/>
  <c r="CO1463" i="30"/>
  <c r="CP1463" i="30"/>
  <c r="CQ1463" i="30"/>
  <c r="CR1463" i="30"/>
  <c r="CS1463" i="30"/>
  <c r="CT1463" i="30"/>
  <c r="CU1463" i="30"/>
  <c r="CV1463" i="30"/>
  <c r="CW1463" i="30"/>
  <c r="CX1463" i="30"/>
  <c r="CY1463" i="30"/>
  <c r="CZ1463" i="30"/>
  <c r="DA1463" i="30"/>
  <c r="DB1463" i="30"/>
  <c r="DC1463" i="30"/>
  <c r="DD1463" i="30"/>
  <c r="DE1463" i="30"/>
  <c r="DF1463" i="30"/>
  <c r="DG1463" i="30"/>
  <c r="DH1463" i="30"/>
  <c r="DI1463" i="30"/>
  <c r="DJ1463" i="30"/>
  <c r="DK1463" i="30"/>
  <c r="DL1463" i="30"/>
  <c r="DM1463" i="30"/>
  <c r="DN1463" i="30"/>
  <c r="DO1463" i="30"/>
  <c r="DP1463" i="30"/>
  <c r="DQ1463" i="30"/>
  <c r="DR1463" i="30"/>
  <c r="DS1463" i="30"/>
  <c r="DT1463" i="30"/>
  <c r="DU1463" i="30"/>
  <c r="DV1463" i="30"/>
  <c r="DW1463" i="30"/>
  <c r="DX1463" i="30"/>
  <c r="DY1463" i="30"/>
  <c r="DZ1463" i="30"/>
  <c r="EA1463" i="30"/>
  <c r="EB1463" i="30"/>
  <c r="EC1463" i="30"/>
  <c r="ED1463" i="30"/>
  <c r="EE1463" i="30"/>
  <c r="EF1463" i="30"/>
  <c r="EG1463" i="30"/>
  <c r="EH1463" i="30"/>
  <c r="EI1463" i="30"/>
  <c r="EJ1463" i="30"/>
  <c r="EK1463" i="30"/>
  <c r="EL1463" i="30"/>
  <c r="EM1463" i="30"/>
  <c r="EN1463" i="30"/>
  <c r="CM1464" i="30"/>
  <c r="CN1464" i="30"/>
  <c r="CO1464" i="30"/>
  <c r="CP1464" i="30"/>
  <c r="CQ1464" i="30"/>
  <c r="CR1464" i="30"/>
  <c r="CS1464" i="30"/>
  <c r="CT1464" i="30"/>
  <c r="CU1464" i="30"/>
  <c r="CV1464" i="30"/>
  <c r="CW1464" i="30"/>
  <c r="CX1464" i="30"/>
  <c r="CY1464" i="30"/>
  <c r="CZ1464" i="30"/>
  <c r="DA1464" i="30"/>
  <c r="DB1464" i="30"/>
  <c r="DC1464" i="30"/>
  <c r="DD1464" i="30"/>
  <c r="DE1464" i="30"/>
  <c r="DF1464" i="30"/>
  <c r="DG1464" i="30"/>
  <c r="DH1464" i="30"/>
  <c r="DI1464" i="30"/>
  <c r="DJ1464" i="30"/>
  <c r="DK1464" i="30"/>
  <c r="DL1464" i="30"/>
  <c r="DM1464" i="30"/>
  <c r="DN1464" i="30"/>
  <c r="DO1464" i="30"/>
  <c r="DP1464" i="30"/>
  <c r="DQ1464" i="30"/>
  <c r="DR1464" i="30"/>
  <c r="DS1464" i="30"/>
  <c r="DT1464" i="30"/>
  <c r="DU1464" i="30"/>
  <c r="DV1464" i="30"/>
  <c r="DW1464" i="30"/>
  <c r="DX1464" i="30"/>
  <c r="DY1464" i="30"/>
  <c r="DZ1464" i="30"/>
  <c r="EA1464" i="30"/>
  <c r="EB1464" i="30"/>
  <c r="EC1464" i="30"/>
  <c r="ED1464" i="30"/>
  <c r="EE1464" i="30"/>
  <c r="EF1464" i="30"/>
  <c r="EG1464" i="30"/>
  <c r="EH1464" i="30"/>
  <c r="EI1464" i="30"/>
  <c r="EJ1464" i="30"/>
  <c r="EK1464" i="30"/>
  <c r="EL1464" i="30"/>
  <c r="EM1464" i="30"/>
  <c r="EN1464" i="30"/>
  <c r="CM1465" i="30"/>
  <c r="CN1465" i="30"/>
  <c r="CO1465" i="30"/>
  <c r="CP1465" i="30"/>
  <c r="CQ1465" i="30"/>
  <c r="CR1465" i="30"/>
  <c r="CS1465" i="30"/>
  <c r="CT1465" i="30"/>
  <c r="CU1465" i="30"/>
  <c r="CV1465" i="30"/>
  <c r="CW1465" i="30"/>
  <c r="CX1465" i="30"/>
  <c r="CY1465" i="30"/>
  <c r="CZ1465" i="30"/>
  <c r="DA1465" i="30"/>
  <c r="DB1465" i="30"/>
  <c r="DC1465" i="30"/>
  <c r="DD1465" i="30"/>
  <c r="DE1465" i="30"/>
  <c r="DF1465" i="30"/>
  <c r="DG1465" i="30"/>
  <c r="DH1465" i="30"/>
  <c r="DI1465" i="30"/>
  <c r="DJ1465" i="30"/>
  <c r="DK1465" i="30"/>
  <c r="DL1465" i="30"/>
  <c r="DM1465" i="30"/>
  <c r="DN1465" i="30"/>
  <c r="DO1465" i="30"/>
  <c r="DP1465" i="30"/>
  <c r="DQ1465" i="30"/>
  <c r="DR1465" i="30"/>
  <c r="DS1465" i="30"/>
  <c r="DT1465" i="30"/>
  <c r="DU1465" i="30"/>
  <c r="DV1465" i="30"/>
  <c r="DW1465" i="30"/>
  <c r="DX1465" i="30"/>
  <c r="DY1465" i="30"/>
  <c r="DZ1465" i="30"/>
  <c r="EA1465" i="30"/>
  <c r="EB1465" i="30"/>
  <c r="EC1465" i="30"/>
  <c r="ED1465" i="30"/>
  <c r="EE1465" i="30"/>
  <c r="EF1465" i="30"/>
  <c r="EG1465" i="30"/>
  <c r="EH1465" i="30"/>
  <c r="EI1465" i="30"/>
  <c r="EJ1465" i="30"/>
  <c r="EK1465" i="30"/>
  <c r="EL1465" i="30"/>
  <c r="EM1465" i="30"/>
  <c r="EN1465" i="30"/>
  <c r="CM1466" i="30"/>
  <c r="CN1466" i="30"/>
  <c r="CO1466" i="30"/>
  <c r="CP1466" i="30"/>
  <c r="CQ1466" i="30"/>
  <c r="CR1466" i="30"/>
  <c r="CS1466" i="30"/>
  <c r="CT1466" i="30"/>
  <c r="CU1466" i="30"/>
  <c r="CV1466" i="30"/>
  <c r="CW1466" i="30"/>
  <c r="CX1466" i="30"/>
  <c r="CY1466" i="30"/>
  <c r="CZ1466" i="30"/>
  <c r="DA1466" i="30"/>
  <c r="DB1466" i="30"/>
  <c r="DC1466" i="30"/>
  <c r="DD1466" i="30"/>
  <c r="DE1466" i="30"/>
  <c r="DF1466" i="30"/>
  <c r="DG1466" i="30"/>
  <c r="DH1466" i="30"/>
  <c r="DI1466" i="30"/>
  <c r="DJ1466" i="30"/>
  <c r="DK1466" i="30"/>
  <c r="DL1466" i="30"/>
  <c r="DM1466" i="30"/>
  <c r="DN1466" i="30"/>
  <c r="DO1466" i="30"/>
  <c r="DP1466" i="30"/>
  <c r="DQ1466" i="30"/>
  <c r="DR1466" i="30"/>
  <c r="DS1466" i="30"/>
  <c r="DT1466" i="30"/>
  <c r="DU1466" i="30"/>
  <c r="DV1466" i="30"/>
  <c r="DW1466" i="30"/>
  <c r="DX1466" i="30"/>
  <c r="DY1466" i="30"/>
  <c r="DZ1466" i="30"/>
  <c r="EA1466" i="30"/>
  <c r="EB1466" i="30"/>
  <c r="EC1466" i="30"/>
  <c r="ED1466" i="30"/>
  <c r="EE1466" i="30"/>
  <c r="EF1466" i="30"/>
  <c r="EG1466" i="30"/>
  <c r="EH1466" i="30"/>
  <c r="EI1466" i="30"/>
  <c r="EJ1466" i="30"/>
  <c r="EK1466" i="30"/>
  <c r="EL1466" i="30"/>
  <c r="EM1466" i="30"/>
  <c r="EN1466" i="30"/>
  <c r="CM1467" i="30"/>
  <c r="CN1467" i="30"/>
  <c r="CO1467" i="30"/>
  <c r="CP1467" i="30"/>
  <c r="CQ1467" i="30"/>
  <c r="CR1467" i="30"/>
  <c r="CS1467" i="30"/>
  <c r="CT1467" i="30"/>
  <c r="CU1467" i="30"/>
  <c r="CV1467" i="30"/>
  <c r="CW1467" i="30"/>
  <c r="CX1467" i="30"/>
  <c r="CY1467" i="30"/>
  <c r="CZ1467" i="30"/>
  <c r="DA1467" i="30"/>
  <c r="DB1467" i="30"/>
  <c r="DC1467" i="30"/>
  <c r="DD1467" i="30"/>
  <c r="DE1467" i="30"/>
  <c r="DF1467" i="30"/>
  <c r="DG1467" i="30"/>
  <c r="DH1467" i="30"/>
  <c r="DI1467" i="30"/>
  <c r="DJ1467" i="30"/>
  <c r="DK1467" i="30"/>
  <c r="DL1467" i="30"/>
  <c r="DM1467" i="30"/>
  <c r="DN1467" i="30"/>
  <c r="DO1467" i="30"/>
  <c r="DP1467" i="30"/>
  <c r="DQ1467" i="30"/>
  <c r="DR1467" i="30"/>
  <c r="DS1467" i="30"/>
  <c r="DT1467" i="30"/>
  <c r="DU1467" i="30"/>
  <c r="DV1467" i="30"/>
  <c r="DW1467" i="30"/>
  <c r="DX1467" i="30"/>
  <c r="DY1467" i="30"/>
  <c r="DZ1467" i="30"/>
  <c r="EA1467" i="30"/>
  <c r="EB1467" i="30"/>
  <c r="EC1467" i="30"/>
  <c r="ED1467" i="30"/>
  <c r="EE1467" i="30"/>
  <c r="EF1467" i="30"/>
  <c r="EG1467" i="30"/>
  <c r="EH1467" i="30"/>
  <c r="EI1467" i="30"/>
  <c r="EJ1467" i="30"/>
  <c r="EK1467" i="30"/>
  <c r="EL1467" i="30"/>
  <c r="EM1467" i="30"/>
  <c r="EN1467" i="30"/>
  <c r="CM1468" i="30"/>
  <c r="CN1468" i="30"/>
  <c r="CO1468" i="30"/>
  <c r="CP1468" i="30"/>
  <c r="CQ1468" i="30"/>
  <c r="CR1468" i="30"/>
  <c r="CS1468" i="30"/>
  <c r="CT1468" i="30"/>
  <c r="CU1468" i="30"/>
  <c r="CV1468" i="30"/>
  <c r="CW1468" i="30"/>
  <c r="CX1468" i="30"/>
  <c r="CY1468" i="30"/>
  <c r="CZ1468" i="30"/>
  <c r="DA1468" i="30"/>
  <c r="DB1468" i="30"/>
  <c r="DC1468" i="30"/>
  <c r="DD1468" i="30"/>
  <c r="DE1468" i="30"/>
  <c r="DF1468" i="30"/>
  <c r="DG1468" i="30"/>
  <c r="DH1468" i="30"/>
  <c r="DI1468" i="30"/>
  <c r="DJ1468" i="30"/>
  <c r="DK1468" i="30"/>
  <c r="DL1468" i="30"/>
  <c r="DM1468" i="30"/>
  <c r="DN1468" i="30"/>
  <c r="DO1468" i="30"/>
  <c r="DP1468" i="30"/>
  <c r="DQ1468" i="30"/>
  <c r="DR1468" i="30"/>
  <c r="DS1468" i="30"/>
  <c r="DT1468" i="30"/>
  <c r="DU1468" i="30"/>
  <c r="DV1468" i="30"/>
  <c r="DW1468" i="30"/>
  <c r="DX1468" i="30"/>
  <c r="DY1468" i="30"/>
  <c r="DZ1468" i="30"/>
  <c r="EA1468" i="30"/>
  <c r="EB1468" i="30"/>
  <c r="EC1468" i="30"/>
  <c r="ED1468" i="30"/>
  <c r="EE1468" i="30"/>
  <c r="EF1468" i="30"/>
  <c r="EG1468" i="30"/>
  <c r="EH1468" i="30"/>
  <c r="EI1468" i="30"/>
  <c r="EJ1468" i="30"/>
  <c r="EK1468" i="30"/>
  <c r="EL1468" i="30"/>
  <c r="EM1468" i="30"/>
  <c r="EN1468" i="30"/>
  <c r="CM1469" i="30"/>
  <c r="CN1469" i="30"/>
  <c r="CO1469" i="30"/>
  <c r="CP1469" i="30"/>
  <c r="CQ1469" i="30"/>
  <c r="CR1469" i="30"/>
  <c r="CS1469" i="30"/>
  <c r="CT1469" i="30"/>
  <c r="CU1469" i="30"/>
  <c r="CV1469" i="30"/>
  <c r="CW1469" i="30"/>
  <c r="CX1469" i="30"/>
  <c r="CY1469" i="30"/>
  <c r="CZ1469" i="30"/>
  <c r="DA1469" i="30"/>
  <c r="DB1469" i="30"/>
  <c r="DC1469" i="30"/>
  <c r="DD1469" i="30"/>
  <c r="DE1469" i="30"/>
  <c r="DF1469" i="30"/>
  <c r="DG1469" i="30"/>
  <c r="DH1469" i="30"/>
  <c r="DI1469" i="30"/>
  <c r="DJ1469" i="30"/>
  <c r="DK1469" i="30"/>
  <c r="DL1469" i="30"/>
  <c r="DM1469" i="30"/>
  <c r="DN1469" i="30"/>
  <c r="DO1469" i="30"/>
  <c r="DP1469" i="30"/>
  <c r="DQ1469" i="30"/>
  <c r="DR1469" i="30"/>
  <c r="DS1469" i="30"/>
  <c r="DT1469" i="30"/>
  <c r="DU1469" i="30"/>
  <c r="DV1469" i="30"/>
  <c r="DW1469" i="30"/>
  <c r="DX1469" i="30"/>
  <c r="DY1469" i="30"/>
  <c r="DZ1469" i="30"/>
  <c r="EA1469" i="30"/>
  <c r="EB1469" i="30"/>
  <c r="EC1469" i="30"/>
  <c r="ED1469" i="30"/>
  <c r="EE1469" i="30"/>
  <c r="EF1469" i="30"/>
  <c r="EG1469" i="30"/>
  <c r="EH1469" i="30"/>
  <c r="EI1469" i="30"/>
  <c r="EJ1469" i="30"/>
  <c r="EK1469" i="30"/>
  <c r="EL1469" i="30"/>
  <c r="EM1469" i="30"/>
  <c r="EN1469" i="30"/>
  <c r="CM1470" i="30"/>
  <c r="CN1470" i="30"/>
  <c r="CO1470" i="30"/>
  <c r="CP1470" i="30"/>
  <c r="CQ1470" i="30"/>
  <c r="CR1470" i="30"/>
  <c r="CS1470" i="30"/>
  <c r="CT1470" i="30"/>
  <c r="CU1470" i="30"/>
  <c r="CV1470" i="30"/>
  <c r="CW1470" i="30"/>
  <c r="CX1470" i="30"/>
  <c r="CY1470" i="30"/>
  <c r="CZ1470" i="30"/>
  <c r="DA1470" i="30"/>
  <c r="DB1470" i="30"/>
  <c r="DC1470" i="30"/>
  <c r="DD1470" i="30"/>
  <c r="DE1470" i="30"/>
  <c r="DF1470" i="30"/>
  <c r="DG1470" i="30"/>
  <c r="DH1470" i="30"/>
  <c r="DI1470" i="30"/>
  <c r="DJ1470" i="30"/>
  <c r="DK1470" i="30"/>
  <c r="DL1470" i="30"/>
  <c r="DM1470" i="30"/>
  <c r="DN1470" i="30"/>
  <c r="DO1470" i="30"/>
  <c r="DP1470" i="30"/>
  <c r="DQ1470" i="30"/>
  <c r="DR1470" i="30"/>
  <c r="DS1470" i="30"/>
  <c r="DT1470" i="30"/>
  <c r="DU1470" i="30"/>
  <c r="DV1470" i="30"/>
  <c r="DW1470" i="30"/>
  <c r="DX1470" i="30"/>
  <c r="DY1470" i="30"/>
  <c r="DZ1470" i="30"/>
  <c r="EA1470" i="30"/>
  <c r="EB1470" i="30"/>
  <c r="EC1470" i="30"/>
  <c r="ED1470" i="30"/>
  <c r="EE1470" i="30"/>
  <c r="EF1470" i="30"/>
  <c r="EG1470" i="30"/>
  <c r="EH1470" i="30"/>
  <c r="EI1470" i="30"/>
  <c r="EJ1470" i="30"/>
  <c r="EK1470" i="30"/>
  <c r="EL1470" i="30"/>
  <c r="EM1470" i="30"/>
  <c r="EN1470" i="30"/>
  <c r="CM1471" i="30"/>
  <c r="CN1471" i="30"/>
  <c r="CO1471" i="30"/>
  <c r="CP1471" i="30"/>
  <c r="CQ1471" i="30"/>
  <c r="CR1471" i="30"/>
  <c r="CS1471" i="30"/>
  <c r="CT1471" i="30"/>
  <c r="CU1471" i="30"/>
  <c r="CV1471" i="30"/>
  <c r="CW1471" i="30"/>
  <c r="CX1471" i="30"/>
  <c r="CY1471" i="30"/>
  <c r="CZ1471" i="30"/>
  <c r="DA1471" i="30"/>
  <c r="DB1471" i="30"/>
  <c r="DC1471" i="30"/>
  <c r="DD1471" i="30"/>
  <c r="DE1471" i="30"/>
  <c r="DF1471" i="30"/>
  <c r="DG1471" i="30"/>
  <c r="DH1471" i="30"/>
  <c r="DI1471" i="30"/>
  <c r="DJ1471" i="30"/>
  <c r="DK1471" i="30"/>
  <c r="DL1471" i="30"/>
  <c r="DM1471" i="30"/>
  <c r="DN1471" i="30"/>
  <c r="DO1471" i="30"/>
  <c r="DP1471" i="30"/>
  <c r="DQ1471" i="30"/>
  <c r="DR1471" i="30"/>
  <c r="DS1471" i="30"/>
  <c r="DT1471" i="30"/>
  <c r="DU1471" i="30"/>
  <c r="DV1471" i="30"/>
  <c r="DW1471" i="30"/>
  <c r="DX1471" i="30"/>
  <c r="DY1471" i="30"/>
  <c r="DZ1471" i="30"/>
  <c r="EA1471" i="30"/>
  <c r="EB1471" i="30"/>
  <c r="EC1471" i="30"/>
  <c r="ED1471" i="30"/>
  <c r="EE1471" i="30"/>
  <c r="EF1471" i="30"/>
  <c r="EG1471" i="30"/>
  <c r="EH1471" i="30"/>
  <c r="EI1471" i="30"/>
  <c r="EJ1471" i="30"/>
  <c r="EK1471" i="30"/>
  <c r="EL1471" i="30"/>
  <c r="EM1471" i="30"/>
  <c r="EN1471" i="30"/>
  <c r="CM1472" i="30"/>
  <c r="CN1472" i="30"/>
  <c r="CO1472" i="30"/>
  <c r="CP1472" i="30"/>
  <c r="CQ1472" i="30"/>
  <c r="CR1472" i="30"/>
  <c r="CS1472" i="30"/>
  <c r="CT1472" i="30"/>
  <c r="CU1472" i="30"/>
  <c r="CV1472" i="30"/>
  <c r="CW1472" i="30"/>
  <c r="CX1472" i="30"/>
  <c r="CY1472" i="30"/>
  <c r="CZ1472" i="30"/>
  <c r="DA1472" i="30"/>
  <c r="DB1472" i="30"/>
  <c r="DC1472" i="30"/>
  <c r="DD1472" i="30"/>
  <c r="DE1472" i="30"/>
  <c r="DF1472" i="30"/>
  <c r="DG1472" i="30"/>
  <c r="DH1472" i="30"/>
  <c r="DI1472" i="30"/>
  <c r="DJ1472" i="30"/>
  <c r="DK1472" i="30"/>
  <c r="DL1472" i="30"/>
  <c r="DM1472" i="30"/>
  <c r="DN1472" i="30"/>
  <c r="DO1472" i="30"/>
  <c r="DP1472" i="30"/>
  <c r="DQ1472" i="30"/>
  <c r="DR1472" i="30"/>
  <c r="DS1472" i="30"/>
  <c r="DT1472" i="30"/>
  <c r="DU1472" i="30"/>
  <c r="DV1472" i="30"/>
  <c r="DW1472" i="30"/>
  <c r="DX1472" i="30"/>
  <c r="DY1472" i="30"/>
  <c r="DZ1472" i="30"/>
  <c r="EA1472" i="30"/>
  <c r="EB1472" i="30"/>
  <c r="EC1472" i="30"/>
  <c r="ED1472" i="30"/>
  <c r="EE1472" i="30"/>
  <c r="EF1472" i="30"/>
  <c r="EG1472" i="30"/>
  <c r="EH1472" i="30"/>
  <c r="EI1472" i="30"/>
  <c r="EJ1472" i="30"/>
  <c r="EK1472" i="30"/>
  <c r="EL1472" i="30"/>
  <c r="EM1472" i="30"/>
  <c r="EN1472" i="30"/>
  <c r="CM1473" i="30"/>
  <c r="CN1473" i="30"/>
  <c r="CO1473" i="30"/>
  <c r="CP1473" i="30"/>
  <c r="CQ1473" i="30"/>
  <c r="CR1473" i="30"/>
  <c r="CS1473" i="30"/>
  <c r="CT1473" i="30"/>
  <c r="CU1473" i="30"/>
  <c r="CV1473" i="30"/>
  <c r="CW1473" i="30"/>
  <c r="CX1473" i="30"/>
  <c r="CY1473" i="30"/>
  <c r="CZ1473" i="30"/>
  <c r="DA1473" i="30"/>
  <c r="DB1473" i="30"/>
  <c r="DC1473" i="30"/>
  <c r="DD1473" i="30"/>
  <c r="DE1473" i="30"/>
  <c r="DF1473" i="30"/>
  <c r="DG1473" i="30"/>
  <c r="DH1473" i="30"/>
  <c r="DI1473" i="30"/>
  <c r="DJ1473" i="30"/>
  <c r="DK1473" i="30"/>
  <c r="DL1473" i="30"/>
  <c r="DM1473" i="30"/>
  <c r="DN1473" i="30"/>
  <c r="DO1473" i="30"/>
  <c r="DP1473" i="30"/>
  <c r="DQ1473" i="30"/>
  <c r="DR1473" i="30"/>
  <c r="DS1473" i="30"/>
  <c r="DT1473" i="30"/>
  <c r="DU1473" i="30"/>
  <c r="DV1473" i="30"/>
  <c r="DW1473" i="30"/>
  <c r="DX1473" i="30"/>
  <c r="DY1473" i="30"/>
  <c r="DZ1473" i="30"/>
  <c r="EA1473" i="30"/>
  <c r="EB1473" i="30"/>
  <c r="EC1473" i="30"/>
  <c r="ED1473" i="30"/>
  <c r="EE1473" i="30"/>
  <c r="EF1473" i="30"/>
  <c r="EG1473" i="30"/>
  <c r="EH1473" i="30"/>
  <c r="EI1473" i="30"/>
  <c r="EJ1473" i="30"/>
  <c r="EK1473" i="30"/>
  <c r="EL1473" i="30"/>
  <c r="EM1473" i="30"/>
  <c r="EN1473" i="30"/>
  <c r="CM1474" i="30"/>
  <c r="CN1474" i="30"/>
  <c r="CO1474" i="30"/>
  <c r="CP1474" i="30"/>
  <c r="CQ1474" i="30"/>
  <c r="CR1474" i="30"/>
  <c r="CS1474" i="30"/>
  <c r="CT1474" i="30"/>
  <c r="CU1474" i="30"/>
  <c r="CV1474" i="30"/>
  <c r="CW1474" i="30"/>
  <c r="CX1474" i="30"/>
  <c r="CY1474" i="30"/>
  <c r="CZ1474" i="30"/>
  <c r="DA1474" i="30"/>
  <c r="DB1474" i="30"/>
  <c r="DC1474" i="30"/>
  <c r="DD1474" i="30"/>
  <c r="DE1474" i="30"/>
  <c r="DF1474" i="30"/>
  <c r="DG1474" i="30"/>
  <c r="DH1474" i="30"/>
  <c r="DI1474" i="30"/>
  <c r="DJ1474" i="30"/>
  <c r="DK1474" i="30"/>
  <c r="DL1474" i="30"/>
  <c r="DM1474" i="30"/>
  <c r="DN1474" i="30"/>
  <c r="DO1474" i="30"/>
  <c r="DP1474" i="30"/>
  <c r="DQ1474" i="30"/>
  <c r="DR1474" i="30"/>
  <c r="DS1474" i="30"/>
  <c r="DT1474" i="30"/>
  <c r="DU1474" i="30"/>
  <c r="DV1474" i="30"/>
  <c r="DW1474" i="30"/>
  <c r="DX1474" i="30"/>
  <c r="DY1474" i="30"/>
  <c r="DZ1474" i="30"/>
  <c r="EA1474" i="30"/>
  <c r="EB1474" i="30"/>
  <c r="EC1474" i="30"/>
  <c r="ED1474" i="30"/>
  <c r="EE1474" i="30"/>
  <c r="EF1474" i="30"/>
  <c r="EG1474" i="30"/>
  <c r="EH1474" i="30"/>
  <c r="EI1474" i="30"/>
  <c r="EJ1474" i="30"/>
  <c r="EK1474" i="30"/>
  <c r="EL1474" i="30"/>
  <c r="EM1474" i="30"/>
  <c r="EN1474" i="30"/>
  <c r="CM1475" i="30"/>
  <c r="CN1475" i="30"/>
  <c r="CO1475" i="30"/>
  <c r="CP1475" i="30"/>
  <c r="CQ1475" i="30"/>
  <c r="CR1475" i="30"/>
  <c r="CS1475" i="30"/>
  <c r="CT1475" i="30"/>
  <c r="CU1475" i="30"/>
  <c r="CV1475" i="30"/>
  <c r="CW1475" i="30"/>
  <c r="CX1475" i="30"/>
  <c r="CY1475" i="30"/>
  <c r="CZ1475" i="30"/>
  <c r="DA1475" i="30"/>
  <c r="DB1475" i="30"/>
  <c r="DC1475" i="30"/>
  <c r="DD1475" i="30"/>
  <c r="DE1475" i="30"/>
  <c r="DF1475" i="30"/>
  <c r="DG1475" i="30"/>
  <c r="DH1475" i="30"/>
  <c r="DI1475" i="30"/>
  <c r="DJ1475" i="30"/>
  <c r="DK1475" i="30"/>
  <c r="DL1475" i="30"/>
  <c r="DM1475" i="30"/>
  <c r="DN1475" i="30"/>
  <c r="DO1475" i="30"/>
  <c r="DP1475" i="30"/>
  <c r="DQ1475" i="30"/>
  <c r="DR1475" i="30"/>
  <c r="DS1475" i="30"/>
  <c r="DT1475" i="30"/>
  <c r="DU1475" i="30"/>
  <c r="DV1475" i="30"/>
  <c r="DW1475" i="30"/>
  <c r="DX1475" i="30"/>
  <c r="DY1475" i="30"/>
  <c r="DZ1475" i="30"/>
  <c r="EA1475" i="30"/>
  <c r="EB1475" i="30"/>
  <c r="EC1475" i="30"/>
  <c r="ED1475" i="30"/>
  <c r="EE1475" i="30"/>
  <c r="EF1475" i="30"/>
  <c r="EG1475" i="30"/>
  <c r="EH1475" i="30"/>
  <c r="EI1475" i="30"/>
  <c r="EJ1475" i="30"/>
  <c r="EK1475" i="30"/>
  <c r="EL1475" i="30"/>
  <c r="EM1475" i="30"/>
  <c r="EN1475" i="30"/>
  <c r="CM1476" i="30"/>
  <c r="CN1476" i="30"/>
  <c r="CO1476" i="30"/>
  <c r="CP1476" i="30"/>
  <c r="CQ1476" i="30"/>
  <c r="CR1476" i="30"/>
  <c r="CS1476" i="30"/>
  <c r="CT1476" i="30"/>
  <c r="CU1476" i="30"/>
  <c r="CV1476" i="30"/>
  <c r="CW1476" i="30"/>
  <c r="CX1476" i="30"/>
  <c r="CY1476" i="30"/>
  <c r="CZ1476" i="30"/>
  <c r="DA1476" i="30"/>
  <c r="DB1476" i="30"/>
  <c r="DC1476" i="30"/>
  <c r="DD1476" i="30"/>
  <c r="DE1476" i="30"/>
  <c r="DF1476" i="30"/>
  <c r="DG1476" i="30"/>
  <c r="DH1476" i="30"/>
  <c r="DI1476" i="30"/>
  <c r="DJ1476" i="30"/>
  <c r="DK1476" i="30"/>
  <c r="DL1476" i="30"/>
  <c r="DM1476" i="30"/>
  <c r="DN1476" i="30"/>
  <c r="DO1476" i="30"/>
  <c r="DP1476" i="30"/>
  <c r="DQ1476" i="30"/>
  <c r="DR1476" i="30"/>
  <c r="DS1476" i="30"/>
  <c r="DT1476" i="30"/>
  <c r="DU1476" i="30"/>
  <c r="DV1476" i="30"/>
  <c r="DW1476" i="30"/>
  <c r="DX1476" i="30"/>
  <c r="DY1476" i="30"/>
  <c r="DZ1476" i="30"/>
  <c r="EA1476" i="30"/>
  <c r="EB1476" i="30"/>
  <c r="EC1476" i="30"/>
  <c r="ED1476" i="30"/>
  <c r="EE1476" i="30"/>
  <c r="EF1476" i="30"/>
  <c r="EG1476" i="30"/>
  <c r="EH1476" i="30"/>
  <c r="EI1476" i="30"/>
  <c r="EJ1476" i="30"/>
  <c r="EK1476" i="30"/>
  <c r="EL1476" i="30"/>
  <c r="EM1476" i="30"/>
  <c r="EN1476" i="30"/>
  <c r="CM1477" i="30"/>
  <c r="CN1477" i="30"/>
  <c r="CO1477" i="30"/>
  <c r="CP1477" i="30"/>
  <c r="CQ1477" i="30"/>
  <c r="CR1477" i="30"/>
  <c r="CS1477" i="30"/>
  <c r="CT1477" i="30"/>
  <c r="CU1477" i="30"/>
  <c r="CV1477" i="30"/>
  <c r="CW1477" i="30"/>
  <c r="CX1477" i="30"/>
  <c r="CY1477" i="30"/>
  <c r="CZ1477" i="30"/>
  <c r="DA1477" i="30"/>
  <c r="DB1477" i="30"/>
  <c r="DC1477" i="30"/>
  <c r="DD1477" i="30"/>
  <c r="DE1477" i="30"/>
  <c r="DF1477" i="30"/>
  <c r="DG1477" i="30"/>
  <c r="DH1477" i="30"/>
  <c r="DI1477" i="30"/>
  <c r="DJ1477" i="30"/>
  <c r="DK1477" i="30"/>
  <c r="DL1477" i="30"/>
  <c r="DM1477" i="30"/>
  <c r="DN1477" i="30"/>
  <c r="DO1477" i="30"/>
  <c r="DP1477" i="30"/>
  <c r="DQ1477" i="30"/>
  <c r="DR1477" i="30"/>
  <c r="DS1477" i="30"/>
  <c r="DT1477" i="30"/>
  <c r="DU1477" i="30"/>
  <c r="DV1477" i="30"/>
  <c r="DW1477" i="30"/>
  <c r="DX1477" i="30"/>
  <c r="DY1477" i="30"/>
  <c r="DZ1477" i="30"/>
  <c r="EA1477" i="30"/>
  <c r="EB1477" i="30"/>
  <c r="EC1477" i="30"/>
  <c r="ED1477" i="30"/>
  <c r="EE1477" i="30"/>
  <c r="EF1477" i="30"/>
  <c r="EG1477" i="30"/>
  <c r="EH1477" i="30"/>
  <c r="EI1477" i="30"/>
  <c r="EJ1477" i="30"/>
  <c r="EK1477" i="30"/>
  <c r="EL1477" i="30"/>
  <c r="EM1477" i="30"/>
  <c r="EN1477" i="30"/>
  <c r="CM1478" i="30"/>
  <c r="CN1478" i="30"/>
  <c r="CO1478" i="30"/>
  <c r="CP1478" i="30"/>
  <c r="CQ1478" i="30"/>
  <c r="CR1478" i="30"/>
  <c r="CS1478" i="30"/>
  <c r="CT1478" i="30"/>
  <c r="CU1478" i="30"/>
  <c r="CV1478" i="30"/>
  <c r="CW1478" i="30"/>
  <c r="CX1478" i="30"/>
  <c r="CY1478" i="30"/>
  <c r="CZ1478" i="30"/>
  <c r="DA1478" i="30"/>
  <c r="DB1478" i="30"/>
  <c r="DC1478" i="30"/>
  <c r="DD1478" i="30"/>
  <c r="DE1478" i="30"/>
  <c r="DF1478" i="30"/>
  <c r="DG1478" i="30"/>
  <c r="DH1478" i="30"/>
  <c r="DI1478" i="30"/>
  <c r="DJ1478" i="30"/>
  <c r="DK1478" i="30"/>
  <c r="DL1478" i="30"/>
  <c r="DM1478" i="30"/>
  <c r="DN1478" i="30"/>
  <c r="DO1478" i="30"/>
  <c r="DP1478" i="30"/>
  <c r="DQ1478" i="30"/>
  <c r="DR1478" i="30"/>
  <c r="DS1478" i="30"/>
  <c r="DT1478" i="30"/>
  <c r="DU1478" i="30"/>
  <c r="DV1478" i="30"/>
  <c r="DW1478" i="30"/>
  <c r="DX1478" i="30"/>
  <c r="DY1478" i="30"/>
  <c r="DZ1478" i="30"/>
  <c r="EA1478" i="30"/>
  <c r="EB1478" i="30"/>
  <c r="EC1478" i="30"/>
  <c r="ED1478" i="30"/>
  <c r="EE1478" i="30"/>
  <c r="EF1478" i="30"/>
  <c r="EG1478" i="30"/>
  <c r="EH1478" i="30"/>
  <c r="EI1478" i="30"/>
  <c r="EJ1478" i="30"/>
  <c r="EK1478" i="30"/>
  <c r="EL1478" i="30"/>
  <c r="EM1478" i="30"/>
  <c r="EN1478" i="30"/>
  <c r="CM1479" i="30"/>
  <c r="CN1479" i="30"/>
  <c r="CO1479" i="30"/>
  <c r="CP1479" i="30"/>
  <c r="CQ1479" i="30"/>
  <c r="CR1479" i="30"/>
  <c r="CS1479" i="30"/>
  <c r="CT1479" i="30"/>
  <c r="CU1479" i="30"/>
  <c r="CV1479" i="30"/>
  <c r="CW1479" i="30"/>
  <c r="CX1479" i="30"/>
  <c r="CY1479" i="30"/>
  <c r="CZ1479" i="30"/>
  <c r="DA1479" i="30"/>
  <c r="DB1479" i="30"/>
  <c r="DC1479" i="30"/>
  <c r="DD1479" i="30"/>
  <c r="DE1479" i="30"/>
  <c r="DF1479" i="30"/>
  <c r="DG1479" i="30"/>
  <c r="DH1479" i="30"/>
  <c r="DI1479" i="30"/>
  <c r="DJ1479" i="30"/>
  <c r="DK1479" i="30"/>
  <c r="DL1479" i="30"/>
  <c r="DM1479" i="30"/>
  <c r="DN1479" i="30"/>
  <c r="DO1479" i="30"/>
  <c r="DP1479" i="30"/>
  <c r="DQ1479" i="30"/>
  <c r="DR1479" i="30"/>
  <c r="DS1479" i="30"/>
  <c r="DT1479" i="30"/>
  <c r="DU1479" i="30"/>
  <c r="DV1479" i="30"/>
  <c r="DW1479" i="30"/>
  <c r="DX1479" i="30"/>
  <c r="DY1479" i="30"/>
  <c r="DZ1479" i="30"/>
  <c r="EA1479" i="30"/>
  <c r="EB1479" i="30"/>
  <c r="EC1479" i="30"/>
  <c r="ED1479" i="30"/>
  <c r="EE1479" i="30"/>
  <c r="EF1479" i="30"/>
  <c r="EG1479" i="30"/>
  <c r="EH1479" i="30"/>
  <c r="EI1479" i="30"/>
  <c r="EJ1479" i="30"/>
  <c r="EK1479" i="30"/>
  <c r="EL1479" i="30"/>
  <c r="EM1479" i="30"/>
  <c r="EN1479" i="30"/>
  <c r="CM1480" i="30"/>
  <c r="CN1480" i="30"/>
  <c r="CO1480" i="30"/>
  <c r="CP1480" i="30"/>
  <c r="CQ1480" i="30"/>
  <c r="CR1480" i="30"/>
  <c r="CS1480" i="30"/>
  <c r="CT1480" i="30"/>
  <c r="CU1480" i="30"/>
  <c r="CV1480" i="30"/>
  <c r="CW1480" i="30"/>
  <c r="CX1480" i="30"/>
  <c r="CY1480" i="30"/>
  <c r="CZ1480" i="30"/>
  <c r="DA1480" i="30"/>
  <c r="DB1480" i="30"/>
  <c r="DC1480" i="30"/>
  <c r="DD1480" i="30"/>
  <c r="DE1480" i="30"/>
  <c r="DF1480" i="30"/>
  <c r="DG1480" i="30"/>
  <c r="DH1480" i="30"/>
  <c r="DI1480" i="30"/>
  <c r="DJ1480" i="30"/>
  <c r="DK1480" i="30"/>
  <c r="DL1480" i="30"/>
  <c r="DM1480" i="30"/>
  <c r="DN1480" i="30"/>
  <c r="DO1480" i="30"/>
  <c r="DP1480" i="30"/>
  <c r="DQ1480" i="30"/>
  <c r="DR1480" i="30"/>
  <c r="DS1480" i="30"/>
  <c r="DT1480" i="30"/>
  <c r="DU1480" i="30"/>
  <c r="DV1480" i="30"/>
  <c r="DW1480" i="30"/>
  <c r="DX1480" i="30"/>
  <c r="DY1480" i="30"/>
  <c r="DZ1480" i="30"/>
  <c r="EA1480" i="30"/>
  <c r="EB1480" i="30"/>
  <c r="EC1480" i="30"/>
  <c r="ED1480" i="30"/>
  <c r="EE1480" i="30"/>
  <c r="EF1480" i="30"/>
  <c r="EG1480" i="30"/>
  <c r="EH1480" i="30"/>
  <c r="EI1480" i="30"/>
  <c r="EJ1480" i="30"/>
  <c r="EK1480" i="30"/>
  <c r="EL1480" i="30"/>
  <c r="EM1480" i="30"/>
  <c r="EN1480" i="30"/>
  <c r="CM1481" i="30"/>
  <c r="CN1481" i="30"/>
  <c r="CO1481" i="30"/>
  <c r="CP1481" i="30"/>
  <c r="CQ1481" i="30"/>
  <c r="CR1481" i="30"/>
  <c r="CS1481" i="30"/>
  <c r="CT1481" i="30"/>
  <c r="CU1481" i="30"/>
  <c r="CV1481" i="30"/>
  <c r="CW1481" i="30"/>
  <c r="CX1481" i="30"/>
  <c r="CY1481" i="30"/>
  <c r="CZ1481" i="30"/>
  <c r="DA1481" i="30"/>
  <c r="DB1481" i="30"/>
  <c r="DC1481" i="30"/>
  <c r="DD1481" i="30"/>
  <c r="DE1481" i="30"/>
  <c r="DF1481" i="30"/>
  <c r="DG1481" i="30"/>
  <c r="DH1481" i="30"/>
  <c r="DI1481" i="30"/>
  <c r="DJ1481" i="30"/>
  <c r="DK1481" i="30"/>
  <c r="DL1481" i="30"/>
  <c r="DM1481" i="30"/>
  <c r="DN1481" i="30"/>
  <c r="DO1481" i="30"/>
  <c r="DP1481" i="30"/>
  <c r="DQ1481" i="30"/>
  <c r="DR1481" i="30"/>
  <c r="DS1481" i="30"/>
  <c r="DT1481" i="30"/>
  <c r="DU1481" i="30"/>
  <c r="DV1481" i="30"/>
  <c r="DW1481" i="30"/>
  <c r="DX1481" i="30"/>
  <c r="DY1481" i="30"/>
  <c r="DZ1481" i="30"/>
  <c r="EA1481" i="30"/>
  <c r="EB1481" i="30"/>
  <c r="EC1481" i="30"/>
  <c r="ED1481" i="30"/>
  <c r="EE1481" i="30"/>
  <c r="EF1481" i="30"/>
  <c r="EG1481" i="30"/>
  <c r="EH1481" i="30"/>
  <c r="EI1481" i="30"/>
  <c r="EJ1481" i="30"/>
  <c r="EK1481" i="30"/>
  <c r="EL1481" i="30"/>
  <c r="EM1481" i="30"/>
  <c r="EN1481" i="30"/>
  <c r="CM1482" i="30"/>
  <c r="CN1482" i="30"/>
  <c r="CO1482" i="30"/>
  <c r="CP1482" i="30"/>
  <c r="CQ1482" i="30"/>
  <c r="CR1482" i="30"/>
  <c r="CS1482" i="30"/>
  <c r="CT1482" i="30"/>
  <c r="CU1482" i="30"/>
  <c r="CV1482" i="30"/>
  <c r="CW1482" i="30"/>
  <c r="CX1482" i="30"/>
  <c r="CY1482" i="30"/>
  <c r="CZ1482" i="30"/>
  <c r="DA1482" i="30"/>
  <c r="DB1482" i="30"/>
  <c r="DC1482" i="30"/>
  <c r="DD1482" i="30"/>
  <c r="DE1482" i="30"/>
  <c r="DF1482" i="30"/>
  <c r="DG1482" i="30"/>
  <c r="DH1482" i="30"/>
  <c r="DI1482" i="30"/>
  <c r="DJ1482" i="30"/>
  <c r="DK1482" i="30"/>
  <c r="DL1482" i="30"/>
  <c r="DM1482" i="30"/>
  <c r="DN1482" i="30"/>
  <c r="DO1482" i="30"/>
  <c r="DP1482" i="30"/>
  <c r="DQ1482" i="30"/>
  <c r="DR1482" i="30"/>
  <c r="DS1482" i="30"/>
  <c r="DT1482" i="30"/>
  <c r="DU1482" i="30"/>
  <c r="DV1482" i="30"/>
  <c r="DW1482" i="30"/>
  <c r="DX1482" i="30"/>
  <c r="DY1482" i="30"/>
  <c r="DZ1482" i="30"/>
  <c r="EA1482" i="30"/>
  <c r="EB1482" i="30"/>
  <c r="EC1482" i="30"/>
  <c r="ED1482" i="30"/>
  <c r="EE1482" i="30"/>
  <c r="EF1482" i="30"/>
  <c r="EG1482" i="30"/>
  <c r="EH1482" i="30"/>
  <c r="EI1482" i="30"/>
  <c r="EJ1482" i="30"/>
  <c r="EK1482" i="30"/>
  <c r="EL1482" i="30"/>
  <c r="EM1482" i="30"/>
  <c r="EN1482" i="30"/>
  <c r="CM1483" i="30"/>
  <c r="CN1483" i="30"/>
  <c r="CO1483" i="30"/>
  <c r="CP1483" i="30"/>
  <c r="CQ1483" i="30"/>
  <c r="CR1483" i="30"/>
  <c r="CS1483" i="30"/>
  <c r="CT1483" i="30"/>
  <c r="CU1483" i="30"/>
  <c r="CV1483" i="30"/>
  <c r="CW1483" i="30"/>
  <c r="CX1483" i="30"/>
  <c r="CY1483" i="30"/>
  <c r="CZ1483" i="30"/>
  <c r="DA1483" i="30"/>
  <c r="DB1483" i="30"/>
  <c r="DC1483" i="30"/>
  <c r="DD1483" i="30"/>
  <c r="DE1483" i="30"/>
  <c r="DF1483" i="30"/>
  <c r="DG1483" i="30"/>
  <c r="DH1483" i="30"/>
  <c r="DI1483" i="30"/>
  <c r="DJ1483" i="30"/>
  <c r="DK1483" i="30"/>
  <c r="DL1483" i="30"/>
  <c r="DM1483" i="30"/>
  <c r="DN1483" i="30"/>
  <c r="DO1483" i="30"/>
  <c r="DP1483" i="30"/>
  <c r="DQ1483" i="30"/>
  <c r="DR1483" i="30"/>
  <c r="DS1483" i="30"/>
  <c r="DT1483" i="30"/>
  <c r="DU1483" i="30"/>
  <c r="DV1483" i="30"/>
  <c r="DW1483" i="30"/>
  <c r="DX1483" i="30"/>
  <c r="DY1483" i="30"/>
  <c r="DZ1483" i="30"/>
  <c r="EA1483" i="30"/>
  <c r="EB1483" i="30"/>
  <c r="EC1483" i="30"/>
  <c r="ED1483" i="30"/>
  <c r="EE1483" i="30"/>
  <c r="EF1483" i="30"/>
  <c r="EG1483" i="30"/>
  <c r="EH1483" i="30"/>
  <c r="EI1483" i="30"/>
  <c r="EJ1483" i="30"/>
  <c r="EK1483" i="30"/>
  <c r="EL1483" i="30"/>
  <c r="EM1483" i="30"/>
  <c r="EN1483" i="30"/>
  <c r="CM1484" i="30"/>
  <c r="CN1484" i="30"/>
  <c r="CO1484" i="30"/>
  <c r="CP1484" i="30"/>
  <c r="CQ1484" i="30"/>
  <c r="CR1484" i="30"/>
  <c r="CS1484" i="30"/>
  <c r="CT1484" i="30"/>
  <c r="CU1484" i="30"/>
  <c r="CV1484" i="30"/>
  <c r="CW1484" i="30"/>
  <c r="CX1484" i="30"/>
  <c r="CY1484" i="30"/>
  <c r="CZ1484" i="30"/>
  <c r="DA1484" i="30"/>
  <c r="DB1484" i="30"/>
  <c r="DC1484" i="30"/>
  <c r="DD1484" i="30"/>
  <c r="DE1484" i="30"/>
  <c r="DF1484" i="30"/>
  <c r="DG1484" i="30"/>
  <c r="DH1484" i="30"/>
  <c r="DI1484" i="30"/>
  <c r="DJ1484" i="30"/>
  <c r="DK1484" i="30"/>
  <c r="DL1484" i="30"/>
  <c r="DM1484" i="30"/>
  <c r="DN1484" i="30"/>
  <c r="DO1484" i="30"/>
  <c r="DP1484" i="30"/>
  <c r="DQ1484" i="30"/>
  <c r="DR1484" i="30"/>
  <c r="DS1484" i="30"/>
  <c r="DT1484" i="30"/>
  <c r="DU1484" i="30"/>
  <c r="DV1484" i="30"/>
  <c r="DW1484" i="30"/>
  <c r="DX1484" i="30"/>
  <c r="DY1484" i="30"/>
  <c r="DZ1484" i="30"/>
  <c r="EA1484" i="30"/>
  <c r="EB1484" i="30"/>
  <c r="EC1484" i="30"/>
  <c r="ED1484" i="30"/>
  <c r="EE1484" i="30"/>
  <c r="EF1484" i="30"/>
  <c r="EG1484" i="30"/>
  <c r="EH1484" i="30"/>
  <c r="EI1484" i="30"/>
  <c r="EJ1484" i="30"/>
  <c r="EK1484" i="30"/>
  <c r="EL1484" i="30"/>
  <c r="EM1484" i="30"/>
  <c r="EN1484" i="30"/>
  <c r="CM1485" i="30"/>
  <c r="CN1485" i="30"/>
  <c r="CO1485" i="30"/>
  <c r="CP1485" i="30"/>
  <c r="CQ1485" i="30"/>
  <c r="CR1485" i="30"/>
  <c r="CS1485" i="30"/>
  <c r="CT1485" i="30"/>
  <c r="CU1485" i="30"/>
  <c r="CV1485" i="30"/>
  <c r="CW1485" i="30"/>
  <c r="CX1485" i="30"/>
  <c r="CY1485" i="30"/>
  <c r="CZ1485" i="30"/>
  <c r="DA1485" i="30"/>
  <c r="DB1485" i="30"/>
  <c r="DC1485" i="30"/>
  <c r="DD1485" i="30"/>
  <c r="DE1485" i="30"/>
  <c r="DF1485" i="30"/>
  <c r="DG1485" i="30"/>
  <c r="DH1485" i="30"/>
  <c r="DI1485" i="30"/>
  <c r="DJ1485" i="30"/>
  <c r="DK1485" i="30"/>
  <c r="DL1485" i="30"/>
  <c r="DM1485" i="30"/>
  <c r="DN1485" i="30"/>
  <c r="DO1485" i="30"/>
  <c r="DP1485" i="30"/>
  <c r="DQ1485" i="30"/>
  <c r="DR1485" i="30"/>
  <c r="DS1485" i="30"/>
  <c r="DT1485" i="30"/>
  <c r="DU1485" i="30"/>
  <c r="DV1485" i="30"/>
  <c r="DW1485" i="30"/>
  <c r="DX1485" i="30"/>
  <c r="DY1485" i="30"/>
  <c r="DZ1485" i="30"/>
  <c r="EA1485" i="30"/>
  <c r="EB1485" i="30"/>
  <c r="EC1485" i="30"/>
  <c r="ED1485" i="30"/>
  <c r="EE1485" i="30"/>
  <c r="EF1485" i="30"/>
  <c r="EG1485" i="30"/>
  <c r="EH1485" i="30"/>
  <c r="EI1485" i="30"/>
  <c r="EJ1485" i="30"/>
  <c r="EK1485" i="30"/>
  <c r="EL1485" i="30"/>
  <c r="EM1485" i="30"/>
  <c r="EN1485" i="30"/>
  <c r="CM1486" i="30"/>
  <c r="CN1486" i="30"/>
  <c r="CO1486" i="30"/>
  <c r="CP1486" i="30"/>
  <c r="CQ1486" i="30"/>
  <c r="CR1486" i="30"/>
  <c r="CS1486" i="30"/>
  <c r="CT1486" i="30"/>
  <c r="CU1486" i="30"/>
  <c r="CV1486" i="30"/>
  <c r="CW1486" i="30"/>
  <c r="CX1486" i="30"/>
  <c r="CY1486" i="30"/>
  <c r="CZ1486" i="30"/>
  <c r="DA1486" i="30"/>
  <c r="DB1486" i="30"/>
  <c r="DC1486" i="30"/>
  <c r="DD1486" i="30"/>
  <c r="DE1486" i="30"/>
  <c r="DF1486" i="30"/>
  <c r="DG1486" i="30"/>
  <c r="DH1486" i="30"/>
  <c r="DI1486" i="30"/>
  <c r="DJ1486" i="30"/>
  <c r="DK1486" i="30"/>
  <c r="DL1486" i="30"/>
  <c r="DM1486" i="30"/>
  <c r="DN1486" i="30"/>
  <c r="DO1486" i="30"/>
  <c r="DP1486" i="30"/>
  <c r="DQ1486" i="30"/>
  <c r="DR1486" i="30"/>
  <c r="DS1486" i="30"/>
  <c r="DT1486" i="30"/>
  <c r="DU1486" i="30"/>
  <c r="DV1486" i="30"/>
  <c r="DW1486" i="30"/>
  <c r="DX1486" i="30"/>
  <c r="DY1486" i="30"/>
  <c r="DZ1486" i="30"/>
  <c r="EA1486" i="30"/>
  <c r="EB1486" i="30"/>
  <c r="EC1486" i="30"/>
  <c r="ED1486" i="30"/>
  <c r="EE1486" i="30"/>
  <c r="EF1486" i="30"/>
  <c r="EG1486" i="30"/>
  <c r="EH1486" i="30"/>
  <c r="EI1486" i="30"/>
  <c r="EJ1486" i="30"/>
  <c r="EK1486" i="30"/>
  <c r="EL1486" i="30"/>
  <c r="EM1486" i="30"/>
  <c r="EN1486" i="30"/>
  <c r="CM1487" i="30"/>
  <c r="CN1487" i="30"/>
  <c r="CO1487" i="30"/>
  <c r="CP1487" i="30"/>
  <c r="CQ1487" i="30"/>
  <c r="CR1487" i="30"/>
  <c r="CS1487" i="30"/>
  <c r="CT1487" i="30"/>
  <c r="CU1487" i="30"/>
  <c r="CV1487" i="30"/>
  <c r="CW1487" i="30"/>
  <c r="CX1487" i="30"/>
  <c r="CY1487" i="30"/>
  <c r="CZ1487" i="30"/>
  <c r="DA1487" i="30"/>
  <c r="DB1487" i="30"/>
  <c r="DC1487" i="30"/>
  <c r="DD1487" i="30"/>
  <c r="DE1487" i="30"/>
  <c r="DF1487" i="30"/>
  <c r="DG1487" i="30"/>
  <c r="DH1487" i="30"/>
  <c r="DI1487" i="30"/>
  <c r="DJ1487" i="30"/>
  <c r="DK1487" i="30"/>
  <c r="DL1487" i="30"/>
  <c r="DM1487" i="30"/>
  <c r="DN1487" i="30"/>
  <c r="DO1487" i="30"/>
  <c r="DP1487" i="30"/>
  <c r="DQ1487" i="30"/>
  <c r="DR1487" i="30"/>
  <c r="DS1487" i="30"/>
  <c r="DT1487" i="30"/>
  <c r="DU1487" i="30"/>
  <c r="DV1487" i="30"/>
  <c r="DW1487" i="30"/>
  <c r="DX1487" i="30"/>
  <c r="DY1487" i="30"/>
  <c r="DZ1487" i="30"/>
  <c r="EA1487" i="30"/>
  <c r="EB1487" i="30"/>
  <c r="EC1487" i="30"/>
  <c r="ED1487" i="30"/>
  <c r="EE1487" i="30"/>
  <c r="EF1487" i="30"/>
  <c r="EG1487" i="30"/>
  <c r="EH1487" i="30"/>
  <c r="EI1487" i="30"/>
  <c r="EJ1487" i="30"/>
  <c r="EK1487" i="30"/>
  <c r="EL1487" i="30"/>
  <c r="EM1487" i="30"/>
  <c r="EN1487" i="30"/>
  <c r="CM1488" i="30"/>
  <c r="CN1488" i="30"/>
  <c r="CO1488" i="30"/>
  <c r="CP1488" i="30"/>
  <c r="CQ1488" i="30"/>
  <c r="CR1488" i="30"/>
  <c r="CS1488" i="30"/>
  <c r="CT1488" i="30"/>
  <c r="CU1488" i="30"/>
  <c r="CV1488" i="30"/>
  <c r="CW1488" i="30"/>
  <c r="CX1488" i="30"/>
  <c r="CY1488" i="30"/>
  <c r="CZ1488" i="30"/>
  <c r="DA1488" i="30"/>
  <c r="DB1488" i="30"/>
  <c r="DC1488" i="30"/>
  <c r="DD1488" i="30"/>
  <c r="DE1488" i="30"/>
  <c r="DF1488" i="30"/>
  <c r="DG1488" i="30"/>
  <c r="DH1488" i="30"/>
  <c r="DI1488" i="30"/>
  <c r="DJ1488" i="30"/>
  <c r="DK1488" i="30"/>
  <c r="DL1488" i="30"/>
  <c r="DM1488" i="30"/>
  <c r="DN1488" i="30"/>
  <c r="DO1488" i="30"/>
  <c r="DP1488" i="30"/>
  <c r="DQ1488" i="30"/>
  <c r="DR1488" i="30"/>
  <c r="DS1488" i="30"/>
  <c r="DT1488" i="30"/>
  <c r="DU1488" i="30"/>
  <c r="DV1488" i="30"/>
  <c r="DW1488" i="30"/>
  <c r="DX1488" i="30"/>
  <c r="DY1488" i="30"/>
  <c r="DZ1488" i="30"/>
  <c r="EA1488" i="30"/>
  <c r="EB1488" i="30"/>
  <c r="EC1488" i="30"/>
  <c r="ED1488" i="30"/>
  <c r="EE1488" i="30"/>
  <c r="EF1488" i="30"/>
  <c r="EG1488" i="30"/>
  <c r="EH1488" i="30"/>
  <c r="EI1488" i="30"/>
  <c r="EJ1488" i="30"/>
  <c r="EK1488" i="30"/>
  <c r="EL1488" i="30"/>
  <c r="EM1488" i="30"/>
  <c r="EN1488" i="30"/>
  <c r="CM1489" i="30"/>
  <c r="CN1489" i="30"/>
  <c r="CO1489" i="30"/>
  <c r="CP1489" i="30"/>
  <c r="CQ1489" i="30"/>
  <c r="CR1489" i="30"/>
  <c r="CS1489" i="30"/>
  <c r="CT1489" i="30"/>
  <c r="CU1489" i="30"/>
  <c r="CV1489" i="30"/>
  <c r="CW1489" i="30"/>
  <c r="CX1489" i="30"/>
  <c r="CY1489" i="30"/>
  <c r="CZ1489" i="30"/>
  <c r="DA1489" i="30"/>
  <c r="DB1489" i="30"/>
  <c r="DC1489" i="30"/>
  <c r="DD1489" i="30"/>
  <c r="DE1489" i="30"/>
  <c r="DF1489" i="30"/>
  <c r="DG1489" i="30"/>
  <c r="DH1489" i="30"/>
  <c r="DI1489" i="30"/>
  <c r="DJ1489" i="30"/>
  <c r="DK1489" i="30"/>
  <c r="DL1489" i="30"/>
  <c r="DM1489" i="30"/>
  <c r="DN1489" i="30"/>
  <c r="DO1489" i="30"/>
  <c r="DP1489" i="30"/>
  <c r="DQ1489" i="30"/>
  <c r="DR1489" i="30"/>
  <c r="DS1489" i="30"/>
  <c r="DT1489" i="30"/>
  <c r="DU1489" i="30"/>
  <c r="DV1489" i="30"/>
  <c r="DW1489" i="30"/>
  <c r="DX1489" i="30"/>
  <c r="DY1489" i="30"/>
  <c r="DZ1489" i="30"/>
  <c r="EA1489" i="30"/>
  <c r="EB1489" i="30"/>
  <c r="EC1489" i="30"/>
  <c r="ED1489" i="30"/>
  <c r="EE1489" i="30"/>
  <c r="EF1489" i="30"/>
  <c r="EG1489" i="30"/>
  <c r="EH1489" i="30"/>
  <c r="EI1489" i="30"/>
  <c r="EJ1489" i="30"/>
  <c r="EK1489" i="30"/>
  <c r="EL1489" i="30"/>
  <c r="EM1489" i="30"/>
  <c r="EN1489" i="30"/>
  <c r="CM1490" i="30"/>
  <c r="CN1490" i="30"/>
  <c r="CO1490" i="30"/>
  <c r="CP1490" i="30"/>
  <c r="CQ1490" i="30"/>
  <c r="CR1490" i="30"/>
  <c r="CS1490" i="30"/>
  <c r="CT1490" i="30"/>
  <c r="CU1490" i="30"/>
  <c r="CV1490" i="30"/>
  <c r="CW1490" i="30"/>
  <c r="CX1490" i="30"/>
  <c r="CY1490" i="30"/>
  <c r="CZ1490" i="30"/>
  <c r="DA1490" i="30"/>
  <c r="DB1490" i="30"/>
  <c r="DC1490" i="30"/>
  <c r="DD1490" i="30"/>
  <c r="DE1490" i="30"/>
  <c r="DF1490" i="30"/>
  <c r="DG1490" i="30"/>
  <c r="DH1490" i="30"/>
  <c r="DI1490" i="30"/>
  <c r="DJ1490" i="30"/>
  <c r="DK1490" i="30"/>
  <c r="DL1490" i="30"/>
  <c r="DM1490" i="30"/>
  <c r="DN1490" i="30"/>
  <c r="DO1490" i="30"/>
  <c r="DP1490" i="30"/>
  <c r="DQ1490" i="30"/>
  <c r="DR1490" i="30"/>
  <c r="DS1490" i="30"/>
  <c r="DT1490" i="30"/>
  <c r="DU1490" i="30"/>
  <c r="DV1490" i="30"/>
  <c r="DW1490" i="30"/>
  <c r="DX1490" i="30"/>
  <c r="DY1490" i="30"/>
  <c r="DZ1490" i="30"/>
  <c r="EA1490" i="30"/>
  <c r="EB1490" i="30"/>
  <c r="EC1490" i="30"/>
  <c r="ED1490" i="30"/>
  <c r="EE1490" i="30"/>
  <c r="EF1490" i="30"/>
  <c r="EG1490" i="30"/>
  <c r="EH1490" i="30"/>
  <c r="EI1490" i="30"/>
  <c r="EJ1490" i="30"/>
  <c r="EK1490" i="30"/>
  <c r="EL1490" i="30"/>
  <c r="EM1490" i="30"/>
  <c r="EN1490" i="30"/>
  <c r="CM1491" i="30"/>
  <c r="CN1491" i="30"/>
  <c r="CO1491" i="30"/>
  <c r="CP1491" i="30"/>
  <c r="CQ1491" i="30"/>
  <c r="CR1491" i="30"/>
  <c r="CS1491" i="30"/>
  <c r="CT1491" i="30"/>
  <c r="CU1491" i="30"/>
  <c r="CV1491" i="30"/>
  <c r="CW1491" i="30"/>
  <c r="CX1491" i="30"/>
  <c r="CY1491" i="30"/>
  <c r="CZ1491" i="30"/>
  <c r="DA1491" i="30"/>
  <c r="DB1491" i="30"/>
  <c r="DC1491" i="30"/>
  <c r="DD1491" i="30"/>
  <c r="DE1491" i="30"/>
  <c r="DF1491" i="30"/>
  <c r="DG1491" i="30"/>
  <c r="DH1491" i="30"/>
  <c r="DI1491" i="30"/>
  <c r="DJ1491" i="30"/>
  <c r="DK1491" i="30"/>
  <c r="DL1491" i="30"/>
  <c r="DM1491" i="30"/>
  <c r="DN1491" i="30"/>
  <c r="DO1491" i="30"/>
  <c r="DP1491" i="30"/>
  <c r="DQ1491" i="30"/>
  <c r="DR1491" i="30"/>
  <c r="DS1491" i="30"/>
  <c r="DT1491" i="30"/>
  <c r="DU1491" i="30"/>
  <c r="DV1491" i="30"/>
  <c r="DW1491" i="30"/>
  <c r="DX1491" i="30"/>
  <c r="DY1491" i="30"/>
  <c r="DZ1491" i="30"/>
  <c r="EA1491" i="30"/>
  <c r="EB1491" i="30"/>
  <c r="EC1491" i="30"/>
  <c r="ED1491" i="30"/>
  <c r="EE1491" i="30"/>
  <c r="EF1491" i="30"/>
  <c r="EG1491" i="30"/>
  <c r="EH1491" i="30"/>
  <c r="EI1491" i="30"/>
  <c r="EJ1491" i="30"/>
  <c r="EK1491" i="30"/>
  <c r="EL1491" i="30"/>
  <c r="EM1491" i="30"/>
  <c r="EN1491" i="30"/>
  <c r="CM1492" i="30"/>
  <c r="CN1492" i="30"/>
  <c r="CO1492" i="30"/>
  <c r="CP1492" i="30"/>
  <c r="CQ1492" i="30"/>
  <c r="CR1492" i="30"/>
  <c r="CS1492" i="30"/>
  <c r="CT1492" i="30"/>
  <c r="CU1492" i="30"/>
  <c r="CV1492" i="30"/>
  <c r="CW1492" i="30"/>
  <c r="CX1492" i="30"/>
  <c r="CY1492" i="30"/>
  <c r="CZ1492" i="30"/>
  <c r="DA1492" i="30"/>
  <c r="DB1492" i="30"/>
  <c r="DC1492" i="30"/>
  <c r="DD1492" i="30"/>
  <c r="DE1492" i="30"/>
  <c r="DF1492" i="30"/>
  <c r="DG1492" i="30"/>
  <c r="DH1492" i="30"/>
  <c r="DI1492" i="30"/>
  <c r="DJ1492" i="30"/>
  <c r="DK1492" i="30"/>
  <c r="DL1492" i="30"/>
  <c r="DM1492" i="30"/>
  <c r="DN1492" i="30"/>
  <c r="DO1492" i="30"/>
  <c r="DP1492" i="30"/>
  <c r="DQ1492" i="30"/>
  <c r="DR1492" i="30"/>
  <c r="DS1492" i="30"/>
  <c r="DT1492" i="30"/>
  <c r="DU1492" i="30"/>
  <c r="DV1492" i="30"/>
  <c r="DW1492" i="30"/>
  <c r="DX1492" i="30"/>
  <c r="DY1492" i="30"/>
  <c r="DZ1492" i="30"/>
  <c r="EA1492" i="30"/>
  <c r="EB1492" i="30"/>
  <c r="EC1492" i="30"/>
  <c r="ED1492" i="30"/>
  <c r="EE1492" i="30"/>
  <c r="EF1492" i="30"/>
  <c r="EG1492" i="30"/>
  <c r="EH1492" i="30"/>
  <c r="EI1492" i="30"/>
  <c r="EJ1492" i="30"/>
  <c r="EK1492" i="30"/>
  <c r="EL1492" i="30"/>
  <c r="EM1492" i="30"/>
  <c r="EN1492" i="30"/>
  <c r="CM1493" i="30"/>
  <c r="CN1493" i="30"/>
  <c r="CO1493" i="30"/>
  <c r="CP1493" i="30"/>
  <c r="CQ1493" i="30"/>
  <c r="CR1493" i="30"/>
  <c r="CS1493" i="30"/>
  <c r="CT1493" i="30"/>
  <c r="CU1493" i="30"/>
  <c r="CV1493" i="30"/>
  <c r="CW1493" i="30"/>
  <c r="CX1493" i="30"/>
  <c r="CY1493" i="30"/>
  <c r="CZ1493" i="30"/>
  <c r="DA1493" i="30"/>
  <c r="DB1493" i="30"/>
  <c r="DC1493" i="30"/>
  <c r="DD1493" i="30"/>
  <c r="DE1493" i="30"/>
  <c r="DF1493" i="30"/>
  <c r="DG1493" i="30"/>
  <c r="DH1493" i="30"/>
  <c r="DI1493" i="30"/>
  <c r="DJ1493" i="30"/>
  <c r="DK1493" i="30"/>
  <c r="DL1493" i="30"/>
  <c r="DM1493" i="30"/>
  <c r="DN1493" i="30"/>
  <c r="DO1493" i="30"/>
  <c r="DP1493" i="30"/>
  <c r="DQ1493" i="30"/>
  <c r="DR1493" i="30"/>
  <c r="DS1493" i="30"/>
  <c r="DT1493" i="30"/>
  <c r="DU1493" i="30"/>
  <c r="DV1493" i="30"/>
  <c r="DW1493" i="30"/>
  <c r="DX1493" i="30"/>
  <c r="DY1493" i="30"/>
  <c r="DZ1493" i="30"/>
  <c r="EA1493" i="30"/>
  <c r="EB1493" i="30"/>
  <c r="EC1493" i="30"/>
  <c r="ED1493" i="30"/>
  <c r="EE1493" i="30"/>
  <c r="EF1493" i="30"/>
  <c r="EG1493" i="30"/>
  <c r="EH1493" i="30"/>
  <c r="EI1493" i="30"/>
  <c r="EJ1493" i="30"/>
  <c r="EK1493" i="30"/>
  <c r="EL1493" i="30"/>
  <c r="EM1493" i="30"/>
  <c r="EN1493" i="30"/>
  <c r="CM1494" i="30"/>
  <c r="CN1494" i="30"/>
  <c r="CO1494" i="30"/>
  <c r="CP1494" i="30"/>
  <c r="CQ1494" i="30"/>
  <c r="CR1494" i="30"/>
  <c r="CS1494" i="30"/>
  <c r="CT1494" i="30"/>
  <c r="CU1494" i="30"/>
  <c r="CV1494" i="30"/>
  <c r="CW1494" i="30"/>
  <c r="CX1494" i="30"/>
  <c r="CY1494" i="30"/>
  <c r="CZ1494" i="30"/>
  <c r="DA1494" i="30"/>
  <c r="DB1494" i="30"/>
  <c r="DC1494" i="30"/>
  <c r="DD1494" i="30"/>
  <c r="DE1494" i="30"/>
  <c r="DF1494" i="30"/>
  <c r="DG1494" i="30"/>
  <c r="DH1494" i="30"/>
  <c r="DI1494" i="30"/>
  <c r="DJ1494" i="30"/>
  <c r="DK1494" i="30"/>
  <c r="DL1494" i="30"/>
  <c r="DM1494" i="30"/>
  <c r="DN1494" i="30"/>
  <c r="DO1494" i="30"/>
  <c r="DP1494" i="30"/>
  <c r="DQ1494" i="30"/>
  <c r="DR1494" i="30"/>
  <c r="DS1494" i="30"/>
  <c r="DT1494" i="30"/>
  <c r="DU1494" i="30"/>
  <c r="DV1494" i="30"/>
  <c r="DW1494" i="30"/>
  <c r="DX1494" i="30"/>
  <c r="DY1494" i="30"/>
  <c r="DZ1494" i="30"/>
  <c r="EA1494" i="30"/>
  <c r="EB1494" i="30"/>
  <c r="EC1494" i="30"/>
  <c r="ED1494" i="30"/>
  <c r="EE1494" i="30"/>
  <c r="EF1494" i="30"/>
  <c r="EG1494" i="30"/>
  <c r="EH1494" i="30"/>
  <c r="EI1494" i="30"/>
  <c r="EJ1494" i="30"/>
  <c r="EK1494" i="30"/>
  <c r="EL1494" i="30"/>
  <c r="EM1494" i="30"/>
  <c r="EN1494" i="30"/>
  <c r="CM1495" i="30"/>
  <c r="CN1495" i="30"/>
  <c r="CO1495" i="30"/>
  <c r="CP1495" i="30"/>
  <c r="CQ1495" i="30"/>
  <c r="CR1495" i="30"/>
  <c r="CS1495" i="30"/>
  <c r="CT1495" i="30"/>
  <c r="CU1495" i="30"/>
  <c r="CV1495" i="30"/>
  <c r="CW1495" i="30"/>
  <c r="CX1495" i="30"/>
  <c r="CY1495" i="30"/>
  <c r="CZ1495" i="30"/>
  <c r="DA1495" i="30"/>
  <c r="DB1495" i="30"/>
  <c r="DC1495" i="30"/>
  <c r="DD1495" i="30"/>
  <c r="DE1495" i="30"/>
  <c r="DF1495" i="30"/>
  <c r="DG1495" i="30"/>
  <c r="DH1495" i="30"/>
  <c r="DI1495" i="30"/>
  <c r="DJ1495" i="30"/>
  <c r="DK1495" i="30"/>
  <c r="DL1495" i="30"/>
  <c r="DM1495" i="30"/>
  <c r="DN1495" i="30"/>
  <c r="DO1495" i="30"/>
  <c r="DP1495" i="30"/>
  <c r="DQ1495" i="30"/>
  <c r="DR1495" i="30"/>
  <c r="DS1495" i="30"/>
  <c r="DT1495" i="30"/>
  <c r="DU1495" i="30"/>
  <c r="DV1495" i="30"/>
  <c r="DW1495" i="30"/>
  <c r="DX1495" i="30"/>
  <c r="DY1495" i="30"/>
  <c r="DZ1495" i="30"/>
  <c r="EA1495" i="30"/>
  <c r="EB1495" i="30"/>
  <c r="EC1495" i="30"/>
  <c r="ED1495" i="30"/>
  <c r="EE1495" i="30"/>
  <c r="EF1495" i="30"/>
  <c r="EG1495" i="30"/>
  <c r="EH1495" i="30"/>
  <c r="EI1495" i="30"/>
  <c r="EJ1495" i="30"/>
  <c r="EK1495" i="30"/>
  <c r="EL1495" i="30"/>
  <c r="EM1495" i="30"/>
  <c r="EN1495" i="30"/>
  <c r="CM1496" i="30"/>
  <c r="CN1496" i="30"/>
  <c r="CO1496" i="30"/>
  <c r="CP1496" i="30"/>
  <c r="CQ1496" i="30"/>
  <c r="CR1496" i="30"/>
  <c r="CS1496" i="30"/>
  <c r="CT1496" i="30"/>
  <c r="CU1496" i="30"/>
  <c r="CV1496" i="30"/>
  <c r="CW1496" i="30"/>
  <c r="CX1496" i="30"/>
  <c r="CY1496" i="30"/>
  <c r="CZ1496" i="30"/>
  <c r="DA1496" i="30"/>
  <c r="DB1496" i="30"/>
  <c r="DC1496" i="30"/>
  <c r="DD1496" i="30"/>
  <c r="DE1496" i="30"/>
  <c r="DF1496" i="30"/>
  <c r="DG1496" i="30"/>
  <c r="DH1496" i="30"/>
  <c r="DI1496" i="30"/>
  <c r="DJ1496" i="30"/>
  <c r="DK1496" i="30"/>
  <c r="DL1496" i="30"/>
  <c r="DM1496" i="30"/>
  <c r="DN1496" i="30"/>
  <c r="DO1496" i="30"/>
  <c r="DP1496" i="30"/>
  <c r="DQ1496" i="30"/>
  <c r="DR1496" i="30"/>
  <c r="DS1496" i="30"/>
  <c r="DT1496" i="30"/>
  <c r="DU1496" i="30"/>
  <c r="DV1496" i="30"/>
  <c r="DW1496" i="30"/>
  <c r="DX1496" i="30"/>
  <c r="DY1496" i="30"/>
  <c r="DZ1496" i="30"/>
  <c r="EA1496" i="30"/>
  <c r="EB1496" i="30"/>
  <c r="EC1496" i="30"/>
  <c r="ED1496" i="30"/>
  <c r="EE1496" i="30"/>
  <c r="EF1496" i="30"/>
  <c r="EG1496" i="30"/>
  <c r="EH1496" i="30"/>
  <c r="EI1496" i="30"/>
  <c r="EJ1496" i="30"/>
  <c r="EK1496" i="30"/>
  <c r="EL1496" i="30"/>
  <c r="EM1496" i="30"/>
  <c r="EN1496" i="30"/>
  <c r="CM1497" i="30"/>
  <c r="CN1497" i="30"/>
  <c r="CO1497" i="30"/>
  <c r="CP1497" i="30"/>
  <c r="CQ1497" i="30"/>
  <c r="CR1497" i="30"/>
  <c r="CS1497" i="30"/>
  <c r="CT1497" i="30"/>
  <c r="CU1497" i="30"/>
  <c r="CV1497" i="30"/>
  <c r="CW1497" i="30"/>
  <c r="CX1497" i="30"/>
  <c r="CY1497" i="30"/>
  <c r="CZ1497" i="30"/>
  <c r="DA1497" i="30"/>
  <c r="DB1497" i="30"/>
  <c r="DC1497" i="30"/>
  <c r="DD1497" i="30"/>
  <c r="DE1497" i="30"/>
  <c r="DF1497" i="30"/>
  <c r="DG1497" i="30"/>
  <c r="DH1497" i="30"/>
  <c r="DI1497" i="30"/>
  <c r="DJ1497" i="30"/>
  <c r="DK1497" i="30"/>
  <c r="DL1497" i="30"/>
  <c r="DM1497" i="30"/>
  <c r="DN1497" i="30"/>
  <c r="DO1497" i="30"/>
  <c r="DP1497" i="30"/>
  <c r="DQ1497" i="30"/>
  <c r="DR1497" i="30"/>
  <c r="DS1497" i="30"/>
  <c r="DT1497" i="30"/>
  <c r="DU1497" i="30"/>
  <c r="DV1497" i="30"/>
  <c r="DW1497" i="30"/>
  <c r="DX1497" i="30"/>
  <c r="DY1497" i="30"/>
  <c r="DZ1497" i="30"/>
  <c r="EA1497" i="30"/>
  <c r="EB1497" i="30"/>
  <c r="EC1497" i="30"/>
  <c r="ED1497" i="30"/>
  <c r="EE1497" i="30"/>
  <c r="EF1497" i="30"/>
  <c r="EG1497" i="30"/>
  <c r="EH1497" i="30"/>
  <c r="EI1497" i="30"/>
  <c r="EJ1497" i="30"/>
  <c r="EK1497" i="30"/>
  <c r="EL1497" i="30"/>
  <c r="EM1497" i="30"/>
  <c r="EN1497" i="30"/>
  <c r="CM1498" i="30"/>
  <c r="CN1498" i="30"/>
  <c r="CO1498" i="30"/>
  <c r="CP1498" i="30"/>
  <c r="CQ1498" i="30"/>
  <c r="CR1498" i="30"/>
  <c r="CS1498" i="30"/>
  <c r="CT1498" i="30"/>
  <c r="CU1498" i="30"/>
  <c r="CV1498" i="30"/>
  <c r="CW1498" i="30"/>
  <c r="CX1498" i="30"/>
  <c r="CY1498" i="30"/>
  <c r="CZ1498" i="30"/>
  <c r="DA1498" i="30"/>
  <c r="DB1498" i="30"/>
  <c r="DC1498" i="30"/>
  <c r="DD1498" i="30"/>
  <c r="DE1498" i="30"/>
  <c r="DF1498" i="30"/>
  <c r="DG1498" i="30"/>
  <c r="DH1498" i="30"/>
  <c r="DI1498" i="30"/>
  <c r="DJ1498" i="30"/>
  <c r="DK1498" i="30"/>
  <c r="DL1498" i="30"/>
  <c r="DM1498" i="30"/>
  <c r="DN1498" i="30"/>
  <c r="DO1498" i="30"/>
  <c r="DP1498" i="30"/>
  <c r="DQ1498" i="30"/>
  <c r="DR1498" i="30"/>
  <c r="DS1498" i="30"/>
  <c r="DT1498" i="30"/>
  <c r="DU1498" i="30"/>
  <c r="DV1498" i="30"/>
  <c r="DW1498" i="30"/>
  <c r="DX1498" i="30"/>
  <c r="DY1498" i="30"/>
  <c r="DZ1498" i="30"/>
  <c r="EA1498" i="30"/>
  <c r="EB1498" i="30"/>
  <c r="EC1498" i="30"/>
  <c r="ED1498" i="30"/>
  <c r="EE1498" i="30"/>
  <c r="EF1498" i="30"/>
  <c r="EG1498" i="30"/>
  <c r="EH1498" i="30"/>
  <c r="EI1498" i="30"/>
  <c r="EJ1498" i="30"/>
  <c r="EK1498" i="30"/>
  <c r="EL1498" i="30"/>
  <c r="EM1498" i="30"/>
  <c r="EN1498" i="30"/>
  <c r="CM1499" i="30"/>
  <c r="CN1499" i="30"/>
  <c r="CO1499" i="30"/>
  <c r="CP1499" i="30"/>
  <c r="CQ1499" i="30"/>
  <c r="CR1499" i="30"/>
  <c r="CS1499" i="30"/>
  <c r="CT1499" i="30"/>
  <c r="CU1499" i="30"/>
  <c r="CV1499" i="30"/>
  <c r="CW1499" i="30"/>
  <c r="CX1499" i="30"/>
  <c r="CY1499" i="30"/>
  <c r="CZ1499" i="30"/>
  <c r="DA1499" i="30"/>
  <c r="DB1499" i="30"/>
  <c r="DC1499" i="30"/>
  <c r="DD1499" i="30"/>
  <c r="DE1499" i="30"/>
  <c r="DF1499" i="30"/>
  <c r="DG1499" i="30"/>
  <c r="DH1499" i="30"/>
  <c r="DI1499" i="30"/>
  <c r="DJ1499" i="30"/>
  <c r="DK1499" i="30"/>
  <c r="DL1499" i="30"/>
  <c r="DM1499" i="30"/>
  <c r="DN1499" i="30"/>
  <c r="DO1499" i="30"/>
  <c r="DP1499" i="30"/>
  <c r="DQ1499" i="30"/>
  <c r="DR1499" i="30"/>
  <c r="DS1499" i="30"/>
  <c r="DT1499" i="30"/>
  <c r="DU1499" i="30"/>
  <c r="DV1499" i="30"/>
  <c r="DW1499" i="30"/>
  <c r="DX1499" i="30"/>
  <c r="DY1499" i="30"/>
  <c r="DZ1499" i="30"/>
  <c r="EA1499" i="30"/>
  <c r="EB1499" i="30"/>
  <c r="EC1499" i="30"/>
  <c r="ED1499" i="30"/>
  <c r="EE1499" i="30"/>
  <c r="EF1499" i="30"/>
  <c r="EG1499" i="30"/>
  <c r="EH1499" i="30"/>
  <c r="EI1499" i="30"/>
  <c r="EJ1499" i="30"/>
  <c r="EK1499" i="30"/>
  <c r="EL1499" i="30"/>
  <c r="EM1499" i="30"/>
  <c r="EN1499" i="30"/>
  <c r="CM1500" i="30"/>
  <c r="CN1500" i="30"/>
  <c r="CO1500" i="30"/>
  <c r="CP1500" i="30"/>
  <c r="CQ1500" i="30"/>
  <c r="CR1500" i="30"/>
  <c r="CS1500" i="30"/>
  <c r="CT1500" i="30"/>
  <c r="CU1500" i="30"/>
  <c r="CV1500" i="30"/>
  <c r="CW1500" i="30"/>
  <c r="CX1500" i="30"/>
  <c r="CY1500" i="30"/>
  <c r="CZ1500" i="30"/>
  <c r="DA1500" i="30"/>
  <c r="DB1500" i="30"/>
  <c r="DC1500" i="30"/>
  <c r="DD1500" i="30"/>
  <c r="DE1500" i="30"/>
  <c r="DF1500" i="30"/>
  <c r="DG1500" i="30"/>
  <c r="DH1500" i="30"/>
  <c r="DI1500" i="30"/>
  <c r="DJ1500" i="30"/>
  <c r="DK1500" i="30"/>
  <c r="DL1500" i="30"/>
  <c r="DM1500" i="30"/>
  <c r="DN1500" i="30"/>
  <c r="DO1500" i="30"/>
  <c r="DP1500" i="30"/>
  <c r="DQ1500" i="30"/>
  <c r="DR1500" i="30"/>
  <c r="DS1500" i="30"/>
  <c r="DT1500" i="30"/>
  <c r="DU1500" i="30"/>
  <c r="DV1500" i="30"/>
  <c r="DW1500" i="30"/>
  <c r="DX1500" i="30"/>
  <c r="DY1500" i="30"/>
  <c r="DZ1500" i="30"/>
  <c r="EA1500" i="30"/>
  <c r="EB1500" i="30"/>
  <c r="EC1500" i="30"/>
  <c r="ED1500" i="30"/>
  <c r="EE1500" i="30"/>
  <c r="EF1500" i="30"/>
  <c r="EG1500" i="30"/>
  <c r="EH1500" i="30"/>
  <c r="EI1500" i="30"/>
  <c r="EJ1500" i="30"/>
  <c r="EK1500" i="30"/>
  <c r="EL1500" i="30"/>
  <c r="EM1500" i="30"/>
  <c r="EN1500" i="30"/>
  <c r="CM1501" i="30"/>
  <c r="CN1501" i="30"/>
  <c r="CO1501" i="30"/>
  <c r="CP1501" i="30"/>
  <c r="CQ1501" i="30"/>
  <c r="CR1501" i="30"/>
  <c r="CS1501" i="30"/>
  <c r="CT1501" i="30"/>
  <c r="CU1501" i="30"/>
  <c r="CV1501" i="30"/>
  <c r="CW1501" i="30"/>
  <c r="CX1501" i="30"/>
  <c r="CY1501" i="30"/>
  <c r="CZ1501" i="30"/>
  <c r="DA1501" i="30"/>
  <c r="DB1501" i="30"/>
  <c r="DC1501" i="30"/>
  <c r="DD1501" i="30"/>
  <c r="DE1501" i="30"/>
  <c r="DF1501" i="30"/>
  <c r="DG1501" i="30"/>
  <c r="DH1501" i="30"/>
  <c r="DI1501" i="30"/>
  <c r="DJ1501" i="30"/>
  <c r="DK1501" i="30"/>
  <c r="DL1501" i="30"/>
  <c r="DM1501" i="30"/>
  <c r="DN1501" i="30"/>
  <c r="DO1501" i="30"/>
  <c r="DP1501" i="30"/>
  <c r="DQ1501" i="30"/>
  <c r="DR1501" i="30"/>
  <c r="DS1501" i="30"/>
  <c r="DT1501" i="30"/>
  <c r="DU1501" i="30"/>
  <c r="DV1501" i="30"/>
  <c r="DW1501" i="30"/>
  <c r="DX1501" i="30"/>
  <c r="DY1501" i="30"/>
  <c r="DZ1501" i="30"/>
  <c r="EA1501" i="30"/>
  <c r="EB1501" i="30"/>
  <c r="EC1501" i="30"/>
  <c r="ED1501" i="30"/>
  <c r="EE1501" i="30"/>
  <c r="EF1501" i="30"/>
  <c r="EG1501" i="30"/>
  <c r="EH1501" i="30"/>
  <c r="EI1501" i="30"/>
  <c r="EJ1501" i="30"/>
  <c r="EK1501" i="30"/>
  <c r="EL1501" i="30"/>
  <c r="EM1501" i="30"/>
  <c r="EN1501" i="30"/>
  <c r="CM1502" i="30"/>
  <c r="CN1502" i="30"/>
  <c r="CO1502" i="30"/>
  <c r="CP1502" i="30"/>
  <c r="CQ1502" i="30"/>
  <c r="CR1502" i="30"/>
  <c r="CS1502" i="30"/>
  <c r="CT1502" i="30"/>
  <c r="CU1502" i="30"/>
  <c r="CV1502" i="30"/>
  <c r="CW1502" i="30"/>
  <c r="CX1502" i="30"/>
  <c r="CY1502" i="30"/>
  <c r="CZ1502" i="30"/>
  <c r="DA1502" i="30"/>
  <c r="DB1502" i="30"/>
  <c r="DC1502" i="30"/>
  <c r="DD1502" i="30"/>
  <c r="DE1502" i="30"/>
  <c r="DF1502" i="30"/>
  <c r="DG1502" i="30"/>
  <c r="DH1502" i="30"/>
  <c r="DI1502" i="30"/>
  <c r="DJ1502" i="30"/>
  <c r="DK1502" i="30"/>
  <c r="DL1502" i="30"/>
  <c r="DM1502" i="30"/>
  <c r="DN1502" i="30"/>
  <c r="DO1502" i="30"/>
  <c r="DP1502" i="30"/>
  <c r="DQ1502" i="30"/>
  <c r="DR1502" i="30"/>
  <c r="DS1502" i="30"/>
  <c r="DT1502" i="30"/>
  <c r="DU1502" i="30"/>
  <c r="DV1502" i="30"/>
  <c r="DW1502" i="30"/>
  <c r="DX1502" i="30"/>
  <c r="DY1502" i="30"/>
  <c r="DZ1502" i="30"/>
  <c r="EA1502" i="30"/>
  <c r="EB1502" i="30"/>
  <c r="EC1502" i="30"/>
  <c r="ED1502" i="30"/>
  <c r="EE1502" i="30"/>
  <c r="EF1502" i="30"/>
  <c r="EG1502" i="30"/>
  <c r="EH1502" i="30"/>
  <c r="EI1502" i="30"/>
  <c r="EJ1502" i="30"/>
  <c r="EK1502" i="30"/>
  <c r="EL1502" i="30"/>
  <c r="EM1502" i="30"/>
  <c r="EN1502" i="30"/>
  <c r="CM1503" i="30"/>
  <c r="CN1503" i="30"/>
  <c r="CO1503" i="30"/>
  <c r="CP1503" i="30"/>
  <c r="CQ1503" i="30"/>
  <c r="CR1503" i="30"/>
  <c r="CS1503" i="30"/>
  <c r="CT1503" i="30"/>
  <c r="CU1503" i="30"/>
  <c r="CV1503" i="30"/>
  <c r="CW1503" i="30"/>
  <c r="CX1503" i="30"/>
  <c r="CY1503" i="30"/>
  <c r="CZ1503" i="30"/>
  <c r="DA1503" i="30"/>
  <c r="DB1503" i="30"/>
  <c r="DC1503" i="30"/>
  <c r="DD1503" i="30"/>
  <c r="DE1503" i="30"/>
  <c r="DF1503" i="30"/>
  <c r="DG1503" i="30"/>
  <c r="DH1503" i="30"/>
  <c r="DI1503" i="30"/>
  <c r="DJ1503" i="30"/>
  <c r="DK1503" i="30"/>
  <c r="DL1503" i="30"/>
  <c r="DM1503" i="30"/>
  <c r="DN1503" i="30"/>
  <c r="DO1503" i="30"/>
  <c r="DP1503" i="30"/>
  <c r="DQ1503" i="30"/>
  <c r="DR1503" i="30"/>
  <c r="DS1503" i="30"/>
  <c r="DT1503" i="30"/>
  <c r="DU1503" i="30"/>
  <c r="DV1503" i="30"/>
  <c r="DW1503" i="30"/>
  <c r="DX1503" i="30"/>
  <c r="DY1503" i="30"/>
  <c r="DZ1503" i="30"/>
  <c r="EA1503" i="30"/>
  <c r="EB1503" i="30"/>
  <c r="EC1503" i="30"/>
  <c r="ED1503" i="30"/>
  <c r="EE1503" i="30"/>
  <c r="EF1503" i="30"/>
  <c r="EG1503" i="30"/>
  <c r="EH1503" i="30"/>
  <c r="EI1503" i="30"/>
  <c r="EJ1503" i="30"/>
  <c r="EK1503" i="30"/>
  <c r="EL1503" i="30"/>
  <c r="EM1503" i="30"/>
  <c r="EN1503" i="30"/>
  <c r="CM1504" i="30"/>
  <c r="CN1504" i="30"/>
  <c r="CO1504" i="30"/>
  <c r="CP1504" i="30"/>
  <c r="CQ1504" i="30"/>
  <c r="CR1504" i="30"/>
  <c r="CS1504" i="30"/>
  <c r="CT1504" i="30"/>
  <c r="CU1504" i="30"/>
  <c r="CV1504" i="30"/>
  <c r="CW1504" i="30"/>
  <c r="CX1504" i="30"/>
  <c r="CY1504" i="30"/>
  <c r="CZ1504" i="30"/>
  <c r="DA1504" i="30"/>
  <c r="DB1504" i="30"/>
  <c r="DC1504" i="30"/>
  <c r="DD1504" i="30"/>
  <c r="DE1504" i="30"/>
  <c r="DF1504" i="30"/>
  <c r="DG1504" i="30"/>
  <c r="DH1504" i="30"/>
  <c r="DI1504" i="30"/>
  <c r="DJ1504" i="30"/>
  <c r="DK1504" i="30"/>
  <c r="DL1504" i="30"/>
  <c r="DM1504" i="30"/>
  <c r="DN1504" i="30"/>
  <c r="DO1504" i="30"/>
  <c r="DP1504" i="30"/>
  <c r="DQ1504" i="30"/>
  <c r="DR1504" i="30"/>
  <c r="DS1504" i="30"/>
  <c r="DT1504" i="30"/>
  <c r="DU1504" i="30"/>
  <c r="DV1504" i="30"/>
  <c r="DW1504" i="30"/>
  <c r="DX1504" i="30"/>
  <c r="DY1504" i="30"/>
  <c r="DZ1504" i="30"/>
  <c r="EA1504" i="30"/>
  <c r="EB1504" i="30"/>
  <c r="EC1504" i="30"/>
  <c r="ED1504" i="30"/>
  <c r="EE1504" i="30"/>
  <c r="EF1504" i="30"/>
  <c r="EG1504" i="30"/>
  <c r="EH1504" i="30"/>
  <c r="EI1504" i="30"/>
  <c r="EJ1504" i="30"/>
  <c r="EK1504" i="30"/>
  <c r="EL1504" i="30"/>
  <c r="EM1504" i="30"/>
  <c r="EN1504" i="30"/>
  <c r="CM1505" i="30"/>
  <c r="CN1505" i="30"/>
  <c r="CO1505" i="30"/>
  <c r="CP1505" i="30"/>
  <c r="CQ1505" i="30"/>
  <c r="CR1505" i="30"/>
  <c r="CS1505" i="30"/>
  <c r="CT1505" i="30"/>
  <c r="CU1505" i="30"/>
  <c r="CV1505" i="30"/>
  <c r="CW1505" i="30"/>
  <c r="CX1505" i="30"/>
  <c r="CY1505" i="30"/>
  <c r="CZ1505" i="30"/>
  <c r="DA1505" i="30"/>
  <c r="DB1505" i="30"/>
  <c r="DC1505" i="30"/>
  <c r="DD1505" i="30"/>
  <c r="DE1505" i="30"/>
  <c r="DF1505" i="30"/>
  <c r="DG1505" i="30"/>
  <c r="DH1505" i="30"/>
  <c r="DI1505" i="30"/>
  <c r="DJ1505" i="30"/>
  <c r="DK1505" i="30"/>
  <c r="DL1505" i="30"/>
  <c r="DM1505" i="30"/>
  <c r="DN1505" i="30"/>
  <c r="DO1505" i="30"/>
  <c r="DP1505" i="30"/>
  <c r="DQ1505" i="30"/>
  <c r="DR1505" i="30"/>
  <c r="DS1505" i="30"/>
  <c r="DT1505" i="30"/>
  <c r="DU1505" i="30"/>
  <c r="DV1505" i="30"/>
  <c r="DW1505" i="30"/>
  <c r="DX1505" i="30"/>
  <c r="DY1505" i="30"/>
  <c r="DZ1505" i="30"/>
  <c r="EA1505" i="30"/>
  <c r="EB1505" i="30"/>
  <c r="EC1505" i="30"/>
  <c r="ED1505" i="30"/>
  <c r="EE1505" i="30"/>
  <c r="EF1505" i="30"/>
  <c r="EG1505" i="30"/>
  <c r="EH1505" i="30"/>
  <c r="EI1505" i="30"/>
  <c r="EJ1505" i="30"/>
  <c r="EK1505" i="30"/>
  <c r="EL1505" i="30"/>
  <c r="EM1505" i="30"/>
  <c r="EN1505" i="30"/>
  <c r="CM1506" i="30"/>
  <c r="CN1506" i="30"/>
  <c r="CO1506" i="30"/>
  <c r="CP1506" i="30"/>
  <c r="CQ1506" i="30"/>
  <c r="CR1506" i="30"/>
  <c r="CS1506" i="30"/>
  <c r="CT1506" i="30"/>
  <c r="CU1506" i="30"/>
  <c r="CV1506" i="30"/>
  <c r="CW1506" i="30"/>
  <c r="CX1506" i="30"/>
  <c r="CY1506" i="30"/>
  <c r="CZ1506" i="30"/>
  <c r="DA1506" i="30"/>
  <c r="DB1506" i="30"/>
  <c r="DC1506" i="30"/>
  <c r="DD1506" i="30"/>
  <c r="DE1506" i="30"/>
  <c r="DF1506" i="30"/>
  <c r="DG1506" i="30"/>
  <c r="DH1506" i="30"/>
  <c r="DI1506" i="30"/>
  <c r="DJ1506" i="30"/>
  <c r="DK1506" i="30"/>
  <c r="DL1506" i="30"/>
  <c r="DM1506" i="30"/>
  <c r="DN1506" i="30"/>
  <c r="DO1506" i="30"/>
  <c r="DP1506" i="30"/>
  <c r="DQ1506" i="30"/>
  <c r="DR1506" i="30"/>
  <c r="DS1506" i="30"/>
  <c r="DT1506" i="30"/>
  <c r="DU1506" i="30"/>
  <c r="DV1506" i="30"/>
  <c r="DW1506" i="30"/>
  <c r="DX1506" i="30"/>
  <c r="DY1506" i="30"/>
  <c r="DZ1506" i="30"/>
  <c r="EA1506" i="30"/>
  <c r="EB1506" i="30"/>
  <c r="EC1506" i="30"/>
  <c r="ED1506" i="30"/>
  <c r="EE1506" i="30"/>
  <c r="EF1506" i="30"/>
  <c r="EG1506" i="30"/>
  <c r="EH1506" i="30"/>
  <c r="EI1506" i="30"/>
  <c r="EJ1506" i="30"/>
  <c r="EK1506" i="30"/>
  <c r="EL1506" i="30"/>
  <c r="EM1506" i="30"/>
  <c r="EN1506" i="30"/>
  <c r="CM1507" i="30"/>
  <c r="CN1507" i="30"/>
  <c r="CO1507" i="30"/>
  <c r="CP1507" i="30"/>
  <c r="CQ1507" i="30"/>
  <c r="CR1507" i="30"/>
  <c r="CS1507" i="30"/>
  <c r="CT1507" i="30"/>
  <c r="CU1507" i="30"/>
  <c r="CV1507" i="30"/>
  <c r="CW1507" i="30"/>
  <c r="CX1507" i="30"/>
  <c r="CY1507" i="30"/>
  <c r="CZ1507" i="30"/>
  <c r="DA1507" i="30"/>
  <c r="DB1507" i="30"/>
  <c r="DC1507" i="30"/>
  <c r="DD1507" i="30"/>
  <c r="DE1507" i="30"/>
  <c r="DF1507" i="30"/>
  <c r="DG1507" i="30"/>
  <c r="DH1507" i="30"/>
  <c r="DI1507" i="30"/>
  <c r="DJ1507" i="30"/>
  <c r="DK1507" i="30"/>
  <c r="DL1507" i="30"/>
  <c r="DM1507" i="30"/>
  <c r="DN1507" i="30"/>
  <c r="DO1507" i="30"/>
  <c r="DP1507" i="30"/>
  <c r="DQ1507" i="30"/>
  <c r="DR1507" i="30"/>
  <c r="DS1507" i="30"/>
  <c r="DT1507" i="30"/>
  <c r="DU1507" i="30"/>
  <c r="DV1507" i="30"/>
  <c r="DW1507" i="30"/>
  <c r="DX1507" i="30"/>
  <c r="DY1507" i="30"/>
  <c r="DZ1507" i="30"/>
  <c r="EA1507" i="30"/>
  <c r="EB1507" i="30"/>
  <c r="EC1507" i="30"/>
  <c r="ED1507" i="30"/>
  <c r="EE1507" i="30"/>
  <c r="EF1507" i="30"/>
  <c r="EG1507" i="30"/>
  <c r="EH1507" i="30"/>
  <c r="EI1507" i="30"/>
  <c r="EJ1507" i="30"/>
  <c r="EK1507" i="30"/>
  <c r="EL1507" i="30"/>
  <c r="EM1507" i="30"/>
  <c r="EN1507" i="30"/>
  <c r="CM1508" i="30"/>
  <c r="CN1508" i="30"/>
  <c r="CO1508" i="30"/>
  <c r="CP1508" i="30"/>
  <c r="CQ1508" i="30"/>
  <c r="CR1508" i="30"/>
  <c r="CS1508" i="30"/>
  <c r="CT1508" i="30"/>
  <c r="CU1508" i="30"/>
  <c r="CV1508" i="30"/>
  <c r="CW1508" i="30"/>
  <c r="CX1508" i="30"/>
  <c r="CY1508" i="30"/>
  <c r="CZ1508" i="30"/>
  <c r="DA1508" i="30"/>
  <c r="DB1508" i="30"/>
  <c r="DC1508" i="30"/>
  <c r="DD1508" i="30"/>
  <c r="DE1508" i="30"/>
  <c r="DF1508" i="30"/>
  <c r="DG1508" i="30"/>
  <c r="DH1508" i="30"/>
  <c r="DI1508" i="30"/>
  <c r="DJ1508" i="30"/>
  <c r="DK1508" i="30"/>
  <c r="DL1508" i="30"/>
  <c r="DM1508" i="30"/>
  <c r="DN1508" i="30"/>
  <c r="DO1508" i="30"/>
  <c r="DP1508" i="30"/>
  <c r="DQ1508" i="30"/>
  <c r="DR1508" i="30"/>
  <c r="DS1508" i="30"/>
  <c r="DT1508" i="30"/>
  <c r="DU1508" i="30"/>
  <c r="DV1508" i="30"/>
  <c r="DW1508" i="30"/>
  <c r="DX1508" i="30"/>
  <c r="DY1508" i="30"/>
  <c r="DZ1508" i="30"/>
  <c r="EA1508" i="30"/>
  <c r="EB1508" i="30"/>
  <c r="EC1508" i="30"/>
  <c r="ED1508" i="30"/>
  <c r="EE1508" i="30"/>
  <c r="EF1508" i="30"/>
  <c r="EG1508" i="30"/>
  <c r="EH1508" i="30"/>
  <c r="EI1508" i="30"/>
  <c r="EJ1508" i="30"/>
  <c r="EK1508" i="30"/>
  <c r="EL1508" i="30"/>
  <c r="EM1508" i="30"/>
  <c r="EN1508" i="30"/>
  <c r="CM1509" i="30"/>
  <c r="CN1509" i="30"/>
  <c r="CO1509" i="30"/>
  <c r="CP1509" i="30"/>
  <c r="CQ1509" i="30"/>
  <c r="CR1509" i="30"/>
  <c r="CS1509" i="30"/>
  <c r="CT1509" i="30"/>
  <c r="CU1509" i="30"/>
  <c r="CV1509" i="30"/>
  <c r="CW1509" i="30"/>
  <c r="CX1509" i="30"/>
  <c r="CY1509" i="30"/>
  <c r="CZ1509" i="30"/>
  <c r="DA1509" i="30"/>
  <c r="DB1509" i="30"/>
  <c r="DC1509" i="30"/>
  <c r="DD1509" i="30"/>
  <c r="DE1509" i="30"/>
  <c r="DF1509" i="30"/>
  <c r="DG1509" i="30"/>
  <c r="DH1509" i="30"/>
  <c r="DI1509" i="30"/>
  <c r="DJ1509" i="30"/>
  <c r="DK1509" i="30"/>
  <c r="DL1509" i="30"/>
  <c r="DM1509" i="30"/>
  <c r="DN1509" i="30"/>
  <c r="DO1509" i="30"/>
  <c r="DP1509" i="30"/>
  <c r="DQ1509" i="30"/>
  <c r="DR1509" i="30"/>
  <c r="DS1509" i="30"/>
  <c r="DT1509" i="30"/>
  <c r="DU1509" i="30"/>
  <c r="DV1509" i="30"/>
  <c r="DW1509" i="30"/>
  <c r="DX1509" i="30"/>
  <c r="DY1509" i="30"/>
  <c r="DZ1509" i="30"/>
  <c r="EA1509" i="30"/>
  <c r="EB1509" i="30"/>
  <c r="EC1509" i="30"/>
  <c r="ED1509" i="30"/>
  <c r="EE1509" i="30"/>
  <c r="EF1509" i="30"/>
  <c r="EG1509" i="30"/>
  <c r="EH1509" i="30"/>
  <c r="EI1509" i="30"/>
  <c r="EJ1509" i="30"/>
  <c r="EK1509" i="30"/>
  <c r="EL1509" i="30"/>
  <c r="EM1509" i="30"/>
  <c r="EN1509" i="30"/>
  <c r="CM1510" i="30"/>
  <c r="CN1510" i="30"/>
  <c r="CO1510" i="30"/>
  <c r="CP1510" i="30"/>
  <c r="CQ1510" i="30"/>
  <c r="CR1510" i="30"/>
  <c r="CS1510" i="30"/>
  <c r="CT1510" i="30"/>
  <c r="CU1510" i="30"/>
  <c r="CV1510" i="30"/>
  <c r="CW1510" i="30"/>
  <c r="CX1510" i="30"/>
  <c r="CY1510" i="30"/>
  <c r="CZ1510" i="30"/>
  <c r="DA1510" i="30"/>
  <c r="DB1510" i="30"/>
  <c r="DC1510" i="30"/>
  <c r="DD1510" i="30"/>
  <c r="DE1510" i="30"/>
  <c r="DF1510" i="30"/>
  <c r="DG1510" i="30"/>
  <c r="DH1510" i="30"/>
  <c r="DI1510" i="30"/>
  <c r="DJ1510" i="30"/>
  <c r="DK1510" i="30"/>
  <c r="DL1510" i="30"/>
  <c r="DM1510" i="30"/>
  <c r="DN1510" i="30"/>
  <c r="DO1510" i="30"/>
  <c r="DP1510" i="30"/>
  <c r="DQ1510" i="30"/>
  <c r="DR1510" i="30"/>
  <c r="DS1510" i="30"/>
  <c r="DT1510" i="30"/>
  <c r="DU1510" i="30"/>
  <c r="DV1510" i="30"/>
  <c r="DW1510" i="30"/>
  <c r="DX1510" i="30"/>
  <c r="DY1510" i="30"/>
  <c r="DZ1510" i="30"/>
  <c r="EA1510" i="30"/>
  <c r="EB1510" i="30"/>
  <c r="EC1510" i="30"/>
  <c r="ED1510" i="30"/>
  <c r="EE1510" i="30"/>
  <c r="EF1510" i="30"/>
  <c r="EG1510" i="30"/>
  <c r="EH1510" i="30"/>
  <c r="EI1510" i="30"/>
  <c r="EJ1510" i="30"/>
  <c r="EK1510" i="30"/>
  <c r="EL1510" i="30"/>
  <c r="EM1510" i="30"/>
  <c r="EN1510" i="30"/>
  <c r="CM1511" i="30"/>
  <c r="CN1511" i="30"/>
  <c r="CO1511" i="30"/>
  <c r="CP1511" i="30"/>
  <c r="CQ1511" i="30"/>
  <c r="CR1511" i="30"/>
  <c r="CS1511" i="30"/>
  <c r="CT1511" i="30"/>
  <c r="CU1511" i="30"/>
  <c r="CV1511" i="30"/>
  <c r="CW1511" i="30"/>
  <c r="CX1511" i="30"/>
  <c r="CY1511" i="30"/>
  <c r="CZ1511" i="30"/>
  <c r="DA1511" i="30"/>
  <c r="DB1511" i="30"/>
  <c r="DC1511" i="30"/>
  <c r="DD1511" i="30"/>
  <c r="DE1511" i="30"/>
  <c r="DF1511" i="30"/>
  <c r="DG1511" i="30"/>
  <c r="DH1511" i="30"/>
  <c r="DI1511" i="30"/>
  <c r="DJ1511" i="30"/>
  <c r="DK1511" i="30"/>
  <c r="DL1511" i="30"/>
  <c r="DM1511" i="30"/>
  <c r="DN1511" i="30"/>
  <c r="DO1511" i="30"/>
  <c r="DP1511" i="30"/>
  <c r="DQ1511" i="30"/>
  <c r="DR1511" i="30"/>
  <c r="DS1511" i="30"/>
  <c r="DT1511" i="30"/>
  <c r="DU1511" i="30"/>
  <c r="DV1511" i="30"/>
  <c r="DW1511" i="30"/>
  <c r="DX1511" i="30"/>
  <c r="DY1511" i="30"/>
  <c r="DZ1511" i="30"/>
  <c r="EA1511" i="30"/>
  <c r="EB1511" i="30"/>
  <c r="EC1511" i="30"/>
  <c r="ED1511" i="30"/>
  <c r="EE1511" i="30"/>
  <c r="EF1511" i="30"/>
  <c r="EG1511" i="30"/>
  <c r="EH1511" i="30"/>
  <c r="EI1511" i="30"/>
  <c r="EJ1511" i="30"/>
  <c r="EK1511" i="30"/>
  <c r="EL1511" i="30"/>
  <c r="EM1511" i="30"/>
  <c r="EN1511" i="30"/>
  <c r="CM1512" i="30"/>
  <c r="CN1512" i="30"/>
  <c r="CO1512" i="30"/>
  <c r="CP1512" i="30"/>
  <c r="CQ1512" i="30"/>
  <c r="CR1512" i="30"/>
  <c r="CS1512" i="30"/>
  <c r="CT1512" i="30"/>
  <c r="CU1512" i="30"/>
  <c r="CV1512" i="30"/>
  <c r="CW1512" i="30"/>
  <c r="CX1512" i="30"/>
  <c r="CY1512" i="30"/>
  <c r="CZ1512" i="30"/>
  <c r="DA1512" i="30"/>
  <c r="DB1512" i="30"/>
  <c r="DC1512" i="30"/>
  <c r="DD1512" i="30"/>
  <c r="DE1512" i="30"/>
  <c r="DF1512" i="30"/>
  <c r="DG1512" i="30"/>
  <c r="DH1512" i="30"/>
  <c r="DI1512" i="30"/>
  <c r="DJ1512" i="30"/>
  <c r="DK1512" i="30"/>
  <c r="DL1512" i="30"/>
  <c r="DM1512" i="30"/>
  <c r="DN1512" i="30"/>
  <c r="DO1512" i="30"/>
  <c r="DP1512" i="30"/>
  <c r="DQ1512" i="30"/>
  <c r="DR1512" i="30"/>
  <c r="DS1512" i="30"/>
  <c r="DT1512" i="30"/>
  <c r="DU1512" i="30"/>
  <c r="DV1512" i="30"/>
  <c r="DW1512" i="30"/>
  <c r="DX1512" i="30"/>
  <c r="DY1512" i="30"/>
  <c r="DZ1512" i="30"/>
  <c r="EA1512" i="30"/>
  <c r="EB1512" i="30"/>
  <c r="EC1512" i="30"/>
  <c r="ED1512" i="30"/>
  <c r="EE1512" i="30"/>
  <c r="EF1512" i="30"/>
  <c r="EG1512" i="30"/>
  <c r="EH1512" i="30"/>
  <c r="EI1512" i="30"/>
  <c r="EJ1512" i="30"/>
  <c r="EK1512" i="30"/>
  <c r="EL1512" i="30"/>
  <c r="EM1512" i="30"/>
  <c r="EN1512" i="30"/>
  <c r="CM1513" i="30"/>
  <c r="CN1513" i="30"/>
  <c r="CO1513" i="30"/>
  <c r="CP1513" i="30"/>
  <c r="CQ1513" i="30"/>
  <c r="CR1513" i="30"/>
  <c r="CS1513" i="30"/>
  <c r="CT1513" i="30"/>
  <c r="CU1513" i="30"/>
  <c r="CV1513" i="30"/>
  <c r="CW1513" i="30"/>
  <c r="CX1513" i="30"/>
  <c r="CY1513" i="30"/>
  <c r="CZ1513" i="30"/>
  <c r="DA1513" i="30"/>
  <c r="DB1513" i="30"/>
  <c r="DC1513" i="30"/>
  <c r="DD1513" i="30"/>
  <c r="DE1513" i="30"/>
  <c r="DF1513" i="30"/>
  <c r="DG1513" i="30"/>
  <c r="DH1513" i="30"/>
  <c r="DI1513" i="30"/>
  <c r="DJ1513" i="30"/>
  <c r="DK1513" i="30"/>
  <c r="DL1513" i="30"/>
  <c r="DM1513" i="30"/>
  <c r="DN1513" i="30"/>
  <c r="DO1513" i="30"/>
  <c r="DP1513" i="30"/>
  <c r="DQ1513" i="30"/>
  <c r="DR1513" i="30"/>
  <c r="DS1513" i="30"/>
  <c r="DT1513" i="30"/>
  <c r="DU1513" i="30"/>
  <c r="DV1513" i="30"/>
  <c r="DW1513" i="30"/>
  <c r="DX1513" i="30"/>
  <c r="DY1513" i="30"/>
  <c r="DZ1513" i="30"/>
  <c r="EA1513" i="30"/>
  <c r="EB1513" i="30"/>
  <c r="EC1513" i="30"/>
  <c r="ED1513" i="30"/>
  <c r="EE1513" i="30"/>
  <c r="EF1513" i="30"/>
  <c r="EG1513" i="30"/>
  <c r="EH1513" i="30"/>
  <c r="EI1513" i="30"/>
  <c r="EJ1513" i="30"/>
  <c r="EK1513" i="30"/>
  <c r="EL1513" i="30"/>
  <c r="EM1513" i="30"/>
  <c r="EN1513" i="30"/>
  <c r="CM1514" i="30"/>
  <c r="CN1514" i="30"/>
  <c r="CO1514" i="30"/>
  <c r="CP1514" i="30"/>
  <c r="CQ1514" i="30"/>
  <c r="CR1514" i="30"/>
  <c r="CS1514" i="30"/>
  <c r="CT1514" i="30"/>
  <c r="CU1514" i="30"/>
  <c r="CV1514" i="30"/>
  <c r="CW1514" i="30"/>
  <c r="CX1514" i="30"/>
  <c r="CY1514" i="30"/>
  <c r="CZ1514" i="30"/>
  <c r="DA1514" i="30"/>
  <c r="DB1514" i="30"/>
  <c r="DC1514" i="30"/>
  <c r="DD1514" i="30"/>
  <c r="DE1514" i="30"/>
  <c r="DF1514" i="30"/>
  <c r="DG1514" i="30"/>
  <c r="DH1514" i="30"/>
  <c r="DI1514" i="30"/>
  <c r="DJ1514" i="30"/>
  <c r="DK1514" i="30"/>
  <c r="DL1514" i="30"/>
  <c r="DM1514" i="30"/>
  <c r="DN1514" i="30"/>
  <c r="DO1514" i="30"/>
  <c r="DP1514" i="30"/>
  <c r="DQ1514" i="30"/>
  <c r="DR1514" i="30"/>
  <c r="DS1514" i="30"/>
  <c r="DT1514" i="30"/>
  <c r="DU1514" i="30"/>
  <c r="DV1514" i="30"/>
  <c r="DW1514" i="30"/>
  <c r="DX1514" i="30"/>
  <c r="DY1514" i="30"/>
  <c r="DZ1514" i="30"/>
  <c r="EA1514" i="30"/>
  <c r="EB1514" i="30"/>
  <c r="EC1514" i="30"/>
  <c r="ED1514" i="30"/>
  <c r="EE1514" i="30"/>
  <c r="EF1514" i="30"/>
  <c r="EG1514" i="30"/>
  <c r="EH1514" i="30"/>
  <c r="EI1514" i="30"/>
  <c r="EJ1514" i="30"/>
  <c r="EK1514" i="30"/>
  <c r="EL1514" i="30"/>
  <c r="EM1514" i="30"/>
  <c r="EN1514" i="30"/>
  <c r="CM1515" i="30"/>
  <c r="CN1515" i="30"/>
  <c r="CO1515" i="30"/>
  <c r="CP1515" i="30"/>
  <c r="CQ1515" i="30"/>
  <c r="CR1515" i="30"/>
  <c r="CS1515" i="30"/>
  <c r="CT1515" i="30"/>
  <c r="CU1515" i="30"/>
  <c r="CV1515" i="30"/>
  <c r="CW1515" i="30"/>
  <c r="CX1515" i="30"/>
  <c r="CY1515" i="30"/>
  <c r="CZ1515" i="30"/>
  <c r="DA1515" i="30"/>
  <c r="DB1515" i="30"/>
  <c r="DC1515" i="30"/>
  <c r="DD1515" i="30"/>
  <c r="DE1515" i="30"/>
  <c r="DF1515" i="30"/>
  <c r="DG1515" i="30"/>
  <c r="DH1515" i="30"/>
  <c r="DI1515" i="30"/>
  <c r="DJ1515" i="30"/>
  <c r="DK1515" i="30"/>
  <c r="DL1515" i="30"/>
  <c r="DM1515" i="30"/>
  <c r="DN1515" i="30"/>
  <c r="DO1515" i="30"/>
  <c r="DP1515" i="30"/>
  <c r="DQ1515" i="30"/>
  <c r="DR1515" i="30"/>
  <c r="DS1515" i="30"/>
  <c r="DT1515" i="30"/>
  <c r="DU1515" i="30"/>
  <c r="DV1515" i="30"/>
  <c r="DW1515" i="30"/>
  <c r="DX1515" i="30"/>
  <c r="DY1515" i="30"/>
  <c r="DZ1515" i="30"/>
  <c r="EA1515" i="30"/>
  <c r="EB1515" i="30"/>
  <c r="EC1515" i="30"/>
  <c r="ED1515" i="30"/>
  <c r="EE1515" i="30"/>
  <c r="EF1515" i="30"/>
  <c r="EG1515" i="30"/>
  <c r="EH1515" i="30"/>
  <c r="EI1515" i="30"/>
  <c r="EJ1515" i="30"/>
  <c r="EK1515" i="30"/>
  <c r="EL1515" i="30"/>
  <c r="EM1515" i="30"/>
  <c r="EN1515" i="30"/>
  <c r="CM1516" i="30"/>
  <c r="CN1516" i="30"/>
  <c r="CO1516" i="30"/>
  <c r="CP1516" i="30"/>
  <c r="CQ1516" i="30"/>
  <c r="CR1516" i="30"/>
  <c r="CS1516" i="30"/>
  <c r="CT1516" i="30"/>
  <c r="CU1516" i="30"/>
  <c r="CV1516" i="30"/>
  <c r="CW1516" i="30"/>
  <c r="CX1516" i="30"/>
  <c r="CY1516" i="30"/>
  <c r="CZ1516" i="30"/>
  <c r="DA1516" i="30"/>
  <c r="DB1516" i="30"/>
  <c r="DC1516" i="30"/>
  <c r="DD1516" i="30"/>
  <c r="DE1516" i="30"/>
  <c r="DF1516" i="30"/>
  <c r="DG1516" i="30"/>
  <c r="DH1516" i="30"/>
  <c r="DI1516" i="30"/>
  <c r="DJ1516" i="30"/>
  <c r="DK1516" i="30"/>
  <c r="DL1516" i="30"/>
  <c r="DM1516" i="30"/>
  <c r="DN1516" i="30"/>
  <c r="DO1516" i="30"/>
  <c r="DP1516" i="30"/>
  <c r="DQ1516" i="30"/>
  <c r="DR1516" i="30"/>
  <c r="DS1516" i="30"/>
  <c r="DT1516" i="30"/>
  <c r="DU1516" i="30"/>
  <c r="DV1516" i="30"/>
  <c r="DW1516" i="30"/>
  <c r="DX1516" i="30"/>
  <c r="DY1516" i="30"/>
  <c r="DZ1516" i="30"/>
  <c r="EA1516" i="30"/>
  <c r="EB1516" i="30"/>
  <c r="EC1516" i="30"/>
  <c r="ED1516" i="30"/>
  <c r="EE1516" i="30"/>
  <c r="EF1516" i="30"/>
  <c r="EG1516" i="30"/>
  <c r="EH1516" i="30"/>
  <c r="EI1516" i="30"/>
  <c r="EJ1516" i="30"/>
  <c r="EK1516" i="30"/>
  <c r="EL1516" i="30"/>
  <c r="EM1516" i="30"/>
  <c r="EN1516" i="30"/>
  <c r="CM1517" i="30"/>
  <c r="CN1517" i="30"/>
  <c r="CO1517" i="30"/>
  <c r="CP1517" i="30"/>
  <c r="CQ1517" i="30"/>
  <c r="CR1517" i="30"/>
  <c r="CS1517" i="30"/>
  <c r="CT1517" i="30"/>
  <c r="CU1517" i="30"/>
  <c r="CV1517" i="30"/>
  <c r="CW1517" i="30"/>
  <c r="CX1517" i="30"/>
  <c r="CY1517" i="30"/>
  <c r="CZ1517" i="30"/>
  <c r="DA1517" i="30"/>
  <c r="DB1517" i="30"/>
  <c r="DC1517" i="30"/>
  <c r="DD1517" i="30"/>
  <c r="DE1517" i="30"/>
  <c r="DF1517" i="30"/>
  <c r="DG1517" i="30"/>
  <c r="DH1517" i="30"/>
  <c r="DI1517" i="30"/>
  <c r="DJ1517" i="30"/>
  <c r="DK1517" i="30"/>
  <c r="DL1517" i="30"/>
  <c r="DM1517" i="30"/>
  <c r="DN1517" i="30"/>
  <c r="DO1517" i="30"/>
  <c r="DP1517" i="30"/>
  <c r="DQ1517" i="30"/>
  <c r="DR1517" i="30"/>
  <c r="DS1517" i="30"/>
  <c r="DT1517" i="30"/>
  <c r="DU1517" i="30"/>
  <c r="DV1517" i="30"/>
  <c r="DW1517" i="30"/>
  <c r="DX1517" i="30"/>
  <c r="DY1517" i="30"/>
  <c r="DZ1517" i="30"/>
  <c r="EA1517" i="30"/>
  <c r="EB1517" i="30"/>
  <c r="EC1517" i="30"/>
  <c r="ED1517" i="30"/>
  <c r="EE1517" i="30"/>
  <c r="EF1517" i="30"/>
  <c r="EG1517" i="30"/>
  <c r="EH1517" i="30"/>
  <c r="EI1517" i="30"/>
  <c r="EJ1517" i="30"/>
  <c r="EK1517" i="30"/>
  <c r="EL1517" i="30"/>
  <c r="EM1517" i="30"/>
  <c r="EN1517" i="30"/>
  <c r="CM1518" i="30"/>
  <c r="CN1518" i="30"/>
  <c r="CO1518" i="30"/>
  <c r="CP1518" i="30"/>
  <c r="CQ1518" i="30"/>
  <c r="CR1518" i="30"/>
  <c r="CS1518" i="30"/>
  <c r="CT1518" i="30"/>
  <c r="CU1518" i="30"/>
  <c r="CV1518" i="30"/>
  <c r="CW1518" i="30"/>
  <c r="CX1518" i="30"/>
  <c r="CY1518" i="30"/>
  <c r="CZ1518" i="30"/>
  <c r="DA1518" i="30"/>
  <c r="DB1518" i="30"/>
  <c r="DC1518" i="30"/>
  <c r="DD1518" i="30"/>
  <c r="DE1518" i="30"/>
  <c r="DF1518" i="30"/>
  <c r="DG1518" i="30"/>
  <c r="DH1518" i="30"/>
  <c r="DI1518" i="30"/>
  <c r="DJ1518" i="30"/>
  <c r="DK1518" i="30"/>
  <c r="DL1518" i="30"/>
  <c r="DM1518" i="30"/>
  <c r="DN1518" i="30"/>
  <c r="DO1518" i="30"/>
  <c r="DP1518" i="30"/>
  <c r="DQ1518" i="30"/>
  <c r="DR1518" i="30"/>
  <c r="DS1518" i="30"/>
  <c r="DT1518" i="30"/>
  <c r="DU1518" i="30"/>
  <c r="DV1518" i="30"/>
  <c r="DW1518" i="30"/>
  <c r="DX1518" i="30"/>
  <c r="DY1518" i="30"/>
  <c r="DZ1518" i="30"/>
  <c r="EA1518" i="30"/>
  <c r="EB1518" i="30"/>
  <c r="EC1518" i="30"/>
  <c r="ED1518" i="30"/>
  <c r="EE1518" i="30"/>
  <c r="EF1518" i="30"/>
  <c r="EG1518" i="30"/>
  <c r="EH1518" i="30"/>
  <c r="EI1518" i="30"/>
  <c r="EJ1518" i="30"/>
  <c r="EK1518" i="30"/>
  <c r="EL1518" i="30"/>
  <c r="EM1518" i="30"/>
  <c r="EN1518" i="30"/>
  <c r="CM1519" i="30"/>
  <c r="CN1519" i="30"/>
  <c r="CO1519" i="30"/>
  <c r="CP1519" i="30"/>
  <c r="CQ1519" i="30"/>
  <c r="CR1519" i="30"/>
  <c r="CS1519" i="30"/>
  <c r="CT1519" i="30"/>
  <c r="CU1519" i="30"/>
  <c r="CV1519" i="30"/>
  <c r="CW1519" i="30"/>
  <c r="CX1519" i="30"/>
  <c r="CY1519" i="30"/>
  <c r="CZ1519" i="30"/>
  <c r="DA1519" i="30"/>
  <c r="DB1519" i="30"/>
  <c r="DC1519" i="30"/>
  <c r="DD1519" i="30"/>
  <c r="DE1519" i="30"/>
  <c r="DF1519" i="30"/>
  <c r="DG1519" i="30"/>
  <c r="DH1519" i="30"/>
  <c r="DI1519" i="30"/>
  <c r="DJ1519" i="30"/>
  <c r="DK1519" i="30"/>
  <c r="DL1519" i="30"/>
  <c r="DM1519" i="30"/>
  <c r="DN1519" i="30"/>
  <c r="DO1519" i="30"/>
  <c r="DP1519" i="30"/>
  <c r="DQ1519" i="30"/>
  <c r="DR1519" i="30"/>
  <c r="DS1519" i="30"/>
  <c r="DT1519" i="30"/>
  <c r="DU1519" i="30"/>
  <c r="DV1519" i="30"/>
  <c r="DW1519" i="30"/>
  <c r="DX1519" i="30"/>
  <c r="DY1519" i="30"/>
  <c r="DZ1519" i="30"/>
  <c r="EA1519" i="30"/>
  <c r="EB1519" i="30"/>
  <c r="EC1519" i="30"/>
  <c r="ED1519" i="30"/>
  <c r="EE1519" i="30"/>
  <c r="EF1519" i="30"/>
  <c r="EG1519" i="30"/>
  <c r="EH1519" i="30"/>
  <c r="EI1519" i="30"/>
  <c r="EJ1519" i="30"/>
  <c r="EK1519" i="30"/>
  <c r="EL1519" i="30"/>
  <c r="EM1519" i="30"/>
  <c r="EN1519" i="30"/>
  <c r="CM1520" i="30"/>
  <c r="CN1520" i="30"/>
  <c r="CO1520" i="30"/>
  <c r="CP1520" i="30"/>
  <c r="CQ1520" i="30"/>
  <c r="CR1520" i="30"/>
  <c r="CS1520" i="30"/>
  <c r="CT1520" i="30"/>
  <c r="CU1520" i="30"/>
  <c r="CV1520" i="30"/>
  <c r="CW1520" i="30"/>
  <c r="CX1520" i="30"/>
  <c r="CY1520" i="30"/>
  <c r="CZ1520" i="30"/>
  <c r="DA1520" i="30"/>
  <c r="DB1520" i="30"/>
  <c r="DC1520" i="30"/>
  <c r="DD1520" i="30"/>
  <c r="DE1520" i="30"/>
  <c r="DF1520" i="30"/>
  <c r="DG1520" i="30"/>
  <c r="DH1520" i="30"/>
  <c r="DI1520" i="30"/>
  <c r="DJ1520" i="30"/>
  <c r="DK1520" i="30"/>
  <c r="DL1520" i="30"/>
  <c r="DM1520" i="30"/>
  <c r="DN1520" i="30"/>
  <c r="DO1520" i="30"/>
  <c r="DP1520" i="30"/>
  <c r="DQ1520" i="30"/>
  <c r="DR1520" i="30"/>
  <c r="DS1520" i="30"/>
  <c r="DT1520" i="30"/>
  <c r="DU1520" i="30"/>
  <c r="DV1520" i="30"/>
  <c r="DW1520" i="30"/>
  <c r="DX1520" i="30"/>
  <c r="DY1520" i="30"/>
  <c r="DZ1520" i="30"/>
  <c r="EA1520" i="30"/>
  <c r="EB1520" i="30"/>
  <c r="EC1520" i="30"/>
  <c r="ED1520" i="30"/>
  <c r="EE1520" i="30"/>
  <c r="EF1520" i="30"/>
  <c r="EG1520" i="30"/>
  <c r="EH1520" i="30"/>
  <c r="EI1520" i="30"/>
  <c r="EJ1520" i="30"/>
  <c r="EK1520" i="30"/>
  <c r="EL1520" i="30"/>
  <c r="EM1520" i="30"/>
  <c r="EN1520" i="30"/>
  <c r="CM1521" i="30"/>
  <c r="CN1521" i="30"/>
  <c r="CO1521" i="30"/>
  <c r="CP1521" i="30"/>
  <c r="CQ1521" i="30"/>
  <c r="CR1521" i="30"/>
  <c r="CS1521" i="30"/>
  <c r="CT1521" i="30"/>
  <c r="CU1521" i="30"/>
  <c r="CV1521" i="30"/>
  <c r="CW1521" i="30"/>
  <c r="CX1521" i="30"/>
  <c r="CY1521" i="30"/>
  <c r="CZ1521" i="30"/>
  <c r="DA1521" i="30"/>
  <c r="DB1521" i="30"/>
  <c r="DC1521" i="30"/>
  <c r="DD1521" i="30"/>
  <c r="DE1521" i="30"/>
  <c r="DF1521" i="30"/>
  <c r="DG1521" i="30"/>
  <c r="DH1521" i="30"/>
  <c r="DI1521" i="30"/>
  <c r="DJ1521" i="30"/>
  <c r="DK1521" i="30"/>
  <c r="DL1521" i="30"/>
  <c r="DM1521" i="30"/>
  <c r="DN1521" i="30"/>
  <c r="DO1521" i="30"/>
  <c r="DP1521" i="30"/>
  <c r="DQ1521" i="30"/>
  <c r="DR1521" i="30"/>
  <c r="DS1521" i="30"/>
  <c r="DT1521" i="30"/>
  <c r="DU1521" i="30"/>
  <c r="DV1521" i="30"/>
  <c r="DW1521" i="30"/>
  <c r="DX1521" i="30"/>
  <c r="DY1521" i="30"/>
  <c r="DZ1521" i="30"/>
  <c r="EA1521" i="30"/>
  <c r="EB1521" i="30"/>
  <c r="EC1521" i="30"/>
  <c r="ED1521" i="30"/>
  <c r="EE1521" i="30"/>
  <c r="EF1521" i="30"/>
  <c r="EG1521" i="30"/>
  <c r="EH1521" i="30"/>
  <c r="EI1521" i="30"/>
  <c r="EJ1521" i="30"/>
  <c r="EK1521" i="30"/>
  <c r="EL1521" i="30"/>
  <c r="EM1521" i="30"/>
  <c r="EN1521" i="30"/>
  <c r="CM1522" i="30"/>
  <c r="CN1522" i="30"/>
  <c r="CO1522" i="30"/>
  <c r="CP1522" i="30"/>
  <c r="CQ1522" i="30"/>
  <c r="CR1522" i="30"/>
  <c r="CS1522" i="30"/>
  <c r="CT1522" i="30"/>
  <c r="CU1522" i="30"/>
  <c r="CV1522" i="30"/>
  <c r="CW1522" i="30"/>
  <c r="CX1522" i="30"/>
  <c r="CY1522" i="30"/>
  <c r="CZ1522" i="30"/>
  <c r="DA1522" i="30"/>
  <c r="DB1522" i="30"/>
  <c r="DC1522" i="30"/>
  <c r="DD1522" i="30"/>
  <c r="DE1522" i="30"/>
  <c r="DF1522" i="30"/>
  <c r="DG1522" i="30"/>
  <c r="DH1522" i="30"/>
  <c r="DI1522" i="30"/>
  <c r="DJ1522" i="30"/>
  <c r="DK1522" i="30"/>
  <c r="DL1522" i="30"/>
  <c r="DM1522" i="30"/>
  <c r="DN1522" i="30"/>
  <c r="DO1522" i="30"/>
  <c r="DP1522" i="30"/>
  <c r="DQ1522" i="30"/>
  <c r="DR1522" i="30"/>
  <c r="DS1522" i="30"/>
  <c r="DT1522" i="30"/>
  <c r="DU1522" i="30"/>
  <c r="DV1522" i="30"/>
  <c r="DW1522" i="30"/>
  <c r="DX1522" i="30"/>
  <c r="DY1522" i="30"/>
  <c r="DZ1522" i="30"/>
  <c r="EA1522" i="30"/>
  <c r="EB1522" i="30"/>
  <c r="EC1522" i="30"/>
  <c r="ED1522" i="30"/>
  <c r="EE1522" i="30"/>
  <c r="EF1522" i="30"/>
  <c r="EG1522" i="30"/>
  <c r="EH1522" i="30"/>
  <c r="EI1522" i="30"/>
  <c r="EJ1522" i="30"/>
  <c r="EK1522" i="30"/>
  <c r="EL1522" i="30"/>
  <c r="EM1522" i="30"/>
  <c r="EN1522" i="30"/>
  <c r="CM1523" i="30"/>
  <c r="CN1523" i="30"/>
  <c r="CO1523" i="30"/>
  <c r="CP1523" i="30"/>
  <c r="CQ1523" i="30"/>
  <c r="CR1523" i="30"/>
  <c r="CS1523" i="30"/>
  <c r="CT1523" i="30"/>
  <c r="CU1523" i="30"/>
  <c r="CV1523" i="30"/>
  <c r="CW1523" i="30"/>
  <c r="CX1523" i="30"/>
  <c r="CY1523" i="30"/>
  <c r="CZ1523" i="30"/>
  <c r="DA1523" i="30"/>
  <c r="DB1523" i="30"/>
  <c r="DC1523" i="30"/>
  <c r="DD1523" i="30"/>
  <c r="DE1523" i="30"/>
  <c r="DF1523" i="30"/>
  <c r="DG1523" i="30"/>
  <c r="DH1523" i="30"/>
  <c r="DI1523" i="30"/>
  <c r="DJ1523" i="30"/>
  <c r="DK1523" i="30"/>
  <c r="DL1523" i="30"/>
  <c r="DM1523" i="30"/>
  <c r="DN1523" i="30"/>
  <c r="DO1523" i="30"/>
  <c r="DP1523" i="30"/>
  <c r="DQ1523" i="30"/>
  <c r="DR1523" i="30"/>
  <c r="DS1523" i="30"/>
  <c r="DT1523" i="30"/>
  <c r="DU1523" i="30"/>
  <c r="DV1523" i="30"/>
  <c r="DW1523" i="30"/>
  <c r="DX1523" i="30"/>
  <c r="DY1523" i="30"/>
  <c r="DZ1523" i="30"/>
  <c r="EA1523" i="30"/>
  <c r="EB1523" i="30"/>
  <c r="EC1523" i="30"/>
  <c r="ED1523" i="30"/>
  <c r="EE1523" i="30"/>
  <c r="EF1523" i="30"/>
  <c r="EG1523" i="30"/>
  <c r="EH1523" i="30"/>
  <c r="EI1523" i="30"/>
  <c r="EJ1523" i="30"/>
  <c r="EK1523" i="30"/>
  <c r="EL1523" i="30"/>
  <c r="EM1523" i="30"/>
  <c r="EN1523" i="30"/>
  <c r="CM1524" i="30"/>
  <c r="CN1524" i="30"/>
  <c r="CO1524" i="30"/>
  <c r="CP1524" i="30"/>
  <c r="CQ1524" i="30"/>
  <c r="CR1524" i="30"/>
  <c r="CS1524" i="30"/>
  <c r="CT1524" i="30"/>
  <c r="CU1524" i="30"/>
  <c r="CV1524" i="30"/>
  <c r="CW1524" i="30"/>
  <c r="CX1524" i="30"/>
  <c r="CY1524" i="30"/>
  <c r="CZ1524" i="30"/>
  <c r="DA1524" i="30"/>
  <c r="DB1524" i="30"/>
  <c r="DC1524" i="30"/>
  <c r="DD1524" i="30"/>
  <c r="DE1524" i="30"/>
  <c r="DF1524" i="30"/>
  <c r="DG1524" i="30"/>
  <c r="DH1524" i="30"/>
  <c r="DI1524" i="30"/>
  <c r="DJ1524" i="30"/>
  <c r="DK1524" i="30"/>
  <c r="DL1524" i="30"/>
  <c r="DM1524" i="30"/>
  <c r="DN1524" i="30"/>
  <c r="DO1524" i="30"/>
  <c r="DP1524" i="30"/>
  <c r="DQ1524" i="30"/>
  <c r="DR1524" i="30"/>
  <c r="DS1524" i="30"/>
  <c r="DT1524" i="30"/>
  <c r="DU1524" i="30"/>
  <c r="DV1524" i="30"/>
  <c r="DW1524" i="30"/>
  <c r="DX1524" i="30"/>
  <c r="DY1524" i="30"/>
  <c r="DZ1524" i="30"/>
  <c r="EA1524" i="30"/>
  <c r="EB1524" i="30"/>
  <c r="EC1524" i="30"/>
  <c r="ED1524" i="30"/>
  <c r="EE1524" i="30"/>
  <c r="EF1524" i="30"/>
  <c r="EG1524" i="30"/>
  <c r="EH1524" i="30"/>
  <c r="EI1524" i="30"/>
  <c r="EJ1524" i="30"/>
  <c r="EK1524" i="30"/>
  <c r="EL1524" i="30"/>
  <c r="EM1524" i="30"/>
  <c r="EN1524" i="30"/>
  <c r="CM1525" i="30"/>
  <c r="CN1525" i="30"/>
  <c r="CO1525" i="30"/>
  <c r="CP1525" i="30"/>
  <c r="CQ1525" i="30"/>
  <c r="CR1525" i="30"/>
  <c r="CS1525" i="30"/>
  <c r="CT1525" i="30"/>
  <c r="CU1525" i="30"/>
  <c r="CV1525" i="30"/>
  <c r="CW1525" i="30"/>
  <c r="CX1525" i="30"/>
  <c r="CY1525" i="30"/>
  <c r="CZ1525" i="30"/>
  <c r="DA1525" i="30"/>
  <c r="DB1525" i="30"/>
  <c r="DC1525" i="30"/>
  <c r="DD1525" i="30"/>
  <c r="DE1525" i="30"/>
  <c r="DF1525" i="30"/>
  <c r="DG1525" i="30"/>
  <c r="DH1525" i="30"/>
  <c r="DI1525" i="30"/>
  <c r="DJ1525" i="30"/>
  <c r="DK1525" i="30"/>
  <c r="DL1525" i="30"/>
  <c r="DM1525" i="30"/>
  <c r="DN1525" i="30"/>
  <c r="DO1525" i="30"/>
  <c r="DP1525" i="30"/>
  <c r="DQ1525" i="30"/>
  <c r="DR1525" i="30"/>
  <c r="DS1525" i="30"/>
  <c r="DT1525" i="30"/>
  <c r="DU1525" i="30"/>
  <c r="DV1525" i="30"/>
  <c r="DW1525" i="30"/>
  <c r="DX1525" i="30"/>
  <c r="DY1525" i="30"/>
  <c r="DZ1525" i="30"/>
  <c r="EA1525" i="30"/>
  <c r="EB1525" i="30"/>
  <c r="EC1525" i="30"/>
  <c r="ED1525" i="30"/>
  <c r="EE1525" i="30"/>
  <c r="EF1525" i="30"/>
  <c r="EG1525" i="30"/>
  <c r="EH1525" i="30"/>
  <c r="EI1525" i="30"/>
  <c r="EJ1525" i="30"/>
  <c r="EK1525" i="30"/>
  <c r="EL1525" i="30"/>
  <c r="EM1525" i="30"/>
  <c r="EN1525" i="30"/>
  <c r="CM1526" i="30"/>
  <c r="CN1526" i="30"/>
  <c r="CO1526" i="30"/>
  <c r="CP1526" i="30"/>
  <c r="CQ1526" i="30"/>
  <c r="CR1526" i="30"/>
  <c r="CS1526" i="30"/>
  <c r="CT1526" i="30"/>
  <c r="CU1526" i="30"/>
  <c r="CV1526" i="30"/>
  <c r="CW1526" i="30"/>
  <c r="CX1526" i="30"/>
  <c r="CY1526" i="30"/>
  <c r="CZ1526" i="30"/>
  <c r="DA1526" i="30"/>
  <c r="DB1526" i="30"/>
  <c r="DC1526" i="30"/>
  <c r="DD1526" i="30"/>
  <c r="DE1526" i="30"/>
  <c r="DF1526" i="30"/>
  <c r="DG1526" i="30"/>
  <c r="DH1526" i="30"/>
  <c r="DI1526" i="30"/>
  <c r="DJ1526" i="30"/>
  <c r="DK1526" i="30"/>
  <c r="DL1526" i="30"/>
  <c r="DM1526" i="30"/>
  <c r="DN1526" i="30"/>
  <c r="DO1526" i="30"/>
  <c r="DP1526" i="30"/>
  <c r="DQ1526" i="30"/>
  <c r="DR1526" i="30"/>
  <c r="DS1526" i="30"/>
  <c r="DT1526" i="30"/>
  <c r="DU1526" i="30"/>
  <c r="DV1526" i="30"/>
  <c r="DW1526" i="30"/>
  <c r="DX1526" i="30"/>
  <c r="DY1526" i="30"/>
  <c r="DZ1526" i="30"/>
  <c r="EA1526" i="30"/>
  <c r="EB1526" i="30"/>
  <c r="EC1526" i="30"/>
  <c r="ED1526" i="30"/>
  <c r="EE1526" i="30"/>
  <c r="EF1526" i="30"/>
  <c r="EG1526" i="30"/>
  <c r="EH1526" i="30"/>
  <c r="EI1526" i="30"/>
  <c r="EJ1526" i="30"/>
  <c r="EK1526" i="30"/>
  <c r="EL1526" i="30"/>
  <c r="EM1526" i="30"/>
  <c r="EN1526" i="30"/>
  <c r="CM1527" i="30"/>
  <c r="CN1527" i="30"/>
  <c r="CO1527" i="30"/>
  <c r="CP1527" i="30"/>
  <c r="CQ1527" i="30"/>
  <c r="CR1527" i="30"/>
  <c r="CS1527" i="30"/>
  <c r="CT1527" i="30"/>
  <c r="CU1527" i="30"/>
  <c r="CV1527" i="30"/>
  <c r="CW1527" i="30"/>
  <c r="CX1527" i="30"/>
  <c r="CY1527" i="30"/>
  <c r="CZ1527" i="30"/>
  <c r="DA1527" i="30"/>
  <c r="DB1527" i="30"/>
  <c r="DC1527" i="30"/>
  <c r="DD1527" i="30"/>
  <c r="DE1527" i="30"/>
  <c r="DF1527" i="30"/>
  <c r="DG1527" i="30"/>
  <c r="DH1527" i="30"/>
  <c r="DI1527" i="30"/>
  <c r="DJ1527" i="30"/>
  <c r="DK1527" i="30"/>
  <c r="DL1527" i="30"/>
  <c r="DM1527" i="30"/>
  <c r="DN1527" i="30"/>
  <c r="DO1527" i="30"/>
  <c r="DP1527" i="30"/>
  <c r="DQ1527" i="30"/>
  <c r="DR1527" i="30"/>
  <c r="DS1527" i="30"/>
  <c r="DT1527" i="30"/>
  <c r="DU1527" i="30"/>
  <c r="DV1527" i="30"/>
  <c r="DW1527" i="30"/>
  <c r="DX1527" i="30"/>
  <c r="DY1527" i="30"/>
  <c r="DZ1527" i="30"/>
  <c r="EA1527" i="30"/>
  <c r="EB1527" i="30"/>
  <c r="EC1527" i="30"/>
  <c r="ED1527" i="30"/>
  <c r="EE1527" i="30"/>
  <c r="EF1527" i="30"/>
  <c r="EG1527" i="30"/>
  <c r="EH1527" i="30"/>
  <c r="EI1527" i="30"/>
  <c r="EJ1527" i="30"/>
  <c r="EK1527" i="30"/>
  <c r="EL1527" i="30"/>
  <c r="EM1527" i="30"/>
  <c r="EN1527" i="30"/>
  <c r="CM1528" i="30"/>
  <c r="CN1528" i="30"/>
  <c r="CO1528" i="30"/>
  <c r="CP1528" i="30"/>
  <c r="CQ1528" i="30"/>
  <c r="CR1528" i="30"/>
  <c r="CS1528" i="30"/>
  <c r="CT1528" i="30"/>
  <c r="CU1528" i="30"/>
  <c r="CV1528" i="30"/>
  <c r="CW1528" i="30"/>
  <c r="CX1528" i="30"/>
  <c r="CY1528" i="30"/>
  <c r="CZ1528" i="30"/>
  <c r="DA1528" i="30"/>
  <c r="DB1528" i="30"/>
  <c r="DC1528" i="30"/>
  <c r="DD1528" i="30"/>
  <c r="DE1528" i="30"/>
  <c r="DF1528" i="30"/>
  <c r="DG1528" i="30"/>
  <c r="DH1528" i="30"/>
  <c r="DI1528" i="30"/>
  <c r="DJ1528" i="30"/>
  <c r="DK1528" i="30"/>
  <c r="DL1528" i="30"/>
  <c r="DM1528" i="30"/>
  <c r="DN1528" i="30"/>
  <c r="DO1528" i="30"/>
  <c r="DP1528" i="30"/>
  <c r="DQ1528" i="30"/>
  <c r="DR1528" i="30"/>
  <c r="DS1528" i="30"/>
  <c r="DT1528" i="30"/>
  <c r="DU1528" i="30"/>
  <c r="DV1528" i="30"/>
  <c r="DW1528" i="30"/>
  <c r="DX1528" i="30"/>
  <c r="DY1528" i="30"/>
  <c r="DZ1528" i="30"/>
  <c r="EA1528" i="30"/>
  <c r="EB1528" i="30"/>
  <c r="EC1528" i="30"/>
  <c r="ED1528" i="30"/>
  <c r="EE1528" i="30"/>
  <c r="EF1528" i="30"/>
  <c r="EG1528" i="30"/>
  <c r="EH1528" i="30"/>
  <c r="EI1528" i="30"/>
  <c r="EJ1528" i="30"/>
  <c r="EK1528" i="30"/>
  <c r="EL1528" i="30"/>
  <c r="EM1528" i="30"/>
  <c r="EN1528" i="30"/>
  <c r="CM1529" i="30"/>
  <c r="CN1529" i="30"/>
  <c r="CO1529" i="30"/>
  <c r="CP1529" i="30"/>
  <c r="CQ1529" i="30"/>
  <c r="CR1529" i="30"/>
  <c r="CS1529" i="30"/>
  <c r="CT1529" i="30"/>
  <c r="CU1529" i="30"/>
  <c r="CV1529" i="30"/>
  <c r="CW1529" i="30"/>
  <c r="CX1529" i="30"/>
  <c r="CY1529" i="30"/>
  <c r="CZ1529" i="30"/>
  <c r="DA1529" i="30"/>
  <c r="DB1529" i="30"/>
  <c r="DC1529" i="30"/>
  <c r="DD1529" i="30"/>
  <c r="DE1529" i="30"/>
  <c r="DF1529" i="30"/>
  <c r="DG1529" i="30"/>
  <c r="DH1529" i="30"/>
  <c r="DI1529" i="30"/>
  <c r="DJ1529" i="30"/>
  <c r="DK1529" i="30"/>
  <c r="DL1529" i="30"/>
  <c r="DM1529" i="30"/>
  <c r="DN1529" i="30"/>
  <c r="DO1529" i="30"/>
  <c r="DP1529" i="30"/>
  <c r="DQ1529" i="30"/>
  <c r="DR1529" i="30"/>
  <c r="DS1529" i="30"/>
  <c r="DT1529" i="30"/>
  <c r="DU1529" i="30"/>
  <c r="DV1529" i="30"/>
  <c r="DW1529" i="30"/>
  <c r="DX1529" i="30"/>
  <c r="DY1529" i="30"/>
  <c r="DZ1529" i="30"/>
  <c r="EA1529" i="30"/>
  <c r="EB1529" i="30"/>
  <c r="EC1529" i="30"/>
  <c r="ED1529" i="30"/>
  <c r="EE1529" i="30"/>
  <c r="EF1529" i="30"/>
  <c r="EG1529" i="30"/>
  <c r="EH1529" i="30"/>
  <c r="EI1529" i="30"/>
  <c r="EJ1529" i="30"/>
  <c r="EK1529" i="30"/>
  <c r="EL1529" i="30"/>
  <c r="EM1529" i="30"/>
  <c r="EN1529" i="30"/>
  <c r="CM1530" i="30"/>
  <c r="CN1530" i="30"/>
  <c r="CO1530" i="30"/>
  <c r="CP1530" i="30"/>
  <c r="CQ1530" i="30"/>
  <c r="CR1530" i="30"/>
  <c r="CS1530" i="30"/>
  <c r="CT1530" i="30"/>
  <c r="CU1530" i="30"/>
  <c r="CV1530" i="30"/>
  <c r="CW1530" i="30"/>
  <c r="CX1530" i="30"/>
  <c r="CY1530" i="30"/>
  <c r="CZ1530" i="30"/>
  <c r="DA1530" i="30"/>
  <c r="DB1530" i="30"/>
  <c r="DC1530" i="30"/>
  <c r="DD1530" i="30"/>
  <c r="DE1530" i="30"/>
  <c r="DF1530" i="30"/>
  <c r="DG1530" i="30"/>
  <c r="DH1530" i="30"/>
  <c r="DI1530" i="30"/>
  <c r="DJ1530" i="30"/>
  <c r="DK1530" i="30"/>
  <c r="DL1530" i="30"/>
  <c r="DM1530" i="30"/>
  <c r="DN1530" i="30"/>
  <c r="DO1530" i="30"/>
  <c r="DP1530" i="30"/>
  <c r="DQ1530" i="30"/>
  <c r="DR1530" i="30"/>
  <c r="DS1530" i="30"/>
  <c r="DT1530" i="30"/>
  <c r="DU1530" i="30"/>
  <c r="DV1530" i="30"/>
  <c r="DW1530" i="30"/>
  <c r="DX1530" i="30"/>
  <c r="DY1530" i="30"/>
  <c r="DZ1530" i="30"/>
  <c r="EA1530" i="30"/>
  <c r="EB1530" i="30"/>
  <c r="EC1530" i="30"/>
  <c r="ED1530" i="30"/>
  <c r="EE1530" i="30"/>
  <c r="EF1530" i="30"/>
  <c r="EG1530" i="30"/>
  <c r="EH1530" i="30"/>
  <c r="EI1530" i="30"/>
  <c r="EJ1530" i="30"/>
  <c r="EK1530" i="30"/>
  <c r="EL1530" i="30"/>
  <c r="EM1530" i="30"/>
  <c r="EN1530" i="30"/>
  <c r="CM1531" i="30"/>
  <c r="CN1531" i="30"/>
  <c r="CO1531" i="30"/>
  <c r="CP1531" i="30"/>
  <c r="CQ1531" i="30"/>
  <c r="CR1531" i="30"/>
  <c r="CS1531" i="30"/>
  <c r="CT1531" i="30"/>
  <c r="CU1531" i="30"/>
  <c r="CV1531" i="30"/>
  <c r="CW1531" i="30"/>
  <c r="CX1531" i="30"/>
  <c r="CY1531" i="30"/>
  <c r="CZ1531" i="30"/>
  <c r="DA1531" i="30"/>
  <c r="DB1531" i="30"/>
  <c r="DC1531" i="30"/>
  <c r="DD1531" i="30"/>
  <c r="DE1531" i="30"/>
  <c r="DF1531" i="30"/>
  <c r="DG1531" i="30"/>
  <c r="DH1531" i="30"/>
  <c r="DI1531" i="30"/>
  <c r="DJ1531" i="30"/>
  <c r="DK1531" i="30"/>
  <c r="DL1531" i="30"/>
  <c r="DM1531" i="30"/>
  <c r="DN1531" i="30"/>
  <c r="DO1531" i="30"/>
  <c r="DP1531" i="30"/>
  <c r="DQ1531" i="30"/>
  <c r="DR1531" i="30"/>
  <c r="DS1531" i="30"/>
  <c r="DT1531" i="30"/>
  <c r="DU1531" i="30"/>
  <c r="DV1531" i="30"/>
  <c r="DW1531" i="30"/>
  <c r="DX1531" i="30"/>
  <c r="DY1531" i="30"/>
  <c r="DZ1531" i="30"/>
  <c r="EA1531" i="30"/>
  <c r="EB1531" i="30"/>
  <c r="EC1531" i="30"/>
  <c r="ED1531" i="30"/>
  <c r="EE1531" i="30"/>
  <c r="EF1531" i="30"/>
  <c r="EG1531" i="30"/>
  <c r="EH1531" i="30"/>
  <c r="EI1531" i="30"/>
  <c r="EJ1531" i="30"/>
  <c r="EK1531" i="30"/>
  <c r="EL1531" i="30"/>
  <c r="EM1531" i="30"/>
  <c r="EN1531" i="30"/>
  <c r="CM1532" i="30"/>
  <c r="CN1532" i="30"/>
  <c r="CO1532" i="30"/>
  <c r="CP1532" i="30"/>
  <c r="CQ1532" i="30"/>
  <c r="CR1532" i="30"/>
  <c r="CS1532" i="30"/>
  <c r="CT1532" i="30"/>
  <c r="CU1532" i="30"/>
  <c r="CV1532" i="30"/>
  <c r="CW1532" i="30"/>
  <c r="CX1532" i="30"/>
  <c r="CY1532" i="30"/>
  <c r="CZ1532" i="30"/>
  <c r="DA1532" i="30"/>
  <c r="DB1532" i="30"/>
  <c r="DC1532" i="30"/>
  <c r="DD1532" i="30"/>
  <c r="DE1532" i="30"/>
  <c r="DF1532" i="30"/>
  <c r="DG1532" i="30"/>
  <c r="DH1532" i="30"/>
  <c r="DI1532" i="30"/>
  <c r="DJ1532" i="30"/>
  <c r="DK1532" i="30"/>
  <c r="DL1532" i="30"/>
  <c r="DM1532" i="30"/>
  <c r="DN1532" i="30"/>
  <c r="DO1532" i="30"/>
  <c r="DP1532" i="30"/>
  <c r="DQ1532" i="30"/>
  <c r="DR1532" i="30"/>
  <c r="DS1532" i="30"/>
  <c r="DT1532" i="30"/>
  <c r="DU1532" i="30"/>
  <c r="DV1532" i="30"/>
  <c r="DW1532" i="30"/>
  <c r="DX1532" i="30"/>
  <c r="DY1532" i="30"/>
  <c r="DZ1532" i="30"/>
  <c r="EA1532" i="30"/>
  <c r="EB1532" i="30"/>
  <c r="EC1532" i="30"/>
  <c r="ED1532" i="30"/>
  <c r="EE1532" i="30"/>
  <c r="EF1532" i="30"/>
  <c r="EG1532" i="30"/>
  <c r="EH1532" i="30"/>
  <c r="EI1532" i="30"/>
  <c r="EJ1532" i="30"/>
  <c r="EK1532" i="30"/>
  <c r="EL1532" i="30"/>
  <c r="EM1532" i="30"/>
  <c r="EN1532" i="30"/>
  <c r="CM1533" i="30"/>
  <c r="CN1533" i="30"/>
  <c r="CO1533" i="30"/>
  <c r="CP1533" i="30"/>
  <c r="CQ1533" i="30"/>
  <c r="CR1533" i="30"/>
  <c r="CS1533" i="30"/>
  <c r="CT1533" i="30"/>
  <c r="CU1533" i="30"/>
  <c r="CV1533" i="30"/>
  <c r="CW1533" i="30"/>
  <c r="CX1533" i="30"/>
  <c r="CY1533" i="30"/>
  <c r="CZ1533" i="30"/>
  <c r="DA1533" i="30"/>
  <c r="DB1533" i="30"/>
  <c r="DC1533" i="30"/>
  <c r="DD1533" i="30"/>
  <c r="DE1533" i="30"/>
  <c r="DF1533" i="30"/>
  <c r="DG1533" i="30"/>
  <c r="DH1533" i="30"/>
  <c r="DI1533" i="30"/>
  <c r="DJ1533" i="30"/>
  <c r="DK1533" i="30"/>
  <c r="DL1533" i="30"/>
  <c r="DM1533" i="30"/>
  <c r="DN1533" i="30"/>
  <c r="DO1533" i="30"/>
  <c r="DP1533" i="30"/>
  <c r="DQ1533" i="30"/>
  <c r="DR1533" i="30"/>
  <c r="DS1533" i="30"/>
  <c r="DT1533" i="30"/>
  <c r="DU1533" i="30"/>
  <c r="DV1533" i="30"/>
  <c r="DW1533" i="30"/>
  <c r="DX1533" i="30"/>
  <c r="DY1533" i="30"/>
  <c r="DZ1533" i="30"/>
  <c r="EA1533" i="30"/>
  <c r="EB1533" i="30"/>
  <c r="EC1533" i="30"/>
  <c r="ED1533" i="30"/>
  <c r="EE1533" i="30"/>
  <c r="EF1533" i="30"/>
  <c r="EG1533" i="30"/>
  <c r="EH1533" i="30"/>
  <c r="EI1533" i="30"/>
  <c r="EJ1533" i="30"/>
  <c r="EK1533" i="30"/>
  <c r="EL1533" i="30"/>
  <c r="EM1533" i="30"/>
  <c r="EN1533" i="30"/>
  <c r="CM1534" i="30"/>
  <c r="CN1534" i="30"/>
  <c r="CO1534" i="30"/>
  <c r="CP1534" i="30"/>
  <c r="CQ1534" i="30"/>
  <c r="CR1534" i="30"/>
  <c r="CS1534" i="30"/>
  <c r="CT1534" i="30"/>
  <c r="CU1534" i="30"/>
  <c r="CV1534" i="30"/>
  <c r="CW1534" i="30"/>
  <c r="CX1534" i="30"/>
  <c r="CY1534" i="30"/>
  <c r="CZ1534" i="30"/>
  <c r="DA1534" i="30"/>
  <c r="DB1534" i="30"/>
  <c r="DC1534" i="30"/>
  <c r="DD1534" i="30"/>
  <c r="DE1534" i="30"/>
  <c r="DF1534" i="30"/>
  <c r="DG1534" i="30"/>
  <c r="DH1534" i="30"/>
  <c r="DI1534" i="30"/>
  <c r="DJ1534" i="30"/>
  <c r="DK1534" i="30"/>
  <c r="DL1534" i="30"/>
  <c r="DM1534" i="30"/>
  <c r="DN1534" i="30"/>
  <c r="DO1534" i="30"/>
  <c r="DP1534" i="30"/>
  <c r="DQ1534" i="30"/>
  <c r="DR1534" i="30"/>
  <c r="DS1534" i="30"/>
  <c r="DT1534" i="30"/>
  <c r="DU1534" i="30"/>
  <c r="DV1534" i="30"/>
  <c r="DW1534" i="30"/>
  <c r="DX1534" i="30"/>
  <c r="DY1534" i="30"/>
  <c r="DZ1534" i="30"/>
  <c r="EA1534" i="30"/>
  <c r="EB1534" i="30"/>
  <c r="EC1534" i="30"/>
  <c r="ED1534" i="30"/>
  <c r="EE1534" i="30"/>
  <c r="EF1534" i="30"/>
  <c r="EG1534" i="30"/>
  <c r="EH1534" i="30"/>
  <c r="EI1534" i="30"/>
  <c r="EJ1534" i="30"/>
  <c r="EK1534" i="30"/>
  <c r="EL1534" i="30"/>
  <c r="EM1534" i="30"/>
  <c r="EN1534" i="30"/>
  <c r="CM1535" i="30"/>
  <c r="CN1535" i="30"/>
  <c r="CO1535" i="30"/>
  <c r="CP1535" i="30"/>
  <c r="CQ1535" i="30"/>
  <c r="CR1535" i="30"/>
  <c r="CS1535" i="30"/>
  <c r="CT1535" i="30"/>
  <c r="CU1535" i="30"/>
  <c r="CV1535" i="30"/>
  <c r="CW1535" i="30"/>
  <c r="CX1535" i="30"/>
  <c r="CY1535" i="30"/>
  <c r="CZ1535" i="30"/>
  <c r="DA1535" i="30"/>
  <c r="DB1535" i="30"/>
  <c r="DC1535" i="30"/>
  <c r="DD1535" i="30"/>
  <c r="DE1535" i="30"/>
  <c r="DF1535" i="30"/>
  <c r="DG1535" i="30"/>
  <c r="DH1535" i="30"/>
  <c r="DI1535" i="30"/>
  <c r="DJ1535" i="30"/>
  <c r="DK1535" i="30"/>
  <c r="DL1535" i="30"/>
  <c r="DM1535" i="30"/>
  <c r="DN1535" i="30"/>
  <c r="DO1535" i="30"/>
  <c r="DP1535" i="30"/>
  <c r="DQ1535" i="30"/>
  <c r="DR1535" i="30"/>
  <c r="DS1535" i="30"/>
  <c r="DT1535" i="30"/>
  <c r="DU1535" i="30"/>
  <c r="DV1535" i="30"/>
  <c r="DW1535" i="30"/>
  <c r="DX1535" i="30"/>
  <c r="DY1535" i="30"/>
  <c r="DZ1535" i="30"/>
  <c r="EA1535" i="30"/>
  <c r="EB1535" i="30"/>
  <c r="EC1535" i="30"/>
  <c r="ED1535" i="30"/>
  <c r="EE1535" i="30"/>
  <c r="EF1535" i="30"/>
  <c r="EG1535" i="30"/>
  <c r="EH1535" i="30"/>
  <c r="EI1535" i="30"/>
  <c r="EJ1535" i="30"/>
  <c r="EK1535" i="30"/>
  <c r="EL1535" i="30"/>
  <c r="EM1535" i="30"/>
  <c r="EN1535" i="30"/>
  <c r="CM1536" i="30"/>
  <c r="CN1536" i="30"/>
  <c r="CO1536" i="30"/>
  <c r="CP1536" i="30"/>
  <c r="CQ1536" i="30"/>
  <c r="CR1536" i="30"/>
  <c r="CS1536" i="30"/>
  <c r="CT1536" i="30"/>
  <c r="CU1536" i="30"/>
  <c r="CV1536" i="30"/>
  <c r="CW1536" i="30"/>
  <c r="CX1536" i="30"/>
  <c r="CY1536" i="30"/>
  <c r="CZ1536" i="30"/>
  <c r="DA1536" i="30"/>
  <c r="DB1536" i="30"/>
  <c r="DC1536" i="30"/>
  <c r="DD1536" i="30"/>
  <c r="DE1536" i="30"/>
  <c r="DF1536" i="30"/>
  <c r="DG1536" i="30"/>
  <c r="DH1536" i="30"/>
  <c r="DI1536" i="30"/>
  <c r="DJ1536" i="30"/>
  <c r="DK1536" i="30"/>
  <c r="DL1536" i="30"/>
  <c r="DM1536" i="30"/>
  <c r="DN1536" i="30"/>
  <c r="DO1536" i="30"/>
  <c r="DP1536" i="30"/>
  <c r="DQ1536" i="30"/>
  <c r="DR1536" i="30"/>
  <c r="DS1536" i="30"/>
  <c r="DT1536" i="30"/>
  <c r="DU1536" i="30"/>
  <c r="DV1536" i="30"/>
  <c r="DW1536" i="30"/>
  <c r="DX1536" i="30"/>
  <c r="DY1536" i="30"/>
  <c r="DZ1536" i="30"/>
  <c r="EA1536" i="30"/>
  <c r="EB1536" i="30"/>
  <c r="EC1536" i="30"/>
  <c r="ED1536" i="30"/>
  <c r="EE1536" i="30"/>
  <c r="EF1536" i="30"/>
  <c r="EG1536" i="30"/>
  <c r="EH1536" i="30"/>
  <c r="EI1536" i="30"/>
  <c r="EJ1536" i="30"/>
  <c r="EK1536" i="30"/>
  <c r="EL1536" i="30"/>
  <c r="EM1536" i="30"/>
  <c r="EN1536" i="30"/>
  <c r="CM1537" i="30"/>
  <c r="CN1537" i="30"/>
  <c r="CO1537" i="30"/>
  <c r="CP1537" i="30"/>
  <c r="CQ1537" i="30"/>
  <c r="CR1537" i="30"/>
  <c r="CS1537" i="30"/>
  <c r="CT1537" i="30"/>
  <c r="CU1537" i="30"/>
  <c r="CV1537" i="30"/>
  <c r="CW1537" i="30"/>
  <c r="CX1537" i="30"/>
  <c r="CY1537" i="30"/>
  <c r="CZ1537" i="30"/>
  <c r="DA1537" i="30"/>
  <c r="DB1537" i="30"/>
  <c r="DC1537" i="30"/>
  <c r="DD1537" i="30"/>
  <c r="DE1537" i="30"/>
  <c r="DF1537" i="30"/>
  <c r="DG1537" i="30"/>
  <c r="DH1537" i="30"/>
  <c r="DI1537" i="30"/>
  <c r="DJ1537" i="30"/>
  <c r="DK1537" i="30"/>
  <c r="DL1537" i="30"/>
  <c r="DM1537" i="30"/>
  <c r="DN1537" i="30"/>
  <c r="DO1537" i="30"/>
  <c r="DP1537" i="30"/>
  <c r="DQ1537" i="30"/>
  <c r="DR1537" i="30"/>
  <c r="DS1537" i="30"/>
  <c r="DT1537" i="30"/>
  <c r="DU1537" i="30"/>
  <c r="DV1537" i="30"/>
  <c r="DW1537" i="30"/>
  <c r="DX1537" i="30"/>
  <c r="DY1537" i="30"/>
  <c r="DZ1537" i="30"/>
  <c r="EA1537" i="30"/>
  <c r="EB1537" i="30"/>
  <c r="EC1537" i="30"/>
  <c r="ED1537" i="30"/>
  <c r="EE1537" i="30"/>
  <c r="EF1537" i="30"/>
  <c r="EG1537" i="30"/>
  <c r="EH1537" i="30"/>
  <c r="EI1537" i="30"/>
  <c r="EJ1537" i="30"/>
  <c r="EK1537" i="30"/>
  <c r="EL1537" i="30"/>
  <c r="EM1537" i="30"/>
  <c r="EN1537" i="30"/>
  <c r="CM1538" i="30"/>
  <c r="CN1538" i="30"/>
  <c r="CO1538" i="30"/>
  <c r="CP1538" i="30"/>
  <c r="CQ1538" i="30"/>
  <c r="CR1538" i="30"/>
  <c r="CS1538" i="30"/>
  <c r="CT1538" i="30"/>
  <c r="CU1538" i="30"/>
  <c r="CV1538" i="30"/>
  <c r="CW1538" i="30"/>
  <c r="CX1538" i="30"/>
  <c r="CY1538" i="30"/>
  <c r="CZ1538" i="30"/>
  <c r="DA1538" i="30"/>
  <c r="DB1538" i="30"/>
  <c r="DC1538" i="30"/>
  <c r="DD1538" i="30"/>
  <c r="DE1538" i="30"/>
  <c r="DF1538" i="30"/>
  <c r="DG1538" i="30"/>
  <c r="DH1538" i="30"/>
  <c r="DI1538" i="30"/>
  <c r="DJ1538" i="30"/>
  <c r="DK1538" i="30"/>
  <c r="DL1538" i="30"/>
  <c r="DM1538" i="30"/>
  <c r="DN1538" i="30"/>
  <c r="DO1538" i="30"/>
  <c r="DP1538" i="30"/>
  <c r="DQ1538" i="30"/>
  <c r="DR1538" i="30"/>
  <c r="DS1538" i="30"/>
  <c r="DT1538" i="30"/>
  <c r="DU1538" i="30"/>
  <c r="DV1538" i="30"/>
  <c r="DW1538" i="30"/>
  <c r="DX1538" i="30"/>
  <c r="DY1538" i="30"/>
  <c r="DZ1538" i="30"/>
  <c r="EA1538" i="30"/>
  <c r="EB1538" i="30"/>
  <c r="EC1538" i="30"/>
  <c r="ED1538" i="30"/>
  <c r="EE1538" i="30"/>
  <c r="EF1538" i="30"/>
  <c r="EG1538" i="30"/>
  <c r="EH1538" i="30"/>
  <c r="EI1538" i="30"/>
  <c r="EJ1538" i="30"/>
  <c r="EK1538" i="30"/>
  <c r="EL1538" i="30"/>
  <c r="EM1538" i="30"/>
  <c r="EN1538" i="30"/>
  <c r="CM1539" i="30"/>
  <c r="CN1539" i="30"/>
  <c r="CO1539" i="30"/>
  <c r="CP1539" i="30"/>
  <c r="CQ1539" i="30"/>
  <c r="CR1539" i="30"/>
  <c r="CS1539" i="30"/>
  <c r="CT1539" i="30"/>
  <c r="CU1539" i="30"/>
  <c r="CV1539" i="30"/>
  <c r="CW1539" i="30"/>
  <c r="CX1539" i="30"/>
  <c r="CY1539" i="30"/>
  <c r="CZ1539" i="30"/>
  <c r="DA1539" i="30"/>
  <c r="DB1539" i="30"/>
  <c r="DC1539" i="30"/>
  <c r="DD1539" i="30"/>
  <c r="DE1539" i="30"/>
  <c r="DF1539" i="30"/>
  <c r="DG1539" i="30"/>
  <c r="DH1539" i="30"/>
  <c r="DI1539" i="30"/>
  <c r="DJ1539" i="30"/>
  <c r="DK1539" i="30"/>
  <c r="DL1539" i="30"/>
  <c r="DM1539" i="30"/>
  <c r="DN1539" i="30"/>
  <c r="DO1539" i="30"/>
  <c r="DP1539" i="30"/>
  <c r="DQ1539" i="30"/>
  <c r="DR1539" i="30"/>
  <c r="DS1539" i="30"/>
  <c r="DT1539" i="30"/>
  <c r="DU1539" i="30"/>
  <c r="DV1539" i="30"/>
  <c r="DW1539" i="30"/>
  <c r="DX1539" i="30"/>
  <c r="DY1539" i="30"/>
  <c r="DZ1539" i="30"/>
  <c r="EA1539" i="30"/>
  <c r="EB1539" i="30"/>
  <c r="EC1539" i="30"/>
  <c r="ED1539" i="30"/>
  <c r="EE1539" i="30"/>
  <c r="EF1539" i="30"/>
  <c r="EG1539" i="30"/>
  <c r="EH1539" i="30"/>
  <c r="EI1539" i="30"/>
  <c r="EJ1539" i="30"/>
  <c r="EK1539" i="30"/>
  <c r="EL1539" i="30"/>
  <c r="EM1539" i="30"/>
  <c r="EN1539" i="30"/>
  <c r="CM1540" i="30"/>
  <c r="CN1540" i="30"/>
  <c r="CO1540" i="30"/>
  <c r="CP1540" i="30"/>
  <c r="CQ1540" i="30"/>
  <c r="CR1540" i="30"/>
  <c r="CS1540" i="30"/>
  <c r="CT1540" i="30"/>
  <c r="CU1540" i="30"/>
  <c r="CV1540" i="30"/>
  <c r="CW1540" i="30"/>
  <c r="CX1540" i="30"/>
  <c r="CY1540" i="30"/>
  <c r="CZ1540" i="30"/>
  <c r="DA1540" i="30"/>
  <c r="DB1540" i="30"/>
  <c r="DC1540" i="30"/>
  <c r="DD1540" i="30"/>
  <c r="DE1540" i="30"/>
  <c r="DF1540" i="30"/>
  <c r="DG1540" i="30"/>
  <c r="DH1540" i="30"/>
  <c r="DI1540" i="30"/>
  <c r="DJ1540" i="30"/>
  <c r="DK1540" i="30"/>
  <c r="DL1540" i="30"/>
  <c r="DM1540" i="30"/>
  <c r="DN1540" i="30"/>
  <c r="DO1540" i="30"/>
  <c r="DP1540" i="30"/>
  <c r="DQ1540" i="30"/>
  <c r="DR1540" i="30"/>
  <c r="DS1540" i="30"/>
  <c r="DT1540" i="30"/>
  <c r="DU1540" i="30"/>
  <c r="DV1540" i="30"/>
  <c r="DW1540" i="30"/>
  <c r="DX1540" i="30"/>
  <c r="DY1540" i="30"/>
  <c r="DZ1540" i="30"/>
  <c r="EA1540" i="30"/>
  <c r="EB1540" i="30"/>
  <c r="EC1540" i="30"/>
  <c r="ED1540" i="30"/>
  <c r="EE1540" i="30"/>
  <c r="EF1540" i="30"/>
  <c r="EG1540" i="30"/>
  <c r="EH1540" i="30"/>
  <c r="EI1540" i="30"/>
  <c r="EJ1540" i="30"/>
  <c r="EK1540" i="30"/>
  <c r="EL1540" i="30"/>
  <c r="EM1540" i="30"/>
  <c r="EN1540" i="30"/>
  <c r="CM1541" i="30"/>
  <c r="CN1541" i="30"/>
  <c r="CO1541" i="30"/>
  <c r="CP1541" i="30"/>
  <c r="CQ1541" i="30"/>
  <c r="CR1541" i="30"/>
  <c r="CS1541" i="30"/>
  <c r="CT1541" i="30"/>
  <c r="CU1541" i="30"/>
  <c r="CV1541" i="30"/>
  <c r="CW1541" i="30"/>
  <c r="CX1541" i="30"/>
  <c r="CY1541" i="30"/>
  <c r="CZ1541" i="30"/>
  <c r="DA1541" i="30"/>
  <c r="DB1541" i="30"/>
  <c r="DC1541" i="30"/>
  <c r="DD1541" i="30"/>
  <c r="DE1541" i="30"/>
  <c r="DF1541" i="30"/>
  <c r="DG1541" i="30"/>
  <c r="DH1541" i="30"/>
  <c r="DI1541" i="30"/>
  <c r="DJ1541" i="30"/>
  <c r="DK1541" i="30"/>
  <c r="DL1541" i="30"/>
  <c r="DM1541" i="30"/>
  <c r="DN1541" i="30"/>
  <c r="DO1541" i="30"/>
  <c r="DP1541" i="30"/>
  <c r="DQ1541" i="30"/>
  <c r="DR1541" i="30"/>
  <c r="DS1541" i="30"/>
  <c r="DT1541" i="30"/>
  <c r="DU1541" i="30"/>
  <c r="DV1541" i="30"/>
  <c r="DW1541" i="30"/>
  <c r="DX1541" i="30"/>
  <c r="DY1541" i="30"/>
  <c r="DZ1541" i="30"/>
  <c r="EA1541" i="30"/>
  <c r="EB1541" i="30"/>
  <c r="EC1541" i="30"/>
  <c r="ED1541" i="30"/>
  <c r="EE1541" i="30"/>
  <c r="EF1541" i="30"/>
  <c r="EG1541" i="30"/>
  <c r="EH1541" i="30"/>
  <c r="EI1541" i="30"/>
  <c r="EJ1541" i="30"/>
  <c r="EK1541" i="30"/>
  <c r="EL1541" i="30"/>
  <c r="EM1541" i="30"/>
  <c r="EN1541" i="30"/>
  <c r="CM1542" i="30"/>
  <c r="CN1542" i="30"/>
  <c r="CO1542" i="30"/>
  <c r="CP1542" i="30"/>
  <c r="CQ1542" i="30"/>
  <c r="CR1542" i="30"/>
  <c r="CS1542" i="30"/>
  <c r="CT1542" i="30"/>
  <c r="CU1542" i="30"/>
  <c r="CV1542" i="30"/>
  <c r="CW1542" i="30"/>
  <c r="CX1542" i="30"/>
  <c r="CY1542" i="30"/>
  <c r="CZ1542" i="30"/>
  <c r="DA1542" i="30"/>
  <c r="DB1542" i="30"/>
  <c r="DC1542" i="30"/>
  <c r="DD1542" i="30"/>
  <c r="DE1542" i="30"/>
  <c r="DF1542" i="30"/>
  <c r="DG1542" i="30"/>
  <c r="DH1542" i="30"/>
  <c r="DI1542" i="30"/>
  <c r="DJ1542" i="30"/>
  <c r="DK1542" i="30"/>
  <c r="DL1542" i="30"/>
  <c r="DM1542" i="30"/>
  <c r="DN1542" i="30"/>
  <c r="DO1542" i="30"/>
  <c r="DP1542" i="30"/>
  <c r="DQ1542" i="30"/>
  <c r="DR1542" i="30"/>
  <c r="DS1542" i="30"/>
  <c r="DT1542" i="30"/>
  <c r="DU1542" i="30"/>
  <c r="DV1542" i="30"/>
  <c r="DW1542" i="30"/>
  <c r="DX1542" i="30"/>
  <c r="DY1542" i="30"/>
  <c r="DZ1542" i="30"/>
  <c r="EA1542" i="30"/>
  <c r="EB1542" i="30"/>
  <c r="EC1542" i="30"/>
  <c r="ED1542" i="30"/>
  <c r="EE1542" i="30"/>
  <c r="EF1542" i="30"/>
  <c r="EG1542" i="30"/>
  <c r="EH1542" i="30"/>
  <c r="EI1542" i="30"/>
  <c r="EJ1542" i="30"/>
  <c r="EK1542" i="30"/>
  <c r="EL1542" i="30"/>
  <c r="EM1542" i="30"/>
  <c r="EN1542" i="30"/>
  <c r="CM1543" i="30"/>
  <c r="CN1543" i="30"/>
  <c r="CO1543" i="30"/>
  <c r="CP1543" i="30"/>
  <c r="CQ1543" i="30"/>
  <c r="CR1543" i="30"/>
  <c r="CS1543" i="30"/>
  <c r="CT1543" i="30"/>
  <c r="CU1543" i="30"/>
  <c r="CV1543" i="30"/>
  <c r="CW1543" i="30"/>
  <c r="CX1543" i="30"/>
  <c r="CY1543" i="30"/>
  <c r="CZ1543" i="30"/>
  <c r="DA1543" i="30"/>
  <c r="DB1543" i="30"/>
  <c r="DC1543" i="30"/>
  <c r="DD1543" i="30"/>
  <c r="DE1543" i="30"/>
  <c r="DF1543" i="30"/>
  <c r="DG1543" i="30"/>
  <c r="DH1543" i="30"/>
  <c r="DI1543" i="30"/>
  <c r="DJ1543" i="30"/>
  <c r="DK1543" i="30"/>
  <c r="DL1543" i="30"/>
  <c r="DM1543" i="30"/>
  <c r="DN1543" i="30"/>
  <c r="DO1543" i="30"/>
  <c r="DP1543" i="30"/>
  <c r="DQ1543" i="30"/>
  <c r="DR1543" i="30"/>
  <c r="DS1543" i="30"/>
  <c r="DT1543" i="30"/>
  <c r="DU1543" i="30"/>
  <c r="DV1543" i="30"/>
  <c r="DW1543" i="30"/>
  <c r="DX1543" i="30"/>
  <c r="DY1543" i="30"/>
  <c r="DZ1543" i="30"/>
  <c r="EA1543" i="30"/>
  <c r="EB1543" i="30"/>
  <c r="EC1543" i="30"/>
  <c r="ED1543" i="30"/>
  <c r="EE1543" i="30"/>
  <c r="EF1543" i="30"/>
  <c r="EG1543" i="30"/>
  <c r="EH1543" i="30"/>
  <c r="EI1543" i="30"/>
  <c r="EJ1543" i="30"/>
  <c r="EK1543" i="30"/>
  <c r="EL1543" i="30"/>
  <c r="EM1543" i="30"/>
  <c r="EN1543" i="30"/>
  <c r="CM1544" i="30"/>
  <c r="CN1544" i="30"/>
  <c r="CO1544" i="30"/>
  <c r="CP1544" i="30"/>
  <c r="CQ1544" i="30"/>
  <c r="CR1544" i="30"/>
  <c r="CS1544" i="30"/>
  <c r="CT1544" i="30"/>
  <c r="CU1544" i="30"/>
  <c r="CV1544" i="30"/>
  <c r="CW1544" i="30"/>
  <c r="CX1544" i="30"/>
  <c r="CY1544" i="30"/>
  <c r="CZ1544" i="30"/>
  <c r="DA1544" i="30"/>
  <c r="DB1544" i="30"/>
  <c r="DC1544" i="30"/>
  <c r="DD1544" i="30"/>
  <c r="DE1544" i="30"/>
  <c r="DF1544" i="30"/>
  <c r="DG1544" i="30"/>
  <c r="DH1544" i="30"/>
  <c r="DI1544" i="30"/>
  <c r="DJ1544" i="30"/>
  <c r="DK1544" i="30"/>
  <c r="DL1544" i="30"/>
  <c r="DM1544" i="30"/>
  <c r="DN1544" i="30"/>
  <c r="DO1544" i="30"/>
  <c r="DP1544" i="30"/>
  <c r="DQ1544" i="30"/>
  <c r="DR1544" i="30"/>
  <c r="DS1544" i="30"/>
  <c r="DT1544" i="30"/>
  <c r="DU1544" i="30"/>
  <c r="DV1544" i="30"/>
  <c r="DW1544" i="30"/>
  <c r="DX1544" i="30"/>
  <c r="DY1544" i="30"/>
  <c r="DZ1544" i="30"/>
  <c r="EA1544" i="30"/>
  <c r="EB1544" i="30"/>
  <c r="EC1544" i="30"/>
  <c r="ED1544" i="30"/>
  <c r="EE1544" i="30"/>
  <c r="EF1544" i="30"/>
  <c r="EG1544" i="30"/>
  <c r="EH1544" i="30"/>
  <c r="EI1544" i="30"/>
  <c r="EJ1544" i="30"/>
  <c r="EK1544" i="30"/>
  <c r="EL1544" i="30"/>
  <c r="EM1544" i="30"/>
  <c r="EN1544" i="30"/>
  <c r="CM1545" i="30"/>
  <c r="CN1545" i="30"/>
  <c r="CO1545" i="30"/>
  <c r="CP1545" i="30"/>
  <c r="CQ1545" i="30"/>
  <c r="CR1545" i="30"/>
  <c r="CS1545" i="30"/>
  <c r="CT1545" i="30"/>
  <c r="CU1545" i="30"/>
  <c r="CV1545" i="30"/>
  <c r="CW1545" i="30"/>
  <c r="CX1545" i="30"/>
  <c r="CY1545" i="30"/>
  <c r="CZ1545" i="30"/>
  <c r="DA1545" i="30"/>
  <c r="DB1545" i="30"/>
  <c r="DC1545" i="30"/>
  <c r="DD1545" i="30"/>
  <c r="DE1545" i="30"/>
  <c r="DF1545" i="30"/>
  <c r="DG1545" i="30"/>
  <c r="DH1545" i="30"/>
  <c r="DI1545" i="30"/>
  <c r="DJ1545" i="30"/>
  <c r="DK1545" i="30"/>
  <c r="DL1545" i="30"/>
  <c r="DM1545" i="30"/>
  <c r="DN1545" i="30"/>
  <c r="DO1545" i="30"/>
  <c r="DP1545" i="30"/>
  <c r="DQ1545" i="30"/>
  <c r="DR1545" i="30"/>
  <c r="DS1545" i="30"/>
  <c r="DT1545" i="30"/>
  <c r="DU1545" i="30"/>
  <c r="DV1545" i="30"/>
  <c r="DW1545" i="30"/>
  <c r="DX1545" i="30"/>
  <c r="DY1545" i="30"/>
  <c r="DZ1545" i="30"/>
  <c r="EA1545" i="30"/>
  <c r="EB1545" i="30"/>
  <c r="EC1545" i="30"/>
  <c r="ED1545" i="30"/>
  <c r="EE1545" i="30"/>
  <c r="EF1545" i="30"/>
  <c r="EG1545" i="30"/>
  <c r="EH1545" i="30"/>
  <c r="EI1545" i="30"/>
  <c r="EJ1545" i="30"/>
  <c r="EK1545" i="30"/>
  <c r="EL1545" i="30"/>
  <c r="EM1545" i="30"/>
  <c r="EN1545" i="30"/>
  <c r="U195" i="30"/>
  <c r="U213" i="30"/>
  <c r="U204" i="30"/>
  <c r="U108" i="30"/>
  <c r="U240" i="30"/>
  <c r="U250" i="30"/>
  <c r="U123" i="30"/>
  <c r="U256" i="30"/>
  <c r="U172" i="30"/>
  <c r="U18" i="30"/>
  <c r="U42" i="30"/>
  <c r="U98" i="30"/>
  <c r="U110" i="30"/>
  <c r="U26" i="30"/>
  <c r="U169" i="30"/>
  <c r="U155" i="30"/>
  <c r="U224" i="30"/>
  <c r="U32" i="30"/>
  <c r="U89" i="30"/>
  <c r="U165" i="30"/>
  <c r="U133" i="30"/>
  <c r="U177" i="30"/>
  <c r="U112" i="30"/>
  <c r="U232" i="30"/>
  <c r="U167" i="30"/>
  <c r="U200" i="30"/>
  <c r="U149" i="30"/>
  <c r="U144" i="30"/>
  <c r="U274" i="30"/>
  <c r="U229" i="30"/>
  <c r="U218" i="30"/>
  <c r="U84" i="30"/>
  <c r="U187" i="30"/>
  <c r="U102" i="30"/>
  <c r="U7" i="30"/>
  <c r="U182" i="30"/>
  <c r="U264" i="30"/>
  <c r="U219" i="30"/>
  <c r="U117" i="30"/>
  <c r="U9" i="30"/>
  <c r="U79" i="30"/>
  <c r="U52" i="30"/>
  <c r="U62" i="30"/>
  <c r="U150" i="30"/>
  <c r="U66" i="30"/>
  <c r="U267" i="30"/>
  <c r="U2" i="30"/>
  <c r="U261" i="30"/>
  <c r="U139" i="30"/>
  <c r="U47" i="30"/>
  <c r="U109" i="30"/>
  <c r="U74" i="30"/>
  <c r="U279" i="30"/>
  <c r="U285" i="30"/>
  <c r="U158" i="30"/>
  <c r="U128" i="30"/>
  <c r="U290" i="30"/>
  <c r="U206" i="30"/>
  <c r="U214" i="30"/>
  <c r="U265" i="30"/>
  <c r="U241" i="30"/>
  <c r="U178" i="30"/>
  <c r="U43" i="30"/>
  <c r="U205" i="30"/>
  <c r="U124" i="30"/>
  <c r="U251" i="30"/>
  <c r="U196" i="30"/>
  <c r="U19" i="30"/>
  <c r="U225" i="30"/>
  <c r="U183" i="30"/>
  <c r="U257" i="30"/>
  <c r="U188" i="30"/>
  <c r="U168" i="30"/>
  <c r="U134" i="30"/>
  <c r="U129" i="30"/>
  <c r="U156" i="30"/>
  <c r="U38" i="30"/>
  <c r="U173" i="30"/>
  <c r="U3" i="30"/>
  <c r="U194" i="30"/>
  <c r="U118" i="30"/>
  <c r="U269" i="30"/>
  <c r="U99" i="30"/>
  <c r="U33" i="30"/>
  <c r="U14" i="30"/>
  <c r="U103" i="30"/>
  <c r="U80" i="30"/>
  <c r="U233" i="30"/>
  <c r="U27" i="30"/>
  <c r="U275" i="30"/>
  <c r="U166" i="30"/>
  <c r="U286" i="30"/>
  <c r="U48" i="30"/>
  <c r="U170" i="30"/>
  <c r="U220" i="30"/>
  <c r="U280" i="30"/>
  <c r="U145" i="30"/>
  <c r="U75" i="30"/>
  <c r="U10" i="30"/>
  <c r="U140" i="30"/>
  <c r="U71" i="30"/>
  <c r="U151" i="30"/>
  <c r="U53" i="30"/>
  <c r="U94" i="30"/>
  <c r="U90" i="30"/>
  <c r="U113" i="30"/>
  <c r="U262" i="30"/>
  <c r="U59" i="30"/>
  <c r="U8" i="30"/>
  <c r="U85" i="30"/>
  <c r="U212" i="30"/>
  <c r="U201" i="30"/>
  <c r="U67" i="30"/>
  <c r="U159" i="30"/>
  <c r="U245" i="30"/>
  <c r="U291" i="30"/>
  <c r="U207" i="30"/>
  <c r="U215" i="30"/>
  <c r="U37" i="30"/>
  <c r="U179" i="30"/>
  <c r="U242" i="30"/>
  <c r="U125" i="30"/>
  <c r="U197" i="30"/>
  <c r="U252" i="30"/>
  <c r="U114" i="30"/>
  <c r="U157" i="30"/>
  <c r="U226" i="30"/>
  <c r="U287" i="30"/>
  <c r="U28" i="30"/>
  <c r="U266" i="30"/>
  <c r="U263" i="30"/>
  <c r="U91" i="30"/>
  <c r="U95" i="30"/>
  <c r="U81" i="30"/>
  <c r="U104" i="30"/>
  <c r="U15" i="30"/>
  <c r="U163" i="30"/>
  <c r="U202" i="30"/>
  <c r="U184" i="30"/>
  <c r="U49" i="30"/>
  <c r="U189" i="30"/>
  <c r="U11" i="30"/>
  <c r="U130" i="30"/>
  <c r="U135" i="30"/>
  <c r="U234" i="30"/>
  <c r="U86" i="30"/>
  <c r="U171" i="30"/>
  <c r="U258" i="30"/>
  <c r="U237" i="30"/>
  <c r="U152" i="30"/>
  <c r="U44" i="30"/>
  <c r="U160" i="30"/>
  <c r="U146" i="30"/>
  <c r="U174" i="30"/>
  <c r="U20" i="30"/>
  <c r="U4" i="30"/>
  <c r="U221" i="30"/>
  <c r="U138" i="30"/>
  <c r="U141" i="30"/>
  <c r="U281" i="30"/>
  <c r="U76" i="30"/>
  <c r="U54" i="30"/>
  <c r="U276" i="30"/>
  <c r="U119" i="30"/>
  <c r="U34" i="30"/>
  <c r="U249" i="30"/>
  <c r="U72" i="30"/>
  <c r="U68" i="30"/>
  <c r="U60" i="30"/>
  <c r="U63" i="30"/>
  <c r="U268" i="30"/>
  <c r="U39" i="30"/>
  <c r="U292" i="30"/>
  <c r="U208" i="30"/>
  <c r="U23" i="30"/>
  <c r="U246" i="30"/>
  <c r="U192" i="30"/>
  <c r="U16" i="30"/>
  <c r="U243" i="30"/>
  <c r="U82" i="30"/>
  <c r="U105" i="30"/>
  <c r="U45" i="30"/>
  <c r="U40" i="30"/>
  <c r="U107" i="30"/>
  <c r="U216" i="30"/>
  <c r="U227" i="30"/>
  <c r="U73" i="30"/>
  <c r="U190" i="30"/>
  <c r="U185" i="30"/>
  <c r="U61" i="30"/>
  <c r="U69" i="30"/>
  <c r="U64" i="30"/>
  <c r="U136" i="30"/>
  <c r="U198" i="30"/>
  <c r="U209" i="30"/>
  <c r="U203" i="30"/>
  <c r="U92" i="30"/>
  <c r="U96" i="30"/>
  <c r="U29" i="30"/>
  <c r="U142" i="30"/>
  <c r="U238" i="30"/>
  <c r="U175" i="30"/>
  <c r="U180" i="30"/>
  <c r="U101" i="30"/>
  <c r="U235" i="30"/>
  <c r="U293" i="30"/>
  <c r="U115" i="30"/>
  <c r="U147" i="30"/>
  <c r="U131" i="30"/>
  <c r="U87" i="30"/>
  <c r="U77" i="30"/>
  <c r="U222" i="30"/>
  <c r="U282" i="30"/>
  <c r="U270" i="30"/>
  <c r="U21" i="30"/>
  <c r="U288" i="30"/>
  <c r="U12" i="30"/>
  <c r="U5" i="30"/>
  <c r="U153" i="30"/>
  <c r="U164" i="30"/>
  <c r="U35" i="30"/>
  <c r="U277" i="30"/>
  <c r="U55" i="30"/>
  <c r="U56" i="30"/>
  <c r="U230" i="30"/>
  <c r="U259" i="30"/>
  <c r="U50" i="30"/>
  <c r="U120" i="30"/>
  <c r="U161" i="30"/>
  <c r="U126" i="30"/>
  <c r="U272" i="30"/>
  <c r="U24" i="30"/>
  <c r="U253" i="30"/>
  <c r="U247" i="30"/>
  <c r="U244" i="30"/>
  <c r="U17" i="30"/>
  <c r="U193" i="30"/>
  <c r="U46" i="30"/>
  <c r="U88" i="30"/>
  <c r="U284" i="30"/>
  <c r="U211" i="30"/>
  <c r="U97" i="30"/>
  <c r="U93" i="30"/>
  <c r="U217" i="30"/>
  <c r="U116" i="30"/>
  <c r="U228" i="30"/>
  <c r="U51" i="30"/>
  <c r="U186" i="30"/>
  <c r="U294" i="30"/>
  <c r="U22" i="30"/>
  <c r="U132" i="30"/>
  <c r="U83" i="30"/>
  <c r="U283" i="30"/>
  <c r="U127" i="30"/>
  <c r="U181" i="30"/>
  <c r="U176" i="30"/>
  <c r="U30" i="30"/>
  <c r="U199" i="30"/>
  <c r="U100" i="30"/>
  <c r="U191" i="30"/>
  <c r="U137" i="30"/>
  <c r="U210" i="30"/>
  <c r="U255" i="30"/>
  <c r="U25" i="30"/>
  <c r="U78" i="30"/>
  <c r="U148" i="30"/>
  <c r="U236" i="30"/>
  <c r="U65" i="30"/>
  <c r="U106" i="30"/>
  <c r="U260" i="30"/>
  <c r="U41" i="30"/>
  <c r="U31" i="30"/>
  <c r="U122" i="30"/>
  <c r="U143" i="30"/>
  <c r="U36" i="30"/>
  <c r="U70" i="30"/>
  <c r="U271" i="30"/>
  <c r="U162" i="30"/>
  <c r="U121" i="30"/>
  <c r="U278" i="30"/>
  <c r="U154" i="30"/>
  <c r="U254" i="30"/>
  <c r="U273" i="30"/>
  <c r="U289" i="30"/>
  <c r="U111" i="30"/>
  <c r="U248" i="30"/>
  <c r="U239" i="30"/>
  <c r="U223" i="30"/>
  <c r="U13" i="30"/>
  <c r="U6" i="30"/>
  <c r="U57" i="30"/>
  <c r="U58" i="30"/>
  <c r="U231" i="30"/>
  <c r="L195" i="30"/>
  <c r="G74" i="56"/>
  <c r="M195" i="30"/>
  <c r="L213" i="30"/>
  <c r="G37" i="56"/>
  <c r="M213" i="30"/>
  <c r="L204" i="30"/>
  <c r="G93" i="56"/>
  <c r="M204" i="30"/>
  <c r="L108" i="30"/>
  <c r="M108" i="30"/>
  <c r="L240" i="30"/>
  <c r="M240" i="30"/>
  <c r="L250" i="30"/>
  <c r="M250" i="30"/>
  <c r="L123" i="30"/>
  <c r="G20" i="56"/>
  <c r="M123" i="30"/>
  <c r="L256" i="30"/>
  <c r="G107" i="56"/>
  <c r="M256" i="30"/>
  <c r="L172" i="30"/>
  <c r="G65" i="56"/>
  <c r="M172" i="30"/>
  <c r="L18" i="30"/>
  <c r="M18" i="30"/>
  <c r="L42" i="30"/>
  <c r="G82" i="56"/>
  <c r="M42" i="30"/>
  <c r="L98" i="30"/>
  <c r="G109" i="56"/>
  <c r="M98" i="30"/>
  <c r="L110" i="30"/>
  <c r="G55" i="56"/>
  <c r="M110" i="30"/>
  <c r="L26" i="30"/>
  <c r="G21" i="56"/>
  <c r="M26" i="30"/>
  <c r="L169" i="30"/>
  <c r="G94" i="56"/>
  <c r="M169" i="30"/>
  <c r="L155" i="30"/>
  <c r="G52" i="56"/>
  <c r="M155" i="30"/>
  <c r="L224" i="30"/>
  <c r="G44" i="56"/>
  <c r="M224" i="30"/>
  <c r="L32" i="30"/>
  <c r="G79" i="56"/>
  <c r="M32" i="30"/>
  <c r="L89" i="30"/>
  <c r="G57" i="56"/>
  <c r="M89" i="30"/>
  <c r="L165" i="30"/>
  <c r="G90" i="56"/>
  <c r="M165" i="30"/>
  <c r="L133" i="30"/>
  <c r="G26" i="56"/>
  <c r="M133" i="30"/>
  <c r="L177" i="30"/>
  <c r="G46" i="56"/>
  <c r="M177" i="30"/>
  <c r="L112" i="30"/>
  <c r="G45" i="56"/>
  <c r="M112" i="30"/>
  <c r="L232" i="30"/>
  <c r="G71" i="56"/>
  <c r="M232" i="30"/>
  <c r="L167" i="30"/>
  <c r="G42" i="56"/>
  <c r="M167" i="30"/>
  <c r="L200" i="30"/>
  <c r="G63" i="56"/>
  <c r="M200" i="30"/>
  <c r="L149" i="30"/>
  <c r="G64" i="56"/>
  <c r="M149" i="30"/>
  <c r="L144" i="30"/>
  <c r="G25" i="56"/>
  <c r="M144" i="30"/>
  <c r="L274" i="30"/>
  <c r="G135" i="56"/>
  <c r="M274" i="30"/>
  <c r="L229" i="30"/>
  <c r="M229" i="30"/>
  <c r="L218" i="30"/>
  <c r="M218" i="30"/>
  <c r="L84" i="30"/>
  <c r="M84" i="30"/>
  <c r="L187" i="30"/>
  <c r="M187" i="30"/>
  <c r="N28" i="28"/>
  <c r="M102" i="30"/>
  <c r="L7" i="30"/>
  <c r="M7" i="30"/>
  <c r="L182" i="30"/>
  <c r="M182" i="30"/>
  <c r="L264" i="30"/>
  <c r="M264" i="30"/>
  <c r="L219" i="30"/>
  <c r="M219" i="30"/>
  <c r="L117" i="30"/>
  <c r="M117" i="30"/>
  <c r="L9" i="30"/>
  <c r="M9" i="30"/>
  <c r="L79" i="30"/>
  <c r="M79" i="30"/>
  <c r="L52" i="30"/>
  <c r="M52" i="30"/>
  <c r="L62" i="30"/>
  <c r="M62" i="30"/>
  <c r="L150" i="30"/>
  <c r="M150" i="30"/>
  <c r="L66" i="30"/>
  <c r="M66" i="30"/>
  <c r="L267" i="30"/>
  <c r="M267" i="30"/>
  <c r="N78" i="28"/>
  <c r="M2" i="30"/>
  <c r="L261" i="30"/>
  <c r="M261" i="30"/>
  <c r="L139" i="30"/>
  <c r="M139" i="30"/>
  <c r="L47" i="30"/>
  <c r="M47" i="30"/>
  <c r="L109" i="30"/>
  <c r="M109" i="30"/>
  <c r="L74" i="30"/>
  <c r="N21" i="28"/>
  <c r="M74" i="30"/>
  <c r="L279" i="30"/>
  <c r="M279" i="30"/>
  <c r="L285" i="30"/>
  <c r="M285" i="30"/>
  <c r="L158" i="30"/>
  <c r="M158" i="30"/>
  <c r="L128" i="30"/>
  <c r="M128" i="30"/>
  <c r="L290" i="30"/>
  <c r="M290" i="30"/>
  <c r="L206" i="30"/>
  <c r="M206" i="30"/>
  <c r="L214" i="30"/>
  <c r="M214" i="30"/>
  <c r="L265" i="30"/>
  <c r="M265" i="30"/>
  <c r="L241" i="30"/>
  <c r="M241" i="30"/>
  <c r="L178" i="30"/>
  <c r="M178" i="30"/>
  <c r="L43" i="30"/>
  <c r="M43" i="30"/>
  <c r="L205" i="30"/>
  <c r="M205" i="30"/>
  <c r="L124" i="30"/>
  <c r="M124" i="30"/>
  <c r="L251" i="30"/>
  <c r="M251" i="30"/>
  <c r="L196" i="30"/>
  <c r="M196" i="30"/>
  <c r="L19" i="30"/>
  <c r="M19" i="30"/>
  <c r="L225" i="30"/>
  <c r="M225" i="30"/>
  <c r="L183" i="30"/>
  <c r="M183" i="30"/>
  <c r="L257" i="30"/>
  <c r="M257" i="30"/>
  <c r="L188" i="30"/>
  <c r="M188" i="30"/>
  <c r="L168" i="30"/>
  <c r="M168" i="30"/>
  <c r="L134" i="30"/>
  <c r="M134" i="30"/>
  <c r="L129" i="30"/>
  <c r="M129" i="30"/>
  <c r="L156" i="30"/>
  <c r="M156" i="30"/>
  <c r="L38" i="30"/>
  <c r="M38" i="30"/>
  <c r="L173" i="30"/>
  <c r="M173" i="30"/>
  <c r="L3" i="30"/>
  <c r="M3" i="30"/>
  <c r="L194" i="30"/>
  <c r="M194" i="30"/>
  <c r="L118" i="30"/>
  <c r="M118" i="30"/>
  <c r="L269" i="30"/>
  <c r="M269" i="30"/>
  <c r="L99" i="30"/>
  <c r="M99" i="30"/>
  <c r="L33" i="30"/>
  <c r="M33" i="30"/>
  <c r="L14" i="30"/>
  <c r="N5" i="28"/>
  <c r="M14" i="30"/>
  <c r="M103" i="30"/>
  <c r="L80" i="30"/>
  <c r="M80" i="30"/>
  <c r="L233" i="30"/>
  <c r="M233" i="30"/>
  <c r="L27" i="30"/>
  <c r="M27" i="30"/>
  <c r="L275" i="30"/>
  <c r="M275" i="30"/>
  <c r="L166" i="30"/>
  <c r="M166" i="30"/>
  <c r="L286" i="30"/>
  <c r="M286" i="30"/>
  <c r="L48" i="30"/>
  <c r="M48" i="30"/>
  <c r="L170" i="30"/>
  <c r="M170" i="30"/>
  <c r="L220" i="30"/>
  <c r="M220" i="30"/>
  <c r="L280" i="30"/>
  <c r="M280" i="30"/>
  <c r="L145" i="30"/>
  <c r="M145" i="30"/>
  <c r="L75" i="30"/>
  <c r="M75" i="30"/>
  <c r="L10" i="30"/>
  <c r="M10" i="30"/>
  <c r="L140" i="30"/>
  <c r="M140" i="30"/>
  <c r="L71" i="30"/>
  <c r="M71" i="30"/>
  <c r="L151" i="30"/>
  <c r="M151" i="30"/>
  <c r="L53" i="30"/>
  <c r="M53" i="30"/>
  <c r="L94" i="30"/>
  <c r="M94" i="30"/>
  <c r="L90" i="30"/>
  <c r="M90" i="30"/>
  <c r="L113" i="30"/>
  <c r="M113" i="30"/>
  <c r="L262" i="30"/>
  <c r="M262" i="30"/>
  <c r="L59" i="30"/>
  <c r="M59" i="30"/>
  <c r="L8" i="30"/>
  <c r="M8" i="30"/>
  <c r="L85" i="30"/>
  <c r="M85" i="30"/>
  <c r="L212" i="30"/>
  <c r="M212" i="30"/>
  <c r="L201" i="30"/>
  <c r="M201" i="30"/>
  <c r="L67" i="30"/>
  <c r="M67" i="30"/>
  <c r="L159" i="30"/>
  <c r="M159" i="30"/>
  <c r="L245" i="30"/>
  <c r="M245" i="30"/>
  <c r="L291" i="30"/>
  <c r="M291" i="30"/>
  <c r="L207" i="30"/>
  <c r="M207" i="30"/>
  <c r="L215" i="30"/>
  <c r="M215" i="30"/>
  <c r="L37" i="30"/>
  <c r="M37" i="30"/>
  <c r="L179" i="30"/>
  <c r="M179" i="30"/>
  <c r="L242" i="30"/>
  <c r="M242" i="30"/>
  <c r="L125" i="30"/>
  <c r="M125" i="30"/>
  <c r="L197" i="30"/>
  <c r="M197" i="30"/>
  <c r="L252" i="30"/>
  <c r="M252" i="30"/>
  <c r="L114" i="30"/>
  <c r="M114" i="30"/>
  <c r="L157" i="30"/>
  <c r="M157" i="30"/>
  <c r="L226" i="30"/>
  <c r="M226" i="30"/>
  <c r="L287" i="30"/>
  <c r="M287" i="30"/>
  <c r="L28" i="30"/>
  <c r="M28" i="30"/>
  <c r="L266" i="30"/>
  <c r="M266" i="30"/>
  <c r="L263" i="30"/>
  <c r="M263" i="30"/>
  <c r="L91" i="30"/>
  <c r="M91" i="30"/>
  <c r="L95" i="30"/>
  <c r="M95" i="30"/>
  <c r="L81" i="30"/>
  <c r="M81" i="30"/>
  <c r="M104" i="30"/>
  <c r="L15" i="30"/>
  <c r="M15" i="30"/>
  <c r="L163" i="30"/>
  <c r="M163" i="30"/>
  <c r="L202" i="30"/>
  <c r="M202" i="30"/>
  <c r="L184" i="30"/>
  <c r="M184" i="30"/>
  <c r="L49" i="30"/>
  <c r="M49" i="30"/>
  <c r="L189" i="30"/>
  <c r="M189" i="30"/>
  <c r="L11" i="30"/>
  <c r="M11" i="30"/>
  <c r="L130" i="30"/>
  <c r="M130" i="30"/>
  <c r="L135" i="30"/>
  <c r="M135" i="30"/>
  <c r="L234" i="30"/>
  <c r="M234" i="30"/>
  <c r="L86" i="30"/>
  <c r="M86" i="30"/>
  <c r="L171" i="30"/>
  <c r="M171" i="30"/>
  <c r="L258" i="30"/>
  <c r="M258" i="30"/>
  <c r="L237" i="30"/>
  <c r="M237" i="30"/>
  <c r="L152" i="30"/>
  <c r="M152" i="30"/>
  <c r="L44" i="30"/>
  <c r="M44" i="30"/>
  <c r="L160" i="30"/>
  <c r="M160" i="30"/>
  <c r="L146" i="30"/>
  <c r="M146" i="30"/>
  <c r="L174" i="30"/>
  <c r="M174" i="30"/>
  <c r="L20" i="30"/>
  <c r="M20" i="30"/>
  <c r="L4" i="30"/>
  <c r="M4" i="30"/>
  <c r="L221" i="30"/>
  <c r="M221" i="30"/>
  <c r="L138" i="30"/>
  <c r="N40" i="28"/>
  <c r="M138" i="30"/>
  <c r="L141" i="30"/>
  <c r="M141" i="30"/>
  <c r="L281" i="30"/>
  <c r="M281" i="30"/>
  <c r="L76" i="30"/>
  <c r="M76" i="30"/>
  <c r="L54" i="30"/>
  <c r="M54" i="30"/>
  <c r="L276" i="30"/>
  <c r="M276" i="30"/>
  <c r="L119" i="30"/>
  <c r="M119" i="30"/>
  <c r="L34" i="30"/>
  <c r="M34" i="30"/>
  <c r="L249" i="30"/>
  <c r="M249" i="30"/>
  <c r="L72" i="30"/>
  <c r="M72" i="30"/>
  <c r="L68" i="30"/>
  <c r="M68" i="30"/>
  <c r="L60" i="30"/>
  <c r="M60" i="30"/>
  <c r="L63" i="30"/>
  <c r="M63" i="30"/>
  <c r="L268" i="30"/>
  <c r="M268" i="30"/>
  <c r="L39" i="30"/>
  <c r="M39" i="30"/>
  <c r="L292" i="30"/>
  <c r="M292" i="30"/>
  <c r="L208" i="30"/>
  <c r="M208" i="30"/>
  <c r="L23" i="30"/>
  <c r="M23" i="30"/>
  <c r="L246" i="30"/>
  <c r="M246" i="30"/>
  <c r="L192" i="30"/>
  <c r="M192" i="30"/>
  <c r="L16" i="30"/>
  <c r="M16" i="30"/>
  <c r="L243" i="30"/>
  <c r="M243" i="30"/>
  <c r="L82" i="30"/>
  <c r="M82" i="30"/>
  <c r="L105" i="30"/>
  <c r="M105" i="30"/>
  <c r="L45" i="30"/>
  <c r="M45" i="30"/>
  <c r="L40" i="30"/>
  <c r="M40" i="30"/>
  <c r="L107" i="30"/>
  <c r="M107" i="30"/>
  <c r="L216" i="30"/>
  <c r="M216" i="30"/>
  <c r="L227" i="30"/>
  <c r="M227" i="30"/>
  <c r="L73" i="30"/>
  <c r="M73" i="30"/>
  <c r="L190" i="30"/>
  <c r="M190" i="30"/>
  <c r="L185" i="30"/>
  <c r="M185" i="30"/>
  <c r="L61" i="30"/>
  <c r="M61" i="30"/>
  <c r="L69" i="30"/>
  <c r="M69" i="30"/>
  <c r="L64" i="30"/>
  <c r="M64" i="30"/>
  <c r="L136" i="30"/>
  <c r="M136" i="30"/>
  <c r="L198" i="30"/>
  <c r="M198" i="30"/>
  <c r="L209" i="30"/>
  <c r="M209" i="30"/>
  <c r="L203" i="30"/>
  <c r="M203" i="30"/>
  <c r="L92" i="30"/>
  <c r="M92" i="30"/>
  <c r="L96" i="30"/>
  <c r="M96" i="30"/>
  <c r="L29" i="30"/>
  <c r="M29" i="30"/>
  <c r="L142" i="30"/>
  <c r="M142" i="30"/>
  <c r="L238" i="30"/>
  <c r="M238" i="30"/>
  <c r="L175" i="30"/>
  <c r="M175" i="30"/>
  <c r="L180" i="30"/>
  <c r="M180" i="30"/>
  <c r="L101" i="30"/>
  <c r="M101" i="30"/>
  <c r="L235" i="30"/>
  <c r="M235" i="30"/>
  <c r="L293" i="30"/>
  <c r="M293" i="30"/>
  <c r="L115" i="30"/>
  <c r="M115" i="30"/>
  <c r="L147" i="30"/>
  <c r="M147" i="30"/>
  <c r="L131" i="30"/>
  <c r="M131" i="30"/>
  <c r="L87" i="30"/>
  <c r="M87" i="30"/>
  <c r="L77" i="30"/>
  <c r="M77" i="30"/>
  <c r="L222" i="30"/>
  <c r="M222" i="30"/>
  <c r="L282" i="30"/>
  <c r="M282" i="30"/>
  <c r="L270" i="30"/>
  <c r="M270" i="30"/>
  <c r="L21" i="30"/>
  <c r="M21" i="30"/>
  <c r="L288" i="30"/>
  <c r="M288" i="30"/>
  <c r="L12" i="30"/>
  <c r="M12" i="30"/>
  <c r="L5" i="30"/>
  <c r="M5" i="30"/>
  <c r="L153" i="30"/>
  <c r="M153" i="30"/>
  <c r="L164" i="30"/>
  <c r="M164" i="30"/>
  <c r="L35" i="30"/>
  <c r="M35" i="30"/>
  <c r="L277" i="30"/>
  <c r="M277" i="30"/>
  <c r="L55" i="30"/>
  <c r="M55" i="30"/>
  <c r="L56" i="30"/>
  <c r="M56" i="30"/>
  <c r="L230" i="30"/>
  <c r="M230" i="30"/>
  <c r="L259" i="30"/>
  <c r="M259" i="30"/>
  <c r="L50" i="30"/>
  <c r="M50" i="30"/>
  <c r="L120" i="30"/>
  <c r="M120" i="30"/>
  <c r="L161" i="30"/>
  <c r="M161" i="30"/>
  <c r="L126" i="30"/>
  <c r="M126" i="30"/>
  <c r="L272" i="30"/>
  <c r="M272" i="30"/>
  <c r="L24" i="30"/>
  <c r="M24" i="30"/>
  <c r="L253" i="30"/>
  <c r="M253" i="30"/>
  <c r="L247" i="30"/>
  <c r="M247" i="30"/>
  <c r="L244" i="30"/>
  <c r="M244" i="30"/>
  <c r="L17" i="30"/>
  <c r="M17" i="30"/>
  <c r="L193" i="30"/>
  <c r="M193" i="30"/>
  <c r="L46" i="30"/>
  <c r="M46" i="30"/>
  <c r="L88" i="30"/>
  <c r="M88" i="30"/>
  <c r="L284" i="30"/>
  <c r="M284" i="30"/>
  <c r="L211" i="30"/>
  <c r="M211" i="30"/>
  <c r="L97" i="30"/>
  <c r="M97" i="30"/>
  <c r="L93" i="30"/>
  <c r="M93" i="30"/>
  <c r="L217" i="30"/>
  <c r="M217" i="30"/>
  <c r="L116" i="30"/>
  <c r="M116" i="30"/>
  <c r="L228" i="30"/>
  <c r="M228" i="30"/>
  <c r="L51" i="30"/>
  <c r="M51" i="30"/>
  <c r="L186" i="30"/>
  <c r="M186" i="30"/>
  <c r="L294" i="30"/>
  <c r="M294" i="30"/>
  <c r="L22" i="30"/>
  <c r="M22" i="30"/>
  <c r="L132" i="30"/>
  <c r="M132" i="30"/>
  <c r="L83" i="30"/>
  <c r="M83" i="30"/>
  <c r="L283" i="30"/>
  <c r="M283" i="30"/>
  <c r="L127" i="30"/>
  <c r="M127" i="30"/>
  <c r="L181" i="30"/>
  <c r="M181" i="30"/>
  <c r="L176" i="30"/>
  <c r="M176" i="30"/>
  <c r="L30" i="30"/>
  <c r="M30" i="30"/>
  <c r="L199" i="30"/>
  <c r="M199" i="30"/>
  <c r="L100" i="30"/>
  <c r="M100" i="30"/>
  <c r="L191" i="30"/>
  <c r="M191" i="30"/>
  <c r="L137" i="30"/>
  <c r="M137" i="30"/>
  <c r="L210" i="30"/>
  <c r="M210" i="30"/>
  <c r="L255" i="30"/>
  <c r="M255" i="30"/>
  <c r="L25" i="30"/>
  <c r="M25" i="30"/>
  <c r="L78" i="30"/>
  <c r="M78" i="30"/>
  <c r="L148" i="30"/>
  <c r="M148" i="30"/>
  <c r="L236" i="30"/>
  <c r="M236" i="30"/>
  <c r="L65" i="30"/>
  <c r="M65" i="30"/>
  <c r="L106" i="30"/>
  <c r="M106" i="30"/>
  <c r="L260" i="30"/>
  <c r="M260" i="30"/>
  <c r="L41" i="30"/>
  <c r="M41" i="30"/>
  <c r="L31" i="30"/>
  <c r="M31" i="30"/>
  <c r="L122" i="30"/>
  <c r="M122" i="30"/>
  <c r="L143" i="30"/>
  <c r="M143" i="30"/>
  <c r="L36" i="30"/>
  <c r="M36" i="30"/>
  <c r="L70" i="30"/>
  <c r="M70" i="30"/>
  <c r="L271" i="30"/>
  <c r="M271" i="30"/>
  <c r="L162" i="30"/>
  <c r="M162" i="30"/>
  <c r="L121" i="30"/>
  <c r="M121" i="30"/>
  <c r="L278" i="30"/>
  <c r="M278" i="30"/>
  <c r="L154" i="30"/>
  <c r="M154" i="30"/>
  <c r="L254" i="30"/>
  <c r="M254" i="30"/>
  <c r="L273" i="30"/>
  <c r="M273" i="30"/>
  <c r="L289" i="30"/>
  <c r="M289" i="30"/>
  <c r="L111" i="30"/>
  <c r="M111" i="30"/>
  <c r="L248" i="30"/>
  <c r="M248" i="30"/>
  <c r="L239" i="30"/>
  <c r="M239" i="30"/>
  <c r="L223" i="30"/>
  <c r="M223" i="30"/>
  <c r="L13" i="30"/>
  <c r="M13" i="30"/>
  <c r="L6" i="30"/>
  <c r="M6" i="30"/>
  <c r="L57" i="30"/>
  <c r="M57" i="30"/>
  <c r="L58" i="30"/>
  <c r="M58" i="30"/>
  <c r="L231" i="30"/>
  <c r="M231" i="30"/>
  <c r="J195" i="30"/>
  <c r="J213" i="30"/>
  <c r="J204" i="30"/>
  <c r="J108" i="30"/>
  <c r="J240" i="30"/>
  <c r="J250" i="30"/>
  <c r="J123" i="30"/>
  <c r="J256" i="30"/>
  <c r="J172" i="30"/>
  <c r="J18" i="30"/>
  <c r="J42" i="30"/>
  <c r="J98" i="30"/>
  <c r="J110" i="30"/>
  <c r="J26" i="30"/>
  <c r="J169" i="30"/>
  <c r="J155" i="30"/>
  <c r="J224" i="30"/>
  <c r="J32" i="30"/>
  <c r="J89" i="30"/>
  <c r="J165" i="30"/>
  <c r="J133" i="30"/>
  <c r="J177" i="30"/>
  <c r="J112" i="30"/>
  <c r="J232" i="30"/>
  <c r="J167" i="30"/>
  <c r="J200" i="30"/>
  <c r="J149" i="30"/>
  <c r="J144" i="30"/>
  <c r="J274" i="30"/>
  <c r="J229" i="30"/>
  <c r="J218" i="30"/>
  <c r="J84" i="30"/>
  <c r="J187" i="30"/>
  <c r="J102" i="30"/>
  <c r="J7" i="30"/>
  <c r="J182" i="30"/>
  <c r="J264" i="30"/>
  <c r="J219" i="30"/>
  <c r="J117" i="30"/>
  <c r="J9" i="30"/>
  <c r="J79" i="30"/>
  <c r="J52" i="30"/>
  <c r="J62" i="30"/>
  <c r="J150" i="30"/>
  <c r="J66" i="30"/>
  <c r="J267" i="30"/>
  <c r="J2" i="30"/>
  <c r="J261" i="30"/>
  <c r="J139" i="30"/>
  <c r="J47" i="30"/>
  <c r="J109" i="30"/>
  <c r="J74" i="30"/>
  <c r="J279" i="30"/>
  <c r="J285" i="30"/>
  <c r="J158" i="30"/>
  <c r="J128" i="30"/>
  <c r="J290" i="30"/>
  <c r="J206" i="30"/>
  <c r="J214" i="30"/>
  <c r="J265" i="30"/>
  <c r="J241" i="30"/>
  <c r="J178" i="30"/>
  <c r="J43" i="30"/>
  <c r="J205" i="30"/>
  <c r="J124" i="30"/>
  <c r="J251" i="30"/>
  <c r="J196" i="30"/>
  <c r="J19" i="30"/>
  <c r="J225" i="30"/>
  <c r="J183" i="30"/>
  <c r="J257" i="30"/>
  <c r="J188" i="30"/>
  <c r="J168" i="30"/>
  <c r="J134" i="30"/>
  <c r="J129" i="30"/>
  <c r="J156" i="30"/>
  <c r="J38" i="30"/>
  <c r="J173" i="30"/>
  <c r="J3" i="30"/>
  <c r="J194" i="30"/>
  <c r="J118" i="30"/>
  <c r="J269" i="30"/>
  <c r="J99" i="30"/>
  <c r="J33" i="30"/>
  <c r="J14" i="30"/>
  <c r="J103" i="30"/>
  <c r="J80" i="30"/>
  <c r="J233" i="30"/>
  <c r="J27" i="30"/>
  <c r="J275" i="30"/>
  <c r="J166" i="30"/>
  <c r="J286" i="30"/>
  <c r="J48" i="30"/>
  <c r="J170" i="30"/>
  <c r="J220" i="30"/>
  <c r="J280" i="30"/>
  <c r="J145" i="30"/>
  <c r="J75" i="30"/>
  <c r="J10" i="30"/>
  <c r="J140" i="30"/>
  <c r="J71" i="30"/>
  <c r="J151" i="30"/>
  <c r="J53" i="30"/>
  <c r="J94" i="30"/>
  <c r="J90" i="30"/>
  <c r="J113" i="30"/>
  <c r="J262" i="30"/>
  <c r="J59" i="30"/>
  <c r="J8" i="30"/>
  <c r="J85" i="30"/>
  <c r="J212" i="30"/>
  <c r="J201" i="30"/>
  <c r="J67" i="30"/>
  <c r="J159" i="30"/>
  <c r="J245" i="30"/>
  <c r="J291" i="30"/>
  <c r="J207" i="30"/>
  <c r="J215" i="30"/>
  <c r="J37" i="30"/>
  <c r="J179" i="30"/>
  <c r="J242" i="30"/>
  <c r="J125" i="30"/>
  <c r="J197" i="30"/>
  <c r="J252" i="30"/>
  <c r="J114" i="30"/>
  <c r="J157" i="30"/>
  <c r="J226" i="30"/>
  <c r="J287" i="30"/>
  <c r="J28" i="30"/>
  <c r="J266" i="30"/>
  <c r="J263" i="30"/>
  <c r="J91" i="30"/>
  <c r="J95" i="30"/>
  <c r="J81" i="30"/>
  <c r="J104" i="30"/>
  <c r="J15" i="30"/>
  <c r="J163" i="30"/>
  <c r="J202" i="30"/>
  <c r="J184" i="30"/>
  <c r="J49" i="30"/>
  <c r="J189" i="30"/>
  <c r="J11" i="30"/>
  <c r="J130" i="30"/>
  <c r="J135" i="30"/>
  <c r="J234" i="30"/>
  <c r="J86" i="30"/>
  <c r="J171" i="30"/>
  <c r="J258" i="30"/>
  <c r="J237" i="30"/>
  <c r="J152" i="30"/>
  <c r="J44" i="30"/>
  <c r="J160" i="30"/>
  <c r="J146" i="30"/>
  <c r="J174" i="30"/>
  <c r="J20" i="30"/>
  <c r="J4" i="30"/>
  <c r="J221" i="30"/>
  <c r="J138" i="30"/>
  <c r="J141" i="30"/>
  <c r="J281" i="30"/>
  <c r="J76" i="30"/>
  <c r="J54" i="30"/>
  <c r="J276" i="30"/>
  <c r="J119" i="30"/>
  <c r="J34" i="30"/>
  <c r="J249" i="30"/>
  <c r="J72" i="30"/>
  <c r="J68" i="30"/>
  <c r="J60" i="30"/>
  <c r="J63" i="30"/>
  <c r="J268" i="30"/>
  <c r="J39" i="30"/>
  <c r="J292" i="30"/>
  <c r="J208" i="30"/>
  <c r="J23" i="30"/>
  <c r="J246" i="30"/>
  <c r="J192" i="30"/>
  <c r="J16" i="30"/>
  <c r="J243" i="30"/>
  <c r="J82" i="30"/>
  <c r="J105" i="30"/>
  <c r="J45" i="30"/>
  <c r="J40" i="30"/>
  <c r="J107" i="30"/>
  <c r="J216" i="30"/>
  <c r="J227" i="30"/>
  <c r="J73" i="30"/>
  <c r="J190" i="30"/>
  <c r="J185" i="30"/>
  <c r="J61" i="30"/>
  <c r="J69" i="30"/>
  <c r="J64" i="30"/>
  <c r="J136" i="30"/>
  <c r="J198" i="30"/>
  <c r="J209" i="30"/>
  <c r="J203" i="30"/>
  <c r="J92" i="30"/>
  <c r="J96" i="30"/>
  <c r="J29" i="30"/>
  <c r="J142" i="30"/>
  <c r="J238" i="30"/>
  <c r="J175" i="30"/>
  <c r="J180" i="30"/>
  <c r="J101" i="30"/>
  <c r="J235" i="30"/>
  <c r="J293" i="30"/>
  <c r="J115" i="30"/>
  <c r="J147" i="30"/>
  <c r="J131" i="30"/>
  <c r="J87" i="30"/>
  <c r="J77" i="30"/>
  <c r="J222" i="30"/>
  <c r="J282" i="30"/>
  <c r="J270" i="30"/>
  <c r="J21" i="30"/>
  <c r="J288" i="30"/>
  <c r="J12" i="30"/>
  <c r="J5" i="30"/>
  <c r="J153" i="30"/>
  <c r="J164" i="30"/>
  <c r="J35" i="30"/>
  <c r="J277" i="30"/>
  <c r="J55" i="30"/>
  <c r="J56" i="30"/>
  <c r="J230" i="30"/>
  <c r="J259" i="30"/>
  <c r="J50" i="30"/>
  <c r="J120" i="30"/>
  <c r="J161" i="30"/>
  <c r="J126" i="30"/>
  <c r="J272" i="30"/>
  <c r="J24" i="30"/>
  <c r="J253" i="30"/>
  <c r="J247" i="30"/>
  <c r="J244" i="30"/>
  <c r="J17" i="30"/>
  <c r="J193" i="30"/>
  <c r="J46" i="30"/>
  <c r="J88" i="30"/>
  <c r="J284" i="30"/>
  <c r="J211" i="30"/>
  <c r="J97" i="30"/>
  <c r="J93" i="30"/>
  <c r="J217" i="30"/>
  <c r="J116" i="30"/>
  <c r="J228" i="30"/>
  <c r="J51" i="30"/>
  <c r="J186" i="30"/>
  <c r="J294" i="30"/>
  <c r="J22" i="30"/>
  <c r="J132" i="30"/>
  <c r="J83" i="30"/>
  <c r="J283" i="30"/>
  <c r="J127" i="30"/>
  <c r="J181" i="30"/>
  <c r="J176" i="30"/>
  <c r="J30" i="30"/>
  <c r="J199" i="30"/>
  <c r="J100" i="30"/>
  <c r="J191" i="30"/>
  <c r="J137" i="30"/>
  <c r="J210" i="30"/>
  <c r="J255" i="30"/>
  <c r="J25" i="30"/>
  <c r="J78" i="30"/>
  <c r="J148" i="30"/>
  <c r="J236" i="30"/>
  <c r="J65" i="30"/>
  <c r="J106" i="30"/>
  <c r="J260" i="30"/>
  <c r="J41" i="30"/>
  <c r="J31" i="30"/>
  <c r="J122" i="30"/>
  <c r="J143" i="30"/>
  <c r="J36" i="30"/>
  <c r="J70" i="30"/>
  <c r="J271" i="30"/>
  <c r="J162" i="30"/>
  <c r="J121" i="30"/>
  <c r="J278" i="30"/>
  <c r="J154" i="30"/>
  <c r="J254" i="30"/>
  <c r="J273" i="30"/>
  <c r="J289" i="30"/>
  <c r="J111" i="30"/>
  <c r="J248" i="30"/>
  <c r="J239" i="30"/>
  <c r="J223" i="30"/>
  <c r="J13" i="30"/>
  <c r="J6" i="30"/>
  <c r="J57" i="30"/>
  <c r="J58" i="30"/>
  <c r="J231" i="30"/>
  <c r="A21" i="28"/>
  <c r="R21" i="28" a="1"/>
  <c r="R21" i="28"/>
  <c r="E17" i="32" a="1"/>
  <c r="E17" i="32"/>
  <c r="E12" i="32" a="1"/>
  <c r="E12" i="32"/>
  <c r="E13" i="32" a="1"/>
  <c r="E13" i="32"/>
  <c r="E14" i="32" a="1"/>
  <c r="E14" i="32"/>
  <c r="E7" i="32" a="1"/>
  <c r="E7" i="32"/>
  <c r="W82" i="55"/>
  <c r="O133" i="56"/>
  <c r="AC133" i="56"/>
  <c r="E16" i="32" a="1"/>
  <c r="E16" i="32"/>
  <c r="E15" i="32" a="1"/>
  <c r="E15" i="32"/>
  <c r="N2" i="28"/>
  <c r="G88" i="56"/>
  <c r="N75" i="28"/>
  <c r="G43" i="56"/>
  <c r="N82" i="28"/>
  <c r="G133" i="56"/>
  <c r="N16" i="28"/>
  <c r="G83" i="56"/>
  <c r="N7" i="28"/>
  <c r="N80" i="28"/>
  <c r="G113" i="56"/>
  <c r="N60" i="28"/>
  <c r="G19" i="56"/>
  <c r="N86" i="28"/>
  <c r="G23" i="56"/>
  <c r="N14" i="28"/>
  <c r="G73" i="56"/>
  <c r="N79" i="28"/>
  <c r="G126" i="56"/>
  <c r="N15" i="28"/>
  <c r="G51" i="56"/>
  <c r="N65" i="28"/>
  <c r="G22" i="56"/>
  <c r="N67" i="28"/>
  <c r="G114" i="56"/>
  <c r="N81" i="28"/>
  <c r="G110" i="56"/>
  <c r="N73" i="28"/>
  <c r="G35" i="56"/>
  <c r="N12" i="28"/>
  <c r="G78" i="56"/>
  <c r="N87" i="28"/>
  <c r="N84" i="28"/>
  <c r="G132" i="56"/>
  <c r="N41" i="28"/>
  <c r="G34" i="56"/>
  <c r="N19" i="28"/>
  <c r="G130" i="56"/>
  <c r="N22" i="28"/>
  <c r="G53" i="56"/>
  <c r="N77" i="28"/>
  <c r="G80" i="56"/>
  <c r="N54" i="28"/>
  <c r="G111" i="56"/>
  <c r="N11" i="28"/>
  <c r="G38" i="56"/>
  <c r="N59" i="28"/>
  <c r="G91" i="56"/>
  <c r="N20" i="28"/>
  <c r="G129" i="56"/>
  <c r="N33" i="28"/>
  <c r="G58" i="56"/>
  <c r="N36" i="28"/>
  <c r="N61" i="28"/>
  <c r="G36" i="56"/>
  <c r="N68" i="28"/>
  <c r="G115" i="56"/>
  <c r="N55" i="28"/>
  <c r="G77" i="56"/>
  <c r="N48" i="28"/>
  <c r="G89" i="56"/>
  <c r="N47" i="28"/>
  <c r="G39" i="56"/>
  <c r="N56" i="28"/>
  <c r="G120" i="56"/>
  <c r="N38" i="28"/>
  <c r="G18" i="56"/>
  <c r="N62" i="28"/>
  <c r="G92" i="56"/>
  <c r="N44" i="28"/>
  <c r="G76" i="56"/>
  <c r="N4" i="28"/>
  <c r="G56" i="56"/>
  <c r="N53" i="28"/>
  <c r="G75" i="56"/>
  <c r="N23" i="28"/>
  <c r="G41" i="56"/>
  <c r="N17" i="28"/>
  <c r="G134" i="56"/>
  <c r="N25" i="28"/>
  <c r="G66" i="56"/>
  <c r="N9" i="28"/>
  <c r="G40" i="56"/>
  <c r="N85" i="28"/>
  <c r="G112" i="56"/>
  <c r="N27" i="28"/>
  <c r="G127" i="56"/>
  <c r="N29" i="28"/>
  <c r="G72" i="56"/>
  <c r="N46" i="28"/>
  <c r="G24" i="56"/>
  <c r="N31" i="28"/>
  <c r="G54" i="56"/>
  <c r="N18" i="28"/>
  <c r="G131" i="56"/>
  <c r="N35" i="28"/>
  <c r="G81" i="56"/>
  <c r="N3" i="28"/>
  <c r="G128" i="56"/>
  <c r="N64" i="28"/>
  <c r="G125" i="56"/>
  <c r="I45" i="47"/>
  <c r="I36" i="47"/>
  <c r="I60" i="47"/>
  <c r="A61" i="28"/>
  <c r="Q61" i="28"/>
  <c r="A20" i="28"/>
  <c r="O83" i="55" a="1"/>
  <c r="O83" i="55"/>
  <c r="J112" i="56"/>
  <c r="Z112" i="56"/>
  <c r="A35" i="28"/>
  <c r="Q35" i="28"/>
  <c r="S21" i="28"/>
  <c r="A78" i="28"/>
  <c r="S78" i="28"/>
  <c r="W81" i="55"/>
  <c r="O115" i="56"/>
  <c r="AC115" i="56"/>
  <c r="I40" i="47"/>
  <c r="A87" i="28"/>
  <c r="S87" i="28"/>
  <c r="A59" i="28"/>
  <c r="Q59" i="28"/>
  <c r="A48" i="28"/>
  <c r="P48" i="28" a="1"/>
  <c r="P48" i="28"/>
  <c r="A3" i="28"/>
  <c r="A36" i="28"/>
  <c r="R36" i="28" a="1"/>
  <c r="R36" i="28"/>
  <c r="I63" i="47"/>
  <c r="A81" i="28"/>
  <c r="S81" i="28"/>
  <c r="A60" i="28"/>
  <c r="S60" i="28"/>
  <c r="A25" i="28"/>
  <c r="P25" i="28" a="1"/>
  <c r="P25" i="28"/>
  <c r="I71" i="47"/>
  <c r="A77" i="28"/>
  <c r="R77" i="28" a="1"/>
  <c r="R77" i="28"/>
  <c r="A46" i="28"/>
  <c r="I58" i="47"/>
  <c r="A33" i="28"/>
  <c r="I46" i="47"/>
  <c r="I48" i="47"/>
  <c r="P21" i="28" a="1"/>
  <c r="P21" i="28"/>
  <c r="I35" i="47"/>
  <c r="I47" i="47"/>
  <c r="Q21" i="28"/>
  <c r="I34" i="47"/>
  <c r="A85" i="28"/>
  <c r="A38" i="28"/>
  <c r="S38" i="28"/>
  <c r="A47" i="28"/>
  <c r="A65" i="28"/>
  <c r="I54" i="47"/>
  <c r="I32" i="47"/>
  <c r="A4" i="28"/>
  <c r="S4" i="28"/>
  <c r="A16" i="28"/>
  <c r="A68" i="28"/>
  <c r="I76" i="47"/>
  <c r="I61" i="47"/>
  <c r="I67" i="47"/>
  <c r="A40" i="28"/>
  <c r="A55" i="28"/>
  <c r="Q55" i="28"/>
  <c r="A75" i="28"/>
  <c r="I68" i="47"/>
  <c r="A53" i="28"/>
  <c r="I69" i="47"/>
  <c r="A22" i="28"/>
  <c r="A67" i="28"/>
  <c r="W80" i="55"/>
  <c r="O83" i="56"/>
  <c r="AC83" i="56"/>
  <c r="O88" i="55" a="1"/>
  <c r="O88" i="55"/>
  <c r="J58" i="56"/>
  <c r="Z58" i="56"/>
  <c r="A14" i="28"/>
  <c r="P14" i="28" a="1"/>
  <c r="P14" i="28"/>
  <c r="I41" i="47"/>
  <c r="I75" i="47"/>
  <c r="A15" i="28"/>
  <c r="S15" i="28"/>
  <c r="A82" i="28"/>
  <c r="I62" i="47"/>
  <c r="I44" i="47"/>
  <c r="O24" i="55" a="1"/>
  <c r="O24" i="55"/>
  <c r="I51" i="47"/>
  <c r="I59" i="47"/>
  <c r="A5" i="28"/>
  <c r="R5" i="28" a="1"/>
  <c r="R5" i="28"/>
  <c r="A17" i="28"/>
  <c r="R17" i="28" a="1"/>
  <c r="R17" i="28"/>
  <c r="A9" i="28"/>
  <c r="A2" i="28"/>
  <c r="W76" i="55"/>
  <c r="O89" i="56"/>
  <c r="AC89" i="56"/>
  <c r="A62" i="28"/>
  <c r="A7" i="28"/>
  <c r="Q7" i="28"/>
  <c r="A80" i="28"/>
  <c r="I65" i="47"/>
  <c r="A28" i="28"/>
  <c r="R28" i="28" a="1"/>
  <c r="R28" i="28"/>
  <c r="I72" i="47"/>
  <c r="I49" i="47"/>
  <c r="I50" i="47"/>
  <c r="A31" i="28"/>
  <c r="P31" i="28" a="1"/>
  <c r="P31" i="28"/>
  <c r="I66" i="47"/>
  <c r="I57" i="47"/>
  <c r="I70" i="47"/>
  <c r="AB182" i="30"/>
  <c r="W79" i="55"/>
  <c r="O110" i="56"/>
  <c r="AC110" i="56"/>
  <c r="I77" i="47"/>
  <c r="I74" i="47"/>
  <c r="I55" i="47"/>
  <c r="A79" i="28"/>
  <c r="Q79" i="28"/>
  <c r="I52" i="47"/>
  <c r="A56" i="28"/>
  <c r="I33" i="47"/>
  <c r="W77" i="55"/>
  <c r="A44" i="28"/>
  <c r="I37" i="47"/>
  <c r="A12" i="28"/>
  <c r="A86" i="28"/>
  <c r="A73" i="28"/>
  <c r="I53" i="47"/>
  <c r="A18" i="28"/>
  <c r="A29" i="28"/>
  <c r="I43" i="47"/>
  <c r="A23" i="28"/>
  <c r="I64" i="47"/>
  <c r="A19" i="28"/>
  <c r="A11" i="28"/>
  <c r="A41" i="28"/>
  <c r="A64" i="28"/>
  <c r="I73" i="47"/>
  <c r="A84" i="28"/>
  <c r="I42" i="47"/>
  <c r="A27" i="28"/>
  <c r="I56" i="47"/>
  <c r="I38" i="47"/>
  <c r="I84" i="47"/>
  <c r="I81" i="47"/>
  <c r="A54" i="28"/>
  <c r="I83" i="47"/>
  <c r="W31" i="55"/>
  <c r="O127" i="56"/>
  <c r="AC127" i="56"/>
  <c r="O31" i="55" a="1"/>
  <c r="O31" i="55"/>
  <c r="J127" i="56"/>
  <c r="Z127" i="56"/>
  <c r="W30" i="55"/>
  <c r="O72" i="56"/>
  <c r="AC72" i="56"/>
  <c r="O30" i="55" a="1"/>
  <c r="O30" i="55"/>
  <c r="J72" i="56"/>
  <c r="Z72" i="56"/>
  <c r="W86" i="55"/>
  <c r="O40" i="56"/>
  <c r="AC40" i="56"/>
  <c r="O86" i="55" a="1"/>
  <c r="O86" i="55"/>
  <c r="J40" i="56"/>
  <c r="Z40" i="56"/>
  <c r="I78" i="47"/>
  <c r="I80" i="47"/>
  <c r="I82" i="47"/>
  <c r="I86" i="47"/>
  <c r="P60" i="28" a="1"/>
  <c r="P60" i="28"/>
  <c r="Q60" i="28"/>
  <c r="I79" i="47"/>
  <c r="W84" i="55"/>
  <c r="O36" i="56"/>
  <c r="AC36" i="56"/>
  <c r="O84" i="55" a="1"/>
  <c r="O84" i="55"/>
  <c r="J36" i="56"/>
  <c r="Z36" i="56"/>
  <c r="P61" i="28" a="1"/>
  <c r="P61" i="28"/>
  <c r="I39" i="47"/>
  <c r="I85" i="47"/>
  <c r="I87" i="47"/>
  <c r="I31" i="47"/>
  <c r="W25" i="55"/>
  <c r="O35" i="56"/>
  <c r="AC35" i="56"/>
  <c r="O25" i="55" a="1"/>
  <c r="O25" i="55"/>
  <c r="J35" i="56"/>
  <c r="Z35" i="56"/>
  <c r="W85" i="55"/>
  <c r="O43" i="56"/>
  <c r="AC43" i="56"/>
  <c r="O85" i="55" a="1"/>
  <c r="O85" i="55"/>
  <c r="J43" i="56"/>
  <c r="Z43" i="56"/>
  <c r="P20" i="28" a="1"/>
  <c r="P20" i="28"/>
  <c r="Q20" i="28"/>
  <c r="R20" i="28" a="1"/>
  <c r="R20" i="28"/>
  <c r="S20" i="28"/>
  <c r="W87" i="55"/>
  <c r="O87" i="55" a="1"/>
  <c r="O87" i="55"/>
  <c r="W29" i="55"/>
  <c r="O39" i="56"/>
  <c r="AC39" i="56"/>
  <c r="W78" i="55"/>
  <c r="O77" i="56"/>
  <c r="AC77" i="56"/>
  <c r="AB294" i="30"/>
  <c r="AB186" i="30"/>
  <c r="AB116" i="30"/>
  <c r="AB87" i="30"/>
  <c r="AB216" i="30"/>
  <c r="AB107" i="30"/>
  <c r="AB86" i="30"/>
  <c r="AB95" i="30"/>
  <c r="AB225" i="30"/>
  <c r="AB150" i="30"/>
  <c r="AB213" i="30"/>
  <c r="AB254" i="30"/>
  <c r="AB36" i="30"/>
  <c r="AB131" i="30"/>
  <c r="AB147" i="30"/>
  <c r="AB63" i="30"/>
  <c r="AB234" i="30"/>
  <c r="AB67" i="30"/>
  <c r="AB201" i="30"/>
  <c r="AB113" i="30"/>
  <c r="AB257" i="30"/>
  <c r="AB108" i="30"/>
  <c r="AB45" i="30"/>
  <c r="AB249" i="30"/>
  <c r="AB81" i="30"/>
  <c r="AB151" i="30"/>
  <c r="AB103" i="30"/>
  <c r="AB183" i="30"/>
  <c r="AB285" i="30"/>
  <c r="AB219" i="30"/>
  <c r="AB177" i="30"/>
  <c r="AB162" i="30"/>
  <c r="AB70" i="30"/>
  <c r="AB210" i="30"/>
  <c r="AB228" i="30"/>
  <c r="AB270" i="30"/>
  <c r="AB96" i="30"/>
  <c r="AB152" i="30"/>
  <c r="AB215" i="30"/>
  <c r="AB52" i="30"/>
  <c r="AB117" i="30"/>
  <c r="AB250" i="30"/>
  <c r="AB195" i="30"/>
  <c r="AB41" i="30"/>
  <c r="AB23" i="30"/>
  <c r="AB212" i="30"/>
  <c r="AB2" i="30"/>
  <c r="AB289" i="30"/>
  <c r="AB65" i="30"/>
  <c r="AB238" i="30"/>
  <c r="AB39" i="30"/>
  <c r="AB252" i="30"/>
  <c r="AB59" i="30"/>
  <c r="AB27" i="30"/>
  <c r="AB265" i="30"/>
  <c r="AB79" i="30"/>
  <c r="AB144" i="30"/>
  <c r="AB167" i="30"/>
  <c r="AB172" i="30"/>
  <c r="AB111" i="30"/>
  <c r="AB122" i="30"/>
  <c r="AB31" i="30"/>
  <c r="AB148" i="30"/>
  <c r="AB283" i="30"/>
  <c r="AB22" i="30"/>
  <c r="AB93" i="30"/>
  <c r="AB247" i="30"/>
  <c r="AB77" i="30"/>
  <c r="AB175" i="30"/>
  <c r="AB185" i="30"/>
  <c r="AB227" i="30"/>
  <c r="AB246" i="30"/>
  <c r="AB221" i="30"/>
  <c r="AB171" i="30"/>
  <c r="AB135" i="30"/>
  <c r="AB91" i="30"/>
  <c r="AB114" i="30"/>
  <c r="AB125" i="30"/>
  <c r="AB275" i="30"/>
  <c r="AB99" i="30"/>
  <c r="AB194" i="30"/>
  <c r="AB19" i="30"/>
  <c r="AB241" i="30"/>
  <c r="AB109" i="30"/>
  <c r="AB261" i="30"/>
  <c r="AB200" i="30"/>
  <c r="AB243" i="30"/>
  <c r="AB245" i="30"/>
  <c r="AB89" i="30"/>
  <c r="AB217" i="30"/>
  <c r="AB126" i="30"/>
  <c r="AB28" i="30"/>
  <c r="AB124" i="30"/>
  <c r="AB139" i="30"/>
  <c r="AB58" i="30"/>
  <c r="AB51" i="30"/>
  <c r="AB272" i="30"/>
  <c r="AB120" i="30"/>
  <c r="AB222" i="30"/>
  <c r="AB72" i="30"/>
  <c r="AB119" i="30"/>
  <c r="AB44" i="30"/>
  <c r="AB258" i="30"/>
  <c r="AB37" i="30"/>
  <c r="AB53" i="30"/>
  <c r="AB80" i="30"/>
  <c r="AB33" i="30"/>
  <c r="AB112" i="30"/>
  <c r="AB123" i="30"/>
  <c r="AB13" i="30"/>
  <c r="AB136" i="30"/>
  <c r="AB76" i="30"/>
  <c r="AB118" i="30"/>
  <c r="AB248" i="30"/>
  <c r="AB143" i="30"/>
  <c r="AB260" i="30"/>
  <c r="AB127" i="30"/>
  <c r="AB46" i="30"/>
  <c r="AB277" i="30"/>
  <c r="AB115" i="30"/>
  <c r="AB293" i="30"/>
  <c r="AB61" i="30"/>
  <c r="AB208" i="30"/>
  <c r="AB138" i="30"/>
  <c r="AB11" i="30"/>
  <c r="AB157" i="30"/>
  <c r="AB85" i="30"/>
  <c r="AB170" i="30"/>
  <c r="AB173" i="30"/>
  <c r="AB178" i="30"/>
  <c r="AB267" i="30"/>
  <c r="AB229" i="30"/>
  <c r="AB26" i="30"/>
  <c r="AB83" i="30"/>
  <c r="AB253" i="30"/>
  <c r="AB101" i="30"/>
  <c r="AB190" i="30"/>
  <c r="AB60" i="30"/>
  <c r="AB266" i="30"/>
  <c r="AB242" i="30"/>
  <c r="AB90" i="30"/>
  <c r="AB251" i="30"/>
  <c r="AB47" i="30"/>
  <c r="AB273" i="30"/>
  <c r="AB132" i="30"/>
  <c r="AB73" i="30"/>
  <c r="AB197" i="30"/>
  <c r="AB149" i="30"/>
  <c r="AB231" i="30"/>
  <c r="AB6" i="30"/>
  <c r="AB24" i="30"/>
  <c r="AB161" i="30"/>
  <c r="AB259" i="30"/>
  <c r="AB282" i="30"/>
  <c r="AB198" i="30"/>
  <c r="AB68" i="30"/>
  <c r="AB34" i="30"/>
  <c r="AB54" i="30"/>
  <c r="AB160" i="30"/>
  <c r="AB237" i="30"/>
  <c r="AB179" i="30"/>
  <c r="AB94" i="30"/>
  <c r="AB233" i="30"/>
  <c r="AB14" i="30"/>
  <c r="AB269" i="30"/>
  <c r="AB9" i="30"/>
  <c r="AB232" i="30"/>
  <c r="AB133" i="30"/>
  <c r="AB256" i="30"/>
  <c r="AB240" i="30"/>
  <c r="AB284" i="30"/>
  <c r="AB155" i="30"/>
  <c r="AB35" i="30"/>
  <c r="AB48" i="30"/>
  <c r="AB274" i="30"/>
  <c r="AB18" i="30"/>
  <c r="AB5" i="30"/>
  <c r="AB174" i="30"/>
  <c r="AB202" i="30"/>
  <c r="AB134" i="30"/>
  <c r="AB206" i="30"/>
  <c r="AB121" i="30"/>
  <c r="AB255" i="30"/>
  <c r="AB191" i="30"/>
  <c r="AB21" i="30"/>
  <c r="AB29" i="30"/>
  <c r="AB203" i="30"/>
  <c r="AB40" i="30"/>
  <c r="AB82" i="30"/>
  <c r="AB104" i="30"/>
  <c r="AB291" i="30"/>
  <c r="AB140" i="30"/>
  <c r="AB158" i="30"/>
  <c r="AB74" i="30"/>
  <c r="AB165" i="30"/>
  <c r="AB30" i="30"/>
  <c r="AB211" i="30"/>
  <c r="AB230" i="30"/>
  <c r="AB192" i="30"/>
  <c r="AB145" i="30"/>
  <c r="AB187" i="30"/>
  <c r="AB224" i="30"/>
  <c r="AB236" i="30"/>
  <c r="AB244" i="30"/>
  <c r="AB153" i="30"/>
  <c r="AB180" i="30"/>
  <c r="AB268" i="30"/>
  <c r="AB20" i="30"/>
  <c r="AB184" i="30"/>
  <c r="AB262" i="30"/>
  <c r="AB166" i="30"/>
  <c r="AB129" i="30"/>
  <c r="AB214" i="30"/>
  <c r="AB62" i="30"/>
  <c r="AB42" i="30"/>
  <c r="AB278" i="30"/>
  <c r="AB25" i="30"/>
  <c r="AB97" i="30"/>
  <c r="AB288" i="30"/>
  <c r="AB142" i="30"/>
  <c r="AB16" i="30"/>
  <c r="AB15" i="30"/>
  <c r="AB188" i="30"/>
  <c r="AB128" i="30"/>
  <c r="AB264" i="30"/>
  <c r="AB271" i="30"/>
  <c r="AB137" i="30"/>
  <c r="AB92" i="30"/>
  <c r="AB105" i="30"/>
  <c r="AB207" i="30"/>
  <c r="AB71" i="30"/>
  <c r="AB279" i="30"/>
  <c r="AB199" i="30"/>
  <c r="AB159" i="30"/>
  <c r="AB75" i="30"/>
  <c r="AB102" i="30"/>
  <c r="AB32" i="30"/>
  <c r="AB239" i="30"/>
  <c r="AB181" i="30"/>
  <c r="AB88" i="30"/>
  <c r="AB55" i="30"/>
  <c r="AB69" i="30"/>
  <c r="AB141" i="30"/>
  <c r="AB130" i="30"/>
  <c r="AB226" i="30"/>
  <c r="AB220" i="30"/>
  <c r="AB3" i="30"/>
  <c r="AB43" i="30"/>
  <c r="AB218" i="30"/>
  <c r="AB169" i="30"/>
  <c r="AB154" i="30"/>
  <c r="AB78" i="30"/>
  <c r="AB17" i="30"/>
  <c r="AB164" i="30"/>
  <c r="AB12" i="30"/>
  <c r="AB4" i="30"/>
  <c r="AB146" i="30"/>
  <c r="AB49" i="30"/>
  <c r="AB163" i="30"/>
  <c r="AB286" i="30"/>
  <c r="AB156" i="30"/>
  <c r="AB168" i="30"/>
  <c r="AB290" i="30"/>
  <c r="AB98" i="30"/>
  <c r="AB57" i="30"/>
  <c r="AB100" i="30"/>
  <c r="AB50" i="30"/>
  <c r="AB209" i="30"/>
  <c r="AB276" i="30"/>
  <c r="AB263" i="30"/>
  <c r="AB10" i="30"/>
  <c r="AB196" i="30"/>
  <c r="AB7" i="30"/>
  <c r="AB204" i="30"/>
  <c r="AB223" i="30"/>
  <c r="AB176" i="30"/>
  <c r="AB56" i="30"/>
  <c r="AB64" i="30"/>
  <c r="AB281" i="30"/>
  <c r="AB287" i="30"/>
  <c r="AB280" i="30"/>
  <c r="AB205" i="30"/>
  <c r="AB84" i="30"/>
  <c r="AB106" i="30"/>
  <c r="AB193" i="30"/>
  <c r="AB235" i="30"/>
  <c r="AB292" i="30"/>
  <c r="AB189" i="30"/>
  <c r="AB8" i="30"/>
  <c r="AB38" i="30"/>
  <c r="AB66" i="30"/>
  <c r="AB110" i="30"/>
  <c r="P81" i="28" a="1"/>
  <c r="P81" i="28"/>
  <c r="P35" i="28" a="1"/>
  <c r="P35" i="28"/>
  <c r="S35" i="28"/>
  <c r="R25" i="28" a="1"/>
  <c r="R25" i="28"/>
  <c r="R60" i="28" a="1"/>
  <c r="R60" i="28"/>
  <c r="R35" i="28" a="1"/>
  <c r="R35" i="28"/>
  <c r="Q25" i="28"/>
  <c r="S25" i="28"/>
  <c r="S61" i="28"/>
  <c r="Q78" i="28"/>
  <c r="P78" i="28" a="1"/>
  <c r="P78" i="28"/>
  <c r="R61" i="28" a="1"/>
  <c r="R61" i="28"/>
  <c r="P36" i="28" a="1"/>
  <c r="P36" i="28"/>
  <c r="Q36" i="28"/>
  <c r="R59" i="28" a="1"/>
  <c r="R59" i="28"/>
  <c r="S36" i="28"/>
  <c r="R81" i="28" a="1"/>
  <c r="R81" i="28"/>
  <c r="V81" i="28"/>
  <c r="Q81" i="28"/>
  <c r="P87" i="28" a="1"/>
  <c r="P87" i="28"/>
  <c r="S48" i="28"/>
  <c r="R78" i="28" a="1"/>
  <c r="R78" i="28"/>
  <c r="R48" i="28" a="1"/>
  <c r="R48" i="28"/>
  <c r="R87" i="28" a="1"/>
  <c r="R87" i="28"/>
  <c r="Q87" i="28"/>
  <c r="Q48" i="28"/>
  <c r="Q38" i="28"/>
  <c r="P38" i="28" a="1"/>
  <c r="P38" i="28"/>
  <c r="R38" i="28" a="1"/>
  <c r="R38" i="28"/>
  <c r="Q17" i="28"/>
  <c r="S59" i="28"/>
  <c r="P59" i="28" a="1"/>
  <c r="P59" i="28"/>
  <c r="R55" i="28" a="1"/>
  <c r="R55" i="28"/>
  <c r="Q3" i="28"/>
  <c r="U3" i="28"/>
  <c r="R3" i="28" a="1"/>
  <c r="R3" i="28"/>
  <c r="S3" i="28"/>
  <c r="P3" i="28" a="1"/>
  <c r="P3" i="28"/>
  <c r="P15" i="28" a="1"/>
  <c r="P15" i="28"/>
  <c r="Q4" i="28"/>
  <c r="Q77" i="28"/>
  <c r="S77" i="28"/>
  <c r="P77" i="28" a="1"/>
  <c r="P77" i="28"/>
  <c r="P46" i="28" a="1"/>
  <c r="P46" i="28"/>
  <c r="Q46" i="28"/>
  <c r="R46" i="28" a="1"/>
  <c r="R46" i="28"/>
  <c r="S46" i="28"/>
  <c r="P22" i="28" a="1"/>
  <c r="P22" i="28"/>
  <c r="Q22" i="28"/>
  <c r="R22" i="28" a="1"/>
  <c r="R22" i="28"/>
  <c r="S22" i="28"/>
  <c r="Q33" i="28"/>
  <c r="R33" i="28" a="1"/>
  <c r="R33" i="28"/>
  <c r="S16" i="28"/>
  <c r="P16" i="28" a="1"/>
  <c r="P16" i="28"/>
  <c r="P33" i="28" a="1"/>
  <c r="P33" i="28"/>
  <c r="S33" i="28"/>
  <c r="P47" i="28" a="1"/>
  <c r="P47" i="28"/>
  <c r="Q47" i="28"/>
  <c r="R47" i="28" a="1"/>
  <c r="R47" i="28"/>
  <c r="S47" i="28"/>
  <c r="S68" i="28"/>
  <c r="W68" i="28"/>
  <c r="P68" i="28" a="1"/>
  <c r="P68" i="28"/>
  <c r="T68" i="28"/>
  <c r="Q68" i="28"/>
  <c r="U68" i="28"/>
  <c r="R68" i="28" a="1"/>
  <c r="R68" i="28"/>
  <c r="V68" i="28"/>
  <c r="P40" i="28" a="1"/>
  <c r="P40" i="28"/>
  <c r="Q40" i="28"/>
  <c r="R40" i="28" a="1"/>
  <c r="R40" i="28"/>
  <c r="S40" i="28"/>
  <c r="S55" i="28"/>
  <c r="P55" i="28" a="1"/>
  <c r="P55" i="28"/>
  <c r="S75" i="28"/>
  <c r="P75" i="28" a="1"/>
  <c r="P75" i="28"/>
  <c r="R75" i="28" a="1"/>
  <c r="R75" i="28"/>
  <c r="Q75" i="28"/>
  <c r="P67" i="28" a="1"/>
  <c r="P67" i="28"/>
  <c r="T67" i="28"/>
  <c r="Q67" i="28"/>
  <c r="U67" i="28"/>
  <c r="R67" i="28" a="1"/>
  <c r="R67" i="28"/>
  <c r="V67" i="28"/>
  <c r="S67" i="28"/>
  <c r="W67" i="28"/>
  <c r="Q9" i="28"/>
  <c r="R9" i="28" a="1"/>
  <c r="R9" i="28"/>
  <c r="R2" i="28" a="1"/>
  <c r="R2" i="28"/>
  <c r="S2" i="28"/>
  <c r="P2" i="28" a="1"/>
  <c r="P2" i="28"/>
  <c r="Q2" i="28"/>
  <c r="R54" i="28" a="1"/>
  <c r="R54" i="28"/>
  <c r="V54" i="28"/>
  <c r="Q54" i="28"/>
  <c r="U54" i="28"/>
  <c r="R85" i="28" a="1"/>
  <c r="R85" i="28"/>
  <c r="V85" i="28"/>
  <c r="Q85" i="28"/>
  <c r="U85" i="28"/>
  <c r="S85" i="28"/>
  <c r="W85" i="28"/>
  <c r="P85" i="28" a="1"/>
  <c r="P85" i="28"/>
  <c r="T85" i="28"/>
  <c r="R16" i="28" a="1"/>
  <c r="R16" i="28"/>
  <c r="Q16" i="28"/>
  <c r="R65" i="28" a="1"/>
  <c r="R65" i="28"/>
  <c r="S65" i="28"/>
  <c r="P65" i="28" a="1"/>
  <c r="P65" i="28"/>
  <c r="Q65" i="28"/>
  <c r="P53" i="28" a="1"/>
  <c r="P53" i="28"/>
  <c r="R53" i="28" a="1"/>
  <c r="R53" i="28"/>
  <c r="S53" i="28"/>
  <c r="Q82" i="28"/>
  <c r="U82" i="28"/>
  <c r="S82" i="28"/>
  <c r="W82" i="28"/>
  <c r="R82" i="28" a="1"/>
  <c r="R82" i="28"/>
  <c r="V82" i="28"/>
  <c r="P82" i="28" a="1"/>
  <c r="P82" i="28"/>
  <c r="T82" i="28"/>
  <c r="S17" i="28"/>
  <c r="W17" i="28"/>
  <c r="P17" i="28" a="1"/>
  <c r="P17" i="28"/>
  <c r="T17" i="28"/>
  <c r="S9" i="28"/>
  <c r="P9" i="28" a="1"/>
  <c r="P9" i="28"/>
  <c r="P80" i="28" a="1"/>
  <c r="P80" i="28"/>
  <c r="T80" i="28"/>
  <c r="Q80" i="28"/>
  <c r="U80" i="28"/>
  <c r="R80" i="28" a="1"/>
  <c r="R80" i="28"/>
  <c r="V80" i="28"/>
  <c r="S80" i="28"/>
  <c r="W80" i="28"/>
  <c r="P7" i="28" a="1"/>
  <c r="P7" i="28"/>
  <c r="P4" i="28" a="1"/>
  <c r="P4" i="28"/>
  <c r="R4" i="28" a="1"/>
  <c r="R4" i="28"/>
  <c r="Q53" i="28"/>
  <c r="P54" i="28" a="1"/>
  <c r="P54" i="28"/>
  <c r="T54" i="28"/>
  <c r="Q5" i="28"/>
  <c r="S54" i="28"/>
  <c r="W54" i="28"/>
  <c r="S5" i="28"/>
  <c r="R15" i="28" a="1"/>
  <c r="R15" i="28"/>
  <c r="Q15" i="28"/>
  <c r="R14" i="28" a="1"/>
  <c r="R14" i="28"/>
  <c r="Q14" i="28"/>
  <c r="S14" i="28"/>
  <c r="P5" i="28" a="1"/>
  <c r="P5" i="28"/>
  <c r="P28" i="28" a="1"/>
  <c r="P28" i="28"/>
  <c r="T28" i="28"/>
  <c r="Q28" i="28"/>
  <c r="U28" i="28"/>
  <c r="S28" i="28"/>
  <c r="W28" i="28"/>
  <c r="R7" i="28" a="1"/>
  <c r="R7" i="28"/>
  <c r="S7" i="28"/>
  <c r="S62" i="28"/>
  <c r="P62" i="28" a="1"/>
  <c r="P62" i="28"/>
  <c r="Q62" i="28"/>
  <c r="R62" i="28" a="1"/>
  <c r="R62" i="28"/>
  <c r="Q31" i="28"/>
  <c r="R31" i="28" a="1"/>
  <c r="R31" i="28"/>
  <c r="S31" i="28"/>
  <c r="R79" i="28" a="1"/>
  <c r="R79" i="28"/>
  <c r="V79" i="28"/>
  <c r="P79" i="28" a="1"/>
  <c r="P79" i="28"/>
  <c r="T79" i="28"/>
  <c r="S79" i="28"/>
  <c r="W79" i="28"/>
  <c r="P86" i="28" a="1"/>
  <c r="P86" i="28"/>
  <c r="Q86" i="28"/>
  <c r="R86" i="28" a="1"/>
  <c r="R86" i="28"/>
  <c r="S86" i="28"/>
  <c r="P12" i="28" a="1"/>
  <c r="P12" i="28"/>
  <c r="Q12" i="28"/>
  <c r="R12" i="28" a="1"/>
  <c r="R12" i="28"/>
  <c r="S12" i="28"/>
  <c r="P29" i="28" a="1"/>
  <c r="P29" i="28"/>
  <c r="Q29" i="28"/>
  <c r="R29" i="28" a="1"/>
  <c r="R29" i="28"/>
  <c r="S29" i="28"/>
  <c r="R18" i="28" a="1"/>
  <c r="R18" i="28"/>
  <c r="V18" i="28"/>
  <c r="S18" i="28"/>
  <c r="W18" i="28"/>
  <c r="P18" i="28" a="1"/>
  <c r="P18" i="28"/>
  <c r="T18" i="28"/>
  <c r="Q18" i="28"/>
  <c r="U18" i="28"/>
  <c r="S44" i="28"/>
  <c r="P44" i="28" a="1"/>
  <c r="P44" i="28"/>
  <c r="Q44" i="28"/>
  <c r="R44" i="28" a="1"/>
  <c r="R44" i="28"/>
  <c r="Q73" i="28"/>
  <c r="R73" i="28" a="1"/>
  <c r="R73" i="28"/>
  <c r="S73" i="28"/>
  <c r="P73" i="28" a="1"/>
  <c r="P73" i="28"/>
  <c r="S56" i="28"/>
  <c r="P56" i="28" a="1"/>
  <c r="P56" i="28"/>
  <c r="Q56" i="28"/>
  <c r="R56" i="28" a="1"/>
  <c r="R56" i="28"/>
  <c r="V28" i="28"/>
  <c r="P64" i="28" a="1"/>
  <c r="P64" i="28"/>
  <c r="T64" i="28"/>
  <c r="Q64" i="28"/>
  <c r="U64" i="28"/>
  <c r="R64" i="28" a="1"/>
  <c r="R64" i="28"/>
  <c r="V64" i="28"/>
  <c r="S64" i="28"/>
  <c r="W64" i="28"/>
  <c r="P41" i="28" a="1"/>
  <c r="P41" i="28"/>
  <c r="Q41" i="28"/>
  <c r="R41" i="28" a="1"/>
  <c r="R41" i="28"/>
  <c r="S41" i="28"/>
  <c r="S11" i="28"/>
  <c r="P11" i="28" a="1"/>
  <c r="P11" i="28"/>
  <c r="Q11" i="28"/>
  <c r="R11" i="28" a="1"/>
  <c r="R11" i="28"/>
  <c r="P27" i="28" a="1"/>
  <c r="P27" i="28"/>
  <c r="T27" i="28"/>
  <c r="Q27" i="28"/>
  <c r="U27" i="28"/>
  <c r="R27" i="28" a="1"/>
  <c r="R27" i="28"/>
  <c r="V27" i="28"/>
  <c r="S27" i="28"/>
  <c r="W27" i="28"/>
  <c r="S19" i="28"/>
  <c r="W19" i="28"/>
  <c r="P19" i="28" a="1"/>
  <c r="P19" i="28"/>
  <c r="T19" i="28"/>
  <c r="Q19" i="28"/>
  <c r="U19" i="28"/>
  <c r="R19" i="28" a="1"/>
  <c r="R19" i="28"/>
  <c r="V19" i="28"/>
  <c r="Q84" i="28"/>
  <c r="U84" i="28"/>
  <c r="S84" i="28"/>
  <c r="W84" i="28"/>
  <c r="P84" i="28" a="1"/>
  <c r="P84" i="28"/>
  <c r="T84" i="28"/>
  <c r="R84" i="28" a="1"/>
  <c r="R84" i="28"/>
  <c r="V84" i="28"/>
  <c r="R23" i="28" a="1"/>
  <c r="R23" i="28"/>
  <c r="S23" i="28"/>
  <c r="P23" i="28" a="1"/>
  <c r="P23" i="28"/>
  <c r="Q23" i="28"/>
  <c r="U20" i="28"/>
  <c r="W3" i="28"/>
  <c r="T20" i="28"/>
  <c r="W20" i="28"/>
  <c r="V20" i="28"/>
  <c r="V3" i="28"/>
  <c r="U17" i="28"/>
  <c r="V17" i="28"/>
  <c r="W81" i="28"/>
  <c r="T3" i="28"/>
  <c r="U81" i="28"/>
  <c r="T81" i="28"/>
  <c r="U79" i="28"/>
  <c r="F33" i="56"/>
  <c r="F32" i="56"/>
  <c r="G31" i="56"/>
  <c r="F31" i="56"/>
  <c r="D33" i="56"/>
  <c r="B33" i="56"/>
  <c r="A33" i="56"/>
  <c r="D32" i="56"/>
  <c r="B32" i="56"/>
  <c r="A32" i="56"/>
  <c r="D31" i="56"/>
  <c r="B31" i="56"/>
  <c r="A31" i="56"/>
  <c r="G17" i="56"/>
  <c r="F17" i="56"/>
  <c r="D17" i="56"/>
  <c r="B17" i="56"/>
  <c r="A17" i="56"/>
  <c r="F12" i="56"/>
  <c r="G12" i="56"/>
  <c r="F11" i="56"/>
  <c r="F6" i="56"/>
  <c r="D12" i="56"/>
  <c r="D11" i="56"/>
  <c r="D6" i="56"/>
  <c r="B12" i="56"/>
  <c r="B11" i="56"/>
  <c r="B6" i="56"/>
  <c r="A12" i="56"/>
  <c r="A11" i="56"/>
  <c r="W11" i="56"/>
  <c r="C2" i="32" a="1"/>
  <c r="C2" i="32"/>
  <c r="O6" i="28"/>
  <c r="T36" i="55"/>
  <c r="G33" i="56"/>
  <c r="G6" i="56"/>
  <c r="G11" i="56"/>
  <c r="G32" i="56"/>
  <c r="AK59" i="55"/>
  <c r="K131" i="56"/>
  <c r="AA131" i="56"/>
  <c r="BB59" i="55"/>
  <c r="M131" i="56"/>
  <c r="AB131" i="56"/>
  <c r="AK21" i="55"/>
  <c r="K126" i="56"/>
  <c r="AA126" i="56"/>
  <c r="BB21" i="55"/>
  <c r="M126" i="56"/>
  <c r="AB126" i="56"/>
  <c r="AK72" i="55"/>
  <c r="K78" i="56"/>
  <c r="AA78" i="56"/>
  <c r="BB72" i="55"/>
  <c r="M78" i="56"/>
  <c r="AB78" i="56"/>
  <c r="AK73" i="55"/>
  <c r="BB73" i="55"/>
  <c r="AK27" i="55"/>
  <c r="K129" i="56"/>
  <c r="AA129" i="56"/>
  <c r="BB27" i="55"/>
  <c r="M129" i="56"/>
  <c r="AB129" i="56"/>
  <c r="AK74" i="55"/>
  <c r="K66" i="56"/>
  <c r="AA66" i="56"/>
  <c r="BB74" i="55"/>
  <c r="M66" i="56"/>
  <c r="AB66" i="56"/>
  <c r="AK28" i="55"/>
  <c r="K134" i="56"/>
  <c r="AA134" i="56"/>
  <c r="BB28" i="55"/>
  <c r="M134" i="56"/>
  <c r="AB134" i="56"/>
  <c r="M13" i="55" a="1"/>
  <c r="M13" i="55"/>
  <c r="H128" i="56"/>
  <c r="X128" i="56"/>
  <c r="N13" i="55" a="1"/>
  <c r="N13" i="55"/>
  <c r="I128" i="56"/>
  <c r="Y128" i="56"/>
  <c r="AK75" i="55"/>
  <c r="K91" i="56"/>
  <c r="AA91" i="56"/>
  <c r="BB75" i="55"/>
  <c r="M91" i="56"/>
  <c r="AB91" i="56"/>
  <c r="L32" i="55"/>
  <c r="AS32" i="55" a="1"/>
  <c r="AS32" i="55"/>
  <c r="Q74" i="56"/>
  <c r="AD74" i="56"/>
  <c r="AX27" i="55" a="1"/>
  <c r="AX27" i="55"/>
  <c r="N129" i="56"/>
  <c r="AH27" i="55" a="1"/>
  <c r="AH27" i="55"/>
  <c r="L129" i="56"/>
  <c r="AK67" i="55"/>
  <c r="K23" i="56"/>
  <c r="AA23" i="56"/>
  <c r="BB67" i="55"/>
  <c r="M23" i="56"/>
  <c r="AB23" i="56"/>
  <c r="AX73" i="55" a="1"/>
  <c r="AX73" i="55"/>
  <c r="AX72" i="55" a="1"/>
  <c r="AX72" i="55"/>
  <c r="N78" i="56"/>
  <c r="BB70" i="55"/>
  <c r="BB66" i="55"/>
  <c r="BB63" i="55"/>
  <c r="BB61" i="55"/>
  <c r="BB58" i="55"/>
  <c r="BB19" i="55"/>
  <c r="BB52" i="55"/>
  <c r="AH73" i="55" a="1"/>
  <c r="AH73" i="55"/>
  <c r="AH72" i="55" a="1"/>
  <c r="AH72" i="55"/>
  <c r="L78" i="56"/>
  <c r="AK70" i="55"/>
  <c r="AK66" i="55"/>
  <c r="AK63" i="55"/>
  <c r="AK61" i="55"/>
  <c r="AK58" i="55"/>
  <c r="AK19" i="55"/>
  <c r="AK52" i="55"/>
  <c r="AX28" i="55" a="1"/>
  <c r="AX28" i="55"/>
  <c r="N134" i="56"/>
  <c r="AX74" i="55" a="1"/>
  <c r="AX74" i="55"/>
  <c r="N66" i="56"/>
  <c r="BB14" i="55"/>
  <c r="N14" i="55" a="1"/>
  <c r="N14" i="55"/>
  <c r="I120" i="56"/>
  <c r="Y120" i="56"/>
  <c r="BB69" i="55"/>
  <c r="BB65" i="55"/>
  <c r="AX65" i="55" a="1"/>
  <c r="AX65" i="55"/>
  <c r="BB22" i="55"/>
  <c r="BB60" i="55"/>
  <c r="BB57" i="55"/>
  <c r="BB54" i="55"/>
  <c r="BB51" i="55"/>
  <c r="AH28" i="55" a="1"/>
  <c r="AH28" i="55"/>
  <c r="L134" i="56"/>
  <c r="AH74" i="55" a="1"/>
  <c r="AH74" i="55"/>
  <c r="L66" i="56"/>
  <c r="AK14" i="55"/>
  <c r="M14" i="55" a="1"/>
  <c r="M14" i="55"/>
  <c r="H120" i="56"/>
  <c r="X120" i="56"/>
  <c r="AK69" i="55"/>
  <c r="AK65" i="55"/>
  <c r="AH65" i="55" a="1"/>
  <c r="AH65" i="55"/>
  <c r="AK22" i="55"/>
  <c r="AK60" i="55"/>
  <c r="AK57" i="55"/>
  <c r="AK54" i="55"/>
  <c r="AK51" i="55"/>
  <c r="AX75" i="55" a="1"/>
  <c r="AX75" i="55"/>
  <c r="N91" i="56"/>
  <c r="BB16" i="55"/>
  <c r="N16" i="55" a="1"/>
  <c r="N16" i="55"/>
  <c r="I88" i="56"/>
  <c r="Y88" i="56"/>
  <c r="BB68" i="55"/>
  <c r="BB9" i="55"/>
  <c r="N9" i="55" a="1"/>
  <c r="N9" i="55"/>
  <c r="I54" i="56"/>
  <c r="Y54" i="56"/>
  <c r="BB62" i="55"/>
  <c r="AX59" i="55" a="1"/>
  <c r="AX59" i="55"/>
  <c r="N131" i="56"/>
  <c r="BB56" i="55"/>
  <c r="BB13" i="55"/>
  <c r="BB8" i="55"/>
  <c r="N8" i="55" a="1"/>
  <c r="N8" i="55"/>
  <c r="I125" i="56"/>
  <c r="Y125" i="56"/>
  <c r="AH75" i="55" a="1"/>
  <c r="AH75" i="55"/>
  <c r="L91" i="56"/>
  <c r="AK16" i="55"/>
  <c r="M16" i="55" a="1"/>
  <c r="M16" i="55"/>
  <c r="H88" i="56"/>
  <c r="X88" i="56"/>
  <c r="AK68" i="55"/>
  <c r="M9" i="55" a="1"/>
  <c r="M9" i="55"/>
  <c r="H54" i="56"/>
  <c r="X54" i="56"/>
  <c r="AK9" i="55"/>
  <c r="AK62" i="55"/>
  <c r="AH59" i="55" a="1"/>
  <c r="AH59" i="55"/>
  <c r="L131" i="56"/>
  <c r="AK56" i="55"/>
  <c r="AK13" i="55"/>
  <c r="AK8" i="55"/>
  <c r="M8" i="55" a="1"/>
  <c r="M8" i="55"/>
  <c r="H125" i="56"/>
  <c r="X125" i="56"/>
  <c r="AK23" i="55"/>
  <c r="M23" i="55" a="1"/>
  <c r="M23" i="55"/>
  <c r="H38" i="56"/>
  <c r="X38" i="56"/>
  <c r="N15" i="55" a="1"/>
  <c r="N15" i="55"/>
  <c r="I113" i="56"/>
  <c r="Y113" i="56"/>
  <c r="BB15" i="55"/>
  <c r="BB71" i="55"/>
  <c r="AX67" i="55" a="1"/>
  <c r="AX67" i="55"/>
  <c r="N23" i="56"/>
  <c r="BB64" i="55"/>
  <c r="AX21" i="55" a="1"/>
  <c r="AX21" i="55"/>
  <c r="N126" i="56"/>
  <c r="BB20" i="55"/>
  <c r="BB55" i="55"/>
  <c r="BB53" i="55"/>
  <c r="BB7" i="55"/>
  <c r="N7" i="55" a="1"/>
  <c r="N7" i="55"/>
  <c r="I114" i="56"/>
  <c r="Y114" i="56"/>
  <c r="AS8" i="55" a="1"/>
  <c r="AS8" i="55"/>
  <c r="AS9" i="55" a="1"/>
  <c r="AS9" i="55"/>
  <c r="AS67" i="55" a="1"/>
  <c r="AS67" i="55"/>
  <c r="AS73" i="55" a="1"/>
  <c r="AS73" i="55"/>
  <c r="AP73" i="55" a="1"/>
  <c r="AP73" i="55"/>
  <c r="AS76" i="55" a="1"/>
  <c r="AS76" i="55"/>
  <c r="AS77" i="55" a="1"/>
  <c r="AS77" i="55"/>
  <c r="AS31" i="55" a="1"/>
  <c r="AS31" i="55"/>
  <c r="AS84" i="55" a="1"/>
  <c r="AS84" i="55"/>
  <c r="AS87" i="55" a="1"/>
  <c r="AS87" i="55"/>
  <c r="AS53" i="55" a="1"/>
  <c r="AS53" i="55"/>
  <c r="AS19" i="55" a="1"/>
  <c r="AS19" i="55"/>
  <c r="AS59" i="55" a="1"/>
  <c r="AS59" i="55"/>
  <c r="AS70" i="55" a="1"/>
  <c r="AS70" i="55"/>
  <c r="AS28" i="55" a="1"/>
  <c r="AS28" i="55"/>
  <c r="AS81" i="55" a="1"/>
  <c r="AS81" i="55"/>
  <c r="AS57" i="55" a="1"/>
  <c r="AS57" i="55"/>
  <c r="AS21" i="55" a="1"/>
  <c r="AS21" i="55"/>
  <c r="AS63" i="55" a="1"/>
  <c r="AS63" i="55"/>
  <c r="AS14" i="55" a="1"/>
  <c r="AS14" i="55"/>
  <c r="AS23" i="55" a="1"/>
  <c r="AS23" i="55"/>
  <c r="AS78" i="55" a="1"/>
  <c r="AS78" i="55"/>
  <c r="AS51" i="55" a="1"/>
  <c r="AS51" i="55"/>
  <c r="AS65" i="55" a="1"/>
  <c r="AS65" i="55"/>
  <c r="AP65" i="55" a="1"/>
  <c r="AP65" i="55"/>
  <c r="AS68" i="55" a="1"/>
  <c r="AS68" i="55"/>
  <c r="AS27" i="55" a="1"/>
  <c r="AS27" i="55"/>
  <c r="AS24" i="55" a="1"/>
  <c r="AS24" i="55"/>
  <c r="AP24" i="55" a="1"/>
  <c r="AP24" i="55"/>
  <c r="AS79" i="55" a="1"/>
  <c r="AS79" i="55"/>
  <c r="AS13" i="55" a="1"/>
  <c r="AS13" i="55"/>
  <c r="AS55" i="55" a="1"/>
  <c r="AS55" i="55"/>
  <c r="AS58" i="55" a="1"/>
  <c r="AS58" i="55"/>
  <c r="AS60" i="55" a="1"/>
  <c r="AS60" i="55"/>
  <c r="AS71" i="55" a="1"/>
  <c r="AS71" i="55"/>
  <c r="AS16" i="55" a="1"/>
  <c r="AS16" i="55"/>
  <c r="AS7" i="55" a="1"/>
  <c r="AS7" i="55"/>
  <c r="AS62" i="55" a="1"/>
  <c r="AS62" i="55"/>
  <c r="AS64" i="55" a="1"/>
  <c r="AS64" i="55"/>
  <c r="AS66" i="55" a="1"/>
  <c r="AS66" i="55"/>
  <c r="AS15" i="55" a="1"/>
  <c r="AS15" i="55"/>
  <c r="AS29" i="55" a="1"/>
  <c r="AS29" i="55"/>
  <c r="AS30" i="55" a="1"/>
  <c r="AS30" i="55"/>
  <c r="AS83" i="55" a="1"/>
  <c r="AS83" i="55"/>
  <c r="AS52" i="55" a="1"/>
  <c r="AS52" i="55"/>
  <c r="AS54" i="55" a="1"/>
  <c r="AS54" i="55"/>
  <c r="AS20" i="55" a="1"/>
  <c r="AS20" i="55"/>
  <c r="AS69" i="55" a="1"/>
  <c r="AS69" i="55"/>
  <c r="AS74" i="55" a="1"/>
  <c r="AS74" i="55"/>
  <c r="AS22" i="55" a="1"/>
  <c r="AS22" i="55"/>
  <c r="AS86" i="55" a="1"/>
  <c r="AS86" i="55"/>
  <c r="AS82" i="55" a="1"/>
  <c r="AS82" i="55"/>
  <c r="AS56" i="55" a="1"/>
  <c r="AS56" i="55"/>
  <c r="AS61" i="55" a="1"/>
  <c r="AS61" i="55"/>
  <c r="AS88" i="55" a="1"/>
  <c r="AS88" i="55"/>
  <c r="AS72" i="55" a="1"/>
  <c r="AS72" i="55"/>
  <c r="AS25" i="55" a="1"/>
  <c r="AS25" i="55"/>
  <c r="AS80" i="55" a="1"/>
  <c r="AS80" i="55"/>
  <c r="AS75" i="55" a="1"/>
  <c r="AS75" i="55"/>
  <c r="AS85" i="55" a="1"/>
  <c r="AS85" i="55"/>
  <c r="AH85" i="55" a="1"/>
  <c r="AH85" i="55"/>
  <c r="L43" i="56"/>
  <c r="AH31" i="55" a="1"/>
  <c r="AH31" i="55"/>
  <c r="L127" i="56"/>
  <c r="AH86" i="55" a="1"/>
  <c r="AH86" i="55"/>
  <c r="L40" i="56"/>
  <c r="AH84" i="55" a="1"/>
  <c r="AH84" i="55"/>
  <c r="L36" i="56"/>
  <c r="AH29" i="55" a="1"/>
  <c r="AH29" i="55"/>
  <c r="L39" i="56"/>
  <c r="AH82" i="55" a="1"/>
  <c r="AH82" i="55"/>
  <c r="L133" i="56"/>
  <c r="AH24" i="55" a="1"/>
  <c r="AH24" i="55"/>
  <c r="AH83" i="55" a="1"/>
  <c r="AH83" i="55"/>
  <c r="L112" i="56"/>
  <c r="AH88" i="55" a="1"/>
  <c r="AH88" i="55"/>
  <c r="L58" i="56"/>
  <c r="AH81" i="55" a="1"/>
  <c r="AH81" i="55"/>
  <c r="L115" i="56"/>
  <c r="AH77" i="55" a="1"/>
  <c r="AH77" i="55"/>
  <c r="AH79" i="55" a="1"/>
  <c r="AH79" i="55"/>
  <c r="L110" i="56"/>
  <c r="AH30" i="55" a="1"/>
  <c r="AH30" i="55"/>
  <c r="L72" i="56"/>
  <c r="AH25" i="55" a="1"/>
  <c r="AH25" i="55"/>
  <c r="L35" i="56"/>
  <c r="AH87" i="55" a="1"/>
  <c r="AH87" i="55"/>
  <c r="AH76" i="55" a="1"/>
  <c r="AH76" i="55"/>
  <c r="L89" i="56"/>
  <c r="AH80" i="55" a="1"/>
  <c r="AH80" i="55"/>
  <c r="L83" i="56"/>
  <c r="AH78" i="55" a="1"/>
  <c r="AH78" i="55"/>
  <c r="L77" i="56"/>
  <c r="BJ51" i="55" a="1"/>
  <c r="BJ51" i="55"/>
  <c r="BJ57" i="55" a="1"/>
  <c r="BJ57" i="55"/>
  <c r="BJ59" i="55" a="1"/>
  <c r="BJ59" i="55"/>
  <c r="BJ67" i="55" a="1"/>
  <c r="BJ67" i="55"/>
  <c r="BJ28" i="55" a="1"/>
  <c r="BJ28" i="55"/>
  <c r="BJ31" i="55" a="1"/>
  <c r="BJ31" i="55"/>
  <c r="BJ13" i="55" a="1"/>
  <c r="BJ13" i="55"/>
  <c r="BJ21" i="55" a="1"/>
  <c r="BJ21" i="55"/>
  <c r="BJ70" i="55" a="1"/>
  <c r="BJ70" i="55"/>
  <c r="BJ14" i="55" a="1"/>
  <c r="BJ14" i="55"/>
  <c r="BJ23" i="55" a="1"/>
  <c r="BJ23" i="55"/>
  <c r="BJ81" i="55" a="1"/>
  <c r="BJ81" i="55"/>
  <c r="BJ7" i="55" a="1"/>
  <c r="BJ7" i="55"/>
  <c r="BJ55" i="55" a="1"/>
  <c r="BJ55" i="55"/>
  <c r="BJ58" i="55" a="1"/>
  <c r="BJ58" i="55"/>
  <c r="BJ63" i="55" a="1"/>
  <c r="BJ63" i="55"/>
  <c r="BJ65" i="55" a="1"/>
  <c r="BJ65" i="55"/>
  <c r="BF65" i="55" a="1"/>
  <c r="BF65" i="55"/>
  <c r="BJ52" i="55" a="1"/>
  <c r="BJ52" i="55"/>
  <c r="BJ54" i="55" a="1"/>
  <c r="BJ54" i="55"/>
  <c r="BJ62" i="55" a="1"/>
  <c r="BJ62" i="55"/>
  <c r="BJ71" i="55" a="1"/>
  <c r="BJ71" i="55"/>
  <c r="BJ15" i="55" a="1"/>
  <c r="BJ15" i="55"/>
  <c r="BJ29" i="55" a="1"/>
  <c r="BJ29" i="55"/>
  <c r="BJ8" i="55" a="1"/>
  <c r="BJ8" i="55"/>
  <c r="BJ56" i="55" a="1"/>
  <c r="BJ56" i="55"/>
  <c r="BJ20" i="55" a="1"/>
  <c r="BJ20" i="55"/>
  <c r="BJ64" i="55" a="1"/>
  <c r="BJ64" i="55"/>
  <c r="BJ66" i="55" a="1"/>
  <c r="BJ66" i="55"/>
  <c r="BJ53" i="55" a="1"/>
  <c r="BJ53" i="55"/>
  <c r="BJ61" i="55" a="1"/>
  <c r="BJ61" i="55"/>
  <c r="BJ69" i="55" a="1"/>
  <c r="BJ69" i="55"/>
  <c r="BJ75" i="55" a="1"/>
  <c r="BJ75" i="55"/>
  <c r="BJ80" i="55" a="1"/>
  <c r="BJ80" i="55"/>
  <c r="BJ19" i="55" a="1"/>
  <c r="BJ19" i="55"/>
  <c r="BJ22" i="55" a="1"/>
  <c r="BJ22" i="55"/>
  <c r="BJ9" i="55" a="1"/>
  <c r="BJ9" i="55"/>
  <c r="BJ72" i="55" a="1"/>
  <c r="BJ72" i="55"/>
  <c r="BJ73" i="55" a="1"/>
  <c r="BJ73" i="55"/>
  <c r="BF73" i="55" a="1"/>
  <c r="BF73" i="55"/>
  <c r="BJ27" i="55" a="1"/>
  <c r="BJ27" i="55"/>
  <c r="BJ24" i="55" a="1"/>
  <c r="BJ24" i="55"/>
  <c r="BF24" i="55" a="1"/>
  <c r="BF24" i="55"/>
  <c r="BJ87" i="55" a="1"/>
  <c r="BJ87" i="55"/>
  <c r="BJ84" i="55" a="1"/>
  <c r="BJ84" i="55"/>
  <c r="BJ30" i="55" a="1"/>
  <c r="BJ30" i="55"/>
  <c r="BJ68" i="55" a="1"/>
  <c r="BJ68" i="55"/>
  <c r="BJ74" i="55" a="1"/>
  <c r="BJ74" i="55"/>
  <c r="BJ25" i="55" a="1"/>
  <c r="BJ25" i="55"/>
  <c r="BJ85" i="55" a="1"/>
  <c r="BJ85" i="55"/>
  <c r="BJ88" i="55" a="1"/>
  <c r="BJ88" i="55"/>
  <c r="BJ82" i="55" a="1"/>
  <c r="BJ82" i="55"/>
  <c r="BJ60" i="55" a="1"/>
  <c r="BJ60" i="55"/>
  <c r="BJ77" i="55" a="1"/>
  <c r="BJ77" i="55"/>
  <c r="BJ79" i="55" a="1"/>
  <c r="BJ79" i="55"/>
  <c r="BJ16" i="55" a="1"/>
  <c r="BJ16" i="55"/>
  <c r="BJ76" i="55" a="1"/>
  <c r="BJ76" i="55"/>
  <c r="BJ86" i="55" a="1"/>
  <c r="BJ86" i="55"/>
  <c r="BJ78" i="55" a="1"/>
  <c r="BJ78" i="55"/>
  <c r="BJ83" i="55" a="1"/>
  <c r="BJ83" i="55"/>
  <c r="AX85" i="55" a="1"/>
  <c r="AX85" i="55"/>
  <c r="N43" i="56"/>
  <c r="AX88" i="55" a="1"/>
  <c r="AX88" i="55"/>
  <c r="N58" i="56"/>
  <c r="AX82" i="55" a="1"/>
  <c r="AX82" i="55"/>
  <c r="N133" i="56"/>
  <c r="AX83" i="55" a="1"/>
  <c r="AX83" i="55"/>
  <c r="N112" i="56"/>
  <c r="AX86" i="55" a="1"/>
  <c r="AX86" i="55"/>
  <c r="N40" i="56"/>
  <c r="AX84" i="55" a="1"/>
  <c r="AX84" i="55"/>
  <c r="N36" i="56"/>
  <c r="AX31" i="55" a="1"/>
  <c r="AX31" i="55"/>
  <c r="N127" i="56"/>
  <c r="AX87" i="55" a="1"/>
  <c r="AX87" i="55"/>
  <c r="AX25" i="55" a="1"/>
  <c r="AX25" i="55"/>
  <c r="N35" i="56"/>
  <c r="AX80" i="55" a="1"/>
  <c r="AX80" i="55"/>
  <c r="N83" i="56"/>
  <c r="AX76" i="55" a="1"/>
  <c r="AX76" i="55"/>
  <c r="N89" i="56"/>
  <c r="AX29" i="55" a="1"/>
  <c r="AX29" i="55"/>
  <c r="N39" i="56"/>
  <c r="AX79" i="55" a="1"/>
  <c r="AX79" i="55"/>
  <c r="N110" i="56"/>
  <c r="AX30" i="55" a="1"/>
  <c r="AX30" i="55"/>
  <c r="N72" i="56"/>
  <c r="AX77" i="55" a="1"/>
  <c r="AX77" i="55"/>
  <c r="AX78" i="55" a="1"/>
  <c r="AX78" i="55"/>
  <c r="N77" i="56"/>
  <c r="AX24" i="55" a="1"/>
  <c r="AX24" i="55"/>
  <c r="AX81" i="55" a="1"/>
  <c r="AX81" i="55"/>
  <c r="N115" i="56"/>
  <c r="BB23" i="55"/>
  <c r="N23" i="55" a="1"/>
  <c r="N23" i="55"/>
  <c r="I38" i="56"/>
  <c r="Y38" i="56"/>
  <c r="AK15" i="55"/>
  <c r="M15" i="55" a="1"/>
  <c r="M15" i="55"/>
  <c r="H113" i="56"/>
  <c r="X113" i="56"/>
  <c r="AK71" i="55"/>
  <c r="AH67" i="55" a="1"/>
  <c r="AH67" i="55"/>
  <c r="L23" i="56"/>
  <c r="AK64" i="55"/>
  <c r="AH21" i="55" a="1"/>
  <c r="AH21" i="55"/>
  <c r="L126" i="56"/>
  <c r="AK20" i="55"/>
  <c r="AK55" i="55"/>
  <c r="AK53" i="55"/>
  <c r="AK7" i="55"/>
  <c r="M7" i="55" a="1"/>
  <c r="M7" i="55"/>
  <c r="H114" i="56"/>
  <c r="X114" i="56"/>
  <c r="W72" i="55"/>
  <c r="O78" i="56"/>
  <c r="AC78" i="56"/>
  <c r="W75" i="55"/>
  <c r="O91" i="56"/>
  <c r="AC91" i="56"/>
  <c r="W28" i="55"/>
  <c r="O134" i="56"/>
  <c r="AC134" i="56"/>
  <c r="W21" i="55"/>
  <c r="O126" i="56"/>
  <c r="AC126" i="56"/>
  <c r="G3" i="55"/>
  <c r="O13" i="55" a="1"/>
  <c r="O13" i="55"/>
  <c r="J128" i="56"/>
  <c r="Z128" i="56"/>
  <c r="W27" i="55"/>
  <c r="O129" i="56"/>
  <c r="AC129" i="56"/>
  <c r="W73" i="55"/>
  <c r="W59" i="55"/>
  <c r="O131" i="56"/>
  <c r="AC131" i="56"/>
  <c r="W74" i="55"/>
  <c r="O66" i="56"/>
  <c r="AC66" i="56"/>
  <c r="AG12" i="56"/>
  <c r="AG11" i="56"/>
  <c r="AG6" i="56"/>
  <c r="AR32" i="55"/>
  <c r="AR33" i="55"/>
  <c r="AR10" i="55"/>
  <c r="AR4" i="55"/>
  <c r="AR34" i="55"/>
  <c r="AR35" i="55"/>
  <c r="AR36" i="55"/>
  <c r="AR37" i="55"/>
  <c r="AR38" i="55"/>
  <c r="AR39" i="55"/>
  <c r="AR40" i="55"/>
  <c r="AR41" i="55"/>
  <c r="AR5" i="55"/>
  <c r="AR42" i="55"/>
  <c r="AR17" i="55"/>
  <c r="AR18" i="55"/>
  <c r="AR43" i="55"/>
  <c r="AR44" i="55"/>
  <c r="AR45" i="55"/>
  <c r="AR11" i="55"/>
  <c r="AR46" i="55"/>
  <c r="AR47" i="55"/>
  <c r="AR48" i="55"/>
  <c r="AR3" i="55"/>
  <c r="AR12" i="55"/>
  <c r="AR26" i="55"/>
  <c r="AR6" i="55"/>
  <c r="AR49" i="55"/>
  <c r="AR50" i="55"/>
  <c r="AZ32" i="55"/>
  <c r="AZ33" i="55"/>
  <c r="AZ10" i="55"/>
  <c r="AZ4" i="55"/>
  <c r="AZ34" i="55"/>
  <c r="AZ35" i="55"/>
  <c r="AZ36" i="55"/>
  <c r="AZ37" i="55"/>
  <c r="AZ38" i="55"/>
  <c r="AZ39" i="55"/>
  <c r="AZ40" i="55"/>
  <c r="AZ41" i="55"/>
  <c r="AZ5" i="55"/>
  <c r="AZ42" i="55"/>
  <c r="AZ17" i="55"/>
  <c r="AZ18" i="55"/>
  <c r="AZ43" i="55"/>
  <c r="AZ44" i="55"/>
  <c r="AZ45" i="55"/>
  <c r="AZ11" i="55"/>
  <c r="AZ46" i="55"/>
  <c r="AZ47" i="55"/>
  <c r="AZ48" i="55"/>
  <c r="AZ3" i="55"/>
  <c r="AZ12" i="55"/>
  <c r="AZ26" i="55"/>
  <c r="AZ6" i="55"/>
  <c r="AZ49" i="55"/>
  <c r="AZ50" i="55"/>
  <c r="BJ50" i="55" a="1"/>
  <c r="BJ50" i="55"/>
  <c r="S135" i="56"/>
  <c r="AE135" i="56"/>
  <c r="BH50" i="55"/>
  <c r="BB50" i="55"/>
  <c r="M135" i="56"/>
  <c r="AB135" i="56"/>
  <c r="AS50" i="55" a="1"/>
  <c r="AS50" i="55"/>
  <c r="Q135" i="56"/>
  <c r="AD135" i="56"/>
  <c r="AK50" i="55"/>
  <c r="K135" i="56"/>
  <c r="AA135" i="56"/>
  <c r="AJ50" i="55"/>
  <c r="AB50" i="55"/>
  <c r="T50" i="55"/>
  <c r="L50" i="55"/>
  <c r="N50" i="55" a="1"/>
  <c r="N50" i="55"/>
  <c r="I135" i="56"/>
  <c r="Y135" i="56"/>
  <c r="BJ49" i="55" a="1"/>
  <c r="BJ49" i="55"/>
  <c r="S25" i="56"/>
  <c r="AE25" i="56"/>
  <c r="BH49" i="55"/>
  <c r="BB49" i="55"/>
  <c r="M25" i="56"/>
  <c r="AB25" i="56"/>
  <c r="AS49" i="55" a="1"/>
  <c r="AS49" i="55"/>
  <c r="Q25" i="56"/>
  <c r="AD25" i="56"/>
  <c r="AK49" i="55"/>
  <c r="K25" i="56"/>
  <c r="AA25" i="56"/>
  <c r="AJ49" i="55"/>
  <c r="AB49" i="55"/>
  <c r="T49" i="55"/>
  <c r="L49" i="55"/>
  <c r="N49" i="55" a="1"/>
  <c r="N49" i="55"/>
  <c r="I25" i="56"/>
  <c r="Y25" i="56"/>
  <c r="BJ6" i="55" a="1"/>
  <c r="BJ6" i="55"/>
  <c r="S64" i="56"/>
  <c r="AE64" i="56"/>
  <c r="BH6" i="55"/>
  <c r="BB6" i="55"/>
  <c r="M64" i="56"/>
  <c r="AB64" i="56"/>
  <c r="AS6" i="55" a="1"/>
  <c r="AS6" i="55"/>
  <c r="Q64" i="56"/>
  <c r="AD64" i="56"/>
  <c r="AK6" i="55"/>
  <c r="K64" i="56"/>
  <c r="AA64" i="56"/>
  <c r="AJ6" i="55"/>
  <c r="AB6" i="55"/>
  <c r="T6" i="55"/>
  <c r="L6" i="55"/>
  <c r="M6" i="55" a="1"/>
  <c r="M6" i="55"/>
  <c r="H64" i="56"/>
  <c r="X64" i="56"/>
  <c r="BJ26" i="55" a="1"/>
  <c r="BJ26" i="55"/>
  <c r="S63" i="56"/>
  <c r="AE63" i="56"/>
  <c r="BH26" i="55"/>
  <c r="BB26" i="55"/>
  <c r="M63" i="56"/>
  <c r="AB63" i="56"/>
  <c r="AS26" i="55" a="1"/>
  <c r="AS26" i="55"/>
  <c r="Q63" i="56"/>
  <c r="AD63" i="56"/>
  <c r="AK26" i="55"/>
  <c r="K63" i="56"/>
  <c r="AA63" i="56"/>
  <c r="AJ26" i="55"/>
  <c r="AB26" i="55"/>
  <c r="T26" i="55"/>
  <c r="L26" i="55"/>
  <c r="BJ12" i="55" a="1"/>
  <c r="BJ12" i="55"/>
  <c r="S42" i="56"/>
  <c r="AE42" i="56"/>
  <c r="BH12" i="55"/>
  <c r="BB12" i="55"/>
  <c r="M42" i="56"/>
  <c r="AB42" i="56"/>
  <c r="AS12" i="55" a="1"/>
  <c r="AS12" i="55"/>
  <c r="Q42" i="56"/>
  <c r="AD42" i="56"/>
  <c r="AK12" i="55"/>
  <c r="K42" i="56"/>
  <c r="AA42" i="56"/>
  <c r="AJ12" i="55"/>
  <c r="AB12" i="55"/>
  <c r="T12" i="55"/>
  <c r="L12" i="55"/>
  <c r="BJ3" i="55" a="1"/>
  <c r="BJ3" i="55"/>
  <c r="S71" i="56"/>
  <c r="AE71" i="56"/>
  <c r="BH3" i="55"/>
  <c r="BB3" i="55"/>
  <c r="M71" i="56"/>
  <c r="AB71" i="56"/>
  <c r="AS3" i="55" a="1"/>
  <c r="AS3" i="55"/>
  <c r="Q71" i="56"/>
  <c r="AD71" i="56"/>
  <c r="AK3" i="55"/>
  <c r="K71" i="56"/>
  <c r="AA71" i="56"/>
  <c r="AJ3" i="55"/>
  <c r="AB3" i="55"/>
  <c r="T3" i="55"/>
  <c r="L3" i="55"/>
  <c r="BJ48" i="55" a="1"/>
  <c r="BJ48" i="55"/>
  <c r="S45" i="56"/>
  <c r="AE45" i="56"/>
  <c r="BH48" i="55"/>
  <c r="BB48" i="55"/>
  <c r="M45" i="56"/>
  <c r="AB45" i="56"/>
  <c r="AS48" i="55" a="1"/>
  <c r="AS48" i="55"/>
  <c r="Q45" i="56"/>
  <c r="AD45" i="56"/>
  <c r="AK48" i="55"/>
  <c r="K45" i="56"/>
  <c r="AA45" i="56"/>
  <c r="AJ48" i="55"/>
  <c r="AB48" i="55"/>
  <c r="T48" i="55"/>
  <c r="L48" i="55"/>
  <c r="N48" i="55" a="1"/>
  <c r="N48" i="55"/>
  <c r="I45" i="56"/>
  <c r="Y45" i="56"/>
  <c r="BJ47" i="55" a="1"/>
  <c r="BJ47" i="55"/>
  <c r="S46" i="56"/>
  <c r="AE46" i="56"/>
  <c r="BH47" i="55"/>
  <c r="BB47" i="55"/>
  <c r="M46" i="56"/>
  <c r="AB46" i="56"/>
  <c r="AS47" i="55" a="1"/>
  <c r="AS47" i="55"/>
  <c r="Q46" i="56"/>
  <c r="AD46" i="56"/>
  <c r="AK47" i="55"/>
  <c r="K46" i="56"/>
  <c r="AA46" i="56"/>
  <c r="AJ47" i="55"/>
  <c r="AB47" i="55"/>
  <c r="T47" i="55"/>
  <c r="L47" i="55"/>
  <c r="M47" i="55" a="1"/>
  <c r="M47" i="55"/>
  <c r="H46" i="56"/>
  <c r="X46" i="56"/>
  <c r="BJ46" i="55" a="1"/>
  <c r="BJ46" i="55"/>
  <c r="S26" i="56"/>
  <c r="AE26" i="56"/>
  <c r="BH46" i="55"/>
  <c r="BB46" i="55"/>
  <c r="M26" i="56"/>
  <c r="AB26" i="56"/>
  <c r="AS46" i="55" a="1"/>
  <c r="AS46" i="55"/>
  <c r="Q26" i="56"/>
  <c r="AD26" i="56"/>
  <c r="AK46" i="55"/>
  <c r="K26" i="56"/>
  <c r="AA26" i="56"/>
  <c r="AJ46" i="55"/>
  <c r="AB46" i="55"/>
  <c r="T46" i="55"/>
  <c r="L46" i="55"/>
  <c r="BJ11" i="55" a="1"/>
  <c r="BJ11" i="55"/>
  <c r="S90" i="56"/>
  <c r="AE90" i="56"/>
  <c r="BH11" i="55"/>
  <c r="BB11" i="55"/>
  <c r="M90" i="56"/>
  <c r="AB90" i="56"/>
  <c r="AS11" i="55" a="1"/>
  <c r="AS11" i="55"/>
  <c r="Q90" i="56"/>
  <c r="AD90" i="56"/>
  <c r="AK11" i="55"/>
  <c r="K90" i="56"/>
  <c r="AA90" i="56"/>
  <c r="AJ11" i="55"/>
  <c r="AB11" i="55"/>
  <c r="T11" i="55"/>
  <c r="L11" i="55"/>
  <c r="N11" i="55" a="1"/>
  <c r="N11" i="55"/>
  <c r="I90" i="56"/>
  <c r="Y90" i="56"/>
  <c r="BJ45" i="55" a="1"/>
  <c r="BJ45" i="55"/>
  <c r="S57" i="56"/>
  <c r="AE57" i="56"/>
  <c r="BH45" i="55"/>
  <c r="BB45" i="55"/>
  <c r="M57" i="56"/>
  <c r="AB57" i="56"/>
  <c r="AS45" i="55" a="1"/>
  <c r="AS45" i="55"/>
  <c r="Q57" i="56"/>
  <c r="AD57" i="56"/>
  <c r="AK45" i="55"/>
  <c r="K57" i="56"/>
  <c r="AA57" i="56"/>
  <c r="AJ45" i="55"/>
  <c r="AB45" i="55"/>
  <c r="T45" i="55"/>
  <c r="L45" i="55"/>
  <c r="BJ44" i="55" a="1"/>
  <c r="BJ44" i="55"/>
  <c r="S79" i="56"/>
  <c r="AE79" i="56"/>
  <c r="BH44" i="55"/>
  <c r="BB44" i="55"/>
  <c r="M79" i="56"/>
  <c r="AB79" i="56"/>
  <c r="AS44" i="55" a="1"/>
  <c r="AS44" i="55"/>
  <c r="Q79" i="56"/>
  <c r="AD79" i="56"/>
  <c r="AK44" i="55"/>
  <c r="K79" i="56"/>
  <c r="AA79" i="56"/>
  <c r="AJ44" i="55"/>
  <c r="AB44" i="55"/>
  <c r="T44" i="55"/>
  <c r="L44" i="55"/>
  <c r="N44" i="55" a="1"/>
  <c r="N44" i="55"/>
  <c r="I79" i="56"/>
  <c r="Y79" i="56"/>
  <c r="BJ43" i="55" a="1"/>
  <c r="BJ43" i="55"/>
  <c r="S44" i="56"/>
  <c r="AE44" i="56"/>
  <c r="BH43" i="55"/>
  <c r="BB43" i="55"/>
  <c r="M44" i="56"/>
  <c r="AB44" i="56"/>
  <c r="AS43" i="55" a="1"/>
  <c r="AS43" i="55"/>
  <c r="Q44" i="56"/>
  <c r="AD44" i="56"/>
  <c r="AK43" i="55"/>
  <c r="K44" i="56"/>
  <c r="AA44" i="56"/>
  <c r="AJ43" i="55"/>
  <c r="AB43" i="55"/>
  <c r="T43" i="55"/>
  <c r="L43" i="55"/>
  <c r="M43" i="55" a="1"/>
  <c r="M43" i="55"/>
  <c r="H44" i="56"/>
  <c r="X44" i="56"/>
  <c r="BJ18" i="55" a="1"/>
  <c r="BJ18" i="55"/>
  <c r="S52" i="56"/>
  <c r="AE52" i="56"/>
  <c r="BH18" i="55"/>
  <c r="BB18" i="55"/>
  <c r="M52" i="56"/>
  <c r="AB52" i="56"/>
  <c r="AS18" i="55" a="1"/>
  <c r="AS18" i="55"/>
  <c r="Q52" i="56"/>
  <c r="AD52" i="56"/>
  <c r="AK18" i="55"/>
  <c r="K52" i="56"/>
  <c r="AA52" i="56"/>
  <c r="AJ18" i="55"/>
  <c r="AB18" i="55"/>
  <c r="T18" i="55"/>
  <c r="L18" i="55"/>
  <c r="N18" i="55" a="1"/>
  <c r="N18" i="55"/>
  <c r="I52" i="56"/>
  <c r="Y52" i="56"/>
  <c r="BJ17" i="55" a="1"/>
  <c r="BJ17" i="55"/>
  <c r="S94" i="56"/>
  <c r="AE94" i="56"/>
  <c r="BH17" i="55"/>
  <c r="BB17" i="55"/>
  <c r="M94" i="56"/>
  <c r="AB94" i="56"/>
  <c r="AS17" i="55" a="1"/>
  <c r="AS17" i="55"/>
  <c r="Q94" i="56"/>
  <c r="AD94" i="56"/>
  <c r="AK17" i="55"/>
  <c r="K94" i="56"/>
  <c r="AA94" i="56"/>
  <c r="AJ17" i="55"/>
  <c r="AB17" i="55"/>
  <c r="T17" i="55"/>
  <c r="L17" i="55"/>
  <c r="N17" i="55" a="1"/>
  <c r="N17" i="55"/>
  <c r="I94" i="56"/>
  <c r="Y94" i="56"/>
  <c r="BJ42" i="55" a="1"/>
  <c r="BJ42" i="55"/>
  <c r="S21" i="56"/>
  <c r="AE21" i="56"/>
  <c r="BH42" i="55"/>
  <c r="BB42" i="55"/>
  <c r="M21" i="56"/>
  <c r="AB21" i="56"/>
  <c r="AS42" i="55" a="1"/>
  <c r="AS42" i="55"/>
  <c r="Q21" i="56"/>
  <c r="AD21" i="56"/>
  <c r="AK42" i="55"/>
  <c r="K21" i="56"/>
  <c r="AA21" i="56"/>
  <c r="AJ42" i="55"/>
  <c r="AB42" i="55"/>
  <c r="T42" i="55"/>
  <c r="L42" i="55"/>
  <c r="M42" i="55" a="1"/>
  <c r="M42" i="55"/>
  <c r="H21" i="56"/>
  <c r="X21" i="56"/>
  <c r="BJ5" i="55" a="1"/>
  <c r="BJ5" i="55"/>
  <c r="S55" i="56"/>
  <c r="AE55" i="56"/>
  <c r="BH5" i="55"/>
  <c r="BB5" i="55"/>
  <c r="M55" i="56"/>
  <c r="AB55" i="56"/>
  <c r="AS5" i="55" a="1"/>
  <c r="AS5" i="55"/>
  <c r="Q55" i="56"/>
  <c r="AD55" i="56"/>
  <c r="AK5" i="55"/>
  <c r="K55" i="56"/>
  <c r="AA55" i="56"/>
  <c r="AJ5" i="55"/>
  <c r="AB5" i="55"/>
  <c r="T5" i="55"/>
  <c r="L5" i="55"/>
  <c r="M5" i="55" a="1"/>
  <c r="M5" i="55"/>
  <c r="H55" i="56"/>
  <c r="X55" i="56"/>
  <c r="BJ41" i="55" a="1"/>
  <c r="BJ41" i="55"/>
  <c r="S109" i="56"/>
  <c r="AE109" i="56"/>
  <c r="BH41" i="55"/>
  <c r="BB41" i="55"/>
  <c r="M109" i="56"/>
  <c r="AB109" i="56"/>
  <c r="AS41" i="55" a="1"/>
  <c r="AS41" i="55"/>
  <c r="Q109" i="56"/>
  <c r="AD109" i="56"/>
  <c r="AK41" i="55"/>
  <c r="K109" i="56"/>
  <c r="AA109" i="56"/>
  <c r="AJ41" i="55"/>
  <c r="AB41" i="55"/>
  <c r="T41" i="55"/>
  <c r="L41" i="55"/>
  <c r="BJ40" i="55" a="1"/>
  <c r="BJ40" i="55"/>
  <c r="S82" i="56"/>
  <c r="AE82" i="56"/>
  <c r="BH40" i="55"/>
  <c r="BB40" i="55"/>
  <c r="M82" i="56"/>
  <c r="AB82" i="56"/>
  <c r="AS40" i="55" a="1"/>
  <c r="AS40" i="55"/>
  <c r="Q82" i="56"/>
  <c r="AD82" i="56"/>
  <c r="AK40" i="55"/>
  <c r="K82" i="56"/>
  <c r="AA82" i="56"/>
  <c r="AJ40" i="55"/>
  <c r="AB40" i="55"/>
  <c r="T40" i="55"/>
  <c r="L40" i="55"/>
  <c r="O40" i="55" a="1"/>
  <c r="O40" i="55"/>
  <c r="J82" i="56"/>
  <c r="Z82" i="56"/>
  <c r="BJ39" i="55" a="1"/>
  <c r="BJ39" i="55"/>
  <c r="BH39" i="55"/>
  <c r="BB39" i="55"/>
  <c r="AS39" i="55" a="1"/>
  <c r="AS39" i="55"/>
  <c r="AK39" i="55"/>
  <c r="AJ39" i="55"/>
  <c r="AB39" i="55"/>
  <c r="T39" i="55"/>
  <c r="L39" i="55"/>
  <c r="N39" i="55" a="1"/>
  <c r="N39" i="55"/>
  <c r="BJ38" i="55" a="1"/>
  <c r="BJ38" i="55"/>
  <c r="S65" i="56"/>
  <c r="AE65" i="56"/>
  <c r="BH38" i="55"/>
  <c r="BB38" i="55"/>
  <c r="M65" i="56"/>
  <c r="AB65" i="56"/>
  <c r="AS38" i="55" a="1"/>
  <c r="AS38" i="55"/>
  <c r="Q65" i="56"/>
  <c r="AD65" i="56"/>
  <c r="AK38" i="55"/>
  <c r="K65" i="56"/>
  <c r="AA65" i="56"/>
  <c r="AJ38" i="55"/>
  <c r="AB38" i="55"/>
  <c r="T38" i="55"/>
  <c r="L38" i="55"/>
  <c r="BJ37" i="55" a="1"/>
  <c r="BJ37" i="55"/>
  <c r="S107" i="56"/>
  <c r="AE107" i="56"/>
  <c r="BH37" i="55"/>
  <c r="BB37" i="55"/>
  <c r="M107" i="56"/>
  <c r="AB107" i="56"/>
  <c r="AS37" i="55" a="1"/>
  <c r="AS37" i="55"/>
  <c r="Q107" i="56"/>
  <c r="AD107" i="56"/>
  <c r="AK37" i="55"/>
  <c r="K107" i="56"/>
  <c r="AA107" i="56"/>
  <c r="AJ37" i="55"/>
  <c r="AB37" i="55"/>
  <c r="T37" i="55"/>
  <c r="L37" i="55"/>
  <c r="N37" i="55" a="1"/>
  <c r="N37" i="55"/>
  <c r="I107" i="56"/>
  <c r="Y107" i="56"/>
  <c r="BJ36" i="55" a="1"/>
  <c r="BJ36" i="55"/>
  <c r="S20" i="56"/>
  <c r="AE20" i="56"/>
  <c r="BH36" i="55"/>
  <c r="BB36" i="55"/>
  <c r="AS36" i="55" a="1"/>
  <c r="AS36" i="55"/>
  <c r="Q20" i="56"/>
  <c r="AD20" i="56"/>
  <c r="AK36" i="55"/>
  <c r="AJ36" i="55"/>
  <c r="AB36" i="55"/>
  <c r="L36" i="55"/>
  <c r="M36" i="55" a="1"/>
  <c r="M36" i="55"/>
  <c r="H20" i="56"/>
  <c r="X20" i="56"/>
  <c r="BJ35" i="55" a="1"/>
  <c r="BJ35" i="55"/>
  <c r="BH35" i="55"/>
  <c r="BB35" i="55"/>
  <c r="AS35" i="55" a="1"/>
  <c r="AS35" i="55"/>
  <c r="AK35" i="55"/>
  <c r="AJ35" i="55"/>
  <c r="AB35" i="55"/>
  <c r="T35" i="55"/>
  <c r="L35" i="55"/>
  <c r="M35" i="55" a="1"/>
  <c r="M35" i="55"/>
  <c r="BJ34" i="55" a="1"/>
  <c r="BJ34" i="55"/>
  <c r="BF34" i="55" a="1"/>
  <c r="BF34" i="55"/>
  <c r="BH34" i="55"/>
  <c r="BB34" i="55"/>
  <c r="AX34" i="55" a="1"/>
  <c r="AX34" i="55"/>
  <c r="AS34" i="55" a="1"/>
  <c r="AS34" i="55"/>
  <c r="AP34" i="55" a="1"/>
  <c r="AP34" i="55"/>
  <c r="AK34" i="55"/>
  <c r="AJ34" i="55"/>
  <c r="AB34" i="55"/>
  <c r="T34" i="55"/>
  <c r="L34" i="55"/>
  <c r="O34" i="55" a="1"/>
  <c r="O34" i="55"/>
  <c r="BJ4" i="55" a="1"/>
  <c r="BJ4" i="55"/>
  <c r="BH4" i="55"/>
  <c r="BB4" i="55"/>
  <c r="AS4" i="55" a="1"/>
  <c r="AS4" i="55"/>
  <c r="AK4" i="55"/>
  <c r="AJ4" i="55"/>
  <c r="AB4" i="55"/>
  <c r="T4" i="55"/>
  <c r="L4" i="55"/>
  <c r="N4" i="55" a="1"/>
  <c r="N4" i="55"/>
  <c r="BJ10" i="55" a="1"/>
  <c r="BJ10" i="55"/>
  <c r="S93" i="56"/>
  <c r="AE93" i="56"/>
  <c r="BH10" i="55"/>
  <c r="BB10" i="55"/>
  <c r="M93" i="56"/>
  <c r="AB93" i="56"/>
  <c r="AS10" i="55" a="1"/>
  <c r="AS10" i="55"/>
  <c r="Q93" i="56"/>
  <c r="AD93" i="56"/>
  <c r="AK10" i="55"/>
  <c r="K93" i="56"/>
  <c r="AA93" i="56"/>
  <c r="AJ10" i="55"/>
  <c r="AB10" i="55"/>
  <c r="T10" i="55"/>
  <c r="L10" i="55"/>
  <c r="M10" i="55" a="1"/>
  <c r="M10" i="55"/>
  <c r="H93" i="56"/>
  <c r="X93" i="56"/>
  <c r="BJ33" i="55" a="1"/>
  <c r="BJ33" i="55"/>
  <c r="S37" i="56"/>
  <c r="AE37" i="56"/>
  <c r="BH33" i="55"/>
  <c r="BB33" i="55"/>
  <c r="M37" i="56"/>
  <c r="AB37" i="56"/>
  <c r="AS33" i="55" a="1"/>
  <c r="AS33" i="55"/>
  <c r="Q37" i="56"/>
  <c r="AD37" i="56"/>
  <c r="AK33" i="55"/>
  <c r="K37" i="56"/>
  <c r="AA37" i="56"/>
  <c r="AJ33" i="55"/>
  <c r="AB33" i="55"/>
  <c r="T33" i="55"/>
  <c r="L33" i="55"/>
  <c r="BJ32" i="55" a="1"/>
  <c r="BJ32" i="55"/>
  <c r="S74" i="56"/>
  <c r="AE74" i="56"/>
  <c r="BH32" i="55"/>
  <c r="BB32" i="55"/>
  <c r="M74" i="56"/>
  <c r="AB74" i="56"/>
  <c r="AK32" i="55"/>
  <c r="K74" i="56"/>
  <c r="AA74" i="56"/>
  <c r="AJ32" i="55"/>
  <c r="AB32" i="55"/>
  <c r="T32" i="55"/>
  <c r="D71" i="28"/>
  <c r="E71" i="28"/>
  <c r="B5" i="41"/>
  <c r="C5" i="41"/>
  <c r="D5" i="41"/>
  <c r="E5" i="41"/>
  <c r="F5" i="41"/>
  <c r="B4" i="41"/>
  <c r="C4" i="41"/>
  <c r="D4" i="41"/>
  <c r="E4" i="41"/>
  <c r="F4" i="41"/>
  <c r="K57" i="28"/>
  <c r="L57" i="28"/>
  <c r="M57" i="28"/>
  <c r="N57" i="28"/>
  <c r="K50" i="28"/>
  <c r="L50" i="28"/>
  <c r="M50" i="28"/>
  <c r="N50" i="28"/>
  <c r="K10" i="28"/>
  <c r="L10" i="28"/>
  <c r="M10" i="28"/>
  <c r="N10" i="28"/>
  <c r="K52" i="28"/>
  <c r="L52" i="28"/>
  <c r="M52" i="28"/>
  <c r="N52" i="28"/>
  <c r="K69" i="28"/>
  <c r="L69" i="28"/>
  <c r="M69" i="28"/>
  <c r="N69" i="28"/>
  <c r="K13" i="28"/>
  <c r="L13" i="28"/>
  <c r="M13" i="28"/>
  <c r="N13" i="28"/>
  <c r="K6" i="28"/>
  <c r="L6" i="28"/>
  <c r="M6" i="28"/>
  <c r="N6" i="28"/>
  <c r="K72" i="28"/>
  <c r="L72" i="28"/>
  <c r="M72" i="28"/>
  <c r="N72" i="28"/>
  <c r="K26" i="28"/>
  <c r="L26" i="28"/>
  <c r="M26" i="28"/>
  <c r="N26" i="28"/>
  <c r="K63" i="28"/>
  <c r="L63" i="28"/>
  <c r="M63" i="28"/>
  <c r="N63" i="28"/>
  <c r="K32" i="28"/>
  <c r="L32" i="28"/>
  <c r="M32" i="28"/>
  <c r="N32" i="28"/>
  <c r="K8" i="28"/>
  <c r="L8" i="28"/>
  <c r="M8" i="28"/>
  <c r="N8" i="28"/>
  <c r="K45" i="28"/>
  <c r="L45" i="28"/>
  <c r="M45" i="28"/>
  <c r="N45" i="28"/>
  <c r="K70" i="28"/>
  <c r="L70" i="28"/>
  <c r="M70" i="28"/>
  <c r="N70" i="28"/>
  <c r="K49" i="28"/>
  <c r="L49" i="28"/>
  <c r="M49" i="28"/>
  <c r="N49" i="28"/>
  <c r="K58" i="28"/>
  <c r="L58" i="28"/>
  <c r="M58" i="28"/>
  <c r="N58" i="28"/>
  <c r="K43" i="28"/>
  <c r="L43" i="28"/>
  <c r="M43" i="28"/>
  <c r="N43" i="28"/>
  <c r="K66" i="28"/>
  <c r="L66" i="28"/>
  <c r="M66" i="28"/>
  <c r="N66" i="28"/>
  <c r="K74" i="28"/>
  <c r="L74" i="28"/>
  <c r="M74" i="28"/>
  <c r="N74" i="28"/>
  <c r="K42" i="28"/>
  <c r="L42" i="28"/>
  <c r="M42" i="28"/>
  <c r="N42" i="28"/>
  <c r="K76" i="28"/>
  <c r="L76" i="28"/>
  <c r="M76" i="28"/>
  <c r="N76" i="28"/>
  <c r="K83" i="28"/>
  <c r="L83" i="28"/>
  <c r="M83" i="28"/>
  <c r="N83" i="28"/>
  <c r="K30" i="28"/>
  <c r="L30" i="28"/>
  <c r="M30" i="28"/>
  <c r="N30" i="28"/>
  <c r="K37" i="28"/>
  <c r="L37" i="28"/>
  <c r="M37" i="28"/>
  <c r="N37" i="28"/>
  <c r="K24" i="28"/>
  <c r="L24" i="28"/>
  <c r="M24" i="28"/>
  <c r="N24" i="28"/>
  <c r="K71" i="28"/>
  <c r="L71" i="28"/>
  <c r="M71" i="28"/>
  <c r="N71" i="28"/>
  <c r="K39" i="28"/>
  <c r="L39" i="28"/>
  <c r="M39" i="28"/>
  <c r="N39" i="28"/>
  <c r="K34" i="28"/>
  <c r="L34" i="28"/>
  <c r="M34" i="28"/>
  <c r="N34" i="28"/>
  <c r="N51" i="28"/>
  <c r="M51" i="28"/>
  <c r="L51" i="28"/>
  <c r="K51" i="28"/>
  <c r="J57" i="28"/>
  <c r="J50" i="28"/>
  <c r="J10" i="28"/>
  <c r="J52" i="28"/>
  <c r="J69" i="28"/>
  <c r="J13" i="28"/>
  <c r="J6" i="28"/>
  <c r="J72" i="28"/>
  <c r="J26" i="28"/>
  <c r="J63" i="28"/>
  <c r="J32" i="28"/>
  <c r="J8" i="28"/>
  <c r="J45" i="28"/>
  <c r="J70" i="28"/>
  <c r="J49" i="28"/>
  <c r="J58" i="28"/>
  <c r="J43" i="28"/>
  <c r="J66" i="28"/>
  <c r="J74" i="28"/>
  <c r="J42" i="28"/>
  <c r="J76" i="28"/>
  <c r="J83" i="28"/>
  <c r="J30" i="28"/>
  <c r="J37" i="28"/>
  <c r="J24" i="28"/>
  <c r="J71" i="28"/>
  <c r="J39" i="28"/>
  <c r="J34" i="28"/>
  <c r="I57" i="28"/>
  <c r="I50" i="28"/>
  <c r="I10" i="28"/>
  <c r="I52" i="28"/>
  <c r="I69" i="28"/>
  <c r="I13" i="28"/>
  <c r="I6" i="28"/>
  <c r="I72" i="28"/>
  <c r="I26" i="28"/>
  <c r="I63" i="28"/>
  <c r="I32" i="28"/>
  <c r="I8" i="28"/>
  <c r="I45" i="28"/>
  <c r="I70" i="28"/>
  <c r="I49" i="28"/>
  <c r="I58" i="28"/>
  <c r="I43" i="28"/>
  <c r="I66" i="28"/>
  <c r="I74" i="28"/>
  <c r="I42" i="28"/>
  <c r="I76" i="28"/>
  <c r="I83" i="28"/>
  <c r="I30" i="28"/>
  <c r="I37" i="28"/>
  <c r="I24" i="28"/>
  <c r="I71" i="28"/>
  <c r="I39" i="28"/>
  <c r="I34" i="28"/>
  <c r="H57" i="28"/>
  <c r="H50" i="28"/>
  <c r="H10" i="28"/>
  <c r="H52" i="28"/>
  <c r="H69" i="28"/>
  <c r="H13" i="28"/>
  <c r="H6" i="28"/>
  <c r="H72" i="28"/>
  <c r="H26" i="28"/>
  <c r="H63" i="28"/>
  <c r="H32" i="28"/>
  <c r="H8" i="28"/>
  <c r="H45" i="28"/>
  <c r="H70" i="28"/>
  <c r="H49" i="28"/>
  <c r="H58" i="28"/>
  <c r="H43" i="28"/>
  <c r="H66" i="28"/>
  <c r="H74" i="28"/>
  <c r="H42" i="28"/>
  <c r="H76" i="28"/>
  <c r="H83" i="28"/>
  <c r="H30" i="28"/>
  <c r="H37" i="28"/>
  <c r="H24" i="28"/>
  <c r="H71" i="28"/>
  <c r="H39" i="28"/>
  <c r="H34" i="28"/>
  <c r="G57" i="28"/>
  <c r="G50" i="28"/>
  <c r="G10" i="28"/>
  <c r="G52" i="28"/>
  <c r="G69" i="28"/>
  <c r="G13" i="28"/>
  <c r="G6" i="28"/>
  <c r="G72" i="28"/>
  <c r="G26" i="28"/>
  <c r="G63" i="28"/>
  <c r="G32" i="28"/>
  <c r="G8" i="28"/>
  <c r="G45" i="28"/>
  <c r="G70" i="28"/>
  <c r="G49" i="28"/>
  <c r="G58" i="28"/>
  <c r="G43" i="28"/>
  <c r="G66" i="28"/>
  <c r="G74" i="28"/>
  <c r="G42" i="28"/>
  <c r="G76" i="28"/>
  <c r="G83" i="28"/>
  <c r="G30" i="28"/>
  <c r="G37" i="28"/>
  <c r="G24" i="28"/>
  <c r="G71" i="28"/>
  <c r="G39" i="28"/>
  <c r="G34" i="28"/>
  <c r="F57" i="28"/>
  <c r="F50" i="28"/>
  <c r="F10" i="28"/>
  <c r="F52" i="28"/>
  <c r="F69" i="28"/>
  <c r="F13" i="28"/>
  <c r="F6" i="28"/>
  <c r="F72" i="28"/>
  <c r="F26" i="28"/>
  <c r="F63" i="28"/>
  <c r="F32" i="28"/>
  <c r="F8" i="28"/>
  <c r="F45" i="28"/>
  <c r="F70" i="28"/>
  <c r="F49" i="28"/>
  <c r="F58" i="28"/>
  <c r="F43" i="28"/>
  <c r="F66" i="28"/>
  <c r="F74" i="28"/>
  <c r="F42" i="28"/>
  <c r="F76" i="28"/>
  <c r="F83" i="28"/>
  <c r="F30" i="28"/>
  <c r="F37" i="28"/>
  <c r="F24" i="28"/>
  <c r="F71" i="28"/>
  <c r="F39" i="28"/>
  <c r="F34" i="28"/>
  <c r="J51" i="28"/>
  <c r="I51" i="28"/>
  <c r="H51" i="28"/>
  <c r="G51" i="28"/>
  <c r="F51" i="28"/>
  <c r="D57" i="28"/>
  <c r="D50" i="28"/>
  <c r="D10" i="28"/>
  <c r="D52" i="28"/>
  <c r="D69" i="28"/>
  <c r="E69" i="28"/>
  <c r="D13" i="28"/>
  <c r="E13" i="28"/>
  <c r="D6" i="28"/>
  <c r="E6" i="28"/>
  <c r="D72" i="28"/>
  <c r="E72" i="28"/>
  <c r="D26" i="28"/>
  <c r="E26" i="28"/>
  <c r="D63" i="28"/>
  <c r="E63" i="28"/>
  <c r="D32" i="28"/>
  <c r="E32" i="28"/>
  <c r="D8" i="28"/>
  <c r="E8" i="28"/>
  <c r="D45" i="28"/>
  <c r="E45" i="28"/>
  <c r="D70" i="28"/>
  <c r="E70" i="28"/>
  <c r="D49" i="28"/>
  <c r="E49" i="28"/>
  <c r="D58" i="28"/>
  <c r="E58" i="28"/>
  <c r="D43" i="28"/>
  <c r="E43" i="28"/>
  <c r="D66" i="28"/>
  <c r="E66" i="28"/>
  <c r="D74" i="28"/>
  <c r="E74" i="28"/>
  <c r="D42" i="28"/>
  <c r="E42" i="28"/>
  <c r="D76" i="28"/>
  <c r="E76" i="28"/>
  <c r="D83" i="28"/>
  <c r="E83" i="28"/>
  <c r="D30" i="28"/>
  <c r="E30" i="28"/>
  <c r="D37" i="28"/>
  <c r="E37" i="28"/>
  <c r="D24" i="28"/>
  <c r="E24" i="28"/>
  <c r="D39" i="28"/>
  <c r="E39" i="28"/>
  <c r="D34" i="28"/>
  <c r="D51" i="28"/>
  <c r="D6" i="47"/>
  <c r="E6" i="47"/>
  <c r="F6" i="47"/>
  <c r="D9" i="47"/>
  <c r="E9" i="47"/>
  <c r="F9" i="47"/>
  <c r="D3" i="47"/>
  <c r="E3" i="47"/>
  <c r="F3" i="47"/>
  <c r="D13" i="47"/>
  <c r="E13" i="47"/>
  <c r="F13" i="47"/>
  <c r="D7" i="47"/>
  <c r="E7" i="47"/>
  <c r="F7" i="47"/>
  <c r="D8" i="47"/>
  <c r="E8" i="47"/>
  <c r="F8" i="47"/>
  <c r="D24" i="47"/>
  <c r="E24" i="47"/>
  <c r="F24" i="47"/>
  <c r="D21" i="47"/>
  <c r="E21" i="47"/>
  <c r="F21" i="47"/>
  <c r="D17" i="47"/>
  <c r="E17" i="47"/>
  <c r="F17" i="47"/>
  <c r="D26" i="47"/>
  <c r="E26" i="47"/>
  <c r="F26" i="47"/>
  <c r="D5" i="47"/>
  <c r="E5" i="47"/>
  <c r="F5" i="47"/>
  <c r="D22" i="47"/>
  <c r="E22" i="47"/>
  <c r="F22" i="47"/>
  <c r="D19" i="47"/>
  <c r="E19" i="47"/>
  <c r="F19" i="47"/>
  <c r="D23" i="47"/>
  <c r="E23" i="47"/>
  <c r="F23" i="47"/>
  <c r="D20" i="47"/>
  <c r="E20" i="47"/>
  <c r="F20" i="47"/>
  <c r="D15" i="47"/>
  <c r="E15" i="47"/>
  <c r="F15" i="47"/>
  <c r="D18" i="47"/>
  <c r="E18" i="47"/>
  <c r="F18" i="47"/>
  <c r="D28" i="47"/>
  <c r="E28" i="47"/>
  <c r="F28" i="47"/>
  <c r="D16" i="47"/>
  <c r="E16" i="47"/>
  <c r="F16" i="47"/>
  <c r="D11" i="47"/>
  <c r="E11" i="47"/>
  <c r="F11" i="47"/>
  <c r="D12" i="47"/>
  <c r="E12" i="47"/>
  <c r="F12" i="47"/>
  <c r="D4" i="47"/>
  <c r="E4" i="47"/>
  <c r="F4" i="47"/>
  <c r="D10" i="47"/>
  <c r="E10" i="47"/>
  <c r="F10" i="47"/>
  <c r="D30" i="47"/>
  <c r="E30" i="47"/>
  <c r="F30" i="47"/>
  <c r="D2" i="47"/>
  <c r="E2" i="47"/>
  <c r="F2" i="47"/>
  <c r="D27" i="47"/>
  <c r="E27" i="47"/>
  <c r="F27" i="47"/>
  <c r="D25" i="47"/>
  <c r="E25" i="47"/>
  <c r="F25" i="47"/>
  <c r="D29" i="47"/>
  <c r="E29" i="47"/>
  <c r="F29" i="47"/>
  <c r="C6" i="47"/>
  <c r="C9" i="47"/>
  <c r="C3" i="47"/>
  <c r="C13" i="47"/>
  <c r="C7" i="47"/>
  <c r="C8" i="47"/>
  <c r="C24" i="47"/>
  <c r="C21" i="47"/>
  <c r="C17" i="47"/>
  <c r="C26" i="47"/>
  <c r="C5" i="47"/>
  <c r="C22" i="47"/>
  <c r="C19" i="47"/>
  <c r="C23" i="47"/>
  <c r="C20" i="47"/>
  <c r="C15" i="47"/>
  <c r="C18" i="47"/>
  <c r="C28" i="47"/>
  <c r="C16" i="47"/>
  <c r="C11" i="47"/>
  <c r="C12" i="47"/>
  <c r="C4" i="47"/>
  <c r="C10" i="47"/>
  <c r="C30" i="47"/>
  <c r="C2" i="47"/>
  <c r="C27" i="47"/>
  <c r="C25" i="47"/>
  <c r="C29" i="47"/>
  <c r="B6" i="47"/>
  <c r="B9" i="47"/>
  <c r="B3" i="47"/>
  <c r="B13" i="47"/>
  <c r="B7" i="47"/>
  <c r="B8" i="47"/>
  <c r="B24" i="47"/>
  <c r="B21" i="47"/>
  <c r="B17" i="47"/>
  <c r="B26" i="47"/>
  <c r="B5" i="47"/>
  <c r="B22" i="47"/>
  <c r="B19" i="47"/>
  <c r="B23" i="47"/>
  <c r="B20" i="47"/>
  <c r="B15" i="47"/>
  <c r="B18" i="47"/>
  <c r="B28" i="47"/>
  <c r="B16" i="47"/>
  <c r="B11" i="47"/>
  <c r="B12" i="47"/>
  <c r="B4" i="47"/>
  <c r="B10" i="47"/>
  <c r="B30" i="47"/>
  <c r="B2" i="47"/>
  <c r="B27" i="47"/>
  <c r="B25" i="47"/>
  <c r="B29" i="47"/>
  <c r="C14" i="47"/>
  <c r="D14" i="47"/>
  <c r="E14" i="47"/>
  <c r="F14" i="47"/>
  <c r="B14" i="47"/>
  <c r="H18722" i="5"/>
  <c r="H18723" i="5"/>
  <c r="H18724" i="5"/>
  <c r="H18725" i="5"/>
  <c r="H18726" i="5"/>
  <c r="H18727" i="5"/>
  <c r="H18728" i="5"/>
  <c r="H18729" i="5"/>
  <c r="H18730" i="5"/>
  <c r="H18731" i="5"/>
  <c r="H18732" i="5"/>
  <c r="H18733" i="5"/>
  <c r="H18734" i="5"/>
  <c r="H18735" i="5"/>
  <c r="H18736" i="5"/>
  <c r="H18737" i="5"/>
  <c r="H18738" i="5"/>
  <c r="H18739" i="5"/>
  <c r="H18740" i="5"/>
  <c r="H18741" i="5"/>
  <c r="H18742" i="5"/>
  <c r="H18743" i="5"/>
  <c r="H18744" i="5"/>
  <c r="H18745" i="5"/>
  <c r="H18746" i="5"/>
  <c r="H18747" i="5"/>
  <c r="H18748" i="5"/>
  <c r="H18749" i="5"/>
  <c r="H18750" i="5"/>
  <c r="H18751" i="5"/>
  <c r="H18752" i="5"/>
  <c r="H18753" i="5"/>
  <c r="H18754" i="5"/>
  <c r="H18755" i="5"/>
  <c r="H18756" i="5"/>
  <c r="H18757" i="5"/>
  <c r="H18758" i="5"/>
  <c r="H18759" i="5"/>
  <c r="H18760" i="5"/>
  <c r="H18761" i="5"/>
  <c r="H18762" i="5"/>
  <c r="H18763" i="5"/>
  <c r="H18764" i="5"/>
  <c r="H18765" i="5"/>
  <c r="H18766" i="5"/>
  <c r="H18767" i="5"/>
  <c r="H18768" i="5"/>
  <c r="H18769" i="5"/>
  <c r="H18770" i="5"/>
  <c r="H18771" i="5"/>
  <c r="H18772" i="5"/>
  <c r="H18773" i="5"/>
  <c r="H18774" i="5"/>
  <c r="H18775" i="5"/>
  <c r="H18776" i="5"/>
  <c r="H18777" i="5"/>
  <c r="H18778" i="5"/>
  <c r="H18779" i="5"/>
  <c r="H18780" i="5"/>
  <c r="H18781" i="5"/>
  <c r="H18782" i="5"/>
  <c r="H18783" i="5"/>
  <c r="H18784" i="5"/>
  <c r="H18785" i="5"/>
  <c r="H18786" i="5"/>
  <c r="H18787" i="5"/>
  <c r="H18788" i="5"/>
  <c r="H18789" i="5"/>
  <c r="H18790" i="5"/>
  <c r="H18791" i="5"/>
  <c r="H18792" i="5"/>
  <c r="H18793" i="5"/>
  <c r="H18794" i="5"/>
  <c r="H18795" i="5"/>
  <c r="H18796" i="5"/>
  <c r="H18797" i="5"/>
  <c r="H18798" i="5"/>
  <c r="H18799" i="5"/>
  <c r="H18800" i="5"/>
  <c r="H18801" i="5"/>
  <c r="H18802" i="5"/>
  <c r="H18803" i="5"/>
  <c r="H18804" i="5"/>
  <c r="H18805" i="5"/>
  <c r="H18806" i="5"/>
  <c r="H18807" i="5"/>
  <c r="H18808" i="5"/>
  <c r="H18809" i="5"/>
  <c r="H18810" i="5"/>
  <c r="H18811" i="5"/>
  <c r="H18812" i="5"/>
  <c r="H18813" i="5"/>
  <c r="H18814" i="5"/>
  <c r="H18815" i="5"/>
  <c r="H18816" i="5"/>
  <c r="H18817" i="5"/>
  <c r="H18818" i="5"/>
  <c r="H18819" i="5"/>
  <c r="H18820" i="5"/>
  <c r="H18821" i="5"/>
  <c r="H18822" i="5"/>
  <c r="H18823" i="5"/>
  <c r="H18824" i="5"/>
  <c r="H18825" i="5"/>
  <c r="H18826" i="5"/>
  <c r="H18827" i="5"/>
  <c r="H18828" i="5"/>
  <c r="H18829" i="5"/>
  <c r="H18830" i="5"/>
  <c r="H18831" i="5"/>
  <c r="H18832" i="5"/>
  <c r="H18833" i="5"/>
  <c r="H18834" i="5"/>
  <c r="H18835" i="5"/>
  <c r="H18836" i="5"/>
  <c r="H18837" i="5"/>
  <c r="H18838" i="5"/>
  <c r="H18839" i="5"/>
  <c r="H18840" i="5"/>
  <c r="H18841" i="5"/>
  <c r="H18842" i="5"/>
  <c r="H18843" i="5"/>
  <c r="H18844" i="5"/>
  <c r="H18845" i="5"/>
  <c r="H18846" i="5"/>
  <c r="H18847" i="5"/>
  <c r="H18848" i="5"/>
  <c r="H18849" i="5"/>
  <c r="H18850" i="5"/>
  <c r="H18851" i="5"/>
  <c r="H18852" i="5"/>
  <c r="H18853" i="5"/>
  <c r="H18854" i="5"/>
  <c r="H18855" i="5"/>
  <c r="H18856" i="5"/>
  <c r="H18857" i="5"/>
  <c r="H18858" i="5"/>
  <c r="H18859" i="5"/>
  <c r="H18860" i="5"/>
  <c r="H18861" i="5"/>
  <c r="H18862" i="5"/>
  <c r="H18863" i="5"/>
  <c r="H18864" i="5"/>
  <c r="H18865" i="5"/>
  <c r="H18866" i="5"/>
  <c r="H18867" i="5"/>
  <c r="H18868" i="5"/>
  <c r="H18869" i="5"/>
  <c r="H18870" i="5"/>
  <c r="H18871" i="5"/>
  <c r="H18872" i="5"/>
  <c r="H18873" i="5"/>
  <c r="H18874" i="5"/>
  <c r="H18875" i="5"/>
  <c r="H18876" i="5"/>
  <c r="H18877" i="5"/>
  <c r="H18878" i="5"/>
  <c r="H18879" i="5"/>
  <c r="H18880" i="5"/>
  <c r="H18881" i="5"/>
  <c r="H18882" i="5"/>
  <c r="H18883" i="5"/>
  <c r="H18884" i="5"/>
  <c r="H18885" i="5"/>
  <c r="H18886" i="5"/>
  <c r="H18887" i="5"/>
  <c r="H18888" i="5"/>
  <c r="H18889" i="5"/>
  <c r="H18890" i="5"/>
  <c r="H18891" i="5"/>
  <c r="H18892" i="5"/>
  <c r="H18893" i="5"/>
  <c r="H18894" i="5"/>
  <c r="H18895" i="5"/>
  <c r="H18896" i="5"/>
  <c r="H18897" i="5"/>
  <c r="H18898" i="5"/>
  <c r="H18899" i="5"/>
  <c r="H18900" i="5"/>
  <c r="H18901" i="5"/>
  <c r="H18902" i="5"/>
  <c r="H18903" i="5"/>
  <c r="H18904" i="5"/>
  <c r="H18905" i="5"/>
  <c r="H18906" i="5"/>
  <c r="H18907" i="5"/>
  <c r="H18908" i="5"/>
  <c r="H18909" i="5"/>
  <c r="H18910" i="5"/>
  <c r="H18911" i="5"/>
  <c r="H18912" i="5"/>
  <c r="H18913" i="5"/>
  <c r="H18914" i="5"/>
  <c r="H18915" i="5"/>
  <c r="H18916" i="5"/>
  <c r="H18917" i="5"/>
  <c r="H18918" i="5"/>
  <c r="H18919" i="5"/>
  <c r="H18920" i="5"/>
  <c r="H18921" i="5"/>
  <c r="H18922" i="5"/>
  <c r="H18923" i="5"/>
  <c r="H18924" i="5"/>
  <c r="H18925" i="5"/>
  <c r="H18926" i="5"/>
  <c r="H18927" i="5"/>
  <c r="H18928" i="5"/>
  <c r="H18929" i="5"/>
  <c r="H18930" i="5"/>
  <c r="H18931" i="5"/>
  <c r="H18932" i="5"/>
  <c r="H18933" i="5"/>
  <c r="H18934" i="5"/>
  <c r="H18935" i="5"/>
  <c r="H18936" i="5"/>
  <c r="H18937" i="5"/>
  <c r="H18938" i="5"/>
  <c r="H18939" i="5"/>
  <c r="H18940" i="5"/>
  <c r="H18941" i="5"/>
  <c r="H18942" i="5"/>
  <c r="H18943" i="5"/>
  <c r="H18944" i="5"/>
  <c r="H18945" i="5"/>
  <c r="H18946" i="5"/>
  <c r="H18947" i="5"/>
  <c r="H18948" i="5"/>
  <c r="H18949" i="5"/>
  <c r="H18950" i="5"/>
  <c r="H18951" i="5"/>
  <c r="H18952" i="5"/>
  <c r="H18953" i="5"/>
  <c r="H18954" i="5"/>
  <c r="H18955" i="5"/>
  <c r="H18956" i="5"/>
  <c r="H18957" i="5"/>
  <c r="H18958" i="5"/>
  <c r="H18959" i="5"/>
  <c r="H18960" i="5"/>
  <c r="H18961" i="5"/>
  <c r="H18962" i="5"/>
  <c r="H18963" i="5"/>
  <c r="H18964" i="5"/>
  <c r="H18965" i="5"/>
  <c r="H18966" i="5"/>
  <c r="H18967" i="5"/>
  <c r="H18968" i="5"/>
  <c r="H18969" i="5"/>
  <c r="H18970" i="5"/>
  <c r="H18971" i="5"/>
  <c r="H18972" i="5"/>
  <c r="H18973" i="5"/>
  <c r="H18974" i="5"/>
  <c r="H18975" i="5"/>
  <c r="H18976" i="5"/>
  <c r="H18977" i="5"/>
  <c r="H18978" i="5"/>
  <c r="H18979" i="5"/>
  <c r="H18980" i="5"/>
  <c r="H18981" i="5"/>
  <c r="H18982" i="5"/>
  <c r="H18983" i="5"/>
  <c r="H18984" i="5"/>
  <c r="H18985" i="5"/>
  <c r="H18986" i="5"/>
  <c r="H18987" i="5"/>
  <c r="H18988" i="5"/>
  <c r="H18989" i="5"/>
  <c r="H18990" i="5"/>
  <c r="H18991" i="5"/>
  <c r="H18992" i="5"/>
  <c r="H18993" i="5"/>
  <c r="H18994" i="5"/>
  <c r="H18995" i="5"/>
  <c r="H18996" i="5"/>
  <c r="H18997" i="5"/>
  <c r="H18998" i="5"/>
  <c r="H18999" i="5"/>
  <c r="H19000" i="5"/>
  <c r="H19001" i="5"/>
  <c r="H19002" i="5"/>
  <c r="H19003" i="5"/>
  <c r="H19004" i="5"/>
  <c r="H19005" i="5"/>
  <c r="H19006" i="5"/>
  <c r="H19007" i="5"/>
  <c r="H19008" i="5"/>
  <c r="H19009" i="5"/>
  <c r="H19010" i="5"/>
  <c r="H19011" i="5"/>
  <c r="H19012" i="5"/>
  <c r="H19013" i="5"/>
  <c r="H19014" i="5"/>
  <c r="H19015" i="5"/>
  <c r="H19016" i="5"/>
  <c r="H19017" i="5"/>
  <c r="H19018" i="5"/>
  <c r="H19019" i="5"/>
  <c r="H19020" i="5"/>
  <c r="H19021" i="5"/>
  <c r="H19022" i="5"/>
  <c r="H19023" i="5"/>
  <c r="H19024" i="5"/>
  <c r="H19025" i="5"/>
  <c r="H19026" i="5"/>
  <c r="H19027" i="5"/>
  <c r="H19028" i="5"/>
  <c r="H19029" i="5"/>
  <c r="H19030" i="5"/>
  <c r="H19031" i="5"/>
  <c r="H19032" i="5"/>
  <c r="H19033" i="5"/>
  <c r="H19034" i="5"/>
  <c r="H19035" i="5"/>
  <c r="H19036" i="5"/>
  <c r="H19037" i="5"/>
  <c r="H19038" i="5"/>
  <c r="H19039" i="5"/>
  <c r="H19040" i="5"/>
  <c r="H19041" i="5"/>
  <c r="H19042" i="5"/>
  <c r="H19043" i="5"/>
  <c r="H19044" i="5"/>
  <c r="H19045" i="5"/>
  <c r="H19046" i="5"/>
  <c r="H19047" i="5"/>
  <c r="H19048" i="5"/>
  <c r="H19049" i="5"/>
  <c r="H19050" i="5"/>
  <c r="H19051" i="5"/>
  <c r="H19052" i="5"/>
  <c r="H19053" i="5"/>
  <c r="H19054" i="5"/>
  <c r="H19055" i="5"/>
  <c r="H19056" i="5"/>
  <c r="H19057" i="5"/>
  <c r="H19058" i="5"/>
  <c r="H19059" i="5"/>
  <c r="H19060" i="5"/>
  <c r="H19061" i="5"/>
  <c r="H19062" i="5"/>
  <c r="H19063" i="5"/>
  <c r="H19064" i="5"/>
  <c r="H19065" i="5"/>
  <c r="H19066" i="5"/>
  <c r="H19067" i="5"/>
  <c r="H19068" i="5"/>
  <c r="H19069" i="5"/>
  <c r="H19070" i="5"/>
  <c r="H19071" i="5"/>
  <c r="H19072" i="5"/>
  <c r="H19073" i="5"/>
  <c r="H19074" i="5"/>
  <c r="H19075" i="5"/>
  <c r="H19076" i="5"/>
  <c r="H19077" i="5"/>
  <c r="H19078" i="5"/>
  <c r="H19079" i="5"/>
  <c r="H19080" i="5"/>
  <c r="H19081" i="5"/>
  <c r="H19082" i="5"/>
  <c r="H19083" i="5"/>
  <c r="H19084" i="5"/>
  <c r="H19085" i="5"/>
  <c r="H19086" i="5"/>
  <c r="H19087" i="5"/>
  <c r="H19088" i="5"/>
  <c r="H19089" i="5"/>
  <c r="H19090" i="5"/>
  <c r="H19091" i="5"/>
  <c r="H19092" i="5"/>
  <c r="H19093" i="5"/>
  <c r="H19094" i="5"/>
  <c r="H19095" i="5"/>
  <c r="H19096" i="5"/>
  <c r="H19097" i="5"/>
  <c r="H19098" i="5"/>
  <c r="H19099" i="5"/>
  <c r="H19100" i="5"/>
  <c r="H19101" i="5"/>
  <c r="H19102" i="5"/>
  <c r="H19103" i="5"/>
  <c r="H19104" i="5"/>
  <c r="H19105" i="5"/>
  <c r="H19106" i="5"/>
  <c r="H19107" i="5"/>
  <c r="H19108" i="5"/>
  <c r="H19109" i="5"/>
  <c r="H19110" i="5"/>
  <c r="H19111" i="5"/>
  <c r="H19112" i="5"/>
  <c r="H19113" i="5"/>
  <c r="H19114" i="5"/>
  <c r="H19115" i="5"/>
  <c r="H19116" i="5"/>
  <c r="H19117" i="5"/>
  <c r="H19118" i="5"/>
  <c r="H19119" i="5"/>
  <c r="H19120" i="5"/>
  <c r="H19121" i="5"/>
  <c r="H19122" i="5"/>
  <c r="H19123" i="5"/>
  <c r="H19124" i="5"/>
  <c r="H19125" i="5"/>
  <c r="H19126" i="5"/>
  <c r="H19127" i="5"/>
  <c r="H19128" i="5"/>
  <c r="H19129" i="5"/>
  <c r="H19130" i="5"/>
  <c r="H19131" i="5"/>
  <c r="H19132" i="5"/>
  <c r="H19133" i="5"/>
  <c r="H19134" i="5"/>
  <c r="H19135" i="5"/>
  <c r="H19136" i="5"/>
  <c r="H19137" i="5"/>
  <c r="H19138" i="5"/>
  <c r="H19139" i="5"/>
  <c r="H19140" i="5"/>
  <c r="H19141" i="5"/>
  <c r="H19142" i="5"/>
  <c r="H19143" i="5"/>
  <c r="H19144" i="5"/>
  <c r="H19145" i="5"/>
  <c r="H19146" i="5"/>
  <c r="H19147" i="5"/>
  <c r="H19148" i="5"/>
  <c r="H19149" i="5"/>
  <c r="H19150" i="5"/>
  <c r="H19151" i="5"/>
  <c r="H19152" i="5"/>
  <c r="H19153" i="5"/>
  <c r="H19154" i="5"/>
  <c r="H19155" i="5"/>
  <c r="H19156" i="5"/>
  <c r="H19157" i="5"/>
  <c r="H19158" i="5"/>
  <c r="H19159" i="5"/>
  <c r="H19160" i="5"/>
  <c r="H19161" i="5"/>
  <c r="H19162" i="5"/>
  <c r="H19163" i="5"/>
  <c r="H19164" i="5"/>
  <c r="H19165" i="5"/>
  <c r="H19166" i="5"/>
  <c r="H19167" i="5"/>
  <c r="H19168" i="5"/>
  <c r="H19169" i="5"/>
  <c r="H19170" i="5"/>
  <c r="H19171" i="5"/>
  <c r="H19172" i="5"/>
  <c r="H19173" i="5"/>
  <c r="H19174" i="5"/>
  <c r="H19175" i="5"/>
  <c r="H19176" i="5"/>
  <c r="H19177" i="5"/>
  <c r="H19178" i="5"/>
  <c r="H19179" i="5"/>
  <c r="H19180" i="5"/>
  <c r="H19181" i="5"/>
  <c r="H19182" i="5"/>
  <c r="H19183" i="5"/>
  <c r="H19184" i="5"/>
  <c r="H19185" i="5"/>
  <c r="H19186" i="5"/>
  <c r="H19187" i="5"/>
  <c r="H19188" i="5"/>
  <c r="H19189" i="5"/>
  <c r="H19190" i="5"/>
  <c r="H19191" i="5"/>
  <c r="H19192" i="5"/>
  <c r="H19193" i="5"/>
  <c r="H19194" i="5"/>
  <c r="H19195" i="5"/>
  <c r="H19196" i="5"/>
  <c r="H19197" i="5"/>
  <c r="H19198" i="5"/>
  <c r="H19199" i="5"/>
  <c r="H19200" i="5"/>
  <c r="H19201" i="5"/>
  <c r="H19202" i="5"/>
  <c r="H19203" i="5"/>
  <c r="H19204" i="5"/>
  <c r="H19205" i="5"/>
  <c r="H19206" i="5"/>
  <c r="H19207" i="5"/>
  <c r="H19208" i="5"/>
  <c r="H19209" i="5"/>
  <c r="H19210" i="5"/>
  <c r="H19211" i="5"/>
  <c r="H19212" i="5"/>
  <c r="H19213" i="5"/>
  <c r="H19214" i="5"/>
  <c r="H19215" i="5"/>
  <c r="H19216" i="5"/>
  <c r="H19217" i="5"/>
  <c r="H19218" i="5"/>
  <c r="H19219" i="5"/>
  <c r="H19220" i="5"/>
  <c r="H19221" i="5"/>
  <c r="H19222" i="5"/>
  <c r="H19223" i="5"/>
  <c r="H19224" i="5"/>
  <c r="H19225" i="5"/>
  <c r="H19226" i="5"/>
  <c r="H19227" i="5"/>
  <c r="H19228" i="5"/>
  <c r="H19229" i="5"/>
  <c r="H19230" i="5"/>
  <c r="H19231" i="5"/>
  <c r="H19232" i="5"/>
  <c r="H19233" i="5"/>
  <c r="H19234" i="5"/>
  <c r="H19235" i="5"/>
  <c r="H19236" i="5"/>
  <c r="H19237" i="5"/>
  <c r="H19238" i="5"/>
  <c r="H19239" i="5"/>
  <c r="H19240" i="5"/>
  <c r="H19241" i="5"/>
  <c r="H19242" i="5"/>
  <c r="H19243" i="5"/>
  <c r="H19244" i="5"/>
  <c r="H19245" i="5"/>
  <c r="H19246" i="5"/>
  <c r="H19247" i="5"/>
  <c r="H19248" i="5"/>
  <c r="H19249" i="5"/>
  <c r="H19250" i="5"/>
  <c r="H19251" i="5"/>
  <c r="H19252" i="5"/>
  <c r="H19253" i="5"/>
  <c r="H19254" i="5"/>
  <c r="H19255" i="5"/>
  <c r="H19256" i="5"/>
  <c r="H19257" i="5"/>
  <c r="H19258" i="5"/>
  <c r="H19259" i="5"/>
  <c r="H19260" i="5"/>
  <c r="H19261" i="5"/>
  <c r="H19262" i="5"/>
  <c r="H19263" i="5"/>
  <c r="H19264" i="5"/>
  <c r="H19265" i="5"/>
  <c r="H19266" i="5"/>
  <c r="H19267" i="5"/>
  <c r="H19268" i="5"/>
  <c r="H19269" i="5"/>
  <c r="H19270" i="5"/>
  <c r="H19271" i="5"/>
  <c r="H19272" i="5"/>
  <c r="H19273" i="5"/>
  <c r="H19274" i="5"/>
  <c r="H19275" i="5"/>
  <c r="H19276" i="5"/>
  <c r="H19277" i="5"/>
  <c r="H19278" i="5"/>
  <c r="H19279" i="5"/>
  <c r="H19280" i="5"/>
  <c r="H19281" i="5"/>
  <c r="H19282" i="5"/>
  <c r="H19283" i="5"/>
  <c r="H19284" i="5"/>
  <c r="H19285" i="5"/>
  <c r="H19286" i="5"/>
  <c r="H19287" i="5"/>
  <c r="H19288" i="5"/>
  <c r="H19289" i="5"/>
  <c r="H19290" i="5"/>
  <c r="H19291" i="5"/>
  <c r="H19292" i="5"/>
  <c r="H19293" i="5"/>
  <c r="H19294" i="5"/>
  <c r="H19295" i="5"/>
  <c r="H19296" i="5"/>
  <c r="H19297" i="5"/>
  <c r="H19298" i="5"/>
  <c r="H19299" i="5"/>
  <c r="H19300" i="5"/>
  <c r="H19301" i="5"/>
  <c r="H19302" i="5"/>
  <c r="H19303" i="5"/>
  <c r="H19304" i="5"/>
  <c r="H19305" i="5"/>
  <c r="H19306" i="5"/>
  <c r="H19307" i="5"/>
  <c r="H19308" i="5"/>
  <c r="H19309" i="5"/>
  <c r="H19310" i="5"/>
  <c r="H19311" i="5"/>
  <c r="H19312" i="5"/>
  <c r="H19313" i="5"/>
  <c r="H19314" i="5"/>
  <c r="H19315" i="5"/>
  <c r="H19316" i="5"/>
  <c r="H19317" i="5"/>
  <c r="H19318" i="5"/>
  <c r="H19319" i="5"/>
  <c r="H19320" i="5"/>
  <c r="H19321" i="5"/>
  <c r="H19322" i="5"/>
  <c r="H19323" i="5"/>
  <c r="H19324" i="5"/>
  <c r="H19325" i="5"/>
  <c r="H19326" i="5"/>
  <c r="H19327" i="5"/>
  <c r="H19328" i="5"/>
  <c r="H19329" i="5"/>
  <c r="H19330" i="5"/>
  <c r="H19331" i="5"/>
  <c r="H19332" i="5"/>
  <c r="H19333" i="5"/>
  <c r="H19334" i="5"/>
  <c r="H19335" i="5"/>
  <c r="H19336" i="5"/>
  <c r="H19337" i="5"/>
  <c r="H19338" i="5"/>
  <c r="H19339" i="5"/>
  <c r="H19340" i="5"/>
  <c r="H19341" i="5"/>
  <c r="H19342" i="5"/>
  <c r="H19343" i="5"/>
  <c r="H19344" i="5"/>
  <c r="H19345" i="5"/>
  <c r="H19346" i="5"/>
  <c r="H19347" i="5"/>
  <c r="H19348" i="5"/>
  <c r="H19349" i="5"/>
  <c r="H19350" i="5"/>
  <c r="H19351" i="5"/>
  <c r="H19352" i="5"/>
  <c r="H19353" i="5"/>
  <c r="H19354" i="5"/>
  <c r="H19355" i="5"/>
  <c r="H19356" i="5"/>
  <c r="H19357" i="5"/>
  <c r="H19358" i="5"/>
  <c r="H19359" i="5"/>
  <c r="H19360" i="5"/>
  <c r="H19361" i="5"/>
  <c r="H19362" i="5"/>
  <c r="H19363" i="5"/>
  <c r="H19364" i="5"/>
  <c r="H19365" i="5"/>
  <c r="H19366" i="5"/>
  <c r="H19367" i="5"/>
  <c r="H19368" i="5"/>
  <c r="H19369" i="5"/>
  <c r="H19370" i="5"/>
  <c r="H19371" i="5"/>
  <c r="H19372" i="5"/>
  <c r="H19373" i="5"/>
  <c r="H19374" i="5"/>
  <c r="H19375" i="5"/>
  <c r="H19376" i="5"/>
  <c r="H19377" i="5"/>
  <c r="H19378" i="5"/>
  <c r="H19379" i="5"/>
  <c r="H19380" i="5"/>
  <c r="H19381" i="5"/>
  <c r="H19382" i="5"/>
  <c r="H19383" i="5"/>
  <c r="H19384" i="5"/>
  <c r="H19385" i="5"/>
  <c r="H19386" i="5"/>
  <c r="H19387" i="5"/>
  <c r="H19388" i="5"/>
  <c r="H19389" i="5"/>
  <c r="H19390" i="5"/>
  <c r="H19391" i="5"/>
  <c r="H19392" i="5"/>
  <c r="H19393" i="5"/>
  <c r="H19394" i="5"/>
  <c r="H19395" i="5"/>
  <c r="H19396" i="5"/>
  <c r="H19397" i="5"/>
  <c r="H19398" i="5"/>
  <c r="H19399" i="5"/>
  <c r="H19400" i="5"/>
  <c r="H19401" i="5"/>
  <c r="H19402" i="5"/>
  <c r="H19403" i="5"/>
  <c r="H19404" i="5"/>
  <c r="H19405" i="5"/>
  <c r="H19406" i="5"/>
  <c r="H19407" i="5"/>
  <c r="H19408" i="5"/>
  <c r="H19409" i="5"/>
  <c r="H19410" i="5"/>
  <c r="H19411" i="5"/>
  <c r="H19412" i="5"/>
  <c r="H19413" i="5"/>
  <c r="H19414" i="5"/>
  <c r="H19415" i="5"/>
  <c r="H19416" i="5"/>
  <c r="H19417" i="5"/>
  <c r="H19418" i="5"/>
  <c r="H19419" i="5"/>
  <c r="H19420" i="5"/>
  <c r="H19421" i="5"/>
  <c r="H19422" i="5"/>
  <c r="H19423" i="5"/>
  <c r="H19424" i="5"/>
  <c r="H19425" i="5"/>
  <c r="H19426" i="5"/>
  <c r="H19427" i="5"/>
  <c r="H19428" i="5"/>
  <c r="H19429" i="5"/>
  <c r="H19430" i="5"/>
  <c r="H19431" i="5"/>
  <c r="H19432" i="5"/>
  <c r="H19433" i="5"/>
  <c r="H19434" i="5"/>
  <c r="H19435" i="5"/>
  <c r="H19436" i="5"/>
  <c r="H19437" i="5"/>
  <c r="H19438" i="5"/>
  <c r="H19439" i="5"/>
  <c r="H19440" i="5"/>
  <c r="H19441" i="5"/>
  <c r="H19442" i="5"/>
  <c r="H19443" i="5"/>
  <c r="H19444" i="5"/>
  <c r="H19445" i="5"/>
  <c r="H19446" i="5"/>
  <c r="H19447" i="5"/>
  <c r="H19448" i="5"/>
  <c r="H19449" i="5"/>
  <c r="H19450" i="5"/>
  <c r="H19451" i="5"/>
  <c r="H19452" i="5"/>
  <c r="H19453" i="5"/>
  <c r="H19454" i="5"/>
  <c r="H19455" i="5"/>
  <c r="H19456" i="5"/>
  <c r="H19457" i="5"/>
  <c r="H19458" i="5"/>
  <c r="H19459" i="5"/>
  <c r="H19460" i="5"/>
  <c r="H19461" i="5"/>
  <c r="H19462" i="5"/>
  <c r="H19463" i="5"/>
  <c r="H19464" i="5"/>
  <c r="H19465" i="5"/>
  <c r="H19466" i="5"/>
  <c r="H19467" i="5"/>
  <c r="H19468" i="5"/>
  <c r="H19469" i="5"/>
  <c r="H19470" i="5"/>
  <c r="H19471" i="5"/>
  <c r="H19472" i="5"/>
  <c r="H19473" i="5"/>
  <c r="H19474" i="5"/>
  <c r="H19475" i="5"/>
  <c r="H19476" i="5"/>
  <c r="H19477" i="5"/>
  <c r="H19478" i="5"/>
  <c r="H19479" i="5"/>
  <c r="H19480" i="5"/>
  <c r="H19481" i="5"/>
  <c r="H19482" i="5"/>
  <c r="H19483" i="5"/>
  <c r="H19484" i="5"/>
  <c r="H19485" i="5"/>
  <c r="H19486" i="5"/>
  <c r="H19487" i="5"/>
  <c r="H19488" i="5"/>
  <c r="H19489" i="5"/>
  <c r="H19490" i="5"/>
  <c r="H19491" i="5"/>
  <c r="H19492" i="5"/>
  <c r="H19493" i="5"/>
  <c r="H19494" i="5"/>
  <c r="H19495" i="5"/>
  <c r="H19496" i="5"/>
  <c r="H19497" i="5"/>
  <c r="H19498" i="5"/>
  <c r="H19499" i="5"/>
  <c r="H19500" i="5"/>
  <c r="H19501" i="5"/>
  <c r="H19502" i="5"/>
  <c r="H19503" i="5"/>
  <c r="H19504" i="5"/>
  <c r="H19505" i="5"/>
  <c r="H19506" i="5"/>
  <c r="H19507" i="5"/>
  <c r="H19508" i="5"/>
  <c r="H19509" i="5"/>
  <c r="H19510" i="5"/>
  <c r="H19511" i="5"/>
  <c r="H19512" i="5"/>
  <c r="H19513" i="5"/>
  <c r="H19514" i="5"/>
  <c r="H19515" i="5"/>
  <c r="H19516" i="5"/>
  <c r="H19517" i="5"/>
  <c r="H19518" i="5"/>
  <c r="H19519" i="5"/>
  <c r="H19520" i="5"/>
  <c r="H19521" i="5"/>
  <c r="H19522" i="5"/>
  <c r="H19523" i="5"/>
  <c r="H19524" i="5"/>
  <c r="H19525" i="5"/>
  <c r="H19526" i="5"/>
  <c r="H19527" i="5"/>
  <c r="H19528" i="5"/>
  <c r="H19529" i="5"/>
  <c r="H19530" i="5"/>
  <c r="H19531" i="5"/>
  <c r="H19532" i="5"/>
  <c r="H19533" i="5"/>
  <c r="H19534" i="5"/>
  <c r="H19535" i="5"/>
  <c r="H19536" i="5"/>
  <c r="H19537" i="5"/>
  <c r="H19538" i="5"/>
  <c r="H19539" i="5"/>
  <c r="H19540" i="5"/>
  <c r="H19541" i="5"/>
  <c r="H19542" i="5"/>
  <c r="H19543" i="5"/>
  <c r="H19544" i="5"/>
  <c r="H19545" i="5"/>
  <c r="H19546" i="5"/>
  <c r="H19547" i="5"/>
  <c r="H19548" i="5"/>
  <c r="H19549" i="5"/>
  <c r="H19550" i="5"/>
  <c r="H19551" i="5"/>
  <c r="H19552" i="5"/>
  <c r="H19553" i="5"/>
  <c r="H19554" i="5"/>
  <c r="H19555" i="5"/>
  <c r="H19556" i="5"/>
  <c r="H19557" i="5"/>
  <c r="H19558" i="5"/>
  <c r="H19559" i="5"/>
  <c r="H19560" i="5"/>
  <c r="H19561" i="5"/>
  <c r="H19562" i="5"/>
  <c r="H19563" i="5"/>
  <c r="H19564" i="5"/>
  <c r="H19565" i="5"/>
  <c r="H19566" i="5"/>
  <c r="H19567" i="5"/>
  <c r="H19568" i="5"/>
  <c r="H19569" i="5"/>
  <c r="H19570" i="5"/>
  <c r="H19571" i="5"/>
  <c r="H19572" i="5"/>
  <c r="H19573" i="5"/>
  <c r="H19574" i="5"/>
  <c r="H19575" i="5"/>
  <c r="H19576" i="5"/>
  <c r="H19577" i="5"/>
  <c r="H19578" i="5"/>
  <c r="H19579" i="5"/>
  <c r="H19580" i="5"/>
  <c r="H19581" i="5"/>
  <c r="H19582" i="5"/>
  <c r="H19583" i="5"/>
  <c r="H19584" i="5"/>
  <c r="H19585" i="5"/>
  <c r="H19586" i="5"/>
  <c r="H19587" i="5"/>
  <c r="H19588" i="5"/>
  <c r="H19589" i="5"/>
  <c r="H19590" i="5"/>
  <c r="H19591" i="5"/>
  <c r="H19592" i="5"/>
  <c r="H19593" i="5"/>
  <c r="H19594" i="5"/>
  <c r="H19595" i="5"/>
  <c r="H19596" i="5"/>
  <c r="H19597" i="5"/>
  <c r="H19598" i="5"/>
  <c r="H19599" i="5"/>
  <c r="H19600" i="5"/>
  <c r="H19601" i="5"/>
  <c r="H19602" i="5"/>
  <c r="H19603" i="5"/>
  <c r="H19604" i="5"/>
  <c r="H19605" i="5"/>
  <c r="H19606" i="5"/>
  <c r="H19607" i="5"/>
  <c r="H19608" i="5"/>
  <c r="H19609" i="5"/>
  <c r="H19610" i="5"/>
  <c r="H19611" i="5"/>
  <c r="H19612" i="5"/>
  <c r="H19613" i="5"/>
  <c r="H19614" i="5"/>
  <c r="H19615" i="5"/>
  <c r="H19616" i="5"/>
  <c r="H19617" i="5"/>
  <c r="H19618" i="5"/>
  <c r="H19619" i="5"/>
  <c r="H19620" i="5"/>
  <c r="H19621" i="5"/>
  <c r="H19622" i="5"/>
  <c r="H19623" i="5"/>
  <c r="H19624" i="5"/>
  <c r="H19625" i="5"/>
  <c r="H19626" i="5"/>
  <c r="H19627" i="5"/>
  <c r="H19628" i="5"/>
  <c r="H19629" i="5"/>
  <c r="H19630" i="5"/>
  <c r="H19631" i="5"/>
  <c r="H19632" i="5"/>
  <c r="H19633" i="5"/>
  <c r="H19634" i="5"/>
  <c r="H19635" i="5"/>
  <c r="H19636" i="5"/>
  <c r="H19637" i="5"/>
  <c r="H19638" i="5"/>
  <c r="H19639" i="5"/>
  <c r="H19640" i="5"/>
  <c r="H19641" i="5"/>
  <c r="H19642" i="5"/>
  <c r="H19643" i="5"/>
  <c r="H19644" i="5"/>
  <c r="H19645" i="5"/>
  <c r="H19646" i="5"/>
  <c r="H19647" i="5"/>
  <c r="H19648" i="5"/>
  <c r="H19649" i="5"/>
  <c r="H19650" i="5"/>
  <c r="H19651" i="5"/>
  <c r="H19652" i="5"/>
  <c r="H19653" i="5"/>
  <c r="H19654" i="5"/>
  <c r="H19655" i="5"/>
  <c r="H19656" i="5"/>
  <c r="H19657" i="5"/>
  <c r="H19658" i="5"/>
  <c r="H19659" i="5"/>
  <c r="H19660" i="5"/>
  <c r="H19661" i="5"/>
  <c r="H19662" i="5"/>
  <c r="H19663" i="5"/>
  <c r="H19664" i="5"/>
  <c r="H19665" i="5"/>
  <c r="H19666" i="5"/>
  <c r="H19667" i="5"/>
  <c r="H19668" i="5"/>
  <c r="H19669" i="5"/>
  <c r="H19670" i="5"/>
  <c r="H19671" i="5"/>
  <c r="H19672" i="5"/>
  <c r="H19673" i="5"/>
  <c r="H19674" i="5"/>
  <c r="H19675" i="5"/>
  <c r="H19676" i="5"/>
  <c r="H19677" i="5"/>
  <c r="H19678" i="5"/>
  <c r="H19679" i="5"/>
  <c r="H19680" i="5"/>
  <c r="H19681" i="5"/>
  <c r="H19682" i="5"/>
  <c r="H19683" i="5"/>
  <c r="H19684" i="5"/>
  <c r="H19685" i="5"/>
  <c r="H19686" i="5"/>
  <c r="H19687" i="5"/>
  <c r="H19688" i="5"/>
  <c r="H19689" i="5"/>
  <c r="H19690" i="5"/>
  <c r="H19691" i="5"/>
  <c r="H19692" i="5"/>
  <c r="H19693" i="5"/>
  <c r="H19694" i="5"/>
  <c r="H19695" i="5"/>
  <c r="H19696" i="5"/>
  <c r="H19697" i="5"/>
  <c r="H19698" i="5"/>
  <c r="H19699" i="5"/>
  <c r="H19700" i="5"/>
  <c r="H19701" i="5"/>
  <c r="H19702" i="5"/>
  <c r="H19703" i="5"/>
  <c r="H19704" i="5"/>
  <c r="H19705" i="5"/>
  <c r="H19706" i="5"/>
  <c r="H19707" i="5"/>
  <c r="H19708" i="5"/>
  <c r="H19709" i="5"/>
  <c r="H19710" i="5"/>
  <c r="H19711" i="5"/>
  <c r="H19712" i="5"/>
  <c r="H19713" i="5"/>
  <c r="H19714" i="5"/>
  <c r="H19715" i="5"/>
  <c r="H19716" i="5"/>
  <c r="H19717" i="5"/>
  <c r="H19718" i="5"/>
  <c r="H19719" i="5"/>
  <c r="H19720" i="5"/>
  <c r="H19721" i="5"/>
  <c r="H19722" i="5"/>
  <c r="H19723" i="5"/>
  <c r="H19724" i="5"/>
  <c r="H19725" i="5"/>
  <c r="H19726" i="5"/>
  <c r="H19727" i="5"/>
  <c r="H19728" i="5"/>
  <c r="H19729" i="5"/>
  <c r="H19730" i="5"/>
  <c r="H19731" i="5"/>
  <c r="H19732" i="5"/>
  <c r="H19733" i="5"/>
  <c r="H19734" i="5"/>
  <c r="H19735" i="5"/>
  <c r="H19736" i="5"/>
  <c r="H19737" i="5"/>
  <c r="H19738" i="5"/>
  <c r="H19739" i="5"/>
  <c r="H19740" i="5"/>
  <c r="H19741" i="5"/>
  <c r="H19742" i="5"/>
  <c r="H19743" i="5"/>
  <c r="H19744" i="5"/>
  <c r="H19745" i="5"/>
  <c r="H19746" i="5"/>
  <c r="H19747" i="5"/>
  <c r="H19748" i="5"/>
  <c r="H19749" i="5"/>
  <c r="H19750" i="5"/>
  <c r="H19751" i="5"/>
  <c r="H19752" i="5"/>
  <c r="H19753" i="5"/>
  <c r="H19754" i="5"/>
  <c r="H19755" i="5"/>
  <c r="H19756" i="5"/>
  <c r="H19757" i="5"/>
  <c r="H19758" i="5"/>
  <c r="H19759" i="5"/>
  <c r="H19760" i="5"/>
  <c r="H19761" i="5"/>
  <c r="H19762" i="5"/>
  <c r="H19763" i="5"/>
  <c r="H19764" i="5"/>
  <c r="H19765" i="5"/>
  <c r="H19766" i="5"/>
  <c r="H19767" i="5"/>
  <c r="H19768" i="5"/>
  <c r="H19769" i="5"/>
  <c r="H19770" i="5"/>
  <c r="H19771" i="5"/>
  <c r="H19772" i="5"/>
  <c r="H19773" i="5"/>
  <c r="H19774" i="5"/>
  <c r="H19775" i="5"/>
  <c r="H19776" i="5"/>
  <c r="H19777" i="5"/>
  <c r="H19778" i="5"/>
  <c r="H19779" i="5"/>
  <c r="H19780" i="5"/>
  <c r="H19781" i="5"/>
  <c r="H19782" i="5"/>
  <c r="H19783" i="5"/>
  <c r="H19784" i="5"/>
  <c r="H19785" i="5"/>
  <c r="H19786" i="5"/>
  <c r="H19787" i="5"/>
  <c r="H19788" i="5"/>
  <c r="H19789" i="5"/>
  <c r="H19790" i="5"/>
  <c r="H19791" i="5"/>
  <c r="H19792" i="5"/>
  <c r="H19793" i="5"/>
  <c r="H19794" i="5"/>
  <c r="H19795" i="5"/>
  <c r="H19796" i="5"/>
  <c r="H19797" i="5"/>
  <c r="H19798" i="5"/>
  <c r="H19799" i="5"/>
  <c r="H19800" i="5"/>
  <c r="H19801" i="5"/>
  <c r="H19802" i="5"/>
  <c r="H19803" i="5"/>
  <c r="H19804" i="5"/>
  <c r="H19805" i="5"/>
  <c r="H19806" i="5"/>
  <c r="H19807" i="5"/>
  <c r="H19808" i="5"/>
  <c r="H19809" i="5"/>
  <c r="H19810" i="5"/>
  <c r="H19811" i="5"/>
  <c r="H19812" i="5"/>
  <c r="H19813" i="5"/>
  <c r="H19814" i="5"/>
  <c r="H19815" i="5"/>
  <c r="H19816" i="5"/>
  <c r="H19817" i="5"/>
  <c r="H19818" i="5"/>
  <c r="H19819" i="5"/>
  <c r="H19820" i="5"/>
  <c r="H19821" i="5"/>
  <c r="H19822" i="5"/>
  <c r="H19823" i="5"/>
  <c r="H19824" i="5"/>
  <c r="H19825" i="5"/>
  <c r="H19826" i="5"/>
  <c r="H19827" i="5"/>
  <c r="H19828" i="5"/>
  <c r="H19829" i="5"/>
  <c r="H19830" i="5"/>
  <c r="H19831" i="5"/>
  <c r="H19832" i="5"/>
  <c r="H19833" i="5"/>
  <c r="H19834" i="5"/>
  <c r="H19835" i="5"/>
  <c r="H19836" i="5"/>
  <c r="H19837" i="5"/>
  <c r="H19838" i="5"/>
  <c r="H19839" i="5"/>
  <c r="H19840" i="5"/>
  <c r="H19841" i="5"/>
  <c r="H19842" i="5"/>
  <c r="H19843" i="5"/>
  <c r="H19844" i="5"/>
  <c r="H19845" i="5"/>
  <c r="H19846" i="5"/>
  <c r="H19847" i="5"/>
  <c r="H19848" i="5"/>
  <c r="H19849" i="5"/>
  <c r="H19850" i="5"/>
  <c r="H19851" i="5"/>
  <c r="H19852" i="5"/>
  <c r="H19853" i="5"/>
  <c r="H19854" i="5"/>
  <c r="H19855" i="5"/>
  <c r="H19856" i="5"/>
  <c r="H19857" i="5"/>
  <c r="H19858" i="5"/>
  <c r="H19859" i="5"/>
  <c r="H19860" i="5"/>
  <c r="H19861" i="5"/>
  <c r="H19862" i="5"/>
  <c r="H19863" i="5"/>
  <c r="H19864" i="5"/>
  <c r="H19865" i="5"/>
  <c r="H19866" i="5"/>
  <c r="H19867" i="5"/>
  <c r="H19868" i="5"/>
  <c r="H19869" i="5"/>
  <c r="H19870" i="5"/>
  <c r="H19871" i="5"/>
  <c r="H19872" i="5"/>
  <c r="H19873" i="5"/>
  <c r="H19874" i="5"/>
  <c r="H19875" i="5"/>
  <c r="H19876" i="5"/>
  <c r="H19877" i="5"/>
  <c r="H19878" i="5"/>
  <c r="H19879" i="5"/>
  <c r="H19880" i="5"/>
  <c r="H19881" i="5"/>
  <c r="H19882" i="5"/>
  <c r="H19883" i="5"/>
  <c r="H19884" i="5"/>
  <c r="H19885" i="5"/>
  <c r="H19886" i="5"/>
  <c r="H19887" i="5"/>
  <c r="H19888" i="5"/>
  <c r="H19889" i="5"/>
  <c r="H19890" i="5"/>
  <c r="H19891" i="5"/>
  <c r="H19892" i="5"/>
  <c r="H19893" i="5"/>
  <c r="H19894" i="5"/>
  <c r="H19895" i="5"/>
  <c r="H19896" i="5"/>
  <c r="H19897" i="5"/>
  <c r="H19898" i="5"/>
  <c r="H19899" i="5"/>
  <c r="H19900" i="5"/>
  <c r="H19901" i="5"/>
  <c r="H19902" i="5"/>
  <c r="H19903" i="5"/>
  <c r="H19904" i="5"/>
  <c r="H19905" i="5"/>
  <c r="H19906" i="5"/>
  <c r="H19907" i="5"/>
  <c r="H19908" i="5"/>
  <c r="H19909" i="5"/>
  <c r="H19910" i="5"/>
  <c r="H19911" i="5"/>
  <c r="H19912" i="5"/>
  <c r="H19913" i="5"/>
  <c r="H19914" i="5"/>
  <c r="H19915" i="5"/>
  <c r="H19916" i="5"/>
  <c r="H19917" i="5"/>
  <c r="H19918" i="5"/>
  <c r="H19919" i="5"/>
  <c r="H19920" i="5"/>
  <c r="H19921" i="5"/>
  <c r="H19922" i="5"/>
  <c r="H19923" i="5"/>
  <c r="H19924" i="5"/>
  <c r="H19925" i="5"/>
  <c r="H19926" i="5"/>
  <c r="H19927" i="5"/>
  <c r="H19928" i="5"/>
  <c r="H19929" i="5"/>
  <c r="H19930" i="5"/>
  <c r="H19931" i="5"/>
  <c r="H19932" i="5"/>
  <c r="H19933" i="5"/>
  <c r="H19934" i="5"/>
  <c r="H19935" i="5"/>
  <c r="H19936" i="5"/>
  <c r="H19937" i="5"/>
  <c r="H19938" i="5"/>
  <c r="H19939" i="5"/>
  <c r="H19940" i="5"/>
  <c r="H19941" i="5"/>
  <c r="H19942" i="5"/>
  <c r="H19943" i="5"/>
  <c r="H19944" i="5"/>
  <c r="H19945" i="5"/>
  <c r="H19946" i="5"/>
  <c r="H19947" i="5"/>
  <c r="H19948" i="5"/>
  <c r="H19949" i="5"/>
  <c r="H19950" i="5"/>
  <c r="H19951" i="5"/>
  <c r="H19952" i="5"/>
  <c r="H19953" i="5"/>
  <c r="H19954" i="5"/>
  <c r="H19955" i="5"/>
  <c r="H19956" i="5"/>
  <c r="H19957" i="5"/>
  <c r="H19958" i="5"/>
  <c r="H19959" i="5"/>
  <c r="H19960" i="5"/>
  <c r="H19961" i="5"/>
  <c r="H19962" i="5"/>
  <c r="H19963" i="5"/>
  <c r="H19964" i="5"/>
  <c r="H19965" i="5"/>
  <c r="H19966" i="5"/>
  <c r="H19967" i="5"/>
  <c r="H19968" i="5"/>
  <c r="H19969" i="5"/>
  <c r="H19970" i="5"/>
  <c r="H19971" i="5"/>
  <c r="H19972" i="5"/>
  <c r="H19973" i="5"/>
  <c r="H19974" i="5"/>
  <c r="H19975" i="5"/>
  <c r="H19976" i="5"/>
  <c r="H19977" i="5"/>
  <c r="H19978" i="5"/>
  <c r="H19979" i="5"/>
  <c r="H19980" i="5"/>
  <c r="H19981" i="5"/>
  <c r="H19982" i="5"/>
  <c r="H19983" i="5"/>
  <c r="H19984" i="5"/>
  <c r="H19985" i="5"/>
  <c r="H19986" i="5"/>
  <c r="H19987" i="5"/>
  <c r="H19988" i="5"/>
  <c r="H19989" i="5"/>
  <c r="H19990" i="5"/>
  <c r="H19991" i="5"/>
  <c r="H19992" i="5"/>
  <c r="H19993" i="5"/>
  <c r="H19994" i="5"/>
  <c r="H19995" i="5"/>
  <c r="H19996" i="5"/>
  <c r="H19997" i="5"/>
  <c r="H19998" i="5"/>
  <c r="H19999" i="5"/>
  <c r="H20000" i="5"/>
  <c r="H20001" i="5"/>
  <c r="H20002" i="5"/>
  <c r="H20003" i="5"/>
  <c r="H20004" i="5"/>
  <c r="H20005" i="5"/>
  <c r="H20006" i="5"/>
  <c r="H20007" i="5"/>
  <c r="H20008" i="5"/>
  <c r="H20009" i="5"/>
  <c r="H20010" i="5"/>
  <c r="H20011" i="5"/>
  <c r="H20012" i="5"/>
  <c r="H20013" i="5"/>
  <c r="H20014" i="5"/>
  <c r="H20015" i="5"/>
  <c r="H20016" i="5"/>
  <c r="H20017" i="5"/>
  <c r="H20018" i="5"/>
  <c r="H20019" i="5"/>
  <c r="H20020" i="5"/>
  <c r="H20021" i="5"/>
  <c r="H20022" i="5"/>
  <c r="H20023" i="5"/>
  <c r="H20024" i="5"/>
  <c r="H20025" i="5"/>
  <c r="H20026" i="5"/>
  <c r="H20027" i="5"/>
  <c r="H20028" i="5"/>
  <c r="H20029" i="5"/>
  <c r="H20030" i="5"/>
  <c r="H20031" i="5"/>
  <c r="H20032" i="5"/>
  <c r="H20033" i="5"/>
  <c r="H20034" i="5"/>
  <c r="H20035" i="5"/>
  <c r="H20036" i="5"/>
  <c r="H20037" i="5"/>
  <c r="H20038" i="5"/>
  <c r="H20039" i="5"/>
  <c r="H20040" i="5"/>
  <c r="H20041" i="5"/>
  <c r="H20042" i="5"/>
  <c r="H20043" i="5"/>
  <c r="H20044" i="5"/>
  <c r="H20045" i="5"/>
  <c r="H20046" i="5"/>
  <c r="H20047" i="5"/>
  <c r="H20048" i="5"/>
  <c r="H20049" i="5"/>
  <c r="H20050" i="5"/>
  <c r="H20051" i="5"/>
  <c r="H20052" i="5"/>
  <c r="H20053" i="5"/>
  <c r="H20054" i="5"/>
  <c r="H20055" i="5"/>
  <c r="H20056" i="5"/>
  <c r="H20057" i="5"/>
  <c r="H20058" i="5"/>
  <c r="H20059" i="5"/>
  <c r="H20060" i="5"/>
  <c r="H20061" i="5"/>
  <c r="H20062" i="5"/>
  <c r="H20063" i="5"/>
  <c r="H20064" i="5"/>
  <c r="H20065" i="5"/>
  <c r="H20066" i="5"/>
  <c r="H20067" i="5"/>
  <c r="H20068" i="5"/>
  <c r="H20069" i="5"/>
  <c r="H20070" i="5"/>
  <c r="H20071" i="5"/>
  <c r="H20072" i="5"/>
  <c r="H20073" i="5"/>
  <c r="H20074" i="5"/>
  <c r="H20075" i="5"/>
  <c r="H20076" i="5"/>
  <c r="H20077" i="5"/>
  <c r="H20078" i="5"/>
  <c r="H20079" i="5"/>
  <c r="H20080" i="5"/>
  <c r="H20081" i="5"/>
  <c r="H20082" i="5"/>
  <c r="H20083" i="5"/>
  <c r="H20084" i="5"/>
  <c r="H20085" i="5"/>
  <c r="H20086" i="5"/>
  <c r="H20087" i="5"/>
  <c r="H20088" i="5"/>
  <c r="H20089" i="5"/>
  <c r="H20090" i="5"/>
  <c r="H20091" i="5"/>
  <c r="H20092" i="5"/>
  <c r="H20093" i="5"/>
  <c r="H20094" i="5"/>
  <c r="H20095" i="5"/>
  <c r="H20096" i="5"/>
  <c r="H20097" i="5"/>
  <c r="H20098" i="5"/>
  <c r="H20099" i="5"/>
  <c r="H20100" i="5"/>
  <c r="H20101" i="5"/>
  <c r="H20102" i="5"/>
  <c r="H20103" i="5"/>
  <c r="H20104" i="5"/>
  <c r="H20105" i="5"/>
  <c r="H20106" i="5"/>
  <c r="H20107" i="5"/>
  <c r="H20108" i="5"/>
  <c r="H20109" i="5"/>
  <c r="H20110" i="5"/>
  <c r="H20111" i="5"/>
  <c r="H20112" i="5"/>
  <c r="H20113" i="5"/>
  <c r="H20114" i="5"/>
  <c r="H20115" i="5"/>
  <c r="H20116" i="5"/>
  <c r="H20117" i="5"/>
  <c r="H20118" i="5"/>
  <c r="H20119" i="5"/>
  <c r="H20120" i="5"/>
  <c r="H20121" i="5"/>
  <c r="H20122" i="5"/>
  <c r="H20123" i="5"/>
  <c r="H20124" i="5"/>
  <c r="H20125" i="5"/>
  <c r="H20126" i="5"/>
  <c r="H20127" i="5"/>
  <c r="H20128" i="5"/>
  <c r="H20129" i="5"/>
  <c r="H20130" i="5"/>
  <c r="H20131" i="5"/>
  <c r="H20132" i="5"/>
  <c r="H20133" i="5"/>
  <c r="H20134" i="5"/>
  <c r="H20135" i="5"/>
  <c r="H20136" i="5"/>
  <c r="H20137" i="5"/>
  <c r="H20138" i="5"/>
  <c r="H20139" i="5"/>
  <c r="H20140" i="5"/>
  <c r="H20141" i="5"/>
  <c r="H20142" i="5"/>
  <c r="H20143" i="5"/>
  <c r="H20144" i="5"/>
  <c r="H20145" i="5"/>
  <c r="H20146" i="5"/>
  <c r="H20147" i="5"/>
  <c r="H20148" i="5"/>
  <c r="H20149" i="5"/>
  <c r="H20150" i="5"/>
  <c r="H20151" i="5"/>
  <c r="H20152" i="5"/>
  <c r="H20153" i="5"/>
  <c r="H20154" i="5"/>
  <c r="H20155" i="5"/>
  <c r="H20156" i="5"/>
  <c r="H20157" i="5"/>
  <c r="H20158" i="5"/>
  <c r="H20159" i="5"/>
  <c r="H20160" i="5"/>
  <c r="H20161" i="5"/>
  <c r="H20162" i="5"/>
  <c r="H20163" i="5"/>
  <c r="H20164" i="5"/>
  <c r="H20165" i="5"/>
  <c r="H20166" i="5"/>
  <c r="H20167" i="5"/>
  <c r="H20168" i="5"/>
  <c r="H20169" i="5"/>
  <c r="H20170" i="5"/>
  <c r="H20171" i="5"/>
  <c r="H20172" i="5"/>
  <c r="H20173" i="5"/>
  <c r="H20174" i="5"/>
  <c r="H20175" i="5"/>
  <c r="H20176" i="5"/>
  <c r="H20177" i="5"/>
  <c r="H20178" i="5"/>
  <c r="H20179" i="5"/>
  <c r="H20180" i="5"/>
  <c r="H20181" i="5"/>
  <c r="H20182" i="5"/>
  <c r="H20183" i="5"/>
  <c r="H20184" i="5"/>
  <c r="H20185" i="5"/>
  <c r="H20186" i="5"/>
  <c r="H20187" i="5"/>
  <c r="H20188" i="5"/>
  <c r="H20189" i="5"/>
  <c r="H20190" i="5"/>
  <c r="H20191" i="5"/>
  <c r="H20192" i="5"/>
  <c r="H20193" i="5"/>
  <c r="H20194" i="5"/>
  <c r="H20195" i="5"/>
  <c r="H20196" i="5"/>
  <c r="H20197" i="5"/>
  <c r="H20198" i="5"/>
  <c r="H20199" i="5"/>
  <c r="H20200" i="5"/>
  <c r="H20201" i="5"/>
  <c r="H20202" i="5"/>
  <c r="H20203" i="5"/>
  <c r="H20204" i="5"/>
  <c r="H20205" i="5"/>
  <c r="H20206" i="5"/>
  <c r="H20207" i="5"/>
  <c r="H20208" i="5"/>
  <c r="H20209" i="5"/>
  <c r="H20210" i="5"/>
  <c r="H20211" i="5"/>
  <c r="H20212" i="5"/>
  <c r="H20213" i="5"/>
  <c r="H20214" i="5"/>
  <c r="H20215" i="5"/>
  <c r="H20216" i="5"/>
  <c r="H20217" i="5"/>
  <c r="H20218" i="5"/>
  <c r="H20219" i="5"/>
  <c r="H20220" i="5"/>
  <c r="H20221" i="5"/>
  <c r="H20222" i="5"/>
  <c r="H20223" i="5"/>
  <c r="H20224" i="5"/>
  <c r="H20225" i="5"/>
  <c r="H20226" i="5"/>
  <c r="H20227" i="5"/>
  <c r="H20228" i="5"/>
  <c r="H20229" i="5"/>
  <c r="H20230" i="5"/>
  <c r="H20231" i="5"/>
  <c r="H20232" i="5"/>
  <c r="H20233" i="5"/>
  <c r="H20234" i="5"/>
  <c r="H20235" i="5"/>
  <c r="H20236" i="5"/>
  <c r="H20237" i="5"/>
  <c r="H20238" i="5"/>
  <c r="H20239" i="5"/>
  <c r="H20240" i="5"/>
  <c r="H20241" i="5"/>
  <c r="H20242" i="5"/>
  <c r="H20243" i="5"/>
  <c r="H20244" i="5"/>
  <c r="H20245" i="5"/>
  <c r="H20246" i="5"/>
  <c r="H20247" i="5"/>
  <c r="H20248" i="5"/>
  <c r="H20249" i="5"/>
  <c r="H20250" i="5"/>
  <c r="H20251" i="5"/>
  <c r="H20252" i="5"/>
  <c r="H20253" i="5"/>
  <c r="H20254" i="5"/>
  <c r="H20255" i="5"/>
  <c r="H20256" i="5"/>
  <c r="H20257" i="5"/>
  <c r="H20258" i="5"/>
  <c r="H20259" i="5"/>
  <c r="H20260" i="5"/>
  <c r="H20261" i="5"/>
  <c r="H20262" i="5"/>
  <c r="H20263" i="5"/>
  <c r="H20264" i="5"/>
  <c r="H20265" i="5"/>
  <c r="H20266" i="5"/>
  <c r="H20267" i="5"/>
  <c r="H20268" i="5"/>
  <c r="H20269" i="5"/>
  <c r="H20270" i="5"/>
  <c r="H20271" i="5"/>
  <c r="H20272" i="5"/>
  <c r="H20273" i="5"/>
  <c r="H20274" i="5"/>
  <c r="H20275" i="5"/>
  <c r="H20276" i="5"/>
  <c r="H20277" i="5"/>
  <c r="H20278" i="5"/>
  <c r="H20279" i="5"/>
  <c r="H20280" i="5"/>
  <c r="H20281" i="5"/>
  <c r="H20282" i="5"/>
  <c r="H20283" i="5"/>
  <c r="H20284" i="5"/>
  <c r="H20285" i="5"/>
  <c r="H20286" i="5"/>
  <c r="H20287" i="5"/>
  <c r="H20288" i="5"/>
  <c r="H20289" i="5"/>
  <c r="H20290" i="5"/>
  <c r="H20291" i="5"/>
  <c r="H20292" i="5"/>
  <c r="H20293" i="5"/>
  <c r="H20294" i="5"/>
  <c r="H20295" i="5"/>
  <c r="H20296" i="5"/>
  <c r="H20297" i="5"/>
  <c r="H20298" i="5"/>
  <c r="H20299" i="5"/>
  <c r="H20300" i="5"/>
  <c r="H20301" i="5"/>
  <c r="H20302" i="5"/>
  <c r="H20303" i="5"/>
  <c r="H20304" i="5"/>
  <c r="H20305" i="5"/>
  <c r="H20306" i="5"/>
  <c r="H20307" i="5"/>
  <c r="H20308" i="5"/>
  <c r="H20309" i="5"/>
  <c r="H20310" i="5"/>
  <c r="H20311" i="5"/>
  <c r="H20312" i="5"/>
  <c r="H20313" i="5"/>
  <c r="H20314" i="5"/>
  <c r="H20315" i="5"/>
  <c r="H20316" i="5"/>
  <c r="H20317" i="5"/>
  <c r="H20318" i="5"/>
  <c r="H20319" i="5"/>
  <c r="H20320" i="5"/>
  <c r="H20321" i="5"/>
  <c r="H20322" i="5"/>
  <c r="H20323" i="5"/>
  <c r="H20324" i="5"/>
  <c r="H20325" i="5"/>
  <c r="H20326" i="5"/>
  <c r="H20327" i="5"/>
  <c r="H20328" i="5"/>
  <c r="H20329" i="5"/>
  <c r="H20330" i="5"/>
  <c r="H20331" i="5"/>
  <c r="H20332" i="5"/>
  <c r="H20333" i="5"/>
  <c r="H20334" i="5"/>
  <c r="H20335" i="5"/>
  <c r="H20336" i="5"/>
  <c r="H20337" i="5"/>
  <c r="H20338" i="5"/>
  <c r="H20339" i="5"/>
  <c r="H20340" i="5"/>
  <c r="H20341" i="5"/>
  <c r="H20342" i="5"/>
  <c r="H20343" i="5"/>
  <c r="H20344" i="5"/>
  <c r="H20345" i="5"/>
  <c r="H20346" i="5"/>
  <c r="H20347" i="5"/>
  <c r="H20348" i="5"/>
  <c r="H20349" i="5"/>
  <c r="H20350" i="5"/>
  <c r="H20351" i="5"/>
  <c r="H20352" i="5"/>
  <c r="H20353" i="5"/>
  <c r="H20354" i="5"/>
  <c r="H20355" i="5"/>
  <c r="H20356" i="5"/>
  <c r="H20357" i="5"/>
  <c r="H20358" i="5"/>
  <c r="H20359" i="5"/>
  <c r="H20360" i="5"/>
  <c r="H20361" i="5"/>
  <c r="H20362" i="5"/>
  <c r="H20363" i="5"/>
  <c r="H20364" i="5"/>
  <c r="H20365" i="5"/>
  <c r="H20366" i="5"/>
  <c r="H20367" i="5"/>
  <c r="H20368" i="5"/>
  <c r="H20369" i="5"/>
  <c r="H20370" i="5"/>
  <c r="H20371" i="5"/>
  <c r="H20372" i="5"/>
  <c r="H20373" i="5"/>
  <c r="H20374" i="5"/>
  <c r="H20375" i="5"/>
  <c r="H20376" i="5"/>
  <c r="H20377" i="5"/>
  <c r="H20378" i="5"/>
  <c r="H20379" i="5"/>
  <c r="H20380" i="5"/>
  <c r="H20381" i="5"/>
  <c r="H20382" i="5"/>
  <c r="H20383" i="5"/>
  <c r="H20384" i="5"/>
  <c r="H20385" i="5"/>
  <c r="H20386" i="5"/>
  <c r="H20387" i="5"/>
  <c r="H20388" i="5"/>
  <c r="H20389" i="5"/>
  <c r="H20390" i="5"/>
  <c r="H20391" i="5"/>
  <c r="H20392" i="5"/>
  <c r="H20393" i="5"/>
  <c r="H20394" i="5"/>
  <c r="H20395" i="5"/>
  <c r="H20396" i="5"/>
  <c r="H20397" i="5"/>
  <c r="H20398" i="5"/>
  <c r="H20399" i="5"/>
  <c r="H20400" i="5"/>
  <c r="H20401" i="5"/>
  <c r="H20402" i="5"/>
  <c r="H20403" i="5"/>
  <c r="H20404" i="5"/>
  <c r="H20405" i="5"/>
  <c r="H20406" i="5"/>
  <c r="H20407" i="5"/>
  <c r="H20408" i="5"/>
  <c r="H20409" i="5"/>
  <c r="H20410" i="5"/>
  <c r="H20411" i="5"/>
  <c r="H20412" i="5"/>
  <c r="H20413" i="5"/>
  <c r="H20414" i="5"/>
  <c r="H20415" i="5"/>
  <c r="H20416" i="5"/>
  <c r="H20417" i="5"/>
  <c r="H20418" i="5"/>
  <c r="H20419" i="5"/>
  <c r="H20420" i="5"/>
  <c r="H20421" i="5"/>
  <c r="H20422" i="5"/>
  <c r="H20423" i="5"/>
  <c r="H20424" i="5"/>
  <c r="H20425" i="5"/>
  <c r="H20426" i="5"/>
  <c r="H20427" i="5"/>
  <c r="H20428" i="5"/>
  <c r="H20429" i="5"/>
  <c r="H20430" i="5"/>
  <c r="H20431" i="5"/>
  <c r="H20432" i="5"/>
  <c r="H20433" i="5"/>
  <c r="H20434" i="5"/>
  <c r="H20435" i="5"/>
  <c r="H20436" i="5"/>
  <c r="H20437" i="5"/>
  <c r="H20438" i="5"/>
  <c r="H20439" i="5"/>
  <c r="H20440" i="5"/>
  <c r="H20441" i="5"/>
  <c r="H20442" i="5"/>
  <c r="H20443" i="5"/>
  <c r="H20444" i="5"/>
  <c r="H20445" i="5"/>
  <c r="H20446" i="5"/>
  <c r="H20447" i="5"/>
  <c r="H20448" i="5"/>
  <c r="H20449" i="5"/>
  <c r="H20450" i="5"/>
  <c r="H20451" i="5"/>
  <c r="H20452" i="5"/>
  <c r="H20453" i="5"/>
  <c r="H20454" i="5"/>
  <c r="H20455" i="5"/>
  <c r="H20456" i="5"/>
  <c r="H20457" i="5"/>
  <c r="H20458" i="5"/>
  <c r="H20459" i="5"/>
  <c r="H20460" i="5"/>
  <c r="H20461" i="5"/>
  <c r="H20462" i="5"/>
  <c r="H20463" i="5"/>
  <c r="H20464" i="5"/>
  <c r="H20465" i="5"/>
  <c r="H20466" i="5"/>
  <c r="H20467" i="5"/>
  <c r="H20468" i="5"/>
  <c r="H20469" i="5"/>
  <c r="H20470" i="5"/>
  <c r="H20471" i="5"/>
  <c r="H20472" i="5"/>
  <c r="H20473" i="5"/>
  <c r="H20474" i="5"/>
  <c r="H20475" i="5"/>
  <c r="H20476" i="5"/>
  <c r="H20477" i="5"/>
  <c r="H20478" i="5"/>
  <c r="H20479" i="5"/>
  <c r="H20480" i="5"/>
  <c r="H20481" i="5"/>
  <c r="H20482" i="5"/>
  <c r="H20483" i="5"/>
  <c r="H20484" i="5"/>
  <c r="H20485" i="5"/>
  <c r="H20486" i="5"/>
  <c r="H20487" i="5"/>
  <c r="H20488" i="5"/>
  <c r="H20489" i="5"/>
  <c r="H20490" i="5"/>
  <c r="H20491" i="5"/>
  <c r="H20492" i="5"/>
  <c r="H20493" i="5"/>
  <c r="H20494" i="5"/>
  <c r="H20495" i="5"/>
  <c r="H20496" i="5"/>
  <c r="H20497" i="5"/>
  <c r="H20498" i="5"/>
  <c r="H20499" i="5"/>
  <c r="H20500" i="5"/>
  <c r="H20501" i="5"/>
  <c r="H20502" i="5"/>
  <c r="H20503" i="5"/>
  <c r="H20504" i="5"/>
  <c r="H20505" i="5"/>
  <c r="H20506" i="5"/>
  <c r="H20507" i="5"/>
  <c r="H20508" i="5"/>
  <c r="H20509" i="5"/>
  <c r="H20510" i="5"/>
  <c r="H20511" i="5"/>
  <c r="H20512" i="5"/>
  <c r="H20513" i="5"/>
  <c r="H20514" i="5"/>
  <c r="H20515" i="5"/>
  <c r="H20516" i="5"/>
  <c r="H20517" i="5"/>
  <c r="H20518" i="5"/>
  <c r="H20519" i="5"/>
  <c r="H20520" i="5"/>
  <c r="H20521" i="5"/>
  <c r="H20522" i="5"/>
  <c r="H20523" i="5"/>
  <c r="H20524" i="5"/>
  <c r="H20525" i="5"/>
  <c r="H20526" i="5"/>
  <c r="H20527" i="5"/>
  <c r="H20528" i="5"/>
  <c r="H20529" i="5"/>
  <c r="H20530" i="5"/>
  <c r="H20531" i="5"/>
  <c r="H20532" i="5"/>
  <c r="H20533" i="5"/>
  <c r="H20534" i="5"/>
  <c r="H20535" i="5"/>
  <c r="H20536" i="5"/>
  <c r="H20537" i="5"/>
  <c r="H20538" i="5"/>
  <c r="H20539" i="5"/>
  <c r="H20540" i="5"/>
  <c r="H20541" i="5"/>
  <c r="H20542" i="5"/>
  <c r="H20543" i="5"/>
  <c r="H20544" i="5"/>
  <c r="H20545" i="5"/>
  <c r="H20546" i="5"/>
  <c r="H20547" i="5"/>
  <c r="H20548" i="5"/>
  <c r="H20549" i="5"/>
  <c r="H20550" i="5"/>
  <c r="H20551" i="5"/>
  <c r="H20552" i="5"/>
  <c r="H20553" i="5"/>
  <c r="H20554" i="5"/>
  <c r="H20555" i="5"/>
  <c r="H20556" i="5"/>
  <c r="H20557" i="5"/>
  <c r="H20558" i="5"/>
  <c r="H20559" i="5"/>
  <c r="H20560" i="5"/>
  <c r="H20561" i="5"/>
  <c r="H20562" i="5"/>
  <c r="H20563" i="5"/>
  <c r="H20564" i="5"/>
  <c r="H20565" i="5"/>
  <c r="H20566" i="5"/>
  <c r="H20567" i="5"/>
  <c r="H20568" i="5"/>
  <c r="H20569" i="5"/>
  <c r="H20570" i="5"/>
  <c r="H20571" i="5"/>
  <c r="H20572" i="5"/>
  <c r="H20573" i="5"/>
  <c r="H20574" i="5"/>
  <c r="H20575" i="5"/>
  <c r="H20576" i="5"/>
  <c r="H20577" i="5"/>
  <c r="H20578" i="5"/>
  <c r="H20579" i="5"/>
  <c r="H20580" i="5"/>
  <c r="H20581" i="5"/>
  <c r="H20582" i="5"/>
  <c r="H20583" i="5"/>
  <c r="H20584" i="5"/>
  <c r="H20585" i="5"/>
  <c r="H20586" i="5"/>
  <c r="H20587" i="5"/>
  <c r="H20588" i="5"/>
  <c r="H20589" i="5"/>
  <c r="H20590" i="5"/>
  <c r="H20591" i="5"/>
  <c r="H20592" i="5"/>
  <c r="H20593" i="5"/>
  <c r="H20594" i="5"/>
  <c r="H20595" i="5"/>
  <c r="H20596" i="5"/>
  <c r="H20597" i="5"/>
  <c r="H20598" i="5"/>
  <c r="H20599" i="5"/>
  <c r="H20600" i="5"/>
  <c r="H20601" i="5"/>
  <c r="H20602" i="5"/>
  <c r="H20603" i="5"/>
  <c r="H20604" i="5"/>
  <c r="H20605" i="5"/>
  <c r="H20606" i="5"/>
  <c r="H20607" i="5"/>
  <c r="H20608" i="5"/>
  <c r="H20609" i="5"/>
  <c r="H20610" i="5"/>
  <c r="H20611" i="5"/>
  <c r="H20612" i="5"/>
  <c r="H20613" i="5"/>
  <c r="H20614" i="5"/>
  <c r="H20615" i="5"/>
  <c r="H20616" i="5"/>
  <c r="H20617" i="5"/>
  <c r="H20618" i="5"/>
  <c r="H20619" i="5"/>
  <c r="H20620" i="5"/>
  <c r="H20621" i="5"/>
  <c r="H20622" i="5"/>
  <c r="H20623" i="5"/>
  <c r="H20624" i="5"/>
  <c r="H20625" i="5"/>
  <c r="H20626" i="5"/>
  <c r="H20627" i="5"/>
  <c r="H20628" i="5"/>
  <c r="H20629" i="5"/>
  <c r="H20630" i="5"/>
  <c r="H20631" i="5"/>
  <c r="H20632" i="5"/>
  <c r="H20633" i="5"/>
  <c r="H20634" i="5"/>
  <c r="H20635" i="5"/>
  <c r="H20636" i="5"/>
  <c r="H20637" i="5"/>
  <c r="H20638" i="5"/>
  <c r="H20639" i="5"/>
  <c r="H20640" i="5"/>
  <c r="H20641" i="5"/>
  <c r="H20642" i="5"/>
  <c r="H20643" i="5"/>
  <c r="H20644" i="5"/>
  <c r="H20645" i="5"/>
  <c r="H20646" i="5"/>
  <c r="H20647" i="5"/>
  <c r="H20648" i="5"/>
  <c r="H20649" i="5"/>
  <c r="H20650" i="5"/>
  <c r="H20651" i="5"/>
  <c r="H20652" i="5"/>
  <c r="H20653" i="5"/>
  <c r="H20654" i="5"/>
  <c r="H20655" i="5"/>
  <c r="H20656" i="5"/>
  <c r="H20657" i="5"/>
  <c r="H20658" i="5"/>
  <c r="H20659" i="5"/>
  <c r="H20660" i="5"/>
  <c r="H20661" i="5"/>
  <c r="H20662" i="5"/>
  <c r="H20663" i="5"/>
  <c r="H20664" i="5"/>
  <c r="H20665" i="5"/>
  <c r="H20666" i="5"/>
  <c r="H20667" i="5"/>
  <c r="H20668" i="5"/>
  <c r="H20669" i="5"/>
  <c r="H20670" i="5"/>
  <c r="H20671" i="5"/>
  <c r="H20672" i="5"/>
  <c r="H20673" i="5"/>
  <c r="H20674" i="5"/>
  <c r="H20675" i="5"/>
  <c r="H20676" i="5"/>
  <c r="H20677" i="5"/>
  <c r="H20678" i="5"/>
  <c r="H20679" i="5"/>
  <c r="H20680" i="5"/>
  <c r="H20681" i="5"/>
  <c r="H20682" i="5"/>
  <c r="H20683" i="5"/>
  <c r="H20684" i="5"/>
  <c r="H20685" i="5"/>
  <c r="H20686" i="5"/>
  <c r="H20687" i="5"/>
  <c r="H20688" i="5"/>
  <c r="H20689" i="5"/>
  <c r="H20690" i="5"/>
  <c r="H20691" i="5"/>
  <c r="H20692" i="5"/>
  <c r="H20693" i="5"/>
  <c r="H20694" i="5"/>
  <c r="H20695" i="5"/>
  <c r="H20696" i="5"/>
  <c r="H20697" i="5"/>
  <c r="H20698" i="5"/>
  <c r="H20699" i="5"/>
  <c r="H20700" i="5"/>
  <c r="H20701" i="5"/>
  <c r="H20702" i="5"/>
  <c r="H20703" i="5"/>
  <c r="H20704" i="5"/>
  <c r="H20705" i="5"/>
  <c r="H20706" i="5"/>
  <c r="H20707" i="5"/>
  <c r="H20708" i="5"/>
  <c r="H20709" i="5"/>
  <c r="H20710" i="5"/>
  <c r="H20711" i="5"/>
  <c r="H20712" i="5"/>
  <c r="H20713" i="5"/>
  <c r="H20714" i="5"/>
  <c r="H20715" i="5"/>
  <c r="H20716" i="5"/>
  <c r="H20717" i="5"/>
  <c r="H20718" i="5"/>
  <c r="H20719" i="5"/>
  <c r="H20720" i="5"/>
  <c r="H20721" i="5"/>
  <c r="H20722" i="5"/>
  <c r="H20723" i="5"/>
  <c r="H20724" i="5"/>
  <c r="H20725" i="5"/>
  <c r="H20726" i="5"/>
  <c r="H20727" i="5"/>
  <c r="H20728" i="5"/>
  <c r="H20729" i="5"/>
  <c r="H20730" i="5"/>
  <c r="H20731" i="5"/>
  <c r="H20732" i="5"/>
  <c r="H20733" i="5"/>
  <c r="H20734" i="5"/>
  <c r="H20735" i="5"/>
  <c r="H20736" i="5"/>
  <c r="H20737" i="5"/>
  <c r="H20738" i="5"/>
  <c r="H20739" i="5"/>
  <c r="H20740" i="5"/>
  <c r="H20741" i="5"/>
  <c r="H20742" i="5"/>
  <c r="H20743" i="5"/>
  <c r="H20744" i="5"/>
  <c r="H20745" i="5"/>
  <c r="H20746" i="5"/>
  <c r="H20747" i="5"/>
  <c r="H20748" i="5"/>
  <c r="H20749" i="5"/>
  <c r="H20750" i="5"/>
  <c r="H20751" i="5"/>
  <c r="H20752" i="5"/>
  <c r="H20753" i="5"/>
  <c r="H20754" i="5"/>
  <c r="H20755" i="5"/>
  <c r="H20756" i="5"/>
  <c r="H20757" i="5"/>
  <c r="H20758" i="5"/>
  <c r="H20759" i="5"/>
  <c r="H20760" i="5"/>
  <c r="H20761" i="5"/>
  <c r="H20762" i="5"/>
  <c r="H20763" i="5"/>
  <c r="H20764" i="5"/>
  <c r="H20765" i="5"/>
  <c r="H20766" i="5"/>
  <c r="H20767" i="5"/>
  <c r="H20768" i="5"/>
  <c r="H20769" i="5"/>
  <c r="H20770" i="5"/>
  <c r="H20771" i="5"/>
  <c r="H20772" i="5"/>
  <c r="H20773" i="5"/>
  <c r="H20774" i="5"/>
  <c r="H20775" i="5"/>
  <c r="H20776" i="5"/>
  <c r="H20777" i="5"/>
  <c r="H20778" i="5"/>
  <c r="H20779" i="5"/>
  <c r="H20780" i="5"/>
  <c r="H20781" i="5"/>
  <c r="H20782" i="5"/>
  <c r="H20783" i="5"/>
  <c r="H20784" i="5"/>
  <c r="H20785" i="5"/>
  <c r="H20786" i="5"/>
  <c r="H20787" i="5"/>
  <c r="H20788" i="5"/>
  <c r="H20789" i="5"/>
  <c r="H20790" i="5"/>
  <c r="H20791" i="5"/>
  <c r="H20792" i="5"/>
  <c r="H20793" i="5"/>
  <c r="H20794" i="5"/>
  <c r="H20795" i="5"/>
  <c r="H20796" i="5"/>
  <c r="H20797" i="5"/>
  <c r="H20798" i="5"/>
  <c r="H20799" i="5"/>
  <c r="H20800" i="5"/>
  <c r="H20801" i="5"/>
  <c r="H20802" i="5"/>
  <c r="H20803" i="5"/>
  <c r="H20804" i="5"/>
  <c r="H20805" i="5"/>
  <c r="H20806" i="5"/>
  <c r="H20807" i="5"/>
  <c r="H20808" i="5"/>
  <c r="H20809" i="5"/>
  <c r="H20810" i="5"/>
  <c r="H20811" i="5"/>
  <c r="H20812" i="5"/>
  <c r="H20813" i="5"/>
  <c r="H20814" i="5"/>
  <c r="H20815" i="5"/>
  <c r="H20816" i="5"/>
  <c r="H20817" i="5"/>
  <c r="H20818" i="5"/>
  <c r="H20819" i="5"/>
  <c r="H20820" i="5"/>
  <c r="H20821" i="5"/>
  <c r="H20822" i="5"/>
  <c r="H20823" i="5"/>
  <c r="H20824" i="5"/>
  <c r="H20825" i="5"/>
  <c r="H20826" i="5"/>
  <c r="H20827" i="5"/>
  <c r="H20828" i="5"/>
  <c r="H20829" i="5"/>
  <c r="H20830" i="5"/>
  <c r="H20831" i="5"/>
  <c r="H20832" i="5"/>
  <c r="H20833" i="5"/>
  <c r="H20834" i="5"/>
  <c r="H20835" i="5"/>
  <c r="H20836" i="5"/>
  <c r="H20837" i="5"/>
  <c r="H20838" i="5"/>
  <c r="H20839" i="5"/>
  <c r="H20840" i="5"/>
  <c r="H20841" i="5"/>
  <c r="H20842" i="5"/>
  <c r="H20843" i="5"/>
  <c r="H20844" i="5"/>
  <c r="H20845" i="5"/>
  <c r="H20846" i="5"/>
  <c r="H20847" i="5"/>
  <c r="H20848" i="5"/>
  <c r="H20849" i="5"/>
  <c r="H20850" i="5"/>
  <c r="H20851" i="5"/>
  <c r="H20852" i="5"/>
  <c r="H20853" i="5"/>
  <c r="H20854" i="5"/>
  <c r="H20855" i="5"/>
  <c r="H20856" i="5"/>
  <c r="H20857" i="5"/>
  <c r="H20858" i="5"/>
  <c r="H20859" i="5"/>
  <c r="H20860" i="5"/>
  <c r="H20861" i="5"/>
  <c r="H20862" i="5"/>
  <c r="H20863" i="5"/>
  <c r="H20864" i="5"/>
  <c r="H20865" i="5"/>
  <c r="H20866" i="5"/>
  <c r="H20867" i="5"/>
  <c r="H20868" i="5"/>
  <c r="H20869" i="5"/>
  <c r="H20870" i="5"/>
  <c r="H20871" i="5"/>
  <c r="H20872" i="5"/>
  <c r="H20873" i="5"/>
  <c r="H20874" i="5"/>
  <c r="H20875" i="5"/>
  <c r="H20876" i="5"/>
  <c r="H20877" i="5"/>
  <c r="H20878" i="5"/>
  <c r="H20879" i="5"/>
  <c r="H20880" i="5"/>
  <c r="H20881" i="5"/>
  <c r="H20882" i="5"/>
  <c r="H20883" i="5"/>
  <c r="H20884" i="5"/>
  <c r="H20885" i="5"/>
  <c r="H20886" i="5"/>
  <c r="H20887" i="5"/>
  <c r="H20888" i="5"/>
  <c r="H20889" i="5"/>
  <c r="H20890" i="5"/>
  <c r="H20891" i="5"/>
  <c r="H20892" i="5"/>
  <c r="H20893" i="5"/>
  <c r="H20894" i="5"/>
  <c r="H20895" i="5"/>
  <c r="H20896" i="5"/>
  <c r="H20897" i="5"/>
  <c r="H20898" i="5"/>
  <c r="H20899" i="5"/>
  <c r="H20900" i="5"/>
  <c r="H20901" i="5"/>
  <c r="H20902" i="5"/>
  <c r="H20903" i="5"/>
  <c r="H20904" i="5"/>
  <c r="H20905" i="5"/>
  <c r="H20906" i="5"/>
  <c r="H20907" i="5"/>
  <c r="H20908" i="5"/>
  <c r="H20909" i="5"/>
  <c r="H20910" i="5"/>
  <c r="H20911" i="5"/>
  <c r="H20912" i="5"/>
  <c r="H20913" i="5"/>
  <c r="H20914" i="5"/>
  <c r="H20915" i="5"/>
  <c r="H20916" i="5"/>
  <c r="H20917" i="5"/>
  <c r="H20918" i="5"/>
  <c r="H20919" i="5"/>
  <c r="H20920" i="5"/>
  <c r="H20921" i="5"/>
  <c r="H20922" i="5"/>
  <c r="H20923" i="5"/>
  <c r="H20924" i="5"/>
  <c r="H20925" i="5"/>
  <c r="H20926" i="5"/>
  <c r="H20927" i="5"/>
  <c r="H20928" i="5"/>
  <c r="H20929" i="5"/>
  <c r="H20930" i="5"/>
  <c r="H20931" i="5"/>
  <c r="H20932" i="5"/>
  <c r="H20933" i="5"/>
  <c r="H20934" i="5"/>
  <c r="H20935" i="5"/>
  <c r="H20936" i="5"/>
  <c r="H20937" i="5"/>
  <c r="H20938" i="5"/>
  <c r="H20939" i="5"/>
  <c r="H20940" i="5"/>
  <c r="H20941" i="5"/>
  <c r="H20942" i="5"/>
  <c r="H20943" i="5"/>
  <c r="H20944" i="5"/>
  <c r="H20945" i="5"/>
  <c r="H20946" i="5"/>
  <c r="H20947" i="5"/>
  <c r="H20948" i="5"/>
  <c r="H20949" i="5"/>
  <c r="H20950" i="5"/>
  <c r="H20951" i="5"/>
  <c r="H20952" i="5"/>
  <c r="H20953" i="5"/>
  <c r="H20954" i="5"/>
  <c r="H20955" i="5"/>
  <c r="H20956" i="5"/>
  <c r="H20957" i="5"/>
  <c r="H20958" i="5"/>
  <c r="H20959" i="5"/>
  <c r="H20960" i="5"/>
  <c r="H20961" i="5"/>
  <c r="H20962" i="5"/>
  <c r="H20963" i="5"/>
  <c r="H20964" i="5"/>
  <c r="H20965" i="5"/>
  <c r="H20966" i="5"/>
  <c r="H20967" i="5"/>
  <c r="H20968" i="5"/>
  <c r="H20969" i="5"/>
  <c r="H20970" i="5"/>
  <c r="H20971" i="5"/>
  <c r="H20972" i="5"/>
  <c r="H20973" i="5"/>
  <c r="H20974" i="5"/>
  <c r="H20975" i="5"/>
  <c r="H20976" i="5"/>
  <c r="H20977" i="5"/>
  <c r="H20978" i="5"/>
  <c r="H20979" i="5"/>
  <c r="H20980" i="5"/>
  <c r="H20981" i="5"/>
  <c r="H20982" i="5"/>
  <c r="H20983" i="5"/>
  <c r="H20984" i="5"/>
  <c r="H20985" i="5"/>
  <c r="H20986" i="5"/>
  <c r="H20987" i="5"/>
  <c r="H20988" i="5"/>
  <c r="H20989" i="5"/>
  <c r="H20990" i="5"/>
  <c r="H20991" i="5"/>
  <c r="H20992" i="5"/>
  <c r="H20993" i="5"/>
  <c r="H20994" i="5"/>
  <c r="H20995" i="5"/>
  <c r="H20996" i="5"/>
  <c r="H20997" i="5"/>
  <c r="H20998" i="5"/>
  <c r="H20999" i="5"/>
  <c r="H21000" i="5"/>
  <c r="H21001" i="5"/>
  <c r="H21002" i="5"/>
  <c r="H21003" i="5"/>
  <c r="H21004" i="5"/>
  <c r="H21005" i="5"/>
  <c r="H21006" i="5"/>
  <c r="H21007" i="5"/>
  <c r="H21008" i="5"/>
  <c r="H21009" i="5"/>
  <c r="H21010" i="5"/>
  <c r="H21011" i="5"/>
  <c r="H21012" i="5"/>
  <c r="H21013" i="5"/>
  <c r="H21014" i="5"/>
  <c r="H21015" i="5"/>
  <c r="H21016" i="5"/>
  <c r="H21017" i="5"/>
  <c r="H21018" i="5"/>
  <c r="H21019" i="5"/>
  <c r="H21020" i="5"/>
  <c r="H21021" i="5"/>
  <c r="H21022" i="5"/>
  <c r="H21023" i="5"/>
  <c r="H21024" i="5"/>
  <c r="H21025" i="5"/>
  <c r="H21026" i="5"/>
  <c r="H21027" i="5"/>
  <c r="H21028" i="5"/>
  <c r="H21029" i="5"/>
  <c r="H21030" i="5"/>
  <c r="H21031" i="5"/>
  <c r="H21032" i="5"/>
  <c r="H21033" i="5"/>
  <c r="H21034" i="5"/>
  <c r="H21035" i="5"/>
  <c r="H21036" i="5"/>
  <c r="H21037" i="5"/>
  <c r="H21038" i="5"/>
  <c r="H21039" i="5"/>
  <c r="H21040" i="5"/>
  <c r="H21041" i="5"/>
  <c r="H21042" i="5"/>
  <c r="H21043" i="5"/>
  <c r="H21044" i="5"/>
  <c r="H21045" i="5"/>
  <c r="H21046" i="5"/>
  <c r="H21047" i="5"/>
  <c r="H21048" i="5"/>
  <c r="H21049" i="5"/>
  <c r="H21050" i="5"/>
  <c r="H21051" i="5"/>
  <c r="H21052" i="5"/>
  <c r="H21053" i="5"/>
  <c r="H21054" i="5"/>
  <c r="H21055" i="5"/>
  <c r="H21056" i="5"/>
  <c r="H21057" i="5"/>
  <c r="H21058" i="5"/>
  <c r="H21059" i="5"/>
  <c r="H21060" i="5"/>
  <c r="H21061" i="5"/>
  <c r="H21062" i="5"/>
  <c r="H21063" i="5"/>
  <c r="H21064" i="5"/>
  <c r="H21065" i="5"/>
  <c r="H21066" i="5"/>
  <c r="H21067" i="5"/>
  <c r="H21068" i="5"/>
  <c r="H21069" i="5"/>
  <c r="H21070" i="5"/>
  <c r="H21071" i="5"/>
  <c r="H21072" i="5"/>
  <c r="H21073" i="5"/>
  <c r="H21074" i="5"/>
  <c r="H21075" i="5"/>
  <c r="H21076" i="5"/>
  <c r="H21077" i="5"/>
  <c r="H21078" i="5"/>
  <c r="H21079" i="5"/>
  <c r="H21080" i="5"/>
  <c r="H21081" i="5"/>
  <c r="H21082" i="5"/>
  <c r="H21083" i="5"/>
  <c r="H21084" i="5"/>
  <c r="H21085" i="5"/>
  <c r="H21086" i="5"/>
  <c r="H21087" i="5"/>
  <c r="H21088" i="5"/>
  <c r="H21089" i="5"/>
  <c r="H21090" i="5"/>
  <c r="H21091" i="5"/>
  <c r="H21092" i="5"/>
  <c r="H21093" i="5"/>
  <c r="H21094" i="5"/>
  <c r="H21095" i="5"/>
  <c r="H21096" i="5"/>
  <c r="H21097" i="5"/>
  <c r="H21098" i="5"/>
  <c r="H21099" i="5"/>
  <c r="H21100" i="5"/>
  <c r="H21101" i="5"/>
  <c r="H21102" i="5"/>
  <c r="H21103" i="5"/>
  <c r="H21104" i="5"/>
  <c r="H21105" i="5"/>
  <c r="H21106" i="5"/>
  <c r="H21107" i="5"/>
  <c r="H21108" i="5"/>
  <c r="H21109" i="5"/>
  <c r="H21110" i="5"/>
  <c r="H21111" i="5"/>
  <c r="H21112" i="5"/>
  <c r="H21113" i="5"/>
  <c r="H21114" i="5"/>
  <c r="H21115" i="5"/>
  <c r="H21116" i="5"/>
  <c r="H21117" i="5"/>
  <c r="H21118" i="5"/>
  <c r="H21119" i="5"/>
  <c r="H21120" i="5"/>
  <c r="H21121" i="5"/>
  <c r="H21122" i="5"/>
  <c r="H21123" i="5"/>
  <c r="H21124" i="5"/>
  <c r="H21125" i="5"/>
  <c r="H21126" i="5"/>
  <c r="H21127" i="5"/>
  <c r="H21128" i="5"/>
  <c r="H21129" i="5"/>
  <c r="H21130" i="5"/>
  <c r="H21131" i="5"/>
  <c r="H21132" i="5"/>
  <c r="H21133" i="5"/>
  <c r="H21134" i="5"/>
  <c r="H21135" i="5"/>
  <c r="H21136" i="5"/>
  <c r="H21137" i="5"/>
  <c r="H21138" i="5"/>
  <c r="H21139" i="5"/>
  <c r="H21140" i="5"/>
  <c r="H21141" i="5"/>
  <c r="H21142" i="5"/>
  <c r="H21143" i="5"/>
  <c r="H21144" i="5"/>
  <c r="H21145" i="5"/>
  <c r="H21146" i="5"/>
  <c r="H21147" i="5"/>
  <c r="H21148" i="5"/>
  <c r="H21149" i="5"/>
  <c r="H21150" i="5"/>
  <c r="H21151" i="5"/>
  <c r="H21152" i="5"/>
  <c r="H21153" i="5"/>
  <c r="H21154" i="5"/>
  <c r="H21155" i="5"/>
  <c r="H21156" i="5"/>
  <c r="H21157" i="5"/>
  <c r="H21158" i="5"/>
  <c r="H21159" i="5"/>
  <c r="H21160" i="5"/>
  <c r="H21161" i="5"/>
  <c r="H21162" i="5"/>
  <c r="H21163" i="5"/>
  <c r="H21164" i="5"/>
  <c r="H21165" i="5"/>
  <c r="H21166" i="5"/>
  <c r="H21167" i="5"/>
  <c r="H21168" i="5"/>
  <c r="H21169" i="5"/>
  <c r="H21170" i="5"/>
  <c r="H21171" i="5"/>
  <c r="H21172" i="5"/>
  <c r="H21173" i="5"/>
  <c r="H21174" i="5"/>
  <c r="H21175" i="5"/>
  <c r="H21176" i="5"/>
  <c r="H21177" i="5"/>
  <c r="H21178" i="5"/>
  <c r="H21179" i="5"/>
  <c r="H21180" i="5"/>
  <c r="H21181" i="5"/>
  <c r="H21182" i="5"/>
  <c r="H21183" i="5"/>
  <c r="H21184" i="5"/>
  <c r="H21185" i="5"/>
  <c r="H21186" i="5"/>
  <c r="H21187" i="5"/>
  <c r="H21188" i="5"/>
  <c r="H21189" i="5"/>
  <c r="H21190" i="5"/>
  <c r="H21191" i="5"/>
  <c r="H21192" i="5"/>
  <c r="H21193" i="5"/>
  <c r="H21194" i="5"/>
  <c r="H21195" i="5"/>
  <c r="H21196" i="5"/>
  <c r="H21197" i="5"/>
  <c r="H21198" i="5"/>
  <c r="H21199" i="5"/>
  <c r="H21200" i="5"/>
  <c r="H21201" i="5"/>
  <c r="H21202" i="5"/>
  <c r="H21203" i="5"/>
  <c r="H21204" i="5"/>
  <c r="H21205" i="5"/>
  <c r="H21206" i="5"/>
  <c r="H21207" i="5"/>
  <c r="H21208" i="5"/>
  <c r="H21209" i="5"/>
  <c r="H21210" i="5"/>
  <c r="H21211" i="5"/>
  <c r="H21212" i="5"/>
  <c r="H21213" i="5"/>
  <c r="H21214" i="5"/>
  <c r="H21215" i="5"/>
  <c r="H21216" i="5"/>
  <c r="H21217" i="5"/>
  <c r="H21218" i="5"/>
  <c r="H21219" i="5"/>
  <c r="H21220" i="5"/>
  <c r="H21221" i="5"/>
  <c r="H21222" i="5"/>
  <c r="H21223" i="5"/>
  <c r="H21224" i="5"/>
  <c r="H21225" i="5"/>
  <c r="H21226" i="5"/>
  <c r="H21227" i="5"/>
  <c r="H21228" i="5"/>
  <c r="H21229" i="5"/>
  <c r="H21230" i="5"/>
  <c r="H21231" i="5"/>
  <c r="H21232" i="5"/>
  <c r="H21233" i="5"/>
  <c r="H21234" i="5"/>
  <c r="H21235" i="5"/>
  <c r="H21236" i="5"/>
  <c r="H21237" i="5"/>
  <c r="H21238" i="5"/>
  <c r="H21239" i="5"/>
  <c r="H21240" i="5"/>
  <c r="H21241" i="5"/>
  <c r="H21242" i="5"/>
  <c r="H21243" i="5"/>
  <c r="H21244" i="5"/>
  <c r="H21245" i="5"/>
  <c r="H21246" i="5"/>
  <c r="H21247" i="5"/>
  <c r="H21248" i="5"/>
  <c r="H21249" i="5"/>
  <c r="H21250" i="5"/>
  <c r="H21251" i="5"/>
  <c r="H21252" i="5"/>
  <c r="H21253" i="5"/>
  <c r="H21254" i="5"/>
  <c r="H21255" i="5"/>
  <c r="H21256" i="5"/>
  <c r="H21257" i="5"/>
  <c r="H21258" i="5"/>
  <c r="H21259" i="5"/>
  <c r="H21260" i="5"/>
  <c r="H21261" i="5"/>
  <c r="H21262" i="5"/>
  <c r="H21263" i="5"/>
  <c r="H21264" i="5"/>
  <c r="H21265" i="5"/>
  <c r="H21266" i="5"/>
  <c r="H21267" i="5"/>
  <c r="H21268" i="5"/>
  <c r="H21269" i="5"/>
  <c r="H21270" i="5"/>
  <c r="H21271" i="5"/>
  <c r="H21272" i="5"/>
  <c r="H21273" i="5"/>
  <c r="H21274" i="5"/>
  <c r="H21275" i="5"/>
  <c r="H21276" i="5"/>
  <c r="H21277" i="5"/>
  <c r="H21278" i="5"/>
  <c r="H21279" i="5"/>
  <c r="H21280" i="5"/>
  <c r="H21281" i="5"/>
  <c r="H21282" i="5"/>
  <c r="H21283" i="5"/>
  <c r="H21284" i="5"/>
  <c r="H21285" i="5"/>
  <c r="H21286" i="5"/>
  <c r="H21287" i="5"/>
  <c r="H21288" i="5"/>
  <c r="H21289" i="5"/>
  <c r="H21290" i="5"/>
  <c r="H21291" i="5"/>
  <c r="H21292" i="5"/>
  <c r="H21293" i="5"/>
  <c r="H21294" i="5"/>
  <c r="H21295" i="5"/>
  <c r="H21296" i="5"/>
  <c r="H21297" i="5"/>
  <c r="H21298" i="5"/>
  <c r="H21299" i="5"/>
  <c r="H21300" i="5"/>
  <c r="H21301" i="5"/>
  <c r="H21302" i="5"/>
  <c r="H21303" i="5"/>
  <c r="H21304" i="5"/>
  <c r="H21305" i="5"/>
  <c r="H21306" i="5"/>
  <c r="H21307" i="5"/>
  <c r="H21308" i="5"/>
  <c r="H21309" i="5"/>
  <c r="H21310" i="5"/>
  <c r="H21311" i="5"/>
  <c r="H21312" i="5"/>
  <c r="H21313" i="5"/>
  <c r="H21314" i="5"/>
  <c r="H21315" i="5"/>
  <c r="H21316" i="5"/>
  <c r="H21317" i="5"/>
  <c r="H21318" i="5"/>
  <c r="H21319" i="5"/>
  <c r="H21320" i="5"/>
  <c r="H21321" i="5"/>
  <c r="H21322" i="5"/>
  <c r="H21323" i="5"/>
  <c r="H21324" i="5"/>
  <c r="H21325" i="5"/>
  <c r="H21326" i="5"/>
  <c r="H21327" i="5"/>
  <c r="H21328" i="5"/>
  <c r="H21329" i="5"/>
  <c r="H21330" i="5"/>
  <c r="H21331" i="5"/>
  <c r="H21332" i="5"/>
  <c r="H21333" i="5"/>
  <c r="H21334" i="5"/>
  <c r="H21335" i="5"/>
  <c r="H21336" i="5"/>
  <c r="H21337" i="5"/>
  <c r="H21338" i="5"/>
  <c r="H21339" i="5"/>
  <c r="H21340" i="5"/>
  <c r="H21341" i="5"/>
  <c r="H21342" i="5"/>
  <c r="H21343" i="5"/>
  <c r="H21344" i="5"/>
  <c r="H21345" i="5"/>
  <c r="H21346" i="5"/>
  <c r="H21347" i="5"/>
  <c r="H21348" i="5"/>
  <c r="H21349" i="5"/>
  <c r="H21350" i="5"/>
  <c r="H21351" i="5"/>
  <c r="H21352" i="5"/>
  <c r="H21353" i="5"/>
  <c r="H21354" i="5"/>
  <c r="H21355" i="5"/>
  <c r="H21356" i="5"/>
  <c r="H21357" i="5"/>
  <c r="H21358" i="5"/>
  <c r="H21359" i="5"/>
  <c r="H21360" i="5"/>
  <c r="H21361" i="5"/>
  <c r="H21362" i="5"/>
  <c r="H21363" i="5"/>
  <c r="H21364" i="5"/>
  <c r="H21365" i="5"/>
  <c r="H21366" i="5"/>
  <c r="H21367" i="5"/>
  <c r="H21368" i="5"/>
  <c r="H21369" i="5"/>
  <c r="H21370" i="5"/>
  <c r="H21371" i="5"/>
  <c r="H21372" i="5"/>
  <c r="H21373" i="5"/>
  <c r="H21374" i="5"/>
  <c r="H21375" i="5"/>
  <c r="H21376" i="5"/>
  <c r="H21377" i="5"/>
  <c r="H21378" i="5"/>
  <c r="H21379" i="5"/>
  <c r="H21380" i="5"/>
  <c r="H21381" i="5"/>
  <c r="H21382" i="5"/>
  <c r="H21383" i="5"/>
  <c r="H21384" i="5"/>
  <c r="H21385" i="5"/>
  <c r="H21386" i="5"/>
  <c r="H21387" i="5"/>
  <c r="H21388" i="5"/>
  <c r="H21389" i="5"/>
  <c r="H21390" i="5"/>
  <c r="H21391" i="5"/>
  <c r="H21392" i="5"/>
  <c r="H21393" i="5"/>
  <c r="H21394" i="5"/>
  <c r="H21395" i="5"/>
  <c r="H21396" i="5"/>
  <c r="H21397" i="5"/>
  <c r="H21398" i="5"/>
  <c r="H21399" i="5"/>
  <c r="H21400" i="5"/>
  <c r="H21401" i="5"/>
  <c r="H21402" i="5"/>
  <c r="H21403" i="5"/>
  <c r="H21404" i="5"/>
  <c r="H21405" i="5"/>
  <c r="H21406" i="5"/>
  <c r="H21407" i="5"/>
  <c r="H21408" i="5"/>
  <c r="H21409" i="5"/>
  <c r="H21410" i="5"/>
  <c r="H21411" i="5"/>
  <c r="H21412" i="5"/>
  <c r="H21413" i="5"/>
  <c r="H21414" i="5"/>
  <c r="H21415" i="5"/>
  <c r="H21416" i="5"/>
  <c r="H21417" i="5"/>
  <c r="H21418" i="5"/>
  <c r="H21419" i="5"/>
  <c r="H21420" i="5"/>
  <c r="H21421" i="5"/>
  <c r="H21422" i="5"/>
  <c r="H21423" i="5"/>
  <c r="H21424" i="5"/>
  <c r="H21425" i="5"/>
  <c r="H21426" i="5"/>
  <c r="H21427" i="5"/>
  <c r="H21428" i="5"/>
  <c r="H21429" i="5"/>
  <c r="H21430" i="5"/>
  <c r="H21431" i="5"/>
  <c r="H21432" i="5"/>
  <c r="H21433" i="5"/>
  <c r="H21434" i="5"/>
  <c r="H21435" i="5"/>
  <c r="H21436" i="5"/>
  <c r="H21437" i="5"/>
  <c r="H21438" i="5"/>
  <c r="H21439" i="5"/>
  <c r="H21440" i="5"/>
  <c r="H21441" i="5"/>
  <c r="H21442" i="5"/>
  <c r="H21443" i="5"/>
  <c r="H21444" i="5"/>
  <c r="H21445" i="5"/>
  <c r="H21446" i="5"/>
  <c r="H21447" i="5"/>
  <c r="H21448" i="5"/>
  <c r="H21449" i="5"/>
  <c r="H21450" i="5"/>
  <c r="H21451" i="5"/>
  <c r="H21452" i="5"/>
  <c r="H21453" i="5"/>
  <c r="H21454" i="5"/>
  <c r="H21455" i="5"/>
  <c r="H21456" i="5"/>
  <c r="H21457" i="5"/>
  <c r="H21458" i="5"/>
  <c r="H21459" i="5"/>
  <c r="H21460" i="5"/>
  <c r="H21461" i="5"/>
  <c r="H21462" i="5"/>
  <c r="H21463" i="5"/>
  <c r="H21464" i="5"/>
  <c r="H21465" i="5"/>
  <c r="H21466" i="5"/>
  <c r="H21467" i="5"/>
  <c r="H21468" i="5"/>
  <c r="H21469" i="5"/>
  <c r="H21470" i="5"/>
  <c r="H21471" i="5"/>
  <c r="H21472" i="5"/>
  <c r="H21473" i="5"/>
  <c r="H21474" i="5"/>
  <c r="H21475" i="5"/>
  <c r="H21476" i="5"/>
  <c r="H21477" i="5"/>
  <c r="H21478" i="5"/>
  <c r="H21479" i="5"/>
  <c r="H21480" i="5"/>
  <c r="H21481" i="5"/>
  <c r="H21482" i="5"/>
  <c r="H21483" i="5"/>
  <c r="H21484" i="5"/>
  <c r="H21485" i="5"/>
  <c r="H21486" i="5"/>
  <c r="H21487" i="5"/>
  <c r="H21488" i="5"/>
  <c r="H21489" i="5"/>
  <c r="H21490" i="5"/>
  <c r="H21491" i="5"/>
  <c r="H21492" i="5"/>
  <c r="H21493" i="5"/>
  <c r="H21494" i="5"/>
  <c r="H21495" i="5"/>
  <c r="H21496" i="5"/>
  <c r="H21497" i="5"/>
  <c r="H21498" i="5"/>
  <c r="H21499" i="5"/>
  <c r="H21500" i="5"/>
  <c r="H21501" i="5"/>
  <c r="H21502" i="5"/>
  <c r="H21503" i="5"/>
  <c r="H21504" i="5"/>
  <c r="H21505" i="5"/>
  <c r="H21506" i="5"/>
  <c r="H21507" i="5"/>
  <c r="H21508" i="5"/>
  <c r="H21509" i="5"/>
  <c r="H21510" i="5"/>
  <c r="H21511" i="5"/>
  <c r="H21512" i="5"/>
  <c r="H21513" i="5"/>
  <c r="H21514" i="5"/>
  <c r="H21515" i="5"/>
  <c r="H21516" i="5"/>
  <c r="H21517" i="5"/>
  <c r="H21518" i="5"/>
  <c r="H21519" i="5"/>
  <c r="H21520" i="5"/>
  <c r="H21521" i="5"/>
  <c r="H21522" i="5"/>
  <c r="H21523" i="5"/>
  <c r="H21524" i="5"/>
  <c r="H21525" i="5"/>
  <c r="H21526" i="5"/>
  <c r="H21527" i="5"/>
  <c r="H21528" i="5"/>
  <c r="H21529" i="5"/>
  <c r="H21530" i="5"/>
  <c r="H21531" i="5"/>
  <c r="H21532" i="5"/>
  <c r="H21533" i="5"/>
  <c r="H21534" i="5"/>
  <c r="H21535" i="5"/>
  <c r="H21536" i="5"/>
  <c r="H21537" i="5"/>
  <c r="H21538" i="5"/>
  <c r="H21539" i="5"/>
  <c r="H21540" i="5"/>
  <c r="H21541" i="5"/>
  <c r="H21542" i="5"/>
  <c r="H21543" i="5"/>
  <c r="H21544" i="5"/>
  <c r="H21545" i="5"/>
  <c r="H21546" i="5"/>
  <c r="H21547" i="5"/>
  <c r="H21548" i="5"/>
  <c r="H21549" i="5"/>
  <c r="H21550" i="5"/>
  <c r="H21551" i="5"/>
  <c r="H21552" i="5"/>
  <c r="H21553" i="5"/>
  <c r="H21554" i="5"/>
  <c r="H21555" i="5"/>
  <c r="H21556" i="5"/>
  <c r="H21557" i="5"/>
  <c r="H21558" i="5"/>
  <c r="H21559" i="5"/>
  <c r="H21560" i="5"/>
  <c r="H21561" i="5"/>
  <c r="H21562" i="5"/>
  <c r="H21563" i="5"/>
  <c r="H21564" i="5"/>
  <c r="H21565" i="5"/>
  <c r="H21566" i="5"/>
  <c r="H21567" i="5"/>
  <c r="H21568" i="5"/>
  <c r="H21569" i="5"/>
  <c r="H21570" i="5"/>
  <c r="H21571" i="5"/>
  <c r="H21572" i="5"/>
  <c r="H21573" i="5"/>
  <c r="H21574" i="5"/>
  <c r="H21575" i="5"/>
  <c r="H21576" i="5"/>
  <c r="H21577" i="5"/>
  <c r="H21578" i="5"/>
  <c r="H21579" i="5"/>
  <c r="H21580" i="5"/>
  <c r="H21581" i="5"/>
  <c r="H21582" i="5"/>
  <c r="H21583" i="5"/>
  <c r="H21584" i="5"/>
  <c r="H21585" i="5"/>
  <c r="H21586" i="5"/>
  <c r="H21587" i="5"/>
  <c r="H21588" i="5"/>
  <c r="H21589" i="5"/>
  <c r="H21590" i="5"/>
  <c r="H21591" i="5"/>
  <c r="H21592" i="5"/>
  <c r="H21593" i="5"/>
  <c r="H21594" i="5"/>
  <c r="H21595" i="5"/>
  <c r="H21596" i="5"/>
  <c r="H21597" i="5"/>
  <c r="H21598" i="5"/>
  <c r="H21599" i="5"/>
  <c r="H21600" i="5"/>
  <c r="H21601" i="5"/>
  <c r="H21602" i="5"/>
  <c r="H21603" i="5"/>
  <c r="H21604" i="5"/>
  <c r="H21605" i="5"/>
  <c r="H21606" i="5"/>
  <c r="H21607" i="5"/>
  <c r="H21608" i="5"/>
  <c r="H21609" i="5"/>
  <c r="H21610" i="5"/>
  <c r="H21611" i="5"/>
  <c r="H21612" i="5"/>
  <c r="H21613" i="5"/>
  <c r="H21614" i="5"/>
  <c r="H21615" i="5"/>
  <c r="H21616" i="5"/>
  <c r="H21617" i="5"/>
  <c r="H21618" i="5"/>
  <c r="H21619" i="5"/>
  <c r="H21620" i="5"/>
  <c r="H21621" i="5"/>
  <c r="H21622" i="5"/>
  <c r="H21623" i="5"/>
  <c r="H21624" i="5"/>
  <c r="H21625" i="5"/>
  <c r="H21626" i="5"/>
  <c r="H21627" i="5"/>
  <c r="H21628" i="5"/>
  <c r="H21629" i="5"/>
  <c r="H21630" i="5"/>
  <c r="H21631" i="5"/>
  <c r="H21632" i="5"/>
  <c r="H21633" i="5"/>
  <c r="H21634" i="5"/>
  <c r="H21635" i="5"/>
  <c r="H21636" i="5"/>
  <c r="H21637" i="5"/>
  <c r="H21638" i="5"/>
  <c r="H21639" i="5"/>
  <c r="H21640" i="5"/>
  <c r="H21641" i="5"/>
  <c r="H21642" i="5"/>
  <c r="H21643" i="5"/>
  <c r="H21644" i="5"/>
  <c r="H21645" i="5"/>
  <c r="H21646" i="5"/>
  <c r="H21647" i="5"/>
  <c r="H21648" i="5"/>
  <c r="H21649" i="5"/>
  <c r="H21650" i="5"/>
  <c r="H21651" i="5"/>
  <c r="H21652" i="5"/>
  <c r="H21653" i="5"/>
  <c r="H21654" i="5"/>
  <c r="H21655" i="5"/>
  <c r="H21656" i="5"/>
  <c r="H21657" i="5"/>
  <c r="H21658" i="5"/>
  <c r="H21659" i="5"/>
  <c r="H21660" i="5"/>
  <c r="H21661" i="5"/>
  <c r="H21662" i="5"/>
  <c r="H21663" i="5"/>
  <c r="H21664" i="5"/>
  <c r="H21665" i="5"/>
  <c r="H21666" i="5"/>
  <c r="H21667" i="5"/>
  <c r="H21668" i="5"/>
  <c r="H21669" i="5"/>
  <c r="H21670" i="5"/>
  <c r="H21671" i="5"/>
  <c r="H21672" i="5"/>
  <c r="H21673" i="5"/>
  <c r="H21674" i="5"/>
  <c r="H21675" i="5"/>
  <c r="H21676" i="5"/>
  <c r="H21677" i="5"/>
  <c r="H21678" i="5"/>
  <c r="H21679" i="5"/>
  <c r="H21680" i="5"/>
  <c r="H21681" i="5"/>
  <c r="H21682" i="5"/>
  <c r="H21683" i="5"/>
  <c r="H21684" i="5"/>
  <c r="H21685" i="5"/>
  <c r="H21686" i="5"/>
  <c r="H21687" i="5"/>
  <c r="H21688" i="5"/>
  <c r="H21689" i="5"/>
  <c r="H21690" i="5"/>
  <c r="H21691" i="5"/>
  <c r="H21692" i="5"/>
  <c r="H21693" i="5"/>
  <c r="H21694" i="5"/>
  <c r="H21695" i="5"/>
  <c r="H21696" i="5"/>
  <c r="H21697" i="5"/>
  <c r="H21698" i="5"/>
  <c r="H21699" i="5"/>
  <c r="H21700" i="5"/>
  <c r="H21701" i="5"/>
  <c r="H21702" i="5"/>
  <c r="H21703" i="5"/>
  <c r="H21704" i="5"/>
  <c r="H21705" i="5"/>
  <c r="H21706" i="5"/>
  <c r="H21707" i="5"/>
  <c r="H21708" i="5"/>
  <c r="H21709" i="5"/>
  <c r="H21710" i="5"/>
  <c r="H21711" i="5"/>
  <c r="H21712" i="5"/>
  <c r="H21713" i="5"/>
  <c r="H21714" i="5"/>
  <c r="H21715" i="5"/>
  <c r="H21716" i="5"/>
  <c r="H21717" i="5"/>
  <c r="H21718" i="5"/>
  <c r="H21719" i="5"/>
  <c r="H21720" i="5"/>
  <c r="H21721" i="5"/>
  <c r="H21722" i="5"/>
  <c r="H21723" i="5"/>
  <c r="H21724" i="5"/>
  <c r="H21725" i="5"/>
  <c r="H21726" i="5"/>
  <c r="H21727" i="5"/>
  <c r="H21728" i="5"/>
  <c r="H21729" i="5"/>
  <c r="H21730" i="5"/>
  <c r="H21731" i="5"/>
  <c r="H21732" i="5"/>
  <c r="H21733" i="5"/>
  <c r="H21734" i="5"/>
  <c r="H21735" i="5"/>
  <c r="H21736" i="5"/>
  <c r="H21737" i="5"/>
  <c r="H21738" i="5"/>
  <c r="H21739" i="5"/>
  <c r="H21740" i="5"/>
  <c r="H21741" i="5"/>
  <c r="H21742" i="5"/>
  <c r="H21743" i="5"/>
  <c r="H21744" i="5"/>
  <c r="H21745" i="5"/>
  <c r="H21746" i="5"/>
  <c r="H21747" i="5"/>
  <c r="H21748" i="5"/>
  <c r="H21749" i="5"/>
  <c r="H21750" i="5"/>
  <c r="H21751" i="5"/>
  <c r="H21752" i="5"/>
  <c r="H21753" i="5"/>
  <c r="H21754" i="5"/>
  <c r="H21755" i="5"/>
  <c r="H21756" i="5"/>
  <c r="H21757" i="5"/>
  <c r="H21758" i="5"/>
  <c r="H21759" i="5"/>
  <c r="H21760" i="5"/>
  <c r="H21761" i="5"/>
  <c r="H21762" i="5"/>
  <c r="H21763" i="5"/>
  <c r="H21764" i="5"/>
  <c r="H21765" i="5"/>
  <c r="H21766" i="5"/>
  <c r="H21767" i="5"/>
  <c r="H21768" i="5"/>
  <c r="H21769" i="5"/>
  <c r="H21770" i="5"/>
  <c r="H21771" i="5"/>
  <c r="H21772" i="5"/>
  <c r="H21773" i="5"/>
  <c r="H21774" i="5"/>
  <c r="H21775" i="5"/>
  <c r="H21776" i="5"/>
  <c r="H21777" i="5"/>
  <c r="H21778" i="5"/>
  <c r="H21779" i="5"/>
  <c r="H21780" i="5"/>
  <c r="H21781" i="5"/>
  <c r="H21782" i="5"/>
  <c r="H21783" i="5"/>
  <c r="H21784" i="5"/>
  <c r="H21785" i="5"/>
  <c r="H21786" i="5"/>
  <c r="H21787" i="5"/>
  <c r="H21788" i="5"/>
  <c r="H21789" i="5"/>
  <c r="H21790" i="5"/>
  <c r="H21791" i="5"/>
  <c r="H21792" i="5"/>
  <c r="H21793" i="5"/>
  <c r="H21794" i="5"/>
  <c r="H21795" i="5"/>
  <c r="H21796" i="5"/>
  <c r="H21797" i="5"/>
  <c r="H21798" i="5"/>
  <c r="H21799" i="5"/>
  <c r="H21800" i="5"/>
  <c r="H21801" i="5"/>
  <c r="H21802" i="5"/>
  <c r="H21803" i="5"/>
  <c r="H21804" i="5"/>
  <c r="H21805" i="5"/>
  <c r="H21806" i="5"/>
  <c r="H21807" i="5"/>
  <c r="H21808" i="5"/>
  <c r="H21809" i="5"/>
  <c r="H21810" i="5"/>
  <c r="H21811" i="5"/>
  <c r="H21812" i="5"/>
  <c r="H21813" i="5"/>
  <c r="H21814" i="5"/>
  <c r="H21815" i="5"/>
  <c r="H21816" i="5"/>
  <c r="H21817" i="5"/>
  <c r="H21818" i="5"/>
  <c r="H21819" i="5"/>
  <c r="H21820" i="5"/>
  <c r="H21821" i="5"/>
  <c r="H21822" i="5"/>
  <c r="H21823" i="5"/>
  <c r="H21824" i="5"/>
  <c r="H21825" i="5"/>
  <c r="H21826" i="5"/>
  <c r="H21827" i="5"/>
  <c r="H21828" i="5"/>
  <c r="H21829" i="5"/>
  <c r="H21830" i="5"/>
  <c r="H21831" i="5"/>
  <c r="H21832" i="5"/>
  <c r="H21833" i="5"/>
  <c r="H21834" i="5"/>
  <c r="H21835" i="5"/>
  <c r="H21836" i="5"/>
  <c r="H21837" i="5"/>
  <c r="H21838" i="5"/>
  <c r="H21839" i="5"/>
  <c r="H21840" i="5"/>
  <c r="H21841" i="5"/>
  <c r="H21842" i="5"/>
  <c r="H21843" i="5"/>
  <c r="H21844" i="5"/>
  <c r="H21845" i="5"/>
  <c r="H21846" i="5"/>
  <c r="H21847" i="5"/>
  <c r="H21848" i="5"/>
  <c r="H21849" i="5"/>
  <c r="H21850" i="5"/>
  <c r="H21851" i="5"/>
  <c r="H21852" i="5"/>
  <c r="H21853" i="5"/>
  <c r="H21854" i="5"/>
  <c r="H21855" i="5"/>
  <c r="H21856" i="5"/>
  <c r="H21857" i="5"/>
  <c r="H21858" i="5"/>
  <c r="H21859" i="5"/>
  <c r="H21860" i="5"/>
  <c r="H21861" i="5"/>
  <c r="H21862" i="5"/>
  <c r="H21863" i="5"/>
  <c r="H21864" i="5"/>
  <c r="H21865" i="5"/>
  <c r="H21866" i="5"/>
  <c r="H21867" i="5"/>
  <c r="H21868" i="5"/>
  <c r="H21869" i="5"/>
  <c r="H21870" i="5"/>
  <c r="H21871" i="5"/>
  <c r="H21872" i="5"/>
  <c r="H21873" i="5"/>
  <c r="H21874" i="5"/>
  <c r="H21875" i="5"/>
  <c r="H21876" i="5"/>
  <c r="H21877" i="5"/>
  <c r="H21878" i="5"/>
  <c r="H21879" i="5"/>
  <c r="H21880" i="5"/>
  <c r="H21881" i="5"/>
  <c r="H21882" i="5"/>
  <c r="H21883" i="5"/>
  <c r="H21884" i="5"/>
  <c r="H21885" i="5"/>
  <c r="H21886" i="5"/>
  <c r="H21887" i="5"/>
  <c r="H21888" i="5"/>
  <c r="H21889" i="5"/>
  <c r="H21890" i="5"/>
  <c r="H21891" i="5"/>
  <c r="H21892" i="5"/>
  <c r="H21893" i="5"/>
  <c r="H21894" i="5"/>
  <c r="H21895" i="5"/>
  <c r="H21896" i="5"/>
  <c r="H21897" i="5"/>
  <c r="H21898" i="5"/>
  <c r="H21899" i="5"/>
  <c r="H21900" i="5"/>
  <c r="H21901" i="5"/>
  <c r="H21902" i="5"/>
  <c r="H21903" i="5"/>
  <c r="H21904" i="5"/>
  <c r="H21905" i="5"/>
  <c r="H21906" i="5"/>
  <c r="H21907" i="5"/>
  <c r="H21908" i="5"/>
  <c r="H21909" i="5"/>
  <c r="H21910" i="5"/>
  <c r="H21911" i="5"/>
  <c r="H21912" i="5"/>
  <c r="H21913" i="5"/>
  <c r="H21914" i="5"/>
  <c r="H21915" i="5"/>
  <c r="H21916" i="5"/>
  <c r="H21917" i="5"/>
  <c r="H21918" i="5"/>
  <c r="H21919" i="5"/>
  <c r="H21920" i="5"/>
  <c r="H21921" i="5"/>
  <c r="H21922" i="5"/>
  <c r="H21923" i="5"/>
  <c r="H21924" i="5"/>
  <c r="H21925" i="5"/>
  <c r="H21926" i="5"/>
  <c r="H21927" i="5"/>
  <c r="H21928" i="5"/>
  <c r="H21929" i="5"/>
  <c r="H21930" i="5"/>
  <c r="H21931" i="5"/>
  <c r="H21932" i="5"/>
  <c r="H21933" i="5"/>
  <c r="H21934" i="5"/>
  <c r="H21935" i="5"/>
  <c r="H21936" i="5"/>
  <c r="H21937" i="5"/>
  <c r="H21938" i="5"/>
  <c r="H21939" i="5"/>
  <c r="H21940" i="5"/>
  <c r="H21941" i="5"/>
  <c r="H21942" i="5"/>
  <c r="H21943" i="5"/>
  <c r="H21944" i="5"/>
  <c r="H21945" i="5"/>
  <c r="H21946" i="5"/>
  <c r="H21947" i="5"/>
  <c r="H21948" i="5"/>
  <c r="H21949" i="5"/>
  <c r="H21950" i="5"/>
  <c r="H21951" i="5"/>
  <c r="H21952" i="5"/>
  <c r="H21953" i="5"/>
  <c r="H21954" i="5"/>
  <c r="H21955" i="5"/>
  <c r="H21956" i="5"/>
  <c r="H21957" i="5"/>
  <c r="H21958" i="5"/>
  <c r="H21959" i="5"/>
  <c r="H21960" i="5"/>
  <c r="H21961" i="5"/>
  <c r="H21962" i="5"/>
  <c r="H21963" i="5"/>
  <c r="H21964" i="5"/>
  <c r="H21965" i="5"/>
  <c r="H21966" i="5"/>
  <c r="H21967" i="5"/>
  <c r="H21968" i="5"/>
  <c r="H21969" i="5"/>
  <c r="H21970" i="5"/>
  <c r="H21971" i="5"/>
  <c r="H21972" i="5"/>
  <c r="H21973" i="5"/>
  <c r="H21974" i="5"/>
  <c r="H21975" i="5"/>
  <c r="H21976" i="5"/>
  <c r="H21977" i="5"/>
  <c r="H21978" i="5"/>
  <c r="H21979" i="5"/>
  <c r="H21980" i="5"/>
  <c r="H21981" i="5"/>
  <c r="H21982" i="5"/>
  <c r="H21983" i="5"/>
  <c r="H21984" i="5"/>
  <c r="H21985" i="5"/>
  <c r="H21986" i="5"/>
  <c r="H21987" i="5"/>
  <c r="H21988" i="5"/>
  <c r="H21989" i="5"/>
  <c r="H21990" i="5"/>
  <c r="H21991" i="5"/>
  <c r="H21992" i="5"/>
  <c r="H21993" i="5"/>
  <c r="H21994" i="5"/>
  <c r="H21995" i="5"/>
  <c r="H21996" i="5"/>
  <c r="H21997" i="5"/>
  <c r="H21998" i="5"/>
  <c r="H21999" i="5"/>
  <c r="H22000" i="5"/>
  <c r="H22001" i="5"/>
  <c r="H22002" i="5"/>
  <c r="H22003" i="5"/>
  <c r="H22004" i="5"/>
  <c r="H22005" i="5"/>
  <c r="H22006" i="5"/>
  <c r="H22007" i="5"/>
  <c r="H22008" i="5"/>
  <c r="H22009" i="5"/>
  <c r="H22010" i="5"/>
  <c r="H22011" i="5"/>
  <c r="H22012" i="5"/>
  <c r="H22013" i="5"/>
  <c r="H22014" i="5"/>
  <c r="H22015" i="5"/>
  <c r="H22016" i="5"/>
  <c r="H22017" i="5"/>
  <c r="H22018" i="5"/>
  <c r="H22019" i="5"/>
  <c r="H22020" i="5"/>
  <c r="H22021" i="5"/>
  <c r="H22022" i="5"/>
  <c r="H22023" i="5"/>
  <c r="H22024" i="5"/>
  <c r="H22025" i="5"/>
  <c r="H22026" i="5"/>
  <c r="H22027" i="5"/>
  <c r="H22028" i="5"/>
  <c r="H22029" i="5"/>
  <c r="H22030" i="5"/>
  <c r="H22031" i="5"/>
  <c r="H22032" i="5"/>
  <c r="H22033" i="5"/>
  <c r="H22034" i="5"/>
  <c r="H22035" i="5"/>
  <c r="H22036" i="5"/>
  <c r="H22037" i="5"/>
  <c r="H22038" i="5"/>
  <c r="H22039" i="5"/>
  <c r="H22040" i="5"/>
  <c r="H22041" i="5"/>
  <c r="H22042" i="5"/>
  <c r="H22043" i="5"/>
  <c r="H22044" i="5"/>
  <c r="H22045" i="5"/>
  <c r="H22046" i="5"/>
  <c r="H22047" i="5"/>
  <c r="H22048" i="5"/>
  <c r="H22049" i="5"/>
  <c r="H22050" i="5"/>
  <c r="H22051" i="5"/>
  <c r="H22052" i="5"/>
  <c r="H22053" i="5"/>
  <c r="H22054" i="5"/>
  <c r="H22055" i="5"/>
  <c r="H22056" i="5"/>
  <c r="H22057" i="5"/>
  <c r="H22058" i="5"/>
  <c r="H22059" i="5"/>
  <c r="H22060" i="5"/>
  <c r="H22061" i="5"/>
  <c r="H22062" i="5"/>
  <c r="H22063" i="5"/>
  <c r="H22064" i="5"/>
  <c r="H22065" i="5"/>
  <c r="H22066" i="5"/>
  <c r="H22067" i="5"/>
  <c r="H22068" i="5"/>
  <c r="H22069" i="5"/>
  <c r="H22070" i="5"/>
  <c r="H22071" i="5"/>
  <c r="H22072" i="5"/>
  <c r="H22073" i="5"/>
  <c r="H22074" i="5"/>
  <c r="H22075" i="5"/>
  <c r="H22076" i="5"/>
  <c r="H22077" i="5"/>
  <c r="H22078" i="5"/>
  <c r="H22079" i="5"/>
  <c r="H22080" i="5"/>
  <c r="H22081" i="5"/>
  <c r="H22082" i="5"/>
  <c r="H22083" i="5"/>
  <c r="H22084" i="5"/>
  <c r="H22085" i="5"/>
  <c r="H22086" i="5"/>
  <c r="H22087" i="5"/>
  <c r="H22088" i="5"/>
  <c r="H22089" i="5"/>
  <c r="H22090" i="5"/>
  <c r="H22091" i="5"/>
  <c r="H22092" i="5"/>
  <c r="H22093" i="5"/>
  <c r="H22094" i="5"/>
  <c r="H22095" i="5"/>
  <c r="H22096" i="5"/>
  <c r="H22097" i="5"/>
  <c r="H22098" i="5"/>
  <c r="H22099" i="5"/>
  <c r="H22100" i="5"/>
  <c r="H22101" i="5"/>
  <c r="H22102" i="5"/>
  <c r="H22103" i="5"/>
  <c r="H22104" i="5"/>
  <c r="H22105" i="5"/>
  <c r="H22106" i="5"/>
  <c r="H22107" i="5"/>
  <c r="H22108" i="5"/>
  <c r="H22109" i="5"/>
  <c r="H22110" i="5"/>
  <c r="H22111" i="5"/>
  <c r="H22112" i="5"/>
  <c r="H22113" i="5"/>
  <c r="H22114" i="5"/>
  <c r="H22115" i="5"/>
  <c r="H22116" i="5"/>
  <c r="H22117" i="5"/>
  <c r="H22118" i="5"/>
  <c r="H22119" i="5"/>
  <c r="H22120" i="5"/>
  <c r="H22121" i="5"/>
  <c r="H22122" i="5"/>
  <c r="H22123" i="5"/>
  <c r="H22124" i="5"/>
  <c r="H22125" i="5"/>
  <c r="H22126" i="5"/>
  <c r="H22127" i="5"/>
  <c r="H22128" i="5"/>
  <c r="H22129" i="5"/>
  <c r="H22130" i="5"/>
  <c r="H22131" i="5"/>
  <c r="H22132" i="5"/>
  <c r="H22133" i="5"/>
  <c r="H22134" i="5"/>
  <c r="H22135" i="5"/>
  <c r="H22136" i="5"/>
  <c r="H22137" i="5"/>
  <c r="H22138" i="5"/>
  <c r="H22139" i="5"/>
  <c r="H22140" i="5"/>
  <c r="H22141" i="5"/>
  <c r="H22142" i="5"/>
  <c r="H22143" i="5"/>
  <c r="H22144" i="5"/>
  <c r="H22145" i="5"/>
  <c r="H22146" i="5"/>
  <c r="H22147" i="5"/>
  <c r="H22148" i="5"/>
  <c r="H22149" i="5"/>
  <c r="H22150" i="5"/>
  <c r="H22151" i="5"/>
  <c r="H22152" i="5"/>
  <c r="H22153" i="5"/>
  <c r="H22154" i="5"/>
  <c r="H22155" i="5"/>
  <c r="H22156" i="5"/>
  <c r="H22157" i="5"/>
  <c r="H22158" i="5"/>
  <c r="H22159" i="5"/>
  <c r="H22160" i="5"/>
  <c r="H22161" i="5"/>
  <c r="H22162" i="5"/>
  <c r="H22163" i="5"/>
  <c r="H22164" i="5"/>
  <c r="H22165" i="5"/>
  <c r="H22166" i="5"/>
  <c r="H22167" i="5"/>
  <c r="H22168" i="5"/>
  <c r="H22169" i="5"/>
  <c r="H22170" i="5"/>
  <c r="H22171" i="5"/>
  <c r="H22172" i="5"/>
  <c r="H22173" i="5"/>
  <c r="H22174" i="5"/>
  <c r="H22175" i="5"/>
  <c r="H22176" i="5"/>
  <c r="H22177" i="5"/>
  <c r="H22178" i="5"/>
  <c r="H22179" i="5"/>
  <c r="H22180" i="5"/>
  <c r="H22181" i="5"/>
  <c r="H22182" i="5"/>
  <c r="H22183" i="5"/>
  <c r="H22184" i="5"/>
  <c r="H22185" i="5"/>
  <c r="H22186" i="5"/>
  <c r="H22187" i="5"/>
  <c r="H22188" i="5"/>
  <c r="H22189" i="5"/>
  <c r="H22190" i="5"/>
  <c r="H22191" i="5"/>
  <c r="H22192" i="5"/>
  <c r="H22193" i="5"/>
  <c r="H22194" i="5"/>
  <c r="H22195" i="5"/>
  <c r="H22196" i="5"/>
  <c r="H22197" i="5"/>
  <c r="H22198" i="5"/>
  <c r="H22199" i="5"/>
  <c r="H22200" i="5"/>
  <c r="H22201" i="5"/>
  <c r="H22202" i="5"/>
  <c r="H22203" i="5"/>
  <c r="H22204" i="5"/>
  <c r="H22205" i="5"/>
  <c r="H22206" i="5"/>
  <c r="H22207" i="5"/>
  <c r="H22208" i="5"/>
  <c r="H22209" i="5"/>
  <c r="H22210" i="5"/>
  <c r="H22211" i="5"/>
  <c r="H22212" i="5"/>
  <c r="H22213" i="5"/>
  <c r="H22214" i="5"/>
  <c r="H22215" i="5"/>
  <c r="H22216" i="5"/>
  <c r="H22217" i="5"/>
  <c r="H22218" i="5"/>
  <c r="H22219" i="5"/>
  <c r="H22220" i="5"/>
  <c r="H22221" i="5"/>
  <c r="H22222" i="5"/>
  <c r="H22223" i="5"/>
  <c r="H22224" i="5"/>
  <c r="H22225" i="5"/>
  <c r="H22226" i="5"/>
  <c r="H22227" i="5"/>
  <c r="H22228" i="5"/>
  <c r="H22229" i="5"/>
  <c r="H22230" i="5"/>
  <c r="H22231" i="5"/>
  <c r="H22232" i="5"/>
  <c r="H22233" i="5"/>
  <c r="H22234" i="5"/>
  <c r="H22235" i="5"/>
  <c r="H22236" i="5"/>
  <c r="H22237" i="5"/>
  <c r="H22238" i="5"/>
  <c r="H22239" i="5"/>
  <c r="H22240" i="5"/>
  <c r="H22241" i="5"/>
  <c r="H22242" i="5"/>
  <c r="H22243" i="5"/>
  <c r="H22244" i="5"/>
  <c r="H22245" i="5"/>
  <c r="H22246" i="5"/>
  <c r="H22247" i="5"/>
  <c r="H22248" i="5"/>
  <c r="H22249" i="5"/>
  <c r="H22250" i="5"/>
  <c r="H22251" i="5"/>
  <c r="H22252" i="5"/>
  <c r="H22253" i="5"/>
  <c r="H22254" i="5"/>
  <c r="H22255" i="5"/>
  <c r="H22256" i="5"/>
  <c r="H22257" i="5"/>
  <c r="H22258" i="5"/>
  <c r="H22259" i="5"/>
  <c r="H22260" i="5"/>
  <c r="H22261" i="5"/>
  <c r="H22262" i="5"/>
  <c r="H22263" i="5"/>
  <c r="H22264" i="5"/>
  <c r="H22265" i="5"/>
  <c r="H22266" i="5"/>
  <c r="H22267" i="5"/>
  <c r="H22268" i="5"/>
  <c r="H22269" i="5"/>
  <c r="H22270" i="5"/>
  <c r="H22271" i="5"/>
  <c r="H22272" i="5"/>
  <c r="H22273" i="5"/>
  <c r="H22274" i="5"/>
  <c r="H22275" i="5"/>
  <c r="H22276" i="5"/>
  <c r="H22277" i="5"/>
  <c r="H22278" i="5"/>
  <c r="H22279" i="5"/>
  <c r="H22280" i="5"/>
  <c r="H22281" i="5"/>
  <c r="H22282" i="5"/>
  <c r="H22283" i="5"/>
  <c r="H22284" i="5"/>
  <c r="H22285" i="5"/>
  <c r="H22286" i="5"/>
  <c r="H22287" i="5"/>
  <c r="H22288" i="5"/>
  <c r="H22289" i="5"/>
  <c r="H22290" i="5"/>
  <c r="H22291" i="5"/>
  <c r="H22292" i="5"/>
  <c r="H22293" i="5"/>
  <c r="H22294" i="5"/>
  <c r="H22295" i="5"/>
  <c r="H22296" i="5"/>
  <c r="H22297" i="5"/>
  <c r="H22298" i="5"/>
  <c r="H22299" i="5"/>
  <c r="H22300" i="5"/>
  <c r="H22301" i="5"/>
  <c r="H22302" i="5"/>
  <c r="H22303" i="5"/>
  <c r="H22304" i="5"/>
  <c r="H22305" i="5"/>
  <c r="H22306" i="5"/>
  <c r="H22307" i="5"/>
  <c r="H22308" i="5"/>
  <c r="H22309" i="5"/>
  <c r="H22310" i="5"/>
  <c r="H22311" i="5"/>
  <c r="H22312" i="5"/>
  <c r="H22313" i="5"/>
  <c r="H22314" i="5"/>
  <c r="H22315" i="5"/>
  <c r="H22316" i="5"/>
  <c r="H22317" i="5"/>
  <c r="H22318" i="5"/>
  <c r="H22319" i="5"/>
  <c r="H22320" i="5"/>
  <c r="H22321" i="5"/>
  <c r="H22322" i="5"/>
  <c r="H22323" i="5"/>
  <c r="H22324" i="5"/>
  <c r="H22325" i="5"/>
  <c r="H22326" i="5"/>
  <c r="H22327" i="5"/>
  <c r="H22328" i="5"/>
  <c r="H22329" i="5"/>
  <c r="H22330" i="5"/>
  <c r="H22331" i="5"/>
  <c r="H22332" i="5"/>
  <c r="H22333" i="5"/>
  <c r="H22334" i="5"/>
  <c r="H22335" i="5"/>
  <c r="H22336" i="5"/>
  <c r="H22337" i="5"/>
  <c r="H22338" i="5"/>
  <c r="H22339" i="5"/>
  <c r="H22340" i="5"/>
  <c r="H22341" i="5"/>
  <c r="H22342" i="5"/>
  <c r="H22343" i="5"/>
  <c r="H22344" i="5"/>
  <c r="H22345" i="5"/>
  <c r="H22346" i="5"/>
  <c r="H22347" i="5"/>
  <c r="H22348" i="5"/>
  <c r="H22349" i="5"/>
  <c r="H22350" i="5"/>
  <c r="H22351" i="5"/>
  <c r="H22352" i="5"/>
  <c r="H22353" i="5"/>
  <c r="H22354" i="5"/>
  <c r="H22355" i="5"/>
  <c r="H22356" i="5"/>
  <c r="H22357" i="5"/>
  <c r="H22358" i="5"/>
  <c r="H22359" i="5"/>
  <c r="H22360" i="5"/>
  <c r="H22361" i="5"/>
  <c r="H22362" i="5"/>
  <c r="H22363" i="5"/>
  <c r="H22364" i="5"/>
  <c r="H22365" i="5"/>
  <c r="H22366" i="5"/>
  <c r="H22367" i="5"/>
  <c r="H22368" i="5"/>
  <c r="H22369" i="5"/>
  <c r="H22370" i="5"/>
  <c r="H22371" i="5"/>
  <c r="H22372" i="5"/>
  <c r="H22373" i="5"/>
  <c r="H22374" i="5"/>
  <c r="H22375" i="5"/>
  <c r="H22376" i="5"/>
  <c r="H22377" i="5"/>
  <c r="H22378" i="5"/>
  <c r="H22379" i="5"/>
  <c r="H22380" i="5"/>
  <c r="H22381" i="5"/>
  <c r="H22382" i="5"/>
  <c r="H22383" i="5"/>
  <c r="H22384" i="5"/>
  <c r="H22385" i="5"/>
  <c r="H22386" i="5"/>
  <c r="H22387" i="5"/>
  <c r="H22388" i="5"/>
  <c r="H22389" i="5"/>
  <c r="H22390" i="5"/>
  <c r="H22391" i="5"/>
  <c r="H22392" i="5"/>
  <c r="H22393" i="5"/>
  <c r="H22394" i="5"/>
  <c r="H22395" i="5"/>
  <c r="H22396" i="5"/>
  <c r="H22397" i="5"/>
  <c r="H22398" i="5"/>
  <c r="H22399" i="5"/>
  <c r="H22400" i="5"/>
  <c r="H22401" i="5"/>
  <c r="H22402" i="5"/>
  <c r="H22403" i="5"/>
  <c r="H22404" i="5"/>
  <c r="H22405" i="5"/>
  <c r="H22406" i="5"/>
  <c r="H22407" i="5"/>
  <c r="H22408" i="5"/>
  <c r="H22409" i="5"/>
  <c r="H22410" i="5"/>
  <c r="H22411" i="5"/>
  <c r="H22412" i="5"/>
  <c r="H22413" i="5"/>
  <c r="H22414" i="5"/>
  <c r="H22415" i="5"/>
  <c r="H22416" i="5"/>
  <c r="H22417" i="5"/>
  <c r="H22418" i="5"/>
  <c r="H22419" i="5"/>
  <c r="H22420" i="5"/>
  <c r="H22421" i="5"/>
  <c r="H22422" i="5"/>
  <c r="H22423" i="5"/>
  <c r="H22424" i="5"/>
  <c r="H22425" i="5"/>
  <c r="H22426" i="5"/>
  <c r="H22427" i="5"/>
  <c r="H22428" i="5"/>
  <c r="H22429" i="5"/>
  <c r="H22430" i="5"/>
  <c r="H22431" i="5"/>
  <c r="H22432" i="5"/>
  <c r="H22433" i="5"/>
  <c r="H22434" i="5"/>
  <c r="H22435" i="5"/>
  <c r="H22436" i="5"/>
  <c r="H22437" i="5"/>
  <c r="H22438" i="5"/>
  <c r="H22439" i="5"/>
  <c r="H22440" i="5"/>
  <c r="H22441" i="5"/>
  <c r="H22442" i="5"/>
  <c r="H22443" i="5"/>
  <c r="H22444" i="5"/>
  <c r="H22445" i="5"/>
  <c r="H22446" i="5"/>
  <c r="H22447" i="5"/>
  <c r="H22448" i="5"/>
  <c r="H22449" i="5"/>
  <c r="H22450" i="5"/>
  <c r="H22451" i="5"/>
  <c r="H22452" i="5"/>
  <c r="H22453" i="5"/>
  <c r="H22454" i="5"/>
  <c r="H22455" i="5"/>
  <c r="H22456" i="5"/>
  <c r="H22457" i="5"/>
  <c r="H22458" i="5"/>
  <c r="H22459" i="5"/>
  <c r="H22460" i="5"/>
  <c r="H22461" i="5"/>
  <c r="H22462" i="5"/>
  <c r="H22463" i="5"/>
  <c r="H22464" i="5"/>
  <c r="H22465" i="5"/>
  <c r="H22466" i="5"/>
  <c r="H22467" i="5"/>
  <c r="H22468" i="5"/>
  <c r="H22469" i="5"/>
  <c r="H22470" i="5"/>
  <c r="H22471" i="5"/>
  <c r="H22472" i="5"/>
  <c r="H22473" i="5"/>
  <c r="H22474" i="5"/>
  <c r="H22475" i="5"/>
  <c r="H22476" i="5"/>
  <c r="H22477" i="5"/>
  <c r="H22478" i="5"/>
  <c r="H22479" i="5"/>
  <c r="H22480" i="5"/>
  <c r="H22481" i="5"/>
  <c r="H22482" i="5"/>
  <c r="H22483" i="5"/>
  <c r="H22484" i="5"/>
  <c r="H22485" i="5"/>
  <c r="H22486" i="5"/>
  <c r="H22487" i="5"/>
  <c r="H22488" i="5"/>
  <c r="H22489" i="5"/>
  <c r="H22490" i="5"/>
  <c r="H22491" i="5"/>
  <c r="H22492" i="5"/>
  <c r="H22493" i="5"/>
  <c r="H22494" i="5"/>
  <c r="H22495" i="5"/>
  <c r="H22496" i="5"/>
  <c r="H22497" i="5"/>
  <c r="H22498" i="5"/>
  <c r="H22499" i="5"/>
  <c r="H22500" i="5"/>
  <c r="H22501" i="5"/>
  <c r="H22502" i="5"/>
  <c r="H22503" i="5"/>
  <c r="H22504" i="5"/>
  <c r="H22505" i="5"/>
  <c r="H22506" i="5"/>
  <c r="H22507" i="5"/>
  <c r="H22508" i="5"/>
  <c r="H22509" i="5"/>
  <c r="H22510" i="5"/>
  <c r="H22511" i="5"/>
  <c r="H22512" i="5"/>
  <c r="H22513" i="5"/>
  <c r="H22514" i="5"/>
  <c r="H22515" i="5"/>
  <c r="H22516" i="5"/>
  <c r="H22517" i="5"/>
  <c r="H22518" i="5"/>
  <c r="H22519" i="5"/>
  <c r="H22520" i="5"/>
  <c r="H22521" i="5"/>
  <c r="H22522" i="5"/>
  <c r="H22523" i="5"/>
  <c r="H22524" i="5"/>
  <c r="H22525" i="5"/>
  <c r="H22526" i="5"/>
  <c r="H22527" i="5"/>
  <c r="H22528" i="5"/>
  <c r="H22529" i="5"/>
  <c r="H22530" i="5"/>
  <c r="H22531" i="5"/>
  <c r="H22532" i="5"/>
  <c r="H22533" i="5"/>
  <c r="H22534" i="5"/>
  <c r="H22535" i="5"/>
  <c r="H22536" i="5"/>
  <c r="H22537" i="5"/>
  <c r="H22538" i="5"/>
  <c r="H22539" i="5"/>
  <c r="H22540" i="5"/>
  <c r="H22541" i="5"/>
  <c r="H22542" i="5"/>
  <c r="H22543" i="5"/>
  <c r="H22544" i="5"/>
  <c r="H22545" i="5"/>
  <c r="H22546" i="5"/>
  <c r="H22547" i="5"/>
  <c r="H22548" i="5"/>
  <c r="H22549" i="5"/>
  <c r="H22550" i="5"/>
  <c r="H22551" i="5"/>
  <c r="H22552" i="5"/>
  <c r="H22553" i="5"/>
  <c r="H22554" i="5"/>
  <c r="H22555" i="5"/>
  <c r="H22556" i="5"/>
  <c r="H22557" i="5"/>
  <c r="H22558" i="5"/>
  <c r="H22559" i="5"/>
  <c r="H22560" i="5"/>
  <c r="H22561" i="5"/>
  <c r="H22562" i="5"/>
  <c r="H22563" i="5"/>
  <c r="H22564" i="5"/>
  <c r="H22565" i="5"/>
  <c r="H22566" i="5"/>
  <c r="H22567" i="5"/>
  <c r="H22568" i="5"/>
  <c r="H22569" i="5"/>
  <c r="H22570" i="5"/>
  <c r="H22571" i="5"/>
  <c r="H22572" i="5"/>
  <c r="H22573" i="5"/>
  <c r="H22574" i="5"/>
  <c r="H22575" i="5"/>
  <c r="H22576" i="5"/>
  <c r="H22577" i="5"/>
  <c r="H22578" i="5"/>
  <c r="H22579" i="5"/>
  <c r="H22580" i="5"/>
  <c r="H22581" i="5"/>
  <c r="H22582" i="5"/>
  <c r="H22583" i="5"/>
  <c r="H22584" i="5"/>
  <c r="H22585" i="5"/>
  <c r="H22586" i="5"/>
  <c r="H22587" i="5"/>
  <c r="H22588" i="5"/>
  <c r="H22589" i="5"/>
  <c r="H22590" i="5"/>
  <c r="H22591" i="5"/>
  <c r="H22592" i="5"/>
  <c r="H22593" i="5"/>
  <c r="H22594" i="5"/>
  <c r="H22595" i="5"/>
  <c r="H22596" i="5"/>
  <c r="H22597" i="5"/>
  <c r="H22598" i="5"/>
  <c r="H22599" i="5"/>
  <c r="H22600" i="5"/>
  <c r="H22601" i="5"/>
  <c r="H22602" i="5"/>
  <c r="H22603" i="5"/>
  <c r="H22604" i="5"/>
  <c r="H22605" i="5"/>
  <c r="H22606" i="5"/>
  <c r="H22607" i="5"/>
  <c r="H22608" i="5"/>
  <c r="H22609" i="5"/>
  <c r="H22610" i="5"/>
  <c r="H22611" i="5"/>
  <c r="H22612" i="5"/>
  <c r="H22613" i="5"/>
  <c r="H22614" i="5"/>
  <c r="H22615" i="5"/>
  <c r="H22616" i="5"/>
  <c r="H22617" i="5"/>
  <c r="H22618" i="5"/>
  <c r="H22619" i="5"/>
  <c r="H22620" i="5"/>
  <c r="H22621" i="5"/>
  <c r="H22622" i="5"/>
  <c r="H22623" i="5"/>
  <c r="H22624" i="5"/>
  <c r="H22625" i="5"/>
  <c r="H22626" i="5"/>
  <c r="H22627" i="5"/>
  <c r="H22628" i="5"/>
  <c r="H22629" i="5"/>
  <c r="H22630" i="5"/>
  <c r="H22631" i="5"/>
  <c r="H22632" i="5"/>
  <c r="H22633" i="5"/>
  <c r="H22634" i="5"/>
  <c r="H22635" i="5"/>
  <c r="H22636" i="5"/>
  <c r="H22637" i="5"/>
  <c r="H22638" i="5"/>
  <c r="H22639" i="5"/>
  <c r="H22640" i="5"/>
  <c r="H22641" i="5"/>
  <c r="H22642" i="5"/>
  <c r="H22643" i="5"/>
  <c r="H22644" i="5"/>
  <c r="H22645" i="5"/>
  <c r="H22646" i="5"/>
  <c r="H22647" i="5"/>
  <c r="H22648" i="5"/>
  <c r="H22649" i="5"/>
  <c r="H22650" i="5"/>
  <c r="H22651" i="5"/>
  <c r="H22652" i="5"/>
  <c r="H22653" i="5"/>
  <c r="H22654" i="5"/>
  <c r="H22655" i="5"/>
  <c r="H22656" i="5"/>
  <c r="H22657" i="5"/>
  <c r="H22658" i="5"/>
  <c r="H22659" i="5"/>
  <c r="H22660" i="5"/>
  <c r="H22661" i="5"/>
  <c r="H22662" i="5"/>
  <c r="H22663" i="5"/>
  <c r="H22664" i="5"/>
  <c r="H22665" i="5"/>
  <c r="H22666" i="5"/>
  <c r="H22667" i="5"/>
  <c r="H22668" i="5"/>
  <c r="H22669" i="5"/>
  <c r="H22670" i="5"/>
  <c r="H22671" i="5"/>
  <c r="H22672" i="5"/>
  <c r="H22673" i="5"/>
  <c r="H22674" i="5"/>
  <c r="H22675" i="5"/>
  <c r="H22676" i="5"/>
  <c r="H22677" i="5"/>
  <c r="H22678" i="5"/>
  <c r="H22679" i="5"/>
  <c r="H22680" i="5"/>
  <c r="H22681" i="5"/>
  <c r="H22682" i="5"/>
  <c r="H22683" i="5"/>
  <c r="H22684" i="5"/>
  <c r="H22685" i="5"/>
  <c r="H22686" i="5"/>
  <c r="H22687" i="5"/>
  <c r="H22688" i="5"/>
  <c r="H22689" i="5"/>
  <c r="H22690" i="5"/>
  <c r="H22691" i="5"/>
  <c r="H22692" i="5"/>
  <c r="H22693" i="5"/>
  <c r="H22694" i="5"/>
  <c r="H22695" i="5"/>
  <c r="H22696" i="5"/>
  <c r="H22697" i="5"/>
  <c r="H22698" i="5"/>
  <c r="H22699" i="5"/>
  <c r="H22700" i="5"/>
  <c r="H22701" i="5"/>
  <c r="H22702" i="5"/>
  <c r="H22703" i="5"/>
  <c r="H22704" i="5"/>
  <c r="H22705" i="5"/>
  <c r="H22706" i="5"/>
  <c r="H22707" i="5"/>
  <c r="H22708" i="5"/>
  <c r="H22709" i="5"/>
  <c r="H22710" i="5"/>
  <c r="H22711" i="5"/>
  <c r="H22712" i="5"/>
  <c r="H22713" i="5"/>
  <c r="H22714" i="5"/>
  <c r="H22715" i="5"/>
  <c r="H22716" i="5"/>
  <c r="H22717" i="5"/>
  <c r="H22718" i="5"/>
  <c r="H22719" i="5"/>
  <c r="H22720" i="5"/>
  <c r="H22721" i="5"/>
  <c r="H22722" i="5"/>
  <c r="H22723" i="5"/>
  <c r="H22724" i="5"/>
  <c r="H22725" i="5"/>
  <c r="H22726" i="5"/>
  <c r="H22727" i="5"/>
  <c r="H22728" i="5"/>
  <c r="H22729" i="5"/>
  <c r="H22730" i="5"/>
  <c r="H22731" i="5"/>
  <c r="H22732" i="5"/>
  <c r="H22733" i="5"/>
  <c r="H22734" i="5"/>
  <c r="H22735" i="5"/>
  <c r="H22736" i="5"/>
  <c r="H22737" i="5"/>
  <c r="H22738" i="5"/>
  <c r="H22739" i="5"/>
  <c r="H22740" i="5"/>
  <c r="H22741" i="5"/>
  <c r="H22742" i="5"/>
  <c r="H22743" i="5"/>
  <c r="H22744" i="5"/>
  <c r="H22745" i="5"/>
  <c r="H22746" i="5"/>
  <c r="H22747" i="5"/>
  <c r="H22748" i="5"/>
  <c r="H22749" i="5"/>
  <c r="H22750" i="5"/>
  <c r="H22751" i="5"/>
  <c r="H22752" i="5"/>
  <c r="H22753" i="5"/>
  <c r="H22754" i="5"/>
  <c r="H22755" i="5"/>
  <c r="H22756" i="5"/>
  <c r="H22757" i="5"/>
  <c r="H22758" i="5"/>
  <c r="H22759" i="5"/>
  <c r="H22760" i="5"/>
  <c r="H22761" i="5"/>
  <c r="H22762" i="5"/>
  <c r="H22763" i="5"/>
  <c r="H22764" i="5"/>
  <c r="H22765" i="5"/>
  <c r="H22766" i="5"/>
  <c r="H22767" i="5"/>
  <c r="H22768" i="5"/>
  <c r="H22769" i="5"/>
  <c r="H22770" i="5"/>
  <c r="H22771" i="5"/>
  <c r="H22772" i="5"/>
  <c r="H22773" i="5"/>
  <c r="H22774" i="5"/>
  <c r="H22775" i="5"/>
  <c r="H22776" i="5"/>
  <c r="H22777" i="5"/>
  <c r="H22778" i="5"/>
  <c r="H22779" i="5"/>
  <c r="H22780" i="5"/>
  <c r="H22781" i="5"/>
  <c r="H22782" i="5"/>
  <c r="H22783" i="5"/>
  <c r="H22784" i="5"/>
  <c r="H22785" i="5"/>
  <c r="H22786" i="5"/>
  <c r="H22787" i="5"/>
  <c r="H22788" i="5"/>
  <c r="H22789" i="5"/>
  <c r="H22790" i="5"/>
  <c r="H22791" i="5"/>
  <c r="H22792" i="5"/>
  <c r="H22793" i="5"/>
  <c r="H22794" i="5"/>
  <c r="H22795" i="5"/>
  <c r="H22796" i="5"/>
  <c r="H22797" i="5"/>
  <c r="H22798" i="5"/>
  <c r="H22799" i="5"/>
  <c r="H22800" i="5"/>
  <c r="H22801" i="5"/>
  <c r="H22802" i="5"/>
  <c r="H22803" i="5"/>
  <c r="H22804" i="5"/>
  <c r="H22805" i="5"/>
  <c r="H22806" i="5"/>
  <c r="H22807" i="5"/>
  <c r="H22808" i="5"/>
  <c r="H22809" i="5"/>
  <c r="H22810" i="5"/>
  <c r="H22811" i="5"/>
  <c r="H22812" i="5"/>
  <c r="H22813" i="5"/>
  <c r="H22814" i="5"/>
  <c r="H22815" i="5"/>
  <c r="H22816" i="5"/>
  <c r="H22817" i="5"/>
  <c r="H22818" i="5"/>
  <c r="H22819" i="5"/>
  <c r="H22820" i="5"/>
  <c r="H22821" i="5"/>
  <c r="H22822" i="5"/>
  <c r="H22823" i="5"/>
  <c r="H22824" i="5"/>
  <c r="H22825" i="5"/>
  <c r="H22826" i="5"/>
  <c r="H22827" i="5"/>
  <c r="H22828" i="5"/>
  <c r="H22829" i="5"/>
  <c r="H22830" i="5"/>
  <c r="H22831" i="5"/>
  <c r="H22832" i="5"/>
  <c r="H22833" i="5"/>
  <c r="H22834" i="5"/>
  <c r="H22835" i="5"/>
  <c r="H22836" i="5"/>
  <c r="H22837" i="5"/>
  <c r="H22838" i="5"/>
  <c r="H22839" i="5"/>
  <c r="H22840" i="5"/>
  <c r="H22841" i="5"/>
  <c r="H22842" i="5"/>
  <c r="H22843" i="5"/>
  <c r="H22844" i="5"/>
  <c r="H22845" i="5"/>
  <c r="H22846" i="5"/>
  <c r="H22847" i="5"/>
  <c r="H22848" i="5"/>
  <c r="H22849" i="5"/>
  <c r="H22850" i="5"/>
  <c r="H22851" i="5"/>
  <c r="H22852" i="5"/>
  <c r="H22853" i="5"/>
  <c r="H22854" i="5"/>
  <c r="H22855" i="5"/>
  <c r="H22856" i="5"/>
  <c r="H22857" i="5"/>
  <c r="H22858" i="5"/>
  <c r="H22859" i="5"/>
  <c r="H22860" i="5"/>
  <c r="H22861" i="5"/>
  <c r="H22862" i="5"/>
  <c r="H22863" i="5"/>
  <c r="H22864" i="5"/>
  <c r="H22865" i="5"/>
  <c r="H22866" i="5"/>
  <c r="H22867" i="5"/>
  <c r="H22868" i="5"/>
  <c r="H22869" i="5"/>
  <c r="H22870" i="5"/>
  <c r="H22871" i="5"/>
  <c r="H22872" i="5"/>
  <c r="H22873" i="5"/>
  <c r="H22874" i="5"/>
  <c r="H22875" i="5"/>
  <c r="H22876" i="5"/>
  <c r="H22877" i="5"/>
  <c r="H22878" i="5"/>
  <c r="H22879" i="5"/>
  <c r="H22880" i="5"/>
  <c r="H22881" i="5"/>
  <c r="H22882" i="5"/>
  <c r="H22883" i="5"/>
  <c r="H22884" i="5"/>
  <c r="H22885" i="5"/>
  <c r="H22886" i="5"/>
  <c r="H22887" i="5"/>
  <c r="H22888" i="5"/>
  <c r="H22889" i="5"/>
  <c r="H22890" i="5"/>
  <c r="H22891" i="5"/>
  <c r="H22892" i="5"/>
  <c r="H22893" i="5"/>
  <c r="H22894" i="5"/>
  <c r="H22895" i="5"/>
  <c r="H22896" i="5"/>
  <c r="H22897" i="5"/>
  <c r="H22898" i="5"/>
  <c r="H22899" i="5"/>
  <c r="H22900" i="5"/>
  <c r="H22901" i="5"/>
  <c r="H22902" i="5"/>
  <c r="H22903" i="5"/>
  <c r="H22904" i="5"/>
  <c r="H22905" i="5"/>
  <c r="H22906" i="5"/>
  <c r="H22907" i="5"/>
  <c r="H22908" i="5"/>
  <c r="H22909" i="5"/>
  <c r="H22910" i="5"/>
  <c r="H22911" i="5"/>
  <c r="H22912" i="5"/>
  <c r="H22913" i="5"/>
  <c r="H22914" i="5"/>
  <c r="H22915" i="5"/>
  <c r="H22916" i="5"/>
  <c r="H22917" i="5"/>
  <c r="H22918" i="5"/>
  <c r="H22919" i="5"/>
  <c r="H22920" i="5"/>
  <c r="H22921" i="5"/>
  <c r="H22922" i="5"/>
  <c r="H22923" i="5"/>
  <c r="H22924" i="5"/>
  <c r="H22925" i="5"/>
  <c r="H22926" i="5"/>
  <c r="H22927" i="5"/>
  <c r="H22928" i="5"/>
  <c r="H22929" i="5"/>
  <c r="H22930" i="5"/>
  <c r="H22931" i="5"/>
  <c r="H22932" i="5"/>
  <c r="H22933" i="5"/>
  <c r="H22934" i="5"/>
  <c r="H22935" i="5"/>
  <c r="H22936" i="5"/>
  <c r="H22937" i="5"/>
  <c r="H22938" i="5"/>
  <c r="H22939" i="5"/>
  <c r="H22940" i="5"/>
  <c r="H22941" i="5"/>
  <c r="H22942" i="5"/>
  <c r="H22943" i="5"/>
  <c r="H22944" i="5"/>
  <c r="H22945" i="5"/>
  <c r="H22946" i="5"/>
  <c r="H22947" i="5"/>
  <c r="H22948" i="5"/>
  <c r="H22949" i="5"/>
  <c r="H22950" i="5"/>
  <c r="H22951" i="5"/>
  <c r="H22952" i="5"/>
  <c r="H22953" i="5"/>
  <c r="H22954" i="5"/>
  <c r="H22955" i="5"/>
  <c r="H22956" i="5"/>
  <c r="H22957" i="5"/>
  <c r="H22958" i="5"/>
  <c r="H22959" i="5"/>
  <c r="H22960" i="5"/>
  <c r="H22961" i="5"/>
  <c r="H22962" i="5"/>
  <c r="H22963" i="5"/>
  <c r="H22964" i="5"/>
  <c r="H22965" i="5"/>
  <c r="H22966" i="5"/>
  <c r="H22967" i="5"/>
  <c r="H22968" i="5"/>
  <c r="H22969" i="5"/>
  <c r="H22970" i="5"/>
  <c r="H22971" i="5"/>
  <c r="H22972" i="5"/>
  <c r="H22973" i="5"/>
  <c r="H22974" i="5"/>
  <c r="H22975" i="5"/>
  <c r="H22976" i="5"/>
  <c r="H22977" i="5"/>
  <c r="H22978" i="5"/>
  <c r="H22979" i="5"/>
  <c r="H22980" i="5"/>
  <c r="H22981" i="5"/>
  <c r="H22982" i="5"/>
  <c r="H22983" i="5"/>
  <c r="H22984" i="5"/>
  <c r="H22985" i="5"/>
  <c r="H22986" i="5"/>
  <c r="H22987" i="5"/>
  <c r="H22988" i="5"/>
  <c r="H22989" i="5"/>
  <c r="H22990" i="5"/>
  <c r="H22991" i="5"/>
  <c r="H22992" i="5"/>
  <c r="H22993" i="5"/>
  <c r="H22994" i="5"/>
  <c r="H22995" i="5"/>
  <c r="H22996" i="5"/>
  <c r="H22997" i="5"/>
  <c r="H22998" i="5"/>
  <c r="H22999" i="5"/>
  <c r="H23000" i="5"/>
  <c r="H23001" i="5"/>
  <c r="H23002" i="5"/>
  <c r="H23003" i="5"/>
  <c r="H23004" i="5"/>
  <c r="H23005" i="5"/>
  <c r="H23006" i="5"/>
  <c r="H23007" i="5"/>
  <c r="H23008" i="5"/>
  <c r="H23009" i="5"/>
  <c r="H23010" i="5"/>
  <c r="H23011" i="5"/>
  <c r="H23012" i="5"/>
  <c r="H23013" i="5"/>
  <c r="H23014" i="5"/>
  <c r="H23015" i="5"/>
  <c r="H23016" i="5"/>
  <c r="H23017" i="5"/>
  <c r="H23018" i="5"/>
  <c r="H23019" i="5"/>
  <c r="H23020" i="5"/>
  <c r="H23021" i="5"/>
  <c r="H23022" i="5"/>
  <c r="H23023" i="5"/>
  <c r="H23024" i="5"/>
  <c r="H23025" i="5"/>
  <c r="H23026" i="5"/>
  <c r="H23027" i="5"/>
  <c r="H23028" i="5"/>
  <c r="H23029" i="5"/>
  <c r="H23030" i="5"/>
  <c r="H23031" i="5"/>
  <c r="H23032" i="5"/>
  <c r="H23033" i="5"/>
  <c r="H23034" i="5"/>
  <c r="H23035" i="5"/>
  <c r="H23036" i="5"/>
  <c r="H23037" i="5"/>
  <c r="H23038" i="5"/>
  <c r="H23039" i="5"/>
  <c r="H23040" i="5"/>
  <c r="H23041" i="5"/>
  <c r="H23042" i="5"/>
  <c r="H23043" i="5"/>
  <c r="H23044" i="5"/>
  <c r="H23045" i="5"/>
  <c r="H23046" i="5"/>
  <c r="H23047" i="5"/>
  <c r="H23048" i="5"/>
  <c r="H23049" i="5"/>
  <c r="H23050" i="5"/>
  <c r="H23051" i="5"/>
  <c r="H23052" i="5"/>
  <c r="H23053" i="5"/>
  <c r="H23054" i="5"/>
  <c r="H23055" i="5"/>
  <c r="H23056" i="5"/>
  <c r="H23057" i="5"/>
  <c r="H23058" i="5"/>
  <c r="H23059" i="5"/>
  <c r="H23060" i="5"/>
  <c r="H23061" i="5"/>
  <c r="H23062" i="5"/>
  <c r="H23063" i="5"/>
  <c r="H23064" i="5"/>
  <c r="H23065" i="5"/>
  <c r="H23066" i="5"/>
  <c r="H23067" i="5"/>
  <c r="H23068" i="5"/>
  <c r="H23069" i="5"/>
  <c r="H23070" i="5"/>
  <c r="H23071" i="5"/>
  <c r="H23072" i="5"/>
  <c r="H23073" i="5"/>
  <c r="H23074" i="5"/>
  <c r="H23075" i="5"/>
  <c r="H23076" i="5"/>
  <c r="H23077" i="5"/>
  <c r="H23078" i="5"/>
  <c r="H23079" i="5"/>
  <c r="H23080" i="5"/>
  <c r="H23081" i="5"/>
  <c r="H23082" i="5"/>
  <c r="H23083" i="5"/>
  <c r="H23084" i="5"/>
  <c r="H23085" i="5"/>
  <c r="H23086" i="5"/>
  <c r="H23087" i="5"/>
  <c r="H23088" i="5"/>
  <c r="H23089" i="5"/>
  <c r="H23090" i="5"/>
  <c r="H23091" i="5"/>
  <c r="H23092" i="5"/>
  <c r="H23093" i="5"/>
  <c r="H23094" i="5"/>
  <c r="H23095" i="5"/>
  <c r="H23096" i="5"/>
  <c r="H23097" i="5"/>
  <c r="H23098" i="5"/>
  <c r="H23099" i="5"/>
  <c r="H23100" i="5"/>
  <c r="H23101" i="5"/>
  <c r="H23102" i="5"/>
  <c r="H23103" i="5"/>
  <c r="H23104" i="5"/>
  <c r="H23105" i="5"/>
  <c r="H23106" i="5"/>
  <c r="H23107" i="5"/>
  <c r="H23108" i="5"/>
  <c r="H23109" i="5"/>
  <c r="H23110" i="5"/>
  <c r="H23111" i="5"/>
  <c r="H23112" i="5"/>
  <c r="H23113" i="5"/>
  <c r="H23114" i="5"/>
  <c r="H23115" i="5"/>
  <c r="H23116" i="5"/>
  <c r="H23117" i="5"/>
  <c r="H23118" i="5"/>
  <c r="H23119" i="5"/>
  <c r="H23120" i="5"/>
  <c r="H23121" i="5"/>
  <c r="H23122" i="5"/>
  <c r="H23123" i="5"/>
  <c r="H23124" i="5"/>
  <c r="H23125" i="5"/>
  <c r="H23126" i="5"/>
  <c r="H23127" i="5"/>
  <c r="H23128" i="5"/>
  <c r="H23129" i="5"/>
  <c r="H23130" i="5"/>
  <c r="H23131" i="5"/>
  <c r="H23132" i="5"/>
  <c r="H23133" i="5"/>
  <c r="H23134" i="5"/>
  <c r="H23135" i="5"/>
  <c r="H23136" i="5"/>
  <c r="H23137" i="5"/>
  <c r="H23138" i="5"/>
  <c r="H23139" i="5"/>
  <c r="H23140" i="5"/>
  <c r="H23141" i="5"/>
  <c r="H23142" i="5"/>
  <c r="H23143" i="5"/>
  <c r="H23144" i="5"/>
  <c r="H23145" i="5"/>
  <c r="H23146" i="5"/>
  <c r="H23147" i="5"/>
  <c r="H23148" i="5"/>
  <c r="H23149" i="5"/>
  <c r="H23150" i="5"/>
  <c r="H23151" i="5"/>
  <c r="H23152" i="5"/>
  <c r="H23153" i="5"/>
  <c r="H23154" i="5"/>
  <c r="H23155" i="5"/>
  <c r="H23156" i="5"/>
  <c r="H23157" i="5"/>
  <c r="H23158" i="5"/>
  <c r="H23159" i="5"/>
  <c r="H23160" i="5"/>
  <c r="H23161" i="5"/>
  <c r="H23162" i="5"/>
  <c r="H23163" i="5"/>
  <c r="H23164" i="5"/>
  <c r="H23165" i="5"/>
  <c r="H23166" i="5"/>
  <c r="H23167" i="5"/>
  <c r="H23168" i="5"/>
  <c r="H23169" i="5"/>
  <c r="H23170" i="5"/>
  <c r="H23171" i="5"/>
  <c r="H23172" i="5"/>
  <c r="H23173" i="5"/>
  <c r="H23174" i="5"/>
  <c r="H23175" i="5"/>
  <c r="H23176" i="5"/>
  <c r="H23177" i="5"/>
  <c r="H23178" i="5"/>
  <c r="H23179" i="5"/>
  <c r="H23180" i="5"/>
  <c r="H23181" i="5"/>
  <c r="H23182" i="5"/>
  <c r="H23183" i="5"/>
  <c r="H23184" i="5"/>
  <c r="H23185" i="5"/>
  <c r="H23186" i="5"/>
  <c r="H23187" i="5"/>
  <c r="H23188" i="5"/>
  <c r="H23189" i="5"/>
  <c r="H23190" i="5"/>
  <c r="H23191" i="5"/>
  <c r="H23192" i="5"/>
  <c r="H23193" i="5"/>
  <c r="H23194" i="5"/>
  <c r="H23195" i="5"/>
  <c r="H23196" i="5"/>
  <c r="H23197" i="5"/>
  <c r="H23198" i="5"/>
  <c r="H23199" i="5"/>
  <c r="H23200" i="5"/>
  <c r="H23201" i="5"/>
  <c r="H23202" i="5"/>
  <c r="H23203" i="5"/>
  <c r="H23204" i="5"/>
  <c r="H23205" i="5"/>
  <c r="H23206" i="5"/>
  <c r="H23207" i="5"/>
  <c r="H23208" i="5"/>
  <c r="H23209" i="5"/>
  <c r="H23210" i="5"/>
  <c r="H23211" i="5"/>
  <c r="H23212" i="5"/>
  <c r="H23213" i="5"/>
  <c r="H23214" i="5"/>
  <c r="H23215" i="5"/>
  <c r="H23216" i="5"/>
  <c r="H23217" i="5"/>
  <c r="H23218" i="5"/>
  <c r="H23219" i="5"/>
  <c r="H23220" i="5"/>
  <c r="H23221" i="5"/>
  <c r="H23222" i="5"/>
  <c r="H23223" i="5"/>
  <c r="H23224" i="5"/>
  <c r="H23225" i="5"/>
  <c r="H23226" i="5"/>
  <c r="H23227" i="5"/>
  <c r="H23228" i="5"/>
  <c r="H23229" i="5"/>
  <c r="H23230" i="5"/>
  <c r="H23231" i="5"/>
  <c r="H23232" i="5"/>
  <c r="H23233" i="5"/>
  <c r="H23234" i="5"/>
  <c r="H23235" i="5"/>
  <c r="H23236" i="5"/>
  <c r="H23237" i="5"/>
  <c r="H23238" i="5"/>
  <c r="H23239" i="5"/>
  <c r="H23240" i="5"/>
  <c r="H23241" i="5"/>
  <c r="H23242" i="5"/>
  <c r="H23243" i="5"/>
  <c r="H23244" i="5"/>
  <c r="H23245" i="5"/>
  <c r="H23246" i="5"/>
  <c r="H23247" i="5"/>
  <c r="H23248" i="5"/>
  <c r="H23249" i="5"/>
  <c r="H23250" i="5"/>
  <c r="H23251" i="5"/>
  <c r="H23252" i="5"/>
  <c r="H23253" i="5"/>
  <c r="H23254" i="5"/>
  <c r="H23255" i="5"/>
  <c r="H23256" i="5"/>
  <c r="H23257" i="5"/>
  <c r="H23258" i="5"/>
  <c r="H23259" i="5"/>
  <c r="H23260" i="5"/>
  <c r="H23261" i="5"/>
  <c r="H23262" i="5"/>
  <c r="H23263" i="5"/>
  <c r="H23264" i="5"/>
  <c r="H23265" i="5"/>
  <c r="H23266" i="5"/>
  <c r="H23267" i="5"/>
  <c r="H23268" i="5"/>
  <c r="H23269" i="5"/>
  <c r="H23270" i="5"/>
  <c r="H23271" i="5"/>
  <c r="H23272" i="5"/>
  <c r="H23273" i="5"/>
  <c r="H23274" i="5"/>
  <c r="H23275" i="5"/>
  <c r="H23276" i="5"/>
  <c r="H23277" i="5"/>
  <c r="H23278" i="5"/>
  <c r="H23279" i="5"/>
  <c r="H23280" i="5"/>
  <c r="H23281" i="5"/>
  <c r="H23282" i="5"/>
  <c r="H23283" i="5"/>
  <c r="H23284" i="5"/>
  <c r="H23285" i="5"/>
  <c r="H23286" i="5"/>
  <c r="H23287" i="5"/>
  <c r="H23288" i="5"/>
  <c r="H23289" i="5"/>
  <c r="H23290" i="5"/>
  <c r="H23291" i="5"/>
  <c r="H23292" i="5"/>
  <c r="H23293" i="5"/>
  <c r="H23294" i="5"/>
  <c r="H23295" i="5"/>
  <c r="H23296" i="5"/>
  <c r="H23297" i="5"/>
  <c r="H23298" i="5"/>
  <c r="H23299" i="5"/>
  <c r="H23300" i="5"/>
  <c r="H23301" i="5"/>
  <c r="H23302" i="5"/>
  <c r="H23303" i="5"/>
  <c r="H23304" i="5"/>
  <c r="H23305" i="5"/>
  <c r="H23306" i="5"/>
  <c r="H23307" i="5"/>
  <c r="H23308" i="5"/>
  <c r="H23309" i="5"/>
  <c r="H23310" i="5"/>
  <c r="H23311" i="5"/>
  <c r="H23312" i="5"/>
  <c r="H23313" i="5"/>
  <c r="H23314" i="5"/>
  <c r="H23315" i="5"/>
  <c r="H23316" i="5"/>
  <c r="H23317" i="5"/>
  <c r="H23318" i="5"/>
  <c r="H23319" i="5"/>
  <c r="H23320" i="5"/>
  <c r="H23321" i="5"/>
  <c r="H23322" i="5"/>
  <c r="H23323" i="5"/>
  <c r="H23324" i="5"/>
  <c r="H23325" i="5"/>
  <c r="H23326" i="5"/>
  <c r="H23327" i="5"/>
  <c r="H23328" i="5"/>
  <c r="H23329" i="5"/>
  <c r="H23330" i="5"/>
  <c r="H23331" i="5"/>
  <c r="H23332" i="5"/>
  <c r="H23333" i="5"/>
  <c r="H23334" i="5"/>
  <c r="H23335" i="5"/>
  <c r="H23336" i="5"/>
  <c r="H23337" i="5"/>
  <c r="H23338" i="5"/>
  <c r="H23339" i="5"/>
  <c r="H23340" i="5"/>
  <c r="H23341" i="5"/>
  <c r="H23342" i="5"/>
  <c r="H23343" i="5"/>
  <c r="H23344" i="5"/>
  <c r="H23345" i="5"/>
  <c r="H23346" i="5"/>
  <c r="H23347" i="5"/>
  <c r="H23348" i="5"/>
  <c r="H23349" i="5"/>
  <c r="H23350" i="5"/>
  <c r="H23351" i="5"/>
  <c r="H23352" i="5"/>
  <c r="H23353" i="5"/>
  <c r="H23354" i="5"/>
  <c r="H23355" i="5"/>
  <c r="H23356" i="5"/>
  <c r="H23357" i="5"/>
  <c r="H23358" i="5"/>
  <c r="H23359" i="5"/>
  <c r="H23360" i="5"/>
  <c r="H23361" i="5"/>
  <c r="H23362" i="5"/>
  <c r="H23363" i="5"/>
  <c r="H23364" i="5"/>
  <c r="H23365" i="5"/>
  <c r="H23366" i="5"/>
  <c r="H23367" i="5"/>
  <c r="H23368" i="5"/>
  <c r="H23369" i="5"/>
  <c r="H23370" i="5"/>
  <c r="H23371" i="5"/>
  <c r="H23372" i="5"/>
  <c r="H23373" i="5"/>
  <c r="H23374" i="5"/>
  <c r="H23375" i="5"/>
  <c r="H23376" i="5"/>
  <c r="H23377" i="5"/>
  <c r="H23378" i="5"/>
  <c r="H23379" i="5"/>
  <c r="H23380" i="5"/>
  <c r="H23381" i="5"/>
  <c r="H23382" i="5"/>
  <c r="H23383" i="5"/>
  <c r="H23384" i="5"/>
  <c r="H23385" i="5"/>
  <c r="H23386" i="5"/>
  <c r="H23387" i="5"/>
  <c r="H23388" i="5"/>
  <c r="H23389" i="5"/>
  <c r="H23390" i="5"/>
  <c r="H23391" i="5"/>
  <c r="H23392" i="5"/>
  <c r="H23393" i="5"/>
  <c r="H23394" i="5"/>
  <c r="H23395" i="5"/>
  <c r="H23396" i="5"/>
  <c r="H23397" i="5"/>
  <c r="H23398" i="5"/>
  <c r="H23399" i="5"/>
  <c r="H23400" i="5"/>
  <c r="H23401" i="5"/>
  <c r="H23402" i="5"/>
  <c r="H23403" i="5"/>
  <c r="H23404" i="5"/>
  <c r="H23405" i="5"/>
  <c r="H23406" i="5"/>
  <c r="H23407" i="5"/>
  <c r="H23408" i="5"/>
  <c r="H23409" i="5"/>
  <c r="H23410" i="5"/>
  <c r="H23411" i="5"/>
  <c r="H23412" i="5"/>
  <c r="H23413" i="5"/>
  <c r="H23414" i="5"/>
  <c r="H23415" i="5"/>
  <c r="H23416" i="5"/>
  <c r="H23417" i="5"/>
  <c r="H23418" i="5"/>
  <c r="H23419" i="5"/>
  <c r="H23420" i="5"/>
  <c r="H23421" i="5"/>
  <c r="H23422" i="5"/>
  <c r="H23423" i="5"/>
  <c r="H23424" i="5"/>
  <c r="H23425" i="5"/>
  <c r="H23426" i="5"/>
  <c r="H23427" i="5"/>
  <c r="H23428" i="5"/>
  <c r="H23429" i="5"/>
  <c r="H23430" i="5"/>
  <c r="H23431" i="5"/>
  <c r="H23432" i="5"/>
  <c r="H23433" i="5"/>
  <c r="H23434" i="5"/>
  <c r="H23435" i="5"/>
  <c r="H23436" i="5"/>
  <c r="H23437" i="5"/>
  <c r="H23438" i="5"/>
  <c r="H23439" i="5"/>
  <c r="H23440" i="5"/>
  <c r="H23441" i="5"/>
  <c r="H23442" i="5"/>
  <c r="H23443" i="5"/>
  <c r="H23444" i="5"/>
  <c r="H23445" i="5"/>
  <c r="H23446" i="5"/>
  <c r="H23447" i="5"/>
  <c r="H23448" i="5"/>
  <c r="H23449" i="5"/>
  <c r="H23450" i="5"/>
  <c r="H23451" i="5"/>
  <c r="H23452" i="5"/>
  <c r="H23453" i="5"/>
  <c r="H23454" i="5"/>
  <c r="H23455" i="5"/>
  <c r="H23456" i="5"/>
  <c r="H23457" i="5"/>
  <c r="H23458" i="5"/>
  <c r="H23459" i="5"/>
  <c r="H23460" i="5"/>
  <c r="H23461" i="5"/>
  <c r="H23462" i="5"/>
  <c r="H23463" i="5"/>
  <c r="H23464" i="5"/>
  <c r="H23465" i="5"/>
  <c r="H23466" i="5"/>
  <c r="H23467" i="5"/>
  <c r="H23468" i="5"/>
  <c r="H23469" i="5"/>
  <c r="H23470" i="5"/>
  <c r="H23471" i="5"/>
  <c r="H23472" i="5"/>
  <c r="H23473" i="5"/>
  <c r="H23474" i="5"/>
  <c r="H23475" i="5"/>
  <c r="H23476" i="5"/>
  <c r="H23477" i="5"/>
  <c r="H23478" i="5"/>
  <c r="H23479" i="5"/>
  <c r="H23480" i="5"/>
  <c r="H23481" i="5"/>
  <c r="H23482" i="5"/>
  <c r="H23483" i="5"/>
  <c r="H23484" i="5"/>
  <c r="H23485" i="5"/>
  <c r="H23486" i="5"/>
  <c r="H23487" i="5"/>
  <c r="H23488" i="5"/>
  <c r="H23489" i="5"/>
  <c r="H23490" i="5"/>
  <c r="H23491" i="5"/>
  <c r="H23492" i="5"/>
  <c r="H23493" i="5"/>
  <c r="H23494" i="5"/>
  <c r="H23495" i="5"/>
  <c r="H23496" i="5"/>
  <c r="H23497" i="5"/>
  <c r="H23498" i="5"/>
  <c r="H23499" i="5"/>
  <c r="H23500" i="5"/>
  <c r="H23501" i="5"/>
  <c r="H23502" i="5"/>
  <c r="H23503" i="5"/>
  <c r="H23504" i="5"/>
  <c r="H23505" i="5"/>
  <c r="H23506" i="5"/>
  <c r="H23507" i="5"/>
  <c r="H23508" i="5"/>
  <c r="H23509" i="5"/>
  <c r="H23510" i="5"/>
  <c r="H23511" i="5"/>
  <c r="H23512" i="5"/>
  <c r="H23513" i="5"/>
  <c r="H23514" i="5"/>
  <c r="H23515" i="5"/>
  <c r="H23516" i="5"/>
  <c r="H23517" i="5"/>
  <c r="H23518" i="5"/>
  <c r="H23519" i="5"/>
  <c r="H23520" i="5"/>
  <c r="H23521" i="5"/>
  <c r="H23522" i="5"/>
  <c r="H23523" i="5"/>
  <c r="H23524" i="5"/>
  <c r="H23525" i="5"/>
  <c r="H23526" i="5"/>
  <c r="H23527" i="5"/>
  <c r="H23528" i="5"/>
  <c r="H23529" i="5"/>
  <c r="H23530" i="5"/>
  <c r="H23531" i="5"/>
  <c r="H23532" i="5"/>
  <c r="H23533" i="5"/>
  <c r="H23534" i="5"/>
  <c r="H23535" i="5"/>
  <c r="H23536" i="5"/>
  <c r="H23537" i="5"/>
  <c r="H23538" i="5"/>
  <c r="H23539" i="5"/>
  <c r="H23540" i="5"/>
  <c r="H23541" i="5"/>
  <c r="H23542" i="5"/>
  <c r="H23543" i="5"/>
  <c r="H23544" i="5"/>
  <c r="H23545" i="5"/>
  <c r="H23546" i="5"/>
  <c r="H23547" i="5"/>
  <c r="H23548" i="5"/>
  <c r="H23549" i="5"/>
  <c r="H23550" i="5"/>
  <c r="H23551" i="5"/>
  <c r="H23552" i="5"/>
  <c r="H23553" i="5"/>
  <c r="H23554" i="5"/>
  <c r="H23555" i="5"/>
  <c r="H23556" i="5"/>
  <c r="H23557" i="5"/>
  <c r="H23558" i="5"/>
  <c r="H23559" i="5"/>
  <c r="H23560" i="5"/>
  <c r="H23561" i="5"/>
  <c r="H23562" i="5"/>
  <c r="H23563" i="5"/>
  <c r="H23564" i="5"/>
  <c r="H23565" i="5"/>
  <c r="H23566" i="5"/>
  <c r="H23567" i="5"/>
  <c r="H23568" i="5"/>
  <c r="H23569" i="5"/>
  <c r="H23570" i="5"/>
  <c r="H23571" i="5"/>
  <c r="H23572" i="5"/>
  <c r="H23573" i="5"/>
  <c r="H23574" i="5"/>
  <c r="H23575" i="5"/>
  <c r="H23576" i="5"/>
  <c r="H23577" i="5"/>
  <c r="H23578" i="5"/>
  <c r="H23579" i="5"/>
  <c r="H23580" i="5"/>
  <c r="H23581" i="5"/>
  <c r="H23582" i="5"/>
  <c r="H23583" i="5"/>
  <c r="H23584" i="5"/>
  <c r="H23585" i="5"/>
  <c r="H23586" i="5"/>
  <c r="H23587" i="5"/>
  <c r="H23588" i="5"/>
  <c r="H23589" i="5"/>
  <c r="H23590" i="5"/>
  <c r="H23591" i="5"/>
  <c r="H23592" i="5"/>
  <c r="H23593" i="5"/>
  <c r="H23594" i="5"/>
  <c r="H23595" i="5"/>
  <c r="H23596" i="5"/>
  <c r="H23597" i="5"/>
  <c r="H23598" i="5"/>
  <c r="H23599" i="5"/>
  <c r="H23600" i="5"/>
  <c r="H23601" i="5"/>
  <c r="H23602" i="5"/>
  <c r="H23603" i="5"/>
  <c r="H23604" i="5"/>
  <c r="H23605" i="5"/>
  <c r="H23606" i="5"/>
  <c r="H23607" i="5"/>
  <c r="H23608" i="5"/>
  <c r="H23609" i="5"/>
  <c r="H23610" i="5"/>
  <c r="H23611" i="5"/>
  <c r="H23612" i="5"/>
  <c r="H23613" i="5"/>
  <c r="H23614" i="5"/>
  <c r="H23615" i="5"/>
  <c r="H23616" i="5"/>
  <c r="H23617" i="5"/>
  <c r="H23618" i="5"/>
  <c r="H23619" i="5"/>
  <c r="H23620" i="5"/>
  <c r="H23621" i="5"/>
  <c r="H23622" i="5"/>
  <c r="H23623" i="5"/>
  <c r="H23624" i="5"/>
  <c r="H23625" i="5"/>
  <c r="H23626" i="5"/>
  <c r="H23627" i="5"/>
  <c r="H23628" i="5"/>
  <c r="H23629" i="5"/>
  <c r="H23630" i="5"/>
  <c r="H23631" i="5"/>
  <c r="H23632" i="5"/>
  <c r="H23633" i="5"/>
  <c r="H23634" i="5"/>
  <c r="H23635" i="5"/>
  <c r="H23636" i="5"/>
  <c r="H23637" i="5"/>
  <c r="H23638" i="5"/>
  <c r="H23639" i="5"/>
  <c r="H23640" i="5"/>
  <c r="H23641" i="5"/>
  <c r="H23642" i="5"/>
  <c r="H23643" i="5"/>
  <c r="H23644" i="5"/>
  <c r="H23645" i="5"/>
  <c r="H23646" i="5"/>
  <c r="H23647" i="5"/>
  <c r="H23648" i="5"/>
  <c r="H23649" i="5"/>
  <c r="H23650" i="5"/>
  <c r="H23651" i="5"/>
  <c r="H23652" i="5"/>
  <c r="H23653" i="5"/>
  <c r="H23654" i="5"/>
  <c r="H23655" i="5"/>
  <c r="H23656" i="5"/>
  <c r="H23657" i="5"/>
  <c r="H23658" i="5"/>
  <c r="H23659" i="5"/>
  <c r="H23660" i="5"/>
  <c r="H23661" i="5"/>
  <c r="H23662" i="5"/>
  <c r="H23663" i="5"/>
  <c r="H23664" i="5"/>
  <c r="H23665" i="5"/>
  <c r="H23666" i="5"/>
  <c r="H23667" i="5"/>
  <c r="H23668" i="5"/>
  <c r="H23669" i="5"/>
  <c r="H23670" i="5"/>
  <c r="H23671" i="5"/>
  <c r="H23672" i="5"/>
  <c r="H23673" i="5"/>
  <c r="H23674" i="5"/>
  <c r="H23675" i="5"/>
  <c r="H23676" i="5"/>
  <c r="H23677" i="5"/>
  <c r="H23678" i="5"/>
  <c r="H23679" i="5"/>
  <c r="H23680" i="5"/>
  <c r="H23681" i="5"/>
  <c r="H23682" i="5"/>
  <c r="H23683" i="5"/>
  <c r="H23684" i="5"/>
  <c r="H23685" i="5"/>
  <c r="H23686" i="5"/>
  <c r="H23687" i="5"/>
  <c r="H23688" i="5"/>
  <c r="H23689" i="5"/>
  <c r="H23690" i="5"/>
  <c r="H23691" i="5"/>
  <c r="H23692" i="5"/>
  <c r="H23693" i="5"/>
  <c r="H23694" i="5"/>
  <c r="H23695" i="5"/>
  <c r="H23696" i="5"/>
  <c r="H23697" i="5"/>
  <c r="H23698" i="5"/>
  <c r="H23699" i="5"/>
  <c r="H23700" i="5"/>
  <c r="H23701" i="5"/>
  <c r="H23702" i="5"/>
  <c r="H23703" i="5"/>
  <c r="H23704" i="5"/>
  <c r="H23705" i="5"/>
  <c r="H23706" i="5"/>
  <c r="H23707" i="5"/>
  <c r="H23708" i="5"/>
  <c r="H23709" i="5"/>
  <c r="H23710" i="5"/>
  <c r="H23711" i="5"/>
  <c r="H23712" i="5"/>
  <c r="H23713" i="5"/>
  <c r="H23714" i="5"/>
  <c r="H23715" i="5"/>
  <c r="H23716" i="5"/>
  <c r="H23717" i="5"/>
  <c r="H23718" i="5"/>
  <c r="H23719" i="5"/>
  <c r="H23720" i="5"/>
  <c r="H23721" i="5"/>
  <c r="H23722" i="5"/>
  <c r="H23723" i="5"/>
  <c r="H23724" i="5"/>
  <c r="H23725" i="5"/>
  <c r="H23726" i="5"/>
  <c r="H23727" i="5"/>
  <c r="H23728" i="5"/>
  <c r="H23729" i="5"/>
  <c r="H23730" i="5"/>
  <c r="H23731" i="5"/>
  <c r="H23732" i="5"/>
  <c r="H23733" i="5"/>
  <c r="H23734" i="5"/>
  <c r="H23735" i="5"/>
  <c r="H23736" i="5"/>
  <c r="H23737" i="5"/>
  <c r="H23738" i="5"/>
  <c r="H23739" i="5"/>
  <c r="H23740" i="5"/>
  <c r="H23741" i="5"/>
  <c r="H23742" i="5"/>
  <c r="H23743" i="5"/>
  <c r="H23744" i="5"/>
  <c r="H23745" i="5"/>
  <c r="H23746" i="5"/>
  <c r="H23747" i="5"/>
  <c r="H23748" i="5"/>
  <c r="H23749" i="5"/>
  <c r="H23750" i="5"/>
  <c r="H23751" i="5"/>
  <c r="H23752" i="5"/>
  <c r="H23753" i="5"/>
  <c r="H23754" i="5"/>
  <c r="H23755" i="5"/>
  <c r="H23756" i="5"/>
  <c r="H23757" i="5"/>
  <c r="H23758" i="5"/>
  <c r="H23759" i="5"/>
  <c r="H23760" i="5"/>
  <c r="H23761" i="5"/>
  <c r="H23762" i="5"/>
  <c r="H23763" i="5"/>
  <c r="H23764" i="5"/>
  <c r="H23765" i="5"/>
  <c r="H23766" i="5"/>
  <c r="H23767" i="5"/>
  <c r="H23768" i="5"/>
  <c r="H23769" i="5"/>
  <c r="H23770" i="5"/>
  <c r="H23771" i="5"/>
  <c r="H23772" i="5"/>
  <c r="H23773" i="5"/>
  <c r="H23774" i="5"/>
  <c r="H23775" i="5"/>
  <c r="H23776" i="5"/>
  <c r="H23777" i="5"/>
  <c r="H23778" i="5"/>
  <c r="H23779" i="5"/>
  <c r="H23780" i="5"/>
  <c r="H23781" i="5"/>
  <c r="H23782" i="5"/>
  <c r="H23783" i="5"/>
  <c r="H23784" i="5"/>
  <c r="H23785" i="5"/>
  <c r="H23786" i="5"/>
  <c r="H23787" i="5"/>
  <c r="H23788" i="5"/>
  <c r="H23789" i="5"/>
  <c r="H23790" i="5"/>
  <c r="H23791" i="5"/>
  <c r="H23792" i="5"/>
  <c r="H23793" i="5"/>
  <c r="H23794" i="5"/>
  <c r="H23795" i="5"/>
  <c r="H23796" i="5"/>
  <c r="H23797" i="5"/>
  <c r="H23798" i="5"/>
  <c r="H23799" i="5"/>
  <c r="H23800" i="5"/>
  <c r="H23801" i="5"/>
  <c r="H23802" i="5"/>
  <c r="H23803" i="5"/>
  <c r="H23804" i="5"/>
  <c r="H23805" i="5"/>
  <c r="H23806" i="5"/>
  <c r="H23807" i="5"/>
  <c r="H23808" i="5"/>
  <c r="H23809" i="5"/>
  <c r="H23810" i="5"/>
  <c r="H23811" i="5"/>
  <c r="H23812" i="5"/>
  <c r="H23813" i="5"/>
  <c r="H23814" i="5"/>
  <c r="H23815" i="5"/>
  <c r="H23816" i="5"/>
  <c r="H23817" i="5"/>
  <c r="H23818" i="5"/>
  <c r="H23819" i="5"/>
  <c r="H23820" i="5"/>
  <c r="H23821" i="5"/>
  <c r="H23822" i="5"/>
  <c r="H23823" i="5"/>
  <c r="H23824" i="5"/>
  <c r="H23825" i="5"/>
  <c r="H23826" i="5"/>
  <c r="H23827" i="5"/>
  <c r="H23828" i="5"/>
  <c r="H23829" i="5"/>
  <c r="H23830" i="5"/>
  <c r="H23831" i="5"/>
  <c r="H23832" i="5"/>
  <c r="H23833" i="5"/>
  <c r="H23834" i="5"/>
  <c r="H23835" i="5"/>
  <c r="H23836" i="5"/>
  <c r="H23837" i="5"/>
  <c r="H23838" i="5"/>
  <c r="H23839" i="5"/>
  <c r="H23840" i="5"/>
  <c r="H23841" i="5"/>
  <c r="H23842" i="5"/>
  <c r="H23843" i="5"/>
  <c r="H23844" i="5"/>
  <c r="H23845" i="5"/>
  <c r="H23846" i="5"/>
  <c r="H23847" i="5"/>
  <c r="H23848" i="5"/>
  <c r="H23849" i="5"/>
  <c r="H23850" i="5"/>
  <c r="H23851" i="5"/>
  <c r="H23852" i="5"/>
  <c r="H23853" i="5"/>
  <c r="H23854" i="5"/>
  <c r="H23855" i="5"/>
  <c r="H23856" i="5"/>
  <c r="H23857" i="5"/>
  <c r="H23858" i="5"/>
  <c r="H23859" i="5"/>
  <c r="H23860" i="5"/>
  <c r="H23861" i="5"/>
  <c r="H23862" i="5"/>
  <c r="H23863" i="5"/>
  <c r="H23864" i="5"/>
  <c r="H23865" i="5"/>
  <c r="H23866" i="5"/>
  <c r="H23867" i="5"/>
  <c r="H23868" i="5"/>
  <c r="H23869" i="5"/>
  <c r="H23870" i="5"/>
  <c r="H23871" i="5"/>
  <c r="H23872" i="5"/>
  <c r="H23873" i="5"/>
  <c r="H23874" i="5"/>
  <c r="H23875" i="5"/>
  <c r="H23876" i="5"/>
  <c r="H23877" i="5"/>
  <c r="H23878" i="5"/>
  <c r="H23879" i="5"/>
  <c r="H23880" i="5"/>
  <c r="H23881" i="5"/>
  <c r="H23882" i="5"/>
  <c r="H23883" i="5"/>
  <c r="H23884" i="5"/>
  <c r="H23885" i="5"/>
  <c r="H23886" i="5"/>
  <c r="H23887" i="5"/>
  <c r="H23888" i="5"/>
  <c r="H23889" i="5"/>
  <c r="H23890" i="5"/>
  <c r="H23891" i="5"/>
  <c r="H23892" i="5"/>
  <c r="H23893" i="5"/>
  <c r="H23894" i="5"/>
  <c r="H23895" i="5"/>
  <c r="H23896" i="5"/>
  <c r="H23897" i="5"/>
  <c r="H23898" i="5"/>
  <c r="H23899" i="5"/>
  <c r="H23900" i="5"/>
  <c r="H23901" i="5"/>
  <c r="H23902" i="5"/>
  <c r="H23903" i="5"/>
  <c r="H23904" i="5"/>
  <c r="H23905" i="5"/>
  <c r="H23906" i="5"/>
  <c r="H23907" i="5"/>
  <c r="H23908" i="5"/>
  <c r="H23909" i="5"/>
  <c r="H23910" i="5"/>
  <c r="H23911" i="5"/>
  <c r="H23912" i="5"/>
  <c r="H23913" i="5"/>
  <c r="H23914" i="5"/>
  <c r="H23915" i="5"/>
  <c r="H23916" i="5"/>
  <c r="H23917" i="5"/>
  <c r="H23918" i="5"/>
  <c r="H23919" i="5"/>
  <c r="H23920" i="5"/>
  <c r="H23921" i="5"/>
  <c r="H23922" i="5"/>
  <c r="H23923" i="5"/>
  <c r="H23924" i="5"/>
  <c r="H23925" i="5"/>
  <c r="H23926" i="5"/>
  <c r="H23927" i="5"/>
  <c r="H23928" i="5"/>
  <c r="H23929" i="5"/>
  <c r="H23930" i="5"/>
  <c r="H23931" i="5"/>
  <c r="H23932" i="5"/>
  <c r="H23933" i="5"/>
  <c r="H23934" i="5"/>
  <c r="H23935" i="5"/>
  <c r="H23936" i="5"/>
  <c r="H23937" i="5"/>
  <c r="H23938" i="5"/>
  <c r="H23939" i="5"/>
  <c r="H23940" i="5"/>
  <c r="H23941" i="5"/>
  <c r="H23942" i="5"/>
  <c r="H23943" i="5"/>
  <c r="H23944" i="5"/>
  <c r="H23945" i="5"/>
  <c r="H23946" i="5"/>
  <c r="H23947" i="5"/>
  <c r="H23948" i="5"/>
  <c r="H23949" i="5"/>
  <c r="H23950" i="5"/>
  <c r="H23951" i="5"/>
  <c r="H23952" i="5"/>
  <c r="H23953" i="5"/>
  <c r="H23954" i="5"/>
  <c r="H23955" i="5"/>
  <c r="H23956" i="5"/>
  <c r="H23957" i="5"/>
  <c r="H23958" i="5"/>
  <c r="H23959" i="5"/>
  <c r="H23960" i="5"/>
  <c r="H23961" i="5"/>
  <c r="H23962" i="5"/>
  <c r="H23963" i="5"/>
  <c r="H23964" i="5"/>
  <c r="H23965" i="5"/>
  <c r="H23966" i="5"/>
  <c r="H23967" i="5"/>
  <c r="H23968" i="5"/>
  <c r="H23969" i="5"/>
  <c r="H23970" i="5"/>
  <c r="H23971" i="5"/>
  <c r="H23972" i="5"/>
  <c r="H23973" i="5"/>
  <c r="H23974" i="5"/>
  <c r="H23975" i="5"/>
  <c r="H23976" i="5"/>
  <c r="H23977" i="5"/>
  <c r="H23978" i="5"/>
  <c r="H23979" i="5"/>
  <c r="H23980" i="5"/>
  <c r="H23981" i="5"/>
  <c r="H23982" i="5"/>
  <c r="H23983" i="5"/>
  <c r="H23984" i="5"/>
  <c r="H23985" i="5"/>
  <c r="H23986" i="5"/>
  <c r="H23987" i="5"/>
  <c r="H23988" i="5"/>
  <c r="H23989" i="5"/>
  <c r="H23990" i="5"/>
  <c r="H23991" i="5"/>
  <c r="H23992" i="5"/>
  <c r="H23993" i="5"/>
  <c r="H23994" i="5"/>
  <c r="H23995" i="5"/>
  <c r="H23996" i="5"/>
  <c r="H23997" i="5"/>
  <c r="H23998" i="5"/>
  <c r="H23999" i="5"/>
  <c r="H24000" i="5"/>
  <c r="H24001" i="5"/>
  <c r="H24002" i="5"/>
  <c r="H24003" i="5"/>
  <c r="H24004" i="5"/>
  <c r="H24005" i="5"/>
  <c r="H24006" i="5"/>
  <c r="H24007" i="5"/>
  <c r="H24008" i="5"/>
  <c r="H24009" i="5"/>
  <c r="H24010" i="5"/>
  <c r="H24011" i="5"/>
  <c r="H24012" i="5"/>
  <c r="H24013" i="5"/>
  <c r="H24014" i="5"/>
  <c r="H24015" i="5"/>
  <c r="H24016" i="5"/>
  <c r="H24017" i="5"/>
  <c r="H24018" i="5"/>
  <c r="H24019" i="5"/>
  <c r="H24020" i="5"/>
  <c r="H24021" i="5"/>
  <c r="H24022" i="5"/>
  <c r="H24023" i="5"/>
  <c r="H24024" i="5"/>
  <c r="H24025" i="5"/>
  <c r="H24026" i="5"/>
  <c r="H24027" i="5"/>
  <c r="H24028" i="5"/>
  <c r="H24029" i="5"/>
  <c r="H24030" i="5"/>
  <c r="H24031" i="5"/>
  <c r="H24032" i="5"/>
  <c r="H24033" i="5"/>
  <c r="H24034" i="5"/>
  <c r="H24035" i="5"/>
  <c r="H24036" i="5"/>
  <c r="H24037" i="5"/>
  <c r="H24038" i="5"/>
  <c r="H24039" i="5"/>
  <c r="H24040" i="5"/>
  <c r="H24041" i="5"/>
  <c r="H24042" i="5"/>
  <c r="H24043" i="5"/>
  <c r="H24044" i="5"/>
  <c r="H24045" i="5"/>
  <c r="H24046" i="5"/>
  <c r="H24047" i="5"/>
  <c r="H24048" i="5"/>
  <c r="H24049" i="5"/>
  <c r="H24050" i="5"/>
  <c r="H24051" i="5"/>
  <c r="H24052" i="5"/>
  <c r="H24053" i="5"/>
  <c r="H24054" i="5"/>
  <c r="H24055" i="5"/>
  <c r="H24056" i="5"/>
  <c r="H24057" i="5"/>
  <c r="H24058" i="5"/>
  <c r="H24059" i="5"/>
  <c r="H24060" i="5"/>
  <c r="H24061" i="5"/>
  <c r="H24062" i="5"/>
  <c r="H24063" i="5"/>
  <c r="H24064" i="5"/>
  <c r="H24065" i="5"/>
  <c r="H24066" i="5"/>
  <c r="H24067" i="5"/>
  <c r="H24068" i="5"/>
  <c r="H24069" i="5"/>
  <c r="H24070" i="5"/>
  <c r="H24071" i="5"/>
  <c r="H24072" i="5"/>
  <c r="H24073" i="5"/>
  <c r="H24074" i="5"/>
  <c r="H24075" i="5"/>
  <c r="H24076" i="5"/>
  <c r="H24077" i="5"/>
  <c r="H24078" i="5"/>
  <c r="H24079" i="5"/>
  <c r="H24080" i="5"/>
  <c r="H24081" i="5"/>
  <c r="H24082" i="5"/>
  <c r="H24083" i="5"/>
  <c r="H24084" i="5"/>
  <c r="H24085" i="5"/>
  <c r="H24086" i="5"/>
  <c r="H24087" i="5"/>
  <c r="H24088" i="5"/>
  <c r="H24089" i="5"/>
  <c r="H24090" i="5"/>
  <c r="H24091" i="5"/>
  <c r="H24092" i="5"/>
  <c r="H24093" i="5"/>
  <c r="H24094" i="5"/>
  <c r="H24095" i="5"/>
  <c r="H24096" i="5"/>
  <c r="H24097" i="5"/>
  <c r="H24098" i="5"/>
  <c r="H24099" i="5"/>
  <c r="H24100" i="5"/>
  <c r="H24101" i="5"/>
  <c r="H24102" i="5"/>
  <c r="H24103" i="5"/>
  <c r="H24104" i="5"/>
  <c r="H24105" i="5"/>
  <c r="H24106" i="5"/>
  <c r="H24107" i="5"/>
  <c r="H24108" i="5"/>
  <c r="H24109" i="5"/>
  <c r="H24110" i="5"/>
  <c r="H24111" i="5"/>
  <c r="H24112" i="5"/>
  <c r="H24113" i="5"/>
  <c r="H24114" i="5"/>
  <c r="H24115" i="5"/>
  <c r="H24116" i="5"/>
  <c r="H24117" i="5"/>
  <c r="H24118" i="5"/>
  <c r="H24119" i="5"/>
  <c r="H24120" i="5"/>
  <c r="H24121" i="5"/>
  <c r="H24122" i="5"/>
  <c r="H24123" i="5"/>
  <c r="H24124" i="5"/>
  <c r="H24125" i="5"/>
  <c r="H24126" i="5"/>
  <c r="H24127" i="5"/>
  <c r="H24128" i="5"/>
  <c r="H24129" i="5"/>
  <c r="H24130" i="5"/>
  <c r="H24131" i="5"/>
  <c r="H24132" i="5"/>
  <c r="H24133" i="5"/>
  <c r="H24134" i="5"/>
  <c r="H24135" i="5"/>
  <c r="H24136" i="5"/>
  <c r="H24137" i="5"/>
  <c r="H24138" i="5"/>
  <c r="H24139" i="5"/>
  <c r="H24140" i="5"/>
  <c r="H24141" i="5"/>
  <c r="H24142" i="5"/>
  <c r="H24143" i="5"/>
  <c r="H24144" i="5"/>
  <c r="H24145" i="5"/>
  <c r="H24146" i="5"/>
  <c r="H24147" i="5"/>
  <c r="H24148" i="5"/>
  <c r="H24149" i="5"/>
  <c r="H24150" i="5"/>
  <c r="H24151" i="5"/>
  <c r="H24152" i="5"/>
  <c r="H24153" i="5"/>
  <c r="H24154" i="5"/>
  <c r="H24155" i="5"/>
  <c r="H24156" i="5"/>
  <c r="H24157" i="5"/>
  <c r="H24158" i="5"/>
  <c r="H24159" i="5"/>
  <c r="H24160" i="5"/>
  <c r="H24161" i="5"/>
  <c r="H24162" i="5"/>
  <c r="H24163" i="5"/>
  <c r="H24164" i="5"/>
  <c r="H24165" i="5"/>
  <c r="H24166" i="5"/>
  <c r="H24167" i="5"/>
  <c r="H24168" i="5"/>
  <c r="H24169" i="5"/>
  <c r="H24170" i="5"/>
  <c r="H24171" i="5"/>
  <c r="H24172" i="5"/>
  <c r="H24173" i="5"/>
  <c r="H24174" i="5"/>
  <c r="H24175" i="5"/>
  <c r="H24176" i="5"/>
  <c r="H24177" i="5"/>
  <c r="H24178" i="5"/>
  <c r="H24179" i="5"/>
  <c r="H24180" i="5"/>
  <c r="H24181" i="5"/>
  <c r="H24182" i="5"/>
  <c r="H24183" i="5"/>
  <c r="H24184" i="5"/>
  <c r="H24185" i="5"/>
  <c r="H24186" i="5"/>
  <c r="H24187" i="5"/>
  <c r="H24188" i="5"/>
  <c r="H24189" i="5"/>
  <c r="H24190" i="5"/>
  <c r="H24191" i="5"/>
  <c r="H24192" i="5"/>
  <c r="H24193" i="5"/>
  <c r="H24194" i="5"/>
  <c r="H24195" i="5"/>
  <c r="H24196" i="5"/>
  <c r="H24197" i="5"/>
  <c r="H24198" i="5"/>
  <c r="H24199" i="5"/>
  <c r="H24200" i="5"/>
  <c r="H24201" i="5"/>
  <c r="H24202" i="5"/>
  <c r="H24203" i="5"/>
  <c r="H24204" i="5"/>
  <c r="H24205" i="5"/>
  <c r="H24206" i="5"/>
  <c r="H24207" i="5"/>
  <c r="H24208" i="5"/>
  <c r="H24209" i="5"/>
  <c r="H24210" i="5"/>
  <c r="H24211" i="5"/>
  <c r="H24212" i="5"/>
  <c r="H24213" i="5"/>
  <c r="H24214" i="5"/>
  <c r="H24215" i="5"/>
  <c r="H24216" i="5"/>
  <c r="H24217" i="5"/>
  <c r="H24218" i="5"/>
  <c r="H24219" i="5"/>
  <c r="H24220" i="5"/>
  <c r="H24221" i="5"/>
  <c r="H24222" i="5"/>
  <c r="H24223" i="5"/>
  <c r="H24224" i="5"/>
  <c r="H24225" i="5"/>
  <c r="H24226" i="5"/>
  <c r="H24227" i="5"/>
  <c r="H24228" i="5"/>
  <c r="H24229" i="5"/>
  <c r="H24230" i="5"/>
  <c r="H24231" i="5"/>
  <c r="H24232" i="5"/>
  <c r="H24233" i="5"/>
  <c r="H24234" i="5"/>
  <c r="H24235" i="5"/>
  <c r="H24236" i="5"/>
  <c r="H24237" i="5"/>
  <c r="H24238" i="5"/>
  <c r="H24239" i="5"/>
  <c r="H24240" i="5"/>
  <c r="H24241" i="5"/>
  <c r="H24242" i="5"/>
  <c r="H24243" i="5"/>
  <c r="H24244" i="5"/>
  <c r="H24245" i="5"/>
  <c r="H24246" i="5"/>
  <c r="H24247" i="5"/>
  <c r="H24248" i="5"/>
  <c r="H24249" i="5"/>
  <c r="H24250" i="5"/>
  <c r="H24251" i="5"/>
  <c r="H24252" i="5"/>
  <c r="H24253" i="5"/>
  <c r="H24254" i="5"/>
  <c r="H24255" i="5"/>
  <c r="H24256" i="5"/>
  <c r="H24257" i="5"/>
  <c r="H24258" i="5"/>
  <c r="H24259" i="5"/>
  <c r="H24260" i="5"/>
  <c r="H24261" i="5"/>
  <c r="H24262" i="5"/>
  <c r="H24263" i="5"/>
  <c r="H24264" i="5"/>
  <c r="H24265" i="5"/>
  <c r="H24266" i="5"/>
  <c r="H24267" i="5"/>
  <c r="H24268" i="5"/>
  <c r="H24269" i="5"/>
  <c r="H24270" i="5"/>
  <c r="H24271" i="5"/>
  <c r="H24272" i="5"/>
  <c r="H24273" i="5"/>
  <c r="H24274" i="5"/>
  <c r="H24275" i="5"/>
  <c r="H24276" i="5"/>
  <c r="H24277" i="5"/>
  <c r="H24278" i="5"/>
  <c r="H24279" i="5"/>
  <c r="H24280" i="5"/>
  <c r="H24281" i="5"/>
  <c r="H24282" i="5"/>
  <c r="H24283" i="5"/>
  <c r="H24284" i="5"/>
  <c r="H24285" i="5"/>
  <c r="H24286" i="5"/>
  <c r="H24287" i="5"/>
  <c r="H24288" i="5"/>
  <c r="H24289" i="5"/>
  <c r="H24290" i="5"/>
  <c r="H24291" i="5"/>
  <c r="H24292" i="5"/>
  <c r="H24293" i="5"/>
  <c r="H24294" i="5"/>
  <c r="H24295" i="5"/>
  <c r="H24296" i="5"/>
  <c r="H24297" i="5"/>
  <c r="H24298" i="5"/>
  <c r="H24299" i="5"/>
  <c r="H24300" i="5"/>
  <c r="H24301" i="5"/>
  <c r="H24302" i="5"/>
  <c r="H24303" i="5"/>
  <c r="H24304" i="5"/>
  <c r="H24305" i="5"/>
  <c r="H24306" i="5"/>
  <c r="H24307" i="5"/>
  <c r="H24308" i="5"/>
  <c r="H24309" i="5"/>
  <c r="H24310" i="5"/>
  <c r="H24311" i="5"/>
  <c r="H24312" i="5"/>
  <c r="H24313" i="5"/>
  <c r="H24314" i="5"/>
  <c r="H24315" i="5"/>
  <c r="H24316" i="5"/>
  <c r="H24317" i="5"/>
  <c r="H24318" i="5"/>
  <c r="H24319" i="5"/>
  <c r="H24320" i="5"/>
  <c r="H24321" i="5"/>
  <c r="H24322" i="5"/>
  <c r="H24323" i="5"/>
  <c r="H24324" i="5"/>
  <c r="H24325" i="5"/>
  <c r="H24326" i="5"/>
  <c r="H24327" i="5"/>
  <c r="H24328" i="5"/>
  <c r="H24329" i="5"/>
  <c r="H24330" i="5"/>
  <c r="H24331" i="5"/>
  <c r="H24332" i="5"/>
  <c r="H24333" i="5"/>
  <c r="H24334" i="5"/>
  <c r="H24335" i="5"/>
  <c r="H24336" i="5"/>
  <c r="H24337" i="5"/>
  <c r="H24338" i="5"/>
  <c r="H24339" i="5"/>
  <c r="H24340" i="5"/>
  <c r="H24341" i="5"/>
  <c r="H24342" i="5"/>
  <c r="H24343" i="5"/>
  <c r="H24344" i="5"/>
  <c r="H24345" i="5"/>
  <c r="H24346" i="5"/>
  <c r="H24347" i="5"/>
  <c r="H24348" i="5"/>
  <c r="H24349" i="5"/>
  <c r="H24350" i="5"/>
  <c r="H24351" i="5"/>
  <c r="H24352" i="5"/>
  <c r="H24353" i="5"/>
  <c r="H24354" i="5"/>
  <c r="H24355" i="5"/>
  <c r="H24356" i="5"/>
  <c r="H24357" i="5"/>
  <c r="H24358" i="5"/>
  <c r="H24359" i="5"/>
  <c r="H24360" i="5"/>
  <c r="H24361" i="5"/>
  <c r="H24362" i="5"/>
  <c r="H24363" i="5"/>
  <c r="H24364" i="5"/>
  <c r="H24365" i="5"/>
  <c r="H24366" i="5"/>
  <c r="H24367" i="5"/>
  <c r="H24368" i="5"/>
  <c r="H24369" i="5"/>
  <c r="H24370" i="5"/>
  <c r="H24371" i="5"/>
  <c r="H24372" i="5"/>
  <c r="H24373" i="5"/>
  <c r="H24374" i="5"/>
  <c r="H24375" i="5"/>
  <c r="H24376" i="5"/>
  <c r="H24377" i="5"/>
  <c r="H24378" i="5"/>
  <c r="H24379" i="5"/>
  <c r="H24380" i="5"/>
  <c r="H24381" i="5"/>
  <c r="H24382" i="5"/>
  <c r="H24383" i="5"/>
  <c r="H24384" i="5"/>
  <c r="H24385" i="5"/>
  <c r="H24386" i="5"/>
  <c r="H24387" i="5"/>
  <c r="H24388" i="5"/>
  <c r="H24389" i="5"/>
  <c r="H24390" i="5"/>
  <c r="H24391" i="5"/>
  <c r="H24392" i="5"/>
  <c r="H24393" i="5"/>
  <c r="H24394" i="5"/>
  <c r="H24395" i="5"/>
  <c r="H24396" i="5"/>
  <c r="H24397" i="5"/>
  <c r="H24398" i="5"/>
  <c r="H24399" i="5"/>
  <c r="H24400" i="5"/>
  <c r="H24401" i="5"/>
  <c r="H24402" i="5"/>
  <c r="H24403" i="5"/>
  <c r="H24404" i="5"/>
  <c r="H24405" i="5"/>
  <c r="H24406" i="5"/>
  <c r="H24407" i="5"/>
  <c r="H24408" i="5"/>
  <c r="H24409" i="5"/>
  <c r="H24410" i="5"/>
  <c r="H24411" i="5"/>
  <c r="H24412" i="5"/>
  <c r="H24413" i="5"/>
  <c r="H24414" i="5"/>
  <c r="H24415" i="5"/>
  <c r="H24416" i="5"/>
  <c r="H24417" i="5"/>
  <c r="H24418" i="5"/>
  <c r="H24419" i="5"/>
  <c r="H24420" i="5"/>
  <c r="H24421" i="5"/>
  <c r="H24422" i="5"/>
  <c r="H24423" i="5"/>
  <c r="H24424" i="5"/>
  <c r="H24425" i="5"/>
  <c r="H24426" i="5"/>
  <c r="H24427" i="5"/>
  <c r="H24428" i="5"/>
  <c r="H24429" i="5"/>
  <c r="H24430" i="5"/>
  <c r="H24431" i="5"/>
  <c r="H24432" i="5"/>
  <c r="H24433" i="5"/>
  <c r="H24434" i="5"/>
  <c r="H24435" i="5"/>
  <c r="H24436" i="5"/>
  <c r="H24437" i="5"/>
  <c r="H24438" i="5"/>
  <c r="H24439" i="5"/>
  <c r="H24440" i="5"/>
  <c r="H24441" i="5"/>
  <c r="H24442" i="5"/>
  <c r="H24443" i="5"/>
  <c r="H24444" i="5"/>
  <c r="H24445" i="5"/>
  <c r="H24446" i="5"/>
  <c r="H24447" i="5"/>
  <c r="H24448" i="5"/>
  <c r="H24449" i="5"/>
  <c r="H24450" i="5"/>
  <c r="H24451" i="5"/>
  <c r="H24452" i="5"/>
  <c r="H24453" i="5"/>
  <c r="H24454" i="5"/>
  <c r="H24455" i="5"/>
  <c r="H24456" i="5"/>
  <c r="H24457" i="5"/>
  <c r="H24458" i="5"/>
  <c r="H24459" i="5"/>
  <c r="H24460" i="5"/>
  <c r="H24461" i="5"/>
  <c r="H24462" i="5"/>
  <c r="H24463" i="5"/>
  <c r="H24464" i="5"/>
  <c r="H24465" i="5"/>
  <c r="H24466" i="5"/>
  <c r="H24467" i="5"/>
  <c r="H24468" i="5"/>
  <c r="H24469" i="5"/>
  <c r="H24470" i="5"/>
  <c r="H24471" i="5"/>
  <c r="H24472" i="5"/>
  <c r="H24473" i="5"/>
  <c r="H24474" i="5"/>
  <c r="H24475" i="5"/>
  <c r="H24476" i="5"/>
  <c r="H24477" i="5"/>
  <c r="H24478" i="5"/>
  <c r="H24479" i="5"/>
  <c r="H24480" i="5"/>
  <c r="H24481" i="5"/>
  <c r="H24482" i="5"/>
  <c r="H24483" i="5"/>
  <c r="H24484" i="5"/>
  <c r="H24485" i="5"/>
  <c r="H24486" i="5"/>
  <c r="H24487" i="5"/>
  <c r="H24488" i="5"/>
  <c r="H24489" i="5"/>
  <c r="H24490" i="5"/>
  <c r="H24491" i="5"/>
  <c r="H24492" i="5"/>
  <c r="H24493" i="5"/>
  <c r="H24494" i="5"/>
  <c r="H24495" i="5"/>
  <c r="H24496" i="5"/>
  <c r="H24497" i="5"/>
  <c r="H24498" i="5"/>
  <c r="H24499" i="5"/>
  <c r="H24500" i="5"/>
  <c r="H24501" i="5"/>
  <c r="H24502" i="5"/>
  <c r="H24503" i="5"/>
  <c r="H24504" i="5"/>
  <c r="H24505" i="5"/>
  <c r="H24506" i="5"/>
  <c r="H24507" i="5"/>
  <c r="H24508" i="5"/>
  <c r="H24509" i="5"/>
  <c r="H24510" i="5"/>
  <c r="H24511" i="5"/>
  <c r="H24512" i="5"/>
  <c r="H24513" i="5"/>
  <c r="H24514" i="5"/>
  <c r="H24515" i="5"/>
  <c r="H24516" i="5"/>
  <c r="H24517" i="5"/>
  <c r="H24518" i="5"/>
  <c r="H24519" i="5"/>
  <c r="H24520" i="5"/>
  <c r="H24521" i="5"/>
  <c r="H24522" i="5"/>
  <c r="H24523" i="5"/>
  <c r="H24524" i="5"/>
  <c r="H24525" i="5"/>
  <c r="H24526" i="5"/>
  <c r="H24527" i="5"/>
  <c r="H24528" i="5"/>
  <c r="H24529" i="5"/>
  <c r="H24530" i="5"/>
  <c r="H24531" i="5"/>
  <c r="H24532" i="5"/>
  <c r="H24533" i="5"/>
  <c r="H24534" i="5"/>
  <c r="H24535" i="5"/>
  <c r="H24536" i="5"/>
  <c r="H24537" i="5"/>
  <c r="H24538" i="5"/>
  <c r="H24539" i="5"/>
  <c r="H24540" i="5"/>
  <c r="H24541" i="5"/>
  <c r="H24542" i="5"/>
  <c r="H24543" i="5"/>
  <c r="H24544" i="5"/>
  <c r="H24545" i="5"/>
  <c r="H24546" i="5"/>
  <c r="H24547" i="5"/>
  <c r="H24548" i="5"/>
  <c r="H24549" i="5"/>
  <c r="H24550" i="5"/>
  <c r="H24551" i="5"/>
  <c r="H24552" i="5"/>
  <c r="H24553" i="5"/>
  <c r="H24554" i="5"/>
  <c r="H24555" i="5"/>
  <c r="H24556" i="5"/>
  <c r="H24557" i="5"/>
  <c r="H24558" i="5"/>
  <c r="H24559" i="5"/>
  <c r="H24560" i="5"/>
  <c r="H24561" i="5"/>
  <c r="H24562" i="5"/>
  <c r="H24563" i="5"/>
  <c r="H24564" i="5"/>
  <c r="H24565" i="5"/>
  <c r="H24566" i="5"/>
  <c r="H24567" i="5"/>
  <c r="H24568" i="5"/>
  <c r="H24569" i="5"/>
  <c r="H24570" i="5"/>
  <c r="H24571" i="5"/>
  <c r="H24572" i="5"/>
  <c r="H24573" i="5"/>
  <c r="H24574" i="5"/>
  <c r="H24575" i="5"/>
  <c r="H24576" i="5"/>
  <c r="H24577" i="5"/>
  <c r="H24578" i="5"/>
  <c r="H24579" i="5"/>
  <c r="H24580" i="5"/>
  <c r="H24581" i="5"/>
  <c r="H24582" i="5"/>
  <c r="H24583" i="5"/>
  <c r="H24584" i="5"/>
  <c r="H24585" i="5"/>
  <c r="H24586" i="5"/>
  <c r="H24587" i="5"/>
  <c r="H24588" i="5"/>
  <c r="H24589" i="5"/>
  <c r="H24590" i="5"/>
  <c r="H24591" i="5"/>
  <c r="H24592" i="5"/>
  <c r="H24593" i="5"/>
  <c r="H24594" i="5"/>
  <c r="H24595" i="5"/>
  <c r="H24596" i="5"/>
  <c r="H24597" i="5"/>
  <c r="H24598" i="5"/>
  <c r="H24599" i="5"/>
  <c r="H24600" i="5"/>
  <c r="H24601" i="5"/>
  <c r="H24602" i="5"/>
  <c r="H24603" i="5"/>
  <c r="H24604" i="5"/>
  <c r="H24605" i="5"/>
  <c r="H24606" i="5"/>
  <c r="H24607" i="5"/>
  <c r="H24608" i="5"/>
  <c r="H24609" i="5"/>
  <c r="H24610" i="5"/>
  <c r="H24611" i="5"/>
  <c r="H24612" i="5"/>
  <c r="H24613" i="5"/>
  <c r="H24614" i="5"/>
  <c r="H24615" i="5"/>
  <c r="H24616" i="5"/>
  <c r="H24617" i="5"/>
  <c r="H24618" i="5"/>
  <c r="H24619" i="5"/>
  <c r="H24620" i="5"/>
  <c r="H24621" i="5"/>
  <c r="H24622" i="5"/>
  <c r="H24623" i="5"/>
  <c r="H24624" i="5"/>
  <c r="H24625" i="5"/>
  <c r="H24626" i="5"/>
  <c r="H24627" i="5"/>
  <c r="H24628" i="5"/>
  <c r="H24629" i="5"/>
  <c r="H24630" i="5"/>
  <c r="H24631" i="5"/>
  <c r="H24632" i="5"/>
  <c r="H24633" i="5"/>
  <c r="H24634" i="5"/>
  <c r="H24635" i="5"/>
  <c r="H24636" i="5"/>
  <c r="H24637" i="5"/>
  <c r="H24638" i="5"/>
  <c r="H24639" i="5"/>
  <c r="H24640" i="5"/>
  <c r="H24641" i="5"/>
  <c r="H24642" i="5"/>
  <c r="H24643" i="5"/>
  <c r="H24644" i="5"/>
  <c r="H24645" i="5"/>
  <c r="H24646" i="5"/>
  <c r="H24647" i="5"/>
  <c r="H24648" i="5"/>
  <c r="H24649" i="5"/>
  <c r="H24650" i="5"/>
  <c r="H24651" i="5"/>
  <c r="H24652" i="5"/>
  <c r="H24653" i="5"/>
  <c r="H24654" i="5"/>
  <c r="H24655" i="5"/>
  <c r="H24656" i="5"/>
  <c r="H24657" i="5"/>
  <c r="H24658" i="5"/>
  <c r="H24659" i="5"/>
  <c r="H24660" i="5"/>
  <c r="H24661" i="5"/>
  <c r="H24662" i="5"/>
  <c r="H24663" i="5"/>
  <c r="H24664" i="5"/>
  <c r="H24665" i="5"/>
  <c r="H24666" i="5"/>
  <c r="H24667" i="5"/>
  <c r="H24668" i="5"/>
  <c r="H24669" i="5"/>
  <c r="H24670" i="5"/>
  <c r="H24671" i="5"/>
  <c r="H24672" i="5"/>
  <c r="H24673" i="5"/>
  <c r="H24674" i="5"/>
  <c r="H24675" i="5"/>
  <c r="H24676" i="5"/>
  <c r="H24677" i="5"/>
  <c r="H24678" i="5"/>
  <c r="H24679" i="5"/>
  <c r="H24680" i="5"/>
  <c r="H24681" i="5"/>
  <c r="H24682" i="5"/>
  <c r="H24683" i="5"/>
  <c r="H24684" i="5"/>
  <c r="H24685" i="5"/>
  <c r="H24686" i="5"/>
  <c r="H24687" i="5"/>
  <c r="H24688" i="5"/>
  <c r="H24689" i="5"/>
  <c r="H24690" i="5"/>
  <c r="H24691" i="5"/>
  <c r="H24692" i="5"/>
  <c r="H24693" i="5"/>
  <c r="H24694" i="5"/>
  <c r="H24695" i="5"/>
  <c r="H24696" i="5"/>
  <c r="H24697" i="5"/>
  <c r="H24698" i="5"/>
  <c r="H24699" i="5"/>
  <c r="H24700" i="5"/>
  <c r="H24701" i="5"/>
  <c r="H24702" i="5"/>
  <c r="H24703" i="5"/>
  <c r="H24704" i="5"/>
  <c r="H24705" i="5"/>
  <c r="H24706" i="5"/>
  <c r="H24707" i="5"/>
  <c r="H24708" i="5"/>
  <c r="H24709" i="5"/>
  <c r="H24710" i="5"/>
  <c r="H24711" i="5"/>
  <c r="H24712" i="5"/>
  <c r="H24713" i="5"/>
  <c r="H24714" i="5"/>
  <c r="H24715" i="5"/>
  <c r="H24716" i="5"/>
  <c r="H24717" i="5"/>
  <c r="H24718" i="5"/>
  <c r="H24719" i="5"/>
  <c r="H24720" i="5"/>
  <c r="H24721" i="5"/>
  <c r="H24722" i="5"/>
  <c r="H24723" i="5"/>
  <c r="H24724" i="5"/>
  <c r="H24725" i="5"/>
  <c r="H24726" i="5"/>
  <c r="H24727" i="5"/>
  <c r="H24728" i="5"/>
  <c r="H24729" i="5"/>
  <c r="H24730" i="5"/>
  <c r="H24731" i="5"/>
  <c r="H24732" i="5"/>
  <c r="H24733" i="5"/>
  <c r="H24734" i="5"/>
  <c r="H24735" i="5"/>
  <c r="H24736" i="5"/>
  <c r="H24737" i="5"/>
  <c r="H24738" i="5"/>
  <c r="H24739" i="5"/>
  <c r="H24740" i="5"/>
  <c r="H24741" i="5"/>
  <c r="H24742" i="5"/>
  <c r="H24743" i="5"/>
  <c r="H24744" i="5"/>
  <c r="H24745" i="5"/>
  <c r="H24746" i="5"/>
  <c r="H24747" i="5"/>
  <c r="H24748" i="5"/>
  <c r="H24749" i="5"/>
  <c r="H24750" i="5"/>
  <c r="H24751" i="5"/>
  <c r="H24752" i="5"/>
  <c r="H24753" i="5"/>
  <c r="H24754" i="5"/>
  <c r="H24755" i="5"/>
  <c r="H24756" i="5"/>
  <c r="H24757" i="5"/>
  <c r="H24758" i="5"/>
  <c r="H24759" i="5"/>
  <c r="H24760" i="5"/>
  <c r="H24761" i="5"/>
  <c r="H24762" i="5"/>
  <c r="H24763" i="5"/>
  <c r="H24764" i="5"/>
  <c r="H24765" i="5"/>
  <c r="H24766" i="5"/>
  <c r="H24767" i="5"/>
  <c r="H24768" i="5"/>
  <c r="H24769" i="5"/>
  <c r="H24770" i="5"/>
  <c r="H24771" i="5"/>
  <c r="H24772" i="5"/>
  <c r="H24773" i="5"/>
  <c r="H24774" i="5"/>
  <c r="H24775" i="5"/>
  <c r="H24776" i="5"/>
  <c r="H24777" i="5"/>
  <c r="H24778" i="5"/>
  <c r="H24779" i="5"/>
  <c r="H24780" i="5"/>
  <c r="H24781" i="5"/>
  <c r="H24782" i="5"/>
  <c r="H24783" i="5"/>
  <c r="H24784" i="5"/>
  <c r="H24785" i="5"/>
  <c r="H24786" i="5"/>
  <c r="H24787" i="5"/>
  <c r="H24788" i="5"/>
  <c r="H24789" i="5"/>
  <c r="H24790" i="5"/>
  <c r="H24791" i="5"/>
  <c r="H24792" i="5"/>
  <c r="H24793" i="5"/>
  <c r="H24794" i="5"/>
  <c r="H24795" i="5"/>
  <c r="H24796" i="5"/>
  <c r="H24797" i="5"/>
  <c r="H24798" i="5"/>
  <c r="H24799" i="5"/>
  <c r="H24800" i="5"/>
  <c r="H24801" i="5"/>
  <c r="H24802" i="5"/>
  <c r="H24803" i="5"/>
  <c r="H24804" i="5"/>
  <c r="H24805" i="5"/>
  <c r="H24806" i="5"/>
  <c r="H24807" i="5"/>
  <c r="H24808" i="5"/>
  <c r="H24809" i="5"/>
  <c r="H24810" i="5"/>
  <c r="H24811" i="5"/>
  <c r="H24812" i="5"/>
  <c r="H24813" i="5"/>
  <c r="H24814" i="5"/>
  <c r="H24815" i="5"/>
  <c r="H24816" i="5"/>
  <c r="H24817" i="5"/>
  <c r="H24818" i="5"/>
  <c r="H24819" i="5"/>
  <c r="H24820" i="5"/>
  <c r="H24821" i="5"/>
  <c r="H24822" i="5"/>
  <c r="H24823" i="5"/>
  <c r="H24824" i="5"/>
  <c r="H24825" i="5"/>
  <c r="H24826" i="5"/>
  <c r="H24827" i="5"/>
  <c r="H24828" i="5"/>
  <c r="H24829" i="5"/>
  <c r="H24830" i="5"/>
  <c r="H24831" i="5"/>
  <c r="H24832" i="5"/>
  <c r="H24833" i="5"/>
  <c r="H24834" i="5"/>
  <c r="H24835" i="5"/>
  <c r="H24836" i="5"/>
  <c r="H24837" i="5"/>
  <c r="H24838" i="5"/>
  <c r="H24839" i="5"/>
  <c r="H24840" i="5"/>
  <c r="H24841" i="5"/>
  <c r="H24842" i="5"/>
  <c r="H24843" i="5"/>
  <c r="H24844" i="5"/>
  <c r="H24845" i="5"/>
  <c r="H24846" i="5"/>
  <c r="H24847" i="5"/>
  <c r="H24848" i="5"/>
  <c r="H24849" i="5"/>
  <c r="H24850" i="5"/>
  <c r="H24851" i="5"/>
  <c r="H24852" i="5"/>
  <c r="H24853" i="5"/>
  <c r="H24854" i="5"/>
  <c r="H24855" i="5"/>
  <c r="H24856" i="5"/>
  <c r="H24857" i="5"/>
  <c r="H24858" i="5"/>
  <c r="H24859" i="5"/>
  <c r="H24860" i="5"/>
  <c r="H24861" i="5"/>
  <c r="H24862" i="5"/>
  <c r="H24863" i="5"/>
  <c r="H24864" i="5"/>
  <c r="H24865" i="5"/>
  <c r="H24866" i="5"/>
  <c r="H24867" i="5"/>
  <c r="H24868" i="5"/>
  <c r="H24869" i="5"/>
  <c r="H24870" i="5"/>
  <c r="H24871" i="5"/>
  <c r="H24872" i="5"/>
  <c r="H24873" i="5"/>
  <c r="H24874" i="5"/>
  <c r="H24875" i="5"/>
  <c r="H24876" i="5"/>
  <c r="H24877" i="5"/>
  <c r="H24878" i="5"/>
  <c r="H24879" i="5"/>
  <c r="H24880" i="5"/>
  <c r="H24881" i="5"/>
  <c r="H24882" i="5"/>
  <c r="H24883" i="5"/>
  <c r="H24884" i="5"/>
  <c r="H24885" i="5"/>
  <c r="H24886" i="5"/>
  <c r="H24887" i="5"/>
  <c r="H24888" i="5"/>
  <c r="H24889" i="5"/>
  <c r="H24890" i="5"/>
  <c r="H24891" i="5"/>
  <c r="H24892" i="5"/>
  <c r="H24893" i="5"/>
  <c r="H24894" i="5"/>
  <c r="H24895" i="5"/>
  <c r="H24896" i="5"/>
  <c r="H24897" i="5"/>
  <c r="H24898" i="5"/>
  <c r="H24899" i="5"/>
  <c r="H24900" i="5"/>
  <c r="H24901" i="5"/>
  <c r="H24902" i="5"/>
  <c r="H24903" i="5"/>
  <c r="H24904" i="5"/>
  <c r="H24905" i="5"/>
  <c r="H24906" i="5"/>
  <c r="H24907" i="5"/>
  <c r="H24908" i="5"/>
  <c r="H24909" i="5"/>
  <c r="H24910" i="5"/>
  <c r="H24911" i="5"/>
  <c r="H24912" i="5"/>
  <c r="H24913" i="5"/>
  <c r="H24914" i="5"/>
  <c r="H24915" i="5"/>
  <c r="H24916" i="5"/>
  <c r="H24917" i="5"/>
  <c r="H24918" i="5"/>
  <c r="H24919" i="5"/>
  <c r="H24920" i="5"/>
  <c r="H24921" i="5"/>
  <c r="H24922" i="5"/>
  <c r="H24923" i="5"/>
  <c r="H24924" i="5"/>
  <c r="H24925" i="5"/>
  <c r="H24926" i="5"/>
  <c r="H24927" i="5"/>
  <c r="H24928" i="5"/>
  <c r="H24929" i="5"/>
  <c r="H24930" i="5"/>
  <c r="H24931" i="5"/>
  <c r="H24932" i="5"/>
  <c r="H24933" i="5"/>
  <c r="H24934" i="5"/>
  <c r="H24935" i="5"/>
  <c r="H24936" i="5"/>
  <c r="H24937" i="5"/>
  <c r="H24938" i="5"/>
  <c r="H24939" i="5"/>
  <c r="H24940" i="5"/>
  <c r="H24941" i="5"/>
  <c r="H24942" i="5"/>
  <c r="H24943" i="5"/>
  <c r="H24944" i="5"/>
  <c r="H24945" i="5"/>
  <c r="H24946" i="5"/>
  <c r="H24947" i="5"/>
  <c r="H24948" i="5"/>
  <c r="H24949" i="5"/>
  <c r="H24950" i="5"/>
  <c r="H24951" i="5"/>
  <c r="H24952" i="5"/>
  <c r="H24953" i="5"/>
  <c r="H24954" i="5"/>
  <c r="H24955" i="5"/>
  <c r="H24956" i="5"/>
  <c r="H24957" i="5"/>
  <c r="H24958" i="5"/>
  <c r="H24959" i="5"/>
  <c r="H24960" i="5"/>
  <c r="H24961" i="5"/>
  <c r="H24962" i="5"/>
  <c r="H24963" i="5"/>
  <c r="H24964" i="5"/>
  <c r="H24965" i="5"/>
  <c r="H24966" i="5"/>
  <c r="H24967" i="5"/>
  <c r="H24968" i="5"/>
  <c r="H24969" i="5"/>
  <c r="H24970" i="5"/>
  <c r="H24971" i="5"/>
  <c r="H24972" i="5"/>
  <c r="H24973" i="5"/>
  <c r="H24974" i="5"/>
  <c r="H24975" i="5"/>
  <c r="H24976" i="5"/>
  <c r="H24977" i="5"/>
  <c r="H24978" i="5"/>
  <c r="H24979" i="5"/>
  <c r="H24980" i="5"/>
  <c r="H24981" i="5"/>
  <c r="H24982" i="5"/>
  <c r="H24983" i="5"/>
  <c r="H24984" i="5"/>
  <c r="H24985" i="5"/>
  <c r="H24986" i="5"/>
  <c r="H24987" i="5"/>
  <c r="H24988" i="5"/>
  <c r="H24989" i="5"/>
  <c r="H24990" i="5"/>
  <c r="H24991" i="5"/>
  <c r="H24992" i="5"/>
  <c r="H24993" i="5"/>
  <c r="H24994" i="5"/>
  <c r="H24995" i="5"/>
  <c r="H24996" i="5"/>
  <c r="H24997" i="5"/>
  <c r="H24998" i="5"/>
  <c r="H24999" i="5"/>
  <c r="H25000" i="5"/>
  <c r="H25001" i="5"/>
  <c r="H25002" i="5"/>
  <c r="H25003" i="5"/>
  <c r="H25004" i="5"/>
  <c r="H25005" i="5"/>
  <c r="H25006" i="5"/>
  <c r="H25007" i="5"/>
  <c r="H25008" i="5"/>
  <c r="H25009" i="5"/>
  <c r="H25010" i="5"/>
  <c r="H25011" i="5"/>
  <c r="H25012" i="5"/>
  <c r="H25013" i="5"/>
  <c r="H25014" i="5"/>
  <c r="H25015" i="5"/>
  <c r="H25016" i="5"/>
  <c r="H25017" i="5"/>
  <c r="H25018" i="5"/>
  <c r="H25019" i="5"/>
  <c r="H25020" i="5"/>
  <c r="H25021" i="5"/>
  <c r="H25022" i="5"/>
  <c r="H25023" i="5"/>
  <c r="H25024" i="5"/>
  <c r="H25025" i="5"/>
  <c r="H25026" i="5"/>
  <c r="H25027" i="5"/>
  <c r="H25028" i="5"/>
  <c r="H25029" i="5"/>
  <c r="H25030" i="5"/>
  <c r="H25031" i="5"/>
  <c r="H25032" i="5"/>
  <c r="H25033" i="5"/>
  <c r="H25034" i="5"/>
  <c r="H25035" i="5"/>
  <c r="H25036" i="5"/>
  <c r="H25037" i="5"/>
  <c r="H25038" i="5"/>
  <c r="H25039" i="5"/>
  <c r="H25040" i="5"/>
  <c r="H25041" i="5"/>
  <c r="H25042" i="5"/>
  <c r="H25043" i="5"/>
  <c r="H25044" i="5"/>
  <c r="H25045" i="5"/>
  <c r="H25046" i="5"/>
  <c r="H25047" i="5"/>
  <c r="H25048" i="5"/>
  <c r="H25049" i="5"/>
  <c r="H25050" i="5"/>
  <c r="H25051" i="5"/>
  <c r="H25052" i="5"/>
  <c r="H25053" i="5"/>
  <c r="H25054" i="5"/>
  <c r="H25055" i="5"/>
  <c r="H25056" i="5"/>
  <c r="H25057" i="5"/>
  <c r="H25058" i="5"/>
  <c r="H25059" i="5"/>
  <c r="H25060" i="5"/>
  <c r="H25061" i="5"/>
  <c r="H25062" i="5"/>
  <c r="H25063" i="5"/>
  <c r="H25064" i="5"/>
  <c r="H25065" i="5"/>
  <c r="H25066" i="5"/>
  <c r="H25067" i="5"/>
  <c r="H25068" i="5"/>
  <c r="H25069" i="5"/>
  <c r="H25070" i="5"/>
  <c r="H25071" i="5"/>
  <c r="H25072" i="5"/>
  <c r="H25073" i="5"/>
  <c r="H25074" i="5"/>
  <c r="H25075" i="5"/>
  <c r="H25076" i="5"/>
  <c r="H25077" i="5"/>
  <c r="H25078" i="5"/>
  <c r="H25079" i="5"/>
  <c r="H25080" i="5"/>
  <c r="H25081" i="5"/>
  <c r="H25082" i="5"/>
  <c r="H25083" i="5"/>
  <c r="H25084" i="5"/>
  <c r="H25085" i="5"/>
  <c r="H25086" i="5"/>
  <c r="H25087" i="5"/>
  <c r="H25088" i="5"/>
  <c r="H25089" i="5"/>
  <c r="H25090" i="5"/>
  <c r="H25091" i="5"/>
  <c r="H25092" i="5"/>
  <c r="H25093" i="5"/>
  <c r="H25094" i="5"/>
  <c r="H25095" i="5"/>
  <c r="H25096" i="5"/>
  <c r="H25097" i="5"/>
  <c r="H25098" i="5"/>
  <c r="H25099" i="5"/>
  <c r="H25100" i="5"/>
  <c r="H25101" i="5"/>
  <c r="H25102" i="5"/>
  <c r="H25103" i="5"/>
  <c r="H25104" i="5"/>
  <c r="H25105" i="5"/>
  <c r="H25106" i="5"/>
  <c r="H25107" i="5"/>
  <c r="H25108" i="5"/>
  <c r="H25109" i="5"/>
  <c r="H25110" i="5"/>
  <c r="H25111" i="5"/>
  <c r="H25112" i="5"/>
  <c r="H25113" i="5"/>
  <c r="H25114" i="5"/>
  <c r="H25115" i="5"/>
  <c r="H25116" i="5"/>
  <c r="H25117" i="5"/>
  <c r="H25118" i="5"/>
  <c r="H25119" i="5"/>
  <c r="H25120" i="5"/>
  <c r="H25121" i="5"/>
  <c r="H25122" i="5"/>
  <c r="H25123" i="5"/>
  <c r="H25124" i="5"/>
  <c r="H25125" i="5"/>
  <c r="H25126" i="5"/>
  <c r="H25127" i="5"/>
  <c r="H25128" i="5"/>
  <c r="H25129" i="5"/>
  <c r="H25130" i="5"/>
  <c r="H25131" i="5"/>
  <c r="H25132" i="5"/>
  <c r="H25133" i="5"/>
  <c r="H25134" i="5"/>
  <c r="H25135" i="5"/>
  <c r="H25136" i="5"/>
  <c r="H25137" i="5"/>
  <c r="H25138" i="5"/>
  <c r="H25139" i="5"/>
  <c r="H25140" i="5"/>
  <c r="H25141" i="5"/>
  <c r="H25142" i="5"/>
  <c r="H25143" i="5"/>
  <c r="H25144" i="5"/>
  <c r="H25145" i="5"/>
  <c r="H25146" i="5"/>
  <c r="H25147" i="5"/>
  <c r="H25148" i="5"/>
  <c r="H25149" i="5"/>
  <c r="H25150" i="5"/>
  <c r="H25151" i="5"/>
  <c r="H25152" i="5"/>
  <c r="H25153" i="5"/>
  <c r="H25154" i="5"/>
  <c r="H25155" i="5"/>
  <c r="H25156" i="5"/>
  <c r="H25157" i="5"/>
  <c r="H25158" i="5"/>
  <c r="H25159" i="5"/>
  <c r="H25160" i="5"/>
  <c r="H25161" i="5"/>
  <c r="H25162" i="5"/>
  <c r="H25163" i="5"/>
  <c r="H25164" i="5"/>
  <c r="H25165" i="5"/>
  <c r="H25166" i="5"/>
  <c r="H25167" i="5"/>
  <c r="H25168" i="5"/>
  <c r="H25169" i="5"/>
  <c r="H25170" i="5"/>
  <c r="H25171" i="5"/>
  <c r="H25172" i="5"/>
  <c r="H25173" i="5"/>
  <c r="H25174" i="5"/>
  <c r="H25175" i="5"/>
  <c r="H25176" i="5"/>
  <c r="H25177" i="5"/>
  <c r="H25178" i="5"/>
  <c r="H25179" i="5"/>
  <c r="H25180" i="5"/>
  <c r="H25181" i="5"/>
  <c r="H25182" i="5"/>
  <c r="H25183" i="5"/>
  <c r="H25184" i="5"/>
  <c r="H25185" i="5"/>
  <c r="H25186" i="5"/>
  <c r="H25187" i="5"/>
  <c r="H25188" i="5"/>
  <c r="H25189" i="5"/>
  <c r="H25190" i="5"/>
  <c r="H25191" i="5"/>
  <c r="H25192" i="5"/>
  <c r="H25193" i="5"/>
  <c r="H25194" i="5"/>
  <c r="H25195" i="5"/>
  <c r="H25196" i="5"/>
  <c r="H25197" i="5"/>
  <c r="H25198" i="5"/>
  <c r="H25199" i="5"/>
  <c r="H25200" i="5"/>
  <c r="H25201" i="5"/>
  <c r="H25202" i="5"/>
  <c r="H25203" i="5"/>
  <c r="H25204" i="5"/>
  <c r="H25205" i="5"/>
  <c r="H25206" i="5"/>
  <c r="H25207" i="5"/>
  <c r="H25208" i="5"/>
  <c r="H25209" i="5"/>
  <c r="H25210" i="5"/>
  <c r="H25211" i="5"/>
  <c r="H25212" i="5"/>
  <c r="H25213" i="5"/>
  <c r="H25214" i="5"/>
  <c r="H25215" i="5"/>
  <c r="H25216" i="5"/>
  <c r="H25217" i="5"/>
  <c r="H25218" i="5"/>
  <c r="H25219" i="5"/>
  <c r="H25220" i="5"/>
  <c r="H25221" i="5"/>
  <c r="H25222" i="5"/>
  <c r="H25223" i="5"/>
  <c r="H25224" i="5"/>
  <c r="H25225" i="5"/>
  <c r="H25226" i="5"/>
  <c r="H25227" i="5"/>
  <c r="H25228" i="5"/>
  <c r="H25229" i="5"/>
  <c r="H25230" i="5"/>
  <c r="H25231" i="5"/>
  <c r="H25232" i="5"/>
  <c r="H25233" i="5"/>
  <c r="H25234" i="5"/>
  <c r="H25235" i="5"/>
  <c r="H25236" i="5"/>
  <c r="H25237" i="5"/>
  <c r="H25238" i="5"/>
  <c r="H25239" i="5"/>
  <c r="H25240" i="5"/>
  <c r="H25241" i="5"/>
  <c r="H25242" i="5"/>
  <c r="H25243" i="5"/>
  <c r="H25244" i="5"/>
  <c r="H25245" i="5"/>
  <c r="H25246" i="5"/>
  <c r="H25247" i="5"/>
  <c r="H25248" i="5"/>
  <c r="H25249" i="5"/>
  <c r="H25250" i="5"/>
  <c r="H25251" i="5"/>
  <c r="H25252" i="5"/>
  <c r="H25253" i="5"/>
  <c r="H25254" i="5"/>
  <c r="H25255" i="5"/>
  <c r="H25256" i="5"/>
  <c r="H25257" i="5"/>
  <c r="H25258" i="5"/>
  <c r="H25259" i="5"/>
  <c r="H25260" i="5"/>
  <c r="H25261" i="5"/>
  <c r="H25262" i="5"/>
  <c r="H25263" i="5"/>
  <c r="H25264" i="5"/>
  <c r="H25265" i="5"/>
  <c r="H25266" i="5"/>
  <c r="H25267" i="5"/>
  <c r="H25268" i="5"/>
  <c r="H25269" i="5"/>
  <c r="H25270" i="5"/>
  <c r="H25271" i="5"/>
  <c r="H25272" i="5"/>
  <c r="H25273" i="5"/>
  <c r="H25274" i="5"/>
  <c r="H25275" i="5"/>
  <c r="H25276" i="5"/>
  <c r="H25277" i="5"/>
  <c r="H25278" i="5"/>
  <c r="H25279" i="5"/>
  <c r="H25280" i="5"/>
  <c r="H25281" i="5"/>
  <c r="H25282" i="5"/>
  <c r="H25283" i="5"/>
  <c r="H25284" i="5"/>
  <c r="H25285" i="5"/>
  <c r="H25286" i="5"/>
  <c r="H25287" i="5"/>
  <c r="H25288" i="5"/>
  <c r="H25289" i="5"/>
  <c r="H25290" i="5"/>
  <c r="H25291" i="5"/>
  <c r="H25292" i="5"/>
  <c r="H25293" i="5"/>
  <c r="H25294" i="5"/>
  <c r="H25295" i="5"/>
  <c r="H25296" i="5"/>
  <c r="H25297" i="5"/>
  <c r="H25298" i="5"/>
  <c r="H25299" i="5"/>
  <c r="H25300" i="5"/>
  <c r="H25301" i="5"/>
  <c r="H25302" i="5"/>
  <c r="H25303" i="5"/>
  <c r="H25304" i="5"/>
  <c r="H25305" i="5"/>
  <c r="H25306" i="5"/>
  <c r="H25307" i="5"/>
  <c r="H25308" i="5"/>
  <c r="H25309" i="5"/>
  <c r="H25310" i="5"/>
  <c r="H25311" i="5"/>
  <c r="H25312" i="5"/>
  <c r="H25313" i="5"/>
  <c r="H25314" i="5"/>
  <c r="H25315" i="5"/>
  <c r="H25316" i="5"/>
  <c r="H25317" i="5"/>
  <c r="H25318" i="5"/>
  <c r="H25319" i="5"/>
  <c r="H25320" i="5"/>
  <c r="H25321" i="5"/>
  <c r="H25322" i="5"/>
  <c r="H25323" i="5"/>
  <c r="H25324" i="5"/>
  <c r="H25325" i="5"/>
  <c r="H25326" i="5"/>
  <c r="H25327" i="5"/>
  <c r="H25328" i="5"/>
  <c r="H25329" i="5"/>
  <c r="H25330" i="5"/>
  <c r="H25331" i="5"/>
  <c r="H25332" i="5"/>
  <c r="H25333" i="5"/>
  <c r="H25334" i="5"/>
  <c r="H25335" i="5"/>
  <c r="H25336" i="5"/>
  <c r="H25337" i="5"/>
  <c r="H25338" i="5"/>
  <c r="H25339" i="5"/>
  <c r="H25340" i="5"/>
  <c r="H25341" i="5"/>
  <c r="H25342" i="5"/>
  <c r="H25343" i="5"/>
  <c r="H25344" i="5"/>
  <c r="H25345" i="5"/>
  <c r="H25346" i="5"/>
  <c r="H25347" i="5"/>
  <c r="H25348" i="5"/>
  <c r="H25349" i="5"/>
  <c r="H25350" i="5"/>
  <c r="H25351" i="5"/>
  <c r="H25352" i="5"/>
  <c r="H25353" i="5"/>
  <c r="H25354" i="5"/>
  <c r="H25355" i="5"/>
  <c r="H25356" i="5"/>
  <c r="H25357" i="5"/>
  <c r="H25358" i="5"/>
  <c r="H25359" i="5"/>
  <c r="H25360" i="5"/>
  <c r="H25361" i="5"/>
  <c r="H25362" i="5"/>
  <c r="H25363" i="5"/>
  <c r="H25364" i="5"/>
  <c r="H25365" i="5"/>
  <c r="H25366" i="5"/>
  <c r="H25367" i="5"/>
  <c r="H25368" i="5"/>
  <c r="H25369" i="5"/>
  <c r="H25370" i="5"/>
  <c r="H25371" i="5"/>
  <c r="H25372" i="5"/>
  <c r="H25373" i="5"/>
  <c r="H25374" i="5"/>
  <c r="H25375" i="5"/>
  <c r="H25376" i="5"/>
  <c r="H25377" i="5"/>
  <c r="H25378" i="5"/>
  <c r="H25379" i="5"/>
  <c r="H25380" i="5"/>
  <c r="H25381" i="5"/>
  <c r="H25382" i="5"/>
  <c r="H25383" i="5"/>
  <c r="H25384" i="5"/>
  <c r="H25385" i="5"/>
  <c r="H25386" i="5"/>
  <c r="H25387" i="5"/>
  <c r="H25388" i="5"/>
  <c r="H25389" i="5"/>
  <c r="H25390" i="5"/>
  <c r="H25391" i="5"/>
  <c r="H25392" i="5"/>
  <c r="H25393" i="5"/>
  <c r="H25394" i="5"/>
  <c r="H25395" i="5"/>
  <c r="H25396" i="5"/>
  <c r="H25397" i="5"/>
  <c r="H25398" i="5"/>
  <c r="H25399" i="5"/>
  <c r="H25400" i="5"/>
  <c r="H25401" i="5"/>
  <c r="H25402" i="5"/>
  <c r="H25403" i="5"/>
  <c r="H25404" i="5"/>
  <c r="H25405" i="5"/>
  <c r="H25406" i="5"/>
  <c r="H25407" i="5"/>
  <c r="H25408" i="5"/>
  <c r="H25409" i="5"/>
  <c r="H25410" i="5"/>
  <c r="H25411" i="5"/>
  <c r="H25412" i="5"/>
  <c r="H25413" i="5"/>
  <c r="H25414" i="5"/>
  <c r="H25415" i="5"/>
  <c r="H25416" i="5"/>
  <c r="H25417" i="5"/>
  <c r="H25418" i="5"/>
  <c r="H25419" i="5"/>
  <c r="H25420" i="5"/>
  <c r="H25421" i="5"/>
  <c r="H25422" i="5"/>
  <c r="H25423" i="5"/>
  <c r="H25424" i="5"/>
  <c r="H25425" i="5"/>
  <c r="H25426" i="5"/>
  <c r="H25427" i="5"/>
  <c r="H25428" i="5"/>
  <c r="H25429" i="5"/>
  <c r="H25430" i="5"/>
  <c r="H25431" i="5"/>
  <c r="H25432" i="5"/>
  <c r="H25433" i="5"/>
  <c r="H25434" i="5"/>
  <c r="H25435" i="5"/>
  <c r="H25436" i="5"/>
  <c r="H25437" i="5"/>
  <c r="H25438" i="5"/>
  <c r="H25439" i="5"/>
  <c r="H25440" i="5"/>
  <c r="H25441" i="5"/>
  <c r="H25442" i="5"/>
  <c r="H25443" i="5"/>
  <c r="H25444" i="5"/>
  <c r="H25445" i="5"/>
  <c r="H25446" i="5"/>
  <c r="H25447" i="5"/>
  <c r="H25448" i="5"/>
  <c r="H25449" i="5"/>
  <c r="H25450" i="5"/>
  <c r="H25451" i="5"/>
  <c r="H25452" i="5"/>
  <c r="H25453" i="5"/>
  <c r="H25454" i="5"/>
  <c r="H25455" i="5"/>
  <c r="H25456" i="5"/>
  <c r="H25457" i="5"/>
  <c r="H25458" i="5"/>
  <c r="H25459" i="5"/>
  <c r="H25460" i="5"/>
  <c r="H25461" i="5"/>
  <c r="H25462" i="5"/>
  <c r="H25463" i="5"/>
  <c r="H25464" i="5"/>
  <c r="H25465" i="5"/>
  <c r="H25466" i="5"/>
  <c r="H25467" i="5"/>
  <c r="H25468" i="5"/>
  <c r="H25469" i="5"/>
  <c r="H25470" i="5"/>
  <c r="H25471" i="5"/>
  <c r="H25472" i="5"/>
  <c r="H25473" i="5"/>
  <c r="H25474" i="5"/>
  <c r="H25475" i="5"/>
  <c r="H25476" i="5"/>
  <c r="H25477" i="5"/>
  <c r="H25478" i="5"/>
  <c r="H25479" i="5"/>
  <c r="H25480" i="5"/>
  <c r="H25481" i="5"/>
  <c r="H25482" i="5"/>
  <c r="H25483" i="5"/>
  <c r="H25484" i="5"/>
  <c r="H25485" i="5"/>
  <c r="H25486" i="5"/>
  <c r="H25487" i="5"/>
  <c r="H25488" i="5"/>
  <c r="H25489" i="5"/>
  <c r="H25490" i="5"/>
  <c r="H25491" i="5"/>
  <c r="H25492" i="5"/>
  <c r="H25493" i="5"/>
  <c r="H25494" i="5"/>
  <c r="H25495" i="5"/>
  <c r="H25496" i="5"/>
  <c r="H25497" i="5"/>
  <c r="H25498" i="5"/>
  <c r="H25499" i="5"/>
  <c r="H25500" i="5"/>
  <c r="H25501" i="5"/>
  <c r="H25502" i="5"/>
  <c r="H25503" i="5"/>
  <c r="H25504" i="5"/>
  <c r="H25505" i="5"/>
  <c r="H25506" i="5"/>
  <c r="H25507" i="5"/>
  <c r="H25508" i="5"/>
  <c r="H25509" i="5"/>
  <c r="H25510" i="5"/>
  <c r="H25511" i="5"/>
  <c r="H25512" i="5"/>
  <c r="H25513" i="5"/>
  <c r="H25514" i="5"/>
  <c r="H25515" i="5"/>
  <c r="H25516" i="5"/>
  <c r="H25517" i="5"/>
  <c r="H25518" i="5"/>
  <c r="H25519" i="5"/>
  <c r="H25520" i="5"/>
  <c r="H25521" i="5"/>
  <c r="H25522" i="5"/>
  <c r="H25523" i="5"/>
  <c r="H25524" i="5"/>
  <c r="H25525" i="5"/>
  <c r="H25526" i="5"/>
  <c r="H25527" i="5"/>
  <c r="H25528" i="5"/>
  <c r="H25529" i="5"/>
  <c r="H25530" i="5"/>
  <c r="H25531" i="5"/>
  <c r="H25532" i="5"/>
  <c r="H25533" i="5"/>
  <c r="H25534" i="5"/>
  <c r="H25535" i="5"/>
  <c r="H25536" i="5"/>
  <c r="H25537" i="5"/>
  <c r="H25538" i="5"/>
  <c r="H25539" i="5"/>
  <c r="H25540" i="5"/>
  <c r="H25541" i="5"/>
  <c r="H25542" i="5"/>
  <c r="H25543" i="5"/>
  <c r="H25544" i="5"/>
  <c r="H25545" i="5"/>
  <c r="H25546" i="5"/>
  <c r="H25547" i="5"/>
  <c r="H25548" i="5"/>
  <c r="H25549" i="5"/>
  <c r="H25550" i="5"/>
  <c r="H25551" i="5"/>
  <c r="H25552" i="5"/>
  <c r="H25553" i="5"/>
  <c r="H25554" i="5"/>
  <c r="H25555" i="5"/>
  <c r="H25556" i="5"/>
  <c r="H25557" i="5"/>
  <c r="H25558" i="5"/>
  <c r="H25559" i="5"/>
  <c r="H25560" i="5"/>
  <c r="H25561" i="5"/>
  <c r="H25562" i="5"/>
  <c r="H25563" i="5"/>
  <c r="H25564" i="5"/>
  <c r="H25565" i="5"/>
  <c r="H25566" i="5"/>
  <c r="H25567" i="5"/>
  <c r="H25568" i="5"/>
  <c r="H25569" i="5"/>
  <c r="H25570" i="5"/>
  <c r="H25571" i="5"/>
  <c r="H25572" i="5"/>
  <c r="H25573" i="5"/>
  <c r="H25574" i="5"/>
  <c r="H25575" i="5"/>
  <c r="H25576" i="5"/>
  <c r="H25577" i="5"/>
  <c r="H25578" i="5"/>
  <c r="H25579" i="5"/>
  <c r="H25580" i="5"/>
  <c r="H25581" i="5"/>
  <c r="H25582" i="5"/>
  <c r="H25583" i="5"/>
  <c r="H25584" i="5"/>
  <c r="H25585" i="5"/>
  <c r="H25586" i="5"/>
  <c r="H25587" i="5"/>
  <c r="H25588" i="5"/>
  <c r="H25589" i="5"/>
  <c r="H25590" i="5"/>
  <c r="H25591" i="5"/>
  <c r="H25592" i="5"/>
  <c r="H25593" i="5"/>
  <c r="H25594" i="5"/>
  <c r="H25595" i="5"/>
  <c r="H25596" i="5"/>
  <c r="H25597" i="5"/>
  <c r="H25598" i="5"/>
  <c r="H25599" i="5"/>
  <c r="H25600" i="5"/>
  <c r="H25601" i="5"/>
  <c r="H25602" i="5"/>
  <c r="H25603" i="5"/>
  <c r="H25604" i="5"/>
  <c r="H25605" i="5"/>
  <c r="H25606" i="5"/>
  <c r="H25607" i="5"/>
  <c r="H25608" i="5"/>
  <c r="H25609" i="5"/>
  <c r="H25610" i="5"/>
  <c r="H25611" i="5"/>
  <c r="H25612" i="5"/>
  <c r="H25613" i="5"/>
  <c r="H25614" i="5"/>
  <c r="H25615" i="5"/>
  <c r="H25616" i="5"/>
  <c r="H25617" i="5"/>
  <c r="H25618" i="5"/>
  <c r="H25619" i="5"/>
  <c r="H25620" i="5"/>
  <c r="H25621" i="5"/>
  <c r="H25622" i="5"/>
  <c r="H25623" i="5"/>
  <c r="H25624" i="5"/>
  <c r="H25625" i="5"/>
  <c r="H25626" i="5"/>
  <c r="H25627" i="5"/>
  <c r="H25628" i="5"/>
  <c r="H25629" i="5"/>
  <c r="H25630" i="5"/>
  <c r="H25631" i="5"/>
  <c r="H25632" i="5"/>
  <c r="H25633" i="5"/>
  <c r="H25634" i="5"/>
  <c r="H25635" i="5"/>
  <c r="H25636" i="5"/>
  <c r="H25637" i="5"/>
  <c r="H25638" i="5"/>
  <c r="H25639" i="5"/>
  <c r="H25640" i="5"/>
  <c r="H25641" i="5"/>
  <c r="H25642" i="5"/>
  <c r="H25643" i="5"/>
  <c r="H25644" i="5"/>
  <c r="H25645" i="5"/>
  <c r="H25646" i="5"/>
  <c r="H25647" i="5"/>
  <c r="H25648" i="5"/>
  <c r="H25649" i="5"/>
  <c r="H25650" i="5"/>
  <c r="H25651" i="5"/>
  <c r="H25652" i="5"/>
  <c r="H25653" i="5"/>
  <c r="H25654" i="5"/>
  <c r="H25655" i="5"/>
  <c r="H25656" i="5"/>
  <c r="H25657" i="5"/>
  <c r="H25658" i="5"/>
  <c r="H25659" i="5"/>
  <c r="H25660" i="5"/>
  <c r="H25661" i="5"/>
  <c r="H25662" i="5"/>
  <c r="H25663" i="5"/>
  <c r="H25664" i="5"/>
  <c r="H25665" i="5"/>
  <c r="H25666" i="5"/>
  <c r="H25667" i="5"/>
  <c r="H25668" i="5"/>
  <c r="H25669" i="5"/>
  <c r="H25670" i="5"/>
  <c r="H25671" i="5"/>
  <c r="H25672" i="5"/>
  <c r="H25673" i="5"/>
  <c r="H25674" i="5"/>
  <c r="H25675" i="5"/>
  <c r="H25676" i="5"/>
  <c r="H25677" i="5"/>
  <c r="H25678" i="5"/>
  <c r="H25679" i="5"/>
  <c r="H25680" i="5"/>
  <c r="H25681" i="5"/>
  <c r="H25682" i="5"/>
  <c r="H25683" i="5"/>
  <c r="H25684" i="5"/>
  <c r="H25685" i="5"/>
  <c r="H25686" i="5"/>
  <c r="H25687" i="5"/>
  <c r="H25688" i="5"/>
  <c r="H25689" i="5"/>
  <c r="H25690" i="5"/>
  <c r="H25691" i="5"/>
  <c r="H25692" i="5"/>
  <c r="H25693" i="5"/>
  <c r="H25694" i="5"/>
  <c r="H25695" i="5"/>
  <c r="H25696" i="5"/>
  <c r="H25697" i="5"/>
  <c r="H25698" i="5"/>
  <c r="H25699" i="5"/>
  <c r="H25700" i="5"/>
  <c r="H25701" i="5"/>
  <c r="H25702" i="5"/>
  <c r="H25703" i="5"/>
  <c r="H25704" i="5"/>
  <c r="H25705" i="5"/>
  <c r="H25706" i="5"/>
  <c r="H25707" i="5"/>
  <c r="H25708" i="5"/>
  <c r="H25709" i="5"/>
  <c r="H25710" i="5"/>
  <c r="H25711" i="5"/>
  <c r="H25712" i="5"/>
  <c r="H25713" i="5"/>
  <c r="H25714" i="5"/>
  <c r="H25715" i="5"/>
  <c r="H25716" i="5"/>
  <c r="H25717" i="5"/>
  <c r="H25718" i="5"/>
  <c r="H25719" i="5"/>
  <c r="H25720" i="5"/>
  <c r="H25721" i="5"/>
  <c r="H25722" i="5"/>
  <c r="H25723" i="5"/>
  <c r="H25724" i="5"/>
  <c r="H25725" i="5"/>
  <c r="H25726" i="5"/>
  <c r="H25727" i="5"/>
  <c r="H25728" i="5"/>
  <c r="H25729" i="5"/>
  <c r="H25730" i="5"/>
  <c r="H25731" i="5"/>
  <c r="H25732" i="5"/>
  <c r="H25733" i="5"/>
  <c r="H25734" i="5"/>
  <c r="H25735" i="5"/>
  <c r="H25736" i="5"/>
  <c r="H25737" i="5"/>
  <c r="H25738" i="5"/>
  <c r="H25739" i="5"/>
  <c r="H25740" i="5"/>
  <c r="H25741" i="5"/>
  <c r="H25742" i="5"/>
  <c r="H25743" i="5"/>
  <c r="H25744" i="5"/>
  <c r="H25745" i="5"/>
  <c r="H25746" i="5"/>
  <c r="H25747" i="5"/>
  <c r="H25748" i="5"/>
  <c r="H25749" i="5"/>
  <c r="H25750" i="5"/>
  <c r="H25751" i="5"/>
  <c r="H25752" i="5"/>
  <c r="H25753" i="5"/>
  <c r="H25754" i="5"/>
  <c r="H25755" i="5"/>
  <c r="H25756" i="5"/>
  <c r="H25757" i="5"/>
  <c r="H25758" i="5"/>
  <c r="H25759" i="5"/>
  <c r="H25760" i="5"/>
  <c r="H25761" i="5"/>
  <c r="H25762" i="5"/>
  <c r="H25763" i="5"/>
  <c r="H25764" i="5"/>
  <c r="H25765" i="5"/>
  <c r="H25766" i="5"/>
  <c r="H25767" i="5"/>
  <c r="H25768" i="5"/>
  <c r="H25769" i="5"/>
  <c r="H25770" i="5"/>
  <c r="H25771" i="5"/>
  <c r="H25772" i="5"/>
  <c r="H25773" i="5"/>
  <c r="H25774" i="5"/>
  <c r="H25775" i="5"/>
  <c r="H25776" i="5"/>
  <c r="H25777" i="5"/>
  <c r="H25778" i="5"/>
  <c r="H25779" i="5"/>
  <c r="H25780" i="5"/>
  <c r="H25781" i="5"/>
  <c r="H25782" i="5"/>
  <c r="H25783" i="5"/>
  <c r="H25784" i="5"/>
  <c r="H25785" i="5"/>
  <c r="H25786" i="5"/>
  <c r="H25787" i="5"/>
  <c r="H25788" i="5"/>
  <c r="H25789" i="5"/>
  <c r="H25790" i="5"/>
  <c r="H25791" i="5"/>
  <c r="H25792" i="5"/>
  <c r="H25793" i="5"/>
  <c r="H25794" i="5"/>
  <c r="H25795" i="5"/>
  <c r="H25796" i="5"/>
  <c r="H25797" i="5"/>
  <c r="H25798" i="5"/>
  <c r="H25799" i="5"/>
  <c r="H25800" i="5"/>
  <c r="H25801" i="5"/>
  <c r="H25802" i="5"/>
  <c r="H25803" i="5"/>
  <c r="H25804" i="5"/>
  <c r="H25805" i="5"/>
  <c r="H25806" i="5"/>
  <c r="H25807" i="5"/>
  <c r="H25808" i="5"/>
  <c r="H25809" i="5"/>
  <c r="H25810" i="5"/>
  <c r="H25811" i="5"/>
  <c r="H25812" i="5"/>
  <c r="H25813" i="5"/>
  <c r="H25814" i="5"/>
  <c r="H25815" i="5"/>
  <c r="H25816" i="5"/>
  <c r="H25817" i="5"/>
  <c r="H25818" i="5"/>
  <c r="H25819" i="5"/>
  <c r="H25820" i="5"/>
  <c r="H25821" i="5"/>
  <c r="H25822" i="5"/>
  <c r="H25823" i="5"/>
  <c r="H25824" i="5"/>
  <c r="H25825" i="5"/>
  <c r="H25826" i="5"/>
  <c r="H25827" i="5"/>
  <c r="H25828" i="5"/>
  <c r="H25829" i="5"/>
  <c r="H25830" i="5"/>
  <c r="H25831" i="5"/>
  <c r="H25832" i="5"/>
  <c r="H25833" i="5"/>
  <c r="H25834" i="5"/>
  <c r="H25835" i="5"/>
  <c r="H25836" i="5"/>
  <c r="H25837" i="5"/>
  <c r="H25838" i="5"/>
  <c r="H25839" i="5"/>
  <c r="H25840" i="5"/>
  <c r="H25841" i="5"/>
  <c r="H25842" i="5"/>
  <c r="H25843" i="5"/>
  <c r="H25844" i="5"/>
  <c r="H25845" i="5"/>
  <c r="H25846" i="5"/>
  <c r="H25847" i="5"/>
  <c r="H25848" i="5"/>
  <c r="H25849" i="5"/>
  <c r="H25850" i="5"/>
  <c r="H25851" i="5"/>
  <c r="H25852" i="5"/>
  <c r="H25853" i="5"/>
  <c r="H25854" i="5"/>
  <c r="H25855" i="5"/>
  <c r="H25856" i="5"/>
  <c r="H25857" i="5"/>
  <c r="H25858" i="5"/>
  <c r="H25859" i="5"/>
  <c r="H25860" i="5"/>
  <c r="H25861" i="5"/>
  <c r="H25862" i="5"/>
  <c r="H25863" i="5"/>
  <c r="H25864" i="5"/>
  <c r="H25865" i="5"/>
  <c r="H25866" i="5"/>
  <c r="H25867" i="5"/>
  <c r="H25868" i="5"/>
  <c r="H25869" i="5"/>
  <c r="H25870" i="5"/>
  <c r="H25871" i="5"/>
  <c r="H25872" i="5"/>
  <c r="H25873" i="5"/>
  <c r="H25874" i="5"/>
  <c r="H25875" i="5"/>
  <c r="H25876" i="5"/>
  <c r="H25877" i="5"/>
  <c r="H25878" i="5"/>
  <c r="H25879" i="5"/>
  <c r="H25880" i="5"/>
  <c r="H25881" i="5"/>
  <c r="H25882" i="5"/>
  <c r="H25883" i="5"/>
  <c r="H25884" i="5"/>
  <c r="H25885" i="5"/>
  <c r="H25886" i="5"/>
  <c r="H25887" i="5"/>
  <c r="H25888" i="5"/>
  <c r="H25889" i="5"/>
  <c r="H25890" i="5"/>
  <c r="H25891" i="5"/>
  <c r="H25892" i="5"/>
  <c r="H25893" i="5"/>
  <c r="H25894" i="5"/>
  <c r="H25895" i="5"/>
  <c r="H25896" i="5"/>
  <c r="H25897" i="5"/>
  <c r="H25898" i="5"/>
  <c r="H25899" i="5"/>
  <c r="H25900" i="5"/>
  <c r="H25901" i="5"/>
  <c r="H25902" i="5"/>
  <c r="H25903" i="5"/>
  <c r="H25904" i="5"/>
  <c r="H25905" i="5"/>
  <c r="H25906" i="5"/>
  <c r="H25907" i="5"/>
  <c r="H25908" i="5"/>
  <c r="H25909" i="5"/>
  <c r="H25910" i="5"/>
  <c r="H25911" i="5"/>
  <c r="H25912" i="5"/>
  <c r="H25913" i="5"/>
  <c r="H25914" i="5"/>
  <c r="H25915" i="5"/>
  <c r="H25916" i="5"/>
  <c r="H25917" i="5"/>
  <c r="H25918" i="5"/>
  <c r="H25919" i="5"/>
  <c r="H25920" i="5"/>
  <c r="H25921" i="5"/>
  <c r="H25922" i="5"/>
  <c r="H25923" i="5"/>
  <c r="H25924" i="5"/>
  <c r="H25925" i="5"/>
  <c r="H25926" i="5"/>
  <c r="H25927" i="5"/>
  <c r="H25928" i="5"/>
  <c r="H25929" i="5"/>
  <c r="H25930" i="5"/>
  <c r="H25931" i="5"/>
  <c r="H25932" i="5"/>
  <c r="H25933" i="5"/>
  <c r="H25934" i="5"/>
  <c r="H25935" i="5"/>
  <c r="H25936" i="5"/>
  <c r="H25937" i="5"/>
  <c r="H25938" i="5"/>
  <c r="H25939" i="5"/>
  <c r="H25940" i="5"/>
  <c r="H25941" i="5"/>
  <c r="H25942" i="5"/>
  <c r="H25943" i="5"/>
  <c r="H25944" i="5"/>
  <c r="H25945" i="5"/>
  <c r="H25946" i="5"/>
  <c r="H25947" i="5"/>
  <c r="H25948" i="5"/>
  <c r="H25949" i="5"/>
  <c r="H25950" i="5"/>
  <c r="H25951" i="5"/>
  <c r="H25952" i="5"/>
  <c r="H25953" i="5"/>
  <c r="H25954" i="5"/>
  <c r="H25955" i="5"/>
  <c r="H25956" i="5"/>
  <c r="H25957" i="5"/>
  <c r="H25958" i="5"/>
  <c r="H25959" i="5"/>
  <c r="H25960" i="5"/>
  <c r="H25961" i="5"/>
  <c r="H25962" i="5"/>
  <c r="H25963" i="5"/>
  <c r="H25964" i="5"/>
  <c r="H25965" i="5"/>
  <c r="H25966" i="5"/>
  <c r="H25967" i="5"/>
  <c r="H25968" i="5"/>
  <c r="H25969" i="5"/>
  <c r="H25970" i="5"/>
  <c r="H25971" i="5"/>
  <c r="H25972" i="5"/>
  <c r="H25973" i="5"/>
  <c r="H25974" i="5"/>
  <c r="H25975" i="5"/>
  <c r="H25976" i="5"/>
  <c r="H25977" i="5"/>
  <c r="H25978" i="5"/>
  <c r="H25979" i="5"/>
  <c r="H25980" i="5"/>
  <c r="H25981" i="5"/>
  <c r="H25982" i="5"/>
  <c r="H25983" i="5"/>
  <c r="H25984" i="5"/>
  <c r="H25985" i="5"/>
  <c r="H25986" i="5"/>
  <c r="H25987" i="5"/>
  <c r="H25988" i="5"/>
  <c r="H25989" i="5"/>
  <c r="H25990" i="5"/>
  <c r="H25991" i="5"/>
  <c r="H25992" i="5"/>
  <c r="H25993" i="5"/>
  <c r="H25994" i="5"/>
  <c r="H25995" i="5"/>
  <c r="H25996" i="5"/>
  <c r="H25997" i="5"/>
  <c r="H25998" i="5"/>
  <c r="H25999" i="5"/>
  <c r="H26000" i="5"/>
  <c r="H26001" i="5"/>
  <c r="H26002" i="5"/>
  <c r="H26003" i="5"/>
  <c r="H26004" i="5"/>
  <c r="H26005" i="5"/>
  <c r="H26006" i="5"/>
  <c r="H26007" i="5"/>
  <c r="H26008" i="5"/>
  <c r="H26009" i="5"/>
  <c r="H26010" i="5"/>
  <c r="H26011" i="5"/>
  <c r="H26012" i="5"/>
  <c r="H26013" i="5"/>
  <c r="H26014" i="5"/>
  <c r="H26015" i="5"/>
  <c r="H26016" i="5"/>
  <c r="H26017" i="5"/>
  <c r="H26018" i="5"/>
  <c r="H26019" i="5"/>
  <c r="H26020" i="5"/>
  <c r="H26021" i="5"/>
  <c r="H26022" i="5"/>
  <c r="H26023" i="5"/>
  <c r="H26024" i="5"/>
  <c r="H26025" i="5"/>
  <c r="H26026" i="5"/>
  <c r="H26027" i="5"/>
  <c r="H26028" i="5"/>
  <c r="H26029" i="5"/>
  <c r="H26030" i="5"/>
  <c r="H26031" i="5"/>
  <c r="H26032" i="5"/>
  <c r="H26033" i="5"/>
  <c r="H26034" i="5"/>
  <c r="H26035" i="5"/>
  <c r="H26036" i="5"/>
  <c r="H26037" i="5"/>
  <c r="H26038" i="5"/>
  <c r="H26039" i="5"/>
  <c r="H26040" i="5"/>
  <c r="H26041" i="5"/>
  <c r="H26042" i="5"/>
  <c r="H26043" i="5"/>
  <c r="H26044" i="5"/>
  <c r="H26045" i="5"/>
  <c r="H26046" i="5"/>
  <c r="H26047" i="5"/>
  <c r="H26048" i="5"/>
  <c r="H26049" i="5"/>
  <c r="H26050" i="5"/>
  <c r="H26051" i="5"/>
  <c r="H26052" i="5"/>
  <c r="H26053" i="5"/>
  <c r="H26054" i="5"/>
  <c r="H26055" i="5"/>
  <c r="H26056" i="5"/>
  <c r="H26057" i="5"/>
  <c r="H26058" i="5"/>
  <c r="H26059" i="5"/>
  <c r="H26060" i="5"/>
  <c r="H26061" i="5"/>
  <c r="H26062" i="5"/>
  <c r="H26063" i="5"/>
  <c r="H26064" i="5"/>
  <c r="H26065" i="5"/>
  <c r="H26066" i="5"/>
  <c r="H26067" i="5"/>
  <c r="H26068" i="5"/>
  <c r="H26069" i="5"/>
  <c r="H26070" i="5"/>
  <c r="H26071" i="5"/>
  <c r="H26072" i="5"/>
  <c r="H26073" i="5"/>
  <c r="H26074" i="5"/>
  <c r="H26075" i="5"/>
  <c r="H26076" i="5"/>
  <c r="H26077" i="5"/>
  <c r="H26078" i="5"/>
  <c r="H26079" i="5"/>
  <c r="H26080" i="5"/>
  <c r="H26081" i="5"/>
  <c r="H26082" i="5"/>
  <c r="H26083" i="5"/>
  <c r="H26084" i="5"/>
  <c r="H26085" i="5"/>
  <c r="H26086" i="5"/>
  <c r="H26087" i="5"/>
  <c r="H26088" i="5"/>
  <c r="H26089" i="5"/>
  <c r="H26090" i="5"/>
  <c r="H26091" i="5"/>
  <c r="H26092" i="5"/>
  <c r="H26093" i="5"/>
  <c r="H26094" i="5"/>
  <c r="H26095" i="5"/>
  <c r="H26096" i="5"/>
  <c r="H26097" i="5"/>
  <c r="H26098" i="5"/>
  <c r="H26099" i="5"/>
  <c r="H26100" i="5"/>
  <c r="H26101" i="5"/>
  <c r="H26102" i="5"/>
  <c r="H26103" i="5"/>
  <c r="H26104" i="5"/>
  <c r="H26105" i="5"/>
  <c r="H26106" i="5"/>
  <c r="H26107" i="5"/>
  <c r="H26108" i="5"/>
  <c r="H26109" i="5"/>
  <c r="H26110" i="5"/>
  <c r="H26111" i="5"/>
  <c r="H26112" i="5"/>
  <c r="H26113" i="5"/>
  <c r="H26114" i="5"/>
  <c r="H26115" i="5"/>
  <c r="H26116" i="5"/>
  <c r="H26117" i="5"/>
  <c r="H26118" i="5"/>
  <c r="H26119" i="5"/>
  <c r="H26120" i="5"/>
  <c r="H26121" i="5"/>
  <c r="H26122" i="5"/>
  <c r="H26123" i="5"/>
  <c r="H26124" i="5"/>
  <c r="H26125" i="5"/>
  <c r="H26126" i="5"/>
  <c r="H26127" i="5"/>
  <c r="H26128" i="5"/>
  <c r="H26129" i="5"/>
  <c r="H26130" i="5"/>
  <c r="H26131" i="5"/>
  <c r="H26132" i="5"/>
  <c r="H26133" i="5"/>
  <c r="H26134" i="5"/>
  <c r="H26135" i="5"/>
  <c r="H26136" i="5"/>
  <c r="H26137" i="5"/>
  <c r="H26138" i="5"/>
  <c r="H26139" i="5"/>
  <c r="H26140" i="5"/>
  <c r="H26141" i="5"/>
  <c r="H26142" i="5"/>
  <c r="H26143" i="5"/>
  <c r="H26144" i="5"/>
  <c r="H26145" i="5"/>
  <c r="H26146" i="5"/>
  <c r="H26147" i="5"/>
  <c r="H26148" i="5"/>
  <c r="H26149" i="5"/>
  <c r="H26150" i="5"/>
  <c r="H26151" i="5"/>
  <c r="H26152" i="5"/>
  <c r="H26153" i="5"/>
  <c r="H26154" i="5"/>
  <c r="H26155" i="5"/>
  <c r="H26156" i="5"/>
  <c r="H26157" i="5"/>
  <c r="H26158" i="5"/>
  <c r="H26159" i="5"/>
  <c r="H26160" i="5"/>
  <c r="H26161" i="5"/>
  <c r="H26162" i="5"/>
  <c r="H26163" i="5"/>
  <c r="H26164" i="5"/>
  <c r="H26165" i="5"/>
  <c r="H26166" i="5"/>
  <c r="H26167" i="5"/>
  <c r="H26168" i="5"/>
  <c r="H26169" i="5"/>
  <c r="H26170" i="5"/>
  <c r="H26171" i="5"/>
  <c r="H26172" i="5"/>
  <c r="H26173" i="5"/>
  <c r="H26174" i="5"/>
  <c r="H26175" i="5"/>
  <c r="H26176" i="5"/>
  <c r="H26177" i="5"/>
  <c r="H26178" i="5"/>
  <c r="H26179" i="5"/>
  <c r="H26180" i="5"/>
  <c r="H26181" i="5"/>
  <c r="H26182" i="5"/>
  <c r="H26183" i="5"/>
  <c r="H26184" i="5"/>
  <c r="H26185" i="5"/>
  <c r="H26186" i="5"/>
  <c r="H26187" i="5"/>
  <c r="H26188" i="5"/>
  <c r="H26189" i="5"/>
  <c r="H26190" i="5"/>
  <c r="H26191" i="5"/>
  <c r="H26192" i="5"/>
  <c r="H26193" i="5"/>
  <c r="H26194" i="5"/>
  <c r="H26195" i="5"/>
  <c r="H26196" i="5"/>
  <c r="H26197" i="5"/>
  <c r="H26198" i="5"/>
  <c r="H26199" i="5"/>
  <c r="H26200" i="5"/>
  <c r="H26201" i="5"/>
  <c r="H26202" i="5"/>
  <c r="H26203" i="5"/>
  <c r="H26204" i="5"/>
  <c r="H26205" i="5"/>
  <c r="H26206" i="5"/>
  <c r="H26207" i="5"/>
  <c r="H26208" i="5"/>
  <c r="H26209" i="5"/>
  <c r="H26210" i="5"/>
  <c r="H26211" i="5"/>
  <c r="H26212" i="5"/>
  <c r="H26213" i="5"/>
  <c r="H26214" i="5"/>
  <c r="H26215" i="5"/>
  <c r="H26216" i="5"/>
  <c r="H26217" i="5"/>
  <c r="H26218" i="5"/>
  <c r="H26219" i="5"/>
  <c r="H26220" i="5"/>
  <c r="H26221" i="5"/>
  <c r="H26222" i="5"/>
  <c r="H26223" i="5"/>
  <c r="H26224" i="5"/>
  <c r="H26225" i="5"/>
  <c r="H26226" i="5"/>
  <c r="H26227" i="5"/>
  <c r="H26228" i="5"/>
  <c r="H26229" i="5"/>
  <c r="H26230" i="5"/>
  <c r="H26231" i="5"/>
  <c r="H26232" i="5"/>
  <c r="H26233" i="5"/>
  <c r="H26234" i="5"/>
  <c r="H26235" i="5"/>
  <c r="H26236" i="5"/>
  <c r="H26237" i="5"/>
  <c r="H26238" i="5"/>
  <c r="H26239" i="5"/>
  <c r="H26240" i="5"/>
  <c r="H26241" i="5"/>
  <c r="H26242" i="5"/>
  <c r="H26243" i="5"/>
  <c r="H26244" i="5"/>
  <c r="H26245" i="5"/>
  <c r="H26246" i="5"/>
  <c r="H26247" i="5"/>
  <c r="H26248" i="5"/>
  <c r="H26249" i="5"/>
  <c r="H26250" i="5"/>
  <c r="H26251" i="5"/>
  <c r="H26252" i="5"/>
  <c r="H26253" i="5"/>
  <c r="H26254" i="5"/>
  <c r="H26255" i="5"/>
  <c r="H26256" i="5"/>
  <c r="H26257" i="5"/>
  <c r="H26258" i="5"/>
  <c r="H26259" i="5"/>
  <c r="H26260" i="5"/>
  <c r="H26261" i="5"/>
  <c r="H26262" i="5"/>
  <c r="H26263" i="5"/>
  <c r="H26264" i="5"/>
  <c r="H26265" i="5"/>
  <c r="H26266" i="5"/>
  <c r="H26267" i="5"/>
  <c r="H26268" i="5"/>
  <c r="H26269" i="5"/>
  <c r="H26270" i="5"/>
  <c r="H26271" i="5"/>
  <c r="H26272" i="5"/>
  <c r="H26273" i="5"/>
  <c r="H26274" i="5"/>
  <c r="H26275" i="5"/>
  <c r="H26276" i="5"/>
  <c r="H26277" i="5"/>
  <c r="H26278" i="5"/>
  <c r="H26279" i="5"/>
  <c r="H26280" i="5"/>
  <c r="H26281" i="5"/>
  <c r="H26282" i="5"/>
  <c r="H26283" i="5"/>
  <c r="H26284" i="5"/>
  <c r="H26285" i="5"/>
  <c r="H26286" i="5"/>
  <c r="H26287" i="5"/>
  <c r="H26288" i="5"/>
  <c r="H26289" i="5"/>
  <c r="H26290" i="5"/>
  <c r="H26291" i="5"/>
  <c r="H26292" i="5"/>
  <c r="H26293" i="5"/>
  <c r="H26294" i="5"/>
  <c r="H26295" i="5"/>
  <c r="H26296" i="5"/>
  <c r="H26297" i="5"/>
  <c r="H26298" i="5"/>
  <c r="H26299" i="5"/>
  <c r="H26300" i="5"/>
  <c r="H26301" i="5"/>
  <c r="H26302" i="5"/>
  <c r="H26303" i="5"/>
  <c r="H26304" i="5"/>
  <c r="H26305" i="5"/>
  <c r="H26306" i="5"/>
  <c r="H26307" i="5"/>
  <c r="H26308" i="5"/>
  <c r="H26309" i="5"/>
  <c r="H26310" i="5"/>
  <c r="H26311" i="5"/>
  <c r="H26312" i="5"/>
  <c r="H26313" i="5"/>
  <c r="H26314" i="5"/>
  <c r="H26315" i="5"/>
  <c r="H26316" i="5"/>
  <c r="H26317" i="5"/>
  <c r="H26318" i="5"/>
  <c r="H26319" i="5"/>
  <c r="H26320" i="5"/>
  <c r="H26321" i="5"/>
  <c r="H26322" i="5"/>
  <c r="H26323" i="5"/>
  <c r="H26324" i="5"/>
  <c r="H26325" i="5"/>
  <c r="H26326" i="5"/>
  <c r="H26327" i="5"/>
  <c r="H26328" i="5"/>
  <c r="H26329" i="5"/>
  <c r="H26330" i="5"/>
  <c r="H26331" i="5"/>
  <c r="H26332" i="5"/>
  <c r="H26333" i="5"/>
  <c r="H26334" i="5"/>
  <c r="H26335" i="5"/>
  <c r="H26336" i="5"/>
  <c r="H26337" i="5"/>
  <c r="H26338" i="5"/>
  <c r="H26339" i="5"/>
  <c r="H26340" i="5"/>
  <c r="H26341" i="5"/>
  <c r="H26342" i="5"/>
  <c r="H26343" i="5"/>
  <c r="H26344" i="5"/>
  <c r="H26345" i="5"/>
  <c r="H26346" i="5"/>
  <c r="H26347" i="5"/>
  <c r="H26348" i="5"/>
  <c r="H26349" i="5"/>
  <c r="H26350" i="5"/>
  <c r="H26351" i="5"/>
  <c r="H26352" i="5"/>
  <c r="H26353" i="5"/>
  <c r="H26354" i="5"/>
  <c r="H26355" i="5"/>
  <c r="H26356" i="5"/>
  <c r="H26357" i="5"/>
  <c r="H26358" i="5"/>
  <c r="H26359" i="5"/>
  <c r="H26360" i="5"/>
  <c r="H26361" i="5"/>
  <c r="H26362" i="5"/>
  <c r="H26363" i="5"/>
  <c r="H26364" i="5"/>
  <c r="H26365" i="5"/>
  <c r="H26366" i="5"/>
  <c r="H26367" i="5"/>
  <c r="H26368" i="5"/>
  <c r="H26369" i="5"/>
  <c r="H26370" i="5"/>
  <c r="H26371" i="5"/>
  <c r="H26372" i="5"/>
  <c r="H26373" i="5"/>
  <c r="H26374" i="5"/>
  <c r="H26375" i="5"/>
  <c r="H26376" i="5"/>
  <c r="H26377" i="5"/>
  <c r="H26378" i="5"/>
  <c r="H26379" i="5"/>
  <c r="H26380" i="5"/>
  <c r="H26381" i="5"/>
  <c r="H26382" i="5"/>
  <c r="H26383" i="5"/>
  <c r="H26384" i="5"/>
  <c r="H26385" i="5"/>
  <c r="H26386" i="5"/>
  <c r="H26387" i="5"/>
  <c r="H26388" i="5"/>
  <c r="H26389" i="5"/>
  <c r="H26390" i="5"/>
  <c r="H26391" i="5"/>
  <c r="H26392" i="5"/>
  <c r="H26393" i="5"/>
  <c r="H26394" i="5"/>
  <c r="H26395" i="5"/>
  <c r="H26396" i="5"/>
  <c r="H26397" i="5"/>
  <c r="H26398" i="5"/>
  <c r="H26399" i="5"/>
  <c r="H26400" i="5"/>
  <c r="H26401" i="5"/>
  <c r="H26402" i="5"/>
  <c r="H26403" i="5"/>
  <c r="H26404" i="5"/>
  <c r="H26405" i="5"/>
  <c r="H26406" i="5"/>
  <c r="H26407" i="5"/>
  <c r="H26408" i="5"/>
  <c r="H26409" i="5"/>
  <c r="H26410" i="5"/>
  <c r="H26411" i="5"/>
  <c r="H26412" i="5"/>
  <c r="H26413" i="5"/>
  <c r="H26414" i="5"/>
  <c r="H26415" i="5"/>
  <c r="H26416" i="5"/>
  <c r="H26417" i="5"/>
  <c r="H26418" i="5"/>
  <c r="H26419" i="5"/>
  <c r="H26420" i="5"/>
  <c r="H26421" i="5"/>
  <c r="H26422" i="5"/>
  <c r="H26423" i="5"/>
  <c r="H26424" i="5"/>
  <c r="H26425" i="5"/>
  <c r="H26426" i="5"/>
  <c r="H26427" i="5"/>
  <c r="H26428" i="5"/>
  <c r="H26429" i="5"/>
  <c r="H26430" i="5"/>
  <c r="H26431" i="5"/>
  <c r="H26432" i="5"/>
  <c r="H26433" i="5"/>
  <c r="H26434" i="5"/>
  <c r="H26435" i="5"/>
  <c r="H26436" i="5"/>
  <c r="H26437" i="5"/>
  <c r="H26438" i="5"/>
  <c r="H26439" i="5"/>
  <c r="H26440" i="5"/>
  <c r="H26441" i="5"/>
  <c r="H26442" i="5"/>
  <c r="H26443" i="5"/>
  <c r="H26444" i="5"/>
  <c r="H26445" i="5"/>
  <c r="H26446" i="5"/>
  <c r="H26447" i="5"/>
  <c r="H26448" i="5"/>
  <c r="H26449" i="5"/>
  <c r="H26450" i="5"/>
  <c r="H26451" i="5"/>
  <c r="H26452" i="5"/>
  <c r="H26453" i="5"/>
  <c r="H26454" i="5"/>
  <c r="H26455" i="5"/>
  <c r="H26456" i="5"/>
  <c r="H26457" i="5"/>
  <c r="H26458" i="5"/>
  <c r="H26459" i="5"/>
  <c r="H26460" i="5"/>
  <c r="H26461" i="5"/>
  <c r="H26462" i="5"/>
  <c r="H26463" i="5"/>
  <c r="H26464" i="5"/>
  <c r="H26465" i="5"/>
  <c r="H26466" i="5"/>
  <c r="H26467" i="5"/>
  <c r="H26468" i="5"/>
  <c r="H26469" i="5"/>
  <c r="H26470" i="5"/>
  <c r="H26471" i="5"/>
  <c r="H26472" i="5"/>
  <c r="H26473" i="5"/>
  <c r="H26474" i="5"/>
  <c r="H26475" i="5"/>
  <c r="H26476" i="5"/>
  <c r="H26477" i="5"/>
  <c r="H26478" i="5"/>
  <c r="H26479" i="5"/>
  <c r="H26480" i="5"/>
  <c r="H26481" i="5"/>
  <c r="H26482" i="5"/>
  <c r="H26483" i="5"/>
  <c r="H26484" i="5"/>
  <c r="H26485" i="5"/>
  <c r="H26486" i="5"/>
  <c r="H26487" i="5"/>
  <c r="H26488" i="5"/>
  <c r="H26489" i="5"/>
  <c r="H26490" i="5"/>
  <c r="H26491" i="5"/>
  <c r="H26492" i="5"/>
  <c r="H26493" i="5"/>
  <c r="H26494" i="5"/>
  <c r="H26495" i="5"/>
  <c r="H26496" i="5"/>
  <c r="H26497" i="5"/>
  <c r="H26498" i="5"/>
  <c r="H26499" i="5"/>
  <c r="H26500" i="5"/>
  <c r="H26501" i="5"/>
  <c r="H26502" i="5"/>
  <c r="H26503" i="5"/>
  <c r="H26504" i="5"/>
  <c r="H26505" i="5"/>
  <c r="H26506" i="5"/>
  <c r="H26507" i="5"/>
  <c r="H26508" i="5"/>
  <c r="H26509" i="5"/>
  <c r="H26510" i="5"/>
  <c r="H26511" i="5"/>
  <c r="H26512" i="5"/>
  <c r="H26513" i="5"/>
  <c r="H26514" i="5"/>
  <c r="H26515" i="5"/>
  <c r="H26516" i="5"/>
  <c r="H26517" i="5"/>
  <c r="H26518" i="5"/>
  <c r="H26519" i="5"/>
  <c r="H26520" i="5"/>
  <c r="H26521" i="5"/>
  <c r="H26522" i="5"/>
  <c r="H26523" i="5"/>
  <c r="H26524" i="5"/>
  <c r="H26525" i="5"/>
  <c r="H26526" i="5"/>
  <c r="H26527" i="5"/>
  <c r="H26528" i="5"/>
  <c r="H26529" i="5"/>
  <c r="H26530" i="5"/>
  <c r="H26531" i="5"/>
  <c r="H26532" i="5"/>
  <c r="H26533" i="5"/>
  <c r="H26534" i="5"/>
  <c r="H26535" i="5"/>
  <c r="H26536" i="5"/>
  <c r="H26537" i="5"/>
  <c r="H26538" i="5"/>
  <c r="H26539" i="5"/>
  <c r="H26540" i="5"/>
  <c r="H26541" i="5"/>
  <c r="H26542" i="5"/>
  <c r="H26543" i="5"/>
  <c r="H26544" i="5"/>
  <c r="H26545" i="5"/>
  <c r="H26546" i="5"/>
  <c r="H26547" i="5"/>
  <c r="H26548" i="5"/>
  <c r="H26549" i="5"/>
  <c r="H26550" i="5"/>
  <c r="H26551" i="5"/>
  <c r="H26552" i="5"/>
  <c r="H26553" i="5"/>
  <c r="H26554" i="5"/>
  <c r="H26555" i="5"/>
  <c r="H26556" i="5"/>
  <c r="H26557" i="5"/>
  <c r="H26558" i="5"/>
  <c r="H26559" i="5"/>
  <c r="H26560" i="5"/>
  <c r="H26561" i="5"/>
  <c r="H26562" i="5"/>
  <c r="H26563" i="5"/>
  <c r="H26564" i="5"/>
  <c r="H26565" i="5"/>
  <c r="H26566" i="5"/>
  <c r="H26567" i="5"/>
  <c r="H26568" i="5"/>
  <c r="H26569" i="5"/>
  <c r="H26570" i="5"/>
  <c r="H26571" i="5"/>
  <c r="H26572" i="5"/>
  <c r="H26573" i="5"/>
  <c r="H26574" i="5"/>
  <c r="H26575" i="5"/>
  <c r="H26576" i="5"/>
  <c r="H26577" i="5"/>
  <c r="H26578" i="5"/>
  <c r="H26579" i="5"/>
  <c r="H26580" i="5"/>
  <c r="H26581" i="5"/>
  <c r="H26582" i="5"/>
  <c r="H26583" i="5"/>
  <c r="H26584" i="5"/>
  <c r="H26585" i="5"/>
  <c r="H26586" i="5"/>
  <c r="H26587" i="5"/>
  <c r="H26588" i="5"/>
  <c r="H26589" i="5"/>
  <c r="H26590" i="5"/>
  <c r="H26591" i="5"/>
  <c r="H26592" i="5"/>
  <c r="H26593" i="5"/>
  <c r="H26594" i="5"/>
  <c r="H26595" i="5"/>
  <c r="H26596" i="5"/>
  <c r="H26597" i="5"/>
  <c r="H26598" i="5"/>
  <c r="H26599" i="5"/>
  <c r="H26600" i="5"/>
  <c r="H26601" i="5"/>
  <c r="H26602" i="5"/>
  <c r="H26603" i="5"/>
  <c r="H26604" i="5"/>
  <c r="H26605" i="5"/>
  <c r="H26606" i="5"/>
  <c r="H26607" i="5"/>
  <c r="H26608" i="5"/>
  <c r="H26609" i="5"/>
  <c r="H26610" i="5"/>
  <c r="H26611" i="5"/>
  <c r="H26612" i="5"/>
  <c r="H26613" i="5"/>
  <c r="H26614" i="5"/>
  <c r="H26615" i="5"/>
  <c r="H26616" i="5"/>
  <c r="H26617" i="5"/>
  <c r="H26618" i="5"/>
  <c r="H26619" i="5"/>
  <c r="H26620" i="5"/>
  <c r="H26621" i="5"/>
  <c r="H26622" i="5"/>
  <c r="H26623" i="5"/>
  <c r="H26624" i="5"/>
  <c r="H26625" i="5"/>
  <c r="H26626" i="5"/>
  <c r="H26627" i="5"/>
  <c r="H26628" i="5"/>
  <c r="H26629" i="5"/>
  <c r="H26630" i="5"/>
  <c r="H26631" i="5"/>
  <c r="H26632" i="5"/>
  <c r="H26633" i="5"/>
  <c r="H26634" i="5"/>
  <c r="H26635" i="5"/>
  <c r="H26636" i="5"/>
  <c r="H26637" i="5"/>
  <c r="H26638" i="5"/>
  <c r="H26639" i="5"/>
  <c r="H26640" i="5"/>
  <c r="H26641" i="5"/>
  <c r="H26642" i="5"/>
  <c r="H26643" i="5"/>
  <c r="H26644" i="5"/>
  <c r="H26645" i="5"/>
  <c r="H26646" i="5"/>
  <c r="H26647" i="5"/>
  <c r="H26648" i="5"/>
  <c r="H26649" i="5"/>
  <c r="H26650" i="5"/>
  <c r="H26651" i="5"/>
  <c r="H26652" i="5"/>
  <c r="H26653" i="5"/>
  <c r="H26654" i="5"/>
  <c r="H26655" i="5"/>
  <c r="H26656" i="5"/>
  <c r="H26657" i="5"/>
  <c r="H26658" i="5"/>
  <c r="H26659" i="5"/>
  <c r="H26660" i="5"/>
  <c r="H26661" i="5"/>
  <c r="H26662" i="5"/>
  <c r="H26663" i="5"/>
  <c r="H26664" i="5"/>
  <c r="H26665" i="5"/>
  <c r="H26666" i="5"/>
  <c r="H26667" i="5"/>
  <c r="H26668" i="5"/>
  <c r="H26669" i="5"/>
  <c r="H26670" i="5"/>
  <c r="H26671" i="5"/>
  <c r="H26672" i="5"/>
  <c r="H26673" i="5"/>
  <c r="H26674" i="5"/>
  <c r="H26675" i="5"/>
  <c r="H26676" i="5"/>
  <c r="H26677" i="5"/>
  <c r="H26678" i="5"/>
  <c r="H26679" i="5"/>
  <c r="H26680" i="5"/>
  <c r="H26681" i="5"/>
  <c r="H26682" i="5"/>
  <c r="H26683" i="5"/>
  <c r="H26684" i="5"/>
  <c r="H26685" i="5"/>
  <c r="H26686" i="5"/>
  <c r="H26687" i="5"/>
  <c r="H26688" i="5"/>
  <c r="H26689" i="5"/>
  <c r="H26690" i="5"/>
  <c r="H26691" i="5"/>
  <c r="H26692" i="5"/>
  <c r="H26693" i="5"/>
  <c r="H26694" i="5"/>
  <c r="H26695" i="5"/>
  <c r="H26696" i="5"/>
  <c r="H26697" i="5"/>
  <c r="H26698" i="5"/>
  <c r="H26699" i="5"/>
  <c r="H26700" i="5"/>
  <c r="H26701" i="5"/>
  <c r="H26702" i="5"/>
  <c r="H26703" i="5"/>
  <c r="H26704" i="5"/>
  <c r="H26705" i="5"/>
  <c r="H26706" i="5"/>
  <c r="H26707" i="5"/>
  <c r="H26708" i="5"/>
  <c r="H26709" i="5"/>
  <c r="H26710" i="5"/>
  <c r="H26711" i="5"/>
  <c r="H26712" i="5"/>
  <c r="H26713" i="5"/>
  <c r="H26714" i="5"/>
  <c r="H26715" i="5"/>
  <c r="H26716" i="5"/>
  <c r="H26717" i="5"/>
  <c r="H26718" i="5"/>
  <c r="H26719" i="5"/>
  <c r="H26720" i="5"/>
  <c r="H26721" i="5"/>
  <c r="H26722" i="5"/>
  <c r="H26723" i="5"/>
  <c r="H26724" i="5"/>
  <c r="H26725" i="5"/>
  <c r="H26726" i="5"/>
  <c r="H26727" i="5"/>
  <c r="H26728" i="5"/>
  <c r="H26729" i="5"/>
  <c r="H26730" i="5"/>
  <c r="H26731" i="5"/>
  <c r="H26732" i="5"/>
  <c r="H26733" i="5"/>
  <c r="H26734" i="5"/>
  <c r="H26735" i="5"/>
  <c r="H26736" i="5"/>
  <c r="H26737" i="5"/>
  <c r="H26738" i="5"/>
  <c r="H26739" i="5"/>
  <c r="H26740" i="5"/>
  <c r="H26741" i="5"/>
  <c r="H26742" i="5"/>
  <c r="H26743" i="5"/>
  <c r="H26744" i="5"/>
  <c r="H26745" i="5"/>
  <c r="H26746" i="5"/>
  <c r="H26747" i="5"/>
  <c r="H26748" i="5"/>
  <c r="H26749" i="5"/>
  <c r="H26750" i="5"/>
  <c r="H26751" i="5"/>
  <c r="H26752" i="5"/>
  <c r="H26753" i="5"/>
  <c r="H26754" i="5"/>
  <c r="H26755" i="5"/>
  <c r="H26756" i="5"/>
  <c r="H26757" i="5"/>
  <c r="H26758" i="5"/>
  <c r="H26759" i="5"/>
  <c r="H26760" i="5"/>
  <c r="H26761" i="5"/>
  <c r="H26762" i="5"/>
  <c r="H26763" i="5"/>
  <c r="H26764" i="5"/>
  <c r="H26765" i="5"/>
  <c r="H26766" i="5"/>
  <c r="H26767" i="5"/>
  <c r="H26768" i="5"/>
  <c r="H26769" i="5"/>
  <c r="H26770" i="5"/>
  <c r="H26771" i="5"/>
  <c r="H26772" i="5"/>
  <c r="H26773" i="5"/>
  <c r="H26774" i="5"/>
  <c r="H26775" i="5"/>
  <c r="H26776" i="5"/>
  <c r="H26777" i="5"/>
  <c r="H26778" i="5"/>
  <c r="H26779" i="5"/>
  <c r="H26780" i="5"/>
  <c r="H26781" i="5"/>
  <c r="H26782" i="5"/>
  <c r="H26783" i="5"/>
  <c r="H26784" i="5"/>
  <c r="H26785" i="5"/>
  <c r="H26786" i="5"/>
  <c r="H26787" i="5"/>
  <c r="H26788" i="5"/>
  <c r="H26789" i="5"/>
  <c r="H26790" i="5"/>
  <c r="H26791" i="5"/>
  <c r="H26792" i="5"/>
  <c r="H26793" i="5"/>
  <c r="H26794" i="5"/>
  <c r="H26795" i="5"/>
  <c r="H26796" i="5"/>
  <c r="H26797" i="5"/>
  <c r="H26798" i="5"/>
  <c r="H26799" i="5"/>
  <c r="H26800" i="5"/>
  <c r="H26801" i="5"/>
  <c r="H26802" i="5"/>
  <c r="H26803" i="5"/>
  <c r="H26804" i="5"/>
  <c r="H26805" i="5"/>
  <c r="H26806" i="5"/>
  <c r="H26807" i="5"/>
  <c r="H26808" i="5"/>
  <c r="H26809" i="5"/>
  <c r="H26810" i="5"/>
  <c r="H26811" i="5"/>
  <c r="H26812" i="5"/>
  <c r="H26813" i="5"/>
  <c r="H26814" i="5"/>
  <c r="H26815" i="5"/>
  <c r="H26816" i="5"/>
  <c r="H26817" i="5"/>
  <c r="H26818" i="5"/>
  <c r="H26819" i="5"/>
  <c r="H26820" i="5"/>
  <c r="H26821" i="5"/>
  <c r="H26822" i="5"/>
  <c r="H26823" i="5"/>
  <c r="H26824" i="5"/>
  <c r="H26825" i="5"/>
  <c r="H26826" i="5"/>
  <c r="H26827" i="5"/>
  <c r="H26828" i="5"/>
  <c r="H26829" i="5"/>
  <c r="H26830" i="5"/>
  <c r="H26831" i="5"/>
  <c r="H26832" i="5"/>
  <c r="H26833" i="5"/>
  <c r="H26834" i="5"/>
  <c r="H26835" i="5"/>
  <c r="H26836" i="5"/>
  <c r="H26837" i="5"/>
  <c r="H26838" i="5"/>
  <c r="H26839" i="5"/>
  <c r="H26840" i="5"/>
  <c r="H26841" i="5"/>
  <c r="H26842" i="5"/>
  <c r="H26843" i="5"/>
  <c r="H26844" i="5"/>
  <c r="H26845" i="5"/>
  <c r="H26846" i="5"/>
  <c r="H26847" i="5"/>
  <c r="H26848" i="5"/>
  <c r="H26849" i="5"/>
  <c r="H26850" i="5"/>
  <c r="H26851" i="5"/>
  <c r="H26852" i="5"/>
  <c r="H26853" i="5"/>
  <c r="H26854" i="5"/>
  <c r="H26855" i="5"/>
  <c r="H26856" i="5"/>
  <c r="H26857" i="5"/>
  <c r="H26858" i="5"/>
  <c r="H26859" i="5"/>
  <c r="H26860" i="5"/>
  <c r="H26861" i="5"/>
  <c r="H26862" i="5"/>
  <c r="H26863" i="5"/>
  <c r="H26864" i="5"/>
  <c r="H26865" i="5"/>
  <c r="H26866" i="5"/>
  <c r="H26867" i="5"/>
  <c r="H26868" i="5"/>
  <c r="H26869" i="5"/>
  <c r="H26870" i="5"/>
  <c r="H26871" i="5"/>
  <c r="H26872" i="5"/>
  <c r="H26873" i="5"/>
  <c r="H26874" i="5"/>
  <c r="H26875" i="5"/>
  <c r="H26876" i="5"/>
  <c r="H26877" i="5"/>
  <c r="H26878" i="5"/>
  <c r="H26879" i="5"/>
  <c r="H26880" i="5"/>
  <c r="H26881" i="5"/>
  <c r="H26882" i="5"/>
  <c r="H26883" i="5"/>
  <c r="H26884" i="5"/>
  <c r="H26885" i="5"/>
  <c r="H26886" i="5"/>
  <c r="H26887" i="5"/>
  <c r="H26888" i="5"/>
  <c r="H26889" i="5"/>
  <c r="H26890" i="5"/>
  <c r="H26891" i="5"/>
  <c r="H26892" i="5"/>
  <c r="H26893" i="5"/>
  <c r="H26894" i="5"/>
  <c r="H26895" i="5"/>
  <c r="H26896" i="5"/>
  <c r="H26897" i="5"/>
  <c r="H26898" i="5"/>
  <c r="H26899" i="5"/>
  <c r="H26900" i="5"/>
  <c r="H26901" i="5"/>
  <c r="H26902" i="5"/>
  <c r="H26903" i="5"/>
  <c r="H26904" i="5"/>
  <c r="H26905" i="5"/>
  <c r="H26906" i="5"/>
  <c r="H26907" i="5"/>
  <c r="H26908" i="5"/>
  <c r="H26909" i="5"/>
  <c r="H26910" i="5"/>
  <c r="H26911" i="5"/>
  <c r="H26912" i="5"/>
  <c r="H26913" i="5"/>
  <c r="H26914" i="5"/>
  <c r="H26915" i="5"/>
  <c r="H26916" i="5"/>
  <c r="H26917" i="5"/>
  <c r="H26918" i="5"/>
  <c r="H26919" i="5"/>
  <c r="H26920" i="5"/>
  <c r="H26921" i="5"/>
  <c r="H26922" i="5"/>
  <c r="H26923" i="5"/>
  <c r="H26924" i="5"/>
  <c r="H26925" i="5"/>
  <c r="H26926" i="5"/>
  <c r="H26927" i="5"/>
  <c r="H26928" i="5"/>
  <c r="H26929" i="5"/>
  <c r="H26930" i="5"/>
  <c r="H26931" i="5"/>
  <c r="H26932" i="5"/>
  <c r="H26933" i="5"/>
  <c r="H26934" i="5"/>
  <c r="H26935" i="5"/>
  <c r="H26936" i="5"/>
  <c r="H26937" i="5"/>
  <c r="H26938" i="5"/>
  <c r="H26939" i="5"/>
  <c r="H26940" i="5"/>
  <c r="H26941" i="5"/>
  <c r="H26942" i="5"/>
  <c r="H26943" i="5"/>
  <c r="H26944" i="5"/>
  <c r="H26945" i="5"/>
  <c r="H26946" i="5"/>
  <c r="H26947" i="5"/>
  <c r="H26948" i="5"/>
  <c r="H26949" i="5"/>
  <c r="H26950" i="5"/>
  <c r="H26951" i="5"/>
  <c r="H26952" i="5"/>
  <c r="H26953" i="5"/>
  <c r="H26954" i="5"/>
  <c r="H26955" i="5"/>
  <c r="H26956" i="5"/>
  <c r="H26957" i="5"/>
  <c r="H26958" i="5"/>
  <c r="H26959" i="5"/>
  <c r="H26960" i="5"/>
  <c r="H26961" i="5"/>
  <c r="H26962" i="5"/>
  <c r="H26963" i="5"/>
  <c r="H26964" i="5"/>
  <c r="H26965" i="5"/>
  <c r="H26966" i="5"/>
  <c r="H26967" i="5"/>
  <c r="H26968" i="5"/>
  <c r="H26969" i="5"/>
  <c r="H26970" i="5"/>
  <c r="H26971" i="5"/>
  <c r="H26972" i="5"/>
  <c r="H26973" i="5"/>
  <c r="H26974" i="5"/>
  <c r="H26975" i="5"/>
  <c r="H26976" i="5"/>
  <c r="H26977" i="5"/>
  <c r="H26978" i="5"/>
  <c r="H26979" i="5"/>
  <c r="H26980" i="5"/>
  <c r="H26981" i="5"/>
  <c r="H26982" i="5"/>
  <c r="H26983" i="5"/>
  <c r="H26984" i="5"/>
  <c r="H26985" i="5"/>
  <c r="H26986" i="5"/>
  <c r="H26987" i="5"/>
  <c r="H26988" i="5"/>
  <c r="H26989" i="5"/>
  <c r="H26990" i="5"/>
  <c r="H26991" i="5"/>
  <c r="H26992" i="5"/>
  <c r="H26993" i="5"/>
  <c r="H26994" i="5"/>
  <c r="H26995" i="5"/>
  <c r="H26996" i="5"/>
  <c r="H26997" i="5"/>
  <c r="H26998" i="5"/>
  <c r="H26999" i="5"/>
  <c r="H27000" i="5"/>
  <c r="H27001" i="5"/>
  <c r="H27002" i="5"/>
  <c r="H27003" i="5"/>
  <c r="H27004" i="5"/>
  <c r="H27005" i="5"/>
  <c r="H27006" i="5"/>
  <c r="H27007" i="5"/>
  <c r="H27008" i="5"/>
  <c r="H27009" i="5"/>
  <c r="H27010" i="5"/>
  <c r="H27011" i="5"/>
  <c r="H27012" i="5"/>
  <c r="H27013" i="5"/>
  <c r="H27014" i="5"/>
  <c r="H27015" i="5"/>
  <c r="H27016" i="5"/>
  <c r="H27017" i="5"/>
  <c r="H27018" i="5"/>
  <c r="H27019" i="5"/>
  <c r="H27020" i="5"/>
  <c r="H27021" i="5"/>
  <c r="H27022" i="5"/>
  <c r="H27023" i="5"/>
  <c r="H27024" i="5"/>
  <c r="H27025" i="5"/>
  <c r="H27026" i="5"/>
  <c r="H27027" i="5"/>
  <c r="H27028" i="5"/>
  <c r="H27029" i="5"/>
  <c r="H27030" i="5"/>
  <c r="H27031" i="5"/>
  <c r="H27032" i="5"/>
  <c r="H27033" i="5"/>
  <c r="H27034" i="5"/>
  <c r="H27035" i="5"/>
  <c r="H27036" i="5"/>
  <c r="H27037" i="5"/>
  <c r="H27038" i="5"/>
  <c r="H27039" i="5"/>
  <c r="H27040" i="5"/>
  <c r="H27041" i="5"/>
  <c r="H27042" i="5"/>
  <c r="H27043" i="5"/>
  <c r="H27044" i="5"/>
  <c r="H27045" i="5"/>
  <c r="H27046" i="5"/>
  <c r="H27047" i="5"/>
  <c r="H27048" i="5"/>
  <c r="H27049" i="5"/>
  <c r="H27050" i="5"/>
  <c r="H27051" i="5"/>
  <c r="H27052" i="5"/>
  <c r="H27053" i="5"/>
  <c r="H27054" i="5"/>
  <c r="H27055" i="5"/>
  <c r="H27056" i="5"/>
  <c r="H27057" i="5"/>
  <c r="H27058" i="5"/>
  <c r="H27059" i="5"/>
  <c r="H27060" i="5"/>
  <c r="H27061" i="5"/>
  <c r="H27062" i="5"/>
  <c r="H27063" i="5"/>
  <c r="H27064" i="5"/>
  <c r="H27065" i="5"/>
  <c r="H27066" i="5"/>
  <c r="H27067" i="5"/>
  <c r="H27068" i="5"/>
  <c r="H27069" i="5"/>
  <c r="H27070" i="5"/>
  <c r="H27071" i="5"/>
  <c r="H27072" i="5"/>
  <c r="H27073" i="5"/>
  <c r="H27074" i="5"/>
  <c r="H27075" i="5"/>
  <c r="H27076" i="5"/>
  <c r="H27077" i="5"/>
  <c r="H27078" i="5"/>
  <c r="H27079" i="5"/>
  <c r="H27080" i="5"/>
  <c r="H27081" i="5"/>
  <c r="H27082" i="5"/>
  <c r="H27083" i="5"/>
  <c r="H27084" i="5"/>
  <c r="H27085" i="5"/>
  <c r="H27086" i="5"/>
  <c r="H27087" i="5"/>
  <c r="H27088" i="5"/>
  <c r="H27089" i="5"/>
  <c r="H27090" i="5"/>
  <c r="H27091" i="5"/>
  <c r="H27092" i="5"/>
  <c r="H27093" i="5"/>
  <c r="H27094" i="5"/>
  <c r="H27095" i="5"/>
  <c r="H27096" i="5"/>
  <c r="H27097" i="5"/>
  <c r="H27098" i="5"/>
  <c r="H27099" i="5"/>
  <c r="H27100" i="5"/>
  <c r="H27101" i="5"/>
  <c r="H27102" i="5"/>
  <c r="H27103" i="5"/>
  <c r="H27104" i="5"/>
  <c r="H27105" i="5"/>
  <c r="H27106" i="5"/>
  <c r="H27107" i="5"/>
  <c r="H27108" i="5"/>
  <c r="H27109" i="5"/>
  <c r="H27110" i="5"/>
  <c r="H27111" i="5"/>
  <c r="H27112" i="5"/>
  <c r="H27113" i="5"/>
  <c r="H27114" i="5"/>
  <c r="H27115" i="5"/>
  <c r="H27116" i="5"/>
  <c r="H27117" i="5"/>
  <c r="H27118" i="5"/>
  <c r="H27119" i="5"/>
  <c r="H27120" i="5"/>
  <c r="H27121" i="5"/>
  <c r="H27122" i="5"/>
  <c r="H27123" i="5"/>
  <c r="H27124" i="5"/>
  <c r="H27125" i="5"/>
  <c r="H27126" i="5"/>
  <c r="H27127" i="5"/>
  <c r="H27128" i="5"/>
  <c r="H27129" i="5"/>
  <c r="H27130" i="5"/>
  <c r="H27131" i="5"/>
  <c r="H27132" i="5"/>
  <c r="H27133" i="5"/>
  <c r="H27134" i="5"/>
  <c r="H27135" i="5"/>
  <c r="H27136" i="5"/>
  <c r="H27137" i="5"/>
  <c r="H27138" i="5"/>
  <c r="H27139" i="5"/>
  <c r="H27140" i="5"/>
  <c r="H27141" i="5"/>
  <c r="H27142" i="5"/>
  <c r="H27143" i="5"/>
  <c r="H27144" i="5"/>
  <c r="H27145" i="5"/>
  <c r="H27146" i="5"/>
  <c r="H27147" i="5"/>
  <c r="H27148" i="5"/>
  <c r="H27149" i="5"/>
  <c r="H27150" i="5"/>
  <c r="H27151" i="5"/>
  <c r="H27152" i="5"/>
  <c r="H27153" i="5"/>
  <c r="H27154" i="5"/>
  <c r="H27155" i="5"/>
  <c r="H27156" i="5"/>
  <c r="H27157" i="5"/>
  <c r="H27158" i="5"/>
  <c r="H27159" i="5"/>
  <c r="H27160" i="5"/>
  <c r="H27161" i="5"/>
  <c r="H27162" i="5"/>
  <c r="H27163" i="5"/>
  <c r="H27164" i="5"/>
  <c r="H27165" i="5"/>
  <c r="H27166" i="5"/>
  <c r="H27167" i="5"/>
  <c r="H27168" i="5"/>
  <c r="H27169" i="5"/>
  <c r="H27170" i="5"/>
  <c r="H27171" i="5"/>
  <c r="H27172" i="5"/>
  <c r="H27173" i="5"/>
  <c r="H27174" i="5"/>
  <c r="H27175" i="5"/>
  <c r="H27176" i="5"/>
  <c r="H27177" i="5"/>
  <c r="H27178" i="5"/>
  <c r="H27179" i="5"/>
  <c r="H27180" i="5"/>
  <c r="H27181" i="5"/>
  <c r="H27182" i="5"/>
  <c r="H27183" i="5"/>
  <c r="H27184" i="5"/>
  <c r="H27185" i="5"/>
  <c r="H27186" i="5"/>
  <c r="H27187" i="5"/>
  <c r="H27188" i="5"/>
  <c r="H27189" i="5"/>
  <c r="H27190" i="5"/>
  <c r="H27191" i="5"/>
  <c r="H27192" i="5"/>
  <c r="H27193" i="5"/>
  <c r="H27194" i="5"/>
  <c r="H27195" i="5"/>
  <c r="H27196" i="5"/>
  <c r="H27197" i="5"/>
  <c r="H27198" i="5"/>
  <c r="H27199" i="5"/>
  <c r="H27200" i="5"/>
  <c r="H27201" i="5"/>
  <c r="H27202" i="5"/>
  <c r="H27203" i="5"/>
  <c r="H27204" i="5"/>
  <c r="H27205" i="5"/>
  <c r="H27206" i="5"/>
  <c r="H27207" i="5"/>
  <c r="H27208" i="5"/>
  <c r="H27209" i="5"/>
  <c r="H27210" i="5"/>
  <c r="H27211" i="5"/>
  <c r="H27212" i="5"/>
  <c r="H27213" i="5"/>
  <c r="H27214" i="5"/>
  <c r="H27215" i="5"/>
  <c r="H27216" i="5"/>
  <c r="H27217" i="5"/>
  <c r="H27218" i="5"/>
  <c r="H27219" i="5"/>
  <c r="H27220" i="5"/>
  <c r="H27221" i="5"/>
  <c r="H27222" i="5"/>
  <c r="H27223" i="5"/>
  <c r="H27224" i="5"/>
  <c r="H27225" i="5"/>
  <c r="H27226" i="5"/>
  <c r="H27227" i="5"/>
  <c r="H27228" i="5"/>
  <c r="H27229" i="5"/>
  <c r="H27230" i="5"/>
  <c r="H27231" i="5"/>
  <c r="H27232" i="5"/>
  <c r="H27233" i="5"/>
  <c r="H27234" i="5"/>
  <c r="H27235" i="5"/>
  <c r="H27236" i="5"/>
  <c r="H27237" i="5"/>
  <c r="H27238" i="5"/>
  <c r="H27239" i="5"/>
  <c r="H27240" i="5"/>
  <c r="H27241" i="5"/>
  <c r="H27242" i="5"/>
  <c r="H27243" i="5"/>
  <c r="H27244" i="5"/>
  <c r="H27245" i="5"/>
  <c r="H27246" i="5"/>
  <c r="H27247" i="5"/>
  <c r="H27248" i="5"/>
  <c r="H27249" i="5"/>
  <c r="H27250" i="5"/>
  <c r="H27251" i="5"/>
  <c r="H27252" i="5"/>
  <c r="H27253" i="5"/>
  <c r="H27254" i="5"/>
  <c r="H27255" i="5"/>
  <c r="H27256" i="5"/>
  <c r="H27257" i="5"/>
  <c r="H27258" i="5"/>
  <c r="H27259" i="5"/>
  <c r="H27260" i="5"/>
  <c r="H27261" i="5"/>
  <c r="H27262" i="5"/>
  <c r="H27263" i="5"/>
  <c r="H27264" i="5"/>
  <c r="H27265" i="5"/>
  <c r="H27266" i="5"/>
  <c r="H27267" i="5"/>
  <c r="H27268" i="5"/>
  <c r="H27269" i="5"/>
  <c r="H27270" i="5"/>
  <c r="H27271" i="5"/>
  <c r="H27272" i="5"/>
  <c r="H27273" i="5"/>
  <c r="H27274" i="5"/>
  <c r="H27275" i="5"/>
  <c r="H27276" i="5"/>
  <c r="H27277" i="5"/>
  <c r="H27278" i="5"/>
  <c r="H27279" i="5"/>
  <c r="H27280" i="5"/>
  <c r="H27281" i="5"/>
  <c r="H27282" i="5"/>
  <c r="H27283" i="5"/>
  <c r="H27284" i="5"/>
  <c r="H27285" i="5"/>
  <c r="H27286" i="5"/>
  <c r="H27287" i="5"/>
  <c r="H27288" i="5"/>
  <c r="H27289" i="5"/>
  <c r="H27290" i="5"/>
  <c r="H27291" i="5"/>
  <c r="H27292" i="5"/>
  <c r="H27293" i="5"/>
  <c r="H27294" i="5"/>
  <c r="H27295" i="5"/>
  <c r="H27296" i="5"/>
  <c r="H27297" i="5"/>
  <c r="H27298" i="5"/>
  <c r="H27299" i="5"/>
  <c r="H27300" i="5"/>
  <c r="H27301" i="5"/>
  <c r="H27302" i="5"/>
  <c r="H27303" i="5"/>
  <c r="H27304" i="5"/>
  <c r="H27305" i="5"/>
  <c r="H27306" i="5"/>
  <c r="H27307" i="5"/>
  <c r="H27308" i="5"/>
  <c r="H27309" i="5"/>
  <c r="H27310" i="5"/>
  <c r="H27311" i="5"/>
  <c r="H27312" i="5"/>
  <c r="H27313" i="5"/>
  <c r="H27314" i="5"/>
  <c r="H27315" i="5"/>
  <c r="H27316" i="5"/>
  <c r="H27317" i="5"/>
  <c r="H27318" i="5"/>
  <c r="H27319" i="5"/>
  <c r="H27320" i="5"/>
  <c r="H27321" i="5"/>
  <c r="H27322" i="5"/>
  <c r="H27323" i="5"/>
  <c r="H27324" i="5"/>
  <c r="H27325" i="5"/>
  <c r="H27326" i="5"/>
  <c r="H27327" i="5"/>
  <c r="H27328" i="5"/>
  <c r="H27329" i="5"/>
  <c r="H27330" i="5"/>
  <c r="H27331" i="5"/>
  <c r="H27332" i="5"/>
  <c r="H27333" i="5"/>
  <c r="H27334" i="5"/>
  <c r="H27335" i="5"/>
  <c r="H27336" i="5"/>
  <c r="H27337" i="5"/>
  <c r="H27338" i="5"/>
  <c r="H27339" i="5"/>
  <c r="H27340" i="5"/>
  <c r="H27341" i="5"/>
  <c r="H27342" i="5"/>
  <c r="H27343" i="5"/>
  <c r="H27344" i="5"/>
  <c r="H27345" i="5"/>
  <c r="H27346" i="5"/>
  <c r="H27347" i="5"/>
  <c r="H27348" i="5"/>
  <c r="H27349" i="5"/>
  <c r="H27350" i="5"/>
  <c r="H27351" i="5"/>
  <c r="H27352" i="5"/>
  <c r="H27353" i="5"/>
  <c r="H27354" i="5"/>
  <c r="H27355" i="5"/>
  <c r="H27356" i="5"/>
  <c r="H27357" i="5"/>
  <c r="H27358" i="5"/>
  <c r="H27359" i="5"/>
  <c r="H27360" i="5"/>
  <c r="H27361" i="5"/>
  <c r="H27362" i="5"/>
  <c r="H27363" i="5"/>
  <c r="H27364" i="5"/>
  <c r="H27365" i="5"/>
  <c r="H27366" i="5"/>
  <c r="H27367" i="5"/>
  <c r="H27368" i="5"/>
  <c r="H27369" i="5"/>
  <c r="H27370" i="5"/>
  <c r="H27371" i="5"/>
  <c r="H27372" i="5"/>
  <c r="H27373" i="5"/>
  <c r="H27374" i="5"/>
  <c r="H27375" i="5"/>
  <c r="H27376" i="5"/>
  <c r="H27377" i="5"/>
  <c r="H27378" i="5"/>
  <c r="H27379" i="5"/>
  <c r="H27380" i="5"/>
  <c r="H27381" i="5"/>
  <c r="H27382" i="5"/>
  <c r="H27383" i="5"/>
  <c r="H27384" i="5"/>
  <c r="H27385" i="5"/>
  <c r="H27386" i="5"/>
  <c r="H27387" i="5"/>
  <c r="H27388" i="5"/>
  <c r="H27389" i="5"/>
  <c r="H27390" i="5"/>
  <c r="H27391" i="5"/>
  <c r="H27392" i="5"/>
  <c r="H27393" i="5"/>
  <c r="H27394" i="5"/>
  <c r="H27395" i="5"/>
  <c r="H27396" i="5"/>
  <c r="H27397" i="5"/>
  <c r="H27398" i="5"/>
  <c r="H27399" i="5"/>
  <c r="H27400" i="5"/>
  <c r="H27401" i="5"/>
  <c r="H27402" i="5"/>
  <c r="H27403" i="5"/>
  <c r="H27404" i="5"/>
  <c r="H27405" i="5"/>
  <c r="H27406" i="5"/>
  <c r="H27407" i="5"/>
  <c r="H27408" i="5"/>
  <c r="H27409" i="5"/>
  <c r="H27410" i="5"/>
  <c r="H27411" i="5"/>
  <c r="H27412" i="5"/>
  <c r="H27413" i="5"/>
  <c r="H27414" i="5"/>
  <c r="H27415" i="5"/>
  <c r="H27416" i="5"/>
  <c r="H27417" i="5"/>
  <c r="H27418" i="5"/>
  <c r="H27419" i="5"/>
  <c r="H27420" i="5"/>
  <c r="H27421" i="5"/>
  <c r="H27422" i="5"/>
  <c r="H27423" i="5"/>
  <c r="H27424" i="5"/>
  <c r="H27425" i="5"/>
  <c r="H27426" i="5"/>
  <c r="H27427" i="5"/>
  <c r="H27428" i="5"/>
  <c r="H27429" i="5"/>
  <c r="H27430" i="5"/>
  <c r="H27431" i="5"/>
  <c r="H27432" i="5"/>
  <c r="H27433" i="5"/>
  <c r="H27434" i="5"/>
  <c r="H27435" i="5"/>
  <c r="H27436" i="5"/>
  <c r="H27437" i="5"/>
  <c r="H27438" i="5"/>
  <c r="H27439" i="5"/>
  <c r="H27440" i="5"/>
  <c r="H27441" i="5"/>
  <c r="H27442" i="5"/>
  <c r="H27443" i="5"/>
  <c r="H27444" i="5"/>
  <c r="H27445" i="5"/>
  <c r="H27446" i="5"/>
  <c r="H27447" i="5"/>
  <c r="H27448" i="5"/>
  <c r="H27449" i="5"/>
  <c r="H27450" i="5"/>
  <c r="H27451" i="5"/>
  <c r="H27452" i="5"/>
  <c r="H27453" i="5"/>
  <c r="H27454" i="5"/>
  <c r="H27455" i="5"/>
  <c r="H27456" i="5"/>
  <c r="H27457" i="5"/>
  <c r="H27458" i="5"/>
  <c r="H27459" i="5"/>
  <c r="H27460" i="5"/>
  <c r="H27461" i="5"/>
  <c r="H27462" i="5"/>
  <c r="H27463" i="5"/>
  <c r="H27464" i="5"/>
  <c r="H27465" i="5"/>
  <c r="H27466" i="5"/>
  <c r="H27467" i="5"/>
  <c r="H27468" i="5"/>
  <c r="H27469" i="5"/>
  <c r="H27470" i="5"/>
  <c r="H27471" i="5"/>
  <c r="H27472" i="5"/>
  <c r="H27473" i="5"/>
  <c r="H27474" i="5"/>
  <c r="H27475" i="5"/>
  <c r="H27476" i="5"/>
  <c r="H27477" i="5"/>
  <c r="H27478" i="5"/>
  <c r="H27479" i="5"/>
  <c r="H27480" i="5"/>
  <c r="H27481" i="5"/>
  <c r="H27482" i="5"/>
  <c r="H27483" i="5"/>
  <c r="H27484" i="5"/>
  <c r="H27485" i="5"/>
  <c r="H27486" i="5"/>
  <c r="H27487" i="5"/>
  <c r="H27488" i="5"/>
  <c r="H27489" i="5"/>
  <c r="H27490" i="5"/>
  <c r="H27491" i="5"/>
  <c r="H27492" i="5"/>
  <c r="H27493" i="5"/>
  <c r="H27494" i="5"/>
  <c r="H27495" i="5"/>
  <c r="H27496" i="5"/>
  <c r="H27497" i="5"/>
  <c r="H27498" i="5"/>
  <c r="H27499" i="5"/>
  <c r="H27500" i="5"/>
  <c r="H27501" i="5"/>
  <c r="H27502" i="5"/>
  <c r="H27503" i="5"/>
  <c r="H27504" i="5"/>
  <c r="H27505" i="5"/>
  <c r="H27506" i="5"/>
  <c r="H27507" i="5"/>
  <c r="H27508" i="5"/>
  <c r="H27509" i="5"/>
  <c r="H27510" i="5"/>
  <c r="H27511" i="5"/>
  <c r="H27512" i="5"/>
  <c r="H27513" i="5"/>
  <c r="H27514" i="5"/>
  <c r="H27515" i="5"/>
  <c r="H27516" i="5"/>
  <c r="H27517" i="5"/>
  <c r="H27518" i="5"/>
  <c r="H27519" i="5"/>
  <c r="H27520" i="5"/>
  <c r="H27521" i="5"/>
  <c r="H27522" i="5"/>
  <c r="H27523" i="5"/>
  <c r="H27524" i="5"/>
  <c r="H27525" i="5"/>
  <c r="H27526" i="5"/>
  <c r="H27527" i="5"/>
  <c r="H27528" i="5"/>
  <c r="H27529" i="5"/>
  <c r="H27530" i="5"/>
  <c r="H27531" i="5"/>
  <c r="H27532" i="5"/>
  <c r="H27533" i="5"/>
  <c r="H27534" i="5"/>
  <c r="H27535" i="5"/>
  <c r="H27536" i="5"/>
  <c r="H27537" i="5"/>
  <c r="H27538" i="5"/>
  <c r="H27539" i="5"/>
  <c r="H27540" i="5"/>
  <c r="H27541" i="5"/>
  <c r="H27542" i="5"/>
  <c r="H27543" i="5"/>
  <c r="H27544" i="5"/>
  <c r="H27545" i="5"/>
  <c r="H27546" i="5"/>
  <c r="H27547" i="5"/>
  <c r="H27548" i="5"/>
  <c r="H27549" i="5"/>
  <c r="H27550" i="5"/>
  <c r="H27551" i="5"/>
  <c r="H27552" i="5"/>
  <c r="H27553" i="5"/>
  <c r="H27554" i="5"/>
  <c r="H27555" i="5"/>
  <c r="H27556" i="5"/>
  <c r="H27557" i="5"/>
  <c r="H27558" i="5"/>
  <c r="H27559" i="5"/>
  <c r="H27560" i="5"/>
  <c r="H27561" i="5"/>
  <c r="H27562" i="5"/>
  <c r="H27563" i="5"/>
  <c r="H27564" i="5"/>
  <c r="H27565" i="5"/>
  <c r="H27566" i="5"/>
  <c r="H27567" i="5"/>
  <c r="H27568" i="5"/>
  <c r="H27569" i="5"/>
  <c r="H27570" i="5"/>
  <c r="H27571" i="5"/>
  <c r="H27572" i="5"/>
  <c r="H27573" i="5"/>
  <c r="H27574" i="5"/>
  <c r="H27575" i="5"/>
  <c r="H27576" i="5"/>
  <c r="H27577" i="5"/>
  <c r="H27578" i="5"/>
  <c r="H27579" i="5"/>
  <c r="H27580" i="5"/>
  <c r="H27581" i="5"/>
  <c r="H27582" i="5"/>
  <c r="H27583" i="5"/>
  <c r="H27584" i="5"/>
  <c r="H27585" i="5"/>
  <c r="H27586" i="5"/>
  <c r="H27587" i="5"/>
  <c r="H27588" i="5"/>
  <c r="H27589" i="5"/>
  <c r="H27590" i="5"/>
  <c r="H27591" i="5"/>
  <c r="H27592" i="5"/>
  <c r="H27593" i="5"/>
  <c r="H27594" i="5"/>
  <c r="H27595" i="5"/>
  <c r="H27596" i="5"/>
  <c r="H27597" i="5"/>
  <c r="H27598" i="5"/>
  <c r="H27599" i="5"/>
  <c r="H27600" i="5"/>
  <c r="H27601" i="5"/>
  <c r="H27602" i="5"/>
  <c r="H27603" i="5"/>
  <c r="H27604" i="5"/>
  <c r="H27605" i="5"/>
  <c r="H27606" i="5"/>
  <c r="H27607" i="5"/>
  <c r="H27608" i="5"/>
  <c r="H27609" i="5"/>
  <c r="H27610" i="5"/>
  <c r="H27611" i="5"/>
  <c r="H27612" i="5"/>
  <c r="H27613" i="5"/>
  <c r="H27614" i="5"/>
  <c r="H27615" i="5"/>
  <c r="H27616" i="5"/>
  <c r="H27617" i="5"/>
  <c r="H27618" i="5"/>
  <c r="H27619" i="5"/>
  <c r="H27620" i="5"/>
  <c r="H27621" i="5"/>
  <c r="H27622" i="5"/>
  <c r="H27623" i="5"/>
  <c r="H27624" i="5"/>
  <c r="H27625" i="5"/>
  <c r="H27626" i="5"/>
  <c r="H27627" i="5"/>
  <c r="H27628" i="5"/>
  <c r="H27629" i="5"/>
  <c r="H27630" i="5"/>
  <c r="H27631" i="5"/>
  <c r="H27632" i="5"/>
  <c r="H27633" i="5"/>
  <c r="H27634" i="5"/>
  <c r="H27635" i="5"/>
  <c r="H27636" i="5"/>
  <c r="H27637" i="5"/>
  <c r="H27638" i="5"/>
  <c r="H27639" i="5"/>
  <c r="H27640" i="5"/>
  <c r="H27641" i="5"/>
  <c r="H27642" i="5"/>
  <c r="H27643" i="5"/>
  <c r="H27644" i="5"/>
  <c r="H27645" i="5"/>
  <c r="H27646" i="5"/>
  <c r="H27647" i="5"/>
  <c r="H27648" i="5"/>
  <c r="H27649" i="5"/>
  <c r="H27650" i="5"/>
  <c r="H27651" i="5"/>
  <c r="H27652" i="5"/>
  <c r="H27653" i="5"/>
  <c r="H27654" i="5"/>
  <c r="H27655" i="5"/>
  <c r="H27656" i="5"/>
  <c r="H27657" i="5"/>
  <c r="H27658" i="5"/>
  <c r="H27659" i="5"/>
  <c r="H27660" i="5"/>
  <c r="H27661" i="5"/>
  <c r="H27662" i="5"/>
  <c r="H27663" i="5"/>
  <c r="H27664" i="5"/>
  <c r="H27665" i="5"/>
  <c r="H27666" i="5"/>
  <c r="H27667" i="5"/>
  <c r="H27668" i="5"/>
  <c r="H27669" i="5"/>
  <c r="H27670" i="5"/>
  <c r="H27671" i="5"/>
  <c r="H27672" i="5"/>
  <c r="H27673" i="5"/>
  <c r="H27674" i="5"/>
  <c r="H27675" i="5"/>
  <c r="H27676" i="5"/>
  <c r="H27677" i="5"/>
  <c r="H27678" i="5"/>
  <c r="H27679" i="5"/>
  <c r="H27680" i="5"/>
  <c r="H27681" i="5"/>
  <c r="H27682" i="5"/>
  <c r="H27683" i="5"/>
  <c r="H27684" i="5"/>
  <c r="H27685" i="5"/>
  <c r="H27686" i="5"/>
  <c r="H27687" i="5"/>
  <c r="H27688" i="5"/>
  <c r="H27689" i="5"/>
  <c r="H27690" i="5"/>
  <c r="H27691" i="5"/>
  <c r="H27692" i="5"/>
  <c r="H27693" i="5"/>
  <c r="H27694" i="5"/>
  <c r="H27695" i="5"/>
  <c r="H27696" i="5"/>
  <c r="H27697" i="5"/>
  <c r="H27698" i="5"/>
  <c r="H27699" i="5"/>
  <c r="H27700" i="5"/>
  <c r="H27701" i="5"/>
  <c r="H27702" i="5"/>
  <c r="H27703" i="5"/>
  <c r="H27704" i="5"/>
  <c r="H27705" i="5"/>
  <c r="H27706" i="5"/>
  <c r="H27707" i="5"/>
  <c r="H27708" i="5"/>
  <c r="H27709" i="5"/>
  <c r="H27710" i="5"/>
  <c r="H27711" i="5"/>
  <c r="H27712" i="5"/>
  <c r="H27713" i="5"/>
  <c r="H27714" i="5"/>
  <c r="H27715" i="5"/>
  <c r="H27716" i="5"/>
  <c r="H27717" i="5"/>
  <c r="H27718" i="5"/>
  <c r="H27719" i="5"/>
  <c r="H27720" i="5"/>
  <c r="H27721" i="5"/>
  <c r="H27722" i="5"/>
  <c r="H27723" i="5"/>
  <c r="H27724" i="5"/>
  <c r="H27725" i="5"/>
  <c r="H27726" i="5"/>
  <c r="H27727" i="5"/>
  <c r="H27728" i="5"/>
  <c r="H27729" i="5"/>
  <c r="H27730" i="5"/>
  <c r="H27731" i="5"/>
  <c r="H27732" i="5"/>
  <c r="H27733" i="5"/>
  <c r="H27734" i="5"/>
  <c r="H27735" i="5"/>
  <c r="H27736" i="5"/>
  <c r="H27737" i="5"/>
  <c r="H27738" i="5"/>
  <c r="H27739" i="5"/>
  <c r="H27740" i="5"/>
  <c r="H27741" i="5"/>
  <c r="H27742" i="5"/>
  <c r="H27743" i="5"/>
  <c r="H27744" i="5"/>
  <c r="H27745" i="5"/>
  <c r="H27746" i="5"/>
  <c r="H27747" i="5"/>
  <c r="H27748" i="5"/>
  <c r="H27749" i="5"/>
  <c r="H27750" i="5"/>
  <c r="H27751" i="5"/>
  <c r="H27752" i="5"/>
  <c r="H27753" i="5"/>
  <c r="H27754" i="5"/>
  <c r="H27755" i="5"/>
  <c r="H27756" i="5"/>
  <c r="H27757" i="5"/>
  <c r="H27758" i="5"/>
  <c r="H27759" i="5"/>
  <c r="H27760" i="5"/>
  <c r="H27761" i="5"/>
  <c r="H27762" i="5"/>
  <c r="H27763" i="5"/>
  <c r="H27764" i="5"/>
  <c r="H27765" i="5"/>
  <c r="H27766" i="5"/>
  <c r="H27767" i="5"/>
  <c r="H27768" i="5"/>
  <c r="H27769" i="5"/>
  <c r="H27770" i="5"/>
  <c r="H27771" i="5"/>
  <c r="H27772" i="5"/>
  <c r="H27773" i="5"/>
  <c r="H27774" i="5"/>
  <c r="H27775" i="5"/>
  <c r="H27776" i="5"/>
  <c r="H27777" i="5"/>
  <c r="H27778" i="5"/>
  <c r="H27779" i="5"/>
  <c r="H27780" i="5"/>
  <c r="H27781" i="5"/>
  <c r="H27782" i="5"/>
  <c r="H27783" i="5"/>
  <c r="H27784" i="5"/>
  <c r="H27785" i="5"/>
  <c r="H27786" i="5"/>
  <c r="H27787" i="5"/>
  <c r="H27788" i="5"/>
  <c r="H27789" i="5"/>
  <c r="H27790" i="5"/>
  <c r="H27791" i="5"/>
  <c r="H27792" i="5"/>
  <c r="H27793" i="5"/>
  <c r="H27794" i="5"/>
  <c r="H27795" i="5"/>
  <c r="H27796" i="5"/>
  <c r="H27797" i="5"/>
  <c r="H27798" i="5"/>
  <c r="H27799" i="5"/>
  <c r="H27800" i="5"/>
  <c r="H27801" i="5"/>
  <c r="H27802" i="5"/>
  <c r="H27803" i="5"/>
  <c r="H27804" i="5"/>
  <c r="H27805" i="5"/>
  <c r="H27806" i="5"/>
  <c r="H27807" i="5"/>
  <c r="H27808" i="5"/>
  <c r="H27809" i="5"/>
  <c r="H27810" i="5"/>
  <c r="H27811" i="5"/>
  <c r="H27812" i="5"/>
  <c r="H27813" i="5"/>
  <c r="H27814" i="5"/>
  <c r="H27815" i="5"/>
  <c r="H27816" i="5"/>
  <c r="H27817" i="5"/>
  <c r="H27818" i="5"/>
  <c r="H27819" i="5"/>
  <c r="H27820" i="5"/>
  <c r="H27821" i="5"/>
  <c r="H27822" i="5"/>
  <c r="H27823" i="5"/>
  <c r="H27824" i="5"/>
  <c r="H27825" i="5"/>
  <c r="H27826" i="5"/>
  <c r="H27827" i="5"/>
  <c r="H27828" i="5"/>
  <c r="H27829" i="5"/>
  <c r="H27830" i="5"/>
  <c r="H27831" i="5"/>
  <c r="H27832" i="5"/>
  <c r="H27833" i="5"/>
  <c r="H27834" i="5"/>
  <c r="H27835" i="5"/>
  <c r="H27836" i="5"/>
  <c r="H27837" i="5"/>
  <c r="H27838" i="5"/>
  <c r="H27839" i="5"/>
  <c r="H27840" i="5"/>
  <c r="H27841" i="5"/>
  <c r="H27842" i="5"/>
  <c r="H27843" i="5"/>
  <c r="H27844" i="5"/>
  <c r="H27845" i="5"/>
  <c r="H27846" i="5"/>
  <c r="H27847" i="5"/>
  <c r="H27848" i="5"/>
  <c r="H27849" i="5"/>
  <c r="H27850" i="5"/>
  <c r="H27851" i="5"/>
  <c r="H27852" i="5"/>
  <c r="H27853" i="5"/>
  <c r="H27854" i="5"/>
  <c r="H27855" i="5"/>
  <c r="H27856" i="5"/>
  <c r="H27857" i="5"/>
  <c r="H27858" i="5"/>
  <c r="H27859" i="5"/>
  <c r="H27860" i="5"/>
  <c r="H27861" i="5"/>
  <c r="H27862" i="5"/>
  <c r="H27863" i="5"/>
  <c r="H27864" i="5"/>
  <c r="H27865" i="5"/>
  <c r="H27866" i="5"/>
  <c r="H27867" i="5"/>
  <c r="H27868" i="5"/>
  <c r="H27869" i="5"/>
  <c r="H27870" i="5"/>
  <c r="H27871" i="5"/>
  <c r="H27872" i="5"/>
  <c r="H27873" i="5"/>
  <c r="H27874" i="5"/>
  <c r="H27875" i="5"/>
  <c r="H27876" i="5"/>
  <c r="H27877" i="5"/>
  <c r="H27878" i="5"/>
  <c r="H27879" i="5"/>
  <c r="H27880" i="5"/>
  <c r="H27881" i="5"/>
  <c r="H27882" i="5"/>
  <c r="H27883" i="5"/>
  <c r="H27884" i="5"/>
  <c r="H27885" i="5"/>
  <c r="H27886" i="5"/>
  <c r="H27887" i="5"/>
  <c r="H27888" i="5"/>
  <c r="H27889" i="5"/>
  <c r="H27890" i="5"/>
  <c r="H27891" i="5"/>
  <c r="H27892" i="5"/>
  <c r="H27893" i="5"/>
  <c r="H27894" i="5"/>
  <c r="H27895" i="5"/>
  <c r="H27896" i="5"/>
  <c r="H27897" i="5"/>
  <c r="H27898" i="5"/>
  <c r="H27899" i="5"/>
  <c r="H27900" i="5"/>
  <c r="H27901" i="5"/>
  <c r="H27902" i="5"/>
  <c r="H27903" i="5"/>
  <c r="H27904" i="5"/>
  <c r="H27905" i="5"/>
  <c r="H27906" i="5"/>
  <c r="H27907" i="5"/>
  <c r="H27908" i="5"/>
  <c r="H27909" i="5"/>
  <c r="H27910" i="5"/>
  <c r="H27911" i="5"/>
  <c r="H27912" i="5"/>
  <c r="H27913" i="5"/>
  <c r="H27914" i="5"/>
  <c r="H27915" i="5"/>
  <c r="H27916" i="5"/>
  <c r="H27917" i="5"/>
  <c r="H27918" i="5"/>
  <c r="H27919" i="5"/>
  <c r="H27920" i="5"/>
  <c r="H27921" i="5"/>
  <c r="H27922" i="5"/>
  <c r="H27923" i="5"/>
  <c r="H27924" i="5"/>
  <c r="H27925" i="5"/>
  <c r="H27926" i="5"/>
  <c r="H27927" i="5"/>
  <c r="H27928" i="5"/>
  <c r="H27929" i="5"/>
  <c r="H27930" i="5"/>
  <c r="H27931" i="5"/>
  <c r="H27932" i="5"/>
  <c r="H27933" i="5"/>
  <c r="H27934" i="5"/>
  <c r="H27935" i="5"/>
  <c r="H27936" i="5"/>
  <c r="H27937" i="5"/>
  <c r="H27938" i="5"/>
  <c r="H27939" i="5"/>
  <c r="H27940" i="5"/>
  <c r="H27941" i="5"/>
  <c r="H27942" i="5"/>
  <c r="H27943" i="5"/>
  <c r="H27944" i="5"/>
  <c r="H27945" i="5"/>
  <c r="H27946" i="5"/>
  <c r="H27947" i="5"/>
  <c r="H27948" i="5"/>
  <c r="H27949" i="5"/>
  <c r="H27950" i="5"/>
  <c r="H27951" i="5"/>
  <c r="H27952" i="5"/>
  <c r="H27953" i="5"/>
  <c r="H27954" i="5"/>
  <c r="H27955" i="5"/>
  <c r="H27956" i="5"/>
  <c r="H27957" i="5"/>
  <c r="H27958" i="5"/>
  <c r="H27959" i="5"/>
  <c r="H27960" i="5"/>
  <c r="H27961" i="5"/>
  <c r="H27962" i="5"/>
  <c r="H27963" i="5"/>
  <c r="H27964" i="5"/>
  <c r="H27965" i="5"/>
  <c r="H27966" i="5"/>
  <c r="H27967" i="5"/>
  <c r="H27968" i="5"/>
  <c r="H27969" i="5"/>
  <c r="H27970" i="5"/>
  <c r="H27971" i="5"/>
  <c r="H27972" i="5"/>
  <c r="H27973" i="5"/>
  <c r="H27974" i="5"/>
  <c r="H27975" i="5"/>
  <c r="H27976" i="5"/>
  <c r="H27977" i="5"/>
  <c r="H27978" i="5"/>
  <c r="H27979" i="5"/>
  <c r="H27980" i="5"/>
  <c r="H27981" i="5"/>
  <c r="H27982" i="5"/>
  <c r="H27983" i="5"/>
  <c r="H27984" i="5"/>
  <c r="H27985" i="5"/>
  <c r="H27986" i="5"/>
  <c r="H27987" i="5"/>
  <c r="H27988" i="5"/>
  <c r="H27989" i="5"/>
  <c r="H27990" i="5"/>
  <c r="H27991" i="5"/>
  <c r="H27992" i="5"/>
  <c r="H27993" i="5"/>
  <c r="H27994" i="5"/>
  <c r="H27995" i="5"/>
  <c r="H27996" i="5"/>
  <c r="H27997" i="5"/>
  <c r="H27998" i="5"/>
  <c r="H27999" i="5"/>
  <c r="H28000" i="5"/>
  <c r="H28001" i="5"/>
  <c r="H28002" i="5"/>
  <c r="H28003" i="5"/>
  <c r="H28004" i="5"/>
  <c r="H28005" i="5"/>
  <c r="H28006" i="5"/>
  <c r="H28007" i="5"/>
  <c r="H28008" i="5"/>
  <c r="H28009" i="5"/>
  <c r="H28010" i="5"/>
  <c r="H28011" i="5"/>
  <c r="H28012" i="5"/>
  <c r="H28013" i="5"/>
  <c r="H28014" i="5"/>
  <c r="H28015" i="5"/>
  <c r="H28016" i="5"/>
  <c r="H28017" i="5"/>
  <c r="H28018" i="5"/>
  <c r="H28019" i="5"/>
  <c r="H28020" i="5"/>
  <c r="H28021" i="5"/>
  <c r="H28022" i="5"/>
  <c r="H28023" i="5"/>
  <c r="H28024" i="5"/>
  <c r="H28025" i="5"/>
  <c r="H28026" i="5"/>
  <c r="H28027" i="5"/>
  <c r="H28028" i="5"/>
  <c r="H28029" i="5"/>
  <c r="H28030" i="5"/>
  <c r="H28031" i="5"/>
  <c r="H28032" i="5"/>
  <c r="H28033" i="5"/>
  <c r="H28034" i="5"/>
  <c r="H28035" i="5"/>
  <c r="H28036" i="5"/>
  <c r="H28037" i="5"/>
  <c r="H28038" i="5"/>
  <c r="H28039" i="5"/>
  <c r="H28040" i="5"/>
  <c r="H28041" i="5"/>
  <c r="H28042" i="5"/>
  <c r="H28043" i="5"/>
  <c r="H28044" i="5"/>
  <c r="H28045" i="5"/>
  <c r="H28046" i="5"/>
  <c r="H28047" i="5"/>
  <c r="H28048" i="5"/>
  <c r="H28049" i="5"/>
  <c r="H28050" i="5"/>
  <c r="H28051" i="5"/>
  <c r="H28052" i="5"/>
  <c r="H28053" i="5"/>
  <c r="H28054" i="5"/>
  <c r="H28055" i="5"/>
  <c r="H28056" i="5"/>
  <c r="H28057" i="5"/>
  <c r="H28058" i="5"/>
  <c r="H28059" i="5"/>
  <c r="H28060" i="5"/>
  <c r="H28061" i="5"/>
  <c r="H28062" i="5"/>
  <c r="H28063" i="5"/>
  <c r="H28064" i="5"/>
  <c r="H28065" i="5"/>
  <c r="H28066" i="5"/>
  <c r="H28067" i="5"/>
  <c r="H28068" i="5"/>
  <c r="H28069" i="5"/>
  <c r="H28070" i="5"/>
  <c r="H28071" i="5"/>
  <c r="H28072" i="5"/>
  <c r="H28073" i="5"/>
  <c r="H28074" i="5"/>
  <c r="H28075" i="5"/>
  <c r="H28076" i="5"/>
  <c r="H28077" i="5"/>
  <c r="H28078" i="5"/>
  <c r="H28079" i="5"/>
  <c r="H28080" i="5"/>
  <c r="H28081" i="5"/>
  <c r="H28082" i="5"/>
  <c r="H28083" i="5"/>
  <c r="H28084" i="5"/>
  <c r="H28085" i="5"/>
  <c r="H28086" i="5"/>
  <c r="H28087" i="5"/>
  <c r="H28088" i="5"/>
  <c r="H28089" i="5"/>
  <c r="H28090" i="5"/>
  <c r="H28091" i="5"/>
  <c r="H28092" i="5"/>
  <c r="H28093" i="5"/>
  <c r="H28094" i="5"/>
  <c r="H28095" i="5"/>
  <c r="H28096" i="5"/>
  <c r="H28097" i="5"/>
  <c r="H28098" i="5"/>
  <c r="H28099" i="5"/>
  <c r="H28100" i="5"/>
  <c r="H28101" i="5"/>
  <c r="H28102" i="5"/>
  <c r="H28103" i="5"/>
  <c r="H28104" i="5"/>
  <c r="H28105" i="5"/>
  <c r="H28106" i="5"/>
  <c r="H28107" i="5"/>
  <c r="H28108" i="5"/>
  <c r="H28109" i="5"/>
  <c r="H28110" i="5"/>
  <c r="H28111" i="5"/>
  <c r="H28112" i="5"/>
  <c r="H28113" i="5"/>
  <c r="H28114" i="5"/>
  <c r="H28115" i="5"/>
  <c r="H28116" i="5"/>
  <c r="H28117" i="5"/>
  <c r="H28118" i="5"/>
  <c r="H28119" i="5"/>
  <c r="H28120" i="5"/>
  <c r="H28121" i="5"/>
  <c r="H28122" i="5"/>
  <c r="H28123" i="5"/>
  <c r="H28124" i="5"/>
  <c r="H28125" i="5"/>
  <c r="H28126" i="5"/>
  <c r="H28127" i="5"/>
  <c r="H28128" i="5"/>
  <c r="H28129" i="5"/>
  <c r="H28130" i="5"/>
  <c r="H28131" i="5"/>
  <c r="H28132" i="5"/>
  <c r="H28133" i="5"/>
  <c r="H28134" i="5"/>
  <c r="H28135" i="5"/>
  <c r="H28136" i="5"/>
  <c r="H28137" i="5"/>
  <c r="H28138" i="5"/>
  <c r="H28139" i="5"/>
  <c r="H28140" i="5"/>
  <c r="H28141" i="5"/>
  <c r="H28142" i="5"/>
  <c r="H28143" i="5"/>
  <c r="H28144" i="5"/>
  <c r="H28145" i="5"/>
  <c r="H28146" i="5"/>
  <c r="H28147" i="5"/>
  <c r="H28148" i="5"/>
  <c r="H28149" i="5"/>
  <c r="H28150" i="5"/>
  <c r="H28151" i="5"/>
  <c r="H28152" i="5"/>
  <c r="H28153" i="5"/>
  <c r="H28154" i="5"/>
  <c r="H28155" i="5"/>
  <c r="H28156" i="5"/>
  <c r="H28157" i="5"/>
  <c r="H28158" i="5"/>
  <c r="H28159" i="5"/>
  <c r="H28160" i="5"/>
  <c r="H28161" i="5"/>
  <c r="H28162" i="5"/>
  <c r="H28163" i="5"/>
  <c r="H28164" i="5"/>
  <c r="H28165" i="5"/>
  <c r="H28166" i="5"/>
  <c r="H28167" i="5"/>
  <c r="H28168" i="5"/>
  <c r="H28169" i="5"/>
  <c r="H28170" i="5"/>
  <c r="H28171" i="5"/>
  <c r="H28172" i="5"/>
  <c r="H28173" i="5"/>
  <c r="H28174" i="5"/>
  <c r="H28175" i="5"/>
  <c r="H28176" i="5"/>
  <c r="H28177" i="5"/>
  <c r="H28178" i="5"/>
  <c r="H28179" i="5"/>
  <c r="H28180" i="5"/>
  <c r="H28181" i="5"/>
  <c r="H28182" i="5"/>
  <c r="H28183" i="5"/>
  <c r="H28184" i="5"/>
  <c r="H28185" i="5"/>
  <c r="H28186" i="5"/>
  <c r="H28187" i="5"/>
  <c r="H28188" i="5"/>
  <c r="H28189" i="5"/>
  <c r="H28190" i="5"/>
  <c r="H28191" i="5"/>
  <c r="H28192" i="5"/>
  <c r="H28193" i="5"/>
  <c r="H28194" i="5"/>
  <c r="H28195" i="5"/>
  <c r="H28196" i="5"/>
  <c r="H28197" i="5"/>
  <c r="H28198" i="5"/>
  <c r="H28199" i="5"/>
  <c r="H28200" i="5"/>
  <c r="H28201" i="5"/>
  <c r="H28202" i="5"/>
  <c r="H28203" i="5"/>
  <c r="H28204" i="5"/>
  <c r="H28205" i="5"/>
  <c r="H28206" i="5"/>
  <c r="H28207" i="5"/>
  <c r="H28208" i="5"/>
  <c r="H28209" i="5"/>
  <c r="H28210" i="5"/>
  <c r="H28211" i="5"/>
  <c r="H28212" i="5"/>
  <c r="H28213" i="5"/>
  <c r="H28214" i="5"/>
  <c r="H28215" i="5"/>
  <c r="H28216" i="5"/>
  <c r="H28217" i="5"/>
  <c r="H28218" i="5"/>
  <c r="H28219" i="5"/>
  <c r="H28220" i="5"/>
  <c r="H28221" i="5"/>
  <c r="H28222" i="5"/>
  <c r="H28223" i="5"/>
  <c r="H28224" i="5"/>
  <c r="H28225" i="5"/>
  <c r="H28226" i="5"/>
  <c r="H28227" i="5"/>
  <c r="H28228" i="5"/>
  <c r="H28229" i="5"/>
  <c r="H28230" i="5"/>
  <c r="H28231" i="5"/>
  <c r="H28232" i="5"/>
  <c r="H28233" i="5"/>
  <c r="H28234" i="5"/>
  <c r="H28235" i="5"/>
  <c r="H28236" i="5"/>
  <c r="H28237" i="5"/>
  <c r="H28238" i="5"/>
  <c r="H28239" i="5"/>
  <c r="H28240" i="5"/>
  <c r="H28241" i="5"/>
  <c r="H28242" i="5"/>
  <c r="H28243" i="5"/>
  <c r="H28244" i="5"/>
  <c r="H28245" i="5"/>
  <c r="H28246" i="5"/>
  <c r="H28247" i="5"/>
  <c r="H28248" i="5"/>
  <c r="H28249" i="5"/>
  <c r="H28250" i="5"/>
  <c r="H28251" i="5"/>
  <c r="H28252" i="5"/>
  <c r="H28253" i="5"/>
  <c r="H28254" i="5"/>
  <c r="H28255" i="5"/>
  <c r="H28256" i="5"/>
  <c r="H28257" i="5"/>
  <c r="H28258" i="5"/>
  <c r="H28259" i="5"/>
  <c r="H28260" i="5"/>
  <c r="H28261" i="5"/>
  <c r="H28262" i="5"/>
  <c r="H28263" i="5"/>
  <c r="H28264" i="5"/>
  <c r="H28265" i="5"/>
  <c r="H28266" i="5"/>
  <c r="H28267" i="5"/>
  <c r="H28268" i="5"/>
  <c r="H28269" i="5"/>
  <c r="H28270" i="5"/>
  <c r="H28271" i="5"/>
  <c r="H28272" i="5"/>
  <c r="H28273" i="5"/>
  <c r="H28274" i="5"/>
  <c r="H28275" i="5"/>
  <c r="H28276" i="5"/>
  <c r="H28277" i="5"/>
  <c r="H28278" i="5"/>
  <c r="H28279" i="5"/>
  <c r="H28280" i="5"/>
  <c r="H28281" i="5"/>
  <c r="H28282" i="5"/>
  <c r="H28283" i="5"/>
  <c r="H28284" i="5"/>
  <c r="H28285" i="5"/>
  <c r="H28286" i="5"/>
  <c r="H28287" i="5"/>
  <c r="H28288" i="5"/>
  <c r="H28289" i="5"/>
  <c r="H28290" i="5"/>
  <c r="H28291" i="5"/>
  <c r="H28292" i="5"/>
  <c r="H28293" i="5"/>
  <c r="H28294" i="5"/>
  <c r="H28295" i="5"/>
  <c r="H28296" i="5"/>
  <c r="H28297" i="5"/>
  <c r="H28298" i="5"/>
  <c r="H28299" i="5"/>
  <c r="H28300" i="5"/>
  <c r="H28301" i="5"/>
  <c r="H28302" i="5"/>
  <c r="H28303" i="5"/>
  <c r="H28304" i="5"/>
  <c r="H28305" i="5"/>
  <c r="H28306" i="5"/>
  <c r="H28307" i="5"/>
  <c r="H28308" i="5"/>
  <c r="H28309" i="5"/>
  <c r="H28310" i="5"/>
  <c r="H28311" i="5"/>
  <c r="H28312" i="5"/>
  <c r="H28313" i="5"/>
  <c r="H28314" i="5"/>
  <c r="H28315" i="5"/>
  <c r="H28316" i="5"/>
  <c r="H28317" i="5"/>
  <c r="H28318" i="5"/>
  <c r="H28319" i="5"/>
  <c r="H28320" i="5"/>
  <c r="H28321" i="5"/>
  <c r="H28322" i="5"/>
  <c r="H28323" i="5"/>
  <c r="H28324" i="5"/>
  <c r="H28325" i="5"/>
  <c r="H28326" i="5"/>
  <c r="H28327" i="5"/>
  <c r="H28328" i="5"/>
  <c r="H28329" i="5"/>
  <c r="H28330" i="5"/>
  <c r="H28331" i="5"/>
  <c r="H28332" i="5"/>
  <c r="H28333" i="5"/>
  <c r="H28334" i="5"/>
  <c r="H28335" i="5"/>
  <c r="H28336" i="5"/>
  <c r="H28337" i="5"/>
  <c r="H28338" i="5"/>
  <c r="H28339" i="5"/>
  <c r="H28340" i="5"/>
  <c r="H28341" i="5"/>
  <c r="H28342" i="5"/>
  <c r="H28343" i="5"/>
  <c r="H28344" i="5"/>
  <c r="H28345" i="5"/>
  <c r="H28346" i="5"/>
  <c r="H28347" i="5"/>
  <c r="H28348" i="5"/>
  <c r="H28349" i="5"/>
  <c r="H28350" i="5"/>
  <c r="H28351" i="5"/>
  <c r="H28352" i="5"/>
  <c r="H28353" i="5"/>
  <c r="H28354" i="5"/>
  <c r="H28355" i="5"/>
  <c r="H28356" i="5"/>
  <c r="H28357" i="5"/>
  <c r="H28358" i="5"/>
  <c r="H28359" i="5"/>
  <c r="H28360" i="5"/>
  <c r="H28361" i="5"/>
  <c r="H28362" i="5"/>
  <c r="H28363" i="5"/>
  <c r="H28364" i="5"/>
  <c r="H28365" i="5"/>
  <c r="H28366" i="5"/>
  <c r="H28367" i="5"/>
  <c r="H28368" i="5"/>
  <c r="H28369" i="5"/>
  <c r="H28370" i="5"/>
  <c r="H28371" i="5"/>
  <c r="H28372" i="5"/>
  <c r="H28373" i="5"/>
  <c r="H28374" i="5"/>
  <c r="H28375" i="5"/>
  <c r="H28376" i="5"/>
  <c r="H28377" i="5"/>
  <c r="H28378" i="5"/>
  <c r="H28379" i="5"/>
  <c r="H28380" i="5"/>
  <c r="H28381" i="5"/>
  <c r="H28382" i="5"/>
  <c r="H28383" i="5"/>
  <c r="H28384" i="5"/>
  <c r="H28385" i="5"/>
  <c r="H28386" i="5"/>
  <c r="H28387" i="5"/>
  <c r="H28388" i="5"/>
  <c r="H28389" i="5"/>
  <c r="H28390" i="5"/>
  <c r="H28391" i="5"/>
  <c r="H28392" i="5"/>
  <c r="H28393" i="5"/>
  <c r="H28394" i="5"/>
  <c r="H28395" i="5"/>
  <c r="H28396" i="5"/>
  <c r="H28397" i="5"/>
  <c r="H28398" i="5"/>
  <c r="H28399" i="5"/>
  <c r="H28400" i="5"/>
  <c r="H28401" i="5"/>
  <c r="H28402" i="5"/>
  <c r="H28403" i="5"/>
  <c r="H28404" i="5"/>
  <c r="H28405" i="5"/>
  <c r="H28406" i="5"/>
  <c r="H28407" i="5"/>
  <c r="H28408" i="5"/>
  <c r="H28409" i="5"/>
  <c r="H28410" i="5"/>
  <c r="H28411" i="5"/>
  <c r="H28412" i="5"/>
  <c r="H28413" i="5"/>
  <c r="H28414" i="5"/>
  <c r="H28415" i="5"/>
  <c r="H28416" i="5"/>
  <c r="H28417" i="5"/>
  <c r="H28418" i="5"/>
  <c r="H28419" i="5"/>
  <c r="H28420" i="5"/>
  <c r="H28421" i="5"/>
  <c r="H28422" i="5"/>
  <c r="H28423" i="5"/>
  <c r="H28424" i="5"/>
  <c r="H28425" i="5"/>
  <c r="H28426" i="5"/>
  <c r="H28427" i="5"/>
  <c r="H28428" i="5"/>
  <c r="H28429" i="5"/>
  <c r="H28430" i="5"/>
  <c r="H28431" i="5"/>
  <c r="H28432" i="5"/>
  <c r="H28433" i="5"/>
  <c r="H28434" i="5"/>
  <c r="H28435" i="5"/>
  <c r="H28436" i="5"/>
  <c r="H28437" i="5"/>
  <c r="H28438" i="5"/>
  <c r="H28439" i="5"/>
  <c r="H28440" i="5"/>
  <c r="H28441" i="5"/>
  <c r="H28442" i="5"/>
  <c r="H28443" i="5"/>
  <c r="H28444" i="5"/>
  <c r="H28445" i="5"/>
  <c r="H28446" i="5"/>
  <c r="H28447" i="5"/>
  <c r="H28448" i="5"/>
  <c r="H28449" i="5"/>
  <c r="H28450" i="5"/>
  <c r="H28451" i="5"/>
  <c r="H28452" i="5"/>
  <c r="H28453" i="5"/>
  <c r="H28454" i="5"/>
  <c r="H28455" i="5"/>
  <c r="H28456" i="5"/>
  <c r="H28457" i="5"/>
  <c r="H28458" i="5"/>
  <c r="H28459" i="5"/>
  <c r="H28460" i="5"/>
  <c r="H28461" i="5"/>
  <c r="H28462" i="5"/>
  <c r="H28463" i="5"/>
  <c r="H28464" i="5"/>
  <c r="H28465" i="5"/>
  <c r="H28466" i="5"/>
  <c r="H28467" i="5"/>
  <c r="H28468" i="5"/>
  <c r="H28469" i="5"/>
  <c r="H28470" i="5"/>
  <c r="H28471" i="5"/>
  <c r="H28472" i="5"/>
  <c r="H28473" i="5"/>
  <c r="H28474" i="5"/>
  <c r="H28475" i="5"/>
  <c r="H28476" i="5"/>
  <c r="H28477" i="5"/>
  <c r="H28478" i="5"/>
  <c r="H28479" i="5"/>
  <c r="H28480" i="5"/>
  <c r="H28481" i="5"/>
  <c r="H28482" i="5"/>
  <c r="H28483" i="5"/>
  <c r="H28484" i="5"/>
  <c r="H28485" i="5"/>
  <c r="H28486" i="5"/>
  <c r="H28487" i="5"/>
  <c r="H28488" i="5"/>
  <c r="H28489" i="5"/>
  <c r="H28490" i="5"/>
  <c r="H28491" i="5"/>
  <c r="H28492" i="5"/>
  <c r="H28493" i="5"/>
  <c r="H28494" i="5"/>
  <c r="H28495" i="5"/>
  <c r="H28496" i="5"/>
  <c r="H28497" i="5"/>
  <c r="H28498" i="5"/>
  <c r="H28499" i="5"/>
  <c r="H28500" i="5"/>
  <c r="H28501" i="5"/>
  <c r="H28502" i="5"/>
  <c r="H28503" i="5"/>
  <c r="H28504" i="5"/>
  <c r="H28505" i="5"/>
  <c r="H28506" i="5"/>
  <c r="H28507" i="5"/>
  <c r="H28508" i="5"/>
  <c r="H28509" i="5"/>
  <c r="H28510" i="5"/>
  <c r="H28511" i="5"/>
  <c r="H28512" i="5"/>
  <c r="H28513" i="5"/>
  <c r="H28514" i="5"/>
  <c r="H28515" i="5"/>
  <c r="H28516" i="5"/>
  <c r="H28517" i="5"/>
  <c r="H28518" i="5"/>
  <c r="H28519" i="5"/>
  <c r="H28520" i="5"/>
  <c r="H28521" i="5"/>
  <c r="H28522" i="5"/>
  <c r="H28523" i="5"/>
  <c r="H28524" i="5"/>
  <c r="H28525" i="5"/>
  <c r="H28526" i="5"/>
  <c r="H28527" i="5"/>
  <c r="H28528" i="5"/>
  <c r="H28529" i="5"/>
  <c r="H28530" i="5"/>
  <c r="H28531" i="5"/>
  <c r="H28532" i="5"/>
  <c r="H28533" i="5"/>
  <c r="H28534" i="5"/>
  <c r="H28535" i="5"/>
  <c r="H28536" i="5"/>
  <c r="H28537" i="5"/>
  <c r="H28538" i="5"/>
  <c r="H28539" i="5"/>
  <c r="H28540" i="5"/>
  <c r="H28541" i="5"/>
  <c r="H28542" i="5"/>
  <c r="H28543" i="5"/>
  <c r="H28544" i="5"/>
  <c r="H28545" i="5"/>
  <c r="H28546" i="5"/>
  <c r="H28547" i="5"/>
  <c r="H28548" i="5"/>
  <c r="H28549" i="5"/>
  <c r="H28550" i="5"/>
  <c r="H28551" i="5"/>
  <c r="H28552" i="5"/>
  <c r="H28553" i="5"/>
  <c r="H28554" i="5"/>
  <c r="H28555" i="5"/>
  <c r="H28556" i="5"/>
  <c r="H28557" i="5"/>
  <c r="H28558" i="5"/>
  <c r="H28559" i="5"/>
  <c r="H28560" i="5"/>
  <c r="H28561" i="5"/>
  <c r="H28562" i="5"/>
  <c r="H28563" i="5"/>
  <c r="H28564" i="5"/>
  <c r="H28565" i="5"/>
  <c r="H28566" i="5"/>
  <c r="H28567" i="5"/>
  <c r="H28568" i="5"/>
  <c r="H28569" i="5"/>
  <c r="H28570" i="5"/>
  <c r="H28571" i="5"/>
  <c r="H28572" i="5"/>
  <c r="H28573" i="5"/>
  <c r="H28574" i="5"/>
  <c r="H28575" i="5"/>
  <c r="H28576" i="5"/>
  <c r="H28577" i="5"/>
  <c r="H28578" i="5"/>
  <c r="H28579" i="5"/>
  <c r="H28580" i="5"/>
  <c r="H28581" i="5"/>
  <c r="H28582" i="5"/>
  <c r="H28583" i="5"/>
  <c r="H28584" i="5"/>
  <c r="H28585" i="5"/>
  <c r="H28586" i="5"/>
  <c r="H28587" i="5"/>
  <c r="H28588" i="5"/>
  <c r="H28589" i="5"/>
  <c r="H28590" i="5"/>
  <c r="H28591" i="5"/>
  <c r="H28592" i="5"/>
  <c r="H28593" i="5"/>
  <c r="H28594" i="5"/>
  <c r="H28595" i="5"/>
  <c r="H28596" i="5"/>
  <c r="H28597" i="5"/>
  <c r="H28598" i="5"/>
  <c r="H28599" i="5"/>
  <c r="H28600" i="5"/>
  <c r="H28601" i="5"/>
  <c r="H28602" i="5"/>
  <c r="H28603" i="5"/>
  <c r="H28604" i="5"/>
  <c r="H28605" i="5"/>
  <c r="H28606" i="5"/>
  <c r="H28607" i="5"/>
  <c r="H28608" i="5"/>
  <c r="H28609" i="5"/>
  <c r="H28610" i="5"/>
  <c r="H28611" i="5"/>
  <c r="H28612" i="5"/>
  <c r="H28613" i="5"/>
  <c r="H28614" i="5"/>
  <c r="H28615" i="5"/>
  <c r="H28616" i="5"/>
  <c r="H28617" i="5"/>
  <c r="H28618" i="5"/>
  <c r="H28619" i="5"/>
  <c r="H28620" i="5"/>
  <c r="H28621" i="5"/>
  <c r="H28622" i="5"/>
  <c r="H28623" i="5"/>
  <c r="H28624" i="5"/>
  <c r="H28625" i="5"/>
  <c r="H28626" i="5"/>
  <c r="H28627" i="5"/>
  <c r="H28628" i="5"/>
  <c r="H28629" i="5"/>
  <c r="H28630" i="5"/>
  <c r="H28631" i="5"/>
  <c r="H28632" i="5"/>
  <c r="H28633" i="5"/>
  <c r="H28634" i="5"/>
  <c r="H28635" i="5"/>
  <c r="H28636" i="5"/>
  <c r="H28637" i="5"/>
  <c r="H28638" i="5"/>
  <c r="H28639" i="5"/>
  <c r="H28640" i="5"/>
  <c r="H28641" i="5"/>
  <c r="H28642" i="5"/>
  <c r="H28643" i="5"/>
  <c r="H28644" i="5"/>
  <c r="H28645" i="5"/>
  <c r="H28646" i="5"/>
  <c r="H28647" i="5"/>
  <c r="H28648" i="5"/>
  <c r="H28649" i="5"/>
  <c r="H28650" i="5"/>
  <c r="H28651" i="5"/>
  <c r="H28652" i="5"/>
  <c r="H28653" i="5"/>
  <c r="H28654" i="5"/>
  <c r="H28655" i="5"/>
  <c r="H28656" i="5"/>
  <c r="H28657" i="5"/>
  <c r="H28658" i="5"/>
  <c r="H28659" i="5"/>
  <c r="H28660" i="5"/>
  <c r="H28661" i="5"/>
  <c r="H28662" i="5"/>
  <c r="H28663" i="5"/>
  <c r="H28664" i="5"/>
  <c r="H28665" i="5"/>
  <c r="H28666" i="5"/>
  <c r="H28667" i="5"/>
  <c r="H28668" i="5"/>
  <c r="H28669" i="5"/>
  <c r="H28670" i="5"/>
  <c r="H28671" i="5"/>
  <c r="H28672" i="5"/>
  <c r="H28673" i="5"/>
  <c r="H28674" i="5"/>
  <c r="H28675" i="5"/>
  <c r="H28676" i="5"/>
  <c r="H28677" i="5"/>
  <c r="H28678" i="5"/>
  <c r="H28679" i="5"/>
  <c r="H28680" i="5"/>
  <c r="H28681" i="5"/>
  <c r="H28682" i="5"/>
  <c r="H28683" i="5"/>
  <c r="H28684" i="5"/>
  <c r="H28685" i="5"/>
  <c r="H28686" i="5"/>
  <c r="H28687" i="5"/>
  <c r="H28688" i="5"/>
  <c r="H28689" i="5"/>
  <c r="H28690" i="5"/>
  <c r="H28691" i="5"/>
  <c r="H28692" i="5"/>
  <c r="H28693" i="5"/>
  <c r="H28694" i="5"/>
  <c r="H28695" i="5"/>
  <c r="H28696" i="5"/>
  <c r="H28697" i="5"/>
  <c r="H28698" i="5"/>
  <c r="H28699" i="5"/>
  <c r="H28700" i="5"/>
  <c r="H28701" i="5"/>
  <c r="H28702" i="5"/>
  <c r="H28703" i="5"/>
  <c r="H28704" i="5"/>
  <c r="H28705" i="5"/>
  <c r="H28706" i="5"/>
  <c r="H28707" i="5"/>
  <c r="H28708" i="5"/>
  <c r="H28709" i="5"/>
  <c r="H28710" i="5"/>
  <c r="H28711" i="5"/>
  <c r="H28712" i="5"/>
  <c r="H28713" i="5"/>
  <c r="H28714" i="5"/>
  <c r="H28715" i="5"/>
  <c r="H28716" i="5"/>
  <c r="H28717" i="5"/>
  <c r="H28718" i="5"/>
  <c r="H28719" i="5"/>
  <c r="H28720" i="5"/>
  <c r="H28721" i="5"/>
  <c r="H28722" i="5"/>
  <c r="H28723" i="5"/>
  <c r="H28724" i="5"/>
  <c r="H28725" i="5"/>
  <c r="H28726" i="5"/>
  <c r="H28727" i="5"/>
  <c r="H28728" i="5"/>
  <c r="H28729" i="5"/>
  <c r="H28730" i="5"/>
  <c r="H28731" i="5"/>
  <c r="H28732" i="5"/>
  <c r="H28733" i="5"/>
  <c r="H28734" i="5"/>
  <c r="H28735" i="5"/>
  <c r="H28736" i="5"/>
  <c r="H28737" i="5"/>
  <c r="H28738" i="5"/>
  <c r="H28739" i="5"/>
  <c r="H28740" i="5"/>
  <c r="H28741" i="5"/>
  <c r="H28742" i="5"/>
  <c r="H28743" i="5"/>
  <c r="H28744" i="5"/>
  <c r="H28745" i="5"/>
  <c r="H28746" i="5"/>
  <c r="H28747" i="5"/>
  <c r="H28748" i="5"/>
  <c r="H28749" i="5"/>
  <c r="H28750" i="5"/>
  <c r="H28751" i="5"/>
  <c r="H28752" i="5"/>
  <c r="H28753" i="5"/>
  <c r="H28754" i="5"/>
  <c r="H28755" i="5"/>
  <c r="H28756" i="5"/>
  <c r="H28757" i="5"/>
  <c r="H28758" i="5"/>
  <c r="H28759" i="5"/>
  <c r="H28760" i="5"/>
  <c r="H28761" i="5"/>
  <c r="H28762" i="5"/>
  <c r="H28763" i="5"/>
  <c r="H28764" i="5"/>
  <c r="H28765" i="5"/>
  <c r="H28766" i="5"/>
  <c r="H28767" i="5"/>
  <c r="H28768" i="5"/>
  <c r="H28769" i="5"/>
  <c r="H28770" i="5"/>
  <c r="H28771" i="5"/>
  <c r="H28772" i="5"/>
  <c r="H28773" i="5"/>
  <c r="H28774" i="5"/>
  <c r="H28775" i="5"/>
  <c r="H28776" i="5"/>
  <c r="H28777" i="5"/>
  <c r="H28778" i="5"/>
  <c r="H28779" i="5"/>
  <c r="H28780" i="5"/>
  <c r="H28781" i="5"/>
  <c r="H28782" i="5"/>
  <c r="H28783" i="5"/>
  <c r="H28784" i="5"/>
  <c r="H28785" i="5"/>
  <c r="H28786" i="5"/>
  <c r="H28787" i="5"/>
  <c r="H28788" i="5"/>
  <c r="H28789" i="5"/>
  <c r="H28790" i="5"/>
  <c r="H28791" i="5"/>
  <c r="H28792" i="5"/>
  <c r="H28793" i="5"/>
  <c r="H28794" i="5"/>
  <c r="H28795" i="5"/>
  <c r="H28796" i="5"/>
  <c r="H28797" i="5"/>
  <c r="H28798" i="5"/>
  <c r="H28799" i="5"/>
  <c r="H28800" i="5"/>
  <c r="H28801" i="5"/>
  <c r="H28802" i="5"/>
  <c r="H28803" i="5"/>
  <c r="H28804" i="5"/>
  <c r="H28805" i="5"/>
  <c r="H28806" i="5"/>
  <c r="H28807" i="5"/>
  <c r="H28808" i="5"/>
  <c r="H28809" i="5"/>
  <c r="H28810" i="5"/>
  <c r="H28811" i="5"/>
  <c r="H28812" i="5"/>
  <c r="H28813" i="5"/>
  <c r="H28814" i="5"/>
  <c r="H28815" i="5"/>
  <c r="H28816" i="5"/>
  <c r="H28817" i="5"/>
  <c r="H28818" i="5"/>
  <c r="H28819" i="5"/>
  <c r="H28820" i="5"/>
  <c r="H28821" i="5"/>
  <c r="H28822" i="5"/>
  <c r="H28823" i="5"/>
  <c r="H28824" i="5"/>
  <c r="H28825" i="5"/>
  <c r="H28826" i="5"/>
  <c r="H28827" i="5"/>
  <c r="H28828" i="5"/>
  <c r="H28829" i="5"/>
  <c r="H28830" i="5"/>
  <c r="H28831" i="5"/>
  <c r="H28832" i="5"/>
  <c r="H28833" i="5"/>
  <c r="H28834" i="5"/>
  <c r="H28835" i="5"/>
  <c r="H28836" i="5"/>
  <c r="H28837" i="5"/>
  <c r="H28838" i="5"/>
  <c r="H28839" i="5"/>
  <c r="H28840" i="5"/>
  <c r="H28841" i="5"/>
  <c r="H28842" i="5"/>
  <c r="H28843" i="5"/>
  <c r="H28844" i="5"/>
  <c r="H28845" i="5"/>
  <c r="H28846" i="5"/>
  <c r="H28847" i="5"/>
  <c r="H28848" i="5"/>
  <c r="H28849" i="5"/>
  <c r="H28850" i="5"/>
  <c r="H28851" i="5"/>
  <c r="H28852" i="5"/>
  <c r="H28853" i="5"/>
  <c r="H28854" i="5"/>
  <c r="H28855" i="5"/>
  <c r="H28856" i="5"/>
  <c r="H28857" i="5"/>
  <c r="H28858" i="5"/>
  <c r="H28859" i="5"/>
  <c r="H28860" i="5"/>
  <c r="H28861" i="5"/>
  <c r="H28862" i="5"/>
  <c r="H28863" i="5"/>
  <c r="H28864" i="5"/>
  <c r="H28865" i="5"/>
  <c r="H28866" i="5"/>
  <c r="H28867" i="5"/>
  <c r="H28868" i="5"/>
  <c r="H28869" i="5"/>
  <c r="H28870" i="5"/>
  <c r="H28871" i="5"/>
  <c r="H28872" i="5"/>
  <c r="H28873" i="5"/>
  <c r="H28874" i="5"/>
  <c r="H28875" i="5"/>
  <c r="H28876" i="5"/>
  <c r="H28877" i="5"/>
  <c r="H28878" i="5"/>
  <c r="H28879" i="5"/>
  <c r="H28880" i="5"/>
  <c r="H28881" i="5"/>
  <c r="H28882" i="5"/>
  <c r="H28883" i="5"/>
  <c r="H28884" i="5"/>
  <c r="H28885" i="5"/>
  <c r="H28886" i="5"/>
  <c r="H28887" i="5"/>
  <c r="H28888" i="5"/>
  <c r="H28889" i="5"/>
  <c r="H28890" i="5"/>
  <c r="H28891" i="5"/>
  <c r="H28892" i="5"/>
  <c r="H28893" i="5"/>
  <c r="H28894" i="5"/>
  <c r="H28895" i="5"/>
  <c r="H28896" i="5"/>
  <c r="H28897" i="5"/>
  <c r="H28898" i="5"/>
  <c r="H28899" i="5"/>
  <c r="H28900" i="5"/>
  <c r="H28901" i="5"/>
  <c r="H28902" i="5"/>
  <c r="H28903" i="5"/>
  <c r="H28904" i="5"/>
  <c r="H28905" i="5"/>
  <c r="H28906" i="5"/>
  <c r="H28907" i="5"/>
  <c r="H28908" i="5"/>
  <c r="H28909" i="5"/>
  <c r="H28910" i="5"/>
  <c r="H28911" i="5"/>
  <c r="H28912" i="5"/>
  <c r="H28913" i="5"/>
  <c r="H28914" i="5"/>
  <c r="H28915" i="5"/>
  <c r="H28916" i="5"/>
  <c r="H28917" i="5"/>
  <c r="H28918" i="5"/>
  <c r="H28919" i="5"/>
  <c r="H28920" i="5"/>
  <c r="H28921" i="5"/>
  <c r="H28922" i="5"/>
  <c r="H28923" i="5"/>
  <c r="H28924" i="5"/>
  <c r="H28925" i="5"/>
  <c r="H28926" i="5"/>
  <c r="H28927" i="5"/>
  <c r="H28928" i="5"/>
  <c r="H28929" i="5"/>
  <c r="H28930" i="5"/>
  <c r="H28931" i="5"/>
  <c r="H28932" i="5"/>
  <c r="H28933" i="5"/>
  <c r="H28934" i="5"/>
  <c r="H28935" i="5"/>
  <c r="H28936" i="5"/>
  <c r="H28937" i="5"/>
  <c r="H28938" i="5"/>
  <c r="H28939" i="5"/>
  <c r="H28940" i="5"/>
  <c r="H28941" i="5"/>
  <c r="H28942" i="5"/>
  <c r="H28943" i="5"/>
  <c r="H28944" i="5"/>
  <c r="H28945" i="5"/>
  <c r="H28946" i="5"/>
  <c r="H28947" i="5"/>
  <c r="H28948" i="5"/>
  <c r="H28949" i="5"/>
  <c r="H28950" i="5"/>
  <c r="H28951" i="5"/>
  <c r="H28952" i="5"/>
  <c r="H28953" i="5"/>
  <c r="H28954" i="5"/>
  <c r="H28955" i="5"/>
  <c r="H28956" i="5"/>
  <c r="H28957" i="5"/>
  <c r="H28958" i="5"/>
  <c r="H28959" i="5"/>
  <c r="H28960" i="5"/>
  <c r="H28961" i="5"/>
  <c r="H28962" i="5"/>
  <c r="H28963" i="5"/>
  <c r="H28964" i="5"/>
  <c r="H28965" i="5"/>
  <c r="H28966" i="5"/>
  <c r="H28967" i="5"/>
  <c r="H28968" i="5"/>
  <c r="H28969" i="5"/>
  <c r="H28970" i="5"/>
  <c r="H28971" i="5"/>
  <c r="H28972" i="5"/>
  <c r="H28973" i="5"/>
  <c r="H28974" i="5"/>
  <c r="H28975" i="5"/>
  <c r="H28976" i="5"/>
  <c r="H28977" i="5"/>
  <c r="H28978" i="5"/>
  <c r="H28979" i="5"/>
  <c r="H28980" i="5"/>
  <c r="H28981" i="5"/>
  <c r="H28982" i="5"/>
  <c r="H28983" i="5"/>
  <c r="H28984" i="5"/>
  <c r="H28985" i="5"/>
  <c r="H28986" i="5"/>
  <c r="H28987" i="5"/>
  <c r="H28988" i="5"/>
  <c r="H28989" i="5"/>
  <c r="H28990" i="5"/>
  <c r="H28991" i="5"/>
  <c r="H28992" i="5"/>
  <c r="H28993" i="5"/>
  <c r="H28994" i="5"/>
  <c r="H28995" i="5"/>
  <c r="H28996" i="5"/>
  <c r="H28997" i="5"/>
  <c r="H28998" i="5"/>
  <c r="H28999" i="5"/>
  <c r="H29000" i="5"/>
  <c r="H29001" i="5"/>
  <c r="H29002" i="5"/>
  <c r="H29003" i="5"/>
  <c r="H29004" i="5"/>
  <c r="H29005" i="5"/>
  <c r="H29006" i="5"/>
  <c r="H29007" i="5"/>
  <c r="H29008" i="5"/>
  <c r="H29009" i="5"/>
  <c r="H29010" i="5"/>
  <c r="H29011" i="5"/>
  <c r="H29012" i="5"/>
  <c r="H29013" i="5"/>
  <c r="H29014" i="5"/>
  <c r="H29015" i="5"/>
  <c r="H29016" i="5"/>
  <c r="H29017" i="5"/>
  <c r="H29018" i="5"/>
  <c r="H29019" i="5"/>
  <c r="H29020" i="5"/>
  <c r="H29021" i="5"/>
  <c r="H29022" i="5"/>
  <c r="H29023" i="5"/>
  <c r="H29024" i="5"/>
  <c r="H29025" i="5"/>
  <c r="H29026" i="5"/>
  <c r="H29027" i="5"/>
  <c r="H29028" i="5"/>
  <c r="H29029" i="5"/>
  <c r="H29030" i="5"/>
  <c r="H29031" i="5"/>
  <c r="H29032" i="5"/>
  <c r="H29033" i="5"/>
  <c r="H29034" i="5"/>
  <c r="H29035" i="5"/>
  <c r="H29036" i="5"/>
  <c r="H29037" i="5"/>
  <c r="H29038" i="5"/>
  <c r="H29039" i="5"/>
  <c r="H29040" i="5"/>
  <c r="H29041" i="5"/>
  <c r="H29042" i="5"/>
  <c r="H29043" i="5"/>
  <c r="H29044" i="5"/>
  <c r="H29045" i="5"/>
  <c r="H29046" i="5"/>
  <c r="H29047" i="5"/>
  <c r="H29048" i="5"/>
  <c r="H29049" i="5"/>
  <c r="H29050" i="5"/>
  <c r="H29051" i="5"/>
  <c r="H29052" i="5"/>
  <c r="H29053" i="5"/>
  <c r="H29054" i="5"/>
  <c r="H29055" i="5"/>
  <c r="H29056" i="5"/>
  <c r="H29057" i="5"/>
  <c r="H29058" i="5"/>
  <c r="H29059" i="5"/>
  <c r="H29060" i="5"/>
  <c r="H29061" i="5"/>
  <c r="H29062" i="5"/>
  <c r="H29063" i="5"/>
  <c r="H29064" i="5"/>
  <c r="H29065" i="5"/>
  <c r="H29066" i="5"/>
  <c r="H29067" i="5"/>
  <c r="H29068" i="5"/>
  <c r="H29069" i="5"/>
  <c r="H29070" i="5"/>
  <c r="H29071" i="5"/>
  <c r="H29072" i="5"/>
  <c r="H29073" i="5"/>
  <c r="H29074" i="5"/>
  <c r="H29075" i="5"/>
  <c r="H29076" i="5"/>
  <c r="H29077" i="5"/>
  <c r="H29078" i="5"/>
  <c r="H29079" i="5"/>
  <c r="H29080" i="5"/>
  <c r="H29081" i="5"/>
  <c r="H29082" i="5"/>
  <c r="H29083" i="5"/>
  <c r="H29084" i="5"/>
  <c r="H29085" i="5"/>
  <c r="H29086" i="5"/>
  <c r="H29087" i="5"/>
  <c r="H29088" i="5"/>
  <c r="H29089" i="5"/>
  <c r="H29090" i="5"/>
  <c r="H29091" i="5"/>
  <c r="H29092" i="5"/>
  <c r="H29093" i="5"/>
  <c r="H29094" i="5"/>
  <c r="H29095" i="5"/>
  <c r="H29096" i="5"/>
  <c r="H29097" i="5"/>
  <c r="H29098" i="5"/>
  <c r="H29099" i="5"/>
  <c r="H29100" i="5"/>
  <c r="H29101" i="5"/>
  <c r="H29102" i="5"/>
  <c r="H29103" i="5"/>
  <c r="H29104" i="5"/>
  <c r="H29105" i="5"/>
  <c r="H29106" i="5"/>
  <c r="H29107" i="5"/>
  <c r="H29108" i="5"/>
  <c r="H29109" i="5"/>
  <c r="H29110" i="5"/>
  <c r="H29111" i="5"/>
  <c r="H29112" i="5"/>
  <c r="H29113" i="5"/>
  <c r="H29114" i="5"/>
  <c r="H29115" i="5"/>
  <c r="H29116" i="5"/>
  <c r="H29117" i="5"/>
  <c r="H29118" i="5"/>
  <c r="H29119" i="5"/>
  <c r="H29120" i="5"/>
  <c r="H29121" i="5"/>
  <c r="H29122" i="5"/>
  <c r="H29123" i="5"/>
  <c r="H29124" i="5"/>
  <c r="H29125" i="5"/>
  <c r="H29126" i="5"/>
  <c r="H29127" i="5"/>
  <c r="H29128" i="5"/>
  <c r="H29129" i="5"/>
  <c r="H29130" i="5"/>
  <c r="H29131" i="5"/>
  <c r="H29132" i="5"/>
  <c r="H29133" i="5"/>
  <c r="H29134" i="5"/>
  <c r="H29135" i="5"/>
  <c r="H29136" i="5"/>
  <c r="H29137" i="5"/>
  <c r="H29138" i="5"/>
  <c r="H29139" i="5"/>
  <c r="H29140" i="5"/>
  <c r="H29141" i="5"/>
  <c r="H29142" i="5"/>
  <c r="H29143" i="5"/>
  <c r="H29144" i="5"/>
  <c r="H29145" i="5"/>
  <c r="H29146" i="5"/>
  <c r="H29147" i="5"/>
  <c r="H29148" i="5"/>
  <c r="H29149" i="5"/>
  <c r="H29150" i="5"/>
  <c r="H29151" i="5"/>
  <c r="H29152" i="5"/>
  <c r="H29153" i="5"/>
  <c r="H29154" i="5"/>
  <c r="H29155" i="5"/>
  <c r="H29156" i="5"/>
  <c r="H29157" i="5"/>
  <c r="H29158" i="5"/>
  <c r="H29159" i="5"/>
  <c r="H29160" i="5"/>
  <c r="H29161" i="5"/>
  <c r="H29162" i="5"/>
  <c r="H29163" i="5"/>
  <c r="H29164" i="5"/>
  <c r="H29165" i="5"/>
  <c r="H29166" i="5"/>
  <c r="H29167" i="5"/>
  <c r="H29168" i="5"/>
  <c r="H29169" i="5"/>
  <c r="H29170" i="5"/>
  <c r="H29171" i="5"/>
  <c r="H29172" i="5"/>
  <c r="H29173" i="5"/>
  <c r="H29174" i="5"/>
  <c r="H29175" i="5"/>
  <c r="H29176" i="5"/>
  <c r="H29177" i="5"/>
  <c r="H29178" i="5"/>
  <c r="H29179" i="5"/>
  <c r="H29180" i="5"/>
  <c r="H29181" i="5"/>
  <c r="H29182" i="5"/>
  <c r="H29183" i="5"/>
  <c r="H29184" i="5"/>
  <c r="H29185" i="5"/>
  <c r="H29186" i="5"/>
  <c r="H29187" i="5"/>
  <c r="H29188" i="5"/>
  <c r="H29189" i="5"/>
  <c r="H29190" i="5"/>
  <c r="H29191" i="5"/>
  <c r="H29192" i="5"/>
  <c r="H29193" i="5"/>
  <c r="H29194" i="5"/>
  <c r="H29195" i="5"/>
  <c r="H29196" i="5"/>
  <c r="H29197" i="5"/>
  <c r="H29198" i="5"/>
  <c r="H29199" i="5"/>
  <c r="H29200" i="5"/>
  <c r="H29201" i="5"/>
  <c r="H29202" i="5"/>
  <c r="H29203" i="5"/>
  <c r="H29204" i="5"/>
  <c r="H29205" i="5"/>
  <c r="H29206" i="5"/>
  <c r="H29207" i="5"/>
  <c r="H29208" i="5"/>
  <c r="H29209" i="5"/>
  <c r="H29210" i="5"/>
  <c r="H29211" i="5"/>
  <c r="H29212" i="5"/>
  <c r="H29213" i="5"/>
  <c r="H29214" i="5"/>
  <c r="H29215" i="5"/>
  <c r="H29216" i="5"/>
  <c r="H29217" i="5"/>
  <c r="H29218" i="5"/>
  <c r="H29219" i="5"/>
  <c r="H29220" i="5"/>
  <c r="H29221" i="5"/>
  <c r="H29222" i="5"/>
  <c r="H29223" i="5"/>
  <c r="H29224" i="5"/>
  <c r="H29225" i="5"/>
  <c r="H29226" i="5"/>
  <c r="H29227" i="5"/>
  <c r="H29228" i="5"/>
  <c r="H29229" i="5"/>
  <c r="H29230" i="5"/>
  <c r="H29231" i="5"/>
  <c r="H29232" i="5"/>
  <c r="H29233" i="5"/>
  <c r="H29234" i="5"/>
  <c r="H29235" i="5"/>
  <c r="H29236" i="5"/>
  <c r="H29237" i="5"/>
  <c r="H29238" i="5"/>
  <c r="H29239" i="5"/>
  <c r="H29240" i="5"/>
  <c r="H29241" i="5"/>
  <c r="H29242" i="5"/>
  <c r="H29243" i="5"/>
  <c r="H29244" i="5"/>
  <c r="H29245" i="5"/>
  <c r="H29246" i="5"/>
  <c r="H29247" i="5"/>
  <c r="H29248" i="5"/>
  <c r="H29249" i="5"/>
  <c r="H29250" i="5"/>
  <c r="H29251" i="5"/>
  <c r="H29252" i="5"/>
  <c r="H29253" i="5"/>
  <c r="H29254" i="5"/>
  <c r="H29255" i="5"/>
  <c r="H29256" i="5"/>
  <c r="H29257" i="5"/>
  <c r="H29258" i="5"/>
  <c r="H29259" i="5"/>
  <c r="H29260" i="5"/>
  <c r="H29261" i="5"/>
  <c r="H29262" i="5"/>
  <c r="H29263" i="5"/>
  <c r="H29264" i="5"/>
  <c r="H29265" i="5"/>
  <c r="H29266" i="5"/>
  <c r="H29267" i="5"/>
  <c r="H29268" i="5"/>
  <c r="H29269" i="5"/>
  <c r="H29270" i="5"/>
  <c r="H29271" i="5"/>
  <c r="H29272" i="5"/>
  <c r="H29273" i="5"/>
  <c r="H29274" i="5"/>
  <c r="H29275" i="5"/>
  <c r="H29276" i="5"/>
  <c r="H29277" i="5"/>
  <c r="H29278" i="5"/>
  <c r="H29279" i="5"/>
  <c r="H29280" i="5"/>
  <c r="H29281" i="5"/>
  <c r="H29282" i="5"/>
  <c r="H29283" i="5"/>
  <c r="H29284" i="5"/>
  <c r="H29285" i="5"/>
  <c r="H29286" i="5"/>
  <c r="H29287" i="5"/>
  <c r="H29288" i="5"/>
  <c r="H29289" i="5"/>
  <c r="H29290" i="5"/>
  <c r="H29291" i="5"/>
  <c r="H29292" i="5"/>
  <c r="H29293" i="5"/>
  <c r="H29294" i="5"/>
  <c r="H29295" i="5"/>
  <c r="H29296" i="5"/>
  <c r="H29297" i="5"/>
  <c r="H29298" i="5"/>
  <c r="H29299" i="5"/>
  <c r="H29300" i="5"/>
  <c r="H29301" i="5"/>
  <c r="H29302" i="5"/>
  <c r="H29303" i="5"/>
  <c r="H29304" i="5"/>
  <c r="H29305" i="5"/>
  <c r="H29306" i="5"/>
  <c r="H29307" i="5"/>
  <c r="H29308" i="5"/>
  <c r="H29309" i="5"/>
  <c r="H29310" i="5"/>
  <c r="H29311" i="5"/>
  <c r="H29312" i="5"/>
  <c r="H29313" i="5"/>
  <c r="H29314" i="5"/>
  <c r="H29315" i="5"/>
  <c r="H29316" i="5"/>
  <c r="H29317" i="5"/>
  <c r="H29318" i="5"/>
  <c r="H29319" i="5"/>
  <c r="H29320" i="5"/>
  <c r="H29321" i="5"/>
  <c r="H29322" i="5"/>
  <c r="H29323" i="5"/>
  <c r="H29324" i="5"/>
  <c r="H29325" i="5"/>
  <c r="H29326" i="5"/>
  <c r="H29327" i="5"/>
  <c r="H29328" i="5"/>
  <c r="H29329" i="5"/>
  <c r="H29330" i="5"/>
  <c r="H29331" i="5"/>
  <c r="H29332" i="5"/>
  <c r="H29333" i="5"/>
  <c r="H29334" i="5"/>
  <c r="H29335" i="5"/>
  <c r="H29336" i="5"/>
  <c r="H29337" i="5"/>
  <c r="H29338" i="5"/>
  <c r="H29339" i="5"/>
  <c r="H29340" i="5"/>
  <c r="H29341" i="5"/>
  <c r="H29342" i="5"/>
  <c r="H29343" i="5"/>
  <c r="H29344" i="5"/>
  <c r="H29345" i="5"/>
  <c r="H29346" i="5"/>
  <c r="H29347" i="5"/>
  <c r="H29348" i="5"/>
  <c r="H29349" i="5"/>
  <c r="H29350" i="5"/>
  <c r="H29351" i="5"/>
  <c r="H29352" i="5"/>
  <c r="H29353" i="5"/>
  <c r="H29354" i="5"/>
  <c r="H29355" i="5"/>
  <c r="H29356" i="5"/>
  <c r="H29357" i="5"/>
  <c r="H29358" i="5"/>
  <c r="H29359" i="5"/>
  <c r="H29360" i="5"/>
  <c r="H29361" i="5"/>
  <c r="H29362" i="5"/>
  <c r="H29363" i="5"/>
  <c r="H29364" i="5"/>
  <c r="H29365" i="5"/>
  <c r="H29366" i="5"/>
  <c r="H29367" i="5"/>
  <c r="H29368" i="5"/>
  <c r="H29369" i="5"/>
  <c r="H29370" i="5"/>
  <c r="H29371" i="5"/>
  <c r="H29372" i="5"/>
  <c r="H29373" i="5"/>
  <c r="H29374" i="5"/>
  <c r="H29375" i="5"/>
  <c r="H29376" i="5"/>
  <c r="H29377" i="5"/>
  <c r="H29378" i="5"/>
  <c r="H29379" i="5"/>
  <c r="H29380" i="5"/>
  <c r="H29381" i="5"/>
  <c r="H29382" i="5"/>
  <c r="H29383" i="5"/>
  <c r="H29384" i="5"/>
  <c r="H29385" i="5"/>
  <c r="H29386" i="5"/>
  <c r="H29387" i="5"/>
  <c r="H29388" i="5"/>
  <c r="H29389" i="5"/>
  <c r="H29390" i="5"/>
  <c r="H29391" i="5"/>
  <c r="H29392" i="5"/>
  <c r="H29393" i="5"/>
  <c r="H29394" i="5"/>
  <c r="H29395" i="5"/>
  <c r="H29396" i="5"/>
  <c r="H29397" i="5"/>
  <c r="H29398" i="5"/>
  <c r="H29399" i="5"/>
  <c r="H29400" i="5"/>
  <c r="H29401" i="5"/>
  <c r="H29402" i="5"/>
  <c r="H29403" i="5"/>
  <c r="H29404" i="5"/>
  <c r="H29405" i="5"/>
  <c r="H29406" i="5"/>
  <c r="H29407" i="5"/>
  <c r="H29408" i="5"/>
  <c r="H29409" i="5"/>
  <c r="H29410" i="5"/>
  <c r="H29411" i="5"/>
  <c r="H29412" i="5"/>
  <c r="H29413" i="5"/>
  <c r="H29414" i="5"/>
  <c r="H29415" i="5"/>
  <c r="H29416" i="5"/>
  <c r="H29417" i="5"/>
  <c r="H29418" i="5"/>
  <c r="H29419" i="5"/>
  <c r="H29420" i="5"/>
  <c r="H29421" i="5"/>
  <c r="H29422" i="5"/>
  <c r="H29423" i="5"/>
  <c r="H29424" i="5"/>
  <c r="H29425" i="5"/>
  <c r="H29426" i="5"/>
  <c r="H29427" i="5"/>
  <c r="H29428" i="5"/>
  <c r="H29429" i="5"/>
  <c r="H29430" i="5"/>
  <c r="H29431" i="5"/>
  <c r="H29432" i="5"/>
  <c r="H29433" i="5"/>
  <c r="H29434" i="5"/>
  <c r="H29435" i="5"/>
  <c r="H29436" i="5"/>
  <c r="H29437" i="5"/>
  <c r="H29438" i="5"/>
  <c r="H29439" i="5"/>
  <c r="H29440" i="5"/>
  <c r="H29441" i="5"/>
  <c r="H29442" i="5"/>
  <c r="H29443" i="5"/>
  <c r="H29444" i="5"/>
  <c r="H29445" i="5"/>
  <c r="H29446" i="5"/>
  <c r="H29447" i="5"/>
  <c r="H29448" i="5"/>
  <c r="H29449" i="5"/>
  <c r="H29450" i="5"/>
  <c r="H29451" i="5"/>
  <c r="H29452" i="5"/>
  <c r="H29453" i="5"/>
  <c r="H29454" i="5"/>
  <c r="H29455" i="5"/>
  <c r="H29456" i="5"/>
  <c r="H29457" i="5"/>
  <c r="H29458" i="5"/>
  <c r="H29459" i="5"/>
  <c r="H29460" i="5"/>
  <c r="H29461" i="5"/>
  <c r="H29462" i="5"/>
  <c r="H29463" i="5"/>
  <c r="H29464" i="5"/>
  <c r="H29465" i="5"/>
  <c r="H29466" i="5"/>
  <c r="H29467" i="5"/>
  <c r="H29468" i="5"/>
  <c r="H29469" i="5"/>
  <c r="H29470" i="5"/>
  <c r="H29471" i="5"/>
  <c r="H29472" i="5"/>
  <c r="H29473" i="5"/>
  <c r="H29474" i="5"/>
  <c r="H29475" i="5"/>
  <c r="H29476" i="5"/>
  <c r="H29477" i="5"/>
  <c r="H29478" i="5"/>
  <c r="H29479" i="5"/>
  <c r="H29480" i="5"/>
  <c r="H29481" i="5"/>
  <c r="H29482" i="5"/>
  <c r="H29483" i="5"/>
  <c r="H29484" i="5"/>
  <c r="H29485" i="5"/>
  <c r="H29486" i="5"/>
  <c r="H29487" i="5"/>
  <c r="H29488" i="5"/>
  <c r="H29489" i="5"/>
  <c r="H29490" i="5"/>
  <c r="H29491" i="5"/>
  <c r="H29492" i="5"/>
  <c r="H29493" i="5"/>
  <c r="H29494" i="5"/>
  <c r="H29495" i="5"/>
  <c r="H29496" i="5"/>
  <c r="H29497" i="5"/>
  <c r="H29498" i="5"/>
  <c r="H29499" i="5"/>
  <c r="H29500" i="5"/>
  <c r="H29501" i="5"/>
  <c r="H29502" i="5"/>
  <c r="H29503" i="5"/>
  <c r="H29504" i="5"/>
  <c r="H29505" i="5"/>
  <c r="H29506" i="5"/>
  <c r="H29507" i="5"/>
  <c r="H29508" i="5"/>
  <c r="H29509" i="5"/>
  <c r="H29510" i="5"/>
  <c r="H29511" i="5"/>
  <c r="H29512" i="5"/>
  <c r="H29513" i="5"/>
  <c r="H29514" i="5"/>
  <c r="H29515" i="5"/>
  <c r="H29516" i="5"/>
  <c r="H29517" i="5"/>
  <c r="H29518" i="5"/>
  <c r="H29519" i="5"/>
  <c r="H29520" i="5"/>
  <c r="H29521" i="5"/>
  <c r="H29522" i="5"/>
  <c r="H29523" i="5"/>
  <c r="H29524" i="5"/>
  <c r="H29525" i="5"/>
  <c r="H29526" i="5"/>
  <c r="H29527" i="5"/>
  <c r="H29528" i="5"/>
  <c r="H29529" i="5"/>
  <c r="H29530" i="5"/>
  <c r="H29531" i="5"/>
  <c r="H29532" i="5"/>
  <c r="H29533" i="5"/>
  <c r="H29534" i="5"/>
  <c r="H29535" i="5"/>
  <c r="H29536" i="5"/>
  <c r="H29537" i="5"/>
  <c r="H29538" i="5"/>
  <c r="H29539" i="5"/>
  <c r="H29540" i="5"/>
  <c r="H29541" i="5"/>
  <c r="H29542" i="5"/>
  <c r="H29543" i="5"/>
  <c r="H29544" i="5"/>
  <c r="H29545" i="5"/>
  <c r="H29546" i="5"/>
  <c r="H29547" i="5"/>
  <c r="H29548" i="5"/>
  <c r="H29549" i="5"/>
  <c r="H29550" i="5"/>
  <c r="H29551" i="5"/>
  <c r="H29552" i="5"/>
  <c r="H29553" i="5"/>
  <c r="H29554" i="5"/>
  <c r="H29555" i="5"/>
  <c r="H29556" i="5"/>
  <c r="H29557" i="5"/>
  <c r="H29558" i="5"/>
  <c r="H29559" i="5"/>
  <c r="H29560" i="5"/>
  <c r="H29561" i="5"/>
  <c r="H29562" i="5"/>
  <c r="H29563" i="5"/>
  <c r="H29564" i="5"/>
  <c r="H29565" i="5"/>
  <c r="H29566" i="5"/>
  <c r="H29567" i="5"/>
  <c r="H29568" i="5"/>
  <c r="H29569" i="5"/>
  <c r="H29570" i="5"/>
  <c r="H29571" i="5"/>
  <c r="H29572" i="5"/>
  <c r="H29573" i="5"/>
  <c r="H29574" i="5"/>
  <c r="H29575" i="5"/>
  <c r="H29576" i="5"/>
  <c r="H29577" i="5"/>
  <c r="H29578" i="5"/>
  <c r="H29579" i="5"/>
  <c r="H29580" i="5"/>
  <c r="H29581" i="5"/>
  <c r="H29582" i="5"/>
  <c r="H29583" i="5"/>
  <c r="H29584" i="5"/>
  <c r="H29585" i="5"/>
  <c r="H29586" i="5"/>
  <c r="H29587" i="5"/>
  <c r="H29588" i="5"/>
  <c r="H29589" i="5"/>
  <c r="H29590" i="5"/>
  <c r="H29591" i="5"/>
  <c r="H29592" i="5"/>
  <c r="H29593" i="5"/>
  <c r="H29594" i="5"/>
  <c r="H29595" i="5"/>
  <c r="H29596" i="5"/>
  <c r="H29597" i="5"/>
  <c r="H29598" i="5"/>
  <c r="H29599" i="5"/>
  <c r="H29600" i="5"/>
  <c r="H29601" i="5"/>
  <c r="H29602" i="5"/>
  <c r="H29603" i="5"/>
  <c r="H29604" i="5"/>
  <c r="H29605" i="5"/>
  <c r="H29606" i="5"/>
  <c r="H29607" i="5"/>
  <c r="H29608" i="5"/>
  <c r="H29609" i="5"/>
  <c r="H29610" i="5"/>
  <c r="H29611" i="5"/>
  <c r="H29612" i="5"/>
  <c r="H29613" i="5"/>
  <c r="H29614" i="5"/>
  <c r="H29615" i="5"/>
  <c r="H29616" i="5"/>
  <c r="H29617" i="5"/>
  <c r="H29618" i="5"/>
  <c r="H29619" i="5"/>
  <c r="H29620" i="5"/>
  <c r="H29621" i="5"/>
  <c r="H29622" i="5"/>
  <c r="H29623" i="5"/>
  <c r="H29624" i="5"/>
  <c r="H29625" i="5"/>
  <c r="H29626" i="5"/>
  <c r="H29627" i="5"/>
  <c r="H29628" i="5"/>
  <c r="H29629" i="5"/>
  <c r="H29630" i="5"/>
  <c r="H29631" i="5"/>
  <c r="H29632" i="5"/>
  <c r="H29633" i="5"/>
  <c r="H29634" i="5"/>
  <c r="H29635" i="5"/>
  <c r="H29636" i="5"/>
  <c r="H29637" i="5"/>
  <c r="H29638" i="5"/>
  <c r="H29639" i="5"/>
  <c r="H29640" i="5"/>
  <c r="H29641" i="5"/>
  <c r="H29642" i="5"/>
  <c r="H29643" i="5"/>
  <c r="H29644" i="5"/>
  <c r="H29645" i="5"/>
  <c r="H29646" i="5"/>
  <c r="H29647" i="5"/>
  <c r="H29648" i="5"/>
  <c r="H29649" i="5"/>
  <c r="H29650" i="5"/>
  <c r="H29651" i="5"/>
  <c r="H29652" i="5"/>
  <c r="H29653" i="5"/>
  <c r="H29654" i="5"/>
  <c r="H29655" i="5"/>
  <c r="H29656" i="5"/>
  <c r="H29657" i="5"/>
  <c r="H29658" i="5"/>
  <c r="H29659" i="5"/>
  <c r="H29660" i="5"/>
  <c r="H29661" i="5"/>
  <c r="H29662" i="5"/>
  <c r="H29663" i="5"/>
  <c r="H29664" i="5"/>
  <c r="H29665" i="5"/>
  <c r="H29666" i="5"/>
  <c r="H29667" i="5"/>
  <c r="H29668" i="5"/>
  <c r="H29669" i="5"/>
  <c r="H29670" i="5"/>
  <c r="H29671" i="5"/>
  <c r="H29672" i="5"/>
  <c r="H29673" i="5"/>
  <c r="H29674" i="5"/>
  <c r="H29675" i="5"/>
  <c r="H29676" i="5"/>
  <c r="H29677" i="5"/>
  <c r="H29678" i="5"/>
  <c r="H29679" i="5"/>
  <c r="H29680" i="5"/>
  <c r="H29681" i="5"/>
  <c r="H29682" i="5"/>
  <c r="H29683" i="5"/>
  <c r="H29684" i="5"/>
  <c r="H29685" i="5"/>
  <c r="H29686" i="5"/>
  <c r="H29687" i="5"/>
  <c r="H29688" i="5"/>
  <c r="H29689" i="5"/>
  <c r="H29690" i="5"/>
  <c r="H29691" i="5"/>
  <c r="H29692" i="5"/>
  <c r="H29693" i="5"/>
  <c r="H29694" i="5"/>
  <c r="H29695" i="5"/>
  <c r="H29696" i="5"/>
  <c r="H29697" i="5"/>
  <c r="H29698" i="5"/>
  <c r="H29699" i="5"/>
  <c r="H29700" i="5"/>
  <c r="H29701" i="5"/>
  <c r="H29702" i="5"/>
  <c r="H29703" i="5"/>
  <c r="H29704" i="5"/>
  <c r="H29705" i="5"/>
  <c r="H29706" i="5"/>
  <c r="H29707" i="5"/>
  <c r="H29708" i="5"/>
  <c r="H29709" i="5"/>
  <c r="H29710" i="5"/>
  <c r="H29711" i="5"/>
  <c r="H29712" i="5"/>
  <c r="H29713" i="5"/>
  <c r="H29714" i="5"/>
  <c r="H29715" i="5"/>
  <c r="H29716" i="5"/>
  <c r="H29717" i="5"/>
  <c r="H29718" i="5"/>
  <c r="H29719" i="5"/>
  <c r="H29720" i="5"/>
  <c r="H29721" i="5"/>
  <c r="H29722" i="5"/>
  <c r="H29723" i="5"/>
  <c r="H29724" i="5"/>
  <c r="H29725" i="5"/>
  <c r="H29726" i="5"/>
  <c r="H29727" i="5"/>
  <c r="H29728" i="5"/>
  <c r="H29729" i="5"/>
  <c r="H29730" i="5"/>
  <c r="H29731" i="5"/>
  <c r="H29732" i="5"/>
  <c r="H29733" i="5"/>
  <c r="H29734" i="5"/>
  <c r="H29735" i="5"/>
  <c r="H29736" i="5"/>
  <c r="H29737" i="5"/>
  <c r="H29738" i="5"/>
  <c r="H29739" i="5"/>
  <c r="H29740" i="5"/>
  <c r="H29741" i="5"/>
  <c r="H29742" i="5"/>
  <c r="H29743" i="5"/>
  <c r="H29744" i="5"/>
  <c r="H29745" i="5"/>
  <c r="H29746" i="5"/>
  <c r="H29747" i="5"/>
  <c r="H29748" i="5"/>
  <c r="H29749" i="5"/>
  <c r="H29750" i="5"/>
  <c r="H29751" i="5"/>
  <c r="H29752" i="5"/>
  <c r="H29753" i="5"/>
  <c r="H29754" i="5"/>
  <c r="H29755" i="5"/>
  <c r="H29756" i="5"/>
  <c r="H29757" i="5"/>
  <c r="H29758" i="5"/>
  <c r="H29759" i="5"/>
  <c r="H29760" i="5"/>
  <c r="H29761" i="5"/>
  <c r="H29762" i="5"/>
  <c r="H29763" i="5"/>
  <c r="H29764" i="5"/>
  <c r="H29765" i="5"/>
  <c r="H29766" i="5"/>
  <c r="H29767" i="5"/>
  <c r="H29768" i="5"/>
  <c r="H29769" i="5"/>
  <c r="H29770" i="5"/>
  <c r="H29771" i="5"/>
  <c r="H29772" i="5"/>
  <c r="H29773" i="5"/>
  <c r="H29774" i="5"/>
  <c r="H29775" i="5"/>
  <c r="H29776" i="5"/>
  <c r="H29777" i="5"/>
  <c r="H29778" i="5"/>
  <c r="H29779" i="5"/>
  <c r="H29780" i="5"/>
  <c r="H29781" i="5"/>
  <c r="H29782" i="5"/>
  <c r="H29783" i="5"/>
  <c r="H29784" i="5"/>
  <c r="H29785" i="5"/>
  <c r="H29786" i="5"/>
  <c r="H29787" i="5"/>
  <c r="H29788" i="5"/>
  <c r="H29789" i="5"/>
  <c r="H29790" i="5"/>
  <c r="H29791" i="5"/>
  <c r="H29792" i="5"/>
  <c r="H29793" i="5"/>
  <c r="H29794" i="5"/>
  <c r="H29795" i="5"/>
  <c r="H29796" i="5"/>
  <c r="H29797" i="5"/>
  <c r="H29798" i="5"/>
  <c r="H29799" i="5"/>
  <c r="H29800" i="5"/>
  <c r="H29801" i="5"/>
  <c r="H29802" i="5"/>
  <c r="H29803" i="5"/>
  <c r="H29804" i="5"/>
  <c r="H29805" i="5"/>
  <c r="H29806" i="5"/>
  <c r="H29807" i="5"/>
  <c r="H29808" i="5"/>
  <c r="H29809" i="5"/>
  <c r="H29810" i="5"/>
  <c r="H29811" i="5"/>
  <c r="H29812" i="5"/>
  <c r="H29813" i="5"/>
  <c r="H29814" i="5"/>
  <c r="H29815" i="5"/>
  <c r="H29816" i="5"/>
  <c r="H29817" i="5"/>
  <c r="H29818" i="5"/>
  <c r="H29819" i="5"/>
  <c r="H29820" i="5"/>
  <c r="H29821" i="5"/>
  <c r="H29822" i="5"/>
  <c r="H29823" i="5"/>
  <c r="H29824" i="5"/>
  <c r="H29825" i="5"/>
  <c r="H29826" i="5"/>
  <c r="H29827" i="5"/>
  <c r="H29828" i="5"/>
  <c r="H29829" i="5"/>
  <c r="H29830" i="5"/>
  <c r="H29831" i="5"/>
  <c r="H29832" i="5"/>
  <c r="H29833" i="5"/>
  <c r="H29834" i="5"/>
  <c r="H29835" i="5"/>
  <c r="H29836" i="5"/>
  <c r="H29837" i="5"/>
  <c r="H29838" i="5"/>
  <c r="H29839" i="5"/>
  <c r="H29840" i="5"/>
  <c r="H29841" i="5"/>
  <c r="H29842" i="5"/>
  <c r="H29843" i="5"/>
  <c r="H29844" i="5"/>
  <c r="H29845" i="5"/>
  <c r="H29846" i="5"/>
  <c r="H29847" i="5"/>
  <c r="H29848" i="5"/>
  <c r="H29849" i="5"/>
  <c r="H29850" i="5"/>
  <c r="H29851" i="5"/>
  <c r="H29852" i="5"/>
  <c r="H29853" i="5"/>
  <c r="H29854" i="5"/>
  <c r="H29855" i="5"/>
  <c r="H29856" i="5"/>
  <c r="H29857" i="5"/>
  <c r="H29858" i="5"/>
  <c r="H29859" i="5"/>
  <c r="H29860" i="5"/>
  <c r="H29861" i="5"/>
  <c r="H29862" i="5"/>
  <c r="H29863" i="5"/>
  <c r="H29864" i="5"/>
  <c r="H29865" i="5"/>
  <c r="H29866" i="5"/>
  <c r="H29867" i="5"/>
  <c r="H29868" i="5"/>
  <c r="H29869" i="5"/>
  <c r="H29870" i="5"/>
  <c r="H29871" i="5"/>
  <c r="H29872" i="5"/>
  <c r="H29873" i="5"/>
  <c r="H29874" i="5"/>
  <c r="H29875" i="5"/>
  <c r="H29876" i="5"/>
  <c r="H29877" i="5"/>
  <c r="H29878" i="5"/>
  <c r="H29879" i="5"/>
  <c r="H29880" i="5"/>
  <c r="H29881" i="5"/>
  <c r="H29882" i="5"/>
  <c r="H29883" i="5"/>
  <c r="H29884" i="5"/>
  <c r="H29885" i="5"/>
  <c r="H29886" i="5"/>
  <c r="H29887" i="5"/>
  <c r="H29888" i="5"/>
  <c r="H29889" i="5"/>
  <c r="H29890" i="5"/>
  <c r="H29891" i="5"/>
  <c r="H29892" i="5"/>
  <c r="H29893" i="5"/>
  <c r="H29894" i="5"/>
  <c r="H29895" i="5"/>
  <c r="H29896" i="5"/>
  <c r="H29897" i="5"/>
  <c r="H29898" i="5"/>
  <c r="H29899" i="5"/>
  <c r="H29900" i="5"/>
  <c r="H29901" i="5"/>
  <c r="H29902" i="5"/>
  <c r="H29903" i="5"/>
  <c r="H29904" i="5"/>
  <c r="H29905" i="5"/>
  <c r="H29906" i="5"/>
  <c r="H29907" i="5"/>
  <c r="H29908" i="5"/>
  <c r="H29909" i="5"/>
  <c r="H29910" i="5"/>
  <c r="H29911" i="5"/>
  <c r="H29912" i="5"/>
  <c r="H29913" i="5"/>
  <c r="H29914" i="5"/>
  <c r="H29915" i="5"/>
  <c r="H29916" i="5"/>
  <c r="H29917" i="5"/>
  <c r="H29918" i="5"/>
  <c r="H29919" i="5"/>
  <c r="H29920" i="5"/>
  <c r="H29921" i="5"/>
  <c r="H29922" i="5"/>
  <c r="H29923" i="5"/>
  <c r="H29924" i="5"/>
  <c r="H29925" i="5"/>
  <c r="H29926" i="5"/>
  <c r="H29927" i="5"/>
  <c r="H29928" i="5"/>
  <c r="H29929" i="5"/>
  <c r="H29930" i="5"/>
  <c r="H29931" i="5"/>
  <c r="H29932" i="5"/>
  <c r="H29933" i="5"/>
  <c r="H29934" i="5"/>
  <c r="H29935" i="5"/>
  <c r="H29936" i="5"/>
  <c r="H29937" i="5"/>
  <c r="H29938" i="5"/>
  <c r="H29939" i="5"/>
  <c r="H29940" i="5"/>
  <c r="H29941" i="5"/>
  <c r="H29942" i="5"/>
  <c r="H29943" i="5"/>
  <c r="H29944" i="5"/>
  <c r="H29945" i="5"/>
  <c r="H29946" i="5"/>
  <c r="H29947" i="5"/>
  <c r="H29948" i="5"/>
  <c r="H29949" i="5"/>
  <c r="H29950" i="5"/>
  <c r="H29951" i="5"/>
  <c r="H29952" i="5"/>
  <c r="H29953" i="5"/>
  <c r="H29954" i="5"/>
  <c r="H29955" i="5"/>
  <c r="H29956" i="5"/>
  <c r="H29957" i="5"/>
  <c r="H29958" i="5"/>
  <c r="H29959" i="5"/>
  <c r="H29960" i="5"/>
  <c r="H29961" i="5"/>
  <c r="H29962" i="5"/>
  <c r="H29963" i="5"/>
  <c r="H29964" i="5"/>
  <c r="H29965" i="5"/>
  <c r="H29966" i="5"/>
  <c r="H29967" i="5"/>
  <c r="H29968" i="5"/>
  <c r="H29969" i="5"/>
  <c r="H29970" i="5"/>
  <c r="H29971" i="5"/>
  <c r="H29972" i="5"/>
  <c r="H29973" i="5"/>
  <c r="H29974" i="5"/>
  <c r="H29975" i="5"/>
  <c r="H29976" i="5"/>
  <c r="H29977" i="5"/>
  <c r="H29978" i="5"/>
  <c r="H29979" i="5"/>
  <c r="H29980" i="5"/>
  <c r="H29981" i="5"/>
  <c r="H29982" i="5"/>
  <c r="H29983" i="5"/>
  <c r="H29984" i="5"/>
  <c r="H29985" i="5"/>
  <c r="H29986" i="5"/>
  <c r="H29987" i="5"/>
  <c r="H29988" i="5"/>
  <c r="H29989" i="5"/>
  <c r="H29990" i="5"/>
  <c r="H29991" i="5"/>
  <c r="H29992" i="5"/>
  <c r="H29993" i="5"/>
  <c r="H29994" i="5"/>
  <c r="H29995" i="5"/>
  <c r="H29996" i="5"/>
  <c r="H29997" i="5"/>
  <c r="H29998" i="5"/>
  <c r="H29999" i="5"/>
  <c r="H30000" i="5"/>
  <c r="H30001" i="5"/>
  <c r="H30002" i="5"/>
  <c r="H30003" i="5"/>
  <c r="H30004" i="5"/>
  <c r="H30005" i="5"/>
  <c r="H30006" i="5"/>
  <c r="H30007" i="5"/>
  <c r="H30008" i="5"/>
  <c r="H30009" i="5"/>
  <c r="H30010" i="5"/>
  <c r="H30011" i="5"/>
  <c r="H30012" i="5"/>
  <c r="H30013" i="5"/>
  <c r="H30014" i="5"/>
  <c r="H30015" i="5"/>
  <c r="H30016" i="5"/>
  <c r="H30017" i="5"/>
  <c r="H30018" i="5"/>
  <c r="H30019" i="5"/>
  <c r="H30020" i="5"/>
  <c r="H30021" i="5"/>
  <c r="H30022" i="5"/>
  <c r="H30023" i="5"/>
  <c r="H30024" i="5"/>
  <c r="H30025" i="5"/>
  <c r="H30026" i="5"/>
  <c r="H30027" i="5"/>
  <c r="H30028" i="5"/>
  <c r="H30029" i="5"/>
  <c r="H30030" i="5"/>
  <c r="H30031" i="5"/>
  <c r="H30032" i="5"/>
  <c r="H30033" i="5"/>
  <c r="H30034" i="5"/>
  <c r="H30035" i="5"/>
  <c r="H30036" i="5"/>
  <c r="H30037" i="5"/>
  <c r="H30038" i="5"/>
  <c r="H30039" i="5"/>
  <c r="H30040" i="5"/>
  <c r="H30041" i="5"/>
  <c r="H30042" i="5"/>
  <c r="H30043" i="5"/>
  <c r="H30044" i="5"/>
  <c r="H30045" i="5"/>
  <c r="H30046" i="5"/>
  <c r="H30047" i="5"/>
  <c r="H30048" i="5"/>
  <c r="H30049" i="5"/>
  <c r="H30050" i="5"/>
  <c r="H30051" i="5"/>
  <c r="H30052" i="5"/>
  <c r="H30053" i="5"/>
  <c r="H30054" i="5"/>
  <c r="H30055" i="5"/>
  <c r="H30056" i="5"/>
  <c r="H30057" i="5"/>
  <c r="H30058" i="5"/>
  <c r="H30059" i="5"/>
  <c r="H30060" i="5"/>
  <c r="H30061" i="5"/>
  <c r="H30062" i="5"/>
  <c r="H30063" i="5"/>
  <c r="H30064" i="5"/>
  <c r="H30065" i="5"/>
  <c r="H30066" i="5"/>
  <c r="H30067" i="5"/>
  <c r="H30068" i="5"/>
  <c r="H30069" i="5"/>
  <c r="H30070" i="5"/>
  <c r="H30071" i="5"/>
  <c r="H30072" i="5"/>
  <c r="H30073" i="5"/>
  <c r="H30074" i="5"/>
  <c r="H30075" i="5"/>
  <c r="H30076" i="5"/>
  <c r="H30077" i="5"/>
  <c r="H30078" i="5"/>
  <c r="H30079" i="5"/>
  <c r="H30080" i="5"/>
  <c r="H30081" i="5"/>
  <c r="H30082" i="5"/>
  <c r="H30083" i="5"/>
  <c r="H30084" i="5"/>
  <c r="H30085" i="5"/>
  <c r="H30086" i="5"/>
  <c r="H30087" i="5"/>
  <c r="H30088" i="5"/>
  <c r="H30089" i="5"/>
  <c r="H30090" i="5"/>
  <c r="H30091" i="5"/>
  <c r="H30092" i="5"/>
  <c r="H30093" i="5"/>
  <c r="H30094" i="5"/>
  <c r="H30095" i="5"/>
  <c r="H30096" i="5"/>
  <c r="H30097" i="5"/>
  <c r="H30098" i="5"/>
  <c r="H30099" i="5"/>
  <c r="H30100" i="5"/>
  <c r="H30101" i="5"/>
  <c r="H30102" i="5"/>
  <c r="H30103" i="5"/>
  <c r="H30104" i="5"/>
  <c r="H30105" i="5"/>
  <c r="H30106" i="5"/>
  <c r="H30107" i="5"/>
  <c r="H30108" i="5"/>
  <c r="H30109" i="5"/>
  <c r="H30110" i="5"/>
  <c r="H30111" i="5"/>
  <c r="H30112" i="5"/>
  <c r="H30113" i="5"/>
  <c r="H30114" i="5"/>
  <c r="H30115" i="5"/>
  <c r="H30116" i="5"/>
  <c r="H30117" i="5"/>
  <c r="H30118" i="5"/>
  <c r="H30119" i="5"/>
  <c r="H30120" i="5"/>
  <c r="H30121" i="5"/>
  <c r="H30122" i="5"/>
  <c r="H30123" i="5"/>
  <c r="H30124" i="5"/>
  <c r="H30125" i="5"/>
  <c r="H30126" i="5"/>
  <c r="H30127" i="5"/>
  <c r="H30128" i="5"/>
  <c r="H30129" i="5"/>
  <c r="H30130" i="5"/>
  <c r="H30131" i="5"/>
  <c r="H30132" i="5"/>
  <c r="H30133" i="5"/>
  <c r="H30134" i="5"/>
  <c r="H30135" i="5"/>
  <c r="H30136" i="5"/>
  <c r="H30137" i="5"/>
  <c r="H30138" i="5"/>
  <c r="H30139" i="5"/>
  <c r="H30140" i="5"/>
  <c r="H30141" i="5"/>
  <c r="H30142" i="5"/>
  <c r="H30143" i="5"/>
  <c r="H30144" i="5"/>
  <c r="H30145" i="5"/>
  <c r="H30146" i="5"/>
  <c r="H30147" i="5"/>
  <c r="H30148" i="5"/>
  <c r="H30149" i="5"/>
  <c r="H30150" i="5"/>
  <c r="H30151" i="5"/>
  <c r="H30152" i="5"/>
  <c r="H30153" i="5"/>
  <c r="H30154" i="5"/>
  <c r="H30155" i="5"/>
  <c r="H30156" i="5"/>
  <c r="H30157" i="5"/>
  <c r="H30158" i="5"/>
  <c r="H30159" i="5"/>
  <c r="H30160" i="5"/>
  <c r="H30161" i="5"/>
  <c r="H30162" i="5"/>
  <c r="H30163" i="5"/>
  <c r="H30164" i="5"/>
  <c r="H30165" i="5"/>
  <c r="H30166" i="5"/>
  <c r="H30167" i="5"/>
  <c r="H30168" i="5"/>
  <c r="H30169" i="5"/>
  <c r="H30170" i="5"/>
  <c r="H30171" i="5"/>
  <c r="H30172" i="5"/>
  <c r="H30173" i="5"/>
  <c r="H30174" i="5"/>
  <c r="H30175" i="5"/>
  <c r="H30176" i="5"/>
  <c r="H30177" i="5"/>
  <c r="H30178" i="5"/>
  <c r="H30179" i="5"/>
  <c r="H30180" i="5"/>
  <c r="H30181" i="5"/>
  <c r="H30182" i="5"/>
  <c r="H30183" i="5"/>
  <c r="H30184" i="5"/>
  <c r="H30185" i="5"/>
  <c r="H30186" i="5"/>
  <c r="H30187" i="5"/>
  <c r="H30188" i="5"/>
  <c r="H30189" i="5"/>
  <c r="H30190" i="5"/>
  <c r="H30191" i="5"/>
  <c r="H30192" i="5"/>
  <c r="H30193" i="5"/>
  <c r="H30194" i="5"/>
  <c r="H30195" i="5"/>
  <c r="H30196" i="5"/>
  <c r="H30197" i="5"/>
  <c r="H30198" i="5"/>
  <c r="H30199" i="5"/>
  <c r="H30200" i="5"/>
  <c r="H30201" i="5"/>
  <c r="H30202" i="5"/>
  <c r="H30203" i="5"/>
  <c r="H30204" i="5"/>
  <c r="H30205" i="5"/>
  <c r="H30206" i="5"/>
  <c r="H30207" i="5"/>
  <c r="H30208" i="5"/>
  <c r="H30209" i="5"/>
  <c r="H30210" i="5"/>
  <c r="H30211" i="5"/>
  <c r="H30212" i="5"/>
  <c r="H30213" i="5"/>
  <c r="H30214" i="5"/>
  <c r="H30215" i="5"/>
  <c r="H30216" i="5"/>
  <c r="H30217" i="5"/>
  <c r="H30218" i="5"/>
  <c r="H30219" i="5"/>
  <c r="H30220" i="5"/>
  <c r="H30221" i="5"/>
  <c r="H30222" i="5"/>
  <c r="H30223" i="5"/>
  <c r="H30224" i="5"/>
  <c r="H30225" i="5"/>
  <c r="H30226" i="5"/>
  <c r="H30227" i="5"/>
  <c r="H30228" i="5"/>
  <c r="H30229" i="5"/>
  <c r="H30230" i="5"/>
  <c r="H30231" i="5"/>
  <c r="H30232" i="5"/>
  <c r="H30233" i="5"/>
  <c r="H30234" i="5"/>
  <c r="H30235" i="5"/>
  <c r="H30236" i="5"/>
  <c r="H30237" i="5"/>
  <c r="H30238" i="5"/>
  <c r="H30239" i="5"/>
  <c r="H30240" i="5"/>
  <c r="H30241" i="5"/>
  <c r="H30242" i="5"/>
  <c r="H30243" i="5"/>
  <c r="H30244" i="5"/>
  <c r="H30245" i="5"/>
  <c r="H30246" i="5"/>
  <c r="H30247" i="5"/>
  <c r="H30248" i="5"/>
  <c r="H30249" i="5"/>
  <c r="H30250" i="5"/>
  <c r="H30251" i="5"/>
  <c r="H30252" i="5"/>
  <c r="H30253" i="5"/>
  <c r="H30254" i="5"/>
  <c r="H30255" i="5"/>
  <c r="H30256" i="5"/>
  <c r="H30257" i="5"/>
  <c r="H30258" i="5"/>
  <c r="H30259" i="5"/>
  <c r="H30260" i="5"/>
  <c r="H30261" i="5"/>
  <c r="H30262" i="5"/>
  <c r="H30263" i="5"/>
  <c r="H30264" i="5"/>
  <c r="H30265" i="5"/>
  <c r="H30266" i="5"/>
  <c r="H30267" i="5"/>
  <c r="H30268" i="5"/>
  <c r="H30269" i="5"/>
  <c r="H30270" i="5"/>
  <c r="H30271" i="5"/>
  <c r="H30272" i="5"/>
  <c r="H30273" i="5"/>
  <c r="H30274" i="5"/>
  <c r="H30275" i="5"/>
  <c r="H30276" i="5"/>
  <c r="H30277" i="5"/>
  <c r="H30278" i="5"/>
  <c r="H30279" i="5"/>
  <c r="H30280" i="5"/>
  <c r="H30281" i="5"/>
  <c r="H30282" i="5"/>
  <c r="H30283" i="5"/>
  <c r="H30284" i="5"/>
  <c r="H30285" i="5"/>
  <c r="H30286" i="5"/>
  <c r="H30287" i="5"/>
  <c r="H30288" i="5"/>
  <c r="H30289" i="5"/>
  <c r="H30290" i="5"/>
  <c r="H30291" i="5"/>
  <c r="H30292" i="5"/>
  <c r="H30293" i="5"/>
  <c r="H30294" i="5"/>
  <c r="H30295" i="5"/>
  <c r="H30296" i="5"/>
  <c r="H30297" i="5"/>
  <c r="H30298" i="5"/>
  <c r="H30299" i="5"/>
  <c r="H30300" i="5"/>
  <c r="H30301" i="5"/>
  <c r="H30302" i="5"/>
  <c r="H30303" i="5"/>
  <c r="H30304" i="5"/>
  <c r="H30305" i="5"/>
  <c r="H30306" i="5"/>
  <c r="H30307" i="5"/>
  <c r="H30308" i="5"/>
  <c r="H30309" i="5"/>
  <c r="H30310" i="5"/>
  <c r="H30311" i="5"/>
  <c r="H30312" i="5"/>
  <c r="H30313" i="5"/>
  <c r="H30314" i="5"/>
  <c r="H30315" i="5"/>
  <c r="H30316" i="5"/>
  <c r="H30317" i="5"/>
  <c r="H30318" i="5"/>
  <c r="H30319" i="5"/>
  <c r="H30320" i="5"/>
  <c r="H30321" i="5"/>
  <c r="H30322" i="5"/>
  <c r="H30323" i="5"/>
  <c r="H30324" i="5"/>
  <c r="H30325" i="5"/>
  <c r="H30326" i="5"/>
  <c r="H30327" i="5"/>
  <c r="H30328" i="5"/>
  <c r="H30329" i="5"/>
  <c r="H30330" i="5"/>
  <c r="H30331" i="5"/>
  <c r="H30332" i="5"/>
  <c r="H30333" i="5"/>
  <c r="H30334" i="5"/>
  <c r="H30335" i="5"/>
  <c r="H30336" i="5"/>
  <c r="H30337" i="5"/>
  <c r="H30338" i="5"/>
  <c r="H30339" i="5"/>
  <c r="H30340" i="5"/>
  <c r="H30341" i="5"/>
  <c r="H30342" i="5"/>
  <c r="H30343" i="5"/>
  <c r="H30344" i="5"/>
  <c r="H30345" i="5"/>
  <c r="H30346" i="5"/>
  <c r="H30347" i="5"/>
  <c r="H30348" i="5"/>
  <c r="H30349" i="5"/>
  <c r="H30350" i="5"/>
  <c r="H30351" i="5"/>
  <c r="H30352" i="5"/>
  <c r="H30353" i="5"/>
  <c r="H30354" i="5"/>
  <c r="H30355" i="5"/>
  <c r="H30356" i="5"/>
  <c r="H30357" i="5"/>
  <c r="H30358" i="5"/>
  <c r="H30359" i="5"/>
  <c r="H30360" i="5"/>
  <c r="H30361" i="5"/>
  <c r="H30362" i="5"/>
  <c r="H30363" i="5"/>
  <c r="H30364" i="5"/>
  <c r="H30365" i="5"/>
  <c r="H30366" i="5"/>
  <c r="H30367" i="5"/>
  <c r="H30368" i="5"/>
  <c r="H30369" i="5"/>
  <c r="H30370" i="5"/>
  <c r="H30371" i="5"/>
  <c r="H30372" i="5"/>
  <c r="H30373" i="5"/>
  <c r="H30374" i="5"/>
  <c r="H30375" i="5"/>
  <c r="H30376" i="5"/>
  <c r="H30377" i="5"/>
  <c r="H30378" i="5"/>
  <c r="H30379" i="5"/>
  <c r="H30380" i="5"/>
  <c r="H30381" i="5"/>
  <c r="H30382" i="5"/>
  <c r="H30383" i="5"/>
  <c r="H30384" i="5"/>
  <c r="H30385" i="5"/>
  <c r="H30386" i="5"/>
  <c r="H30387" i="5"/>
  <c r="H30388" i="5"/>
  <c r="H30389" i="5"/>
  <c r="H30390" i="5"/>
  <c r="H30391" i="5"/>
  <c r="H30392" i="5"/>
  <c r="H30393" i="5"/>
  <c r="H30394" i="5"/>
  <c r="H30395" i="5"/>
  <c r="H30396" i="5"/>
  <c r="H30397" i="5"/>
  <c r="H30398" i="5"/>
  <c r="H30399" i="5"/>
  <c r="H30400" i="5"/>
  <c r="H30401" i="5"/>
  <c r="H30402" i="5"/>
  <c r="H30403" i="5"/>
  <c r="H30404" i="5"/>
  <c r="H30405" i="5"/>
  <c r="H30406" i="5"/>
  <c r="H30407" i="5"/>
  <c r="H30408" i="5"/>
  <c r="H30409" i="5"/>
  <c r="H30410" i="5"/>
  <c r="H30411" i="5"/>
  <c r="H30412" i="5"/>
  <c r="H30413" i="5"/>
  <c r="H30414" i="5"/>
  <c r="H30415" i="5"/>
  <c r="H30416" i="5"/>
  <c r="H30417" i="5"/>
  <c r="H30418" i="5"/>
  <c r="H30419" i="5"/>
  <c r="H30420" i="5"/>
  <c r="H30421" i="5"/>
  <c r="H30422" i="5"/>
  <c r="H30423" i="5"/>
  <c r="H30424" i="5"/>
  <c r="H30425" i="5"/>
  <c r="H30426" i="5"/>
  <c r="H30427" i="5"/>
  <c r="H30428" i="5"/>
  <c r="H30429" i="5"/>
  <c r="H30430" i="5"/>
  <c r="H30431" i="5"/>
  <c r="H30432" i="5"/>
  <c r="H30433" i="5"/>
  <c r="H30434" i="5"/>
  <c r="H30435" i="5"/>
  <c r="H30436" i="5"/>
  <c r="H30437" i="5"/>
  <c r="H30438" i="5"/>
  <c r="H30439" i="5"/>
  <c r="H30440" i="5"/>
  <c r="H30441" i="5"/>
  <c r="H30442" i="5"/>
  <c r="H30443" i="5"/>
  <c r="H30444" i="5"/>
  <c r="H30445" i="5"/>
  <c r="H30446" i="5"/>
  <c r="H30447" i="5"/>
  <c r="H30448" i="5"/>
  <c r="H30449" i="5"/>
  <c r="H30450" i="5"/>
  <c r="H30451" i="5"/>
  <c r="H30452" i="5"/>
  <c r="H30453" i="5"/>
  <c r="H30454" i="5"/>
  <c r="H30455" i="5"/>
  <c r="H30456" i="5"/>
  <c r="H30457" i="5"/>
  <c r="H30458" i="5"/>
  <c r="H30459" i="5"/>
  <c r="H30460" i="5"/>
  <c r="H30461" i="5"/>
  <c r="H30462" i="5"/>
  <c r="H30463" i="5"/>
  <c r="H30464" i="5"/>
  <c r="H30465" i="5"/>
  <c r="H30466" i="5"/>
  <c r="H30467" i="5"/>
  <c r="H30468" i="5"/>
  <c r="H30469" i="5"/>
  <c r="H30470" i="5"/>
  <c r="H30471" i="5"/>
  <c r="H30472" i="5"/>
  <c r="H30473" i="5"/>
  <c r="H30474" i="5"/>
  <c r="H30475" i="5"/>
  <c r="H30476" i="5"/>
  <c r="H30477" i="5"/>
  <c r="H30478" i="5"/>
  <c r="H30479" i="5"/>
  <c r="H30480" i="5"/>
  <c r="H30481" i="5"/>
  <c r="H30482" i="5"/>
  <c r="H30483" i="5"/>
  <c r="H30484" i="5"/>
  <c r="H30485" i="5"/>
  <c r="H30486" i="5"/>
  <c r="H30487" i="5"/>
  <c r="H30488" i="5"/>
  <c r="H30489" i="5"/>
  <c r="H30490" i="5"/>
  <c r="H30491" i="5"/>
  <c r="H30492" i="5"/>
  <c r="H30493" i="5"/>
  <c r="H30494" i="5"/>
  <c r="H30495" i="5"/>
  <c r="H30496" i="5"/>
  <c r="H30497" i="5"/>
  <c r="H30498" i="5"/>
  <c r="H30499" i="5"/>
  <c r="H30500" i="5"/>
  <c r="H30501" i="5"/>
  <c r="H30502" i="5"/>
  <c r="H30503" i="5"/>
  <c r="H30504" i="5"/>
  <c r="H30505" i="5"/>
  <c r="H30506" i="5"/>
  <c r="H30507" i="5"/>
  <c r="H30508" i="5"/>
  <c r="H30509" i="5"/>
  <c r="H30510" i="5"/>
  <c r="H30511" i="5"/>
  <c r="H30512" i="5"/>
  <c r="H30513" i="5"/>
  <c r="H30514" i="5"/>
  <c r="H30515" i="5"/>
  <c r="H30516" i="5"/>
  <c r="H30517" i="5"/>
  <c r="H30518" i="5"/>
  <c r="H30519" i="5"/>
  <c r="H30520" i="5"/>
  <c r="H30521" i="5"/>
  <c r="H30522" i="5"/>
  <c r="H30523" i="5"/>
  <c r="H30524" i="5"/>
  <c r="H30525" i="5"/>
  <c r="H30526" i="5"/>
  <c r="H30527" i="5"/>
  <c r="H30528" i="5"/>
  <c r="H30529" i="5"/>
  <c r="H30530" i="5"/>
  <c r="H30531" i="5"/>
  <c r="H30532" i="5"/>
  <c r="H30533" i="5"/>
  <c r="H30534" i="5"/>
  <c r="H30535" i="5"/>
  <c r="H30536" i="5"/>
  <c r="H30537" i="5"/>
  <c r="H30538" i="5"/>
  <c r="H30539" i="5"/>
  <c r="H30540" i="5"/>
  <c r="H30541" i="5"/>
  <c r="H30542" i="5"/>
  <c r="H30543" i="5"/>
  <c r="H30544" i="5"/>
  <c r="H30545" i="5"/>
  <c r="H30546" i="5"/>
  <c r="H30547" i="5"/>
  <c r="H30548" i="5"/>
  <c r="H30549" i="5"/>
  <c r="H30550" i="5"/>
  <c r="H30551" i="5"/>
  <c r="H30552" i="5"/>
  <c r="H30553" i="5"/>
  <c r="H30554" i="5"/>
  <c r="H30555" i="5"/>
  <c r="H30556" i="5"/>
  <c r="H30557" i="5"/>
  <c r="H30558" i="5"/>
  <c r="H30559" i="5"/>
  <c r="H30560" i="5"/>
  <c r="H30561" i="5"/>
  <c r="H30562" i="5"/>
  <c r="H30563" i="5"/>
  <c r="H30564" i="5"/>
  <c r="H30565" i="5"/>
  <c r="H30566" i="5"/>
  <c r="H30567" i="5"/>
  <c r="H30568" i="5"/>
  <c r="H30569" i="5"/>
  <c r="H30570" i="5"/>
  <c r="H30571" i="5"/>
  <c r="H30572" i="5"/>
  <c r="H30573" i="5"/>
  <c r="H30574" i="5"/>
  <c r="H30575" i="5"/>
  <c r="H30576" i="5"/>
  <c r="H30577" i="5"/>
  <c r="H30578" i="5"/>
  <c r="H30579" i="5"/>
  <c r="H30580" i="5"/>
  <c r="H30581" i="5"/>
  <c r="H30582" i="5"/>
  <c r="H30583" i="5"/>
  <c r="H30584" i="5"/>
  <c r="H30585" i="5"/>
  <c r="H30586" i="5"/>
  <c r="H30587" i="5"/>
  <c r="H30588" i="5"/>
  <c r="H30589" i="5"/>
  <c r="H30590" i="5"/>
  <c r="H30591" i="5"/>
  <c r="H30592" i="5"/>
  <c r="H30593" i="5"/>
  <c r="H30594" i="5"/>
  <c r="H30595" i="5"/>
  <c r="H30596" i="5"/>
  <c r="H30597" i="5"/>
  <c r="H30598" i="5"/>
  <c r="H30599" i="5"/>
  <c r="H30600" i="5"/>
  <c r="H30601" i="5"/>
  <c r="H30602" i="5"/>
  <c r="H30603" i="5"/>
  <c r="H30604" i="5"/>
  <c r="H30605" i="5"/>
  <c r="H30606" i="5"/>
  <c r="H30607" i="5"/>
  <c r="H30608" i="5"/>
  <c r="H30609" i="5"/>
  <c r="H30610" i="5"/>
  <c r="H30611" i="5"/>
  <c r="H30612" i="5"/>
  <c r="H30613" i="5"/>
  <c r="H30614" i="5"/>
  <c r="H30615" i="5"/>
  <c r="H30616" i="5"/>
  <c r="H30617" i="5"/>
  <c r="H30618" i="5"/>
  <c r="H30619" i="5"/>
  <c r="H30620" i="5"/>
  <c r="H30621" i="5"/>
  <c r="H30622" i="5"/>
  <c r="H30623" i="5"/>
  <c r="H30624" i="5"/>
  <c r="H30625" i="5"/>
  <c r="H30626" i="5"/>
  <c r="H30627" i="5"/>
  <c r="H30628" i="5"/>
  <c r="H30629" i="5"/>
  <c r="H30630" i="5"/>
  <c r="H30631" i="5"/>
  <c r="H30632" i="5"/>
  <c r="H30633" i="5"/>
  <c r="H30634" i="5"/>
  <c r="H30635" i="5"/>
  <c r="H30636" i="5"/>
  <c r="H30637" i="5"/>
  <c r="H30638" i="5"/>
  <c r="H30639" i="5"/>
  <c r="H30640" i="5"/>
  <c r="H30641" i="5"/>
  <c r="H30642" i="5"/>
  <c r="H30643" i="5"/>
  <c r="H30644" i="5"/>
  <c r="H30645" i="5"/>
  <c r="H30646" i="5"/>
  <c r="H30647" i="5"/>
  <c r="H30648" i="5"/>
  <c r="H30649" i="5"/>
  <c r="H30650" i="5"/>
  <c r="H30651" i="5"/>
  <c r="H30652" i="5"/>
  <c r="H30653" i="5"/>
  <c r="H30654" i="5"/>
  <c r="H30655" i="5"/>
  <c r="H30656" i="5"/>
  <c r="H30657" i="5"/>
  <c r="H30658" i="5"/>
  <c r="H30659" i="5"/>
  <c r="H30660" i="5"/>
  <c r="H30661" i="5"/>
  <c r="H30662" i="5"/>
  <c r="H30663" i="5"/>
  <c r="H30664" i="5"/>
  <c r="H30665" i="5"/>
  <c r="H30666" i="5"/>
  <c r="H30667" i="5"/>
  <c r="H30668" i="5"/>
  <c r="H30669" i="5"/>
  <c r="H30670" i="5"/>
  <c r="H30671" i="5"/>
  <c r="H30672" i="5"/>
  <c r="H30673" i="5"/>
  <c r="H30674" i="5"/>
  <c r="H30675" i="5"/>
  <c r="H30676" i="5"/>
  <c r="H30677" i="5"/>
  <c r="H30678" i="5"/>
  <c r="H30679" i="5"/>
  <c r="H30680" i="5"/>
  <c r="H30681" i="5"/>
  <c r="H30682" i="5"/>
  <c r="H30683" i="5"/>
  <c r="H30684" i="5"/>
  <c r="H30685" i="5"/>
  <c r="H30686" i="5"/>
  <c r="H30687" i="5"/>
  <c r="H30688" i="5"/>
  <c r="H30689" i="5"/>
  <c r="H30690" i="5"/>
  <c r="H30691" i="5"/>
  <c r="H30692" i="5"/>
  <c r="H30693" i="5"/>
  <c r="H30694" i="5"/>
  <c r="H30695" i="5"/>
  <c r="H30696" i="5"/>
  <c r="H30697" i="5"/>
  <c r="H30698" i="5"/>
  <c r="H30699" i="5"/>
  <c r="H30700" i="5"/>
  <c r="H30701" i="5"/>
  <c r="H30702" i="5"/>
  <c r="H30703" i="5"/>
  <c r="H30704" i="5"/>
  <c r="H30705" i="5"/>
  <c r="H30706" i="5"/>
  <c r="H30707" i="5"/>
  <c r="H30708" i="5"/>
  <c r="H30709" i="5"/>
  <c r="H30710" i="5"/>
  <c r="H30711" i="5"/>
  <c r="H30712" i="5"/>
  <c r="H30713" i="5"/>
  <c r="H30714" i="5"/>
  <c r="H30715" i="5"/>
  <c r="H30716" i="5"/>
  <c r="H30717" i="5"/>
  <c r="H30718" i="5"/>
  <c r="H30719" i="5"/>
  <c r="H30720" i="5"/>
  <c r="H30721" i="5"/>
  <c r="H30722" i="5"/>
  <c r="H30723" i="5"/>
  <c r="H30724" i="5"/>
  <c r="H30725" i="5"/>
  <c r="H30726" i="5"/>
  <c r="H30727" i="5"/>
  <c r="H30728" i="5"/>
  <c r="H30729" i="5"/>
  <c r="H30730" i="5"/>
  <c r="H30731" i="5"/>
  <c r="H30732" i="5"/>
  <c r="H30733" i="5"/>
  <c r="H30734" i="5"/>
  <c r="H30735" i="5"/>
  <c r="H30736" i="5"/>
  <c r="H30737" i="5"/>
  <c r="H30738" i="5"/>
  <c r="H30739" i="5"/>
  <c r="H30740" i="5"/>
  <c r="H30741" i="5"/>
  <c r="H30742" i="5"/>
  <c r="H30743" i="5"/>
  <c r="H30744" i="5"/>
  <c r="H30745" i="5"/>
  <c r="H30746" i="5"/>
  <c r="H30747" i="5"/>
  <c r="H30748" i="5"/>
  <c r="H30749" i="5"/>
  <c r="H30750" i="5"/>
  <c r="H30751" i="5"/>
  <c r="H30752" i="5"/>
  <c r="H30753" i="5"/>
  <c r="H30754" i="5"/>
  <c r="H30755" i="5"/>
  <c r="H30756" i="5"/>
  <c r="H30757" i="5"/>
  <c r="H30758" i="5"/>
  <c r="H30759" i="5"/>
  <c r="H30760" i="5"/>
  <c r="H30761" i="5"/>
  <c r="H30762" i="5"/>
  <c r="H30763" i="5"/>
  <c r="H30764" i="5"/>
  <c r="H30765" i="5"/>
  <c r="H30766" i="5"/>
  <c r="H30767" i="5"/>
  <c r="H30768" i="5"/>
  <c r="H30769" i="5"/>
  <c r="H30770" i="5"/>
  <c r="H30771" i="5"/>
  <c r="H30772" i="5"/>
  <c r="H30773" i="5"/>
  <c r="H30774" i="5"/>
  <c r="H30775" i="5"/>
  <c r="H30776" i="5"/>
  <c r="H30777" i="5"/>
  <c r="H30778" i="5"/>
  <c r="H30779" i="5"/>
  <c r="H30780" i="5"/>
  <c r="H30781" i="5"/>
  <c r="H30782" i="5"/>
  <c r="H30783" i="5"/>
  <c r="H30784" i="5"/>
  <c r="H30785" i="5"/>
  <c r="H30786" i="5"/>
  <c r="H30787" i="5"/>
  <c r="H30788" i="5"/>
  <c r="H30789" i="5"/>
  <c r="H30790" i="5"/>
  <c r="H30791" i="5"/>
  <c r="H30792" i="5"/>
  <c r="H30793" i="5"/>
  <c r="H30794" i="5"/>
  <c r="H30795" i="5"/>
  <c r="H30796" i="5"/>
  <c r="H30797" i="5"/>
  <c r="H30798" i="5"/>
  <c r="H30799" i="5"/>
  <c r="H30800" i="5"/>
  <c r="H30801" i="5"/>
  <c r="H30802" i="5"/>
  <c r="H30803" i="5"/>
  <c r="H30804" i="5"/>
  <c r="H30805" i="5"/>
  <c r="H30806" i="5"/>
  <c r="H30807" i="5"/>
  <c r="H30808" i="5"/>
  <c r="H30809" i="5"/>
  <c r="H30810" i="5"/>
  <c r="H30811" i="5"/>
  <c r="H30812" i="5"/>
  <c r="H30813" i="5"/>
  <c r="H30814" i="5"/>
  <c r="H30815" i="5"/>
  <c r="H30816" i="5"/>
  <c r="H30817" i="5"/>
  <c r="H30818" i="5"/>
  <c r="H30819" i="5"/>
  <c r="H30820" i="5"/>
  <c r="H30821" i="5"/>
  <c r="H30822" i="5"/>
  <c r="H30823" i="5"/>
  <c r="H30824" i="5"/>
  <c r="H30825" i="5"/>
  <c r="H30826" i="5"/>
  <c r="H30827" i="5"/>
  <c r="H30828" i="5"/>
  <c r="H30829" i="5"/>
  <c r="H30830" i="5"/>
  <c r="H30831" i="5"/>
  <c r="H30832" i="5"/>
  <c r="H30833" i="5"/>
  <c r="H30834" i="5"/>
  <c r="H30835" i="5"/>
  <c r="H30836" i="5"/>
  <c r="H30837" i="5"/>
  <c r="H30838" i="5"/>
  <c r="H30839" i="5"/>
  <c r="H30840" i="5"/>
  <c r="H30841" i="5"/>
  <c r="H30842" i="5"/>
  <c r="H30843" i="5"/>
  <c r="H30844" i="5"/>
  <c r="H30845" i="5"/>
  <c r="H30846" i="5"/>
  <c r="H30847" i="5"/>
  <c r="H30848" i="5"/>
  <c r="H30849" i="5"/>
  <c r="H30850" i="5"/>
  <c r="H30851" i="5"/>
  <c r="H30852" i="5"/>
  <c r="H30853" i="5"/>
  <c r="H30854" i="5"/>
  <c r="H30855" i="5"/>
  <c r="H30856" i="5"/>
  <c r="H30857" i="5"/>
  <c r="H30858" i="5"/>
  <c r="H30859" i="5"/>
  <c r="H30860" i="5"/>
  <c r="H30861" i="5"/>
  <c r="H30862" i="5"/>
  <c r="H30863" i="5"/>
  <c r="H30864" i="5"/>
  <c r="H30865" i="5"/>
  <c r="H30866" i="5"/>
  <c r="H30867" i="5"/>
  <c r="H30868" i="5"/>
  <c r="H30869" i="5"/>
  <c r="H30870" i="5"/>
  <c r="H30871" i="5"/>
  <c r="H30872" i="5"/>
  <c r="H30873" i="5"/>
  <c r="H30874" i="5"/>
  <c r="H30875" i="5"/>
  <c r="H30876" i="5"/>
  <c r="H30877" i="5"/>
  <c r="H30878" i="5"/>
  <c r="H30879" i="5"/>
  <c r="H30880" i="5"/>
  <c r="H30881" i="5"/>
  <c r="H30882" i="5"/>
  <c r="H30883" i="5"/>
  <c r="H30884" i="5"/>
  <c r="H30885" i="5"/>
  <c r="H30886" i="5"/>
  <c r="H30887" i="5"/>
  <c r="H30888" i="5"/>
  <c r="H30889" i="5"/>
  <c r="H30890" i="5"/>
  <c r="H30891" i="5"/>
  <c r="H30892" i="5"/>
  <c r="H30893" i="5"/>
  <c r="H30894" i="5"/>
  <c r="H30895" i="5"/>
  <c r="H30896" i="5"/>
  <c r="H30897" i="5"/>
  <c r="H30898" i="5"/>
  <c r="H30899" i="5"/>
  <c r="H30900" i="5"/>
  <c r="H30901" i="5"/>
  <c r="H30902" i="5"/>
  <c r="H30903" i="5"/>
  <c r="H30904" i="5"/>
  <c r="H30905" i="5"/>
  <c r="H30906" i="5"/>
  <c r="H30907" i="5"/>
  <c r="H30908" i="5"/>
  <c r="H30909" i="5"/>
  <c r="H30910" i="5"/>
  <c r="H30911" i="5"/>
  <c r="H30912" i="5"/>
  <c r="H30913" i="5"/>
  <c r="H30914" i="5"/>
  <c r="H30915" i="5"/>
  <c r="H30916" i="5"/>
  <c r="H30917" i="5"/>
  <c r="H30918" i="5"/>
  <c r="H30919" i="5"/>
  <c r="H30920" i="5"/>
  <c r="H30921" i="5"/>
  <c r="H30922" i="5"/>
  <c r="H30923" i="5"/>
  <c r="H30924" i="5"/>
  <c r="H30925" i="5"/>
  <c r="H30926" i="5"/>
  <c r="H30927" i="5"/>
  <c r="H30928" i="5"/>
  <c r="H30929" i="5"/>
  <c r="H30930" i="5"/>
  <c r="H30931" i="5"/>
  <c r="H30932" i="5"/>
  <c r="H30933" i="5"/>
  <c r="H30934" i="5"/>
  <c r="H30935" i="5"/>
  <c r="H30936" i="5"/>
  <c r="H30937" i="5"/>
  <c r="H30938" i="5"/>
  <c r="H30939" i="5"/>
  <c r="H30940" i="5"/>
  <c r="H30941" i="5"/>
  <c r="H30942" i="5"/>
  <c r="H30943" i="5"/>
  <c r="H30944" i="5"/>
  <c r="H30945" i="5"/>
  <c r="H30946" i="5"/>
  <c r="H30947" i="5"/>
  <c r="H30948" i="5"/>
  <c r="H30949" i="5"/>
  <c r="H30950" i="5"/>
  <c r="H30951" i="5"/>
  <c r="H30952" i="5"/>
  <c r="H30953" i="5"/>
  <c r="H30954" i="5"/>
  <c r="H30955" i="5"/>
  <c r="H30956" i="5"/>
  <c r="H30957" i="5"/>
  <c r="H30958" i="5"/>
  <c r="H30959" i="5"/>
  <c r="H30960" i="5"/>
  <c r="H30961" i="5"/>
  <c r="H30962" i="5"/>
  <c r="H30963" i="5"/>
  <c r="H30964" i="5"/>
  <c r="H30965" i="5"/>
  <c r="H30966" i="5"/>
  <c r="H30967" i="5"/>
  <c r="H30968" i="5"/>
  <c r="H30969" i="5"/>
  <c r="H30970" i="5"/>
  <c r="H30971" i="5"/>
  <c r="H30972" i="5"/>
  <c r="H30973" i="5"/>
  <c r="H30974" i="5"/>
  <c r="H30975" i="5"/>
  <c r="H30976" i="5"/>
  <c r="H30977" i="5"/>
  <c r="H30978" i="5"/>
  <c r="H30979" i="5"/>
  <c r="H30980" i="5"/>
  <c r="H30981" i="5"/>
  <c r="H30982" i="5"/>
  <c r="H30983" i="5"/>
  <c r="H30984" i="5"/>
  <c r="H30985" i="5"/>
  <c r="H30986" i="5"/>
  <c r="H30987" i="5"/>
  <c r="H30988" i="5"/>
  <c r="H30989" i="5"/>
  <c r="H30990" i="5"/>
  <c r="H30991" i="5"/>
  <c r="H30992" i="5"/>
  <c r="H30993" i="5"/>
  <c r="H30994" i="5"/>
  <c r="H30995" i="5"/>
  <c r="H30996" i="5"/>
  <c r="H30997" i="5"/>
  <c r="H30998" i="5"/>
  <c r="H30999" i="5"/>
  <c r="H31000" i="5"/>
  <c r="H31001" i="5"/>
  <c r="H31002" i="5"/>
  <c r="H31003" i="5"/>
  <c r="H31004" i="5"/>
  <c r="H31005" i="5"/>
  <c r="H31006" i="5"/>
  <c r="H31007" i="5"/>
  <c r="H31008" i="5"/>
  <c r="H31009" i="5"/>
  <c r="H31010" i="5"/>
  <c r="H31011" i="5"/>
  <c r="H31012" i="5"/>
  <c r="H31013" i="5"/>
  <c r="H31014" i="5"/>
  <c r="H31015" i="5"/>
  <c r="H31016" i="5"/>
  <c r="H31017" i="5"/>
  <c r="H31018" i="5"/>
  <c r="H31019" i="5"/>
  <c r="H31020" i="5"/>
  <c r="H31021" i="5"/>
  <c r="H31022" i="5"/>
  <c r="H31023" i="5"/>
  <c r="H31024" i="5"/>
  <c r="H31025" i="5"/>
  <c r="H31026" i="5"/>
  <c r="H31027" i="5"/>
  <c r="H31028" i="5"/>
  <c r="H31029" i="5"/>
  <c r="H31030" i="5"/>
  <c r="H31031" i="5"/>
  <c r="H31032" i="5"/>
  <c r="H31033" i="5"/>
  <c r="H31034" i="5"/>
  <c r="H31035" i="5"/>
  <c r="H31036" i="5"/>
  <c r="H31037" i="5"/>
  <c r="H31038" i="5"/>
  <c r="H31039" i="5"/>
  <c r="H31040" i="5"/>
  <c r="H31041" i="5"/>
  <c r="H31042" i="5"/>
  <c r="H31043" i="5"/>
  <c r="H31044" i="5"/>
  <c r="H31045" i="5"/>
  <c r="H31046" i="5"/>
  <c r="H31047" i="5"/>
  <c r="H31048" i="5"/>
  <c r="H31049" i="5"/>
  <c r="H31050" i="5"/>
  <c r="H31051" i="5"/>
  <c r="H31052" i="5"/>
  <c r="H31053" i="5"/>
  <c r="H31054" i="5"/>
  <c r="H31055" i="5"/>
  <c r="H31056" i="5"/>
  <c r="H31057" i="5"/>
  <c r="H31058" i="5"/>
  <c r="H31059" i="5"/>
  <c r="H31060" i="5"/>
  <c r="H31061" i="5"/>
  <c r="H31062" i="5"/>
  <c r="H31063" i="5"/>
  <c r="H31064" i="5"/>
  <c r="H31065" i="5"/>
  <c r="H31066" i="5"/>
  <c r="H31067" i="5"/>
  <c r="H31068" i="5"/>
  <c r="H31069" i="5"/>
  <c r="H31070" i="5"/>
  <c r="H31071" i="5"/>
  <c r="H31072" i="5"/>
  <c r="H31073" i="5"/>
  <c r="H31074" i="5"/>
  <c r="H31075" i="5"/>
  <c r="H31076" i="5"/>
  <c r="H31077" i="5"/>
  <c r="H31078" i="5"/>
  <c r="H31079" i="5"/>
  <c r="H31080" i="5"/>
  <c r="H31081" i="5"/>
  <c r="H31082" i="5"/>
  <c r="H31083" i="5"/>
  <c r="H31084" i="5"/>
  <c r="H31085" i="5"/>
  <c r="H31086" i="5"/>
  <c r="H31087" i="5"/>
  <c r="H31088" i="5"/>
  <c r="H31089" i="5"/>
  <c r="H31090" i="5"/>
  <c r="H31091" i="5"/>
  <c r="H31092" i="5"/>
  <c r="H31093" i="5"/>
  <c r="H31094" i="5"/>
  <c r="H31095" i="5"/>
  <c r="H31096" i="5"/>
  <c r="H31097" i="5"/>
  <c r="H31098" i="5"/>
  <c r="H31099" i="5"/>
  <c r="H31100" i="5"/>
  <c r="H31101" i="5"/>
  <c r="H31102" i="5"/>
  <c r="H31103" i="5"/>
  <c r="H31104" i="5"/>
  <c r="H31105" i="5"/>
  <c r="H31106" i="5"/>
  <c r="H31107" i="5"/>
  <c r="H31108" i="5"/>
  <c r="H31109" i="5"/>
  <c r="H31110" i="5"/>
  <c r="H31111" i="5"/>
  <c r="H31112" i="5"/>
  <c r="H31113" i="5"/>
  <c r="H31114" i="5"/>
  <c r="H31115" i="5"/>
  <c r="H31116" i="5"/>
  <c r="H31117" i="5"/>
  <c r="H31118" i="5"/>
  <c r="H31119" i="5"/>
  <c r="H31120" i="5"/>
  <c r="H31121" i="5"/>
  <c r="H31122" i="5"/>
  <c r="H31123" i="5"/>
  <c r="H31124" i="5"/>
  <c r="H31125" i="5"/>
  <c r="H31126" i="5"/>
  <c r="H31127" i="5"/>
  <c r="H31128" i="5"/>
  <c r="H31129" i="5"/>
  <c r="H31130" i="5"/>
  <c r="H31131" i="5"/>
  <c r="H31132" i="5"/>
  <c r="H31133" i="5"/>
  <c r="H31134" i="5"/>
  <c r="H31135" i="5"/>
  <c r="H31136" i="5"/>
  <c r="H31137" i="5"/>
  <c r="H31138" i="5"/>
  <c r="H31139" i="5"/>
  <c r="H31140" i="5"/>
  <c r="H31141" i="5"/>
  <c r="H31142" i="5"/>
  <c r="H31143" i="5"/>
  <c r="H31144" i="5"/>
  <c r="H31145" i="5"/>
  <c r="H31146" i="5"/>
  <c r="H31147" i="5"/>
  <c r="H31148" i="5"/>
  <c r="H31149" i="5"/>
  <c r="H31150" i="5"/>
  <c r="H31151" i="5"/>
  <c r="H31152" i="5"/>
  <c r="H31153" i="5"/>
  <c r="H31154" i="5"/>
  <c r="H31155" i="5"/>
  <c r="H31156" i="5"/>
  <c r="H31157" i="5"/>
  <c r="H31158" i="5"/>
  <c r="H31159" i="5"/>
  <c r="H31160" i="5"/>
  <c r="H31161" i="5"/>
  <c r="H31162" i="5"/>
  <c r="H31163" i="5"/>
  <c r="H31164" i="5"/>
  <c r="H31165" i="5"/>
  <c r="H31166" i="5"/>
  <c r="H31167" i="5"/>
  <c r="H31168" i="5"/>
  <c r="H31169" i="5"/>
  <c r="H31170" i="5"/>
  <c r="H31171" i="5"/>
  <c r="H31172" i="5"/>
  <c r="H31173" i="5"/>
  <c r="H31174" i="5"/>
  <c r="H31175" i="5"/>
  <c r="H31176" i="5"/>
  <c r="H31177" i="5"/>
  <c r="H31178" i="5"/>
  <c r="H31179" i="5"/>
  <c r="H31180" i="5"/>
  <c r="H31181" i="5"/>
  <c r="H31182" i="5"/>
  <c r="H31183" i="5"/>
  <c r="H31184" i="5"/>
  <c r="H31185" i="5"/>
  <c r="H31186" i="5"/>
  <c r="H31187" i="5"/>
  <c r="H31188" i="5"/>
  <c r="H31189" i="5"/>
  <c r="H31190" i="5"/>
  <c r="H31191" i="5"/>
  <c r="H31192" i="5"/>
  <c r="H31193" i="5"/>
  <c r="H31194" i="5"/>
  <c r="H31195" i="5"/>
  <c r="H31196" i="5"/>
  <c r="H31197" i="5"/>
  <c r="H31198" i="5"/>
  <c r="H31199" i="5"/>
  <c r="H31200" i="5"/>
  <c r="H31201" i="5"/>
  <c r="H31202" i="5"/>
  <c r="H31203" i="5"/>
  <c r="H31204" i="5"/>
  <c r="H31205" i="5"/>
  <c r="H31206" i="5"/>
  <c r="H31207" i="5"/>
  <c r="H31208" i="5"/>
  <c r="H31209" i="5"/>
  <c r="H31210" i="5"/>
  <c r="H31211" i="5"/>
  <c r="H31212" i="5"/>
  <c r="H31213" i="5"/>
  <c r="H31214" i="5"/>
  <c r="H31215" i="5"/>
  <c r="H31216" i="5"/>
  <c r="H31217" i="5"/>
  <c r="H31218" i="5"/>
  <c r="H31219" i="5"/>
  <c r="H31220" i="5"/>
  <c r="H31221" i="5"/>
  <c r="H31222" i="5"/>
  <c r="H31223" i="5"/>
  <c r="H31224" i="5"/>
  <c r="H31225" i="5"/>
  <c r="H31226" i="5"/>
  <c r="H31227" i="5"/>
  <c r="H31228" i="5"/>
  <c r="H31229" i="5"/>
  <c r="H31230" i="5"/>
  <c r="H31231" i="5"/>
  <c r="H31232" i="5"/>
  <c r="H31233" i="5"/>
  <c r="H31234" i="5"/>
  <c r="H31235" i="5"/>
  <c r="H31236" i="5"/>
  <c r="H31237" i="5"/>
  <c r="H31238" i="5"/>
  <c r="H31239" i="5"/>
  <c r="H31240" i="5"/>
  <c r="H31241" i="5"/>
  <c r="H31242" i="5"/>
  <c r="H31243" i="5"/>
  <c r="H31244" i="5"/>
  <c r="H31245" i="5"/>
  <c r="H31246" i="5"/>
  <c r="H31247" i="5"/>
  <c r="H31248" i="5"/>
  <c r="H31249" i="5"/>
  <c r="H31250" i="5"/>
  <c r="H31251" i="5"/>
  <c r="H31252" i="5"/>
  <c r="H31253" i="5"/>
  <c r="H31254" i="5"/>
  <c r="H31255" i="5"/>
  <c r="H31256" i="5"/>
  <c r="H31257" i="5"/>
  <c r="H31258" i="5"/>
  <c r="H31259" i="5"/>
  <c r="H31260" i="5"/>
  <c r="H31261" i="5"/>
  <c r="H31262" i="5"/>
  <c r="H31263" i="5"/>
  <c r="H31264" i="5"/>
  <c r="H31265" i="5"/>
  <c r="H31266" i="5"/>
  <c r="H31267" i="5"/>
  <c r="H31268" i="5"/>
  <c r="H31269" i="5"/>
  <c r="H31270" i="5"/>
  <c r="H31271" i="5"/>
  <c r="H31272" i="5"/>
  <c r="H31273" i="5"/>
  <c r="H31274" i="5"/>
  <c r="H31275" i="5"/>
  <c r="H31276" i="5"/>
  <c r="H31277" i="5"/>
  <c r="H31278" i="5"/>
  <c r="H31279" i="5"/>
  <c r="H31280" i="5"/>
  <c r="H31281" i="5"/>
  <c r="H31282" i="5"/>
  <c r="H31283" i="5"/>
  <c r="H31284" i="5"/>
  <c r="H31285" i="5"/>
  <c r="H31286" i="5"/>
  <c r="H31287" i="5"/>
  <c r="H31288" i="5"/>
  <c r="H31289" i="5"/>
  <c r="H31290" i="5"/>
  <c r="H31291" i="5"/>
  <c r="H31292" i="5"/>
  <c r="H31293" i="5"/>
  <c r="H31294" i="5"/>
  <c r="H31295" i="5"/>
  <c r="H31296" i="5"/>
  <c r="H31297" i="5"/>
  <c r="H31298" i="5"/>
  <c r="H31299" i="5"/>
  <c r="H31300" i="5"/>
  <c r="H31301" i="5"/>
  <c r="H31302" i="5"/>
  <c r="H31303" i="5"/>
  <c r="H31304" i="5"/>
  <c r="H31305" i="5"/>
  <c r="H31306" i="5"/>
  <c r="H31307" i="5"/>
  <c r="H31308" i="5"/>
  <c r="H31309" i="5"/>
  <c r="H31310" i="5"/>
  <c r="H31311" i="5"/>
  <c r="H31312" i="5"/>
  <c r="H31313" i="5"/>
  <c r="H31314" i="5"/>
  <c r="H31315" i="5"/>
  <c r="H31316" i="5"/>
  <c r="H31317" i="5"/>
  <c r="H31318" i="5"/>
  <c r="H31319" i="5"/>
  <c r="H31320" i="5"/>
  <c r="H31321" i="5"/>
  <c r="H31322" i="5"/>
  <c r="H31323" i="5"/>
  <c r="H31324" i="5"/>
  <c r="H31325" i="5"/>
  <c r="H31326" i="5"/>
  <c r="H31327" i="5"/>
  <c r="H31328" i="5"/>
  <c r="H31329" i="5"/>
  <c r="H31330" i="5"/>
  <c r="H31331" i="5"/>
  <c r="H31332" i="5"/>
  <c r="H31333" i="5"/>
  <c r="H31334" i="5"/>
  <c r="H31335" i="5"/>
  <c r="H31336" i="5"/>
  <c r="H31337" i="5"/>
  <c r="H31338" i="5"/>
  <c r="H31339" i="5"/>
  <c r="H31340" i="5"/>
  <c r="H31341" i="5"/>
  <c r="H31342" i="5"/>
  <c r="H31343" i="5"/>
  <c r="H31344" i="5"/>
  <c r="H31345" i="5"/>
  <c r="H31346" i="5"/>
  <c r="H31347" i="5"/>
  <c r="H31348" i="5"/>
  <c r="H31349" i="5"/>
  <c r="H31350" i="5"/>
  <c r="H31351" i="5"/>
  <c r="H31352" i="5"/>
  <c r="H31353" i="5"/>
  <c r="H31354" i="5"/>
  <c r="H31355" i="5"/>
  <c r="H31356" i="5"/>
  <c r="H31357" i="5"/>
  <c r="H31358" i="5"/>
  <c r="H31359" i="5"/>
  <c r="H31360" i="5"/>
  <c r="H31361" i="5"/>
  <c r="H31362" i="5"/>
  <c r="H31363" i="5"/>
  <c r="H31364" i="5"/>
  <c r="H31365" i="5"/>
  <c r="H31366" i="5"/>
  <c r="H31367" i="5"/>
  <c r="H31368" i="5"/>
  <c r="H31369" i="5"/>
  <c r="H31370" i="5"/>
  <c r="H31371" i="5"/>
  <c r="H31372" i="5"/>
  <c r="H31373" i="5"/>
  <c r="H31374" i="5"/>
  <c r="H31375" i="5"/>
  <c r="H31376" i="5"/>
  <c r="H31377" i="5"/>
  <c r="H31378" i="5"/>
  <c r="H31379" i="5"/>
  <c r="H31380" i="5"/>
  <c r="H31381" i="5"/>
  <c r="H31382" i="5"/>
  <c r="H31383" i="5"/>
  <c r="H31384" i="5"/>
  <c r="H31385" i="5"/>
  <c r="H31386" i="5"/>
  <c r="H31387" i="5"/>
  <c r="H31388" i="5"/>
  <c r="H31389" i="5"/>
  <c r="H31390" i="5"/>
  <c r="H31391" i="5"/>
  <c r="H31392" i="5"/>
  <c r="H31393" i="5"/>
  <c r="H31394" i="5"/>
  <c r="H31395" i="5"/>
  <c r="H31396" i="5"/>
  <c r="H31397" i="5"/>
  <c r="H31398" i="5"/>
  <c r="H31399" i="5"/>
  <c r="H31400" i="5"/>
  <c r="H31401" i="5"/>
  <c r="H31402" i="5"/>
  <c r="H31403" i="5"/>
  <c r="H31404" i="5"/>
  <c r="H31405" i="5"/>
  <c r="H31406" i="5"/>
  <c r="H31407" i="5"/>
  <c r="H31408" i="5"/>
  <c r="H31409" i="5"/>
  <c r="H31410" i="5"/>
  <c r="H31411" i="5"/>
  <c r="H31412" i="5"/>
  <c r="H31413" i="5"/>
  <c r="H31414" i="5"/>
  <c r="H31415" i="5"/>
  <c r="H31416" i="5"/>
  <c r="H31417" i="5"/>
  <c r="H31418" i="5"/>
  <c r="H31419" i="5"/>
  <c r="H31420" i="5"/>
  <c r="H31421" i="5"/>
  <c r="H31422" i="5"/>
  <c r="H31423" i="5"/>
  <c r="H31424" i="5"/>
  <c r="H31425" i="5"/>
  <c r="H31426" i="5"/>
  <c r="H31427" i="5"/>
  <c r="H31428" i="5"/>
  <c r="H31429" i="5"/>
  <c r="H31430" i="5"/>
  <c r="H31431" i="5"/>
  <c r="H31432" i="5"/>
  <c r="H31433" i="5"/>
  <c r="H31434" i="5"/>
  <c r="H31435" i="5"/>
  <c r="H31436" i="5"/>
  <c r="H31437" i="5"/>
  <c r="H31438" i="5"/>
  <c r="H31439" i="5"/>
  <c r="H31440" i="5"/>
  <c r="H31441" i="5"/>
  <c r="H31442" i="5"/>
  <c r="H31443" i="5"/>
  <c r="H31444" i="5"/>
  <c r="H31445" i="5"/>
  <c r="H31446" i="5"/>
  <c r="H31447" i="5"/>
  <c r="H31448" i="5"/>
  <c r="H31449" i="5"/>
  <c r="H31450" i="5"/>
  <c r="H31451" i="5"/>
  <c r="H31452" i="5"/>
  <c r="H31453" i="5"/>
  <c r="H31454" i="5"/>
  <c r="H31455" i="5"/>
  <c r="H31456" i="5"/>
  <c r="H31457" i="5"/>
  <c r="H31458" i="5"/>
  <c r="H31459" i="5"/>
  <c r="H31460" i="5"/>
  <c r="H31461" i="5"/>
  <c r="H31462" i="5"/>
  <c r="H31463" i="5"/>
  <c r="H31464" i="5"/>
  <c r="H31465" i="5"/>
  <c r="H31466" i="5"/>
  <c r="H31467" i="5"/>
  <c r="H31468" i="5"/>
  <c r="H31469" i="5"/>
  <c r="H31470" i="5"/>
  <c r="H31471" i="5"/>
  <c r="H31472" i="5"/>
  <c r="H31473" i="5"/>
  <c r="H31474" i="5"/>
  <c r="H31475" i="5"/>
  <c r="H31476" i="5"/>
  <c r="H31477" i="5"/>
  <c r="H31478" i="5"/>
  <c r="H31479" i="5"/>
  <c r="H31480" i="5"/>
  <c r="H31481" i="5"/>
  <c r="H31482" i="5"/>
  <c r="H31483" i="5"/>
  <c r="H31484" i="5"/>
  <c r="H31485" i="5"/>
  <c r="H31486" i="5"/>
  <c r="H31487" i="5"/>
  <c r="H31488" i="5"/>
  <c r="H31489" i="5"/>
  <c r="H31490" i="5"/>
  <c r="H31491" i="5"/>
  <c r="H31492" i="5"/>
  <c r="H31493" i="5"/>
  <c r="H31494" i="5"/>
  <c r="H31495" i="5"/>
  <c r="H31496" i="5"/>
  <c r="H31497" i="5"/>
  <c r="H31498" i="5"/>
  <c r="H31499" i="5"/>
  <c r="H31500" i="5"/>
  <c r="H31501" i="5"/>
  <c r="H31502" i="5"/>
  <c r="H31503" i="5"/>
  <c r="H31504" i="5"/>
  <c r="H31505" i="5"/>
  <c r="H31506" i="5"/>
  <c r="H31507" i="5"/>
  <c r="H31508" i="5"/>
  <c r="H31509" i="5"/>
  <c r="H31510" i="5"/>
  <c r="H31511" i="5"/>
  <c r="H31512" i="5"/>
  <c r="H31513" i="5"/>
  <c r="H31514" i="5"/>
  <c r="H31515" i="5"/>
  <c r="H31516" i="5"/>
  <c r="H31517" i="5"/>
  <c r="H31518" i="5"/>
  <c r="H31519" i="5"/>
  <c r="H31520" i="5"/>
  <c r="H31521" i="5"/>
  <c r="H31522" i="5"/>
  <c r="H31523" i="5"/>
  <c r="H31524" i="5"/>
  <c r="H31525" i="5"/>
  <c r="H31526" i="5"/>
  <c r="H31527" i="5"/>
  <c r="H31528" i="5"/>
  <c r="H31529" i="5"/>
  <c r="H31530" i="5"/>
  <c r="H31531" i="5"/>
  <c r="H31532" i="5"/>
  <c r="H31533" i="5"/>
  <c r="H31534" i="5"/>
  <c r="H31535" i="5"/>
  <c r="H31536" i="5"/>
  <c r="H31537" i="5"/>
  <c r="H31538" i="5"/>
  <c r="H31539" i="5"/>
  <c r="H31540" i="5"/>
  <c r="H31541" i="5"/>
  <c r="H31542" i="5"/>
  <c r="H31543" i="5"/>
  <c r="H31544" i="5"/>
  <c r="H31545" i="5"/>
  <c r="H31546" i="5"/>
  <c r="H31547" i="5"/>
  <c r="H31548" i="5"/>
  <c r="H31549" i="5"/>
  <c r="H31550" i="5"/>
  <c r="H31551" i="5"/>
  <c r="H31552" i="5"/>
  <c r="H31553" i="5"/>
  <c r="H31554" i="5"/>
  <c r="H31555" i="5"/>
  <c r="H31556" i="5"/>
  <c r="H31557" i="5"/>
  <c r="H31558" i="5"/>
  <c r="H31559" i="5"/>
  <c r="H31560" i="5"/>
  <c r="H31561" i="5"/>
  <c r="H31562" i="5"/>
  <c r="H31563" i="5"/>
  <c r="H31564" i="5"/>
  <c r="H31565" i="5"/>
  <c r="H31566" i="5"/>
  <c r="H31567" i="5"/>
  <c r="H31568" i="5"/>
  <c r="H31569" i="5"/>
  <c r="H31570" i="5"/>
  <c r="H31571" i="5"/>
  <c r="H31572" i="5"/>
  <c r="H31573" i="5"/>
  <c r="H31574" i="5"/>
  <c r="H31575" i="5"/>
  <c r="H31576" i="5"/>
  <c r="H31577" i="5"/>
  <c r="H31578" i="5"/>
  <c r="H31579" i="5"/>
  <c r="H31580" i="5"/>
  <c r="H31581" i="5"/>
  <c r="H31582" i="5"/>
  <c r="H31583" i="5"/>
  <c r="H31584" i="5"/>
  <c r="H31585" i="5"/>
  <c r="H31586" i="5"/>
  <c r="H31587" i="5"/>
  <c r="H31588" i="5"/>
  <c r="H31589" i="5"/>
  <c r="H31590" i="5"/>
  <c r="H31591" i="5"/>
  <c r="H31592" i="5"/>
  <c r="H31593" i="5"/>
  <c r="H31594" i="5"/>
  <c r="H31595" i="5"/>
  <c r="H31596" i="5"/>
  <c r="H31597" i="5"/>
  <c r="H31598" i="5"/>
  <c r="H31599" i="5"/>
  <c r="H31600" i="5"/>
  <c r="H31601" i="5"/>
  <c r="H31602" i="5"/>
  <c r="H31603" i="5"/>
  <c r="H31604" i="5"/>
  <c r="H31605" i="5"/>
  <c r="H31606" i="5"/>
  <c r="H31607" i="5"/>
  <c r="H31608" i="5"/>
  <c r="H31609" i="5"/>
  <c r="H31610" i="5"/>
  <c r="H31611" i="5"/>
  <c r="H31612" i="5"/>
  <c r="H31613" i="5"/>
  <c r="H31614" i="5"/>
  <c r="H31615" i="5"/>
  <c r="H31616" i="5"/>
  <c r="H31617" i="5"/>
  <c r="H31618" i="5"/>
  <c r="H31619" i="5"/>
  <c r="H31620" i="5"/>
  <c r="H31621" i="5"/>
  <c r="H31622" i="5"/>
  <c r="H31623" i="5"/>
  <c r="H31624" i="5"/>
  <c r="H31625" i="5"/>
  <c r="H31626" i="5"/>
  <c r="H31627" i="5"/>
  <c r="H31628" i="5"/>
  <c r="H31629" i="5"/>
  <c r="H31630" i="5"/>
  <c r="H31631" i="5"/>
  <c r="H31632" i="5"/>
  <c r="H31633" i="5"/>
  <c r="H31634" i="5"/>
  <c r="H31635" i="5"/>
  <c r="H31636" i="5"/>
  <c r="H31637" i="5"/>
  <c r="H31638" i="5"/>
  <c r="H31639" i="5"/>
  <c r="H31640" i="5"/>
  <c r="H31641" i="5"/>
  <c r="H31642" i="5"/>
  <c r="H31643" i="5"/>
  <c r="H31644" i="5"/>
  <c r="H31645" i="5"/>
  <c r="H31646" i="5"/>
  <c r="H31647" i="5"/>
  <c r="H31648" i="5"/>
  <c r="H31649" i="5"/>
  <c r="H31650" i="5"/>
  <c r="H31651" i="5"/>
  <c r="H31652" i="5"/>
  <c r="H31653" i="5"/>
  <c r="H31654" i="5"/>
  <c r="H31655" i="5"/>
  <c r="H31656" i="5"/>
  <c r="H31657" i="5"/>
  <c r="H31658" i="5"/>
  <c r="H31659" i="5"/>
  <c r="H31660" i="5"/>
  <c r="H31661" i="5"/>
  <c r="H31662" i="5"/>
  <c r="H31663" i="5"/>
  <c r="H31664" i="5"/>
  <c r="H31665" i="5"/>
  <c r="H31666" i="5"/>
  <c r="H31667" i="5"/>
  <c r="H31668" i="5"/>
  <c r="H31669" i="5"/>
  <c r="H31670" i="5"/>
  <c r="H31671" i="5"/>
  <c r="H31672" i="5"/>
  <c r="H31673" i="5"/>
  <c r="H31674" i="5"/>
  <c r="H31675" i="5"/>
  <c r="H31676" i="5"/>
  <c r="H31677" i="5"/>
  <c r="H31678" i="5"/>
  <c r="H31679" i="5"/>
  <c r="H31680" i="5"/>
  <c r="H31681" i="5"/>
  <c r="H31682" i="5"/>
  <c r="H31683" i="5"/>
  <c r="H31684" i="5"/>
  <c r="H31685" i="5"/>
  <c r="H31686" i="5"/>
  <c r="H31687" i="5"/>
  <c r="H31688" i="5"/>
  <c r="H31689" i="5"/>
  <c r="H31690" i="5"/>
  <c r="H31691" i="5"/>
  <c r="H31692" i="5"/>
  <c r="H31693" i="5"/>
  <c r="H31694" i="5"/>
  <c r="H31695" i="5"/>
  <c r="H31696" i="5"/>
  <c r="H31697" i="5"/>
  <c r="H31698" i="5"/>
  <c r="H31699" i="5"/>
  <c r="H31700" i="5"/>
  <c r="H31701" i="5"/>
  <c r="H31702" i="5"/>
  <c r="H31703" i="5"/>
  <c r="H31704" i="5"/>
  <c r="H31705" i="5"/>
  <c r="H31706" i="5"/>
  <c r="H31707" i="5"/>
  <c r="H31708" i="5"/>
  <c r="H31709" i="5"/>
  <c r="H31710" i="5"/>
  <c r="H31711" i="5"/>
  <c r="H31712" i="5"/>
  <c r="H31713" i="5"/>
  <c r="H31714" i="5"/>
  <c r="H31715" i="5"/>
  <c r="H31716" i="5"/>
  <c r="H31717" i="5"/>
  <c r="H31718" i="5"/>
  <c r="H31719" i="5"/>
  <c r="H31720" i="5"/>
  <c r="H31721" i="5"/>
  <c r="H31722" i="5"/>
  <c r="H31723" i="5"/>
  <c r="H31724" i="5"/>
  <c r="H31725" i="5"/>
  <c r="H31726" i="5"/>
  <c r="H31727" i="5"/>
  <c r="H31728" i="5"/>
  <c r="H31729" i="5"/>
  <c r="H31730" i="5"/>
  <c r="H31731" i="5"/>
  <c r="H31732" i="5"/>
  <c r="H31733" i="5"/>
  <c r="H31734" i="5"/>
  <c r="H31735" i="5"/>
  <c r="H31736" i="5"/>
  <c r="H31737" i="5"/>
  <c r="H31738" i="5"/>
  <c r="H31739" i="5"/>
  <c r="H31740" i="5"/>
  <c r="H31741" i="5"/>
  <c r="H31742" i="5"/>
  <c r="H31743" i="5"/>
  <c r="H31744" i="5"/>
  <c r="H31745" i="5"/>
  <c r="H31746" i="5"/>
  <c r="H31747" i="5"/>
  <c r="H31748" i="5"/>
  <c r="H31749" i="5"/>
  <c r="H31750" i="5"/>
  <c r="H31751" i="5"/>
  <c r="H31752" i="5"/>
  <c r="H31753" i="5"/>
  <c r="H31754" i="5"/>
  <c r="H31755" i="5"/>
  <c r="H31756" i="5"/>
  <c r="H31757" i="5"/>
  <c r="H31758" i="5"/>
  <c r="H31759" i="5"/>
  <c r="H31760" i="5"/>
  <c r="H31761" i="5"/>
  <c r="H31762" i="5"/>
  <c r="H31763" i="5"/>
  <c r="H31764" i="5"/>
  <c r="H31765" i="5"/>
  <c r="H31766" i="5"/>
  <c r="H31767" i="5"/>
  <c r="H31768" i="5"/>
  <c r="H31769" i="5"/>
  <c r="H31770" i="5"/>
  <c r="H31771" i="5"/>
  <c r="H31772" i="5"/>
  <c r="H31773" i="5"/>
  <c r="H31774" i="5"/>
  <c r="H31775" i="5"/>
  <c r="H31776" i="5"/>
  <c r="H31777" i="5"/>
  <c r="H31778" i="5"/>
  <c r="H31779" i="5"/>
  <c r="H31780" i="5"/>
  <c r="H31781" i="5"/>
  <c r="H31782" i="5"/>
  <c r="H31783" i="5"/>
  <c r="H31784" i="5"/>
  <c r="H31785" i="5"/>
  <c r="H31786" i="5"/>
  <c r="H31787" i="5"/>
  <c r="H31788" i="5"/>
  <c r="H31789" i="5"/>
  <c r="H31790" i="5"/>
  <c r="H31791" i="5"/>
  <c r="H31792" i="5"/>
  <c r="H31793" i="5"/>
  <c r="H31794" i="5"/>
  <c r="H31795" i="5"/>
  <c r="H31796" i="5"/>
  <c r="H31797" i="5"/>
  <c r="H31798" i="5"/>
  <c r="H31799" i="5"/>
  <c r="H31800" i="5"/>
  <c r="H31801" i="5"/>
  <c r="H31802" i="5"/>
  <c r="H31803" i="5"/>
  <c r="H31804" i="5"/>
  <c r="H31805" i="5"/>
  <c r="H31806" i="5"/>
  <c r="H31807" i="5"/>
  <c r="H31808" i="5"/>
  <c r="H31809" i="5"/>
  <c r="H31810" i="5"/>
  <c r="H31811" i="5"/>
  <c r="H31812" i="5"/>
  <c r="H31813" i="5"/>
  <c r="H31814" i="5"/>
  <c r="H31815" i="5"/>
  <c r="H31816" i="5"/>
  <c r="H31817" i="5"/>
  <c r="H31818" i="5"/>
  <c r="H31819" i="5"/>
  <c r="H31820" i="5"/>
  <c r="H31821" i="5"/>
  <c r="H31822" i="5"/>
  <c r="H31823" i="5"/>
  <c r="H31824" i="5"/>
  <c r="H31825" i="5"/>
  <c r="H31826" i="5"/>
  <c r="H31827" i="5"/>
  <c r="H31828" i="5"/>
  <c r="H31829" i="5"/>
  <c r="H31830" i="5"/>
  <c r="H31831" i="5"/>
  <c r="H31832" i="5"/>
  <c r="H31833" i="5"/>
  <c r="H31834" i="5"/>
  <c r="H31835" i="5"/>
  <c r="H31836" i="5"/>
  <c r="H31837" i="5"/>
  <c r="H31838" i="5"/>
  <c r="H31839" i="5"/>
  <c r="H31840" i="5"/>
  <c r="H31841" i="5"/>
  <c r="H31842" i="5"/>
  <c r="H31843" i="5"/>
  <c r="H31844" i="5"/>
  <c r="H31845" i="5"/>
  <c r="H31846" i="5"/>
  <c r="H31847" i="5"/>
  <c r="H31848" i="5"/>
  <c r="H31849" i="5"/>
  <c r="H31850" i="5"/>
  <c r="H31851" i="5"/>
  <c r="H31852" i="5"/>
  <c r="H31853" i="5"/>
  <c r="H31854" i="5"/>
  <c r="H31855" i="5"/>
  <c r="H31856" i="5"/>
  <c r="H31857" i="5"/>
  <c r="H31858" i="5"/>
  <c r="H31859" i="5"/>
  <c r="H31860" i="5"/>
  <c r="H31861" i="5"/>
  <c r="H31862" i="5"/>
  <c r="H31863" i="5"/>
  <c r="H31864" i="5"/>
  <c r="H31865" i="5"/>
  <c r="H31866" i="5"/>
  <c r="H31867" i="5"/>
  <c r="H31868" i="5"/>
  <c r="H31869" i="5"/>
  <c r="H31870" i="5"/>
  <c r="H31871" i="5"/>
  <c r="H31872" i="5"/>
  <c r="H31873" i="5"/>
  <c r="H31874" i="5"/>
  <c r="H31875" i="5"/>
  <c r="H31876" i="5"/>
  <c r="H31877" i="5"/>
  <c r="H31878" i="5"/>
  <c r="H31879" i="5"/>
  <c r="H31880" i="5"/>
  <c r="H31881" i="5"/>
  <c r="H31882" i="5"/>
  <c r="H31883" i="5"/>
  <c r="H31884" i="5"/>
  <c r="H31885" i="5"/>
  <c r="H31886" i="5"/>
  <c r="H31887" i="5"/>
  <c r="H31888" i="5"/>
  <c r="H31889" i="5"/>
  <c r="H31890" i="5"/>
  <c r="H31891" i="5"/>
  <c r="H31892" i="5"/>
  <c r="H31893" i="5"/>
  <c r="H31894" i="5"/>
  <c r="H31895" i="5"/>
  <c r="H31896" i="5"/>
  <c r="H31897" i="5"/>
  <c r="H31898" i="5"/>
  <c r="H31899" i="5"/>
  <c r="H31900" i="5"/>
  <c r="H31901" i="5"/>
  <c r="H31902" i="5"/>
  <c r="H31903" i="5"/>
  <c r="H31904" i="5"/>
  <c r="H31905" i="5"/>
  <c r="H31906" i="5"/>
  <c r="H31907" i="5"/>
  <c r="H31908" i="5"/>
  <c r="H31909" i="5"/>
  <c r="H31910" i="5"/>
  <c r="H31911" i="5"/>
  <c r="H31912" i="5"/>
  <c r="H31913" i="5"/>
  <c r="H31914" i="5"/>
  <c r="H31915" i="5"/>
  <c r="H31916" i="5"/>
  <c r="H31917" i="5"/>
  <c r="H31918" i="5"/>
  <c r="H31919" i="5"/>
  <c r="H31920" i="5"/>
  <c r="H31921" i="5"/>
  <c r="H31922" i="5"/>
  <c r="H31923" i="5"/>
  <c r="H31924" i="5"/>
  <c r="H31925" i="5"/>
  <c r="H31926" i="5"/>
  <c r="H31927" i="5"/>
  <c r="H31928" i="5"/>
  <c r="H31929" i="5"/>
  <c r="H31930" i="5"/>
  <c r="H31931" i="5"/>
  <c r="H31932" i="5"/>
  <c r="H31933" i="5"/>
  <c r="H31934" i="5"/>
  <c r="H31935" i="5"/>
  <c r="H31936" i="5"/>
  <c r="H31937" i="5"/>
  <c r="H31938" i="5"/>
  <c r="H31939" i="5"/>
  <c r="H31940" i="5"/>
  <c r="H31941" i="5"/>
  <c r="H31942" i="5"/>
  <c r="H31943" i="5"/>
  <c r="H31944" i="5"/>
  <c r="H31945" i="5"/>
  <c r="H31946" i="5"/>
  <c r="H31947" i="5"/>
  <c r="H31948" i="5"/>
  <c r="H31949" i="5"/>
  <c r="H31950" i="5"/>
  <c r="H31951" i="5"/>
  <c r="H31952" i="5"/>
  <c r="H31953" i="5"/>
  <c r="H31954" i="5"/>
  <c r="H31955" i="5"/>
  <c r="H31956" i="5"/>
  <c r="H31957" i="5"/>
  <c r="H31958" i="5"/>
  <c r="H31959" i="5"/>
  <c r="H31960" i="5"/>
  <c r="H31961" i="5"/>
  <c r="H31962" i="5"/>
  <c r="H31963" i="5"/>
  <c r="H31964" i="5"/>
  <c r="H31965" i="5"/>
  <c r="H31966" i="5"/>
  <c r="H31967" i="5"/>
  <c r="H31968" i="5"/>
  <c r="H31969" i="5"/>
  <c r="H31970" i="5"/>
  <c r="H31971" i="5"/>
  <c r="H31972" i="5"/>
  <c r="H31973" i="5"/>
  <c r="H31974" i="5"/>
  <c r="H31975" i="5"/>
  <c r="H31976" i="5"/>
  <c r="H31977" i="5"/>
  <c r="H31978" i="5"/>
  <c r="H31979" i="5"/>
  <c r="H31980" i="5"/>
  <c r="H31981" i="5"/>
  <c r="H31982" i="5"/>
  <c r="H31983" i="5"/>
  <c r="H31984" i="5"/>
  <c r="H31985" i="5"/>
  <c r="H31986" i="5"/>
  <c r="H31987" i="5"/>
  <c r="H31988" i="5"/>
  <c r="H31989" i="5"/>
  <c r="H31990" i="5"/>
  <c r="H31991" i="5"/>
  <c r="H31992" i="5"/>
  <c r="H31993" i="5"/>
  <c r="H31994" i="5"/>
  <c r="H31995" i="5"/>
  <c r="H31996" i="5"/>
  <c r="H31997" i="5"/>
  <c r="H31998" i="5"/>
  <c r="H31999" i="5"/>
  <c r="H32000" i="5"/>
  <c r="H32001" i="5"/>
  <c r="H32002" i="5"/>
  <c r="H32003" i="5"/>
  <c r="H32004" i="5"/>
  <c r="H32005" i="5"/>
  <c r="H32006" i="5"/>
  <c r="H32007" i="5"/>
  <c r="H32008" i="5"/>
  <c r="H32009" i="5"/>
  <c r="H32010" i="5"/>
  <c r="H32011" i="5"/>
  <c r="H32012" i="5"/>
  <c r="H32013" i="5"/>
  <c r="H32014" i="5"/>
  <c r="H32015" i="5"/>
  <c r="H32016" i="5"/>
  <c r="H32017" i="5"/>
  <c r="H32018" i="5"/>
  <c r="H32019" i="5"/>
  <c r="H32020" i="5"/>
  <c r="H32021" i="5"/>
  <c r="H32022" i="5"/>
  <c r="H32023" i="5"/>
  <c r="H32024" i="5"/>
  <c r="H32025" i="5"/>
  <c r="H32026" i="5"/>
  <c r="H32027" i="5"/>
  <c r="H32028" i="5"/>
  <c r="H32029" i="5"/>
  <c r="H32030" i="5"/>
  <c r="H32031" i="5"/>
  <c r="H32032" i="5"/>
  <c r="H32033" i="5"/>
  <c r="H32034" i="5"/>
  <c r="H32035" i="5"/>
  <c r="H32036" i="5"/>
  <c r="H32037" i="5"/>
  <c r="H32038" i="5"/>
  <c r="H32039" i="5"/>
  <c r="H32040" i="5"/>
  <c r="H32041" i="5"/>
  <c r="H32042" i="5"/>
  <c r="H32043" i="5"/>
  <c r="H32044" i="5"/>
  <c r="H32045" i="5"/>
  <c r="H32046" i="5"/>
  <c r="H32047" i="5"/>
  <c r="H32048" i="5"/>
  <c r="H32049" i="5"/>
  <c r="H32050" i="5"/>
  <c r="H32051" i="5"/>
  <c r="H32052" i="5"/>
  <c r="H32053" i="5"/>
  <c r="H32054" i="5"/>
  <c r="H32055" i="5"/>
  <c r="H32056" i="5"/>
  <c r="H32057" i="5"/>
  <c r="H32058" i="5"/>
  <c r="H32059" i="5"/>
  <c r="H32060" i="5"/>
  <c r="H32061" i="5"/>
  <c r="H32062" i="5"/>
  <c r="H32063" i="5"/>
  <c r="H32064" i="5"/>
  <c r="H32065" i="5"/>
  <c r="H32066" i="5"/>
  <c r="H32067" i="5"/>
  <c r="H32068" i="5"/>
  <c r="H32069" i="5"/>
  <c r="H32070" i="5"/>
  <c r="H32071" i="5"/>
  <c r="H32072" i="5"/>
  <c r="H32073" i="5"/>
  <c r="H32074" i="5"/>
  <c r="H32075" i="5"/>
  <c r="H32076" i="5"/>
  <c r="H32077" i="5"/>
  <c r="H32078" i="5"/>
  <c r="H32079" i="5"/>
  <c r="H32080" i="5"/>
  <c r="H32081" i="5"/>
  <c r="H32082" i="5"/>
  <c r="H32083" i="5"/>
  <c r="H32084" i="5"/>
  <c r="H32085" i="5"/>
  <c r="H32086" i="5"/>
  <c r="H32087" i="5"/>
  <c r="H32088" i="5"/>
  <c r="H32089" i="5"/>
  <c r="H32090" i="5"/>
  <c r="H32091" i="5"/>
  <c r="H32092" i="5"/>
  <c r="H32093" i="5"/>
  <c r="H32094" i="5"/>
  <c r="H32095" i="5"/>
  <c r="H32096" i="5"/>
  <c r="H32097" i="5"/>
  <c r="H32098" i="5"/>
  <c r="H32099" i="5"/>
  <c r="H32100" i="5"/>
  <c r="H32101" i="5"/>
  <c r="H32102" i="5"/>
  <c r="H32103" i="5"/>
  <c r="H32104" i="5"/>
  <c r="H32105" i="5"/>
  <c r="H32106" i="5"/>
  <c r="H32107" i="5"/>
  <c r="H32108" i="5"/>
  <c r="H32109" i="5"/>
  <c r="H32110" i="5"/>
  <c r="H32111" i="5"/>
  <c r="H32112" i="5"/>
  <c r="H32113" i="5"/>
  <c r="H32114" i="5"/>
  <c r="H32115" i="5"/>
  <c r="H32116" i="5"/>
  <c r="H32117" i="5"/>
  <c r="H32118" i="5"/>
  <c r="H32119" i="5"/>
  <c r="H32120" i="5"/>
  <c r="H32121" i="5"/>
  <c r="H32122" i="5"/>
  <c r="H32123" i="5"/>
  <c r="H32124" i="5"/>
  <c r="H32125" i="5"/>
  <c r="H32126" i="5"/>
  <c r="H32127" i="5"/>
  <c r="H32128" i="5"/>
  <c r="H32129" i="5"/>
  <c r="H32130" i="5"/>
  <c r="H32131" i="5"/>
  <c r="H32132" i="5"/>
  <c r="H32133" i="5"/>
  <c r="H32134" i="5"/>
  <c r="H32135" i="5"/>
  <c r="H32136" i="5"/>
  <c r="H32137" i="5"/>
  <c r="H32138" i="5"/>
  <c r="H32139" i="5"/>
  <c r="H32140" i="5"/>
  <c r="H32141" i="5"/>
  <c r="H32142" i="5"/>
  <c r="H32143" i="5"/>
  <c r="H32144" i="5"/>
  <c r="H32145" i="5"/>
  <c r="H32146" i="5"/>
  <c r="H32147" i="5"/>
  <c r="H32148" i="5"/>
  <c r="H32149" i="5"/>
  <c r="H32150" i="5"/>
  <c r="H32151" i="5"/>
  <c r="H32152" i="5"/>
  <c r="H32153" i="5"/>
  <c r="H32154" i="5"/>
  <c r="H32155" i="5"/>
  <c r="H32156" i="5"/>
  <c r="H32157" i="5"/>
  <c r="H32158" i="5"/>
  <c r="H32159" i="5"/>
  <c r="H32160" i="5"/>
  <c r="H32161" i="5"/>
  <c r="H32162" i="5"/>
  <c r="H32163" i="5"/>
  <c r="H32164" i="5"/>
  <c r="H32165" i="5"/>
  <c r="H32166" i="5"/>
  <c r="H32167" i="5"/>
  <c r="H32168" i="5"/>
  <c r="H32169" i="5"/>
  <c r="H32170" i="5"/>
  <c r="H32171" i="5"/>
  <c r="H32172" i="5"/>
  <c r="H32173" i="5"/>
  <c r="H32174" i="5"/>
  <c r="H32175" i="5"/>
  <c r="H32176" i="5"/>
  <c r="H32177" i="5"/>
  <c r="H32178" i="5"/>
  <c r="H32179" i="5"/>
  <c r="H32180" i="5"/>
  <c r="H32181" i="5"/>
  <c r="H32182" i="5"/>
  <c r="H32183" i="5"/>
  <c r="H32184" i="5"/>
  <c r="H32185" i="5"/>
  <c r="H32186" i="5"/>
  <c r="H32187" i="5"/>
  <c r="H32188" i="5"/>
  <c r="H32189" i="5"/>
  <c r="H32190" i="5"/>
  <c r="H32191" i="5"/>
  <c r="H32192" i="5"/>
  <c r="H32193" i="5"/>
  <c r="H32194" i="5"/>
  <c r="H32195" i="5"/>
  <c r="H32196" i="5"/>
  <c r="H32197" i="5"/>
  <c r="H32198" i="5"/>
  <c r="H32199" i="5"/>
  <c r="H32200" i="5"/>
  <c r="H32201" i="5"/>
  <c r="H32202" i="5"/>
  <c r="H32203" i="5"/>
  <c r="H32204" i="5"/>
  <c r="H32205" i="5"/>
  <c r="H32206" i="5"/>
  <c r="H32207" i="5"/>
  <c r="H32208" i="5"/>
  <c r="H32209" i="5"/>
  <c r="H32210" i="5"/>
  <c r="H32211" i="5"/>
  <c r="H32212" i="5"/>
  <c r="H32213" i="5"/>
  <c r="H32214" i="5"/>
  <c r="H32215" i="5"/>
  <c r="H32216" i="5"/>
  <c r="H32217" i="5"/>
  <c r="H32218" i="5"/>
  <c r="H32219" i="5"/>
  <c r="H32220" i="5"/>
  <c r="H32221" i="5"/>
  <c r="H32222" i="5"/>
  <c r="H32223" i="5"/>
  <c r="H32224" i="5"/>
  <c r="H32225" i="5"/>
  <c r="H32226" i="5"/>
  <c r="H32227" i="5"/>
  <c r="H32228" i="5"/>
  <c r="H32229" i="5"/>
  <c r="H32230" i="5"/>
  <c r="H32231" i="5"/>
  <c r="H32232" i="5"/>
  <c r="H32233" i="5"/>
  <c r="H32234" i="5"/>
  <c r="H32235" i="5"/>
  <c r="H32236" i="5"/>
  <c r="H32237" i="5"/>
  <c r="H32238" i="5"/>
  <c r="H32239" i="5"/>
  <c r="H32240" i="5"/>
  <c r="H32241" i="5"/>
  <c r="H32242" i="5"/>
  <c r="H32243" i="5"/>
  <c r="H32244" i="5"/>
  <c r="H32245" i="5"/>
  <c r="H32246" i="5"/>
  <c r="H32247" i="5"/>
  <c r="H32248" i="5"/>
  <c r="H32249" i="5"/>
  <c r="H32250" i="5"/>
  <c r="H32251" i="5"/>
  <c r="H32252" i="5"/>
  <c r="H32253" i="5"/>
  <c r="H32254" i="5"/>
  <c r="H32255" i="5"/>
  <c r="H32256" i="5"/>
  <c r="H32257" i="5"/>
  <c r="H32258" i="5"/>
  <c r="H32259" i="5"/>
  <c r="H32260" i="5"/>
  <c r="H32261" i="5"/>
  <c r="H32262" i="5"/>
  <c r="H32263" i="5"/>
  <c r="H32264" i="5"/>
  <c r="H32265" i="5"/>
  <c r="H32266" i="5"/>
  <c r="H32267" i="5"/>
  <c r="H32268" i="5"/>
  <c r="H32269" i="5"/>
  <c r="H32270" i="5"/>
  <c r="H32271" i="5"/>
  <c r="H32272" i="5"/>
  <c r="H32273" i="5"/>
  <c r="H32274" i="5"/>
  <c r="H32275" i="5"/>
  <c r="H32276" i="5"/>
  <c r="H32277" i="5"/>
  <c r="H32278" i="5"/>
  <c r="H32279" i="5"/>
  <c r="H32280" i="5"/>
  <c r="H32281" i="5"/>
  <c r="H32282" i="5"/>
  <c r="H32283" i="5"/>
  <c r="H32284" i="5"/>
  <c r="H32285" i="5"/>
  <c r="H32286" i="5"/>
  <c r="H32287" i="5"/>
  <c r="H32288" i="5"/>
  <c r="H32289" i="5"/>
  <c r="H32290" i="5"/>
  <c r="H32291" i="5"/>
  <c r="H32292" i="5"/>
  <c r="H32293" i="5"/>
  <c r="H32294" i="5"/>
  <c r="H32295" i="5"/>
  <c r="H32296" i="5"/>
  <c r="H32297" i="5"/>
  <c r="H32298" i="5"/>
  <c r="H32299" i="5"/>
  <c r="H32300" i="5"/>
  <c r="H32301" i="5"/>
  <c r="H32302" i="5"/>
  <c r="H32303" i="5"/>
  <c r="H32304" i="5"/>
  <c r="H32305" i="5"/>
  <c r="H32306" i="5"/>
  <c r="H32307" i="5"/>
  <c r="H32308" i="5"/>
  <c r="H32309" i="5"/>
  <c r="H32310" i="5"/>
  <c r="H32311" i="5"/>
  <c r="H32312" i="5"/>
  <c r="H32313" i="5"/>
  <c r="H32314" i="5"/>
  <c r="H32315" i="5"/>
  <c r="H32316" i="5"/>
  <c r="H32317" i="5"/>
  <c r="H32318" i="5"/>
  <c r="H32319" i="5"/>
  <c r="H32320" i="5"/>
  <c r="H32321" i="5"/>
  <c r="H32322" i="5"/>
  <c r="H32323" i="5"/>
  <c r="H32324" i="5"/>
  <c r="H32325" i="5"/>
  <c r="H32326" i="5"/>
  <c r="H32327" i="5"/>
  <c r="H32328" i="5"/>
  <c r="H32329" i="5"/>
  <c r="H32330" i="5"/>
  <c r="H32331" i="5"/>
  <c r="H32332" i="5"/>
  <c r="H32333" i="5"/>
  <c r="H32334" i="5"/>
  <c r="H32335" i="5"/>
  <c r="H32336" i="5"/>
  <c r="H32337" i="5"/>
  <c r="H32338" i="5"/>
  <c r="H32339" i="5"/>
  <c r="H32340" i="5"/>
  <c r="H32341" i="5"/>
  <c r="H32342" i="5"/>
  <c r="H32343" i="5"/>
  <c r="H32344" i="5"/>
  <c r="H32345" i="5"/>
  <c r="H32346" i="5"/>
  <c r="H32347" i="5"/>
  <c r="H32348" i="5"/>
  <c r="H32349" i="5"/>
  <c r="H32350" i="5"/>
  <c r="H32351" i="5"/>
  <c r="H32352" i="5"/>
  <c r="H32353" i="5"/>
  <c r="H32354" i="5"/>
  <c r="H32355" i="5"/>
  <c r="H32356" i="5"/>
  <c r="H32357" i="5"/>
  <c r="H32358" i="5"/>
  <c r="H32359" i="5"/>
  <c r="H32360" i="5"/>
  <c r="H32361" i="5"/>
  <c r="H32362" i="5"/>
  <c r="H32363" i="5"/>
  <c r="H32364" i="5"/>
  <c r="H32365" i="5"/>
  <c r="H32366" i="5"/>
  <c r="H32367" i="5"/>
  <c r="H32368" i="5"/>
  <c r="H32369" i="5"/>
  <c r="H32370" i="5"/>
  <c r="H32371" i="5"/>
  <c r="H32372" i="5"/>
  <c r="H32373" i="5"/>
  <c r="H32374" i="5"/>
  <c r="H32375" i="5"/>
  <c r="H32376" i="5"/>
  <c r="H32377" i="5"/>
  <c r="H32378" i="5"/>
  <c r="H32379" i="5"/>
  <c r="H32380" i="5"/>
  <c r="H32381" i="5"/>
  <c r="H32382" i="5"/>
  <c r="H32383" i="5"/>
  <c r="H32384" i="5"/>
  <c r="H32385" i="5"/>
  <c r="H32386" i="5"/>
  <c r="H32387" i="5"/>
  <c r="H32388" i="5"/>
  <c r="H32389" i="5"/>
  <c r="H32390" i="5"/>
  <c r="H32391" i="5"/>
  <c r="H32392" i="5"/>
  <c r="H32393" i="5"/>
  <c r="H32394" i="5"/>
  <c r="H32395" i="5"/>
  <c r="H32396" i="5"/>
  <c r="H32397" i="5"/>
  <c r="H32398" i="5"/>
  <c r="H32399" i="5"/>
  <c r="H32400" i="5"/>
  <c r="H32401" i="5"/>
  <c r="H32402" i="5"/>
  <c r="H32403" i="5"/>
  <c r="H32404" i="5"/>
  <c r="H32405" i="5"/>
  <c r="H32406" i="5"/>
  <c r="H32407" i="5"/>
  <c r="H32408" i="5"/>
  <c r="H32409" i="5"/>
  <c r="H32410" i="5"/>
  <c r="H32411" i="5"/>
  <c r="H32412" i="5"/>
  <c r="H32413" i="5"/>
  <c r="H32414" i="5"/>
  <c r="H32415" i="5"/>
  <c r="H32416" i="5"/>
  <c r="H32417" i="5"/>
  <c r="H32418" i="5"/>
  <c r="H32419" i="5"/>
  <c r="H32420" i="5"/>
  <c r="H32421" i="5"/>
  <c r="H32422" i="5"/>
  <c r="H32423" i="5"/>
  <c r="H32424" i="5"/>
  <c r="H32425" i="5"/>
  <c r="H32426" i="5"/>
  <c r="H32427" i="5"/>
  <c r="H32428" i="5"/>
  <c r="H32429" i="5"/>
  <c r="H32430" i="5"/>
  <c r="H32431" i="5"/>
  <c r="H32432" i="5"/>
  <c r="H32433" i="5"/>
  <c r="H32434" i="5"/>
  <c r="H32435" i="5"/>
  <c r="H32436" i="5"/>
  <c r="H32437" i="5"/>
  <c r="H32438" i="5"/>
  <c r="H32439" i="5"/>
  <c r="H32440" i="5"/>
  <c r="H32441" i="5"/>
  <c r="H32442" i="5"/>
  <c r="H32443" i="5"/>
  <c r="H32444" i="5"/>
  <c r="H32445" i="5"/>
  <c r="H32446" i="5"/>
  <c r="H32447" i="5"/>
  <c r="H32448" i="5"/>
  <c r="H32449" i="5"/>
  <c r="H32450" i="5"/>
  <c r="H32451" i="5"/>
  <c r="H32452" i="5"/>
  <c r="H32453" i="5"/>
  <c r="H32454" i="5"/>
  <c r="H32455" i="5"/>
  <c r="H32456" i="5"/>
  <c r="H32457" i="5"/>
  <c r="H32458" i="5"/>
  <c r="H32459" i="5"/>
  <c r="H32460" i="5"/>
  <c r="H32461" i="5"/>
  <c r="H32462" i="5"/>
  <c r="H32463" i="5"/>
  <c r="H32464" i="5"/>
  <c r="H32465" i="5"/>
  <c r="H32466" i="5"/>
  <c r="H32467" i="5"/>
  <c r="H32468" i="5"/>
  <c r="H32469" i="5"/>
  <c r="H32470" i="5"/>
  <c r="H32471" i="5"/>
  <c r="H32472" i="5"/>
  <c r="H32473" i="5"/>
  <c r="H32474" i="5"/>
  <c r="H32475" i="5"/>
  <c r="H32476" i="5"/>
  <c r="H32477" i="5"/>
  <c r="H32478" i="5"/>
  <c r="H32479" i="5"/>
  <c r="H32480" i="5"/>
  <c r="H32481" i="5"/>
  <c r="H32482" i="5"/>
  <c r="H32483" i="5"/>
  <c r="H32484" i="5"/>
  <c r="H32485" i="5"/>
  <c r="H32486" i="5"/>
  <c r="H32487" i="5"/>
  <c r="H32488" i="5"/>
  <c r="H32489" i="5"/>
  <c r="H32490" i="5"/>
  <c r="H32491" i="5"/>
  <c r="H32492" i="5"/>
  <c r="H32493" i="5"/>
  <c r="H32494" i="5"/>
  <c r="H32495" i="5"/>
  <c r="H32496" i="5"/>
  <c r="H32497" i="5"/>
  <c r="H32498" i="5"/>
  <c r="H32499" i="5"/>
  <c r="H32500" i="5"/>
  <c r="H32501" i="5"/>
  <c r="H32502" i="5"/>
  <c r="H32503" i="5"/>
  <c r="H32504" i="5"/>
  <c r="H32505" i="5"/>
  <c r="H32506" i="5"/>
  <c r="H32507" i="5"/>
  <c r="H32508" i="5"/>
  <c r="H32509" i="5"/>
  <c r="H32510" i="5"/>
  <c r="H32511" i="5"/>
  <c r="H32512" i="5"/>
  <c r="H32513" i="5"/>
  <c r="H32514" i="5"/>
  <c r="H32515" i="5"/>
  <c r="H32516" i="5"/>
  <c r="H32517" i="5"/>
  <c r="H32518" i="5"/>
  <c r="H32519" i="5"/>
  <c r="H32520" i="5"/>
  <c r="H32521" i="5"/>
  <c r="H32522" i="5"/>
  <c r="H32523" i="5"/>
  <c r="H32524" i="5"/>
  <c r="H32525" i="5"/>
  <c r="H32526" i="5"/>
  <c r="H32527" i="5"/>
  <c r="H32528" i="5"/>
  <c r="H32529" i="5"/>
  <c r="H32530" i="5"/>
  <c r="H32531" i="5"/>
  <c r="H32532" i="5"/>
  <c r="H32533" i="5"/>
  <c r="H32534" i="5"/>
  <c r="H32535" i="5"/>
  <c r="H32536" i="5"/>
  <c r="H32537" i="5"/>
  <c r="H32538" i="5"/>
  <c r="H32539" i="5"/>
  <c r="H32540" i="5"/>
  <c r="H32541" i="5"/>
  <c r="H32542" i="5"/>
  <c r="H32543" i="5"/>
  <c r="H32544" i="5"/>
  <c r="H32545" i="5"/>
  <c r="H32546" i="5"/>
  <c r="H32547" i="5"/>
  <c r="H32548" i="5"/>
  <c r="H32549" i="5"/>
  <c r="H32550" i="5"/>
  <c r="H32551" i="5"/>
  <c r="H32552" i="5"/>
  <c r="H32553" i="5"/>
  <c r="H32554" i="5"/>
  <c r="H32555" i="5"/>
  <c r="H32556" i="5"/>
  <c r="H32557" i="5"/>
  <c r="H32558" i="5"/>
  <c r="H32559" i="5"/>
  <c r="H32560" i="5"/>
  <c r="H32561" i="5"/>
  <c r="H32562" i="5"/>
  <c r="H32563" i="5"/>
  <c r="H32564" i="5"/>
  <c r="H32565" i="5"/>
  <c r="H32566" i="5"/>
  <c r="H32567" i="5"/>
  <c r="H32568" i="5"/>
  <c r="H32569" i="5"/>
  <c r="H32570" i="5"/>
  <c r="H32571" i="5"/>
  <c r="H32572" i="5"/>
  <c r="H32573" i="5"/>
  <c r="H32574" i="5"/>
  <c r="H32575" i="5"/>
  <c r="H32576" i="5"/>
  <c r="H32577" i="5"/>
  <c r="H32578" i="5"/>
  <c r="H32579" i="5"/>
  <c r="H32580" i="5"/>
  <c r="H32581" i="5"/>
  <c r="H32582" i="5"/>
  <c r="H32583" i="5"/>
  <c r="H32584" i="5"/>
  <c r="H32585" i="5"/>
  <c r="H32586" i="5"/>
  <c r="H32587" i="5"/>
  <c r="H32588" i="5"/>
  <c r="H32589" i="5"/>
  <c r="H32590" i="5"/>
  <c r="H32591" i="5"/>
  <c r="H32592" i="5"/>
  <c r="H32593" i="5"/>
  <c r="H32594" i="5"/>
  <c r="H32595" i="5"/>
  <c r="H32596" i="5"/>
  <c r="H32597" i="5"/>
  <c r="H32598" i="5"/>
  <c r="H32599" i="5"/>
  <c r="H32600" i="5"/>
  <c r="H32601" i="5"/>
  <c r="H32602" i="5"/>
  <c r="H32603" i="5"/>
  <c r="H32604" i="5"/>
  <c r="H32605" i="5"/>
  <c r="H32606" i="5"/>
  <c r="H32607" i="5"/>
  <c r="H32608" i="5"/>
  <c r="H32609" i="5"/>
  <c r="H32610" i="5"/>
  <c r="H32611" i="5"/>
  <c r="H32612" i="5"/>
  <c r="H32613" i="5"/>
  <c r="H32614" i="5"/>
  <c r="H32615" i="5"/>
  <c r="H32616" i="5"/>
  <c r="H32617" i="5"/>
  <c r="H32618" i="5"/>
  <c r="H32619" i="5"/>
  <c r="H32620" i="5"/>
  <c r="H32621" i="5"/>
  <c r="H32622" i="5"/>
  <c r="H32623" i="5"/>
  <c r="H32624" i="5"/>
  <c r="H32625" i="5"/>
  <c r="H32626" i="5"/>
  <c r="H32627" i="5"/>
  <c r="H32628" i="5"/>
  <c r="H32629" i="5"/>
  <c r="H32630" i="5"/>
  <c r="H32631" i="5"/>
  <c r="H32632" i="5"/>
  <c r="H32633" i="5"/>
  <c r="H32634" i="5"/>
  <c r="H32635" i="5"/>
  <c r="H32636" i="5"/>
  <c r="H32637" i="5"/>
  <c r="H32638" i="5"/>
  <c r="H32639" i="5"/>
  <c r="H32640" i="5"/>
  <c r="H32641" i="5"/>
  <c r="H32642" i="5"/>
  <c r="H32643" i="5"/>
  <c r="H32644" i="5"/>
  <c r="H32645" i="5"/>
  <c r="H32646" i="5"/>
  <c r="H32647" i="5"/>
  <c r="H32648" i="5"/>
  <c r="H32649" i="5"/>
  <c r="H32650" i="5"/>
  <c r="H32651" i="5"/>
  <c r="H32652" i="5"/>
  <c r="H32653" i="5"/>
  <c r="H32654" i="5"/>
  <c r="H32655" i="5"/>
  <c r="H32656" i="5"/>
  <c r="H32657" i="5"/>
  <c r="H32658" i="5"/>
  <c r="H32659" i="5"/>
  <c r="H32660" i="5"/>
  <c r="H32661" i="5"/>
  <c r="H32662" i="5"/>
  <c r="H32663" i="5"/>
  <c r="H32664" i="5"/>
  <c r="H32665" i="5"/>
  <c r="H32666" i="5"/>
  <c r="H32667" i="5"/>
  <c r="H32668" i="5"/>
  <c r="H32669" i="5"/>
  <c r="H32670" i="5"/>
  <c r="H32671" i="5"/>
  <c r="H32672" i="5"/>
  <c r="H32673" i="5"/>
  <c r="H32674" i="5"/>
  <c r="H32675" i="5"/>
  <c r="H32676" i="5"/>
  <c r="H32677" i="5"/>
  <c r="H32678" i="5"/>
  <c r="H32679" i="5"/>
  <c r="H32680" i="5"/>
  <c r="H32681" i="5"/>
  <c r="H32682" i="5"/>
  <c r="H32683" i="5"/>
  <c r="H32684" i="5"/>
  <c r="H32685" i="5"/>
  <c r="H32686" i="5"/>
  <c r="H32687" i="5"/>
  <c r="H32688" i="5"/>
  <c r="H32689" i="5"/>
  <c r="H32690" i="5"/>
  <c r="H32691" i="5"/>
  <c r="H32692" i="5"/>
  <c r="H32693" i="5"/>
  <c r="H32694" i="5"/>
  <c r="H32695" i="5"/>
  <c r="H32696" i="5"/>
  <c r="H32697" i="5"/>
  <c r="H32698" i="5"/>
  <c r="H32699" i="5"/>
  <c r="H32700" i="5"/>
  <c r="H32701" i="5"/>
  <c r="H32702" i="5"/>
  <c r="H32703" i="5"/>
  <c r="H32704" i="5"/>
  <c r="H32705" i="5"/>
  <c r="H32706" i="5"/>
  <c r="H32707" i="5"/>
  <c r="H32708" i="5"/>
  <c r="H32709" i="5"/>
  <c r="H32710" i="5"/>
  <c r="H32711" i="5"/>
  <c r="H32712" i="5"/>
  <c r="H32713" i="5"/>
  <c r="H32714" i="5"/>
  <c r="H32715" i="5"/>
  <c r="H32716" i="5"/>
  <c r="H32717" i="5"/>
  <c r="H32718" i="5"/>
  <c r="H32719" i="5"/>
  <c r="H32720" i="5"/>
  <c r="H32721" i="5"/>
  <c r="H32722" i="5"/>
  <c r="H32723" i="5"/>
  <c r="H32724" i="5"/>
  <c r="H32725" i="5"/>
  <c r="H32726" i="5"/>
  <c r="H32727" i="5"/>
  <c r="H32728" i="5"/>
  <c r="H32729" i="5"/>
  <c r="H32730" i="5"/>
  <c r="H32731" i="5"/>
  <c r="H32732" i="5"/>
  <c r="H32733" i="5"/>
  <c r="H32734" i="5"/>
  <c r="H32735" i="5"/>
  <c r="H32736" i="5"/>
  <c r="H32737" i="5"/>
  <c r="H32738" i="5"/>
  <c r="H32739" i="5"/>
  <c r="H32740" i="5"/>
  <c r="H32741" i="5"/>
  <c r="H32742" i="5"/>
  <c r="H32743" i="5"/>
  <c r="H32744" i="5"/>
  <c r="H32745" i="5"/>
  <c r="H32746" i="5"/>
  <c r="H32747" i="5"/>
  <c r="H32748" i="5"/>
  <c r="H32749" i="5"/>
  <c r="H32750" i="5"/>
  <c r="H32751" i="5"/>
  <c r="H32752" i="5"/>
  <c r="H32753" i="5"/>
  <c r="H32754" i="5"/>
  <c r="H32755" i="5"/>
  <c r="H32756" i="5"/>
  <c r="H32757" i="5"/>
  <c r="H32758" i="5"/>
  <c r="H32759" i="5"/>
  <c r="H32760" i="5"/>
  <c r="H32761" i="5"/>
  <c r="H32762" i="5"/>
  <c r="H32763" i="5"/>
  <c r="H32764" i="5"/>
  <c r="H32765" i="5"/>
  <c r="H32766" i="5"/>
  <c r="H32767" i="5"/>
  <c r="H32768" i="5"/>
  <c r="H32769" i="5"/>
  <c r="H32770" i="5"/>
  <c r="H32771" i="5"/>
  <c r="H32772" i="5"/>
  <c r="H32773" i="5"/>
  <c r="H32774" i="5"/>
  <c r="H32775" i="5"/>
  <c r="H32776" i="5"/>
  <c r="H32777" i="5"/>
  <c r="H32778" i="5"/>
  <c r="H32779" i="5"/>
  <c r="H32780" i="5"/>
  <c r="H32781" i="5"/>
  <c r="H32782" i="5"/>
  <c r="H32783" i="5"/>
  <c r="H32784" i="5"/>
  <c r="H32785" i="5"/>
  <c r="H32786" i="5"/>
  <c r="H32787" i="5"/>
  <c r="H32788" i="5"/>
  <c r="H32789" i="5"/>
  <c r="H32790" i="5"/>
  <c r="H32791" i="5"/>
  <c r="H32792" i="5"/>
  <c r="H32793" i="5"/>
  <c r="H32794" i="5"/>
  <c r="H32795" i="5"/>
  <c r="H32796" i="5"/>
  <c r="H32797" i="5"/>
  <c r="H32798" i="5"/>
  <c r="H32799" i="5"/>
  <c r="H32800" i="5"/>
  <c r="H32801" i="5"/>
  <c r="H32802" i="5"/>
  <c r="H32803" i="5"/>
  <c r="H32804" i="5"/>
  <c r="H32805" i="5"/>
  <c r="H32806" i="5"/>
  <c r="H32807" i="5"/>
  <c r="H32808" i="5"/>
  <c r="H32809" i="5"/>
  <c r="H32810" i="5"/>
  <c r="H32811" i="5"/>
  <c r="H32812" i="5"/>
  <c r="H32813" i="5"/>
  <c r="H32814" i="5"/>
  <c r="H32815" i="5"/>
  <c r="H32816" i="5"/>
  <c r="H32817" i="5"/>
  <c r="H32818" i="5"/>
  <c r="H32819" i="5"/>
  <c r="H32820" i="5"/>
  <c r="H32821" i="5"/>
  <c r="H32822" i="5"/>
  <c r="H32823" i="5"/>
  <c r="H32824" i="5"/>
  <c r="H32825" i="5"/>
  <c r="H32826" i="5"/>
  <c r="H32827" i="5"/>
  <c r="H32828" i="5"/>
  <c r="H32829" i="5"/>
  <c r="H32830" i="5"/>
  <c r="H32831" i="5"/>
  <c r="H32832" i="5"/>
  <c r="H32833" i="5"/>
  <c r="H32834" i="5"/>
  <c r="H32835" i="5"/>
  <c r="H32836" i="5"/>
  <c r="H32837" i="5"/>
  <c r="H32838" i="5"/>
  <c r="H32839" i="5"/>
  <c r="H32840" i="5"/>
  <c r="H32841" i="5"/>
  <c r="H32842" i="5"/>
  <c r="H32843" i="5"/>
  <c r="H32844" i="5"/>
  <c r="H32845" i="5"/>
  <c r="H32846" i="5"/>
  <c r="H32847" i="5"/>
  <c r="H32848" i="5"/>
  <c r="H32849" i="5"/>
  <c r="H32850" i="5"/>
  <c r="H32851" i="5"/>
  <c r="H32852" i="5"/>
  <c r="H32853" i="5"/>
  <c r="H32854" i="5"/>
  <c r="H32855" i="5"/>
  <c r="H32856" i="5"/>
  <c r="H32857" i="5"/>
  <c r="H32858" i="5"/>
  <c r="H32859" i="5"/>
  <c r="H32860" i="5"/>
  <c r="H32861" i="5"/>
  <c r="H32862" i="5"/>
  <c r="H32863" i="5"/>
  <c r="H32864" i="5"/>
  <c r="H32865" i="5"/>
  <c r="H32866" i="5"/>
  <c r="H32867" i="5"/>
  <c r="H32868" i="5"/>
  <c r="H32869" i="5"/>
  <c r="H32870" i="5"/>
  <c r="H32871" i="5"/>
  <c r="H32872" i="5"/>
  <c r="H32873" i="5"/>
  <c r="H32874" i="5"/>
  <c r="H32875" i="5"/>
  <c r="H32876" i="5"/>
  <c r="H32877" i="5"/>
  <c r="H32878" i="5"/>
  <c r="H32879" i="5"/>
  <c r="H32880" i="5"/>
  <c r="H32881" i="5"/>
  <c r="H32882" i="5"/>
  <c r="H32883" i="5"/>
  <c r="H32884" i="5"/>
  <c r="H32885" i="5"/>
  <c r="H32886" i="5"/>
  <c r="H32887" i="5"/>
  <c r="H32888" i="5"/>
  <c r="H32889" i="5"/>
  <c r="H32890" i="5"/>
  <c r="H32891" i="5"/>
  <c r="H32892" i="5"/>
  <c r="H32893" i="5"/>
  <c r="H32894" i="5"/>
  <c r="H32895" i="5"/>
  <c r="H32896" i="5"/>
  <c r="H32897" i="5"/>
  <c r="H32898" i="5"/>
  <c r="H32899" i="5"/>
  <c r="H32900" i="5"/>
  <c r="H32901" i="5"/>
  <c r="H32902" i="5"/>
  <c r="H32903" i="5"/>
  <c r="H32904" i="5"/>
  <c r="H32905" i="5"/>
  <c r="H32906" i="5"/>
  <c r="H32907" i="5"/>
  <c r="H32908" i="5"/>
  <c r="H32909" i="5"/>
  <c r="H32910" i="5"/>
  <c r="H32911" i="5"/>
  <c r="H32912" i="5"/>
  <c r="H32913" i="5"/>
  <c r="H32914" i="5"/>
  <c r="H32915" i="5"/>
  <c r="H32916" i="5"/>
  <c r="H32917" i="5"/>
  <c r="H32918" i="5"/>
  <c r="H32919" i="5"/>
  <c r="H32920" i="5"/>
  <c r="H32921" i="5"/>
  <c r="H32922" i="5"/>
  <c r="H32923" i="5"/>
  <c r="H32924" i="5"/>
  <c r="H32925" i="5"/>
  <c r="H32926" i="5"/>
  <c r="H32927" i="5"/>
  <c r="H32928" i="5"/>
  <c r="H32929" i="5"/>
  <c r="H32930" i="5"/>
  <c r="H32931" i="5"/>
  <c r="H32932" i="5"/>
  <c r="H32933" i="5"/>
  <c r="H32934" i="5"/>
  <c r="H32935" i="5"/>
  <c r="H32936" i="5"/>
  <c r="H32937" i="5"/>
  <c r="H32938" i="5"/>
  <c r="H32939" i="5"/>
  <c r="H32940" i="5"/>
  <c r="H32941" i="5"/>
  <c r="H32942" i="5"/>
  <c r="H32943" i="5"/>
  <c r="H32944" i="5"/>
  <c r="H32945" i="5"/>
  <c r="H32946" i="5"/>
  <c r="H32947" i="5"/>
  <c r="H32948" i="5"/>
  <c r="H32949" i="5"/>
  <c r="H32950" i="5"/>
  <c r="H32951" i="5"/>
  <c r="H32952" i="5"/>
  <c r="H32953" i="5"/>
  <c r="H32954" i="5"/>
  <c r="H32955" i="5"/>
  <c r="H32956" i="5"/>
  <c r="H32957" i="5"/>
  <c r="H32958" i="5"/>
  <c r="H32959" i="5"/>
  <c r="H32960" i="5"/>
  <c r="H32961" i="5"/>
  <c r="H32962" i="5"/>
  <c r="H32963" i="5"/>
  <c r="H32964" i="5"/>
  <c r="H32965" i="5"/>
  <c r="H32966" i="5"/>
  <c r="H32967" i="5"/>
  <c r="H32968" i="5"/>
  <c r="H32969" i="5"/>
  <c r="H32970" i="5"/>
  <c r="H32971" i="5"/>
  <c r="H32972" i="5"/>
  <c r="H32973" i="5"/>
  <c r="H32974" i="5"/>
  <c r="H32975" i="5"/>
  <c r="H32976" i="5"/>
  <c r="H32977" i="5"/>
  <c r="H32978" i="5"/>
  <c r="H32979" i="5"/>
  <c r="H32980" i="5"/>
  <c r="H32981" i="5"/>
  <c r="H32982" i="5"/>
  <c r="H32983" i="5"/>
  <c r="H32984" i="5"/>
  <c r="H32985" i="5"/>
  <c r="H32986" i="5"/>
  <c r="H32987" i="5"/>
  <c r="H32988" i="5"/>
  <c r="H32989" i="5"/>
  <c r="H32990" i="5"/>
  <c r="H32991" i="5"/>
  <c r="H32992" i="5"/>
  <c r="H32993" i="5"/>
  <c r="H32994" i="5"/>
  <c r="H32995" i="5"/>
  <c r="H32996" i="5"/>
  <c r="H32997" i="5"/>
  <c r="H32998" i="5"/>
  <c r="H32999" i="5"/>
  <c r="H33000" i="5"/>
  <c r="H33001" i="5"/>
  <c r="H33002" i="5"/>
  <c r="H33003" i="5"/>
  <c r="H33004" i="5"/>
  <c r="H33005" i="5"/>
  <c r="H33006" i="5"/>
  <c r="H33007" i="5"/>
  <c r="H33008" i="5"/>
  <c r="H33009" i="5"/>
  <c r="H33010" i="5"/>
  <c r="H33011" i="5"/>
  <c r="H33012" i="5"/>
  <c r="H33013" i="5"/>
  <c r="H33014" i="5"/>
  <c r="H33015" i="5"/>
  <c r="H33016" i="5"/>
  <c r="H33017" i="5"/>
  <c r="H33018" i="5"/>
  <c r="H33019" i="5"/>
  <c r="H33020" i="5"/>
  <c r="H33021" i="5"/>
  <c r="H33022" i="5"/>
  <c r="H33023" i="5"/>
  <c r="H33024" i="5"/>
  <c r="H33025" i="5"/>
  <c r="H33026" i="5"/>
  <c r="H33027" i="5"/>
  <c r="H33028" i="5"/>
  <c r="H33029" i="5"/>
  <c r="H33030" i="5"/>
  <c r="H33031" i="5"/>
  <c r="H33032" i="5"/>
  <c r="H33033" i="5"/>
  <c r="H33034" i="5"/>
  <c r="H33035" i="5"/>
  <c r="H33036" i="5"/>
  <c r="H33037" i="5"/>
  <c r="H33038" i="5"/>
  <c r="H33039" i="5"/>
  <c r="H33040" i="5"/>
  <c r="H33041" i="5"/>
  <c r="H33042" i="5"/>
  <c r="H33043" i="5"/>
  <c r="H33044" i="5"/>
  <c r="H33045" i="5"/>
  <c r="H33046" i="5"/>
  <c r="H33047" i="5"/>
  <c r="H33048" i="5"/>
  <c r="H33049" i="5"/>
  <c r="H33050" i="5"/>
  <c r="H33051" i="5"/>
  <c r="H33052" i="5"/>
  <c r="H33053" i="5"/>
  <c r="H33054" i="5"/>
  <c r="H33055" i="5"/>
  <c r="H33056" i="5"/>
  <c r="H33057" i="5"/>
  <c r="H33058" i="5"/>
  <c r="H33059" i="5"/>
  <c r="H33060" i="5"/>
  <c r="H33061" i="5"/>
  <c r="H33062" i="5"/>
  <c r="H33063" i="5"/>
  <c r="H33064" i="5"/>
  <c r="H33065" i="5"/>
  <c r="H33066" i="5"/>
  <c r="H33067" i="5"/>
  <c r="H33068" i="5"/>
  <c r="H33069" i="5"/>
  <c r="H33070" i="5"/>
  <c r="H33071" i="5"/>
  <c r="H33072" i="5"/>
  <c r="H33073" i="5"/>
  <c r="H33074" i="5"/>
  <c r="H33075" i="5"/>
  <c r="H33076" i="5"/>
  <c r="H33077" i="5"/>
  <c r="H33078" i="5"/>
  <c r="H33079" i="5"/>
  <c r="H33080" i="5"/>
  <c r="H33081" i="5"/>
  <c r="H33082" i="5"/>
  <c r="H33083" i="5"/>
  <c r="H33084" i="5"/>
  <c r="H33085" i="5"/>
  <c r="H33086" i="5"/>
  <c r="H33087" i="5"/>
  <c r="H33088" i="5"/>
  <c r="H33089" i="5"/>
  <c r="H33090" i="5"/>
  <c r="H33091" i="5"/>
  <c r="H33092" i="5"/>
  <c r="H33093" i="5"/>
  <c r="H33094" i="5"/>
  <c r="H33095" i="5"/>
  <c r="H33096" i="5"/>
  <c r="H33097" i="5"/>
  <c r="H33098" i="5"/>
  <c r="H33099" i="5"/>
  <c r="H33100" i="5"/>
  <c r="H33101" i="5"/>
  <c r="H33102" i="5"/>
  <c r="H33103" i="5"/>
  <c r="H33104" i="5"/>
  <c r="H33105" i="5"/>
  <c r="H33106" i="5"/>
  <c r="H33107" i="5"/>
  <c r="H33108" i="5"/>
  <c r="H33109" i="5"/>
  <c r="H33110" i="5"/>
  <c r="H33111" i="5"/>
  <c r="H33112" i="5"/>
  <c r="H33113" i="5"/>
  <c r="H33114" i="5"/>
  <c r="H33115" i="5"/>
  <c r="H33116" i="5"/>
  <c r="H33117" i="5"/>
  <c r="H33118" i="5"/>
  <c r="H33119" i="5"/>
  <c r="H33120" i="5"/>
  <c r="H33121" i="5"/>
  <c r="H33122" i="5"/>
  <c r="H33123" i="5"/>
  <c r="H33124" i="5"/>
  <c r="H33125" i="5"/>
  <c r="H33126" i="5"/>
  <c r="H33127" i="5"/>
  <c r="H33128" i="5"/>
  <c r="H33129" i="5"/>
  <c r="H33130" i="5"/>
  <c r="H33131" i="5"/>
  <c r="H33132" i="5"/>
  <c r="H33133" i="5"/>
  <c r="H33134" i="5"/>
  <c r="H33135" i="5"/>
  <c r="H33136" i="5"/>
  <c r="H33137" i="5"/>
  <c r="H33138" i="5"/>
  <c r="H33139" i="5"/>
  <c r="H33140" i="5"/>
  <c r="H33141" i="5"/>
  <c r="H33142" i="5"/>
  <c r="H33143" i="5"/>
  <c r="H33144" i="5"/>
  <c r="H33145" i="5"/>
  <c r="H33146" i="5"/>
  <c r="H33147" i="5"/>
  <c r="H33148" i="5"/>
  <c r="H33149" i="5"/>
  <c r="H33150" i="5"/>
  <c r="H33151" i="5"/>
  <c r="H33152" i="5"/>
  <c r="H33153" i="5"/>
  <c r="H33154" i="5"/>
  <c r="H33155" i="5"/>
  <c r="H33156" i="5"/>
  <c r="H33157" i="5"/>
  <c r="H33158" i="5"/>
  <c r="H33159" i="5"/>
  <c r="H33160" i="5"/>
  <c r="H33161" i="5"/>
  <c r="H33162" i="5"/>
  <c r="H33163" i="5"/>
  <c r="H33164" i="5"/>
  <c r="H33165" i="5"/>
  <c r="H33166" i="5"/>
  <c r="H33167" i="5"/>
  <c r="H33168" i="5"/>
  <c r="H33169" i="5"/>
  <c r="H33170" i="5"/>
  <c r="H33171" i="5"/>
  <c r="H33172" i="5"/>
  <c r="H33173" i="5"/>
  <c r="H33174" i="5"/>
  <c r="H33175" i="5"/>
  <c r="H33176" i="5"/>
  <c r="H33177" i="5"/>
  <c r="H33178" i="5"/>
  <c r="H33179" i="5"/>
  <c r="H33180" i="5"/>
  <c r="H33181" i="5"/>
  <c r="H33182" i="5"/>
  <c r="H33183" i="5"/>
  <c r="H33184" i="5"/>
  <c r="H33185" i="5"/>
  <c r="H33186" i="5"/>
  <c r="H33187" i="5"/>
  <c r="H33188" i="5"/>
  <c r="H33189" i="5"/>
  <c r="H33190" i="5"/>
  <c r="H33191" i="5"/>
  <c r="H33192" i="5"/>
  <c r="H33193" i="5"/>
  <c r="H33194" i="5"/>
  <c r="H33195" i="5"/>
  <c r="H33196" i="5"/>
  <c r="H33197" i="5"/>
  <c r="H33198" i="5"/>
  <c r="H33199" i="5"/>
  <c r="H33200" i="5"/>
  <c r="H33201" i="5"/>
  <c r="H33202" i="5"/>
  <c r="H33203" i="5"/>
  <c r="H33204" i="5"/>
  <c r="H33205" i="5"/>
  <c r="H33206" i="5"/>
  <c r="H33207" i="5"/>
  <c r="H33208" i="5"/>
  <c r="H33209" i="5"/>
  <c r="H33210" i="5"/>
  <c r="H33211" i="5"/>
  <c r="H33212" i="5"/>
  <c r="H33213" i="5"/>
  <c r="H33214" i="5"/>
  <c r="H33215" i="5"/>
  <c r="H33216" i="5"/>
  <c r="H33217" i="5"/>
  <c r="H33218" i="5"/>
  <c r="H33219" i="5"/>
  <c r="H33220" i="5"/>
  <c r="H33221" i="5"/>
  <c r="H33222" i="5"/>
  <c r="H33223" i="5"/>
  <c r="H33224" i="5"/>
  <c r="H33225" i="5"/>
  <c r="H33226" i="5"/>
  <c r="H33227" i="5"/>
  <c r="H33228" i="5"/>
  <c r="H33229" i="5"/>
  <c r="H33230" i="5"/>
  <c r="H33231" i="5"/>
  <c r="H33232" i="5"/>
  <c r="H33233" i="5"/>
  <c r="H33234" i="5"/>
  <c r="H33235" i="5"/>
  <c r="H33236" i="5"/>
  <c r="H33237" i="5"/>
  <c r="H33238" i="5"/>
  <c r="H33239" i="5"/>
  <c r="H33240" i="5"/>
  <c r="H33241" i="5"/>
  <c r="H33242" i="5"/>
  <c r="H33243" i="5"/>
  <c r="H33244" i="5"/>
  <c r="H33245" i="5"/>
  <c r="H33246" i="5"/>
  <c r="H33247" i="5"/>
  <c r="H33248" i="5"/>
  <c r="H33249" i="5"/>
  <c r="H33250" i="5"/>
  <c r="H33251" i="5"/>
  <c r="H33252" i="5"/>
  <c r="H33253" i="5"/>
  <c r="H33254" i="5"/>
  <c r="H33255" i="5"/>
  <c r="H33256" i="5"/>
  <c r="H33257" i="5"/>
  <c r="H33258" i="5"/>
  <c r="H33259" i="5"/>
  <c r="H33260" i="5"/>
  <c r="H33261" i="5"/>
  <c r="H33262" i="5"/>
  <c r="H33263" i="5"/>
  <c r="H33264" i="5"/>
  <c r="H33265" i="5"/>
  <c r="H33266" i="5"/>
  <c r="H33267" i="5"/>
  <c r="H33268" i="5"/>
  <c r="H33269" i="5"/>
  <c r="H33270" i="5"/>
  <c r="H33271" i="5"/>
  <c r="H33272" i="5"/>
  <c r="H33273" i="5"/>
  <c r="H33274" i="5"/>
  <c r="H33275" i="5"/>
  <c r="H33276" i="5"/>
  <c r="H33277" i="5"/>
  <c r="H33278" i="5"/>
  <c r="H33279" i="5"/>
  <c r="H33280" i="5"/>
  <c r="H33281" i="5"/>
  <c r="H33282" i="5"/>
  <c r="H33283" i="5"/>
  <c r="H33284" i="5"/>
  <c r="H33285" i="5"/>
  <c r="H33286" i="5"/>
  <c r="H33287" i="5"/>
  <c r="H33288" i="5"/>
  <c r="H33289" i="5"/>
  <c r="H33290" i="5"/>
  <c r="H33291" i="5"/>
  <c r="H33292" i="5"/>
  <c r="H33293" i="5"/>
  <c r="H33294" i="5"/>
  <c r="H33295" i="5"/>
  <c r="H33296" i="5"/>
  <c r="H33297" i="5"/>
  <c r="H33298" i="5"/>
  <c r="H33299" i="5"/>
  <c r="H33300" i="5"/>
  <c r="H33301" i="5"/>
  <c r="H33302" i="5"/>
  <c r="H33303" i="5"/>
  <c r="H33304" i="5"/>
  <c r="H33305" i="5"/>
  <c r="H33306" i="5"/>
  <c r="H33307" i="5"/>
  <c r="H33308" i="5"/>
  <c r="H33309" i="5"/>
  <c r="H33310" i="5"/>
  <c r="H33311" i="5"/>
  <c r="H33312" i="5"/>
  <c r="H33313" i="5"/>
  <c r="H33314" i="5"/>
  <c r="H33315" i="5"/>
  <c r="H33316" i="5"/>
  <c r="H33317" i="5"/>
  <c r="H33318" i="5"/>
  <c r="H33319" i="5"/>
  <c r="H33320" i="5"/>
  <c r="H33321" i="5"/>
  <c r="H33322" i="5"/>
  <c r="H33323" i="5"/>
  <c r="H33324" i="5"/>
  <c r="H33325" i="5"/>
  <c r="H33326" i="5"/>
  <c r="H33327" i="5"/>
  <c r="H33328" i="5"/>
  <c r="H33329" i="5"/>
  <c r="H33330" i="5"/>
  <c r="H33331" i="5"/>
  <c r="H33332" i="5"/>
  <c r="H33333" i="5"/>
  <c r="H33334" i="5"/>
  <c r="H33335" i="5"/>
  <c r="H33336" i="5"/>
  <c r="H33337" i="5"/>
  <c r="H33338" i="5"/>
  <c r="H33339" i="5"/>
  <c r="H33340" i="5"/>
  <c r="H33341" i="5"/>
  <c r="H33342" i="5"/>
  <c r="H33343" i="5"/>
  <c r="H33344" i="5"/>
  <c r="H33345" i="5"/>
  <c r="H33346" i="5"/>
  <c r="H33347" i="5"/>
  <c r="H33348" i="5"/>
  <c r="H33349" i="5"/>
  <c r="H33350" i="5"/>
  <c r="H33351" i="5"/>
  <c r="H33352" i="5"/>
  <c r="H33353" i="5"/>
  <c r="H33354" i="5"/>
  <c r="H33355" i="5"/>
  <c r="H33356" i="5"/>
  <c r="H33357" i="5"/>
  <c r="H33358" i="5"/>
  <c r="H33359" i="5"/>
  <c r="H33360" i="5"/>
  <c r="H33361" i="5"/>
  <c r="H33362" i="5"/>
  <c r="H33363" i="5"/>
  <c r="H33364" i="5"/>
  <c r="H33365" i="5"/>
  <c r="H33366" i="5"/>
  <c r="H33367" i="5"/>
  <c r="H33368" i="5"/>
  <c r="H33369" i="5"/>
  <c r="H33370" i="5"/>
  <c r="H33371" i="5"/>
  <c r="H33372" i="5"/>
  <c r="H33373" i="5"/>
  <c r="H33374" i="5"/>
  <c r="H33375" i="5"/>
  <c r="H33376" i="5"/>
  <c r="H33377" i="5"/>
  <c r="H33378" i="5"/>
  <c r="H33379" i="5"/>
  <c r="H33380" i="5"/>
  <c r="H33381" i="5"/>
  <c r="H33382" i="5"/>
  <c r="H33383" i="5"/>
  <c r="H33384" i="5"/>
  <c r="H33385" i="5"/>
  <c r="H33386" i="5"/>
  <c r="H33387" i="5"/>
  <c r="H33388" i="5"/>
  <c r="H33389" i="5"/>
  <c r="H33390" i="5"/>
  <c r="H33391" i="5"/>
  <c r="H33392" i="5"/>
  <c r="H33393" i="5"/>
  <c r="H33394" i="5"/>
  <c r="H33395" i="5"/>
  <c r="H33396" i="5"/>
  <c r="H33397" i="5"/>
  <c r="H33398" i="5"/>
  <c r="H33399" i="5"/>
  <c r="H33400" i="5"/>
  <c r="H33401" i="5"/>
  <c r="H33402" i="5"/>
  <c r="H33403" i="5"/>
  <c r="H33404" i="5"/>
  <c r="H33405" i="5"/>
  <c r="H33406" i="5"/>
  <c r="H33407" i="5"/>
  <c r="H33408" i="5"/>
  <c r="H33409" i="5"/>
  <c r="H33410" i="5"/>
  <c r="H33411" i="5"/>
  <c r="H33412" i="5"/>
  <c r="H33413" i="5"/>
  <c r="H33414" i="5"/>
  <c r="H33415" i="5"/>
  <c r="H33416" i="5"/>
  <c r="H33417" i="5"/>
  <c r="H33418" i="5"/>
  <c r="H33419" i="5"/>
  <c r="H33420" i="5"/>
  <c r="H33421" i="5"/>
  <c r="H33422" i="5"/>
  <c r="H33423" i="5"/>
  <c r="H33424" i="5"/>
  <c r="H33425" i="5"/>
  <c r="H33426" i="5"/>
  <c r="H33427" i="5"/>
  <c r="H33428" i="5"/>
  <c r="H33429" i="5"/>
  <c r="H33430" i="5"/>
  <c r="H33431" i="5"/>
  <c r="H33432" i="5"/>
  <c r="H33433" i="5"/>
  <c r="H33434" i="5"/>
  <c r="H33435" i="5"/>
  <c r="H33436" i="5"/>
  <c r="H33437" i="5"/>
  <c r="H33438" i="5"/>
  <c r="H33439" i="5"/>
  <c r="H33440" i="5"/>
  <c r="H33441" i="5"/>
  <c r="H33442" i="5"/>
  <c r="H33443" i="5"/>
  <c r="H33444" i="5"/>
  <c r="H33445" i="5"/>
  <c r="H33446" i="5"/>
  <c r="H33447" i="5"/>
  <c r="H33448" i="5"/>
  <c r="H33449" i="5"/>
  <c r="H33450" i="5"/>
  <c r="H33451" i="5"/>
  <c r="H33452" i="5"/>
  <c r="H33453" i="5"/>
  <c r="H33454" i="5"/>
  <c r="H33455" i="5"/>
  <c r="H33456" i="5"/>
  <c r="H33457" i="5"/>
  <c r="H33458" i="5"/>
  <c r="H33459" i="5"/>
  <c r="H33460" i="5"/>
  <c r="H33461" i="5"/>
  <c r="H33462" i="5"/>
  <c r="H33463" i="5"/>
  <c r="H33464" i="5"/>
  <c r="H33465" i="5"/>
  <c r="H33466" i="5"/>
  <c r="H33467" i="5"/>
  <c r="H33468" i="5"/>
  <c r="H33469" i="5"/>
  <c r="H33470" i="5"/>
  <c r="H33471" i="5"/>
  <c r="H33472" i="5"/>
  <c r="H33473" i="5"/>
  <c r="H33474" i="5"/>
  <c r="H33475" i="5"/>
  <c r="H33476" i="5"/>
  <c r="H33477" i="5"/>
  <c r="H33478" i="5"/>
  <c r="H33479" i="5"/>
  <c r="H33480" i="5"/>
  <c r="H33481" i="5"/>
  <c r="H33482" i="5"/>
  <c r="H33483" i="5"/>
  <c r="H33484" i="5"/>
  <c r="H33485" i="5"/>
  <c r="H33486" i="5"/>
  <c r="H33487" i="5"/>
  <c r="H33488" i="5"/>
  <c r="H33489" i="5"/>
  <c r="H33490" i="5"/>
  <c r="H33491" i="5"/>
  <c r="H33492" i="5"/>
  <c r="H33493" i="5"/>
  <c r="H33494" i="5"/>
  <c r="H33495" i="5"/>
  <c r="H33496" i="5"/>
  <c r="H33497" i="5"/>
  <c r="H33498" i="5"/>
  <c r="H33499" i="5"/>
  <c r="H33500" i="5"/>
  <c r="H33501" i="5"/>
  <c r="H33502" i="5"/>
  <c r="H33503" i="5"/>
  <c r="H33504" i="5"/>
  <c r="H33505" i="5"/>
  <c r="H33506" i="5"/>
  <c r="H33507" i="5"/>
  <c r="H33508" i="5"/>
  <c r="H33509" i="5"/>
  <c r="H33510" i="5"/>
  <c r="H33511" i="5"/>
  <c r="H33512" i="5"/>
  <c r="H33513" i="5"/>
  <c r="H33514" i="5"/>
  <c r="H33515" i="5"/>
  <c r="H33516" i="5"/>
  <c r="H33517" i="5"/>
  <c r="H33518" i="5"/>
  <c r="H33519" i="5"/>
  <c r="H33520" i="5"/>
  <c r="H33521" i="5"/>
  <c r="H33522" i="5"/>
  <c r="H33523" i="5"/>
  <c r="H33524" i="5"/>
  <c r="H33525" i="5"/>
  <c r="H33526" i="5"/>
  <c r="H33527" i="5"/>
  <c r="H33528" i="5"/>
  <c r="H33529" i="5"/>
  <c r="H33530" i="5"/>
  <c r="H33531" i="5"/>
  <c r="H33532" i="5"/>
  <c r="H33533" i="5"/>
  <c r="H33534" i="5"/>
  <c r="H33535" i="5"/>
  <c r="H33536" i="5"/>
  <c r="H33537" i="5"/>
  <c r="H33538" i="5"/>
  <c r="H33539" i="5"/>
  <c r="H33540" i="5"/>
  <c r="H33541" i="5"/>
  <c r="H33542" i="5"/>
  <c r="H33543" i="5"/>
  <c r="H33544" i="5"/>
  <c r="H33545" i="5"/>
  <c r="H33546" i="5"/>
  <c r="H33547" i="5"/>
  <c r="H33548" i="5"/>
  <c r="H33549" i="5"/>
  <c r="H33550" i="5"/>
  <c r="H33551" i="5"/>
  <c r="H33552" i="5"/>
  <c r="H33553" i="5"/>
  <c r="H33554" i="5"/>
  <c r="H33555" i="5"/>
  <c r="H33556" i="5"/>
  <c r="H33557" i="5"/>
  <c r="H33558" i="5"/>
  <c r="H33559" i="5"/>
  <c r="H33560" i="5"/>
  <c r="H33561" i="5"/>
  <c r="H33562" i="5"/>
  <c r="H33563" i="5"/>
  <c r="H33564" i="5"/>
  <c r="H33565" i="5"/>
  <c r="H33566" i="5"/>
  <c r="H33567" i="5"/>
  <c r="H33568" i="5"/>
  <c r="H33569" i="5"/>
  <c r="H33570" i="5"/>
  <c r="H33571" i="5"/>
  <c r="H33572" i="5"/>
  <c r="H33573" i="5"/>
  <c r="H33574" i="5"/>
  <c r="H33575" i="5"/>
  <c r="H33576" i="5"/>
  <c r="H33577" i="5"/>
  <c r="H33578" i="5"/>
  <c r="H33579" i="5"/>
  <c r="H33580" i="5"/>
  <c r="H33581" i="5"/>
  <c r="H33582" i="5"/>
  <c r="H33583" i="5"/>
  <c r="H33584" i="5"/>
  <c r="H33585" i="5"/>
  <c r="H33586" i="5"/>
  <c r="H33587" i="5"/>
  <c r="H33588" i="5"/>
  <c r="H33589" i="5"/>
  <c r="H33590" i="5"/>
  <c r="H33591" i="5"/>
  <c r="H33592" i="5"/>
  <c r="H33593" i="5"/>
  <c r="H33594" i="5"/>
  <c r="H33595" i="5"/>
  <c r="H33596" i="5"/>
  <c r="H33597" i="5"/>
  <c r="H33598" i="5"/>
  <c r="H33599" i="5"/>
  <c r="H33600" i="5"/>
  <c r="H33601" i="5"/>
  <c r="H33602" i="5"/>
  <c r="H33603" i="5"/>
  <c r="H33604" i="5"/>
  <c r="H33605" i="5"/>
  <c r="H33606" i="5"/>
  <c r="H33607" i="5"/>
  <c r="H33608" i="5"/>
  <c r="H33609" i="5"/>
  <c r="H33610" i="5"/>
  <c r="H33611" i="5"/>
  <c r="H33612" i="5"/>
  <c r="H33613" i="5"/>
  <c r="H33614" i="5"/>
  <c r="H33615" i="5"/>
  <c r="H33616" i="5"/>
  <c r="H33617" i="5"/>
  <c r="H33618" i="5"/>
  <c r="H33619" i="5"/>
  <c r="H33620" i="5"/>
  <c r="H33621" i="5"/>
  <c r="H33622" i="5"/>
  <c r="H33623" i="5"/>
  <c r="H33624" i="5"/>
  <c r="H33625" i="5"/>
  <c r="H33626" i="5"/>
  <c r="H33627" i="5"/>
  <c r="H33628" i="5"/>
  <c r="H33629" i="5"/>
  <c r="H33630" i="5"/>
  <c r="H33631" i="5"/>
  <c r="H33632" i="5"/>
  <c r="H33633" i="5"/>
  <c r="H33634" i="5"/>
  <c r="H33635" i="5"/>
  <c r="H33636" i="5"/>
  <c r="H33637" i="5"/>
  <c r="H33638" i="5"/>
  <c r="H33639" i="5"/>
  <c r="H33640" i="5"/>
  <c r="H33641" i="5"/>
  <c r="H33642" i="5"/>
  <c r="H33643" i="5"/>
  <c r="H33644" i="5"/>
  <c r="H33645" i="5"/>
  <c r="H33646" i="5"/>
  <c r="H33647" i="5"/>
  <c r="H33648" i="5"/>
  <c r="H33649" i="5"/>
  <c r="H33650" i="5"/>
  <c r="H33651" i="5"/>
  <c r="H33652" i="5"/>
  <c r="H33653" i="5"/>
  <c r="H33654" i="5"/>
  <c r="H33655" i="5"/>
  <c r="H33656" i="5"/>
  <c r="H33657" i="5"/>
  <c r="H33658" i="5"/>
  <c r="H33659" i="5"/>
  <c r="H33660" i="5"/>
  <c r="H33661" i="5"/>
  <c r="H33662" i="5"/>
  <c r="H33663" i="5"/>
  <c r="H33664" i="5"/>
  <c r="H33665" i="5"/>
  <c r="H33666" i="5"/>
  <c r="H33667" i="5"/>
  <c r="H33668" i="5"/>
  <c r="H33669" i="5"/>
  <c r="H33670" i="5"/>
  <c r="H33671" i="5"/>
  <c r="H33672" i="5"/>
  <c r="H33673" i="5"/>
  <c r="H33674" i="5"/>
  <c r="H33675" i="5"/>
  <c r="H33676" i="5"/>
  <c r="H33677" i="5"/>
  <c r="H33678" i="5"/>
  <c r="H33679" i="5"/>
  <c r="H33680" i="5"/>
  <c r="H33681" i="5"/>
  <c r="H33682" i="5"/>
  <c r="H33683" i="5"/>
  <c r="H33684" i="5"/>
  <c r="H33685" i="5"/>
  <c r="H33686" i="5"/>
  <c r="H33687" i="5"/>
  <c r="H33688" i="5"/>
  <c r="H33689" i="5"/>
  <c r="H33690" i="5"/>
  <c r="H33691" i="5"/>
  <c r="H33692" i="5"/>
  <c r="H33693" i="5"/>
  <c r="H33694" i="5"/>
  <c r="H33695" i="5"/>
  <c r="H33696" i="5"/>
  <c r="H33697" i="5"/>
  <c r="H33698" i="5"/>
  <c r="H33699" i="5"/>
  <c r="H33700" i="5"/>
  <c r="H33701" i="5"/>
  <c r="H33702" i="5"/>
  <c r="H33703" i="5"/>
  <c r="H33704" i="5"/>
  <c r="H33705" i="5"/>
  <c r="H33706" i="5"/>
  <c r="H33707" i="5"/>
  <c r="H33708" i="5"/>
  <c r="H33709" i="5"/>
  <c r="H33710" i="5"/>
  <c r="H33711" i="5"/>
  <c r="H33712" i="5"/>
  <c r="H33713" i="5"/>
  <c r="H33714" i="5"/>
  <c r="H33715" i="5"/>
  <c r="H33716" i="5"/>
  <c r="H33717" i="5"/>
  <c r="H33718" i="5"/>
  <c r="H33719" i="5"/>
  <c r="H33720" i="5"/>
  <c r="H33721" i="5"/>
  <c r="H33722" i="5"/>
  <c r="H33723" i="5"/>
  <c r="H33724" i="5"/>
  <c r="H33725" i="5"/>
  <c r="H33726" i="5"/>
  <c r="H33727" i="5"/>
  <c r="H33728" i="5"/>
  <c r="H33729" i="5"/>
  <c r="H33730" i="5"/>
  <c r="H33731" i="5"/>
  <c r="H33732" i="5"/>
  <c r="H33733" i="5"/>
  <c r="H33734" i="5"/>
  <c r="H33735" i="5"/>
  <c r="H33736" i="5"/>
  <c r="H33737" i="5"/>
  <c r="H33738" i="5"/>
  <c r="H33739" i="5"/>
  <c r="H33740" i="5"/>
  <c r="H33741" i="5"/>
  <c r="H33742" i="5"/>
  <c r="H33743" i="5"/>
  <c r="H33744" i="5"/>
  <c r="H33745" i="5"/>
  <c r="H33746" i="5"/>
  <c r="H33747" i="5"/>
  <c r="H33748" i="5"/>
  <c r="H33749" i="5"/>
  <c r="H33750" i="5"/>
  <c r="H33751" i="5"/>
  <c r="H33752" i="5"/>
  <c r="H33753" i="5"/>
  <c r="H33754" i="5"/>
  <c r="H33755" i="5"/>
  <c r="H33756" i="5"/>
  <c r="H33757" i="5"/>
  <c r="H33758" i="5"/>
  <c r="H33759" i="5"/>
  <c r="H33760" i="5"/>
  <c r="H33761" i="5"/>
  <c r="H33762" i="5"/>
  <c r="H33763" i="5"/>
  <c r="H33764" i="5"/>
  <c r="H33765" i="5"/>
  <c r="H33766" i="5"/>
  <c r="H33767" i="5"/>
  <c r="H33768" i="5"/>
  <c r="H33769" i="5"/>
  <c r="H33770" i="5"/>
  <c r="H33771" i="5"/>
  <c r="H33772" i="5"/>
  <c r="H33773" i="5"/>
  <c r="H33774" i="5"/>
  <c r="H33775" i="5"/>
  <c r="H33776" i="5"/>
  <c r="H33777" i="5"/>
  <c r="H33778" i="5"/>
  <c r="H33779" i="5"/>
  <c r="H33780" i="5"/>
  <c r="H33781" i="5"/>
  <c r="H33782" i="5"/>
  <c r="H33783" i="5"/>
  <c r="H33784" i="5"/>
  <c r="H33785" i="5"/>
  <c r="H33786" i="5"/>
  <c r="H33787" i="5"/>
  <c r="H33788" i="5"/>
  <c r="H33789" i="5"/>
  <c r="H33790" i="5"/>
  <c r="H33791" i="5"/>
  <c r="H33792" i="5"/>
  <c r="H33793" i="5"/>
  <c r="H33794" i="5"/>
  <c r="H33795" i="5"/>
  <c r="H33796" i="5"/>
  <c r="H33797" i="5"/>
  <c r="H33798" i="5"/>
  <c r="H33799" i="5"/>
  <c r="H33800" i="5"/>
  <c r="H33801" i="5"/>
  <c r="H33802" i="5"/>
  <c r="H33803" i="5"/>
  <c r="H33804" i="5"/>
  <c r="H33805" i="5"/>
  <c r="H33806" i="5"/>
  <c r="H33807" i="5"/>
  <c r="H33808" i="5"/>
  <c r="H33809" i="5"/>
  <c r="H33810" i="5"/>
  <c r="H33811" i="5"/>
  <c r="H33812" i="5"/>
  <c r="H33813" i="5"/>
  <c r="H33814" i="5"/>
  <c r="H33815" i="5"/>
  <c r="H33816" i="5"/>
  <c r="H33817" i="5"/>
  <c r="H33818" i="5"/>
  <c r="H33819" i="5"/>
  <c r="H33820" i="5"/>
  <c r="H33821" i="5"/>
  <c r="H33822" i="5"/>
  <c r="H33823" i="5"/>
  <c r="H33824" i="5"/>
  <c r="H33825" i="5"/>
  <c r="H33826" i="5"/>
  <c r="H33827" i="5"/>
  <c r="H33828" i="5"/>
  <c r="H33829" i="5"/>
  <c r="H33830" i="5"/>
  <c r="H33831" i="5"/>
  <c r="H33832" i="5"/>
  <c r="H33833" i="5"/>
  <c r="H33834" i="5"/>
  <c r="H33835" i="5"/>
  <c r="H33836" i="5"/>
  <c r="H33837" i="5"/>
  <c r="H33838" i="5"/>
  <c r="H33839" i="5"/>
  <c r="H33840" i="5"/>
  <c r="H33841" i="5"/>
  <c r="H33842" i="5"/>
  <c r="H33843" i="5"/>
  <c r="H33844" i="5"/>
  <c r="H33845" i="5"/>
  <c r="H33846" i="5"/>
  <c r="H33847" i="5"/>
  <c r="H33848" i="5"/>
  <c r="H33849" i="5"/>
  <c r="H33850" i="5"/>
  <c r="H33851" i="5"/>
  <c r="H33852" i="5"/>
  <c r="H33853" i="5"/>
  <c r="H33854" i="5"/>
  <c r="H33855" i="5"/>
  <c r="H33856" i="5"/>
  <c r="H33857" i="5"/>
  <c r="H33858" i="5"/>
  <c r="H33859" i="5"/>
  <c r="H33860" i="5"/>
  <c r="H33861" i="5"/>
  <c r="H33862" i="5"/>
  <c r="H33863" i="5"/>
  <c r="H33864" i="5"/>
  <c r="H33865" i="5"/>
  <c r="H33866" i="5"/>
  <c r="H33867" i="5"/>
  <c r="H33868" i="5"/>
  <c r="H33869" i="5"/>
  <c r="H33870" i="5"/>
  <c r="H33871" i="5"/>
  <c r="H33872" i="5"/>
  <c r="H33873" i="5"/>
  <c r="H33874" i="5"/>
  <c r="H33875" i="5"/>
  <c r="H33876" i="5"/>
  <c r="H33877" i="5"/>
  <c r="H33878" i="5"/>
  <c r="H33879" i="5"/>
  <c r="H33880" i="5"/>
  <c r="H33881" i="5"/>
  <c r="H33882" i="5"/>
  <c r="H33883" i="5"/>
  <c r="H33884" i="5"/>
  <c r="H33885" i="5"/>
  <c r="H33886" i="5"/>
  <c r="H33887" i="5"/>
  <c r="H33888" i="5"/>
  <c r="H33889" i="5"/>
  <c r="H33890" i="5"/>
  <c r="H33891" i="5"/>
  <c r="H33892" i="5"/>
  <c r="H33893" i="5"/>
  <c r="H33894" i="5"/>
  <c r="H33895" i="5"/>
  <c r="H33896" i="5"/>
  <c r="H33897" i="5"/>
  <c r="H33898" i="5"/>
  <c r="H33899" i="5"/>
  <c r="H33900" i="5"/>
  <c r="H33901" i="5"/>
  <c r="H33902" i="5"/>
  <c r="H33903" i="5"/>
  <c r="H33904" i="5"/>
  <c r="H33905" i="5"/>
  <c r="H33906" i="5"/>
  <c r="H33907" i="5"/>
  <c r="H33908" i="5"/>
  <c r="H33909" i="5"/>
  <c r="H33910" i="5"/>
  <c r="H33911" i="5"/>
  <c r="H33912" i="5"/>
  <c r="H33913" i="5"/>
  <c r="H33914" i="5"/>
  <c r="H33915" i="5"/>
  <c r="H33916" i="5"/>
  <c r="H33917" i="5"/>
  <c r="H33918" i="5"/>
  <c r="H33919" i="5"/>
  <c r="H33920" i="5"/>
  <c r="H33921" i="5"/>
  <c r="H33922" i="5"/>
  <c r="H33923" i="5"/>
  <c r="H33924" i="5"/>
  <c r="H33925" i="5"/>
  <c r="H33926" i="5"/>
  <c r="H33927" i="5"/>
  <c r="H33928" i="5"/>
  <c r="H33929" i="5"/>
  <c r="H33930" i="5"/>
  <c r="H33931" i="5"/>
  <c r="H33932" i="5"/>
  <c r="H33933" i="5"/>
  <c r="H33934" i="5"/>
  <c r="H33935" i="5"/>
  <c r="H33936" i="5"/>
  <c r="H33937" i="5"/>
  <c r="H33938" i="5"/>
  <c r="H33939" i="5"/>
  <c r="H33940" i="5"/>
  <c r="H33941" i="5"/>
  <c r="H33942" i="5"/>
  <c r="H33943" i="5"/>
  <c r="H33944" i="5"/>
  <c r="H33945" i="5"/>
  <c r="H33946" i="5"/>
  <c r="H33947" i="5"/>
  <c r="H33948" i="5"/>
  <c r="H33949" i="5"/>
  <c r="H33950" i="5"/>
  <c r="H33951" i="5"/>
  <c r="H33952" i="5"/>
  <c r="H33953" i="5"/>
  <c r="H33954" i="5"/>
  <c r="H33955" i="5"/>
  <c r="H33956" i="5"/>
  <c r="H33957" i="5"/>
  <c r="H33958" i="5"/>
  <c r="H33959" i="5"/>
  <c r="H33960" i="5"/>
  <c r="H33961" i="5"/>
  <c r="H33962" i="5"/>
  <c r="H33963" i="5"/>
  <c r="H33964" i="5"/>
  <c r="H33965" i="5"/>
  <c r="H33966" i="5"/>
  <c r="H33967" i="5"/>
  <c r="H33968" i="5"/>
  <c r="H33969" i="5"/>
  <c r="H33970" i="5"/>
  <c r="H33971" i="5"/>
  <c r="H33972" i="5"/>
  <c r="H33973" i="5"/>
  <c r="H33974" i="5"/>
  <c r="H33975" i="5"/>
  <c r="H33976" i="5"/>
  <c r="H33977" i="5"/>
  <c r="H33978" i="5"/>
  <c r="H33979" i="5"/>
  <c r="H33980" i="5"/>
  <c r="H33981" i="5"/>
  <c r="H33982" i="5"/>
  <c r="H33983" i="5"/>
  <c r="H33984" i="5"/>
  <c r="H33985" i="5"/>
  <c r="H33986" i="5"/>
  <c r="H33987" i="5"/>
  <c r="H33988" i="5"/>
  <c r="H33989" i="5"/>
  <c r="H33990" i="5"/>
  <c r="H33991" i="5"/>
  <c r="H33992" i="5"/>
  <c r="H33993" i="5"/>
  <c r="H33994" i="5"/>
  <c r="H33995" i="5"/>
  <c r="H33996" i="5"/>
  <c r="H33997" i="5"/>
  <c r="H33998" i="5"/>
  <c r="H33999" i="5"/>
  <c r="H34000" i="5"/>
  <c r="H34001" i="5"/>
  <c r="H34002" i="5"/>
  <c r="H34003" i="5"/>
  <c r="H34004" i="5"/>
  <c r="H34005" i="5"/>
  <c r="H34006" i="5"/>
  <c r="H34007" i="5"/>
  <c r="H34008" i="5"/>
  <c r="H34009" i="5"/>
  <c r="H34010" i="5"/>
  <c r="H34011" i="5"/>
  <c r="H34012" i="5"/>
  <c r="H34013" i="5"/>
  <c r="H34014" i="5"/>
  <c r="H34015" i="5"/>
  <c r="H34016" i="5"/>
  <c r="H34017" i="5"/>
  <c r="H34018" i="5"/>
  <c r="H34019" i="5"/>
  <c r="H34020" i="5"/>
  <c r="H34021" i="5"/>
  <c r="H34022" i="5"/>
  <c r="H34023" i="5"/>
  <c r="H34024" i="5"/>
  <c r="H34025" i="5"/>
  <c r="H34026" i="5"/>
  <c r="H34027" i="5"/>
  <c r="H34028" i="5"/>
  <c r="H34029" i="5"/>
  <c r="H34030" i="5"/>
  <c r="H34031" i="5"/>
  <c r="H34032" i="5"/>
  <c r="H34033" i="5"/>
  <c r="H34034" i="5"/>
  <c r="H34035" i="5"/>
  <c r="H34036" i="5"/>
  <c r="H34037" i="5"/>
  <c r="H34038" i="5"/>
  <c r="H34039" i="5"/>
  <c r="H34040" i="5"/>
  <c r="H34041" i="5"/>
  <c r="H34042" i="5"/>
  <c r="H34043" i="5"/>
  <c r="H34044" i="5"/>
  <c r="H34045" i="5"/>
  <c r="H34046" i="5"/>
  <c r="H34047" i="5"/>
  <c r="H34048" i="5"/>
  <c r="H34049" i="5"/>
  <c r="H34050" i="5"/>
  <c r="H34051" i="5"/>
  <c r="H34052" i="5"/>
  <c r="H34053" i="5"/>
  <c r="H34054" i="5"/>
  <c r="H34055" i="5"/>
  <c r="H34056" i="5"/>
  <c r="H34057" i="5"/>
  <c r="H34058" i="5"/>
  <c r="H34059" i="5"/>
  <c r="H34060" i="5"/>
  <c r="H34061" i="5"/>
  <c r="H34062" i="5"/>
  <c r="H34063" i="5"/>
  <c r="H34064" i="5"/>
  <c r="H34065" i="5"/>
  <c r="H34066" i="5"/>
  <c r="H34067" i="5"/>
  <c r="H34068" i="5"/>
  <c r="H34069" i="5"/>
  <c r="H34070" i="5"/>
  <c r="H34071" i="5"/>
  <c r="H34072" i="5"/>
  <c r="H34073" i="5"/>
  <c r="H34074" i="5"/>
  <c r="H34075" i="5"/>
  <c r="H34076" i="5"/>
  <c r="H34077" i="5"/>
  <c r="H34078" i="5"/>
  <c r="H34079" i="5"/>
  <c r="H34080" i="5"/>
  <c r="H34081" i="5"/>
  <c r="H34082" i="5"/>
  <c r="H34083" i="5"/>
  <c r="H34084" i="5"/>
  <c r="H34085" i="5"/>
  <c r="H34086" i="5"/>
  <c r="H34087" i="5"/>
  <c r="H34088" i="5"/>
  <c r="H34089" i="5"/>
  <c r="H34090" i="5"/>
  <c r="H34091" i="5"/>
  <c r="H34092" i="5"/>
  <c r="H34093" i="5"/>
  <c r="H34094" i="5"/>
  <c r="H34095" i="5"/>
  <c r="H34096" i="5"/>
  <c r="H34097" i="5"/>
  <c r="H34098" i="5"/>
  <c r="H34099" i="5"/>
  <c r="H34100" i="5"/>
  <c r="H34101" i="5"/>
  <c r="H34102" i="5"/>
  <c r="H34103" i="5"/>
  <c r="H34104" i="5"/>
  <c r="H34105" i="5"/>
  <c r="H34106" i="5"/>
  <c r="H34107" i="5"/>
  <c r="H34108" i="5"/>
  <c r="H34109" i="5"/>
  <c r="H34110" i="5"/>
  <c r="H34111" i="5"/>
  <c r="H34112" i="5"/>
  <c r="H34113" i="5"/>
  <c r="H34114" i="5"/>
  <c r="H34115" i="5"/>
  <c r="H34116" i="5"/>
  <c r="H34117" i="5"/>
  <c r="H34118" i="5"/>
  <c r="H34119" i="5"/>
  <c r="H34120" i="5"/>
  <c r="H34121" i="5"/>
  <c r="H34122" i="5"/>
  <c r="H34123" i="5"/>
  <c r="H34124" i="5"/>
  <c r="H34125" i="5"/>
  <c r="H34126" i="5"/>
  <c r="H34127" i="5"/>
  <c r="H34128" i="5"/>
  <c r="H34129" i="5"/>
  <c r="H34130" i="5"/>
  <c r="H34131" i="5"/>
  <c r="H34132" i="5"/>
  <c r="H34133" i="5"/>
  <c r="H34134" i="5"/>
  <c r="H34135" i="5"/>
  <c r="H34136" i="5"/>
  <c r="H34137" i="5"/>
  <c r="H34138" i="5"/>
  <c r="H34139" i="5"/>
  <c r="H34140" i="5"/>
  <c r="H34141" i="5"/>
  <c r="H34142" i="5"/>
  <c r="H34143" i="5"/>
  <c r="H34144" i="5"/>
  <c r="H34145" i="5"/>
  <c r="H34146" i="5"/>
  <c r="H34147" i="5"/>
  <c r="H34148" i="5"/>
  <c r="H34149" i="5"/>
  <c r="H34150" i="5"/>
  <c r="H34151" i="5"/>
  <c r="H34152" i="5"/>
  <c r="H34153" i="5"/>
  <c r="H34154" i="5"/>
  <c r="H34155" i="5"/>
  <c r="H34156" i="5"/>
  <c r="H34157" i="5"/>
  <c r="H34158" i="5"/>
  <c r="H34159" i="5"/>
  <c r="H34160" i="5"/>
  <c r="H34161" i="5"/>
  <c r="H34162" i="5"/>
  <c r="H34163" i="5"/>
  <c r="H34164" i="5"/>
  <c r="H34165" i="5"/>
  <c r="H34166" i="5"/>
  <c r="H34167" i="5"/>
  <c r="H34168" i="5"/>
  <c r="H34169" i="5"/>
  <c r="H34170" i="5"/>
  <c r="H34171" i="5"/>
  <c r="H34172" i="5"/>
  <c r="H34173" i="5"/>
  <c r="H34174" i="5"/>
  <c r="H34175" i="5"/>
  <c r="H34176" i="5"/>
  <c r="H34177" i="5"/>
  <c r="H34178" i="5"/>
  <c r="H34179" i="5"/>
  <c r="H34180" i="5"/>
  <c r="H34181" i="5"/>
  <c r="H34182" i="5"/>
  <c r="H34183" i="5"/>
  <c r="H34184" i="5"/>
  <c r="H34185" i="5"/>
  <c r="H34186" i="5"/>
  <c r="H34187" i="5"/>
  <c r="H34188" i="5"/>
  <c r="H34189" i="5"/>
  <c r="H34190" i="5"/>
  <c r="H34191" i="5"/>
  <c r="H34192" i="5"/>
  <c r="H34193" i="5"/>
  <c r="H34194" i="5"/>
  <c r="H34195" i="5"/>
  <c r="H34196" i="5"/>
  <c r="H34197" i="5"/>
  <c r="H34198" i="5"/>
  <c r="H34199" i="5"/>
  <c r="H34200" i="5"/>
  <c r="H34201" i="5"/>
  <c r="H34202" i="5"/>
  <c r="H34203" i="5"/>
  <c r="H34204" i="5"/>
  <c r="H34205" i="5"/>
  <c r="H34206" i="5"/>
  <c r="H34207" i="5"/>
  <c r="H34208" i="5"/>
  <c r="H34209" i="5"/>
  <c r="H34210" i="5"/>
  <c r="H34211" i="5"/>
  <c r="H34212" i="5"/>
  <c r="H34213" i="5"/>
  <c r="H34214" i="5"/>
  <c r="H34215" i="5"/>
  <c r="H34216" i="5"/>
  <c r="H34217" i="5"/>
  <c r="H34218" i="5"/>
  <c r="H34219" i="5"/>
  <c r="H34220" i="5"/>
  <c r="H34221" i="5"/>
  <c r="H34222" i="5"/>
  <c r="H34223" i="5"/>
  <c r="H34224" i="5"/>
  <c r="H34225" i="5"/>
  <c r="H34226" i="5"/>
  <c r="H34227" i="5"/>
  <c r="H34228" i="5"/>
  <c r="H34229" i="5"/>
  <c r="H34230" i="5"/>
  <c r="H34231" i="5"/>
  <c r="H34232" i="5"/>
  <c r="H34233" i="5"/>
  <c r="H34234" i="5"/>
  <c r="H34235" i="5"/>
  <c r="H34236" i="5"/>
  <c r="H34237" i="5"/>
  <c r="H34238" i="5"/>
  <c r="H34239" i="5"/>
  <c r="H34240" i="5"/>
  <c r="H34241" i="5"/>
  <c r="H34242" i="5"/>
  <c r="H34243" i="5"/>
  <c r="H34244" i="5"/>
  <c r="H34245" i="5"/>
  <c r="H34246" i="5"/>
  <c r="H34247" i="5"/>
  <c r="H34248" i="5"/>
  <c r="H34249" i="5"/>
  <c r="H34250" i="5"/>
  <c r="H34251" i="5"/>
  <c r="H34252" i="5"/>
  <c r="H34253" i="5"/>
  <c r="H34254" i="5"/>
  <c r="H34255" i="5"/>
  <c r="H34256" i="5"/>
  <c r="H34257" i="5"/>
  <c r="H34258" i="5"/>
  <c r="H34259" i="5"/>
  <c r="H34260" i="5"/>
  <c r="H34261" i="5"/>
  <c r="H34262" i="5"/>
  <c r="H34263" i="5"/>
  <c r="H34264" i="5"/>
  <c r="H34265" i="5"/>
  <c r="H34266" i="5"/>
  <c r="H34267" i="5"/>
  <c r="H34268" i="5"/>
  <c r="H34269" i="5"/>
  <c r="H34270" i="5"/>
  <c r="H34271" i="5"/>
  <c r="H34272" i="5"/>
  <c r="H34273" i="5"/>
  <c r="H34274" i="5"/>
  <c r="H34275" i="5"/>
  <c r="H34276" i="5"/>
  <c r="H34277" i="5"/>
  <c r="H34278" i="5"/>
  <c r="H34279" i="5"/>
  <c r="H34280" i="5"/>
  <c r="H34281" i="5"/>
  <c r="H34282" i="5"/>
  <c r="H34283" i="5"/>
  <c r="H34284" i="5"/>
  <c r="H34285" i="5"/>
  <c r="H34286" i="5"/>
  <c r="H34287" i="5"/>
  <c r="H34288" i="5"/>
  <c r="H34289" i="5"/>
  <c r="H34290" i="5"/>
  <c r="H34291" i="5"/>
  <c r="H34292" i="5"/>
  <c r="H34293" i="5"/>
  <c r="H34294" i="5"/>
  <c r="H34295" i="5"/>
  <c r="H34296" i="5"/>
  <c r="H34297" i="5"/>
  <c r="H34298" i="5"/>
  <c r="H34299" i="5"/>
  <c r="H34300" i="5"/>
  <c r="H34301" i="5"/>
  <c r="H34302" i="5"/>
  <c r="H34303" i="5"/>
  <c r="H34304" i="5"/>
  <c r="H34305" i="5"/>
  <c r="H34306" i="5"/>
  <c r="H34307" i="5"/>
  <c r="H34308" i="5"/>
  <c r="H34309" i="5"/>
  <c r="H34310" i="5"/>
  <c r="H34311" i="5"/>
  <c r="H34312" i="5"/>
  <c r="H34313" i="5"/>
  <c r="H34314" i="5"/>
  <c r="H34315" i="5"/>
  <c r="H34316" i="5"/>
  <c r="H34317" i="5"/>
  <c r="H34318" i="5"/>
  <c r="H34319" i="5"/>
  <c r="H34320" i="5"/>
  <c r="H34321" i="5"/>
  <c r="H34322" i="5"/>
  <c r="H34323" i="5"/>
  <c r="H34324" i="5"/>
  <c r="H34325" i="5"/>
  <c r="H34326" i="5"/>
  <c r="H34327" i="5"/>
  <c r="H34328" i="5"/>
  <c r="H34329" i="5"/>
  <c r="H34330" i="5"/>
  <c r="H34331" i="5"/>
  <c r="H34332" i="5"/>
  <c r="H34333" i="5"/>
  <c r="H34334" i="5"/>
  <c r="H34335" i="5"/>
  <c r="H34336" i="5"/>
  <c r="H34337" i="5"/>
  <c r="H34338" i="5"/>
  <c r="H34339" i="5"/>
  <c r="H34340" i="5"/>
  <c r="H34341" i="5"/>
  <c r="H34342" i="5"/>
  <c r="H34343" i="5"/>
  <c r="H34344" i="5"/>
  <c r="H34345" i="5"/>
  <c r="H34346" i="5"/>
  <c r="H34347" i="5"/>
  <c r="H34348" i="5"/>
  <c r="H34349" i="5"/>
  <c r="H34350" i="5"/>
  <c r="H34351" i="5"/>
  <c r="H34352" i="5"/>
  <c r="H34353" i="5"/>
  <c r="H34354" i="5"/>
  <c r="H34355" i="5"/>
  <c r="H34356" i="5"/>
  <c r="H34357" i="5"/>
  <c r="H34358" i="5"/>
  <c r="H34359" i="5"/>
  <c r="H34360" i="5"/>
  <c r="H34361" i="5"/>
  <c r="H34362" i="5"/>
  <c r="H34363" i="5"/>
  <c r="H34364" i="5"/>
  <c r="H34365" i="5"/>
  <c r="H34366" i="5"/>
  <c r="H34367" i="5"/>
  <c r="H34368" i="5"/>
  <c r="H34369" i="5"/>
  <c r="H34370" i="5"/>
  <c r="H34371" i="5"/>
  <c r="H34372" i="5"/>
  <c r="H34373" i="5"/>
  <c r="H34374" i="5"/>
  <c r="H34375" i="5"/>
  <c r="H34376" i="5"/>
  <c r="H34377" i="5"/>
  <c r="H34378" i="5"/>
  <c r="H34379" i="5"/>
  <c r="H34380" i="5"/>
  <c r="H34381" i="5"/>
  <c r="H34382" i="5"/>
  <c r="H34383" i="5"/>
  <c r="H34384" i="5"/>
  <c r="H34385" i="5"/>
  <c r="H34386" i="5"/>
  <c r="H34387" i="5"/>
  <c r="H34388" i="5"/>
  <c r="H34389" i="5"/>
  <c r="H34390" i="5"/>
  <c r="H34391" i="5"/>
  <c r="H34392" i="5"/>
  <c r="H34393" i="5"/>
  <c r="H34394" i="5"/>
  <c r="H34395" i="5"/>
  <c r="H34396" i="5"/>
  <c r="H34397" i="5"/>
  <c r="H34398" i="5"/>
  <c r="H34399" i="5"/>
  <c r="H34400" i="5"/>
  <c r="H34401" i="5"/>
  <c r="H34402" i="5"/>
  <c r="H34403" i="5"/>
  <c r="H34404" i="5"/>
  <c r="H34405" i="5"/>
  <c r="H34406" i="5"/>
  <c r="H34407" i="5"/>
  <c r="H34408" i="5"/>
  <c r="H34409" i="5"/>
  <c r="H34410" i="5"/>
  <c r="H34411" i="5"/>
  <c r="H34412" i="5"/>
  <c r="H34413" i="5"/>
  <c r="H34414" i="5"/>
  <c r="H34415" i="5"/>
  <c r="H34416" i="5"/>
  <c r="H34417" i="5"/>
  <c r="H34418" i="5"/>
  <c r="H34419" i="5"/>
  <c r="H34420" i="5"/>
  <c r="H34421" i="5"/>
  <c r="H34422" i="5"/>
  <c r="H34423" i="5"/>
  <c r="H34424" i="5"/>
  <c r="H34425" i="5"/>
  <c r="H34426" i="5"/>
  <c r="H34427" i="5"/>
  <c r="H34428" i="5"/>
  <c r="H34429" i="5"/>
  <c r="H34430" i="5"/>
  <c r="H34431" i="5"/>
  <c r="H34432" i="5"/>
  <c r="H34433" i="5"/>
  <c r="H34434" i="5"/>
  <c r="H34435" i="5"/>
  <c r="H34436" i="5"/>
  <c r="H34437" i="5"/>
  <c r="H34438" i="5"/>
  <c r="H34439" i="5"/>
  <c r="H34440" i="5"/>
  <c r="H34441" i="5"/>
  <c r="H34442" i="5"/>
  <c r="H34443" i="5"/>
  <c r="H34444" i="5"/>
  <c r="H34445" i="5"/>
  <c r="H34446" i="5"/>
  <c r="H34447" i="5"/>
  <c r="H34448" i="5"/>
  <c r="H34449" i="5"/>
  <c r="H34450" i="5"/>
  <c r="H34451" i="5"/>
  <c r="H34452" i="5"/>
  <c r="H34453" i="5"/>
  <c r="H34454" i="5"/>
  <c r="H34455" i="5"/>
  <c r="H34456" i="5"/>
  <c r="H34457" i="5"/>
  <c r="H34458" i="5"/>
  <c r="H34459" i="5"/>
  <c r="H34460" i="5"/>
  <c r="H34461" i="5"/>
  <c r="H34462" i="5"/>
  <c r="H34463" i="5"/>
  <c r="H34464" i="5"/>
  <c r="H34465" i="5"/>
  <c r="H34466" i="5"/>
  <c r="H34467" i="5"/>
  <c r="H34468" i="5"/>
  <c r="H34469" i="5"/>
  <c r="H34470" i="5"/>
  <c r="H34471" i="5"/>
  <c r="H34472" i="5"/>
  <c r="H34473" i="5"/>
  <c r="H34474" i="5"/>
  <c r="H34475" i="5"/>
  <c r="H34476" i="5"/>
  <c r="H34477" i="5"/>
  <c r="H34478" i="5"/>
  <c r="H34479" i="5"/>
  <c r="H34480" i="5"/>
  <c r="H34481" i="5"/>
  <c r="H34482" i="5"/>
  <c r="H34483" i="5"/>
  <c r="H34484" i="5"/>
  <c r="H34485" i="5"/>
  <c r="H34486" i="5"/>
  <c r="H34487" i="5"/>
  <c r="H34488" i="5"/>
  <c r="H34489" i="5"/>
  <c r="H34490" i="5"/>
  <c r="H34491" i="5"/>
  <c r="H34492" i="5"/>
  <c r="H34493" i="5"/>
  <c r="H34494" i="5"/>
  <c r="H34495" i="5"/>
  <c r="H34496" i="5"/>
  <c r="H34497" i="5"/>
  <c r="H34498" i="5"/>
  <c r="H34499" i="5"/>
  <c r="H34500" i="5"/>
  <c r="H34501" i="5"/>
  <c r="H34502" i="5"/>
  <c r="H34503" i="5"/>
  <c r="H34504" i="5"/>
  <c r="H34505" i="5"/>
  <c r="H34506" i="5"/>
  <c r="H34507" i="5"/>
  <c r="H34508" i="5"/>
  <c r="H34509" i="5"/>
  <c r="H34510" i="5"/>
  <c r="H34511" i="5"/>
  <c r="H34512" i="5"/>
  <c r="H34513" i="5"/>
  <c r="H34514" i="5"/>
  <c r="H34515" i="5"/>
  <c r="H34516" i="5"/>
  <c r="H34517" i="5"/>
  <c r="H34518" i="5"/>
  <c r="H34519" i="5"/>
  <c r="H34520" i="5"/>
  <c r="H34521" i="5"/>
  <c r="H34522" i="5"/>
  <c r="H34523" i="5"/>
  <c r="H34524" i="5"/>
  <c r="H34525" i="5"/>
  <c r="H34526" i="5"/>
  <c r="H34527" i="5"/>
  <c r="H34528" i="5"/>
  <c r="H34529" i="5"/>
  <c r="H34530" i="5"/>
  <c r="H34531" i="5"/>
  <c r="H34532" i="5"/>
  <c r="H34533" i="5"/>
  <c r="H34534" i="5"/>
  <c r="H34535" i="5"/>
  <c r="H34536" i="5"/>
  <c r="H34537" i="5"/>
  <c r="H34538" i="5"/>
  <c r="H34539" i="5"/>
  <c r="H34540" i="5"/>
  <c r="H34541" i="5"/>
  <c r="H34542" i="5"/>
  <c r="H34543" i="5"/>
  <c r="H34544" i="5"/>
  <c r="H34545" i="5"/>
  <c r="H34546" i="5"/>
  <c r="H34547" i="5"/>
  <c r="H34548" i="5"/>
  <c r="H34549" i="5"/>
  <c r="H34550" i="5"/>
  <c r="H34551" i="5"/>
  <c r="H34552" i="5"/>
  <c r="H34553" i="5"/>
  <c r="H34554" i="5"/>
  <c r="H34555" i="5"/>
  <c r="H34556" i="5"/>
  <c r="H34557" i="5"/>
  <c r="H34558" i="5"/>
  <c r="H34559" i="5"/>
  <c r="H34560" i="5"/>
  <c r="H34561" i="5"/>
  <c r="H34562" i="5"/>
  <c r="H34563" i="5"/>
  <c r="H34564" i="5"/>
  <c r="H34565" i="5"/>
  <c r="H34566" i="5"/>
  <c r="H34567" i="5"/>
  <c r="H34568" i="5"/>
  <c r="H34569" i="5"/>
  <c r="H34570" i="5"/>
  <c r="H34571" i="5"/>
  <c r="H34572" i="5"/>
  <c r="H34573" i="5"/>
  <c r="H34574" i="5"/>
  <c r="H34575" i="5"/>
  <c r="H34576" i="5"/>
  <c r="H34577" i="5"/>
  <c r="H34578" i="5"/>
  <c r="H34579" i="5"/>
  <c r="H34580" i="5"/>
  <c r="H34581" i="5"/>
  <c r="H34582" i="5"/>
  <c r="H34583" i="5"/>
  <c r="H34584" i="5"/>
  <c r="H34585" i="5"/>
  <c r="H34586" i="5"/>
  <c r="H34587" i="5"/>
  <c r="H34588" i="5"/>
  <c r="H34589" i="5"/>
  <c r="H34590" i="5"/>
  <c r="H34591" i="5"/>
  <c r="H34592" i="5"/>
  <c r="H34593" i="5"/>
  <c r="H34594" i="5"/>
  <c r="H34595" i="5"/>
  <c r="H34596" i="5"/>
  <c r="H34597" i="5"/>
  <c r="H34598" i="5"/>
  <c r="H34599" i="5"/>
  <c r="H34600" i="5"/>
  <c r="H34601" i="5"/>
  <c r="H34602" i="5"/>
  <c r="H34603" i="5"/>
  <c r="H34604" i="5"/>
  <c r="H34605" i="5"/>
  <c r="H34606" i="5"/>
  <c r="H34607" i="5"/>
  <c r="H34608" i="5"/>
  <c r="H34609" i="5"/>
  <c r="H34610" i="5"/>
  <c r="H34611" i="5"/>
  <c r="H34612" i="5"/>
  <c r="H34613" i="5"/>
  <c r="H34614" i="5"/>
  <c r="H34615" i="5"/>
  <c r="H34616" i="5"/>
  <c r="H34617" i="5"/>
  <c r="H34618" i="5"/>
  <c r="H34619" i="5"/>
  <c r="H34620" i="5"/>
  <c r="H34621" i="5"/>
  <c r="H34622" i="5"/>
  <c r="H34623" i="5"/>
  <c r="H34624" i="5"/>
  <c r="H34625" i="5"/>
  <c r="H34626" i="5"/>
  <c r="H34627" i="5"/>
  <c r="H34628" i="5"/>
  <c r="H34629" i="5"/>
  <c r="H34630" i="5"/>
  <c r="H34631" i="5"/>
  <c r="H34632" i="5"/>
  <c r="H34633" i="5"/>
  <c r="H34634" i="5"/>
  <c r="H34635" i="5"/>
  <c r="H34636" i="5"/>
  <c r="H34637" i="5"/>
  <c r="H34638" i="5"/>
  <c r="H34639" i="5"/>
  <c r="H34640" i="5"/>
  <c r="H34641" i="5"/>
  <c r="H34642" i="5"/>
  <c r="H34643" i="5"/>
  <c r="H34644" i="5"/>
  <c r="H34645" i="5"/>
  <c r="H34646" i="5"/>
  <c r="H34647" i="5"/>
  <c r="H34648" i="5"/>
  <c r="H34649" i="5"/>
  <c r="H34650" i="5"/>
  <c r="H34651" i="5"/>
  <c r="H34652" i="5"/>
  <c r="H34653" i="5"/>
  <c r="H34654" i="5"/>
  <c r="H34655" i="5"/>
  <c r="H34656" i="5"/>
  <c r="H34657" i="5"/>
  <c r="H34658" i="5"/>
  <c r="H34659" i="5"/>
  <c r="H34660" i="5"/>
  <c r="H34661" i="5"/>
  <c r="H34662" i="5"/>
  <c r="H34663" i="5"/>
  <c r="H34664" i="5"/>
  <c r="H34665" i="5"/>
  <c r="H34666" i="5"/>
  <c r="H34667" i="5"/>
  <c r="H34668" i="5"/>
  <c r="H34669" i="5"/>
  <c r="H34670" i="5"/>
  <c r="H34671" i="5"/>
  <c r="H34672" i="5"/>
  <c r="H34673" i="5"/>
  <c r="H34674" i="5"/>
  <c r="H34675" i="5"/>
  <c r="H34676" i="5"/>
  <c r="H34677" i="5"/>
  <c r="H34678" i="5"/>
  <c r="H34679" i="5"/>
  <c r="H34680" i="5"/>
  <c r="H34681" i="5"/>
  <c r="H34682" i="5"/>
  <c r="H34683" i="5"/>
  <c r="H34684" i="5"/>
  <c r="H34685" i="5"/>
  <c r="H34686" i="5"/>
  <c r="H34687" i="5"/>
  <c r="H34688" i="5"/>
  <c r="H34689" i="5"/>
  <c r="H34690" i="5"/>
  <c r="H34691" i="5"/>
  <c r="H34692" i="5"/>
  <c r="H34693" i="5"/>
  <c r="H34694" i="5"/>
  <c r="H34695" i="5"/>
  <c r="H34696" i="5"/>
  <c r="H34697" i="5"/>
  <c r="H34698" i="5"/>
  <c r="H34699" i="5"/>
  <c r="H34700" i="5"/>
  <c r="H34701" i="5"/>
  <c r="H34702" i="5"/>
  <c r="H34703" i="5"/>
  <c r="H34704" i="5"/>
  <c r="H34705" i="5"/>
  <c r="H34706" i="5"/>
  <c r="H34707" i="5"/>
  <c r="H34708" i="5"/>
  <c r="H34709" i="5"/>
  <c r="H34710" i="5"/>
  <c r="H34711" i="5"/>
  <c r="H34712" i="5"/>
  <c r="H34713" i="5"/>
  <c r="H34714" i="5"/>
  <c r="H34715" i="5"/>
  <c r="H34716" i="5"/>
  <c r="H34717" i="5"/>
  <c r="H34718" i="5"/>
  <c r="H34719" i="5"/>
  <c r="H34720" i="5"/>
  <c r="H34721" i="5"/>
  <c r="H34722" i="5"/>
  <c r="H34723" i="5"/>
  <c r="H34724" i="5"/>
  <c r="H34725" i="5"/>
  <c r="H34726" i="5"/>
  <c r="H34727" i="5"/>
  <c r="H34728" i="5"/>
  <c r="H34729" i="5"/>
  <c r="H34730" i="5"/>
  <c r="H34731" i="5"/>
  <c r="H34732" i="5"/>
  <c r="H34733" i="5"/>
  <c r="H34734" i="5"/>
  <c r="H34735" i="5"/>
  <c r="H34736" i="5"/>
  <c r="H34737" i="5"/>
  <c r="H34738" i="5"/>
  <c r="H34739" i="5"/>
  <c r="H34740" i="5"/>
  <c r="H34741" i="5"/>
  <c r="H34742" i="5"/>
  <c r="H34743" i="5"/>
  <c r="H34744" i="5"/>
  <c r="H34745" i="5"/>
  <c r="H34746" i="5"/>
  <c r="H34747" i="5"/>
  <c r="H34748" i="5"/>
  <c r="H34749" i="5"/>
  <c r="H34750" i="5"/>
  <c r="H34751" i="5"/>
  <c r="H34752" i="5"/>
  <c r="H34753" i="5"/>
  <c r="H34754" i="5"/>
  <c r="H34755" i="5"/>
  <c r="H34756" i="5"/>
  <c r="H34757" i="5"/>
  <c r="H34758" i="5"/>
  <c r="H34759" i="5"/>
  <c r="H34760" i="5"/>
  <c r="H34761" i="5"/>
  <c r="H34762" i="5"/>
  <c r="H34763" i="5"/>
  <c r="H34764" i="5"/>
  <c r="H34765" i="5"/>
  <c r="H34766" i="5"/>
  <c r="H34767" i="5"/>
  <c r="H34768" i="5"/>
  <c r="H34769" i="5"/>
  <c r="H34770" i="5"/>
  <c r="H34771" i="5"/>
  <c r="H34772" i="5"/>
  <c r="H34773" i="5"/>
  <c r="H34774" i="5"/>
  <c r="H34775" i="5"/>
  <c r="H34776" i="5"/>
  <c r="H34777" i="5"/>
  <c r="H34778" i="5"/>
  <c r="H34779" i="5"/>
  <c r="H34780" i="5"/>
  <c r="H34781" i="5"/>
  <c r="H34782" i="5"/>
  <c r="H34783" i="5"/>
  <c r="H34784" i="5"/>
  <c r="H34785" i="5"/>
  <c r="H34786" i="5"/>
  <c r="H34787" i="5"/>
  <c r="H34788" i="5"/>
  <c r="H34789" i="5"/>
  <c r="H34790" i="5"/>
  <c r="H34791" i="5"/>
  <c r="H34792" i="5"/>
  <c r="H34793" i="5"/>
  <c r="H34794" i="5"/>
  <c r="H34795" i="5"/>
  <c r="H34796" i="5"/>
  <c r="H34797" i="5"/>
  <c r="H34798" i="5"/>
  <c r="H34799" i="5"/>
  <c r="H34800" i="5"/>
  <c r="H34801" i="5"/>
  <c r="H34802" i="5"/>
  <c r="H34803" i="5"/>
  <c r="H34804" i="5"/>
  <c r="H34805" i="5"/>
  <c r="H34806" i="5"/>
  <c r="H34807" i="5"/>
  <c r="H34808" i="5"/>
  <c r="H34809" i="5"/>
  <c r="H34810" i="5"/>
  <c r="H34811" i="5"/>
  <c r="H34812" i="5"/>
  <c r="H34813" i="5"/>
  <c r="H34814" i="5"/>
  <c r="H34815" i="5"/>
  <c r="H34816" i="5"/>
  <c r="H34817" i="5"/>
  <c r="H34818" i="5"/>
  <c r="H34819" i="5"/>
  <c r="H34820" i="5"/>
  <c r="H34821" i="5"/>
  <c r="H34822" i="5"/>
  <c r="H34823" i="5"/>
  <c r="H34824" i="5"/>
  <c r="H34825" i="5"/>
  <c r="H34826" i="5"/>
  <c r="H34827" i="5"/>
  <c r="H34828" i="5"/>
  <c r="H34829" i="5"/>
  <c r="H34830" i="5"/>
  <c r="H34831" i="5"/>
  <c r="H34832" i="5"/>
  <c r="H34833" i="5"/>
  <c r="H34834" i="5"/>
  <c r="H34835" i="5"/>
  <c r="H34836" i="5"/>
  <c r="H34837" i="5"/>
  <c r="H34838" i="5"/>
  <c r="H34839" i="5"/>
  <c r="H34840" i="5"/>
  <c r="H34841" i="5"/>
  <c r="H34842" i="5"/>
  <c r="H34843" i="5"/>
  <c r="H34844" i="5"/>
  <c r="H34845" i="5"/>
  <c r="H34846" i="5"/>
  <c r="H34847" i="5"/>
  <c r="H34848" i="5"/>
  <c r="H34849" i="5"/>
  <c r="H34850" i="5"/>
  <c r="H34851" i="5"/>
  <c r="H34852" i="5"/>
  <c r="H34853" i="5"/>
  <c r="H34854" i="5"/>
  <c r="H34855" i="5"/>
  <c r="H34856" i="5"/>
  <c r="H34857" i="5"/>
  <c r="H34858" i="5"/>
  <c r="H34859" i="5"/>
  <c r="H34860" i="5"/>
  <c r="H34861" i="5"/>
  <c r="H34862" i="5"/>
  <c r="H34863" i="5"/>
  <c r="H34864" i="5"/>
  <c r="H34865" i="5"/>
  <c r="H34866" i="5"/>
  <c r="H34867" i="5"/>
  <c r="H34868" i="5"/>
  <c r="H34869" i="5"/>
  <c r="H34870" i="5"/>
  <c r="H34871" i="5"/>
  <c r="H34872" i="5"/>
  <c r="H34873" i="5"/>
  <c r="H34874" i="5"/>
  <c r="H34875" i="5"/>
  <c r="H34876" i="5"/>
  <c r="H34877" i="5"/>
  <c r="H34878" i="5"/>
  <c r="H34879" i="5"/>
  <c r="H34880" i="5"/>
  <c r="H34881" i="5"/>
  <c r="H34882" i="5"/>
  <c r="H34883" i="5"/>
  <c r="H34884" i="5"/>
  <c r="H34885" i="5"/>
  <c r="H34886" i="5"/>
  <c r="H34887" i="5"/>
  <c r="H34888" i="5"/>
  <c r="H34889" i="5"/>
  <c r="H34890" i="5"/>
  <c r="H34891" i="5"/>
  <c r="H34892" i="5"/>
  <c r="H34893" i="5"/>
  <c r="H34894" i="5"/>
  <c r="H34895" i="5"/>
  <c r="H34896" i="5"/>
  <c r="H34897" i="5"/>
  <c r="H34898" i="5"/>
  <c r="H34899" i="5"/>
  <c r="H34900" i="5"/>
  <c r="H34901" i="5"/>
  <c r="H34902" i="5"/>
  <c r="H34903" i="5"/>
  <c r="H34904" i="5"/>
  <c r="H34905" i="5"/>
  <c r="H34906" i="5"/>
  <c r="H34907" i="5"/>
  <c r="H34908" i="5"/>
  <c r="H34909" i="5"/>
  <c r="H34910" i="5"/>
  <c r="H34911" i="5"/>
  <c r="H34912" i="5"/>
  <c r="H34913" i="5"/>
  <c r="H34914" i="5"/>
  <c r="H34915" i="5"/>
  <c r="H34916" i="5"/>
  <c r="H34917" i="5"/>
  <c r="H34918" i="5"/>
  <c r="H34919" i="5"/>
  <c r="H34920" i="5"/>
  <c r="H34921" i="5"/>
  <c r="H34922" i="5"/>
  <c r="H34923" i="5"/>
  <c r="H34924" i="5"/>
  <c r="H34925" i="5"/>
  <c r="H34926" i="5"/>
  <c r="H34927" i="5"/>
  <c r="H34928" i="5"/>
  <c r="H34929" i="5"/>
  <c r="H34930" i="5"/>
  <c r="H34931" i="5"/>
  <c r="H34932" i="5"/>
  <c r="H34933" i="5"/>
  <c r="H34934" i="5"/>
  <c r="H34935" i="5"/>
  <c r="H34936" i="5"/>
  <c r="H34937" i="5"/>
  <c r="H34938" i="5"/>
  <c r="H34939" i="5"/>
  <c r="H34940" i="5"/>
  <c r="H34941" i="5"/>
  <c r="H34942" i="5"/>
  <c r="H34943" i="5"/>
  <c r="H34944" i="5"/>
  <c r="H34945" i="5"/>
  <c r="H34946" i="5"/>
  <c r="H34947" i="5"/>
  <c r="H34948" i="5"/>
  <c r="H34949" i="5"/>
  <c r="H34950" i="5"/>
  <c r="H34951" i="5"/>
  <c r="H34952" i="5"/>
  <c r="H34953" i="5"/>
  <c r="H34954" i="5"/>
  <c r="H34955" i="5"/>
  <c r="H34956" i="5"/>
  <c r="H34957" i="5"/>
  <c r="H34958" i="5"/>
  <c r="H34959" i="5"/>
  <c r="H34960" i="5"/>
  <c r="H34961" i="5"/>
  <c r="H34962" i="5"/>
  <c r="H34963" i="5"/>
  <c r="H34964" i="5"/>
  <c r="H34965" i="5"/>
  <c r="H34966" i="5"/>
  <c r="H34967" i="5"/>
  <c r="H34968" i="5"/>
  <c r="H34969" i="5"/>
  <c r="H34970" i="5"/>
  <c r="H34971" i="5"/>
  <c r="H34972" i="5"/>
  <c r="H34973" i="5"/>
  <c r="H34974" i="5"/>
  <c r="H34975" i="5"/>
  <c r="H34976" i="5"/>
  <c r="H34977" i="5"/>
  <c r="H34978" i="5"/>
  <c r="H34979" i="5"/>
  <c r="H34980" i="5"/>
  <c r="H34981" i="5"/>
  <c r="H34982" i="5"/>
  <c r="H34983" i="5"/>
  <c r="H34984" i="5"/>
  <c r="H34985" i="5"/>
  <c r="H34986" i="5"/>
  <c r="H34987" i="5"/>
  <c r="H34988" i="5"/>
  <c r="H34989" i="5"/>
  <c r="H34990" i="5"/>
  <c r="H34991" i="5"/>
  <c r="H34992" i="5"/>
  <c r="H34993" i="5"/>
  <c r="H34994" i="5"/>
  <c r="H34995" i="5"/>
  <c r="H34996" i="5"/>
  <c r="H34997" i="5"/>
  <c r="H34998" i="5"/>
  <c r="H34999" i="5"/>
  <c r="H35000" i="5"/>
  <c r="H35001" i="5"/>
  <c r="H35002" i="5"/>
  <c r="H35003" i="5"/>
  <c r="H35004" i="5"/>
  <c r="H35005" i="5"/>
  <c r="H35006" i="5"/>
  <c r="H35007" i="5"/>
  <c r="H35008" i="5"/>
  <c r="H35009" i="5"/>
  <c r="H35010" i="5"/>
  <c r="H35011" i="5"/>
  <c r="H35012" i="5"/>
  <c r="H35013" i="5"/>
  <c r="H35014" i="5"/>
  <c r="H35015" i="5"/>
  <c r="H35016" i="5"/>
  <c r="H35017" i="5"/>
  <c r="H35018" i="5"/>
  <c r="H35019" i="5"/>
  <c r="H35020" i="5"/>
  <c r="H35021" i="5"/>
  <c r="H35022" i="5"/>
  <c r="H35023" i="5"/>
  <c r="H35024" i="5"/>
  <c r="H35025" i="5"/>
  <c r="H35026" i="5"/>
  <c r="H35027" i="5"/>
  <c r="H35028" i="5"/>
  <c r="H35029" i="5"/>
  <c r="H35030" i="5"/>
  <c r="H35031" i="5"/>
  <c r="H35032" i="5"/>
  <c r="H35033" i="5"/>
  <c r="H35034" i="5"/>
  <c r="H35035" i="5"/>
  <c r="H35036" i="5"/>
  <c r="H35037" i="5"/>
  <c r="H35038" i="5"/>
  <c r="H35039" i="5"/>
  <c r="H35040" i="5"/>
  <c r="H35041" i="5"/>
  <c r="H35042" i="5"/>
  <c r="H35043" i="5"/>
  <c r="H35044" i="5"/>
  <c r="H35045" i="5"/>
  <c r="H35046" i="5"/>
  <c r="H35047" i="5"/>
  <c r="H35048" i="5"/>
  <c r="H35049" i="5"/>
  <c r="H35050" i="5"/>
  <c r="H35051" i="5"/>
  <c r="H35052" i="5"/>
  <c r="H35053" i="5"/>
  <c r="H35054" i="5"/>
  <c r="H35055" i="5"/>
  <c r="H35056" i="5"/>
  <c r="H35057" i="5"/>
  <c r="H35058" i="5"/>
  <c r="H35059" i="5"/>
  <c r="H35060" i="5"/>
  <c r="H35061" i="5"/>
  <c r="H35062" i="5"/>
  <c r="H35063" i="5"/>
  <c r="H35064" i="5"/>
  <c r="H35065" i="5"/>
  <c r="H35066" i="5"/>
  <c r="H35067" i="5"/>
  <c r="H35068" i="5"/>
  <c r="H35069" i="5"/>
  <c r="H35070" i="5"/>
  <c r="H35071" i="5"/>
  <c r="H35072" i="5"/>
  <c r="H35073" i="5"/>
  <c r="H35074" i="5"/>
  <c r="H35075" i="5"/>
  <c r="H35076" i="5"/>
  <c r="H35077" i="5"/>
  <c r="H35078" i="5"/>
  <c r="H35079" i="5"/>
  <c r="H35080" i="5"/>
  <c r="H35081" i="5"/>
  <c r="H35082" i="5"/>
  <c r="H35083" i="5"/>
  <c r="H35084" i="5"/>
  <c r="H35085" i="5"/>
  <c r="H35086" i="5"/>
  <c r="H35087" i="5"/>
  <c r="H35088" i="5"/>
  <c r="H35089" i="5"/>
  <c r="H35090" i="5"/>
  <c r="H35091" i="5"/>
  <c r="H35092" i="5"/>
  <c r="H35093" i="5"/>
  <c r="H35094" i="5"/>
  <c r="H35095" i="5"/>
  <c r="H35096" i="5"/>
  <c r="H35097" i="5"/>
  <c r="H35098" i="5"/>
  <c r="H35099" i="5"/>
  <c r="H35100" i="5"/>
  <c r="H35101" i="5"/>
  <c r="H35102" i="5"/>
  <c r="H35103" i="5"/>
  <c r="H35104" i="5"/>
  <c r="H35105" i="5"/>
  <c r="H35106" i="5"/>
  <c r="H35107" i="5"/>
  <c r="H35108" i="5"/>
  <c r="H35109" i="5"/>
  <c r="H35110" i="5"/>
  <c r="H35111" i="5"/>
  <c r="H35112" i="5"/>
  <c r="H35113" i="5"/>
  <c r="H35114" i="5"/>
  <c r="H35115" i="5"/>
  <c r="H35116" i="5"/>
  <c r="H35117" i="5"/>
  <c r="H35118" i="5"/>
  <c r="H35119" i="5"/>
  <c r="H35120" i="5"/>
  <c r="H35121" i="5"/>
  <c r="H35122" i="5"/>
  <c r="H35123" i="5"/>
  <c r="H35124" i="5"/>
  <c r="H35125" i="5"/>
  <c r="H35126" i="5"/>
  <c r="H35127" i="5"/>
  <c r="H35128" i="5"/>
  <c r="H35129" i="5"/>
  <c r="H35130" i="5"/>
  <c r="H35131" i="5"/>
  <c r="H35132" i="5"/>
  <c r="H35133" i="5"/>
  <c r="H35134" i="5"/>
  <c r="H35135" i="5"/>
  <c r="H35136" i="5"/>
  <c r="H35137" i="5"/>
  <c r="H35138" i="5"/>
  <c r="H35139" i="5"/>
  <c r="H35140" i="5"/>
  <c r="H35141" i="5"/>
  <c r="H35142" i="5"/>
  <c r="H35143" i="5"/>
  <c r="H35144" i="5"/>
  <c r="H35145" i="5"/>
  <c r="H35146" i="5"/>
  <c r="H35147" i="5"/>
  <c r="H35148" i="5"/>
  <c r="H35149" i="5"/>
  <c r="H35150" i="5"/>
  <c r="H35151" i="5"/>
  <c r="H35152" i="5"/>
  <c r="H35153" i="5"/>
  <c r="H35154" i="5"/>
  <c r="H35155" i="5"/>
  <c r="H35156" i="5"/>
  <c r="H35157" i="5"/>
  <c r="H35158" i="5"/>
  <c r="H35159" i="5"/>
  <c r="H35160" i="5"/>
  <c r="H35161" i="5"/>
  <c r="H35162" i="5"/>
  <c r="H35163" i="5"/>
  <c r="H35164" i="5"/>
  <c r="H35165" i="5"/>
  <c r="H35166" i="5"/>
  <c r="H35167" i="5"/>
  <c r="H35168" i="5"/>
  <c r="H35169" i="5"/>
  <c r="H35170" i="5"/>
  <c r="H35171" i="5"/>
  <c r="H35172" i="5"/>
  <c r="H35173" i="5"/>
  <c r="H35174" i="5"/>
  <c r="H35175" i="5"/>
  <c r="H35176" i="5"/>
  <c r="H35177" i="5"/>
  <c r="H35178" i="5"/>
  <c r="H35179" i="5"/>
  <c r="H35180" i="5"/>
  <c r="H35181" i="5"/>
  <c r="H35182" i="5"/>
  <c r="H35183" i="5"/>
  <c r="H35184" i="5"/>
  <c r="H35185" i="5"/>
  <c r="H35186" i="5"/>
  <c r="H35187" i="5"/>
  <c r="H35188" i="5"/>
  <c r="H35189" i="5"/>
  <c r="H35190" i="5"/>
  <c r="H35191" i="5"/>
  <c r="H35192" i="5"/>
  <c r="H35193" i="5"/>
  <c r="H35194" i="5"/>
  <c r="H35195" i="5"/>
  <c r="H35196" i="5"/>
  <c r="H35197" i="5"/>
  <c r="H35198" i="5"/>
  <c r="H35199" i="5"/>
  <c r="H35200" i="5"/>
  <c r="H35201" i="5"/>
  <c r="H35202" i="5"/>
  <c r="H35203" i="5"/>
  <c r="H35204" i="5"/>
  <c r="H35205" i="5"/>
  <c r="H35206" i="5"/>
  <c r="H35207" i="5"/>
  <c r="H35208" i="5"/>
  <c r="H35209" i="5"/>
  <c r="H35210" i="5"/>
  <c r="H35211" i="5"/>
  <c r="H35212" i="5"/>
  <c r="H35213" i="5"/>
  <c r="H35214" i="5"/>
  <c r="H35215" i="5"/>
  <c r="H35216" i="5"/>
  <c r="H35217" i="5"/>
  <c r="H35218" i="5"/>
  <c r="H35219" i="5"/>
  <c r="H35220" i="5"/>
  <c r="H35221" i="5"/>
  <c r="H35222" i="5"/>
  <c r="H35223" i="5"/>
  <c r="H35224" i="5"/>
  <c r="H35225" i="5"/>
  <c r="H35226" i="5"/>
  <c r="H35227" i="5"/>
  <c r="H35228" i="5"/>
  <c r="H35229" i="5"/>
  <c r="H35230" i="5"/>
  <c r="H35231" i="5"/>
  <c r="H35232" i="5"/>
  <c r="H35233" i="5"/>
  <c r="H35234" i="5"/>
  <c r="H35235" i="5"/>
  <c r="H35236" i="5"/>
  <c r="H35237" i="5"/>
  <c r="H35238" i="5"/>
  <c r="H35239" i="5"/>
  <c r="H35240" i="5"/>
  <c r="H35241" i="5"/>
  <c r="H35242" i="5"/>
  <c r="H35243" i="5"/>
  <c r="H35244" i="5"/>
  <c r="H35245" i="5"/>
  <c r="H35246" i="5"/>
  <c r="H35247" i="5"/>
  <c r="H35248" i="5"/>
  <c r="H35249" i="5"/>
  <c r="H35250" i="5"/>
  <c r="H35251" i="5"/>
  <c r="H35252" i="5"/>
  <c r="H35253" i="5"/>
  <c r="H35254" i="5"/>
  <c r="H35255" i="5"/>
  <c r="H35256" i="5"/>
  <c r="H35257" i="5"/>
  <c r="H35258" i="5"/>
  <c r="H35259" i="5"/>
  <c r="H35260" i="5"/>
  <c r="H35261" i="5"/>
  <c r="H35262" i="5"/>
  <c r="H35263" i="5"/>
  <c r="H35264" i="5"/>
  <c r="H35265" i="5"/>
  <c r="H35266" i="5"/>
  <c r="H35267" i="5"/>
  <c r="H35268" i="5"/>
  <c r="H35269" i="5"/>
  <c r="H35270" i="5"/>
  <c r="H35271" i="5"/>
  <c r="H35272" i="5"/>
  <c r="H35273" i="5"/>
  <c r="H35274" i="5"/>
  <c r="H35275" i="5"/>
  <c r="H35276" i="5"/>
  <c r="H35277" i="5"/>
  <c r="H35278" i="5"/>
  <c r="H35279" i="5"/>
  <c r="H35280" i="5"/>
  <c r="H35281" i="5"/>
  <c r="H35282" i="5"/>
  <c r="H35283" i="5"/>
  <c r="H35284" i="5"/>
  <c r="H35285" i="5"/>
  <c r="H35286" i="5"/>
  <c r="H35287" i="5"/>
  <c r="H35288" i="5"/>
  <c r="H35289" i="5"/>
  <c r="H35290" i="5"/>
  <c r="H35291" i="5"/>
  <c r="H35292" i="5"/>
  <c r="H35293" i="5"/>
  <c r="H35294" i="5"/>
  <c r="H35295" i="5"/>
  <c r="H35296" i="5"/>
  <c r="H35297" i="5"/>
  <c r="H35298" i="5"/>
  <c r="H35299" i="5"/>
  <c r="H35300" i="5"/>
  <c r="H35301" i="5"/>
  <c r="H35302" i="5"/>
  <c r="H35303" i="5"/>
  <c r="H35304" i="5"/>
  <c r="H35305" i="5"/>
  <c r="H35306" i="5"/>
  <c r="H35307" i="5"/>
  <c r="H35308" i="5"/>
  <c r="H35309" i="5"/>
  <c r="H35310" i="5"/>
  <c r="H35311" i="5"/>
  <c r="H35312" i="5"/>
  <c r="H35313" i="5"/>
  <c r="H35314" i="5"/>
  <c r="H35315" i="5"/>
  <c r="H35316" i="5"/>
  <c r="H35317" i="5"/>
  <c r="H35318" i="5"/>
  <c r="H35319" i="5"/>
  <c r="H35320" i="5"/>
  <c r="H35321" i="5"/>
  <c r="H35322" i="5"/>
  <c r="H35323" i="5"/>
  <c r="H35324" i="5"/>
  <c r="H35325" i="5"/>
  <c r="H35326" i="5"/>
  <c r="H35327" i="5"/>
  <c r="H35328" i="5"/>
  <c r="H35329" i="5"/>
  <c r="H35330" i="5"/>
  <c r="H35331" i="5"/>
  <c r="H35332" i="5"/>
  <c r="H35333" i="5"/>
  <c r="H35334" i="5"/>
  <c r="H35335" i="5"/>
  <c r="H35336" i="5"/>
  <c r="H35337" i="5"/>
  <c r="H35338" i="5"/>
  <c r="H35339" i="5"/>
  <c r="H35340" i="5"/>
  <c r="H35341" i="5"/>
  <c r="H35342" i="5"/>
  <c r="H35343" i="5"/>
  <c r="H35344" i="5"/>
  <c r="H35345" i="5"/>
  <c r="H35346" i="5"/>
  <c r="H35347" i="5"/>
  <c r="H35348" i="5"/>
  <c r="H35349" i="5"/>
  <c r="H35350" i="5"/>
  <c r="H35351" i="5"/>
  <c r="H35352" i="5"/>
  <c r="H35353" i="5"/>
  <c r="H35354" i="5"/>
  <c r="H35355" i="5"/>
  <c r="H35356" i="5"/>
  <c r="H35357" i="5"/>
  <c r="H35358" i="5"/>
  <c r="H35359" i="5"/>
  <c r="H35360" i="5"/>
  <c r="H35361" i="5"/>
  <c r="H35362" i="5"/>
  <c r="H35363" i="5"/>
  <c r="H35364" i="5"/>
  <c r="H35365" i="5"/>
  <c r="H35366" i="5"/>
  <c r="H35367" i="5"/>
  <c r="H35368" i="5"/>
  <c r="H35369" i="5"/>
  <c r="H35370" i="5"/>
  <c r="H35371" i="5"/>
  <c r="H35372" i="5"/>
  <c r="H35373" i="5"/>
  <c r="H35374" i="5"/>
  <c r="H35375" i="5"/>
  <c r="H35376" i="5"/>
  <c r="H35377" i="5"/>
  <c r="H35378" i="5"/>
  <c r="H35379" i="5"/>
  <c r="H35380" i="5"/>
  <c r="H35381" i="5"/>
  <c r="H35382" i="5"/>
  <c r="H35383" i="5"/>
  <c r="H35384" i="5"/>
  <c r="H35385" i="5"/>
  <c r="H35386" i="5"/>
  <c r="H35387" i="5"/>
  <c r="H35388" i="5"/>
  <c r="H35389" i="5"/>
  <c r="H35390" i="5"/>
  <c r="H35391" i="5"/>
  <c r="H35392" i="5"/>
  <c r="H35393" i="5"/>
  <c r="H35394" i="5"/>
  <c r="H35395" i="5"/>
  <c r="H35396" i="5"/>
  <c r="H35397" i="5"/>
  <c r="H35398" i="5"/>
  <c r="H35399" i="5"/>
  <c r="H35400" i="5"/>
  <c r="H35401" i="5"/>
  <c r="H35402" i="5"/>
  <c r="H35403" i="5"/>
  <c r="H35404" i="5"/>
  <c r="H35405" i="5"/>
  <c r="H35406" i="5"/>
  <c r="H35407" i="5"/>
  <c r="H35408" i="5"/>
  <c r="H35409" i="5"/>
  <c r="H35410" i="5"/>
  <c r="H35411" i="5"/>
  <c r="H35412" i="5"/>
  <c r="H35413" i="5"/>
  <c r="H35414" i="5"/>
  <c r="H35415" i="5"/>
  <c r="H35416" i="5"/>
  <c r="H35417" i="5"/>
  <c r="H35418" i="5"/>
  <c r="H35419" i="5"/>
  <c r="H35420" i="5"/>
  <c r="H35421" i="5"/>
  <c r="H35422" i="5"/>
  <c r="H35423" i="5"/>
  <c r="H35424" i="5"/>
  <c r="H35425" i="5"/>
  <c r="H35426" i="5"/>
  <c r="H35427" i="5"/>
  <c r="H35428" i="5"/>
  <c r="H35429" i="5"/>
  <c r="H35430" i="5"/>
  <c r="H35431" i="5"/>
  <c r="H35432" i="5"/>
  <c r="H35433" i="5"/>
  <c r="H35434" i="5"/>
  <c r="H35435" i="5"/>
  <c r="H35436" i="5"/>
  <c r="H35437" i="5"/>
  <c r="H35438" i="5"/>
  <c r="H35439" i="5"/>
  <c r="H35440" i="5"/>
  <c r="H35441" i="5"/>
  <c r="H35442" i="5"/>
  <c r="H35443" i="5"/>
  <c r="H35444" i="5"/>
  <c r="H35445" i="5"/>
  <c r="H35446" i="5"/>
  <c r="H35447" i="5"/>
  <c r="H35448" i="5"/>
  <c r="H35449" i="5"/>
  <c r="H35450" i="5"/>
  <c r="H35451" i="5"/>
  <c r="H35452" i="5"/>
  <c r="H35453" i="5"/>
  <c r="H35454" i="5"/>
  <c r="H35455" i="5"/>
  <c r="H35456" i="5"/>
  <c r="H35457" i="5"/>
  <c r="H35458" i="5"/>
  <c r="H35459" i="5"/>
  <c r="H35460" i="5"/>
  <c r="H35461" i="5"/>
  <c r="H35462" i="5"/>
  <c r="H35463" i="5"/>
  <c r="H35464" i="5"/>
  <c r="H35465" i="5"/>
  <c r="H35466" i="5"/>
  <c r="H35467" i="5"/>
  <c r="H35468" i="5"/>
  <c r="H35469" i="5"/>
  <c r="H35470" i="5"/>
  <c r="H35471" i="5"/>
  <c r="H35472" i="5"/>
  <c r="H35473" i="5"/>
  <c r="H35474" i="5"/>
  <c r="H35475" i="5"/>
  <c r="H35476" i="5"/>
  <c r="H35477" i="5"/>
  <c r="H35478" i="5"/>
  <c r="H35479" i="5"/>
  <c r="H35480" i="5"/>
  <c r="H35481" i="5"/>
  <c r="H35482" i="5"/>
  <c r="H35483" i="5"/>
  <c r="H35484" i="5"/>
  <c r="H35485" i="5"/>
  <c r="H35486" i="5"/>
  <c r="H35487" i="5"/>
  <c r="H35488" i="5"/>
  <c r="H35489" i="5"/>
  <c r="H35490" i="5"/>
  <c r="H35491" i="5"/>
  <c r="H35492" i="5"/>
  <c r="H35493" i="5"/>
  <c r="H35494" i="5"/>
  <c r="H35495" i="5"/>
  <c r="H35496" i="5"/>
  <c r="H35497" i="5"/>
  <c r="H35498" i="5"/>
  <c r="H35499" i="5"/>
  <c r="H35500" i="5"/>
  <c r="H35501" i="5"/>
  <c r="H35502" i="5"/>
  <c r="H35503" i="5"/>
  <c r="H35504" i="5"/>
  <c r="H35505" i="5"/>
  <c r="H35506" i="5"/>
  <c r="H35507" i="5"/>
  <c r="H35508" i="5"/>
  <c r="H35509" i="5"/>
  <c r="H35510" i="5"/>
  <c r="H35511" i="5"/>
  <c r="H35512" i="5"/>
  <c r="H35513" i="5"/>
  <c r="H35514" i="5"/>
  <c r="H35515" i="5"/>
  <c r="H35516" i="5"/>
  <c r="H35517" i="5"/>
  <c r="H35518" i="5"/>
  <c r="H35519" i="5"/>
  <c r="H35520" i="5"/>
  <c r="H35521" i="5"/>
  <c r="H35522" i="5"/>
  <c r="H35523" i="5"/>
  <c r="H35524" i="5"/>
  <c r="H35525" i="5"/>
  <c r="H35526" i="5"/>
  <c r="H35527" i="5"/>
  <c r="H35528" i="5"/>
  <c r="H35529" i="5"/>
  <c r="H35530" i="5"/>
  <c r="H35531" i="5"/>
  <c r="H35532" i="5"/>
  <c r="H35533" i="5"/>
  <c r="H35534" i="5"/>
  <c r="H35535" i="5"/>
  <c r="H35536" i="5"/>
  <c r="H35537" i="5"/>
  <c r="H35538" i="5"/>
  <c r="H35539" i="5"/>
  <c r="H35540" i="5"/>
  <c r="H35541" i="5"/>
  <c r="H35542" i="5"/>
  <c r="H35543" i="5"/>
  <c r="H35544" i="5"/>
  <c r="H35545" i="5"/>
  <c r="H35546" i="5"/>
  <c r="H35547" i="5"/>
  <c r="H35548" i="5"/>
  <c r="H35549" i="5"/>
  <c r="H35550" i="5"/>
  <c r="H35551" i="5"/>
  <c r="H35552" i="5"/>
  <c r="H35553" i="5"/>
  <c r="H35554" i="5"/>
  <c r="H35555" i="5"/>
  <c r="H35556" i="5"/>
  <c r="H35557" i="5"/>
  <c r="H35558" i="5"/>
  <c r="H35559" i="5"/>
  <c r="H35560" i="5"/>
  <c r="H35561" i="5"/>
  <c r="H35562" i="5"/>
  <c r="H35563" i="5"/>
  <c r="H35564" i="5"/>
  <c r="H35565" i="5"/>
  <c r="H35566" i="5"/>
  <c r="H35567" i="5"/>
  <c r="H35568" i="5"/>
  <c r="H35569" i="5"/>
  <c r="H35570" i="5"/>
  <c r="H35571" i="5"/>
  <c r="H35572" i="5"/>
  <c r="H35573" i="5"/>
  <c r="H35574" i="5"/>
  <c r="H35575" i="5"/>
  <c r="H35576" i="5"/>
  <c r="H35577" i="5"/>
  <c r="H35578" i="5"/>
  <c r="H35579" i="5"/>
  <c r="H35580" i="5"/>
  <c r="H35581" i="5"/>
  <c r="H35582" i="5"/>
  <c r="H35583" i="5"/>
  <c r="H35584" i="5"/>
  <c r="H35585" i="5"/>
  <c r="H35586" i="5"/>
  <c r="H35587" i="5"/>
  <c r="H35588" i="5"/>
  <c r="H35589" i="5"/>
  <c r="H35590" i="5"/>
  <c r="H35591" i="5"/>
  <c r="H35592" i="5"/>
  <c r="H35593" i="5"/>
  <c r="H35594" i="5"/>
  <c r="H35595" i="5"/>
  <c r="H35596" i="5"/>
  <c r="H35597" i="5"/>
  <c r="H35598" i="5"/>
  <c r="H35599" i="5"/>
  <c r="H35600" i="5"/>
  <c r="H35601" i="5"/>
  <c r="H35602" i="5"/>
  <c r="H35603" i="5"/>
  <c r="H35604" i="5"/>
  <c r="H35605" i="5"/>
  <c r="H35606" i="5"/>
  <c r="H35607" i="5"/>
  <c r="H35608" i="5"/>
  <c r="H35609" i="5"/>
  <c r="H35610" i="5"/>
  <c r="H35611" i="5"/>
  <c r="H35612" i="5"/>
  <c r="H35613" i="5"/>
  <c r="H35614" i="5"/>
  <c r="H35615" i="5"/>
  <c r="H35616" i="5"/>
  <c r="H35617" i="5"/>
  <c r="H35618" i="5"/>
  <c r="H35619" i="5"/>
  <c r="H35620" i="5"/>
  <c r="H35621" i="5"/>
  <c r="H35622" i="5"/>
  <c r="H35623" i="5"/>
  <c r="H35624" i="5"/>
  <c r="H35625" i="5"/>
  <c r="H35626" i="5"/>
  <c r="H35627" i="5"/>
  <c r="H35628" i="5"/>
  <c r="H35629" i="5"/>
  <c r="H35630" i="5"/>
  <c r="H35631" i="5"/>
  <c r="H35632" i="5"/>
  <c r="H35633" i="5"/>
  <c r="H35634" i="5"/>
  <c r="H35635" i="5"/>
  <c r="H35636" i="5"/>
  <c r="H35637" i="5"/>
  <c r="H35638" i="5"/>
  <c r="H35639" i="5"/>
  <c r="H35640" i="5"/>
  <c r="H35641" i="5"/>
  <c r="H35642" i="5"/>
  <c r="H35643" i="5"/>
  <c r="H35644" i="5"/>
  <c r="H35645" i="5"/>
  <c r="H35646" i="5"/>
  <c r="H35647" i="5"/>
  <c r="H35648" i="5"/>
  <c r="H35649" i="5"/>
  <c r="H35650" i="5"/>
  <c r="H35651" i="5"/>
  <c r="H35652" i="5"/>
  <c r="H35653" i="5"/>
  <c r="H35654" i="5"/>
  <c r="H35655" i="5"/>
  <c r="H35656" i="5"/>
  <c r="H35657" i="5"/>
  <c r="H35658" i="5"/>
  <c r="H35659" i="5"/>
  <c r="H35660" i="5"/>
  <c r="H35661" i="5"/>
  <c r="H35662" i="5"/>
  <c r="H35663" i="5"/>
  <c r="H35664" i="5"/>
  <c r="H35665" i="5"/>
  <c r="H35666" i="5"/>
  <c r="H35667" i="5"/>
  <c r="H35668" i="5"/>
  <c r="H35669" i="5"/>
  <c r="H35670" i="5"/>
  <c r="H35671" i="5"/>
  <c r="H35672" i="5"/>
  <c r="H35673" i="5"/>
  <c r="H35674" i="5"/>
  <c r="H35675" i="5"/>
  <c r="H35676" i="5"/>
  <c r="H35677" i="5"/>
  <c r="H35678" i="5"/>
  <c r="H35679" i="5"/>
  <c r="H35680" i="5"/>
  <c r="H35681" i="5"/>
  <c r="H35682" i="5"/>
  <c r="H35683" i="5"/>
  <c r="H35684" i="5"/>
  <c r="H35685" i="5"/>
  <c r="H35686" i="5"/>
  <c r="H35687" i="5"/>
  <c r="H35688" i="5"/>
  <c r="H35689" i="5"/>
  <c r="H35690" i="5"/>
  <c r="H35691" i="5"/>
  <c r="H35692" i="5"/>
  <c r="H35693" i="5"/>
  <c r="H35694" i="5"/>
  <c r="H35695" i="5"/>
  <c r="H35696" i="5"/>
  <c r="H35697" i="5"/>
  <c r="H35698" i="5"/>
  <c r="H35699" i="5"/>
  <c r="H35700" i="5"/>
  <c r="H35701" i="5"/>
  <c r="H35702" i="5"/>
  <c r="H35703" i="5"/>
  <c r="H35704" i="5"/>
  <c r="H35705" i="5"/>
  <c r="H35706" i="5"/>
  <c r="H35707" i="5"/>
  <c r="H35708" i="5"/>
  <c r="H35709" i="5"/>
  <c r="H35710" i="5"/>
  <c r="H35711" i="5"/>
  <c r="H35712" i="5"/>
  <c r="H35713" i="5"/>
  <c r="H35714" i="5"/>
  <c r="H35715" i="5"/>
  <c r="H35716" i="5"/>
  <c r="H35717" i="5"/>
  <c r="H35718" i="5"/>
  <c r="H35719" i="5"/>
  <c r="H35720" i="5"/>
  <c r="H35721" i="5"/>
  <c r="H35722" i="5"/>
  <c r="H35723" i="5"/>
  <c r="H35724" i="5"/>
  <c r="H35725" i="5"/>
  <c r="H35726" i="5"/>
  <c r="H35727" i="5"/>
  <c r="H35728" i="5"/>
  <c r="H35729" i="5"/>
  <c r="H35730" i="5"/>
  <c r="H35731" i="5"/>
  <c r="H35732" i="5"/>
  <c r="H35733" i="5"/>
  <c r="H35734" i="5"/>
  <c r="H35735" i="5"/>
  <c r="H35736" i="5"/>
  <c r="H35737" i="5"/>
  <c r="H35738" i="5"/>
  <c r="H35739" i="5"/>
  <c r="H35740" i="5"/>
  <c r="H35741" i="5"/>
  <c r="H35742" i="5"/>
  <c r="H35743" i="5"/>
  <c r="H35744" i="5"/>
  <c r="H35745" i="5"/>
  <c r="H35746" i="5"/>
  <c r="H35747" i="5"/>
  <c r="H35748" i="5"/>
  <c r="H35749" i="5"/>
  <c r="H35750" i="5"/>
  <c r="H35751" i="5"/>
  <c r="H35752" i="5"/>
  <c r="H35753" i="5"/>
  <c r="H35754" i="5"/>
  <c r="H35755" i="5"/>
  <c r="H35756" i="5"/>
  <c r="H35757" i="5"/>
  <c r="H35758" i="5"/>
  <c r="H35759" i="5"/>
  <c r="H35760" i="5"/>
  <c r="H35761" i="5"/>
  <c r="H35762" i="5"/>
  <c r="H35763" i="5"/>
  <c r="H35764" i="5"/>
  <c r="H35765" i="5"/>
  <c r="H35766" i="5"/>
  <c r="H35767" i="5"/>
  <c r="H35768" i="5"/>
  <c r="H35769" i="5"/>
  <c r="H35770" i="5"/>
  <c r="H35771" i="5"/>
  <c r="H35772" i="5"/>
  <c r="H35773" i="5"/>
  <c r="H35774" i="5"/>
  <c r="H35775" i="5"/>
  <c r="H35776" i="5"/>
  <c r="H35777" i="5"/>
  <c r="H35778" i="5"/>
  <c r="H35779" i="5"/>
  <c r="H35780" i="5"/>
  <c r="H35781" i="5"/>
  <c r="H35782" i="5"/>
  <c r="H35783" i="5"/>
  <c r="H35784" i="5"/>
  <c r="H35785" i="5"/>
  <c r="H35786" i="5"/>
  <c r="H35787" i="5"/>
  <c r="H35788" i="5"/>
  <c r="H35789" i="5"/>
  <c r="H35790" i="5"/>
  <c r="H35791" i="5"/>
  <c r="H35792" i="5"/>
  <c r="H35793" i="5"/>
  <c r="H35794" i="5"/>
  <c r="H35795" i="5"/>
  <c r="H35796" i="5"/>
  <c r="H35797" i="5"/>
  <c r="H35798" i="5"/>
  <c r="H35799" i="5"/>
  <c r="H35800" i="5"/>
  <c r="H35801" i="5"/>
  <c r="H35802" i="5"/>
  <c r="H35803" i="5"/>
  <c r="H35804" i="5"/>
  <c r="H35805" i="5"/>
  <c r="H35806" i="5"/>
  <c r="H35807" i="5"/>
  <c r="H35808" i="5"/>
  <c r="H35809" i="5"/>
  <c r="H35810" i="5"/>
  <c r="H35811" i="5"/>
  <c r="H35812" i="5"/>
  <c r="H35813" i="5"/>
  <c r="H35814" i="5"/>
  <c r="H35815" i="5"/>
  <c r="H35816" i="5"/>
  <c r="H35817" i="5"/>
  <c r="H35818" i="5"/>
  <c r="H35819" i="5"/>
  <c r="H35820" i="5"/>
  <c r="H35821" i="5"/>
  <c r="H35822" i="5"/>
  <c r="H35823" i="5"/>
  <c r="H35824" i="5"/>
  <c r="H35825" i="5"/>
  <c r="H35826" i="5"/>
  <c r="H35827" i="5"/>
  <c r="H35828" i="5"/>
  <c r="H35829" i="5"/>
  <c r="H35830" i="5"/>
  <c r="H35831" i="5"/>
  <c r="H35832" i="5"/>
  <c r="H35833" i="5"/>
  <c r="H35834" i="5"/>
  <c r="H35835" i="5"/>
  <c r="H35836" i="5"/>
  <c r="H35837" i="5"/>
  <c r="H35838" i="5"/>
  <c r="H35839" i="5"/>
  <c r="H35840" i="5"/>
  <c r="H35841" i="5"/>
  <c r="H35842" i="5"/>
  <c r="H35843" i="5"/>
  <c r="H35844" i="5"/>
  <c r="H35845" i="5"/>
  <c r="H35846" i="5"/>
  <c r="H35847" i="5"/>
  <c r="H35848" i="5"/>
  <c r="H35849" i="5"/>
  <c r="H35850" i="5"/>
  <c r="H35851" i="5"/>
  <c r="H35852" i="5"/>
  <c r="H35853" i="5"/>
  <c r="H35854" i="5"/>
  <c r="H35855" i="5"/>
  <c r="H35856" i="5"/>
  <c r="H35857" i="5"/>
  <c r="H35858" i="5"/>
  <c r="H35859" i="5"/>
  <c r="H35860" i="5"/>
  <c r="H35861" i="5"/>
  <c r="H35862" i="5"/>
  <c r="H35863" i="5"/>
  <c r="H35864" i="5"/>
  <c r="H35865" i="5"/>
  <c r="H35866" i="5"/>
  <c r="H35867" i="5"/>
  <c r="H35868" i="5"/>
  <c r="H35869" i="5"/>
  <c r="H35870" i="5"/>
  <c r="H35871" i="5"/>
  <c r="H35872" i="5"/>
  <c r="H35873" i="5"/>
  <c r="H35874" i="5"/>
  <c r="H35875" i="5"/>
  <c r="H35876" i="5"/>
  <c r="H35877" i="5"/>
  <c r="H35878" i="5"/>
  <c r="H35879" i="5"/>
  <c r="H35880" i="5"/>
  <c r="H35881" i="5"/>
  <c r="H35882" i="5"/>
  <c r="H35883" i="5"/>
  <c r="H35884" i="5"/>
  <c r="H35885" i="5"/>
  <c r="H35886" i="5"/>
  <c r="H35887" i="5"/>
  <c r="H35888" i="5"/>
  <c r="H35889" i="5"/>
  <c r="H35890" i="5"/>
  <c r="H35891" i="5"/>
  <c r="H35892" i="5"/>
  <c r="H35893" i="5"/>
  <c r="H35894" i="5"/>
  <c r="H35895" i="5"/>
  <c r="H35896" i="5"/>
  <c r="H35897" i="5"/>
  <c r="H35898" i="5"/>
  <c r="H35899" i="5"/>
  <c r="H35900" i="5"/>
  <c r="H35901" i="5"/>
  <c r="H35902" i="5"/>
  <c r="H35903" i="5"/>
  <c r="H35904" i="5"/>
  <c r="H35905" i="5"/>
  <c r="H35906" i="5"/>
  <c r="H35907" i="5"/>
  <c r="H35908" i="5"/>
  <c r="H35909" i="5"/>
  <c r="H35910" i="5"/>
  <c r="H35911" i="5"/>
  <c r="H35912" i="5"/>
  <c r="H35913" i="5"/>
  <c r="H35914" i="5"/>
  <c r="H35915" i="5"/>
  <c r="H35916" i="5"/>
  <c r="H35917" i="5"/>
  <c r="H35918" i="5"/>
  <c r="H35919" i="5"/>
  <c r="H35920" i="5"/>
  <c r="H35921" i="5"/>
  <c r="H35922" i="5"/>
  <c r="H35923" i="5"/>
  <c r="H35924" i="5"/>
  <c r="H35925" i="5"/>
  <c r="H35926" i="5"/>
  <c r="H35927" i="5"/>
  <c r="H35928" i="5"/>
  <c r="H35929" i="5"/>
  <c r="H35930" i="5"/>
  <c r="H35931" i="5"/>
  <c r="H35932" i="5"/>
  <c r="H35933" i="5"/>
  <c r="H35934" i="5"/>
  <c r="H35935" i="5"/>
  <c r="H35936" i="5"/>
  <c r="H35937" i="5"/>
  <c r="H35938" i="5"/>
  <c r="H35939" i="5"/>
  <c r="H35940" i="5"/>
  <c r="H35941" i="5"/>
  <c r="H35942" i="5"/>
  <c r="H35943" i="5"/>
  <c r="H35944" i="5"/>
  <c r="H35945" i="5"/>
  <c r="H35946" i="5"/>
  <c r="H35947" i="5"/>
  <c r="H35948" i="5"/>
  <c r="H35949" i="5"/>
  <c r="H35950" i="5"/>
  <c r="H35951" i="5"/>
  <c r="H35952" i="5"/>
  <c r="H35953" i="5"/>
  <c r="H35954" i="5"/>
  <c r="H35955" i="5"/>
  <c r="H35956" i="5"/>
  <c r="H35957" i="5"/>
  <c r="H35958" i="5"/>
  <c r="H35959" i="5"/>
  <c r="H35960" i="5"/>
  <c r="H35961" i="5"/>
  <c r="H35962" i="5"/>
  <c r="H35963" i="5"/>
  <c r="H35964" i="5"/>
  <c r="H35965" i="5"/>
  <c r="H35966" i="5"/>
  <c r="H35967" i="5"/>
  <c r="H35968" i="5"/>
  <c r="H35969" i="5"/>
  <c r="H35970" i="5"/>
  <c r="H35971" i="5"/>
  <c r="H35972" i="5"/>
  <c r="H35973" i="5"/>
  <c r="H35974" i="5"/>
  <c r="H35975" i="5"/>
  <c r="H35976" i="5"/>
  <c r="H35977" i="5"/>
  <c r="H35978" i="5"/>
  <c r="H35979" i="5"/>
  <c r="H35980" i="5"/>
  <c r="H35981" i="5"/>
  <c r="H35982" i="5"/>
  <c r="H35983" i="5"/>
  <c r="H35984" i="5"/>
  <c r="H35985" i="5"/>
  <c r="H35986" i="5"/>
  <c r="H35987" i="5"/>
  <c r="H35988" i="5"/>
  <c r="H35989" i="5"/>
  <c r="H35990" i="5"/>
  <c r="H35991" i="5"/>
  <c r="H35992" i="5"/>
  <c r="H35993" i="5"/>
  <c r="H35994" i="5"/>
  <c r="H35995" i="5"/>
  <c r="H35996" i="5"/>
  <c r="H35997" i="5"/>
  <c r="H35998" i="5"/>
  <c r="H35999" i="5"/>
  <c r="H36000" i="5"/>
  <c r="H36001" i="5"/>
  <c r="H36002" i="5"/>
  <c r="H36003" i="5"/>
  <c r="H36004" i="5"/>
  <c r="H36005" i="5"/>
  <c r="H36006" i="5"/>
  <c r="H36007" i="5"/>
  <c r="H36008" i="5"/>
  <c r="H36009" i="5"/>
  <c r="H36010" i="5"/>
  <c r="H36011" i="5"/>
  <c r="H36012" i="5"/>
  <c r="H36013" i="5"/>
  <c r="H36014" i="5"/>
  <c r="H36015" i="5"/>
  <c r="H36016" i="5"/>
  <c r="H36017" i="5"/>
  <c r="H36018" i="5"/>
  <c r="H36019" i="5"/>
  <c r="H36020" i="5"/>
  <c r="H36021" i="5"/>
  <c r="H36022" i="5"/>
  <c r="H36023" i="5"/>
  <c r="H36024" i="5"/>
  <c r="H36025" i="5"/>
  <c r="H36026" i="5"/>
  <c r="H36027" i="5"/>
  <c r="H36028" i="5"/>
  <c r="H36029" i="5"/>
  <c r="H36030" i="5"/>
  <c r="H36031" i="5"/>
  <c r="H36032" i="5"/>
  <c r="H36033" i="5"/>
  <c r="H36034" i="5"/>
  <c r="H36035" i="5"/>
  <c r="H36036" i="5"/>
  <c r="H36037" i="5"/>
  <c r="H36038" i="5"/>
  <c r="H36039" i="5"/>
  <c r="H36040" i="5"/>
  <c r="H36041" i="5"/>
  <c r="H36042" i="5"/>
  <c r="H36043" i="5"/>
  <c r="H36044" i="5"/>
  <c r="H36045" i="5"/>
  <c r="H36046" i="5"/>
  <c r="H36047" i="5"/>
  <c r="H36048" i="5"/>
  <c r="H36049" i="5"/>
  <c r="H36050" i="5"/>
  <c r="H36051" i="5"/>
  <c r="H36052" i="5"/>
  <c r="H36053" i="5"/>
  <c r="H36054" i="5"/>
  <c r="H36055" i="5"/>
  <c r="H36056" i="5"/>
  <c r="H36057" i="5"/>
  <c r="H36058" i="5"/>
  <c r="H36059" i="5"/>
  <c r="H36060" i="5"/>
  <c r="H36061" i="5"/>
  <c r="H36062" i="5"/>
  <c r="H36063" i="5"/>
  <c r="H36064" i="5"/>
  <c r="H36065" i="5"/>
  <c r="H36066" i="5"/>
  <c r="H36067" i="5"/>
  <c r="H36068" i="5"/>
  <c r="H36069" i="5"/>
  <c r="H36070" i="5"/>
  <c r="H36071" i="5"/>
  <c r="H36072" i="5"/>
  <c r="H36073" i="5"/>
  <c r="H36074" i="5"/>
  <c r="H36075" i="5"/>
  <c r="H36076" i="5"/>
  <c r="H36077" i="5"/>
  <c r="H36078" i="5"/>
  <c r="H36079" i="5"/>
  <c r="H36080" i="5"/>
  <c r="H36081" i="5"/>
  <c r="H36082" i="5"/>
  <c r="H36083" i="5"/>
  <c r="H36084" i="5"/>
  <c r="H36085" i="5"/>
  <c r="H36086" i="5"/>
  <c r="H36087" i="5"/>
  <c r="H36088" i="5"/>
  <c r="H36089" i="5"/>
  <c r="H36090" i="5"/>
  <c r="H36091" i="5"/>
  <c r="H36092" i="5"/>
  <c r="H36093" i="5"/>
  <c r="H36094" i="5"/>
  <c r="H36095" i="5"/>
  <c r="H36096" i="5"/>
  <c r="H36097" i="5"/>
  <c r="H36098" i="5"/>
  <c r="H36099" i="5"/>
  <c r="H36100" i="5"/>
  <c r="H36101" i="5"/>
  <c r="H36102" i="5"/>
  <c r="H36103" i="5"/>
  <c r="H36104" i="5"/>
  <c r="H36105" i="5"/>
  <c r="H36106" i="5"/>
  <c r="H36107" i="5"/>
  <c r="H36108" i="5"/>
  <c r="H36109" i="5"/>
  <c r="H36110" i="5"/>
  <c r="H36111" i="5"/>
  <c r="H36112" i="5"/>
  <c r="H36113" i="5"/>
  <c r="H36114" i="5"/>
  <c r="H36115" i="5"/>
  <c r="H36116" i="5"/>
  <c r="H36117" i="5"/>
  <c r="H36118" i="5"/>
  <c r="H36119" i="5"/>
  <c r="H36120" i="5"/>
  <c r="H36121" i="5"/>
  <c r="H36122" i="5"/>
  <c r="H36123" i="5"/>
  <c r="H36124" i="5"/>
  <c r="H36125" i="5"/>
  <c r="H36126" i="5"/>
  <c r="H36127" i="5"/>
  <c r="H36128" i="5"/>
  <c r="H36129" i="5"/>
  <c r="H36130" i="5"/>
  <c r="H36131" i="5"/>
  <c r="H36132" i="5"/>
  <c r="H36133" i="5"/>
  <c r="H36134" i="5"/>
  <c r="H36135" i="5"/>
  <c r="H36136" i="5"/>
  <c r="H36137" i="5"/>
  <c r="H36138" i="5"/>
  <c r="H36139" i="5"/>
  <c r="H36140" i="5"/>
  <c r="H36141" i="5"/>
  <c r="H36142" i="5"/>
  <c r="H36143" i="5"/>
  <c r="H36144" i="5"/>
  <c r="H36145" i="5"/>
  <c r="H36146" i="5"/>
  <c r="H36147" i="5"/>
  <c r="H36148" i="5"/>
  <c r="H36149" i="5"/>
  <c r="H36150" i="5"/>
  <c r="H36151" i="5"/>
  <c r="H36152" i="5"/>
  <c r="H36153" i="5"/>
  <c r="H36154" i="5"/>
  <c r="H36155" i="5"/>
  <c r="H36156" i="5"/>
  <c r="H36157" i="5"/>
  <c r="H36158" i="5"/>
  <c r="H36159" i="5"/>
  <c r="H36160" i="5"/>
  <c r="H36161" i="5"/>
  <c r="H36162" i="5"/>
  <c r="H36163" i="5"/>
  <c r="H36164" i="5"/>
  <c r="H36165" i="5"/>
  <c r="H36166" i="5"/>
  <c r="H36167" i="5"/>
  <c r="H36168" i="5"/>
  <c r="H36169" i="5"/>
  <c r="H36170" i="5"/>
  <c r="H36171" i="5"/>
  <c r="H36172" i="5"/>
  <c r="H36173" i="5"/>
  <c r="H36174" i="5"/>
  <c r="H36175" i="5"/>
  <c r="H36176" i="5"/>
  <c r="H36177" i="5"/>
  <c r="H36178" i="5"/>
  <c r="H36179" i="5"/>
  <c r="H36180" i="5"/>
  <c r="H36181" i="5"/>
  <c r="H36182" i="5"/>
  <c r="H36183" i="5"/>
  <c r="H36184" i="5"/>
  <c r="H36185" i="5"/>
  <c r="H36186" i="5"/>
  <c r="H36187" i="5"/>
  <c r="H36188" i="5"/>
  <c r="H36189" i="5"/>
  <c r="H36190" i="5"/>
  <c r="H36191" i="5"/>
  <c r="H36192" i="5"/>
  <c r="H36193" i="5"/>
  <c r="H36194" i="5"/>
  <c r="H36195" i="5"/>
  <c r="H36196" i="5"/>
  <c r="H36197" i="5"/>
  <c r="H36198" i="5"/>
  <c r="H36199" i="5"/>
  <c r="H36200" i="5"/>
  <c r="H36201" i="5"/>
  <c r="H36202" i="5"/>
  <c r="H36203" i="5"/>
  <c r="H36204" i="5"/>
  <c r="H36205" i="5"/>
  <c r="H36206" i="5"/>
  <c r="H36207" i="5"/>
  <c r="H36208" i="5"/>
  <c r="H36209" i="5"/>
  <c r="H36210" i="5"/>
  <c r="H36211" i="5"/>
  <c r="H36212" i="5"/>
  <c r="H36213" i="5"/>
  <c r="H36214" i="5"/>
  <c r="H36215" i="5"/>
  <c r="H36216" i="5"/>
  <c r="H36217" i="5"/>
  <c r="H36218" i="5"/>
  <c r="H36219" i="5"/>
  <c r="H36220" i="5"/>
  <c r="H36221" i="5"/>
  <c r="H36222" i="5"/>
  <c r="H36223" i="5"/>
  <c r="H36224" i="5"/>
  <c r="H36225" i="5"/>
  <c r="H36226" i="5"/>
  <c r="H36227" i="5"/>
  <c r="H36228" i="5"/>
  <c r="H36229" i="5"/>
  <c r="H36230" i="5"/>
  <c r="H36231" i="5"/>
  <c r="H36232" i="5"/>
  <c r="H36233" i="5"/>
  <c r="H36234" i="5"/>
  <c r="H36235" i="5"/>
  <c r="H36236" i="5"/>
  <c r="H36237" i="5"/>
  <c r="H36238" i="5"/>
  <c r="H36239" i="5"/>
  <c r="H36240" i="5"/>
  <c r="H36241" i="5"/>
  <c r="H36242" i="5"/>
  <c r="H36243" i="5"/>
  <c r="H36244" i="5"/>
  <c r="H36245" i="5"/>
  <c r="H36246" i="5"/>
  <c r="H36247" i="5"/>
  <c r="H36248" i="5"/>
  <c r="H36249" i="5"/>
  <c r="H36250" i="5"/>
  <c r="H36251" i="5"/>
  <c r="H36252" i="5"/>
  <c r="H36253" i="5"/>
  <c r="H36254" i="5"/>
  <c r="H36255" i="5"/>
  <c r="H36256" i="5"/>
  <c r="H36257" i="5"/>
  <c r="H36258" i="5"/>
  <c r="H36259" i="5"/>
  <c r="H36260" i="5"/>
  <c r="H36261" i="5"/>
  <c r="H36262" i="5"/>
  <c r="H36263" i="5"/>
  <c r="H36264" i="5"/>
  <c r="H36265" i="5"/>
  <c r="H36266" i="5"/>
  <c r="H36267" i="5"/>
  <c r="H36268" i="5"/>
  <c r="H36269" i="5"/>
  <c r="H36270" i="5"/>
  <c r="H36271" i="5"/>
  <c r="H36272" i="5"/>
  <c r="H36273" i="5"/>
  <c r="H36274" i="5"/>
  <c r="H36275" i="5"/>
  <c r="H36276" i="5"/>
  <c r="H36277" i="5"/>
  <c r="H36278" i="5"/>
  <c r="H36279" i="5"/>
  <c r="H36280" i="5"/>
  <c r="H36281" i="5"/>
  <c r="H36282" i="5"/>
  <c r="H36283" i="5"/>
  <c r="H36284" i="5"/>
  <c r="H36285" i="5"/>
  <c r="H36286" i="5"/>
  <c r="H36287" i="5"/>
  <c r="H36288" i="5"/>
  <c r="H36289" i="5"/>
  <c r="H36290" i="5"/>
  <c r="H36291" i="5"/>
  <c r="H36292" i="5"/>
  <c r="H36293" i="5"/>
  <c r="H36294" i="5"/>
  <c r="H36295" i="5"/>
  <c r="H36296" i="5"/>
  <c r="H36297" i="5"/>
  <c r="H36298" i="5"/>
  <c r="H36299" i="5"/>
  <c r="H36300" i="5"/>
  <c r="H36301" i="5"/>
  <c r="H36302" i="5"/>
  <c r="H36303" i="5"/>
  <c r="H36304" i="5"/>
  <c r="H36305" i="5"/>
  <c r="H36306" i="5"/>
  <c r="H36307" i="5"/>
  <c r="H36308" i="5"/>
  <c r="H36309" i="5"/>
  <c r="H36310" i="5"/>
  <c r="H36311" i="5"/>
  <c r="H36312" i="5"/>
  <c r="H36313" i="5"/>
  <c r="H36314" i="5"/>
  <c r="H36315" i="5"/>
  <c r="H36316" i="5"/>
  <c r="H36317" i="5"/>
  <c r="H36318" i="5"/>
  <c r="H36319" i="5"/>
  <c r="H36320" i="5"/>
  <c r="H36321" i="5"/>
  <c r="H36322" i="5"/>
  <c r="H36323" i="5"/>
  <c r="H36324" i="5"/>
  <c r="H36325" i="5"/>
  <c r="H36326" i="5"/>
  <c r="H36327" i="5"/>
  <c r="H36328" i="5"/>
  <c r="H36329" i="5"/>
  <c r="H36330" i="5"/>
  <c r="H36331" i="5"/>
  <c r="H36332" i="5"/>
  <c r="H36333" i="5"/>
  <c r="H36334" i="5"/>
  <c r="H36335" i="5"/>
  <c r="H36336" i="5"/>
  <c r="H36337" i="5"/>
  <c r="H36338" i="5"/>
  <c r="H36339" i="5"/>
  <c r="H36340" i="5"/>
  <c r="H36341" i="5"/>
  <c r="H36342" i="5"/>
  <c r="H36343" i="5"/>
  <c r="H36344" i="5"/>
  <c r="H36345" i="5"/>
  <c r="H36346" i="5"/>
  <c r="H36347" i="5"/>
  <c r="H36348" i="5"/>
  <c r="H36349" i="5"/>
  <c r="H36350" i="5"/>
  <c r="H36351" i="5"/>
  <c r="H36352" i="5"/>
  <c r="H36353" i="5"/>
  <c r="H36354" i="5"/>
  <c r="H36355" i="5"/>
  <c r="H36356" i="5"/>
  <c r="H36357" i="5"/>
  <c r="H36358" i="5"/>
  <c r="H36359" i="5"/>
  <c r="H36360" i="5"/>
  <c r="H36361" i="5"/>
  <c r="H36362" i="5"/>
  <c r="H36363" i="5"/>
  <c r="H36364" i="5"/>
  <c r="H36365" i="5"/>
  <c r="H36366" i="5"/>
  <c r="H36367" i="5"/>
  <c r="H36368" i="5"/>
  <c r="H36369" i="5"/>
  <c r="H36370" i="5"/>
  <c r="H36371" i="5"/>
  <c r="H36372" i="5"/>
  <c r="H36373" i="5"/>
  <c r="H36374" i="5"/>
  <c r="H36375" i="5"/>
  <c r="H36376" i="5"/>
  <c r="H36377" i="5"/>
  <c r="H36378" i="5"/>
  <c r="H36379" i="5"/>
  <c r="H36380" i="5"/>
  <c r="H36381" i="5"/>
  <c r="H36382" i="5"/>
  <c r="H36383" i="5"/>
  <c r="H36384" i="5"/>
  <c r="H36385" i="5"/>
  <c r="H36386" i="5"/>
  <c r="H36387" i="5"/>
  <c r="H36388" i="5"/>
  <c r="H36389" i="5"/>
  <c r="H36390" i="5"/>
  <c r="H36391" i="5"/>
  <c r="H36392" i="5"/>
  <c r="H36393" i="5"/>
  <c r="H36394" i="5"/>
  <c r="H36395" i="5"/>
  <c r="H36396" i="5"/>
  <c r="H36397" i="5"/>
  <c r="H36398" i="5"/>
  <c r="H36399" i="5"/>
  <c r="H36400" i="5"/>
  <c r="H36401" i="5"/>
  <c r="H36402" i="5"/>
  <c r="H36403" i="5"/>
  <c r="H36404" i="5"/>
  <c r="H36405" i="5"/>
  <c r="H36406" i="5"/>
  <c r="H36407" i="5"/>
  <c r="H36408" i="5"/>
  <c r="H36409" i="5"/>
  <c r="H36410" i="5"/>
  <c r="H36411" i="5"/>
  <c r="H36412" i="5"/>
  <c r="H36413" i="5"/>
  <c r="H36414" i="5"/>
  <c r="H36415" i="5"/>
  <c r="H36416" i="5"/>
  <c r="H36417" i="5"/>
  <c r="H36418" i="5"/>
  <c r="H36419" i="5"/>
  <c r="H36420" i="5"/>
  <c r="H36421" i="5"/>
  <c r="H36422" i="5"/>
  <c r="H36423" i="5"/>
  <c r="H36424" i="5"/>
  <c r="H36425" i="5"/>
  <c r="H36426" i="5"/>
  <c r="H36427" i="5"/>
  <c r="H36428" i="5"/>
  <c r="H36429" i="5"/>
  <c r="H36430" i="5"/>
  <c r="H36431" i="5"/>
  <c r="H36432" i="5"/>
  <c r="H36433" i="5"/>
  <c r="H36434" i="5"/>
  <c r="H36435" i="5"/>
  <c r="H36436" i="5"/>
  <c r="H36437" i="5"/>
  <c r="H36438" i="5"/>
  <c r="H36439" i="5"/>
  <c r="H36440" i="5"/>
  <c r="H36441" i="5"/>
  <c r="H36442" i="5"/>
  <c r="H36443" i="5"/>
  <c r="H36444" i="5"/>
  <c r="H36445" i="5"/>
  <c r="H36446" i="5"/>
  <c r="H36447" i="5"/>
  <c r="H36448" i="5"/>
  <c r="H36449" i="5"/>
  <c r="H36450" i="5"/>
  <c r="H36451" i="5"/>
  <c r="H36452" i="5"/>
  <c r="H36453" i="5"/>
  <c r="H36454" i="5"/>
  <c r="H36455" i="5"/>
  <c r="H36456" i="5"/>
  <c r="H36457" i="5"/>
  <c r="H36458" i="5"/>
  <c r="H36459" i="5"/>
  <c r="H36460" i="5"/>
  <c r="H36461" i="5"/>
  <c r="H36462" i="5"/>
  <c r="H36463" i="5"/>
  <c r="H36464" i="5"/>
  <c r="H36465" i="5"/>
  <c r="H36466" i="5"/>
  <c r="H36467" i="5"/>
  <c r="H36468" i="5"/>
  <c r="H36469" i="5"/>
  <c r="H36470" i="5"/>
  <c r="H36471" i="5"/>
  <c r="H36472" i="5"/>
  <c r="H36473" i="5"/>
  <c r="H36474" i="5"/>
  <c r="H36475" i="5"/>
  <c r="H36476" i="5"/>
  <c r="H36477" i="5"/>
  <c r="H36478" i="5"/>
  <c r="H36479" i="5"/>
  <c r="H36480" i="5"/>
  <c r="H36481" i="5"/>
  <c r="H36482" i="5"/>
  <c r="H36483" i="5"/>
  <c r="H36484" i="5"/>
  <c r="H36485" i="5"/>
  <c r="H36486" i="5"/>
  <c r="H36487" i="5"/>
  <c r="H36488" i="5"/>
  <c r="H36489" i="5"/>
  <c r="H36490" i="5"/>
  <c r="H36491" i="5"/>
  <c r="H36492" i="5"/>
  <c r="H36493" i="5"/>
  <c r="H36494" i="5"/>
  <c r="H36495" i="5"/>
  <c r="H36496" i="5"/>
  <c r="H36497" i="5"/>
  <c r="H36498" i="5"/>
  <c r="H36499" i="5"/>
  <c r="H36500" i="5"/>
  <c r="H36501" i="5"/>
  <c r="H36502" i="5"/>
  <c r="H36503" i="5"/>
  <c r="H36504" i="5"/>
  <c r="H36505" i="5"/>
  <c r="H36506" i="5"/>
  <c r="H36507" i="5"/>
  <c r="H36508" i="5"/>
  <c r="H36509" i="5"/>
  <c r="H36510" i="5"/>
  <c r="H36511" i="5"/>
  <c r="H36512" i="5"/>
  <c r="H36513" i="5"/>
  <c r="H36514" i="5"/>
  <c r="H36515" i="5"/>
  <c r="H36516" i="5"/>
  <c r="H36517" i="5"/>
  <c r="H36518" i="5"/>
  <c r="H36519" i="5"/>
  <c r="H36520" i="5"/>
  <c r="H36521" i="5"/>
  <c r="H36522" i="5"/>
  <c r="H36523" i="5"/>
  <c r="H36524" i="5"/>
  <c r="H36525" i="5"/>
  <c r="H36526" i="5"/>
  <c r="H36527" i="5"/>
  <c r="H36528" i="5"/>
  <c r="H36529" i="5"/>
  <c r="H36530" i="5"/>
  <c r="H36531" i="5"/>
  <c r="H36532" i="5"/>
  <c r="H36533" i="5"/>
  <c r="H36534" i="5"/>
  <c r="H36535" i="5"/>
  <c r="H36536" i="5"/>
  <c r="H36537" i="5"/>
  <c r="H36538" i="5"/>
  <c r="H36539" i="5"/>
  <c r="H36540" i="5"/>
  <c r="H36541" i="5"/>
  <c r="H36542" i="5"/>
  <c r="H36543" i="5"/>
  <c r="H36544" i="5"/>
  <c r="H36545" i="5"/>
  <c r="H36546" i="5"/>
  <c r="H36547" i="5"/>
  <c r="H36548" i="5"/>
  <c r="H36549" i="5"/>
  <c r="H36550" i="5"/>
  <c r="H36551" i="5"/>
  <c r="H36552" i="5"/>
  <c r="H36553" i="5"/>
  <c r="H36554" i="5"/>
  <c r="H36555" i="5"/>
  <c r="H36556" i="5"/>
  <c r="H36557" i="5"/>
  <c r="H36558" i="5"/>
  <c r="H36559" i="5"/>
  <c r="H36560" i="5"/>
  <c r="H36561" i="5"/>
  <c r="H36562" i="5"/>
  <c r="H36563" i="5"/>
  <c r="H36564" i="5"/>
  <c r="H36565" i="5"/>
  <c r="H36566" i="5"/>
  <c r="H36567" i="5"/>
  <c r="H36568" i="5"/>
  <c r="H36569" i="5"/>
  <c r="H36570" i="5"/>
  <c r="H36571" i="5"/>
  <c r="H36572" i="5"/>
  <c r="H36573" i="5"/>
  <c r="H36574" i="5"/>
  <c r="H36575" i="5"/>
  <c r="H36576" i="5"/>
  <c r="H36577" i="5"/>
  <c r="H36578" i="5"/>
  <c r="H36579" i="5"/>
  <c r="H36580" i="5"/>
  <c r="H36581" i="5"/>
  <c r="H36582" i="5"/>
  <c r="H36583" i="5"/>
  <c r="H36584" i="5"/>
  <c r="H36585" i="5"/>
  <c r="H36586" i="5"/>
  <c r="H36587" i="5"/>
  <c r="H36588" i="5"/>
  <c r="H36589" i="5"/>
  <c r="H36590" i="5"/>
  <c r="H36591" i="5"/>
  <c r="H36592" i="5"/>
  <c r="H36593" i="5"/>
  <c r="H36594" i="5"/>
  <c r="H36595" i="5"/>
  <c r="H36596" i="5"/>
  <c r="H36597" i="5"/>
  <c r="H36598" i="5"/>
  <c r="H36599" i="5"/>
  <c r="H36600" i="5"/>
  <c r="H36601" i="5"/>
  <c r="H36602" i="5"/>
  <c r="H36603" i="5"/>
  <c r="H36604" i="5"/>
  <c r="H36605" i="5"/>
  <c r="H36606" i="5"/>
  <c r="H36607" i="5"/>
  <c r="H36608" i="5"/>
  <c r="H36609" i="5"/>
  <c r="H36610" i="5"/>
  <c r="H36611" i="5"/>
  <c r="H36612" i="5"/>
  <c r="H36613" i="5"/>
  <c r="H36614" i="5"/>
  <c r="H36615" i="5"/>
  <c r="H36616" i="5"/>
  <c r="H36617" i="5"/>
  <c r="H36618" i="5"/>
  <c r="H36619" i="5"/>
  <c r="H36620" i="5"/>
  <c r="H36621" i="5"/>
  <c r="H36622" i="5"/>
  <c r="H36623" i="5"/>
  <c r="H36624" i="5"/>
  <c r="H36625" i="5"/>
  <c r="H36626" i="5"/>
  <c r="H36627" i="5"/>
  <c r="H36628" i="5"/>
  <c r="H36629" i="5"/>
  <c r="H36630" i="5"/>
  <c r="H36631" i="5"/>
  <c r="H36632" i="5"/>
  <c r="H36633" i="5"/>
  <c r="H36634" i="5"/>
  <c r="H36635" i="5"/>
  <c r="H36636" i="5"/>
  <c r="H36637" i="5"/>
  <c r="H36638" i="5"/>
  <c r="H36639" i="5"/>
  <c r="H36640" i="5"/>
  <c r="H36641" i="5"/>
  <c r="H36642" i="5"/>
  <c r="H36643" i="5"/>
  <c r="H36644" i="5"/>
  <c r="H36645" i="5"/>
  <c r="H36646" i="5"/>
  <c r="H36647" i="5"/>
  <c r="H36648" i="5"/>
  <c r="H36649" i="5"/>
  <c r="H36650" i="5"/>
  <c r="H36651" i="5"/>
  <c r="H36652" i="5"/>
  <c r="H36653" i="5"/>
  <c r="H36654" i="5"/>
  <c r="H36655" i="5"/>
  <c r="H36656" i="5"/>
  <c r="H36657" i="5"/>
  <c r="H36658" i="5"/>
  <c r="H36659" i="5"/>
  <c r="H36660" i="5"/>
  <c r="H36661" i="5"/>
  <c r="H36662" i="5"/>
  <c r="H36663" i="5"/>
  <c r="H36664" i="5"/>
  <c r="H36665" i="5"/>
  <c r="H36666" i="5"/>
  <c r="H36667" i="5"/>
  <c r="H36668" i="5"/>
  <c r="H36669" i="5"/>
  <c r="H36670" i="5"/>
  <c r="H36671" i="5"/>
  <c r="H36672" i="5"/>
  <c r="H36673" i="5"/>
  <c r="H36674" i="5"/>
  <c r="H36675" i="5"/>
  <c r="H36676" i="5"/>
  <c r="H36677" i="5"/>
  <c r="H36678" i="5"/>
  <c r="H36679" i="5"/>
  <c r="H36680" i="5"/>
  <c r="H36681" i="5"/>
  <c r="H36682" i="5"/>
  <c r="H36683" i="5"/>
  <c r="H36684" i="5"/>
  <c r="H36685" i="5"/>
  <c r="H36686" i="5"/>
  <c r="H36687" i="5"/>
  <c r="H36688" i="5"/>
  <c r="H36689" i="5"/>
  <c r="H36690" i="5"/>
  <c r="H36691" i="5"/>
  <c r="H36692" i="5"/>
  <c r="H36693" i="5"/>
  <c r="H36694" i="5"/>
  <c r="H36695" i="5"/>
  <c r="H36696" i="5"/>
  <c r="H36697" i="5"/>
  <c r="H36698" i="5"/>
  <c r="H36699" i="5"/>
  <c r="H36700" i="5"/>
  <c r="H36701" i="5"/>
  <c r="H36702" i="5"/>
  <c r="H36703" i="5"/>
  <c r="H36704" i="5"/>
  <c r="H36705" i="5"/>
  <c r="H36706" i="5"/>
  <c r="H36707" i="5"/>
  <c r="H36708" i="5"/>
  <c r="H36709" i="5"/>
  <c r="H36710" i="5"/>
  <c r="H36711" i="5"/>
  <c r="H36712" i="5"/>
  <c r="H36713" i="5"/>
  <c r="H36714" i="5"/>
  <c r="H36715" i="5"/>
  <c r="H36716" i="5"/>
  <c r="H36717" i="5"/>
  <c r="H36718" i="5"/>
  <c r="H36719" i="5"/>
  <c r="H36720" i="5"/>
  <c r="H36721" i="5"/>
  <c r="H36722" i="5"/>
  <c r="H36723" i="5"/>
  <c r="H36724" i="5"/>
  <c r="H36725" i="5"/>
  <c r="H36726" i="5"/>
  <c r="H36727" i="5"/>
  <c r="H36728" i="5"/>
  <c r="H36729" i="5"/>
  <c r="H36730" i="5"/>
  <c r="H36731" i="5"/>
  <c r="H36732" i="5"/>
  <c r="H36733" i="5"/>
  <c r="H36734" i="5"/>
  <c r="H36735" i="5"/>
  <c r="H36736" i="5"/>
  <c r="H36737" i="5"/>
  <c r="H36738" i="5"/>
  <c r="H36739" i="5"/>
  <c r="H36740" i="5"/>
  <c r="H36741" i="5"/>
  <c r="H36742" i="5"/>
  <c r="H36743" i="5"/>
  <c r="H36744" i="5"/>
  <c r="H36745" i="5"/>
  <c r="H36746" i="5"/>
  <c r="H36747" i="5"/>
  <c r="H36748" i="5"/>
  <c r="H36749" i="5"/>
  <c r="H36750" i="5"/>
  <c r="H36751" i="5"/>
  <c r="H36752" i="5"/>
  <c r="H36753" i="5"/>
  <c r="H36754" i="5"/>
  <c r="H36755" i="5"/>
  <c r="H36756" i="5"/>
  <c r="H36757" i="5"/>
  <c r="H36758" i="5"/>
  <c r="H36759" i="5"/>
  <c r="H36760" i="5"/>
  <c r="H36761" i="5"/>
  <c r="H36762" i="5"/>
  <c r="H36763" i="5"/>
  <c r="H36764" i="5"/>
  <c r="H36765" i="5"/>
  <c r="H36766" i="5"/>
  <c r="H36767" i="5"/>
  <c r="H36768" i="5"/>
  <c r="H36769" i="5"/>
  <c r="H36770" i="5"/>
  <c r="H36771" i="5"/>
  <c r="H36772" i="5"/>
  <c r="H36773" i="5"/>
  <c r="H36774" i="5"/>
  <c r="H36775" i="5"/>
  <c r="H36776" i="5"/>
  <c r="H36777" i="5"/>
  <c r="H36778" i="5"/>
  <c r="H36779" i="5"/>
  <c r="H36780" i="5"/>
  <c r="H36781" i="5"/>
  <c r="H36782" i="5"/>
  <c r="H36783" i="5"/>
  <c r="H36784" i="5"/>
  <c r="H36785" i="5"/>
  <c r="H36786" i="5"/>
  <c r="H36787" i="5"/>
  <c r="H36788" i="5"/>
  <c r="H36789" i="5"/>
  <c r="H36790" i="5"/>
  <c r="H36791" i="5"/>
  <c r="H36792" i="5"/>
  <c r="H36793" i="5"/>
  <c r="H36794" i="5"/>
  <c r="H36795" i="5"/>
  <c r="H36796" i="5"/>
  <c r="H36797" i="5"/>
  <c r="H36798" i="5"/>
  <c r="H36799" i="5"/>
  <c r="H36800" i="5"/>
  <c r="H36801" i="5"/>
  <c r="H36802" i="5"/>
  <c r="H36803" i="5"/>
  <c r="H36804" i="5"/>
  <c r="H36805" i="5"/>
  <c r="H36806" i="5"/>
  <c r="H36807" i="5"/>
  <c r="H36808" i="5"/>
  <c r="H36809" i="5"/>
  <c r="H36810" i="5"/>
  <c r="H36811" i="5"/>
  <c r="H36812" i="5"/>
  <c r="H36813" i="5"/>
  <c r="H36814" i="5"/>
  <c r="H36815" i="5"/>
  <c r="H36816" i="5"/>
  <c r="H36817" i="5"/>
  <c r="H36818" i="5"/>
  <c r="H36819" i="5"/>
  <c r="H36820" i="5"/>
  <c r="H36821" i="5"/>
  <c r="H36822" i="5"/>
  <c r="H36823" i="5"/>
  <c r="H36824" i="5"/>
  <c r="H36825" i="5"/>
  <c r="H36826" i="5"/>
  <c r="H36827" i="5"/>
  <c r="H36828" i="5"/>
  <c r="H36829" i="5"/>
  <c r="H36830" i="5"/>
  <c r="H36831" i="5"/>
  <c r="H36832" i="5"/>
  <c r="H36833" i="5"/>
  <c r="H36834" i="5"/>
  <c r="H36835" i="5"/>
  <c r="H36836" i="5"/>
  <c r="H36837" i="5"/>
  <c r="H36838" i="5"/>
  <c r="H36839" i="5"/>
  <c r="H36840" i="5"/>
  <c r="H36841" i="5"/>
  <c r="H36842" i="5"/>
  <c r="H36843" i="5"/>
  <c r="H36844" i="5"/>
  <c r="H36845" i="5"/>
  <c r="H36846" i="5"/>
  <c r="H36847" i="5"/>
  <c r="H36848" i="5"/>
  <c r="H36849" i="5"/>
  <c r="H36850" i="5"/>
  <c r="H36851" i="5"/>
  <c r="H36852" i="5"/>
  <c r="H36853" i="5"/>
  <c r="H36854" i="5"/>
  <c r="H36855" i="5"/>
  <c r="H36856" i="5"/>
  <c r="H36857" i="5"/>
  <c r="H36858" i="5"/>
  <c r="H36859" i="5"/>
  <c r="H36860" i="5"/>
  <c r="H36861" i="5"/>
  <c r="H36862" i="5"/>
  <c r="H36863" i="5"/>
  <c r="H36864" i="5"/>
  <c r="H36865" i="5"/>
  <c r="H36866" i="5"/>
  <c r="H36867" i="5"/>
  <c r="H36868" i="5"/>
  <c r="H36869" i="5"/>
  <c r="H36870" i="5"/>
  <c r="H36871" i="5"/>
  <c r="H36872" i="5"/>
  <c r="H36873" i="5"/>
  <c r="H36874" i="5"/>
  <c r="H36875" i="5"/>
  <c r="H36876" i="5"/>
  <c r="H36877" i="5"/>
  <c r="H36878" i="5"/>
  <c r="H36879" i="5"/>
  <c r="H36880" i="5"/>
  <c r="H36881" i="5"/>
  <c r="H36882" i="5"/>
  <c r="H36883" i="5"/>
  <c r="H36884" i="5"/>
  <c r="H36885" i="5"/>
  <c r="H36886" i="5"/>
  <c r="H36887" i="5"/>
  <c r="H36888" i="5"/>
  <c r="H36889" i="5"/>
  <c r="H36890" i="5"/>
  <c r="H36891" i="5"/>
  <c r="H36892" i="5"/>
  <c r="H36893" i="5"/>
  <c r="H36894" i="5"/>
  <c r="H36895" i="5"/>
  <c r="H36896" i="5"/>
  <c r="H36897" i="5"/>
  <c r="H36898" i="5"/>
  <c r="H36899" i="5"/>
  <c r="H36900" i="5"/>
  <c r="H36901" i="5"/>
  <c r="H36902" i="5"/>
  <c r="H36903" i="5"/>
  <c r="H36904" i="5"/>
  <c r="H36905" i="5"/>
  <c r="H36906" i="5"/>
  <c r="H36907" i="5"/>
  <c r="H36908" i="5"/>
  <c r="H36909" i="5"/>
  <c r="H36910" i="5"/>
  <c r="H36911" i="5"/>
  <c r="H36912" i="5"/>
  <c r="H36913" i="5"/>
  <c r="H36914" i="5"/>
  <c r="H36915" i="5"/>
  <c r="H36916" i="5"/>
  <c r="H36917" i="5"/>
  <c r="H36918" i="5"/>
  <c r="H36919" i="5"/>
  <c r="H36920" i="5"/>
  <c r="H36921" i="5"/>
  <c r="H36922" i="5"/>
  <c r="H36923" i="5"/>
  <c r="H36924" i="5"/>
  <c r="H36925" i="5"/>
  <c r="H36926" i="5"/>
  <c r="H36927" i="5"/>
  <c r="H36928" i="5"/>
  <c r="H36929" i="5"/>
  <c r="H36930" i="5"/>
  <c r="H36931" i="5"/>
  <c r="H36932" i="5"/>
  <c r="H36933" i="5"/>
  <c r="H36934" i="5"/>
  <c r="H36935" i="5"/>
  <c r="H36936" i="5"/>
  <c r="H36937" i="5"/>
  <c r="H36938" i="5"/>
  <c r="H36939" i="5"/>
  <c r="H36940" i="5"/>
  <c r="H36941" i="5"/>
  <c r="H36942" i="5"/>
  <c r="H36943" i="5"/>
  <c r="H36944" i="5"/>
  <c r="H36945" i="5"/>
  <c r="H36946" i="5"/>
  <c r="H36947" i="5"/>
  <c r="H36948" i="5"/>
  <c r="H36949" i="5"/>
  <c r="H36950" i="5"/>
  <c r="H36951" i="5"/>
  <c r="H36952" i="5"/>
  <c r="H36953" i="5"/>
  <c r="H36954" i="5"/>
  <c r="H36955" i="5"/>
  <c r="H36956" i="5"/>
  <c r="H36957" i="5"/>
  <c r="H36958" i="5"/>
  <c r="H36959" i="5"/>
  <c r="H36960" i="5"/>
  <c r="H36961" i="5"/>
  <c r="H36962" i="5"/>
  <c r="H36963" i="5"/>
  <c r="H36964" i="5"/>
  <c r="H36965" i="5"/>
  <c r="H36966" i="5"/>
  <c r="H36967" i="5"/>
  <c r="H36968" i="5"/>
  <c r="H36969" i="5"/>
  <c r="H36970" i="5"/>
  <c r="H36971" i="5"/>
  <c r="H36972" i="5"/>
  <c r="H36973" i="5"/>
  <c r="H36974" i="5"/>
  <c r="H36975" i="5"/>
  <c r="H36976" i="5"/>
  <c r="H36977" i="5"/>
  <c r="H36978" i="5"/>
  <c r="H36979" i="5"/>
  <c r="H36980" i="5"/>
  <c r="H36981" i="5"/>
  <c r="H36982" i="5"/>
  <c r="H36983" i="5"/>
  <c r="H36984" i="5"/>
  <c r="H36985" i="5"/>
  <c r="H36986" i="5"/>
  <c r="H36987" i="5"/>
  <c r="H36988" i="5"/>
  <c r="H36989" i="5"/>
  <c r="H36990" i="5"/>
  <c r="H36991" i="5"/>
  <c r="H36992" i="5"/>
  <c r="H36993" i="5"/>
  <c r="H36994" i="5"/>
  <c r="H36995" i="5"/>
  <c r="H36996" i="5"/>
  <c r="H36997" i="5"/>
  <c r="H36998" i="5"/>
  <c r="H36999" i="5"/>
  <c r="H37000" i="5"/>
  <c r="H37001" i="5"/>
  <c r="H37002" i="5"/>
  <c r="H37003" i="5"/>
  <c r="H37004" i="5"/>
  <c r="H37005" i="5"/>
  <c r="H37006" i="5"/>
  <c r="H37007" i="5"/>
  <c r="H37008" i="5"/>
  <c r="H37009" i="5"/>
  <c r="H37010" i="5"/>
  <c r="H37011" i="5"/>
  <c r="H37012" i="5"/>
  <c r="H37013" i="5"/>
  <c r="H37014" i="5"/>
  <c r="H37015" i="5"/>
  <c r="H37016" i="5"/>
  <c r="H37017" i="5"/>
  <c r="H37018" i="5"/>
  <c r="H37019" i="5"/>
  <c r="H37020" i="5"/>
  <c r="H37021" i="5"/>
  <c r="H37022" i="5"/>
  <c r="H37023" i="5"/>
  <c r="H37024" i="5"/>
  <c r="H37025" i="5"/>
  <c r="H37026" i="5"/>
  <c r="H37027" i="5"/>
  <c r="H37028" i="5"/>
  <c r="H37029" i="5"/>
  <c r="H37030" i="5"/>
  <c r="H37031" i="5"/>
  <c r="H37032" i="5"/>
  <c r="H37033" i="5"/>
  <c r="H37034" i="5"/>
  <c r="H37035" i="5"/>
  <c r="H37036" i="5"/>
  <c r="H37037" i="5"/>
  <c r="H37038" i="5"/>
  <c r="H37039" i="5"/>
  <c r="H37040" i="5"/>
  <c r="H37041" i="5"/>
  <c r="H37042" i="5"/>
  <c r="H37043" i="5"/>
  <c r="H37044" i="5"/>
  <c r="H37045" i="5"/>
  <c r="H37046" i="5"/>
  <c r="H37047" i="5"/>
  <c r="H37048" i="5"/>
  <c r="H37049" i="5"/>
  <c r="H37050" i="5"/>
  <c r="H37051" i="5"/>
  <c r="H37052" i="5"/>
  <c r="H37053" i="5"/>
  <c r="H37054" i="5"/>
  <c r="H37055" i="5"/>
  <c r="H37056" i="5"/>
  <c r="H37057" i="5"/>
  <c r="H37058" i="5"/>
  <c r="H37059" i="5"/>
  <c r="H37060" i="5"/>
  <c r="H37061" i="5"/>
  <c r="H37062" i="5"/>
  <c r="H37063" i="5"/>
  <c r="H37064" i="5"/>
  <c r="H37065" i="5"/>
  <c r="H37066" i="5"/>
  <c r="H37067" i="5"/>
  <c r="H37068" i="5"/>
  <c r="H37069" i="5"/>
  <c r="H37070" i="5"/>
  <c r="H37071" i="5"/>
  <c r="H37072" i="5"/>
  <c r="H37073" i="5"/>
  <c r="H37074" i="5"/>
  <c r="H37075" i="5"/>
  <c r="H37076" i="5"/>
  <c r="H37077" i="5"/>
  <c r="H37078" i="5"/>
  <c r="H37079" i="5"/>
  <c r="H37080" i="5"/>
  <c r="H37081" i="5"/>
  <c r="H37082" i="5"/>
  <c r="H37083" i="5"/>
  <c r="H37084" i="5"/>
  <c r="H37085" i="5"/>
  <c r="H37086" i="5"/>
  <c r="H37087" i="5"/>
  <c r="H37088" i="5"/>
  <c r="H37089" i="5"/>
  <c r="H37090" i="5"/>
  <c r="H37091" i="5"/>
  <c r="H37092" i="5"/>
  <c r="H37093" i="5"/>
  <c r="H37094" i="5"/>
  <c r="H37095" i="5"/>
  <c r="H37096" i="5"/>
  <c r="H37097" i="5"/>
  <c r="H37098" i="5"/>
  <c r="H37099" i="5"/>
  <c r="H37100" i="5"/>
  <c r="H37101" i="5"/>
  <c r="H37102" i="5"/>
  <c r="H37103" i="5"/>
  <c r="H37104" i="5"/>
  <c r="H37105" i="5"/>
  <c r="H37106" i="5"/>
  <c r="H37107" i="5"/>
  <c r="H37108" i="5"/>
  <c r="H37109" i="5"/>
  <c r="H37110" i="5"/>
  <c r="H37111" i="5"/>
  <c r="H37112" i="5"/>
  <c r="H37113" i="5"/>
  <c r="H37114" i="5"/>
  <c r="H37115" i="5"/>
  <c r="H37116" i="5"/>
  <c r="H37117" i="5"/>
  <c r="H37118" i="5"/>
  <c r="H37119" i="5"/>
  <c r="H37120" i="5"/>
  <c r="H37121" i="5"/>
  <c r="H37122" i="5"/>
  <c r="H37123" i="5"/>
  <c r="H37124" i="5"/>
  <c r="H37125" i="5"/>
  <c r="H37126" i="5"/>
  <c r="H37127" i="5"/>
  <c r="H37128" i="5"/>
  <c r="H37129" i="5"/>
  <c r="H37130" i="5"/>
  <c r="H37131" i="5"/>
  <c r="H37132" i="5"/>
  <c r="H37133" i="5"/>
  <c r="H37134" i="5"/>
  <c r="H37135" i="5"/>
  <c r="H37136" i="5"/>
  <c r="H37137" i="5"/>
  <c r="H37138" i="5"/>
  <c r="H37139" i="5"/>
  <c r="H37140" i="5"/>
  <c r="H37141" i="5"/>
  <c r="H37142" i="5"/>
  <c r="H37143" i="5"/>
  <c r="H37144" i="5"/>
  <c r="H37145" i="5"/>
  <c r="H37146" i="5"/>
  <c r="H37147" i="5"/>
  <c r="H37148" i="5"/>
  <c r="H37149" i="5"/>
  <c r="H37150" i="5"/>
  <c r="H37151" i="5"/>
  <c r="H37152" i="5"/>
  <c r="H37153" i="5"/>
  <c r="H37154" i="5"/>
  <c r="H37155" i="5"/>
  <c r="H37156" i="5"/>
  <c r="H37157" i="5"/>
  <c r="H37158" i="5"/>
  <c r="H37159" i="5"/>
  <c r="H37160" i="5"/>
  <c r="H37161" i="5"/>
  <c r="H37162" i="5"/>
  <c r="H37163" i="5"/>
  <c r="H37164" i="5"/>
  <c r="H37165" i="5"/>
  <c r="H37166" i="5"/>
  <c r="H37167" i="5"/>
  <c r="H37168" i="5"/>
  <c r="H37169" i="5"/>
  <c r="H37170" i="5"/>
  <c r="H37171" i="5"/>
  <c r="H37172" i="5"/>
  <c r="H37173" i="5"/>
  <c r="H37174" i="5"/>
  <c r="H37175" i="5"/>
  <c r="H37176" i="5"/>
  <c r="H37177" i="5"/>
  <c r="H37178" i="5"/>
  <c r="H37179" i="5"/>
  <c r="H37180" i="5"/>
  <c r="H37181" i="5"/>
  <c r="H37182" i="5"/>
  <c r="H37183" i="5"/>
  <c r="H37184" i="5"/>
  <c r="H37185" i="5"/>
  <c r="H37186" i="5"/>
  <c r="H37187" i="5"/>
  <c r="H37188" i="5"/>
  <c r="H37189" i="5"/>
  <c r="H37190" i="5"/>
  <c r="H37191" i="5"/>
  <c r="H37192" i="5"/>
  <c r="H37193" i="5"/>
  <c r="H37194" i="5"/>
  <c r="H37195" i="5"/>
  <c r="H37196" i="5"/>
  <c r="H37197" i="5"/>
  <c r="H37198" i="5"/>
  <c r="H37199" i="5"/>
  <c r="H37200" i="5"/>
  <c r="H37201" i="5"/>
  <c r="H37202" i="5"/>
  <c r="H37203" i="5"/>
  <c r="H37204" i="5"/>
  <c r="H37205" i="5"/>
  <c r="H37206" i="5"/>
  <c r="H37207" i="5"/>
  <c r="H37208" i="5"/>
  <c r="H37209" i="5"/>
  <c r="H37210" i="5"/>
  <c r="H37211" i="5"/>
  <c r="H37212" i="5"/>
  <c r="H37213" i="5"/>
  <c r="H37214" i="5"/>
  <c r="H37215" i="5"/>
  <c r="H37216" i="5"/>
  <c r="H37217" i="5"/>
  <c r="H37218" i="5"/>
  <c r="H37219" i="5"/>
  <c r="H37220" i="5"/>
  <c r="H37221" i="5"/>
  <c r="H37222" i="5"/>
  <c r="H37223" i="5"/>
  <c r="H37224" i="5"/>
  <c r="H37225" i="5"/>
  <c r="H37226" i="5"/>
  <c r="H37227" i="5"/>
  <c r="H37228" i="5"/>
  <c r="H37229" i="5"/>
  <c r="H37230" i="5"/>
  <c r="H37231" i="5"/>
  <c r="H37232" i="5"/>
  <c r="H37233" i="5"/>
  <c r="H37234" i="5"/>
  <c r="H37235" i="5"/>
  <c r="H37236" i="5"/>
  <c r="H37237" i="5"/>
  <c r="H37238" i="5"/>
  <c r="H37239" i="5"/>
  <c r="H37240" i="5"/>
  <c r="H37241" i="5"/>
  <c r="H37242" i="5"/>
  <c r="H37243" i="5"/>
  <c r="H37244" i="5"/>
  <c r="H37245" i="5"/>
  <c r="H37246" i="5"/>
  <c r="H37247" i="5"/>
  <c r="H37248" i="5"/>
  <c r="H37249" i="5"/>
  <c r="H37250" i="5"/>
  <c r="H37251" i="5"/>
  <c r="H37252" i="5"/>
  <c r="H37253" i="5"/>
  <c r="H37254" i="5"/>
  <c r="H37255" i="5"/>
  <c r="H37256" i="5"/>
  <c r="H37257" i="5"/>
  <c r="H37258" i="5"/>
  <c r="H37259" i="5"/>
  <c r="H37260" i="5"/>
  <c r="H37261" i="5"/>
  <c r="H37262" i="5"/>
  <c r="H37263" i="5"/>
  <c r="H37264" i="5"/>
  <c r="H37265" i="5"/>
  <c r="H37266" i="5"/>
  <c r="H37267" i="5"/>
  <c r="H37268" i="5"/>
  <c r="H37269" i="5"/>
  <c r="H37270" i="5"/>
  <c r="H37271" i="5"/>
  <c r="H37272" i="5"/>
  <c r="H37273" i="5"/>
  <c r="H37274" i="5"/>
  <c r="H37275" i="5"/>
  <c r="H37276" i="5"/>
  <c r="H37277" i="5"/>
  <c r="H37278" i="5"/>
  <c r="H37279" i="5"/>
  <c r="H37280" i="5"/>
  <c r="H37281" i="5"/>
  <c r="H37282" i="5"/>
  <c r="H37283" i="5"/>
  <c r="H37284" i="5"/>
  <c r="H37285" i="5"/>
  <c r="H37286" i="5"/>
  <c r="H37287" i="5"/>
  <c r="H37288" i="5"/>
  <c r="H37289" i="5"/>
  <c r="H37290" i="5"/>
  <c r="H37291" i="5"/>
  <c r="H37292" i="5"/>
  <c r="H37293" i="5"/>
  <c r="H37294" i="5"/>
  <c r="H37295" i="5"/>
  <c r="H37296" i="5"/>
  <c r="H37297" i="5"/>
  <c r="H37298" i="5"/>
  <c r="H37299" i="5"/>
  <c r="H37300" i="5"/>
  <c r="H37301" i="5"/>
  <c r="H37302" i="5"/>
  <c r="H37303" i="5"/>
  <c r="H37304" i="5"/>
  <c r="H37305" i="5"/>
  <c r="H37306" i="5"/>
  <c r="H37307" i="5"/>
  <c r="H37308" i="5"/>
  <c r="H37309" i="5"/>
  <c r="H37310" i="5"/>
  <c r="H37311" i="5"/>
  <c r="H37312" i="5"/>
  <c r="H37313" i="5"/>
  <c r="H37314" i="5"/>
  <c r="H37315" i="5"/>
  <c r="H37316" i="5"/>
  <c r="H37317" i="5"/>
  <c r="H37318" i="5"/>
  <c r="H37319" i="5"/>
  <c r="H37320" i="5"/>
  <c r="H37321" i="5"/>
  <c r="H37322" i="5"/>
  <c r="H37323" i="5"/>
  <c r="H37324" i="5"/>
  <c r="H37325" i="5"/>
  <c r="H37326" i="5"/>
  <c r="H37327" i="5"/>
  <c r="H37328" i="5"/>
  <c r="H37329" i="5"/>
  <c r="H37330" i="5"/>
  <c r="H37331" i="5"/>
  <c r="H37332" i="5"/>
  <c r="H37333" i="5"/>
  <c r="H37334" i="5"/>
  <c r="H37335" i="5"/>
  <c r="H37336" i="5"/>
  <c r="H37337" i="5"/>
  <c r="H37338" i="5"/>
  <c r="H37339" i="5"/>
  <c r="H37340" i="5"/>
  <c r="H37341" i="5"/>
  <c r="H37342" i="5"/>
  <c r="H37343" i="5"/>
  <c r="H37344" i="5"/>
  <c r="H37345" i="5"/>
  <c r="H37346" i="5"/>
  <c r="H37347" i="5"/>
  <c r="H37348" i="5"/>
  <c r="H37349" i="5"/>
  <c r="H37350" i="5"/>
  <c r="H37351" i="5"/>
  <c r="H37352" i="5"/>
  <c r="H37353" i="5"/>
  <c r="H37354" i="5"/>
  <c r="H37355" i="5"/>
  <c r="H37356" i="5"/>
  <c r="H37357" i="5"/>
  <c r="H37358" i="5"/>
  <c r="H37359" i="5"/>
  <c r="H37360" i="5"/>
  <c r="H37361" i="5"/>
  <c r="H37362" i="5"/>
  <c r="H37363" i="5"/>
  <c r="H37364" i="5"/>
  <c r="H37365" i="5"/>
  <c r="H37366" i="5"/>
  <c r="H37367" i="5"/>
  <c r="H37368" i="5"/>
  <c r="H37369" i="5"/>
  <c r="H37370" i="5"/>
  <c r="H37371" i="5"/>
  <c r="H37372" i="5"/>
  <c r="H37373" i="5"/>
  <c r="H37374" i="5"/>
  <c r="H37375" i="5"/>
  <c r="H37376" i="5"/>
  <c r="H37377" i="5"/>
  <c r="H37378" i="5"/>
  <c r="H37379" i="5"/>
  <c r="H37380" i="5"/>
  <c r="H37381" i="5"/>
  <c r="H37382" i="5"/>
  <c r="H37383" i="5"/>
  <c r="H37384" i="5"/>
  <c r="H37385" i="5"/>
  <c r="H37386" i="5"/>
  <c r="H37387" i="5"/>
  <c r="H37388" i="5"/>
  <c r="H37389" i="5"/>
  <c r="H37390" i="5"/>
  <c r="H37391" i="5"/>
  <c r="H37392" i="5"/>
  <c r="H37393" i="5"/>
  <c r="H37394" i="5"/>
  <c r="H37395" i="5"/>
  <c r="H37396" i="5"/>
  <c r="H37397" i="5"/>
  <c r="H37398" i="5"/>
  <c r="H37399" i="5"/>
  <c r="H37400" i="5"/>
  <c r="H37401" i="5"/>
  <c r="H37402" i="5"/>
  <c r="H37403" i="5"/>
  <c r="H37404" i="5"/>
  <c r="H37405" i="5"/>
  <c r="H37406" i="5"/>
  <c r="H37407" i="5"/>
  <c r="H37408" i="5"/>
  <c r="H37409" i="5"/>
  <c r="H37410" i="5"/>
  <c r="H37411" i="5"/>
  <c r="H37412" i="5"/>
  <c r="H37413" i="5"/>
  <c r="H37414" i="5"/>
  <c r="H37415" i="5"/>
  <c r="H37416" i="5"/>
  <c r="H37417" i="5"/>
  <c r="H37418" i="5"/>
  <c r="H37419" i="5"/>
  <c r="H37420" i="5"/>
  <c r="H37421" i="5"/>
  <c r="H37422" i="5"/>
  <c r="H37423" i="5"/>
  <c r="H37424" i="5"/>
  <c r="H37425" i="5"/>
  <c r="H37426" i="5"/>
  <c r="H37427" i="5"/>
  <c r="H37428" i="5"/>
  <c r="H37429" i="5"/>
  <c r="H37430" i="5"/>
  <c r="H37431" i="5"/>
  <c r="H37432" i="5"/>
  <c r="H37433" i="5"/>
  <c r="H37434" i="5"/>
  <c r="H37435" i="5"/>
  <c r="H37436" i="5"/>
  <c r="H37437" i="5"/>
  <c r="H37438" i="5"/>
  <c r="H37439" i="5"/>
  <c r="H37440" i="5"/>
  <c r="H37441" i="5"/>
  <c r="H37442" i="5"/>
  <c r="H37443" i="5"/>
  <c r="H37444" i="5"/>
  <c r="H37445" i="5"/>
  <c r="H37446" i="5"/>
  <c r="H37447" i="5"/>
  <c r="H37448" i="5"/>
  <c r="H37449" i="5"/>
  <c r="H37450" i="5"/>
  <c r="H37451" i="5"/>
  <c r="H37452" i="5"/>
  <c r="H37453" i="5"/>
  <c r="H37454" i="5"/>
  <c r="H37455" i="5"/>
  <c r="H37456" i="5"/>
  <c r="H37457" i="5"/>
  <c r="H37458" i="5"/>
  <c r="H37459" i="5"/>
  <c r="H37460" i="5"/>
  <c r="H37461" i="5"/>
  <c r="H37462" i="5"/>
  <c r="H37463" i="5"/>
  <c r="H37464" i="5"/>
  <c r="H37465" i="5"/>
  <c r="H37466" i="5"/>
  <c r="H37467" i="5"/>
  <c r="H37468" i="5"/>
  <c r="H37469" i="5"/>
  <c r="H37470" i="5"/>
  <c r="H37471" i="5"/>
  <c r="H37472" i="5"/>
  <c r="H37473" i="5"/>
  <c r="H37474" i="5"/>
  <c r="H37475" i="5"/>
  <c r="H37476" i="5"/>
  <c r="H37477" i="5"/>
  <c r="H37478" i="5"/>
  <c r="H37479" i="5"/>
  <c r="H37480" i="5"/>
  <c r="H37481" i="5"/>
  <c r="H37482" i="5"/>
  <c r="H37483" i="5"/>
  <c r="H37484" i="5"/>
  <c r="H37485" i="5"/>
  <c r="H37486" i="5"/>
  <c r="H37487" i="5"/>
  <c r="H37488" i="5"/>
  <c r="H37489" i="5"/>
  <c r="H37490" i="5"/>
  <c r="H37491" i="5"/>
  <c r="H37492" i="5"/>
  <c r="H37493" i="5"/>
  <c r="H37494" i="5"/>
  <c r="H37495" i="5"/>
  <c r="H37496" i="5"/>
  <c r="H37497" i="5"/>
  <c r="H37498" i="5"/>
  <c r="H37499" i="5"/>
  <c r="H37500" i="5"/>
  <c r="H37501" i="5"/>
  <c r="H37502" i="5"/>
  <c r="H37503" i="5"/>
  <c r="H37504" i="5"/>
  <c r="H37505" i="5"/>
  <c r="H37506" i="5"/>
  <c r="H37507" i="5"/>
  <c r="H37508" i="5"/>
  <c r="H37509" i="5"/>
  <c r="H37510" i="5"/>
  <c r="H37511" i="5"/>
  <c r="H37512" i="5"/>
  <c r="H37513" i="5"/>
  <c r="H37514" i="5"/>
  <c r="H37515" i="5"/>
  <c r="H37516" i="5"/>
  <c r="H37517" i="5"/>
  <c r="H37518" i="5"/>
  <c r="H37519" i="5"/>
  <c r="H37520" i="5"/>
  <c r="H37521" i="5"/>
  <c r="H37522" i="5"/>
  <c r="H37523" i="5"/>
  <c r="H37524" i="5"/>
  <c r="H37525" i="5"/>
  <c r="H37526" i="5"/>
  <c r="H37527" i="5"/>
  <c r="H37528" i="5"/>
  <c r="H37529" i="5"/>
  <c r="H37530" i="5"/>
  <c r="H37531" i="5"/>
  <c r="H37532" i="5"/>
  <c r="H37533" i="5"/>
  <c r="H37534" i="5"/>
  <c r="H37535" i="5"/>
  <c r="H37536" i="5"/>
  <c r="H37537" i="5"/>
  <c r="H37538" i="5"/>
  <c r="H37539" i="5"/>
  <c r="H37540" i="5"/>
  <c r="H37541" i="5"/>
  <c r="H37542" i="5"/>
  <c r="H37543" i="5"/>
  <c r="H37544" i="5"/>
  <c r="H37545" i="5"/>
  <c r="H37546" i="5"/>
  <c r="H37547" i="5"/>
  <c r="H37548" i="5"/>
  <c r="H37549" i="5"/>
  <c r="H37550" i="5"/>
  <c r="H37551" i="5"/>
  <c r="H37552" i="5"/>
  <c r="H37553" i="5"/>
  <c r="H37554" i="5"/>
  <c r="H37555" i="5"/>
  <c r="H37556" i="5"/>
  <c r="H37557" i="5"/>
  <c r="H37558" i="5"/>
  <c r="H37559" i="5"/>
  <c r="H37560" i="5"/>
  <c r="H37561" i="5"/>
  <c r="H37562" i="5"/>
  <c r="H37563" i="5"/>
  <c r="H37564" i="5"/>
  <c r="H37565" i="5"/>
  <c r="H37566" i="5"/>
  <c r="H37567" i="5"/>
  <c r="H37568" i="5"/>
  <c r="H37569" i="5"/>
  <c r="H37570" i="5"/>
  <c r="H37571" i="5"/>
  <c r="H37572" i="5"/>
  <c r="H37573" i="5"/>
  <c r="H37574" i="5"/>
  <c r="H37575" i="5"/>
  <c r="H37576" i="5"/>
  <c r="H37577" i="5"/>
  <c r="H37578" i="5"/>
  <c r="H37579" i="5"/>
  <c r="H37580" i="5"/>
  <c r="H37581" i="5"/>
  <c r="H37582" i="5"/>
  <c r="H37583" i="5"/>
  <c r="H37584" i="5"/>
  <c r="H37585" i="5"/>
  <c r="H37586" i="5"/>
  <c r="H37587" i="5"/>
  <c r="H37588" i="5"/>
  <c r="H37589" i="5"/>
  <c r="H37590" i="5"/>
  <c r="H37591" i="5"/>
  <c r="H37592" i="5"/>
  <c r="H37593" i="5"/>
  <c r="H37594" i="5"/>
  <c r="H37595" i="5"/>
  <c r="H37596" i="5"/>
  <c r="H37597" i="5"/>
  <c r="H37598" i="5"/>
  <c r="H37599" i="5"/>
  <c r="H37600" i="5"/>
  <c r="H37601" i="5"/>
  <c r="H37602" i="5"/>
  <c r="H37603" i="5"/>
  <c r="H37604" i="5"/>
  <c r="H37605" i="5"/>
  <c r="H37606" i="5"/>
  <c r="H37607" i="5"/>
  <c r="H37608" i="5"/>
  <c r="H37609" i="5"/>
  <c r="H37610" i="5"/>
  <c r="H37611" i="5"/>
  <c r="H37612" i="5"/>
  <c r="H37613" i="5"/>
  <c r="H37614" i="5"/>
  <c r="H37615" i="5"/>
  <c r="H37616" i="5"/>
  <c r="H37617" i="5"/>
  <c r="H37618" i="5"/>
  <c r="H37619" i="5"/>
  <c r="H37620" i="5"/>
  <c r="H37621" i="5"/>
  <c r="H37622" i="5"/>
  <c r="H37623" i="5"/>
  <c r="H37624" i="5"/>
  <c r="H37625" i="5"/>
  <c r="H37626" i="5"/>
  <c r="H37627" i="5"/>
  <c r="H37628" i="5"/>
  <c r="H37629" i="5"/>
  <c r="H37630" i="5"/>
  <c r="H37631" i="5"/>
  <c r="H37632" i="5"/>
  <c r="H37633" i="5"/>
  <c r="H37634" i="5"/>
  <c r="H37635" i="5"/>
  <c r="H37636" i="5"/>
  <c r="H37637" i="5"/>
  <c r="H37638" i="5"/>
  <c r="H37639" i="5"/>
  <c r="H37640" i="5"/>
  <c r="H37641" i="5"/>
  <c r="H37642" i="5"/>
  <c r="H37643" i="5"/>
  <c r="H37644" i="5"/>
  <c r="H37645" i="5"/>
  <c r="H37646" i="5"/>
  <c r="H37647" i="5"/>
  <c r="H37648" i="5"/>
  <c r="H37649" i="5"/>
  <c r="H37650" i="5"/>
  <c r="H37651" i="5"/>
  <c r="H37652" i="5"/>
  <c r="H37653" i="5"/>
  <c r="H37654" i="5"/>
  <c r="H37655" i="5"/>
  <c r="H37656" i="5"/>
  <c r="H37657" i="5"/>
  <c r="H37658" i="5"/>
  <c r="H37659" i="5"/>
  <c r="H37660" i="5"/>
  <c r="H37661" i="5"/>
  <c r="H37662" i="5"/>
  <c r="H37663" i="5"/>
  <c r="H37664" i="5"/>
  <c r="H37665" i="5"/>
  <c r="H37666" i="5"/>
  <c r="H37667" i="5"/>
  <c r="H37668" i="5"/>
  <c r="H37669" i="5"/>
  <c r="H37670" i="5"/>
  <c r="H37671" i="5"/>
  <c r="H37672" i="5"/>
  <c r="H37673" i="5"/>
  <c r="H37674" i="5"/>
  <c r="H37675" i="5"/>
  <c r="H37676" i="5"/>
  <c r="H37677" i="5"/>
  <c r="H37678" i="5"/>
  <c r="H37679" i="5"/>
  <c r="H37680" i="5"/>
  <c r="H37681" i="5"/>
  <c r="H37682" i="5"/>
  <c r="H37683" i="5"/>
  <c r="H37684" i="5"/>
  <c r="H37685" i="5"/>
  <c r="H37686" i="5"/>
  <c r="H37687" i="5"/>
  <c r="H37688" i="5"/>
  <c r="H37689" i="5"/>
  <c r="H37690" i="5"/>
  <c r="H37691" i="5"/>
  <c r="H37692" i="5"/>
  <c r="H37693" i="5"/>
  <c r="H37694" i="5"/>
  <c r="H37695" i="5"/>
  <c r="H37696" i="5"/>
  <c r="H37697" i="5"/>
  <c r="H37698" i="5"/>
  <c r="H37699" i="5"/>
  <c r="H37700" i="5"/>
  <c r="H37701" i="5"/>
  <c r="H37702" i="5"/>
  <c r="H37703" i="5"/>
  <c r="H37704" i="5"/>
  <c r="H37705" i="5"/>
  <c r="H37706" i="5"/>
  <c r="H37707" i="5"/>
  <c r="H37708" i="5"/>
  <c r="H37709" i="5"/>
  <c r="H37710" i="5"/>
  <c r="H37711" i="5"/>
  <c r="H37712" i="5"/>
  <c r="H37713" i="5"/>
  <c r="H37714" i="5"/>
  <c r="H37715" i="5"/>
  <c r="H37716" i="5"/>
  <c r="H37717" i="5"/>
  <c r="H37718" i="5"/>
  <c r="H37719" i="5"/>
  <c r="H37720" i="5"/>
  <c r="H37721" i="5"/>
  <c r="H37722" i="5"/>
  <c r="H37723" i="5"/>
  <c r="H37724" i="5"/>
  <c r="H37725" i="5"/>
  <c r="H37726" i="5"/>
  <c r="H37727" i="5"/>
  <c r="H37728" i="5"/>
  <c r="H37729" i="5"/>
  <c r="H37730" i="5"/>
  <c r="H37731" i="5"/>
  <c r="H37732" i="5"/>
  <c r="H37733" i="5"/>
  <c r="H37734" i="5"/>
  <c r="H37735" i="5"/>
  <c r="H37736" i="5"/>
  <c r="H37737" i="5"/>
  <c r="H37738" i="5"/>
  <c r="H37739" i="5"/>
  <c r="H37740" i="5"/>
  <c r="H37741" i="5"/>
  <c r="H37742" i="5"/>
  <c r="H37743" i="5"/>
  <c r="H37744" i="5"/>
  <c r="H37745" i="5"/>
  <c r="H37746" i="5"/>
  <c r="H37747" i="5"/>
  <c r="H37748" i="5"/>
  <c r="H37749" i="5"/>
  <c r="H37750" i="5"/>
  <c r="H37751" i="5"/>
  <c r="H37752" i="5"/>
  <c r="H37753" i="5"/>
  <c r="H37754" i="5"/>
  <c r="H37755" i="5"/>
  <c r="H37756" i="5"/>
  <c r="H37757" i="5"/>
  <c r="H37758" i="5"/>
  <c r="H37759" i="5"/>
  <c r="H37760" i="5"/>
  <c r="H37761" i="5"/>
  <c r="H37762" i="5"/>
  <c r="H37763" i="5"/>
  <c r="H37764" i="5"/>
  <c r="H37765" i="5"/>
  <c r="H37766" i="5"/>
  <c r="H37767" i="5"/>
  <c r="H37768" i="5"/>
  <c r="H37769" i="5"/>
  <c r="H37770" i="5"/>
  <c r="H37771" i="5"/>
  <c r="H37772" i="5"/>
  <c r="H37773" i="5"/>
  <c r="H37774" i="5"/>
  <c r="H37775" i="5"/>
  <c r="H37776" i="5"/>
  <c r="H37777" i="5"/>
  <c r="H37778" i="5"/>
  <c r="H37779" i="5"/>
  <c r="H37780" i="5"/>
  <c r="H37781" i="5"/>
  <c r="H37782" i="5"/>
  <c r="H37783" i="5"/>
  <c r="H37784" i="5"/>
  <c r="H37785" i="5"/>
  <c r="H37786" i="5"/>
  <c r="H37787" i="5"/>
  <c r="H37788" i="5"/>
  <c r="H37789" i="5"/>
  <c r="H37790" i="5"/>
  <c r="H37791" i="5"/>
  <c r="H37792" i="5"/>
  <c r="H37793" i="5"/>
  <c r="H37794" i="5"/>
  <c r="H37795" i="5"/>
  <c r="H37796" i="5"/>
  <c r="H37797" i="5"/>
  <c r="H37798" i="5"/>
  <c r="H37799" i="5"/>
  <c r="H37800" i="5"/>
  <c r="H37801" i="5"/>
  <c r="H37802" i="5"/>
  <c r="H37803" i="5"/>
  <c r="H37804" i="5"/>
  <c r="H37805" i="5"/>
  <c r="H37806" i="5"/>
  <c r="H37807" i="5"/>
  <c r="H37808" i="5"/>
  <c r="H37809" i="5"/>
  <c r="H37810" i="5"/>
  <c r="H37811" i="5"/>
  <c r="H37812" i="5"/>
  <c r="H37813" i="5"/>
  <c r="H37814" i="5"/>
  <c r="H37815" i="5"/>
  <c r="H37816" i="5"/>
  <c r="H37817" i="5"/>
  <c r="H37818" i="5"/>
  <c r="H37819" i="5"/>
  <c r="H37820" i="5"/>
  <c r="H37821" i="5"/>
  <c r="H37822" i="5"/>
  <c r="H37823" i="5"/>
  <c r="H37824" i="5"/>
  <c r="H37825" i="5"/>
  <c r="H37826" i="5"/>
  <c r="H37827" i="5"/>
  <c r="H37828" i="5"/>
  <c r="H37829" i="5"/>
  <c r="H37830" i="5"/>
  <c r="H37831" i="5"/>
  <c r="H37832" i="5"/>
  <c r="H37833" i="5"/>
  <c r="H37834" i="5"/>
  <c r="H37835" i="5"/>
  <c r="H37836" i="5"/>
  <c r="H37837" i="5"/>
  <c r="H37838" i="5"/>
  <c r="H37839" i="5"/>
  <c r="H37840" i="5"/>
  <c r="H37841" i="5"/>
  <c r="H37842" i="5"/>
  <c r="H37843" i="5"/>
  <c r="H37844" i="5"/>
  <c r="H37845" i="5"/>
  <c r="H37846" i="5"/>
  <c r="H37847" i="5"/>
  <c r="H37848" i="5"/>
  <c r="H37849" i="5"/>
  <c r="H37850" i="5"/>
  <c r="H37851" i="5"/>
  <c r="H37852" i="5"/>
  <c r="H37853" i="5"/>
  <c r="H37854" i="5"/>
  <c r="H37855" i="5"/>
  <c r="H37856" i="5"/>
  <c r="H37857" i="5"/>
  <c r="H37858" i="5"/>
  <c r="H37859" i="5"/>
  <c r="H37860" i="5"/>
  <c r="H37861" i="5"/>
  <c r="H37862" i="5"/>
  <c r="H37863" i="5"/>
  <c r="H37864" i="5"/>
  <c r="H37865" i="5"/>
  <c r="H37866" i="5"/>
  <c r="H37867" i="5"/>
  <c r="H37868" i="5"/>
  <c r="H37869" i="5"/>
  <c r="H37870" i="5"/>
  <c r="H37871" i="5"/>
  <c r="H37872" i="5"/>
  <c r="H37873" i="5"/>
  <c r="H37874" i="5"/>
  <c r="H37875" i="5"/>
  <c r="H37876" i="5"/>
  <c r="H37877" i="5"/>
  <c r="H37878" i="5"/>
  <c r="H37879" i="5"/>
  <c r="H37880" i="5"/>
  <c r="H37881" i="5"/>
  <c r="H37882" i="5"/>
  <c r="H37883" i="5"/>
  <c r="H37884" i="5"/>
  <c r="H37885" i="5"/>
  <c r="H37886" i="5"/>
  <c r="H37887" i="5"/>
  <c r="H37888" i="5"/>
  <c r="H37889" i="5"/>
  <c r="H37890" i="5"/>
  <c r="H37891" i="5"/>
  <c r="H37892" i="5"/>
  <c r="H37893" i="5"/>
  <c r="H37894" i="5"/>
  <c r="H37895" i="5"/>
  <c r="H37896" i="5"/>
  <c r="H37897" i="5"/>
  <c r="H37898" i="5"/>
  <c r="H37899" i="5"/>
  <c r="H37900" i="5"/>
  <c r="H37901" i="5"/>
  <c r="H37902" i="5"/>
  <c r="H37903" i="5"/>
  <c r="H37904" i="5"/>
  <c r="H37905" i="5"/>
  <c r="H37906" i="5"/>
  <c r="H37907" i="5"/>
  <c r="H37908" i="5"/>
  <c r="H37909" i="5"/>
  <c r="H37910" i="5"/>
  <c r="H37911" i="5"/>
  <c r="H37912" i="5"/>
  <c r="H37913" i="5"/>
  <c r="H37914" i="5"/>
  <c r="H37915" i="5"/>
  <c r="H37916" i="5"/>
  <c r="H37917" i="5"/>
  <c r="H37918" i="5"/>
  <c r="H37919" i="5"/>
  <c r="H37920" i="5"/>
  <c r="H37921" i="5"/>
  <c r="H37922" i="5"/>
  <c r="H37923" i="5"/>
  <c r="H37924" i="5"/>
  <c r="H37925" i="5"/>
  <c r="H37926" i="5"/>
  <c r="H37927" i="5"/>
  <c r="H37928" i="5"/>
  <c r="H37929" i="5"/>
  <c r="H37930" i="5"/>
  <c r="H37931" i="5"/>
  <c r="H37932" i="5"/>
  <c r="H37933" i="5"/>
  <c r="H37934" i="5"/>
  <c r="H37935" i="5"/>
  <c r="H37936" i="5"/>
  <c r="H37937" i="5"/>
  <c r="H37938" i="5"/>
  <c r="H37939" i="5"/>
  <c r="H37940" i="5"/>
  <c r="H37941" i="5"/>
  <c r="H37942" i="5"/>
  <c r="H37943" i="5"/>
  <c r="H37944" i="5"/>
  <c r="H37945" i="5"/>
  <c r="H37946" i="5"/>
  <c r="H37947" i="5"/>
  <c r="H37948" i="5"/>
  <c r="H37949" i="5"/>
  <c r="H37950" i="5"/>
  <c r="H37951" i="5"/>
  <c r="H37952" i="5"/>
  <c r="H37953" i="5"/>
  <c r="H37954" i="5"/>
  <c r="H37955" i="5"/>
  <c r="H37956" i="5"/>
  <c r="H37957" i="5"/>
  <c r="H37958" i="5"/>
  <c r="H37959" i="5"/>
  <c r="H37960" i="5"/>
  <c r="H37961" i="5"/>
  <c r="H37962" i="5"/>
  <c r="H37963" i="5"/>
  <c r="H37964" i="5"/>
  <c r="H37965" i="5"/>
  <c r="H37966" i="5"/>
  <c r="H37967" i="5"/>
  <c r="H37968" i="5"/>
  <c r="H37969" i="5"/>
  <c r="H37970" i="5"/>
  <c r="H37971" i="5"/>
  <c r="H37972" i="5"/>
  <c r="H37973" i="5"/>
  <c r="H37974" i="5"/>
  <c r="H37975" i="5"/>
  <c r="H37976" i="5"/>
  <c r="H37977" i="5"/>
  <c r="H37978" i="5"/>
  <c r="H37979" i="5"/>
  <c r="H37980" i="5"/>
  <c r="H37981" i="5"/>
  <c r="H37982" i="5"/>
  <c r="H37983" i="5"/>
  <c r="H37984" i="5"/>
  <c r="H37985" i="5"/>
  <c r="H37986" i="5"/>
  <c r="H37987" i="5"/>
  <c r="H37988" i="5"/>
  <c r="H37989" i="5"/>
  <c r="H37990" i="5"/>
  <c r="H37991" i="5"/>
  <c r="H37992" i="5"/>
  <c r="H37993" i="5"/>
  <c r="H37994" i="5"/>
  <c r="H37995" i="5"/>
  <c r="H37996" i="5"/>
  <c r="H37997" i="5"/>
  <c r="H37998" i="5"/>
  <c r="H37999" i="5"/>
  <c r="H38000" i="5"/>
  <c r="H38001" i="5"/>
  <c r="H38002" i="5"/>
  <c r="H38003" i="5"/>
  <c r="H38004" i="5"/>
  <c r="H38005" i="5"/>
  <c r="H38006" i="5"/>
  <c r="H38007" i="5"/>
  <c r="H38008" i="5"/>
  <c r="H38009" i="5"/>
  <c r="H38010" i="5"/>
  <c r="H38011" i="5"/>
  <c r="H38012" i="5"/>
  <c r="H38013" i="5"/>
  <c r="H38014" i="5"/>
  <c r="H38015" i="5"/>
  <c r="H38016" i="5"/>
  <c r="H38017" i="5"/>
  <c r="H38018" i="5"/>
  <c r="H38019" i="5"/>
  <c r="H38020" i="5"/>
  <c r="H38021" i="5"/>
  <c r="H38022" i="5"/>
  <c r="H38023" i="5"/>
  <c r="H38024" i="5"/>
  <c r="H38025" i="5"/>
  <c r="H38026" i="5"/>
  <c r="H38027" i="5"/>
  <c r="H38028" i="5"/>
  <c r="H38029" i="5"/>
  <c r="H38030" i="5"/>
  <c r="H38031" i="5"/>
  <c r="H38032" i="5"/>
  <c r="H38033" i="5"/>
  <c r="H38034" i="5"/>
  <c r="H38035" i="5"/>
  <c r="H38036" i="5"/>
  <c r="H38037" i="5"/>
  <c r="H38038" i="5"/>
  <c r="H38039" i="5"/>
  <c r="H38040" i="5"/>
  <c r="H38041" i="5"/>
  <c r="H38042" i="5"/>
  <c r="H38043" i="5"/>
  <c r="H38044" i="5"/>
  <c r="H38045" i="5"/>
  <c r="H38046" i="5"/>
  <c r="H38047" i="5"/>
  <c r="H38048" i="5"/>
  <c r="H38049" i="5"/>
  <c r="H38050" i="5"/>
  <c r="H38051" i="5"/>
  <c r="H38052" i="5"/>
  <c r="H38053" i="5"/>
  <c r="H38054" i="5"/>
  <c r="H38055" i="5"/>
  <c r="H38056" i="5"/>
  <c r="H38057" i="5"/>
  <c r="H38058" i="5"/>
  <c r="H38059" i="5"/>
  <c r="H38060" i="5"/>
  <c r="H38061" i="5"/>
  <c r="H38062" i="5"/>
  <c r="H38063" i="5"/>
  <c r="H38064" i="5"/>
  <c r="H38065" i="5"/>
  <c r="H38066" i="5"/>
  <c r="H38067" i="5"/>
  <c r="H38068" i="5"/>
  <c r="H38069" i="5"/>
  <c r="H38070" i="5"/>
  <c r="H38071" i="5"/>
  <c r="H38072" i="5"/>
  <c r="H38073" i="5"/>
  <c r="H38074" i="5"/>
  <c r="H38075" i="5"/>
  <c r="H38076" i="5"/>
  <c r="H38077" i="5"/>
  <c r="H38078" i="5"/>
  <c r="H38079" i="5"/>
  <c r="H38080" i="5"/>
  <c r="H38081" i="5"/>
  <c r="H38082" i="5"/>
  <c r="H38083" i="5"/>
  <c r="H38084" i="5"/>
  <c r="H38085" i="5"/>
  <c r="H38086" i="5"/>
  <c r="H38087" i="5"/>
  <c r="H38088" i="5"/>
  <c r="H38089" i="5"/>
  <c r="H38090" i="5"/>
  <c r="H38091" i="5"/>
  <c r="H38092" i="5"/>
  <c r="H38093" i="5"/>
  <c r="H38094" i="5"/>
  <c r="H38095" i="5"/>
  <c r="H38096" i="5"/>
  <c r="H38097" i="5"/>
  <c r="H38098" i="5"/>
  <c r="H38099" i="5"/>
  <c r="H38100" i="5"/>
  <c r="H38101" i="5"/>
  <c r="H38102" i="5"/>
  <c r="H38103" i="5"/>
  <c r="H38104" i="5"/>
  <c r="H38105" i="5"/>
  <c r="H38106" i="5"/>
  <c r="H38107" i="5"/>
  <c r="H38108" i="5"/>
  <c r="H38109" i="5"/>
  <c r="H38110" i="5"/>
  <c r="H38111" i="5"/>
  <c r="H38112" i="5"/>
  <c r="H38113" i="5"/>
  <c r="H38114" i="5"/>
  <c r="H38115" i="5"/>
  <c r="H38116" i="5"/>
  <c r="H38117" i="5"/>
  <c r="H38118" i="5"/>
  <c r="H38119" i="5"/>
  <c r="H38120" i="5"/>
  <c r="H38121" i="5"/>
  <c r="H38122" i="5"/>
  <c r="H38123" i="5"/>
  <c r="H38124" i="5"/>
  <c r="H38125" i="5"/>
  <c r="H38126" i="5"/>
  <c r="H38127" i="5"/>
  <c r="H38128" i="5"/>
  <c r="H38129" i="5"/>
  <c r="H38130" i="5"/>
  <c r="H38131" i="5"/>
  <c r="H38132" i="5"/>
  <c r="H38133" i="5"/>
  <c r="H38134" i="5"/>
  <c r="H38135" i="5"/>
  <c r="H38136" i="5"/>
  <c r="H38137" i="5"/>
  <c r="H38138" i="5"/>
  <c r="H38139" i="5"/>
  <c r="H38140" i="5"/>
  <c r="H38141" i="5"/>
  <c r="H38142" i="5"/>
  <c r="H38143" i="5"/>
  <c r="H38144" i="5"/>
  <c r="H38145" i="5"/>
  <c r="H38146" i="5"/>
  <c r="H38147" i="5"/>
  <c r="H38148" i="5"/>
  <c r="H38149" i="5"/>
  <c r="H38150" i="5"/>
  <c r="H38151" i="5"/>
  <c r="H38152" i="5"/>
  <c r="H38153" i="5"/>
  <c r="H38154" i="5"/>
  <c r="H38155" i="5"/>
  <c r="H38156" i="5"/>
  <c r="H38157" i="5"/>
  <c r="H38158" i="5"/>
  <c r="H38159" i="5"/>
  <c r="H38160" i="5"/>
  <c r="H38161" i="5"/>
  <c r="H38162" i="5"/>
  <c r="H38163" i="5"/>
  <c r="H38164" i="5"/>
  <c r="H38165" i="5"/>
  <c r="H38166" i="5"/>
  <c r="H38167" i="5"/>
  <c r="H38168" i="5"/>
  <c r="H38169" i="5"/>
  <c r="H38170" i="5"/>
  <c r="H38171" i="5"/>
  <c r="H38172" i="5"/>
  <c r="H38173" i="5"/>
  <c r="H38174" i="5"/>
  <c r="H38175" i="5"/>
  <c r="H38176" i="5"/>
  <c r="H38177" i="5"/>
  <c r="H38178" i="5"/>
  <c r="H38179" i="5"/>
  <c r="H38180" i="5"/>
  <c r="H38181" i="5"/>
  <c r="H38182" i="5"/>
  <c r="H38183" i="5"/>
  <c r="H38184" i="5"/>
  <c r="H38185" i="5"/>
  <c r="H38186" i="5"/>
  <c r="H38187" i="5"/>
  <c r="H38188" i="5"/>
  <c r="H38189" i="5"/>
  <c r="H38190" i="5"/>
  <c r="H38191" i="5"/>
  <c r="H38192" i="5"/>
  <c r="H38193" i="5"/>
  <c r="H38194" i="5"/>
  <c r="H38195" i="5"/>
  <c r="H38196" i="5"/>
  <c r="H38197" i="5"/>
  <c r="H38198" i="5"/>
  <c r="H38199" i="5"/>
  <c r="H38200" i="5"/>
  <c r="H38201" i="5"/>
  <c r="H38202" i="5"/>
  <c r="H38203" i="5"/>
  <c r="H38204" i="5"/>
  <c r="H38205" i="5"/>
  <c r="H38206" i="5"/>
  <c r="H38207" i="5"/>
  <c r="H38208" i="5"/>
  <c r="H38209" i="5"/>
  <c r="H38210" i="5"/>
  <c r="H38211" i="5"/>
  <c r="H38212" i="5"/>
  <c r="H38213" i="5"/>
  <c r="H38214" i="5"/>
  <c r="H38215" i="5"/>
  <c r="H38216" i="5"/>
  <c r="H38217" i="5"/>
  <c r="H38218" i="5"/>
  <c r="H38219" i="5"/>
  <c r="H38220" i="5"/>
  <c r="H38221" i="5"/>
  <c r="H38222" i="5"/>
  <c r="H38223" i="5"/>
  <c r="H38224" i="5"/>
  <c r="H38225" i="5"/>
  <c r="H38226" i="5"/>
  <c r="H38227" i="5"/>
  <c r="H38228" i="5"/>
  <c r="H38229" i="5"/>
  <c r="H38230" i="5"/>
  <c r="H38231" i="5"/>
  <c r="H38232" i="5"/>
  <c r="H38233" i="5"/>
  <c r="H38234" i="5"/>
  <c r="H38235" i="5"/>
  <c r="H38236" i="5"/>
  <c r="H38237" i="5"/>
  <c r="H38238" i="5"/>
  <c r="H38239" i="5"/>
  <c r="H38240" i="5"/>
  <c r="H38241" i="5"/>
  <c r="H38242" i="5"/>
  <c r="H38243" i="5"/>
  <c r="H38244" i="5"/>
  <c r="H38245" i="5"/>
  <c r="H38246" i="5"/>
  <c r="H38247" i="5"/>
  <c r="H38248" i="5"/>
  <c r="H38249" i="5"/>
  <c r="H38250" i="5"/>
  <c r="H38251" i="5"/>
  <c r="H38252" i="5"/>
  <c r="H38253" i="5"/>
  <c r="H38254" i="5"/>
  <c r="H38255" i="5"/>
  <c r="H38256" i="5"/>
  <c r="H38257" i="5"/>
  <c r="H38258" i="5"/>
  <c r="H38259" i="5"/>
  <c r="H38260" i="5"/>
  <c r="H38261" i="5"/>
  <c r="H38262" i="5"/>
  <c r="H38263" i="5"/>
  <c r="H38264" i="5"/>
  <c r="H38265" i="5"/>
  <c r="H38266" i="5"/>
  <c r="H38267" i="5"/>
  <c r="H38268" i="5"/>
  <c r="H38269" i="5"/>
  <c r="H38270" i="5"/>
  <c r="H38271" i="5"/>
  <c r="H38272" i="5"/>
  <c r="H38273" i="5"/>
  <c r="H38274" i="5"/>
  <c r="H38275" i="5"/>
  <c r="H38276" i="5"/>
  <c r="H38277" i="5"/>
  <c r="H38278" i="5"/>
  <c r="H38279" i="5"/>
  <c r="H38280" i="5"/>
  <c r="H38281" i="5"/>
  <c r="H38282" i="5"/>
  <c r="H38283" i="5"/>
  <c r="H38284" i="5"/>
  <c r="H38285" i="5"/>
  <c r="H38286" i="5"/>
  <c r="H38287" i="5"/>
  <c r="H38288" i="5"/>
  <c r="H38289" i="5"/>
  <c r="H38290" i="5"/>
  <c r="H38291" i="5"/>
  <c r="H38292" i="5"/>
  <c r="H38293" i="5"/>
  <c r="H38294" i="5"/>
  <c r="H38295" i="5"/>
  <c r="H38296" i="5"/>
  <c r="H38297" i="5"/>
  <c r="H38298" i="5"/>
  <c r="H38299" i="5"/>
  <c r="H38300" i="5"/>
  <c r="H38301" i="5"/>
  <c r="H38302" i="5"/>
  <c r="H38303" i="5"/>
  <c r="H38304" i="5"/>
  <c r="H38305" i="5"/>
  <c r="H38306" i="5"/>
  <c r="H38307" i="5"/>
  <c r="H38308" i="5"/>
  <c r="H38309" i="5"/>
  <c r="H38310" i="5"/>
  <c r="H38311" i="5"/>
  <c r="H38312" i="5"/>
  <c r="H38313" i="5"/>
  <c r="H38314" i="5"/>
  <c r="H38315" i="5"/>
  <c r="H38316" i="5"/>
  <c r="H38317" i="5"/>
  <c r="H38318" i="5"/>
  <c r="H38319" i="5"/>
  <c r="H38320" i="5"/>
  <c r="H38321" i="5"/>
  <c r="H38322" i="5"/>
  <c r="H38323" i="5"/>
  <c r="H38324" i="5"/>
  <c r="H38325" i="5"/>
  <c r="H38326" i="5"/>
  <c r="H38327" i="5"/>
  <c r="H38328" i="5"/>
  <c r="H38329" i="5"/>
  <c r="H38330" i="5"/>
  <c r="H38331" i="5"/>
  <c r="H38332" i="5"/>
  <c r="H38333" i="5"/>
  <c r="H38334" i="5"/>
  <c r="H38335" i="5"/>
  <c r="H38336" i="5"/>
  <c r="H38337" i="5"/>
  <c r="H38338" i="5"/>
  <c r="H38339" i="5"/>
  <c r="H38340" i="5"/>
  <c r="H38341" i="5"/>
  <c r="H38342" i="5"/>
  <c r="H38343" i="5"/>
  <c r="H38344" i="5"/>
  <c r="H38345" i="5"/>
  <c r="H38346" i="5"/>
  <c r="H38347" i="5"/>
  <c r="H38348" i="5"/>
  <c r="H38349" i="5"/>
  <c r="H38350" i="5"/>
  <c r="H38351" i="5"/>
  <c r="H38352" i="5"/>
  <c r="H38353" i="5"/>
  <c r="H38354" i="5"/>
  <c r="H38355" i="5"/>
  <c r="H38356" i="5"/>
  <c r="H38357" i="5"/>
  <c r="H38358" i="5"/>
  <c r="H38359" i="5"/>
  <c r="H38360" i="5"/>
  <c r="H38361" i="5"/>
  <c r="H38362" i="5"/>
  <c r="H38363" i="5"/>
  <c r="H38364" i="5"/>
  <c r="H38365" i="5"/>
  <c r="H38366" i="5"/>
  <c r="H38367" i="5"/>
  <c r="H38368" i="5"/>
  <c r="H38369" i="5"/>
  <c r="H38370" i="5"/>
  <c r="H38371" i="5"/>
  <c r="H38372" i="5"/>
  <c r="H38373" i="5"/>
  <c r="H38374" i="5"/>
  <c r="H38375" i="5"/>
  <c r="H38376" i="5"/>
  <c r="H38377" i="5"/>
  <c r="H38378" i="5"/>
  <c r="H38379" i="5"/>
  <c r="H38380" i="5"/>
  <c r="H38381" i="5"/>
  <c r="H38382" i="5"/>
  <c r="H38383" i="5"/>
  <c r="H38384" i="5"/>
  <c r="H38385" i="5"/>
  <c r="H38386" i="5"/>
  <c r="H38387" i="5"/>
  <c r="H38388" i="5"/>
  <c r="H38389" i="5"/>
  <c r="H38390" i="5"/>
  <c r="H38391" i="5"/>
  <c r="H38392" i="5"/>
  <c r="H38393" i="5"/>
  <c r="H38394" i="5"/>
  <c r="H38395" i="5"/>
  <c r="H38396" i="5"/>
  <c r="H38397" i="5"/>
  <c r="H38398" i="5"/>
  <c r="H38399" i="5"/>
  <c r="H38400" i="5"/>
  <c r="H38401" i="5"/>
  <c r="H38402" i="5"/>
  <c r="H38403" i="5"/>
  <c r="H38404" i="5"/>
  <c r="H38405" i="5"/>
  <c r="H38406" i="5"/>
  <c r="H38407" i="5"/>
  <c r="H38408" i="5"/>
  <c r="H38409" i="5"/>
  <c r="H38410" i="5"/>
  <c r="H38411" i="5"/>
  <c r="H38412" i="5"/>
  <c r="H38413" i="5"/>
  <c r="H38414" i="5"/>
  <c r="H38415" i="5"/>
  <c r="H38416" i="5"/>
  <c r="H38417" i="5"/>
  <c r="H38418" i="5"/>
  <c r="H38419" i="5"/>
  <c r="H38420" i="5"/>
  <c r="H38421" i="5"/>
  <c r="H38422" i="5"/>
  <c r="H38423" i="5"/>
  <c r="H38424" i="5"/>
  <c r="H38425" i="5"/>
  <c r="H38426" i="5"/>
  <c r="H38427" i="5"/>
  <c r="H38428" i="5"/>
  <c r="H38429" i="5"/>
  <c r="H38430" i="5"/>
  <c r="H38431" i="5"/>
  <c r="H38432" i="5"/>
  <c r="H38433" i="5"/>
  <c r="H38434" i="5"/>
  <c r="H38435" i="5"/>
  <c r="H38436" i="5"/>
  <c r="H38437" i="5"/>
  <c r="H38438" i="5"/>
  <c r="H38439" i="5"/>
  <c r="H38440" i="5"/>
  <c r="H38441" i="5"/>
  <c r="H38442" i="5"/>
  <c r="H38443" i="5"/>
  <c r="H38444" i="5"/>
  <c r="H38445" i="5"/>
  <c r="H38446" i="5"/>
  <c r="H38447" i="5"/>
  <c r="H38448" i="5"/>
  <c r="H38449" i="5"/>
  <c r="H38450" i="5"/>
  <c r="H38451" i="5"/>
  <c r="H38452" i="5"/>
  <c r="H38453" i="5"/>
  <c r="H38454" i="5"/>
  <c r="H38455" i="5"/>
  <c r="H38456" i="5"/>
  <c r="H38457" i="5"/>
  <c r="H38458" i="5"/>
  <c r="H38459" i="5"/>
  <c r="H38460" i="5"/>
  <c r="H38461" i="5"/>
  <c r="H38462" i="5"/>
  <c r="H38463" i="5"/>
  <c r="H38464" i="5"/>
  <c r="H38465" i="5"/>
  <c r="H38466" i="5"/>
  <c r="H38467" i="5"/>
  <c r="H38468" i="5"/>
  <c r="H38469" i="5"/>
  <c r="H38470" i="5"/>
  <c r="H38471" i="5"/>
  <c r="H38472" i="5"/>
  <c r="H38473" i="5"/>
  <c r="H38474" i="5"/>
  <c r="H38475" i="5"/>
  <c r="H38476" i="5"/>
  <c r="H38477" i="5"/>
  <c r="H38478" i="5"/>
  <c r="H38479" i="5"/>
  <c r="H38480" i="5"/>
  <c r="H38481" i="5"/>
  <c r="H38482" i="5"/>
  <c r="H38483" i="5"/>
  <c r="H38484" i="5"/>
  <c r="H38485" i="5"/>
  <c r="H38486" i="5"/>
  <c r="H38487" i="5"/>
  <c r="H38488" i="5"/>
  <c r="H38489" i="5"/>
  <c r="H38490" i="5"/>
  <c r="H38491" i="5"/>
  <c r="H38492" i="5"/>
  <c r="H38493" i="5"/>
  <c r="H38494" i="5"/>
  <c r="H38495" i="5"/>
  <c r="H38496" i="5"/>
  <c r="H38497" i="5"/>
  <c r="H38498" i="5"/>
  <c r="H38499" i="5"/>
  <c r="H38500" i="5"/>
  <c r="H38501" i="5"/>
  <c r="H38502" i="5"/>
  <c r="H38503" i="5"/>
  <c r="H38504" i="5"/>
  <c r="H38505" i="5"/>
  <c r="H38506" i="5"/>
  <c r="H38507" i="5"/>
  <c r="H38508" i="5"/>
  <c r="H38509" i="5"/>
  <c r="H38510" i="5"/>
  <c r="H38511" i="5"/>
  <c r="H38512" i="5"/>
  <c r="H38513" i="5"/>
  <c r="H38514" i="5"/>
  <c r="H38515" i="5"/>
  <c r="H38516" i="5"/>
  <c r="H38517" i="5"/>
  <c r="H38518" i="5"/>
  <c r="H38519" i="5"/>
  <c r="H38520" i="5"/>
  <c r="H38521" i="5"/>
  <c r="H38522" i="5"/>
  <c r="H38523" i="5"/>
  <c r="H38524" i="5"/>
  <c r="H38525" i="5"/>
  <c r="H38526" i="5"/>
  <c r="H38527" i="5"/>
  <c r="H38528" i="5"/>
  <c r="H38529" i="5"/>
  <c r="H38530" i="5"/>
  <c r="H38531" i="5"/>
  <c r="H38532" i="5"/>
  <c r="H38533" i="5"/>
  <c r="H38534" i="5"/>
  <c r="H38535" i="5"/>
  <c r="H38536" i="5"/>
  <c r="H38537" i="5"/>
  <c r="H38538" i="5"/>
  <c r="H38539" i="5"/>
  <c r="H38540" i="5"/>
  <c r="H38541" i="5"/>
  <c r="H38542" i="5"/>
  <c r="H38543" i="5"/>
  <c r="H38544" i="5"/>
  <c r="H38545" i="5"/>
  <c r="H38546" i="5"/>
  <c r="H38547" i="5"/>
  <c r="H38548" i="5"/>
  <c r="H38549" i="5"/>
  <c r="H38550" i="5"/>
  <c r="H38551" i="5"/>
  <c r="H38552" i="5"/>
  <c r="H38553" i="5"/>
  <c r="H38554" i="5"/>
  <c r="H38555" i="5"/>
  <c r="H38556" i="5"/>
  <c r="H38557" i="5"/>
  <c r="H38558" i="5"/>
  <c r="H38559" i="5"/>
  <c r="H38560" i="5"/>
  <c r="H38561" i="5"/>
  <c r="H38562" i="5"/>
  <c r="H38563" i="5"/>
  <c r="H38564" i="5"/>
  <c r="H38565" i="5"/>
  <c r="H38566" i="5"/>
  <c r="H38567" i="5"/>
  <c r="H38568" i="5"/>
  <c r="H38569" i="5"/>
  <c r="H38570" i="5"/>
  <c r="H38571" i="5"/>
  <c r="H38572" i="5"/>
  <c r="H38573" i="5"/>
  <c r="H38574" i="5"/>
  <c r="H38575" i="5"/>
  <c r="H38576" i="5"/>
  <c r="H38577" i="5"/>
  <c r="H38578" i="5"/>
  <c r="H38579" i="5"/>
  <c r="H38580" i="5"/>
  <c r="H38581" i="5"/>
  <c r="H38582" i="5"/>
  <c r="H38583" i="5"/>
  <c r="H38584" i="5"/>
  <c r="H38585" i="5"/>
  <c r="H38586" i="5"/>
  <c r="H38587" i="5"/>
  <c r="H38588" i="5"/>
  <c r="H38589" i="5"/>
  <c r="H38590" i="5"/>
  <c r="H38591" i="5"/>
  <c r="H38592" i="5"/>
  <c r="H38593" i="5"/>
  <c r="H38594" i="5"/>
  <c r="H38595" i="5"/>
  <c r="H38596" i="5"/>
  <c r="H38597" i="5"/>
  <c r="H38598" i="5"/>
  <c r="H38599" i="5"/>
  <c r="H38600" i="5"/>
  <c r="H38601" i="5"/>
  <c r="H38602" i="5"/>
  <c r="H38603" i="5"/>
  <c r="H38604" i="5"/>
  <c r="H38605" i="5"/>
  <c r="H38606" i="5"/>
  <c r="H38607" i="5"/>
  <c r="H38608" i="5"/>
  <c r="H38609" i="5"/>
  <c r="H38610" i="5"/>
  <c r="H38611" i="5"/>
  <c r="H38612" i="5"/>
  <c r="H38613" i="5"/>
  <c r="H38614" i="5"/>
  <c r="H38615" i="5"/>
  <c r="H38616" i="5"/>
  <c r="H38617" i="5"/>
  <c r="H38618" i="5"/>
  <c r="H38619" i="5"/>
  <c r="H38620" i="5"/>
  <c r="H38621" i="5"/>
  <c r="H38622" i="5"/>
  <c r="H38623" i="5"/>
  <c r="H38624" i="5"/>
  <c r="H38625" i="5"/>
  <c r="H38626" i="5"/>
  <c r="H38627" i="5"/>
  <c r="H38628" i="5"/>
  <c r="H38629" i="5"/>
  <c r="H38630" i="5"/>
  <c r="H38631" i="5"/>
  <c r="H38632" i="5"/>
  <c r="H38633" i="5"/>
  <c r="H38634" i="5"/>
  <c r="H38635" i="5"/>
  <c r="H38636" i="5"/>
  <c r="H38637" i="5"/>
  <c r="H38638" i="5"/>
  <c r="H38639" i="5"/>
  <c r="H38640" i="5"/>
  <c r="H38641" i="5"/>
  <c r="H38642" i="5"/>
  <c r="H38643" i="5"/>
  <c r="H38644" i="5"/>
  <c r="H38645" i="5"/>
  <c r="H38646" i="5"/>
  <c r="H38647" i="5"/>
  <c r="H38648" i="5"/>
  <c r="H38649" i="5"/>
  <c r="H38650" i="5"/>
  <c r="H38651" i="5"/>
  <c r="H38652" i="5"/>
  <c r="H38653" i="5"/>
  <c r="H38654" i="5"/>
  <c r="H38655" i="5"/>
  <c r="H38656" i="5"/>
  <c r="H38657" i="5"/>
  <c r="H38658" i="5"/>
  <c r="H38659" i="5"/>
  <c r="H38660" i="5"/>
  <c r="H38661" i="5"/>
  <c r="H38662" i="5"/>
  <c r="H38663" i="5"/>
  <c r="H38664" i="5"/>
  <c r="H38665" i="5"/>
  <c r="H38666" i="5"/>
  <c r="H38667" i="5"/>
  <c r="H38668" i="5"/>
  <c r="H38669" i="5"/>
  <c r="H38670" i="5"/>
  <c r="H38671" i="5"/>
  <c r="H38672" i="5"/>
  <c r="H38673" i="5"/>
  <c r="H38674" i="5"/>
  <c r="H38675" i="5"/>
  <c r="H38676" i="5"/>
  <c r="H38677" i="5"/>
  <c r="H38678" i="5"/>
  <c r="H38679" i="5"/>
  <c r="H38680" i="5"/>
  <c r="H38681" i="5"/>
  <c r="H38682" i="5"/>
  <c r="H38683" i="5"/>
  <c r="H38684" i="5"/>
  <c r="H38685" i="5"/>
  <c r="H38686" i="5"/>
  <c r="H38687" i="5"/>
  <c r="H38688" i="5"/>
  <c r="H38689" i="5"/>
  <c r="H38690" i="5"/>
  <c r="H38691" i="5"/>
  <c r="H38692" i="5"/>
  <c r="H38693" i="5"/>
  <c r="H38694" i="5"/>
  <c r="H38695" i="5"/>
  <c r="H38696" i="5"/>
  <c r="H38697" i="5"/>
  <c r="H38698" i="5"/>
  <c r="H38699" i="5"/>
  <c r="H38700" i="5"/>
  <c r="H38701" i="5"/>
  <c r="H38702" i="5"/>
  <c r="H38703" i="5"/>
  <c r="H38704" i="5"/>
  <c r="H38705" i="5"/>
  <c r="H38706" i="5"/>
  <c r="H38707" i="5"/>
  <c r="H38708" i="5"/>
  <c r="H38709" i="5"/>
  <c r="H38710" i="5"/>
  <c r="H38711" i="5"/>
  <c r="H38712" i="5"/>
  <c r="H38713" i="5"/>
  <c r="H38714" i="5"/>
  <c r="H38715" i="5"/>
  <c r="H38716" i="5"/>
  <c r="H38717" i="5"/>
  <c r="H38718" i="5"/>
  <c r="H38719" i="5"/>
  <c r="H38720" i="5"/>
  <c r="H38721" i="5"/>
  <c r="H38722" i="5"/>
  <c r="H38723" i="5"/>
  <c r="H38724" i="5"/>
  <c r="H38725" i="5"/>
  <c r="H38726" i="5"/>
  <c r="H38727" i="5"/>
  <c r="H38728" i="5"/>
  <c r="H38729" i="5"/>
  <c r="H38730" i="5"/>
  <c r="H38731" i="5"/>
  <c r="H38732" i="5"/>
  <c r="H38733" i="5"/>
  <c r="H38734" i="5"/>
  <c r="H38735" i="5"/>
  <c r="H38736" i="5"/>
  <c r="H38737" i="5"/>
  <c r="H38738" i="5"/>
  <c r="H38739" i="5"/>
  <c r="H38740" i="5"/>
  <c r="H38741" i="5"/>
  <c r="H38742" i="5"/>
  <c r="H38743" i="5"/>
  <c r="H38744" i="5"/>
  <c r="H38745" i="5"/>
  <c r="H38746" i="5"/>
  <c r="H38747" i="5"/>
  <c r="H38748" i="5"/>
  <c r="H38749" i="5"/>
  <c r="H38750" i="5"/>
  <c r="H38751" i="5"/>
  <c r="H38752" i="5"/>
  <c r="H38753" i="5"/>
  <c r="H38754" i="5"/>
  <c r="H38755" i="5"/>
  <c r="H38756" i="5"/>
  <c r="H38757" i="5"/>
  <c r="H38758" i="5"/>
  <c r="H38759" i="5"/>
  <c r="H38760" i="5"/>
  <c r="H38761" i="5"/>
  <c r="H38762" i="5"/>
  <c r="H38763" i="5"/>
  <c r="H38764" i="5"/>
  <c r="H38765" i="5"/>
  <c r="H38766" i="5"/>
  <c r="H38767" i="5"/>
  <c r="H38768" i="5"/>
  <c r="H38769" i="5"/>
  <c r="H38770" i="5"/>
  <c r="H38771" i="5"/>
  <c r="H38772" i="5"/>
  <c r="H38773" i="5"/>
  <c r="H38774" i="5"/>
  <c r="H38775" i="5"/>
  <c r="H38776" i="5"/>
  <c r="H38777" i="5"/>
  <c r="H38778" i="5"/>
  <c r="H38779" i="5"/>
  <c r="H38780" i="5"/>
  <c r="H38781" i="5"/>
  <c r="H38782" i="5"/>
  <c r="H38783" i="5"/>
  <c r="H38784" i="5"/>
  <c r="H38785" i="5"/>
  <c r="H38786" i="5"/>
  <c r="H38787" i="5"/>
  <c r="H38788" i="5"/>
  <c r="H38789" i="5"/>
  <c r="H38790" i="5"/>
  <c r="H38791" i="5"/>
  <c r="H38792" i="5"/>
  <c r="H38793" i="5"/>
  <c r="H38794" i="5"/>
  <c r="H38795" i="5"/>
  <c r="H38796" i="5"/>
  <c r="H38797" i="5"/>
  <c r="H38798" i="5"/>
  <c r="H38799" i="5"/>
  <c r="H38800" i="5"/>
  <c r="H38801" i="5"/>
  <c r="H38802" i="5"/>
  <c r="H38803" i="5"/>
  <c r="H38804" i="5"/>
  <c r="H38805" i="5"/>
  <c r="H38806" i="5"/>
  <c r="H38807" i="5"/>
  <c r="H38808" i="5"/>
  <c r="H38809" i="5"/>
  <c r="H38810" i="5"/>
  <c r="H38811" i="5"/>
  <c r="H38812" i="5"/>
  <c r="H38813" i="5"/>
  <c r="H38814" i="5"/>
  <c r="H38815" i="5"/>
  <c r="H38816" i="5"/>
  <c r="H38817" i="5"/>
  <c r="H38818" i="5"/>
  <c r="H38819" i="5"/>
  <c r="H38820" i="5"/>
  <c r="H38821" i="5"/>
  <c r="H38822" i="5"/>
  <c r="H38823" i="5"/>
  <c r="H38824" i="5"/>
  <c r="H38825" i="5"/>
  <c r="H38826" i="5"/>
  <c r="H38827" i="5"/>
  <c r="H38828" i="5"/>
  <c r="H38829" i="5"/>
  <c r="H38830" i="5"/>
  <c r="H38831" i="5"/>
  <c r="H38832" i="5"/>
  <c r="H38833" i="5"/>
  <c r="H38834" i="5"/>
  <c r="H38835" i="5"/>
  <c r="H38836" i="5"/>
  <c r="H38837" i="5"/>
  <c r="H38838" i="5"/>
  <c r="H38839" i="5"/>
  <c r="H38840" i="5"/>
  <c r="H38841" i="5"/>
  <c r="H38842" i="5"/>
  <c r="H38843" i="5"/>
  <c r="H38844" i="5"/>
  <c r="H38845" i="5"/>
  <c r="H38846" i="5"/>
  <c r="H38847" i="5"/>
  <c r="H38848" i="5"/>
  <c r="H38849" i="5"/>
  <c r="H38850" i="5"/>
  <c r="H38851" i="5"/>
  <c r="H38852" i="5"/>
  <c r="H38853" i="5"/>
  <c r="H38854" i="5"/>
  <c r="H38855" i="5"/>
  <c r="H38856" i="5"/>
  <c r="H38857" i="5"/>
  <c r="H38858" i="5"/>
  <c r="H38859" i="5"/>
  <c r="H38860" i="5"/>
  <c r="H38861" i="5"/>
  <c r="H38862" i="5"/>
  <c r="H38863" i="5"/>
  <c r="H38864" i="5"/>
  <c r="H38865" i="5"/>
  <c r="H38866" i="5"/>
  <c r="H38867" i="5"/>
  <c r="H38868" i="5"/>
  <c r="H38869" i="5"/>
  <c r="H38870" i="5"/>
  <c r="H38871" i="5"/>
  <c r="H38872" i="5"/>
  <c r="H38873" i="5"/>
  <c r="H38874" i="5"/>
  <c r="H38875" i="5"/>
  <c r="H38876" i="5"/>
  <c r="H38877" i="5"/>
  <c r="H38878" i="5"/>
  <c r="H38879" i="5"/>
  <c r="H38880" i="5"/>
  <c r="H38881" i="5"/>
  <c r="H38882" i="5"/>
  <c r="H38883" i="5"/>
  <c r="H38884" i="5"/>
  <c r="H38885" i="5"/>
  <c r="H38886" i="5"/>
  <c r="H38887" i="5"/>
  <c r="H38888" i="5"/>
  <c r="H38889" i="5"/>
  <c r="H38890" i="5"/>
  <c r="H38891" i="5"/>
  <c r="H38892" i="5"/>
  <c r="H38893" i="5"/>
  <c r="H38894" i="5"/>
  <c r="H38895" i="5"/>
  <c r="H38896" i="5"/>
  <c r="H38897" i="5"/>
  <c r="H38898" i="5"/>
  <c r="H38899" i="5"/>
  <c r="H38900" i="5"/>
  <c r="H38901" i="5"/>
  <c r="H38902" i="5"/>
  <c r="H38903" i="5"/>
  <c r="H38904" i="5"/>
  <c r="H38905" i="5"/>
  <c r="H38906" i="5"/>
  <c r="H38907" i="5"/>
  <c r="H38908" i="5"/>
  <c r="H38909" i="5"/>
  <c r="H38910" i="5"/>
  <c r="H38911" i="5"/>
  <c r="H38912" i="5"/>
  <c r="H38913" i="5"/>
  <c r="H38914" i="5"/>
  <c r="H38915" i="5"/>
  <c r="H38916" i="5"/>
  <c r="H38917" i="5"/>
  <c r="H38918" i="5"/>
  <c r="H38919" i="5"/>
  <c r="H38920" i="5"/>
  <c r="H38921" i="5"/>
  <c r="H38922" i="5"/>
  <c r="H38923" i="5"/>
  <c r="H38924" i="5"/>
  <c r="H38925" i="5"/>
  <c r="H38926" i="5"/>
  <c r="H38927" i="5"/>
  <c r="H38928" i="5"/>
  <c r="H38929" i="5"/>
  <c r="H38930" i="5"/>
  <c r="H38931" i="5"/>
  <c r="H38932" i="5"/>
  <c r="H38933" i="5"/>
  <c r="H38934" i="5"/>
  <c r="H38935" i="5"/>
  <c r="H38936" i="5"/>
  <c r="H38937" i="5"/>
  <c r="H38938" i="5"/>
  <c r="H38939" i="5"/>
  <c r="H38940" i="5"/>
  <c r="H38941" i="5"/>
  <c r="H38942" i="5"/>
  <c r="H38943" i="5"/>
  <c r="H38944" i="5"/>
  <c r="H38945" i="5"/>
  <c r="H38946" i="5"/>
  <c r="H38947" i="5"/>
  <c r="H38948" i="5"/>
  <c r="H38949" i="5"/>
  <c r="H38950" i="5"/>
  <c r="H38951" i="5"/>
  <c r="H38952" i="5"/>
  <c r="H38953" i="5"/>
  <c r="H38954" i="5"/>
  <c r="H38955" i="5"/>
  <c r="H38956" i="5"/>
  <c r="H38957" i="5"/>
  <c r="H38958" i="5"/>
  <c r="H38959" i="5"/>
  <c r="H38960" i="5"/>
  <c r="H38961" i="5"/>
  <c r="H38962" i="5"/>
  <c r="H38963" i="5"/>
  <c r="H38964" i="5"/>
  <c r="H38965" i="5"/>
  <c r="H38966" i="5"/>
  <c r="H38967" i="5"/>
  <c r="H38968" i="5"/>
  <c r="H38969" i="5"/>
  <c r="H38970" i="5"/>
  <c r="H38971" i="5"/>
  <c r="H38972" i="5"/>
  <c r="H38973" i="5"/>
  <c r="H38974" i="5"/>
  <c r="H38975" i="5"/>
  <c r="H38976" i="5"/>
  <c r="H38977" i="5"/>
  <c r="H38978" i="5"/>
  <c r="H38979" i="5"/>
  <c r="H38980" i="5"/>
  <c r="H38981" i="5"/>
  <c r="H38982" i="5"/>
  <c r="H38983" i="5"/>
  <c r="H38984" i="5"/>
  <c r="H38985" i="5"/>
  <c r="H38986" i="5"/>
  <c r="H38987" i="5"/>
  <c r="H38988" i="5"/>
  <c r="H38989" i="5"/>
  <c r="H38990" i="5"/>
  <c r="H38991" i="5"/>
  <c r="H38992" i="5"/>
  <c r="H38993" i="5"/>
  <c r="H38994" i="5"/>
  <c r="H38995" i="5"/>
  <c r="H38996" i="5"/>
  <c r="H38997" i="5"/>
  <c r="H38998" i="5"/>
  <c r="H38999" i="5"/>
  <c r="H39000" i="5"/>
  <c r="H39001" i="5"/>
  <c r="H39002" i="5"/>
  <c r="H39003" i="5"/>
  <c r="H39004" i="5"/>
  <c r="H39005" i="5"/>
  <c r="H39006" i="5"/>
  <c r="H39007" i="5"/>
  <c r="H39008" i="5"/>
  <c r="H39009" i="5"/>
  <c r="H39010" i="5"/>
  <c r="H39011" i="5"/>
  <c r="H39012" i="5"/>
  <c r="H39013" i="5"/>
  <c r="H39014" i="5"/>
  <c r="H39015" i="5"/>
  <c r="H39016" i="5"/>
  <c r="H39017" i="5"/>
  <c r="H39018" i="5"/>
  <c r="H39019" i="5"/>
  <c r="H39020" i="5"/>
  <c r="H39021" i="5"/>
  <c r="H39022" i="5"/>
  <c r="H39023" i="5"/>
  <c r="H39024" i="5"/>
  <c r="H39025" i="5"/>
  <c r="H39026" i="5"/>
  <c r="H39027" i="5"/>
  <c r="H39028" i="5"/>
  <c r="H39029" i="5"/>
  <c r="H39030" i="5"/>
  <c r="H39031" i="5"/>
  <c r="H39032" i="5"/>
  <c r="H39033" i="5"/>
  <c r="H39034" i="5"/>
  <c r="H39035" i="5"/>
  <c r="H39036" i="5"/>
  <c r="H39037" i="5"/>
  <c r="H39038" i="5"/>
  <c r="H39039" i="5"/>
  <c r="H39040" i="5"/>
  <c r="H39041" i="5"/>
  <c r="H39042" i="5"/>
  <c r="H39043" i="5"/>
  <c r="H39044" i="5"/>
  <c r="H39045" i="5"/>
  <c r="H39046" i="5"/>
  <c r="H39047" i="5"/>
  <c r="H39048" i="5"/>
  <c r="H39049" i="5"/>
  <c r="H39050" i="5"/>
  <c r="H39051" i="5"/>
  <c r="H39052" i="5"/>
  <c r="H39053" i="5"/>
  <c r="H39054" i="5"/>
  <c r="H39055" i="5"/>
  <c r="H39056" i="5"/>
  <c r="H39057" i="5"/>
  <c r="H39058" i="5"/>
  <c r="H39059" i="5"/>
  <c r="H39060" i="5"/>
  <c r="H39061" i="5"/>
  <c r="H39062" i="5"/>
  <c r="H39063" i="5"/>
  <c r="H39064" i="5"/>
  <c r="H39065" i="5"/>
  <c r="H39066" i="5"/>
  <c r="H39067" i="5"/>
  <c r="H39068" i="5"/>
  <c r="H39069" i="5"/>
  <c r="H39070" i="5"/>
  <c r="H39071" i="5"/>
  <c r="H39072" i="5"/>
  <c r="H39073" i="5"/>
  <c r="H39074" i="5"/>
  <c r="H39075" i="5"/>
  <c r="H39076" i="5"/>
  <c r="H39077" i="5"/>
  <c r="H39078" i="5"/>
  <c r="H39079" i="5"/>
  <c r="H39080" i="5"/>
  <c r="H39081" i="5"/>
  <c r="H39082" i="5"/>
  <c r="H39083" i="5"/>
  <c r="H39084" i="5"/>
  <c r="H39085" i="5"/>
  <c r="H39086" i="5"/>
  <c r="H39087" i="5"/>
  <c r="H39088" i="5"/>
  <c r="H39089" i="5"/>
  <c r="H39090" i="5"/>
  <c r="H39091" i="5"/>
  <c r="H39092" i="5"/>
  <c r="H39093" i="5"/>
  <c r="H39094" i="5"/>
  <c r="H39095" i="5"/>
  <c r="H39096" i="5"/>
  <c r="H39097" i="5"/>
  <c r="H39098" i="5"/>
  <c r="H39099" i="5"/>
  <c r="H39100" i="5"/>
  <c r="H39101" i="5"/>
  <c r="H39102" i="5"/>
  <c r="H39103" i="5"/>
  <c r="H39104" i="5"/>
  <c r="H39105" i="5"/>
  <c r="H39106" i="5"/>
  <c r="H39107" i="5"/>
  <c r="H39108" i="5"/>
  <c r="H39109" i="5"/>
  <c r="H39110" i="5"/>
  <c r="H39111" i="5"/>
  <c r="H39112" i="5"/>
  <c r="H39113" i="5"/>
  <c r="H39114" i="5"/>
  <c r="H39115" i="5"/>
  <c r="H39116" i="5"/>
  <c r="H39117" i="5"/>
  <c r="H39118" i="5"/>
  <c r="H39119" i="5"/>
  <c r="H39120" i="5"/>
  <c r="H39121" i="5"/>
  <c r="H39122" i="5"/>
  <c r="H39123" i="5"/>
  <c r="H39124" i="5"/>
  <c r="H39125" i="5"/>
  <c r="H39126" i="5"/>
  <c r="H39127" i="5"/>
  <c r="H39128" i="5"/>
  <c r="H39129" i="5"/>
  <c r="H39130" i="5"/>
  <c r="H39131" i="5"/>
  <c r="H39132" i="5"/>
  <c r="H39133" i="5"/>
  <c r="H39134" i="5"/>
  <c r="H39135" i="5"/>
  <c r="H39136" i="5"/>
  <c r="H39137" i="5"/>
  <c r="H39138" i="5"/>
  <c r="H39139" i="5"/>
  <c r="H39140" i="5"/>
  <c r="H39141" i="5"/>
  <c r="H39142" i="5"/>
  <c r="H39143" i="5"/>
  <c r="H39144" i="5"/>
  <c r="H39145" i="5"/>
  <c r="H39146" i="5"/>
  <c r="H39147" i="5"/>
  <c r="H39148" i="5"/>
  <c r="H39149" i="5"/>
  <c r="H39150" i="5"/>
  <c r="H39151" i="5"/>
  <c r="H39152" i="5"/>
  <c r="H39153" i="5"/>
  <c r="H39154" i="5"/>
  <c r="H39155" i="5"/>
  <c r="H39156" i="5"/>
  <c r="H39157" i="5"/>
  <c r="H39158" i="5"/>
  <c r="H39159" i="5"/>
  <c r="H39160" i="5"/>
  <c r="H39161" i="5"/>
  <c r="H39162" i="5"/>
  <c r="H39163" i="5"/>
  <c r="H39164" i="5"/>
  <c r="H39165" i="5"/>
  <c r="H39166" i="5"/>
  <c r="H39167" i="5"/>
  <c r="H39168" i="5"/>
  <c r="H39169" i="5"/>
  <c r="H39170" i="5"/>
  <c r="H39171" i="5"/>
  <c r="H39172" i="5"/>
  <c r="H39173" i="5"/>
  <c r="H39174" i="5"/>
  <c r="H39175" i="5"/>
  <c r="H39176" i="5"/>
  <c r="H39177" i="5"/>
  <c r="H39178" i="5"/>
  <c r="H39179" i="5"/>
  <c r="H39180" i="5"/>
  <c r="H39181" i="5"/>
  <c r="H39182" i="5"/>
  <c r="H39183" i="5"/>
  <c r="H39184" i="5"/>
  <c r="H39185" i="5"/>
  <c r="H39186" i="5"/>
  <c r="H39187" i="5"/>
  <c r="H39188" i="5"/>
  <c r="H39189" i="5"/>
  <c r="H39190" i="5"/>
  <c r="H39191" i="5"/>
  <c r="H39192" i="5"/>
  <c r="H39193" i="5"/>
  <c r="H39194" i="5"/>
  <c r="H39195" i="5"/>
  <c r="H39196" i="5"/>
  <c r="H39197" i="5"/>
  <c r="H39198" i="5"/>
  <c r="H39199" i="5"/>
  <c r="H39200" i="5"/>
  <c r="H39201" i="5"/>
  <c r="H39202" i="5"/>
  <c r="H39203" i="5"/>
  <c r="H39204" i="5"/>
  <c r="H39205" i="5"/>
  <c r="H39206" i="5"/>
  <c r="H39207" i="5"/>
  <c r="H39208" i="5"/>
  <c r="H39209" i="5"/>
  <c r="H39210" i="5"/>
  <c r="H39211" i="5"/>
  <c r="H39212" i="5"/>
  <c r="H39213" i="5"/>
  <c r="H39214" i="5"/>
  <c r="H39215" i="5"/>
  <c r="H39216" i="5"/>
  <c r="H39217" i="5"/>
  <c r="H39218" i="5"/>
  <c r="H39219" i="5"/>
  <c r="H39220" i="5"/>
  <c r="H39221" i="5"/>
  <c r="H39222" i="5"/>
  <c r="H39223" i="5"/>
  <c r="H39224" i="5"/>
  <c r="H39225" i="5"/>
  <c r="H39226" i="5"/>
  <c r="H39227" i="5"/>
  <c r="H39228" i="5"/>
  <c r="H39229" i="5"/>
  <c r="H39230" i="5"/>
  <c r="H39231" i="5"/>
  <c r="H39232" i="5"/>
  <c r="H39233" i="5"/>
  <c r="H39234" i="5"/>
  <c r="H39235" i="5"/>
  <c r="H39236" i="5"/>
  <c r="H39237" i="5"/>
  <c r="H39238" i="5"/>
  <c r="H39239" i="5"/>
  <c r="H39240" i="5"/>
  <c r="H39241" i="5"/>
  <c r="H39242" i="5"/>
  <c r="H39243" i="5"/>
  <c r="H39244" i="5"/>
  <c r="H39245" i="5"/>
  <c r="H39246" i="5"/>
  <c r="H39247" i="5"/>
  <c r="H39248" i="5"/>
  <c r="H39249" i="5"/>
  <c r="H39250" i="5"/>
  <c r="H39251" i="5"/>
  <c r="H39252" i="5"/>
  <c r="H39253" i="5"/>
  <c r="H39254" i="5"/>
  <c r="H39255" i="5"/>
  <c r="H39256" i="5"/>
  <c r="H39257" i="5"/>
  <c r="H39258" i="5"/>
  <c r="H39259" i="5"/>
  <c r="H39260" i="5"/>
  <c r="H39261" i="5"/>
  <c r="H39262" i="5"/>
  <c r="H39263" i="5"/>
  <c r="H39264" i="5"/>
  <c r="H39265" i="5"/>
  <c r="H39266" i="5"/>
  <c r="H39267" i="5"/>
  <c r="H39268" i="5"/>
  <c r="H39269" i="5"/>
  <c r="H39270" i="5"/>
  <c r="H39271" i="5"/>
  <c r="H39272" i="5"/>
  <c r="H39273" i="5"/>
  <c r="H39274" i="5"/>
  <c r="H39275" i="5"/>
  <c r="H39276" i="5"/>
  <c r="H39277" i="5"/>
  <c r="H39278" i="5"/>
  <c r="H39279" i="5"/>
  <c r="H39280" i="5"/>
  <c r="H39281" i="5"/>
  <c r="H39282" i="5"/>
  <c r="H39283" i="5"/>
  <c r="H39284" i="5"/>
  <c r="H39285" i="5"/>
  <c r="H39286" i="5"/>
  <c r="H39287" i="5"/>
  <c r="H39288" i="5"/>
  <c r="H39289" i="5"/>
  <c r="H39290" i="5"/>
  <c r="H39291" i="5"/>
  <c r="H39292" i="5"/>
  <c r="H39293" i="5"/>
  <c r="H39294" i="5"/>
  <c r="H39295" i="5"/>
  <c r="H39296" i="5"/>
  <c r="H39297" i="5"/>
  <c r="H39298" i="5"/>
  <c r="H39299" i="5"/>
  <c r="H39300" i="5"/>
  <c r="H39301" i="5"/>
  <c r="H39302" i="5"/>
  <c r="H39303" i="5"/>
  <c r="H39304" i="5"/>
  <c r="H39305" i="5"/>
  <c r="H39306" i="5"/>
  <c r="H39307" i="5"/>
  <c r="H39308" i="5"/>
  <c r="H39309" i="5"/>
  <c r="H39310" i="5"/>
  <c r="H39311" i="5"/>
  <c r="H39312" i="5"/>
  <c r="H39313" i="5"/>
  <c r="H39314" i="5"/>
  <c r="H39315" i="5"/>
  <c r="H39316" i="5"/>
  <c r="H39317" i="5"/>
  <c r="H39318" i="5"/>
  <c r="H39319" i="5"/>
  <c r="H39320" i="5"/>
  <c r="H39321" i="5"/>
  <c r="H39322" i="5"/>
  <c r="H39323" i="5"/>
  <c r="H39324" i="5"/>
  <c r="H39325" i="5"/>
  <c r="H39326" i="5"/>
  <c r="H39327" i="5"/>
  <c r="H39328" i="5"/>
  <c r="H39329" i="5"/>
  <c r="H39330" i="5"/>
  <c r="H39331" i="5"/>
  <c r="H39332" i="5"/>
  <c r="H39333" i="5"/>
  <c r="H39334" i="5"/>
  <c r="H39335" i="5"/>
  <c r="H39336" i="5"/>
  <c r="H39337" i="5"/>
  <c r="H39338" i="5"/>
  <c r="H39339" i="5"/>
  <c r="H39340" i="5"/>
  <c r="H39341" i="5"/>
  <c r="H39342" i="5"/>
  <c r="H39343" i="5"/>
  <c r="H39344" i="5"/>
  <c r="H39345" i="5"/>
  <c r="H39346" i="5"/>
  <c r="H39347" i="5"/>
  <c r="H39348" i="5"/>
  <c r="H39349" i="5"/>
  <c r="H39350" i="5"/>
  <c r="H39351" i="5"/>
  <c r="H39352" i="5"/>
  <c r="H39353" i="5"/>
  <c r="H39354" i="5"/>
  <c r="H39355" i="5"/>
  <c r="H39356" i="5"/>
  <c r="H39357" i="5"/>
  <c r="H39358" i="5"/>
  <c r="H39359" i="5"/>
  <c r="H39360" i="5"/>
  <c r="H39361" i="5"/>
  <c r="H39362" i="5"/>
  <c r="H39363" i="5"/>
  <c r="H39364" i="5"/>
  <c r="H39365" i="5"/>
  <c r="H39366" i="5"/>
  <c r="H39367" i="5"/>
  <c r="H39368" i="5"/>
  <c r="H39369" i="5"/>
  <c r="H39370" i="5"/>
  <c r="H39371" i="5"/>
  <c r="H39372" i="5"/>
  <c r="H39373" i="5"/>
  <c r="H39374" i="5"/>
  <c r="H39375" i="5"/>
  <c r="H39376" i="5"/>
  <c r="H39377" i="5"/>
  <c r="H39378" i="5"/>
  <c r="H39379" i="5"/>
  <c r="H39380" i="5"/>
  <c r="H39381" i="5"/>
  <c r="H39382" i="5"/>
  <c r="H39383" i="5"/>
  <c r="H39384" i="5"/>
  <c r="H39385" i="5"/>
  <c r="H39386" i="5"/>
  <c r="H39387" i="5"/>
  <c r="H39388" i="5"/>
  <c r="H39389" i="5"/>
  <c r="H39390" i="5"/>
  <c r="H39391" i="5"/>
  <c r="H39392" i="5"/>
  <c r="H39393" i="5"/>
  <c r="H39394" i="5"/>
  <c r="H39395" i="5"/>
  <c r="H39396" i="5"/>
  <c r="H39397" i="5"/>
  <c r="H39398" i="5"/>
  <c r="H39399" i="5"/>
  <c r="H39400" i="5"/>
  <c r="H39401" i="5"/>
  <c r="H39402" i="5"/>
  <c r="H39403" i="5"/>
  <c r="H39404" i="5"/>
  <c r="H39405" i="5"/>
  <c r="H39406" i="5"/>
  <c r="H39407" i="5"/>
  <c r="H39408" i="5"/>
  <c r="H39409" i="5"/>
  <c r="H39410" i="5"/>
  <c r="H39411" i="5"/>
  <c r="H39412" i="5"/>
  <c r="H39413" i="5"/>
  <c r="H39414" i="5"/>
  <c r="H39415" i="5"/>
  <c r="H39416" i="5"/>
  <c r="H39417" i="5"/>
  <c r="H39418" i="5"/>
  <c r="H39419" i="5"/>
  <c r="H39420" i="5"/>
  <c r="H39421" i="5"/>
  <c r="H39422" i="5"/>
  <c r="H39423" i="5"/>
  <c r="H39424" i="5"/>
  <c r="H39425" i="5"/>
  <c r="H39426" i="5"/>
  <c r="H39427" i="5"/>
  <c r="H39428" i="5"/>
  <c r="H39429" i="5"/>
  <c r="H39430" i="5"/>
  <c r="H39431" i="5"/>
  <c r="H39432" i="5"/>
  <c r="H39433" i="5"/>
  <c r="H39434" i="5"/>
  <c r="H39435" i="5"/>
  <c r="H39436" i="5"/>
  <c r="H39437" i="5"/>
  <c r="H39438" i="5"/>
  <c r="H39439" i="5"/>
  <c r="H39440" i="5"/>
  <c r="H39441" i="5"/>
  <c r="H39442" i="5"/>
  <c r="H39443" i="5"/>
  <c r="H39444" i="5"/>
  <c r="H39445" i="5"/>
  <c r="H39446" i="5"/>
  <c r="H39447" i="5"/>
  <c r="H39448" i="5"/>
  <c r="H39449" i="5"/>
  <c r="H39450" i="5"/>
  <c r="H39451" i="5"/>
  <c r="H39452" i="5"/>
  <c r="H39453" i="5"/>
  <c r="H39454" i="5"/>
  <c r="H39455" i="5"/>
  <c r="H39456" i="5"/>
  <c r="H39457" i="5"/>
  <c r="H39458" i="5"/>
  <c r="H39459" i="5"/>
  <c r="H39460" i="5"/>
  <c r="H39461" i="5"/>
  <c r="H39462" i="5"/>
  <c r="H39463" i="5"/>
  <c r="H39464" i="5"/>
  <c r="H39465" i="5"/>
  <c r="H39466" i="5"/>
  <c r="H39467" i="5"/>
  <c r="H39468" i="5"/>
  <c r="H39469" i="5"/>
  <c r="H39470" i="5"/>
  <c r="H39471" i="5"/>
  <c r="H39472" i="5"/>
  <c r="H39473" i="5"/>
  <c r="H39474" i="5"/>
  <c r="H39475" i="5"/>
  <c r="H39476" i="5"/>
  <c r="H39477" i="5"/>
  <c r="H39478" i="5"/>
  <c r="H39479" i="5"/>
  <c r="H39480" i="5"/>
  <c r="H39481" i="5"/>
  <c r="H39482" i="5"/>
  <c r="H39483" i="5"/>
  <c r="H39484" i="5"/>
  <c r="H39485" i="5"/>
  <c r="H39486" i="5"/>
  <c r="H39487" i="5"/>
  <c r="H39488" i="5"/>
  <c r="H39489" i="5"/>
  <c r="H39490" i="5"/>
  <c r="H39491" i="5"/>
  <c r="H39492" i="5"/>
  <c r="H39493" i="5"/>
  <c r="H39494" i="5"/>
  <c r="H39495" i="5"/>
  <c r="H39496" i="5"/>
  <c r="H39497" i="5"/>
  <c r="H39498" i="5"/>
  <c r="H39499" i="5"/>
  <c r="H39500" i="5"/>
  <c r="H39501" i="5"/>
  <c r="H39502" i="5"/>
  <c r="H39503" i="5"/>
  <c r="H39504" i="5"/>
  <c r="H39505" i="5"/>
  <c r="H39506" i="5"/>
  <c r="H39507" i="5"/>
  <c r="H39508" i="5"/>
  <c r="H39509" i="5"/>
  <c r="H39510" i="5"/>
  <c r="H39511" i="5"/>
  <c r="H39512" i="5"/>
  <c r="H39513" i="5"/>
  <c r="H39514" i="5"/>
  <c r="H39515" i="5"/>
  <c r="H39516" i="5"/>
  <c r="H39517" i="5"/>
  <c r="H39518" i="5"/>
  <c r="H39519" i="5"/>
  <c r="H39520" i="5"/>
  <c r="H39521" i="5"/>
  <c r="H39522" i="5"/>
  <c r="H39523" i="5"/>
  <c r="H39524" i="5"/>
  <c r="H39525" i="5"/>
  <c r="H39526" i="5"/>
  <c r="H39527" i="5"/>
  <c r="H39528" i="5"/>
  <c r="H39529" i="5"/>
  <c r="H39530" i="5"/>
  <c r="H39531" i="5"/>
  <c r="H39532" i="5"/>
  <c r="H39533" i="5"/>
  <c r="H39534" i="5"/>
  <c r="H39535" i="5"/>
  <c r="H39536" i="5"/>
  <c r="H39537" i="5"/>
  <c r="H39538" i="5"/>
  <c r="H39539" i="5"/>
  <c r="H39540" i="5"/>
  <c r="H39541" i="5"/>
  <c r="H39542" i="5"/>
  <c r="H39543" i="5"/>
  <c r="H39544" i="5"/>
  <c r="H39545" i="5"/>
  <c r="H39546" i="5"/>
  <c r="H39547" i="5"/>
  <c r="H39548" i="5"/>
  <c r="H39549" i="5"/>
  <c r="H39550" i="5"/>
  <c r="H39551" i="5"/>
  <c r="H39552" i="5"/>
  <c r="H39553" i="5"/>
  <c r="H39554" i="5"/>
  <c r="H39555" i="5"/>
  <c r="H39556" i="5"/>
  <c r="H39557" i="5"/>
  <c r="H39558" i="5"/>
  <c r="H39559" i="5"/>
  <c r="H39560" i="5"/>
  <c r="H39561" i="5"/>
  <c r="H39562" i="5"/>
  <c r="H39563" i="5"/>
  <c r="H39564" i="5"/>
  <c r="H39565" i="5"/>
  <c r="H39566" i="5"/>
  <c r="H39567" i="5"/>
  <c r="H39568" i="5"/>
  <c r="H39569" i="5"/>
  <c r="H39570" i="5"/>
  <c r="H39571" i="5"/>
  <c r="H39572" i="5"/>
  <c r="H39573" i="5"/>
  <c r="H39574" i="5"/>
  <c r="H39575" i="5"/>
  <c r="H39576" i="5"/>
  <c r="H39577" i="5"/>
  <c r="H39578" i="5"/>
  <c r="H39579" i="5"/>
  <c r="H39580" i="5"/>
  <c r="H39581" i="5"/>
  <c r="H39582" i="5"/>
  <c r="H39583" i="5"/>
  <c r="H39584" i="5"/>
  <c r="H39585" i="5"/>
  <c r="H39586" i="5"/>
  <c r="H39587" i="5"/>
  <c r="H39588" i="5"/>
  <c r="H39589" i="5"/>
  <c r="H39590" i="5"/>
  <c r="H39591" i="5"/>
  <c r="H39592" i="5"/>
  <c r="H39593" i="5"/>
  <c r="H39594" i="5"/>
  <c r="H39595" i="5"/>
  <c r="H39596" i="5"/>
  <c r="H39597" i="5"/>
  <c r="H39598" i="5"/>
  <c r="H39599" i="5"/>
  <c r="H39600" i="5"/>
  <c r="H39601" i="5"/>
  <c r="H39602" i="5"/>
  <c r="H39603" i="5"/>
  <c r="H39604" i="5"/>
  <c r="H39605" i="5"/>
  <c r="H39606" i="5"/>
  <c r="H39607" i="5"/>
  <c r="H39608" i="5"/>
  <c r="H39609" i="5"/>
  <c r="H39610" i="5"/>
  <c r="H39611" i="5"/>
  <c r="H39612" i="5"/>
  <c r="H39613" i="5"/>
  <c r="H39614" i="5"/>
  <c r="H39615" i="5"/>
  <c r="H39616" i="5"/>
  <c r="H39617" i="5"/>
  <c r="H39618" i="5"/>
  <c r="H39619" i="5"/>
  <c r="H39620" i="5"/>
  <c r="H39621" i="5"/>
  <c r="H39622" i="5"/>
  <c r="H39623" i="5"/>
  <c r="H39624" i="5"/>
  <c r="H39625" i="5"/>
  <c r="H39626" i="5"/>
  <c r="H39627" i="5"/>
  <c r="H39628" i="5"/>
  <c r="H39629" i="5"/>
  <c r="H39630" i="5"/>
  <c r="H39631" i="5"/>
  <c r="H39632" i="5"/>
  <c r="H39633" i="5"/>
  <c r="H39634" i="5"/>
  <c r="H39635" i="5"/>
  <c r="H39636" i="5"/>
  <c r="H39637" i="5"/>
  <c r="H39638" i="5"/>
  <c r="H39639" i="5"/>
  <c r="H39640" i="5"/>
  <c r="H39641" i="5"/>
  <c r="H39642" i="5"/>
  <c r="H39643" i="5"/>
  <c r="H39644" i="5"/>
  <c r="H39645" i="5"/>
  <c r="H39646" i="5"/>
  <c r="H39647" i="5"/>
  <c r="H39648" i="5"/>
  <c r="H39649" i="5"/>
  <c r="H39650" i="5"/>
  <c r="H39651" i="5"/>
  <c r="H39652" i="5"/>
  <c r="H39653" i="5"/>
  <c r="H39654" i="5"/>
  <c r="H39655" i="5"/>
  <c r="H39656" i="5"/>
  <c r="H39657" i="5"/>
  <c r="H39658" i="5"/>
  <c r="H39659" i="5"/>
  <c r="H39660" i="5"/>
  <c r="H39661" i="5"/>
  <c r="H39662" i="5"/>
  <c r="H39663" i="5"/>
  <c r="H39664" i="5"/>
  <c r="H39665" i="5"/>
  <c r="H39666" i="5"/>
  <c r="H39667" i="5"/>
  <c r="H39668" i="5"/>
  <c r="H39669" i="5"/>
  <c r="H39670" i="5"/>
  <c r="H39671" i="5"/>
  <c r="H39672" i="5"/>
  <c r="H39673" i="5"/>
  <c r="H39674" i="5"/>
  <c r="H39675" i="5"/>
  <c r="H39676" i="5"/>
  <c r="H39677" i="5"/>
  <c r="H39678" i="5"/>
  <c r="H39679" i="5"/>
  <c r="H39680" i="5"/>
  <c r="H39681" i="5"/>
  <c r="H39682" i="5"/>
  <c r="H39683" i="5"/>
  <c r="H39684" i="5"/>
  <c r="H39685" i="5"/>
  <c r="H39686" i="5"/>
  <c r="H39687" i="5"/>
  <c r="H39688" i="5"/>
  <c r="H39689" i="5"/>
  <c r="H39690" i="5"/>
  <c r="H39691" i="5"/>
  <c r="H39692" i="5"/>
  <c r="H39693" i="5"/>
  <c r="H39694" i="5"/>
  <c r="H39695" i="5"/>
  <c r="H39696" i="5"/>
  <c r="H39697" i="5"/>
  <c r="H39698" i="5"/>
  <c r="H39699" i="5"/>
  <c r="H39700" i="5"/>
  <c r="H39701" i="5"/>
  <c r="H39702" i="5"/>
  <c r="H39703" i="5"/>
  <c r="H39704" i="5"/>
  <c r="H39705" i="5"/>
  <c r="H39706" i="5"/>
  <c r="H39707" i="5"/>
  <c r="H39708" i="5"/>
  <c r="H39709" i="5"/>
  <c r="H39710" i="5"/>
  <c r="H39711" i="5"/>
  <c r="H39712" i="5"/>
  <c r="H39713" i="5"/>
  <c r="H39714" i="5"/>
  <c r="H39715" i="5"/>
  <c r="H39716" i="5"/>
  <c r="H39717" i="5"/>
  <c r="H39718" i="5"/>
  <c r="H39719" i="5"/>
  <c r="H39720" i="5"/>
  <c r="H39721" i="5"/>
  <c r="H39722" i="5"/>
  <c r="H39723" i="5"/>
  <c r="H39724" i="5"/>
  <c r="H39725" i="5"/>
  <c r="H39726" i="5"/>
  <c r="H39727" i="5"/>
  <c r="H39728" i="5"/>
  <c r="H39729" i="5"/>
  <c r="H39730" i="5"/>
  <c r="H39731" i="5"/>
  <c r="H39732" i="5"/>
  <c r="H39733" i="5"/>
  <c r="H39734" i="5"/>
  <c r="H39735" i="5"/>
  <c r="H39736" i="5"/>
  <c r="H39737" i="5"/>
  <c r="H39738" i="5"/>
  <c r="H39739" i="5"/>
  <c r="H39740" i="5"/>
  <c r="H39741" i="5"/>
  <c r="H39742" i="5"/>
  <c r="H39743" i="5"/>
  <c r="H39744" i="5"/>
  <c r="H39745" i="5"/>
  <c r="H39746" i="5"/>
  <c r="H39747" i="5"/>
  <c r="H39748" i="5"/>
  <c r="H39749" i="5"/>
  <c r="H39750" i="5"/>
  <c r="H39751" i="5"/>
  <c r="H39752" i="5"/>
  <c r="H39753" i="5"/>
  <c r="H39754" i="5"/>
  <c r="H39755" i="5"/>
  <c r="H39756" i="5"/>
  <c r="H39757" i="5"/>
  <c r="H39758" i="5"/>
  <c r="H39759" i="5"/>
  <c r="H39760" i="5"/>
  <c r="H39761" i="5"/>
  <c r="H39762" i="5"/>
  <c r="H39763" i="5"/>
  <c r="H39764" i="5"/>
  <c r="H39765" i="5"/>
  <c r="H39766" i="5"/>
  <c r="H39767" i="5"/>
  <c r="H39768" i="5"/>
  <c r="H39769" i="5"/>
  <c r="H39770" i="5"/>
  <c r="H39771" i="5"/>
  <c r="H39772" i="5"/>
  <c r="H39773" i="5"/>
  <c r="H39774" i="5"/>
  <c r="H39775" i="5"/>
  <c r="H39776" i="5"/>
  <c r="H39777" i="5"/>
  <c r="H39778" i="5"/>
  <c r="H39779" i="5"/>
  <c r="H39780" i="5"/>
  <c r="H39781" i="5"/>
  <c r="H39782" i="5"/>
  <c r="H39783" i="5"/>
  <c r="H39784" i="5"/>
  <c r="H39785" i="5"/>
  <c r="H39786" i="5"/>
  <c r="H39787" i="5"/>
  <c r="H39788" i="5"/>
  <c r="H39789" i="5"/>
  <c r="H39790" i="5"/>
  <c r="H39791" i="5"/>
  <c r="H39792" i="5"/>
  <c r="H39793" i="5"/>
  <c r="H39794" i="5"/>
  <c r="H39795" i="5"/>
  <c r="H39796" i="5"/>
  <c r="H39797" i="5"/>
  <c r="H39798" i="5"/>
  <c r="H39799" i="5"/>
  <c r="H39800" i="5"/>
  <c r="H39801" i="5"/>
  <c r="H39802" i="5"/>
  <c r="H39803" i="5"/>
  <c r="H39804" i="5"/>
  <c r="H39805" i="5"/>
  <c r="H39806" i="5"/>
  <c r="H39807" i="5"/>
  <c r="H39808" i="5"/>
  <c r="H39809" i="5"/>
  <c r="H39810" i="5"/>
  <c r="H39811" i="5"/>
  <c r="H39812" i="5"/>
  <c r="H39813" i="5"/>
  <c r="H39814" i="5"/>
  <c r="H39815" i="5"/>
  <c r="H39816" i="5"/>
  <c r="H39817" i="5"/>
  <c r="H39818" i="5"/>
  <c r="H39819" i="5"/>
  <c r="H39820" i="5"/>
  <c r="H39821" i="5"/>
  <c r="H39822" i="5"/>
  <c r="H39823" i="5"/>
  <c r="H39824" i="5"/>
  <c r="H39825" i="5"/>
  <c r="H39826" i="5"/>
  <c r="H39827" i="5"/>
  <c r="H39828" i="5"/>
  <c r="H39829" i="5"/>
  <c r="H39830" i="5"/>
  <c r="H39831" i="5"/>
  <c r="H39832" i="5"/>
  <c r="H39833" i="5"/>
  <c r="H39834" i="5"/>
  <c r="H39835" i="5"/>
  <c r="H39836" i="5"/>
  <c r="H39837" i="5"/>
  <c r="H39838" i="5"/>
  <c r="H39839" i="5"/>
  <c r="H39840" i="5"/>
  <c r="H39841" i="5"/>
  <c r="H39842" i="5"/>
  <c r="H39843" i="5"/>
  <c r="H39844" i="5"/>
  <c r="H39845" i="5"/>
  <c r="H39846" i="5"/>
  <c r="H39847" i="5"/>
  <c r="H39848" i="5"/>
  <c r="H39849" i="5"/>
  <c r="H39850" i="5"/>
  <c r="H39851" i="5"/>
  <c r="H39852" i="5"/>
  <c r="H39853" i="5"/>
  <c r="H39854" i="5"/>
  <c r="H39855" i="5"/>
  <c r="H39856" i="5"/>
  <c r="H39857" i="5"/>
  <c r="H39858" i="5"/>
  <c r="H39859" i="5"/>
  <c r="H39860" i="5"/>
  <c r="H39861" i="5"/>
  <c r="H39862" i="5"/>
  <c r="H39863" i="5"/>
  <c r="H39864" i="5"/>
  <c r="H39865" i="5"/>
  <c r="H39866" i="5"/>
  <c r="H39867" i="5"/>
  <c r="H39868" i="5"/>
  <c r="H39869" i="5"/>
  <c r="H39870" i="5"/>
  <c r="H39871" i="5"/>
  <c r="H39872" i="5"/>
  <c r="H39873" i="5"/>
  <c r="H39874" i="5"/>
  <c r="H39875" i="5"/>
  <c r="H39876" i="5"/>
  <c r="H39877" i="5"/>
  <c r="H39878" i="5"/>
  <c r="H39879" i="5"/>
  <c r="H39880" i="5"/>
  <c r="H39881" i="5"/>
  <c r="H39882" i="5"/>
  <c r="H39883" i="5"/>
  <c r="H39884" i="5"/>
  <c r="H39885" i="5"/>
  <c r="H39886" i="5"/>
  <c r="H39887" i="5"/>
  <c r="H39888" i="5"/>
  <c r="H39889" i="5"/>
  <c r="H39890" i="5"/>
  <c r="H39891" i="5"/>
  <c r="H39892" i="5"/>
  <c r="H39893" i="5"/>
  <c r="H39894" i="5"/>
  <c r="H39895" i="5"/>
  <c r="H39896" i="5"/>
  <c r="H39897" i="5"/>
  <c r="H39898" i="5"/>
  <c r="H39899" i="5"/>
  <c r="H39900" i="5"/>
  <c r="H39901" i="5"/>
  <c r="H39902" i="5"/>
  <c r="H39903" i="5"/>
  <c r="H39904" i="5"/>
  <c r="H39905" i="5"/>
  <c r="H39906" i="5"/>
  <c r="H39907" i="5"/>
  <c r="H39908" i="5"/>
  <c r="H39909" i="5"/>
  <c r="H39910" i="5"/>
  <c r="H39911" i="5"/>
  <c r="H39912" i="5"/>
  <c r="H39913" i="5"/>
  <c r="H39914" i="5"/>
  <c r="H39915" i="5"/>
  <c r="H39916" i="5"/>
  <c r="H39917" i="5"/>
  <c r="H39918" i="5"/>
  <c r="H39919" i="5"/>
  <c r="H39920" i="5"/>
  <c r="H39921" i="5"/>
  <c r="H39922" i="5"/>
  <c r="H39923" i="5"/>
  <c r="H39924" i="5"/>
  <c r="H39925" i="5"/>
  <c r="H39926" i="5"/>
  <c r="H39927" i="5"/>
  <c r="H39928" i="5"/>
  <c r="H39929" i="5"/>
  <c r="H39930" i="5"/>
  <c r="H39931" i="5"/>
  <c r="H39932" i="5"/>
  <c r="H39933" i="5"/>
  <c r="H39934" i="5"/>
  <c r="H39935" i="5"/>
  <c r="H39936" i="5"/>
  <c r="H39937" i="5"/>
  <c r="H39938" i="5"/>
  <c r="H39939" i="5"/>
  <c r="H39940" i="5"/>
  <c r="H39941" i="5"/>
  <c r="H39942" i="5"/>
  <c r="H39943" i="5"/>
  <c r="H39944" i="5"/>
  <c r="H39945" i="5"/>
  <c r="H39946" i="5"/>
  <c r="H39947" i="5"/>
  <c r="H39948" i="5"/>
  <c r="H39949" i="5"/>
  <c r="H39950" i="5"/>
  <c r="H39951" i="5"/>
  <c r="H39952" i="5"/>
  <c r="H39953" i="5"/>
  <c r="H39954" i="5"/>
  <c r="H39955" i="5"/>
  <c r="H39956" i="5"/>
  <c r="H39957" i="5"/>
  <c r="H39958" i="5"/>
  <c r="H39959" i="5"/>
  <c r="H39960" i="5"/>
  <c r="H39961" i="5"/>
  <c r="H39962" i="5"/>
  <c r="H39963" i="5"/>
  <c r="H39964" i="5"/>
  <c r="H39965" i="5"/>
  <c r="H39966" i="5"/>
  <c r="H39967" i="5"/>
  <c r="H39968" i="5"/>
  <c r="H39969" i="5"/>
  <c r="H39970" i="5"/>
  <c r="H39971" i="5"/>
  <c r="H39972" i="5"/>
  <c r="H39973" i="5"/>
  <c r="H39974" i="5"/>
  <c r="H39975" i="5"/>
  <c r="H39976" i="5"/>
  <c r="H39977" i="5"/>
  <c r="H39978" i="5"/>
  <c r="H39979" i="5"/>
  <c r="H39980" i="5"/>
  <c r="H39981" i="5"/>
  <c r="H39982" i="5"/>
  <c r="H39983" i="5"/>
  <c r="H39984" i="5"/>
  <c r="H39985" i="5"/>
  <c r="H39986" i="5"/>
  <c r="H39987" i="5"/>
  <c r="H39988" i="5"/>
  <c r="H39989" i="5"/>
  <c r="H39990" i="5"/>
  <c r="H39991" i="5"/>
  <c r="H39992" i="5"/>
  <c r="H39993" i="5"/>
  <c r="H39994" i="5"/>
  <c r="H39995" i="5"/>
  <c r="H39996" i="5"/>
  <c r="H39997" i="5"/>
  <c r="H39998" i="5"/>
  <c r="H39999" i="5"/>
  <c r="H40000" i="5"/>
  <c r="H40001" i="5"/>
  <c r="H40002" i="5"/>
  <c r="H40003" i="5"/>
  <c r="H40004" i="5"/>
  <c r="H40005" i="5"/>
  <c r="H40006" i="5"/>
  <c r="H40007" i="5"/>
  <c r="H40008" i="5"/>
  <c r="H40009" i="5"/>
  <c r="H40010" i="5"/>
  <c r="H40011" i="5"/>
  <c r="H40012" i="5"/>
  <c r="H40013" i="5"/>
  <c r="H40014" i="5"/>
  <c r="H40015" i="5"/>
  <c r="H40016" i="5"/>
  <c r="H40017" i="5"/>
  <c r="H40018" i="5"/>
  <c r="H40019" i="5"/>
  <c r="H40020" i="5"/>
  <c r="H40021" i="5"/>
  <c r="H40022" i="5"/>
  <c r="H40023" i="5"/>
  <c r="H40024" i="5"/>
  <c r="H40025" i="5"/>
  <c r="H40026" i="5"/>
  <c r="H40027" i="5"/>
  <c r="H40028" i="5"/>
  <c r="H40029" i="5"/>
  <c r="H40030" i="5"/>
  <c r="H40031" i="5"/>
  <c r="H40032" i="5"/>
  <c r="H40033" i="5"/>
  <c r="H40034" i="5"/>
  <c r="H40035" i="5"/>
  <c r="H40036" i="5"/>
  <c r="H40037" i="5"/>
  <c r="H40038" i="5"/>
  <c r="H40039" i="5"/>
  <c r="H40040" i="5"/>
  <c r="H40041" i="5"/>
  <c r="H40042" i="5"/>
  <c r="H40043" i="5"/>
  <c r="H40044" i="5"/>
  <c r="H40045" i="5"/>
  <c r="H40046" i="5"/>
  <c r="H40047" i="5"/>
  <c r="H40048" i="5"/>
  <c r="H40049" i="5"/>
  <c r="H40050" i="5"/>
  <c r="H40051" i="5"/>
  <c r="H40052" i="5"/>
  <c r="H40053" i="5"/>
  <c r="H40054" i="5"/>
  <c r="H40055" i="5"/>
  <c r="H40056" i="5"/>
  <c r="H40057" i="5"/>
  <c r="H40058" i="5"/>
  <c r="H40059" i="5"/>
  <c r="H40060" i="5"/>
  <c r="H40061" i="5"/>
  <c r="H40062" i="5"/>
  <c r="H40063" i="5"/>
  <c r="H40064" i="5"/>
  <c r="H40065" i="5"/>
  <c r="H40066" i="5"/>
  <c r="H40067" i="5"/>
  <c r="H40068" i="5"/>
  <c r="H40069" i="5"/>
  <c r="H40070" i="5"/>
  <c r="H40071" i="5"/>
  <c r="H40072" i="5"/>
  <c r="H40073" i="5"/>
  <c r="H40074" i="5"/>
  <c r="H40075" i="5"/>
  <c r="H40076" i="5"/>
  <c r="H40077" i="5"/>
  <c r="H40078" i="5"/>
  <c r="H40079" i="5"/>
  <c r="H40080" i="5"/>
  <c r="H40081" i="5"/>
  <c r="H40082" i="5"/>
  <c r="H40083" i="5"/>
  <c r="H40084" i="5"/>
  <c r="H40085" i="5"/>
  <c r="H40086" i="5"/>
  <c r="H40087" i="5"/>
  <c r="H40088" i="5"/>
  <c r="H40089" i="5"/>
  <c r="H40090" i="5"/>
  <c r="H40091" i="5"/>
  <c r="H40092" i="5"/>
  <c r="H40093" i="5"/>
  <c r="H40094" i="5"/>
  <c r="H40095" i="5"/>
  <c r="H40096" i="5"/>
  <c r="H40097" i="5"/>
  <c r="H40098" i="5"/>
  <c r="H40099" i="5"/>
  <c r="H40100" i="5"/>
  <c r="H40101" i="5"/>
  <c r="H40102" i="5"/>
  <c r="H40103" i="5"/>
  <c r="H40104" i="5"/>
  <c r="H40105" i="5"/>
  <c r="H40106" i="5"/>
  <c r="H40107" i="5"/>
  <c r="H40108" i="5"/>
  <c r="H40109" i="5"/>
  <c r="H40110" i="5"/>
  <c r="H40111" i="5"/>
  <c r="H40112" i="5"/>
  <c r="H40113" i="5"/>
  <c r="H40114" i="5"/>
  <c r="H40115" i="5"/>
  <c r="H40116" i="5"/>
  <c r="H40117" i="5"/>
  <c r="H40118" i="5"/>
  <c r="H40119" i="5"/>
  <c r="H40120" i="5"/>
  <c r="H40121" i="5"/>
  <c r="H40122" i="5"/>
  <c r="H40123" i="5"/>
  <c r="H40124" i="5"/>
  <c r="H40125" i="5"/>
  <c r="H40126" i="5"/>
  <c r="H40127" i="5"/>
  <c r="H40128" i="5"/>
  <c r="H40129" i="5"/>
  <c r="H40130" i="5"/>
  <c r="H40131" i="5"/>
  <c r="H40132" i="5"/>
  <c r="H40133" i="5"/>
  <c r="H40134" i="5"/>
  <c r="H40135" i="5"/>
  <c r="H40136" i="5"/>
  <c r="H40137" i="5"/>
  <c r="H40138" i="5"/>
  <c r="H40139" i="5"/>
  <c r="H40140" i="5"/>
  <c r="H40141" i="5"/>
  <c r="H40142" i="5"/>
  <c r="H40143" i="5"/>
  <c r="H40144" i="5"/>
  <c r="H40145" i="5"/>
  <c r="H40146" i="5"/>
  <c r="H40147" i="5"/>
  <c r="H40148" i="5"/>
  <c r="H40149" i="5"/>
  <c r="H40150" i="5"/>
  <c r="H40151" i="5"/>
  <c r="H40152" i="5"/>
  <c r="H40153" i="5"/>
  <c r="H40154" i="5"/>
  <c r="H40155" i="5"/>
  <c r="H40156" i="5"/>
  <c r="H40157" i="5"/>
  <c r="H40158" i="5"/>
  <c r="H40159" i="5"/>
  <c r="H40160" i="5"/>
  <c r="H40161" i="5"/>
  <c r="H40162" i="5"/>
  <c r="H40163" i="5"/>
  <c r="H40164" i="5"/>
  <c r="H40165" i="5"/>
  <c r="H40166" i="5"/>
  <c r="H40167" i="5"/>
  <c r="H40168" i="5"/>
  <c r="H40169" i="5"/>
  <c r="H40170" i="5"/>
  <c r="H40171" i="5"/>
  <c r="H40172" i="5"/>
  <c r="H40173" i="5"/>
  <c r="H40174" i="5"/>
  <c r="H40175" i="5"/>
  <c r="H40176" i="5"/>
  <c r="H40177" i="5"/>
  <c r="H40178" i="5"/>
  <c r="H40179" i="5"/>
  <c r="H40180" i="5"/>
  <c r="H40181" i="5"/>
  <c r="H40182" i="5"/>
  <c r="H40183" i="5"/>
  <c r="H40184" i="5"/>
  <c r="H40185" i="5"/>
  <c r="H40186" i="5"/>
  <c r="H40187" i="5"/>
  <c r="H40188" i="5"/>
  <c r="H40189" i="5"/>
  <c r="H40190" i="5"/>
  <c r="H40191" i="5"/>
  <c r="H40192" i="5"/>
  <c r="H40193" i="5"/>
  <c r="H40194" i="5"/>
  <c r="H40195" i="5"/>
  <c r="H40196" i="5"/>
  <c r="H40197" i="5"/>
  <c r="H40198" i="5"/>
  <c r="H40199" i="5"/>
  <c r="H40200" i="5"/>
  <c r="H40201" i="5"/>
  <c r="H40202" i="5"/>
  <c r="H40203" i="5"/>
  <c r="H40204" i="5"/>
  <c r="H40205" i="5"/>
  <c r="H40206" i="5"/>
  <c r="H40207" i="5"/>
  <c r="H40208" i="5"/>
  <c r="H40209" i="5"/>
  <c r="H40210" i="5"/>
  <c r="H40211" i="5"/>
  <c r="H40212" i="5"/>
  <c r="H40213" i="5"/>
  <c r="H40214" i="5"/>
  <c r="H40215" i="5"/>
  <c r="H40216" i="5"/>
  <c r="H40217" i="5"/>
  <c r="H40218" i="5"/>
  <c r="H40219" i="5"/>
  <c r="H40220" i="5"/>
  <c r="H40221" i="5"/>
  <c r="H40222" i="5"/>
  <c r="H40223" i="5"/>
  <c r="H40224" i="5"/>
  <c r="H40225" i="5"/>
  <c r="H40226" i="5"/>
  <c r="H40227" i="5"/>
  <c r="H40228" i="5"/>
  <c r="H40229" i="5"/>
  <c r="H40230" i="5"/>
  <c r="H40231" i="5"/>
  <c r="H40232" i="5"/>
  <c r="H40233" i="5"/>
  <c r="H40234" i="5"/>
  <c r="H40235" i="5"/>
  <c r="H40236" i="5"/>
  <c r="H40237" i="5"/>
  <c r="H40238" i="5"/>
  <c r="H40239" i="5"/>
  <c r="H40240" i="5"/>
  <c r="H40241" i="5"/>
  <c r="H40242" i="5"/>
  <c r="H40243" i="5"/>
  <c r="H40244" i="5"/>
  <c r="H40245" i="5"/>
  <c r="H40246" i="5"/>
  <c r="H40247" i="5"/>
  <c r="H40248" i="5"/>
  <c r="H40249" i="5"/>
  <c r="H40250" i="5"/>
  <c r="H40251" i="5"/>
  <c r="H40252" i="5"/>
  <c r="H40253" i="5"/>
  <c r="H40254" i="5"/>
  <c r="H40255" i="5"/>
  <c r="H40256" i="5"/>
  <c r="H40257" i="5"/>
  <c r="H40258" i="5"/>
  <c r="H40259" i="5"/>
  <c r="H40260" i="5"/>
  <c r="H40261" i="5"/>
  <c r="H40262" i="5"/>
  <c r="H40263" i="5"/>
  <c r="H40264" i="5"/>
  <c r="H40265" i="5"/>
  <c r="H40266" i="5"/>
  <c r="H40267" i="5"/>
  <c r="H40268" i="5"/>
  <c r="H40269" i="5"/>
  <c r="H40270" i="5"/>
  <c r="H40271" i="5"/>
  <c r="H40272" i="5"/>
  <c r="H40273" i="5"/>
  <c r="H40274" i="5"/>
  <c r="H40275" i="5"/>
  <c r="H40276" i="5"/>
  <c r="H40277" i="5"/>
  <c r="H40278" i="5"/>
  <c r="H40279" i="5"/>
  <c r="H40280" i="5"/>
  <c r="H40281" i="5"/>
  <c r="H40282" i="5"/>
  <c r="H40283" i="5"/>
  <c r="H40284" i="5"/>
  <c r="H40285" i="5"/>
  <c r="H40286" i="5"/>
  <c r="H40287" i="5"/>
  <c r="H40288" i="5"/>
  <c r="H40289" i="5"/>
  <c r="H40290" i="5"/>
  <c r="H40291" i="5"/>
  <c r="H40292" i="5"/>
  <c r="H40293" i="5"/>
  <c r="H40294" i="5"/>
  <c r="H40295" i="5"/>
  <c r="H40296" i="5"/>
  <c r="H40297" i="5"/>
  <c r="H40298" i="5"/>
  <c r="H40299" i="5"/>
  <c r="H40300" i="5"/>
  <c r="H40301" i="5"/>
  <c r="H40302" i="5"/>
  <c r="H40303" i="5"/>
  <c r="H40304" i="5"/>
  <c r="H40305" i="5"/>
  <c r="H40306" i="5"/>
  <c r="H40307" i="5"/>
  <c r="H40308" i="5"/>
  <c r="H40309" i="5"/>
  <c r="H40310" i="5"/>
  <c r="H40311" i="5"/>
  <c r="H40312" i="5"/>
  <c r="H40313" i="5"/>
  <c r="H40314" i="5"/>
  <c r="H40315" i="5"/>
  <c r="H40316" i="5"/>
  <c r="H40317" i="5"/>
  <c r="H40318" i="5"/>
  <c r="H40319" i="5"/>
  <c r="H40320" i="5"/>
  <c r="H40321" i="5"/>
  <c r="H40322" i="5"/>
  <c r="H40323" i="5"/>
  <c r="H40324" i="5"/>
  <c r="H40325" i="5"/>
  <c r="H40326" i="5"/>
  <c r="H40327" i="5"/>
  <c r="H40328" i="5"/>
  <c r="H40329" i="5"/>
  <c r="H40330" i="5"/>
  <c r="H40331" i="5"/>
  <c r="H40332" i="5"/>
  <c r="H40333" i="5"/>
  <c r="H40334" i="5"/>
  <c r="H40335" i="5"/>
  <c r="H40336" i="5"/>
  <c r="H40337" i="5"/>
  <c r="H40338" i="5"/>
  <c r="H40339" i="5"/>
  <c r="H40340" i="5"/>
  <c r="H40341" i="5"/>
  <c r="H40342" i="5"/>
  <c r="H40343" i="5"/>
  <c r="H40344" i="5"/>
  <c r="H40345" i="5"/>
  <c r="H40346" i="5"/>
  <c r="H40347" i="5"/>
  <c r="H40348" i="5"/>
  <c r="H40349" i="5"/>
  <c r="H40350" i="5"/>
  <c r="H40351" i="5"/>
  <c r="H40352" i="5"/>
  <c r="H40353" i="5"/>
  <c r="H40354" i="5"/>
  <c r="H40355" i="5"/>
  <c r="H40356" i="5"/>
  <c r="H40357" i="5"/>
  <c r="H40358" i="5"/>
  <c r="H40359" i="5"/>
  <c r="H40360" i="5"/>
  <c r="H40361" i="5"/>
  <c r="H40362" i="5"/>
  <c r="H40363" i="5"/>
  <c r="H40364" i="5"/>
  <c r="H40365" i="5"/>
  <c r="H40366" i="5"/>
  <c r="H40367" i="5"/>
  <c r="H40368" i="5"/>
  <c r="H40369" i="5"/>
  <c r="H40370" i="5"/>
  <c r="H40371" i="5"/>
  <c r="H40372" i="5"/>
  <c r="H40373" i="5"/>
  <c r="H40374" i="5"/>
  <c r="H40375" i="5"/>
  <c r="H40376" i="5"/>
  <c r="H40377" i="5"/>
  <c r="H40378" i="5"/>
  <c r="H40379" i="5"/>
  <c r="H40380" i="5"/>
  <c r="H40381" i="5"/>
  <c r="H40382" i="5"/>
  <c r="H40383" i="5"/>
  <c r="H40384" i="5"/>
  <c r="H40385" i="5"/>
  <c r="H40386" i="5"/>
  <c r="H40387" i="5"/>
  <c r="H40388" i="5"/>
  <c r="H40389" i="5"/>
  <c r="H40390" i="5"/>
  <c r="H40391" i="5"/>
  <c r="H40392" i="5"/>
  <c r="H40393" i="5"/>
  <c r="H40394" i="5"/>
  <c r="H40395" i="5"/>
  <c r="H40396" i="5"/>
  <c r="H40397" i="5"/>
  <c r="H40398" i="5"/>
  <c r="H40399" i="5"/>
  <c r="H40400" i="5"/>
  <c r="H40401" i="5"/>
  <c r="H40402" i="5"/>
  <c r="H40403" i="5"/>
  <c r="H40404" i="5"/>
  <c r="H40405" i="5"/>
  <c r="H40406" i="5"/>
  <c r="H40407" i="5"/>
  <c r="H40408" i="5"/>
  <c r="H40409" i="5"/>
  <c r="H40410" i="5"/>
  <c r="H40411" i="5"/>
  <c r="H40412" i="5"/>
  <c r="H40413" i="5"/>
  <c r="H40414" i="5"/>
  <c r="H40415" i="5"/>
  <c r="H40416" i="5"/>
  <c r="H40417" i="5"/>
  <c r="H40418" i="5"/>
  <c r="H40419" i="5"/>
  <c r="H40420" i="5"/>
  <c r="H40421" i="5"/>
  <c r="H40422" i="5"/>
  <c r="H40423" i="5"/>
  <c r="H40424" i="5"/>
  <c r="H40425" i="5"/>
  <c r="H40426" i="5"/>
  <c r="H40427" i="5"/>
  <c r="H40428" i="5"/>
  <c r="H40429" i="5"/>
  <c r="H40430" i="5"/>
  <c r="H40431" i="5"/>
  <c r="H40432" i="5"/>
  <c r="H40433" i="5"/>
  <c r="H40434" i="5"/>
  <c r="H40435" i="5"/>
  <c r="H40436" i="5"/>
  <c r="H40437" i="5"/>
  <c r="H40438" i="5"/>
  <c r="H40439" i="5"/>
  <c r="H40440" i="5"/>
  <c r="H40441" i="5"/>
  <c r="H40442" i="5"/>
  <c r="H40443" i="5"/>
  <c r="H40444" i="5"/>
  <c r="H40445" i="5"/>
  <c r="H40446" i="5"/>
  <c r="H40447" i="5"/>
  <c r="H40448" i="5"/>
  <c r="H40449" i="5"/>
  <c r="H40450" i="5"/>
  <c r="H40451" i="5"/>
  <c r="H40452" i="5"/>
  <c r="H40453" i="5"/>
  <c r="H40454" i="5"/>
  <c r="H40455" i="5"/>
  <c r="H40456" i="5"/>
  <c r="H40457" i="5"/>
  <c r="H40458" i="5"/>
  <c r="H40459" i="5"/>
  <c r="H40460" i="5"/>
  <c r="H40461" i="5"/>
  <c r="H40462" i="5"/>
  <c r="H40463" i="5"/>
  <c r="H40464" i="5"/>
  <c r="H40465" i="5"/>
  <c r="H40466" i="5"/>
  <c r="H40467" i="5"/>
  <c r="H40468" i="5"/>
  <c r="H40469" i="5"/>
  <c r="H40470" i="5"/>
  <c r="H40471" i="5"/>
  <c r="H40472" i="5"/>
  <c r="H40473" i="5"/>
  <c r="H40474" i="5"/>
  <c r="H40475" i="5"/>
  <c r="H40476" i="5"/>
  <c r="H40477" i="5"/>
  <c r="H40478" i="5"/>
  <c r="H40479" i="5"/>
  <c r="H40480" i="5"/>
  <c r="H40481" i="5"/>
  <c r="H40482" i="5"/>
  <c r="H40483" i="5"/>
  <c r="H40484" i="5"/>
  <c r="H40485" i="5"/>
  <c r="H40486" i="5"/>
  <c r="H40487" i="5"/>
  <c r="H40488" i="5"/>
  <c r="H40489" i="5"/>
  <c r="H40490" i="5"/>
  <c r="H40491" i="5"/>
  <c r="H40492" i="5"/>
  <c r="H40493" i="5"/>
  <c r="H40494" i="5"/>
  <c r="H40495" i="5"/>
  <c r="H40496" i="5"/>
  <c r="H40497" i="5"/>
  <c r="H40498" i="5"/>
  <c r="H40499" i="5"/>
  <c r="H40500" i="5"/>
  <c r="H40501" i="5"/>
  <c r="H40502" i="5"/>
  <c r="H40503" i="5"/>
  <c r="H40504" i="5"/>
  <c r="H40505" i="5"/>
  <c r="H40506" i="5"/>
  <c r="H40507" i="5"/>
  <c r="H40508" i="5"/>
  <c r="H40509" i="5"/>
  <c r="H40510" i="5"/>
  <c r="H40511" i="5"/>
  <c r="H40512" i="5"/>
  <c r="H40513" i="5"/>
  <c r="H40514" i="5"/>
  <c r="H40515" i="5"/>
  <c r="H40516" i="5"/>
  <c r="H40517" i="5"/>
  <c r="H40518" i="5"/>
  <c r="H40519" i="5"/>
  <c r="H40520" i="5"/>
  <c r="H40521" i="5"/>
  <c r="H40522" i="5"/>
  <c r="H40523" i="5"/>
  <c r="H40524" i="5"/>
  <c r="H40525" i="5"/>
  <c r="H40526" i="5"/>
  <c r="H40527" i="5"/>
  <c r="H40528" i="5"/>
  <c r="H40529" i="5"/>
  <c r="H40530" i="5"/>
  <c r="H40531" i="5"/>
  <c r="H40532" i="5"/>
  <c r="H40533" i="5"/>
  <c r="H40534" i="5"/>
  <c r="H40535" i="5"/>
  <c r="H40536" i="5"/>
  <c r="H40537" i="5"/>
  <c r="H40538" i="5"/>
  <c r="H40539" i="5"/>
  <c r="H40540" i="5"/>
  <c r="H40541" i="5"/>
  <c r="H40542" i="5"/>
  <c r="H40543" i="5"/>
  <c r="H40544" i="5"/>
  <c r="H40545" i="5"/>
  <c r="H40546" i="5"/>
  <c r="H40547" i="5"/>
  <c r="H40548" i="5"/>
  <c r="H40549" i="5"/>
  <c r="H40550" i="5"/>
  <c r="H40551" i="5"/>
  <c r="H40552" i="5"/>
  <c r="H40553" i="5"/>
  <c r="H40554" i="5"/>
  <c r="H40555" i="5"/>
  <c r="H40556" i="5"/>
  <c r="H40557" i="5"/>
  <c r="H40558" i="5"/>
  <c r="H40559" i="5"/>
  <c r="H40560" i="5"/>
  <c r="H40561" i="5"/>
  <c r="H40562" i="5"/>
  <c r="H40563" i="5"/>
  <c r="H40564" i="5"/>
  <c r="H40565" i="5"/>
  <c r="H40566" i="5"/>
  <c r="H40567" i="5"/>
  <c r="H40568" i="5"/>
  <c r="H40569" i="5"/>
  <c r="H40570" i="5"/>
  <c r="H40571" i="5"/>
  <c r="H40572" i="5"/>
  <c r="H40573" i="5"/>
  <c r="H40574" i="5"/>
  <c r="H40575" i="5"/>
  <c r="H40576" i="5"/>
  <c r="H40577" i="5"/>
  <c r="H40578" i="5"/>
  <c r="H40579" i="5"/>
  <c r="H40580" i="5"/>
  <c r="H40581" i="5"/>
  <c r="H40582" i="5"/>
  <c r="H40583" i="5"/>
  <c r="H40584" i="5"/>
  <c r="H40585" i="5"/>
  <c r="H40586" i="5"/>
  <c r="H40587" i="5"/>
  <c r="H40588" i="5"/>
  <c r="H40589" i="5"/>
  <c r="H40590" i="5"/>
  <c r="H40591" i="5"/>
  <c r="H40592" i="5"/>
  <c r="H40593" i="5"/>
  <c r="H40594" i="5"/>
  <c r="H40595" i="5"/>
  <c r="H40596" i="5"/>
  <c r="H40597" i="5"/>
  <c r="H40598" i="5"/>
  <c r="H40599" i="5"/>
  <c r="H40600" i="5"/>
  <c r="H40601" i="5"/>
  <c r="H40602" i="5"/>
  <c r="H40603" i="5"/>
  <c r="H40604" i="5"/>
  <c r="H40605" i="5"/>
  <c r="H40606" i="5"/>
  <c r="H40607" i="5"/>
  <c r="H40608" i="5"/>
  <c r="H40609" i="5"/>
  <c r="H40610" i="5"/>
  <c r="H40611" i="5"/>
  <c r="H40612" i="5"/>
  <c r="H40613" i="5"/>
  <c r="H40614" i="5"/>
  <c r="H40615" i="5"/>
  <c r="H40616" i="5"/>
  <c r="H40617" i="5"/>
  <c r="H40618" i="5"/>
  <c r="H40619" i="5"/>
  <c r="H40620" i="5"/>
  <c r="H40621" i="5"/>
  <c r="H40622" i="5"/>
  <c r="H40623" i="5"/>
  <c r="H40624" i="5"/>
  <c r="H40625" i="5"/>
  <c r="H40626" i="5"/>
  <c r="H40627" i="5"/>
  <c r="H40628" i="5"/>
  <c r="H40629" i="5"/>
  <c r="H40630" i="5"/>
  <c r="H40631" i="5"/>
  <c r="H40632" i="5"/>
  <c r="H40633" i="5"/>
  <c r="H40634" i="5"/>
  <c r="H40635" i="5"/>
  <c r="H40636" i="5"/>
  <c r="H40637" i="5"/>
  <c r="H40638" i="5"/>
  <c r="H40639" i="5"/>
  <c r="H40640" i="5"/>
  <c r="H40641" i="5"/>
  <c r="H40642" i="5"/>
  <c r="H40643" i="5"/>
  <c r="H40644" i="5"/>
  <c r="H40645" i="5"/>
  <c r="H40646" i="5"/>
  <c r="H40647" i="5"/>
  <c r="H40648" i="5"/>
  <c r="H40649" i="5"/>
  <c r="H40650" i="5"/>
  <c r="H40651" i="5"/>
  <c r="H40652" i="5"/>
  <c r="H40653" i="5"/>
  <c r="H40654" i="5"/>
  <c r="H40655" i="5"/>
  <c r="H40656" i="5"/>
  <c r="H40657" i="5"/>
  <c r="H40658" i="5"/>
  <c r="H40659" i="5"/>
  <c r="H40660" i="5"/>
  <c r="H40661" i="5"/>
  <c r="H40662" i="5"/>
  <c r="H40663" i="5"/>
  <c r="H40664" i="5"/>
  <c r="H40665" i="5"/>
  <c r="H40666" i="5"/>
  <c r="H40667" i="5"/>
  <c r="H40668" i="5"/>
  <c r="H40669" i="5"/>
  <c r="H40670" i="5"/>
  <c r="H40671" i="5"/>
  <c r="H40672" i="5"/>
  <c r="H40673" i="5"/>
  <c r="H40674" i="5"/>
  <c r="H40675" i="5"/>
  <c r="H40676" i="5"/>
  <c r="H40677" i="5"/>
  <c r="H40678" i="5"/>
  <c r="H40679" i="5"/>
  <c r="H40680" i="5"/>
  <c r="H40681" i="5"/>
  <c r="H40682" i="5"/>
  <c r="H40683" i="5"/>
  <c r="H40684" i="5"/>
  <c r="H40685" i="5"/>
  <c r="H40686" i="5"/>
  <c r="H40687" i="5"/>
  <c r="H40688" i="5"/>
  <c r="H40689" i="5"/>
  <c r="H40690" i="5"/>
  <c r="H40691" i="5"/>
  <c r="H40692" i="5"/>
  <c r="H40693" i="5"/>
  <c r="H40694" i="5"/>
  <c r="H40695" i="5"/>
  <c r="H40696" i="5"/>
  <c r="H40697" i="5"/>
  <c r="H40698" i="5"/>
  <c r="H40699" i="5"/>
  <c r="H40700" i="5"/>
  <c r="H40701" i="5"/>
  <c r="H40702" i="5"/>
  <c r="H40703" i="5"/>
  <c r="H40704" i="5"/>
  <c r="H40705" i="5"/>
  <c r="H40706" i="5"/>
  <c r="H40707" i="5"/>
  <c r="H40708" i="5"/>
  <c r="H40709" i="5"/>
  <c r="H40710" i="5"/>
  <c r="H40711" i="5"/>
  <c r="H40712" i="5"/>
  <c r="H40713" i="5"/>
  <c r="H40714" i="5"/>
  <c r="H40715" i="5"/>
  <c r="H40716" i="5"/>
  <c r="H40717" i="5"/>
  <c r="H40718" i="5"/>
  <c r="H40719" i="5"/>
  <c r="H40720" i="5"/>
  <c r="H40721" i="5"/>
  <c r="H40722" i="5"/>
  <c r="H40723" i="5"/>
  <c r="H40724" i="5"/>
  <c r="H40725" i="5"/>
  <c r="H40726" i="5"/>
  <c r="H40727" i="5"/>
  <c r="H40728" i="5"/>
  <c r="H40729" i="5"/>
  <c r="H40730" i="5"/>
  <c r="H40731" i="5"/>
  <c r="H40732" i="5"/>
  <c r="H40733" i="5"/>
  <c r="H40734" i="5"/>
  <c r="H40735" i="5"/>
  <c r="H40736" i="5"/>
  <c r="H40737" i="5"/>
  <c r="H40738" i="5"/>
  <c r="H40739" i="5"/>
  <c r="H40740" i="5"/>
  <c r="H40741" i="5"/>
  <c r="H40742" i="5"/>
  <c r="H40743" i="5"/>
  <c r="H40744" i="5"/>
  <c r="H40745" i="5"/>
  <c r="H40746" i="5"/>
  <c r="H40747" i="5"/>
  <c r="H40748" i="5"/>
  <c r="H40749" i="5"/>
  <c r="H40750" i="5"/>
  <c r="H40751" i="5"/>
  <c r="H40752" i="5"/>
  <c r="H40753" i="5"/>
  <c r="H40754" i="5"/>
  <c r="H40755" i="5"/>
  <c r="H40756" i="5"/>
  <c r="H40757" i="5"/>
  <c r="H40758" i="5"/>
  <c r="H40759" i="5"/>
  <c r="H40760" i="5"/>
  <c r="H40761" i="5"/>
  <c r="H40762" i="5"/>
  <c r="H40763" i="5"/>
  <c r="H40764" i="5"/>
  <c r="H40765" i="5"/>
  <c r="H40766" i="5"/>
  <c r="H40767" i="5"/>
  <c r="H40768" i="5"/>
  <c r="H40769" i="5"/>
  <c r="H40770" i="5"/>
  <c r="H40771" i="5"/>
  <c r="H40772" i="5"/>
  <c r="H40773" i="5"/>
  <c r="H40774" i="5"/>
  <c r="H40775" i="5"/>
  <c r="H40776" i="5"/>
  <c r="H40777" i="5"/>
  <c r="H40778" i="5"/>
  <c r="H40779" i="5"/>
  <c r="H40780" i="5"/>
  <c r="H40781" i="5"/>
  <c r="H40782" i="5"/>
  <c r="H40783" i="5"/>
  <c r="H40784" i="5"/>
  <c r="H40785" i="5"/>
  <c r="H40786" i="5"/>
  <c r="H40787" i="5"/>
  <c r="H40788" i="5"/>
  <c r="H40789" i="5"/>
  <c r="H40790" i="5"/>
  <c r="H40791" i="5"/>
  <c r="H40792" i="5"/>
  <c r="H40793" i="5"/>
  <c r="H40794" i="5"/>
  <c r="H40795" i="5"/>
  <c r="H40796" i="5"/>
  <c r="H40797" i="5"/>
  <c r="H40798" i="5"/>
  <c r="H40799" i="5"/>
  <c r="H40800" i="5"/>
  <c r="H40801" i="5"/>
  <c r="H40802" i="5"/>
  <c r="H40803" i="5"/>
  <c r="H40804" i="5"/>
  <c r="H40805" i="5"/>
  <c r="H40806" i="5"/>
  <c r="H40807" i="5"/>
  <c r="H40808" i="5"/>
  <c r="H40809" i="5"/>
  <c r="H40810" i="5"/>
  <c r="H40811" i="5"/>
  <c r="H40812" i="5"/>
  <c r="H40813" i="5"/>
  <c r="H40814" i="5"/>
  <c r="H40815" i="5"/>
  <c r="H40816" i="5"/>
  <c r="H40817" i="5"/>
  <c r="H40818" i="5"/>
  <c r="H40819" i="5"/>
  <c r="H40820" i="5"/>
  <c r="H40821" i="5"/>
  <c r="H40822" i="5"/>
  <c r="H40823" i="5"/>
  <c r="H40824" i="5"/>
  <c r="H40825" i="5"/>
  <c r="H40826" i="5"/>
  <c r="H40827" i="5"/>
  <c r="H40828" i="5"/>
  <c r="H40829" i="5"/>
  <c r="H40830" i="5"/>
  <c r="H40831" i="5"/>
  <c r="H40832" i="5"/>
  <c r="H40833" i="5"/>
  <c r="H40834" i="5"/>
  <c r="H40835" i="5"/>
  <c r="H40836" i="5"/>
  <c r="H40837" i="5"/>
  <c r="H40838" i="5"/>
  <c r="H40839" i="5"/>
  <c r="H40840" i="5"/>
  <c r="H40841" i="5"/>
  <c r="H40842" i="5"/>
  <c r="H40843" i="5"/>
  <c r="H40844" i="5"/>
  <c r="H40845" i="5"/>
  <c r="H40846" i="5"/>
  <c r="H40847" i="5"/>
  <c r="H40848" i="5"/>
  <c r="H40849" i="5"/>
  <c r="H40850" i="5"/>
  <c r="H40851" i="5"/>
  <c r="H40852" i="5"/>
  <c r="H40853" i="5"/>
  <c r="H40854" i="5"/>
  <c r="H40855" i="5"/>
  <c r="H40856" i="5"/>
  <c r="H40857" i="5"/>
  <c r="H40858" i="5"/>
  <c r="H40859" i="5"/>
  <c r="H40860" i="5"/>
  <c r="H40861" i="5"/>
  <c r="H40862" i="5"/>
  <c r="H40863" i="5"/>
  <c r="H40864" i="5"/>
  <c r="H40865" i="5"/>
  <c r="H40866" i="5"/>
  <c r="H40867" i="5"/>
  <c r="H40868" i="5"/>
  <c r="H40869" i="5"/>
  <c r="H40870" i="5"/>
  <c r="H40871" i="5"/>
  <c r="H40872" i="5"/>
  <c r="H40873" i="5"/>
  <c r="H40874" i="5"/>
  <c r="H40875" i="5"/>
  <c r="H40876" i="5"/>
  <c r="H40877" i="5"/>
  <c r="H40878" i="5"/>
  <c r="H40879" i="5"/>
  <c r="H40880" i="5"/>
  <c r="H40881" i="5"/>
  <c r="H40882" i="5"/>
  <c r="H40883" i="5"/>
  <c r="H40884" i="5"/>
  <c r="H40885" i="5"/>
  <c r="H40886" i="5"/>
  <c r="H40887" i="5"/>
  <c r="H40888" i="5"/>
  <c r="H40889" i="5"/>
  <c r="H40890" i="5"/>
  <c r="H40891" i="5"/>
  <c r="H40892" i="5"/>
  <c r="H40893" i="5"/>
  <c r="H40894" i="5"/>
  <c r="H40895" i="5"/>
  <c r="H40896" i="5"/>
  <c r="H40897" i="5"/>
  <c r="H40898" i="5"/>
  <c r="H40899" i="5"/>
  <c r="H40900" i="5"/>
  <c r="H40901" i="5"/>
  <c r="H40902" i="5"/>
  <c r="H40903" i="5"/>
  <c r="H40904" i="5"/>
  <c r="H40905" i="5"/>
  <c r="H40906" i="5"/>
  <c r="H40907" i="5"/>
  <c r="H40908" i="5"/>
  <c r="H40909" i="5"/>
  <c r="H40910" i="5"/>
  <c r="H40911" i="5"/>
  <c r="H40912" i="5"/>
  <c r="H40913" i="5"/>
  <c r="H40914" i="5"/>
  <c r="H40915" i="5"/>
  <c r="H40916" i="5"/>
  <c r="H40917" i="5"/>
  <c r="H40918" i="5"/>
  <c r="H40919" i="5"/>
  <c r="H40920" i="5"/>
  <c r="H40921" i="5"/>
  <c r="H40922" i="5"/>
  <c r="H40923" i="5"/>
  <c r="H40924" i="5"/>
  <c r="H40925" i="5"/>
  <c r="H40926" i="5"/>
  <c r="H40927" i="5"/>
  <c r="H40928" i="5"/>
  <c r="H40929" i="5"/>
  <c r="H40930" i="5"/>
  <c r="H40931" i="5"/>
  <c r="H40932" i="5"/>
  <c r="H40933" i="5"/>
  <c r="H40934" i="5"/>
  <c r="H40935" i="5"/>
  <c r="H40936" i="5"/>
  <c r="H40937" i="5"/>
  <c r="H40938" i="5"/>
  <c r="H40939" i="5"/>
  <c r="H40940" i="5"/>
  <c r="H40941" i="5"/>
  <c r="H40942" i="5"/>
  <c r="H40943" i="5"/>
  <c r="H40944" i="5"/>
  <c r="H40945" i="5"/>
  <c r="H40946" i="5"/>
  <c r="H40947" i="5"/>
  <c r="H40948" i="5"/>
  <c r="H40949" i="5"/>
  <c r="H40950" i="5"/>
  <c r="H40951" i="5"/>
  <c r="H40952" i="5"/>
  <c r="H40953" i="5"/>
  <c r="H40954" i="5"/>
  <c r="H40955" i="5"/>
  <c r="H40956" i="5"/>
  <c r="H40957" i="5"/>
  <c r="H40958" i="5"/>
  <c r="H40959" i="5"/>
  <c r="H40960" i="5"/>
  <c r="H40961" i="5"/>
  <c r="H40962" i="5"/>
  <c r="H40963" i="5"/>
  <c r="H40964" i="5"/>
  <c r="H40965" i="5"/>
  <c r="H40966" i="5"/>
  <c r="H40967" i="5"/>
  <c r="H40968" i="5"/>
  <c r="H40969" i="5"/>
  <c r="H40970" i="5"/>
  <c r="H40971" i="5"/>
  <c r="H40972" i="5"/>
  <c r="H40973" i="5"/>
  <c r="H40974" i="5"/>
  <c r="H40975" i="5"/>
  <c r="H40976" i="5"/>
  <c r="H40977" i="5"/>
  <c r="H40978" i="5"/>
  <c r="H40979" i="5"/>
  <c r="H40980" i="5"/>
  <c r="H40981" i="5"/>
  <c r="H40982" i="5"/>
  <c r="H40983" i="5"/>
  <c r="H40984" i="5"/>
  <c r="H40985" i="5"/>
  <c r="H40986" i="5"/>
  <c r="H40987" i="5"/>
  <c r="H40988" i="5"/>
  <c r="H40989" i="5"/>
  <c r="H40990" i="5"/>
  <c r="H40991" i="5"/>
  <c r="H40992" i="5"/>
  <c r="H40993" i="5"/>
  <c r="H40994" i="5"/>
  <c r="H40995" i="5"/>
  <c r="H40996" i="5"/>
  <c r="H40997" i="5"/>
  <c r="H40998" i="5"/>
  <c r="H40999" i="5"/>
  <c r="H41000" i="5"/>
  <c r="H41001" i="5"/>
  <c r="H41002" i="5"/>
  <c r="H41003" i="5"/>
  <c r="H41004" i="5"/>
  <c r="H41005" i="5"/>
  <c r="H41006" i="5"/>
  <c r="H41007" i="5"/>
  <c r="H41008" i="5"/>
  <c r="H41009" i="5"/>
  <c r="H41010" i="5"/>
  <c r="H41011" i="5"/>
  <c r="H41012" i="5"/>
  <c r="H41013" i="5"/>
  <c r="H41014" i="5"/>
  <c r="H41015" i="5"/>
  <c r="H41016" i="5"/>
  <c r="H41017" i="5"/>
  <c r="H41018" i="5"/>
  <c r="H41019" i="5"/>
  <c r="H41020" i="5"/>
  <c r="H41021" i="5"/>
  <c r="H41022" i="5"/>
  <c r="H41023" i="5"/>
  <c r="H41024" i="5"/>
  <c r="H41025" i="5"/>
  <c r="H41026" i="5"/>
  <c r="H41027" i="5"/>
  <c r="H41028" i="5"/>
  <c r="H41029" i="5"/>
  <c r="H41030" i="5"/>
  <c r="H41031" i="5"/>
  <c r="H41032" i="5"/>
  <c r="H41033" i="5"/>
  <c r="H41034" i="5"/>
  <c r="H41035" i="5"/>
  <c r="H41036" i="5"/>
  <c r="H41037" i="5"/>
  <c r="H41038" i="5"/>
  <c r="H41039" i="5"/>
  <c r="H41040" i="5"/>
  <c r="H41041" i="5"/>
  <c r="H41042" i="5"/>
  <c r="H41043" i="5"/>
  <c r="H41044" i="5"/>
  <c r="H41045" i="5"/>
  <c r="H41046" i="5"/>
  <c r="H41047" i="5"/>
  <c r="H41048" i="5"/>
  <c r="H41049" i="5"/>
  <c r="H41050" i="5"/>
  <c r="H41051" i="5"/>
  <c r="H41052" i="5"/>
  <c r="H41053" i="5"/>
  <c r="H41054" i="5"/>
  <c r="H41055" i="5"/>
  <c r="H41056" i="5"/>
  <c r="H41057" i="5"/>
  <c r="H41058" i="5"/>
  <c r="H41059" i="5"/>
  <c r="H41060" i="5"/>
  <c r="H41061" i="5"/>
  <c r="H41062" i="5"/>
  <c r="H41063" i="5"/>
  <c r="H41064" i="5"/>
  <c r="H41065" i="5"/>
  <c r="H41066" i="5"/>
  <c r="H41067" i="5"/>
  <c r="H41068" i="5"/>
  <c r="H41069" i="5"/>
  <c r="H41070" i="5"/>
  <c r="H41071" i="5"/>
  <c r="H41072" i="5"/>
  <c r="H41073" i="5"/>
  <c r="H41074" i="5"/>
  <c r="H41075" i="5"/>
  <c r="H41076" i="5"/>
  <c r="H41077" i="5"/>
  <c r="H41078" i="5"/>
  <c r="H41079" i="5"/>
  <c r="H41080" i="5"/>
  <c r="H41081" i="5"/>
  <c r="H41082" i="5"/>
  <c r="H41083" i="5"/>
  <c r="H41084" i="5"/>
  <c r="H41085" i="5"/>
  <c r="H41086" i="5"/>
  <c r="H41087" i="5"/>
  <c r="H41088" i="5"/>
  <c r="H41089" i="5"/>
  <c r="H41090" i="5"/>
  <c r="H41091" i="5"/>
  <c r="H41092" i="5"/>
  <c r="H41093" i="5"/>
  <c r="H41094" i="5"/>
  <c r="H41095" i="5"/>
  <c r="H41096" i="5"/>
  <c r="H41097" i="5"/>
  <c r="H41098" i="5"/>
  <c r="H41099" i="5"/>
  <c r="H41100" i="5"/>
  <c r="H41101" i="5"/>
  <c r="H41102" i="5"/>
  <c r="H41103" i="5"/>
  <c r="H41104" i="5"/>
  <c r="H41105" i="5"/>
  <c r="H41106" i="5"/>
  <c r="H41107" i="5"/>
  <c r="H41108" i="5"/>
  <c r="H41109" i="5"/>
  <c r="H41110" i="5"/>
  <c r="H41111" i="5"/>
  <c r="H41112" i="5"/>
  <c r="H41113" i="5"/>
  <c r="H41114" i="5"/>
  <c r="H41115" i="5"/>
  <c r="H41116" i="5"/>
  <c r="H41117" i="5"/>
  <c r="H41118" i="5"/>
  <c r="H41119" i="5"/>
  <c r="H41120" i="5"/>
  <c r="H41121" i="5"/>
  <c r="H41122" i="5"/>
  <c r="H41123" i="5"/>
  <c r="H41124" i="5"/>
  <c r="H41125" i="5"/>
  <c r="H41126" i="5"/>
  <c r="H41127" i="5"/>
  <c r="H41128" i="5"/>
  <c r="H41129" i="5"/>
  <c r="H41130" i="5"/>
  <c r="H41131" i="5"/>
  <c r="H41132" i="5"/>
  <c r="H41133" i="5"/>
  <c r="H41134" i="5"/>
  <c r="H41135" i="5"/>
  <c r="H41136" i="5"/>
  <c r="H41137" i="5"/>
  <c r="H41138" i="5"/>
  <c r="H41139" i="5"/>
  <c r="H41140" i="5"/>
  <c r="H41141" i="5"/>
  <c r="H41142" i="5"/>
  <c r="H41143" i="5"/>
  <c r="H41144" i="5"/>
  <c r="H41145" i="5"/>
  <c r="H41146" i="5"/>
  <c r="H41147" i="5"/>
  <c r="H41148" i="5"/>
  <c r="H41149" i="5"/>
  <c r="H41150" i="5"/>
  <c r="H41151" i="5"/>
  <c r="H41152" i="5"/>
  <c r="H41153" i="5"/>
  <c r="H41154" i="5"/>
  <c r="H41155" i="5"/>
  <c r="H41156" i="5"/>
  <c r="H41157" i="5"/>
  <c r="H41158" i="5"/>
  <c r="H41159" i="5"/>
  <c r="H41160" i="5"/>
  <c r="H41161" i="5"/>
  <c r="H41162" i="5"/>
  <c r="H41163" i="5"/>
  <c r="H41164" i="5"/>
  <c r="H41165" i="5"/>
  <c r="H41166" i="5"/>
  <c r="H41167" i="5"/>
  <c r="H41168" i="5"/>
  <c r="H41169" i="5"/>
  <c r="H41170" i="5"/>
  <c r="H41171" i="5"/>
  <c r="H41172" i="5"/>
  <c r="H41173" i="5"/>
  <c r="H41174" i="5"/>
  <c r="H41175" i="5"/>
  <c r="H41176" i="5"/>
  <c r="H41177" i="5"/>
  <c r="H41178" i="5"/>
  <c r="H41179" i="5"/>
  <c r="H41180" i="5"/>
  <c r="H41181" i="5"/>
  <c r="H41182" i="5"/>
  <c r="H41183" i="5"/>
  <c r="H41184" i="5"/>
  <c r="H41185" i="5"/>
  <c r="H41186" i="5"/>
  <c r="H41187" i="5"/>
  <c r="H41188" i="5"/>
  <c r="H41189" i="5"/>
  <c r="H41190" i="5"/>
  <c r="H41191" i="5"/>
  <c r="H41192" i="5"/>
  <c r="H41193" i="5"/>
  <c r="H41194" i="5"/>
  <c r="H41195" i="5"/>
  <c r="H41196" i="5"/>
  <c r="H41197" i="5"/>
  <c r="H41198" i="5"/>
  <c r="H41199" i="5"/>
  <c r="H41200" i="5"/>
  <c r="H41201" i="5"/>
  <c r="H41202" i="5"/>
  <c r="H41203" i="5"/>
  <c r="H41204" i="5"/>
  <c r="H41205" i="5"/>
  <c r="H41206" i="5"/>
  <c r="H41207" i="5"/>
  <c r="H41208" i="5"/>
  <c r="H41209" i="5"/>
  <c r="H41210" i="5"/>
  <c r="H41211" i="5"/>
  <c r="H41212" i="5"/>
  <c r="H41213" i="5"/>
  <c r="H41214" i="5"/>
  <c r="H41215" i="5"/>
  <c r="H41216" i="5"/>
  <c r="H41217" i="5"/>
  <c r="H41218" i="5"/>
  <c r="H41219" i="5"/>
  <c r="H41220" i="5"/>
  <c r="H41221" i="5"/>
  <c r="H41222" i="5"/>
  <c r="H41223" i="5"/>
  <c r="H41224" i="5"/>
  <c r="H41225" i="5"/>
  <c r="H41226" i="5"/>
  <c r="H41227" i="5"/>
  <c r="H41228" i="5"/>
  <c r="H41229" i="5"/>
  <c r="H41230" i="5"/>
  <c r="H41231" i="5"/>
  <c r="H41232" i="5"/>
  <c r="H41233" i="5"/>
  <c r="H41234" i="5"/>
  <c r="H41235" i="5"/>
  <c r="H41236" i="5"/>
  <c r="H41237" i="5"/>
  <c r="H41238" i="5"/>
  <c r="H41239" i="5"/>
  <c r="H41240" i="5"/>
  <c r="H41241" i="5"/>
  <c r="H41242" i="5"/>
  <c r="H41243" i="5"/>
  <c r="H41244" i="5"/>
  <c r="H41245" i="5"/>
  <c r="H41246" i="5"/>
  <c r="H41247" i="5"/>
  <c r="H41248" i="5"/>
  <c r="H41249" i="5"/>
  <c r="H41250" i="5"/>
  <c r="H41251" i="5"/>
  <c r="H41252" i="5"/>
  <c r="H41253" i="5"/>
  <c r="H41254" i="5"/>
  <c r="H41255" i="5"/>
  <c r="H41256" i="5"/>
  <c r="H41257" i="5"/>
  <c r="H41258" i="5"/>
  <c r="H41259" i="5"/>
  <c r="H41260" i="5"/>
  <c r="H41261" i="5"/>
  <c r="H41262" i="5"/>
  <c r="H41263" i="5"/>
  <c r="H41264" i="5"/>
  <c r="H41265" i="5"/>
  <c r="H41266" i="5"/>
  <c r="H41267" i="5"/>
  <c r="H41268" i="5"/>
  <c r="H41269" i="5"/>
  <c r="H41270" i="5"/>
  <c r="H41271" i="5"/>
  <c r="H41272" i="5"/>
  <c r="H41273" i="5"/>
  <c r="H41274" i="5"/>
  <c r="H41275" i="5"/>
  <c r="H41276" i="5"/>
  <c r="H41277" i="5"/>
  <c r="H41278" i="5"/>
  <c r="H41279" i="5"/>
  <c r="H41280" i="5"/>
  <c r="H41281" i="5"/>
  <c r="H41282" i="5"/>
  <c r="H41283" i="5"/>
  <c r="H41284" i="5"/>
  <c r="H41285" i="5"/>
  <c r="H41286" i="5"/>
  <c r="H41287" i="5"/>
  <c r="H41288" i="5"/>
  <c r="H41289" i="5"/>
  <c r="H41290" i="5"/>
  <c r="H41291" i="5"/>
  <c r="H41292" i="5"/>
  <c r="H41293" i="5"/>
  <c r="H41294" i="5"/>
  <c r="H41295" i="5"/>
  <c r="H41296" i="5"/>
  <c r="H41297" i="5"/>
  <c r="H41298" i="5"/>
  <c r="H41299" i="5"/>
  <c r="H41300" i="5"/>
  <c r="H41301" i="5"/>
  <c r="H41302" i="5"/>
  <c r="H41303" i="5"/>
  <c r="H41304" i="5"/>
  <c r="H41305" i="5"/>
  <c r="H41306" i="5"/>
  <c r="H41307" i="5"/>
  <c r="H41308" i="5"/>
  <c r="H41309" i="5"/>
  <c r="H41310" i="5"/>
  <c r="H41311" i="5"/>
  <c r="H41312" i="5"/>
  <c r="H41313" i="5"/>
  <c r="H41314" i="5"/>
  <c r="H41315" i="5"/>
  <c r="H41316" i="5"/>
  <c r="H41317" i="5"/>
  <c r="H41318" i="5"/>
  <c r="H41319" i="5"/>
  <c r="H41320" i="5"/>
  <c r="H41321" i="5"/>
  <c r="H41322" i="5"/>
  <c r="H41323" i="5"/>
  <c r="H41324" i="5"/>
  <c r="H41325" i="5"/>
  <c r="H41326" i="5"/>
  <c r="H41327" i="5"/>
  <c r="H41328" i="5"/>
  <c r="H41329" i="5"/>
  <c r="H41330" i="5"/>
  <c r="H41331" i="5"/>
  <c r="H41332" i="5"/>
  <c r="H41333" i="5"/>
  <c r="H41334" i="5"/>
  <c r="H41335" i="5"/>
  <c r="H41336" i="5"/>
  <c r="H41337" i="5"/>
  <c r="H41338" i="5"/>
  <c r="H41339" i="5"/>
  <c r="H41340" i="5"/>
  <c r="H41341" i="5"/>
  <c r="H41342" i="5"/>
  <c r="H41343" i="5"/>
  <c r="H41344" i="5"/>
  <c r="H41345" i="5"/>
  <c r="H41346" i="5"/>
  <c r="H41347" i="5"/>
  <c r="H41348" i="5"/>
  <c r="H41349" i="5"/>
  <c r="H41350" i="5"/>
  <c r="H41351" i="5"/>
  <c r="H41352" i="5"/>
  <c r="H41353" i="5"/>
  <c r="H41354" i="5"/>
  <c r="H41355" i="5"/>
  <c r="H41356" i="5"/>
  <c r="H41357" i="5"/>
  <c r="H41358" i="5"/>
  <c r="H41359" i="5"/>
  <c r="H41360" i="5"/>
  <c r="H41361" i="5"/>
  <c r="H41362" i="5"/>
  <c r="H41363" i="5"/>
  <c r="H41364" i="5"/>
  <c r="H41365" i="5"/>
  <c r="H41366" i="5"/>
  <c r="H41367" i="5"/>
  <c r="H41368" i="5"/>
  <c r="H41369" i="5"/>
  <c r="H41370" i="5"/>
  <c r="H41371" i="5"/>
  <c r="H41372" i="5"/>
  <c r="H41373" i="5"/>
  <c r="H41374" i="5"/>
  <c r="H41375" i="5"/>
  <c r="H41376" i="5"/>
  <c r="H41377" i="5"/>
  <c r="H41378" i="5"/>
  <c r="H41379" i="5"/>
  <c r="H41380" i="5"/>
  <c r="H41381" i="5"/>
  <c r="H41382" i="5"/>
  <c r="H41383" i="5"/>
  <c r="H41384" i="5"/>
  <c r="H41385" i="5"/>
  <c r="H41386" i="5"/>
  <c r="H41387" i="5"/>
  <c r="H41388" i="5"/>
  <c r="H41389" i="5"/>
  <c r="H41390" i="5"/>
  <c r="H41391" i="5"/>
  <c r="H41392" i="5"/>
  <c r="H41393" i="5"/>
  <c r="H41394" i="5"/>
  <c r="H41395" i="5"/>
  <c r="H41396" i="5"/>
  <c r="H41397" i="5"/>
  <c r="H41398" i="5"/>
  <c r="H41399" i="5"/>
  <c r="H41400" i="5"/>
  <c r="H41401" i="5"/>
  <c r="H41402" i="5"/>
  <c r="H41403" i="5"/>
  <c r="H41404" i="5"/>
  <c r="H41405" i="5"/>
  <c r="H41406" i="5"/>
  <c r="H41407" i="5"/>
  <c r="H41408" i="5"/>
  <c r="H41409" i="5"/>
  <c r="H41410" i="5"/>
  <c r="H41411" i="5"/>
  <c r="H41412" i="5"/>
  <c r="H41413" i="5"/>
  <c r="H41414" i="5"/>
  <c r="H41415" i="5"/>
  <c r="H41416" i="5"/>
  <c r="H41417" i="5"/>
  <c r="H41418" i="5"/>
  <c r="H41419" i="5"/>
  <c r="H41420" i="5"/>
  <c r="H41421" i="5"/>
  <c r="H41422" i="5"/>
  <c r="H41423" i="5"/>
  <c r="H41424" i="5"/>
  <c r="H41425" i="5"/>
  <c r="H41426" i="5"/>
  <c r="H41427" i="5"/>
  <c r="H41428" i="5"/>
  <c r="H41429" i="5"/>
  <c r="H41430" i="5"/>
  <c r="H41431" i="5"/>
  <c r="H41432" i="5"/>
  <c r="H41433" i="5"/>
  <c r="H41434" i="5"/>
  <c r="H41435" i="5"/>
  <c r="H41436" i="5"/>
  <c r="H41437" i="5"/>
  <c r="H41438" i="5"/>
  <c r="H41439" i="5"/>
  <c r="H41440" i="5"/>
  <c r="H41441" i="5"/>
  <c r="H41442" i="5"/>
  <c r="H41443" i="5"/>
  <c r="H41444" i="5"/>
  <c r="H41445" i="5"/>
  <c r="H41446" i="5"/>
  <c r="H41447" i="5"/>
  <c r="H41448" i="5"/>
  <c r="H41449" i="5"/>
  <c r="H41450" i="5"/>
  <c r="H41451" i="5"/>
  <c r="H41452" i="5"/>
  <c r="H41453" i="5"/>
  <c r="H41454" i="5"/>
  <c r="H41455" i="5"/>
  <c r="H41456" i="5"/>
  <c r="H41457" i="5"/>
  <c r="H41458" i="5"/>
  <c r="H41459" i="5"/>
  <c r="H41460" i="5"/>
  <c r="H41461" i="5"/>
  <c r="H41462" i="5"/>
  <c r="H41463" i="5"/>
  <c r="H41464" i="5"/>
  <c r="H41465" i="5"/>
  <c r="H41466" i="5"/>
  <c r="H41467" i="5"/>
  <c r="H41468" i="5"/>
  <c r="H41469" i="5"/>
  <c r="H41470" i="5"/>
  <c r="H41471" i="5"/>
  <c r="H41472" i="5"/>
  <c r="H41473" i="5"/>
  <c r="H41474" i="5"/>
  <c r="H41475" i="5"/>
  <c r="H41476" i="5"/>
  <c r="H41477" i="5"/>
  <c r="H41478" i="5"/>
  <c r="H41479" i="5"/>
  <c r="H41480" i="5"/>
  <c r="H41481" i="5"/>
  <c r="H41482" i="5"/>
  <c r="H41483" i="5"/>
  <c r="H41484" i="5"/>
  <c r="H41485" i="5"/>
  <c r="H41486" i="5"/>
  <c r="H41487" i="5"/>
  <c r="H41488" i="5"/>
  <c r="H41489" i="5"/>
  <c r="H41490" i="5"/>
  <c r="H41491" i="5"/>
  <c r="H41492" i="5"/>
  <c r="H41493" i="5"/>
  <c r="H41494" i="5"/>
  <c r="H41495" i="5"/>
  <c r="H41496" i="5"/>
  <c r="H41497" i="5"/>
  <c r="H41498" i="5"/>
  <c r="H41499" i="5"/>
  <c r="H41500" i="5"/>
  <c r="H41501" i="5"/>
  <c r="H41502" i="5"/>
  <c r="H41503" i="5"/>
  <c r="H41504" i="5"/>
  <c r="H41505" i="5"/>
  <c r="H41506" i="5"/>
  <c r="H41507" i="5"/>
  <c r="H41508" i="5"/>
  <c r="H41509" i="5"/>
  <c r="H41510" i="5"/>
  <c r="H41511" i="5"/>
  <c r="H41512" i="5"/>
  <c r="H41513" i="5"/>
  <c r="H41514" i="5"/>
  <c r="H41515" i="5"/>
  <c r="H41516" i="5"/>
  <c r="H41517" i="5"/>
  <c r="H41518" i="5"/>
  <c r="H41519" i="5"/>
  <c r="H41520" i="5"/>
  <c r="H41521" i="5"/>
  <c r="H41522" i="5"/>
  <c r="H41523" i="5"/>
  <c r="H41524" i="5"/>
  <c r="H41525" i="5"/>
  <c r="H41526" i="5"/>
  <c r="H41527" i="5"/>
  <c r="H41528" i="5"/>
  <c r="H41529" i="5"/>
  <c r="H41530" i="5"/>
  <c r="H41531" i="5"/>
  <c r="H41532" i="5"/>
  <c r="H41533" i="5"/>
  <c r="H41534" i="5"/>
  <c r="H41535" i="5"/>
  <c r="H41536" i="5"/>
  <c r="H41537" i="5"/>
  <c r="H41538" i="5"/>
  <c r="H41539" i="5"/>
  <c r="H41540" i="5"/>
  <c r="H41541" i="5"/>
  <c r="H41542" i="5"/>
  <c r="H41543" i="5"/>
  <c r="H41544" i="5"/>
  <c r="H41545" i="5"/>
  <c r="H41546" i="5"/>
  <c r="H41547" i="5"/>
  <c r="H41548" i="5"/>
  <c r="H41549" i="5"/>
  <c r="H41550" i="5"/>
  <c r="H41551" i="5"/>
  <c r="H41552" i="5"/>
  <c r="H41553" i="5"/>
  <c r="H41554" i="5"/>
  <c r="H41555" i="5"/>
  <c r="H41556" i="5"/>
  <c r="H41557" i="5"/>
  <c r="H41558" i="5"/>
  <c r="H41559" i="5"/>
  <c r="H41560" i="5"/>
  <c r="H41561" i="5"/>
  <c r="H41562" i="5"/>
  <c r="H41563" i="5"/>
  <c r="H41564" i="5"/>
  <c r="H41565" i="5"/>
  <c r="H41566" i="5"/>
  <c r="H41567" i="5"/>
  <c r="H41568" i="5"/>
  <c r="H41569" i="5"/>
  <c r="H41570" i="5"/>
  <c r="H41571" i="5"/>
  <c r="H41572" i="5"/>
  <c r="H41573" i="5"/>
  <c r="H41574" i="5"/>
  <c r="H41575" i="5"/>
  <c r="H41576" i="5"/>
  <c r="H41577" i="5"/>
  <c r="H41578" i="5"/>
  <c r="H41579" i="5"/>
  <c r="H41580" i="5"/>
  <c r="H41581" i="5"/>
  <c r="H41582" i="5"/>
  <c r="H41583" i="5"/>
  <c r="H41584" i="5"/>
  <c r="H41585" i="5"/>
  <c r="H41586" i="5"/>
  <c r="H41587" i="5"/>
  <c r="H41588" i="5"/>
  <c r="H41589" i="5"/>
  <c r="H41590" i="5"/>
  <c r="H41591" i="5"/>
  <c r="H41592" i="5"/>
  <c r="H41593" i="5"/>
  <c r="H41594" i="5"/>
  <c r="H41595" i="5"/>
  <c r="H41596" i="5"/>
  <c r="H41597" i="5"/>
  <c r="H41598" i="5"/>
  <c r="H41599" i="5"/>
  <c r="H41600" i="5"/>
  <c r="H41601" i="5"/>
  <c r="H41602" i="5"/>
  <c r="H41603" i="5"/>
  <c r="H41604" i="5"/>
  <c r="H41605" i="5"/>
  <c r="H41606" i="5"/>
  <c r="H41607" i="5"/>
  <c r="H41608" i="5"/>
  <c r="H41609" i="5"/>
  <c r="H41610" i="5"/>
  <c r="H41611" i="5"/>
  <c r="H41612" i="5"/>
  <c r="H41613" i="5"/>
  <c r="H41614" i="5"/>
  <c r="H41615" i="5"/>
  <c r="H41616" i="5"/>
  <c r="H41617" i="5"/>
  <c r="H41618" i="5"/>
  <c r="H41619" i="5"/>
  <c r="H41620" i="5"/>
  <c r="H41621" i="5"/>
  <c r="H41622" i="5"/>
  <c r="H41623" i="5"/>
  <c r="H41624" i="5"/>
  <c r="H41625" i="5"/>
  <c r="H41626" i="5"/>
  <c r="H41627" i="5"/>
  <c r="H41628" i="5"/>
  <c r="H41629" i="5"/>
  <c r="H41630" i="5"/>
  <c r="H41631" i="5"/>
  <c r="H41632" i="5"/>
  <c r="H41633" i="5"/>
  <c r="H41634" i="5"/>
  <c r="H41635" i="5"/>
  <c r="H41636" i="5"/>
  <c r="H41637" i="5"/>
  <c r="H41638" i="5"/>
  <c r="H41639" i="5"/>
  <c r="H41640" i="5"/>
  <c r="H41641" i="5"/>
  <c r="H41642" i="5"/>
  <c r="H41643" i="5"/>
  <c r="H41644" i="5"/>
  <c r="H41645" i="5"/>
  <c r="H41646" i="5"/>
  <c r="H41647" i="5"/>
  <c r="H41648" i="5"/>
  <c r="H41649" i="5"/>
  <c r="H41650" i="5"/>
  <c r="H41651" i="5"/>
  <c r="H41652" i="5"/>
  <c r="H41653" i="5"/>
  <c r="H41654" i="5"/>
  <c r="H41655" i="5"/>
  <c r="H41656" i="5"/>
  <c r="H41657" i="5"/>
  <c r="H41658" i="5"/>
  <c r="H41659" i="5"/>
  <c r="H41660" i="5"/>
  <c r="H41661" i="5"/>
  <c r="H41662" i="5"/>
  <c r="H41663" i="5"/>
  <c r="H41664" i="5"/>
  <c r="H41665" i="5"/>
  <c r="H41666" i="5"/>
  <c r="H41667" i="5"/>
  <c r="H41668" i="5"/>
  <c r="H41669" i="5"/>
  <c r="H41670" i="5"/>
  <c r="H41671" i="5"/>
  <c r="H41672" i="5"/>
  <c r="H41673" i="5"/>
  <c r="H41674" i="5"/>
  <c r="H41675" i="5"/>
  <c r="H41676" i="5"/>
  <c r="H41677" i="5"/>
  <c r="H41678" i="5"/>
  <c r="H41679" i="5"/>
  <c r="H41680" i="5"/>
  <c r="H41681" i="5"/>
  <c r="H41682" i="5"/>
  <c r="H41683" i="5"/>
  <c r="H41684" i="5"/>
  <c r="H41685" i="5"/>
  <c r="H41686" i="5"/>
  <c r="H41687" i="5"/>
  <c r="H41688" i="5"/>
  <c r="H41689" i="5"/>
  <c r="H41690" i="5"/>
  <c r="H41691" i="5"/>
  <c r="H41692" i="5"/>
  <c r="H41693" i="5"/>
  <c r="H41694" i="5"/>
  <c r="H41695" i="5"/>
  <c r="H41696" i="5"/>
  <c r="H41697" i="5"/>
  <c r="H41698" i="5"/>
  <c r="H41699" i="5"/>
  <c r="H41700" i="5"/>
  <c r="H41701" i="5"/>
  <c r="H41702" i="5"/>
  <c r="H41703" i="5"/>
  <c r="H41704" i="5"/>
  <c r="H41705" i="5"/>
  <c r="H41706" i="5"/>
  <c r="H41707" i="5"/>
  <c r="H41708" i="5"/>
  <c r="H41709" i="5"/>
  <c r="H41710" i="5"/>
  <c r="H41711" i="5"/>
  <c r="H41712" i="5"/>
  <c r="H41713" i="5"/>
  <c r="H41714" i="5"/>
  <c r="H41715" i="5"/>
  <c r="H41716" i="5"/>
  <c r="H41717" i="5"/>
  <c r="H41718" i="5"/>
  <c r="H41719" i="5"/>
  <c r="H41720" i="5"/>
  <c r="H41721" i="5"/>
  <c r="H41722" i="5"/>
  <c r="H41723" i="5"/>
  <c r="H41724" i="5"/>
  <c r="H41725" i="5"/>
  <c r="H41726" i="5"/>
  <c r="H41727" i="5"/>
  <c r="H41728" i="5"/>
  <c r="H41729" i="5"/>
  <c r="H41730" i="5"/>
  <c r="H41731" i="5"/>
  <c r="H41732" i="5"/>
  <c r="H41733" i="5"/>
  <c r="H41734" i="5"/>
  <c r="H41735" i="5"/>
  <c r="H41736" i="5"/>
  <c r="H41737" i="5"/>
  <c r="H41738" i="5"/>
  <c r="H41739" i="5"/>
  <c r="H41740" i="5"/>
  <c r="H41741" i="5"/>
  <c r="H41742" i="5"/>
  <c r="H41743" i="5"/>
  <c r="H41744" i="5"/>
  <c r="H41745" i="5"/>
  <c r="H41746" i="5"/>
  <c r="H41747" i="5"/>
  <c r="H41748" i="5"/>
  <c r="H41749" i="5"/>
  <c r="H41750" i="5"/>
  <c r="H41751" i="5"/>
  <c r="H41752" i="5"/>
  <c r="H41753" i="5"/>
  <c r="H41754" i="5"/>
  <c r="H41755" i="5"/>
  <c r="H41756" i="5"/>
  <c r="H41757" i="5"/>
  <c r="H41758" i="5"/>
  <c r="H41759" i="5"/>
  <c r="H41760" i="5"/>
  <c r="H41761" i="5"/>
  <c r="H41762" i="5"/>
  <c r="H41763" i="5"/>
  <c r="H41764" i="5"/>
  <c r="H41765" i="5"/>
  <c r="H41766" i="5"/>
  <c r="H41767" i="5"/>
  <c r="H41768" i="5"/>
  <c r="H41769" i="5"/>
  <c r="H41770" i="5"/>
  <c r="H41771" i="5"/>
  <c r="H41772" i="5"/>
  <c r="H41773" i="5"/>
  <c r="H41774" i="5"/>
  <c r="H41775" i="5"/>
  <c r="H41776" i="5"/>
  <c r="H41777" i="5"/>
  <c r="H41778" i="5"/>
  <c r="H41779" i="5"/>
  <c r="H41780" i="5"/>
  <c r="H41781" i="5"/>
  <c r="H41782" i="5"/>
  <c r="H41783" i="5"/>
  <c r="H41784" i="5"/>
  <c r="H41785" i="5"/>
  <c r="H41786" i="5"/>
  <c r="H41787" i="5"/>
  <c r="H41788" i="5"/>
  <c r="H41789" i="5"/>
  <c r="H41790" i="5"/>
  <c r="H41791" i="5"/>
  <c r="H41792" i="5"/>
  <c r="H41793" i="5"/>
  <c r="H41794" i="5"/>
  <c r="H41795" i="5"/>
  <c r="H41796" i="5"/>
  <c r="H41797" i="5"/>
  <c r="H41798" i="5"/>
  <c r="H41799" i="5"/>
  <c r="H41800" i="5"/>
  <c r="H41801" i="5"/>
  <c r="H41802" i="5"/>
  <c r="H41803" i="5"/>
  <c r="H41804" i="5"/>
  <c r="H41805" i="5"/>
  <c r="H41806" i="5"/>
  <c r="H41807" i="5"/>
  <c r="H41808" i="5"/>
  <c r="H41809" i="5"/>
  <c r="H41810" i="5"/>
  <c r="H41811" i="5"/>
  <c r="H41812" i="5"/>
  <c r="H41813" i="5"/>
  <c r="H41814" i="5"/>
  <c r="H41815" i="5"/>
  <c r="H41816" i="5"/>
  <c r="H41817" i="5"/>
  <c r="H41818" i="5"/>
  <c r="H41819" i="5"/>
  <c r="H41820" i="5"/>
  <c r="H41821" i="5"/>
  <c r="H41822" i="5"/>
  <c r="H41823" i="5"/>
  <c r="H41824" i="5"/>
  <c r="H41825" i="5"/>
  <c r="H41826" i="5"/>
  <c r="H41827" i="5"/>
  <c r="H41828" i="5"/>
  <c r="H41829" i="5"/>
  <c r="H41830" i="5"/>
  <c r="H41831" i="5"/>
  <c r="H41832" i="5"/>
  <c r="H41833" i="5"/>
  <c r="H41834" i="5"/>
  <c r="H41835" i="5"/>
  <c r="H41836" i="5"/>
  <c r="H41837" i="5"/>
  <c r="H41838" i="5"/>
  <c r="H41839" i="5"/>
  <c r="H41840" i="5"/>
  <c r="H41841" i="5"/>
  <c r="H41842" i="5"/>
  <c r="H41843" i="5"/>
  <c r="H41844" i="5"/>
  <c r="H41845" i="5"/>
  <c r="H41846" i="5"/>
  <c r="H41847" i="5"/>
  <c r="H41848" i="5"/>
  <c r="H41849" i="5"/>
  <c r="H41850" i="5"/>
  <c r="H41851" i="5"/>
  <c r="H41852" i="5"/>
  <c r="H41853" i="5"/>
  <c r="H41854" i="5"/>
  <c r="H41855" i="5"/>
  <c r="H41856" i="5"/>
  <c r="H41857" i="5"/>
  <c r="H41858" i="5"/>
  <c r="H41859" i="5"/>
  <c r="H41860" i="5"/>
  <c r="H41861" i="5"/>
  <c r="H41862" i="5"/>
  <c r="H41863" i="5"/>
  <c r="H41864" i="5"/>
  <c r="H41865" i="5"/>
  <c r="H41866" i="5"/>
  <c r="H41867" i="5"/>
  <c r="H41868" i="5"/>
  <c r="H41869" i="5"/>
  <c r="H41870" i="5"/>
  <c r="H41871" i="5"/>
  <c r="H41872" i="5"/>
  <c r="H41873" i="5"/>
  <c r="H41874" i="5"/>
  <c r="H41875" i="5"/>
  <c r="H41876" i="5"/>
  <c r="H41877" i="5"/>
  <c r="H41878" i="5"/>
  <c r="H41879" i="5"/>
  <c r="H41880" i="5"/>
  <c r="H41881" i="5"/>
  <c r="H41882" i="5"/>
  <c r="H41883" i="5"/>
  <c r="H41884" i="5"/>
  <c r="H41885" i="5"/>
  <c r="H41886" i="5"/>
  <c r="H41887" i="5"/>
  <c r="H41888" i="5"/>
  <c r="H41889" i="5"/>
  <c r="H41890" i="5"/>
  <c r="H41891" i="5"/>
  <c r="H41892" i="5"/>
  <c r="H41893" i="5"/>
  <c r="H41894" i="5"/>
  <c r="H41895" i="5"/>
  <c r="H41896" i="5"/>
  <c r="H41897" i="5"/>
  <c r="H41898" i="5"/>
  <c r="H41899" i="5"/>
  <c r="H41900" i="5"/>
  <c r="H41901" i="5"/>
  <c r="H41902" i="5"/>
  <c r="H41903" i="5"/>
  <c r="H41904" i="5"/>
  <c r="H41905" i="5"/>
  <c r="H41906" i="5"/>
  <c r="H41907" i="5"/>
  <c r="H41908" i="5"/>
  <c r="H41909" i="5"/>
  <c r="H41910" i="5"/>
  <c r="H41911" i="5"/>
  <c r="H41912" i="5"/>
  <c r="H41913" i="5"/>
  <c r="H41914" i="5"/>
  <c r="H41915" i="5"/>
  <c r="H41916" i="5"/>
  <c r="H41917" i="5"/>
  <c r="H41918" i="5"/>
  <c r="H41919" i="5"/>
  <c r="H41920" i="5"/>
  <c r="H41921" i="5"/>
  <c r="H41922" i="5"/>
  <c r="H41923" i="5"/>
  <c r="H41924" i="5"/>
  <c r="H41925" i="5"/>
  <c r="H41926" i="5"/>
  <c r="H41927" i="5"/>
  <c r="H41928" i="5"/>
  <c r="H41929" i="5"/>
  <c r="H41930" i="5"/>
  <c r="H41931" i="5"/>
  <c r="H41932" i="5"/>
  <c r="H41933" i="5"/>
  <c r="H41934" i="5"/>
  <c r="H41935" i="5"/>
  <c r="H41936" i="5"/>
  <c r="H41937" i="5"/>
  <c r="H41938" i="5"/>
  <c r="H41939" i="5"/>
  <c r="H41940" i="5"/>
  <c r="H41941" i="5"/>
  <c r="H41942" i="5"/>
  <c r="H41943" i="5"/>
  <c r="H41944" i="5"/>
  <c r="H41945" i="5"/>
  <c r="H41946" i="5"/>
  <c r="H41947" i="5"/>
  <c r="H41948" i="5"/>
  <c r="H41949" i="5"/>
  <c r="H41950" i="5"/>
  <c r="H41951" i="5"/>
  <c r="H41952" i="5"/>
  <c r="H41953" i="5"/>
  <c r="H41954" i="5"/>
  <c r="H41955" i="5"/>
  <c r="H41956" i="5"/>
  <c r="H41957" i="5"/>
  <c r="H41958" i="5"/>
  <c r="H41959" i="5"/>
  <c r="H41960" i="5"/>
  <c r="H41961" i="5"/>
  <c r="H41962" i="5"/>
  <c r="H41963" i="5"/>
  <c r="H41964" i="5"/>
  <c r="H41965" i="5"/>
  <c r="H41966" i="5"/>
  <c r="H41967" i="5"/>
  <c r="H41968" i="5"/>
  <c r="H41969" i="5"/>
  <c r="H41970" i="5"/>
  <c r="H41971" i="5"/>
  <c r="H41972" i="5"/>
  <c r="H41973" i="5"/>
  <c r="H41974" i="5"/>
  <c r="H41975" i="5"/>
  <c r="H41976" i="5"/>
  <c r="H41977" i="5"/>
  <c r="H41978" i="5"/>
  <c r="H41979" i="5"/>
  <c r="H41980" i="5"/>
  <c r="H41981" i="5"/>
  <c r="H41982" i="5"/>
  <c r="H41983" i="5"/>
  <c r="H41984" i="5"/>
  <c r="H41985" i="5"/>
  <c r="H41986" i="5"/>
  <c r="H41987" i="5"/>
  <c r="H41988" i="5"/>
  <c r="H41989" i="5"/>
  <c r="H41990" i="5"/>
  <c r="H41991" i="5"/>
  <c r="H41992" i="5"/>
  <c r="H41993" i="5"/>
  <c r="H41994" i="5"/>
  <c r="H41995" i="5"/>
  <c r="H41996" i="5"/>
  <c r="H41997" i="5"/>
  <c r="H41998" i="5"/>
  <c r="H41999" i="5"/>
  <c r="H42000" i="5"/>
  <c r="H42001" i="5"/>
  <c r="H42002" i="5"/>
  <c r="H42003" i="5"/>
  <c r="H42004" i="5"/>
  <c r="H42005" i="5"/>
  <c r="H42006" i="5"/>
  <c r="H42007" i="5"/>
  <c r="H42008" i="5"/>
  <c r="H42009" i="5"/>
  <c r="H42010" i="5"/>
  <c r="H42011" i="5"/>
  <c r="H42012" i="5"/>
  <c r="H42013" i="5"/>
  <c r="H42014" i="5"/>
  <c r="H42015" i="5"/>
  <c r="H42016" i="5"/>
  <c r="H42017" i="5"/>
  <c r="H42018" i="5"/>
  <c r="H42019" i="5"/>
  <c r="H42020" i="5"/>
  <c r="H42021" i="5"/>
  <c r="H42022" i="5"/>
  <c r="H42023" i="5"/>
  <c r="H42024" i="5"/>
  <c r="H42025" i="5"/>
  <c r="H42026" i="5"/>
  <c r="H42027" i="5"/>
  <c r="H42028" i="5"/>
  <c r="H42029" i="5"/>
  <c r="H42030" i="5"/>
  <c r="H42031" i="5"/>
  <c r="H42032" i="5"/>
  <c r="H42033" i="5"/>
  <c r="H42034" i="5"/>
  <c r="H42035" i="5"/>
  <c r="H42036" i="5"/>
  <c r="H42037" i="5"/>
  <c r="H42038" i="5"/>
  <c r="H42039" i="5"/>
  <c r="H42040" i="5"/>
  <c r="H42041" i="5"/>
  <c r="H42042" i="5"/>
  <c r="H42043" i="5"/>
  <c r="H42044" i="5"/>
  <c r="H42045" i="5"/>
  <c r="H42046" i="5"/>
  <c r="H42047" i="5"/>
  <c r="H42048" i="5"/>
  <c r="H42049" i="5"/>
  <c r="H42050" i="5"/>
  <c r="H42051" i="5"/>
  <c r="H42052" i="5"/>
  <c r="H42053" i="5"/>
  <c r="H42054" i="5"/>
  <c r="H42055" i="5"/>
  <c r="H42056" i="5"/>
  <c r="H42057" i="5"/>
  <c r="H42058" i="5"/>
  <c r="H42059" i="5"/>
  <c r="H42060" i="5"/>
  <c r="H42061" i="5"/>
  <c r="H42062" i="5"/>
  <c r="H42063" i="5"/>
  <c r="H42064" i="5"/>
  <c r="H42065" i="5"/>
  <c r="H42066" i="5"/>
  <c r="H42067" i="5"/>
  <c r="H42068" i="5"/>
  <c r="H42069" i="5"/>
  <c r="H42070" i="5"/>
  <c r="H42071" i="5"/>
  <c r="H42072" i="5"/>
  <c r="H42073" i="5"/>
  <c r="H42074" i="5"/>
  <c r="H42075" i="5"/>
  <c r="H42076" i="5"/>
  <c r="H42077" i="5"/>
  <c r="H42078" i="5"/>
  <c r="H42079" i="5"/>
  <c r="H42080" i="5"/>
  <c r="H42081" i="5"/>
  <c r="H42082" i="5"/>
  <c r="H42083" i="5"/>
  <c r="H42084" i="5"/>
  <c r="H42085" i="5"/>
  <c r="H42086" i="5"/>
  <c r="H42087" i="5"/>
  <c r="H42088" i="5"/>
  <c r="H42089" i="5"/>
  <c r="H42090" i="5"/>
  <c r="H42091" i="5"/>
  <c r="H42092" i="5"/>
  <c r="H42093" i="5"/>
  <c r="H42094" i="5"/>
  <c r="H42095" i="5"/>
  <c r="H42096" i="5"/>
  <c r="H42097" i="5"/>
  <c r="H42098" i="5"/>
  <c r="H42099" i="5"/>
  <c r="H42100" i="5"/>
  <c r="H42101" i="5"/>
  <c r="H42102" i="5"/>
  <c r="H42103" i="5"/>
  <c r="H42104" i="5"/>
  <c r="H42105" i="5"/>
  <c r="H42106" i="5"/>
  <c r="H42107" i="5"/>
  <c r="H42108" i="5"/>
  <c r="H42109" i="5"/>
  <c r="H42110" i="5"/>
  <c r="H42111" i="5"/>
  <c r="H42112" i="5"/>
  <c r="H42113" i="5"/>
  <c r="H42114" i="5"/>
  <c r="H42115" i="5"/>
  <c r="H42116" i="5"/>
  <c r="H42117" i="5"/>
  <c r="H42118" i="5"/>
  <c r="H42119" i="5"/>
  <c r="H42120" i="5"/>
  <c r="H42121" i="5"/>
  <c r="H42122" i="5"/>
  <c r="H42123" i="5"/>
  <c r="H42124" i="5"/>
  <c r="H42125" i="5"/>
  <c r="H42126" i="5"/>
  <c r="H42127" i="5"/>
  <c r="H42128" i="5"/>
  <c r="H42129" i="5"/>
  <c r="H42130" i="5"/>
  <c r="H42131" i="5"/>
  <c r="H42132" i="5"/>
  <c r="H42133" i="5"/>
  <c r="H42134" i="5"/>
  <c r="H42135" i="5"/>
  <c r="H42136" i="5"/>
  <c r="H42137" i="5"/>
  <c r="H42138" i="5"/>
  <c r="H42139" i="5"/>
  <c r="H42140" i="5"/>
  <c r="H42141" i="5"/>
  <c r="H42142" i="5"/>
  <c r="H42143" i="5"/>
  <c r="H42144" i="5"/>
  <c r="H42145" i="5"/>
  <c r="H42146" i="5"/>
  <c r="H42147" i="5"/>
  <c r="H42148" i="5"/>
  <c r="H42149" i="5"/>
  <c r="H42150" i="5"/>
  <c r="H42151" i="5"/>
  <c r="H42152" i="5"/>
  <c r="H42153" i="5"/>
  <c r="H42154" i="5"/>
  <c r="H42155" i="5"/>
  <c r="H42156" i="5"/>
  <c r="H42157" i="5"/>
  <c r="H42158" i="5"/>
  <c r="H42159" i="5"/>
  <c r="H42160" i="5"/>
  <c r="H42161" i="5"/>
  <c r="H42162" i="5"/>
  <c r="H42163" i="5"/>
  <c r="H42164" i="5"/>
  <c r="H42165" i="5"/>
  <c r="H42166" i="5"/>
  <c r="H42167" i="5"/>
  <c r="H42168" i="5"/>
  <c r="H42169" i="5"/>
  <c r="H42170" i="5"/>
  <c r="H42171" i="5"/>
  <c r="H42172" i="5"/>
  <c r="H42173" i="5"/>
  <c r="H42174" i="5"/>
  <c r="H42175" i="5"/>
  <c r="H42176" i="5"/>
  <c r="H42177" i="5"/>
  <c r="H42178" i="5"/>
  <c r="H42179" i="5"/>
  <c r="H42180" i="5"/>
  <c r="H42181" i="5"/>
  <c r="H42182" i="5"/>
  <c r="H42183" i="5"/>
  <c r="H42184" i="5"/>
  <c r="H42185" i="5"/>
  <c r="H42186" i="5"/>
  <c r="H42187" i="5"/>
  <c r="H42188" i="5"/>
  <c r="H42189" i="5"/>
  <c r="H42190" i="5"/>
  <c r="H42191" i="5"/>
  <c r="H42192" i="5"/>
  <c r="H42193" i="5"/>
  <c r="H42194" i="5"/>
  <c r="H42195" i="5"/>
  <c r="H42196" i="5"/>
  <c r="H42197" i="5"/>
  <c r="H42198" i="5"/>
  <c r="H42199" i="5"/>
  <c r="H42200" i="5"/>
  <c r="H42201" i="5"/>
  <c r="H42202" i="5"/>
  <c r="H42203" i="5"/>
  <c r="H42204" i="5"/>
  <c r="H42205" i="5"/>
  <c r="H42206" i="5"/>
  <c r="H42207" i="5"/>
  <c r="H42208" i="5"/>
  <c r="H42209" i="5"/>
  <c r="H42210" i="5"/>
  <c r="H42211" i="5"/>
  <c r="H42212" i="5"/>
  <c r="H42213" i="5"/>
  <c r="H42214" i="5"/>
  <c r="H42215" i="5"/>
  <c r="H42216" i="5"/>
  <c r="H42217" i="5"/>
  <c r="H42218" i="5"/>
  <c r="H42219" i="5"/>
  <c r="H42220" i="5"/>
  <c r="H42221" i="5"/>
  <c r="H42222" i="5"/>
  <c r="H42223" i="5"/>
  <c r="H42224" i="5"/>
  <c r="H42225" i="5"/>
  <c r="H42226" i="5"/>
  <c r="H42227" i="5"/>
  <c r="H42228" i="5"/>
  <c r="H42229" i="5"/>
  <c r="H42230" i="5"/>
  <c r="H42231" i="5"/>
  <c r="H42232" i="5"/>
  <c r="H42233" i="5"/>
  <c r="H42234" i="5"/>
  <c r="H42235" i="5"/>
  <c r="H42236" i="5"/>
  <c r="H42237" i="5"/>
  <c r="H42238" i="5"/>
  <c r="H42239" i="5"/>
  <c r="H42240" i="5"/>
  <c r="H42241" i="5"/>
  <c r="H42242" i="5"/>
  <c r="H42243" i="5"/>
  <c r="H42244" i="5"/>
  <c r="H42245" i="5"/>
  <c r="H42246" i="5"/>
  <c r="H42247" i="5"/>
  <c r="H42248" i="5"/>
  <c r="H42249" i="5"/>
  <c r="H42250" i="5"/>
  <c r="H42251" i="5"/>
  <c r="H42252" i="5"/>
  <c r="H42253" i="5"/>
  <c r="H42254" i="5"/>
  <c r="H42255" i="5"/>
  <c r="H42256" i="5"/>
  <c r="H42257" i="5"/>
  <c r="H42258" i="5"/>
  <c r="H42259" i="5"/>
  <c r="H42260" i="5"/>
  <c r="H42261" i="5"/>
  <c r="H42262" i="5"/>
  <c r="H42263" i="5"/>
  <c r="H42264" i="5"/>
  <c r="H42265" i="5"/>
  <c r="H42266" i="5"/>
  <c r="H42267" i="5"/>
  <c r="H42268" i="5"/>
  <c r="H42269" i="5"/>
  <c r="H42270" i="5"/>
  <c r="H42271" i="5"/>
  <c r="H42272" i="5"/>
  <c r="H42273" i="5"/>
  <c r="H42274" i="5"/>
  <c r="H42275" i="5"/>
  <c r="H42276" i="5"/>
  <c r="H42277" i="5"/>
  <c r="H42278" i="5"/>
  <c r="H42279" i="5"/>
  <c r="H42280" i="5"/>
  <c r="H42281" i="5"/>
  <c r="H42282" i="5"/>
  <c r="H42283" i="5"/>
  <c r="H42284" i="5"/>
  <c r="H42285" i="5"/>
  <c r="H42286" i="5"/>
  <c r="H42287" i="5"/>
  <c r="H42288" i="5"/>
  <c r="H42289" i="5"/>
  <c r="H42290" i="5"/>
  <c r="H42291" i="5"/>
  <c r="H42292" i="5"/>
  <c r="H42293" i="5"/>
  <c r="H42294" i="5"/>
  <c r="H42295" i="5"/>
  <c r="H42296" i="5"/>
  <c r="H42297" i="5"/>
  <c r="H42298" i="5"/>
  <c r="H42299" i="5"/>
  <c r="H42300" i="5"/>
  <c r="H42301" i="5"/>
  <c r="H42302" i="5"/>
  <c r="H42303" i="5"/>
  <c r="H42304" i="5"/>
  <c r="H42305" i="5"/>
  <c r="H42306" i="5"/>
  <c r="H42307" i="5"/>
  <c r="H42308" i="5"/>
  <c r="H42309" i="5"/>
  <c r="H42310" i="5"/>
  <c r="H42311" i="5"/>
  <c r="H42312" i="5"/>
  <c r="H42313" i="5"/>
  <c r="H42314" i="5"/>
  <c r="H42315" i="5"/>
  <c r="H42316" i="5"/>
  <c r="H42317" i="5"/>
  <c r="H42318" i="5"/>
  <c r="H42319" i="5"/>
  <c r="H42320" i="5"/>
  <c r="H42321" i="5"/>
  <c r="H42322" i="5"/>
  <c r="H42323" i="5"/>
  <c r="H42324" i="5"/>
  <c r="H42325" i="5"/>
  <c r="H42326" i="5"/>
  <c r="H42327" i="5"/>
  <c r="H42328" i="5"/>
  <c r="H42329" i="5"/>
  <c r="H42330" i="5"/>
  <c r="H42331" i="5"/>
  <c r="H42332" i="5"/>
  <c r="H42333" i="5"/>
  <c r="H42334" i="5"/>
  <c r="H42335" i="5"/>
  <c r="H42336" i="5"/>
  <c r="H42337" i="5"/>
  <c r="H42338" i="5"/>
  <c r="H42339" i="5"/>
  <c r="H42340" i="5"/>
  <c r="H42341" i="5"/>
  <c r="H42342" i="5"/>
  <c r="H42343" i="5"/>
  <c r="H42344" i="5"/>
  <c r="H42345" i="5"/>
  <c r="H42346" i="5"/>
  <c r="H42347" i="5"/>
  <c r="H42348" i="5"/>
  <c r="H42349" i="5"/>
  <c r="H42350" i="5"/>
  <c r="H42351" i="5"/>
  <c r="H42352" i="5"/>
  <c r="H42353" i="5"/>
  <c r="H42354" i="5"/>
  <c r="H42355" i="5"/>
  <c r="H42356" i="5"/>
  <c r="H42357" i="5"/>
  <c r="H42358" i="5"/>
  <c r="H42359" i="5"/>
  <c r="H42360" i="5"/>
  <c r="H42361" i="5"/>
  <c r="H42362" i="5"/>
  <c r="H42363" i="5"/>
  <c r="H42364" i="5"/>
  <c r="H42365" i="5"/>
  <c r="H42366" i="5"/>
  <c r="H42367" i="5"/>
  <c r="H42368" i="5"/>
  <c r="H42369" i="5"/>
  <c r="H42370" i="5"/>
  <c r="H42371" i="5"/>
  <c r="H42372" i="5"/>
  <c r="H42373" i="5"/>
  <c r="H42374" i="5"/>
  <c r="H42375" i="5"/>
  <c r="H42376" i="5"/>
  <c r="H42377" i="5"/>
  <c r="H42378" i="5"/>
  <c r="H42379" i="5"/>
  <c r="H42380" i="5"/>
  <c r="H42381" i="5"/>
  <c r="H42382" i="5"/>
  <c r="H42383" i="5"/>
  <c r="H42384" i="5"/>
  <c r="H42385" i="5"/>
  <c r="H42386" i="5"/>
  <c r="H42387" i="5"/>
  <c r="H42388" i="5"/>
  <c r="H42389" i="5"/>
  <c r="H42390" i="5"/>
  <c r="H42391" i="5"/>
  <c r="H42392" i="5"/>
  <c r="H42393" i="5"/>
  <c r="H42394" i="5"/>
  <c r="H42395" i="5"/>
  <c r="H42396" i="5"/>
  <c r="H42397" i="5"/>
  <c r="H42398" i="5"/>
  <c r="H42399" i="5"/>
  <c r="H42400" i="5"/>
  <c r="H42401" i="5"/>
  <c r="H42402" i="5"/>
  <c r="H42403" i="5"/>
  <c r="H42404" i="5"/>
  <c r="H42405" i="5"/>
  <c r="H42406" i="5"/>
  <c r="H42407" i="5"/>
  <c r="H42408" i="5"/>
  <c r="H42409" i="5"/>
  <c r="H42410" i="5"/>
  <c r="H42411" i="5"/>
  <c r="H42412" i="5"/>
  <c r="H42413" i="5"/>
  <c r="H42414" i="5"/>
  <c r="H42415" i="5"/>
  <c r="H42416" i="5"/>
  <c r="H42417" i="5"/>
  <c r="H42418" i="5"/>
  <c r="H42419" i="5"/>
  <c r="H42420" i="5"/>
  <c r="H42421" i="5"/>
  <c r="H42422" i="5"/>
  <c r="H42423" i="5"/>
  <c r="H42424" i="5"/>
  <c r="H42425" i="5"/>
  <c r="H42426" i="5"/>
  <c r="H42427" i="5"/>
  <c r="H42428" i="5"/>
  <c r="H42429" i="5"/>
  <c r="H42430" i="5"/>
  <c r="H42431" i="5"/>
  <c r="H42432" i="5"/>
  <c r="H42433" i="5"/>
  <c r="H42434" i="5"/>
  <c r="H42435" i="5"/>
  <c r="H42436" i="5"/>
  <c r="H42437" i="5"/>
  <c r="H42438" i="5"/>
  <c r="H42439" i="5"/>
  <c r="H42440" i="5"/>
  <c r="H42441" i="5"/>
  <c r="H42442" i="5"/>
  <c r="H42443" i="5"/>
  <c r="H42444" i="5"/>
  <c r="H42445" i="5"/>
  <c r="H42446" i="5"/>
  <c r="H42447" i="5"/>
  <c r="H42448" i="5"/>
  <c r="H42449" i="5"/>
  <c r="H42450" i="5"/>
  <c r="H42451" i="5"/>
  <c r="H42452" i="5"/>
  <c r="H42453" i="5"/>
  <c r="H42454" i="5"/>
  <c r="H42455" i="5"/>
  <c r="H42456" i="5"/>
  <c r="H42457" i="5"/>
  <c r="H42458" i="5"/>
  <c r="H42459" i="5"/>
  <c r="H42460" i="5"/>
  <c r="H42461" i="5"/>
  <c r="H42462" i="5"/>
  <c r="H42463" i="5"/>
  <c r="H42464" i="5"/>
  <c r="H42465" i="5"/>
  <c r="H42466" i="5"/>
  <c r="H42467" i="5"/>
  <c r="H42468" i="5"/>
  <c r="H42469" i="5"/>
  <c r="H42470" i="5"/>
  <c r="H42471" i="5"/>
  <c r="H42472" i="5"/>
  <c r="H42473" i="5"/>
  <c r="H42474" i="5"/>
  <c r="H42475" i="5"/>
  <c r="H42476" i="5"/>
  <c r="H42477" i="5"/>
  <c r="H42478" i="5"/>
  <c r="H42479" i="5"/>
  <c r="H42480" i="5"/>
  <c r="H42481" i="5"/>
  <c r="H42482" i="5"/>
  <c r="H42483" i="5"/>
  <c r="H42484" i="5"/>
  <c r="H42485" i="5"/>
  <c r="H42486" i="5"/>
  <c r="H42487" i="5"/>
  <c r="H42488" i="5"/>
  <c r="H42489" i="5"/>
  <c r="H42490" i="5"/>
  <c r="H42491" i="5"/>
  <c r="H42492" i="5"/>
  <c r="H42493" i="5"/>
  <c r="H42494" i="5"/>
  <c r="H42495" i="5"/>
  <c r="H42496" i="5"/>
  <c r="H42497" i="5"/>
  <c r="H42498" i="5"/>
  <c r="H42499" i="5"/>
  <c r="H42500" i="5"/>
  <c r="H42501" i="5"/>
  <c r="H42502" i="5"/>
  <c r="H42503" i="5"/>
  <c r="H42504" i="5"/>
  <c r="H42505" i="5"/>
  <c r="H42506" i="5"/>
  <c r="H42507" i="5"/>
  <c r="H42508" i="5"/>
  <c r="H42509" i="5"/>
  <c r="H42510" i="5"/>
  <c r="H42511" i="5"/>
  <c r="H42512" i="5"/>
  <c r="H42513" i="5"/>
  <c r="H42514" i="5"/>
  <c r="H42515" i="5"/>
  <c r="H42516" i="5"/>
  <c r="H42517" i="5"/>
  <c r="H42518" i="5"/>
  <c r="H42519" i="5"/>
  <c r="H42520" i="5"/>
  <c r="H42521" i="5"/>
  <c r="H42522" i="5"/>
  <c r="H42523" i="5"/>
  <c r="H42524" i="5"/>
  <c r="H42525" i="5"/>
  <c r="H42526" i="5"/>
  <c r="H42527" i="5"/>
  <c r="H42528" i="5"/>
  <c r="H42529" i="5"/>
  <c r="H42530" i="5"/>
  <c r="H42531" i="5"/>
  <c r="H42532" i="5"/>
  <c r="H42533" i="5"/>
  <c r="H42534" i="5"/>
  <c r="H42535" i="5"/>
  <c r="H42536" i="5"/>
  <c r="H42537" i="5"/>
  <c r="H42538" i="5"/>
  <c r="H42539" i="5"/>
  <c r="H42540" i="5"/>
  <c r="H42541" i="5"/>
  <c r="H42542" i="5"/>
  <c r="H42543" i="5"/>
  <c r="H42544" i="5"/>
  <c r="H42545" i="5"/>
  <c r="H42546" i="5"/>
  <c r="H42547" i="5"/>
  <c r="H42548" i="5"/>
  <c r="H42549" i="5"/>
  <c r="H42550" i="5"/>
  <c r="H42551" i="5"/>
  <c r="H42552" i="5"/>
  <c r="H42553" i="5"/>
  <c r="H42554" i="5"/>
  <c r="H42555" i="5"/>
  <c r="H42556" i="5"/>
  <c r="H42557" i="5"/>
  <c r="H42558" i="5"/>
  <c r="H42559" i="5"/>
  <c r="H42560" i="5"/>
  <c r="H42561" i="5"/>
  <c r="H42562" i="5"/>
  <c r="H42563" i="5"/>
  <c r="H42564" i="5"/>
  <c r="H42565" i="5"/>
  <c r="H42566" i="5"/>
  <c r="H42567" i="5"/>
  <c r="H42568" i="5"/>
  <c r="H42569" i="5"/>
  <c r="H42570" i="5"/>
  <c r="H42571" i="5"/>
  <c r="H42572" i="5"/>
  <c r="H42573" i="5"/>
  <c r="H42574" i="5"/>
  <c r="H42575" i="5"/>
  <c r="H42576" i="5"/>
  <c r="H42577" i="5"/>
  <c r="H42578" i="5"/>
  <c r="H42579" i="5"/>
  <c r="H42580" i="5"/>
  <c r="H42581" i="5"/>
  <c r="H42582" i="5"/>
  <c r="H42583" i="5"/>
  <c r="H42584" i="5"/>
  <c r="H42585" i="5"/>
  <c r="H42586" i="5"/>
  <c r="H42587" i="5"/>
  <c r="H42588" i="5"/>
  <c r="H42589" i="5"/>
  <c r="H42590" i="5"/>
  <c r="H42591" i="5"/>
  <c r="H42592" i="5"/>
  <c r="H42593" i="5"/>
  <c r="H42594" i="5"/>
  <c r="H42595" i="5"/>
  <c r="H42596" i="5"/>
  <c r="H42597" i="5"/>
  <c r="H42598" i="5"/>
  <c r="H42599" i="5"/>
  <c r="H42600" i="5"/>
  <c r="H42601" i="5"/>
  <c r="H42602" i="5"/>
  <c r="H42603" i="5"/>
  <c r="H42604" i="5"/>
  <c r="H42605" i="5"/>
  <c r="H42606" i="5"/>
  <c r="H42607" i="5"/>
  <c r="H42608" i="5"/>
  <c r="H42609" i="5"/>
  <c r="H42610" i="5"/>
  <c r="H42611" i="5"/>
  <c r="H42612" i="5"/>
  <c r="H42613" i="5"/>
  <c r="H42614" i="5"/>
  <c r="H42615" i="5"/>
  <c r="H42616" i="5"/>
  <c r="H42617" i="5"/>
  <c r="H42618" i="5"/>
  <c r="H42619" i="5"/>
  <c r="H42620" i="5"/>
  <c r="H42621" i="5"/>
  <c r="H42622" i="5"/>
  <c r="H42623" i="5"/>
  <c r="H42624" i="5"/>
  <c r="H42625" i="5"/>
  <c r="H42626" i="5"/>
  <c r="H42627" i="5"/>
  <c r="H42628" i="5"/>
  <c r="H42629" i="5"/>
  <c r="H42630" i="5"/>
  <c r="H42631" i="5"/>
  <c r="H42632" i="5"/>
  <c r="H42633" i="5"/>
  <c r="H42634" i="5"/>
  <c r="H42635" i="5"/>
  <c r="H42636" i="5"/>
  <c r="H42637" i="5"/>
  <c r="H42638" i="5"/>
  <c r="H42639" i="5"/>
  <c r="H42640" i="5"/>
  <c r="H42641" i="5"/>
  <c r="H42642" i="5"/>
  <c r="H42643" i="5"/>
  <c r="H42644" i="5"/>
  <c r="H42645" i="5"/>
  <c r="H42646" i="5"/>
  <c r="H42647" i="5"/>
  <c r="H42648" i="5"/>
  <c r="H42649" i="5"/>
  <c r="H42650" i="5"/>
  <c r="H42651" i="5"/>
  <c r="H42652" i="5"/>
  <c r="H42653" i="5"/>
  <c r="H42654" i="5"/>
  <c r="H42655" i="5"/>
  <c r="H42656" i="5"/>
  <c r="H42657" i="5"/>
  <c r="H42658" i="5"/>
  <c r="H42659" i="5"/>
  <c r="H42660" i="5"/>
  <c r="H42661" i="5"/>
  <c r="H42662" i="5"/>
  <c r="H42663" i="5"/>
  <c r="H42664" i="5"/>
  <c r="H42665" i="5"/>
  <c r="H42666" i="5"/>
  <c r="H42667" i="5"/>
  <c r="H42668" i="5"/>
  <c r="H42669" i="5"/>
  <c r="H42670" i="5"/>
  <c r="H42671" i="5"/>
  <c r="H42672" i="5"/>
  <c r="H42673" i="5"/>
  <c r="H42674" i="5"/>
  <c r="H42675" i="5"/>
  <c r="H42676" i="5"/>
  <c r="H42677" i="5"/>
  <c r="H42678" i="5"/>
  <c r="H42679" i="5"/>
  <c r="H42680" i="5"/>
  <c r="H42681" i="5"/>
  <c r="H42682" i="5"/>
  <c r="H42683" i="5"/>
  <c r="H42684" i="5"/>
  <c r="H42685" i="5"/>
  <c r="H42686" i="5"/>
  <c r="H42687" i="5"/>
  <c r="H42688" i="5"/>
  <c r="H42689" i="5"/>
  <c r="H42690" i="5"/>
  <c r="H42691" i="5"/>
  <c r="H42692" i="5"/>
  <c r="H42693" i="5"/>
  <c r="H42694" i="5"/>
  <c r="H42695" i="5"/>
  <c r="H42696" i="5"/>
  <c r="H42697" i="5"/>
  <c r="H42698" i="5"/>
  <c r="H42699" i="5"/>
  <c r="H42700" i="5"/>
  <c r="H42701" i="5"/>
  <c r="H42702" i="5"/>
  <c r="H42703" i="5"/>
  <c r="H42704" i="5"/>
  <c r="H42705" i="5"/>
  <c r="H42706" i="5"/>
  <c r="H42707" i="5"/>
  <c r="H42708" i="5"/>
  <c r="H42709" i="5"/>
  <c r="H42710" i="5"/>
  <c r="H42711" i="5"/>
  <c r="H42712" i="5"/>
  <c r="H42713" i="5"/>
  <c r="H42714" i="5"/>
  <c r="H42715" i="5"/>
  <c r="H42716" i="5"/>
  <c r="H42717" i="5"/>
  <c r="H42718" i="5"/>
  <c r="H42719" i="5"/>
  <c r="H42720" i="5"/>
  <c r="H42721" i="5"/>
  <c r="H42722" i="5"/>
  <c r="H42723" i="5"/>
  <c r="H42724" i="5"/>
  <c r="H42725" i="5"/>
  <c r="H42726" i="5"/>
  <c r="H42727" i="5"/>
  <c r="H42728" i="5"/>
  <c r="H42729" i="5"/>
  <c r="H42730" i="5"/>
  <c r="H42731" i="5"/>
  <c r="H42732" i="5"/>
  <c r="H42733" i="5"/>
  <c r="H42734" i="5"/>
  <c r="H42735" i="5"/>
  <c r="H42736" i="5"/>
  <c r="H42737" i="5"/>
  <c r="H42738" i="5"/>
  <c r="H42739" i="5"/>
  <c r="H42740" i="5"/>
  <c r="H42741" i="5"/>
  <c r="H42742" i="5"/>
  <c r="H42743" i="5"/>
  <c r="H42744" i="5"/>
  <c r="H42745" i="5"/>
  <c r="H42746" i="5"/>
  <c r="H42747" i="5"/>
  <c r="H42748" i="5"/>
  <c r="H42749" i="5"/>
  <c r="H42750" i="5"/>
  <c r="H42751" i="5"/>
  <c r="H42752" i="5"/>
  <c r="H42753" i="5"/>
  <c r="H42754" i="5"/>
  <c r="H42755" i="5"/>
  <c r="H42756" i="5"/>
  <c r="H42757" i="5"/>
  <c r="H42758" i="5"/>
  <c r="H42759" i="5"/>
  <c r="H42760" i="5"/>
  <c r="H42761" i="5"/>
  <c r="H42762" i="5"/>
  <c r="H42763" i="5"/>
  <c r="H42764" i="5"/>
  <c r="H42765" i="5"/>
  <c r="H42766" i="5"/>
  <c r="H42767" i="5"/>
  <c r="H42768" i="5"/>
  <c r="H42769" i="5"/>
  <c r="H42770" i="5"/>
  <c r="H42771" i="5"/>
  <c r="H42772" i="5"/>
  <c r="H42773" i="5"/>
  <c r="H42774" i="5"/>
  <c r="H42775" i="5"/>
  <c r="H42776" i="5"/>
  <c r="H42777" i="5"/>
  <c r="H42778" i="5"/>
  <c r="H42779" i="5"/>
  <c r="H42780" i="5"/>
  <c r="H42781" i="5"/>
  <c r="H42782" i="5"/>
  <c r="H42783" i="5"/>
  <c r="H42784" i="5"/>
  <c r="H42785" i="5"/>
  <c r="H42786" i="5"/>
  <c r="H42787" i="5"/>
  <c r="H42788" i="5"/>
  <c r="H42789" i="5"/>
  <c r="H42790" i="5"/>
  <c r="H42791" i="5"/>
  <c r="H42792" i="5"/>
  <c r="H42793" i="5"/>
  <c r="H42794" i="5"/>
  <c r="H42795" i="5"/>
  <c r="H42796" i="5"/>
  <c r="H42797" i="5"/>
  <c r="H42798" i="5"/>
  <c r="H42799" i="5"/>
  <c r="H42800" i="5"/>
  <c r="H42801" i="5"/>
  <c r="H42802" i="5"/>
  <c r="H42803" i="5"/>
  <c r="H42804" i="5"/>
  <c r="H42805" i="5"/>
  <c r="H42806" i="5"/>
  <c r="H42807" i="5"/>
  <c r="H42808" i="5"/>
  <c r="H42809" i="5"/>
  <c r="H42810" i="5"/>
  <c r="H42811" i="5"/>
  <c r="H42812" i="5"/>
  <c r="H42813" i="5"/>
  <c r="H42814" i="5"/>
  <c r="H42815" i="5"/>
  <c r="H42816" i="5"/>
  <c r="H42817" i="5"/>
  <c r="H42818" i="5"/>
  <c r="H42819" i="5"/>
  <c r="H42820" i="5"/>
  <c r="H42821" i="5"/>
  <c r="H42822" i="5"/>
  <c r="H42823" i="5"/>
  <c r="H42824" i="5"/>
  <c r="H42825" i="5"/>
  <c r="H42826" i="5"/>
  <c r="H42827" i="5"/>
  <c r="H42828" i="5"/>
  <c r="H42829" i="5"/>
  <c r="H42830" i="5"/>
  <c r="H42831" i="5"/>
  <c r="H42832" i="5"/>
  <c r="H42833" i="5"/>
  <c r="H42834" i="5"/>
  <c r="H42835" i="5"/>
  <c r="H42836" i="5"/>
  <c r="H42837" i="5"/>
  <c r="H42838" i="5"/>
  <c r="H42839" i="5"/>
  <c r="H42840" i="5"/>
  <c r="H42841" i="5"/>
  <c r="H42842" i="5"/>
  <c r="H42843" i="5"/>
  <c r="H42844" i="5"/>
  <c r="H42845" i="5"/>
  <c r="H42846" i="5"/>
  <c r="H42847" i="5"/>
  <c r="H42848" i="5"/>
  <c r="H42849" i="5"/>
  <c r="H42850" i="5"/>
  <c r="H42851" i="5"/>
  <c r="H42852" i="5"/>
  <c r="H42853" i="5"/>
  <c r="H42854" i="5"/>
  <c r="H42855" i="5"/>
  <c r="H42856" i="5"/>
  <c r="H42857" i="5"/>
  <c r="H42858" i="5"/>
  <c r="H42859" i="5"/>
  <c r="H42860" i="5"/>
  <c r="H42861" i="5"/>
  <c r="H42862" i="5"/>
  <c r="H42863" i="5"/>
  <c r="H42864" i="5"/>
  <c r="H42865" i="5"/>
  <c r="H42866" i="5"/>
  <c r="H42867" i="5"/>
  <c r="H42868" i="5"/>
  <c r="H42869" i="5"/>
  <c r="H42870" i="5"/>
  <c r="H42871" i="5"/>
  <c r="H42872" i="5"/>
  <c r="H42873" i="5"/>
  <c r="H42874" i="5"/>
  <c r="H42875" i="5"/>
  <c r="H42876" i="5"/>
  <c r="H42877" i="5"/>
  <c r="H42878" i="5"/>
  <c r="H42879" i="5"/>
  <c r="H42880" i="5"/>
  <c r="H42881" i="5"/>
  <c r="H42882" i="5"/>
  <c r="H42883" i="5"/>
  <c r="H42884" i="5"/>
  <c r="H42885" i="5"/>
  <c r="H42886" i="5"/>
  <c r="H42887" i="5"/>
  <c r="H42888" i="5"/>
  <c r="H42889" i="5"/>
  <c r="H42890" i="5"/>
  <c r="H42891" i="5"/>
  <c r="H42892" i="5"/>
  <c r="H42893" i="5"/>
  <c r="H42894" i="5"/>
  <c r="H42895" i="5"/>
  <c r="H42896" i="5"/>
  <c r="H42897" i="5"/>
  <c r="H42898" i="5"/>
  <c r="H42899" i="5"/>
  <c r="H42900" i="5"/>
  <c r="H42901" i="5"/>
  <c r="H42902" i="5"/>
  <c r="H42903" i="5"/>
  <c r="H42904" i="5"/>
  <c r="H42905" i="5"/>
  <c r="H42906" i="5"/>
  <c r="H42907" i="5"/>
  <c r="H42908" i="5"/>
  <c r="H42909" i="5"/>
  <c r="H42910" i="5"/>
  <c r="H42911" i="5"/>
  <c r="H42912" i="5"/>
  <c r="H42913" i="5"/>
  <c r="H42914" i="5"/>
  <c r="H42915" i="5"/>
  <c r="H42916" i="5"/>
  <c r="H42917" i="5"/>
  <c r="H42918" i="5"/>
  <c r="H42919" i="5"/>
  <c r="H42920" i="5"/>
  <c r="H42921" i="5"/>
  <c r="H42922" i="5"/>
  <c r="H42923" i="5"/>
  <c r="H42924" i="5"/>
  <c r="H42925" i="5"/>
  <c r="H42926" i="5"/>
  <c r="H42927" i="5"/>
  <c r="H42928" i="5"/>
  <c r="H42929" i="5"/>
  <c r="H42930" i="5"/>
  <c r="H42931" i="5"/>
  <c r="H42932" i="5"/>
  <c r="H42933" i="5"/>
  <c r="H42934" i="5"/>
  <c r="H42935" i="5"/>
  <c r="H42936" i="5"/>
  <c r="H42937" i="5"/>
  <c r="H42938" i="5"/>
  <c r="H42939" i="5"/>
  <c r="H42940" i="5"/>
  <c r="H42941" i="5"/>
  <c r="H42942" i="5"/>
  <c r="H42943" i="5"/>
  <c r="H42944" i="5"/>
  <c r="H42945" i="5"/>
  <c r="H42946" i="5"/>
  <c r="H42947" i="5"/>
  <c r="H42948" i="5"/>
  <c r="H42949" i="5"/>
  <c r="H42950" i="5"/>
  <c r="H42951" i="5"/>
  <c r="H42952" i="5"/>
  <c r="H42953" i="5"/>
  <c r="H42954" i="5"/>
  <c r="H42955" i="5"/>
  <c r="H42956" i="5"/>
  <c r="H42957" i="5"/>
  <c r="H42958" i="5"/>
  <c r="H42959" i="5"/>
  <c r="H42960" i="5"/>
  <c r="H42961" i="5"/>
  <c r="H42962" i="5"/>
  <c r="H42963" i="5"/>
  <c r="H42964" i="5"/>
  <c r="H42965" i="5"/>
  <c r="H42966" i="5"/>
  <c r="H42967" i="5"/>
  <c r="H42968" i="5"/>
  <c r="H42969" i="5"/>
  <c r="H42970" i="5"/>
  <c r="H42971" i="5"/>
  <c r="H42972" i="5"/>
  <c r="H42973" i="5"/>
  <c r="H42974" i="5"/>
  <c r="H42975" i="5"/>
  <c r="H42976" i="5"/>
  <c r="H42977" i="5"/>
  <c r="H42978" i="5"/>
  <c r="H42979" i="5"/>
  <c r="H42980" i="5"/>
  <c r="H42981" i="5"/>
  <c r="H42982" i="5"/>
  <c r="H42983" i="5"/>
  <c r="H42984" i="5"/>
  <c r="H42985" i="5"/>
  <c r="H42986" i="5"/>
  <c r="H42987" i="5"/>
  <c r="H42988" i="5"/>
  <c r="H42989" i="5"/>
  <c r="H42990" i="5"/>
  <c r="H42991" i="5"/>
  <c r="H42992" i="5"/>
  <c r="H42993" i="5"/>
  <c r="H42994" i="5"/>
  <c r="H42995" i="5"/>
  <c r="H42996" i="5"/>
  <c r="H42997" i="5"/>
  <c r="H42998" i="5"/>
  <c r="H42999" i="5"/>
  <c r="H43000" i="5"/>
  <c r="H43001" i="5"/>
  <c r="H43002" i="5"/>
  <c r="H43003" i="5"/>
  <c r="H43004" i="5"/>
  <c r="H43005" i="5"/>
  <c r="H43006" i="5"/>
  <c r="H43007" i="5"/>
  <c r="H43008" i="5"/>
  <c r="H43009" i="5"/>
  <c r="H43010" i="5"/>
  <c r="H43011" i="5"/>
  <c r="H43012" i="5"/>
  <c r="H43013" i="5"/>
  <c r="H43014" i="5"/>
  <c r="H43015" i="5"/>
  <c r="H43016" i="5"/>
  <c r="H43017" i="5"/>
  <c r="H43018" i="5"/>
  <c r="H43019" i="5"/>
  <c r="H43020" i="5"/>
  <c r="H43021" i="5"/>
  <c r="H43022" i="5"/>
  <c r="H43023" i="5"/>
  <c r="H43024" i="5"/>
  <c r="H43025" i="5"/>
  <c r="H43026" i="5"/>
  <c r="H43027" i="5"/>
  <c r="H43028" i="5"/>
  <c r="H43029" i="5"/>
  <c r="H43030" i="5"/>
  <c r="H43031" i="5"/>
  <c r="H43032" i="5"/>
  <c r="H43033" i="5"/>
  <c r="H43034" i="5"/>
  <c r="H43035" i="5"/>
  <c r="H43036" i="5"/>
  <c r="H43037" i="5"/>
  <c r="H43038" i="5"/>
  <c r="H43039" i="5"/>
  <c r="H43040" i="5"/>
  <c r="H43041" i="5"/>
  <c r="H43042" i="5"/>
  <c r="H43043" i="5"/>
  <c r="H43044" i="5"/>
  <c r="H43045" i="5"/>
  <c r="H43046" i="5"/>
  <c r="H43047" i="5"/>
  <c r="H43048" i="5"/>
  <c r="H43049" i="5"/>
  <c r="H43050" i="5"/>
  <c r="H43051" i="5"/>
  <c r="H43052" i="5"/>
  <c r="H43053" i="5"/>
  <c r="H43054" i="5"/>
  <c r="H43055" i="5"/>
  <c r="H43056" i="5"/>
  <c r="H43057" i="5"/>
  <c r="H43058" i="5"/>
  <c r="H43059" i="5"/>
  <c r="H43060" i="5"/>
  <c r="H43061" i="5"/>
  <c r="H43062" i="5"/>
  <c r="H43063" i="5"/>
  <c r="H43064" i="5"/>
  <c r="H43065" i="5"/>
  <c r="H43066" i="5"/>
  <c r="H43067" i="5"/>
  <c r="H43068" i="5"/>
  <c r="H43069" i="5"/>
  <c r="H43070" i="5"/>
  <c r="H43071" i="5"/>
  <c r="H43072" i="5"/>
  <c r="H43073" i="5"/>
  <c r="H43074" i="5"/>
  <c r="H43075" i="5"/>
  <c r="H43076" i="5"/>
  <c r="H43077" i="5"/>
  <c r="H43078" i="5"/>
  <c r="H43079" i="5"/>
  <c r="H43080" i="5"/>
  <c r="H43081" i="5"/>
  <c r="H43082" i="5"/>
  <c r="H43083" i="5"/>
  <c r="H43084" i="5"/>
  <c r="H43085" i="5"/>
  <c r="H43086" i="5"/>
  <c r="H43087" i="5"/>
  <c r="H43088" i="5"/>
  <c r="H43089" i="5"/>
  <c r="H43090" i="5"/>
  <c r="H43091" i="5"/>
  <c r="H43092" i="5"/>
  <c r="H43093" i="5"/>
  <c r="H43094" i="5"/>
  <c r="H43095" i="5"/>
  <c r="H43096" i="5"/>
  <c r="H43097" i="5"/>
  <c r="H43098" i="5"/>
  <c r="H43099" i="5"/>
  <c r="H43100" i="5"/>
  <c r="H43101" i="5"/>
  <c r="H43102" i="5"/>
  <c r="H43103" i="5"/>
  <c r="H43104" i="5"/>
  <c r="H43105" i="5"/>
  <c r="H43106" i="5"/>
  <c r="H43107" i="5"/>
  <c r="H43108" i="5"/>
  <c r="H43109" i="5"/>
  <c r="H43110" i="5"/>
  <c r="H43111" i="5"/>
  <c r="H43112" i="5"/>
  <c r="H43113" i="5"/>
  <c r="H43114" i="5"/>
  <c r="H43115" i="5"/>
  <c r="H43116" i="5"/>
  <c r="H43117" i="5"/>
  <c r="H43118" i="5"/>
  <c r="H43119" i="5"/>
  <c r="H43120" i="5"/>
  <c r="H43121" i="5"/>
  <c r="H43122" i="5"/>
  <c r="H43123" i="5"/>
  <c r="H43124" i="5"/>
  <c r="H43125" i="5"/>
  <c r="H43126" i="5"/>
  <c r="H43127" i="5"/>
  <c r="H43128" i="5"/>
  <c r="H43129" i="5"/>
  <c r="H43130" i="5"/>
  <c r="H43131" i="5"/>
  <c r="H43132" i="5"/>
  <c r="H43133" i="5"/>
  <c r="H43134" i="5"/>
  <c r="H43135" i="5"/>
  <c r="H43136" i="5"/>
  <c r="H43137" i="5"/>
  <c r="H43138" i="5"/>
  <c r="H43139" i="5"/>
  <c r="H43140" i="5"/>
  <c r="H43141" i="5"/>
  <c r="H43142" i="5"/>
  <c r="H43143" i="5"/>
  <c r="H43144" i="5"/>
  <c r="H43145" i="5"/>
  <c r="H43146" i="5"/>
  <c r="H43147" i="5"/>
  <c r="H43148" i="5"/>
  <c r="H43149" i="5"/>
  <c r="H43150" i="5"/>
  <c r="H43151" i="5"/>
  <c r="H43152" i="5"/>
  <c r="H43153" i="5"/>
  <c r="H43154" i="5"/>
  <c r="H43155" i="5"/>
  <c r="H43156" i="5"/>
  <c r="H43157" i="5"/>
  <c r="H43158" i="5"/>
  <c r="H43159" i="5"/>
  <c r="H43160" i="5"/>
  <c r="H43161" i="5"/>
  <c r="H43162" i="5"/>
  <c r="H43163" i="5"/>
  <c r="H43164" i="5"/>
  <c r="H43165" i="5"/>
  <c r="H43166" i="5"/>
  <c r="H43167" i="5"/>
  <c r="H43168" i="5"/>
  <c r="H43169" i="5"/>
  <c r="H43170" i="5"/>
  <c r="H43171" i="5"/>
  <c r="H43172" i="5"/>
  <c r="H43173" i="5"/>
  <c r="H43174" i="5"/>
  <c r="H43175" i="5"/>
  <c r="H43176" i="5"/>
  <c r="H43177" i="5"/>
  <c r="H43178" i="5"/>
  <c r="H43179" i="5"/>
  <c r="H43180" i="5"/>
  <c r="H43181" i="5"/>
  <c r="H43182" i="5"/>
  <c r="H43183" i="5"/>
  <c r="H43184" i="5"/>
  <c r="H43185" i="5"/>
  <c r="H43186" i="5"/>
  <c r="H43187" i="5"/>
  <c r="H43188" i="5"/>
  <c r="H43189" i="5"/>
  <c r="H43190" i="5"/>
  <c r="H43191" i="5"/>
  <c r="H43192" i="5"/>
  <c r="H43193" i="5"/>
  <c r="H43194" i="5"/>
  <c r="H43195" i="5"/>
  <c r="H43196" i="5"/>
  <c r="H43197" i="5"/>
  <c r="H43198" i="5"/>
  <c r="H43199" i="5"/>
  <c r="H43200" i="5"/>
  <c r="H43201" i="5"/>
  <c r="H43202" i="5"/>
  <c r="H43203" i="5"/>
  <c r="H43204" i="5"/>
  <c r="H43205" i="5"/>
  <c r="H43206" i="5"/>
  <c r="H43207" i="5"/>
  <c r="H43208" i="5"/>
  <c r="H43209" i="5"/>
  <c r="H43210" i="5"/>
  <c r="H43211" i="5"/>
  <c r="H43212" i="5"/>
  <c r="H43213" i="5"/>
  <c r="H43214" i="5"/>
  <c r="H43215" i="5"/>
  <c r="H43216" i="5"/>
  <c r="H43217" i="5"/>
  <c r="H43218" i="5"/>
  <c r="H43219" i="5"/>
  <c r="H43220" i="5"/>
  <c r="H43221" i="5"/>
  <c r="H43222" i="5"/>
  <c r="H43223" i="5"/>
  <c r="H43224" i="5"/>
  <c r="H43225" i="5"/>
  <c r="H43226" i="5"/>
  <c r="H43227" i="5"/>
  <c r="H43228" i="5"/>
  <c r="H43229" i="5"/>
  <c r="H43230" i="5"/>
  <c r="H43231" i="5"/>
  <c r="H43232" i="5"/>
  <c r="H43233" i="5"/>
  <c r="H43234" i="5"/>
  <c r="H43235" i="5"/>
  <c r="H43236" i="5"/>
  <c r="H43237" i="5"/>
  <c r="H43238" i="5"/>
  <c r="H43239" i="5"/>
  <c r="H43240" i="5"/>
  <c r="H43241" i="5"/>
  <c r="H43242" i="5"/>
  <c r="H43243" i="5"/>
  <c r="H43244" i="5"/>
  <c r="H43245" i="5"/>
  <c r="H43246" i="5"/>
  <c r="H43247" i="5"/>
  <c r="H43248" i="5"/>
  <c r="H43249" i="5"/>
  <c r="H43250" i="5"/>
  <c r="H43251" i="5"/>
  <c r="H43252" i="5"/>
  <c r="H43253" i="5"/>
  <c r="H43254" i="5"/>
  <c r="H43255" i="5"/>
  <c r="H43256" i="5"/>
  <c r="H43257" i="5"/>
  <c r="H43258" i="5"/>
  <c r="H43259" i="5"/>
  <c r="H43260" i="5"/>
  <c r="H43261" i="5"/>
  <c r="H43262" i="5"/>
  <c r="H43263" i="5"/>
  <c r="H43264" i="5"/>
  <c r="H43265" i="5"/>
  <c r="H43266" i="5"/>
  <c r="H43267" i="5"/>
  <c r="H43268" i="5"/>
  <c r="H43269" i="5"/>
  <c r="H43270" i="5"/>
  <c r="H43271" i="5"/>
  <c r="H43272" i="5"/>
  <c r="H43273" i="5"/>
  <c r="H43274" i="5"/>
  <c r="H43275" i="5"/>
  <c r="H43276" i="5"/>
  <c r="H43277" i="5"/>
  <c r="H43278" i="5"/>
  <c r="H43279" i="5"/>
  <c r="H43280" i="5"/>
  <c r="H43281" i="5"/>
  <c r="H43282" i="5"/>
  <c r="H43283" i="5"/>
  <c r="H43284" i="5"/>
  <c r="H43285" i="5"/>
  <c r="H43286" i="5"/>
  <c r="H43287" i="5"/>
  <c r="H43288" i="5"/>
  <c r="H43289" i="5"/>
  <c r="H43290" i="5"/>
  <c r="H43291" i="5"/>
  <c r="H43292" i="5"/>
  <c r="H43293" i="5"/>
  <c r="H43294" i="5"/>
  <c r="H43295" i="5"/>
  <c r="H43296" i="5"/>
  <c r="H43297" i="5"/>
  <c r="H43298" i="5"/>
  <c r="H43299" i="5"/>
  <c r="H43300" i="5"/>
  <c r="H43301" i="5"/>
  <c r="H43302" i="5"/>
  <c r="H43303" i="5"/>
  <c r="H43304" i="5"/>
  <c r="H43305" i="5"/>
  <c r="H43306" i="5"/>
  <c r="H43307" i="5"/>
  <c r="H43308" i="5"/>
  <c r="H43309" i="5"/>
  <c r="H43310" i="5"/>
  <c r="H43311" i="5"/>
  <c r="H43312" i="5"/>
  <c r="H43313" i="5"/>
  <c r="H43314" i="5"/>
  <c r="H43315" i="5"/>
  <c r="H43316" i="5"/>
  <c r="H43317" i="5"/>
  <c r="H43318" i="5"/>
  <c r="H43319" i="5"/>
  <c r="H43320" i="5"/>
  <c r="H43321" i="5"/>
  <c r="H43322" i="5"/>
  <c r="H43323" i="5"/>
  <c r="H43324" i="5"/>
  <c r="H43325" i="5"/>
  <c r="H43326" i="5"/>
  <c r="H43327" i="5"/>
  <c r="H43328" i="5"/>
  <c r="H43329" i="5"/>
  <c r="H43330" i="5"/>
  <c r="H43331" i="5"/>
  <c r="H43332" i="5"/>
  <c r="H43333" i="5"/>
  <c r="H43334" i="5"/>
  <c r="H43335" i="5"/>
  <c r="H43336" i="5"/>
  <c r="H43337" i="5"/>
  <c r="H43338" i="5"/>
  <c r="H43339" i="5"/>
  <c r="H43340" i="5"/>
  <c r="H43341" i="5"/>
  <c r="H43342" i="5"/>
  <c r="H43343" i="5"/>
  <c r="H43344" i="5"/>
  <c r="H43345" i="5"/>
  <c r="H43346" i="5"/>
  <c r="H43347" i="5"/>
  <c r="H43348" i="5"/>
  <c r="H43349" i="5"/>
  <c r="H43350" i="5"/>
  <c r="H43351" i="5"/>
  <c r="H43352" i="5"/>
  <c r="H43353" i="5"/>
  <c r="H43354" i="5"/>
  <c r="H43355" i="5"/>
  <c r="H43356" i="5"/>
  <c r="H43357" i="5"/>
  <c r="H43358" i="5"/>
  <c r="H43359" i="5"/>
  <c r="H43360" i="5"/>
  <c r="H43361" i="5"/>
  <c r="H43362" i="5"/>
  <c r="H43363" i="5"/>
  <c r="H43364" i="5"/>
  <c r="H43365" i="5"/>
  <c r="H43366" i="5"/>
  <c r="H43367" i="5"/>
  <c r="H43368" i="5"/>
  <c r="H43369" i="5"/>
  <c r="H43370" i="5"/>
  <c r="H43371" i="5"/>
  <c r="H43372" i="5"/>
  <c r="H43373" i="5"/>
  <c r="H43374" i="5"/>
  <c r="H43375" i="5"/>
  <c r="H43376" i="5"/>
  <c r="H43377" i="5"/>
  <c r="H43378" i="5"/>
  <c r="H43379" i="5"/>
  <c r="H43380" i="5"/>
  <c r="H43381" i="5"/>
  <c r="H43382" i="5"/>
  <c r="H43383" i="5"/>
  <c r="H43384" i="5"/>
  <c r="H43385" i="5"/>
  <c r="H43386" i="5"/>
  <c r="H43387" i="5"/>
  <c r="H43388" i="5"/>
  <c r="H43389" i="5"/>
  <c r="H43390" i="5"/>
  <c r="H43391" i="5"/>
  <c r="H43392" i="5"/>
  <c r="H43393" i="5"/>
  <c r="H43394" i="5"/>
  <c r="H43395" i="5"/>
  <c r="H43396" i="5"/>
  <c r="H43397" i="5"/>
  <c r="H43398" i="5"/>
  <c r="H43399" i="5"/>
  <c r="H43400" i="5"/>
  <c r="H43401" i="5"/>
  <c r="H43402" i="5"/>
  <c r="H43403" i="5"/>
  <c r="H43404" i="5"/>
  <c r="H43405" i="5"/>
  <c r="H43406" i="5"/>
  <c r="H43407" i="5"/>
  <c r="H43408" i="5"/>
  <c r="H43409" i="5"/>
  <c r="H43410" i="5"/>
  <c r="H43411" i="5"/>
  <c r="H43412" i="5"/>
  <c r="H43413" i="5"/>
  <c r="H43414" i="5"/>
  <c r="H43415" i="5"/>
  <c r="H43416" i="5"/>
  <c r="H43417" i="5"/>
  <c r="H43418" i="5"/>
  <c r="H43419" i="5"/>
  <c r="H43420" i="5"/>
  <c r="H43421" i="5"/>
  <c r="H43422" i="5"/>
  <c r="H43423" i="5"/>
  <c r="H43424" i="5"/>
  <c r="H43425" i="5"/>
  <c r="H43426" i="5"/>
  <c r="H43427" i="5"/>
  <c r="H43428" i="5"/>
  <c r="H43429" i="5"/>
  <c r="H43430" i="5"/>
  <c r="H43431" i="5"/>
  <c r="H43432" i="5"/>
  <c r="H43433" i="5"/>
  <c r="H43434" i="5"/>
  <c r="H43435" i="5"/>
  <c r="H43436" i="5"/>
  <c r="H43437" i="5"/>
  <c r="H43438" i="5"/>
  <c r="H43439" i="5"/>
  <c r="H43440" i="5"/>
  <c r="H43441" i="5"/>
  <c r="H43442" i="5"/>
  <c r="H43443" i="5"/>
  <c r="H43444" i="5"/>
  <c r="H43445" i="5"/>
  <c r="H43446" i="5"/>
  <c r="H43447" i="5"/>
  <c r="H43448" i="5"/>
  <c r="H43449" i="5"/>
  <c r="H43450" i="5"/>
  <c r="H43451" i="5"/>
  <c r="H43452" i="5"/>
  <c r="H43453" i="5"/>
  <c r="H43454" i="5"/>
  <c r="H43455" i="5"/>
  <c r="H43456" i="5"/>
  <c r="H43457" i="5"/>
  <c r="H43458" i="5"/>
  <c r="H43459" i="5"/>
  <c r="H43460" i="5"/>
  <c r="H43461" i="5"/>
  <c r="H43462" i="5"/>
  <c r="H43463" i="5"/>
  <c r="H43464" i="5"/>
  <c r="H43465" i="5"/>
  <c r="H43466" i="5"/>
  <c r="H43467" i="5"/>
  <c r="H43468" i="5"/>
  <c r="H43469" i="5"/>
  <c r="H43470" i="5"/>
  <c r="H43471" i="5"/>
  <c r="H43472" i="5"/>
  <c r="H43473" i="5"/>
  <c r="H43474" i="5"/>
  <c r="H43475" i="5"/>
  <c r="H43476" i="5"/>
  <c r="H43477" i="5"/>
  <c r="H43478" i="5"/>
  <c r="H43479" i="5"/>
  <c r="H43480" i="5"/>
  <c r="H43481" i="5"/>
  <c r="H43482" i="5"/>
  <c r="H43483" i="5"/>
  <c r="H43484" i="5"/>
  <c r="H43485" i="5"/>
  <c r="H43486" i="5"/>
  <c r="H43487" i="5"/>
  <c r="H43488" i="5"/>
  <c r="H43489" i="5"/>
  <c r="H43490" i="5"/>
  <c r="H43491" i="5"/>
  <c r="H43492" i="5"/>
  <c r="H43493" i="5"/>
  <c r="H43494" i="5"/>
  <c r="H43495" i="5"/>
  <c r="H43496" i="5"/>
  <c r="H43497" i="5"/>
  <c r="H43498" i="5"/>
  <c r="H43499" i="5"/>
  <c r="H43500" i="5"/>
  <c r="H43501" i="5"/>
  <c r="H43502" i="5"/>
  <c r="H43503" i="5"/>
  <c r="H43504" i="5"/>
  <c r="H43505" i="5"/>
  <c r="H43506" i="5"/>
  <c r="H43507" i="5"/>
  <c r="H43508" i="5"/>
  <c r="H43509" i="5"/>
  <c r="H43510" i="5"/>
  <c r="H43511" i="5"/>
  <c r="H43512" i="5"/>
  <c r="H43513" i="5"/>
  <c r="H43514" i="5"/>
  <c r="H43515" i="5"/>
  <c r="H43516" i="5"/>
  <c r="H43517" i="5"/>
  <c r="H43518" i="5"/>
  <c r="H43519" i="5"/>
  <c r="H43520" i="5"/>
  <c r="H43521" i="5"/>
  <c r="H43522" i="5"/>
  <c r="H43523" i="5"/>
  <c r="H43524" i="5"/>
  <c r="H43525" i="5"/>
  <c r="H43526" i="5"/>
  <c r="H43527" i="5"/>
  <c r="H43528" i="5"/>
  <c r="H43529" i="5"/>
  <c r="H43530" i="5"/>
  <c r="H43531" i="5"/>
  <c r="H43532" i="5"/>
  <c r="H43533" i="5"/>
  <c r="H43534" i="5"/>
  <c r="H43535" i="5"/>
  <c r="H43536" i="5"/>
  <c r="H43537" i="5"/>
  <c r="H43538" i="5"/>
  <c r="H43539" i="5"/>
  <c r="H43540" i="5"/>
  <c r="H43541" i="5"/>
  <c r="H43542" i="5"/>
  <c r="H43543" i="5"/>
  <c r="H43544" i="5"/>
  <c r="H43545" i="5"/>
  <c r="H43546" i="5"/>
  <c r="H43547" i="5"/>
  <c r="H43548" i="5"/>
  <c r="H43549" i="5"/>
  <c r="H43550" i="5"/>
  <c r="H43551" i="5"/>
  <c r="H43552" i="5"/>
  <c r="H43553" i="5"/>
  <c r="H43554" i="5"/>
  <c r="H43555" i="5"/>
  <c r="H43556" i="5"/>
  <c r="H43557" i="5"/>
  <c r="H43558" i="5"/>
  <c r="H43559" i="5"/>
  <c r="H43560" i="5"/>
  <c r="H43561" i="5"/>
  <c r="H43562" i="5"/>
  <c r="H43563" i="5"/>
  <c r="H43564" i="5"/>
  <c r="H43565" i="5"/>
  <c r="H43566" i="5"/>
  <c r="H43567" i="5"/>
  <c r="H43568" i="5"/>
  <c r="H43569" i="5"/>
  <c r="H43570" i="5"/>
  <c r="H43571" i="5"/>
  <c r="H43572" i="5"/>
  <c r="H43573" i="5"/>
  <c r="H43574" i="5"/>
  <c r="H43575" i="5"/>
  <c r="H43576" i="5"/>
  <c r="H43577" i="5"/>
  <c r="H43578" i="5"/>
  <c r="H43579" i="5"/>
  <c r="H43580" i="5"/>
  <c r="H43581" i="5"/>
  <c r="H43582" i="5"/>
  <c r="H43583" i="5"/>
  <c r="H43584" i="5"/>
  <c r="H43585" i="5"/>
  <c r="H43586" i="5"/>
  <c r="H43587" i="5"/>
  <c r="H43588" i="5"/>
  <c r="H43589" i="5"/>
  <c r="H43590" i="5"/>
  <c r="H43591" i="5"/>
  <c r="H43592" i="5"/>
  <c r="H43593" i="5"/>
  <c r="H43594" i="5"/>
  <c r="H43595" i="5"/>
  <c r="H43596" i="5"/>
  <c r="H43597" i="5"/>
  <c r="H43598" i="5"/>
  <c r="H43599" i="5"/>
  <c r="H43600" i="5"/>
  <c r="H43601" i="5"/>
  <c r="H43602" i="5"/>
  <c r="H43603" i="5"/>
  <c r="H43604" i="5"/>
  <c r="H43605" i="5"/>
  <c r="H43606" i="5"/>
  <c r="H43607" i="5"/>
  <c r="H43608" i="5"/>
  <c r="H43609" i="5"/>
  <c r="H43610" i="5"/>
  <c r="H43611" i="5"/>
  <c r="H43612" i="5"/>
  <c r="H43613" i="5"/>
  <c r="H43614" i="5"/>
  <c r="H43615" i="5"/>
  <c r="H43616" i="5"/>
  <c r="H43617" i="5"/>
  <c r="H43618" i="5"/>
  <c r="H43619" i="5"/>
  <c r="H43620" i="5"/>
  <c r="H43621" i="5"/>
  <c r="H43622" i="5"/>
  <c r="H43623" i="5"/>
  <c r="H43624" i="5"/>
  <c r="H43625" i="5"/>
  <c r="H43626" i="5"/>
  <c r="H43627" i="5"/>
  <c r="H43628" i="5"/>
  <c r="H43629" i="5"/>
  <c r="H43630" i="5"/>
  <c r="H43631" i="5"/>
  <c r="H43632" i="5"/>
  <c r="H43633" i="5"/>
  <c r="H43634" i="5"/>
  <c r="H43635" i="5"/>
  <c r="H43636" i="5"/>
  <c r="H43637" i="5"/>
  <c r="H43638" i="5"/>
  <c r="H43639" i="5"/>
  <c r="H43640" i="5"/>
  <c r="H43641" i="5"/>
  <c r="H43642" i="5"/>
  <c r="H43643" i="5"/>
  <c r="H43644" i="5"/>
  <c r="H43645" i="5"/>
  <c r="H43646" i="5"/>
  <c r="H43647" i="5"/>
  <c r="H43648" i="5"/>
  <c r="H43649" i="5"/>
  <c r="H43650" i="5"/>
  <c r="H43651" i="5"/>
  <c r="H43652" i="5"/>
  <c r="H43653" i="5"/>
  <c r="H43654" i="5"/>
  <c r="H43655" i="5"/>
  <c r="H43656" i="5"/>
  <c r="H43657" i="5"/>
  <c r="H43658" i="5"/>
  <c r="H43659" i="5"/>
  <c r="H43660" i="5"/>
  <c r="H43661" i="5"/>
  <c r="H43662" i="5"/>
  <c r="H43663" i="5"/>
  <c r="H43664" i="5"/>
  <c r="H43665" i="5"/>
  <c r="H43666" i="5"/>
  <c r="H43667" i="5"/>
  <c r="H43668" i="5"/>
  <c r="H43669" i="5"/>
  <c r="H43670" i="5"/>
  <c r="H43671" i="5"/>
  <c r="H43672" i="5"/>
  <c r="H43673" i="5"/>
  <c r="H43674" i="5"/>
  <c r="H43675" i="5"/>
  <c r="H43676" i="5"/>
  <c r="H43677" i="5"/>
  <c r="H43678" i="5"/>
  <c r="H43679" i="5"/>
  <c r="H43680" i="5"/>
  <c r="H43681" i="5"/>
  <c r="H43682" i="5"/>
  <c r="H43683" i="5"/>
  <c r="H43684" i="5"/>
  <c r="H43685" i="5"/>
  <c r="H43686" i="5"/>
  <c r="H43687" i="5"/>
  <c r="H43688" i="5"/>
  <c r="H43689" i="5"/>
  <c r="H43690" i="5"/>
  <c r="H43691" i="5"/>
  <c r="H43692" i="5"/>
  <c r="H43693" i="5"/>
  <c r="H43694" i="5"/>
  <c r="H43695" i="5"/>
  <c r="H43696" i="5"/>
  <c r="H43697" i="5"/>
  <c r="H43698" i="5"/>
  <c r="H43699" i="5"/>
  <c r="H43700" i="5"/>
  <c r="H43701" i="5"/>
  <c r="H43702" i="5"/>
  <c r="H43703" i="5"/>
  <c r="H43704" i="5"/>
  <c r="H43705" i="5"/>
  <c r="H43706" i="5"/>
  <c r="H43707" i="5"/>
  <c r="H43708" i="5"/>
  <c r="H43709" i="5"/>
  <c r="H43710" i="5"/>
  <c r="H43711" i="5"/>
  <c r="H43712" i="5"/>
  <c r="H43713" i="5"/>
  <c r="H43714" i="5"/>
  <c r="H43715" i="5"/>
  <c r="H43716" i="5"/>
  <c r="H43717" i="5"/>
  <c r="H43718" i="5"/>
  <c r="H43719" i="5"/>
  <c r="H43720" i="5"/>
  <c r="H43721" i="5"/>
  <c r="H43722" i="5"/>
  <c r="H43723" i="5"/>
  <c r="H43724" i="5"/>
  <c r="H43725" i="5"/>
  <c r="H43726" i="5"/>
  <c r="H43727" i="5"/>
  <c r="H43728" i="5"/>
  <c r="H43729" i="5"/>
  <c r="H43730" i="5"/>
  <c r="H43731" i="5"/>
  <c r="H43732" i="5"/>
  <c r="H43733" i="5"/>
  <c r="H43734" i="5"/>
  <c r="H43735" i="5"/>
  <c r="H43736" i="5"/>
  <c r="H43737" i="5"/>
  <c r="H43738" i="5"/>
  <c r="H43739" i="5"/>
  <c r="H43740" i="5"/>
  <c r="H43741" i="5"/>
  <c r="H43742" i="5"/>
  <c r="H43743" i="5"/>
  <c r="H43744" i="5"/>
  <c r="H43745" i="5"/>
  <c r="H43746" i="5"/>
  <c r="H43747" i="5"/>
  <c r="H43748" i="5"/>
  <c r="H43749" i="5"/>
  <c r="H43750" i="5"/>
  <c r="H43751" i="5"/>
  <c r="H43752" i="5"/>
  <c r="H43753" i="5"/>
  <c r="H43754" i="5"/>
  <c r="H43755" i="5"/>
  <c r="H43756" i="5"/>
  <c r="H43757" i="5"/>
  <c r="H43758" i="5"/>
  <c r="H43759" i="5"/>
  <c r="H43760" i="5"/>
  <c r="H43761" i="5"/>
  <c r="H43762" i="5"/>
  <c r="H43763" i="5"/>
  <c r="H43764" i="5"/>
  <c r="H43765" i="5"/>
  <c r="H43766" i="5"/>
  <c r="H43767" i="5"/>
  <c r="H43768" i="5"/>
  <c r="H43769" i="5"/>
  <c r="H43770" i="5"/>
  <c r="H43771" i="5"/>
  <c r="H43772" i="5"/>
  <c r="H43773" i="5"/>
  <c r="H43774" i="5"/>
  <c r="H43775" i="5"/>
  <c r="H43776" i="5"/>
  <c r="H43777" i="5"/>
  <c r="H43778" i="5"/>
  <c r="H43779" i="5"/>
  <c r="H43780" i="5"/>
  <c r="H43781" i="5"/>
  <c r="H43782" i="5"/>
  <c r="H43783" i="5"/>
  <c r="H43784" i="5"/>
  <c r="H43785" i="5"/>
  <c r="H43786" i="5"/>
  <c r="H43787" i="5"/>
  <c r="H43788" i="5"/>
  <c r="H43789" i="5"/>
  <c r="H43790" i="5"/>
  <c r="H43791" i="5"/>
  <c r="H43792" i="5"/>
  <c r="H43793" i="5"/>
  <c r="H43794" i="5"/>
  <c r="H43795" i="5"/>
  <c r="H43796" i="5"/>
  <c r="H43797" i="5"/>
  <c r="H43798" i="5"/>
  <c r="H43799" i="5"/>
  <c r="H43800" i="5"/>
  <c r="H43801" i="5"/>
  <c r="H43802" i="5"/>
  <c r="H43803" i="5"/>
  <c r="H43804" i="5"/>
  <c r="H43805" i="5"/>
  <c r="H43806" i="5"/>
  <c r="H43807" i="5"/>
  <c r="H43808" i="5"/>
  <c r="H43809" i="5"/>
  <c r="H43810" i="5"/>
  <c r="H43811" i="5"/>
  <c r="H43812" i="5"/>
  <c r="H43813" i="5"/>
  <c r="H43814" i="5"/>
  <c r="H43815" i="5"/>
  <c r="H43816" i="5"/>
  <c r="H43817" i="5"/>
  <c r="H43818" i="5"/>
  <c r="H43819" i="5"/>
  <c r="H43820" i="5"/>
  <c r="H43821" i="5"/>
  <c r="H43822" i="5"/>
  <c r="H43823" i="5"/>
  <c r="H43824" i="5"/>
  <c r="H43825" i="5"/>
  <c r="H43826" i="5"/>
  <c r="H43827" i="5"/>
  <c r="H43828" i="5"/>
  <c r="H43829" i="5"/>
  <c r="H43830" i="5"/>
  <c r="H43831" i="5"/>
  <c r="H43832" i="5"/>
  <c r="H43833" i="5"/>
  <c r="H43834" i="5"/>
  <c r="H43835" i="5"/>
  <c r="H43836" i="5"/>
  <c r="H43837" i="5"/>
  <c r="H43838" i="5"/>
  <c r="H43839" i="5"/>
  <c r="H43840" i="5"/>
  <c r="H43841" i="5"/>
  <c r="H43842" i="5"/>
  <c r="H43843" i="5"/>
  <c r="H43844" i="5"/>
  <c r="H43845" i="5"/>
  <c r="H43846" i="5"/>
  <c r="H43847" i="5"/>
  <c r="H43848" i="5"/>
  <c r="H43849" i="5"/>
  <c r="H43850" i="5"/>
  <c r="H43851" i="5"/>
  <c r="H43852" i="5"/>
  <c r="H43853" i="5"/>
  <c r="H43854" i="5"/>
  <c r="H43855" i="5"/>
  <c r="H43856" i="5"/>
  <c r="H43857" i="5"/>
  <c r="H43858" i="5"/>
  <c r="H43859" i="5"/>
  <c r="H43860" i="5"/>
  <c r="H43861" i="5"/>
  <c r="H43862" i="5"/>
  <c r="H43863" i="5"/>
  <c r="H43864" i="5"/>
  <c r="H43865" i="5"/>
  <c r="H43866" i="5"/>
  <c r="H43867" i="5"/>
  <c r="H43868" i="5"/>
  <c r="H43869" i="5"/>
  <c r="H43870" i="5"/>
  <c r="H43871" i="5"/>
  <c r="H43872" i="5"/>
  <c r="H43873" i="5"/>
  <c r="H43874" i="5"/>
  <c r="H43875" i="5"/>
  <c r="H43876" i="5"/>
  <c r="H43877" i="5"/>
  <c r="H43878" i="5"/>
  <c r="H43879" i="5"/>
  <c r="H43880" i="5"/>
  <c r="H43881" i="5"/>
  <c r="H43882" i="5"/>
  <c r="H43883" i="5"/>
  <c r="H43884" i="5"/>
  <c r="H43885" i="5"/>
  <c r="H43886" i="5"/>
  <c r="H43887" i="5"/>
  <c r="H43888" i="5"/>
  <c r="H43889" i="5"/>
  <c r="H43890" i="5"/>
  <c r="H43891" i="5"/>
  <c r="H43892" i="5"/>
  <c r="H43893" i="5"/>
  <c r="H43894" i="5"/>
  <c r="H43895" i="5"/>
  <c r="H43896" i="5"/>
  <c r="H43897" i="5"/>
  <c r="H43898" i="5"/>
  <c r="H43899" i="5"/>
  <c r="H43900" i="5"/>
  <c r="H43901" i="5"/>
  <c r="H43902" i="5"/>
  <c r="H43903" i="5"/>
  <c r="H43904" i="5"/>
  <c r="H43905" i="5"/>
  <c r="H43906" i="5"/>
  <c r="H43907" i="5"/>
  <c r="H43908" i="5"/>
  <c r="H43909" i="5"/>
  <c r="H43910" i="5"/>
  <c r="H43911" i="5"/>
  <c r="H43912" i="5"/>
  <c r="H43913" i="5"/>
  <c r="H43914" i="5"/>
  <c r="H43915" i="5"/>
  <c r="H43916" i="5"/>
  <c r="H43917" i="5"/>
  <c r="H43918" i="5"/>
  <c r="H43919" i="5"/>
  <c r="H43920" i="5"/>
  <c r="H43921" i="5"/>
  <c r="H43922" i="5"/>
  <c r="H43923" i="5"/>
  <c r="H43924" i="5"/>
  <c r="H43925" i="5"/>
  <c r="H43926" i="5"/>
  <c r="H43927" i="5"/>
  <c r="H43928" i="5"/>
  <c r="H43929" i="5"/>
  <c r="H43930" i="5"/>
  <c r="H43931" i="5"/>
  <c r="H43932" i="5"/>
  <c r="H43933" i="5"/>
  <c r="H43934" i="5"/>
  <c r="H43935" i="5"/>
  <c r="H43936" i="5"/>
  <c r="H43937" i="5"/>
  <c r="H43938" i="5"/>
  <c r="H43939" i="5"/>
  <c r="H43940" i="5"/>
  <c r="H43941" i="5"/>
  <c r="H43942" i="5"/>
  <c r="H43943" i="5"/>
  <c r="H43944" i="5"/>
  <c r="H43945" i="5"/>
  <c r="H43946" i="5"/>
  <c r="H43947" i="5"/>
  <c r="H43948" i="5"/>
  <c r="H43949" i="5"/>
  <c r="H43950" i="5"/>
  <c r="H43951" i="5"/>
  <c r="H43952" i="5"/>
  <c r="H43953" i="5"/>
  <c r="H43954" i="5"/>
  <c r="H43955" i="5"/>
  <c r="H43956" i="5"/>
  <c r="H43957" i="5"/>
  <c r="H43958" i="5"/>
  <c r="H43959" i="5"/>
  <c r="H43960" i="5"/>
  <c r="H43961" i="5"/>
  <c r="H43962" i="5"/>
  <c r="H43963" i="5"/>
  <c r="H43964" i="5"/>
  <c r="H43965" i="5"/>
  <c r="H43966" i="5"/>
  <c r="H43967" i="5"/>
  <c r="H43968" i="5"/>
  <c r="H43969" i="5"/>
  <c r="H43970" i="5"/>
  <c r="H43971" i="5"/>
  <c r="H43972" i="5"/>
  <c r="H43973" i="5"/>
  <c r="H43974" i="5"/>
  <c r="H43975" i="5"/>
  <c r="H43976" i="5"/>
  <c r="H43977" i="5"/>
  <c r="H43978" i="5"/>
  <c r="H43979" i="5"/>
  <c r="H43980" i="5"/>
  <c r="H43981" i="5"/>
  <c r="H43982" i="5"/>
  <c r="H43983" i="5"/>
  <c r="H43984" i="5"/>
  <c r="H43985" i="5"/>
  <c r="H43986" i="5"/>
  <c r="H43987" i="5"/>
  <c r="H43988" i="5"/>
  <c r="H43989" i="5"/>
  <c r="H43990" i="5"/>
  <c r="H43991" i="5"/>
  <c r="H43992" i="5"/>
  <c r="H43993" i="5"/>
  <c r="H43994" i="5"/>
  <c r="H43995" i="5"/>
  <c r="H43996" i="5"/>
  <c r="H43997" i="5"/>
  <c r="H43998" i="5"/>
  <c r="H43999" i="5"/>
  <c r="H44000" i="5"/>
  <c r="H44001" i="5"/>
  <c r="H44002" i="5"/>
  <c r="H44003" i="5"/>
  <c r="H44004" i="5"/>
  <c r="H44005" i="5"/>
  <c r="H44006" i="5"/>
  <c r="H44007" i="5"/>
  <c r="H44008" i="5"/>
  <c r="H44009" i="5"/>
  <c r="H44010" i="5"/>
  <c r="H44011" i="5"/>
  <c r="H44012" i="5"/>
  <c r="H44013" i="5"/>
  <c r="H44014" i="5"/>
  <c r="H44015" i="5"/>
  <c r="H44016" i="5"/>
  <c r="H44017" i="5"/>
  <c r="H44018" i="5"/>
  <c r="H44019" i="5"/>
  <c r="H44020" i="5"/>
  <c r="H44021" i="5"/>
  <c r="H44022" i="5"/>
  <c r="H44023" i="5"/>
  <c r="H44024" i="5"/>
  <c r="H44025" i="5"/>
  <c r="H44026" i="5"/>
  <c r="H44027" i="5"/>
  <c r="H44028" i="5"/>
  <c r="H44029" i="5"/>
  <c r="H44030" i="5"/>
  <c r="H44031" i="5"/>
  <c r="H44032" i="5"/>
  <c r="H44033" i="5"/>
  <c r="H44034" i="5"/>
  <c r="H44035" i="5"/>
  <c r="H44036" i="5"/>
  <c r="H44037" i="5"/>
  <c r="H44038" i="5"/>
  <c r="H44039" i="5"/>
  <c r="H44040" i="5"/>
  <c r="H44041" i="5"/>
  <c r="H44042" i="5"/>
  <c r="H44043" i="5"/>
  <c r="H44044" i="5"/>
  <c r="H44045" i="5"/>
  <c r="H44046" i="5"/>
  <c r="H44047" i="5"/>
  <c r="H44048" i="5"/>
  <c r="H44049" i="5"/>
  <c r="H44050" i="5"/>
  <c r="H44051" i="5"/>
  <c r="H44052" i="5"/>
  <c r="H44053" i="5"/>
  <c r="H44054" i="5"/>
  <c r="H44055" i="5"/>
  <c r="H44056" i="5"/>
  <c r="H44057" i="5"/>
  <c r="H44058" i="5"/>
  <c r="H44059" i="5"/>
  <c r="H44060" i="5"/>
  <c r="H44061" i="5"/>
  <c r="H44062" i="5"/>
  <c r="H44063" i="5"/>
  <c r="H44064" i="5"/>
  <c r="H44065" i="5"/>
  <c r="H44066" i="5"/>
  <c r="H44067" i="5"/>
  <c r="H44068" i="5"/>
  <c r="H44069" i="5"/>
  <c r="H44070" i="5"/>
  <c r="H44071" i="5"/>
  <c r="H44072" i="5"/>
  <c r="H44073" i="5"/>
  <c r="H44074" i="5"/>
  <c r="H44075" i="5"/>
  <c r="H44076" i="5"/>
  <c r="H44077" i="5"/>
  <c r="H44078" i="5"/>
  <c r="H44079" i="5"/>
  <c r="H44080" i="5"/>
  <c r="H44081" i="5"/>
  <c r="H44082" i="5"/>
  <c r="H44083" i="5"/>
  <c r="H44084" i="5"/>
  <c r="H44085" i="5"/>
  <c r="H44086" i="5"/>
  <c r="H44087" i="5"/>
  <c r="H44088" i="5"/>
  <c r="H44089" i="5"/>
  <c r="H44090" i="5"/>
  <c r="H44091" i="5"/>
  <c r="H44092" i="5"/>
  <c r="H44093" i="5"/>
  <c r="H44094" i="5"/>
  <c r="H44095" i="5"/>
  <c r="H44096" i="5"/>
  <c r="H44097" i="5"/>
  <c r="H44098" i="5"/>
  <c r="H44099" i="5"/>
  <c r="H44100" i="5"/>
  <c r="H44101" i="5"/>
  <c r="H44102" i="5"/>
  <c r="H44103" i="5"/>
  <c r="H44104" i="5"/>
  <c r="H44105" i="5"/>
  <c r="H44106" i="5"/>
  <c r="H44107" i="5"/>
  <c r="H44108" i="5"/>
  <c r="H44109" i="5"/>
  <c r="H44110" i="5"/>
  <c r="H44111" i="5"/>
  <c r="H44112" i="5"/>
  <c r="H44113" i="5"/>
  <c r="H44114" i="5"/>
  <c r="H44115" i="5"/>
  <c r="H44116" i="5"/>
  <c r="H44117" i="5"/>
  <c r="H44118" i="5"/>
  <c r="H44119" i="5"/>
  <c r="H44120" i="5"/>
  <c r="H44121" i="5"/>
  <c r="H44122" i="5"/>
  <c r="H44123" i="5"/>
  <c r="H44124" i="5"/>
  <c r="H44125" i="5"/>
  <c r="H44126" i="5"/>
  <c r="H44127" i="5"/>
  <c r="H44128" i="5"/>
  <c r="H44129" i="5"/>
  <c r="H44130" i="5"/>
  <c r="H44131" i="5"/>
  <c r="H44132" i="5"/>
  <c r="H44133" i="5"/>
  <c r="H44134" i="5"/>
  <c r="H44135" i="5"/>
  <c r="H44136" i="5"/>
  <c r="H44137" i="5"/>
  <c r="H44138" i="5"/>
  <c r="H44139" i="5"/>
  <c r="H44140" i="5"/>
  <c r="H44141" i="5"/>
  <c r="H44142" i="5"/>
  <c r="H44143" i="5"/>
  <c r="H44144" i="5"/>
  <c r="H44145" i="5"/>
  <c r="H44146" i="5"/>
  <c r="H44147" i="5"/>
  <c r="H44148" i="5"/>
  <c r="H44149" i="5"/>
  <c r="H44150" i="5"/>
  <c r="H44151" i="5"/>
  <c r="H44152" i="5"/>
  <c r="H44153" i="5"/>
  <c r="H44154" i="5"/>
  <c r="H44155" i="5"/>
  <c r="H44156" i="5"/>
  <c r="H44157" i="5"/>
  <c r="H44158" i="5"/>
  <c r="H44159" i="5"/>
  <c r="H44160" i="5"/>
  <c r="H44161" i="5"/>
  <c r="H44162" i="5"/>
  <c r="H44163" i="5"/>
  <c r="H44164" i="5"/>
  <c r="H44165" i="5"/>
  <c r="H44166" i="5"/>
  <c r="H44167" i="5"/>
  <c r="H44168" i="5"/>
  <c r="H44169" i="5"/>
  <c r="H44170" i="5"/>
  <c r="H44171" i="5"/>
  <c r="H44172" i="5"/>
  <c r="H44173" i="5"/>
  <c r="H44174" i="5"/>
  <c r="H44175" i="5"/>
  <c r="H44176" i="5"/>
  <c r="H44177" i="5"/>
  <c r="H44178" i="5"/>
  <c r="H44179" i="5"/>
  <c r="H44180" i="5"/>
  <c r="H44181" i="5"/>
  <c r="H44182" i="5"/>
  <c r="H44183" i="5"/>
  <c r="H44184" i="5"/>
  <c r="H44185" i="5"/>
  <c r="H44186" i="5"/>
  <c r="H44187" i="5"/>
  <c r="H44188" i="5"/>
  <c r="H44189" i="5"/>
  <c r="H44190" i="5"/>
  <c r="H44191" i="5"/>
  <c r="H44192" i="5"/>
  <c r="H44193" i="5"/>
  <c r="H44194" i="5"/>
  <c r="H44195" i="5"/>
  <c r="H44196" i="5"/>
  <c r="H44197" i="5"/>
  <c r="H44198" i="5"/>
  <c r="H44199" i="5"/>
  <c r="H44200" i="5"/>
  <c r="H44201" i="5"/>
  <c r="H44202" i="5"/>
  <c r="H44203" i="5"/>
  <c r="H44204" i="5"/>
  <c r="H44205" i="5"/>
  <c r="H44206" i="5"/>
  <c r="H44207" i="5"/>
  <c r="H44208" i="5"/>
  <c r="H44209" i="5"/>
  <c r="H44210" i="5"/>
  <c r="H44211" i="5"/>
  <c r="H44212" i="5"/>
  <c r="H44213" i="5"/>
  <c r="H44214" i="5"/>
  <c r="H44215" i="5"/>
  <c r="H44216" i="5"/>
  <c r="H44217" i="5"/>
  <c r="H44218" i="5"/>
  <c r="H44219" i="5"/>
  <c r="H44220" i="5"/>
  <c r="H44221" i="5"/>
  <c r="H44222" i="5"/>
  <c r="H44223" i="5"/>
  <c r="H44224" i="5"/>
  <c r="H44225" i="5"/>
  <c r="H44226" i="5"/>
  <c r="H44227" i="5"/>
  <c r="H44228" i="5"/>
  <c r="H44229" i="5"/>
  <c r="H44230" i="5"/>
  <c r="H44231" i="5"/>
  <c r="H44232" i="5"/>
  <c r="H44233" i="5"/>
  <c r="H44234" i="5"/>
  <c r="H44235" i="5"/>
  <c r="H44236" i="5"/>
  <c r="H44237" i="5"/>
  <c r="H44238" i="5"/>
  <c r="H44239" i="5"/>
  <c r="H44240" i="5"/>
  <c r="H44241" i="5"/>
  <c r="H44242" i="5"/>
  <c r="H44243" i="5"/>
  <c r="H44244" i="5"/>
  <c r="H44245" i="5"/>
  <c r="H44246" i="5"/>
  <c r="H44247" i="5"/>
  <c r="H44248" i="5"/>
  <c r="H44249" i="5"/>
  <c r="H44250" i="5"/>
  <c r="H44251" i="5"/>
  <c r="H44252" i="5"/>
  <c r="H44253" i="5"/>
  <c r="H44254" i="5"/>
  <c r="H44255" i="5"/>
  <c r="H44256" i="5"/>
  <c r="H44257" i="5"/>
  <c r="H44258" i="5"/>
  <c r="H44259" i="5"/>
  <c r="H44260" i="5"/>
  <c r="H44261" i="5"/>
  <c r="H44262" i="5"/>
  <c r="H44263" i="5"/>
  <c r="H44264" i="5"/>
  <c r="H44265" i="5"/>
  <c r="H44266" i="5"/>
  <c r="H44267" i="5"/>
  <c r="H44268" i="5"/>
  <c r="H44269" i="5"/>
  <c r="H44270" i="5"/>
  <c r="H44271" i="5"/>
  <c r="H44272" i="5"/>
  <c r="H44273" i="5"/>
  <c r="H44274" i="5"/>
  <c r="H44275" i="5"/>
  <c r="H44276" i="5"/>
  <c r="H44277" i="5"/>
  <c r="H44278" i="5"/>
  <c r="H44279" i="5"/>
  <c r="H44280" i="5"/>
  <c r="H44281" i="5"/>
  <c r="H44282" i="5"/>
  <c r="H44283" i="5"/>
  <c r="H44284" i="5"/>
  <c r="H44285" i="5"/>
  <c r="H44286" i="5"/>
  <c r="H44287" i="5"/>
  <c r="H44288" i="5"/>
  <c r="H44289" i="5"/>
  <c r="H44290" i="5"/>
  <c r="H44291" i="5"/>
  <c r="H44292" i="5"/>
  <c r="H44293" i="5"/>
  <c r="H44294" i="5"/>
  <c r="H44295" i="5"/>
  <c r="H44296" i="5"/>
  <c r="H44297" i="5"/>
  <c r="H44298" i="5"/>
  <c r="H44299" i="5"/>
  <c r="H44300" i="5"/>
  <c r="H44301" i="5"/>
  <c r="H44302" i="5"/>
  <c r="H44303" i="5"/>
  <c r="H44304" i="5"/>
  <c r="H44305" i="5"/>
  <c r="H44306" i="5"/>
  <c r="H44307" i="5"/>
  <c r="H44308" i="5"/>
  <c r="H44309" i="5"/>
  <c r="H44310" i="5"/>
  <c r="H44311" i="5"/>
  <c r="H44312" i="5"/>
  <c r="H44313" i="5"/>
  <c r="H44314" i="5"/>
  <c r="H44315" i="5"/>
  <c r="H44316" i="5"/>
  <c r="H44317" i="5"/>
  <c r="H44318" i="5"/>
  <c r="H44319" i="5"/>
  <c r="H44320" i="5"/>
  <c r="H44321" i="5"/>
  <c r="H44322" i="5"/>
  <c r="H44323" i="5"/>
  <c r="H44324" i="5"/>
  <c r="H44325" i="5"/>
  <c r="H44326" i="5"/>
  <c r="H44327" i="5"/>
  <c r="H44328" i="5"/>
  <c r="H44329" i="5"/>
  <c r="H44330" i="5"/>
  <c r="H44331" i="5"/>
  <c r="H44332" i="5"/>
  <c r="H44333" i="5"/>
  <c r="H44334" i="5"/>
  <c r="H44335" i="5"/>
  <c r="H44336" i="5"/>
  <c r="H44337" i="5"/>
  <c r="H44338" i="5"/>
  <c r="H44339" i="5"/>
  <c r="H44340" i="5"/>
  <c r="H44341" i="5"/>
  <c r="H44342" i="5"/>
  <c r="H44343" i="5"/>
  <c r="H44344" i="5"/>
  <c r="H44345" i="5"/>
  <c r="H44346" i="5"/>
  <c r="H44347" i="5"/>
  <c r="H44348" i="5"/>
  <c r="H44349" i="5"/>
  <c r="H44350" i="5"/>
  <c r="H44351" i="5"/>
  <c r="H44352" i="5"/>
  <c r="H44353" i="5"/>
  <c r="H44354" i="5"/>
  <c r="H44355" i="5"/>
  <c r="H44356" i="5"/>
  <c r="H44357" i="5"/>
  <c r="H44358" i="5"/>
  <c r="H44359" i="5"/>
  <c r="H44360" i="5"/>
  <c r="H44361" i="5"/>
  <c r="H44362" i="5"/>
  <c r="H44363" i="5"/>
  <c r="H44364" i="5"/>
  <c r="H44365" i="5"/>
  <c r="H44366" i="5"/>
  <c r="H44367" i="5"/>
  <c r="H44368" i="5"/>
  <c r="H44369" i="5"/>
  <c r="H44370" i="5"/>
  <c r="H44371" i="5"/>
  <c r="H44372" i="5"/>
  <c r="H44373" i="5"/>
  <c r="H44374" i="5"/>
  <c r="H44375" i="5"/>
  <c r="H44376" i="5"/>
  <c r="H44377" i="5"/>
  <c r="H44378" i="5"/>
  <c r="H44379" i="5"/>
  <c r="H44380" i="5"/>
  <c r="H44381" i="5"/>
  <c r="H44382" i="5"/>
  <c r="H44383" i="5"/>
  <c r="H44384" i="5"/>
  <c r="H44385" i="5"/>
  <c r="H44386" i="5"/>
  <c r="H44387" i="5"/>
  <c r="H44388" i="5"/>
  <c r="H44389" i="5"/>
  <c r="H44390" i="5"/>
  <c r="H44391" i="5"/>
  <c r="H44392" i="5"/>
  <c r="H44393" i="5"/>
  <c r="H44394" i="5"/>
  <c r="H44395" i="5"/>
  <c r="H44396" i="5"/>
  <c r="H44397" i="5"/>
  <c r="H44398" i="5"/>
  <c r="H44399" i="5"/>
  <c r="H44400" i="5"/>
  <c r="H44401" i="5"/>
  <c r="H44402" i="5"/>
  <c r="H44403" i="5"/>
  <c r="H44404" i="5"/>
  <c r="H44405" i="5"/>
  <c r="H44406" i="5"/>
  <c r="H44407" i="5"/>
  <c r="H44408" i="5"/>
  <c r="H44409" i="5"/>
  <c r="H44410" i="5"/>
  <c r="H44411" i="5"/>
  <c r="H44412" i="5"/>
  <c r="H44413" i="5"/>
  <c r="H44414" i="5"/>
  <c r="H44415" i="5"/>
  <c r="H44416" i="5"/>
  <c r="H44417" i="5"/>
  <c r="H44418" i="5"/>
  <c r="H44419" i="5"/>
  <c r="H44420" i="5"/>
  <c r="H44421" i="5"/>
  <c r="H44422" i="5"/>
  <c r="H44423" i="5"/>
  <c r="H44424" i="5"/>
  <c r="H44425" i="5"/>
  <c r="H44426" i="5"/>
  <c r="H44427" i="5"/>
  <c r="H44428" i="5"/>
  <c r="H44429" i="5"/>
  <c r="H44430" i="5"/>
  <c r="H44431" i="5"/>
  <c r="H44432" i="5"/>
  <c r="H44433" i="5"/>
  <c r="H44434" i="5"/>
  <c r="H44435" i="5"/>
  <c r="H44436" i="5"/>
  <c r="H44437" i="5"/>
  <c r="H44438" i="5"/>
  <c r="H44439" i="5"/>
  <c r="H44440" i="5"/>
  <c r="H44441" i="5"/>
  <c r="H44442" i="5"/>
  <c r="H44443" i="5"/>
  <c r="H44444" i="5"/>
  <c r="H44445" i="5"/>
  <c r="H44446" i="5"/>
  <c r="H44447" i="5"/>
  <c r="H44448" i="5"/>
  <c r="H44449" i="5"/>
  <c r="H44450" i="5"/>
  <c r="H44451" i="5"/>
  <c r="H44452" i="5"/>
  <c r="H44453" i="5"/>
  <c r="H44454" i="5"/>
  <c r="H44455" i="5"/>
  <c r="H44456" i="5"/>
  <c r="H44457" i="5"/>
  <c r="H44458" i="5"/>
  <c r="H44459" i="5"/>
  <c r="H44460" i="5"/>
  <c r="H44461" i="5"/>
  <c r="H44462" i="5"/>
  <c r="H44463" i="5"/>
  <c r="H44464" i="5"/>
  <c r="H44465" i="5"/>
  <c r="H44466" i="5"/>
  <c r="H44467" i="5"/>
  <c r="H44468" i="5"/>
  <c r="H44469" i="5"/>
  <c r="H44470" i="5"/>
  <c r="H44471" i="5"/>
  <c r="H44472" i="5"/>
  <c r="H44473" i="5"/>
  <c r="H44474" i="5"/>
  <c r="H44475" i="5"/>
  <c r="H44476" i="5"/>
  <c r="H44477" i="5"/>
  <c r="H44478" i="5"/>
  <c r="H44479" i="5"/>
  <c r="H44480" i="5"/>
  <c r="H44481" i="5"/>
  <c r="H44482" i="5"/>
  <c r="H44483" i="5"/>
  <c r="H44484" i="5"/>
  <c r="H44485" i="5"/>
  <c r="H44486" i="5"/>
  <c r="H44487" i="5"/>
  <c r="H44488" i="5"/>
  <c r="H44489" i="5"/>
  <c r="H44490" i="5"/>
  <c r="H44491" i="5"/>
  <c r="H44492" i="5"/>
  <c r="H44493" i="5"/>
  <c r="H44494" i="5"/>
  <c r="H44495" i="5"/>
  <c r="H44496" i="5"/>
  <c r="H44497" i="5"/>
  <c r="H44498" i="5"/>
  <c r="H44499" i="5"/>
  <c r="H44500" i="5"/>
  <c r="H44501" i="5"/>
  <c r="H44502" i="5"/>
  <c r="H44503" i="5"/>
  <c r="H44504" i="5"/>
  <c r="H44505" i="5"/>
  <c r="H44506" i="5"/>
  <c r="H44507" i="5"/>
  <c r="H44508" i="5"/>
  <c r="H44509" i="5"/>
  <c r="H44510" i="5"/>
  <c r="H44511" i="5"/>
  <c r="H44512" i="5"/>
  <c r="H44513" i="5"/>
  <c r="H44514" i="5"/>
  <c r="H44515" i="5"/>
  <c r="H44516" i="5"/>
  <c r="H44517" i="5"/>
  <c r="H44518" i="5"/>
  <c r="H44519" i="5"/>
  <c r="H44520" i="5"/>
  <c r="H44521" i="5"/>
  <c r="H44522" i="5"/>
  <c r="H44523" i="5"/>
  <c r="H44524" i="5"/>
  <c r="H44525" i="5"/>
  <c r="H44526" i="5"/>
  <c r="H44527" i="5"/>
  <c r="H44528" i="5"/>
  <c r="H44529" i="5"/>
  <c r="H44530" i="5"/>
  <c r="H44531" i="5"/>
  <c r="H44532" i="5"/>
  <c r="H44533" i="5"/>
  <c r="H44534" i="5"/>
  <c r="H44535" i="5"/>
  <c r="H44536" i="5"/>
  <c r="H44537" i="5"/>
  <c r="H44538" i="5"/>
  <c r="H44539" i="5"/>
  <c r="H44540" i="5"/>
  <c r="H44541" i="5"/>
  <c r="H44542" i="5"/>
  <c r="H44543" i="5"/>
  <c r="H44544" i="5"/>
  <c r="H44545" i="5"/>
  <c r="H44546" i="5"/>
  <c r="H44547" i="5"/>
  <c r="H44548" i="5"/>
  <c r="H44549" i="5"/>
  <c r="H44550" i="5"/>
  <c r="H44551" i="5"/>
  <c r="H44552" i="5"/>
  <c r="H44553" i="5"/>
  <c r="H44554" i="5"/>
  <c r="H44555" i="5"/>
  <c r="H44556" i="5"/>
  <c r="H44557" i="5"/>
  <c r="H44558" i="5"/>
  <c r="H44559" i="5"/>
  <c r="H44560" i="5"/>
  <c r="H44561" i="5"/>
  <c r="H44562" i="5"/>
  <c r="H44563" i="5"/>
  <c r="H44564" i="5"/>
  <c r="H44565" i="5"/>
  <c r="H44566" i="5"/>
  <c r="H44567" i="5"/>
  <c r="H44568" i="5"/>
  <c r="H44569" i="5"/>
  <c r="H44570" i="5"/>
  <c r="H44571" i="5"/>
  <c r="H44572" i="5"/>
  <c r="H44573" i="5"/>
  <c r="H44574" i="5"/>
  <c r="H44575" i="5"/>
  <c r="H44576" i="5"/>
  <c r="H44577" i="5"/>
  <c r="H44578" i="5"/>
  <c r="H44579" i="5"/>
  <c r="H44580" i="5"/>
  <c r="H44581" i="5"/>
  <c r="H44582" i="5"/>
  <c r="H44583" i="5"/>
  <c r="H44584" i="5"/>
  <c r="H44585" i="5"/>
  <c r="H44586" i="5"/>
  <c r="H44587" i="5"/>
  <c r="H44588" i="5"/>
  <c r="H44589" i="5"/>
  <c r="H44590" i="5"/>
  <c r="H44591" i="5"/>
  <c r="H44592" i="5"/>
  <c r="H44593" i="5"/>
  <c r="H44594" i="5"/>
  <c r="H44595" i="5"/>
  <c r="H44596" i="5"/>
  <c r="H44597" i="5"/>
  <c r="H44598" i="5"/>
  <c r="H44599" i="5"/>
  <c r="H44600" i="5"/>
  <c r="H44601" i="5"/>
  <c r="H44602" i="5"/>
  <c r="H44603" i="5"/>
  <c r="H44604" i="5"/>
  <c r="H44605" i="5"/>
  <c r="H44606" i="5"/>
  <c r="H44607" i="5"/>
  <c r="H44608" i="5"/>
  <c r="H44609" i="5"/>
  <c r="H44610" i="5"/>
  <c r="H44611" i="5"/>
  <c r="H44612" i="5"/>
  <c r="H44613" i="5"/>
  <c r="H44614" i="5"/>
  <c r="H44615" i="5"/>
  <c r="H44616" i="5"/>
  <c r="H44617" i="5"/>
  <c r="H44618" i="5"/>
  <c r="H44619" i="5"/>
  <c r="H44620" i="5"/>
  <c r="H44621" i="5"/>
  <c r="H44622" i="5"/>
  <c r="H44623" i="5"/>
  <c r="H44624" i="5"/>
  <c r="H44625" i="5"/>
  <c r="H44626" i="5"/>
  <c r="H44627" i="5"/>
  <c r="H44628" i="5"/>
  <c r="H44629" i="5"/>
  <c r="H44630" i="5"/>
  <c r="H44631" i="5"/>
  <c r="H44632" i="5"/>
  <c r="H44633" i="5"/>
  <c r="H44634" i="5"/>
  <c r="H44635" i="5"/>
  <c r="H44636" i="5"/>
  <c r="H44637" i="5"/>
  <c r="H44638" i="5"/>
  <c r="H44639" i="5"/>
  <c r="H44640" i="5"/>
  <c r="H44641" i="5"/>
  <c r="H44642" i="5"/>
  <c r="H44643" i="5"/>
  <c r="H44644" i="5"/>
  <c r="H44645" i="5"/>
  <c r="H44646" i="5"/>
  <c r="H44647" i="5"/>
  <c r="H44648" i="5"/>
  <c r="H44649" i="5"/>
  <c r="H44650" i="5"/>
  <c r="H44651" i="5"/>
  <c r="H44652" i="5"/>
  <c r="H44653" i="5"/>
  <c r="H44654" i="5"/>
  <c r="H44655" i="5"/>
  <c r="H44656" i="5"/>
  <c r="H44657" i="5"/>
  <c r="H44658" i="5"/>
  <c r="H44659" i="5"/>
  <c r="H44660" i="5"/>
  <c r="H44661" i="5"/>
  <c r="H44662" i="5"/>
  <c r="H44663" i="5"/>
  <c r="H44664" i="5"/>
  <c r="H44665" i="5"/>
  <c r="H44666" i="5"/>
  <c r="H44667" i="5"/>
  <c r="H44668" i="5"/>
  <c r="H44669" i="5"/>
  <c r="H44670" i="5"/>
  <c r="H44671" i="5"/>
  <c r="H44672" i="5"/>
  <c r="H44673" i="5"/>
  <c r="H44674" i="5"/>
  <c r="H44675" i="5"/>
  <c r="H44676" i="5"/>
  <c r="H44677" i="5"/>
  <c r="H44678" i="5"/>
  <c r="H44679" i="5"/>
  <c r="H44680" i="5"/>
  <c r="H44681" i="5"/>
  <c r="H44682" i="5"/>
  <c r="H44683" i="5"/>
  <c r="H44684" i="5"/>
  <c r="H44685" i="5"/>
  <c r="H44686" i="5"/>
  <c r="H44687" i="5"/>
  <c r="H44688" i="5"/>
  <c r="H44689" i="5"/>
  <c r="H44690" i="5"/>
  <c r="H44691" i="5"/>
  <c r="H44692" i="5"/>
  <c r="H44693" i="5"/>
  <c r="H44694" i="5"/>
  <c r="H44695" i="5"/>
  <c r="H44696" i="5"/>
  <c r="H44697" i="5"/>
  <c r="H44698" i="5"/>
  <c r="H44699" i="5"/>
  <c r="H44700" i="5"/>
  <c r="H44701" i="5"/>
  <c r="H44702" i="5"/>
  <c r="H44703" i="5"/>
  <c r="H44704" i="5"/>
  <c r="H44705" i="5"/>
  <c r="H44706" i="5"/>
  <c r="H44707" i="5"/>
  <c r="H44708" i="5"/>
  <c r="H44709" i="5"/>
  <c r="H44710" i="5"/>
  <c r="H44711" i="5"/>
  <c r="H44712" i="5"/>
  <c r="H44713" i="5"/>
  <c r="H44714" i="5"/>
  <c r="H44715" i="5"/>
  <c r="H44716" i="5"/>
  <c r="H44717" i="5"/>
  <c r="H44718" i="5"/>
  <c r="H44719" i="5"/>
  <c r="H44720" i="5"/>
  <c r="H44721" i="5"/>
  <c r="H44722" i="5"/>
  <c r="H44723" i="5"/>
  <c r="H44724" i="5"/>
  <c r="H44725" i="5"/>
  <c r="H44726" i="5"/>
  <c r="H44727" i="5"/>
  <c r="H44728" i="5"/>
  <c r="H44729" i="5"/>
  <c r="H44730" i="5"/>
  <c r="H44731" i="5"/>
  <c r="H44732" i="5"/>
  <c r="H44733" i="5"/>
  <c r="H44734" i="5"/>
  <c r="H44735" i="5"/>
  <c r="H44736" i="5"/>
  <c r="H44737" i="5"/>
  <c r="H44738" i="5"/>
  <c r="H44739" i="5"/>
  <c r="H44740" i="5"/>
  <c r="H44741" i="5"/>
  <c r="H44742" i="5"/>
  <c r="H44743" i="5"/>
  <c r="H44744" i="5"/>
  <c r="H44745" i="5"/>
  <c r="H44746" i="5"/>
  <c r="H44747" i="5"/>
  <c r="H44748" i="5"/>
  <c r="H44749" i="5"/>
  <c r="H44750" i="5"/>
  <c r="H44751" i="5"/>
  <c r="H44752" i="5"/>
  <c r="H44753" i="5"/>
  <c r="H44754" i="5"/>
  <c r="H44755" i="5"/>
  <c r="H44756" i="5"/>
  <c r="H44757" i="5"/>
  <c r="H44758" i="5"/>
  <c r="H44759" i="5"/>
  <c r="H44760" i="5"/>
  <c r="H44761" i="5"/>
  <c r="H44762" i="5"/>
  <c r="H44763" i="5"/>
  <c r="H44764" i="5"/>
  <c r="H44765" i="5"/>
  <c r="H44766" i="5"/>
  <c r="H44767" i="5"/>
  <c r="H44768" i="5"/>
  <c r="H44769" i="5"/>
  <c r="H44770" i="5"/>
  <c r="H44771" i="5"/>
  <c r="H44772" i="5"/>
  <c r="H44773" i="5"/>
  <c r="H44774" i="5"/>
  <c r="H44775" i="5"/>
  <c r="H44776" i="5"/>
  <c r="H44777" i="5"/>
  <c r="H44778" i="5"/>
  <c r="H44779" i="5"/>
  <c r="H44780" i="5"/>
  <c r="H44781" i="5"/>
  <c r="H44782" i="5"/>
  <c r="H44783" i="5"/>
  <c r="H44784" i="5"/>
  <c r="H44785" i="5"/>
  <c r="H44786" i="5"/>
  <c r="H44787" i="5"/>
  <c r="H44788" i="5"/>
  <c r="H44789" i="5"/>
  <c r="H44790" i="5"/>
  <c r="H44791" i="5"/>
  <c r="H44792" i="5"/>
  <c r="H44793" i="5"/>
  <c r="H44794" i="5"/>
  <c r="H44795" i="5"/>
  <c r="H44796" i="5"/>
  <c r="H44797" i="5"/>
  <c r="H44798" i="5"/>
  <c r="H44799" i="5"/>
  <c r="H44800" i="5"/>
  <c r="H44801" i="5"/>
  <c r="H44802" i="5"/>
  <c r="H44803" i="5"/>
  <c r="H44804" i="5"/>
  <c r="H44805" i="5"/>
  <c r="H44806" i="5"/>
  <c r="H44807" i="5"/>
  <c r="H44808" i="5"/>
  <c r="H44809" i="5"/>
  <c r="H44810" i="5"/>
  <c r="H44811" i="5"/>
  <c r="H44812" i="5"/>
  <c r="H44813" i="5"/>
  <c r="H44814" i="5"/>
  <c r="H44815" i="5"/>
  <c r="H44816" i="5"/>
  <c r="H44817" i="5"/>
  <c r="H44818" i="5"/>
  <c r="H44819" i="5"/>
  <c r="H44820" i="5"/>
  <c r="H44821" i="5"/>
  <c r="H44822" i="5"/>
  <c r="H44823" i="5"/>
  <c r="H44824" i="5"/>
  <c r="H44825" i="5"/>
  <c r="H44826" i="5"/>
  <c r="H44827" i="5"/>
  <c r="H44828" i="5"/>
  <c r="H44829" i="5"/>
  <c r="H44830" i="5"/>
  <c r="H44831" i="5"/>
  <c r="H44832" i="5"/>
  <c r="H44833" i="5"/>
  <c r="H44834" i="5"/>
  <c r="H44835" i="5"/>
  <c r="H44836" i="5"/>
  <c r="H44837" i="5"/>
  <c r="H44838" i="5"/>
  <c r="H44839" i="5"/>
  <c r="H44840" i="5"/>
  <c r="H44841" i="5"/>
  <c r="H44842" i="5"/>
  <c r="H44843" i="5"/>
  <c r="H44844" i="5"/>
  <c r="H44845" i="5"/>
  <c r="H44846" i="5"/>
  <c r="H44847" i="5"/>
  <c r="H44848" i="5"/>
  <c r="H44849" i="5"/>
  <c r="H44850" i="5"/>
  <c r="H44851" i="5"/>
  <c r="H44852" i="5"/>
  <c r="H44853" i="5"/>
  <c r="H44854" i="5"/>
  <c r="H44855" i="5"/>
  <c r="H44856" i="5"/>
  <c r="H44857" i="5"/>
  <c r="H44858" i="5"/>
  <c r="H44859" i="5"/>
  <c r="H44860" i="5"/>
  <c r="H44861" i="5"/>
  <c r="H44862" i="5"/>
  <c r="H44863" i="5"/>
  <c r="H44864" i="5"/>
  <c r="H44865" i="5"/>
  <c r="H44866" i="5"/>
  <c r="H44867" i="5"/>
  <c r="H44868" i="5"/>
  <c r="H44869" i="5"/>
  <c r="H44870" i="5"/>
  <c r="H44871" i="5"/>
  <c r="H44872" i="5"/>
  <c r="H44873" i="5"/>
  <c r="H44874" i="5"/>
  <c r="H44875" i="5"/>
  <c r="H44876" i="5"/>
  <c r="H44877" i="5"/>
  <c r="H44878" i="5"/>
  <c r="H44879" i="5"/>
  <c r="H44880" i="5"/>
  <c r="H44881" i="5"/>
  <c r="H44882" i="5"/>
  <c r="H44883" i="5"/>
  <c r="H44884" i="5"/>
  <c r="H44885" i="5"/>
  <c r="H44886" i="5"/>
  <c r="H44887" i="5"/>
  <c r="H44888" i="5"/>
  <c r="H44889" i="5"/>
  <c r="H44890" i="5"/>
  <c r="H44891" i="5"/>
  <c r="H44892" i="5"/>
  <c r="H44893" i="5"/>
  <c r="H44894" i="5"/>
  <c r="H44895" i="5"/>
  <c r="H44896" i="5"/>
  <c r="H44897" i="5"/>
  <c r="H44898" i="5"/>
  <c r="H44899" i="5"/>
  <c r="H44900" i="5"/>
  <c r="H44901" i="5"/>
  <c r="H44902" i="5"/>
  <c r="H44903" i="5"/>
  <c r="H44904" i="5"/>
  <c r="H44905" i="5"/>
  <c r="H44906" i="5"/>
  <c r="H44907" i="5"/>
  <c r="H44908" i="5"/>
  <c r="H44909" i="5"/>
  <c r="H44910" i="5"/>
  <c r="H44911" i="5"/>
  <c r="H44912" i="5"/>
  <c r="H44913" i="5"/>
  <c r="H44914" i="5"/>
  <c r="H44915" i="5"/>
  <c r="H44916" i="5"/>
  <c r="H44917" i="5"/>
  <c r="H44918" i="5"/>
  <c r="H44919" i="5"/>
  <c r="H44920" i="5"/>
  <c r="H44921" i="5"/>
  <c r="H44922" i="5"/>
  <c r="H44923" i="5"/>
  <c r="H44924" i="5"/>
  <c r="H44925" i="5"/>
  <c r="H44926" i="5"/>
  <c r="H44927" i="5"/>
  <c r="H44928" i="5"/>
  <c r="H44929" i="5"/>
  <c r="H44930" i="5"/>
  <c r="H44931" i="5"/>
  <c r="H44932" i="5"/>
  <c r="H44933" i="5"/>
  <c r="H44934" i="5"/>
  <c r="H44935" i="5"/>
  <c r="H44936" i="5"/>
  <c r="H44937" i="5"/>
  <c r="H44938" i="5"/>
  <c r="H44939" i="5"/>
  <c r="H44940" i="5"/>
  <c r="H44941" i="5"/>
  <c r="H44942" i="5"/>
  <c r="H44943" i="5"/>
  <c r="H44944" i="5"/>
  <c r="H44945" i="5"/>
  <c r="H44946" i="5"/>
  <c r="H44947" i="5"/>
  <c r="H44948" i="5"/>
  <c r="H44949" i="5"/>
  <c r="H44950" i="5"/>
  <c r="H44951" i="5"/>
  <c r="H44952" i="5"/>
  <c r="H44953" i="5"/>
  <c r="H44954" i="5"/>
  <c r="H44955" i="5"/>
  <c r="H44956" i="5"/>
  <c r="H44957" i="5"/>
  <c r="H44958" i="5"/>
  <c r="H44959" i="5"/>
  <c r="H44960" i="5"/>
  <c r="H44961" i="5"/>
  <c r="H44962" i="5"/>
  <c r="H44963" i="5"/>
  <c r="H44964" i="5"/>
  <c r="H44965" i="5"/>
  <c r="H44966" i="5"/>
  <c r="H44967" i="5"/>
  <c r="H44968" i="5"/>
  <c r="H44969" i="5"/>
  <c r="H44970" i="5"/>
  <c r="H44971" i="5"/>
  <c r="H44972" i="5"/>
  <c r="H44973" i="5"/>
  <c r="H44974" i="5"/>
  <c r="H44975" i="5"/>
  <c r="H44976" i="5"/>
  <c r="H44977" i="5"/>
  <c r="H44978" i="5"/>
  <c r="H44979" i="5"/>
  <c r="H44980" i="5"/>
  <c r="H44981" i="5"/>
  <c r="H44982" i="5"/>
  <c r="H44983" i="5"/>
  <c r="H44984" i="5"/>
  <c r="H44985" i="5"/>
  <c r="H44986" i="5"/>
  <c r="H44987" i="5"/>
  <c r="H44988" i="5"/>
  <c r="H44989" i="5"/>
  <c r="H44990" i="5"/>
  <c r="H44991" i="5"/>
  <c r="H44992" i="5"/>
  <c r="H44993" i="5"/>
  <c r="H44994" i="5"/>
  <c r="H44995" i="5"/>
  <c r="H44996" i="5"/>
  <c r="H44997" i="5"/>
  <c r="H44998" i="5"/>
  <c r="H44999" i="5"/>
  <c r="H45000" i="5"/>
  <c r="H45001" i="5"/>
  <c r="H45002" i="5"/>
  <c r="H45003" i="5"/>
  <c r="H45004" i="5"/>
  <c r="H45005" i="5"/>
  <c r="H45006" i="5"/>
  <c r="H45007" i="5"/>
  <c r="H45008" i="5"/>
  <c r="H45009" i="5"/>
  <c r="H45010" i="5"/>
  <c r="H45011" i="5"/>
  <c r="H45012" i="5"/>
  <c r="H45013" i="5"/>
  <c r="H45014" i="5"/>
  <c r="H45015" i="5"/>
  <c r="H45016" i="5"/>
  <c r="H45017" i="5"/>
  <c r="H45018" i="5"/>
  <c r="H45019" i="5"/>
  <c r="H45020" i="5"/>
  <c r="H45021" i="5"/>
  <c r="H45022" i="5"/>
  <c r="H45023" i="5"/>
  <c r="H45024" i="5"/>
  <c r="H45025" i="5"/>
  <c r="H45026" i="5"/>
  <c r="H45027" i="5"/>
  <c r="H45028" i="5"/>
  <c r="H45029" i="5"/>
  <c r="H45030" i="5"/>
  <c r="H45031" i="5"/>
  <c r="H45032" i="5"/>
  <c r="H45033" i="5"/>
  <c r="H45034" i="5"/>
  <c r="H45035" i="5"/>
  <c r="H45036" i="5"/>
  <c r="H45037" i="5"/>
  <c r="H45038" i="5"/>
  <c r="H45039" i="5"/>
  <c r="H45040" i="5"/>
  <c r="H45041" i="5"/>
  <c r="H45042" i="5"/>
  <c r="H45043" i="5"/>
  <c r="H45044" i="5"/>
  <c r="H45045" i="5"/>
  <c r="H45046" i="5"/>
  <c r="H45047" i="5"/>
  <c r="H45048" i="5"/>
  <c r="H45049" i="5"/>
  <c r="H45050" i="5"/>
  <c r="H45051" i="5"/>
  <c r="H45052" i="5"/>
  <c r="H45053" i="5"/>
  <c r="H45054" i="5"/>
  <c r="H45055" i="5"/>
  <c r="H45056" i="5"/>
  <c r="H45057" i="5"/>
  <c r="H45058" i="5"/>
  <c r="H45059" i="5"/>
  <c r="H45060" i="5"/>
  <c r="H45061" i="5"/>
  <c r="H45062" i="5"/>
  <c r="H45063" i="5"/>
  <c r="H45064" i="5"/>
  <c r="H45065" i="5"/>
  <c r="H45066" i="5"/>
  <c r="H45067" i="5"/>
  <c r="H45068" i="5"/>
  <c r="H45069" i="5"/>
  <c r="H45070" i="5"/>
  <c r="H45071" i="5"/>
  <c r="H45072" i="5"/>
  <c r="H45073" i="5"/>
  <c r="H45074" i="5"/>
  <c r="H45075" i="5"/>
  <c r="H45076" i="5"/>
  <c r="H45077" i="5"/>
  <c r="H45078" i="5"/>
  <c r="H45079" i="5"/>
  <c r="H45080" i="5"/>
  <c r="H45081" i="5"/>
  <c r="H45082" i="5"/>
  <c r="H45083" i="5"/>
  <c r="H45084" i="5"/>
  <c r="H45085" i="5"/>
  <c r="H45086" i="5"/>
  <c r="H45087" i="5"/>
  <c r="H45088" i="5"/>
  <c r="H45089" i="5"/>
  <c r="H45090" i="5"/>
  <c r="H45091" i="5"/>
  <c r="H45092" i="5"/>
  <c r="H45093" i="5"/>
  <c r="H45094" i="5"/>
  <c r="H45095" i="5"/>
  <c r="H45096" i="5"/>
  <c r="H45097" i="5"/>
  <c r="H45098" i="5"/>
  <c r="H45099" i="5"/>
  <c r="H45100" i="5"/>
  <c r="H45101" i="5"/>
  <c r="H45102" i="5"/>
  <c r="H45103" i="5"/>
  <c r="H45104" i="5"/>
  <c r="H45105" i="5"/>
  <c r="H45106" i="5"/>
  <c r="H45107" i="5"/>
  <c r="H45108" i="5"/>
  <c r="H45109" i="5"/>
  <c r="H45110" i="5"/>
  <c r="H45111" i="5"/>
  <c r="H45112" i="5"/>
  <c r="H45113" i="5"/>
  <c r="H45114" i="5"/>
  <c r="H45115" i="5"/>
  <c r="H45116" i="5"/>
  <c r="H45117" i="5"/>
  <c r="H45118" i="5"/>
  <c r="H45119" i="5"/>
  <c r="H45120" i="5"/>
  <c r="H45121" i="5"/>
  <c r="H45122" i="5"/>
  <c r="H45123" i="5"/>
  <c r="H45124" i="5"/>
  <c r="H45125" i="5"/>
  <c r="H45126" i="5"/>
  <c r="H45127" i="5"/>
  <c r="H45128" i="5"/>
  <c r="H45129" i="5"/>
  <c r="H45130" i="5"/>
  <c r="H45131" i="5"/>
  <c r="H45132" i="5"/>
  <c r="H45133" i="5"/>
  <c r="H45134" i="5"/>
  <c r="H45135" i="5"/>
  <c r="H45136" i="5"/>
  <c r="H45137" i="5"/>
  <c r="H45138" i="5"/>
  <c r="H45139" i="5"/>
  <c r="H45140" i="5"/>
  <c r="H45141" i="5"/>
  <c r="H45142" i="5"/>
  <c r="H45143" i="5"/>
  <c r="H45144" i="5"/>
  <c r="H45145" i="5"/>
  <c r="H45146" i="5"/>
  <c r="H45147" i="5"/>
  <c r="H45148" i="5"/>
  <c r="H45149" i="5"/>
  <c r="H45150" i="5"/>
  <c r="H45151" i="5"/>
  <c r="H45152" i="5"/>
  <c r="H45153" i="5"/>
  <c r="H45154" i="5"/>
  <c r="H45155" i="5"/>
  <c r="H45156" i="5"/>
  <c r="H45157" i="5"/>
  <c r="H45158" i="5"/>
  <c r="H45159" i="5"/>
  <c r="H45160" i="5"/>
  <c r="H45161" i="5"/>
  <c r="H45162" i="5"/>
  <c r="H45163" i="5"/>
  <c r="H45164" i="5"/>
  <c r="H45165" i="5"/>
  <c r="H45166" i="5"/>
  <c r="H45167" i="5"/>
  <c r="H45168" i="5"/>
  <c r="H45169" i="5"/>
  <c r="H45170" i="5"/>
  <c r="H45171" i="5"/>
  <c r="H45172" i="5"/>
  <c r="H45173" i="5"/>
  <c r="H45174" i="5"/>
  <c r="H45175" i="5"/>
  <c r="H45176" i="5"/>
  <c r="H45177" i="5"/>
  <c r="H45178" i="5"/>
  <c r="H45179" i="5"/>
  <c r="H45180" i="5"/>
  <c r="H45181" i="5"/>
  <c r="H45182" i="5"/>
  <c r="H45183" i="5"/>
  <c r="H45184" i="5"/>
  <c r="H45185" i="5"/>
  <c r="H45186" i="5"/>
  <c r="H45187" i="5"/>
  <c r="H45188" i="5"/>
  <c r="H45189" i="5"/>
  <c r="H45190" i="5"/>
  <c r="H45191" i="5"/>
  <c r="H45192" i="5"/>
  <c r="H45193" i="5"/>
  <c r="H45194" i="5"/>
  <c r="H45195" i="5"/>
  <c r="H45196" i="5"/>
  <c r="H45197" i="5"/>
  <c r="H45198" i="5"/>
  <c r="H45199" i="5"/>
  <c r="H45200" i="5"/>
  <c r="H45201" i="5"/>
  <c r="H45202" i="5"/>
  <c r="H45203" i="5"/>
  <c r="H45204" i="5"/>
  <c r="H45205" i="5"/>
  <c r="H45206" i="5"/>
  <c r="H45207" i="5"/>
  <c r="H45208" i="5"/>
  <c r="H45209" i="5"/>
  <c r="H45210" i="5"/>
  <c r="H45211" i="5"/>
  <c r="H45212" i="5"/>
  <c r="H45213" i="5"/>
  <c r="H45214" i="5"/>
  <c r="H45215" i="5"/>
  <c r="H45216" i="5"/>
  <c r="H45217" i="5"/>
  <c r="H45218" i="5"/>
  <c r="H45219" i="5"/>
  <c r="H45220" i="5"/>
  <c r="H45221" i="5"/>
  <c r="H45222" i="5"/>
  <c r="H45223" i="5"/>
  <c r="H45224" i="5"/>
  <c r="H45225" i="5"/>
  <c r="H45226" i="5"/>
  <c r="H45227" i="5"/>
  <c r="H45228" i="5"/>
  <c r="H45229" i="5"/>
  <c r="H45230" i="5"/>
  <c r="H45231" i="5"/>
  <c r="H45232" i="5"/>
  <c r="H45233" i="5"/>
  <c r="H45234" i="5"/>
  <c r="H45235" i="5"/>
  <c r="H45236" i="5"/>
  <c r="H45237" i="5"/>
  <c r="H45238" i="5"/>
  <c r="H45239" i="5"/>
  <c r="H45240" i="5"/>
  <c r="H45241" i="5"/>
  <c r="H45242" i="5"/>
  <c r="H45243" i="5"/>
  <c r="H45244" i="5"/>
  <c r="H45245" i="5"/>
  <c r="H45246" i="5"/>
  <c r="H45247" i="5"/>
  <c r="H45248" i="5"/>
  <c r="H45249" i="5"/>
  <c r="H45250" i="5"/>
  <c r="H45251" i="5"/>
  <c r="H45252" i="5"/>
  <c r="H45253" i="5"/>
  <c r="H45254" i="5"/>
  <c r="H45255" i="5"/>
  <c r="H45256" i="5"/>
  <c r="H45257" i="5"/>
  <c r="H45258" i="5"/>
  <c r="H45259" i="5"/>
  <c r="H45260" i="5"/>
  <c r="H45261" i="5"/>
  <c r="H45262" i="5"/>
  <c r="H45263" i="5"/>
  <c r="H45264" i="5"/>
  <c r="H45265" i="5"/>
  <c r="H45266" i="5"/>
  <c r="H45267" i="5"/>
  <c r="H45268" i="5"/>
  <c r="H45269" i="5"/>
  <c r="H45270" i="5"/>
  <c r="H45271" i="5"/>
  <c r="H45272" i="5"/>
  <c r="H45273" i="5"/>
  <c r="H45274" i="5"/>
  <c r="H45275" i="5"/>
  <c r="H45276" i="5"/>
  <c r="H45277" i="5"/>
  <c r="H45278" i="5"/>
  <c r="H45279" i="5"/>
  <c r="H45280" i="5"/>
  <c r="H45281" i="5"/>
  <c r="H45282" i="5"/>
  <c r="H45283" i="5"/>
  <c r="H45284" i="5"/>
  <c r="H45285" i="5"/>
  <c r="H45286" i="5"/>
  <c r="H45287" i="5"/>
  <c r="H45288" i="5"/>
  <c r="H45289" i="5"/>
  <c r="H45290" i="5"/>
  <c r="H45291" i="5"/>
  <c r="H45292" i="5"/>
  <c r="H45293" i="5"/>
  <c r="H45294" i="5"/>
  <c r="H45295" i="5"/>
  <c r="H45296" i="5"/>
  <c r="H45297" i="5"/>
  <c r="H45298" i="5"/>
  <c r="H45299" i="5"/>
  <c r="H45300" i="5"/>
  <c r="H45301" i="5"/>
  <c r="H45302" i="5"/>
  <c r="H45303" i="5"/>
  <c r="H45304" i="5"/>
  <c r="H45305" i="5"/>
  <c r="H45306" i="5"/>
  <c r="H45307" i="5"/>
  <c r="H45308" i="5"/>
  <c r="H45309" i="5"/>
  <c r="H45310" i="5"/>
  <c r="H45311" i="5"/>
  <c r="H45312" i="5"/>
  <c r="H45313" i="5"/>
  <c r="H45314" i="5"/>
  <c r="H45315" i="5"/>
  <c r="H45316" i="5"/>
  <c r="H45317" i="5"/>
  <c r="H45318" i="5"/>
  <c r="H45319" i="5"/>
  <c r="H45320" i="5"/>
  <c r="H45321" i="5"/>
  <c r="H45322" i="5"/>
  <c r="H45323" i="5"/>
  <c r="H45324" i="5"/>
  <c r="H45325" i="5"/>
  <c r="H45326" i="5"/>
  <c r="H45327" i="5"/>
  <c r="H45328" i="5"/>
  <c r="H45329" i="5"/>
  <c r="H45330" i="5"/>
  <c r="H45331" i="5"/>
  <c r="H45332" i="5"/>
  <c r="H45333" i="5"/>
  <c r="H45334" i="5"/>
  <c r="H45335" i="5"/>
  <c r="H45336" i="5"/>
  <c r="H45337" i="5"/>
  <c r="H45338" i="5"/>
  <c r="H45339" i="5"/>
  <c r="H45340" i="5"/>
  <c r="H45341" i="5"/>
  <c r="H45342" i="5"/>
  <c r="H45343" i="5"/>
  <c r="H45344" i="5"/>
  <c r="H45345" i="5"/>
  <c r="H45346" i="5"/>
  <c r="H45347" i="5"/>
  <c r="H45348" i="5"/>
  <c r="H45349" i="5"/>
  <c r="H45350" i="5"/>
  <c r="H45351" i="5"/>
  <c r="H45352" i="5"/>
  <c r="H45353" i="5"/>
  <c r="H45354" i="5"/>
  <c r="H45355" i="5"/>
  <c r="H45356" i="5"/>
  <c r="H45357" i="5"/>
  <c r="H45358" i="5"/>
  <c r="H45359" i="5"/>
  <c r="H45360" i="5"/>
  <c r="H45361" i="5"/>
  <c r="H45362" i="5"/>
  <c r="H45363" i="5"/>
  <c r="H45364" i="5"/>
  <c r="H45365" i="5"/>
  <c r="H45366" i="5"/>
  <c r="H45367" i="5"/>
  <c r="H45368" i="5"/>
  <c r="H45369" i="5"/>
  <c r="H45370" i="5"/>
  <c r="H45371" i="5"/>
  <c r="H45372" i="5"/>
  <c r="H45373" i="5"/>
  <c r="H45374" i="5"/>
  <c r="H45375" i="5"/>
  <c r="H45376" i="5"/>
  <c r="H45377" i="5"/>
  <c r="H45378" i="5"/>
  <c r="H45379" i="5"/>
  <c r="H45380" i="5"/>
  <c r="H45381" i="5"/>
  <c r="H45382" i="5"/>
  <c r="H45383" i="5"/>
  <c r="H45384" i="5"/>
  <c r="H45385" i="5"/>
  <c r="H45386" i="5"/>
  <c r="H45387" i="5"/>
  <c r="H45388" i="5"/>
  <c r="H45389" i="5"/>
  <c r="H45390" i="5"/>
  <c r="H45391" i="5"/>
  <c r="H45392" i="5"/>
  <c r="H45393" i="5"/>
  <c r="H45394" i="5"/>
  <c r="H45395" i="5"/>
  <c r="H45396" i="5"/>
  <c r="H45397" i="5"/>
  <c r="H45398" i="5"/>
  <c r="H45399" i="5"/>
  <c r="H45400" i="5"/>
  <c r="H45401" i="5"/>
  <c r="H45402" i="5"/>
  <c r="H45403" i="5"/>
  <c r="H45404" i="5"/>
  <c r="H45405" i="5"/>
  <c r="H45406" i="5"/>
  <c r="H45407" i="5"/>
  <c r="H45408" i="5"/>
  <c r="H45409" i="5"/>
  <c r="H45410" i="5"/>
  <c r="H45411" i="5"/>
  <c r="H45412" i="5"/>
  <c r="H45413" i="5"/>
  <c r="H45414" i="5"/>
  <c r="H45415" i="5"/>
  <c r="H45416" i="5"/>
  <c r="H45417" i="5"/>
  <c r="H45418" i="5"/>
  <c r="H45419" i="5"/>
  <c r="H45420" i="5"/>
  <c r="H45421" i="5"/>
  <c r="H45422" i="5"/>
  <c r="H45423" i="5"/>
  <c r="H45424" i="5"/>
  <c r="H45425" i="5"/>
  <c r="H45426" i="5"/>
  <c r="H45427" i="5"/>
  <c r="H45428" i="5"/>
  <c r="H45429" i="5"/>
  <c r="H45430" i="5"/>
  <c r="H45431" i="5"/>
  <c r="H45432" i="5"/>
  <c r="H45433" i="5"/>
  <c r="H45434" i="5"/>
  <c r="H45435" i="5"/>
  <c r="H45436" i="5"/>
  <c r="H45437" i="5"/>
  <c r="H45438" i="5"/>
  <c r="H45439" i="5"/>
  <c r="H45440" i="5"/>
  <c r="H45441" i="5"/>
  <c r="H45442" i="5"/>
  <c r="H45443" i="5"/>
  <c r="H45444" i="5"/>
  <c r="H45445" i="5"/>
  <c r="H45446" i="5"/>
  <c r="H45447" i="5"/>
  <c r="H45448" i="5"/>
  <c r="H45449" i="5"/>
  <c r="H45450" i="5"/>
  <c r="H45451" i="5"/>
  <c r="H45452" i="5"/>
  <c r="H45453" i="5"/>
  <c r="H45454" i="5"/>
  <c r="H45455" i="5"/>
  <c r="H45456" i="5"/>
  <c r="H45457" i="5"/>
  <c r="H45458" i="5"/>
  <c r="H45459" i="5"/>
  <c r="H45460" i="5"/>
  <c r="H45461" i="5"/>
  <c r="H45462" i="5"/>
  <c r="H45463" i="5"/>
  <c r="H45464" i="5"/>
  <c r="H45465" i="5"/>
  <c r="H45466" i="5"/>
  <c r="H45467" i="5"/>
  <c r="H45468" i="5"/>
  <c r="H45469" i="5"/>
  <c r="H45470" i="5"/>
  <c r="H45471" i="5"/>
  <c r="H45472" i="5"/>
  <c r="H45473" i="5"/>
  <c r="H45474" i="5"/>
  <c r="H45475" i="5"/>
  <c r="H45476" i="5"/>
  <c r="H45477" i="5"/>
  <c r="H45478" i="5"/>
  <c r="H45479" i="5"/>
  <c r="H45480" i="5"/>
  <c r="H45481" i="5"/>
  <c r="H45482" i="5"/>
  <c r="H45483" i="5"/>
  <c r="H45484" i="5"/>
  <c r="H45485" i="5"/>
  <c r="H45486" i="5"/>
  <c r="H45487" i="5"/>
  <c r="H45488" i="5"/>
  <c r="H45489" i="5"/>
  <c r="H45490" i="5"/>
  <c r="H45491" i="5"/>
  <c r="H45492" i="5"/>
  <c r="H45493" i="5"/>
  <c r="H45494" i="5"/>
  <c r="H45495" i="5"/>
  <c r="H45496" i="5"/>
  <c r="H45497" i="5"/>
  <c r="H45498" i="5"/>
  <c r="H45499" i="5"/>
  <c r="H45500" i="5"/>
  <c r="H45501" i="5"/>
  <c r="H45502" i="5"/>
  <c r="H45503" i="5"/>
  <c r="H45504" i="5"/>
  <c r="H45505" i="5"/>
  <c r="H45506" i="5"/>
  <c r="H45507" i="5"/>
  <c r="H45508" i="5"/>
  <c r="H45509" i="5"/>
  <c r="H45510" i="5"/>
  <c r="H45511" i="5"/>
  <c r="H45512" i="5"/>
  <c r="H45513" i="5"/>
  <c r="H45514" i="5"/>
  <c r="H45515" i="5"/>
  <c r="H45516" i="5"/>
  <c r="H45517" i="5"/>
  <c r="H45518" i="5"/>
  <c r="H45519" i="5"/>
  <c r="H45520" i="5"/>
  <c r="H45521" i="5"/>
  <c r="H45522" i="5"/>
  <c r="H45523" i="5"/>
  <c r="H45524" i="5"/>
  <c r="H45525" i="5"/>
  <c r="H45526" i="5"/>
  <c r="H45527" i="5"/>
  <c r="H45528" i="5"/>
  <c r="H45529" i="5"/>
  <c r="H45530" i="5"/>
  <c r="H45531" i="5"/>
  <c r="H45532" i="5"/>
  <c r="H45533" i="5"/>
  <c r="H45534" i="5"/>
  <c r="H45535" i="5"/>
  <c r="H45536" i="5"/>
  <c r="H45537" i="5"/>
  <c r="H45538" i="5"/>
  <c r="H45539" i="5"/>
  <c r="H45540" i="5"/>
  <c r="H45541" i="5"/>
  <c r="H45542" i="5"/>
  <c r="H45543" i="5"/>
  <c r="H45544" i="5"/>
  <c r="H45545" i="5"/>
  <c r="H45546" i="5"/>
  <c r="H45547" i="5"/>
  <c r="H45548" i="5"/>
  <c r="H45549" i="5"/>
  <c r="H45550" i="5"/>
  <c r="H45551" i="5"/>
  <c r="H45552" i="5"/>
  <c r="H45553" i="5"/>
  <c r="H45554" i="5"/>
  <c r="H45555" i="5"/>
  <c r="H45556" i="5"/>
  <c r="H45557" i="5"/>
  <c r="H45558" i="5"/>
  <c r="H45559" i="5"/>
  <c r="H45560" i="5"/>
  <c r="H45561" i="5"/>
  <c r="H45562" i="5"/>
  <c r="H45563" i="5"/>
  <c r="H45564" i="5"/>
  <c r="H45565" i="5"/>
  <c r="H45566" i="5"/>
  <c r="H45567" i="5"/>
  <c r="H45568" i="5"/>
  <c r="H45569" i="5"/>
  <c r="H45570" i="5"/>
  <c r="H45571" i="5"/>
  <c r="H45572" i="5"/>
  <c r="H45573" i="5"/>
  <c r="H45574" i="5"/>
  <c r="H45575" i="5"/>
  <c r="H45576" i="5"/>
  <c r="H45577" i="5"/>
  <c r="H45578" i="5"/>
  <c r="H45579" i="5"/>
  <c r="H45580" i="5"/>
  <c r="H45581" i="5"/>
  <c r="H45582" i="5"/>
  <c r="H45583" i="5"/>
  <c r="H45584" i="5"/>
  <c r="H45585" i="5"/>
  <c r="H45586" i="5"/>
  <c r="H45587" i="5"/>
  <c r="H45588" i="5"/>
  <c r="H45589" i="5"/>
  <c r="H45590" i="5"/>
  <c r="H45591" i="5"/>
  <c r="H45592" i="5"/>
  <c r="H45593" i="5"/>
  <c r="H45594" i="5"/>
  <c r="H45595" i="5"/>
  <c r="H45596" i="5"/>
  <c r="H45597" i="5"/>
  <c r="H45598" i="5"/>
  <c r="H45599" i="5"/>
  <c r="H45600" i="5"/>
  <c r="H45601" i="5"/>
  <c r="H45602" i="5"/>
  <c r="H45603" i="5"/>
  <c r="H45604" i="5"/>
  <c r="H45605" i="5"/>
  <c r="H45606" i="5"/>
  <c r="H45607" i="5"/>
  <c r="H45608" i="5"/>
  <c r="H45609" i="5"/>
  <c r="H45610" i="5"/>
  <c r="H45611" i="5"/>
  <c r="H45612" i="5"/>
  <c r="H45613" i="5"/>
  <c r="H45614" i="5"/>
  <c r="H45615" i="5"/>
  <c r="H45616" i="5"/>
  <c r="H45617" i="5"/>
  <c r="H45618" i="5"/>
  <c r="H45619" i="5"/>
  <c r="H45620" i="5"/>
  <c r="H45621" i="5"/>
  <c r="H45622" i="5"/>
  <c r="H45623" i="5"/>
  <c r="H45624" i="5"/>
  <c r="H45625" i="5"/>
  <c r="H45626" i="5"/>
  <c r="H45627" i="5"/>
  <c r="H45628" i="5"/>
  <c r="H45629" i="5"/>
  <c r="H45630" i="5"/>
  <c r="H45631" i="5"/>
  <c r="H45632" i="5"/>
  <c r="H45633" i="5"/>
  <c r="H45634" i="5"/>
  <c r="H45635" i="5"/>
  <c r="H45636" i="5"/>
  <c r="H45637" i="5"/>
  <c r="H45638" i="5"/>
  <c r="H45639" i="5"/>
  <c r="H45640" i="5"/>
  <c r="H45641" i="5"/>
  <c r="H45642" i="5"/>
  <c r="H45643" i="5"/>
  <c r="H45644" i="5"/>
  <c r="H45645" i="5"/>
  <c r="H45646" i="5"/>
  <c r="H45647" i="5"/>
  <c r="H45648" i="5"/>
  <c r="H45649" i="5"/>
  <c r="H45650" i="5"/>
  <c r="H45651" i="5"/>
  <c r="H45652" i="5"/>
  <c r="H45653" i="5"/>
  <c r="H45654" i="5"/>
  <c r="H45655" i="5"/>
  <c r="H45656" i="5"/>
  <c r="H45657" i="5"/>
  <c r="H45658" i="5"/>
  <c r="H45659" i="5"/>
  <c r="H45660" i="5"/>
  <c r="H45661" i="5"/>
  <c r="H45662" i="5"/>
  <c r="H45663" i="5"/>
  <c r="H45664" i="5"/>
  <c r="H45665" i="5"/>
  <c r="H45666" i="5"/>
  <c r="H45667" i="5"/>
  <c r="H45668" i="5"/>
  <c r="H45669" i="5"/>
  <c r="H45670" i="5"/>
  <c r="H45671" i="5"/>
  <c r="H45672" i="5"/>
  <c r="H45673" i="5"/>
  <c r="H45674" i="5"/>
  <c r="H45675" i="5"/>
  <c r="H45676" i="5"/>
  <c r="H45677" i="5"/>
  <c r="H45678" i="5"/>
  <c r="H45679" i="5"/>
  <c r="H45680" i="5"/>
  <c r="H45681" i="5"/>
  <c r="H45682" i="5"/>
  <c r="H45683" i="5"/>
  <c r="H45684" i="5"/>
  <c r="H45685" i="5"/>
  <c r="H45686" i="5"/>
  <c r="H45687" i="5"/>
  <c r="H45688" i="5"/>
  <c r="H45689" i="5"/>
  <c r="H45690" i="5"/>
  <c r="H45691" i="5"/>
  <c r="H45692" i="5"/>
  <c r="H45693" i="5"/>
  <c r="H45694" i="5"/>
  <c r="H45695" i="5"/>
  <c r="H45696" i="5"/>
  <c r="H45697" i="5"/>
  <c r="H45698" i="5"/>
  <c r="H45699" i="5"/>
  <c r="H45700" i="5"/>
  <c r="H45701" i="5"/>
  <c r="H45702" i="5"/>
  <c r="H45703" i="5"/>
  <c r="H45704" i="5"/>
  <c r="H45705" i="5"/>
  <c r="H45706" i="5"/>
  <c r="H45707" i="5"/>
  <c r="H45708" i="5"/>
  <c r="H45709" i="5"/>
  <c r="H45710" i="5"/>
  <c r="H45711" i="5"/>
  <c r="H45712" i="5"/>
  <c r="H45713" i="5"/>
  <c r="H45714" i="5"/>
  <c r="H45715" i="5"/>
  <c r="H45716" i="5"/>
  <c r="H45717" i="5"/>
  <c r="H45718" i="5"/>
  <c r="H45719" i="5"/>
  <c r="H45720" i="5"/>
  <c r="H45721" i="5"/>
  <c r="H45722" i="5"/>
  <c r="H45723" i="5"/>
  <c r="H45724" i="5"/>
  <c r="H45725" i="5"/>
  <c r="H45726" i="5"/>
  <c r="H45727" i="5"/>
  <c r="H45728" i="5"/>
  <c r="H45729" i="5"/>
  <c r="H45730" i="5"/>
  <c r="H45731" i="5"/>
  <c r="H45732" i="5"/>
  <c r="H45733" i="5"/>
  <c r="H45734" i="5"/>
  <c r="H45735" i="5"/>
  <c r="H45736" i="5"/>
  <c r="H45737" i="5"/>
  <c r="H45738" i="5"/>
  <c r="H45739" i="5"/>
  <c r="H45740" i="5"/>
  <c r="H45741" i="5"/>
  <c r="H45742" i="5"/>
  <c r="H45743" i="5"/>
  <c r="H45744" i="5"/>
  <c r="H45745" i="5"/>
  <c r="H45746" i="5"/>
  <c r="H45747" i="5"/>
  <c r="H45748" i="5"/>
  <c r="H45749" i="5"/>
  <c r="H45750" i="5"/>
  <c r="H45751" i="5"/>
  <c r="H45752" i="5"/>
  <c r="H45753" i="5"/>
  <c r="H45754" i="5"/>
  <c r="H45755" i="5"/>
  <c r="H45756" i="5"/>
  <c r="H45757" i="5"/>
  <c r="H45758" i="5"/>
  <c r="H45759" i="5"/>
  <c r="H45760" i="5"/>
  <c r="H45761" i="5"/>
  <c r="H45762" i="5"/>
  <c r="H45763" i="5"/>
  <c r="H45764" i="5"/>
  <c r="H45765" i="5"/>
  <c r="H45766" i="5"/>
  <c r="H45767" i="5"/>
  <c r="H45768" i="5"/>
  <c r="H45769" i="5"/>
  <c r="H45770" i="5"/>
  <c r="H45771" i="5"/>
  <c r="H45772" i="5"/>
  <c r="H45773" i="5"/>
  <c r="H45774" i="5"/>
  <c r="H45775" i="5"/>
  <c r="H45776" i="5"/>
  <c r="H45777" i="5"/>
  <c r="H45778" i="5"/>
  <c r="H45779" i="5"/>
  <c r="H45780" i="5"/>
  <c r="H45781" i="5"/>
  <c r="H45782" i="5"/>
  <c r="H45783" i="5"/>
  <c r="H45784" i="5"/>
  <c r="H45785" i="5"/>
  <c r="H45786" i="5"/>
  <c r="H45787" i="5"/>
  <c r="H45788" i="5"/>
  <c r="H45789" i="5"/>
  <c r="H45790" i="5"/>
  <c r="H45791" i="5"/>
  <c r="H45792" i="5"/>
  <c r="H45793" i="5"/>
  <c r="H45794" i="5"/>
  <c r="H45795" i="5"/>
  <c r="H45796" i="5"/>
  <c r="H45797" i="5"/>
  <c r="H45798" i="5"/>
  <c r="H45799" i="5"/>
  <c r="H45800" i="5"/>
  <c r="H45801" i="5"/>
  <c r="H45802" i="5"/>
  <c r="H45803" i="5"/>
  <c r="H45804" i="5"/>
  <c r="H45805" i="5"/>
  <c r="H45806" i="5"/>
  <c r="H45807" i="5"/>
  <c r="H45808" i="5"/>
  <c r="H45809" i="5"/>
  <c r="H45810" i="5"/>
  <c r="H45811" i="5"/>
  <c r="H45812" i="5"/>
  <c r="H45813" i="5"/>
  <c r="H45814" i="5"/>
  <c r="H45815" i="5"/>
  <c r="H45816" i="5"/>
  <c r="H45817" i="5"/>
  <c r="H45818" i="5"/>
  <c r="H45819" i="5"/>
  <c r="H45820" i="5"/>
  <c r="H45821" i="5"/>
  <c r="H45822" i="5"/>
  <c r="H45823" i="5"/>
  <c r="H45824" i="5"/>
  <c r="H45825" i="5"/>
  <c r="H45826" i="5"/>
  <c r="H45827" i="5"/>
  <c r="H45828" i="5"/>
  <c r="H45829" i="5"/>
  <c r="H45830" i="5"/>
  <c r="H45831" i="5"/>
  <c r="H45832" i="5"/>
  <c r="H45833" i="5"/>
  <c r="H45834" i="5"/>
  <c r="H45835" i="5"/>
  <c r="H45836" i="5"/>
  <c r="H45837" i="5"/>
  <c r="H45838" i="5"/>
  <c r="H45839" i="5"/>
  <c r="H45840" i="5"/>
  <c r="H45841" i="5"/>
  <c r="H45842" i="5"/>
  <c r="H45843" i="5"/>
  <c r="H45844" i="5"/>
  <c r="H45845" i="5"/>
  <c r="H45846" i="5"/>
  <c r="H45847" i="5"/>
  <c r="H45848" i="5"/>
  <c r="H45849" i="5"/>
  <c r="H45850" i="5"/>
  <c r="H45851" i="5"/>
  <c r="H45852" i="5"/>
  <c r="H45853" i="5"/>
  <c r="H45854" i="5"/>
  <c r="H45855" i="5"/>
  <c r="H45856" i="5"/>
  <c r="H45857" i="5"/>
  <c r="H45858" i="5"/>
  <c r="H45859" i="5"/>
  <c r="H45860" i="5"/>
  <c r="H45861" i="5"/>
  <c r="H45862" i="5"/>
  <c r="H45863" i="5"/>
  <c r="H45864" i="5"/>
  <c r="H45865" i="5"/>
  <c r="H45866" i="5"/>
  <c r="H45867" i="5"/>
  <c r="H45868" i="5"/>
  <c r="H45869" i="5"/>
  <c r="H45870" i="5"/>
  <c r="H45871" i="5"/>
  <c r="H45872" i="5"/>
  <c r="H45873" i="5"/>
  <c r="H45874" i="5"/>
  <c r="H45875" i="5"/>
  <c r="H45876" i="5"/>
  <c r="H45877" i="5"/>
  <c r="H45878" i="5"/>
  <c r="H45879" i="5"/>
  <c r="H45880" i="5"/>
  <c r="H45881" i="5"/>
  <c r="H45882" i="5"/>
  <c r="H45883" i="5"/>
  <c r="H45884" i="5"/>
  <c r="H45885" i="5"/>
  <c r="H45886" i="5"/>
  <c r="H45887" i="5"/>
  <c r="H45888" i="5"/>
  <c r="H45889" i="5"/>
  <c r="H45890" i="5"/>
  <c r="H45891" i="5"/>
  <c r="H45892" i="5"/>
  <c r="H45893" i="5"/>
  <c r="H45894" i="5"/>
  <c r="H45895" i="5"/>
  <c r="H45896" i="5"/>
  <c r="H45897" i="5"/>
  <c r="H45898" i="5"/>
  <c r="H45899" i="5"/>
  <c r="H45900" i="5"/>
  <c r="H45901" i="5"/>
  <c r="H45902" i="5"/>
  <c r="H45903" i="5"/>
  <c r="H45904" i="5"/>
  <c r="H45905" i="5"/>
  <c r="H45906" i="5"/>
  <c r="H45907" i="5"/>
  <c r="H45908" i="5"/>
  <c r="H45909" i="5"/>
  <c r="H45910" i="5"/>
  <c r="H45911" i="5"/>
  <c r="H45912" i="5"/>
  <c r="H45913" i="5"/>
  <c r="H45914" i="5"/>
  <c r="H45915" i="5"/>
  <c r="H45916" i="5"/>
  <c r="H45917" i="5"/>
  <c r="H45918" i="5"/>
  <c r="H45919" i="5"/>
  <c r="H45920" i="5"/>
  <c r="H45921" i="5"/>
  <c r="H45922" i="5"/>
  <c r="H45923" i="5"/>
  <c r="H45924" i="5"/>
  <c r="H45925" i="5"/>
  <c r="H45926" i="5"/>
  <c r="H45927" i="5"/>
  <c r="H45928" i="5"/>
  <c r="H45929" i="5"/>
  <c r="H45930" i="5"/>
  <c r="H45931" i="5"/>
  <c r="H45932" i="5"/>
  <c r="H45933" i="5"/>
  <c r="H45934" i="5"/>
  <c r="H45935" i="5"/>
  <c r="H45936" i="5"/>
  <c r="H45937" i="5"/>
  <c r="H45938" i="5"/>
  <c r="H45939" i="5"/>
  <c r="H45940" i="5"/>
  <c r="H45941" i="5"/>
  <c r="H45942" i="5"/>
  <c r="H45943" i="5"/>
  <c r="H45944" i="5"/>
  <c r="H45945" i="5"/>
  <c r="H45946" i="5"/>
  <c r="H45947" i="5"/>
  <c r="H45948" i="5"/>
  <c r="H45949" i="5"/>
  <c r="H45950" i="5"/>
  <c r="H45951" i="5"/>
  <c r="H45952" i="5"/>
  <c r="H45953" i="5"/>
  <c r="H45954" i="5"/>
  <c r="H45955" i="5"/>
  <c r="H45956" i="5"/>
  <c r="H45957" i="5"/>
  <c r="H45958" i="5"/>
  <c r="H45959" i="5"/>
  <c r="H45960" i="5"/>
  <c r="H45961" i="5"/>
  <c r="H45962" i="5"/>
  <c r="H45963" i="5"/>
  <c r="H45964" i="5"/>
  <c r="H45965" i="5"/>
  <c r="H45966" i="5"/>
  <c r="H45967" i="5"/>
  <c r="H45968" i="5"/>
  <c r="H45969" i="5"/>
  <c r="H45970" i="5"/>
  <c r="H45971" i="5"/>
  <c r="H45972" i="5"/>
  <c r="H45973" i="5"/>
  <c r="H45974" i="5"/>
  <c r="H45975" i="5"/>
  <c r="H45976" i="5"/>
  <c r="H45977" i="5"/>
  <c r="H45978" i="5"/>
  <c r="H45979" i="5"/>
  <c r="H45980" i="5"/>
  <c r="H45981" i="5"/>
  <c r="H45982" i="5"/>
  <c r="H45983" i="5"/>
  <c r="H45984" i="5"/>
  <c r="H45985" i="5"/>
  <c r="H45986" i="5"/>
  <c r="H45987" i="5"/>
  <c r="H45988" i="5"/>
  <c r="H45989" i="5"/>
  <c r="H45990" i="5"/>
  <c r="H45991" i="5"/>
  <c r="H45992" i="5"/>
  <c r="H45993" i="5"/>
  <c r="H45994" i="5"/>
  <c r="H45995" i="5"/>
  <c r="H45996" i="5"/>
  <c r="H45997" i="5"/>
  <c r="H45998" i="5"/>
  <c r="H45999" i="5"/>
  <c r="H46000" i="5"/>
  <c r="H46001" i="5"/>
  <c r="H46002" i="5"/>
  <c r="H46003" i="5"/>
  <c r="H46004" i="5"/>
  <c r="H46005" i="5"/>
  <c r="H46006" i="5"/>
  <c r="H46007" i="5"/>
  <c r="H46008" i="5"/>
  <c r="H46009" i="5"/>
  <c r="H46010" i="5"/>
  <c r="H46011" i="5"/>
  <c r="H46012" i="5"/>
  <c r="H46013" i="5"/>
  <c r="H46014" i="5"/>
  <c r="H46015" i="5"/>
  <c r="H46016" i="5"/>
  <c r="H46017" i="5"/>
  <c r="H46018" i="5"/>
  <c r="H46019" i="5"/>
  <c r="H46020" i="5"/>
  <c r="H46021" i="5"/>
  <c r="H46022" i="5"/>
  <c r="H46023" i="5"/>
  <c r="H46024" i="5"/>
  <c r="H46025" i="5"/>
  <c r="H46026" i="5"/>
  <c r="H46027" i="5"/>
  <c r="H46028" i="5"/>
  <c r="H46029" i="5"/>
  <c r="H46030" i="5"/>
  <c r="H46031" i="5"/>
  <c r="H46032" i="5"/>
  <c r="H46033" i="5"/>
  <c r="H46034" i="5"/>
  <c r="H46035" i="5"/>
  <c r="H46036" i="5"/>
  <c r="H46037" i="5"/>
  <c r="H46038" i="5"/>
  <c r="H46039" i="5"/>
  <c r="H46040" i="5"/>
  <c r="H46041" i="5"/>
  <c r="H46042" i="5"/>
  <c r="H46043" i="5"/>
  <c r="H46044" i="5"/>
  <c r="H46045" i="5"/>
  <c r="H46046" i="5"/>
  <c r="H46047" i="5"/>
  <c r="H46048" i="5"/>
  <c r="H46049" i="5"/>
  <c r="H46050" i="5"/>
  <c r="H46051" i="5"/>
  <c r="H46052" i="5"/>
  <c r="H46053" i="5"/>
  <c r="H46054" i="5"/>
  <c r="H46055" i="5"/>
  <c r="H46056" i="5"/>
  <c r="H46057" i="5"/>
  <c r="H46058" i="5"/>
  <c r="H46059" i="5"/>
  <c r="H46060" i="5"/>
  <c r="H46061" i="5"/>
  <c r="H46062" i="5"/>
  <c r="H46063" i="5"/>
  <c r="H46064" i="5"/>
  <c r="H46065" i="5"/>
  <c r="H46066" i="5"/>
  <c r="H46067" i="5"/>
  <c r="H46068" i="5"/>
  <c r="H46069" i="5"/>
  <c r="H46070" i="5"/>
  <c r="H46071" i="5"/>
  <c r="H46072" i="5"/>
  <c r="H46073" i="5"/>
  <c r="H46074" i="5"/>
  <c r="H46075" i="5"/>
  <c r="H46076" i="5"/>
  <c r="H46077" i="5"/>
  <c r="H46078" i="5"/>
  <c r="H46079" i="5"/>
  <c r="H46080" i="5"/>
  <c r="H46081" i="5"/>
  <c r="H46082" i="5"/>
  <c r="H46083" i="5"/>
  <c r="H46084" i="5"/>
  <c r="H46085" i="5"/>
  <c r="H46086" i="5"/>
  <c r="H46087" i="5"/>
  <c r="H46088" i="5"/>
  <c r="H46089" i="5"/>
  <c r="H46090" i="5"/>
  <c r="H46091" i="5"/>
  <c r="H46092" i="5"/>
  <c r="H46093" i="5"/>
  <c r="H46094" i="5"/>
  <c r="H46095" i="5"/>
  <c r="H46096" i="5"/>
  <c r="H46097" i="5"/>
  <c r="H46098" i="5"/>
  <c r="H46099" i="5"/>
  <c r="H46100" i="5"/>
  <c r="H46101" i="5"/>
  <c r="H46102" i="5"/>
  <c r="H46103" i="5"/>
  <c r="H46104" i="5"/>
  <c r="H46105" i="5"/>
  <c r="H46106" i="5"/>
  <c r="H46107" i="5"/>
  <c r="H46108" i="5"/>
  <c r="H46109" i="5"/>
  <c r="H46110" i="5"/>
  <c r="H46111" i="5"/>
  <c r="H46112" i="5"/>
  <c r="H46113" i="5"/>
  <c r="H46114" i="5"/>
  <c r="H46115" i="5"/>
  <c r="H46116" i="5"/>
  <c r="H46117" i="5"/>
  <c r="H46118" i="5"/>
  <c r="H46119" i="5"/>
  <c r="H46120" i="5"/>
  <c r="H46121" i="5"/>
  <c r="H46122" i="5"/>
  <c r="H46123" i="5"/>
  <c r="H46124" i="5"/>
  <c r="H46125" i="5"/>
  <c r="H46126" i="5"/>
  <c r="H46127" i="5"/>
  <c r="H46128" i="5"/>
  <c r="H46129" i="5"/>
  <c r="H46130" i="5"/>
  <c r="H46131" i="5"/>
  <c r="H46132" i="5"/>
  <c r="H46133" i="5"/>
  <c r="H46134" i="5"/>
  <c r="H46135" i="5"/>
  <c r="H46136" i="5"/>
  <c r="H46137" i="5"/>
  <c r="H46138" i="5"/>
  <c r="H46139" i="5"/>
  <c r="H46140" i="5"/>
  <c r="H46141" i="5"/>
  <c r="H46142" i="5"/>
  <c r="H46143" i="5"/>
  <c r="H46144" i="5"/>
  <c r="H46145" i="5"/>
  <c r="H46146" i="5"/>
  <c r="H46147" i="5"/>
  <c r="H46148" i="5"/>
  <c r="H46149" i="5"/>
  <c r="H46150" i="5"/>
  <c r="H46151" i="5"/>
  <c r="H46152" i="5"/>
  <c r="H46153" i="5"/>
  <c r="H46154" i="5"/>
  <c r="H46155" i="5"/>
  <c r="H46156" i="5"/>
  <c r="H46157" i="5"/>
  <c r="H46158" i="5"/>
  <c r="H46159" i="5"/>
  <c r="H46160" i="5"/>
  <c r="H46161" i="5"/>
  <c r="H46162" i="5"/>
  <c r="H46163" i="5"/>
  <c r="H46164" i="5"/>
  <c r="H46165" i="5"/>
  <c r="H46166" i="5"/>
  <c r="H46167" i="5"/>
  <c r="H46168" i="5"/>
  <c r="H46169" i="5"/>
  <c r="H46170" i="5"/>
  <c r="H46171" i="5"/>
  <c r="H46172" i="5"/>
  <c r="H46173" i="5"/>
  <c r="H46174" i="5"/>
  <c r="H46175" i="5"/>
  <c r="H46176" i="5"/>
  <c r="H46177" i="5"/>
  <c r="H46178" i="5"/>
  <c r="H46179" i="5"/>
  <c r="H46180" i="5"/>
  <c r="H46181" i="5"/>
  <c r="H46182" i="5"/>
  <c r="H46183" i="5"/>
  <c r="H46184" i="5"/>
  <c r="H46185" i="5"/>
  <c r="H46186" i="5"/>
  <c r="H46187" i="5"/>
  <c r="H46188" i="5"/>
  <c r="H46189" i="5"/>
  <c r="H46190" i="5"/>
  <c r="H46191" i="5"/>
  <c r="H46192" i="5"/>
  <c r="H46193" i="5"/>
  <c r="H46194" i="5"/>
  <c r="H46195" i="5"/>
  <c r="H46196" i="5"/>
  <c r="H46197" i="5"/>
  <c r="H46198" i="5"/>
  <c r="H46199" i="5"/>
  <c r="H46200" i="5"/>
  <c r="H46201" i="5"/>
  <c r="H46202" i="5"/>
  <c r="H46203" i="5"/>
  <c r="H46204" i="5"/>
  <c r="H46205" i="5"/>
  <c r="H46206" i="5"/>
  <c r="H46207" i="5"/>
  <c r="H46208" i="5"/>
  <c r="H46209" i="5"/>
  <c r="H46210" i="5"/>
  <c r="H46211" i="5"/>
  <c r="H46212" i="5"/>
  <c r="H46213" i="5"/>
  <c r="H46214" i="5"/>
  <c r="H46215" i="5"/>
  <c r="H46216" i="5"/>
  <c r="H46217" i="5"/>
  <c r="H46218" i="5"/>
  <c r="H46219" i="5"/>
  <c r="H46220" i="5"/>
  <c r="H46221" i="5"/>
  <c r="H46222" i="5"/>
  <c r="H46223" i="5"/>
  <c r="H46224" i="5"/>
  <c r="H46225" i="5"/>
  <c r="H46226" i="5"/>
  <c r="H46227" i="5"/>
  <c r="H46228" i="5"/>
  <c r="H46229" i="5"/>
  <c r="H46230" i="5"/>
  <c r="H46231" i="5"/>
  <c r="H46232" i="5"/>
  <c r="H46233" i="5"/>
  <c r="H46234" i="5"/>
  <c r="H46235" i="5"/>
  <c r="H46236" i="5"/>
  <c r="H46237" i="5"/>
  <c r="H46238" i="5"/>
  <c r="H46239" i="5"/>
  <c r="H46240" i="5"/>
  <c r="H46241" i="5"/>
  <c r="H46242" i="5"/>
  <c r="H46243" i="5"/>
  <c r="H46244" i="5"/>
  <c r="H46245" i="5"/>
  <c r="H46246" i="5"/>
  <c r="H46247" i="5"/>
  <c r="H46248" i="5"/>
  <c r="H46249" i="5"/>
  <c r="H46250" i="5"/>
  <c r="H46251" i="5"/>
  <c r="H46252" i="5"/>
  <c r="H46253" i="5"/>
  <c r="H46254" i="5"/>
  <c r="H46255" i="5"/>
  <c r="H46256" i="5"/>
  <c r="H46257" i="5"/>
  <c r="H46258" i="5"/>
  <c r="H46259" i="5"/>
  <c r="H46260" i="5"/>
  <c r="H46261" i="5"/>
  <c r="H46262" i="5"/>
  <c r="H46263" i="5"/>
  <c r="H46264" i="5"/>
  <c r="H46265" i="5"/>
  <c r="H46266" i="5"/>
  <c r="H46267" i="5"/>
  <c r="H46268" i="5"/>
  <c r="H46269" i="5"/>
  <c r="H46270" i="5"/>
  <c r="H46271" i="5"/>
  <c r="H46272" i="5"/>
  <c r="H46273" i="5"/>
  <c r="H46274" i="5"/>
  <c r="H46275" i="5"/>
  <c r="H46276" i="5"/>
  <c r="H46277" i="5"/>
  <c r="H46278" i="5"/>
  <c r="H46279" i="5"/>
  <c r="H46280" i="5"/>
  <c r="H46281" i="5"/>
  <c r="H46282" i="5"/>
  <c r="H46283" i="5"/>
  <c r="H46284" i="5"/>
  <c r="H46285" i="5"/>
  <c r="H46286" i="5"/>
  <c r="H46287" i="5"/>
  <c r="H46288" i="5"/>
  <c r="H46289" i="5"/>
  <c r="H46290" i="5"/>
  <c r="H46291" i="5"/>
  <c r="H46292" i="5"/>
  <c r="H46293" i="5"/>
  <c r="H46294" i="5"/>
  <c r="H46295" i="5"/>
  <c r="H46296" i="5"/>
  <c r="H46297" i="5"/>
  <c r="H46298" i="5"/>
  <c r="H46299" i="5"/>
  <c r="H46300" i="5"/>
  <c r="H46301" i="5"/>
  <c r="H46302" i="5"/>
  <c r="H46303" i="5"/>
  <c r="H46304" i="5"/>
  <c r="H46305" i="5"/>
  <c r="H46306" i="5"/>
  <c r="H46307" i="5"/>
  <c r="H46308" i="5"/>
  <c r="H46309" i="5"/>
  <c r="H46310" i="5"/>
  <c r="H46311" i="5"/>
  <c r="H46312" i="5"/>
  <c r="H46313" i="5"/>
  <c r="H46314" i="5"/>
  <c r="H46315" i="5"/>
  <c r="H46316" i="5"/>
  <c r="H46317" i="5"/>
  <c r="H46318" i="5"/>
  <c r="H46319" i="5"/>
  <c r="H46320" i="5"/>
  <c r="H46321" i="5"/>
  <c r="H46322" i="5"/>
  <c r="H46323" i="5"/>
  <c r="H46324" i="5"/>
  <c r="H46325" i="5"/>
  <c r="H46326" i="5"/>
  <c r="H46327" i="5"/>
  <c r="H46328" i="5"/>
  <c r="H46329" i="5"/>
  <c r="H46330" i="5"/>
  <c r="H46331" i="5"/>
  <c r="H46332" i="5"/>
  <c r="H46333" i="5"/>
  <c r="H46334" i="5"/>
  <c r="H46335" i="5"/>
  <c r="H46336" i="5"/>
  <c r="H46337" i="5"/>
  <c r="H46338" i="5"/>
  <c r="H46339" i="5"/>
  <c r="H46340" i="5"/>
  <c r="H46341" i="5"/>
  <c r="H46342" i="5"/>
  <c r="H46343" i="5"/>
  <c r="H46344" i="5"/>
  <c r="H46345" i="5"/>
  <c r="H46346" i="5"/>
  <c r="H46347" i="5"/>
  <c r="H46348" i="5"/>
  <c r="H46349" i="5"/>
  <c r="H46350" i="5"/>
  <c r="H46351" i="5"/>
  <c r="H46352" i="5"/>
  <c r="H46353" i="5"/>
  <c r="H46354" i="5"/>
  <c r="H46355" i="5"/>
  <c r="H46356" i="5"/>
  <c r="H46357" i="5"/>
  <c r="H46358" i="5"/>
  <c r="H46359" i="5"/>
  <c r="H46360" i="5"/>
  <c r="H46361" i="5"/>
  <c r="H46362" i="5"/>
  <c r="H46363" i="5"/>
  <c r="H46364" i="5"/>
  <c r="H46365" i="5"/>
  <c r="H46366" i="5"/>
  <c r="H46367" i="5"/>
  <c r="H46368" i="5"/>
  <c r="H46369" i="5"/>
  <c r="H46370" i="5"/>
  <c r="H46371" i="5"/>
  <c r="H46372" i="5"/>
  <c r="H46373" i="5"/>
  <c r="H46374" i="5"/>
  <c r="H46375" i="5"/>
  <c r="H46376" i="5"/>
  <c r="H46377" i="5"/>
  <c r="H46378" i="5"/>
  <c r="H46379" i="5"/>
  <c r="H46380" i="5"/>
  <c r="H46381" i="5"/>
  <c r="H46382" i="5"/>
  <c r="H46383" i="5"/>
  <c r="H46384" i="5"/>
  <c r="H46385" i="5"/>
  <c r="H46386" i="5"/>
  <c r="H46387" i="5"/>
  <c r="H46388" i="5"/>
  <c r="H46389" i="5"/>
  <c r="H46390" i="5"/>
  <c r="H46391" i="5"/>
  <c r="H46392" i="5"/>
  <c r="H46393" i="5"/>
  <c r="H46394" i="5"/>
  <c r="H46395" i="5"/>
  <c r="H46396" i="5"/>
  <c r="H46397" i="5"/>
  <c r="H46398" i="5"/>
  <c r="H46399" i="5"/>
  <c r="H46400" i="5"/>
  <c r="H46401" i="5"/>
  <c r="H46402" i="5"/>
  <c r="H46403" i="5"/>
  <c r="H46404" i="5"/>
  <c r="H46405" i="5"/>
  <c r="H46406" i="5"/>
  <c r="H46407" i="5"/>
  <c r="H46408" i="5"/>
  <c r="H46409" i="5"/>
  <c r="H46410" i="5"/>
  <c r="H46411" i="5"/>
  <c r="H46412" i="5"/>
  <c r="H46413" i="5"/>
  <c r="H46414" i="5"/>
  <c r="H46415" i="5"/>
  <c r="H46416" i="5"/>
  <c r="H46417" i="5"/>
  <c r="H46418" i="5"/>
  <c r="H46419" i="5"/>
  <c r="H46420" i="5"/>
  <c r="H46421" i="5"/>
  <c r="H46422" i="5"/>
  <c r="H46423" i="5"/>
  <c r="H46424" i="5"/>
  <c r="H46425" i="5"/>
  <c r="H46426" i="5"/>
  <c r="H46427" i="5"/>
  <c r="H46428" i="5"/>
  <c r="H46429" i="5"/>
  <c r="H46430" i="5"/>
  <c r="H46431" i="5"/>
  <c r="H46432" i="5"/>
  <c r="H46433" i="5"/>
  <c r="H46434" i="5"/>
  <c r="H46435" i="5"/>
  <c r="H46436" i="5"/>
  <c r="H46437" i="5"/>
  <c r="H46438" i="5"/>
  <c r="H46439" i="5"/>
  <c r="H46440" i="5"/>
  <c r="H46441" i="5"/>
  <c r="H46442" i="5"/>
  <c r="H46443" i="5"/>
  <c r="H46444" i="5"/>
  <c r="H46445" i="5"/>
  <c r="H46446" i="5"/>
  <c r="H46447" i="5"/>
  <c r="H46448" i="5"/>
  <c r="H46449" i="5"/>
  <c r="H46450" i="5"/>
  <c r="H46451" i="5"/>
  <c r="H46452" i="5"/>
  <c r="H46453" i="5"/>
  <c r="H46454" i="5"/>
  <c r="H46455" i="5"/>
  <c r="H46456" i="5"/>
  <c r="H46457" i="5"/>
  <c r="H46458" i="5"/>
  <c r="H46459" i="5"/>
  <c r="H46460" i="5"/>
  <c r="H46461" i="5"/>
  <c r="H46462" i="5"/>
  <c r="H46463" i="5"/>
  <c r="H46464" i="5"/>
  <c r="H46465" i="5"/>
  <c r="H46466" i="5"/>
  <c r="H46467" i="5"/>
  <c r="H46468" i="5"/>
  <c r="H46469" i="5"/>
  <c r="H46470" i="5"/>
  <c r="H46471" i="5"/>
  <c r="H46472" i="5"/>
  <c r="H46473" i="5"/>
  <c r="H46474" i="5"/>
  <c r="H46475" i="5"/>
  <c r="H46476" i="5"/>
  <c r="H46477" i="5"/>
  <c r="H46478" i="5"/>
  <c r="H46479" i="5"/>
  <c r="H46480" i="5"/>
  <c r="H46481" i="5"/>
  <c r="H46482" i="5"/>
  <c r="H46483" i="5"/>
  <c r="H46484" i="5"/>
  <c r="H46485" i="5"/>
  <c r="H46486" i="5"/>
  <c r="H46487" i="5"/>
  <c r="H46488" i="5"/>
  <c r="H46489" i="5"/>
  <c r="H46490" i="5"/>
  <c r="H46491" i="5"/>
  <c r="H46492" i="5"/>
  <c r="H46493" i="5"/>
  <c r="H46494" i="5"/>
  <c r="H46495" i="5"/>
  <c r="H46496" i="5"/>
  <c r="H46497" i="5"/>
  <c r="H46498" i="5"/>
  <c r="H46499" i="5"/>
  <c r="H46500" i="5"/>
  <c r="H46501" i="5"/>
  <c r="H46502" i="5"/>
  <c r="H46503" i="5"/>
  <c r="H46504" i="5"/>
  <c r="H46505" i="5"/>
  <c r="H46506" i="5"/>
  <c r="H46507" i="5"/>
  <c r="H46508" i="5"/>
  <c r="H46509" i="5"/>
  <c r="H46510" i="5"/>
  <c r="H46511" i="5"/>
  <c r="H46512" i="5"/>
  <c r="H46513" i="5"/>
  <c r="H46514" i="5"/>
  <c r="H46515" i="5"/>
  <c r="H46516" i="5"/>
  <c r="H46517" i="5"/>
  <c r="H46518" i="5"/>
  <c r="H46519" i="5"/>
  <c r="H46520" i="5"/>
  <c r="H46521" i="5"/>
  <c r="H46522" i="5"/>
  <c r="H46523" i="5"/>
  <c r="H46524" i="5"/>
  <c r="H46525" i="5"/>
  <c r="H46526" i="5"/>
  <c r="H46527" i="5"/>
  <c r="H46528" i="5"/>
  <c r="H46529" i="5"/>
  <c r="H46530" i="5"/>
  <c r="H46531" i="5"/>
  <c r="H46532" i="5"/>
  <c r="H46533" i="5"/>
  <c r="H46534" i="5"/>
  <c r="H46535" i="5"/>
  <c r="H46536" i="5"/>
  <c r="H46537" i="5"/>
  <c r="H46538" i="5"/>
  <c r="H46539" i="5"/>
  <c r="H46540" i="5"/>
  <c r="H46541" i="5"/>
  <c r="H46542" i="5"/>
  <c r="H46543" i="5"/>
  <c r="H46544" i="5"/>
  <c r="H46545" i="5"/>
  <c r="H46546" i="5"/>
  <c r="H46547" i="5"/>
  <c r="H46548" i="5"/>
  <c r="H46549" i="5"/>
  <c r="H46550" i="5"/>
  <c r="H46551" i="5"/>
  <c r="H46552" i="5"/>
  <c r="H46553" i="5"/>
  <c r="H46554" i="5"/>
  <c r="H46555" i="5"/>
  <c r="H46556" i="5"/>
  <c r="H46557" i="5"/>
  <c r="H46558" i="5"/>
  <c r="H46559" i="5"/>
  <c r="H46560" i="5"/>
  <c r="H46561" i="5"/>
  <c r="H46562" i="5"/>
  <c r="H46563" i="5"/>
  <c r="H46564" i="5"/>
  <c r="H46565" i="5"/>
  <c r="H46566" i="5"/>
  <c r="H46567" i="5"/>
  <c r="H46568" i="5"/>
  <c r="H46569" i="5"/>
  <c r="H46570" i="5"/>
  <c r="H46571" i="5"/>
  <c r="H46572" i="5"/>
  <c r="H46573" i="5"/>
  <c r="H46574" i="5"/>
  <c r="H46575" i="5"/>
  <c r="H46576" i="5"/>
  <c r="H46577" i="5"/>
  <c r="H46578" i="5"/>
  <c r="H46579" i="5"/>
  <c r="H46580" i="5"/>
  <c r="H46581" i="5"/>
  <c r="H46582" i="5"/>
  <c r="H46583" i="5"/>
  <c r="H46584" i="5"/>
  <c r="H46585" i="5"/>
  <c r="H46586" i="5"/>
  <c r="H46587" i="5"/>
  <c r="H46588" i="5"/>
  <c r="H46589" i="5"/>
  <c r="H46590" i="5"/>
  <c r="H46591" i="5"/>
  <c r="H46592" i="5"/>
  <c r="H46593" i="5"/>
  <c r="H46594" i="5"/>
  <c r="H46595" i="5"/>
  <c r="H46596" i="5"/>
  <c r="H46597" i="5"/>
  <c r="H46598" i="5"/>
  <c r="H46599" i="5"/>
  <c r="H46600" i="5"/>
  <c r="H46601" i="5"/>
  <c r="H46602" i="5"/>
  <c r="H46603" i="5"/>
  <c r="H46604" i="5"/>
  <c r="H46605" i="5"/>
  <c r="H46606" i="5"/>
  <c r="H46607" i="5"/>
  <c r="H46608" i="5"/>
  <c r="H46609" i="5"/>
  <c r="H46610" i="5"/>
  <c r="H46611" i="5"/>
  <c r="H46612" i="5"/>
  <c r="H46613" i="5"/>
  <c r="H46614" i="5"/>
  <c r="H46615" i="5"/>
  <c r="H46616" i="5"/>
  <c r="H46617" i="5"/>
  <c r="H46618" i="5"/>
  <c r="H46619" i="5"/>
  <c r="H46620" i="5"/>
  <c r="H46621" i="5"/>
  <c r="H46622" i="5"/>
  <c r="H46623" i="5"/>
  <c r="H46624" i="5"/>
  <c r="H46625" i="5"/>
  <c r="H46626" i="5"/>
  <c r="H46627" i="5"/>
  <c r="H46628" i="5"/>
  <c r="H46629" i="5"/>
  <c r="H46630" i="5"/>
  <c r="H46631" i="5"/>
  <c r="H46632" i="5"/>
  <c r="H46633" i="5"/>
  <c r="H46634" i="5"/>
  <c r="H46635" i="5"/>
  <c r="H46636" i="5"/>
  <c r="H46637" i="5"/>
  <c r="H46638" i="5"/>
  <c r="H46639" i="5"/>
  <c r="H46640" i="5"/>
  <c r="H46641" i="5"/>
  <c r="H46642" i="5"/>
  <c r="H46643" i="5"/>
  <c r="H46644" i="5"/>
  <c r="H46645" i="5"/>
  <c r="H46646" i="5"/>
  <c r="H46647" i="5"/>
  <c r="H46648" i="5"/>
  <c r="H46649" i="5"/>
  <c r="H46650" i="5"/>
  <c r="H46651" i="5"/>
  <c r="H46652" i="5"/>
  <c r="H46653" i="5"/>
  <c r="H46654" i="5"/>
  <c r="H46655" i="5"/>
  <c r="H46656" i="5"/>
  <c r="H46657" i="5"/>
  <c r="H46658" i="5"/>
  <c r="H46659" i="5"/>
  <c r="H46660" i="5"/>
  <c r="H46661" i="5"/>
  <c r="H46662" i="5"/>
  <c r="H46663" i="5"/>
  <c r="H46664" i="5"/>
  <c r="H46665" i="5"/>
  <c r="H46666" i="5"/>
  <c r="H46667" i="5"/>
  <c r="H46668" i="5"/>
  <c r="H46669" i="5"/>
  <c r="H46670" i="5"/>
  <c r="H46671" i="5"/>
  <c r="H46672" i="5"/>
  <c r="H46673" i="5"/>
  <c r="H46674" i="5"/>
  <c r="H46675" i="5"/>
  <c r="H46676" i="5"/>
  <c r="H46677" i="5"/>
  <c r="H46678" i="5"/>
  <c r="H46679" i="5"/>
  <c r="H46680" i="5"/>
  <c r="H46681" i="5"/>
  <c r="H46682" i="5"/>
  <c r="H46683" i="5"/>
  <c r="H46684" i="5"/>
  <c r="H46685" i="5"/>
  <c r="H46686" i="5"/>
  <c r="H46687" i="5"/>
  <c r="H46688" i="5"/>
  <c r="H46689" i="5"/>
  <c r="H46690" i="5"/>
  <c r="H46691" i="5"/>
  <c r="H46692" i="5"/>
  <c r="H46693" i="5"/>
  <c r="H46694" i="5"/>
  <c r="H46695" i="5"/>
  <c r="H46696" i="5"/>
  <c r="H46697" i="5"/>
  <c r="H46698" i="5"/>
  <c r="H46699" i="5"/>
  <c r="H46700" i="5"/>
  <c r="H46701" i="5"/>
  <c r="H46702" i="5"/>
  <c r="H46703" i="5"/>
  <c r="H46704" i="5"/>
  <c r="H46705" i="5"/>
  <c r="H46706" i="5"/>
  <c r="H46707" i="5"/>
  <c r="H46708" i="5"/>
  <c r="H46709" i="5"/>
  <c r="H46710" i="5"/>
  <c r="H46711" i="5"/>
  <c r="H46712" i="5"/>
  <c r="H46713" i="5"/>
  <c r="H46714" i="5"/>
  <c r="H46715" i="5"/>
  <c r="H46716" i="5"/>
  <c r="H46717" i="5"/>
  <c r="H46718" i="5"/>
  <c r="H46719" i="5"/>
  <c r="H46720" i="5"/>
  <c r="H46721" i="5"/>
  <c r="H46722" i="5"/>
  <c r="H46723" i="5"/>
  <c r="H46724" i="5"/>
  <c r="H46725" i="5"/>
  <c r="H46726" i="5"/>
  <c r="H46727" i="5"/>
  <c r="H46728" i="5"/>
  <c r="H46729" i="5"/>
  <c r="H46730" i="5"/>
  <c r="H46731" i="5"/>
  <c r="H46732" i="5"/>
  <c r="H46733" i="5"/>
  <c r="H46734" i="5"/>
  <c r="H46735" i="5"/>
  <c r="H46736" i="5"/>
  <c r="H46737" i="5"/>
  <c r="H46738" i="5"/>
  <c r="H46739" i="5"/>
  <c r="H46740" i="5"/>
  <c r="H46741" i="5"/>
  <c r="H46742" i="5"/>
  <c r="H46743" i="5"/>
  <c r="H46744" i="5"/>
  <c r="H46745" i="5"/>
  <c r="H46746" i="5"/>
  <c r="H46747" i="5"/>
  <c r="H46748" i="5"/>
  <c r="H46749" i="5"/>
  <c r="H46750" i="5"/>
  <c r="H46751" i="5"/>
  <c r="H46752" i="5"/>
  <c r="H46753" i="5"/>
  <c r="H46754" i="5"/>
  <c r="H46755" i="5"/>
  <c r="H46756" i="5"/>
  <c r="H46757" i="5"/>
  <c r="H46758" i="5"/>
  <c r="H46759" i="5"/>
  <c r="H46760" i="5"/>
  <c r="H46761" i="5"/>
  <c r="H46762" i="5"/>
  <c r="H46763" i="5"/>
  <c r="H46764" i="5"/>
  <c r="H46765" i="5"/>
  <c r="H46766" i="5"/>
  <c r="H46767" i="5"/>
  <c r="H46768" i="5"/>
  <c r="H46769" i="5"/>
  <c r="H46770" i="5"/>
  <c r="H46771" i="5"/>
  <c r="H46772" i="5"/>
  <c r="H46773" i="5"/>
  <c r="H46774" i="5"/>
  <c r="H46775" i="5"/>
  <c r="H46776" i="5"/>
  <c r="H46777" i="5"/>
  <c r="H46778" i="5"/>
  <c r="H46779" i="5"/>
  <c r="H46780" i="5"/>
  <c r="H46781" i="5"/>
  <c r="H46782" i="5"/>
  <c r="H46783" i="5"/>
  <c r="H46784" i="5"/>
  <c r="H46785" i="5"/>
  <c r="H46786" i="5"/>
  <c r="H46787" i="5"/>
  <c r="H46788" i="5"/>
  <c r="H46789" i="5"/>
  <c r="H46790" i="5"/>
  <c r="H46791" i="5"/>
  <c r="H46792" i="5"/>
  <c r="H46793" i="5"/>
  <c r="H46794" i="5"/>
  <c r="H46795" i="5"/>
  <c r="H46796" i="5"/>
  <c r="H46797" i="5"/>
  <c r="H46798" i="5"/>
  <c r="H46799" i="5"/>
  <c r="H46800" i="5"/>
  <c r="H46801" i="5"/>
  <c r="H46802" i="5"/>
  <c r="H46803" i="5"/>
  <c r="H46804" i="5"/>
  <c r="H46805" i="5"/>
  <c r="H46806" i="5"/>
  <c r="H46807" i="5"/>
  <c r="H46808" i="5"/>
  <c r="H46809" i="5"/>
  <c r="H46810" i="5"/>
  <c r="H46811" i="5"/>
  <c r="H46812" i="5"/>
  <c r="H46813" i="5"/>
  <c r="H46814" i="5"/>
  <c r="H46815" i="5"/>
  <c r="H46816" i="5"/>
  <c r="H46817" i="5"/>
  <c r="H46818" i="5"/>
  <c r="H46819" i="5"/>
  <c r="H46820" i="5"/>
  <c r="H46821" i="5"/>
  <c r="H46822" i="5"/>
  <c r="H46823" i="5"/>
  <c r="H46824" i="5"/>
  <c r="H46825" i="5"/>
  <c r="H46826" i="5"/>
  <c r="H46827" i="5"/>
  <c r="H46828" i="5"/>
  <c r="H46829" i="5"/>
  <c r="H46830" i="5"/>
  <c r="H46831" i="5"/>
  <c r="H46832" i="5"/>
  <c r="H46833" i="5"/>
  <c r="H46834" i="5"/>
  <c r="H46835" i="5"/>
  <c r="H46836" i="5"/>
  <c r="H46837" i="5"/>
  <c r="H46838" i="5"/>
  <c r="H46839" i="5"/>
  <c r="H46840" i="5"/>
  <c r="H46841" i="5"/>
  <c r="H46842" i="5"/>
  <c r="H46843" i="5"/>
  <c r="H46844" i="5"/>
  <c r="H46845" i="5"/>
  <c r="H46846" i="5"/>
  <c r="H46847" i="5"/>
  <c r="H46848" i="5"/>
  <c r="H46849" i="5"/>
  <c r="H46850" i="5"/>
  <c r="H46851" i="5"/>
  <c r="H46852" i="5"/>
  <c r="H46853" i="5"/>
  <c r="H46854" i="5"/>
  <c r="H46855" i="5"/>
  <c r="H46856" i="5"/>
  <c r="H46857" i="5"/>
  <c r="H46858" i="5"/>
  <c r="H46859" i="5"/>
  <c r="H46860" i="5"/>
  <c r="H46861" i="5"/>
  <c r="H46862" i="5"/>
  <c r="H46863" i="5"/>
  <c r="H46864" i="5"/>
  <c r="H46865" i="5"/>
  <c r="H46866" i="5"/>
  <c r="H46867" i="5"/>
  <c r="H46868" i="5"/>
  <c r="H46869" i="5"/>
  <c r="H46870" i="5"/>
  <c r="H46871" i="5"/>
  <c r="H46872" i="5"/>
  <c r="H46873" i="5"/>
  <c r="H46874" i="5"/>
  <c r="H46875" i="5"/>
  <c r="H46876" i="5"/>
  <c r="H46877" i="5"/>
  <c r="H46878" i="5"/>
  <c r="H46879" i="5"/>
  <c r="H46880" i="5"/>
  <c r="H46881" i="5"/>
  <c r="H46882" i="5"/>
  <c r="H46883" i="5"/>
  <c r="H46884" i="5"/>
  <c r="H46885" i="5"/>
  <c r="H46886" i="5"/>
  <c r="H46887" i="5"/>
  <c r="H46888" i="5"/>
  <c r="H46889" i="5"/>
  <c r="H46890" i="5"/>
  <c r="H46891" i="5"/>
  <c r="H46892" i="5"/>
  <c r="H46893" i="5"/>
  <c r="H46894" i="5"/>
  <c r="H46895" i="5"/>
  <c r="H46896" i="5"/>
  <c r="H46897" i="5"/>
  <c r="H46898" i="5"/>
  <c r="H46899" i="5"/>
  <c r="H46900" i="5"/>
  <c r="H46901" i="5"/>
  <c r="H46902" i="5"/>
  <c r="H46903" i="5"/>
  <c r="H46904" i="5"/>
  <c r="H46905" i="5"/>
  <c r="H46906" i="5"/>
  <c r="H46907" i="5"/>
  <c r="H46908" i="5"/>
  <c r="H46909" i="5"/>
  <c r="H46910" i="5"/>
  <c r="H46911" i="5"/>
  <c r="H46912" i="5"/>
  <c r="H46913" i="5"/>
  <c r="H46914" i="5"/>
  <c r="H46915" i="5"/>
  <c r="H46916" i="5"/>
  <c r="H46917" i="5"/>
  <c r="H46918" i="5"/>
  <c r="H46919" i="5"/>
  <c r="H46920" i="5"/>
  <c r="H46921" i="5"/>
  <c r="H46922" i="5"/>
  <c r="H46923" i="5"/>
  <c r="H46924" i="5"/>
  <c r="H46925" i="5"/>
  <c r="H46926" i="5"/>
  <c r="H46927" i="5"/>
  <c r="H46928" i="5"/>
  <c r="H46929" i="5"/>
  <c r="H46930" i="5"/>
  <c r="H46931" i="5"/>
  <c r="H46932" i="5"/>
  <c r="H46933" i="5"/>
  <c r="H46934" i="5"/>
  <c r="H46935" i="5"/>
  <c r="H46936" i="5"/>
  <c r="H46937" i="5"/>
  <c r="H46938" i="5"/>
  <c r="H46939" i="5"/>
  <c r="H46940" i="5"/>
  <c r="H46941" i="5"/>
  <c r="H46942" i="5"/>
  <c r="H46943" i="5"/>
  <c r="H46944" i="5"/>
  <c r="H46945" i="5"/>
  <c r="H46946" i="5"/>
  <c r="H46947" i="5"/>
  <c r="H46948" i="5"/>
  <c r="H46949" i="5"/>
  <c r="H46950" i="5"/>
  <c r="H46951" i="5"/>
  <c r="H46952" i="5"/>
  <c r="H46953" i="5"/>
  <c r="H46954" i="5"/>
  <c r="H46955" i="5"/>
  <c r="H46956" i="5"/>
  <c r="H46957" i="5"/>
  <c r="H46958" i="5"/>
  <c r="H46959" i="5"/>
  <c r="H46960" i="5"/>
  <c r="H46961" i="5"/>
  <c r="H46962" i="5"/>
  <c r="H46963" i="5"/>
  <c r="H46964" i="5"/>
  <c r="H46965" i="5"/>
  <c r="H46966" i="5"/>
  <c r="H46967" i="5"/>
  <c r="H46968" i="5"/>
  <c r="H46969" i="5"/>
  <c r="H46970" i="5"/>
  <c r="H46971" i="5"/>
  <c r="H46972" i="5"/>
  <c r="H46973" i="5"/>
  <c r="H46974" i="5"/>
  <c r="H46975" i="5"/>
  <c r="H46976" i="5"/>
  <c r="H46977" i="5"/>
  <c r="H46978" i="5"/>
  <c r="H46979" i="5"/>
  <c r="H46980" i="5"/>
  <c r="H46981" i="5"/>
  <c r="H46982" i="5"/>
  <c r="H46983" i="5"/>
  <c r="H46984" i="5"/>
  <c r="H46985" i="5"/>
  <c r="H46986" i="5"/>
  <c r="H46987" i="5"/>
  <c r="H46988" i="5"/>
  <c r="H46989" i="5"/>
  <c r="H46990" i="5"/>
  <c r="H46991" i="5"/>
  <c r="H46992" i="5"/>
  <c r="H46993" i="5"/>
  <c r="H46994" i="5"/>
  <c r="H46995" i="5"/>
  <c r="H46996" i="5"/>
  <c r="H46997" i="5"/>
  <c r="H46998" i="5"/>
  <c r="H46999" i="5"/>
  <c r="H47000" i="5"/>
  <c r="H47001" i="5"/>
  <c r="H47002" i="5"/>
  <c r="H47003" i="5"/>
  <c r="H47004" i="5"/>
  <c r="H47005" i="5"/>
  <c r="H47006" i="5"/>
  <c r="H47007" i="5"/>
  <c r="H47008" i="5"/>
  <c r="H47009" i="5"/>
  <c r="H47010" i="5"/>
  <c r="H47011" i="5"/>
  <c r="H47012" i="5"/>
  <c r="H47013" i="5"/>
  <c r="H47014" i="5"/>
  <c r="H47015" i="5"/>
  <c r="H47016" i="5"/>
  <c r="H47017" i="5"/>
  <c r="H47018" i="5"/>
  <c r="H47019" i="5"/>
  <c r="H47020" i="5"/>
  <c r="H47021" i="5"/>
  <c r="H47022" i="5"/>
  <c r="H47023" i="5"/>
  <c r="H47024" i="5"/>
  <c r="H47025" i="5"/>
  <c r="H47026" i="5"/>
  <c r="H47027" i="5"/>
  <c r="H47028" i="5"/>
  <c r="H47029" i="5"/>
  <c r="H47030" i="5"/>
  <c r="H47031" i="5"/>
  <c r="H47032" i="5"/>
  <c r="H47033" i="5"/>
  <c r="H47034" i="5"/>
  <c r="H47035" i="5"/>
  <c r="H47036" i="5"/>
  <c r="H47037" i="5"/>
  <c r="H47038" i="5"/>
  <c r="H47039" i="5"/>
  <c r="H47040" i="5"/>
  <c r="H47041" i="5"/>
  <c r="H47042" i="5"/>
  <c r="H47043" i="5"/>
  <c r="H47044" i="5"/>
  <c r="H47045" i="5"/>
  <c r="H47046" i="5"/>
  <c r="H47047" i="5"/>
  <c r="H47048" i="5"/>
  <c r="H47049" i="5"/>
  <c r="H47050" i="5"/>
  <c r="H47051" i="5"/>
  <c r="H47052" i="5"/>
  <c r="H47053" i="5"/>
  <c r="H47054" i="5"/>
  <c r="H47055" i="5"/>
  <c r="H47056" i="5"/>
  <c r="H47057" i="5"/>
  <c r="H47058" i="5"/>
  <c r="H47059" i="5"/>
  <c r="H47060" i="5"/>
  <c r="H47061" i="5"/>
  <c r="H47062" i="5"/>
  <c r="H47063" i="5"/>
  <c r="H47064" i="5"/>
  <c r="H47065" i="5"/>
  <c r="H47066" i="5"/>
  <c r="H47067" i="5"/>
  <c r="H47068" i="5"/>
  <c r="H47069" i="5"/>
  <c r="H47070" i="5"/>
  <c r="H47071" i="5"/>
  <c r="H47072" i="5"/>
  <c r="H47073" i="5"/>
  <c r="H47074" i="5"/>
  <c r="H47075" i="5"/>
  <c r="H47076" i="5"/>
  <c r="H47077" i="5"/>
  <c r="H47078" i="5"/>
  <c r="H47079" i="5"/>
  <c r="H47080" i="5"/>
  <c r="H47081" i="5"/>
  <c r="H47082" i="5"/>
  <c r="H47083" i="5"/>
  <c r="H47084" i="5"/>
  <c r="H47085" i="5"/>
  <c r="H47086" i="5"/>
  <c r="H47087" i="5"/>
  <c r="H47088" i="5"/>
  <c r="H47089" i="5"/>
  <c r="H47090" i="5"/>
  <c r="H47091" i="5"/>
  <c r="H47092" i="5"/>
  <c r="H47093" i="5"/>
  <c r="H47094" i="5"/>
  <c r="H47095" i="5"/>
  <c r="H47096" i="5"/>
  <c r="H47097" i="5"/>
  <c r="H47098" i="5"/>
  <c r="H47099" i="5"/>
  <c r="H47100" i="5"/>
  <c r="H47101" i="5"/>
  <c r="H47102" i="5"/>
  <c r="H47103" i="5"/>
  <c r="H47104" i="5"/>
  <c r="H47105" i="5"/>
  <c r="H47106" i="5"/>
  <c r="H47107" i="5"/>
  <c r="H47108" i="5"/>
  <c r="H47109" i="5"/>
  <c r="H47110" i="5"/>
  <c r="H47111" i="5"/>
  <c r="H47112" i="5"/>
  <c r="H47113" i="5"/>
  <c r="H47114" i="5"/>
  <c r="H47115" i="5"/>
  <c r="H47116" i="5"/>
  <c r="H47117" i="5"/>
  <c r="H47118" i="5"/>
  <c r="H47119" i="5"/>
  <c r="H47120" i="5"/>
  <c r="H47121" i="5"/>
  <c r="H47122" i="5"/>
  <c r="H47123" i="5"/>
  <c r="H47124" i="5"/>
  <c r="H47125" i="5"/>
  <c r="H47126" i="5"/>
  <c r="H47127" i="5"/>
  <c r="H47128" i="5"/>
  <c r="H47129" i="5"/>
  <c r="H47130" i="5"/>
  <c r="H47131" i="5"/>
  <c r="H47132" i="5"/>
  <c r="H47133" i="5"/>
  <c r="H47134" i="5"/>
  <c r="H47135" i="5"/>
  <c r="H47136" i="5"/>
  <c r="H47137" i="5"/>
  <c r="H47138" i="5"/>
  <c r="H47139" i="5"/>
  <c r="H47140" i="5"/>
  <c r="H47141" i="5"/>
  <c r="H47142" i="5"/>
  <c r="H47143" i="5"/>
  <c r="H47144" i="5"/>
  <c r="H47145" i="5"/>
  <c r="H47146" i="5"/>
  <c r="H47147" i="5"/>
  <c r="H47148" i="5"/>
  <c r="H47149" i="5"/>
  <c r="H47150" i="5"/>
  <c r="H47151" i="5"/>
  <c r="H47152" i="5"/>
  <c r="H47153" i="5"/>
  <c r="H47154" i="5"/>
  <c r="H47155" i="5"/>
  <c r="H47156" i="5"/>
  <c r="H47157" i="5"/>
  <c r="H47158" i="5"/>
  <c r="H47159" i="5"/>
  <c r="H47160" i="5"/>
  <c r="H47161" i="5"/>
  <c r="H47162" i="5"/>
  <c r="H47163" i="5"/>
  <c r="H47164" i="5"/>
  <c r="H47165" i="5"/>
  <c r="H47166" i="5"/>
  <c r="H47167" i="5"/>
  <c r="H47168" i="5"/>
  <c r="H47169" i="5"/>
  <c r="H47170" i="5"/>
  <c r="H47171" i="5"/>
  <c r="H47172" i="5"/>
  <c r="H47173" i="5"/>
  <c r="H47174" i="5"/>
  <c r="H47175" i="5"/>
  <c r="H47176" i="5"/>
  <c r="H47177" i="5"/>
  <c r="H47178" i="5"/>
  <c r="H47179" i="5"/>
  <c r="H47180" i="5"/>
  <c r="H47181" i="5"/>
  <c r="H47182" i="5"/>
  <c r="H47183" i="5"/>
  <c r="H47184" i="5"/>
  <c r="H47185" i="5"/>
  <c r="H47186" i="5"/>
  <c r="H47187" i="5"/>
  <c r="H47188" i="5"/>
  <c r="H47189" i="5"/>
  <c r="H47190" i="5"/>
  <c r="H47191" i="5"/>
  <c r="H47192" i="5"/>
  <c r="H47193" i="5"/>
  <c r="H47194" i="5"/>
  <c r="H47195" i="5"/>
  <c r="H47196" i="5"/>
  <c r="H47197" i="5"/>
  <c r="H47198" i="5"/>
  <c r="H47199" i="5"/>
  <c r="H47200" i="5"/>
  <c r="H47201" i="5"/>
  <c r="H47202" i="5"/>
  <c r="H47203" i="5"/>
  <c r="H47204" i="5"/>
  <c r="H47205" i="5"/>
  <c r="H47206" i="5"/>
  <c r="H47207" i="5"/>
  <c r="H47208" i="5"/>
  <c r="H47209" i="5"/>
  <c r="H47210" i="5"/>
  <c r="H47211" i="5"/>
  <c r="H47212" i="5"/>
  <c r="H47213" i="5"/>
  <c r="H47214" i="5"/>
  <c r="H47215" i="5"/>
  <c r="H47216" i="5"/>
  <c r="H47217" i="5"/>
  <c r="H47218" i="5"/>
  <c r="H47219" i="5"/>
  <c r="H47220" i="5"/>
  <c r="H47221" i="5"/>
  <c r="H47222" i="5"/>
  <c r="H47223" i="5"/>
  <c r="H47224" i="5"/>
  <c r="H47225" i="5"/>
  <c r="H47226" i="5"/>
  <c r="H47227" i="5"/>
  <c r="H47228" i="5"/>
  <c r="H47229" i="5"/>
  <c r="H47230" i="5"/>
  <c r="H47231" i="5"/>
  <c r="H47232" i="5"/>
  <c r="H47233" i="5"/>
  <c r="H47234" i="5"/>
  <c r="H47235" i="5"/>
  <c r="H47236" i="5"/>
  <c r="H47237" i="5"/>
  <c r="H47238" i="5"/>
  <c r="H47239" i="5"/>
  <c r="H47240" i="5"/>
  <c r="H47241" i="5"/>
  <c r="H47242" i="5"/>
  <c r="H47243" i="5"/>
  <c r="H47244" i="5"/>
  <c r="H47245" i="5"/>
  <c r="H47246" i="5"/>
  <c r="H47247" i="5"/>
  <c r="H47248" i="5"/>
  <c r="H47249" i="5"/>
  <c r="H47250" i="5"/>
  <c r="H47251" i="5"/>
  <c r="H47252" i="5"/>
  <c r="H47253" i="5"/>
  <c r="H47254" i="5"/>
  <c r="H47255" i="5"/>
  <c r="H47256" i="5"/>
  <c r="H47257" i="5"/>
  <c r="H47258" i="5"/>
  <c r="H47259" i="5"/>
  <c r="H47260" i="5"/>
  <c r="H47261" i="5"/>
  <c r="H47262" i="5"/>
  <c r="H47263" i="5"/>
  <c r="H47264" i="5"/>
  <c r="H47265" i="5"/>
  <c r="H47266" i="5"/>
  <c r="H47267" i="5"/>
  <c r="H47268" i="5"/>
  <c r="H47269" i="5"/>
  <c r="H47270" i="5"/>
  <c r="H47271" i="5"/>
  <c r="H47272" i="5"/>
  <c r="H47273" i="5"/>
  <c r="H47274" i="5"/>
  <c r="H47275" i="5"/>
  <c r="H47276" i="5"/>
  <c r="H47277" i="5"/>
  <c r="H47278" i="5"/>
  <c r="H47279" i="5"/>
  <c r="H47280" i="5"/>
  <c r="H47281" i="5"/>
  <c r="H47282" i="5"/>
  <c r="H47283" i="5"/>
  <c r="H47284" i="5"/>
  <c r="H47285" i="5"/>
  <c r="H47286" i="5"/>
  <c r="H47287" i="5"/>
  <c r="H47288" i="5"/>
  <c r="H47289" i="5"/>
  <c r="H47290" i="5"/>
  <c r="H47291" i="5"/>
  <c r="H47292" i="5"/>
  <c r="H47293" i="5"/>
  <c r="H47294" i="5"/>
  <c r="H47295" i="5"/>
  <c r="H47296" i="5"/>
  <c r="H47297" i="5"/>
  <c r="H47298" i="5"/>
  <c r="H47299" i="5"/>
  <c r="H47300" i="5"/>
  <c r="H47301" i="5"/>
  <c r="H47302" i="5"/>
  <c r="H47303" i="5"/>
  <c r="H47304" i="5"/>
  <c r="H47305" i="5"/>
  <c r="H47306" i="5"/>
  <c r="H47307" i="5"/>
  <c r="H47308" i="5"/>
  <c r="H47309" i="5"/>
  <c r="H47310" i="5"/>
  <c r="H47311" i="5"/>
  <c r="H47312" i="5"/>
  <c r="H47313" i="5"/>
  <c r="H47314" i="5"/>
  <c r="H47315" i="5"/>
  <c r="H47316" i="5"/>
  <c r="H47317" i="5"/>
  <c r="H47318" i="5"/>
  <c r="H47319" i="5"/>
  <c r="H47320" i="5"/>
  <c r="H47321" i="5"/>
  <c r="H47322" i="5"/>
  <c r="H47323" i="5"/>
  <c r="H47324" i="5"/>
  <c r="H47325" i="5"/>
  <c r="H47326" i="5"/>
  <c r="H47327" i="5"/>
  <c r="H47328" i="5"/>
  <c r="H47329" i="5"/>
  <c r="H47330" i="5"/>
  <c r="H47331" i="5"/>
  <c r="H47332" i="5"/>
  <c r="H47333" i="5"/>
  <c r="H47334" i="5"/>
  <c r="H47335" i="5"/>
  <c r="H47336" i="5"/>
  <c r="H47337" i="5"/>
  <c r="H47338" i="5"/>
  <c r="H47339" i="5"/>
  <c r="H47340" i="5"/>
  <c r="H47341" i="5"/>
  <c r="H47342" i="5"/>
  <c r="H47343" i="5"/>
  <c r="H47344" i="5"/>
  <c r="H47345" i="5"/>
  <c r="H47346" i="5"/>
  <c r="H47347" i="5"/>
  <c r="H47348" i="5"/>
  <c r="H47349" i="5"/>
  <c r="H47350" i="5"/>
  <c r="H47351" i="5"/>
  <c r="H47352" i="5"/>
  <c r="H47353" i="5"/>
  <c r="H47354" i="5"/>
  <c r="H47355" i="5"/>
  <c r="H47356" i="5"/>
  <c r="H47357" i="5"/>
  <c r="H47358" i="5"/>
  <c r="H47359" i="5"/>
  <c r="H47360" i="5"/>
  <c r="H47361" i="5"/>
  <c r="H47362" i="5"/>
  <c r="H47363" i="5"/>
  <c r="H47364" i="5"/>
  <c r="H47365" i="5"/>
  <c r="H47366" i="5"/>
  <c r="H47367" i="5"/>
  <c r="H47368" i="5"/>
  <c r="H47369" i="5"/>
  <c r="H47370" i="5"/>
  <c r="H47371" i="5"/>
  <c r="H47372" i="5"/>
  <c r="H47373" i="5"/>
  <c r="H47374" i="5"/>
  <c r="H47375" i="5"/>
  <c r="H47376" i="5"/>
  <c r="H47377" i="5"/>
  <c r="H47378" i="5"/>
  <c r="H47379" i="5"/>
  <c r="H47380" i="5"/>
  <c r="H47381" i="5"/>
  <c r="H47382" i="5"/>
  <c r="H47383" i="5"/>
  <c r="H47384" i="5"/>
  <c r="H47385" i="5"/>
  <c r="H47386" i="5"/>
  <c r="H47387" i="5"/>
  <c r="H47388" i="5"/>
  <c r="H47389" i="5"/>
  <c r="H47390" i="5"/>
  <c r="H47391" i="5"/>
  <c r="H47392" i="5"/>
  <c r="H47393" i="5"/>
  <c r="H47394" i="5"/>
  <c r="H47395" i="5"/>
  <c r="H47396" i="5"/>
  <c r="H47397" i="5"/>
  <c r="H47398" i="5"/>
  <c r="H47399" i="5"/>
  <c r="H47400" i="5"/>
  <c r="H47401" i="5"/>
  <c r="H47402" i="5"/>
  <c r="H47403" i="5"/>
  <c r="H47404" i="5"/>
  <c r="H47405" i="5"/>
  <c r="H47406" i="5"/>
  <c r="H47407" i="5"/>
  <c r="H47408" i="5"/>
  <c r="H47409" i="5"/>
  <c r="H47410" i="5"/>
  <c r="H47411" i="5"/>
  <c r="H47412" i="5"/>
  <c r="H47413" i="5"/>
  <c r="H47414" i="5"/>
  <c r="H47415" i="5"/>
  <c r="H47416" i="5"/>
  <c r="H47417" i="5"/>
  <c r="H47418" i="5"/>
  <c r="H47419" i="5"/>
  <c r="H47420" i="5"/>
  <c r="H47421" i="5"/>
  <c r="H47422" i="5"/>
  <c r="H47423" i="5"/>
  <c r="H47424" i="5"/>
  <c r="H47425" i="5"/>
  <c r="H47426" i="5"/>
  <c r="H47427" i="5"/>
  <c r="H47428" i="5"/>
  <c r="H47429" i="5"/>
  <c r="H47430" i="5"/>
  <c r="H47431" i="5"/>
  <c r="H47432" i="5"/>
  <c r="H47433" i="5"/>
  <c r="H47434" i="5"/>
  <c r="H47435" i="5"/>
  <c r="H47436" i="5"/>
  <c r="H47437" i="5"/>
  <c r="H47438" i="5"/>
  <c r="H47439" i="5"/>
  <c r="H47440" i="5"/>
  <c r="H47441" i="5"/>
  <c r="H47442" i="5"/>
  <c r="H47443" i="5"/>
  <c r="H47444" i="5"/>
  <c r="H47445" i="5"/>
  <c r="H47446" i="5"/>
  <c r="H47447" i="5"/>
  <c r="H47448" i="5"/>
  <c r="H47449" i="5"/>
  <c r="H47450" i="5"/>
  <c r="H47451" i="5"/>
  <c r="H47452" i="5"/>
  <c r="H47453" i="5"/>
  <c r="H47454" i="5"/>
  <c r="H47455" i="5"/>
  <c r="H47456" i="5"/>
  <c r="H47457" i="5"/>
  <c r="H47458" i="5"/>
  <c r="H47459" i="5"/>
  <c r="H47460" i="5"/>
  <c r="H47461" i="5"/>
  <c r="H47462" i="5"/>
  <c r="H47463" i="5"/>
  <c r="H47464" i="5"/>
  <c r="H47465" i="5"/>
  <c r="H47466" i="5"/>
  <c r="H47467" i="5"/>
  <c r="H47468" i="5"/>
  <c r="H47469" i="5"/>
  <c r="H47470" i="5"/>
  <c r="H47471" i="5"/>
  <c r="H47472" i="5"/>
  <c r="H47473" i="5"/>
  <c r="H47474" i="5"/>
  <c r="H47475" i="5"/>
  <c r="H47476" i="5"/>
  <c r="H47477" i="5"/>
  <c r="H47478" i="5"/>
  <c r="H47479" i="5"/>
  <c r="H47480" i="5"/>
  <c r="H47481" i="5"/>
  <c r="H47482" i="5"/>
  <c r="H47483" i="5"/>
  <c r="H47484" i="5"/>
  <c r="H47485" i="5"/>
  <c r="H47486" i="5"/>
  <c r="H47487" i="5"/>
  <c r="H47488" i="5"/>
  <c r="H47489" i="5"/>
  <c r="H47490" i="5"/>
  <c r="H47491" i="5"/>
  <c r="H47492" i="5"/>
  <c r="H47493" i="5"/>
  <c r="H47494" i="5"/>
  <c r="H47495" i="5"/>
  <c r="H47496" i="5"/>
  <c r="H47497" i="5"/>
  <c r="H47498" i="5"/>
  <c r="H47499" i="5"/>
  <c r="H47500" i="5"/>
  <c r="H47501" i="5"/>
  <c r="H47502" i="5"/>
  <c r="H47503" i="5"/>
  <c r="H47504" i="5"/>
  <c r="H47505" i="5"/>
  <c r="H47506" i="5"/>
  <c r="H47507" i="5"/>
  <c r="H47508" i="5"/>
  <c r="H47509" i="5"/>
  <c r="H47510" i="5"/>
  <c r="H47511" i="5"/>
  <c r="H47512" i="5"/>
  <c r="H47513" i="5"/>
  <c r="H47514" i="5"/>
  <c r="H47515" i="5"/>
  <c r="H47516" i="5"/>
  <c r="H47517" i="5"/>
  <c r="H47518" i="5"/>
  <c r="H47519" i="5"/>
  <c r="H47520" i="5"/>
  <c r="H47521" i="5"/>
  <c r="H47522" i="5"/>
  <c r="H47523" i="5"/>
  <c r="H47524" i="5"/>
  <c r="H47525" i="5"/>
  <c r="H47526" i="5"/>
  <c r="H47527" i="5"/>
  <c r="H47528" i="5"/>
  <c r="H47529" i="5"/>
  <c r="H47530" i="5"/>
  <c r="H47531" i="5"/>
  <c r="H47532" i="5"/>
  <c r="H47533" i="5"/>
  <c r="H47534" i="5"/>
  <c r="H47535" i="5"/>
  <c r="H47536" i="5"/>
  <c r="H47537" i="5"/>
  <c r="H47538" i="5"/>
  <c r="H47539" i="5"/>
  <c r="H47540" i="5"/>
  <c r="H47541" i="5"/>
  <c r="H47542" i="5"/>
  <c r="H47543" i="5"/>
  <c r="H47544" i="5"/>
  <c r="H47545" i="5"/>
  <c r="H47546" i="5"/>
  <c r="H47547" i="5"/>
  <c r="H47548" i="5"/>
  <c r="H47549" i="5"/>
  <c r="H47550" i="5"/>
  <c r="H47551" i="5"/>
  <c r="H47552" i="5"/>
  <c r="H47553" i="5"/>
  <c r="H47554" i="5"/>
  <c r="H47555" i="5"/>
  <c r="H47556" i="5"/>
  <c r="H47557" i="5"/>
  <c r="H47558" i="5"/>
  <c r="H47559" i="5"/>
  <c r="H47560" i="5"/>
  <c r="H47561" i="5"/>
  <c r="H47562" i="5"/>
  <c r="H47563" i="5"/>
  <c r="H47564" i="5"/>
  <c r="H47565" i="5"/>
  <c r="H47566" i="5"/>
  <c r="H47567" i="5"/>
  <c r="H47568" i="5"/>
  <c r="H47569" i="5"/>
  <c r="H47570" i="5"/>
  <c r="H47571" i="5"/>
  <c r="H47572" i="5"/>
  <c r="H47573" i="5"/>
  <c r="H47574" i="5"/>
  <c r="H47575" i="5"/>
  <c r="H47576" i="5"/>
  <c r="H47577" i="5"/>
  <c r="H47578" i="5"/>
  <c r="H47579" i="5"/>
  <c r="H47580" i="5"/>
  <c r="H47581" i="5"/>
  <c r="H47582" i="5"/>
  <c r="H47583" i="5"/>
  <c r="H47584" i="5"/>
  <c r="H47585" i="5"/>
  <c r="H47586" i="5"/>
  <c r="H47587" i="5"/>
  <c r="H47588" i="5"/>
  <c r="H47589" i="5"/>
  <c r="H47590" i="5"/>
  <c r="H47591" i="5"/>
  <c r="H47592" i="5"/>
  <c r="H47593" i="5"/>
  <c r="H47594" i="5"/>
  <c r="H47595" i="5"/>
  <c r="H47596" i="5"/>
  <c r="H47597" i="5"/>
  <c r="H47598" i="5"/>
  <c r="H47599" i="5"/>
  <c r="H47600" i="5"/>
  <c r="H47601" i="5"/>
  <c r="H47602" i="5"/>
  <c r="H47603" i="5"/>
  <c r="H47604" i="5"/>
  <c r="H47605" i="5"/>
  <c r="H47606" i="5"/>
  <c r="H47607" i="5"/>
  <c r="H47608" i="5"/>
  <c r="H47609" i="5"/>
  <c r="H47610" i="5"/>
  <c r="H47611" i="5"/>
  <c r="H47612" i="5"/>
  <c r="H47613" i="5"/>
  <c r="H47614" i="5"/>
  <c r="H47615" i="5"/>
  <c r="H47616" i="5"/>
  <c r="H47617" i="5"/>
  <c r="H47618" i="5"/>
  <c r="H47619" i="5"/>
  <c r="H47620" i="5"/>
  <c r="H47621" i="5"/>
  <c r="H47622" i="5"/>
  <c r="H47623" i="5"/>
  <c r="H47624" i="5"/>
  <c r="H47625" i="5"/>
  <c r="H47626" i="5"/>
  <c r="H47627" i="5"/>
  <c r="H47628" i="5"/>
  <c r="H47629" i="5"/>
  <c r="H47630" i="5"/>
  <c r="H47631" i="5"/>
  <c r="H47632" i="5"/>
  <c r="H47633" i="5"/>
  <c r="H47634" i="5"/>
  <c r="H47635" i="5"/>
  <c r="H47636" i="5"/>
  <c r="H47637" i="5"/>
  <c r="H47638" i="5"/>
  <c r="H47639" i="5"/>
  <c r="H47640" i="5"/>
  <c r="H47641" i="5"/>
  <c r="H47642" i="5"/>
  <c r="H47643" i="5"/>
  <c r="H47644" i="5"/>
  <c r="H47645" i="5"/>
  <c r="H47646" i="5"/>
  <c r="H47647" i="5"/>
  <c r="H47648" i="5"/>
  <c r="H47649" i="5"/>
  <c r="H47650" i="5"/>
  <c r="H47651" i="5"/>
  <c r="H47652" i="5"/>
  <c r="H47653" i="5"/>
  <c r="H47654" i="5"/>
  <c r="H47655" i="5"/>
  <c r="H47656" i="5"/>
  <c r="H47657" i="5"/>
  <c r="H47658" i="5"/>
  <c r="H47659" i="5"/>
  <c r="H47660" i="5"/>
  <c r="H47661" i="5"/>
  <c r="H47662" i="5"/>
  <c r="H47663" i="5"/>
  <c r="H47664" i="5"/>
  <c r="H47665" i="5"/>
  <c r="H47666" i="5"/>
  <c r="H47667" i="5"/>
  <c r="H47668" i="5"/>
  <c r="H47669" i="5"/>
  <c r="H47670" i="5"/>
  <c r="H47671" i="5"/>
  <c r="H47672" i="5"/>
  <c r="H47673" i="5"/>
  <c r="H47674" i="5"/>
  <c r="H47675" i="5"/>
  <c r="H47676" i="5"/>
  <c r="H47677" i="5"/>
  <c r="H47678" i="5"/>
  <c r="H47679" i="5"/>
  <c r="H47680" i="5"/>
  <c r="H47681" i="5"/>
  <c r="H47682" i="5"/>
  <c r="H47683" i="5"/>
  <c r="H47684" i="5"/>
  <c r="H47685" i="5"/>
  <c r="H47686" i="5"/>
  <c r="H47687" i="5"/>
  <c r="H47688" i="5"/>
  <c r="H47689" i="5"/>
  <c r="H47690" i="5"/>
  <c r="H47691" i="5"/>
  <c r="H47692" i="5"/>
  <c r="H47693" i="5"/>
  <c r="H47694" i="5"/>
  <c r="H47695" i="5"/>
  <c r="H47696" i="5"/>
  <c r="H47697" i="5"/>
  <c r="H47698" i="5"/>
  <c r="H47699" i="5"/>
  <c r="H47700" i="5"/>
  <c r="H47701" i="5"/>
  <c r="H47702" i="5"/>
  <c r="H47703" i="5"/>
  <c r="H47704" i="5"/>
  <c r="H47705" i="5"/>
  <c r="H47706" i="5"/>
  <c r="H47707" i="5"/>
  <c r="H47708" i="5"/>
  <c r="H47709" i="5"/>
  <c r="H47710" i="5"/>
  <c r="H47711" i="5"/>
  <c r="H47712" i="5"/>
  <c r="H47713" i="5"/>
  <c r="H47714" i="5"/>
  <c r="H47715" i="5"/>
  <c r="H47716" i="5"/>
  <c r="H47717" i="5"/>
  <c r="H47718" i="5"/>
  <c r="H47719" i="5"/>
  <c r="H47720" i="5"/>
  <c r="H47721" i="5"/>
  <c r="H47722" i="5"/>
  <c r="H47723" i="5"/>
  <c r="H47724" i="5"/>
  <c r="H47725" i="5"/>
  <c r="H47726" i="5"/>
  <c r="H47727" i="5"/>
  <c r="H47728" i="5"/>
  <c r="H47729" i="5"/>
  <c r="H47730" i="5"/>
  <c r="H47731" i="5"/>
  <c r="H47732" i="5"/>
  <c r="H47733" i="5"/>
  <c r="H47734" i="5"/>
  <c r="H47735" i="5"/>
  <c r="H47736" i="5"/>
  <c r="H47737" i="5"/>
  <c r="H47738" i="5"/>
  <c r="H47739" i="5"/>
  <c r="H47740" i="5"/>
  <c r="H47741" i="5"/>
  <c r="H47742" i="5"/>
  <c r="H47743" i="5"/>
  <c r="H47744" i="5"/>
  <c r="H47745" i="5"/>
  <c r="H47746" i="5"/>
  <c r="H47747" i="5"/>
  <c r="H47748" i="5"/>
  <c r="H47749" i="5"/>
  <c r="H47750" i="5"/>
  <c r="H47751" i="5"/>
  <c r="H47752" i="5"/>
  <c r="H47753" i="5"/>
  <c r="H47754" i="5"/>
  <c r="H47755" i="5"/>
  <c r="H47756" i="5"/>
  <c r="H47757" i="5"/>
  <c r="H47758" i="5"/>
  <c r="H47759" i="5"/>
  <c r="H47760" i="5"/>
  <c r="H47761" i="5"/>
  <c r="H47762" i="5"/>
  <c r="H47763" i="5"/>
  <c r="H47764" i="5"/>
  <c r="H47765" i="5"/>
  <c r="H47766" i="5"/>
  <c r="H47767" i="5"/>
  <c r="H47768" i="5"/>
  <c r="H47769" i="5"/>
  <c r="H47770" i="5"/>
  <c r="H47771" i="5"/>
  <c r="H47772" i="5"/>
  <c r="H47773" i="5"/>
  <c r="H47774" i="5"/>
  <c r="H47775" i="5"/>
  <c r="H47776" i="5"/>
  <c r="H47777" i="5"/>
  <c r="H47778" i="5"/>
  <c r="H47779" i="5"/>
  <c r="H47780" i="5"/>
  <c r="H47781" i="5"/>
  <c r="H47782" i="5"/>
  <c r="H47783" i="5"/>
  <c r="H47784" i="5"/>
  <c r="H47785" i="5"/>
  <c r="H47786" i="5"/>
  <c r="H47787" i="5"/>
  <c r="H47788" i="5"/>
  <c r="H47789" i="5"/>
  <c r="H47790" i="5"/>
  <c r="H47791" i="5"/>
  <c r="H47792" i="5"/>
  <c r="H47793" i="5"/>
  <c r="H47794" i="5"/>
  <c r="H47795" i="5"/>
  <c r="H47796" i="5"/>
  <c r="H47797" i="5"/>
  <c r="H47798" i="5"/>
  <c r="H47799" i="5"/>
  <c r="H47800" i="5"/>
  <c r="H47801" i="5"/>
  <c r="H47802" i="5"/>
  <c r="H47803" i="5"/>
  <c r="H47804" i="5"/>
  <c r="H47805" i="5"/>
  <c r="H47806" i="5"/>
  <c r="H47807" i="5"/>
  <c r="H47808" i="5"/>
  <c r="H47809" i="5"/>
  <c r="H47810" i="5"/>
  <c r="H47811" i="5"/>
  <c r="H47812" i="5"/>
  <c r="H47813" i="5"/>
  <c r="H47814" i="5"/>
  <c r="H47815" i="5"/>
  <c r="H47816" i="5"/>
  <c r="H47817" i="5"/>
  <c r="H47818" i="5"/>
  <c r="H47819" i="5"/>
  <c r="H47820" i="5"/>
  <c r="H47821" i="5"/>
  <c r="H47822" i="5"/>
  <c r="H47823" i="5"/>
  <c r="H47824" i="5"/>
  <c r="H47825" i="5"/>
  <c r="H47826" i="5"/>
  <c r="H47827" i="5"/>
  <c r="H47828" i="5"/>
  <c r="H47829" i="5"/>
  <c r="H47830" i="5"/>
  <c r="H47831" i="5"/>
  <c r="H47832" i="5"/>
  <c r="H47833" i="5"/>
  <c r="H47834" i="5"/>
  <c r="H47835" i="5"/>
  <c r="H47836" i="5"/>
  <c r="H47837" i="5"/>
  <c r="H47838" i="5"/>
  <c r="H47839" i="5"/>
  <c r="H47840" i="5"/>
  <c r="H47841" i="5"/>
  <c r="H47842" i="5"/>
  <c r="H47843" i="5"/>
  <c r="H47844" i="5"/>
  <c r="H47845" i="5"/>
  <c r="H47846" i="5"/>
  <c r="H47847" i="5"/>
  <c r="H47848" i="5"/>
  <c r="H47849" i="5"/>
  <c r="H47850" i="5"/>
  <c r="H47851" i="5"/>
  <c r="H47852" i="5"/>
  <c r="H47853" i="5"/>
  <c r="H47854" i="5"/>
  <c r="H47855" i="5"/>
  <c r="H47856" i="5"/>
  <c r="H47857" i="5"/>
  <c r="H47858" i="5"/>
  <c r="H47859" i="5"/>
  <c r="H47860" i="5"/>
  <c r="H47861" i="5"/>
  <c r="H47862" i="5"/>
  <c r="H47863" i="5"/>
  <c r="H47864" i="5"/>
  <c r="H47865" i="5"/>
  <c r="H47866" i="5"/>
  <c r="H47867" i="5"/>
  <c r="H47868" i="5"/>
  <c r="H47869" i="5"/>
  <c r="H47870" i="5"/>
  <c r="H47871" i="5"/>
  <c r="H47872" i="5"/>
  <c r="H47873" i="5"/>
  <c r="H47874" i="5"/>
  <c r="H47875" i="5"/>
  <c r="H47876" i="5"/>
  <c r="H47877" i="5"/>
  <c r="H47878" i="5"/>
  <c r="H47879" i="5"/>
  <c r="H47880" i="5"/>
  <c r="H47881" i="5"/>
  <c r="H47882" i="5"/>
  <c r="H47883" i="5"/>
  <c r="H47884" i="5"/>
  <c r="H47885" i="5"/>
  <c r="H47886" i="5"/>
  <c r="H47887" i="5"/>
  <c r="H47888" i="5"/>
  <c r="H47889" i="5"/>
  <c r="H47890" i="5"/>
  <c r="H47891" i="5"/>
  <c r="H47892" i="5"/>
  <c r="H47893" i="5"/>
  <c r="H47894" i="5"/>
  <c r="H47895" i="5"/>
  <c r="H47896" i="5"/>
  <c r="H47897" i="5"/>
  <c r="H47898" i="5"/>
  <c r="H47899" i="5"/>
  <c r="H47900" i="5"/>
  <c r="H47901" i="5"/>
  <c r="H47902" i="5"/>
  <c r="H47903" i="5"/>
  <c r="H47904" i="5"/>
  <c r="H47905" i="5"/>
  <c r="H47906" i="5"/>
  <c r="H47907" i="5"/>
  <c r="H47908" i="5"/>
  <c r="H47909" i="5"/>
  <c r="H47910" i="5"/>
  <c r="H47911" i="5"/>
  <c r="H47912" i="5"/>
  <c r="H47913" i="5"/>
  <c r="H47914" i="5"/>
  <c r="H47915" i="5"/>
  <c r="H47916" i="5"/>
  <c r="H47917" i="5"/>
  <c r="H47918" i="5"/>
  <c r="H47919" i="5"/>
  <c r="H47920" i="5"/>
  <c r="H47921" i="5"/>
  <c r="H47922" i="5"/>
  <c r="H47923" i="5"/>
  <c r="H47924" i="5"/>
  <c r="H47925" i="5"/>
  <c r="H47926" i="5"/>
  <c r="H47927" i="5"/>
  <c r="H47928" i="5"/>
  <c r="H47929" i="5"/>
  <c r="H47930" i="5"/>
  <c r="H47931" i="5"/>
  <c r="H47932" i="5"/>
  <c r="H47933" i="5"/>
  <c r="H47934" i="5"/>
  <c r="H47935" i="5"/>
  <c r="H47936" i="5"/>
  <c r="H47937" i="5"/>
  <c r="H47938" i="5"/>
  <c r="H47939" i="5"/>
  <c r="H47940" i="5"/>
  <c r="H47941" i="5"/>
  <c r="H47942" i="5"/>
  <c r="H47943" i="5"/>
  <c r="H47944" i="5"/>
  <c r="H47945" i="5"/>
  <c r="H47946" i="5"/>
  <c r="H47947" i="5"/>
  <c r="H47948" i="5"/>
  <c r="H47949" i="5"/>
  <c r="H47950" i="5"/>
  <c r="H47951" i="5"/>
  <c r="H47952" i="5"/>
  <c r="H47953" i="5"/>
  <c r="H47954" i="5"/>
  <c r="H47955" i="5"/>
  <c r="H47956" i="5"/>
  <c r="H47957" i="5"/>
  <c r="H47958" i="5"/>
  <c r="H47959" i="5"/>
  <c r="H47960" i="5"/>
  <c r="H47961" i="5"/>
  <c r="H47962" i="5"/>
  <c r="H47963" i="5"/>
  <c r="H47964" i="5"/>
  <c r="H47965" i="5"/>
  <c r="H47966" i="5"/>
  <c r="H47967" i="5"/>
  <c r="H47968" i="5"/>
  <c r="H47969" i="5"/>
  <c r="H47970" i="5"/>
  <c r="H47971" i="5"/>
  <c r="H47972" i="5"/>
  <c r="H47973" i="5"/>
  <c r="H47974" i="5"/>
  <c r="H47975" i="5"/>
  <c r="H47976" i="5"/>
  <c r="H47977" i="5"/>
  <c r="H47978" i="5"/>
  <c r="H47979" i="5"/>
  <c r="H47980" i="5"/>
  <c r="H47981" i="5"/>
  <c r="H47982" i="5"/>
  <c r="H47983" i="5"/>
  <c r="H47984" i="5"/>
  <c r="H47985" i="5"/>
  <c r="H47986" i="5"/>
  <c r="H47987" i="5"/>
  <c r="H47988" i="5"/>
  <c r="H47989" i="5"/>
  <c r="H47990" i="5"/>
  <c r="H47991" i="5"/>
  <c r="H47992" i="5"/>
  <c r="H47993" i="5"/>
  <c r="H47994" i="5"/>
  <c r="H47995" i="5"/>
  <c r="H47996" i="5"/>
  <c r="H47997" i="5"/>
  <c r="H47998" i="5"/>
  <c r="H47999" i="5"/>
  <c r="H48000" i="5"/>
  <c r="H48001" i="5"/>
  <c r="H48002" i="5"/>
  <c r="H48003" i="5"/>
  <c r="H48004" i="5"/>
  <c r="H48005" i="5"/>
  <c r="H48006" i="5"/>
  <c r="H48007" i="5"/>
  <c r="H48008" i="5"/>
  <c r="H48009" i="5"/>
  <c r="H48010" i="5"/>
  <c r="H48011" i="5"/>
  <c r="H48012" i="5"/>
  <c r="H48013" i="5"/>
  <c r="H48014" i="5"/>
  <c r="H48015" i="5"/>
  <c r="H48016" i="5"/>
  <c r="H48017" i="5"/>
  <c r="H48018" i="5"/>
  <c r="H48019" i="5"/>
  <c r="H48020" i="5"/>
  <c r="H48021" i="5"/>
  <c r="H48022" i="5"/>
  <c r="H48023" i="5"/>
  <c r="H48024" i="5"/>
  <c r="H48025" i="5"/>
  <c r="H48026" i="5"/>
  <c r="H48027" i="5"/>
  <c r="H48028" i="5"/>
  <c r="H48029" i="5"/>
  <c r="H48030" i="5"/>
  <c r="H48031" i="5"/>
  <c r="H48032" i="5"/>
  <c r="H48033" i="5"/>
  <c r="H48034" i="5"/>
  <c r="H48035" i="5"/>
  <c r="H48036" i="5"/>
  <c r="H48037" i="5"/>
  <c r="H48038" i="5"/>
  <c r="H48039" i="5"/>
  <c r="H48040" i="5"/>
  <c r="H48041" i="5"/>
  <c r="H48042" i="5"/>
  <c r="H48043" i="5"/>
  <c r="H48044" i="5"/>
  <c r="H48045" i="5"/>
  <c r="H48046" i="5"/>
  <c r="H48047" i="5"/>
  <c r="H48048" i="5"/>
  <c r="H48049" i="5"/>
  <c r="H48050" i="5"/>
  <c r="H48051" i="5"/>
  <c r="H48052" i="5"/>
  <c r="H48053" i="5"/>
  <c r="H48054" i="5"/>
  <c r="H48055" i="5"/>
  <c r="H48056" i="5"/>
  <c r="H48057" i="5"/>
  <c r="H48058" i="5"/>
  <c r="H48059" i="5"/>
  <c r="H48060" i="5"/>
  <c r="H48061" i="5"/>
  <c r="H48062" i="5"/>
  <c r="H48063" i="5"/>
  <c r="H48064" i="5"/>
  <c r="H48065" i="5"/>
  <c r="H48066" i="5"/>
  <c r="H48067" i="5"/>
  <c r="H48068" i="5"/>
  <c r="H48069" i="5"/>
  <c r="H48070" i="5"/>
  <c r="H48071" i="5"/>
  <c r="H48072" i="5"/>
  <c r="H48073" i="5"/>
  <c r="H48074" i="5"/>
  <c r="H48075" i="5"/>
  <c r="H48076" i="5"/>
  <c r="H48077" i="5"/>
  <c r="H48078" i="5"/>
  <c r="H48079" i="5"/>
  <c r="H48080" i="5"/>
  <c r="H48081" i="5"/>
  <c r="H48082" i="5"/>
  <c r="H48083" i="5"/>
  <c r="H48084" i="5"/>
  <c r="H48085" i="5"/>
  <c r="H48086" i="5"/>
  <c r="H48087" i="5"/>
  <c r="H48088" i="5"/>
  <c r="H48089" i="5"/>
  <c r="H48090" i="5"/>
  <c r="H48091" i="5"/>
  <c r="H48092" i="5"/>
  <c r="H48093" i="5"/>
  <c r="H48094" i="5"/>
  <c r="H48095" i="5"/>
  <c r="H48096" i="5"/>
  <c r="H48097" i="5"/>
  <c r="H48098" i="5"/>
  <c r="H48099" i="5"/>
  <c r="H48100" i="5"/>
  <c r="H48101" i="5"/>
  <c r="H48102" i="5"/>
  <c r="H48103" i="5"/>
  <c r="H48104" i="5"/>
  <c r="H48105" i="5"/>
  <c r="H48106" i="5"/>
  <c r="H48107" i="5"/>
  <c r="H48108" i="5"/>
  <c r="H48109" i="5"/>
  <c r="H48110" i="5"/>
  <c r="H48111" i="5"/>
  <c r="H48112" i="5"/>
  <c r="H48113" i="5"/>
  <c r="H48114" i="5"/>
  <c r="H48115" i="5"/>
  <c r="H48116" i="5"/>
  <c r="H48117" i="5"/>
  <c r="H48118" i="5"/>
  <c r="H48119" i="5"/>
  <c r="H48120" i="5"/>
  <c r="H48121" i="5"/>
  <c r="H48122" i="5"/>
  <c r="H48123" i="5"/>
  <c r="H48124" i="5"/>
  <c r="H48125" i="5"/>
  <c r="H48126" i="5"/>
  <c r="H48127" i="5"/>
  <c r="H48128" i="5"/>
  <c r="H48129" i="5"/>
  <c r="H48130" i="5"/>
  <c r="H48131" i="5"/>
  <c r="H48132" i="5"/>
  <c r="H48133" i="5"/>
  <c r="H48134" i="5"/>
  <c r="H48135" i="5"/>
  <c r="H48136" i="5"/>
  <c r="H48137" i="5"/>
  <c r="H48138" i="5"/>
  <c r="H48139" i="5"/>
  <c r="H48140" i="5"/>
  <c r="H48141" i="5"/>
  <c r="H48142" i="5"/>
  <c r="H48143" i="5"/>
  <c r="H48144" i="5"/>
  <c r="H48145" i="5"/>
  <c r="H48146" i="5"/>
  <c r="H48147" i="5"/>
  <c r="H48148" i="5"/>
  <c r="H48149" i="5"/>
  <c r="H48150" i="5"/>
  <c r="H48151" i="5"/>
  <c r="H48152" i="5"/>
  <c r="H48153" i="5"/>
  <c r="H48154" i="5"/>
  <c r="H48155" i="5"/>
  <c r="H48156" i="5"/>
  <c r="H48157" i="5"/>
  <c r="H48158" i="5"/>
  <c r="H48159" i="5"/>
  <c r="H48160" i="5"/>
  <c r="H48161" i="5"/>
  <c r="H48162" i="5"/>
  <c r="H48163" i="5"/>
  <c r="H48164" i="5"/>
  <c r="H48165" i="5"/>
  <c r="H48166" i="5"/>
  <c r="H48167" i="5"/>
  <c r="H48168" i="5"/>
  <c r="H48169" i="5"/>
  <c r="H48170" i="5"/>
  <c r="H48171" i="5"/>
  <c r="H48172" i="5"/>
  <c r="H48173" i="5"/>
  <c r="H48174" i="5"/>
  <c r="H48175" i="5"/>
  <c r="H48176" i="5"/>
  <c r="H48177" i="5"/>
  <c r="H48178" i="5"/>
  <c r="H48179" i="5"/>
  <c r="H48180" i="5"/>
  <c r="H48181" i="5"/>
  <c r="H48182" i="5"/>
  <c r="H48183" i="5"/>
  <c r="H48184" i="5"/>
  <c r="H48185" i="5"/>
  <c r="H48186" i="5"/>
  <c r="H48187" i="5"/>
  <c r="H48188" i="5"/>
  <c r="H48189" i="5"/>
  <c r="H48190" i="5"/>
  <c r="H48191" i="5"/>
  <c r="H48192" i="5"/>
  <c r="H48193" i="5"/>
  <c r="H48194" i="5"/>
  <c r="H48195" i="5"/>
  <c r="H48196" i="5"/>
  <c r="H48197" i="5"/>
  <c r="H48198" i="5"/>
  <c r="H48199" i="5"/>
  <c r="H48200" i="5"/>
  <c r="H48201" i="5"/>
  <c r="H48202" i="5"/>
  <c r="H48203" i="5"/>
  <c r="H48204" i="5"/>
  <c r="H48205" i="5"/>
  <c r="H48206" i="5"/>
  <c r="H48207" i="5"/>
  <c r="H48208" i="5"/>
  <c r="H48209" i="5"/>
  <c r="H48210" i="5"/>
  <c r="H48211" i="5"/>
  <c r="H48212" i="5"/>
  <c r="H48213" i="5"/>
  <c r="H48214" i="5"/>
  <c r="H48215" i="5"/>
  <c r="H48216" i="5"/>
  <c r="H48217" i="5"/>
  <c r="H48218" i="5"/>
  <c r="H48219" i="5"/>
  <c r="H48220" i="5"/>
  <c r="H48221" i="5"/>
  <c r="H48222" i="5"/>
  <c r="H48223" i="5"/>
  <c r="H48224" i="5"/>
  <c r="H48225" i="5"/>
  <c r="H48226" i="5"/>
  <c r="H48227" i="5"/>
  <c r="H48228" i="5"/>
  <c r="H48229" i="5"/>
  <c r="H48230" i="5"/>
  <c r="H48231" i="5"/>
  <c r="H48232" i="5"/>
  <c r="H48233" i="5"/>
  <c r="H48234" i="5"/>
  <c r="H48235" i="5"/>
  <c r="H48236" i="5"/>
  <c r="H48237" i="5"/>
  <c r="H48238" i="5"/>
  <c r="H48239" i="5"/>
  <c r="H48240" i="5"/>
  <c r="H48241" i="5"/>
  <c r="H48242" i="5"/>
  <c r="H48243" i="5"/>
  <c r="H48244" i="5"/>
  <c r="H48245" i="5"/>
  <c r="H48246" i="5"/>
  <c r="H48247" i="5"/>
  <c r="H48248" i="5"/>
  <c r="H48249" i="5"/>
  <c r="H48250" i="5"/>
  <c r="H48251" i="5"/>
  <c r="H48252" i="5"/>
  <c r="H48253" i="5"/>
  <c r="H48254" i="5"/>
  <c r="H48255" i="5"/>
  <c r="H48256" i="5"/>
  <c r="H48257" i="5"/>
  <c r="H48258" i="5"/>
  <c r="H48259" i="5"/>
  <c r="H48260" i="5"/>
  <c r="H48261" i="5"/>
  <c r="H48262" i="5"/>
  <c r="H48263" i="5"/>
  <c r="H48264" i="5"/>
  <c r="H48265" i="5"/>
  <c r="H48266" i="5"/>
  <c r="H48267" i="5"/>
  <c r="H48268" i="5"/>
  <c r="H48269" i="5"/>
  <c r="H48270" i="5"/>
  <c r="H48271" i="5"/>
  <c r="H48272" i="5"/>
  <c r="H48273" i="5"/>
  <c r="H48274" i="5"/>
  <c r="H48275" i="5"/>
  <c r="H48276" i="5"/>
  <c r="H48277" i="5"/>
  <c r="H48278" i="5"/>
  <c r="H48279" i="5"/>
  <c r="H48280" i="5"/>
  <c r="H48281" i="5"/>
  <c r="H48282" i="5"/>
  <c r="H48283" i="5"/>
  <c r="H48284" i="5"/>
  <c r="H48285" i="5"/>
  <c r="H48286" i="5"/>
  <c r="H48287" i="5"/>
  <c r="H48288" i="5"/>
  <c r="H48289" i="5"/>
  <c r="H48290" i="5"/>
  <c r="H48291" i="5"/>
  <c r="H48292" i="5"/>
  <c r="H48293" i="5"/>
  <c r="H48294" i="5"/>
  <c r="H48295" i="5"/>
  <c r="H48296" i="5"/>
  <c r="H48297" i="5"/>
  <c r="H48298" i="5"/>
  <c r="H48299" i="5"/>
  <c r="H48300" i="5"/>
  <c r="H48301" i="5"/>
  <c r="H48302" i="5"/>
  <c r="H48303" i="5"/>
  <c r="H48304" i="5"/>
  <c r="H48305" i="5"/>
  <c r="H48306" i="5"/>
  <c r="H48307" i="5"/>
  <c r="H48308" i="5"/>
  <c r="H48309" i="5"/>
  <c r="H48310" i="5"/>
  <c r="H48311" i="5"/>
  <c r="H48312" i="5"/>
  <c r="H48313" i="5"/>
  <c r="H48314" i="5"/>
  <c r="H48315" i="5"/>
  <c r="H48316" i="5"/>
  <c r="H48317" i="5"/>
  <c r="H48318" i="5"/>
  <c r="H48319" i="5"/>
  <c r="H48320" i="5"/>
  <c r="H48321" i="5"/>
  <c r="H48322" i="5"/>
  <c r="H48323" i="5"/>
  <c r="H48324" i="5"/>
  <c r="H48325" i="5"/>
  <c r="H48326" i="5"/>
  <c r="H48327" i="5"/>
  <c r="H48328" i="5"/>
  <c r="H48329" i="5"/>
  <c r="H48330" i="5"/>
  <c r="H48331" i="5"/>
  <c r="H48332" i="5"/>
  <c r="H48333" i="5"/>
  <c r="H48334" i="5"/>
  <c r="H48335" i="5"/>
  <c r="H48336" i="5"/>
  <c r="H48337" i="5"/>
  <c r="H48338" i="5"/>
  <c r="H48339" i="5"/>
  <c r="H48340" i="5"/>
  <c r="H48341" i="5"/>
  <c r="H48342" i="5"/>
  <c r="H48343" i="5"/>
  <c r="H48344" i="5"/>
  <c r="H48345" i="5"/>
  <c r="H48346" i="5"/>
  <c r="H48347" i="5"/>
  <c r="H48348" i="5"/>
  <c r="H48349" i="5"/>
  <c r="H48350" i="5"/>
  <c r="H48351" i="5"/>
  <c r="H48352" i="5"/>
  <c r="H48353" i="5"/>
  <c r="H48354" i="5"/>
  <c r="H48355" i="5"/>
  <c r="H48356" i="5"/>
  <c r="H48357" i="5"/>
  <c r="H48358" i="5"/>
  <c r="H48359" i="5"/>
  <c r="H48360" i="5"/>
  <c r="H48361" i="5"/>
  <c r="H48362" i="5"/>
  <c r="H48363" i="5"/>
  <c r="H48364" i="5"/>
  <c r="H48365" i="5"/>
  <c r="H48366" i="5"/>
  <c r="H48367" i="5"/>
  <c r="H48368" i="5"/>
  <c r="H48369" i="5"/>
  <c r="H48370" i="5"/>
  <c r="H48371" i="5"/>
  <c r="H48372" i="5"/>
  <c r="H48373" i="5"/>
  <c r="H48374" i="5"/>
  <c r="H48375" i="5"/>
  <c r="H48376" i="5"/>
  <c r="H48377" i="5"/>
  <c r="H48378" i="5"/>
  <c r="H48379" i="5"/>
  <c r="H48380" i="5"/>
  <c r="H48381" i="5"/>
  <c r="H48382" i="5"/>
  <c r="H48383" i="5"/>
  <c r="H48384" i="5"/>
  <c r="H48385" i="5"/>
  <c r="H48386" i="5"/>
  <c r="H48387" i="5"/>
  <c r="H48388" i="5"/>
  <c r="H48389" i="5"/>
  <c r="H48390" i="5"/>
  <c r="H48391" i="5"/>
  <c r="H48392" i="5"/>
  <c r="H48393" i="5"/>
  <c r="H48394" i="5"/>
  <c r="H48395" i="5"/>
  <c r="H48396" i="5"/>
  <c r="H48397" i="5"/>
  <c r="H48398" i="5"/>
  <c r="H48399" i="5"/>
  <c r="H48400" i="5"/>
  <c r="H48401" i="5"/>
  <c r="H48402" i="5"/>
  <c r="H48403" i="5"/>
  <c r="H48404" i="5"/>
  <c r="H48405" i="5"/>
  <c r="H48406" i="5"/>
  <c r="H48407" i="5"/>
  <c r="H48408" i="5"/>
  <c r="H48409" i="5"/>
  <c r="H48410" i="5"/>
  <c r="H48411" i="5"/>
  <c r="H48412" i="5"/>
  <c r="H48413" i="5"/>
  <c r="H48414" i="5"/>
  <c r="H48415" i="5"/>
  <c r="H48416" i="5"/>
  <c r="H48417" i="5"/>
  <c r="H48418" i="5"/>
  <c r="H48419" i="5"/>
  <c r="H48420" i="5"/>
  <c r="H48421" i="5"/>
  <c r="H48422" i="5"/>
  <c r="H48423" i="5"/>
  <c r="H48424" i="5"/>
  <c r="H48425" i="5"/>
  <c r="H48426" i="5"/>
  <c r="H48427" i="5"/>
  <c r="H48428" i="5"/>
  <c r="H48429" i="5"/>
  <c r="H48430" i="5"/>
  <c r="H48431" i="5"/>
  <c r="H48432" i="5"/>
  <c r="H48433" i="5"/>
  <c r="H48434" i="5"/>
  <c r="H48435" i="5"/>
  <c r="H48436" i="5"/>
  <c r="H48437" i="5"/>
  <c r="H48438" i="5"/>
  <c r="H48439" i="5"/>
  <c r="H48440" i="5"/>
  <c r="H48441" i="5"/>
  <c r="H48442" i="5"/>
  <c r="H48443" i="5"/>
  <c r="H48444" i="5"/>
  <c r="H48445" i="5"/>
  <c r="H48446" i="5"/>
  <c r="H48447" i="5"/>
  <c r="H48448" i="5"/>
  <c r="H48449" i="5"/>
  <c r="H48450" i="5"/>
  <c r="H48451" i="5"/>
  <c r="H48452" i="5"/>
  <c r="H48453" i="5"/>
  <c r="H48454" i="5"/>
  <c r="H48455" i="5"/>
  <c r="H48456" i="5"/>
  <c r="H48457" i="5"/>
  <c r="H48458" i="5"/>
  <c r="H48459" i="5"/>
  <c r="H48460" i="5"/>
  <c r="H48461" i="5"/>
  <c r="H48462" i="5"/>
  <c r="H48463" i="5"/>
  <c r="H48464" i="5"/>
  <c r="H48465" i="5"/>
  <c r="H48466" i="5"/>
  <c r="H48467" i="5"/>
  <c r="H48468" i="5"/>
  <c r="H48469" i="5"/>
  <c r="H48470" i="5"/>
  <c r="H48471" i="5"/>
  <c r="H48472" i="5"/>
  <c r="H48473" i="5"/>
  <c r="H48474" i="5"/>
  <c r="H48475" i="5"/>
  <c r="H48476" i="5"/>
  <c r="H48477" i="5"/>
  <c r="H48478" i="5"/>
  <c r="H48479" i="5"/>
  <c r="H48480" i="5"/>
  <c r="H48481" i="5"/>
  <c r="H48482" i="5"/>
  <c r="H48483" i="5"/>
  <c r="H48484" i="5"/>
  <c r="H48485" i="5"/>
  <c r="H48486" i="5"/>
  <c r="H48487" i="5"/>
  <c r="H48488" i="5"/>
  <c r="H48489" i="5"/>
  <c r="H48490" i="5"/>
  <c r="H48491" i="5"/>
  <c r="H48492" i="5"/>
  <c r="H48493" i="5"/>
  <c r="H48494" i="5"/>
  <c r="H48495" i="5"/>
  <c r="H48496" i="5"/>
  <c r="H48497" i="5"/>
  <c r="H48498" i="5"/>
  <c r="H48499" i="5"/>
  <c r="H48500" i="5"/>
  <c r="H48501" i="5"/>
  <c r="H48502" i="5"/>
  <c r="H48503" i="5"/>
  <c r="H48504" i="5"/>
  <c r="H48505" i="5"/>
  <c r="H48506" i="5"/>
  <c r="H48507" i="5"/>
  <c r="H48508" i="5"/>
  <c r="H48509" i="5"/>
  <c r="H48510" i="5"/>
  <c r="H48511" i="5"/>
  <c r="H48512" i="5"/>
  <c r="H48513" i="5"/>
  <c r="H48514" i="5"/>
  <c r="H48515" i="5"/>
  <c r="H48516" i="5"/>
  <c r="H48517" i="5"/>
  <c r="H48518" i="5"/>
  <c r="H48519" i="5"/>
  <c r="H48520" i="5"/>
  <c r="H48521" i="5"/>
  <c r="H48522" i="5"/>
  <c r="H48523" i="5"/>
  <c r="H48524" i="5"/>
  <c r="H48525" i="5"/>
  <c r="H48526" i="5"/>
  <c r="H48527" i="5"/>
  <c r="H48528" i="5"/>
  <c r="H48529" i="5"/>
  <c r="H48530" i="5"/>
  <c r="H48531" i="5"/>
  <c r="H48532" i="5"/>
  <c r="H48533" i="5"/>
  <c r="H48534" i="5"/>
  <c r="H48535" i="5"/>
  <c r="H48536" i="5"/>
  <c r="H48537" i="5"/>
  <c r="H48538" i="5"/>
  <c r="H48539" i="5"/>
  <c r="H48540" i="5"/>
  <c r="H48541" i="5"/>
  <c r="H48542" i="5"/>
  <c r="H48543" i="5"/>
  <c r="H48544" i="5"/>
  <c r="H48545" i="5"/>
  <c r="H48546" i="5"/>
  <c r="H48547" i="5"/>
  <c r="H48548" i="5"/>
  <c r="H48549" i="5"/>
  <c r="H48550" i="5"/>
  <c r="H48551" i="5"/>
  <c r="H48552" i="5"/>
  <c r="H48553" i="5"/>
  <c r="H48554" i="5"/>
  <c r="H48555" i="5"/>
  <c r="H48556" i="5"/>
  <c r="H48557" i="5"/>
  <c r="H48558" i="5"/>
  <c r="H48559" i="5"/>
  <c r="H48560" i="5"/>
  <c r="H48561" i="5"/>
  <c r="H48562" i="5"/>
  <c r="H48563" i="5"/>
  <c r="H48564" i="5"/>
  <c r="H48565" i="5"/>
  <c r="H48566" i="5"/>
  <c r="H48567" i="5"/>
  <c r="H48568" i="5"/>
  <c r="H48569" i="5"/>
  <c r="H48570" i="5"/>
  <c r="H48571" i="5"/>
  <c r="H48572" i="5"/>
  <c r="H48573" i="5"/>
  <c r="H48574" i="5"/>
  <c r="H48575" i="5"/>
  <c r="H48576" i="5"/>
  <c r="H48577" i="5"/>
  <c r="H48578" i="5"/>
  <c r="H48579" i="5"/>
  <c r="H48580" i="5"/>
  <c r="H48581" i="5"/>
  <c r="H48582" i="5"/>
  <c r="H48583" i="5"/>
  <c r="H48584" i="5"/>
  <c r="H48585" i="5"/>
  <c r="H48586" i="5"/>
  <c r="H48587" i="5"/>
  <c r="H48588" i="5"/>
  <c r="H48589" i="5"/>
  <c r="H48590" i="5"/>
  <c r="H48591" i="5"/>
  <c r="H48592" i="5"/>
  <c r="H48593" i="5"/>
  <c r="H48594" i="5"/>
  <c r="H48595" i="5"/>
  <c r="H48596" i="5"/>
  <c r="H48597" i="5"/>
  <c r="H48598" i="5"/>
  <c r="H48599" i="5"/>
  <c r="H48600" i="5"/>
  <c r="H48601" i="5"/>
  <c r="H48602" i="5"/>
  <c r="H48603" i="5"/>
  <c r="H48604" i="5"/>
  <c r="H48605" i="5"/>
  <c r="H48606" i="5"/>
  <c r="H48607" i="5"/>
  <c r="H48608" i="5"/>
  <c r="H48609" i="5"/>
  <c r="H48610" i="5"/>
  <c r="H48611" i="5"/>
  <c r="H48612" i="5"/>
  <c r="H48613" i="5"/>
  <c r="H48614" i="5"/>
  <c r="H48615" i="5"/>
  <c r="H48616" i="5"/>
  <c r="H48617" i="5"/>
  <c r="H48618" i="5"/>
  <c r="H48619" i="5"/>
  <c r="H48620" i="5"/>
  <c r="H48621" i="5"/>
  <c r="H48622" i="5"/>
  <c r="H48623" i="5"/>
  <c r="H48624" i="5"/>
  <c r="H48625" i="5"/>
  <c r="H48626" i="5"/>
  <c r="H48627" i="5"/>
  <c r="H48628" i="5"/>
  <c r="H48629" i="5"/>
  <c r="H48630" i="5"/>
  <c r="H48631" i="5"/>
  <c r="H48632" i="5"/>
  <c r="H48633" i="5"/>
  <c r="H48634" i="5"/>
  <c r="H48635" i="5"/>
  <c r="H48636" i="5"/>
  <c r="H48637" i="5"/>
  <c r="H48638" i="5"/>
  <c r="H48639" i="5"/>
  <c r="H48640" i="5"/>
  <c r="H48641" i="5"/>
  <c r="H48642" i="5"/>
  <c r="H48643" i="5"/>
  <c r="H48644" i="5"/>
  <c r="H48645" i="5"/>
  <c r="H48646" i="5"/>
  <c r="H48647" i="5"/>
  <c r="H48648" i="5"/>
  <c r="H48649" i="5"/>
  <c r="H48650" i="5"/>
  <c r="H48651" i="5"/>
  <c r="H48652" i="5"/>
  <c r="H48653" i="5"/>
  <c r="H48654" i="5"/>
  <c r="H48655" i="5"/>
  <c r="H48656" i="5"/>
  <c r="H48657" i="5"/>
  <c r="H48658" i="5"/>
  <c r="H48659" i="5"/>
  <c r="H48660" i="5"/>
  <c r="H48661" i="5"/>
  <c r="H48662" i="5"/>
  <c r="H48663" i="5"/>
  <c r="H48664" i="5"/>
  <c r="H48665" i="5"/>
  <c r="H48666" i="5"/>
  <c r="H48667" i="5"/>
  <c r="H48668" i="5"/>
  <c r="H48669" i="5"/>
  <c r="H48670" i="5"/>
  <c r="H48671" i="5"/>
  <c r="H48672" i="5"/>
  <c r="H48673" i="5"/>
  <c r="H48674" i="5"/>
  <c r="H48675" i="5"/>
  <c r="H48676" i="5"/>
  <c r="H48677" i="5"/>
  <c r="H48678" i="5"/>
  <c r="H48679" i="5"/>
  <c r="H48680" i="5"/>
  <c r="H48681" i="5"/>
  <c r="H48682" i="5"/>
  <c r="H48683" i="5"/>
  <c r="H48684" i="5"/>
  <c r="H48685" i="5"/>
  <c r="H48686" i="5"/>
  <c r="H48687" i="5"/>
  <c r="H48688" i="5"/>
  <c r="H48689" i="5"/>
  <c r="H48690" i="5"/>
  <c r="H48691" i="5"/>
  <c r="H48692" i="5"/>
  <c r="H48693" i="5"/>
  <c r="H48694" i="5"/>
  <c r="H48695" i="5"/>
  <c r="H48696" i="5"/>
  <c r="H48697" i="5"/>
  <c r="H48698" i="5"/>
  <c r="H48699" i="5"/>
  <c r="H48700" i="5"/>
  <c r="H48701" i="5"/>
  <c r="H48702" i="5"/>
  <c r="H48703" i="5"/>
  <c r="H48704" i="5"/>
  <c r="H48705" i="5"/>
  <c r="H48706" i="5"/>
  <c r="H48707" i="5"/>
  <c r="H48708" i="5"/>
  <c r="H48709" i="5"/>
  <c r="H48710" i="5"/>
  <c r="H48711" i="5"/>
  <c r="H48712" i="5"/>
  <c r="H48713" i="5"/>
  <c r="H48714" i="5"/>
  <c r="H48715" i="5"/>
  <c r="H48716" i="5"/>
  <c r="H48717" i="5"/>
  <c r="H48718" i="5"/>
  <c r="H48719" i="5"/>
  <c r="H48720" i="5"/>
  <c r="H48721" i="5"/>
  <c r="H48722" i="5"/>
  <c r="H48723" i="5"/>
  <c r="H48724" i="5"/>
  <c r="H48725" i="5"/>
  <c r="H48726" i="5"/>
  <c r="H48727" i="5"/>
  <c r="H48728" i="5"/>
  <c r="H48729" i="5"/>
  <c r="H48730" i="5"/>
  <c r="H48731" i="5"/>
  <c r="H48732" i="5"/>
  <c r="H48733" i="5"/>
  <c r="H48734" i="5"/>
  <c r="H48735" i="5"/>
  <c r="H48736" i="5"/>
  <c r="H48737" i="5"/>
  <c r="H48738" i="5"/>
  <c r="H48739" i="5"/>
  <c r="H48740" i="5"/>
  <c r="H48741" i="5"/>
  <c r="H48742" i="5"/>
  <c r="H48743" i="5"/>
  <c r="H48744" i="5"/>
  <c r="H48745" i="5"/>
  <c r="H48746" i="5"/>
  <c r="H48747" i="5"/>
  <c r="H48748" i="5"/>
  <c r="H48749" i="5"/>
  <c r="H48750" i="5"/>
  <c r="H48751" i="5"/>
  <c r="H48752" i="5"/>
  <c r="H48753" i="5"/>
  <c r="H48754" i="5"/>
  <c r="H48755" i="5"/>
  <c r="H48756" i="5"/>
  <c r="H48757" i="5"/>
  <c r="H48758" i="5"/>
  <c r="H48759" i="5"/>
  <c r="H48760" i="5"/>
  <c r="H48761" i="5"/>
  <c r="H48762" i="5"/>
  <c r="H48763" i="5"/>
  <c r="H48764" i="5"/>
  <c r="H48765" i="5"/>
  <c r="H48766" i="5"/>
  <c r="H48767" i="5"/>
  <c r="H48768" i="5"/>
  <c r="H48769" i="5"/>
  <c r="H48770" i="5"/>
  <c r="H48771" i="5"/>
  <c r="H48772" i="5"/>
  <c r="H48773" i="5"/>
  <c r="H48774" i="5"/>
  <c r="H48775" i="5"/>
  <c r="H48776" i="5"/>
  <c r="H48777" i="5"/>
  <c r="H48778" i="5"/>
  <c r="H48779" i="5"/>
  <c r="H48780" i="5"/>
  <c r="H48781" i="5"/>
  <c r="H48782" i="5"/>
  <c r="H48783" i="5"/>
  <c r="H48784" i="5"/>
  <c r="H48785" i="5"/>
  <c r="H48786" i="5"/>
  <c r="H48787" i="5"/>
  <c r="H48788" i="5"/>
  <c r="H48789" i="5"/>
  <c r="H48790" i="5"/>
  <c r="H48791" i="5"/>
  <c r="H48792" i="5"/>
  <c r="H48793" i="5"/>
  <c r="H48794" i="5"/>
  <c r="H48795" i="5"/>
  <c r="H48796" i="5"/>
  <c r="H48797" i="5"/>
  <c r="H48798" i="5"/>
  <c r="H48799" i="5"/>
  <c r="H48800" i="5"/>
  <c r="H48801" i="5"/>
  <c r="H48802" i="5"/>
  <c r="H48803" i="5"/>
  <c r="H48804" i="5"/>
  <c r="H48805" i="5"/>
  <c r="H48806" i="5"/>
  <c r="H48807" i="5"/>
  <c r="H48808" i="5"/>
  <c r="H48809" i="5"/>
  <c r="H48810" i="5"/>
  <c r="H48811" i="5"/>
  <c r="H48812" i="5"/>
  <c r="H48813" i="5"/>
  <c r="H48814" i="5"/>
  <c r="H48815" i="5"/>
  <c r="H48816" i="5"/>
  <c r="H48817" i="5"/>
  <c r="H48818" i="5"/>
  <c r="H48819" i="5"/>
  <c r="H48820" i="5"/>
  <c r="H48821" i="5"/>
  <c r="H48822" i="5"/>
  <c r="H48823" i="5"/>
  <c r="H48824" i="5"/>
  <c r="H48825" i="5"/>
  <c r="H48826" i="5"/>
  <c r="H48827" i="5"/>
  <c r="H48828" i="5"/>
  <c r="H48829" i="5"/>
  <c r="H48830" i="5"/>
  <c r="H48831" i="5"/>
  <c r="H48832" i="5"/>
  <c r="H48833" i="5"/>
  <c r="H48834" i="5"/>
  <c r="H48835" i="5"/>
  <c r="H48836" i="5"/>
  <c r="H48837" i="5"/>
  <c r="H48838" i="5"/>
  <c r="H48839" i="5"/>
  <c r="H48840" i="5"/>
  <c r="H48841" i="5"/>
  <c r="H48842" i="5"/>
  <c r="H48843" i="5"/>
  <c r="H48844" i="5"/>
  <c r="H48845" i="5"/>
  <c r="H48846" i="5"/>
  <c r="H48847" i="5"/>
  <c r="H48848" i="5"/>
  <c r="H48849" i="5"/>
  <c r="H48850" i="5"/>
  <c r="H48851" i="5"/>
  <c r="H48852" i="5"/>
  <c r="H48853" i="5"/>
  <c r="H48854" i="5"/>
  <c r="H48855" i="5"/>
  <c r="H48856" i="5"/>
  <c r="H48857" i="5"/>
  <c r="H48858" i="5"/>
  <c r="H48859" i="5"/>
  <c r="H48860" i="5"/>
  <c r="H48861" i="5"/>
  <c r="H48862" i="5"/>
  <c r="H48863" i="5"/>
  <c r="H48864" i="5"/>
  <c r="H48865" i="5"/>
  <c r="H48866" i="5"/>
  <c r="H48867" i="5"/>
  <c r="H48868" i="5"/>
  <c r="H48869" i="5"/>
  <c r="H48870" i="5"/>
  <c r="H48871" i="5"/>
  <c r="H48872" i="5"/>
  <c r="H48873" i="5"/>
  <c r="H48874" i="5"/>
  <c r="H48875" i="5"/>
  <c r="H48876" i="5"/>
  <c r="H48877" i="5"/>
  <c r="H48878" i="5"/>
  <c r="H48879" i="5"/>
  <c r="H48880" i="5"/>
  <c r="H48881" i="5"/>
  <c r="H48882" i="5"/>
  <c r="H48883" i="5"/>
  <c r="H48884" i="5"/>
  <c r="H48885" i="5"/>
  <c r="H48886" i="5"/>
  <c r="H48887" i="5"/>
  <c r="H48888" i="5"/>
  <c r="H48889" i="5"/>
  <c r="H48890" i="5"/>
  <c r="H48891" i="5"/>
  <c r="H48892" i="5"/>
  <c r="H48893" i="5"/>
  <c r="H48894" i="5"/>
  <c r="H48895" i="5"/>
  <c r="H48896" i="5"/>
  <c r="H48897" i="5"/>
  <c r="H48898" i="5"/>
  <c r="H48899" i="5"/>
  <c r="H48900" i="5"/>
  <c r="H48901" i="5"/>
  <c r="H48902" i="5"/>
  <c r="H48903" i="5"/>
  <c r="H48904" i="5"/>
  <c r="H48905" i="5"/>
  <c r="H48906" i="5"/>
  <c r="H48907" i="5"/>
  <c r="H48908" i="5"/>
  <c r="H48909" i="5"/>
  <c r="H48910" i="5"/>
  <c r="H48911" i="5"/>
  <c r="H48912" i="5"/>
  <c r="H48913" i="5"/>
  <c r="H48914" i="5"/>
  <c r="H48915" i="5"/>
  <c r="H48916" i="5"/>
  <c r="H48917" i="5"/>
  <c r="H48918" i="5"/>
  <c r="H48919" i="5"/>
  <c r="H48920" i="5"/>
  <c r="H48921" i="5"/>
  <c r="H48922" i="5"/>
  <c r="H48923" i="5"/>
  <c r="H48924" i="5"/>
  <c r="H48925" i="5"/>
  <c r="H48926" i="5"/>
  <c r="H48927" i="5"/>
  <c r="H48928" i="5"/>
  <c r="H48929" i="5"/>
  <c r="H48930" i="5"/>
  <c r="H48931" i="5"/>
  <c r="H48932" i="5"/>
  <c r="H48933" i="5"/>
  <c r="H48934" i="5"/>
  <c r="H48935" i="5"/>
  <c r="H48936" i="5"/>
  <c r="H48937" i="5"/>
  <c r="H48938" i="5"/>
  <c r="H48939" i="5"/>
  <c r="H48940" i="5"/>
  <c r="H48941" i="5"/>
  <c r="H48942" i="5"/>
  <c r="H48943" i="5"/>
  <c r="H48944" i="5"/>
  <c r="H48945" i="5"/>
  <c r="H48946" i="5"/>
  <c r="H48947" i="5"/>
  <c r="H48948" i="5"/>
  <c r="H48949" i="5"/>
  <c r="H48950" i="5"/>
  <c r="H48951" i="5"/>
  <c r="H48952" i="5"/>
  <c r="H48953" i="5"/>
  <c r="H48954" i="5"/>
  <c r="H48955" i="5"/>
  <c r="H48956" i="5"/>
  <c r="H48957" i="5"/>
  <c r="H48958" i="5"/>
  <c r="H48959" i="5"/>
  <c r="H48960" i="5"/>
  <c r="H48961" i="5"/>
  <c r="H48962" i="5"/>
  <c r="H48963" i="5"/>
  <c r="H48964" i="5"/>
  <c r="H48965" i="5"/>
  <c r="H48966" i="5"/>
  <c r="H48967" i="5"/>
  <c r="H48968" i="5"/>
  <c r="H48969" i="5"/>
  <c r="H48970" i="5"/>
  <c r="H48971" i="5"/>
  <c r="H48972" i="5"/>
  <c r="H48973" i="5"/>
  <c r="H48974" i="5"/>
  <c r="H48975" i="5"/>
  <c r="H48976" i="5"/>
  <c r="H48977" i="5"/>
  <c r="H48978" i="5"/>
  <c r="H48979" i="5"/>
  <c r="H48980" i="5"/>
  <c r="H48981" i="5"/>
  <c r="H48982" i="5"/>
  <c r="H48983" i="5"/>
  <c r="H48984" i="5"/>
  <c r="H48985" i="5"/>
  <c r="H48986" i="5"/>
  <c r="H48987" i="5"/>
  <c r="H48988" i="5"/>
  <c r="H48989" i="5"/>
  <c r="H48990" i="5"/>
  <c r="H48991" i="5"/>
  <c r="H48992" i="5"/>
  <c r="H48993" i="5"/>
  <c r="H48994" i="5"/>
  <c r="H48995" i="5"/>
  <c r="H48996" i="5"/>
  <c r="H48997" i="5"/>
  <c r="H48998" i="5"/>
  <c r="H48999" i="5"/>
  <c r="H49000" i="5"/>
  <c r="H49001" i="5"/>
  <c r="H49002" i="5"/>
  <c r="H49003" i="5"/>
  <c r="H49004" i="5"/>
  <c r="H49005" i="5"/>
  <c r="H49006" i="5"/>
  <c r="H49007" i="5"/>
  <c r="H49008" i="5"/>
  <c r="H49009" i="5"/>
  <c r="H49010" i="5"/>
  <c r="H49011" i="5"/>
  <c r="H49012" i="5"/>
  <c r="H49013" i="5"/>
  <c r="H49014" i="5"/>
  <c r="H49015" i="5"/>
  <c r="H49016" i="5"/>
  <c r="H49017" i="5"/>
  <c r="H49018" i="5"/>
  <c r="H49019" i="5"/>
  <c r="H49020" i="5"/>
  <c r="H49021" i="5"/>
  <c r="H49022" i="5"/>
  <c r="H49023" i="5"/>
  <c r="H49024" i="5"/>
  <c r="H49025" i="5"/>
  <c r="H49026" i="5"/>
  <c r="H49027" i="5"/>
  <c r="H49028" i="5"/>
  <c r="H49029" i="5"/>
  <c r="H49030" i="5"/>
  <c r="H49031" i="5"/>
  <c r="H49032" i="5"/>
  <c r="H49033" i="5"/>
  <c r="H49034" i="5"/>
  <c r="H49035" i="5"/>
  <c r="H49036" i="5"/>
  <c r="H49037" i="5"/>
  <c r="H49038" i="5"/>
  <c r="H49039" i="5"/>
  <c r="H49040" i="5"/>
  <c r="H49041" i="5"/>
  <c r="H49042" i="5"/>
  <c r="H49043" i="5"/>
  <c r="H49044" i="5"/>
  <c r="H49045" i="5"/>
  <c r="H49046" i="5"/>
  <c r="H49047" i="5"/>
  <c r="H49048" i="5"/>
  <c r="H49049" i="5"/>
  <c r="H49050" i="5"/>
  <c r="H49051" i="5"/>
  <c r="H49052" i="5"/>
  <c r="H49053" i="5"/>
  <c r="H49054" i="5"/>
  <c r="H49055" i="5"/>
  <c r="H49056" i="5"/>
  <c r="H49057" i="5"/>
  <c r="H49058" i="5"/>
  <c r="H49059" i="5"/>
  <c r="H49060" i="5"/>
  <c r="H49061" i="5"/>
  <c r="H49062" i="5"/>
  <c r="H49063" i="5"/>
  <c r="H49064" i="5"/>
  <c r="H49065" i="5"/>
  <c r="H49066" i="5"/>
  <c r="H49067" i="5"/>
  <c r="H49068" i="5"/>
  <c r="H49069" i="5"/>
  <c r="H49070" i="5"/>
  <c r="H49071" i="5"/>
  <c r="H49072" i="5"/>
  <c r="H49073" i="5"/>
  <c r="H49074" i="5"/>
  <c r="H49075" i="5"/>
  <c r="H49076" i="5"/>
  <c r="H49077" i="5"/>
  <c r="H49078" i="5"/>
  <c r="H49079" i="5"/>
  <c r="H49080" i="5"/>
  <c r="H49081" i="5"/>
  <c r="H49082" i="5"/>
  <c r="H49083" i="5"/>
  <c r="H49084" i="5"/>
  <c r="H49085" i="5"/>
  <c r="H49086" i="5"/>
  <c r="H49087" i="5"/>
  <c r="H49088" i="5"/>
  <c r="H49089" i="5"/>
  <c r="H49090" i="5"/>
  <c r="H49091" i="5"/>
  <c r="H49092" i="5"/>
  <c r="H49093" i="5"/>
  <c r="H49094" i="5"/>
  <c r="H49095" i="5"/>
  <c r="H49096" i="5"/>
  <c r="H49097" i="5"/>
  <c r="H49098" i="5"/>
  <c r="H49099" i="5"/>
  <c r="H49100" i="5"/>
  <c r="H49101" i="5"/>
  <c r="H49102" i="5"/>
  <c r="H49103" i="5"/>
  <c r="H49104" i="5"/>
  <c r="H49105" i="5"/>
  <c r="H49106" i="5"/>
  <c r="H49107" i="5"/>
  <c r="H49108" i="5"/>
  <c r="H49109" i="5"/>
  <c r="H49110" i="5"/>
  <c r="H49111" i="5"/>
  <c r="H49112" i="5"/>
  <c r="H49113" i="5"/>
  <c r="H49114" i="5"/>
  <c r="H49115" i="5"/>
  <c r="H49116" i="5"/>
  <c r="H49117" i="5"/>
  <c r="H49118" i="5"/>
  <c r="H49119" i="5"/>
  <c r="H49120" i="5"/>
  <c r="H49121" i="5"/>
  <c r="H49122" i="5"/>
  <c r="H49123" i="5"/>
  <c r="H49124" i="5"/>
  <c r="H49125" i="5"/>
  <c r="H49126" i="5"/>
  <c r="H49127" i="5"/>
  <c r="H49128" i="5"/>
  <c r="H49129" i="5"/>
  <c r="H49130" i="5"/>
  <c r="H49131" i="5"/>
  <c r="H49132" i="5"/>
  <c r="H49133" i="5"/>
  <c r="H49134" i="5"/>
  <c r="H49135" i="5"/>
  <c r="H49136" i="5"/>
  <c r="H49137" i="5"/>
  <c r="H49138" i="5"/>
  <c r="H49139" i="5"/>
  <c r="H49140" i="5"/>
  <c r="H49141" i="5"/>
  <c r="H49142" i="5"/>
  <c r="H49143" i="5"/>
  <c r="H49144" i="5"/>
  <c r="H49145" i="5"/>
  <c r="H49146" i="5"/>
  <c r="H49147" i="5"/>
  <c r="H49148" i="5"/>
  <c r="H49149" i="5"/>
  <c r="H49150" i="5"/>
  <c r="H49151" i="5"/>
  <c r="H49152" i="5"/>
  <c r="H49153" i="5"/>
  <c r="H49154" i="5"/>
  <c r="H49155" i="5"/>
  <c r="H49156" i="5"/>
  <c r="H49157" i="5"/>
  <c r="H49158" i="5"/>
  <c r="H49159" i="5"/>
  <c r="H49160" i="5"/>
  <c r="H49161" i="5"/>
  <c r="H49162" i="5"/>
  <c r="H49163" i="5"/>
  <c r="H49164" i="5"/>
  <c r="H49165" i="5"/>
  <c r="H49166" i="5"/>
  <c r="H49167" i="5"/>
  <c r="H49168" i="5"/>
  <c r="H49169" i="5"/>
  <c r="H49170" i="5"/>
  <c r="H49171" i="5"/>
  <c r="H49172" i="5"/>
  <c r="H49173" i="5"/>
  <c r="H49174" i="5"/>
  <c r="H49175" i="5"/>
  <c r="H49176" i="5"/>
  <c r="H49177" i="5"/>
  <c r="H49178" i="5"/>
  <c r="H49179" i="5"/>
  <c r="H49180" i="5"/>
  <c r="H49181" i="5"/>
  <c r="H49182" i="5"/>
  <c r="H49183" i="5"/>
  <c r="H49184" i="5"/>
  <c r="H49185" i="5"/>
  <c r="H49186" i="5"/>
  <c r="H49187" i="5"/>
  <c r="H49188" i="5"/>
  <c r="H49189" i="5"/>
  <c r="H49190" i="5"/>
  <c r="H49191" i="5"/>
  <c r="H49192" i="5"/>
  <c r="H49193" i="5"/>
  <c r="H49194" i="5"/>
  <c r="H49195" i="5"/>
  <c r="H49196" i="5"/>
  <c r="H49197" i="5"/>
  <c r="H49198" i="5"/>
  <c r="H49199" i="5"/>
  <c r="H49200" i="5"/>
  <c r="H49201" i="5"/>
  <c r="H49202" i="5"/>
  <c r="H49203" i="5"/>
  <c r="H49204" i="5"/>
  <c r="H49205" i="5"/>
  <c r="H49206" i="5"/>
  <c r="H49207" i="5"/>
  <c r="H49208" i="5"/>
  <c r="H49209" i="5"/>
  <c r="H49210" i="5"/>
  <c r="H49211" i="5"/>
  <c r="H49212" i="5"/>
  <c r="H49213" i="5"/>
  <c r="H49214" i="5"/>
  <c r="H49215" i="5"/>
  <c r="H49216" i="5"/>
  <c r="H49217" i="5"/>
  <c r="H49218" i="5"/>
  <c r="H49219" i="5"/>
  <c r="H49220" i="5"/>
  <c r="H49221" i="5"/>
  <c r="H49222" i="5"/>
  <c r="H49223" i="5"/>
  <c r="H49224" i="5"/>
  <c r="H49225" i="5"/>
  <c r="H49226" i="5"/>
  <c r="H49227" i="5"/>
  <c r="H49228" i="5"/>
  <c r="H49229" i="5"/>
  <c r="H49230" i="5"/>
  <c r="H49231" i="5"/>
  <c r="H49232" i="5"/>
  <c r="H49233" i="5"/>
  <c r="H49234" i="5"/>
  <c r="H49235" i="5"/>
  <c r="H49236" i="5"/>
  <c r="H49237" i="5"/>
  <c r="H49238" i="5"/>
  <c r="H49239" i="5"/>
  <c r="H49240" i="5"/>
  <c r="H49241" i="5"/>
  <c r="H49242" i="5"/>
  <c r="H49243" i="5"/>
  <c r="H49244" i="5"/>
  <c r="H49245" i="5"/>
  <c r="H49246" i="5"/>
  <c r="H49247" i="5"/>
  <c r="H49248" i="5"/>
  <c r="H49249" i="5"/>
  <c r="H49250" i="5"/>
  <c r="H49251" i="5"/>
  <c r="H49252" i="5"/>
  <c r="H49253" i="5"/>
  <c r="H49254" i="5"/>
  <c r="H49255" i="5"/>
  <c r="H49256" i="5"/>
  <c r="H49257" i="5"/>
  <c r="H49258" i="5"/>
  <c r="H49259" i="5"/>
  <c r="H49260" i="5"/>
  <c r="H49261" i="5"/>
  <c r="H49262" i="5"/>
  <c r="H49263" i="5"/>
  <c r="H49264" i="5"/>
  <c r="H49265" i="5"/>
  <c r="H49266" i="5"/>
  <c r="H49267" i="5"/>
  <c r="H49268" i="5"/>
  <c r="H49269" i="5"/>
  <c r="H49270" i="5"/>
  <c r="H49271" i="5"/>
  <c r="H49272" i="5"/>
  <c r="H49273" i="5"/>
  <c r="H49274" i="5"/>
  <c r="H49275" i="5"/>
  <c r="H49276" i="5"/>
  <c r="H49277" i="5"/>
  <c r="H49278" i="5"/>
  <c r="H49279" i="5"/>
  <c r="H49280" i="5"/>
  <c r="H49281" i="5"/>
  <c r="H49282" i="5"/>
  <c r="H49283" i="5"/>
  <c r="H49284" i="5"/>
  <c r="H49285" i="5"/>
  <c r="H49286" i="5"/>
  <c r="H49287" i="5"/>
  <c r="H49288" i="5"/>
  <c r="H49289" i="5"/>
  <c r="H49290" i="5"/>
  <c r="H49291" i="5"/>
  <c r="H49292" i="5"/>
  <c r="H49293" i="5"/>
  <c r="H49294" i="5"/>
  <c r="H49295" i="5"/>
  <c r="H49296" i="5"/>
  <c r="H49297" i="5"/>
  <c r="H49298" i="5"/>
  <c r="H49299" i="5"/>
  <c r="H49300" i="5"/>
  <c r="H49301" i="5"/>
  <c r="H49302" i="5"/>
  <c r="H49303" i="5"/>
  <c r="H49304" i="5"/>
  <c r="H49305" i="5"/>
  <c r="H49306" i="5"/>
  <c r="H49307" i="5"/>
  <c r="H49308" i="5"/>
  <c r="H49309" i="5"/>
  <c r="H49310" i="5"/>
  <c r="H49311" i="5"/>
  <c r="H49312" i="5"/>
  <c r="H49313" i="5"/>
  <c r="H49314" i="5"/>
  <c r="H49315" i="5"/>
  <c r="H49316" i="5"/>
  <c r="H49317" i="5"/>
  <c r="H49318" i="5"/>
  <c r="H49319" i="5"/>
  <c r="H49320" i="5"/>
  <c r="H49321" i="5"/>
  <c r="H49322" i="5"/>
  <c r="H49323" i="5"/>
  <c r="H49324" i="5"/>
  <c r="H49325" i="5"/>
  <c r="H49326" i="5"/>
  <c r="H49327" i="5"/>
  <c r="H49328" i="5"/>
  <c r="H49329" i="5"/>
  <c r="H49330" i="5"/>
  <c r="H49331" i="5"/>
  <c r="H49332" i="5"/>
  <c r="H49333" i="5"/>
  <c r="H49334" i="5"/>
  <c r="H49335" i="5"/>
  <c r="H49336" i="5"/>
  <c r="H49337" i="5"/>
  <c r="H49338" i="5"/>
  <c r="H49339" i="5"/>
  <c r="H49340" i="5"/>
  <c r="H49341" i="5"/>
  <c r="H49342" i="5"/>
  <c r="H49343" i="5"/>
  <c r="H49344" i="5"/>
  <c r="H49345" i="5"/>
  <c r="H49346" i="5"/>
  <c r="H49347" i="5"/>
  <c r="H49348" i="5"/>
  <c r="H49349" i="5"/>
  <c r="H49350" i="5"/>
  <c r="H49351" i="5"/>
  <c r="H49352" i="5"/>
  <c r="H49353" i="5"/>
  <c r="H49354" i="5"/>
  <c r="H49355" i="5"/>
  <c r="H49356" i="5"/>
  <c r="H49357" i="5"/>
  <c r="H49358" i="5"/>
  <c r="H49359" i="5"/>
  <c r="H49360" i="5"/>
  <c r="H49361" i="5"/>
  <c r="H49362" i="5"/>
  <c r="H49363" i="5"/>
  <c r="H49364" i="5"/>
  <c r="H49365" i="5"/>
  <c r="H49366" i="5"/>
  <c r="H49367" i="5"/>
  <c r="H49368" i="5"/>
  <c r="H49369" i="5"/>
  <c r="H49370" i="5"/>
  <c r="H49371" i="5"/>
  <c r="H49372" i="5"/>
  <c r="H49373" i="5"/>
  <c r="H49374" i="5"/>
  <c r="H49375" i="5"/>
  <c r="H49376" i="5"/>
  <c r="H49377" i="5"/>
  <c r="H49378" i="5"/>
  <c r="H49379" i="5"/>
  <c r="H49380" i="5"/>
  <c r="H49381" i="5"/>
  <c r="H49382" i="5"/>
  <c r="H49383" i="5"/>
  <c r="H49384" i="5"/>
  <c r="H49385" i="5"/>
  <c r="H49386" i="5"/>
  <c r="H49387" i="5"/>
  <c r="H49388" i="5"/>
  <c r="H49389" i="5"/>
  <c r="H49390" i="5"/>
  <c r="H49391" i="5"/>
  <c r="H49392" i="5"/>
  <c r="H49393" i="5"/>
  <c r="H49394" i="5"/>
  <c r="H49395" i="5"/>
  <c r="H49396" i="5"/>
  <c r="H49397" i="5"/>
  <c r="H49398" i="5"/>
  <c r="H49399" i="5"/>
  <c r="H49400" i="5"/>
  <c r="H49401" i="5"/>
  <c r="H49402" i="5"/>
  <c r="H49403" i="5"/>
  <c r="H49404" i="5"/>
  <c r="H49405" i="5"/>
  <c r="H49406" i="5"/>
  <c r="H49407" i="5"/>
  <c r="H49408" i="5"/>
  <c r="H49409" i="5"/>
  <c r="H49410" i="5"/>
  <c r="H49411" i="5"/>
  <c r="H49412" i="5"/>
  <c r="H49413" i="5"/>
  <c r="H49414" i="5"/>
  <c r="H49415" i="5"/>
  <c r="H49416" i="5"/>
  <c r="H49417" i="5"/>
  <c r="H49418" i="5"/>
  <c r="H49419" i="5"/>
  <c r="H49420" i="5"/>
  <c r="H49421" i="5"/>
  <c r="H49422" i="5"/>
  <c r="H49423" i="5"/>
  <c r="H49424" i="5"/>
  <c r="H49425" i="5"/>
  <c r="H49426" i="5"/>
  <c r="H49427" i="5"/>
  <c r="H49428" i="5"/>
  <c r="H49429" i="5"/>
  <c r="H49430" i="5"/>
  <c r="H49431" i="5"/>
  <c r="H49432" i="5"/>
  <c r="H49433" i="5"/>
  <c r="H49434" i="5"/>
  <c r="H49435" i="5"/>
  <c r="H49436" i="5"/>
  <c r="H49437" i="5"/>
  <c r="H49438" i="5"/>
  <c r="H49439" i="5"/>
  <c r="H49440" i="5"/>
  <c r="H49441" i="5"/>
  <c r="H49442" i="5"/>
  <c r="H49443" i="5"/>
  <c r="H49444" i="5"/>
  <c r="H49445" i="5"/>
  <c r="H49446" i="5"/>
  <c r="H49447" i="5"/>
  <c r="H49448" i="5"/>
  <c r="H49449" i="5"/>
  <c r="H49450" i="5"/>
  <c r="H49451" i="5"/>
  <c r="H49452" i="5"/>
  <c r="H49453" i="5"/>
  <c r="H49454" i="5"/>
  <c r="H49455" i="5"/>
  <c r="H49456" i="5"/>
  <c r="H49457" i="5"/>
  <c r="H49458" i="5"/>
  <c r="H49459" i="5"/>
  <c r="H49460" i="5"/>
  <c r="H49461" i="5"/>
  <c r="H49462" i="5"/>
  <c r="H49463" i="5"/>
  <c r="H49464" i="5"/>
  <c r="H49465" i="5"/>
  <c r="H49466" i="5"/>
  <c r="H49467" i="5"/>
  <c r="H49468" i="5"/>
  <c r="H49469" i="5"/>
  <c r="H49470" i="5"/>
  <c r="H49471" i="5"/>
  <c r="H49472" i="5"/>
  <c r="H49473" i="5"/>
  <c r="H49474" i="5"/>
  <c r="H49475" i="5"/>
  <c r="H49476" i="5"/>
  <c r="H49477" i="5"/>
  <c r="H49478" i="5"/>
  <c r="H49479" i="5"/>
  <c r="H49480" i="5"/>
  <c r="H49481" i="5"/>
  <c r="H49482" i="5"/>
  <c r="H49483" i="5"/>
  <c r="H49484" i="5"/>
  <c r="H49485" i="5"/>
  <c r="H49486" i="5"/>
  <c r="H49487" i="5"/>
  <c r="H49488" i="5"/>
  <c r="H49489" i="5"/>
  <c r="H49490" i="5"/>
  <c r="H49491" i="5"/>
  <c r="H49492" i="5"/>
  <c r="H49493" i="5"/>
  <c r="H49494" i="5"/>
  <c r="H49495" i="5"/>
  <c r="H49496" i="5"/>
  <c r="H49497" i="5"/>
  <c r="H49498" i="5"/>
  <c r="H49499" i="5"/>
  <c r="H49500" i="5"/>
  <c r="H49501" i="5"/>
  <c r="H49502" i="5"/>
  <c r="H49503" i="5"/>
  <c r="H49504" i="5"/>
  <c r="H49505" i="5"/>
  <c r="H49506" i="5"/>
  <c r="H49507" i="5"/>
  <c r="H49508" i="5"/>
  <c r="H49509" i="5"/>
  <c r="H49510" i="5"/>
  <c r="H49511" i="5"/>
  <c r="H49512" i="5"/>
  <c r="H49513" i="5"/>
  <c r="H49514" i="5"/>
  <c r="H49515" i="5"/>
  <c r="H49516" i="5"/>
  <c r="H49517" i="5"/>
  <c r="H49518" i="5"/>
  <c r="H49519" i="5"/>
  <c r="H49520" i="5"/>
  <c r="H49521" i="5"/>
  <c r="H49522" i="5"/>
  <c r="H49523" i="5"/>
  <c r="H49524" i="5"/>
  <c r="H49525" i="5"/>
  <c r="H49526" i="5"/>
  <c r="H49527" i="5"/>
  <c r="H49528" i="5"/>
  <c r="H49529" i="5"/>
  <c r="H49530" i="5"/>
  <c r="H49531" i="5"/>
  <c r="H49532" i="5"/>
  <c r="H49533" i="5"/>
  <c r="H49534" i="5"/>
  <c r="H49535" i="5"/>
  <c r="H49536" i="5"/>
  <c r="H49537" i="5"/>
  <c r="H49538" i="5"/>
  <c r="H49539" i="5"/>
  <c r="H49540" i="5"/>
  <c r="H49541" i="5"/>
  <c r="H49542" i="5"/>
  <c r="H49543" i="5"/>
  <c r="H49544" i="5"/>
  <c r="H49545" i="5"/>
  <c r="H49546" i="5"/>
  <c r="H49547" i="5"/>
  <c r="H49548" i="5"/>
  <c r="H49549" i="5"/>
  <c r="H49550" i="5"/>
  <c r="H49551" i="5"/>
  <c r="H49552" i="5"/>
  <c r="H49553" i="5"/>
  <c r="H49554" i="5"/>
  <c r="H49555" i="5"/>
  <c r="H49556" i="5"/>
  <c r="H49557" i="5"/>
  <c r="H49558" i="5"/>
  <c r="H49559" i="5"/>
  <c r="H49560" i="5"/>
  <c r="H49561" i="5"/>
  <c r="H49562" i="5"/>
  <c r="H49563" i="5"/>
  <c r="H49564" i="5"/>
  <c r="H49565" i="5"/>
  <c r="H49566" i="5"/>
  <c r="H49567" i="5"/>
  <c r="H49568" i="5"/>
  <c r="H49569" i="5"/>
  <c r="H49570" i="5"/>
  <c r="H49571" i="5"/>
  <c r="H49572" i="5"/>
  <c r="H49573" i="5"/>
  <c r="H49574" i="5"/>
  <c r="H49575" i="5"/>
  <c r="H49576" i="5"/>
  <c r="H49577" i="5"/>
  <c r="H49578" i="5"/>
  <c r="H49579" i="5"/>
  <c r="H49580" i="5"/>
  <c r="H49581" i="5"/>
  <c r="H49582" i="5"/>
  <c r="H49583" i="5"/>
  <c r="H49584" i="5"/>
  <c r="H49585" i="5"/>
  <c r="H49586" i="5"/>
  <c r="H49587" i="5"/>
  <c r="H49588" i="5"/>
  <c r="H49589" i="5"/>
  <c r="H49590" i="5"/>
  <c r="H49591" i="5"/>
  <c r="H49592" i="5"/>
  <c r="H49593" i="5"/>
  <c r="H49594" i="5"/>
  <c r="H49595" i="5"/>
  <c r="H49596" i="5"/>
  <c r="H49597" i="5"/>
  <c r="H49598" i="5"/>
  <c r="H49599" i="5"/>
  <c r="H49600" i="5"/>
  <c r="H49601" i="5"/>
  <c r="H49602" i="5"/>
  <c r="H49603" i="5"/>
  <c r="H49604" i="5"/>
  <c r="H49605" i="5"/>
  <c r="H49606" i="5"/>
  <c r="H49607" i="5"/>
  <c r="H49608" i="5"/>
  <c r="H49609" i="5"/>
  <c r="H49610" i="5"/>
  <c r="H49611" i="5"/>
  <c r="H49612" i="5"/>
  <c r="H49613" i="5"/>
  <c r="H49614" i="5"/>
  <c r="H49615" i="5"/>
  <c r="H49616" i="5"/>
  <c r="H49617" i="5"/>
  <c r="H49618" i="5"/>
  <c r="H49619" i="5"/>
  <c r="H49620" i="5"/>
  <c r="H49621" i="5"/>
  <c r="H49622" i="5"/>
  <c r="H49623" i="5"/>
  <c r="H49624" i="5"/>
  <c r="H49625" i="5"/>
  <c r="H49626" i="5"/>
  <c r="H49627" i="5"/>
  <c r="H49628" i="5"/>
  <c r="H49629" i="5"/>
  <c r="H49630" i="5"/>
  <c r="H49631" i="5"/>
  <c r="H49632" i="5"/>
  <c r="H49633" i="5"/>
  <c r="H49634" i="5"/>
  <c r="H49635" i="5"/>
  <c r="H49636" i="5"/>
  <c r="H49637" i="5"/>
  <c r="H49638" i="5"/>
  <c r="H49639" i="5"/>
  <c r="H49640" i="5"/>
  <c r="H49641" i="5"/>
  <c r="H49642" i="5"/>
  <c r="H49643" i="5"/>
  <c r="H49644" i="5"/>
  <c r="H49645" i="5"/>
  <c r="H49646" i="5"/>
  <c r="H49647" i="5"/>
  <c r="H49648" i="5"/>
  <c r="H49649" i="5"/>
  <c r="H49650" i="5"/>
  <c r="H49651" i="5"/>
  <c r="H49652" i="5"/>
  <c r="H49653" i="5"/>
  <c r="H49654" i="5"/>
  <c r="H49655" i="5"/>
  <c r="H49656" i="5"/>
  <c r="H49657" i="5"/>
  <c r="H49658" i="5"/>
  <c r="H49659" i="5"/>
  <c r="H49660" i="5"/>
  <c r="H49661" i="5"/>
  <c r="H49662" i="5"/>
  <c r="H49663" i="5"/>
  <c r="H49664" i="5"/>
  <c r="H49665" i="5"/>
  <c r="H49666" i="5"/>
  <c r="H49667" i="5"/>
  <c r="H49668" i="5"/>
  <c r="H49669" i="5"/>
  <c r="H49670" i="5"/>
  <c r="H49671" i="5"/>
  <c r="H49672" i="5"/>
  <c r="H49673" i="5"/>
  <c r="H49674" i="5"/>
  <c r="H49675" i="5"/>
  <c r="H49676" i="5"/>
  <c r="H49677" i="5"/>
  <c r="H49678" i="5"/>
  <c r="H49679" i="5"/>
  <c r="H49680" i="5"/>
  <c r="H49681" i="5"/>
  <c r="H49682" i="5"/>
  <c r="H49683" i="5"/>
  <c r="H49684" i="5"/>
  <c r="H49685" i="5"/>
  <c r="H49686" i="5"/>
  <c r="H49687" i="5"/>
  <c r="H49688" i="5"/>
  <c r="H49689" i="5"/>
  <c r="H49690" i="5"/>
  <c r="H49691" i="5"/>
  <c r="H49692" i="5"/>
  <c r="H49693" i="5"/>
  <c r="H49694" i="5"/>
  <c r="H49695" i="5"/>
  <c r="H49696" i="5"/>
  <c r="H49697" i="5"/>
  <c r="H49698" i="5"/>
  <c r="H49699" i="5"/>
  <c r="H49700" i="5"/>
  <c r="H49701" i="5"/>
  <c r="H49702" i="5"/>
  <c r="H49703" i="5"/>
  <c r="H49704" i="5"/>
  <c r="H49705" i="5"/>
  <c r="H49706" i="5"/>
  <c r="H49707" i="5"/>
  <c r="H49708" i="5"/>
  <c r="H49709" i="5"/>
  <c r="H49710" i="5"/>
  <c r="H49711" i="5"/>
  <c r="H49712" i="5"/>
  <c r="H49713" i="5"/>
  <c r="H49714" i="5"/>
  <c r="H49715" i="5"/>
  <c r="H49716" i="5"/>
  <c r="H49717" i="5"/>
  <c r="H49718" i="5"/>
  <c r="H49719" i="5"/>
  <c r="H49720" i="5"/>
  <c r="H49721" i="5"/>
  <c r="H49722" i="5"/>
  <c r="H49723" i="5"/>
  <c r="H49724" i="5"/>
  <c r="H49725" i="5"/>
  <c r="H49726" i="5"/>
  <c r="H49727" i="5"/>
  <c r="H49728" i="5"/>
  <c r="H49729" i="5"/>
  <c r="H49730" i="5"/>
  <c r="H49731" i="5"/>
  <c r="H49732" i="5"/>
  <c r="H49733" i="5"/>
  <c r="H49734" i="5"/>
  <c r="H49735" i="5"/>
  <c r="H49736" i="5"/>
  <c r="H49737" i="5"/>
  <c r="H49738" i="5"/>
  <c r="H49739" i="5"/>
  <c r="H49740" i="5"/>
  <c r="H49741" i="5"/>
  <c r="H49742" i="5"/>
  <c r="H49743" i="5"/>
  <c r="H49744" i="5"/>
  <c r="H49745" i="5"/>
  <c r="H49746" i="5"/>
  <c r="H49747" i="5"/>
  <c r="H49748" i="5"/>
  <c r="H49749" i="5"/>
  <c r="H49750" i="5"/>
  <c r="H49751" i="5"/>
  <c r="H49752" i="5"/>
  <c r="H49753" i="5"/>
  <c r="H49754" i="5"/>
  <c r="H49755" i="5"/>
  <c r="H49756" i="5"/>
  <c r="H49757" i="5"/>
  <c r="H49758" i="5"/>
  <c r="H49759" i="5"/>
  <c r="H49760" i="5"/>
  <c r="H49761" i="5"/>
  <c r="H49762" i="5"/>
  <c r="H49763" i="5"/>
  <c r="H49764" i="5"/>
  <c r="H49765" i="5"/>
  <c r="H49766" i="5"/>
  <c r="H49767" i="5"/>
  <c r="H49768" i="5"/>
  <c r="H49769" i="5"/>
  <c r="H49770" i="5"/>
  <c r="H49771" i="5"/>
  <c r="H49772" i="5"/>
  <c r="H49773" i="5"/>
  <c r="H49774" i="5"/>
  <c r="H49775" i="5"/>
  <c r="H49776" i="5"/>
  <c r="H49777" i="5"/>
  <c r="H49778" i="5"/>
  <c r="H49779" i="5"/>
  <c r="H49780" i="5"/>
  <c r="H49781" i="5"/>
  <c r="H49782" i="5"/>
  <c r="H49783" i="5"/>
  <c r="H49784" i="5"/>
  <c r="H49785" i="5"/>
  <c r="H49786" i="5"/>
  <c r="H49787" i="5"/>
  <c r="H49788" i="5"/>
  <c r="H49789" i="5"/>
  <c r="H49790" i="5"/>
  <c r="H49791" i="5"/>
  <c r="H49792" i="5"/>
  <c r="H49793" i="5"/>
  <c r="H49794" i="5"/>
  <c r="H49795" i="5"/>
  <c r="H49796" i="5"/>
  <c r="H49797" i="5"/>
  <c r="H49798" i="5"/>
  <c r="H49799" i="5"/>
  <c r="H49800" i="5"/>
  <c r="H49801" i="5"/>
  <c r="H49802" i="5"/>
  <c r="H49803" i="5"/>
  <c r="H49804" i="5"/>
  <c r="H49805" i="5"/>
  <c r="H49806" i="5"/>
  <c r="H49807" i="5"/>
  <c r="H49808" i="5"/>
  <c r="H49809" i="5"/>
  <c r="H49810" i="5"/>
  <c r="H49811" i="5"/>
  <c r="H49812" i="5"/>
  <c r="H49813" i="5"/>
  <c r="H49814" i="5"/>
  <c r="H49815" i="5"/>
  <c r="H49816" i="5"/>
  <c r="H49817" i="5"/>
  <c r="H49818" i="5"/>
  <c r="H49819" i="5"/>
  <c r="H49820" i="5"/>
  <c r="H49821" i="5"/>
  <c r="H49822" i="5"/>
  <c r="H49823" i="5"/>
  <c r="H49824" i="5"/>
  <c r="H49825" i="5"/>
  <c r="H49826" i="5"/>
  <c r="H49827" i="5"/>
  <c r="H49828" i="5"/>
  <c r="H49829" i="5"/>
  <c r="H49830" i="5"/>
  <c r="H49831" i="5"/>
  <c r="H49832" i="5"/>
  <c r="H49833" i="5"/>
  <c r="H49834" i="5"/>
  <c r="H49835" i="5"/>
  <c r="H49836" i="5"/>
  <c r="H49837" i="5"/>
  <c r="H49838" i="5"/>
  <c r="H49839" i="5"/>
  <c r="H49840" i="5"/>
  <c r="H49841" i="5"/>
  <c r="H49842" i="5"/>
  <c r="H49843" i="5"/>
  <c r="H49844" i="5"/>
  <c r="H49845" i="5"/>
  <c r="H49846" i="5"/>
  <c r="H49847" i="5"/>
  <c r="H49848" i="5"/>
  <c r="H49849" i="5"/>
  <c r="H49850" i="5"/>
  <c r="H49851" i="5"/>
  <c r="H49852" i="5"/>
  <c r="H49853" i="5"/>
  <c r="H49854" i="5"/>
  <c r="H49855" i="5"/>
  <c r="H49856" i="5"/>
  <c r="H49857" i="5"/>
  <c r="H49858" i="5"/>
  <c r="H49859" i="5"/>
  <c r="H49860" i="5"/>
  <c r="H49861" i="5"/>
  <c r="H49862" i="5"/>
  <c r="H49863" i="5"/>
  <c r="H49864" i="5"/>
  <c r="H49865" i="5"/>
  <c r="H49866" i="5"/>
  <c r="H49867" i="5"/>
  <c r="H49868" i="5"/>
  <c r="H49869" i="5"/>
  <c r="H49870" i="5"/>
  <c r="H49871" i="5"/>
  <c r="H49872" i="5"/>
  <c r="H49873" i="5"/>
  <c r="H49874" i="5"/>
  <c r="H49875" i="5"/>
  <c r="H49876" i="5"/>
  <c r="H49877" i="5"/>
  <c r="H49878" i="5"/>
  <c r="H49879" i="5"/>
  <c r="H49880" i="5"/>
  <c r="H49881" i="5"/>
  <c r="H49882" i="5"/>
  <c r="H49883" i="5"/>
  <c r="H49884" i="5"/>
  <c r="H49885" i="5"/>
  <c r="H49886" i="5"/>
  <c r="H49887" i="5"/>
  <c r="H49888" i="5"/>
  <c r="H49889" i="5"/>
  <c r="H49890" i="5"/>
  <c r="H49891" i="5"/>
  <c r="H49892" i="5"/>
  <c r="H49893" i="5"/>
  <c r="H49894" i="5"/>
  <c r="H49895" i="5"/>
  <c r="H49896" i="5"/>
  <c r="H49897" i="5"/>
  <c r="H49898" i="5"/>
  <c r="H49899" i="5"/>
  <c r="H49900" i="5"/>
  <c r="H49901" i="5"/>
  <c r="H49902" i="5"/>
  <c r="H49903" i="5"/>
  <c r="H49904" i="5"/>
  <c r="H49905" i="5"/>
  <c r="H49906" i="5"/>
  <c r="H49907" i="5"/>
  <c r="H49908" i="5"/>
  <c r="H49909" i="5"/>
  <c r="H49910" i="5"/>
  <c r="H49911" i="5"/>
  <c r="H49912" i="5"/>
  <c r="H49913" i="5"/>
  <c r="H49914" i="5"/>
  <c r="H49915" i="5"/>
  <c r="H49916" i="5"/>
  <c r="H49917" i="5"/>
  <c r="H49918" i="5"/>
  <c r="H49919" i="5"/>
  <c r="H49920" i="5"/>
  <c r="H49921" i="5"/>
  <c r="H49922" i="5"/>
  <c r="H49923" i="5"/>
  <c r="H49924" i="5"/>
  <c r="H49925" i="5"/>
  <c r="H49926" i="5"/>
  <c r="H49927" i="5"/>
  <c r="H49928" i="5"/>
  <c r="H49929" i="5"/>
  <c r="H49930" i="5"/>
  <c r="H49931" i="5"/>
  <c r="H49932" i="5"/>
  <c r="H49933" i="5"/>
  <c r="H49934" i="5"/>
  <c r="H49935" i="5"/>
  <c r="H49936" i="5"/>
  <c r="H49937" i="5"/>
  <c r="H49938" i="5"/>
  <c r="H49939" i="5"/>
  <c r="H49940" i="5"/>
  <c r="H49941" i="5"/>
  <c r="H49942" i="5"/>
  <c r="H49943" i="5"/>
  <c r="H49944" i="5"/>
  <c r="H49945" i="5"/>
  <c r="H49946" i="5"/>
  <c r="H49947" i="5"/>
  <c r="H49948" i="5"/>
  <c r="H49949" i="5"/>
  <c r="H49950" i="5"/>
  <c r="H49951" i="5"/>
  <c r="H49952" i="5"/>
  <c r="H49953" i="5"/>
  <c r="H49954" i="5"/>
  <c r="H49955" i="5"/>
  <c r="H49956" i="5"/>
  <c r="H49957" i="5"/>
  <c r="H49958" i="5"/>
  <c r="H49959" i="5"/>
  <c r="H49960" i="5"/>
  <c r="H49961" i="5"/>
  <c r="H49962" i="5"/>
  <c r="H49963" i="5"/>
  <c r="H49964" i="5"/>
  <c r="H49965" i="5"/>
  <c r="H49966" i="5"/>
  <c r="H49967" i="5"/>
  <c r="H49968" i="5"/>
  <c r="H49969" i="5"/>
  <c r="H49970" i="5"/>
  <c r="H49971" i="5"/>
  <c r="H49972" i="5"/>
  <c r="H49973" i="5"/>
  <c r="H49974" i="5"/>
  <c r="H49975" i="5"/>
  <c r="H49976" i="5"/>
  <c r="H49977" i="5"/>
  <c r="H49978" i="5"/>
  <c r="H49979" i="5"/>
  <c r="H49980" i="5"/>
  <c r="H49981" i="5"/>
  <c r="H49982" i="5"/>
  <c r="H49983" i="5"/>
  <c r="H49984" i="5"/>
  <c r="H49985" i="5"/>
  <c r="H49986" i="5"/>
  <c r="H49987" i="5"/>
  <c r="H49988" i="5"/>
  <c r="H49989" i="5"/>
  <c r="H49990" i="5"/>
  <c r="H49991" i="5"/>
  <c r="H49992" i="5"/>
  <c r="H49993" i="5"/>
  <c r="H49994" i="5"/>
  <c r="H49995" i="5"/>
  <c r="H49996" i="5"/>
  <c r="H49997" i="5"/>
  <c r="H49998" i="5"/>
  <c r="H49999" i="5"/>
  <c r="H50000" i="5"/>
  <c r="H50001" i="5"/>
  <c r="H50002" i="5"/>
  <c r="H50003" i="5"/>
  <c r="H50004" i="5"/>
  <c r="H50005" i="5"/>
  <c r="H50006" i="5"/>
  <c r="H50007" i="5"/>
  <c r="H50008" i="5"/>
  <c r="H50009" i="5"/>
  <c r="H50010" i="5"/>
  <c r="H50011" i="5"/>
  <c r="H50012" i="5"/>
  <c r="H50013" i="5"/>
  <c r="H50014" i="5"/>
  <c r="H50015" i="5"/>
  <c r="H50016" i="5"/>
  <c r="H50017" i="5"/>
  <c r="H50018" i="5"/>
  <c r="H50019" i="5"/>
  <c r="H50020" i="5"/>
  <c r="H50021" i="5"/>
  <c r="H50022" i="5"/>
  <c r="H50023" i="5"/>
  <c r="H50024" i="5"/>
  <c r="H50025" i="5"/>
  <c r="H50026" i="5"/>
  <c r="H50027" i="5"/>
  <c r="H50028" i="5"/>
  <c r="H50029" i="5"/>
  <c r="H50030" i="5"/>
  <c r="H50031" i="5"/>
  <c r="H50032" i="5"/>
  <c r="H50033" i="5"/>
  <c r="H50034" i="5"/>
  <c r="H50035" i="5"/>
  <c r="H50036" i="5"/>
  <c r="H50037" i="5"/>
  <c r="H50038" i="5"/>
  <c r="H50039" i="5"/>
  <c r="H50040" i="5"/>
  <c r="H50041" i="5"/>
  <c r="H50042" i="5"/>
  <c r="H50043" i="5"/>
  <c r="H50044" i="5"/>
  <c r="H50045" i="5"/>
  <c r="H50046" i="5"/>
  <c r="H50047" i="5"/>
  <c r="H50048" i="5"/>
  <c r="H50049" i="5"/>
  <c r="H50050" i="5"/>
  <c r="H50051" i="5"/>
  <c r="H50052" i="5"/>
  <c r="H50053" i="5"/>
  <c r="H50054" i="5"/>
  <c r="H50055" i="5"/>
  <c r="H50056" i="5"/>
  <c r="H50057" i="5"/>
  <c r="H50058" i="5"/>
  <c r="H50059" i="5"/>
  <c r="H50060" i="5"/>
  <c r="H50061" i="5"/>
  <c r="H50062" i="5"/>
  <c r="H50063" i="5"/>
  <c r="H50064" i="5"/>
  <c r="H50065" i="5"/>
  <c r="H50066" i="5"/>
  <c r="H50067" i="5"/>
  <c r="H50068" i="5"/>
  <c r="H50069" i="5"/>
  <c r="H50070" i="5"/>
  <c r="H50071" i="5"/>
  <c r="H50072" i="5"/>
  <c r="H50073" i="5"/>
  <c r="H50074" i="5"/>
  <c r="H50075" i="5"/>
  <c r="H50076" i="5"/>
  <c r="H50077" i="5"/>
  <c r="H50078" i="5"/>
  <c r="H50079" i="5"/>
  <c r="H50080" i="5"/>
  <c r="H50081" i="5"/>
  <c r="H50082" i="5"/>
  <c r="H50083" i="5"/>
  <c r="H50084" i="5"/>
  <c r="H50085" i="5"/>
  <c r="H50086" i="5"/>
  <c r="H50087" i="5"/>
  <c r="H50088" i="5"/>
  <c r="H50089" i="5"/>
  <c r="H50090" i="5"/>
  <c r="H50091" i="5"/>
  <c r="H50092" i="5"/>
  <c r="H50093" i="5"/>
  <c r="H50094" i="5"/>
  <c r="H50095" i="5"/>
  <c r="H50096" i="5"/>
  <c r="H50097" i="5"/>
  <c r="H50098" i="5"/>
  <c r="H50099" i="5"/>
  <c r="H50100" i="5"/>
  <c r="H50101" i="5"/>
  <c r="H50102" i="5"/>
  <c r="H50103" i="5"/>
  <c r="H50104" i="5"/>
  <c r="H50105" i="5"/>
  <c r="H50106" i="5"/>
  <c r="H50107" i="5"/>
  <c r="H50108" i="5"/>
  <c r="H50109" i="5"/>
  <c r="H50110" i="5"/>
  <c r="H50111" i="5"/>
  <c r="H50112" i="5"/>
  <c r="H50113" i="5"/>
  <c r="H50114" i="5"/>
  <c r="H50115" i="5"/>
  <c r="H50116" i="5"/>
  <c r="H50117" i="5"/>
  <c r="H50118" i="5"/>
  <c r="H50119" i="5"/>
  <c r="H50120" i="5"/>
  <c r="H50121" i="5"/>
  <c r="H50122" i="5"/>
  <c r="H50123" i="5"/>
  <c r="H50124" i="5"/>
  <c r="H50125" i="5"/>
  <c r="H50126" i="5"/>
  <c r="H50127" i="5"/>
  <c r="H50128" i="5"/>
  <c r="H50129" i="5"/>
  <c r="H50130" i="5"/>
  <c r="H50131" i="5"/>
  <c r="H50132" i="5"/>
  <c r="H50133" i="5"/>
  <c r="H50134" i="5"/>
  <c r="H50135" i="5"/>
  <c r="H50136" i="5"/>
  <c r="H50137" i="5"/>
  <c r="H50138" i="5"/>
  <c r="H50139" i="5"/>
  <c r="H50140" i="5"/>
  <c r="H50141" i="5"/>
  <c r="H50142" i="5"/>
  <c r="H50143" i="5"/>
  <c r="H50144" i="5"/>
  <c r="H50145" i="5"/>
  <c r="H50146" i="5"/>
  <c r="H50147" i="5"/>
  <c r="H50148" i="5"/>
  <c r="H50149" i="5"/>
  <c r="H50150" i="5"/>
  <c r="H50151" i="5"/>
  <c r="H50152" i="5"/>
  <c r="H50153" i="5"/>
  <c r="H50154" i="5"/>
  <c r="H50155" i="5"/>
  <c r="H50156" i="5"/>
  <c r="H50157" i="5"/>
  <c r="H50158" i="5"/>
  <c r="H50159" i="5"/>
  <c r="H50160" i="5"/>
  <c r="H50161" i="5"/>
  <c r="H50162" i="5"/>
  <c r="H50163" i="5"/>
  <c r="H50164" i="5"/>
  <c r="H50165" i="5"/>
  <c r="H50166" i="5"/>
  <c r="H50167" i="5"/>
  <c r="H50168" i="5"/>
  <c r="H50169" i="5"/>
  <c r="H50170" i="5"/>
  <c r="H50171" i="5"/>
  <c r="H50172" i="5"/>
  <c r="H50173" i="5"/>
  <c r="H50174" i="5"/>
  <c r="H50175" i="5"/>
  <c r="H50176" i="5"/>
  <c r="H50177" i="5"/>
  <c r="H50178" i="5"/>
  <c r="H50179" i="5"/>
  <c r="H50180" i="5"/>
  <c r="H50181" i="5"/>
  <c r="H50182" i="5"/>
  <c r="H50183" i="5"/>
  <c r="H50184" i="5"/>
  <c r="H50185" i="5"/>
  <c r="H50186" i="5"/>
  <c r="H50187" i="5"/>
  <c r="H50188" i="5"/>
  <c r="H50189" i="5"/>
  <c r="H50190" i="5"/>
  <c r="H50191" i="5"/>
  <c r="H50192" i="5"/>
  <c r="H50193" i="5"/>
  <c r="H50194" i="5"/>
  <c r="H50195" i="5"/>
  <c r="H50196" i="5"/>
  <c r="H50197" i="5"/>
  <c r="H50198" i="5"/>
  <c r="H50199" i="5"/>
  <c r="H50200" i="5"/>
  <c r="H50201" i="5"/>
  <c r="H50202" i="5"/>
  <c r="H50203" i="5"/>
  <c r="H50204" i="5"/>
  <c r="H50205" i="5"/>
  <c r="H50206" i="5"/>
  <c r="H50207" i="5"/>
  <c r="H50208" i="5"/>
  <c r="H50209" i="5"/>
  <c r="H50210" i="5"/>
  <c r="H50211" i="5"/>
  <c r="H50212" i="5"/>
  <c r="H50213" i="5"/>
  <c r="H50214" i="5"/>
  <c r="H50215" i="5"/>
  <c r="H50216" i="5"/>
  <c r="H50217" i="5"/>
  <c r="H50218" i="5"/>
  <c r="H50219" i="5"/>
  <c r="H50220" i="5"/>
  <c r="H50221" i="5"/>
  <c r="H50222" i="5"/>
  <c r="H50223" i="5"/>
  <c r="H50224" i="5"/>
  <c r="H50225" i="5"/>
  <c r="H50226" i="5"/>
  <c r="H50227" i="5"/>
  <c r="H50228" i="5"/>
  <c r="H50229" i="5"/>
  <c r="H50230" i="5"/>
  <c r="H50231" i="5"/>
  <c r="H50232" i="5"/>
  <c r="H50233" i="5"/>
  <c r="H50234" i="5"/>
  <c r="H50235" i="5"/>
  <c r="H50236" i="5"/>
  <c r="H50237" i="5"/>
  <c r="H50238" i="5"/>
  <c r="H50239" i="5"/>
  <c r="H50240" i="5"/>
  <c r="H50241" i="5"/>
  <c r="H50242" i="5"/>
  <c r="H50243" i="5"/>
  <c r="H50244" i="5"/>
  <c r="H50245" i="5"/>
  <c r="H50246" i="5"/>
  <c r="H50247" i="5"/>
  <c r="H50248" i="5"/>
  <c r="H50249" i="5"/>
  <c r="H50250" i="5"/>
  <c r="H50251" i="5"/>
  <c r="H50252" i="5"/>
  <c r="H50253" i="5"/>
  <c r="H50254" i="5"/>
  <c r="H50255" i="5"/>
  <c r="H50256" i="5"/>
  <c r="H50257" i="5"/>
  <c r="H50258" i="5"/>
  <c r="H50259" i="5"/>
  <c r="H50260" i="5"/>
  <c r="H50261" i="5"/>
  <c r="H50262" i="5"/>
  <c r="H50263" i="5"/>
  <c r="H50264" i="5"/>
  <c r="H50265" i="5"/>
  <c r="H50266" i="5"/>
  <c r="H50267" i="5"/>
  <c r="H50268" i="5"/>
  <c r="H50269" i="5"/>
  <c r="H50270" i="5"/>
  <c r="H50271" i="5"/>
  <c r="H50272" i="5"/>
  <c r="H50273" i="5"/>
  <c r="H50274" i="5"/>
  <c r="H50275" i="5"/>
  <c r="H50276" i="5"/>
  <c r="H50277" i="5"/>
  <c r="H50278" i="5"/>
  <c r="H50279" i="5"/>
  <c r="H50280" i="5"/>
  <c r="H50281" i="5"/>
  <c r="H50282" i="5"/>
  <c r="H50283" i="5"/>
  <c r="H50284" i="5"/>
  <c r="H50285" i="5"/>
  <c r="H50286" i="5"/>
  <c r="H50287" i="5"/>
  <c r="H50288" i="5"/>
  <c r="H50289" i="5"/>
  <c r="H50290" i="5"/>
  <c r="H50291" i="5"/>
  <c r="H50292" i="5"/>
  <c r="H50293" i="5"/>
  <c r="H50294" i="5"/>
  <c r="H50295" i="5"/>
  <c r="H50296" i="5"/>
  <c r="H50297" i="5"/>
  <c r="H50298" i="5"/>
  <c r="H50299" i="5"/>
  <c r="H50300" i="5"/>
  <c r="H50301" i="5"/>
  <c r="H50302" i="5"/>
  <c r="H50303" i="5"/>
  <c r="H50304" i="5"/>
  <c r="H50305" i="5"/>
  <c r="H50306" i="5"/>
  <c r="H50307" i="5"/>
  <c r="H50308" i="5"/>
  <c r="H50309" i="5"/>
  <c r="H50310" i="5"/>
  <c r="H50311" i="5"/>
  <c r="H50312" i="5"/>
  <c r="H50313" i="5"/>
  <c r="H50314" i="5"/>
  <c r="H50315" i="5"/>
  <c r="H50316" i="5"/>
  <c r="H50317" i="5"/>
  <c r="H50318" i="5"/>
  <c r="H50319" i="5"/>
  <c r="H50320" i="5"/>
  <c r="H50321" i="5"/>
  <c r="H50322" i="5"/>
  <c r="H50323" i="5"/>
  <c r="H50324" i="5"/>
  <c r="H50325" i="5"/>
  <c r="H50326" i="5"/>
  <c r="H50327" i="5"/>
  <c r="H50328" i="5"/>
  <c r="H50329" i="5"/>
  <c r="H50330" i="5"/>
  <c r="H50331" i="5"/>
  <c r="H50332" i="5"/>
  <c r="H50333" i="5"/>
  <c r="H50334" i="5"/>
  <c r="H50335" i="5"/>
  <c r="H50336" i="5"/>
  <c r="H50337" i="5"/>
  <c r="H50338" i="5"/>
  <c r="H50339" i="5"/>
  <c r="H50340" i="5"/>
  <c r="H50341" i="5"/>
  <c r="H50342" i="5"/>
  <c r="H50343" i="5"/>
  <c r="H50344" i="5"/>
  <c r="H50345" i="5"/>
  <c r="H50346" i="5"/>
  <c r="H50347" i="5"/>
  <c r="H50348" i="5"/>
  <c r="H50349" i="5"/>
  <c r="H50350" i="5"/>
  <c r="H50351" i="5"/>
  <c r="H50352" i="5"/>
  <c r="H50353" i="5"/>
  <c r="H50354" i="5"/>
  <c r="H50355" i="5"/>
  <c r="H50356" i="5"/>
  <c r="H50357" i="5"/>
  <c r="H50358" i="5"/>
  <c r="H50359" i="5"/>
  <c r="H50360" i="5"/>
  <c r="H50361" i="5"/>
  <c r="H50362" i="5"/>
  <c r="H50363" i="5"/>
  <c r="H50364" i="5"/>
  <c r="H50365" i="5"/>
  <c r="H50366" i="5"/>
  <c r="H50367" i="5"/>
  <c r="H50368" i="5"/>
  <c r="H50369" i="5"/>
  <c r="H50370" i="5"/>
  <c r="H50371" i="5"/>
  <c r="H50372" i="5"/>
  <c r="H50373" i="5"/>
  <c r="H50374" i="5"/>
  <c r="H50375" i="5"/>
  <c r="H50376" i="5"/>
  <c r="H50377" i="5"/>
  <c r="H50378" i="5"/>
  <c r="H50379" i="5"/>
  <c r="H50380" i="5"/>
  <c r="H50381" i="5"/>
  <c r="H50382" i="5"/>
  <c r="H50383" i="5"/>
  <c r="H50384" i="5"/>
  <c r="H50385" i="5"/>
  <c r="H50386" i="5"/>
  <c r="H50387" i="5"/>
  <c r="H50388" i="5"/>
  <c r="H50389" i="5"/>
  <c r="H50390" i="5"/>
  <c r="H50391" i="5"/>
  <c r="H50392" i="5"/>
  <c r="H50393" i="5"/>
  <c r="H50394" i="5"/>
  <c r="H50395" i="5"/>
  <c r="H50396" i="5"/>
  <c r="H50397" i="5"/>
  <c r="H50398" i="5"/>
  <c r="H50399" i="5"/>
  <c r="H50400" i="5"/>
  <c r="H50401" i="5"/>
  <c r="H50402" i="5"/>
  <c r="H50403" i="5"/>
  <c r="H50404" i="5"/>
  <c r="H50405" i="5"/>
  <c r="H50406" i="5"/>
  <c r="H50407" i="5"/>
  <c r="H50408" i="5"/>
  <c r="H50409" i="5"/>
  <c r="H50410" i="5"/>
  <c r="H50411" i="5"/>
  <c r="H50412" i="5"/>
  <c r="H50413" i="5"/>
  <c r="H50414" i="5"/>
  <c r="H50415" i="5"/>
  <c r="H50416" i="5"/>
  <c r="H50417" i="5"/>
  <c r="H50418" i="5"/>
  <c r="H50419" i="5"/>
  <c r="H50420" i="5"/>
  <c r="H50421" i="5"/>
  <c r="H50422" i="5"/>
  <c r="H50423" i="5"/>
  <c r="H50424" i="5"/>
  <c r="H50425" i="5"/>
  <c r="H50426" i="5"/>
  <c r="H50427" i="5"/>
  <c r="H50428" i="5"/>
  <c r="H50429" i="5"/>
  <c r="H50430" i="5"/>
  <c r="H50431" i="5"/>
  <c r="H50432" i="5"/>
  <c r="H50433" i="5"/>
  <c r="H50434" i="5"/>
  <c r="H50435" i="5"/>
  <c r="H50436" i="5"/>
  <c r="H50437" i="5"/>
  <c r="H50438" i="5"/>
  <c r="H50439" i="5"/>
  <c r="H50440" i="5"/>
  <c r="H50441" i="5"/>
  <c r="H50442" i="5"/>
  <c r="H50443" i="5"/>
  <c r="H50444" i="5"/>
  <c r="H50445" i="5"/>
  <c r="H50446" i="5"/>
  <c r="H50447" i="5"/>
  <c r="H50448" i="5"/>
  <c r="H50449" i="5"/>
  <c r="H50450" i="5"/>
  <c r="H50451" i="5"/>
  <c r="H50452" i="5"/>
  <c r="H50453" i="5"/>
  <c r="H50454" i="5"/>
  <c r="H50455" i="5"/>
  <c r="H50456" i="5"/>
  <c r="H50457" i="5"/>
  <c r="H50458" i="5"/>
  <c r="H50459" i="5"/>
  <c r="H50460" i="5"/>
  <c r="H50461" i="5"/>
  <c r="H50462" i="5"/>
  <c r="H50463" i="5"/>
  <c r="H50464" i="5"/>
  <c r="H50465" i="5"/>
  <c r="H50466" i="5"/>
  <c r="H50467" i="5"/>
  <c r="H50468" i="5"/>
  <c r="H50469" i="5"/>
  <c r="H50470" i="5"/>
  <c r="H50471" i="5"/>
  <c r="H50472" i="5"/>
  <c r="H50473" i="5"/>
  <c r="H50474" i="5"/>
  <c r="H50475" i="5"/>
  <c r="H50476" i="5"/>
  <c r="H50477" i="5"/>
  <c r="H50478" i="5"/>
  <c r="H50479" i="5"/>
  <c r="H50480" i="5"/>
  <c r="H50481" i="5"/>
  <c r="H50482" i="5"/>
  <c r="H50483" i="5"/>
  <c r="H50484" i="5"/>
  <c r="H50485" i="5"/>
  <c r="H50486" i="5"/>
  <c r="H50487" i="5"/>
  <c r="H50488" i="5"/>
  <c r="H50489" i="5"/>
  <c r="H50490" i="5"/>
  <c r="H50491" i="5"/>
  <c r="H50492" i="5"/>
  <c r="H50493" i="5"/>
  <c r="H50494" i="5"/>
  <c r="H50495" i="5"/>
  <c r="H50496" i="5"/>
  <c r="H50497" i="5"/>
  <c r="H50498" i="5"/>
  <c r="H50499" i="5"/>
  <c r="H50500" i="5"/>
  <c r="H50501" i="5"/>
  <c r="H50502" i="5"/>
  <c r="H50503" i="5"/>
  <c r="H50504" i="5"/>
  <c r="H50505" i="5"/>
  <c r="H50506" i="5"/>
  <c r="H50507" i="5"/>
  <c r="H50508" i="5"/>
  <c r="H50509" i="5"/>
  <c r="H50510" i="5"/>
  <c r="H50511" i="5"/>
  <c r="H50512" i="5"/>
  <c r="H50513" i="5"/>
  <c r="H50514" i="5"/>
  <c r="H50515" i="5"/>
  <c r="H50516" i="5"/>
  <c r="H50517" i="5"/>
  <c r="H50518" i="5"/>
  <c r="H50519" i="5"/>
  <c r="H50520" i="5"/>
  <c r="H50521" i="5"/>
  <c r="H50522" i="5"/>
  <c r="H50523" i="5"/>
  <c r="H50524" i="5"/>
  <c r="H50525" i="5"/>
  <c r="H50526" i="5"/>
  <c r="H50527" i="5"/>
  <c r="H50528" i="5"/>
  <c r="H50529" i="5"/>
  <c r="H50530" i="5"/>
  <c r="H50531" i="5"/>
  <c r="H50532" i="5"/>
  <c r="H50533" i="5"/>
  <c r="H50534" i="5"/>
  <c r="H50535" i="5"/>
  <c r="H50536" i="5"/>
  <c r="H50537" i="5"/>
  <c r="H50538" i="5"/>
  <c r="H50539" i="5"/>
  <c r="H50540" i="5"/>
  <c r="H50541" i="5"/>
  <c r="H50542" i="5"/>
  <c r="H50543" i="5"/>
  <c r="H50544" i="5"/>
  <c r="H50545" i="5"/>
  <c r="H50546" i="5"/>
  <c r="H50547" i="5"/>
  <c r="H50548" i="5"/>
  <c r="H50549" i="5"/>
  <c r="H50550" i="5"/>
  <c r="H50551" i="5"/>
  <c r="H50552" i="5"/>
  <c r="H50553" i="5"/>
  <c r="H50554" i="5"/>
  <c r="H50555" i="5"/>
  <c r="H50556" i="5"/>
  <c r="H50557" i="5"/>
  <c r="H50558" i="5"/>
  <c r="H50559" i="5"/>
  <c r="H50560" i="5"/>
  <c r="H50561" i="5"/>
  <c r="H50562" i="5"/>
  <c r="H50563" i="5"/>
  <c r="H50564" i="5"/>
  <c r="H50565" i="5"/>
  <c r="H50566" i="5"/>
  <c r="H50567" i="5"/>
  <c r="H50568" i="5"/>
  <c r="H50569" i="5"/>
  <c r="H50570" i="5"/>
  <c r="H50571" i="5"/>
  <c r="H50572" i="5"/>
  <c r="H50573" i="5"/>
  <c r="H50574" i="5"/>
  <c r="H50575" i="5"/>
  <c r="H50576" i="5"/>
  <c r="H50577" i="5"/>
  <c r="H50578" i="5"/>
  <c r="H50579" i="5"/>
  <c r="H50580" i="5"/>
  <c r="H50581" i="5"/>
  <c r="H50582" i="5"/>
  <c r="H50583" i="5"/>
  <c r="H50584" i="5"/>
  <c r="H50585" i="5"/>
  <c r="H50586" i="5"/>
  <c r="H50587" i="5"/>
  <c r="H50588" i="5"/>
  <c r="H50589" i="5"/>
  <c r="H50590" i="5"/>
  <c r="H50591" i="5"/>
  <c r="H50592" i="5"/>
  <c r="H50593" i="5"/>
  <c r="H50594" i="5"/>
  <c r="H50595" i="5"/>
  <c r="H50596" i="5"/>
  <c r="H50597" i="5"/>
  <c r="H50598" i="5"/>
  <c r="H50599" i="5"/>
  <c r="H50600" i="5"/>
  <c r="H50601" i="5"/>
  <c r="H50602" i="5"/>
  <c r="H50603" i="5"/>
  <c r="H50604" i="5"/>
  <c r="H50605" i="5"/>
  <c r="H50606" i="5"/>
  <c r="H50607" i="5"/>
  <c r="H50608" i="5"/>
  <c r="H50609" i="5"/>
  <c r="H50610" i="5"/>
  <c r="H50611" i="5"/>
  <c r="H50612" i="5"/>
  <c r="H50613" i="5"/>
  <c r="H50614" i="5"/>
  <c r="H50615" i="5"/>
  <c r="H50616" i="5"/>
  <c r="H50617" i="5"/>
  <c r="H50618" i="5"/>
  <c r="H50619" i="5"/>
  <c r="H50620" i="5"/>
  <c r="H50621" i="5"/>
  <c r="H50622" i="5"/>
  <c r="H50623" i="5"/>
  <c r="H50624" i="5"/>
  <c r="H50625" i="5"/>
  <c r="H50626" i="5"/>
  <c r="H50627" i="5"/>
  <c r="H50628" i="5"/>
  <c r="H50629" i="5"/>
  <c r="H50630" i="5"/>
  <c r="H50631" i="5"/>
  <c r="H50632" i="5"/>
  <c r="H50633" i="5"/>
  <c r="H50634" i="5"/>
  <c r="H50635" i="5"/>
  <c r="H50636" i="5"/>
  <c r="H50637" i="5"/>
  <c r="H50638" i="5"/>
  <c r="H50639" i="5"/>
  <c r="H50640" i="5"/>
  <c r="H50641" i="5"/>
  <c r="H50642" i="5"/>
  <c r="H50643" i="5"/>
  <c r="H50644" i="5"/>
  <c r="H50645" i="5"/>
  <c r="H50646" i="5"/>
  <c r="H50647" i="5"/>
  <c r="H50648" i="5"/>
  <c r="H50649" i="5"/>
  <c r="H50650" i="5"/>
  <c r="H50651" i="5"/>
  <c r="H50652" i="5"/>
  <c r="H50653" i="5"/>
  <c r="H50654" i="5"/>
  <c r="H50655" i="5"/>
  <c r="H50656" i="5"/>
  <c r="H50657" i="5"/>
  <c r="H50658" i="5"/>
  <c r="H50659" i="5"/>
  <c r="H50660" i="5"/>
  <c r="H50661" i="5"/>
  <c r="H50662" i="5"/>
  <c r="H50663" i="5"/>
  <c r="H50664" i="5"/>
  <c r="H50665" i="5"/>
  <c r="H50666" i="5"/>
  <c r="H50667" i="5"/>
  <c r="H50668" i="5"/>
  <c r="H50669" i="5"/>
  <c r="H50670" i="5"/>
  <c r="H50671" i="5"/>
  <c r="H50672" i="5"/>
  <c r="H50673" i="5"/>
  <c r="H50674" i="5"/>
  <c r="H50675" i="5"/>
  <c r="H50676" i="5"/>
  <c r="H50677" i="5"/>
  <c r="H50678" i="5"/>
  <c r="H50679" i="5"/>
  <c r="H50680" i="5"/>
  <c r="H50681" i="5"/>
  <c r="H50682" i="5"/>
  <c r="H50683" i="5"/>
  <c r="H50684" i="5"/>
  <c r="H50685" i="5"/>
  <c r="H50686" i="5"/>
  <c r="H50687" i="5"/>
  <c r="H50688" i="5"/>
  <c r="H50689" i="5"/>
  <c r="H50690" i="5"/>
  <c r="H50691" i="5"/>
  <c r="H50692" i="5"/>
  <c r="H50693" i="5"/>
  <c r="H50694" i="5"/>
  <c r="H50695" i="5"/>
  <c r="H50696" i="5"/>
  <c r="H50697" i="5"/>
  <c r="H50698" i="5"/>
  <c r="H50699" i="5"/>
  <c r="H50700" i="5"/>
  <c r="H50701" i="5"/>
  <c r="H50702" i="5"/>
  <c r="H50703" i="5"/>
  <c r="H50704" i="5"/>
  <c r="H50705" i="5"/>
  <c r="H50706" i="5"/>
  <c r="H50707" i="5"/>
  <c r="H50708" i="5"/>
  <c r="H50709" i="5"/>
  <c r="H50710" i="5"/>
  <c r="H50711" i="5"/>
  <c r="H50712" i="5"/>
  <c r="H50713" i="5"/>
  <c r="H50714" i="5"/>
  <c r="H50715" i="5"/>
  <c r="H50716" i="5"/>
  <c r="H50717" i="5"/>
  <c r="H50718" i="5"/>
  <c r="H50719" i="5"/>
  <c r="H50720" i="5"/>
  <c r="H50721" i="5"/>
  <c r="H50722" i="5"/>
  <c r="H50723" i="5"/>
  <c r="H50724" i="5"/>
  <c r="H50725" i="5"/>
  <c r="H50726" i="5"/>
  <c r="H50727" i="5"/>
  <c r="H50728" i="5"/>
  <c r="H50729" i="5"/>
  <c r="H50730" i="5"/>
  <c r="H50731" i="5"/>
  <c r="H50732" i="5"/>
  <c r="H50733" i="5"/>
  <c r="H50734" i="5"/>
  <c r="H50735" i="5"/>
  <c r="H50736" i="5"/>
  <c r="H50737" i="5"/>
  <c r="H50738" i="5"/>
  <c r="H50739" i="5"/>
  <c r="H50740" i="5"/>
  <c r="H50741" i="5"/>
  <c r="H50742" i="5"/>
  <c r="H50743" i="5"/>
  <c r="H50744" i="5"/>
  <c r="H50745" i="5"/>
  <c r="H50746" i="5"/>
  <c r="H50747" i="5"/>
  <c r="H50748" i="5"/>
  <c r="H50749" i="5"/>
  <c r="H50750" i="5"/>
  <c r="H50751" i="5"/>
  <c r="H50752" i="5"/>
  <c r="H50753" i="5"/>
  <c r="H50754" i="5"/>
  <c r="H50755" i="5"/>
  <c r="H50756" i="5"/>
  <c r="H50757" i="5"/>
  <c r="H50758" i="5"/>
  <c r="H50759" i="5"/>
  <c r="H50760" i="5"/>
  <c r="H50761" i="5"/>
  <c r="H50762" i="5"/>
  <c r="H50763" i="5"/>
  <c r="H50764" i="5"/>
  <c r="H50765" i="5"/>
  <c r="H50766" i="5"/>
  <c r="H50767" i="5"/>
  <c r="H50768" i="5"/>
  <c r="H50769" i="5"/>
  <c r="H50770" i="5"/>
  <c r="H50771" i="5"/>
  <c r="H50772" i="5"/>
  <c r="H50773" i="5"/>
  <c r="H50774" i="5"/>
  <c r="H50775" i="5"/>
  <c r="H50776" i="5"/>
  <c r="H50777" i="5"/>
  <c r="H50778" i="5"/>
  <c r="H50779" i="5"/>
  <c r="H50780" i="5"/>
  <c r="H50781" i="5"/>
  <c r="H50782" i="5"/>
  <c r="H50783" i="5"/>
  <c r="H50784" i="5"/>
  <c r="H50785" i="5"/>
  <c r="H50786" i="5"/>
  <c r="H50787" i="5"/>
  <c r="H50788" i="5"/>
  <c r="H50789" i="5"/>
  <c r="H50790" i="5"/>
  <c r="H50791" i="5"/>
  <c r="H50792" i="5"/>
  <c r="H50793" i="5"/>
  <c r="H50794" i="5"/>
  <c r="H50795" i="5"/>
  <c r="H50796" i="5"/>
  <c r="H50797" i="5"/>
  <c r="H50798" i="5"/>
  <c r="H50799" i="5"/>
  <c r="H50800" i="5"/>
  <c r="H50801" i="5"/>
  <c r="H50802" i="5"/>
  <c r="H50803" i="5"/>
  <c r="H50804" i="5"/>
  <c r="H50805" i="5"/>
  <c r="H50806" i="5"/>
  <c r="H50807" i="5"/>
  <c r="H50808" i="5"/>
  <c r="H50809" i="5"/>
  <c r="H50810" i="5"/>
  <c r="H50811" i="5"/>
  <c r="H50812" i="5"/>
  <c r="H50813" i="5"/>
  <c r="H50814" i="5"/>
  <c r="H50815" i="5"/>
  <c r="H50816" i="5"/>
  <c r="H50817" i="5"/>
  <c r="H50818" i="5"/>
  <c r="H50819" i="5"/>
  <c r="H50820" i="5"/>
  <c r="H50821" i="5"/>
  <c r="H50822" i="5"/>
  <c r="H50823" i="5"/>
  <c r="H50824" i="5"/>
  <c r="H50825" i="5"/>
  <c r="H50826" i="5"/>
  <c r="H50827" i="5"/>
  <c r="H50828" i="5"/>
  <c r="H50829" i="5"/>
  <c r="H50830" i="5"/>
  <c r="H50831" i="5"/>
  <c r="H50832" i="5"/>
  <c r="H50833" i="5"/>
  <c r="H50834" i="5"/>
  <c r="H50835" i="5"/>
  <c r="H50836" i="5"/>
  <c r="H50837" i="5"/>
  <c r="H50838" i="5"/>
  <c r="H50839" i="5"/>
  <c r="H50840" i="5"/>
  <c r="H50841" i="5"/>
  <c r="H50842" i="5"/>
  <c r="H50843" i="5"/>
  <c r="H50844" i="5"/>
  <c r="H50845" i="5"/>
  <c r="H50846" i="5"/>
  <c r="H50847" i="5"/>
  <c r="H50848" i="5"/>
  <c r="H50849" i="5"/>
  <c r="H50850" i="5"/>
  <c r="H50851" i="5"/>
  <c r="H50852" i="5"/>
  <c r="H50853" i="5"/>
  <c r="H50854" i="5"/>
  <c r="H50855" i="5"/>
  <c r="H50856" i="5"/>
  <c r="H50857" i="5"/>
  <c r="H50858" i="5"/>
  <c r="H50859" i="5"/>
  <c r="H50860" i="5"/>
  <c r="H50861" i="5"/>
  <c r="H50862" i="5"/>
  <c r="H50863" i="5"/>
  <c r="H50864" i="5"/>
  <c r="H50865" i="5"/>
  <c r="H50866" i="5"/>
  <c r="H50867" i="5"/>
  <c r="H50868" i="5"/>
  <c r="H50869" i="5"/>
  <c r="H50870" i="5"/>
  <c r="H50871" i="5"/>
  <c r="H50872" i="5"/>
  <c r="H50873" i="5"/>
  <c r="H50874" i="5"/>
  <c r="H50875" i="5"/>
  <c r="H50876" i="5"/>
  <c r="H50877" i="5"/>
  <c r="H50878" i="5"/>
  <c r="H50879" i="5"/>
  <c r="H50880" i="5"/>
  <c r="H50881" i="5"/>
  <c r="H50882" i="5"/>
  <c r="H50883" i="5"/>
  <c r="H50884" i="5"/>
  <c r="H50885" i="5"/>
  <c r="H50886" i="5"/>
  <c r="H50887" i="5"/>
  <c r="H50888" i="5"/>
  <c r="H50889" i="5"/>
  <c r="H50890" i="5"/>
  <c r="H50891" i="5"/>
  <c r="H50892" i="5"/>
  <c r="H50893" i="5"/>
  <c r="H50894" i="5"/>
  <c r="H50895" i="5"/>
  <c r="H50896" i="5"/>
  <c r="H50897" i="5"/>
  <c r="H50898" i="5"/>
  <c r="H50899" i="5"/>
  <c r="H50900" i="5"/>
  <c r="H50901" i="5"/>
  <c r="H50902" i="5"/>
  <c r="H50903" i="5"/>
  <c r="H50904" i="5"/>
  <c r="H50905" i="5"/>
  <c r="H50906" i="5"/>
  <c r="H50907" i="5"/>
  <c r="H50908" i="5"/>
  <c r="H50909" i="5"/>
  <c r="H50910" i="5"/>
  <c r="H50911" i="5"/>
  <c r="H50912" i="5"/>
  <c r="H50913" i="5"/>
  <c r="H50914" i="5"/>
  <c r="H50915" i="5"/>
  <c r="H50916" i="5"/>
  <c r="H50917" i="5"/>
  <c r="H50918" i="5"/>
  <c r="H50919" i="5"/>
  <c r="H50920" i="5"/>
  <c r="H50921" i="5"/>
  <c r="H50922" i="5"/>
  <c r="H50923" i="5"/>
  <c r="H50924" i="5"/>
  <c r="H50925" i="5"/>
  <c r="H50926" i="5"/>
  <c r="H50927" i="5"/>
  <c r="H50928" i="5"/>
  <c r="H50929" i="5"/>
  <c r="H50930" i="5"/>
  <c r="H50931" i="5"/>
  <c r="H50932" i="5"/>
  <c r="H50933" i="5"/>
  <c r="H50934" i="5"/>
  <c r="H50935" i="5"/>
  <c r="H50936" i="5"/>
  <c r="H50937" i="5"/>
  <c r="H50938" i="5"/>
  <c r="H50939" i="5"/>
  <c r="H50940" i="5"/>
  <c r="H50941" i="5"/>
  <c r="H50942" i="5"/>
  <c r="H50943" i="5"/>
  <c r="H50944" i="5"/>
  <c r="H50945" i="5"/>
  <c r="H50946" i="5"/>
  <c r="H50947" i="5"/>
  <c r="H50948" i="5"/>
  <c r="H50949" i="5"/>
  <c r="H50950" i="5"/>
  <c r="H50951" i="5"/>
  <c r="H50952" i="5"/>
  <c r="H50953" i="5"/>
  <c r="H50954" i="5"/>
  <c r="H50955" i="5"/>
  <c r="H50956" i="5"/>
  <c r="H50957" i="5"/>
  <c r="H50958" i="5"/>
  <c r="H50959" i="5"/>
  <c r="H50960" i="5"/>
  <c r="H50961" i="5"/>
  <c r="H50962" i="5"/>
  <c r="H50963" i="5"/>
  <c r="H50964" i="5"/>
  <c r="H50965" i="5"/>
  <c r="H50966" i="5"/>
  <c r="H50967" i="5"/>
  <c r="H50968" i="5"/>
  <c r="H50969" i="5"/>
  <c r="H50970" i="5"/>
  <c r="H50971" i="5"/>
  <c r="H50972" i="5"/>
  <c r="H50973" i="5"/>
  <c r="H50974" i="5"/>
  <c r="H50975" i="5"/>
  <c r="H50976" i="5"/>
  <c r="H50977" i="5"/>
  <c r="H50978" i="5"/>
  <c r="H50979" i="5"/>
  <c r="H50980" i="5"/>
  <c r="H50981" i="5"/>
  <c r="H50982" i="5"/>
  <c r="H50983" i="5"/>
  <c r="H50984" i="5"/>
  <c r="H50985" i="5"/>
  <c r="H50986" i="5"/>
  <c r="H50987" i="5"/>
  <c r="H50988" i="5"/>
  <c r="H50989" i="5"/>
  <c r="H50990" i="5"/>
  <c r="H50991" i="5"/>
  <c r="H50992" i="5"/>
  <c r="H50993" i="5"/>
  <c r="H50994" i="5"/>
  <c r="H50995" i="5"/>
  <c r="H50996" i="5"/>
  <c r="H50997" i="5"/>
  <c r="H50998" i="5"/>
  <c r="H50999" i="5"/>
  <c r="H51000" i="5"/>
  <c r="H51001" i="5"/>
  <c r="H51002" i="5"/>
  <c r="H51003" i="5"/>
  <c r="H51004" i="5"/>
  <c r="H51005" i="5"/>
  <c r="H51006" i="5"/>
  <c r="H51007" i="5"/>
  <c r="H51008" i="5"/>
  <c r="H51009" i="5"/>
  <c r="H51010" i="5"/>
  <c r="H51011" i="5"/>
  <c r="H51012" i="5"/>
  <c r="H51013" i="5"/>
  <c r="H51014" i="5"/>
  <c r="H51015" i="5"/>
  <c r="H51016" i="5"/>
  <c r="H51017" i="5"/>
  <c r="H51018" i="5"/>
  <c r="H51019" i="5"/>
  <c r="H51020" i="5"/>
  <c r="H51021" i="5"/>
  <c r="H51022" i="5"/>
  <c r="H51023" i="5"/>
  <c r="H51024" i="5"/>
  <c r="H51025" i="5"/>
  <c r="H51026" i="5"/>
  <c r="H51027" i="5"/>
  <c r="H51028" i="5"/>
  <c r="H51029" i="5"/>
  <c r="H51030" i="5"/>
  <c r="H51031" i="5"/>
  <c r="H51032" i="5"/>
  <c r="H51033" i="5"/>
  <c r="H51034" i="5"/>
  <c r="H51035" i="5"/>
  <c r="H51036" i="5"/>
  <c r="H51037" i="5"/>
  <c r="H51038" i="5"/>
  <c r="H51039" i="5"/>
  <c r="H51040" i="5"/>
  <c r="H51041" i="5"/>
  <c r="H51042" i="5"/>
  <c r="H51043" i="5"/>
  <c r="H51044" i="5"/>
  <c r="H51045" i="5"/>
  <c r="H51046" i="5"/>
  <c r="H51047" i="5"/>
  <c r="H51048" i="5"/>
  <c r="H51049" i="5"/>
  <c r="H51050" i="5"/>
  <c r="H51051" i="5"/>
  <c r="H51052" i="5"/>
  <c r="H51053" i="5"/>
  <c r="H51054" i="5"/>
  <c r="H51055" i="5"/>
  <c r="H51056" i="5"/>
  <c r="H51057" i="5"/>
  <c r="H51058" i="5"/>
  <c r="H51059" i="5"/>
  <c r="H51060" i="5"/>
  <c r="H51061" i="5"/>
  <c r="H51062" i="5"/>
  <c r="H51063" i="5"/>
  <c r="H51064" i="5"/>
  <c r="H51065" i="5"/>
  <c r="H51066" i="5"/>
  <c r="H51067" i="5"/>
  <c r="H51068" i="5"/>
  <c r="H51069" i="5"/>
  <c r="H51070" i="5"/>
  <c r="H51071" i="5"/>
  <c r="H51072" i="5"/>
  <c r="H51073" i="5"/>
  <c r="H51074" i="5"/>
  <c r="H51075" i="5"/>
  <c r="H51076" i="5"/>
  <c r="H51077" i="5"/>
  <c r="H51078" i="5"/>
  <c r="H51079" i="5"/>
  <c r="H51080" i="5"/>
  <c r="H51081" i="5"/>
  <c r="H51082" i="5"/>
  <c r="H51083" i="5"/>
  <c r="H51084" i="5"/>
  <c r="H51085" i="5"/>
  <c r="H51086" i="5"/>
  <c r="H51087" i="5"/>
  <c r="H51088" i="5"/>
  <c r="H51089" i="5"/>
  <c r="H51090" i="5"/>
  <c r="H51091" i="5"/>
  <c r="H51092" i="5"/>
  <c r="H51093" i="5"/>
  <c r="H51094" i="5"/>
  <c r="H51095" i="5"/>
  <c r="H51096" i="5"/>
  <c r="H51097" i="5"/>
  <c r="H51098" i="5"/>
  <c r="H51099" i="5"/>
  <c r="H51100" i="5"/>
  <c r="H51101" i="5"/>
  <c r="H51102" i="5"/>
  <c r="H51103" i="5"/>
  <c r="H51104" i="5"/>
  <c r="H51105" i="5"/>
  <c r="H51106" i="5"/>
  <c r="H51107" i="5"/>
  <c r="H51108" i="5"/>
  <c r="H51109" i="5"/>
  <c r="H51110" i="5"/>
  <c r="H51111" i="5"/>
  <c r="H51112" i="5"/>
  <c r="H51113" i="5"/>
  <c r="H51114" i="5"/>
  <c r="H51115" i="5"/>
  <c r="H51116" i="5"/>
  <c r="H51117" i="5"/>
  <c r="H51118" i="5"/>
  <c r="H51119" i="5"/>
  <c r="H51120" i="5"/>
  <c r="H51121" i="5"/>
  <c r="H51122" i="5"/>
  <c r="H51123" i="5"/>
  <c r="H51124" i="5"/>
  <c r="H51125" i="5"/>
  <c r="H51126" i="5"/>
  <c r="H51127" i="5"/>
  <c r="H51128" i="5"/>
  <c r="H51129" i="5"/>
  <c r="H51130" i="5"/>
  <c r="H51131" i="5"/>
  <c r="H51132" i="5"/>
  <c r="H51133" i="5"/>
  <c r="H51134" i="5"/>
  <c r="H51135" i="5"/>
  <c r="H51136" i="5"/>
  <c r="H51137" i="5"/>
  <c r="H51138" i="5"/>
  <c r="H51139" i="5"/>
  <c r="H51140" i="5"/>
  <c r="H51141" i="5"/>
  <c r="H51142" i="5"/>
  <c r="H51143" i="5"/>
  <c r="H51144" i="5"/>
  <c r="H51145" i="5"/>
  <c r="H51146" i="5"/>
  <c r="H51147" i="5"/>
  <c r="H51148" i="5"/>
  <c r="H51149" i="5"/>
  <c r="H51150" i="5"/>
  <c r="H51151" i="5"/>
  <c r="H51152" i="5"/>
  <c r="H51153" i="5"/>
  <c r="H51154" i="5"/>
  <c r="H51155" i="5"/>
  <c r="H51156" i="5"/>
  <c r="H51157" i="5"/>
  <c r="H51158" i="5"/>
  <c r="H51159" i="5"/>
  <c r="H51160" i="5"/>
  <c r="H51161" i="5"/>
  <c r="H51162" i="5"/>
  <c r="H51163" i="5"/>
  <c r="H51164" i="5"/>
  <c r="H51165" i="5"/>
  <c r="H51166" i="5"/>
  <c r="H51167" i="5"/>
  <c r="H51168" i="5"/>
  <c r="H51169" i="5"/>
  <c r="H51170" i="5"/>
  <c r="H51171" i="5"/>
  <c r="H51172" i="5"/>
  <c r="H51173" i="5"/>
  <c r="H51174" i="5"/>
  <c r="H51175" i="5"/>
  <c r="H51176" i="5"/>
  <c r="H51177" i="5"/>
  <c r="H51178" i="5"/>
  <c r="H51179" i="5"/>
  <c r="H51180" i="5"/>
  <c r="H51181" i="5"/>
  <c r="H51182" i="5"/>
  <c r="H51183" i="5"/>
  <c r="H51184" i="5"/>
  <c r="H51185" i="5"/>
  <c r="H51186" i="5"/>
  <c r="H51187" i="5"/>
  <c r="H51188" i="5"/>
  <c r="H51189" i="5"/>
  <c r="H51190" i="5"/>
  <c r="H51191" i="5"/>
  <c r="H51192" i="5"/>
  <c r="H51193" i="5"/>
  <c r="H51194" i="5"/>
  <c r="H51195" i="5"/>
  <c r="H51196" i="5"/>
  <c r="H51197" i="5"/>
  <c r="H51198" i="5"/>
  <c r="H51199" i="5"/>
  <c r="H51200" i="5"/>
  <c r="H51201" i="5"/>
  <c r="H51202" i="5"/>
  <c r="H51203" i="5"/>
  <c r="H51204" i="5"/>
  <c r="H51205" i="5"/>
  <c r="H51206" i="5"/>
  <c r="H51207" i="5"/>
  <c r="H51208" i="5"/>
  <c r="H51209" i="5"/>
  <c r="H51210" i="5"/>
  <c r="H51211" i="5"/>
  <c r="H51212" i="5"/>
  <c r="H51213" i="5"/>
  <c r="H51214" i="5"/>
  <c r="H51215" i="5"/>
  <c r="H51216" i="5"/>
  <c r="H51217" i="5"/>
  <c r="H51218" i="5"/>
  <c r="H51219" i="5"/>
  <c r="H51220" i="5"/>
  <c r="H51221" i="5"/>
  <c r="H51222" i="5"/>
  <c r="H51223" i="5"/>
  <c r="H51224" i="5"/>
  <c r="H51225" i="5"/>
  <c r="H51226" i="5"/>
  <c r="H51227" i="5"/>
  <c r="H51228" i="5"/>
  <c r="H51229" i="5"/>
  <c r="H51230" i="5"/>
  <c r="H51231" i="5"/>
  <c r="H51232" i="5"/>
  <c r="H51233" i="5"/>
  <c r="H51234" i="5"/>
  <c r="H51235" i="5"/>
  <c r="H51236" i="5"/>
  <c r="H51237" i="5"/>
  <c r="H51238" i="5"/>
  <c r="H51239" i="5"/>
  <c r="H51240" i="5"/>
  <c r="H51241" i="5"/>
  <c r="H51242" i="5"/>
  <c r="H51243" i="5"/>
  <c r="H51244" i="5"/>
  <c r="H51245" i="5"/>
  <c r="H51246" i="5"/>
  <c r="H51247" i="5"/>
  <c r="H51248" i="5"/>
  <c r="H51249" i="5"/>
  <c r="H51250" i="5"/>
  <c r="H51251" i="5"/>
  <c r="H51252" i="5"/>
  <c r="H51253" i="5"/>
  <c r="H51254" i="5"/>
  <c r="H51255" i="5"/>
  <c r="H51256" i="5"/>
  <c r="H51257" i="5"/>
  <c r="H51258" i="5"/>
  <c r="H51259" i="5"/>
  <c r="H51260" i="5"/>
  <c r="H51261" i="5"/>
  <c r="H51262" i="5"/>
  <c r="H51263" i="5"/>
  <c r="H51264" i="5"/>
  <c r="H51265" i="5"/>
  <c r="H51266" i="5"/>
  <c r="H51267" i="5"/>
  <c r="H51268" i="5"/>
  <c r="H51269" i="5"/>
  <c r="H51270" i="5"/>
  <c r="H51271" i="5"/>
  <c r="H51272" i="5"/>
  <c r="H51273" i="5"/>
  <c r="H51274" i="5"/>
  <c r="H51275" i="5"/>
  <c r="H51276" i="5"/>
  <c r="H51277" i="5"/>
  <c r="H51278" i="5"/>
  <c r="H51279" i="5"/>
  <c r="H51280" i="5"/>
  <c r="H51281" i="5"/>
  <c r="H51282" i="5"/>
  <c r="H51283" i="5"/>
  <c r="H51284" i="5"/>
  <c r="H51285" i="5"/>
  <c r="H51286" i="5"/>
  <c r="H51287" i="5"/>
  <c r="H51288" i="5"/>
  <c r="H51289" i="5"/>
  <c r="H51290" i="5"/>
  <c r="H51291" i="5"/>
  <c r="H51292" i="5"/>
  <c r="H51293" i="5"/>
  <c r="H51294" i="5"/>
  <c r="H51295" i="5"/>
  <c r="H51296" i="5"/>
  <c r="H51297" i="5"/>
  <c r="H51298" i="5"/>
  <c r="H51299" i="5"/>
  <c r="H51300" i="5"/>
  <c r="H51301" i="5"/>
  <c r="H51302" i="5"/>
  <c r="H51303" i="5"/>
  <c r="H51304" i="5"/>
  <c r="H51305" i="5"/>
  <c r="H51306" i="5"/>
  <c r="H51307" i="5"/>
  <c r="H51308" i="5"/>
  <c r="H51309" i="5"/>
  <c r="H51310" i="5"/>
  <c r="H51311" i="5"/>
  <c r="H51312" i="5"/>
  <c r="H51313" i="5"/>
  <c r="H51314" i="5"/>
  <c r="H51315" i="5"/>
  <c r="H51316" i="5"/>
  <c r="H51317" i="5"/>
  <c r="H51318" i="5"/>
  <c r="H51319" i="5"/>
  <c r="H51320" i="5"/>
  <c r="H51321" i="5"/>
  <c r="H51322" i="5"/>
  <c r="H51323" i="5"/>
  <c r="H51324" i="5"/>
  <c r="H51325" i="5"/>
  <c r="H51326" i="5"/>
  <c r="H51327" i="5"/>
  <c r="H51328" i="5"/>
  <c r="H51329" i="5"/>
  <c r="H51330" i="5"/>
  <c r="H51331" i="5"/>
  <c r="H51332" i="5"/>
  <c r="H51333" i="5"/>
  <c r="H51334" i="5"/>
  <c r="H51335" i="5"/>
  <c r="H51336" i="5"/>
  <c r="H51337" i="5"/>
  <c r="H51338" i="5"/>
  <c r="H51339" i="5"/>
  <c r="H51340" i="5"/>
  <c r="H51341" i="5"/>
  <c r="H51342" i="5"/>
  <c r="H51343" i="5"/>
  <c r="H51344" i="5"/>
  <c r="H51345" i="5"/>
  <c r="H51346" i="5"/>
  <c r="H51347" i="5"/>
  <c r="H51348" i="5"/>
  <c r="H51349" i="5"/>
  <c r="H51350" i="5"/>
  <c r="H51351" i="5"/>
  <c r="H51352" i="5"/>
  <c r="H51353" i="5"/>
  <c r="H51354" i="5"/>
  <c r="H51355" i="5"/>
  <c r="H51356" i="5"/>
  <c r="H51357" i="5"/>
  <c r="H51358" i="5"/>
  <c r="H51359" i="5"/>
  <c r="H51360" i="5"/>
  <c r="H51361" i="5"/>
  <c r="H51362" i="5"/>
  <c r="H51363" i="5"/>
  <c r="H51364" i="5"/>
  <c r="H51365" i="5"/>
  <c r="H51366" i="5"/>
  <c r="H51367" i="5"/>
  <c r="H51368" i="5"/>
  <c r="H51369" i="5"/>
  <c r="H51370" i="5"/>
  <c r="H51371" i="5"/>
  <c r="H51372" i="5"/>
  <c r="H51373" i="5"/>
  <c r="H51374" i="5"/>
  <c r="H51375" i="5"/>
  <c r="H51376" i="5"/>
  <c r="H51377" i="5"/>
  <c r="H51378" i="5"/>
  <c r="H51379" i="5"/>
  <c r="H51380" i="5"/>
  <c r="H51381" i="5"/>
  <c r="H51382" i="5"/>
  <c r="H51383" i="5"/>
  <c r="H51384" i="5"/>
  <c r="H51385" i="5"/>
  <c r="H51386" i="5"/>
  <c r="H51387" i="5"/>
  <c r="H51388" i="5"/>
  <c r="H51389" i="5"/>
  <c r="H51390" i="5"/>
  <c r="H51391" i="5"/>
  <c r="H51392" i="5"/>
  <c r="H51393" i="5"/>
  <c r="H51394" i="5"/>
  <c r="H51395" i="5"/>
  <c r="H51396" i="5"/>
  <c r="H51397" i="5"/>
  <c r="H51398" i="5"/>
  <c r="H51399" i="5"/>
  <c r="H51400" i="5"/>
  <c r="H51401" i="5"/>
  <c r="H51402" i="5"/>
  <c r="H51403" i="5"/>
  <c r="H51404" i="5"/>
  <c r="H51405" i="5"/>
  <c r="H51406" i="5"/>
  <c r="H51407" i="5"/>
  <c r="H51408" i="5"/>
  <c r="H51409" i="5"/>
  <c r="H51410" i="5"/>
  <c r="H51411" i="5"/>
  <c r="H51412" i="5"/>
  <c r="H51413" i="5"/>
  <c r="H51414" i="5"/>
  <c r="H51415" i="5"/>
  <c r="H51416" i="5"/>
  <c r="H51417" i="5"/>
  <c r="H51418" i="5"/>
  <c r="H51419" i="5"/>
  <c r="H51420" i="5"/>
  <c r="H51421" i="5"/>
  <c r="H51422" i="5"/>
  <c r="H51423" i="5"/>
  <c r="H51424" i="5"/>
  <c r="H51425" i="5"/>
  <c r="H51426" i="5"/>
  <c r="H51427" i="5"/>
  <c r="H51428" i="5"/>
  <c r="H51429" i="5"/>
  <c r="H51430" i="5"/>
  <c r="H51431" i="5"/>
  <c r="H51432" i="5"/>
  <c r="H51433" i="5"/>
  <c r="H51434" i="5"/>
  <c r="H51435" i="5"/>
  <c r="H51436" i="5"/>
  <c r="H51437" i="5"/>
  <c r="H51438" i="5"/>
  <c r="H51439" i="5"/>
  <c r="H51440" i="5"/>
  <c r="H51441" i="5"/>
  <c r="H51442" i="5"/>
  <c r="H51443" i="5"/>
  <c r="H51444" i="5"/>
  <c r="H51445" i="5"/>
  <c r="H51446" i="5"/>
  <c r="H51447" i="5"/>
  <c r="H51448" i="5"/>
  <c r="H51449" i="5"/>
  <c r="H51450" i="5"/>
  <c r="H51451" i="5"/>
  <c r="H51452" i="5"/>
  <c r="H51453" i="5"/>
  <c r="H51454" i="5"/>
  <c r="H51455" i="5"/>
  <c r="H51456" i="5"/>
  <c r="H51457" i="5"/>
  <c r="H51458" i="5"/>
  <c r="H51459" i="5"/>
  <c r="H51460" i="5"/>
  <c r="H51461" i="5"/>
  <c r="H51462" i="5"/>
  <c r="H51463" i="5"/>
  <c r="H51464" i="5"/>
  <c r="H51465" i="5"/>
  <c r="H51466" i="5"/>
  <c r="H51467" i="5"/>
  <c r="H51468" i="5"/>
  <c r="H51469" i="5"/>
  <c r="H51470" i="5"/>
  <c r="H51471" i="5"/>
  <c r="H51472" i="5"/>
  <c r="H51473" i="5"/>
  <c r="H51474" i="5"/>
  <c r="H51475" i="5"/>
  <c r="H51476" i="5"/>
  <c r="H51477" i="5"/>
  <c r="H51478" i="5"/>
  <c r="H51479" i="5"/>
  <c r="H51480" i="5"/>
  <c r="H51481" i="5"/>
  <c r="H51482" i="5"/>
  <c r="H51483" i="5"/>
  <c r="H51484" i="5"/>
  <c r="H51485" i="5"/>
  <c r="H51486" i="5"/>
  <c r="H51487" i="5"/>
  <c r="H51488" i="5"/>
  <c r="H51489" i="5"/>
  <c r="H51490" i="5"/>
  <c r="H51491" i="5"/>
  <c r="H51492" i="5"/>
  <c r="H51493" i="5"/>
  <c r="H51494" i="5"/>
  <c r="H51495" i="5"/>
  <c r="H51496" i="5"/>
  <c r="H51497" i="5"/>
  <c r="H51498" i="5"/>
  <c r="H51499" i="5"/>
  <c r="H51500" i="5"/>
  <c r="H51501" i="5"/>
  <c r="H51502" i="5"/>
  <c r="H51503" i="5"/>
  <c r="H51504" i="5"/>
  <c r="H51505" i="5"/>
  <c r="H51506" i="5"/>
  <c r="H51507" i="5"/>
  <c r="H51508" i="5"/>
  <c r="H51509" i="5"/>
  <c r="H51510" i="5"/>
  <c r="H51511" i="5"/>
  <c r="H51512" i="5"/>
  <c r="H51513" i="5"/>
  <c r="H51514" i="5"/>
  <c r="H51515" i="5"/>
  <c r="H51516" i="5"/>
  <c r="H51517" i="5"/>
  <c r="H51518" i="5"/>
  <c r="H51519" i="5"/>
  <c r="H51520" i="5"/>
  <c r="H51521" i="5"/>
  <c r="H51522" i="5"/>
  <c r="H51523" i="5"/>
  <c r="H51524" i="5"/>
  <c r="H51525" i="5"/>
  <c r="H51526" i="5"/>
  <c r="H51527" i="5"/>
  <c r="H51528" i="5"/>
  <c r="H51529" i="5"/>
  <c r="H51530" i="5"/>
  <c r="H51531" i="5"/>
  <c r="H51532" i="5"/>
  <c r="H51533" i="5"/>
  <c r="H51534" i="5"/>
  <c r="H51535" i="5"/>
  <c r="H51536" i="5"/>
  <c r="H51537" i="5"/>
  <c r="H51538" i="5"/>
  <c r="H51539" i="5"/>
  <c r="H51540" i="5"/>
  <c r="H51541" i="5"/>
  <c r="H51542" i="5"/>
  <c r="H51543" i="5"/>
  <c r="H51544" i="5"/>
  <c r="H51545" i="5"/>
  <c r="H51546" i="5"/>
  <c r="H51547" i="5"/>
  <c r="H51548" i="5"/>
  <c r="H51549" i="5"/>
  <c r="H51550" i="5"/>
  <c r="H51551" i="5"/>
  <c r="H51552" i="5"/>
  <c r="H51553" i="5"/>
  <c r="H51554" i="5"/>
  <c r="H51555" i="5"/>
  <c r="H51556" i="5"/>
  <c r="H51557" i="5"/>
  <c r="H51558" i="5"/>
  <c r="H51559" i="5"/>
  <c r="H51560" i="5"/>
  <c r="H51561" i="5"/>
  <c r="H51562" i="5"/>
  <c r="H51563" i="5"/>
  <c r="H51564" i="5"/>
  <c r="H51565" i="5"/>
  <c r="H51566" i="5"/>
  <c r="H51567" i="5"/>
  <c r="H51568" i="5"/>
  <c r="H51569" i="5"/>
  <c r="H51570" i="5"/>
  <c r="H51571" i="5"/>
  <c r="H51572" i="5"/>
  <c r="H51573" i="5"/>
  <c r="H51574" i="5"/>
  <c r="H51575" i="5"/>
  <c r="H51576" i="5"/>
  <c r="H51577" i="5"/>
  <c r="H51578" i="5"/>
  <c r="H51579" i="5"/>
  <c r="H51580" i="5"/>
  <c r="H51581" i="5"/>
  <c r="H51582" i="5"/>
  <c r="H51583" i="5"/>
  <c r="H51584" i="5"/>
  <c r="H51585" i="5"/>
  <c r="H51586" i="5"/>
  <c r="H51587" i="5"/>
  <c r="H51588" i="5"/>
  <c r="H51589" i="5"/>
  <c r="H51590" i="5"/>
  <c r="H51591" i="5"/>
  <c r="H51592" i="5"/>
  <c r="H51593" i="5"/>
  <c r="H51594" i="5"/>
  <c r="H51595" i="5"/>
  <c r="H51596" i="5"/>
  <c r="H51597" i="5"/>
  <c r="H51598" i="5"/>
  <c r="H51599" i="5"/>
  <c r="H51600" i="5"/>
  <c r="H51601" i="5"/>
  <c r="H51602" i="5"/>
  <c r="H51603" i="5"/>
  <c r="H51604" i="5"/>
  <c r="H51605" i="5"/>
  <c r="H51606" i="5"/>
  <c r="H51607" i="5"/>
  <c r="H51608" i="5"/>
  <c r="H51609" i="5"/>
  <c r="H51610" i="5"/>
  <c r="H51611" i="5"/>
  <c r="H51612" i="5"/>
  <c r="H51613" i="5"/>
  <c r="H51614" i="5"/>
  <c r="H51615" i="5"/>
  <c r="H51616" i="5"/>
  <c r="H51617" i="5"/>
  <c r="H51618" i="5"/>
  <c r="H51619" i="5"/>
  <c r="H51620" i="5"/>
  <c r="H51621" i="5"/>
  <c r="H51622" i="5"/>
  <c r="H51623" i="5"/>
  <c r="H51624" i="5"/>
  <c r="H51625" i="5"/>
  <c r="H51626" i="5"/>
  <c r="H51627" i="5"/>
  <c r="H51628" i="5"/>
  <c r="H51629" i="5"/>
  <c r="H51630" i="5"/>
  <c r="H51631" i="5"/>
  <c r="H51632" i="5"/>
  <c r="H51633" i="5"/>
  <c r="H51634" i="5"/>
  <c r="H51635" i="5"/>
  <c r="H51636" i="5"/>
  <c r="H51637" i="5"/>
  <c r="H51638" i="5"/>
  <c r="H51639" i="5"/>
  <c r="H51640" i="5"/>
  <c r="H51641" i="5"/>
  <c r="H51642" i="5"/>
  <c r="H51643" i="5"/>
  <c r="H51644" i="5"/>
  <c r="H51645" i="5"/>
  <c r="H51646" i="5"/>
  <c r="H51647" i="5"/>
  <c r="H51648" i="5"/>
  <c r="H51649" i="5"/>
  <c r="H51650" i="5"/>
  <c r="H51651" i="5"/>
  <c r="H51652" i="5"/>
  <c r="H51653" i="5"/>
  <c r="H51654" i="5"/>
  <c r="H51655" i="5"/>
  <c r="H51656" i="5"/>
  <c r="H51657" i="5"/>
  <c r="H51658" i="5"/>
  <c r="H51659" i="5"/>
  <c r="H51660" i="5"/>
  <c r="H51661" i="5"/>
  <c r="H51662" i="5"/>
  <c r="H51663" i="5"/>
  <c r="H51664" i="5"/>
  <c r="H51665" i="5"/>
  <c r="H51666" i="5"/>
  <c r="H51667" i="5"/>
  <c r="H51668" i="5"/>
  <c r="H51669" i="5"/>
  <c r="H51670" i="5"/>
  <c r="H51671" i="5"/>
  <c r="H51672" i="5"/>
  <c r="H51673" i="5"/>
  <c r="H51674" i="5"/>
  <c r="H51675" i="5"/>
  <c r="H51676" i="5"/>
  <c r="H51677" i="5"/>
  <c r="H51678" i="5"/>
  <c r="H51679" i="5"/>
  <c r="H51680" i="5"/>
  <c r="H51681" i="5"/>
  <c r="H51682" i="5"/>
  <c r="H51683" i="5"/>
  <c r="H51684" i="5"/>
  <c r="H51685" i="5"/>
  <c r="H51686" i="5"/>
  <c r="H51687" i="5"/>
  <c r="H51688" i="5"/>
  <c r="H51689" i="5"/>
  <c r="H51690" i="5"/>
  <c r="H51691" i="5"/>
  <c r="H51692" i="5"/>
  <c r="H51693" i="5"/>
  <c r="H51694" i="5"/>
  <c r="H51695" i="5"/>
  <c r="H51696" i="5"/>
  <c r="H51697" i="5"/>
  <c r="H51698" i="5"/>
  <c r="H51699" i="5"/>
  <c r="H51700" i="5"/>
  <c r="H51701" i="5"/>
  <c r="H51702" i="5"/>
  <c r="H51703" i="5"/>
  <c r="H51704" i="5"/>
  <c r="H51705" i="5"/>
  <c r="H51706" i="5"/>
  <c r="H51707" i="5"/>
  <c r="H51708" i="5"/>
  <c r="H51709" i="5"/>
  <c r="H51710" i="5"/>
  <c r="H51711" i="5"/>
  <c r="H51712" i="5"/>
  <c r="H51713" i="5"/>
  <c r="H51714" i="5"/>
  <c r="H51715" i="5"/>
  <c r="H51716" i="5"/>
  <c r="H51717" i="5"/>
  <c r="H51718" i="5"/>
  <c r="H51719" i="5"/>
  <c r="H51720" i="5"/>
  <c r="H51721" i="5"/>
  <c r="H51722" i="5"/>
  <c r="H51723" i="5"/>
  <c r="H51724" i="5"/>
  <c r="H51725" i="5"/>
  <c r="H51726" i="5"/>
  <c r="H51727" i="5"/>
  <c r="H51728" i="5"/>
  <c r="H51729" i="5"/>
  <c r="H51730" i="5"/>
  <c r="H51731" i="5"/>
  <c r="H51732" i="5"/>
  <c r="H51733" i="5"/>
  <c r="H51734" i="5"/>
  <c r="H51735" i="5"/>
  <c r="H51736" i="5"/>
  <c r="H51737" i="5"/>
  <c r="H51738" i="5"/>
  <c r="H51739" i="5"/>
  <c r="H51740" i="5"/>
  <c r="H51741" i="5"/>
  <c r="H51742" i="5"/>
  <c r="H51743" i="5"/>
  <c r="H51744" i="5"/>
  <c r="H51745" i="5"/>
  <c r="H51746" i="5"/>
  <c r="H51747" i="5"/>
  <c r="H51748" i="5"/>
  <c r="H51749" i="5"/>
  <c r="H51750" i="5"/>
  <c r="H51751" i="5"/>
  <c r="H51752" i="5"/>
  <c r="H51753" i="5"/>
  <c r="H51754" i="5"/>
  <c r="H51755" i="5"/>
  <c r="H51756" i="5"/>
  <c r="H51757" i="5"/>
  <c r="H51758" i="5"/>
  <c r="H51759" i="5"/>
  <c r="H51760" i="5"/>
  <c r="H51761" i="5"/>
  <c r="H51762" i="5"/>
  <c r="H51763" i="5"/>
  <c r="H51764" i="5"/>
  <c r="H51765" i="5"/>
  <c r="H51766" i="5"/>
  <c r="H51767" i="5"/>
  <c r="H51768" i="5"/>
  <c r="H51769" i="5"/>
  <c r="H51770" i="5"/>
  <c r="H51771" i="5"/>
  <c r="H51772" i="5"/>
  <c r="H51773" i="5"/>
  <c r="H51774" i="5"/>
  <c r="H51775" i="5"/>
  <c r="H51776" i="5"/>
  <c r="H51777" i="5"/>
  <c r="H51778" i="5"/>
  <c r="H51779" i="5"/>
  <c r="H51780" i="5"/>
  <c r="H51781" i="5"/>
  <c r="H51782" i="5"/>
  <c r="H51783" i="5"/>
  <c r="H51784" i="5"/>
  <c r="H51785" i="5"/>
  <c r="H51786" i="5"/>
  <c r="H51787" i="5"/>
  <c r="H51788" i="5"/>
  <c r="H51789" i="5"/>
  <c r="H51790" i="5"/>
  <c r="H51791" i="5"/>
  <c r="H51792" i="5"/>
  <c r="H51793" i="5"/>
  <c r="H51794" i="5"/>
  <c r="H51795" i="5"/>
  <c r="H51796" i="5"/>
  <c r="H51797" i="5"/>
  <c r="H51798" i="5"/>
  <c r="H51799" i="5"/>
  <c r="H51800" i="5"/>
  <c r="H51801" i="5"/>
  <c r="H51802" i="5"/>
  <c r="H51803" i="5"/>
  <c r="H51804" i="5"/>
  <c r="H51805" i="5"/>
  <c r="H51806" i="5"/>
  <c r="H51807" i="5"/>
  <c r="H51808" i="5"/>
  <c r="H51809" i="5"/>
  <c r="H51810" i="5"/>
  <c r="H51811" i="5"/>
  <c r="H51812" i="5"/>
  <c r="H51813" i="5"/>
  <c r="H51814" i="5"/>
  <c r="H51815" i="5"/>
  <c r="H51816" i="5"/>
  <c r="H51817" i="5"/>
  <c r="H51818" i="5"/>
  <c r="H51819" i="5"/>
  <c r="H51820" i="5"/>
  <c r="H51821" i="5"/>
  <c r="H51822" i="5"/>
  <c r="H51823" i="5"/>
  <c r="H51824" i="5"/>
  <c r="H51825" i="5"/>
  <c r="H51826" i="5"/>
  <c r="H51827" i="5"/>
  <c r="H51828" i="5"/>
  <c r="H51829" i="5"/>
  <c r="H51830" i="5"/>
  <c r="H51831" i="5"/>
  <c r="H51832" i="5"/>
  <c r="H51833" i="5"/>
  <c r="H51834" i="5"/>
  <c r="H51835" i="5"/>
  <c r="H51836" i="5"/>
  <c r="H51837" i="5"/>
  <c r="H51838" i="5"/>
  <c r="H51839" i="5"/>
  <c r="H51840" i="5"/>
  <c r="H51841" i="5"/>
  <c r="H51842" i="5"/>
  <c r="H51843" i="5"/>
  <c r="H51844" i="5"/>
  <c r="H51845" i="5"/>
  <c r="H51846" i="5"/>
  <c r="H51847" i="5"/>
  <c r="H51848" i="5"/>
  <c r="H51849" i="5"/>
  <c r="H51850" i="5"/>
  <c r="H51851" i="5"/>
  <c r="H51852" i="5"/>
  <c r="H51853" i="5"/>
  <c r="H51854" i="5"/>
  <c r="H51855" i="5"/>
  <c r="H51856" i="5"/>
  <c r="H51857" i="5"/>
  <c r="H51858" i="5"/>
  <c r="H51859" i="5"/>
  <c r="H51860" i="5"/>
  <c r="H51861" i="5"/>
  <c r="H51862" i="5"/>
  <c r="H51863" i="5"/>
  <c r="H51864" i="5"/>
  <c r="H51865" i="5"/>
  <c r="H51866" i="5"/>
  <c r="H51867" i="5"/>
  <c r="H51868" i="5"/>
  <c r="H51869" i="5"/>
  <c r="H51870" i="5"/>
  <c r="H51871" i="5"/>
  <c r="H51872" i="5"/>
  <c r="H51873" i="5"/>
  <c r="H51874" i="5"/>
  <c r="H51875" i="5"/>
  <c r="H51876" i="5"/>
  <c r="H51877" i="5"/>
  <c r="H51878" i="5"/>
  <c r="H51879" i="5"/>
  <c r="H51880" i="5"/>
  <c r="H51881" i="5"/>
  <c r="H51882" i="5"/>
  <c r="H51883" i="5"/>
  <c r="H51884" i="5"/>
  <c r="H51885" i="5"/>
  <c r="H51886" i="5"/>
  <c r="H51887" i="5"/>
  <c r="H51888" i="5"/>
  <c r="H51889" i="5"/>
  <c r="H51890" i="5"/>
  <c r="H51891" i="5"/>
  <c r="H51892" i="5"/>
  <c r="H51893" i="5"/>
  <c r="H51894" i="5"/>
  <c r="H51895" i="5"/>
  <c r="H51896" i="5"/>
  <c r="H51897" i="5"/>
  <c r="H51898" i="5"/>
  <c r="H51899" i="5"/>
  <c r="H51900" i="5"/>
  <c r="H51901" i="5"/>
  <c r="H51902" i="5"/>
  <c r="H51903" i="5"/>
  <c r="H51904" i="5"/>
  <c r="H51905" i="5"/>
  <c r="H51906" i="5"/>
  <c r="H51907" i="5"/>
  <c r="H51908" i="5"/>
  <c r="H51909" i="5"/>
  <c r="H51910" i="5"/>
  <c r="H51911" i="5"/>
  <c r="H51912" i="5"/>
  <c r="H51913" i="5"/>
  <c r="H51914" i="5"/>
  <c r="H51915" i="5"/>
  <c r="H51916" i="5"/>
  <c r="H51917" i="5"/>
  <c r="H51918" i="5"/>
  <c r="H51919" i="5"/>
  <c r="H51920" i="5"/>
  <c r="H51921" i="5"/>
  <c r="H51922" i="5"/>
  <c r="H51923" i="5"/>
  <c r="H51924" i="5"/>
  <c r="H51925" i="5"/>
  <c r="H51926" i="5"/>
  <c r="H51927" i="5"/>
  <c r="H51928" i="5"/>
  <c r="H51929" i="5"/>
  <c r="H51930" i="5"/>
  <c r="H51931" i="5"/>
  <c r="H51932" i="5"/>
  <c r="H51933" i="5"/>
  <c r="H51934" i="5"/>
  <c r="H51935" i="5"/>
  <c r="H51936" i="5"/>
  <c r="H51937" i="5"/>
  <c r="H51938" i="5"/>
  <c r="H51939" i="5"/>
  <c r="H51940" i="5"/>
  <c r="H51941" i="5"/>
  <c r="H51942" i="5"/>
  <c r="H51943" i="5"/>
  <c r="H51944" i="5"/>
  <c r="H51945" i="5"/>
  <c r="H51946" i="5"/>
  <c r="H51947" i="5"/>
  <c r="H51948" i="5"/>
  <c r="H51949" i="5"/>
  <c r="H51950" i="5"/>
  <c r="H51951" i="5"/>
  <c r="H51952" i="5"/>
  <c r="H51953" i="5"/>
  <c r="H51954" i="5"/>
  <c r="H51955" i="5"/>
  <c r="H51956" i="5"/>
  <c r="H51957" i="5"/>
  <c r="H51958" i="5"/>
  <c r="H51959" i="5"/>
  <c r="H51960" i="5"/>
  <c r="H51961" i="5"/>
  <c r="H51962" i="5"/>
  <c r="H51963" i="5"/>
  <c r="H51964" i="5"/>
  <c r="H51965" i="5"/>
  <c r="H51966" i="5"/>
  <c r="H51967" i="5"/>
  <c r="H51968" i="5"/>
  <c r="H51969" i="5"/>
  <c r="H51970" i="5"/>
  <c r="H51971" i="5"/>
  <c r="H51972" i="5"/>
  <c r="H51973" i="5"/>
  <c r="H51974" i="5"/>
  <c r="H51975" i="5"/>
  <c r="H51976" i="5"/>
  <c r="H51977" i="5"/>
  <c r="H51978" i="5"/>
  <c r="H51979" i="5"/>
  <c r="H51980" i="5"/>
  <c r="H51981" i="5"/>
  <c r="H51982" i="5"/>
  <c r="H51983" i="5"/>
  <c r="H51984" i="5"/>
  <c r="H51985" i="5"/>
  <c r="H51986" i="5"/>
  <c r="H51987" i="5"/>
  <c r="H51988" i="5"/>
  <c r="H51989" i="5"/>
  <c r="H51990" i="5"/>
  <c r="H51991" i="5"/>
  <c r="H51992" i="5"/>
  <c r="H51993" i="5"/>
  <c r="H51994" i="5"/>
  <c r="H51995" i="5"/>
  <c r="H51996" i="5"/>
  <c r="H51997" i="5"/>
  <c r="H51998" i="5"/>
  <c r="H51999" i="5"/>
  <c r="H52000" i="5"/>
  <c r="H52001" i="5"/>
  <c r="H52002" i="5"/>
  <c r="H52003" i="5"/>
  <c r="H52004" i="5"/>
  <c r="H52005" i="5"/>
  <c r="H52006" i="5"/>
  <c r="H52007" i="5"/>
  <c r="H52008" i="5"/>
  <c r="H52009" i="5"/>
  <c r="H52010" i="5"/>
  <c r="H52011" i="5"/>
  <c r="H52012" i="5"/>
  <c r="H52013" i="5"/>
  <c r="H52014" i="5"/>
  <c r="H52015" i="5"/>
  <c r="H52016" i="5"/>
  <c r="H52017" i="5"/>
  <c r="H52018" i="5"/>
  <c r="H52019" i="5"/>
  <c r="H52020" i="5"/>
  <c r="H52021" i="5"/>
  <c r="H52022" i="5"/>
  <c r="H52023" i="5"/>
  <c r="H52024" i="5"/>
  <c r="H52025" i="5"/>
  <c r="H52026" i="5"/>
  <c r="H52027" i="5"/>
  <c r="H52028" i="5"/>
  <c r="H52029" i="5"/>
  <c r="H52030" i="5"/>
  <c r="H52031" i="5"/>
  <c r="H52032" i="5"/>
  <c r="H52033" i="5"/>
  <c r="H52034" i="5"/>
  <c r="H52035" i="5"/>
  <c r="H52036" i="5"/>
  <c r="H52037" i="5"/>
  <c r="H52038" i="5"/>
  <c r="H52039" i="5"/>
  <c r="H52040" i="5"/>
  <c r="H52041" i="5"/>
  <c r="H52042" i="5"/>
  <c r="H52043" i="5"/>
  <c r="H52044" i="5"/>
  <c r="H52045" i="5"/>
  <c r="H52046" i="5"/>
  <c r="H52047" i="5"/>
  <c r="H52048" i="5"/>
  <c r="H52049" i="5"/>
  <c r="H52050" i="5"/>
  <c r="H52051" i="5"/>
  <c r="H52052" i="5"/>
  <c r="H52053" i="5"/>
  <c r="H52054" i="5"/>
  <c r="H52055" i="5"/>
  <c r="H52056" i="5"/>
  <c r="H52057" i="5"/>
  <c r="H52058" i="5"/>
  <c r="H52059" i="5"/>
  <c r="H52060" i="5"/>
  <c r="H52061" i="5"/>
  <c r="H52062" i="5"/>
  <c r="H52063" i="5"/>
  <c r="H52064" i="5"/>
  <c r="H52065" i="5"/>
  <c r="H52066" i="5"/>
  <c r="H52067" i="5"/>
  <c r="H52068" i="5"/>
  <c r="H52069" i="5"/>
  <c r="H52070" i="5"/>
  <c r="H52071" i="5"/>
  <c r="H52072" i="5"/>
  <c r="H52073" i="5"/>
  <c r="H52074" i="5"/>
  <c r="H52075" i="5"/>
  <c r="H52076" i="5"/>
  <c r="H52077" i="5"/>
  <c r="H52078" i="5"/>
  <c r="H52079" i="5"/>
  <c r="H52080" i="5"/>
  <c r="H52081" i="5"/>
  <c r="H52082" i="5"/>
  <c r="H52083" i="5"/>
  <c r="H52084" i="5"/>
  <c r="H52085" i="5"/>
  <c r="H52086" i="5"/>
  <c r="H52087" i="5"/>
  <c r="H52088" i="5"/>
  <c r="H52089" i="5"/>
  <c r="H52090" i="5"/>
  <c r="H52091" i="5"/>
  <c r="H52092" i="5"/>
  <c r="H52093" i="5"/>
  <c r="H52094" i="5"/>
  <c r="H52095" i="5"/>
  <c r="H52096" i="5"/>
  <c r="H52097" i="5"/>
  <c r="H52098" i="5"/>
  <c r="H52099" i="5"/>
  <c r="H52100" i="5"/>
  <c r="H52101" i="5"/>
  <c r="H52102" i="5"/>
  <c r="H52103" i="5"/>
  <c r="H52104" i="5"/>
  <c r="H52105" i="5"/>
  <c r="H52106" i="5"/>
  <c r="H52107" i="5"/>
  <c r="H52108" i="5"/>
  <c r="H52109" i="5"/>
  <c r="H52110" i="5"/>
  <c r="H52111" i="5"/>
  <c r="H52112" i="5"/>
  <c r="H52113" i="5"/>
  <c r="H52114" i="5"/>
  <c r="H52115" i="5"/>
  <c r="H52116" i="5"/>
  <c r="H52117" i="5"/>
  <c r="H52118" i="5"/>
  <c r="H52119" i="5"/>
  <c r="H52120" i="5"/>
  <c r="H52121" i="5"/>
  <c r="H52122" i="5"/>
  <c r="H52123" i="5"/>
  <c r="H52124" i="5"/>
  <c r="H52125" i="5"/>
  <c r="H52126" i="5"/>
  <c r="H52127" i="5"/>
  <c r="H52128" i="5"/>
  <c r="H52129" i="5"/>
  <c r="H52130" i="5"/>
  <c r="H52131" i="5"/>
  <c r="H52132" i="5"/>
  <c r="H52133" i="5"/>
  <c r="H52134" i="5"/>
  <c r="H52135" i="5"/>
  <c r="H52136" i="5"/>
  <c r="H52137" i="5"/>
  <c r="H52138" i="5"/>
  <c r="H52139" i="5"/>
  <c r="H52140" i="5"/>
  <c r="H52141" i="5"/>
  <c r="H52142" i="5"/>
  <c r="H52143" i="5"/>
  <c r="H52144" i="5"/>
  <c r="H52145" i="5"/>
  <c r="H52146" i="5"/>
  <c r="H52147" i="5"/>
  <c r="H52148" i="5"/>
  <c r="H52149" i="5"/>
  <c r="H52150" i="5"/>
  <c r="H52151" i="5"/>
  <c r="H52152" i="5"/>
  <c r="H52153" i="5"/>
  <c r="H52154" i="5"/>
  <c r="H52155" i="5"/>
  <c r="H52156" i="5"/>
  <c r="H52157" i="5"/>
  <c r="H52158" i="5"/>
  <c r="H52159" i="5"/>
  <c r="H52160" i="5"/>
  <c r="H52161" i="5"/>
  <c r="H52162" i="5"/>
  <c r="H52163" i="5"/>
  <c r="H52164" i="5"/>
  <c r="H52165" i="5"/>
  <c r="H52166" i="5"/>
  <c r="H52167" i="5"/>
  <c r="H52168" i="5"/>
  <c r="H52169" i="5"/>
  <c r="H52170" i="5"/>
  <c r="H52171" i="5"/>
  <c r="H52172" i="5"/>
  <c r="H52173" i="5"/>
  <c r="H52174" i="5"/>
  <c r="H52175" i="5"/>
  <c r="H52176" i="5"/>
  <c r="H52177" i="5"/>
  <c r="H52178" i="5"/>
  <c r="H52179" i="5"/>
  <c r="H52180" i="5"/>
  <c r="H52181" i="5"/>
  <c r="H52182" i="5"/>
  <c r="H52183" i="5"/>
  <c r="H52184" i="5"/>
  <c r="H52185" i="5"/>
  <c r="H52186" i="5"/>
  <c r="H52187" i="5"/>
  <c r="H52188" i="5"/>
  <c r="H52189" i="5"/>
  <c r="H52190" i="5"/>
  <c r="H52191" i="5"/>
  <c r="H52192" i="5"/>
  <c r="H52193" i="5"/>
  <c r="H52194" i="5"/>
  <c r="H52195" i="5"/>
  <c r="H52196" i="5"/>
  <c r="H52197" i="5"/>
  <c r="H52198" i="5"/>
  <c r="H52199" i="5"/>
  <c r="H52200" i="5"/>
  <c r="H52201" i="5"/>
  <c r="H52202" i="5"/>
  <c r="H52203" i="5"/>
  <c r="H52204" i="5"/>
  <c r="H52205" i="5"/>
  <c r="H52206" i="5"/>
  <c r="H52207" i="5"/>
  <c r="H52208" i="5"/>
  <c r="H52209" i="5"/>
  <c r="H52210" i="5"/>
  <c r="H52211" i="5"/>
  <c r="H52212" i="5"/>
  <c r="H52213" i="5"/>
  <c r="H52214" i="5"/>
  <c r="H52215" i="5"/>
  <c r="H52216" i="5"/>
  <c r="H52217" i="5"/>
  <c r="H52218" i="5"/>
  <c r="H52219" i="5"/>
  <c r="H52220" i="5"/>
  <c r="H52221" i="5"/>
  <c r="H52222" i="5"/>
  <c r="H52223" i="5"/>
  <c r="H52224" i="5"/>
  <c r="H52225" i="5"/>
  <c r="H52226" i="5"/>
  <c r="H52227" i="5"/>
  <c r="H52228" i="5"/>
  <c r="H52229" i="5"/>
  <c r="H52230" i="5"/>
  <c r="H52231" i="5"/>
  <c r="H52232" i="5"/>
  <c r="H52233" i="5"/>
  <c r="H52234" i="5"/>
  <c r="H52235" i="5"/>
  <c r="H52236" i="5"/>
  <c r="H52237" i="5"/>
  <c r="H52238" i="5"/>
  <c r="H52239" i="5"/>
  <c r="H52240" i="5"/>
  <c r="H52241" i="5"/>
  <c r="H52242" i="5"/>
  <c r="H52243" i="5"/>
  <c r="H52244" i="5"/>
  <c r="H52245" i="5"/>
  <c r="H52246" i="5"/>
  <c r="H52247" i="5"/>
  <c r="H52248" i="5"/>
  <c r="H52249" i="5"/>
  <c r="H52250" i="5"/>
  <c r="H52251" i="5"/>
  <c r="H52252" i="5"/>
  <c r="H52253" i="5"/>
  <c r="H52254" i="5"/>
  <c r="H52255" i="5"/>
  <c r="H52256" i="5"/>
  <c r="H52257" i="5"/>
  <c r="H52258" i="5"/>
  <c r="H52259" i="5"/>
  <c r="H52260" i="5"/>
  <c r="H52261" i="5"/>
  <c r="H52262" i="5"/>
  <c r="H52263" i="5"/>
  <c r="H52264" i="5"/>
  <c r="H52265" i="5"/>
  <c r="H52266" i="5"/>
  <c r="H52267" i="5"/>
  <c r="H52268" i="5"/>
  <c r="H52269" i="5"/>
  <c r="H52270" i="5"/>
  <c r="H52271" i="5"/>
  <c r="H52272" i="5"/>
  <c r="H52273" i="5"/>
  <c r="H52274" i="5"/>
  <c r="H52275" i="5"/>
  <c r="H52276" i="5"/>
  <c r="H52277" i="5"/>
  <c r="H52278" i="5"/>
  <c r="H52279" i="5"/>
  <c r="H52280" i="5"/>
  <c r="H52281" i="5"/>
  <c r="H52282" i="5"/>
  <c r="H52283" i="5"/>
  <c r="H52284" i="5"/>
  <c r="H52285" i="5"/>
  <c r="H52286" i="5"/>
  <c r="H52287" i="5"/>
  <c r="H52288" i="5"/>
  <c r="H52289" i="5"/>
  <c r="H52290" i="5"/>
  <c r="H52291" i="5"/>
  <c r="H52292" i="5"/>
  <c r="H52293" i="5"/>
  <c r="H52294" i="5"/>
  <c r="H52295" i="5"/>
  <c r="H52296" i="5"/>
  <c r="H52297" i="5"/>
  <c r="H52298" i="5"/>
  <c r="H52299" i="5"/>
  <c r="H52300" i="5"/>
  <c r="H52301" i="5"/>
  <c r="H52302" i="5"/>
  <c r="H52303" i="5"/>
  <c r="H52304" i="5"/>
  <c r="H52305" i="5"/>
  <c r="H52306" i="5"/>
  <c r="H52307" i="5"/>
  <c r="H52308" i="5"/>
  <c r="H52309" i="5"/>
  <c r="H52310" i="5"/>
  <c r="H52311" i="5"/>
  <c r="H52312" i="5"/>
  <c r="H52313" i="5"/>
  <c r="H52314" i="5"/>
  <c r="H52315" i="5"/>
  <c r="H52316" i="5"/>
  <c r="H52317" i="5"/>
  <c r="H52318" i="5"/>
  <c r="H52319" i="5"/>
  <c r="H52320" i="5"/>
  <c r="H52321" i="5"/>
  <c r="H52322" i="5"/>
  <c r="H52323" i="5"/>
  <c r="H52324" i="5"/>
  <c r="H52325" i="5"/>
  <c r="H52326" i="5"/>
  <c r="H52327" i="5"/>
  <c r="H52328" i="5"/>
  <c r="H52329" i="5"/>
  <c r="H52330" i="5"/>
  <c r="H52331" i="5"/>
  <c r="H52332" i="5"/>
  <c r="H52333" i="5"/>
  <c r="H52334" i="5"/>
  <c r="H52335" i="5"/>
  <c r="H52336" i="5"/>
  <c r="H52337" i="5"/>
  <c r="H52338" i="5"/>
  <c r="H52339" i="5"/>
  <c r="H52340" i="5"/>
  <c r="H52341" i="5"/>
  <c r="H52342" i="5"/>
  <c r="H52343" i="5"/>
  <c r="H52344" i="5"/>
  <c r="H52345" i="5"/>
  <c r="H52346" i="5"/>
  <c r="H52347" i="5"/>
  <c r="H52348" i="5"/>
  <c r="H52349" i="5"/>
  <c r="H52350" i="5"/>
  <c r="H52351" i="5"/>
  <c r="H52352" i="5"/>
  <c r="H52353" i="5"/>
  <c r="H52354" i="5"/>
  <c r="H52355" i="5"/>
  <c r="H52356" i="5"/>
  <c r="H52357" i="5"/>
  <c r="H52358" i="5"/>
  <c r="H52359" i="5"/>
  <c r="H52360" i="5"/>
  <c r="H52361" i="5"/>
  <c r="H52362" i="5"/>
  <c r="H52363" i="5"/>
  <c r="H52364" i="5"/>
  <c r="H52365" i="5"/>
  <c r="H52366" i="5"/>
  <c r="H52367" i="5"/>
  <c r="H52368" i="5"/>
  <c r="H52369" i="5"/>
  <c r="H52370" i="5"/>
  <c r="H52371" i="5"/>
  <c r="H52372" i="5"/>
  <c r="H52373" i="5"/>
  <c r="H52374" i="5"/>
  <c r="H52375" i="5"/>
  <c r="H52376" i="5"/>
  <c r="H52377" i="5"/>
  <c r="H52378" i="5"/>
  <c r="H52379" i="5"/>
  <c r="H52380" i="5"/>
  <c r="H52381" i="5"/>
  <c r="H52382" i="5"/>
  <c r="H52383" i="5"/>
  <c r="H52384" i="5"/>
  <c r="H52385" i="5"/>
  <c r="H52386" i="5"/>
  <c r="H52387" i="5"/>
  <c r="H52388" i="5"/>
  <c r="H52389" i="5"/>
  <c r="H52390" i="5"/>
  <c r="H52391" i="5"/>
  <c r="H52392" i="5"/>
  <c r="H52393" i="5"/>
  <c r="H52394" i="5"/>
  <c r="H52395" i="5"/>
  <c r="H52396" i="5"/>
  <c r="H52397" i="5"/>
  <c r="H52398" i="5"/>
  <c r="H52399" i="5"/>
  <c r="H52400" i="5"/>
  <c r="H52401" i="5"/>
  <c r="H52402" i="5"/>
  <c r="H52403" i="5"/>
  <c r="H52404" i="5"/>
  <c r="H52405" i="5"/>
  <c r="H52406" i="5"/>
  <c r="H52407" i="5"/>
  <c r="H52408" i="5"/>
  <c r="H52409" i="5"/>
  <c r="H52410" i="5"/>
  <c r="H52411" i="5"/>
  <c r="H52412" i="5"/>
  <c r="H52413" i="5"/>
  <c r="H52414" i="5"/>
  <c r="H52415" i="5"/>
  <c r="H52416" i="5"/>
  <c r="H52417" i="5"/>
  <c r="H52418" i="5"/>
  <c r="H52419" i="5"/>
  <c r="H52420" i="5"/>
  <c r="H52421" i="5"/>
  <c r="H52422" i="5"/>
  <c r="H52423" i="5"/>
  <c r="H52424" i="5"/>
  <c r="H52425" i="5"/>
  <c r="H52426" i="5"/>
  <c r="H52427" i="5"/>
  <c r="H52428" i="5"/>
  <c r="H52429" i="5"/>
  <c r="H52430" i="5"/>
  <c r="H52431" i="5"/>
  <c r="H52432" i="5"/>
  <c r="H52433" i="5"/>
  <c r="H52434" i="5"/>
  <c r="H52435" i="5"/>
  <c r="H52436" i="5"/>
  <c r="H52437" i="5"/>
  <c r="H52438" i="5"/>
  <c r="H52439" i="5"/>
  <c r="H52440" i="5"/>
  <c r="H52441" i="5"/>
  <c r="H52442" i="5"/>
  <c r="H52443" i="5"/>
  <c r="H52444" i="5"/>
  <c r="H52445" i="5"/>
  <c r="H52446" i="5"/>
  <c r="H52447" i="5"/>
  <c r="H52448" i="5"/>
  <c r="H52449" i="5"/>
  <c r="H52450" i="5"/>
  <c r="H52451" i="5"/>
  <c r="H52452" i="5"/>
  <c r="H52453" i="5"/>
  <c r="H52454" i="5"/>
  <c r="H52455" i="5"/>
  <c r="H52456" i="5"/>
  <c r="H52457" i="5"/>
  <c r="H52458" i="5"/>
  <c r="H52459" i="5"/>
  <c r="H52460" i="5"/>
  <c r="H52461" i="5"/>
  <c r="H52462" i="5"/>
  <c r="H52463" i="5"/>
  <c r="H52464" i="5"/>
  <c r="H52465" i="5"/>
  <c r="H52466" i="5"/>
  <c r="H52467" i="5"/>
  <c r="H52468" i="5"/>
  <c r="H52469" i="5"/>
  <c r="H52470" i="5"/>
  <c r="H52471" i="5"/>
  <c r="H52472" i="5"/>
  <c r="H52473" i="5"/>
  <c r="H52474" i="5"/>
  <c r="H52475" i="5"/>
  <c r="H52476" i="5"/>
  <c r="H52477" i="5"/>
  <c r="H52478" i="5"/>
  <c r="H52479" i="5"/>
  <c r="H52480" i="5"/>
  <c r="H52481" i="5"/>
  <c r="H52482" i="5"/>
  <c r="H52483" i="5"/>
  <c r="H52484" i="5"/>
  <c r="H52485" i="5"/>
  <c r="H52486" i="5"/>
  <c r="H52487" i="5"/>
  <c r="H52488" i="5"/>
  <c r="H52489" i="5"/>
  <c r="H52490" i="5"/>
  <c r="H52491" i="5"/>
  <c r="H52492" i="5"/>
  <c r="H52493" i="5"/>
  <c r="H52494" i="5"/>
  <c r="H52495" i="5"/>
  <c r="H52496" i="5"/>
  <c r="H52497" i="5"/>
  <c r="H52498" i="5"/>
  <c r="H52499" i="5"/>
  <c r="H52500" i="5"/>
  <c r="H52501" i="5"/>
  <c r="H52502" i="5"/>
  <c r="H52503" i="5"/>
  <c r="H52504" i="5"/>
  <c r="H52505" i="5"/>
  <c r="H52506" i="5"/>
  <c r="H52507" i="5"/>
  <c r="H52508" i="5"/>
  <c r="H52509" i="5"/>
  <c r="H52510" i="5"/>
  <c r="H52511" i="5"/>
  <c r="H52512" i="5"/>
  <c r="H52513" i="5"/>
  <c r="H52514" i="5"/>
  <c r="H52515" i="5"/>
  <c r="H52516" i="5"/>
  <c r="H52517" i="5"/>
  <c r="H52518" i="5"/>
  <c r="H52519" i="5"/>
  <c r="H52520" i="5"/>
  <c r="H52521" i="5"/>
  <c r="H52522" i="5"/>
  <c r="H52523" i="5"/>
  <c r="H52524" i="5"/>
  <c r="H52525" i="5"/>
  <c r="H52526" i="5"/>
  <c r="H52527" i="5"/>
  <c r="H52528" i="5"/>
  <c r="H52529" i="5"/>
  <c r="H52530" i="5"/>
  <c r="H52531" i="5"/>
  <c r="H52532" i="5"/>
  <c r="H52533" i="5"/>
  <c r="H52534" i="5"/>
  <c r="H52535" i="5"/>
  <c r="H52536" i="5"/>
  <c r="H52537" i="5"/>
  <c r="H52538" i="5"/>
  <c r="H52539" i="5"/>
  <c r="H52540" i="5"/>
  <c r="H52541" i="5"/>
  <c r="H52542" i="5"/>
  <c r="H52543" i="5"/>
  <c r="H52544" i="5"/>
  <c r="H52545" i="5"/>
  <c r="H52546" i="5"/>
  <c r="H52547" i="5"/>
  <c r="H52548" i="5"/>
  <c r="H52549" i="5"/>
  <c r="H52550" i="5"/>
  <c r="H52551" i="5"/>
  <c r="H52552" i="5"/>
  <c r="H52553" i="5"/>
  <c r="H52554" i="5"/>
  <c r="H52555" i="5"/>
  <c r="H52556" i="5"/>
  <c r="H52557" i="5"/>
  <c r="H52558" i="5"/>
  <c r="H52559" i="5"/>
  <c r="H52560" i="5"/>
  <c r="H52561" i="5"/>
  <c r="H52562" i="5"/>
  <c r="H52563" i="5"/>
  <c r="H52564" i="5"/>
  <c r="H52565" i="5"/>
  <c r="H52566" i="5"/>
  <c r="H52567" i="5"/>
  <c r="H52568" i="5"/>
  <c r="H52569" i="5"/>
  <c r="H52570" i="5"/>
  <c r="H52571" i="5"/>
  <c r="H52572" i="5"/>
  <c r="H52573" i="5"/>
  <c r="H52574" i="5"/>
  <c r="H52575" i="5"/>
  <c r="H52576" i="5"/>
  <c r="H52577" i="5"/>
  <c r="H52578" i="5"/>
  <c r="H52579" i="5"/>
  <c r="H52580" i="5"/>
  <c r="H52581" i="5"/>
  <c r="H52582" i="5"/>
  <c r="H52583" i="5"/>
  <c r="H52584" i="5"/>
  <c r="H52585" i="5"/>
  <c r="H52586" i="5"/>
  <c r="H52587" i="5"/>
  <c r="H52588" i="5"/>
  <c r="H52589" i="5"/>
  <c r="H52590" i="5"/>
  <c r="H52591" i="5"/>
  <c r="H52592" i="5"/>
  <c r="H52593" i="5"/>
  <c r="H52594" i="5"/>
  <c r="H52595" i="5"/>
  <c r="H52596" i="5"/>
  <c r="H52597" i="5"/>
  <c r="H52598" i="5"/>
  <c r="H52599" i="5"/>
  <c r="H52600" i="5"/>
  <c r="H52601" i="5"/>
  <c r="H52602" i="5"/>
  <c r="H52603" i="5"/>
  <c r="H52604" i="5"/>
  <c r="H52605" i="5"/>
  <c r="H52606" i="5"/>
  <c r="H52607" i="5"/>
  <c r="H52608" i="5"/>
  <c r="H52609" i="5"/>
  <c r="H52610" i="5"/>
  <c r="H52611" i="5"/>
  <c r="H52612" i="5"/>
  <c r="H52613" i="5"/>
  <c r="H52614" i="5"/>
  <c r="H52615" i="5"/>
  <c r="H52616" i="5"/>
  <c r="H52617" i="5"/>
  <c r="H52618" i="5"/>
  <c r="H52619" i="5"/>
  <c r="H52620" i="5"/>
  <c r="H52621" i="5"/>
  <c r="H52622" i="5"/>
  <c r="H52623" i="5"/>
  <c r="H52624" i="5"/>
  <c r="H52625" i="5"/>
  <c r="H52626" i="5"/>
  <c r="H52627" i="5"/>
  <c r="H52628" i="5"/>
  <c r="H52629" i="5"/>
  <c r="H52630" i="5"/>
  <c r="H52631" i="5"/>
  <c r="H52632" i="5"/>
  <c r="H52633" i="5"/>
  <c r="H52634" i="5"/>
  <c r="H52635" i="5"/>
  <c r="H52636" i="5"/>
  <c r="H52637" i="5"/>
  <c r="H52638" i="5"/>
  <c r="H52639" i="5"/>
  <c r="H52640" i="5"/>
  <c r="H52641" i="5"/>
  <c r="H52642" i="5"/>
  <c r="H52643" i="5"/>
  <c r="H52644" i="5"/>
  <c r="H52645" i="5"/>
  <c r="H52646" i="5"/>
  <c r="H52647" i="5"/>
  <c r="H52648" i="5"/>
  <c r="H52649" i="5"/>
  <c r="H52650" i="5"/>
  <c r="H52651" i="5"/>
  <c r="H52652" i="5"/>
  <c r="H52653" i="5"/>
  <c r="H52654" i="5"/>
  <c r="H52655" i="5"/>
  <c r="H52656" i="5"/>
  <c r="H52657" i="5"/>
  <c r="H52658" i="5"/>
  <c r="H52659" i="5"/>
  <c r="H52660" i="5"/>
  <c r="H52661" i="5"/>
  <c r="H52662" i="5"/>
  <c r="H52663" i="5"/>
  <c r="H52664" i="5"/>
  <c r="H52665" i="5"/>
  <c r="H52666" i="5"/>
  <c r="H52667" i="5"/>
  <c r="H52668" i="5"/>
  <c r="H52669" i="5"/>
  <c r="H52670" i="5"/>
  <c r="H52671" i="5"/>
  <c r="H52672" i="5"/>
  <c r="H52673" i="5"/>
  <c r="H52674" i="5"/>
  <c r="H52675" i="5"/>
  <c r="H52676" i="5"/>
  <c r="H52677" i="5"/>
  <c r="H52678" i="5"/>
  <c r="H52679" i="5"/>
  <c r="H52680" i="5"/>
  <c r="H52681" i="5"/>
  <c r="H52682" i="5"/>
  <c r="H52683" i="5"/>
  <c r="H52684" i="5"/>
  <c r="H52685" i="5"/>
  <c r="H52686" i="5"/>
  <c r="H52687" i="5"/>
  <c r="H52688" i="5"/>
  <c r="H52689" i="5"/>
  <c r="H52690" i="5"/>
  <c r="H52691" i="5"/>
  <c r="H52692" i="5"/>
  <c r="H52693" i="5"/>
  <c r="H52694" i="5"/>
  <c r="H52695" i="5"/>
  <c r="H52696" i="5"/>
  <c r="H52697" i="5"/>
  <c r="H52698" i="5"/>
  <c r="H52699" i="5"/>
  <c r="H52700" i="5"/>
  <c r="H52701" i="5"/>
  <c r="H52702" i="5"/>
  <c r="H52703" i="5"/>
  <c r="H52704" i="5"/>
  <c r="H52705" i="5"/>
  <c r="H52706" i="5"/>
  <c r="H52707" i="5"/>
  <c r="H52708" i="5"/>
  <c r="H52709" i="5"/>
  <c r="H52710" i="5"/>
  <c r="H52711" i="5"/>
  <c r="H52712" i="5"/>
  <c r="H52713" i="5"/>
  <c r="H52714" i="5"/>
  <c r="H52715" i="5"/>
  <c r="H52716" i="5"/>
  <c r="H52717" i="5"/>
  <c r="H52718" i="5"/>
  <c r="H52719" i="5"/>
  <c r="H52720" i="5"/>
  <c r="H52721" i="5"/>
  <c r="H52722" i="5"/>
  <c r="H52723" i="5"/>
  <c r="H52724" i="5"/>
  <c r="H52725" i="5"/>
  <c r="H52726" i="5"/>
  <c r="H52727" i="5"/>
  <c r="H52728" i="5"/>
  <c r="H52729" i="5"/>
  <c r="H52730" i="5"/>
  <c r="H52731" i="5"/>
  <c r="H52732" i="5"/>
  <c r="H52733" i="5"/>
  <c r="H52734" i="5"/>
  <c r="H52735" i="5"/>
  <c r="H52736" i="5"/>
  <c r="H52737" i="5"/>
  <c r="H52738" i="5"/>
  <c r="H52739" i="5"/>
  <c r="H52740" i="5"/>
  <c r="H52741" i="5"/>
  <c r="H52742" i="5"/>
  <c r="H52743" i="5"/>
  <c r="H52744" i="5"/>
  <c r="H52745" i="5"/>
  <c r="H52746" i="5"/>
  <c r="H52747" i="5"/>
  <c r="H52748" i="5"/>
  <c r="H52749" i="5"/>
  <c r="H52750" i="5"/>
  <c r="H52751" i="5"/>
  <c r="H52752" i="5"/>
  <c r="H52753" i="5"/>
  <c r="H52754" i="5"/>
  <c r="H52755" i="5"/>
  <c r="H52756" i="5"/>
  <c r="H52757" i="5"/>
  <c r="H52758" i="5"/>
  <c r="H52759" i="5"/>
  <c r="H52760" i="5"/>
  <c r="H52761" i="5"/>
  <c r="H52762" i="5"/>
  <c r="H52763" i="5"/>
  <c r="H52764" i="5"/>
  <c r="H52765" i="5"/>
  <c r="H52766" i="5"/>
  <c r="H52767" i="5"/>
  <c r="H52768" i="5"/>
  <c r="H52769" i="5"/>
  <c r="H52770" i="5"/>
  <c r="H52771" i="5"/>
  <c r="H52772" i="5"/>
  <c r="H52773" i="5"/>
  <c r="H52774" i="5"/>
  <c r="H52775" i="5"/>
  <c r="H52776" i="5"/>
  <c r="H52777" i="5"/>
  <c r="H52778" i="5"/>
  <c r="H52779" i="5"/>
  <c r="H52780" i="5"/>
  <c r="H52781" i="5"/>
  <c r="H52782" i="5"/>
  <c r="H52783" i="5"/>
  <c r="H52784" i="5"/>
  <c r="H52785" i="5"/>
  <c r="H52786" i="5"/>
  <c r="H52787" i="5"/>
  <c r="H52788" i="5"/>
  <c r="H52789" i="5"/>
  <c r="H52790" i="5"/>
  <c r="H52791" i="5"/>
  <c r="H52792" i="5"/>
  <c r="H52793" i="5"/>
  <c r="H52794" i="5"/>
  <c r="H52795" i="5"/>
  <c r="H52796" i="5"/>
  <c r="H52797" i="5"/>
  <c r="H52798" i="5"/>
  <c r="H52799" i="5"/>
  <c r="H52800" i="5"/>
  <c r="H52801" i="5"/>
  <c r="H52802" i="5"/>
  <c r="H52803" i="5"/>
  <c r="H52804" i="5"/>
  <c r="H52805" i="5"/>
  <c r="H52806" i="5"/>
  <c r="H52807" i="5"/>
  <c r="H52808" i="5"/>
  <c r="H52809" i="5"/>
  <c r="H52810" i="5"/>
  <c r="H52811" i="5"/>
  <c r="H52812" i="5"/>
  <c r="H52813" i="5"/>
  <c r="H52814" i="5"/>
  <c r="H52815" i="5"/>
  <c r="H52816" i="5"/>
  <c r="H52817" i="5"/>
  <c r="H52818" i="5"/>
  <c r="H52819" i="5"/>
  <c r="H52820" i="5"/>
  <c r="H52821" i="5"/>
  <c r="H52822" i="5"/>
  <c r="H52823" i="5"/>
  <c r="H52824" i="5"/>
  <c r="H52825" i="5"/>
  <c r="H52826" i="5"/>
  <c r="H52827" i="5"/>
  <c r="H52828" i="5"/>
  <c r="H52829" i="5"/>
  <c r="H52830" i="5"/>
  <c r="H52831" i="5"/>
  <c r="H52832" i="5"/>
  <c r="H52833" i="5"/>
  <c r="H52834" i="5"/>
  <c r="H52835" i="5"/>
  <c r="H52836" i="5"/>
  <c r="H52837" i="5"/>
  <c r="H52838" i="5"/>
  <c r="H52839" i="5"/>
  <c r="H52840" i="5"/>
  <c r="H52841" i="5"/>
  <c r="H52842" i="5"/>
  <c r="H52843" i="5"/>
  <c r="H52844" i="5"/>
  <c r="H52845" i="5"/>
  <c r="H52846" i="5"/>
  <c r="H52847" i="5"/>
  <c r="H52848" i="5"/>
  <c r="H52849" i="5"/>
  <c r="H52850" i="5"/>
  <c r="H52851" i="5"/>
  <c r="H52852" i="5"/>
  <c r="H52853" i="5"/>
  <c r="H52854" i="5"/>
  <c r="H52855" i="5"/>
  <c r="H52856" i="5"/>
  <c r="H52857" i="5"/>
  <c r="H52858" i="5"/>
  <c r="H52859" i="5"/>
  <c r="H52860" i="5"/>
  <c r="H52861" i="5"/>
  <c r="H52862" i="5"/>
  <c r="H52863" i="5"/>
  <c r="H52864" i="5"/>
  <c r="H52865" i="5"/>
  <c r="H52866" i="5"/>
  <c r="H52867" i="5"/>
  <c r="H52868" i="5"/>
  <c r="H52869" i="5"/>
  <c r="H52870" i="5"/>
  <c r="H52871" i="5"/>
  <c r="H52872" i="5"/>
  <c r="H52873" i="5"/>
  <c r="H52874" i="5"/>
  <c r="H52875" i="5"/>
  <c r="H52876" i="5"/>
  <c r="H52877" i="5"/>
  <c r="H52878" i="5"/>
  <c r="H52879" i="5"/>
  <c r="H52880" i="5"/>
  <c r="H52881" i="5"/>
  <c r="H52882" i="5"/>
  <c r="H52883" i="5"/>
  <c r="H52884" i="5"/>
  <c r="H52885" i="5"/>
  <c r="H52886" i="5"/>
  <c r="H52887" i="5"/>
  <c r="H52888" i="5"/>
  <c r="H52889" i="5"/>
  <c r="H52890" i="5"/>
  <c r="H52891" i="5"/>
  <c r="H52892" i="5"/>
  <c r="H52893" i="5"/>
  <c r="H52894" i="5"/>
  <c r="H52895" i="5"/>
  <c r="H52896" i="5"/>
  <c r="H52897" i="5"/>
  <c r="H52898" i="5"/>
  <c r="H52899" i="5"/>
  <c r="H52900" i="5"/>
  <c r="H52901" i="5"/>
  <c r="H52902" i="5"/>
  <c r="H52903" i="5"/>
  <c r="H52904" i="5"/>
  <c r="H52905" i="5"/>
  <c r="H52906" i="5"/>
  <c r="H52907" i="5"/>
  <c r="H52908" i="5"/>
  <c r="H52909" i="5"/>
  <c r="H52910" i="5"/>
  <c r="H52911" i="5"/>
  <c r="H52912" i="5"/>
  <c r="H52913" i="5"/>
  <c r="H52914" i="5"/>
  <c r="H52915" i="5"/>
  <c r="H52916" i="5"/>
  <c r="H52917" i="5"/>
  <c r="H52918" i="5"/>
  <c r="H52919" i="5"/>
  <c r="H52920" i="5"/>
  <c r="H52921" i="5"/>
  <c r="H52922" i="5"/>
  <c r="H52923" i="5"/>
  <c r="H52924" i="5"/>
  <c r="H52925" i="5"/>
  <c r="H52926" i="5"/>
  <c r="H52927" i="5"/>
  <c r="H52928" i="5"/>
  <c r="H52929" i="5"/>
  <c r="H52930" i="5"/>
  <c r="H52931" i="5"/>
  <c r="H52932" i="5"/>
  <c r="H52933" i="5"/>
  <c r="H52934" i="5"/>
  <c r="H52935" i="5"/>
  <c r="H52936" i="5"/>
  <c r="H52937" i="5"/>
  <c r="H52938" i="5"/>
  <c r="H52939" i="5"/>
  <c r="H52940" i="5"/>
  <c r="H52941" i="5"/>
  <c r="H52942" i="5"/>
  <c r="H52943" i="5"/>
  <c r="H52944" i="5"/>
  <c r="H52945" i="5"/>
  <c r="H52946" i="5"/>
  <c r="H52947" i="5"/>
  <c r="H52948" i="5"/>
  <c r="H52949" i="5"/>
  <c r="H52950" i="5"/>
  <c r="H52951" i="5"/>
  <c r="H52952" i="5"/>
  <c r="H52953" i="5"/>
  <c r="H52954" i="5"/>
  <c r="H52955" i="5"/>
  <c r="H52956" i="5"/>
  <c r="H52957" i="5"/>
  <c r="H52958" i="5"/>
  <c r="H52959" i="5"/>
  <c r="H52960" i="5"/>
  <c r="H52961" i="5"/>
  <c r="H52962" i="5"/>
  <c r="H52963" i="5"/>
  <c r="H52964" i="5"/>
  <c r="H52965" i="5"/>
  <c r="H52966" i="5"/>
  <c r="H52967" i="5"/>
  <c r="H52968" i="5"/>
  <c r="H52969" i="5"/>
  <c r="H52970" i="5"/>
  <c r="H52971" i="5"/>
  <c r="H52972" i="5"/>
  <c r="H52973" i="5"/>
  <c r="H52974" i="5"/>
  <c r="H52975" i="5"/>
  <c r="H52976" i="5"/>
  <c r="H52977" i="5"/>
  <c r="H52978" i="5"/>
  <c r="H52979" i="5"/>
  <c r="H52980" i="5"/>
  <c r="H52981" i="5"/>
  <c r="H52982" i="5"/>
  <c r="H52983" i="5"/>
  <c r="H52984" i="5"/>
  <c r="H52985" i="5"/>
  <c r="H52986" i="5"/>
  <c r="H52987" i="5"/>
  <c r="H52988" i="5"/>
  <c r="H52989" i="5"/>
  <c r="H52990" i="5"/>
  <c r="H52991" i="5"/>
  <c r="H52992" i="5"/>
  <c r="H52993" i="5"/>
  <c r="H52994" i="5"/>
  <c r="H52995" i="5"/>
  <c r="H52996" i="5"/>
  <c r="H52997" i="5"/>
  <c r="H52998" i="5"/>
  <c r="H52999" i="5"/>
  <c r="H53000" i="5"/>
  <c r="H53001" i="5"/>
  <c r="H53002" i="5"/>
  <c r="H53003" i="5"/>
  <c r="H53004" i="5"/>
  <c r="H53005" i="5"/>
  <c r="H53006" i="5"/>
  <c r="H53007" i="5"/>
  <c r="H53008" i="5"/>
  <c r="H53009" i="5"/>
  <c r="H53010" i="5"/>
  <c r="H53011" i="5"/>
  <c r="H53012" i="5"/>
  <c r="H53013" i="5"/>
  <c r="H53014" i="5"/>
  <c r="H53015" i="5"/>
  <c r="H53016" i="5"/>
  <c r="H53017" i="5"/>
  <c r="H53018" i="5"/>
  <c r="H53019" i="5"/>
  <c r="H53020" i="5"/>
  <c r="H53021" i="5"/>
  <c r="H53022" i="5"/>
  <c r="H53023" i="5"/>
  <c r="H53024" i="5"/>
  <c r="H53025" i="5"/>
  <c r="H53026" i="5"/>
  <c r="H53027" i="5"/>
  <c r="H53028" i="5"/>
  <c r="H53029" i="5"/>
  <c r="H53030" i="5"/>
  <c r="H53031" i="5"/>
  <c r="H53032" i="5"/>
  <c r="H53033" i="5"/>
  <c r="H53034" i="5"/>
  <c r="H53035" i="5"/>
  <c r="H53036" i="5"/>
  <c r="H53037" i="5"/>
  <c r="H53038" i="5"/>
  <c r="H53039" i="5"/>
  <c r="H53040" i="5"/>
  <c r="H53041" i="5"/>
  <c r="H53042" i="5"/>
  <c r="H53043" i="5"/>
  <c r="H53044" i="5"/>
  <c r="H53045" i="5"/>
  <c r="H53046" i="5"/>
  <c r="H53047" i="5"/>
  <c r="H53048" i="5"/>
  <c r="H53049" i="5"/>
  <c r="H53050" i="5"/>
  <c r="H53051" i="5"/>
  <c r="H53052" i="5"/>
  <c r="H53053" i="5"/>
  <c r="H53054" i="5"/>
  <c r="H53055" i="5"/>
  <c r="H53056" i="5"/>
  <c r="H53057" i="5"/>
  <c r="H53058" i="5"/>
  <c r="H53059" i="5"/>
  <c r="H53060" i="5"/>
  <c r="H53061" i="5"/>
  <c r="H53062" i="5"/>
  <c r="H53063" i="5"/>
  <c r="H53064" i="5"/>
  <c r="H53065" i="5"/>
  <c r="H53066" i="5"/>
  <c r="H53067" i="5"/>
  <c r="H53068" i="5"/>
  <c r="H53069" i="5"/>
  <c r="H53070" i="5"/>
  <c r="H53071" i="5"/>
  <c r="H53072" i="5"/>
  <c r="H53073" i="5"/>
  <c r="H53074" i="5"/>
  <c r="H53075" i="5"/>
  <c r="H53076" i="5"/>
  <c r="H53077" i="5"/>
  <c r="H53078" i="5"/>
  <c r="H53079" i="5"/>
  <c r="H53080" i="5"/>
  <c r="H53081" i="5"/>
  <c r="H53082" i="5"/>
  <c r="H53083" i="5"/>
  <c r="H53084" i="5"/>
  <c r="H53085" i="5"/>
  <c r="H53086" i="5"/>
  <c r="H53087" i="5"/>
  <c r="H53088" i="5"/>
  <c r="H53089" i="5"/>
  <c r="H53090" i="5"/>
  <c r="H53091" i="5"/>
  <c r="H53092" i="5"/>
  <c r="H53093" i="5"/>
  <c r="H53094" i="5"/>
  <c r="H53095" i="5"/>
  <c r="H53096" i="5"/>
  <c r="H53097" i="5"/>
  <c r="H53098" i="5"/>
  <c r="H53099" i="5"/>
  <c r="H53100" i="5"/>
  <c r="H53101" i="5"/>
  <c r="H53102" i="5"/>
  <c r="H53103" i="5"/>
  <c r="H53104" i="5"/>
  <c r="H53105" i="5"/>
  <c r="H53106" i="5"/>
  <c r="H53107" i="5"/>
  <c r="H53108" i="5"/>
  <c r="H53109" i="5"/>
  <c r="H53110" i="5"/>
  <c r="H53111" i="5"/>
  <c r="H53112" i="5"/>
  <c r="H53113" i="5"/>
  <c r="H53114" i="5"/>
  <c r="H53115" i="5"/>
  <c r="H53116" i="5"/>
  <c r="H53117" i="5"/>
  <c r="H53118" i="5"/>
  <c r="H53119" i="5"/>
  <c r="H53120" i="5"/>
  <c r="H53121" i="5"/>
  <c r="H53122" i="5"/>
  <c r="H53123" i="5"/>
  <c r="H53124" i="5"/>
  <c r="H53125" i="5"/>
  <c r="H53126" i="5"/>
  <c r="H53127" i="5"/>
  <c r="H53128" i="5"/>
  <c r="H53129" i="5"/>
  <c r="H53130" i="5"/>
  <c r="H53131" i="5"/>
  <c r="H53132" i="5"/>
  <c r="H53133" i="5"/>
  <c r="H53134" i="5"/>
  <c r="H53135" i="5"/>
  <c r="H53136" i="5"/>
  <c r="H53137" i="5"/>
  <c r="H53138" i="5"/>
  <c r="H53139" i="5"/>
  <c r="H53140" i="5"/>
  <c r="H53141" i="5"/>
  <c r="H53142" i="5"/>
  <c r="H53143" i="5"/>
  <c r="H53144" i="5"/>
  <c r="H53145" i="5"/>
  <c r="H53146" i="5"/>
  <c r="H53147" i="5"/>
  <c r="H53148" i="5"/>
  <c r="H53149" i="5"/>
  <c r="H53150" i="5"/>
  <c r="H53151" i="5"/>
  <c r="H53152" i="5"/>
  <c r="H53153" i="5"/>
  <c r="H53154" i="5"/>
  <c r="H53155" i="5"/>
  <c r="H53156" i="5"/>
  <c r="H53157" i="5"/>
  <c r="H53158" i="5"/>
  <c r="H53159" i="5"/>
  <c r="H53160" i="5"/>
  <c r="H53161" i="5"/>
  <c r="H53162" i="5"/>
  <c r="H53163" i="5"/>
  <c r="H53164" i="5"/>
  <c r="H53165" i="5"/>
  <c r="H53166" i="5"/>
  <c r="H53167" i="5"/>
  <c r="H53168" i="5"/>
  <c r="H53169" i="5"/>
  <c r="H53170" i="5"/>
  <c r="H53171" i="5"/>
  <c r="H53172" i="5"/>
  <c r="H53173" i="5"/>
  <c r="H53174" i="5"/>
  <c r="H53175" i="5"/>
  <c r="H53176" i="5"/>
  <c r="H53177" i="5"/>
  <c r="H53178" i="5"/>
  <c r="H53179" i="5"/>
  <c r="H53180" i="5"/>
  <c r="H53181" i="5"/>
  <c r="H53182" i="5"/>
  <c r="H53183" i="5"/>
  <c r="H53184" i="5"/>
  <c r="H53185" i="5"/>
  <c r="H53186" i="5"/>
  <c r="H53187" i="5"/>
  <c r="H53188" i="5"/>
  <c r="H53189" i="5"/>
  <c r="H53190" i="5"/>
  <c r="H53191" i="5"/>
  <c r="H53192" i="5"/>
  <c r="H53193" i="5"/>
  <c r="H53194" i="5"/>
  <c r="H53195" i="5"/>
  <c r="H53196" i="5"/>
  <c r="H53197" i="5"/>
  <c r="H53198" i="5"/>
  <c r="H53199" i="5"/>
  <c r="H53200" i="5"/>
  <c r="H53201" i="5"/>
  <c r="H53202" i="5"/>
  <c r="H53203" i="5"/>
  <c r="H53204" i="5"/>
  <c r="H53205" i="5"/>
  <c r="H53206" i="5"/>
  <c r="H53207" i="5"/>
  <c r="H53208" i="5"/>
  <c r="H53209" i="5"/>
  <c r="H53210" i="5"/>
  <c r="H53211" i="5"/>
  <c r="H53212" i="5"/>
  <c r="H53213" i="5"/>
  <c r="H53214" i="5"/>
  <c r="H53215" i="5"/>
  <c r="H53216" i="5"/>
  <c r="H53217" i="5"/>
  <c r="H53218" i="5"/>
  <c r="H53219" i="5"/>
  <c r="H53220" i="5"/>
  <c r="H53221" i="5"/>
  <c r="H53222" i="5"/>
  <c r="H53223" i="5"/>
  <c r="H53224" i="5"/>
  <c r="H53225" i="5"/>
  <c r="H53226" i="5"/>
  <c r="H53227" i="5"/>
  <c r="H53228" i="5"/>
  <c r="H53229" i="5"/>
  <c r="H53230" i="5"/>
  <c r="H53231" i="5"/>
  <c r="H53232" i="5"/>
  <c r="H53233" i="5"/>
  <c r="H53234" i="5"/>
  <c r="H53235" i="5"/>
  <c r="H53236" i="5"/>
  <c r="H53237" i="5"/>
  <c r="H53238" i="5"/>
  <c r="H53239" i="5"/>
  <c r="H53240" i="5"/>
  <c r="H53241" i="5"/>
  <c r="H53242" i="5"/>
  <c r="H53243" i="5"/>
  <c r="H53244" i="5"/>
  <c r="H53245" i="5"/>
  <c r="H53246" i="5"/>
  <c r="H53247" i="5"/>
  <c r="H53248" i="5"/>
  <c r="H53249" i="5"/>
  <c r="H53250" i="5"/>
  <c r="H53251" i="5"/>
  <c r="H53252" i="5"/>
  <c r="H53253" i="5"/>
  <c r="H53254" i="5"/>
  <c r="H53255" i="5"/>
  <c r="H53256" i="5"/>
  <c r="H53257" i="5"/>
  <c r="H53258" i="5"/>
  <c r="H53259" i="5"/>
  <c r="H53260" i="5"/>
  <c r="H53261" i="5"/>
  <c r="H53262" i="5"/>
  <c r="H53263" i="5"/>
  <c r="H53264" i="5"/>
  <c r="H53265" i="5"/>
  <c r="H53266" i="5"/>
  <c r="H53267" i="5"/>
  <c r="H53268" i="5"/>
  <c r="H53269" i="5"/>
  <c r="H53270" i="5"/>
  <c r="H53271" i="5"/>
  <c r="H53272" i="5"/>
  <c r="H53273" i="5"/>
  <c r="H53274" i="5"/>
  <c r="H53275" i="5"/>
  <c r="H53276" i="5"/>
  <c r="H53277" i="5"/>
  <c r="H53278" i="5"/>
  <c r="H53279" i="5"/>
  <c r="H53280" i="5"/>
  <c r="H53281" i="5"/>
  <c r="H53282" i="5"/>
  <c r="H53283" i="5"/>
  <c r="H53284" i="5"/>
  <c r="H53285" i="5"/>
  <c r="H53286" i="5"/>
  <c r="H53287" i="5"/>
  <c r="H53288" i="5"/>
  <c r="H53289" i="5"/>
  <c r="H53290" i="5"/>
  <c r="H53291" i="5"/>
  <c r="H53292" i="5"/>
  <c r="H53293" i="5"/>
  <c r="H53294" i="5"/>
  <c r="H53295" i="5"/>
  <c r="H53296" i="5"/>
  <c r="H53297" i="5"/>
  <c r="H53298" i="5"/>
  <c r="H53299" i="5"/>
  <c r="H53300" i="5"/>
  <c r="H53301" i="5"/>
  <c r="H53302" i="5"/>
  <c r="H53303" i="5"/>
  <c r="H53304" i="5"/>
  <c r="H53305" i="5"/>
  <c r="H53306" i="5"/>
  <c r="H53307" i="5"/>
  <c r="H53308" i="5"/>
  <c r="H53309" i="5"/>
  <c r="H53310" i="5"/>
  <c r="H53311" i="5"/>
  <c r="H53312" i="5"/>
  <c r="H53313" i="5"/>
  <c r="H53314" i="5"/>
  <c r="H53315" i="5"/>
  <c r="H53316" i="5"/>
  <c r="H53317" i="5"/>
  <c r="H53318" i="5"/>
  <c r="H53319" i="5"/>
  <c r="H53320" i="5"/>
  <c r="H53321" i="5"/>
  <c r="H53322" i="5"/>
  <c r="H53323" i="5"/>
  <c r="H53324" i="5"/>
  <c r="H53325" i="5"/>
  <c r="H53326" i="5"/>
  <c r="H53327" i="5"/>
  <c r="H53328" i="5"/>
  <c r="H53329" i="5"/>
  <c r="H53330" i="5"/>
  <c r="H53331" i="5"/>
  <c r="H53332" i="5"/>
  <c r="H53333" i="5"/>
  <c r="H53334" i="5"/>
  <c r="H53335" i="5"/>
  <c r="H53336" i="5"/>
  <c r="H53337" i="5"/>
  <c r="H53338" i="5"/>
  <c r="H53339" i="5"/>
  <c r="H53340" i="5"/>
  <c r="H53341" i="5"/>
  <c r="H53342" i="5"/>
  <c r="H53343" i="5"/>
  <c r="H53344" i="5"/>
  <c r="H53345" i="5"/>
  <c r="H53346" i="5"/>
  <c r="H53347" i="5"/>
  <c r="H53348" i="5"/>
  <c r="H53349" i="5"/>
  <c r="H53350" i="5"/>
  <c r="H53351" i="5"/>
  <c r="H53352" i="5"/>
  <c r="H53353" i="5"/>
  <c r="H53354" i="5"/>
  <c r="H53355" i="5"/>
  <c r="H53356" i="5"/>
  <c r="H53357" i="5"/>
  <c r="H53358" i="5"/>
  <c r="H53359" i="5"/>
  <c r="H53360" i="5"/>
  <c r="H53361" i="5"/>
  <c r="H53362" i="5"/>
  <c r="H53363" i="5"/>
  <c r="H53364" i="5"/>
  <c r="H53365" i="5"/>
  <c r="H53366" i="5"/>
  <c r="H53367" i="5"/>
  <c r="H53368" i="5"/>
  <c r="H53369" i="5"/>
  <c r="H53370" i="5"/>
  <c r="H53371" i="5"/>
  <c r="H53372" i="5"/>
  <c r="H53373" i="5"/>
  <c r="H53374" i="5"/>
  <c r="H53375" i="5"/>
  <c r="H53376" i="5"/>
  <c r="H53377" i="5"/>
  <c r="H53378" i="5"/>
  <c r="H53379" i="5"/>
  <c r="H53380" i="5"/>
  <c r="H53381" i="5"/>
  <c r="H53382" i="5"/>
  <c r="H53383" i="5"/>
  <c r="H53384" i="5"/>
  <c r="H53385" i="5"/>
  <c r="H53386" i="5"/>
  <c r="H53387" i="5"/>
  <c r="H53388" i="5"/>
  <c r="H53389" i="5"/>
  <c r="H53390" i="5"/>
  <c r="H53391" i="5"/>
  <c r="H53392" i="5"/>
  <c r="H53393" i="5"/>
  <c r="H53394" i="5"/>
  <c r="H53395" i="5"/>
  <c r="H53396" i="5"/>
  <c r="H53397" i="5"/>
  <c r="H53398" i="5"/>
  <c r="H53399" i="5"/>
  <c r="H53400" i="5"/>
  <c r="H53401" i="5"/>
  <c r="H53402" i="5"/>
  <c r="H53403" i="5"/>
  <c r="H53404" i="5"/>
  <c r="H53405" i="5"/>
  <c r="H53406" i="5"/>
  <c r="H53407" i="5"/>
  <c r="H53408" i="5"/>
  <c r="H53409" i="5"/>
  <c r="H53410" i="5"/>
  <c r="H53411" i="5"/>
  <c r="H53412" i="5"/>
  <c r="H53413" i="5"/>
  <c r="H53414" i="5"/>
  <c r="H53415" i="5"/>
  <c r="H53416" i="5"/>
  <c r="H53417" i="5"/>
  <c r="H53418" i="5"/>
  <c r="H53419" i="5"/>
  <c r="H53420" i="5"/>
  <c r="H53421" i="5"/>
  <c r="H53422" i="5"/>
  <c r="H53423" i="5"/>
  <c r="H53424" i="5"/>
  <c r="H53425" i="5"/>
  <c r="H53426" i="5"/>
  <c r="H53427" i="5"/>
  <c r="H53428" i="5"/>
  <c r="H53429" i="5"/>
  <c r="H53430" i="5"/>
  <c r="H53431" i="5"/>
  <c r="H53432" i="5"/>
  <c r="H53433" i="5"/>
  <c r="H53434" i="5"/>
  <c r="H53435" i="5"/>
  <c r="H53436" i="5"/>
  <c r="H53437" i="5"/>
  <c r="H53438" i="5"/>
  <c r="H53439" i="5"/>
  <c r="H53440" i="5"/>
  <c r="H53441" i="5"/>
  <c r="H53442" i="5"/>
  <c r="H53443" i="5"/>
  <c r="H53444" i="5"/>
  <c r="H53445" i="5"/>
  <c r="H53446" i="5"/>
  <c r="H53447" i="5"/>
  <c r="H53448" i="5"/>
  <c r="H53449" i="5"/>
  <c r="H53450" i="5"/>
  <c r="H53451" i="5"/>
  <c r="H53452" i="5"/>
  <c r="H53453" i="5"/>
  <c r="H53454" i="5"/>
  <c r="H53455" i="5"/>
  <c r="H53456" i="5"/>
  <c r="H53457" i="5"/>
  <c r="H53458" i="5"/>
  <c r="H53459" i="5"/>
  <c r="H53460" i="5"/>
  <c r="H53461" i="5"/>
  <c r="H53462" i="5"/>
  <c r="H53463" i="5"/>
  <c r="H53464" i="5"/>
  <c r="H53465" i="5"/>
  <c r="H53466" i="5"/>
  <c r="H53467" i="5"/>
  <c r="H53468" i="5"/>
  <c r="H53469" i="5"/>
  <c r="H53470" i="5"/>
  <c r="H53471" i="5"/>
  <c r="H53472" i="5"/>
  <c r="H53473" i="5"/>
  <c r="H53474" i="5"/>
  <c r="H53475" i="5"/>
  <c r="H53476" i="5"/>
  <c r="H53477" i="5"/>
  <c r="H53478" i="5"/>
  <c r="H53479" i="5"/>
  <c r="H53480" i="5"/>
  <c r="H53481" i="5"/>
  <c r="H53482" i="5"/>
  <c r="H53483" i="5"/>
  <c r="H53484" i="5"/>
  <c r="H53485" i="5"/>
  <c r="H53486" i="5"/>
  <c r="H53487" i="5"/>
  <c r="H53488" i="5"/>
  <c r="H53489" i="5"/>
  <c r="H53490" i="5"/>
  <c r="H53491" i="5"/>
  <c r="H53492" i="5"/>
  <c r="H53493" i="5"/>
  <c r="H53494" i="5"/>
  <c r="H53495" i="5"/>
  <c r="H53496" i="5"/>
  <c r="H53497" i="5"/>
  <c r="H53498" i="5"/>
  <c r="H53499" i="5"/>
  <c r="H53500" i="5"/>
  <c r="H53501" i="5"/>
  <c r="H53502" i="5"/>
  <c r="H53503" i="5"/>
  <c r="H53504" i="5"/>
  <c r="H53505" i="5"/>
  <c r="H53506" i="5"/>
  <c r="H53507" i="5"/>
  <c r="H53508" i="5"/>
  <c r="H53509" i="5"/>
  <c r="H53510" i="5"/>
  <c r="H53511" i="5"/>
  <c r="H53512" i="5"/>
  <c r="H53513" i="5"/>
  <c r="H53514" i="5"/>
  <c r="H53515" i="5"/>
  <c r="H53516" i="5"/>
  <c r="H53517" i="5"/>
  <c r="H53518" i="5"/>
  <c r="H53519" i="5"/>
  <c r="H53520" i="5"/>
  <c r="H53521" i="5"/>
  <c r="H53522" i="5"/>
  <c r="H53523" i="5"/>
  <c r="H53524" i="5"/>
  <c r="H53525" i="5"/>
  <c r="H53526" i="5"/>
  <c r="H53527" i="5"/>
  <c r="H53528" i="5"/>
  <c r="H53529" i="5"/>
  <c r="H53530" i="5"/>
  <c r="H53531" i="5"/>
  <c r="H53532" i="5"/>
  <c r="H53533" i="5"/>
  <c r="H53534" i="5"/>
  <c r="H53535" i="5"/>
  <c r="H53536" i="5"/>
  <c r="H53537" i="5"/>
  <c r="H53538" i="5"/>
  <c r="H53539" i="5"/>
  <c r="H53540" i="5"/>
  <c r="H53541" i="5"/>
  <c r="H53542" i="5"/>
  <c r="H53543" i="5"/>
  <c r="H53544" i="5"/>
  <c r="H53545" i="5"/>
  <c r="H53546" i="5"/>
  <c r="H53547" i="5"/>
  <c r="H53548" i="5"/>
  <c r="H53549" i="5"/>
  <c r="H53550" i="5"/>
  <c r="H53551" i="5"/>
  <c r="H53552" i="5"/>
  <c r="H53553" i="5"/>
  <c r="H53554" i="5"/>
  <c r="H53555" i="5"/>
  <c r="H53556" i="5"/>
  <c r="H53557" i="5"/>
  <c r="H53558" i="5"/>
  <c r="H53559" i="5"/>
  <c r="H53560" i="5"/>
  <c r="H53561" i="5"/>
  <c r="H53562" i="5"/>
  <c r="H53563" i="5"/>
  <c r="H53564" i="5"/>
  <c r="H53565" i="5"/>
  <c r="H53566" i="5"/>
  <c r="H53567" i="5"/>
  <c r="H53568" i="5"/>
  <c r="H53569" i="5"/>
  <c r="H53570" i="5"/>
  <c r="H53571" i="5"/>
  <c r="H53572" i="5"/>
  <c r="H53573" i="5"/>
  <c r="H53574" i="5"/>
  <c r="H53575" i="5"/>
  <c r="H53576" i="5"/>
  <c r="H53577" i="5"/>
  <c r="H53578" i="5"/>
  <c r="H53579" i="5"/>
  <c r="H53580" i="5"/>
  <c r="H53581" i="5"/>
  <c r="H53582" i="5"/>
  <c r="H53583" i="5"/>
  <c r="H53584" i="5"/>
  <c r="H53585" i="5"/>
  <c r="H53586" i="5"/>
  <c r="H53587" i="5"/>
  <c r="H53588" i="5"/>
  <c r="H53589" i="5"/>
  <c r="H53590" i="5"/>
  <c r="H53591" i="5"/>
  <c r="H53592" i="5"/>
  <c r="H53593" i="5"/>
  <c r="H53594" i="5"/>
  <c r="H53595" i="5"/>
  <c r="H53596" i="5"/>
  <c r="H53597" i="5"/>
  <c r="H53598" i="5"/>
  <c r="H53599" i="5"/>
  <c r="H53600" i="5"/>
  <c r="H53601" i="5"/>
  <c r="H53602" i="5"/>
  <c r="H53603" i="5"/>
  <c r="H53604" i="5"/>
  <c r="H53605" i="5"/>
  <c r="H53606" i="5"/>
  <c r="H53607" i="5"/>
  <c r="H53608" i="5"/>
  <c r="H53609" i="5"/>
  <c r="H53610" i="5"/>
  <c r="H53611" i="5"/>
  <c r="H53612" i="5"/>
  <c r="H53613" i="5"/>
  <c r="H53614" i="5"/>
  <c r="H53615" i="5"/>
  <c r="H53616" i="5"/>
  <c r="H53617" i="5"/>
  <c r="H53618" i="5"/>
  <c r="H53619" i="5"/>
  <c r="H53620" i="5"/>
  <c r="H53621" i="5"/>
  <c r="H53622" i="5"/>
  <c r="H53623" i="5"/>
  <c r="H53624" i="5"/>
  <c r="H53625" i="5"/>
  <c r="H53626" i="5"/>
  <c r="H53627" i="5"/>
  <c r="H53628" i="5"/>
  <c r="H53629" i="5"/>
  <c r="H53630" i="5"/>
  <c r="H53631" i="5"/>
  <c r="H53632" i="5"/>
  <c r="H53633" i="5"/>
  <c r="H53634" i="5"/>
  <c r="H53635" i="5"/>
  <c r="H53636" i="5"/>
  <c r="H53637" i="5"/>
  <c r="H53638" i="5"/>
  <c r="H53639" i="5"/>
  <c r="H53640" i="5"/>
  <c r="H53641" i="5"/>
  <c r="H53642" i="5"/>
  <c r="H53643" i="5"/>
  <c r="H53644" i="5"/>
  <c r="H53645" i="5"/>
  <c r="H53646" i="5"/>
  <c r="H53647" i="5"/>
  <c r="H53648" i="5"/>
  <c r="H53649" i="5"/>
  <c r="H53650" i="5"/>
  <c r="H53651" i="5"/>
  <c r="H53652" i="5"/>
  <c r="H53653" i="5"/>
  <c r="H53654" i="5"/>
  <c r="H53655" i="5"/>
  <c r="H53656" i="5"/>
  <c r="H53657" i="5"/>
  <c r="H53658" i="5"/>
  <c r="H53659" i="5"/>
  <c r="H53660" i="5"/>
  <c r="H53661" i="5"/>
  <c r="H53662" i="5"/>
  <c r="H53663" i="5"/>
  <c r="H53664" i="5"/>
  <c r="H53665" i="5"/>
  <c r="H53666" i="5"/>
  <c r="H53667" i="5"/>
  <c r="H53668" i="5"/>
  <c r="H53669" i="5"/>
  <c r="H53670" i="5"/>
  <c r="H53671" i="5"/>
  <c r="H53672" i="5"/>
  <c r="H53673" i="5"/>
  <c r="H53674" i="5"/>
  <c r="H53675" i="5"/>
  <c r="H53676" i="5"/>
  <c r="H53677" i="5"/>
  <c r="H53678" i="5"/>
  <c r="H53679" i="5"/>
  <c r="H53680" i="5"/>
  <c r="H53681" i="5"/>
  <c r="H53682" i="5"/>
  <c r="H53683" i="5"/>
  <c r="H53684" i="5"/>
  <c r="H53685" i="5"/>
  <c r="H53686" i="5"/>
  <c r="H53687" i="5"/>
  <c r="H53688" i="5"/>
  <c r="H53689" i="5"/>
  <c r="H53690" i="5"/>
  <c r="H53691" i="5"/>
  <c r="H53692" i="5"/>
  <c r="H53693" i="5"/>
  <c r="H53694" i="5"/>
  <c r="H53695" i="5"/>
  <c r="H53696" i="5"/>
  <c r="H53697" i="5"/>
  <c r="H53698" i="5"/>
  <c r="H53699" i="5"/>
  <c r="H53700" i="5"/>
  <c r="H53701" i="5"/>
  <c r="H53702" i="5"/>
  <c r="H53703" i="5"/>
  <c r="H53704" i="5"/>
  <c r="H53705" i="5"/>
  <c r="H53706" i="5"/>
  <c r="H53707" i="5"/>
  <c r="H53708" i="5"/>
  <c r="H53709" i="5"/>
  <c r="H53710" i="5"/>
  <c r="H53711" i="5"/>
  <c r="H53712" i="5"/>
  <c r="H53713" i="5"/>
  <c r="H53714" i="5"/>
  <c r="H53715" i="5"/>
  <c r="H53716" i="5"/>
  <c r="H53717" i="5"/>
  <c r="H53718" i="5"/>
  <c r="H53719" i="5"/>
  <c r="H53720" i="5"/>
  <c r="H53721" i="5"/>
  <c r="H53722" i="5"/>
  <c r="H53723" i="5"/>
  <c r="H53724" i="5"/>
  <c r="H53725" i="5"/>
  <c r="H53726" i="5"/>
  <c r="H53727" i="5"/>
  <c r="H53728" i="5"/>
  <c r="H53729" i="5"/>
  <c r="H53730" i="5"/>
  <c r="H53731" i="5"/>
  <c r="H53732" i="5"/>
  <c r="H53733" i="5"/>
  <c r="H53734" i="5"/>
  <c r="H53735" i="5"/>
  <c r="H53736" i="5"/>
  <c r="H53737" i="5"/>
  <c r="H53738" i="5"/>
  <c r="H53739" i="5"/>
  <c r="H53740" i="5"/>
  <c r="H53741" i="5"/>
  <c r="H53742" i="5"/>
  <c r="H53743" i="5"/>
  <c r="H53744" i="5"/>
  <c r="H53745" i="5"/>
  <c r="H53746" i="5"/>
  <c r="H53747" i="5"/>
  <c r="H53748" i="5"/>
  <c r="H53749" i="5"/>
  <c r="H53750" i="5"/>
  <c r="H53751" i="5"/>
  <c r="H53752" i="5"/>
  <c r="H53753" i="5"/>
  <c r="H53754" i="5"/>
  <c r="H53755" i="5"/>
  <c r="H53756" i="5"/>
  <c r="H53757" i="5"/>
  <c r="H53758" i="5"/>
  <c r="H53759" i="5"/>
  <c r="H53760" i="5"/>
  <c r="H53761" i="5"/>
  <c r="H53762" i="5"/>
  <c r="H53763" i="5"/>
  <c r="H53764" i="5"/>
  <c r="H53765" i="5"/>
  <c r="H53766" i="5"/>
  <c r="H53767" i="5"/>
  <c r="H53768" i="5"/>
  <c r="H53769" i="5"/>
  <c r="H53770" i="5"/>
  <c r="H53771" i="5"/>
  <c r="H53772" i="5"/>
  <c r="H53773" i="5"/>
  <c r="H53774" i="5"/>
  <c r="H53775" i="5"/>
  <c r="H53776" i="5"/>
  <c r="H53777" i="5"/>
  <c r="H53778" i="5"/>
  <c r="H53779" i="5"/>
  <c r="H53780" i="5"/>
  <c r="H53781" i="5"/>
  <c r="H53782" i="5"/>
  <c r="H53783" i="5"/>
  <c r="H53784" i="5"/>
  <c r="H53785" i="5"/>
  <c r="H53786" i="5"/>
  <c r="H53787" i="5"/>
  <c r="H53788" i="5"/>
  <c r="H53789" i="5"/>
  <c r="H53790" i="5"/>
  <c r="H53791" i="5"/>
  <c r="H53792" i="5"/>
  <c r="H53793" i="5"/>
  <c r="H53794" i="5"/>
  <c r="H53795" i="5"/>
  <c r="H53796" i="5"/>
  <c r="H53797" i="5"/>
  <c r="H53798" i="5"/>
  <c r="H53799" i="5"/>
  <c r="H53800" i="5"/>
  <c r="H53801" i="5"/>
  <c r="H53802" i="5"/>
  <c r="H53803" i="5"/>
  <c r="H53804" i="5"/>
  <c r="H53805" i="5"/>
  <c r="H53806" i="5"/>
  <c r="H53807" i="5"/>
  <c r="H53808" i="5"/>
  <c r="H53809" i="5"/>
  <c r="H53810" i="5"/>
  <c r="H53811" i="5"/>
  <c r="H53812" i="5"/>
  <c r="H53813" i="5"/>
  <c r="H53814" i="5"/>
  <c r="H53815" i="5"/>
  <c r="H53816" i="5"/>
  <c r="H53817" i="5"/>
  <c r="H53818" i="5"/>
  <c r="H53819" i="5"/>
  <c r="H53820" i="5"/>
  <c r="H53821" i="5"/>
  <c r="H53822" i="5"/>
  <c r="H53823" i="5"/>
  <c r="H53824" i="5"/>
  <c r="H53825" i="5"/>
  <c r="H53826" i="5"/>
  <c r="H53827" i="5"/>
  <c r="H53828" i="5"/>
  <c r="H53829" i="5"/>
  <c r="H53830" i="5"/>
  <c r="H53831" i="5"/>
  <c r="H53832" i="5"/>
  <c r="H53833" i="5"/>
  <c r="H53834" i="5"/>
  <c r="H53835" i="5"/>
  <c r="H53836" i="5"/>
  <c r="H53837" i="5"/>
  <c r="H53838" i="5"/>
  <c r="H53839" i="5"/>
  <c r="H53840" i="5"/>
  <c r="H53841" i="5"/>
  <c r="H53842" i="5"/>
  <c r="H53843" i="5"/>
  <c r="H53844" i="5"/>
  <c r="H53845" i="5"/>
  <c r="H53846" i="5"/>
  <c r="H53847" i="5"/>
  <c r="H53848" i="5"/>
  <c r="H53849" i="5"/>
  <c r="H53850" i="5"/>
  <c r="H53851" i="5"/>
  <c r="H53852" i="5"/>
  <c r="H53853" i="5"/>
  <c r="H53854" i="5"/>
  <c r="H53855" i="5"/>
  <c r="H53856" i="5"/>
  <c r="H53857" i="5"/>
  <c r="H53858" i="5"/>
  <c r="H53859" i="5"/>
  <c r="H53860" i="5"/>
  <c r="H53861" i="5"/>
  <c r="H53862" i="5"/>
  <c r="H53863" i="5"/>
  <c r="H53864" i="5"/>
  <c r="H53865" i="5"/>
  <c r="H53866" i="5"/>
  <c r="H53867" i="5"/>
  <c r="H53868" i="5"/>
  <c r="H53869" i="5"/>
  <c r="H53870" i="5"/>
  <c r="H53871" i="5"/>
  <c r="H53872" i="5"/>
  <c r="H53873" i="5"/>
  <c r="H53874" i="5"/>
  <c r="H53875" i="5"/>
  <c r="H53876" i="5"/>
  <c r="H53877" i="5"/>
  <c r="H53878" i="5"/>
  <c r="H53879" i="5"/>
  <c r="H53880" i="5"/>
  <c r="H53881" i="5"/>
  <c r="H53882" i="5"/>
  <c r="H53883" i="5"/>
  <c r="H53884" i="5"/>
  <c r="H53885" i="5"/>
  <c r="H53886" i="5"/>
  <c r="H53887" i="5"/>
  <c r="H53888" i="5"/>
  <c r="H53889" i="5"/>
  <c r="H53890" i="5"/>
  <c r="H53891" i="5"/>
  <c r="H53892" i="5"/>
  <c r="H53893" i="5"/>
  <c r="H53894" i="5"/>
  <c r="H53895" i="5"/>
  <c r="H53896" i="5"/>
  <c r="H53897" i="5"/>
  <c r="H53898" i="5"/>
  <c r="H53899" i="5"/>
  <c r="H53900" i="5"/>
  <c r="H53901" i="5"/>
  <c r="H53902" i="5"/>
  <c r="H53903" i="5"/>
  <c r="H53904" i="5"/>
  <c r="H53905" i="5"/>
  <c r="H53906" i="5"/>
  <c r="H53907" i="5"/>
  <c r="H53908" i="5"/>
  <c r="H53909" i="5"/>
  <c r="H53910" i="5"/>
  <c r="H53911" i="5"/>
  <c r="H53912" i="5"/>
  <c r="H53913" i="5"/>
  <c r="H53914" i="5"/>
  <c r="H53915" i="5"/>
  <c r="H53916" i="5"/>
  <c r="H53917" i="5"/>
  <c r="H53918" i="5"/>
  <c r="H53919" i="5"/>
  <c r="H53920" i="5"/>
  <c r="H53921" i="5"/>
  <c r="H53922" i="5"/>
  <c r="H53923" i="5"/>
  <c r="H53924" i="5"/>
  <c r="H53925" i="5"/>
  <c r="H53926" i="5"/>
  <c r="H53927" i="5"/>
  <c r="H53928" i="5"/>
  <c r="H53929" i="5"/>
  <c r="H53930" i="5"/>
  <c r="H53931" i="5"/>
  <c r="H53932" i="5"/>
  <c r="H53933" i="5"/>
  <c r="H53934" i="5"/>
  <c r="H53935" i="5"/>
  <c r="H53936" i="5"/>
  <c r="H53937" i="5"/>
  <c r="H53938" i="5"/>
  <c r="H53939" i="5"/>
  <c r="H53940" i="5"/>
  <c r="H53941" i="5"/>
  <c r="H53942" i="5"/>
  <c r="H53943" i="5"/>
  <c r="H53944" i="5"/>
  <c r="H53945" i="5"/>
  <c r="H53946" i="5"/>
  <c r="H53947" i="5"/>
  <c r="H53948" i="5"/>
  <c r="H53949" i="5"/>
  <c r="H53950" i="5"/>
  <c r="H53951" i="5"/>
  <c r="H53952" i="5"/>
  <c r="H53953" i="5"/>
  <c r="H53954" i="5"/>
  <c r="H53955" i="5"/>
  <c r="H53956" i="5"/>
  <c r="H53957" i="5"/>
  <c r="H53958" i="5"/>
  <c r="H53959" i="5"/>
  <c r="H53960" i="5"/>
  <c r="H53961" i="5"/>
  <c r="H53962" i="5"/>
  <c r="H53963" i="5"/>
  <c r="H53964" i="5"/>
  <c r="H53965" i="5"/>
  <c r="H53966" i="5"/>
  <c r="H53967" i="5"/>
  <c r="H53968" i="5"/>
  <c r="H53969" i="5"/>
  <c r="H53970" i="5"/>
  <c r="H53971" i="5"/>
  <c r="H53972" i="5"/>
  <c r="H53973" i="5"/>
  <c r="H53974" i="5"/>
  <c r="H53975" i="5"/>
  <c r="H53976" i="5"/>
  <c r="H53977" i="5"/>
  <c r="H53978" i="5"/>
  <c r="H53979" i="5"/>
  <c r="H53980" i="5"/>
  <c r="H53981" i="5"/>
  <c r="H53982" i="5"/>
  <c r="H53983" i="5"/>
  <c r="H53984" i="5"/>
  <c r="H53985" i="5"/>
  <c r="H53986" i="5"/>
  <c r="H53987" i="5"/>
  <c r="H53988" i="5"/>
  <c r="H53989" i="5"/>
  <c r="H53990" i="5"/>
  <c r="H53991" i="5"/>
  <c r="H53992" i="5"/>
  <c r="H53993" i="5"/>
  <c r="H53994" i="5"/>
  <c r="H53995" i="5"/>
  <c r="H53996" i="5"/>
  <c r="H53997" i="5"/>
  <c r="H53998" i="5"/>
  <c r="H53999" i="5"/>
  <c r="H54000" i="5"/>
  <c r="H54001" i="5"/>
  <c r="H54002" i="5"/>
  <c r="H54003" i="5"/>
  <c r="H54004" i="5"/>
  <c r="H54005" i="5"/>
  <c r="H54006" i="5"/>
  <c r="H54007" i="5"/>
  <c r="H54008" i="5"/>
  <c r="H54009" i="5"/>
  <c r="H54010" i="5"/>
  <c r="H54011" i="5"/>
  <c r="H54012" i="5"/>
  <c r="H54013" i="5"/>
  <c r="H54014" i="5"/>
  <c r="H54015" i="5"/>
  <c r="H54016" i="5"/>
  <c r="H54017" i="5"/>
  <c r="H54018" i="5"/>
  <c r="H54019" i="5"/>
  <c r="H54020" i="5"/>
  <c r="H54021" i="5"/>
  <c r="H54022" i="5"/>
  <c r="H54023" i="5"/>
  <c r="H54024" i="5"/>
  <c r="H54025" i="5"/>
  <c r="H54026" i="5"/>
  <c r="H54027" i="5"/>
  <c r="H54028" i="5"/>
  <c r="H54029" i="5"/>
  <c r="H54030" i="5"/>
  <c r="H54031" i="5"/>
  <c r="H54032" i="5"/>
  <c r="H54033" i="5"/>
  <c r="H54034" i="5"/>
  <c r="H54035" i="5"/>
  <c r="H54036" i="5"/>
  <c r="H54037" i="5"/>
  <c r="H54038" i="5"/>
  <c r="H54039" i="5"/>
  <c r="H54040" i="5"/>
  <c r="H54041" i="5"/>
  <c r="H54042" i="5"/>
  <c r="H54043" i="5"/>
  <c r="H54044" i="5"/>
  <c r="H54045" i="5"/>
  <c r="H54046" i="5"/>
  <c r="H54047" i="5"/>
  <c r="H54048" i="5"/>
  <c r="H54049" i="5"/>
  <c r="H54050" i="5"/>
  <c r="H54051" i="5"/>
  <c r="H54052" i="5"/>
  <c r="H54053" i="5"/>
  <c r="H54054" i="5"/>
  <c r="H54055" i="5"/>
  <c r="H54056" i="5"/>
  <c r="H54057" i="5"/>
  <c r="H54058" i="5"/>
  <c r="H54059" i="5"/>
  <c r="H54060" i="5"/>
  <c r="H54061" i="5"/>
  <c r="H54062" i="5"/>
  <c r="H54063" i="5"/>
  <c r="H54064" i="5"/>
  <c r="H54065" i="5"/>
  <c r="H54066" i="5"/>
  <c r="H54067" i="5"/>
  <c r="H54068" i="5"/>
  <c r="H54069" i="5"/>
  <c r="H54070" i="5"/>
  <c r="H54071" i="5"/>
  <c r="H54072" i="5"/>
  <c r="H54073" i="5"/>
  <c r="H54074" i="5"/>
  <c r="H54075" i="5"/>
  <c r="H54076" i="5"/>
  <c r="H54077" i="5"/>
  <c r="H54078" i="5"/>
  <c r="H54079" i="5"/>
  <c r="H54080" i="5"/>
  <c r="H54081" i="5"/>
  <c r="H54082" i="5"/>
  <c r="H54083" i="5"/>
  <c r="H54084" i="5"/>
  <c r="H54085" i="5"/>
  <c r="H54086" i="5"/>
  <c r="H54087" i="5"/>
  <c r="H54088" i="5"/>
  <c r="H54089" i="5"/>
  <c r="H54090" i="5"/>
  <c r="H54091" i="5"/>
  <c r="H54092" i="5"/>
  <c r="H54093" i="5"/>
  <c r="H54094" i="5"/>
  <c r="H54095" i="5"/>
  <c r="H54096" i="5"/>
  <c r="H54097" i="5"/>
  <c r="H54098" i="5"/>
  <c r="H54099" i="5"/>
  <c r="H54100" i="5"/>
  <c r="H54101" i="5"/>
  <c r="H54102" i="5"/>
  <c r="H54103" i="5"/>
  <c r="H54104" i="5"/>
  <c r="H54105" i="5"/>
  <c r="H54106" i="5"/>
  <c r="H54107" i="5"/>
  <c r="H54108" i="5"/>
  <c r="H54109" i="5"/>
  <c r="H54110" i="5"/>
  <c r="H54111" i="5"/>
  <c r="H54112" i="5"/>
  <c r="H54113" i="5"/>
  <c r="H54114" i="5"/>
  <c r="H54115" i="5"/>
  <c r="H54116" i="5"/>
  <c r="H54117" i="5"/>
  <c r="H54118" i="5"/>
  <c r="H54119" i="5"/>
  <c r="H54120" i="5"/>
  <c r="H54121" i="5"/>
  <c r="H54122" i="5"/>
  <c r="H54123" i="5"/>
  <c r="H54124" i="5"/>
  <c r="H54125" i="5"/>
  <c r="H54126" i="5"/>
  <c r="H54127" i="5"/>
  <c r="H54128" i="5"/>
  <c r="H54129" i="5"/>
  <c r="H54130" i="5"/>
  <c r="H54131" i="5"/>
  <c r="H54132" i="5"/>
  <c r="H54133" i="5"/>
  <c r="H54134" i="5"/>
  <c r="H54135" i="5"/>
  <c r="H54136" i="5"/>
  <c r="H54137" i="5"/>
  <c r="H54138" i="5"/>
  <c r="H54139" i="5"/>
  <c r="H54140" i="5"/>
  <c r="H54141" i="5"/>
  <c r="H54142" i="5"/>
  <c r="H54143" i="5"/>
  <c r="H54144" i="5"/>
  <c r="H54145" i="5"/>
  <c r="H54146" i="5"/>
  <c r="H54147" i="5"/>
  <c r="H54148" i="5"/>
  <c r="H54149" i="5"/>
  <c r="H54150" i="5"/>
  <c r="H54151" i="5"/>
  <c r="H54152" i="5"/>
  <c r="H54153" i="5"/>
  <c r="H54154" i="5"/>
  <c r="H54155" i="5"/>
  <c r="H54156" i="5"/>
  <c r="H54157" i="5"/>
  <c r="H54158" i="5"/>
  <c r="H54159" i="5"/>
  <c r="H54160" i="5"/>
  <c r="H54161" i="5"/>
  <c r="H54162" i="5"/>
  <c r="H54163" i="5"/>
  <c r="H54164" i="5"/>
  <c r="H54165" i="5"/>
  <c r="H54166" i="5"/>
  <c r="H54167" i="5"/>
  <c r="H54168" i="5"/>
  <c r="H54169" i="5"/>
  <c r="H54170" i="5"/>
  <c r="H54171" i="5"/>
  <c r="H54172" i="5"/>
  <c r="H54173" i="5"/>
  <c r="H54174" i="5"/>
  <c r="H54175" i="5"/>
  <c r="H54176" i="5"/>
  <c r="H54177" i="5"/>
  <c r="H54178" i="5"/>
  <c r="H54179" i="5"/>
  <c r="H54180" i="5"/>
  <c r="H54181" i="5"/>
  <c r="H54182" i="5"/>
  <c r="H54183" i="5"/>
  <c r="H54184" i="5"/>
  <c r="H54185" i="5"/>
  <c r="H54186" i="5"/>
  <c r="H54187" i="5"/>
  <c r="H54188" i="5"/>
  <c r="H54189" i="5"/>
  <c r="H54190" i="5"/>
  <c r="H54191" i="5"/>
  <c r="H54192" i="5"/>
  <c r="H54193" i="5"/>
  <c r="H54194" i="5"/>
  <c r="H54195" i="5"/>
  <c r="H54196" i="5"/>
  <c r="H54197" i="5"/>
  <c r="H54198" i="5"/>
  <c r="H54199" i="5"/>
  <c r="H54200" i="5"/>
  <c r="H54201" i="5"/>
  <c r="H54202" i="5"/>
  <c r="H54203" i="5"/>
  <c r="H54204" i="5"/>
  <c r="H54205" i="5"/>
  <c r="H54206" i="5"/>
  <c r="H54207" i="5"/>
  <c r="H54208" i="5"/>
  <c r="H54209" i="5"/>
  <c r="H54210" i="5"/>
  <c r="H54211" i="5"/>
  <c r="H54212" i="5"/>
  <c r="H54213" i="5"/>
  <c r="H54214" i="5"/>
  <c r="H54215" i="5"/>
  <c r="H54216" i="5"/>
  <c r="H54217" i="5"/>
  <c r="H54218" i="5"/>
  <c r="H54219" i="5"/>
  <c r="H54220" i="5"/>
  <c r="H54221" i="5"/>
  <c r="H54222" i="5"/>
  <c r="H54223" i="5"/>
  <c r="H54224" i="5"/>
  <c r="H54225" i="5"/>
  <c r="H54226" i="5"/>
  <c r="H54227" i="5"/>
  <c r="H54228" i="5"/>
  <c r="H54229" i="5"/>
  <c r="H54230" i="5"/>
  <c r="H54231" i="5"/>
  <c r="H54232" i="5"/>
  <c r="H54233" i="5"/>
  <c r="H54234" i="5"/>
  <c r="H54235" i="5"/>
  <c r="H54236" i="5"/>
  <c r="H54237" i="5"/>
  <c r="H54238" i="5"/>
  <c r="H54239" i="5"/>
  <c r="H54240" i="5"/>
  <c r="H54241" i="5"/>
  <c r="H54242" i="5"/>
  <c r="H54243" i="5"/>
  <c r="H54244" i="5"/>
  <c r="H54245" i="5"/>
  <c r="H54246" i="5"/>
  <c r="H54247" i="5"/>
  <c r="H54248" i="5"/>
  <c r="H54249" i="5"/>
  <c r="H54250" i="5"/>
  <c r="H54251" i="5"/>
  <c r="H54252" i="5"/>
  <c r="H54253" i="5"/>
  <c r="H54254" i="5"/>
  <c r="H54255" i="5"/>
  <c r="H54256" i="5"/>
  <c r="H54257" i="5"/>
  <c r="H54258" i="5"/>
  <c r="H54259" i="5"/>
  <c r="H54260" i="5"/>
  <c r="H54261" i="5"/>
  <c r="H54262" i="5"/>
  <c r="H54263" i="5"/>
  <c r="H54264" i="5"/>
  <c r="H54265" i="5"/>
  <c r="H54266" i="5"/>
  <c r="H54267" i="5"/>
  <c r="H54268" i="5"/>
  <c r="H54269" i="5"/>
  <c r="H54270" i="5"/>
  <c r="H54271" i="5"/>
  <c r="H54272" i="5"/>
  <c r="H54273" i="5"/>
  <c r="H54274" i="5"/>
  <c r="H54275" i="5"/>
  <c r="H54276" i="5"/>
  <c r="H54277" i="5"/>
  <c r="H54278" i="5"/>
  <c r="H54279" i="5"/>
  <c r="H54280" i="5"/>
  <c r="H54281" i="5"/>
  <c r="H54282" i="5"/>
  <c r="H54283" i="5"/>
  <c r="H54284" i="5"/>
  <c r="H54285" i="5"/>
  <c r="H54286" i="5"/>
  <c r="H54287" i="5"/>
  <c r="H54288" i="5"/>
  <c r="H54289" i="5"/>
  <c r="H54290" i="5"/>
  <c r="H54291" i="5"/>
  <c r="H54292" i="5"/>
  <c r="H54293" i="5"/>
  <c r="H54294" i="5"/>
  <c r="H54295" i="5"/>
  <c r="H54296" i="5"/>
  <c r="H54297" i="5"/>
  <c r="H54298" i="5"/>
  <c r="H54299" i="5"/>
  <c r="H54300" i="5"/>
  <c r="H54301" i="5"/>
  <c r="H54302" i="5"/>
  <c r="H54303" i="5"/>
  <c r="H54304" i="5"/>
  <c r="H54305" i="5"/>
  <c r="H54306" i="5"/>
  <c r="H54307" i="5"/>
  <c r="H54308" i="5"/>
  <c r="H54309" i="5"/>
  <c r="H54310" i="5"/>
  <c r="H54311" i="5"/>
  <c r="H54312" i="5"/>
  <c r="H54313" i="5"/>
  <c r="H54314" i="5"/>
  <c r="H54315" i="5"/>
  <c r="H54316" i="5"/>
  <c r="H54317" i="5"/>
  <c r="H54318" i="5"/>
  <c r="H54319" i="5"/>
  <c r="H54320" i="5"/>
  <c r="H54321" i="5"/>
  <c r="H54322" i="5"/>
  <c r="H54323" i="5"/>
  <c r="H54324" i="5"/>
  <c r="H54325" i="5"/>
  <c r="H54326" i="5"/>
  <c r="H54327" i="5"/>
  <c r="H54328" i="5"/>
  <c r="H54329" i="5"/>
  <c r="H54330" i="5"/>
  <c r="H54331" i="5"/>
  <c r="H54332" i="5"/>
  <c r="H54333" i="5"/>
  <c r="H54334" i="5"/>
  <c r="H54335" i="5"/>
  <c r="H54336" i="5"/>
  <c r="H54337" i="5"/>
  <c r="H54338" i="5"/>
  <c r="H54339" i="5"/>
  <c r="H54340" i="5"/>
  <c r="H54341" i="5"/>
  <c r="H54342" i="5"/>
  <c r="H54343" i="5"/>
  <c r="H54344" i="5"/>
  <c r="H54345" i="5"/>
  <c r="H54346" i="5"/>
  <c r="H54347" i="5"/>
  <c r="H54348" i="5"/>
  <c r="H54349" i="5"/>
  <c r="H54350" i="5"/>
  <c r="H54351" i="5"/>
  <c r="H54352" i="5"/>
  <c r="H54353" i="5"/>
  <c r="H54354" i="5"/>
  <c r="H54355" i="5"/>
  <c r="H54356" i="5"/>
  <c r="H54357" i="5"/>
  <c r="H54358" i="5"/>
  <c r="H54359" i="5"/>
  <c r="H54360" i="5"/>
  <c r="H54361" i="5"/>
  <c r="H54362" i="5"/>
  <c r="H54363" i="5"/>
  <c r="H54364" i="5"/>
  <c r="H54365" i="5"/>
  <c r="H54366" i="5"/>
  <c r="H54367" i="5"/>
  <c r="H54368" i="5"/>
  <c r="H54369" i="5"/>
  <c r="H54370" i="5"/>
  <c r="H54371" i="5"/>
  <c r="H54372" i="5"/>
  <c r="H54373" i="5"/>
  <c r="H54374" i="5"/>
  <c r="H54375" i="5"/>
  <c r="H54376" i="5"/>
  <c r="H54377" i="5"/>
  <c r="H54378" i="5"/>
  <c r="H54379" i="5"/>
  <c r="H54380" i="5"/>
  <c r="H54381" i="5"/>
  <c r="H54382" i="5"/>
  <c r="H54383" i="5"/>
  <c r="H54384" i="5"/>
  <c r="H54385" i="5"/>
  <c r="H54386" i="5"/>
  <c r="H54387" i="5"/>
  <c r="H54388" i="5"/>
  <c r="H54389" i="5"/>
  <c r="H54390" i="5"/>
  <c r="H54391" i="5"/>
  <c r="H54392" i="5"/>
  <c r="H54393" i="5"/>
  <c r="H54394" i="5"/>
  <c r="H54395" i="5"/>
  <c r="H54396" i="5"/>
  <c r="H54397" i="5"/>
  <c r="H54398" i="5"/>
  <c r="H54399" i="5"/>
  <c r="H54400" i="5"/>
  <c r="H54401" i="5"/>
  <c r="H54402" i="5"/>
  <c r="H54403" i="5"/>
  <c r="H54404" i="5"/>
  <c r="H54405" i="5"/>
  <c r="H54406" i="5"/>
  <c r="H54407" i="5"/>
  <c r="H54408" i="5"/>
  <c r="H54409" i="5"/>
  <c r="H54410" i="5"/>
  <c r="H54411" i="5"/>
  <c r="H54412" i="5"/>
  <c r="H54413" i="5"/>
  <c r="H54414" i="5"/>
  <c r="H54415" i="5"/>
  <c r="H54416" i="5"/>
  <c r="H54417" i="5"/>
  <c r="H54418" i="5"/>
  <c r="H54419" i="5"/>
  <c r="H54420" i="5"/>
  <c r="H54421" i="5"/>
  <c r="H54422" i="5"/>
  <c r="H54423" i="5"/>
  <c r="H54424" i="5"/>
  <c r="H54425" i="5"/>
  <c r="H54426" i="5"/>
  <c r="H54427" i="5"/>
  <c r="H54428" i="5"/>
  <c r="H54429" i="5"/>
  <c r="H54430" i="5"/>
  <c r="H54431" i="5"/>
  <c r="H54432" i="5"/>
  <c r="H54433" i="5"/>
  <c r="H54434" i="5"/>
  <c r="H54435" i="5"/>
  <c r="H54436" i="5"/>
  <c r="H54437" i="5"/>
  <c r="H54438" i="5"/>
  <c r="H54439" i="5"/>
  <c r="H54440" i="5"/>
  <c r="H54441" i="5"/>
  <c r="H54442" i="5"/>
  <c r="H54443" i="5"/>
  <c r="H54444" i="5"/>
  <c r="H54445" i="5"/>
  <c r="H54446" i="5"/>
  <c r="H54447" i="5"/>
  <c r="H54448" i="5"/>
  <c r="H54449" i="5"/>
  <c r="H54450" i="5"/>
  <c r="H54451" i="5"/>
  <c r="H54452" i="5"/>
  <c r="H54453" i="5"/>
  <c r="H54454" i="5"/>
  <c r="H54455" i="5"/>
  <c r="H54456" i="5"/>
  <c r="H54457" i="5"/>
  <c r="H54458" i="5"/>
  <c r="H54459" i="5"/>
  <c r="H54460" i="5"/>
  <c r="H54461" i="5"/>
  <c r="H54462" i="5"/>
  <c r="H54463" i="5"/>
  <c r="H54464" i="5"/>
  <c r="H54465" i="5"/>
  <c r="H54466" i="5"/>
  <c r="H54467" i="5"/>
  <c r="H54468" i="5"/>
  <c r="H54469" i="5"/>
  <c r="H54470" i="5"/>
  <c r="H54471" i="5"/>
  <c r="H54472" i="5"/>
  <c r="H54473" i="5"/>
  <c r="H54474" i="5"/>
  <c r="H54475" i="5"/>
  <c r="H54476" i="5"/>
  <c r="H54477" i="5"/>
  <c r="H54478" i="5"/>
  <c r="H54479" i="5"/>
  <c r="H54480" i="5"/>
  <c r="H54481" i="5"/>
  <c r="H54482" i="5"/>
  <c r="H54483" i="5"/>
  <c r="H54484" i="5"/>
  <c r="H54485" i="5"/>
  <c r="H54486" i="5"/>
  <c r="H54487" i="5"/>
  <c r="H54488" i="5"/>
  <c r="H54489" i="5"/>
  <c r="H54490" i="5"/>
  <c r="H54491" i="5"/>
  <c r="H54492" i="5"/>
  <c r="H54493" i="5"/>
  <c r="H54494" i="5"/>
  <c r="H54495" i="5"/>
  <c r="H54496" i="5"/>
  <c r="H54497" i="5"/>
  <c r="H54498" i="5"/>
  <c r="H54499" i="5"/>
  <c r="H54500" i="5"/>
  <c r="H54501" i="5"/>
  <c r="H54502" i="5"/>
  <c r="H54503" i="5"/>
  <c r="H54504" i="5"/>
  <c r="H54505" i="5"/>
  <c r="H54506" i="5"/>
  <c r="H54507" i="5"/>
  <c r="H54508" i="5"/>
  <c r="H54509" i="5"/>
  <c r="H54510" i="5"/>
  <c r="H54511" i="5"/>
  <c r="H54512" i="5"/>
  <c r="H54513" i="5"/>
  <c r="H54514" i="5"/>
  <c r="H54515" i="5"/>
  <c r="H54516" i="5"/>
  <c r="H54517" i="5"/>
  <c r="H54518" i="5"/>
  <c r="H54519" i="5"/>
  <c r="H54520" i="5"/>
  <c r="H54521" i="5"/>
  <c r="H54522" i="5"/>
  <c r="H54523" i="5"/>
  <c r="H54524" i="5"/>
  <c r="H54525" i="5"/>
  <c r="H54526" i="5"/>
  <c r="H54527" i="5"/>
  <c r="H54528" i="5"/>
  <c r="H54529" i="5"/>
  <c r="H54530" i="5"/>
  <c r="H54531" i="5"/>
  <c r="H54532" i="5"/>
  <c r="H54533" i="5"/>
  <c r="H54534" i="5"/>
  <c r="H54535" i="5"/>
  <c r="H54536" i="5"/>
  <c r="H54537" i="5"/>
  <c r="H54538" i="5"/>
  <c r="H54539" i="5"/>
  <c r="H54540" i="5"/>
  <c r="H54541" i="5"/>
  <c r="H54542" i="5"/>
  <c r="H54543" i="5"/>
  <c r="H54544" i="5"/>
  <c r="H54545" i="5"/>
  <c r="H54546" i="5"/>
  <c r="H54547" i="5"/>
  <c r="H54548" i="5"/>
  <c r="H54549" i="5"/>
  <c r="H54550" i="5"/>
  <c r="H54551" i="5"/>
  <c r="H54552" i="5"/>
  <c r="H54553" i="5"/>
  <c r="H54554" i="5"/>
  <c r="H54555" i="5"/>
  <c r="H54556" i="5"/>
  <c r="H54557" i="5"/>
  <c r="H54558" i="5"/>
  <c r="H54559" i="5"/>
  <c r="H54560" i="5"/>
  <c r="H54561" i="5"/>
  <c r="H54562" i="5"/>
  <c r="H54563" i="5"/>
  <c r="H54564" i="5"/>
  <c r="H54565" i="5"/>
  <c r="H54566" i="5"/>
  <c r="H54567" i="5"/>
  <c r="H54568" i="5"/>
  <c r="H54569" i="5"/>
  <c r="H54570" i="5"/>
  <c r="H54571" i="5"/>
  <c r="H54572" i="5"/>
  <c r="H54573" i="5"/>
  <c r="H54574" i="5"/>
  <c r="H54575" i="5"/>
  <c r="H54576" i="5"/>
  <c r="H54577" i="5"/>
  <c r="H54578" i="5"/>
  <c r="H54579" i="5"/>
  <c r="H54580" i="5"/>
  <c r="H54581" i="5"/>
  <c r="H54582" i="5"/>
  <c r="H54583" i="5"/>
  <c r="H54584" i="5"/>
  <c r="H54585" i="5"/>
  <c r="H54586" i="5"/>
  <c r="H54587" i="5"/>
  <c r="H54588" i="5"/>
  <c r="H54589" i="5"/>
  <c r="H54590" i="5"/>
  <c r="H54591" i="5"/>
  <c r="H54592" i="5"/>
  <c r="H54593" i="5"/>
  <c r="H54594" i="5"/>
  <c r="H54595" i="5"/>
  <c r="H54596" i="5"/>
  <c r="H54597" i="5"/>
  <c r="H54598" i="5"/>
  <c r="H54599" i="5"/>
  <c r="H54600" i="5"/>
  <c r="H54601" i="5"/>
  <c r="H54602" i="5"/>
  <c r="H54603" i="5"/>
  <c r="H54604" i="5"/>
  <c r="H54605" i="5"/>
  <c r="H54606" i="5"/>
  <c r="H54607" i="5"/>
  <c r="H54608" i="5"/>
  <c r="H54609" i="5"/>
  <c r="H54610" i="5"/>
  <c r="H54611" i="5"/>
  <c r="H54612" i="5"/>
  <c r="H54613" i="5"/>
  <c r="H54614" i="5"/>
  <c r="H54615" i="5"/>
  <c r="H54616" i="5"/>
  <c r="H54617" i="5"/>
  <c r="H54618" i="5"/>
  <c r="H54619" i="5"/>
  <c r="H54620" i="5"/>
  <c r="H54621" i="5"/>
  <c r="H54622" i="5"/>
  <c r="H54623" i="5"/>
  <c r="H54624" i="5"/>
  <c r="H54625" i="5"/>
  <c r="H54626" i="5"/>
  <c r="H54627" i="5"/>
  <c r="H54628" i="5"/>
  <c r="H54629" i="5"/>
  <c r="H54630" i="5"/>
  <c r="H54631" i="5"/>
  <c r="H54632" i="5"/>
  <c r="H54633" i="5"/>
  <c r="H54634" i="5"/>
  <c r="H54635" i="5"/>
  <c r="H54636" i="5"/>
  <c r="H54637" i="5"/>
  <c r="H54638" i="5"/>
  <c r="H54639" i="5"/>
  <c r="H54640" i="5"/>
  <c r="H54641" i="5"/>
  <c r="H54642" i="5"/>
  <c r="H54643" i="5"/>
  <c r="H54644" i="5"/>
  <c r="H54645" i="5"/>
  <c r="H54646" i="5"/>
  <c r="H54647" i="5"/>
  <c r="H54648" i="5"/>
  <c r="H54649" i="5"/>
  <c r="H54650" i="5"/>
  <c r="H54651" i="5"/>
  <c r="H54652" i="5"/>
  <c r="H54653" i="5"/>
  <c r="H54654" i="5"/>
  <c r="H54655" i="5"/>
  <c r="H54656" i="5"/>
  <c r="H54657" i="5"/>
  <c r="H54658" i="5"/>
  <c r="H54659" i="5"/>
  <c r="H54660" i="5"/>
  <c r="H54661" i="5"/>
  <c r="H54662" i="5"/>
  <c r="H54663" i="5"/>
  <c r="H54664" i="5"/>
  <c r="H54665" i="5"/>
  <c r="H54666" i="5"/>
  <c r="H54667" i="5"/>
  <c r="H54668" i="5"/>
  <c r="H54669" i="5"/>
  <c r="H54670" i="5"/>
  <c r="H54671" i="5"/>
  <c r="H54672" i="5"/>
  <c r="H54673" i="5"/>
  <c r="H54674" i="5"/>
  <c r="H54675" i="5"/>
  <c r="H54676" i="5"/>
  <c r="H54677" i="5"/>
  <c r="H54678" i="5"/>
  <c r="H54679" i="5"/>
  <c r="H54680" i="5"/>
  <c r="H54681" i="5"/>
  <c r="H54682" i="5"/>
  <c r="H54683" i="5"/>
  <c r="H54684" i="5"/>
  <c r="H54685" i="5"/>
  <c r="H54686" i="5"/>
  <c r="H54687" i="5"/>
  <c r="H54688" i="5"/>
  <c r="H54689" i="5"/>
  <c r="H54690" i="5"/>
  <c r="H54691" i="5"/>
  <c r="H54692" i="5"/>
  <c r="H54693" i="5"/>
  <c r="H54694" i="5"/>
  <c r="H54695" i="5"/>
  <c r="H54696" i="5"/>
  <c r="H54697" i="5"/>
  <c r="H54698" i="5"/>
  <c r="H54699" i="5"/>
  <c r="H54700" i="5"/>
  <c r="H54701" i="5"/>
  <c r="H54702" i="5"/>
  <c r="H54703" i="5"/>
  <c r="H54704" i="5"/>
  <c r="H54705" i="5"/>
  <c r="H54706" i="5"/>
  <c r="H54707" i="5"/>
  <c r="H54708" i="5"/>
  <c r="H54709" i="5"/>
  <c r="H54710" i="5"/>
  <c r="H54711" i="5"/>
  <c r="H54712" i="5"/>
  <c r="H54713" i="5"/>
  <c r="H54714" i="5"/>
  <c r="H54715" i="5"/>
  <c r="H54716" i="5"/>
  <c r="H54717" i="5"/>
  <c r="H54718" i="5"/>
  <c r="H54719" i="5"/>
  <c r="H54720" i="5"/>
  <c r="H54721" i="5"/>
  <c r="H54722" i="5"/>
  <c r="H54723" i="5"/>
  <c r="H54724" i="5"/>
  <c r="H54725" i="5"/>
  <c r="H54726" i="5"/>
  <c r="H54727" i="5"/>
  <c r="H54728" i="5"/>
  <c r="H54729" i="5"/>
  <c r="H54730" i="5"/>
  <c r="H54731" i="5"/>
  <c r="H54732" i="5"/>
  <c r="H54733" i="5"/>
  <c r="H54734" i="5"/>
  <c r="H54735" i="5"/>
  <c r="H54736" i="5"/>
  <c r="H54737" i="5"/>
  <c r="H54738" i="5"/>
  <c r="H54739" i="5"/>
  <c r="H54740" i="5"/>
  <c r="H54741" i="5"/>
  <c r="H54742" i="5"/>
  <c r="H54743" i="5"/>
  <c r="H54744" i="5"/>
  <c r="H54745" i="5"/>
  <c r="H54746" i="5"/>
  <c r="H54747" i="5"/>
  <c r="H54748" i="5"/>
  <c r="H54749" i="5"/>
  <c r="H54750" i="5"/>
  <c r="H54751" i="5"/>
  <c r="H54752" i="5"/>
  <c r="H54753" i="5"/>
  <c r="H54754" i="5"/>
  <c r="H54755" i="5"/>
  <c r="H54756" i="5"/>
  <c r="H54757" i="5"/>
  <c r="H54758" i="5"/>
  <c r="H54759" i="5"/>
  <c r="H54760" i="5"/>
  <c r="H54761" i="5"/>
  <c r="H54762" i="5"/>
  <c r="H54763" i="5"/>
  <c r="H54764" i="5"/>
  <c r="H54765" i="5"/>
  <c r="H54766" i="5"/>
  <c r="H54767" i="5"/>
  <c r="H54768" i="5"/>
  <c r="H54769" i="5"/>
  <c r="H54770" i="5"/>
  <c r="H54771" i="5"/>
  <c r="H54772" i="5"/>
  <c r="H54773" i="5"/>
  <c r="H54774" i="5"/>
  <c r="H54775" i="5"/>
  <c r="H54776" i="5"/>
  <c r="H54777" i="5"/>
  <c r="H54778" i="5"/>
  <c r="H54779" i="5"/>
  <c r="H54780" i="5"/>
  <c r="H54781" i="5"/>
  <c r="H54782" i="5"/>
  <c r="H54783" i="5"/>
  <c r="H54784" i="5"/>
  <c r="H54785" i="5"/>
  <c r="H54786" i="5"/>
  <c r="H54787" i="5"/>
  <c r="H54788" i="5"/>
  <c r="H54789" i="5"/>
  <c r="H54790" i="5"/>
  <c r="H54791" i="5"/>
  <c r="H54792" i="5"/>
  <c r="H54793" i="5"/>
  <c r="H54794" i="5"/>
  <c r="H54795" i="5"/>
  <c r="H54796" i="5"/>
  <c r="H54797" i="5"/>
  <c r="H54798" i="5"/>
  <c r="H54799" i="5"/>
  <c r="H54800" i="5"/>
  <c r="H54801" i="5"/>
  <c r="H54802" i="5"/>
  <c r="H54803" i="5"/>
  <c r="H54804" i="5"/>
  <c r="H54805" i="5"/>
  <c r="H54806" i="5"/>
  <c r="H54807" i="5"/>
  <c r="H54808" i="5"/>
  <c r="H54809" i="5"/>
  <c r="H54810" i="5"/>
  <c r="H54811" i="5"/>
  <c r="H54812" i="5"/>
  <c r="H54813" i="5"/>
  <c r="H54814" i="5"/>
  <c r="H54815" i="5"/>
  <c r="H54816" i="5"/>
  <c r="H54817" i="5"/>
  <c r="H54818" i="5"/>
  <c r="H54819" i="5"/>
  <c r="H54820" i="5"/>
  <c r="H54821" i="5"/>
  <c r="H54822" i="5"/>
  <c r="H54823" i="5"/>
  <c r="H54824" i="5"/>
  <c r="H54825" i="5"/>
  <c r="H54826" i="5"/>
  <c r="H54827" i="5"/>
  <c r="H54828" i="5"/>
  <c r="H54829" i="5"/>
  <c r="H54830" i="5"/>
  <c r="H54831" i="5"/>
  <c r="H54832" i="5"/>
  <c r="H54833" i="5"/>
  <c r="H54834" i="5"/>
  <c r="H54835" i="5"/>
  <c r="H54836" i="5"/>
  <c r="H54837" i="5"/>
  <c r="H54838" i="5"/>
  <c r="H54839" i="5"/>
  <c r="H54840" i="5"/>
  <c r="H54841" i="5"/>
  <c r="H54842" i="5"/>
  <c r="H54843" i="5"/>
  <c r="H54844" i="5"/>
  <c r="H54845" i="5"/>
  <c r="H54846" i="5"/>
  <c r="H54847" i="5"/>
  <c r="H54848" i="5"/>
  <c r="H54849" i="5"/>
  <c r="H54850" i="5"/>
  <c r="H54851" i="5"/>
  <c r="H54852" i="5"/>
  <c r="H54853" i="5"/>
  <c r="H54854" i="5"/>
  <c r="H54855" i="5"/>
  <c r="H54856" i="5"/>
  <c r="H54857" i="5"/>
  <c r="H54858" i="5"/>
  <c r="H54859" i="5"/>
  <c r="H54860" i="5"/>
  <c r="H54861" i="5"/>
  <c r="H54862" i="5"/>
  <c r="H54863" i="5"/>
  <c r="H54864" i="5"/>
  <c r="H54865" i="5"/>
  <c r="H54866" i="5"/>
  <c r="H54867" i="5"/>
  <c r="H54868" i="5"/>
  <c r="H54869" i="5"/>
  <c r="H54870" i="5"/>
  <c r="H54871" i="5"/>
  <c r="H54872" i="5"/>
  <c r="H54873" i="5"/>
  <c r="H54874" i="5"/>
  <c r="H54875" i="5"/>
  <c r="H54876" i="5"/>
  <c r="H54877" i="5"/>
  <c r="H54878" i="5"/>
  <c r="H54879" i="5"/>
  <c r="H54880" i="5"/>
  <c r="H54881" i="5"/>
  <c r="H54882" i="5"/>
  <c r="H54883" i="5"/>
  <c r="H54884" i="5"/>
  <c r="H54885" i="5"/>
  <c r="H54886" i="5"/>
  <c r="H54887" i="5"/>
  <c r="H54888" i="5"/>
  <c r="H54889" i="5"/>
  <c r="H54890" i="5"/>
  <c r="H54891" i="5"/>
  <c r="H54892" i="5"/>
  <c r="H54893" i="5"/>
  <c r="H54894" i="5"/>
  <c r="H54895" i="5"/>
  <c r="H54896" i="5"/>
  <c r="H54897" i="5"/>
  <c r="H54898" i="5"/>
  <c r="H54899" i="5"/>
  <c r="H54900" i="5"/>
  <c r="H54901" i="5"/>
  <c r="H54902" i="5"/>
  <c r="H54903" i="5"/>
  <c r="H54904" i="5"/>
  <c r="H54905" i="5"/>
  <c r="H54906" i="5"/>
  <c r="H54907" i="5"/>
  <c r="H54908" i="5"/>
  <c r="H54909" i="5"/>
  <c r="H54910" i="5"/>
  <c r="H54911" i="5"/>
  <c r="H54912" i="5"/>
  <c r="H54913" i="5"/>
  <c r="H54914" i="5"/>
  <c r="H54915" i="5"/>
  <c r="H54916" i="5"/>
  <c r="H54917" i="5"/>
  <c r="H54918" i="5"/>
  <c r="H54919" i="5"/>
  <c r="H54920" i="5"/>
  <c r="H54921" i="5"/>
  <c r="H54922" i="5"/>
  <c r="H54923" i="5"/>
  <c r="H54924" i="5"/>
  <c r="H54925" i="5"/>
  <c r="H54926" i="5"/>
  <c r="H54927" i="5"/>
  <c r="H54928" i="5"/>
  <c r="H54929" i="5"/>
  <c r="H54930" i="5"/>
  <c r="H54931" i="5"/>
  <c r="H54932" i="5"/>
  <c r="H54933" i="5"/>
  <c r="H54934" i="5"/>
  <c r="H54935" i="5"/>
  <c r="H54936" i="5"/>
  <c r="H54937" i="5"/>
  <c r="H54938" i="5"/>
  <c r="H54939" i="5"/>
  <c r="H54940" i="5"/>
  <c r="H54941" i="5"/>
  <c r="H54942" i="5"/>
  <c r="H54943" i="5"/>
  <c r="H54944" i="5"/>
  <c r="H54945" i="5"/>
  <c r="H54946" i="5"/>
  <c r="H54947" i="5"/>
  <c r="H54948" i="5"/>
  <c r="H54949" i="5"/>
  <c r="H54950" i="5"/>
  <c r="H54951" i="5"/>
  <c r="H54952" i="5"/>
  <c r="H54953" i="5"/>
  <c r="H54954" i="5"/>
  <c r="H54955" i="5"/>
  <c r="H54956" i="5"/>
  <c r="H54957" i="5"/>
  <c r="H54958" i="5"/>
  <c r="H54959" i="5"/>
  <c r="H54960" i="5"/>
  <c r="H54961" i="5"/>
  <c r="H54962" i="5"/>
  <c r="H54963" i="5"/>
  <c r="H54964" i="5"/>
  <c r="H54965" i="5"/>
  <c r="H54966" i="5"/>
  <c r="H54967" i="5"/>
  <c r="H54968" i="5"/>
  <c r="H54969" i="5"/>
  <c r="H54970" i="5"/>
  <c r="H54971" i="5"/>
  <c r="H54972" i="5"/>
  <c r="H54973" i="5"/>
  <c r="H54974" i="5"/>
  <c r="H54975" i="5"/>
  <c r="H54976" i="5"/>
  <c r="H54977" i="5"/>
  <c r="H54978" i="5"/>
  <c r="H54979" i="5"/>
  <c r="H54980" i="5"/>
  <c r="H54981" i="5"/>
  <c r="H54982" i="5"/>
  <c r="H54983" i="5"/>
  <c r="H54984" i="5"/>
  <c r="H54985" i="5"/>
  <c r="H54986" i="5"/>
  <c r="H54987" i="5"/>
  <c r="H54988" i="5"/>
  <c r="H54989" i="5"/>
  <c r="H54990" i="5"/>
  <c r="H54991" i="5"/>
  <c r="H54992" i="5"/>
  <c r="H54993" i="5"/>
  <c r="H54994" i="5"/>
  <c r="H54995" i="5"/>
  <c r="H54996" i="5"/>
  <c r="H54997" i="5"/>
  <c r="H54998" i="5"/>
  <c r="H54999" i="5"/>
  <c r="H55000" i="5"/>
  <c r="H55001" i="5"/>
  <c r="H55002" i="5"/>
  <c r="H55003" i="5"/>
  <c r="H55004" i="5"/>
  <c r="H55005" i="5"/>
  <c r="H55006" i="5"/>
  <c r="H55007" i="5"/>
  <c r="H55008" i="5"/>
  <c r="H55009" i="5"/>
  <c r="H55010" i="5"/>
  <c r="H55011" i="5"/>
  <c r="H55012" i="5"/>
  <c r="H55013" i="5"/>
  <c r="H55014" i="5"/>
  <c r="H55015" i="5"/>
  <c r="H55016" i="5"/>
  <c r="H55017" i="5"/>
  <c r="H55018" i="5"/>
  <c r="H55019" i="5"/>
  <c r="H55020" i="5"/>
  <c r="H55021" i="5"/>
  <c r="H55022" i="5"/>
  <c r="H55023" i="5"/>
  <c r="H55024" i="5"/>
  <c r="H55025" i="5"/>
  <c r="H55026" i="5"/>
  <c r="H55027" i="5"/>
  <c r="H55028" i="5"/>
  <c r="H55029" i="5"/>
  <c r="H55030" i="5"/>
  <c r="H55031" i="5"/>
  <c r="H55032" i="5"/>
  <c r="H55033" i="5"/>
  <c r="H55034" i="5"/>
  <c r="H55035" i="5"/>
  <c r="H55036" i="5"/>
  <c r="H55037" i="5"/>
  <c r="H55038" i="5"/>
  <c r="H55039" i="5"/>
  <c r="H55040" i="5"/>
  <c r="H55041" i="5"/>
  <c r="H55042" i="5"/>
  <c r="H55043" i="5"/>
  <c r="H55044" i="5"/>
  <c r="H55045" i="5"/>
  <c r="H55046" i="5"/>
  <c r="H55047" i="5"/>
  <c r="H55048" i="5"/>
  <c r="H55049" i="5"/>
  <c r="H55050" i="5"/>
  <c r="H55051" i="5"/>
  <c r="H55052" i="5"/>
  <c r="H55053" i="5"/>
  <c r="H55054" i="5"/>
  <c r="H55055" i="5"/>
  <c r="H55056" i="5"/>
  <c r="H55057" i="5"/>
  <c r="H55058" i="5"/>
  <c r="H55059" i="5"/>
  <c r="H55060" i="5"/>
  <c r="H55061" i="5"/>
  <c r="H55062" i="5"/>
  <c r="H55063" i="5"/>
  <c r="H55064" i="5"/>
  <c r="H55065" i="5"/>
  <c r="H55066" i="5"/>
  <c r="H55067" i="5"/>
  <c r="H55068" i="5"/>
  <c r="H55069" i="5"/>
  <c r="H55070" i="5"/>
  <c r="H55071" i="5"/>
  <c r="H55072" i="5"/>
  <c r="H55073" i="5"/>
  <c r="H55074" i="5"/>
  <c r="H55075" i="5"/>
  <c r="H55076" i="5"/>
  <c r="H55077" i="5"/>
  <c r="H55078" i="5"/>
  <c r="H55079" i="5"/>
  <c r="H55080" i="5"/>
  <c r="H55081" i="5"/>
  <c r="H55082" i="5"/>
  <c r="H55083" i="5"/>
  <c r="H55084" i="5"/>
  <c r="H55085" i="5"/>
  <c r="H55086" i="5"/>
  <c r="H55087" i="5"/>
  <c r="H55088" i="5"/>
  <c r="H55089" i="5"/>
  <c r="H55090" i="5"/>
  <c r="H55091" i="5"/>
  <c r="H55092" i="5"/>
  <c r="H55093" i="5"/>
  <c r="H55094" i="5"/>
  <c r="H55095" i="5"/>
  <c r="H55096" i="5"/>
  <c r="H55097" i="5"/>
  <c r="H55098" i="5"/>
  <c r="H55099" i="5"/>
  <c r="H55100" i="5"/>
  <c r="H55101" i="5"/>
  <c r="H55102" i="5"/>
  <c r="H55103" i="5"/>
  <c r="H55104" i="5"/>
  <c r="H55105" i="5"/>
  <c r="H55106" i="5"/>
  <c r="H55107" i="5"/>
  <c r="H55108" i="5"/>
  <c r="H55109" i="5"/>
  <c r="H55110" i="5"/>
  <c r="H55111" i="5"/>
  <c r="H55112" i="5"/>
  <c r="H55113" i="5"/>
  <c r="H55114" i="5"/>
  <c r="H55115" i="5"/>
  <c r="H55116" i="5"/>
  <c r="H55117" i="5"/>
  <c r="H55118" i="5"/>
  <c r="H55119" i="5"/>
  <c r="H55120" i="5"/>
  <c r="H55121" i="5"/>
  <c r="H55122" i="5"/>
  <c r="H55123" i="5"/>
  <c r="H55124" i="5"/>
  <c r="H55125" i="5"/>
  <c r="H55126" i="5"/>
  <c r="H55127" i="5"/>
  <c r="H55128" i="5"/>
  <c r="H55129" i="5"/>
  <c r="H55130" i="5"/>
  <c r="H55131" i="5"/>
  <c r="H55132" i="5"/>
  <c r="H55133" i="5"/>
  <c r="H55134" i="5"/>
  <c r="H55135" i="5"/>
  <c r="H55136" i="5"/>
  <c r="H55137" i="5"/>
  <c r="H55138" i="5"/>
  <c r="H55139" i="5"/>
  <c r="H55140" i="5"/>
  <c r="H55141" i="5"/>
  <c r="H55142" i="5"/>
  <c r="H55143" i="5"/>
  <c r="H55144" i="5"/>
  <c r="H55145" i="5"/>
  <c r="H55146" i="5"/>
  <c r="H55147" i="5"/>
  <c r="H55148" i="5"/>
  <c r="H55149" i="5"/>
  <c r="H55150" i="5"/>
  <c r="H55151" i="5"/>
  <c r="H55152" i="5"/>
  <c r="H55153" i="5"/>
  <c r="H55154" i="5"/>
  <c r="H55155" i="5"/>
  <c r="H55156" i="5"/>
  <c r="H55157" i="5"/>
  <c r="H55158" i="5"/>
  <c r="H55159" i="5"/>
  <c r="H55160" i="5"/>
  <c r="H55161" i="5"/>
  <c r="H55162" i="5"/>
  <c r="H55163" i="5"/>
  <c r="H55164" i="5"/>
  <c r="H55165" i="5"/>
  <c r="H55166" i="5"/>
  <c r="H55167" i="5"/>
  <c r="H55168" i="5"/>
  <c r="H55169" i="5"/>
  <c r="H55170" i="5"/>
  <c r="H55171" i="5"/>
  <c r="H55172" i="5"/>
  <c r="H55173" i="5"/>
  <c r="H55174" i="5"/>
  <c r="H55175" i="5"/>
  <c r="H55176" i="5"/>
  <c r="H55177" i="5"/>
  <c r="H55178" i="5"/>
  <c r="H55179" i="5"/>
  <c r="H55180" i="5"/>
  <c r="H55181" i="5"/>
  <c r="H55182" i="5"/>
  <c r="H55183" i="5"/>
  <c r="H55184" i="5"/>
  <c r="H55185" i="5"/>
  <c r="H55186" i="5"/>
  <c r="H55187" i="5"/>
  <c r="H55188" i="5"/>
  <c r="H55189" i="5"/>
  <c r="H55190" i="5"/>
  <c r="H55191" i="5"/>
  <c r="H55192" i="5"/>
  <c r="H55193" i="5"/>
  <c r="H55194" i="5"/>
  <c r="H55195" i="5"/>
  <c r="H55196" i="5"/>
  <c r="H55197" i="5"/>
  <c r="H55198" i="5"/>
  <c r="H55199" i="5"/>
  <c r="H55200" i="5"/>
  <c r="H55201" i="5"/>
  <c r="H55202" i="5"/>
  <c r="H55203" i="5"/>
  <c r="H55204" i="5"/>
  <c r="H55205" i="5"/>
  <c r="H55206" i="5"/>
  <c r="H55207" i="5"/>
  <c r="H55208" i="5"/>
  <c r="H55209" i="5"/>
  <c r="H55210" i="5"/>
  <c r="H55211" i="5"/>
  <c r="H55212" i="5"/>
  <c r="H55213" i="5"/>
  <c r="H55214" i="5"/>
  <c r="H55215" i="5"/>
  <c r="H55216" i="5"/>
  <c r="H55217" i="5"/>
  <c r="H55218" i="5"/>
  <c r="H55219" i="5"/>
  <c r="H55220" i="5"/>
  <c r="H55221" i="5"/>
  <c r="H55222" i="5"/>
  <c r="H55223" i="5"/>
  <c r="H55224" i="5"/>
  <c r="H55225" i="5"/>
  <c r="H55226" i="5"/>
  <c r="H55227" i="5"/>
  <c r="H55228" i="5"/>
  <c r="H55229" i="5"/>
  <c r="H55230" i="5"/>
  <c r="H55231" i="5"/>
  <c r="H55232" i="5"/>
  <c r="H55233" i="5"/>
  <c r="H55234" i="5"/>
  <c r="H55235" i="5"/>
  <c r="H55236" i="5"/>
  <c r="H55237" i="5"/>
  <c r="H55238" i="5"/>
  <c r="H55239" i="5"/>
  <c r="H55240" i="5"/>
  <c r="H55241" i="5"/>
  <c r="H55242" i="5"/>
  <c r="H55243" i="5"/>
  <c r="H55244" i="5"/>
  <c r="H55245" i="5"/>
  <c r="H55246" i="5"/>
  <c r="H55247" i="5"/>
  <c r="H55248" i="5"/>
  <c r="H55249" i="5"/>
  <c r="H55250" i="5"/>
  <c r="H55251" i="5"/>
  <c r="H55252" i="5"/>
  <c r="H55253" i="5"/>
  <c r="H55254" i="5"/>
  <c r="H55255" i="5"/>
  <c r="H55256" i="5"/>
  <c r="H55257" i="5"/>
  <c r="H55258" i="5"/>
  <c r="H55259" i="5"/>
  <c r="H55260" i="5"/>
  <c r="H55261" i="5"/>
  <c r="H55262" i="5"/>
  <c r="H55263" i="5"/>
  <c r="H55264" i="5"/>
  <c r="H55265" i="5"/>
  <c r="H55266" i="5"/>
  <c r="H55267" i="5"/>
  <c r="H55268" i="5"/>
  <c r="H55269" i="5"/>
  <c r="H55270" i="5"/>
  <c r="H55271" i="5"/>
  <c r="H55272" i="5"/>
  <c r="H55273" i="5"/>
  <c r="H55274" i="5"/>
  <c r="H55275" i="5"/>
  <c r="H55276" i="5"/>
  <c r="H55277" i="5"/>
  <c r="H55278" i="5"/>
  <c r="H55279" i="5"/>
  <c r="H55280" i="5"/>
  <c r="H55281" i="5"/>
  <c r="H55282" i="5"/>
  <c r="H55283" i="5"/>
  <c r="H55284" i="5"/>
  <c r="H55285" i="5"/>
  <c r="H55286" i="5"/>
  <c r="H55287" i="5"/>
  <c r="H55288" i="5"/>
  <c r="H55289" i="5"/>
  <c r="H55290" i="5"/>
  <c r="H55291" i="5"/>
  <c r="H55292" i="5"/>
  <c r="H55293" i="5"/>
  <c r="H55294" i="5"/>
  <c r="H55295" i="5"/>
  <c r="H55296" i="5"/>
  <c r="H55297" i="5"/>
  <c r="H55298" i="5"/>
  <c r="H55299" i="5"/>
  <c r="H55300" i="5"/>
  <c r="H55301" i="5"/>
  <c r="H55302" i="5"/>
  <c r="H55303" i="5"/>
  <c r="H55304" i="5"/>
  <c r="H55305" i="5"/>
  <c r="H55306" i="5"/>
  <c r="H55307" i="5"/>
  <c r="H55308" i="5"/>
  <c r="H55309" i="5"/>
  <c r="H55310" i="5"/>
  <c r="H55311" i="5"/>
  <c r="H55312" i="5"/>
  <c r="H55313" i="5"/>
  <c r="H55314" i="5"/>
  <c r="H55315" i="5"/>
  <c r="H55316" i="5"/>
  <c r="H55317" i="5"/>
  <c r="H55318" i="5"/>
  <c r="H55319" i="5"/>
  <c r="H55320" i="5"/>
  <c r="H55321" i="5"/>
  <c r="H55322" i="5"/>
  <c r="H55323" i="5"/>
  <c r="H55324" i="5"/>
  <c r="H55325" i="5"/>
  <c r="H55326" i="5"/>
  <c r="H55327" i="5"/>
  <c r="H55328" i="5"/>
  <c r="H55329" i="5"/>
  <c r="H55330" i="5"/>
  <c r="H55331" i="5"/>
  <c r="H55332" i="5"/>
  <c r="H55333" i="5"/>
  <c r="H55334" i="5"/>
  <c r="H55335" i="5"/>
  <c r="H55336" i="5"/>
  <c r="H55337" i="5"/>
  <c r="H55338" i="5"/>
  <c r="H55339" i="5"/>
  <c r="H55340" i="5"/>
  <c r="H55341" i="5"/>
  <c r="H55342" i="5"/>
  <c r="H55343" i="5"/>
  <c r="H55344" i="5"/>
  <c r="H55345" i="5"/>
  <c r="H55346" i="5"/>
  <c r="H55347" i="5"/>
  <c r="H55348" i="5"/>
  <c r="H55349" i="5"/>
  <c r="H55350" i="5"/>
  <c r="H55351" i="5"/>
  <c r="H55352" i="5"/>
  <c r="H55353" i="5"/>
  <c r="H55354" i="5"/>
  <c r="H55355" i="5"/>
  <c r="H55356" i="5"/>
  <c r="H55357" i="5"/>
  <c r="H55358" i="5"/>
  <c r="H55359" i="5"/>
  <c r="H55360" i="5"/>
  <c r="H55361" i="5"/>
  <c r="H55362" i="5"/>
  <c r="H55363" i="5"/>
  <c r="H55364" i="5"/>
  <c r="H55365" i="5"/>
  <c r="H55366" i="5"/>
  <c r="H55367" i="5"/>
  <c r="H55368" i="5"/>
  <c r="H55369" i="5"/>
  <c r="H55370" i="5"/>
  <c r="H55371" i="5"/>
  <c r="H55372" i="5"/>
  <c r="H55373" i="5"/>
  <c r="H55374" i="5"/>
  <c r="H55375" i="5"/>
  <c r="H55376" i="5"/>
  <c r="H55377" i="5"/>
  <c r="H55378" i="5"/>
  <c r="H55379" i="5"/>
  <c r="H55380" i="5"/>
  <c r="H55381" i="5"/>
  <c r="H55382" i="5"/>
  <c r="H55383" i="5"/>
  <c r="H55384" i="5"/>
  <c r="H55385" i="5"/>
  <c r="H55386" i="5"/>
  <c r="H55387" i="5"/>
  <c r="H55388" i="5"/>
  <c r="H55389" i="5"/>
  <c r="H55390" i="5"/>
  <c r="H55391" i="5"/>
  <c r="H55392" i="5"/>
  <c r="H55393" i="5"/>
  <c r="H55394" i="5"/>
  <c r="H55395" i="5"/>
  <c r="H55396" i="5"/>
  <c r="H55397" i="5"/>
  <c r="H55398" i="5"/>
  <c r="H55399" i="5"/>
  <c r="H55400" i="5"/>
  <c r="H55401" i="5"/>
  <c r="H55402" i="5"/>
  <c r="H55403" i="5"/>
  <c r="H55404" i="5"/>
  <c r="H55405" i="5"/>
  <c r="H55406" i="5"/>
  <c r="H55407" i="5"/>
  <c r="H55408" i="5"/>
  <c r="H55409" i="5"/>
  <c r="H55410" i="5"/>
  <c r="H55411" i="5"/>
  <c r="H55412" i="5"/>
  <c r="H55413" i="5"/>
  <c r="H55414" i="5"/>
  <c r="H55415" i="5"/>
  <c r="H55416" i="5"/>
  <c r="H55417" i="5"/>
  <c r="H55418" i="5"/>
  <c r="H55419" i="5"/>
  <c r="H55420" i="5"/>
  <c r="H55421" i="5"/>
  <c r="H55422" i="5"/>
  <c r="H55423" i="5"/>
  <c r="H55424" i="5"/>
  <c r="H55425" i="5"/>
  <c r="H55426" i="5"/>
  <c r="H55427" i="5"/>
  <c r="H55428" i="5"/>
  <c r="H55429" i="5"/>
  <c r="H55430" i="5"/>
  <c r="H55431" i="5"/>
  <c r="H55432" i="5"/>
  <c r="H55433" i="5"/>
  <c r="H55434" i="5"/>
  <c r="H55435" i="5"/>
  <c r="H55436" i="5"/>
  <c r="H55437" i="5"/>
  <c r="H55438" i="5"/>
  <c r="H55439" i="5"/>
  <c r="H55440" i="5"/>
  <c r="H55441" i="5"/>
  <c r="H55442" i="5"/>
  <c r="H55443" i="5"/>
  <c r="H55444" i="5"/>
  <c r="H55445" i="5"/>
  <c r="H55446" i="5"/>
  <c r="H55447" i="5"/>
  <c r="H55448" i="5"/>
  <c r="H55449" i="5"/>
  <c r="H55450" i="5"/>
  <c r="H55451" i="5"/>
  <c r="H55452" i="5"/>
  <c r="H55453" i="5"/>
  <c r="H55454" i="5"/>
  <c r="H55455" i="5"/>
  <c r="H55456" i="5"/>
  <c r="H55457" i="5"/>
  <c r="H55458" i="5"/>
  <c r="H55459" i="5"/>
  <c r="H55460" i="5"/>
  <c r="H55461" i="5"/>
  <c r="H55462" i="5"/>
  <c r="H55463" i="5"/>
  <c r="H55464" i="5"/>
  <c r="H55465" i="5"/>
  <c r="H55466" i="5"/>
  <c r="H55467" i="5"/>
  <c r="H55468" i="5"/>
  <c r="H55469" i="5"/>
  <c r="H55470" i="5"/>
  <c r="H55471" i="5"/>
  <c r="H55472" i="5"/>
  <c r="H55473" i="5"/>
  <c r="H55474" i="5"/>
  <c r="H55475" i="5"/>
  <c r="H55476" i="5"/>
  <c r="H55477" i="5"/>
  <c r="H55478" i="5"/>
  <c r="H55479" i="5"/>
  <c r="H55480" i="5"/>
  <c r="H55481" i="5"/>
  <c r="H55482" i="5"/>
  <c r="H55483" i="5"/>
  <c r="H55484" i="5"/>
  <c r="H55485" i="5"/>
  <c r="H55486" i="5"/>
  <c r="H55487" i="5"/>
  <c r="H55488" i="5"/>
  <c r="H55489" i="5"/>
  <c r="H55490" i="5"/>
  <c r="H55491" i="5"/>
  <c r="H55492" i="5"/>
  <c r="H55493" i="5"/>
  <c r="H55494" i="5"/>
  <c r="H55495" i="5"/>
  <c r="H55496" i="5"/>
  <c r="H55497" i="5"/>
  <c r="H55498" i="5"/>
  <c r="H55499" i="5"/>
  <c r="H55500" i="5"/>
  <c r="H55501" i="5"/>
  <c r="H55502" i="5"/>
  <c r="H55503" i="5"/>
  <c r="H55504" i="5"/>
  <c r="H55505" i="5"/>
  <c r="H55506" i="5"/>
  <c r="H55507" i="5"/>
  <c r="H55508" i="5"/>
  <c r="H55509" i="5"/>
  <c r="H55510" i="5"/>
  <c r="H55511" i="5"/>
  <c r="H55512" i="5"/>
  <c r="H55513" i="5"/>
  <c r="H55514" i="5"/>
  <c r="H55515" i="5"/>
  <c r="H55516" i="5"/>
  <c r="H55517" i="5"/>
  <c r="H55518" i="5"/>
  <c r="H55519" i="5"/>
  <c r="H55520" i="5"/>
  <c r="H55521" i="5"/>
  <c r="H55522" i="5"/>
  <c r="H55523" i="5"/>
  <c r="H55524" i="5"/>
  <c r="H55525" i="5"/>
  <c r="H55526" i="5"/>
  <c r="H55527" i="5"/>
  <c r="H55528" i="5"/>
  <c r="H55529" i="5"/>
  <c r="H55530" i="5"/>
  <c r="H55531" i="5"/>
  <c r="H55532" i="5"/>
  <c r="H55533" i="5"/>
  <c r="H55534" i="5"/>
  <c r="H55535" i="5"/>
  <c r="H55536" i="5"/>
  <c r="H55537" i="5"/>
  <c r="H55538" i="5"/>
  <c r="H55539" i="5"/>
  <c r="H55540" i="5"/>
  <c r="H55541" i="5"/>
  <c r="H55542" i="5"/>
  <c r="H55543" i="5"/>
  <c r="H55544" i="5"/>
  <c r="H55545" i="5"/>
  <c r="H55546" i="5"/>
  <c r="H55547" i="5"/>
  <c r="H55548" i="5"/>
  <c r="H55549" i="5"/>
  <c r="H55550" i="5"/>
  <c r="H55551" i="5"/>
  <c r="H55552" i="5"/>
  <c r="H55553" i="5"/>
  <c r="H55554" i="5"/>
  <c r="H55555" i="5"/>
  <c r="H55556" i="5"/>
  <c r="H55557" i="5"/>
  <c r="H55558" i="5"/>
  <c r="H55559" i="5"/>
  <c r="H55560" i="5"/>
  <c r="H55561" i="5"/>
  <c r="H55562" i="5"/>
  <c r="H55563" i="5"/>
  <c r="H55564" i="5"/>
  <c r="H55565" i="5"/>
  <c r="H55566" i="5"/>
  <c r="H55567" i="5"/>
  <c r="H55568" i="5"/>
  <c r="H55569" i="5"/>
  <c r="H55570" i="5"/>
  <c r="H55571" i="5"/>
  <c r="H55572" i="5"/>
  <c r="H55573" i="5"/>
  <c r="H55574" i="5"/>
  <c r="H55575" i="5"/>
  <c r="H55576" i="5"/>
  <c r="H55577" i="5"/>
  <c r="H55578" i="5"/>
  <c r="H55579" i="5"/>
  <c r="H55580" i="5"/>
  <c r="H55581" i="5"/>
  <c r="H55582" i="5"/>
  <c r="H55583" i="5"/>
  <c r="H55584" i="5"/>
  <c r="H55585" i="5"/>
  <c r="H55586" i="5"/>
  <c r="H55587" i="5"/>
  <c r="H55588" i="5"/>
  <c r="H55589" i="5"/>
  <c r="H55590" i="5"/>
  <c r="H55591" i="5"/>
  <c r="H55592" i="5"/>
  <c r="H55593" i="5"/>
  <c r="H55594" i="5"/>
  <c r="H55595" i="5"/>
  <c r="H55596" i="5"/>
  <c r="H55597" i="5"/>
  <c r="H55598" i="5"/>
  <c r="H55599" i="5"/>
  <c r="H55600" i="5"/>
  <c r="H55601" i="5"/>
  <c r="H55602" i="5"/>
  <c r="H55603" i="5"/>
  <c r="H55604" i="5"/>
  <c r="H55605" i="5"/>
  <c r="H55606" i="5"/>
  <c r="H55607" i="5"/>
  <c r="H55608" i="5"/>
  <c r="H55609" i="5"/>
  <c r="H55610" i="5"/>
  <c r="H55611" i="5"/>
  <c r="H55612" i="5"/>
  <c r="H55613" i="5"/>
  <c r="H55614" i="5"/>
  <c r="H55615" i="5"/>
  <c r="H55616" i="5"/>
  <c r="H55617" i="5"/>
  <c r="H55618" i="5"/>
  <c r="H55619" i="5"/>
  <c r="H55620" i="5"/>
  <c r="H55621" i="5"/>
  <c r="H55622" i="5"/>
  <c r="H55623" i="5"/>
  <c r="H55624" i="5"/>
  <c r="H55625" i="5"/>
  <c r="H55626" i="5"/>
  <c r="H55627" i="5"/>
  <c r="H55628" i="5"/>
  <c r="H55629" i="5"/>
  <c r="H55630" i="5"/>
  <c r="H55631" i="5"/>
  <c r="H55632" i="5"/>
  <c r="H55633" i="5"/>
  <c r="H55634" i="5"/>
  <c r="H55635" i="5"/>
  <c r="H55636" i="5"/>
  <c r="H55637" i="5"/>
  <c r="H55638" i="5"/>
  <c r="H55639" i="5"/>
  <c r="H55640" i="5"/>
  <c r="H55641" i="5"/>
  <c r="H55642" i="5"/>
  <c r="H55643" i="5"/>
  <c r="H55644" i="5"/>
  <c r="H55645" i="5"/>
  <c r="H55646" i="5"/>
  <c r="H55647" i="5"/>
  <c r="H55648" i="5"/>
  <c r="H55649" i="5"/>
  <c r="H55650" i="5"/>
  <c r="H55651" i="5"/>
  <c r="H55652" i="5"/>
  <c r="H55653" i="5"/>
  <c r="H55654" i="5"/>
  <c r="H55655" i="5"/>
  <c r="H55656" i="5"/>
  <c r="H55657" i="5"/>
  <c r="H55658" i="5"/>
  <c r="H55659" i="5"/>
  <c r="H55660" i="5"/>
  <c r="H55661" i="5"/>
  <c r="H55662" i="5"/>
  <c r="H55663" i="5"/>
  <c r="H55664" i="5"/>
  <c r="H55665" i="5"/>
  <c r="H55666" i="5"/>
  <c r="H55667" i="5"/>
  <c r="H55668" i="5"/>
  <c r="H55669" i="5"/>
  <c r="H55670" i="5"/>
  <c r="H55671" i="5"/>
  <c r="H55672" i="5"/>
  <c r="H55673" i="5"/>
  <c r="H55674" i="5"/>
  <c r="H55675" i="5"/>
  <c r="H55676" i="5"/>
  <c r="H55677" i="5"/>
  <c r="H55678" i="5"/>
  <c r="H55679" i="5"/>
  <c r="H55680" i="5"/>
  <c r="H55681" i="5"/>
  <c r="H55682" i="5"/>
  <c r="H55683" i="5"/>
  <c r="H55684" i="5"/>
  <c r="H55685" i="5"/>
  <c r="H55686" i="5"/>
  <c r="H55687" i="5"/>
  <c r="H55688" i="5"/>
  <c r="H55689" i="5"/>
  <c r="H55690" i="5"/>
  <c r="H55691" i="5"/>
  <c r="H55692" i="5"/>
  <c r="H55693" i="5"/>
  <c r="H55694" i="5"/>
  <c r="H55695" i="5"/>
  <c r="H55696" i="5"/>
  <c r="H55697" i="5"/>
  <c r="H55698" i="5"/>
  <c r="H55699" i="5"/>
  <c r="H55700" i="5"/>
  <c r="H55701" i="5"/>
  <c r="H55702" i="5"/>
  <c r="H55703" i="5"/>
  <c r="H55704" i="5"/>
  <c r="H55705" i="5"/>
  <c r="H55706" i="5"/>
  <c r="H55707" i="5"/>
  <c r="H55708" i="5"/>
  <c r="H55709" i="5"/>
  <c r="H55710" i="5"/>
  <c r="H55711" i="5"/>
  <c r="H55712" i="5"/>
  <c r="H55713" i="5"/>
  <c r="H55714" i="5"/>
  <c r="H55715" i="5"/>
  <c r="H55716" i="5"/>
  <c r="H55717" i="5"/>
  <c r="H55718" i="5"/>
  <c r="H55719" i="5"/>
  <c r="H55720" i="5"/>
  <c r="H55721" i="5"/>
  <c r="H55722" i="5"/>
  <c r="H55723" i="5"/>
  <c r="H55724" i="5"/>
  <c r="H55725" i="5"/>
  <c r="H55726" i="5"/>
  <c r="H55727" i="5"/>
  <c r="H55728" i="5"/>
  <c r="H55729" i="5"/>
  <c r="H55730" i="5"/>
  <c r="H55731" i="5"/>
  <c r="H55732" i="5"/>
  <c r="H55733" i="5"/>
  <c r="H55734" i="5"/>
  <c r="H55735" i="5"/>
  <c r="H55736" i="5"/>
  <c r="H55737" i="5"/>
  <c r="H55738" i="5"/>
  <c r="H55739" i="5"/>
  <c r="H55740" i="5"/>
  <c r="H55741" i="5"/>
  <c r="H55742" i="5"/>
  <c r="H55743" i="5"/>
  <c r="H55744" i="5"/>
  <c r="H55745" i="5"/>
  <c r="H55746" i="5"/>
  <c r="H55747" i="5"/>
  <c r="H55748" i="5"/>
  <c r="H55749" i="5"/>
  <c r="H55750" i="5"/>
  <c r="H55751" i="5"/>
  <c r="H55752" i="5"/>
  <c r="H55753" i="5"/>
  <c r="H55754" i="5"/>
  <c r="H55755" i="5"/>
  <c r="H55756" i="5"/>
  <c r="H55757" i="5"/>
  <c r="H55758" i="5"/>
  <c r="H55759" i="5"/>
  <c r="H55760" i="5"/>
  <c r="H55761" i="5"/>
  <c r="H55762" i="5"/>
  <c r="H55763" i="5"/>
  <c r="H55764" i="5"/>
  <c r="H55765" i="5"/>
  <c r="H55766" i="5"/>
  <c r="H55767" i="5"/>
  <c r="H55768" i="5"/>
  <c r="H55769" i="5"/>
  <c r="H55770" i="5"/>
  <c r="H55771" i="5"/>
  <c r="H55772" i="5"/>
  <c r="H55773" i="5"/>
  <c r="H55774" i="5"/>
  <c r="H55775" i="5"/>
  <c r="H55776" i="5"/>
  <c r="H55777" i="5"/>
  <c r="H55778" i="5"/>
  <c r="H55779" i="5"/>
  <c r="H55780" i="5"/>
  <c r="H55781" i="5"/>
  <c r="H55782" i="5"/>
  <c r="H55783" i="5"/>
  <c r="H55784" i="5"/>
  <c r="H55785" i="5"/>
  <c r="H55786" i="5"/>
  <c r="H55787" i="5"/>
  <c r="H55788" i="5"/>
  <c r="H55789" i="5"/>
  <c r="H55790" i="5"/>
  <c r="H55791" i="5"/>
  <c r="H55792" i="5"/>
  <c r="H55793" i="5"/>
  <c r="H55794" i="5"/>
  <c r="H55795" i="5"/>
  <c r="H55796" i="5"/>
  <c r="H55797" i="5"/>
  <c r="H55798" i="5"/>
  <c r="H55799" i="5"/>
  <c r="H55800" i="5"/>
  <c r="H55801" i="5"/>
  <c r="H55802" i="5"/>
  <c r="H55803" i="5"/>
  <c r="H55804" i="5"/>
  <c r="H55805" i="5"/>
  <c r="H55806" i="5"/>
  <c r="H55807" i="5"/>
  <c r="H55808" i="5"/>
  <c r="H55809" i="5"/>
  <c r="H55810" i="5"/>
  <c r="H55811" i="5"/>
  <c r="H55812" i="5"/>
  <c r="H55813" i="5"/>
  <c r="H55814" i="5"/>
  <c r="H55815" i="5"/>
  <c r="H55816" i="5"/>
  <c r="H55817" i="5"/>
  <c r="H55818" i="5"/>
  <c r="H55819" i="5"/>
  <c r="H55820" i="5"/>
  <c r="H55821" i="5"/>
  <c r="H55822" i="5"/>
  <c r="H55823" i="5"/>
  <c r="H55824" i="5"/>
  <c r="H55825" i="5"/>
  <c r="H55826" i="5"/>
  <c r="H55827" i="5"/>
  <c r="H55828" i="5"/>
  <c r="H55829" i="5"/>
  <c r="H55830" i="5"/>
  <c r="H55831" i="5"/>
  <c r="H55832" i="5"/>
  <c r="H55833" i="5"/>
  <c r="H55834" i="5"/>
  <c r="H55835" i="5"/>
  <c r="H55836" i="5"/>
  <c r="H55837" i="5"/>
  <c r="H55838" i="5"/>
  <c r="H55839" i="5"/>
  <c r="H55840" i="5"/>
  <c r="H55841" i="5"/>
  <c r="H55842" i="5"/>
  <c r="H55843" i="5"/>
  <c r="H55844" i="5"/>
  <c r="H55845" i="5"/>
  <c r="H55846" i="5"/>
  <c r="H55847" i="5"/>
  <c r="H55848" i="5"/>
  <c r="H55849" i="5"/>
  <c r="H55850" i="5"/>
  <c r="H55851" i="5"/>
  <c r="H55852" i="5"/>
  <c r="H55853" i="5"/>
  <c r="H55854" i="5"/>
  <c r="H55855" i="5"/>
  <c r="H55856" i="5"/>
  <c r="H55857" i="5"/>
  <c r="H55858" i="5"/>
  <c r="H55859" i="5"/>
  <c r="H55860" i="5"/>
  <c r="H55861" i="5"/>
  <c r="H55862" i="5"/>
  <c r="H55863" i="5"/>
  <c r="H55864" i="5"/>
  <c r="H55865" i="5"/>
  <c r="H55866" i="5"/>
  <c r="H55867" i="5"/>
  <c r="H55868" i="5"/>
  <c r="H55869" i="5"/>
  <c r="H55870" i="5"/>
  <c r="H55871" i="5"/>
  <c r="H55872" i="5"/>
  <c r="H55873" i="5"/>
  <c r="H55874" i="5"/>
  <c r="H55875" i="5"/>
  <c r="H55876" i="5"/>
  <c r="H55877" i="5"/>
  <c r="H55878" i="5"/>
  <c r="H55879" i="5"/>
  <c r="H55880" i="5"/>
  <c r="H55881" i="5"/>
  <c r="H55882" i="5"/>
  <c r="H55883" i="5"/>
  <c r="H55884" i="5"/>
  <c r="H55885" i="5"/>
  <c r="H55886" i="5"/>
  <c r="H55887" i="5"/>
  <c r="H55888" i="5"/>
  <c r="H55889" i="5"/>
  <c r="H55890" i="5"/>
  <c r="H55891" i="5"/>
  <c r="H55892" i="5"/>
  <c r="H55893" i="5"/>
  <c r="H55894" i="5"/>
  <c r="H55895" i="5"/>
  <c r="H55896" i="5"/>
  <c r="H55897" i="5"/>
  <c r="H55898" i="5"/>
  <c r="H55899" i="5"/>
  <c r="H55900" i="5"/>
  <c r="H55901" i="5"/>
  <c r="H55902" i="5"/>
  <c r="H55903" i="5"/>
  <c r="H55904" i="5"/>
  <c r="H55905" i="5"/>
  <c r="H55906" i="5"/>
  <c r="H55907" i="5"/>
  <c r="H55908" i="5"/>
  <c r="H55909" i="5"/>
  <c r="H55910" i="5"/>
  <c r="H55911" i="5"/>
  <c r="H55912" i="5"/>
  <c r="H55913" i="5"/>
  <c r="H55914" i="5"/>
  <c r="H55915" i="5"/>
  <c r="H55916" i="5"/>
  <c r="H55917" i="5"/>
  <c r="H55918" i="5"/>
  <c r="H55919" i="5"/>
  <c r="H55920" i="5"/>
  <c r="H55921" i="5"/>
  <c r="H55922" i="5"/>
  <c r="H55923" i="5"/>
  <c r="H55924" i="5"/>
  <c r="H55925" i="5"/>
  <c r="H55926" i="5"/>
  <c r="H55927" i="5"/>
  <c r="H55928" i="5"/>
  <c r="H55929" i="5"/>
  <c r="H55930" i="5"/>
  <c r="H55931" i="5"/>
  <c r="H55932" i="5"/>
  <c r="H55933" i="5"/>
  <c r="H55934" i="5"/>
  <c r="H55935" i="5"/>
  <c r="H55936" i="5"/>
  <c r="H55937" i="5"/>
  <c r="H55938" i="5"/>
  <c r="H55939" i="5"/>
  <c r="H55940" i="5"/>
  <c r="H55941" i="5"/>
  <c r="H55942" i="5"/>
  <c r="H55943" i="5"/>
  <c r="H55944" i="5"/>
  <c r="H55945" i="5"/>
  <c r="H55946" i="5"/>
  <c r="H55947" i="5"/>
  <c r="H55948" i="5"/>
  <c r="H55949" i="5"/>
  <c r="H55950" i="5"/>
  <c r="H55951" i="5"/>
  <c r="H55952" i="5"/>
  <c r="H55953" i="5"/>
  <c r="H55954" i="5"/>
  <c r="H55955" i="5"/>
  <c r="H55956" i="5"/>
  <c r="H55957" i="5"/>
  <c r="H55958" i="5"/>
  <c r="H55959" i="5"/>
  <c r="H55960" i="5"/>
  <c r="H55961" i="5"/>
  <c r="H55962" i="5"/>
  <c r="H55963" i="5"/>
  <c r="H55964" i="5"/>
  <c r="H55965" i="5"/>
  <c r="H55966" i="5"/>
  <c r="H55967" i="5"/>
  <c r="H55968" i="5"/>
  <c r="H55969" i="5"/>
  <c r="H55970" i="5"/>
  <c r="H55971" i="5"/>
  <c r="H55972" i="5"/>
  <c r="H55973" i="5"/>
  <c r="H55974" i="5"/>
  <c r="H55975" i="5"/>
  <c r="H55976" i="5"/>
  <c r="H55977" i="5"/>
  <c r="H55978" i="5"/>
  <c r="H55979" i="5"/>
  <c r="H55980" i="5"/>
  <c r="H55981" i="5"/>
  <c r="H55982" i="5"/>
  <c r="H55983" i="5"/>
  <c r="H55984" i="5"/>
  <c r="H55985" i="5"/>
  <c r="H55986" i="5"/>
  <c r="H55987" i="5"/>
  <c r="H55988" i="5"/>
  <c r="H55989" i="5"/>
  <c r="H55990" i="5"/>
  <c r="H55991" i="5"/>
  <c r="H55992" i="5"/>
  <c r="H55993" i="5"/>
  <c r="H55994" i="5"/>
  <c r="H55995" i="5"/>
  <c r="H55996" i="5"/>
  <c r="H55997" i="5"/>
  <c r="H55998" i="5"/>
  <c r="H55999" i="5"/>
  <c r="H56000" i="5"/>
  <c r="H56001" i="5"/>
  <c r="H56002" i="5"/>
  <c r="H56003" i="5"/>
  <c r="H56004" i="5"/>
  <c r="H56005" i="5"/>
  <c r="H56006" i="5"/>
  <c r="H56007" i="5"/>
  <c r="H56008" i="5"/>
  <c r="H56009" i="5"/>
  <c r="H56010" i="5"/>
  <c r="H56011" i="5"/>
  <c r="H56012" i="5"/>
  <c r="H56013" i="5"/>
  <c r="H56014" i="5"/>
  <c r="H56015" i="5"/>
  <c r="H56016" i="5"/>
  <c r="H56017" i="5"/>
  <c r="H56018" i="5"/>
  <c r="H56019" i="5"/>
  <c r="H56020" i="5"/>
  <c r="H56021" i="5"/>
  <c r="H56022" i="5"/>
  <c r="H56023" i="5"/>
  <c r="H56024" i="5"/>
  <c r="H56025" i="5"/>
  <c r="H56026" i="5"/>
  <c r="H56027" i="5"/>
  <c r="H56028" i="5"/>
  <c r="H56029" i="5"/>
  <c r="H56030" i="5"/>
  <c r="H56031" i="5"/>
  <c r="H56032" i="5"/>
  <c r="H56033" i="5"/>
  <c r="H56034" i="5"/>
  <c r="H56035" i="5"/>
  <c r="H56036" i="5"/>
  <c r="H56037" i="5"/>
  <c r="H56038" i="5"/>
  <c r="H56039" i="5"/>
  <c r="H56040" i="5"/>
  <c r="H56041" i="5"/>
  <c r="H56042" i="5"/>
  <c r="H56043" i="5"/>
  <c r="H56044" i="5"/>
  <c r="H56045" i="5"/>
  <c r="H56046" i="5"/>
  <c r="H56047" i="5"/>
  <c r="H56048" i="5"/>
  <c r="H56049" i="5"/>
  <c r="H56050" i="5"/>
  <c r="H56051" i="5"/>
  <c r="H56052" i="5"/>
  <c r="H56053" i="5"/>
  <c r="H56054" i="5"/>
  <c r="H56055" i="5"/>
  <c r="H56056" i="5"/>
  <c r="H56057" i="5"/>
  <c r="H56058" i="5"/>
  <c r="H56059" i="5"/>
  <c r="H56060" i="5"/>
  <c r="H56061" i="5"/>
  <c r="H56062" i="5"/>
  <c r="H56063" i="5"/>
  <c r="H56064" i="5"/>
  <c r="H56065" i="5"/>
  <c r="H56066" i="5"/>
  <c r="H56067" i="5"/>
  <c r="H56068" i="5"/>
  <c r="H56069" i="5"/>
  <c r="H56070" i="5"/>
  <c r="H56071" i="5"/>
  <c r="H56072" i="5"/>
  <c r="H56073" i="5"/>
  <c r="H56074" i="5"/>
  <c r="H56075" i="5"/>
  <c r="H56076" i="5"/>
  <c r="H56077" i="5"/>
  <c r="H56078" i="5"/>
  <c r="H56079" i="5"/>
  <c r="H56080" i="5"/>
  <c r="H56081" i="5"/>
  <c r="H56082" i="5"/>
  <c r="H56083" i="5"/>
  <c r="H56084" i="5"/>
  <c r="H56085" i="5"/>
  <c r="H56086" i="5"/>
  <c r="H56087" i="5"/>
  <c r="H56088" i="5"/>
  <c r="H56089" i="5"/>
  <c r="H56090" i="5"/>
  <c r="H56091" i="5"/>
  <c r="H56092" i="5"/>
  <c r="H56093" i="5"/>
  <c r="H56094" i="5"/>
  <c r="H56095" i="5"/>
  <c r="H56096" i="5"/>
  <c r="H56097" i="5"/>
  <c r="H56098" i="5"/>
  <c r="H56099" i="5"/>
  <c r="H56100" i="5"/>
  <c r="H56101" i="5"/>
  <c r="H56102" i="5"/>
  <c r="H56103" i="5"/>
  <c r="H56104" i="5"/>
  <c r="H56105" i="5"/>
  <c r="H56106" i="5"/>
  <c r="H56107" i="5"/>
  <c r="H56108" i="5"/>
  <c r="H56109" i="5"/>
  <c r="H56110" i="5"/>
  <c r="H56111" i="5"/>
  <c r="H56112" i="5"/>
  <c r="H56113" i="5"/>
  <c r="H56114" i="5"/>
  <c r="H56115" i="5"/>
  <c r="H56116" i="5"/>
  <c r="H56117" i="5"/>
  <c r="H56118" i="5"/>
  <c r="H56119" i="5"/>
  <c r="H56120" i="5"/>
  <c r="H56121" i="5"/>
  <c r="H56122" i="5"/>
  <c r="H56123" i="5"/>
  <c r="H56124" i="5"/>
  <c r="H56125" i="5"/>
  <c r="H56126" i="5"/>
  <c r="H56127" i="5"/>
  <c r="H56128" i="5"/>
  <c r="H56129" i="5"/>
  <c r="H56130" i="5"/>
  <c r="H56131" i="5"/>
  <c r="H56132" i="5"/>
  <c r="H56133" i="5"/>
  <c r="H56134" i="5"/>
  <c r="H56135" i="5"/>
  <c r="H56136" i="5"/>
  <c r="H56137" i="5"/>
  <c r="H56138" i="5"/>
  <c r="H56139" i="5"/>
  <c r="H56140" i="5"/>
  <c r="H56141" i="5"/>
  <c r="H56142" i="5"/>
  <c r="H56143" i="5"/>
  <c r="H56144" i="5"/>
  <c r="H56145" i="5"/>
  <c r="H56146" i="5"/>
  <c r="H56147" i="5"/>
  <c r="H56148" i="5"/>
  <c r="H56149" i="5"/>
  <c r="H56150" i="5"/>
  <c r="H56151" i="5"/>
  <c r="H56152" i="5"/>
  <c r="H56153" i="5"/>
  <c r="H56154" i="5"/>
  <c r="H56155" i="5"/>
  <c r="H56156" i="5"/>
  <c r="H56157" i="5"/>
  <c r="H56158" i="5"/>
  <c r="H56159" i="5"/>
  <c r="H56160" i="5"/>
  <c r="H56161" i="5"/>
  <c r="H56162" i="5"/>
  <c r="H56163" i="5"/>
  <c r="H56164" i="5"/>
  <c r="H56165" i="5"/>
  <c r="H56166" i="5"/>
  <c r="H56167" i="5"/>
  <c r="H56168" i="5"/>
  <c r="H56169" i="5"/>
  <c r="H56170" i="5"/>
  <c r="H56171" i="5"/>
  <c r="H56172" i="5"/>
  <c r="H56173" i="5"/>
  <c r="H56174" i="5"/>
  <c r="H56175" i="5"/>
  <c r="H56176" i="5"/>
  <c r="H56177" i="5"/>
  <c r="H56178" i="5"/>
  <c r="H56179" i="5"/>
  <c r="H56180" i="5"/>
  <c r="H56181" i="5"/>
  <c r="H56182" i="5"/>
  <c r="H56183" i="5"/>
  <c r="H56184" i="5"/>
  <c r="H56185" i="5"/>
  <c r="H56186" i="5"/>
  <c r="H56187" i="5"/>
  <c r="H56188" i="5"/>
  <c r="H56189" i="5"/>
  <c r="H56190" i="5"/>
  <c r="H56191" i="5"/>
  <c r="H56192" i="5"/>
  <c r="H56193" i="5"/>
  <c r="H56194" i="5"/>
  <c r="H56195" i="5"/>
  <c r="H56196" i="5"/>
  <c r="H56197" i="5"/>
  <c r="H56198" i="5"/>
  <c r="H56199" i="5"/>
  <c r="H56200" i="5"/>
  <c r="H56201" i="5"/>
  <c r="H56202" i="5"/>
  <c r="H56203" i="5"/>
  <c r="H56204" i="5"/>
  <c r="H56205" i="5"/>
  <c r="H56206" i="5"/>
  <c r="H56207" i="5"/>
  <c r="H56208" i="5"/>
  <c r="H56209" i="5"/>
  <c r="H56210" i="5"/>
  <c r="H56211" i="5"/>
  <c r="H56212" i="5"/>
  <c r="H56213" i="5"/>
  <c r="H56214" i="5"/>
  <c r="H56215" i="5"/>
  <c r="H56216" i="5"/>
  <c r="H56217" i="5"/>
  <c r="H56218" i="5"/>
  <c r="H56219" i="5"/>
  <c r="H56220" i="5"/>
  <c r="H56221" i="5"/>
  <c r="H56222" i="5"/>
  <c r="H56223" i="5"/>
  <c r="H56224" i="5"/>
  <c r="H56225" i="5"/>
  <c r="H56226" i="5"/>
  <c r="H56227" i="5"/>
  <c r="H56228" i="5"/>
  <c r="H56229" i="5"/>
  <c r="H56230" i="5"/>
  <c r="H56231" i="5"/>
  <c r="H56232" i="5"/>
  <c r="H56233" i="5"/>
  <c r="H56234" i="5"/>
  <c r="H56235" i="5"/>
  <c r="H56236" i="5"/>
  <c r="H56237" i="5"/>
  <c r="H56238" i="5"/>
  <c r="H56239" i="5"/>
  <c r="H56240" i="5"/>
  <c r="H56241" i="5"/>
  <c r="H56242" i="5"/>
  <c r="H56243" i="5"/>
  <c r="H56244" i="5"/>
  <c r="H56245" i="5"/>
  <c r="H56246" i="5"/>
  <c r="H56247" i="5"/>
  <c r="H56248" i="5"/>
  <c r="H56249" i="5"/>
  <c r="H56250" i="5"/>
  <c r="H56251" i="5"/>
  <c r="H56252" i="5"/>
  <c r="H56253" i="5"/>
  <c r="H56254" i="5"/>
  <c r="H56255" i="5"/>
  <c r="H56256" i="5"/>
  <c r="H56257" i="5"/>
  <c r="H56258" i="5"/>
  <c r="H56259" i="5"/>
  <c r="H56260" i="5"/>
  <c r="H56261" i="5"/>
  <c r="H56262" i="5"/>
  <c r="H56263" i="5"/>
  <c r="H56264" i="5"/>
  <c r="H56265" i="5"/>
  <c r="H56266" i="5"/>
  <c r="H56267" i="5"/>
  <c r="H56268" i="5"/>
  <c r="H56269" i="5"/>
  <c r="H56270" i="5"/>
  <c r="H56271" i="5"/>
  <c r="H56272" i="5"/>
  <c r="H56273" i="5"/>
  <c r="H56274" i="5"/>
  <c r="H56275" i="5"/>
  <c r="H56276" i="5"/>
  <c r="H56277" i="5"/>
  <c r="H56278" i="5"/>
  <c r="H56279" i="5"/>
  <c r="H56280" i="5"/>
  <c r="H56281" i="5"/>
  <c r="H56282" i="5"/>
  <c r="H56283" i="5"/>
  <c r="H56284" i="5"/>
  <c r="H56285" i="5"/>
  <c r="H56286" i="5"/>
  <c r="H56287" i="5"/>
  <c r="H56288" i="5"/>
  <c r="H56289" i="5"/>
  <c r="H56290" i="5"/>
  <c r="H56291" i="5"/>
  <c r="H56292" i="5"/>
  <c r="H56293" i="5"/>
  <c r="H56294" i="5"/>
  <c r="H56295" i="5"/>
  <c r="H56296" i="5"/>
  <c r="H56297" i="5"/>
  <c r="H56298" i="5"/>
  <c r="H56299" i="5"/>
  <c r="H56300" i="5"/>
  <c r="H56301" i="5"/>
  <c r="H56302" i="5"/>
  <c r="H56303" i="5"/>
  <c r="H56304" i="5"/>
  <c r="H56305" i="5"/>
  <c r="H56306" i="5"/>
  <c r="H56307" i="5"/>
  <c r="H56308" i="5"/>
  <c r="H56309" i="5"/>
  <c r="H56310" i="5"/>
  <c r="H56311" i="5"/>
  <c r="H56312" i="5"/>
  <c r="H56313" i="5"/>
  <c r="H56314" i="5"/>
  <c r="H56315" i="5"/>
  <c r="H56316" i="5"/>
  <c r="H56317" i="5"/>
  <c r="H56318" i="5"/>
  <c r="H56319" i="5"/>
  <c r="H56320" i="5"/>
  <c r="H56321" i="5"/>
  <c r="H56322" i="5"/>
  <c r="H56323" i="5"/>
  <c r="H56324" i="5"/>
  <c r="H56325" i="5"/>
  <c r="H56326" i="5"/>
  <c r="H56327" i="5"/>
  <c r="H56328" i="5"/>
  <c r="H56329" i="5"/>
  <c r="H56330" i="5"/>
  <c r="H56331" i="5"/>
  <c r="H56332" i="5"/>
  <c r="H56333" i="5"/>
  <c r="H56334" i="5"/>
  <c r="H56335" i="5"/>
  <c r="H56336" i="5"/>
  <c r="H56337" i="5"/>
  <c r="H56338" i="5"/>
  <c r="H56339" i="5"/>
  <c r="H56340" i="5"/>
  <c r="H56341" i="5"/>
  <c r="H56342" i="5"/>
  <c r="H56343" i="5"/>
  <c r="H56344" i="5"/>
  <c r="H56345" i="5"/>
  <c r="H56346" i="5"/>
  <c r="H56347" i="5"/>
  <c r="H56348" i="5"/>
  <c r="H56349" i="5"/>
  <c r="H56350" i="5"/>
  <c r="H56351" i="5"/>
  <c r="H56352" i="5"/>
  <c r="H56353" i="5"/>
  <c r="H56354" i="5"/>
  <c r="H56355" i="5"/>
  <c r="H56356" i="5"/>
  <c r="H56357" i="5"/>
  <c r="H56358" i="5"/>
  <c r="H56359" i="5"/>
  <c r="H56360" i="5"/>
  <c r="H56361" i="5"/>
  <c r="H56362" i="5"/>
  <c r="H56363" i="5"/>
  <c r="H56364" i="5"/>
  <c r="H56365" i="5"/>
  <c r="H56366" i="5"/>
  <c r="H56367" i="5"/>
  <c r="H56368" i="5"/>
  <c r="H56369" i="5"/>
  <c r="H56370" i="5"/>
  <c r="H56371" i="5"/>
  <c r="H56372" i="5"/>
  <c r="H56373" i="5"/>
  <c r="H56374" i="5"/>
  <c r="H56375" i="5"/>
  <c r="H56376" i="5"/>
  <c r="H56377" i="5"/>
  <c r="H56378" i="5"/>
  <c r="H56379" i="5"/>
  <c r="H56380" i="5"/>
  <c r="H56381" i="5"/>
  <c r="H56382" i="5"/>
  <c r="H56383" i="5"/>
  <c r="H56384" i="5"/>
  <c r="H56385" i="5"/>
  <c r="H56386" i="5"/>
  <c r="H56387" i="5"/>
  <c r="H56388" i="5"/>
  <c r="H56389" i="5"/>
  <c r="H56390" i="5"/>
  <c r="H56391" i="5"/>
  <c r="H56392" i="5"/>
  <c r="H56393" i="5"/>
  <c r="H56394" i="5"/>
  <c r="H56395" i="5"/>
  <c r="H56396" i="5"/>
  <c r="H56397" i="5"/>
  <c r="H56398" i="5"/>
  <c r="H56399" i="5"/>
  <c r="H56400" i="5"/>
  <c r="H56401" i="5"/>
  <c r="H56402" i="5"/>
  <c r="H56403" i="5"/>
  <c r="H56404" i="5"/>
  <c r="H56405" i="5"/>
  <c r="H56406" i="5"/>
  <c r="H56407" i="5"/>
  <c r="H56408" i="5"/>
  <c r="H56409" i="5"/>
  <c r="H56410" i="5"/>
  <c r="H56411" i="5"/>
  <c r="H56412" i="5"/>
  <c r="H56413" i="5"/>
  <c r="H56414" i="5"/>
  <c r="H56415" i="5"/>
  <c r="H56416" i="5"/>
  <c r="H56417" i="5"/>
  <c r="H56418" i="5"/>
  <c r="H56419" i="5"/>
  <c r="H56420" i="5"/>
  <c r="H56421" i="5"/>
  <c r="H56422" i="5"/>
  <c r="H56423" i="5"/>
  <c r="H56424" i="5"/>
  <c r="H56425" i="5"/>
  <c r="H56426" i="5"/>
  <c r="H56427" i="5"/>
  <c r="H56428" i="5"/>
  <c r="H56429" i="5"/>
  <c r="H56430" i="5"/>
  <c r="H56431" i="5"/>
  <c r="H56432" i="5"/>
  <c r="H56433" i="5"/>
  <c r="H56434" i="5"/>
  <c r="H56435" i="5"/>
  <c r="H56436" i="5"/>
  <c r="H56437" i="5"/>
  <c r="H56438" i="5"/>
  <c r="H56439" i="5"/>
  <c r="H56440" i="5"/>
  <c r="H56441" i="5"/>
  <c r="H56442" i="5"/>
  <c r="H56443" i="5"/>
  <c r="H56444" i="5"/>
  <c r="H56445" i="5"/>
  <c r="H56446" i="5"/>
  <c r="H56447" i="5"/>
  <c r="H56448" i="5"/>
  <c r="H56449" i="5"/>
  <c r="H56450" i="5"/>
  <c r="H56451" i="5"/>
  <c r="H56452" i="5"/>
  <c r="H56453" i="5"/>
  <c r="H56454" i="5"/>
  <c r="H56455" i="5"/>
  <c r="H56456" i="5"/>
  <c r="H56457" i="5"/>
  <c r="H56458" i="5"/>
  <c r="H56459" i="5"/>
  <c r="H56460" i="5"/>
  <c r="H56461" i="5"/>
  <c r="H56462" i="5"/>
  <c r="H56463" i="5"/>
  <c r="H56464" i="5"/>
  <c r="H56465" i="5"/>
  <c r="H56466" i="5"/>
  <c r="H56467" i="5"/>
  <c r="H56468" i="5"/>
  <c r="H56469" i="5"/>
  <c r="H56470" i="5"/>
  <c r="H56471" i="5"/>
  <c r="H56472" i="5"/>
  <c r="H56473" i="5"/>
  <c r="H56474" i="5"/>
  <c r="H56475" i="5"/>
  <c r="H56476" i="5"/>
  <c r="H56477" i="5"/>
  <c r="H56478" i="5"/>
  <c r="H56479" i="5"/>
  <c r="H56480" i="5"/>
  <c r="H56481" i="5"/>
  <c r="H56482" i="5"/>
  <c r="H56483" i="5"/>
  <c r="H56484" i="5"/>
  <c r="H56485" i="5"/>
  <c r="H56486" i="5"/>
  <c r="H56487" i="5"/>
  <c r="H56488" i="5"/>
  <c r="H56489" i="5"/>
  <c r="H56490" i="5"/>
  <c r="H56491" i="5"/>
  <c r="H56492" i="5"/>
  <c r="H56493" i="5"/>
  <c r="H56494" i="5"/>
  <c r="H56495" i="5"/>
  <c r="H56496" i="5"/>
  <c r="H56497" i="5"/>
  <c r="H56498" i="5"/>
  <c r="H56499" i="5"/>
  <c r="H56500" i="5"/>
  <c r="H56501" i="5"/>
  <c r="H56502" i="5"/>
  <c r="H56503" i="5"/>
  <c r="H56504" i="5"/>
  <c r="H56505" i="5"/>
  <c r="H56506" i="5"/>
  <c r="H56507" i="5"/>
  <c r="H56508" i="5"/>
  <c r="H56509" i="5"/>
  <c r="H56510" i="5"/>
  <c r="H56511" i="5"/>
  <c r="H56512" i="5"/>
  <c r="H56513" i="5"/>
  <c r="H56514" i="5"/>
  <c r="H56515" i="5"/>
  <c r="H56516" i="5"/>
  <c r="H56517" i="5"/>
  <c r="H56518" i="5"/>
  <c r="H56519" i="5"/>
  <c r="H56520" i="5"/>
  <c r="H56521" i="5"/>
  <c r="H56522" i="5"/>
  <c r="H56523" i="5"/>
  <c r="H56524" i="5"/>
  <c r="H56525" i="5"/>
  <c r="H56526" i="5"/>
  <c r="H56527" i="5"/>
  <c r="H56528" i="5"/>
  <c r="H56529" i="5"/>
  <c r="H56530" i="5"/>
  <c r="H56531" i="5"/>
  <c r="H56532" i="5"/>
  <c r="H56533" i="5"/>
  <c r="H56534" i="5"/>
  <c r="H56535" i="5"/>
  <c r="H56536" i="5"/>
  <c r="H56537" i="5"/>
  <c r="H56538" i="5"/>
  <c r="H56539" i="5"/>
  <c r="H56540" i="5"/>
  <c r="H56541" i="5"/>
  <c r="H56542" i="5"/>
  <c r="H56543" i="5"/>
  <c r="H56544" i="5"/>
  <c r="H56545" i="5"/>
  <c r="H56546" i="5"/>
  <c r="H56547" i="5"/>
  <c r="H56548" i="5"/>
  <c r="H56549" i="5"/>
  <c r="H56550" i="5"/>
  <c r="H56551" i="5"/>
  <c r="H56552" i="5"/>
  <c r="H56553" i="5"/>
  <c r="H56554" i="5"/>
  <c r="H56555" i="5"/>
  <c r="H56556" i="5"/>
  <c r="H56557" i="5"/>
  <c r="H56558" i="5"/>
  <c r="H56559" i="5"/>
  <c r="H56560" i="5"/>
  <c r="H56561" i="5"/>
  <c r="H56562" i="5"/>
  <c r="H56563" i="5"/>
  <c r="H56564" i="5"/>
  <c r="H56565" i="5"/>
  <c r="H56566" i="5"/>
  <c r="H56567" i="5"/>
  <c r="H56568" i="5"/>
  <c r="H56569" i="5"/>
  <c r="H56570" i="5"/>
  <c r="H56571" i="5"/>
  <c r="H56572" i="5"/>
  <c r="H56573" i="5"/>
  <c r="H56574" i="5"/>
  <c r="H56575" i="5"/>
  <c r="H56576" i="5"/>
  <c r="H56577" i="5"/>
  <c r="H56578" i="5"/>
  <c r="H56579" i="5"/>
  <c r="H56580" i="5"/>
  <c r="H56581" i="5"/>
  <c r="H56582" i="5"/>
  <c r="H56583" i="5"/>
  <c r="H56584" i="5"/>
  <c r="H56585" i="5"/>
  <c r="H56586" i="5"/>
  <c r="H56587" i="5"/>
  <c r="H56588" i="5"/>
  <c r="H56589" i="5"/>
  <c r="H56590" i="5"/>
  <c r="H56591" i="5"/>
  <c r="H56592" i="5"/>
  <c r="H56593" i="5"/>
  <c r="H56594" i="5"/>
  <c r="H56595" i="5"/>
  <c r="H56596" i="5"/>
  <c r="H56597" i="5"/>
  <c r="H56598" i="5"/>
  <c r="H56599" i="5"/>
  <c r="H56600" i="5"/>
  <c r="H56601" i="5"/>
  <c r="H56602" i="5"/>
  <c r="H56603" i="5"/>
  <c r="H56604" i="5"/>
  <c r="H56605" i="5"/>
  <c r="H56606" i="5"/>
  <c r="H56607" i="5"/>
  <c r="H56608" i="5"/>
  <c r="H56609" i="5"/>
  <c r="H56610" i="5"/>
  <c r="H56611" i="5"/>
  <c r="H56612" i="5"/>
  <c r="H56613" i="5"/>
  <c r="H56614" i="5"/>
  <c r="H56615" i="5"/>
  <c r="H56616" i="5"/>
  <c r="H56617" i="5"/>
  <c r="H56618" i="5"/>
  <c r="H56619" i="5"/>
  <c r="H56620" i="5"/>
  <c r="H56621" i="5"/>
  <c r="H56622" i="5"/>
  <c r="H56623" i="5"/>
  <c r="H56624" i="5"/>
  <c r="H56625" i="5"/>
  <c r="H56626" i="5"/>
  <c r="H56627" i="5"/>
  <c r="H56628" i="5"/>
  <c r="H56629" i="5"/>
  <c r="H56630" i="5"/>
  <c r="H56631" i="5"/>
  <c r="H56632" i="5"/>
  <c r="H56633" i="5"/>
  <c r="H56634" i="5"/>
  <c r="H56635" i="5"/>
  <c r="H56636" i="5"/>
  <c r="H56637" i="5"/>
  <c r="H56638" i="5"/>
  <c r="H56639" i="5"/>
  <c r="H56640" i="5"/>
  <c r="H56641" i="5"/>
  <c r="H56642" i="5"/>
  <c r="H56643" i="5"/>
  <c r="H56644" i="5"/>
  <c r="H56645" i="5"/>
  <c r="H56646" i="5"/>
  <c r="H56647" i="5"/>
  <c r="H56648" i="5"/>
  <c r="H56649" i="5"/>
  <c r="H56650" i="5"/>
  <c r="H56651" i="5"/>
  <c r="H56652" i="5"/>
  <c r="H56653" i="5"/>
  <c r="H56654" i="5"/>
  <c r="H56655" i="5"/>
  <c r="H56656" i="5"/>
  <c r="H56657" i="5"/>
  <c r="H56658" i="5"/>
  <c r="H56659" i="5"/>
  <c r="H56660" i="5"/>
  <c r="H56661" i="5"/>
  <c r="H56662" i="5"/>
  <c r="H56663" i="5"/>
  <c r="H56664" i="5"/>
  <c r="H56665" i="5"/>
  <c r="H56666" i="5"/>
  <c r="H56667" i="5"/>
  <c r="H56668" i="5"/>
  <c r="H56669" i="5"/>
  <c r="H56670" i="5"/>
  <c r="H56671" i="5"/>
  <c r="H56672" i="5"/>
  <c r="H56673" i="5"/>
  <c r="H56674" i="5"/>
  <c r="H56675" i="5"/>
  <c r="H56676" i="5"/>
  <c r="H56677" i="5"/>
  <c r="H56678" i="5"/>
  <c r="H56679" i="5"/>
  <c r="H56680" i="5"/>
  <c r="H56681" i="5"/>
  <c r="H56682" i="5"/>
  <c r="H56683" i="5"/>
  <c r="H56684" i="5"/>
  <c r="H56685" i="5"/>
  <c r="H56686" i="5"/>
  <c r="H56687" i="5"/>
  <c r="H56688" i="5"/>
  <c r="H56689" i="5"/>
  <c r="H56690" i="5"/>
  <c r="H56691" i="5"/>
  <c r="H56692" i="5"/>
  <c r="H56693" i="5"/>
  <c r="H56694" i="5"/>
  <c r="H56695" i="5"/>
  <c r="H56696" i="5"/>
  <c r="H56697" i="5"/>
  <c r="H56698" i="5"/>
  <c r="H56699" i="5"/>
  <c r="H56700" i="5"/>
  <c r="H56701" i="5"/>
  <c r="H56702" i="5"/>
  <c r="H56703" i="5"/>
  <c r="H56704" i="5"/>
  <c r="H56705" i="5"/>
  <c r="H56706" i="5"/>
  <c r="H56707" i="5"/>
  <c r="H56708" i="5"/>
  <c r="H56709" i="5"/>
  <c r="H56710" i="5"/>
  <c r="H56711" i="5"/>
  <c r="H56712" i="5"/>
  <c r="H56713" i="5"/>
  <c r="H56714" i="5"/>
  <c r="H56715" i="5"/>
  <c r="H56716" i="5"/>
  <c r="H56717" i="5"/>
  <c r="H56718" i="5"/>
  <c r="H56719" i="5"/>
  <c r="H56720" i="5"/>
  <c r="H56721" i="5"/>
  <c r="H56722" i="5"/>
  <c r="H56723" i="5"/>
  <c r="H56724" i="5"/>
  <c r="H56725" i="5"/>
  <c r="H56726" i="5"/>
  <c r="H56727" i="5"/>
  <c r="H56728" i="5"/>
  <c r="H56729" i="5"/>
  <c r="H56730" i="5"/>
  <c r="H56731" i="5"/>
  <c r="H56732" i="5"/>
  <c r="H56733" i="5"/>
  <c r="H56734" i="5"/>
  <c r="H56735" i="5"/>
  <c r="H56736" i="5"/>
  <c r="H56737" i="5"/>
  <c r="H56738" i="5"/>
  <c r="H56739" i="5"/>
  <c r="H56740" i="5"/>
  <c r="H56741" i="5"/>
  <c r="H56742" i="5"/>
  <c r="H56743" i="5"/>
  <c r="H56744" i="5"/>
  <c r="H56745" i="5"/>
  <c r="H56746" i="5"/>
  <c r="H56747" i="5"/>
  <c r="H56748" i="5"/>
  <c r="H56749" i="5"/>
  <c r="H56750" i="5"/>
  <c r="H56751" i="5"/>
  <c r="H56752" i="5"/>
  <c r="H56753" i="5"/>
  <c r="H56754" i="5"/>
  <c r="H56755" i="5"/>
  <c r="H56756" i="5"/>
  <c r="H56757" i="5"/>
  <c r="H56758" i="5"/>
  <c r="H56759" i="5"/>
  <c r="H56760" i="5"/>
  <c r="H56761" i="5"/>
  <c r="H56762" i="5"/>
  <c r="H56763" i="5"/>
  <c r="H56764" i="5"/>
  <c r="H56765" i="5"/>
  <c r="H56766" i="5"/>
  <c r="H56767" i="5"/>
  <c r="H56768" i="5"/>
  <c r="H56769" i="5"/>
  <c r="H56770" i="5"/>
  <c r="H56771" i="5"/>
  <c r="H56772" i="5"/>
  <c r="H56773" i="5"/>
  <c r="H56774" i="5"/>
  <c r="H56775" i="5"/>
  <c r="H56776" i="5"/>
  <c r="H56777" i="5"/>
  <c r="H56778" i="5"/>
  <c r="H56779" i="5"/>
  <c r="H56780" i="5"/>
  <c r="H56781" i="5"/>
  <c r="H56782" i="5"/>
  <c r="H56783" i="5"/>
  <c r="H56784" i="5"/>
  <c r="H56785" i="5"/>
  <c r="H56786" i="5"/>
  <c r="H56787" i="5"/>
  <c r="H56788" i="5"/>
  <c r="H56789" i="5"/>
  <c r="H56790" i="5"/>
  <c r="H56791" i="5"/>
  <c r="H56792" i="5"/>
  <c r="H56793" i="5"/>
  <c r="H56794" i="5"/>
  <c r="H56795" i="5"/>
  <c r="H56796" i="5"/>
  <c r="H56797" i="5"/>
  <c r="H56798" i="5"/>
  <c r="H56799" i="5"/>
  <c r="H56800" i="5"/>
  <c r="H56801" i="5"/>
  <c r="H56802" i="5"/>
  <c r="H56803" i="5"/>
  <c r="H56804" i="5"/>
  <c r="H56805" i="5"/>
  <c r="H56806" i="5"/>
  <c r="H56807" i="5"/>
  <c r="H56808" i="5"/>
  <c r="H56809" i="5"/>
  <c r="H56810" i="5"/>
  <c r="H56811" i="5"/>
  <c r="H56812" i="5"/>
  <c r="H56813" i="5"/>
  <c r="H56814" i="5"/>
  <c r="H56815" i="5"/>
  <c r="H56816" i="5"/>
  <c r="H56817" i="5"/>
  <c r="H56818" i="5"/>
  <c r="H56819" i="5"/>
  <c r="H56820" i="5"/>
  <c r="H56821" i="5"/>
  <c r="H56822" i="5"/>
  <c r="H56823" i="5"/>
  <c r="H56824" i="5"/>
  <c r="H56825" i="5"/>
  <c r="H56826" i="5"/>
  <c r="H56827" i="5"/>
  <c r="H56828" i="5"/>
  <c r="H56829" i="5"/>
  <c r="H56830" i="5"/>
  <c r="H56831" i="5"/>
  <c r="H56832" i="5"/>
  <c r="H56833" i="5"/>
  <c r="H56834" i="5"/>
  <c r="H56835" i="5"/>
  <c r="H56836" i="5"/>
  <c r="H56837" i="5"/>
  <c r="H56838" i="5"/>
  <c r="H56839" i="5"/>
  <c r="H56840" i="5"/>
  <c r="H56841" i="5"/>
  <c r="H56842" i="5"/>
  <c r="H56843" i="5"/>
  <c r="H56844" i="5"/>
  <c r="H56845" i="5"/>
  <c r="H56846" i="5"/>
  <c r="H56847" i="5"/>
  <c r="H56848" i="5"/>
  <c r="H56849" i="5"/>
  <c r="H56850" i="5"/>
  <c r="H56851" i="5"/>
  <c r="H56852" i="5"/>
  <c r="H56853" i="5"/>
  <c r="H56854" i="5"/>
  <c r="H56855" i="5"/>
  <c r="H56856" i="5"/>
  <c r="H56857" i="5"/>
  <c r="H56858" i="5"/>
  <c r="H56859" i="5"/>
  <c r="H56860" i="5"/>
  <c r="H56861" i="5"/>
  <c r="H56862" i="5"/>
  <c r="H56863" i="5"/>
  <c r="H56864" i="5"/>
  <c r="H56865" i="5"/>
  <c r="H56866" i="5"/>
  <c r="H56867" i="5"/>
  <c r="H56868" i="5"/>
  <c r="H56869" i="5"/>
  <c r="H56870" i="5"/>
  <c r="H56871" i="5"/>
  <c r="H56872" i="5"/>
  <c r="H56873" i="5"/>
  <c r="H56874" i="5"/>
  <c r="H56875" i="5"/>
  <c r="H56876" i="5"/>
  <c r="H56877" i="5"/>
  <c r="H56878" i="5"/>
  <c r="H56879" i="5"/>
  <c r="H56880" i="5"/>
  <c r="H56881" i="5"/>
  <c r="H56882" i="5"/>
  <c r="H56883" i="5"/>
  <c r="H56884" i="5"/>
  <c r="H56885" i="5"/>
  <c r="H56886" i="5"/>
  <c r="H56887" i="5"/>
  <c r="H56888" i="5"/>
  <c r="H56889" i="5"/>
  <c r="H56890" i="5"/>
  <c r="H56891" i="5"/>
  <c r="H56892" i="5"/>
  <c r="H56893" i="5"/>
  <c r="H56894" i="5"/>
  <c r="H56895" i="5"/>
  <c r="H56896" i="5"/>
  <c r="H56897" i="5"/>
  <c r="H56898" i="5"/>
  <c r="H56899" i="5"/>
  <c r="H56900" i="5"/>
  <c r="H56901" i="5"/>
  <c r="H56902" i="5"/>
  <c r="H56903" i="5"/>
  <c r="H56904" i="5"/>
  <c r="H56905" i="5"/>
  <c r="H56906" i="5"/>
  <c r="H56907" i="5"/>
  <c r="H56908" i="5"/>
  <c r="H56909" i="5"/>
  <c r="H56910" i="5"/>
  <c r="H56911" i="5"/>
  <c r="H56912" i="5"/>
  <c r="H56913" i="5"/>
  <c r="H56914" i="5"/>
  <c r="H56915" i="5"/>
  <c r="H56916" i="5"/>
  <c r="H56917" i="5"/>
  <c r="H56918" i="5"/>
  <c r="H56919" i="5"/>
  <c r="H56920" i="5"/>
  <c r="H56921" i="5"/>
  <c r="H56922" i="5"/>
  <c r="H56923" i="5"/>
  <c r="H56924" i="5"/>
  <c r="H56925" i="5"/>
  <c r="H56926" i="5"/>
  <c r="H56927" i="5"/>
  <c r="H56928" i="5"/>
  <c r="H56929" i="5"/>
  <c r="H56930" i="5"/>
  <c r="H56931" i="5"/>
  <c r="H56932" i="5"/>
  <c r="H56933" i="5"/>
  <c r="H56934" i="5"/>
  <c r="H56935" i="5"/>
  <c r="H56936" i="5"/>
  <c r="H56937" i="5"/>
  <c r="H56938" i="5"/>
  <c r="H56939" i="5"/>
  <c r="H56940" i="5"/>
  <c r="H56941" i="5"/>
  <c r="H56942" i="5"/>
  <c r="H56943" i="5"/>
  <c r="H56944" i="5"/>
  <c r="H56945" i="5"/>
  <c r="H56946" i="5"/>
  <c r="H56947" i="5"/>
  <c r="H56948" i="5"/>
  <c r="H56949" i="5"/>
  <c r="H56950" i="5"/>
  <c r="H56951" i="5"/>
  <c r="H56952" i="5"/>
  <c r="H56953" i="5"/>
  <c r="H56954" i="5"/>
  <c r="H56955" i="5"/>
  <c r="H56956" i="5"/>
  <c r="H56957" i="5"/>
  <c r="H56958" i="5"/>
  <c r="H56959" i="5"/>
  <c r="H56960" i="5"/>
  <c r="H56961" i="5"/>
  <c r="H56962" i="5"/>
  <c r="H56963" i="5"/>
  <c r="H56964" i="5"/>
  <c r="H56965" i="5"/>
  <c r="H56966" i="5"/>
  <c r="H56967" i="5"/>
  <c r="H56968" i="5"/>
  <c r="H56969" i="5"/>
  <c r="H56970" i="5"/>
  <c r="H56971" i="5"/>
  <c r="H56972" i="5"/>
  <c r="H56973" i="5"/>
  <c r="H56974" i="5"/>
  <c r="H56975" i="5"/>
  <c r="H56976" i="5"/>
  <c r="H56977" i="5"/>
  <c r="H56978" i="5"/>
  <c r="H56979" i="5"/>
  <c r="H56980" i="5"/>
  <c r="H56981" i="5"/>
  <c r="H56982" i="5"/>
  <c r="H56983" i="5"/>
  <c r="H56984" i="5"/>
  <c r="H56985" i="5"/>
  <c r="H56986" i="5"/>
  <c r="H56987" i="5"/>
  <c r="H56988" i="5"/>
  <c r="H56989" i="5"/>
  <c r="H56990" i="5"/>
  <c r="H56991" i="5"/>
  <c r="H56992" i="5"/>
  <c r="H56993" i="5"/>
  <c r="H56994" i="5"/>
  <c r="H56995" i="5"/>
  <c r="H56996" i="5"/>
  <c r="H56997" i="5"/>
  <c r="H56998" i="5"/>
  <c r="H56999" i="5"/>
  <c r="H57000" i="5"/>
  <c r="H57001" i="5"/>
  <c r="H57002" i="5"/>
  <c r="H57003" i="5"/>
  <c r="H57004" i="5"/>
  <c r="H57005" i="5"/>
  <c r="H57006" i="5"/>
  <c r="H57007" i="5"/>
  <c r="H57008" i="5"/>
  <c r="H57009" i="5"/>
  <c r="H57010" i="5"/>
  <c r="H57011" i="5"/>
  <c r="H57012" i="5"/>
  <c r="H57013" i="5"/>
  <c r="H57014" i="5"/>
  <c r="H57015" i="5"/>
  <c r="H57016" i="5"/>
  <c r="H57017" i="5"/>
  <c r="H57018" i="5"/>
  <c r="H57019" i="5"/>
  <c r="H57020" i="5"/>
  <c r="H57021" i="5"/>
  <c r="H57022" i="5"/>
  <c r="H57023" i="5"/>
  <c r="H57024" i="5"/>
  <c r="H57025" i="5"/>
  <c r="H57026" i="5"/>
  <c r="H57027" i="5"/>
  <c r="H57028" i="5"/>
  <c r="H57029" i="5"/>
  <c r="H57030" i="5"/>
  <c r="H57031" i="5"/>
  <c r="H57032" i="5"/>
  <c r="H57033" i="5"/>
  <c r="H57034" i="5"/>
  <c r="H57035" i="5"/>
  <c r="H57036" i="5"/>
  <c r="H57037" i="5"/>
  <c r="H57038" i="5"/>
  <c r="H57039" i="5"/>
  <c r="H57040" i="5"/>
  <c r="H57041" i="5"/>
  <c r="H57042" i="5"/>
  <c r="H57043" i="5"/>
  <c r="H57044" i="5"/>
  <c r="H57045" i="5"/>
  <c r="H57046" i="5"/>
  <c r="H57047" i="5"/>
  <c r="H57048" i="5"/>
  <c r="H57049" i="5"/>
  <c r="H57050" i="5"/>
  <c r="H57051" i="5"/>
  <c r="H57052" i="5"/>
  <c r="H57053" i="5"/>
  <c r="H57054" i="5"/>
  <c r="H57055" i="5"/>
  <c r="H57056" i="5"/>
  <c r="H57057" i="5"/>
  <c r="H57058" i="5"/>
  <c r="H57059" i="5"/>
  <c r="H57060" i="5"/>
  <c r="H57061" i="5"/>
  <c r="H57062" i="5"/>
  <c r="H57063" i="5"/>
  <c r="H57064" i="5"/>
  <c r="H57065" i="5"/>
  <c r="H57066" i="5"/>
  <c r="H57067" i="5"/>
  <c r="H57068" i="5"/>
  <c r="H57069" i="5"/>
  <c r="H57070" i="5"/>
  <c r="H57071" i="5"/>
  <c r="H57072" i="5"/>
  <c r="H57073" i="5"/>
  <c r="H57074" i="5"/>
  <c r="H57075" i="5"/>
  <c r="H57076" i="5"/>
  <c r="H57077" i="5"/>
  <c r="H57078" i="5"/>
  <c r="H57079" i="5"/>
  <c r="H57080" i="5"/>
  <c r="H57081" i="5"/>
  <c r="H57082" i="5"/>
  <c r="H57083" i="5"/>
  <c r="H57084" i="5"/>
  <c r="H57085" i="5"/>
  <c r="H57086" i="5"/>
  <c r="H57087" i="5"/>
  <c r="H57088" i="5"/>
  <c r="H57089" i="5"/>
  <c r="H57090" i="5"/>
  <c r="H57091" i="5"/>
  <c r="H57092" i="5"/>
  <c r="H57093" i="5"/>
  <c r="H57094" i="5"/>
  <c r="H57095" i="5"/>
  <c r="H57096" i="5"/>
  <c r="H57097" i="5"/>
  <c r="H57098" i="5"/>
  <c r="H57099" i="5"/>
  <c r="H57100" i="5"/>
  <c r="H57101" i="5"/>
  <c r="H57102" i="5"/>
  <c r="H57103" i="5"/>
  <c r="H57104" i="5"/>
  <c r="H57105" i="5"/>
  <c r="H57106" i="5"/>
  <c r="H57107" i="5"/>
  <c r="H57108" i="5"/>
  <c r="H57109" i="5"/>
  <c r="H57110" i="5"/>
  <c r="H57111" i="5"/>
  <c r="H57112" i="5"/>
  <c r="H57113" i="5"/>
  <c r="H57114" i="5"/>
  <c r="H57115" i="5"/>
  <c r="H57116" i="5"/>
  <c r="H57117" i="5"/>
  <c r="H57118" i="5"/>
  <c r="H57119" i="5"/>
  <c r="H57120" i="5"/>
  <c r="H57121" i="5"/>
  <c r="H57122" i="5"/>
  <c r="H57123" i="5"/>
  <c r="H57124" i="5"/>
  <c r="H57125" i="5"/>
  <c r="H57126" i="5"/>
  <c r="H57127" i="5"/>
  <c r="H57128" i="5"/>
  <c r="H57129" i="5"/>
  <c r="H57130" i="5"/>
  <c r="H57131" i="5"/>
  <c r="H57132" i="5"/>
  <c r="H57133" i="5"/>
  <c r="H57134" i="5"/>
  <c r="H57135" i="5"/>
  <c r="H57136" i="5"/>
  <c r="H57137" i="5"/>
  <c r="H57138" i="5"/>
  <c r="H57139" i="5"/>
  <c r="H57140" i="5"/>
  <c r="H57141" i="5"/>
  <c r="H57142" i="5"/>
  <c r="H57143" i="5"/>
  <c r="H57144" i="5"/>
  <c r="H57145" i="5"/>
  <c r="H57146" i="5"/>
  <c r="H57147" i="5"/>
  <c r="H57148" i="5"/>
  <c r="H57149" i="5"/>
  <c r="H57150" i="5"/>
  <c r="H57151" i="5"/>
  <c r="H57152" i="5"/>
  <c r="H57153" i="5"/>
  <c r="H57154" i="5"/>
  <c r="H57155" i="5"/>
  <c r="H57156" i="5"/>
  <c r="H57157" i="5"/>
  <c r="H57158" i="5"/>
  <c r="H57159" i="5"/>
  <c r="H57160" i="5"/>
  <c r="H57161" i="5"/>
  <c r="H57162" i="5"/>
  <c r="H57163" i="5"/>
  <c r="H57164" i="5"/>
  <c r="H57165" i="5"/>
  <c r="H57166" i="5"/>
  <c r="H57167" i="5"/>
  <c r="H57168" i="5"/>
  <c r="H57169" i="5"/>
  <c r="H57170" i="5"/>
  <c r="H57171" i="5"/>
  <c r="H57172" i="5"/>
  <c r="H57173" i="5"/>
  <c r="H57174" i="5"/>
  <c r="H57175" i="5"/>
  <c r="H57176" i="5"/>
  <c r="H57177" i="5"/>
  <c r="H57178" i="5"/>
  <c r="H57179" i="5"/>
  <c r="H57180" i="5"/>
  <c r="H57181" i="5"/>
  <c r="H57182" i="5"/>
  <c r="H57183" i="5"/>
  <c r="H57184" i="5"/>
  <c r="H57185" i="5"/>
  <c r="H57186" i="5"/>
  <c r="H57187" i="5"/>
  <c r="H57188" i="5"/>
  <c r="H57189" i="5"/>
  <c r="H57190" i="5"/>
  <c r="H57191" i="5"/>
  <c r="H57192" i="5"/>
  <c r="H57193" i="5"/>
  <c r="H57194" i="5"/>
  <c r="H57195" i="5"/>
  <c r="H57196" i="5"/>
  <c r="H57197" i="5"/>
  <c r="H57198" i="5"/>
  <c r="H57199" i="5"/>
  <c r="H57200" i="5"/>
  <c r="H57201" i="5"/>
  <c r="H57202" i="5"/>
  <c r="H57203" i="5"/>
  <c r="H57204" i="5"/>
  <c r="H57205" i="5"/>
  <c r="H57206" i="5"/>
  <c r="H57207" i="5"/>
  <c r="H57208" i="5"/>
  <c r="H57209" i="5"/>
  <c r="H57210" i="5"/>
  <c r="H57211" i="5"/>
  <c r="H57212" i="5"/>
  <c r="H57213" i="5"/>
  <c r="H57214" i="5"/>
  <c r="H57215" i="5"/>
  <c r="H57216" i="5"/>
  <c r="H57217" i="5"/>
  <c r="H57218" i="5"/>
  <c r="H57219" i="5"/>
  <c r="H57220" i="5"/>
  <c r="H57221" i="5"/>
  <c r="H57222" i="5"/>
  <c r="H57223" i="5"/>
  <c r="H57224" i="5"/>
  <c r="H57225" i="5"/>
  <c r="H57226" i="5"/>
  <c r="H57227" i="5"/>
  <c r="H57228" i="5"/>
  <c r="H57229" i="5"/>
  <c r="H57230" i="5"/>
  <c r="H57231" i="5"/>
  <c r="H57232" i="5"/>
  <c r="H57233" i="5"/>
  <c r="H57234" i="5"/>
  <c r="H57235" i="5"/>
  <c r="H57236" i="5"/>
  <c r="H57237" i="5"/>
  <c r="H57238" i="5"/>
  <c r="H57239" i="5"/>
  <c r="H57240" i="5"/>
  <c r="H57241" i="5"/>
  <c r="H57242" i="5"/>
  <c r="H57243" i="5"/>
  <c r="H57244" i="5"/>
  <c r="H57245" i="5"/>
  <c r="H57246" i="5"/>
  <c r="H57247" i="5"/>
  <c r="H57248" i="5"/>
  <c r="H57249" i="5"/>
  <c r="H57250" i="5"/>
  <c r="H57251" i="5"/>
  <c r="H57252" i="5"/>
  <c r="H57253" i="5"/>
  <c r="H57254" i="5"/>
  <c r="H57255" i="5"/>
  <c r="H57256" i="5"/>
  <c r="H57257" i="5"/>
  <c r="H57258" i="5"/>
  <c r="H57259" i="5"/>
  <c r="H57260" i="5"/>
  <c r="H57261" i="5"/>
  <c r="H57262" i="5"/>
  <c r="H57263" i="5"/>
  <c r="H57264" i="5"/>
  <c r="H57265" i="5"/>
  <c r="H57266" i="5"/>
  <c r="H57267" i="5"/>
  <c r="H57268" i="5"/>
  <c r="H57269" i="5"/>
  <c r="H57270" i="5"/>
  <c r="H57271" i="5"/>
  <c r="H57272" i="5"/>
  <c r="H57273" i="5"/>
  <c r="H57274" i="5"/>
  <c r="H57275" i="5"/>
  <c r="H57276" i="5"/>
  <c r="H57277" i="5"/>
  <c r="H57278" i="5"/>
  <c r="H57279" i="5"/>
  <c r="H57280" i="5"/>
  <c r="H57281" i="5"/>
  <c r="H57282" i="5"/>
  <c r="H57283" i="5"/>
  <c r="H57284" i="5"/>
  <c r="H57285" i="5"/>
  <c r="H57286" i="5"/>
  <c r="H57287" i="5"/>
  <c r="H57288" i="5"/>
  <c r="H57289" i="5"/>
  <c r="H57290" i="5"/>
  <c r="H57291" i="5"/>
  <c r="H57292" i="5"/>
  <c r="H57293" i="5"/>
  <c r="H57294" i="5"/>
  <c r="H57295" i="5"/>
  <c r="H57296" i="5"/>
  <c r="H57297" i="5"/>
  <c r="H57298" i="5"/>
  <c r="H57299" i="5"/>
  <c r="H57300" i="5"/>
  <c r="H57301" i="5"/>
  <c r="H57302" i="5"/>
  <c r="H57303" i="5"/>
  <c r="H57304" i="5"/>
  <c r="H57305" i="5"/>
  <c r="H57306" i="5"/>
  <c r="H57307" i="5"/>
  <c r="H57308" i="5"/>
  <c r="H57309" i="5"/>
  <c r="H57310" i="5"/>
  <c r="H57311" i="5"/>
  <c r="H57312" i="5"/>
  <c r="H57313" i="5"/>
  <c r="H57314" i="5"/>
  <c r="H57315" i="5"/>
  <c r="H57316" i="5"/>
  <c r="H57317" i="5"/>
  <c r="H57318" i="5"/>
  <c r="H57319" i="5"/>
  <c r="H57320" i="5"/>
  <c r="H57321" i="5"/>
  <c r="H57322" i="5"/>
  <c r="H57323" i="5"/>
  <c r="H57324" i="5"/>
  <c r="H57325" i="5"/>
  <c r="H57326" i="5"/>
  <c r="H57327" i="5"/>
  <c r="H57328" i="5"/>
  <c r="H57329" i="5"/>
  <c r="H57330" i="5"/>
  <c r="H57331" i="5"/>
  <c r="H57332" i="5"/>
  <c r="H57333" i="5"/>
  <c r="H57334" i="5"/>
  <c r="H57335" i="5"/>
  <c r="H57336" i="5"/>
  <c r="H57337" i="5"/>
  <c r="H57338" i="5"/>
  <c r="H57339" i="5"/>
  <c r="H57340" i="5"/>
  <c r="H57341" i="5"/>
  <c r="H57342" i="5"/>
  <c r="H57343" i="5"/>
  <c r="H57344" i="5"/>
  <c r="H57345" i="5"/>
  <c r="H57346" i="5"/>
  <c r="H57347" i="5"/>
  <c r="H57348" i="5"/>
  <c r="H57349" i="5"/>
  <c r="H57350" i="5"/>
  <c r="H57351" i="5"/>
  <c r="H57352" i="5"/>
  <c r="H57353" i="5"/>
  <c r="H57354" i="5"/>
  <c r="H57355" i="5"/>
  <c r="H57356" i="5"/>
  <c r="H57357" i="5"/>
  <c r="H57358" i="5"/>
  <c r="H57359" i="5"/>
  <c r="H57360" i="5"/>
  <c r="H57361" i="5"/>
  <c r="H57362" i="5"/>
  <c r="H57363" i="5"/>
  <c r="H57364" i="5"/>
  <c r="H57365" i="5"/>
  <c r="H57366" i="5"/>
  <c r="H57367" i="5"/>
  <c r="H57368" i="5"/>
  <c r="H57369" i="5"/>
  <c r="H57370" i="5"/>
  <c r="H57371" i="5"/>
  <c r="H57372" i="5"/>
  <c r="H57373" i="5"/>
  <c r="H57374" i="5"/>
  <c r="H57375" i="5"/>
  <c r="H57376" i="5"/>
  <c r="H57377" i="5"/>
  <c r="H57378" i="5"/>
  <c r="H57379" i="5"/>
  <c r="H57380" i="5"/>
  <c r="H57381" i="5"/>
  <c r="H57382" i="5"/>
  <c r="H57383" i="5"/>
  <c r="H57384" i="5"/>
  <c r="H57385" i="5"/>
  <c r="H57386" i="5"/>
  <c r="H57387" i="5"/>
  <c r="H57388" i="5"/>
  <c r="H57389" i="5"/>
  <c r="H57390" i="5"/>
  <c r="H57391" i="5"/>
  <c r="H57392" i="5"/>
  <c r="H57393" i="5"/>
  <c r="H57394" i="5"/>
  <c r="H57395" i="5"/>
  <c r="H57396" i="5"/>
  <c r="H57397" i="5"/>
  <c r="H57398" i="5"/>
  <c r="H57399" i="5"/>
  <c r="H57400" i="5"/>
  <c r="H57401" i="5"/>
  <c r="H57402" i="5"/>
  <c r="H57403" i="5"/>
  <c r="H57404" i="5"/>
  <c r="H57405" i="5"/>
  <c r="H57406" i="5"/>
  <c r="H57407" i="5"/>
  <c r="H57408" i="5"/>
  <c r="H57409" i="5"/>
  <c r="H57410" i="5"/>
  <c r="H57411" i="5"/>
  <c r="H57412" i="5"/>
  <c r="H57413" i="5"/>
  <c r="H57414" i="5"/>
  <c r="H57415" i="5"/>
  <c r="H57416" i="5"/>
  <c r="H57417" i="5"/>
  <c r="H57418" i="5"/>
  <c r="H57419" i="5"/>
  <c r="H57420" i="5"/>
  <c r="H57421" i="5"/>
  <c r="H57422" i="5"/>
  <c r="H57423" i="5"/>
  <c r="H57424" i="5"/>
  <c r="H57425" i="5"/>
  <c r="H57426" i="5"/>
  <c r="H57427" i="5"/>
  <c r="H57428" i="5"/>
  <c r="H57429" i="5"/>
  <c r="H57430" i="5"/>
  <c r="H57431" i="5"/>
  <c r="H57432" i="5"/>
  <c r="H57433" i="5"/>
  <c r="H57434" i="5"/>
  <c r="H57435" i="5"/>
  <c r="H57436" i="5"/>
  <c r="H57437" i="5"/>
  <c r="H57438" i="5"/>
  <c r="H57439" i="5"/>
  <c r="H57440" i="5"/>
  <c r="H57441" i="5"/>
  <c r="H57442" i="5"/>
  <c r="H57443" i="5"/>
  <c r="H57444" i="5"/>
  <c r="H57445" i="5"/>
  <c r="H57446" i="5"/>
  <c r="H57447" i="5"/>
  <c r="H57448" i="5"/>
  <c r="H57449" i="5"/>
  <c r="H57450" i="5"/>
  <c r="H57451" i="5"/>
  <c r="H57452" i="5"/>
  <c r="H57453" i="5"/>
  <c r="H57454" i="5"/>
  <c r="H57455" i="5"/>
  <c r="H57456" i="5"/>
  <c r="H57457" i="5"/>
  <c r="H57458" i="5"/>
  <c r="H57459" i="5"/>
  <c r="H57460" i="5"/>
  <c r="H57461" i="5"/>
  <c r="H57462" i="5"/>
  <c r="H57463" i="5"/>
  <c r="H57464" i="5"/>
  <c r="H57465" i="5"/>
  <c r="H57466" i="5"/>
  <c r="H57467" i="5"/>
  <c r="H57468" i="5"/>
  <c r="H57469" i="5"/>
  <c r="H57470" i="5"/>
  <c r="H57471" i="5"/>
  <c r="H57472" i="5"/>
  <c r="H57473" i="5"/>
  <c r="H57474" i="5"/>
  <c r="H57475" i="5"/>
  <c r="H57476" i="5"/>
  <c r="H57477" i="5"/>
  <c r="H57478" i="5"/>
  <c r="H57479" i="5"/>
  <c r="H57480" i="5"/>
  <c r="H57481" i="5"/>
  <c r="H57482" i="5"/>
  <c r="H57483" i="5"/>
  <c r="H57484" i="5"/>
  <c r="H57485" i="5"/>
  <c r="H57486" i="5"/>
  <c r="H57487" i="5"/>
  <c r="H57488" i="5"/>
  <c r="H57489" i="5"/>
  <c r="H57490" i="5"/>
  <c r="H57491" i="5"/>
  <c r="H57492" i="5"/>
  <c r="H57493" i="5"/>
  <c r="H57494" i="5"/>
  <c r="H57495" i="5"/>
  <c r="H57496" i="5"/>
  <c r="H57497" i="5"/>
  <c r="H57498" i="5"/>
  <c r="H57499" i="5"/>
  <c r="H57500" i="5"/>
  <c r="H57501" i="5"/>
  <c r="H57502" i="5"/>
  <c r="H57503" i="5"/>
  <c r="H57504" i="5"/>
  <c r="H57505" i="5"/>
  <c r="H57506" i="5"/>
  <c r="H57507" i="5"/>
  <c r="H57508" i="5"/>
  <c r="H57509" i="5"/>
  <c r="H57510" i="5"/>
  <c r="H57511" i="5"/>
  <c r="H57512" i="5"/>
  <c r="H57513" i="5"/>
  <c r="H57514" i="5"/>
  <c r="H57515" i="5"/>
  <c r="H57516" i="5"/>
  <c r="H57517" i="5"/>
  <c r="H57518" i="5"/>
  <c r="H57519" i="5"/>
  <c r="H57520" i="5"/>
  <c r="H57521" i="5"/>
  <c r="H57522" i="5"/>
  <c r="H57523" i="5"/>
  <c r="H57524" i="5"/>
  <c r="H57525" i="5"/>
  <c r="H57526" i="5"/>
  <c r="H57527" i="5"/>
  <c r="H57528" i="5"/>
  <c r="H57529" i="5"/>
  <c r="H57530" i="5"/>
  <c r="H57531" i="5"/>
  <c r="H57532" i="5"/>
  <c r="H57533" i="5"/>
  <c r="H57534" i="5"/>
  <c r="H57535" i="5"/>
  <c r="H57536" i="5"/>
  <c r="H57537" i="5"/>
  <c r="H57538" i="5"/>
  <c r="H57539" i="5"/>
  <c r="H57540" i="5"/>
  <c r="H57541" i="5"/>
  <c r="H57542" i="5"/>
  <c r="H57543" i="5"/>
  <c r="H57544" i="5"/>
  <c r="H57545" i="5"/>
  <c r="H57546" i="5"/>
  <c r="H57547" i="5"/>
  <c r="H57548" i="5"/>
  <c r="H57549" i="5"/>
  <c r="H57550" i="5"/>
  <c r="H57551" i="5"/>
  <c r="H57552" i="5"/>
  <c r="H57553" i="5"/>
  <c r="H57554" i="5"/>
  <c r="H57555" i="5"/>
  <c r="H57556" i="5"/>
  <c r="H57557" i="5"/>
  <c r="H57558" i="5"/>
  <c r="H57559" i="5"/>
  <c r="H57560" i="5"/>
  <c r="H57561" i="5"/>
  <c r="H57562" i="5"/>
  <c r="H57563" i="5"/>
  <c r="H57564" i="5"/>
  <c r="H57565" i="5"/>
  <c r="H57566" i="5"/>
  <c r="H57567" i="5"/>
  <c r="H57568" i="5"/>
  <c r="H57569" i="5"/>
  <c r="H57570" i="5"/>
  <c r="H57571" i="5"/>
  <c r="H57572" i="5"/>
  <c r="H57573" i="5"/>
  <c r="H57574" i="5"/>
  <c r="H57575" i="5"/>
  <c r="H57576" i="5"/>
  <c r="H57577" i="5"/>
  <c r="H57578" i="5"/>
  <c r="H57579" i="5"/>
  <c r="H57580" i="5"/>
  <c r="H57581" i="5"/>
  <c r="H57582" i="5"/>
  <c r="H57583" i="5"/>
  <c r="H57584" i="5"/>
  <c r="H57585" i="5"/>
  <c r="H57586" i="5"/>
  <c r="H57587" i="5"/>
  <c r="H57588" i="5"/>
  <c r="H57589" i="5"/>
  <c r="H57590" i="5"/>
  <c r="H57591" i="5"/>
  <c r="H57592" i="5"/>
  <c r="H57593" i="5"/>
  <c r="H57594" i="5"/>
  <c r="H57595" i="5"/>
  <c r="H57596" i="5"/>
  <c r="H57597" i="5"/>
  <c r="H57598" i="5"/>
  <c r="H57599" i="5"/>
  <c r="H57600" i="5"/>
  <c r="H57601" i="5"/>
  <c r="H57602" i="5"/>
  <c r="H57603" i="5"/>
  <c r="H57604" i="5"/>
  <c r="H57605" i="5"/>
  <c r="H57606" i="5"/>
  <c r="H57607" i="5"/>
  <c r="H57608" i="5"/>
  <c r="H57609" i="5"/>
  <c r="H57610" i="5"/>
  <c r="H57611" i="5"/>
  <c r="H57612" i="5"/>
  <c r="H57613" i="5"/>
  <c r="H57614" i="5"/>
  <c r="H57615" i="5"/>
  <c r="H57616" i="5"/>
  <c r="H57617" i="5"/>
  <c r="H57618" i="5"/>
  <c r="H57619" i="5"/>
  <c r="H57620" i="5"/>
  <c r="H57621" i="5"/>
  <c r="H57622" i="5"/>
  <c r="H57623" i="5"/>
  <c r="H57624" i="5"/>
  <c r="H57625" i="5"/>
  <c r="H57626" i="5"/>
  <c r="H57627" i="5"/>
  <c r="H57628" i="5"/>
  <c r="H57629" i="5"/>
  <c r="H57630" i="5"/>
  <c r="H57631" i="5"/>
  <c r="H57632" i="5"/>
  <c r="H57633" i="5"/>
  <c r="H57634" i="5"/>
  <c r="H57635" i="5"/>
  <c r="H57636" i="5"/>
  <c r="H57637" i="5"/>
  <c r="H57638" i="5"/>
  <c r="H57639" i="5"/>
  <c r="H57640" i="5"/>
  <c r="H57641" i="5"/>
  <c r="H57642" i="5"/>
  <c r="H57643" i="5"/>
  <c r="H57644" i="5"/>
  <c r="H57645" i="5"/>
  <c r="H57646" i="5"/>
  <c r="H57647" i="5"/>
  <c r="H57648" i="5"/>
  <c r="H57649" i="5"/>
  <c r="H57650" i="5"/>
  <c r="H57651" i="5"/>
  <c r="H57652" i="5"/>
  <c r="H57653" i="5"/>
  <c r="H57654" i="5"/>
  <c r="H57655" i="5"/>
  <c r="H57656" i="5"/>
  <c r="H57657" i="5"/>
  <c r="H57658" i="5"/>
  <c r="H57659" i="5"/>
  <c r="H57660" i="5"/>
  <c r="H57661" i="5"/>
  <c r="H57662" i="5"/>
  <c r="H57663" i="5"/>
  <c r="H57664" i="5"/>
  <c r="H57665" i="5"/>
  <c r="H57666" i="5"/>
  <c r="H57667" i="5"/>
  <c r="H57668" i="5"/>
  <c r="H57669" i="5"/>
  <c r="H57670" i="5"/>
  <c r="H57671" i="5"/>
  <c r="H57672" i="5"/>
  <c r="H57673" i="5"/>
  <c r="H57674" i="5"/>
  <c r="H57675" i="5"/>
  <c r="H57676" i="5"/>
  <c r="H57677" i="5"/>
  <c r="H57678" i="5"/>
  <c r="H57679" i="5"/>
  <c r="H57680" i="5"/>
  <c r="H57681" i="5"/>
  <c r="H57682" i="5"/>
  <c r="H57683" i="5"/>
  <c r="H57684" i="5"/>
  <c r="H57685" i="5"/>
  <c r="H57686" i="5"/>
  <c r="H57687" i="5"/>
  <c r="H57688" i="5"/>
  <c r="H57689" i="5"/>
  <c r="H57690" i="5"/>
  <c r="H57691" i="5"/>
  <c r="H57692" i="5"/>
  <c r="H57693" i="5"/>
  <c r="H57694" i="5"/>
  <c r="H57695" i="5"/>
  <c r="H57696" i="5"/>
  <c r="H57697" i="5"/>
  <c r="H57698" i="5"/>
  <c r="H57699" i="5"/>
  <c r="H57700" i="5"/>
  <c r="H57701" i="5"/>
  <c r="H57702" i="5"/>
  <c r="H57703" i="5"/>
  <c r="H57704" i="5"/>
  <c r="H57705" i="5"/>
  <c r="H57706" i="5"/>
  <c r="H57707" i="5"/>
  <c r="H57708" i="5"/>
  <c r="H57709" i="5"/>
  <c r="H57710" i="5"/>
  <c r="H57711" i="5"/>
  <c r="H57712" i="5"/>
  <c r="H57713" i="5"/>
  <c r="H57714" i="5"/>
  <c r="H57715" i="5"/>
  <c r="H57716" i="5"/>
  <c r="H57717" i="5"/>
  <c r="H57718" i="5"/>
  <c r="H57719" i="5"/>
  <c r="H57720" i="5"/>
  <c r="H57721" i="5"/>
  <c r="H57722" i="5"/>
  <c r="H57723" i="5"/>
  <c r="H57724" i="5"/>
  <c r="H57725" i="5"/>
  <c r="H57726" i="5"/>
  <c r="H57727" i="5"/>
  <c r="H57728" i="5"/>
  <c r="H57729" i="5"/>
  <c r="H57730" i="5"/>
  <c r="H57731" i="5"/>
  <c r="H57732" i="5"/>
  <c r="H57733" i="5"/>
  <c r="H57734" i="5"/>
  <c r="H57735" i="5"/>
  <c r="H57736" i="5"/>
  <c r="H57737" i="5"/>
  <c r="H57738" i="5"/>
  <c r="H57739" i="5"/>
  <c r="H57740" i="5"/>
  <c r="H57741" i="5"/>
  <c r="H57742" i="5"/>
  <c r="H57743" i="5"/>
  <c r="H57744" i="5"/>
  <c r="H57745" i="5"/>
  <c r="H57746" i="5"/>
  <c r="H57747" i="5"/>
  <c r="H57748" i="5"/>
  <c r="H57749" i="5"/>
  <c r="H57750" i="5"/>
  <c r="H57751" i="5"/>
  <c r="H57752" i="5"/>
  <c r="H57753" i="5"/>
  <c r="H57754" i="5"/>
  <c r="H57755" i="5"/>
  <c r="H57756" i="5"/>
  <c r="H57757" i="5"/>
  <c r="H57758" i="5"/>
  <c r="H57759" i="5"/>
  <c r="H57760" i="5"/>
  <c r="H57761" i="5"/>
  <c r="H57762" i="5"/>
  <c r="H57763" i="5"/>
  <c r="H57764" i="5"/>
  <c r="H57765" i="5"/>
  <c r="H57766" i="5"/>
  <c r="H57767" i="5"/>
  <c r="H57768" i="5"/>
  <c r="H57769" i="5"/>
  <c r="H57770" i="5"/>
  <c r="H57771" i="5"/>
  <c r="H57772" i="5"/>
  <c r="H57773" i="5"/>
  <c r="H57774" i="5"/>
  <c r="H57775" i="5"/>
  <c r="H57776" i="5"/>
  <c r="H57777" i="5"/>
  <c r="H57778" i="5"/>
  <c r="H57779" i="5"/>
  <c r="H57780" i="5"/>
  <c r="H57781" i="5"/>
  <c r="H57782" i="5"/>
  <c r="H57783" i="5"/>
  <c r="H57784" i="5"/>
  <c r="H57785" i="5"/>
  <c r="H57786" i="5"/>
  <c r="H57787" i="5"/>
  <c r="H57788" i="5"/>
  <c r="H57789" i="5"/>
  <c r="H57790" i="5"/>
  <c r="H57791" i="5"/>
  <c r="H57792" i="5"/>
  <c r="H57793" i="5"/>
  <c r="H57794" i="5"/>
  <c r="H57795" i="5"/>
  <c r="H57796" i="5"/>
  <c r="H57797" i="5"/>
  <c r="H57798" i="5"/>
  <c r="H57799" i="5"/>
  <c r="H57800" i="5"/>
  <c r="H57801" i="5"/>
  <c r="H57802" i="5"/>
  <c r="H57803" i="5"/>
  <c r="H57804" i="5"/>
  <c r="H57805" i="5"/>
  <c r="H57806" i="5"/>
  <c r="H57807" i="5"/>
  <c r="H57808" i="5"/>
  <c r="H57809" i="5"/>
  <c r="H57810" i="5"/>
  <c r="H57811" i="5"/>
  <c r="H57812" i="5"/>
  <c r="H57813" i="5"/>
  <c r="H57814" i="5"/>
  <c r="H57815" i="5"/>
  <c r="H57816" i="5"/>
  <c r="H57817" i="5"/>
  <c r="H57818" i="5"/>
  <c r="H57819" i="5"/>
  <c r="H57820" i="5"/>
  <c r="H57821" i="5"/>
  <c r="H57822" i="5"/>
  <c r="H57823" i="5"/>
  <c r="H57824" i="5"/>
  <c r="H57825" i="5"/>
  <c r="H57826" i="5"/>
  <c r="H57827" i="5"/>
  <c r="H57828" i="5"/>
  <c r="H57829" i="5"/>
  <c r="H57830" i="5"/>
  <c r="H57831" i="5"/>
  <c r="H57832" i="5"/>
  <c r="H57833" i="5"/>
  <c r="H57834" i="5"/>
  <c r="H57835" i="5"/>
  <c r="H57836" i="5"/>
  <c r="H57837" i="5"/>
  <c r="H57838" i="5"/>
  <c r="H57839" i="5"/>
  <c r="H57840" i="5"/>
  <c r="H57841" i="5"/>
  <c r="H57842" i="5"/>
  <c r="H57843" i="5"/>
  <c r="H57844" i="5"/>
  <c r="H57845" i="5"/>
  <c r="H57846" i="5"/>
  <c r="H57847" i="5"/>
  <c r="H57848" i="5"/>
  <c r="H57849" i="5"/>
  <c r="H57850" i="5"/>
  <c r="H57851" i="5"/>
  <c r="H57852" i="5"/>
  <c r="H57853" i="5"/>
  <c r="H57854" i="5"/>
  <c r="H57855" i="5"/>
  <c r="H57856" i="5"/>
  <c r="H57857" i="5"/>
  <c r="H57858" i="5"/>
  <c r="H57859" i="5"/>
  <c r="H57860" i="5"/>
  <c r="H57861" i="5"/>
  <c r="H57862" i="5"/>
  <c r="H57863" i="5"/>
  <c r="H57864" i="5"/>
  <c r="H57865" i="5"/>
  <c r="H57866" i="5"/>
  <c r="H57867" i="5"/>
  <c r="H57868" i="5"/>
  <c r="H57869" i="5"/>
  <c r="H57870" i="5"/>
  <c r="H57871" i="5"/>
  <c r="H57872" i="5"/>
  <c r="H57873" i="5"/>
  <c r="H57874" i="5"/>
  <c r="H57875" i="5"/>
  <c r="H57876" i="5"/>
  <c r="H57877" i="5"/>
  <c r="H57878" i="5"/>
  <c r="H57879" i="5"/>
  <c r="H57880" i="5"/>
  <c r="H57881" i="5"/>
  <c r="H57882" i="5"/>
  <c r="H57883" i="5"/>
  <c r="H57884" i="5"/>
  <c r="H57885" i="5"/>
  <c r="H57886" i="5"/>
  <c r="H57887" i="5"/>
  <c r="H57888" i="5"/>
  <c r="H57889" i="5"/>
  <c r="H57890" i="5"/>
  <c r="H57891" i="5"/>
  <c r="H57892" i="5"/>
  <c r="H57893" i="5"/>
  <c r="H57894" i="5"/>
  <c r="H57895" i="5"/>
  <c r="H57896" i="5"/>
  <c r="H57897" i="5"/>
  <c r="H57898" i="5"/>
  <c r="H57899" i="5"/>
  <c r="H57900" i="5"/>
  <c r="H57901" i="5"/>
  <c r="H57902" i="5"/>
  <c r="H57903" i="5"/>
  <c r="H57904" i="5"/>
  <c r="H57905" i="5"/>
  <c r="H57906" i="5"/>
  <c r="H57907" i="5"/>
  <c r="H57908" i="5"/>
  <c r="H57909" i="5"/>
  <c r="H57910" i="5"/>
  <c r="H57911" i="5"/>
  <c r="H57912" i="5"/>
  <c r="H57913" i="5"/>
  <c r="H57914" i="5"/>
  <c r="H57915" i="5"/>
  <c r="H57916" i="5"/>
  <c r="H57917" i="5"/>
  <c r="H57918" i="5"/>
  <c r="H57919" i="5"/>
  <c r="H57920" i="5"/>
  <c r="H57921" i="5"/>
  <c r="H57922" i="5"/>
  <c r="H57923" i="5"/>
  <c r="H57924" i="5"/>
  <c r="H57925" i="5"/>
  <c r="H57926" i="5"/>
  <c r="H57927" i="5"/>
  <c r="H57928" i="5"/>
  <c r="H57929" i="5"/>
  <c r="H57930" i="5"/>
  <c r="H57931" i="5"/>
  <c r="H57932" i="5"/>
  <c r="H57933" i="5"/>
  <c r="H57934" i="5"/>
  <c r="H57935" i="5"/>
  <c r="H57936" i="5"/>
  <c r="H57937" i="5"/>
  <c r="H57938" i="5"/>
  <c r="H57939" i="5"/>
  <c r="H57940" i="5"/>
  <c r="H57941" i="5"/>
  <c r="H57942" i="5"/>
  <c r="H57943" i="5"/>
  <c r="H57944" i="5"/>
  <c r="H57945" i="5"/>
  <c r="H57946" i="5"/>
  <c r="H57947" i="5"/>
  <c r="H57948" i="5"/>
  <c r="H57949" i="5"/>
  <c r="H57950" i="5"/>
  <c r="H57951" i="5"/>
  <c r="H57952" i="5"/>
  <c r="H57953" i="5"/>
  <c r="H57954" i="5"/>
  <c r="H57955" i="5"/>
  <c r="H57956" i="5"/>
  <c r="H57957" i="5"/>
  <c r="H57958" i="5"/>
  <c r="H57959" i="5"/>
  <c r="H57960" i="5"/>
  <c r="H57961" i="5"/>
  <c r="H57962" i="5"/>
  <c r="H57963" i="5"/>
  <c r="H57964" i="5"/>
  <c r="H57965" i="5"/>
  <c r="H57966" i="5"/>
  <c r="H57967" i="5"/>
  <c r="H57968" i="5"/>
  <c r="H57969" i="5"/>
  <c r="H57970" i="5"/>
  <c r="H57971" i="5"/>
  <c r="H57972" i="5"/>
  <c r="H57973" i="5"/>
  <c r="H57974" i="5"/>
  <c r="H57975" i="5"/>
  <c r="H57976" i="5"/>
  <c r="H57977" i="5"/>
  <c r="H57978" i="5"/>
  <c r="H57979" i="5"/>
  <c r="H57980" i="5"/>
  <c r="H57981" i="5"/>
  <c r="H57982" i="5"/>
  <c r="H57983" i="5"/>
  <c r="H57984" i="5"/>
  <c r="H57985" i="5"/>
  <c r="H57986" i="5"/>
  <c r="H57987" i="5"/>
  <c r="H57988" i="5"/>
  <c r="H57989" i="5"/>
  <c r="H57990" i="5"/>
  <c r="H57991" i="5"/>
  <c r="H57992" i="5"/>
  <c r="H57993" i="5"/>
  <c r="H57994" i="5"/>
  <c r="H57995" i="5"/>
  <c r="H57996" i="5"/>
  <c r="H57997" i="5"/>
  <c r="H57998" i="5"/>
  <c r="H57999" i="5"/>
  <c r="H58000" i="5"/>
  <c r="H58001" i="5"/>
  <c r="H58002" i="5"/>
  <c r="H58003" i="5"/>
  <c r="H58004" i="5"/>
  <c r="H58005" i="5"/>
  <c r="H58006" i="5"/>
  <c r="H58007" i="5"/>
  <c r="H58008" i="5"/>
  <c r="H58009" i="5"/>
  <c r="H58010" i="5"/>
  <c r="H58011" i="5"/>
  <c r="H58012" i="5"/>
  <c r="H58013" i="5"/>
  <c r="H58014" i="5"/>
  <c r="H58015" i="5"/>
  <c r="H58016" i="5"/>
  <c r="H58017" i="5"/>
  <c r="H58018" i="5"/>
  <c r="H58019" i="5"/>
  <c r="H58020" i="5"/>
  <c r="H58021" i="5"/>
  <c r="H58022" i="5"/>
  <c r="H58023" i="5"/>
  <c r="H58024" i="5"/>
  <c r="H58025" i="5"/>
  <c r="H58026" i="5"/>
  <c r="H58027" i="5"/>
  <c r="H58028" i="5"/>
  <c r="H58029" i="5"/>
  <c r="H58030" i="5"/>
  <c r="H58031" i="5"/>
  <c r="H58032" i="5"/>
  <c r="H58033" i="5"/>
  <c r="H58034" i="5"/>
  <c r="H58035" i="5"/>
  <c r="H58036" i="5"/>
  <c r="H58037" i="5"/>
  <c r="H58038" i="5"/>
  <c r="H58039" i="5"/>
  <c r="H58040" i="5"/>
  <c r="H58041" i="5"/>
  <c r="H58042" i="5"/>
  <c r="H58043" i="5"/>
  <c r="H58044" i="5"/>
  <c r="H58045" i="5"/>
  <c r="H58046" i="5"/>
  <c r="H58047" i="5"/>
  <c r="H58048" i="5"/>
  <c r="H58049" i="5"/>
  <c r="H58050" i="5"/>
  <c r="H58051" i="5"/>
  <c r="H58052" i="5"/>
  <c r="H58053" i="5"/>
  <c r="H58054" i="5"/>
  <c r="H58055" i="5"/>
  <c r="H58056" i="5"/>
  <c r="H58057" i="5"/>
  <c r="H58058" i="5"/>
  <c r="H58059" i="5"/>
  <c r="H58060" i="5"/>
  <c r="H58061" i="5"/>
  <c r="H58062" i="5"/>
  <c r="H58063" i="5"/>
  <c r="H58064" i="5"/>
  <c r="H58065" i="5"/>
  <c r="H58066" i="5"/>
  <c r="H58067" i="5"/>
  <c r="H58068" i="5"/>
  <c r="H58069" i="5"/>
  <c r="H58070" i="5"/>
  <c r="H58071" i="5"/>
  <c r="H58072" i="5"/>
  <c r="H58073" i="5"/>
  <c r="H58074" i="5"/>
  <c r="H58075" i="5"/>
  <c r="H58076" i="5"/>
  <c r="H58077" i="5"/>
  <c r="H58078" i="5"/>
  <c r="H58079" i="5"/>
  <c r="H58080" i="5"/>
  <c r="H58081" i="5"/>
  <c r="H58082" i="5"/>
  <c r="H58083" i="5"/>
  <c r="H58084" i="5"/>
  <c r="H58085" i="5"/>
  <c r="H58086" i="5"/>
  <c r="H58087" i="5"/>
  <c r="H58088" i="5"/>
  <c r="H58089" i="5"/>
  <c r="H58090" i="5"/>
  <c r="H58091" i="5"/>
  <c r="H58092" i="5"/>
  <c r="H58093" i="5"/>
  <c r="H58094" i="5"/>
  <c r="H58095" i="5"/>
  <c r="H58096" i="5"/>
  <c r="H58097" i="5"/>
  <c r="H58098" i="5"/>
  <c r="H58099" i="5"/>
  <c r="H58100" i="5"/>
  <c r="H58101" i="5"/>
  <c r="H58102" i="5"/>
  <c r="H58103" i="5"/>
  <c r="H58104" i="5"/>
  <c r="H58105" i="5"/>
  <c r="H58106" i="5"/>
  <c r="H58107" i="5"/>
  <c r="H58108" i="5"/>
  <c r="H58109" i="5"/>
  <c r="H58110" i="5"/>
  <c r="H58111" i="5"/>
  <c r="H58112" i="5"/>
  <c r="H58113" i="5"/>
  <c r="H58114" i="5"/>
  <c r="H58115" i="5"/>
  <c r="H58116" i="5"/>
  <c r="H58117" i="5"/>
  <c r="H58118" i="5"/>
  <c r="H58119" i="5"/>
  <c r="H58120" i="5"/>
  <c r="H58121" i="5"/>
  <c r="H58122" i="5"/>
  <c r="H58123" i="5"/>
  <c r="H58124" i="5"/>
  <c r="H58125" i="5"/>
  <c r="H58126" i="5"/>
  <c r="H58127" i="5"/>
  <c r="H58128" i="5"/>
  <c r="H58129" i="5"/>
  <c r="H58130" i="5"/>
  <c r="H58131" i="5"/>
  <c r="H58132" i="5"/>
  <c r="H58133" i="5"/>
  <c r="H58134" i="5"/>
  <c r="H58135" i="5"/>
  <c r="H58136" i="5"/>
  <c r="H58137" i="5"/>
  <c r="H58138" i="5"/>
  <c r="H58139" i="5"/>
  <c r="H58140" i="5"/>
  <c r="H58141" i="5"/>
  <c r="H58142" i="5"/>
  <c r="H58143" i="5"/>
  <c r="H58144" i="5"/>
  <c r="H58145" i="5"/>
  <c r="H58146" i="5"/>
  <c r="H58147" i="5"/>
  <c r="H58148" i="5"/>
  <c r="H58149" i="5"/>
  <c r="H58150" i="5"/>
  <c r="H58151" i="5"/>
  <c r="H58152" i="5"/>
  <c r="H58153" i="5"/>
  <c r="H58154" i="5"/>
  <c r="H58155" i="5"/>
  <c r="H58156" i="5"/>
  <c r="H58157" i="5"/>
  <c r="H58158" i="5"/>
  <c r="H58159" i="5"/>
  <c r="H58160" i="5"/>
  <c r="H58161" i="5"/>
  <c r="H58162" i="5"/>
  <c r="H58163" i="5"/>
  <c r="H58164" i="5"/>
  <c r="H58165" i="5"/>
  <c r="H58166" i="5"/>
  <c r="H58167" i="5"/>
  <c r="H58168" i="5"/>
  <c r="H58169" i="5"/>
  <c r="H58170" i="5"/>
  <c r="H58171" i="5"/>
  <c r="H58172" i="5"/>
  <c r="H58173" i="5"/>
  <c r="H58174" i="5"/>
  <c r="H58175" i="5"/>
  <c r="H58176" i="5"/>
  <c r="H58177" i="5"/>
  <c r="H58178" i="5"/>
  <c r="H58179" i="5"/>
  <c r="H58180" i="5"/>
  <c r="H58181" i="5"/>
  <c r="H58182" i="5"/>
  <c r="H58183" i="5"/>
  <c r="H58184" i="5"/>
  <c r="H58185" i="5"/>
  <c r="H58186" i="5"/>
  <c r="H58187" i="5"/>
  <c r="H58188" i="5"/>
  <c r="H58189" i="5"/>
  <c r="H58190" i="5"/>
  <c r="H58191" i="5"/>
  <c r="H58192" i="5"/>
  <c r="H58193" i="5"/>
  <c r="H58194" i="5"/>
  <c r="H58195" i="5"/>
  <c r="H58196" i="5"/>
  <c r="H58197" i="5"/>
  <c r="H58198" i="5"/>
  <c r="H58199" i="5"/>
  <c r="H58200" i="5"/>
  <c r="H58201" i="5"/>
  <c r="H58202" i="5"/>
  <c r="H58203" i="5"/>
  <c r="H58204" i="5"/>
  <c r="H58205" i="5"/>
  <c r="H58206" i="5"/>
  <c r="H58207" i="5"/>
  <c r="H58208" i="5"/>
  <c r="H58209" i="5"/>
  <c r="H58210" i="5"/>
  <c r="H58211" i="5"/>
  <c r="H58212" i="5"/>
  <c r="H58213" i="5"/>
  <c r="H58214" i="5"/>
  <c r="H58215" i="5"/>
  <c r="H58216" i="5"/>
  <c r="H58217" i="5"/>
  <c r="H58218" i="5"/>
  <c r="H58219" i="5"/>
  <c r="H58220" i="5"/>
  <c r="H58221" i="5"/>
  <c r="H58222" i="5"/>
  <c r="H58223" i="5"/>
  <c r="H58224" i="5"/>
  <c r="H58225" i="5"/>
  <c r="H58226" i="5"/>
  <c r="H58227" i="5"/>
  <c r="H58228" i="5"/>
  <c r="H58229" i="5"/>
  <c r="H58230" i="5"/>
  <c r="H58231" i="5"/>
  <c r="H58232" i="5"/>
  <c r="H58233" i="5"/>
  <c r="H58234" i="5"/>
  <c r="H58235" i="5"/>
  <c r="H58236" i="5"/>
  <c r="H58237" i="5"/>
  <c r="H58238" i="5"/>
  <c r="H58239" i="5"/>
  <c r="H58240" i="5"/>
  <c r="H58241" i="5"/>
  <c r="H58242" i="5"/>
  <c r="H58243" i="5"/>
  <c r="H58244" i="5"/>
  <c r="H58245" i="5"/>
  <c r="H58246" i="5"/>
  <c r="H58247" i="5"/>
  <c r="H58248" i="5"/>
  <c r="H58249" i="5"/>
  <c r="H58250" i="5"/>
  <c r="H58251" i="5"/>
  <c r="H58252" i="5"/>
  <c r="H58253" i="5"/>
  <c r="H58254" i="5"/>
  <c r="H58255" i="5"/>
  <c r="H58256" i="5"/>
  <c r="H58257" i="5"/>
  <c r="H58258" i="5"/>
  <c r="H58259" i="5"/>
  <c r="H58260" i="5"/>
  <c r="H58261" i="5"/>
  <c r="H58262" i="5"/>
  <c r="H58263" i="5"/>
  <c r="H58264" i="5"/>
  <c r="H58265" i="5"/>
  <c r="H58266" i="5"/>
  <c r="H58267" i="5"/>
  <c r="H58268" i="5"/>
  <c r="H58269" i="5"/>
  <c r="H58270" i="5"/>
  <c r="H58271" i="5"/>
  <c r="H58272" i="5"/>
  <c r="H58273" i="5"/>
  <c r="H58274" i="5"/>
  <c r="H58275" i="5"/>
  <c r="H58276" i="5"/>
  <c r="H58277" i="5"/>
  <c r="H58278" i="5"/>
  <c r="H58279" i="5"/>
  <c r="H58280" i="5"/>
  <c r="H58281" i="5"/>
  <c r="H58282" i="5"/>
  <c r="H58283" i="5"/>
  <c r="H58284" i="5"/>
  <c r="H58285" i="5"/>
  <c r="H58286" i="5"/>
  <c r="H58287" i="5"/>
  <c r="H58288" i="5"/>
  <c r="H58289" i="5"/>
  <c r="H58290" i="5"/>
  <c r="H58291" i="5"/>
  <c r="H58292" i="5"/>
  <c r="H58293" i="5"/>
  <c r="H58294" i="5"/>
  <c r="H58295" i="5"/>
  <c r="H58296" i="5"/>
  <c r="H58297" i="5"/>
  <c r="H58298" i="5"/>
  <c r="H58299" i="5"/>
  <c r="H58300" i="5"/>
  <c r="H58301" i="5"/>
  <c r="H58302" i="5"/>
  <c r="H58303" i="5"/>
  <c r="H58304" i="5"/>
  <c r="H58305" i="5"/>
  <c r="H58306" i="5"/>
  <c r="H58307" i="5"/>
  <c r="H58308" i="5"/>
  <c r="H58309" i="5"/>
  <c r="H58310" i="5"/>
  <c r="H58311" i="5"/>
  <c r="H58312" i="5"/>
  <c r="H58313" i="5"/>
  <c r="H58314" i="5"/>
  <c r="H58315" i="5"/>
  <c r="H58316" i="5"/>
  <c r="H58317" i="5"/>
  <c r="H58318" i="5"/>
  <c r="H58319" i="5"/>
  <c r="H58320" i="5"/>
  <c r="H58321" i="5"/>
  <c r="H58322" i="5"/>
  <c r="H58323" i="5"/>
  <c r="H58324" i="5"/>
  <c r="H58325" i="5"/>
  <c r="H58326" i="5"/>
  <c r="H58327" i="5"/>
  <c r="H58328" i="5"/>
  <c r="H58329" i="5"/>
  <c r="H58330" i="5"/>
  <c r="H58331" i="5"/>
  <c r="H58332" i="5"/>
  <c r="H58333" i="5"/>
  <c r="H58334" i="5"/>
  <c r="H58335" i="5"/>
  <c r="H58336" i="5"/>
  <c r="H58337" i="5"/>
  <c r="H58338" i="5"/>
  <c r="H58339" i="5"/>
  <c r="H58340" i="5"/>
  <c r="H58341" i="5"/>
  <c r="H58342" i="5"/>
  <c r="H58343" i="5"/>
  <c r="H58344" i="5"/>
  <c r="H58345" i="5"/>
  <c r="H58346" i="5"/>
  <c r="H58347" i="5"/>
  <c r="H58348" i="5"/>
  <c r="H58349" i="5"/>
  <c r="H58350" i="5"/>
  <c r="H58351" i="5"/>
  <c r="H58352" i="5"/>
  <c r="H58353" i="5"/>
  <c r="H58354" i="5"/>
  <c r="H58355" i="5"/>
  <c r="H58356" i="5"/>
  <c r="H58357" i="5"/>
  <c r="H58358" i="5"/>
  <c r="H58359" i="5"/>
  <c r="H58360" i="5"/>
  <c r="H58361" i="5"/>
  <c r="H58362" i="5"/>
  <c r="H58363" i="5"/>
  <c r="H58364" i="5"/>
  <c r="H58365" i="5"/>
  <c r="H58366" i="5"/>
  <c r="H58367" i="5"/>
  <c r="H58368" i="5"/>
  <c r="H58369" i="5"/>
  <c r="H58370" i="5"/>
  <c r="H58371" i="5"/>
  <c r="H58372" i="5"/>
  <c r="H58373" i="5"/>
  <c r="H58374" i="5"/>
  <c r="H58375" i="5"/>
  <c r="H58376" i="5"/>
  <c r="H58377" i="5"/>
  <c r="H58378" i="5"/>
  <c r="H58379" i="5"/>
  <c r="H58380" i="5"/>
  <c r="H58381" i="5"/>
  <c r="H58382" i="5"/>
  <c r="H58383" i="5"/>
  <c r="H58384" i="5"/>
  <c r="H58385" i="5"/>
  <c r="H58386" i="5"/>
  <c r="H58387" i="5"/>
  <c r="H58388" i="5"/>
  <c r="H58389" i="5"/>
  <c r="H58390" i="5"/>
  <c r="H58391" i="5"/>
  <c r="H58392" i="5"/>
  <c r="H58393" i="5"/>
  <c r="H58394" i="5"/>
  <c r="H58395" i="5"/>
  <c r="H58396" i="5"/>
  <c r="H58397" i="5"/>
  <c r="H58398" i="5"/>
  <c r="H58399" i="5"/>
  <c r="H58400" i="5"/>
  <c r="H58401" i="5"/>
  <c r="H58402" i="5"/>
  <c r="H58403" i="5"/>
  <c r="H58404" i="5"/>
  <c r="H58405" i="5"/>
  <c r="H58406" i="5"/>
  <c r="H58407" i="5"/>
  <c r="H58408" i="5"/>
  <c r="H58409" i="5"/>
  <c r="H58410" i="5"/>
  <c r="H58411" i="5"/>
  <c r="H58412" i="5"/>
  <c r="H58413" i="5"/>
  <c r="H58414" i="5"/>
  <c r="H58415" i="5"/>
  <c r="H58416" i="5"/>
  <c r="H58417" i="5"/>
  <c r="H58418" i="5"/>
  <c r="H58419" i="5"/>
  <c r="H58420" i="5"/>
  <c r="H58421" i="5"/>
  <c r="H58422" i="5"/>
  <c r="H58423" i="5"/>
  <c r="H58424" i="5"/>
  <c r="H58425" i="5"/>
  <c r="H58426" i="5"/>
  <c r="H58427" i="5"/>
  <c r="H58428" i="5"/>
  <c r="H58429" i="5"/>
  <c r="H58430" i="5"/>
  <c r="H58431" i="5"/>
  <c r="H58432" i="5"/>
  <c r="H58433" i="5"/>
  <c r="H58434" i="5"/>
  <c r="H58435" i="5"/>
  <c r="H58436" i="5"/>
  <c r="H58437" i="5"/>
  <c r="H58438" i="5"/>
  <c r="H58439" i="5"/>
  <c r="H58440" i="5"/>
  <c r="H58441" i="5"/>
  <c r="H58442" i="5"/>
  <c r="H58443" i="5"/>
  <c r="H58444" i="5"/>
  <c r="H58445" i="5"/>
  <c r="H58446" i="5"/>
  <c r="H58447" i="5"/>
  <c r="H58448" i="5"/>
  <c r="H58449" i="5"/>
  <c r="H58450" i="5"/>
  <c r="H58451" i="5"/>
  <c r="H58452" i="5"/>
  <c r="H58453" i="5"/>
  <c r="H58454" i="5"/>
  <c r="H58455" i="5"/>
  <c r="H58456" i="5"/>
  <c r="H58457" i="5"/>
  <c r="H58458" i="5"/>
  <c r="H58459" i="5"/>
  <c r="H58460" i="5"/>
  <c r="H58461" i="5"/>
  <c r="H58462" i="5"/>
  <c r="H58463" i="5"/>
  <c r="H58464" i="5"/>
  <c r="H58465" i="5"/>
  <c r="H58466" i="5"/>
  <c r="H58467" i="5"/>
  <c r="H58468" i="5"/>
  <c r="H58469" i="5"/>
  <c r="H58470" i="5"/>
  <c r="H58471" i="5"/>
  <c r="H58472" i="5"/>
  <c r="H58473" i="5"/>
  <c r="H58474" i="5"/>
  <c r="H58475" i="5"/>
  <c r="H58476" i="5"/>
  <c r="H58477" i="5"/>
  <c r="H58478" i="5"/>
  <c r="H58479" i="5"/>
  <c r="H58480" i="5"/>
  <c r="H58481" i="5"/>
  <c r="H58482" i="5"/>
  <c r="H58483" i="5"/>
  <c r="H58484" i="5"/>
  <c r="H58485" i="5"/>
  <c r="H58486" i="5"/>
  <c r="H58487" i="5"/>
  <c r="H58488" i="5"/>
  <c r="H58489" i="5"/>
  <c r="H58490" i="5"/>
  <c r="H58491" i="5"/>
  <c r="H58492" i="5"/>
  <c r="H58493" i="5"/>
  <c r="H58494" i="5"/>
  <c r="H58495" i="5"/>
  <c r="H58496" i="5"/>
  <c r="H58497" i="5"/>
  <c r="H58498" i="5"/>
  <c r="H58499" i="5"/>
  <c r="H58500" i="5"/>
  <c r="H58501" i="5"/>
  <c r="H58502" i="5"/>
  <c r="H58503" i="5"/>
  <c r="H58504" i="5"/>
  <c r="H58505" i="5"/>
  <c r="H58506" i="5"/>
  <c r="H58507" i="5"/>
  <c r="H58508" i="5"/>
  <c r="H58509" i="5"/>
  <c r="H58510" i="5"/>
  <c r="H58511" i="5"/>
  <c r="H58512" i="5"/>
  <c r="H58513" i="5"/>
  <c r="H58514" i="5"/>
  <c r="H58515" i="5"/>
  <c r="H58516" i="5"/>
  <c r="H58517" i="5"/>
  <c r="H58518" i="5"/>
  <c r="H58519" i="5"/>
  <c r="H58520" i="5"/>
  <c r="H58521" i="5"/>
  <c r="H58522" i="5"/>
  <c r="H58523" i="5"/>
  <c r="H58524" i="5"/>
  <c r="H58525" i="5"/>
  <c r="H58526" i="5"/>
  <c r="H58527" i="5"/>
  <c r="H58528" i="5"/>
  <c r="H58529" i="5"/>
  <c r="H58530" i="5"/>
  <c r="H58531" i="5"/>
  <c r="H58532" i="5"/>
  <c r="H58533" i="5"/>
  <c r="H58534" i="5"/>
  <c r="H58535" i="5"/>
  <c r="H58536" i="5"/>
  <c r="H58537" i="5"/>
  <c r="H58538" i="5"/>
  <c r="H58539" i="5"/>
  <c r="H58540" i="5"/>
  <c r="H58541" i="5"/>
  <c r="H58542" i="5"/>
  <c r="H58543" i="5"/>
  <c r="H58544" i="5"/>
  <c r="H58545" i="5"/>
  <c r="H58546" i="5"/>
  <c r="H58547" i="5"/>
  <c r="H58548" i="5"/>
  <c r="H58549" i="5"/>
  <c r="H58550" i="5"/>
  <c r="H58551" i="5"/>
  <c r="H58552" i="5"/>
  <c r="H58553" i="5"/>
  <c r="H58554" i="5"/>
  <c r="H58555" i="5"/>
  <c r="H58556" i="5"/>
  <c r="H58557" i="5"/>
  <c r="H58558" i="5"/>
  <c r="H58559" i="5"/>
  <c r="H58560" i="5"/>
  <c r="H58561" i="5"/>
  <c r="H58562" i="5"/>
  <c r="H58563" i="5"/>
  <c r="H58564" i="5"/>
  <c r="H58565" i="5"/>
  <c r="H58566" i="5"/>
  <c r="H58567" i="5"/>
  <c r="H58568" i="5"/>
  <c r="H58569" i="5"/>
  <c r="H58570" i="5"/>
  <c r="H58571" i="5"/>
  <c r="H58572" i="5"/>
  <c r="H58573" i="5"/>
  <c r="H58574" i="5"/>
  <c r="H58575" i="5"/>
  <c r="H58576" i="5"/>
  <c r="H58577" i="5"/>
  <c r="H58578" i="5"/>
  <c r="H58579" i="5"/>
  <c r="H58580" i="5"/>
  <c r="H58581" i="5"/>
  <c r="H58582" i="5"/>
  <c r="H58583" i="5"/>
  <c r="H58584" i="5"/>
  <c r="H58585" i="5"/>
  <c r="H58586" i="5"/>
  <c r="H58587" i="5"/>
  <c r="H58588" i="5"/>
  <c r="H58589" i="5"/>
  <c r="H58590" i="5"/>
  <c r="H58591" i="5"/>
  <c r="H58592" i="5"/>
  <c r="H58593" i="5"/>
  <c r="H58594" i="5"/>
  <c r="H58595" i="5"/>
  <c r="H58596" i="5"/>
  <c r="H58597" i="5"/>
  <c r="H58598" i="5"/>
  <c r="H58599" i="5"/>
  <c r="H58600" i="5"/>
  <c r="H58601" i="5"/>
  <c r="H58602" i="5"/>
  <c r="H58603" i="5"/>
  <c r="H58604" i="5"/>
  <c r="H58605" i="5"/>
  <c r="H58606" i="5"/>
  <c r="H58607" i="5"/>
  <c r="H58608" i="5"/>
  <c r="H58609" i="5"/>
  <c r="H58610" i="5"/>
  <c r="H58611" i="5"/>
  <c r="H58612" i="5"/>
  <c r="H58613" i="5"/>
  <c r="H58614" i="5"/>
  <c r="H58615" i="5"/>
  <c r="H58616" i="5"/>
  <c r="H58617" i="5"/>
  <c r="H58618" i="5"/>
  <c r="H58619" i="5"/>
  <c r="H58620" i="5"/>
  <c r="H58621" i="5"/>
  <c r="H58622" i="5"/>
  <c r="H58623" i="5"/>
  <c r="H58624" i="5"/>
  <c r="H58625" i="5"/>
  <c r="H58626" i="5"/>
  <c r="H58627" i="5"/>
  <c r="H58628" i="5"/>
  <c r="H58629" i="5"/>
  <c r="H58630" i="5"/>
  <c r="H58631" i="5"/>
  <c r="H58632" i="5"/>
  <c r="H58633" i="5"/>
  <c r="H58634" i="5"/>
  <c r="H58635" i="5"/>
  <c r="H58636" i="5"/>
  <c r="H58637" i="5"/>
  <c r="H58638" i="5"/>
  <c r="H58639" i="5"/>
  <c r="H58640" i="5"/>
  <c r="H58641" i="5"/>
  <c r="H58642" i="5"/>
  <c r="H58643" i="5"/>
  <c r="H58644" i="5"/>
  <c r="H58645" i="5"/>
  <c r="H58646" i="5"/>
  <c r="H58647" i="5"/>
  <c r="H58648" i="5"/>
  <c r="H58649" i="5"/>
  <c r="H58650" i="5"/>
  <c r="H58651" i="5"/>
  <c r="H58652" i="5"/>
  <c r="H58653" i="5"/>
  <c r="H58654" i="5"/>
  <c r="H58655" i="5"/>
  <c r="H58656" i="5"/>
  <c r="H58657" i="5"/>
  <c r="H58658" i="5"/>
  <c r="H58659" i="5"/>
  <c r="H58660" i="5"/>
  <c r="H58661" i="5"/>
  <c r="H58662" i="5"/>
  <c r="H58663" i="5"/>
  <c r="H58664" i="5"/>
  <c r="H58665" i="5"/>
  <c r="H58666" i="5"/>
  <c r="H58667" i="5"/>
  <c r="H58668" i="5"/>
  <c r="H58669" i="5"/>
  <c r="H58670" i="5"/>
  <c r="H58671" i="5"/>
  <c r="H58672" i="5"/>
  <c r="H58673" i="5"/>
  <c r="H58674" i="5"/>
  <c r="H58675" i="5"/>
  <c r="H58676" i="5"/>
  <c r="H58677" i="5"/>
  <c r="H58678" i="5"/>
  <c r="H58679" i="5"/>
  <c r="H58680" i="5"/>
  <c r="H58681" i="5"/>
  <c r="H58682" i="5"/>
  <c r="H58683" i="5"/>
  <c r="H58684" i="5"/>
  <c r="H58685" i="5"/>
  <c r="H58686" i="5"/>
  <c r="H58687" i="5"/>
  <c r="H58688" i="5"/>
  <c r="H58689" i="5"/>
  <c r="H58690" i="5"/>
  <c r="H58691" i="5"/>
  <c r="H58692" i="5"/>
  <c r="H58693" i="5"/>
  <c r="H58694" i="5"/>
  <c r="H58695" i="5"/>
  <c r="H58696" i="5"/>
  <c r="H58697" i="5"/>
  <c r="H58698" i="5"/>
  <c r="H58699" i="5"/>
  <c r="H58700" i="5"/>
  <c r="H58701" i="5"/>
  <c r="H58702" i="5"/>
  <c r="H58703" i="5"/>
  <c r="H58704" i="5"/>
  <c r="H58705" i="5"/>
  <c r="H58706" i="5"/>
  <c r="H58707" i="5"/>
  <c r="H58708" i="5"/>
  <c r="H58709" i="5"/>
  <c r="H58710" i="5"/>
  <c r="H58711" i="5"/>
  <c r="H58712" i="5"/>
  <c r="H58713" i="5"/>
  <c r="H58714" i="5"/>
  <c r="H58715" i="5"/>
  <c r="H58716" i="5"/>
  <c r="H58717" i="5"/>
  <c r="H58718" i="5"/>
  <c r="H58719" i="5"/>
  <c r="H58720" i="5"/>
  <c r="H58721" i="5"/>
  <c r="H58722" i="5"/>
  <c r="H58723" i="5"/>
  <c r="H58724" i="5"/>
  <c r="H58725" i="5"/>
  <c r="H58726" i="5"/>
  <c r="H58727" i="5"/>
  <c r="H58728" i="5"/>
  <c r="H58729" i="5"/>
  <c r="H58730" i="5"/>
  <c r="H58731" i="5"/>
  <c r="H58732" i="5"/>
  <c r="H58733" i="5"/>
  <c r="H58734" i="5"/>
  <c r="H58735" i="5"/>
  <c r="H58736" i="5"/>
  <c r="H58737" i="5"/>
  <c r="H58738" i="5"/>
  <c r="H58739" i="5"/>
  <c r="H58740" i="5"/>
  <c r="H58741" i="5"/>
  <c r="H58742" i="5"/>
  <c r="H58743" i="5"/>
  <c r="H58744" i="5"/>
  <c r="H58745" i="5"/>
  <c r="H58746" i="5"/>
  <c r="H58747" i="5"/>
  <c r="H58748" i="5"/>
  <c r="H58749" i="5"/>
  <c r="H58750" i="5"/>
  <c r="H58751" i="5"/>
  <c r="H58752" i="5"/>
  <c r="H58753" i="5"/>
  <c r="H58754" i="5"/>
  <c r="H58755" i="5"/>
  <c r="H58756" i="5"/>
  <c r="H58757" i="5"/>
  <c r="H58758" i="5"/>
  <c r="H58759" i="5"/>
  <c r="H58760" i="5"/>
  <c r="H58761" i="5"/>
  <c r="H58762" i="5"/>
  <c r="H58763" i="5"/>
  <c r="H58764" i="5"/>
  <c r="H58765" i="5"/>
  <c r="H58766" i="5"/>
  <c r="H58767" i="5"/>
  <c r="H58768" i="5"/>
  <c r="H58769" i="5"/>
  <c r="H58770" i="5"/>
  <c r="H58771" i="5"/>
  <c r="H58772" i="5"/>
  <c r="H58773" i="5"/>
  <c r="H58774" i="5"/>
  <c r="H58775" i="5"/>
  <c r="H58776" i="5"/>
  <c r="H58777" i="5"/>
  <c r="H58778" i="5"/>
  <c r="H58779" i="5"/>
  <c r="H58780" i="5"/>
  <c r="H58781" i="5"/>
  <c r="H58782" i="5"/>
  <c r="H58783" i="5"/>
  <c r="H58784" i="5"/>
  <c r="H58785" i="5"/>
  <c r="H58786" i="5"/>
  <c r="H58787" i="5"/>
  <c r="H58788" i="5"/>
  <c r="H58789" i="5"/>
  <c r="H58790" i="5"/>
  <c r="H58791" i="5"/>
  <c r="H58792" i="5"/>
  <c r="H58793" i="5"/>
  <c r="H58794" i="5"/>
  <c r="H58795" i="5"/>
  <c r="H58796" i="5"/>
  <c r="H58797" i="5"/>
  <c r="H58798" i="5"/>
  <c r="H58799" i="5"/>
  <c r="H58800" i="5"/>
  <c r="H58801" i="5"/>
  <c r="H58802" i="5"/>
  <c r="H58803" i="5"/>
  <c r="H58804" i="5"/>
  <c r="H58805" i="5"/>
  <c r="H58806" i="5"/>
  <c r="H58807" i="5"/>
  <c r="H58808" i="5"/>
  <c r="H58809" i="5"/>
  <c r="H58810" i="5"/>
  <c r="H58811" i="5"/>
  <c r="H58812" i="5"/>
  <c r="H58813" i="5"/>
  <c r="H58814" i="5"/>
  <c r="H58815" i="5"/>
  <c r="H58816" i="5"/>
  <c r="H58817" i="5"/>
  <c r="H58818" i="5"/>
  <c r="H58819" i="5"/>
  <c r="H58820" i="5"/>
  <c r="H58821" i="5"/>
  <c r="H58822" i="5"/>
  <c r="H58823" i="5"/>
  <c r="H58824" i="5"/>
  <c r="H58825" i="5"/>
  <c r="H58826" i="5"/>
  <c r="H58827" i="5"/>
  <c r="H58828" i="5"/>
  <c r="H58829" i="5"/>
  <c r="H58830" i="5"/>
  <c r="H58831" i="5"/>
  <c r="H58832" i="5"/>
  <c r="H58833" i="5"/>
  <c r="H58834" i="5"/>
  <c r="H58835" i="5"/>
  <c r="H58836" i="5"/>
  <c r="H58837" i="5"/>
  <c r="H58838" i="5"/>
  <c r="H58839" i="5"/>
  <c r="H58840" i="5"/>
  <c r="H58841" i="5"/>
  <c r="H58842" i="5"/>
  <c r="H58843" i="5"/>
  <c r="H58844" i="5"/>
  <c r="H58845" i="5"/>
  <c r="H58846" i="5"/>
  <c r="H58847" i="5"/>
  <c r="H58848" i="5"/>
  <c r="H58849" i="5"/>
  <c r="H58850" i="5"/>
  <c r="H58851" i="5"/>
  <c r="H58852" i="5"/>
  <c r="H58853" i="5"/>
  <c r="H58854" i="5"/>
  <c r="H58855" i="5"/>
  <c r="H58856" i="5"/>
  <c r="H58857" i="5"/>
  <c r="H58858" i="5"/>
  <c r="H58859" i="5"/>
  <c r="H58860" i="5"/>
  <c r="H58861" i="5"/>
  <c r="H58862" i="5"/>
  <c r="H58863" i="5"/>
  <c r="H58864" i="5"/>
  <c r="H58865" i="5"/>
  <c r="H58866" i="5"/>
  <c r="H58867" i="5"/>
  <c r="H58868" i="5"/>
  <c r="H58869" i="5"/>
  <c r="H58870" i="5"/>
  <c r="H58871" i="5"/>
  <c r="H58872" i="5"/>
  <c r="H58873" i="5"/>
  <c r="H58874" i="5"/>
  <c r="H58875" i="5"/>
  <c r="H58876" i="5"/>
  <c r="H58877" i="5"/>
  <c r="H58878" i="5"/>
  <c r="H58879" i="5"/>
  <c r="H58880" i="5"/>
  <c r="H58881" i="5"/>
  <c r="H58882" i="5"/>
  <c r="H58883" i="5"/>
  <c r="H58884" i="5"/>
  <c r="H58885" i="5"/>
  <c r="H58886" i="5"/>
  <c r="H58887" i="5"/>
  <c r="H58888" i="5"/>
  <c r="H58889" i="5"/>
  <c r="H58890" i="5"/>
  <c r="H58891" i="5"/>
  <c r="H58892" i="5"/>
  <c r="H58893" i="5"/>
  <c r="H58894" i="5"/>
  <c r="H58895" i="5"/>
  <c r="H58896" i="5"/>
  <c r="H58897" i="5"/>
  <c r="H58898" i="5"/>
  <c r="H58899" i="5"/>
  <c r="H58900" i="5"/>
  <c r="H58901" i="5"/>
  <c r="H58902" i="5"/>
  <c r="H58903" i="5"/>
  <c r="H58904" i="5"/>
  <c r="H58905" i="5"/>
  <c r="H58906" i="5"/>
  <c r="H58907" i="5"/>
  <c r="H58908" i="5"/>
  <c r="H58909" i="5"/>
  <c r="H58910" i="5"/>
  <c r="H58911" i="5"/>
  <c r="H58912" i="5"/>
  <c r="H58913" i="5"/>
  <c r="H58914" i="5"/>
  <c r="H58915" i="5"/>
  <c r="H58916" i="5"/>
  <c r="H58917" i="5"/>
  <c r="H58918" i="5"/>
  <c r="H58919" i="5"/>
  <c r="H58920" i="5"/>
  <c r="H58921" i="5"/>
  <c r="H58922" i="5"/>
  <c r="H58923" i="5"/>
  <c r="H58924" i="5"/>
  <c r="H58925" i="5"/>
  <c r="H58926" i="5"/>
  <c r="H58927" i="5"/>
  <c r="H58928" i="5"/>
  <c r="H58929" i="5"/>
  <c r="H58930" i="5"/>
  <c r="H58931" i="5"/>
  <c r="H58932" i="5"/>
  <c r="H58933" i="5"/>
  <c r="H58934" i="5"/>
  <c r="H58935" i="5"/>
  <c r="H58936" i="5"/>
  <c r="H58937" i="5"/>
  <c r="H58938" i="5"/>
  <c r="H58939" i="5"/>
  <c r="H58940" i="5"/>
  <c r="H58941" i="5"/>
  <c r="H58942" i="5"/>
  <c r="H58943" i="5"/>
  <c r="H58944" i="5"/>
  <c r="H58945" i="5"/>
  <c r="H58946" i="5"/>
  <c r="H58947" i="5"/>
  <c r="H58948" i="5"/>
  <c r="H58949" i="5"/>
  <c r="H58950" i="5"/>
  <c r="H58951" i="5"/>
  <c r="H58952" i="5"/>
  <c r="H58953" i="5"/>
  <c r="H58954" i="5"/>
  <c r="H58955" i="5"/>
  <c r="H58956" i="5"/>
  <c r="H58957" i="5"/>
  <c r="H58958" i="5"/>
  <c r="H58959" i="5"/>
  <c r="H58960" i="5"/>
  <c r="H58961" i="5"/>
  <c r="H58962" i="5"/>
  <c r="H58963" i="5"/>
  <c r="H58964" i="5"/>
  <c r="H58965" i="5"/>
  <c r="H58966" i="5"/>
  <c r="H58967" i="5"/>
  <c r="H58968" i="5"/>
  <c r="H58969" i="5"/>
  <c r="H58970" i="5"/>
  <c r="H58971" i="5"/>
  <c r="H58972" i="5"/>
  <c r="H58973" i="5"/>
  <c r="H58974" i="5"/>
  <c r="H58975" i="5"/>
  <c r="H58976" i="5"/>
  <c r="H58977" i="5"/>
  <c r="H58978" i="5"/>
  <c r="H58979" i="5"/>
  <c r="H58980" i="5"/>
  <c r="H58981" i="5"/>
  <c r="H58982" i="5"/>
  <c r="H58983" i="5"/>
  <c r="H58984" i="5"/>
  <c r="H58985" i="5"/>
  <c r="H58986" i="5"/>
  <c r="H58987" i="5"/>
  <c r="H58988" i="5"/>
  <c r="H58989" i="5"/>
  <c r="H58990" i="5"/>
  <c r="H58991" i="5"/>
  <c r="H58992" i="5"/>
  <c r="H58993" i="5"/>
  <c r="H58994" i="5"/>
  <c r="H58995" i="5"/>
  <c r="H58996" i="5"/>
  <c r="H58997" i="5"/>
  <c r="H58998" i="5"/>
  <c r="H58999" i="5"/>
  <c r="H59000" i="5"/>
  <c r="H59001" i="5"/>
  <c r="H59002" i="5"/>
  <c r="H59003" i="5"/>
  <c r="H59004" i="5"/>
  <c r="H59005" i="5"/>
  <c r="H59006" i="5"/>
  <c r="H59007" i="5"/>
  <c r="H59008" i="5"/>
  <c r="H59009" i="5"/>
  <c r="H59010" i="5"/>
  <c r="H59011" i="5"/>
  <c r="H59012" i="5"/>
  <c r="H59013" i="5"/>
  <c r="H59014" i="5"/>
  <c r="H59015" i="5"/>
  <c r="H59016" i="5"/>
  <c r="H59017" i="5"/>
  <c r="H59018" i="5"/>
  <c r="H59019" i="5"/>
  <c r="H59020" i="5"/>
  <c r="H59021" i="5"/>
  <c r="H59022" i="5"/>
  <c r="H59023" i="5"/>
  <c r="H59024" i="5"/>
  <c r="H59025" i="5"/>
  <c r="H59026" i="5"/>
  <c r="H59027" i="5"/>
  <c r="H59028" i="5"/>
  <c r="H59029" i="5"/>
  <c r="H59030" i="5"/>
  <c r="H59031" i="5"/>
  <c r="H59032" i="5"/>
  <c r="H59033" i="5"/>
  <c r="H59034" i="5"/>
  <c r="H59035" i="5"/>
  <c r="H59036" i="5"/>
  <c r="H59037" i="5"/>
  <c r="H59038" i="5"/>
  <c r="H59039" i="5"/>
  <c r="H59040" i="5"/>
  <c r="H59041" i="5"/>
  <c r="H59042" i="5"/>
  <c r="H59043" i="5"/>
  <c r="H59044" i="5"/>
  <c r="H59045" i="5"/>
  <c r="H59046" i="5"/>
  <c r="H59047" i="5"/>
  <c r="H59048" i="5"/>
  <c r="H59049" i="5"/>
  <c r="H59050" i="5"/>
  <c r="H59051" i="5"/>
  <c r="H59052" i="5"/>
  <c r="H59053" i="5"/>
  <c r="H59054" i="5"/>
  <c r="H59055" i="5"/>
  <c r="H59056" i="5"/>
  <c r="H59057" i="5"/>
  <c r="H59058" i="5"/>
  <c r="H59059" i="5"/>
  <c r="H59060" i="5"/>
  <c r="H59061" i="5"/>
  <c r="H59062" i="5"/>
  <c r="H59063" i="5"/>
  <c r="H59064" i="5"/>
  <c r="H59065" i="5"/>
  <c r="H59066" i="5"/>
  <c r="H59067" i="5"/>
  <c r="H59068" i="5"/>
  <c r="H59069" i="5"/>
  <c r="H59070" i="5"/>
  <c r="H59071" i="5"/>
  <c r="H59072" i="5"/>
  <c r="H59073" i="5"/>
  <c r="H59074" i="5"/>
  <c r="H59075" i="5"/>
  <c r="H59076" i="5"/>
  <c r="H59077" i="5"/>
  <c r="H59078" i="5"/>
  <c r="H59079" i="5"/>
  <c r="H59080" i="5"/>
  <c r="H59081" i="5"/>
  <c r="H59082" i="5"/>
  <c r="H59083" i="5"/>
  <c r="H59084" i="5"/>
  <c r="H59085" i="5"/>
  <c r="H59086" i="5"/>
  <c r="H59087" i="5"/>
  <c r="H59088" i="5"/>
  <c r="H59089" i="5"/>
  <c r="H59090" i="5"/>
  <c r="H59091" i="5"/>
  <c r="H59092" i="5"/>
  <c r="H59093" i="5"/>
  <c r="H59094" i="5"/>
  <c r="H59095" i="5"/>
  <c r="H59096" i="5"/>
  <c r="H59097" i="5"/>
  <c r="H59098" i="5"/>
  <c r="H59099" i="5"/>
  <c r="H59100" i="5"/>
  <c r="H59101" i="5"/>
  <c r="H59102" i="5"/>
  <c r="H59103" i="5"/>
  <c r="H59104" i="5"/>
  <c r="H59105" i="5"/>
  <c r="H59106" i="5"/>
  <c r="H59107" i="5"/>
  <c r="H59108" i="5"/>
  <c r="H59109" i="5"/>
  <c r="H59110" i="5"/>
  <c r="H59111" i="5"/>
  <c r="H59112" i="5"/>
  <c r="H59113" i="5"/>
  <c r="H59114" i="5"/>
  <c r="H59115" i="5"/>
  <c r="H59116" i="5"/>
  <c r="H59117" i="5"/>
  <c r="H59118" i="5"/>
  <c r="H59119" i="5"/>
  <c r="H59120" i="5"/>
  <c r="H59121" i="5"/>
  <c r="H59122" i="5"/>
  <c r="H59123" i="5"/>
  <c r="H59124" i="5"/>
  <c r="H59125" i="5"/>
  <c r="H59126" i="5"/>
  <c r="H59127" i="5"/>
  <c r="H59128" i="5"/>
  <c r="H59129" i="5"/>
  <c r="H59130" i="5"/>
  <c r="H59131" i="5"/>
  <c r="H59132" i="5"/>
  <c r="H59133" i="5"/>
  <c r="H59134" i="5"/>
  <c r="H59135" i="5"/>
  <c r="H59136" i="5"/>
  <c r="H59137" i="5"/>
  <c r="H59138" i="5"/>
  <c r="H59139" i="5"/>
  <c r="H59140" i="5"/>
  <c r="H59141" i="5"/>
  <c r="H59142" i="5"/>
  <c r="H59143" i="5"/>
  <c r="H59144" i="5"/>
  <c r="H59145" i="5"/>
  <c r="H59146" i="5"/>
  <c r="H59147" i="5"/>
  <c r="H59148" i="5"/>
  <c r="H59149" i="5"/>
  <c r="H59150" i="5"/>
  <c r="H59151" i="5"/>
  <c r="H59152" i="5"/>
  <c r="H59153" i="5"/>
  <c r="H59154" i="5"/>
  <c r="H59155" i="5"/>
  <c r="H59156" i="5"/>
  <c r="H59157" i="5"/>
  <c r="H59158" i="5"/>
  <c r="H59159" i="5"/>
  <c r="H59160" i="5"/>
  <c r="H59161" i="5"/>
  <c r="H59162" i="5"/>
  <c r="H59163" i="5"/>
  <c r="H59164" i="5"/>
  <c r="H59165" i="5"/>
  <c r="H59166" i="5"/>
  <c r="H59167" i="5"/>
  <c r="H59168" i="5"/>
  <c r="H59169" i="5"/>
  <c r="H59170" i="5"/>
  <c r="H59171" i="5"/>
  <c r="H59172" i="5"/>
  <c r="H59173" i="5"/>
  <c r="H59174" i="5"/>
  <c r="H59175" i="5"/>
  <c r="H59176" i="5"/>
  <c r="H59177" i="5"/>
  <c r="H59178" i="5"/>
  <c r="H59179" i="5"/>
  <c r="H59180" i="5"/>
  <c r="H59181" i="5"/>
  <c r="H59182" i="5"/>
  <c r="H59183" i="5"/>
  <c r="H59184" i="5"/>
  <c r="H59185" i="5"/>
  <c r="H59186" i="5"/>
  <c r="H59187" i="5"/>
  <c r="H59188" i="5"/>
  <c r="H59189" i="5"/>
  <c r="H59190" i="5"/>
  <c r="H59191" i="5"/>
  <c r="H59192" i="5"/>
  <c r="H59193" i="5"/>
  <c r="H59194" i="5"/>
  <c r="H59195" i="5"/>
  <c r="H59196" i="5"/>
  <c r="H59197" i="5"/>
  <c r="H59198" i="5"/>
  <c r="H59199" i="5"/>
  <c r="H59200" i="5"/>
  <c r="H59201" i="5"/>
  <c r="H59202" i="5"/>
  <c r="H59203" i="5"/>
  <c r="H59204" i="5"/>
  <c r="H59205" i="5"/>
  <c r="H59206" i="5"/>
  <c r="H59207" i="5"/>
  <c r="H59208" i="5"/>
  <c r="H59209" i="5"/>
  <c r="H59210" i="5"/>
  <c r="H59211" i="5"/>
  <c r="H59212" i="5"/>
  <c r="H59213" i="5"/>
  <c r="H59214" i="5"/>
  <c r="H59215" i="5"/>
  <c r="H59216" i="5"/>
  <c r="H59217" i="5"/>
  <c r="H59218" i="5"/>
  <c r="H59219" i="5"/>
  <c r="H59220" i="5"/>
  <c r="H59221" i="5"/>
  <c r="H59222" i="5"/>
  <c r="H59223" i="5"/>
  <c r="H59224" i="5"/>
  <c r="H59225" i="5"/>
  <c r="H59226" i="5"/>
  <c r="H59227" i="5"/>
  <c r="H59228" i="5"/>
  <c r="H59229" i="5"/>
  <c r="H59230" i="5"/>
  <c r="H59231" i="5"/>
  <c r="H59232" i="5"/>
  <c r="H59233" i="5"/>
  <c r="H59234" i="5"/>
  <c r="H59235" i="5"/>
  <c r="H59236" i="5"/>
  <c r="H59237" i="5"/>
  <c r="H59238" i="5"/>
  <c r="H59239" i="5"/>
  <c r="H59240" i="5"/>
  <c r="H59241" i="5"/>
  <c r="H59242" i="5"/>
  <c r="H59243" i="5"/>
  <c r="H59244" i="5"/>
  <c r="H59245" i="5"/>
  <c r="H59246" i="5"/>
  <c r="H59247" i="5"/>
  <c r="H59248" i="5"/>
  <c r="H59249" i="5"/>
  <c r="H59250" i="5"/>
  <c r="H59251" i="5"/>
  <c r="H59252" i="5"/>
  <c r="H59253" i="5"/>
  <c r="H59254" i="5"/>
  <c r="H59255" i="5"/>
  <c r="H59256" i="5"/>
  <c r="H59257" i="5"/>
  <c r="H59258" i="5"/>
  <c r="H59259" i="5"/>
  <c r="H59260" i="5"/>
  <c r="H59261" i="5"/>
  <c r="H59262" i="5"/>
  <c r="H59263" i="5"/>
  <c r="H59264" i="5"/>
  <c r="H59265" i="5"/>
  <c r="H59266" i="5"/>
  <c r="H59267" i="5"/>
  <c r="H59268" i="5"/>
  <c r="H59269" i="5"/>
  <c r="H59270" i="5"/>
  <c r="H59271" i="5"/>
  <c r="H59272" i="5"/>
  <c r="H59273" i="5"/>
  <c r="H59274" i="5"/>
  <c r="H59275" i="5"/>
  <c r="H59276" i="5"/>
  <c r="H59277" i="5"/>
  <c r="H59278" i="5"/>
  <c r="H59279" i="5"/>
  <c r="H59280" i="5"/>
  <c r="H59281" i="5"/>
  <c r="H59282" i="5"/>
  <c r="H59283" i="5"/>
  <c r="H59284" i="5"/>
  <c r="H59285" i="5"/>
  <c r="H59286" i="5"/>
  <c r="H59287" i="5"/>
  <c r="H59288" i="5"/>
  <c r="H59289" i="5"/>
  <c r="H59290" i="5"/>
  <c r="H59291" i="5"/>
  <c r="H59292" i="5"/>
  <c r="H59293" i="5"/>
  <c r="H59294" i="5"/>
  <c r="H59295" i="5"/>
  <c r="H59296" i="5"/>
  <c r="H59297" i="5"/>
  <c r="H59298" i="5"/>
  <c r="H59299" i="5"/>
  <c r="H59300" i="5"/>
  <c r="H59301" i="5"/>
  <c r="H59302" i="5"/>
  <c r="H59303" i="5"/>
  <c r="H59304" i="5"/>
  <c r="H59305" i="5"/>
  <c r="H59306" i="5"/>
  <c r="H59307" i="5"/>
  <c r="H59308" i="5"/>
  <c r="H59309" i="5"/>
  <c r="H59310" i="5"/>
  <c r="H59311" i="5"/>
  <c r="H59312" i="5"/>
  <c r="H59313" i="5"/>
  <c r="H59314" i="5"/>
  <c r="H59315" i="5"/>
  <c r="H59316" i="5"/>
  <c r="H59317" i="5"/>
  <c r="H59318" i="5"/>
  <c r="H59319" i="5"/>
  <c r="H59320" i="5"/>
  <c r="H59321" i="5"/>
  <c r="H59322" i="5"/>
  <c r="H59323" i="5"/>
  <c r="H59324" i="5"/>
  <c r="H59325" i="5"/>
  <c r="H59326" i="5"/>
  <c r="H59327" i="5"/>
  <c r="H59328" i="5"/>
  <c r="H59329" i="5"/>
  <c r="H59330" i="5"/>
  <c r="H59331" i="5"/>
  <c r="H59332" i="5"/>
  <c r="H59333" i="5"/>
  <c r="H59334" i="5"/>
  <c r="H59335" i="5"/>
  <c r="H59336" i="5"/>
  <c r="H59337" i="5"/>
  <c r="H59338" i="5"/>
  <c r="H59339" i="5"/>
  <c r="H59340" i="5"/>
  <c r="H59341" i="5"/>
  <c r="H59342" i="5"/>
  <c r="H59343" i="5"/>
  <c r="H59344" i="5"/>
  <c r="H59345" i="5"/>
  <c r="H59346" i="5"/>
  <c r="H59347" i="5"/>
  <c r="H59348" i="5"/>
  <c r="H59349" i="5"/>
  <c r="H59350" i="5"/>
  <c r="H59351" i="5"/>
  <c r="H59352" i="5"/>
  <c r="H59353" i="5"/>
  <c r="H59354" i="5"/>
  <c r="H59355" i="5"/>
  <c r="H59356" i="5"/>
  <c r="H59357" i="5"/>
  <c r="H59358" i="5"/>
  <c r="H59359" i="5"/>
  <c r="H59360" i="5"/>
  <c r="H59361" i="5"/>
  <c r="H59362" i="5"/>
  <c r="H59363" i="5"/>
  <c r="H59364" i="5"/>
  <c r="H59365" i="5"/>
  <c r="H59366" i="5"/>
  <c r="H59367" i="5"/>
  <c r="H59368" i="5"/>
  <c r="H59369" i="5"/>
  <c r="H59370" i="5"/>
  <c r="H59371" i="5"/>
  <c r="H59372" i="5"/>
  <c r="H59373" i="5"/>
  <c r="H59374" i="5"/>
  <c r="H59375" i="5"/>
  <c r="H59376" i="5"/>
  <c r="H59377" i="5"/>
  <c r="H59378" i="5"/>
  <c r="H59379" i="5"/>
  <c r="H59380" i="5"/>
  <c r="H59381" i="5"/>
  <c r="H59382" i="5"/>
  <c r="H59383" i="5"/>
  <c r="H59384" i="5"/>
  <c r="H59385" i="5"/>
  <c r="H59386" i="5"/>
  <c r="H59387" i="5"/>
  <c r="H59388" i="5"/>
  <c r="H59389" i="5"/>
  <c r="H59390" i="5"/>
  <c r="H59391" i="5"/>
  <c r="H59392" i="5"/>
  <c r="H59393" i="5"/>
  <c r="H59394" i="5"/>
  <c r="H59395" i="5"/>
  <c r="H59396" i="5"/>
  <c r="H59397" i="5"/>
  <c r="H59398" i="5"/>
  <c r="H59399" i="5"/>
  <c r="H59400" i="5"/>
  <c r="H59401" i="5"/>
  <c r="H59402" i="5"/>
  <c r="H59403" i="5"/>
  <c r="H59404" i="5"/>
  <c r="H59405" i="5"/>
  <c r="H59406" i="5"/>
  <c r="H59407" i="5"/>
  <c r="H59408" i="5"/>
  <c r="H59409" i="5"/>
  <c r="H59410" i="5"/>
  <c r="H59411" i="5"/>
  <c r="H59412" i="5"/>
  <c r="H59413" i="5"/>
  <c r="H59414" i="5"/>
  <c r="H59415" i="5"/>
  <c r="H59416" i="5"/>
  <c r="H59417" i="5"/>
  <c r="H59418" i="5"/>
  <c r="H59419" i="5"/>
  <c r="H59420" i="5"/>
  <c r="H59421" i="5"/>
  <c r="H59422" i="5"/>
  <c r="H59423" i="5"/>
  <c r="H59424" i="5"/>
  <c r="H59425" i="5"/>
  <c r="H59426" i="5"/>
  <c r="H59427" i="5"/>
  <c r="H59428" i="5"/>
  <c r="H59429" i="5"/>
  <c r="H59430" i="5"/>
  <c r="H59431" i="5"/>
  <c r="H59432" i="5"/>
  <c r="H59433" i="5"/>
  <c r="H59434" i="5"/>
  <c r="H59435" i="5"/>
  <c r="H59436" i="5"/>
  <c r="H59437" i="5"/>
  <c r="H59438" i="5"/>
  <c r="H59439" i="5"/>
  <c r="H59440" i="5"/>
  <c r="H59441" i="5"/>
  <c r="H59442" i="5"/>
  <c r="H59443" i="5"/>
  <c r="H59444" i="5"/>
  <c r="H59445" i="5"/>
  <c r="H59446" i="5"/>
  <c r="H59447" i="5"/>
  <c r="H59448" i="5"/>
  <c r="H59449" i="5"/>
  <c r="H59450" i="5"/>
  <c r="H59451" i="5"/>
  <c r="H59452" i="5"/>
  <c r="H59453" i="5"/>
  <c r="H59454" i="5"/>
  <c r="H59455" i="5"/>
  <c r="H59456" i="5"/>
  <c r="H59457" i="5"/>
  <c r="H59458" i="5"/>
  <c r="H59459" i="5"/>
  <c r="H59460" i="5"/>
  <c r="H59461" i="5"/>
  <c r="H59462" i="5"/>
  <c r="H59463" i="5"/>
  <c r="H59464" i="5"/>
  <c r="H59465" i="5"/>
  <c r="H59466" i="5"/>
  <c r="H59467" i="5"/>
  <c r="H59468" i="5"/>
  <c r="H59469" i="5"/>
  <c r="H59470" i="5"/>
  <c r="H59471" i="5"/>
  <c r="H59472" i="5"/>
  <c r="H59473" i="5"/>
  <c r="H59474" i="5"/>
  <c r="H59475" i="5"/>
  <c r="H59476" i="5"/>
  <c r="H59477" i="5"/>
  <c r="H59478" i="5"/>
  <c r="H59479" i="5"/>
  <c r="H59480" i="5"/>
  <c r="H59481" i="5"/>
  <c r="H59482" i="5"/>
  <c r="H59483" i="5"/>
  <c r="H59484" i="5"/>
  <c r="H59485" i="5"/>
  <c r="H59486" i="5"/>
  <c r="H59487" i="5"/>
  <c r="H59488" i="5"/>
  <c r="H59489" i="5"/>
  <c r="H59490" i="5"/>
  <c r="H59491" i="5"/>
  <c r="H59492" i="5"/>
  <c r="H59493" i="5"/>
  <c r="H59494" i="5"/>
  <c r="H59495" i="5"/>
  <c r="H59496" i="5"/>
  <c r="H59497" i="5"/>
  <c r="H59498" i="5"/>
  <c r="H59499" i="5"/>
  <c r="H59500" i="5"/>
  <c r="H59501" i="5"/>
  <c r="H59502" i="5"/>
  <c r="H59503" i="5"/>
  <c r="H59504" i="5"/>
  <c r="H59505" i="5"/>
  <c r="H59506" i="5"/>
  <c r="H59507" i="5"/>
  <c r="H59508" i="5"/>
  <c r="H59509" i="5"/>
  <c r="H59510" i="5"/>
  <c r="H59511" i="5"/>
  <c r="H59512" i="5"/>
  <c r="H59513" i="5"/>
  <c r="H59514" i="5"/>
  <c r="H59515" i="5"/>
  <c r="H59516" i="5"/>
  <c r="H59517" i="5"/>
  <c r="H59518" i="5"/>
  <c r="H59519" i="5"/>
  <c r="H59520" i="5"/>
  <c r="H59521" i="5"/>
  <c r="H59522" i="5"/>
  <c r="H59523" i="5"/>
  <c r="H59524" i="5"/>
  <c r="H59525" i="5"/>
  <c r="H59526" i="5"/>
  <c r="H59527" i="5"/>
  <c r="H59528" i="5"/>
  <c r="H59529" i="5"/>
  <c r="H59530" i="5"/>
  <c r="H59531" i="5"/>
  <c r="H59532" i="5"/>
  <c r="H59533" i="5"/>
  <c r="H59534" i="5"/>
  <c r="H59535" i="5"/>
  <c r="H59536" i="5"/>
  <c r="H59537" i="5"/>
  <c r="H59538" i="5"/>
  <c r="H59539" i="5"/>
  <c r="H59540" i="5"/>
  <c r="H59541" i="5"/>
  <c r="H59542" i="5"/>
  <c r="H59543" i="5"/>
  <c r="H59544" i="5"/>
  <c r="H59545" i="5"/>
  <c r="H59546" i="5"/>
  <c r="H59547" i="5"/>
  <c r="H59548" i="5"/>
  <c r="H59549" i="5"/>
  <c r="H59550" i="5"/>
  <c r="H59551" i="5"/>
  <c r="H59552" i="5"/>
  <c r="H59553" i="5"/>
  <c r="H59554" i="5"/>
  <c r="H59555" i="5"/>
  <c r="H59556" i="5"/>
  <c r="H59557" i="5"/>
  <c r="H59558" i="5"/>
  <c r="H59559" i="5"/>
  <c r="H59560" i="5"/>
  <c r="H59561" i="5"/>
  <c r="H59562" i="5"/>
  <c r="H59563" i="5"/>
  <c r="H59564" i="5"/>
  <c r="H59565" i="5"/>
  <c r="H59566" i="5"/>
  <c r="H59567" i="5"/>
  <c r="H59568" i="5"/>
  <c r="H59569" i="5"/>
  <c r="H59570" i="5"/>
  <c r="H59571" i="5"/>
  <c r="H59572" i="5"/>
  <c r="H59573" i="5"/>
  <c r="H59574" i="5"/>
  <c r="H59575" i="5"/>
  <c r="H59576" i="5"/>
  <c r="H59577" i="5"/>
  <c r="H59578" i="5"/>
  <c r="H59579" i="5"/>
  <c r="H59580" i="5"/>
  <c r="H59581" i="5"/>
  <c r="H59582" i="5"/>
  <c r="H59583" i="5"/>
  <c r="H59584" i="5"/>
  <c r="H59585" i="5"/>
  <c r="H59586" i="5"/>
  <c r="H59587" i="5"/>
  <c r="H59588" i="5"/>
  <c r="H59589" i="5"/>
  <c r="H59590" i="5"/>
  <c r="H59591" i="5"/>
  <c r="H59592" i="5"/>
  <c r="H59593" i="5"/>
  <c r="H59594" i="5"/>
  <c r="H59595" i="5"/>
  <c r="H59596" i="5"/>
  <c r="H59597" i="5"/>
  <c r="H59598" i="5"/>
  <c r="H59599" i="5"/>
  <c r="H59600" i="5"/>
  <c r="H59601" i="5"/>
  <c r="H59602" i="5"/>
  <c r="H59603" i="5"/>
  <c r="H59604" i="5"/>
  <c r="H59605" i="5"/>
  <c r="H59606" i="5"/>
  <c r="H59607" i="5"/>
  <c r="H59608" i="5"/>
  <c r="H59609" i="5"/>
  <c r="H59610" i="5"/>
  <c r="H59611" i="5"/>
  <c r="H59612" i="5"/>
  <c r="H59613" i="5"/>
  <c r="H59614" i="5"/>
  <c r="H59615" i="5"/>
  <c r="H59616" i="5"/>
  <c r="H59617" i="5"/>
  <c r="H59618" i="5"/>
  <c r="H59619" i="5"/>
  <c r="H59620" i="5"/>
  <c r="H59621" i="5"/>
  <c r="H59622" i="5"/>
  <c r="H59623" i="5"/>
  <c r="H59624" i="5"/>
  <c r="H59625" i="5"/>
  <c r="H59626" i="5"/>
  <c r="H59627" i="5"/>
  <c r="H59628" i="5"/>
  <c r="H59629" i="5"/>
  <c r="H59630" i="5"/>
  <c r="H59631" i="5"/>
  <c r="H59632" i="5"/>
  <c r="H59633" i="5"/>
  <c r="H59634" i="5"/>
  <c r="H59635" i="5"/>
  <c r="H59636" i="5"/>
  <c r="H59637" i="5"/>
  <c r="H59638" i="5"/>
  <c r="H59639" i="5"/>
  <c r="H59640" i="5"/>
  <c r="H59641" i="5"/>
  <c r="H59642" i="5"/>
  <c r="H59643" i="5"/>
  <c r="H59644" i="5"/>
  <c r="H59645" i="5"/>
  <c r="H59646" i="5"/>
  <c r="H59647" i="5"/>
  <c r="H59648" i="5"/>
  <c r="H59649" i="5"/>
  <c r="H59650" i="5"/>
  <c r="H59651" i="5"/>
  <c r="H59652" i="5"/>
  <c r="H59653" i="5"/>
  <c r="H59654" i="5"/>
  <c r="H59655" i="5"/>
  <c r="H59656" i="5"/>
  <c r="H59657" i="5"/>
  <c r="H59658" i="5"/>
  <c r="H59659" i="5"/>
  <c r="H59660" i="5"/>
  <c r="H59661" i="5"/>
  <c r="H59662" i="5"/>
  <c r="H59663" i="5"/>
  <c r="H59664" i="5"/>
  <c r="H59665" i="5"/>
  <c r="H59666" i="5"/>
  <c r="H59667" i="5"/>
  <c r="H59668" i="5"/>
  <c r="H59669" i="5"/>
  <c r="H59670" i="5"/>
  <c r="H59671" i="5"/>
  <c r="H59672" i="5"/>
  <c r="H59673" i="5"/>
  <c r="H59674" i="5"/>
  <c r="H59675" i="5"/>
  <c r="H59676" i="5"/>
  <c r="H59677" i="5"/>
  <c r="H59678" i="5"/>
  <c r="H59679" i="5"/>
  <c r="H59680" i="5"/>
  <c r="H59681" i="5"/>
  <c r="H59682" i="5"/>
  <c r="H59683" i="5"/>
  <c r="H59684" i="5"/>
  <c r="H59685" i="5"/>
  <c r="H59686" i="5"/>
  <c r="H59687" i="5"/>
  <c r="H59688" i="5"/>
  <c r="H59689" i="5"/>
  <c r="H59690" i="5"/>
  <c r="H59691" i="5"/>
  <c r="H59692" i="5"/>
  <c r="H59693" i="5"/>
  <c r="H59694" i="5"/>
  <c r="H59695" i="5"/>
  <c r="H59696" i="5"/>
  <c r="H59697" i="5"/>
  <c r="H59698" i="5"/>
  <c r="H59699" i="5"/>
  <c r="H59700" i="5"/>
  <c r="H59701" i="5"/>
  <c r="H59702" i="5"/>
  <c r="H59703" i="5"/>
  <c r="H59704" i="5"/>
  <c r="H59705" i="5"/>
  <c r="H59706" i="5"/>
  <c r="H59707" i="5"/>
  <c r="H59708" i="5"/>
  <c r="H59709" i="5"/>
  <c r="H59710" i="5"/>
  <c r="H59711" i="5"/>
  <c r="H59712" i="5"/>
  <c r="H59713" i="5"/>
  <c r="H59714" i="5"/>
  <c r="H59715" i="5"/>
  <c r="H59716" i="5"/>
  <c r="H59717" i="5"/>
  <c r="H59718" i="5"/>
  <c r="H59719" i="5"/>
  <c r="H59720" i="5"/>
  <c r="H59721" i="5"/>
  <c r="H59722" i="5"/>
  <c r="H59723" i="5"/>
  <c r="H59724" i="5"/>
  <c r="H59725" i="5"/>
  <c r="H59726" i="5"/>
  <c r="H59727" i="5"/>
  <c r="H59728" i="5"/>
  <c r="H59729" i="5"/>
  <c r="H59730" i="5"/>
  <c r="H59731" i="5"/>
  <c r="H59732" i="5"/>
  <c r="H59733" i="5"/>
  <c r="H59734" i="5"/>
  <c r="H59735" i="5"/>
  <c r="H59736" i="5"/>
  <c r="H59737" i="5"/>
  <c r="H59738" i="5"/>
  <c r="H59739" i="5"/>
  <c r="H59740" i="5"/>
  <c r="H59741" i="5"/>
  <c r="H59742" i="5"/>
  <c r="H59743" i="5"/>
  <c r="H59744" i="5"/>
  <c r="H59745" i="5"/>
  <c r="H59746" i="5"/>
  <c r="H59747" i="5"/>
  <c r="H59748" i="5"/>
  <c r="H59749" i="5"/>
  <c r="H59750" i="5"/>
  <c r="H59751" i="5"/>
  <c r="H59752" i="5"/>
  <c r="H59753" i="5"/>
  <c r="H59754" i="5"/>
  <c r="H59755" i="5"/>
  <c r="H59756" i="5"/>
  <c r="H59757" i="5"/>
  <c r="H59758" i="5"/>
  <c r="H59759" i="5"/>
  <c r="H59760" i="5"/>
  <c r="H59761" i="5"/>
  <c r="H59762" i="5"/>
  <c r="H59763" i="5"/>
  <c r="H59764" i="5"/>
  <c r="H59765" i="5"/>
  <c r="H59766" i="5"/>
  <c r="H59767" i="5"/>
  <c r="H59768" i="5"/>
  <c r="H59769" i="5"/>
  <c r="H59770" i="5"/>
  <c r="H59771" i="5"/>
  <c r="H59772" i="5"/>
  <c r="H59773" i="5"/>
  <c r="H59774" i="5"/>
  <c r="H59775" i="5"/>
  <c r="H59776" i="5"/>
  <c r="H59777" i="5"/>
  <c r="H59778" i="5"/>
  <c r="H59779" i="5"/>
  <c r="H59780" i="5"/>
  <c r="H59781" i="5"/>
  <c r="H59782" i="5"/>
  <c r="H59783" i="5"/>
  <c r="H59784" i="5"/>
  <c r="H59785" i="5"/>
  <c r="H59786" i="5"/>
  <c r="H59787" i="5"/>
  <c r="H59788" i="5"/>
  <c r="H59789" i="5"/>
  <c r="H59790" i="5"/>
  <c r="H59791" i="5"/>
  <c r="H59792" i="5"/>
  <c r="H59793" i="5"/>
  <c r="H59794" i="5"/>
  <c r="H59795" i="5"/>
  <c r="H59796" i="5"/>
  <c r="H59797" i="5"/>
  <c r="H59798" i="5"/>
  <c r="H59799" i="5"/>
  <c r="H59800" i="5"/>
  <c r="H59801" i="5"/>
  <c r="H59802" i="5"/>
  <c r="H59803" i="5"/>
  <c r="H59804" i="5"/>
  <c r="H59805" i="5"/>
  <c r="H59806" i="5"/>
  <c r="H59807" i="5"/>
  <c r="H59808" i="5"/>
  <c r="H59809" i="5"/>
  <c r="H59810" i="5"/>
  <c r="H59811" i="5"/>
  <c r="H59812" i="5"/>
  <c r="H59813" i="5"/>
  <c r="H59814" i="5"/>
  <c r="H59815" i="5"/>
  <c r="H59816" i="5"/>
  <c r="H59817" i="5"/>
  <c r="H59818" i="5"/>
  <c r="H59819" i="5"/>
  <c r="H59820" i="5"/>
  <c r="H59821" i="5"/>
  <c r="H59822" i="5"/>
  <c r="H59823" i="5"/>
  <c r="H59824" i="5"/>
  <c r="H59825" i="5"/>
  <c r="H59826" i="5"/>
  <c r="H59827" i="5"/>
  <c r="H59828" i="5"/>
  <c r="H59829" i="5"/>
  <c r="H59830" i="5"/>
  <c r="H59831" i="5"/>
  <c r="H59832" i="5"/>
  <c r="H59833" i="5"/>
  <c r="H59834" i="5"/>
  <c r="H59835" i="5"/>
  <c r="H59836" i="5"/>
  <c r="H59837" i="5"/>
  <c r="H59838" i="5"/>
  <c r="H59839" i="5"/>
  <c r="H59840" i="5"/>
  <c r="H59841" i="5"/>
  <c r="H59842" i="5"/>
  <c r="H59843" i="5"/>
  <c r="H59844" i="5"/>
  <c r="H59845" i="5"/>
  <c r="H59846" i="5"/>
  <c r="H59847" i="5"/>
  <c r="H59848" i="5"/>
  <c r="H59849" i="5"/>
  <c r="H59850" i="5"/>
  <c r="H59851" i="5"/>
  <c r="H59852" i="5"/>
  <c r="H59853" i="5"/>
  <c r="H59854" i="5"/>
  <c r="H59855" i="5"/>
  <c r="H59856" i="5"/>
  <c r="H59857" i="5"/>
  <c r="H59858" i="5"/>
  <c r="H59859" i="5"/>
  <c r="H59860" i="5"/>
  <c r="H59861" i="5"/>
  <c r="H59862" i="5"/>
  <c r="H59863" i="5"/>
  <c r="H59864" i="5"/>
  <c r="H59865" i="5"/>
  <c r="H59866" i="5"/>
  <c r="H59867" i="5"/>
  <c r="H59868" i="5"/>
  <c r="H59869" i="5"/>
  <c r="H59870" i="5"/>
  <c r="H59871" i="5"/>
  <c r="H59872" i="5"/>
  <c r="H59873" i="5"/>
  <c r="H59874" i="5"/>
  <c r="H59875" i="5"/>
  <c r="H59876" i="5"/>
  <c r="H59877" i="5"/>
  <c r="H59878" i="5"/>
  <c r="H59879" i="5"/>
  <c r="H59880" i="5"/>
  <c r="H59881" i="5"/>
  <c r="H59882" i="5"/>
  <c r="H59883" i="5"/>
  <c r="H59884" i="5"/>
  <c r="H59885" i="5"/>
  <c r="H59886" i="5"/>
  <c r="H59887" i="5"/>
  <c r="H59888" i="5"/>
  <c r="H59889" i="5"/>
  <c r="H59890" i="5"/>
  <c r="H59891" i="5"/>
  <c r="H59892" i="5"/>
  <c r="H59893" i="5"/>
  <c r="H59894" i="5"/>
  <c r="H59895" i="5"/>
  <c r="H59896" i="5"/>
  <c r="H59897" i="5"/>
  <c r="H59898" i="5"/>
  <c r="H59899" i="5"/>
  <c r="H59900" i="5"/>
  <c r="H59901" i="5"/>
  <c r="H59902" i="5"/>
  <c r="H59903" i="5"/>
  <c r="H59904" i="5"/>
  <c r="H59905" i="5"/>
  <c r="H59906" i="5"/>
  <c r="H59907" i="5"/>
  <c r="H59908" i="5"/>
  <c r="H59909" i="5"/>
  <c r="H59910" i="5"/>
  <c r="H59911" i="5"/>
  <c r="H59912" i="5"/>
  <c r="H59913" i="5"/>
  <c r="H59914" i="5"/>
  <c r="H59915" i="5"/>
  <c r="H59916" i="5"/>
  <c r="H59917" i="5"/>
  <c r="H59918" i="5"/>
  <c r="H59919" i="5"/>
  <c r="H59920" i="5"/>
  <c r="H59921" i="5"/>
  <c r="H59922" i="5"/>
  <c r="H59923" i="5"/>
  <c r="H59924" i="5"/>
  <c r="H59925" i="5"/>
  <c r="H59926" i="5"/>
  <c r="H59927" i="5"/>
  <c r="H59928" i="5"/>
  <c r="H59929" i="5"/>
  <c r="H59930" i="5"/>
  <c r="H59931" i="5"/>
  <c r="H59932" i="5"/>
  <c r="H59933" i="5"/>
  <c r="H59934" i="5"/>
  <c r="H59935" i="5"/>
  <c r="H59936" i="5"/>
  <c r="H59937" i="5"/>
  <c r="H59938" i="5"/>
  <c r="H59939" i="5"/>
  <c r="H59940" i="5"/>
  <c r="H59941" i="5"/>
  <c r="H59942" i="5"/>
  <c r="H59943" i="5"/>
  <c r="H59944" i="5"/>
  <c r="H59945" i="5"/>
  <c r="H59946" i="5"/>
  <c r="H59947" i="5"/>
  <c r="H59948" i="5"/>
  <c r="H59949" i="5"/>
  <c r="H59950" i="5"/>
  <c r="H59951" i="5"/>
  <c r="H59952" i="5"/>
  <c r="H59953" i="5"/>
  <c r="H59954" i="5"/>
  <c r="H59955" i="5"/>
  <c r="H59956" i="5"/>
  <c r="H59957" i="5"/>
  <c r="H59958" i="5"/>
  <c r="H59959" i="5"/>
  <c r="H59960" i="5"/>
  <c r="H59961" i="5"/>
  <c r="H59962" i="5"/>
  <c r="H59963" i="5"/>
  <c r="H59964" i="5"/>
  <c r="H59965" i="5"/>
  <c r="H59966" i="5"/>
  <c r="H59967" i="5"/>
  <c r="H59968" i="5"/>
  <c r="H59969" i="5"/>
  <c r="H59970" i="5"/>
  <c r="H59971" i="5"/>
  <c r="H59972" i="5"/>
  <c r="H59973" i="5"/>
  <c r="H59974" i="5"/>
  <c r="H59975" i="5"/>
  <c r="H59976" i="5"/>
  <c r="H59977" i="5"/>
  <c r="H59978" i="5"/>
  <c r="H59979" i="5"/>
  <c r="H59980" i="5"/>
  <c r="H59981" i="5"/>
  <c r="H59982" i="5"/>
  <c r="H59983" i="5"/>
  <c r="H59984" i="5"/>
  <c r="H59985" i="5"/>
  <c r="H59986" i="5"/>
  <c r="H59987" i="5"/>
  <c r="H59988" i="5"/>
  <c r="H59989" i="5"/>
  <c r="H59990" i="5"/>
  <c r="H59991" i="5"/>
  <c r="H59992" i="5"/>
  <c r="H59993" i="5"/>
  <c r="H59994" i="5"/>
  <c r="H59995" i="5"/>
  <c r="H59996" i="5"/>
  <c r="H59997" i="5"/>
  <c r="H59998" i="5"/>
  <c r="H59999" i="5"/>
  <c r="H60000" i="5"/>
  <c r="H60001" i="5"/>
  <c r="H60002" i="5"/>
  <c r="H60003" i="5"/>
  <c r="H60004" i="5"/>
  <c r="H60005" i="5"/>
  <c r="H60006" i="5"/>
  <c r="H60007" i="5"/>
  <c r="H60008" i="5"/>
  <c r="H60009" i="5"/>
  <c r="H60010" i="5"/>
  <c r="H60011" i="5"/>
  <c r="H60012" i="5"/>
  <c r="H60013" i="5"/>
  <c r="H60014" i="5"/>
  <c r="H60015" i="5"/>
  <c r="H60016" i="5"/>
  <c r="H60017" i="5"/>
  <c r="H60018" i="5"/>
  <c r="H60019" i="5"/>
  <c r="H60020" i="5"/>
  <c r="H60021" i="5"/>
  <c r="H60022" i="5"/>
  <c r="H60023" i="5"/>
  <c r="H60024" i="5"/>
  <c r="H60025" i="5"/>
  <c r="H60026" i="5"/>
  <c r="H60027" i="5"/>
  <c r="H60028" i="5"/>
  <c r="H60029" i="5"/>
  <c r="H60030" i="5"/>
  <c r="H60031" i="5"/>
  <c r="H60032" i="5"/>
  <c r="H60033" i="5"/>
  <c r="H60034" i="5"/>
  <c r="H60035" i="5"/>
  <c r="H60036" i="5"/>
  <c r="H60037" i="5"/>
  <c r="H60038" i="5"/>
  <c r="H60039" i="5"/>
  <c r="H60040" i="5"/>
  <c r="H60041" i="5"/>
  <c r="H60042" i="5"/>
  <c r="H60043" i="5"/>
  <c r="H60044" i="5"/>
  <c r="H60045" i="5"/>
  <c r="H60046" i="5"/>
  <c r="H60047" i="5"/>
  <c r="H60048" i="5"/>
  <c r="H60049" i="5"/>
  <c r="H60050" i="5"/>
  <c r="H60051" i="5"/>
  <c r="H60052" i="5"/>
  <c r="H60053" i="5"/>
  <c r="H60054" i="5"/>
  <c r="H60055" i="5"/>
  <c r="H60056" i="5"/>
  <c r="H60057" i="5"/>
  <c r="H60058" i="5"/>
  <c r="H60059" i="5"/>
  <c r="H60060" i="5"/>
  <c r="H60061" i="5"/>
  <c r="H60062" i="5"/>
  <c r="H60063" i="5"/>
  <c r="H60064" i="5"/>
  <c r="H60065" i="5"/>
  <c r="H60066" i="5"/>
  <c r="H60067" i="5"/>
  <c r="H60068" i="5"/>
  <c r="H60069" i="5"/>
  <c r="H60070" i="5"/>
  <c r="H60071" i="5"/>
  <c r="H60072" i="5"/>
  <c r="H60073" i="5"/>
  <c r="H60074" i="5"/>
  <c r="H60075" i="5"/>
  <c r="H60076" i="5"/>
  <c r="H60077" i="5"/>
  <c r="H60078" i="5"/>
  <c r="H60079" i="5"/>
  <c r="H60080" i="5"/>
  <c r="H60081" i="5"/>
  <c r="H60082" i="5"/>
  <c r="H60083" i="5"/>
  <c r="H60084" i="5"/>
  <c r="H60085" i="5"/>
  <c r="H60086" i="5"/>
  <c r="H60087" i="5"/>
  <c r="H60088" i="5"/>
  <c r="H60089" i="5"/>
  <c r="H60090" i="5"/>
  <c r="H60091" i="5"/>
  <c r="H60092" i="5"/>
  <c r="H60093" i="5"/>
  <c r="H60094" i="5"/>
  <c r="H60095" i="5"/>
  <c r="H60096" i="5"/>
  <c r="H60097" i="5"/>
  <c r="H60098" i="5"/>
  <c r="H60099" i="5"/>
  <c r="H60100" i="5"/>
  <c r="H60101" i="5"/>
  <c r="H60102" i="5"/>
  <c r="H60103" i="5"/>
  <c r="H60104" i="5"/>
  <c r="H60105" i="5"/>
  <c r="H60106" i="5"/>
  <c r="H60107" i="5"/>
  <c r="H60108" i="5"/>
  <c r="H60109" i="5"/>
  <c r="H60110" i="5"/>
  <c r="H60111" i="5"/>
  <c r="H60112" i="5"/>
  <c r="H60113" i="5"/>
  <c r="H60114" i="5"/>
  <c r="H60115" i="5"/>
  <c r="H60116" i="5"/>
  <c r="H60117" i="5"/>
  <c r="H60118" i="5"/>
  <c r="H60119" i="5"/>
  <c r="H60120" i="5"/>
  <c r="H60121" i="5"/>
  <c r="H60122" i="5"/>
  <c r="H60123" i="5"/>
  <c r="H60124" i="5"/>
  <c r="H60125" i="5"/>
  <c r="H60126" i="5"/>
  <c r="H60127" i="5"/>
  <c r="H60128" i="5"/>
  <c r="H60129" i="5"/>
  <c r="H60130" i="5"/>
  <c r="H60131" i="5"/>
  <c r="H60132" i="5"/>
  <c r="H60133" i="5"/>
  <c r="H60134" i="5"/>
  <c r="H60135" i="5"/>
  <c r="H60136" i="5"/>
  <c r="H60137" i="5"/>
  <c r="H60138" i="5"/>
  <c r="H60139" i="5"/>
  <c r="H60140" i="5"/>
  <c r="H60141" i="5"/>
  <c r="H60142" i="5"/>
  <c r="H60143" i="5"/>
  <c r="H60144" i="5"/>
  <c r="H60145" i="5"/>
  <c r="H60146" i="5"/>
  <c r="H60147" i="5"/>
  <c r="H60148" i="5"/>
  <c r="H60149" i="5"/>
  <c r="H60150" i="5"/>
  <c r="H60151" i="5"/>
  <c r="H60152" i="5"/>
  <c r="H60153" i="5"/>
  <c r="H60154" i="5"/>
  <c r="H60155" i="5"/>
  <c r="H60156" i="5"/>
  <c r="H60157" i="5"/>
  <c r="H60158" i="5"/>
  <c r="H60159" i="5"/>
  <c r="H60160" i="5"/>
  <c r="H60161" i="5"/>
  <c r="H60162" i="5"/>
  <c r="H60163" i="5"/>
  <c r="H60164" i="5"/>
  <c r="H60165" i="5"/>
  <c r="H60166" i="5"/>
  <c r="H60167" i="5"/>
  <c r="H60168" i="5"/>
  <c r="H60169" i="5"/>
  <c r="H60170" i="5"/>
  <c r="H60171" i="5"/>
  <c r="H60172" i="5"/>
  <c r="H60173" i="5"/>
  <c r="H60174" i="5"/>
  <c r="H60175" i="5"/>
  <c r="H60176" i="5"/>
  <c r="H60177" i="5"/>
  <c r="H60178" i="5"/>
  <c r="H60179" i="5"/>
  <c r="H60180" i="5"/>
  <c r="H60181" i="5"/>
  <c r="H60182" i="5"/>
  <c r="H60183" i="5"/>
  <c r="H60184" i="5"/>
  <c r="H60185" i="5"/>
  <c r="H60186" i="5"/>
  <c r="H60187" i="5"/>
  <c r="H60188" i="5"/>
  <c r="H60189" i="5"/>
  <c r="H60190" i="5"/>
  <c r="H60191" i="5"/>
  <c r="H60192" i="5"/>
  <c r="H60193" i="5"/>
  <c r="H60194" i="5"/>
  <c r="H60195" i="5"/>
  <c r="H60196" i="5"/>
  <c r="H60197" i="5"/>
  <c r="H60198" i="5"/>
  <c r="H60199" i="5"/>
  <c r="H60200" i="5"/>
  <c r="H60201" i="5"/>
  <c r="H60202" i="5"/>
  <c r="H60203" i="5"/>
  <c r="H60204" i="5"/>
  <c r="H60205" i="5"/>
  <c r="H60206" i="5"/>
  <c r="H60207" i="5"/>
  <c r="H60208" i="5"/>
  <c r="H60209" i="5"/>
  <c r="H60210" i="5"/>
  <c r="H60211" i="5"/>
  <c r="H60212" i="5"/>
  <c r="H60213" i="5"/>
  <c r="H60214" i="5"/>
  <c r="H60215" i="5"/>
  <c r="H60216" i="5"/>
  <c r="H60217" i="5"/>
  <c r="H60218" i="5"/>
  <c r="H60219" i="5"/>
  <c r="H60220" i="5"/>
  <c r="H60221" i="5"/>
  <c r="H60222" i="5"/>
  <c r="H60223" i="5"/>
  <c r="H60224" i="5"/>
  <c r="H60225" i="5"/>
  <c r="H60226" i="5"/>
  <c r="H60227" i="5"/>
  <c r="H60228" i="5"/>
  <c r="H60229" i="5"/>
  <c r="H60230" i="5"/>
  <c r="H60231" i="5"/>
  <c r="H60232" i="5"/>
  <c r="H60233" i="5"/>
  <c r="H60234" i="5"/>
  <c r="H60235" i="5"/>
  <c r="H60236" i="5"/>
  <c r="H60237" i="5"/>
  <c r="H60238" i="5"/>
  <c r="H60239" i="5"/>
  <c r="H60240" i="5"/>
  <c r="H60241" i="5"/>
  <c r="H60242" i="5"/>
  <c r="H60243" i="5"/>
  <c r="H60244" i="5"/>
  <c r="H60245" i="5"/>
  <c r="H60246" i="5"/>
  <c r="H60247" i="5"/>
  <c r="H60248" i="5"/>
  <c r="H60249" i="5"/>
  <c r="H60250" i="5"/>
  <c r="H60251" i="5"/>
  <c r="H60252" i="5"/>
  <c r="H60253" i="5"/>
  <c r="H60254" i="5"/>
  <c r="H60255" i="5"/>
  <c r="H60256" i="5"/>
  <c r="H60257" i="5"/>
  <c r="H60258" i="5"/>
  <c r="H60259" i="5"/>
  <c r="H60260" i="5"/>
  <c r="H60261" i="5"/>
  <c r="H60262" i="5"/>
  <c r="H60263" i="5"/>
  <c r="H60264" i="5"/>
  <c r="H60265" i="5"/>
  <c r="H60266" i="5"/>
  <c r="H60267" i="5"/>
  <c r="H60268" i="5"/>
  <c r="H60269" i="5"/>
  <c r="H60270" i="5"/>
  <c r="H60271" i="5"/>
  <c r="H60272" i="5"/>
  <c r="H60273" i="5"/>
  <c r="H60274" i="5"/>
  <c r="H60275" i="5"/>
  <c r="H60276" i="5"/>
  <c r="H60277" i="5"/>
  <c r="H60278" i="5"/>
  <c r="H60279" i="5"/>
  <c r="H60280" i="5"/>
  <c r="H60281" i="5"/>
  <c r="H60282" i="5"/>
  <c r="H60283" i="5"/>
  <c r="H60284" i="5"/>
  <c r="H60285" i="5"/>
  <c r="H60286" i="5"/>
  <c r="H60287" i="5"/>
  <c r="H60288" i="5"/>
  <c r="H60289" i="5"/>
  <c r="H60290" i="5"/>
  <c r="H60291" i="5"/>
  <c r="H60292" i="5"/>
  <c r="H60293" i="5"/>
  <c r="H60294" i="5"/>
  <c r="H60295" i="5"/>
  <c r="H60296" i="5"/>
  <c r="H60297" i="5"/>
  <c r="H60298" i="5"/>
  <c r="H60299" i="5"/>
  <c r="H60300" i="5"/>
  <c r="H60301" i="5"/>
  <c r="H60302" i="5"/>
  <c r="H60303" i="5"/>
  <c r="H60304" i="5"/>
  <c r="H60305" i="5"/>
  <c r="H60306" i="5"/>
  <c r="H60307" i="5"/>
  <c r="H60308" i="5"/>
  <c r="H60309" i="5"/>
  <c r="H60310" i="5"/>
  <c r="H60311" i="5"/>
  <c r="H60312" i="5"/>
  <c r="H60313" i="5"/>
  <c r="H60314" i="5"/>
  <c r="H60315" i="5"/>
  <c r="H60316" i="5"/>
  <c r="H60317" i="5"/>
  <c r="H60318" i="5"/>
  <c r="H60319" i="5"/>
  <c r="H60320" i="5"/>
  <c r="H60321" i="5"/>
  <c r="H60322" i="5"/>
  <c r="H60323" i="5"/>
  <c r="H60324" i="5"/>
  <c r="H60325" i="5"/>
  <c r="H60326" i="5"/>
  <c r="H60327" i="5"/>
  <c r="H60328" i="5"/>
  <c r="H60329" i="5"/>
  <c r="H60330" i="5"/>
  <c r="H60331" i="5"/>
  <c r="H60332" i="5"/>
  <c r="H60333" i="5"/>
  <c r="H60334" i="5"/>
  <c r="H60335" i="5"/>
  <c r="H60336" i="5"/>
  <c r="H60337" i="5"/>
  <c r="H60338" i="5"/>
  <c r="H60339" i="5"/>
  <c r="H60340" i="5"/>
  <c r="H60341" i="5"/>
  <c r="H60342" i="5"/>
  <c r="H60343" i="5"/>
  <c r="H60344" i="5"/>
  <c r="H60345" i="5"/>
  <c r="H60346" i="5"/>
  <c r="H60347" i="5"/>
  <c r="H60348" i="5"/>
  <c r="H60349" i="5"/>
  <c r="H60350" i="5"/>
  <c r="H60351" i="5"/>
  <c r="H60352" i="5"/>
  <c r="H60353" i="5"/>
  <c r="H60354" i="5"/>
  <c r="H60355" i="5"/>
  <c r="H60356" i="5"/>
  <c r="H60357" i="5"/>
  <c r="H60358" i="5"/>
  <c r="H60359" i="5"/>
  <c r="H60360" i="5"/>
  <c r="H60361" i="5"/>
  <c r="H60362" i="5"/>
  <c r="H60363" i="5"/>
  <c r="H60364" i="5"/>
  <c r="H60365" i="5"/>
  <c r="H60366" i="5"/>
  <c r="H60367" i="5"/>
  <c r="H60368" i="5"/>
  <c r="H60369" i="5"/>
  <c r="H60370" i="5"/>
  <c r="H60371" i="5"/>
  <c r="H60372" i="5"/>
  <c r="H60373" i="5"/>
  <c r="H60374" i="5"/>
  <c r="H60375" i="5"/>
  <c r="H60376" i="5"/>
  <c r="H60377" i="5"/>
  <c r="H60378" i="5"/>
  <c r="H60379" i="5"/>
  <c r="H60380" i="5"/>
  <c r="H60381" i="5"/>
  <c r="H60382" i="5"/>
  <c r="H60383" i="5"/>
  <c r="H60384" i="5"/>
  <c r="H60385" i="5"/>
  <c r="H60386" i="5"/>
  <c r="H60387" i="5"/>
  <c r="H60388" i="5"/>
  <c r="H60389" i="5"/>
  <c r="H60390" i="5"/>
  <c r="H60391" i="5"/>
  <c r="H60392" i="5"/>
  <c r="H60393" i="5"/>
  <c r="H60394" i="5"/>
  <c r="H60395" i="5"/>
  <c r="H60396" i="5"/>
  <c r="H60397" i="5"/>
  <c r="H60398" i="5"/>
  <c r="H60399" i="5"/>
  <c r="H60400" i="5"/>
  <c r="H60401" i="5"/>
  <c r="H60402" i="5"/>
  <c r="H60403" i="5"/>
  <c r="H60404" i="5"/>
  <c r="H60405" i="5"/>
  <c r="H60406" i="5"/>
  <c r="H60407" i="5"/>
  <c r="H60408" i="5"/>
  <c r="H60409" i="5"/>
  <c r="H60410" i="5"/>
  <c r="H60411" i="5"/>
  <c r="H60412" i="5"/>
  <c r="H60413" i="5"/>
  <c r="H60414" i="5"/>
  <c r="H60415" i="5"/>
  <c r="H60416" i="5"/>
  <c r="H60417" i="5"/>
  <c r="H60418" i="5"/>
  <c r="H60419" i="5"/>
  <c r="H60420" i="5"/>
  <c r="H60421" i="5"/>
  <c r="H60422" i="5"/>
  <c r="H60423" i="5"/>
  <c r="H60424" i="5"/>
  <c r="H60425" i="5"/>
  <c r="H60426" i="5"/>
  <c r="H60427" i="5"/>
  <c r="H60428" i="5"/>
  <c r="H60429" i="5"/>
  <c r="H60430" i="5"/>
  <c r="H60431" i="5"/>
  <c r="H60432" i="5"/>
  <c r="H60433" i="5"/>
  <c r="H60434" i="5"/>
  <c r="H60435" i="5"/>
  <c r="H60436" i="5"/>
  <c r="H60437" i="5"/>
  <c r="H60438" i="5"/>
  <c r="H60439" i="5"/>
  <c r="H60440" i="5"/>
  <c r="H60441" i="5"/>
  <c r="H60442" i="5"/>
  <c r="H60443" i="5"/>
  <c r="H60444" i="5"/>
  <c r="H60445" i="5"/>
  <c r="H60446" i="5"/>
  <c r="H60447" i="5"/>
  <c r="H60448" i="5"/>
  <c r="H60449" i="5"/>
  <c r="H60450" i="5"/>
  <c r="H60451" i="5"/>
  <c r="H60452" i="5"/>
  <c r="H60453" i="5"/>
  <c r="H60454" i="5"/>
  <c r="H60455" i="5"/>
  <c r="H60456" i="5"/>
  <c r="H60457" i="5"/>
  <c r="H60458" i="5"/>
  <c r="H60459" i="5"/>
  <c r="H60460" i="5"/>
  <c r="H60461" i="5"/>
  <c r="H60462" i="5"/>
  <c r="H60463" i="5"/>
  <c r="H60464" i="5"/>
  <c r="H60465" i="5"/>
  <c r="H60466" i="5"/>
  <c r="H60467" i="5"/>
  <c r="H60468" i="5"/>
  <c r="H60469" i="5"/>
  <c r="H60470" i="5"/>
  <c r="H60471" i="5"/>
  <c r="H60472" i="5"/>
  <c r="H60473" i="5"/>
  <c r="H60474" i="5"/>
  <c r="H60475" i="5"/>
  <c r="H60476" i="5"/>
  <c r="H60477" i="5"/>
  <c r="H60478" i="5"/>
  <c r="H60479" i="5"/>
  <c r="H60480" i="5"/>
  <c r="H60481" i="5"/>
  <c r="H60482" i="5"/>
  <c r="H60483" i="5"/>
  <c r="H60484" i="5"/>
  <c r="H60485" i="5"/>
  <c r="H60486" i="5"/>
  <c r="H60487" i="5"/>
  <c r="H60488" i="5"/>
  <c r="H60489" i="5"/>
  <c r="H60490" i="5"/>
  <c r="H60491" i="5"/>
  <c r="H60492" i="5"/>
  <c r="H60493" i="5"/>
  <c r="H60494" i="5"/>
  <c r="H60495" i="5"/>
  <c r="H60496" i="5"/>
  <c r="H60497" i="5"/>
  <c r="H60498" i="5"/>
  <c r="H60499" i="5"/>
  <c r="H60500" i="5"/>
  <c r="H60501" i="5"/>
  <c r="H60502" i="5"/>
  <c r="H60503" i="5"/>
  <c r="H60504" i="5"/>
  <c r="H60505" i="5"/>
  <c r="H60506" i="5"/>
  <c r="H60507" i="5"/>
  <c r="H60508" i="5"/>
  <c r="H60509" i="5"/>
  <c r="H60510" i="5"/>
  <c r="H60511" i="5"/>
  <c r="H60512" i="5"/>
  <c r="H60513" i="5"/>
  <c r="H60514" i="5"/>
  <c r="H60515" i="5"/>
  <c r="H60516" i="5"/>
  <c r="H60517" i="5"/>
  <c r="H60518" i="5"/>
  <c r="H60519" i="5"/>
  <c r="H60520" i="5"/>
  <c r="H60521" i="5"/>
  <c r="H60522" i="5"/>
  <c r="H60523" i="5"/>
  <c r="H60524" i="5"/>
  <c r="H60525" i="5"/>
  <c r="H60526" i="5"/>
  <c r="H60527" i="5"/>
  <c r="H60528" i="5"/>
  <c r="H60529" i="5"/>
  <c r="H60530" i="5"/>
  <c r="H60531" i="5"/>
  <c r="H60532" i="5"/>
  <c r="H60533" i="5"/>
  <c r="H60534" i="5"/>
  <c r="H60535" i="5"/>
  <c r="H60536" i="5"/>
  <c r="H60537" i="5"/>
  <c r="H60538" i="5"/>
  <c r="H60539" i="5"/>
  <c r="H60540" i="5"/>
  <c r="H60541" i="5"/>
  <c r="H60542" i="5"/>
  <c r="H60543" i="5"/>
  <c r="H60544" i="5"/>
  <c r="H60545" i="5"/>
  <c r="H60546" i="5"/>
  <c r="H60547" i="5"/>
  <c r="H60548" i="5"/>
  <c r="H60549" i="5"/>
  <c r="H60550" i="5"/>
  <c r="H60551" i="5"/>
  <c r="H60552" i="5"/>
  <c r="H60553" i="5"/>
  <c r="H60554" i="5"/>
  <c r="H60555" i="5"/>
  <c r="H60556" i="5"/>
  <c r="H60557" i="5"/>
  <c r="H60558" i="5"/>
  <c r="H60559" i="5"/>
  <c r="H60560" i="5"/>
  <c r="H60561" i="5"/>
  <c r="H60562" i="5"/>
  <c r="H60563" i="5"/>
  <c r="H60564" i="5"/>
  <c r="H60565" i="5"/>
  <c r="H60566" i="5"/>
  <c r="H60567" i="5"/>
  <c r="H60568" i="5"/>
  <c r="H60569" i="5"/>
  <c r="H60570" i="5"/>
  <c r="H60571" i="5"/>
  <c r="H60572" i="5"/>
  <c r="H60573" i="5"/>
  <c r="H60574" i="5"/>
  <c r="H60575" i="5"/>
  <c r="H60576" i="5"/>
  <c r="H60577" i="5"/>
  <c r="H60578" i="5"/>
  <c r="H60579" i="5"/>
  <c r="H60580" i="5"/>
  <c r="H60581" i="5"/>
  <c r="H60582" i="5"/>
  <c r="H60583" i="5"/>
  <c r="H60584" i="5"/>
  <c r="H60585" i="5"/>
  <c r="H60586" i="5"/>
  <c r="H60587" i="5"/>
  <c r="H60588" i="5"/>
  <c r="H60589" i="5"/>
  <c r="H60590" i="5"/>
  <c r="H60591" i="5"/>
  <c r="H60592" i="5"/>
  <c r="H60593" i="5"/>
  <c r="H60594" i="5"/>
  <c r="H60595" i="5"/>
  <c r="H60596" i="5"/>
  <c r="H60597" i="5"/>
  <c r="H60598" i="5"/>
  <c r="H60599" i="5"/>
  <c r="H60600" i="5"/>
  <c r="H60601" i="5"/>
  <c r="H60602" i="5"/>
  <c r="H60603" i="5"/>
  <c r="H60604" i="5"/>
  <c r="H60605" i="5"/>
  <c r="H60606" i="5"/>
  <c r="H60607" i="5"/>
  <c r="H60608" i="5"/>
  <c r="H60609" i="5"/>
  <c r="H60610" i="5"/>
  <c r="H60611" i="5"/>
  <c r="H60612" i="5"/>
  <c r="H60613" i="5"/>
  <c r="H60614" i="5"/>
  <c r="H60615" i="5"/>
  <c r="H60616" i="5"/>
  <c r="H60617" i="5"/>
  <c r="H60618" i="5"/>
  <c r="H60619" i="5"/>
  <c r="H60620" i="5"/>
  <c r="H60621" i="5"/>
  <c r="H60622" i="5"/>
  <c r="H60623" i="5"/>
  <c r="H60624" i="5"/>
  <c r="H60625" i="5"/>
  <c r="H60626" i="5"/>
  <c r="H60627" i="5"/>
  <c r="H60628" i="5"/>
  <c r="H60629" i="5"/>
  <c r="H60630" i="5"/>
  <c r="H60631" i="5"/>
  <c r="H60632" i="5"/>
  <c r="H60633" i="5"/>
  <c r="H60634" i="5"/>
  <c r="H60635" i="5"/>
  <c r="H60636" i="5"/>
  <c r="H60637" i="5"/>
  <c r="H60638" i="5"/>
  <c r="H60639" i="5"/>
  <c r="H60640" i="5"/>
  <c r="H60641" i="5"/>
  <c r="H60642" i="5"/>
  <c r="H60643" i="5"/>
  <c r="H60644" i="5"/>
  <c r="H60645" i="5"/>
  <c r="H60646" i="5"/>
  <c r="H60647" i="5"/>
  <c r="H60648" i="5"/>
  <c r="H60649" i="5"/>
  <c r="H60650" i="5"/>
  <c r="H60651" i="5"/>
  <c r="H60652" i="5"/>
  <c r="H60653" i="5"/>
  <c r="H60654" i="5"/>
  <c r="H60655" i="5"/>
  <c r="H60656" i="5"/>
  <c r="H60657" i="5"/>
  <c r="H60658" i="5"/>
  <c r="H60659" i="5"/>
  <c r="H60660" i="5"/>
  <c r="H60661" i="5"/>
  <c r="H60662" i="5"/>
  <c r="H60663" i="5"/>
  <c r="H60664" i="5"/>
  <c r="H60665" i="5"/>
  <c r="H60666" i="5"/>
  <c r="H60667" i="5"/>
  <c r="H60668" i="5"/>
  <c r="H60669" i="5"/>
  <c r="H60670" i="5"/>
  <c r="H60671" i="5"/>
  <c r="H60672" i="5"/>
  <c r="H60673" i="5"/>
  <c r="H60674" i="5"/>
  <c r="H60675" i="5"/>
  <c r="H60676" i="5"/>
  <c r="H60677" i="5"/>
  <c r="H60678" i="5"/>
  <c r="H60679" i="5"/>
  <c r="H60680" i="5"/>
  <c r="H60681" i="5"/>
  <c r="H60682" i="5"/>
  <c r="H60683" i="5"/>
  <c r="H60684" i="5"/>
  <c r="H60685" i="5"/>
  <c r="H60686" i="5"/>
  <c r="H60687" i="5"/>
  <c r="H60688" i="5"/>
  <c r="H60689" i="5"/>
  <c r="H60690" i="5"/>
  <c r="H60691" i="5"/>
  <c r="H60692" i="5"/>
  <c r="H60693" i="5"/>
  <c r="H60694" i="5"/>
  <c r="H60695" i="5"/>
  <c r="H60696" i="5"/>
  <c r="H60697" i="5"/>
  <c r="H60698" i="5"/>
  <c r="H60699" i="5"/>
  <c r="H60700" i="5"/>
  <c r="H60701" i="5"/>
  <c r="H60702" i="5"/>
  <c r="H60703" i="5"/>
  <c r="H60704" i="5"/>
  <c r="H60705" i="5"/>
  <c r="H60706" i="5"/>
  <c r="H60707" i="5"/>
  <c r="H60708" i="5"/>
  <c r="H60709" i="5"/>
  <c r="H60710" i="5"/>
  <c r="H60711" i="5"/>
  <c r="H60712" i="5"/>
  <c r="H60713" i="5"/>
  <c r="H60714" i="5"/>
  <c r="H60715" i="5"/>
  <c r="H60716" i="5"/>
  <c r="H60717" i="5"/>
  <c r="H60718" i="5"/>
  <c r="H60719" i="5"/>
  <c r="H60720" i="5"/>
  <c r="H60721" i="5"/>
  <c r="H60722" i="5"/>
  <c r="H60723" i="5"/>
  <c r="H60724" i="5"/>
  <c r="H60725" i="5"/>
  <c r="H60726" i="5"/>
  <c r="H60727" i="5"/>
  <c r="H60728" i="5"/>
  <c r="H60729" i="5"/>
  <c r="H60730" i="5"/>
  <c r="H60731" i="5"/>
  <c r="H60732" i="5"/>
  <c r="H60733" i="5"/>
  <c r="H60734" i="5"/>
  <c r="H60735" i="5"/>
  <c r="H60736" i="5"/>
  <c r="H60737" i="5"/>
  <c r="H60738" i="5"/>
  <c r="H60739" i="5"/>
  <c r="H60740" i="5"/>
  <c r="H60741" i="5"/>
  <c r="H60742" i="5"/>
  <c r="H60743" i="5"/>
  <c r="H60744" i="5"/>
  <c r="H60745" i="5"/>
  <c r="H60746" i="5"/>
  <c r="H60747" i="5"/>
  <c r="H60748" i="5"/>
  <c r="H60749" i="5"/>
  <c r="H60750" i="5"/>
  <c r="H60751" i="5"/>
  <c r="H60752" i="5"/>
  <c r="H60753" i="5"/>
  <c r="H60754" i="5"/>
  <c r="H60755" i="5"/>
  <c r="H60756" i="5"/>
  <c r="H60757" i="5"/>
  <c r="H60758" i="5"/>
  <c r="H60759" i="5"/>
  <c r="H60760" i="5"/>
  <c r="H60761" i="5"/>
  <c r="H60762" i="5"/>
  <c r="H60763" i="5"/>
  <c r="H60764" i="5"/>
  <c r="H60765" i="5"/>
  <c r="H60766" i="5"/>
  <c r="H60767" i="5"/>
  <c r="H60768" i="5"/>
  <c r="H60769" i="5"/>
  <c r="H60770" i="5"/>
  <c r="H60771" i="5"/>
  <c r="H60772" i="5"/>
  <c r="H60773" i="5"/>
  <c r="H60774" i="5"/>
  <c r="H60775" i="5"/>
  <c r="H60776" i="5"/>
  <c r="H60777" i="5"/>
  <c r="H60778" i="5"/>
  <c r="H60779" i="5"/>
  <c r="H60780" i="5"/>
  <c r="H60781" i="5"/>
  <c r="H60782" i="5"/>
  <c r="H60783" i="5"/>
  <c r="H60784" i="5"/>
  <c r="H60785" i="5"/>
  <c r="H60786" i="5"/>
  <c r="H60787" i="5"/>
  <c r="H60788" i="5"/>
  <c r="H60789" i="5"/>
  <c r="H60790" i="5"/>
  <c r="H60791" i="5"/>
  <c r="H60792" i="5"/>
  <c r="H60793" i="5"/>
  <c r="H60794" i="5"/>
  <c r="H60795" i="5"/>
  <c r="H60796" i="5"/>
  <c r="H60797" i="5"/>
  <c r="H60798" i="5"/>
  <c r="H60799" i="5"/>
  <c r="H60800" i="5"/>
  <c r="H60801" i="5"/>
  <c r="H60802" i="5"/>
  <c r="H60803" i="5"/>
  <c r="H60804" i="5"/>
  <c r="H60805" i="5"/>
  <c r="H60806" i="5"/>
  <c r="H60807" i="5"/>
  <c r="H60808" i="5"/>
  <c r="H60809" i="5"/>
  <c r="H60810" i="5"/>
  <c r="H60811" i="5"/>
  <c r="H60812" i="5"/>
  <c r="H60813" i="5"/>
  <c r="H60814" i="5"/>
  <c r="H60815" i="5"/>
  <c r="H60816" i="5"/>
  <c r="H60817" i="5"/>
  <c r="H60818" i="5"/>
  <c r="H60819" i="5"/>
  <c r="H60820" i="5"/>
  <c r="H60821" i="5"/>
  <c r="H60822" i="5"/>
  <c r="H60823" i="5"/>
  <c r="H60824" i="5"/>
  <c r="H60825" i="5"/>
  <c r="H60826" i="5"/>
  <c r="H60827" i="5"/>
  <c r="H60828" i="5"/>
  <c r="H60829" i="5"/>
  <c r="H60830" i="5"/>
  <c r="H60831" i="5"/>
  <c r="H60832" i="5"/>
  <c r="H60833" i="5"/>
  <c r="H60834" i="5"/>
  <c r="H60835" i="5"/>
  <c r="H60836" i="5"/>
  <c r="H60837" i="5"/>
  <c r="H60838" i="5"/>
  <c r="H60839" i="5"/>
  <c r="H60840" i="5"/>
  <c r="H60841" i="5"/>
  <c r="H60842" i="5"/>
  <c r="H60843" i="5"/>
  <c r="H60844" i="5"/>
  <c r="H60845" i="5"/>
  <c r="H60846" i="5"/>
  <c r="H60847" i="5"/>
  <c r="H60848" i="5"/>
  <c r="H60849" i="5"/>
  <c r="H60850" i="5"/>
  <c r="H60851" i="5"/>
  <c r="H60852" i="5"/>
  <c r="H60853" i="5"/>
  <c r="H60854" i="5"/>
  <c r="H60855" i="5"/>
  <c r="H60856" i="5"/>
  <c r="H60857" i="5"/>
  <c r="H60858" i="5"/>
  <c r="H60859" i="5"/>
  <c r="H60860" i="5"/>
  <c r="H60861" i="5"/>
  <c r="H60862" i="5"/>
  <c r="H60863" i="5"/>
  <c r="H60864" i="5"/>
  <c r="H60865" i="5"/>
  <c r="H60866" i="5"/>
  <c r="H60867" i="5"/>
  <c r="H60868" i="5"/>
  <c r="H60869" i="5"/>
  <c r="H60870" i="5"/>
  <c r="H60871" i="5"/>
  <c r="H60872" i="5"/>
  <c r="H60873" i="5"/>
  <c r="H60874" i="5"/>
  <c r="H60875" i="5"/>
  <c r="H60876" i="5"/>
  <c r="H60877" i="5"/>
  <c r="H60878" i="5"/>
  <c r="H60879" i="5"/>
  <c r="H60880" i="5"/>
  <c r="H60881" i="5"/>
  <c r="H60882" i="5"/>
  <c r="H60883" i="5"/>
  <c r="H60884" i="5"/>
  <c r="H60885" i="5"/>
  <c r="H60886" i="5"/>
  <c r="H60887" i="5"/>
  <c r="H60888" i="5"/>
  <c r="H60889" i="5"/>
  <c r="H60890" i="5"/>
  <c r="H60891" i="5"/>
  <c r="H60892" i="5"/>
  <c r="H60893" i="5"/>
  <c r="H60894" i="5"/>
  <c r="H60895" i="5"/>
  <c r="H60896" i="5"/>
  <c r="H60897" i="5"/>
  <c r="H60898" i="5"/>
  <c r="H60899" i="5"/>
  <c r="H60900" i="5"/>
  <c r="H60901" i="5"/>
  <c r="H60902" i="5"/>
  <c r="H60903" i="5"/>
  <c r="H60904" i="5"/>
  <c r="H60905" i="5"/>
  <c r="H60906" i="5"/>
  <c r="H60907" i="5"/>
  <c r="H60908" i="5"/>
  <c r="H60909" i="5"/>
  <c r="H60910" i="5"/>
  <c r="H60911" i="5"/>
  <c r="H60912" i="5"/>
  <c r="H60913" i="5"/>
  <c r="H60914" i="5"/>
  <c r="H60915" i="5"/>
  <c r="H60916" i="5"/>
  <c r="H60917" i="5"/>
  <c r="H60918" i="5"/>
  <c r="H60919" i="5"/>
  <c r="H60920" i="5"/>
  <c r="H60921" i="5"/>
  <c r="H60922" i="5"/>
  <c r="H60923" i="5"/>
  <c r="H60924" i="5"/>
  <c r="H60925" i="5"/>
  <c r="H60926" i="5"/>
  <c r="H60927" i="5"/>
  <c r="H60928" i="5"/>
  <c r="H60929" i="5"/>
  <c r="H60930" i="5"/>
  <c r="H60931" i="5"/>
  <c r="H60932" i="5"/>
  <c r="H60933" i="5"/>
  <c r="H60934" i="5"/>
  <c r="H60935" i="5"/>
  <c r="H60936" i="5"/>
  <c r="H60937" i="5"/>
  <c r="H60938" i="5"/>
  <c r="H60939" i="5"/>
  <c r="H60940" i="5"/>
  <c r="H60941" i="5"/>
  <c r="H60942" i="5"/>
  <c r="H60943" i="5"/>
  <c r="H60944" i="5"/>
  <c r="H60945" i="5"/>
  <c r="H60946" i="5"/>
  <c r="H60947" i="5"/>
  <c r="H60948" i="5"/>
  <c r="H60949" i="5"/>
  <c r="H60950" i="5"/>
  <c r="H60951" i="5"/>
  <c r="H60952" i="5"/>
  <c r="H60953" i="5"/>
  <c r="H60954" i="5"/>
  <c r="H60955" i="5"/>
  <c r="H60956" i="5"/>
  <c r="H60957" i="5"/>
  <c r="H60958" i="5"/>
  <c r="H60959" i="5"/>
  <c r="H60960" i="5"/>
  <c r="H60961" i="5"/>
  <c r="H60962" i="5"/>
  <c r="H60963" i="5"/>
  <c r="H60964" i="5"/>
  <c r="H60965" i="5"/>
  <c r="H60966" i="5"/>
  <c r="H60967" i="5"/>
  <c r="H60968" i="5"/>
  <c r="H60969" i="5"/>
  <c r="H60970" i="5"/>
  <c r="H60971" i="5"/>
  <c r="H60972" i="5"/>
  <c r="H60973" i="5"/>
  <c r="H60974" i="5"/>
  <c r="H60975" i="5"/>
  <c r="H60976" i="5"/>
  <c r="H60977" i="5"/>
  <c r="H60978" i="5"/>
  <c r="H60979" i="5"/>
  <c r="H60980" i="5"/>
  <c r="H60981" i="5"/>
  <c r="H60982" i="5"/>
  <c r="H60983" i="5"/>
  <c r="H60984" i="5"/>
  <c r="H60985" i="5"/>
  <c r="H60986" i="5"/>
  <c r="H60987" i="5"/>
  <c r="H60988" i="5"/>
  <c r="H60989" i="5"/>
  <c r="H60990" i="5"/>
  <c r="H60991" i="5"/>
  <c r="H60992" i="5"/>
  <c r="H60993" i="5"/>
  <c r="H60994" i="5"/>
  <c r="H60995" i="5"/>
  <c r="H60996" i="5"/>
  <c r="H60997" i="5"/>
  <c r="H60998" i="5"/>
  <c r="H60999" i="5"/>
  <c r="H61000" i="5"/>
  <c r="H61001" i="5"/>
  <c r="H61002" i="5"/>
  <c r="H61003" i="5"/>
  <c r="H61004" i="5"/>
  <c r="H61005" i="5"/>
  <c r="H61006" i="5"/>
  <c r="H61007" i="5"/>
  <c r="H61008" i="5"/>
  <c r="H61009" i="5"/>
  <c r="H61010" i="5"/>
  <c r="H61011" i="5"/>
  <c r="H61012" i="5"/>
  <c r="H61013" i="5"/>
  <c r="H61014" i="5"/>
  <c r="H61015" i="5"/>
  <c r="H61016" i="5"/>
  <c r="H61017" i="5"/>
  <c r="H61018" i="5"/>
  <c r="H61019" i="5"/>
  <c r="H61020" i="5"/>
  <c r="H61021" i="5"/>
  <c r="H61022" i="5"/>
  <c r="H61023" i="5"/>
  <c r="H61024" i="5"/>
  <c r="H61025" i="5"/>
  <c r="H61026" i="5"/>
  <c r="H61027" i="5"/>
  <c r="H61028" i="5"/>
  <c r="H61029" i="5"/>
  <c r="H61030" i="5"/>
  <c r="H61031" i="5"/>
  <c r="H61032" i="5"/>
  <c r="H61033" i="5"/>
  <c r="H61034" i="5"/>
  <c r="H61035" i="5"/>
  <c r="H61036" i="5"/>
  <c r="H61037" i="5"/>
  <c r="H61038" i="5"/>
  <c r="H61039" i="5"/>
  <c r="H61040" i="5"/>
  <c r="H61041" i="5"/>
  <c r="H61042" i="5"/>
  <c r="H61043" i="5"/>
  <c r="H61044" i="5"/>
  <c r="H61045" i="5"/>
  <c r="H61046" i="5"/>
  <c r="H61047" i="5"/>
  <c r="H61048" i="5"/>
  <c r="H61049" i="5"/>
  <c r="H61050" i="5"/>
  <c r="H61051" i="5"/>
  <c r="H61052" i="5"/>
  <c r="H61053" i="5"/>
  <c r="H61054" i="5"/>
  <c r="H61055" i="5"/>
  <c r="H61056" i="5"/>
  <c r="H61057" i="5"/>
  <c r="H61058" i="5"/>
  <c r="H61059" i="5"/>
  <c r="H61060" i="5"/>
  <c r="H61061" i="5"/>
  <c r="H61062" i="5"/>
  <c r="H61063" i="5"/>
  <c r="H61064" i="5"/>
  <c r="H61065" i="5"/>
  <c r="H61066" i="5"/>
  <c r="H61067" i="5"/>
  <c r="H61068" i="5"/>
  <c r="H61069" i="5"/>
  <c r="H61070" i="5"/>
  <c r="H61071" i="5"/>
  <c r="H61072" i="5"/>
  <c r="H61073" i="5"/>
  <c r="H61074" i="5"/>
  <c r="H61075" i="5"/>
  <c r="H61076" i="5"/>
  <c r="H61077" i="5"/>
  <c r="H61078" i="5"/>
  <c r="H61079" i="5"/>
  <c r="H61080" i="5"/>
  <c r="H61081" i="5"/>
  <c r="H61082" i="5"/>
  <c r="H61083" i="5"/>
  <c r="H61084" i="5"/>
  <c r="H61085" i="5"/>
  <c r="H61086" i="5"/>
  <c r="H61087" i="5"/>
  <c r="H61088" i="5"/>
  <c r="H61089" i="5"/>
  <c r="H61090" i="5"/>
  <c r="H61091" i="5"/>
  <c r="H61092" i="5"/>
  <c r="H61093" i="5"/>
  <c r="H61094" i="5"/>
  <c r="H61095" i="5"/>
  <c r="H61096" i="5"/>
  <c r="H61097" i="5"/>
  <c r="H61098" i="5"/>
  <c r="H61099" i="5"/>
  <c r="H61100" i="5"/>
  <c r="H61101" i="5"/>
  <c r="H61102" i="5"/>
  <c r="H61103" i="5"/>
  <c r="H61104" i="5"/>
  <c r="H61105" i="5"/>
  <c r="H61106" i="5"/>
  <c r="H61107" i="5"/>
  <c r="H61108" i="5"/>
  <c r="H61109" i="5"/>
  <c r="H61110" i="5"/>
  <c r="H61111" i="5"/>
  <c r="H61112" i="5"/>
  <c r="H61113" i="5"/>
  <c r="H61114" i="5"/>
  <c r="H61115" i="5"/>
  <c r="H61116" i="5"/>
  <c r="H61117" i="5"/>
  <c r="H61118" i="5"/>
  <c r="H61119" i="5"/>
  <c r="H61120" i="5"/>
  <c r="H61121" i="5"/>
  <c r="H61122" i="5"/>
  <c r="H61123" i="5"/>
  <c r="H61124" i="5"/>
  <c r="H61125" i="5"/>
  <c r="H61126" i="5"/>
  <c r="H61127" i="5"/>
  <c r="H61128" i="5"/>
  <c r="H61129" i="5"/>
  <c r="H61130" i="5"/>
  <c r="H61131" i="5"/>
  <c r="H61132" i="5"/>
  <c r="H61133" i="5"/>
  <c r="H61134" i="5"/>
  <c r="H61135" i="5"/>
  <c r="H61136" i="5"/>
  <c r="H61137" i="5"/>
  <c r="H61138" i="5"/>
  <c r="H61139" i="5"/>
  <c r="H61140" i="5"/>
  <c r="H61141" i="5"/>
  <c r="H61142" i="5"/>
  <c r="H61143" i="5"/>
  <c r="H61144" i="5"/>
  <c r="H61145" i="5"/>
  <c r="H61146" i="5"/>
  <c r="H61147" i="5"/>
  <c r="H61148" i="5"/>
  <c r="H61149" i="5"/>
  <c r="H61150" i="5"/>
  <c r="H61151" i="5"/>
  <c r="H61152" i="5"/>
  <c r="H61153" i="5"/>
  <c r="H61154" i="5"/>
  <c r="H61155" i="5"/>
  <c r="H61156" i="5"/>
  <c r="H61157" i="5"/>
  <c r="H61158" i="5"/>
  <c r="H61159" i="5"/>
  <c r="H61160" i="5"/>
  <c r="H61161" i="5"/>
  <c r="H61162" i="5"/>
  <c r="H61163" i="5"/>
  <c r="H61164" i="5"/>
  <c r="H61165" i="5"/>
  <c r="H61166" i="5"/>
  <c r="H61167" i="5"/>
  <c r="H61168" i="5"/>
  <c r="H61169" i="5"/>
  <c r="H61170" i="5"/>
  <c r="H61171" i="5"/>
  <c r="H61172" i="5"/>
  <c r="H61173" i="5"/>
  <c r="H61174" i="5"/>
  <c r="H61175" i="5"/>
  <c r="H61176" i="5"/>
  <c r="H61177" i="5"/>
  <c r="H61178" i="5"/>
  <c r="H61179" i="5"/>
  <c r="H61180" i="5"/>
  <c r="H61181" i="5"/>
  <c r="H61182" i="5"/>
  <c r="H61183" i="5"/>
  <c r="H61184" i="5"/>
  <c r="H61185" i="5"/>
  <c r="H61186" i="5"/>
  <c r="H61187" i="5"/>
  <c r="H61188" i="5"/>
  <c r="H61189" i="5"/>
  <c r="H61190" i="5"/>
  <c r="H61191" i="5"/>
  <c r="H61192" i="5"/>
  <c r="H61193" i="5"/>
  <c r="H61194" i="5"/>
  <c r="H61195" i="5"/>
  <c r="H61196" i="5"/>
  <c r="H61197" i="5"/>
  <c r="H61198" i="5"/>
  <c r="H61199" i="5"/>
  <c r="H61200" i="5"/>
  <c r="H61201" i="5"/>
  <c r="H61202" i="5"/>
  <c r="H61203" i="5"/>
  <c r="H61204" i="5"/>
  <c r="H61205" i="5"/>
  <c r="H61206" i="5"/>
  <c r="H61207" i="5"/>
  <c r="H61208" i="5"/>
  <c r="H61209" i="5"/>
  <c r="H61210" i="5"/>
  <c r="H61211" i="5"/>
  <c r="H61212" i="5"/>
  <c r="H61213" i="5"/>
  <c r="H61214" i="5"/>
  <c r="H61215" i="5"/>
  <c r="H61216" i="5"/>
  <c r="H61217" i="5"/>
  <c r="H61218" i="5"/>
  <c r="H61219" i="5"/>
  <c r="H61220" i="5"/>
  <c r="H61221" i="5"/>
  <c r="H61222" i="5"/>
  <c r="H61223" i="5"/>
  <c r="H61224" i="5"/>
  <c r="H61225" i="5"/>
  <c r="H61226" i="5"/>
  <c r="H61227" i="5"/>
  <c r="H61228" i="5"/>
  <c r="H61229" i="5"/>
  <c r="H61230" i="5"/>
  <c r="H61231" i="5"/>
  <c r="H61232" i="5"/>
  <c r="H61233" i="5"/>
  <c r="H61234" i="5"/>
  <c r="H61235" i="5"/>
  <c r="H61236" i="5"/>
  <c r="H61237" i="5"/>
  <c r="H61238" i="5"/>
  <c r="H61239" i="5"/>
  <c r="H61240" i="5"/>
  <c r="H61241" i="5"/>
  <c r="H61242" i="5"/>
  <c r="H61243" i="5"/>
  <c r="H61244" i="5"/>
  <c r="H61245" i="5"/>
  <c r="H61246" i="5"/>
  <c r="H61247" i="5"/>
  <c r="H61248" i="5"/>
  <c r="H61249" i="5"/>
  <c r="H61250" i="5"/>
  <c r="H61251" i="5"/>
  <c r="H61252" i="5"/>
  <c r="H61253" i="5"/>
  <c r="H61254" i="5"/>
  <c r="H61255" i="5"/>
  <c r="H61256" i="5"/>
  <c r="H61257" i="5"/>
  <c r="H61258" i="5"/>
  <c r="H61259" i="5"/>
  <c r="H61260" i="5"/>
  <c r="H61261" i="5"/>
  <c r="H61262" i="5"/>
  <c r="H61263" i="5"/>
  <c r="H61264" i="5"/>
  <c r="H61265" i="5"/>
  <c r="H61266" i="5"/>
  <c r="H61267" i="5"/>
  <c r="H61268" i="5"/>
  <c r="H61269" i="5"/>
  <c r="H61270" i="5"/>
  <c r="H61271" i="5"/>
  <c r="H61272" i="5"/>
  <c r="H61273" i="5"/>
  <c r="H61274" i="5"/>
  <c r="H61275" i="5"/>
  <c r="H61276" i="5"/>
  <c r="H61277" i="5"/>
  <c r="H61278" i="5"/>
  <c r="H61279" i="5"/>
  <c r="H61280" i="5"/>
  <c r="H61281" i="5"/>
  <c r="H61282" i="5"/>
  <c r="H61283" i="5"/>
  <c r="H61284" i="5"/>
  <c r="H61285" i="5"/>
  <c r="H61286" i="5"/>
  <c r="H61287" i="5"/>
  <c r="H61288" i="5"/>
  <c r="H61289" i="5"/>
  <c r="H61290" i="5"/>
  <c r="H61291" i="5"/>
  <c r="H61292" i="5"/>
  <c r="H61293" i="5"/>
  <c r="H61294" i="5"/>
  <c r="H61295" i="5"/>
  <c r="H61296" i="5"/>
  <c r="H61297" i="5"/>
  <c r="H61298" i="5"/>
  <c r="H61299" i="5"/>
  <c r="H61300" i="5"/>
  <c r="H61301" i="5"/>
  <c r="H61302" i="5"/>
  <c r="H61303" i="5"/>
  <c r="H61304" i="5"/>
  <c r="H61305" i="5"/>
  <c r="H61306" i="5"/>
  <c r="H61307" i="5"/>
  <c r="H61308" i="5"/>
  <c r="H61309" i="5"/>
  <c r="H61310" i="5"/>
  <c r="H61311" i="5"/>
  <c r="H61312" i="5"/>
  <c r="H61313" i="5"/>
  <c r="H61314" i="5"/>
  <c r="H61315" i="5"/>
  <c r="H61316" i="5"/>
  <c r="H61317" i="5"/>
  <c r="H61318" i="5"/>
  <c r="H61319" i="5"/>
  <c r="H61320" i="5"/>
  <c r="H61321" i="5"/>
  <c r="H61322" i="5"/>
  <c r="H61323" i="5"/>
  <c r="H61324" i="5"/>
  <c r="H61325" i="5"/>
  <c r="H61326" i="5"/>
  <c r="H61327" i="5"/>
  <c r="H61328" i="5"/>
  <c r="H61329" i="5"/>
  <c r="H61330" i="5"/>
  <c r="H61331" i="5"/>
  <c r="H61332" i="5"/>
  <c r="H61333" i="5"/>
  <c r="H61334" i="5"/>
  <c r="H61335" i="5"/>
  <c r="H61336" i="5"/>
  <c r="H61337" i="5"/>
  <c r="H61338" i="5"/>
  <c r="H61339" i="5"/>
  <c r="H61340" i="5"/>
  <c r="H61341" i="5"/>
  <c r="H61342" i="5"/>
  <c r="H61343" i="5"/>
  <c r="H61344" i="5"/>
  <c r="H61345" i="5"/>
  <c r="H61346" i="5"/>
  <c r="H61347" i="5"/>
  <c r="H61348" i="5"/>
  <c r="H61349" i="5"/>
  <c r="H61350" i="5"/>
  <c r="H61351" i="5"/>
  <c r="H61352" i="5"/>
  <c r="H61353" i="5"/>
  <c r="H61354" i="5"/>
  <c r="H61355" i="5"/>
  <c r="H61356" i="5"/>
  <c r="H61357" i="5"/>
  <c r="H61358" i="5"/>
  <c r="H61359" i="5"/>
  <c r="H61360" i="5"/>
  <c r="H61361" i="5"/>
  <c r="H61362" i="5"/>
  <c r="H61363" i="5"/>
  <c r="H61364" i="5"/>
  <c r="H61365" i="5"/>
  <c r="H61366" i="5"/>
  <c r="H61367" i="5"/>
  <c r="H61368" i="5"/>
  <c r="H61369" i="5"/>
  <c r="H61370" i="5"/>
  <c r="H61371" i="5"/>
  <c r="H61372" i="5"/>
  <c r="H61373" i="5"/>
  <c r="H61374" i="5"/>
  <c r="H61375" i="5"/>
  <c r="H61376" i="5"/>
  <c r="H61377" i="5"/>
  <c r="H61378" i="5"/>
  <c r="H61379" i="5"/>
  <c r="H61380" i="5"/>
  <c r="H61381" i="5"/>
  <c r="H61382" i="5"/>
  <c r="H61383" i="5"/>
  <c r="H61384" i="5"/>
  <c r="H61385" i="5"/>
  <c r="H61386" i="5"/>
  <c r="H61387" i="5"/>
  <c r="H61388" i="5"/>
  <c r="H61389" i="5"/>
  <c r="H61390" i="5"/>
  <c r="H61391" i="5"/>
  <c r="H61392" i="5"/>
  <c r="H61393" i="5"/>
  <c r="H61394" i="5"/>
  <c r="H61395" i="5"/>
  <c r="H61396" i="5"/>
  <c r="H61397" i="5"/>
  <c r="H61398" i="5"/>
  <c r="H61399" i="5"/>
  <c r="H61400" i="5"/>
  <c r="H61401" i="5"/>
  <c r="H61402" i="5"/>
  <c r="H61403" i="5"/>
  <c r="H61404" i="5"/>
  <c r="H61405" i="5"/>
  <c r="H61406" i="5"/>
  <c r="H61407" i="5"/>
  <c r="H61408" i="5"/>
  <c r="H61409" i="5"/>
  <c r="H61410" i="5"/>
  <c r="H61411" i="5"/>
  <c r="H61412" i="5"/>
  <c r="H61413" i="5"/>
  <c r="H61414" i="5"/>
  <c r="H61415" i="5"/>
  <c r="H61416" i="5"/>
  <c r="H61417" i="5"/>
  <c r="H61418" i="5"/>
  <c r="H61419" i="5"/>
  <c r="H61420" i="5"/>
  <c r="H61421" i="5"/>
  <c r="H61422" i="5"/>
  <c r="H61423" i="5"/>
  <c r="H61424" i="5"/>
  <c r="H61425" i="5"/>
  <c r="H61426" i="5"/>
  <c r="H61427" i="5"/>
  <c r="H61428" i="5"/>
  <c r="H61429" i="5"/>
  <c r="H61430" i="5"/>
  <c r="H61431" i="5"/>
  <c r="H61432" i="5"/>
  <c r="H61433" i="5"/>
  <c r="H61434" i="5"/>
  <c r="H61435" i="5"/>
  <c r="H61436" i="5"/>
  <c r="H61437" i="5"/>
  <c r="H61438" i="5"/>
  <c r="H61439" i="5"/>
  <c r="H61440" i="5"/>
  <c r="H61441" i="5"/>
  <c r="H61442" i="5"/>
  <c r="H61443" i="5"/>
  <c r="H61444" i="5"/>
  <c r="H61445" i="5"/>
  <c r="H61446" i="5"/>
  <c r="H61447" i="5"/>
  <c r="H61448" i="5"/>
  <c r="H61449" i="5"/>
  <c r="H61450" i="5"/>
  <c r="H61451" i="5"/>
  <c r="H61452" i="5"/>
  <c r="H61453" i="5"/>
  <c r="H61454" i="5"/>
  <c r="H61455" i="5"/>
  <c r="H61456" i="5"/>
  <c r="H61457" i="5"/>
  <c r="H61458" i="5"/>
  <c r="H61459" i="5"/>
  <c r="H61460" i="5"/>
  <c r="H61461" i="5"/>
  <c r="H61462" i="5"/>
  <c r="H61463" i="5"/>
  <c r="H61464" i="5"/>
  <c r="H61465" i="5"/>
  <c r="H61466" i="5"/>
  <c r="H61467" i="5"/>
  <c r="H61468" i="5"/>
  <c r="H61469" i="5"/>
  <c r="H61470" i="5"/>
  <c r="H61471" i="5"/>
  <c r="H61472" i="5"/>
  <c r="H61473" i="5"/>
  <c r="H61474" i="5"/>
  <c r="H61475" i="5"/>
  <c r="H61476" i="5"/>
  <c r="H61477" i="5"/>
  <c r="H61478" i="5"/>
  <c r="H61479" i="5"/>
  <c r="H61480" i="5"/>
  <c r="H61481" i="5"/>
  <c r="H61482" i="5"/>
  <c r="H61483" i="5"/>
  <c r="H61484" i="5"/>
  <c r="H61485" i="5"/>
  <c r="H61486" i="5"/>
  <c r="H61487" i="5"/>
  <c r="H61488" i="5"/>
  <c r="H61489" i="5"/>
  <c r="H61490" i="5"/>
  <c r="H61491" i="5"/>
  <c r="H61492" i="5"/>
  <c r="H61493" i="5"/>
  <c r="H61494" i="5"/>
  <c r="H61495" i="5"/>
  <c r="H61496" i="5"/>
  <c r="H61497" i="5"/>
  <c r="H61498" i="5"/>
  <c r="H61499" i="5"/>
  <c r="H61500" i="5"/>
  <c r="H61501" i="5"/>
  <c r="H61502" i="5"/>
  <c r="H61503" i="5"/>
  <c r="H61504" i="5"/>
  <c r="H61505" i="5"/>
  <c r="H61506" i="5"/>
  <c r="H61507" i="5"/>
  <c r="H61508" i="5"/>
  <c r="H61509" i="5"/>
  <c r="H61510" i="5"/>
  <c r="H61511" i="5"/>
  <c r="H61512" i="5"/>
  <c r="H61513" i="5"/>
  <c r="H61514" i="5"/>
  <c r="H61515" i="5"/>
  <c r="H61516" i="5"/>
  <c r="H61517" i="5"/>
  <c r="H61518" i="5"/>
  <c r="H61519" i="5"/>
  <c r="H61520" i="5"/>
  <c r="H61521" i="5"/>
  <c r="H61522" i="5"/>
  <c r="H61523" i="5"/>
  <c r="H61524" i="5"/>
  <c r="H61525" i="5"/>
  <c r="H61526" i="5"/>
  <c r="H61527" i="5"/>
  <c r="H61528" i="5"/>
  <c r="H61529" i="5"/>
  <c r="H61530" i="5"/>
  <c r="H61531" i="5"/>
  <c r="H61532" i="5"/>
  <c r="H61533" i="5"/>
  <c r="H61534" i="5"/>
  <c r="H61535" i="5"/>
  <c r="H61536" i="5"/>
  <c r="H61537" i="5"/>
  <c r="H61538" i="5"/>
  <c r="H61539" i="5"/>
  <c r="H61540" i="5"/>
  <c r="H61541" i="5"/>
  <c r="H61542" i="5"/>
  <c r="H61543" i="5"/>
  <c r="H61544" i="5"/>
  <c r="H61545" i="5"/>
  <c r="H61546" i="5"/>
  <c r="H61547" i="5"/>
  <c r="H61548" i="5"/>
  <c r="H61549" i="5"/>
  <c r="H61550" i="5"/>
  <c r="H61551" i="5"/>
  <c r="H61552" i="5"/>
  <c r="H61553" i="5"/>
  <c r="H61554" i="5"/>
  <c r="H61555" i="5"/>
  <c r="H61556" i="5"/>
  <c r="H61557" i="5"/>
  <c r="H61558" i="5"/>
  <c r="H61559" i="5"/>
  <c r="H61560" i="5"/>
  <c r="H61561" i="5"/>
  <c r="H61562" i="5"/>
  <c r="H61563" i="5"/>
  <c r="H61564" i="5"/>
  <c r="H61565" i="5"/>
  <c r="H61566" i="5"/>
  <c r="H61567" i="5"/>
  <c r="H61568" i="5"/>
  <c r="H61569" i="5"/>
  <c r="H61570" i="5"/>
  <c r="H61571" i="5"/>
  <c r="H61572" i="5"/>
  <c r="H61573" i="5"/>
  <c r="H61574" i="5"/>
  <c r="H61575" i="5"/>
  <c r="H61576" i="5"/>
  <c r="H61577" i="5"/>
  <c r="H61578" i="5"/>
  <c r="H61579" i="5"/>
  <c r="H61580" i="5"/>
  <c r="H61581" i="5"/>
  <c r="H61582" i="5"/>
  <c r="H61583" i="5"/>
  <c r="H61584" i="5"/>
  <c r="H61585" i="5"/>
  <c r="H61586" i="5"/>
  <c r="H61587" i="5"/>
  <c r="H61588" i="5"/>
  <c r="H61589" i="5"/>
  <c r="H61590" i="5"/>
  <c r="H61591" i="5"/>
  <c r="H61592" i="5"/>
  <c r="H61593" i="5"/>
  <c r="H61594" i="5"/>
  <c r="H61595" i="5"/>
  <c r="H61596" i="5"/>
  <c r="H61597" i="5"/>
  <c r="H61598" i="5"/>
  <c r="H61599" i="5"/>
  <c r="H61600" i="5"/>
  <c r="H61601" i="5"/>
  <c r="H61602" i="5"/>
  <c r="H61603" i="5"/>
  <c r="H61604" i="5"/>
  <c r="H61605" i="5"/>
  <c r="H61606" i="5"/>
  <c r="H61607" i="5"/>
  <c r="H61608" i="5"/>
  <c r="H61609" i="5"/>
  <c r="H61610" i="5"/>
  <c r="H61611" i="5"/>
  <c r="H61612" i="5"/>
  <c r="H61613" i="5"/>
  <c r="H61614" i="5"/>
  <c r="H61615" i="5"/>
  <c r="H61616" i="5"/>
  <c r="H61617" i="5"/>
  <c r="H61618" i="5"/>
  <c r="H61619" i="5"/>
  <c r="H61620" i="5"/>
  <c r="H61621" i="5"/>
  <c r="H61622" i="5"/>
  <c r="H61623" i="5"/>
  <c r="H61624" i="5"/>
  <c r="H61625" i="5"/>
  <c r="H61626" i="5"/>
  <c r="H61627" i="5"/>
  <c r="H61628" i="5"/>
  <c r="H61629" i="5"/>
  <c r="H61630" i="5"/>
  <c r="H61631" i="5"/>
  <c r="H61632" i="5"/>
  <c r="H61633" i="5"/>
  <c r="H61634" i="5"/>
  <c r="H61635" i="5"/>
  <c r="H61636" i="5"/>
  <c r="H61637" i="5"/>
  <c r="H61638" i="5"/>
  <c r="H61639" i="5"/>
  <c r="H61640" i="5"/>
  <c r="H61641" i="5"/>
  <c r="H61642" i="5"/>
  <c r="H61643" i="5"/>
  <c r="H61644" i="5"/>
  <c r="H61645" i="5"/>
  <c r="H61646" i="5"/>
  <c r="H61647" i="5"/>
  <c r="H61648" i="5"/>
  <c r="H61649" i="5"/>
  <c r="H61650" i="5"/>
  <c r="H61651" i="5"/>
  <c r="H61652" i="5"/>
  <c r="H61653" i="5"/>
  <c r="H61654" i="5"/>
  <c r="H61655" i="5"/>
  <c r="H61656" i="5"/>
  <c r="H61657" i="5"/>
  <c r="H61658" i="5"/>
  <c r="H61659" i="5"/>
  <c r="H61660" i="5"/>
  <c r="H61661" i="5"/>
  <c r="H61662" i="5"/>
  <c r="H61663" i="5"/>
  <c r="H61664" i="5"/>
  <c r="H61665" i="5"/>
  <c r="H61666" i="5"/>
  <c r="H61667" i="5"/>
  <c r="H61668" i="5"/>
  <c r="H61669" i="5"/>
  <c r="H61670" i="5"/>
  <c r="H61671" i="5"/>
  <c r="H61672" i="5"/>
  <c r="H61673" i="5"/>
  <c r="H61674" i="5"/>
  <c r="H61675" i="5"/>
  <c r="H61676" i="5"/>
  <c r="H61677" i="5"/>
  <c r="H61678" i="5"/>
  <c r="H61679" i="5"/>
  <c r="H61680" i="5"/>
  <c r="H61681" i="5"/>
  <c r="H61682" i="5"/>
  <c r="H61683" i="5"/>
  <c r="H61684" i="5"/>
  <c r="H61685" i="5"/>
  <c r="H61686" i="5"/>
  <c r="H61687" i="5"/>
  <c r="H61688" i="5"/>
  <c r="H61689" i="5"/>
  <c r="H61690" i="5"/>
  <c r="H61691" i="5"/>
  <c r="H61692" i="5"/>
  <c r="H61693" i="5"/>
  <c r="H61694" i="5"/>
  <c r="H61695" i="5"/>
  <c r="H61696" i="5"/>
  <c r="H61697" i="5"/>
  <c r="H61698" i="5"/>
  <c r="H61699" i="5"/>
  <c r="H61700" i="5"/>
  <c r="H61701" i="5"/>
  <c r="H61702" i="5"/>
  <c r="H61703" i="5"/>
  <c r="H61704" i="5"/>
  <c r="H61705" i="5"/>
  <c r="H61706" i="5"/>
  <c r="H61707" i="5"/>
  <c r="H61708" i="5"/>
  <c r="H61709" i="5"/>
  <c r="H61710" i="5"/>
  <c r="H61711" i="5"/>
  <c r="H61712" i="5"/>
  <c r="H61713" i="5"/>
  <c r="H61714" i="5"/>
  <c r="H61715" i="5"/>
  <c r="H61716" i="5"/>
  <c r="H61717" i="5"/>
  <c r="H61718" i="5"/>
  <c r="H61719" i="5"/>
  <c r="H61720" i="5"/>
  <c r="H61721" i="5"/>
  <c r="H61722" i="5"/>
  <c r="H61723" i="5"/>
  <c r="H61724" i="5"/>
  <c r="H61725" i="5"/>
  <c r="H61726" i="5"/>
  <c r="H61727" i="5"/>
  <c r="H61728" i="5"/>
  <c r="H61729" i="5"/>
  <c r="H61730" i="5"/>
  <c r="H61731" i="5"/>
  <c r="H61732" i="5"/>
  <c r="H61733" i="5"/>
  <c r="H61734" i="5"/>
  <c r="H61735" i="5"/>
  <c r="H61736" i="5"/>
  <c r="H61737" i="5"/>
  <c r="H61738" i="5"/>
  <c r="H61739" i="5"/>
  <c r="H61740" i="5"/>
  <c r="H61741" i="5"/>
  <c r="H61742" i="5"/>
  <c r="H61743" i="5"/>
  <c r="H61744" i="5"/>
  <c r="H61745" i="5"/>
  <c r="H61746" i="5"/>
  <c r="H61747" i="5"/>
  <c r="H61748" i="5"/>
  <c r="H61749" i="5"/>
  <c r="H61750" i="5"/>
  <c r="H61751" i="5"/>
  <c r="H61752" i="5"/>
  <c r="H61753" i="5"/>
  <c r="H61754" i="5"/>
  <c r="H61755" i="5"/>
  <c r="H61756" i="5"/>
  <c r="H61757" i="5"/>
  <c r="H61758" i="5"/>
  <c r="H61759" i="5"/>
  <c r="H61760" i="5"/>
  <c r="H61761" i="5"/>
  <c r="H61762" i="5"/>
  <c r="H61763" i="5"/>
  <c r="H61764" i="5"/>
  <c r="H61765" i="5"/>
  <c r="H61766" i="5"/>
  <c r="H61767" i="5"/>
  <c r="H61768" i="5"/>
  <c r="H61769" i="5"/>
  <c r="H61770" i="5"/>
  <c r="H61771" i="5"/>
  <c r="H61772" i="5"/>
  <c r="H61773" i="5"/>
  <c r="H61774" i="5"/>
  <c r="H61775" i="5"/>
  <c r="H61776" i="5"/>
  <c r="H61777" i="5"/>
  <c r="H61778" i="5"/>
  <c r="H61779" i="5"/>
  <c r="H61780" i="5"/>
  <c r="H61781" i="5"/>
  <c r="H61782" i="5"/>
  <c r="H61783" i="5"/>
  <c r="H61784" i="5"/>
  <c r="H61785" i="5"/>
  <c r="H61786" i="5"/>
  <c r="H61787" i="5"/>
  <c r="H61788" i="5"/>
  <c r="H61789" i="5"/>
  <c r="H61790" i="5"/>
  <c r="H61791" i="5"/>
  <c r="H61792" i="5"/>
  <c r="H61793" i="5"/>
  <c r="H61794" i="5"/>
  <c r="H61795" i="5"/>
  <c r="H61796" i="5"/>
  <c r="H61797" i="5"/>
  <c r="H61798" i="5"/>
  <c r="H61799" i="5"/>
  <c r="H61800" i="5"/>
  <c r="H61801" i="5"/>
  <c r="H61802" i="5"/>
  <c r="H61803" i="5"/>
  <c r="H61804" i="5"/>
  <c r="H61805" i="5"/>
  <c r="H61806" i="5"/>
  <c r="H61807" i="5"/>
  <c r="H61808" i="5"/>
  <c r="H61809" i="5"/>
  <c r="H61810" i="5"/>
  <c r="H61811" i="5"/>
  <c r="H61812" i="5"/>
  <c r="H61813" i="5"/>
  <c r="H61814" i="5"/>
  <c r="H61815" i="5"/>
  <c r="H61816" i="5"/>
  <c r="H61817" i="5"/>
  <c r="H61818" i="5"/>
  <c r="H61819" i="5"/>
  <c r="H61820" i="5"/>
  <c r="H61821" i="5"/>
  <c r="H61822" i="5"/>
  <c r="H61823" i="5"/>
  <c r="H61824" i="5"/>
  <c r="H61825" i="5"/>
  <c r="H61826" i="5"/>
  <c r="H61827" i="5"/>
  <c r="H61828" i="5"/>
  <c r="H61829" i="5"/>
  <c r="H61830" i="5"/>
  <c r="H61831" i="5"/>
  <c r="H61832" i="5"/>
  <c r="H61833" i="5"/>
  <c r="H61834" i="5"/>
  <c r="H61835" i="5"/>
  <c r="H61836" i="5"/>
  <c r="H61837" i="5"/>
  <c r="H61838" i="5"/>
  <c r="H61839" i="5"/>
  <c r="H61840" i="5"/>
  <c r="H61841" i="5"/>
  <c r="H61842" i="5"/>
  <c r="H61843" i="5"/>
  <c r="H61844" i="5"/>
  <c r="H61845" i="5"/>
  <c r="H61846" i="5"/>
  <c r="H61847" i="5"/>
  <c r="H61848" i="5"/>
  <c r="H61849" i="5"/>
  <c r="H61850" i="5"/>
  <c r="H61851" i="5"/>
  <c r="H61852" i="5"/>
  <c r="H61853" i="5"/>
  <c r="H61854" i="5"/>
  <c r="H61855" i="5"/>
  <c r="H61856" i="5"/>
  <c r="H61857" i="5"/>
  <c r="H61858" i="5"/>
  <c r="H61859" i="5"/>
  <c r="H61860" i="5"/>
  <c r="H61861" i="5"/>
  <c r="H61862" i="5"/>
  <c r="H61863" i="5"/>
  <c r="H61864" i="5"/>
  <c r="H61865" i="5"/>
  <c r="H61866" i="5"/>
  <c r="H61867" i="5"/>
  <c r="H61868" i="5"/>
  <c r="H61869" i="5"/>
  <c r="H61870" i="5"/>
  <c r="H61871" i="5"/>
  <c r="H61872" i="5"/>
  <c r="H61873" i="5"/>
  <c r="H61874" i="5"/>
  <c r="H61875" i="5"/>
  <c r="H61876" i="5"/>
  <c r="H61877" i="5"/>
  <c r="H61878" i="5"/>
  <c r="H61879" i="5"/>
  <c r="H61880" i="5"/>
  <c r="H61881" i="5"/>
  <c r="H61882" i="5"/>
  <c r="H61883" i="5"/>
  <c r="H61884" i="5"/>
  <c r="H61885" i="5"/>
  <c r="H61886" i="5"/>
  <c r="H61887" i="5"/>
  <c r="H61888" i="5"/>
  <c r="H61889" i="5"/>
  <c r="H61890" i="5"/>
  <c r="H61891" i="5"/>
  <c r="H61892" i="5"/>
  <c r="H61893" i="5"/>
  <c r="H61894" i="5"/>
  <c r="H61895" i="5"/>
  <c r="H61896" i="5"/>
  <c r="H61897" i="5"/>
  <c r="H61898" i="5"/>
  <c r="H61899" i="5"/>
  <c r="H61900" i="5"/>
  <c r="H61901" i="5"/>
  <c r="H61902" i="5"/>
  <c r="H61903" i="5"/>
  <c r="H61904" i="5"/>
  <c r="H61905" i="5"/>
  <c r="H61906" i="5"/>
  <c r="H61907" i="5"/>
  <c r="H61908" i="5"/>
  <c r="H61909" i="5"/>
  <c r="H61910" i="5"/>
  <c r="H61911" i="5"/>
  <c r="H61912" i="5"/>
  <c r="H61913" i="5"/>
  <c r="H61914" i="5"/>
  <c r="H61915" i="5"/>
  <c r="H61916" i="5"/>
  <c r="H61917" i="5"/>
  <c r="H61918" i="5"/>
  <c r="H61919" i="5"/>
  <c r="H61920" i="5"/>
  <c r="H61921" i="5"/>
  <c r="H61922" i="5"/>
  <c r="H61923" i="5"/>
  <c r="H61924" i="5"/>
  <c r="H61925" i="5"/>
  <c r="H61926" i="5"/>
  <c r="H61927" i="5"/>
  <c r="H61928" i="5"/>
  <c r="H61929" i="5"/>
  <c r="H61930" i="5"/>
  <c r="H61931" i="5"/>
  <c r="H61932" i="5"/>
  <c r="H61933" i="5"/>
  <c r="H61934" i="5"/>
  <c r="H61935" i="5"/>
  <c r="H61936" i="5"/>
  <c r="H61937" i="5"/>
  <c r="H61938" i="5"/>
  <c r="H61939" i="5"/>
  <c r="H61940" i="5"/>
  <c r="H61941" i="5"/>
  <c r="H61942" i="5"/>
  <c r="H61943" i="5"/>
  <c r="H61944" i="5"/>
  <c r="H61945" i="5"/>
  <c r="H61946" i="5"/>
  <c r="H61947" i="5"/>
  <c r="H61948" i="5"/>
  <c r="H61949" i="5"/>
  <c r="H61950" i="5"/>
  <c r="H61951" i="5"/>
  <c r="H61952" i="5"/>
  <c r="H61953" i="5"/>
  <c r="H61954" i="5"/>
  <c r="H61955" i="5"/>
  <c r="H61956" i="5"/>
  <c r="H61957" i="5"/>
  <c r="H61958" i="5"/>
  <c r="H61959" i="5"/>
  <c r="H61960" i="5"/>
  <c r="H61961" i="5"/>
  <c r="H61962" i="5"/>
  <c r="H61963" i="5"/>
  <c r="H61964" i="5"/>
  <c r="H61965" i="5"/>
  <c r="H61966" i="5"/>
  <c r="H61967" i="5"/>
  <c r="H61968" i="5"/>
  <c r="H61969" i="5"/>
  <c r="H61970" i="5"/>
  <c r="H61971" i="5"/>
  <c r="H61972" i="5"/>
  <c r="H61973" i="5"/>
  <c r="H61974" i="5"/>
  <c r="H61975" i="5"/>
  <c r="H61976" i="5"/>
  <c r="H61977" i="5"/>
  <c r="H61978" i="5"/>
  <c r="H61979" i="5"/>
  <c r="H61980" i="5"/>
  <c r="H61981" i="5"/>
  <c r="H61982" i="5"/>
  <c r="H61983" i="5"/>
  <c r="H61984" i="5"/>
  <c r="H61985" i="5"/>
  <c r="H61986" i="5"/>
  <c r="H61987" i="5"/>
  <c r="H61988" i="5"/>
  <c r="H61989" i="5"/>
  <c r="H61990" i="5"/>
  <c r="H61991" i="5"/>
  <c r="H61992" i="5"/>
  <c r="H61993" i="5"/>
  <c r="H61994" i="5"/>
  <c r="H61995" i="5"/>
  <c r="H61996" i="5"/>
  <c r="H61997" i="5"/>
  <c r="H61998" i="5"/>
  <c r="H61999" i="5"/>
  <c r="H62000" i="5"/>
  <c r="H62001" i="5"/>
  <c r="H62002" i="5"/>
  <c r="H62003" i="5"/>
  <c r="H62004" i="5"/>
  <c r="H62005" i="5"/>
  <c r="H62006" i="5"/>
  <c r="H62007" i="5"/>
  <c r="H62008" i="5"/>
  <c r="H62009" i="5"/>
  <c r="H62010" i="5"/>
  <c r="H62011" i="5"/>
  <c r="H62012" i="5"/>
  <c r="H62013" i="5"/>
  <c r="H62014" i="5"/>
  <c r="H62015" i="5"/>
  <c r="H62016" i="5"/>
  <c r="H62017" i="5"/>
  <c r="H62018" i="5"/>
  <c r="H62019" i="5"/>
  <c r="H62020" i="5"/>
  <c r="H62021" i="5"/>
  <c r="H62022" i="5"/>
  <c r="H62023" i="5"/>
  <c r="H62024" i="5"/>
  <c r="H62025" i="5"/>
  <c r="H62026" i="5"/>
  <c r="H62027" i="5"/>
  <c r="H62028" i="5"/>
  <c r="H62029" i="5"/>
  <c r="H62030" i="5"/>
  <c r="H62031" i="5"/>
  <c r="H62032" i="5"/>
  <c r="H62033" i="5"/>
  <c r="H62034" i="5"/>
  <c r="H62035" i="5"/>
  <c r="H62036" i="5"/>
  <c r="H62037" i="5"/>
  <c r="H62038" i="5"/>
  <c r="H62039" i="5"/>
  <c r="H62040" i="5"/>
  <c r="H62041" i="5"/>
  <c r="H62042" i="5"/>
  <c r="H62043" i="5"/>
  <c r="H62044" i="5"/>
  <c r="H62045" i="5"/>
  <c r="H62046" i="5"/>
  <c r="H62047" i="5"/>
  <c r="H62048" i="5"/>
  <c r="H62049" i="5"/>
  <c r="H62050" i="5"/>
  <c r="H62051" i="5"/>
  <c r="H62052" i="5"/>
  <c r="H62053" i="5"/>
  <c r="H62054" i="5"/>
  <c r="H62055" i="5"/>
  <c r="H62056" i="5"/>
  <c r="H62057" i="5"/>
  <c r="H62058" i="5"/>
  <c r="H62059" i="5"/>
  <c r="H62060" i="5"/>
  <c r="H62061" i="5"/>
  <c r="H62062" i="5"/>
  <c r="H62063" i="5"/>
  <c r="H62064" i="5"/>
  <c r="H62065" i="5"/>
  <c r="H62066" i="5"/>
  <c r="H62067" i="5"/>
  <c r="H62068" i="5"/>
  <c r="H62069" i="5"/>
  <c r="H62070" i="5"/>
  <c r="H62071" i="5"/>
  <c r="H62072" i="5"/>
  <c r="H62073" i="5"/>
  <c r="H62074" i="5"/>
  <c r="H62075" i="5"/>
  <c r="H62076" i="5"/>
  <c r="H62077" i="5"/>
  <c r="H62078" i="5"/>
  <c r="H62079" i="5"/>
  <c r="H62080" i="5"/>
  <c r="H62081" i="5"/>
  <c r="H62082" i="5"/>
  <c r="H62083" i="5"/>
  <c r="H62084" i="5"/>
  <c r="H62085" i="5"/>
  <c r="H62086" i="5"/>
  <c r="H62087" i="5"/>
  <c r="H62088" i="5"/>
  <c r="H62089" i="5"/>
  <c r="H62090" i="5"/>
  <c r="H62091" i="5"/>
  <c r="H62092" i="5"/>
  <c r="H62093" i="5"/>
  <c r="H62094" i="5"/>
  <c r="H62095" i="5"/>
  <c r="H62096" i="5"/>
  <c r="H62097" i="5"/>
  <c r="H62098" i="5"/>
  <c r="H62099" i="5"/>
  <c r="H62100" i="5"/>
  <c r="H62101" i="5"/>
  <c r="H62102" i="5"/>
  <c r="H62103" i="5"/>
  <c r="H62104" i="5"/>
  <c r="H62105" i="5"/>
  <c r="H62106" i="5"/>
  <c r="H62107" i="5"/>
  <c r="H62108" i="5"/>
  <c r="H62109" i="5"/>
  <c r="H62110" i="5"/>
  <c r="H62111" i="5"/>
  <c r="H62112" i="5"/>
  <c r="H62113" i="5"/>
  <c r="H62114" i="5"/>
  <c r="H62115" i="5"/>
  <c r="H62116" i="5"/>
  <c r="H62117" i="5"/>
  <c r="H62118" i="5"/>
  <c r="H62119" i="5"/>
  <c r="H62120" i="5"/>
  <c r="H62121" i="5"/>
  <c r="H62122" i="5"/>
  <c r="H62123" i="5"/>
  <c r="H62124" i="5"/>
  <c r="H62125" i="5"/>
  <c r="H62126" i="5"/>
  <c r="H62127" i="5"/>
  <c r="H62128" i="5"/>
  <c r="H62129" i="5"/>
  <c r="H62130" i="5"/>
  <c r="H62131" i="5"/>
  <c r="H62132" i="5"/>
  <c r="H62133" i="5"/>
  <c r="H62134" i="5"/>
  <c r="H62135" i="5"/>
  <c r="H62136" i="5"/>
  <c r="H62137" i="5"/>
  <c r="H62138" i="5"/>
  <c r="H62139" i="5"/>
  <c r="H62140" i="5"/>
  <c r="H62141" i="5"/>
  <c r="H62142" i="5"/>
  <c r="H62143" i="5"/>
  <c r="H62144" i="5"/>
  <c r="H62145" i="5"/>
  <c r="H62146" i="5"/>
  <c r="H62147" i="5"/>
  <c r="H62148" i="5"/>
  <c r="H62149" i="5"/>
  <c r="H62150" i="5"/>
  <c r="H62151" i="5"/>
  <c r="H62152" i="5"/>
  <c r="H62153" i="5"/>
  <c r="H62154" i="5"/>
  <c r="H62155" i="5"/>
  <c r="H62156" i="5"/>
  <c r="H62157" i="5"/>
  <c r="H62158" i="5"/>
  <c r="H62159" i="5"/>
  <c r="H62160" i="5"/>
  <c r="H62161" i="5"/>
  <c r="H62162" i="5"/>
  <c r="H62163" i="5"/>
  <c r="H62164" i="5"/>
  <c r="H62165" i="5"/>
  <c r="H62166" i="5"/>
  <c r="H62167" i="5"/>
  <c r="H62168" i="5"/>
  <c r="H62169" i="5"/>
  <c r="H62170" i="5"/>
  <c r="H62171" i="5"/>
  <c r="H62172" i="5"/>
  <c r="H62173" i="5"/>
  <c r="H62174" i="5"/>
  <c r="H62175" i="5"/>
  <c r="H62176" i="5"/>
  <c r="H62177" i="5"/>
  <c r="H62178" i="5"/>
  <c r="H62179" i="5"/>
  <c r="H62180" i="5"/>
  <c r="H62181" i="5"/>
  <c r="H62182" i="5"/>
  <c r="H62183" i="5"/>
  <c r="H62184" i="5"/>
  <c r="H62185" i="5"/>
  <c r="H62186" i="5"/>
  <c r="H62187" i="5"/>
  <c r="H62188" i="5"/>
  <c r="H62189" i="5"/>
  <c r="H62190" i="5"/>
  <c r="H62191" i="5"/>
  <c r="H62192" i="5"/>
  <c r="H62193" i="5"/>
  <c r="H62194" i="5"/>
  <c r="H62195" i="5"/>
  <c r="H62196" i="5"/>
  <c r="H62197" i="5"/>
  <c r="H62198" i="5"/>
  <c r="H62199" i="5"/>
  <c r="H62200" i="5"/>
  <c r="H62201" i="5"/>
  <c r="H62202" i="5"/>
  <c r="H62203" i="5"/>
  <c r="H62204" i="5"/>
  <c r="H62205" i="5"/>
  <c r="H62206" i="5"/>
  <c r="H62207" i="5"/>
  <c r="H62208" i="5"/>
  <c r="H62209" i="5"/>
  <c r="H62210" i="5"/>
  <c r="H62211" i="5"/>
  <c r="H62212" i="5"/>
  <c r="H62213" i="5"/>
  <c r="H62214" i="5"/>
  <c r="H62215" i="5"/>
  <c r="H62216" i="5"/>
  <c r="H62217" i="5"/>
  <c r="H62218" i="5"/>
  <c r="H62219" i="5"/>
  <c r="H62220" i="5"/>
  <c r="H62221" i="5"/>
  <c r="H62222" i="5"/>
  <c r="H62223" i="5"/>
  <c r="H62224" i="5"/>
  <c r="H62225" i="5"/>
  <c r="H62226" i="5"/>
  <c r="H62227" i="5"/>
  <c r="H62228" i="5"/>
  <c r="H62229" i="5"/>
  <c r="H62230" i="5"/>
  <c r="H62231" i="5"/>
  <c r="H62232" i="5"/>
  <c r="H62233" i="5"/>
  <c r="H62234" i="5"/>
  <c r="H62235" i="5"/>
  <c r="H62236" i="5"/>
  <c r="H62237" i="5"/>
  <c r="H62238" i="5"/>
  <c r="H62239" i="5"/>
  <c r="H62240" i="5"/>
  <c r="H62241" i="5"/>
  <c r="H62242" i="5"/>
  <c r="H62243" i="5"/>
  <c r="H62244" i="5"/>
  <c r="H62245" i="5"/>
  <c r="H62246" i="5"/>
  <c r="H62247" i="5"/>
  <c r="H62248" i="5"/>
  <c r="H62249" i="5"/>
  <c r="H62250" i="5"/>
  <c r="H62251" i="5"/>
  <c r="H62252" i="5"/>
  <c r="H62253" i="5"/>
  <c r="H62254" i="5"/>
  <c r="H62255" i="5"/>
  <c r="H62256" i="5"/>
  <c r="H62257" i="5"/>
  <c r="H62258" i="5"/>
  <c r="H62259" i="5"/>
  <c r="H62260" i="5"/>
  <c r="H62261" i="5"/>
  <c r="H62262" i="5"/>
  <c r="H62263" i="5"/>
  <c r="H62264" i="5"/>
  <c r="H62265" i="5"/>
  <c r="H62266" i="5"/>
  <c r="H62267" i="5"/>
  <c r="H62268" i="5"/>
  <c r="H62269" i="5"/>
  <c r="H62270" i="5"/>
  <c r="H62271" i="5"/>
  <c r="H62272" i="5"/>
  <c r="H62273" i="5"/>
  <c r="H62274" i="5"/>
  <c r="H62275" i="5"/>
  <c r="H62276" i="5"/>
  <c r="H62277" i="5"/>
  <c r="H62278" i="5"/>
  <c r="H62279" i="5"/>
  <c r="H62280" i="5"/>
  <c r="H62281" i="5"/>
  <c r="H62282" i="5"/>
  <c r="H62283" i="5"/>
  <c r="H62284" i="5"/>
  <c r="H62285" i="5"/>
  <c r="H62286" i="5"/>
  <c r="H62287" i="5"/>
  <c r="H62288" i="5"/>
  <c r="H62289" i="5"/>
  <c r="H62290" i="5"/>
  <c r="H62291" i="5"/>
  <c r="H62292" i="5"/>
  <c r="H62293" i="5"/>
  <c r="H62294" i="5"/>
  <c r="H62295" i="5"/>
  <c r="H62296" i="5"/>
  <c r="H62297" i="5"/>
  <c r="H62298" i="5"/>
  <c r="H62299" i="5"/>
  <c r="H62300" i="5"/>
  <c r="H62301" i="5"/>
  <c r="H62302" i="5"/>
  <c r="H62303" i="5"/>
  <c r="H62304" i="5"/>
  <c r="H62305" i="5"/>
  <c r="H62306" i="5"/>
  <c r="H62307" i="5"/>
  <c r="H62308" i="5"/>
  <c r="H62309" i="5"/>
  <c r="H62310" i="5"/>
  <c r="H62311" i="5"/>
  <c r="H62312" i="5"/>
  <c r="H62313" i="5"/>
  <c r="H62314" i="5"/>
  <c r="H62315" i="5"/>
  <c r="H62316" i="5"/>
  <c r="H62317" i="5"/>
  <c r="H62318" i="5"/>
  <c r="H62319" i="5"/>
  <c r="H62320" i="5"/>
  <c r="H62321" i="5"/>
  <c r="H62322" i="5"/>
  <c r="H62323" i="5"/>
  <c r="H62324" i="5"/>
  <c r="H62325" i="5"/>
  <c r="H62326" i="5"/>
  <c r="H62327" i="5"/>
  <c r="H62328" i="5"/>
  <c r="H62329" i="5"/>
  <c r="H62330" i="5"/>
  <c r="H62331" i="5"/>
  <c r="H62332" i="5"/>
  <c r="H62333" i="5"/>
  <c r="H62334" i="5"/>
  <c r="H62335" i="5"/>
  <c r="H62336" i="5"/>
  <c r="H62337" i="5"/>
  <c r="H62338" i="5"/>
  <c r="H62339" i="5"/>
  <c r="H62340" i="5"/>
  <c r="H62341" i="5"/>
  <c r="H62342" i="5"/>
  <c r="H62343" i="5"/>
  <c r="H62344" i="5"/>
  <c r="H62345" i="5"/>
  <c r="H62346" i="5"/>
  <c r="H62347" i="5"/>
  <c r="H62348" i="5"/>
  <c r="H62349" i="5"/>
  <c r="H62350" i="5"/>
  <c r="H62351" i="5"/>
  <c r="H62352" i="5"/>
  <c r="H62353" i="5"/>
  <c r="H62354" i="5"/>
  <c r="H62355" i="5"/>
  <c r="H62356" i="5"/>
  <c r="H62357" i="5"/>
  <c r="H62358" i="5"/>
  <c r="H62359" i="5"/>
  <c r="H62360" i="5"/>
  <c r="H62361" i="5"/>
  <c r="H62362" i="5"/>
  <c r="H62363" i="5"/>
  <c r="H62364" i="5"/>
  <c r="H62365" i="5"/>
  <c r="H62366" i="5"/>
  <c r="H62367" i="5"/>
  <c r="H62368" i="5"/>
  <c r="H62369" i="5"/>
  <c r="H62370" i="5"/>
  <c r="H62371" i="5"/>
  <c r="H62372" i="5"/>
  <c r="H62373" i="5"/>
  <c r="H62374" i="5"/>
  <c r="H62375" i="5"/>
  <c r="H62376" i="5"/>
  <c r="H62377" i="5"/>
  <c r="H62378" i="5"/>
  <c r="H62379" i="5"/>
  <c r="H62380" i="5"/>
  <c r="H62381" i="5"/>
  <c r="H62382" i="5"/>
  <c r="H62383" i="5"/>
  <c r="H62384" i="5"/>
  <c r="H62385" i="5"/>
  <c r="H62386" i="5"/>
  <c r="H62387" i="5"/>
  <c r="H62388" i="5"/>
  <c r="H62389" i="5"/>
  <c r="H62390" i="5"/>
  <c r="H62391" i="5"/>
  <c r="H62392" i="5"/>
  <c r="H62393" i="5"/>
  <c r="H62394" i="5"/>
  <c r="H62395" i="5"/>
  <c r="H62396" i="5"/>
  <c r="H62397" i="5"/>
  <c r="H62398" i="5"/>
  <c r="H62399" i="5"/>
  <c r="H62400" i="5"/>
  <c r="H62401" i="5"/>
  <c r="H62402" i="5"/>
  <c r="H62403" i="5"/>
  <c r="H62404" i="5"/>
  <c r="H62405" i="5"/>
  <c r="H62406" i="5"/>
  <c r="H62407" i="5"/>
  <c r="H62408" i="5"/>
  <c r="H62409" i="5"/>
  <c r="H62410" i="5"/>
  <c r="H62411" i="5"/>
  <c r="H62412" i="5"/>
  <c r="H62413" i="5"/>
  <c r="H62414" i="5"/>
  <c r="H62415" i="5"/>
  <c r="H62416" i="5"/>
  <c r="H62417" i="5"/>
  <c r="H62418" i="5"/>
  <c r="H62419" i="5"/>
  <c r="H62420" i="5"/>
  <c r="H62421" i="5"/>
  <c r="H62422" i="5"/>
  <c r="H62423" i="5"/>
  <c r="H62424" i="5"/>
  <c r="H62425" i="5"/>
  <c r="H62426" i="5"/>
  <c r="H62427" i="5"/>
  <c r="H62428" i="5"/>
  <c r="H62429" i="5"/>
  <c r="H62430" i="5"/>
  <c r="H62431" i="5"/>
  <c r="H62432" i="5"/>
  <c r="H62433" i="5"/>
  <c r="H62434" i="5"/>
  <c r="H62435" i="5"/>
  <c r="H62436" i="5"/>
  <c r="H62437" i="5"/>
  <c r="H62438" i="5"/>
  <c r="H62439" i="5"/>
  <c r="H62440" i="5"/>
  <c r="H62441" i="5"/>
  <c r="H62442" i="5"/>
  <c r="H62443" i="5"/>
  <c r="H62444" i="5"/>
  <c r="H62445" i="5"/>
  <c r="H62446" i="5"/>
  <c r="H62447" i="5"/>
  <c r="H62448" i="5"/>
  <c r="H62449" i="5"/>
  <c r="H62450" i="5"/>
  <c r="H62451" i="5"/>
  <c r="H62452" i="5"/>
  <c r="H62453" i="5"/>
  <c r="H62454" i="5"/>
  <c r="H62455" i="5"/>
  <c r="H62456" i="5"/>
  <c r="H62457" i="5"/>
  <c r="H62458" i="5"/>
  <c r="H62459" i="5"/>
  <c r="H62460" i="5"/>
  <c r="H62461" i="5"/>
  <c r="H62462" i="5"/>
  <c r="H62463" i="5"/>
  <c r="H62464" i="5"/>
  <c r="H62465" i="5"/>
  <c r="H62466" i="5"/>
  <c r="H62467" i="5"/>
  <c r="H62468" i="5"/>
  <c r="H62469" i="5"/>
  <c r="H62470" i="5"/>
  <c r="H62471" i="5"/>
  <c r="H62472" i="5"/>
  <c r="H62473" i="5"/>
  <c r="H62474" i="5"/>
  <c r="H62475" i="5"/>
  <c r="H62476" i="5"/>
  <c r="H62477" i="5"/>
  <c r="H62478" i="5"/>
  <c r="H62479" i="5"/>
  <c r="H62480" i="5"/>
  <c r="H62481" i="5"/>
  <c r="H62482" i="5"/>
  <c r="H62483" i="5"/>
  <c r="H62484" i="5"/>
  <c r="H62485" i="5"/>
  <c r="H62486" i="5"/>
  <c r="H62487" i="5"/>
  <c r="H62488" i="5"/>
  <c r="H62489" i="5"/>
  <c r="H62490" i="5"/>
  <c r="H62491" i="5"/>
  <c r="H62492" i="5"/>
  <c r="H62493" i="5"/>
  <c r="H62494" i="5"/>
  <c r="H62495" i="5"/>
  <c r="H62496" i="5"/>
  <c r="H62497" i="5"/>
  <c r="H62498" i="5"/>
  <c r="H62499" i="5"/>
  <c r="H62500" i="5"/>
  <c r="H62501" i="5"/>
  <c r="H62502" i="5"/>
  <c r="H62503" i="5"/>
  <c r="H62504" i="5"/>
  <c r="H62505" i="5"/>
  <c r="H62506" i="5"/>
  <c r="H62507" i="5"/>
  <c r="H62508" i="5"/>
  <c r="H62509" i="5"/>
  <c r="H62510" i="5"/>
  <c r="H62511" i="5"/>
  <c r="H62512" i="5"/>
  <c r="H62513" i="5"/>
  <c r="H62514" i="5"/>
  <c r="H62515" i="5"/>
  <c r="H62516" i="5"/>
  <c r="H62517" i="5"/>
  <c r="H62518" i="5"/>
  <c r="H62519" i="5"/>
  <c r="H62520" i="5"/>
  <c r="H62521" i="5"/>
  <c r="H62522" i="5"/>
  <c r="H62523" i="5"/>
  <c r="H62524" i="5"/>
  <c r="H62525" i="5"/>
  <c r="H62526" i="5"/>
  <c r="H62527" i="5"/>
  <c r="H62528" i="5"/>
  <c r="H62529" i="5"/>
  <c r="H62530" i="5"/>
  <c r="H62531" i="5"/>
  <c r="H62532" i="5"/>
  <c r="H62533" i="5"/>
  <c r="H62534" i="5"/>
  <c r="H62535" i="5"/>
  <c r="H62536" i="5"/>
  <c r="H62537" i="5"/>
  <c r="H62538" i="5"/>
  <c r="H62539" i="5"/>
  <c r="H62540" i="5"/>
  <c r="H62541" i="5"/>
  <c r="H62542" i="5"/>
  <c r="H62543" i="5"/>
  <c r="H62544" i="5"/>
  <c r="H62545" i="5"/>
  <c r="H62546" i="5"/>
  <c r="H62547" i="5"/>
  <c r="H62548" i="5"/>
  <c r="H62549" i="5"/>
  <c r="H62550" i="5"/>
  <c r="H62551" i="5"/>
  <c r="H62552" i="5"/>
  <c r="H62553" i="5"/>
  <c r="H62554" i="5"/>
  <c r="H62555" i="5"/>
  <c r="H62556" i="5"/>
  <c r="H62557" i="5"/>
  <c r="H62558" i="5"/>
  <c r="H62559" i="5"/>
  <c r="H62560" i="5"/>
  <c r="H62561" i="5"/>
  <c r="H62562" i="5"/>
  <c r="H62563" i="5"/>
  <c r="H62564" i="5"/>
  <c r="H62565" i="5"/>
  <c r="H62566" i="5"/>
  <c r="H62567" i="5"/>
  <c r="H62568" i="5"/>
  <c r="H62569" i="5"/>
  <c r="H62570" i="5"/>
  <c r="H62571" i="5"/>
  <c r="H62572" i="5"/>
  <c r="H62573" i="5"/>
  <c r="H62574" i="5"/>
  <c r="H62575" i="5"/>
  <c r="H62576" i="5"/>
  <c r="H62577" i="5"/>
  <c r="H62578" i="5"/>
  <c r="H62579" i="5"/>
  <c r="H62580" i="5"/>
  <c r="H62581" i="5"/>
  <c r="H62582" i="5"/>
  <c r="H62583" i="5"/>
  <c r="H62584" i="5"/>
  <c r="H62585" i="5"/>
  <c r="H62586" i="5"/>
  <c r="H62587" i="5"/>
  <c r="H62588" i="5"/>
  <c r="H62589" i="5"/>
  <c r="H62590" i="5"/>
  <c r="H62591" i="5"/>
  <c r="H62592" i="5"/>
  <c r="H62593" i="5"/>
  <c r="H62594" i="5"/>
  <c r="H62595" i="5"/>
  <c r="H62596" i="5"/>
  <c r="H62597" i="5"/>
  <c r="H62598" i="5"/>
  <c r="H62599" i="5"/>
  <c r="H62600" i="5"/>
  <c r="H62601" i="5"/>
  <c r="H62602" i="5"/>
  <c r="H62603" i="5"/>
  <c r="H62604" i="5"/>
  <c r="H62605" i="5"/>
  <c r="H62606" i="5"/>
  <c r="H62607" i="5"/>
  <c r="H62608" i="5"/>
  <c r="H62609" i="5"/>
  <c r="H62610" i="5"/>
  <c r="H62611" i="5"/>
  <c r="H62612" i="5"/>
  <c r="H62613" i="5"/>
  <c r="H62614" i="5"/>
  <c r="H62615" i="5"/>
  <c r="H62616" i="5"/>
  <c r="H62617" i="5"/>
  <c r="H62618" i="5"/>
  <c r="H62619" i="5"/>
  <c r="H62620" i="5"/>
  <c r="H62621" i="5"/>
  <c r="H62622" i="5"/>
  <c r="H62623" i="5"/>
  <c r="H62624" i="5"/>
  <c r="H62625" i="5"/>
  <c r="H62626" i="5"/>
  <c r="H62627" i="5"/>
  <c r="H62628" i="5"/>
  <c r="H62629" i="5"/>
  <c r="H62630" i="5"/>
  <c r="H62631" i="5"/>
  <c r="H62632" i="5"/>
  <c r="H62633" i="5"/>
  <c r="H62634" i="5"/>
  <c r="H62635" i="5"/>
  <c r="H62636" i="5"/>
  <c r="H62637" i="5"/>
  <c r="H62638" i="5"/>
  <c r="H62639" i="5"/>
  <c r="H62640" i="5"/>
  <c r="H62641" i="5"/>
  <c r="H62642" i="5"/>
  <c r="H62643" i="5"/>
  <c r="H62644" i="5"/>
  <c r="H62645" i="5"/>
  <c r="H62646" i="5"/>
  <c r="H62647" i="5"/>
  <c r="H62648" i="5"/>
  <c r="H62649" i="5"/>
  <c r="H62650" i="5"/>
  <c r="H62651" i="5"/>
  <c r="H62652" i="5"/>
  <c r="H62653" i="5"/>
  <c r="H62654" i="5"/>
  <c r="H62655" i="5"/>
  <c r="H62656" i="5"/>
  <c r="H62657" i="5"/>
  <c r="H62658" i="5"/>
  <c r="H62659" i="5"/>
  <c r="H62660" i="5"/>
  <c r="H62661" i="5"/>
  <c r="H62662" i="5"/>
  <c r="H62663" i="5"/>
  <c r="H62664" i="5"/>
  <c r="H62665" i="5"/>
  <c r="H62666" i="5"/>
  <c r="H62667" i="5"/>
  <c r="H62668" i="5"/>
  <c r="H62669" i="5"/>
  <c r="H62670" i="5"/>
  <c r="H62671" i="5"/>
  <c r="H62672" i="5"/>
  <c r="H62673" i="5"/>
  <c r="H62674" i="5"/>
  <c r="H62675" i="5"/>
  <c r="H62676" i="5"/>
  <c r="H62677" i="5"/>
  <c r="H62678" i="5"/>
  <c r="H62679" i="5"/>
  <c r="H62680" i="5"/>
  <c r="H62681" i="5"/>
  <c r="H62682" i="5"/>
  <c r="H62683" i="5"/>
  <c r="H62684" i="5"/>
  <c r="H62685" i="5"/>
  <c r="H62686" i="5"/>
  <c r="H62687" i="5"/>
  <c r="H62688" i="5"/>
  <c r="H62689" i="5"/>
  <c r="H62690" i="5"/>
  <c r="H62691" i="5"/>
  <c r="H62692" i="5"/>
  <c r="H62693" i="5"/>
  <c r="H62694" i="5"/>
  <c r="H62695" i="5"/>
  <c r="H62696" i="5"/>
  <c r="H62697" i="5"/>
  <c r="H62698" i="5"/>
  <c r="H62699" i="5"/>
  <c r="H62700" i="5"/>
  <c r="H62701" i="5"/>
  <c r="H62702" i="5"/>
  <c r="H62703" i="5"/>
  <c r="H62704" i="5"/>
  <c r="H62705" i="5"/>
  <c r="H62706" i="5"/>
  <c r="H62707" i="5"/>
  <c r="H62708" i="5"/>
  <c r="H62709" i="5"/>
  <c r="H62710" i="5"/>
  <c r="H62711" i="5"/>
  <c r="H62712" i="5"/>
  <c r="H62713" i="5"/>
  <c r="H62714" i="5"/>
  <c r="H62715" i="5"/>
  <c r="H62716" i="5"/>
  <c r="H62717" i="5"/>
  <c r="H62718" i="5"/>
  <c r="H62719" i="5"/>
  <c r="H62720" i="5"/>
  <c r="H62721" i="5"/>
  <c r="H62722" i="5"/>
  <c r="H62723" i="5"/>
  <c r="H62724" i="5"/>
  <c r="H62725" i="5"/>
  <c r="H62726" i="5"/>
  <c r="H62727" i="5"/>
  <c r="H62728" i="5"/>
  <c r="H62729" i="5"/>
  <c r="H62730" i="5"/>
  <c r="H62731" i="5"/>
  <c r="H62732" i="5"/>
  <c r="H62733" i="5"/>
  <c r="H62734" i="5"/>
  <c r="H62735" i="5"/>
  <c r="H62736" i="5"/>
  <c r="H62737" i="5"/>
  <c r="H62738" i="5"/>
  <c r="H62739" i="5"/>
  <c r="H62740" i="5"/>
  <c r="H62741" i="5"/>
  <c r="H62742" i="5"/>
  <c r="H62743" i="5"/>
  <c r="H62744" i="5"/>
  <c r="H62745" i="5"/>
  <c r="H62746" i="5"/>
  <c r="H62747" i="5"/>
  <c r="H62748" i="5"/>
  <c r="H62749" i="5"/>
  <c r="H62750" i="5"/>
  <c r="H62751" i="5"/>
  <c r="H62752" i="5"/>
  <c r="H62753" i="5"/>
  <c r="H62754" i="5"/>
  <c r="H62755" i="5"/>
  <c r="H62756" i="5"/>
  <c r="H62757" i="5"/>
  <c r="H62758" i="5"/>
  <c r="H62759" i="5"/>
  <c r="H62760" i="5"/>
  <c r="H62761" i="5"/>
  <c r="H62762" i="5"/>
  <c r="H62763" i="5"/>
  <c r="H62764" i="5"/>
  <c r="H62765" i="5"/>
  <c r="H62766" i="5"/>
  <c r="H62767" i="5"/>
  <c r="H62768" i="5"/>
  <c r="H62769" i="5"/>
  <c r="H62770" i="5"/>
  <c r="H62771" i="5"/>
  <c r="H62772" i="5"/>
  <c r="H62773" i="5"/>
  <c r="H62774" i="5"/>
  <c r="H62775" i="5"/>
  <c r="H62776" i="5"/>
  <c r="H62777" i="5"/>
  <c r="H62778" i="5"/>
  <c r="H62779" i="5"/>
  <c r="H62780" i="5"/>
  <c r="H62781" i="5"/>
  <c r="H62782" i="5"/>
  <c r="H62783" i="5"/>
  <c r="H62784" i="5"/>
  <c r="H62785" i="5"/>
  <c r="H62786" i="5"/>
  <c r="H62787" i="5"/>
  <c r="H62788" i="5"/>
  <c r="H62789" i="5"/>
  <c r="H62790" i="5"/>
  <c r="H62791" i="5"/>
  <c r="H62792" i="5"/>
  <c r="H62793" i="5"/>
  <c r="H62794" i="5"/>
  <c r="H62795" i="5"/>
  <c r="H62796" i="5"/>
  <c r="H62797" i="5"/>
  <c r="H62798" i="5"/>
  <c r="H62799" i="5"/>
  <c r="H62800" i="5"/>
  <c r="H62801" i="5"/>
  <c r="H62802" i="5"/>
  <c r="H62803" i="5"/>
  <c r="H62804" i="5"/>
  <c r="H62805" i="5"/>
  <c r="H62806" i="5"/>
  <c r="H62807" i="5"/>
  <c r="H62808" i="5"/>
  <c r="H62809" i="5"/>
  <c r="H62810" i="5"/>
  <c r="H62811" i="5"/>
  <c r="H62812" i="5"/>
  <c r="H62813" i="5"/>
  <c r="H62814" i="5"/>
  <c r="H62815" i="5"/>
  <c r="H62816" i="5"/>
  <c r="H62817" i="5"/>
  <c r="H62818" i="5"/>
  <c r="H62819" i="5"/>
  <c r="H62820" i="5"/>
  <c r="H62821" i="5"/>
  <c r="H62822" i="5"/>
  <c r="H62823" i="5"/>
  <c r="H62824" i="5"/>
  <c r="H62825" i="5"/>
  <c r="H62826" i="5"/>
  <c r="H62827" i="5"/>
  <c r="H62828" i="5"/>
  <c r="H62829" i="5"/>
  <c r="H62830" i="5"/>
  <c r="H62831" i="5"/>
  <c r="H62832" i="5"/>
  <c r="H62833" i="5"/>
  <c r="H62834" i="5"/>
  <c r="H62835" i="5"/>
  <c r="H62836" i="5"/>
  <c r="H62837" i="5"/>
  <c r="H62838" i="5"/>
  <c r="H62839" i="5"/>
  <c r="H62840" i="5"/>
  <c r="H62841" i="5"/>
  <c r="H62842" i="5"/>
  <c r="H62843" i="5"/>
  <c r="H62844" i="5"/>
  <c r="H62845" i="5"/>
  <c r="H62846" i="5"/>
  <c r="H62847" i="5"/>
  <c r="H62848" i="5"/>
  <c r="H62849" i="5"/>
  <c r="H62850" i="5"/>
  <c r="H62851" i="5"/>
  <c r="H62852" i="5"/>
  <c r="H62853" i="5"/>
  <c r="H62854" i="5"/>
  <c r="H62855" i="5"/>
  <c r="H62856" i="5"/>
  <c r="H62857" i="5"/>
  <c r="H62858" i="5"/>
  <c r="H62859" i="5"/>
  <c r="H62860" i="5"/>
  <c r="H62861" i="5"/>
  <c r="H62862" i="5"/>
  <c r="H62863" i="5"/>
  <c r="H62864" i="5"/>
  <c r="H62865" i="5"/>
  <c r="H62866" i="5"/>
  <c r="H62867" i="5"/>
  <c r="H62868" i="5"/>
  <c r="H62869" i="5"/>
  <c r="H62870" i="5"/>
  <c r="H62871" i="5"/>
  <c r="H62872" i="5"/>
  <c r="H62873" i="5"/>
  <c r="H62874" i="5"/>
  <c r="H62875" i="5"/>
  <c r="H62876" i="5"/>
  <c r="H62877" i="5"/>
  <c r="H62878" i="5"/>
  <c r="H62879" i="5"/>
  <c r="H62880" i="5"/>
  <c r="H62881" i="5"/>
  <c r="H62882" i="5"/>
  <c r="H62883" i="5"/>
  <c r="H62884" i="5"/>
  <c r="H62885" i="5"/>
  <c r="H62886" i="5"/>
  <c r="H62887" i="5"/>
  <c r="H62888" i="5"/>
  <c r="H62889" i="5"/>
  <c r="H62890" i="5"/>
  <c r="H62891" i="5"/>
  <c r="H62892" i="5"/>
  <c r="H62893" i="5"/>
  <c r="H62894" i="5"/>
  <c r="H62895" i="5"/>
  <c r="H62896" i="5"/>
  <c r="H62897" i="5"/>
  <c r="H62898" i="5"/>
  <c r="H62899" i="5"/>
  <c r="H62900" i="5"/>
  <c r="H62901" i="5"/>
  <c r="H62902" i="5"/>
  <c r="H62903" i="5"/>
  <c r="H62904" i="5"/>
  <c r="H62905" i="5"/>
  <c r="H62906" i="5"/>
  <c r="H62907" i="5"/>
  <c r="H62908" i="5"/>
  <c r="H62909" i="5"/>
  <c r="H62910" i="5"/>
  <c r="H62911" i="5"/>
  <c r="H62912" i="5"/>
  <c r="H62913" i="5"/>
  <c r="H62914" i="5"/>
  <c r="H62915" i="5"/>
  <c r="H62916" i="5"/>
  <c r="H62917" i="5"/>
  <c r="H62918" i="5"/>
  <c r="H62919" i="5"/>
  <c r="H62920" i="5"/>
  <c r="H62921" i="5"/>
  <c r="H62922" i="5"/>
  <c r="H62923" i="5"/>
  <c r="H62924" i="5"/>
  <c r="H62925" i="5"/>
  <c r="H62926" i="5"/>
  <c r="H62927" i="5"/>
  <c r="H62928" i="5"/>
  <c r="H62929" i="5"/>
  <c r="H62930" i="5"/>
  <c r="H62931" i="5"/>
  <c r="H62932" i="5"/>
  <c r="H62933" i="5"/>
  <c r="H62934" i="5"/>
  <c r="H62935" i="5"/>
  <c r="H62936" i="5"/>
  <c r="H62937" i="5"/>
  <c r="H62938" i="5"/>
  <c r="H62939" i="5"/>
  <c r="H62940" i="5"/>
  <c r="H62941" i="5"/>
  <c r="H62942" i="5"/>
  <c r="H62943" i="5"/>
  <c r="H62944" i="5"/>
  <c r="H62945" i="5"/>
  <c r="H62946" i="5"/>
  <c r="H62947" i="5"/>
  <c r="H62948" i="5"/>
  <c r="H62949" i="5"/>
  <c r="H62950" i="5"/>
  <c r="H62951" i="5"/>
  <c r="H62952" i="5"/>
  <c r="H62953" i="5"/>
  <c r="H62954" i="5"/>
  <c r="H62955" i="5"/>
  <c r="H62956" i="5"/>
  <c r="H62957" i="5"/>
  <c r="H62958" i="5"/>
  <c r="H62959" i="5"/>
  <c r="H62960" i="5"/>
  <c r="H62961" i="5"/>
  <c r="H62962" i="5"/>
  <c r="H62963" i="5"/>
  <c r="H62964" i="5"/>
  <c r="H62965" i="5"/>
  <c r="H62966" i="5"/>
  <c r="H62967" i="5"/>
  <c r="H62968" i="5"/>
  <c r="H62969" i="5"/>
  <c r="H62970" i="5"/>
  <c r="H62971" i="5"/>
  <c r="H62972" i="5"/>
  <c r="H62973" i="5"/>
  <c r="H62974" i="5"/>
  <c r="H62975" i="5"/>
  <c r="H62976" i="5"/>
  <c r="H62977" i="5"/>
  <c r="H62978" i="5"/>
  <c r="H62979" i="5"/>
  <c r="H62980" i="5"/>
  <c r="H62981" i="5"/>
  <c r="H62982" i="5"/>
  <c r="H62983" i="5"/>
  <c r="H62984" i="5"/>
  <c r="H62985" i="5"/>
  <c r="H62986" i="5"/>
  <c r="H62987" i="5"/>
  <c r="H62988" i="5"/>
  <c r="H62989" i="5"/>
  <c r="H62990" i="5"/>
  <c r="H62991" i="5"/>
  <c r="H62992" i="5"/>
  <c r="H62993" i="5"/>
  <c r="H62994" i="5"/>
  <c r="H62995" i="5"/>
  <c r="H62996" i="5"/>
  <c r="H62997" i="5"/>
  <c r="H62998" i="5"/>
  <c r="H62999" i="5"/>
  <c r="H63000" i="5"/>
  <c r="H63001" i="5"/>
  <c r="H63002" i="5"/>
  <c r="H63003" i="5"/>
  <c r="H63004" i="5"/>
  <c r="H63005" i="5"/>
  <c r="H63006" i="5"/>
  <c r="H63007" i="5"/>
  <c r="H63008" i="5"/>
  <c r="H63009" i="5"/>
  <c r="H63010" i="5"/>
  <c r="H63011" i="5"/>
  <c r="H63012" i="5"/>
  <c r="H63013" i="5"/>
  <c r="H63014" i="5"/>
  <c r="H63015" i="5"/>
  <c r="H63016" i="5"/>
  <c r="H63017" i="5"/>
  <c r="H63018" i="5"/>
  <c r="H63019" i="5"/>
  <c r="H63020" i="5"/>
  <c r="H63021" i="5"/>
  <c r="H63022" i="5"/>
  <c r="H63023" i="5"/>
  <c r="H63024" i="5"/>
  <c r="H63025" i="5"/>
  <c r="H63026" i="5"/>
  <c r="H63027" i="5"/>
  <c r="H63028" i="5"/>
  <c r="H63029" i="5"/>
  <c r="H63030" i="5"/>
  <c r="H63031" i="5"/>
  <c r="H63032" i="5"/>
  <c r="H63033" i="5"/>
  <c r="H63034" i="5"/>
  <c r="H63035" i="5"/>
  <c r="H63036" i="5"/>
  <c r="H63037" i="5"/>
  <c r="H63038" i="5"/>
  <c r="H63039" i="5"/>
  <c r="H63040" i="5"/>
  <c r="H63041" i="5"/>
  <c r="H63042" i="5"/>
  <c r="H63043" i="5"/>
  <c r="H63044" i="5"/>
  <c r="H63045" i="5"/>
  <c r="H63046" i="5"/>
  <c r="H63047" i="5"/>
  <c r="H63048" i="5"/>
  <c r="H63049" i="5"/>
  <c r="H63050" i="5"/>
  <c r="H63051" i="5"/>
  <c r="H63052" i="5"/>
  <c r="H63053" i="5"/>
  <c r="H63054" i="5"/>
  <c r="H63055" i="5"/>
  <c r="H63056" i="5"/>
  <c r="H63057" i="5"/>
  <c r="H63058" i="5"/>
  <c r="H63059" i="5"/>
  <c r="H63060" i="5"/>
  <c r="H63061" i="5"/>
  <c r="H63062" i="5"/>
  <c r="H63063" i="5"/>
  <c r="H63064" i="5"/>
  <c r="H63065" i="5"/>
  <c r="H63066" i="5"/>
  <c r="H63067" i="5"/>
  <c r="H63068" i="5"/>
  <c r="H63069" i="5"/>
  <c r="H63070" i="5"/>
  <c r="H63071" i="5"/>
  <c r="H63072" i="5"/>
  <c r="H63073" i="5"/>
  <c r="H63074" i="5"/>
  <c r="H63075" i="5"/>
  <c r="H63076" i="5"/>
  <c r="H63077" i="5"/>
  <c r="H63078" i="5"/>
  <c r="H63079" i="5"/>
  <c r="H63080" i="5"/>
  <c r="H63081" i="5"/>
  <c r="H63082" i="5"/>
  <c r="H63083" i="5"/>
  <c r="H63084" i="5"/>
  <c r="H63085" i="5"/>
  <c r="H63086" i="5"/>
  <c r="H63087" i="5"/>
  <c r="H63088" i="5"/>
  <c r="H63089" i="5"/>
  <c r="H63090" i="5"/>
  <c r="H63091" i="5"/>
  <c r="H63092" i="5"/>
  <c r="H63093" i="5"/>
  <c r="H63094" i="5"/>
  <c r="H63095" i="5"/>
  <c r="H63096" i="5"/>
  <c r="H63097" i="5"/>
  <c r="H63098" i="5"/>
  <c r="H63099" i="5"/>
  <c r="H63100" i="5"/>
  <c r="H63101" i="5"/>
  <c r="H63102" i="5"/>
  <c r="H63103" i="5"/>
  <c r="H63104" i="5"/>
  <c r="H63105" i="5"/>
  <c r="H63106" i="5"/>
  <c r="H63107" i="5"/>
  <c r="H63108" i="5"/>
  <c r="H63109" i="5"/>
  <c r="H63110" i="5"/>
  <c r="H63111" i="5"/>
  <c r="H63112" i="5"/>
  <c r="H63113" i="5"/>
  <c r="H63114" i="5"/>
  <c r="H63115" i="5"/>
  <c r="H63116" i="5"/>
  <c r="H63117" i="5"/>
  <c r="H63118" i="5"/>
  <c r="H63119" i="5"/>
  <c r="H63120" i="5"/>
  <c r="H63121" i="5"/>
  <c r="H63122" i="5"/>
  <c r="H63123" i="5"/>
  <c r="H63124" i="5"/>
  <c r="H63125" i="5"/>
  <c r="H63126" i="5"/>
  <c r="H63127" i="5"/>
  <c r="H63128" i="5"/>
  <c r="H63129" i="5"/>
  <c r="H63130" i="5"/>
  <c r="H63131" i="5"/>
  <c r="H63132" i="5"/>
  <c r="H63133" i="5"/>
  <c r="H63134" i="5"/>
  <c r="H63135" i="5"/>
  <c r="H63136" i="5"/>
  <c r="H63137" i="5"/>
  <c r="H63138" i="5"/>
  <c r="H63139" i="5"/>
  <c r="H63140" i="5"/>
  <c r="H63141" i="5"/>
  <c r="H63142" i="5"/>
  <c r="H63143" i="5"/>
  <c r="H63144" i="5"/>
  <c r="H63145" i="5"/>
  <c r="H63146" i="5"/>
  <c r="H63147" i="5"/>
  <c r="H63148" i="5"/>
  <c r="H63149" i="5"/>
  <c r="H63150" i="5"/>
  <c r="H63151" i="5"/>
  <c r="H63152" i="5"/>
  <c r="H63153" i="5"/>
  <c r="H63154" i="5"/>
  <c r="H63155" i="5"/>
  <c r="H63156" i="5"/>
  <c r="H63157" i="5"/>
  <c r="H63158" i="5"/>
  <c r="H63159" i="5"/>
  <c r="H63160" i="5"/>
  <c r="H63161" i="5"/>
  <c r="H63162" i="5"/>
  <c r="H63163" i="5"/>
  <c r="H63164" i="5"/>
  <c r="H63165" i="5"/>
  <c r="H63166" i="5"/>
  <c r="H63167" i="5"/>
  <c r="H63168" i="5"/>
  <c r="H63169" i="5"/>
  <c r="H63170" i="5"/>
  <c r="H63171" i="5"/>
  <c r="H63172" i="5"/>
  <c r="H63173" i="5"/>
  <c r="H63174" i="5"/>
  <c r="H63175" i="5"/>
  <c r="H63176" i="5"/>
  <c r="H63177" i="5"/>
  <c r="H63178" i="5"/>
  <c r="H63179" i="5"/>
  <c r="H63180" i="5"/>
  <c r="H63181" i="5"/>
  <c r="H63182" i="5"/>
  <c r="H63183" i="5"/>
  <c r="H63184" i="5"/>
  <c r="H63185" i="5"/>
  <c r="H63186" i="5"/>
  <c r="H63187" i="5"/>
  <c r="H63188" i="5"/>
  <c r="H63189" i="5"/>
  <c r="H63190" i="5"/>
  <c r="H63191" i="5"/>
  <c r="H63192" i="5"/>
  <c r="H63193" i="5"/>
  <c r="H63194" i="5"/>
  <c r="H63195" i="5"/>
  <c r="H63196" i="5"/>
  <c r="H63197" i="5"/>
  <c r="H63198" i="5"/>
  <c r="H63199" i="5"/>
  <c r="H63200" i="5"/>
  <c r="H63201" i="5"/>
  <c r="H63202" i="5"/>
  <c r="H63203" i="5"/>
  <c r="H63204" i="5"/>
  <c r="H63205" i="5"/>
  <c r="H63206" i="5"/>
  <c r="H63207" i="5"/>
  <c r="H63208" i="5"/>
  <c r="H63209" i="5"/>
  <c r="H63210" i="5"/>
  <c r="H63211" i="5"/>
  <c r="H63212" i="5"/>
  <c r="H63213" i="5"/>
  <c r="H63214" i="5"/>
  <c r="H63215" i="5"/>
  <c r="H63216" i="5"/>
  <c r="H63217" i="5"/>
  <c r="H63218" i="5"/>
  <c r="H63219" i="5"/>
  <c r="H63220" i="5"/>
  <c r="H63221" i="5"/>
  <c r="H63222" i="5"/>
  <c r="H63223" i="5"/>
  <c r="H63224" i="5"/>
  <c r="H63225" i="5"/>
  <c r="H63226" i="5"/>
  <c r="H63227" i="5"/>
  <c r="H63228" i="5"/>
  <c r="H63229" i="5"/>
  <c r="H63230" i="5"/>
  <c r="H63231" i="5"/>
  <c r="H63232" i="5"/>
  <c r="H63233" i="5"/>
  <c r="H63234" i="5"/>
  <c r="H63235" i="5"/>
  <c r="H63236" i="5"/>
  <c r="H63237" i="5"/>
  <c r="H63238" i="5"/>
  <c r="H63239" i="5"/>
  <c r="H63240" i="5"/>
  <c r="H63241" i="5"/>
  <c r="H63242" i="5"/>
  <c r="H63243" i="5"/>
  <c r="H63244" i="5"/>
  <c r="H63245" i="5"/>
  <c r="H63246" i="5"/>
  <c r="H63247" i="5"/>
  <c r="H63248" i="5"/>
  <c r="H63249" i="5"/>
  <c r="H63250" i="5"/>
  <c r="H63251" i="5"/>
  <c r="H63252" i="5"/>
  <c r="H63253" i="5"/>
  <c r="H63254" i="5"/>
  <c r="H63255" i="5"/>
  <c r="H63256" i="5"/>
  <c r="H63257" i="5"/>
  <c r="H63258" i="5"/>
  <c r="H63259" i="5"/>
  <c r="H63260" i="5"/>
  <c r="H63261" i="5"/>
  <c r="H63262" i="5"/>
  <c r="H63263" i="5"/>
  <c r="H63264" i="5"/>
  <c r="H63265" i="5"/>
  <c r="H63266" i="5"/>
  <c r="H63267" i="5"/>
  <c r="H63268" i="5"/>
  <c r="H63269" i="5"/>
  <c r="H63270" i="5"/>
  <c r="H63271" i="5"/>
  <c r="H63272" i="5"/>
  <c r="H63273" i="5"/>
  <c r="H63274" i="5"/>
  <c r="H63275" i="5"/>
  <c r="H63276" i="5"/>
  <c r="H63277" i="5"/>
  <c r="H63278" i="5"/>
  <c r="H63279" i="5"/>
  <c r="H63280" i="5"/>
  <c r="H63281" i="5"/>
  <c r="H63282" i="5"/>
  <c r="H63283" i="5"/>
  <c r="H63284" i="5"/>
  <c r="H63285" i="5"/>
  <c r="H63286" i="5"/>
  <c r="H63287" i="5"/>
  <c r="H63288" i="5"/>
  <c r="H63289" i="5"/>
  <c r="H63290" i="5"/>
  <c r="H63291" i="5"/>
  <c r="H63292" i="5"/>
  <c r="H63293" i="5"/>
  <c r="H63294" i="5"/>
  <c r="H63295" i="5"/>
  <c r="H63296" i="5"/>
  <c r="H63297" i="5"/>
  <c r="H63298" i="5"/>
  <c r="H63299" i="5"/>
  <c r="H63300" i="5"/>
  <c r="H63301" i="5"/>
  <c r="H63302" i="5"/>
  <c r="H63303" i="5"/>
  <c r="H63304" i="5"/>
  <c r="H63305" i="5"/>
  <c r="H63306" i="5"/>
  <c r="H63307" i="5"/>
  <c r="H63308" i="5"/>
  <c r="H63309" i="5"/>
  <c r="H63310" i="5"/>
  <c r="H63311" i="5"/>
  <c r="H63312" i="5"/>
  <c r="H63313" i="5"/>
  <c r="H63314" i="5"/>
  <c r="H63315" i="5"/>
  <c r="H63316" i="5"/>
  <c r="H63317" i="5"/>
  <c r="H63318" i="5"/>
  <c r="H63319" i="5"/>
  <c r="H63320" i="5"/>
  <c r="H63321" i="5"/>
  <c r="H63322" i="5"/>
  <c r="H63323" i="5"/>
  <c r="H63324" i="5"/>
  <c r="H63325" i="5"/>
  <c r="H63326" i="5"/>
  <c r="H63327" i="5"/>
  <c r="H63328" i="5"/>
  <c r="H63329" i="5"/>
  <c r="H63330" i="5"/>
  <c r="H63331" i="5"/>
  <c r="H63332" i="5"/>
  <c r="H63333" i="5"/>
  <c r="H63334" i="5"/>
  <c r="H63335" i="5"/>
  <c r="H63336" i="5"/>
  <c r="H63337" i="5"/>
  <c r="H63338" i="5"/>
  <c r="H63339" i="5"/>
  <c r="H63340" i="5"/>
  <c r="H63341" i="5"/>
  <c r="H63342" i="5"/>
  <c r="H63343" i="5"/>
  <c r="H63344" i="5"/>
  <c r="H63345" i="5"/>
  <c r="H63346" i="5"/>
  <c r="H63347" i="5"/>
  <c r="H63348" i="5"/>
  <c r="H63349" i="5"/>
  <c r="H63350" i="5"/>
  <c r="H63351" i="5"/>
  <c r="H63352" i="5"/>
  <c r="H63353" i="5"/>
  <c r="H63354" i="5"/>
  <c r="H63355" i="5"/>
  <c r="H63356" i="5"/>
  <c r="H63357" i="5"/>
  <c r="H63358" i="5"/>
  <c r="H63359" i="5"/>
  <c r="H63360" i="5"/>
  <c r="H63361" i="5"/>
  <c r="H63362" i="5"/>
  <c r="H63363" i="5"/>
  <c r="H63364" i="5"/>
  <c r="H63365" i="5"/>
  <c r="H63366" i="5"/>
  <c r="H63367" i="5"/>
  <c r="H63368" i="5"/>
  <c r="H63369" i="5"/>
  <c r="H63370" i="5"/>
  <c r="H63371" i="5"/>
  <c r="H63372" i="5"/>
  <c r="H63373" i="5"/>
  <c r="H63374" i="5"/>
  <c r="H63375" i="5"/>
  <c r="H63376" i="5"/>
  <c r="H63377" i="5"/>
  <c r="H63378" i="5"/>
  <c r="H63379" i="5"/>
  <c r="H63380" i="5"/>
  <c r="H63381" i="5"/>
  <c r="H63382" i="5"/>
  <c r="H63383" i="5"/>
  <c r="H63384" i="5"/>
  <c r="H63385" i="5"/>
  <c r="H63386" i="5"/>
  <c r="H63387" i="5"/>
  <c r="H63388" i="5"/>
  <c r="H63389" i="5"/>
  <c r="H63390" i="5"/>
  <c r="H63391" i="5"/>
  <c r="H63392" i="5"/>
  <c r="H63393" i="5"/>
  <c r="H63394" i="5"/>
  <c r="H63395" i="5"/>
  <c r="H63396" i="5"/>
  <c r="H63397" i="5"/>
  <c r="H63398" i="5"/>
  <c r="H63399" i="5"/>
  <c r="H63400" i="5"/>
  <c r="H63401" i="5"/>
  <c r="H63402" i="5"/>
  <c r="H63403" i="5"/>
  <c r="H63404" i="5"/>
  <c r="H63405" i="5"/>
  <c r="H63406" i="5"/>
  <c r="H63407" i="5"/>
  <c r="H63408" i="5"/>
  <c r="H63409" i="5"/>
  <c r="H63410" i="5"/>
  <c r="H63411" i="5"/>
  <c r="H63412" i="5"/>
  <c r="H63413" i="5"/>
  <c r="H63414" i="5"/>
  <c r="H63415" i="5"/>
  <c r="H63416" i="5"/>
  <c r="H63417" i="5"/>
  <c r="H63418" i="5"/>
  <c r="H63419" i="5"/>
  <c r="H63420" i="5"/>
  <c r="H63421" i="5"/>
  <c r="H63422" i="5"/>
  <c r="H63423" i="5"/>
  <c r="H63424" i="5"/>
  <c r="H63425" i="5"/>
  <c r="H63426" i="5"/>
  <c r="H63427" i="5"/>
  <c r="H63428" i="5"/>
  <c r="H63429" i="5"/>
  <c r="H63430" i="5"/>
  <c r="H63431" i="5"/>
  <c r="H63432" i="5"/>
  <c r="H63433" i="5"/>
  <c r="H63434" i="5"/>
  <c r="H63435" i="5"/>
  <c r="H63436" i="5"/>
  <c r="H63437" i="5"/>
  <c r="H63438" i="5"/>
  <c r="H63439" i="5"/>
  <c r="H63440" i="5"/>
  <c r="H63441" i="5"/>
  <c r="H63442" i="5"/>
  <c r="H63443" i="5"/>
  <c r="H63444" i="5"/>
  <c r="H63445" i="5"/>
  <c r="H63446" i="5"/>
  <c r="H63447" i="5"/>
  <c r="H63448" i="5"/>
  <c r="H63449" i="5"/>
  <c r="H63450" i="5"/>
  <c r="H63451" i="5"/>
  <c r="H63452" i="5"/>
  <c r="H63453" i="5"/>
  <c r="H63454" i="5"/>
  <c r="H63455" i="5"/>
  <c r="H63456" i="5"/>
  <c r="H63457" i="5"/>
  <c r="H63458" i="5"/>
  <c r="H63459" i="5"/>
  <c r="H63460" i="5"/>
  <c r="H63461" i="5"/>
  <c r="H63462" i="5"/>
  <c r="H63463" i="5"/>
  <c r="H63464" i="5"/>
  <c r="H63465" i="5"/>
  <c r="H63466" i="5"/>
  <c r="H63467" i="5"/>
  <c r="H63468" i="5"/>
  <c r="H63469" i="5"/>
  <c r="H63470" i="5"/>
  <c r="H63471" i="5"/>
  <c r="H63472" i="5"/>
  <c r="H63473" i="5"/>
  <c r="H63474" i="5"/>
  <c r="H63475" i="5"/>
  <c r="H63476" i="5"/>
  <c r="H63477" i="5"/>
  <c r="H63478" i="5"/>
  <c r="H63479" i="5"/>
  <c r="H63480" i="5"/>
  <c r="H63481" i="5"/>
  <c r="H63482" i="5"/>
  <c r="H63483" i="5"/>
  <c r="H63484" i="5"/>
  <c r="H63485" i="5"/>
  <c r="H63486" i="5"/>
  <c r="H63487" i="5"/>
  <c r="H63488" i="5"/>
  <c r="H63489" i="5"/>
  <c r="H63490" i="5"/>
  <c r="H63491" i="5"/>
  <c r="H63492" i="5"/>
  <c r="H63493" i="5"/>
  <c r="H63494" i="5"/>
  <c r="H63495" i="5"/>
  <c r="H63496" i="5"/>
  <c r="H63497" i="5"/>
  <c r="H63498" i="5"/>
  <c r="H63499" i="5"/>
  <c r="H63500" i="5"/>
  <c r="H63501" i="5"/>
  <c r="H63502" i="5"/>
  <c r="H63503" i="5"/>
  <c r="H63504" i="5"/>
  <c r="H63505" i="5"/>
  <c r="H63506" i="5"/>
  <c r="H63507" i="5"/>
  <c r="H63508" i="5"/>
  <c r="H63509" i="5"/>
  <c r="H63510" i="5"/>
  <c r="H63511" i="5"/>
  <c r="H63512" i="5"/>
  <c r="H63513" i="5"/>
  <c r="H63514" i="5"/>
  <c r="H63515" i="5"/>
  <c r="H63516" i="5"/>
  <c r="H63517" i="5"/>
  <c r="H63518" i="5"/>
  <c r="H63519" i="5"/>
  <c r="H63520" i="5"/>
  <c r="H63521" i="5"/>
  <c r="H63522" i="5"/>
  <c r="H63523" i="5"/>
  <c r="H63524" i="5"/>
  <c r="H63525" i="5"/>
  <c r="H63526" i="5"/>
  <c r="H63527" i="5"/>
  <c r="H63528" i="5"/>
  <c r="H63529" i="5"/>
  <c r="H63530" i="5"/>
  <c r="H63531" i="5"/>
  <c r="H63532" i="5"/>
  <c r="H63533" i="5"/>
  <c r="H63534" i="5"/>
  <c r="H63535" i="5"/>
  <c r="H63536" i="5"/>
  <c r="H63537" i="5"/>
  <c r="H63538" i="5"/>
  <c r="H63539" i="5"/>
  <c r="H63540" i="5"/>
  <c r="H63541" i="5"/>
  <c r="H63542" i="5"/>
  <c r="H63543" i="5"/>
  <c r="H63544" i="5"/>
  <c r="H63545" i="5"/>
  <c r="H63546" i="5"/>
  <c r="H63547" i="5"/>
  <c r="H63548" i="5"/>
  <c r="H63549" i="5"/>
  <c r="H63550" i="5"/>
  <c r="H63551" i="5"/>
  <c r="H63552" i="5"/>
  <c r="H63553" i="5"/>
  <c r="H63554" i="5"/>
  <c r="H63555" i="5"/>
  <c r="H63556" i="5"/>
  <c r="H63557" i="5"/>
  <c r="H63558" i="5"/>
  <c r="H63559" i="5"/>
  <c r="H63560" i="5"/>
  <c r="H63561" i="5"/>
  <c r="H63562" i="5"/>
  <c r="H63563" i="5"/>
  <c r="H63564" i="5"/>
  <c r="H63565" i="5"/>
  <c r="H63566" i="5"/>
  <c r="H63567" i="5"/>
  <c r="H63568" i="5"/>
  <c r="H63569" i="5"/>
  <c r="H63570" i="5"/>
  <c r="H63571" i="5"/>
  <c r="H63572" i="5"/>
  <c r="H63573" i="5"/>
  <c r="H63574" i="5"/>
  <c r="H63575" i="5"/>
  <c r="H63576" i="5"/>
  <c r="H63577" i="5"/>
  <c r="H63578" i="5"/>
  <c r="H63579" i="5"/>
  <c r="H63580" i="5"/>
  <c r="H63581" i="5"/>
  <c r="H63582" i="5"/>
  <c r="H63583" i="5"/>
  <c r="H63584" i="5"/>
  <c r="H63585" i="5"/>
  <c r="H63586" i="5"/>
  <c r="H63587" i="5"/>
  <c r="H63588" i="5"/>
  <c r="H63589" i="5"/>
  <c r="H63590" i="5"/>
  <c r="H63591" i="5"/>
  <c r="H63592" i="5"/>
  <c r="H63593" i="5"/>
  <c r="H63594" i="5"/>
  <c r="H63595" i="5"/>
  <c r="H63596" i="5"/>
  <c r="H63597" i="5"/>
  <c r="H63598" i="5"/>
  <c r="H63599" i="5"/>
  <c r="H63600" i="5"/>
  <c r="H63601" i="5"/>
  <c r="H63602" i="5"/>
  <c r="H63603" i="5"/>
  <c r="H63604" i="5"/>
  <c r="H63605" i="5"/>
  <c r="H63606" i="5"/>
  <c r="H63607" i="5"/>
  <c r="H63608" i="5"/>
  <c r="H63609" i="5"/>
  <c r="H63610" i="5"/>
  <c r="H63611" i="5"/>
  <c r="H63612" i="5"/>
  <c r="H63613" i="5"/>
  <c r="H63614" i="5"/>
  <c r="H63615" i="5"/>
  <c r="H63616" i="5"/>
  <c r="H63617" i="5"/>
  <c r="H63618" i="5"/>
  <c r="H63619" i="5"/>
  <c r="H63620" i="5"/>
  <c r="H63621" i="5"/>
  <c r="H63622" i="5"/>
  <c r="H63623" i="5"/>
  <c r="H63624" i="5"/>
  <c r="H63625" i="5"/>
  <c r="H63626" i="5"/>
  <c r="H63627" i="5"/>
  <c r="H63628" i="5"/>
  <c r="H63629" i="5"/>
  <c r="H63630" i="5"/>
  <c r="H63631" i="5"/>
  <c r="H63632" i="5"/>
  <c r="H63633" i="5"/>
  <c r="H63634" i="5"/>
  <c r="H63635" i="5"/>
  <c r="H63636" i="5"/>
  <c r="H63637" i="5"/>
  <c r="H63638" i="5"/>
  <c r="H63639" i="5"/>
  <c r="H63640" i="5"/>
  <c r="H63641" i="5"/>
  <c r="H63642" i="5"/>
  <c r="H63643" i="5"/>
  <c r="H63644" i="5"/>
  <c r="H63645" i="5"/>
  <c r="H63646" i="5"/>
  <c r="H63647" i="5"/>
  <c r="H63648" i="5"/>
  <c r="H63649" i="5"/>
  <c r="H63650" i="5"/>
  <c r="H63651" i="5"/>
  <c r="H63652" i="5"/>
  <c r="H63653" i="5"/>
  <c r="H63654" i="5"/>
  <c r="H63655" i="5"/>
  <c r="H63656" i="5"/>
  <c r="H63657" i="5"/>
  <c r="H63658" i="5"/>
  <c r="H63659" i="5"/>
  <c r="H63660" i="5"/>
  <c r="H63661" i="5"/>
  <c r="H63662" i="5"/>
  <c r="H63663" i="5"/>
  <c r="H63664" i="5"/>
  <c r="H63665" i="5"/>
  <c r="H63666" i="5"/>
  <c r="H63667" i="5"/>
  <c r="H63668" i="5"/>
  <c r="H63669" i="5"/>
  <c r="H63670" i="5"/>
  <c r="H63671" i="5"/>
  <c r="H63672" i="5"/>
  <c r="H63673" i="5"/>
  <c r="H63674" i="5"/>
  <c r="H63675" i="5"/>
  <c r="H63676" i="5"/>
  <c r="H63677" i="5"/>
  <c r="H63678" i="5"/>
  <c r="H63679" i="5"/>
  <c r="H63680" i="5"/>
  <c r="H63681" i="5"/>
  <c r="H63682" i="5"/>
  <c r="H63683" i="5"/>
  <c r="H63684" i="5"/>
  <c r="H63685" i="5"/>
  <c r="H63686" i="5"/>
  <c r="H63687" i="5"/>
  <c r="H63688" i="5"/>
  <c r="H63689" i="5"/>
  <c r="H63690" i="5"/>
  <c r="H63691" i="5"/>
  <c r="H63692" i="5"/>
  <c r="H63693" i="5"/>
  <c r="H63694" i="5"/>
  <c r="H63695" i="5"/>
  <c r="H63696" i="5"/>
  <c r="H63697" i="5"/>
  <c r="H63698" i="5"/>
  <c r="H63699" i="5"/>
  <c r="H63700" i="5"/>
  <c r="H63701" i="5"/>
  <c r="H63702" i="5"/>
  <c r="H63703" i="5"/>
  <c r="H63704" i="5"/>
  <c r="H63705" i="5"/>
  <c r="H63706" i="5"/>
  <c r="H63707" i="5"/>
  <c r="H63708" i="5"/>
  <c r="H63709" i="5"/>
  <c r="H63710" i="5"/>
  <c r="H63711" i="5"/>
  <c r="H63712" i="5"/>
  <c r="H63713" i="5"/>
  <c r="H63714" i="5"/>
  <c r="H63715" i="5"/>
  <c r="H63716" i="5"/>
  <c r="H63717" i="5"/>
  <c r="H63718" i="5"/>
  <c r="H63719" i="5"/>
  <c r="H63720" i="5"/>
  <c r="H63721" i="5"/>
  <c r="H63722" i="5"/>
  <c r="H63723" i="5"/>
  <c r="H63724" i="5"/>
  <c r="H63725" i="5"/>
  <c r="H63726" i="5"/>
  <c r="H63727" i="5"/>
  <c r="H63728" i="5"/>
  <c r="H63729" i="5"/>
  <c r="H63730" i="5"/>
  <c r="H63731" i="5"/>
  <c r="H63732" i="5"/>
  <c r="H63733" i="5"/>
  <c r="H63734" i="5"/>
  <c r="H63735" i="5"/>
  <c r="H63736" i="5"/>
  <c r="H63737" i="5"/>
  <c r="H63738" i="5"/>
  <c r="H63739" i="5"/>
  <c r="H63740" i="5"/>
  <c r="H63741" i="5"/>
  <c r="H63742" i="5"/>
  <c r="H63743" i="5"/>
  <c r="H63744" i="5"/>
  <c r="H63745" i="5"/>
  <c r="H63746" i="5"/>
  <c r="H63747" i="5"/>
  <c r="H63748" i="5"/>
  <c r="H63749" i="5"/>
  <c r="H63750" i="5"/>
  <c r="H63751" i="5"/>
  <c r="H63752" i="5"/>
  <c r="H63753" i="5"/>
  <c r="H63754" i="5"/>
  <c r="H63755" i="5"/>
  <c r="H63756" i="5"/>
  <c r="H63757" i="5"/>
  <c r="H63758" i="5"/>
  <c r="H63759" i="5"/>
  <c r="H63760" i="5"/>
  <c r="H63761" i="5"/>
  <c r="H63762" i="5"/>
  <c r="H63763" i="5"/>
  <c r="H63764" i="5"/>
  <c r="H63765" i="5"/>
  <c r="H63766" i="5"/>
  <c r="H63767" i="5"/>
  <c r="H63768" i="5"/>
  <c r="H63769" i="5"/>
  <c r="H63770" i="5"/>
  <c r="H63771" i="5"/>
  <c r="H63772" i="5"/>
  <c r="H63773" i="5"/>
  <c r="H63774" i="5"/>
  <c r="H63775" i="5"/>
  <c r="H63776" i="5"/>
  <c r="H63777" i="5"/>
  <c r="H63778" i="5"/>
  <c r="H63779" i="5"/>
  <c r="H63780" i="5"/>
  <c r="H63781" i="5"/>
  <c r="H63782" i="5"/>
  <c r="H63783" i="5"/>
  <c r="H63784" i="5"/>
  <c r="H63785" i="5"/>
  <c r="H63786" i="5"/>
  <c r="H63787" i="5"/>
  <c r="H63788" i="5"/>
  <c r="H63789" i="5"/>
  <c r="H63790" i="5"/>
  <c r="H63791" i="5"/>
  <c r="H63792" i="5"/>
  <c r="H63793" i="5"/>
  <c r="H63794" i="5"/>
  <c r="H63795" i="5"/>
  <c r="H63796" i="5"/>
  <c r="H63797" i="5"/>
  <c r="H63798" i="5"/>
  <c r="H63799" i="5"/>
  <c r="H63800" i="5"/>
  <c r="H63801" i="5"/>
  <c r="H63802" i="5"/>
  <c r="H63803" i="5"/>
  <c r="H63804" i="5"/>
  <c r="H63805" i="5"/>
  <c r="H63806" i="5"/>
  <c r="H63807" i="5"/>
  <c r="H63808" i="5"/>
  <c r="H63809" i="5"/>
  <c r="H63810" i="5"/>
  <c r="H63811" i="5"/>
  <c r="H63812" i="5"/>
  <c r="H63813" i="5"/>
  <c r="H63814" i="5"/>
  <c r="H63815" i="5"/>
  <c r="H63816" i="5"/>
  <c r="H63817" i="5"/>
  <c r="H63818" i="5"/>
  <c r="H63819" i="5"/>
  <c r="H63820" i="5"/>
  <c r="H63821" i="5"/>
  <c r="H63822" i="5"/>
  <c r="H63823" i="5"/>
  <c r="H63824" i="5"/>
  <c r="H63825" i="5"/>
  <c r="H63826" i="5"/>
  <c r="H63827" i="5"/>
  <c r="H63828" i="5"/>
  <c r="H63829" i="5"/>
  <c r="H63830" i="5"/>
  <c r="H63831" i="5"/>
  <c r="H63832" i="5"/>
  <c r="H63833" i="5"/>
  <c r="H63834" i="5"/>
  <c r="H63835" i="5"/>
  <c r="H63836" i="5"/>
  <c r="H63837" i="5"/>
  <c r="H63838" i="5"/>
  <c r="H63839" i="5"/>
  <c r="H63840" i="5"/>
  <c r="H63841" i="5"/>
  <c r="H63842" i="5"/>
  <c r="H63843" i="5"/>
  <c r="H63844" i="5"/>
  <c r="H63845" i="5"/>
  <c r="H63846" i="5"/>
  <c r="H63847" i="5"/>
  <c r="H63848" i="5"/>
  <c r="H63849" i="5"/>
  <c r="H63850" i="5"/>
  <c r="H63851" i="5"/>
  <c r="H63852" i="5"/>
  <c r="H63853" i="5"/>
  <c r="H63854" i="5"/>
  <c r="H63855" i="5"/>
  <c r="H63856" i="5"/>
  <c r="H63857" i="5"/>
  <c r="H63858" i="5"/>
  <c r="H63859" i="5"/>
  <c r="H63860" i="5"/>
  <c r="H63861" i="5"/>
  <c r="H63862" i="5"/>
  <c r="H63863" i="5"/>
  <c r="H63864" i="5"/>
  <c r="H63865" i="5"/>
  <c r="H63866" i="5"/>
  <c r="H63867" i="5"/>
  <c r="H63868" i="5"/>
  <c r="H63869" i="5"/>
  <c r="H63870" i="5"/>
  <c r="H63871" i="5"/>
  <c r="H63872" i="5"/>
  <c r="H63873" i="5"/>
  <c r="H63874" i="5"/>
  <c r="H63875" i="5"/>
  <c r="H63876" i="5"/>
  <c r="H63877" i="5"/>
  <c r="H63878" i="5"/>
  <c r="H63879" i="5"/>
  <c r="H63880" i="5"/>
  <c r="H63881" i="5"/>
  <c r="H63882" i="5"/>
  <c r="H63883" i="5"/>
  <c r="H63884" i="5"/>
  <c r="H63885" i="5"/>
  <c r="H63886" i="5"/>
  <c r="H63887" i="5"/>
  <c r="H63888" i="5"/>
  <c r="H63889" i="5"/>
  <c r="H63890" i="5"/>
  <c r="H63891" i="5"/>
  <c r="H63892" i="5"/>
  <c r="H63893" i="5"/>
  <c r="H63894" i="5"/>
  <c r="H63895" i="5"/>
  <c r="H63896" i="5"/>
  <c r="H63897" i="5"/>
  <c r="H63898" i="5"/>
  <c r="H63899" i="5"/>
  <c r="H63900" i="5"/>
  <c r="H63901" i="5"/>
  <c r="H63902" i="5"/>
  <c r="H63903" i="5"/>
  <c r="H63904" i="5"/>
  <c r="H63905" i="5"/>
  <c r="H63906" i="5"/>
  <c r="H63907" i="5"/>
  <c r="H63908" i="5"/>
  <c r="H63909" i="5"/>
  <c r="H63910" i="5"/>
  <c r="H63911" i="5"/>
  <c r="H63912" i="5"/>
  <c r="H63913" i="5"/>
  <c r="H63914" i="5"/>
  <c r="H63915" i="5"/>
  <c r="H63916" i="5"/>
  <c r="H63917" i="5"/>
  <c r="H63918" i="5"/>
  <c r="H63919" i="5"/>
  <c r="H63920" i="5"/>
  <c r="H63921" i="5"/>
  <c r="H63922" i="5"/>
  <c r="H63923" i="5"/>
  <c r="H63924" i="5"/>
  <c r="H63925" i="5"/>
  <c r="H63926" i="5"/>
  <c r="H63927" i="5"/>
  <c r="H63928" i="5"/>
  <c r="H63929" i="5"/>
  <c r="H63930" i="5"/>
  <c r="H63931" i="5"/>
  <c r="H63932" i="5"/>
  <c r="H63933" i="5"/>
  <c r="H63934" i="5"/>
  <c r="H63935" i="5"/>
  <c r="H63936" i="5"/>
  <c r="H63937" i="5"/>
  <c r="H63938" i="5"/>
  <c r="H63939" i="5"/>
  <c r="H63940" i="5"/>
  <c r="H63941" i="5"/>
  <c r="H63942" i="5"/>
  <c r="H63943" i="5"/>
  <c r="H63944" i="5"/>
  <c r="H63945" i="5"/>
  <c r="H63946" i="5"/>
  <c r="H63947" i="5"/>
  <c r="H63948" i="5"/>
  <c r="H63949" i="5"/>
  <c r="H63950" i="5"/>
  <c r="H63951" i="5"/>
  <c r="H63952" i="5"/>
  <c r="H63953" i="5"/>
  <c r="H63954" i="5"/>
  <c r="H63955" i="5"/>
  <c r="H63956" i="5"/>
  <c r="H63957" i="5"/>
  <c r="H63958" i="5"/>
  <c r="H63959" i="5"/>
  <c r="H63960" i="5"/>
  <c r="H63961" i="5"/>
  <c r="H63962" i="5"/>
  <c r="H63963" i="5"/>
  <c r="H63964" i="5"/>
  <c r="H63965" i="5"/>
  <c r="H63966" i="5"/>
  <c r="H63967" i="5"/>
  <c r="H63968" i="5"/>
  <c r="H63969" i="5"/>
  <c r="H63970" i="5"/>
  <c r="H63971" i="5"/>
  <c r="H63972" i="5"/>
  <c r="H63973" i="5"/>
  <c r="H63974" i="5"/>
  <c r="H63975" i="5"/>
  <c r="H63976" i="5"/>
  <c r="H63977" i="5"/>
  <c r="H63978" i="5"/>
  <c r="H63979" i="5"/>
  <c r="H63980" i="5"/>
  <c r="H63981" i="5"/>
  <c r="H63982" i="5"/>
  <c r="H63983" i="5"/>
  <c r="H63984" i="5"/>
  <c r="H63985" i="5"/>
  <c r="H63986" i="5"/>
  <c r="H63987" i="5"/>
  <c r="H63988" i="5"/>
  <c r="H63989" i="5"/>
  <c r="H63990" i="5"/>
  <c r="H63991" i="5"/>
  <c r="H63992" i="5"/>
  <c r="H63993" i="5"/>
  <c r="H63994" i="5"/>
  <c r="H63995" i="5"/>
  <c r="H63996" i="5"/>
  <c r="H63997" i="5"/>
  <c r="H63998" i="5"/>
  <c r="H63999" i="5"/>
  <c r="H64000" i="5"/>
  <c r="H64001" i="5"/>
  <c r="H64002" i="5"/>
  <c r="H64003" i="5"/>
  <c r="H64004" i="5"/>
  <c r="H64005" i="5"/>
  <c r="H64006" i="5"/>
  <c r="H64007" i="5"/>
  <c r="H64008" i="5"/>
  <c r="H64009" i="5"/>
  <c r="H64010" i="5"/>
  <c r="H64011" i="5"/>
  <c r="H64012" i="5"/>
  <c r="H64013" i="5"/>
  <c r="H64014" i="5"/>
  <c r="H64015" i="5"/>
  <c r="H64016" i="5"/>
  <c r="H64017" i="5"/>
  <c r="H64018" i="5"/>
  <c r="H64019" i="5"/>
  <c r="H64020" i="5"/>
  <c r="H64021" i="5"/>
  <c r="H64022" i="5"/>
  <c r="H64023" i="5"/>
  <c r="H64024" i="5"/>
  <c r="H64025" i="5"/>
  <c r="H64026" i="5"/>
  <c r="H64027" i="5"/>
  <c r="H64028" i="5"/>
  <c r="H64029" i="5"/>
  <c r="H64030" i="5"/>
  <c r="H64031" i="5"/>
  <c r="H64032" i="5"/>
  <c r="H64033" i="5"/>
  <c r="H64034" i="5"/>
  <c r="H64035" i="5"/>
  <c r="H64036" i="5"/>
  <c r="H64037" i="5"/>
  <c r="H64038" i="5"/>
  <c r="H64039" i="5"/>
  <c r="H64040" i="5"/>
  <c r="H64041" i="5"/>
  <c r="H64042" i="5"/>
  <c r="H64043" i="5"/>
  <c r="H64044" i="5"/>
  <c r="H64045" i="5"/>
  <c r="H64046" i="5"/>
  <c r="H64047" i="5"/>
  <c r="H64048" i="5"/>
  <c r="H64049" i="5"/>
  <c r="H64050" i="5"/>
  <c r="H64051" i="5"/>
  <c r="H64052" i="5"/>
  <c r="H64053" i="5"/>
  <c r="H64054" i="5"/>
  <c r="H64055" i="5"/>
  <c r="H64056" i="5"/>
  <c r="H64057" i="5"/>
  <c r="H64058" i="5"/>
  <c r="H64059" i="5"/>
  <c r="H64060" i="5"/>
  <c r="H64061" i="5"/>
  <c r="H64062" i="5"/>
  <c r="H64063" i="5"/>
  <c r="H64064" i="5"/>
  <c r="H64065" i="5"/>
  <c r="H64066" i="5"/>
  <c r="H64067" i="5"/>
  <c r="H64068" i="5"/>
  <c r="H64069" i="5"/>
  <c r="H64070" i="5"/>
  <c r="H64071" i="5"/>
  <c r="H64072" i="5"/>
  <c r="H64073" i="5"/>
  <c r="H64074" i="5"/>
  <c r="H64075" i="5"/>
  <c r="H64076" i="5"/>
  <c r="H64077" i="5"/>
  <c r="H64078" i="5"/>
  <c r="H64079" i="5"/>
  <c r="H64080" i="5"/>
  <c r="H64081" i="5"/>
  <c r="H64082" i="5"/>
  <c r="H64083" i="5"/>
  <c r="H64084" i="5"/>
  <c r="H64085" i="5"/>
  <c r="H64086" i="5"/>
  <c r="H64087" i="5"/>
  <c r="H64088" i="5"/>
  <c r="H64089" i="5"/>
  <c r="H64090" i="5"/>
  <c r="H64091" i="5"/>
  <c r="H64092" i="5"/>
  <c r="H64093" i="5"/>
  <c r="H64094" i="5"/>
  <c r="H64095" i="5"/>
  <c r="H64096" i="5"/>
  <c r="H64097" i="5"/>
  <c r="H64098" i="5"/>
  <c r="H64099" i="5"/>
  <c r="H64100" i="5"/>
  <c r="H64101" i="5"/>
  <c r="H64102" i="5"/>
  <c r="H64103" i="5"/>
  <c r="H64104" i="5"/>
  <c r="H64105" i="5"/>
  <c r="H64106" i="5"/>
  <c r="H64107" i="5"/>
  <c r="H64108" i="5"/>
  <c r="H64109" i="5"/>
  <c r="H64110" i="5"/>
  <c r="H64111" i="5"/>
  <c r="H64112" i="5"/>
  <c r="H64113" i="5"/>
  <c r="H64114" i="5"/>
  <c r="H64115" i="5"/>
  <c r="H64116" i="5"/>
  <c r="H64117" i="5"/>
  <c r="H64118" i="5"/>
  <c r="H64119" i="5"/>
  <c r="H64120" i="5"/>
  <c r="H64121" i="5"/>
  <c r="H64122" i="5"/>
  <c r="H64123" i="5"/>
  <c r="H64124" i="5"/>
  <c r="H64125" i="5"/>
  <c r="H64126" i="5"/>
  <c r="H64127" i="5"/>
  <c r="H64128" i="5"/>
  <c r="H64129" i="5"/>
  <c r="H64130" i="5"/>
  <c r="H64131" i="5"/>
  <c r="H64132" i="5"/>
  <c r="H64133" i="5"/>
  <c r="H64134" i="5"/>
  <c r="H64135" i="5"/>
  <c r="H64136" i="5"/>
  <c r="H64137" i="5"/>
  <c r="H64138" i="5"/>
  <c r="H64139" i="5"/>
  <c r="H64140" i="5"/>
  <c r="H64141" i="5"/>
  <c r="H64142" i="5"/>
  <c r="H64143" i="5"/>
  <c r="H64144" i="5"/>
  <c r="H64145" i="5"/>
  <c r="H64146" i="5"/>
  <c r="H64147" i="5"/>
  <c r="H64148" i="5"/>
  <c r="H64149" i="5"/>
  <c r="H64150" i="5"/>
  <c r="H64151" i="5"/>
  <c r="H64152" i="5"/>
  <c r="H64153" i="5"/>
  <c r="H64154" i="5"/>
  <c r="H64155" i="5"/>
  <c r="H64156" i="5"/>
  <c r="H64157" i="5"/>
  <c r="H64158" i="5"/>
  <c r="H64159" i="5"/>
  <c r="H64160" i="5"/>
  <c r="H64161" i="5"/>
  <c r="H64162" i="5"/>
  <c r="H64163" i="5"/>
  <c r="H64164" i="5"/>
  <c r="H64165" i="5"/>
  <c r="H64166" i="5"/>
  <c r="H64167" i="5"/>
  <c r="H64168" i="5"/>
  <c r="H64169" i="5"/>
  <c r="H64170" i="5"/>
  <c r="H64171" i="5"/>
  <c r="H64172" i="5"/>
  <c r="H64173" i="5"/>
  <c r="H64174" i="5"/>
  <c r="H64175" i="5"/>
  <c r="H64176" i="5"/>
  <c r="H64177" i="5"/>
  <c r="H64178" i="5"/>
  <c r="H64179" i="5"/>
  <c r="H64180" i="5"/>
  <c r="H64181" i="5"/>
  <c r="H64182" i="5"/>
  <c r="H64183" i="5"/>
  <c r="H64184" i="5"/>
  <c r="H64185" i="5"/>
  <c r="H64186" i="5"/>
  <c r="H64187" i="5"/>
  <c r="H64188" i="5"/>
  <c r="H64189" i="5"/>
  <c r="H64190" i="5"/>
  <c r="H64191" i="5"/>
  <c r="H64192" i="5"/>
  <c r="H64193" i="5"/>
  <c r="H64194" i="5"/>
  <c r="H64195" i="5"/>
  <c r="H64196" i="5"/>
  <c r="H64197" i="5"/>
  <c r="H64198" i="5"/>
  <c r="H64199" i="5"/>
  <c r="H64200" i="5"/>
  <c r="H64201" i="5"/>
  <c r="H64202" i="5"/>
  <c r="H64203" i="5"/>
  <c r="H64204" i="5"/>
  <c r="H64205" i="5"/>
  <c r="H64206" i="5"/>
  <c r="H64207" i="5"/>
  <c r="H64208" i="5"/>
  <c r="H64209" i="5"/>
  <c r="H64210" i="5"/>
  <c r="H64211" i="5"/>
  <c r="H64212" i="5"/>
  <c r="H64213" i="5"/>
  <c r="H64214" i="5"/>
  <c r="H64215" i="5"/>
  <c r="H64216" i="5"/>
  <c r="H64217" i="5"/>
  <c r="H64218" i="5"/>
  <c r="H64219" i="5"/>
  <c r="H64220" i="5"/>
  <c r="H64221" i="5"/>
  <c r="H64222" i="5"/>
  <c r="H64223" i="5"/>
  <c r="H64224" i="5"/>
  <c r="H64225" i="5"/>
  <c r="H64226" i="5"/>
  <c r="H64227" i="5"/>
  <c r="H64228" i="5"/>
  <c r="H64229" i="5"/>
  <c r="H64230" i="5"/>
  <c r="H64231" i="5"/>
  <c r="H64232" i="5"/>
  <c r="H64233" i="5"/>
  <c r="H64234" i="5"/>
  <c r="H64235" i="5"/>
  <c r="H64236" i="5"/>
  <c r="H64237" i="5"/>
  <c r="H64238" i="5"/>
  <c r="H64239" i="5"/>
  <c r="H64240" i="5"/>
  <c r="H64241" i="5"/>
  <c r="H64242" i="5"/>
  <c r="H64243" i="5"/>
  <c r="H64244" i="5"/>
  <c r="H64245" i="5"/>
  <c r="H64246" i="5"/>
  <c r="H64247" i="5"/>
  <c r="H64248" i="5"/>
  <c r="H64249" i="5"/>
  <c r="H64250" i="5"/>
  <c r="H64251" i="5"/>
  <c r="H64252" i="5"/>
  <c r="H64253" i="5"/>
  <c r="H64254" i="5"/>
  <c r="H64255" i="5"/>
  <c r="H64256" i="5"/>
  <c r="H64257" i="5"/>
  <c r="H64258" i="5"/>
  <c r="H64259" i="5"/>
  <c r="H64260" i="5"/>
  <c r="H64261" i="5"/>
  <c r="H64262" i="5"/>
  <c r="H64263" i="5"/>
  <c r="H64264" i="5"/>
  <c r="H64265" i="5"/>
  <c r="H64266" i="5"/>
  <c r="H64267" i="5"/>
  <c r="H64268" i="5"/>
  <c r="H64269" i="5"/>
  <c r="H64270" i="5"/>
  <c r="H64271" i="5"/>
  <c r="H64272" i="5"/>
  <c r="H64273" i="5"/>
  <c r="H64274" i="5"/>
  <c r="H64275" i="5"/>
  <c r="H64276" i="5"/>
  <c r="H64277" i="5"/>
  <c r="H64278" i="5"/>
  <c r="H64279" i="5"/>
  <c r="H64280" i="5"/>
  <c r="H64281" i="5"/>
  <c r="H64282" i="5"/>
  <c r="H64283" i="5"/>
  <c r="H64284" i="5"/>
  <c r="H64285" i="5"/>
  <c r="H64286" i="5"/>
  <c r="H64287" i="5"/>
  <c r="H64288" i="5"/>
  <c r="H64289" i="5"/>
  <c r="H64290" i="5"/>
  <c r="H64291" i="5"/>
  <c r="H64292" i="5"/>
  <c r="H64293" i="5"/>
  <c r="H64294" i="5"/>
  <c r="H64295" i="5"/>
  <c r="H64296" i="5"/>
  <c r="H64297" i="5"/>
  <c r="H64298" i="5"/>
  <c r="H64299" i="5"/>
  <c r="H64300" i="5"/>
  <c r="H64301" i="5"/>
  <c r="H64302" i="5"/>
  <c r="H64303" i="5"/>
  <c r="H64304" i="5"/>
  <c r="H64305" i="5"/>
  <c r="H64306" i="5"/>
  <c r="H64307" i="5"/>
  <c r="H64308" i="5"/>
  <c r="H64309" i="5"/>
  <c r="H64310" i="5"/>
  <c r="H64311" i="5"/>
  <c r="H64312" i="5"/>
  <c r="H64313" i="5"/>
  <c r="H64314" i="5"/>
  <c r="H64315" i="5"/>
  <c r="H64316" i="5"/>
  <c r="H64317" i="5"/>
  <c r="H64318" i="5"/>
  <c r="H64319" i="5"/>
  <c r="H64320" i="5"/>
  <c r="H64321" i="5"/>
  <c r="H64322" i="5"/>
  <c r="H64323" i="5"/>
  <c r="H64324" i="5"/>
  <c r="H64325" i="5"/>
  <c r="H64326" i="5"/>
  <c r="H64327" i="5"/>
  <c r="H64328" i="5"/>
  <c r="H64329" i="5"/>
  <c r="H64330" i="5"/>
  <c r="H64331" i="5"/>
  <c r="H64332" i="5"/>
  <c r="H64333" i="5"/>
  <c r="H64334" i="5"/>
  <c r="H64335" i="5"/>
  <c r="H64336" i="5"/>
  <c r="H64337" i="5"/>
  <c r="H64338" i="5"/>
  <c r="H64339" i="5"/>
  <c r="H64340" i="5"/>
  <c r="H64341" i="5"/>
  <c r="H64342" i="5"/>
  <c r="H64343" i="5"/>
  <c r="H64344" i="5"/>
  <c r="H64345" i="5"/>
  <c r="H64346" i="5"/>
  <c r="H64347" i="5"/>
  <c r="H64348" i="5"/>
  <c r="H64349" i="5"/>
  <c r="H64350" i="5"/>
  <c r="H64351" i="5"/>
  <c r="H64352" i="5"/>
  <c r="H64353" i="5"/>
  <c r="H64354" i="5"/>
  <c r="H64355" i="5"/>
  <c r="H64356" i="5"/>
  <c r="H64357" i="5"/>
  <c r="H64358" i="5"/>
  <c r="H64359" i="5"/>
  <c r="H64360" i="5"/>
  <c r="H64361" i="5"/>
  <c r="H64362" i="5"/>
  <c r="H64363" i="5"/>
  <c r="H64364" i="5"/>
  <c r="H64365" i="5"/>
  <c r="H64366" i="5"/>
  <c r="H64367" i="5"/>
  <c r="H64368" i="5"/>
  <c r="H64369" i="5"/>
  <c r="H64370" i="5"/>
  <c r="H64371" i="5"/>
  <c r="H64372" i="5"/>
  <c r="H64373" i="5"/>
  <c r="H64374" i="5"/>
  <c r="H64375" i="5"/>
  <c r="H64376" i="5"/>
  <c r="H64377" i="5"/>
  <c r="H64378" i="5"/>
  <c r="H64379" i="5"/>
  <c r="H64380" i="5"/>
  <c r="H64381" i="5"/>
  <c r="H64382" i="5"/>
  <c r="H64383" i="5"/>
  <c r="H64384" i="5"/>
  <c r="H64385" i="5"/>
  <c r="H64386" i="5"/>
  <c r="H64387" i="5"/>
  <c r="H64388" i="5"/>
  <c r="H64389" i="5"/>
  <c r="H64390" i="5"/>
  <c r="H64391" i="5"/>
  <c r="H64392" i="5"/>
  <c r="H64393" i="5"/>
  <c r="H64394" i="5"/>
  <c r="H64395" i="5"/>
  <c r="H64396" i="5"/>
  <c r="H64397" i="5"/>
  <c r="H64398" i="5"/>
  <c r="H64399" i="5"/>
  <c r="H64400" i="5"/>
  <c r="H64401" i="5"/>
  <c r="H64402" i="5"/>
  <c r="H64403" i="5"/>
  <c r="H64404" i="5"/>
  <c r="H64405" i="5"/>
  <c r="H64406" i="5"/>
  <c r="H64407" i="5"/>
  <c r="H64408" i="5"/>
  <c r="H64409" i="5"/>
  <c r="H64410" i="5"/>
  <c r="H64411" i="5"/>
  <c r="H64412" i="5"/>
  <c r="H64413" i="5"/>
  <c r="H64414" i="5"/>
  <c r="H64415" i="5"/>
  <c r="H64416" i="5"/>
  <c r="H64417" i="5"/>
  <c r="H64418" i="5"/>
  <c r="H64419" i="5"/>
  <c r="H64420" i="5"/>
  <c r="H64421" i="5"/>
  <c r="H64422" i="5"/>
  <c r="H64423" i="5"/>
  <c r="H64424" i="5"/>
  <c r="H64425" i="5"/>
  <c r="H64426" i="5"/>
  <c r="H64427" i="5"/>
  <c r="H64428" i="5"/>
  <c r="H64429" i="5"/>
  <c r="H64430" i="5"/>
  <c r="H64431" i="5"/>
  <c r="H64432" i="5"/>
  <c r="H64433" i="5"/>
  <c r="H64434" i="5"/>
  <c r="H64435" i="5"/>
  <c r="H64436" i="5"/>
  <c r="H64437" i="5"/>
  <c r="H64438" i="5"/>
  <c r="H64439" i="5"/>
  <c r="H64440" i="5"/>
  <c r="H64441" i="5"/>
  <c r="H64442" i="5"/>
  <c r="H64443" i="5"/>
  <c r="H64444" i="5"/>
  <c r="H64445" i="5"/>
  <c r="H64446" i="5"/>
  <c r="H64447" i="5"/>
  <c r="H64448" i="5"/>
  <c r="H64449" i="5"/>
  <c r="H64450" i="5"/>
  <c r="H64451" i="5"/>
  <c r="H64452" i="5"/>
  <c r="H64453" i="5"/>
  <c r="H64454" i="5"/>
  <c r="H64455" i="5"/>
  <c r="H64456" i="5"/>
  <c r="H64457" i="5"/>
  <c r="H64458" i="5"/>
  <c r="H64459" i="5"/>
  <c r="H64460" i="5"/>
  <c r="H64461" i="5"/>
  <c r="H64462" i="5"/>
  <c r="H64463" i="5"/>
  <c r="H64464" i="5"/>
  <c r="H64465" i="5"/>
  <c r="H64466" i="5"/>
  <c r="H64467" i="5"/>
  <c r="H64468" i="5"/>
  <c r="H64469" i="5"/>
  <c r="H64470" i="5"/>
  <c r="H64471" i="5"/>
  <c r="H64472" i="5"/>
  <c r="H64473" i="5"/>
  <c r="H64474" i="5"/>
  <c r="H64475" i="5"/>
  <c r="H64476" i="5"/>
  <c r="H64477" i="5"/>
  <c r="H64478" i="5"/>
  <c r="H64479" i="5"/>
  <c r="H64480" i="5"/>
  <c r="H64481" i="5"/>
  <c r="H64482" i="5"/>
  <c r="H64483" i="5"/>
  <c r="H64484" i="5"/>
  <c r="H64485" i="5"/>
  <c r="H64486" i="5"/>
  <c r="H64487" i="5"/>
  <c r="H64488" i="5"/>
  <c r="H64489" i="5"/>
  <c r="H64490" i="5"/>
  <c r="H64491" i="5"/>
  <c r="H64492" i="5"/>
  <c r="H64493" i="5"/>
  <c r="H64494" i="5"/>
  <c r="H64495" i="5"/>
  <c r="H64496" i="5"/>
  <c r="H64497" i="5"/>
  <c r="H64498" i="5"/>
  <c r="H64499" i="5"/>
  <c r="H64500" i="5"/>
  <c r="H64501" i="5"/>
  <c r="H64502" i="5"/>
  <c r="H64503" i="5"/>
  <c r="H64504" i="5"/>
  <c r="H64505" i="5"/>
  <c r="H64506" i="5"/>
  <c r="H64507" i="5"/>
  <c r="H64508" i="5"/>
  <c r="H64509" i="5"/>
  <c r="H64510" i="5"/>
  <c r="H64511" i="5"/>
  <c r="H64512" i="5"/>
  <c r="H64513" i="5"/>
  <c r="H64514" i="5"/>
  <c r="H64515" i="5"/>
  <c r="H64516" i="5"/>
  <c r="H64517" i="5"/>
  <c r="H64518" i="5"/>
  <c r="H64519" i="5"/>
  <c r="H64520" i="5"/>
  <c r="H64521" i="5"/>
  <c r="H64522" i="5"/>
  <c r="H64523" i="5"/>
  <c r="H64524" i="5"/>
  <c r="H64525" i="5"/>
  <c r="H64526" i="5"/>
  <c r="H64527" i="5"/>
  <c r="H64528" i="5"/>
  <c r="H64529" i="5"/>
  <c r="H64530" i="5"/>
  <c r="H64531" i="5"/>
  <c r="H64532" i="5"/>
  <c r="H64533" i="5"/>
  <c r="H64534" i="5"/>
  <c r="H64535" i="5"/>
  <c r="H64536" i="5"/>
  <c r="H64537" i="5"/>
  <c r="H64538" i="5"/>
  <c r="H64539" i="5"/>
  <c r="H64540" i="5"/>
  <c r="H64541" i="5"/>
  <c r="H64542" i="5"/>
  <c r="H64543" i="5"/>
  <c r="H64544" i="5"/>
  <c r="H64545" i="5"/>
  <c r="H64546" i="5"/>
  <c r="H64547" i="5"/>
  <c r="H64548" i="5"/>
  <c r="H64549" i="5"/>
  <c r="H64550" i="5"/>
  <c r="H64551" i="5"/>
  <c r="H64552" i="5"/>
  <c r="H64553" i="5"/>
  <c r="H64554" i="5"/>
  <c r="H64555" i="5"/>
  <c r="H64556" i="5"/>
  <c r="H64557" i="5"/>
  <c r="H64558" i="5"/>
  <c r="H64559" i="5"/>
  <c r="H64560" i="5"/>
  <c r="H64561" i="5"/>
  <c r="H64562" i="5"/>
  <c r="H64563" i="5"/>
  <c r="H64564" i="5"/>
  <c r="H64565" i="5"/>
  <c r="H64566" i="5"/>
  <c r="H64567" i="5"/>
  <c r="H64568" i="5"/>
  <c r="H64569" i="5"/>
  <c r="H64570" i="5"/>
  <c r="H64571" i="5"/>
  <c r="H64572" i="5"/>
  <c r="H64573" i="5"/>
  <c r="H64574" i="5"/>
  <c r="H64575" i="5"/>
  <c r="H64576" i="5"/>
  <c r="H64577" i="5"/>
  <c r="H64578" i="5"/>
  <c r="H64579" i="5"/>
  <c r="H64580" i="5"/>
  <c r="H64581" i="5"/>
  <c r="H64582" i="5"/>
  <c r="H64583" i="5"/>
  <c r="H64584" i="5"/>
  <c r="H64585" i="5"/>
  <c r="H64586" i="5"/>
  <c r="H64587" i="5"/>
  <c r="H64588" i="5"/>
  <c r="H64589" i="5"/>
  <c r="H64590" i="5"/>
  <c r="H64591" i="5"/>
  <c r="H64592" i="5"/>
  <c r="H64593" i="5"/>
  <c r="H64594" i="5"/>
  <c r="H64595" i="5"/>
  <c r="H64596" i="5"/>
  <c r="H64597" i="5"/>
  <c r="H64598" i="5"/>
  <c r="H64599" i="5"/>
  <c r="H64600" i="5"/>
  <c r="H64601" i="5"/>
  <c r="H64602" i="5"/>
  <c r="H64603" i="5"/>
  <c r="H64604" i="5"/>
  <c r="H64605" i="5"/>
  <c r="H64606" i="5"/>
  <c r="H64607" i="5"/>
  <c r="H64608" i="5"/>
  <c r="H64609" i="5"/>
  <c r="H64610" i="5"/>
  <c r="H64611" i="5"/>
  <c r="H64612" i="5"/>
  <c r="H64613" i="5"/>
  <c r="H64614" i="5"/>
  <c r="H64615" i="5"/>
  <c r="H64616" i="5"/>
  <c r="H64617" i="5"/>
  <c r="H64618" i="5"/>
  <c r="H64619" i="5"/>
  <c r="H64620" i="5"/>
  <c r="H64621" i="5"/>
  <c r="H64622" i="5"/>
  <c r="H64623" i="5"/>
  <c r="H64624" i="5"/>
  <c r="H64625" i="5"/>
  <c r="H64626" i="5"/>
  <c r="H64627" i="5"/>
  <c r="H64628" i="5"/>
  <c r="H64629" i="5"/>
  <c r="H64630" i="5"/>
  <c r="H64631" i="5"/>
  <c r="H64632" i="5"/>
  <c r="H64633" i="5"/>
  <c r="H64634" i="5"/>
  <c r="H64635" i="5"/>
  <c r="H64636" i="5"/>
  <c r="H64637" i="5"/>
  <c r="H64638" i="5"/>
  <c r="H64639" i="5"/>
  <c r="H64640" i="5"/>
  <c r="H64641" i="5"/>
  <c r="H64642" i="5"/>
  <c r="H64643" i="5"/>
  <c r="H64644" i="5"/>
  <c r="H64645" i="5"/>
  <c r="H64646" i="5"/>
  <c r="H64647" i="5"/>
  <c r="H64648" i="5"/>
  <c r="H64649" i="5"/>
  <c r="H64650" i="5"/>
  <c r="H64651" i="5"/>
  <c r="H64652" i="5"/>
  <c r="H64653" i="5"/>
  <c r="H64654" i="5"/>
  <c r="H64655" i="5"/>
  <c r="H64656" i="5"/>
  <c r="H64657" i="5"/>
  <c r="H64658" i="5"/>
  <c r="H64659" i="5"/>
  <c r="H64660" i="5"/>
  <c r="H64661" i="5"/>
  <c r="H64662" i="5"/>
  <c r="H64663" i="5"/>
  <c r="H64664" i="5"/>
  <c r="H64665" i="5"/>
  <c r="H64666" i="5"/>
  <c r="H64667" i="5"/>
  <c r="H64668" i="5"/>
  <c r="H64669" i="5"/>
  <c r="H64670" i="5"/>
  <c r="H64671" i="5"/>
  <c r="H64672" i="5"/>
  <c r="H64673" i="5"/>
  <c r="H64674" i="5"/>
  <c r="H64675" i="5"/>
  <c r="H64676" i="5"/>
  <c r="H64677" i="5"/>
  <c r="H64678" i="5"/>
  <c r="H64679" i="5"/>
  <c r="H64680" i="5"/>
  <c r="H64681" i="5"/>
  <c r="H64682" i="5"/>
  <c r="H64683" i="5"/>
  <c r="H64684" i="5"/>
  <c r="H64685" i="5"/>
  <c r="H64686" i="5"/>
  <c r="H64687" i="5"/>
  <c r="H64688" i="5"/>
  <c r="H64689" i="5"/>
  <c r="H64690" i="5"/>
  <c r="H64691" i="5"/>
  <c r="H64692" i="5"/>
  <c r="H64693" i="5"/>
  <c r="H64694" i="5"/>
  <c r="H64695" i="5"/>
  <c r="H64696" i="5"/>
  <c r="H64697" i="5"/>
  <c r="H64698" i="5"/>
  <c r="H64699" i="5"/>
  <c r="H64700" i="5"/>
  <c r="H64701" i="5"/>
  <c r="H64702" i="5"/>
  <c r="H64703" i="5"/>
  <c r="H64704" i="5"/>
  <c r="H64705" i="5"/>
  <c r="H64706" i="5"/>
  <c r="H64707" i="5"/>
  <c r="H64708" i="5"/>
  <c r="H64709" i="5"/>
  <c r="H64710" i="5"/>
  <c r="H64711" i="5"/>
  <c r="H64712" i="5"/>
  <c r="H64713" i="5"/>
  <c r="H64714" i="5"/>
  <c r="H64715" i="5"/>
  <c r="H64716" i="5"/>
  <c r="H64717" i="5"/>
  <c r="H64718" i="5"/>
  <c r="H64719" i="5"/>
  <c r="H64720" i="5"/>
  <c r="H64721" i="5"/>
  <c r="H64722" i="5"/>
  <c r="H64723" i="5"/>
  <c r="H64724" i="5"/>
  <c r="H64725" i="5"/>
  <c r="H64726" i="5"/>
  <c r="H64727" i="5"/>
  <c r="H64728" i="5"/>
  <c r="H64729" i="5"/>
  <c r="H64730" i="5"/>
  <c r="H64731" i="5"/>
  <c r="H64732" i="5"/>
  <c r="H64733" i="5"/>
  <c r="H64734" i="5"/>
  <c r="H64735" i="5"/>
  <c r="H64736" i="5"/>
  <c r="H64737" i="5"/>
  <c r="H64738" i="5"/>
  <c r="H64739" i="5"/>
  <c r="H64740" i="5"/>
  <c r="H64741" i="5"/>
  <c r="H64742" i="5"/>
  <c r="H64743" i="5"/>
  <c r="H64744" i="5"/>
  <c r="H64745" i="5"/>
  <c r="H64746" i="5"/>
  <c r="H64747" i="5"/>
  <c r="H64748" i="5"/>
  <c r="H64749" i="5"/>
  <c r="H64750" i="5"/>
  <c r="H64751" i="5"/>
  <c r="H64752" i="5"/>
  <c r="H64753" i="5"/>
  <c r="H64754" i="5"/>
  <c r="H64755" i="5"/>
  <c r="H64756" i="5"/>
  <c r="H64757" i="5"/>
  <c r="H64758" i="5"/>
  <c r="H64759" i="5"/>
  <c r="H64760" i="5"/>
  <c r="H64761" i="5"/>
  <c r="H64762" i="5"/>
  <c r="H64763" i="5"/>
  <c r="H64764" i="5"/>
  <c r="H64765" i="5"/>
  <c r="H64766" i="5"/>
  <c r="H64767" i="5"/>
  <c r="H64768" i="5"/>
  <c r="H64769" i="5"/>
  <c r="H64770" i="5"/>
  <c r="H64771" i="5"/>
  <c r="H64772" i="5"/>
  <c r="H64773" i="5"/>
  <c r="H64774" i="5"/>
  <c r="H64775" i="5"/>
  <c r="H64776" i="5"/>
  <c r="H64777" i="5"/>
  <c r="H64778" i="5"/>
  <c r="H64779" i="5"/>
  <c r="H64780" i="5"/>
  <c r="H64781" i="5"/>
  <c r="H64782" i="5"/>
  <c r="H64783" i="5"/>
  <c r="H64784" i="5"/>
  <c r="H64785" i="5"/>
  <c r="H64786" i="5"/>
  <c r="H64787" i="5"/>
  <c r="H64788" i="5"/>
  <c r="H64789" i="5"/>
  <c r="H64790" i="5"/>
  <c r="H64791" i="5"/>
  <c r="H64792" i="5"/>
  <c r="H64793" i="5"/>
  <c r="H64794" i="5"/>
  <c r="H64795" i="5"/>
  <c r="H64796" i="5"/>
  <c r="H64797" i="5"/>
  <c r="H64798" i="5"/>
  <c r="H64799" i="5"/>
  <c r="H64800" i="5"/>
  <c r="H64801" i="5"/>
  <c r="H64802" i="5"/>
  <c r="H64803" i="5"/>
  <c r="H64804" i="5"/>
  <c r="H64805" i="5"/>
  <c r="H64806" i="5"/>
  <c r="H64807" i="5"/>
  <c r="H64808" i="5"/>
  <c r="H64809" i="5"/>
  <c r="H64810" i="5"/>
  <c r="H64811" i="5"/>
  <c r="H64812" i="5"/>
  <c r="H64813" i="5"/>
  <c r="H64814" i="5"/>
  <c r="H64815" i="5"/>
  <c r="H64816" i="5"/>
  <c r="H64817" i="5"/>
  <c r="H64818" i="5"/>
  <c r="H64819" i="5"/>
  <c r="H64820" i="5"/>
  <c r="H64821" i="5"/>
  <c r="H64822" i="5"/>
  <c r="H64823" i="5"/>
  <c r="H64824" i="5"/>
  <c r="H64825" i="5"/>
  <c r="H64826" i="5"/>
  <c r="H64827" i="5"/>
  <c r="H64828" i="5"/>
  <c r="H64829" i="5"/>
  <c r="H64830" i="5"/>
  <c r="H64831" i="5"/>
  <c r="H64832" i="5"/>
  <c r="H64833" i="5"/>
  <c r="H64834" i="5"/>
  <c r="H64835" i="5"/>
  <c r="H64836" i="5"/>
  <c r="H64837" i="5"/>
  <c r="H64838" i="5"/>
  <c r="H64839" i="5"/>
  <c r="H64840" i="5"/>
  <c r="H64841" i="5"/>
  <c r="H64842" i="5"/>
  <c r="H64843" i="5"/>
  <c r="H64844" i="5"/>
  <c r="H64845" i="5"/>
  <c r="H64846" i="5"/>
  <c r="H64847" i="5"/>
  <c r="H64848" i="5"/>
  <c r="H64849" i="5"/>
  <c r="H64850" i="5"/>
  <c r="H64851" i="5"/>
  <c r="H64852" i="5"/>
  <c r="H64853" i="5"/>
  <c r="H64854" i="5"/>
  <c r="H64855" i="5"/>
  <c r="H64856" i="5"/>
  <c r="H64857" i="5"/>
  <c r="H64858" i="5"/>
  <c r="H64859" i="5"/>
  <c r="H64860" i="5"/>
  <c r="H64861" i="5"/>
  <c r="H64862" i="5"/>
  <c r="H64863" i="5"/>
  <c r="H64864" i="5"/>
  <c r="H64865" i="5"/>
  <c r="H64866" i="5"/>
  <c r="H64867" i="5"/>
  <c r="H64868" i="5"/>
  <c r="H64869" i="5"/>
  <c r="H64870" i="5"/>
  <c r="H64871" i="5"/>
  <c r="H64872" i="5"/>
  <c r="H64873" i="5"/>
  <c r="H64874" i="5"/>
  <c r="H64875" i="5"/>
  <c r="H64876" i="5"/>
  <c r="H64877" i="5"/>
  <c r="H64878" i="5"/>
  <c r="H64879" i="5"/>
  <c r="H64880" i="5"/>
  <c r="H64881" i="5"/>
  <c r="H64882" i="5"/>
  <c r="H64883" i="5"/>
  <c r="H64884" i="5"/>
  <c r="H64885" i="5"/>
  <c r="H64886" i="5"/>
  <c r="H64887" i="5"/>
  <c r="H64888" i="5"/>
  <c r="H64889" i="5"/>
  <c r="H64890" i="5"/>
  <c r="H64891" i="5"/>
  <c r="H64892" i="5"/>
  <c r="H64893" i="5"/>
  <c r="H64894" i="5"/>
  <c r="H64895" i="5"/>
  <c r="H64896" i="5"/>
  <c r="H64897" i="5"/>
  <c r="H64898" i="5"/>
  <c r="H64899" i="5"/>
  <c r="H64900" i="5"/>
  <c r="H64901" i="5"/>
  <c r="H64902" i="5"/>
  <c r="H64903" i="5"/>
  <c r="H64904" i="5"/>
  <c r="H64905" i="5"/>
  <c r="H64906" i="5"/>
  <c r="H64907" i="5"/>
  <c r="H64908" i="5"/>
  <c r="H64909" i="5"/>
  <c r="H64910" i="5"/>
  <c r="H64911" i="5"/>
  <c r="H64912" i="5"/>
  <c r="H64913" i="5"/>
  <c r="H64914" i="5"/>
  <c r="H64915" i="5"/>
  <c r="H64916" i="5"/>
  <c r="H64917" i="5"/>
  <c r="H64918" i="5"/>
  <c r="H64919" i="5"/>
  <c r="H64920" i="5"/>
  <c r="H64921" i="5"/>
  <c r="H64922" i="5"/>
  <c r="H64923" i="5"/>
  <c r="H64924" i="5"/>
  <c r="H64925" i="5"/>
  <c r="H64926" i="5"/>
  <c r="H64927" i="5"/>
  <c r="H64928" i="5"/>
  <c r="H64929" i="5"/>
  <c r="H64930" i="5"/>
  <c r="H64931" i="5"/>
  <c r="H64932" i="5"/>
  <c r="H64933" i="5"/>
  <c r="H64934" i="5"/>
  <c r="H64935" i="5"/>
  <c r="H64936" i="5"/>
  <c r="H64937" i="5"/>
  <c r="H64938" i="5"/>
  <c r="H64939" i="5"/>
  <c r="H64940" i="5"/>
  <c r="H64941" i="5"/>
  <c r="H64942" i="5"/>
  <c r="H64943" i="5"/>
  <c r="H64944" i="5"/>
  <c r="H64945" i="5"/>
  <c r="H64946" i="5"/>
  <c r="H64947" i="5"/>
  <c r="H64948" i="5"/>
  <c r="H64949" i="5"/>
  <c r="H64950" i="5"/>
  <c r="H64951" i="5"/>
  <c r="H64952" i="5"/>
  <c r="H64953" i="5"/>
  <c r="H64954" i="5"/>
  <c r="H64955" i="5"/>
  <c r="H64956" i="5"/>
  <c r="H64957" i="5"/>
  <c r="H64958" i="5"/>
  <c r="H64959" i="5"/>
  <c r="H64960" i="5"/>
  <c r="H64961" i="5"/>
  <c r="H64962" i="5"/>
  <c r="H64963" i="5"/>
  <c r="H64964" i="5"/>
  <c r="H64965" i="5"/>
  <c r="H64966" i="5"/>
  <c r="H64967" i="5"/>
  <c r="H64968" i="5"/>
  <c r="H64969" i="5"/>
  <c r="H64970" i="5"/>
  <c r="H64971" i="5"/>
  <c r="H64972" i="5"/>
  <c r="H64973" i="5"/>
  <c r="H64974" i="5"/>
  <c r="H64975" i="5"/>
  <c r="H64976" i="5"/>
  <c r="H64977" i="5"/>
  <c r="H64978" i="5"/>
  <c r="H64979" i="5"/>
  <c r="H64980" i="5"/>
  <c r="H64981" i="5"/>
  <c r="H64982" i="5"/>
  <c r="H64983" i="5"/>
  <c r="H64984" i="5"/>
  <c r="H64985" i="5"/>
  <c r="H64986" i="5"/>
  <c r="H64987" i="5"/>
  <c r="H64988" i="5"/>
  <c r="H64989" i="5"/>
  <c r="H64990" i="5"/>
  <c r="H64991" i="5"/>
  <c r="H64992" i="5"/>
  <c r="H64993" i="5"/>
  <c r="H64994" i="5"/>
  <c r="H64995" i="5"/>
  <c r="H64996" i="5"/>
  <c r="H64997" i="5"/>
  <c r="H64998" i="5"/>
  <c r="H64999" i="5"/>
  <c r="H65000" i="5"/>
  <c r="H65001" i="5"/>
  <c r="H65002" i="5"/>
  <c r="H65003" i="5"/>
  <c r="H65004" i="5"/>
  <c r="H65005" i="5"/>
  <c r="H65006" i="5"/>
  <c r="H65007" i="5"/>
  <c r="H65008" i="5"/>
  <c r="H65009" i="5"/>
  <c r="H65010" i="5"/>
  <c r="H65011" i="5"/>
  <c r="H65012" i="5"/>
  <c r="H65013" i="5"/>
  <c r="H65014" i="5"/>
  <c r="H65015" i="5"/>
  <c r="H65016" i="5"/>
  <c r="H65017" i="5"/>
  <c r="H65018" i="5"/>
  <c r="H65019" i="5"/>
  <c r="H65020" i="5"/>
  <c r="H65021" i="5"/>
  <c r="H65022" i="5"/>
  <c r="H65023" i="5"/>
  <c r="H65024" i="5"/>
  <c r="H65025" i="5"/>
  <c r="H65026" i="5"/>
  <c r="H65027" i="5"/>
  <c r="H65028" i="5"/>
  <c r="H65029" i="5"/>
  <c r="H65030" i="5"/>
  <c r="H65031" i="5"/>
  <c r="H65032" i="5"/>
  <c r="H65033" i="5"/>
  <c r="H65034" i="5"/>
  <c r="H65035" i="5"/>
  <c r="H65036" i="5"/>
  <c r="H65037" i="5"/>
  <c r="H65038" i="5"/>
  <c r="H65039" i="5"/>
  <c r="H65040" i="5"/>
  <c r="H65041" i="5"/>
  <c r="H65042" i="5"/>
  <c r="H65043" i="5"/>
  <c r="H65044" i="5"/>
  <c r="H65045" i="5"/>
  <c r="H65046" i="5"/>
  <c r="H65047" i="5"/>
  <c r="H65048" i="5"/>
  <c r="H65049" i="5"/>
  <c r="H65050" i="5"/>
  <c r="H65051" i="5"/>
  <c r="H65052" i="5"/>
  <c r="H65053" i="5"/>
  <c r="H65054" i="5"/>
  <c r="H65055" i="5"/>
  <c r="H65056" i="5"/>
  <c r="H65057" i="5"/>
  <c r="H65058" i="5"/>
  <c r="H65059" i="5"/>
  <c r="H65060" i="5"/>
  <c r="H65061" i="5"/>
  <c r="H65062" i="5"/>
  <c r="H65063" i="5"/>
  <c r="H65064" i="5"/>
  <c r="H65065" i="5"/>
  <c r="H65066" i="5"/>
  <c r="H65067" i="5"/>
  <c r="H65068" i="5"/>
  <c r="H65069" i="5"/>
  <c r="H65070" i="5"/>
  <c r="H65071" i="5"/>
  <c r="H65072" i="5"/>
  <c r="H65073" i="5"/>
  <c r="H65074" i="5"/>
  <c r="H65075" i="5"/>
  <c r="H65076" i="5"/>
  <c r="H65077" i="5"/>
  <c r="H65078" i="5"/>
  <c r="H65079" i="5"/>
  <c r="H65080" i="5"/>
  <c r="H65081" i="5"/>
  <c r="H65082" i="5"/>
  <c r="H65083" i="5"/>
  <c r="H65084" i="5"/>
  <c r="H65085" i="5"/>
  <c r="H65086" i="5"/>
  <c r="H65087" i="5"/>
  <c r="H65088" i="5"/>
  <c r="H65089" i="5"/>
  <c r="H65090" i="5"/>
  <c r="H65091" i="5"/>
  <c r="H65092" i="5"/>
  <c r="H65093" i="5"/>
  <c r="H65094" i="5"/>
  <c r="H65095" i="5"/>
  <c r="H65096" i="5"/>
  <c r="H65097" i="5"/>
  <c r="H65098" i="5"/>
  <c r="H65099" i="5"/>
  <c r="H65100" i="5"/>
  <c r="H65101" i="5"/>
  <c r="H65102" i="5"/>
  <c r="H65103" i="5"/>
  <c r="H65104" i="5"/>
  <c r="H65105" i="5"/>
  <c r="H65106" i="5"/>
  <c r="H65107" i="5"/>
  <c r="H65108" i="5"/>
  <c r="H65109" i="5"/>
  <c r="H65110" i="5"/>
  <c r="H65111" i="5"/>
  <c r="H65112" i="5"/>
  <c r="H65113" i="5"/>
  <c r="H65114" i="5"/>
  <c r="H65115" i="5"/>
  <c r="H65116" i="5"/>
  <c r="H65117" i="5"/>
  <c r="H65118" i="5"/>
  <c r="H65119" i="5"/>
  <c r="H65120" i="5"/>
  <c r="H65121" i="5"/>
  <c r="H65122" i="5"/>
  <c r="H65123" i="5"/>
  <c r="H65124" i="5"/>
  <c r="H65125" i="5"/>
  <c r="H65126" i="5"/>
  <c r="H65127" i="5"/>
  <c r="H65128" i="5"/>
  <c r="H65129" i="5"/>
  <c r="H65130" i="5"/>
  <c r="H65131" i="5"/>
  <c r="H65132" i="5"/>
  <c r="H65133" i="5"/>
  <c r="H65134" i="5"/>
  <c r="H65135" i="5"/>
  <c r="H65136" i="5"/>
  <c r="H65137" i="5"/>
  <c r="H65138" i="5"/>
  <c r="H65139" i="5"/>
  <c r="H65140" i="5"/>
  <c r="H65141" i="5"/>
  <c r="H65142" i="5"/>
  <c r="H65143" i="5"/>
  <c r="H65144" i="5"/>
  <c r="H65145" i="5"/>
  <c r="H65146" i="5"/>
  <c r="H65147" i="5"/>
  <c r="H65148" i="5"/>
  <c r="H65149" i="5"/>
  <c r="H65150" i="5"/>
  <c r="H65151" i="5"/>
  <c r="H65152" i="5"/>
  <c r="C6" i="41"/>
  <c r="F6" i="41"/>
  <c r="B6" i="41"/>
  <c r="E6" i="41"/>
  <c r="D6" i="41"/>
  <c r="M6" i="56"/>
  <c r="K17" i="56"/>
  <c r="K20" i="56"/>
  <c r="AA20" i="56"/>
  <c r="M17" i="56"/>
  <c r="M20" i="56"/>
  <c r="AB20" i="56"/>
  <c r="AH7" i="55" a="1"/>
  <c r="AH7" i="55"/>
  <c r="L114" i="56"/>
  <c r="K114" i="56"/>
  <c r="AA114" i="56"/>
  <c r="AH53" i="55" a="1"/>
  <c r="AH53" i="55"/>
  <c r="L108" i="56"/>
  <c r="K108" i="56"/>
  <c r="AA108" i="56"/>
  <c r="AH55" i="55" a="1"/>
  <c r="AH55" i="55"/>
  <c r="L22" i="56"/>
  <c r="K22" i="56"/>
  <c r="AA22" i="56"/>
  <c r="AH20" i="55" a="1"/>
  <c r="AH20" i="55"/>
  <c r="L51" i="56"/>
  <c r="K51" i="56"/>
  <c r="AA51" i="56"/>
  <c r="AH64" i="55" a="1"/>
  <c r="AH64" i="55"/>
  <c r="L73" i="56"/>
  <c r="K73" i="56"/>
  <c r="AA73" i="56"/>
  <c r="AH71" i="55" a="1"/>
  <c r="AH71" i="55"/>
  <c r="L19" i="56"/>
  <c r="K19" i="56"/>
  <c r="AA19" i="56"/>
  <c r="AH15" i="55" a="1"/>
  <c r="AH15" i="55"/>
  <c r="L113" i="56"/>
  <c r="K113" i="56"/>
  <c r="AA113" i="56"/>
  <c r="AX23" i="55" a="1"/>
  <c r="AX23" i="55"/>
  <c r="N38" i="56"/>
  <c r="M38" i="56"/>
  <c r="AB38" i="56"/>
  <c r="BF83" i="55" a="1"/>
  <c r="BF83" i="55"/>
  <c r="T112" i="56"/>
  <c r="S112" i="56"/>
  <c r="AE112" i="56"/>
  <c r="BF78" i="55" a="1"/>
  <c r="BF78" i="55"/>
  <c r="T77" i="56"/>
  <c r="S77" i="56"/>
  <c r="AE77" i="56"/>
  <c r="BF86" i="55" a="1"/>
  <c r="BF86" i="55"/>
  <c r="T40" i="56"/>
  <c r="S40" i="56"/>
  <c r="AE40" i="56"/>
  <c r="BF76" i="55" a="1"/>
  <c r="BF76" i="55"/>
  <c r="T89" i="56"/>
  <c r="S89" i="56"/>
  <c r="AE89" i="56"/>
  <c r="BF16" i="55" a="1"/>
  <c r="BF16" i="55"/>
  <c r="T88" i="56"/>
  <c r="S88" i="56"/>
  <c r="AE88" i="56"/>
  <c r="BF79" i="55" a="1"/>
  <c r="BF79" i="55"/>
  <c r="T110" i="56"/>
  <c r="S110" i="56"/>
  <c r="AE110" i="56"/>
  <c r="BF77" i="55" a="1"/>
  <c r="BF77" i="55"/>
  <c r="BF60" i="55" a="1"/>
  <c r="BF60" i="55"/>
  <c r="T76" i="56"/>
  <c r="S76" i="56"/>
  <c r="AE76" i="56"/>
  <c r="BF82" i="55" a="1"/>
  <c r="BF82" i="55"/>
  <c r="T133" i="56"/>
  <c r="S133" i="56"/>
  <c r="AE133" i="56"/>
  <c r="BF88" i="55" a="1"/>
  <c r="BF88" i="55"/>
  <c r="T58" i="56"/>
  <c r="S58" i="56"/>
  <c r="AE58" i="56"/>
  <c r="BF85" i="55" a="1"/>
  <c r="BF85" i="55"/>
  <c r="T43" i="56"/>
  <c r="S43" i="56"/>
  <c r="AE43" i="56"/>
  <c r="BF25" i="55" a="1"/>
  <c r="BF25" i="55"/>
  <c r="T35" i="56"/>
  <c r="S35" i="56"/>
  <c r="AE35" i="56"/>
  <c r="BF74" i="55" a="1"/>
  <c r="BF74" i="55"/>
  <c r="T66" i="56"/>
  <c r="S66" i="56"/>
  <c r="AE66" i="56"/>
  <c r="BF68" i="55" a="1"/>
  <c r="BF68" i="55"/>
  <c r="T24" i="56"/>
  <c r="S24" i="56"/>
  <c r="AE24" i="56"/>
  <c r="BF30" i="55" a="1"/>
  <c r="BF30" i="55"/>
  <c r="T72" i="56"/>
  <c r="S72" i="56"/>
  <c r="AE72" i="56"/>
  <c r="BF84" i="55" a="1"/>
  <c r="BF84" i="55"/>
  <c r="T36" i="56"/>
  <c r="S36" i="56"/>
  <c r="AE36" i="56"/>
  <c r="BF87" i="55" a="1"/>
  <c r="BF87" i="55"/>
  <c r="BF27" i="55" a="1"/>
  <c r="BF27" i="55"/>
  <c r="T129" i="56"/>
  <c r="S129" i="56"/>
  <c r="AE129" i="56"/>
  <c r="BF72" i="55" a="1"/>
  <c r="BF72" i="55"/>
  <c r="T78" i="56"/>
  <c r="S78" i="56"/>
  <c r="AE78" i="56"/>
  <c r="BF9" i="55" a="1"/>
  <c r="BF9" i="55"/>
  <c r="T54" i="56"/>
  <c r="S54" i="56"/>
  <c r="AE54" i="56"/>
  <c r="BF22" i="55" a="1"/>
  <c r="BF22" i="55"/>
  <c r="T92" i="56"/>
  <c r="S92" i="56"/>
  <c r="AE92" i="56"/>
  <c r="BF19" i="55" a="1"/>
  <c r="BF19" i="55"/>
  <c r="T80" i="56"/>
  <c r="S80" i="56"/>
  <c r="AE80" i="56"/>
  <c r="BF80" i="55" a="1"/>
  <c r="BF80" i="55"/>
  <c r="T83" i="56"/>
  <c r="S83" i="56"/>
  <c r="AE83" i="56"/>
  <c r="BF75" i="55" a="1"/>
  <c r="BF75" i="55"/>
  <c r="T91" i="56"/>
  <c r="S91" i="56"/>
  <c r="AE91" i="56"/>
  <c r="BF69" i="55" a="1"/>
  <c r="BF69" i="55"/>
  <c r="T18" i="56"/>
  <c r="S18" i="56"/>
  <c r="AE18" i="56"/>
  <c r="BF61" i="55" a="1"/>
  <c r="BF61" i="55"/>
  <c r="T130" i="56"/>
  <c r="S130" i="56"/>
  <c r="AE130" i="56"/>
  <c r="BF53" i="55" a="1"/>
  <c r="BF53" i="55"/>
  <c r="T108" i="56"/>
  <c r="S108" i="56"/>
  <c r="AE108" i="56"/>
  <c r="BF66" i="55" a="1"/>
  <c r="BF66" i="55"/>
  <c r="T132" i="56"/>
  <c r="S132" i="56"/>
  <c r="AE132" i="56"/>
  <c r="BF64" i="55" a="1"/>
  <c r="BF64" i="55"/>
  <c r="T73" i="56"/>
  <c r="S73" i="56"/>
  <c r="AE73" i="56"/>
  <c r="BF20" i="55" a="1"/>
  <c r="BF20" i="55"/>
  <c r="T51" i="56"/>
  <c r="S51" i="56"/>
  <c r="AE51" i="56"/>
  <c r="BF56" i="55" a="1"/>
  <c r="BF56" i="55"/>
  <c r="T81" i="56"/>
  <c r="S81" i="56"/>
  <c r="AE81" i="56"/>
  <c r="BF8" i="55" a="1"/>
  <c r="BF8" i="55"/>
  <c r="T125" i="56"/>
  <c r="S125" i="56"/>
  <c r="AE125" i="56"/>
  <c r="BF29" i="55" a="1"/>
  <c r="BF29" i="55"/>
  <c r="T39" i="56"/>
  <c r="S39" i="56"/>
  <c r="AE39" i="56"/>
  <c r="BF15" i="55" a="1"/>
  <c r="BF15" i="55"/>
  <c r="T113" i="56"/>
  <c r="S113" i="56"/>
  <c r="AE113" i="56"/>
  <c r="BF71" i="55" a="1"/>
  <c r="BF71" i="55"/>
  <c r="T19" i="56"/>
  <c r="S19" i="56"/>
  <c r="AE19" i="56"/>
  <c r="BF62" i="55" a="1"/>
  <c r="BF62" i="55"/>
  <c r="T95" i="56"/>
  <c r="S95" i="56"/>
  <c r="AE95" i="56"/>
  <c r="BF54" i="55" a="1"/>
  <c r="BF54" i="55"/>
  <c r="T75" i="56"/>
  <c r="S75" i="56"/>
  <c r="AE75" i="56"/>
  <c r="BF52" i="55" a="1"/>
  <c r="BF52" i="55"/>
  <c r="T111" i="56"/>
  <c r="S111" i="56"/>
  <c r="AE111" i="56"/>
  <c r="BF63" i="55" a="1"/>
  <c r="BF63" i="55"/>
  <c r="T34" i="56"/>
  <c r="S34" i="56"/>
  <c r="AE34" i="56"/>
  <c r="BF58" i="55" a="1"/>
  <c r="BF58" i="55"/>
  <c r="T53" i="56"/>
  <c r="S53" i="56"/>
  <c r="AE53" i="56"/>
  <c r="BF55" i="55" a="1"/>
  <c r="BF55" i="55"/>
  <c r="T22" i="56"/>
  <c r="S22" i="56"/>
  <c r="AE22" i="56"/>
  <c r="BF7" i="55" a="1"/>
  <c r="BF7" i="55"/>
  <c r="T114" i="56"/>
  <c r="S114" i="56"/>
  <c r="AE114" i="56"/>
  <c r="BF81" i="55" a="1"/>
  <c r="BF81" i="55"/>
  <c r="T115" i="56"/>
  <c r="S115" i="56"/>
  <c r="AE115" i="56"/>
  <c r="BF23" i="55" a="1"/>
  <c r="BF23" i="55"/>
  <c r="T38" i="56"/>
  <c r="S38" i="56"/>
  <c r="AE38" i="56"/>
  <c r="BF14" i="55" a="1"/>
  <c r="BF14" i="55"/>
  <c r="T120" i="56"/>
  <c r="S120" i="56"/>
  <c r="AE120" i="56"/>
  <c r="BF70" i="55" a="1"/>
  <c r="BF70" i="55"/>
  <c r="BF21" i="55" a="1"/>
  <c r="BF21" i="55"/>
  <c r="T126" i="56"/>
  <c r="S126" i="56"/>
  <c r="AE126" i="56"/>
  <c r="BF13" i="55" a="1"/>
  <c r="BF13" i="55"/>
  <c r="T128" i="56"/>
  <c r="S128" i="56"/>
  <c r="AE128" i="56"/>
  <c r="BF31" i="55" a="1"/>
  <c r="BF31" i="55"/>
  <c r="T127" i="56"/>
  <c r="S127" i="56"/>
  <c r="AE127" i="56"/>
  <c r="BF28" i="55" a="1"/>
  <c r="BF28" i="55"/>
  <c r="T134" i="56"/>
  <c r="S134" i="56"/>
  <c r="AE134" i="56"/>
  <c r="BF67" i="55" a="1"/>
  <c r="BF67" i="55"/>
  <c r="T23" i="56"/>
  <c r="S23" i="56"/>
  <c r="AE23" i="56"/>
  <c r="BF59" i="55" a="1"/>
  <c r="BF59" i="55"/>
  <c r="T131" i="56"/>
  <c r="S131" i="56"/>
  <c r="AE131" i="56"/>
  <c r="BF57" i="55" a="1"/>
  <c r="BF57" i="55"/>
  <c r="T56" i="56"/>
  <c r="S56" i="56"/>
  <c r="AE56" i="56"/>
  <c r="BF51" i="55" a="1"/>
  <c r="BF51" i="55"/>
  <c r="T41" i="56"/>
  <c r="S41" i="56"/>
  <c r="AE41" i="56"/>
  <c r="AP85" i="55" a="1"/>
  <c r="AP85" i="55"/>
  <c r="R43" i="56"/>
  <c r="Q43" i="56"/>
  <c r="AD43" i="56"/>
  <c r="AP75" i="55" a="1"/>
  <c r="AP75" i="55"/>
  <c r="R91" i="56"/>
  <c r="Q91" i="56"/>
  <c r="AD91" i="56"/>
  <c r="AP80" i="55" a="1"/>
  <c r="AP80" i="55"/>
  <c r="R83" i="56"/>
  <c r="Q83" i="56"/>
  <c r="AD83" i="56"/>
  <c r="AP25" i="55" a="1"/>
  <c r="AP25" i="55"/>
  <c r="R35" i="56"/>
  <c r="Q35" i="56"/>
  <c r="AD35" i="56"/>
  <c r="AP72" i="55" a="1"/>
  <c r="AP72" i="55"/>
  <c r="R78" i="56"/>
  <c r="Q78" i="56"/>
  <c r="AD78" i="56"/>
  <c r="AP88" i="55" a="1"/>
  <c r="AP88" i="55"/>
  <c r="R58" i="56"/>
  <c r="Q58" i="56"/>
  <c r="AD58" i="56"/>
  <c r="AP61" i="55" a="1"/>
  <c r="AP61" i="55"/>
  <c r="R130" i="56"/>
  <c r="Q130" i="56"/>
  <c r="AD130" i="56"/>
  <c r="AP56" i="55" a="1"/>
  <c r="AP56" i="55"/>
  <c r="R81" i="56"/>
  <c r="Q81" i="56"/>
  <c r="AD81" i="56"/>
  <c r="AP82" i="55" a="1"/>
  <c r="AP82" i="55"/>
  <c r="R133" i="56"/>
  <c r="Q133" i="56"/>
  <c r="AD133" i="56"/>
  <c r="AP86" i="55" a="1"/>
  <c r="AP86" i="55"/>
  <c r="R40" i="56"/>
  <c r="Q40" i="56"/>
  <c r="AD40" i="56"/>
  <c r="AP22" i="55" a="1"/>
  <c r="AP22" i="55"/>
  <c r="R92" i="56"/>
  <c r="Q92" i="56"/>
  <c r="AD92" i="56"/>
  <c r="AP74" i="55" a="1"/>
  <c r="AP74" i="55"/>
  <c r="R66" i="56"/>
  <c r="Q66" i="56"/>
  <c r="AD66" i="56"/>
  <c r="AP69" i="55" a="1"/>
  <c r="AP69" i="55"/>
  <c r="R18" i="56"/>
  <c r="Q18" i="56"/>
  <c r="AD18" i="56"/>
  <c r="AP20" i="55" a="1"/>
  <c r="AP20" i="55"/>
  <c r="R51" i="56"/>
  <c r="Q51" i="56"/>
  <c r="AD51" i="56"/>
  <c r="AP54" i="55" a="1"/>
  <c r="AP54" i="55"/>
  <c r="R75" i="56"/>
  <c r="Q75" i="56"/>
  <c r="AD75" i="56"/>
  <c r="AP52" i="55" a="1"/>
  <c r="AP52" i="55"/>
  <c r="R111" i="56"/>
  <c r="Q111" i="56"/>
  <c r="AD111" i="56"/>
  <c r="AP83" i="55" a="1"/>
  <c r="AP83" i="55"/>
  <c r="R112" i="56"/>
  <c r="Q112" i="56"/>
  <c r="AD112" i="56"/>
  <c r="AP30" i="55" a="1"/>
  <c r="AP30" i="55"/>
  <c r="R72" i="56"/>
  <c r="Q72" i="56"/>
  <c r="AD72" i="56"/>
  <c r="AP29" i="55" a="1"/>
  <c r="AP29" i="55"/>
  <c r="R39" i="56"/>
  <c r="Q39" i="56"/>
  <c r="AD39" i="56"/>
  <c r="AP15" i="55" a="1"/>
  <c r="AP15" i="55"/>
  <c r="R113" i="56"/>
  <c r="Q113" i="56"/>
  <c r="AD113" i="56"/>
  <c r="AP66" i="55" a="1"/>
  <c r="AP66" i="55"/>
  <c r="R132" i="56"/>
  <c r="Q132" i="56"/>
  <c r="AD132" i="56"/>
  <c r="AP64" i="55" a="1"/>
  <c r="AP64" i="55"/>
  <c r="R73" i="56"/>
  <c r="Q73" i="56"/>
  <c r="AD73" i="56"/>
  <c r="AP62" i="55" a="1"/>
  <c r="AP62" i="55"/>
  <c r="R95" i="56"/>
  <c r="Q95" i="56"/>
  <c r="AD95" i="56"/>
  <c r="AP7" i="55" a="1"/>
  <c r="AP7" i="55"/>
  <c r="R114" i="56"/>
  <c r="Q114" i="56"/>
  <c r="AD114" i="56"/>
  <c r="AP16" i="55" a="1"/>
  <c r="AP16" i="55"/>
  <c r="R88" i="56"/>
  <c r="Q88" i="56"/>
  <c r="AD88" i="56"/>
  <c r="AP71" i="55" a="1"/>
  <c r="AP71" i="55"/>
  <c r="R19" i="56"/>
  <c r="Q19" i="56"/>
  <c r="AD19" i="56"/>
  <c r="AP60" i="55" a="1"/>
  <c r="AP60" i="55"/>
  <c r="R76" i="56"/>
  <c r="Q76" i="56"/>
  <c r="AD76" i="56"/>
  <c r="AP58" i="55" a="1"/>
  <c r="AP58" i="55"/>
  <c r="R53" i="56"/>
  <c r="Q53" i="56"/>
  <c r="AD53" i="56"/>
  <c r="AP55" i="55" a="1"/>
  <c r="AP55" i="55"/>
  <c r="R22" i="56"/>
  <c r="Q22" i="56"/>
  <c r="AD22" i="56"/>
  <c r="AP13" i="55" a="1"/>
  <c r="AP13" i="55"/>
  <c r="R128" i="56"/>
  <c r="Q128" i="56"/>
  <c r="AD128" i="56"/>
  <c r="AP79" i="55" a="1"/>
  <c r="AP79" i="55"/>
  <c r="R110" i="56"/>
  <c r="Q110" i="56"/>
  <c r="AD110" i="56"/>
  <c r="AP27" i="55" a="1"/>
  <c r="AP27" i="55"/>
  <c r="R129" i="56"/>
  <c r="Q129" i="56"/>
  <c r="AD129" i="56"/>
  <c r="AP68" i="55" a="1"/>
  <c r="AP68" i="55"/>
  <c r="R24" i="56"/>
  <c r="Q24" i="56"/>
  <c r="AD24" i="56"/>
  <c r="AP51" i="55" a="1"/>
  <c r="AP51" i="55"/>
  <c r="R41" i="56"/>
  <c r="Q41" i="56"/>
  <c r="AD41" i="56"/>
  <c r="AP78" i="55" a="1"/>
  <c r="AP78" i="55"/>
  <c r="R77" i="56"/>
  <c r="Q77" i="56"/>
  <c r="AD77" i="56"/>
  <c r="AP23" i="55" a="1"/>
  <c r="AP23" i="55"/>
  <c r="R38" i="56"/>
  <c r="Q38" i="56"/>
  <c r="AD38" i="56"/>
  <c r="AP14" i="55" a="1"/>
  <c r="AP14" i="55"/>
  <c r="R120" i="56"/>
  <c r="Q120" i="56"/>
  <c r="AD120" i="56"/>
  <c r="AP63" i="55" a="1"/>
  <c r="AP63" i="55"/>
  <c r="R34" i="56"/>
  <c r="Q34" i="56"/>
  <c r="AD34" i="56"/>
  <c r="AP21" i="55" a="1"/>
  <c r="AP21" i="55"/>
  <c r="R126" i="56"/>
  <c r="Q126" i="56"/>
  <c r="AD126" i="56"/>
  <c r="AP57" i="55" a="1"/>
  <c r="AP57" i="55"/>
  <c r="R56" i="56"/>
  <c r="Q56" i="56"/>
  <c r="AD56" i="56"/>
  <c r="AP81" i="55" a="1"/>
  <c r="AP81" i="55"/>
  <c r="R115" i="56"/>
  <c r="Q115" i="56"/>
  <c r="AD115" i="56"/>
  <c r="AP28" i="55" a="1"/>
  <c r="AP28" i="55"/>
  <c r="R134" i="56"/>
  <c r="Q134" i="56"/>
  <c r="AD134" i="56"/>
  <c r="AP70" i="55" a="1"/>
  <c r="AP70" i="55"/>
  <c r="AP59" i="55" a="1"/>
  <c r="AP59" i="55"/>
  <c r="R131" i="56"/>
  <c r="Q131" i="56"/>
  <c r="AD131" i="56"/>
  <c r="AP19" i="55" a="1"/>
  <c r="AP19" i="55"/>
  <c r="R80" i="56"/>
  <c r="Q80" i="56"/>
  <c r="AD80" i="56"/>
  <c r="AP53" i="55" a="1"/>
  <c r="AP53" i="55"/>
  <c r="R108" i="56"/>
  <c r="Q108" i="56"/>
  <c r="AD108" i="56"/>
  <c r="AP87" i="55" a="1"/>
  <c r="AP87" i="55"/>
  <c r="AP84" i="55" a="1"/>
  <c r="AP84" i="55"/>
  <c r="R36" i="56"/>
  <c r="Q36" i="56"/>
  <c r="AD36" i="56"/>
  <c r="AP31" i="55" a="1"/>
  <c r="AP31" i="55"/>
  <c r="R127" i="56"/>
  <c r="Q127" i="56"/>
  <c r="AD127" i="56"/>
  <c r="AP77" i="55" a="1"/>
  <c r="AP77" i="55"/>
  <c r="AP76" i="55" a="1"/>
  <c r="AP76" i="55"/>
  <c r="R89" i="56"/>
  <c r="Q89" i="56"/>
  <c r="AD89" i="56"/>
  <c r="AP67" i="55" a="1"/>
  <c r="AP67" i="55"/>
  <c r="R23" i="56"/>
  <c r="Q23" i="56"/>
  <c r="AD23" i="56"/>
  <c r="AP9" i="55" a="1"/>
  <c r="AP9" i="55"/>
  <c r="R54" i="56"/>
  <c r="Q54" i="56"/>
  <c r="AD54" i="56"/>
  <c r="AP8" i="55" a="1"/>
  <c r="AP8" i="55"/>
  <c r="R125" i="56"/>
  <c r="Q125" i="56"/>
  <c r="AD125" i="56"/>
  <c r="AX7" i="55" a="1"/>
  <c r="AX7" i="55"/>
  <c r="N114" i="56"/>
  <c r="M114" i="56"/>
  <c r="AB114" i="56"/>
  <c r="AX53" i="55" a="1"/>
  <c r="AX53" i="55"/>
  <c r="N108" i="56"/>
  <c r="M108" i="56"/>
  <c r="AB108" i="56"/>
  <c r="AX55" i="55" a="1"/>
  <c r="AX55" i="55"/>
  <c r="N22" i="56"/>
  <c r="M22" i="56"/>
  <c r="AB22" i="56"/>
  <c r="AX20" i="55" a="1"/>
  <c r="AX20" i="55"/>
  <c r="N51" i="56"/>
  <c r="M51" i="56"/>
  <c r="AB51" i="56"/>
  <c r="AX64" i="55" a="1"/>
  <c r="AX64" i="55"/>
  <c r="N73" i="56"/>
  <c r="M73" i="56"/>
  <c r="AB73" i="56"/>
  <c r="AX71" i="55" a="1"/>
  <c r="AX71" i="55"/>
  <c r="N19" i="56"/>
  <c r="M19" i="56"/>
  <c r="AB19" i="56"/>
  <c r="AX15" i="55" a="1"/>
  <c r="AX15" i="55"/>
  <c r="N113" i="56"/>
  <c r="M113" i="56"/>
  <c r="AB113" i="56"/>
  <c r="AH23" i="55" a="1"/>
  <c r="AH23" i="55"/>
  <c r="L38" i="56"/>
  <c r="K38" i="56"/>
  <c r="AA38" i="56"/>
  <c r="AH8" i="55" a="1"/>
  <c r="AH8" i="55"/>
  <c r="L125" i="56"/>
  <c r="K125" i="56"/>
  <c r="AA125" i="56"/>
  <c r="AH13" i="55" a="1"/>
  <c r="AH13" i="55"/>
  <c r="L128" i="56"/>
  <c r="K128" i="56"/>
  <c r="AA128" i="56"/>
  <c r="AH56" i="55" a="1"/>
  <c r="AH56" i="55"/>
  <c r="L81" i="56"/>
  <c r="K81" i="56"/>
  <c r="AA81" i="56"/>
  <c r="AH62" i="55" a="1"/>
  <c r="AH62" i="55"/>
  <c r="L95" i="56"/>
  <c r="K95" i="56"/>
  <c r="AA95" i="56"/>
  <c r="AH9" i="55" a="1"/>
  <c r="AH9" i="55"/>
  <c r="L54" i="56"/>
  <c r="K54" i="56"/>
  <c r="AA54" i="56"/>
  <c r="AH68" i="55" a="1"/>
  <c r="AH68" i="55"/>
  <c r="L24" i="56"/>
  <c r="K24" i="56"/>
  <c r="AA24" i="56"/>
  <c r="AH16" i="55" a="1"/>
  <c r="AH16" i="55"/>
  <c r="L88" i="56"/>
  <c r="K88" i="56"/>
  <c r="AA88" i="56"/>
  <c r="AX8" i="55" a="1"/>
  <c r="AX8" i="55"/>
  <c r="N125" i="56"/>
  <c r="M125" i="56"/>
  <c r="AB125" i="56"/>
  <c r="AX13" i="55" a="1"/>
  <c r="AX13" i="55"/>
  <c r="N128" i="56"/>
  <c r="M128" i="56"/>
  <c r="AB128" i="56"/>
  <c r="AX56" i="55" a="1"/>
  <c r="AX56" i="55"/>
  <c r="N81" i="56"/>
  <c r="M81" i="56"/>
  <c r="AB81" i="56"/>
  <c r="AX62" i="55" a="1"/>
  <c r="AX62" i="55"/>
  <c r="N95" i="56"/>
  <c r="M95" i="56"/>
  <c r="AB95" i="56"/>
  <c r="AX9" i="55" a="1"/>
  <c r="AX9" i="55"/>
  <c r="N54" i="56"/>
  <c r="M54" i="56"/>
  <c r="AB54" i="56"/>
  <c r="AX68" i="55" a="1"/>
  <c r="AX68" i="55"/>
  <c r="N24" i="56"/>
  <c r="M24" i="56"/>
  <c r="AB24" i="56"/>
  <c r="AX16" i="55" a="1"/>
  <c r="AX16" i="55"/>
  <c r="N88" i="56"/>
  <c r="M88" i="56"/>
  <c r="AB88" i="56"/>
  <c r="AH51" i="55" a="1"/>
  <c r="AH51" i="55"/>
  <c r="L41" i="56"/>
  <c r="K41" i="56"/>
  <c r="AA41" i="56"/>
  <c r="AH54" i="55" a="1"/>
  <c r="AH54" i="55"/>
  <c r="L75" i="56"/>
  <c r="K75" i="56"/>
  <c r="AA75" i="56"/>
  <c r="AH57" i="55" a="1"/>
  <c r="AH57" i="55"/>
  <c r="L56" i="56"/>
  <c r="K56" i="56"/>
  <c r="AA56" i="56"/>
  <c r="AH60" i="55" a="1"/>
  <c r="AH60" i="55"/>
  <c r="L76" i="56"/>
  <c r="K76" i="56"/>
  <c r="AA76" i="56"/>
  <c r="AH22" i="55" a="1"/>
  <c r="AH22" i="55"/>
  <c r="L92" i="56"/>
  <c r="K92" i="56"/>
  <c r="AA92" i="56"/>
  <c r="AH69" i="55" a="1"/>
  <c r="AH69" i="55"/>
  <c r="L18" i="56"/>
  <c r="K18" i="56"/>
  <c r="AA18" i="56"/>
  <c r="AH14" i="55" a="1"/>
  <c r="AH14" i="55"/>
  <c r="L120" i="56"/>
  <c r="K120" i="56"/>
  <c r="AA120" i="56"/>
  <c r="AX51" i="55" a="1"/>
  <c r="AX51" i="55"/>
  <c r="N41" i="56"/>
  <c r="M41" i="56"/>
  <c r="AB41" i="56"/>
  <c r="AX54" i="55" a="1"/>
  <c r="AX54" i="55"/>
  <c r="N75" i="56"/>
  <c r="M75" i="56"/>
  <c r="AB75" i="56"/>
  <c r="AX57" i="55" a="1"/>
  <c r="AX57" i="55"/>
  <c r="N56" i="56"/>
  <c r="M56" i="56"/>
  <c r="AB56" i="56"/>
  <c r="AX60" i="55" a="1"/>
  <c r="AX60" i="55"/>
  <c r="N76" i="56"/>
  <c r="M76" i="56"/>
  <c r="AB76" i="56"/>
  <c r="AX22" i="55" a="1"/>
  <c r="AX22" i="55"/>
  <c r="N92" i="56"/>
  <c r="M92" i="56"/>
  <c r="AB92" i="56"/>
  <c r="AX69" i="55" a="1"/>
  <c r="AX69" i="55"/>
  <c r="N18" i="56"/>
  <c r="M18" i="56"/>
  <c r="AB18" i="56"/>
  <c r="AX14" i="55" a="1"/>
  <c r="AX14" i="55"/>
  <c r="N120" i="56"/>
  <c r="M120" i="56"/>
  <c r="AB120" i="56"/>
  <c r="AH52" i="55" a="1"/>
  <c r="AH52" i="55"/>
  <c r="L111" i="56"/>
  <c r="K111" i="56"/>
  <c r="AA111" i="56"/>
  <c r="AH19" i="55" a="1"/>
  <c r="AH19" i="55"/>
  <c r="L80" i="56"/>
  <c r="K80" i="56"/>
  <c r="AA80" i="56"/>
  <c r="AH58" i="55" a="1"/>
  <c r="AH58" i="55"/>
  <c r="L53" i="56"/>
  <c r="K53" i="56"/>
  <c r="AA53" i="56"/>
  <c r="AH61" i="55" a="1"/>
  <c r="AH61" i="55"/>
  <c r="L130" i="56"/>
  <c r="K130" i="56"/>
  <c r="AA130" i="56"/>
  <c r="AH63" i="55" a="1"/>
  <c r="AH63" i="55"/>
  <c r="L34" i="56"/>
  <c r="K34" i="56"/>
  <c r="AA34" i="56"/>
  <c r="AH66" i="55" a="1"/>
  <c r="AH66" i="55"/>
  <c r="L132" i="56"/>
  <c r="K132" i="56"/>
  <c r="AA132" i="56"/>
  <c r="AH70" i="55" a="1"/>
  <c r="AH70" i="55"/>
  <c r="AX52" i="55" a="1"/>
  <c r="AX52" i="55"/>
  <c r="N111" i="56"/>
  <c r="M111" i="56"/>
  <c r="AB111" i="56"/>
  <c r="AX19" i="55" a="1"/>
  <c r="AX19" i="55"/>
  <c r="N80" i="56"/>
  <c r="M80" i="56"/>
  <c r="AB80" i="56"/>
  <c r="AX58" i="55" a="1"/>
  <c r="AX58" i="55"/>
  <c r="N53" i="56"/>
  <c r="M53" i="56"/>
  <c r="AB53" i="56"/>
  <c r="AX61" i="55" a="1"/>
  <c r="AX61" i="55"/>
  <c r="N130" i="56"/>
  <c r="M130" i="56"/>
  <c r="AB130" i="56"/>
  <c r="AX63" i="55" a="1"/>
  <c r="AX63" i="55"/>
  <c r="N34" i="56"/>
  <c r="M34" i="56"/>
  <c r="AB34" i="56"/>
  <c r="AX66" i="55" a="1"/>
  <c r="AX66" i="55"/>
  <c r="N132" i="56"/>
  <c r="M132" i="56"/>
  <c r="AB132" i="56"/>
  <c r="AX70" i="55" a="1"/>
  <c r="AX70" i="55"/>
  <c r="AE32" i="55" a="1"/>
  <c r="AE32" i="55"/>
  <c r="U74" i="56"/>
  <c r="AF74" i="56"/>
  <c r="M32" i="55" a="1"/>
  <c r="M32" i="55"/>
  <c r="H74" i="56"/>
  <c r="X74" i="56"/>
  <c r="W58" i="55"/>
  <c r="W56" i="55"/>
  <c r="O81" i="56"/>
  <c r="AC81" i="56"/>
  <c r="W69" i="55"/>
  <c r="O18" i="56"/>
  <c r="AC18" i="56"/>
  <c r="W22" i="55"/>
  <c r="W60" i="55"/>
  <c r="W62" i="55"/>
  <c r="W55" i="55"/>
  <c r="W67" i="55"/>
  <c r="W52" i="55"/>
  <c r="W63" i="55"/>
  <c r="W20" i="55"/>
  <c r="W71" i="55"/>
  <c r="W66" i="55"/>
  <c r="W53" i="55"/>
  <c r="W61" i="55"/>
  <c r="W13" i="55"/>
  <c r="W51" i="55"/>
  <c r="R21" i="55" a="1"/>
  <c r="R21" i="55"/>
  <c r="P126" i="56"/>
  <c r="W7" i="55"/>
  <c r="O7" i="55" a="1"/>
  <c r="O7" i="55"/>
  <c r="J114" i="56"/>
  <c r="Z114" i="56"/>
  <c r="W54" i="55"/>
  <c r="O23" i="55" a="1"/>
  <c r="O23" i="55"/>
  <c r="J38" i="56"/>
  <c r="Z38" i="56"/>
  <c r="W23" i="55"/>
  <c r="W57" i="55"/>
  <c r="R28" i="55" a="1"/>
  <c r="R28" i="55"/>
  <c r="P134" i="56"/>
  <c r="R56" i="55" a="1"/>
  <c r="R56" i="55"/>
  <c r="P81" i="56"/>
  <c r="W19" i="55"/>
  <c r="O8" i="55" a="1"/>
  <c r="O8" i="55"/>
  <c r="J125" i="56"/>
  <c r="Z125" i="56"/>
  <c r="W8" i="55"/>
  <c r="W15" i="55"/>
  <c r="O15" i="55" a="1"/>
  <c r="O15" i="55"/>
  <c r="J113" i="56"/>
  <c r="Z113" i="56"/>
  <c r="O14" i="55" a="1"/>
  <c r="O14" i="55"/>
  <c r="J120" i="56"/>
  <c r="Z120" i="56"/>
  <c r="W14" i="55"/>
  <c r="W65" i="55"/>
  <c r="R65" i="55" a="1"/>
  <c r="R65" i="55"/>
  <c r="R74" i="55" a="1"/>
  <c r="R74" i="55"/>
  <c r="P66" i="56"/>
  <c r="R73" i="55" a="1"/>
  <c r="R73" i="55"/>
  <c r="W70" i="55"/>
  <c r="AE19" i="55" a="1"/>
  <c r="AE19" i="55"/>
  <c r="AE21" i="55" a="1"/>
  <c r="AE21" i="55"/>
  <c r="AE57" i="55" a="1"/>
  <c r="AE57" i="55"/>
  <c r="AE68" i="55" a="1"/>
  <c r="AE68" i="55"/>
  <c r="AE55" i="55" a="1"/>
  <c r="AE55" i="55"/>
  <c r="AE51" i="55" a="1"/>
  <c r="AE51" i="55"/>
  <c r="AE62" i="55" a="1"/>
  <c r="AE62" i="55"/>
  <c r="AE70" i="55" a="1"/>
  <c r="AE70" i="55"/>
  <c r="AE27" i="55" a="1"/>
  <c r="AE27" i="55"/>
  <c r="AE16" i="55" a="1"/>
  <c r="AE16" i="55"/>
  <c r="AE29" i="55" a="1"/>
  <c r="AE29" i="55"/>
  <c r="AE25" i="55" a="1"/>
  <c r="AE25" i="55"/>
  <c r="AE87" i="55" a="1"/>
  <c r="AE87" i="55"/>
  <c r="AE54" i="55" a="1"/>
  <c r="AE54" i="55"/>
  <c r="AE60" i="55" a="1"/>
  <c r="AE60" i="55"/>
  <c r="AE9" i="55" a="1"/>
  <c r="AE9" i="55"/>
  <c r="AE67" i="55" a="1"/>
  <c r="AE67" i="55"/>
  <c r="AE14" i="55" a="1"/>
  <c r="AE14" i="55"/>
  <c r="AE81" i="55" a="1"/>
  <c r="AE81" i="55"/>
  <c r="AE52" i="55" a="1"/>
  <c r="AE52" i="55"/>
  <c r="AE22" i="55" a="1"/>
  <c r="AE22" i="55"/>
  <c r="AE74" i="55" a="1"/>
  <c r="AE74" i="55"/>
  <c r="AE77" i="55" a="1"/>
  <c r="AE77" i="55"/>
  <c r="AE31" i="55" a="1"/>
  <c r="AE31" i="55"/>
  <c r="AE85" i="55" a="1"/>
  <c r="AE85" i="55"/>
  <c r="AE88" i="55" a="1"/>
  <c r="AE88" i="55"/>
  <c r="AE7" i="55" a="1"/>
  <c r="AE7" i="55"/>
  <c r="AE58" i="55" a="1"/>
  <c r="AE58" i="55"/>
  <c r="AE71" i="55" a="1"/>
  <c r="AE71" i="55"/>
  <c r="AE15" i="55" a="1"/>
  <c r="AE15" i="55"/>
  <c r="AE75" i="55" a="1"/>
  <c r="AE75" i="55"/>
  <c r="AE76" i="55" a="1"/>
  <c r="AE76" i="55"/>
  <c r="AE82" i="55" a="1"/>
  <c r="AE82" i="55"/>
  <c r="AE61" i="55" a="1"/>
  <c r="AE61" i="55"/>
  <c r="AE63" i="55" a="1"/>
  <c r="AE63" i="55"/>
  <c r="AE65" i="55" a="1"/>
  <c r="AE65" i="55"/>
  <c r="Z65" i="55" a="1"/>
  <c r="Z65" i="55"/>
  <c r="AE79" i="55" a="1"/>
  <c r="AE79" i="55"/>
  <c r="AE53" i="55" a="1"/>
  <c r="AE53" i="55"/>
  <c r="AE20" i="55" a="1"/>
  <c r="AE20" i="55"/>
  <c r="AE73" i="55" a="1"/>
  <c r="AE73" i="55"/>
  <c r="Z73" i="55" a="1"/>
  <c r="Z73" i="55"/>
  <c r="AE28" i="55" a="1"/>
  <c r="AE28" i="55"/>
  <c r="AE23" i="55" a="1"/>
  <c r="AE23" i="55"/>
  <c r="AE24" i="55" a="1"/>
  <c r="AE24" i="55"/>
  <c r="Z24" i="55" a="1"/>
  <c r="Z24" i="55"/>
  <c r="AE78" i="55" a="1"/>
  <c r="AE78" i="55"/>
  <c r="AE83" i="55" a="1"/>
  <c r="AE83" i="55"/>
  <c r="AE86" i="55" a="1"/>
  <c r="AE86" i="55"/>
  <c r="AE8" i="55" a="1"/>
  <c r="AE8" i="55"/>
  <c r="AE64" i="55" a="1"/>
  <c r="AE64" i="55"/>
  <c r="AE66" i="55" a="1"/>
  <c r="AE66" i="55"/>
  <c r="AE69" i="55" a="1"/>
  <c r="AE69" i="55"/>
  <c r="AE72" i="55" a="1"/>
  <c r="AE72" i="55"/>
  <c r="AE80" i="55" a="1"/>
  <c r="AE80" i="55"/>
  <c r="AE13" i="55" a="1"/>
  <c r="AE13" i="55"/>
  <c r="AE56" i="55" a="1"/>
  <c r="AE56" i="55"/>
  <c r="AE59" i="55" a="1"/>
  <c r="AE59" i="55"/>
  <c r="AE30" i="55" a="1"/>
  <c r="AE30" i="55"/>
  <c r="AE84" i="55" a="1"/>
  <c r="AE84" i="55"/>
  <c r="R76" i="55" a="1"/>
  <c r="R76" i="55"/>
  <c r="P89" i="56"/>
  <c r="R83" i="55" a="1"/>
  <c r="R83" i="55"/>
  <c r="P112" i="56"/>
  <c r="R88" i="55" a="1"/>
  <c r="R88" i="55"/>
  <c r="P58" i="56"/>
  <c r="R77" i="55" a="1"/>
  <c r="R77" i="55"/>
  <c r="R81" i="55" a="1"/>
  <c r="R81" i="55"/>
  <c r="P115" i="56"/>
  <c r="R80" i="55" a="1"/>
  <c r="R80" i="55"/>
  <c r="P83" i="56"/>
  <c r="R79" i="55" a="1"/>
  <c r="R79" i="55"/>
  <c r="P110" i="56"/>
  <c r="R82" i="55" a="1"/>
  <c r="R82" i="55"/>
  <c r="P133" i="56"/>
  <c r="R24" i="55" a="1"/>
  <c r="R24" i="55"/>
  <c r="R78" i="55" a="1"/>
  <c r="R78" i="55"/>
  <c r="P77" i="56"/>
  <c r="R87" i="55" a="1"/>
  <c r="R87" i="55"/>
  <c r="R31" i="55" a="1"/>
  <c r="R31" i="55"/>
  <c r="P127" i="56"/>
  <c r="R85" i="55" a="1"/>
  <c r="R85" i="55"/>
  <c r="P43" i="56"/>
  <c r="R30" i="55" a="1"/>
  <c r="R30" i="55"/>
  <c r="P72" i="56"/>
  <c r="R84" i="55" a="1"/>
  <c r="R84" i="55"/>
  <c r="P36" i="56"/>
  <c r="R25" i="55" a="1"/>
  <c r="R25" i="55"/>
  <c r="P35" i="56"/>
  <c r="R29" i="55" a="1"/>
  <c r="R29" i="55"/>
  <c r="P39" i="56"/>
  <c r="R86" i="55" a="1"/>
  <c r="R86" i="55"/>
  <c r="P40" i="56"/>
  <c r="W68" i="55"/>
  <c r="R75" i="55" a="1"/>
  <c r="R75" i="55"/>
  <c r="P91" i="56"/>
  <c r="W64" i="55"/>
  <c r="O16" i="55" a="1"/>
  <c r="O16" i="55"/>
  <c r="J88" i="56"/>
  <c r="Z88" i="56"/>
  <c r="W16" i="55"/>
  <c r="R59" i="55" a="1"/>
  <c r="R59" i="55"/>
  <c r="P131" i="56"/>
  <c r="R27" i="55" a="1"/>
  <c r="R27" i="55"/>
  <c r="P129" i="56"/>
  <c r="W9" i="55"/>
  <c r="O9" i="55" a="1"/>
  <c r="O9" i="55"/>
  <c r="J54" i="56"/>
  <c r="Z54" i="56"/>
  <c r="R72" i="55" a="1"/>
  <c r="R72" i="55"/>
  <c r="P78" i="56"/>
  <c r="M11" i="56"/>
  <c r="BF3" i="55" a="1"/>
  <c r="BF3" i="55"/>
  <c r="T71" i="56"/>
  <c r="W40" i="55"/>
  <c r="K11" i="56"/>
  <c r="AH3" i="55" a="1"/>
  <c r="AH3" i="55"/>
  <c r="L71" i="56"/>
  <c r="K32" i="56"/>
  <c r="AP3" i="55" a="1"/>
  <c r="AP3" i="55"/>
  <c r="R71" i="56"/>
  <c r="E57" i="28"/>
  <c r="E3" i="32" a="1"/>
  <c r="E3" i="32"/>
  <c r="E10" i="32" a="1"/>
  <c r="E10" i="32"/>
  <c r="E6" i="32" a="1"/>
  <c r="E6" i="32"/>
  <c r="E9" i="32" a="1"/>
  <c r="E9" i="32"/>
  <c r="E11" i="32" a="1"/>
  <c r="E11" i="32"/>
  <c r="E4" i="32" a="1"/>
  <c r="E4" i="32"/>
  <c r="E8" i="32" a="1"/>
  <c r="E8" i="32"/>
  <c r="H3" i="32"/>
  <c r="J5" i="32"/>
  <c r="H4" i="32"/>
  <c r="H10" i="32"/>
  <c r="J6" i="32"/>
  <c r="J8" i="32"/>
  <c r="H5" i="32"/>
  <c r="J9" i="32"/>
  <c r="H6" i="32"/>
  <c r="J3" i="32"/>
  <c r="J10" i="32"/>
  <c r="H8" i="32"/>
  <c r="J11" i="32"/>
  <c r="H9" i="32"/>
  <c r="I9" i="32"/>
  <c r="I3" i="32"/>
  <c r="I4" i="32"/>
  <c r="H11" i="32"/>
  <c r="I5" i="32"/>
  <c r="I6" i="32"/>
  <c r="I8" i="32"/>
  <c r="I10" i="32"/>
  <c r="J4" i="32"/>
  <c r="I11" i="32"/>
  <c r="W43" i="55"/>
  <c r="O44" i="56"/>
  <c r="AC44" i="56"/>
  <c r="W3" i="55"/>
  <c r="O71" i="56"/>
  <c r="AC71" i="56"/>
  <c r="W35" i="55"/>
  <c r="W17" i="55"/>
  <c r="W26" i="55"/>
  <c r="O63" i="56"/>
  <c r="AC63" i="56"/>
  <c r="W48" i="55"/>
  <c r="O45" i="56"/>
  <c r="AC45" i="56"/>
  <c r="W34" i="55"/>
  <c r="O45" i="55" a="1"/>
  <c r="O45" i="55"/>
  <c r="J57" i="56"/>
  <c r="Z57" i="56"/>
  <c r="H2" i="32"/>
  <c r="G30" i="47"/>
  <c r="G15" i="47"/>
  <c r="G17" i="47"/>
  <c r="G5" i="47"/>
  <c r="G29" i="47"/>
  <c r="H3" i="47"/>
  <c r="H5" i="47"/>
  <c r="H16" i="47"/>
  <c r="H22" i="47"/>
  <c r="G8" i="47"/>
  <c r="H28" i="47"/>
  <c r="H7" i="47"/>
  <c r="O33" i="55" a="1"/>
  <c r="O33" i="55"/>
  <c r="H8" i="47"/>
  <c r="G27" i="47"/>
  <c r="G28" i="47"/>
  <c r="G22" i="47"/>
  <c r="G7" i="47"/>
  <c r="H20" i="47"/>
  <c r="G6" i="47"/>
  <c r="G11" i="47"/>
  <c r="H19" i="47"/>
  <c r="H26" i="47"/>
  <c r="H15" i="47"/>
  <c r="G9" i="47"/>
  <c r="G3" i="47"/>
  <c r="G26" i="47"/>
  <c r="G18" i="47"/>
  <c r="H18" i="47"/>
  <c r="H17" i="47"/>
  <c r="H25" i="47"/>
  <c r="H11" i="47"/>
  <c r="G24" i="47"/>
  <c r="G4" i="47"/>
  <c r="H12" i="47"/>
  <c r="H21" i="47"/>
  <c r="H13" i="47"/>
  <c r="H24" i="47"/>
  <c r="G13" i="47"/>
  <c r="H29" i="47"/>
  <c r="H2" i="47"/>
  <c r="G25" i="47"/>
  <c r="H4" i="47"/>
  <c r="G23" i="47"/>
  <c r="H30" i="47"/>
  <c r="H27" i="47"/>
  <c r="G21" i="47"/>
  <c r="W42" i="55"/>
  <c r="W50" i="55"/>
  <c r="W44" i="55"/>
  <c r="O79" i="56"/>
  <c r="AC79" i="56"/>
  <c r="W38" i="55"/>
  <c r="O65" i="56"/>
  <c r="AC65" i="56"/>
  <c r="O10" i="55" a="1"/>
  <c r="O10" i="55"/>
  <c r="J93" i="56"/>
  <c r="Z93" i="56"/>
  <c r="W37" i="55"/>
  <c r="O107" i="56"/>
  <c r="AC107" i="56"/>
  <c r="W10" i="55"/>
  <c r="O93" i="56"/>
  <c r="AC93" i="56"/>
  <c r="W36" i="55"/>
  <c r="W47" i="55"/>
  <c r="O46" i="56"/>
  <c r="AC46" i="56"/>
  <c r="O42" i="55" a="1"/>
  <c r="O42" i="55"/>
  <c r="J21" i="56"/>
  <c r="Z21" i="56"/>
  <c r="W6" i="55"/>
  <c r="O64" i="56"/>
  <c r="AC64" i="56"/>
  <c r="W4" i="55"/>
  <c r="W12" i="55"/>
  <c r="O42" i="56"/>
  <c r="AC42" i="56"/>
  <c r="W41" i="55"/>
  <c r="O109" i="56"/>
  <c r="AC109" i="56"/>
  <c r="W5" i="55"/>
  <c r="W33" i="55"/>
  <c r="W18" i="55"/>
  <c r="O52" i="56"/>
  <c r="AC52" i="56"/>
  <c r="W32" i="55"/>
  <c r="W46" i="55"/>
  <c r="O26" i="56"/>
  <c r="AC26" i="56"/>
  <c r="AE35" i="55" a="1"/>
  <c r="AE35" i="55"/>
  <c r="AE38" i="55" a="1"/>
  <c r="AE38" i="55"/>
  <c r="U65" i="56"/>
  <c r="AF65" i="56"/>
  <c r="AE40" i="55" a="1"/>
  <c r="AE40" i="55"/>
  <c r="U82" i="56"/>
  <c r="AF82" i="56"/>
  <c r="AE3" i="55" a="1"/>
  <c r="AE3" i="55"/>
  <c r="U71" i="56"/>
  <c r="AF71" i="56"/>
  <c r="AE49" i="55" a="1"/>
  <c r="AE49" i="55"/>
  <c r="U25" i="56"/>
  <c r="AF25" i="56"/>
  <c r="AE48" i="55" a="1"/>
  <c r="AE48" i="55"/>
  <c r="U45" i="56"/>
  <c r="AF45" i="56"/>
  <c r="AE18" i="55" a="1"/>
  <c r="AE18" i="55"/>
  <c r="AE11" i="55" a="1"/>
  <c r="AE11" i="55"/>
  <c r="U90" i="56"/>
  <c r="AF90" i="56"/>
  <c r="AE17" i="55" a="1"/>
  <c r="AE17" i="55"/>
  <c r="U94" i="56"/>
  <c r="AF94" i="56"/>
  <c r="AE26" i="55" a="1"/>
  <c r="AE26" i="55"/>
  <c r="U63" i="56"/>
  <c r="AF63" i="56"/>
  <c r="AE50" i="55" a="1"/>
  <c r="AE50" i="55"/>
  <c r="U135" i="56"/>
  <c r="AF135" i="56"/>
  <c r="AE37" i="55" a="1"/>
  <c r="AE37" i="55"/>
  <c r="U107" i="56"/>
  <c r="AF107" i="56"/>
  <c r="AE41" i="55" a="1"/>
  <c r="AE41" i="55"/>
  <c r="U109" i="56"/>
  <c r="AF109" i="56"/>
  <c r="AE36" i="55" a="1"/>
  <c r="AE36" i="55"/>
  <c r="AE44" i="55" a="1"/>
  <c r="AE44" i="55"/>
  <c r="U79" i="56"/>
  <c r="AF79" i="56"/>
  <c r="AE46" i="55" a="1"/>
  <c r="AE46" i="55"/>
  <c r="U26" i="56"/>
  <c r="AF26" i="56"/>
  <c r="AE47" i="55" a="1"/>
  <c r="AE47" i="55"/>
  <c r="AE4" i="55" a="1"/>
  <c r="AE4" i="55"/>
  <c r="AE39" i="55" a="1"/>
  <c r="AE39" i="55"/>
  <c r="W45" i="55"/>
  <c r="O57" i="56"/>
  <c r="AC57" i="56"/>
  <c r="AE5" i="55" a="1"/>
  <c r="AE5" i="55"/>
  <c r="U55" i="56"/>
  <c r="AF55" i="56"/>
  <c r="AE6" i="55" a="1"/>
  <c r="AE6" i="55"/>
  <c r="U64" i="56"/>
  <c r="AF64" i="56"/>
  <c r="AE12" i="55" a="1"/>
  <c r="AE12" i="55"/>
  <c r="U42" i="56"/>
  <c r="AF42" i="56"/>
  <c r="AE33" i="55" a="1"/>
  <c r="AE33" i="55"/>
  <c r="U37" i="56"/>
  <c r="AF37" i="56"/>
  <c r="AE10" i="55" a="1"/>
  <c r="AE10" i="55"/>
  <c r="U93" i="56"/>
  <c r="AF93" i="56"/>
  <c r="AE34" i="55" a="1"/>
  <c r="AE34" i="55"/>
  <c r="Z34" i="55" a="1"/>
  <c r="Z34" i="55"/>
  <c r="AE45" i="55" a="1"/>
  <c r="AE45" i="55"/>
  <c r="AE42" i="55" a="1"/>
  <c r="AE42" i="55"/>
  <c r="U21" i="56"/>
  <c r="AF21" i="56"/>
  <c r="AE43" i="55" a="1"/>
  <c r="AE43" i="55"/>
  <c r="U44" i="56"/>
  <c r="AF44" i="56"/>
  <c r="O50" i="55" a="1"/>
  <c r="O50" i="55"/>
  <c r="J135" i="56"/>
  <c r="Z135" i="56"/>
  <c r="M50" i="55" a="1"/>
  <c r="M50" i="55"/>
  <c r="H135" i="56"/>
  <c r="X135" i="56"/>
  <c r="O36" i="55" a="1"/>
  <c r="O36" i="55"/>
  <c r="N5" i="55" a="1"/>
  <c r="N5" i="55"/>
  <c r="I55" i="56"/>
  <c r="Y55" i="56"/>
  <c r="M45" i="55" a="1"/>
  <c r="M45" i="55"/>
  <c r="H57" i="56"/>
  <c r="X57" i="56"/>
  <c r="N34" i="55" a="1"/>
  <c r="N34" i="55"/>
  <c r="I6" i="56"/>
  <c r="M37" i="55" a="1"/>
  <c r="M37" i="55"/>
  <c r="H107" i="56"/>
  <c r="X107" i="56"/>
  <c r="M18" i="55" a="1"/>
  <c r="M18" i="55"/>
  <c r="H52" i="56"/>
  <c r="X52" i="56"/>
  <c r="N40" i="55" a="1"/>
  <c r="N40" i="55"/>
  <c r="I82" i="56"/>
  <c r="Y82" i="56"/>
  <c r="E50" i="28"/>
  <c r="E51" i="28"/>
  <c r="W39" i="55"/>
  <c r="W11" i="55"/>
  <c r="O90" i="56"/>
  <c r="AC90" i="56"/>
  <c r="N45" i="55" a="1"/>
  <c r="N45" i="55"/>
  <c r="I57" i="56"/>
  <c r="Y57" i="56"/>
  <c r="M40" i="55" a="1"/>
  <c r="M40" i="55"/>
  <c r="H82" i="56"/>
  <c r="X82" i="56"/>
  <c r="N43" i="55" a="1"/>
  <c r="N43" i="55"/>
  <c r="I44" i="56"/>
  <c r="Y44" i="56"/>
  <c r="O5" i="55" a="1"/>
  <c r="O5" i="55"/>
  <c r="N6" i="55" a="1"/>
  <c r="N6" i="55"/>
  <c r="I64" i="56"/>
  <c r="Y64" i="56"/>
  <c r="N47" i="55" a="1"/>
  <c r="N47" i="55"/>
  <c r="I46" i="56"/>
  <c r="Y46" i="56"/>
  <c r="O49" i="55" a="1"/>
  <c r="O49" i="55"/>
  <c r="J25" i="56"/>
  <c r="Z25" i="56"/>
  <c r="O6" i="55" a="1"/>
  <c r="O6" i="55"/>
  <c r="J64" i="56"/>
  <c r="Z64" i="56"/>
  <c r="N32" i="55" a="1"/>
  <c r="N32" i="55"/>
  <c r="I74" i="56"/>
  <c r="Y74" i="56"/>
  <c r="M49" i="55" a="1"/>
  <c r="M49" i="55"/>
  <c r="H25" i="56"/>
  <c r="X25" i="56"/>
  <c r="O4" i="55" a="1"/>
  <c r="O4" i="55"/>
  <c r="O47" i="55" a="1"/>
  <c r="O47" i="55"/>
  <c r="J46" i="56"/>
  <c r="Z46" i="56"/>
  <c r="O43" i="55" a="1"/>
  <c r="O43" i="55"/>
  <c r="J44" i="56"/>
  <c r="Z44" i="56"/>
  <c r="H14" i="47"/>
  <c r="G10" i="47"/>
  <c r="H10" i="47"/>
  <c r="H9" i="47"/>
  <c r="G20" i="47"/>
  <c r="H6" i="47"/>
  <c r="G2" i="47"/>
  <c r="G19" i="47"/>
  <c r="G12" i="47"/>
  <c r="G16" i="47"/>
  <c r="H23" i="47"/>
  <c r="O35" i="55" a="1"/>
  <c r="O35" i="55"/>
  <c r="N36" i="55" a="1"/>
  <c r="N36" i="55"/>
  <c r="O37" i="55" a="1"/>
  <c r="O37" i="55"/>
  <c r="J107" i="56"/>
  <c r="Z107" i="56"/>
  <c r="AH4" i="55" a="1"/>
  <c r="AH4" i="55"/>
  <c r="AX18" i="55" a="1"/>
  <c r="AX18" i="55"/>
  <c r="N52" i="56"/>
  <c r="M34" i="55" a="1"/>
  <c r="M34" i="55"/>
  <c r="H33" i="56"/>
  <c r="N10" i="55" a="1"/>
  <c r="N10" i="55"/>
  <c r="I93" i="56"/>
  <c r="Y93" i="56"/>
  <c r="M12" i="55" a="1"/>
  <c r="M12" i="55"/>
  <c r="H42" i="56"/>
  <c r="X42" i="56"/>
  <c r="O12" i="55" a="1"/>
  <c r="O12" i="55"/>
  <c r="J42" i="56"/>
  <c r="Z42" i="56"/>
  <c r="N12" i="55" a="1"/>
  <c r="N12" i="55"/>
  <c r="I42" i="56"/>
  <c r="Y42" i="56"/>
  <c r="H17" i="56"/>
  <c r="M38" i="55" a="1"/>
  <c r="M38" i="55"/>
  <c r="H65" i="56"/>
  <c r="X65" i="56"/>
  <c r="O38" i="55" a="1"/>
  <c r="O38" i="55"/>
  <c r="J65" i="56"/>
  <c r="Z65" i="56"/>
  <c r="W49" i="55"/>
  <c r="O25" i="56"/>
  <c r="AC25" i="56"/>
  <c r="O48" i="55" a="1"/>
  <c r="O48" i="55"/>
  <c r="J45" i="56"/>
  <c r="Z45" i="56"/>
  <c r="AH40" i="55" a="1"/>
  <c r="AH40" i="55"/>
  <c r="L82" i="56"/>
  <c r="M48" i="55" a="1"/>
  <c r="M48" i="55"/>
  <c r="H45" i="56"/>
  <c r="X45" i="56"/>
  <c r="AX35" i="55" a="1"/>
  <c r="AX35" i="55"/>
  <c r="M41" i="55" a="1"/>
  <c r="M41" i="55"/>
  <c r="H109" i="56"/>
  <c r="X109" i="56"/>
  <c r="O41" i="55" a="1"/>
  <c r="O41" i="55"/>
  <c r="J109" i="56"/>
  <c r="Z109" i="56"/>
  <c r="N41" i="55" a="1"/>
  <c r="N41" i="55"/>
  <c r="I109" i="56"/>
  <c r="Y109" i="56"/>
  <c r="M46" i="55" a="1"/>
  <c r="M46" i="55"/>
  <c r="H26" i="56"/>
  <c r="X26" i="56"/>
  <c r="O46" i="55" a="1"/>
  <c r="O46" i="55"/>
  <c r="J26" i="56"/>
  <c r="Z26" i="56"/>
  <c r="N46" i="55" a="1"/>
  <c r="N46" i="55"/>
  <c r="I26" i="56"/>
  <c r="Y26" i="56"/>
  <c r="O26" i="55" a="1"/>
  <c r="O26" i="55"/>
  <c r="J63" i="56"/>
  <c r="Z63" i="56"/>
  <c r="M26" i="55" a="1"/>
  <c r="M26" i="55"/>
  <c r="H63" i="56"/>
  <c r="X63" i="56"/>
  <c r="N26" i="55" a="1"/>
  <c r="N26" i="55"/>
  <c r="I63" i="56"/>
  <c r="Y63" i="56"/>
  <c r="M4" i="55" a="1"/>
  <c r="M4" i="55"/>
  <c r="O18" i="55" a="1"/>
  <c r="O18" i="55"/>
  <c r="J52" i="56"/>
  <c r="Z52" i="56"/>
  <c r="O32" i="55" a="1"/>
  <c r="O32" i="55"/>
  <c r="J74" i="56"/>
  <c r="Z74" i="56"/>
  <c r="N42" i="55" a="1"/>
  <c r="N42" i="55"/>
  <c r="I21" i="56"/>
  <c r="Y21" i="56"/>
  <c r="AX33" i="55" a="1"/>
  <c r="AX33" i="55"/>
  <c r="AH45" i="55" a="1"/>
  <c r="AH45" i="55"/>
  <c r="L57" i="56"/>
  <c r="O17" i="55" a="1"/>
  <c r="O17" i="55"/>
  <c r="J94" i="56"/>
  <c r="Z94" i="56"/>
  <c r="AH46" i="55" a="1"/>
  <c r="AH46" i="55"/>
  <c r="L26" i="56"/>
  <c r="AH6" i="55" a="1"/>
  <c r="AH6" i="55"/>
  <c r="L64" i="56"/>
  <c r="M17" i="55" a="1"/>
  <c r="M17" i="55"/>
  <c r="H94" i="56"/>
  <c r="X94" i="56"/>
  <c r="O11" i="55" a="1"/>
  <c r="O11" i="55"/>
  <c r="J90" i="56"/>
  <c r="Z90" i="56"/>
  <c r="AH17" i="55" a="1"/>
  <c r="AH17" i="55"/>
  <c r="L94" i="56"/>
  <c r="M11" i="55" a="1"/>
  <c r="M11" i="55"/>
  <c r="H90" i="56"/>
  <c r="X90" i="56"/>
  <c r="O39" i="55" a="1"/>
  <c r="O39" i="55"/>
  <c r="M39" i="55" a="1"/>
  <c r="M39" i="55"/>
  <c r="AP47" i="55" a="1"/>
  <c r="AP47" i="55"/>
  <c r="R46" i="56"/>
  <c r="N3" i="55" a="1"/>
  <c r="N3" i="55"/>
  <c r="I71" i="56"/>
  <c r="Y71" i="56"/>
  <c r="O3" i="55" a="1"/>
  <c r="O3" i="55"/>
  <c r="J71" i="56"/>
  <c r="Z71" i="56"/>
  <c r="M3" i="55" a="1"/>
  <c r="M3" i="55"/>
  <c r="H71" i="56"/>
  <c r="X71" i="56"/>
  <c r="BF50" i="55" a="1"/>
  <c r="BF50" i="55"/>
  <c r="T135" i="56"/>
  <c r="M33" i="56"/>
  <c r="AX5" i="55" a="1"/>
  <c r="AX5" i="55"/>
  <c r="AX32" i="55" a="1"/>
  <c r="AX32" i="55"/>
  <c r="N74" i="56"/>
  <c r="AX42" i="55" a="1"/>
  <c r="AX42" i="55"/>
  <c r="N21" i="56"/>
  <c r="AX48" i="55" a="1"/>
  <c r="AX48" i="55"/>
  <c r="N45" i="56"/>
  <c r="BF26" i="55" a="1"/>
  <c r="BF26" i="55"/>
  <c r="T63" i="56"/>
  <c r="AP50" i="55" a="1"/>
  <c r="AP50" i="55"/>
  <c r="R135" i="56"/>
  <c r="AH44" i="55" a="1"/>
  <c r="AH44" i="55"/>
  <c r="L79" i="56"/>
  <c r="BF45" i="55" a="1"/>
  <c r="BF45" i="55"/>
  <c r="T57" i="56"/>
  <c r="M33" i="55" a="1"/>
  <c r="M33" i="55"/>
  <c r="H37" i="56"/>
  <c r="X37" i="56"/>
  <c r="N33" i="55" a="1"/>
  <c r="N33" i="55"/>
  <c r="BF4" i="55" a="1"/>
  <c r="BF4" i="55"/>
  <c r="M44" i="55" a="1"/>
  <c r="M44" i="55"/>
  <c r="H79" i="56"/>
  <c r="X79" i="56"/>
  <c r="O44" i="55" a="1"/>
  <c r="O44" i="55"/>
  <c r="J79" i="56"/>
  <c r="Z79" i="56"/>
  <c r="AP11" i="55" a="1"/>
  <c r="AP11" i="55"/>
  <c r="R90" i="56"/>
  <c r="BF12" i="55" a="1"/>
  <c r="BF12" i="55"/>
  <c r="T42" i="56"/>
  <c r="N35" i="55" a="1"/>
  <c r="N35" i="55"/>
  <c r="AH36" i="55" a="1"/>
  <c r="AH36" i="55"/>
  <c r="AP44" i="55" a="1"/>
  <c r="AP44" i="55"/>
  <c r="R79" i="56"/>
  <c r="AX47" i="55" a="1"/>
  <c r="AX47" i="55"/>
  <c r="N46" i="56"/>
  <c r="AH38" i="55" a="1"/>
  <c r="AH38" i="55"/>
  <c r="L65" i="56"/>
  <c r="BF41" i="55" a="1"/>
  <c r="BF41" i="55"/>
  <c r="T109" i="56"/>
  <c r="AX43" i="55" a="1"/>
  <c r="AX43" i="55"/>
  <c r="N44" i="56"/>
  <c r="AX11" i="55" a="1"/>
  <c r="AX11" i="55"/>
  <c r="N90" i="56"/>
  <c r="AH12" i="55" a="1"/>
  <c r="AH12" i="55"/>
  <c r="L42" i="56"/>
  <c r="AH26" i="55" a="1"/>
  <c r="AH26" i="55"/>
  <c r="L63" i="56"/>
  <c r="AX49" i="55" a="1"/>
  <c r="AX49" i="55"/>
  <c r="N25" i="56"/>
  <c r="N38" i="55" a="1"/>
  <c r="N38" i="55"/>
  <c r="I65" i="56"/>
  <c r="Y65" i="56"/>
  <c r="AH32" i="55" a="1"/>
  <c r="AH32" i="55"/>
  <c r="L74" i="56"/>
  <c r="AH10" i="55" a="1"/>
  <c r="AH10" i="55"/>
  <c r="L93" i="56"/>
  <c r="AX36" i="55" a="1"/>
  <c r="AX36" i="55"/>
  <c r="AH47" i="55" a="1"/>
  <c r="AH47" i="55"/>
  <c r="L46" i="56"/>
  <c r="AH37" i="55" a="1"/>
  <c r="AH37" i="55"/>
  <c r="L107" i="56"/>
  <c r="AH39" i="55" a="1"/>
  <c r="AH39" i="55"/>
  <c r="AP41" i="55" a="1"/>
  <c r="AP41" i="55"/>
  <c r="R109" i="56"/>
  <c r="BF44" i="55" a="1"/>
  <c r="BF44" i="55"/>
  <c r="T79" i="56"/>
  <c r="AH11" i="55" a="1"/>
  <c r="AH11" i="55"/>
  <c r="L90" i="56"/>
  <c r="AH50" i="55" a="1"/>
  <c r="AH50" i="55"/>
  <c r="L135" i="56"/>
  <c r="G14" i="47"/>
  <c r="E10" i="28"/>
  <c r="J2" i="32"/>
  <c r="I2" i="32"/>
  <c r="BF10" i="55" a="1"/>
  <c r="BF10" i="55"/>
  <c r="T93" i="56"/>
  <c r="BF32" i="55" a="1"/>
  <c r="BF32" i="55"/>
  <c r="T74" i="56"/>
  <c r="AP32" i="55" a="1"/>
  <c r="AP32" i="55"/>
  <c r="R74" i="56"/>
  <c r="AP10" i="55" a="1"/>
  <c r="AP10" i="55"/>
  <c r="R93" i="56"/>
  <c r="AP33" i="55" a="1"/>
  <c r="AP33" i="55"/>
  <c r="AP4" i="55" a="1"/>
  <c r="AP4" i="55"/>
  <c r="Q32" i="56"/>
  <c r="AP37" i="55" a="1"/>
  <c r="AP37" i="55"/>
  <c r="R107" i="56"/>
  <c r="AX38" i="55" a="1"/>
  <c r="AX38" i="55"/>
  <c r="N65" i="56"/>
  <c r="AP40" i="55" a="1"/>
  <c r="AP40" i="55"/>
  <c r="R82" i="56"/>
  <c r="AX10" i="55" a="1"/>
  <c r="AX10" i="55"/>
  <c r="N93" i="56"/>
  <c r="AP35" i="55" a="1"/>
  <c r="AP35" i="55"/>
  <c r="M32" i="56"/>
  <c r="AX37" i="55" a="1"/>
  <c r="AX37" i="55"/>
  <c r="N107" i="56"/>
  <c r="AP45" i="55" a="1"/>
  <c r="AP45" i="55"/>
  <c r="R57" i="56"/>
  <c r="AP36" i="55" a="1"/>
  <c r="AP36" i="55"/>
  <c r="AX4" i="55" a="1"/>
  <c r="AX4" i="55"/>
  <c r="BF38" i="55" a="1"/>
  <c r="BF38" i="55"/>
  <c r="T65" i="56"/>
  <c r="AP39" i="55" a="1"/>
  <c r="AP39" i="55"/>
  <c r="AX40" i="55" a="1"/>
  <c r="AX40" i="55"/>
  <c r="N82" i="56"/>
  <c r="BF48" i="55" a="1"/>
  <c r="BF48" i="55"/>
  <c r="T45" i="56"/>
  <c r="S32" i="56"/>
  <c r="BF37" i="55" a="1"/>
  <c r="BF37" i="55"/>
  <c r="S33" i="56"/>
  <c r="BF5" i="55" a="1"/>
  <c r="BF5" i="55"/>
  <c r="BF42" i="55" a="1"/>
  <c r="BF42" i="55"/>
  <c r="T21" i="56"/>
  <c r="BF17" i="55" a="1"/>
  <c r="BF17" i="55"/>
  <c r="T94" i="56"/>
  <c r="BF18" i="55" a="1"/>
  <c r="BF18" i="55"/>
  <c r="T52" i="56"/>
  <c r="S11" i="56"/>
  <c r="BF43" i="55" a="1"/>
  <c r="BF43" i="55"/>
  <c r="T44" i="56"/>
  <c r="AH33" i="55" a="1"/>
  <c r="AH33" i="55"/>
  <c r="L37" i="56"/>
  <c r="BF33" i="55" a="1"/>
  <c r="BF33" i="55"/>
  <c r="AX39" i="55" a="1"/>
  <c r="AX39" i="55"/>
  <c r="BF40" i="55" a="1"/>
  <c r="BF40" i="55"/>
  <c r="T82" i="56"/>
  <c r="AH41" i="55" a="1"/>
  <c r="AH41" i="55"/>
  <c r="L109" i="56"/>
  <c r="K33" i="56"/>
  <c r="AH5" i="55" a="1"/>
  <c r="AH5" i="55"/>
  <c r="L55" i="56"/>
  <c r="AH42" i="55" a="1"/>
  <c r="AH42" i="55"/>
  <c r="L21" i="56"/>
  <c r="BF46" i="55" a="1"/>
  <c r="BF46" i="55"/>
  <c r="T26" i="56"/>
  <c r="E2" i="32" a="1"/>
  <c r="E2" i="32"/>
  <c r="K31" i="56"/>
  <c r="AH34" i="55" a="1"/>
  <c r="AH34" i="55"/>
  <c r="Q33" i="56"/>
  <c r="AP5" i="55" a="1"/>
  <c r="AP5" i="55"/>
  <c r="AP42" i="55" a="1"/>
  <c r="AP42" i="55"/>
  <c r="R21" i="56"/>
  <c r="BF35" i="55" a="1"/>
  <c r="BF35" i="55"/>
  <c r="BF36" i="55" a="1"/>
  <c r="BF36" i="55"/>
  <c r="AP38" i="55" a="1"/>
  <c r="AP38" i="55"/>
  <c r="R65" i="56"/>
  <c r="BF39" i="55" a="1"/>
  <c r="BF39" i="55"/>
  <c r="AP17" i="55" a="1"/>
  <c r="AP17" i="55"/>
  <c r="R94" i="56"/>
  <c r="AP18" i="55" a="1"/>
  <c r="AP18" i="55"/>
  <c r="R52" i="56"/>
  <c r="Q11" i="56"/>
  <c r="AP43" i="55" a="1"/>
  <c r="AP43" i="55"/>
  <c r="R44" i="56"/>
  <c r="Q31" i="56"/>
  <c r="S31" i="56"/>
  <c r="AH48" i="55" a="1"/>
  <c r="AH48" i="55"/>
  <c r="L45" i="56"/>
  <c r="AP49" i="55" a="1"/>
  <c r="AP49" i="55"/>
  <c r="R25" i="56"/>
  <c r="S6" i="56"/>
  <c r="AP46" i="55" a="1"/>
  <c r="AP46" i="55"/>
  <c r="R26" i="56"/>
  <c r="AP12" i="55" a="1"/>
  <c r="AP12" i="55"/>
  <c r="R42" i="56"/>
  <c r="AX6" i="55" a="1"/>
  <c r="AX6" i="55"/>
  <c r="N64" i="56"/>
  <c r="AP48" i="55" a="1"/>
  <c r="AP48" i="55"/>
  <c r="R45" i="56"/>
  <c r="M12" i="56"/>
  <c r="AX3" i="55" a="1"/>
  <c r="AX3" i="55"/>
  <c r="N71" i="56"/>
  <c r="AH35" i="55" a="1"/>
  <c r="AH35" i="55"/>
  <c r="AX41" i="55" a="1"/>
  <c r="AX41" i="55"/>
  <c r="N109" i="56"/>
  <c r="K6" i="56"/>
  <c r="M31" i="56"/>
  <c r="AX45" i="55" a="1"/>
  <c r="AX45" i="55"/>
  <c r="N57" i="56"/>
  <c r="BF11" i="55" a="1"/>
  <c r="BF11" i="55"/>
  <c r="T90" i="56"/>
  <c r="AX46" i="55" a="1"/>
  <c r="AX46" i="55"/>
  <c r="N26" i="56"/>
  <c r="AP26" i="55" a="1"/>
  <c r="AP26" i="55"/>
  <c r="R63" i="56"/>
  <c r="Q6" i="56"/>
  <c r="K12" i="56"/>
  <c r="S12" i="56"/>
  <c r="AX12" i="55" a="1"/>
  <c r="AX12" i="55"/>
  <c r="N42" i="56"/>
  <c r="BF6" i="55" a="1"/>
  <c r="BF6" i="55"/>
  <c r="T64" i="56"/>
  <c r="AX17" i="55" a="1"/>
  <c r="AX17" i="55"/>
  <c r="N94" i="56"/>
  <c r="AH18" i="55" a="1"/>
  <c r="AH18" i="55"/>
  <c r="L52" i="56"/>
  <c r="AH43" i="55" a="1"/>
  <c r="AH43" i="55"/>
  <c r="L44" i="56"/>
  <c r="AX44" i="55" a="1"/>
  <c r="AX44" i="55"/>
  <c r="N79" i="56"/>
  <c r="BF47" i="55" a="1"/>
  <c r="BF47" i="55"/>
  <c r="T46" i="56"/>
  <c r="AH49" i="55" a="1"/>
  <c r="AH49" i="55"/>
  <c r="L25" i="56"/>
  <c r="AX50" i="55" a="1"/>
  <c r="AX50" i="55"/>
  <c r="N135" i="56"/>
  <c r="Q12" i="56"/>
  <c r="AX26" i="55" a="1"/>
  <c r="AX26" i="55"/>
  <c r="N63" i="56"/>
  <c r="AP6" i="55" a="1"/>
  <c r="AP6" i="55"/>
  <c r="R64" i="56"/>
  <c r="BF49" i="55" a="1"/>
  <c r="BF49" i="55"/>
  <c r="T25" i="56"/>
  <c r="Q17" i="56"/>
  <c r="S17" i="56"/>
  <c r="L6" i="56"/>
  <c r="Z32" i="55" a="1"/>
  <c r="Z32" i="55"/>
  <c r="V74" i="56"/>
  <c r="T6" i="56"/>
  <c r="J6" i="56"/>
  <c r="R69" i="55" a="1"/>
  <c r="R69" i="55"/>
  <c r="P18" i="56"/>
  <c r="N6" i="56"/>
  <c r="R6" i="56"/>
  <c r="U6" i="56"/>
  <c r="H6" i="56"/>
  <c r="H11" i="56"/>
  <c r="T17" i="56"/>
  <c r="T20" i="56"/>
  <c r="R33" i="56"/>
  <c r="R55" i="56"/>
  <c r="T31" i="56"/>
  <c r="T37" i="56"/>
  <c r="T33" i="56"/>
  <c r="T55" i="56"/>
  <c r="T32" i="56"/>
  <c r="T107" i="56"/>
  <c r="R17" i="56"/>
  <c r="R20" i="56"/>
  <c r="R31" i="56"/>
  <c r="R37" i="56"/>
  <c r="N17" i="56"/>
  <c r="N20" i="56"/>
  <c r="L17" i="56"/>
  <c r="L20" i="56"/>
  <c r="I31" i="56"/>
  <c r="I37" i="56"/>
  <c r="Y37" i="56"/>
  <c r="N33" i="56"/>
  <c r="N55" i="56"/>
  <c r="N31" i="56"/>
  <c r="N37" i="56"/>
  <c r="I17" i="56"/>
  <c r="I20" i="56"/>
  <c r="Y20" i="56"/>
  <c r="J33" i="56"/>
  <c r="J55" i="56"/>
  <c r="Z55" i="56"/>
  <c r="J17" i="56"/>
  <c r="J20" i="56"/>
  <c r="Z20" i="56"/>
  <c r="Z45" i="55" a="1"/>
  <c r="Z45" i="55"/>
  <c r="V57" i="56"/>
  <c r="U57" i="56"/>
  <c r="AF57" i="56"/>
  <c r="Z47" i="55" a="1"/>
  <c r="Z47" i="55"/>
  <c r="V46" i="56"/>
  <c r="U46" i="56"/>
  <c r="AF46" i="56"/>
  <c r="Z36" i="55" a="1"/>
  <c r="Z36" i="55"/>
  <c r="U20" i="56"/>
  <c r="AF20" i="56"/>
  <c r="Z18" i="55" a="1"/>
  <c r="Z18" i="55"/>
  <c r="V52" i="56"/>
  <c r="U52" i="56"/>
  <c r="AF52" i="56"/>
  <c r="R32" i="55" a="1"/>
  <c r="R32" i="55"/>
  <c r="P74" i="56"/>
  <c r="O74" i="56"/>
  <c r="AC74" i="56"/>
  <c r="R33" i="55" a="1"/>
  <c r="R33" i="55"/>
  <c r="O37" i="56"/>
  <c r="AC37" i="56"/>
  <c r="R5" i="55" a="1"/>
  <c r="R5" i="55"/>
  <c r="P55" i="56"/>
  <c r="O55" i="56"/>
  <c r="AC55" i="56"/>
  <c r="R36" i="55" a="1"/>
  <c r="R36" i="55"/>
  <c r="O20" i="56"/>
  <c r="AC20" i="56"/>
  <c r="R50" i="55" a="1"/>
  <c r="R50" i="55"/>
  <c r="P135" i="56"/>
  <c r="O135" i="56"/>
  <c r="AC135" i="56"/>
  <c r="R42" i="55" a="1"/>
  <c r="R42" i="55"/>
  <c r="P21" i="56"/>
  <c r="O21" i="56"/>
  <c r="AC21" i="56"/>
  <c r="J31" i="56"/>
  <c r="J37" i="56"/>
  <c r="Z37" i="56"/>
  <c r="R17" i="55" a="1"/>
  <c r="R17" i="55"/>
  <c r="P94" i="56"/>
  <c r="O94" i="56"/>
  <c r="AC94" i="56"/>
  <c r="R40" i="55" a="1"/>
  <c r="R40" i="55"/>
  <c r="P82" i="56"/>
  <c r="O82" i="56"/>
  <c r="AC82" i="56"/>
  <c r="R9" i="55" a="1"/>
  <c r="R9" i="55"/>
  <c r="P54" i="56"/>
  <c r="O54" i="56"/>
  <c r="AC54" i="56"/>
  <c r="R16" i="55" a="1"/>
  <c r="R16" i="55"/>
  <c r="P88" i="56"/>
  <c r="O88" i="56"/>
  <c r="AC88" i="56"/>
  <c r="R64" i="55" a="1"/>
  <c r="R64" i="55"/>
  <c r="P73" i="56"/>
  <c r="O73" i="56"/>
  <c r="AC73" i="56"/>
  <c r="R68" i="55" a="1"/>
  <c r="R68" i="55"/>
  <c r="P24" i="56"/>
  <c r="O24" i="56"/>
  <c r="AC24" i="56"/>
  <c r="Z84" i="55" a="1"/>
  <c r="Z84" i="55"/>
  <c r="V36" i="56"/>
  <c r="U36" i="56"/>
  <c r="AF36" i="56"/>
  <c r="Z30" i="55" a="1"/>
  <c r="Z30" i="55"/>
  <c r="V72" i="56"/>
  <c r="U72" i="56"/>
  <c r="AF72" i="56"/>
  <c r="Z59" i="55" a="1"/>
  <c r="Z59" i="55"/>
  <c r="V131" i="56"/>
  <c r="U131" i="56"/>
  <c r="AF131" i="56"/>
  <c r="Z56" i="55" a="1"/>
  <c r="Z56" i="55"/>
  <c r="V81" i="56"/>
  <c r="U81" i="56"/>
  <c r="AF81" i="56"/>
  <c r="Z13" i="55" a="1"/>
  <c r="Z13" i="55"/>
  <c r="V128" i="56"/>
  <c r="U128" i="56"/>
  <c r="AF128" i="56"/>
  <c r="Z80" i="55" a="1"/>
  <c r="Z80" i="55"/>
  <c r="V83" i="56"/>
  <c r="U83" i="56"/>
  <c r="AF83" i="56"/>
  <c r="Z72" i="55" a="1"/>
  <c r="Z72" i="55"/>
  <c r="V78" i="56"/>
  <c r="U78" i="56"/>
  <c r="AF78" i="56"/>
  <c r="Z69" i="55" a="1"/>
  <c r="Z69" i="55"/>
  <c r="V18" i="56"/>
  <c r="U18" i="56"/>
  <c r="AF18" i="56"/>
  <c r="Z66" i="55" a="1"/>
  <c r="Z66" i="55"/>
  <c r="V132" i="56"/>
  <c r="U132" i="56"/>
  <c r="AF132" i="56"/>
  <c r="Z64" i="55" a="1"/>
  <c r="Z64" i="55"/>
  <c r="V73" i="56"/>
  <c r="U73" i="56"/>
  <c r="AF73" i="56"/>
  <c r="Z8" i="55" a="1"/>
  <c r="Z8" i="55"/>
  <c r="V125" i="56"/>
  <c r="U125" i="56"/>
  <c r="AF125" i="56"/>
  <c r="Z86" i="55" a="1"/>
  <c r="Z86" i="55"/>
  <c r="V40" i="56"/>
  <c r="U40" i="56"/>
  <c r="AF40" i="56"/>
  <c r="Z83" i="55" a="1"/>
  <c r="Z83" i="55"/>
  <c r="V112" i="56"/>
  <c r="U112" i="56"/>
  <c r="AF112" i="56"/>
  <c r="Z78" i="55" a="1"/>
  <c r="Z78" i="55"/>
  <c r="V77" i="56"/>
  <c r="U77" i="56"/>
  <c r="AF77" i="56"/>
  <c r="Z23" i="55" a="1"/>
  <c r="Z23" i="55"/>
  <c r="V38" i="56"/>
  <c r="U38" i="56"/>
  <c r="AF38" i="56"/>
  <c r="Z28" i="55" a="1"/>
  <c r="Z28" i="55"/>
  <c r="V134" i="56"/>
  <c r="U134" i="56"/>
  <c r="AF134" i="56"/>
  <c r="Z20" i="55" a="1"/>
  <c r="Z20" i="55"/>
  <c r="V51" i="56"/>
  <c r="U51" i="56"/>
  <c r="AF51" i="56"/>
  <c r="Z53" i="55" a="1"/>
  <c r="Z53" i="55"/>
  <c r="V108" i="56"/>
  <c r="U108" i="56"/>
  <c r="AF108" i="56"/>
  <c r="Z79" i="55" a="1"/>
  <c r="Z79" i="55"/>
  <c r="V110" i="56"/>
  <c r="U110" i="56"/>
  <c r="AF110" i="56"/>
  <c r="Z63" i="55" a="1"/>
  <c r="Z63" i="55"/>
  <c r="V34" i="56"/>
  <c r="U34" i="56"/>
  <c r="AF34" i="56"/>
  <c r="Z61" i="55" a="1"/>
  <c r="Z61" i="55"/>
  <c r="V130" i="56"/>
  <c r="U130" i="56"/>
  <c r="AF130" i="56"/>
  <c r="Z82" i="55" a="1"/>
  <c r="Z82" i="55"/>
  <c r="V133" i="56"/>
  <c r="U133" i="56"/>
  <c r="AF133" i="56"/>
  <c r="Z76" i="55" a="1"/>
  <c r="Z76" i="55"/>
  <c r="V89" i="56"/>
  <c r="U89" i="56"/>
  <c r="AF89" i="56"/>
  <c r="Z75" i="55" a="1"/>
  <c r="Z75" i="55"/>
  <c r="V91" i="56"/>
  <c r="U91" i="56"/>
  <c r="AF91" i="56"/>
  <c r="Z15" i="55" a="1"/>
  <c r="Z15" i="55"/>
  <c r="V113" i="56"/>
  <c r="U113" i="56"/>
  <c r="AF113" i="56"/>
  <c r="Z71" i="55" a="1"/>
  <c r="Z71" i="55"/>
  <c r="V19" i="56"/>
  <c r="U19" i="56"/>
  <c r="AF19" i="56"/>
  <c r="Z58" i="55" a="1"/>
  <c r="Z58" i="55"/>
  <c r="V53" i="56"/>
  <c r="U53" i="56"/>
  <c r="AF53" i="56"/>
  <c r="Z7" i="55" a="1"/>
  <c r="Z7" i="55"/>
  <c r="V114" i="56"/>
  <c r="U114" i="56"/>
  <c r="AF114" i="56"/>
  <c r="Z88" i="55" a="1"/>
  <c r="Z88" i="55"/>
  <c r="V58" i="56"/>
  <c r="U58" i="56"/>
  <c r="AF58" i="56"/>
  <c r="Z85" i="55" a="1"/>
  <c r="Z85" i="55"/>
  <c r="V43" i="56"/>
  <c r="U43" i="56"/>
  <c r="AF43" i="56"/>
  <c r="Z31" i="55" a="1"/>
  <c r="Z31" i="55"/>
  <c r="V127" i="56"/>
  <c r="U127" i="56"/>
  <c r="AF127" i="56"/>
  <c r="Z77" i="55" a="1"/>
  <c r="Z77" i="55"/>
  <c r="Z74" i="55" a="1"/>
  <c r="Z74" i="55"/>
  <c r="V66" i="56"/>
  <c r="U66" i="56"/>
  <c r="AF66" i="56"/>
  <c r="Z22" i="55" a="1"/>
  <c r="Z22" i="55"/>
  <c r="V92" i="56"/>
  <c r="U92" i="56"/>
  <c r="AF92" i="56"/>
  <c r="Z52" i="55" a="1"/>
  <c r="Z52" i="55"/>
  <c r="V111" i="56"/>
  <c r="U111" i="56"/>
  <c r="AF111" i="56"/>
  <c r="Z81" i="55" a="1"/>
  <c r="Z81" i="55"/>
  <c r="V115" i="56"/>
  <c r="U115" i="56"/>
  <c r="AF115" i="56"/>
  <c r="Z14" i="55" a="1"/>
  <c r="Z14" i="55"/>
  <c r="V120" i="56"/>
  <c r="U120" i="56"/>
  <c r="AF120" i="56"/>
  <c r="Z67" i="55" a="1"/>
  <c r="Z67" i="55"/>
  <c r="V23" i="56"/>
  <c r="U23" i="56"/>
  <c r="AF23" i="56"/>
  <c r="Z9" i="55" a="1"/>
  <c r="Z9" i="55"/>
  <c r="V54" i="56"/>
  <c r="U54" i="56"/>
  <c r="AF54" i="56"/>
  <c r="Z60" i="55" a="1"/>
  <c r="Z60" i="55"/>
  <c r="V76" i="56"/>
  <c r="U76" i="56"/>
  <c r="AF76" i="56"/>
  <c r="Z54" i="55" a="1"/>
  <c r="Z54" i="55"/>
  <c r="V75" i="56"/>
  <c r="U75" i="56"/>
  <c r="AF75" i="56"/>
  <c r="Z87" i="55" a="1"/>
  <c r="Z87" i="55"/>
  <c r="Z25" i="55" a="1"/>
  <c r="Z25" i="55"/>
  <c r="V35" i="56"/>
  <c r="U35" i="56"/>
  <c r="AF35" i="56"/>
  <c r="Z29" i="55" a="1"/>
  <c r="Z29" i="55"/>
  <c r="V39" i="56"/>
  <c r="U39" i="56"/>
  <c r="AF39" i="56"/>
  <c r="Z16" i="55" a="1"/>
  <c r="Z16" i="55"/>
  <c r="V88" i="56"/>
  <c r="U88" i="56"/>
  <c r="AF88" i="56"/>
  <c r="Z27" i="55" a="1"/>
  <c r="Z27" i="55"/>
  <c r="V129" i="56"/>
  <c r="U129" i="56"/>
  <c r="AF129" i="56"/>
  <c r="Z70" i="55" a="1"/>
  <c r="Z70" i="55"/>
  <c r="Z62" i="55" a="1"/>
  <c r="Z62" i="55"/>
  <c r="V95" i="56"/>
  <c r="U95" i="56"/>
  <c r="AF95" i="56"/>
  <c r="Z51" i="55" a="1"/>
  <c r="Z51" i="55"/>
  <c r="V41" i="56"/>
  <c r="U41" i="56"/>
  <c r="AF41" i="56"/>
  <c r="Z55" i="55" a="1"/>
  <c r="Z55" i="55"/>
  <c r="V22" i="56"/>
  <c r="U22" i="56"/>
  <c r="AF22" i="56"/>
  <c r="Z68" i="55" a="1"/>
  <c r="Z68" i="55"/>
  <c r="V24" i="56"/>
  <c r="U24" i="56"/>
  <c r="AF24" i="56"/>
  <c r="Z57" i="55" a="1"/>
  <c r="Z57" i="55"/>
  <c r="V56" i="56"/>
  <c r="U56" i="56"/>
  <c r="AF56" i="56"/>
  <c r="Z21" i="55" a="1"/>
  <c r="Z21" i="55"/>
  <c r="V126" i="56"/>
  <c r="U126" i="56"/>
  <c r="AF126" i="56"/>
  <c r="Z19" i="55" a="1"/>
  <c r="Z19" i="55"/>
  <c r="V80" i="56"/>
  <c r="U80" i="56"/>
  <c r="AF80" i="56"/>
  <c r="R70" i="55" a="1"/>
  <c r="R70" i="55"/>
  <c r="R14" i="55" a="1"/>
  <c r="R14" i="55"/>
  <c r="P120" i="56"/>
  <c r="O120" i="56"/>
  <c r="AC120" i="56"/>
  <c r="R15" i="55" a="1"/>
  <c r="R15" i="55"/>
  <c r="P113" i="56"/>
  <c r="O113" i="56"/>
  <c r="AC113" i="56"/>
  <c r="R8" i="55" a="1"/>
  <c r="R8" i="55"/>
  <c r="P125" i="56"/>
  <c r="O125" i="56"/>
  <c r="AC125" i="56"/>
  <c r="R19" i="55" a="1"/>
  <c r="R19" i="55"/>
  <c r="P80" i="56"/>
  <c r="O80" i="56"/>
  <c r="AC80" i="56"/>
  <c r="R57" i="55" a="1"/>
  <c r="R57" i="55"/>
  <c r="P56" i="56"/>
  <c r="O56" i="56"/>
  <c r="AC56" i="56"/>
  <c r="R23" i="55" a="1"/>
  <c r="R23" i="55"/>
  <c r="P38" i="56"/>
  <c r="O38" i="56"/>
  <c r="AC38" i="56"/>
  <c r="R54" i="55" a="1"/>
  <c r="R54" i="55"/>
  <c r="P75" i="56"/>
  <c r="O75" i="56"/>
  <c r="AC75" i="56"/>
  <c r="R7" i="55" a="1"/>
  <c r="R7" i="55"/>
  <c r="P114" i="56"/>
  <c r="O114" i="56"/>
  <c r="AC114" i="56"/>
  <c r="R51" i="55" a="1"/>
  <c r="R51" i="55"/>
  <c r="P41" i="56"/>
  <c r="O41" i="56"/>
  <c r="AC41" i="56"/>
  <c r="R13" i="55" a="1"/>
  <c r="R13" i="55"/>
  <c r="P128" i="56"/>
  <c r="O128" i="56"/>
  <c r="AC128" i="56"/>
  <c r="R61" i="55" a="1"/>
  <c r="R61" i="55"/>
  <c r="P130" i="56"/>
  <c r="O130" i="56"/>
  <c r="AC130" i="56"/>
  <c r="R53" i="55" a="1"/>
  <c r="R53" i="55"/>
  <c r="P108" i="56"/>
  <c r="O108" i="56"/>
  <c r="AC108" i="56"/>
  <c r="R66" i="55" a="1"/>
  <c r="R66" i="55"/>
  <c r="P132" i="56"/>
  <c r="O132" i="56"/>
  <c r="AC132" i="56"/>
  <c r="R71" i="55" a="1"/>
  <c r="R71" i="55"/>
  <c r="P19" i="56"/>
  <c r="O19" i="56"/>
  <c r="AC19" i="56"/>
  <c r="R20" i="55" a="1"/>
  <c r="R20" i="55"/>
  <c r="P51" i="56"/>
  <c r="O51" i="56"/>
  <c r="AC51" i="56"/>
  <c r="R63" i="55" a="1"/>
  <c r="R63" i="55"/>
  <c r="P34" i="56"/>
  <c r="O34" i="56"/>
  <c r="AC34" i="56"/>
  <c r="R52" i="55" a="1"/>
  <c r="R52" i="55"/>
  <c r="P111" i="56"/>
  <c r="O111" i="56"/>
  <c r="AC111" i="56"/>
  <c r="R67" i="55" a="1"/>
  <c r="R67" i="55"/>
  <c r="P23" i="56"/>
  <c r="O23" i="56"/>
  <c r="AC23" i="56"/>
  <c r="R55" i="55" a="1"/>
  <c r="R55" i="55"/>
  <c r="P22" i="56"/>
  <c r="O22" i="56"/>
  <c r="AC22" i="56"/>
  <c r="R62" i="55" a="1"/>
  <c r="R62" i="55"/>
  <c r="P95" i="56"/>
  <c r="O95" i="56"/>
  <c r="AC95" i="56"/>
  <c r="R60" i="55" a="1"/>
  <c r="R60" i="55"/>
  <c r="P76" i="56"/>
  <c r="O76" i="56"/>
  <c r="AC76" i="56"/>
  <c r="R22" i="55" a="1"/>
  <c r="R22" i="55"/>
  <c r="P92" i="56"/>
  <c r="O92" i="56"/>
  <c r="AC92" i="56"/>
  <c r="R58" i="55" a="1"/>
  <c r="R58" i="55"/>
  <c r="P53" i="56"/>
  <c r="O53" i="56"/>
  <c r="AC53" i="56"/>
  <c r="I2" i="47"/>
  <c r="E18" i="32"/>
  <c r="H18" i="32"/>
  <c r="J18" i="32"/>
  <c r="I18" i="32"/>
  <c r="O32" i="56"/>
  <c r="N32" i="56"/>
  <c r="L32" i="56"/>
  <c r="U17" i="56"/>
  <c r="A43" i="28"/>
  <c r="R12" i="56"/>
  <c r="Z17" i="55" a="1"/>
  <c r="Z17" i="55"/>
  <c r="V94" i="56"/>
  <c r="L12" i="56"/>
  <c r="I33" i="56"/>
  <c r="Z12" i="55" a="1"/>
  <c r="Z12" i="55"/>
  <c r="V42" i="56"/>
  <c r="T12" i="56"/>
  <c r="T11" i="56"/>
  <c r="I11" i="56"/>
  <c r="R18" i="55" a="1"/>
  <c r="R18" i="55"/>
  <c r="P52" i="56"/>
  <c r="R26" i="55" a="1"/>
  <c r="R26" i="55"/>
  <c r="P63" i="56"/>
  <c r="R48" i="55" a="1"/>
  <c r="R48" i="55"/>
  <c r="P45" i="56"/>
  <c r="N11" i="56"/>
  <c r="I32" i="56"/>
  <c r="Z38" i="55" a="1"/>
  <c r="Z38" i="55"/>
  <c r="V65" i="56"/>
  <c r="O31" i="56"/>
  <c r="L33" i="56"/>
  <c r="Z41" i="55" a="1"/>
  <c r="Z41" i="55"/>
  <c r="V109" i="56"/>
  <c r="J32" i="56"/>
  <c r="O33" i="56"/>
  <c r="H32" i="56"/>
  <c r="O11" i="56"/>
  <c r="U32" i="56"/>
  <c r="O12" i="56"/>
  <c r="R32" i="56"/>
  <c r="R11" i="56"/>
  <c r="J12" i="56"/>
  <c r="Z37" i="55" a="1"/>
  <c r="Z37" i="55"/>
  <c r="V107" i="56"/>
  <c r="Z3" i="55" a="1"/>
  <c r="Z3" i="55"/>
  <c r="V71" i="56"/>
  <c r="R35" i="55" a="1"/>
  <c r="R35" i="55"/>
  <c r="U11" i="56"/>
  <c r="Z49" i="55" a="1"/>
  <c r="Z49" i="55"/>
  <c r="V25" i="56"/>
  <c r="L11" i="56"/>
  <c r="U12" i="56"/>
  <c r="Z35" i="55" a="1"/>
  <c r="Z35" i="55"/>
  <c r="J11" i="56"/>
  <c r="U33" i="56"/>
  <c r="H31" i="56"/>
  <c r="A34" i="28"/>
  <c r="P34" i="28" a="1"/>
  <c r="P34" i="28"/>
  <c r="A6" i="28"/>
  <c r="R43" i="55" a="1"/>
  <c r="R43" i="55"/>
  <c r="P44" i="56"/>
  <c r="A70" i="28"/>
  <c r="S70" i="28"/>
  <c r="Z42" i="55" a="1"/>
  <c r="Z42" i="55"/>
  <c r="V21" i="56"/>
  <c r="A50" i="28"/>
  <c r="Q50" i="28"/>
  <c r="A74" i="28"/>
  <c r="R74" i="28" a="1"/>
  <c r="R74" i="28"/>
  <c r="A42" i="28"/>
  <c r="S42" i="28"/>
  <c r="Z4" i="55" a="1"/>
  <c r="Z4" i="55"/>
  <c r="A26" i="28"/>
  <c r="S26" i="28"/>
  <c r="A39" i="28"/>
  <c r="R39" i="28" a="1"/>
  <c r="R39" i="28"/>
  <c r="A10" i="28"/>
  <c r="R10" i="28" a="1"/>
  <c r="R10" i="28"/>
  <c r="A24" i="28"/>
  <c r="S24" i="28"/>
  <c r="A72" i="28"/>
  <c r="A45" i="28"/>
  <c r="S45" i="28"/>
  <c r="A8" i="28"/>
  <c r="S8" i="28"/>
  <c r="A32" i="28"/>
  <c r="Q32" i="28"/>
  <c r="A57" i="28"/>
  <c r="P57" i="28" a="1"/>
  <c r="P57" i="28"/>
  <c r="A49" i="28"/>
  <c r="I30" i="47"/>
  <c r="A83" i="28"/>
  <c r="P83" i="28" a="1"/>
  <c r="P83" i="28"/>
  <c r="A51" i="28"/>
  <c r="A76" i="28"/>
  <c r="S76" i="28"/>
  <c r="A71" i="28"/>
  <c r="A52" i="28"/>
  <c r="R52" i="28" a="1"/>
  <c r="R52" i="28"/>
  <c r="A58" i="28"/>
  <c r="R58" i="28" a="1"/>
  <c r="R58" i="28"/>
  <c r="A66" i="28"/>
  <c r="Q66" i="28"/>
  <c r="A13" i="28"/>
  <c r="S13" i="28"/>
  <c r="A63" i="28"/>
  <c r="Q63" i="28"/>
  <c r="A69" i="28"/>
  <c r="R69" i="28" a="1"/>
  <c r="R69" i="28"/>
  <c r="A37" i="28"/>
  <c r="P37" i="28" a="1"/>
  <c r="P37" i="28"/>
  <c r="A30" i="28"/>
  <c r="Q30" i="28"/>
  <c r="R34" i="55" a="1"/>
  <c r="R34" i="55"/>
  <c r="Z26" i="55" a="1"/>
  <c r="Z26" i="55"/>
  <c r="V63" i="56"/>
  <c r="Z44" i="55" a="1"/>
  <c r="Z44" i="55"/>
  <c r="V79" i="56"/>
  <c r="R46" i="55" a="1"/>
  <c r="R46" i="55"/>
  <c r="P26" i="56"/>
  <c r="Z50" i="55" a="1"/>
  <c r="Z50" i="55"/>
  <c r="V135" i="56"/>
  <c r="Z43" i="55" a="1"/>
  <c r="Z43" i="55"/>
  <c r="V44" i="56"/>
  <c r="Z39" i="55" a="1"/>
  <c r="Z39" i="55"/>
  <c r="Z33" i="55" a="1"/>
  <c r="Z33" i="55"/>
  <c r="R10" i="55" a="1"/>
  <c r="R10" i="55"/>
  <c r="P93" i="56"/>
  <c r="U31" i="56"/>
  <c r="R12" i="55" a="1"/>
  <c r="R12" i="55"/>
  <c r="P42" i="56"/>
  <c r="R4" i="55" a="1"/>
  <c r="R4" i="55"/>
  <c r="Z5" i="55" a="1"/>
  <c r="Z5" i="55"/>
  <c r="V55" i="56"/>
  <c r="R47" i="55" a="1"/>
  <c r="R47" i="55"/>
  <c r="P46" i="56"/>
  <c r="R37" i="55" a="1"/>
  <c r="R37" i="55"/>
  <c r="R39" i="55" a="1"/>
  <c r="R39" i="55"/>
  <c r="Z10" i="55" a="1"/>
  <c r="Z10" i="55"/>
  <c r="V93" i="56"/>
  <c r="I22" i="47"/>
  <c r="I27" i="47"/>
  <c r="I20" i="47"/>
  <c r="I6" i="47"/>
  <c r="I8" i="47"/>
  <c r="I25" i="47"/>
  <c r="I29" i="47"/>
  <c r="I15" i="47"/>
  <c r="I4" i="47"/>
  <c r="I9" i="47"/>
  <c r="I28" i="47"/>
  <c r="I26" i="47"/>
  <c r="I5" i="47"/>
  <c r="I3" i="47"/>
  <c r="I11" i="47"/>
  <c r="I17" i="47"/>
  <c r="I12" i="47"/>
  <c r="I7" i="47"/>
  <c r="I14" i="47"/>
  <c r="I21" i="47"/>
  <c r="I10" i="47"/>
  <c r="I18" i="47"/>
  <c r="I24" i="47"/>
  <c r="I13" i="47"/>
  <c r="I19" i="47"/>
  <c r="R44" i="55" a="1"/>
  <c r="R44" i="55"/>
  <c r="P79" i="56"/>
  <c r="R38" i="55" a="1"/>
  <c r="R38" i="55"/>
  <c r="P65" i="56"/>
  <c r="Z40" i="55" a="1"/>
  <c r="Z40" i="55"/>
  <c r="V82" i="56"/>
  <c r="Z11" i="55" a="1"/>
  <c r="Z11" i="55"/>
  <c r="V90" i="56"/>
  <c r="R41" i="55" a="1"/>
  <c r="R41" i="55"/>
  <c r="P109" i="56"/>
  <c r="Z6" i="55" a="1"/>
  <c r="Z6" i="55"/>
  <c r="V64" i="56"/>
  <c r="Z46" i="55" a="1"/>
  <c r="Z46" i="55"/>
  <c r="V26" i="56"/>
  <c r="Z48" i="55" a="1"/>
  <c r="Z48" i="55"/>
  <c r="V45" i="56"/>
  <c r="R6" i="55" a="1"/>
  <c r="R6" i="55"/>
  <c r="P64" i="56"/>
  <c r="R45" i="55" a="1"/>
  <c r="R45" i="55"/>
  <c r="P57" i="56"/>
  <c r="R11" i="55" a="1"/>
  <c r="R11" i="55"/>
  <c r="P90" i="56"/>
  <c r="R49" i="55" a="1"/>
  <c r="R49" i="55"/>
  <c r="P25" i="56"/>
  <c r="O17" i="56"/>
  <c r="I12" i="56"/>
  <c r="H12" i="56"/>
  <c r="O6" i="56"/>
  <c r="I23" i="47"/>
  <c r="I16" i="47"/>
  <c r="N12" i="56"/>
  <c r="L31" i="56"/>
  <c r="P6" i="56"/>
  <c r="V6" i="56"/>
  <c r="P32" i="56"/>
  <c r="P107" i="56"/>
  <c r="V31" i="56"/>
  <c r="V37" i="56"/>
  <c r="P17" i="56"/>
  <c r="P20" i="56"/>
  <c r="P31" i="56"/>
  <c r="P37" i="56"/>
  <c r="V17" i="56"/>
  <c r="V20" i="56"/>
  <c r="Q74" i="28"/>
  <c r="S74" i="28"/>
  <c r="S37" i="28"/>
  <c r="S69" i="28"/>
  <c r="R50" i="28" a="1"/>
  <c r="R50" i="28"/>
  <c r="Q37" i="28"/>
  <c r="R37" i="28" a="1"/>
  <c r="R37" i="28"/>
  <c r="S50" i="28"/>
  <c r="Q42" i="28"/>
  <c r="P42" i="28" a="1"/>
  <c r="P42" i="28"/>
  <c r="R30" i="28" a="1"/>
  <c r="R30" i="28"/>
  <c r="R70" i="28" a="1"/>
  <c r="R70" i="28"/>
  <c r="P70" i="28" a="1"/>
  <c r="P70" i="28"/>
  <c r="Q10" i="28"/>
  <c r="P10" i="28" a="1"/>
  <c r="P10" i="28"/>
  <c r="S10" i="28"/>
  <c r="R8" i="28" a="1"/>
  <c r="R8" i="28"/>
  <c r="P63" i="28" a="1"/>
  <c r="P63" i="28"/>
  <c r="S63" i="28"/>
  <c r="R63" i="28" a="1"/>
  <c r="R63" i="28"/>
  <c r="Q26" i="28"/>
  <c r="P24" i="28" a="1"/>
  <c r="P24" i="28"/>
  <c r="P26" i="28" a="1"/>
  <c r="P26" i="28"/>
  <c r="Q70" i="28"/>
  <c r="S39" i="28"/>
  <c r="P74" i="28" a="1"/>
  <c r="P74" i="28"/>
  <c r="P13" i="28" a="1"/>
  <c r="P13" i="28"/>
  <c r="R42" i="28" a="1"/>
  <c r="R42" i="28"/>
  <c r="V32" i="56"/>
  <c r="V12" i="56"/>
  <c r="P33" i="56"/>
  <c r="P12" i="56"/>
  <c r="V33" i="56"/>
  <c r="V11" i="56"/>
  <c r="P11" i="56"/>
  <c r="R13" i="28" a="1"/>
  <c r="R13" i="28"/>
  <c r="P66" i="28" a="1"/>
  <c r="P66" i="28"/>
  <c r="S66" i="28"/>
  <c r="S58" i="28"/>
  <c r="R26" i="28" a="1"/>
  <c r="R26" i="28"/>
  <c r="P8" i="28" a="1"/>
  <c r="P8" i="28"/>
  <c r="Q8" i="28"/>
  <c r="P39" i="28" a="1"/>
  <c r="P39" i="28"/>
  <c r="Q39" i="28"/>
  <c r="Q13" i="28"/>
  <c r="Q58" i="28"/>
  <c r="P58" i="28" a="1"/>
  <c r="P58" i="28"/>
  <c r="Q69" i="28"/>
  <c r="P50" i="28" a="1"/>
  <c r="P50" i="28"/>
  <c r="P30" i="28" a="1"/>
  <c r="P30" i="28"/>
  <c r="S30" i="28"/>
  <c r="S52" i="28"/>
  <c r="P69" i="28" a="1"/>
  <c r="P69" i="28"/>
  <c r="R66" i="28" a="1"/>
  <c r="R66" i="28"/>
  <c r="Q24" i="28"/>
  <c r="R24" i="28" a="1"/>
  <c r="R24" i="28"/>
  <c r="Q52" i="28"/>
  <c r="P52" i="28" a="1"/>
  <c r="P52" i="28"/>
  <c r="R32" i="28" a="1"/>
  <c r="R32" i="28"/>
  <c r="S32" i="28"/>
  <c r="P32" i="28" a="1"/>
  <c r="P32" i="28"/>
  <c r="R83" i="28" a="1"/>
  <c r="R83" i="28"/>
  <c r="S83" i="28"/>
  <c r="Q83" i="28"/>
  <c r="R45" i="28" a="1"/>
  <c r="R45" i="28"/>
  <c r="P45" i="28" a="1"/>
  <c r="P45" i="28"/>
  <c r="Q45" i="28"/>
  <c r="Q76" i="28"/>
  <c r="P76" i="28" a="1"/>
  <c r="P76" i="28"/>
  <c r="R76" i="28" a="1"/>
  <c r="R76" i="28"/>
  <c r="Q34" i="28"/>
  <c r="S34" i="28"/>
  <c r="R34" i="28" a="1"/>
  <c r="R34" i="28"/>
  <c r="S57" i="28"/>
  <c r="R57" i="28" a="1"/>
  <c r="R57" i="28"/>
  <c r="Q57" i="28"/>
  <c r="S72" i="28"/>
  <c r="R72" i="28" a="1"/>
  <c r="R72" i="28"/>
  <c r="Q72" i="28"/>
  <c r="P72" i="28" a="1"/>
  <c r="P72" i="28"/>
  <c r="R6" i="28" a="1"/>
  <c r="R6" i="28"/>
  <c r="S6" i="28"/>
  <c r="Q6" i="28"/>
  <c r="P6" i="28" a="1"/>
  <c r="P6" i="28"/>
  <c r="S43" i="28"/>
  <c r="R43" i="28" a="1"/>
  <c r="R43" i="28"/>
  <c r="Q43" i="28"/>
  <c r="P43" i="28" a="1"/>
  <c r="P43" i="28"/>
  <c r="R71" i="28" a="1"/>
  <c r="R71" i="28"/>
  <c r="S71" i="28"/>
  <c r="P71" i="28" a="1"/>
  <c r="P71" i="28"/>
  <c r="Q71" i="28"/>
  <c r="S51" i="28"/>
  <c r="R51" i="28" a="1"/>
  <c r="R51" i="28"/>
  <c r="Q51" i="28"/>
  <c r="P51" i="28" a="1"/>
  <c r="P51" i="28"/>
  <c r="R49" i="28" a="1"/>
  <c r="R49" i="28"/>
  <c r="S49" i="28"/>
  <c r="Q49" i="28"/>
  <c r="P49" i="28" a="1"/>
  <c r="P49" i="28"/>
  <c r="U77" i="28"/>
  <c r="G7" i="32" a="1"/>
  <c r="G7" i="32"/>
  <c r="F7" i="32" a="1"/>
  <c r="F7" i="32"/>
  <c r="T77" i="28"/>
  <c r="W77" i="28"/>
  <c r="V77" i="28"/>
  <c r="V5" i="28"/>
  <c r="W5" i="28"/>
  <c r="T5" i="28"/>
  <c r="U5" i="28"/>
  <c r="G13" i="32" a="1"/>
  <c r="G13" i="32"/>
  <c r="G14" i="32" a="1"/>
  <c r="G14" i="32"/>
  <c r="G16" i="32" a="1"/>
  <c r="G16" i="32"/>
  <c r="G12" i="32" a="1"/>
  <c r="G12" i="32"/>
  <c r="G17" i="32" a="1"/>
  <c r="G17" i="32"/>
  <c r="G15" i="32" a="1"/>
  <c r="G15" i="32"/>
  <c r="F15" i="32" a="1"/>
  <c r="F15" i="32"/>
  <c r="F16" i="32" a="1"/>
  <c r="F16" i="32"/>
  <c r="F13" i="32" a="1"/>
  <c r="F13" i="32"/>
  <c r="F14" i="32" a="1"/>
  <c r="F14" i="32"/>
  <c r="F17" i="32" a="1"/>
  <c r="F17" i="32"/>
  <c r="F12" i="32" a="1"/>
  <c r="F12" i="32"/>
  <c r="W56" i="28"/>
  <c r="V56" i="28"/>
  <c r="U56" i="28"/>
  <c r="T56" i="28"/>
  <c r="G6" i="32" a="1"/>
  <c r="G6" i="32"/>
  <c r="G8" i="32" a="1"/>
  <c r="G8" i="32"/>
  <c r="G10" i="32" a="1"/>
  <c r="G10" i="32"/>
  <c r="G9" i="32" a="1"/>
  <c r="G9" i="32"/>
  <c r="G11" i="32" a="1"/>
  <c r="G11" i="32"/>
  <c r="G3" i="32" a="1"/>
  <c r="G3" i="32"/>
  <c r="G4" i="32" a="1"/>
  <c r="G4" i="32"/>
  <c r="G5" i="32" a="1"/>
  <c r="G5" i="32"/>
  <c r="F6" i="32" a="1"/>
  <c r="F6" i="32"/>
  <c r="F8" i="32" a="1"/>
  <c r="F8" i="32"/>
  <c r="F3" i="32" a="1"/>
  <c r="F3" i="32"/>
  <c r="F9" i="32" a="1"/>
  <c r="F9" i="32"/>
  <c r="F10" i="32" a="1"/>
  <c r="F10" i="32"/>
  <c r="F4" i="32" a="1"/>
  <c r="F4" i="32"/>
  <c r="F5" i="32" a="1"/>
  <c r="F5" i="32"/>
  <c r="F11" i="32" a="1"/>
  <c r="F11" i="32"/>
  <c r="G2" i="32" a="1"/>
  <c r="G2" i="32"/>
  <c r="F2" i="32" a="1"/>
  <c r="F2" i="32"/>
  <c r="W12" i="56"/>
  <c r="W32" i="56"/>
  <c r="W33" i="56"/>
  <c r="W31" i="56"/>
  <c r="W17" i="56"/>
  <c r="T26" i="28"/>
  <c r="V52" i="28"/>
  <c r="T6" i="28"/>
  <c r="T51" i="28"/>
  <c r="U83" i="28"/>
  <c r="T76" i="28"/>
  <c r="T10" i="28"/>
  <c r="W45" i="28"/>
  <c r="T72" i="28"/>
  <c r="T58" i="28"/>
  <c r="T24" i="28"/>
  <c r="T43" i="28"/>
  <c r="U57" i="28"/>
  <c r="T66" i="28"/>
  <c r="V69" i="28"/>
  <c r="U49" i="28"/>
  <c r="W13" i="28"/>
  <c r="T59" i="28"/>
  <c r="W59" i="28"/>
  <c r="V59" i="28"/>
  <c r="U59" i="28"/>
  <c r="W2" i="28"/>
  <c r="T2" i="28"/>
  <c r="U2" i="28"/>
  <c r="V2" i="28"/>
  <c r="V48" i="28"/>
  <c r="U48" i="28"/>
  <c r="W48" i="28"/>
  <c r="T48" i="28"/>
  <c r="V62" i="28"/>
  <c r="T62" i="28"/>
  <c r="W62" i="28"/>
  <c r="U62" i="28"/>
  <c r="V78" i="28"/>
  <c r="W78" i="28"/>
  <c r="U78" i="28"/>
  <c r="T78" i="28"/>
  <c r="G18" i="32"/>
  <c r="V55" i="28"/>
  <c r="U55" i="28"/>
  <c r="W55" i="28"/>
  <c r="T55" i="28"/>
  <c r="U25" i="28"/>
  <c r="T25" i="28"/>
  <c r="V25" i="28"/>
  <c r="W25" i="28"/>
  <c r="T40" i="28"/>
  <c r="U40" i="28"/>
  <c r="V40" i="28"/>
  <c r="W40" i="28"/>
  <c r="W47" i="28"/>
  <c r="T47" i="28"/>
  <c r="U47" i="28"/>
  <c r="V47" i="28"/>
  <c r="W44" i="28"/>
  <c r="U44" i="28"/>
  <c r="V44" i="28"/>
  <c r="T44" i="28"/>
  <c r="V87" i="28"/>
  <c r="W87" i="28"/>
  <c r="U87" i="28"/>
  <c r="T87" i="28"/>
  <c r="T61" i="28"/>
  <c r="W61" i="28"/>
  <c r="U61" i="28"/>
  <c r="V61" i="28"/>
  <c r="T14" i="28"/>
  <c r="U14" i="28"/>
  <c r="W14" i="28"/>
  <c r="V14" i="28"/>
  <c r="V11" i="28"/>
  <c r="W11" i="28"/>
  <c r="T11" i="28"/>
  <c r="U11" i="28"/>
  <c r="U86" i="28"/>
  <c r="T86" i="28"/>
  <c r="W86" i="28"/>
  <c r="V86" i="28"/>
  <c r="W16" i="28"/>
  <c r="U16" i="28"/>
  <c r="V16" i="28"/>
  <c r="T16" i="28"/>
  <c r="W4" i="28"/>
  <c r="U4" i="28"/>
  <c r="V4" i="28"/>
  <c r="T4" i="28"/>
  <c r="W73" i="28"/>
  <c r="T73" i="28"/>
  <c r="U73" i="28"/>
  <c r="V73" i="28"/>
  <c r="U46" i="28"/>
  <c r="V46" i="28"/>
  <c r="W46" i="28"/>
  <c r="T46" i="28"/>
  <c r="T29" i="28"/>
  <c r="V29" i="28"/>
  <c r="U29" i="28"/>
  <c r="W29" i="28"/>
  <c r="V33" i="28"/>
  <c r="U33" i="28"/>
  <c r="T33" i="28"/>
  <c r="W33" i="28"/>
  <c r="T41" i="28"/>
  <c r="V41" i="28"/>
  <c r="U41" i="28"/>
  <c r="W41" i="28"/>
  <c r="W21" i="28"/>
  <c r="T21" i="28"/>
  <c r="V21" i="28"/>
  <c r="U21" i="28"/>
  <c r="F18" i="32"/>
  <c r="T35" i="28"/>
  <c r="U35" i="28"/>
  <c r="W35" i="28"/>
  <c r="V35" i="28"/>
  <c r="T22" i="28"/>
  <c r="W22" i="28"/>
  <c r="U22" i="28"/>
  <c r="V22" i="28"/>
  <c r="V75" i="28"/>
  <c r="U75" i="28"/>
  <c r="W75" i="28"/>
  <c r="T75" i="28"/>
  <c r="V38" i="28"/>
  <c r="U38" i="28"/>
  <c r="W38" i="28"/>
  <c r="T38" i="28"/>
  <c r="T53" i="28"/>
  <c r="U53" i="28"/>
  <c r="W53" i="28"/>
  <c r="V53" i="28"/>
  <c r="W36" i="28"/>
  <c r="V36" i="28"/>
  <c r="U36" i="28"/>
  <c r="T36" i="28"/>
  <c r="T31" i="28"/>
  <c r="U31" i="28"/>
  <c r="W31" i="28"/>
  <c r="V31" i="28"/>
  <c r="U23" i="28"/>
  <c r="V23" i="28"/>
  <c r="W23" i="28"/>
  <c r="T23" i="28"/>
  <c r="W60" i="28"/>
  <c r="U60" i="28"/>
  <c r="V60" i="28"/>
  <c r="T60" i="28"/>
  <c r="V12" i="28"/>
  <c r="W12" i="28"/>
  <c r="T12" i="28"/>
  <c r="U12" i="28"/>
  <c r="U7" i="28"/>
  <c r="W7" i="28"/>
  <c r="V7" i="28"/>
  <c r="T7" i="28"/>
  <c r="T15" i="28"/>
  <c r="W15" i="28"/>
  <c r="V15" i="28"/>
  <c r="U15" i="28"/>
  <c r="T9" i="28"/>
  <c r="W9" i="28"/>
  <c r="V9" i="28"/>
  <c r="U9" i="28"/>
  <c r="W65" i="28"/>
  <c r="T65" i="28"/>
  <c r="U65" i="28"/>
  <c r="V65" i="28"/>
  <c r="W26" i="28"/>
  <c r="V26" i="28"/>
  <c r="U26" i="28"/>
  <c r="AA11" i="56"/>
  <c r="AC11" i="56"/>
  <c r="Z11" i="56"/>
  <c r="Y11" i="56"/>
  <c r="AB11" i="56"/>
  <c r="AF11" i="56"/>
  <c r="X11" i="56"/>
  <c r="AD11" i="56"/>
  <c r="AE11" i="56"/>
  <c r="AA17" i="56"/>
  <c r="Z17" i="56"/>
  <c r="X17" i="56"/>
  <c r="Y17" i="56"/>
  <c r="AB17" i="56"/>
  <c r="AC17" i="56"/>
  <c r="AD17" i="56"/>
  <c r="AE17" i="56"/>
  <c r="AF17" i="56"/>
  <c r="Z33" i="56"/>
  <c r="AC33" i="56"/>
  <c r="AB33" i="56"/>
  <c r="AF33" i="56"/>
  <c r="AE33" i="56"/>
  <c r="AD33" i="56"/>
  <c r="AA33" i="56"/>
  <c r="X12" i="56"/>
  <c r="AC12" i="56"/>
  <c r="AB12" i="56"/>
  <c r="Y12" i="56"/>
  <c r="AE12" i="56"/>
  <c r="AD12" i="56"/>
  <c r="Z12" i="56"/>
  <c r="AA12" i="56"/>
  <c r="AF12" i="56"/>
  <c r="Y31" i="56"/>
  <c r="AF31" i="56"/>
  <c r="X31" i="56"/>
  <c r="AD31" i="56"/>
  <c r="AC31" i="56"/>
  <c r="AA31" i="56"/>
  <c r="AE31" i="56"/>
  <c r="Z31" i="56"/>
  <c r="AB31" i="56"/>
  <c r="AC32" i="56"/>
  <c r="X32" i="56"/>
  <c r="Z32" i="56"/>
  <c r="AA32" i="56"/>
  <c r="Y32" i="56"/>
  <c r="AD32" i="56"/>
  <c r="AB32" i="56"/>
  <c r="AE32" i="56"/>
  <c r="W6" i="28"/>
  <c r="V6" i="28"/>
  <c r="U6" i="28"/>
  <c r="U52" i="28"/>
  <c r="T52" i="28"/>
  <c r="W52" i="28"/>
  <c r="V45" i="28"/>
  <c r="U45" i="28"/>
  <c r="T45" i="28"/>
  <c r="T13" i="28"/>
  <c r="U24" i="28"/>
  <c r="V13" i="28"/>
  <c r="U13" i="28"/>
  <c r="U51" i="28"/>
  <c r="V51" i="28"/>
  <c r="T49" i="28"/>
  <c r="W51" i="28"/>
  <c r="W10" i="28"/>
  <c r="W69" i="28"/>
  <c r="U76" i="28"/>
  <c r="V76" i="28"/>
  <c r="W57" i="28"/>
  <c r="T57" i="28"/>
  <c r="W72" i="28"/>
  <c r="U10" i="28"/>
  <c r="V57" i="28"/>
  <c r="U58" i="28"/>
  <c r="V58" i="28"/>
  <c r="W49" i="28"/>
  <c r="W58" i="28"/>
  <c r="V49" i="28"/>
  <c r="W66" i="28"/>
  <c r="V66" i="28"/>
  <c r="U69" i="28"/>
  <c r="V10" i="28"/>
  <c r="W76" i="28"/>
  <c r="U66" i="28"/>
  <c r="T69" i="28"/>
  <c r="T83" i="28"/>
  <c r="V43" i="28"/>
  <c r="V72" i="28"/>
  <c r="U43" i="28"/>
  <c r="U72" i="28"/>
  <c r="W43" i="28"/>
  <c r="W24" i="28"/>
  <c r="W83" i="28"/>
  <c r="V24" i="28"/>
  <c r="V83" i="28"/>
  <c r="T34" i="28"/>
  <c r="U34" i="28"/>
  <c r="V34" i="28"/>
  <c r="W34" i="28"/>
  <c r="T74" i="28"/>
  <c r="U74" i="28"/>
  <c r="V74" i="28"/>
  <c r="W74" i="28"/>
  <c r="T71" i="28"/>
  <c r="V71" i="28"/>
  <c r="W71" i="28"/>
  <c r="U71" i="28"/>
  <c r="T42" i="28"/>
  <c r="U42" i="28"/>
  <c r="V42" i="28"/>
  <c r="W42" i="28"/>
  <c r="T70" i="28"/>
  <c r="U70" i="28"/>
  <c r="W70" i="28"/>
  <c r="V70" i="28"/>
  <c r="T8" i="28"/>
  <c r="V8" i="28"/>
  <c r="W8" i="28"/>
  <c r="U8" i="28"/>
  <c r="T30" i="28"/>
  <c r="U30" i="28"/>
  <c r="V30" i="28"/>
  <c r="W30" i="28"/>
  <c r="T32" i="28"/>
  <c r="U32" i="28"/>
  <c r="V32" i="28"/>
  <c r="W32" i="28"/>
  <c r="T50" i="28"/>
  <c r="U50" i="28"/>
  <c r="V50" i="28"/>
  <c r="W50" i="28"/>
  <c r="T39" i="28"/>
  <c r="U39" i="28"/>
  <c r="V39" i="28"/>
  <c r="W39" i="28"/>
  <c r="T63" i="28"/>
  <c r="U63" i="28"/>
  <c r="V63" i="28"/>
  <c r="W63" i="28"/>
  <c r="V37" i="28"/>
  <c r="U37" i="28"/>
  <c r="W37" i="28"/>
  <c r="T37" i="28"/>
  <c r="X6" i="56"/>
  <c r="AD6" i="56"/>
  <c r="Y6" i="56"/>
  <c r="AE6" i="56"/>
  <c r="AA6" i="56"/>
  <c r="AF6" i="56"/>
  <c r="AC6" i="56"/>
  <c r="Z6" i="56"/>
  <c r="AB6" i="5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<sst xmlns="http://schemas.openxmlformats.org/spreadsheetml/2006/main" count="175213" uniqueCount="12999">
  <si>
    <t>PUBLIC RELEASE DRAFT</t>
  </si>
  <si>
    <t>June 2026</t>
  </si>
  <si>
    <t>Draft Air Releases for 4,4'-(1-Methylethylidene)bis[2,6-dibromophenol] (TBBPA)</t>
  </si>
  <si>
    <t>CASRN: 79-94-7</t>
  </si>
  <si>
    <t>Description of this spreadsheet</t>
  </si>
  <si>
    <t>This spreadsheet contains a summary of stack and fugitive air emissions for each occupational exposure scenario (OES) in the Risk Evaluation.</t>
  </si>
  <si>
    <t>TRI data in this spreadsheet are for the 2019-2023 reporting years and are from basic plus data files downloaded from EPA's webpage on 3/01/2025</t>
  </si>
  <si>
    <t>NEI Data in this spreadsheet are for the 2017 and 2020 reporting period and are files downloaded from EIS Gateway on 3/18/2025.</t>
  </si>
  <si>
    <t>Worksheet</t>
  </si>
  <si>
    <t>Description</t>
  </si>
  <si>
    <t>The following worksheets contain data pertaining to the assessment of DEHP releases to air based on TRI and NEI data.</t>
  </si>
  <si>
    <t>COU &amp; OES Information</t>
  </si>
  <si>
    <r>
      <rPr>
        <sz val="11"/>
        <color rgb="FF000000"/>
        <rFont val="Calibri"/>
        <scheme val="minor"/>
      </rPr>
      <t xml:space="preserve">This worksheet contains a list of the COU &amp; OESs, the number of sites per COU/OES, and the number of release days for each COU/OES. The number of sites associated with each COU/OES was obtained from the worksheets "TRI Facility Information", "NEI Point Source Releases", and "NEI Area Sources" and is the number of facilities that reported release data, zero or nonzero, during the reporting period of 2019 - 2023. If a facility reported releases during more than a single year of the reporting period, then it was counted only once. The number of release days shown in this sheet are calculated by either NEI reporting or GS/ESD standards. If a NEI facility reports their hours per year and hours per day, the days per year are calculated by dividing the hours per year by the hours per day. If a NEI facility does not report these metrics, then a GS/ESD standard will be used.
</t>
    </r>
    <r>
      <rPr>
        <sz val="11"/>
        <color rgb="FFFF0000"/>
        <rFont val="Calibri"/>
        <scheme val="minor"/>
      </rPr>
      <t>**To preserve function integrity in the sheet, please do not add any columns before Column M.</t>
    </r>
  </si>
  <si>
    <t>TRI &amp; NEI Releases per OES</t>
  </si>
  <si>
    <t xml:space="preserve">This worksheet contains the following total annual releases per OES: total annual stack air releases, total annual fugitive releases, and total annual area releases. Total annual releases for a given OES are calculated as the total of the annual releases from all of the sites associated with the OES. The total annual releases are given for each of the reporting years.  Total releases calculated from TRI data are given separately from total release calculated from NEI data. </t>
  </si>
  <si>
    <t>Releases per TRI Facility</t>
  </si>
  <si>
    <t>This worksheet contains release rates to air from each facility that reported releases to TRI and is organized by OES. Annual and daily release rates are provided. Annual release rates are reported in TRI and EPA calculates a daily release rate as the ratio of annual release rate and the number of release days that EPA estimates. For both stack and fugitive emissions, the most recent annual release, the maximum annual release, and the median releases are reported along with the associated year of reporting and daily release. 
Note:  Annual release rates that equal zero are included in this sheet. If a facility has the same reportings over the entire reporting period, the earliest reporting year is shown. Cells highlighted in red indicate a reported zero release to TRI. Sites that reported a combination of Form's R and A, release data was only used from years in which the site reported Form R. Site releases reported to form A are assumed to be similar to site release years reported to form R.</t>
  </si>
  <si>
    <t>NEI Point Source Releases</t>
  </si>
  <si>
    <r>
      <t xml:space="preserve">Summary of the total and daily average stack and fugitive air releases for each OES/Facility in 2017/2020 NEI Point Source data. The total stack and fugitive releases is the sum of the releases reported in both the 2017 and 2020 reporting year. The number of operating days if estimated using the same approach as the "COU &amp; OES Information" sheet. 
</t>
    </r>
    <r>
      <rPr>
        <sz val="11"/>
        <color rgb="FFFF0000"/>
        <rFont val="Calibri"/>
        <family val="2"/>
        <scheme val="minor"/>
      </rPr>
      <t>**To preserve function integrity, please do not add any columns before Column AK.</t>
    </r>
  </si>
  <si>
    <t>TRI Facility Information</t>
  </si>
  <si>
    <r>
      <t xml:space="preserve">This worksheet contains information about the facilities that reported releases to TRI.  It also contains information about releases from these facilities (median and maximum over the 5 year period).
</t>
    </r>
    <r>
      <rPr>
        <sz val="11"/>
        <color rgb="FFFF0000"/>
        <rFont val="Calibri"/>
        <family val="2"/>
        <scheme val="minor"/>
      </rPr>
      <t>**To preserve function integrity, please do not add any columns before Column X.</t>
    </r>
  </si>
  <si>
    <t>The following worksheets contain the data that are the basis of the TRI information contained in the following worksheets: "TRI &amp; NEI Releases per OES", "Releases per TRI Facility" and "TRI Facility Information".</t>
  </si>
  <si>
    <t>TRI Data in Utility Worksheet</t>
  </si>
  <si>
    <t>This worksheet was prepared to facilitate the preparation of other worksheets. It contains data obtained from "Raw TRI data."</t>
  </si>
  <si>
    <t xml:space="preserve">TRI Form R or A </t>
  </si>
  <si>
    <r>
      <t xml:space="preserve">This worksheet contains a record of which form (Form R or Form A) each site submitted to TRI during each of the year of the reporting period of 2019 - 2023. The type of form (Form R or Form A) that a site submits to TRI may vary by reporting year. If a site did not report to TRI during a given year, then "N/A" is entered.  The data in this worksheet were obtained from "TRI DEHP Download" and serve as input data to  "TRI Release Summary Tab."
</t>
    </r>
    <r>
      <rPr>
        <sz val="11"/>
        <color rgb="FFFF0000"/>
        <rFont val="Calibri"/>
        <family val="2"/>
        <scheme val="minor"/>
      </rPr>
      <t>**To preserve function integrity, please do not add any columns before Column K.</t>
    </r>
  </si>
  <si>
    <t>Raw TRI Data</t>
  </si>
  <si>
    <r>
      <rPr>
        <sz val="11"/>
        <color rgb="FF000000"/>
        <rFont val="Calibri"/>
        <scheme val="minor"/>
      </rPr>
      <t xml:space="preserve">This worksheet contains TRI data obtained from https://www.epa.gov/toxics-release-inventory-tri-program/tri-basic-plus-data-files-calendar-years-1987-present.  These TRI data include annual rates of stack and fugitive air releases from each site that reported to TRI. These releases occurred during the period of 2019 through 2023.  The data includes releases rates equal to zero.  This worksheet also contains data that is not provided by TRI and is mainly supplementary information related to mapping the condition of use of DEHP per site. 
Note: Green highlighted columns are added by ERG for supplementary information. Green highlighted cells in columns AJ-CK are highlighted to facilitate the processing of data.
</t>
    </r>
    <r>
      <rPr>
        <sz val="11"/>
        <color rgb="FFFF0000"/>
        <rFont val="Calibri"/>
        <scheme val="minor"/>
      </rPr>
      <t>**To preserve function integrity, please do not add any columns before Column EW.</t>
    </r>
  </si>
  <si>
    <t xml:space="preserve"> </t>
  </si>
  <si>
    <t>The following worksheets contain the basis of the NEI information in "TRI and NEI Releases per OES" and "NEI Point Source Releases"</t>
  </si>
  <si>
    <t>NEI Point Sources</t>
  </si>
  <si>
    <r>
      <rPr>
        <sz val="11"/>
        <color rgb="FF000000"/>
        <rFont val="Calibri"/>
        <scheme val="minor"/>
      </rPr>
      <t xml:space="preserve">Raw annual stack and fugitive air release data from 2017/2020 NEI. 
</t>
    </r>
    <r>
      <rPr>
        <sz val="11"/>
        <color rgb="FFFF0000"/>
        <rFont val="Calibri"/>
        <scheme val="minor"/>
      </rPr>
      <t>**To preserve function integrity, please do not add any columns before Column BP.</t>
    </r>
  </si>
  <si>
    <t>NEI Area Sources</t>
  </si>
  <si>
    <r>
      <t xml:space="preserve">Raw annual air release data from 2017/2020 NEI.
</t>
    </r>
    <r>
      <rPr>
        <sz val="11"/>
        <color rgb="FFFF0000"/>
        <rFont val="Calibri"/>
        <family val="2"/>
        <scheme val="minor"/>
      </rPr>
      <t>**To preserve function integrity, please do not add any columns before Column Q.</t>
    </r>
  </si>
  <si>
    <t>TRI-NEI Override</t>
  </si>
  <si>
    <r>
      <t xml:space="preserve">Mapping of NEI facility to OES determined by TRI mapping of same facility.
</t>
    </r>
    <r>
      <rPr>
        <sz val="11"/>
        <color rgb="FFFF0000"/>
        <rFont val="Calibri"/>
        <family val="2"/>
        <scheme val="minor"/>
      </rPr>
      <t>**To preserve function integrity, please do not add any columns before Column G.</t>
    </r>
  </si>
  <si>
    <t>NEI SCC Crosswalk</t>
  </si>
  <si>
    <r>
      <t xml:space="preserve">Mapping of NAICS/NEI SCC Codes(Level One through Four and Sector) to CDR IFC Codes and OESs (for NEI point source data.) 
</t>
    </r>
    <r>
      <rPr>
        <sz val="11"/>
        <color rgb="FFFF0000"/>
        <rFont val="Calibri"/>
        <family val="2"/>
        <scheme val="minor"/>
      </rPr>
      <t>**To preserve function integrity, please do not add any columns before Column Q.</t>
    </r>
  </si>
  <si>
    <t>NEI Area Crosswalk</t>
  </si>
  <si>
    <r>
      <t xml:space="preserve">Mapping of OES to NEI sectors (for NEI area source data.)  
</t>
    </r>
    <r>
      <rPr>
        <sz val="11"/>
        <color rgb="FFFF0000"/>
        <rFont val="Calibri"/>
        <family val="2"/>
        <scheme val="minor"/>
      </rPr>
      <t>**To preserve function integrity, please do not add any columns before Column G.</t>
    </r>
  </si>
  <si>
    <t>2017-2022 NAICS</t>
  </si>
  <si>
    <r>
      <t xml:space="preserve">Crosswalk for 2017 - 2022 NAICS codes and descriptions. Used to lookup NAICS descriptions in NEI Point Sources tab.
</t>
    </r>
    <r>
      <rPr>
        <sz val="11"/>
        <color rgb="FFFF0000"/>
        <rFont val="Calibri"/>
        <family val="2"/>
        <scheme val="minor"/>
      </rPr>
      <t>**To preserve function integrity, please do not add any columns before Column C.</t>
    </r>
  </si>
  <si>
    <t>EIS_OperatingStatusCodeNP</t>
  </si>
  <si>
    <r>
      <t xml:space="preserve">Crosswalk for NEI facility operating status codes and descriptions. Used to lookup NEI facility operating status in 2017 NEI Point Sources tab.
</t>
    </r>
    <r>
      <rPr>
        <sz val="11"/>
        <color rgb="FFFF0000"/>
        <rFont val="Calibri"/>
        <family val="2"/>
        <scheme val="minor"/>
      </rPr>
      <t>**To preserve function integrity, please do not add any columns before Column C.</t>
    </r>
  </si>
  <si>
    <t>EIS_UnitTypeCode</t>
  </si>
  <si>
    <r>
      <t xml:space="preserve">Crosswalk for NEI emission unit codes and descriptions. Used to lookup emission unit descriptions in 2017 NEI Point Sources tab.
</t>
    </r>
    <r>
      <rPr>
        <sz val="11"/>
        <color rgb="FFFF0000"/>
        <rFont val="Calibri"/>
        <family val="2"/>
        <scheme val="minor"/>
      </rPr>
      <t>**To preserve function integrity, please do not add any columns before Column E.</t>
    </r>
  </si>
  <si>
    <t>EIS_Release Point Type Code</t>
  </si>
  <si>
    <r>
      <t xml:space="preserve">Crosswalk for NEI release point type codes and descriptions. Used to lookup type of release (stack vs. vertical) in 2017 NEI Point Sources tab.
</t>
    </r>
    <r>
      <rPr>
        <sz val="11"/>
        <color rgb="FFFF0000"/>
        <rFont val="Calibri"/>
        <family val="2"/>
        <scheme val="minor"/>
      </rPr>
      <t>**To preserve function integrity, please do not add any columns before Column E.</t>
    </r>
  </si>
  <si>
    <t>Raw release data</t>
  </si>
  <si>
    <t>Crosswalks</t>
  </si>
  <si>
    <t>Calculated Field</t>
  </si>
  <si>
    <t>EPA Entered Field</t>
  </si>
  <si>
    <t>Calculated Table</t>
  </si>
  <si>
    <t>Manual entry (Engineering)</t>
  </si>
  <si>
    <t>**Unique to each chemical</t>
  </si>
  <si>
    <t>***Review fields derived from NAICS OES Crosswalk</t>
  </si>
  <si>
    <t>region</t>
  </si>
  <si>
    <t>tribal_code</t>
  </si>
  <si>
    <t>tribe_name_long</t>
  </si>
  <si>
    <t>state_county_fips</t>
  </si>
  <si>
    <t>facility_registry_identifier</t>
  </si>
  <si>
    <t>eis_facility_identifier</t>
  </si>
  <si>
    <t>facility_name</t>
  </si>
  <si>
    <t>state_abbr</t>
  </si>
  <si>
    <t>county_name</t>
  </si>
  <si>
    <t>agency_program_system_code</t>
  </si>
  <si>
    <t>agency_facility_id</t>
  </si>
  <si>
    <t>facility_site_description</t>
  </si>
  <si>
    <t>facility_source_type_code</t>
  </si>
  <si>
    <t>facility_site_status_code</t>
  </si>
  <si>
    <t>facility site status code description</t>
  </si>
  <si>
    <t>facility_site_status_code_year</t>
  </si>
  <si>
    <t>facility_site_comment</t>
  </si>
  <si>
    <t>naics_primary</t>
  </si>
  <si>
    <t>NAICS Description</t>
  </si>
  <si>
    <t>emission_unit_id</t>
  </si>
  <si>
    <t>agency_unit_id</t>
  </si>
  <si>
    <t>emission_unit_description</t>
  </si>
  <si>
    <t>unit_type_code</t>
  </si>
  <si>
    <t>unit type code description</t>
  </si>
  <si>
    <t>unit_design_capacity</t>
  </si>
  <si>
    <t>unit_design_capacity_uom</t>
  </si>
  <si>
    <t>unit_comment</t>
  </si>
  <si>
    <t>process_id</t>
  </si>
  <si>
    <t>agency_process_id</t>
  </si>
  <si>
    <t>process_description</t>
  </si>
  <si>
    <t>process_comment</t>
  </si>
  <si>
    <t>process_status_year</t>
  </si>
  <si>
    <t>scc</t>
  </si>
  <si>
    <t>scc_description</t>
  </si>
  <si>
    <t>SCC Level One</t>
  </si>
  <si>
    <t>SCC Level Two</t>
  </si>
  <si>
    <t>SCC Level Three</t>
  </si>
  <si>
    <t>SCC Level Four</t>
  </si>
  <si>
    <t>Sector</t>
  </si>
  <si>
    <t>CDR IFC Code</t>
  </si>
  <si>
    <t>CDR Code Description</t>
  </si>
  <si>
    <t>CDR/OES Rationale</t>
  </si>
  <si>
    <t>Primary OES</t>
  </si>
  <si>
    <t>Secondary OES</t>
  </si>
  <si>
    <t>Tertiary OES</t>
  </si>
  <si>
    <t>Tier 1 Name</t>
  </si>
  <si>
    <t>Tier 1 Description</t>
  </si>
  <si>
    <t>Tier 2 Name</t>
  </si>
  <si>
    <t>Tier 2 Description</t>
  </si>
  <si>
    <t>Tier 3 Name</t>
  </si>
  <si>
    <t>Tier 3 Description</t>
  </si>
  <si>
    <t>emission_release_point_id</t>
  </si>
  <si>
    <t>agency_release_point_id</t>
  </si>
  <si>
    <t>emission_release_point_type</t>
  </si>
  <si>
    <t>emission release point type description</t>
  </si>
  <si>
    <t>release_point_description</t>
  </si>
  <si>
    <t>release_point_comment</t>
  </si>
  <si>
    <t>start_date</t>
  </si>
  <si>
    <t>end_date</t>
  </si>
  <si>
    <t>pollutant_code</t>
  </si>
  <si>
    <t>pollutant_description</t>
  </si>
  <si>
    <t>hap_category_name</t>
  </si>
  <si>
    <t>actual_emissions_tpy</t>
  </si>
  <si>
    <t>Converted Emissions (kg/yr)</t>
  </si>
  <si>
    <t>emission_factor</t>
  </si>
  <si>
    <t>emission_factor_num_uom</t>
  </si>
  <si>
    <t>emission_factor_den_uom</t>
  </si>
  <si>
    <t>emission_factor_text</t>
  </si>
  <si>
    <t>emission_calc_method_code</t>
  </si>
  <si>
    <t>emission calc method code description</t>
  </si>
  <si>
    <t>emissions_comment</t>
  </si>
  <si>
    <t>control_status</t>
  </si>
  <si>
    <t>control_measure_code_1</t>
  </si>
  <si>
    <t>control_measure_code_2</t>
  </si>
  <si>
    <t>control_measure_code_3</t>
  </si>
  <si>
    <t>control_measure_code_4</t>
  </si>
  <si>
    <t>control_approach_description</t>
  </si>
  <si>
    <t>control_approach_comment</t>
  </si>
  <si>
    <t>regulatory_code</t>
  </si>
  <si>
    <t>facility_category</t>
  </si>
  <si>
    <t>location_address</t>
  </si>
  <si>
    <t>city</t>
  </si>
  <si>
    <t>zipcode</t>
  </si>
  <si>
    <t>data_source</t>
  </si>
  <si>
    <t>Reporting Year</t>
  </si>
  <si>
    <t>stack_height_ft</t>
  </si>
  <si>
    <t>exit_gas_temperature_f</t>
  </si>
  <si>
    <t>stack_diameter_ft</t>
  </si>
  <si>
    <t>exit_gas_velocity_ft_sec</t>
  </si>
  <si>
    <t>exit_gas_flow_rate_cu_ft_sec</t>
  </si>
  <si>
    <t>fugitive_length_sigmax_ft</t>
  </si>
  <si>
    <t>fugitive_width_sigmay_ft</t>
  </si>
  <si>
    <t>fugitive_angle_degrees</t>
  </si>
  <si>
    <t>fug_2d_midpnt1_x_co</t>
  </si>
  <si>
    <t>fug_2d_midpnt1_y_co</t>
  </si>
  <si>
    <t>fug_2d_midpt2_x_co</t>
  </si>
  <si>
    <t>fug_2d_midpt2_y_co</t>
  </si>
  <si>
    <t>x_coordinate</t>
  </si>
  <si>
    <t>y_coordinate</t>
  </si>
  <si>
    <t>coordinate_source</t>
  </si>
  <si>
    <t>coordinate_comment</t>
  </si>
  <si>
    <t>location_default_flag</t>
  </si>
  <si>
    <t>north_american_datum</t>
  </si>
  <si>
    <t>closed_year</t>
  </si>
  <si>
    <t>hours_per_year</t>
  </si>
  <si>
    <t>hours_per_day</t>
  </si>
  <si>
    <t>days_per_week</t>
  </si>
  <si>
    <t>weeks_per_year</t>
  </si>
  <si>
    <t>calc_parameter_type_code</t>
  </si>
  <si>
    <t>calc_parameter_value</t>
  </si>
  <si>
    <t>calc_parameter_uom</t>
  </si>
  <si>
    <t>calc_parameter_material_code</t>
  </si>
  <si>
    <t>Textjoin NAICS &amp; SCC Levels-Sector</t>
  </si>
  <si>
    <t>Reporting  Year</t>
  </si>
  <si>
    <t>epa region code</t>
  </si>
  <si>
    <t>state</t>
  </si>
  <si>
    <t>fips state code</t>
  </si>
  <si>
    <t>fips code</t>
  </si>
  <si>
    <t>county</t>
  </si>
  <si>
    <t>sector</t>
  </si>
  <si>
    <t>Textjoin</t>
  </si>
  <si>
    <t>OES Rationale</t>
  </si>
  <si>
    <t>reporting period</t>
  </si>
  <si>
    <t>emissions operating type</t>
  </si>
  <si>
    <t>total emissions</t>
  </si>
  <si>
    <t>total emissions (kg)</t>
  </si>
  <si>
    <t>pollutant code</t>
  </si>
  <si>
    <t>pollutant desc</t>
  </si>
  <si>
    <t>1. FORM TYPE</t>
  </si>
  <si>
    <t>2. REPORTING YEAR</t>
  </si>
  <si>
    <t>9. TRIFD</t>
  </si>
  <si>
    <t>10. FACILITY NAME</t>
  </si>
  <si>
    <t>11. FACILITY STREET</t>
  </si>
  <si>
    <t>12. FACILITY CITY</t>
  </si>
  <si>
    <t>13. FACILITY COUNTY</t>
  </si>
  <si>
    <t>14. FACILITY STATE</t>
  </si>
  <si>
    <t>15. FACILITY ZIP CODE</t>
  </si>
  <si>
    <t>Region</t>
  </si>
  <si>
    <t>41. PRIMARY NAICS CODE</t>
  </si>
  <si>
    <t>Primary NAICS Meaning</t>
  </si>
  <si>
    <t>Non-TSCA NAICS Code?</t>
  </si>
  <si>
    <t>47. LATITUDE</t>
  </si>
  <si>
    <t>48. LONGITUDE</t>
  </si>
  <si>
    <t>74. FRS FACILITY ID</t>
  </si>
  <si>
    <t>75. DOCUMENT CONTROL NUMBER</t>
  </si>
  <si>
    <t>76. CAS NUMBER</t>
  </si>
  <si>
    <t>78. CHEMICAL NAME</t>
  </si>
  <si>
    <t>106. MAXIMUM AMOUNT ON SITE</t>
  </si>
  <si>
    <t>Code Expansion for Maximum Amount Onsite (lbs)</t>
  </si>
  <si>
    <t>107. FUGITIVE AIR EMISSIONS – TOTAL RELEASE POUNDS</t>
  </si>
  <si>
    <t>109. TOTAL FUGITIVE AIR EMISSIONS</t>
  </si>
  <si>
    <t>111. STACK AIR EMISSIONS – RELEASE POUNDS</t>
  </si>
  <si>
    <t>113. TOTAL STACK AIR EMISSIONS</t>
  </si>
  <si>
    <t>115. TOTAL AIR EMISSIONS</t>
  </si>
  <si>
    <t>82. UNIT OF MEASURE</t>
  </si>
  <si>
    <t>TRI USE</t>
  </si>
  <si>
    <t>CDR Use</t>
  </si>
  <si>
    <t>NAICS Mapped OES (ERG Added)</t>
  </si>
  <si>
    <t>ERG Mapped OES (ERG Added)</t>
  </si>
  <si>
    <t>ERG Notes (ERG Added)</t>
  </si>
  <si>
    <t>OES Mapping Consistency Check</t>
  </si>
  <si>
    <t>Alternative OES 1</t>
  </si>
  <si>
    <t>Alternative OES 2</t>
  </si>
  <si>
    <t>Alternative OES 3</t>
  </si>
  <si>
    <t>89. PRODUCE THE CHEMICAL</t>
  </si>
  <si>
    <t>90. IMPORT THE CHEMICAL</t>
  </si>
  <si>
    <t>91. ON-SITE USE OF THE CHEMICAL</t>
  </si>
  <si>
    <t>92. SALE OR DISTRIBUTION OF THE CHEMICAL</t>
  </si>
  <si>
    <t>93. AS A BYPRODUCT</t>
  </si>
  <si>
    <t>94. AS A MANUFACTURED IMPURITY</t>
  </si>
  <si>
    <t>95. USED AS A REACTANT</t>
  </si>
  <si>
    <t>96. P101  FEEDSTOCKS</t>
  </si>
  <si>
    <t>97. P102  RAW MATERIALS</t>
  </si>
  <si>
    <t>98. P103  INTERMEDIATES</t>
  </si>
  <si>
    <t>99. P104  INITIATORS</t>
  </si>
  <si>
    <t>100. P199  OTHER</t>
  </si>
  <si>
    <t>101. ADDED AS A FORMULATION COMPONENT</t>
  </si>
  <si>
    <t>102. P201  ADDITIVES</t>
  </si>
  <si>
    <t>103. P202  DYES</t>
  </si>
  <si>
    <t>104. P203  REACTION DILUENTS</t>
  </si>
  <si>
    <t>105. P204  INITIATORS</t>
  </si>
  <si>
    <t>106. P205  SOLVENTS</t>
  </si>
  <si>
    <t>107. P206  INHIBITORS</t>
  </si>
  <si>
    <t>108. P207  EMULSIFIERS</t>
  </si>
  <si>
    <t>109. P208  SURFACTANTS</t>
  </si>
  <si>
    <t>110. P209  LUBRICANTS</t>
  </si>
  <si>
    <t>111. P210  FLAME RETARDANTS</t>
  </si>
  <si>
    <t>112. P211  RHEOLOGICAL MODIFIERS</t>
  </si>
  <si>
    <t>113. P299  OTHER</t>
  </si>
  <si>
    <t>114. USED AS AN ARTICLE COMPONENT</t>
  </si>
  <si>
    <t>115. REPACKAGING</t>
  </si>
  <si>
    <t>116. AS A PROCESS IMPURITY</t>
  </si>
  <si>
    <t>117. PROCESSED / RECYCLING</t>
  </si>
  <si>
    <t>118. USED AS A CHEMICAL PROCESSING AID</t>
  </si>
  <si>
    <t>119. Z101  PROCESS SOLVENTS</t>
  </si>
  <si>
    <t>120. Z102  CATALYSTS</t>
  </si>
  <si>
    <t>121. Z103  INHIBITORS</t>
  </si>
  <si>
    <t>122. Z104  INITIATORS</t>
  </si>
  <si>
    <t>123. Z105  REACTION TERMINATORS</t>
  </si>
  <si>
    <t>124. Z106  SOLUTION BUFFERS</t>
  </si>
  <si>
    <t>125. Z199  OTHER</t>
  </si>
  <si>
    <t>126. USED AS A MANUFACTURING AID</t>
  </si>
  <si>
    <t>127. Z201  PROCESS LUBRICANTS</t>
  </si>
  <si>
    <t>128. Z202  METALWORKING FLUIDS</t>
  </si>
  <si>
    <t>129. Z203  COOLANTS</t>
  </si>
  <si>
    <t>130. Z204  REFRIGERANTS</t>
  </si>
  <si>
    <t>131. Z205  HYDRAULIC FLUIDS</t>
  </si>
  <si>
    <t>132. Z299  OTHER</t>
  </si>
  <si>
    <t>133. ANCILLARY OR OTHER USE</t>
  </si>
  <si>
    <t>134. Z301  CLEANER</t>
  </si>
  <si>
    <t>135. Z302  DEGREASER</t>
  </si>
  <si>
    <t>136. Z303  LUBRICANT</t>
  </si>
  <si>
    <t>137. Z304  FUEL</t>
  </si>
  <si>
    <t>138. Z305  FLAME RETARDANT</t>
  </si>
  <si>
    <t>139. Z306  WASTE TREATMENT</t>
  </si>
  <si>
    <t>140. Z307  WATER TREATMENT</t>
  </si>
  <si>
    <t>141. Z308  CONSTRUCTION MATERIALS</t>
  </si>
  <si>
    <t>142. Z399  OTHER</t>
  </si>
  <si>
    <t>Produce the Chemical</t>
  </si>
  <si>
    <t>Import the Chemical</t>
  </si>
  <si>
    <t>On-Site Use of the Chemical</t>
  </si>
  <si>
    <t>Sale or Distribution of the Chemical</t>
  </si>
  <si>
    <t>Manufacture: As a Byproduct</t>
  </si>
  <si>
    <t>Manufacture: As an Impurity</t>
  </si>
  <si>
    <t>Processing: As a Reactant</t>
  </si>
  <si>
    <t>P101 - Feedstocks</t>
  </si>
  <si>
    <t>P102 - Raw Material</t>
  </si>
  <si>
    <t>P103 - Intermediates</t>
  </si>
  <si>
    <t>P104 - Initiators</t>
  </si>
  <si>
    <t>P199 - Other</t>
  </si>
  <si>
    <t>Processing: As a Formulation Component</t>
  </si>
  <si>
    <t>P201 - Additives</t>
  </si>
  <si>
    <t>P202 - Dyes</t>
  </si>
  <si>
    <t>P203 - Reaction Diluents</t>
  </si>
  <si>
    <t>P204 - Initiators</t>
  </si>
  <si>
    <t>P205 - Solvents</t>
  </si>
  <si>
    <t>P206 - Inhibitors</t>
  </si>
  <si>
    <t>P207 - Emulsifiers</t>
  </si>
  <si>
    <t>P208 - Surfactants</t>
  </si>
  <si>
    <t>P209 - Lubricants</t>
  </si>
  <si>
    <t>P210 - Flame Retardants</t>
  </si>
  <si>
    <t>P211 - Rheological Modifiers</t>
  </si>
  <si>
    <t>P299 - Other</t>
  </si>
  <si>
    <t>Processing: As an Article Component</t>
  </si>
  <si>
    <t>Processing: Repackaging</t>
  </si>
  <si>
    <t>Processing: As an Impurity</t>
  </si>
  <si>
    <t>Processing: Recycling</t>
  </si>
  <si>
    <t>Otherwise Use: As a Chemical Processing Aid</t>
  </si>
  <si>
    <t>Z101 - Process Solvents</t>
  </si>
  <si>
    <t>Z102 - Catalysts</t>
  </si>
  <si>
    <t>Z103 - Inhibitors</t>
  </si>
  <si>
    <t>Z104 - Initiators</t>
  </si>
  <si>
    <t>Z105 - Reaction Terminators</t>
  </si>
  <si>
    <t>Z106 - Solution Buffers</t>
  </si>
  <si>
    <t>Z199 - Other</t>
  </si>
  <si>
    <t>Otherwise Use: As a Manufacturing Aid</t>
  </si>
  <si>
    <t>Z201 - Process Lubricants</t>
  </si>
  <si>
    <t>Z202 - Metalworking Fluids</t>
  </si>
  <si>
    <t>Z203 - Coolants</t>
  </si>
  <si>
    <t>Z204 - Refrigerants</t>
  </si>
  <si>
    <t>Z205 - Hydraulic Fluids</t>
  </si>
  <si>
    <t>Z299 - Other</t>
  </si>
  <si>
    <t>Otherwise Use: Ancillary or Other Use</t>
  </si>
  <si>
    <t>Z301 - Cleaner</t>
  </si>
  <si>
    <t>Z302 - Degreaser</t>
  </si>
  <si>
    <t>Z303 - Lubricant</t>
  </si>
  <si>
    <t>Z304 - Fuel</t>
  </si>
  <si>
    <t>Z305 - Flame Retardant</t>
  </si>
  <si>
    <t>Z306 - Waste Treatment</t>
  </si>
  <si>
    <t>Z307 - Water Treatment</t>
  </si>
  <si>
    <t>Z308 - Construction Materials</t>
  </si>
  <si>
    <t>Z399 - Other</t>
  </si>
  <si>
    <t>R</t>
  </si>
  <si>
    <t>9713WDPLST271E2</t>
  </si>
  <si>
    <t>3D PLASTICS INC.</t>
  </si>
  <si>
    <t>2701 E 2ND ST</t>
  </si>
  <si>
    <t>NEWBERG</t>
  </si>
  <si>
    <t>YAMHILL</t>
  </si>
  <si>
    <t>OR</t>
  </si>
  <si>
    <t>79-94-7</t>
  </si>
  <si>
    <t>Tetrabromobisphenol A</t>
  </si>
  <si>
    <t>NA</t>
  </si>
  <si>
    <t>Pounds</t>
  </si>
  <si>
    <t>Not in CDR</t>
  </si>
  <si>
    <t>OES assignment based on TRI use as an article component.</t>
  </si>
  <si>
    <t>No</t>
  </si>
  <si>
    <t>Yes</t>
  </si>
  <si>
    <t>55016MCHMLHIGHW</t>
  </si>
  <si>
    <t>3M CHEMICAL OPERATIONS' COTTAGE GROVE FACILITY</t>
  </si>
  <si>
    <t>10746 INNOVATION RD</t>
  </si>
  <si>
    <t>COTTAGE GROVE</t>
  </si>
  <si>
    <t>WASHINGTON</t>
  </si>
  <si>
    <t>MN</t>
  </si>
  <si>
    <t>OES assignment based on TRI use listed as Waste Treatment</t>
  </si>
  <si>
    <t>65802MXXXX3211E</t>
  </si>
  <si>
    <t>3M CO - SPRINGFIELD</t>
  </si>
  <si>
    <t>3211 E CHESTNUT EXPY</t>
  </si>
  <si>
    <t>SPRINGFIELD</t>
  </si>
  <si>
    <t>GREENE</t>
  </si>
  <si>
    <t>MO</t>
  </si>
  <si>
    <t>OES assignment based on TRI use listed as formulation component and public comment EPA-HQ-OPPT-2018-0462-0016 stating this "plant used TBBPA in its adhesives factory…manufactures specialty adhesives, such as foam tapes and sealants, for use in transportation, electronics, furniture, appliances, sporting goods and other industries." A less likely OES could be Processing as a reactant if TBBPA is consumed in reaction to produce these adhesives.</t>
  </si>
  <si>
    <t>Processing: Reactant</t>
  </si>
  <si>
    <t>70805LBMRLGULFS</t>
  </si>
  <si>
    <t>ALBEMARLE CORP</t>
  </si>
  <si>
    <t>1201 GULF STATES RD</t>
  </si>
  <si>
    <t>BATON ROUGE</t>
  </si>
  <si>
    <t>EAST BATON ROUGE PARISH</t>
  </si>
  <si>
    <t>LA</t>
  </si>
  <si>
    <t>OES assignment based on TRI use listed as repackaging for three of four reported years.</t>
  </si>
  <si>
    <t>71753THYLCROUTE</t>
  </si>
  <si>
    <t>ALBEMARLE CORP SOUTH PLANT</t>
  </si>
  <si>
    <t>2270 HWY 79 S</t>
  </si>
  <si>
    <t>MAGNOLIA</t>
  </si>
  <si>
    <t>COLUMBIA</t>
  </si>
  <si>
    <t>AR</t>
  </si>
  <si>
    <t>Site activity withheld; Industrial Proc/Uses listed as processing as reactant and processing - incorporation into formulation, mixture, or reaction product</t>
  </si>
  <si>
    <t>OES assignment based on "Yes" to manufacture the chemical in TRI.</t>
  </si>
  <si>
    <t>01453LPHWR128TO</t>
  </si>
  <si>
    <t>ALPHA WIRE CO</t>
  </si>
  <si>
    <t>128 TOLMAN AVE</t>
  </si>
  <si>
    <t>LEOMINSTER</t>
  </si>
  <si>
    <t>WORCESTER</t>
  </si>
  <si>
    <t>MA</t>
  </si>
  <si>
    <t>01453</t>
  </si>
  <si>
    <t>OES assignment based on NAICS mapping. Less likely alternate OES could be Recycling due to "Yes" to Processing/Recycling.</t>
  </si>
  <si>
    <t>Recycling</t>
  </si>
  <si>
    <t>38017LPHRSHIGHW</t>
  </si>
  <si>
    <t>AOC TENNESSEE PLANT</t>
  </si>
  <si>
    <t>860 HWY 57 E</t>
  </si>
  <si>
    <t>COLLIERVILLE</t>
  </si>
  <si>
    <t>FAYETTE</t>
  </si>
  <si>
    <t>TN</t>
  </si>
  <si>
    <t>OES assignment based on TRI use listed as processing as a reactant.</t>
  </si>
  <si>
    <t>49224RDPLSALBIO</t>
  </si>
  <si>
    <t>AVIENT COLORANTS USA LLC - ALBION FACILITY</t>
  </si>
  <si>
    <t>926 ELLIOTT RD</t>
  </si>
  <si>
    <t>ALBION</t>
  </si>
  <si>
    <t>CALHOUN</t>
  </si>
  <si>
    <t>MI</t>
  </si>
  <si>
    <t>OES assignment based on TRI use listed as formulation component. Alternate OES is plastics converting, since often both operations occur at the same facilities.</t>
  </si>
  <si>
    <t>Processing: Plastics Converting</t>
  </si>
  <si>
    <t>9270WXMMTR2322P</t>
  </si>
  <si>
    <t>AXIOM MATERIALS</t>
  </si>
  <si>
    <t>2322 PULLMAN ST</t>
  </si>
  <si>
    <t>SANTA ANA</t>
  </si>
  <si>
    <t>ORANGE</t>
  </si>
  <si>
    <t>CA</t>
  </si>
  <si>
    <t>OES assignment based on company website stating they make pre-pregs (https://axiommaterials.com/products/). Alternate OES based on NAICS mapping.</t>
  </si>
  <si>
    <t>Powder Coating Use</t>
  </si>
  <si>
    <t>43570TRNTY6AKST</t>
  </si>
  <si>
    <t>BENVIC TRINITY LLC</t>
  </si>
  <si>
    <t>600 OAK ST</t>
  </si>
  <si>
    <t>WEST UNITY</t>
  </si>
  <si>
    <t>WILLIAMS</t>
  </si>
  <si>
    <t>OH</t>
  </si>
  <si>
    <t>OES assignment based on TRI use listed as formulation component and website (https://www.benvic.com/about-us/locations/United-States) indicating that the site compounds flame-retardant, cross-linked and specialty additive compounds for a variety of industries. Alternate OES is plastics converting, since often both operations occur at the same facilities.</t>
  </si>
  <si>
    <t>85205MCDNN5000E</t>
  </si>
  <si>
    <t>BOEING CO</t>
  </si>
  <si>
    <t>5000 E MCDOWELL RD</t>
  </si>
  <si>
    <t>MESA</t>
  </si>
  <si>
    <t>MARICOPA</t>
  </si>
  <si>
    <t>AZ</t>
  </si>
  <si>
    <t xml:space="preserve">OES assignment based on NAICS mapping (Aircraft Manufacturing) and public comment EPA-HQ-OPPT-2018-0462-0004 stating TBBPA used in the aerospace industry as a "constituent within products or formulations for the manufacture of aerospace products." </t>
  </si>
  <si>
    <t>98203BNGCM3003W</t>
  </si>
  <si>
    <t>BOEING COMMERCIAL AIRPLANES - EVERETT</t>
  </si>
  <si>
    <t>3003 W CASINO RD</t>
  </si>
  <si>
    <t>EVERETT</t>
  </si>
  <si>
    <t>SNOHOMISH</t>
  </si>
  <si>
    <t>WA</t>
  </si>
  <si>
    <t>2945WBNGST9775P</t>
  </si>
  <si>
    <t>BOEING SOUTH CAROLINA INTERIORS RESPONSIBILITY CENTER SOUTH</t>
  </si>
  <si>
    <t>9775 PATRIOT BLVD</t>
  </si>
  <si>
    <t>LADSON</t>
  </si>
  <si>
    <t>CHARLESTON</t>
  </si>
  <si>
    <t>SC</t>
  </si>
  <si>
    <t>OES assignment based on NAICS  mapping and public comment EPA-HQ-OPPT-2018-0462-0004 stating TBBPA used in the aerospace industry as a "constituent within products or formulations for the manufacture of aerospace products." Based on research, it appears that this site manufactures products for the interior of aircrafts.</t>
  </si>
  <si>
    <t>01949BSTKDBOSTO</t>
  </si>
  <si>
    <t>BOSTIK MANUFACTURING PLANT</t>
  </si>
  <si>
    <t>211 BOSTON ST</t>
  </si>
  <si>
    <t>MIDDLETON</t>
  </si>
  <si>
    <t>ESSEX</t>
  </si>
  <si>
    <t>01949</t>
  </si>
  <si>
    <t xml:space="preserve">OES assignment based on TRI use listed as formulation component and NAICS mapping. </t>
  </si>
  <si>
    <t>98270RCLLN12806</t>
  </si>
  <si>
    <t>C&amp;D ZODIAC INC</t>
  </si>
  <si>
    <t>12806 STATE AVE</t>
  </si>
  <si>
    <t>MARYSVILLE</t>
  </si>
  <si>
    <t>OES assignment based on NAICS mapping and TRI facility information (aircraft parts and auxiliary equipment manufacturing). https://enviro.epa.gov/facts/tri/ef-facilities/#/Facility/98270RCLLN12806/C&amp;D%20ZODIAC%20INC</t>
  </si>
  <si>
    <t>84029SFTYK11600</t>
  </si>
  <si>
    <t>CLEAN HARBORS ARAGONITE LLC</t>
  </si>
  <si>
    <t>11600 NORTH APTUS ROAD</t>
  </si>
  <si>
    <t>GRANTSVILLE</t>
  </si>
  <si>
    <t>TOOELE</t>
  </si>
  <si>
    <t>UT</t>
  </si>
  <si>
    <t>OES based on NAICS mapping and TRI use.</t>
  </si>
  <si>
    <t>77536SFTYK2027B</t>
  </si>
  <si>
    <t>CLEAN HARBORS DEER PARK LLC</t>
  </si>
  <si>
    <t>2027 INDEPENDENCE PARKWAY SOUTH</t>
  </si>
  <si>
    <t>LA PORTE</t>
  </si>
  <si>
    <t>HARRIS</t>
  </si>
  <si>
    <t>TX</t>
  </si>
  <si>
    <t>71730NVRNM309AM</t>
  </si>
  <si>
    <t>CLEAN HARBORS EL DORADO LLC</t>
  </si>
  <si>
    <t>309 AMERICAN CIR UNION</t>
  </si>
  <si>
    <t>EL DORADO</t>
  </si>
  <si>
    <t>UNION</t>
  </si>
  <si>
    <t>69145CLNHR5MISO</t>
  </si>
  <si>
    <t>CLEAN HARBORS ENVIRONMENTAL SERVICES INC</t>
  </si>
  <si>
    <t>2247 S HWY 71</t>
  </si>
  <si>
    <t>KIMBALL</t>
  </si>
  <si>
    <t>NE</t>
  </si>
  <si>
    <t>14760CPRPW1648D</t>
  </si>
  <si>
    <t>COOPER POWER SYSTEMS LLC</t>
  </si>
  <si>
    <t>1648 DUGAN RD</t>
  </si>
  <si>
    <t>OLEAN</t>
  </si>
  <si>
    <t>CATTARAUGUS</t>
  </si>
  <si>
    <t>NY</t>
  </si>
  <si>
    <t>OES assignment based on TRI use listed as processing as a reactant. Equally likely alternate OES is PCB laminate MFG based on NAICS mapping and facility website (https://www.cooper-electric.com/p/cooper-power) that states the company makes appliances and electronics.</t>
  </si>
  <si>
    <t>Processing: PCB and PCB Laminates Manufacturing</t>
  </si>
  <si>
    <t>OES assignment based on TRI use listed as processing as a reactant. Equally likely alternate OES is Incorporation into articles based on NAICS mapping and facility website (https://www.cooper-electric.com/p/cooper-power) that states the company makes appliances and electronics.</t>
  </si>
  <si>
    <t>21078MRCNC1300R</t>
  </si>
  <si>
    <t>CYTEC ENGINEERED INC</t>
  </si>
  <si>
    <t>1300 REVOLUTION ST</t>
  </si>
  <si>
    <t>HAVRE DE GRACE</t>
  </si>
  <si>
    <t>HARFORD</t>
  </si>
  <si>
    <t>MD</t>
  </si>
  <si>
    <t>OES assignment based on TRI use as an article component and NAICS mapping.</t>
  </si>
  <si>
    <t>55987CCMPS501W3</t>
  </si>
  <si>
    <t>CYTEC ENGINEERED MATERIALS INC</t>
  </si>
  <si>
    <t>501 W 3RD</t>
  </si>
  <si>
    <t>WINONA</t>
  </si>
  <si>
    <t>OES assignment based on TRI use listed as formulation component and NAICS mapping. Alternate OES is plastics converting, since often both operations occur at the same facilities.</t>
  </si>
  <si>
    <t>92806BSFST1440N</t>
  </si>
  <si>
    <t>CYTEC SOLVAY COMPOSITE MATERIALS  ANAHEIM</t>
  </si>
  <si>
    <t>1440 N KRAEMER BLVD</t>
  </si>
  <si>
    <t>ANAHEIM</t>
  </si>
  <si>
    <t>OES assignment based on TRI use listed as formulation component and NAICS mapping.</t>
  </si>
  <si>
    <t>92669FBRTX645NC</t>
  </si>
  <si>
    <t>CYTEC SOLVAY COMPOSITE MATERIALS ORANGE</t>
  </si>
  <si>
    <t>645 N CYPRESS BLVD</t>
  </si>
  <si>
    <t>OES assignment based on company website stating they make semiconductors and electronics (https://www.syensqo.com/en/solutions-market/electronics). Alternate OES based on NAICS mapping.</t>
  </si>
  <si>
    <t>72201FLCNJ10THL</t>
  </si>
  <si>
    <t>DASSAULT FALCON JET CORP.</t>
  </si>
  <si>
    <t>3801 E 10TH</t>
  </si>
  <si>
    <t>LITTLE ROCK</t>
  </si>
  <si>
    <t>PULASKI</t>
  </si>
  <si>
    <t>OES assignment based on company website (https://das.falconjet.com/apex/f?p=2000:1020::) indicating site conducts aircraft maintenance, modification, completion and repair.</t>
  </si>
  <si>
    <t>48211SLCTY1923F</t>
  </si>
  <si>
    <t>EQ DETROIT INC</t>
  </si>
  <si>
    <t>1923 FREDERICK ST</t>
  </si>
  <si>
    <t>DETROIT</t>
  </si>
  <si>
    <t>WAYNE</t>
  </si>
  <si>
    <t>48077STRLN38111</t>
  </si>
  <si>
    <t>FCA US STERLING HEIGHTS ASSEMBLY PLANT</t>
  </si>
  <si>
    <t>38111 VAN DYKE</t>
  </si>
  <si>
    <t>STERLING HEIGHTS</t>
  </si>
  <si>
    <t>MACOMB</t>
  </si>
  <si>
    <t>Automobile Manufacturing</t>
  </si>
  <si>
    <t>OES based on 2022/2023 NAICS mapping Automobile and Light Duty Truck Manufacturing and website indicating facility (https://media.stellantisnorthamerica.com/newsrelease.do?id=335&amp;mid=) is a truck assembly plant. Less likely alternate OES is Industrial use in electronics as vehicle electronics may be a part of the assembly process.</t>
  </si>
  <si>
    <t>Use in Electronics Assembly</t>
  </si>
  <si>
    <t>24354BRNSW150JO</t>
  </si>
  <si>
    <t>GENERAL DYNAMICS MISSION SYSTEMS INC.</t>
  </si>
  <si>
    <t>150 JOHNSTON RD</t>
  </si>
  <si>
    <t>MARION</t>
  </si>
  <si>
    <t>SMYTH</t>
  </si>
  <si>
    <t>VA</t>
  </si>
  <si>
    <t>OES assignment based on TRI use as an article component and public comment EPA-HQ-OPPT-2018-0462-0004 stating TBBPA used in the aerospace industry as a "constituent within products or formulations for the manufacture of aerospace products." Per company website, this site makes communications systems for aircrafts (https://gdmissionsystems.com/about-us/major-locations/marion).</t>
  </si>
  <si>
    <t>44065NTLLP9988K</t>
  </si>
  <si>
    <t>HB CHEMICAL - RAVAGO CHEMICAL DISTRIBUTION INC</t>
  </si>
  <si>
    <t>9988 KINSMAN RD</t>
  </si>
  <si>
    <t>NEWBURY</t>
  </si>
  <si>
    <t>GEAUGA</t>
  </si>
  <si>
    <t>OES assignment based on TRI repackaging use and company website (https://www.hbchemical.com/) indicating the facility is a chemical distributor.</t>
  </si>
  <si>
    <t>28144NTNLSCEDAR</t>
  </si>
  <si>
    <t>HENKEL US OPERATIONS CORP</t>
  </si>
  <si>
    <t>825 CEDAR SPRINGS RD</t>
  </si>
  <si>
    <t>SALISBURY</t>
  </si>
  <si>
    <t>ROWAN</t>
  </si>
  <si>
    <t>NC</t>
  </si>
  <si>
    <t>OES assignment based on TRI use listed as formulation component and company website (https://www.henkel-northamerica.com/brands-and-businesses) emphasizing adhesive manufacturing.</t>
  </si>
  <si>
    <t>53154THMCR530WE</t>
  </si>
  <si>
    <t>420 W MARQUETTE AVE</t>
  </si>
  <si>
    <t>OAK CREEK</t>
  </si>
  <si>
    <t>MILWAUKEE</t>
  </si>
  <si>
    <t>WI</t>
  </si>
  <si>
    <t>94565THDXT2850W</t>
  </si>
  <si>
    <t>2850 WILLOW PASS RD</t>
  </si>
  <si>
    <t>BAY POINT</t>
  </si>
  <si>
    <t>CONTRA COSTA</t>
  </si>
  <si>
    <t>OES assignment based on TRI use and NAICS mapping.</t>
  </si>
  <si>
    <t>84044HRCLS6800W</t>
  </si>
  <si>
    <t>HEXCEL CORP</t>
  </si>
  <si>
    <t>6800 W 5400 S</t>
  </si>
  <si>
    <t>SALT LAKE CITY</t>
  </si>
  <si>
    <t>SALT LAKE</t>
  </si>
  <si>
    <t>OES assignment based on TRI use listed as formulation component, NAICS mapping. Alternate OES is plastics converting, since often both operations occur at the same facilities. Other alternate OES included based on company website (https://www.hexcel.com/About/Site-Locations/1455/hexcel-salt-lake-city) indicating facility manufactures prepregs.</t>
  </si>
  <si>
    <t>Processing: Laminates and Prepreg Manufacturing</t>
  </si>
  <si>
    <t>98032HTHTC19819</t>
  </si>
  <si>
    <t>19819 84TH AVE S</t>
  </si>
  <si>
    <t>KENT</t>
  </si>
  <si>
    <t>KING</t>
  </si>
  <si>
    <t>OES assignment based on TRI use as an article component and NAICS mapping. Company website states this site fabricates composites for flight applications.</t>
  </si>
  <si>
    <t>00694HRVYHRD686</t>
  </si>
  <si>
    <t>HUBBELL CARIBE LTD</t>
  </si>
  <si>
    <t>RD 686 KM 17.3</t>
  </si>
  <si>
    <t>VEGA BAJA</t>
  </si>
  <si>
    <t>VEGA BAJA MUNICIPIO</t>
  </si>
  <si>
    <t>PR</t>
  </si>
  <si>
    <t>00693</t>
  </si>
  <si>
    <t>36553HNTSM555HU</t>
  </si>
  <si>
    <t>HUNTSMAN ADVANCED MATERIALS LLC</t>
  </si>
  <si>
    <t>555 HUNTSMAN RD</t>
  </si>
  <si>
    <t>MC INTOSH</t>
  </si>
  <si>
    <t>AL</t>
  </si>
  <si>
    <t xml:space="preserve">Parent company in CDR, this site is not. </t>
  </si>
  <si>
    <t>19148SHLND2801S</t>
  </si>
  <si>
    <t>INEOS COMPOSITES PHILADELPHIA PLANT</t>
  </si>
  <si>
    <t>2801 CHRISTOPHER COLUMBUS BLVD</t>
  </si>
  <si>
    <t>PHILADELPHIA</t>
  </si>
  <si>
    <t>PA</t>
  </si>
  <si>
    <t>90040SHLND6608E</t>
  </si>
  <si>
    <t>INEOS COMPOSITES US LLC</t>
  </si>
  <si>
    <t>6608 E 26TH ST</t>
  </si>
  <si>
    <t>COMMERCE</t>
  </si>
  <si>
    <t>LOS ANGELES</t>
  </si>
  <si>
    <t>0808WNFNTY279CE</t>
  </si>
  <si>
    <t>INFINITY LTL</t>
  </si>
  <si>
    <t>2079 CENTER SQUARE RD</t>
  </si>
  <si>
    <t>SWEDESBORO</t>
  </si>
  <si>
    <t>GLOUCESTER</t>
  </si>
  <si>
    <t>NJ</t>
  </si>
  <si>
    <t>08085</t>
  </si>
  <si>
    <t>1906WNFNTY2PRGR</t>
  </si>
  <si>
    <t>20 PROGRESS DR</t>
  </si>
  <si>
    <t>MORRISVILLE</t>
  </si>
  <si>
    <t>BUCKS</t>
  </si>
  <si>
    <t>74362NTRPLHUNTS</t>
  </si>
  <si>
    <t>INTERPLASTIC CORP</t>
  </si>
  <si>
    <t>5019 HUNT ST</t>
  </si>
  <si>
    <t>PRYOR</t>
  </si>
  <si>
    <t>MAYES</t>
  </si>
  <si>
    <t>OK</t>
  </si>
  <si>
    <t>85224NRPLX165SP</t>
  </si>
  <si>
    <t>ISOLA USA CORP</t>
  </si>
  <si>
    <t>165 S PRICE RD</t>
  </si>
  <si>
    <t>CHANDLER</t>
  </si>
  <si>
    <t>OES assignment based on TRI use listed as formulation component and company website (https://www.isola-group.com/pcb-laminates-prepreg/) indicating facility manufactures PCB laminate and prepreg materials.</t>
  </si>
  <si>
    <t>75401SYSTMMAJOR</t>
  </si>
  <si>
    <t>L3HARRIS TECHNOLOGIES INTEGRATED SYSTEMS L.P.</t>
  </si>
  <si>
    <t>10001 JACK FINNEY BLVD MS-031</t>
  </si>
  <si>
    <t>GREENVILLE</t>
  </si>
  <si>
    <t>HUNT</t>
  </si>
  <si>
    <t xml:space="preserve">OES assignment based on company website listing air and space force support (https://www.l3harris.com/supporting-air-and-space-forces) and public comment EPA-HQ-OPPT-2018-0462-0004 stating TBBPA used in the aerospace industry as a "constituent within products or formulations for the manufacture of aerospace products." </t>
  </si>
  <si>
    <t>OES assignment based on company website listing air and space force support (https://www.l3harris.com/supporting-air-and-space-forces) and public comment EPA-HQ-OPPT-2018-0462-0004 stating TBBPA used in the aerospace industry as a "constituent within products or formulations for the manufacture of aerospace products." Alternate OES could be Use in transportation equipment, but the public comment alludes to the processing operation, not use.</t>
  </si>
  <si>
    <t>07011LMRTC16RIC</t>
  </si>
  <si>
    <t>LAMART CORP</t>
  </si>
  <si>
    <t>16 RICHMOND ST</t>
  </si>
  <si>
    <t>CLIFTON</t>
  </si>
  <si>
    <t>PASSAIC</t>
  </si>
  <si>
    <t>07011</t>
  </si>
  <si>
    <t>OES assignment based on TRI use listed as formulation component and company website stating that Lamart creates adhesive tapes for the aerospace industry (https://lamartcorp.com/product-category/aerospace-tapes/?adgroup=foil-tape-3m&amp;gad_source=1&amp;gad_campaignid=17518802828&amp;gbraid=0AAAAAou2rwYtQ7iF8e7mrW-hoTDiagpCA&amp;gclid=CjwKCAjwisnGBhAXEiwA0zEOR05xRbpy-q3lPiXMXN0Rh8wyVeAlTdF5qKEbaomQxUlvL1KAF5yaERoCwrAQAvD_BwE)</t>
  </si>
  <si>
    <t>71731GRTLKHIGHW</t>
  </si>
  <si>
    <t>LANXESS - CENTRAL</t>
  </si>
  <si>
    <t>2226 HAYNESVILLE HWY</t>
  </si>
  <si>
    <t>4771WLCNTP17LYN</t>
  </si>
  <si>
    <t>LYONDELLBASELL ADVANCED POLYMERS INC.</t>
  </si>
  <si>
    <t>1700 LYNCH RD</t>
  </si>
  <si>
    <t>EVANSVILLE</t>
  </si>
  <si>
    <t>VANDERBURGH</t>
  </si>
  <si>
    <t>IN</t>
  </si>
  <si>
    <t>28677MCKML149WA</t>
  </si>
  <si>
    <t>MACK MOLDING CO</t>
  </si>
  <si>
    <t>149 WATER TANK RD</t>
  </si>
  <si>
    <t>STATESVILLE</t>
  </si>
  <si>
    <t>IREDELL</t>
  </si>
  <si>
    <t xml:space="preserve">OES assignment based on company website (https://www.mack.com/locations/statesville-nc/) indicating facility conducts large part injection molding, painting, and other finishing. </t>
  </si>
  <si>
    <t>55987MLLRW580EF</t>
  </si>
  <si>
    <t>MILLER WASTE MILLS (DBA RTP CO.)</t>
  </si>
  <si>
    <t>580 E FRONT ST</t>
  </si>
  <si>
    <t>OES assignment based on TRI use listed as formulation component and NAICS mapping. Alternate OES is plastics converting, since often both operations may occur at the same facilities.</t>
  </si>
  <si>
    <t>64030PTRSN4200E</t>
  </si>
  <si>
    <t>MISSION PLASTICS NORTH</t>
  </si>
  <si>
    <t>4202 E 135TH ST</t>
  </si>
  <si>
    <t>GRANDVIEW</t>
  </si>
  <si>
    <t>JACKSON</t>
  </si>
  <si>
    <t>92064LDLNC13450</t>
  </si>
  <si>
    <t>MITSUBISHI CHEMICAL CARBON FIBER &amp; COMPOSITES I</t>
  </si>
  <si>
    <t>13450 STOWE DR</t>
  </si>
  <si>
    <t>POWAY</t>
  </si>
  <si>
    <t>SAN DIEGO</t>
  </si>
  <si>
    <t>OES assignment based on TRI use as a formulation component and NAICS mapping.</t>
  </si>
  <si>
    <t>92614NWPRT1822R</t>
  </si>
  <si>
    <t>MITSUBISHI CHEMICAL CARBON FIBER &amp; COMPOSITES INC</t>
  </si>
  <si>
    <t>1822 REYNOLDS AVE</t>
  </si>
  <si>
    <t>IRVINE</t>
  </si>
  <si>
    <t>OES assignment based on NAICS mapping. Alternate OES is plastics converting, since often both operations occur at the same facilities.</t>
  </si>
  <si>
    <t>74117NRDMS691NW</t>
  </si>
  <si>
    <t>NORDAM I&amp;S DIV</t>
  </si>
  <si>
    <t>6910 N WHIRLPOOL DR</t>
  </si>
  <si>
    <t>TULSA</t>
  </si>
  <si>
    <t>OES assignment based on TRI use, NAICS mapping, and company website (https://www.nordam.com/what-we-do/) information.</t>
  </si>
  <si>
    <t>OES assignment based on TRI use and company website (https://www.nordam.com/what-we-do/) information.</t>
  </si>
  <si>
    <t>74116NRDMM11200</t>
  </si>
  <si>
    <t>NORDAM REPAIR DIV</t>
  </si>
  <si>
    <t>11200 E PINE ST</t>
  </si>
  <si>
    <t>ROGERS</t>
  </si>
  <si>
    <t>OES assigned based on company website (https://www.nordam.com/#:~:text=We%20keep%20airlines%20flying%20with,Careers) that states this site is primarily a repair/maintenance facility.</t>
  </si>
  <si>
    <t>8401WTKRSPPBX16</t>
  </si>
  <si>
    <t>NORTHROP GRUMMAN SYSTEMS CORP. AEROSPACE STRUCTURES BUSINES</t>
  </si>
  <si>
    <t>FREEPORT CENTER BLDG. A-15</t>
  </si>
  <si>
    <t>CLEARFIELD</t>
  </si>
  <si>
    <t>DAVIS</t>
  </si>
  <si>
    <t>OES assignment based on NAICS code and company website, which states that the facility manufactures composites for aircrafts (https://cdn.northropgrumman.com/-/media/wp-content/uploads/Northrop-Grumman-Aerospace-Structures-Overview.pdf?v=1.0.0).</t>
  </si>
  <si>
    <t>4354WCRSNN1675I</t>
  </si>
  <si>
    <t>OLDCASTLE INFRASTRUCTURES INC - NAPOLEON</t>
  </si>
  <si>
    <t>1675 INDUSTRIAL DR</t>
  </si>
  <si>
    <t>NAPOLEON</t>
  </si>
  <si>
    <t>HENRY</t>
  </si>
  <si>
    <t xml:space="preserve">OES assignment based on TRI use of processing as an article component and company website (https://oldcastleinfrastructure.com/brands/) indicating products manufactured from composite materials. Alternative may be Incorporating Laminates and Prepreg Materials into Building Materials (Powder Coating Use). </t>
  </si>
  <si>
    <t>6711WPRKRC486NR</t>
  </si>
  <si>
    <t>PARK AEROSPACE CORP.</t>
  </si>
  <si>
    <t>486 NORTH OLIVER ROAD BLDG Z</t>
  </si>
  <si>
    <t>NEWTON</t>
  </si>
  <si>
    <t>HARVEY</t>
  </si>
  <si>
    <t>KS</t>
  </si>
  <si>
    <t>OES assignment based on TRI use of processing as an article component and NAICS mapping. Company website states they make composites for aerospace applications (https://parkaerospace.com/).</t>
  </si>
  <si>
    <t>03051CHMRC16FLA</t>
  </si>
  <si>
    <t>PARKER HANNIFIN CORP CHOMERICS DIV</t>
  </si>
  <si>
    <t>16 FLAGSTONE DR</t>
  </si>
  <si>
    <t>HUDSON</t>
  </si>
  <si>
    <t>HILLSBOROUGH</t>
  </si>
  <si>
    <t>NH</t>
  </si>
  <si>
    <t>03051</t>
  </si>
  <si>
    <t>OES assignment based on TRI use as a formulation component, NAICS mapping, and company website product information (https://www.parker.com/us/en/divisions/chomerics-division/solutions.html).</t>
  </si>
  <si>
    <t>55069PLSTC920SF</t>
  </si>
  <si>
    <t>PLASTECH CORP</t>
  </si>
  <si>
    <t>920 S FRANDSEN AVE</t>
  </si>
  <si>
    <t>RUSH CITY</t>
  </si>
  <si>
    <t>CHISAGO</t>
  </si>
  <si>
    <t xml:space="preserve">OES assignment based on company website information (https://plastechcorporation.com/about/facilities/) that the site performs injection molding of parts. </t>
  </si>
  <si>
    <t>32501RCHHL407SO</t>
  </si>
  <si>
    <t>POLYNT COMPOSITES USA INC</t>
  </si>
  <si>
    <t>425 S PACE BLVD</t>
  </si>
  <si>
    <t>PENSACOLA</t>
  </si>
  <si>
    <t>ESCAMBIA</t>
  </si>
  <si>
    <t>FL</t>
  </si>
  <si>
    <t>37347NLCLR193CO</t>
  </si>
  <si>
    <t>PRIMEX COLOR COMPOUNDING &amp; ADDITIVES CORP</t>
  </si>
  <si>
    <t>193 COMMERCE PL</t>
  </si>
  <si>
    <t>JASPER</t>
  </si>
  <si>
    <t>03894GPLST5WICK</t>
  </si>
  <si>
    <t>PSI MOLDED PLASTICS FORMERLY KNOWN AS GI PLASTEK</t>
  </si>
  <si>
    <t>5 WICKERS DR</t>
  </si>
  <si>
    <t>WOLFEBORO</t>
  </si>
  <si>
    <t>CARROLL</t>
  </si>
  <si>
    <t>03894</t>
  </si>
  <si>
    <t>OES assignment based on company website information ( https://www.psimp.com/about_us.html) indicating the site is performs injection molding of parts.</t>
  </si>
  <si>
    <t>3735WRVGMN45PAR</t>
  </si>
  <si>
    <t>RAVAGO MANUFACTURING AMERICAS</t>
  </si>
  <si>
    <t>405 PARK TOWER DR</t>
  </si>
  <si>
    <t>MANCHESTER</t>
  </si>
  <si>
    <t>COFFEE</t>
  </si>
  <si>
    <t>Import for on-site use (incorporation into formulation, mixture or reaction product - plastics product manufacturing)</t>
  </si>
  <si>
    <t>OES assigned based on TRI use in processing as a formulation component and CDR on-site incorporation into formulation, mixture or reaction product, and NAICS mapping. Alternate OES is plastics converting, since often both operations occur at the same facilities.</t>
  </si>
  <si>
    <t>44044RSSNC36790</t>
  </si>
  <si>
    <t>ROSS INCINERATION SERVICES INC</t>
  </si>
  <si>
    <t>36790 GILES RD</t>
  </si>
  <si>
    <t>GRAFTON</t>
  </si>
  <si>
    <t>LORAIN</t>
  </si>
  <si>
    <t>47620GPLSTLEXAN</t>
  </si>
  <si>
    <t>SABIC INNOVATIVE PLASTICS MT. VERNON LLC</t>
  </si>
  <si>
    <t>1 LEXAN LN</t>
  </si>
  <si>
    <t>MOUNT VERNON</t>
  </si>
  <si>
    <t>POSEY</t>
  </si>
  <si>
    <t>OES assignment based on TRI use listed as processing as a reactant. Less likely alternate OES is Plastics Compounding/Converting based on 2023 TRI use.</t>
  </si>
  <si>
    <t>Processing: Plastics Compounding</t>
  </si>
  <si>
    <t>61350BRGWRCANAL</t>
  </si>
  <si>
    <t>SABIC INNOVATIVE PLASTICS US LLC</t>
  </si>
  <si>
    <t>2148 N 2753RD RD</t>
  </si>
  <si>
    <t>OTTAWA</t>
  </si>
  <si>
    <t>LASALLE</t>
  </si>
  <si>
    <t>IL</t>
  </si>
  <si>
    <t>OES assignment based on TRI use listed as processing as a formulation component. Alternate OES is plastics converting, since often both operations occur at the same facilities.</t>
  </si>
  <si>
    <t>98826BRTXH3225W</t>
  </si>
  <si>
    <t>SAFRAN CABIN BELLINGHAM INC</t>
  </si>
  <si>
    <t>3225 WOBURN STREET</t>
  </si>
  <si>
    <t>BELLINGHAM</t>
  </si>
  <si>
    <t>WHATCOM</t>
  </si>
  <si>
    <t>OES assignment based on company information (https://www.safran-group.com/companies/safran-cabin) and site information (https://www.bloomberg.com/profile/company/9124138Z:US?embedded-checkout=true).</t>
  </si>
  <si>
    <t>9915WCDZDC51NNE</t>
  </si>
  <si>
    <t>SAFRAN CABIN MATERIALS LLC</t>
  </si>
  <si>
    <t>501 N NEWPORT AVE</t>
  </si>
  <si>
    <t>NEWPORT</t>
  </si>
  <si>
    <t>PEND OREILLE</t>
  </si>
  <si>
    <t>06601SKRSK6900M</t>
  </si>
  <si>
    <t>SIKORSKY AIRCRAFT STRATFORD FACILITY</t>
  </si>
  <si>
    <t>6900 MAIN ST</t>
  </si>
  <si>
    <t>STRATFORD</t>
  </si>
  <si>
    <t>FAIRFIELD</t>
  </si>
  <si>
    <t>CT</t>
  </si>
  <si>
    <t>06614</t>
  </si>
  <si>
    <t>OES assignment based on NAICS (Aircraft Manufacturing) and public comment EPA-HQ-OPPT-2018-0462-0004 stating TBBPA used in the aerospace industry as a "constituent within products or formulations for the manufacture of aerospace products." Company website states the site manufactures helicopter parts (https://www.lockheedmartin.com/en-us/careers/locations/sikorsky-connecticut.html).</t>
  </si>
  <si>
    <t>0641WDPRVR12BRI</t>
  </si>
  <si>
    <t>SMITH &amp; WESSON PRECISION COMPONENTS PLASTICS LLC</t>
  </si>
  <si>
    <t>12 BRIDGE ST</t>
  </si>
  <si>
    <t>DEEP RIVER</t>
  </si>
  <si>
    <t>MIDDLESEX</t>
  </si>
  <si>
    <t>06417</t>
  </si>
  <si>
    <t xml:space="preserve">OES assignment based on company website (https://www.swpc.com/about-us/) information stating services include plastic injection molding, metal forging, heat treating and plating &amp; finishing. </t>
  </si>
  <si>
    <t>14760HYSLL211FR</t>
  </si>
  <si>
    <t>SOLEPOXY INC.</t>
  </si>
  <si>
    <t>211 FRANKLIN STREET</t>
  </si>
  <si>
    <t>OES assignment based on TRI use as a formulation component and public comment EPA-HQ-OPPT-2018-0462-0016 stating this company "is a large producer of epoxy powder coatings for the electronics industry."</t>
  </si>
  <si>
    <t>45331SPRTC15LAN</t>
  </si>
  <si>
    <t>SPARTECH LLC.</t>
  </si>
  <si>
    <t>1050 LANDSDOWNE AVE</t>
  </si>
  <si>
    <t>DARKE</t>
  </si>
  <si>
    <t>OES assignment based on NAICS code and company website (https://www.spartech.com/categories) information stating products include mainly sheets and films. Alternate OES is plastics compounding as website indicates both compounding and converting activities occur at the site.</t>
  </si>
  <si>
    <t>2526WSTRPL326JA</t>
  </si>
  <si>
    <t>STAR PLASTICS INC.</t>
  </si>
  <si>
    <t>326 JACK BURLINGAME DRIVE</t>
  </si>
  <si>
    <t>MILLWOOD</t>
  </si>
  <si>
    <t>WV</t>
  </si>
  <si>
    <t>OES assignment based on TRI use listed as ancillary or other use. Likely adding TBBPA only for flame retardant properties to the plastic/resin products. Note, the OES could just also be processing as a reactant.</t>
  </si>
  <si>
    <t>Processing as a reactant</t>
  </si>
  <si>
    <t>06430RGRSCMILLA</t>
  </si>
  <si>
    <t>SUMITOMO BAKELITE N.A. INC</t>
  </si>
  <si>
    <t>24 MILL ST</t>
  </si>
  <si>
    <t>HARTFORD</t>
  </si>
  <si>
    <t>06042</t>
  </si>
  <si>
    <t>60510SHPDW900DO</t>
  </si>
  <si>
    <t>TECHMER PM LLC ILLINOIS</t>
  </si>
  <si>
    <t>900 DOUGLAS RD</t>
  </si>
  <si>
    <t>BATAVIA</t>
  </si>
  <si>
    <t>KANE</t>
  </si>
  <si>
    <t>1907WTHBNGSTEWA</t>
  </si>
  <si>
    <t>THE BOEING CO DEFENSE SPACE &amp; SECURITY ROTORCRAFT PR</t>
  </si>
  <si>
    <t>1 S STEWART AVE</t>
  </si>
  <si>
    <t>RIDLEY PARK</t>
  </si>
  <si>
    <t>DELAWARE</t>
  </si>
  <si>
    <t>OES assignment based on NAICS (Aircraft Manufacturing) and public comment EPA-HQ-OPPT-2018-0462-0004 stating TBBPA used in the aerospace industry as a "constituent within products or formulations for the manufacture of aerospace products." Based on company website, it appears that this site assembles helicopters.</t>
  </si>
  <si>
    <t>4672WPRCSN9WCNN</t>
  </si>
  <si>
    <t>TITUS PRECISION LLC</t>
  </si>
  <si>
    <t>900 W. CONNEXION WAY</t>
  </si>
  <si>
    <t>COLUMBIA CITY</t>
  </si>
  <si>
    <t>WHITLEY</t>
  </si>
  <si>
    <t xml:space="preserve">OES assignment based on TRI use of processing as an article component and TRI facility report information indicating plastic product manufacturing (https://enviro.epa.gov/facts/tri/ef-facilities/#/Facility/4672WPRCSN9WCNN/TITUS%20PRECISION%20LLC). </t>
  </si>
  <si>
    <t>9453WTNCTD245CR</t>
  </si>
  <si>
    <t>TORAY ADVANCED COMPOSITES</t>
  </si>
  <si>
    <t>2450 CORDELIA ROAD</t>
  </si>
  <si>
    <t>SOLANO</t>
  </si>
  <si>
    <t>OES assignment based on NAICS Code and company website (https://www.toraytac.com/company/about-us) indicating company is a supplier of thermoset and thermoplastic composite materials to various industries. Alternate OES is Laminates and Prepgreg Manufacturing, noting there is overalap between this OES and Plastics Converting.</t>
  </si>
  <si>
    <t>46312PLLTN4343K</t>
  </si>
  <si>
    <t>TRADEBE TREATMENT &amp; RECYCLING LLC</t>
  </si>
  <si>
    <t>4343 KENNEDY AVE</t>
  </si>
  <si>
    <t>EAST CHICAGO</t>
  </si>
  <si>
    <t>LAKE</t>
  </si>
  <si>
    <t>OES based on NAICS mapping. Equally likely OES is Recycling based on Facility name.</t>
  </si>
  <si>
    <t>84056SRFRC7274W</t>
  </si>
  <si>
    <t>U.S. DOD USAF HILL AFB</t>
  </si>
  <si>
    <t>7290 WEINER ST</t>
  </si>
  <si>
    <t>HILL AFB</t>
  </si>
  <si>
    <t>OES assignment based on engineering judgement that a DOD facility is likley to be end users TBBPA-containing products for assembly and repair.</t>
  </si>
  <si>
    <t>73145TNKRR8745E</t>
  </si>
  <si>
    <t>US DOD USAF TINKER AFB</t>
  </si>
  <si>
    <t>72 ABW/CEIE 7535 FIFTH ST, BUILDING 400</t>
  </si>
  <si>
    <t>TINKER AFB</t>
  </si>
  <si>
    <t>OKLAHOMA</t>
  </si>
  <si>
    <t>83624NVRSF1012M</t>
  </si>
  <si>
    <t>US ECOLOGY IDAHO INC.</t>
  </si>
  <si>
    <t>20400 LEMLEY RD</t>
  </si>
  <si>
    <t>GRAND VIEW</t>
  </si>
  <si>
    <t>OWYHEE</t>
  </si>
  <si>
    <t>ID</t>
  </si>
  <si>
    <t>OES based on NAICS mapping.</t>
  </si>
  <si>
    <t>89003SCLGYHWY95</t>
  </si>
  <si>
    <t>US ECOLOGY NEVADA INC.</t>
  </si>
  <si>
    <t>12 MILES S OF BEATTY ON HWY 95</t>
  </si>
  <si>
    <t>BEATTY</t>
  </si>
  <si>
    <t>NYE</t>
  </si>
  <si>
    <t>NV</t>
  </si>
  <si>
    <t>78380TXSCLPETRO</t>
  </si>
  <si>
    <t>US ECOLOGY TEXAS INC</t>
  </si>
  <si>
    <t>3277 COUNTY RD 69</t>
  </si>
  <si>
    <t>ROBSTOWN</t>
  </si>
  <si>
    <t>NUECES</t>
  </si>
  <si>
    <t>78419NVLRS11001</t>
  </si>
  <si>
    <t>US NAVY NAVAL AIR STATION CORPUS CHRISTI</t>
  </si>
  <si>
    <t>10651 E ST - BLDG H-100 SUITE 5042</t>
  </si>
  <si>
    <t>CORPUS CHRISTI</t>
  </si>
  <si>
    <t>60501SHLLC8600W</t>
  </si>
  <si>
    <t>WESTLAKE EPOXY INC</t>
  </si>
  <si>
    <t>8600 WEST 71ST STREET</t>
  </si>
  <si>
    <t>BEDFORD PARK</t>
  </si>
  <si>
    <t>COOK</t>
  </si>
  <si>
    <t>OES assignment based on TRI use listed as a reaction diluent.</t>
  </si>
  <si>
    <t>3791WWDSTR536NR</t>
  </si>
  <si>
    <t>WOODSTREAM CORP</t>
  </si>
  <si>
    <t>5360 NORTH NATIONAL DRIVE</t>
  </si>
  <si>
    <t>KNOXVILLE</t>
  </si>
  <si>
    <t>KNOX</t>
  </si>
  <si>
    <t xml:space="preserve">OES assignment based on TRI use of processing as an impurity, NAICS mapping, and company website (https://www.woodstream.com/locations) stating "company’s electronic containment products are molded, assembled, and packaged" at the site. </t>
  </si>
  <si>
    <t/>
  </si>
  <si>
    <t xml:space="preserve">NAICS First 5 Digits </t>
  </si>
  <si>
    <t>NAICS First 4 Digits</t>
  </si>
  <si>
    <t>NAICS First 3 Digits</t>
  </si>
  <si>
    <t>NAICS First 2 digits</t>
  </si>
  <si>
    <t>scc_code</t>
  </si>
  <si>
    <t>SCC Level 1</t>
  </si>
  <si>
    <t>SCC Level 2</t>
  </si>
  <si>
    <t>SCC Level 3</t>
  </si>
  <si>
    <t>SCC Level 4</t>
  </si>
  <si>
    <t>NAICS to CDR Industrial Sector (Based on Mapping in CDR Industrial Sectors Tab)</t>
  </si>
  <si>
    <t>Assigned CDR IFC Code (CDR IFC Codes Tab)</t>
  </si>
  <si>
    <t>CDR IFC Description</t>
  </si>
  <si>
    <t>CDR Assignment Rationale</t>
  </si>
  <si>
    <t>COUs</t>
  </si>
  <si>
    <t>OES</t>
  </si>
  <si>
    <t>EIS Facility Identifier</t>
  </si>
  <si>
    <t>TRI Facility ID</t>
  </si>
  <si>
    <t>FRSID</t>
  </si>
  <si>
    <t>Facility Name</t>
  </si>
  <si>
    <t>City</t>
  </si>
  <si>
    <t>State</t>
  </si>
  <si>
    <t>County</t>
  </si>
  <si>
    <t>Zip</t>
  </si>
  <si>
    <t>Latitude</t>
  </si>
  <si>
    <t>Longitude</t>
  </si>
  <si>
    <t>NAICS Primary</t>
  </si>
  <si>
    <t>SCC</t>
  </si>
  <si>
    <t>SCC Description</t>
  </si>
  <si>
    <t>TRI Median Annual Fugitive Emissions (kg/yr)</t>
  </si>
  <si>
    <t>TRI Max Annual Fugitive Emissions (kg/yr)</t>
  </si>
  <si>
    <t>TRI Median Annual Stack Emissions (kg/yr)</t>
  </si>
  <si>
    <t>TRI Max Annual Stack Emissions (kg/yr)</t>
  </si>
  <si>
    <t>TRI Median Daily Fugitive Emissions (kg/day)</t>
  </si>
  <si>
    <t>TRI Max Daily Fugitive Emissions (kg/day)</t>
  </si>
  <si>
    <t>TRI Median Daily Stack Emissions (kg/day)</t>
  </si>
  <si>
    <t>TRI Max Daily Stack Emissions (kg/day)</t>
  </si>
  <si>
    <t>NEI Total Fugitive Emissions (kg/yr)</t>
  </si>
  <si>
    <t>NEI Daily Fugitive Emissions (kg/day)</t>
  </si>
  <si>
    <t>NEI Total Stack Emissions (kg/yr)</t>
  </si>
  <si>
    <t>NEI Daily Stack Emissions (kg/day)</t>
  </si>
  <si>
    <t>Operating Days (days/yr)</t>
  </si>
  <si>
    <t>NEI Hours per year</t>
  </si>
  <si>
    <t>NEI Hours per day</t>
  </si>
  <si>
    <t>NEI Days per week</t>
  </si>
  <si>
    <t>NEI Weeks per year</t>
  </si>
  <si>
    <t>Count of NEI entries</t>
  </si>
  <si>
    <t>Count of NEI Fugitive Entries</t>
  </si>
  <si>
    <t>Count of NEI Stack Entries</t>
  </si>
  <si>
    <t>Truncated Raw TRI Air Data (kg/year)</t>
  </si>
  <si>
    <t>Most Recent Year (kg/year)</t>
  </si>
  <si>
    <t>Highest Release - Total (kg/year)</t>
  </si>
  <si>
    <t>Median Release - Total (kg/year)</t>
  </si>
  <si>
    <t>Highest Release - Fugitive (kg/year)</t>
  </si>
  <si>
    <t>Median Release - Fugitive (kg/year)</t>
  </si>
  <si>
    <t>Highest Release - Stack (kg/year)</t>
  </si>
  <si>
    <t>Median Release - Stack (kg/year)</t>
  </si>
  <si>
    <t>Form</t>
  </si>
  <si>
    <t>TRI Facility Id</t>
  </si>
  <si>
    <t>Fugitive Tot Rel</t>
  </si>
  <si>
    <t>Stack Tot Rel</t>
  </si>
  <si>
    <t>Total Release</t>
  </si>
  <si>
    <t>Form R Reporting?</t>
  </si>
  <si>
    <t>Form A Reporting?</t>
  </si>
  <si>
    <t>Filter for sites with both Form A and Form R</t>
  </si>
  <si>
    <t>COU</t>
  </si>
  <si>
    <t>Facility Registry System ID</t>
  </si>
  <si>
    <t>EIS Facility Identifier (NEI)</t>
  </si>
  <si>
    <t>Street Address</t>
  </si>
  <si>
    <t>City Name</t>
  </si>
  <si>
    <t>State Abbreviation</t>
  </si>
  <si>
    <t>Zip Code</t>
  </si>
  <si>
    <t>Primary NAICS Code</t>
  </si>
  <si>
    <t>Primary NAICS Description</t>
  </si>
  <si>
    <t>Release Days</t>
  </si>
  <si>
    <t>Median Annual Fugitive Rel (kg/yr)</t>
  </si>
  <si>
    <t>Max Annual Fugitive Rel (kg/yr)</t>
  </si>
  <si>
    <t>Median Annual Stack Rel (kg/yr)</t>
  </si>
  <si>
    <t>Max Annual Stack Tot Rel (kg/yr)</t>
  </si>
  <si>
    <t>Median Average Daily Fugitive Rel (kg/day)</t>
  </si>
  <si>
    <t>Max Average Daily Fugitive Rel (kg/day)</t>
  </si>
  <si>
    <t>Median Average Daily Stack Rel (kg/day)</t>
  </si>
  <si>
    <t>Max Average Daily Stack Tot Rel (kg/day)</t>
  </si>
  <si>
    <t xml:space="preserve">All Releases are from the 2019-2023 reporting periods. </t>
  </si>
  <si>
    <t>Cells highlighted in red indicate a reported zero release to TRI. Please note, for sites that reported a combination of Form's R and A, release data was only used from years in which the site reported Form R. Site releases reported to form A are assumed to be similar to site release years reported to form R.</t>
  </si>
  <si>
    <t xml:space="preserve">OES: </t>
  </si>
  <si>
    <t>Manufacturing</t>
  </si>
  <si>
    <t>Site Identity</t>
  </si>
  <si>
    <t>TRIFID</t>
  </si>
  <si>
    <t>NAICS / SIC</t>
  </si>
  <si>
    <t>NAICS/SIC Desc</t>
  </si>
  <si>
    <t>Most Recent Annual Fugitive Air Release
(kg/site-yr)</t>
  </si>
  <si>
    <t>Most Recent Annual Stack Air Release
(kg/site-yr)</t>
  </si>
  <si>
    <t>Most Recent Annual Total Air Release
(kg/site-yr)</t>
  </si>
  <si>
    <t>Highest Annual Fugitive Air Release
(kg/site-yr)</t>
  </si>
  <si>
    <t>Year of Highest Annual Fugitive Air Release</t>
  </si>
  <si>
    <t>Highest Annual Stack Air Release
(kg/site-yr)</t>
  </si>
  <si>
    <t>Year of Highest Annual Stack Air Release</t>
  </si>
  <si>
    <t>Highest Annual Total Air Release
(kg/site-yr)</t>
  </si>
  <si>
    <t>Year of Highest Annual Total Air Release</t>
  </si>
  <si>
    <t>Median Annual Fugitive Air Release
(kg/site-yr)</t>
  </si>
  <si>
    <t>Year of Median Annual Fugitive Air Release</t>
  </si>
  <si>
    <t>Median Annual Stack Air Release
(kg/site-yr)</t>
  </si>
  <si>
    <t>Year of Median Annual Stack Air Release</t>
  </si>
  <si>
    <t>Median Annual Total Air Release
(kg/site-yr)</t>
  </si>
  <si>
    <t>Year of Median Annual Total Air Release</t>
  </si>
  <si>
    <t>Annual Release Days (days/yr)</t>
  </si>
  <si>
    <t>Most Recent Daily Fugitive Air Release (kg/site-day)</t>
  </si>
  <si>
    <t>Most Recent Daily Stack Air Release (kg/site-day)</t>
  </si>
  <si>
    <t>Most Recent Daily Total Air Release (kg/site-day)</t>
  </si>
  <si>
    <t>Highest Daily Fugitive Air Release (kg/site-day)</t>
  </si>
  <si>
    <t>Highest Daily Stack Air Release (kg/site-day)</t>
  </si>
  <si>
    <t>Highest Daily Total Air Release (kg/site-day)</t>
  </si>
  <si>
    <t>Median Daily Fugitive Air Release (kg/site-day)</t>
  </si>
  <si>
    <t>Median Daily Stack Air Release (kg/site-day)</t>
  </si>
  <si>
    <t>Median Daily Total Air Release (kg/site-day)</t>
  </si>
  <si>
    <t>FRS</t>
  </si>
  <si>
    <t>Repackaging</t>
  </si>
  <si>
    <t xml:space="preserve">Processing as a reactant in plastic material and resin manufacturing; Processing as a reactant in all other chemical product and preparation manufacturing </t>
  </si>
  <si>
    <t>Processing: additive flame retardant in plastic, resin, and paints and coatings </t>
  </si>
  <si>
    <t xml:space="preserve">Processing: adhesive manufacturing </t>
  </si>
  <si>
    <t>Processing: reactive flame retardant in computer and electronic product manufacturing</t>
  </si>
  <si>
    <t>Processing: reactive flame retardant in transportation equipment manufacturing</t>
  </si>
  <si>
    <t>Processing: additive flame retardant in plastic products </t>
  </si>
  <si>
    <t>Reactive use in electrical and electronic articles; Additive use in electrical and electronic articles</t>
  </si>
  <si>
    <t>Reactive use in automotive and aviation articles </t>
  </si>
  <si>
    <t>Use in building and construction materials </t>
  </si>
  <si>
    <t>Disposal</t>
  </si>
  <si>
    <t>Release duration</t>
  </si>
  <si>
    <t>Release pattern</t>
  </si>
  <si>
    <t># of TRI Facilities that Reported Air Releases in General</t>
  </si>
  <si>
    <t># of TRI Facilities that Reported Stack Releases</t>
  </si>
  <si>
    <t># of TRI Facilities that Reported Fugitive Releases</t>
  </si>
  <si>
    <t># of NEI Facilities that Reported Releases from Point Sources</t>
  </si>
  <si>
    <t># of NEI Facilities that Reported Stack Releases</t>
  </si>
  <si>
    <t># of NEI Facilities that Reported Fugitive Releases</t>
  </si>
  <si>
    <t>Notes</t>
  </si>
  <si>
    <t>Unknown</t>
  </si>
  <si>
    <t>Unknown- See Notes for Number of Release Days</t>
  </si>
  <si>
    <t>Use in building and construction materials</t>
  </si>
  <si>
    <t>Industrial use in powder coatings </t>
  </si>
  <si>
    <t>Use in plastic and rubber products </t>
  </si>
  <si>
    <t>Laboratory chemical use</t>
  </si>
  <si>
    <t>TRI</t>
  </si>
  <si>
    <t>Stack</t>
  </si>
  <si>
    <t>Fugitive</t>
  </si>
  <si>
    <t>Total</t>
  </si>
  <si>
    <t xml:space="preserve"> Annual Releases (kg/yr)</t>
  </si>
  <si>
    <t>Area</t>
  </si>
  <si>
    <t>n/a</t>
  </si>
  <si>
    <t>Short Hand COU Mapped (EPA)</t>
  </si>
  <si>
    <t>NAICS Codes</t>
  </si>
  <si>
    <t>NAICS Descriptions</t>
  </si>
  <si>
    <t>Rationale</t>
  </si>
  <si>
    <t>Fabric Coating Mills</t>
  </si>
  <si>
    <t>Based on NAICS. This OES includes use of paints/coatings.</t>
  </si>
  <si>
    <t>Paper Bag and Coated and Treated Paper Manufacturing</t>
  </si>
  <si>
    <t>Other Basic Inorganic Chemical Manufacturing</t>
  </si>
  <si>
    <t>Based on NAICS.</t>
  </si>
  <si>
    <t>All Other Basic Organic Chemical Manufacturing</t>
  </si>
  <si>
    <t>Plastics Material and Resin Manufacturing</t>
  </si>
  <si>
    <t>Adhesive Manufacturing</t>
  </si>
  <si>
    <t>Processing: Adhesives and Adhesives Products</t>
  </si>
  <si>
    <t>Custom Compounding of Purchased Resins</t>
  </si>
  <si>
    <t>All Other Miscellaneous Chemical Product and Preparation Manufacturing</t>
  </si>
  <si>
    <t>Unlaminated Plastics Film and Sheet (except Packaging) Manufacturing</t>
  </si>
  <si>
    <t>Laminated Plastics Plate, Sheet (except Packaging), and Shape Manufacturing</t>
  </si>
  <si>
    <t>All Other Plastics Product Manufacturing</t>
  </si>
  <si>
    <t>Other Concrete Product Manufacturing</t>
  </si>
  <si>
    <t>N/A</t>
  </si>
  <si>
    <t>No OES corresponds to this NAICS. The use of concrete/construction materials is covered, but not the manufacture.</t>
  </si>
  <si>
    <t>Semiconductor and Related Device Manufacturing</t>
  </si>
  <si>
    <t>Other Electronic Component Manufacturing</t>
  </si>
  <si>
    <t>Other Communication and Energy Wire Manufacturing</t>
  </si>
  <si>
    <t>Current-Carrying Wiring Device Manufacturing</t>
  </si>
  <si>
    <t>Carbon and Graphite Product Manufacturing</t>
  </si>
  <si>
    <t>All Other Miscellaneous Electrical Equipment and Component Manufacturing</t>
  </si>
  <si>
    <t>Automobile and Light Duty Motor Vehicle Manufacturing</t>
  </si>
  <si>
    <t>Aircraft Manufacturing</t>
  </si>
  <si>
    <t>Other Aircraft Parts and Auxiliary Equipment Manufacturing</t>
  </si>
  <si>
    <t>Hazardous Waste Treatment and Disposal</t>
  </si>
  <si>
    <t>Other Nonhazardous Waste Treatment and Disposal</t>
  </si>
  <si>
    <t>National Security</t>
  </si>
  <si>
    <t>No OES corresponds to this NAICS.</t>
  </si>
  <si>
    <t xml:space="preserve">From Table D-3: https://www.epa.gov/sites/default/files/2020-09/documents/instructions_for_reporting_2020_tsca_cdr_finalrule_2020-09-08.pdf </t>
  </si>
  <si>
    <t>For the 2020 submission period: (1) use column A for chemical substances designated in 2019 as high priority for risk evaluation (those chemicals listed in 40 CFR 711.15(b)(4)(i)(C), Table 7) and (2) use either column A or B for chemical substances not listed in Table 7.     For the 2024 and future submission periods, use only column A.</t>
  </si>
  <si>
    <r>
      <rPr>
        <b/>
        <sz val="10"/>
        <rFont val="Times New Roman"/>
        <family val="1"/>
      </rPr>
      <t>Column A</t>
    </r>
  </si>
  <si>
    <r>
      <rPr>
        <b/>
        <sz val="10"/>
        <rFont val="Times New Roman"/>
        <family val="1"/>
      </rPr>
      <t>Column B</t>
    </r>
  </si>
  <si>
    <r>
      <rPr>
        <b/>
        <sz val="10"/>
        <rFont val="Times New Roman"/>
        <family val="1"/>
      </rPr>
      <t>Code</t>
    </r>
  </si>
  <si>
    <r>
      <rPr>
        <b/>
        <sz val="10"/>
        <rFont val="Times New Roman"/>
        <family val="1"/>
      </rPr>
      <t>Description</t>
    </r>
  </si>
  <si>
    <r>
      <rPr>
        <sz val="10"/>
        <rFont val="Times New Roman"/>
        <family val="1"/>
      </rPr>
      <t>F001</t>
    </r>
  </si>
  <si>
    <r>
      <rPr>
        <sz val="10"/>
        <rFont val="Times New Roman"/>
        <family val="1"/>
      </rPr>
      <t>Abrasives</t>
    </r>
  </si>
  <si>
    <r>
      <rPr>
        <sz val="10"/>
        <rFont val="Times New Roman"/>
        <family val="1"/>
      </rPr>
      <t>U001</t>
    </r>
  </si>
  <si>
    <r>
      <rPr>
        <sz val="10"/>
        <rFont val="Times New Roman"/>
        <family val="1"/>
      </rPr>
      <t>F002</t>
    </r>
  </si>
  <si>
    <r>
      <rPr>
        <sz val="10"/>
        <rFont val="Times New Roman"/>
        <family val="1"/>
      </rPr>
      <t>Etching agent</t>
    </r>
  </si>
  <si>
    <r>
      <rPr>
        <sz val="10"/>
        <rFont val="Times New Roman"/>
        <family val="1"/>
      </rPr>
      <t>F003</t>
    </r>
  </si>
  <si>
    <r>
      <rPr>
        <sz val="10"/>
        <rFont val="Times New Roman"/>
        <family val="1"/>
      </rPr>
      <t>Adhesion/cohesion promoter</t>
    </r>
  </si>
  <si>
    <r>
      <rPr>
        <sz val="10"/>
        <rFont val="Times New Roman"/>
        <family val="1"/>
      </rPr>
      <t>U002</t>
    </r>
  </si>
  <si>
    <r>
      <rPr>
        <sz val="10"/>
        <rFont val="Times New Roman"/>
        <family val="1"/>
      </rPr>
      <t>Adhesives and Sealant Chemicals</t>
    </r>
  </si>
  <si>
    <r>
      <rPr>
        <sz val="10"/>
        <rFont val="Times New Roman"/>
        <family val="1"/>
      </rPr>
      <t>F004</t>
    </r>
  </si>
  <si>
    <r>
      <rPr>
        <sz val="10"/>
        <rFont val="Times New Roman"/>
        <family val="1"/>
      </rPr>
      <t>Binder</t>
    </r>
  </si>
  <si>
    <r>
      <rPr>
        <sz val="10"/>
        <rFont val="Times New Roman"/>
        <family val="1"/>
      </rPr>
      <t>F005</t>
    </r>
  </si>
  <si>
    <r>
      <rPr>
        <sz val="10"/>
        <rFont val="Times New Roman"/>
        <family val="1"/>
      </rPr>
      <t>Flux agent</t>
    </r>
  </si>
  <si>
    <r>
      <rPr>
        <sz val="10"/>
        <rFont val="Times New Roman"/>
        <family val="1"/>
      </rPr>
      <t>F006</t>
    </r>
  </si>
  <si>
    <r>
      <rPr>
        <sz val="10"/>
        <rFont val="Times New Roman"/>
        <family val="1"/>
      </rPr>
      <t>Sealant (barrier)</t>
    </r>
  </si>
  <si>
    <r>
      <rPr>
        <sz val="10"/>
        <rFont val="Times New Roman"/>
        <family val="1"/>
      </rPr>
      <t>F007</t>
    </r>
  </si>
  <si>
    <r>
      <rPr>
        <sz val="10"/>
        <rFont val="Times New Roman"/>
        <family val="1"/>
      </rPr>
      <t>Absorbent</t>
    </r>
  </si>
  <si>
    <r>
      <rPr>
        <sz val="10"/>
        <rFont val="Times New Roman"/>
        <family val="1"/>
      </rPr>
      <t>U003</t>
    </r>
  </si>
  <si>
    <r>
      <rPr>
        <sz val="10"/>
        <rFont val="Times New Roman"/>
        <family val="1"/>
      </rPr>
      <t>Adsorbents and Absorbents</t>
    </r>
  </si>
  <si>
    <r>
      <rPr>
        <sz val="10"/>
        <rFont val="Times New Roman"/>
        <family val="1"/>
      </rPr>
      <t>F008</t>
    </r>
  </si>
  <si>
    <r>
      <rPr>
        <sz val="10"/>
        <rFont val="Times New Roman"/>
        <family val="1"/>
      </rPr>
      <t>Adsorbent</t>
    </r>
  </si>
  <si>
    <r>
      <rPr>
        <sz val="10"/>
        <rFont val="Times New Roman"/>
        <family val="1"/>
      </rPr>
      <t>F009</t>
    </r>
  </si>
  <si>
    <r>
      <rPr>
        <sz val="10"/>
        <rFont val="Times New Roman"/>
        <family val="1"/>
      </rPr>
      <t>Dehydrating agent (desiccant)</t>
    </r>
  </si>
  <si>
    <r>
      <rPr>
        <sz val="10"/>
        <rFont val="Times New Roman"/>
        <family val="1"/>
      </rPr>
      <t>F010</t>
    </r>
  </si>
  <si>
    <r>
      <rPr>
        <sz val="10"/>
        <rFont val="Times New Roman"/>
        <family val="1"/>
      </rPr>
      <t>Drier</t>
    </r>
  </si>
  <si>
    <r>
      <rPr>
        <sz val="10"/>
        <rFont val="Times New Roman"/>
        <family val="1"/>
      </rPr>
      <t>F011</t>
    </r>
  </si>
  <si>
    <r>
      <rPr>
        <sz val="10"/>
        <rFont val="Times New Roman"/>
        <family val="1"/>
      </rPr>
      <t>Humectant</t>
    </r>
  </si>
  <si>
    <r>
      <rPr>
        <sz val="10"/>
        <rFont val="Times New Roman"/>
        <family val="1"/>
      </rPr>
      <t>F012</t>
    </r>
  </si>
  <si>
    <r>
      <rPr>
        <sz val="10"/>
        <rFont val="Times New Roman"/>
        <family val="1"/>
      </rPr>
      <t>Soil amendments (fertilizers)</t>
    </r>
  </si>
  <si>
    <r>
      <rPr>
        <sz val="10"/>
        <rFont val="Times New Roman"/>
        <family val="1"/>
      </rPr>
      <t>U004</t>
    </r>
  </si>
  <si>
    <r>
      <rPr>
        <sz val="10"/>
        <rFont val="Times New Roman"/>
        <family val="1"/>
      </rPr>
      <t>Agricultural Chemicals (non-pesticidal)</t>
    </r>
  </si>
  <si>
    <r>
      <rPr>
        <sz val="10"/>
        <rFont val="Times New Roman"/>
        <family val="1"/>
      </rPr>
      <t>F013</t>
    </r>
  </si>
  <si>
    <r>
      <rPr>
        <sz val="10"/>
        <rFont val="Times New Roman"/>
        <family val="1"/>
      </rPr>
      <t>Anti-adhesive/cohesive</t>
    </r>
  </si>
  <si>
    <r>
      <rPr>
        <sz val="10"/>
        <rFont val="Times New Roman"/>
        <family val="1"/>
      </rPr>
      <t>U005</t>
    </r>
  </si>
  <si>
    <r>
      <rPr>
        <sz val="10"/>
        <rFont val="Times New Roman"/>
        <family val="1"/>
      </rPr>
      <t>Anti-Adhesive Agents</t>
    </r>
  </si>
  <si>
    <r>
      <rPr>
        <sz val="10"/>
        <rFont val="Times New Roman"/>
        <family val="1"/>
      </rPr>
      <t>F014</t>
    </r>
  </si>
  <si>
    <r>
      <rPr>
        <sz val="10"/>
        <rFont val="Times New Roman"/>
        <family val="1"/>
      </rPr>
      <t>Dusting agent</t>
    </r>
  </si>
  <si>
    <r>
      <rPr>
        <sz val="10"/>
        <rFont val="Times New Roman"/>
        <family val="1"/>
      </rPr>
      <t>F015</t>
    </r>
  </si>
  <si>
    <r>
      <rPr>
        <sz val="10"/>
        <rFont val="Times New Roman"/>
        <family val="1"/>
      </rPr>
      <t>Bleaching agent</t>
    </r>
  </si>
  <si>
    <r>
      <rPr>
        <sz val="10"/>
        <rFont val="Times New Roman"/>
        <family val="1"/>
      </rPr>
      <t>U006</t>
    </r>
  </si>
  <si>
    <r>
      <rPr>
        <sz val="10"/>
        <rFont val="Times New Roman"/>
        <family val="1"/>
      </rPr>
      <t>Bleaching Agents</t>
    </r>
  </si>
  <si>
    <r>
      <rPr>
        <sz val="10"/>
        <rFont val="Times New Roman"/>
        <family val="1"/>
      </rPr>
      <t>F016</t>
    </r>
  </si>
  <si>
    <r>
      <rPr>
        <sz val="10"/>
        <rFont val="Times New Roman"/>
        <family val="1"/>
      </rPr>
      <t>Brightener</t>
    </r>
  </si>
  <si>
    <r>
      <rPr>
        <sz val="10"/>
        <rFont val="Times New Roman"/>
        <family val="1"/>
      </rPr>
      <t>F017</t>
    </r>
  </si>
  <si>
    <r>
      <rPr>
        <sz val="10"/>
        <rFont val="Times New Roman"/>
        <family val="1"/>
      </rPr>
      <t>Anti-scaling agent</t>
    </r>
  </si>
  <si>
    <r>
      <rPr>
        <sz val="10"/>
        <rFont val="Times New Roman"/>
        <family val="1"/>
      </rPr>
      <t>U007</t>
    </r>
  </si>
  <si>
    <r>
      <rPr>
        <sz val="10"/>
        <rFont val="Times New Roman"/>
        <family val="1"/>
      </rPr>
      <t>Corrosion inhibitors and antiscaling agents</t>
    </r>
  </si>
  <si>
    <r>
      <rPr>
        <sz val="10"/>
        <rFont val="Times New Roman"/>
        <family val="1"/>
      </rPr>
      <t>F018</t>
    </r>
  </si>
  <si>
    <r>
      <rPr>
        <sz val="10"/>
        <rFont val="Times New Roman"/>
        <family val="1"/>
      </rPr>
      <t>Corrosion inhibitor</t>
    </r>
  </si>
  <si>
    <r>
      <rPr>
        <sz val="10"/>
        <rFont val="Times New Roman"/>
        <family val="1"/>
      </rPr>
      <t>F019</t>
    </r>
  </si>
  <si>
    <r>
      <rPr>
        <sz val="10"/>
        <rFont val="Times New Roman"/>
        <family val="1"/>
      </rPr>
      <t>Dye</t>
    </r>
  </si>
  <si>
    <r>
      <rPr>
        <sz val="10"/>
        <rFont val="Times New Roman"/>
        <family val="1"/>
      </rPr>
      <t>U008</t>
    </r>
  </si>
  <si>
    <r>
      <rPr>
        <sz val="10"/>
        <rFont val="Times New Roman"/>
        <family val="1"/>
      </rPr>
      <t>Dyes</t>
    </r>
  </si>
  <si>
    <r>
      <rPr>
        <sz val="10"/>
        <rFont val="Times New Roman"/>
        <family val="1"/>
      </rPr>
      <t>F020</t>
    </r>
  </si>
  <si>
    <r>
      <rPr>
        <sz val="10"/>
        <rFont val="Times New Roman"/>
        <family val="1"/>
      </rPr>
      <t>Fixing agent (mordant)</t>
    </r>
  </si>
  <si>
    <r>
      <rPr>
        <sz val="10"/>
        <rFont val="Times New Roman"/>
        <family val="1"/>
      </rPr>
      <t>F021</t>
    </r>
  </si>
  <si>
    <r>
      <rPr>
        <sz val="10"/>
        <rFont val="Times New Roman"/>
        <family val="1"/>
      </rPr>
      <t>Hardener</t>
    </r>
  </si>
  <si>
    <r>
      <rPr>
        <sz val="10"/>
        <rFont val="Times New Roman"/>
        <family val="1"/>
      </rPr>
      <t>U009</t>
    </r>
  </si>
  <si>
    <r>
      <rPr>
        <sz val="10"/>
        <rFont val="Times New Roman"/>
        <family val="1"/>
      </rPr>
      <t>Fillers</t>
    </r>
  </si>
  <si>
    <r>
      <rPr>
        <sz val="10"/>
        <rFont val="Times New Roman"/>
        <family val="1"/>
      </rPr>
      <t>F022</t>
    </r>
  </si>
  <si>
    <r>
      <rPr>
        <sz val="10"/>
        <rFont val="Times New Roman"/>
        <family val="1"/>
      </rPr>
      <t>Filler</t>
    </r>
  </si>
  <si>
    <r>
      <rPr>
        <sz val="10"/>
        <rFont val="Times New Roman"/>
        <family val="1"/>
      </rPr>
      <t>F023</t>
    </r>
  </si>
  <si>
    <r>
      <rPr>
        <sz val="10"/>
        <rFont val="Times New Roman"/>
        <family val="1"/>
      </rPr>
      <t>Anti-static agent</t>
    </r>
  </si>
  <si>
    <r>
      <rPr>
        <sz val="10"/>
        <rFont val="Times New Roman"/>
        <family val="1"/>
      </rPr>
      <t>U010</t>
    </r>
  </si>
  <si>
    <r>
      <rPr>
        <sz val="10"/>
        <rFont val="Times New Roman"/>
        <family val="1"/>
      </rPr>
      <t>Finishing agents</t>
    </r>
  </si>
  <si>
    <r>
      <rPr>
        <sz val="10"/>
        <rFont val="Times New Roman"/>
        <family val="1"/>
      </rPr>
      <t>F024</t>
    </r>
  </si>
  <si>
    <r>
      <rPr>
        <sz val="10"/>
        <rFont val="Times New Roman"/>
        <family val="1"/>
      </rPr>
      <t>Softener and conditioner</t>
    </r>
  </si>
  <si>
    <r>
      <rPr>
        <sz val="10"/>
        <rFont val="Times New Roman"/>
        <family val="1"/>
      </rPr>
      <t>F025</t>
    </r>
  </si>
  <si>
    <r>
      <rPr>
        <sz val="10"/>
        <rFont val="Times New Roman"/>
        <family val="1"/>
      </rPr>
      <t>Swelling agent</t>
    </r>
  </si>
  <si>
    <r>
      <rPr>
        <sz val="10"/>
        <rFont val="Times New Roman"/>
        <family val="1"/>
      </rPr>
      <t>F026</t>
    </r>
  </si>
  <si>
    <r>
      <rPr>
        <sz val="10"/>
        <rFont val="Times New Roman"/>
        <family val="1"/>
      </rPr>
      <t>Tanning agents not otherwise specified</t>
    </r>
  </si>
  <si>
    <r>
      <rPr>
        <sz val="10"/>
        <rFont val="Times New Roman"/>
        <family val="1"/>
      </rPr>
      <t>F027</t>
    </r>
  </si>
  <si>
    <r>
      <rPr>
        <sz val="10"/>
        <rFont val="Times New Roman"/>
        <family val="1"/>
      </rPr>
      <t>Waterproofing agent</t>
    </r>
  </si>
  <si>
    <r>
      <rPr>
        <sz val="10"/>
        <rFont val="Times New Roman"/>
        <family val="1"/>
      </rPr>
      <t>F028</t>
    </r>
  </si>
  <si>
    <r>
      <rPr>
        <sz val="10"/>
        <rFont val="Times New Roman"/>
        <family val="1"/>
      </rPr>
      <t>Wrinkle resisting agent</t>
    </r>
  </si>
  <si>
    <r>
      <rPr>
        <sz val="10"/>
        <rFont val="Times New Roman"/>
        <family val="1"/>
      </rPr>
      <t>F029</t>
    </r>
  </si>
  <si>
    <r>
      <rPr>
        <sz val="10"/>
        <rFont val="Times New Roman"/>
        <family val="1"/>
      </rPr>
      <t>Flame retardant</t>
    </r>
  </si>
  <si>
    <r>
      <rPr>
        <sz val="10"/>
        <rFont val="Times New Roman"/>
        <family val="1"/>
      </rPr>
      <t>U011</t>
    </r>
  </si>
  <si>
    <r>
      <rPr>
        <sz val="10"/>
        <rFont val="Times New Roman"/>
        <family val="1"/>
      </rPr>
      <t>Flame retardants</t>
    </r>
  </si>
  <si>
    <r>
      <rPr>
        <sz val="10"/>
        <rFont val="Times New Roman"/>
        <family val="1"/>
      </rPr>
      <t>F030</t>
    </r>
  </si>
  <si>
    <r>
      <rPr>
        <sz val="10"/>
        <rFont val="Times New Roman"/>
        <family val="1"/>
      </rPr>
      <t>Fuel agents</t>
    </r>
  </si>
  <si>
    <r>
      <rPr>
        <sz val="10"/>
        <rFont val="Times New Roman"/>
        <family val="1"/>
      </rPr>
      <t>U012</t>
    </r>
  </si>
  <si>
    <r>
      <rPr>
        <sz val="10"/>
        <rFont val="Times New Roman"/>
        <family val="1"/>
      </rPr>
      <t>Fuels and fuel additives</t>
    </r>
  </si>
  <si>
    <r>
      <rPr>
        <sz val="10"/>
        <rFont val="Times New Roman"/>
        <family val="1"/>
      </rPr>
      <t>F031</t>
    </r>
  </si>
  <si>
    <r>
      <rPr>
        <sz val="10"/>
        <rFont val="Times New Roman"/>
        <family val="1"/>
      </rPr>
      <t>Fuel</t>
    </r>
  </si>
  <si>
    <r>
      <rPr>
        <sz val="10"/>
        <rFont val="Times New Roman"/>
        <family val="1"/>
      </rPr>
      <t>F032</t>
    </r>
  </si>
  <si>
    <r>
      <rPr>
        <sz val="10"/>
        <rFont val="Times New Roman"/>
        <family val="1"/>
      </rPr>
      <t>Heat transferring agent</t>
    </r>
  </si>
  <si>
    <r>
      <rPr>
        <sz val="10"/>
        <rFont val="Times New Roman"/>
        <family val="1"/>
      </rPr>
      <t>U013</t>
    </r>
  </si>
  <si>
    <r>
      <rPr>
        <sz val="10"/>
        <rFont val="Times New Roman"/>
        <family val="1"/>
      </rPr>
      <t>Functional fluids (closed systems)</t>
    </r>
  </si>
  <si>
    <r>
      <rPr>
        <sz val="10"/>
        <rFont val="Times New Roman"/>
        <family val="1"/>
      </rPr>
      <t>F033</t>
    </r>
  </si>
  <si>
    <r>
      <rPr>
        <sz val="10"/>
        <rFont val="Times New Roman"/>
        <family val="1"/>
      </rPr>
      <t>Hydraulic fluids</t>
    </r>
  </si>
  <si>
    <r>
      <rPr>
        <sz val="10"/>
        <rFont val="Times New Roman"/>
        <family val="1"/>
      </rPr>
      <t>F034</t>
    </r>
  </si>
  <si>
    <r>
      <rPr>
        <sz val="10"/>
        <rFont val="Times New Roman"/>
        <family val="1"/>
      </rPr>
      <t>Insulators</t>
    </r>
  </si>
  <si>
    <r>
      <rPr>
        <sz val="10"/>
        <rFont val="Times New Roman"/>
        <family val="1"/>
      </rPr>
      <t>F035</t>
    </r>
  </si>
  <si>
    <r>
      <rPr>
        <sz val="10"/>
        <rFont val="Times New Roman"/>
        <family val="1"/>
      </rPr>
      <t>Refrigerants</t>
    </r>
  </si>
  <si>
    <r>
      <rPr>
        <sz val="10"/>
        <rFont val="Times New Roman"/>
        <family val="1"/>
      </rPr>
      <t>F036</t>
    </r>
  </si>
  <si>
    <r>
      <rPr>
        <sz val="10"/>
        <rFont val="Times New Roman"/>
        <family val="1"/>
      </rPr>
      <t>Anti-freeze agent</t>
    </r>
  </si>
  <si>
    <r>
      <rPr>
        <sz val="10"/>
        <rFont val="Times New Roman"/>
        <family val="1"/>
      </rPr>
      <t>U014</t>
    </r>
  </si>
  <si>
    <r>
      <rPr>
        <sz val="10"/>
        <rFont val="Times New Roman"/>
        <family val="1"/>
      </rPr>
      <t>Functional fluids (open systems)</t>
    </r>
  </si>
  <si>
    <r>
      <rPr>
        <sz val="10"/>
        <rFont val="Times New Roman"/>
        <family val="1"/>
      </rPr>
      <t>F037</t>
    </r>
  </si>
  <si>
    <r>
      <rPr>
        <sz val="10"/>
        <rFont val="Times New Roman"/>
        <family val="1"/>
      </rPr>
      <t>Intermediate</t>
    </r>
  </si>
  <si>
    <r>
      <rPr>
        <sz val="10"/>
        <rFont val="Times New Roman"/>
        <family val="1"/>
      </rPr>
      <t>U015</t>
    </r>
  </si>
  <si>
    <r>
      <rPr>
        <sz val="10"/>
        <rFont val="Times New Roman"/>
        <family val="1"/>
      </rPr>
      <t>Intermediates</t>
    </r>
  </si>
  <si>
    <r>
      <rPr>
        <sz val="10"/>
        <rFont val="Times New Roman"/>
        <family val="1"/>
      </rPr>
      <t>F038</t>
    </r>
  </si>
  <si>
    <r>
      <rPr>
        <sz val="10"/>
        <rFont val="Times New Roman"/>
        <family val="1"/>
      </rPr>
      <t>Monomers</t>
    </r>
  </si>
  <si>
    <r>
      <rPr>
        <sz val="10"/>
        <rFont val="Times New Roman"/>
        <family val="1"/>
      </rPr>
      <t>F039</t>
    </r>
  </si>
  <si>
    <r>
      <rPr>
        <sz val="10"/>
        <rFont val="Times New Roman"/>
        <family val="1"/>
      </rPr>
      <t>Ion exchange agent</t>
    </r>
  </si>
  <si>
    <r>
      <rPr>
        <sz val="10"/>
        <rFont val="Times New Roman"/>
        <family val="1"/>
      </rPr>
      <t>U016</t>
    </r>
  </si>
  <si>
    <r>
      <rPr>
        <sz val="10"/>
        <rFont val="Times New Roman"/>
        <family val="1"/>
      </rPr>
      <t>Ion exchange agents</t>
    </r>
  </si>
  <si>
    <r>
      <rPr>
        <sz val="10"/>
        <rFont val="Times New Roman"/>
        <family val="1"/>
      </rPr>
      <t>F040</t>
    </r>
  </si>
  <si>
    <r>
      <rPr>
        <sz val="10"/>
        <rFont val="Times New Roman"/>
        <family val="1"/>
      </rPr>
      <t>Anti-slip agent</t>
    </r>
  </si>
  <si>
    <r>
      <rPr>
        <sz val="10"/>
        <rFont val="Times New Roman"/>
        <family val="1"/>
      </rPr>
      <t>U017</t>
    </r>
  </si>
  <si>
    <r>
      <rPr>
        <sz val="10"/>
        <rFont val="Times New Roman"/>
        <family val="1"/>
      </rPr>
      <t>Lubricants and lubricant additives</t>
    </r>
  </si>
  <si>
    <r>
      <rPr>
        <sz val="10"/>
        <rFont val="Times New Roman"/>
        <family val="1"/>
      </rPr>
      <t>F041</t>
    </r>
  </si>
  <si>
    <r>
      <rPr>
        <sz val="10"/>
        <rFont val="Times New Roman"/>
        <family val="1"/>
      </rPr>
      <t>Lubricating agent</t>
    </r>
  </si>
  <si>
    <r>
      <rPr>
        <sz val="10"/>
        <rFont val="Times New Roman"/>
        <family val="1"/>
      </rPr>
      <t>F042</t>
    </r>
  </si>
  <si>
    <r>
      <rPr>
        <sz val="10"/>
        <rFont val="Times New Roman"/>
        <family val="1"/>
      </rPr>
      <t>Deodorizer</t>
    </r>
  </si>
  <si>
    <r>
      <rPr>
        <sz val="10"/>
        <rFont val="Times New Roman"/>
        <family val="1"/>
      </rPr>
      <t>U018</t>
    </r>
  </si>
  <si>
    <r>
      <rPr>
        <sz val="10"/>
        <rFont val="Times New Roman"/>
        <family val="1"/>
      </rPr>
      <t>Odor agents</t>
    </r>
  </si>
  <si>
    <r>
      <rPr>
        <sz val="10"/>
        <rFont val="Times New Roman"/>
        <family val="1"/>
      </rPr>
      <t>F043</t>
    </r>
  </si>
  <si>
    <r>
      <rPr>
        <sz val="10"/>
        <rFont val="Times New Roman"/>
        <family val="1"/>
      </rPr>
      <t>Fragrance</t>
    </r>
  </si>
  <si>
    <r>
      <rPr>
        <sz val="10"/>
        <rFont val="Times New Roman"/>
        <family val="1"/>
      </rPr>
      <t>F044</t>
    </r>
  </si>
  <si>
    <r>
      <rPr>
        <sz val="10"/>
        <rFont val="Times New Roman"/>
        <family val="1"/>
      </rPr>
      <t>Oxidizing agent</t>
    </r>
  </si>
  <si>
    <r>
      <rPr>
        <sz val="10"/>
        <rFont val="Times New Roman"/>
        <family val="1"/>
      </rPr>
      <t>U019</t>
    </r>
  </si>
  <si>
    <r>
      <rPr>
        <sz val="10"/>
        <rFont val="Times New Roman"/>
        <family val="1"/>
      </rPr>
      <t>Oxidizing/reducing agents</t>
    </r>
  </si>
  <si>
    <r>
      <rPr>
        <sz val="10"/>
        <rFont val="Times New Roman"/>
        <family val="1"/>
      </rPr>
      <t>F045</t>
    </r>
  </si>
  <si>
    <r>
      <rPr>
        <sz val="10"/>
        <rFont val="Times New Roman"/>
        <family val="1"/>
      </rPr>
      <t>Reducing agent</t>
    </r>
  </si>
  <si>
    <r>
      <rPr>
        <sz val="10"/>
        <rFont val="Times New Roman"/>
        <family val="1"/>
      </rPr>
      <t>F046</t>
    </r>
  </si>
  <si>
    <r>
      <rPr>
        <sz val="10"/>
        <rFont val="Times New Roman"/>
        <family val="1"/>
      </rPr>
      <t>Photosensitive agent</t>
    </r>
  </si>
  <si>
    <r>
      <rPr>
        <sz val="10"/>
        <rFont val="Times New Roman"/>
        <family val="1"/>
      </rPr>
      <t>U020</t>
    </r>
  </si>
  <si>
    <r>
      <rPr>
        <sz val="10"/>
        <rFont val="Times New Roman"/>
        <family val="1"/>
      </rPr>
      <t>Photosensitive chemicals</t>
    </r>
  </si>
  <si>
    <r>
      <rPr>
        <sz val="10"/>
        <rFont val="Times New Roman"/>
        <family val="1"/>
      </rPr>
      <t>F047</t>
    </r>
  </si>
  <si>
    <r>
      <rPr>
        <sz val="10"/>
        <rFont val="Times New Roman"/>
        <family val="1"/>
      </rPr>
      <t>Photosensitizers</t>
    </r>
  </si>
  <si>
    <r>
      <rPr>
        <sz val="10"/>
        <rFont val="Times New Roman"/>
        <family val="1"/>
      </rPr>
      <t>F048</t>
    </r>
  </si>
  <si>
    <r>
      <rPr>
        <sz val="10"/>
        <rFont val="Times New Roman"/>
        <family val="1"/>
      </rPr>
      <t>Semiconductor and photovoltaic agent</t>
    </r>
  </si>
  <si>
    <r>
      <rPr>
        <sz val="10"/>
        <rFont val="Times New Roman"/>
        <family val="1"/>
      </rPr>
      <t>F049</t>
    </r>
  </si>
  <si>
    <r>
      <rPr>
        <sz val="10"/>
        <rFont val="Times New Roman"/>
        <family val="1"/>
      </rPr>
      <t>UV stabilizer</t>
    </r>
  </si>
  <si>
    <r>
      <rPr>
        <sz val="10"/>
        <rFont val="Times New Roman"/>
        <family val="1"/>
      </rPr>
      <t>F050</t>
    </r>
  </si>
  <si>
    <r>
      <rPr>
        <sz val="10"/>
        <rFont val="Times New Roman"/>
        <family val="1"/>
      </rPr>
      <t>Opacifer</t>
    </r>
  </si>
  <si>
    <r>
      <rPr>
        <sz val="10"/>
        <rFont val="Times New Roman"/>
        <family val="1"/>
      </rPr>
      <t>U021</t>
    </r>
  </si>
  <si>
    <r>
      <rPr>
        <sz val="10"/>
        <rFont val="Times New Roman"/>
        <family val="1"/>
      </rPr>
      <t>Pigments</t>
    </r>
  </si>
  <si>
    <r>
      <rPr>
        <sz val="10"/>
        <rFont val="Times New Roman"/>
        <family val="1"/>
      </rPr>
      <t>F051</t>
    </r>
  </si>
  <si>
    <r>
      <rPr>
        <sz val="10"/>
        <rFont val="Times New Roman"/>
        <family val="1"/>
      </rPr>
      <t>Pigment</t>
    </r>
  </si>
  <si>
    <r>
      <rPr>
        <sz val="10"/>
        <rFont val="Times New Roman"/>
        <family val="1"/>
      </rPr>
      <t>F052</t>
    </r>
  </si>
  <si>
    <r>
      <rPr>
        <sz val="10"/>
        <rFont val="Times New Roman"/>
        <family val="1"/>
      </rPr>
      <t>Plasticizer</t>
    </r>
  </si>
  <si>
    <r>
      <rPr>
        <sz val="10"/>
        <rFont val="Times New Roman"/>
        <family val="1"/>
      </rPr>
      <t>U022</t>
    </r>
  </si>
  <si>
    <r>
      <rPr>
        <sz val="10"/>
        <rFont val="Times New Roman"/>
        <family val="1"/>
      </rPr>
      <t>Plasticizers</t>
    </r>
  </si>
  <si>
    <r>
      <rPr>
        <sz val="10"/>
        <rFont val="Times New Roman"/>
        <family val="1"/>
      </rPr>
      <t>F053</t>
    </r>
  </si>
  <si>
    <r>
      <rPr>
        <sz val="10"/>
        <rFont val="Times New Roman"/>
        <family val="1"/>
      </rPr>
      <t>Plating agent</t>
    </r>
  </si>
  <si>
    <r>
      <rPr>
        <sz val="10"/>
        <rFont val="Times New Roman"/>
        <family val="1"/>
      </rPr>
      <t>U023</t>
    </r>
  </si>
  <si>
    <r>
      <rPr>
        <sz val="10"/>
        <rFont val="Times New Roman"/>
        <family val="1"/>
      </rPr>
      <t>Plating agents and surface treating agents</t>
    </r>
  </si>
  <si>
    <r>
      <rPr>
        <sz val="10"/>
        <rFont val="Times New Roman"/>
        <family val="1"/>
      </rPr>
      <t>F054</t>
    </r>
  </si>
  <si>
    <r>
      <rPr>
        <sz val="10"/>
        <rFont val="Times New Roman"/>
        <family val="1"/>
      </rPr>
      <t>Catalyst</t>
    </r>
  </si>
  <si>
    <r>
      <rPr>
        <sz val="10"/>
        <rFont val="Times New Roman"/>
        <family val="1"/>
      </rPr>
      <t>U024</t>
    </r>
  </si>
  <si>
    <r>
      <rPr>
        <sz val="10"/>
        <rFont val="Times New Roman"/>
        <family val="1"/>
      </rPr>
      <t>Process regulators</t>
    </r>
  </si>
  <si>
    <r>
      <rPr>
        <sz val="10"/>
        <rFont val="Times New Roman"/>
        <family val="1"/>
      </rPr>
      <t>F055</t>
    </r>
  </si>
  <si>
    <r>
      <rPr>
        <sz val="10"/>
        <rFont val="Times New Roman"/>
        <family val="1"/>
      </rPr>
      <t>Chain transfer agent</t>
    </r>
  </si>
  <si>
    <r>
      <rPr>
        <sz val="10"/>
        <rFont val="Times New Roman"/>
        <family val="1"/>
      </rPr>
      <t>F056</t>
    </r>
  </si>
  <si>
    <r>
      <rPr>
        <sz val="10"/>
        <rFont val="Times New Roman"/>
        <family val="1"/>
      </rPr>
      <t>Chemical reaction regulator</t>
    </r>
  </si>
  <si>
    <r>
      <rPr>
        <sz val="10"/>
        <rFont val="Times New Roman"/>
        <family val="1"/>
      </rPr>
      <t>F057</t>
    </r>
  </si>
  <si>
    <r>
      <rPr>
        <sz val="10"/>
        <rFont val="Times New Roman"/>
        <family val="1"/>
      </rPr>
      <t>Crystal growth modifiers (nucleating agents)</t>
    </r>
  </si>
  <si>
    <r>
      <rPr>
        <sz val="10"/>
        <rFont val="Times New Roman"/>
        <family val="1"/>
      </rPr>
      <t>F058</t>
    </r>
  </si>
  <si>
    <r>
      <rPr>
        <sz val="10"/>
        <rFont val="Times New Roman"/>
        <family val="1"/>
      </rPr>
      <t>Polymerization promoter</t>
    </r>
  </si>
  <si>
    <r>
      <rPr>
        <sz val="10"/>
        <rFont val="Times New Roman"/>
        <family val="1"/>
      </rPr>
      <t>F059</t>
    </r>
  </si>
  <si>
    <r>
      <rPr>
        <sz val="10"/>
        <rFont val="Times New Roman"/>
        <family val="1"/>
      </rPr>
      <t>Terminator/Blocker</t>
    </r>
  </si>
  <si>
    <r>
      <rPr>
        <sz val="10"/>
        <rFont val="Times New Roman"/>
        <family val="1"/>
      </rPr>
      <t>F060</t>
    </r>
  </si>
  <si>
    <r>
      <rPr>
        <sz val="10"/>
        <rFont val="Times New Roman"/>
        <family val="1"/>
      </rPr>
      <t>Processing aids, specific to petroleum production</t>
    </r>
  </si>
  <si>
    <r>
      <rPr>
        <sz val="10"/>
        <rFont val="Times New Roman"/>
        <family val="1"/>
      </rPr>
      <t>U025</t>
    </r>
  </si>
  <si>
    <r>
      <rPr>
        <sz val="10"/>
        <rFont val="Times New Roman"/>
        <family val="1"/>
      </rPr>
      <t>F061</t>
    </r>
  </si>
  <si>
    <r>
      <rPr>
        <sz val="10"/>
        <rFont val="Times New Roman"/>
        <family val="1"/>
      </rPr>
      <t>Antioxidant</t>
    </r>
  </si>
  <si>
    <r>
      <rPr>
        <sz val="10"/>
        <rFont val="Times New Roman"/>
        <family val="1"/>
      </rPr>
      <t>U026</t>
    </r>
  </si>
  <si>
    <r>
      <rPr>
        <sz val="10"/>
        <rFont val="Times New Roman"/>
        <family val="1"/>
      </rPr>
      <t>Processing aids, not otherwise listed</t>
    </r>
  </si>
  <si>
    <r>
      <rPr>
        <sz val="10"/>
        <rFont val="Times New Roman"/>
        <family val="1"/>
      </rPr>
      <t>F062</t>
    </r>
  </si>
  <si>
    <r>
      <rPr>
        <sz val="10"/>
        <rFont val="Times New Roman"/>
        <family val="1"/>
      </rPr>
      <t>Chelating agent</t>
    </r>
  </si>
  <si>
    <r>
      <rPr>
        <sz val="10"/>
        <rFont val="Times New Roman"/>
        <family val="1"/>
      </rPr>
      <t>F063</t>
    </r>
  </si>
  <si>
    <r>
      <rPr>
        <sz val="10"/>
        <rFont val="Times New Roman"/>
        <family val="1"/>
      </rPr>
      <t>Defoamer</t>
    </r>
  </si>
  <si>
    <r>
      <rPr>
        <sz val="10"/>
        <rFont val="Times New Roman"/>
        <family val="1"/>
      </rPr>
      <t>F064</t>
    </r>
  </si>
  <si>
    <r>
      <rPr>
        <sz val="10"/>
        <rFont val="Times New Roman"/>
        <family val="1"/>
      </rPr>
      <t>pH regulating agent</t>
    </r>
  </si>
  <si>
    <r>
      <rPr>
        <sz val="10"/>
        <rFont val="Times New Roman"/>
        <family val="1"/>
      </rPr>
      <t>F065</t>
    </r>
  </si>
  <si>
    <r>
      <rPr>
        <sz val="10"/>
        <rFont val="Times New Roman"/>
        <family val="1"/>
      </rPr>
      <t>Processing aids not otherwise specified</t>
    </r>
  </si>
  <si>
    <r>
      <rPr>
        <sz val="10"/>
        <rFont val="Times New Roman"/>
        <family val="1"/>
      </rPr>
      <t>F066</t>
    </r>
  </si>
  <si>
    <r>
      <rPr>
        <sz val="10"/>
        <rFont val="Times New Roman"/>
        <family val="1"/>
      </rPr>
      <t>Energy Releasers (explosives, motive propellant)</t>
    </r>
  </si>
  <si>
    <r>
      <rPr>
        <sz val="10"/>
        <rFont val="Times New Roman"/>
        <family val="1"/>
      </rPr>
      <t>U027</t>
    </r>
  </si>
  <si>
    <r>
      <rPr>
        <sz val="10"/>
        <rFont val="Times New Roman"/>
        <family val="1"/>
      </rPr>
      <t>Propellants and blowing agents</t>
    </r>
  </si>
  <si>
    <r>
      <rPr>
        <sz val="10"/>
        <rFont val="Times New Roman"/>
        <family val="1"/>
      </rPr>
      <t>F067</t>
    </r>
  </si>
  <si>
    <r>
      <rPr>
        <sz val="10"/>
        <rFont val="Times New Roman"/>
        <family val="1"/>
      </rPr>
      <t>Foamant</t>
    </r>
  </si>
  <si>
    <r>
      <rPr>
        <sz val="10"/>
        <rFont val="Times New Roman"/>
        <family val="1"/>
      </rPr>
      <t>F068</t>
    </r>
  </si>
  <si>
    <r>
      <rPr>
        <sz val="10"/>
        <rFont val="Times New Roman"/>
        <family val="1"/>
      </rPr>
      <t>Propellants, non-motive (blowing agents)</t>
    </r>
  </si>
  <si>
    <r>
      <rPr>
        <sz val="10"/>
        <rFont val="Times New Roman"/>
        <family val="1"/>
      </rPr>
      <t>F069</t>
    </r>
  </si>
  <si>
    <r>
      <rPr>
        <sz val="10"/>
        <rFont val="Times New Roman"/>
        <family val="1"/>
      </rPr>
      <t>Cloud-point depressant</t>
    </r>
  </si>
  <si>
    <r>
      <rPr>
        <sz val="10"/>
        <rFont val="Times New Roman"/>
        <family val="1"/>
      </rPr>
      <t>U028</t>
    </r>
  </si>
  <si>
    <r>
      <rPr>
        <sz val="10"/>
        <rFont val="Times New Roman"/>
        <family val="1"/>
      </rPr>
      <t>Solids separation agents</t>
    </r>
  </si>
  <si>
    <r>
      <rPr>
        <sz val="10"/>
        <rFont val="Times New Roman"/>
        <family val="1"/>
      </rPr>
      <t>F070</t>
    </r>
  </si>
  <si>
    <r>
      <rPr>
        <sz val="10"/>
        <rFont val="Times New Roman"/>
        <family val="1"/>
      </rPr>
      <t>Flocculating agent</t>
    </r>
  </si>
  <si>
    <r>
      <rPr>
        <sz val="10"/>
        <rFont val="Times New Roman"/>
        <family val="1"/>
      </rPr>
      <t>F071</t>
    </r>
  </si>
  <si>
    <r>
      <rPr>
        <sz val="10"/>
        <rFont val="Times New Roman"/>
        <family val="1"/>
      </rPr>
      <t>Flotation agent</t>
    </r>
  </si>
  <si>
    <r>
      <rPr>
        <sz val="10"/>
        <rFont val="Times New Roman"/>
        <family val="1"/>
      </rPr>
      <t>F072</t>
    </r>
  </si>
  <si>
    <r>
      <rPr>
        <sz val="10"/>
        <rFont val="Times New Roman"/>
        <family val="1"/>
      </rPr>
      <t xml:space="preserve">Solids separation (precipitating) agent, not
</t>
    </r>
    <r>
      <rPr>
        <sz val="10"/>
        <rFont val="Times New Roman"/>
        <family val="1"/>
      </rPr>
      <t>otherwise specified</t>
    </r>
  </si>
  <si>
    <r>
      <rPr>
        <sz val="10"/>
        <rFont val="Times New Roman"/>
        <family val="1"/>
      </rPr>
      <t>F073</t>
    </r>
  </si>
  <si>
    <r>
      <rPr>
        <sz val="10"/>
        <rFont val="Times New Roman"/>
        <family val="1"/>
      </rPr>
      <t>Cleaning agent</t>
    </r>
  </si>
  <si>
    <r>
      <rPr>
        <sz val="10"/>
        <rFont val="Times New Roman"/>
        <family val="1"/>
      </rPr>
      <t>U029</t>
    </r>
  </si>
  <si>
    <r>
      <rPr>
        <sz val="10"/>
        <rFont val="Times New Roman"/>
        <family val="1"/>
      </rPr>
      <t>Solvents (for cleaning or degreasing)</t>
    </r>
  </si>
  <si>
    <r>
      <rPr>
        <sz val="10"/>
        <rFont val="Times New Roman"/>
        <family val="1"/>
      </rPr>
      <t>F074</t>
    </r>
  </si>
  <si>
    <r>
      <rPr>
        <sz val="10"/>
        <rFont val="Times New Roman"/>
        <family val="1"/>
      </rPr>
      <t>Diluent</t>
    </r>
  </si>
  <si>
    <r>
      <rPr>
        <sz val="10"/>
        <rFont val="Times New Roman"/>
        <family val="1"/>
      </rPr>
      <t>U030</t>
    </r>
  </si>
  <si>
    <r>
      <rPr>
        <sz val="10"/>
        <rFont val="Times New Roman"/>
        <family val="1"/>
      </rPr>
      <t>Solvents (which become part of product formulation or mixture)</t>
    </r>
  </si>
  <si>
    <r>
      <rPr>
        <sz val="10"/>
        <rFont val="Times New Roman"/>
        <family val="1"/>
      </rPr>
      <t>F075</t>
    </r>
  </si>
  <si>
    <r>
      <rPr>
        <sz val="10"/>
        <rFont val="Times New Roman"/>
        <family val="1"/>
      </rPr>
      <t>Solvent</t>
    </r>
  </si>
  <si>
    <r>
      <rPr>
        <sz val="10"/>
        <rFont val="Times New Roman"/>
        <family val="1"/>
      </rPr>
      <t>F076</t>
    </r>
  </si>
  <si>
    <r>
      <rPr>
        <sz val="10"/>
        <rFont val="Times New Roman"/>
        <family val="1"/>
      </rPr>
      <t>Surfactant (surface active agent)</t>
    </r>
  </si>
  <si>
    <r>
      <rPr>
        <sz val="10"/>
        <rFont val="Times New Roman"/>
        <family val="1"/>
      </rPr>
      <t>U031</t>
    </r>
  </si>
  <si>
    <r>
      <rPr>
        <sz val="10"/>
        <rFont val="Times New Roman"/>
        <family val="1"/>
      </rPr>
      <t>Surface active agents</t>
    </r>
  </si>
  <si>
    <r>
      <rPr>
        <sz val="10"/>
        <rFont val="Times New Roman"/>
        <family val="1"/>
      </rPr>
      <t>F077</t>
    </r>
  </si>
  <si>
    <r>
      <rPr>
        <sz val="10"/>
        <rFont val="Times New Roman"/>
        <family val="1"/>
      </rPr>
      <t>Emulsifier</t>
    </r>
  </si>
  <si>
    <r>
      <rPr>
        <sz val="10"/>
        <rFont val="Times New Roman"/>
        <family val="1"/>
      </rPr>
      <t>F078</t>
    </r>
  </si>
  <si>
    <r>
      <rPr>
        <sz val="10"/>
        <rFont val="Times New Roman"/>
        <family val="1"/>
      </rPr>
      <t>Thickening agent</t>
    </r>
  </si>
  <si>
    <r>
      <rPr>
        <sz val="10"/>
        <rFont val="Times New Roman"/>
        <family val="1"/>
      </rPr>
      <t>U032</t>
    </r>
  </si>
  <si>
    <r>
      <rPr>
        <sz val="10"/>
        <rFont val="Times New Roman"/>
        <family val="1"/>
      </rPr>
      <t>Viscosity adjustors</t>
    </r>
  </si>
  <si>
    <r>
      <rPr>
        <sz val="10"/>
        <rFont val="Times New Roman"/>
        <family val="1"/>
      </rPr>
      <t>F079</t>
    </r>
  </si>
  <si>
    <r>
      <rPr>
        <sz val="10"/>
        <rFont val="Times New Roman"/>
        <family val="1"/>
      </rPr>
      <t>Viscosity modifiers</t>
    </r>
  </si>
  <si>
    <r>
      <rPr>
        <sz val="10"/>
        <rFont val="Times New Roman"/>
        <family val="1"/>
      </rPr>
      <t>F080</t>
    </r>
  </si>
  <si>
    <r>
      <rPr>
        <sz val="10"/>
        <rFont val="Times New Roman"/>
        <family val="1"/>
      </rPr>
      <t>Laboratory chemicals</t>
    </r>
  </si>
  <si>
    <r>
      <rPr>
        <sz val="10"/>
        <rFont val="Times New Roman"/>
        <family val="1"/>
      </rPr>
      <t>U033</t>
    </r>
  </si>
  <si>
    <r>
      <rPr>
        <sz val="10"/>
        <rFont val="Times New Roman"/>
        <family val="1"/>
      </rPr>
      <t>F081</t>
    </r>
  </si>
  <si>
    <r>
      <rPr>
        <sz val="10"/>
        <rFont val="Times New Roman"/>
        <family val="1"/>
      </rPr>
      <t>Dispersing agent</t>
    </r>
  </si>
  <si>
    <r>
      <rPr>
        <sz val="10"/>
        <rFont val="Times New Roman"/>
        <family val="1"/>
      </rPr>
      <t>U034</t>
    </r>
  </si>
  <si>
    <r>
      <rPr>
        <sz val="10"/>
        <rFont val="Times New Roman"/>
        <family val="1"/>
      </rPr>
      <t>Paint additives and coating additives not described by other codes</t>
    </r>
  </si>
  <si>
    <r>
      <rPr>
        <sz val="10"/>
        <rFont val="Times New Roman"/>
        <family val="1"/>
      </rPr>
      <t>F082</t>
    </r>
  </si>
  <si>
    <r>
      <rPr>
        <sz val="10"/>
        <rFont val="Times New Roman"/>
        <family val="1"/>
      </rPr>
      <t>Freeze-thaw additive</t>
    </r>
  </si>
  <si>
    <r>
      <rPr>
        <sz val="10"/>
        <rFont val="Times New Roman"/>
        <family val="1"/>
      </rPr>
      <t>F083</t>
    </r>
  </si>
  <si>
    <r>
      <rPr>
        <sz val="10"/>
        <rFont val="Times New Roman"/>
        <family val="1"/>
      </rPr>
      <t>Surface modifier</t>
    </r>
  </si>
  <si>
    <r>
      <rPr>
        <sz val="10"/>
        <rFont val="Times New Roman"/>
        <family val="1"/>
      </rPr>
      <t>F084</t>
    </r>
  </si>
  <si>
    <r>
      <rPr>
        <sz val="10"/>
        <rFont val="Times New Roman"/>
        <family val="1"/>
      </rPr>
      <t>Wetting agent (non-aqueous)</t>
    </r>
  </si>
  <si>
    <r>
      <rPr>
        <sz val="10"/>
        <rFont val="Times New Roman"/>
        <family val="1"/>
      </rPr>
      <t>F085</t>
    </r>
  </si>
  <si>
    <r>
      <rPr>
        <sz val="10"/>
        <rFont val="Times New Roman"/>
        <family val="1"/>
      </rPr>
      <t>Aerating and deaerating agents</t>
    </r>
  </si>
  <si>
    <r>
      <rPr>
        <sz val="10"/>
        <rFont val="Times New Roman"/>
        <family val="1"/>
      </rPr>
      <t>U999</t>
    </r>
  </si>
  <si>
    <r>
      <rPr>
        <sz val="10"/>
        <rFont val="Times New Roman"/>
        <family val="1"/>
      </rPr>
      <t>Other (specify)</t>
    </r>
  </si>
  <si>
    <r>
      <rPr>
        <sz val="10"/>
        <rFont val="Times New Roman"/>
        <family val="1"/>
      </rPr>
      <t>F086</t>
    </r>
  </si>
  <si>
    <r>
      <rPr>
        <sz val="10"/>
        <rFont val="Times New Roman"/>
        <family val="1"/>
      </rPr>
      <t>Explosion inhibitor</t>
    </r>
  </si>
  <si>
    <r>
      <rPr>
        <sz val="10"/>
        <rFont val="Times New Roman"/>
        <family val="1"/>
      </rPr>
      <t>F087</t>
    </r>
  </si>
  <si>
    <r>
      <rPr>
        <sz val="10"/>
        <rFont val="Times New Roman"/>
        <family val="1"/>
      </rPr>
      <t>Fire extinguishing agent</t>
    </r>
  </si>
  <si>
    <r>
      <rPr>
        <sz val="10"/>
        <rFont val="Times New Roman"/>
        <family val="1"/>
      </rPr>
      <t>F088</t>
    </r>
  </si>
  <si>
    <r>
      <rPr>
        <sz val="10"/>
        <rFont val="Times New Roman"/>
        <family val="1"/>
      </rPr>
      <t>Flavoring and nutrient</t>
    </r>
  </si>
  <si>
    <r>
      <rPr>
        <sz val="10"/>
        <rFont val="Times New Roman"/>
        <family val="1"/>
      </rPr>
      <t>F089</t>
    </r>
  </si>
  <si>
    <r>
      <rPr>
        <sz val="10"/>
        <rFont val="Times New Roman"/>
        <family val="1"/>
      </rPr>
      <t>Anti-redeposition agent</t>
    </r>
  </si>
  <si>
    <r>
      <rPr>
        <sz val="10"/>
        <rFont val="Times New Roman"/>
        <family val="1"/>
      </rPr>
      <t>F090</t>
    </r>
  </si>
  <si>
    <r>
      <rPr>
        <sz val="10"/>
        <rFont val="Times New Roman"/>
        <family val="1"/>
      </rPr>
      <t>Anti-stain agent</t>
    </r>
  </si>
  <si>
    <r>
      <rPr>
        <sz val="10"/>
        <rFont val="Times New Roman"/>
        <family val="1"/>
      </rPr>
      <t>F091</t>
    </r>
  </si>
  <si>
    <r>
      <rPr>
        <sz val="10"/>
        <rFont val="Times New Roman"/>
        <family val="1"/>
      </rPr>
      <t>Anti-streaking agent</t>
    </r>
  </si>
  <si>
    <r>
      <rPr>
        <sz val="10"/>
        <rFont val="Times New Roman"/>
        <family val="1"/>
      </rPr>
      <t>F092</t>
    </r>
  </si>
  <si>
    <r>
      <rPr>
        <sz val="10"/>
        <rFont val="Times New Roman"/>
        <family val="1"/>
      </rPr>
      <t>Conductive agent</t>
    </r>
  </si>
  <si>
    <r>
      <rPr>
        <sz val="10"/>
        <rFont val="Times New Roman"/>
        <family val="1"/>
      </rPr>
      <t>F093</t>
    </r>
  </si>
  <si>
    <r>
      <rPr>
        <sz val="10"/>
        <rFont val="Times New Roman"/>
        <family val="1"/>
      </rPr>
      <t>Incandescent agent</t>
    </r>
  </si>
  <si>
    <r>
      <rPr>
        <sz val="10"/>
        <rFont val="Times New Roman"/>
        <family val="1"/>
      </rPr>
      <t>F094</t>
    </r>
  </si>
  <si>
    <r>
      <rPr>
        <sz val="10"/>
        <rFont val="Times New Roman"/>
        <family val="1"/>
      </rPr>
      <t>Magnetic element</t>
    </r>
  </si>
  <si>
    <r>
      <rPr>
        <sz val="10"/>
        <rFont val="Times New Roman"/>
        <family val="1"/>
      </rPr>
      <t>F095</t>
    </r>
  </si>
  <si>
    <r>
      <rPr>
        <sz val="10"/>
        <rFont val="Times New Roman"/>
        <family val="1"/>
      </rPr>
      <t>Anti-condensation agent</t>
    </r>
  </si>
  <si>
    <r>
      <rPr>
        <sz val="10"/>
        <rFont val="Times New Roman"/>
        <family val="1"/>
      </rPr>
      <t>F096</t>
    </r>
  </si>
  <si>
    <r>
      <rPr>
        <sz val="10"/>
        <rFont val="Times New Roman"/>
        <family val="1"/>
      </rPr>
      <t>Coalescing agent</t>
    </r>
  </si>
  <si>
    <r>
      <rPr>
        <sz val="10"/>
        <rFont val="Times New Roman"/>
        <family val="1"/>
      </rPr>
      <t>F097</t>
    </r>
  </si>
  <si>
    <r>
      <rPr>
        <sz val="10"/>
        <rFont val="Times New Roman"/>
        <family val="1"/>
      </rPr>
      <t>Film former</t>
    </r>
  </si>
  <si>
    <r>
      <rPr>
        <sz val="10"/>
        <rFont val="Times New Roman"/>
        <family val="1"/>
      </rPr>
      <t>F098</t>
    </r>
  </si>
  <si>
    <r>
      <rPr>
        <sz val="10"/>
        <rFont val="Times New Roman"/>
        <family val="1"/>
      </rPr>
      <t>Demulsifier</t>
    </r>
  </si>
  <si>
    <r>
      <rPr>
        <sz val="10"/>
        <rFont val="Times New Roman"/>
        <family val="1"/>
      </rPr>
      <t>F099</t>
    </r>
  </si>
  <si>
    <r>
      <rPr>
        <sz val="10"/>
        <rFont val="Times New Roman"/>
        <family val="1"/>
      </rPr>
      <t>Stabilizing agent</t>
    </r>
  </si>
  <si>
    <r>
      <rPr>
        <sz val="10"/>
        <rFont val="Times New Roman"/>
        <family val="1"/>
      </rPr>
      <t>F100</t>
    </r>
  </si>
  <si>
    <r>
      <rPr>
        <sz val="10"/>
        <rFont val="Times New Roman"/>
        <family val="1"/>
      </rPr>
      <t>Alloys</t>
    </r>
  </si>
  <si>
    <r>
      <rPr>
        <sz val="10"/>
        <rFont val="Times New Roman"/>
        <family val="1"/>
      </rPr>
      <t>F101</t>
    </r>
  </si>
  <si>
    <r>
      <rPr>
        <sz val="10"/>
        <rFont val="Times New Roman"/>
        <family val="1"/>
      </rPr>
      <t>Density modifier</t>
    </r>
  </si>
  <si>
    <r>
      <rPr>
        <sz val="10"/>
        <rFont val="Times New Roman"/>
        <family val="1"/>
      </rPr>
      <t>F102</t>
    </r>
  </si>
  <si>
    <r>
      <rPr>
        <sz val="10"/>
        <rFont val="Times New Roman"/>
        <family val="1"/>
      </rPr>
      <t>Elasticizer</t>
    </r>
  </si>
  <si>
    <r>
      <rPr>
        <sz val="10"/>
        <rFont val="Times New Roman"/>
        <family val="1"/>
      </rPr>
      <t>F103</t>
    </r>
  </si>
  <si>
    <r>
      <rPr>
        <sz val="10"/>
        <rFont val="Times New Roman"/>
        <family val="1"/>
      </rPr>
      <t>Flow promoter</t>
    </r>
  </si>
  <si>
    <r>
      <rPr>
        <sz val="10"/>
        <rFont val="Times New Roman"/>
        <family val="1"/>
      </rPr>
      <t>F104</t>
    </r>
  </si>
  <si>
    <r>
      <rPr>
        <sz val="10"/>
        <rFont val="Times New Roman"/>
        <family val="1"/>
      </rPr>
      <t>Sizing agent</t>
    </r>
  </si>
  <si>
    <r>
      <rPr>
        <sz val="10"/>
        <rFont val="Times New Roman"/>
        <family val="1"/>
      </rPr>
      <t>F105</t>
    </r>
  </si>
  <si>
    <r>
      <rPr>
        <sz val="10"/>
        <rFont val="Times New Roman"/>
        <family val="1"/>
      </rPr>
      <t>Solubility enhancer</t>
    </r>
  </si>
  <si>
    <r>
      <rPr>
        <sz val="10"/>
        <rFont val="Times New Roman"/>
        <family val="1"/>
      </rPr>
      <t>F106</t>
    </r>
  </si>
  <si>
    <r>
      <rPr>
        <sz val="10"/>
        <rFont val="Times New Roman"/>
        <family val="1"/>
      </rPr>
      <t>Vapor pressure modifiers</t>
    </r>
  </si>
  <si>
    <r>
      <rPr>
        <sz val="10"/>
        <rFont val="Times New Roman"/>
        <family val="1"/>
      </rPr>
      <t>F107</t>
    </r>
  </si>
  <si>
    <r>
      <rPr>
        <sz val="10"/>
        <rFont val="Times New Roman"/>
        <family val="1"/>
      </rPr>
      <t>Embalming agent</t>
    </r>
  </si>
  <si>
    <r>
      <rPr>
        <sz val="10"/>
        <rFont val="Times New Roman"/>
        <family val="1"/>
      </rPr>
      <t>F108</t>
    </r>
  </si>
  <si>
    <r>
      <rPr>
        <sz val="10"/>
        <rFont val="Times New Roman"/>
        <family val="1"/>
      </rPr>
      <t>Heat stabilizer</t>
    </r>
  </si>
  <si>
    <r>
      <rPr>
        <sz val="10"/>
        <rFont val="Times New Roman"/>
        <family val="1"/>
      </rPr>
      <t>F109</t>
    </r>
  </si>
  <si>
    <r>
      <rPr>
        <sz val="10"/>
        <rFont val="Times New Roman"/>
        <family val="1"/>
      </rPr>
      <t>Preservative</t>
    </r>
  </si>
  <si>
    <r>
      <rPr>
        <sz val="10"/>
        <rFont val="Times New Roman"/>
        <family val="1"/>
      </rPr>
      <t>F110</t>
    </r>
  </si>
  <si>
    <r>
      <rPr>
        <sz val="10"/>
        <rFont val="Times New Roman"/>
        <family val="1"/>
      </rPr>
      <t>Anti-caking agent</t>
    </r>
  </si>
  <si>
    <r>
      <rPr>
        <sz val="10"/>
        <rFont val="Times New Roman"/>
        <family val="1"/>
      </rPr>
      <t>F111</t>
    </r>
  </si>
  <si>
    <r>
      <rPr>
        <sz val="10"/>
        <rFont val="Times New Roman"/>
        <family val="1"/>
      </rPr>
      <t>Deflocculant</t>
    </r>
  </si>
  <si>
    <r>
      <rPr>
        <sz val="10"/>
        <rFont val="Times New Roman"/>
        <family val="1"/>
      </rPr>
      <t>F112</t>
    </r>
  </si>
  <si>
    <r>
      <rPr>
        <sz val="10"/>
        <rFont val="Times New Roman"/>
        <family val="1"/>
      </rPr>
      <t>Dust suppressant</t>
    </r>
  </si>
  <si>
    <r>
      <rPr>
        <sz val="10"/>
        <rFont val="Times New Roman"/>
        <family val="1"/>
      </rPr>
      <t>F113</t>
    </r>
  </si>
  <si>
    <r>
      <rPr>
        <sz val="10"/>
        <rFont val="Times New Roman"/>
        <family val="1"/>
      </rPr>
      <t>Impregnation agent</t>
    </r>
  </si>
  <si>
    <r>
      <rPr>
        <sz val="10"/>
        <rFont val="Times New Roman"/>
        <family val="1"/>
      </rPr>
      <t>F114</t>
    </r>
  </si>
  <si>
    <r>
      <rPr>
        <sz val="10"/>
        <rFont val="Times New Roman"/>
        <family val="1"/>
      </rPr>
      <t>Leaching agent</t>
    </r>
  </si>
  <si>
    <r>
      <rPr>
        <sz val="10"/>
        <rFont val="Times New Roman"/>
        <family val="1"/>
      </rPr>
      <t>F115</t>
    </r>
  </si>
  <si>
    <r>
      <rPr>
        <sz val="10"/>
        <rFont val="Times New Roman"/>
        <family val="1"/>
      </rPr>
      <t>Tracer</t>
    </r>
  </si>
  <si>
    <r>
      <rPr>
        <sz val="10"/>
        <rFont val="Times New Roman"/>
        <family val="1"/>
      </rPr>
      <t>F116</t>
    </r>
  </si>
  <si>
    <r>
      <rPr>
        <sz val="10"/>
        <rFont val="Times New Roman"/>
        <family val="1"/>
      </rPr>
      <t>X-ray absorber</t>
    </r>
  </si>
  <si>
    <r>
      <rPr>
        <sz val="10"/>
        <rFont val="Times New Roman"/>
        <family val="1"/>
      </rPr>
      <t>F999</t>
    </r>
  </si>
  <si>
    <r>
      <rPr>
        <sz val="10"/>
        <rFont val="Times New Roman"/>
        <family val="1"/>
      </rPr>
      <t xml:space="preserve">NOTE:
</t>
    </r>
    <r>
      <rPr>
        <sz val="10"/>
        <rFont val="Symbol"/>
        <family val="1"/>
      </rPr>
      <t></t>
    </r>
    <r>
      <rPr>
        <sz val="10"/>
        <rFont val="Times New Roman"/>
        <family val="1"/>
      </rPr>
      <t xml:space="preserve">     For codes F085 – F116, no comparable crosswalk code existed in 2016 and prior; U999 is the proper crosswalk code</t>
    </r>
  </si>
  <si>
    <r>
      <t>TRI Section</t>
    </r>
    <r>
      <rPr>
        <sz val="10"/>
        <color rgb="FF000000"/>
        <rFont val="Times New Roman"/>
        <family val="1"/>
      </rPr>
      <t> </t>
    </r>
  </si>
  <si>
    <r>
      <t>TRI Description</t>
    </r>
    <r>
      <rPr>
        <sz val="10"/>
        <color rgb="FF000000"/>
        <rFont val="Times New Roman"/>
        <family val="1"/>
      </rPr>
      <t> </t>
    </r>
  </si>
  <si>
    <r>
      <t>TRI Sub-Use Code</t>
    </r>
    <r>
      <rPr>
        <sz val="10"/>
        <color rgb="FF000000"/>
        <rFont val="Times New Roman"/>
        <family val="1"/>
      </rPr>
      <t> </t>
    </r>
  </si>
  <si>
    <r>
      <t>TRI Sub-Use Code Name</t>
    </r>
    <r>
      <rPr>
        <sz val="10"/>
        <color rgb="FF000000"/>
        <rFont val="Times New Roman"/>
        <family val="1"/>
      </rPr>
      <t> </t>
    </r>
  </si>
  <si>
    <r>
      <t>2016 CDR Code</t>
    </r>
    <r>
      <rPr>
        <sz val="10"/>
        <color rgb="FF000000"/>
        <rFont val="Times New Roman"/>
        <family val="1"/>
      </rPr>
      <t> </t>
    </r>
  </si>
  <si>
    <r>
      <t>2016 CDR Code Description</t>
    </r>
    <r>
      <rPr>
        <sz val="10"/>
        <color rgb="FF000000"/>
        <rFont val="Times New Roman"/>
        <family val="1"/>
      </rPr>
      <t> </t>
    </r>
  </si>
  <si>
    <r>
      <t>2020 CDR Code</t>
    </r>
    <r>
      <rPr>
        <sz val="10"/>
        <color rgb="FF000000"/>
        <rFont val="Times New Roman"/>
        <family val="1"/>
      </rPr>
      <t> </t>
    </r>
  </si>
  <si>
    <r>
      <t>2020 CDR Code Description</t>
    </r>
    <r>
      <rPr>
        <sz val="10"/>
        <color rgb="FF000000"/>
        <rFont val="Times New Roman"/>
        <family val="1"/>
      </rPr>
      <t> </t>
    </r>
  </si>
  <si>
    <t>3.1.a </t>
  </si>
  <si>
    <t>Manufacture: Produce </t>
  </si>
  <si>
    <t>  </t>
  </si>
  <si>
    <t>3.1.b </t>
  </si>
  <si>
    <t>Manufacture: Import </t>
  </si>
  <si>
    <t>3.1.c </t>
  </si>
  <si>
    <t>Manufacture: For on-site use/processing </t>
  </si>
  <si>
    <t>3.1.d </t>
  </si>
  <si>
    <t>Manufacture: For sale/distribution </t>
  </si>
  <si>
    <t>3.1.e </t>
  </si>
  <si>
    <t>Manufacture: As a byproduct </t>
  </si>
  <si>
    <t>3.1.f </t>
  </si>
  <si>
    <t>Manufacture: As an impurity </t>
  </si>
  <si>
    <t>3.2.a </t>
  </si>
  <si>
    <t>Processing: As a reactant </t>
  </si>
  <si>
    <t>PC </t>
  </si>
  <si>
    <t>Processing as a reactant </t>
  </si>
  <si>
    <t>P101 </t>
  </si>
  <si>
    <t>Feedstocks </t>
  </si>
  <si>
    <t>U015 </t>
  </si>
  <si>
    <t>Intermediates </t>
  </si>
  <si>
    <t>F037 </t>
  </si>
  <si>
    <t>Intermediate </t>
  </si>
  <si>
    <t>F038 </t>
  </si>
  <si>
    <t>Monomers </t>
  </si>
  <si>
    <t>U024 </t>
  </si>
  <si>
    <t>Process Regulators </t>
  </si>
  <si>
    <t>F054 </t>
  </si>
  <si>
    <t>Catalyst </t>
  </si>
  <si>
    <t>F055 </t>
  </si>
  <si>
    <t>Chain transfer agent </t>
  </si>
  <si>
    <t>F056 </t>
  </si>
  <si>
    <t>Chemical reaction regulator </t>
  </si>
  <si>
    <t>F057 </t>
  </si>
  <si>
    <t>Crystal growth modifiers (nucleating agents) </t>
  </si>
  <si>
    <t>F058 </t>
  </si>
  <si>
    <t>Polymerization promoter </t>
  </si>
  <si>
    <t>F059 </t>
  </si>
  <si>
    <t>Terminator/Blocker </t>
  </si>
  <si>
    <t>P102 </t>
  </si>
  <si>
    <t>Raw Materials </t>
  </si>
  <si>
    <t>P103 </t>
  </si>
  <si>
    <t>P104 </t>
  </si>
  <si>
    <t>Initiators </t>
  </si>
  <si>
    <t>P199 </t>
  </si>
  <si>
    <t>Other </t>
  </si>
  <si>
    <t>U002 </t>
  </si>
  <si>
    <t>Adhesives and Sealant Chemicals </t>
  </si>
  <si>
    <t>F003 </t>
  </si>
  <si>
    <t>Adhesion/cohesion promoter </t>
  </si>
  <si>
    <t>F004 </t>
  </si>
  <si>
    <t>Binder </t>
  </si>
  <si>
    <t>F005 </t>
  </si>
  <si>
    <t>Flux agent </t>
  </si>
  <si>
    <t>F006 </t>
  </si>
  <si>
    <t>Sealant (barrier) </t>
  </si>
  <si>
    <t>U008 </t>
  </si>
  <si>
    <t>Dyes </t>
  </si>
  <si>
    <t>F019 </t>
  </si>
  <si>
    <t>Dye </t>
  </si>
  <si>
    <t>F020 </t>
  </si>
  <si>
    <t>Fixing agent (mordant) </t>
  </si>
  <si>
    <t>U011 </t>
  </si>
  <si>
    <t>Flame retardants </t>
  </si>
  <si>
    <t>F029 </t>
  </si>
  <si>
    <t>Flame retardant </t>
  </si>
  <si>
    <t>U016 </t>
  </si>
  <si>
    <t>Ion exchange agents </t>
  </si>
  <si>
    <t>F039 </t>
  </si>
  <si>
    <t>Ion exchange agent </t>
  </si>
  <si>
    <t>U019 </t>
  </si>
  <si>
    <t>Oxidizing/reducing agent </t>
  </si>
  <si>
    <t>F044 </t>
  </si>
  <si>
    <t>Oxidizing agent </t>
  </si>
  <si>
    <t>F045 </t>
  </si>
  <si>
    <t>Reducing agent </t>
  </si>
  <si>
    <t>U999 </t>
  </si>
  <si>
    <t>Other (specify) </t>
  </si>
  <si>
    <t>F999 </t>
  </si>
  <si>
    <t>3.2.b </t>
  </si>
  <si>
    <t>Processing: As a formulation component </t>
  </si>
  <si>
    <t>PF </t>
  </si>
  <si>
    <t>Processing-incorporation into formulation, mixture, or reaction product </t>
  </si>
  <si>
    <t>P201 </t>
  </si>
  <si>
    <t>Additives </t>
  </si>
  <si>
    <t>F010 </t>
  </si>
  <si>
    <t>Drier </t>
  </si>
  <si>
    <t>F011 </t>
  </si>
  <si>
    <t>Humectant </t>
  </si>
  <si>
    <t>F016 </t>
  </si>
  <si>
    <t>Brightener </t>
  </si>
  <si>
    <t>U007 </t>
  </si>
  <si>
    <t>Corrosion inhibitors and antiscaling agents </t>
  </si>
  <si>
    <t>F017 </t>
  </si>
  <si>
    <t>Anti-scaling agent </t>
  </si>
  <si>
    <t>F018 </t>
  </si>
  <si>
    <t>Corrosion inhibitor </t>
  </si>
  <si>
    <t>U009 </t>
  </si>
  <si>
    <t>Fillers </t>
  </si>
  <si>
    <t>F021 </t>
  </si>
  <si>
    <t>Hardener </t>
  </si>
  <si>
    <t>F022 </t>
  </si>
  <si>
    <t>Filler </t>
  </si>
  <si>
    <t>U010 </t>
  </si>
  <si>
    <t>Finishing agents </t>
  </si>
  <si>
    <t>F023 </t>
  </si>
  <si>
    <t>Anti-static agent </t>
  </si>
  <si>
    <t>F024 </t>
  </si>
  <si>
    <t>Softener and conditioner </t>
  </si>
  <si>
    <t>F025 </t>
  </si>
  <si>
    <t>Swelling agent </t>
  </si>
  <si>
    <t>F026 </t>
  </si>
  <si>
    <t>Tanning agents not otherwise specified </t>
  </si>
  <si>
    <t>F027 </t>
  </si>
  <si>
    <t>Waterproofing agent </t>
  </si>
  <si>
    <t>F028 </t>
  </si>
  <si>
    <t>Wrinkle resisting agent </t>
  </si>
  <si>
    <t>U012 </t>
  </si>
  <si>
    <t>Fuels and fuel additives </t>
  </si>
  <si>
    <t>F030 </t>
  </si>
  <si>
    <t>Fuel agents </t>
  </si>
  <si>
    <t>U017 </t>
  </si>
  <si>
    <t>Lubricants and lubricant additives </t>
  </si>
  <si>
    <t>F040 </t>
  </si>
  <si>
    <t>Anti-slip agent </t>
  </si>
  <si>
    <t>F041 </t>
  </si>
  <si>
    <t>Lubricating agent </t>
  </si>
  <si>
    <t>U018 </t>
  </si>
  <si>
    <t>Odor agents </t>
  </si>
  <si>
    <t>F042 </t>
  </si>
  <si>
    <t>Deodorizer </t>
  </si>
  <si>
    <t>F043 </t>
  </si>
  <si>
    <t>Fragrance </t>
  </si>
  <si>
    <t>U022 </t>
  </si>
  <si>
    <t>Plasticizers </t>
  </si>
  <si>
    <t>F052 </t>
  </si>
  <si>
    <t>Plasticizer </t>
  </si>
  <si>
    <t>U020 </t>
  </si>
  <si>
    <t>Photosensitive chemicals </t>
  </si>
  <si>
    <t>F046 </t>
  </si>
  <si>
    <t>Photosensitive agent </t>
  </si>
  <si>
    <t>F047 </t>
  </si>
  <si>
    <t>Photosensitizers </t>
  </si>
  <si>
    <t>F048 </t>
  </si>
  <si>
    <t>Semiconductor and photovoltaic agent </t>
  </si>
  <si>
    <t>F049 </t>
  </si>
  <si>
    <t>UV stabilizer </t>
  </si>
  <si>
    <t>F050 </t>
  </si>
  <si>
    <t>Opacifer </t>
  </si>
  <si>
    <t>U027 </t>
  </si>
  <si>
    <t>Propellants and blowing agents </t>
  </si>
  <si>
    <t>F066 </t>
  </si>
  <si>
    <t>Energy Releasers (explosives, motive propellant) </t>
  </si>
  <si>
    <t>F067 </t>
  </si>
  <si>
    <t>Foamant </t>
  </si>
  <si>
    <t>F068 </t>
  </si>
  <si>
    <t>Propellants, non-motive (blowing agents) </t>
  </si>
  <si>
    <t>U034 </t>
  </si>
  <si>
    <t>Paint additives and coating additives not described by other codes </t>
  </si>
  <si>
    <t>F081 </t>
  </si>
  <si>
    <t>Dispersing agent </t>
  </si>
  <si>
    <t>F082 </t>
  </si>
  <si>
    <t>Freeze-thaw additive </t>
  </si>
  <si>
    <t>F083 </t>
  </si>
  <si>
    <t>Surface modifier </t>
  </si>
  <si>
    <t>F084 </t>
  </si>
  <si>
    <t>Wetting agent (non-aqueous) </t>
  </si>
  <si>
    <t>F089 </t>
  </si>
  <si>
    <t>Anti-redeposition agent </t>
  </si>
  <si>
    <t>F090 </t>
  </si>
  <si>
    <t>Anti-stain agent </t>
  </si>
  <si>
    <t>F091 </t>
  </si>
  <si>
    <t>Anti-streaking agent </t>
  </si>
  <si>
    <t>F095 </t>
  </si>
  <si>
    <t>Anti-condensation agent </t>
  </si>
  <si>
    <t>F097 </t>
  </si>
  <si>
    <t>Film former </t>
  </si>
  <si>
    <t>F099 </t>
  </si>
  <si>
    <t>Stabilizing agent </t>
  </si>
  <si>
    <t>F101 </t>
  </si>
  <si>
    <t>Density modifier </t>
  </si>
  <si>
    <t>F102 </t>
  </si>
  <si>
    <t>Elasticizer </t>
  </si>
  <si>
    <t>F104 </t>
  </si>
  <si>
    <t>Sizing agent </t>
  </si>
  <si>
    <t>F105 </t>
  </si>
  <si>
    <t>Solubility enhancer </t>
  </si>
  <si>
    <t>F106 </t>
  </si>
  <si>
    <t>Vapor pressure modifiers </t>
  </si>
  <si>
    <t>P202 </t>
  </si>
  <si>
    <t>U021 </t>
  </si>
  <si>
    <t>Pigments </t>
  </si>
  <si>
    <t>F051 </t>
  </si>
  <si>
    <t>Pigment </t>
  </si>
  <si>
    <t>P203 </t>
  </si>
  <si>
    <t>Reaction Diluents </t>
  </si>
  <si>
    <t>U030 </t>
  </si>
  <si>
    <t>Solvents (which become part of product formulation or mixture) </t>
  </si>
  <si>
    <t>F074 </t>
  </si>
  <si>
    <t>Diluent </t>
  </si>
  <si>
    <t>U032 </t>
  </si>
  <si>
    <t>Viscosity adjustors </t>
  </si>
  <si>
    <t>F079 </t>
  </si>
  <si>
    <t>Viscosity modifiers </t>
  </si>
  <si>
    <t>P204 </t>
  </si>
  <si>
    <t>P205 </t>
  </si>
  <si>
    <t>Solvents </t>
  </si>
  <si>
    <t>F075 </t>
  </si>
  <si>
    <t>Solvent </t>
  </si>
  <si>
    <t>P206 </t>
  </si>
  <si>
    <t>Inhibitors </t>
  </si>
  <si>
    <t>P207 </t>
  </si>
  <si>
    <t>Emulsifiers </t>
  </si>
  <si>
    <t>U031 </t>
  </si>
  <si>
    <t>Surface active agents </t>
  </si>
  <si>
    <t>F077 </t>
  </si>
  <si>
    <t>Emulsifier </t>
  </si>
  <si>
    <t>P208 </t>
  </si>
  <si>
    <t>Surfactants </t>
  </si>
  <si>
    <t>F076 </t>
  </si>
  <si>
    <t>Surfactant (surface active agent) </t>
  </si>
  <si>
    <t>P209 </t>
  </si>
  <si>
    <t>Lubricants </t>
  </si>
  <si>
    <t>P210 </t>
  </si>
  <si>
    <t>Flame Retardants </t>
  </si>
  <si>
    <t>P211 </t>
  </si>
  <si>
    <t>Rheological Modifiers  </t>
  </si>
  <si>
    <t>F078 </t>
  </si>
  <si>
    <t>Thickening agent </t>
  </si>
  <si>
    <t>P299 </t>
  </si>
  <si>
    <t>U004 </t>
  </si>
  <si>
    <t>Agricultural Chemicals (non-pesticidal) </t>
  </si>
  <si>
    <t>F012 </t>
  </si>
  <si>
    <t>Soil amendments (fertilizers) </t>
  </si>
  <si>
    <t>U005 </t>
  </si>
  <si>
    <t>Anti-Adhesive Agents </t>
  </si>
  <si>
    <t>F013 </t>
  </si>
  <si>
    <t>Anti-adhesive/cohesive </t>
  </si>
  <si>
    <t>F086 </t>
  </si>
  <si>
    <t>Explosion inhibitor </t>
  </si>
  <si>
    <t>F087 </t>
  </si>
  <si>
    <t>Fire extinguishing agent </t>
  </si>
  <si>
    <t>F088 </t>
  </si>
  <si>
    <t>Flavoring and nutrient </t>
  </si>
  <si>
    <t>F092 </t>
  </si>
  <si>
    <t>Conductive agent </t>
  </si>
  <si>
    <t>F093 </t>
  </si>
  <si>
    <t>Incandescent agent </t>
  </si>
  <si>
    <t>F094 </t>
  </si>
  <si>
    <t>Magnetic element </t>
  </si>
  <si>
    <t>F096 </t>
  </si>
  <si>
    <t>Coalescing agent </t>
  </si>
  <si>
    <t>F098 </t>
  </si>
  <si>
    <t>Demulsifier </t>
  </si>
  <si>
    <t>F100 </t>
  </si>
  <si>
    <t>Alloys </t>
  </si>
  <si>
    <t>F103 </t>
  </si>
  <si>
    <t>Flow promoter </t>
  </si>
  <si>
    <t>F107 </t>
  </si>
  <si>
    <t>Embalming agent </t>
  </si>
  <si>
    <t>F108 </t>
  </si>
  <si>
    <t>Heat stabilizer </t>
  </si>
  <si>
    <t>F109 </t>
  </si>
  <si>
    <t>Preservative </t>
  </si>
  <si>
    <t>F110 </t>
  </si>
  <si>
    <t>Anti-caking agent </t>
  </si>
  <si>
    <t>F112 </t>
  </si>
  <si>
    <t>Dust suppressant </t>
  </si>
  <si>
    <t>F113 </t>
  </si>
  <si>
    <t>Impregnation agent </t>
  </si>
  <si>
    <t>F114 </t>
  </si>
  <si>
    <t>Leaching agent </t>
  </si>
  <si>
    <t>F116 </t>
  </si>
  <si>
    <t>X-ray absorber </t>
  </si>
  <si>
    <t>3.2.c </t>
  </si>
  <si>
    <t>Processing: As an article component </t>
  </si>
  <si>
    <t>PA </t>
  </si>
  <si>
    <t>Processing-incoporation into article </t>
  </si>
  <si>
    <t>3.2.d </t>
  </si>
  <si>
    <t>Processing: Repackaging </t>
  </si>
  <si>
    <t>PK </t>
  </si>
  <si>
    <t>Processing-repackaging </t>
  </si>
  <si>
    <t>3.2.e </t>
  </si>
  <si>
    <t>Processing: As an impurity </t>
  </si>
  <si>
    <t>3.2.f </t>
  </si>
  <si>
    <t>Processing: Recycling  </t>
  </si>
  <si>
    <t>3.3.a </t>
  </si>
  <si>
    <t>Otherwise Use: As a chemical processing aid </t>
  </si>
  <si>
    <t>U </t>
  </si>
  <si>
    <t>Use-nonincoporative Activities </t>
  </si>
  <si>
    <t>Z101 </t>
  </si>
  <si>
    <t>Process Solvents </t>
  </si>
  <si>
    <t>U025 </t>
  </si>
  <si>
    <t>Processing aids, specific to petroleum production </t>
  </si>
  <si>
    <t>F060 </t>
  </si>
  <si>
    <t>U026 </t>
  </si>
  <si>
    <t>Processing aids, not otherwise listed </t>
  </si>
  <si>
    <t>F065 </t>
  </si>
  <si>
    <t>Processing aids not otherwise specified </t>
  </si>
  <si>
    <t>Z102 </t>
  </si>
  <si>
    <t>Catalysts </t>
  </si>
  <si>
    <t>Z103 </t>
  </si>
  <si>
    <t>Z104 </t>
  </si>
  <si>
    <t>Z105 </t>
  </si>
  <si>
    <t>Reaction Terminators </t>
  </si>
  <si>
    <t>Z106 </t>
  </si>
  <si>
    <t>Solution Buffers </t>
  </si>
  <si>
    <t>F064 </t>
  </si>
  <si>
    <t>pH regulating agent </t>
  </si>
  <si>
    <t>Z199 </t>
  </si>
  <si>
    <t>U003 </t>
  </si>
  <si>
    <t>Adsorbents and Absorbents </t>
  </si>
  <si>
    <t>F007 </t>
  </si>
  <si>
    <t>Absorbent </t>
  </si>
  <si>
    <t>F008 </t>
  </si>
  <si>
    <t>Adsorbent </t>
  </si>
  <si>
    <t>F009 </t>
  </si>
  <si>
    <t>Dehydrating agent (desiccant) </t>
  </si>
  <si>
    <t>U006 </t>
  </si>
  <si>
    <t>Bleaching agents </t>
  </si>
  <si>
    <t>F015 </t>
  </si>
  <si>
    <t>Bleaching agent </t>
  </si>
  <si>
    <t>F061 </t>
  </si>
  <si>
    <t>Antioxidant </t>
  </si>
  <si>
    <t>F062 </t>
  </si>
  <si>
    <t>Chelating agent </t>
  </si>
  <si>
    <t>F063 </t>
  </si>
  <si>
    <t>Defoamer </t>
  </si>
  <si>
    <t>U028 </t>
  </si>
  <si>
    <t>Solid separation agents </t>
  </si>
  <si>
    <t>F069 </t>
  </si>
  <si>
    <t>Cloud-point depressant </t>
  </si>
  <si>
    <t>F070 </t>
  </si>
  <si>
    <t>Flocculating agent </t>
  </si>
  <si>
    <t>F071 </t>
  </si>
  <si>
    <t>Flotation agent </t>
  </si>
  <si>
    <t>F072 </t>
  </si>
  <si>
    <t>Solids separation (precipitating) agent, not otherwise specified </t>
  </si>
  <si>
    <t>F111 </t>
  </si>
  <si>
    <t>Deflocculant </t>
  </si>
  <si>
    <t>F115 </t>
  </si>
  <si>
    <t>Tracer </t>
  </si>
  <si>
    <t>3.3.b </t>
  </si>
  <si>
    <t>Otherwise Use: As a manufacturing aid </t>
  </si>
  <si>
    <t>Z201 </t>
  </si>
  <si>
    <t>Process Lubricants </t>
  </si>
  <si>
    <t>Z202 </t>
  </si>
  <si>
    <t>Metalworking Fluids </t>
  </si>
  <si>
    <t>U014 </t>
  </si>
  <si>
    <t>Functional fluids (open systems) </t>
  </si>
  <si>
    <t>F036 </t>
  </si>
  <si>
    <t>Anti-freeze agent </t>
  </si>
  <si>
    <t>Z203 </t>
  </si>
  <si>
    <t>Coolants </t>
  </si>
  <si>
    <t>U013 </t>
  </si>
  <si>
    <t>Functional fluids (closed systems) </t>
  </si>
  <si>
    <t>F032 </t>
  </si>
  <si>
    <t>Heat transferring agent </t>
  </si>
  <si>
    <t>Z204 </t>
  </si>
  <si>
    <t>Refrigerants </t>
  </si>
  <si>
    <t>F035 </t>
  </si>
  <si>
    <t>Z205 </t>
  </si>
  <si>
    <t>Hydraulic Fluids </t>
  </si>
  <si>
    <t>F033 </t>
  </si>
  <si>
    <t>Hydraulic fluids </t>
  </si>
  <si>
    <t>Z299 </t>
  </si>
  <si>
    <t>F034 </t>
  </si>
  <si>
    <t>Insulators </t>
  </si>
  <si>
    <t>U023 </t>
  </si>
  <si>
    <t>Plating agents and surface treating agents </t>
  </si>
  <si>
    <t>F053 </t>
  </si>
  <si>
    <t>Plating agent </t>
  </si>
  <si>
    <t>3.3.c </t>
  </si>
  <si>
    <t>Otherwise Use: Ancillary or other use </t>
  </si>
  <si>
    <t>Z301 </t>
  </si>
  <si>
    <t>Cleaner </t>
  </si>
  <si>
    <t>U029 </t>
  </si>
  <si>
    <t>Solvents (for cleaning or degreasing) </t>
  </si>
  <si>
    <t>F073 </t>
  </si>
  <si>
    <t>Cleaning agent </t>
  </si>
  <si>
    <t>Z302 </t>
  </si>
  <si>
    <t>Degreaser </t>
  </si>
  <si>
    <t>Z303 </t>
  </si>
  <si>
    <t>Lubricant </t>
  </si>
  <si>
    <t>Z304 </t>
  </si>
  <si>
    <t>Fuel </t>
  </si>
  <si>
    <t>F031 </t>
  </si>
  <si>
    <t>Z305 </t>
  </si>
  <si>
    <t>Flame Retardant </t>
  </si>
  <si>
    <t>Z306 </t>
  </si>
  <si>
    <t>Waste Treatment </t>
  </si>
  <si>
    <t>Z307 </t>
  </si>
  <si>
    <t>Water Treatment </t>
  </si>
  <si>
    <t>Z308 </t>
  </si>
  <si>
    <t>Construction Materials </t>
  </si>
  <si>
    <t>U001 </t>
  </si>
  <si>
    <t>Abrasives </t>
  </si>
  <si>
    <t>F001 </t>
  </si>
  <si>
    <t>F014 </t>
  </si>
  <si>
    <t>Dusting agent </t>
  </si>
  <si>
    <t>Propellants and foaming agents </t>
  </si>
  <si>
    <t>Z399 </t>
  </si>
  <si>
    <t>F002 </t>
  </si>
  <si>
    <t>Etching agent </t>
  </si>
  <si>
    <t>U033 </t>
  </si>
  <si>
    <t>Laboratory Chemicals </t>
  </si>
  <si>
    <t>F080 </t>
  </si>
  <si>
    <t>Laboratory chemicals </t>
  </si>
  <si>
    <t>F085 </t>
  </si>
  <si>
    <t>Aerating and deaerating agents </t>
  </si>
  <si>
    <t>NAICS</t>
  </si>
  <si>
    <t>IS Code</t>
  </si>
  <si>
    <t>IS Title</t>
  </si>
  <si>
    <t>IS1</t>
  </si>
  <si>
    <t>Agriculture, Forestry, Fishing and Hunting</t>
  </si>
  <si>
    <t>IS2</t>
  </si>
  <si>
    <t>Oil and Gas Drilling, Extraction, and Support Activities</t>
  </si>
  <si>
    <t>IS3</t>
  </si>
  <si>
    <t>Mining (except Oil and Gas) and Support Activities</t>
  </si>
  <si>
    <t>IS4</t>
  </si>
  <si>
    <t>Utilities</t>
  </si>
  <si>
    <t>IS5</t>
  </si>
  <si>
    <t>Construction</t>
  </si>
  <si>
    <t>IS6</t>
  </si>
  <si>
    <t>Food, beverage, and tobacco product manufacturing</t>
  </si>
  <si>
    <t>IS7</t>
  </si>
  <si>
    <t>Textiles, apparel, and leather manufacturing</t>
  </si>
  <si>
    <t>IS8</t>
  </si>
  <si>
    <t>Wood Product Manufacturing</t>
  </si>
  <si>
    <t>IS9</t>
  </si>
  <si>
    <t>Paper Manufacturing</t>
  </si>
  <si>
    <t>IS10</t>
  </si>
  <si>
    <t>Printing and Related Support Activities</t>
  </si>
  <si>
    <t>IS11</t>
  </si>
  <si>
    <t>Petroleum Refineries</t>
  </si>
  <si>
    <t>IS12</t>
  </si>
  <si>
    <t>Asphalt Paving, Roofing, and Coating Materials Manufacturing</t>
  </si>
  <si>
    <t>IS13</t>
  </si>
  <si>
    <t>Petroleum Lubricating Oil and Grease Manufacturing</t>
  </si>
  <si>
    <t>IS14</t>
  </si>
  <si>
    <t>All Other Petroleum and Coal Products Manufacturing</t>
  </si>
  <si>
    <t>IS15</t>
  </si>
  <si>
    <t>Petrochemical Manufacturing</t>
  </si>
  <si>
    <t>IS16</t>
  </si>
  <si>
    <t>Industrial Gas Manufacturing</t>
  </si>
  <si>
    <t>IS17</t>
  </si>
  <si>
    <t>Synthetic Dye and Pigment Manufacturing</t>
  </si>
  <si>
    <t>IS18</t>
  </si>
  <si>
    <t>Carbon Black Manufacturing</t>
  </si>
  <si>
    <t>IS19</t>
  </si>
  <si>
    <t>All Other Basic Inorganic Chemical Manufacturing</t>
  </si>
  <si>
    <t>IS20</t>
  </si>
  <si>
    <t>Cyclic Crude and Intermediate Manufacturing</t>
  </si>
  <si>
    <t>IS21</t>
  </si>
  <si>
    <t>IS22</t>
  </si>
  <si>
    <t>Plastic Material and Resin Manufacturing</t>
  </si>
  <si>
    <t>IS23</t>
  </si>
  <si>
    <t>Synthetic Rubber Manufacturing</t>
  </si>
  <si>
    <t>IS24</t>
  </si>
  <si>
    <t>Organic Fiber Manufacturing</t>
  </si>
  <si>
    <t>IS25</t>
  </si>
  <si>
    <t>Pesticide, Fertilizer, and Other Agricultural Chemical Manufacturing</t>
  </si>
  <si>
    <t>IS26</t>
  </si>
  <si>
    <t>Pharmaceutical and Medicine Manufacturing</t>
  </si>
  <si>
    <t>IS27</t>
  </si>
  <si>
    <t>Paint and Coating Manufacturing</t>
  </si>
  <si>
    <t>IS28</t>
  </si>
  <si>
    <t>IS29</t>
  </si>
  <si>
    <t>Soap, Cleaning Compound, and Toilet Preparation Manufacturing</t>
  </si>
  <si>
    <t>IS30</t>
  </si>
  <si>
    <t>Printing Ink Manufacturing</t>
  </si>
  <si>
    <t>IS31</t>
  </si>
  <si>
    <t>Explosives Manufacturing</t>
  </si>
  <si>
    <t>IS32</t>
  </si>
  <si>
    <t>Custom Compounding of Purchased Resin</t>
  </si>
  <si>
    <t>IS33</t>
  </si>
  <si>
    <t>Photographic Film Paper, Plate, and Chemical Manufacturing</t>
  </si>
  <si>
    <t>IS34</t>
  </si>
  <si>
    <t>All Other Chemical Product and Preparation Manufacturing</t>
  </si>
  <si>
    <t>IS35</t>
  </si>
  <si>
    <t>Plastics Product Manufacturing</t>
  </si>
  <si>
    <t>IS36</t>
  </si>
  <si>
    <t>Rubber Product Manufacturing</t>
  </si>
  <si>
    <t>IS37</t>
  </si>
  <si>
    <t>Nonmetallic Mineral Product Manufacturing (includes clay, glass, cement, concrete, lime, gypsum, and other nonmetallic mineral product manufacturing)</t>
  </si>
  <si>
    <t>IS38</t>
  </si>
  <si>
    <t>Primary Metal Manufacturing</t>
  </si>
  <si>
    <t>IS39</t>
  </si>
  <si>
    <t>Fabricated Metal Product Manufacturing</t>
  </si>
  <si>
    <t>IS40</t>
  </si>
  <si>
    <t>Machinery Manufacturing</t>
  </si>
  <si>
    <t>IS41</t>
  </si>
  <si>
    <t>Computer and Electronic Product Manufacturing</t>
  </si>
  <si>
    <t>IS42</t>
  </si>
  <si>
    <t>Electrical Equipment, Appliance, and Component Manufacturing</t>
  </si>
  <si>
    <t>IS43</t>
  </si>
  <si>
    <t>Transportation Equipment Manufacturing</t>
  </si>
  <si>
    <t>IS44</t>
  </si>
  <si>
    <t>Furniture and Related Product Manufacturing</t>
  </si>
  <si>
    <t>IS45</t>
  </si>
  <si>
    <t>Miscellaneous Manufacturing</t>
  </si>
  <si>
    <t>IS46</t>
  </si>
  <si>
    <t>Wholesale and Retail Trade</t>
  </si>
  <si>
    <t>IS47</t>
  </si>
  <si>
    <t>Services</t>
  </si>
  <si>
    <t>IS48</t>
  </si>
  <si>
    <t>Other (requires additional information)</t>
  </si>
  <si>
    <t>Primary NAICS/SIC Code</t>
  </si>
  <si>
    <t>CDR IS Code</t>
  </si>
  <si>
    <t>CDR Industry Sector Description</t>
  </si>
  <si>
    <t>IS15-IS21</t>
  </si>
  <si>
    <t>Multiple</t>
  </si>
  <si>
    <t>IS30-IS34</t>
  </si>
  <si>
    <t>Nonmetallic Mineral Product Manufacturing (includes clay, glass, cement, concrete,
lime, gypsum, and other nonmetallic mineral product manufacturing)</t>
  </si>
  <si>
    <t>IS22-IS23</t>
  </si>
  <si>
    <t>Plastic Material and Resin Manufacturing/Synthetic Rubber Manufacturing</t>
  </si>
  <si>
    <t>2017 NAICS U.S. Matched to 2022 NAICS U.S. (Full Concordance)</t>
  </si>
  <si>
    <t>(Note:  2022 NAICS codes in bold indicate pieces of the 2022 industry came from more than one 2017 NAICS industry; 2017 NAICS codes in italics indicate the 2017 industry split to two or more 2022 NAICS industries.)</t>
  </si>
  <si>
    <t>2017 NAICS Code</t>
  </si>
  <si>
    <r>
      <t>2017 NAICS Title
(</t>
    </r>
    <r>
      <rPr>
        <b/>
        <i/>
        <sz val="10"/>
        <rFont val="Arial"/>
        <family val="2"/>
      </rPr>
      <t xml:space="preserve">and specific piece of the 2017 industry that is contained in the 2022 industry) </t>
    </r>
  </si>
  <si>
    <t>2022 NAICS Code</t>
  </si>
  <si>
    <t>2022 NAICS Title</t>
  </si>
  <si>
    <t>Soybean Farming</t>
  </si>
  <si>
    <t>Oilseed (except Soybean) Farming</t>
  </si>
  <si>
    <t>Dry Pea and Bean Farming</t>
  </si>
  <si>
    <t>Wheat Farming</t>
  </si>
  <si>
    <t>Corn Farming</t>
  </si>
  <si>
    <t>Rice Farming</t>
  </si>
  <si>
    <t>Oilseed and Grain Combination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</si>
  <si>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</si>
  <si>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</si>
  <si>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</si>
  <si>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</si>
  <si>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</si>
  <si>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</si>
  <si>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</si>
  <si>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</si>
  <si>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</si>
  <si>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Tree Nut Farming</t>
  </si>
  <si>
    <t>Fruit and Tree Nut Combination Farming</t>
  </si>
  <si>
    <t>Other Noncitrus Fruit Farming</t>
  </si>
  <si>
    <t>Mushroom Production</t>
  </si>
  <si>
    <t>Other Food Crops Grown Under Cover</t>
  </si>
  <si>
    <t>Nursery and Tree Production</t>
  </si>
  <si>
    <t>Floriculture Production</t>
  </si>
  <si>
    <t>Tobacco Farming</t>
  </si>
  <si>
    <t>Cotton Farming</t>
  </si>
  <si>
    <t>Sugarcane Farming</t>
  </si>
  <si>
    <t>Hay Farming</t>
  </si>
  <si>
    <t>Sugar Beet Farming</t>
  </si>
  <si>
    <t>Peanut Farming</t>
  </si>
  <si>
    <t>All Other Miscellaneous Crop Farming</t>
  </si>
  <si>
    <t>Beef Cattle Ranching and Farming</t>
  </si>
  <si>
    <t>Cattle Feedlots</t>
  </si>
  <si>
    <t>Dairy Cattle and Milk Production</t>
  </si>
  <si>
    <t>Dual-Purpose Cattle Ranching and Farming</t>
  </si>
  <si>
    <t>Hog and Pig Farming</t>
  </si>
  <si>
    <t>Chicken Egg Production</t>
  </si>
  <si>
    <t>Broilers and Other Meat Type Chicken Production</t>
  </si>
  <si>
    <t>Turkey Production</t>
  </si>
  <si>
    <t>Poultry Hatcheries</t>
  </si>
  <si>
    <t>Other Poultry Production</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</si>
  <si>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</si>
  <si>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</si>
  <si>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</si>
  <si>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</si>
  <si>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</si>
  <si>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</si>
  <si>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</si>
  <si>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</si>
  <si>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</si>
  <si>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</si>
  <si>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</si>
  <si>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</si>
  <si>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</si>
  <si>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</si>
  <si>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</si>
  <si>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</si>
  <si>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</si>
  <si>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</si>
  <si>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</si>
  <si>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</si>
  <si>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</si>
  <si>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</si>
  <si>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</si>
  <si>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</si>
  <si>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Oil and Gas Extraction</t>
  </si>
  <si>
    <t>Crude Petroleum Extraction</t>
  </si>
  <si>
    <t>Natural Gas Extraction</t>
  </si>
  <si>
    <t>Bituminous Coal and Lignite Surface Mining</t>
  </si>
  <si>
    <t>Surface Coal Mining</t>
  </si>
  <si>
    <r>
      <t xml:space="preserve">Anthracite Mining - </t>
    </r>
    <r>
      <rPr>
        <i/>
        <sz val="10"/>
        <rFont val="Arial"/>
        <family val="2"/>
      </rPr>
      <t>anthracite surface mining</t>
    </r>
  </si>
  <si>
    <t>Bituminous Coal Underground Mining</t>
  </si>
  <si>
    <t>Underground Coal Mining</t>
  </si>
  <si>
    <r>
      <t xml:space="preserve">Anthracite Mining - </t>
    </r>
    <r>
      <rPr>
        <i/>
        <sz val="10"/>
        <rFont val="Arial"/>
        <family val="2"/>
      </rPr>
      <t>anthracite underground mining</t>
    </r>
  </si>
  <si>
    <t>Iron Ore Mining</t>
  </si>
  <si>
    <t>Gold Ore Mining</t>
  </si>
  <si>
    <t>Gold Ore and Silver Ore Mining</t>
  </si>
  <si>
    <t>Silver Ore Mining</t>
  </si>
  <si>
    <t>Copper, Nickel, Lead, and Zinc Mining</t>
  </si>
  <si>
    <t>Uranium-Radium-Vanadium Ore Mining</t>
  </si>
  <si>
    <t>Other Metal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</si>
  <si>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</si>
  <si>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</si>
  <si>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</si>
  <si>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</si>
  <si>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</si>
  <si>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</si>
  <si>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</si>
  <si>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</si>
  <si>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Kaolin, Clay, and Ceramic and Refractory Minerals Mining</t>
  </si>
  <si>
    <t>Clay and Ceramic and Refractory Minerals Mining</t>
  </si>
  <si>
    <t>Potash, Soda, and Borate Mineral Mining</t>
  </si>
  <si>
    <t>Other Nonmetallic Mineral Mining and Quarrying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</si>
  <si>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</si>
  <si>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</si>
  <si>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</si>
  <si>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</si>
  <si>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</si>
  <si>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</si>
  <si>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</si>
  <si>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</si>
  <si>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</si>
  <si>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Fossil Fuel 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</si>
  <si>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</si>
  <si>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</si>
  <si>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</si>
  <si>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</si>
  <si>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</si>
  <si>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</si>
  <si>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</si>
  <si>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</si>
  <si>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</si>
  <si>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</si>
  <si>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</si>
  <si>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</si>
  <si>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</si>
  <si>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</si>
  <si>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</si>
  <si>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</si>
  <si>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Industrial Building Construction</t>
  </si>
  <si>
    <t>Commercial and Institutional Building Construction</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</si>
  <si>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</si>
  <si>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</si>
  <si>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</si>
  <si>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</si>
  <si>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</si>
  <si>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</si>
  <si>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</si>
  <si>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</si>
  <si>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</si>
  <si>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</si>
  <si>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</si>
  <si>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</si>
  <si>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</si>
  <si>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</si>
  <si>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</si>
  <si>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</si>
  <si>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</si>
  <si>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</si>
  <si>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</si>
  <si>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</si>
  <si>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</si>
  <si>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</si>
  <si>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</si>
  <si>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</si>
  <si>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</si>
  <si>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</si>
  <si>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</si>
  <si>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</si>
  <si>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</si>
  <si>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</si>
  <si>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</si>
  <si>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Wet Corn Milling and Starch Manufacturing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</si>
  <si>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</si>
  <si>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</si>
  <si>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</si>
  <si>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</si>
  <si>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</si>
  <si>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</si>
  <si>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</si>
  <si>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</si>
  <si>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</si>
  <si>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</si>
  <si>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</si>
  <si>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</si>
  <si>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</si>
  <si>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</si>
  <si>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</si>
  <si>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</si>
  <si>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</si>
  <si>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</si>
  <si>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</si>
  <si>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</si>
  <si>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</si>
  <si>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</si>
  <si>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</si>
  <si>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</si>
  <si>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</si>
  <si>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</si>
  <si>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</si>
  <si>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</si>
  <si>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</si>
  <si>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</si>
  <si>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</si>
  <si>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</si>
  <si>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</si>
  <si>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</si>
  <si>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</si>
  <si>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</si>
  <si>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</si>
  <si>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</si>
  <si>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</si>
  <si>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</si>
  <si>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</si>
  <si>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</si>
  <si>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</si>
  <si>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</si>
  <si>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</si>
  <si>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</si>
  <si>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</si>
  <si>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</si>
  <si>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</si>
  <si>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</si>
  <si>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Carpet and Rug Mills</t>
  </si>
  <si>
    <t>Curtain and Linen Mills</t>
  </si>
  <si>
    <t>Textile Bag and Canvas Mills</t>
  </si>
  <si>
    <t>Rope, Cordage, Twine, Tire Cord, and Tire Fabric Mills</t>
  </si>
  <si>
    <t>All Other Miscellaneous Textile Product Mills</t>
  </si>
  <si>
    <t>Hosiery and Sock Mills</t>
  </si>
  <si>
    <t>Apparel Knitting Mills</t>
  </si>
  <si>
    <t>Other Apparel Knitting Mills</t>
  </si>
  <si>
    <t>Cut and Sew Apparel Contractors</t>
  </si>
  <si>
    <t>Men's and Boys' Cut and Sew Apparel Manufacturing</t>
  </si>
  <si>
    <t>Cut and Sew Apparel Manufacturing (except Contractors)</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</si>
  <si>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</si>
  <si>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</si>
  <si>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</si>
  <si>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</si>
  <si>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</si>
  <si>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</si>
  <si>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Other Leather and Allied Product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</si>
  <si>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</si>
  <si>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</si>
  <si>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</si>
  <si>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</si>
  <si>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</si>
  <si>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</si>
  <si>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Engineered Wood Member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</si>
  <si>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</si>
  <si>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</si>
  <si>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</si>
  <si>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</si>
  <si>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</si>
  <si>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</si>
  <si>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</si>
  <si>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</si>
  <si>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</si>
  <si>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</si>
  <si>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</si>
  <si>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Paper Mills</t>
  </si>
  <si>
    <t>Newsprint Mills</t>
  </si>
  <si>
    <t>Paperboard Mills</t>
  </si>
  <si>
    <t>Corrugated and Solid Fiber Box Manufacturing</t>
  </si>
  <si>
    <t>Folding Paperboard Box Manufacturing</t>
  </si>
  <si>
    <t>Other Paperboard Container Manufacturing</t>
  </si>
  <si>
    <t>Stationery Product Manufacturing</t>
  </si>
  <si>
    <t>Sanitary Paper Product Manufacturing</t>
  </si>
  <si>
    <t>All Other Converted Paper Product Manufacturing</t>
  </si>
  <si>
    <t>Commercial Printing (except Screen and Books)</t>
  </si>
  <si>
    <t>Commercial Screen Printing</t>
  </si>
  <si>
    <t>Printing and Related Source Activities</t>
  </si>
  <si>
    <t>Books Printing</t>
  </si>
  <si>
    <t>Support Activites for Printing</t>
  </si>
  <si>
    <t>Asphalt Paving Mixture and Block Manufacturing</t>
  </si>
  <si>
    <t>Asphalt Shingle and Coating Materials Manufacturing</t>
  </si>
  <si>
    <t>Ethyl Alcohol Manufacturing</t>
  </si>
  <si>
    <t>Cyclic Crude, Intermediate, and Gum and Wood Chemical Manufacturing</t>
  </si>
  <si>
    <t>Artificial and Synthetic Fibers and Filaments Manufacturing</t>
  </si>
  <si>
    <t>Nitrogenous Fertilizer Manufacturing</t>
  </si>
  <si>
    <t>Phosphatic Fertilizer Manufacturing</t>
  </si>
  <si>
    <r>
      <t xml:space="preserve">Fertilizer (Mixing Only) Manufacturing - </t>
    </r>
    <r>
      <rPr>
        <i/>
        <sz val="10"/>
        <rFont val="Arial"/>
        <family val="2"/>
      </rPr>
      <t>except compost manufacturing</t>
    </r>
  </si>
  <si>
    <t>Fertilizer (Mixing Only) Manufacturing</t>
  </si>
  <si>
    <r>
      <t xml:space="preserve">Fertilizer (Mixing Only) Manufacturing - </t>
    </r>
    <r>
      <rPr>
        <i/>
        <sz val="10"/>
        <rFont val="Arial"/>
        <family val="2"/>
      </rPr>
      <t>compost manufacturing</t>
    </r>
  </si>
  <si>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</si>
  <si>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</si>
  <si>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</si>
  <si>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</si>
  <si>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</si>
  <si>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</si>
  <si>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Soap and Other Detergent Manufacturing</t>
  </si>
  <si>
    <t>Polish and Other Sanitation Good Manufacturing</t>
  </si>
  <si>
    <t>Surface Active Agent Manufacturing</t>
  </si>
  <si>
    <t>Toilet Preparation Manufacturing</t>
  </si>
  <si>
    <t>Photographic Film, Paper, Plate, and Chemical Manufacturing</t>
  </si>
  <si>
    <t>Photographic Film, Paper, Plate, Chemical, and Copy Toner Manufacturing</t>
  </si>
  <si>
    <t>Plastics Bag and Pouch Manufacturing</t>
  </si>
  <si>
    <t>Plastics Packaging Film and Sheet (including Laminated) Manufacturing</t>
  </si>
  <si>
    <t>Unlaminated Plastics Profile Shape Manufacturing</t>
  </si>
  <si>
    <t>Plastics Pipe and Pipe Fitting Manufacturing</t>
  </si>
  <si>
    <t>Polystyrene Foam Product Manufacturing</t>
  </si>
  <si>
    <t>Urethane and Other Foam Product (except Polystyrene) Manufacturing</t>
  </si>
  <si>
    <t>Plastics Bottle Manufacturing</t>
  </si>
  <si>
    <t>Plastics Plumbing Fixture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</si>
  <si>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</si>
  <si>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</si>
  <si>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</si>
  <si>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</si>
  <si>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</si>
  <si>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</si>
  <si>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</si>
  <si>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</si>
  <si>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</si>
  <si>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</si>
  <si>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</si>
  <si>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Cement Manufacturing</t>
  </si>
  <si>
    <t>Ready-Mix Concrete Manufacturing</t>
  </si>
  <si>
    <t>Concrete Block and Brick Manufacturing</t>
  </si>
  <si>
    <t>Concrete Pipe Manufacturing</t>
  </si>
  <si>
    <t>Lime Manufacturing</t>
  </si>
  <si>
    <t>Gypsum Product Manufacturing</t>
  </si>
  <si>
    <t>Abrasive Product Manufacturing</t>
  </si>
  <si>
    <t>Cut Stone and Stone Product Manufacturing</t>
  </si>
  <si>
    <t>Ground or Treated Mineral and Earth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</si>
  <si>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</si>
  <si>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</si>
  <si>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</si>
  <si>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</si>
  <si>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</si>
  <si>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</si>
  <si>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</si>
  <si>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</si>
  <si>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</si>
  <si>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</si>
  <si>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</si>
  <si>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</si>
  <si>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</si>
  <si>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</si>
  <si>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</si>
  <si>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</si>
  <si>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</si>
  <si>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</si>
  <si>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</si>
  <si>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</si>
  <si>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</si>
  <si>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</si>
  <si>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</si>
  <si>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</si>
  <si>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</si>
  <si>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</si>
  <si>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</si>
  <si>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</si>
  <si>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</si>
  <si>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</si>
  <si>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</si>
  <si>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</si>
  <si>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</si>
  <si>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</si>
  <si>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</si>
  <si>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</si>
  <si>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</si>
  <si>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</si>
  <si>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</si>
  <si>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</si>
  <si>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Machine Shops</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</si>
  <si>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</si>
  <si>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</si>
  <si>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</si>
  <si>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</si>
  <si>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</si>
  <si>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</si>
  <si>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</si>
  <si>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</si>
  <si>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</si>
  <si>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</si>
  <si>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</si>
  <si>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</si>
  <si>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</si>
  <si>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</si>
  <si>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</si>
  <si>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</si>
  <si>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</si>
  <si>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</si>
  <si>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</si>
  <si>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</si>
  <si>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</si>
  <si>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</si>
  <si>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</si>
  <si>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</si>
  <si>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All Other Industrial Machinery Manufacturing</t>
  </si>
  <si>
    <t>Other Industrial Machinery Manufacturing</t>
  </si>
  <si>
    <t>Optical Instrument and Lens Manufacturing</t>
  </si>
  <si>
    <t>Commercial and Service Industry Machinery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</si>
  <si>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</si>
  <si>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</si>
  <si>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</si>
  <si>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</si>
  <si>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</si>
  <si>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</si>
  <si>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</si>
  <si>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</si>
  <si>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</si>
  <si>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</si>
  <si>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</si>
  <si>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</si>
  <si>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</si>
  <si>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</si>
  <si>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</si>
  <si>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</si>
  <si>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</si>
  <si>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</si>
  <si>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</si>
  <si>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</si>
  <si>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</si>
  <si>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</si>
  <si>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</si>
  <si>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</si>
  <si>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</si>
  <si>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</si>
  <si>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</si>
  <si>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</si>
  <si>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</si>
  <si>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</si>
  <si>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</si>
  <si>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</si>
  <si>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</si>
  <si>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</si>
  <si>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</si>
  <si>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</si>
  <si>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Capacitor, Resistor, Coil, Transformer, and Other Inductor Manufacturing</t>
  </si>
  <si>
    <t>Electronic Connector Manufacturing</t>
  </si>
  <si>
    <t>Printed Circuit Assembly (Electronic Assembly)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</si>
  <si>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</si>
  <si>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</si>
  <si>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</si>
  <si>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</si>
  <si>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</si>
  <si>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</si>
  <si>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</si>
  <si>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</si>
  <si>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</si>
  <si>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</si>
  <si>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Manufacturing and Reproducing Magnetic and Optical Media</t>
  </si>
  <si>
    <t xml:space="preserve">Software and Other Prerecorded Compact Disc, Tape, and Record Reproducing </t>
  </si>
  <si>
    <t>Residential Electric Lighting Fixture Manufacturing</t>
  </si>
  <si>
    <t>Commercial, Industrial, and Institutional Electric Lighting Fixture Manufacturing</t>
  </si>
  <si>
    <t>Electric Lamp Bulb and Part Manufacturing</t>
  </si>
  <si>
    <t>Electric Lamp Bulb and Other Lighting Equipment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</si>
  <si>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</si>
  <si>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</si>
  <si>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</si>
  <si>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</si>
  <si>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</si>
  <si>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</si>
  <si>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</si>
  <si>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</si>
  <si>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Battery Manufacturing</t>
  </si>
  <si>
    <t>Primary Battery Manufacturing</t>
  </si>
  <si>
    <t>Fiber Optic Cable Manufacturing</t>
  </si>
  <si>
    <t>Noncurrent-Carrying Wiring Device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</si>
  <si>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</si>
  <si>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</si>
  <si>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</si>
  <si>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</si>
  <si>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</si>
  <si>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</si>
  <si>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</si>
  <si>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</si>
  <si>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</si>
  <si>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</si>
  <si>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</si>
  <si>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</si>
  <si>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</si>
  <si>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</si>
  <si>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Engine and Engine Parts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</si>
  <si>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</si>
  <si>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</si>
  <si>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</si>
  <si>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</si>
  <si>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</si>
  <si>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</si>
  <si>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</si>
  <si>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</si>
  <si>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</si>
  <si>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</si>
  <si>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</si>
  <si>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</si>
  <si>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</si>
  <si>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Upholstered)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</si>
  <si>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</si>
  <si>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</si>
  <si>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</si>
  <si>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</si>
  <si>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</si>
  <si>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</si>
  <si>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</si>
  <si>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</si>
  <si>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and Medical Instrument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</si>
  <si>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</si>
  <si>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</si>
  <si>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</si>
  <si>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</si>
  <si>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</si>
  <si>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</si>
  <si>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</si>
  <si>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</si>
  <si>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</si>
  <si>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</si>
  <si>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</si>
  <si>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</si>
  <si>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</si>
  <si>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</si>
  <si>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</si>
  <si>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</si>
  <si>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</si>
  <si>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</si>
  <si>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</si>
  <si>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</si>
  <si>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</si>
  <si>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</si>
  <si>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</si>
  <si>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</si>
  <si>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</si>
  <si>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</si>
  <si>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</si>
  <si>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</si>
  <si>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</si>
  <si>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</si>
  <si>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</si>
  <si>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</si>
  <si>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</si>
  <si>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</si>
  <si>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</si>
  <si>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</si>
  <si>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</si>
  <si>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</si>
  <si>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</si>
  <si>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</si>
  <si>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</si>
  <si>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</si>
  <si>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</si>
  <si>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</si>
  <si>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</si>
  <si>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</si>
  <si>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</si>
  <si>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</si>
  <si>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</si>
  <si>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</si>
  <si>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</si>
  <si>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</si>
  <si>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</si>
  <si>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</si>
  <si>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</si>
  <si>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</si>
  <si>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</si>
  <si>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</si>
  <si>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Men's and Boys' Clothing and Furnishings Merchant Wholesalers</t>
  </si>
  <si>
    <t>Clothing and Clothing Accessories Merchant Wholesalers</t>
  </si>
  <si>
    <t>Women's, Children's, and Infants' Clothing and Accessories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</si>
  <si>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</si>
  <si>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</si>
  <si>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</si>
  <si>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</si>
  <si>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</si>
  <si>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</si>
  <si>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</si>
  <si>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</si>
  <si>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</si>
  <si>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</si>
  <si>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</si>
  <si>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</si>
  <si>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</si>
  <si>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Other Chemical and Allied Products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</si>
  <si>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</si>
  <si>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</si>
  <si>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</si>
  <si>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</si>
  <si>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</si>
  <si>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</si>
  <si>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</si>
  <si>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</si>
  <si>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Tobacco Product and Electronic Cigarette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</si>
  <si>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</si>
  <si>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</si>
  <si>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</si>
  <si>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</si>
  <si>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</si>
  <si>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</si>
  <si>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</si>
  <si>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</si>
  <si>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</si>
  <si>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Electronic Shopping and Mail-Order Houses</t>
  </si>
  <si>
    <t>Automotive Parts and Accessories Stores</t>
  </si>
  <si>
    <t>Automotive Parts and Accessories Retailers</t>
  </si>
  <si>
    <t>Other Direct Selling Establishments</t>
  </si>
  <si>
    <t>Tire Dealers</t>
  </si>
  <si>
    <t>Home Centers</t>
  </si>
  <si>
    <t>Paint and Wallpaper Stores</t>
  </si>
  <si>
    <t>Paint and Wallpaper Retailers</t>
  </si>
  <si>
    <t>Hardware Stores</t>
  </si>
  <si>
    <t>Hardware Retailers</t>
  </si>
  <si>
    <t>Other Building Material Dealers</t>
  </si>
  <si>
    <t>Outdoor Power Equipment Stores</t>
  </si>
  <si>
    <t>Outdoor Power Equipment Retailers</t>
  </si>
  <si>
    <t>Nursery, Garden Center, and Farm Supply Stores</t>
  </si>
  <si>
    <t>Nursery, Garden Center, and Farm Supply Retailers</t>
  </si>
  <si>
    <t>Supermarkets and Other Grocery (except Convenience) Stores</t>
  </si>
  <si>
    <t>Supermarkets and Other Grocery Retailers (except Convenience Retailers)</t>
  </si>
  <si>
    <t>Convenience Stores</t>
  </si>
  <si>
    <t>Convenience Retailers</t>
  </si>
  <si>
    <t>Vending Machine Operators</t>
  </si>
  <si>
    <t>Fruit and Vegetable Markets</t>
  </si>
  <si>
    <t>Fruit and Vegetable Retailers</t>
  </si>
  <si>
    <t>Meat Markets</t>
  </si>
  <si>
    <t>Meat Retailers</t>
  </si>
  <si>
    <t>Fish and Seafood Markets</t>
  </si>
  <si>
    <t>Fish and Seafood Retailers</t>
  </si>
  <si>
    <t>Baked Goods Stores</t>
  </si>
  <si>
    <t>Baked Goods Retailers</t>
  </si>
  <si>
    <t>Confectionery and Nut Stores</t>
  </si>
  <si>
    <t>Confectionery and Nut Retailers</t>
  </si>
  <si>
    <t>All Other Specialty Food Stores</t>
  </si>
  <si>
    <t>All Other Specialty Food Retailers</t>
  </si>
  <si>
    <t>Beer, Wine, and Liquor Stores</t>
  </si>
  <si>
    <t>Beer, Wine, and Liquor Retailers</t>
  </si>
  <si>
    <t>Furniture Stores</t>
  </si>
  <si>
    <t>Furniture Retailers</t>
  </si>
  <si>
    <t>Floor Covering Stores</t>
  </si>
  <si>
    <t>Floor Covering Retailers</t>
  </si>
  <si>
    <t>Window Treatment Stores</t>
  </si>
  <si>
    <t>Window Treatment Retailers</t>
  </si>
  <si>
    <t>All Other Home Furnishings Stores</t>
  </si>
  <si>
    <t>All Other Home Furnishings Retailers</t>
  </si>
  <si>
    <t>Household Appliance Stores</t>
  </si>
  <si>
    <t>Electronics and Appliance Retailers</t>
  </si>
  <si>
    <t>Electronics Stores</t>
  </si>
  <si>
    <t>Department Stores</t>
  </si>
  <si>
    <t>Warehouse Clubs and Supercenters</t>
  </si>
  <si>
    <t>All Other General Merchandise Stores</t>
  </si>
  <si>
    <t>All Other General Merchandise Retailers</t>
  </si>
  <si>
    <r>
      <t xml:space="preserve">All Other Miscellaneous Store Retailers (except Tobacco Stores) - </t>
    </r>
    <r>
      <rPr>
        <i/>
        <sz val="10"/>
        <rFont val="Arial"/>
        <family val="2"/>
      </rPr>
      <t>general merchandise auction houses</t>
    </r>
  </si>
  <si>
    <t>Pharmacies and Drug Stores</t>
  </si>
  <si>
    <t>Pharmacies and Drug Retailers</t>
  </si>
  <si>
    <t>Cosmetics, Beauty Supplies, and Perfume Stores</t>
  </si>
  <si>
    <t>Cosmetics, Beauty Supplies, and Perfume Retailers</t>
  </si>
  <si>
    <t>Optical Goods Stores</t>
  </si>
  <si>
    <t>Optical Goods Retailers</t>
  </si>
  <si>
    <t>Food (Health) Supplement Stores</t>
  </si>
  <si>
    <t>Food (Health) Supplement Retailers</t>
  </si>
  <si>
    <t>All Other Health and Personal Care Stores</t>
  </si>
  <si>
    <t>All Other Health and Personal Care Retailers</t>
  </si>
  <si>
    <t>Gasoline Stations with Convenience Stores</t>
  </si>
  <si>
    <t>Other Gasoline Stations</t>
  </si>
  <si>
    <t>Fuel Dealers</t>
  </si>
  <si>
    <t>Men's Clothing Stores</t>
  </si>
  <si>
    <t>Clothing and Clothing Accessories Retailers</t>
  </si>
  <si>
    <t>Women's Clothing Stores</t>
  </si>
  <si>
    <t>Children's and Infants' Clothing Stores</t>
  </si>
  <si>
    <t>Family Clothing Stores</t>
  </si>
  <si>
    <t>Clothing Accessories Stores</t>
  </si>
  <si>
    <t>Other Clothing Stores</t>
  </si>
  <si>
    <t>Shoe Stores</t>
  </si>
  <si>
    <t>Shoe Retailers</t>
  </si>
  <si>
    <t>Jewelry Stores</t>
  </si>
  <si>
    <t>Jewelry Retailers</t>
  </si>
  <si>
    <t>Luggage and Leather Goods Stores</t>
  </si>
  <si>
    <t>Luggage and Leather Goods Retailers</t>
  </si>
  <si>
    <t>Sporting Goods Stores</t>
  </si>
  <si>
    <t>Sporting Goods Retailers</t>
  </si>
  <si>
    <t>Hobby, Toy, and Game Stores</t>
  </si>
  <si>
    <t>Hobby, Toy, and Game Retailers</t>
  </si>
  <si>
    <t>Sewing, Needlework, and Piece Goods Stores</t>
  </si>
  <si>
    <t>Sewing, Needlework, and Piece Goods Retailers</t>
  </si>
  <si>
    <t>Musical Instrument and Supplies Stores</t>
  </si>
  <si>
    <t>Musical Instrument and Supplies Retailers</t>
  </si>
  <si>
    <t>Book Stores</t>
  </si>
  <si>
    <t>Book Retailers and News Dealers</t>
  </si>
  <si>
    <t>News Dealers and Newsstands</t>
  </si>
  <si>
    <t>Florists</t>
  </si>
  <si>
    <t>Office Supplies and Stationery Stores</t>
  </si>
  <si>
    <t>Office Supplies and Stationery Retailers</t>
  </si>
  <si>
    <t xml:space="preserve">  </t>
  </si>
  <si>
    <t>Gift, Novelty, and Souvenir Stores</t>
  </si>
  <si>
    <t>Gift, Novelty, and Souvenir Retailers</t>
  </si>
  <si>
    <t>Used Merchandise Stores</t>
  </si>
  <si>
    <t>Used Merchandise Retailers</t>
  </si>
  <si>
    <t>Pet and Pet Supplies Stores</t>
  </si>
  <si>
    <t>Pet and Pet Supplies Retailers</t>
  </si>
  <si>
    <t>Art Dealers</t>
  </si>
  <si>
    <t>Manufactured (Mobile) Home Dealers</t>
  </si>
  <si>
    <t>Tobacco Stores</t>
  </si>
  <si>
    <t>Tobacco, Electronic Cigarette, and Other Smoking Supplies Retailers</t>
  </si>
  <si>
    <r>
      <t xml:space="preserve">All Other Miscellaneous Store Retailers (except Tobacco Stores) - </t>
    </r>
    <r>
      <rPr>
        <i/>
        <sz val="10"/>
        <rFont val="Arial"/>
        <family val="2"/>
      </rPr>
      <t>electronic cigarette stores and marijuana stores, medical or recreational</t>
    </r>
  </si>
  <si>
    <r>
      <t xml:space="preserve">All Other Miscellaneous Store Retailers (except Tobacco Stores) - </t>
    </r>
    <r>
      <rPr>
        <i/>
        <sz val="10"/>
        <rFont val="Arial"/>
        <family val="2"/>
      </rPr>
      <t>except general merchandise auction houses, electronic cigarette stores, and marijuana stores, medical or recreational</t>
    </r>
  </si>
  <si>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</si>
  <si>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</si>
  <si>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</si>
  <si>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</si>
  <si>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</si>
  <si>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</si>
  <si>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</si>
  <si>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</si>
  <si>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</si>
  <si>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</si>
  <si>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</si>
  <si>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</si>
  <si>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</si>
  <si>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</si>
  <si>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</si>
  <si>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</si>
  <si>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</si>
  <si>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</si>
  <si>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</si>
  <si>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</si>
  <si>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</si>
  <si>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</si>
  <si>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</si>
  <si>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</si>
  <si>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</si>
  <si>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</si>
  <si>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</si>
  <si>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</si>
  <si>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</si>
  <si>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</si>
  <si>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</si>
  <si>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</si>
  <si>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</si>
  <si>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</si>
  <si>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</si>
  <si>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</si>
  <si>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</si>
  <si>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</si>
  <si>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</si>
  <si>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</si>
  <si>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</si>
  <si>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</si>
  <si>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</si>
  <si>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</si>
  <si>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</si>
  <si>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</si>
  <si>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</si>
  <si>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</si>
  <si>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</si>
  <si>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</si>
  <si>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</si>
  <si>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</si>
  <si>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</si>
  <si>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</si>
  <si>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</si>
  <si>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</si>
  <si>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</si>
  <si>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</si>
  <si>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</si>
  <si>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</si>
  <si>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</si>
  <si>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</si>
  <si>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</si>
  <si>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</si>
  <si>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</si>
  <si>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</si>
  <si>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</si>
  <si>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</si>
  <si>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</si>
  <si>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Newspaper Publishers</t>
  </si>
  <si>
    <r>
      <t xml:space="preserve">Internet Publishing and Broadcasting and Web Search Portals - </t>
    </r>
    <r>
      <rPr>
        <i/>
        <sz val="10"/>
        <rFont val="Arial"/>
        <family val="2"/>
      </rPr>
      <t>Internet newspaper publishers</t>
    </r>
  </si>
  <si>
    <t>Periodical Publishers</t>
  </si>
  <si>
    <r>
      <t xml:space="preserve">Internet Publishing and Broadcasting and Web Search Portals - </t>
    </r>
    <r>
      <rPr>
        <i/>
        <sz val="10"/>
        <rFont val="Arial"/>
        <family val="2"/>
      </rPr>
      <t>Internet periodical publishers</t>
    </r>
  </si>
  <si>
    <t>Book Publishers</t>
  </si>
  <si>
    <r>
      <t xml:space="preserve">Internet Publishing and Broadcasting and Web Search Portals - </t>
    </r>
    <r>
      <rPr>
        <i/>
        <sz val="10"/>
        <rFont val="Arial"/>
        <family val="2"/>
      </rPr>
      <t>Internet book publishers</t>
    </r>
  </si>
  <si>
    <t>Directory and Mailing List Publishers</t>
  </si>
  <si>
    <r>
      <t xml:space="preserve">Internet Publishing and Broadcasting and Web Search Portals - </t>
    </r>
    <r>
      <rPr>
        <i/>
        <sz val="10"/>
        <rFont val="Arial"/>
        <family val="2"/>
      </rPr>
      <t>Internet directory and mailing list publishers</t>
    </r>
  </si>
  <si>
    <t>Greeting Card Publishers</t>
  </si>
  <si>
    <r>
      <t xml:space="preserve">Internet Publishing and Broadcasting and Web Search Portals - </t>
    </r>
    <r>
      <rPr>
        <i/>
        <sz val="10"/>
        <rFont val="Arial"/>
        <family val="2"/>
      </rPr>
      <t>Internet greeting card publishers</t>
    </r>
  </si>
  <si>
    <t>All Other Publishers</t>
  </si>
  <si>
    <r>
      <t xml:space="preserve">Internet Publishing and Broadcasting and Web Search Portals - </t>
    </r>
    <r>
      <rPr>
        <i/>
        <sz val="10"/>
        <rFont val="Arial"/>
        <family val="2"/>
      </rPr>
      <t>all other Internet publishers</t>
    </r>
  </si>
  <si>
    <t>Software Publishers</t>
  </si>
  <si>
    <t>Radio Stations</t>
  </si>
  <si>
    <t>Radio Broadcasting Stations</t>
  </si>
  <si>
    <r>
      <t xml:space="preserve">Television Broadcasting - </t>
    </r>
    <r>
      <rPr>
        <i/>
        <sz val="10"/>
        <rFont val="Arial"/>
        <family val="2"/>
      </rPr>
      <t>television broadcasting stations</t>
    </r>
  </si>
  <si>
    <t>Television Broadcasting Stations</t>
  </si>
  <si>
    <t>Radio Networks</t>
  </si>
  <si>
    <t>Media Streaming Distribution Services, Social Networks, and Other Media Networks and Content Providers</t>
  </si>
  <si>
    <r>
      <t xml:space="preserve">Television Broadcasting - </t>
    </r>
    <r>
      <rPr>
        <i/>
        <sz val="10"/>
        <rFont val="Arial"/>
        <family val="2"/>
      </rPr>
      <t>television networks</t>
    </r>
  </si>
  <si>
    <t>Cable and Other Subscription Programming</t>
  </si>
  <si>
    <t>News Syndicates</t>
  </si>
  <si>
    <r>
      <t xml:space="preserve">Internet Publishing and Broadcasting and Web Search Portals - </t>
    </r>
    <r>
      <rPr>
        <i/>
        <sz val="10"/>
        <rFont val="Arial"/>
        <family val="2"/>
      </rPr>
      <t>Internet broadcasting</t>
    </r>
  </si>
  <si>
    <t>Wired Telecommunications Carriers</t>
  </si>
  <si>
    <r>
      <t xml:space="preserve">Wireless Telecommunications Carriers (except Satellite) - </t>
    </r>
    <r>
      <rPr>
        <i/>
        <sz val="10"/>
        <rFont val="Arial"/>
        <family val="2"/>
      </rPr>
      <t>except agents for wireless telecommunications carriers</t>
    </r>
  </si>
  <si>
    <t>Wireless Telecommunications Carriers (except Satellite)</t>
  </si>
  <si>
    <r>
      <t xml:space="preserve">Telecommunications Resellers - </t>
    </r>
    <r>
      <rPr>
        <i/>
        <sz val="10"/>
        <rFont val="Arial"/>
        <family val="2"/>
      </rPr>
      <t>except agents for wireless telecommunications resellers</t>
    </r>
  </si>
  <si>
    <t>Telecommunications Resellers</t>
  </si>
  <si>
    <r>
      <t xml:space="preserve">Wireless Telecommunications Carriers (except Satellite) - </t>
    </r>
    <r>
      <rPr>
        <i/>
        <sz val="10"/>
        <rFont val="Arial"/>
        <family val="2"/>
      </rPr>
      <t>agents for wireless telecommunications carriers</t>
    </r>
  </si>
  <si>
    <t>Agents for Wireless Telecommunications Services</t>
  </si>
  <si>
    <r>
      <t xml:space="preserve">Telecommunications Resellers - </t>
    </r>
    <r>
      <rPr>
        <i/>
        <sz val="10"/>
        <rFont val="Arial"/>
        <family val="2"/>
      </rPr>
      <t>agents for wireless telecommunications resellers</t>
    </r>
  </si>
  <si>
    <t>Satellite Telecommunications</t>
  </si>
  <si>
    <t>All Other Telecommunications</t>
  </si>
  <si>
    <t>Data Processing, Hosting, and Related Services</t>
  </si>
  <si>
    <t>Computing Infrastructure Providers, Data Processing, Web Hosting, and Related Services</t>
  </si>
  <si>
    <t>Libraries and Archives</t>
  </si>
  <si>
    <r>
      <t xml:space="preserve">Internet Publishing and Broadcasting and Web Search Portals - </t>
    </r>
    <r>
      <rPr>
        <i/>
        <sz val="10"/>
        <rFont val="Arial"/>
        <family val="2"/>
      </rPr>
      <t>web search portals</t>
    </r>
  </si>
  <si>
    <t>Web Search Portals and All Other Information Services</t>
  </si>
  <si>
    <t>All Other Information Services</t>
  </si>
  <si>
    <t>Monetary Authorities-Central Bank</t>
  </si>
  <si>
    <t>Commercial Banking</t>
  </si>
  <si>
    <t>Credit Unions</t>
  </si>
  <si>
    <t>Savings Institutions</t>
  </si>
  <si>
    <t>Savings Institutions and Other Depository Credit Intermediation</t>
  </si>
  <si>
    <t>Other Depository Credit Intermediation</t>
  </si>
  <si>
    <t>Credit Card Issuing</t>
  </si>
  <si>
    <t>Sales Financing</t>
  </si>
  <si>
    <t>Consumer Lending</t>
  </si>
  <si>
    <t>Real Estate Credit</t>
  </si>
  <si>
    <t>International Trade Financing</t>
  </si>
  <si>
    <t>International, Secondary Market, and All Other Nondepository Credit Intermediation</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</si>
  <si>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</si>
  <si>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</si>
  <si>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</si>
  <si>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</si>
  <si>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</si>
  <si>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</si>
  <si>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Investment Banking and Securities Intermediation</t>
  </si>
  <si>
    <t>Securities Brokerage</t>
  </si>
  <si>
    <t>Commodity Contracts Dealing</t>
  </si>
  <si>
    <t>Commodity Contracts Intermediation</t>
  </si>
  <si>
    <t>Commodity Contracts Brokerage</t>
  </si>
  <si>
    <t>Securities and Commodity Exchanges</t>
  </si>
  <si>
    <t>Miscellaneous Intermediation</t>
  </si>
  <si>
    <t>Portfolio Management</t>
  </si>
  <si>
    <t>Portfolio Management and Investment Advice</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</si>
  <si>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</si>
  <si>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</si>
  <si>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</si>
  <si>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</si>
  <si>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</si>
  <si>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</si>
  <si>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</si>
  <si>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</si>
  <si>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</si>
  <si>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</si>
  <si>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</si>
  <si>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</si>
  <si>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</si>
  <si>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</si>
  <si>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</si>
  <si>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</si>
  <si>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</si>
  <si>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</si>
  <si>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</si>
  <si>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</si>
  <si>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</si>
  <si>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</si>
  <si>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</si>
  <si>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</si>
  <si>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</si>
  <si>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</si>
  <si>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</si>
  <si>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</si>
  <si>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</si>
  <si>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</si>
  <si>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</si>
  <si>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</si>
  <si>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</si>
  <si>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</si>
  <si>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</si>
  <si>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</si>
  <si>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</si>
  <si>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</si>
  <si>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</si>
  <si>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</si>
  <si>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</si>
  <si>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</si>
  <si>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</si>
  <si>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</si>
  <si>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</si>
  <si>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Offices of Notaries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</si>
  <si>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</si>
  <si>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</si>
  <si>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</si>
  <si>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</si>
  <si>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</si>
  <si>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</si>
  <si>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</si>
  <si>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</si>
  <si>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</si>
  <si>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</si>
  <si>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</si>
  <si>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</si>
  <si>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</si>
  <si>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</si>
  <si>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</si>
  <si>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</si>
  <si>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</si>
  <si>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</si>
  <si>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</si>
  <si>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</si>
  <si>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</si>
  <si>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</si>
  <si>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</si>
  <si>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</si>
  <si>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</si>
  <si>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</si>
  <si>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</si>
  <si>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</si>
  <si>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</si>
  <si>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</si>
  <si>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</si>
  <si>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</si>
  <si>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</si>
  <si>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</si>
  <si>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</si>
  <si>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</si>
  <si>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</si>
  <si>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</si>
  <si>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</si>
  <si>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Indoor and Outdoor Display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</si>
  <si>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</si>
  <si>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</si>
  <si>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</si>
  <si>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</si>
  <si>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</si>
  <si>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</si>
  <si>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</si>
  <si>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</si>
  <si>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</si>
  <si>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</si>
  <si>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</si>
  <si>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</si>
  <si>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</si>
  <si>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</si>
  <si>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</si>
  <si>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</si>
  <si>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</si>
  <si>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</si>
  <si>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</si>
  <si>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</si>
  <si>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</si>
  <si>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</si>
  <si>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</si>
  <si>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</si>
  <si>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</si>
  <si>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</si>
  <si>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</si>
  <si>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</si>
  <si>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</si>
  <si>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</si>
  <si>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</si>
  <si>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</si>
  <si>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</si>
  <si>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</si>
  <si>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</si>
  <si>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</si>
  <si>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</si>
  <si>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</si>
  <si>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</si>
  <si>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</si>
  <si>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</si>
  <si>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</si>
  <si>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</si>
  <si>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</si>
  <si>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</si>
  <si>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</si>
  <si>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</si>
  <si>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</si>
  <si>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</si>
  <si>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Solid Waste Landfill</t>
  </si>
  <si>
    <t>Solid Waste Combustors and Incinerators</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</si>
  <si>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</si>
  <si>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</si>
  <si>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</si>
  <si>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</si>
  <si>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</si>
  <si>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</si>
  <si>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</si>
  <si>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</si>
  <si>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</si>
  <si>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</si>
  <si>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</si>
  <si>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</si>
  <si>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</si>
  <si>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</si>
  <si>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</si>
  <si>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</si>
  <si>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</si>
  <si>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</si>
  <si>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</si>
  <si>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</si>
  <si>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</si>
  <si>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</si>
  <si>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</si>
  <si>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</si>
  <si>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</si>
  <si>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</si>
  <si>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</si>
  <si>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</si>
  <si>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</si>
  <si>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</si>
  <si>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</si>
  <si>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</si>
  <si>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</si>
  <si>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</si>
  <si>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</si>
  <si>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</si>
  <si>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</si>
  <si>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</si>
  <si>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</si>
  <si>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</si>
  <si>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</si>
  <si>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</si>
  <si>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</si>
  <si>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</si>
  <si>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</si>
  <si>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</si>
  <si>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</si>
  <si>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</si>
  <si>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</si>
  <si>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</si>
  <si>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</si>
  <si>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</si>
  <si>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</si>
  <si>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</si>
  <si>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</si>
  <si>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</si>
  <si>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</si>
  <si>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</si>
  <si>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</si>
  <si>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</si>
  <si>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Child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</si>
  <si>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</si>
  <si>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</si>
  <si>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</si>
  <si>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</si>
  <si>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</si>
  <si>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</si>
  <si>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</si>
  <si>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</si>
  <si>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</si>
  <si>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</si>
  <si>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</si>
  <si>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</si>
  <si>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</si>
  <si>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</si>
  <si>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</si>
  <si>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</si>
  <si>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</si>
  <si>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</si>
  <si>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</si>
  <si>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</si>
  <si>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</si>
  <si>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</si>
  <si>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</si>
  <si>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</si>
  <si>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</si>
  <si>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</si>
  <si>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</si>
  <si>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</si>
  <si>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</si>
  <si>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</si>
  <si>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</si>
  <si>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</si>
  <si>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</si>
  <si>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</si>
  <si>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</si>
  <si>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</si>
  <si>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</si>
  <si>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</si>
  <si>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</si>
  <si>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</si>
  <si>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</si>
  <si>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</si>
  <si>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Specialized Automotive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</si>
  <si>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</si>
  <si>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</si>
  <si>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</si>
  <si>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</si>
  <si>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</si>
  <si>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</si>
  <si>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</si>
  <si>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</si>
  <si>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Electronic and Precision Equipment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</si>
  <si>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</si>
  <si>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</si>
  <si>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</si>
  <si>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</si>
  <si>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</si>
  <si>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</si>
  <si>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</si>
  <si>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</si>
  <si>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</si>
  <si>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</si>
  <si>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</si>
  <si>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</si>
  <si>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</si>
  <si>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</si>
  <si>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</si>
  <si>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</si>
  <si>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</si>
  <si>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</si>
  <si>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</si>
  <si>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</si>
  <si>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</si>
  <si>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</si>
  <si>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</si>
  <si>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</si>
  <si>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</si>
  <si>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</si>
  <si>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</si>
  <si>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</si>
  <si>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</si>
  <si>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</si>
  <si>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</si>
  <si>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</si>
  <si>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</si>
  <si>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</si>
  <si>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</si>
  <si>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</si>
  <si>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</si>
  <si>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</si>
  <si>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</si>
  <si>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Executive Offices</t>
  </si>
  <si>
    <t>Legislative Bodies</t>
  </si>
  <si>
    <t>Public Finance Activities</t>
  </si>
  <si>
    <t>Executive and Legislative Offices, Combined</t>
  </si>
  <si>
    <t>American Indian and Alaska Native Tribal Governments</t>
  </si>
  <si>
    <t>Other General Government Support</t>
  </si>
  <si>
    <t>Courts</t>
  </si>
  <si>
    <t>Police Protection</t>
  </si>
  <si>
    <t>Legal Counsel and Prosecution</t>
  </si>
  <si>
    <t>Correctional Institutions</t>
  </si>
  <si>
    <t>Parole Offices and Probation Offices</t>
  </si>
  <si>
    <t>Fire Protection</t>
  </si>
  <si>
    <t>Other Justice, Public Order, and Safety Activities</t>
  </si>
  <si>
    <t>Administration of Education Programs</t>
  </si>
  <si>
    <t>Administration of Public Health Programs</t>
  </si>
  <si>
    <t>Administration of Human Resource Programs (except Education, Public Health, and Veterans' Affairs Programs)</t>
  </si>
  <si>
    <t>Administration of Veterans' Affairs</t>
  </si>
  <si>
    <t>Administration of Air and Water Resource and Solid Waste Management Programs</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</si>
  <si>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</si>
  <si>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</si>
  <si>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</si>
  <si>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</si>
  <si>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</si>
  <si>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</si>
  <si>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</si>
  <si>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</si>
  <si>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</si>
  <si>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International Affairs</t>
  </si>
  <si>
    <t xml:space="preserve">Baked Goods Stores </t>
  </si>
  <si>
    <t xml:space="preserve">Confectionery and Nut Stores </t>
  </si>
  <si>
    <t xml:space="preserve">All Other Specialty Food Stores </t>
  </si>
  <si>
    <t xml:space="preserve">Beer, Wine, and Liquor Stores </t>
  </si>
  <si>
    <t xml:space="preserve">Health and Personal Care Stores </t>
  </si>
  <si>
    <t xml:space="preserve">Pharmacies and Drug Stores </t>
  </si>
  <si>
    <t xml:space="preserve">Cosmetics, Beauty Supplies, and Perfume Stores </t>
  </si>
  <si>
    <t xml:space="preserve">Optical Goods Stores </t>
  </si>
  <si>
    <t xml:space="preserve">Other Health and Personal Care Stores </t>
  </si>
  <si>
    <t xml:space="preserve">Food (Health) Supplement Stores </t>
  </si>
  <si>
    <t xml:space="preserve">All Other Health and Personal Care Stores </t>
  </si>
  <si>
    <t xml:space="preserve">Gasoline Stations </t>
  </si>
  <si>
    <t xml:space="preserve">Gasoline Stations with Convenience Stores </t>
  </si>
  <si>
    <t xml:space="preserve">Other Gasoline Stations </t>
  </si>
  <si>
    <t xml:space="preserve">Clothing and Clothing Accessories Stores </t>
  </si>
  <si>
    <t xml:space="preserve">Clothing Stores </t>
  </si>
  <si>
    <t xml:space="preserve">Men's Clothing Stores </t>
  </si>
  <si>
    <t xml:space="preserve">Women's Clothing Stores </t>
  </si>
  <si>
    <t xml:space="preserve">Children's and Infants' Clothing Stores </t>
  </si>
  <si>
    <t xml:space="preserve">Family Clothing Stores </t>
  </si>
  <si>
    <t xml:space="preserve">Clothing Accessories Stores </t>
  </si>
  <si>
    <t xml:space="preserve">Other Clothing Stores </t>
  </si>
  <si>
    <t xml:space="preserve">Shoe Stores </t>
  </si>
  <si>
    <t xml:space="preserve">Jewelry, Luggage, and Leather Goods Stores </t>
  </si>
  <si>
    <t xml:space="preserve">Jewelry Stores </t>
  </si>
  <si>
    <t xml:space="preserve">Luggage and Leather Goods Stores </t>
  </si>
  <si>
    <t xml:space="preserve">Sporting Goods, Hobby, Musical Instrument, and Book Stores </t>
  </si>
  <si>
    <t xml:space="preserve">Sporting Goods, Hobby, and Musical Instrument Stores </t>
  </si>
  <si>
    <t xml:space="preserve">Sporting Goods Stores </t>
  </si>
  <si>
    <t xml:space="preserve">Hobby, Toy, and Game Stores </t>
  </si>
  <si>
    <t xml:space="preserve">Sewing, Needlework, and Piece Goods Stores </t>
  </si>
  <si>
    <t xml:space="preserve">Musical Instrument and Supplies Stores </t>
  </si>
  <si>
    <t xml:space="preserve">Book Stores and News Dealers </t>
  </si>
  <si>
    <t xml:space="preserve">Book Stores </t>
  </si>
  <si>
    <t xml:space="preserve">News Dealers and Newsstands </t>
  </si>
  <si>
    <t xml:space="preserve">General Merchandise Stores </t>
  </si>
  <si>
    <t xml:space="preserve">Department Stores </t>
  </si>
  <si>
    <t xml:space="preserve">General Merchandise Stores, including Warehouse Clubs and Supercenters </t>
  </si>
  <si>
    <t xml:space="preserve">Warehouse Clubs and Supercenters </t>
  </si>
  <si>
    <t xml:space="preserve">All Other General Merchandise Stores </t>
  </si>
  <si>
    <t xml:space="preserve">Miscellaneous Store Retailers </t>
  </si>
  <si>
    <t xml:space="preserve">Florists </t>
  </si>
  <si>
    <t xml:space="preserve">Office Supplies, Stationery, and Gift Stores </t>
  </si>
  <si>
    <t xml:space="preserve">Office Supplies and Stationery Stores </t>
  </si>
  <si>
    <t xml:space="preserve">Gift, Novelty, and Souvenir Stores </t>
  </si>
  <si>
    <t xml:space="preserve">Used Merchandise Stores </t>
  </si>
  <si>
    <t xml:space="preserve">Other Miscellaneous Store Retailers </t>
  </si>
  <si>
    <t xml:space="preserve">Pet and Pet Supplies Stores </t>
  </si>
  <si>
    <t xml:space="preserve">Art Dealers </t>
  </si>
  <si>
    <t xml:space="preserve">Manufactured (Mobile) Home Dealers </t>
  </si>
  <si>
    <t xml:space="preserve">All Other Miscellaneous Store Retailers </t>
  </si>
  <si>
    <t xml:space="preserve">Tobacco Stores </t>
  </si>
  <si>
    <t xml:space="preserve">All Other Miscellaneous Store Retailers (except Tobacco Stores) </t>
  </si>
  <si>
    <t xml:space="preserve">Nonstore Retailers </t>
  </si>
  <si>
    <t xml:space="preserve">Electronic Shopping and Mail-Order Houses </t>
  </si>
  <si>
    <t xml:space="preserve">Vending Machine Operators </t>
  </si>
  <si>
    <t xml:space="preserve">Direct Selling Establishments </t>
  </si>
  <si>
    <t xml:space="preserve">Fuel Dealers </t>
  </si>
  <si>
    <t xml:space="preserve">Other Direct Selling Establishments </t>
  </si>
  <si>
    <t>48-49</t>
  </si>
  <si>
    <r>
      <t>Transportation and Warehousing</t>
    </r>
    <r>
      <rPr>
        <vertAlign val="superscript"/>
        <sz val="11"/>
        <color theme="1"/>
        <rFont val="Calibri"/>
        <family val="2"/>
        <scheme val="minor"/>
      </rPr>
      <t>T</t>
    </r>
  </si>
  <si>
    <r>
      <t>Air Transportation</t>
    </r>
    <r>
      <rPr>
        <vertAlign val="superscript"/>
        <sz val="11"/>
        <color theme="1"/>
        <rFont val="Calibri"/>
        <family val="2"/>
        <scheme val="minor"/>
      </rPr>
      <t>T</t>
    </r>
    <r>
      <rPr>
        <sz val="11"/>
        <color theme="1"/>
        <rFont val="Calibri"/>
        <family val="2"/>
        <scheme val="minor"/>
      </rPr>
      <t xml:space="preserve"> </t>
    </r>
  </si>
  <si>
    <r>
      <t>Scheduled Air Transportation</t>
    </r>
    <r>
      <rPr>
        <vertAlign val="superscript"/>
        <sz val="11"/>
        <color theme="1"/>
        <rFont val="Calibri"/>
        <family val="2"/>
        <scheme val="minor"/>
      </rPr>
      <t>T</t>
    </r>
    <r>
      <rPr>
        <sz val="11"/>
        <color theme="1"/>
        <rFont val="Calibri"/>
        <family val="2"/>
        <scheme val="minor"/>
      </rPr>
      <t xml:space="preserve"> </t>
    </r>
  </si>
  <si>
    <t xml:space="preserve">Scheduled Passenger Air Transportation </t>
  </si>
  <si>
    <t xml:space="preserve">Scheduled Freight Air Transportation </t>
  </si>
  <si>
    <r>
      <t>Nonscheduled Air Transportation</t>
    </r>
    <r>
      <rPr>
        <vertAlign val="superscript"/>
        <sz val="11"/>
        <color theme="1"/>
        <rFont val="Calibri"/>
        <family val="2"/>
        <scheme val="minor"/>
      </rPr>
      <t>T</t>
    </r>
    <r>
      <rPr>
        <sz val="11"/>
        <color theme="1"/>
        <rFont val="Calibri"/>
        <family val="2"/>
        <scheme val="minor"/>
      </rPr>
      <t xml:space="preserve"> </t>
    </r>
  </si>
  <si>
    <t xml:space="preserve">Nonscheduled Chartered Passenger Air Transportation </t>
  </si>
  <si>
    <t xml:space="preserve">Nonscheduled Chartered Freight Air Transportation </t>
  </si>
  <si>
    <t xml:space="preserve">Other Nonscheduled Air Transportation </t>
  </si>
  <si>
    <r>
      <t>Rail Transportation</t>
    </r>
    <r>
      <rPr>
        <vertAlign val="superscript"/>
        <sz val="11"/>
        <color theme="1"/>
        <rFont val="Calibri"/>
        <family val="2"/>
        <scheme val="minor"/>
      </rPr>
      <t>T</t>
    </r>
    <r>
      <rPr>
        <sz val="11"/>
        <color theme="1"/>
        <rFont val="Calibri"/>
        <family val="2"/>
        <scheme val="minor"/>
      </rPr>
      <t xml:space="preserve"> </t>
    </r>
  </si>
  <si>
    <t xml:space="preserve">Line-Haul Railroads </t>
  </si>
  <si>
    <t xml:space="preserve">Short Line Railroads </t>
  </si>
  <si>
    <r>
      <t>Water Transportation</t>
    </r>
    <r>
      <rPr>
        <vertAlign val="superscript"/>
        <sz val="11"/>
        <color theme="1"/>
        <rFont val="Calibri"/>
        <family val="2"/>
        <scheme val="minor"/>
      </rPr>
      <t>T</t>
    </r>
    <r>
      <rPr>
        <sz val="11"/>
        <color theme="1"/>
        <rFont val="Calibri"/>
        <family val="2"/>
        <scheme val="minor"/>
      </rPr>
      <t xml:space="preserve"> </t>
    </r>
  </si>
  <si>
    <r>
      <t>Deep Sea, Coastal, and Great Lakes Water Transportation</t>
    </r>
    <r>
      <rPr>
        <vertAlign val="superscript"/>
        <sz val="11"/>
        <color theme="1"/>
        <rFont val="Calibri"/>
        <family val="2"/>
        <scheme val="minor"/>
      </rPr>
      <t>T</t>
    </r>
    <r>
      <rPr>
        <sz val="11"/>
        <color theme="1"/>
        <rFont val="Calibri"/>
        <family val="2"/>
        <scheme val="minor"/>
      </rPr>
      <t xml:space="preserve"> </t>
    </r>
  </si>
  <si>
    <t xml:space="preserve">Deep Sea Freight Transportation </t>
  </si>
  <si>
    <t xml:space="preserve">Deep Sea Passenger Transportation </t>
  </si>
  <si>
    <t xml:space="preserve">Coastal and Great Lakes Freight Transportation </t>
  </si>
  <si>
    <t xml:space="preserve">Coastal and Great Lakes Passenger Transportation </t>
  </si>
  <si>
    <r>
      <t>Inland Water Transportation</t>
    </r>
    <r>
      <rPr>
        <vertAlign val="superscript"/>
        <sz val="11"/>
        <color theme="1"/>
        <rFont val="Calibri"/>
        <family val="2"/>
        <scheme val="minor"/>
      </rPr>
      <t>T</t>
    </r>
    <r>
      <rPr>
        <sz val="11"/>
        <color theme="1"/>
        <rFont val="Calibri"/>
        <family val="2"/>
        <scheme val="minor"/>
      </rPr>
      <t xml:space="preserve"> </t>
    </r>
  </si>
  <si>
    <t xml:space="preserve">Inland Water Freight Transportation </t>
  </si>
  <si>
    <t xml:space="preserve">Inland Water Passenger Transportation </t>
  </si>
  <si>
    <r>
      <t>Truck Transportation</t>
    </r>
    <r>
      <rPr>
        <vertAlign val="superscript"/>
        <sz val="11"/>
        <color theme="1"/>
        <rFont val="Calibri"/>
        <family val="2"/>
        <scheme val="minor"/>
      </rPr>
      <t>T</t>
    </r>
    <r>
      <rPr>
        <sz val="11"/>
        <color theme="1"/>
        <rFont val="Calibri"/>
        <family val="2"/>
        <scheme val="minor"/>
      </rPr>
      <t xml:space="preserve"> </t>
    </r>
  </si>
  <si>
    <r>
      <t>General Freight Trucking</t>
    </r>
    <r>
      <rPr>
        <vertAlign val="superscript"/>
        <sz val="11"/>
        <color theme="1"/>
        <rFont val="Calibri"/>
        <family val="2"/>
        <scheme val="minor"/>
      </rPr>
      <t>T</t>
    </r>
    <r>
      <rPr>
        <sz val="11"/>
        <color theme="1"/>
        <rFont val="Calibri"/>
        <family val="2"/>
        <scheme val="minor"/>
      </rPr>
      <t xml:space="preserve"> </t>
    </r>
  </si>
  <si>
    <r>
      <t>General Freight Trucking, Local</t>
    </r>
    <r>
      <rPr>
        <vertAlign val="superscript"/>
        <sz val="11"/>
        <color theme="1"/>
        <rFont val="Calibri"/>
        <family val="2"/>
        <scheme val="minor"/>
      </rPr>
      <t>T</t>
    </r>
    <r>
      <rPr>
        <sz val="11"/>
        <color theme="1"/>
        <rFont val="Calibri"/>
        <family val="2"/>
        <scheme val="minor"/>
      </rPr>
      <t xml:space="preserve"> </t>
    </r>
  </si>
  <si>
    <t xml:space="preserve">General Freight Trucking, Local </t>
  </si>
  <si>
    <r>
      <t>General Freight Trucking, Long-Distance</t>
    </r>
    <r>
      <rPr>
        <vertAlign val="superscript"/>
        <sz val="11"/>
        <color theme="1"/>
        <rFont val="Calibri"/>
        <family val="2"/>
        <scheme val="minor"/>
      </rPr>
      <t>T</t>
    </r>
    <r>
      <rPr>
        <sz val="11"/>
        <color theme="1"/>
        <rFont val="Calibri"/>
        <family val="2"/>
        <scheme val="minor"/>
      </rPr>
      <t xml:space="preserve"> </t>
    </r>
  </si>
  <si>
    <t xml:space="preserve">General Freight Trucking, Long-Distance, Truckload </t>
  </si>
  <si>
    <t xml:space="preserve">General Freight Trucking, Long-Distance, Less Than Truckload </t>
  </si>
  <si>
    <r>
      <t>Specialized Freight Trucking</t>
    </r>
    <r>
      <rPr>
        <vertAlign val="superscript"/>
        <sz val="11"/>
        <color theme="1"/>
        <rFont val="Calibri"/>
        <family val="2"/>
        <scheme val="minor"/>
      </rPr>
      <t>T</t>
    </r>
    <r>
      <rPr>
        <sz val="11"/>
        <color theme="1"/>
        <rFont val="Calibri"/>
        <family val="2"/>
        <scheme val="minor"/>
      </rPr>
      <t xml:space="preserve"> </t>
    </r>
  </si>
  <si>
    <r>
      <t>Used Household and Office Goods Moving</t>
    </r>
    <r>
      <rPr>
        <vertAlign val="superscript"/>
        <sz val="11"/>
        <color theme="1"/>
        <rFont val="Calibri"/>
        <family val="2"/>
        <scheme val="minor"/>
      </rPr>
      <t>T</t>
    </r>
    <r>
      <rPr>
        <sz val="11"/>
        <color theme="1"/>
        <rFont val="Calibri"/>
        <family val="2"/>
        <scheme val="minor"/>
      </rPr>
      <t xml:space="preserve"> </t>
    </r>
  </si>
  <si>
    <r>
      <t>Specialized Freight (except Used Goods) Trucking, Local</t>
    </r>
    <r>
      <rPr>
        <vertAlign val="superscript"/>
        <sz val="11"/>
        <color theme="1"/>
        <rFont val="Calibri"/>
        <family val="2"/>
        <scheme val="minor"/>
      </rPr>
      <t>T</t>
    </r>
    <r>
      <rPr>
        <sz val="11"/>
        <color theme="1"/>
        <rFont val="Calibri"/>
        <family val="2"/>
        <scheme val="minor"/>
      </rPr>
      <t xml:space="preserve"> </t>
    </r>
  </si>
  <si>
    <t xml:space="preserve">Specialized Freight (except Used Goods) Trucking, Local </t>
  </si>
  <si>
    <r>
      <t>Specialized Freight (except Used Goods) Trucking, Long-Distance</t>
    </r>
    <r>
      <rPr>
        <vertAlign val="superscript"/>
        <sz val="11"/>
        <color theme="1"/>
        <rFont val="Calibri"/>
        <family val="2"/>
        <scheme val="minor"/>
      </rPr>
      <t>T</t>
    </r>
    <r>
      <rPr>
        <sz val="11"/>
        <color theme="1"/>
        <rFont val="Calibri"/>
        <family val="2"/>
        <scheme val="minor"/>
      </rPr>
      <t xml:space="preserve"> </t>
    </r>
  </si>
  <si>
    <t xml:space="preserve">Specialized Freight (except Used Goods) Trucking, Long-Distance </t>
  </si>
  <si>
    <r>
      <t>Transit and Ground Passenger Transportation</t>
    </r>
    <r>
      <rPr>
        <vertAlign val="superscript"/>
        <sz val="11"/>
        <color theme="1"/>
        <rFont val="Calibri"/>
        <family val="2"/>
        <scheme val="minor"/>
      </rPr>
      <t>T</t>
    </r>
    <r>
      <rPr>
        <sz val="11"/>
        <color theme="1"/>
        <rFont val="Calibri"/>
        <family val="2"/>
        <scheme val="minor"/>
      </rPr>
      <t xml:space="preserve"> </t>
    </r>
  </si>
  <si>
    <r>
      <t>Urban Transit Systems</t>
    </r>
    <r>
      <rPr>
        <vertAlign val="superscript"/>
        <sz val="11"/>
        <color theme="1"/>
        <rFont val="Calibri"/>
        <family val="2"/>
        <scheme val="minor"/>
      </rPr>
      <t>T</t>
    </r>
    <r>
      <rPr>
        <sz val="11"/>
        <color theme="1"/>
        <rFont val="Calibri"/>
        <family val="2"/>
        <scheme val="minor"/>
      </rPr>
      <t xml:space="preserve"> </t>
    </r>
  </si>
  <si>
    <t xml:space="preserve">Mixed Mode Transit Systems </t>
  </si>
  <si>
    <t xml:space="preserve">Commuter Rail Systems </t>
  </si>
  <si>
    <t xml:space="preserve">Bus and Other Motor Vehicle Transit Systems </t>
  </si>
  <si>
    <t xml:space="preserve">Other Urban Transit Systems </t>
  </si>
  <si>
    <r>
      <t>Interurban and Rural Bus Transportation</t>
    </r>
    <r>
      <rPr>
        <vertAlign val="superscript"/>
        <sz val="11"/>
        <color theme="1"/>
        <rFont val="Calibri"/>
        <family val="2"/>
        <scheme val="minor"/>
      </rPr>
      <t>T</t>
    </r>
    <r>
      <rPr>
        <sz val="11"/>
        <color theme="1"/>
        <rFont val="Calibri"/>
        <family val="2"/>
        <scheme val="minor"/>
      </rPr>
      <t xml:space="preserve"> </t>
    </r>
  </si>
  <si>
    <r>
      <t>Taxi and Limousine Service</t>
    </r>
    <r>
      <rPr>
        <vertAlign val="superscript"/>
        <sz val="11"/>
        <color theme="1"/>
        <rFont val="Calibri"/>
        <family val="2"/>
        <scheme val="minor"/>
      </rPr>
      <t>T</t>
    </r>
    <r>
      <rPr>
        <sz val="11"/>
        <color theme="1"/>
        <rFont val="Calibri"/>
        <family val="2"/>
        <scheme val="minor"/>
      </rPr>
      <t xml:space="preserve"> </t>
    </r>
  </si>
  <si>
    <r>
      <t>Taxi Service</t>
    </r>
    <r>
      <rPr>
        <vertAlign val="superscript"/>
        <sz val="11"/>
        <color theme="1"/>
        <rFont val="Calibri"/>
        <family val="2"/>
        <scheme val="minor"/>
      </rPr>
      <t>T</t>
    </r>
    <r>
      <rPr>
        <sz val="11"/>
        <color theme="1"/>
        <rFont val="Calibri"/>
        <family val="2"/>
        <scheme val="minor"/>
      </rPr>
      <t xml:space="preserve"> </t>
    </r>
  </si>
  <si>
    <t xml:space="preserve">Taxi Service </t>
  </si>
  <si>
    <r>
      <t>Limousine Service</t>
    </r>
    <r>
      <rPr>
        <vertAlign val="superscript"/>
        <sz val="11"/>
        <color theme="1"/>
        <rFont val="Calibri"/>
        <family val="2"/>
        <scheme val="minor"/>
      </rPr>
      <t>T</t>
    </r>
    <r>
      <rPr>
        <sz val="11"/>
        <color theme="1"/>
        <rFont val="Calibri"/>
        <family val="2"/>
        <scheme val="minor"/>
      </rPr>
      <t xml:space="preserve"> </t>
    </r>
  </si>
  <si>
    <r>
      <t>School and Employee Bus Transportation</t>
    </r>
    <r>
      <rPr>
        <vertAlign val="superscript"/>
        <sz val="11"/>
        <color theme="1"/>
        <rFont val="Calibri"/>
        <family val="2"/>
        <scheme val="minor"/>
      </rPr>
      <t>T</t>
    </r>
    <r>
      <rPr>
        <sz val="11"/>
        <color theme="1"/>
        <rFont val="Calibri"/>
        <family val="2"/>
        <scheme val="minor"/>
      </rPr>
      <t xml:space="preserve"> </t>
    </r>
  </si>
  <si>
    <r>
      <t>Charter Bus Industry</t>
    </r>
    <r>
      <rPr>
        <vertAlign val="superscript"/>
        <sz val="11"/>
        <color theme="1"/>
        <rFont val="Calibri"/>
        <family val="2"/>
        <scheme val="minor"/>
      </rPr>
      <t>T</t>
    </r>
    <r>
      <rPr>
        <sz val="11"/>
        <color theme="1"/>
        <rFont val="Calibri"/>
        <family val="2"/>
        <scheme val="minor"/>
      </rPr>
      <t xml:space="preserve"> </t>
    </r>
  </si>
  <si>
    <r>
      <t>Other Transit and Ground Passenger Transportation</t>
    </r>
    <r>
      <rPr>
        <vertAlign val="superscript"/>
        <sz val="11"/>
        <color theme="1"/>
        <rFont val="Calibri"/>
        <family val="2"/>
        <scheme val="minor"/>
      </rPr>
      <t>T</t>
    </r>
    <r>
      <rPr>
        <sz val="11"/>
        <color theme="1"/>
        <rFont val="Calibri"/>
        <family val="2"/>
        <scheme val="minor"/>
      </rPr>
      <t xml:space="preserve"> </t>
    </r>
  </si>
  <si>
    <t xml:space="preserve">Special Needs Transportation </t>
  </si>
  <si>
    <t xml:space="preserve">All Other Transit and Ground Passenger Transportation </t>
  </si>
  <si>
    <r>
      <t>Pipeline Transportation</t>
    </r>
    <r>
      <rPr>
        <vertAlign val="superscript"/>
        <sz val="11"/>
        <color theme="1"/>
        <rFont val="Calibri"/>
        <family val="2"/>
        <scheme val="minor"/>
      </rPr>
      <t>T</t>
    </r>
    <r>
      <rPr>
        <sz val="11"/>
        <color theme="1"/>
        <rFont val="Calibri"/>
        <family val="2"/>
        <scheme val="minor"/>
      </rPr>
      <t xml:space="preserve"> </t>
    </r>
  </si>
  <si>
    <r>
      <t>Pipeline Transportation of Crude Oil</t>
    </r>
    <r>
      <rPr>
        <vertAlign val="superscript"/>
        <sz val="11"/>
        <color theme="1"/>
        <rFont val="Calibri"/>
        <family val="2"/>
        <scheme val="minor"/>
      </rPr>
      <t>T</t>
    </r>
    <r>
      <rPr>
        <sz val="11"/>
        <color theme="1"/>
        <rFont val="Calibri"/>
        <family val="2"/>
        <scheme val="minor"/>
      </rPr>
      <t xml:space="preserve"> </t>
    </r>
  </si>
  <si>
    <r>
      <t>Pipeline Transportation of Natural Gas</t>
    </r>
    <r>
      <rPr>
        <vertAlign val="superscript"/>
        <sz val="11"/>
        <color theme="1"/>
        <rFont val="Calibri"/>
        <family val="2"/>
        <scheme val="minor"/>
      </rPr>
      <t>T</t>
    </r>
    <r>
      <rPr>
        <sz val="11"/>
        <color theme="1"/>
        <rFont val="Calibri"/>
        <family val="2"/>
        <scheme val="minor"/>
      </rPr>
      <t xml:space="preserve"> </t>
    </r>
  </si>
  <si>
    <r>
      <t>Other Pipeline Transportation</t>
    </r>
    <r>
      <rPr>
        <vertAlign val="superscript"/>
        <sz val="11"/>
        <color theme="1"/>
        <rFont val="Calibri"/>
        <family val="2"/>
        <scheme val="minor"/>
      </rPr>
      <t>T</t>
    </r>
    <r>
      <rPr>
        <sz val="11"/>
        <color theme="1"/>
        <rFont val="Calibri"/>
        <family val="2"/>
        <scheme val="minor"/>
      </rPr>
      <t xml:space="preserve"> </t>
    </r>
  </si>
  <si>
    <r>
      <t>Pipeline Transportation of Refined Petroleum Products</t>
    </r>
    <r>
      <rPr>
        <vertAlign val="superscript"/>
        <sz val="11"/>
        <color theme="1"/>
        <rFont val="Calibri"/>
        <family val="2"/>
        <scheme val="minor"/>
      </rPr>
      <t>T</t>
    </r>
    <r>
      <rPr>
        <sz val="11"/>
        <color theme="1"/>
        <rFont val="Calibri"/>
        <family val="2"/>
        <scheme val="minor"/>
      </rPr>
      <t xml:space="preserve"> </t>
    </r>
  </si>
  <si>
    <r>
      <t>All Other Pipeline Transportation</t>
    </r>
    <r>
      <rPr>
        <vertAlign val="superscript"/>
        <sz val="11"/>
        <color theme="1"/>
        <rFont val="Calibri"/>
        <family val="2"/>
        <scheme val="minor"/>
      </rPr>
      <t>T</t>
    </r>
    <r>
      <rPr>
        <sz val="11"/>
        <color theme="1"/>
        <rFont val="Calibri"/>
        <family val="2"/>
        <scheme val="minor"/>
      </rPr>
      <t xml:space="preserve"> </t>
    </r>
  </si>
  <si>
    <r>
      <t>Scenic and Sightseeing Transportation</t>
    </r>
    <r>
      <rPr>
        <vertAlign val="superscript"/>
        <sz val="11"/>
        <color theme="1"/>
        <rFont val="Calibri"/>
        <family val="2"/>
        <scheme val="minor"/>
      </rPr>
      <t>T</t>
    </r>
    <r>
      <rPr>
        <sz val="11"/>
        <color theme="1"/>
        <rFont val="Calibri"/>
        <family val="2"/>
        <scheme val="minor"/>
      </rPr>
      <t xml:space="preserve"> </t>
    </r>
  </si>
  <si>
    <r>
      <t>Scenic and Sightseeing Transportation, Land</t>
    </r>
    <r>
      <rPr>
        <vertAlign val="superscript"/>
        <sz val="11"/>
        <color theme="1"/>
        <rFont val="Calibri"/>
        <family val="2"/>
        <scheme val="minor"/>
      </rPr>
      <t>T</t>
    </r>
    <r>
      <rPr>
        <sz val="11"/>
        <color theme="1"/>
        <rFont val="Calibri"/>
        <family val="2"/>
        <scheme val="minor"/>
      </rPr>
      <t xml:space="preserve"> </t>
    </r>
  </si>
  <si>
    <r>
      <t>Scenic and Sightseeing Transportation, Water</t>
    </r>
    <r>
      <rPr>
        <vertAlign val="superscript"/>
        <sz val="11"/>
        <color theme="1"/>
        <rFont val="Calibri"/>
        <family val="2"/>
        <scheme val="minor"/>
      </rPr>
      <t>T</t>
    </r>
    <r>
      <rPr>
        <sz val="11"/>
        <color theme="1"/>
        <rFont val="Calibri"/>
        <family val="2"/>
        <scheme val="minor"/>
      </rPr>
      <t xml:space="preserve"> </t>
    </r>
  </si>
  <si>
    <r>
      <t>Scenic and Sightseeing Transportation, Other</t>
    </r>
    <r>
      <rPr>
        <vertAlign val="superscript"/>
        <sz val="11"/>
        <color theme="1"/>
        <rFont val="Calibri"/>
        <family val="2"/>
        <scheme val="minor"/>
      </rPr>
      <t>T</t>
    </r>
    <r>
      <rPr>
        <sz val="11"/>
        <color theme="1"/>
        <rFont val="Calibri"/>
        <family val="2"/>
        <scheme val="minor"/>
      </rPr>
      <t xml:space="preserve"> </t>
    </r>
  </si>
  <si>
    <r>
      <t>Support Activities for Transportation</t>
    </r>
    <r>
      <rPr>
        <vertAlign val="superscript"/>
        <sz val="11"/>
        <color theme="1"/>
        <rFont val="Calibri"/>
        <family val="2"/>
        <scheme val="minor"/>
      </rPr>
      <t>T</t>
    </r>
    <r>
      <rPr>
        <sz val="11"/>
        <color theme="1"/>
        <rFont val="Calibri"/>
        <family val="2"/>
        <scheme val="minor"/>
      </rPr>
      <t xml:space="preserve"> </t>
    </r>
  </si>
  <si>
    <r>
      <t>Support Activities for Air Transportation</t>
    </r>
    <r>
      <rPr>
        <vertAlign val="superscript"/>
        <sz val="11"/>
        <color theme="1"/>
        <rFont val="Calibri"/>
        <family val="2"/>
        <scheme val="minor"/>
      </rPr>
      <t>T</t>
    </r>
    <r>
      <rPr>
        <sz val="11"/>
        <color theme="1"/>
        <rFont val="Calibri"/>
        <family val="2"/>
        <scheme val="minor"/>
      </rPr>
      <t xml:space="preserve"> </t>
    </r>
  </si>
  <si>
    <t>Airport Operations</t>
  </si>
  <si>
    <t xml:space="preserve">Other Airport Operations </t>
  </si>
  <si>
    <r>
      <t>Other Support Activities for Air Transportation</t>
    </r>
    <r>
      <rPr>
        <vertAlign val="superscript"/>
        <sz val="11"/>
        <color theme="1"/>
        <rFont val="Calibri"/>
        <family val="2"/>
        <scheme val="minor"/>
      </rPr>
      <t>T</t>
    </r>
    <r>
      <rPr>
        <sz val="11"/>
        <color theme="1"/>
        <rFont val="Calibri"/>
        <family val="2"/>
        <scheme val="minor"/>
      </rPr>
      <t xml:space="preserve"> </t>
    </r>
  </si>
  <si>
    <r>
      <t>Support Activities for Rail Transportation</t>
    </r>
    <r>
      <rPr>
        <vertAlign val="superscript"/>
        <sz val="11"/>
        <color theme="1"/>
        <rFont val="Calibri"/>
        <family val="2"/>
        <scheme val="minor"/>
      </rPr>
      <t>T</t>
    </r>
    <r>
      <rPr>
        <sz val="11"/>
        <color theme="1"/>
        <rFont val="Calibri"/>
        <family val="2"/>
        <scheme val="minor"/>
      </rPr>
      <t xml:space="preserve"> </t>
    </r>
  </si>
  <si>
    <r>
      <t>Support Activities for Water Transportation</t>
    </r>
    <r>
      <rPr>
        <vertAlign val="superscript"/>
        <sz val="11"/>
        <color theme="1"/>
        <rFont val="Calibri"/>
        <family val="2"/>
        <scheme val="minor"/>
      </rPr>
      <t>T</t>
    </r>
    <r>
      <rPr>
        <sz val="11"/>
        <color theme="1"/>
        <rFont val="Calibri"/>
        <family val="2"/>
        <scheme val="minor"/>
      </rPr>
      <t xml:space="preserve"> </t>
    </r>
  </si>
  <si>
    <r>
      <t>Port and Harbor Operations</t>
    </r>
    <r>
      <rPr>
        <vertAlign val="superscript"/>
        <sz val="11"/>
        <color theme="1"/>
        <rFont val="Calibri"/>
        <family val="2"/>
        <scheme val="minor"/>
      </rPr>
      <t>T</t>
    </r>
    <r>
      <rPr>
        <sz val="11"/>
        <color theme="1"/>
        <rFont val="Calibri"/>
        <family val="2"/>
        <scheme val="minor"/>
      </rPr>
      <t xml:space="preserve"> </t>
    </r>
  </si>
  <si>
    <r>
      <t>Marine Cargo Handling</t>
    </r>
    <r>
      <rPr>
        <vertAlign val="superscript"/>
        <sz val="11"/>
        <color theme="1"/>
        <rFont val="Calibri"/>
        <family val="2"/>
        <scheme val="minor"/>
      </rPr>
      <t>T</t>
    </r>
    <r>
      <rPr>
        <sz val="11"/>
        <color theme="1"/>
        <rFont val="Calibri"/>
        <family val="2"/>
        <scheme val="minor"/>
      </rPr>
      <t xml:space="preserve"> </t>
    </r>
  </si>
  <si>
    <r>
      <t>Navigational Services to Shipping</t>
    </r>
    <r>
      <rPr>
        <vertAlign val="superscript"/>
        <sz val="11"/>
        <color theme="1"/>
        <rFont val="Calibri"/>
        <family val="2"/>
        <scheme val="minor"/>
      </rPr>
      <t>T</t>
    </r>
    <r>
      <rPr>
        <sz val="11"/>
        <color theme="1"/>
        <rFont val="Calibri"/>
        <family val="2"/>
        <scheme val="minor"/>
      </rPr>
      <t xml:space="preserve"> </t>
    </r>
  </si>
  <si>
    <t xml:space="preserve">Navigational Services to Shipping </t>
  </si>
  <si>
    <r>
      <t>Other Support Activities for Water Transportation</t>
    </r>
    <r>
      <rPr>
        <vertAlign val="superscript"/>
        <sz val="11"/>
        <color theme="1"/>
        <rFont val="Calibri"/>
        <family val="2"/>
        <scheme val="minor"/>
      </rPr>
      <t>T</t>
    </r>
    <r>
      <rPr>
        <sz val="11"/>
        <color theme="1"/>
        <rFont val="Calibri"/>
        <family val="2"/>
        <scheme val="minor"/>
      </rPr>
      <t xml:space="preserve"> </t>
    </r>
  </si>
  <si>
    <r>
      <t>Support Activities for Road Transportation</t>
    </r>
    <r>
      <rPr>
        <vertAlign val="superscript"/>
        <sz val="11"/>
        <color theme="1"/>
        <rFont val="Calibri"/>
        <family val="2"/>
        <scheme val="minor"/>
      </rPr>
      <t>T</t>
    </r>
    <r>
      <rPr>
        <sz val="11"/>
        <color theme="1"/>
        <rFont val="Calibri"/>
        <family val="2"/>
        <scheme val="minor"/>
      </rPr>
      <t xml:space="preserve"> </t>
    </r>
  </si>
  <si>
    <r>
      <t>Motor Vehicle Towing</t>
    </r>
    <r>
      <rPr>
        <vertAlign val="superscript"/>
        <sz val="11"/>
        <color theme="1"/>
        <rFont val="Calibri"/>
        <family val="2"/>
        <scheme val="minor"/>
      </rPr>
      <t>T</t>
    </r>
    <r>
      <rPr>
        <sz val="11"/>
        <color theme="1"/>
        <rFont val="Calibri"/>
        <family val="2"/>
        <scheme val="minor"/>
      </rPr>
      <t xml:space="preserve"> </t>
    </r>
  </si>
  <si>
    <r>
      <t>Other Support Activities for Road Transportation</t>
    </r>
    <r>
      <rPr>
        <vertAlign val="superscript"/>
        <sz val="11"/>
        <color theme="1"/>
        <rFont val="Calibri"/>
        <family val="2"/>
        <scheme val="minor"/>
      </rPr>
      <t>T</t>
    </r>
    <r>
      <rPr>
        <sz val="11"/>
        <color theme="1"/>
        <rFont val="Calibri"/>
        <family val="2"/>
        <scheme val="minor"/>
      </rPr>
      <t xml:space="preserve"> </t>
    </r>
  </si>
  <si>
    <t xml:space="preserve">Other Support Activities for Road Transportation </t>
  </si>
  <si>
    <r>
      <t>Freight Transportation Arrangement</t>
    </r>
    <r>
      <rPr>
        <vertAlign val="superscript"/>
        <sz val="11"/>
        <color theme="1"/>
        <rFont val="Calibri"/>
        <family val="2"/>
        <scheme val="minor"/>
      </rPr>
      <t>T</t>
    </r>
    <r>
      <rPr>
        <sz val="11"/>
        <color theme="1"/>
        <rFont val="Calibri"/>
        <family val="2"/>
        <scheme val="minor"/>
      </rPr>
      <t xml:space="preserve"> </t>
    </r>
  </si>
  <si>
    <t xml:space="preserve">Freight Transportation Arrangement </t>
  </si>
  <si>
    <r>
      <t>Other Support Activities for Transportation</t>
    </r>
    <r>
      <rPr>
        <vertAlign val="superscript"/>
        <sz val="11"/>
        <color theme="1"/>
        <rFont val="Calibri"/>
        <family val="2"/>
        <scheme val="minor"/>
      </rPr>
      <t>T</t>
    </r>
    <r>
      <rPr>
        <sz val="11"/>
        <color theme="1"/>
        <rFont val="Calibri"/>
        <family val="2"/>
        <scheme val="minor"/>
      </rPr>
      <t xml:space="preserve"> </t>
    </r>
  </si>
  <si>
    <t xml:space="preserve">Packing and Crating </t>
  </si>
  <si>
    <t xml:space="preserve">All Other Support Activities for Transportation </t>
  </si>
  <si>
    <r>
      <t>Postal Service</t>
    </r>
    <r>
      <rPr>
        <vertAlign val="superscript"/>
        <sz val="11"/>
        <color theme="1"/>
        <rFont val="Calibri"/>
        <family val="2"/>
        <scheme val="minor"/>
      </rPr>
      <t>T</t>
    </r>
    <r>
      <rPr>
        <sz val="11"/>
        <color theme="1"/>
        <rFont val="Calibri"/>
        <family val="2"/>
        <scheme val="minor"/>
      </rPr>
      <t xml:space="preserve"> </t>
    </r>
  </si>
  <si>
    <r>
      <t>Couriers and Messengers</t>
    </r>
    <r>
      <rPr>
        <vertAlign val="superscript"/>
        <sz val="11"/>
        <color theme="1"/>
        <rFont val="Calibri"/>
        <family val="2"/>
        <scheme val="minor"/>
      </rPr>
      <t>T</t>
    </r>
    <r>
      <rPr>
        <sz val="11"/>
        <color theme="1"/>
        <rFont val="Calibri"/>
        <family val="2"/>
        <scheme val="minor"/>
      </rPr>
      <t xml:space="preserve"> </t>
    </r>
  </si>
  <si>
    <r>
      <t>Couriers and Express Delivery Services</t>
    </r>
    <r>
      <rPr>
        <vertAlign val="superscript"/>
        <sz val="11"/>
        <color theme="1"/>
        <rFont val="Calibri"/>
        <family val="2"/>
        <scheme val="minor"/>
      </rPr>
      <t>T</t>
    </r>
    <r>
      <rPr>
        <sz val="11"/>
        <color theme="1"/>
        <rFont val="Calibri"/>
        <family val="2"/>
        <scheme val="minor"/>
      </rPr>
      <t xml:space="preserve"> </t>
    </r>
  </si>
  <si>
    <r>
      <t>Local Messengers and Local Delivery</t>
    </r>
    <r>
      <rPr>
        <vertAlign val="superscript"/>
        <sz val="11"/>
        <color theme="1"/>
        <rFont val="Calibri"/>
        <family val="2"/>
        <scheme val="minor"/>
      </rPr>
      <t>T</t>
    </r>
    <r>
      <rPr>
        <sz val="11"/>
        <color theme="1"/>
        <rFont val="Calibri"/>
        <family val="2"/>
        <scheme val="minor"/>
      </rPr>
      <t xml:space="preserve"> </t>
    </r>
  </si>
  <si>
    <r>
      <t>Warehousing and Storage</t>
    </r>
    <r>
      <rPr>
        <vertAlign val="superscript"/>
        <sz val="11"/>
        <color theme="1"/>
        <rFont val="Calibri"/>
        <family val="2"/>
        <scheme val="minor"/>
      </rPr>
      <t>T</t>
    </r>
    <r>
      <rPr>
        <sz val="11"/>
        <color theme="1"/>
        <rFont val="Calibri"/>
        <family val="2"/>
        <scheme val="minor"/>
      </rPr>
      <t xml:space="preserve"> </t>
    </r>
  </si>
  <si>
    <r>
      <t>General Warehousing and Storage</t>
    </r>
    <r>
      <rPr>
        <vertAlign val="superscript"/>
        <sz val="11"/>
        <color theme="1"/>
        <rFont val="Calibri"/>
        <family val="2"/>
        <scheme val="minor"/>
      </rPr>
      <t>T</t>
    </r>
    <r>
      <rPr>
        <sz val="11"/>
        <color theme="1"/>
        <rFont val="Calibri"/>
        <family val="2"/>
        <scheme val="minor"/>
      </rPr>
      <t xml:space="preserve"> </t>
    </r>
  </si>
  <si>
    <t xml:space="preserve">General Warehousing and Storage </t>
  </si>
  <si>
    <r>
      <t>Refrigerated Warehousing and Storage</t>
    </r>
    <r>
      <rPr>
        <vertAlign val="superscript"/>
        <sz val="11"/>
        <color theme="1"/>
        <rFont val="Calibri"/>
        <family val="2"/>
        <scheme val="minor"/>
      </rPr>
      <t>T</t>
    </r>
    <r>
      <rPr>
        <sz val="11"/>
        <color theme="1"/>
        <rFont val="Calibri"/>
        <family val="2"/>
        <scheme val="minor"/>
      </rPr>
      <t xml:space="preserve"> </t>
    </r>
  </si>
  <si>
    <r>
      <t>Farm Product Warehousing and Storage</t>
    </r>
    <r>
      <rPr>
        <vertAlign val="superscript"/>
        <sz val="11"/>
        <color theme="1"/>
        <rFont val="Calibri"/>
        <family val="2"/>
        <scheme val="minor"/>
      </rPr>
      <t>T</t>
    </r>
  </si>
  <si>
    <r>
      <t>Other Warehousing and Storage</t>
    </r>
    <r>
      <rPr>
        <vertAlign val="superscript"/>
        <sz val="11"/>
        <color theme="1"/>
        <rFont val="Calibri"/>
        <family val="2"/>
        <scheme val="minor"/>
      </rPr>
      <t>T</t>
    </r>
    <r>
      <rPr>
        <sz val="11"/>
        <color theme="1"/>
        <rFont val="Calibri"/>
        <family val="2"/>
        <scheme val="minor"/>
      </rPr>
      <t xml:space="preserve"> </t>
    </r>
  </si>
  <si>
    <r>
      <t>Information</t>
    </r>
    <r>
      <rPr>
        <vertAlign val="superscript"/>
        <sz val="11"/>
        <color theme="1"/>
        <rFont val="Calibri"/>
        <family val="2"/>
        <scheme val="minor"/>
      </rPr>
      <t>T</t>
    </r>
  </si>
  <si>
    <r>
      <t>Publishing Industries (except Internet)</t>
    </r>
    <r>
      <rPr>
        <vertAlign val="superscript"/>
        <sz val="11"/>
        <color theme="1"/>
        <rFont val="Calibri"/>
        <family val="2"/>
        <scheme val="minor"/>
      </rPr>
      <t>T</t>
    </r>
    <r>
      <rPr>
        <sz val="11"/>
        <color theme="1"/>
        <rFont val="Calibri"/>
        <family val="2"/>
        <scheme val="minor"/>
      </rPr>
      <t xml:space="preserve"> </t>
    </r>
  </si>
  <si>
    <r>
      <t>Newspaper, Periodical, Book, and Directory Publishers</t>
    </r>
    <r>
      <rPr>
        <vertAlign val="superscript"/>
        <sz val="11"/>
        <color theme="1"/>
        <rFont val="Calibri"/>
        <family val="2"/>
        <scheme val="minor"/>
      </rPr>
      <t>T</t>
    </r>
    <r>
      <rPr>
        <sz val="11"/>
        <color theme="1"/>
        <rFont val="Calibri"/>
        <family val="2"/>
        <scheme val="minor"/>
      </rPr>
      <t xml:space="preserve"> </t>
    </r>
  </si>
  <si>
    <r>
      <t>Newspaper Publishers</t>
    </r>
    <r>
      <rPr>
        <vertAlign val="superscript"/>
        <sz val="11"/>
        <color theme="1"/>
        <rFont val="Calibri"/>
        <family val="2"/>
        <scheme val="minor"/>
      </rPr>
      <t>T</t>
    </r>
    <r>
      <rPr>
        <sz val="11"/>
        <color theme="1"/>
        <rFont val="Calibri"/>
        <family val="2"/>
        <scheme val="minor"/>
      </rPr>
      <t xml:space="preserve"> </t>
    </r>
  </si>
  <si>
    <t xml:space="preserve">Newspaper Publishers </t>
  </si>
  <si>
    <r>
      <t>Periodical Publishers</t>
    </r>
    <r>
      <rPr>
        <vertAlign val="superscript"/>
        <sz val="11"/>
        <color theme="1"/>
        <rFont val="Calibri"/>
        <family val="2"/>
        <scheme val="minor"/>
      </rPr>
      <t>T</t>
    </r>
    <r>
      <rPr>
        <sz val="11"/>
        <color theme="1"/>
        <rFont val="Calibri"/>
        <family val="2"/>
        <scheme val="minor"/>
      </rPr>
      <t xml:space="preserve"> </t>
    </r>
  </si>
  <si>
    <t xml:space="preserve">Periodical Publishers </t>
  </si>
  <si>
    <r>
      <t>Book Publishers</t>
    </r>
    <r>
      <rPr>
        <vertAlign val="superscript"/>
        <sz val="11"/>
        <color theme="1"/>
        <rFont val="Calibri"/>
        <family val="2"/>
        <scheme val="minor"/>
      </rPr>
      <t>T</t>
    </r>
    <r>
      <rPr>
        <sz val="11"/>
        <color theme="1"/>
        <rFont val="Calibri"/>
        <family val="2"/>
        <scheme val="minor"/>
      </rPr>
      <t xml:space="preserve"> </t>
    </r>
  </si>
  <si>
    <t xml:space="preserve">Book Publishers </t>
  </si>
  <si>
    <r>
      <t>Directory and Mailing List Publishers</t>
    </r>
    <r>
      <rPr>
        <vertAlign val="superscript"/>
        <sz val="11"/>
        <color theme="1"/>
        <rFont val="Calibri"/>
        <family val="2"/>
        <scheme val="minor"/>
      </rPr>
      <t>T</t>
    </r>
    <r>
      <rPr>
        <sz val="11"/>
        <color theme="1"/>
        <rFont val="Calibri"/>
        <family val="2"/>
        <scheme val="minor"/>
      </rPr>
      <t xml:space="preserve"> </t>
    </r>
  </si>
  <si>
    <t xml:space="preserve">Directory and Mailing List Publishers </t>
  </si>
  <si>
    <r>
      <t>Other Publishers</t>
    </r>
    <r>
      <rPr>
        <vertAlign val="superscript"/>
        <sz val="11"/>
        <color theme="1"/>
        <rFont val="Calibri"/>
        <family val="2"/>
        <scheme val="minor"/>
      </rPr>
      <t>T</t>
    </r>
    <r>
      <rPr>
        <sz val="11"/>
        <color theme="1"/>
        <rFont val="Calibri"/>
        <family val="2"/>
        <scheme val="minor"/>
      </rPr>
      <t xml:space="preserve"> </t>
    </r>
  </si>
  <si>
    <t xml:space="preserve">Greeting Card Publishers </t>
  </si>
  <si>
    <t xml:space="preserve">All Other Publishers </t>
  </si>
  <si>
    <r>
      <t>Software Publishers</t>
    </r>
    <r>
      <rPr>
        <vertAlign val="superscript"/>
        <sz val="11"/>
        <color theme="1"/>
        <rFont val="Calibri"/>
        <family val="2"/>
        <scheme val="minor"/>
      </rPr>
      <t>T</t>
    </r>
    <r>
      <rPr>
        <sz val="11"/>
        <color theme="1"/>
        <rFont val="Calibri"/>
        <family val="2"/>
        <scheme val="minor"/>
      </rPr>
      <t xml:space="preserve"> </t>
    </r>
  </si>
  <si>
    <r>
      <t>Motion Picture and Sound Recording Industries</t>
    </r>
    <r>
      <rPr>
        <vertAlign val="superscript"/>
        <sz val="11"/>
        <color theme="1"/>
        <rFont val="Calibri"/>
        <family val="2"/>
        <scheme val="minor"/>
      </rPr>
      <t>T</t>
    </r>
    <r>
      <rPr>
        <sz val="11"/>
        <color theme="1"/>
        <rFont val="Calibri"/>
        <family val="2"/>
        <scheme val="minor"/>
      </rPr>
      <t xml:space="preserve"> </t>
    </r>
  </si>
  <si>
    <r>
      <t>Motion Picture and Video Industries</t>
    </r>
    <r>
      <rPr>
        <vertAlign val="superscript"/>
        <sz val="11"/>
        <color theme="1"/>
        <rFont val="Calibri"/>
        <family val="2"/>
        <scheme val="minor"/>
      </rPr>
      <t>T</t>
    </r>
    <r>
      <rPr>
        <sz val="11"/>
        <color theme="1"/>
        <rFont val="Calibri"/>
        <family val="2"/>
        <scheme val="minor"/>
      </rPr>
      <t xml:space="preserve"> </t>
    </r>
  </si>
  <si>
    <r>
      <t>Motion Picture and Video Production</t>
    </r>
    <r>
      <rPr>
        <vertAlign val="superscript"/>
        <sz val="11"/>
        <color theme="1"/>
        <rFont val="Calibri"/>
        <family val="2"/>
        <scheme val="minor"/>
      </rPr>
      <t>T</t>
    </r>
    <r>
      <rPr>
        <sz val="11"/>
        <color theme="1"/>
        <rFont val="Calibri"/>
        <family val="2"/>
        <scheme val="minor"/>
      </rPr>
      <t xml:space="preserve"> </t>
    </r>
  </si>
  <si>
    <t xml:space="preserve">Motion Picture and Video Production </t>
  </si>
  <si>
    <r>
      <t>Motion Picture and Video Distribution</t>
    </r>
    <r>
      <rPr>
        <vertAlign val="superscript"/>
        <sz val="11"/>
        <color theme="1"/>
        <rFont val="Calibri"/>
        <family val="2"/>
        <scheme val="minor"/>
      </rPr>
      <t>T</t>
    </r>
    <r>
      <rPr>
        <sz val="11"/>
        <color theme="1"/>
        <rFont val="Calibri"/>
        <family val="2"/>
        <scheme val="minor"/>
      </rPr>
      <t xml:space="preserve"> </t>
    </r>
  </si>
  <si>
    <r>
      <t>Motion Picture and Video Exhibition</t>
    </r>
    <r>
      <rPr>
        <vertAlign val="superscript"/>
        <sz val="11"/>
        <color theme="1"/>
        <rFont val="Calibri"/>
        <family val="2"/>
        <scheme val="minor"/>
      </rPr>
      <t>T</t>
    </r>
    <r>
      <rPr>
        <sz val="11"/>
        <color theme="1"/>
        <rFont val="Calibri"/>
        <family val="2"/>
        <scheme val="minor"/>
      </rPr>
      <t xml:space="preserve"> </t>
    </r>
  </si>
  <si>
    <t xml:space="preserve">Motion Picture Theaters (except Drive-Ins) </t>
  </si>
  <si>
    <t xml:space="preserve">Drive-In Motion Picture Theaters </t>
  </si>
  <si>
    <r>
      <t>Postproduction Services and Other Motion Picture and Video Industries</t>
    </r>
    <r>
      <rPr>
        <vertAlign val="superscript"/>
        <sz val="11"/>
        <color theme="1"/>
        <rFont val="Calibri"/>
        <family val="2"/>
        <scheme val="minor"/>
      </rPr>
      <t>T</t>
    </r>
    <r>
      <rPr>
        <sz val="11"/>
        <color theme="1"/>
        <rFont val="Calibri"/>
        <family val="2"/>
        <scheme val="minor"/>
      </rPr>
      <t xml:space="preserve"> </t>
    </r>
  </si>
  <si>
    <t xml:space="preserve">Teleproduction and Other Postproduction Services </t>
  </si>
  <si>
    <t xml:space="preserve">Other Motion Picture and Video Industries </t>
  </si>
  <si>
    <r>
      <t>Sound Recording Industries</t>
    </r>
    <r>
      <rPr>
        <vertAlign val="superscript"/>
        <sz val="11"/>
        <color theme="1"/>
        <rFont val="Calibri"/>
        <family val="2"/>
        <scheme val="minor"/>
      </rPr>
      <t>T</t>
    </r>
    <r>
      <rPr>
        <sz val="11"/>
        <color theme="1"/>
        <rFont val="Calibri"/>
        <family val="2"/>
        <scheme val="minor"/>
      </rPr>
      <t xml:space="preserve"> </t>
    </r>
  </si>
  <si>
    <r>
      <t>Music Publishers</t>
    </r>
    <r>
      <rPr>
        <vertAlign val="superscript"/>
        <sz val="11"/>
        <color theme="1"/>
        <rFont val="Calibri"/>
        <family val="2"/>
        <scheme val="minor"/>
      </rPr>
      <t>T</t>
    </r>
    <r>
      <rPr>
        <sz val="11"/>
        <color theme="1"/>
        <rFont val="Calibri"/>
        <family val="2"/>
        <scheme val="minor"/>
      </rPr>
      <t xml:space="preserve"> </t>
    </r>
  </si>
  <si>
    <r>
      <t>Sound Recording Studios</t>
    </r>
    <r>
      <rPr>
        <vertAlign val="superscript"/>
        <sz val="11"/>
        <color theme="1"/>
        <rFont val="Calibri"/>
        <family val="2"/>
        <scheme val="minor"/>
      </rPr>
      <t>T</t>
    </r>
    <r>
      <rPr>
        <sz val="11"/>
        <color theme="1"/>
        <rFont val="Calibri"/>
        <family val="2"/>
        <scheme val="minor"/>
      </rPr>
      <t xml:space="preserve"> </t>
    </r>
  </si>
  <si>
    <r>
      <t>Record Production and Distribution</t>
    </r>
    <r>
      <rPr>
        <vertAlign val="superscript"/>
        <sz val="11"/>
        <rFont val="Calibri"/>
        <family val="2"/>
        <scheme val="minor"/>
      </rPr>
      <t>T</t>
    </r>
  </si>
  <si>
    <r>
      <t>Other Sound Recording Industries</t>
    </r>
    <r>
      <rPr>
        <vertAlign val="superscript"/>
        <sz val="11"/>
        <color theme="1"/>
        <rFont val="Calibri"/>
        <family val="2"/>
        <scheme val="minor"/>
      </rPr>
      <t>T</t>
    </r>
    <r>
      <rPr>
        <sz val="11"/>
        <color theme="1"/>
        <rFont val="Calibri"/>
        <family val="2"/>
        <scheme val="minor"/>
      </rPr>
      <t xml:space="preserve"> </t>
    </r>
  </si>
  <si>
    <r>
      <t>Broadcasting (except Internet)</t>
    </r>
    <r>
      <rPr>
        <vertAlign val="superscript"/>
        <sz val="11"/>
        <color theme="1"/>
        <rFont val="Calibri"/>
        <family val="2"/>
        <scheme val="minor"/>
      </rPr>
      <t>T</t>
    </r>
    <r>
      <rPr>
        <sz val="11"/>
        <color theme="1"/>
        <rFont val="Calibri"/>
        <family val="2"/>
        <scheme val="minor"/>
      </rPr>
      <t xml:space="preserve"> </t>
    </r>
  </si>
  <si>
    <r>
      <t>Radio and Television Broadcasting</t>
    </r>
    <r>
      <rPr>
        <vertAlign val="superscript"/>
        <sz val="11"/>
        <color theme="1"/>
        <rFont val="Calibri"/>
        <family val="2"/>
        <scheme val="minor"/>
      </rPr>
      <t>T</t>
    </r>
    <r>
      <rPr>
        <sz val="11"/>
        <color theme="1"/>
        <rFont val="Calibri"/>
        <family val="2"/>
        <scheme val="minor"/>
      </rPr>
      <t xml:space="preserve"> </t>
    </r>
  </si>
  <si>
    <r>
      <t>Radio Broadcasting</t>
    </r>
    <r>
      <rPr>
        <vertAlign val="superscript"/>
        <sz val="11"/>
        <color theme="1"/>
        <rFont val="Calibri"/>
        <family val="2"/>
        <scheme val="minor"/>
      </rPr>
      <t>T</t>
    </r>
    <r>
      <rPr>
        <sz val="11"/>
        <color theme="1"/>
        <rFont val="Calibri"/>
        <family val="2"/>
        <scheme val="minor"/>
      </rPr>
      <t xml:space="preserve"> </t>
    </r>
  </si>
  <si>
    <t xml:space="preserve">Radio Networks </t>
  </si>
  <si>
    <t xml:space="preserve">Radio Stations </t>
  </si>
  <si>
    <r>
      <t>Television Broadcasting</t>
    </r>
    <r>
      <rPr>
        <vertAlign val="superscript"/>
        <sz val="11"/>
        <color theme="1"/>
        <rFont val="Calibri"/>
        <family val="2"/>
        <scheme val="minor"/>
      </rPr>
      <t>T</t>
    </r>
    <r>
      <rPr>
        <sz val="11"/>
        <color theme="1"/>
        <rFont val="Calibri"/>
        <family val="2"/>
        <scheme val="minor"/>
      </rPr>
      <t xml:space="preserve"> </t>
    </r>
  </si>
  <si>
    <t>Television Broadcasting</t>
  </si>
  <si>
    <r>
      <t>Cable and Other Subscription Programming</t>
    </r>
    <r>
      <rPr>
        <vertAlign val="superscript"/>
        <sz val="11"/>
        <color theme="1"/>
        <rFont val="Calibri"/>
        <family val="2"/>
        <scheme val="minor"/>
      </rPr>
      <t>T</t>
    </r>
    <r>
      <rPr>
        <sz val="11"/>
        <color theme="1"/>
        <rFont val="Calibri"/>
        <family val="2"/>
        <scheme val="minor"/>
      </rPr>
      <t xml:space="preserve"> </t>
    </r>
  </si>
  <si>
    <r>
      <t>Telecommunications</t>
    </r>
    <r>
      <rPr>
        <vertAlign val="superscript"/>
        <sz val="11"/>
        <color theme="1"/>
        <rFont val="Calibri"/>
        <family val="2"/>
        <scheme val="minor"/>
      </rPr>
      <t>T</t>
    </r>
    <r>
      <rPr>
        <sz val="11"/>
        <color theme="1"/>
        <rFont val="Calibri"/>
        <family val="2"/>
        <scheme val="minor"/>
      </rPr>
      <t xml:space="preserve"> </t>
    </r>
  </si>
  <si>
    <r>
      <t>Wired and Wireless Telecommunications Carriers</t>
    </r>
    <r>
      <rPr>
        <vertAlign val="superscript"/>
        <sz val="11"/>
        <rFont val="Calibri"/>
        <family val="2"/>
        <scheme val="minor"/>
      </rPr>
      <t>T</t>
    </r>
    <r>
      <rPr>
        <sz val="11"/>
        <rFont val="Calibri"/>
        <family val="2"/>
        <scheme val="minor"/>
      </rPr>
      <t xml:space="preserve"> </t>
    </r>
  </si>
  <si>
    <t xml:space="preserve">Wired Telecommunications Carriers </t>
  </si>
  <si>
    <r>
      <t>Satellite Telecommunications</t>
    </r>
    <r>
      <rPr>
        <vertAlign val="superscript"/>
        <sz val="11"/>
        <color theme="1"/>
        <rFont val="Calibri"/>
        <family val="2"/>
        <scheme val="minor"/>
      </rPr>
      <t>T</t>
    </r>
    <r>
      <rPr>
        <sz val="11"/>
        <color theme="1"/>
        <rFont val="Calibri"/>
        <family val="2"/>
        <scheme val="minor"/>
      </rPr>
      <t xml:space="preserve"> </t>
    </r>
  </si>
  <si>
    <r>
      <t>Other Telecommunications</t>
    </r>
    <r>
      <rPr>
        <vertAlign val="superscript"/>
        <sz val="11"/>
        <color theme="1"/>
        <rFont val="Calibri"/>
        <family val="2"/>
        <scheme val="minor"/>
      </rPr>
      <t>T</t>
    </r>
    <r>
      <rPr>
        <sz val="11"/>
        <color theme="1"/>
        <rFont val="Calibri"/>
        <family val="2"/>
        <scheme val="minor"/>
      </rPr>
      <t xml:space="preserve"> </t>
    </r>
  </si>
  <si>
    <t xml:space="preserve">Telecommunications Resellers </t>
  </si>
  <si>
    <t xml:space="preserve">All Other Telecommunications </t>
  </si>
  <si>
    <r>
      <t>Data Processing, Hosting, and Related Services</t>
    </r>
    <r>
      <rPr>
        <vertAlign val="superscript"/>
        <sz val="11"/>
        <color theme="1"/>
        <rFont val="Calibri"/>
        <family val="2"/>
        <scheme val="minor"/>
      </rPr>
      <t>T</t>
    </r>
    <r>
      <rPr>
        <sz val="11"/>
        <color theme="1"/>
        <rFont val="Calibri"/>
        <family val="2"/>
        <scheme val="minor"/>
      </rPr>
      <t xml:space="preserve"> </t>
    </r>
  </si>
  <si>
    <r>
      <t>Other Information Services</t>
    </r>
    <r>
      <rPr>
        <vertAlign val="superscript"/>
        <sz val="11"/>
        <color theme="1"/>
        <rFont val="Calibri"/>
        <family val="2"/>
        <scheme val="minor"/>
      </rPr>
      <t>T</t>
    </r>
    <r>
      <rPr>
        <sz val="11"/>
        <color theme="1"/>
        <rFont val="Calibri"/>
        <family val="2"/>
        <scheme val="minor"/>
      </rPr>
      <t xml:space="preserve"> </t>
    </r>
  </si>
  <si>
    <r>
      <t>News Syndicates</t>
    </r>
    <r>
      <rPr>
        <vertAlign val="superscript"/>
        <sz val="11"/>
        <color theme="1"/>
        <rFont val="Calibri"/>
        <family val="2"/>
        <scheme val="minor"/>
      </rPr>
      <t>T</t>
    </r>
    <r>
      <rPr>
        <sz val="11"/>
        <color theme="1"/>
        <rFont val="Calibri"/>
        <family val="2"/>
        <scheme val="minor"/>
      </rPr>
      <t xml:space="preserve"> </t>
    </r>
  </si>
  <si>
    <r>
      <t>Libraries and Archives</t>
    </r>
    <r>
      <rPr>
        <vertAlign val="superscript"/>
        <sz val="11"/>
        <color theme="1"/>
        <rFont val="Calibri"/>
        <family val="2"/>
        <scheme val="minor"/>
      </rPr>
      <t>T</t>
    </r>
    <r>
      <rPr>
        <sz val="11"/>
        <color theme="1"/>
        <rFont val="Calibri"/>
        <family val="2"/>
        <scheme val="minor"/>
      </rPr>
      <t xml:space="preserve"> </t>
    </r>
  </si>
  <si>
    <t xml:space="preserve">Libraries and Archives </t>
  </si>
  <si>
    <r>
      <t>Internet Publishing and Broadcasting and Web Search Portals</t>
    </r>
    <r>
      <rPr>
        <vertAlign val="superscript"/>
        <sz val="11"/>
        <color theme="1"/>
        <rFont val="Calibri"/>
        <family val="2"/>
        <scheme val="minor"/>
      </rPr>
      <t>T</t>
    </r>
    <r>
      <rPr>
        <sz val="11"/>
        <color theme="1"/>
        <rFont val="Calibri"/>
        <family val="2"/>
        <scheme val="minor"/>
      </rPr>
      <t xml:space="preserve"> </t>
    </r>
  </si>
  <si>
    <t>Internet Publishing and Broadcasting and Web Search Portals</t>
  </si>
  <si>
    <r>
      <t>All Other Information Services</t>
    </r>
    <r>
      <rPr>
        <vertAlign val="superscript"/>
        <sz val="11"/>
        <color theme="1"/>
        <rFont val="Calibri"/>
        <family val="2"/>
        <scheme val="minor"/>
      </rPr>
      <t>T</t>
    </r>
    <r>
      <rPr>
        <sz val="11"/>
        <color theme="1"/>
        <rFont val="Calibri"/>
        <family val="2"/>
        <scheme val="minor"/>
      </rPr>
      <t xml:space="preserve"> </t>
    </r>
  </si>
  <si>
    <r>
      <t>Finance and Insurance</t>
    </r>
    <r>
      <rPr>
        <vertAlign val="superscript"/>
        <sz val="11"/>
        <color theme="1"/>
        <rFont val="Calibri"/>
        <family val="2"/>
        <scheme val="minor"/>
      </rPr>
      <t>T</t>
    </r>
  </si>
  <si>
    <r>
      <t>Monetary Authorities-Central Bank</t>
    </r>
    <r>
      <rPr>
        <vertAlign val="superscript"/>
        <sz val="11"/>
        <color theme="1"/>
        <rFont val="Calibri"/>
        <family val="2"/>
        <scheme val="minor"/>
      </rPr>
      <t>T</t>
    </r>
    <r>
      <rPr>
        <sz val="11"/>
        <color theme="1"/>
        <rFont val="Calibri"/>
        <family val="2"/>
        <scheme val="minor"/>
      </rPr>
      <t xml:space="preserve"> </t>
    </r>
  </si>
  <si>
    <r>
      <t>Credit Intermediation and Related Activities</t>
    </r>
    <r>
      <rPr>
        <vertAlign val="superscript"/>
        <sz val="11"/>
        <color theme="1"/>
        <rFont val="Calibri"/>
        <family val="2"/>
        <scheme val="minor"/>
      </rPr>
      <t>T</t>
    </r>
    <r>
      <rPr>
        <sz val="11"/>
        <color theme="1"/>
        <rFont val="Calibri"/>
        <family val="2"/>
        <scheme val="minor"/>
      </rPr>
      <t xml:space="preserve"> </t>
    </r>
  </si>
  <si>
    <t xml:space="preserve">Depository Credit Intermediation </t>
  </si>
  <si>
    <t xml:space="preserve">Commercial Banking </t>
  </si>
  <si>
    <t xml:space="preserve">Savings Institutions </t>
  </si>
  <si>
    <t xml:space="preserve">Credit Unions </t>
  </si>
  <si>
    <t xml:space="preserve">Other Depository Credit Intermediation </t>
  </si>
  <si>
    <t xml:space="preserve">Nondepository Credit Intermediation </t>
  </si>
  <si>
    <t xml:space="preserve">Credit Card Issuing </t>
  </si>
  <si>
    <t xml:space="preserve">Sales Financing </t>
  </si>
  <si>
    <t xml:space="preserve">Other Nondepository Credit Intermediation </t>
  </si>
  <si>
    <t xml:space="preserve">Consumer Lending </t>
  </si>
  <si>
    <t xml:space="preserve">Real Estate Credit </t>
  </si>
  <si>
    <t xml:space="preserve">International Trade Financing </t>
  </si>
  <si>
    <t xml:space="preserve">Secondary Market Financing </t>
  </si>
  <si>
    <t xml:space="preserve">All Other Nondepository Credit Intermediation </t>
  </si>
  <si>
    <t xml:space="preserve">Activities Related to Credit Intermediation </t>
  </si>
  <si>
    <t xml:space="preserve">Mortgage and Nonmortgage Loan Brokers </t>
  </si>
  <si>
    <t xml:space="preserve">Financial Transactions Processing, Reserve, and Clearinghouse Activities </t>
  </si>
  <si>
    <t xml:space="preserve">Other Activities Related to Credit Intermediation </t>
  </si>
  <si>
    <r>
      <t>Securities, Commodity Contracts, and Other Financial Investments and Related Activities</t>
    </r>
    <r>
      <rPr>
        <vertAlign val="superscript"/>
        <sz val="11"/>
        <color theme="1"/>
        <rFont val="Calibri"/>
        <family val="2"/>
        <scheme val="minor"/>
      </rPr>
      <t>T</t>
    </r>
    <r>
      <rPr>
        <sz val="11"/>
        <color theme="1"/>
        <rFont val="Calibri"/>
        <family val="2"/>
        <scheme val="minor"/>
      </rPr>
      <t xml:space="preserve"> </t>
    </r>
  </si>
  <si>
    <r>
      <t>Securities and Commodity Contracts Intermediation and Brokerage</t>
    </r>
    <r>
      <rPr>
        <vertAlign val="superscript"/>
        <sz val="11"/>
        <color theme="1"/>
        <rFont val="Calibri"/>
        <family val="2"/>
        <scheme val="minor"/>
      </rPr>
      <t>T</t>
    </r>
    <r>
      <rPr>
        <sz val="11"/>
        <color theme="1"/>
        <rFont val="Calibri"/>
        <family val="2"/>
        <scheme val="minor"/>
      </rPr>
      <t xml:space="preserve"> </t>
    </r>
  </si>
  <si>
    <t xml:space="preserve">Investment Banking and Securities Dealing </t>
  </si>
  <si>
    <t xml:space="preserve">Securities Brokerage </t>
  </si>
  <si>
    <t xml:space="preserve">Commodity Contracts Dealing </t>
  </si>
  <si>
    <t xml:space="preserve">Commodity Contracts Brokerage </t>
  </si>
  <si>
    <r>
      <t>Securities and Commodity Exchanges</t>
    </r>
    <r>
      <rPr>
        <vertAlign val="superscript"/>
        <sz val="11"/>
        <color theme="1"/>
        <rFont val="Calibri"/>
        <family val="2"/>
        <scheme val="minor"/>
      </rPr>
      <t>T</t>
    </r>
    <r>
      <rPr>
        <sz val="11"/>
        <color theme="1"/>
        <rFont val="Calibri"/>
        <family val="2"/>
        <scheme val="minor"/>
      </rPr>
      <t xml:space="preserve"> </t>
    </r>
  </si>
  <si>
    <r>
      <t>Other Financial Investment Activities</t>
    </r>
    <r>
      <rPr>
        <vertAlign val="superscript"/>
        <sz val="11"/>
        <color theme="1"/>
        <rFont val="Calibri"/>
        <family val="2"/>
        <scheme val="minor"/>
      </rPr>
      <t>T</t>
    </r>
    <r>
      <rPr>
        <sz val="11"/>
        <color theme="1"/>
        <rFont val="Calibri"/>
        <family val="2"/>
        <scheme val="minor"/>
      </rPr>
      <t xml:space="preserve"> </t>
    </r>
  </si>
  <si>
    <t xml:space="preserve">Miscellaneous Intermediation </t>
  </si>
  <si>
    <t xml:space="preserve">Portfolio Management </t>
  </si>
  <si>
    <t xml:space="preserve">Investment Advice </t>
  </si>
  <si>
    <t xml:space="preserve">All Other Financial Investment Activities </t>
  </si>
  <si>
    <t xml:space="preserve">Trust, Fiduciary, and Custody Activities </t>
  </si>
  <si>
    <t xml:space="preserve">Miscellaneous Financial Investment Activities </t>
  </si>
  <si>
    <r>
      <t>Insurance Carriers and Related Activities</t>
    </r>
    <r>
      <rPr>
        <vertAlign val="superscript"/>
        <sz val="11"/>
        <color theme="1"/>
        <rFont val="Calibri"/>
        <family val="2"/>
        <scheme val="minor"/>
      </rPr>
      <t>T</t>
    </r>
    <r>
      <rPr>
        <sz val="11"/>
        <color theme="1"/>
        <rFont val="Calibri"/>
        <family val="2"/>
        <scheme val="minor"/>
      </rPr>
      <t xml:space="preserve"> </t>
    </r>
  </si>
  <si>
    <r>
      <t>Insurance Carriers</t>
    </r>
    <r>
      <rPr>
        <vertAlign val="superscript"/>
        <sz val="11"/>
        <color theme="1"/>
        <rFont val="Calibri"/>
        <family val="2"/>
        <scheme val="minor"/>
      </rPr>
      <t>T</t>
    </r>
    <r>
      <rPr>
        <sz val="11"/>
        <color theme="1"/>
        <rFont val="Calibri"/>
        <family val="2"/>
        <scheme val="minor"/>
      </rPr>
      <t xml:space="preserve"> </t>
    </r>
  </si>
  <si>
    <t xml:space="preserve">Direct Life, Health, and Medical Insurance Carriers </t>
  </si>
  <si>
    <t xml:space="preserve">Direct Life Insurance Carriers </t>
  </si>
  <si>
    <t xml:space="preserve">Direct Health and Medical Insurance Carriers </t>
  </si>
  <si>
    <t xml:space="preserve">Direct Insurance (except Life, Health, and Medical) Carriers </t>
  </si>
  <si>
    <t xml:space="preserve">Direct Property and Casualty Insurance Carriers </t>
  </si>
  <si>
    <t xml:space="preserve">Direct Title Insurance Carriers </t>
  </si>
  <si>
    <t xml:space="preserve">Other Direct Insurance (except Life, Health, and Medical) Carriers </t>
  </si>
  <si>
    <t xml:space="preserve">Reinsurance Carriers </t>
  </si>
  <si>
    <r>
      <t>Agencies, Brokerages, and Other Insurance Related Activities</t>
    </r>
    <r>
      <rPr>
        <vertAlign val="superscript"/>
        <sz val="11"/>
        <color theme="1"/>
        <rFont val="Calibri"/>
        <family val="2"/>
        <scheme val="minor"/>
      </rPr>
      <t>T</t>
    </r>
    <r>
      <rPr>
        <sz val="11"/>
        <color theme="1"/>
        <rFont val="Calibri"/>
        <family val="2"/>
        <scheme val="minor"/>
      </rPr>
      <t xml:space="preserve"> </t>
    </r>
  </si>
  <si>
    <t xml:space="preserve">Insurance Agencies and Brokerages </t>
  </si>
  <si>
    <t xml:space="preserve">Other Insurance Related Activities </t>
  </si>
  <si>
    <t xml:space="preserve">Claims Adjusting </t>
  </si>
  <si>
    <t xml:space="preserve">Third Party Administration of Insurance and Pension Funds </t>
  </si>
  <si>
    <t xml:space="preserve">All Other Insurance Related Activities </t>
  </si>
  <si>
    <t xml:space="preserve">Funds, Trusts, and Other Financial Vehicles </t>
  </si>
  <si>
    <t xml:space="preserve">Insurance and Employee Benefit Funds </t>
  </si>
  <si>
    <t xml:space="preserve">Pension Funds </t>
  </si>
  <si>
    <t xml:space="preserve">Health and Welfare Funds </t>
  </si>
  <si>
    <t xml:space="preserve">Other Insurance Funds </t>
  </si>
  <si>
    <t>Other Investment Pools and Funds</t>
  </si>
  <si>
    <t xml:space="preserve">Open-End Investment Funds </t>
  </si>
  <si>
    <t xml:space="preserve">Trusts, Estates, and Agency Accounts </t>
  </si>
  <si>
    <t xml:space="preserve">Other Financial Vehicles </t>
  </si>
  <si>
    <r>
      <t>Real Estate and Rental and Leasing</t>
    </r>
    <r>
      <rPr>
        <vertAlign val="superscript"/>
        <sz val="11"/>
        <color theme="1"/>
        <rFont val="Calibri"/>
        <family val="2"/>
        <scheme val="minor"/>
      </rPr>
      <t>T</t>
    </r>
  </si>
  <si>
    <r>
      <t>Real Estate</t>
    </r>
    <r>
      <rPr>
        <vertAlign val="superscript"/>
        <sz val="11"/>
        <color theme="1"/>
        <rFont val="Calibri"/>
        <family val="2"/>
        <scheme val="minor"/>
      </rPr>
      <t>T</t>
    </r>
    <r>
      <rPr>
        <sz val="11"/>
        <color theme="1"/>
        <rFont val="Calibri"/>
        <family val="2"/>
        <scheme val="minor"/>
      </rPr>
      <t xml:space="preserve"> </t>
    </r>
  </si>
  <si>
    <r>
      <t>Lessors of Real Estate</t>
    </r>
    <r>
      <rPr>
        <vertAlign val="superscript"/>
        <sz val="11"/>
        <color theme="1"/>
        <rFont val="Calibri"/>
        <family val="2"/>
        <scheme val="minor"/>
      </rPr>
      <t>T</t>
    </r>
    <r>
      <rPr>
        <sz val="11"/>
        <color theme="1"/>
        <rFont val="Calibri"/>
        <family val="2"/>
        <scheme val="minor"/>
      </rPr>
      <t xml:space="preserve"> </t>
    </r>
  </si>
  <si>
    <t xml:space="preserve">Lessors of Residential Buildings and Dwellings </t>
  </si>
  <si>
    <t xml:space="preserve">Lessors of Nonresidential Buildings (except Miniwarehouses) </t>
  </si>
  <si>
    <t xml:space="preserve">Lessors of Miniwarehouses and Self-Storage Units </t>
  </si>
  <si>
    <t xml:space="preserve">Lessors of Other Real Estate Property </t>
  </si>
  <si>
    <r>
      <t>Offices of Real Estate Agents and Brokers</t>
    </r>
    <r>
      <rPr>
        <vertAlign val="superscript"/>
        <sz val="11"/>
        <color theme="1"/>
        <rFont val="Calibri"/>
        <family val="2"/>
        <scheme val="minor"/>
      </rPr>
      <t>T</t>
    </r>
    <r>
      <rPr>
        <sz val="11"/>
        <color theme="1"/>
        <rFont val="Calibri"/>
        <family val="2"/>
        <scheme val="minor"/>
      </rPr>
      <t xml:space="preserve"> </t>
    </r>
  </si>
  <si>
    <r>
      <t>Activities Related to Real Estate</t>
    </r>
    <r>
      <rPr>
        <vertAlign val="superscript"/>
        <sz val="11"/>
        <color theme="1"/>
        <rFont val="Calibri"/>
        <family val="2"/>
        <scheme val="minor"/>
      </rPr>
      <t>T</t>
    </r>
    <r>
      <rPr>
        <sz val="11"/>
        <color theme="1"/>
        <rFont val="Calibri"/>
        <family val="2"/>
        <scheme val="minor"/>
      </rPr>
      <t xml:space="preserve"> </t>
    </r>
  </si>
  <si>
    <t xml:space="preserve">Real Estate Property Managers </t>
  </si>
  <si>
    <t xml:space="preserve">Residential Property Managers </t>
  </si>
  <si>
    <t xml:space="preserve">Nonresidential Property Managers </t>
  </si>
  <si>
    <t xml:space="preserve">Offices of Real Estate Appraisers </t>
  </si>
  <si>
    <t xml:space="preserve">Other Activities Related to Real Estate </t>
  </si>
  <si>
    <r>
      <t>Rental and Leasing Services</t>
    </r>
    <r>
      <rPr>
        <vertAlign val="superscript"/>
        <sz val="11"/>
        <color theme="1"/>
        <rFont val="Calibri"/>
        <family val="2"/>
        <scheme val="minor"/>
      </rPr>
      <t>T</t>
    </r>
    <r>
      <rPr>
        <sz val="11"/>
        <color theme="1"/>
        <rFont val="Calibri"/>
        <family val="2"/>
        <scheme val="minor"/>
      </rPr>
      <t xml:space="preserve"> </t>
    </r>
  </si>
  <si>
    <r>
      <t>Automotive Equipment Rental and Leasing</t>
    </r>
    <r>
      <rPr>
        <vertAlign val="superscript"/>
        <sz val="11"/>
        <color theme="1"/>
        <rFont val="Calibri"/>
        <family val="2"/>
        <scheme val="minor"/>
      </rPr>
      <t>T</t>
    </r>
    <r>
      <rPr>
        <sz val="11"/>
        <color theme="1"/>
        <rFont val="Calibri"/>
        <family val="2"/>
        <scheme val="minor"/>
      </rPr>
      <t xml:space="preserve"> </t>
    </r>
  </si>
  <si>
    <r>
      <t>Passenger Car Rental and Leasing</t>
    </r>
    <r>
      <rPr>
        <vertAlign val="superscript"/>
        <sz val="11"/>
        <color theme="1"/>
        <rFont val="Calibri"/>
        <family val="2"/>
        <scheme val="minor"/>
      </rPr>
      <t>T</t>
    </r>
    <r>
      <rPr>
        <sz val="11"/>
        <color theme="1"/>
        <rFont val="Calibri"/>
        <family val="2"/>
        <scheme val="minor"/>
      </rPr>
      <t xml:space="preserve"> </t>
    </r>
  </si>
  <si>
    <t xml:space="preserve">Passenger Car Rental </t>
  </si>
  <si>
    <t xml:space="preserve">Passenger Car Leasing </t>
  </si>
  <si>
    <r>
      <t>Truck, Utility Trailer, and RV (Recreational Vehicle) Rental and Leasing</t>
    </r>
    <r>
      <rPr>
        <vertAlign val="superscript"/>
        <sz val="11"/>
        <color theme="1"/>
        <rFont val="Calibri"/>
        <family val="2"/>
        <scheme val="minor"/>
      </rPr>
      <t>T</t>
    </r>
    <r>
      <rPr>
        <sz val="11"/>
        <color theme="1"/>
        <rFont val="Calibri"/>
        <family val="2"/>
        <scheme val="minor"/>
      </rPr>
      <t xml:space="preserve"> </t>
    </r>
  </si>
  <si>
    <t xml:space="preserve">Truck, Utility Trailer, and RV (Recreational Vehicle) Rental and Leasing </t>
  </si>
  <si>
    <r>
      <t>Consumer Goods Rental</t>
    </r>
    <r>
      <rPr>
        <vertAlign val="superscript"/>
        <sz val="11"/>
        <color theme="1"/>
        <rFont val="Calibri"/>
        <family val="2"/>
        <scheme val="minor"/>
      </rPr>
      <t>T</t>
    </r>
    <r>
      <rPr>
        <sz val="11"/>
        <color theme="1"/>
        <rFont val="Calibri"/>
        <family val="2"/>
        <scheme val="minor"/>
      </rPr>
      <t xml:space="preserve"> </t>
    </r>
  </si>
  <si>
    <r>
      <t>Consumer Electronics and Appliances Rental</t>
    </r>
    <r>
      <rPr>
        <vertAlign val="superscript"/>
        <sz val="11"/>
        <color theme="1"/>
        <rFont val="Calibri"/>
        <family val="2"/>
        <scheme val="minor"/>
      </rPr>
      <t>T</t>
    </r>
    <r>
      <rPr>
        <sz val="11"/>
        <color theme="1"/>
        <rFont val="Calibri"/>
        <family val="2"/>
        <scheme val="minor"/>
      </rPr>
      <t xml:space="preserve"> </t>
    </r>
  </si>
  <si>
    <r>
      <t>Other Consumer Goods Rental</t>
    </r>
    <r>
      <rPr>
        <vertAlign val="superscript"/>
        <sz val="11"/>
        <rFont val="Calibri"/>
        <family val="2"/>
        <scheme val="minor"/>
      </rPr>
      <t>T</t>
    </r>
    <r>
      <rPr>
        <sz val="11"/>
        <rFont val="Calibri"/>
        <family val="2"/>
        <scheme val="minor"/>
      </rPr>
      <t xml:space="preserve"> </t>
    </r>
  </si>
  <si>
    <t xml:space="preserve">Home Health Equipment Rental </t>
  </si>
  <si>
    <t xml:space="preserve">Recreational Goods Rental </t>
  </si>
  <si>
    <t xml:space="preserve">All Other Consumer Goods Rental </t>
  </si>
  <si>
    <r>
      <t>General Rental Centers</t>
    </r>
    <r>
      <rPr>
        <vertAlign val="superscript"/>
        <sz val="11"/>
        <color theme="1"/>
        <rFont val="Calibri"/>
        <family val="2"/>
        <scheme val="minor"/>
      </rPr>
      <t>T</t>
    </r>
    <r>
      <rPr>
        <sz val="11"/>
        <color theme="1"/>
        <rFont val="Calibri"/>
        <family val="2"/>
        <scheme val="minor"/>
      </rPr>
      <t xml:space="preserve"> </t>
    </r>
  </si>
  <si>
    <r>
      <t>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</si>
  <si>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r>
      <t>Construction, Transportation, Mining, and Forestry Machinery and Equipment Rental and Leasing</t>
    </r>
    <r>
      <rPr>
        <vertAlign val="superscript"/>
        <sz val="11"/>
        <color theme="1"/>
        <rFont val="Calibri"/>
        <family val="2"/>
        <scheme val="minor"/>
      </rPr>
      <t>T</t>
    </r>
    <r>
      <rPr>
        <sz val="11"/>
        <color theme="1"/>
        <rFont val="Calibri"/>
        <family val="2"/>
        <scheme val="minor"/>
      </rPr>
      <t xml:space="preserve"> </t>
    </r>
  </si>
  <si>
    <t xml:space="preserve">Commercial Air, Rail, and Water Transportation Equipment Rental and Leasing </t>
  </si>
  <si>
    <t xml:space="preserve">Construction, Mining, and Forestry Machinery and Equipment Rental and Leasing </t>
  </si>
  <si>
    <r>
      <t>Office Machinery and Equipment Rental and Leasing</t>
    </r>
    <r>
      <rPr>
        <vertAlign val="superscript"/>
        <sz val="11"/>
        <color theme="1"/>
        <rFont val="Calibri"/>
        <family val="2"/>
        <scheme val="minor"/>
      </rPr>
      <t>T</t>
    </r>
    <r>
      <rPr>
        <sz val="11"/>
        <color theme="1"/>
        <rFont val="Calibri"/>
        <family val="2"/>
        <scheme val="minor"/>
      </rPr>
      <t xml:space="preserve"> </t>
    </r>
  </si>
  <si>
    <r>
      <t>Other Commercial and Industrial Machinery and Equipment Rental and Leasing</t>
    </r>
    <r>
      <rPr>
        <vertAlign val="superscript"/>
        <sz val="11"/>
        <color theme="1"/>
        <rFont val="Calibri"/>
        <family val="2"/>
        <scheme val="minor"/>
      </rPr>
      <t>T</t>
    </r>
    <r>
      <rPr>
        <sz val="11"/>
        <color theme="1"/>
        <rFont val="Calibri"/>
        <family val="2"/>
        <scheme val="minor"/>
      </rPr>
      <t xml:space="preserve"> </t>
    </r>
  </si>
  <si>
    <t xml:space="preserve">Other Commercial and Industrial Machinery and Equipment Rental and Leasing </t>
  </si>
  <si>
    <r>
      <t>Lessors of Nonfinancial Intangible Assets (except Copyrighted Works)</t>
    </r>
    <r>
      <rPr>
        <vertAlign val="superscript"/>
        <sz val="11"/>
        <color theme="1"/>
        <rFont val="Calibri"/>
        <family val="2"/>
        <scheme val="minor"/>
      </rPr>
      <t>T</t>
    </r>
    <r>
      <rPr>
        <sz val="11"/>
        <color theme="1"/>
        <rFont val="Calibri"/>
        <family val="2"/>
        <scheme val="minor"/>
      </rPr>
      <t xml:space="preserve"> </t>
    </r>
  </si>
  <si>
    <r>
      <t>Professional, Scientific, and Technical Services</t>
    </r>
    <r>
      <rPr>
        <vertAlign val="superscript"/>
        <sz val="11"/>
        <color theme="1"/>
        <rFont val="Calibri"/>
        <family val="2"/>
        <scheme val="minor"/>
      </rPr>
      <t>T</t>
    </r>
  </si>
  <si>
    <r>
      <t>Professional, Scientific, and Technical Services</t>
    </r>
    <r>
      <rPr>
        <vertAlign val="superscript"/>
        <sz val="11"/>
        <color theme="1"/>
        <rFont val="Calibri"/>
        <family val="2"/>
        <scheme val="minor"/>
      </rPr>
      <t>T</t>
    </r>
    <r>
      <rPr>
        <sz val="11"/>
        <color theme="1"/>
        <rFont val="Calibri"/>
        <family val="2"/>
        <scheme val="minor"/>
      </rPr>
      <t xml:space="preserve"> </t>
    </r>
  </si>
  <si>
    <r>
      <t>Legal Services</t>
    </r>
    <r>
      <rPr>
        <vertAlign val="superscript"/>
        <sz val="11"/>
        <color theme="1"/>
        <rFont val="Calibri"/>
        <family val="2"/>
        <scheme val="minor"/>
      </rPr>
      <t>T</t>
    </r>
  </si>
  <si>
    <r>
      <t>Offices of Lawyers</t>
    </r>
    <r>
      <rPr>
        <vertAlign val="superscript"/>
        <sz val="11"/>
        <color theme="1"/>
        <rFont val="Calibri"/>
        <family val="2"/>
        <scheme val="minor"/>
      </rPr>
      <t>T</t>
    </r>
    <r>
      <rPr>
        <sz val="11"/>
        <color theme="1"/>
        <rFont val="Calibri"/>
        <family val="2"/>
        <scheme val="minor"/>
      </rPr>
      <t xml:space="preserve"> </t>
    </r>
  </si>
  <si>
    <r>
      <t>Offices of Notaries</t>
    </r>
    <r>
      <rPr>
        <vertAlign val="superscript"/>
        <sz val="11"/>
        <color theme="1"/>
        <rFont val="Calibri"/>
        <family val="2"/>
        <scheme val="minor"/>
      </rPr>
      <t>T</t>
    </r>
    <r>
      <rPr>
        <sz val="11"/>
        <color theme="1"/>
        <rFont val="Calibri"/>
        <family val="2"/>
        <scheme val="minor"/>
      </rPr>
      <t xml:space="preserve"> </t>
    </r>
  </si>
  <si>
    <r>
      <t>Other Legal Services</t>
    </r>
    <r>
      <rPr>
        <vertAlign val="superscript"/>
        <sz val="11"/>
        <color theme="1"/>
        <rFont val="Calibri"/>
        <family val="2"/>
        <scheme val="minor"/>
      </rPr>
      <t>T</t>
    </r>
    <r>
      <rPr>
        <sz val="11"/>
        <color theme="1"/>
        <rFont val="Calibri"/>
        <family val="2"/>
        <scheme val="minor"/>
      </rPr>
      <t xml:space="preserve"> </t>
    </r>
  </si>
  <si>
    <t xml:space="preserve">Title Abstract and Settlement Offices </t>
  </si>
  <si>
    <t xml:space="preserve">All Other Legal Services </t>
  </si>
  <si>
    <r>
      <t>Accounting, Tax Preparation, Bookkeeping, and Payroll Services</t>
    </r>
    <r>
      <rPr>
        <vertAlign val="superscript"/>
        <sz val="11"/>
        <color theme="1"/>
        <rFont val="Calibri"/>
        <family val="2"/>
        <scheme val="minor"/>
      </rPr>
      <t>T</t>
    </r>
    <r>
      <rPr>
        <sz val="11"/>
        <color theme="1"/>
        <rFont val="Calibri"/>
        <family val="2"/>
        <scheme val="minor"/>
      </rPr>
      <t xml:space="preserve"> </t>
    </r>
  </si>
  <si>
    <t xml:space="preserve">Offices of Certified Public Accountants </t>
  </si>
  <si>
    <t xml:space="preserve">Tax Preparation Services </t>
  </si>
  <si>
    <t xml:space="preserve">Payroll Services </t>
  </si>
  <si>
    <t xml:space="preserve">Other Accounting Services </t>
  </si>
  <si>
    <r>
      <t>Architectural, Engineering, and Related Services</t>
    </r>
    <r>
      <rPr>
        <vertAlign val="superscript"/>
        <sz val="11"/>
        <color theme="1"/>
        <rFont val="Calibri"/>
        <family val="2"/>
        <scheme val="minor"/>
      </rPr>
      <t>T</t>
    </r>
    <r>
      <rPr>
        <sz val="11"/>
        <color theme="1"/>
        <rFont val="Calibri"/>
        <family val="2"/>
        <scheme val="minor"/>
      </rPr>
      <t xml:space="preserve"> </t>
    </r>
  </si>
  <si>
    <r>
      <t>Architectural Services</t>
    </r>
    <r>
      <rPr>
        <vertAlign val="superscript"/>
        <sz val="11"/>
        <color theme="1"/>
        <rFont val="Calibri"/>
        <family val="2"/>
        <scheme val="minor"/>
      </rPr>
      <t>T</t>
    </r>
    <r>
      <rPr>
        <sz val="11"/>
        <color theme="1"/>
        <rFont val="Calibri"/>
        <family val="2"/>
        <scheme val="minor"/>
      </rPr>
      <t xml:space="preserve"> </t>
    </r>
  </si>
  <si>
    <r>
      <t>Landscape Architectural Services</t>
    </r>
    <r>
      <rPr>
        <vertAlign val="superscript"/>
        <sz val="11"/>
        <color theme="1"/>
        <rFont val="Calibri"/>
        <family val="2"/>
        <scheme val="minor"/>
      </rPr>
      <t>T</t>
    </r>
    <r>
      <rPr>
        <sz val="11"/>
        <color theme="1"/>
        <rFont val="Calibri"/>
        <family val="2"/>
        <scheme val="minor"/>
      </rPr>
      <t xml:space="preserve"> </t>
    </r>
  </si>
  <si>
    <r>
      <t>Engineering Services</t>
    </r>
    <r>
      <rPr>
        <vertAlign val="superscript"/>
        <sz val="11"/>
        <color theme="1"/>
        <rFont val="Calibri"/>
        <family val="2"/>
        <scheme val="minor"/>
      </rPr>
      <t>T</t>
    </r>
    <r>
      <rPr>
        <sz val="11"/>
        <color theme="1"/>
        <rFont val="Calibri"/>
        <family val="2"/>
        <scheme val="minor"/>
      </rPr>
      <t xml:space="preserve"> </t>
    </r>
  </si>
  <si>
    <r>
      <t>Drafting Services</t>
    </r>
    <r>
      <rPr>
        <vertAlign val="superscript"/>
        <sz val="11"/>
        <color theme="1"/>
        <rFont val="Calibri"/>
        <family val="2"/>
        <scheme val="minor"/>
      </rPr>
      <t>T</t>
    </r>
    <r>
      <rPr>
        <sz val="11"/>
        <color theme="1"/>
        <rFont val="Calibri"/>
        <family val="2"/>
        <scheme val="minor"/>
      </rPr>
      <t xml:space="preserve"> </t>
    </r>
  </si>
  <si>
    <r>
      <t>Building Inspection Services</t>
    </r>
    <r>
      <rPr>
        <vertAlign val="superscript"/>
        <sz val="11"/>
        <color theme="1"/>
        <rFont val="Calibri"/>
        <family val="2"/>
        <scheme val="minor"/>
      </rPr>
      <t>T</t>
    </r>
    <r>
      <rPr>
        <sz val="11"/>
        <color theme="1"/>
        <rFont val="Calibri"/>
        <family val="2"/>
        <scheme val="minor"/>
      </rPr>
      <t xml:space="preserve"> </t>
    </r>
  </si>
  <si>
    <r>
      <t>Geophysical Surveying and Mapping Services</t>
    </r>
    <r>
      <rPr>
        <vertAlign val="superscript"/>
        <sz val="11"/>
        <color theme="1"/>
        <rFont val="Calibri"/>
        <family val="2"/>
        <scheme val="minor"/>
      </rPr>
      <t>T</t>
    </r>
    <r>
      <rPr>
        <sz val="11"/>
        <color theme="1"/>
        <rFont val="Calibri"/>
        <family val="2"/>
        <scheme val="minor"/>
      </rPr>
      <t xml:space="preserve"> </t>
    </r>
  </si>
  <si>
    <r>
      <t>Surveying and Mapping (except Geophysical) Services</t>
    </r>
    <r>
      <rPr>
        <vertAlign val="superscript"/>
        <sz val="11"/>
        <color theme="1"/>
        <rFont val="Calibri"/>
        <family val="2"/>
        <scheme val="minor"/>
      </rPr>
      <t>T</t>
    </r>
    <r>
      <rPr>
        <sz val="11"/>
        <color theme="1"/>
        <rFont val="Calibri"/>
        <family val="2"/>
        <scheme val="minor"/>
      </rPr>
      <t xml:space="preserve"> </t>
    </r>
  </si>
  <si>
    <r>
      <t>Testing Laboratories</t>
    </r>
    <r>
      <rPr>
        <vertAlign val="superscript"/>
        <sz val="11"/>
        <color theme="1"/>
        <rFont val="Calibri"/>
        <family val="2"/>
        <scheme val="minor"/>
      </rPr>
      <t>T</t>
    </r>
    <r>
      <rPr>
        <sz val="11"/>
        <color theme="1"/>
        <rFont val="Calibri"/>
        <family val="2"/>
        <scheme val="minor"/>
      </rPr>
      <t xml:space="preserve"> </t>
    </r>
  </si>
  <si>
    <r>
      <t>Specialized Design Services</t>
    </r>
    <r>
      <rPr>
        <vertAlign val="superscript"/>
        <sz val="11"/>
        <color theme="1"/>
        <rFont val="Calibri"/>
        <family val="2"/>
        <scheme val="minor"/>
      </rPr>
      <t>T</t>
    </r>
    <r>
      <rPr>
        <sz val="11"/>
        <color theme="1"/>
        <rFont val="Calibri"/>
        <family val="2"/>
        <scheme val="minor"/>
      </rPr>
      <t xml:space="preserve"> </t>
    </r>
  </si>
  <si>
    <r>
      <t>Interior Design Services</t>
    </r>
    <r>
      <rPr>
        <vertAlign val="superscript"/>
        <sz val="11"/>
        <color theme="1"/>
        <rFont val="Calibri"/>
        <family val="2"/>
        <scheme val="minor"/>
      </rPr>
      <t>T</t>
    </r>
    <r>
      <rPr>
        <sz val="11"/>
        <color theme="1"/>
        <rFont val="Calibri"/>
        <family val="2"/>
        <scheme val="minor"/>
      </rPr>
      <t xml:space="preserve"> </t>
    </r>
  </si>
  <si>
    <r>
      <t>Industrial Design Services</t>
    </r>
    <r>
      <rPr>
        <vertAlign val="superscript"/>
        <sz val="11"/>
        <color theme="1"/>
        <rFont val="Calibri"/>
        <family val="2"/>
        <scheme val="minor"/>
      </rPr>
      <t>T</t>
    </r>
    <r>
      <rPr>
        <sz val="11"/>
        <color theme="1"/>
        <rFont val="Calibri"/>
        <family val="2"/>
        <scheme val="minor"/>
      </rPr>
      <t xml:space="preserve"> </t>
    </r>
  </si>
  <si>
    <r>
      <t>Graphic Design Services</t>
    </r>
    <r>
      <rPr>
        <vertAlign val="superscript"/>
        <sz val="11"/>
        <color theme="1"/>
        <rFont val="Calibri"/>
        <family val="2"/>
        <scheme val="minor"/>
      </rPr>
      <t>T</t>
    </r>
    <r>
      <rPr>
        <sz val="11"/>
        <color theme="1"/>
        <rFont val="Calibri"/>
        <family val="2"/>
        <scheme val="minor"/>
      </rPr>
      <t xml:space="preserve"> </t>
    </r>
  </si>
  <si>
    <r>
      <t>Other Specialized Design Services</t>
    </r>
    <r>
      <rPr>
        <vertAlign val="superscript"/>
        <sz val="11"/>
        <color theme="1"/>
        <rFont val="Calibri"/>
        <family val="2"/>
        <scheme val="minor"/>
      </rPr>
      <t>T</t>
    </r>
    <r>
      <rPr>
        <sz val="11"/>
        <color theme="1"/>
        <rFont val="Calibri"/>
        <family val="2"/>
        <scheme val="minor"/>
      </rPr>
      <t xml:space="preserve"> </t>
    </r>
  </si>
  <si>
    <r>
      <t>Computer Systems Design and Related Services</t>
    </r>
    <r>
      <rPr>
        <vertAlign val="superscript"/>
        <sz val="11"/>
        <color theme="1"/>
        <rFont val="Calibri"/>
        <family val="2"/>
        <scheme val="minor"/>
      </rPr>
      <t>T</t>
    </r>
    <r>
      <rPr>
        <sz val="11"/>
        <color theme="1"/>
        <rFont val="Calibri"/>
        <family val="2"/>
        <scheme val="minor"/>
      </rPr>
      <t xml:space="preserve"> </t>
    </r>
  </si>
  <si>
    <t xml:space="preserve">Custom Computer Programming Services </t>
  </si>
  <si>
    <t xml:space="preserve">Computer Systems Design Services </t>
  </si>
  <si>
    <t xml:space="preserve">Computer Facilities Management Services </t>
  </si>
  <si>
    <r>
      <t>Management, Scientific, and Technical Consulting Services</t>
    </r>
    <r>
      <rPr>
        <vertAlign val="superscript"/>
        <sz val="11"/>
        <color theme="1"/>
        <rFont val="Calibri"/>
        <family val="2"/>
        <scheme val="minor"/>
      </rPr>
      <t>T</t>
    </r>
    <r>
      <rPr>
        <sz val="11"/>
        <color theme="1"/>
        <rFont val="Calibri"/>
        <family val="2"/>
        <scheme val="minor"/>
      </rPr>
      <t xml:space="preserve"> </t>
    </r>
  </si>
  <si>
    <r>
      <t>Management Consulting Services</t>
    </r>
    <r>
      <rPr>
        <vertAlign val="superscript"/>
        <sz val="11"/>
        <color theme="1"/>
        <rFont val="Calibri"/>
        <family val="2"/>
        <scheme val="minor"/>
      </rPr>
      <t>T</t>
    </r>
    <r>
      <rPr>
        <sz val="11"/>
        <color theme="1"/>
        <rFont val="Calibri"/>
        <family val="2"/>
        <scheme val="minor"/>
      </rPr>
      <t xml:space="preserve"> </t>
    </r>
  </si>
  <si>
    <t xml:space="preserve">Administrative Management and General Management Consulting Services </t>
  </si>
  <si>
    <t xml:space="preserve">Human Resources Consulting Services </t>
  </si>
  <si>
    <t xml:space="preserve">Marketing Consulting Services </t>
  </si>
  <si>
    <t xml:space="preserve">Process, Physical Distribution, and Logistics Consulting Services </t>
  </si>
  <si>
    <t xml:space="preserve">Other Management Consulting Services </t>
  </si>
  <si>
    <r>
      <t>Environmental Consulting Services</t>
    </r>
    <r>
      <rPr>
        <vertAlign val="superscript"/>
        <sz val="11"/>
        <color theme="1"/>
        <rFont val="Calibri"/>
        <family val="2"/>
        <scheme val="minor"/>
      </rPr>
      <t>T</t>
    </r>
    <r>
      <rPr>
        <sz val="11"/>
        <color theme="1"/>
        <rFont val="Calibri"/>
        <family val="2"/>
        <scheme val="minor"/>
      </rPr>
      <t xml:space="preserve"> </t>
    </r>
  </si>
  <si>
    <r>
      <t>Other Scientific and Technical Consulting Services</t>
    </r>
    <r>
      <rPr>
        <vertAlign val="superscript"/>
        <sz val="11"/>
        <color theme="1"/>
        <rFont val="Calibri"/>
        <family val="2"/>
        <scheme val="minor"/>
      </rPr>
      <t>T</t>
    </r>
    <r>
      <rPr>
        <sz val="11"/>
        <color theme="1"/>
        <rFont val="Calibri"/>
        <family val="2"/>
        <scheme val="minor"/>
      </rPr>
      <t xml:space="preserve"> </t>
    </r>
  </si>
  <si>
    <r>
      <t>Scientific Research and Development Services</t>
    </r>
    <r>
      <rPr>
        <vertAlign val="superscript"/>
        <sz val="11"/>
        <color theme="1"/>
        <rFont val="Calibri"/>
        <family val="2"/>
        <scheme val="minor"/>
      </rPr>
      <t>T</t>
    </r>
    <r>
      <rPr>
        <sz val="11"/>
        <color theme="1"/>
        <rFont val="Calibri"/>
        <family val="2"/>
        <scheme val="minor"/>
      </rPr>
      <t xml:space="preserve"> </t>
    </r>
  </si>
  <si>
    <r>
      <t>Research and Development in the Physical, Engineering, and Life Sciences</t>
    </r>
    <r>
      <rPr>
        <vertAlign val="superscript"/>
        <sz val="11"/>
        <color theme="1"/>
        <rFont val="Calibri"/>
        <family val="2"/>
        <scheme val="minor"/>
      </rPr>
      <t>T</t>
    </r>
    <r>
      <rPr>
        <sz val="11"/>
        <color theme="1"/>
        <rFont val="Calibri"/>
        <family val="2"/>
        <scheme val="minor"/>
      </rPr>
      <t xml:space="preserve"> </t>
    </r>
  </si>
  <si>
    <t xml:space="preserve">Research and Development in Nanotechnology </t>
  </si>
  <si>
    <t xml:space="preserve">Research and Development in the Physical, Engineering, and Life Sciences (except Nanotechnology and Biotechnology) </t>
  </si>
  <si>
    <r>
      <t>Research and Development in the Social Sciences and Humanities</t>
    </r>
    <r>
      <rPr>
        <vertAlign val="superscript"/>
        <sz val="11"/>
        <color theme="1"/>
        <rFont val="Calibri"/>
        <family val="2"/>
        <scheme val="minor"/>
      </rPr>
      <t>T</t>
    </r>
    <r>
      <rPr>
        <sz val="11"/>
        <color theme="1"/>
        <rFont val="Calibri"/>
        <family val="2"/>
        <scheme val="minor"/>
      </rPr>
      <t xml:space="preserve"> </t>
    </r>
  </si>
  <si>
    <t xml:space="preserve">Research and Development in the Social Sciences and Humanities </t>
  </si>
  <si>
    <r>
      <t>Advertising, Public Relations, and Related Services</t>
    </r>
    <r>
      <rPr>
        <vertAlign val="superscript"/>
        <sz val="11"/>
        <color theme="1"/>
        <rFont val="Calibri"/>
        <family val="2"/>
        <scheme val="minor"/>
      </rPr>
      <t>T</t>
    </r>
    <r>
      <rPr>
        <sz val="11"/>
        <color theme="1"/>
        <rFont val="Calibri"/>
        <family val="2"/>
        <scheme val="minor"/>
      </rPr>
      <t xml:space="preserve"> </t>
    </r>
  </si>
  <si>
    <r>
      <t>Advertising Agencies</t>
    </r>
    <r>
      <rPr>
        <vertAlign val="superscript"/>
        <sz val="11"/>
        <color theme="1"/>
        <rFont val="Calibri"/>
        <family val="2"/>
        <scheme val="minor"/>
      </rPr>
      <t>T</t>
    </r>
    <r>
      <rPr>
        <sz val="11"/>
        <color theme="1"/>
        <rFont val="Calibri"/>
        <family val="2"/>
        <scheme val="minor"/>
      </rPr>
      <t xml:space="preserve"> </t>
    </r>
  </si>
  <si>
    <r>
      <t>Public Relations Agencies</t>
    </r>
    <r>
      <rPr>
        <vertAlign val="superscript"/>
        <sz val="11"/>
        <color theme="1"/>
        <rFont val="Calibri"/>
        <family val="2"/>
        <scheme val="minor"/>
      </rPr>
      <t>T</t>
    </r>
    <r>
      <rPr>
        <sz val="11"/>
        <color theme="1"/>
        <rFont val="Calibri"/>
        <family val="2"/>
        <scheme val="minor"/>
      </rPr>
      <t xml:space="preserve"> </t>
    </r>
  </si>
  <si>
    <r>
      <t>Media Buying Agencies</t>
    </r>
    <r>
      <rPr>
        <vertAlign val="superscript"/>
        <sz val="11"/>
        <color theme="1"/>
        <rFont val="Calibri"/>
        <family val="2"/>
        <scheme val="minor"/>
      </rPr>
      <t>T</t>
    </r>
    <r>
      <rPr>
        <sz val="11"/>
        <color theme="1"/>
        <rFont val="Calibri"/>
        <family val="2"/>
        <scheme val="minor"/>
      </rPr>
      <t xml:space="preserve"> </t>
    </r>
  </si>
  <si>
    <r>
      <t>Media Representatives</t>
    </r>
    <r>
      <rPr>
        <vertAlign val="superscript"/>
        <sz val="11"/>
        <color theme="1"/>
        <rFont val="Calibri"/>
        <family val="2"/>
        <scheme val="minor"/>
      </rPr>
      <t>T</t>
    </r>
    <r>
      <rPr>
        <sz val="11"/>
        <color theme="1"/>
        <rFont val="Calibri"/>
        <family val="2"/>
        <scheme val="minor"/>
      </rPr>
      <t xml:space="preserve"> </t>
    </r>
  </si>
  <si>
    <r>
      <t>Outdoor Advertising</t>
    </r>
    <r>
      <rPr>
        <vertAlign val="superscript"/>
        <sz val="11"/>
        <color theme="1"/>
        <rFont val="Calibri"/>
        <family val="2"/>
        <scheme val="minor"/>
      </rPr>
      <t>T</t>
    </r>
    <r>
      <rPr>
        <sz val="11"/>
        <color theme="1"/>
        <rFont val="Calibri"/>
        <family val="2"/>
        <scheme val="minor"/>
      </rPr>
      <t xml:space="preserve"> </t>
    </r>
  </si>
  <si>
    <r>
      <t>Direct Mail Advertising</t>
    </r>
    <r>
      <rPr>
        <vertAlign val="superscript"/>
        <sz val="11"/>
        <color theme="1"/>
        <rFont val="Calibri"/>
        <family val="2"/>
        <scheme val="minor"/>
      </rPr>
      <t>T</t>
    </r>
    <r>
      <rPr>
        <sz val="11"/>
        <color theme="1"/>
        <rFont val="Calibri"/>
        <family val="2"/>
        <scheme val="minor"/>
      </rPr>
      <t xml:space="preserve"> </t>
    </r>
  </si>
  <si>
    <r>
      <t>Advertising Material Distribution Services</t>
    </r>
    <r>
      <rPr>
        <vertAlign val="superscript"/>
        <sz val="11"/>
        <color theme="1"/>
        <rFont val="Calibri"/>
        <family val="2"/>
        <scheme val="minor"/>
      </rPr>
      <t>T</t>
    </r>
    <r>
      <rPr>
        <sz val="11"/>
        <color theme="1"/>
        <rFont val="Calibri"/>
        <family val="2"/>
        <scheme val="minor"/>
      </rPr>
      <t xml:space="preserve"> </t>
    </r>
  </si>
  <si>
    <r>
      <t>Other Services Related to Advertising</t>
    </r>
    <r>
      <rPr>
        <vertAlign val="superscript"/>
        <sz val="11"/>
        <color theme="1"/>
        <rFont val="Calibri"/>
        <family val="2"/>
        <scheme val="minor"/>
      </rPr>
      <t>T</t>
    </r>
    <r>
      <rPr>
        <sz val="11"/>
        <color theme="1"/>
        <rFont val="Calibri"/>
        <family val="2"/>
        <scheme val="minor"/>
      </rPr>
      <t xml:space="preserve"> </t>
    </r>
  </si>
  <si>
    <t xml:space="preserve">Other Services Related to Advertising </t>
  </si>
  <si>
    <r>
      <t>Other Professional, Scientific, and Technical Services</t>
    </r>
    <r>
      <rPr>
        <vertAlign val="superscript"/>
        <sz val="11"/>
        <color theme="1"/>
        <rFont val="Calibri"/>
        <family val="2"/>
        <scheme val="minor"/>
      </rPr>
      <t>T</t>
    </r>
    <r>
      <rPr>
        <sz val="11"/>
        <color theme="1"/>
        <rFont val="Calibri"/>
        <family val="2"/>
        <scheme val="minor"/>
      </rPr>
      <t xml:space="preserve"> </t>
    </r>
  </si>
  <si>
    <r>
      <t>Marketing Research and Public Opinion Polling</t>
    </r>
    <r>
      <rPr>
        <vertAlign val="superscript"/>
        <sz val="11"/>
        <color theme="1"/>
        <rFont val="Calibri"/>
        <family val="2"/>
        <scheme val="minor"/>
      </rPr>
      <t>T</t>
    </r>
    <r>
      <rPr>
        <sz val="11"/>
        <color theme="1"/>
        <rFont val="Calibri"/>
        <family val="2"/>
        <scheme val="minor"/>
      </rPr>
      <t xml:space="preserve"> </t>
    </r>
  </si>
  <si>
    <r>
      <t>Photographic Services</t>
    </r>
    <r>
      <rPr>
        <vertAlign val="superscript"/>
        <sz val="11"/>
        <color theme="1"/>
        <rFont val="Calibri"/>
        <family val="2"/>
        <scheme val="minor"/>
      </rPr>
      <t>T</t>
    </r>
    <r>
      <rPr>
        <sz val="11"/>
        <color theme="1"/>
        <rFont val="Calibri"/>
        <family val="2"/>
        <scheme val="minor"/>
      </rPr>
      <t xml:space="preserve"> </t>
    </r>
  </si>
  <si>
    <t xml:space="preserve">Photography Studios, Portrait </t>
  </si>
  <si>
    <t xml:space="preserve">Commercial Photography </t>
  </si>
  <si>
    <r>
      <t>Translation and Interpretation Services</t>
    </r>
    <r>
      <rPr>
        <vertAlign val="superscript"/>
        <sz val="11"/>
        <color theme="1"/>
        <rFont val="Calibri"/>
        <family val="2"/>
        <scheme val="minor"/>
      </rPr>
      <t>T</t>
    </r>
    <r>
      <rPr>
        <sz val="11"/>
        <color theme="1"/>
        <rFont val="Calibri"/>
        <family val="2"/>
        <scheme val="minor"/>
      </rPr>
      <t xml:space="preserve"> </t>
    </r>
  </si>
  <si>
    <r>
      <t>Veterinary Services</t>
    </r>
    <r>
      <rPr>
        <vertAlign val="superscript"/>
        <sz val="11"/>
        <color theme="1"/>
        <rFont val="Calibri"/>
        <family val="2"/>
        <scheme val="minor"/>
      </rPr>
      <t>T</t>
    </r>
    <r>
      <rPr>
        <sz val="11"/>
        <color theme="1"/>
        <rFont val="Calibri"/>
        <family val="2"/>
        <scheme val="minor"/>
      </rPr>
      <t xml:space="preserve"> </t>
    </r>
  </si>
  <si>
    <t xml:space="preserve">Veterinary Services </t>
  </si>
  <si>
    <r>
      <t>All Other Professional, Scientific, and Technical Services</t>
    </r>
    <r>
      <rPr>
        <vertAlign val="superscript"/>
        <sz val="11"/>
        <color theme="1"/>
        <rFont val="Calibri"/>
        <family val="2"/>
        <scheme val="minor"/>
      </rPr>
      <t>T</t>
    </r>
    <r>
      <rPr>
        <sz val="11"/>
        <color theme="1"/>
        <rFont val="Calibri"/>
        <family val="2"/>
        <scheme val="minor"/>
      </rPr>
      <t xml:space="preserve"> </t>
    </r>
  </si>
  <si>
    <r>
      <t>Management of Companies and Enterprises</t>
    </r>
    <r>
      <rPr>
        <vertAlign val="superscript"/>
        <sz val="11"/>
        <color theme="1"/>
        <rFont val="Calibri"/>
        <family val="2"/>
        <scheme val="minor"/>
      </rPr>
      <t>T</t>
    </r>
    <r>
      <rPr>
        <sz val="11"/>
        <color theme="1"/>
        <rFont val="Calibri"/>
        <family val="2"/>
        <scheme val="minor"/>
      </rPr>
      <t xml:space="preserve"> </t>
    </r>
  </si>
  <si>
    <t xml:space="preserve">Offices of Bank Holding Companies </t>
  </si>
  <si>
    <t xml:space="preserve">Offices of Other Holding Companies </t>
  </si>
  <si>
    <t xml:space="preserve">Corporate, Subsidiary, and Regional Managing Offices </t>
  </si>
  <si>
    <r>
      <t>Administrative and Support and Waste Management and Remediation Services</t>
    </r>
    <r>
      <rPr>
        <vertAlign val="superscript"/>
        <sz val="11"/>
        <color theme="1"/>
        <rFont val="Calibri"/>
        <family val="2"/>
        <scheme val="minor"/>
      </rPr>
      <t>T</t>
    </r>
  </si>
  <si>
    <r>
      <t>Administrative and Support Services</t>
    </r>
    <r>
      <rPr>
        <vertAlign val="superscript"/>
        <sz val="11"/>
        <color theme="1"/>
        <rFont val="Calibri"/>
        <family val="2"/>
        <scheme val="minor"/>
      </rPr>
      <t>T</t>
    </r>
    <r>
      <rPr>
        <sz val="11"/>
        <color theme="1"/>
        <rFont val="Calibri"/>
        <family val="2"/>
        <scheme val="minor"/>
      </rPr>
      <t xml:space="preserve"> </t>
    </r>
  </si>
  <si>
    <r>
      <t>Office Administrative Services</t>
    </r>
    <r>
      <rPr>
        <vertAlign val="superscript"/>
        <sz val="11"/>
        <color theme="1"/>
        <rFont val="Calibri"/>
        <family val="2"/>
        <scheme val="minor"/>
      </rPr>
      <t>T</t>
    </r>
    <r>
      <rPr>
        <sz val="11"/>
        <color theme="1"/>
        <rFont val="Calibri"/>
        <family val="2"/>
        <scheme val="minor"/>
      </rPr>
      <t xml:space="preserve"> </t>
    </r>
  </si>
  <si>
    <r>
      <t>Facilities Support Services</t>
    </r>
    <r>
      <rPr>
        <vertAlign val="superscript"/>
        <sz val="11"/>
        <color theme="1"/>
        <rFont val="Calibri"/>
        <family val="2"/>
        <scheme val="minor"/>
      </rPr>
      <t>T</t>
    </r>
    <r>
      <rPr>
        <sz val="11"/>
        <color theme="1"/>
        <rFont val="Calibri"/>
        <family val="2"/>
        <scheme val="minor"/>
      </rPr>
      <t xml:space="preserve"> </t>
    </r>
  </si>
  <si>
    <r>
      <t>Employment Services</t>
    </r>
    <r>
      <rPr>
        <vertAlign val="superscript"/>
        <sz val="11"/>
        <color theme="1"/>
        <rFont val="Calibri"/>
        <family val="2"/>
        <scheme val="minor"/>
      </rPr>
      <t>T</t>
    </r>
    <r>
      <rPr>
        <sz val="11"/>
        <color theme="1"/>
        <rFont val="Calibri"/>
        <family val="2"/>
        <scheme val="minor"/>
      </rPr>
      <t xml:space="preserve"> </t>
    </r>
  </si>
  <si>
    <r>
      <t>Employment Placement Agencies and Executive Search Services</t>
    </r>
    <r>
      <rPr>
        <vertAlign val="superscript"/>
        <sz val="11"/>
        <color theme="1"/>
        <rFont val="Calibri"/>
        <family val="2"/>
        <scheme val="minor"/>
      </rPr>
      <t>T</t>
    </r>
    <r>
      <rPr>
        <sz val="11"/>
        <color theme="1"/>
        <rFont val="Calibri"/>
        <family val="2"/>
        <scheme val="minor"/>
      </rPr>
      <t xml:space="preserve"> </t>
    </r>
  </si>
  <si>
    <t xml:space="preserve">Employment Placement Agencies </t>
  </si>
  <si>
    <t xml:space="preserve">Executive Search Services </t>
  </si>
  <si>
    <r>
      <t>Temporary Help Services</t>
    </r>
    <r>
      <rPr>
        <vertAlign val="superscript"/>
        <sz val="11"/>
        <color theme="1"/>
        <rFont val="Calibri"/>
        <family val="2"/>
        <scheme val="minor"/>
      </rPr>
      <t>T</t>
    </r>
    <r>
      <rPr>
        <sz val="11"/>
        <color theme="1"/>
        <rFont val="Calibri"/>
        <family val="2"/>
        <scheme val="minor"/>
      </rPr>
      <t xml:space="preserve"> </t>
    </r>
  </si>
  <si>
    <r>
      <t>Professional Employer Organizations</t>
    </r>
    <r>
      <rPr>
        <vertAlign val="superscript"/>
        <sz val="11"/>
        <color theme="1"/>
        <rFont val="Calibri"/>
        <family val="2"/>
        <scheme val="minor"/>
      </rPr>
      <t>T</t>
    </r>
    <r>
      <rPr>
        <sz val="11"/>
        <color theme="1"/>
        <rFont val="Calibri"/>
        <family val="2"/>
        <scheme val="minor"/>
      </rPr>
      <t xml:space="preserve"> </t>
    </r>
  </si>
  <si>
    <r>
      <t>Business Support Services</t>
    </r>
    <r>
      <rPr>
        <vertAlign val="superscript"/>
        <sz val="11"/>
        <color theme="1"/>
        <rFont val="Calibri"/>
        <family val="2"/>
        <scheme val="minor"/>
      </rPr>
      <t>T</t>
    </r>
    <r>
      <rPr>
        <sz val="11"/>
        <color theme="1"/>
        <rFont val="Calibri"/>
        <family val="2"/>
        <scheme val="minor"/>
      </rPr>
      <t xml:space="preserve"> </t>
    </r>
  </si>
  <si>
    <r>
      <t>Document Preparation Services</t>
    </r>
    <r>
      <rPr>
        <vertAlign val="superscript"/>
        <sz val="11"/>
        <color theme="1"/>
        <rFont val="Calibri"/>
        <family val="2"/>
        <scheme val="minor"/>
      </rPr>
      <t>T</t>
    </r>
    <r>
      <rPr>
        <sz val="11"/>
        <color theme="1"/>
        <rFont val="Calibri"/>
        <family val="2"/>
        <scheme val="minor"/>
      </rPr>
      <t xml:space="preserve"> </t>
    </r>
  </si>
  <si>
    <r>
      <t>Telephone Call Centers</t>
    </r>
    <r>
      <rPr>
        <vertAlign val="superscript"/>
        <sz val="11"/>
        <color theme="1"/>
        <rFont val="Calibri"/>
        <family val="2"/>
        <scheme val="minor"/>
      </rPr>
      <t>T</t>
    </r>
    <r>
      <rPr>
        <sz val="11"/>
        <color theme="1"/>
        <rFont val="Calibri"/>
        <family val="2"/>
        <scheme val="minor"/>
      </rPr>
      <t xml:space="preserve"> </t>
    </r>
  </si>
  <si>
    <t xml:space="preserve">Telephone Answering Services </t>
  </si>
  <si>
    <t xml:space="preserve">Telemarketing Bureaus and Other Contact Centers </t>
  </si>
  <si>
    <r>
      <t>Business Service Centers</t>
    </r>
    <r>
      <rPr>
        <vertAlign val="superscript"/>
        <sz val="11"/>
        <color theme="1"/>
        <rFont val="Calibri"/>
        <family val="2"/>
        <scheme val="minor"/>
      </rPr>
      <t>T</t>
    </r>
    <r>
      <rPr>
        <sz val="11"/>
        <color theme="1"/>
        <rFont val="Calibri"/>
        <family val="2"/>
        <scheme val="minor"/>
      </rPr>
      <t xml:space="preserve"> </t>
    </r>
  </si>
  <si>
    <t xml:space="preserve">Private Mail Centers </t>
  </si>
  <si>
    <t xml:space="preserve">Other Business Service Centers (including Copy Shops) </t>
  </si>
  <si>
    <r>
      <t>Collection Agencies</t>
    </r>
    <r>
      <rPr>
        <vertAlign val="superscript"/>
        <sz val="11"/>
        <color theme="1"/>
        <rFont val="Calibri"/>
        <family val="2"/>
        <scheme val="minor"/>
      </rPr>
      <t>T</t>
    </r>
    <r>
      <rPr>
        <sz val="11"/>
        <color theme="1"/>
        <rFont val="Calibri"/>
        <family val="2"/>
        <scheme val="minor"/>
      </rPr>
      <t xml:space="preserve"> </t>
    </r>
  </si>
  <si>
    <r>
      <t>Credit Bureaus</t>
    </r>
    <r>
      <rPr>
        <vertAlign val="superscript"/>
        <sz val="11"/>
        <color theme="1"/>
        <rFont val="Calibri"/>
        <family val="2"/>
        <scheme val="minor"/>
      </rPr>
      <t>T</t>
    </r>
    <r>
      <rPr>
        <sz val="11"/>
        <color theme="1"/>
        <rFont val="Calibri"/>
        <family val="2"/>
        <scheme val="minor"/>
      </rPr>
      <t xml:space="preserve"> </t>
    </r>
  </si>
  <si>
    <r>
      <t>Other Business Support Services</t>
    </r>
    <r>
      <rPr>
        <vertAlign val="superscript"/>
        <sz val="11"/>
        <color theme="1"/>
        <rFont val="Calibri"/>
        <family val="2"/>
        <scheme val="minor"/>
      </rPr>
      <t>T</t>
    </r>
    <r>
      <rPr>
        <sz val="11"/>
        <color theme="1"/>
        <rFont val="Calibri"/>
        <family val="2"/>
        <scheme val="minor"/>
      </rPr>
      <t xml:space="preserve"> </t>
    </r>
  </si>
  <si>
    <t xml:space="preserve">Repossession Services </t>
  </si>
  <si>
    <t xml:space="preserve">Court Reporting and Stenotype Services </t>
  </si>
  <si>
    <t xml:space="preserve">All Other Business Support Services </t>
  </si>
  <si>
    <r>
      <t>Travel Arrangement and Reservation Services</t>
    </r>
    <r>
      <rPr>
        <vertAlign val="superscript"/>
        <sz val="11"/>
        <color theme="1"/>
        <rFont val="Calibri"/>
        <family val="2"/>
        <scheme val="minor"/>
      </rPr>
      <t>T</t>
    </r>
    <r>
      <rPr>
        <sz val="11"/>
        <color theme="1"/>
        <rFont val="Calibri"/>
        <family val="2"/>
        <scheme val="minor"/>
      </rPr>
      <t xml:space="preserve"> </t>
    </r>
  </si>
  <si>
    <r>
      <t>Travel Agencies</t>
    </r>
    <r>
      <rPr>
        <vertAlign val="superscript"/>
        <sz val="11"/>
        <color theme="1"/>
        <rFont val="Calibri"/>
        <family val="2"/>
        <scheme val="minor"/>
      </rPr>
      <t>T</t>
    </r>
    <r>
      <rPr>
        <sz val="11"/>
        <color theme="1"/>
        <rFont val="Calibri"/>
        <family val="2"/>
        <scheme val="minor"/>
      </rPr>
      <t xml:space="preserve"> </t>
    </r>
  </si>
  <si>
    <r>
      <t>Tour Operators</t>
    </r>
    <r>
      <rPr>
        <vertAlign val="superscript"/>
        <sz val="11"/>
        <color theme="1"/>
        <rFont val="Calibri"/>
        <family val="2"/>
        <scheme val="minor"/>
      </rPr>
      <t>T</t>
    </r>
    <r>
      <rPr>
        <sz val="11"/>
        <color theme="1"/>
        <rFont val="Calibri"/>
        <family val="2"/>
        <scheme val="minor"/>
      </rPr>
      <t xml:space="preserve"> </t>
    </r>
  </si>
  <si>
    <r>
      <t>Other Travel Arrangement and Reservation Services</t>
    </r>
    <r>
      <rPr>
        <vertAlign val="superscript"/>
        <sz val="11"/>
        <color theme="1"/>
        <rFont val="Calibri"/>
        <family val="2"/>
        <scheme val="minor"/>
      </rPr>
      <t>T</t>
    </r>
    <r>
      <rPr>
        <sz val="11"/>
        <color theme="1"/>
        <rFont val="Calibri"/>
        <family val="2"/>
        <scheme val="minor"/>
      </rPr>
      <t xml:space="preserve"> </t>
    </r>
  </si>
  <si>
    <t xml:space="preserve">Convention and Visitors Bureaus </t>
  </si>
  <si>
    <t xml:space="preserve">All Other Travel Arrangement and Reservation Services </t>
  </si>
  <si>
    <r>
      <t>Investigation and Security Services</t>
    </r>
    <r>
      <rPr>
        <vertAlign val="superscript"/>
        <sz val="11"/>
        <color theme="1"/>
        <rFont val="Calibri"/>
        <family val="2"/>
        <scheme val="minor"/>
      </rPr>
      <t>T</t>
    </r>
    <r>
      <rPr>
        <sz val="11"/>
        <color theme="1"/>
        <rFont val="Calibri"/>
        <family val="2"/>
        <scheme val="minor"/>
      </rPr>
      <t xml:space="preserve"> </t>
    </r>
  </si>
  <si>
    <r>
      <t>Investigation, Guard, and Armored Car Services</t>
    </r>
    <r>
      <rPr>
        <vertAlign val="superscript"/>
        <sz val="11"/>
        <color theme="1"/>
        <rFont val="Calibri"/>
        <family val="2"/>
        <scheme val="minor"/>
      </rPr>
      <t>T</t>
    </r>
    <r>
      <rPr>
        <sz val="11"/>
        <color theme="1"/>
        <rFont val="Calibri"/>
        <family val="2"/>
        <scheme val="minor"/>
      </rPr>
      <t xml:space="preserve"> </t>
    </r>
  </si>
  <si>
    <t xml:space="preserve">Investigation Services </t>
  </si>
  <si>
    <t xml:space="preserve">Security Guards and Patrol Services </t>
  </si>
  <si>
    <t xml:space="preserve">Armored Car Services </t>
  </si>
  <si>
    <r>
      <t>Security Systems Services</t>
    </r>
    <r>
      <rPr>
        <vertAlign val="superscript"/>
        <sz val="11"/>
        <color theme="1"/>
        <rFont val="Calibri"/>
        <family val="2"/>
        <scheme val="minor"/>
      </rPr>
      <t>T</t>
    </r>
    <r>
      <rPr>
        <sz val="11"/>
        <color theme="1"/>
        <rFont val="Calibri"/>
        <family val="2"/>
        <scheme val="minor"/>
      </rPr>
      <t xml:space="preserve"> </t>
    </r>
  </si>
  <si>
    <t xml:space="preserve">Security Systems Services (except Locksmiths) </t>
  </si>
  <si>
    <t xml:space="preserve">Locksmiths </t>
  </si>
  <si>
    <r>
      <t>Services to Buildings and Dwellings</t>
    </r>
    <r>
      <rPr>
        <vertAlign val="superscript"/>
        <sz val="11"/>
        <color theme="1"/>
        <rFont val="Calibri"/>
        <family val="2"/>
        <scheme val="minor"/>
      </rPr>
      <t>T</t>
    </r>
    <r>
      <rPr>
        <sz val="11"/>
        <color theme="1"/>
        <rFont val="Calibri"/>
        <family val="2"/>
        <scheme val="minor"/>
      </rPr>
      <t xml:space="preserve"> </t>
    </r>
  </si>
  <si>
    <r>
      <t>Exterminating and Pest Control Services</t>
    </r>
    <r>
      <rPr>
        <vertAlign val="superscript"/>
        <sz val="11"/>
        <color theme="1"/>
        <rFont val="Calibri"/>
        <family val="2"/>
        <scheme val="minor"/>
      </rPr>
      <t>T</t>
    </r>
    <r>
      <rPr>
        <sz val="11"/>
        <color theme="1"/>
        <rFont val="Calibri"/>
        <family val="2"/>
        <scheme val="minor"/>
      </rPr>
      <t xml:space="preserve"> </t>
    </r>
  </si>
  <si>
    <r>
      <t>Janitorial Services</t>
    </r>
    <r>
      <rPr>
        <vertAlign val="superscript"/>
        <sz val="11"/>
        <color theme="1"/>
        <rFont val="Calibri"/>
        <family val="2"/>
        <scheme val="minor"/>
      </rPr>
      <t>T</t>
    </r>
    <r>
      <rPr>
        <sz val="11"/>
        <color theme="1"/>
        <rFont val="Calibri"/>
        <family val="2"/>
        <scheme val="minor"/>
      </rPr>
      <t xml:space="preserve"> </t>
    </r>
  </si>
  <si>
    <t xml:space="preserve">Janitorial Services </t>
  </si>
  <si>
    <r>
      <t>Landscaping Services</t>
    </r>
    <r>
      <rPr>
        <vertAlign val="superscript"/>
        <sz val="11"/>
        <color theme="1"/>
        <rFont val="Calibri"/>
        <family val="2"/>
        <scheme val="minor"/>
      </rPr>
      <t>T</t>
    </r>
    <r>
      <rPr>
        <sz val="11"/>
        <color theme="1"/>
        <rFont val="Calibri"/>
        <family val="2"/>
        <scheme val="minor"/>
      </rPr>
      <t xml:space="preserve"> </t>
    </r>
  </si>
  <si>
    <r>
      <t>Carpet and Upholstery Cleaning Services</t>
    </r>
    <r>
      <rPr>
        <vertAlign val="superscript"/>
        <sz val="11"/>
        <color theme="1"/>
        <rFont val="Calibri"/>
        <family val="2"/>
        <scheme val="minor"/>
      </rPr>
      <t>T</t>
    </r>
    <r>
      <rPr>
        <sz val="11"/>
        <color theme="1"/>
        <rFont val="Calibri"/>
        <family val="2"/>
        <scheme val="minor"/>
      </rPr>
      <t xml:space="preserve"> </t>
    </r>
  </si>
  <si>
    <r>
      <t>Other Services to Buildings and Dwellings</t>
    </r>
    <r>
      <rPr>
        <vertAlign val="superscript"/>
        <sz val="11"/>
        <color theme="1"/>
        <rFont val="Calibri"/>
        <family val="2"/>
        <scheme val="minor"/>
      </rPr>
      <t>T</t>
    </r>
    <r>
      <rPr>
        <sz val="11"/>
        <color theme="1"/>
        <rFont val="Calibri"/>
        <family val="2"/>
        <scheme val="minor"/>
      </rPr>
      <t xml:space="preserve"> </t>
    </r>
  </si>
  <si>
    <t xml:space="preserve">Other Services to Buildings and Dwellings </t>
  </si>
  <si>
    <r>
      <t>Other Support Services</t>
    </r>
    <r>
      <rPr>
        <vertAlign val="superscript"/>
        <sz val="11"/>
        <color theme="1"/>
        <rFont val="Calibri"/>
        <family val="2"/>
        <scheme val="minor"/>
      </rPr>
      <t>T</t>
    </r>
    <r>
      <rPr>
        <sz val="11"/>
        <color theme="1"/>
        <rFont val="Calibri"/>
        <family val="2"/>
        <scheme val="minor"/>
      </rPr>
      <t xml:space="preserve"> </t>
    </r>
  </si>
  <si>
    <r>
      <t>Packaging and Labeling Services</t>
    </r>
    <r>
      <rPr>
        <vertAlign val="superscript"/>
        <sz val="11"/>
        <color theme="1"/>
        <rFont val="Calibri"/>
        <family val="2"/>
        <scheme val="minor"/>
      </rPr>
      <t>T</t>
    </r>
    <r>
      <rPr>
        <sz val="11"/>
        <color theme="1"/>
        <rFont val="Calibri"/>
        <family val="2"/>
        <scheme val="minor"/>
      </rPr>
      <t xml:space="preserve"> </t>
    </r>
  </si>
  <si>
    <r>
      <t>Convention and Trade Show Organizers</t>
    </r>
    <r>
      <rPr>
        <vertAlign val="superscript"/>
        <sz val="11"/>
        <color theme="1"/>
        <rFont val="Calibri"/>
        <family val="2"/>
        <scheme val="minor"/>
      </rPr>
      <t>T</t>
    </r>
    <r>
      <rPr>
        <sz val="11"/>
        <color theme="1"/>
        <rFont val="Calibri"/>
        <family val="2"/>
        <scheme val="minor"/>
      </rPr>
      <t xml:space="preserve"> </t>
    </r>
  </si>
  <si>
    <r>
      <t>All Other Support Services</t>
    </r>
    <r>
      <rPr>
        <vertAlign val="superscript"/>
        <sz val="11"/>
        <color theme="1"/>
        <rFont val="Calibri"/>
        <family val="2"/>
        <scheme val="minor"/>
      </rPr>
      <t>T</t>
    </r>
    <r>
      <rPr>
        <sz val="11"/>
        <color theme="1"/>
        <rFont val="Calibri"/>
        <family val="2"/>
        <scheme val="minor"/>
      </rPr>
      <t xml:space="preserve"> </t>
    </r>
  </si>
  <si>
    <r>
      <t>Waste Management and Remediation Services</t>
    </r>
    <r>
      <rPr>
        <vertAlign val="superscript"/>
        <sz val="11"/>
        <color theme="1"/>
        <rFont val="Calibri"/>
        <family val="2"/>
        <scheme val="minor"/>
      </rPr>
      <t>T</t>
    </r>
    <r>
      <rPr>
        <sz val="11"/>
        <color theme="1"/>
        <rFont val="Calibri"/>
        <family val="2"/>
        <scheme val="minor"/>
      </rPr>
      <t xml:space="preserve"> </t>
    </r>
  </si>
  <si>
    <t xml:space="preserve">Waste Collection </t>
  </si>
  <si>
    <t xml:space="preserve">Solid Waste Collection </t>
  </si>
  <si>
    <t xml:space="preserve">Hazardous Waste Collection </t>
  </si>
  <si>
    <t xml:space="preserve">Other Waste Collection </t>
  </si>
  <si>
    <t xml:space="preserve">Waste Treatment and Disposal </t>
  </si>
  <si>
    <t xml:space="preserve">Hazardous Waste Treatment and Disposal </t>
  </si>
  <si>
    <t xml:space="preserve">Solid Waste Landfill </t>
  </si>
  <si>
    <t xml:space="preserve">Solid Waste Combustors and Incinerators </t>
  </si>
  <si>
    <t xml:space="preserve">Other Nonhazardous Waste Treatment and Disposal </t>
  </si>
  <si>
    <t xml:space="preserve">Remediation and Other Waste Management Services </t>
  </si>
  <si>
    <t xml:space="preserve">Remediation Services </t>
  </si>
  <si>
    <t xml:space="preserve">Materials Recovery Facilities </t>
  </si>
  <si>
    <t xml:space="preserve">All Other Waste Management Services </t>
  </si>
  <si>
    <t xml:space="preserve">Septic Tank and Related Services </t>
  </si>
  <si>
    <t xml:space="preserve">All Other Miscellaneous Waste Management Services </t>
  </si>
  <si>
    <r>
      <t>Educational Services</t>
    </r>
    <r>
      <rPr>
        <vertAlign val="superscript"/>
        <sz val="11"/>
        <color theme="1"/>
        <rFont val="Calibri"/>
        <family val="2"/>
        <scheme val="minor"/>
      </rPr>
      <t>T</t>
    </r>
  </si>
  <si>
    <r>
      <t>Educational Services</t>
    </r>
    <r>
      <rPr>
        <vertAlign val="superscript"/>
        <sz val="11"/>
        <color theme="1"/>
        <rFont val="Calibri"/>
        <family val="2"/>
        <scheme val="minor"/>
      </rPr>
      <t>T</t>
    </r>
    <r>
      <rPr>
        <sz val="11"/>
        <color theme="1"/>
        <rFont val="Calibri"/>
        <family val="2"/>
        <scheme val="minor"/>
      </rPr>
      <t xml:space="preserve"> </t>
    </r>
  </si>
  <si>
    <r>
      <t>Elementary and Secondary Schools</t>
    </r>
    <r>
      <rPr>
        <vertAlign val="superscript"/>
        <sz val="11"/>
        <color theme="1"/>
        <rFont val="Calibri"/>
        <family val="2"/>
        <scheme val="minor"/>
      </rPr>
      <t>T</t>
    </r>
    <r>
      <rPr>
        <sz val="11"/>
        <color theme="1"/>
        <rFont val="Calibri"/>
        <family val="2"/>
        <scheme val="minor"/>
      </rPr>
      <t xml:space="preserve"> </t>
    </r>
  </si>
  <si>
    <t xml:space="preserve">Elementary and Secondary Schools </t>
  </si>
  <si>
    <r>
      <t>Junior Colleges</t>
    </r>
    <r>
      <rPr>
        <vertAlign val="superscript"/>
        <sz val="11"/>
        <color theme="1"/>
        <rFont val="Calibri"/>
        <family val="2"/>
        <scheme val="minor"/>
      </rPr>
      <t>T</t>
    </r>
    <r>
      <rPr>
        <sz val="11"/>
        <color theme="1"/>
        <rFont val="Calibri"/>
        <family val="2"/>
        <scheme val="minor"/>
      </rPr>
      <t xml:space="preserve"> </t>
    </r>
  </si>
  <si>
    <t xml:space="preserve">Junior Colleges </t>
  </si>
  <si>
    <r>
      <t>Colleges, Universities, and Professional Schools</t>
    </r>
    <r>
      <rPr>
        <vertAlign val="superscript"/>
        <sz val="11"/>
        <color theme="1"/>
        <rFont val="Calibri"/>
        <family val="2"/>
        <scheme val="minor"/>
      </rPr>
      <t>T</t>
    </r>
    <r>
      <rPr>
        <sz val="11"/>
        <color theme="1"/>
        <rFont val="Calibri"/>
        <family val="2"/>
        <scheme val="minor"/>
      </rPr>
      <t xml:space="preserve"> </t>
    </r>
  </si>
  <si>
    <t xml:space="preserve">Colleges, Universities, and Professional Schools </t>
  </si>
  <si>
    <r>
      <t>Business Schools and Computer and Management Training</t>
    </r>
    <r>
      <rPr>
        <vertAlign val="superscript"/>
        <sz val="11"/>
        <color theme="1"/>
        <rFont val="Calibri"/>
        <family val="2"/>
        <scheme val="minor"/>
      </rPr>
      <t>T</t>
    </r>
    <r>
      <rPr>
        <sz val="11"/>
        <color theme="1"/>
        <rFont val="Calibri"/>
        <family val="2"/>
        <scheme val="minor"/>
      </rPr>
      <t xml:space="preserve"> </t>
    </r>
  </si>
  <si>
    <r>
      <t>Business and Secretarial Schools</t>
    </r>
    <r>
      <rPr>
        <vertAlign val="superscript"/>
        <sz val="11"/>
        <color theme="1"/>
        <rFont val="Calibri"/>
        <family val="2"/>
        <scheme val="minor"/>
      </rPr>
      <t>T</t>
    </r>
    <r>
      <rPr>
        <sz val="11"/>
        <color theme="1"/>
        <rFont val="Calibri"/>
        <family val="2"/>
        <scheme val="minor"/>
      </rPr>
      <t xml:space="preserve"> </t>
    </r>
  </si>
  <si>
    <t xml:space="preserve">Business and Secretarial Schools </t>
  </si>
  <si>
    <r>
      <t>Computer Training</t>
    </r>
    <r>
      <rPr>
        <vertAlign val="superscript"/>
        <sz val="11"/>
        <color theme="1"/>
        <rFont val="Calibri"/>
        <family val="2"/>
        <scheme val="minor"/>
      </rPr>
      <t>T</t>
    </r>
    <r>
      <rPr>
        <sz val="11"/>
        <color theme="1"/>
        <rFont val="Calibri"/>
        <family val="2"/>
        <scheme val="minor"/>
      </rPr>
      <t xml:space="preserve"> </t>
    </r>
  </si>
  <si>
    <t xml:space="preserve">Computer Training </t>
  </si>
  <si>
    <r>
      <t>Professional and Management Development Training</t>
    </r>
    <r>
      <rPr>
        <vertAlign val="superscript"/>
        <sz val="11"/>
        <color theme="1"/>
        <rFont val="Calibri"/>
        <family val="2"/>
        <scheme val="minor"/>
      </rPr>
      <t>T</t>
    </r>
    <r>
      <rPr>
        <sz val="11"/>
        <color theme="1"/>
        <rFont val="Calibri"/>
        <family val="2"/>
        <scheme val="minor"/>
      </rPr>
      <t xml:space="preserve"> </t>
    </r>
  </si>
  <si>
    <t xml:space="preserve">Professional and Management Development Training </t>
  </si>
  <si>
    <r>
      <t>Technical and Trade Schools</t>
    </r>
    <r>
      <rPr>
        <vertAlign val="superscript"/>
        <sz val="11"/>
        <color theme="1"/>
        <rFont val="Calibri"/>
        <family val="2"/>
        <scheme val="minor"/>
      </rPr>
      <t>T</t>
    </r>
    <r>
      <rPr>
        <sz val="11"/>
        <color theme="1"/>
        <rFont val="Calibri"/>
        <family val="2"/>
        <scheme val="minor"/>
      </rPr>
      <t xml:space="preserve"> </t>
    </r>
  </si>
  <si>
    <t xml:space="preserve">Cosmetology and Barber Schools </t>
  </si>
  <si>
    <t xml:space="preserve">Flight Training </t>
  </si>
  <si>
    <t xml:space="preserve">Apprenticeship Training </t>
  </si>
  <si>
    <t xml:space="preserve">Other Technical and Trade Schools </t>
  </si>
  <si>
    <r>
      <t>Other Schools and Instruction</t>
    </r>
    <r>
      <rPr>
        <vertAlign val="superscript"/>
        <sz val="11"/>
        <color theme="1"/>
        <rFont val="Calibri"/>
        <family val="2"/>
        <scheme val="minor"/>
      </rPr>
      <t>T</t>
    </r>
    <r>
      <rPr>
        <sz val="11"/>
        <color theme="1"/>
        <rFont val="Calibri"/>
        <family val="2"/>
        <scheme val="minor"/>
      </rPr>
      <t xml:space="preserve"> </t>
    </r>
  </si>
  <si>
    <r>
      <t>Fine Arts Schools</t>
    </r>
    <r>
      <rPr>
        <vertAlign val="superscript"/>
        <sz val="11"/>
        <color theme="1"/>
        <rFont val="Calibri"/>
        <family val="2"/>
        <scheme val="minor"/>
      </rPr>
      <t>T</t>
    </r>
    <r>
      <rPr>
        <sz val="11"/>
        <color theme="1"/>
        <rFont val="Calibri"/>
        <family val="2"/>
        <scheme val="minor"/>
      </rPr>
      <t xml:space="preserve"> </t>
    </r>
  </si>
  <si>
    <t xml:space="preserve">Fine Arts Schools </t>
  </si>
  <si>
    <r>
      <t>Sports and Recreation Instruction</t>
    </r>
    <r>
      <rPr>
        <vertAlign val="superscript"/>
        <sz val="11"/>
        <color theme="1"/>
        <rFont val="Calibri"/>
        <family val="2"/>
        <scheme val="minor"/>
      </rPr>
      <t>T</t>
    </r>
    <r>
      <rPr>
        <sz val="11"/>
        <color theme="1"/>
        <rFont val="Calibri"/>
        <family val="2"/>
        <scheme val="minor"/>
      </rPr>
      <t xml:space="preserve"> </t>
    </r>
  </si>
  <si>
    <t xml:space="preserve">Sports and Recreation Instruction </t>
  </si>
  <si>
    <r>
      <t>Language Schools</t>
    </r>
    <r>
      <rPr>
        <vertAlign val="superscript"/>
        <sz val="11"/>
        <color theme="1"/>
        <rFont val="Calibri"/>
        <family val="2"/>
        <scheme val="minor"/>
      </rPr>
      <t>T</t>
    </r>
    <r>
      <rPr>
        <sz val="11"/>
        <color theme="1"/>
        <rFont val="Calibri"/>
        <family val="2"/>
        <scheme val="minor"/>
      </rPr>
      <t xml:space="preserve"> </t>
    </r>
  </si>
  <si>
    <t xml:space="preserve">Language Schools </t>
  </si>
  <si>
    <r>
      <t>All Other Schools and Instruction</t>
    </r>
    <r>
      <rPr>
        <vertAlign val="superscript"/>
        <sz val="11"/>
        <color theme="1"/>
        <rFont val="Calibri"/>
        <family val="2"/>
        <scheme val="minor"/>
      </rPr>
      <t>T</t>
    </r>
    <r>
      <rPr>
        <sz val="11"/>
        <color theme="1"/>
        <rFont val="Calibri"/>
        <family val="2"/>
        <scheme val="minor"/>
      </rPr>
      <t xml:space="preserve"> </t>
    </r>
  </si>
  <si>
    <t xml:space="preserve">Exam Preparation and Tutoring </t>
  </si>
  <si>
    <t xml:space="preserve">Automobile Driving Schools </t>
  </si>
  <si>
    <t xml:space="preserve">All Other Miscellaneous Schools and Instruction </t>
  </si>
  <si>
    <r>
      <t>Educational Support Services</t>
    </r>
    <r>
      <rPr>
        <vertAlign val="superscript"/>
        <sz val="11"/>
        <color theme="1"/>
        <rFont val="Calibri"/>
        <family val="2"/>
        <scheme val="minor"/>
      </rPr>
      <t>T</t>
    </r>
    <r>
      <rPr>
        <sz val="11"/>
        <color theme="1"/>
        <rFont val="Calibri"/>
        <family val="2"/>
        <scheme val="minor"/>
      </rPr>
      <t xml:space="preserve"> </t>
    </r>
  </si>
  <si>
    <r>
      <t>Health Care and Social Assistance</t>
    </r>
    <r>
      <rPr>
        <vertAlign val="superscript"/>
        <sz val="11"/>
        <color theme="1"/>
        <rFont val="Calibri"/>
        <family val="2"/>
        <scheme val="minor"/>
      </rPr>
      <t>T</t>
    </r>
  </si>
  <si>
    <r>
      <t>Ambulatory Health Care Services</t>
    </r>
    <r>
      <rPr>
        <vertAlign val="superscript"/>
        <sz val="11"/>
        <color theme="1"/>
        <rFont val="Calibri"/>
        <family val="2"/>
        <scheme val="minor"/>
      </rPr>
      <t>T</t>
    </r>
    <r>
      <rPr>
        <sz val="11"/>
        <color theme="1"/>
        <rFont val="Calibri"/>
        <family val="2"/>
        <scheme val="minor"/>
      </rPr>
      <t xml:space="preserve"> </t>
    </r>
  </si>
  <si>
    <r>
      <t>Offices of Physicians</t>
    </r>
    <r>
      <rPr>
        <vertAlign val="superscript"/>
        <sz val="11"/>
        <color theme="1"/>
        <rFont val="Calibri"/>
        <family val="2"/>
        <scheme val="minor"/>
      </rPr>
      <t>T</t>
    </r>
    <r>
      <rPr>
        <sz val="11"/>
        <color theme="1"/>
        <rFont val="Calibri"/>
        <family val="2"/>
        <scheme val="minor"/>
      </rPr>
      <t xml:space="preserve"> </t>
    </r>
  </si>
  <si>
    <t xml:space="preserve">Offices of Physicians (except Mental Health Specialists) </t>
  </si>
  <si>
    <t xml:space="preserve">Offices of Physicians, Mental Health Specialists </t>
  </si>
  <si>
    <r>
      <t>Offices of Dentists</t>
    </r>
    <r>
      <rPr>
        <vertAlign val="superscript"/>
        <sz val="11"/>
        <color theme="1"/>
        <rFont val="Calibri"/>
        <family val="2"/>
        <scheme val="minor"/>
      </rPr>
      <t>T</t>
    </r>
    <r>
      <rPr>
        <sz val="11"/>
        <color theme="1"/>
        <rFont val="Calibri"/>
        <family val="2"/>
        <scheme val="minor"/>
      </rPr>
      <t xml:space="preserve"> </t>
    </r>
  </si>
  <si>
    <t xml:space="preserve">Offices of Dentists </t>
  </si>
  <si>
    <r>
      <t>Offices of Other Health Practitioners</t>
    </r>
    <r>
      <rPr>
        <vertAlign val="superscript"/>
        <sz val="11"/>
        <color theme="1"/>
        <rFont val="Calibri"/>
        <family val="2"/>
        <scheme val="minor"/>
      </rPr>
      <t>T</t>
    </r>
    <r>
      <rPr>
        <sz val="11"/>
        <color theme="1"/>
        <rFont val="Calibri"/>
        <family val="2"/>
        <scheme val="minor"/>
      </rPr>
      <t xml:space="preserve"> </t>
    </r>
  </si>
  <si>
    <r>
      <t>Offices of Chiropractors</t>
    </r>
    <r>
      <rPr>
        <vertAlign val="superscript"/>
        <sz val="11"/>
        <color theme="1"/>
        <rFont val="Calibri"/>
        <family val="2"/>
        <scheme val="minor"/>
      </rPr>
      <t>T</t>
    </r>
    <r>
      <rPr>
        <sz val="11"/>
        <color theme="1"/>
        <rFont val="Calibri"/>
        <family val="2"/>
        <scheme val="minor"/>
      </rPr>
      <t xml:space="preserve"> </t>
    </r>
  </si>
  <si>
    <t xml:space="preserve">Offices of Chiropractors </t>
  </si>
  <si>
    <r>
      <t>Offices of Optometrists</t>
    </r>
    <r>
      <rPr>
        <vertAlign val="superscript"/>
        <sz val="11"/>
        <color theme="1"/>
        <rFont val="Calibri"/>
        <family val="2"/>
        <scheme val="minor"/>
      </rPr>
      <t>T</t>
    </r>
    <r>
      <rPr>
        <sz val="11"/>
        <color theme="1"/>
        <rFont val="Calibri"/>
        <family val="2"/>
        <scheme val="minor"/>
      </rPr>
      <t xml:space="preserve"> </t>
    </r>
  </si>
  <si>
    <r>
      <t>Offices of Mental Health Practitioners (except Physicians)</t>
    </r>
    <r>
      <rPr>
        <vertAlign val="superscript"/>
        <sz val="11"/>
        <color theme="1"/>
        <rFont val="Calibri"/>
        <family val="2"/>
        <scheme val="minor"/>
      </rPr>
      <t>T</t>
    </r>
    <r>
      <rPr>
        <sz val="11"/>
        <color theme="1"/>
        <rFont val="Calibri"/>
        <family val="2"/>
        <scheme val="minor"/>
      </rPr>
      <t xml:space="preserve"> </t>
    </r>
  </si>
  <si>
    <t xml:space="preserve">Offices of Mental Health Practitioners (except Physicians) </t>
  </si>
  <si>
    <r>
      <t>Offices of Physical, Occupational and Speech Therapists, and Audiologists</t>
    </r>
    <r>
      <rPr>
        <vertAlign val="superscript"/>
        <sz val="11"/>
        <color theme="1"/>
        <rFont val="Calibri"/>
        <family val="2"/>
        <scheme val="minor"/>
      </rPr>
      <t>T</t>
    </r>
    <r>
      <rPr>
        <sz val="11"/>
        <color theme="1"/>
        <rFont val="Calibri"/>
        <family val="2"/>
        <scheme val="minor"/>
      </rPr>
      <t xml:space="preserve"> </t>
    </r>
  </si>
  <si>
    <t xml:space="preserve">Offices of Physical, Occupational and Speech Therapists, and Audiologists </t>
  </si>
  <si>
    <r>
      <t>Offices of All Other Health Practitioners</t>
    </r>
    <r>
      <rPr>
        <vertAlign val="superscript"/>
        <sz val="11"/>
        <color theme="1"/>
        <rFont val="Calibri"/>
        <family val="2"/>
        <scheme val="minor"/>
      </rPr>
      <t>T</t>
    </r>
    <r>
      <rPr>
        <sz val="11"/>
        <color theme="1"/>
        <rFont val="Calibri"/>
        <family val="2"/>
        <scheme val="minor"/>
      </rPr>
      <t xml:space="preserve"> </t>
    </r>
  </si>
  <si>
    <t xml:space="preserve">Offices of Podiatrists </t>
  </si>
  <si>
    <t xml:space="preserve">Offices of All Other Miscellaneous Health Practitioners </t>
  </si>
  <si>
    <r>
      <t>Outpatient Care Centers</t>
    </r>
    <r>
      <rPr>
        <vertAlign val="superscript"/>
        <sz val="11"/>
        <color theme="1"/>
        <rFont val="Calibri"/>
        <family val="2"/>
        <scheme val="minor"/>
      </rPr>
      <t>T</t>
    </r>
    <r>
      <rPr>
        <sz val="11"/>
        <color theme="1"/>
        <rFont val="Calibri"/>
        <family val="2"/>
        <scheme val="minor"/>
      </rPr>
      <t xml:space="preserve"> </t>
    </r>
  </si>
  <si>
    <r>
      <t>Family Planning Centers</t>
    </r>
    <r>
      <rPr>
        <vertAlign val="superscript"/>
        <sz val="11"/>
        <color theme="1"/>
        <rFont val="Calibri"/>
        <family val="2"/>
        <scheme val="minor"/>
      </rPr>
      <t>T</t>
    </r>
    <r>
      <rPr>
        <sz val="11"/>
        <color theme="1"/>
        <rFont val="Calibri"/>
        <family val="2"/>
        <scheme val="minor"/>
      </rPr>
      <t xml:space="preserve"> </t>
    </r>
  </si>
  <si>
    <t xml:space="preserve">Family Planning Centers </t>
  </si>
  <si>
    <r>
      <t>Outpatient Mental Health and Substance Abuse Centers</t>
    </r>
    <r>
      <rPr>
        <vertAlign val="superscript"/>
        <sz val="11"/>
        <color theme="1"/>
        <rFont val="Calibri"/>
        <family val="2"/>
        <scheme val="minor"/>
      </rPr>
      <t>T</t>
    </r>
    <r>
      <rPr>
        <sz val="11"/>
        <color theme="1"/>
        <rFont val="Calibri"/>
        <family val="2"/>
        <scheme val="minor"/>
      </rPr>
      <t xml:space="preserve"> </t>
    </r>
  </si>
  <si>
    <t xml:space="preserve">Outpatient Mental Health and Substance Abuse Centers </t>
  </si>
  <si>
    <r>
      <t>Other Outpatient Care Centers</t>
    </r>
    <r>
      <rPr>
        <vertAlign val="superscript"/>
        <sz val="11"/>
        <color theme="1"/>
        <rFont val="Calibri"/>
        <family val="2"/>
        <scheme val="minor"/>
      </rPr>
      <t>T</t>
    </r>
    <r>
      <rPr>
        <sz val="11"/>
        <color theme="1"/>
        <rFont val="Calibri"/>
        <family val="2"/>
        <scheme val="minor"/>
      </rPr>
      <t xml:space="preserve"> </t>
    </r>
  </si>
  <si>
    <t xml:space="preserve">HMO Medical Centers </t>
  </si>
  <si>
    <t xml:space="preserve">Kidney Dialysis Centers </t>
  </si>
  <si>
    <t xml:space="preserve">Freestanding Ambulatory Surgical and Emergency Centers </t>
  </si>
  <si>
    <t xml:space="preserve">All Other Outpatient Care Centers </t>
  </si>
  <si>
    <r>
      <t>Medical and Diagnostic Laboratories</t>
    </r>
    <r>
      <rPr>
        <vertAlign val="superscript"/>
        <sz val="11"/>
        <color theme="1"/>
        <rFont val="Calibri"/>
        <family val="2"/>
        <scheme val="minor"/>
      </rPr>
      <t>T</t>
    </r>
    <r>
      <rPr>
        <sz val="11"/>
        <color theme="1"/>
        <rFont val="Calibri"/>
        <family val="2"/>
        <scheme val="minor"/>
      </rPr>
      <t xml:space="preserve"> </t>
    </r>
  </si>
  <si>
    <t xml:space="preserve">Medical Laboratories </t>
  </si>
  <si>
    <t xml:space="preserve">Diagnostic Imaging Centers </t>
  </si>
  <si>
    <r>
      <t>Home Health Care Services</t>
    </r>
    <r>
      <rPr>
        <vertAlign val="superscript"/>
        <sz val="11"/>
        <color theme="1"/>
        <rFont val="Calibri"/>
        <family val="2"/>
        <scheme val="minor"/>
      </rPr>
      <t>T</t>
    </r>
    <r>
      <rPr>
        <sz val="11"/>
        <color theme="1"/>
        <rFont val="Calibri"/>
        <family val="2"/>
        <scheme val="minor"/>
      </rPr>
      <t xml:space="preserve"> </t>
    </r>
  </si>
  <si>
    <r>
      <t>Other Ambulatory Health Care Services</t>
    </r>
    <r>
      <rPr>
        <vertAlign val="superscript"/>
        <sz val="11"/>
        <color theme="1"/>
        <rFont val="Calibri"/>
        <family val="2"/>
        <scheme val="minor"/>
      </rPr>
      <t>T</t>
    </r>
    <r>
      <rPr>
        <sz val="11"/>
        <color theme="1"/>
        <rFont val="Calibri"/>
        <family val="2"/>
        <scheme val="minor"/>
      </rPr>
      <t xml:space="preserve"> </t>
    </r>
  </si>
  <si>
    <r>
      <t>Ambulance Services</t>
    </r>
    <r>
      <rPr>
        <vertAlign val="superscript"/>
        <sz val="11"/>
        <color theme="1"/>
        <rFont val="Calibri"/>
        <family val="2"/>
        <scheme val="minor"/>
      </rPr>
      <t>T</t>
    </r>
    <r>
      <rPr>
        <sz val="11"/>
        <color theme="1"/>
        <rFont val="Calibri"/>
        <family val="2"/>
        <scheme val="minor"/>
      </rPr>
      <t xml:space="preserve"> </t>
    </r>
  </si>
  <si>
    <t xml:space="preserve">Ambulance Services </t>
  </si>
  <si>
    <r>
      <t>All Other Ambulatory Health Care Services</t>
    </r>
    <r>
      <rPr>
        <vertAlign val="superscript"/>
        <sz val="11"/>
        <color theme="1"/>
        <rFont val="Calibri"/>
        <family val="2"/>
        <scheme val="minor"/>
      </rPr>
      <t>T</t>
    </r>
    <r>
      <rPr>
        <sz val="11"/>
        <color theme="1"/>
        <rFont val="Calibri"/>
        <family val="2"/>
        <scheme val="minor"/>
      </rPr>
      <t xml:space="preserve"> </t>
    </r>
  </si>
  <si>
    <t xml:space="preserve">Blood and Organ Banks </t>
  </si>
  <si>
    <t xml:space="preserve">All Other Miscellaneous Ambulatory Health Care Services </t>
  </si>
  <si>
    <r>
      <t>Hospitals</t>
    </r>
    <r>
      <rPr>
        <vertAlign val="superscript"/>
        <sz val="11"/>
        <color theme="1"/>
        <rFont val="Calibri"/>
        <family val="2"/>
        <scheme val="minor"/>
      </rPr>
      <t>T</t>
    </r>
    <r>
      <rPr>
        <sz val="11"/>
        <color theme="1"/>
        <rFont val="Calibri"/>
        <family val="2"/>
        <scheme val="minor"/>
      </rPr>
      <t xml:space="preserve"> </t>
    </r>
  </si>
  <si>
    <r>
      <t>General Medical and Surgical Hospitals</t>
    </r>
    <r>
      <rPr>
        <vertAlign val="superscript"/>
        <sz val="11"/>
        <color theme="1"/>
        <rFont val="Calibri"/>
        <family val="2"/>
        <scheme val="minor"/>
      </rPr>
      <t>T</t>
    </r>
    <r>
      <rPr>
        <sz val="11"/>
        <color theme="1"/>
        <rFont val="Calibri"/>
        <family val="2"/>
        <scheme val="minor"/>
      </rPr>
      <t xml:space="preserve"> </t>
    </r>
  </si>
  <si>
    <t xml:space="preserve">General Medical and Surgical Hospitals </t>
  </si>
  <si>
    <r>
      <t>Psychiatric and Substance Abuse Hospitals</t>
    </r>
    <r>
      <rPr>
        <vertAlign val="superscript"/>
        <sz val="11"/>
        <color theme="1"/>
        <rFont val="Calibri"/>
        <family val="2"/>
        <scheme val="minor"/>
      </rPr>
      <t>T</t>
    </r>
    <r>
      <rPr>
        <sz val="11"/>
        <color theme="1"/>
        <rFont val="Calibri"/>
        <family val="2"/>
        <scheme val="minor"/>
      </rPr>
      <t xml:space="preserve"> </t>
    </r>
  </si>
  <si>
    <t xml:space="preserve">Psychiatric and Substance Abuse Hospitals </t>
  </si>
  <si>
    <r>
      <t>Specialty (except Psychiatric and Substance Abuse) Hospitals</t>
    </r>
    <r>
      <rPr>
        <vertAlign val="superscript"/>
        <sz val="11"/>
        <color theme="1"/>
        <rFont val="Calibri"/>
        <family val="2"/>
        <scheme val="minor"/>
      </rPr>
      <t>T</t>
    </r>
    <r>
      <rPr>
        <sz val="11"/>
        <color theme="1"/>
        <rFont val="Calibri"/>
        <family val="2"/>
        <scheme val="minor"/>
      </rPr>
      <t xml:space="preserve"> </t>
    </r>
  </si>
  <si>
    <t xml:space="preserve">Specialty (except Psychiatric and Substance Abuse) Hospitals </t>
  </si>
  <si>
    <r>
      <t>Nursing and Residential Care Facilities</t>
    </r>
    <r>
      <rPr>
        <vertAlign val="superscript"/>
        <sz val="11"/>
        <color theme="1"/>
        <rFont val="Calibri"/>
        <family val="2"/>
        <scheme val="minor"/>
      </rPr>
      <t>T</t>
    </r>
    <r>
      <rPr>
        <sz val="11"/>
        <color theme="1"/>
        <rFont val="Calibri"/>
        <family val="2"/>
        <scheme val="minor"/>
      </rPr>
      <t xml:space="preserve"> </t>
    </r>
  </si>
  <si>
    <r>
      <t>Nursing Care Facilities (Skilled Nursing Facilities)</t>
    </r>
    <r>
      <rPr>
        <vertAlign val="superscript"/>
        <sz val="11"/>
        <color theme="1"/>
        <rFont val="Calibri"/>
        <family val="2"/>
        <scheme val="minor"/>
      </rPr>
      <t>T</t>
    </r>
    <r>
      <rPr>
        <sz val="11"/>
        <color theme="1"/>
        <rFont val="Calibri"/>
        <family val="2"/>
        <scheme val="minor"/>
      </rPr>
      <t xml:space="preserve"> </t>
    </r>
  </si>
  <si>
    <t xml:space="preserve">Nursing Care Facilities (Skilled Nursing Facilities) </t>
  </si>
  <si>
    <r>
      <t>Residential Intellectual and Developmental Disability, Mental Health, and Substance Abuse Facilities</t>
    </r>
    <r>
      <rPr>
        <vertAlign val="superscript"/>
        <sz val="11"/>
        <color theme="1"/>
        <rFont val="Calibri"/>
        <family val="2"/>
        <scheme val="minor"/>
      </rPr>
      <t>T</t>
    </r>
  </si>
  <si>
    <r>
      <t>Residential Intellectual and Developmental Disability Facilities</t>
    </r>
    <r>
      <rPr>
        <vertAlign val="superscript"/>
        <sz val="11"/>
        <color theme="1"/>
        <rFont val="Calibri"/>
        <family val="2"/>
        <scheme val="minor"/>
      </rPr>
      <t>T</t>
    </r>
    <r>
      <rPr>
        <sz val="11"/>
        <color theme="1"/>
        <rFont val="Calibri"/>
        <family val="2"/>
        <scheme val="minor"/>
      </rPr>
      <t xml:space="preserve"> </t>
    </r>
  </si>
  <si>
    <t xml:space="preserve">Residential Intellectual and Developmental Disability Facilities </t>
  </si>
  <si>
    <r>
      <t>Residential Mental Health and Substance Abuse Facilities</t>
    </r>
    <r>
      <rPr>
        <vertAlign val="superscript"/>
        <sz val="11"/>
        <color theme="1"/>
        <rFont val="Calibri"/>
        <family val="2"/>
        <scheme val="minor"/>
      </rPr>
      <t>T</t>
    </r>
    <r>
      <rPr>
        <sz val="11"/>
        <color theme="1"/>
        <rFont val="Calibri"/>
        <family val="2"/>
        <scheme val="minor"/>
      </rPr>
      <t xml:space="preserve"> </t>
    </r>
  </si>
  <si>
    <t xml:space="preserve">Residential Mental Health and Substance Abuse Facilities </t>
  </si>
  <si>
    <r>
      <t>Continuing Care Retirement Communities and Assisted Living Facilities for the Elderly</t>
    </r>
    <r>
      <rPr>
        <vertAlign val="superscript"/>
        <sz val="11"/>
        <color theme="1"/>
        <rFont val="Calibri"/>
        <family val="2"/>
        <scheme val="minor"/>
      </rPr>
      <t>T</t>
    </r>
    <r>
      <rPr>
        <sz val="11"/>
        <color theme="1"/>
        <rFont val="Calibri"/>
        <family val="2"/>
        <scheme val="minor"/>
      </rPr>
      <t xml:space="preserve"> </t>
    </r>
  </si>
  <si>
    <t xml:space="preserve">Continuing Care Retirement Communities </t>
  </si>
  <si>
    <t xml:space="preserve">Assisted Living Facilities for the Elderly </t>
  </si>
  <si>
    <r>
      <t>Other Residential Care Facilities</t>
    </r>
    <r>
      <rPr>
        <vertAlign val="superscript"/>
        <sz val="11"/>
        <color theme="1"/>
        <rFont val="Calibri"/>
        <family val="2"/>
        <scheme val="minor"/>
      </rPr>
      <t>T</t>
    </r>
    <r>
      <rPr>
        <sz val="11"/>
        <color theme="1"/>
        <rFont val="Calibri"/>
        <family val="2"/>
        <scheme val="minor"/>
      </rPr>
      <t xml:space="preserve"> </t>
    </r>
  </si>
  <si>
    <t xml:space="preserve">Other Residential Care Facilities </t>
  </si>
  <si>
    <r>
      <t>Social Assistance</t>
    </r>
    <r>
      <rPr>
        <vertAlign val="superscript"/>
        <sz val="11"/>
        <color theme="1"/>
        <rFont val="Calibri"/>
        <family val="2"/>
        <scheme val="minor"/>
      </rPr>
      <t>T</t>
    </r>
    <r>
      <rPr>
        <sz val="11"/>
        <color theme="1"/>
        <rFont val="Calibri"/>
        <family val="2"/>
        <scheme val="minor"/>
      </rPr>
      <t xml:space="preserve"> </t>
    </r>
  </si>
  <si>
    <r>
      <t>Individual and Family Services</t>
    </r>
    <r>
      <rPr>
        <vertAlign val="superscript"/>
        <sz val="11"/>
        <color theme="1"/>
        <rFont val="Calibri"/>
        <family val="2"/>
        <scheme val="minor"/>
      </rPr>
      <t>T</t>
    </r>
    <r>
      <rPr>
        <sz val="11"/>
        <color theme="1"/>
        <rFont val="Calibri"/>
        <family val="2"/>
        <scheme val="minor"/>
      </rPr>
      <t xml:space="preserve"> </t>
    </r>
  </si>
  <si>
    <r>
      <t>Child and Youth Services</t>
    </r>
    <r>
      <rPr>
        <vertAlign val="superscript"/>
        <sz val="11"/>
        <color theme="1"/>
        <rFont val="Calibri"/>
        <family val="2"/>
        <scheme val="minor"/>
      </rPr>
      <t>T</t>
    </r>
    <r>
      <rPr>
        <sz val="11"/>
        <color theme="1"/>
        <rFont val="Calibri"/>
        <family val="2"/>
        <scheme val="minor"/>
      </rPr>
      <t xml:space="preserve"> </t>
    </r>
  </si>
  <si>
    <t xml:space="preserve">Child and Youth Services </t>
  </si>
  <si>
    <r>
      <t>Services for the Elderly and Persons with Disabilities</t>
    </r>
    <r>
      <rPr>
        <vertAlign val="superscript"/>
        <sz val="11"/>
        <color theme="1"/>
        <rFont val="Calibri"/>
        <family val="2"/>
        <scheme val="minor"/>
      </rPr>
      <t>T</t>
    </r>
    <r>
      <rPr>
        <sz val="11"/>
        <color theme="1"/>
        <rFont val="Calibri"/>
        <family val="2"/>
        <scheme val="minor"/>
      </rPr>
      <t xml:space="preserve"> </t>
    </r>
  </si>
  <si>
    <t xml:space="preserve">Services for the Elderly and Persons with Disabilities </t>
  </si>
  <si>
    <r>
      <t>Other Individual and Family Services</t>
    </r>
    <r>
      <rPr>
        <vertAlign val="superscript"/>
        <sz val="11"/>
        <color theme="1"/>
        <rFont val="Calibri"/>
        <family val="2"/>
        <scheme val="minor"/>
      </rPr>
      <t>T</t>
    </r>
    <r>
      <rPr>
        <sz val="11"/>
        <color theme="1"/>
        <rFont val="Calibri"/>
        <family val="2"/>
        <scheme val="minor"/>
      </rPr>
      <t xml:space="preserve"> </t>
    </r>
  </si>
  <si>
    <t xml:space="preserve">Other Individual and Family Services </t>
  </si>
  <si>
    <r>
      <t>Community Food and Housing, and Emergency and Other Relief Services</t>
    </r>
    <r>
      <rPr>
        <vertAlign val="superscript"/>
        <sz val="11"/>
        <color theme="1"/>
        <rFont val="Calibri"/>
        <family val="2"/>
        <scheme val="minor"/>
      </rPr>
      <t>T</t>
    </r>
    <r>
      <rPr>
        <sz val="11"/>
        <color theme="1"/>
        <rFont val="Calibri"/>
        <family val="2"/>
        <scheme val="minor"/>
      </rPr>
      <t xml:space="preserve"> </t>
    </r>
  </si>
  <si>
    <r>
      <t>Community Food Services</t>
    </r>
    <r>
      <rPr>
        <vertAlign val="superscript"/>
        <sz val="11"/>
        <color theme="1"/>
        <rFont val="Calibri"/>
        <family val="2"/>
        <scheme val="minor"/>
      </rPr>
      <t>T</t>
    </r>
    <r>
      <rPr>
        <sz val="11"/>
        <color theme="1"/>
        <rFont val="Calibri"/>
        <family val="2"/>
        <scheme val="minor"/>
      </rPr>
      <t xml:space="preserve"> </t>
    </r>
  </si>
  <si>
    <t xml:space="preserve">Community Food Services </t>
  </si>
  <si>
    <r>
      <t>Community Housing Services</t>
    </r>
    <r>
      <rPr>
        <vertAlign val="superscript"/>
        <sz val="11"/>
        <color theme="1"/>
        <rFont val="Calibri"/>
        <family val="2"/>
        <scheme val="minor"/>
      </rPr>
      <t>T</t>
    </r>
    <r>
      <rPr>
        <sz val="11"/>
        <color theme="1"/>
        <rFont val="Calibri"/>
        <family val="2"/>
        <scheme val="minor"/>
      </rPr>
      <t xml:space="preserve"> </t>
    </r>
  </si>
  <si>
    <t xml:space="preserve">Temporary Shelters </t>
  </si>
  <si>
    <t xml:space="preserve">Other Community Housing Services </t>
  </si>
  <si>
    <r>
      <t>Emergency and Other Relief Services</t>
    </r>
    <r>
      <rPr>
        <vertAlign val="superscript"/>
        <sz val="11"/>
        <color theme="1"/>
        <rFont val="Calibri"/>
        <family val="2"/>
        <scheme val="minor"/>
      </rPr>
      <t>T</t>
    </r>
    <r>
      <rPr>
        <sz val="11"/>
        <color theme="1"/>
        <rFont val="Calibri"/>
        <family val="2"/>
        <scheme val="minor"/>
      </rPr>
      <t xml:space="preserve"> </t>
    </r>
  </si>
  <si>
    <t xml:space="preserve">Emergency and Other Relief Services </t>
  </si>
  <si>
    <r>
      <t>Vocational Rehabilitation Services</t>
    </r>
    <r>
      <rPr>
        <vertAlign val="superscript"/>
        <sz val="11"/>
        <color theme="1"/>
        <rFont val="Calibri"/>
        <family val="2"/>
        <scheme val="minor"/>
      </rPr>
      <t>T</t>
    </r>
    <r>
      <rPr>
        <sz val="11"/>
        <color theme="1"/>
        <rFont val="Calibri"/>
        <family val="2"/>
        <scheme val="minor"/>
      </rPr>
      <t xml:space="preserve"> </t>
    </r>
  </si>
  <si>
    <t xml:space="preserve">Vocational Rehabilitation Services </t>
  </si>
  <si>
    <r>
      <t>Child Day Care Services</t>
    </r>
    <r>
      <rPr>
        <vertAlign val="superscript"/>
        <sz val="11"/>
        <color theme="1"/>
        <rFont val="Calibri"/>
        <family val="2"/>
        <scheme val="minor"/>
      </rPr>
      <t>T</t>
    </r>
    <r>
      <rPr>
        <sz val="11"/>
        <color theme="1"/>
        <rFont val="Calibri"/>
        <family val="2"/>
        <scheme val="minor"/>
      </rPr>
      <t xml:space="preserve"> </t>
    </r>
  </si>
  <si>
    <t xml:space="preserve">Child Day Care Services </t>
  </si>
  <si>
    <r>
      <t>Arts, Entertainment, and Recreation</t>
    </r>
    <r>
      <rPr>
        <vertAlign val="superscript"/>
        <sz val="11"/>
        <color theme="1"/>
        <rFont val="Calibri"/>
        <family val="2"/>
        <scheme val="minor"/>
      </rPr>
      <t>T</t>
    </r>
  </si>
  <si>
    <r>
      <t>Performing Arts, Spectator Sports, and Related Industries</t>
    </r>
    <r>
      <rPr>
        <vertAlign val="superscript"/>
        <sz val="11"/>
        <color theme="1"/>
        <rFont val="Calibri"/>
        <family val="2"/>
        <scheme val="minor"/>
      </rPr>
      <t>T</t>
    </r>
    <r>
      <rPr>
        <sz val="11"/>
        <color theme="1"/>
        <rFont val="Calibri"/>
        <family val="2"/>
        <scheme val="minor"/>
      </rPr>
      <t xml:space="preserve"> </t>
    </r>
  </si>
  <si>
    <r>
      <t>Performing Arts Companies</t>
    </r>
    <r>
      <rPr>
        <vertAlign val="superscript"/>
        <sz val="11"/>
        <color theme="1"/>
        <rFont val="Calibri"/>
        <family val="2"/>
        <scheme val="minor"/>
      </rPr>
      <t>T</t>
    </r>
    <r>
      <rPr>
        <sz val="11"/>
        <color theme="1"/>
        <rFont val="Calibri"/>
        <family val="2"/>
        <scheme val="minor"/>
      </rPr>
      <t xml:space="preserve"> </t>
    </r>
  </si>
  <si>
    <r>
      <t>Theater Companies and Dinner Theaters</t>
    </r>
    <r>
      <rPr>
        <vertAlign val="superscript"/>
        <sz val="11"/>
        <color theme="1"/>
        <rFont val="Calibri"/>
        <family val="2"/>
        <scheme val="minor"/>
      </rPr>
      <t>T</t>
    </r>
    <r>
      <rPr>
        <sz val="11"/>
        <color theme="1"/>
        <rFont val="Calibri"/>
        <family val="2"/>
        <scheme val="minor"/>
      </rPr>
      <t xml:space="preserve"> </t>
    </r>
  </si>
  <si>
    <t xml:space="preserve">Theater Companies and Dinner Theaters </t>
  </si>
  <si>
    <r>
      <t>Dance Companies</t>
    </r>
    <r>
      <rPr>
        <vertAlign val="superscript"/>
        <sz val="11"/>
        <color theme="1"/>
        <rFont val="Calibri"/>
        <family val="2"/>
        <scheme val="minor"/>
      </rPr>
      <t>T</t>
    </r>
    <r>
      <rPr>
        <sz val="11"/>
        <color theme="1"/>
        <rFont val="Calibri"/>
        <family val="2"/>
        <scheme val="minor"/>
      </rPr>
      <t xml:space="preserve"> </t>
    </r>
  </si>
  <si>
    <t xml:space="preserve">Dance Companies </t>
  </si>
  <si>
    <r>
      <t>Musical Groups and Artists</t>
    </r>
    <r>
      <rPr>
        <vertAlign val="superscript"/>
        <sz val="11"/>
        <color theme="1"/>
        <rFont val="Calibri"/>
        <family val="2"/>
        <scheme val="minor"/>
      </rPr>
      <t>T</t>
    </r>
    <r>
      <rPr>
        <sz val="11"/>
        <color theme="1"/>
        <rFont val="Calibri"/>
        <family val="2"/>
        <scheme val="minor"/>
      </rPr>
      <t xml:space="preserve"> </t>
    </r>
  </si>
  <si>
    <t xml:space="preserve">Musical Groups and Artists </t>
  </si>
  <si>
    <r>
      <t>Other Performing Arts Companies</t>
    </r>
    <r>
      <rPr>
        <vertAlign val="superscript"/>
        <sz val="11"/>
        <color theme="1"/>
        <rFont val="Calibri"/>
        <family val="2"/>
        <scheme val="minor"/>
      </rPr>
      <t>T</t>
    </r>
    <r>
      <rPr>
        <sz val="11"/>
        <color theme="1"/>
        <rFont val="Calibri"/>
        <family val="2"/>
        <scheme val="minor"/>
      </rPr>
      <t xml:space="preserve"> </t>
    </r>
  </si>
  <si>
    <t xml:space="preserve">Other Performing Arts Companies </t>
  </si>
  <si>
    <r>
      <t>Spectator Sports</t>
    </r>
    <r>
      <rPr>
        <vertAlign val="superscript"/>
        <sz val="11"/>
        <color theme="1"/>
        <rFont val="Calibri"/>
        <family val="2"/>
        <scheme val="minor"/>
      </rPr>
      <t>T</t>
    </r>
    <r>
      <rPr>
        <sz val="11"/>
        <color theme="1"/>
        <rFont val="Calibri"/>
        <family val="2"/>
        <scheme val="minor"/>
      </rPr>
      <t xml:space="preserve"> </t>
    </r>
  </si>
  <si>
    <t xml:space="preserve">Sports Teams and Clubs </t>
  </si>
  <si>
    <t xml:space="preserve">Racetracks </t>
  </si>
  <si>
    <t xml:space="preserve">Other Spectator Sports </t>
  </si>
  <si>
    <r>
      <t>Promoters of Performing Arts, Sports, and Similar Events</t>
    </r>
    <r>
      <rPr>
        <vertAlign val="superscript"/>
        <sz val="11"/>
        <color theme="1"/>
        <rFont val="Calibri"/>
        <family val="2"/>
        <scheme val="minor"/>
      </rPr>
      <t>T</t>
    </r>
    <r>
      <rPr>
        <sz val="11"/>
        <color theme="1"/>
        <rFont val="Calibri"/>
        <family val="2"/>
        <scheme val="minor"/>
      </rPr>
      <t xml:space="preserve"> </t>
    </r>
  </si>
  <si>
    <r>
      <t>Promoters of Performing Arts, Sports, and Similar Events with Facilities</t>
    </r>
    <r>
      <rPr>
        <vertAlign val="superscript"/>
        <sz val="11"/>
        <color theme="1"/>
        <rFont val="Calibri"/>
        <family val="2"/>
        <scheme val="minor"/>
      </rPr>
      <t>T</t>
    </r>
    <r>
      <rPr>
        <sz val="11"/>
        <color theme="1"/>
        <rFont val="Calibri"/>
        <family val="2"/>
        <scheme val="minor"/>
      </rPr>
      <t xml:space="preserve"> </t>
    </r>
  </si>
  <si>
    <t xml:space="preserve">Promoters of Performing Arts, Sports, and Similar Events with Facilities </t>
  </si>
  <si>
    <r>
      <t>Promoters of Performing Arts, Sports, and Similar Events without Facilities</t>
    </r>
    <r>
      <rPr>
        <vertAlign val="superscript"/>
        <sz val="11"/>
        <color theme="1"/>
        <rFont val="Calibri"/>
        <family val="2"/>
        <scheme val="minor"/>
      </rPr>
      <t>T</t>
    </r>
    <r>
      <rPr>
        <sz val="11"/>
        <color theme="1"/>
        <rFont val="Calibri"/>
        <family val="2"/>
        <scheme val="minor"/>
      </rPr>
      <t xml:space="preserve"> </t>
    </r>
  </si>
  <si>
    <t xml:space="preserve">Promoters of Performing Arts, Sports, and Similar Events without Facilities </t>
  </si>
  <si>
    <r>
      <t>Agents and Managers for Artists, Athletes, Entertainers, and Other Public Figures</t>
    </r>
    <r>
      <rPr>
        <vertAlign val="superscript"/>
        <sz val="11"/>
        <color theme="1"/>
        <rFont val="Calibri"/>
        <family val="2"/>
        <scheme val="minor"/>
      </rPr>
      <t>T</t>
    </r>
    <r>
      <rPr>
        <sz val="11"/>
        <color theme="1"/>
        <rFont val="Calibri"/>
        <family val="2"/>
        <scheme val="minor"/>
      </rPr>
      <t xml:space="preserve"> </t>
    </r>
  </si>
  <si>
    <r>
      <t>Independent Artists, Writers, and Performers</t>
    </r>
    <r>
      <rPr>
        <vertAlign val="superscript"/>
        <sz val="11"/>
        <color theme="1"/>
        <rFont val="Calibri"/>
        <family val="2"/>
        <scheme val="minor"/>
      </rPr>
      <t>T</t>
    </r>
    <r>
      <rPr>
        <sz val="11"/>
        <color theme="1"/>
        <rFont val="Calibri"/>
        <family val="2"/>
        <scheme val="minor"/>
      </rPr>
      <t xml:space="preserve"> </t>
    </r>
  </si>
  <si>
    <t xml:space="preserve">Independent Artists, Writers, and Performers </t>
  </si>
  <si>
    <r>
      <t>Museums, Historical Sites, and Similar Institutions</t>
    </r>
    <r>
      <rPr>
        <vertAlign val="superscript"/>
        <sz val="11"/>
        <color theme="1"/>
        <rFont val="Calibri"/>
        <family val="2"/>
        <scheme val="minor"/>
      </rPr>
      <t>T</t>
    </r>
    <r>
      <rPr>
        <sz val="11"/>
        <color theme="1"/>
        <rFont val="Calibri"/>
        <family val="2"/>
        <scheme val="minor"/>
      </rPr>
      <t xml:space="preserve"> </t>
    </r>
  </si>
  <si>
    <r>
      <t>Museums</t>
    </r>
    <r>
      <rPr>
        <vertAlign val="superscript"/>
        <sz val="11"/>
        <color theme="1"/>
        <rFont val="Calibri"/>
        <family val="2"/>
        <scheme val="minor"/>
      </rPr>
      <t>T</t>
    </r>
    <r>
      <rPr>
        <sz val="11"/>
        <color theme="1"/>
        <rFont val="Calibri"/>
        <family val="2"/>
        <scheme val="minor"/>
      </rPr>
      <t xml:space="preserve"> </t>
    </r>
  </si>
  <si>
    <t xml:space="preserve">Museums </t>
  </si>
  <si>
    <r>
      <t>Historical Sites</t>
    </r>
    <r>
      <rPr>
        <vertAlign val="superscript"/>
        <sz val="11"/>
        <color theme="1"/>
        <rFont val="Calibri"/>
        <family val="2"/>
        <scheme val="minor"/>
      </rPr>
      <t>T</t>
    </r>
    <r>
      <rPr>
        <sz val="11"/>
        <color theme="1"/>
        <rFont val="Calibri"/>
        <family val="2"/>
        <scheme val="minor"/>
      </rPr>
      <t xml:space="preserve"> </t>
    </r>
  </si>
  <si>
    <r>
      <t>Zoos and Botanical Gardens</t>
    </r>
    <r>
      <rPr>
        <vertAlign val="superscript"/>
        <sz val="11"/>
        <color theme="1"/>
        <rFont val="Calibri"/>
        <family val="2"/>
        <scheme val="minor"/>
      </rPr>
      <t>T</t>
    </r>
    <r>
      <rPr>
        <sz val="11"/>
        <color theme="1"/>
        <rFont val="Calibri"/>
        <family val="2"/>
        <scheme val="minor"/>
      </rPr>
      <t xml:space="preserve"> </t>
    </r>
  </si>
  <si>
    <t xml:space="preserve">Zoos and Botanical Gardens </t>
  </si>
  <si>
    <r>
      <t>Nature Parks and Other Similar Institutions</t>
    </r>
    <r>
      <rPr>
        <vertAlign val="superscript"/>
        <sz val="11"/>
        <color theme="1"/>
        <rFont val="Calibri"/>
        <family val="2"/>
        <scheme val="minor"/>
      </rPr>
      <t>T</t>
    </r>
    <r>
      <rPr>
        <sz val="11"/>
        <color theme="1"/>
        <rFont val="Calibri"/>
        <family val="2"/>
        <scheme val="minor"/>
      </rPr>
      <t xml:space="preserve"> </t>
    </r>
  </si>
  <si>
    <r>
      <t>Amusement, Gambling, and Recreation Industries</t>
    </r>
    <r>
      <rPr>
        <vertAlign val="superscript"/>
        <sz val="11"/>
        <color theme="1"/>
        <rFont val="Calibri"/>
        <family val="2"/>
        <scheme val="minor"/>
      </rPr>
      <t>T</t>
    </r>
    <r>
      <rPr>
        <sz val="11"/>
        <color theme="1"/>
        <rFont val="Calibri"/>
        <family val="2"/>
        <scheme val="minor"/>
      </rPr>
      <t xml:space="preserve"> </t>
    </r>
  </si>
  <si>
    <r>
      <t>Amusement Parks and Arcades</t>
    </r>
    <r>
      <rPr>
        <vertAlign val="superscript"/>
        <sz val="11"/>
        <color theme="1"/>
        <rFont val="Calibri"/>
        <family val="2"/>
        <scheme val="minor"/>
      </rPr>
      <t>T</t>
    </r>
    <r>
      <rPr>
        <sz val="11"/>
        <color theme="1"/>
        <rFont val="Calibri"/>
        <family val="2"/>
        <scheme val="minor"/>
      </rPr>
      <t xml:space="preserve"> </t>
    </r>
  </si>
  <si>
    <r>
      <t>Amusement and Theme Parks</t>
    </r>
    <r>
      <rPr>
        <vertAlign val="superscript"/>
        <sz val="11"/>
        <color theme="1"/>
        <rFont val="Calibri"/>
        <family val="2"/>
        <scheme val="minor"/>
      </rPr>
      <t>T</t>
    </r>
    <r>
      <rPr>
        <sz val="11"/>
        <color theme="1"/>
        <rFont val="Calibri"/>
        <family val="2"/>
        <scheme val="minor"/>
      </rPr>
      <t xml:space="preserve"> </t>
    </r>
  </si>
  <si>
    <t xml:space="preserve">Amusement and Theme Parks </t>
  </si>
  <si>
    <r>
      <t>Amusement Arcades</t>
    </r>
    <r>
      <rPr>
        <vertAlign val="superscript"/>
        <sz val="11"/>
        <color theme="1"/>
        <rFont val="Calibri"/>
        <family val="2"/>
        <scheme val="minor"/>
      </rPr>
      <t>T</t>
    </r>
    <r>
      <rPr>
        <sz val="11"/>
        <color theme="1"/>
        <rFont val="Calibri"/>
        <family val="2"/>
        <scheme val="minor"/>
      </rPr>
      <t xml:space="preserve"> </t>
    </r>
  </si>
  <si>
    <r>
      <t>Gambling Industries</t>
    </r>
    <r>
      <rPr>
        <vertAlign val="superscript"/>
        <sz val="11"/>
        <color theme="1"/>
        <rFont val="Calibri"/>
        <family val="2"/>
        <scheme val="minor"/>
      </rPr>
      <t>T</t>
    </r>
    <r>
      <rPr>
        <sz val="11"/>
        <color theme="1"/>
        <rFont val="Calibri"/>
        <family val="2"/>
        <scheme val="minor"/>
      </rPr>
      <t xml:space="preserve"> </t>
    </r>
  </si>
  <si>
    <r>
      <t>Casinos (except Casino Hotels)</t>
    </r>
    <r>
      <rPr>
        <vertAlign val="superscript"/>
        <sz val="11"/>
        <color theme="1"/>
        <rFont val="Calibri"/>
        <family val="2"/>
        <scheme val="minor"/>
      </rPr>
      <t>T</t>
    </r>
    <r>
      <rPr>
        <sz val="11"/>
        <color theme="1"/>
        <rFont val="Calibri"/>
        <family val="2"/>
        <scheme val="minor"/>
      </rPr>
      <t xml:space="preserve"> </t>
    </r>
  </si>
  <si>
    <r>
      <t>Other Gambling Industries</t>
    </r>
    <r>
      <rPr>
        <vertAlign val="superscript"/>
        <sz val="11"/>
        <color theme="1"/>
        <rFont val="Calibri"/>
        <family val="2"/>
        <scheme val="minor"/>
      </rPr>
      <t>T</t>
    </r>
    <r>
      <rPr>
        <sz val="11"/>
        <color theme="1"/>
        <rFont val="Calibri"/>
        <family val="2"/>
        <scheme val="minor"/>
      </rPr>
      <t xml:space="preserve"> </t>
    </r>
  </si>
  <si>
    <t xml:space="preserve">Other Gambling Industries </t>
  </si>
  <si>
    <r>
      <t>Other Amusement and Recreation Industries</t>
    </r>
    <r>
      <rPr>
        <vertAlign val="superscript"/>
        <sz val="11"/>
        <color theme="1"/>
        <rFont val="Calibri"/>
        <family val="2"/>
        <scheme val="minor"/>
      </rPr>
      <t>T</t>
    </r>
    <r>
      <rPr>
        <sz val="11"/>
        <color theme="1"/>
        <rFont val="Calibri"/>
        <family val="2"/>
        <scheme val="minor"/>
      </rPr>
      <t xml:space="preserve"> </t>
    </r>
  </si>
  <si>
    <r>
      <t>Golf Courses and Country Clubs</t>
    </r>
    <r>
      <rPr>
        <vertAlign val="superscript"/>
        <sz val="11"/>
        <color theme="1"/>
        <rFont val="Calibri"/>
        <family val="2"/>
        <scheme val="minor"/>
      </rPr>
      <t>T</t>
    </r>
    <r>
      <rPr>
        <sz val="11"/>
        <color theme="1"/>
        <rFont val="Calibri"/>
        <family val="2"/>
        <scheme val="minor"/>
      </rPr>
      <t xml:space="preserve"> </t>
    </r>
  </si>
  <si>
    <r>
      <t>Skiing Facilities</t>
    </r>
    <r>
      <rPr>
        <vertAlign val="superscript"/>
        <sz val="11"/>
        <color theme="1"/>
        <rFont val="Calibri"/>
        <family val="2"/>
        <scheme val="minor"/>
      </rPr>
      <t>T</t>
    </r>
    <r>
      <rPr>
        <sz val="11"/>
        <color theme="1"/>
        <rFont val="Calibri"/>
        <family val="2"/>
        <scheme val="minor"/>
      </rPr>
      <t xml:space="preserve"> </t>
    </r>
  </si>
  <si>
    <r>
      <t>Marinas</t>
    </r>
    <r>
      <rPr>
        <vertAlign val="superscript"/>
        <sz val="11"/>
        <color theme="1"/>
        <rFont val="Calibri"/>
        <family val="2"/>
        <scheme val="minor"/>
      </rPr>
      <t>T</t>
    </r>
    <r>
      <rPr>
        <sz val="11"/>
        <color theme="1"/>
        <rFont val="Calibri"/>
        <family val="2"/>
        <scheme val="minor"/>
      </rPr>
      <t xml:space="preserve"> </t>
    </r>
  </si>
  <si>
    <r>
      <t>Fitness and Recreational Sports Centers</t>
    </r>
    <r>
      <rPr>
        <vertAlign val="superscript"/>
        <sz val="11"/>
        <color theme="1"/>
        <rFont val="Calibri"/>
        <family val="2"/>
        <scheme val="minor"/>
      </rPr>
      <t>T</t>
    </r>
    <r>
      <rPr>
        <sz val="11"/>
        <color theme="1"/>
        <rFont val="Calibri"/>
        <family val="2"/>
        <scheme val="minor"/>
      </rPr>
      <t xml:space="preserve"> </t>
    </r>
  </si>
  <si>
    <t xml:space="preserve">Fitness and Recreational Sports Centers </t>
  </si>
  <si>
    <r>
      <t>Bowling Centers</t>
    </r>
    <r>
      <rPr>
        <vertAlign val="superscript"/>
        <sz val="11"/>
        <color theme="1"/>
        <rFont val="Calibri"/>
        <family val="2"/>
        <scheme val="minor"/>
      </rPr>
      <t>T</t>
    </r>
    <r>
      <rPr>
        <sz val="11"/>
        <color theme="1"/>
        <rFont val="Calibri"/>
        <family val="2"/>
        <scheme val="minor"/>
      </rPr>
      <t xml:space="preserve"> </t>
    </r>
  </si>
  <si>
    <r>
      <t>All Other Amusement and Recreation Industries</t>
    </r>
    <r>
      <rPr>
        <vertAlign val="superscript"/>
        <sz val="11"/>
        <color theme="1"/>
        <rFont val="Calibri"/>
        <family val="2"/>
        <scheme val="minor"/>
      </rPr>
      <t>T</t>
    </r>
    <r>
      <rPr>
        <sz val="11"/>
        <color theme="1"/>
        <rFont val="Calibri"/>
        <family val="2"/>
        <scheme val="minor"/>
      </rPr>
      <t xml:space="preserve"> </t>
    </r>
  </si>
  <si>
    <t xml:space="preserve">All Other Amusement and Recreation Industries </t>
  </si>
  <si>
    <r>
      <t>Accommodation and Food Services</t>
    </r>
    <r>
      <rPr>
        <vertAlign val="superscript"/>
        <sz val="11"/>
        <color theme="1"/>
        <rFont val="Calibri"/>
        <family val="2"/>
        <scheme val="minor"/>
      </rPr>
      <t>T</t>
    </r>
  </si>
  <si>
    <r>
      <t>Accommodation</t>
    </r>
    <r>
      <rPr>
        <vertAlign val="superscript"/>
        <sz val="11"/>
        <color theme="1"/>
        <rFont val="Calibri"/>
        <family val="2"/>
        <scheme val="minor"/>
      </rPr>
      <t>T</t>
    </r>
    <r>
      <rPr>
        <sz val="11"/>
        <color theme="1"/>
        <rFont val="Calibri"/>
        <family val="2"/>
        <scheme val="minor"/>
      </rPr>
      <t xml:space="preserve"> </t>
    </r>
  </si>
  <si>
    <r>
      <t>Traveler Accommodation</t>
    </r>
    <r>
      <rPr>
        <vertAlign val="superscript"/>
        <sz val="11"/>
        <color theme="1"/>
        <rFont val="Calibri"/>
        <family val="2"/>
        <scheme val="minor"/>
      </rPr>
      <t>T</t>
    </r>
    <r>
      <rPr>
        <sz val="11"/>
        <color theme="1"/>
        <rFont val="Calibri"/>
        <family val="2"/>
        <scheme val="minor"/>
      </rPr>
      <t xml:space="preserve"> </t>
    </r>
  </si>
  <si>
    <r>
      <t>Hotels (except Casino Hotels) and Motels</t>
    </r>
    <r>
      <rPr>
        <vertAlign val="superscript"/>
        <sz val="11"/>
        <color theme="1"/>
        <rFont val="Calibri"/>
        <family val="2"/>
        <scheme val="minor"/>
      </rPr>
      <t>T</t>
    </r>
    <r>
      <rPr>
        <sz val="11"/>
        <color theme="1"/>
        <rFont val="Calibri"/>
        <family val="2"/>
        <scheme val="minor"/>
      </rPr>
      <t xml:space="preserve"> </t>
    </r>
  </si>
  <si>
    <t xml:space="preserve">Hotels (except Casino Hotels) and Motels </t>
  </si>
  <si>
    <r>
      <t>Casino Hotels</t>
    </r>
    <r>
      <rPr>
        <vertAlign val="superscript"/>
        <sz val="11"/>
        <color theme="1"/>
        <rFont val="Calibri"/>
        <family val="2"/>
        <scheme val="minor"/>
      </rPr>
      <t>T</t>
    </r>
    <r>
      <rPr>
        <sz val="11"/>
        <color theme="1"/>
        <rFont val="Calibri"/>
        <family val="2"/>
        <scheme val="minor"/>
      </rPr>
      <t xml:space="preserve"> </t>
    </r>
  </si>
  <si>
    <r>
      <t>Other Traveler Accommodation</t>
    </r>
    <r>
      <rPr>
        <vertAlign val="superscript"/>
        <sz val="11"/>
        <color theme="1"/>
        <rFont val="Calibri"/>
        <family val="2"/>
        <scheme val="minor"/>
      </rPr>
      <t>T</t>
    </r>
    <r>
      <rPr>
        <sz val="11"/>
        <color theme="1"/>
        <rFont val="Calibri"/>
        <family val="2"/>
        <scheme val="minor"/>
      </rPr>
      <t xml:space="preserve"> </t>
    </r>
  </si>
  <si>
    <t xml:space="preserve">Bed-and-Breakfast Inns </t>
  </si>
  <si>
    <t xml:space="preserve">All Other Traveler Accommodation </t>
  </si>
  <si>
    <r>
      <t>RV (Recreational Vehicle) Parks and Recreational Camps</t>
    </r>
    <r>
      <rPr>
        <vertAlign val="superscript"/>
        <sz val="11"/>
        <color theme="1"/>
        <rFont val="Calibri"/>
        <family val="2"/>
        <scheme val="minor"/>
      </rPr>
      <t>T</t>
    </r>
    <r>
      <rPr>
        <sz val="11"/>
        <color theme="1"/>
        <rFont val="Calibri"/>
        <family val="2"/>
        <scheme val="minor"/>
      </rPr>
      <t xml:space="preserve"> </t>
    </r>
  </si>
  <si>
    <t xml:space="preserve">RV (Recreational Vehicle) Parks and Campgrounds </t>
  </si>
  <si>
    <t xml:space="preserve">Recreational and Vacation Camps (except Campgrounds) </t>
  </si>
  <si>
    <r>
      <t>Rooming and Boarding Houses, Dormitories, and Workers' Camps</t>
    </r>
    <r>
      <rPr>
        <vertAlign val="superscript"/>
        <sz val="11"/>
        <rFont val="Calibri"/>
        <family val="2"/>
        <scheme val="minor"/>
      </rPr>
      <t>T</t>
    </r>
    <r>
      <rPr>
        <sz val="11"/>
        <rFont val="Calibri"/>
        <family val="2"/>
        <scheme val="minor"/>
      </rPr>
      <t xml:space="preserve"> </t>
    </r>
  </si>
  <si>
    <t xml:space="preserve">Rooming and Boarding Houses, Dormitories, and Workers' Camps </t>
  </si>
  <si>
    <r>
      <t>Food Services and Drinking Places</t>
    </r>
    <r>
      <rPr>
        <vertAlign val="superscript"/>
        <sz val="11"/>
        <color theme="1"/>
        <rFont val="Calibri"/>
        <family val="2"/>
        <scheme val="minor"/>
      </rPr>
      <t>T</t>
    </r>
    <r>
      <rPr>
        <sz val="11"/>
        <color theme="1"/>
        <rFont val="Calibri"/>
        <family val="2"/>
        <scheme val="minor"/>
      </rPr>
      <t xml:space="preserve"> </t>
    </r>
  </si>
  <si>
    <r>
      <t>Special Food Services</t>
    </r>
    <r>
      <rPr>
        <vertAlign val="superscript"/>
        <sz val="11"/>
        <color theme="1"/>
        <rFont val="Calibri"/>
        <family val="2"/>
        <scheme val="minor"/>
      </rPr>
      <t>T</t>
    </r>
    <r>
      <rPr>
        <sz val="11"/>
        <color theme="1"/>
        <rFont val="Calibri"/>
        <family val="2"/>
        <scheme val="minor"/>
      </rPr>
      <t xml:space="preserve"> </t>
    </r>
  </si>
  <si>
    <r>
      <t>Food Service Contractors</t>
    </r>
    <r>
      <rPr>
        <vertAlign val="superscript"/>
        <sz val="11"/>
        <color theme="1"/>
        <rFont val="Calibri"/>
        <family val="2"/>
        <scheme val="minor"/>
      </rPr>
      <t>T</t>
    </r>
    <r>
      <rPr>
        <sz val="11"/>
        <color theme="1"/>
        <rFont val="Calibri"/>
        <family val="2"/>
        <scheme val="minor"/>
      </rPr>
      <t xml:space="preserve"> </t>
    </r>
  </si>
  <si>
    <r>
      <t>Caterers</t>
    </r>
    <r>
      <rPr>
        <vertAlign val="superscript"/>
        <sz val="11"/>
        <color theme="1"/>
        <rFont val="Calibri"/>
        <family val="2"/>
        <scheme val="minor"/>
      </rPr>
      <t>T</t>
    </r>
    <r>
      <rPr>
        <sz val="11"/>
        <color theme="1"/>
        <rFont val="Calibri"/>
        <family val="2"/>
        <scheme val="minor"/>
      </rPr>
      <t xml:space="preserve"> </t>
    </r>
  </si>
  <si>
    <r>
      <t>Mobile Food Services</t>
    </r>
    <r>
      <rPr>
        <vertAlign val="superscript"/>
        <sz val="11"/>
        <color theme="1"/>
        <rFont val="Calibri"/>
        <family val="2"/>
        <scheme val="minor"/>
      </rPr>
      <t>T</t>
    </r>
    <r>
      <rPr>
        <sz val="11"/>
        <color theme="1"/>
        <rFont val="Calibri"/>
        <family val="2"/>
        <scheme val="minor"/>
      </rPr>
      <t xml:space="preserve"> </t>
    </r>
  </si>
  <si>
    <r>
      <t>Drinking Places (Alcoholic Beverages)</t>
    </r>
    <r>
      <rPr>
        <vertAlign val="superscript"/>
        <sz val="11"/>
        <color theme="1"/>
        <rFont val="Calibri"/>
        <family val="2"/>
        <scheme val="minor"/>
      </rPr>
      <t>T</t>
    </r>
    <r>
      <rPr>
        <sz val="11"/>
        <color theme="1"/>
        <rFont val="Calibri"/>
        <family val="2"/>
        <scheme val="minor"/>
      </rPr>
      <t xml:space="preserve"> </t>
    </r>
  </si>
  <si>
    <t xml:space="preserve">Drinking Places (Alcoholic Beverages) </t>
  </si>
  <si>
    <r>
      <t>Restaurants and Other Eating Places</t>
    </r>
    <r>
      <rPr>
        <vertAlign val="superscript"/>
        <sz val="11"/>
        <color theme="1"/>
        <rFont val="Calibri"/>
        <family val="2"/>
        <scheme val="minor"/>
      </rPr>
      <t>T</t>
    </r>
  </si>
  <si>
    <t xml:space="preserve">Full-Service Restaurants </t>
  </si>
  <si>
    <t xml:space="preserve">Limited-Service Restaurants </t>
  </si>
  <si>
    <t xml:space="preserve">Cafeterias, Grill Buffets, and Buffets </t>
  </si>
  <si>
    <t xml:space="preserve">Snack and Nonalcoholic Beverage Bars </t>
  </si>
  <si>
    <r>
      <t>Other Services (except Public Administration)</t>
    </r>
    <r>
      <rPr>
        <vertAlign val="superscript"/>
        <sz val="11"/>
        <color theme="1"/>
        <rFont val="Calibri"/>
        <family val="2"/>
        <scheme val="minor"/>
      </rPr>
      <t>T</t>
    </r>
  </si>
  <si>
    <r>
      <t>Repair and Maintenance</t>
    </r>
    <r>
      <rPr>
        <vertAlign val="superscript"/>
        <sz val="11"/>
        <color theme="1"/>
        <rFont val="Calibri"/>
        <family val="2"/>
        <scheme val="minor"/>
      </rPr>
      <t>T</t>
    </r>
    <r>
      <rPr>
        <sz val="11"/>
        <color theme="1"/>
        <rFont val="Calibri"/>
        <family val="2"/>
        <scheme val="minor"/>
      </rPr>
      <t xml:space="preserve"> </t>
    </r>
  </si>
  <si>
    <r>
      <t>Automotive Repair and Maintenance</t>
    </r>
    <r>
      <rPr>
        <vertAlign val="superscript"/>
        <sz val="11"/>
        <color theme="1"/>
        <rFont val="Calibri"/>
        <family val="2"/>
        <scheme val="minor"/>
      </rPr>
      <t>T</t>
    </r>
    <r>
      <rPr>
        <sz val="11"/>
        <color theme="1"/>
        <rFont val="Calibri"/>
        <family val="2"/>
        <scheme val="minor"/>
      </rPr>
      <t xml:space="preserve"> </t>
    </r>
  </si>
  <si>
    <r>
      <t>Automotive Mechanical and Electrical Repair and Maintenance</t>
    </r>
    <r>
      <rPr>
        <vertAlign val="superscript"/>
        <sz val="11"/>
        <color theme="1"/>
        <rFont val="Calibri"/>
        <family val="2"/>
        <scheme val="minor"/>
      </rPr>
      <t>T</t>
    </r>
    <r>
      <rPr>
        <sz val="11"/>
        <color theme="1"/>
        <rFont val="Calibri"/>
        <family val="2"/>
        <scheme val="minor"/>
      </rPr>
      <t xml:space="preserve"> </t>
    </r>
  </si>
  <si>
    <t xml:space="preserve">General Automotive Repair </t>
  </si>
  <si>
    <t xml:space="preserve">Automotive Exhaust System Repair </t>
  </si>
  <si>
    <t xml:space="preserve">Automotive Transmission Repair </t>
  </si>
  <si>
    <t xml:space="preserve">Other Automotive Mechanical and Electrical Repair and Maintenance </t>
  </si>
  <si>
    <r>
      <t>Automotive Body, Paint, Interior, and Glass Repair</t>
    </r>
    <r>
      <rPr>
        <vertAlign val="superscript"/>
        <sz val="11"/>
        <color theme="1"/>
        <rFont val="Calibri"/>
        <family val="2"/>
        <scheme val="minor"/>
      </rPr>
      <t>T</t>
    </r>
  </si>
  <si>
    <t xml:space="preserve">Automotive Body, Paint, and Interior Repair and Maintenance </t>
  </si>
  <si>
    <t xml:space="preserve">Automotive Glass Replacement Shops </t>
  </si>
  <si>
    <r>
      <t>Other Automotive Repair and Maintenance</t>
    </r>
    <r>
      <rPr>
        <vertAlign val="superscript"/>
        <sz val="11"/>
        <color theme="1"/>
        <rFont val="Calibri"/>
        <family val="2"/>
        <scheme val="minor"/>
      </rPr>
      <t>T</t>
    </r>
    <r>
      <rPr>
        <sz val="11"/>
        <color theme="1"/>
        <rFont val="Calibri"/>
        <family val="2"/>
        <scheme val="minor"/>
      </rPr>
      <t xml:space="preserve"> </t>
    </r>
  </si>
  <si>
    <t xml:space="preserve">Automotive Oil Change and Lubrication Shops </t>
  </si>
  <si>
    <t xml:space="preserve">Car Washes </t>
  </si>
  <si>
    <t xml:space="preserve">All Other Automotive Repair and Maintenance </t>
  </si>
  <si>
    <r>
      <t>Electronic and Precision Equipment Repair and Maintenance</t>
    </r>
    <r>
      <rPr>
        <vertAlign val="superscript"/>
        <sz val="11"/>
        <color theme="1"/>
        <rFont val="Calibri"/>
        <family val="2"/>
        <scheme val="minor"/>
      </rPr>
      <t>T</t>
    </r>
    <r>
      <rPr>
        <sz val="11"/>
        <color theme="1"/>
        <rFont val="Calibri"/>
        <family val="2"/>
        <scheme val="minor"/>
      </rPr>
      <t xml:space="preserve"> </t>
    </r>
  </si>
  <si>
    <t xml:space="preserve">Consumer Electronics Repair and Maintenance </t>
  </si>
  <si>
    <t xml:space="preserve">Computer and Office Machine Repair and Maintenance </t>
  </si>
  <si>
    <t xml:space="preserve">Communication Equipment Repair and Maintenance </t>
  </si>
  <si>
    <t xml:space="preserve">Other Electronic and Precision Equipment Repair and Maintenance </t>
  </si>
  <si>
    <r>
      <t>Commercial and Industrial Machinery and Equipment (except Automotive and Electronic) Repair and Maintenance</t>
    </r>
    <r>
      <rPr>
        <vertAlign val="superscript"/>
        <sz val="11"/>
        <color theme="1"/>
        <rFont val="Calibri"/>
        <family val="2"/>
        <scheme val="minor"/>
      </rPr>
      <t>T</t>
    </r>
    <r>
      <rPr>
        <sz val="11"/>
        <color theme="1"/>
        <rFont val="Calibri"/>
        <family val="2"/>
        <scheme val="minor"/>
      </rPr>
      <t xml:space="preserve"> </t>
    </r>
  </si>
  <si>
    <t xml:space="preserve">Commercial and Industrial Machinery and Equipment (except Automotive and Electronic) Repair and Maintenance </t>
  </si>
  <si>
    <r>
      <t>Personal and Household Goods Repair and Maintenance</t>
    </r>
    <r>
      <rPr>
        <vertAlign val="superscript"/>
        <sz val="11"/>
        <color theme="1"/>
        <rFont val="Calibri"/>
        <family val="2"/>
        <scheme val="minor"/>
      </rPr>
      <t>T</t>
    </r>
    <r>
      <rPr>
        <sz val="11"/>
        <color theme="1"/>
        <rFont val="Calibri"/>
        <family val="2"/>
        <scheme val="minor"/>
      </rPr>
      <t xml:space="preserve"> </t>
    </r>
  </si>
  <si>
    <r>
      <t>Home and Garden Equipment and Appliance Repair and Maintenance</t>
    </r>
    <r>
      <rPr>
        <vertAlign val="superscript"/>
        <sz val="11"/>
        <color theme="1"/>
        <rFont val="Calibri"/>
        <family val="2"/>
        <scheme val="minor"/>
      </rPr>
      <t>T</t>
    </r>
    <r>
      <rPr>
        <sz val="11"/>
        <color theme="1"/>
        <rFont val="Calibri"/>
        <family val="2"/>
        <scheme val="minor"/>
      </rPr>
      <t xml:space="preserve"> </t>
    </r>
  </si>
  <si>
    <t xml:space="preserve">Home and Garden Equipment Repair and Maintenance </t>
  </si>
  <si>
    <t xml:space="preserve">Appliance Repair and Maintenance </t>
  </si>
  <si>
    <r>
      <t>Reupholstery and Furniture Repair</t>
    </r>
    <r>
      <rPr>
        <vertAlign val="superscript"/>
        <sz val="11"/>
        <color theme="1"/>
        <rFont val="Calibri"/>
        <family val="2"/>
        <scheme val="minor"/>
      </rPr>
      <t>T</t>
    </r>
    <r>
      <rPr>
        <sz val="11"/>
        <color theme="1"/>
        <rFont val="Calibri"/>
        <family val="2"/>
        <scheme val="minor"/>
      </rPr>
      <t xml:space="preserve"> </t>
    </r>
  </si>
  <si>
    <r>
      <t>Footwear and Leather Goods Repair</t>
    </r>
    <r>
      <rPr>
        <vertAlign val="superscript"/>
        <sz val="11"/>
        <color theme="1"/>
        <rFont val="Calibri"/>
        <family val="2"/>
        <scheme val="minor"/>
      </rPr>
      <t>T</t>
    </r>
  </si>
  <si>
    <r>
      <t>Other Personal and Household Goods Repair and Maintenance</t>
    </r>
    <r>
      <rPr>
        <vertAlign val="superscript"/>
        <sz val="11"/>
        <color theme="1"/>
        <rFont val="Calibri"/>
        <family val="2"/>
        <scheme val="minor"/>
      </rPr>
      <t>T</t>
    </r>
    <r>
      <rPr>
        <sz val="11"/>
        <color theme="1"/>
        <rFont val="Calibri"/>
        <family val="2"/>
        <scheme val="minor"/>
      </rPr>
      <t xml:space="preserve"> </t>
    </r>
  </si>
  <si>
    <t xml:space="preserve">Other Personal and Household Goods Repair and Maintenance </t>
  </si>
  <si>
    <r>
      <t>Personal and Laundry Services</t>
    </r>
    <r>
      <rPr>
        <vertAlign val="superscript"/>
        <sz val="11"/>
        <color theme="1"/>
        <rFont val="Calibri"/>
        <family val="2"/>
        <scheme val="minor"/>
      </rPr>
      <t>T</t>
    </r>
  </si>
  <si>
    <t xml:space="preserve">Personal Care Services </t>
  </si>
  <si>
    <t xml:space="preserve">Hair, Nail, and Skin Care Services </t>
  </si>
  <si>
    <t xml:space="preserve">Barber Shops </t>
  </si>
  <si>
    <t xml:space="preserve">Beauty Salons </t>
  </si>
  <si>
    <t xml:space="preserve">Nail Salons </t>
  </si>
  <si>
    <t xml:space="preserve">Other Personal Care Services </t>
  </si>
  <si>
    <t xml:space="preserve">Diet and Weight Reducing Centers </t>
  </si>
  <si>
    <t xml:space="preserve">Death Care Services </t>
  </si>
  <si>
    <t xml:space="preserve">Funeral Homes and Funeral Services </t>
  </si>
  <si>
    <t xml:space="preserve">Cemeteries and Crematories </t>
  </si>
  <si>
    <t xml:space="preserve">Drycleaning and Laundry Services </t>
  </si>
  <si>
    <t xml:space="preserve">Coin-Operated Laundries and Drycleaners </t>
  </si>
  <si>
    <t xml:space="preserve">Drycleaning and Laundry Services (except Coin-Operated) </t>
  </si>
  <si>
    <t xml:space="preserve">Linen and Uniform Supply </t>
  </si>
  <si>
    <t xml:space="preserve">Linen Supply </t>
  </si>
  <si>
    <t xml:space="preserve">Industrial Launderers </t>
  </si>
  <si>
    <t xml:space="preserve">Other Personal Services </t>
  </si>
  <si>
    <t xml:space="preserve">Pet Care (except Veterinary) Services </t>
  </si>
  <si>
    <t xml:space="preserve">Photofinishing </t>
  </si>
  <si>
    <t xml:space="preserve">Photofinishing Laboratories (except One-Hour) </t>
  </si>
  <si>
    <t xml:space="preserve">One-Hour Photofinishing </t>
  </si>
  <si>
    <t xml:space="preserve">Parking Lots and Garages </t>
  </si>
  <si>
    <t xml:space="preserve">All Other Personal Services </t>
  </si>
  <si>
    <r>
      <t>Religious, Grantmaking, Civic, Professional, and Similar Organizations</t>
    </r>
    <r>
      <rPr>
        <vertAlign val="superscript"/>
        <sz val="11"/>
        <color theme="1"/>
        <rFont val="Calibri"/>
        <family val="2"/>
        <scheme val="minor"/>
      </rPr>
      <t>T</t>
    </r>
  </si>
  <si>
    <t xml:space="preserve">Religious Organizations </t>
  </si>
  <si>
    <t xml:space="preserve">Grantmaking and Giving Services </t>
  </si>
  <si>
    <t xml:space="preserve">Grantmaking Foundations </t>
  </si>
  <si>
    <t xml:space="preserve">Voluntary Health Organizations </t>
  </si>
  <si>
    <t xml:space="preserve">Other Grantmaking and Giving Services </t>
  </si>
  <si>
    <t xml:space="preserve">Social Advocacy Organizations </t>
  </si>
  <si>
    <t xml:space="preserve">Human Rights Organizations </t>
  </si>
  <si>
    <t xml:space="preserve">Environment, Conservation and Wildlife Organizations </t>
  </si>
  <si>
    <t xml:space="preserve">Other Social Advocacy Organizations </t>
  </si>
  <si>
    <t xml:space="preserve">Civic and Social Organizations </t>
  </si>
  <si>
    <t xml:space="preserve">Business, Professional, Labor, Political, and Similar Organizations </t>
  </si>
  <si>
    <t xml:space="preserve">Business Associations </t>
  </si>
  <si>
    <t xml:space="preserve">Professional Organizations </t>
  </si>
  <si>
    <t xml:space="preserve">Labor Unions and Similar Labor Organizations </t>
  </si>
  <si>
    <t xml:space="preserve">Political Organizations </t>
  </si>
  <si>
    <t xml:space="preserve">Other Similar Organizations (except Business, Professional, Labor, and Political Organizations) </t>
  </si>
  <si>
    <r>
      <t>Private Households</t>
    </r>
    <r>
      <rPr>
        <vertAlign val="superscript"/>
        <sz val="11"/>
        <color theme="1"/>
        <rFont val="Calibri"/>
        <family val="2"/>
        <scheme val="minor"/>
      </rPr>
      <t>T</t>
    </r>
    <r>
      <rPr>
        <sz val="11"/>
        <color theme="1"/>
        <rFont val="Calibri"/>
        <family val="2"/>
        <scheme val="minor"/>
      </rPr>
      <t xml:space="preserve"> </t>
    </r>
  </si>
  <si>
    <r>
      <t>Public Administration</t>
    </r>
    <r>
      <rPr>
        <vertAlign val="superscript"/>
        <sz val="11"/>
        <color theme="1"/>
        <rFont val="Calibri"/>
        <family val="2"/>
        <scheme val="minor"/>
      </rPr>
      <t>T</t>
    </r>
  </si>
  <si>
    <t xml:space="preserve">Executive, Legislative, and Other General Government Support </t>
  </si>
  <si>
    <t xml:space="preserve">Executive Offices </t>
  </si>
  <si>
    <t xml:space="preserve">Legislative Bodies </t>
  </si>
  <si>
    <t xml:space="preserve">Public Finance Activities </t>
  </si>
  <si>
    <t xml:space="preserve">Executive and Legislative Offices, Combined </t>
  </si>
  <si>
    <t xml:space="preserve">American Indian and Alaska Native Tribal Governments </t>
  </si>
  <si>
    <t xml:space="preserve">Other General Government Support </t>
  </si>
  <si>
    <t xml:space="preserve">Justice, Public Order, and Safety Activities </t>
  </si>
  <si>
    <t xml:space="preserve">Courts </t>
  </si>
  <si>
    <t xml:space="preserve">Police Protection </t>
  </si>
  <si>
    <t xml:space="preserve">Legal Counsel and Prosecution </t>
  </si>
  <si>
    <t xml:space="preserve">Correctional Institutions </t>
  </si>
  <si>
    <t xml:space="preserve">Parole Offices and Probation Offices </t>
  </si>
  <si>
    <t xml:space="preserve">Fire Protection </t>
  </si>
  <si>
    <t xml:space="preserve">Other Justice, Public Order, and Safety Activities </t>
  </si>
  <si>
    <t xml:space="preserve">Administration of Human Resource Programs </t>
  </si>
  <si>
    <t xml:space="preserve">Administration of Education Programs </t>
  </si>
  <si>
    <t xml:space="preserve">Administration of Public Health Programs </t>
  </si>
  <si>
    <t xml:space="preserve">Administration of Human Resource Programs (except Education, Public Health, and Veterans' Affairs Programs) </t>
  </si>
  <si>
    <t xml:space="preserve">Administration of Veterans' Affairs </t>
  </si>
  <si>
    <t xml:space="preserve">Administration of Environmental Quality Programs </t>
  </si>
  <si>
    <t xml:space="preserve">Administration of Air and Water Resource and Solid Waste Management Programs </t>
  </si>
  <si>
    <t xml:space="preserve">Administration of Conservation Programs </t>
  </si>
  <si>
    <t xml:space="preserve">Administration of Housing Programs, Urban Planning, and Community Development </t>
  </si>
  <si>
    <t xml:space="preserve">Administration of Housing Programs </t>
  </si>
  <si>
    <t xml:space="preserve">Administration of Urban Planning and Community and Rural Development </t>
  </si>
  <si>
    <t xml:space="preserve">Administration of Economic Programs </t>
  </si>
  <si>
    <t xml:space="preserve">Administration of General Economic Programs </t>
  </si>
  <si>
    <t xml:space="preserve">Regulation and Administration of Transportation Programs </t>
  </si>
  <si>
    <t xml:space="preserve">Regulation and Administration of Communications, Electric, Gas, and Other Utilities </t>
  </si>
  <si>
    <t xml:space="preserve">Regulation of Agricultural Marketing and Commodities </t>
  </si>
  <si>
    <t xml:space="preserve">Regulation, Licensing, and Inspection of Miscellaneous Commercial Sectors </t>
  </si>
  <si>
    <t xml:space="preserve">Space Research and Technology </t>
  </si>
  <si>
    <t xml:space="preserve">National Security and International Affairs </t>
  </si>
  <si>
    <t xml:space="preserve">National Security </t>
  </si>
  <si>
    <t xml:space="preserve">International Affairs </t>
  </si>
  <si>
    <t>Operating Status Code</t>
  </si>
  <si>
    <t>ONP</t>
  </si>
  <si>
    <t>Operating but State/Local/Tribe Reporting Emissions in the Nonpoint Category</t>
  </si>
  <si>
    <t>ONRE</t>
  </si>
  <si>
    <t>Operating but State/Local/Tribe Not Reporting Emissions</t>
  </si>
  <si>
    <t>OP</t>
  </si>
  <si>
    <t>Operating</t>
  </si>
  <si>
    <t>PS</t>
  </si>
  <si>
    <t>Permanently Shutdown</t>
  </si>
  <si>
    <t>TS</t>
  </si>
  <si>
    <t>Temporarily Shutdown</t>
  </si>
  <si>
    <t>Unit Type Code</t>
  </si>
  <si>
    <t>Unit Group</t>
  </si>
  <si>
    <t>EPA Note</t>
  </si>
  <si>
    <t>Boiler</t>
  </si>
  <si>
    <t>Fuel Comb. Equipment</t>
  </si>
  <si>
    <t>Turbine</t>
  </si>
  <si>
    <t>Electric Steel Shell Furnace</t>
  </si>
  <si>
    <t>Mineral Wool Fiberglass</t>
  </si>
  <si>
    <t>Recovery Furnace - Direct Contact Evaporator</t>
  </si>
  <si>
    <t>PnP unit type</t>
  </si>
  <si>
    <t>Recovery Furnace - Nondirect Contact Evaporator</t>
  </si>
  <si>
    <t>Conveyor Stand Dryer</t>
  </si>
  <si>
    <t>PCWP unit type</t>
  </si>
  <si>
    <t>Primary Tube Dryer</t>
  </si>
  <si>
    <t>Secondary Tube Dryer</t>
  </si>
  <si>
    <t>Rotary Yeast Dryer</t>
  </si>
  <si>
    <t>Nutritional Yeast unit type</t>
  </si>
  <si>
    <t>Combined Cycle (Boiler/Gas Turbine)</t>
  </si>
  <si>
    <t>Surge Control Tank</t>
  </si>
  <si>
    <t>OSWRO</t>
  </si>
  <si>
    <t>Storage bin</t>
  </si>
  <si>
    <t>Pulp Storage</t>
  </si>
  <si>
    <t>Black Liquor Storage</t>
  </si>
  <si>
    <t>White Liquor Storage</t>
  </si>
  <si>
    <t>Bleach Storage</t>
  </si>
  <si>
    <t>Methanol Storage</t>
  </si>
  <si>
    <t>Duct Burner</t>
  </si>
  <si>
    <t>Reciprocating IC Engine</t>
  </si>
  <si>
    <t>Salt Cake Tank</t>
  </si>
  <si>
    <t>Dregs Washer</t>
  </si>
  <si>
    <t>Lime Mud Washer</t>
  </si>
  <si>
    <t>Slaker</t>
  </si>
  <si>
    <t>Paper Machine</t>
  </si>
  <si>
    <t>Conical Refiner</t>
  </si>
  <si>
    <t>Machine Chest</t>
  </si>
  <si>
    <t>Repulper</t>
  </si>
  <si>
    <t>Mechanical Pulping Refiner (RMP)</t>
  </si>
  <si>
    <t>Brown Stock Refiner</t>
  </si>
  <si>
    <t>Engine Test Cell</t>
  </si>
  <si>
    <t>includes aircraft engines, rocket engines, etc</t>
  </si>
  <si>
    <t>White Stock Refiner</t>
  </si>
  <si>
    <t>Solvent Extraction Unit</t>
  </si>
  <si>
    <t>Thin Film Evaporator</t>
  </si>
  <si>
    <t>Pressurized Refiner</t>
  </si>
  <si>
    <t>Chipper/Flaker/Hammermill</t>
  </si>
  <si>
    <t>Cumminutor/Grinder</t>
  </si>
  <si>
    <t>POTW unit type</t>
  </si>
  <si>
    <t>Raw Material Grinder</t>
  </si>
  <si>
    <t>Portland Cement</t>
  </si>
  <si>
    <t>Clinker Grinder</t>
  </si>
  <si>
    <t>Headworks Screen</t>
  </si>
  <si>
    <t>Chip Screen</t>
  </si>
  <si>
    <t>Pulp Screen</t>
  </si>
  <si>
    <t>Stock Screen</t>
  </si>
  <si>
    <t>Waste Water Junction Box</t>
  </si>
  <si>
    <t>Collector Sewers</t>
  </si>
  <si>
    <t>Waste Water Lift Station</t>
  </si>
  <si>
    <t>Transfer System</t>
  </si>
  <si>
    <t>Weigh Hopper</t>
  </si>
  <si>
    <t>Process Heater</t>
  </si>
  <si>
    <t>Furnace</t>
  </si>
  <si>
    <t>Regenerative Furnace</t>
  </si>
  <si>
    <t>Recuperative Furnace</t>
  </si>
  <si>
    <t>Electric Furnace</t>
  </si>
  <si>
    <t>Unit Melter Furnace</t>
  </si>
  <si>
    <t>Air Gas Furnace</t>
  </si>
  <si>
    <t>Oxyfuel Furnace</t>
  </si>
  <si>
    <t>Cold top Furnace</t>
  </si>
  <si>
    <t>Pot/Marble Melt Furnace</t>
  </si>
  <si>
    <t>Kiln</t>
  </si>
  <si>
    <t>Lumber Dry Kiln</t>
  </si>
  <si>
    <t>Rotary Kiln</t>
  </si>
  <si>
    <t>Wet Kiln</t>
  </si>
  <si>
    <t>Dry Kiln</t>
  </si>
  <si>
    <t>Lime Kiln</t>
  </si>
  <si>
    <t>Calciner</t>
  </si>
  <si>
    <t>Hogged Fuel Dryer</t>
  </si>
  <si>
    <t>Coke Battery</t>
  </si>
  <si>
    <t>Direct-fired Dryer</t>
  </si>
  <si>
    <t>Softwood Veneer Dryer</t>
  </si>
  <si>
    <t>Veneer Redryer</t>
  </si>
  <si>
    <t>Hardwood Veneer Dryer</t>
  </si>
  <si>
    <t>Rotary Strand Dryer</t>
  </si>
  <si>
    <t>Dryer, unknown if direct or indirect.</t>
  </si>
  <si>
    <t>Indirect-fired Dryer</t>
  </si>
  <si>
    <t>Evaporative Sources</t>
  </si>
  <si>
    <t>Green Rotary Dryer</t>
  </si>
  <si>
    <t>Dry Rotary Dryer</t>
  </si>
  <si>
    <t>Rotary Agricultural Fiber Dryer</t>
  </si>
  <si>
    <t>Hardboard Press Predryer</t>
  </si>
  <si>
    <t>Fiberboard Mat Dryer</t>
  </si>
  <si>
    <t>Incinerator</t>
  </si>
  <si>
    <t>includes all types of waste combustors</t>
  </si>
  <si>
    <t>Vapor Incinerator</t>
  </si>
  <si>
    <t>Flare</t>
  </si>
  <si>
    <t>Sludge Digester Gas Flare</t>
  </si>
  <si>
    <t>Open Burning</t>
  </si>
  <si>
    <t>Other combustion</t>
  </si>
  <si>
    <t>includes space heaters, asphalt kettle heaters, etc.</t>
  </si>
  <si>
    <t>Hardboard Oven</t>
  </si>
  <si>
    <t>Curing Oven</t>
  </si>
  <si>
    <t>Chemical Recovery Combustion Unit</t>
  </si>
  <si>
    <t>Open Air Fugitive Source</t>
  </si>
  <si>
    <t>Fugitive Areas</t>
  </si>
  <si>
    <t>Landfills, Runways, Feedlots, Settling Ponds, WWTreatment units, Equipment Leaks, Haul Roads etc.</t>
  </si>
  <si>
    <t>Roof vents/Building vents</t>
  </si>
  <si>
    <t>Process Equipment Fugitive Leaks</t>
  </si>
  <si>
    <t>Process Equipment and Process Area Drains</t>
  </si>
  <si>
    <t>Primary Clarifier</t>
  </si>
  <si>
    <t>Diffused Air Activated Sludge Thickener</t>
  </si>
  <si>
    <t>Mechanical Mix Air Activated Sludge</t>
  </si>
  <si>
    <t>Pure Oxygen Activated Sludge</t>
  </si>
  <si>
    <t>UNOX</t>
  </si>
  <si>
    <t>Trickling Filter</t>
  </si>
  <si>
    <t>Secondary Clarifier</t>
  </si>
  <si>
    <t>Tertiary Filters</t>
  </si>
  <si>
    <t>Gravity Sludge Thickener</t>
  </si>
  <si>
    <t>DAF Sludge Thickener</t>
  </si>
  <si>
    <t>Anaerobic Digester</t>
  </si>
  <si>
    <t>Belt Filter Press</t>
  </si>
  <si>
    <t>Oil-Water Separator</t>
  </si>
  <si>
    <t>Organic-Water Separator</t>
  </si>
  <si>
    <t>Primary Condenser</t>
  </si>
  <si>
    <t>Process Vent</t>
  </si>
  <si>
    <t>Separator, Other than oil-water or organic-water</t>
  </si>
  <si>
    <t>Could include API separators, parallel plate interceptor, corrugated plate separators, etc.</t>
  </si>
  <si>
    <t>Batch Digester</t>
  </si>
  <si>
    <t>Continuous Digester</t>
  </si>
  <si>
    <t>White Liquor Clarifier</t>
  </si>
  <si>
    <t>Green Liquor Clarifier</t>
  </si>
  <si>
    <t>Fractionation Unit</t>
  </si>
  <si>
    <t>Other fugitive</t>
  </si>
  <si>
    <t>Manhole</t>
  </si>
  <si>
    <t>Individual Drain System</t>
  </si>
  <si>
    <t>Storage Tank</t>
  </si>
  <si>
    <t>Primary Settling Tank</t>
  </si>
  <si>
    <t>Secondary Settling Tank</t>
  </si>
  <si>
    <t>Fermenter</t>
  </si>
  <si>
    <t>Trade Fermenter</t>
  </si>
  <si>
    <t>Stock Fermenter</t>
  </si>
  <si>
    <t>Pure Culture Fermenter</t>
  </si>
  <si>
    <t>Bottoms Receiver Vessel</t>
  </si>
  <si>
    <t>Liquid Waste Container</t>
  </si>
  <si>
    <t>Distillate Receiver Vessel</t>
  </si>
  <si>
    <t>Open Tank or Vat</t>
  </si>
  <si>
    <t>Log Vat</t>
  </si>
  <si>
    <t>Aeration Basin</t>
  </si>
  <si>
    <t>Equalization Basin</t>
  </si>
  <si>
    <t>Chlorine Contact Basin</t>
  </si>
  <si>
    <t>Sludge Drying Bed</t>
  </si>
  <si>
    <t>Sludge Storage Lagoons/Drying Beds</t>
  </si>
  <si>
    <t>Aerated Grit Chamber</t>
  </si>
  <si>
    <t>Hot Well</t>
  </si>
  <si>
    <t>Flotation Cell</t>
  </si>
  <si>
    <t>Flotation deinking process</t>
  </si>
  <si>
    <t>Dechlorination Basin</t>
  </si>
  <si>
    <t>Degreaser</t>
  </si>
  <si>
    <t>Spray Booth or Coating Line</t>
  </si>
  <si>
    <t>Miscellaneous Coating Operation</t>
  </si>
  <si>
    <t>Collection of coating units</t>
  </si>
  <si>
    <t>Printing Line</t>
  </si>
  <si>
    <t>Gasoline Loading Rack or Arm</t>
  </si>
  <si>
    <t>Other evaporative sources</t>
  </si>
  <si>
    <t>Settling Pit</t>
  </si>
  <si>
    <t>Surface Impoundment</t>
  </si>
  <si>
    <t>Could include Aeration Pit/Pond, Lagoons, Holding/Storage Ponds, etc.</t>
  </si>
  <si>
    <t>Chemical Reactor</t>
  </si>
  <si>
    <t>Process Equipment</t>
  </si>
  <si>
    <t>Oxidation Unit</t>
  </si>
  <si>
    <t>Black Liquor Oxidation System</t>
  </si>
  <si>
    <t>Distillation Column/Stripper</t>
  </si>
  <si>
    <t>Condensate Stripper</t>
  </si>
  <si>
    <t>Steam Stripper</t>
  </si>
  <si>
    <t>Gas Stripper</t>
  </si>
  <si>
    <t>Mixer or Blender</t>
  </si>
  <si>
    <t>Blend Chest</t>
  </si>
  <si>
    <t>Cooling Tower</t>
  </si>
  <si>
    <t>Cooling Process Equipment</t>
  </si>
  <si>
    <t>Other process equipment</t>
  </si>
  <si>
    <t>Reconstituted Wood Product Press</t>
  </si>
  <si>
    <t>Reconstituted Wood Product Board Cooler</t>
  </si>
  <si>
    <t>Hardboard Humidifier</t>
  </si>
  <si>
    <t>Stand Alone Digester</t>
  </si>
  <si>
    <t>Softwood Plywood Press</t>
  </si>
  <si>
    <t>Hardwood Plywood Press</t>
  </si>
  <si>
    <t>Engineered Wood Products Press</t>
  </si>
  <si>
    <t>Agricultural Fiber Board Press</t>
  </si>
  <si>
    <t>Fiber Washer</t>
  </si>
  <si>
    <t>Atmospheric Refiner</t>
  </si>
  <si>
    <t>Sludge Centrifuge</t>
  </si>
  <si>
    <t>Effluent Weir</t>
  </si>
  <si>
    <t>Non-TSDF Treatment, Storage, Disposal System</t>
  </si>
  <si>
    <t>Pressure Relief Device, not a valve</t>
  </si>
  <si>
    <t>Pressure Relief Valve</t>
  </si>
  <si>
    <t>Finish Mill</t>
  </si>
  <si>
    <t>Fiber Forming Equipment</t>
  </si>
  <si>
    <t>O2 Delignification</t>
  </si>
  <si>
    <t>ClO2 Generator</t>
  </si>
  <si>
    <t>Ozone Reactor</t>
  </si>
  <si>
    <t>Bleaching and Extraction Tower</t>
  </si>
  <si>
    <t>Evaporator</t>
  </si>
  <si>
    <t>Smelt Dissolving Tank</t>
  </si>
  <si>
    <t>Crusher</t>
  </si>
  <si>
    <t>BMH Equipment</t>
  </si>
  <si>
    <t>Primary Crusher</t>
  </si>
  <si>
    <t>Secondary Crusher</t>
  </si>
  <si>
    <t>Grinder</t>
  </si>
  <si>
    <t>Screen</t>
  </si>
  <si>
    <t>Conveyor</t>
  </si>
  <si>
    <t>Chip Conveyer</t>
  </si>
  <si>
    <t>Coal Conveyer</t>
  </si>
  <si>
    <t>Transfer Point</t>
  </si>
  <si>
    <t>Silo</t>
  </si>
  <si>
    <t>Open Storage Pile</t>
  </si>
  <si>
    <t>Chip Pile</t>
  </si>
  <si>
    <t>Other bulk material equipment</t>
  </si>
  <si>
    <t>Former</t>
  </si>
  <si>
    <t>Sander</t>
  </si>
  <si>
    <t>Saw</t>
  </si>
  <si>
    <t>Includes log saws, panel saws, unpressed mat cutoff saws, etc.</t>
  </si>
  <si>
    <t>Debarking Drum</t>
  </si>
  <si>
    <t>Knotter</t>
  </si>
  <si>
    <t>Decker</t>
  </si>
  <si>
    <t>Wastewater Treatment Unit</t>
  </si>
  <si>
    <t>Waste Stabilization Equipment</t>
  </si>
  <si>
    <t>Includes units for waste fixation and waste solidification processes.</t>
  </si>
  <si>
    <t>Wastewater Handling Equipment</t>
  </si>
  <si>
    <t>Unclassified</t>
  </si>
  <si>
    <t>Release Point Type Code</t>
  </si>
  <si>
    <t>Release Point Category</t>
  </si>
  <si>
    <t>Last Inventory Year</t>
  </si>
  <si>
    <t>Fugitive Area: SW Corner Coords</t>
  </si>
  <si>
    <t>Vertical</t>
  </si>
  <si>
    <t>Horizontal</t>
  </si>
  <si>
    <t>Goose Neck</t>
  </si>
  <si>
    <t>Vertical with Rain Cap</t>
  </si>
  <si>
    <t>Downward-facing Vent</t>
  </si>
  <si>
    <t>Fugitive 3-D: Center of Release footprint coords</t>
  </si>
  <si>
    <t>Low Flow Vent</t>
  </si>
  <si>
    <t>Fugitive 2D: Two midpoint coord pairs</t>
  </si>
  <si>
    <t>scc level one</t>
  </si>
  <si>
    <t>scc level two</t>
  </si>
  <si>
    <t>scc level three</t>
  </si>
  <si>
    <t>scc level four</t>
  </si>
  <si>
    <t>tier 1 code</t>
  </si>
  <si>
    <t>tier 1 description</t>
  </si>
  <si>
    <t>tier 2 code</t>
  </si>
  <si>
    <t>tier 2 description</t>
  </si>
  <si>
    <t>tier 3 code</t>
  </si>
  <si>
    <t>tier 3 description</t>
  </si>
  <si>
    <t>Brick Kilns</t>
  </si>
  <si>
    <t>Industrial Processes - NEC</t>
  </si>
  <si>
    <t>03</t>
  </si>
  <si>
    <t>Fuel Comb. Other</t>
  </si>
  <si>
    <t>04</t>
  </si>
  <si>
    <t>Misc. Fuel Comb. (Except Residential)</t>
  </si>
  <si>
    <t>Other</t>
  </si>
  <si>
    <t>Chemical Evaporation</t>
  </si>
  <si>
    <t>Organic Solvent Evaporation</t>
  </si>
  <si>
    <t>Dry Cleaning</t>
  </si>
  <si>
    <t>Perchloroethylene</t>
  </si>
  <si>
    <t>Solvent - Dry Cleaning</t>
  </si>
  <si>
    <t>08</t>
  </si>
  <si>
    <t>Solvent Utilization</t>
  </si>
  <si>
    <t>01</t>
  </si>
  <si>
    <t>Stoddard (Petroleum Solvent) (Use 4-10-001-01 or 4-10-002-01)</t>
  </si>
  <si>
    <t>02</t>
  </si>
  <si>
    <t>Petroleum Solvent</t>
  </si>
  <si>
    <t>Stoddard (Petroleum Solvent) (Use 4-10-001-02 or 4-10-002-02)</t>
  </si>
  <si>
    <t>Trichlorotrifluoroethane (Freon)</t>
  </si>
  <si>
    <t>Ethylene Oxide: General</t>
  </si>
  <si>
    <t>Stoddard:Filtr Disp/Cooked Muck(Drained) (Use 4-10-001-61 or 002-61)</t>
  </si>
  <si>
    <t>Stoddard:Filtr Disp/Cooked Muck (Centrif) (Use 4-10-001-62 or 002-62)</t>
  </si>
  <si>
    <t>Trichlorofluoroethane: Washer/Dryer/Still</t>
  </si>
  <si>
    <t>Trichlorofluoroethane: Cartrige Filter Disposal</t>
  </si>
  <si>
    <t>Trichlorofluoroethane: Still Residue Disposal</t>
  </si>
  <si>
    <t>Trichlorofluoroethane: Miscellaneous Fugitive</t>
  </si>
  <si>
    <t>Other Not Classified</t>
  </si>
  <si>
    <t>Degreasing</t>
  </si>
  <si>
    <t>Stoddard (Petroleum Solvent): Open-top Vapor Degreasing</t>
  </si>
  <si>
    <t>Solvent - Degreasing</t>
  </si>
  <si>
    <t>Open Top</t>
  </si>
  <si>
    <t>1,1,1-Trichloroethane (Methyl Chloroform): Open-top Vapor Degreasing</t>
  </si>
  <si>
    <t>Perchloroethylene: Open-top Vapor Degreasing</t>
  </si>
  <si>
    <t>Methylene Chloride: Open-top Vapor Degreasing</t>
  </si>
  <si>
    <t>Trichloroethylene: Open-top Vapor Degreasing</t>
  </si>
  <si>
    <t>Toluene: Open-top Vapor Degreasing</t>
  </si>
  <si>
    <t>Trichlorotrifluoroethane (Freon): Open-top Vapor Degreasing</t>
  </si>
  <si>
    <t>Chlorosolve: Open-top Vapor Degreasing</t>
  </si>
  <si>
    <t>Butyl Acetate: Open-top Vapor Degreasing</t>
  </si>
  <si>
    <t>Entire Unit: Open-top Vapor Degreasing</t>
  </si>
  <si>
    <t>Stoddard (Petroleum Solvent): Conveyorized Vapor Degreasing</t>
  </si>
  <si>
    <t>Conveyorized</t>
  </si>
  <si>
    <t>1,1,1-Trichloroethane (Methyl Chloroform):Conveyorized Vapor Degreaser</t>
  </si>
  <si>
    <t>Perchloroethylene: Conveyorized Vapor Degreasing</t>
  </si>
  <si>
    <t>Methylene Chloride: Conveyorized Vapor Degreasing</t>
  </si>
  <si>
    <t>Trichloroethylene: Conveyorized Vapor Degreasing</t>
  </si>
  <si>
    <t>Entire Unit: with Vaporized Solvent: Conveyorized Vapor Degreasing</t>
  </si>
  <si>
    <t>Entire Unit: with Non-boiling Solvent: Conveyorized Vapor Degreasing</t>
  </si>
  <si>
    <t>Stoddard (Petroleum Solvent): General Degreasing Units</t>
  </si>
  <si>
    <t>1,1,1-Trichloroethane (Methyl Chloroform): General Degreasing Units</t>
  </si>
  <si>
    <t>Perchloroethylene: General Degreasing Units</t>
  </si>
  <si>
    <t>Methylene Chloride: General Degreasing Units</t>
  </si>
  <si>
    <t>Trichloroethylene: General Degreasing Units</t>
  </si>
  <si>
    <t>Toluene: General Degreasing Units</t>
  </si>
  <si>
    <t>Trichlorotrifluoroethane (Freon): General Degreasing Units</t>
  </si>
  <si>
    <t>Trichlorofluoromethane: General Degreasing Units</t>
  </si>
  <si>
    <t>Other Not Classified: General Degreasing Units</t>
  </si>
  <si>
    <t>Other Not Classified: Conveyorized Vapor Degreasing</t>
  </si>
  <si>
    <t>Other Not Classified: Open-top Vapor Degreasing</t>
  </si>
  <si>
    <t>Cold Solvent Cleaning/Stripping</t>
  </si>
  <si>
    <t>Methanol</t>
  </si>
  <si>
    <t>Cold Cleaning</t>
  </si>
  <si>
    <t>Methylene Chloride</t>
  </si>
  <si>
    <t>Stoddard (Petroleum Solvent)</t>
  </si>
  <si>
    <t>1,1,1-Trichloroethane (Methyl Chloroform)</t>
  </si>
  <si>
    <t>Trichloroethylene</t>
  </si>
  <si>
    <t>Isopropyl Alcohol</t>
  </si>
  <si>
    <t>Methyl Ethyl Ketone</t>
  </si>
  <si>
    <t>Freon</t>
  </si>
  <si>
    <t>Acetone</t>
  </si>
  <si>
    <t>Glycol Ethers</t>
  </si>
  <si>
    <t>Entire Unit</t>
  </si>
  <si>
    <t>Degreaser: Entire Unit</t>
  </si>
  <si>
    <t>Knit Fabric Scouring with Chlorinated Solvent</t>
  </si>
  <si>
    <t>Solvent - Industrial Surface Coating &amp; Solvent Use</t>
  </si>
  <si>
    <t>05</t>
  </si>
  <si>
    <t>Other Industrial</t>
  </si>
  <si>
    <t>Solvent Storage</t>
  </si>
  <si>
    <t>General Processes: Spent Solvent Storage</t>
  </si>
  <si>
    <t>Industrial Processes - Storage and Transfer</t>
  </si>
  <si>
    <t>09</t>
  </si>
  <si>
    <t>Storage &amp; Transport</t>
  </si>
  <si>
    <t>07</t>
  </si>
  <si>
    <t>Organic Chemical Storage</t>
  </si>
  <si>
    <t>General Processes: Drum Storage - Pure Organic Chemicals</t>
  </si>
  <si>
    <t>Fugitive Emissions</t>
  </si>
  <si>
    <t>General</t>
  </si>
  <si>
    <t>Surface Coating Operations</t>
  </si>
  <si>
    <t>Surface Coating Application - General</t>
  </si>
  <si>
    <t>Paint: Solvent-base</t>
  </si>
  <si>
    <t>Surface Coating</t>
  </si>
  <si>
    <t>Paint: Water-base</t>
  </si>
  <si>
    <t>Varnish/Shellac</t>
  </si>
  <si>
    <t>Lacquer</t>
  </si>
  <si>
    <t>Enamel</t>
  </si>
  <si>
    <t>Primer</t>
  </si>
  <si>
    <t>Adhesive Application</t>
  </si>
  <si>
    <t>Industrial Adhesives</t>
  </si>
  <si>
    <t>Adhesive: Solvent Mixing</t>
  </si>
  <si>
    <t>Adhesive: Solvent Storage</t>
  </si>
  <si>
    <t>Adhesive: General</t>
  </si>
  <si>
    <t>Adhesive: Spray</t>
  </si>
  <si>
    <t>Adhesive: Roll-on</t>
  </si>
  <si>
    <t>Coating Oven - General</t>
  </si>
  <si>
    <t>Dried &lt; 175F</t>
  </si>
  <si>
    <t>Baked &gt; 175F</t>
  </si>
  <si>
    <t>Prime/Base Coat Oven</t>
  </si>
  <si>
    <t>Topcoat Oven</t>
  </si>
  <si>
    <t>Two Piece Can Curing Ovens: General (Includes Codes 41, 42, and 43)</t>
  </si>
  <si>
    <t>Metal Cans</t>
  </si>
  <si>
    <t>Two Piece Can Base Coat Oven</t>
  </si>
  <si>
    <t>Two Piece Can Over Varnish Oven</t>
  </si>
  <si>
    <t>Two Piece Can Interior Body Coat Oven</t>
  </si>
  <si>
    <t>Three Piece Can Curing Ovens (Includes Codes 46, 47, 48, and 49)</t>
  </si>
  <si>
    <t>Three Piece Can Sheet Base Coat (Interior) Oven</t>
  </si>
  <si>
    <t>Three Piece Can Sheet Base Coat (Exterior) Oven</t>
  </si>
  <si>
    <t>Three Piece Can Sheet Lithographic Coating Oven</t>
  </si>
  <si>
    <t>Three Piece Can Interior Body Coat Oven</t>
  </si>
  <si>
    <t>Filler Oven</t>
  </si>
  <si>
    <t>Sealer Oven</t>
  </si>
  <si>
    <t>Single Coat Application: Oven</t>
  </si>
  <si>
    <t>Color Coat Oven</t>
  </si>
  <si>
    <t>Topcoat/Texture Coat Oven</t>
  </si>
  <si>
    <t>EMI/RFI Shielding Coat Oven</t>
  </si>
  <si>
    <t>Thinning Solvents - General</t>
  </si>
  <si>
    <t>Thinning Solvents</t>
  </si>
  <si>
    <t>Butyl Acetate</t>
  </si>
  <si>
    <t>Butyl Alcohol</t>
  </si>
  <si>
    <t>Carbitol</t>
  </si>
  <si>
    <t>Cellosolve</t>
  </si>
  <si>
    <t>Cellosolve Acetate</t>
  </si>
  <si>
    <t>Dimethyl Formamide</t>
  </si>
  <si>
    <t>Ethyl Acetate</t>
  </si>
  <si>
    <t>Ethyl Alcohol</t>
  </si>
  <si>
    <t>Gasoline</t>
  </si>
  <si>
    <t>Isopropyl Acetate</t>
  </si>
  <si>
    <t>Kerosene</t>
  </si>
  <si>
    <t>Lactol Spirits</t>
  </si>
  <si>
    <t>Methyl Acetate</t>
  </si>
  <si>
    <t>Methyl Alcohol</t>
  </si>
  <si>
    <t>Methyl Isobutyl Ketone</t>
  </si>
  <si>
    <t>Mineral Spirits</t>
  </si>
  <si>
    <t>Naphtha</t>
  </si>
  <si>
    <t>Toluene</t>
  </si>
  <si>
    <t>Varsol</t>
  </si>
  <si>
    <t>Xylene</t>
  </si>
  <si>
    <t>Benzene</t>
  </si>
  <si>
    <t>Turpentine</t>
  </si>
  <si>
    <t>Hexylene Glycol</t>
  </si>
  <si>
    <t>Ethylene Oxide</t>
  </si>
  <si>
    <t>Coating Oven Heater</t>
  </si>
  <si>
    <t>Natural Gas</t>
  </si>
  <si>
    <t>Fuel Comb. Industrial</t>
  </si>
  <si>
    <t>Gas</t>
  </si>
  <si>
    <t>Natural</t>
  </si>
  <si>
    <t>Distillate Oil</t>
  </si>
  <si>
    <t>Oil</t>
  </si>
  <si>
    <t>Distillate</t>
  </si>
  <si>
    <t>Residual Oil</t>
  </si>
  <si>
    <t>Residual</t>
  </si>
  <si>
    <t>Liquified Petroleum Gas (LPG)</t>
  </si>
  <si>
    <t>Fabric Coating/Printing</t>
  </si>
  <si>
    <t>Coating Operation (Also See Specific Coating Method Codes 4-02-04X)</t>
  </si>
  <si>
    <t>Fabrics</t>
  </si>
  <si>
    <t>Coating Mixing (Also See Specific Coating Method Codes 4-02-04X)</t>
  </si>
  <si>
    <t>Coating Storage (Also See Specific Coating Method Codes 4-02-04X)</t>
  </si>
  <si>
    <t>Equipment Cleanup:Fabric Coating(Also Spec Coat Method Codes 4-02-04X)</t>
  </si>
  <si>
    <t>Fabric Printing: Roller (Also See New Codes Under 4-02-040-XX)</t>
  </si>
  <si>
    <t>Fabric Printing: Rotary Screen (Also See New Codes Under 4-02-040-XX)</t>
  </si>
  <si>
    <t>Fabric Printing: Flat Screen (Also See New Codes Under 4-02-040-XX)</t>
  </si>
  <si>
    <t>Fabric Print:Dryer: Steam Coil (Also See New Codes Under 4-02-040-XX)</t>
  </si>
  <si>
    <t>Fabric Print:Dryer: Fuel-fired (Also See New Codes Under 4-02-040- XX)</t>
  </si>
  <si>
    <t>Misc. Fugitives (Also New Codes 4-02-040-XX)</t>
  </si>
  <si>
    <t>Other Not Classified (Also See New Codes Under 4-02-040-XX)</t>
  </si>
  <si>
    <t>Fabric Dyeing</t>
  </si>
  <si>
    <t>Dye Application: General (Also See New Codes Under 4-02-060-XX)</t>
  </si>
  <si>
    <t>Paper Coating</t>
  </si>
  <si>
    <t>Coating Operation</t>
  </si>
  <si>
    <t>Paper</t>
  </si>
  <si>
    <t>Coating Mixing</t>
  </si>
  <si>
    <t>Coating Storage</t>
  </si>
  <si>
    <t>Equipment Cleanup</t>
  </si>
  <si>
    <t>Coating Application: Knife Coater</t>
  </si>
  <si>
    <t>Coating Application: Reverse Roll Coater</t>
  </si>
  <si>
    <t>Coating Application: Rotogravure Printer</t>
  </si>
  <si>
    <t>Large Appliances</t>
  </si>
  <si>
    <t>Prime Coating Operation</t>
  </si>
  <si>
    <t>Cleaning/Pretreatment</t>
  </si>
  <si>
    <t>Topcoat Spray</t>
  </si>
  <si>
    <t>Prime Coat Flashoff</t>
  </si>
  <si>
    <t>Topcoat Flashoff</t>
  </si>
  <si>
    <t>Coating Line: General</t>
  </si>
  <si>
    <t>Prime Air Spray</t>
  </si>
  <si>
    <t>Prime Electrostatic Spray</t>
  </si>
  <si>
    <t>Prime Flow Coat</t>
  </si>
  <si>
    <t>Prime Dip Coat</t>
  </si>
  <si>
    <t>Prime Electro-deposition</t>
  </si>
  <si>
    <t>Top Air Spray</t>
  </si>
  <si>
    <t>Top Electrostatic Spray</t>
  </si>
  <si>
    <t>Magnet Wire Surface Coating</t>
  </si>
  <si>
    <t>Coating/Application/Curing</t>
  </si>
  <si>
    <t>Magnet Wire</t>
  </si>
  <si>
    <t>Automobiles and Light Trucks</t>
  </si>
  <si>
    <t>Prime Application/Electo-deposition/Dip/Spray</t>
  </si>
  <si>
    <t>06</t>
  </si>
  <si>
    <t>Autos &amp; Light Trucks</t>
  </si>
  <si>
    <t>Topcoat Operation</t>
  </si>
  <si>
    <t>Sealers</t>
  </si>
  <si>
    <t>Deadeners</t>
  </si>
  <si>
    <t>Anti-corrosion Priming</t>
  </si>
  <si>
    <t>Prime Surfacing Operation</t>
  </si>
  <si>
    <t>Repair Topcoat Application Area</t>
  </si>
  <si>
    <t>Prime Coating: Solvent-borne - Automobiles</t>
  </si>
  <si>
    <t>Prime Coating: Electro-deposition - Automobiles</t>
  </si>
  <si>
    <t>Guide Coating: Solvent-borne - Automobiles</t>
  </si>
  <si>
    <t>Guide Coating: Water-borne - Automobiles</t>
  </si>
  <si>
    <t>Topcoat: Solvent-borne - Automobiles</t>
  </si>
  <si>
    <t>Topcoat: Water-borne - Automobiles</t>
  </si>
  <si>
    <t>Prime Coating: Solvent-borne - Light Trucks</t>
  </si>
  <si>
    <t>Prime Coating: Electro-deposition - Light Trucks</t>
  </si>
  <si>
    <t>Guide Coating: Solvent-borne - Light Trucks</t>
  </si>
  <si>
    <t>Guide Coating: Water-borne - Light Trucks</t>
  </si>
  <si>
    <t>Topcoat: Solvent-borne - Light Trucks</t>
  </si>
  <si>
    <t>Topcoat: Water-borne - Light Trucks</t>
  </si>
  <si>
    <t>Metal Can Coating</t>
  </si>
  <si>
    <t>Two Piece Exterior Base Coating</t>
  </si>
  <si>
    <t>Interior Spray Coating</t>
  </si>
  <si>
    <t>Sheet Base Coating (Interior)</t>
  </si>
  <si>
    <t>Sheet Base Coating (Exterior)</t>
  </si>
  <si>
    <t>Side Seam Spray Coating</t>
  </si>
  <si>
    <t>End Sealing Compound (Also See 4-02-017-36 &amp; -37)</t>
  </si>
  <si>
    <t>Lithography</t>
  </si>
  <si>
    <t>Over Varnish</t>
  </si>
  <si>
    <t>Exterior End Coating</t>
  </si>
  <si>
    <t>Three-piece Can Sheet Base Coating</t>
  </si>
  <si>
    <t>Three-piece Can Sheet Lithographic Coating Line</t>
  </si>
  <si>
    <t>Three-piece Can-side Seam Spray Coating</t>
  </si>
  <si>
    <t>Three-piece Can Interior Body Spray Coat</t>
  </si>
  <si>
    <t>Two-piece Can Coating Line</t>
  </si>
  <si>
    <t>Two-piece Can End Sealing Compound</t>
  </si>
  <si>
    <t>Three Piece Can End Sealing Compound</t>
  </si>
  <si>
    <t>Two Piece Can Lithographic Coating Line</t>
  </si>
  <si>
    <t>Three Piece Can Coating Line (All Coating Solvent Emission Points)</t>
  </si>
  <si>
    <t>Metal Coil Coating</t>
  </si>
  <si>
    <t>Prime Coating Application</t>
  </si>
  <si>
    <t>Metal Coil</t>
  </si>
  <si>
    <t>Solvent Mixing</t>
  </si>
  <si>
    <t>Solvent Storage (Use 4-07-004-01 thru 4-07-999-98 if possible)</t>
  </si>
  <si>
    <t>Finish Coating</t>
  </si>
  <si>
    <t>Wood Furniture Surface Coating</t>
  </si>
  <si>
    <t>Wood Furniture</t>
  </si>
  <si>
    <t>Metal Furniture Operations</t>
  </si>
  <si>
    <t>Metal Furniture</t>
  </si>
  <si>
    <t>Prime Coat Application</t>
  </si>
  <si>
    <t>Prime Coat Application: Spray, High Solids</t>
  </si>
  <si>
    <t>Prime Coat Application: Spray, Water-borne</t>
  </si>
  <si>
    <t>Prime Coat Application: Dip</t>
  </si>
  <si>
    <t>Prime Coat Application: Flow Coat</t>
  </si>
  <si>
    <t>Prime Coat Application: Flashoff</t>
  </si>
  <si>
    <t>Topcoat Application</t>
  </si>
  <si>
    <t>Topcoat Application: Spray, High Solids</t>
  </si>
  <si>
    <t>Topcoat Application: Spray, Water-borne</t>
  </si>
  <si>
    <t>Topcoat Application: Dip</t>
  </si>
  <si>
    <t>Topcoat Application: Flow Coat</t>
  </si>
  <si>
    <t>Topcoat Application: Flashoff</t>
  </si>
  <si>
    <t>Single Spray Line: General</t>
  </si>
  <si>
    <t>Spray Dip Line: General (Use 4-02-020-37)</t>
  </si>
  <si>
    <t>Spray High Solids Coating (Use 4-02-020-35)</t>
  </si>
  <si>
    <t>Spray Water-borne Coating (Use 4-02-020-36)</t>
  </si>
  <si>
    <t>Single Coat Application: Spray, High Solids</t>
  </si>
  <si>
    <t>Single Coat Application: Spray, Water-borne</t>
  </si>
  <si>
    <t>Single Coat Application: Dip</t>
  </si>
  <si>
    <t>Single Coat Application: Flow Coat</t>
  </si>
  <si>
    <t>Single Coat Application: Flashoff</t>
  </si>
  <si>
    <t>Flatwood: Wood Building Products</t>
  </si>
  <si>
    <t>Base Coat</t>
  </si>
  <si>
    <t>Flatwood Products</t>
  </si>
  <si>
    <t>Topcoat</t>
  </si>
  <si>
    <t>Filler</t>
  </si>
  <si>
    <t>Sealer</t>
  </si>
  <si>
    <t>Inks</t>
  </si>
  <si>
    <t>Grove Coat Application</t>
  </si>
  <si>
    <t>Stain Application</t>
  </si>
  <si>
    <t>Filler Sander</t>
  </si>
  <si>
    <t>Sealer Sander</t>
  </si>
  <si>
    <t>Water-borne Coating</t>
  </si>
  <si>
    <t>Solvent-borne Coating</t>
  </si>
  <si>
    <t>Ultraviolet Coating</t>
  </si>
  <si>
    <t>Surface Preparation (Includes Tempering, Sanding, Brushing, Grove Cut)</t>
  </si>
  <si>
    <t>Adhesive: Other Not Elsewhere Classified</t>
  </si>
  <si>
    <t>Other Not Elsewhere Classified</t>
  </si>
  <si>
    <t>Plastic Parts</t>
  </si>
  <si>
    <t>Business: Baseline Coating Mix</t>
  </si>
  <si>
    <t>Business: Low Solids Solvent-borne Coating</t>
  </si>
  <si>
    <t>Business: Medium Solids Solvent-borne Coating</t>
  </si>
  <si>
    <t>Business: High Solids Coating (25% Efficiency)</t>
  </si>
  <si>
    <t>Business: High Solids Solvent-borne Coating (40% Efficiency)</t>
  </si>
  <si>
    <t>Business: Water-borne Coating</t>
  </si>
  <si>
    <t>Business: Low Solids Solvent-borne EMI/RFI Shielding Coating</t>
  </si>
  <si>
    <t>Business: Higher Solids Solvent-borne EMI/RFI Shielding Coating</t>
  </si>
  <si>
    <t>Business: Water-borne EMI/RFI Shielding Coating</t>
  </si>
  <si>
    <t>Business: Zinc Arc Spray</t>
  </si>
  <si>
    <t>Color Coat Application</t>
  </si>
  <si>
    <t>Color Coat Flashoff</t>
  </si>
  <si>
    <t>Topcoat/Texture Coat Application</t>
  </si>
  <si>
    <t>Topcoat/Texture Coat Flashoff</t>
  </si>
  <si>
    <t>EMI/RFI Shielding Coat Application</t>
  </si>
  <si>
    <t>EMI/RFI Shielding Coat Flashoff</t>
  </si>
  <si>
    <t>Sanding/Grit Blasting Prior to EMI/RFI Shielding Coat Application</t>
  </si>
  <si>
    <t>Maskant Application</t>
  </si>
  <si>
    <t>Large Ships</t>
  </si>
  <si>
    <t>Aerospace</t>
  </si>
  <si>
    <t>Primer Application</t>
  </si>
  <si>
    <t>Aircraft</t>
  </si>
  <si>
    <t>Specialty Coating Application</t>
  </si>
  <si>
    <t>Chemical Milling Maskant Application</t>
  </si>
  <si>
    <t>Chemical Milling</t>
  </si>
  <si>
    <t>Waste Storage and Handling</t>
  </si>
  <si>
    <t>Chemical Depainting</t>
  </si>
  <si>
    <t>Large Aircraft: Other Not Classified</t>
  </si>
  <si>
    <t>Miscellaneous Metal Parts</t>
  </si>
  <si>
    <t>Misc. Metal Parts</t>
  </si>
  <si>
    <t>Conveyor Single Flow</t>
  </si>
  <si>
    <t>Conveyor Single Dip</t>
  </si>
  <si>
    <t>Conveyor Single Spray</t>
  </si>
  <si>
    <t>Conveyor Two Coat, Flow and Spray</t>
  </si>
  <si>
    <t>Conveyor Two Coat, Dip and Spray</t>
  </si>
  <si>
    <t>Conveyor Two Coat, Spray</t>
  </si>
  <si>
    <t>Manual Two Coat, Spray and Air Dry</t>
  </si>
  <si>
    <t>Steel Drums</t>
  </si>
  <si>
    <t>Interior Coating</t>
  </si>
  <si>
    <t>Exterior Coating</t>
  </si>
  <si>
    <t>Glass Mirrors</t>
  </si>
  <si>
    <t>Mirror Backing: Coating Operation</t>
  </si>
  <si>
    <t>Glass Optical Fibers</t>
  </si>
  <si>
    <t>Chemical Vapor Deposition of Preforms</t>
  </si>
  <si>
    <t>Other Industrial Processes</t>
  </si>
  <si>
    <t>Electronic Equipment</t>
  </si>
  <si>
    <t>Plasma Overcladding</t>
  </si>
  <si>
    <t>Miscellaneous</t>
  </si>
  <si>
    <t>Semiconductors</t>
  </si>
  <si>
    <t>Solvent</t>
  </si>
  <si>
    <t>Electronic &amp; Other Electrical</t>
  </si>
  <si>
    <t>Fabric Printing</t>
  </si>
  <si>
    <t>Roller: Print Paste</t>
  </si>
  <si>
    <t>Roller: Application</t>
  </si>
  <si>
    <t>Roller: Transfer</t>
  </si>
  <si>
    <t>Roller: Steam Cans/Drying</t>
  </si>
  <si>
    <t>Rotary Screen: Print Paste</t>
  </si>
  <si>
    <t>Rotary Screen: Application</t>
  </si>
  <si>
    <t>Rotary Screen: Transfer</t>
  </si>
  <si>
    <t>Rotary Screen: Drying/Curing</t>
  </si>
  <si>
    <t>Flat Screen: Print Paste</t>
  </si>
  <si>
    <t>Flat Screen: Application</t>
  </si>
  <si>
    <t>Flat Screen: Transfer</t>
  </si>
  <si>
    <t>Flat Screen: Drying/Curing</t>
  </si>
  <si>
    <t>Fabric Coating, Knife Coating</t>
  </si>
  <si>
    <t>Mixing Tanks</t>
  </si>
  <si>
    <t>Coating Application</t>
  </si>
  <si>
    <t>Drying/Curing</t>
  </si>
  <si>
    <t>Cleanup</t>
  </si>
  <si>
    <t>Cleanup: Coating Application Equipment</t>
  </si>
  <si>
    <t>Cleanup: Empty Coating Drums</t>
  </si>
  <si>
    <t>Waste</t>
  </si>
  <si>
    <t>Waste Disposal &amp; Recycling</t>
  </si>
  <si>
    <t>Waste: Cleaning Rags</t>
  </si>
  <si>
    <t>Waste: Waste Ink Disposal</t>
  </si>
  <si>
    <t>Fabric Coating, Roller Coating</t>
  </si>
  <si>
    <t>Fabric Coating, Dip Coating</t>
  </si>
  <si>
    <t>Fabric Coating, Transfer Coating</t>
  </si>
  <si>
    <t>Coating Application: First Roll Applicator</t>
  </si>
  <si>
    <t>Coating Application: Second Roll Applicator</t>
  </si>
  <si>
    <t>Lamination: Laminating Device</t>
  </si>
  <si>
    <t>Drying/Curing: First Predrier</t>
  </si>
  <si>
    <t>Drying/Curing: Second Predrier</t>
  </si>
  <si>
    <t>Drying/Curing: Main Drying Tunnel</t>
  </si>
  <si>
    <t>Cooler</t>
  </si>
  <si>
    <t>Winding</t>
  </si>
  <si>
    <t>Fabric Coating, Extrusion Coating</t>
  </si>
  <si>
    <t>Coating Application: Extruder</t>
  </si>
  <si>
    <t>Coating Application: Coating Die</t>
  </si>
  <si>
    <t>Cooling Cylinder</t>
  </si>
  <si>
    <t>Fabric Coating, Melt Roll Coating</t>
  </si>
  <si>
    <t>Coating Application: Calendar Rolls</t>
  </si>
  <si>
    <t>Coating Application: Pick Up Roll</t>
  </si>
  <si>
    <t>Cooling Rolls</t>
  </si>
  <si>
    <t>Fabric Coating, Coagulation Coating</t>
  </si>
  <si>
    <t>Coagulation Baths and Solvent Separation</t>
  </si>
  <si>
    <t>Solvent Recovery</t>
  </si>
  <si>
    <t>Drying</t>
  </si>
  <si>
    <t>Dye Preparation</t>
  </si>
  <si>
    <t>Dye Application</t>
  </si>
  <si>
    <t>Dye Application: Beam</t>
  </si>
  <si>
    <t>Dye Application: Beck</t>
  </si>
  <si>
    <t>Dye Application: Jig</t>
  </si>
  <si>
    <t>Dye Application: Jet</t>
  </si>
  <si>
    <t>Dye Application: Continuous</t>
  </si>
  <si>
    <t>Equipment Leaks</t>
  </si>
  <si>
    <t>Wastewater, Aggregate</t>
  </si>
  <si>
    <t>Process Area Drains</t>
  </si>
  <si>
    <t>Industrial Waste Water</t>
  </si>
  <si>
    <t>Process Equipment Drains</t>
  </si>
  <si>
    <t>Wastewater, Points of Generation</t>
  </si>
  <si>
    <t>Printing Blanket, Rotary Screen</t>
  </si>
  <si>
    <t>Basecoat</t>
  </si>
  <si>
    <t>Coating</t>
  </si>
  <si>
    <t>Cleartop Coat</t>
  </si>
  <si>
    <t>Clean-up</t>
  </si>
  <si>
    <t>Fuel Fired Equipment</t>
  </si>
  <si>
    <t>Distillate Oil: Incinerator/Afterburner</t>
  </si>
  <si>
    <t>Residual Oil: Incinerator/Afterburner</t>
  </si>
  <si>
    <t>Natural Gas: Incinerator/Afterburner</t>
  </si>
  <si>
    <t>Natural Gas: Flares</t>
  </si>
  <si>
    <t>Petroleum Product Storage at Refineries</t>
  </si>
  <si>
    <t>Fixed Roof Tanks (Varying Sizes)</t>
  </si>
  <si>
    <t>Gasoline RVP 13: Breathing Loss: 67000 Bbl. Size</t>
  </si>
  <si>
    <t>Petroleum &amp; Petroleum Product Storage</t>
  </si>
  <si>
    <t>Fixed Roof Gasoline</t>
  </si>
  <si>
    <t>Gasoline RVP 10: Breathing Loss: 67000 Bbl. Size</t>
  </si>
  <si>
    <t>Gasoline RVP 7: Breathing Loss: 67000 Bbl. Size</t>
  </si>
  <si>
    <t>Gasoline RVP 13: Breathing Loss: 250000 Bbl. Size</t>
  </si>
  <si>
    <t>Gasoline RVP 10: Breathing Loss: 250000 Bbl. Size</t>
  </si>
  <si>
    <t>Gasoline RVP 7: Breathing Loss: 250000 Bbl. Size</t>
  </si>
  <si>
    <t>Gasoline RVP 13: Working Loss</t>
  </si>
  <si>
    <t>Gasoline RVP 10: Working Loss</t>
  </si>
  <si>
    <t>Gasoline RVP 7: Working Loss</t>
  </si>
  <si>
    <t>Crude Oil RVP 5: Breathing Loss: 67000 Bbl. Size</t>
  </si>
  <si>
    <t>Fixed Roof Crude</t>
  </si>
  <si>
    <t>Crude Oil RVP 5: Breathing Loss: 250000 Bbl. Size</t>
  </si>
  <si>
    <t>Crude Oil RVP 5: Working Loss</t>
  </si>
  <si>
    <t>Jet Naphtha (JP-4): Breathing Loss: 67000 Bbl. Size</t>
  </si>
  <si>
    <t>Jet Naphtha (JP-4): Breathing Loss: 250000 Bbl. Size</t>
  </si>
  <si>
    <t>Jet Naphtha (JP-4): Working Loss</t>
  </si>
  <si>
    <t>Jet Kerosene: Breathing Loss: 67000 Bbl. Size</t>
  </si>
  <si>
    <t>Jet Kerosene: Breathing Loss: 250000 Bbl. Size</t>
  </si>
  <si>
    <t>Jet Kerosene: Working Loss</t>
  </si>
  <si>
    <t>Distillate Fuel #2: Breathing Loss: 67000 Bbl. Size</t>
  </si>
  <si>
    <t>Distillate Fuel #2: Breathing Loss: 250000 Bbl. Size</t>
  </si>
  <si>
    <t>Distillate Fuel #2: Working Loss</t>
  </si>
  <si>
    <t>Asphalt Oil: Breathing Loss: 67000 Bbl. Size</t>
  </si>
  <si>
    <t>Asphalt Oil: Working Loss</t>
  </si>
  <si>
    <t>Asphalt Oil: Breathing Loss: 250000 Bbl. Size</t>
  </si>
  <si>
    <t>Grade 6 Fuel Oil: Breathing Loss: 67000 Bbl. Size</t>
  </si>
  <si>
    <t>Grade 5 Fuel Oil: Breathing Loss: 67000 Bbl. Size</t>
  </si>
  <si>
    <t>Grade 4 Fuel Oil: Breathing Loss: 67000 Bbl. Size</t>
  </si>
  <si>
    <t>Grade 2 Fuel Oil: Breathing Loss: 67000 Bbl. Size</t>
  </si>
  <si>
    <t>Grade 1 Fuel Oil: Breathing Loss: 67000 Bbl. Size</t>
  </si>
  <si>
    <t>Grade 6 Fuel Oil: Breathing Loss: 250000 Bbl. Size</t>
  </si>
  <si>
    <t>Grade 5 Fuel Oil: Breathing Loss: 250000 Bbl. Size</t>
  </si>
  <si>
    <t>Grade 4 Fuel Oil: Breathing Loss: 250000 Bbl. Size</t>
  </si>
  <si>
    <t>Grade 2 Fuel Oil: Breathing Loss: 250000 Bbl. Size</t>
  </si>
  <si>
    <t>Grade 1 Fuel Oil: Breathing Loss: 250000 Bbl. Size</t>
  </si>
  <si>
    <t>Grade 6 Fuel Oil: Working Loss</t>
  </si>
  <si>
    <t>Grade 5 Fuel Oil: Working Loss</t>
  </si>
  <si>
    <t>Grade 4 Fuel Oil: Working Loss</t>
  </si>
  <si>
    <t>Grade 2 Fuel Oil: Working Loss</t>
  </si>
  <si>
    <t>Grade 1 Fuel Oil: Working Loss</t>
  </si>
  <si>
    <t>Other Product: Breathing Loss: 67000 Bbl. Size</t>
  </si>
  <si>
    <t>Other Product: Breathing Loss: 250000 Bbl. Size</t>
  </si>
  <si>
    <t>Other Product: Working Loss</t>
  </si>
  <si>
    <t>Floating Roof Tanks (Varying Sizes)</t>
  </si>
  <si>
    <t>Floating Roof Gasoline</t>
  </si>
  <si>
    <t>Gasoline RVP 13/10/7: Working Loss: 67000 Bbl. Size</t>
  </si>
  <si>
    <t>Gasoline RVP 13/10/7: Working Loss: 250000 Bbl. Size</t>
  </si>
  <si>
    <t>Floating Roof Crude</t>
  </si>
  <si>
    <t>Grde 2 Fuel Oil: Breathing Loss (67000 Bbl Tank Size) (Use 4-03-011-15)</t>
  </si>
  <si>
    <t>Other Product: Breathing Loss: External: Primary Seal</t>
  </si>
  <si>
    <t>Gasoline: Breathing Loss: External: Primary Seal</t>
  </si>
  <si>
    <t>Efr / Seal Gasoline</t>
  </si>
  <si>
    <t>Crude Oil: Breathing Loss: External: Primary Seal</t>
  </si>
  <si>
    <t>Efr / Seal Crude</t>
  </si>
  <si>
    <t>Jet Naphtha (JP-4): Breathing Loss: External: Primary Seal</t>
  </si>
  <si>
    <t>Jet Kerosene: Breathing Loss: External: Primary Seal</t>
  </si>
  <si>
    <t>Distillate Fuel #2: Breathing Loss: External: Primary Seal</t>
  </si>
  <si>
    <t>Other Product: Breathing Loss: External: Secondary Seal</t>
  </si>
  <si>
    <t>Gasoline: Breathing Loss: External: Secondary Seal</t>
  </si>
  <si>
    <t>Crude Oil: Breathing Loss: External: Secondary Seal</t>
  </si>
  <si>
    <t>Jet Naphtha (JP-4): Breathing Loss: External: Secondary Seal</t>
  </si>
  <si>
    <t>Jet Kerosene: Breathing Loss: External: Secondary Seal</t>
  </si>
  <si>
    <t>Distillate Fuel #2: Breathing Loss: External: Secondary Seal</t>
  </si>
  <si>
    <t>Other Product: Breathing Loss: Internal</t>
  </si>
  <si>
    <t>Gasoline: Breathing Loss: Internal</t>
  </si>
  <si>
    <t>Ifr / Seal Gasoline</t>
  </si>
  <si>
    <t>Crude Oil: Breathing Loss: Internal</t>
  </si>
  <si>
    <t>Ifr / Seal Crude</t>
  </si>
  <si>
    <t>Jet Naphtha (JP-4): Breathing Loss: Internal</t>
  </si>
  <si>
    <t>Jet Kerosene: Breathing Loss: Internal</t>
  </si>
  <si>
    <t>Distillate Fuel #2: Breathing Loss: Internal</t>
  </si>
  <si>
    <t>Grd 2 Fuel Oil: Breathing Loss (250000 Bbl Tank Size) (Use 4-03-011-16)</t>
  </si>
  <si>
    <t>Variable Vapor Space</t>
  </si>
  <si>
    <t>Gasoline RVP 13: Filling Loss</t>
  </si>
  <si>
    <t>Variable Vapor Space Gasoline</t>
  </si>
  <si>
    <t>Gasoline RVP 10: Filling Loss</t>
  </si>
  <si>
    <t>Gasoline RVP 7: Filling Loss</t>
  </si>
  <si>
    <t>Jet Naphtha (JP-4): Filling Loss</t>
  </si>
  <si>
    <t>Jet Kerosene: Filling Loss</t>
  </si>
  <si>
    <t>Distillate Fuel #2: Filling Loss</t>
  </si>
  <si>
    <t>Benzene: Filling Loss</t>
  </si>
  <si>
    <t>Other Product: Filling Loss</t>
  </si>
  <si>
    <t>All Not Elsewhere Classified</t>
  </si>
  <si>
    <t>Petroleum Liquids Storage (non-Refinery)</t>
  </si>
  <si>
    <t>Bulk Terminals</t>
  </si>
  <si>
    <t>Gasoline RVP 13: Breathing Loss (67000 Bbl Capacity) - Fixed Roof Tank</t>
  </si>
  <si>
    <t>Bulk Gasoline Terminals</t>
  </si>
  <si>
    <t>Bulk Terminals &amp; Plants</t>
  </si>
  <si>
    <t>Fixed Roof</t>
  </si>
  <si>
    <t>Gasoline RVP 10: Breathing Loss (67000 Bbl Capacity) - Fixed Roof Tank</t>
  </si>
  <si>
    <t>Gasoline RVP 7: Breathing Loss (67000 Bbl. Capacity) - Fixed Roof Tank</t>
  </si>
  <si>
    <t>Gasoline RVP 13: Breathing Loss (250000 Bbl Capacity)-Fixed Roof Tank</t>
  </si>
  <si>
    <t>Gasoline RVP 10: Breathing Loss (250000 Bbl Capacity)-Fixed Roof Tank</t>
  </si>
  <si>
    <t>Gasoline RVP 7: Breathing Loss (250000 Bbl Capacity) - Fixed Roof Tank</t>
  </si>
  <si>
    <t>Gasoline RVP 13: Working Loss (Diam. Independent) - Fixed Roof Tank</t>
  </si>
  <si>
    <t>Gasoline RVP 10: Working Loss (Diameter Independent) - Fixed Roof Tank</t>
  </si>
  <si>
    <t>Gasoline RVP 7: Working Loss (Diameter Independent) - Fixed Roof Tank</t>
  </si>
  <si>
    <t>Gasoline RVP 13: Breathing Loss (67000 Bbl Capacity)-Floating Roof Tank</t>
  </si>
  <si>
    <t>Floating Roof</t>
  </si>
  <si>
    <t>Gasoline RVP 10: Breathing Loss (67000 Bbl Capacity)-Floating Roof Tank</t>
  </si>
  <si>
    <t>Gasoline RVP 7: Breathing Loss (67000 Bbl Capacity)- Floating Roof Tank</t>
  </si>
  <si>
    <t>Gasoline RVP 13: Breathing Loss (250000 Bbl Cap.) - Floating Roof Tank</t>
  </si>
  <si>
    <t>Gasoline RVP 10: Breathing Loss (250000 Bbl Cap.) - Floating Roof Tank</t>
  </si>
  <si>
    <t>Gasoline RVP 7: Breathing Loss (250000 Bbl Cap.) - Floating Roof Tank</t>
  </si>
  <si>
    <t>Gasoline RVP 13/10/7: Working Loss (67000 Bbl Cap.) - Float Rf Tnk</t>
  </si>
  <si>
    <t>Gasoline RVP 13/10/7: Working Loss (250000 Bbl Cap.) - Float Rf Tnk</t>
  </si>
  <si>
    <t>Gasoline RVP 13: Filling Loss (10500 Bbl Cap.) - Variable Vapor Space</t>
  </si>
  <si>
    <t>Gasoline RVP 10: Filling Loss (10500 Bbl Cap.) - Variable Vapor Space</t>
  </si>
  <si>
    <t>Gasoline RVP 7: Filling Loss (10500 Bbl Cap.) - Variable Vapor Space</t>
  </si>
  <si>
    <t>Diesel Fuel: Breathing Loss (Diameter Independent) - Fixed Roof Tank</t>
  </si>
  <si>
    <t>Diesel Fuel: Working Loss (Diameter Independent) - Fixed Roof Tank</t>
  </si>
  <si>
    <t>Other Liquids: Breathing Loss (Diam Independent) - Fixed Roof Tank</t>
  </si>
  <si>
    <t>Other Liquids: Working Loss (Diam Independent) - Fixed Roof Tank</t>
  </si>
  <si>
    <t>Other Liquids: Breathing Loss - External Floating Roof w/ Primary Seal</t>
  </si>
  <si>
    <t>Efr With Seals</t>
  </si>
  <si>
    <t>Gasoline RVP 13: Breathing Loss - Ext. Floating Roof w/ Primary Seal</t>
  </si>
  <si>
    <t>Gasoline RVP 10: Breathing Loss - Ext. Floating Roof w/ Primary Seal</t>
  </si>
  <si>
    <t>Gasoline RVP 7: Breathing Loss - External Floating Roof w/ Primary Seal</t>
  </si>
  <si>
    <t>Other Liquids: Breathing Loss - Ext. Float Roof Tank w/ Secondy Seal</t>
  </si>
  <si>
    <t>Gasoline RVP 13: Breathing Loss - Ext. Floating Roof w/ Secondary Seal</t>
  </si>
  <si>
    <t>Gasoline RVP 10: Breathing Loss - Ext. Floating Roof w/ Secondary Seal</t>
  </si>
  <si>
    <t>Gasoline RVP 7: Breathing Loss - Ext. Floating Roof w/ Secondary Seal</t>
  </si>
  <si>
    <t>Gasoline RVP 13/10/7: Working Loss - Ext. Float Roof (Pri/Sec Seal)</t>
  </si>
  <si>
    <t>Other Liquids: External Floating Roof (Primary/Secondary Seal)</t>
  </si>
  <si>
    <t>Miscellaneous Losses/Leaks: Loading Racks</t>
  </si>
  <si>
    <t>Valves, Flanges, and Pumps</t>
  </si>
  <si>
    <t>Vapor Collection Losses</t>
  </si>
  <si>
    <t>Vapor Control Unit Losses</t>
  </si>
  <si>
    <t>Tank Truck Vapor Leaks</t>
  </si>
  <si>
    <t>Other Liquids: Breathing Loss - Internal Floating Roof w/ Primary Seal</t>
  </si>
  <si>
    <t>Ifr With Seals</t>
  </si>
  <si>
    <t>Gasoline RVP 13: Breathing Loss - Int. Floating Roof w/ Primary Seal</t>
  </si>
  <si>
    <t>Gasoline RVP 10: Breathing Loss - Int. Floating Roof w/ Primary Seal</t>
  </si>
  <si>
    <t>Gasoline RVP 7: Breathing Loss - Internal Floating Roof w/ Primary Seal</t>
  </si>
  <si>
    <t>Other Liquids: Breathing Loss - Int. Floating Roof w/ Secondary Seal</t>
  </si>
  <si>
    <t>Gasoline RVP 13: Breathing Loss - Int. Floating Roof w/ Secondary Seal</t>
  </si>
  <si>
    <t>Gasoline RVP 10: Breathing Loss - Int. Floating Roof w/ Secondary Seal</t>
  </si>
  <si>
    <t>Gasoline RVP 7: Breathing Loss - Int. Floating Roof w/ Secondary Seal</t>
  </si>
  <si>
    <t>Gasoline RVP 13/10/7: Working Loss - Int. Float Roof (Pri/Sec Seal)</t>
  </si>
  <si>
    <t>Other Liquids: Working Loss - Int. Float Roof (Pri/Sec Seal)</t>
  </si>
  <si>
    <t>Bulk Plants</t>
  </si>
  <si>
    <t>Gasoline RVP 13: Working Loss (67000 Bbl. Capacity) - Fixed Roof Tank</t>
  </si>
  <si>
    <t>Gasoline RVP 10: Working Loss (67000 Bbl. Capacity) - Fixed Roof Tank</t>
  </si>
  <si>
    <t>Gasoline RVP 7: Working Loss (67000 Bbl. Capacity) - Fixed Roof Tank</t>
  </si>
  <si>
    <t>Gasoline RVP 13: Breathing Loss (67000 Bbl Cap.) - Floating Roof Tank</t>
  </si>
  <si>
    <t>Gasoline RVP 10: Breathing Loss (67000 Bbl Cap.) - Floating Roof Tank</t>
  </si>
  <si>
    <t>Gasoline RVP 7: Breathing Loss (67000 Bbl Cap.) - Floating Roof Tank</t>
  </si>
  <si>
    <t>Other Liquids: Breathing Loss - Ext. Floating Roof w/ Secondary Seal</t>
  </si>
  <si>
    <t>Gasoline RVP 10/13/7: Working Loss - Ext. Float Roof (Pri/Sec Seal)</t>
  </si>
  <si>
    <t>Loading Racks</t>
  </si>
  <si>
    <t>Miscellaneous Losses/Leaks: Vapor Collection Losses</t>
  </si>
  <si>
    <t>Miscellaneous Losses/Leaks: Vapor Control Unit Losses</t>
  </si>
  <si>
    <t>Tank Truck Vapor Losses</t>
  </si>
  <si>
    <t>Loading Racks - Jet Fuel</t>
  </si>
  <si>
    <t>Gasoline RVP 10/13/7: Working Loss - Int. Float Roof (Pri/Sec Seal)</t>
  </si>
  <si>
    <t>Other Liquids: Internal Floating Roof (Primary/Secondary Seal)</t>
  </si>
  <si>
    <t>Oil and Gas Field Storage and Working Tanks</t>
  </si>
  <si>
    <t>Fixed Roof Tank: Flashing Loss</t>
  </si>
  <si>
    <t>Fixed Roof Tank: Breathing Loss</t>
  </si>
  <si>
    <t>Fixed Roof Tank: Working Loss</t>
  </si>
  <si>
    <t>External Floating Roof Tank with Primary Seals: Breathing Loss</t>
  </si>
  <si>
    <t>External Floating Roof Tank with Secondary Seals: Breathing Loss</t>
  </si>
  <si>
    <t>Internal Floating Roof Tank: Breathing Loss</t>
  </si>
  <si>
    <t>External Floating Roof Tank: Working Loss</t>
  </si>
  <si>
    <t>Internal Floating Roof Tank: Working Loss</t>
  </si>
  <si>
    <t>Fixed Roof Tank, Condensate, working+breathing+flashing losses</t>
  </si>
  <si>
    <t>Fixed Roof Tank, Crude Oil, working+breathing+flashing losses</t>
  </si>
  <si>
    <t>Fixed Roof Tank, Lube Oil, working+breathing+flashing losses</t>
  </si>
  <si>
    <t>Fixed Roof Tank, Specialty Chem-working+breathing+flashing</t>
  </si>
  <si>
    <t>Fixed Roof Tank, Produced Water, working+breathing+flashing</t>
  </si>
  <si>
    <t>Fixed Roof Tank, Diesel, working+breathing+flashing losses</t>
  </si>
  <si>
    <t>External Floating Roof Tank, Condensate, working+breathing+flashing</t>
  </si>
  <si>
    <t>External Floating Roof Tank, Crude Oil, working+breathing+flashing</t>
  </si>
  <si>
    <t>External Floating Roof Tank, Lube Oil, working+breathing+flashing</t>
  </si>
  <si>
    <t>External Floating Roof Tank, Specialty Chem-working+breathing+flashing</t>
  </si>
  <si>
    <t>External Floating Roof Tank, Produced Water-working+breathing+flashing</t>
  </si>
  <si>
    <t>External Floating Roof Tank, Diesel, working+breathing+flashing</t>
  </si>
  <si>
    <t>Internal Floating Roof Tank, Condensate, working+breathing+flashing</t>
  </si>
  <si>
    <t>Internal Floating Roof Tank, Crude Oil, working+breathing+flashing</t>
  </si>
  <si>
    <t>Internal Floating Roof Tank, Lube Oil, working+breathing+flashing</t>
  </si>
  <si>
    <t>Internal Floating Roof Tank, Specialty Chem-working+breathing+flashing</t>
  </si>
  <si>
    <t>Internal Floating Roof Tank, Produced Water-working+breathing+flashing</t>
  </si>
  <si>
    <t>Internal Floating Roof Tank, Diesel, working+breathing+flashing</t>
  </si>
  <si>
    <t>Pressure Tanks (pressure relief from pop-off valves)</t>
  </si>
  <si>
    <t>Petroleum Products - Underground Tanks</t>
  </si>
  <si>
    <t>Gasoline RVP 13: Breathing Loss</t>
  </si>
  <si>
    <t>Underground Tanks</t>
  </si>
  <si>
    <t>Gasoline RVP 10: Breathing Loss</t>
  </si>
  <si>
    <t>Gasoline RVP 7: Breathing Loss</t>
  </si>
  <si>
    <t>Crude Oil RVP 5: Breathing Loss</t>
  </si>
  <si>
    <t>Jet Naphtha (JP-4): Breathing Loss</t>
  </si>
  <si>
    <t>Jet Kerosene: Breathing Loss</t>
  </si>
  <si>
    <t>Distillate Fuel #2: Breathing Loss</t>
  </si>
  <si>
    <t>Other Liquids: Breathing Loss</t>
  </si>
  <si>
    <t>Other Liquids: Working Loss</t>
  </si>
  <si>
    <t>Printing/Publishing</t>
  </si>
  <si>
    <t>Dryer</t>
  </si>
  <si>
    <t>Solvent - Graphic Arts</t>
  </si>
  <si>
    <t>Graphic Arts</t>
  </si>
  <si>
    <t>Letterpress</t>
  </si>
  <si>
    <t>Printing</t>
  </si>
  <si>
    <t>Ink Thinning Solvent, Kerosene</t>
  </si>
  <si>
    <t>Ink Thinning Solvents, Mineral Solvents</t>
  </si>
  <si>
    <t>Other non-dryer printing</t>
  </si>
  <si>
    <t>Cleaning Solution</t>
  </si>
  <si>
    <t>Flexographic</t>
  </si>
  <si>
    <t>Ink Thinning Solvent, Carbitol</t>
  </si>
  <si>
    <t>Ink Thinning Solvent, Cellosolve</t>
  </si>
  <si>
    <t>Ink Thinning Solvent, Ethyl Alcohol</t>
  </si>
  <si>
    <t>Ink Thinning Solvent, Isopropyl Alcohol</t>
  </si>
  <si>
    <t>Ink Thinning Solvent, n-Propyl Alcohol</t>
  </si>
  <si>
    <t>Ink Thinning Solvent, Naphtha</t>
  </si>
  <si>
    <t>Propyl Alcohol Cleanup</t>
  </si>
  <si>
    <t>Steam: Water-based</t>
  </si>
  <si>
    <t>Steam: Water-based in Ink</t>
  </si>
  <si>
    <t>Steam: Water-based Ink Storage</t>
  </si>
  <si>
    <t>Lithographic</t>
  </si>
  <si>
    <t>Isopropyl Alcohol Cleanup</t>
  </si>
  <si>
    <t>Offset Lithography</t>
  </si>
  <si>
    <t>Dampening Solution with Alcohol Substitute</t>
  </si>
  <si>
    <t>Dampening Solution with High Solvent Content</t>
  </si>
  <si>
    <t>Cleaning Solution: Water-based</t>
  </si>
  <si>
    <t>Dampening Solution with Isopropyl Alcohol</t>
  </si>
  <si>
    <t>Heatset Ink Mixing</t>
  </si>
  <si>
    <t>Heatset Solvent Storage</t>
  </si>
  <si>
    <t>Nonheated Lithographic Inks</t>
  </si>
  <si>
    <t>Gravure</t>
  </si>
  <si>
    <t>Ink Thinning Solvent, Dimethylformamide</t>
  </si>
  <si>
    <t>Ink Thinning Solvent, Ethyl Acetate</t>
  </si>
  <si>
    <t>Ink Thinning Solvent, Methyl Ethyl Ketone</t>
  </si>
  <si>
    <t>Ink Thinning Solvent, Methyl Isobutyl Ketone</t>
  </si>
  <si>
    <t>Ink Thinning Solvent, Toluene</t>
  </si>
  <si>
    <t>Cleanup Solvent</t>
  </si>
  <si>
    <t>Rotogravure</t>
  </si>
  <si>
    <t>Ink Thinning Solvent</t>
  </si>
  <si>
    <t>Ink Mixing</t>
  </si>
  <si>
    <t>Screen Printing</t>
  </si>
  <si>
    <t>Fugitive Emissions: Cleaning Rags</t>
  </si>
  <si>
    <t>Digital Printing</t>
  </si>
  <si>
    <t>Transportation and Marketing of Petroleum Products</t>
  </si>
  <si>
    <t>Tank Cars and Trucks</t>
  </si>
  <si>
    <t>Gasoline: Splash Loading</t>
  </si>
  <si>
    <t>Petroleum &amp; Petroleum Product Transport</t>
  </si>
  <si>
    <t>Gasoline: Submerged Loading</t>
  </si>
  <si>
    <t>Asphalt: Splash Loading</t>
  </si>
  <si>
    <t>Distillate Oil: Submerged Loading</t>
  </si>
  <si>
    <t>Gasoline: Submerged Loading: Normal Service</t>
  </si>
  <si>
    <t>Gasoline Loading: Normal / Submerged</t>
  </si>
  <si>
    <t>Crude Oil: Submerged Loading: Normal Service</t>
  </si>
  <si>
    <t>Jet Naphtha: Submerged Loading: Normal Service</t>
  </si>
  <si>
    <t>Kerosene: Submerged Loading: Normal Service</t>
  </si>
  <si>
    <t>Distillate Oil: Submerged Loading: Normal Service</t>
  </si>
  <si>
    <t>Gasoline: Splash Loading: Normal Service</t>
  </si>
  <si>
    <t>Gasoline Loading: Normal / Splash</t>
  </si>
  <si>
    <t>Crude Oil: Splash Loading: Normal Service</t>
  </si>
  <si>
    <t>Jet Naphtha: Splash Loading: Normal Service</t>
  </si>
  <si>
    <t>Kerosene: Splash Loading: Normal Service</t>
  </si>
  <si>
    <t>Distillate Oil: Splash Loading: Normal Service</t>
  </si>
  <si>
    <t>Gasoline: Submerged Loading: Balanced Service</t>
  </si>
  <si>
    <t>Gasoline Loading: Balanced / Submerged</t>
  </si>
  <si>
    <t>Crude Oil: Submerged Loading: Balanced Service</t>
  </si>
  <si>
    <t>Jet Naphtha: Submerged Loading: Balanced Service</t>
  </si>
  <si>
    <t>Gasoline: Splash Loading: Balanced Service</t>
  </si>
  <si>
    <t>Crude Oil: Splash Loading: Balanced Service</t>
  </si>
  <si>
    <t>Jet Naphtha: Splash Loading: Balanced Service</t>
  </si>
  <si>
    <t>Gasoline: Submerged Loading: Clean Tanks</t>
  </si>
  <si>
    <t>Gasoline Loading: Clean / Submerged</t>
  </si>
  <si>
    <t>Crude Oil: Submerged Loading: Clean Tanks</t>
  </si>
  <si>
    <t>Jet Naphtha: Submerged Loading: Clean Tanks</t>
  </si>
  <si>
    <t>Ethanol: Submerged Loading (Balanced Service)</t>
  </si>
  <si>
    <t>Kerosene: Submerged Loading: Clean Tanks</t>
  </si>
  <si>
    <t>Distillate Oil: Submerged Loading: Clean Tanks</t>
  </si>
  <si>
    <t>Gasoline: Loaded with Fuel: Transit Losses</t>
  </si>
  <si>
    <t>Gasoline: Return with Vapor: Transit Losses</t>
  </si>
  <si>
    <t>Crude Oil: Loaded with Product (Transit Losses)</t>
  </si>
  <si>
    <t>Crude Oil: Loaded with Vapor (Transit Losses)</t>
  </si>
  <si>
    <t>Jet Fuel: Loaded with Product (Transit Losses)</t>
  </si>
  <si>
    <t>Jet Fuel: Loaded with Vapor (Transit Losses)</t>
  </si>
  <si>
    <t>Kerosene: Loaded with Product (Transit Losses)</t>
  </si>
  <si>
    <t>Kerosene: Loaded with Vapor (Transit Losses)</t>
  </si>
  <si>
    <t>Distillate Oil: Loaded with Product (Transit Losses)</t>
  </si>
  <si>
    <t>Distillate Oil: Loaded with Vapor (Transit Losses)</t>
  </si>
  <si>
    <t>Liquified Petroleum Gas (LPG): Loaded with Fuel: Transit Losses</t>
  </si>
  <si>
    <t>Liquified Petroleum Gas (LPG): Return with Vapor: Transit Losses</t>
  </si>
  <si>
    <t>Loading Rack: Combined Stream</t>
  </si>
  <si>
    <t>Marine Vessels</t>
  </si>
  <si>
    <t>Gasoline: Loading Tankers: Cleaned and Vapor Free Tanks</t>
  </si>
  <si>
    <t>Marine Vessel Loading: Gasoline</t>
  </si>
  <si>
    <t>Gasoline: Loading Tankers</t>
  </si>
  <si>
    <t>Gasoline: Loading Barges: Cleaned and Vapor Free Tanks</t>
  </si>
  <si>
    <t>Gasoline: Loading Tankers: Ballasted Tank</t>
  </si>
  <si>
    <t>Gasoline: Ocean Barges Loading - Ballasted Tank</t>
  </si>
  <si>
    <t>Gasoline: Loading Tankers: Uncleaned Tanks</t>
  </si>
  <si>
    <t>Gasoline: Ocean Barges Loading - Uncleaned Tanks</t>
  </si>
  <si>
    <t>Gasoline: Loading Barges: Uncleaned Tanks</t>
  </si>
  <si>
    <t>Gasoline: Tankers: Ballasted Tank</t>
  </si>
  <si>
    <t>Gasoline: Loading Barges: Average Tank Condition</t>
  </si>
  <si>
    <t>Gasoline: Tanker Ballasting</t>
  </si>
  <si>
    <t>Gasoline: Transit Loss</t>
  </si>
  <si>
    <t>Crude Oil: Loading Tankers</t>
  </si>
  <si>
    <t>Jet Fuel: Loading Tankers</t>
  </si>
  <si>
    <t>Kerosene: Loading Tankers</t>
  </si>
  <si>
    <t>Distillate Oil: Loading Tankers</t>
  </si>
  <si>
    <t>Crude Oil: Loading Barges</t>
  </si>
  <si>
    <t>Jet Fuel: Loading Barges</t>
  </si>
  <si>
    <t>Kerosene: Loading Barges</t>
  </si>
  <si>
    <t>Distillate Oil: Loading Barges</t>
  </si>
  <si>
    <t>Crude Oil: Tanker Ballasting</t>
  </si>
  <si>
    <t>Crude Oil: Transit Loss</t>
  </si>
  <si>
    <t>Jet Fuel: Transit Loss</t>
  </si>
  <si>
    <t>Kerosene: Transit Loss</t>
  </si>
  <si>
    <t>Distillate Oil: Transit Loss</t>
  </si>
  <si>
    <t>Tanker/Barge Cleaning</t>
  </si>
  <si>
    <t>Gasoline: Barge Loading - Ballasted</t>
  </si>
  <si>
    <t>Gasoline: Tanker Ship - Uncleaned Tanks</t>
  </si>
  <si>
    <t>Crude Oil: Loading Tankers: Uncleaned Tanks</t>
  </si>
  <si>
    <t>Crude Oil: Loading Tankers: Cleaned and Vapor Free Tanks</t>
  </si>
  <si>
    <t>Crude Oil: Loading Tankers: Ballasted Tank</t>
  </si>
  <si>
    <t>Crude Oil: Loading Tankers: Any Tank Condition</t>
  </si>
  <si>
    <t>Gasoline Retail Operations - Stage I</t>
  </si>
  <si>
    <t>Splash Filling</t>
  </si>
  <si>
    <t>Gas Stations</t>
  </si>
  <si>
    <t>Service Stations: Stage I</t>
  </si>
  <si>
    <t>Submerged Filling</t>
  </si>
  <si>
    <t>Unloading</t>
  </si>
  <si>
    <t>Balanced Submerged Filling</t>
  </si>
  <si>
    <t>Underground Tank: Breathing and Emptying</t>
  </si>
  <si>
    <t>Filling Vehicle Gas Tanks - Stage II</t>
  </si>
  <si>
    <t>Vapor Loss</t>
  </si>
  <si>
    <t>Service Stations: Stage II</t>
  </si>
  <si>
    <t>Liquid Spill Loss</t>
  </si>
  <si>
    <t>Pipeline Petroleum Transport - General - All Products</t>
  </si>
  <si>
    <t>Pipeline Leaks</t>
  </si>
  <si>
    <t>Pipeline Venting</t>
  </si>
  <si>
    <t>Pump Station</t>
  </si>
  <si>
    <t>Pump Station Leaks</t>
  </si>
  <si>
    <t>Consumer (Corporate) Fleet Refueling - Stage II</t>
  </si>
  <si>
    <t>Liquid Spill Loss without Controls</t>
  </si>
  <si>
    <t>Vapor Loss with Controls</t>
  </si>
  <si>
    <t>Diesel: Vapor Loss w</t>
  </si>
  <si>
    <t>Consumer (Corporate) Fleet Refueling - Stage I</t>
  </si>
  <si>
    <t>Tank Truck/Railcar/Barge</t>
  </si>
  <si>
    <t>Oxidized Asphalt Loading Rack</t>
  </si>
  <si>
    <t>Fixed Roof Tanks - Anhydrides</t>
  </si>
  <si>
    <t>Acetic Anhydrides: Breathing Loss</t>
  </si>
  <si>
    <t>Acetic Anhydrides: Working Loss</t>
  </si>
  <si>
    <t>Maleic Anhydride: Breathing Loss</t>
  </si>
  <si>
    <t>Maleic Anhydride: Working Loss</t>
  </si>
  <si>
    <t>Phthalic Anhydride: Breathing Loss</t>
  </si>
  <si>
    <t>Phthalic Anhydride: Working Loss</t>
  </si>
  <si>
    <t>Anhydrides: Breathing Loss</t>
  </si>
  <si>
    <t>Anhydrides: Working Loss</t>
  </si>
  <si>
    <t>Fixed Roof Tanks - Alcohols</t>
  </si>
  <si>
    <t>n-Butanol: Breathing Loss</t>
  </si>
  <si>
    <t>n-Butanol: Working Loss</t>
  </si>
  <si>
    <t>sec-Butanol: Breathing Loss</t>
  </si>
  <si>
    <t>sec-Buanol: Working Loss</t>
  </si>
  <si>
    <t>tert-Butanol: Breathing Loss</t>
  </si>
  <si>
    <t>tert-Butanol: Working Loss</t>
  </si>
  <si>
    <t>Cyclohexanol: Breathing Loss</t>
  </si>
  <si>
    <t>Cyclohexanol: Working Loss</t>
  </si>
  <si>
    <t>Ethanol: Breathing Loss</t>
  </si>
  <si>
    <t>Ethanol: Working Loss</t>
  </si>
  <si>
    <t>Isobutyl Alcohol: Breathing Loss</t>
  </si>
  <si>
    <t>Isobutyl Alcohol: Working Loss</t>
  </si>
  <si>
    <t>Isopropyl Alcohol: Breathing Loss</t>
  </si>
  <si>
    <t>Isopropyl Alcohol: Working Loss</t>
  </si>
  <si>
    <t>Methanol: Breathing Loss</t>
  </si>
  <si>
    <t>Methanol: Working Loss</t>
  </si>
  <si>
    <t>n-Propanol: Breathing Loss</t>
  </si>
  <si>
    <t>n-Propanol: Working Loss</t>
  </si>
  <si>
    <t>Xylol: Breathing Loss</t>
  </si>
  <si>
    <t>Xylol: Working Loss</t>
  </si>
  <si>
    <t>Alcohols: Breathing Loss</t>
  </si>
  <si>
    <t>Alcohols: Working Loss</t>
  </si>
  <si>
    <t>Fixed Roof Tanks - Alkanes (Paraffins)</t>
  </si>
  <si>
    <t>Decane: Breathing Loss</t>
  </si>
  <si>
    <t>Decane: Working Loss</t>
  </si>
  <si>
    <t>Dodecane: Breathing Loss</t>
  </si>
  <si>
    <t>Dodecane: Working Loss</t>
  </si>
  <si>
    <t>Heptane: Breathing Loss</t>
  </si>
  <si>
    <t>Heptane: Working Loss</t>
  </si>
  <si>
    <t>Isopentane: Breathing Loss</t>
  </si>
  <si>
    <t>Isopentane: Working Loss</t>
  </si>
  <si>
    <t>Pentadecane: Breathing Loss</t>
  </si>
  <si>
    <t>Pentadecane: Working Loss</t>
  </si>
  <si>
    <t>Naphtha: Breathing Loss</t>
  </si>
  <si>
    <t>Naphtha: Working Loss</t>
  </si>
  <si>
    <t>Petroleum Distillate: Breathing Loss</t>
  </si>
  <si>
    <t>Petroleum Distillate: Working Loss</t>
  </si>
  <si>
    <t>Hexane: Breathing Loss</t>
  </si>
  <si>
    <t>Hexane: Working Loss</t>
  </si>
  <si>
    <t>Alkanes: Breathing Loss</t>
  </si>
  <si>
    <t>Alkanes: Working Loss</t>
  </si>
  <si>
    <t>Fixed Roof Tanks - Alkenes</t>
  </si>
  <si>
    <t>Dodecene: Breathing Loss</t>
  </si>
  <si>
    <t>Dodecene: Working Loss</t>
  </si>
  <si>
    <t>Heptenes: Breathing Loss</t>
  </si>
  <si>
    <t>Heptenes: Working Loss</t>
  </si>
  <si>
    <t>Alkenes: Breathing Loss</t>
  </si>
  <si>
    <t>Alkenes: Working Loss</t>
  </si>
  <si>
    <t>Fixed Roof Tanks - Amides</t>
  </si>
  <si>
    <t>Dimethylformamide: Breathing Loss</t>
  </si>
  <si>
    <t>Dimethylformamide: Working Loss</t>
  </si>
  <si>
    <t>Fixed Roof Tanks - Amines</t>
  </si>
  <si>
    <t>Aniline: Breathing Loss</t>
  </si>
  <si>
    <t>Aniline: Working Loss</t>
  </si>
  <si>
    <t>Ethanolamines: Breathing Loss</t>
  </si>
  <si>
    <t>Ethanolamines: Working Loss</t>
  </si>
  <si>
    <t>Ethyleneamines: Breathing Loss</t>
  </si>
  <si>
    <t>Ethyleneamines: Working Loss</t>
  </si>
  <si>
    <t>Monoethanolamine: Breathing Loss</t>
  </si>
  <si>
    <t>Monoethanolamine: Working Loss</t>
  </si>
  <si>
    <t>Hexamine: Breathing Loss</t>
  </si>
  <si>
    <t>Hexamine: Working Loss</t>
  </si>
  <si>
    <t>Ethylenediamine: Breathing Loss</t>
  </si>
  <si>
    <t>Ethylenediamine: Working Loss</t>
  </si>
  <si>
    <t>Amines: Breathing Loss</t>
  </si>
  <si>
    <t>Amines: Working Loss</t>
  </si>
  <si>
    <t>Fixed Roof Tanks - Aromatics</t>
  </si>
  <si>
    <t>Benzene: Breathing Loss</t>
  </si>
  <si>
    <t>Benzene: Working Loss</t>
  </si>
  <si>
    <t>Cresol: Breathing Loss</t>
  </si>
  <si>
    <t>Cresol: Working Loss</t>
  </si>
  <si>
    <t>Cumene: Breathing Loss</t>
  </si>
  <si>
    <t>Cumene: Working Loss</t>
  </si>
  <si>
    <t>Diisopropyl Benzene: Breathing Loss</t>
  </si>
  <si>
    <t>Diisopropyl Benzene: Working Loss</t>
  </si>
  <si>
    <t>Ethyl Benzene: Breathing Loss</t>
  </si>
  <si>
    <t>Ethyl Benzene: Working Loss</t>
  </si>
  <si>
    <t>Methyl Styrene: Breathing Loss</t>
  </si>
  <si>
    <t>Methyl Styrene: Working Loss</t>
  </si>
  <si>
    <t>Styrene: Breathing Loss</t>
  </si>
  <si>
    <t>Styrene: Working Loss</t>
  </si>
  <si>
    <t>Toluene: Breathing Loss</t>
  </si>
  <si>
    <t>Toluene: Working Loss</t>
  </si>
  <si>
    <t>m-Xylene: Breathing Loss</t>
  </si>
  <si>
    <t>m-Xylene: Working Loss</t>
  </si>
  <si>
    <t>o-Xylene: Breathing Loss</t>
  </si>
  <si>
    <t>o-Xylene: Working Loss</t>
  </si>
  <si>
    <t>p-Xylene: Breathing Loss</t>
  </si>
  <si>
    <t>p-Xylene: Working Loss</t>
  </si>
  <si>
    <t>Xylenes: Breathing Loss</t>
  </si>
  <si>
    <t>Xylenes: Working Loss</t>
  </si>
  <si>
    <t>Creosote: Breathing Loss</t>
  </si>
  <si>
    <t>Creosote: Working Loss</t>
  </si>
  <si>
    <t>Aromatics: Breathing Loss</t>
  </si>
  <si>
    <t>Aromatics: Working Loss</t>
  </si>
  <si>
    <t>Fixed Roof Tanks - Carboxylic Acids</t>
  </si>
  <si>
    <t>Acetic Acid: Breathing Loss</t>
  </si>
  <si>
    <t>Acetic Acid: Working Loss</t>
  </si>
  <si>
    <t>Acrylic Acid: Breathing Loss</t>
  </si>
  <si>
    <t>Acrylic Acid: Working Loss</t>
  </si>
  <si>
    <t>Adipic Acid Solution: Breathing Loss</t>
  </si>
  <si>
    <t>Adipic Acid Solution: Working Loss</t>
  </si>
  <si>
    <t>Formic Acid: Breathing Loss</t>
  </si>
  <si>
    <t>Formic Acid: Working Loss</t>
  </si>
  <si>
    <t>Propionic Acid: Breathing Loss</t>
  </si>
  <si>
    <t>Propionic Acid: Working Loss</t>
  </si>
  <si>
    <t>Chloroacetic Acid: Breathing Loss</t>
  </si>
  <si>
    <t>Chloroacetic Acid: Working Loss</t>
  </si>
  <si>
    <t>Carboxylic Acids: Breathing Loss</t>
  </si>
  <si>
    <t>Carboxylic Acids: Working Loss</t>
  </si>
  <si>
    <t>Fixed Roof Tanks - Esters</t>
  </si>
  <si>
    <t>Butyl Acetate: Breathing Loss</t>
  </si>
  <si>
    <t>Butyl Acetate: Working Loss</t>
  </si>
  <si>
    <t>Butyl Acrylate: Breathing Loss</t>
  </si>
  <si>
    <t>Butyl Acrylate: Working Loss</t>
  </si>
  <si>
    <t>Ethyl Acetate: Breathing Loss</t>
  </si>
  <si>
    <t>Ethyl Acetate: Working Loss</t>
  </si>
  <si>
    <t>Ethyl Acrylate: Breathing Loss</t>
  </si>
  <si>
    <t>Ethyl Acrylate: Working Loss</t>
  </si>
  <si>
    <t>Isobutyl Acrylate: Breathing Loss</t>
  </si>
  <si>
    <t>Isobutyl Acrylate: Working Loss</t>
  </si>
  <si>
    <t>Isopropyl Acetate: Breathing Loss</t>
  </si>
  <si>
    <t>Isopropyl Acetate: Working Loss</t>
  </si>
  <si>
    <t>Methyl Acetate: Breathing Loss</t>
  </si>
  <si>
    <t>Methyl Acetate: Working Loss</t>
  </si>
  <si>
    <t>Methyl Acrylate: Breathing Loss</t>
  </si>
  <si>
    <t>Methyl Acrylate: Working Loss</t>
  </si>
  <si>
    <t>Methyl Methacrylate: Breathing Loss</t>
  </si>
  <si>
    <t>Methyl Methacrylate: Working Loss</t>
  </si>
  <si>
    <t>Vinyl Acetate: Breathing Loss</t>
  </si>
  <si>
    <t>Vinyl Acetate: Working Loss</t>
  </si>
  <si>
    <t>n-Propyl Acetate: Breathing Loss</t>
  </si>
  <si>
    <t>n-Propyl Acetate: Working Loss</t>
  </si>
  <si>
    <t>i-Butyl-i-Butyrate: Breathing Loss</t>
  </si>
  <si>
    <t>i-Butyl-i-Butyrate: Working Loss</t>
  </si>
  <si>
    <t>Acrylic Esters: Breathing Loss</t>
  </si>
  <si>
    <t>Acrylic Esters: Working Loss</t>
  </si>
  <si>
    <t>Esters: Breathing Loss</t>
  </si>
  <si>
    <t>Esters: Working Loss</t>
  </si>
  <si>
    <t>Fixed Roof Tanks - Ethers</t>
  </si>
  <si>
    <t>Methyl-tert-Butyl Ether: Breathing Loss</t>
  </si>
  <si>
    <t>Methyl-tert-Butyl Ether: Working Loss</t>
  </si>
  <si>
    <t>1,4-Dioxane: Breathing Loss</t>
  </si>
  <si>
    <t>1,4-Dioxane: Working Loss</t>
  </si>
  <si>
    <t>Propylene Oxide: Breathing Loss</t>
  </si>
  <si>
    <t>Propylene Oxide: Working Loss</t>
  </si>
  <si>
    <t>Ethers: Breathing Loss</t>
  </si>
  <si>
    <t>Ethers: Working Loss</t>
  </si>
  <si>
    <t>Fixed Roof Tanks - Glycol Ethers</t>
  </si>
  <si>
    <t>Butyl Carbitol: Breathing Loss</t>
  </si>
  <si>
    <t>Butyl Carbitol: Working Loss</t>
  </si>
  <si>
    <t>Butyl Cellosolve: Breathing Loss</t>
  </si>
  <si>
    <t>Butyl Cellosolve: Working Loss</t>
  </si>
  <si>
    <t>Carbitol: Breathing Loss</t>
  </si>
  <si>
    <t>Carbitol: Working Loss</t>
  </si>
  <si>
    <t>Cellosolve: Breathing Loss</t>
  </si>
  <si>
    <t>Cellosolve: Working Loss</t>
  </si>
  <si>
    <t>Diethylene Glycol: Breathing Loss</t>
  </si>
  <si>
    <t>Diethylene Glycol: Working Loss</t>
  </si>
  <si>
    <t>Methyl Carbitol: Breathing Loss</t>
  </si>
  <si>
    <t>Methyl Carbitol: Working Loss</t>
  </si>
  <si>
    <t>Methyl Cellosolve: Breathing Loss</t>
  </si>
  <si>
    <t>Methyl Cellosolve: Working Loss</t>
  </si>
  <si>
    <t>Polyethylene Glycol: Breathing Loss</t>
  </si>
  <si>
    <t>Polyethylene Glycol: Working Loss</t>
  </si>
  <si>
    <t>Triethylene Glycol: Breathing Loss</t>
  </si>
  <si>
    <t>Triethylene Glycol: Working Loss</t>
  </si>
  <si>
    <t>Glycol Ethers: Breathing Loss</t>
  </si>
  <si>
    <t>Glycol Ethers: Working Loss</t>
  </si>
  <si>
    <t>Fixed Roof Tanks - Glycols</t>
  </si>
  <si>
    <t>1,4-Butanediol: Breathing Loss</t>
  </si>
  <si>
    <t>1,4-Butanediol: Working Loss</t>
  </si>
  <si>
    <t>Ethylene Glycol: Breathing Loss</t>
  </si>
  <si>
    <t>Ethylene Glycol: Working Loss</t>
  </si>
  <si>
    <t>Dipropylene Glycol: Breathing Loss</t>
  </si>
  <si>
    <t>Dipropylene Glycol: Working Loss</t>
  </si>
  <si>
    <t>Glycerol: Breathing Loss</t>
  </si>
  <si>
    <t>Glycerol: Working Loss</t>
  </si>
  <si>
    <t>Propylene Glycol: Breathing Loss</t>
  </si>
  <si>
    <t>Propylene Glycol: Working Loss</t>
  </si>
  <si>
    <t>Glycols: Breathing Loss</t>
  </si>
  <si>
    <t>Glycols: Working Loss</t>
  </si>
  <si>
    <t>Fixed Roof Tanks - Halogenated Organics</t>
  </si>
  <si>
    <t>Benzyl Chloride: Breathing Loss</t>
  </si>
  <si>
    <t>Benzyl Chloride: Working Loss</t>
  </si>
  <si>
    <t>Caprolactam Solution: Breathing Loss</t>
  </si>
  <si>
    <t>Caprolactam Solution: Working Loss</t>
  </si>
  <si>
    <t>Carbon Tetrachloride: Breathing Loss</t>
  </si>
  <si>
    <t>Carbon Tetrachloride: Working Loss</t>
  </si>
  <si>
    <t>Chlorobenzene: Breathing Loss</t>
  </si>
  <si>
    <t>Chlorobenzene: Working Loss</t>
  </si>
  <si>
    <t>o-Dichlorobenzene: Breathing Loss</t>
  </si>
  <si>
    <t>o-Dichlorobenzene: Working Loss</t>
  </si>
  <si>
    <t>p-Dichlorobenzene: Breathing Loss</t>
  </si>
  <si>
    <t>p-Dichlorobenzene: Working Loss</t>
  </si>
  <si>
    <t>Epichlorohydrin: Breathing Loss</t>
  </si>
  <si>
    <t>Epichlorohydrin: Working Loss</t>
  </si>
  <si>
    <t>Ethylene Dibromide: Breathing Loss</t>
  </si>
  <si>
    <t>Ethylene Dibromide: Working Loss</t>
  </si>
  <si>
    <t>Ethylene Dichloride: Breathing Loss</t>
  </si>
  <si>
    <t>Ethylene Dichloride: Working Loss</t>
  </si>
  <si>
    <t>Methylene Chloride (Dichloromethane): Breathing Loss</t>
  </si>
  <si>
    <t>Methylene Chloride (Dichloromethane): Working Loss</t>
  </si>
  <si>
    <t>Perchloroethylene: Breathing Loss</t>
  </si>
  <si>
    <t>Perchloroethylene: Working Loss</t>
  </si>
  <si>
    <t>Trichloroethylene: Breathing Loss</t>
  </si>
  <si>
    <t>Trichloroethylene: Working Loss</t>
  </si>
  <si>
    <t>1,1,1-Trichloroethane (Methyl Chloroform): Breathing Loss</t>
  </si>
  <si>
    <t>1,1,1-Trichloroethane (Methyl Chloroform): Working Loss</t>
  </si>
  <si>
    <t>Chlorosolve: Breathing Loss</t>
  </si>
  <si>
    <t>Chlorosolve: Working Loss</t>
  </si>
  <si>
    <t>Methyl Chloride: Breathing Loss</t>
  </si>
  <si>
    <t>Methyl Chloride: Working Loss</t>
  </si>
  <si>
    <t>Chloroform: Breathing Loss</t>
  </si>
  <si>
    <t>Chloroform: Working Loss</t>
  </si>
  <si>
    <t>Hexachlorobenzene: Breathing Loss</t>
  </si>
  <si>
    <t>Hexachlorobenzene: Working Loss</t>
  </si>
  <si>
    <t>Halogenated Organics: Breathing Loss</t>
  </si>
  <si>
    <t>Halogenated Organics: Working Loss</t>
  </si>
  <si>
    <t>Fixed Roof Tanks - Isocyanates</t>
  </si>
  <si>
    <t>Methylenediphenyl Diisocyanate (MDI): Breathing Loss</t>
  </si>
  <si>
    <t>Methylenediphenyl Diisocyanate (MDI): Working Loss</t>
  </si>
  <si>
    <t>Toluene Diisocyanate (TDI): Breathing Loss</t>
  </si>
  <si>
    <t>Toluene Diisocyanate (TDI): Working Loss</t>
  </si>
  <si>
    <t>Isocyanates: Breathing Loss</t>
  </si>
  <si>
    <t>Isocyanates: Working Loss</t>
  </si>
  <si>
    <t>Fixed Roof Tanks - Ketones</t>
  </si>
  <si>
    <t>Cyclohexanone: Breathing Loss</t>
  </si>
  <si>
    <t>Cyclohexanone: Working Loss</t>
  </si>
  <si>
    <t>Acetone: Breathing Loss</t>
  </si>
  <si>
    <t>Acetone: Working Loss</t>
  </si>
  <si>
    <t>Methyl Ethyl Ketone: Breathing Loss</t>
  </si>
  <si>
    <t>Methyl Ethyl Ketone: Working Loss</t>
  </si>
  <si>
    <t>Methyl Isobutyl Ketone: Breathing Loss</t>
  </si>
  <si>
    <t>Methyl Isobutyl Ketone: Working Loss</t>
  </si>
  <si>
    <t>Methylamyl Ketone: Breathing Loss</t>
  </si>
  <si>
    <t>Methylamyl Ketone: Working Loss</t>
  </si>
  <si>
    <t>Ketones: Breathing Loss</t>
  </si>
  <si>
    <t>Ketones: Working Loss</t>
  </si>
  <si>
    <t>Fixed Roof Tanks - Mercaptans</t>
  </si>
  <si>
    <t>Perchloromethyl Mercaptan: Breathing Loss</t>
  </si>
  <si>
    <t>Perchloromethyl Mercaptan: Working Loss</t>
  </si>
  <si>
    <t>Fixed Roof Tanks - Nitriles</t>
  </si>
  <si>
    <t>Acrylonitrile: Breathing Loss</t>
  </si>
  <si>
    <t>Acrylonitrile: Working Loss</t>
  </si>
  <si>
    <t>Acetonitrile: Breathing Loss</t>
  </si>
  <si>
    <t>Acetonitrile: Working Loss</t>
  </si>
  <si>
    <t>Nitriles: Breathing Loss</t>
  </si>
  <si>
    <t>Nitriles: Working Loss</t>
  </si>
  <si>
    <t>Fixed Roof Tanks - Nitro Compounds</t>
  </si>
  <si>
    <t>Nitrobenzene: Breathing Loss</t>
  </si>
  <si>
    <t>Nitrobenzene: Working Loss</t>
  </si>
  <si>
    <t>Nitro Compounds: Breathing Loss</t>
  </si>
  <si>
    <t>Nitro Compounds: Working Loss</t>
  </si>
  <si>
    <t>Fixed Roof Tanks - Phenols</t>
  </si>
  <si>
    <t>Nonylphenol: Breathing Loss</t>
  </si>
  <si>
    <t>Nonylphenol: Working Loss</t>
  </si>
  <si>
    <t>Phenol: Breathing Loss</t>
  </si>
  <si>
    <t>Phenol: Working Loss</t>
  </si>
  <si>
    <t>2,4-Dichlorophenol: Breathing Loss</t>
  </si>
  <si>
    <t>2,4-Dichlorophenol: Working Loss</t>
  </si>
  <si>
    <t>Phenols: Breathing Loss</t>
  </si>
  <si>
    <t>Phenols: Working Loss</t>
  </si>
  <si>
    <t>Fixed Roof Tanks - Miscellaneous</t>
  </si>
  <si>
    <t>Carbon Disulfide: Breathing Loss</t>
  </si>
  <si>
    <t>Carbon Disulfide: Working Loss</t>
  </si>
  <si>
    <t>Dimethyl Sulfoxide: Breathing Loss</t>
  </si>
  <si>
    <t>Dimethyl Sulfoxide: Working Loss</t>
  </si>
  <si>
    <t>Tetrahydrofuran: Breathing Loss</t>
  </si>
  <si>
    <t>Tetrahydrofuran: Working Loss</t>
  </si>
  <si>
    <t>Other Not Elsewhere Classified: Breathing Loss</t>
  </si>
  <si>
    <t>Other Not Elsewhere Classified: Working Loss</t>
  </si>
  <si>
    <t>Floating Roof Tanks - Acid Anhydrides</t>
  </si>
  <si>
    <t>Acetic Acid Anhydride: Breathing Loss</t>
  </si>
  <si>
    <t>Acetic Acid Anhydride: Working Loss</t>
  </si>
  <si>
    <t>Maleic Anhydride: Breathing loss</t>
  </si>
  <si>
    <t>Floating Roof Tanks - Alcohols</t>
  </si>
  <si>
    <t>Isopropanol: Breathing Loss</t>
  </si>
  <si>
    <t>Isopropanol: Working Loss</t>
  </si>
  <si>
    <t>Floating Roof Tanks - Aldehydes</t>
  </si>
  <si>
    <t>Acetaldehyde: Breathing Loss</t>
  </si>
  <si>
    <t>Acetaldehyde: Working Loss</t>
  </si>
  <si>
    <t>Acrolein: Breathing Loss</t>
  </si>
  <si>
    <t>Acrolein: Working Loss</t>
  </si>
  <si>
    <t>Butyraldehyde: Breathing Loss</t>
  </si>
  <si>
    <t>Butyraldehyde: Working Loss</t>
  </si>
  <si>
    <t>Formadehyde: Breathing Loss</t>
  </si>
  <si>
    <t>Formadehyde: Working Loss</t>
  </si>
  <si>
    <t>Isobutyraldehyde: Breathing Loss</t>
  </si>
  <si>
    <t>Isobutyraldehyde: Working Loss</t>
  </si>
  <si>
    <t>Propionaldehyde: Breathing Loss</t>
  </si>
  <si>
    <t>Propionaldehyde: Working Loss</t>
  </si>
  <si>
    <t>Aldehydes: Breathing Loss</t>
  </si>
  <si>
    <t>Aldehydes: Working Loss</t>
  </si>
  <si>
    <t>Floating Roof Tanks - Alkanes (Paraffins)</t>
  </si>
  <si>
    <t>Cyclohexane: Breathing Loss</t>
  </si>
  <si>
    <t>Cyclohexane: Working Loss</t>
  </si>
  <si>
    <t>Pentane: Breathing Loss</t>
  </si>
  <si>
    <t>Pentane: Working Loss</t>
  </si>
  <si>
    <t>Petroleum Distillates: Breathing Loss</t>
  </si>
  <si>
    <t>Petroleum Distillates: Working Loss</t>
  </si>
  <si>
    <t>Floating Roof Tanks - Alkenes</t>
  </si>
  <si>
    <t>Isoprene: Breathing Loss</t>
  </si>
  <si>
    <t>Isoprene: Working Loss</t>
  </si>
  <si>
    <t>Methylallene: Breathing Loss</t>
  </si>
  <si>
    <t>Methylallene: Working Loss</t>
  </si>
  <si>
    <t>1-Pentene: Breathing Loss</t>
  </si>
  <si>
    <t>1-Pentene: Working Loss</t>
  </si>
  <si>
    <t>Piperylene: Breathing Loss</t>
  </si>
  <si>
    <t>Piperylene: Working Loss</t>
  </si>
  <si>
    <t>Cyclopentene: Breathing Loss</t>
  </si>
  <si>
    <t>Cyclopentene: Working Loss</t>
  </si>
  <si>
    <t>Floating Roof Tanks - Amides</t>
  </si>
  <si>
    <t>Floating Roof Tanks - Amines</t>
  </si>
  <si>
    <t>Floating Roof Tanks - Aromatics</t>
  </si>
  <si>
    <t>Floating Roof Tanks - Carboxylic Acids</t>
  </si>
  <si>
    <t>Floating Roof Tanks - Esters</t>
  </si>
  <si>
    <t>Floating Roof Tanks - Ethers</t>
  </si>
  <si>
    <t>Ethyl Ether: Breathing Loss</t>
  </si>
  <si>
    <t>Ethyl Ether: Working Loss</t>
  </si>
  <si>
    <t>Floating Roof Tanks - Glycol Ethers</t>
  </si>
  <si>
    <t>Floating Roof Tanks - Glycols</t>
  </si>
  <si>
    <t>Floating Roof Tanks - Halogenated Organics</t>
  </si>
  <si>
    <t>Trichlorethylene: Breathing Loss</t>
  </si>
  <si>
    <t>Trichlorethylene: Working Loss</t>
  </si>
  <si>
    <t>Methyl Chloride: Breathing loss</t>
  </si>
  <si>
    <t>Floating Roof Tanks - Ketones</t>
  </si>
  <si>
    <t>Floating Roof Tanks - Mercaptans</t>
  </si>
  <si>
    <t>Ethyl Mercaptan: Breathing Loss</t>
  </si>
  <si>
    <t>Ethyl Mercaptan: Working Loss</t>
  </si>
  <si>
    <t>Mercaptans: Breathing Loss</t>
  </si>
  <si>
    <t>Mercaptans: Working Loss</t>
  </si>
  <si>
    <t>Floating Roof Tanks - Nitriles</t>
  </si>
  <si>
    <t>Floating Roof Tanks - Phenols</t>
  </si>
  <si>
    <t>Floating Roof Tanks - Miscellaneous</t>
  </si>
  <si>
    <t>Underground Storage Tanks</t>
  </si>
  <si>
    <t>Acetonitrile</t>
  </si>
  <si>
    <t>Methyl Methacrylate</t>
  </si>
  <si>
    <t>Alcohols</t>
  </si>
  <si>
    <t>Pressure Tanks - Anhydrides</t>
  </si>
  <si>
    <t>Acetic Anhydride</t>
  </si>
  <si>
    <t>Maleic Anhydride</t>
  </si>
  <si>
    <t>Pressure Tanks - Alcohols</t>
  </si>
  <si>
    <t>Xylol</t>
  </si>
  <si>
    <t>Pressure Tanks - Aldehydes</t>
  </si>
  <si>
    <t>Acetaldehyde</t>
  </si>
  <si>
    <t>Acrolein</t>
  </si>
  <si>
    <t>Pressure Tanks - Alkanes</t>
  </si>
  <si>
    <t>Ethane</t>
  </si>
  <si>
    <t>Butane</t>
  </si>
  <si>
    <t>Methane</t>
  </si>
  <si>
    <t>Propane</t>
  </si>
  <si>
    <t>Isopentane</t>
  </si>
  <si>
    <t>Pentane</t>
  </si>
  <si>
    <t>Alkanes</t>
  </si>
  <si>
    <t>Pressure Tanks - Alkenes</t>
  </si>
  <si>
    <t>1,3-Butadiene</t>
  </si>
  <si>
    <t>1-Butene</t>
  </si>
  <si>
    <t>2-Butene</t>
  </si>
  <si>
    <t>Ethylene</t>
  </si>
  <si>
    <t>Isobutylene</t>
  </si>
  <si>
    <t>Propylene</t>
  </si>
  <si>
    <t>Isoprene</t>
  </si>
  <si>
    <t>Methylallene</t>
  </si>
  <si>
    <t>1-Pentene</t>
  </si>
  <si>
    <t>Piperylene</t>
  </si>
  <si>
    <t>Cyclopentene</t>
  </si>
  <si>
    <t>Vinylidene Chloride</t>
  </si>
  <si>
    <t>Alkenes</t>
  </si>
  <si>
    <t>Pressure Tanks - Alkynes</t>
  </si>
  <si>
    <t>Acetylene</t>
  </si>
  <si>
    <t>Alkynes</t>
  </si>
  <si>
    <t>Pressure Tanks - Amines</t>
  </si>
  <si>
    <t>Methylamine</t>
  </si>
  <si>
    <t>Dimethylamine</t>
  </si>
  <si>
    <t>Trimethylamine</t>
  </si>
  <si>
    <t>Hexamine</t>
  </si>
  <si>
    <t>Aniline</t>
  </si>
  <si>
    <t>Amines</t>
  </si>
  <si>
    <t>Pressure Tanks - Aromatics</t>
  </si>
  <si>
    <t>p-Xylene</t>
  </si>
  <si>
    <t>Pressure Tanks - Ethers</t>
  </si>
  <si>
    <t>Ethers</t>
  </si>
  <si>
    <t>Pressure Tanks - Halogenated Organics</t>
  </si>
  <si>
    <t>Ethyl Chloride</t>
  </si>
  <si>
    <t>Methyl Chloride</t>
  </si>
  <si>
    <t>Phosgene</t>
  </si>
  <si>
    <t>Vinyl Chloride</t>
  </si>
  <si>
    <t>Trichlorotrifluroethane</t>
  </si>
  <si>
    <t>Carbon Tetrachloride</t>
  </si>
  <si>
    <t>Methylene Chloride (Dichloromethane)</t>
  </si>
  <si>
    <t>Halogenated Organics</t>
  </si>
  <si>
    <t>Pressure Tanks - Isocyanates</t>
  </si>
  <si>
    <t>Methyl Isocyanate</t>
  </si>
  <si>
    <t>Isocyanates</t>
  </si>
  <si>
    <t>Pressure Tanks - Ketones</t>
  </si>
  <si>
    <t>Cyclohexanone</t>
  </si>
  <si>
    <t>Pressure Tanks - Mercaptans (Thiols)</t>
  </si>
  <si>
    <t>Methyl Mercaptan</t>
  </si>
  <si>
    <t>Perchloromethyl Mercaptan</t>
  </si>
  <si>
    <t>Mercaptans</t>
  </si>
  <si>
    <t>Pressure Tanks - Phenols</t>
  </si>
  <si>
    <t>Phenol</t>
  </si>
  <si>
    <t>2,4-Dichlorophenol</t>
  </si>
  <si>
    <t>Pressure Tanks - Miscellaneous</t>
  </si>
  <si>
    <t>Miscellaneous Chemicals</t>
  </si>
  <si>
    <t>Carbon Disulfide</t>
  </si>
  <si>
    <t>Dimethyl Sulfoxide</t>
  </si>
  <si>
    <t>Tetrahydrofuran</t>
  </si>
  <si>
    <t>Organic Chemical Transportation</t>
  </si>
  <si>
    <t>Organic Chemical Transport</t>
  </si>
  <si>
    <t>Organic Chemicals</t>
  </si>
  <si>
    <t>Cars/Trucks: Loading Rack</t>
  </si>
  <si>
    <t>Marine Vessels: Loading</t>
  </si>
  <si>
    <t>Marine Vessels: Loading Rack</t>
  </si>
  <si>
    <t>Other Not Classified: Loading Rack</t>
  </si>
  <si>
    <t>Petroleum Solvent - Industrial</t>
  </si>
  <si>
    <t>Stoddard</t>
  </si>
  <si>
    <t>Washer/Extractor</t>
  </si>
  <si>
    <t>Solvent Settling Tank: Batch Flow</t>
  </si>
  <si>
    <t>Solvent Settling Tank: Continuous Flow</t>
  </si>
  <si>
    <t>Dryer: Loading/Unloading</t>
  </si>
  <si>
    <t>Dryer: Drying Cycle</t>
  </si>
  <si>
    <t>Dryer: Cool Down Cycle</t>
  </si>
  <si>
    <t>Filtration</t>
  </si>
  <si>
    <t>Filtration, Diatomite: Single Charge</t>
  </si>
  <si>
    <t>Filtration, Diatomite: Multiple Charge</t>
  </si>
  <si>
    <t>Filtration, Diatomite: Regenerative</t>
  </si>
  <si>
    <t>Filtration, Cartridge, Carbon Core, Batch Operation</t>
  </si>
  <si>
    <t>Filtration, Cartridge, All Carbon, Batch Operation</t>
  </si>
  <si>
    <t>Filtration, Cartridge, Carbon Core, Continuous Operation</t>
  </si>
  <si>
    <t>Filtration, Cartridge, All Carbon, Continuous Operation</t>
  </si>
  <si>
    <t>Waste Disposal</t>
  </si>
  <si>
    <t>Waste Disposal: Filter Waste, Drained</t>
  </si>
  <si>
    <t>Waste Disposal: Filter Waste, Centrifuged</t>
  </si>
  <si>
    <t>Waste Disposal: Settling Tank Sludge</t>
  </si>
  <si>
    <t>Waste Disposal: Still Waste</t>
  </si>
  <si>
    <t>Waste Disposal: Cartridge, All Carbon</t>
  </si>
  <si>
    <t>Waste Disposal: Cartridge, Carbon Core Only</t>
  </si>
  <si>
    <t>Petroleum Solvent - Commercial</t>
  </si>
  <si>
    <t>Petroleum Solvent - Equipment Leaks</t>
  </si>
  <si>
    <t>Petroleum Solvent - Wastewater, Aggregate</t>
  </si>
  <si>
    <t>Petroleum Solvent - Wastewater, Points of Generation</t>
  </si>
  <si>
    <t>Aerosol Cans</t>
  </si>
  <si>
    <t>Filling Facilities</t>
  </si>
  <si>
    <t>Nonindustrial</t>
  </si>
  <si>
    <t>Consumer Solvents</t>
  </si>
  <si>
    <t>Mixing</t>
  </si>
  <si>
    <t>Filling</t>
  </si>
  <si>
    <t>Leak Check</t>
  </si>
  <si>
    <t>Washing</t>
  </si>
  <si>
    <t>unknown</t>
  </si>
  <si>
    <t>Fixed Roof Tanks (210 Bbl Size) Breathing Loss</t>
  </si>
  <si>
    <t>Service Stations: Breathing &amp; Emptying</t>
  </si>
  <si>
    <t>Fixed Roof Tanks (210 Bbl Size) Working Loss</t>
  </si>
  <si>
    <t>Fixed Roof Tanks (500 Bbl Size) Breathing Loss</t>
  </si>
  <si>
    <t>Fixed Roof Tanks (500 Bbl Size) Working Loss</t>
  </si>
  <si>
    <t>Fixed Roof Tanks (1,000 Bbl Size) Breathing Loss</t>
  </si>
  <si>
    <t>Fixed Roof Tanks (1,000 Bbl Size) Working Loss</t>
  </si>
  <si>
    <t>Floating Roof Tanks (1,000 Bbl Size) Standing Loss</t>
  </si>
  <si>
    <t>Floating Roof Tanks (1,000 Bbl Size) Working Loss</t>
  </si>
  <si>
    <t>Floating Roof Tanks (5,000 Bbl Size) Standing Loss</t>
  </si>
  <si>
    <t>Floating Roof Tanks (5,000 Bbl Size) Crude Oil: Working Loss</t>
  </si>
  <si>
    <t>Solvent Extraction Process</t>
  </si>
  <si>
    <t>Petroleum Naphtha (Stoddard)</t>
  </si>
  <si>
    <t>Furfural</t>
  </si>
  <si>
    <t>Ethanol</t>
  </si>
  <si>
    <t>Waste Solvent Recovery Operations</t>
  </si>
  <si>
    <t>Storage Tank Vent</t>
  </si>
  <si>
    <t>Condenser Vent</t>
  </si>
  <si>
    <t>Incinerator Stack</t>
  </si>
  <si>
    <t>Incineration</t>
  </si>
  <si>
    <t>Industrial</t>
  </si>
  <si>
    <t>Solvent Spillage</t>
  </si>
  <si>
    <t>Solvent Loading</t>
  </si>
  <si>
    <t>Fugitive Leaks</t>
  </si>
  <si>
    <t>Distillation Vent</t>
  </si>
  <si>
    <t>Solvent Utilization NEC</t>
  </si>
  <si>
    <t>Decanting</t>
  </si>
  <si>
    <t>Salting</t>
  </si>
  <si>
    <t>Rail Car Cleaning</t>
  </si>
  <si>
    <t>Ethylene Glycol</t>
  </si>
  <si>
    <t>Chlorobenzene</t>
  </si>
  <si>
    <t>o-Dichlorobenzene</t>
  </si>
  <si>
    <t>Creosote</t>
  </si>
  <si>
    <t>Tank Truck Cleaning</t>
  </si>
  <si>
    <t>Propylene Glycol</t>
  </si>
  <si>
    <t>Air Stripping Tower</t>
  </si>
  <si>
    <t>1,1,1-Trichloroethane</t>
  </si>
  <si>
    <t>Chloroform</t>
  </si>
  <si>
    <t>Freon Recovery/Recycling Operations</t>
  </si>
  <si>
    <t>CFC-12 Recovery - Auto Air Conditioning</t>
  </si>
  <si>
    <t>Incinerator: Distillate Oil (No. 2)</t>
  </si>
  <si>
    <t>Incinerator: Residual Oil</t>
  </si>
  <si>
    <t>Incinerator: Natural Gas</t>
  </si>
  <si>
    <t>Other Incinerators: Recovered Solvents</t>
  </si>
  <si>
    <t>Flare: Distillate Oil (No. 2)</t>
  </si>
  <si>
    <t>Flare: Residual Oil</t>
  </si>
  <si>
    <t>Flare: Natural Gas</t>
  </si>
  <si>
    <t>Miscellaneous Volatile Organic Compound Evaporation</t>
  </si>
  <si>
    <t>Domestic Ammonia</t>
  </si>
  <si>
    <t>Miscellaneous Non-Industrial NEC</t>
  </si>
  <si>
    <t>External Combustion</t>
  </si>
  <si>
    <t>Electric Generation: Boilers</t>
  </si>
  <si>
    <t>Anthracite Coal</t>
  </si>
  <si>
    <t>Anthracite Coal, Pulverized: Boiler</t>
  </si>
  <si>
    <t>Fuel Comb - Electric Generation - Coal</t>
  </si>
  <si>
    <t>Fuel Comb. Elec. Util.</t>
  </si>
  <si>
    <t>Coal</t>
  </si>
  <si>
    <t>Anthracite &amp; Lignite</t>
  </si>
  <si>
    <t>Boiler, Traveling Grate (Overfeed) Stoker</t>
  </si>
  <si>
    <t>Bituminous/Subbituminous Coal</t>
  </si>
  <si>
    <t>Bituminous Coal, Pulverized: Boiler, Wet Bottom</t>
  </si>
  <si>
    <t>Bituminous</t>
  </si>
  <si>
    <t>Bituminous Coal, Pulverized: Boiler, Dry Bottom</t>
  </si>
  <si>
    <t>Bituminous Coal: Boiler, Cyclone Furnace</t>
  </si>
  <si>
    <t>Bituminous Coal: Boiler, Spreader Stoker</t>
  </si>
  <si>
    <t>Bituminous Coal: Boiler, Traveling Grate (Overfeed) Stoker</t>
  </si>
  <si>
    <t>Bituminous Coal: Boiler, Wet Bottom Tangential-fired</t>
  </si>
  <si>
    <t>Bituminous Coal, Pulverized: Boiler, Dry Bottom Tangential-fired</t>
  </si>
  <si>
    <t>Bituminous Coal: Cell Burner</t>
  </si>
  <si>
    <t>Bituminous Coal: Boiler, Atmospheric Fluidized Bed Combustion: Bubbling Bed</t>
  </si>
  <si>
    <t>Bituminous Coal: Boiler, Atmospheric Fluidized Bed Combustion: Circulating Bed</t>
  </si>
  <si>
    <t>Subbituminous Coal, Pulverized: Boiler, Wet Bottom</t>
  </si>
  <si>
    <t>Subbituminous</t>
  </si>
  <si>
    <t>Subbituminous Coal, Pulverized: Boiler, Dry Bottom</t>
  </si>
  <si>
    <t>Subbituminous Coal: Cyclone Furnace</t>
  </si>
  <si>
    <t>Subbituminous Coal: Boiler, Spreader Stoker</t>
  </si>
  <si>
    <t>Subbituminous Coal: Boiler, Traveling Grate (Overfeed) Stoker</t>
  </si>
  <si>
    <t>Subbituminous Coal, Pulverized: Boiler, Dry Bottom Tangential-fired</t>
  </si>
  <si>
    <t>Subbituminous Coal: Cell Burner</t>
  </si>
  <si>
    <t>Subbituminous Coal: Boiler, Atmospheric Fluidized Bed Combustion: Bubbling Bed</t>
  </si>
  <si>
    <t>Subbituminous Coal: Boiler, Atmospheric Fluidized Bed Combustion: Circulating Bed</t>
  </si>
  <si>
    <t>Lignite</t>
  </si>
  <si>
    <t>Pulverized Lignite: Boiler, Wet Bottom</t>
  </si>
  <si>
    <t>Pulverized Lignite: Boiler, Dry Bottom Wall-fired</t>
  </si>
  <si>
    <t>Pulverized Lignite: Boiler, Dry Bottom Tangential-fired</t>
  </si>
  <si>
    <t>Cyclone Furnace</t>
  </si>
  <si>
    <t>Boiler, Spreader Stoker</t>
  </si>
  <si>
    <t>Boiler, Atmospheric Fluidized Bed (See 101003-17 &amp; -18)</t>
  </si>
  <si>
    <t>Boiler, Atmospheric Fluidized Bed Combustion: Bubbling Bed</t>
  </si>
  <si>
    <t>Boiler, Atmospheric Fluidized Bed Combustion: Circulating Bed</t>
  </si>
  <si>
    <t>Residual Oil - Grade 6: Boiler, Normal Firing</t>
  </si>
  <si>
    <t>Fuel Comb - Electric Generation - Oil</t>
  </si>
  <si>
    <t>Residual Oil - Grade 6: Boiler, Tangential-fired</t>
  </si>
  <si>
    <t>Grade 5 Oil: Normal Firing</t>
  </si>
  <si>
    <t>Grade 5 Oil: Tangential Firing</t>
  </si>
  <si>
    <t>Distillate Oil - Grades 1 and 2: Boiler</t>
  </si>
  <si>
    <t>Distillate Oil - Grade 4: Boiler, Normal Firing</t>
  </si>
  <si>
    <t>Distillate Oil - Grade 4: Boiler, Tangential-fired</t>
  </si>
  <si>
    <t>Boiler, &gt;= 100 Million BTU/hr</t>
  </si>
  <si>
    <t>Fuel Comb - Electric Generation - Natural Gas</t>
  </si>
  <si>
    <t>Boiler &lt; 100 Million BTU, except tangential</t>
  </si>
  <si>
    <t>Boiler, Tangential-fired</t>
  </si>
  <si>
    <t>Process Gas</t>
  </si>
  <si>
    <t>Fuel Comb - Electric Generation - Other</t>
  </si>
  <si>
    <t>Process</t>
  </si>
  <si>
    <t>Boiler &lt; 100 Million Btu/hr</t>
  </si>
  <si>
    <t>Petroleum Refinery Gas: Boiler</t>
  </si>
  <si>
    <t>Blast Furnace Gas</t>
  </si>
  <si>
    <t>Coke Oven Gas</t>
  </si>
  <si>
    <t>Landfill Gas</t>
  </si>
  <si>
    <t>Digester Gas</t>
  </si>
  <si>
    <t>Petroleum Coke</t>
  </si>
  <si>
    <t>All Boiler Sizes</t>
  </si>
  <si>
    <t>Circulating Fluidized Bed Combustion</t>
  </si>
  <si>
    <t>Wood/Bark Waste</t>
  </si>
  <si>
    <t>Bark-fired Boiler</t>
  </si>
  <si>
    <t>Fuel Comb - Electric Generation - Biomass</t>
  </si>
  <si>
    <t>Wood/Bark-Fired Boiler</t>
  </si>
  <si>
    <t>Wood-fired Boiler - Wet Wood (&gt;=20% moisture)</t>
  </si>
  <si>
    <t>Wood-fired Boiler - Dry Wood (&lt;20% moisture)</t>
  </si>
  <si>
    <t>Fuel cell/Dutch oven boilers</t>
  </si>
  <si>
    <t>Stoker boilers</t>
  </si>
  <si>
    <t>Fluidized bed combustion boiler</t>
  </si>
  <si>
    <t>Butane/Propane Mixture: Specify Percent Butane in Comments</t>
  </si>
  <si>
    <t>Bagasse</t>
  </si>
  <si>
    <t>Solid Waste</t>
  </si>
  <si>
    <t>Specify Waste Material in Comments</t>
  </si>
  <si>
    <t>Refuse Derived Fuel</t>
  </si>
  <si>
    <t>Tire Derived Fuel : Shredded</t>
  </si>
  <si>
    <t>Sludge Waste</t>
  </si>
  <si>
    <t>Agricultural Byproducts (rice or peanut hulls, shells, cow manure, etc</t>
  </si>
  <si>
    <t>Biomass Solids: Biomass Solids, Boiler type unknown (use 10101209 or -10)</t>
  </si>
  <si>
    <t>Paper Pellets</t>
  </si>
  <si>
    <t>Biomass Solids: Boiler, Stoker</t>
  </si>
  <si>
    <t>Biomass Solids: Boiler, Non-stoker</t>
  </si>
  <si>
    <t>Liquid Waste</t>
  </si>
  <si>
    <t>Waste Oil</t>
  </si>
  <si>
    <t>Black Liquor</t>
  </si>
  <si>
    <t>Red Liquor</t>
  </si>
  <si>
    <t>Spent Sulfite Liquor</t>
  </si>
  <si>
    <t>Tall Oil</t>
  </si>
  <si>
    <t>Wood/Wood Waste Liquid</t>
  </si>
  <si>
    <t>Biomass Liquids: Boiler</t>
  </si>
  <si>
    <t>Geothermal Power Plants</t>
  </si>
  <si>
    <t>Geothermal Power Plant: Off-gas Ejectors</t>
  </si>
  <si>
    <t>Geothermal Power Plant: Cooling Tower Exhaust</t>
  </si>
  <si>
    <t>All</t>
  </si>
  <si>
    <t>Hydrogen</t>
  </si>
  <si>
    <t>Coal-based Synfuel</t>
  </si>
  <si>
    <t>Waste Coal</t>
  </si>
  <si>
    <t>Other Oil</t>
  </si>
  <si>
    <t>Industrial: Boilers</t>
  </si>
  <si>
    <t>Pulverized Coal</t>
  </si>
  <si>
    <t>Fuel Comb - Industrial Boilers, ICEs - Coal</t>
  </si>
  <si>
    <t>Traveling Grate (Overfeed) Stoker</t>
  </si>
  <si>
    <t>Hand-fired</t>
  </si>
  <si>
    <t>Fluidized Bed Boiler Burning Anthracite-Culm Fuel</t>
  </si>
  <si>
    <t>Bituminous Coal: Pulverized Coal: Wet Bottom</t>
  </si>
  <si>
    <t>Bituminous Coal: Pulverized Coal: Dry Bottom</t>
  </si>
  <si>
    <t>Bituminous Coal: Cyclone Furnace</t>
  </si>
  <si>
    <t>Bituminous Coal: Spreader Stoker</t>
  </si>
  <si>
    <t>Bituminous Coal: Overfeed Stoker</t>
  </si>
  <si>
    <t>Bituminous Coal: Underfeed Stoker</t>
  </si>
  <si>
    <t>Bituminous Coal: Pulverized Coal: Dry Bottom (Tangential)</t>
  </si>
  <si>
    <t>Bituminous Coal: Wet Slurry</t>
  </si>
  <si>
    <t>Bituminous Coal: Atmospheric Fluidized Bed Combustion: Bubbling Bed</t>
  </si>
  <si>
    <t>Bituminous Coal: Atmospheric Fluidized Bed Combustion: Circulating Bed</t>
  </si>
  <si>
    <t>Bituminous Coal: Cogeneration</t>
  </si>
  <si>
    <t>Subbituminous Coal: Pulverized Coal: Wet Bottom</t>
  </si>
  <si>
    <t>Subbituminous Coal: Pulverized Coal: Dry Bottom</t>
  </si>
  <si>
    <t>Subbituminous Coal: Spreader Stoker</t>
  </si>
  <si>
    <t>Subbituminous Coal: Traveling Grate (Overfeed) Stoker</t>
  </si>
  <si>
    <t>Subbituminous Coal: Pulverized Coal: Dry Bottom (Tangential)</t>
  </si>
  <si>
    <t>Subbituminous Coal: Cogeneration</t>
  </si>
  <si>
    <t>Pulverized Coal: Wet Bottom</t>
  </si>
  <si>
    <t>Pulverized Coal: Dry Bottom, Wall Fired</t>
  </si>
  <si>
    <t>Pulverized Coal: Dry Bottom, Tangential Fired</t>
  </si>
  <si>
    <t>Spreader Stoker</t>
  </si>
  <si>
    <t>Cogeneration</t>
  </si>
  <si>
    <t>Grade 6 oil</t>
  </si>
  <si>
    <t>Fuel Comb - Industrial Boilers, ICEs - Oil</t>
  </si>
  <si>
    <t>10-100 Million BTU/hr</t>
  </si>
  <si>
    <t>&lt; 10 Million BTU/hr</t>
  </si>
  <si>
    <t>Grade 5 Oil</t>
  </si>
  <si>
    <t>Boiler &gt; 100 Million BTU/hr</t>
  </si>
  <si>
    <t>Grade 4 Oil</t>
  </si>
  <si>
    <t>&gt; 100 Million BTU/hr</t>
  </si>
  <si>
    <t>Fuel Comb - Industrial Boilers, ICEs - Natural Gas</t>
  </si>
  <si>
    <t>Petroleum Refinery Gas</t>
  </si>
  <si>
    <t>Fuel Comb - Industrial Boilers, ICEs - Other</t>
  </si>
  <si>
    <t>Other: Specify in Comments</t>
  </si>
  <si>
    <t>Fuel Comb - Industrial Boilers, ICEs - Biomass</t>
  </si>
  <si>
    <t>Wood/Bark-fired Boiler</t>
  </si>
  <si>
    <t>Bark-fired Boiler (&lt; 50,000 Lb Steam)</t>
  </si>
  <si>
    <t>Wood/Bark-fired Boiler (&lt; 50,000 Lb Steam)</t>
  </si>
  <si>
    <t>Wood-fired Boiler (&lt; 50,000 Lb Steam)</t>
  </si>
  <si>
    <t>Wood Cogeneration</t>
  </si>
  <si>
    <t>Salable Animal Fat</t>
  </si>
  <si>
    <t>CO Boiler</t>
  </si>
  <si>
    <t>Tire-derived Fuel</t>
  </si>
  <si>
    <t>Boiler, Stoker</t>
  </si>
  <si>
    <t>Boiler, Non-stoker</t>
  </si>
  <si>
    <t>Industrial Boiler</t>
  </si>
  <si>
    <t>Kiln-dried biomass</t>
  </si>
  <si>
    <t>Wood Residuals</t>
  </si>
  <si>
    <t>Boiler, non-stoker</t>
  </si>
  <si>
    <t>Hazardous Waste</t>
  </si>
  <si>
    <t>Solid Fuel Boiler</t>
  </si>
  <si>
    <t>Liquid/Gaseous Fuel Boiler</t>
  </si>
  <si>
    <t>Non-Hazardous Secondary Materials</t>
  </si>
  <si>
    <t>WWTP Sludge</t>
  </si>
  <si>
    <t>High Volume Low Concentration System Gases</t>
  </si>
  <si>
    <t>Low Volume High Concentration System Gases</t>
  </si>
  <si>
    <t>Non-Condensable Gases</t>
  </si>
  <si>
    <t>Stripper Off-Gases</t>
  </si>
  <si>
    <t>Commercial/Institutional: Boilers</t>
  </si>
  <si>
    <t>Fuel Comb - Comm/Institutional - Coal</t>
  </si>
  <si>
    <t>Commercial/Institutional Coal</t>
  </si>
  <si>
    <t>Bituminous Coal: Hand-fired</t>
  </si>
  <si>
    <t>Residual Oil - Grade 6: Boiler</t>
  </si>
  <si>
    <t>Fuel Comb - Comm/Institutional - Oil</t>
  </si>
  <si>
    <t>Commercial/Institutional Oil</t>
  </si>
  <si>
    <t>Fuel Comb - Comm/Institutional - Natural Gas</t>
  </si>
  <si>
    <t>Commercial/Institutional Gas</t>
  </si>
  <si>
    <t>POTW Digester Gas-fired Boiler</t>
  </si>
  <si>
    <t>Fuel Comb - Comm/Institutional - Other</t>
  </si>
  <si>
    <t>Fuel Comb - Comm/Institutional - Biomass</t>
  </si>
  <si>
    <t>Biomass</t>
  </si>
  <si>
    <t>Sewage Grease Skimmings</t>
  </si>
  <si>
    <t>Space Heaters</t>
  </si>
  <si>
    <t>Waste Oil: Air Atomized Burner</t>
  </si>
  <si>
    <t>Waste Oil: Vaporizing Burner</t>
  </si>
  <si>
    <t>Commercial/Institutional</t>
  </si>
  <si>
    <t>Wood</t>
  </si>
  <si>
    <t>Industrial Processes</t>
  </si>
  <si>
    <t>Chemical Manufacturing: SIC 28</t>
  </si>
  <si>
    <t>All Processes</t>
  </si>
  <si>
    <t>Industrial Processes - Chemical Manuf</t>
  </si>
  <si>
    <t>Chemical &amp; Allied Product Mfg</t>
  </si>
  <si>
    <t>Organic Chemical Mfg</t>
  </si>
  <si>
    <t>Industrial Inorganic Chemical Manufacturing</t>
  </si>
  <si>
    <t>Inorganic Chemical Mfg</t>
  </si>
  <si>
    <t>Sulfur Recovery: Sour Gas</t>
  </si>
  <si>
    <t>Sulfur Compounds</t>
  </si>
  <si>
    <t>Process Emissions from Synthetic Fibers Manuf (NAPAP cat. 107)</t>
  </si>
  <si>
    <t>Polymer &amp; Resin Mfg</t>
  </si>
  <si>
    <t>Synthetic Fiber</t>
  </si>
  <si>
    <t>Process Emissions from Pharmaceutical Manuf (NAPAP cat. 106)</t>
  </si>
  <si>
    <t>Pharmaceutical Mfg</t>
  </si>
  <si>
    <t>Fugitive Emissions from Synthetic Organic Chem Manuf (NAPAP cat. 102)</t>
  </si>
  <si>
    <t>Socmi Fugitives</t>
  </si>
  <si>
    <t>Plastics Production</t>
  </si>
  <si>
    <t>Reactor (Polyurethane)</t>
  </si>
  <si>
    <t>Foam Production - General Process</t>
  </si>
  <si>
    <t>Food and Kindred Products: SIC 20</t>
  </si>
  <si>
    <t>Agriculture, Food, &amp; Kindred Products</t>
  </si>
  <si>
    <t>Commercial Cooking - Total</t>
  </si>
  <si>
    <t>Commercial Cooking</t>
  </si>
  <si>
    <t>Beef</t>
  </si>
  <si>
    <t>Poultry</t>
  </si>
  <si>
    <t>Pork</t>
  </si>
  <si>
    <t>Seafood</t>
  </si>
  <si>
    <t>Commercial Cooking - Charbroiling</t>
  </si>
  <si>
    <t>Charbroiling Total</t>
  </si>
  <si>
    <t>Conveyorized Charbroiling</t>
  </si>
  <si>
    <t>Under-fired Charbroiling</t>
  </si>
  <si>
    <t>Commercial Cooking - Frying</t>
  </si>
  <si>
    <t>Deep Fat Frying</t>
  </si>
  <si>
    <t>Flat Griddle Frying</t>
  </si>
  <si>
    <t>Clamshell Griddle Frying</t>
  </si>
  <si>
    <t>Total for all Commercial-Cooking - Frying processes</t>
  </si>
  <si>
    <t>Meat Products</t>
  </si>
  <si>
    <t>Grain Mill Products</t>
  </si>
  <si>
    <t>Bakery Products</t>
  </si>
  <si>
    <t>Feed Mills</t>
  </si>
  <si>
    <t>Fermentation/Beverages</t>
  </si>
  <si>
    <t>Miscellaneous Food and Kindred Products</t>
  </si>
  <si>
    <t>Refrigeration</t>
  </si>
  <si>
    <t>Primary Metal Production: SIC 33</t>
  </si>
  <si>
    <t>Industrial Processes - Non-ferrous Metals</t>
  </si>
  <si>
    <t>Metals Processing</t>
  </si>
  <si>
    <t>Metals Processing NEC</t>
  </si>
  <si>
    <t>Iron and Steel Foundries</t>
  </si>
  <si>
    <t>Industrial Processes - Ferrous Metals</t>
  </si>
  <si>
    <t>Ferrous Metals Processing</t>
  </si>
  <si>
    <t>Primary</t>
  </si>
  <si>
    <t>Secondary Metal Production: SIC 33</t>
  </si>
  <si>
    <t>Nonferrous Foundries (Castings)</t>
  </si>
  <si>
    <t>Non-Ferrous Metals Processing</t>
  </si>
  <si>
    <t>Mineral Processes: SIC 32</t>
  </si>
  <si>
    <t>Mineral Products</t>
  </si>
  <si>
    <t>Concrete, Gypsum, Plaster Products</t>
  </si>
  <si>
    <t>Cut Stone and Stone Products</t>
  </si>
  <si>
    <t>Stone Quarrying/Processing</t>
  </si>
  <si>
    <t>Petroleum Refining: SIC 29</t>
  </si>
  <si>
    <t>Industrial Processes - Petroleum Refineries</t>
  </si>
  <si>
    <t>Petroleum &amp; Related Industries</t>
  </si>
  <si>
    <t>Petroleum Refineries &amp; Related Industries</t>
  </si>
  <si>
    <t>Asphalt Mixing Plants and Paving/Roofing Materials</t>
  </si>
  <si>
    <t>Asphalt Paving/Roofing Materials: Total</t>
  </si>
  <si>
    <t>Asphalt Manufacturing</t>
  </si>
  <si>
    <t>Asphalt Mixing Plants: Total</t>
  </si>
  <si>
    <t>Wood Products: SIC 24</t>
  </si>
  <si>
    <t>Wood, Pulp &amp; Paper, &amp; Publishing Products</t>
  </si>
  <si>
    <t>Logging Operations</t>
  </si>
  <si>
    <t>Agriculture &amp; Forestry</t>
  </si>
  <si>
    <t>Sawmills/Planing Mills</t>
  </si>
  <si>
    <t>Millwork, Plywood, and Structural Members</t>
  </si>
  <si>
    <t>Miscellaneous Wood Products</t>
  </si>
  <si>
    <t>Rubber/Plastics: SIC 30</t>
  </si>
  <si>
    <t>Rubber &amp; Miscellaneous Plastic Products</t>
  </si>
  <si>
    <t>Fabricated Metals: SIC 34</t>
  </si>
  <si>
    <t>Machinery Products</t>
  </si>
  <si>
    <t>Precious Metals Recovery</t>
  </si>
  <si>
    <t>Reclamation Furnace</t>
  </si>
  <si>
    <t>Coating, Engraving, and Allied Services</t>
  </si>
  <si>
    <t>Total: All Processes</t>
  </si>
  <si>
    <t>Electroplating</t>
  </si>
  <si>
    <t>Plating: Metal Deposition</t>
  </si>
  <si>
    <t>Anodizing</t>
  </si>
  <si>
    <t>Hot Dip Galvanizing (Zinc)</t>
  </si>
  <si>
    <t>Engraving</t>
  </si>
  <si>
    <t>Hot Dip Metal Coating</t>
  </si>
  <si>
    <t>Abrasive Cleaning</t>
  </si>
  <si>
    <t>Abrasive Blasting</t>
  </si>
  <si>
    <t>Alkaline Cleaning</t>
  </si>
  <si>
    <t>Acid Cleaning</t>
  </si>
  <si>
    <t>Oil and Gas Exploration and Production</t>
  </si>
  <si>
    <t>Industrial Processes - Oil &amp; Gas Production</t>
  </si>
  <si>
    <t>Oil &amp; Gas Production</t>
  </si>
  <si>
    <t>Drill Rigs</t>
  </si>
  <si>
    <t>Workover Rigs</t>
  </si>
  <si>
    <t>Artificial Lift</t>
  </si>
  <si>
    <t>Saltwater Disposal Engines</t>
  </si>
  <si>
    <t>Produced Water</t>
  </si>
  <si>
    <t>Produced Water from CBM Wells</t>
  </si>
  <si>
    <t>Produced Water from Gas Wells</t>
  </si>
  <si>
    <t>Produced Water from Oil Wells</t>
  </si>
  <si>
    <t>Hydraulic Fracturing Engines</t>
  </si>
  <si>
    <t>All Processes : On-shore</t>
  </si>
  <si>
    <t>Off-Shore Oil And Gas Production</t>
  </si>
  <si>
    <t>Flares: Continuous Pilot Light</t>
  </si>
  <si>
    <t>Flares: Flaring Operations</t>
  </si>
  <si>
    <t>Pneumatic Pumps: Gas And Oil Wells</t>
  </si>
  <si>
    <t>Pressure/Level Controllers</t>
  </si>
  <si>
    <t>Cold Vents</t>
  </si>
  <si>
    <t>Crude Petroleum</t>
  </si>
  <si>
    <t>Oil Well Heaters</t>
  </si>
  <si>
    <t>Oil Well Tanks - Flashing &amp; Standing/Working/Breathing</t>
  </si>
  <si>
    <t>Oil Well Pneumatic Devices</t>
  </si>
  <si>
    <t>Oil Well Fugitives</t>
  </si>
  <si>
    <t>Oil Well Truck Loading</t>
  </si>
  <si>
    <t>On-Shore Oil Production</t>
  </si>
  <si>
    <t>Associated Gas Venting</t>
  </si>
  <si>
    <t>Storage Tanks: Crude Oil</t>
  </si>
  <si>
    <t>Heater Treater</t>
  </si>
  <si>
    <t>Tank Truck/Railcar Loading: Crude Oil</t>
  </si>
  <si>
    <t>Oil Well Pneumatic Pumps</t>
  </si>
  <si>
    <t>Wellhead</t>
  </si>
  <si>
    <t>Fugitives: All Processes</t>
  </si>
  <si>
    <t>Fugitives: Connectors</t>
  </si>
  <si>
    <t>Fugitives: Flanges</t>
  </si>
  <si>
    <t>Fugitives: Open Ended Lines</t>
  </si>
  <si>
    <t>Fugitives: Pumps</t>
  </si>
  <si>
    <t>Fugitives: Valves</t>
  </si>
  <si>
    <t>Fugitives: Other</t>
  </si>
  <si>
    <t>Artificial Lift Engines</t>
  </si>
  <si>
    <t>Off-Shore Oil Production</t>
  </si>
  <si>
    <t>Barge Loading: Crude Oil</t>
  </si>
  <si>
    <t>Fugitives, Connectors: Oil Streams</t>
  </si>
  <si>
    <t>Fugitives, Flanges: Oil</t>
  </si>
  <si>
    <t>Fugitives, Valves: Oil</t>
  </si>
  <si>
    <t>Fugitives, Other: Oil</t>
  </si>
  <si>
    <t>Fugitives, Connectors: Oil/Water Streams</t>
  </si>
  <si>
    <t>Fugitives, Flanges: Oil/Water</t>
  </si>
  <si>
    <t>Fugitives, Valves: Oil/Water</t>
  </si>
  <si>
    <t>Fugitives, Other: Oil/Water</t>
  </si>
  <si>
    <t>Compressor Engines</t>
  </si>
  <si>
    <t>Gas Well Fugitives</t>
  </si>
  <si>
    <t>Gas Well Truck Loading</t>
  </si>
  <si>
    <t>On-Shore Gas Production</t>
  </si>
  <si>
    <t>Storage Tanks: Condensate</t>
  </si>
  <si>
    <t>Condensate Tank Flaring</t>
  </si>
  <si>
    <t>Tank Truck/Railcar Loading: Condensate</t>
  </si>
  <si>
    <t>Gas Well Heaters</t>
  </si>
  <si>
    <t>Natural Gas Fired 2Cycle Lean Burn Compressor Engines &lt; 50 HP</t>
  </si>
  <si>
    <t>Natural Gas Fired 2Cycle Lean Burn Compressor Engines 50 To 499 HP</t>
  </si>
  <si>
    <t>Natural Gas Fired 2Cycle Lean Burn Compressor Engines 500+ HP</t>
  </si>
  <si>
    <t>Total: All Natural Gas Fired 2Cycle Lean Burn Compressor Engines</t>
  </si>
  <si>
    <t>Natural Gas Fired 4Cycle Lean Burn Compressor Engines &lt;50 HP</t>
  </si>
  <si>
    <t>Natural Gas Fired 4Cycle Lean Burn Compressor Engines 50 To 499 HP</t>
  </si>
  <si>
    <t>Natural Gas Fired 4Cycle Lean Burn Compressor Engines 500+ HP</t>
  </si>
  <si>
    <t>Total: All Natural Gas Fired 4Cycle Lean Burn Compressor Engines</t>
  </si>
  <si>
    <t>Lateral Compressors 4 Cycle Lean Burn</t>
  </si>
  <si>
    <t>Gas Well Pneumatic Devices</t>
  </si>
  <si>
    <t>Natural Gas Fired 4Cycle Rich Burn Compressor Engines &lt;50 HP</t>
  </si>
  <si>
    <t>Natural Gas Fired 4Cycle Rich Burn Compressor Engines 50 To 499 HP</t>
  </si>
  <si>
    <t>Natural Gas Fired 4Cycle Rich Burn Compressor Engines 500+ HP</t>
  </si>
  <si>
    <t>Total: All Natural Gas Fired 4Cycle Rich Burn Compressor Engines</t>
  </si>
  <si>
    <t>Gas Well Pneumatic Pumps</t>
  </si>
  <si>
    <t>Lateral Compressors 4 Cycle Rich Burn</t>
  </si>
  <si>
    <t>Gas Well Dehydrators</t>
  </si>
  <si>
    <t>Nat Gas Fired 4Cycle Rich Burn Compressor Engines &lt;50 HP w/NSCR</t>
  </si>
  <si>
    <t>Nat Gas Fired 4Cycle Rich Burn Compressor Engines 50 To 499 HP w/NSCR</t>
  </si>
  <si>
    <t>Nat Gas Fired 4Cycle Rich Burn Compressor Engines 500+ HP w/NSCR</t>
  </si>
  <si>
    <t>Total: All Nat Gas Fired 4Cycle Rich Burn Compressor Engines w/NSCR</t>
  </si>
  <si>
    <t>Amine Unit</t>
  </si>
  <si>
    <t>Gas Well Dehydrators - Flaring</t>
  </si>
  <si>
    <t>Gas Well Dehydrators/Reboiler</t>
  </si>
  <si>
    <t>Gas Well Completion - Flaring</t>
  </si>
  <si>
    <t>Gas Well Venting</t>
  </si>
  <si>
    <t>Gas Well Venting - Initial Completions</t>
  </si>
  <si>
    <t>Gas Well Venting - Recompletions</t>
  </si>
  <si>
    <t>Gas Well Venting - Blowdowns</t>
  </si>
  <si>
    <t>Gas Well Venting - Compressor Startups</t>
  </si>
  <si>
    <t>Gas Well Venting - Compressor Shutdowns</t>
  </si>
  <si>
    <t>Miscellaneous Engines</t>
  </si>
  <si>
    <t>Pipeline Blowdowns and Pigging</t>
  </si>
  <si>
    <t>Midstream gas venting for maintenance, startup, shutdown, or malfunction</t>
  </si>
  <si>
    <t>Off-Shore Gas Production</t>
  </si>
  <si>
    <t>Turbines: Natural Gas</t>
  </si>
  <si>
    <t>Boilers/Heaters: Natural Gas</t>
  </si>
  <si>
    <t>Diesel Engines</t>
  </si>
  <si>
    <t>Compressor Engines: 4Cycle Rich</t>
  </si>
  <si>
    <t>Dehydrator</t>
  </si>
  <si>
    <t>Fugitives, Connectors: Gas Streams</t>
  </si>
  <si>
    <t>Fugitives, Flanges: Gas Streams</t>
  </si>
  <si>
    <t>Fugitives, Valves: Gas</t>
  </si>
  <si>
    <t>Fugitives, Other: Gas</t>
  </si>
  <si>
    <t>Coal Bed Methane Natural Gas</t>
  </si>
  <si>
    <t>Dewatering Pump Engines</t>
  </si>
  <si>
    <t>CBM Well Heaters</t>
  </si>
  <si>
    <t>CBM Fired 2Cycle Lean Burn Compressor Engines 50 To 499 HP</t>
  </si>
  <si>
    <t>CBM Fired 4Cycle Lean Burn Compressor Engines 50 To 499 HP</t>
  </si>
  <si>
    <t>Pneumatic Devices</t>
  </si>
  <si>
    <t>CBM Fired 4Cycle Rich Burn Compressor Engines 50 To 499 HP</t>
  </si>
  <si>
    <t>Pneumatic Pumps</t>
  </si>
  <si>
    <t>Dehydrators</t>
  </si>
  <si>
    <t>Dehydrators/Reboiler</t>
  </si>
  <si>
    <t>Amine Units</t>
  </si>
  <si>
    <t>Fugitives</t>
  </si>
  <si>
    <t>CBM Well Completion: All Processes</t>
  </si>
  <si>
    <t>Venting - Initial Completions</t>
  </si>
  <si>
    <t>Venting - Recompletions</t>
  </si>
  <si>
    <t>CBM Well Venting - Blowdowns</t>
  </si>
  <si>
    <t>Venting - Compressor Startup</t>
  </si>
  <si>
    <t>Venting - Compressor Shutdown</t>
  </si>
  <si>
    <t>Mud Degassing</t>
  </si>
  <si>
    <t>Abandoned Well: Plugged and Unplugged</t>
  </si>
  <si>
    <t>Abandoned Well: Plugged</t>
  </si>
  <si>
    <t>Abandoned Well: Unplugged</t>
  </si>
  <si>
    <t>Natural Gas Liquids</t>
  </si>
  <si>
    <t>Gas Well Tanks - Flashing &amp; Standing/Working/Breathing, Uncontrolled</t>
  </si>
  <si>
    <t>Gas Well Tanks - Flashing &amp; Standing/Working/Breathing, Controlled</t>
  </si>
  <si>
    <t>Gas Well Tanks - Flaring</t>
  </si>
  <si>
    <t>Gas Well Water Tank Losses</t>
  </si>
  <si>
    <t>Truck Loading</t>
  </si>
  <si>
    <t>Gas Plant Truck Loading</t>
  </si>
  <si>
    <t>Natural Gas Liquids : On-shore</t>
  </si>
  <si>
    <t>Natural Gas Liquids : Off-shore</t>
  </si>
  <si>
    <t>On-Shore Oil Exploration</t>
  </si>
  <si>
    <t>Oil Well Completion: All Processes</t>
  </si>
  <si>
    <t>Oil Well Completion: Flaring</t>
  </si>
  <si>
    <t>Oil Well Completion: Venting</t>
  </si>
  <si>
    <t>Off-Shore Oil Exploration</t>
  </si>
  <si>
    <t>Mud Degassing Activities</t>
  </si>
  <si>
    <t>On-Shore Gas Exploration</t>
  </si>
  <si>
    <t>Gas Well Completion: All Processes</t>
  </si>
  <si>
    <t>Gas Well Completion: Flaring</t>
  </si>
  <si>
    <t>Gas Well Completion: Venting</t>
  </si>
  <si>
    <t>Off-Shore Gas Exploration</t>
  </si>
  <si>
    <t>All Processes - Conventional</t>
  </si>
  <si>
    <t>On-Shore Gas Production - Conventional</t>
  </si>
  <si>
    <t>All Processes - Unconventional</t>
  </si>
  <si>
    <t>On-Shore Gas Production - Unconventional</t>
  </si>
  <si>
    <t>Construction: SIC 15 - 17</t>
  </si>
  <si>
    <t>Dust - Construction Dust</t>
  </si>
  <si>
    <t>Other Fugitive Dust</t>
  </si>
  <si>
    <t>Land Clearing</t>
  </si>
  <si>
    <t>Demolition</t>
  </si>
  <si>
    <t>Blasting</t>
  </si>
  <si>
    <t>Ground Excavations</t>
  </si>
  <si>
    <t>Cut and Fill Operations</t>
  </si>
  <si>
    <t>Vehicle Traffic</t>
  </si>
  <si>
    <t>Welding Operations</t>
  </si>
  <si>
    <t>Wind Erosion</t>
  </si>
  <si>
    <t>Residential</t>
  </si>
  <si>
    <t>Industrial/Commercial/Institutional</t>
  </si>
  <si>
    <t>Road Construction</t>
  </si>
  <si>
    <t>Special Trade Construction</t>
  </si>
  <si>
    <t>Machinery: SIC 35</t>
  </si>
  <si>
    <t>Miscellaneous Industrial Processes</t>
  </si>
  <si>
    <t>Metalworking Machinery: Tool and Die Maker</t>
  </si>
  <si>
    <t>Mining and Quarrying: SIC 10 and SIC 14</t>
  </si>
  <si>
    <t>Industrial Processes - Mining</t>
  </si>
  <si>
    <t>Dimension Stone</t>
  </si>
  <si>
    <t>Crushed and Broken Stone</t>
  </si>
  <si>
    <t>Sand and Gravel</t>
  </si>
  <si>
    <t>Clay, Ceramic, and Refractory</t>
  </si>
  <si>
    <t>Chemical and Fertilizer Materials</t>
  </si>
  <si>
    <t>Lead Ore Mining and Milling</t>
  </si>
  <si>
    <t>Lead</t>
  </si>
  <si>
    <t>In-process Fuel Use</t>
  </si>
  <si>
    <t>Coke</t>
  </si>
  <si>
    <t>Industrial Processes: NEC</t>
  </si>
  <si>
    <t>Refrigerant Losses</t>
  </si>
  <si>
    <t>Chemical Manufacturing</t>
  </si>
  <si>
    <t>Adipic Acid</t>
  </si>
  <si>
    <t>Raw Material Storage</t>
  </si>
  <si>
    <t>Cyclohexane Oxidation</t>
  </si>
  <si>
    <t>Terephthalic Acid Mfg</t>
  </si>
  <si>
    <t>Nitric Acid Reaction</t>
  </si>
  <si>
    <t>Socmi Reactor</t>
  </si>
  <si>
    <t>Adipic Acid Refining</t>
  </si>
  <si>
    <t>Drying, Loading, and Storage</t>
  </si>
  <si>
    <t>Absorber</t>
  </si>
  <si>
    <t>Loading And Storage</t>
  </si>
  <si>
    <t>Fugitive Emissions: General</t>
  </si>
  <si>
    <t>Ammonia Production</t>
  </si>
  <si>
    <t>Feedstock Desulfurization</t>
  </si>
  <si>
    <t>Agricultural Chemical Mfg</t>
  </si>
  <si>
    <t>Primary Reformer: Natural Gas Fired</t>
  </si>
  <si>
    <t>Primary Reformer: Oil Fired</t>
  </si>
  <si>
    <t>Carbon Dioxide Regenerator</t>
  </si>
  <si>
    <t>Storage and Loading Tanks</t>
  </si>
  <si>
    <t>Carbon Black Production</t>
  </si>
  <si>
    <t>Channel Process</t>
  </si>
  <si>
    <t>Other Chemical Mfg</t>
  </si>
  <si>
    <t>Carbon Black Mfg</t>
  </si>
  <si>
    <t>Thermal Process</t>
  </si>
  <si>
    <t>Gas Furnace Process: Main Process Vent</t>
  </si>
  <si>
    <t>Oil Furnace Process: Main Process Vent</t>
  </si>
  <si>
    <t>Transport Air Vent</t>
  </si>
  <si>
    <t>Pellet Dryer</t>
  </si>
  <si>
    <t>Bagging/Loading</t>
  </si>
  <si>
    <t>Furnace Process: Fugitive Emissions</t>
  </si>
  <si>
    <t>Main Process Vent with CO Boiler and Incinerator</t>
  </si>
  <si>
    <t>Charcoal Manufacturing</t>
  </si>
  <si>
    <t>Charcoal Mfg</t>
  </si>
  <si>
    <t>Batch Kiln</t>
  </si>
  <si>
    <t>Continuous Kiln</t>
  </si>
  <si>
    <t>Briquetting</t>
  </si>
  <si>
    <t>Raw Material Handling</t>
  </si>
  <si>
    <t>Crushing</t>
  </si>
  <si>
    <t>Handling and Storage</t>
  </si>
  <si>
    <t>Chlorine</t>
  </si>
  <si>
    <t>Carbon Reactivation</t>
  </si>
  <si>
    <t>Carbon Reactivation/Impregnation Kiln</t>
  </si>
  <si>
    <t>Carbon Reactivation/Heating Ovens</t>
  </si>
  <si>
    <t>Carbon Reactivation/Fugitives</t>
  </si>
  <si>
    <t>Carbon Reactivation/Afterburner</t>
  </si>
  <si>
    <t>Carbon Reactivation/Multiple Hearth Furnace</t>
  </si>
  <si>
    <t>Carbon Reactivation/Indirect Furnace</t>
  </si>
  <si>
    <t>Carbon Reactivation/Product Handling (Mesh, Prss)</t>
  </si>
  <si>
    <t>Chloro-alkali Production</t>
  </si>
  <si>
    <t>Liquefaction (Diaphragm Cell Process)</t>
  </si>
  <si>
    <t>Liquefaction (Mercury Cell Process)</t>
  </si>
  <si>
    <t>Chlorine Loading: Tank Car Vent</t>
  </si>
  <si>
    <t>Inorganic Chemical Transport</t>
  </si>
  <si>
    <t>Chlorine Loading: Storage Car Vent</t>
  </si>
  <si>
    <t>Inorganic Chemical Storage</t>
  </si>
  <si>
    <t>Air Blowing of Mercury Cell Brine</t>
  </si>
  <si>
    <t>Cleaning Chemicals</t>
  </si>
  <si>
    <t>Spray Drying: Soaps and Detergents</t>
  </si>
  <si>
    <t>Specialty Cleaners</t>
  </si>
  <si>
    <t>Alkaline Saponification</t>
  </si>
  <si>
    <t>Direct Saponification</t>
  </si>
  <si>
    <t>Blending And Mixing</t>
  </si>
  <si>
    <t>Soap Packaging</t>
  </si>
  <si>
    <t>Detergent Slurry Preparation</t>
  </si>
  <si>
    <t>Detergent Granule Handling</t>
  </si>
  <si>
    <t>Explosives (Trinitrotoluene)</t>
  </si>
  <si>
    <t>Nitric/Sulfuric Acid Mixing</t>
  </si>
  <si>
    <t>Process Vents: Batch Process</t>
  </si>
  <si>
    <t>Batch Process: Nitration Reactors Fume Recovery</t>
  </si>
  <si>
    <t>Batch Process: Nitration Reactors Acid Recovery</t>
  </si>
  <si>
    <t>Batch Process: Nitric Acid Concentrators</t>
  </si>
  <si>
    <t>Batch Process: Sulfuric Acid Concentrators</t>
  </si>
  <si>
    <t>Batch Process: Red Water Incinerator</t>
  </si>
  <si>
    <t>Continuous Process: Nitration Reactor Fume Recover (Use 3-01-010-51)</t>
  </si>
  <si>
    <t>Continuous Process: Nitration Reactor Acid Recover (Use 3-01-010-52)</t>
  </si>
  <si>
    <t>Continuous Process: Red Water Incinerator (Use 3-01-010-53)</t>
  </si>
  <si>
    <t>Batch Process: Spent Acid Recovery: Denitrating Tower</t>
  </si>
  <si>
    <t>Batch Process: Spent Acid Recovery: Sulfuric Acid Regenerator</t>
  </si>
  <si>
    <t>Batch Process: Spent Acid Recovery: Bleacher</t>
  </si>
  <si>
    <t>Batch Process: Spent Acid Recovery: Reflux Columns</t>
  </si>
  <si>
    <t>Open Burning: Waste</t>
  </si>
  <si>
    <t>Batch Process: Nitric Acid Concentration: Distillation Tower</t>
  </si>
  <si>
    <t>Batch Process: Nitric Acid Concentration: Bleacher</t>
  </si>
  <si>
    <t>Batch Process: Nitric Acid Concentration: Condenser</t>
  </si>
  <si>
    <t>Batch Process: Nitric Acid Concentration: Absorber Column</t>
  </si>
  <si>
    <t>Batch Process: Nitric Acid Concentration: Dehydrating Unit</t>
  </si>
  <si>
    <t>Batch Process: Purification</t>
  </si>
  <si>
    <t>Batch Process: Finishing: Melt Tank</t>
  </si>
  <si>
    <t>Batch Process: Finishing: Dryers</t>
  </si>
  <si>
    <t>Batch Process: Finishing: Flaker Drum</t>
  </si>
  <si>
    <t>Process Vents: Continuous Process</t>
  </si>
  <si>
    <t>Continuous Process: Nitration Reactor Fume Recovery</t>
  </si>
  <si>
    <t>Continuous Process: Spent Acid Recovery</t>
  </si>
  <si>
    <t>Continuous Process: Red Water Incineration</t>
  </si>
  <si>
    <t>Continuous Process: Nitric Acid Concentrators</t>
  </si>
  <si>
    <t>Continuous Process: Sulfuric Acid Concentrators</t>
  </si>
  <si>
    <t>Continuous Process: Spent Acid Recovery: Denitrating Tower</t>
  </si>
  <si>
    <t>Continuous Process: Spent Acid Recovery: Sulfuric Acid Regenerator</t>
  </si>
  <si>
    <t>Continuous Process: Spent Acid Recovery: Bleacher</t>
  </si>
  <si>
    <t>Continuous Process: Spent Acid Recovery: Reflux Columns</t>
  </si>
  <si>
    <t>Continuous Process: Nitric Acid Concentration: Distillation Tower</t>
  </si>
  <si>
    <t>Continuous Process: Nitric Acid Concentration: Bleacher</t>
  </si>
  <si>
    <t>Continuous Process: Nitric Acid Concentration: Condenser</t>
  </si>
  <si>
    <t>Continuous Process: Nitric Acid Concentration: Absorber Column</t>
  </si>
  <si>
    <t>Continuous Process: Nitric Acid Concentration: Dehydrating Unit</t>
  </si>
  <si>
    <t>Continuous Process: Purification</t>
  </si>
  <si>
    <t>Continuous Process: Finishing: Melt Tank</t>
  </si>
  <si>
    <t>Continuous Process: Finishing: Dryers</t>
  </si>
  <si>
    <t>Continuous Process: Finishing: Flaker Drum</t>
  </si>
  <si>
    <t>Hydrochloric Acid</t>
  </si>
  <si>
    <t>By-product Process</t>
  </si>
  <si>
    <t>Incineration Process</t>
  </si>
  <si>
    <t>Transfer Operations</t>
  </si>
  <si>
    <t>Hydrofluoric Acid</t>
  </si>
  <si>
    <t>Rotary Kiln: Acid Reactor</t>
  </si>
  <si>
    <t>Fluorspar Grinding/Drying</t>
  </si>
  <si>
    <t>Fluorspar Handling Silos</t>
  </si>
  <si>
    <t>Fluorspar Transfer</t>
  </si>
  <si>
    <t>Tail Gas Vent</t>
  </si>
  <si>
    <t>Fluorspar Drying Kiln: Fuel Combustion</t>
  </si>
  <si>
    <t>Rotary Kiln: Fuel Combustion</t>
  </si>
  <si>
    <t>Condenser</t>
  </si>
  <si>
    <t>Distillation Unit</t>
  </si>
  <si>
    <t>Scrubber</t>
  </si>
  <si>
    <t>Loading Rack</t>
  </si>
  <si>
    <t>Nitric Acid</t>
  </si>
  <si>
    <t>Absorber Tail Gas (Pre-1970 Facilities)</t>
  </si>
  <si>
    <t>Absorber Tail Gas (Post-1970 Facilities)</t>
  </si>
  <si>
    <t>Nitric Acid Concentrators (Pre-1970 Facilities)</t>
  </si>
  <si>
    <t>Nitric Acid Concentrators (Post-1970 Facilities)</t>
  </si>
  <si>
    <t>Storage Tank Vents</t>
  </si>
  <si>
    <t>Paint Manufacture</t>
  </si>
  <si>
    <t>General Mixing and Handling</t>
  </si>
  <si>
    <t>Paint, Varnish, Lacquer, Enamel Mfg</t>
  </si>
  <si>
    <t>Paint &amp; Varnish Mfg</t>
  </si>
  <si>
    <t>Pigment Handling</t>
  </si>
  <si>
    <t>Solvent Loss: General</t>
  </si>
  <si>
    <t>Premix/Preassembly</t>
  </si>
  <si>
    <t>Premix/Preassembly: Mix Tanks and Agitators</t>
  </si>
  <si>
    <t>Premix/Preassembly: Drums</t>
  </si>
  <si>
    <t>Premix/Preassembly: Material Loading</t>
  </si>
  <si>
    <t>Pigment Grinding/Milling</t>
  </si>
  <si>
    <t>Pigment Grinding/Milling: Roller Mills</t>
  </si>
  <si>
    <t>Pigment Grinding/Milling: Ball and Pebble Mills</t>
  </si>
  <si>
    <t>Pigment Grinding/Milling: Attritors</t>
  </si>
  <si>
    <t>Pigment Grinding/Milling: Sand Mills</t>
  </si>
  <si>
    <t>Pigment Grinding/Milling: Bead Mills</t>
  </si>
  <si>
    <t>Pigment Grinding/Milling: Shot Mills</t>
  </si>
  <si>
    <t>Pigment Grinding/Milling: Stone Mills</t>
  </si>
  <si>
    <t>Pigment Grinding/Milling: Colloid Mills</t>
  </si>
  <si>
    <t>Pigment Grinding/Milling: Kady Mills</t>
  </si>
  <si>
    <t>Pigment Grinding/Milling: Impingement Mills</t>
  </si>
  <si>
    <t>Pigment Grinding/Milling: Horizontal Media Mills</t>
  </si>
  <si>
    <t>Product Finishing</t>
  </si>
  <si>
    <t>Product Finishing, Tinting: Mix Tank and Disperser</t>
  </si>
  <si>
    <t>Product Finishing, Tinting: Fixed Blend Tank</t>
  </si>
  <si>
    <t>Product Finishing, Thinning: Mix Tank and Disperser</t>
  </si>
  <si>
    <t>Product Finishing, Thinning: Fixed Blend Tank</t>
  </si>
  <si>
    <t>Product Filling</t>
  </si>
  <si>
    <t>Product Filling: Scale System</t>
  </si>
  <si>
    <t>Product Filling: Product Filtering</t>
  </si>
  <si>
    <t>Product Filling: Filling Operations</t>
  </si>
  <si>
    <t>Equipment Cleaning</t>
  </si>
  <si>
    <t>Equipment Cleaning: Hand Wipe</t>
  </si>
  <si>
    <t>Equipment Cleaning: Tanks, Vessels, etc.</t>
  </si>
  <si>
    <t>Varnish Manufacturing</t>
  </si>
  <si>
    <t>Bodying Oil</t>
  </si>
  <si>
    <t>Oleoresinous</t>
  </si>
  <si>
    <t>Alkyd</t>
  </si>
  <si>
    <t>Acrylic</t>
  </si>
  <si>
    <t>Oil Storage</t>
  </si>
  <si>
    <t>Kettle Loading</t>
  </si>
  <si>
    <t>Varnish Cooking</t>
  </si>
  <si>
    <t>Varnish Cooking: Open Kettle</t>
  </si>
  <si>
    <t>Varnish Cooking: Closed Kettle</t>
  </si>
  <si>
    <t>Varnish Thinning</t>
  </si>
  <si>
    <t>Clarification</t>
  </si>
  <si>
    <t>Clarification: Strainer</t>
  </si>
  <si>
    <t>Clarification: Centrifuge</t>
  </si>
  <si>
    <t>Clarification: Filter Press</t>
  </si>
  <si>
    <t>End Product Transfer</t>
  </si>
  <si>
    <t>End Product Storage</t>
  </si>
  <si>
    <t>Phosphoric Acid</t>
  </si>
  <si>
    <t>Wet Process: Reactor</t>
  </si>
  <si>
    <t>Wet Process: Gypsum Dewatering Stack</t>
  </si>
  <si>
    <t>Wet Process: Condenser</t>
  </si>
  <si>
    <t>Wet Process: Filter</t>
  </si>
  <si>
    <t>Wet Process: Calciner</t>
  </si>
  <si>
    <t>Wet Process: Dryer</t>
  </si>
  <si>
    <t>Wet Process: Evaporator</t>
  </si>
  <si>
    <t>Wet Process: Cooling Pond</t>
  </si>
  <si>
    <t>Superphosphoric Acid Process: Oxidation Reactor</t>
  </si>
  <si>
    <t>Superphosphoric Acid Process: Other Reactor</t>
  </si>
  <si>
    <t>Superphosphoric Acid Process: Cooling Tank</t>
  </si>
  <si>
    <t>Superphosphoric Acid Process: Evaporator</t>
  </si>
  <si>
    <t>Purified Phosphoric Acid Process: Cooling Tower</t>
  </si>
  <si>
    <t>Purified Phosphoric Acid Process: Solvent Recovery</t>
  </si>
  <si>
    <t>Phosphoric Acid: Wet Process: Other Not Classified</t>
  </si>
  <si>
    <t>Phosphoric Acid: Thermal Process</t>
  </si>
  <si>
    <t>Absorber: General</t>
  </si>
  <si>
    <t>Absorber with Packed Tower</t>
  </si>
  <si>
    <t>Absorber with Venturi Scrubber</t>
  </si>
  <si>
    <t>Absorber with Glass Mist Eliminator</t>
  </si>
  <si>
    <t>Absorber with Wire Mist Eliminator</t>
  </si>
  <si>
    <t>Absorber with High-pressure Mist Eliminator</t>
  </si>
  <si>
    <t>Absorber with ESP</t>
  </si>
  <si>
    <t>Polyvinyl Chlorides and Copolymers (Use 6-46-3X0-XX)</t>
  </si>
  <si>
    <t>Polypropylene and Copolymers</t>
  </si>
  <si>
    <t>Polypropylene Mfg</t>
  </si>
  <si>
    <t>Ethylene-Propylene Copolymers</t>
  </si>
  <si>
    <t>Phenolic Resins</t>
  </si>
  <si>
    <t>General: Polyethylene (High Density)</t>
  </si>
  <si>
    <t>Polyethylene Mfg</t>
  </si>
  <si>
    <t>Monomer and Solvent Storage</t>
  </si>
  <si>
    <t>Extruder</t>
  </si>
  <si>
    <t>Conveying</t>
  </si>
  <si>
    <t>Storage</t>
  </si>
  <si>
    <t>General: Polyethylene (Low Density)</t>
  </si>
  <si>
    <t>Recovery and Purification System</t>
  </si>
  <si>
    <t>Pellet Silo</t>
  </si>
  <si>
    <t>Transferring/Handling/Loading/Packing</t>
  </si>
  <si>
    <t>Polystyrene Resins</t>
  </si>
  <si>
    <t>Reactor</t>
  </si>
  <si>
    <t>Polymer Drying</t>
  </si>
  <si>
    <t>Extruding/Pelletizing/Conveying/Storage</t>
  </si>
  <si>
    <t>Acrylic Resins</t>
  </si>
  <si>
    <t>Polyamide Resins</t>
  </si>
  <si>
    <t>Urea-Formaldehyde Resins</t>
  </si>
  <si>
    <t>Polyester Resins</t>
  </si>
  <si>
    <t>Reactor Kettle</t>
  </si>
  <si>
    <t>Resin Thinning Tank</t>
  </si>
  <si>
    <t>Resin Storage Tank</t>
  </si>
  <si>
    <t>Melamine Resins</t>
  </si>
  <si>
    <t>Epoxy Resins</t>
  </si>
  <si>
    <t>Acrylonitrile-Butadiene-Styrene (ABS) Resin</t>
  </si>
  <si>
    <t>Polyfluorocarbons</t>
  </si>
  <si>
    <t>Recovery System (Polyethylene)</t>
  </si>
  <si>
    <t>Purification System (Polyethylene)</t>
  </si>
  <si>
    <t>Pellet Silo/Storage</t>
  </si>
  <si>
    <t>Transferring/Conveying</t>
  </si>
  <si>
    <t>Packing/Shipping</t>
  </si>
  <si>
    <t>Polyether Resins: Reactor</t>
  </si>
  <si>
    <t>Polyether Resins: Blowing Agent (Freon)</t>
  </si>
  <si>
    <t>Polyether Resins: General</t>
  </si>
  <si>
    <t>Polyurethane: Reactor</t>
  </si>
  <si>
    <t>Polyurethane: Blowing Agent (Freon)</t>
  </si>
  <si>
    <t>Polyurethane: Blowing Agent (Methylene Chloride)</t>
  </si>
  <si>
    <t>Polyurethane: Transferring/Conveying/Storage</t>
  </si>
  <si>
    <t>Polyurethane: Packing/Shipping</t>
  </si>
  <si>
    <t>Polyurethane: General</t>
  </si>
  <si>
    <t>Catalyst Preparation</t>
  </si>
  <si>
    <t>Reactor Vents</t>
  </si>
  <si>
    <t>Separation Processes</t>
  </si>
  <si>
    <t>Others Not Specified</t>
  </si>
  <si>
    <t>Phthalic Anhydride</t>
  </si>
  <si>
    <t>o-Xylene Oxidation: Main Process Stream</t>
  </si>
  <si>
    <t>o-Xylene Oxidation: Pre-Treatment</t>
  </si>
  <si>
    <t>o-Xylene Oxidation: Distillation</t>
  </si>
  <si>
    <t>Socmi Distillation</t>
  </si>
  <si>
    <t>Naphthalene Oxidation: Main Process Stream</t>
  </si>
  <si>
    <t>Naphthalene Oxidation: Pre-Treatment</t>
  </si>
  <si>
    <t>Naphthalene Oxidation: Distillation</t>
  </si>
  <si>
    <t>Flaking and Bagging</t>
  </si>
  <si>
    <t>Printing Ink Manufacture</t>
  </si>
  <si>
    <t>Vehicle Cooking: General</t>
  </si>
  <si>
    <t>Printing Ink Mfg</t>
  </si>
  <si>
    <t>Vehicle Cooking: Oils</t>
  </si>
  <si>
    <t>Vehicle Cooking: Oleoresin</t>
  </si>
  <si>
    <t>Vehicle Cooking: Alkyds</t>
  </si>
  <si>
    <t>Pigment Mixing</t>
  </si>
  <si>
    <t>Sodium Carbonate</t>
  </si>
  <si>
    <t>Solvay Process: NH3 Recovery</t>
  </si>
  <si>
    <t>Solvay Process: Handling</t>
  </si>
  <si>
    <t>Trona Crushing/Screening</t>
  </si>
  <si>
    <t>Monohydrate Process: Rotary Ore Calciner: Gas-fired</t>
  </si>
  <si>
    <t>Monohydrate Process: Rotary Ore Calciner: Coal-fired</t>
  </si>
  <si>
    <t>Rotary Soda Ash Dryers</t>
  </si>
  <si>
    <t>Fluid-bed Soda Ash Dryers/Coolers</t>
  </si>
  <si>
    <t>Dissolver</t>
  </si>
  <si>
    <t>Trona Calcining</t>
  </si>
  <si>
    <t>Trona Dryer</t>
  </si>
  <si>
    <t>Rotary Pre-dryer</t>
  </si>
  <si>
    <t>Bleacher: Gas-fired</t>
  </si>
  <si>
    <t>Rotary Dryer: Steam Tube</t>
  </si>
  <si>
    <t>Brine Evaporation</t>
  </si>
  <si>
    <t>Ore Crushing and Screening</t>
  </si>
  <si>
    <t>Soda Ash Storage: Loading and Unloading</t>
  </si>
  <si>
    <t>Ore Mining</t>
  </si>
  <si>
    <t>Ore Transfer</t>
  </si>
  <si>
    <t>Bulk Materials Storage</t>
  </si>
  <si>
    <t>Transfer</t>
  </si>
  <si>
    <t>Sesquicarbonate Process: Rotary Calciner</t>
  </si>
  <si>
    <t>Sesquicarbonate Process: Fluid-bed Calciner</t>
  </si>
  <si>
    <t>Soda Ash Screening</t>
  </si>
  <si>
    <t>Sulfuric Acid (Chamber Process)</t>
  </si>
  <si>
    <t>Sulfuric Acid</t>
  </si>
  <si>
    <t>Absorber (99.9% Conversion)</t>
  </si>
  <si>
    <t>Absorber (99.5% Conversion)</t>
  </si>
  <si>
    <t>Absorber (99.0% Conversion)</t>
  </si>
  <si>
    <t>Absorber (98.0% Conversion)</t>
  </si>
  <si>
    <t>Absorber (97.0% Conversion)</t>
  </si>
  <si>
    <t>Absorber (96.0% Conversion)</t>
  </si>
  <si>
    <t>Absorber (95.0% Conversion)</t>
  </si>
  <si>
    <t>Absorber (94.0% Conversion)</t>
  </si>
  <si>
    <t>Absorber (93.0% Conversion)</t>
  </si>
  <si>
    <t>Concentrator</t>
  </si>
  <si>
    <t>Tank Car and Truck Unloading</t>
  </si>
  <si>
    <t>Sulfur Melting and Filtering</t>
  </si>
  <si>
    <t>Oleum Tower</t>
  </si>
  <si>
    <t>Gas Cleaning and Cooling</t>
  </si>
  <si>
    <t>Combustion Chamber</t>
  </si>
  <si>
    <t>Drying Tower</t>
  </si>
  <si>
    <t>Convertor</t>
  </si>
  <si>
    <t>Synthetic Organic Fiber</t>
  </si>
  <si>
    <t>Nylon #6: Staple (Uncontrolled)</t>
  </si>
  <si>
    <t>Polyesters: Staple</t>
  </si>
  <si>
    <t>Polyester: Yarn</t>
  </si>
  <si>
    <t>Nylon #6: Yarn</t>
  </si>
  <si>
    <t>Polyfluorocarbons (e.g., Teflon)</t>
  </si>
  <si>
    <t>Nylon#66: Controlled</t>
  </si>
  <si>
    <t>Nylon #66: Uncontrolled</t>
  </si>
  <si>
    <t>Synthetic Organic Fiber Manufacturing</t>
  </si>
  <si>
    <t>Acrylic: Copolymer (Inorganic)</t>
  </si>
  <si>
    <t>Acrylic: Controlled</t>
  </si>
  <si>
    <t>Acrylic: Uncontrolled</t>
  </si>
  <si>
    <t>Modacrylic: Dry Spun</t>
  </si>
  <si>
    <t>Acrylic and Modacrylic: Wet Spun</t>
  </si>
  <si>
    <t>Acrylic: Homopolymer (Inorganic): Wet Spun</t>
  </si>
  <si>
    <t>Polyolefin: Melt Spun</t>
  </si>
  <si>
    <t>Vinyls (e.g., Saran)</t>
  </si>
  <si>
    <t>Aramid</t>
  </si>
  <si>
    <t>Spandex: Dry Spun (Use 6-49-300-XX)</t>
  </si>
  <si>
    <t>Spandex: Reaction Spun (Use 6-49-310-XX)</t>
  </si>
  <si>
    <t>Vinyon: Dry Spun</t>
  </si>
  <si>
    <t>Dope Preparation</t>
  </si>
  <si>
    <t>Fiber Extrusion</t>
  </si>
  <si>
    <t>Washing/Drying/Finishing</t>
  </si>
  <si>
    <t>Fiber Storage</t>
  </si>
  <si>
    <t>Leaching</t>
  </si>
  <si>
    <t>Heat Treating Furnace: Carbonization</t>
  </si>
  <si>
    <t>Curing Oven: Carbonization</t>
  </si>
  <si>
    <t>Fiber Laminate Process</t>
  </si>
  <si>
    <t>Fiber Handling and Storage</t>
  </si>
  <si>
    <t>Acrylic and Modacrylic: General</t>
  </si>
  <si>
    <t>Acrylic and Modacrylic: Reactor</t>
  </si>
  <si>
    <t>Acrylic and Modacrylic: Process Tank</t>
  </si>
  <si>
    <t>Acrylic and Modacrylic: Fiber Spinning Line, Spin Dope from a Solution Polymerization Process</t>
  </si>
  <si>
    <t>Acrylic and Modacrylic: Fiber Spinning Line, Spin Dope from a Suspension Polymerization Process</t>
  </si>
  <si>
    <t>Acrylic and Modacrylic: Material Recovery</t>
  </si>
  <si>
    <t>Spandex, Dry Spun: General</t>
  </si>
  <si>
    <t>Spandex, Dry Spun: Fiber Spinning Line</t>
  </si>
  <si>
    <t>Spandex, Dry Spun: Reactor</t>
  </si>
  <si>
    <t>Spandex, Dry Spun: Process Tank</t>
  </si>
  <si>
    <t>Spandex, Dry Spun: Material Recovery</t>
  </si>
  <si>
    <t>Spandex, Dry Spun: Product Storage</t>
  </si>
  <si>
    <t>Spandex, Reaction Spun: General</t>
  </si>
  <si>
    <t>Spandex, Reaction Spun: Fiber Spinning Line</t>
  </si>
  <si>
    <t>Spandex, Reaction Spun: Reactor</t>
  </si>
  <si>
    <t>Spandex, Reaction Spun: Process Tank</t>
  </si>
  <si>
    <t>Spandex, Reaction Spun: Material Recovery</t>
  </si>
  <si>
    <t>Spandex, Reaction Spun: Product Dryer</t>
  </si>
  <si>
    <t>Spandex, Reaction Spun: Product Storage</t>
  </si>
  <si>
    <t>Rayon: General</t>
  </si>
  <si>
    <t>Rayon: Viscose Solution Production</t>
  </si>
  <si>
    <t>Rayon: Filament Formation</t>
  </si>
  <si>
    <t>Rayon: Fiber Finishing</t>
  </si>
  <si>
    <t>Cellulosic Fiber Production</t>
  </si>
  <si>
    <t>Viscose (e.g., Rayon) (Use 6-49-200-XX)</t>
  </si>
  <si>
    <t>Cellulose Acetate: Filer Tow</t>
  </si>
  <si>
    <t>Cellulose Acetate and Triacetitic, Filament Yarn</t>
  </si>
  <si>
    <t>Synthetic Rubber (Manufacturing Only)</t>
  </si>
  <si>
    <t>Styrene/Butadiene Rubber</t>
  </si>
  <si>
    <t>Butyl (Isobutylene)</t>
  </si>
  <si>
    <t>Acrylonitrile</t>
  </si>
  <si>
    <t>Dryers</t>
  </si>
  <si>
    <t>Blowdown Tank</t>
  </si>
  <si>
    <t>Pre-storage Tank</t>
  </si>
  <si>
    <t>Monomer Recovery: Absorber Vent</t>
  </si>
  <si>
    <t>Blending Tanks</t>
  </si>
  <si>
    <t>Latex: Monomer Removal</t>
  </si>
  <si>
    <t>Latex: Blending Tank</t>
  </si>
  <si>
    <t>Uninhibited Monomer Storage</t>
  </si>
  <si>
    <t>Inhibited Monomer Storage</t>
  </si>
  <si>
    <t>Monomer Inhibitor Removal</t>
  </si>
  <si>
    <t>Emulsion Crumb Process: Polymerization</t>
  </si>
  <si>
    <t>Emulsion Crumb Process: Monomer Recovery: Uncontrolled</t>
  </si>
  <si>
    <t>Emulsion Crumb Process: Styrene Recovery</t>
  </si>
  <si>
    <t>Emulsion Crumb Process: Crumb Screens</t>
  </si>
  <si>
    <t>Chloroprene</t>
  </si>
  <si>
    <t>Emulsion Crumb Process: Crumb Bailing and Weighing</t>
  </si>
  <si>
    <t>Emulsion Crumb Process: Crumb Storage</t>
  </si>
  <si>
    <t>Emulsion Crumb Process: Rotary Press</t>
  </si>
  <si>
    <t>Silicone Rubber</t>
  </si>
  <si>
    <t>Emulsion Latex Process: Polymerization</t>
  </si>
  <si>
    <t>Emulsion Latex Process: Styrene Condenser</t>
  </si>
  <si>
    <t>Emulsion Latex Process: Latex Screen Filters</t>
  </si>
  <si>
    <t>Emulsion Latex Process: Latex Packaging</t>
  </si>
  <si>
    <t>Emulsion Latex Process: Latex Loading</t>
  </si>
  <si>
    <t>Emulsion Latex Process: Latex Product Storage</t>
  </si>
  <si>
    <t>Fugitive Emissions: Monomer Unloading</t>
  </si>
  <si>
    <t>Fugitive Emissions: Soap Solution Storage</t>
  </si>
  <si>
    <t>Fugitive Emissions: Activated Catalyst Storage</t>
  </si>
  <si>
    <t>Fugitive Emissions: Modifier Storage</t>
  </si>
  <si>
    <t>Fugitive Emissions: Stabilizer Storage</t>
  </si>
  <si>
    <t>Fugitive Emissions: Antioxidant Storage</t>
  </si>
  <si>
    <t>Fugitive Emissions: Carbon Black Storage</t>
  </si>
  <si>
    <t>Wastewater</t>
  </si>
  <si>
    <t>Storage Vessels</t>
  </si>
  <si>
    <t>Continuous Reactors and Other Units up to and including the Stripper</t>
  </si>
  <si>
    <t>Batch Reactors&amp;Other Units up to&amp;includ the Stripper (batch front end)</t>
  </si>
  <si>
    <t>Cooling Towers</t>
  </si>
  <si>
    <t>Ammonium Nitrate Production</t>
  </si>
  <si>
    <t>Prilling Tower: Neutralizer</t>
  </si>
  <si>
    <t>Neutralizer</t>
  </si>
  <si>
    <t>Granulator</t>
  </si>
  <si>
    <t>Dryers and Coolers</t>
  </si>
  <si>
    <t>Rotary Drum Granulator</t>
  </si>
  <si>
    <t>Pan Granulator</t>
  </si>
  <si>
    <t>Bulk Loading (General)</t>
  </si>
  <si>
    <t>Bagging of Product</t>
  </si>
  <si>
    <t>Neutralizer: High Density</t>
  </si>
  <si>
    <t>Prilling Tower: High Density</t>
  </si>
  <si>
    <t>Ammonium Nitrate/Urea Mfg.</t>
  </si>
  <si>
    <t>High Density Dryers and Coolers (scb</t>
  </si>
  <si>
    <t>Prilling Cooler: High Density</t>
  </si>
  <si>
    <t>Evaporator/Concentrator: High Density</t>
  </si>
  <si>
    <t>Coating: High Density</t>
  </si>
  <si>
    <t>Solids Screening</t>
  </si>
  <si>
    <t>Neutralizer: Low Density</t>
  </si>
  <si>
    <t>Prilling Tower: Low Density</t>
  </si>
  <si>
    <t>Low Density Dryers and Coolers (scb</t>
  </si>
  <si>
    <t>Prilling Cooler: Low Density</t>
  </si>
  <si>
    <t>Prilling Dryer: Low Density</t>
  </si>
  <si>
    <t>Evaporator/Concentrator: Low Density</t>
  </si>
  <si>
    <t>Coating: Low Density</t>
  </si>
  <si>
    <t>Rotary Drum Granulator Coolers</t>
  </si>
  <si>
    <t>Pan Granulator Coolers</t>
  </si>
  <si>
    <t>Normal Superphosphates</t>
  </si>
  <si>
    <t>Grinding</t>
  </si>
  <si>
    <t>Rock Unloading</t>
  </si>
  <si>
    <t>Rock Feeder System</t>
  </si>
  <si>
    <t>Mixer/Den</t>
  </si>
  <si>
    <t>Curing/Building</t>
  </si>
  <si>
    <t>Bagging/Handling</t>
  </si>
  <si>
    <t>Den</t>
  </si>
  <si>
    <t>Curing</t>
  </si>
  <si>
    <t>Ammoniator/Granulator</t>
  </si>
  <si>
    <t>Pulverizer: Granular Phosphate</t>
  </si>
  <si>
    <t>Triple Superphosphate</t>
  </si>
  <si>
    <t>Run of Pile: Materials Handling</t>
  </si>
  <si>
    <t>Granulator: Reactor/Dryer</t>
  </si>
  <si>
    <t>Granulator: Curing</t>
  </si>
  <si>
    <t>Mechanical Cutting</t>
  </si>
  <si>
    <t>Crushing and Screening</t>
  </si>
  <si>
    <t>Storage Facility</t>
  </si>
  <si>
    <t>Ammonium Phosphates</t>
  </si>
  <si>
    <t>Entire Plant</t>
  </si>
  <si>
    <t>Screening</t>
  </si>
  <si>
    <t>Mill</t>
  </si>
  <si>
    <t>Terephthalic Acid/Dimethyl Terephthalate</t>
  </si>
  <si>
    <t>HNO3 - Para-xylene: General</t>
  </si>
  <si>
    <t>Reactor Vent</t>
  </si>
  <si>
    <t>Crystallization, Separation, and Drying Vent</t>
  </si>
  <si>
    <t>Distillation and Recovery Vent</t>
  </si>
  <si>
    <t>Product Transfer Vent</t>
  </si>
  <si>
    <t>Gas/Liquid Separator</t>
  </si>
  <si>
    <t>High Pressure Absorber</t>
  </si>
  <si>
    <t>Solid/Liquid Separator</t>
  </si>
  <si>
    <t>Residue Still</t>
  </si>
  <si>
    <t>C-TPA Purification</t>
  </si>
  <si>
    <t>Elemental Sulfur Production</t>
  </si>
  <si>
    <t>Mod. Claus: 2 Stage w/o Control (92-95% Removal)</t>
  </si>
  <si>
    <t>Mod. Claus: 3 Stage w/o Control (95-96% Removal)</t>
  </si>
  <si>
    <t>Mod. Claus: 4 Stage w/o Control (96-97% Removal)</t>
  </si>
  <si>
    <t>Sulfur Removal Process (99.9% Removal)</t>
  </si>
  <si>
    <t>Sulfur Storage</t>
  </si>
  <si>
    <t>Pesticides</t>
  </si>
  <si>
    <t>Malathion</t>
  </si>
  <si>
    <t>Heat Exchanger</t>
  </si>
  <si>
    <t>Crystallization</t>
  </si>
  <si>
    <t>Separator</t>
  </si>
  <si>
    <t>Material Recovery</t>
  </si>
  <si>
    <t>Product Dryer</t>
  </si>
  <si>
    <t>Solvent Extraction</t>
  </si>
  <si>
    <t>Process Tank</t>
  </si>
  <si>
    <t>Formulation</t>
  </si>
  <si>
    <t>Product Packaging</t>
  </si>
  <si>
    <t>Product Storage</t>
  </si>
  <si>
    <t>Blending</t>
  </si>
  <si>
    <t>Aniline/Ethanolamines</t>
  </si>
  <si>
    <t>General: Aniline</t>
  </si>
  <si>
    <t>Reactor Cycle Purge Vent</t>
  </si>
  <si>
    <t>Dehydration Column Vent</t>
  </si>
  <si>
    <t>Purification Column Vent</t>
  </si>
  <si>
    <t>General: Ethanolamines</t>
  </si>
  <si>
    <t>Ammonia Scrubber Vent</t>
  </si>
  <si>
    <t>Vacuum Distillation: Jet Vent</t>
  </si>
  <si>
    <t>Ethylenediamine</t>
  </si>
  <si>
    <t>Hexamethylenediamine</t>
  </si>
  <si>
    <t>Hexamethylenetetramine</t>
  </si>
  <si>
    <t>Melamine</t>
  </si>
  <si>
    <t>Methylamines</t>
  </si>
  <si>
    <t>Inorganic Pigments</t>
  </si>
  <si>
    <t>TiO2 Sulfate Process: Calciner</t>
  </si>
  <si>
    <t>TiO2 Sulfate Process: Digester</t>
  </si>
  <si>
    <t>TiO2 Chloride Process: Reactor</t>
  </si>
  <si>
    <t>Pigments; TiO2 Chloride Process: Reactor</t>
  </si>
  <si>
    <t>Lead Oxide: Barton Pot</t>
  </si>
  <si>
    <t>Lead Oxide: Calciner</t>
  </si>
  <si>
    <t>Red Lead</t>
  </si>
  <si>
    <t>White Lead</t>
  </si>
  <si>
    <t>Lead Chromate</t>
  </si>
  <si>
    <t>Ore Grinding</t>
  </si>
  <si>
    <t>Ore Dryer</t>
  </si>
  <si>
    <t>Pigment Milling</t>
  </si>
  <si>
    <t>Pigment Dryer</t>
  </si>
  <si>
    <t>Conveying/Storage/Packing</t>
  </si>
  <si>
    <t>Chromic Acid Manufacturing</t>
  </si>
  <si>
    <t>Chromate Ore Handling, Grinding &amp; Drying</t>
  </si>
  <si>
    <t>Bichromate Kilns</t>
  </si>
  <si>
    <t>Kiln Product Quench Tanks</t>
  </si>
  <si>
    <t>Kiln Product Separator Tanks</t>
  </si>
  <si>
    <t>Kiln Product Evaporators</t>
  </si>
  <si>
    <t>Salt Cake Flash Dryer</t>
  </si>
  <si>
    <t>Salt Cake Bulk Loading &amp; Conveyor Transport</t>
  </si>
  <si>
    <t>Crystal Separation, Drying, &amp; Storage System</t>
  </si>
  <si>
    <t>Chrome Acid Processing Tanks</t>
  </si>
  <si>
    <t>Miscellaneous Processes</t>
  </si>
  <si>
    <t>Sodium Bicarbonate</t>
  </si>
  <si>
    <t>Hydrogen Cyanide</t>
  </si>
  <si>
    <t>Air Heater: General</t>
  </si>
  <si>
    <t>Ammonia Absorber</t>
  </si>
  <si>
    <t>HCN Absorber</t>
  </si>
  <si>
    <t>Urea Production</t>
  </si>
  <si>
    <t>General: Specify in Comments</t>
  </si>
  <si>
    <t>Solution Concentration (Controlled)</t>
  </si>
  <si>
    <t>Prilling</t>
  </si>
  <si>
    <t>Drum Granulation</t>
  </si>
  <si>
    <t>Bagging</t>
  </si>
  <si>
    <t>Bulk Loading</t>
  </si>
  <si>
    <t>Non-fluidized Bed Prilling (Agricultural Grade)</t>
  </si>
  <si>
    <t>Non-fluidized Bed Prilling (Feed Grade)</t>
  </si>
  <si>
    <t>Fluidized Bed Prilling (Agricultural Grade)</t>
  </si>
  <si>
    <t>Fluidized Bed Prilling (Feed Grade)</t>
  </si>
  <si>
    <t>Rotary Drum Cooler</t>
  </si>
  <si>
    <t>Pan Granulation</t>
  </si>
  <si>
    <t>Solution Synthesis</t>
  </si>
  <si>
    <t>Nitrocellulose</t>
  </si>
  <si>
    <t>Nitration Reactor</t>
  </si>
  <si>
    <t>Sulfuric Acid Concentrators</t>
  </si>
  <si>
    <t>Boiling Tubs</t>
  </si>
  <si>
    <t>Nitric Acid Concentrators</t>
  </si>
  <si>
    <t>Batch Process: Purification Beaters</t>
  </si>
  <si>
    <t>Batch Process: Purification Poacher</t>
  </si>
  <si>
    <t>Batch Process: Purification Blender</t>
  </si>
  <si>
    <t>Batch Process: Purification Wringer</t>
  </si>
  <si>
    <t>Raw Cellulose Purification</t>
  </si>
  <si>
    <t>Batch Process: Spent Acid Recovery</t>
  </si>
  <si>
    <t>Batch Process: Nitric Acid Concentration</t>
  </si>
  <si>
    <t>Continuous Process: Nitration Reactors</t>
  </si>
  <si>
    <t>Continuous Process: Purification Boiling Tubs</t>
  </si>
  <si>
    <t>Continuous Process: Purification Beaters</t>
  </si>
  <si>
    <t>Continuous Process: Purification Poacher</t>
  </si>
  <si>
    <t>Continuous Process: Purification Blender</t>
  </si>
  <si>
    <t>Continuous Process: Purification Wringer</t>
  </si>
  <si>
    <t>Continuous Process: Nitric Acid Concentration</t>
  </si>
  <si>
    <t>Lead Alkyl Manufacturing (Sodium/Lead Alloy Process)</t>
  </si>
  <si>
    <t>Recovery Furnace</t>
  </si>
  <si>
    <t>Process Vents: Tetraethyl Lead</t>
  </si>
  <si>
    <t>Process Vents: Tetramethyl Lead</t>
  </si>
  <si>
    <t>Sludge Pits</t>
  </si>
  <si>
    <t>Lead Alkyl Manufacturing (Electrolytic Process)</t>
  </si>
  <si>
    <t>Organic Fertilizer</t>
  </si>
  <si>
    <t>General: Mixing/Handling</t>
  </si>
  <si>
    <t>Butyl rubber production</t>
  </si>
  <si>
    <t>Raw Material Refining</t>
  </si>
  <si>
    <t>Polymerization Reactor: Solution Process</t>
  </si>
  <si>
    <t>Polymerization Reactor: Emulsion Process</t>
  </si>
  <si>
    <t>Stripping</t>
  </si>
  <si>
    <t>Aging</t>
  </si>
  <si>
    <t>Coagulation and Screening</t>
  </si>
  <si>
    <t>Equipment Leaks [See also 301048 -13 -14 or -15]</t>
  </si>
  <si>
    <t>Leaks From Polymer Mfg.</t>
  </si>
  <si>
    <t>Equipment Leaks- Pumps</t>
  </si>
  <si>
    <t>Equipment Leaks- Valves</t>
  </si>
  <si>
    <t>Equipment Leaks- Connectors</t>
  </si>
  <si>
    <t>Epichlorohydrin Elastomer Production</t>
  </si>
  <si>
    <t>Equipment Leaks [See also 301049 -13 -14 or -15]</t>
  </si>
  <si>
    <t>Adhesives</t>
  </si>
  <si>
    <t>General/Compound Unknown</t>
  </si>
  <si>
    <t>Animal Adhesives</t>
  </si>
  <si>
    <t>Raw Materials Grinding</t>
  </si>
  <si>
    <t>Lining/Plumping</t>
  </si>
  <si>
    <t>Cooking</t>
  </si>
  <si>
    <t>Hot Water Extractions</t>
  </si>
  <si>
    <t>Filtering/Centrifuging</t>
  </si>
  <si>
    <t>Evaporation</t>
  </si>
  <si>
    <t>Chilling</t>
  </si>
  <si>
    <t>End Product Finishing</t>
  </si>
  <si>
    <t>Casein</t>
  </si>
  <si>
    <t>Casein Manufacture</t>
  </si>
  <si>
    <t>Precipitation</t>
  </si>
  <si>
    <t>Draining</t>
  </si>
  <si>
    <t>Draining: Batch Method</t>
  </si>
  <si>
    <t>Draining: Continuous Method</t>
  </si>
  <si>
    <t>Dewatering</t>
  </si>
  <si>
    <t>Dewatering: Continuous Power Press</t>
  </si>
  <si>
    <t>Dewatering: Hand Press</t>
  </si>
  <si>
    <t>Grinding Curd</t>
  </si>
  <si>
    <t>Grinding, Packaging, and Storing</t>
  </si>
  <si>
    <t>Ethylene Propylene Rubber Production</t>
  </si>
  <si>
    <t>Equipment Leaks [See also 301053 -13 -14 or -15]</t>
  </si>
  <si>
    <t>HypalonTM Production</t>
  </si>
  <si>
    <t>Equipment Leaks [See also 301054 -13 -14 or -15]</t>
  </si>
  <si>
    <t>Neoprene Production</t>
  </si>
  <si>
    <t>Equipment Leaks [See also 301055 -13 -14 or -15]</t>
  </si>
  <si>
    <t>Nitrile Butadiene Rubber Production</t>
  </si>
  <si>
    <t>Equipment Leaks [See also 301056 -13 -14 or -15]</t>
  </si>
  <si>
    <t>Polybutadiene Rubber Production</t>
  </si>
  <si>
    <t>Equipment Leaks [See also 301057 -13 -14 or -15]</t>
  </si>
  <si>
    <t>Polysulfide Rubber Production</t>
  </si>
  <si>
    <t>Equipment Leaks [See also 301058 -13 -14 or -15]</t>
  </si>
  <si>
    <t>Styrene Butadiene Rubber and Latex Production</t>
  </si>
  <si>
    <t>Equipment Leaks [See also 301059 -13 -14 or -15]</t>
  </si>
  <si>
    <t>Pharmaceutical Production</t>
  </si>
  <si>
    <t>Vacuum Dryer</t>
  </si>
  <si>
    <t>Extractor</t>
  </si>
  <si>
    <t>Centrifuge</t>
  </si>
  <si>
    <t>Exhaust System</t>
  </si>
  <si>
    <t>Air Dryer</t>
  </si>
  <si>
    <t>Storage Vessel</t>
  </si>
  <si>
    <t>Coating Process</t>
  </si>
  <si>
    <t>Granulation Process</t>
  </si>
  <si>
    <t>Fermentation Tank</t>
  </si>
  <si>
    <t>Blending/Mixing</t>
  </si>
  <si>
    <t>Tablet Pressing</t>
  </si>
  <si>
    <t>Capsule Filling</t>
  </si>
  <si>
    <t>Material Transfer</t>
  </si>
  <si>
    <t>Regeneration of Spent Adsorbent</t>
  </si>
  <si>
    <t>Raw Material Unloading</t>
  </si>
  <si>
    <t>Miscellaneous Fugitives</t>
  </si>
  <si>
    <t>Spent Solvent Treatment for Recycling</t>
  </si>
  <si>
    <t>Seed Tank</t>
  </si>
  <si>
    <t>Wastewater Treatment</t>
  </si>
  <si>
    <t>Polyether Polyols Production</t>
  </si>
  <si>
    <t>Epoxides Process: General</t>
  </si>
  <si>
    <t>Epoxides Process: Reactor</t>
  </si>
  <si>
    <t>Epoxides Process: Process Tank</t>
  </si>
  <si>
    <t>Epoxides Process: Distillation Unit</t>
  </si>
  <si>
    <t>Epoxides Process: Condenser</t>
  </si>
  <si>
    <t>Epoxides Process: Material Recovery</t>
  </si>
  <si>
    <t>Epoxides Process: Separator</t>
  </si>
  <si>
    <t>Tetrahydrofuran Process: General</t>
  </si>
  <si>
    <t>Tetrahydrofuran Process: Reactor</t>
  </si>
  <si>
    <t>Tetrahydrofuran Process: Process Tank</t>
  </si>
  <si>
    <t>Tetrahydrofuran Process: Distillation Unit</t>
  </si>
  <si>
    <t>Tetrahydrofuran Process: Condenser</t>
  </si>
  <si>
    <t>Tetrahydrofuran Process: Material Recovery</t>
  </si>
  <si>
    <t>Tetrahydrofuran Process: Separator</t>
  </si>
  <si>
    <t>Acrylonitrile Butadiene Styrene Resin Production</t>
  </si>
  <si>
    <t>Polymerization Reactor: Mass Process</t>
  </si>
  <si>
    <t>Coagulation</t>
  </si>
  <si>
    <t>Methyl Methacrylate Butadiene Styrene Resin Production</t>
  </si>
  <si>
    <t>Polyethylene Terephthalate Resin Production</t>
  </si>
  <si>
    <t>Process Contact Cooling Tower</t>
  </si>
  <si>
    <t>Polystyrene Resin Production</t>
  </si>
  <si>
    <t>Styrene Acrylonitrile Resin Production</t>
  </si>
  <si>
    <t>Maleic Anhydride Copolymers Production</t>
  </si>
  <si>
    <t>Polymerization: Bulk Process</t>
  </si>
  <si>
    <t>Polymerization: Solution Process</t>
  </si>
  <si>
    <t>Polymerization: Emulsion Process</t>
  </si>
  <si>
    <t>Polymerization: Photoinitiation Process</t>
  </si>
  <si>
    <t>Polymerization: Actinic Radiation Process</t>
  </si>
  <si>
    <t>Alkyd Resin Production</t>
  </si>
  <si>
    <t>Reactor: Solvent Process</t>
  </si>
  <si>
    <t>Reactor: Fusion Process</t>
  </si>
  <si>
    <t>Inorganic Chemical Manufacturing (General)</t>
  </si>
  <si>
    <t>Storage/Transfer</t>
  </si>
  <si>
    <t>Reformer</t>
  </si>
  <si>
    <t>CO Converter</t>
  </si>
  <si>
    <t>Hydrogen Storage</t>
  </si>
  <si>
    <t>Acetal Resins</t>
  </si>
  <si>
    <t>Purification of Formaldehyde</t>
  </si>
  <si>
    <t>Polymerization Reactor</t>
  </si>
  <si>
    <t>Amino/Phenolic Resin Production</t>
  </si>
  <si>
    <t>Polycarbonate Production</t>
  </si>
  <si>
    <t>Phosgene Reactor</t>
  </si>
  <si>
    <t>Polymer Solution Purification</t>
  </si>
  <si>
    <t>Polyvinyl Chloride and Copolymers Production</t>
  </si>
  <si>
    <t>Polymerization Reactor: Suspension Process</t>
  </si>
  <si>
    <t>Polymerization Reactor: Dispersion Process</t>
  </si>
  <si>
    <t>Polymerization Reactor: Bulk Process</t>
  </si>
  <si>
    <t>Resin Stripper</t>
  </si>
  <si>
    <t>Collector</t>
  </si>
  <si>
    <t>Filter/Sieve</t>
  </si>
  <si>
    <t>Milling Operations</t>
  </si>
  <si>
    <t>Bagging Operations</t>
  </si>
  <si>
    <t>Resin Product Separator</t>
  </si>
  <si>
    <t>Feed/Intermediate/Product Storage</t>
  </si>
  <si>
    <t>Product Loading</t>
  </si>
  <si>
    <t>Fugitive Emissions: Manhole Cover Seals</t>
  </si>
  <si>
    <t>Fugitive Emissions: Opening of Equipment for Inspection or Maintenance</t>
  </si>
  <si>
    <t>Fugitive Emissions: Manual Venting</t>
  </si>
  <si>
    <t>Epoxy Resin Production</t>
  </si>
  <si>
    <t>Non-nylon Polyamide Production</t>
  </si>
  <si>
    <t>Polypropylene Production</t>
  </si>
  <si>
    <t>Raw Material Preparation</t>
  </si>
  <si>
    <t>Polymerization Reaction</t>
  </si>
  <si>
    <t>Polyethylene Production</t>
  </si>
  <si>
    <t>Low Density: General</t>
  </si>
  <si>
    <t>Low Density: Raw Material Preparation</t>
  </si>
  <si>
    <t>Low Density: Polymerization Reaction</t>
  </si>
  <si>
    <t>Low Density: Material Recovery</t>
  </si>
  <si>
    <t>Low Density: Product Finishing</t>
  </si>
  <si>
    <t>High Density: General</t>
  </si>
  <si>
    <t>High Density: Raw Material Preparation</t>
  </si>
  <si>
    <t>High Density: Polymerization Reaction</t>
  </si>
  <si>
    <t>High Density: Material Recovery</t>
  </si>
  <si>
    <t>High Density: Product Finishing</t>
  </si>
  <si>
    <t>Polymethyl Methacrylate Production</t>
  </si>
  <si>
    <t>Bulk Polymerization, Batch-cell Method: General</t>
  </si>
  <si>
    <t>Bulk Polymerization, Batch-cell Method: Reactor</t>
  </si>
  <si>
    <t>Bulk Polymerization, Batch-cell Method: Product Storage</t>
  </si>
  <si>
    <t>Bulk Polymerization, Continuous Casting: General</t>
  </si>
  <si>
    <t>Bulk Polymerization, Continuous Casting: Curing</t>
  </si>
  <si>
    <t>Bulk Polymerization, Continuous Casting: Annealing</t>
  </si>
  <si>
    <t>Bulk Polymerization, Continuous Casting: Product Storage</t>
  </si>
  <si>
    <t>Bulk Polymerization, Centrifugal: General</t>
  </si>
  <si>
    <t>Bulk Polymerization, Centrifugal: Reactor</t>
  </si>
  <si>
    <t>Bulk Polymerization, Centrifugal: Product Storage</t>
  </si>
  <si>
    <t>Solution Polymerization: General</t>
  </si>
  <si>
    <t>Solution Polymerization: Reactor</t>
  </si>
  <si>
    <t>Solution Polymerization: Separation/Filtration</t>
  </si>
  <si>
    <t>Solution Polymerization: Dryer</t>
  </si>
  <si>
    <t>Solution Polymerization: Product Storage</t>
  </si>
  <si>
    <t>Emulsion Polymerization: General</t>
  </si>
  <si>
    <t>Emulsion Polymerization: Reactor</t>
  </si>
  <si>
    <t>Emulsion Polymerization: Separation/Filtration</t>
  </si>
  <si>
    <t>Emulsion Polymerization: Dryer</t>
  </si>
  <si>
    <t>Emulsion Polymerization: Product Storage</t>
  </si>
  <si>
    <t>Suspension Polymerization: General</t>
  </si>
  <si>
    <t>Suspension Polymerization: Reactor</t>
  </si>
  <si>
    <t>Suspension Polymerization: Separation/Filtration</t>
  </si>
  <si>
    <t>Suspension Polymerization: Dryer</t>
  </si>
  <si>
    <t>Suspension Polymerization: Product Storage</t>
  </si>
  <si>
    <t>Cellophane Manufacturing</t>
  </si>
  <si>
    <t>Cellophane Formation</t>
  </si>
  <si>
    <t>Coating Operations</t>
  </si>
  <si>
    <t>Cellulose Ethers Production</t>
  </si>
  <si>
    <t>Purification</t>
  </si>
  <si>
    <t>Neutralization</t>
  </si>
  <si>
    <t>Meterial Recovery</t>
  </si>
  <si>
    <t>Polymerized Vinylidene Chloride Production</t>
  </si>
  <si>
    <t>Raw Material Transfer</t>
  </si>
  <si>
    <t>Intermediate/Product Storage</t>
  </si>
  <si>
    <t>Polyvinyl Acetate Emulsions Production</t>
  </si>
  <si>
    <t>Polyvinyl Alcohol Production</t>
  </si>
  <si>
    <t>Monomer Purification</t>
  </si>
  <si>
    <t>Acetone/Ketone Production</t>
  </si>
  <si>
    <t>Acetone: General</t>
  </si>
  <si>
    <t>Acetone: Cumene Oxidation</t>
  </si>
  <si>
    <t>Acetone: CHP Concentrator</t>
  </si>
  <si>
    <t>Acetone: Light-ends Distillation Vent</t>
  </si>
  <si>
    <t>Acetone: Finishing Column</t>
  </si>
  <si>
    <t>Acetone: Fugitive Emissions</t>
  </si>
  <si>
    <t>Ketone: Other Not Classified</t>
  </si>
  <si>
    <t>Product Recovery Absorber</t>
  </si>
  <si>
    <t>Vacuum System Vent</t>
  </si>
  <si>
    <t>Secondary Sources: Dehydration Column, Vacuum System</t>
  </si>
  <si>
    <t>Asbestos Chemical</t>
  </si>
  <si>
    <t>Brake Line/Grinding</t>
  </si>
  <si>
    <t>Not Classified</t>
  </si>
  <si>
    <t>Elemental Phosphorous</t>
  </si>
  <si>
    <t>Boric Acid</t>
  </si>
  <si>
    <t>Potassium Chloride</t>
  </si>
  <si>
    <t>Aluminum Sulfate Manufacturing</t>
  </si>
  <si>
    <t>Bauxite Unloading</t>
  </si>
  <si>
    <t>Hammer Mill</t>
  </si>
  <si>
    <t>Bauxite Storage</t>
  </si>
  <si>
    <t>Elevator</t>
  </si>
  <si>
    <t>Cooker</t>
  </si>
  <si>
    <t>Alums Storage</t>
  </si>
  <si>
    <t>H2SO4 Process Tank</t>
  </si>
  <si>
    <t>Alums Loading</t>
  </si>
  <si>
    <t>Formaldahyde, Acrolein, Acetaldehyde, Butyraldehyde</t>
  </si>
  <si>
    <t>Formaldehyde: Silver Catalyst</t>
  </si>
  <si>
    <t>Formaldehyde: Mixed Oxide Catalyst</t>
  </si>
  <si>
    <t>Formaldehyde: Absorber Vent</t>
  </si>
  <si>
    <t>Formaldehyde: Fractionator Vent</t>
  </si>
  <si>
    <t>Formaldehyde: Fugitive Emissions</t>
  </si>
  <si>
    <t>Acetaldehyde from Ethylene</t>
  </si>
  <si>
    <t>Acetaldehyde from Ethanol</t>
  </si>
  <si>
    <t>Acetaldehyde: Off-air Absorber Vent</t>
  </si>
  <si>
    <t>Acetaldehyde: Off-gas Absorber Vent</t>
  </si>
  <si>
    <t>Acetaldehyde: Fugitive Emissions</t>
  </si>
  <si>
    <t>Butyraldehyde: General</t>
  </si>
  <si>
    <t>Acrolein: CO2 Stripping Tower</t>
  </si>
  <si>
    <t>Acrolein: Aqueous Acrolein Receiver</t>
  </si>
  <si>
    <t>Acrolein: Distillation System</t>
  </si>
  <si>
    <t>Acrolein: Refrigeration Unit</t>
  </si>
  <si>
    <t>Acrolein: Fugitive Emissions</t>
  </si>
  <si>
    <t>Acrolein: Other Not Classified</t>
  </si>
  <si>
    <t>Organic Dyes/Pigments</t>
  </si>
  <si>
    <t>Butadiene Dryer</t>
  </si>
  <si>
    <t>Chlorination Reactor</t>
  </si>
  <si>
    <t>Dichlorobutene Still</t>
  </si>
  <si>
    <t>Isomerization and 3,4-DCB Recovery Vent</t>
  </si>
  <si>
    <t>Chloroprene Stripper</t>
  </si>
  <si>
    <t>Brine Stripper</t>
  </si>
  <si>
    <t>Chlorine Derivatives</t>
  </si>
  <si>
    <t>Ethylene Dichloride via Oxychlorination</t>
  </si>
  <si>
    <t>Ethylene Dichloride via Direct Chlorination</t>
  </si>
  <si>
    <t>Ethylene Dichloride: Caustic Scrubber</t>
  </si>
  <si>
    <t>Ethylene Dichloride: Reactor Vessel</t>
  </si>
  <si>
    <t>Ethylene Dichloride: Distillation Unit</t>
  </si>
  <si>
    <t>Ethylene Dichloride: Fugitive Emissions</t>
  </si>
  <si>
    <t>Chloromethanes: General</t>
  </si>
  <si>
    <t>Chloromethanes: Recycled Methane Inert-purge</t>
  </si>
  <si>
    <t>Chloromethanes: Drying Bed Regeneration Vent</t>
  </si>
  <si>
    <t>Chloromethanes: Fugitive Emissions</t>
  </si>
  <si>
    <t>Ethyl Chloride: General</t>
  </si>
  <si>
    <t>Perchloroethylene: General</t>
  </si>
  <si>
    <t>Perchloroethylene: Distillation Vent</t>
  </si>
  <si>
    <t>Perchloroethylene: Caustic Scrubber</t>
  </si>
  <si>
    <t>Perchloroethylene: Fugitive Emissions</t>
  </si>
  <si>
    <t>Trichloroethane: General</t>
  </si>
  <si>
    <t>Trichloroethane: HCl Absorber Vent</t>
  </si>
  <si>
    <t>Trichloroethane: Drying Column Vent</t>
  </si>
  <si>
    <t>Trichloroethane: Distillation Column Vent</t>
  </si>
  <si>
    <t>Trichloroethane: Fugitive Emissions</t>
  </si>
  <si>
    <t>Trichloroethylene: General</t>
  </si>
  <si>
    <t>Trichloroethylene: Distillation Unit</t>
  </si>
  <si>
    <t>Trichloroethylene: Neutralizer</t>
  </si>
  <si>
    <t>Trichloroethylene: Product Drying Column</t>
  </si>
  <si>
    <t>Trichloroethylene: Fugitive Emissions</t>
  </si>
  <si>
    <t>Chlorobenzenes: General</t>
  </si>
  <si>
    <t>Vinyl Chloride: General</t>
  </si>
  <si>
    <t>Vinyl Chloride: Cracking Furnace</t>
  </si>
  <si>
    <t>Vinyl Chloride: HCl Recovery</t>
  </si>
  <si>
    <t>Vinyl Chloride: Light-ends Recovery</t>
  </si>
  <si>
    <t>Dichloroethane: Drying Column</t>
  </si>
  <si>
    <t>Vinyl Chloride Monomer: Drying Column</t>
  </si>
  <si>
    <t>Vinyl Chloride: Product Recovery Still</t>
  </si>
  <si>
    <t>Vinyl Chloride: Cracking Furnace Decoking</t>
  </si>
  <si>
    <t>Vinyl Chloride: Fugitive Emissions</t>
  </si>
  <si>
    <t>Vinylidene Chloride: General</t>
  </si>
  <si>
    <t>Vinylidene Chloride: Dehydrochlorination Reactor</t>
  </si>
  <si>
    <t>Vinylidene Chloride: Distillation Column Vent</t>
  </si>
  <si>
    <t>Vinylidene Chloride: Fugitive Emissions</t>
  </si>
  <si>
    <t>Chloromethanes via MH &amp; MCC Processes: Inert-gas Purge Vent</t>
  </si>
  <si>
    <t>Chloromethanes via MH &amp; MCC Processes: Methylene Chloride Condenser</t>
  </si>
  <si>
    <t>Chloromethanes via MH &amp; MCC Processes: Chloroform Condenser</t>
  </si>
  <si>
    <t>Brominated Organics</t>
  </si>
  <si>
    <t>Bromine Organics</t>
  </si>
  <si>
    <t>Fluorocarbons/Chlorofluorocarbons</t>
  </si>
  <si>
    <t>Distillation Column</t>
  </si>
  <si>
    <t>HCl Recovery Column</t>
  </si>
  <si>
    <t>Chlorofluorocarbon 12/11</t>
  </si>
  <si>
    <t>Chlorofluorocarbon 23/22</t>
  </si>
  <si>
    <t>Chlorofluorocarbon 113/114</t>
  </si>
  <si>
    <t>Chlorinated Paraffins Production</t>
  </si>
  <si>
    <t>Reactor: Batch process</t>
  </si>
  <si>
    <t>Reactor: Coninuous Process</t>
  </si>
  <si>
    <t>Stabilitization Vessel</t>
  </si>
  <si>
    <t>Ammonium Sulfate (Use 3-01-210 for Caprolactum Production)</t>
  </si>
  <si>
    <t>Caprolactum By-product Plants</t>
  </si>
  <si>
    <t>Process Vents</t>
  </si>
  <si>
    <t>Ammonium Sulfate</t>
  </si>
  <si>
    <t>Caprolactam By-product: Rotary Dryer</t>
  </si>
  <si>
    <t>Caprolactam By-product: Fluid Bed Dryer</t>
  </si>
  <si>
    <t>Caprolactam By-product: Crystallizer (Evaporator)</t>
  </si>
  <si>
    <t>Caprolactam By-product: Screening</t>
  </si>
  <si>
    <t>Caprolactam By-product: General</t>
  </si>
  <si>
    <t>Coke Oven By-product: Rotary Dryer</t>
  </si>
  <si>
    <t>Coke Oven By-product: Fluid Bed Dryer</t>
  </si>
  <si>
    <t>Coke Oven By-product: General</t>
  </si>
  <si>
    <t>Synthetic: Rotary Dryer</t>
  </si>
  <si>
    <t>Synthetic: Fluid Bed Dryer</t>
  </si>
  <si>
    <t>Synthetic: Screening</t>
  </si>
  <si>
    <t>Synthetic: General</t>
  </si>
  <si>
    <t>Organic Acid Manufacturing</t>
  </si>
  <si>
    <t>Acetic Acid via Methanol</t>
  </si>
  <si>
    <t>Acetic Acid via Butane</t>
  </si>
  <si>
    <t>Acetic Acid via Acetaldehyde</t>
  </si>
  <si>
    <t>General: Acrylic Acid</t>
  </si>
  <si>
    <t>Quench Absorber</t>
  </si>
  <si>
    <t>Extraction Column</t>
  </si>
  <si>
    <t>Vacuum System</t>
  </si>
  <si>
    <t>Dodecanoic Acid: Other Not Elsewhere Classified</t>
  </si>
  <si>
    <t>Dodecanoic Acid: Reactor</t>
  </si>
  <si>
    <t>Dodecanoic Acid: Dryer</t>
  </si>
  <si>
    <t>Dodecanoic Acid: Jets</t>
  </si>
  <si>
    <t>Reactor By-product Gas Vent</t>
  </si>
  <si>
    <t>Distillation Column Vent</t>
  </si>
  <si>
    <t>Esters Production</t>
  </si>
  <si>
    <t>Ethyl Acrylate</t>
  </si>
  <si>
    <t>Butyl Acrylate</t>
  </si>
  <si>
    <t>Acrylates: Specify in Comments</t>
  </si>
  <si>
    <t>Acetylene Producion</t>
  </si>
  <si>
    <t>Grinding/Milling</t>
  </si>
  <si>
    <t>Waste Handling</t>
  </si>
  <si>
    <t>Hydrazine Production</t>
  </si>
  <si>
    <t>Olin Raschig Process: Other Not Elsewhere Classified</t>
  </si>
  <si>
    <t>Olin Raschig Process: Reactor</t>
  </si>
  <si>
    <t>Olin Raschig Process: Evaporator</t>
  </si>
  <si>
    <t>Olin Raschig Process: Distillation Column</t>
  </si>
  <si>
    <t>Olin Raschig Process: Anhydrous Hydrazine Production</t>
  </si>
  <si>
    <t>Olin Raschig Process: Material Recovery</t>
  </si>
  <si>
    <t>Olin Raschig Process: Product Storage</t>
  </si>
  <si>
    <t>Bayer Ketazine Process: Other Not Elsewhere Classified</t>
  </si>
  <si>
    <t>Bayer Ketazine Process: Hypochlorinator</t>
  </si>
  <si>
    <t>Bayer Ketazine Process: Reactor</t>
  </si>
  <si>
    <t>Bayer Ketazine Process: Material Recovery</t>
  </si>
  <si>
    <t>Bayer Ketazine Process: Distillation Column</t>
  </si>
  <si>
    <t>Bayer Ketazine Process: Product Storage</t>
  </si>
  <si>
    <t>PCUK Peroxide Process: Other Not Elsewhere Classified</t>
  </si>
  <si>
    <t>PCUK Peroxide Process: Reactor</t>
  </si>
  <si>
    <t>PCUK Peroxide Process: Decanter</t>
  </si>
  <si>
    <t>PCUK Peroxide Process: Concentrator</t>
  </si>
  <si>
    <t>PCUK Peroxide Process: Distillation Column</t>
  </si>
  <si>
    <t>PCUK Peroxide Process: Hydrolyzer</t>
  </si>
  <si>
    <t>PCUK Peroxide Process: Product Storage</t>
  </si>
  <si>
    <t>Phthalate Plasticizers Production</t>
  </si>
  <si>
    <t>Bisphenol A</t>
  </si>
  <si>
    <t>Butadiene</t>
  </si>
  <si>
    <t>Houdry Process: Total</t>
  </si>
  <si>
    <t>Houdry Process: Flue Gas Vent</t>
  </si>
  <si>
    <t>Houdry Process: Dehydrogenation Reactor</t>
  </si>
  <si>
    <t>n-Butene Process: Total</t>
  </si>
  <si>
    <t>n-Butene Process: Flue Gas Vent</t>
  </si>
  <si>
    <t>n-Butene Process: Hydrocarbon Absorber Column</t>
  </si>
  <si>
    <t>Cumene</t>
  </si>
  <si>
    <t>Aluminum Chloride Catalyst Process: Benzene Drying Column</t>
  </si>
  <si>
    <t>Aluminum Chloride Catalyst Process: Catalyst Mix Tank Scrubber Vent</t>
  </si>
  <si>
    <t>Aluminum Chloride Catalyst Process: Wash-Decant System Vent</t>
  </si>
  <si>
    <t>Aluminum Chloride Catalyst Process: Benzene Recovery</t>
  </si>
  <si>
    <t>Aluminum Chloride Catalyst Process: Cumene Distillation Vent</t>
  </si>
  <si>
    <t>Aluminum Chloride Catalyst Process: DIPB Stripping Vent</t>
  </si>
  <si>
    <t>Solid Phosphoric Acid Catalyst Process: Cumene Distillation Sys. Vent</t>
  </si>
  <si>
    <t>Cyclohexane</t>
  </si>
  <si>
    <t>Blowndown Tank Discharge</t>
  </si>
  <si>
    <t>Pumps/Valves/Compressors</t>
  </si>
  <si>
    <t>Catalyst Replacement</t>
  </si>
  <si>
    <t>Cyclohexanone/Cyclohexanol</t>
  </si>
  <si>
    <t>High Pressure Scrubber Vent</t>
  </si>
  <si>
    <t>Low Pressure Scrubber Vent</t>
  </si>
  <si>
    <t>Hydrogenation Reactor Vent</t>
  </si>
  <si>
    <t>Vinyl Acetate</t>
  </si>
  <si>
    <t>Inert-gas Purge Vent</t>
  </si>
  <si>
    <t>CO2 Purge Vent</t>
  </si>
  <si>
    <t>Inhibitor Mix Tank Discharge</t>
  </si>
  <si>
    <t>Ethyl Benzene</t>
  </si>
  <si>
    <t>Alkylation Reactor Vent</t>
  </si>
  <si>
    <t>Benzene Drying</t>
  </si>
  <si>
    <t>Benzene Recovery/Recycle</t>
  </si>
  <si>
    <t>Ethylbenzene Recovery</t>
  </si>
  <si>
    <t>Polyethylbenzene Recovery</t>
  </si>
  <si>
    <t>Ethylene Oxide Mfg</t>
  </si>
  <si>
    <t>Air Oxidation Process Reactor: Main Vent</t>
  </si>
  <si>
    <t>Oxygen Oxidation Process Reactor: CO2 Purge Vent</t>
  </si>
  <si>
    <t>Oxygen Oxidation Process Reactor: Argon Purge Vent</t>
  </si>
  <si>
    <t>Stripper Purge Vent</t>
  </si>
  <si>
    <t>Glycerin (Glycerol)</t>
  </si>
  <si>
    <t>Chlorination Process: General</t>
  </si>
  <si>
    <t>CO2 Absorber</t>
  </si>
  <si>
    <t>Stripping Column</t>
  </si>
  <si>
    <t>Light-ends Stripping Column</t>
  </si>
  <si>
    <t>Solvent Stripping Column</t>
  </si>
  <si>
    <t>Product Distillation Column</t>
  </si>
  <si>
    <t>Oxidation Process: General</t>
  </si>
  <si>
    <t>Light-ends Stripper</t>
  </si>
  <si>
    <t>Glycerin Flasher Column</t>
  </si>
  <si>
    <t>Toluene Diisocyanate</t>
  </si>
  <si>
    <t>Sulfuric Acid Concentrator</t>
  </si>
  <si>
    <t>Catalyst Filtration</t>
  </si>
  <si>
    <t>TDA Vacuum Distillation Vent</t>
  </si>
  <si>
    <t>Dichlorobenzene Solvent Recovery</t>
  </si>
  <si>
    <t>TDI Flash Distillation</t>
  </si>
  <si>
    <t>TDI Purification</t>
  </si>
  <si>
    <t>Residue Vacuum Distillation Unit</t>
  </si>
  <si>
    <t>HCl Absorber</t>
  </si>
  <si>
    <t>Acetone Cyanohydrin Reactor Off-gas</t>
  </si>
  <si>
    <t>Recovery Columns</t>
  </si>
  <si>
    <t>Acetone Evaporation Vacuum Vent</t>
  </si>
  <si>
    <t>Hydrolysis Reactor</t>
  </si>
  <si>
    <t>MMA and Light-ends Distillation Unit</t>
  </si>
  <si>
    <t>Acid Distillation</t>
  </si>
  <si>
    <t>MMA Purification</t>
  </si>
  <si>
    <t>Nitrobenzene</t>
  </si>
  <si>
    <t>Reactor and Separator Vent</t>
  </si>
  <si>
    <t>Acid Stripper Vent</t>
  </si>
  <si>
    <t>Washer and Neutralizer Vent</t>
  </si>
  <si>
    <t>Nitrobenzene Stripper Vent</t>
  </si>
  <si>
    <t>Waste Acid Storage</t>
  </si>
  <si>
    <t>Butylene, Ethylene, Propylene, Olefin Production</t>
  </si>
  <si>
    <t>Ethylene: General</t>
  </si>
  <si>
    <t>Ethylene Mfg</t>
  </si>
  <si>
    <t>Propylene: General</t>
  </si>
  <si>
    <t>Propylene: Reactor</t>
  </si>
  <si>
    <t>Propylene: Drying Tower</t>
  </si>
  <si>
    <t>Propylene: Light-ends Stripper</t>
  </si>
  <si>
    <t>Propylene: Fugitive Emissions</t>
  </si>
  <si>
    <t>Butylene: General</t>
  </si>
  <si>
    <t>Ethylene: Cracking Furnace Firebox Stack</t>
  </si>
  <si>
    <t>Ethylene: Decoking</t>
  </si>
  <si>
    <t>Ethylene: Acid Gas Removal</t>
  </si>
  <si>
    <t>Ethylene: Catalyst Regeneration</t>
  </si>
  <si>
    <t>Ethylene: Compressor Lube Oil Vent</t>
  </si>
  <si>
    <t>Ethylene: Heat Exchanger</t>
  </si>
  <si>
    <t>Ethylene: Process Vent</t>
  </si>
  <si>
    <t>Ethylene: Waste Treatment</t>
  </si>
  <si>
    <t>Ethylene: Fugitive Emissions</t>
  </si>
  <si>
    <t>Phenol Mfg</t>
  </si>
  <si>
    <t>Cumene Oxidation</t>
  </si>
  <si>
    <t>CHP Concentrator</t>
  </si>
  <si>
    <t>Light-ends Distillation Vent</t>
  </si>
  <si>
    <t>Acetone Finishing</t>
  </si>
  <si>
    <t>Phenol Distillation Column</t>
  </si>
  <si>
    <t>Oxidate Wash/Separation</t>
  </si>
  <si>
    <t>CHP Cleavage Vent</t>
  </si>
  <si>
    <t>Propylene Oxide</t>
  </si>
  <si>
    <t>Chlorohydronation Process: General</t>
  </si>
  <si>
    <t>Vent Gas Scrubber Vent</t>
  </si>
  <si>
    <t>Saponification Column Vent</t>
  </si>
  <si>
    <t>PO Stripping Column Vent</t>
  </si>
  <si>
    <t>Light-ends Stripping Column Vent</t>
  </si>
  <si>
    <t>PO Final Distillation Column Vent</t>
  </si>
  <si>
    <t>DCP Distillation Column Vent</t>
  </si>
  <si>
    <t>DCIPE Distillation Column Vent</t>
  </si>
  <si>
    <t>Isobutane Hydroperoxide Process: General</t>
  </si>
  <si>
    <t>Oxidation Reactor Scrubber Vent</t>
  </si>
  <si>
    <t>TBA Stripping Column Vent</t>
  </si>
  <si>
    <t>Catalyst Mix Tank Vent</t>
  </si>
  <si>
    <t>Crude TBA Recovery Column Vent</t>
  </si>
  <si>
    <t>TBA Wash-Decant System Vent</t>
  </si>
  <si>
    <t>Wastewater Stripping Column Vent</t>
  </si>
  <si>
    <t>Solvent Scrubber Vent</t>
  </si>
  <si>
    <t>Solvent Recovery Column Vent</t>
  </si>
  <si>
    <t>Water Stripping Column Vent</t>
  </si>
  <si>
    <t>Propylene Glycol and Dipropylene Glycol Combined Vent</t>
  </si>
  <si>
    <t>Flue Gas Vent</t>
  </si>
  <si>
    <t>Ethylbenzene Hydroperoxide Process: General</t>
  </si>
  <si>
    <t>Falling Film Evaporator Vent</t>
  </si>
  <si>
    <t>Separation Column Vent</t>
  </si>
  <si>
    <t>Propylene Recovery Column Vent</t>
  </si>
  <si>
    <t>Product Wash-Decant System Vent</t>
  </si>
  <si>
    <t>Mixed Hydrocarbon Wash-Decant System Vent</t>
  </si>
  <si>
    <t>Ethyl Benzene Wash-Decant System Vent</t>
  </si>
  <si>
    <t>Ethyl Benzene Stripping Column Vent</t>
  </si>
  <si>
    <t>Light-hydrocarbon Stripping Column Vent</t>
  </si>
  <si>
    <t>MBA-AP Stripping Column Vent</t>
  </si>
  <si>
    <t>Dehydration Reactor System Vent</t>
  </si>
  <si>
    <t>Light-impurities Stripping Column Vent</t>
  </si>
  <si>
    <t>Styrene Finishing Column Vent</t>
  </si>
  <si>
    <t>Styrene</t>
  </si>
  <si>
    <t>Benzene Recycle</t>
  </si>
  <si>
    <t>Styrene Purification</t>
  </si>
  <si>
    <t>Caprolactum (Use 3-01-130 for Ammonium Sulfate By-product Production)</t>
  </si>
  <si>
    <t>Cyclohexanone Purification Vent</t>
  </si>
  <si>
    <t>Dehydrogenation Reactor Vent</t>
  </si>
  <si>
    <t>Oleum Reactor</t>
  </si>
  <si>
    <t>Neutralization Reactor Vent</t>
  </si>
  <si>
    <t>Solvent Separation/Recovery</t>
  </si>
  <si>
    <t>Oximation Reactor/Separator</t>
  </si>
  <si>
    <t>Caprolactum Purification</t>
  </si>
  <si>
    <t>Ammonium Sulfate Drying (Use 3-01-130-04 or 3-01-130-05)</t>
  </si>
  <si>
    <t>AS:Cool/Screen/Storage (Use 301130-06&amp;07,301870-25&amp;26,301875-25&amp;26)</t>
  </si>
  <si>
    <t>Linear Alkylbenzene</t>
  </si>
  <si>
    <t>Olefin Process: General</t>
  </si>
  <si>
    <t>Hydrogen Fluoride Scrubber Vent</t>
  </si>
  <si>
    <t>Vacuum Refining</t>
  </si>
  <si>
    <t>Parafin Drying Column Vent</t>
  </si>
  <si>
    <t>HCl Absorber Vent</t>
  </si>
  <si>
    <t>Atmospheric Wash-Decant Vent</t>
  </si>
  <si>
    <t>Benzene Stripping Column</t>
  </si>
  <si>
    <t>Ethylidene Norbornene Production</t>
  </si>
  <si>
    <t>Methanol/Alcohol Production</t>
  </si>
  <si>
    <t>Methanol: General</t>
  </si>
  <si>
    <t>Methanol: Purge Gas Vent</t>
  </si>
  <si>
    <t>Methanol: Distillation Vent</t>
  </si>
  <si>
    <t>Methanol: Fugitive Emissions</t>
  </si>
  <si>
    <t>Ethanol via Ethylene</t>
  </si>
  <si>
    <t>Ethanol by Fermentation</t>
  </si>
  <si>
    <t>Isopropanol</t>
  </si>
  <si>
    <t>Alcohols by Oxo Process</t>
  </si>
  <si>
    <t>Fatty Alcohols by Hydrogenation</t>
  </si>
  <si>
    <t>Evaporator Purge Vent</t>
  </si>
  <si>
    <t>Water Removal Steam: Jet Ejector</t>
  </si>
  <si>
    <t>Etherene Production</t>
  </si>
  <si>
    <t>Catalyst: Methanol Mix Tank</t>
  </si>
  <si>
    <t>Methanol Recovery Column Vent</t>
  </si>
  <si>
    <t>Catalyst: Ethanol Mix Tank</t>
  </si>
  <si>
    <t>Ethanol Recovery Column Vent</t>
  </si>
  <si>
    <t>Catalyst: Butanol Mix Tank</t>
  </si>
  <si>
    <t>Butanol Recovery Column Vent</t>
  </si>
  <si>
    <t>Secondary Emissions: Handling and Disposal of Process Waste Streams</t>
  </si>
  <si>
    <t>Nitriles, Acrylonitrile, Adiponitrile Production</t>
  </si>
  <si>
    <t>General: Acrylonitrile</t>
  </si>
  <si>
    <t>Absorber Vent: Normal</t>
  </si>
  <si>
    <t>Absorber Vent: Startup</t>
  </si>
  <si>
    <t>Recovery/Purification Column Vent</t>
  </si>
  <si>
    <t>Via Adipic Acid: General</t>
  </si>
  <si>
    <t>Ammonia Recovery Still</t>
  </si>
  <si>
    <t>Product Fractionator Vent</t>
  </si>
  <si>
    <t>Product Recovery Vent</t>
  </si>
  <si>
    <t>Via Butadiene: General</t>
  </si>
  <si>
    <t>Cyanide Synthesis</t>
  </si>
  <si>
    <t>Cyanation/Isomerization</t>
  </si>
  <si>
    <t>Benzene/Toluene/Aromatics/Xylenes</t>
  </si>
  <si>
    <t>Benzene: General</t>
  </si>
  <si>
    <t>Benzene: Reactor</t>
  </si>
  <si>
    <t>Benzene: Distillation Unit</t>
  </si>
  <si>
    <t>Toluene: General</t>
  </si>
  <si>
    <t>Toluene: Reactor</t>
  </si>
  <si>
    <t>Toluene: Distillation Unit</t>
  </si>
  <si>
    <t>p-Xylene: General</t>
  </si>
  <si>
    <t>Xylenes: General</t>
  </si>
  <si>
    <t>Xylenes: Reactor</t>
  </si>
  <si>
    <t>Xylenes: Distillation Unit</t>
  </si>
  <si>
    <t>Aromatics: Fugitive Emissions</t>
  </si>
  <si>
    <t>Inorganic Chemical Manufacturing: Antimony Oxides</t>
  </si>
  <si>
    <t>Shaft Furnace</t>
  </si>
  <si>
    <t>Blast Roaster</t>
  </si>
  <si>
    <t>Converter</t>
  </si>
  <si>
    <t>Inorganic Chemical Manufacturing: Fumed Silica</t>
  </si>
  <si>
    <t>Separation</t>
  </si>
  <si>
    <t>Inorganic Chemical Manufacturing: Quaternary Ammonium Compounds</t>
  </si>
  <si>
    <t>Cooling</t>
  </si>
  <si>
    <t>pH Adjustment</t>
  </si>
  <si>
    <t>Inorganic Chemical Manufacturing: Sodium Cyanide</t>
  </si>
  <si>
    <t>Compacting</t>
  </si>
  <si>
    <t>Classifier</t>
  </si>
  <si>
    <t>Inorganic Chemical Manufacturing: Uranium Hexafluoride</t>
  </si>
  <si>
    <t>Fluorination</t>
  </si>
  <si>
    <t>Tail Gas Scrubber</t>
  </si>
  <si>
    <t>Benzene Drying: Distillation</t>
  </si>
  <si>
    <t>Benzene Recovery</t>
  </si>
  <si>
    <t>Heavy-ends Processing</t>
  </si>
  <si>
    <t>MCB Distillation</t>
  </si>
  <si>
    <t>DCB Crystallization</t>
  </si>
  <si>
    <t>DCB Crystal Handling/Loading</t>
  </si>
  <si>
    <t>Catalyst Incineration</t>
  </si>
  <si>
    <t>Secondary Emissions: Handling and Disposal of Wastewater</t>
  </si>
  <si>
    <t>Atmospheric Distillation Vents</t>
  </si>
  <si>
    <t>Caustic Scrubber</t>
  </si>
  <si>
    <t>Allyl Chloride</t>
  </si>
  <si>
    <t>Light-ends Distillation</t>
  </si>
  <si>
    <t>Allyl Chloride Distillation Column</t>
  </si>
  <si>
    <t>DCP Distillation Column</t>
  </si>
  <si>
    <t>Allyl Alcohol</t>
  </si>
  <si>
    <t>Filtration System</t>
  </si>
  <si>
    <t>Distillation System Condenser</t>
  </si>
  <si>
    <t>Epichlorohydrin</t>
  </si>
  <si>
    <t>Epoxidation Reactor</t>
  </si>
  <si>
    <t>Azetrope Column</t>
  </si>
  <si>
    <t>Finishing Column</t>
  </si>
  <si>
    <t>Nitroglycerin Production</t>
  </si>
  <si>
    <t>Continuous Nitrator</t>
  </si>
  <si>
    <t>Product Purification/Neutralization</t>
  </si>
  <si>
    <t>Nitric Acid Recovery (Use more specific codes 3-01-410-10 thru -25)</t>
  </si>
  <si>
    <t>Continuous Process: Separation</t>
  </si>
  <si>
    <t>Continuous Process: Spent Acid Recovery: Denitrating Column</t>
  </si>
  <si>
    <t>Continuous Process: Spent Acid Recovery: Sulfuric Acid Concentrator</t>
  </si>
  <si>
    <t>Continuous Process: Nitric Acid Conc.: Nitric Acid Concentrators</t>
  </si>
  <si>
    <t>Waste Disposal: Neutralization and Wash</t>
  </si>
  <si>
    <t>Waste Disposal: Separation</t>
  </si>
  <si>
    <t>Explosives Manufacture - Pentaerythritol Tetranitrate (PETN)</t>
  </si>
  <si>
    <t>Batch Process: Nitration Reactors and Washers</t>
  </si>
  <si>
    <t>Batch Process: Stabilization</t>
  </si>
  <si>
    <t>Batch Process: Acetone Distillation and Recovery</t>
  </si>
  <si>
    <t>Batch Process: Spent Acid Recovery: Sulfuric Acid Concentrator</t>
  </si>
  <si>
    <t>Batch Process: Spent Acid Recovery: Reflux Column</t>
  </si>
  <si>
    <t>Batch Process: Nitric Acid Concentration: Distillation Column</t>
  </si>
  <si>
    <t>Batch Process: Nitric Acid Concentration: Nitric Acid Concentrators</t>
  </si>
  <si>
    <t>Continuous Process: Nitration Reactors and Washers</t>
  </si>
  <si>
    <t>Continuous Process: Stabilization</t>
  </si>
  <si>
    <t>Continuous Process: Acetone Distillation and Recovery</t>
  </si>
  <si>
    <t>Continuous Process: Spent Acid Recovery: Reflux Column</t>
  </si>
  <si>
    <t>Continuous Process: Nitric Acid Concentration: Distillation Column</t>
  </si>
  <si>
    <t>Explosives Manufacture - RDX/HMX Production</t>
  </si>
  <si>
    <t>Nitric Acid/Ammonium Nitrate Mixing</t>
  </si>
  <si>
    <t>Hexamine/Acetic Acid Mixing</t>
  </si>
  <si>
    <t>Batch Process: Nitration Reactor</t>
  </si>
  <si>
    <t>Batch Process: Aging Tank</t>
  </si>
  <si>
    <t>Batch Process: Simmer Tank</t>
  </si>
  <si>
    <t>Batch Process: Refinement</t>
  </si>
  <si>
    <t>Batch Process: Blending</t>
  </si>
  <si>
    <t>Batch Process: Formulation</t>
  </si>
  <si>
    <t>Batch Process: Acetic Acid Recovery</t>
  </si>
  <si>
    <t>Batch Process: Acetone or Cyclohexanone Recovery</t>
  </si>
  <si>
    <t>General Processes</t>
  </si>
  <si>
    <t>Pipeline Valves: Gas Stream</t>
  </si>
  <si>
    <t>Pipeline Valves: Light Liquid/Gas Stream</t>
  </si>
  <si>
    <t>Pipeline Valves: Heavy Liquid Stream</t>
  </si>
  <si>
    <t>Pipeline Valves: Hydrogen Stream</t>
  </si>
  <si>
    <t>Open-ended Valves or Lines: All Streams</t>
  </si>
  <si>
    <t>Flanges: All Streams</t>
  </si>
  <si>
    <t>Pump Seals: Light Liquid/Gas Stream</t>
  </si>
  <si>
    <t>Pump Seals: Heavy Liquid Stream</t>
  </si>
  <si>
    <t>Compressor Seals: Gas Stream</t>
  </si>
  <si>
    <t>Compressor Seals: Heavy Liquid Stream</t>
  </si>
  <si>
    <t>Drains: All Streams</t>
  </si>
  <si>
    <t>Vessel Relief Valves: All Streams</t>
  </si>
  <si>
    <t>Pressure Relief Devices: Gas Stream</t>
  </si>
  <si>
    <t>Pressure Relief Devices: Light Liquid Stream</t>
  </si>
  <si>
    <t>Sampling Connection Systems</t>
  </si>
  <si>
    <t>Connectors: Light Liquid/Gas Stream</t>
  </si>
  <si>
    <t>Connectors: Heavy Liquid Stream</t>
  </si>
  <si>
    <t>Agitators: Light Liquid/Gas Stream</t>
  </si>
  <si>
    <t>Agitators: Heavy Liquid Stream</t>
  </si>
  <si>
    <t>Instrumentation Systems</t>
  </si>
  <si>
    <t>Equipment in HCl Service</t>
  </si>
  <si>
    <t>Air Oxidation Unit</t>
  </si>
  <si>
    <t>Socmi Air Oxidation Processes</t>
  </si>
  <si>
    <t>Stripper</t>
  </si>
  <si>
    <t>Junction Box</t>
  </si>
  <si>
    <t>Lift Station</t>
  </si>
  <si>
    <t>Aerated Impoundment</t>
  </si>
  <si>
    <t>Non-aerated Impoundment</t>
  </si>
  <si>
    <t>Weir</t>
  </si>
  <si>
    <t>Activated Sludge Impoundment</t>
  </si>
  <si>
    <t>Clarifier</t>
  </si>
  <si>
    <t>Open Trench</t>
  </si>
  <si>
    <t>Sump</t>
  </si>
  <si>
    <t>Drain</t>
  </si>
  <si>
    <t>Tank</t>
  </si>
  <si>
    <t>Container</t>
  </si>
  <si>
    <t>TNT: Waterwash of Crude TNT (Yellow Water)</t>
  </si>
  <si>
    <t>TNT: Sellite Treatment and Subsequent Washing of Crude TNT (Red H2O)</t>
  </si>
  <si>
    <t>TNT: Nitration Fume Scrubber</t>
  </si>
  <si>
    <t>TNT: Finishing Operation Fume Scrubber</t>
  </si>
  <si>
    <t>NG: NG/Acid Separator Soda Wash</t>
  </si>
  <si>
    <t>NG: Separator Following Soda Wash</t>
  </si>
  <si>
    <t>NG: Separator Following Fresh Water Wash</t>
  </si>
  <si>
    <t>NG: Emulsifier</t>
  </si>
  <si>
    <t>NG: Refrigeration House</t>
  </si>
  <si>
    <t>NG: Spent Acid Storage</t>
  </si>
  <si>
    <t>NG: Air Compressor House</t>
  </si>
  <si>
    <t>NC: Nitric Acid Concentrators</t>
  </si>
  <si>
    <t>NC: Nitration Reactor</t>
  </si>
  <si>
    <t>NC: Purification Boiling Tubs</t>
  </si>
  <si>
    <t>NC: Purification Beaters</t>
  </si>
  <si>
    <t>NC: Purification Poacher</t>
  </si>
  <si>
    <t>NC: Purification Blender</t>
  </si>
  <si>
    <t>NC: Purification Wringer</t>
  </si>
  <si>
    <t>PETN: Nitration Reactors</t>
  </si>
  <si>
    <t>PETN: Spent Acid Recovery</t>
  </si>
  <si>
    <t>PETN: Nitric Acid Concentrators</t>
  </si>
  <si>
    <t>PETN: Stabilization</t>
  </si>
  <si>
    <t>RDX/HMX: Nitration</t>
  </si>
  <si>
    <t>RDX/HMX: Filter/Wash</t>
  </si>
  <si>
    <t>RDX/HMX: Recrystallization</t>
  </si>
  <si>
    <t>RDX/HMX: Dewatering</t>
  </si>
  <si>
    <t>Distillation Units</t>
  </si>
  <si>
    <t>Inorganic Chemical Storage (Fixed Roof Tanks)</t>
  </si>
  <si>
    <t>Hydrochloric Acid: Breathing Loss (Use 3-01-870-33)</t>
  </si>
  <si>
    <t>Hydrochloric Acid: Working Loss (Use 3-01-870-34)</t>
  </si>
  <si>
    <t>Inorganic Chemical Storage: Fixed Roof Tanks</t>
  </si>
  <si>
    <t>Hydrofluoric Acid: Breathing Loss</t>
  </si>
  <si>
    <t>Hydrofluoric Acid: Working Loss</t>
  </si>
  <si>
    <t>Nitric Acid: Breathing Loss</t>
  </si>
  <si>
    <t>Nitric Acid: Working Loss</t>
  </si>
  <si>
    <t>Phosphoric Acid: Breathing Loss</t>
  </si>
  <si>
    <t>Phosphoric Acid: Working Loss</t>
  </si>
  <si>
    <t>Sulfuric Acid: Breathing Loss</t>
  </si>
  <si>
    <t>Sulfuric Acid: Working Loss</t>
  </si>
  <si>
    <t>Ammonium Nitrate: Breathing Loss</t>
  </si>
  <si>
    <t>Ammonium Nitrate: Working Loss</t>
  </si>
  <si>
    <t>Urea: Breathing Loss</t>
  </si>
  <si>
    <t>Urea: Working Loss</t>
  </si>
  <si>
    <t>Copper Sulfate: Breathing Loss</t>
  </si>
  <si>
    <t>Copper Sulfate: Working Loss</t>
  </si>
  <si>
    <t>Aqueous Ammonia: Breathing Loss</t>
  </si>
  <si>
    <t>Aqueous Ammonia: Working Loss</t>
  </si>
  <si>
    <t>Ammonium Bicarbonate: Breathing Loss</t>
  </si>
  <si>
    <t>Ammonium Bicarbonate: Working Loss</t>
  </si>
  <si>
    <t>Hydrazine Hydrate: Breathing Loss</t>
  </si>
  <si>
    <t>Hydrazine Hydrate: Working Loss</t>
  </si>
  <si>
    <t>Anhydrous Hydrazine: Breathing Loss</t>
  </si>
  <si>
    <t>Anhydrous Hydrazine: Working Loss</t>
  </si>
  <si>
    <t>Ammonium Sulfate: Breathing Loss</t>
  </si>
  <si>
    <t>Ammonium Sulfate: Working Loss</t>
  </si>
  <si>
    <t>Fluosilicic Acid: Breathing Loss</t>
  </si>
  <si>
    <t>Fluosilicic Acid: Working Loss</t>
  </si>
  <si>
    <t>Chromic Acid: Breathing Loss</t>
  </si>
  <si>
    <t>Chromic Acid: Working Loss</t>
  </si>
  <si>
    <t>Hydrochloric Acid: Breathing Loss</t>
  </si>
  <si>
    <t>Hydrochloric Acid: Working Loss</t>
  </si>
  <si>
    <t>Inorganic Chemicals: Breathing Loss</t>
  </si>
  <si>
    <t>Inorganic Chemicals: Working Loss</t>
  </si>
  <si>
    <t>Inorganic Chemical Storage (Floating Roof Tank)</t>
  </si>
  <si>
    <t>Carbon Disulfide: Breathing Loss (Use 4-07-296-01)</t>
  </si>
  <si>
    <t>Carbon Disulfide: Withdrawal Loss (Use 4-07-296-02)</t>
  </si>
  <si>
    <t>Inorganic Chemical Storage: Floating Roof Tanks</t>
  </si>
  <si>
    <t>Inorganic Chemical Storage: Pressure Tanks</t>
  </si>
  <si>
    <t>Ammonia</t>
  </si>
  <si>
    <t>Carbon Monoxide</t>
  </si>
  <si>
    <t>Sulfur Dioxide</t>
  </si>
  <si>
    <t>Nitrogen</t>
  </si>
  <si>
    <t>Carbon Dioxide</t>
  </si>
  <si>
    <t>Hydrazine Hydrate</t>
  </si>
  <si>
    <t>Anhydrous Hydrazine</t>
  </si>
  <si>
    <t>Anhydrous Ammonia</t>
  </si>
  <si>
    <t>Hydrogen Fluoride</t>
  </si>
  <si>
    <t>Fluosilicic Acid</t>
  </si>
  <si>
    <t>Hydrogen Chloride</t>
  </si>
  <si>
    <t>Fluorine</t>
  </si>
  <si>
    <t>Inorganic Chemicals</t>
  </si>
  <si>
    <t>Fugitives Unclassified</t>
  </si>
  <si>
    <t>Specify in Comments Field</t>
  </si>
  <si>
    <t>Process Heater: Distillate Oil (No. 2)</t>
  </si>
  <si>
    <t>Process Heater: Residual Oil</t>
  </si>
  <si>
    <t>Process Heater: Natural Gas</t>
  </si>
  <si>
    <t>Process Heater: Process Gas</t>
  </si>
  <si>
    <t>Incinerator: Process Gas</t>
  </si>
  <si>
    <t>Food and Agriculture</t>
  </si>
  <si>
    <t>Alfalfa Dehydration</t>
  </si>
  <si>
    <t>Primary Cyclone and Dryer (use -11 thru -14)</t>
  </si>
  <si>
    <t>Meal Collector Cyclone</t>
  </si>
  <si>
    <t>Pellet Cooler Cyclone</t>
  </si>
  <si>
    <t>Pellet Collector Cyclone</t>
  </si>
  <si>
    <t>Gas-fired, Triple-Pass Dryer Cyclone</t>
  </si>
  <si>
    <t>Coal-fired, Triple-Pass Dryer Cyclone</t>
  </si>
  <si>
    <t>Gas-fired, Single-Pass Dryer Cyclone</t>
  </si>
  <si>
    <t>Wood-fired, Single-Pass Dryer Cyclone</t>
  </si>
  <si>
    <t>Pellet Storage Bin Cyclone</t>
  </si>
  <si>
    <t>Coffee Roasting</t>
  </si>
  <si>
    <t>Direct Fired Roaster (use 302002-24 or -25)</t>
  </si>
  <si>
    <t>Indirect Fired Roaster (use 302002-20 or -21)</t>
  </si>
  <si>
    <t>Stoner/Cooler (use 302002-30)</t>
  </si>
  <si>
    <t>Green Coffee Bean Unloading</t>
  </si>
  <si>
    <t>Screening - Debris Removal from Green Coffee Beans</t>
  </si>
  <si>
    <t>Green Coffee Bean Storage and Handling</t>
  </si>
  <si>
    <t>Decaffeination : Solvent Extraction</t>
  </si>
  <si>
    <t>Decaffeination : Supercritical CO2 Extraction</t>
  </si>
  <si>
    <t>Steam or Hot Air Drying of Decaffeinated Green Coffee Beans</t>
  </si>
  <si>
    <t>Indirect-fired Batch Roaster -Natural Gas (incl combustion emiss)</t>
  </si>
  <si>
    <t>Indirect-fired Continuous Roaster -Natural Gas (incl combustion emiss)</t>
  </si>
  <si>
    <t>Direct-fired Batch Roaster - Natural Gas</t>
  </si>
  <si>
    <t>Direct-fired Continuous Roaster - Natural Gas</t>
  </si>
  <si>
    <t>Cooling of Roasted Coffee Beans</t>
  </si>
  <si>
    <t>De-stoning - Air Classification for Debris Removal</t>
  </si>
  <si>
    <t>Equilibration - Air Drying &amp; Stabilization of Roasted Coffee Beans</t>
  </si>
  <si>
    <t>Instant Coffee Products</t>
  </si>
  <si>
    <t>Spray Drying (Instant Coffee) Ground Coffee after H2O Extraction</t>
  </si>
  <si>
    <t>Freeze Drying (Instant Coffee) Ground Coffee after H2O Extraction</t>
  </si>
  <si>
    <t>Unloading Fan</t>
  </si>
  <si>
    <t>Seed Cotton Cleaning System (use SCCs 3-02-004-20, 21, &amp; 22)</t>
  </si>
  <si>
    <t>Master Trash Fan(incl Stick&amp;Burr Mach/Gin Stand/Extrr Feed/Batt Cond)</t>
  </si>
  <si>
    <t>Miscellaneous (incl Lint Clr/Batt Cond/Trash, Overflo &amp; Mote Fans)</t>
  </si>
  <si>
    <t>Extract Feeder Cleaners</t>
  </si>
  <si>
    <t>Saw Ginning</t>
  </si>
  <si>
    <t>Lint Cleaners</t>
  </si>
  <si>
    <t>Battery Condenser (incl Baling System)</t>
  </si>
  <si>
    <t>Stick and Green Leaf Extracting Cleaner (use SCCs 3-02-004-20, 21,</t>
  </si>
  <si>
    <t>General - Entire Process, Sum of Typical Equip Used</t>
  </si>
  <si>
    <t>Burr Machine Cleaner (use SCCs 3-02-004-20, 21, &amp; 22)</t>
  </si>
  <si>
    <t>Stick Machine Cleaner (use SCCs 3-02-004-20, 21, &amp; 22)</t>
  </si>
  <si>
    <t>Drying (use SCCs 3-02-004-20, 21, &amp; 22)</t>
  </si>
  <si>
    <t>No. 1 Dryer and Cleaner</t>
  </si>
  <si>
    <t>No. 2 Dryer and Cleaner</t>
  </si>
  <si>
    <t>No. 3 Dryer and Cleaner</t>
  </si>
  <si>
    <t>Overflow Fan</t>
  </si>
  <si>
    <t>Cyclone Robber System</t>
  </si>
  <si>
    <t>Mote Fan</t>
  </si>
  <si>
    <t>Mote Trash Fan</t>
  </si>
  <si>
    <t>Feed and Grain Terminal Elevators</t>
  </si>
  <si>
    <t>Shipping/Receiving</t>
  </si>
  <si>
    <t>Terminal Elevators</t>
  </si>
  <si>
    <t>Transfer/Convey</t>
  </si>
  <si>
    <t>Cleaning</t>
  </si>
  <si>
    <t>Unloading (Receiving)</t>
  </si>
  <si>
    <t>Loading (Shipping)</t>
  </si>
  <si>
    <t>Removal from Bins (Tunnel Belt)</t>
  </si>
  <si>
    <t>Elevator Legs (Headhouse)</t>
  </si>
  <si>
    <t>Tripper (Gallery Belt)</t>
  </si>
  <si>
    <t>Country Elevators: General</t>
  </si>
  <si>
    <t>Fumigation Tanks</t>
  </si>
  <si>
    <t>Loading</t>
  </si>
  <si>
    <t>Turning</t>
  </si>
  <si>
    <t>Tripper (Gallery)</t>
  </si>
  <si>
    <t>Batch Dryer</t>
  </si>
  <si>
    <t>Cross-flow Dryer</t>
  </si>
  <si>
    <t>Counter-flow Dryer</t>
  </si>
  <si>
    <t>Grain Drying - Column Dryer</t>
  </si>
  <si>
    <t>Grain Drying - Rack Dryer</t>
  </si>
  <si>
    <t>Headhouse &amp; Internal Handling (legs, belts, distributors, scale, etc.)</t>
  </si>
  <si>
    <t>Fugitive Emissions: Shipping/Receiving</t>
  </si>
  <si>
    <t>Bulk Materials Transport</t>
  </si>
  <si>
    <t>Grain Cleaning - Internal Vibrating</t>
  </si>
  <si>
    <t>Grain Cleaning - Stationary Enclosed</t>
  </si>
  <si>
    <t>Storage Bin Vents</t>
  </si>
  <si>
    <t>Unloading (Receiving) from Trucks (unspecified type)</t>
  </si>
  <si>
    <t>Unloading (Receiving) from Straight Trucks</t>
  </si>
  <si>
    <t>Unloading (Receiving) from Hopper Trucks</t>
  </si>
  <si>
    <t>Unloading (Receiving) from Railcars</t>
  </si>
  <si>
    <t>Unloading (Receiving) from Barges - Unspecified (see -56 and -57)</t>
  </si>
  <si>
    <t>Unloading (Receiving) from Ships</t>
  </si>
  <si>
    <t>Unloading (Receiving) from Barges - Continuous Barge Unloader</t>
  </si>
  <si>
    <t>Unloading (Receiving) from Barges - Marine Leg</t>
  </si>
  <si>
    <t>Loading (Shipping) into Trucks (unspecified type)</t>
  </si>
  <si>
    <t>Loading (Shipping) into Straight Trucks</t>
  </si>
  <si>
    <t>Loading (Shipping) into Hopper Trucks</t>
  </si>
  <si>
    <t>Loading (Shipping) into Railcars</t>
  </si>
  <si>
    <t>Loading (Shipping) into Barges</t>
  </si>
  <si>
    <t>Loading (Shipping) into Ships</t>
  </si>
  <si>
    <t>Feed and Grain Country Elevators</t>
  </si>
  <si>
    <t>Country Elevators</t>
  </si>
  <si>
    <t>Grain Millings</t>
  </si>
  <si>
    <t>Other Grain Mills</t>
  </si>
  <si>
    <t>Barley Cleaning</t>
  </si>
  <si>
    <t>Milo Cleaning</t>
  </si>
  <si>
    <t>Barley Flour Mill</t>
  </si>
  <si>
    <t>Barley: Receiving</t>
  </si>
  <si>
    <t>Barley: Bulk Loading</t>
  </si>
  <si>
    <t>Barley Malting: Grain Receiving</t>
  </si>
  <si>
    <t>Barley Malting: Gas-fired Malt Kiln</t>
  </si>
  <si>
    <t>Milo: Receiving</t>
  </si>
  <si>
    <t>Durum Milling: Grain Receiving</t>
  </si>
  <si>
    <t>Durum Milling: Precleaning/Handling</t>
  </si>
  <si>
    <t>Durum Milling: Cleaning House</t>
  </si>
  <si>
    <t>Durum Milling: Millhouse</t>
  </si>
  <si>
    <t>Rye: Grain Receiving</t>
  </si>
  <si>
    <t>Rye: Precleaning/Handling</t>
  </si>
  <si>
    <t>Rye: Cleaning House</t>
  </si>
  <si>
    <t>Rye: Millhouse</t>
  </si>
  <si>
    <t>Wheat Mills</t>
  </si>
  <si>
    <t>Wheat: Grain Receiving</t>
  </si>
  <si>
    <t>Wheat: Precleaning/Handling</t>
  </si>
  <si>
    <t>Wheat: Cleaning House</t>
  </si>
  <si>
    <t>Wheat: Millhouse</t>
  </si>
  <si>
    <t>Dry Corn Milling: Silo Storage</t>
  </si>
  <si>
    <t>Dry Corn Milling: Grain Receiving</t>
  </si>
  <si>
    <t>Dry Corn Milling: Grain Drying</t>
  </si>
  <si>
    <t>Dry Corn Milling: Precleaning/Handling</t>
  </si>
  <si>
    <t>Dry Corn Milling: Cleaning House</t>
  </si>
  <si>
    <t>Dry Corn Milling: Degerming and Milling</t>
  </si>
  <si>
    <t>Dry Corn Milling: Bulk Loading</t>
  </si>
  <si>
    <t>Dry Corn Milling: Pneumatic Conveyor</t>
  </si>
  <si>
    <t>Dry Corn Milling: Grinding</t>
  </si>
  <si>
    <t>Wet Corn Milling: Grain Receiving</t>
  </si>
  <si>
    <t>Wet Corn Milling: Grain Handling</t>
  </si>
  <si>
    <t>Wet Corn Milling: Grain Cleaning</t>
  </si>
  <si>
    <t>Wet Corn Milling: Dryers</t>
  </si>
  <si>
    <t>Wet Corn Milling: Bulk Loading</t>
  </si>
  <si>
    <t>Wet Corn Milling: Milling</t>
  </si>
  <si>
    <t>Dry Corn Milling: Mixing Tank</t>
  </si>
  <si>
    <t>Dry Corn Milling: Extruder</t>
  </si>
  <si>
    <t>Dry Corn Milling: Kettle Cooker</t>
  </si>
  <si>
    <t>Oat: General</t>
  </si>
  <si>
    <t>Steeping: Grain Conditioning in Tanks Containing Dilute Sulfurous Acid</t>
  </si>
  <si>
    <t>Evaporators: Concentrate Steepwater to 30-55 % Solids by Evaporation</t>
  </si>
  <si>
    <t>Gluten Feed Drying: Direct-fired Dryer - Produces Corn Gluten Feed</t>
  </si>
  <si>
    <t>Gluten Feed Drying: Indirect-fired Dryer - Produces Corn Gluten Feed</t>
  </si>
  <si>
    <t>Degerminating Mills: Separates Germ from Starch and Gluten</t>
  </si>
  <si>
    <t>Germ Drying: Drying Germ from Degerminating Mills</t>
  </si>
  <si>
    <t>Fiber Drying: Drying Corn Hulls after Separation from Starch &amp; Gluten</t>
  </si>
  <si>
    <t>Gluten Drying: Direct-fired Dryer - Produces Corn Gluten Meal</t>
  </si>
  <si>
    <t>Gluten Drying: Indirect-fired Dryer - Produces Corn Gluten Meal</t>
  </si>
  <si>
    <t>Dextrose Drying</t>
  </si>
  <si>
    <t>Rice: Grain Receiving</t>
  </si>
  <si>
    <t>Rice: Precleaning/Handling</t>
  </si>
  <si>
    <t>Rice: Drying</t>
  </si>
  <si>
    <t>Rice: Cleaning/Millhouse</t>
  </si>
  <si>
    <t>Rice: Paddy Cleaning</t>
  </si>
  <si>
    <t>Rice: Mill House</t>
  </si>
  <si>
    <t>Rice: Aspirator</t>
  </si>
  <si>
    <t>Soybean: Grain Receiving</t>
  </si>
  <si>
    <t>Soybean: Grain Handling</t>
  </si>
  <si>
    <t>Soybean Mills</t>
  </si>
  <si>
    <t>Soybean: Grain Cleaning</t>
  </si>
  <si>
    <t>Soybean: Drying</t>
  </si>
  <si>
    <t>Soybean: Cracking and Dehulling</t>
  </si>
  <si>
    <t>Soybean: Hull Grinding</t>
  </si>
  <si>
    <t>Soybean: Bean Conditioning</t>
  </si>
  <si>
    <t>Soybean: Flaking</t>
  </si>
  <si>
    <t>Soybean: Meal Dryer</t>
  </si>
  <si>
    <t>Soybean: Meal Cooler</t>
  </si>
  <si>
    <t>Soybean: Bulk Loading</t>
  </si>
  <si>
    <t>Soybean: White Flake Cooler</t>
  </si>
  <si>
    <t>Soybean: Meal Grinder/Sizing</t>
  </si>
  <si>
    <t>See Comment</t>
  </si>
  <si>
    <t>Feed Manufacture</t>
  </si>
  <si>
    <t>Grain Receiving</t>
  </si>
  <si>
    <t>Shipping</t>
  </si>
  <si>
    <t>Handling</t>
  </si>
  <si>
    <t>Pellet Coolers</t>
  </si>
  <si>
    <t>Grain Cleaning</t>
  </si>
  <si>
    <t>Milling</t>
  </si>
  <si>
    <t>Mixing/Blending</t>
  </si>
  <si>
    <t>Scalping</t>
  </si>
  <si>
    <t>Bulk Loadout</t>
  </si>
  <si>
    <t>Shaking</t>
  </si>
  <si>
    <t>Pellet Cooler</t>
  </si>
  <si>
    <t>Grain Milling: Hammermill</t>
  </si>
  <si>
    <t>Grain Milling: Flaker</t>
  </si>
  <si>
    <t>Grain Milling: Grain Cracker</t>
  </si>
  <si>
    <t>Fugitive Emissions: Packing</t>
  </si>
  <si>
    <t>Citrate: Handling/Transferring</t>
  </si>
  <si>
    <t>Citrate: Grinding</t>
  </si>
  <si>
    <t>Citrate: Drying</t>
  </si>
  <si>
    <t>Citrate: Storage</t>
  </si>
  <si>
    <t>Beer Production</t>
  </si>
  <si>
    <t>Grain Handling (see also 3-02-005-xx)</t>
  </si>
  <si>
    <t>Drying Spent Grains (use SCCs 3-02-009-30 &amp; -31)</t>
  </si>
  <si>
    <t>Brew Kettle (use SCC 3-02-009-07)</t>
  </si>
  <si>
    <t>Aging Tank: Secondary Fermentation</t>
  </si>
  <si>
    <t>Malt Kiln</t>
  </si>
  <si>
    <t>Malt Mill</t>
  </si>
  <si>
    <t>Brew Kettle</t>
  </si>
  <si>
    <t>Aging Tank: Filling</t>
  </si>
  <si>
    <t>Beer Bottling: Storage</t>
  </si>
  <si>
    <t>Milled Malt Hopper</t>
  </si>
  <si>
    <t>Mash Tun</t>
  </si>
  <si>
    <t>Cereal Cooker</t>
  </si>
  <si>
    <t>Lauter Tun or Strainmaster</t>
  </si>
  <si>
    <t>Hot Wort Settling Tank</t>
  </si>
  <si>
    <t>Wort Cooler</t>
  </si>
  <si>
    <t>Trub Vessel</t>
  </si>
  <si>
    <t>Brewers Grain Dryer: Natural Gas-fired</t>
  </si>
  <si>
    <t>Brewers Grain Dryer: Fuel Oil-fired</t>
  </si>
  <si>
    <t>Brewers Grain Dryer: Steam-heated</t>
  </si>
  <si>
    <t>Fermenter Venting: Closed Fermenter</t>
  </si>
  <si>
    <t>Fermenter Venting: Open Fermenter</t>
  </si>
  <si>
    <t>Activated Carbon Regeneration</t>
  </si>
  <si>
    <t>Brewers Yeast Disposal</t>
  </si>
  <si>
    <t>Yeast Propagation</t>
  </si>
  <si>
    <t>Can Filling Line</t>
  </si>
  <si>
    <t>Sterilized Can Filling Line</t>
  </si>
  <si>
    <t>Bottle Filling Line</t>
  </si>
  <si>
    <t>Sterilized Bottle Filling Line</t>
  </si>
  <si>
    <t>Keg Filling Line</t>
  </si>
  <si>
    <t>Bottle Soaker and Cleaner</t>
  </si>
  <si>
    <t>Bottle Crusher</t>
  </si>
  <si>
    <t>Can Crusher with Pneumatic Conveyor</t>
  </si>
  <si>
    <t>Beer Sump</t>
  </si>
  <si>
    <t>Waste Beer Recovery</t>
  </si>
  <si>
    <t>Waste Beer Storage Tanks</t>
  </si>
  <si>
    <t>Ethanol Removal from Waste Beer</t>
  </si>
  <si>
    <t>Ethanol Recovery from Waste Beer</t>
  </si>
  <si>
    <t>Distilled Spirits</t>
  </si>
  <si>
    <t>Grain Handling (see 3-02-006-05)</t>
  </si>
  <si>
    <t>Dryer House Operations</t>
  </si>
  <si>
    <t>Aging (see 3-02-010-17)</t>
  </si>
  <si>
    <t>Whiskey Fermentation: Aging</t>
  </si>
  <si>
    <t>Fermentation Tank (see 3-02-010-14)</t>
  </si>
  <si>
    <t>Malt Milling</t>
  </si>
  <si>
    <t>Malt Drying</t>
  </si>
  <si>
    <t>Whiskey Bottling: Storage (see 3-02-010-18)</t>
  </si>
  <si>
    <t>Whiskey: Grain Mashing</t>
  </si>
  <si>
    <t>Whiskey: Fermentation Tank</t>
  </si>
  <si>
    <t>Whiskey: Distillation</t>
  </si>
  <si>
    <t>Whiskey: Aging - Evaporation Loss</t>
  </si>
  <si>
    <t>Whiskey: Blending/Bottling</t>
  </si>
  <si>
    <t>Wines, Brandy, and Brandy Spirits</t>
  </si>
  <si>
    <t>Grape Crushing/Treatment: White Wines</t>
  </si>
  <si>
    <t>Grape Crushing/Treatment: Red Wine</t>
  </si>
  <si>
    <t>Wine Fermentation - White Wine</t>
  </si>
  <si>
    <t>Wine Fermentation - Red Wine</t>
  </si>
  <si>
    <t>Wine Bottling: Storage</t>
  </si>
  <si>
    <t>Fugitive Emissions: Pomace Screening - Red Wine</t>
  </si>
  <si>
    <t>Fugitive Emissions: Pomace Press - Red Wine</t>
  </si>
  <si>
    <t>Wine Bottling - White Wine</t>
  </si>
  <si>
    <t>Fish Processing</t>
  </si>
  <si>
    <t>Cookers: Fresh Fish Scrap</t>
  </si>
  <si>
    <t>Cookers: Stale Fish Scrap</t>
  </si>
  <si>
    <t>Canning Cookers</t>
  </si>
  <si>
    <t>Steam Tube Dryer</t>
  </si>
  <si>
    <t>Direct Fired Dryer</t>
  </si>
  <si>
    <t>Meat Smokehouses</t>
  </si>
  <si>
    <t>Combined Operations</t>
  </si>
  <si>
    <t>Batch Smokehouses: Smoking Cycle</t>
  </si>
  <si>
    <t>Batch Smokehouses: Cooking Cycle</t>
  </si>
  <si>
    <t>Continuous Smokehouse: Smoke Zone</t>
  </si>
  <si>
    <t>Continuous Smokehouse: Heat Zone</t>
  </si>
  <si>
    <t>Meat Charbroiler</t>
  </si>
  <si>
    <t>Starch Manufacturing</t>
  </si>
  <si>
    <t>Steeping (Acidification)</t>
  </si>
  <si>
    <t>Centrifuging</t>
  </si>
  <si>
    <t>Starch Filtering</t>
  </si>
  <si>
    <t>Starch Storage Bin</t>
  </si>
  <si>
    <t>Starch Bulk Loadout</t>
  </si>
  <si>
    <t>Modified Starch Drying: Flash Dryers</t>
  </si>
  <si>
    <t>Modified Starch Drying: Spray Dryers</t>
  </si>
  <si>
    <t>Unmodified Starch Drying: Flash Dryers</t>
  </si>
  <si>
    <t>Unmodified Starch Drying: Spray Dryers</t>
  </si>
  <si>
    <t>Fugitive Emissions: Starch Packaging</t>
  </si>
  <si>
    <t>Sugar Cane Refining</t>
  </si>
  <si>
    <t>Evaporators</t>
  </si>
  <si>
    <t>Vacuum Pans</t>
  </si>
  <si>
    <t>Cane Sugar Dryer</t>
  </si>
  <si>
    <t>Bulk Sugar Storage</t>
  </si>
  <si>
    <t>Bulk Sugar Loadout</t>
  </si>
  <si>
    <t>Clarification (Phosphatation)</t>
  </si>
  <si>
    <t>Clarification (Carbonation)</t>
  </si>
  <si>
    <t>Adsorbent Regeneration</t>
  </si>
  <si>
    <t>Adsorbent Conveyor Transfer</t>
  </si>
  <si>
    <t>Sugar Dryer</t>
  </si>
  <si>
    <t>Sugar Cooler</t>
  </si>
  <si>
    <t>Sugar Granulator (Dryer &amp; Cooler)</t>
  </si>
  <si>
    <t>Sugar Storage and Packaging</t>
  </si>
  <si>
    <t>Sugar Beet Processing</t>
  </si>
  <si>
    <t>Pulp Dryer : Coal-fired</t>
  </si>
  <si>
    <t>Pulp Dryer : Oil-fired</t>
  </si>
  <si>
    <t>Pulp Dryer : Natural Gas-fired</t>
  </si>
  <si>
    <t>Dried Pulp Pelletizer</t>
  </si>
  <si>
    <t>Dried Pulp Pellet Cooler</t>
  </si>
  <si>
    <t>First Carbonation Tank</t>
  </si>
  <si>
    <t>Second Carbonation Tank</t>
  </si>
  <si>
    <t>Sulfur Stove Contacting Tower</t>
  </si>
  <si>
    <t>First Effect Evaporator Vent</t>
  </si>
  <si>
    <t>Sugar Conveying and Sacking</t>
  </si>
  <si>
    <t>Lime Crusher</t>
  </si>
  <si>
    <t>Lime Kiln : Coal-fired</t>
  </si>
  <si>
    <t>Lime Kiln : Natural Gas-fired</t>
  </si>
  <si>
    <t>Lime Slaker</t>
  </si>
  <si>
    <t>Peanut Processing</t>
  </si>
  <si>
    <t>Loading/Unloading</t>
  </si>
  <si>
    <t>Shelling</t>
  </si>
  <si>
    <t>Unloading of Almonds to Receiving Pit</t>
  </si>
  <si>
    <t>Precleaning of Orchard Debris from Almonds</t>
  </si>
  <si>
    <t>Hull Removal and Separation from In-shell Almonds</t>
  </si>
  <si>
    <t>Hulling and Shelling of Almonds (Huller/Sheller)</t>
  </si>
  <si>
    <t>Classifier Screen Deck to Remove Shell from Meats</t>
  </si>
  <si>
    <t>Air Leg to Separate Shells from Meats</t>
  </si>
  <si>
    <t>Almond Roaster: Direct-fired Rotating Drum</t>
  </si>
  <si>
    <t>Candy Manufacturing</t>
  </si>
  <si>
    <t>Vegetable Oil Processing</t>
  </si>
  <si>
    <t>Corn Oil: General</t>
  </si>
  <si>
    <t>Vegetable Oil Mfg</t>
  </si>
  <si>
    <t>Cottonseed Oil: General</t>
  </si>
  <si>
    <t>Soybean Oil: General</t>
  </si>
  <si>
    <t>Peanut Oil: General</t>
  </si>
  <si>
    <t>Oil Extraction</t>
  </si>
  <si>
    <t>Meal Preparation</t>
  </si>
  <si>
    <t>Oil Refining</t>
  </si>
  <si>
    <t>Solvent Storage (Use 4-07-016-15 &amp; -16 or 4-07-176-03 &amp; -04)</t>
  </si>
  <si>
    <t>Solvent Work Tank</t>
  </si>
  <si>
    <t>Aspiration Exhaust Vent: Startup and Shutdown</t>
  </si>
  <si>
    <t>Oil Extraction Rotary Cell Extractor</t>
  </si>
  <si>
    <t>Oil Extraction Vertically Arranged Basket Type Extractor</t>
  </si>
  <si>
    <t>Oil Extraction Continuous, Shallowbed, Rectangular Loop, No Baskets</t>
  </si>
  <si>
    <t>Meal Preparation: Desolventizer/Toaster</t>
  </si>
  <si>
    <t>Meal Preparation: Dryer</t>
  </si>
  <si>
    <t>Meal Preparation: Cooler</t>
  </si>
  <si>
    <t>Meal Preparation: Pneumatic Conveyor</t>
  </si>
  <si>
    <t>Meal Preparation: Screening and Grinding</t>
  </si>
  <si>
    <t>Meal Storage Tanks</t>
  </si>
  <si>
    <t>Oil Refining: Miscellaneous Holding Tank</t>
  </si>
  <si>
    <t>Oil Refining: Evaporator(s)</t>
  </si>
  <si>
    <t>Oil Refining: Oil Stripping Column</t>
  </si>
  <si>
    <t>Crude Oil Storage Tanks</t>
  </si>
  <si>
    <t>Solvent/Water Separator</t>
  </si>
  <si>
    <t>Wastewater Evaporator</t>
  </si>
  <si>
    <t>Soybean Oil Production: Complete Process-Solvent Loss(Plant-specific)</t>
  </si>
  <si>
    <t>Soybean Oil Production: Complete Process-Solvent Loss (average)</t>
  </si>
  <si>
    <t>Beef Cattle Feedlots</t>
  </si>
  <si>
    <t>Swine Feedlots</t>
  </si>
  <si>
    <t>Agriculture - Livestock Waste</t>
  </si>
  <si>
    <t>Cattle Management</t>
  </si>
  <si>
    <t>Beef Cattle Feedlots: Feedlots: General</t>
  </si>
  <si>
    <t>Feedlots: General</t>
  </si>
  <si>
    <t>Range Cattle: Enteric, Confinement, Manure Handling, Storage, Land Application</t>
  </si>
  <si>
    <t>Agricultural Livestock</t>
  </si>
  <si>
    <t>Dairy Cattle: Enteric, Confinement, Manure Handling, Storage, Land Application</t>
  </si>
  <si>
    <t>Feedlot Cattle: Enteric, Confinement, Manure Handling, Storage, Land Application</t>
  </si>
  <si>
    <t>Silage pile - AFO: Storage and Handling</t>
  </si>
  <si>
    <t>Silage TMR - AFO: Storage and Handling</t>
  </si>
  <si>
    <t>Non-cattle Livestock Management</t>
  </si>
  <si>
    <t>Eggs and Poultry Production: Manure Handling: Dry</t>
  </si>
  <si>
    <t>Eggs and Poultry Production</t>
  </si>
  <si>
    <t>Manure Handling: Dry</t>
  </si>
  <si>
    <t>Eggs and Poultry Production: Manure Handling: Wet</t>
  </si>
  <si>
    <t>Manure Handling: Wet</t>
  </si>
  <si>
    <t>Broilers: Enteric, Confinement, Manure Handling, Storage, Land Application</t>
  </si>
  <si>
    <t>Layers: Enteric, Confinement, Manure Handling, Storage, Land Application</t>
  </si>
  <si>
    <t>Turkeys: Enteric, Confinement, Manure Handling, Storage, Land Application</t>
  </si>
  <si>
    <t>Swine: Enteric, Confinement, Manure Handling, Storage, Land Application</t>
  </si>
  <si>
    <t>Sheep: Enteric, Confinement, Manure Handling, Storage, Land Application</t>
  </si>
  <si>
    <t>Horses: Enteric, Confinement, Manure Handling, Storage, Land Application</t>
  </si>
  <si>
    <t>Other Livestock: Enteric, Confinement, Manure Handling, Storage, Land Application</t>
  </si>
  <si>
    <t>Cotton Seed Delinting</t>
  </si>
  <si>
    <t>Acid Delinting of Cotton Seeds</t>
  </si>
  <si>
    <t>Seed Products and Processing</t>
  </si>
  <si>
    <t>Seed Handling: General</t>
  </si>
  <si>
    <t>Mushroom Growing</t>
  </si>
  <si>
    <t>Dairy Products</t>
  </si>
  <si>
    <t>Milk: Spray Dryer</t>
  </si>
  <si>
    <t>Whey Dryer</t>
  </si>
  <si>
    <t>Cheese Dryer</t>
  </si>
  <si>
    <t>Export Grain Elevators</t>
  </si>
  <si>
    <t>Bakeries</t>
  </si>
  <si>
    <t>Bread Baking: Sponge-Dough Process</t>
  </si>
  <si>
    <t>Bread Baking: Straight-Dough Process</t>
  </si>
  <si>
    <t>Material Handling and Transferring</t>
  </si>
  <si>
    <t>Flour Storage</t>
  </si>
  <si>
    <t>Cracker and Cookie Baking</t>
  </si>
  <si>
    <t>Tobacco Processing</t>
  </si>
  <si>
    <t>Bakers Yeast Manufacturing - Dry Yeast</t>
  </si>
  <si>
    <t>Intermediate Fermentor (F4 Stage)</t>
  </si>
  <si>
    <t>Stock Fermentor (F5 Stage)</t>
  </si>
  <si>
    <t>Pitch Fermentor (F6 Stage)</t>
  </si>
  <si>
    <t>Trade Fermentor (F7 Stage)</t>
  </si>
  <si>
    <t>Extrusion</t>
  </si>
  <si>
    <t>Drying Chamber</t>
  </si>
  <si>
    <t>Rotolouvre Dryer</t>
  </si>
  <si>
    <t>Airlift Dryer: Batch Process</t>
  </si>
  <si>
    <t>Airlift Dryer: Continuous Process</t>
  </si>
  <si>
    <t>Bakers Yeast Manufacturing - Compressed Yeast</t>
  </si>
  <si>
    <t>Harvesting</t>
  </si>
  <si>
    <t>Harvesting: Centrifuge</t>
  </si>
  <si>
    <t>Harvesting: Plate and Frame Filter Press</t>
  </si>
  <si>
    <t>Harvesting: Rotary Vacuum Filter</t>
  </si>
  <si>
    <t>Harvesting: Mixers</t>
  </si>
  <si>
    <t>Harvesting: Extrusion</t>
  </si>
  <si>
    <t>Harvesting: Cutting</t>
  </si>
  <si>
    <t>Packaging</t>
  </si>
  <si>
    <t>Continuous Deep Fat Fryer: Potato Chips</t>
  </si>
  <si>
    <t>Continuous Deep Fat Fryer: Other Snack Chips</t>
  </si>
  <si>
    <t>Batch Deep Fat Fryer: Potato Chips</t>
  </si>
  <si>
    <t>Gas-fired Toaster: Snack Chips</t>
  </si>
  <si>
    <t>Animal/Poultry Rendering</t>
  </si>
  <si>
    <t>Size Reduction</t>
  </si>
  <si>
    <t>Material Handling</t>
  </si>
  <si>
    <t>Blood Dryer: Natural Gas Direct Fired</t>
  </si>
  <si>
    <t>Blood Dryer: Steam-coil Indirect Heated</t>
  </si>
  <si>
    <t>Carob Kibble</t>
  </si>
  <si>
    <t>Roaster</t>
  </si>
  <si>
    <t>Receiving</t>
  </si>
  <si>
    <t>Cereal</t>
  </si>
  <si>
    <t>Cereal Conveying</t>
  </si>
  <si>
    <t>Cereal Packaging</t>
  </si>
  <si>
    <t>Cereal Coating</t>
  </si>
  <si>
    <t>Vinegar Manufacturing</t>
  </si>
  <si>
    <t>Fermentation: Alcohol</t>
  </si>
  <si>
    <t>Cellulose Food Casing Manufacture</t>
  </si>
  <si>
    <t>Mechanical Pulp Mill Operation</t>
  </si>
  <si>
    <t>Acid Bath System</t>
  </si>
  <si>
    <t>Ethanol Production</t>
  </si>
  <si>
    <t>Distillation</t>
  </si>
  <si>
    <t>Fermentation</t>
  </si>
  <si>
    <t>Stillage Drying (Dry Mill Process)</t>
  </si>
  <si>
    <t>Stillage Drying (Wet Mill Process)</t>
  </si>
  <si>
    <t>DDGS Cooling</t>
  </si>
  <si>
    <t>Natural Gas Combustion from Dryer</t>
  </si>
  <si>
    <t>Natural Gas Combustion from Thermal Oxidizer</t>
  </si>
  <si>
    <t>Denatured Ethanol Storage Standing Loss</t>
  </si>
  <si>
    <t>Denatured Ethanol Storage Working Loss</t>
  </si>
  <si>
    <t>E-85 Denatured Ethanol Storage Standing Loss</t>
  </si>
  <si>
    <t>E-85 Denatured Ethanol Storage Working Loss</t>
  </si>
  <si>
    <t>200 Proof Ethanol Storage Standing Loss</t>
  </si>
  <si>
    <t>200 Proof Ethanol Storage Working Loss</t>
  </si>
  <si>
    <t>190 Proof Ethanol Storage Standing Loss</t>
  </si>
  <si>
    <t>190 Proof Ethanol Storage Working Loss</t>
  </si>
  <si>
    <t>Biomethanator Flaring</t>
  </si>
  <si>
    <t>Vapor Recovery (From Ethanol Loadout) Combustion</t>
  </si>
  <si>
    <t>DDGS Loadout to Trucks</t>
  </si>
  <si>
    <t>DDGS Loadout to Railcars</t>
  </si>
  <si>
    <t>Ethanol Loadout to Truck</t>
  </si>
  <si>
    <t>Ethanol Loadout to Railcar</t>
  </si>
  <si>
    <t>Hauling on Paved/Unpaved Road</t>
  </si>
  <si>
    <t>Biodiesel Production</t>
  </si>
  <si>
    <t>Crude Oil Tank</t>
  </si>
  <si>
    <t>Oil Treatment</t>
  </si>
  <si>
    <t>Biodiesel Process Vents</t>
  </si>
  <si>
    <t>Biodiesel Storage Tanks &amp; Rework Tank</t>
  </si>
  <si>
    <t>Biodiesel Loadout</t>
  </si>
  <si>
    <t>Methanol Tank</t>
  </si>
  <si>
    <t>Catalyst Tank</t>
  </si>
  <si>
    <t>Glycerin Process Vents</t>
  </si>
  <si>
    <t>Glycerin Storage</t>
  </si>
  <si>
    <t>Glycerin Loadout</t>
  </si>
  <si>
    <t>Fatty Acid Process</t>
  </si>
  <si>
    <t>Soapstock Process</t>
  </si>
  <si>
    <t>Mineral Oil Stripper</t>
  </si>
  <si>
    <t>Desolventizer/Toaster</t>
  </si>
  <si>
    <t>Condensate from Condensers</t>
  </si>
  <si>
    <t>Wastewater Separator</t>
  </si>
  <si>
    <t>Specify Point of Generation</t>
  </si>
  <si>
    <t>Distillate Oil (No. 2): Process Heaters</t>
  </si>
  <si>
    <t>Residual Oil: Process Heaters</t>
  </si>
  <si>
    <t>Natural Gas: Process Heaters</t>
  </si>
  <si>
    <t>Liquified Petroleum Gas (LPG): Process Heaters</t>
  </si>
  <si>
    <t>Broiling Food: Natural Gas</t>
  </si>
  <si>
    <t>Other Not Specified</t>
  </si>
  <si>
    <t>Primary Metal Production</t>
  </si>
  <si>
    <t>Bauxite Ore Processing</t>
  </si>
  <si>
    <t>Crushing/Handling</t>
  </si>
  <si>
    <t>Aluminum</t>
  </si>
  <si>
    <t>Drying Oven</t>
  </si>
  <si>
    <t>Fine Ore Storage</t>
  </si>
  <si>
    <t>Loading and Unloading</t>
  </si>
  <si>
    <t>Alumina Electrolytic Reduction</t>
  </si>
  <si>
    <t>Prebake Potline Primary Emissions [See also 303001-13 thru-16]</t>
  </si>
  <si>
    <t>Horizontal Stud Soderberg Potline Primary Emissions</t>
  </si>
  <si>
    <t>Vertical Stud Soderberg One (VSS1) Potline Primary Emissions</t>
  </si>
  <si>
    <t>Materials Handling [See also 30300123 and 30300125]</t>
  </si>
  <si>
    <t>Anode Baking Furnace Primary Emissions</t>
  </si>
  <si>
    <t>Degassing</t>
  </si>
  <si>
    <t>Roof Vents</t>
  </si>
  <si>
    <t>Prebake Potline Secondary Emissions [See also 303001 -19 thru -22]</t>
  </si>
  <si>
    <t>Horizontal Stud Soderberg Potline Secondary Emissions</t>
  </si>
  <si>
    <t>Vertical Stud Soderberg One (VSS1) Potline Secondary Emissions</t>
  </si>
  <si>
    <t>Anode Bake Furnace Secondary Emissions</t>
  </si>
  <si>
    <t>Paste Production Plant Emissions</t>
  </si>
  <si>
    <t>Center-Worked Prebake One (CWPB1) Potline Primary Emissions</t>
  </si>
  <si>
    <t>Center-Worked Prebake Two (CWPB2) Potline Primary Emissions</t>
  </si>
  <si>
    <t>Center-Worked Prebake Three (CWPB3) Potline Primary Emissions</t>
  </si>
  <si>
    <t>Side-Worked Prebake (SWPB) Potline Primary Emissions</t>
  </si>
  <si>
    <t>Vertical Stud Soderberg Two (VSS2) Potline Primary Emissions</t>
  </si>
  <si>
    <t>Vertical Stud Soderberg Two (VSS2) Potline Secondary Emissions</t>
  </si>
  <si>
    <t>Center-Worked Prebake One (CWPB1) Potline Secondary Emissions</t>
  </si>
  <si>
    <t>Center-Worked Prebake Two (CWPB2) Potline Secondary Emissions</t>
  </si>
  <si>
    <t>Center-Worked Prebake Three (CWPB3) Potline Secondary Emissions</t>
  </si>
  <si>
    <t>Side-Worked Prebake (SWPB) Potline Secondary Emissions</t>
  </si>
  <si>
    <t>Pitch Storage, Loading And Unloading Operations</t>
  </si>
  <si>
    <t>Alumina Storage, Loading And Unloading Operations</t>
  </si>
  <si>
    <t>Anode Coke Storage, Loading And Unloading Operations</t>
  </si>
  <si>
    <t>Not otherwise classified</t>
  </si>
  <si>
    <t>Aluminum Hydroxide Calcining</t>
  </si>
  <si>
    <t>Overall Process</t>
  </si>
  <si>
    <t>Metallurgical Coke Manufacturing</t>
  </si>
  <si>
    <t>By-product Process: Oven Charging</t>
  </si>
  <si>
    <t>By-product Process: Oven Pushing</t>
  </si>
  <si>
    <t>By-product Process: Quenching</t>
  </si>
  <si>
    <t>Coal Unloading</t>
  </si>
  <si>
    <t>By-product Coke Manufacturing</t>
  </si>
  <si>
    <t>Oven Underfiring</t>
  </si>
  <si>
    <t>Coal Crushing/Handling</t>
  </si>
  <si>
    <t>By-product Process: Oven/Door Leaks</t>
  </si>
  <si>
    <t>Coal Conveying</t>
  </si>
  <si>
    <t>Coal Crushing</t>
  </si>
  <si>
    <t>Coal Screening</t>
  </si>
  <si>
    <t>Coke Crushing/Screening/Handling</t>
  </si>
  <si>
    <t>Coal Preheater</t>
  </si>
  <si>
    <t>By-product Process: Topside Leaks, Lid Leaks</t>
  </si>
  <si>
    <t>By-product Process: Gas By-product Plant</t>
  </si>
  <si>
    <t>Coal Storage Pile</t>
  </si>
  <si>
    <t>By-product Process: Combustion Stack: Coke Oven Gas (COG)</t>
  </si>
  <si>
    <t>By-product Process: Combustion Stack: Blast Furnace Gas (BFG)</t>
  </si>
  <si>
    <t>By-product Process: By-pass Bleeder Stack/Excess Coke Oven Gas Vent</t>
  </si>
  <si>
    <t>By-product Process: Offtake Leaks</t>
  </si>
  <si>
    <t>By-product Process: Collector Main Leaks</t>
  </si>
  <si>
    <t>By-product Process: Standpipe Emissions</t>
  </si>
  <si>
    <t>By-product Process: Desulfurization</t>
  </si>
  <si>
    <t>By-product Process: General</t>
  </si>
  <si>
    <t>By-product Process: Chemical Plant: Flushing-liquor Circulation Tank</t>
  </si>
  <si>
    <t>By-product Process: Chemical Plant: Excess Ammonia Liquor Tank</t>
  </si>
  <si>
    <t>By-product Process: Chemical Plant: Tar Dehydrator</t>
  </si>
  <si>
    <t>By-product Process: Chemical Plant: Tar Interceding Sump</t>
  </si>
  <si>
    <t>By-product Process: Chemical Plant: Tar Storage</t>
  </si>
  <si>
    <t>By-product Process: Chemical Plant: Light Oil Sump</t>
  </si>
  <si>
    <t>By-product Process: Chemical Plant: Light Oil Decanter/Condenser Vent</t>
  </si>
  <si>
    <t>By-product Process: Chemical Plant: Wash Oil Decanter</t>
  </si>
  <si>
    <t>By-product Process: Chemical Plant: Wash Oil Circulation Tank</t>
  </si>
  <si>
    <t>By-product Process: Chemical Plant: Tar Bottom Final Cooler</t>
  </si>
  <si>
    <t>Naphthalene Processing/Handling</t>
  </si>
  <si>
    <t>By-product Process: Chemical Plant: Other Processes</t>
  </si>
  <si>
    <t>By-product Process: Chemical Plant: Equipment Leaks</t>
  </si>
  <si>
    <t>Heat/No Chemical Recovery Process: Pushing</t>
  </si>
  <si>
    <t>Heat/No Chemical Recovery Process: Quenching</t>
  </si>
  <si>
    <t>Heat/No Chemical Recovery Process: Collector Main Leaks</t>
  </si>
  <si>
    <t>Heat/No Chemical Recovery Process: Standpipe Emissions</t>
  </si>
  <si>
    <t>Heat/No Chemical Recovery Process: Oven Charging</t>
  </si>
  <si>
    <t>Heat/No Chemical Recovery Process: Main Stack</t>
  </si>
  <si>
    <t>Heat/No Chemical Recovery Process: Not Classified</t>
  </si>
  <si>
    <t>Nonrecovery Process: Pushing</t>
  </si>
  <si>
    <t>Nonrecovery Process: Quenching</t>
  </si>
  <si>
    <t>Nonrecovery Process: Collector Main Leaks</t>
  </si>
  <si>
    <t>Nonrecovery Process: Waste Heat Stack</t>
  </si>
  <si>
    <t>Nonrecovery Process: Oven Charging</t>
  </si>
  <si>
    <t>Nonrecovery Process: Standpipe Emissions</t>
  </si>
  <si>
    <t>Nonrecovery Process: Not Classified</t>
  </si>
  <si>
    <t>By-product Process: Not Classified</t>
  </si>
  <si>
    <t>Coke Manufacture: Beehive Process</t>
  </si>
  <si>
    <t>Primary Copper Smelting</t>
  </si>
  <si>
    <t>Multiple Hearth Roaster</t>
  </si>
  <si>
    <t>Copper</t>
  </si>
  <si>
    <t>Reverberatory Smelting Furnace after Roaster</t>
  </si>
  <si>
    <t>Converter (All Configurations)</t>
  </si>
  <si>
    <t>Fire (Furnace) Refining</t>
  </si>
  <si>
    <t>Ore Concentrate Dryer</t>
  </si>
  <si>
    <t>Reverberatory Smelting Furnace w/ Ore Charge w/o Roasting</t>
  </si>
  <si>
    <t>Refined Metal Finishing Operations</t>
  </si>
  <si>
    <t>Fluidized Bed Roaster</t>
  </si>
  <si>
    <t>Electric Smelting Furnace</t>
  </si>
  <si>
    <t>Electrolytic Refining</t>
  </si>
  <si>
    <t>Flash Smelting</t>
  </si>
  <si>
    <t>Roasting: Fugitive Emissions</t>
  </si>
  <si>
    <t>Reverberatory Furnace: Fugitive Emissions</t>
  </si>
  <si>
    <t>Converter: Fugitive Emissions</t>
  </si>
  <si>
    <t>Anode Refining Furnace: Fugitive Emissions</t>
  </si>
  <si>
    <t>Slag Cleaning Furnace: Fugitive Emissions</t>
  </si>
  <si>
    <t>Converter Slag Return: Fugitive Emissions</t>
  </si>
  <si>
    <t>Unpaved Road Traffic: Fugitive Emissions</t>
  </si>
  <si>
    <t>Noranda Reactor</t>
  </si>
  <si>
    <t>Slag Cleaning Furnace</t>
  </si>
  <si>
    <t>Reverberatory Furnace with Converter</t>
  </si>
  <si>
    <t>AFT MHR+RF/FBR+EF</t>
  </si>
  <si>
    <t>Fluid Bed Roaster with Reverberatory Furnace and Converter</t>
  </si>
  <si>
    <t>Dryer with Electric Furnace and Cleaning Furnace and Convertor</t>
  </si>
  <si>
    <t>Dryer with Flash Furnace and Converter</t>
  </si>
  <si>
    <t>Norander Reactor and Converter</t>
  </si>
  <si>
    <t>Multiple Hearth Roaster with Reverberatory Furnace and Converter</t>
  </si>
  <si>
    <t>Fluid Bed Roaster with Electric Furnace and Converter</t>
  </si>
  <si>
    <t>Reverberatory Furnace After Multiple Hearth Roaster</t>
  </si>
  <si>
    <t>Reverberatory Furnace After Fluid Bed Roaster</t>
  </si>
  <si>
    <t>Electric Furnace After Concentrate Dryer</t>
  </si>
  <si>
    <t>Flash Furnace After Concentrate Dryer</t>
  </si>
  <si>
    <t>Electric Furnace After Fluid Bed Roaster</t>
  </si>
  <si>
    <t>Concentrate Dryer Followed by Noranda Reactors and Converter</t>
  </si>
  <si>
    <t>Ferroalloy Production</t>
  </si>
  <si>
    <t>Open Electric Smelting Furnace: 50% FeSi</t>
  </si>
  <si>
    <t>Open Electric Smelting Furnace: 75% FeSi</t>
  </si>
  <si>
    <t>Open Electric Smelting Furnace: 90% FeSi</t>
  </si>
  <si>
    <t>Open Electric Smelting Furnace: Silicon Metal</t>
  </si>
  <si>
    <t>Open Electric Smelting Furnace: Silicomanaganese</t>
  </si>
  <si>
    <t>Open Electric Smelting Furnace: 80% Ferromanganese</t>
  </si>
  <si>
    <t>Open Electric Smelting Furnace: 80% Ferrochromium</t>
  </si>
  <si>
    <t>Raw Material Crushing</t>
  </si>
  <si>
    <t>Ore Screening</t>
  </si>
  <si>
    <t>Ferromanganese: Blast Furnace</t>
  </si>
  <si>
    <t>Ferrosilicon: Blast Furnace</t>
  </si>
  <si>
    <t>Cast House</t>
  </si>
  <si>
    <t>Mix House/Weighing</t>
  </si>
  <si>
    <t>Raw Material Charging</t>
  </si>
  <si>
    <t>Tapping</t>
  </si>
  <si>
    <t>Casting</t>
  </si>
  <si>
    <t>Product Crushing</t>
  </si>
  <si>
    <t>Metal Oxygen Refining Process</t>
  </si>
  <si>
    <t>Ladle Raking</t>
  </si>
  <si>
    <t>Sealed Electric Arc Furnace: Ferromanganese</t>
  </si>
  <si>
    <t>Sealed Electric Arc Furnace: Ferrochromium</t>
  </si>
  <si>
    <t>Sealed Electric Arc Furnace: Ferrochromium Silicon</t>
  </si>
  <si>
    <t>Sealed Furnace: Other Alloys</t>
  </si>
  <si>
    <t>Semi-covered Electric Arc Furnace: Ferromanganese</t>
  </si>
  <si>
    <t>Semi-covered Electric Arc Furnace: Other Alloys</t>
  </si>
  <si>
    <t>Semi-covered Electric Arc Furnace: Ferrochromium</t>
  </si>
  <si>
    <t>Semi-covered Electric Arc Furnace: Ferrochromium Silicon</t>
  </si>
  <si>
    <t>Iron Production (See 3-03-015 for Integrated Iron &amp; Steel MACT)</t>
  </si>
  <si>
    <t>Ore Charging</t>
  </si>
  <si>
    <t>Agglomerate Charging</t>
  </si>
  <si>
    <t>Loader: Hi-Silt</t>
  </si>
  <si>
    <t>Loader: Low-Silt</t>
  </si>
  <si>
    <t>Slag Crushing and Sizing</t>
  </si>
  <si>
    <t>Slag Removal and Dumping</t>
  </si>
  <si>
    <t>Raw Material Stockpiles, Coke Breeze, Limestone, Ore Fines</t>
  </si>
  <si>
    <t>Raw Material Transfer/Handling</t>
  </si>
  <si>
    <t>Windbox</t>
  </si>
  <si>
    <t>Discharge End</t>
  </si>
  <si>
    <t>Sinter Breaker</t>
  </si>
  <si>
    <t>Hot Screening</t>
  </si>
  <si>
    <t>Cold Screening</t>
  </si>
  <si>
    <t>Sinter Process (Combined Code includes 15,16,17,18)</t>
  </si>
  <si>
    <t>Sinter Conveyor: Transfer Station</t>
  </si>
  <si>
    <t>Unload Ore, Pellets, Limestone, into Blast Furnace</t>
  </si>
  <si>
    <t>Raw Material Stockpile: Ore, Pellets, Limestone, Coke, Sinter</t>
  </si>
  <si>
    <t>Charge Materials: Transfer/Handling</t>
  </si>
  <si>
    <t>Blast Heating Stoves</t>
  </si>
  <si>
    <t>Blast Furnace: Slip</t>
  </si>
  <si>
    <t>Lump Ore Unloading</t>
  </si>
  <si>
    <t>Blast Furnace: Local Evacuation</t>
  </si>
  <si>
    <t>Blast Furnace: Taphole and Trough</t>
  </si>
  <si>
    <t>Unpaved Roads: Light Duty Vehicles</t>
  </si>
  <si>
    <t>Unpaved Roads: Medium Duty Vehicles</t>
  </si>
  <si>
    <t>Unpaved Roads: Heavy Duty Vehicles</t>
  </si>
  <si>
    <t>Paved Roads: All Vehicle Types</t>
  </si>
  <si>
    <t>Flue Dust Unloading</t>
  </si>
  <si>
    <t>Blended Ore Unloading</t>
  </si>
  <si>
    <t>Steel Manufacturing (See 3-03-015 for Integrated Iron &amp; Steel MACT)</t>
  </si>
  <si>
    <t>Open Hearth Furnace: Stack</t>
  </si>
  <si>
    <t>Pickling Line - Continuous</t>
  </si>
  <si>
    <t>Pickling Line - Batch</t>
  </si>
  <si>
    <t>Electric Arc Furnace: Alloy Steel (Stack)</t>
  </si>
  <si>
    <t>Pickling Line - HCl Regeneration Plant</t>
  </si>
  <si>
    <t>Charging: Electric Arc Furnace</t>
  </si>
  <si>
    <t>Tapping: Electric Arc Furnace</t>
  </si>
  <si>
    <t>Electric Arc Furnace: Carbon Steel (Stack)</t>
  </si>
  <si>
    <t>Pickling Line - HCl Storage Vessel</t>
  </si>
  <si>
    <t>Pickling (See also 303009-02,-03,-05, and -09)</t>
  </si>
  <si>
    <t>Soaking Pits</t>
  </si>
  <si>
    <t>Basic Oxygen Furnace: Open Hood-Stack</t>
  </si>
  <si>
    <t>Basic Oxygen Furnace</t>
  </si>
  <si>
    <t>Basic Oxygen Furnace: Closed Hood-Stack</t>
  </si>
  <si>
    <t>Hot Metal (Iron) Transfer to Steelmaking Furnace</t>
  </si>
  <si>
    <t>Charging: BOF</t>
  </si>
  <si>
    <t>Tapping: BOF</t>
  </si>
  <si>
    <t>Charging: Open Hearth</t>
  </si>
  <si>
    <t>Tapping: Open Hearth</t>
  </si>
  <si>
    <t>Hot Metal Desulfurization</t>
  </si>
  <si>
    <t>Teeming (Unleaded Steel)</t>
  </si>
  <si>
    <t>Continuous Casting</t>
  </si>
  <si>
    <t>Steel Furnace Slag Tapping and Dumping</t>
  </si>
  <si>
    <t>Steel Furnace Slag Processing</t>
  </si>
  <si>
    <t>Teeming (Leaded Steel)</t>
  </si>
  <si>
    <t>Electric Induction Furnace</t>
  </si>
  <si>
    <t>Steel Scrap Preheater</t>
  </si>
  <si>
    <t>Argon-oxygen Decarburization</t>
  </si>
  <si>
    <t>Steel Plate Burner/Torch Cutter</t>
  </si>
  <si>
    <t>Q-BOP Melting and Refining</t>
  </si>
  <si>
    <t>Hot Rolling</t>
  </si>
  <si>
    <t>Scarfing</t>
  </si>
  <si>
    <t>Reheat Furnaces</t>
  </si>
  <si>
    <t>Heat Treating Furnaces: Annealing</t>
  </si>
  <si>
    <t>Cold Rolling</t>
  </si>
  <si>
    <t>Coating: Tin, Zinc, etc.</t>
  </si>
  <si>
    <t>Lead Production</t>
  </si>
  <si>
    <t>Sintering: Single Stream</t>
  </si>
  <si>
    <t>Blast Furnace</t>
  </si>
  <si>
    <t>Dross Reverberatory Furnace</t>
  </si>
  <si>
    <t>Ore Crushing</t>
  </si>
  <si>
    <t>Materials Handling</t>
  </si>
  <si>
    <t>Sintering: Dual Stream Charging</t>
  </si>
  <si>
    <t>Sintering: Dual Stream Discharge End</t>
  </si>
  <si>
    <t>Slag Fume Furnace</t>
  </si>
  <si>
    <t>Lead Drossing</t>
  </si>
  <si>
    <t>Raw Material Crushing/Grinding</t>
  </si>
  <si>
    <t>Raw Material Storage Pile</t>
  </si>
  <si>
    <t>Sintering: Charge Mixing</t>
  </si>
  <si>
    <t>Sinter Crushing/Screening</t>
  </si>
  <si>
    <t>Sinter Transfer</t>
  </si>
  <si>
    <t>Sinter Fines Return Handling</t>
  </si>
  <si>
    <t>Blast Furnace Charging</t>
  </si>
  <si>
    <t>Blast Furnace Tapping (Metal and Slag)</t>
  </si>
  <si>
    <t>Blast Furnace Lead Pouring</t>
  </si>
  <si>
    <t>Blast Furnace Slag Pouring</t>
  </si>
  <si>
    <t>Lead Refining/Silver Retort</t>
  </si>
  <si>
    <t>Lead Casting</t>
  </si>
  <si>
    <t>Reverberatory or Kettle Softening</t>
  </si>
  <si>
    <t>Sinter Building Fugitive Emissions</t>
  </si>
  <si>
    <t>Sinter Dump Area</t>
  </si>
  <si>
    <t>Vacuum Distillation</t>
  </si>
  <si>
    <t>Tetrahedrite Ore Dryer</t>
  </si>
  <si>
    <t>Sinter Machine (Weak Gas)</t>
  </si>
  <si>
    <t>Sinter Storage</t>
  </si>
  <si>
    <t>Speiss Pit</t>
  </si>
  <si>
    <t>Refining Kettle</t>
  </si>
  <si>
    <t>Refining Kettle Charging</t>
  </si>
  <si>
    <t>Refining Kettle Tapping</t>
  </si>
  <si>
    <t>Dross Reverberatory Furnace Charging</t>
  </si>
  <si>
    <t>Dross Reverberatory Furnace Tapping</t>
  </si>
  <si>
    <t>Slag Fume Furnace Charging</t>
  </si>
  <si>
    <t>Sinter Machine Charging</t>
  </si>
  <si>
    <t>Hydrometallurgical Process</t>
  </si>
  <si>
    <t>Plant Roadways</t>
  </si>
  <si>
    <t>Molybdenum</t>
  </si>
  <si>
    <t>Mining: General</t>
  </si>
  <si>
    <t>Milling: General</t>
  </si>
  <si>
    <t>Titanium</t>
  </si>
  <si>
    <t>Chlorination</t>
  </si>
  <si>
    <t>Drying Titanium Sand Ore (Cyclone Exit)</t>
  </si>
  <si>
    <t>Gold Processing</t>
  </si>
  <si>
    <t>Fines Crushing</t>
  </si>
  <si>
    <t>Autoclave</t>
  </si>
  <si>
    <t>Cyanide Leaching Process</t>
  </si>
  <si>
    <t>Carbon Kiln</t>
  </si>
  <si>
    <t>Pregnant Solution Tank</t>
  </si>
  <si>
    <t>Electrowinning Cell</t>
  </si>
  <si>
    <t>Mercury Retort</t>
  </si>
  <si>
    <t>Melt Furnace</t>
  </si>
  <si>
    <t>Quenching</t>
  </si>
  <si>
    <t>Roasting</t>
  </si>
  <si>
    <t>Ore Dry Grinding</t>
  </si>
  <si>
    <t>Ore Preheating</t>
  </si>
  <si>
    <t>Non-carbon Concentrate Process (Merrill-Crowe)</t>
  </si>
  <si>
    <t>Barium Ore Processing</t>
  </si>
  <si>
    <t>Reduction Kiln</t>
  </si>
  <si>
    <t>Dryers/Calciners</t>
  </si>
  <si>
    <t>Integrated Iron and Steel Manufacturing</t>
  </si>
  <si>
    <t>Integrated Iron and Steel Foundries</t>
  </si>
  <si>
    <t>Sintering: Raw Materials Handling/Transfer/Storage</t>
  </si>
  <si>
    <t>Sintering: Windbox</t>
  </si>
  <si>
    <t>Sintering: Discharge End</t>
  </si>
  <si>
    <t>Sintering: Cooler</t>
  </si>
  <si>
    <t>Sintering: Cold Screen</t>
  </si>
  <si>
    <t>Sintering: Combined Processes</t>
  </si>
  <si>
    <t>Ladle Metallurgy: Electric Heating</t>
  </si>
  <si>
    <t>Ladle Metallurgy: Non-electric Heating and/or Chemical</t>
  </si>
  <si>
    <t>Blast Furnace: Charging</t>
  </si>
  <si>
    <t>Blast Furnace: Casting/Tapping: Casthouse Roof Monitor</t>
  </si>
  <si>
    <t>Blast Furnace: Casting/Tapping: Local Evacuation</t>
  </si>
  <si>
    <t>Blast Furnace: Taphole and Trough Only</t>
  </si>
  <si>
    <t>Blast Furnace: Raw Materials Handling/Transfer/Storage</t>
  </si>
  <si>
    <t>Hot Metal Transfer, Skimming, Desulfurization: Combined System</t>
  </si>
  <si>
    <t>Hot Metal Transfer</t>
  </si>
  <si>
    <t>Basic Oxygen Furnace (BOF): Melt Shop Roof Monitor</t>
  </si>
  <si>
    <t>Basic Oxygen Furnace (BOF)</t>
  </si>
  <si>
    <t>Basic Oxygen Furnace (BOF): Top Blown Furnace: Secondary, Melt Shop</t>
  </si>
  <si>
    <t>Basic Oxygen Furnace (BOF): Top Blown Furnace: Primary</t>
  </si>
  <si>
    <t>Basic Oxygen Furnace (BOF): Bottom Blown Furnace: Secondary, Melt Shop</t>
  </si>
  <si>
    <t>Basic Oxygen Furnace (BOF), Top Blown: Hot Metal Transfer</t>
  </si>
  <si>
    <t>Basic Oxygen Furnace (BOF), Top Blown: Charging and Tapping</t>
  </si>
  <si>
    <t>Basic Oxygen Furnace (BOF): Open Hood Stack</t>
  </si>
  <si>
    <t>Basic Oxygen Furnace (BOF): Closed Hood Stack</t>
  </si>
  <si>
    <t>Basic Oxygen Furnace (BOF): Charging</t>
  </si>
  <si>
    <t>Basic Oxygen Furnace (BOF): Tapping</t>
  </si>
  <si>
    <t>Basic Oxygen Furnace (BOF), Bottom Blown: Melting and Refining</t>
  </si>
  <si>
    <t>Basic Oxygen Furnace (BOF), Bottom Blown: Charging and Tapping</t>
  </si>
  <si>
    <t>Electric Arc Furnace (EAF): Specialty Steel</t>
  </si>
  <si>
    <t>Electric Arc Furnace (EAF): Specialty Steel: Charging</t>
  </si>
  <si>
    <t>Electric Arc Furnace (EAF): Specialty Steel: Melting and Refining</t>
  </si>
  <si>
    <t>Electric Arc Furnace (EAF): Specialty Steel: Tapping</t>
  </si>
  <si>
    <t>Electric Arc Furnace (EAF): Specialty Steel: Charging, Melting and Refining, Tapping</t>
  </si>
  <si>
    <t>Electric Arc Furnace (EAF): Specialty Steel: Melt Shop Roof Monitor</t>
  </si>
  <si>
    <t>Electric Arc Furnace (EAF): Specialty Steel: Dust Handling Control System</t>
  </si>
  <si>
    <t>Electric Arc Furnace (EAF): Specialty Steel: Dust Handling Fugitive Emissions</t>
  </si>
  <si>
    <t>Electric Arc Furnace (EAF): Carbon Steel: Charging</t>
  </si>
  <si>
    <t>Electric Arc Furnace (EAF): Carbon Steel: Melting and Refining</t>
  </si>
  <si>
    <t>Electric Arc Furnace (EAF): Carbon Steel: Tapping</t>
  </si>
  <si>
    <t>EAF: Slagging</t>
  </si>
  <si>
    <t>Electric Arc Furnace (EAF): Carbon Steel</t>
  </si>
  <si>
    <t>Electric Arc Furnace (EAF): Carbon Steel: Melt Shop Roof Monitor</t>
  </si>
  <si>
    <t>Electric Arc Furnace (EAF): Carbon Steel: Charging, Melting and Refining, Tapping</t>
  </si>
  <si>
    <t>Electric Arc Furnace (EAF): Carbon Steel: Dust Handling Control System</t>
  </si>
  <si>
    <t>Electric Arc Furnace (EAF): Carbon Steel: Dust Handling Fugitive Emissions</t>
  </si>
  <si>
    <t>Open Hearth Furnace: Charging</t>
  </si>
  <si>
    <t>Open Hearth Furnace: Melting and Refining</t>
  </si>
  <si>
    <t>Open Hearth Furnace: Tapping</t>
  </si>
  <si>
    <t>Open Hearth Furnace: Hot Metal Transfer</t>
  </si>
  <si>
    <t>Open Hearth Furnace: Slagging</t>
  </si>
  <si>
    <t>Open Hearth Furnace</t>
  </si>
  <si>
    <t>Argon Oxygen Decarburization: Carbon Steel</t>
  </si>
  <si>
    <t>Argon Oxygen Decarburization: Specialty Steel</t>
  </si>
  <si>
    <t>Teeming: Leaded Steel</t>
  </si>
  <si>
    <t>Teeming: Unleaded Steel</t>
  </si>
  <si>
    <t>Slag Tapping/Dumping</t>
  </si>
  <si>
    <t>Slag Processing</t>
  </si>
  <si>
    <t>Machine Scarfing</t>
  </si>
  <si>
    <t>Manual Scarfing</t>
  </si>
  <si>
    <t>Steel Pickling</t>
  </si>
  <si>
    <t>Pickling: Continuous</t>
  </si>
  <si>
    <t>Pickling: Batch</t>
  </si>
  <si>
    <t>Pickling: HCl Regeneration Plant</t>
  </si>
  <si>
    <t>Miscellaneous Combustion Sources</t>
  </si>
  <si>
    <t>Blast Furnace Stove</t>
  </si>
  <si>
    <t>Miscellaneous Combustion Sources: Boilers</t>
  </si>
  <si>
    <t>Miscellaneous Combustion Sources: Soaking Pits</t>
  </si>
  <si>
    <t>Miscellaneous Combustion Sources: Reheat Furnaces</t>
  </si>
  <si>
    <t>Heat Treating Furnace: Annealing</t>
  </si>
  <si>
    <t>Open Dust Sources</t>
  </si>
  <si>
    <t>Continuous Drop: Conveyor Transfer Station</t>
  </si>
  <si>
    <t>Pile Formation Stacker: Pellet Ore</t>
  </si>
  <si>
    <t>Pile Formation Stacker: Lump Ore</t>
  </si>
  <si>
    <t>Pile Formation Stacker: Coal</t>
  </si>
  <si>
    <t>Batch Drop: Front End Loader Truck: High Silt Slag</t>
  </si>
  <si>
    <t>Batch Drop: Front End Loader Truck: Low Silt Slag</t>
  </si>
  <si>
    <t>Wastewater Treatment System: Cooling Tower</t>
  </si>
  <si>
    <t>Magnesium</t>
  </si>
  <si>
    <t>Magnesium Chloride Storage Bins</t>
  </si>
  <si>
    <t>Spray Dryers</t>
  </si>
  <si>
    <t>Emergency Off Gas System</t>
  </si>
  <si>
    <t>Melt Reactor</t>
  </si>
  <si>
    <t>Chlorine Plant Bypass Scrubber</t>
  </si>
  <si>
    <t>Taconite Iron Ore Processing</t>
  </si>
  <si>
    <t>Primary Crushing</t>
  </si>
  <si>
    <t>Tertiary Crusher</t>
  </si>
  <si>
    <t>Ore Storage</t>
  </si>
  <si>
    <t>Dry Grinding/Milling</t>
  </si>
  <si>
    <t>Bentonite Storage</t>
  </si>
  <si>
    <t>Bentonite Blending</t>
  </si>
  <si>
    <t>Traveling Grate Feed (use 3-03-023-79)</t>
  </si>
  <si>
    <t>Traveling Grate Discharge (use 3-03-023-80)</t>
  </si>
  <si>
    <t>Chip Regrinding</t>
  </si>
  <si>
    <t>Indurating Furnace: Gas Fired (see 3-03-023-51 thru -88)</t>
  </si>
  <si>
    <t>Indurating Furnace: Oil Fired (see 3-03-023-51 thru -88)</t>
  </si>
  <si>
    <t>Indurating Furnace: Coal Fired (see 3-03-023-51 thru -88)</t>
  </si>
  <si>
    <t>Pellet Transfer to Storage</t>
  </si>
  <si>
    <t>Magnetic Separation</t>
  </si>
  <si>
    <t>Non-magnetic Separation</t>
  </si>
  <si>
    <t>Kiln (see 3-03-023-51 thru -88)</t>
  </si>
  <si>
    <t>Conveyors, Transfer, and Loading (see 3-03-023-51 thru -88)</t>
  </si>
  <si>
    <t>Haul Road: Rock</t>
  </si>
  <si>
    <t>Haul Road: Taconite</t>
  </si>
  <si>
    <t>Primary Crusher Return Conveyor Transfer</t>
  </si>
  <si>
    <t>Secondary Crushing Line (includes Feed &amp; Discharge Pts)</t>
  </si>
  <si>
    <t>Secondary Crusher Return Conveyor Transfer</t>
  </si>
  <si>
    <t>Tertiary Crushing Line (includes Feed &amp; Discharge Pts)</t>
  </si>
  <si>
    <t>Tertiary Crushing Line Discharge Conveyor</t>
  </si>
  <si>
    <t>Grinder Feed</t>
  </si>
  <si>
    <t>Classification</t>
  </si>
  <si>
    <t>Secondary Grinding</t>
  </si>
  <si>
    <t>Tailings Basin</t>
  </si>
  <si>
    <t>Conveyor Transfer to Concentrator</t>
  </si>
  <si>
    <t>Concentrate Storage</t>
  </si>
  <si>
    <t>Bentonite Transfer to Blending</t>
  </si>
  <si>
    <t>Green Pellet Screening</t>
  </si>
  <si>
    <t>Hearth Layer Feed to Furnace</t>
  </si>
  <si>
    <t>Grate/Kiln Furnace Feed</t>
  </si>
  <si>
    <t>Grate/Kiln Furnace Discharge</t>
  </si>
  <si>
    <t>Induration: Grate/Kiln, Gas-fired, Acid Pellets</t>
  </si>
  <si>
    <t>Induration: Grate/Kiln, Gas-fired, Flux Pellets</t>
  </si>
  <si>
    <t>Induration: Grate/Kiln, Gas &amp; Oil-fired, Acid Pellets</t>
  </si>
  <si>
    <t>Induration: Grate/Kiln, Gas &amp; Oil-fired, Flux Pellets</t>
  </si>
  <si>
    <t>Induration: Grate/Kiln, Coke-fired, Acid Pellets</t>
  </si>
  <si>
    <t>Induration: Grate/Kiln, Coke-fired, Flux Pellets</t>
  </si>
  <si>
    <t>Induration: Grate/Kiln, Coke &amp; Coal-fired, Acid Pellets</t>
  </si>
  <si>
    <t>Induration: Grate/Kiln, Coke &amp; Coal-fired, Flux Pellets</t>
  </si>
  <si>
    <t>Induration: Grate/Kiln, Coal-fired, Acid Pellets</t>
  </si>
  <si>
    <t>Induration: Grate/Kiln, Coal-fired, Flux Pellets</t>
  </si>
  <si>
    <t>Induration: Grate/Kiln, Coal &amp; Oil-fired, Acid Pellets</t>
  </si>
  <si>
    <t>Induration: Grate/Kiln, Coal &amp; Oil-fired, Flux Pellets</t>
  </si>
  <si>
    <t>Vertical Shaft Furnace Feed</t>
  </si>
  <si>
    <t>Vertical Shaft Furnace Discharge</t>
  </si>
  <si>
    <t>Induration: Vertical Shaft, Gas-fired, Acid Pellets, Top Gas Stack</t>
  </si>
  <si>
    <t>Induration: Vertical Shaft, Gas-fired, Flux Pellets, Top Gas Stack</t>
  </si>
  <si>
    <t>Induration: Vertical Shaft, Gas-fired, Acid Pellets, Bottom Gas Stack</t>
  </si>
  <si>
    <t>Induration: Vertical Shaft, Gas-fired, Flux Pellets, Bottom Gas Stack</t>
  </si>
  <si>
    <t>Straight Grate Furnace Feed</t>
  </si>
  <si>
    <t>Straight Grate Furnace Discharge</t>
  </si>
  <si>
    <t>Induration: Straight Grate, Gas-fired, Acid Pellets</t>
  </si>
  <si>
    <t>Induration: Straight Grate, Gas-fired, Flux Pellets</t>
  </si>
  <si>
    <t>Induration: Straight Grate, Oil-fired, Acid Pellets</t>
  </si>
  <si>
    <t>Induration: Straight Grate, Oil-fired, Flux Pellets</t>
  </si>
  <si>
    <t>Induration: Straight Grate, Coke-fired, Acid Pellets</t>
  </si>
  <si>
    <t>Induration: Straight Grate, Coke-fired, Flux Pellets</t>
  </si>
  <si>
    <t>Induration: Straight Grate, Coke &amp; Gas-fired, Acid Pellets</t>
  </si>
  <si>
    <t>Induration: Straight Grate, Coke &amp; Gas-fired, Flux Pellets</t>
  </si>
  <si>
    <t>Hearth Layer Screen</t>
  </si>
  <si>
    <t>Pellet Screen</t>
  </si>
  <si>
    <t>Pellet Storage Bin Loading</t>
  </si>
  <si>
    <t>Secondary Storage Bin Loading</t>
  </si>
  <si>
    <t>Tertiary Storage Bin Loading</t>
  </si>
  <si>
    <t>Metal Mining (General Processes)</t>
  </si>
  <si>
    <t>Primary Crushing: Low Moisture Ore</t>
  </si>
  <si>
    <t>Secondary Crushing: Low Moisture Ore</t>
  </si>
  <si>
    <t>Tertiary Crushing: Low Moisture Ore</t>
  </si>
  <si>
    <t>Material Handling: Low Moisture Ore</t>
  </si>
  <si>
    <t>Primary Crushing: High Moisture Ore</t>
  </si>
  <si>
    <t>Secondary Crushing: High Moisture Ore</t>
  </si>
  <si>
    <t>Tertiary Crushing: High Moisture Ore</t>
  </si>
  <si>
    <t>Material Handling: High Moisture Ore</t>
  </si>
  <si>
    <t>Dry Grinding with Air Conveying</t>
  </si>
  <si>
    <t>Dry Grinding without Air Conveying</t>
  </si>
  <si>
    <t>Ore Drying</t>
  </si>
  <si>
    <t>Zinc Production</t>
  </si>
  <si>
    <t>Zinc</t>
  </si>
  <si>
    <t>Sinter Strand</t>
  </si>
  <si>
    <t>Vertical Retort/Electrothermal Furnace</t>
  </si>
  <si>
    <t>Electrolytic Processor</t>
  </si>
  <si>
    <t>Flash Roaster</t>
  </si>
  <si>
    <t>Fluid Bed Roaster</t>
  </si>
  <si>
    <t>Raw Material Handling and Transfer</t>
  </si>
  <si>
    <t>Sinter Breaking and Cooling</t>
  </si>
  <si>
    <t>Zinc Casting</t>
  </si>
  <si>
    <t>Suspension Roaster</t>
  </si>
  <si>
    <t>Crushing/Screening</t>
  </si>
  <si>
    <t>Zinc Melting</t>
  </si>
  <si>
    <t>Alloying</t>
  </si>
  <si>
    <t>Sinter Plant Wind Box</t>
  </si>
  <si>
    <t>Sinter Plant Discharge and Screens</t>
  </si>
  <si>
    <t>Retort Furnace</t>
  </si>
  <si>
    <t>Flue Dust Handling</t>
  </si>
  <si>
    <t>Dross Handling</t>
  </si>
  <si>
    <t>Sinter Plant, Wind Box: Fugitive Emissions</t>
  </si>
  <si>
    <t>Sinter Plant, Discharge Screens: Fugitive Emissions</t>
  </si>
  <si>
    <t>Retort Building: Fugitive Emissions</t>
  </si>
  <si>
    <t>Casting: Fugitive Emissions</t>
  </si>
  <si>
    <t>Electric Retort</t>
  </si>
  <si>
    <t>Leadbearing Ore Crushing and Grinding</t>
  </si>
  <si>
    <t>Lead Ore w/ 5.1% Lead Content</t>
  </si>
  <si>
    <t>Zinc Ore w/ 0.2% Lead Content</t>
  </si>
  <si>
    <t>Copper Ore w/ 0.2% Lead Content</t>
  </si>
  <si>
    <t>Lead-Zinc Ore w/ 2% Lead Content</t>
  </si>
  <si>
    <t>Copper-Lead Ore w/ 2% Lead Content</t>
  </si>
  <si>
    <t>Copper-Zinc Ore w/ 0.2% Lead Content</t>
  </si>
  <si>
    <t>Copper-Lead-Zinc w/ 2% Lead Content</t>
  </si>
  <si>
    <t>Alumina Processing - Bayer Process</t>
  </si>
  <si>
    <t>Bayer Process</t>
  </si>
  <si>
    <t>Ore Crushing/Grinding</t>
  </si>
  <si>
    <t>Mixer</t>
  </si>
  <si>
    <t>Digester</t>
  </si>
  <si>
    <t>Filter/Wash</t>
  </si>
  <si>
    <t>Hydrolization/Cooling</t>
  </si>
  <si>
    <t>Precipitate Filtering/Washing</t>
  </si>
  <si>
    <t>Calcination/Heating</t>
  </si>
  <si>
    <t>Cooling of Alumina</t>
  </si>
  <si>
    <t>Process Gas: Process Heaters</t>
  </si>
  <si>
    <t>Distillate Oil (No. 2): Incinerators</t>
  </si>
  <si>
    <t>Residual Oil: Incinerators</t>
  </si>
  <si>
    <t>Natural Gas: Incinerators</t>
  </si>
  <si>
    <t>Process Gas: Incinerators</t>
  </si>
  <si>
    <t>Distillate Oil (No. 2): Flares</t>
  </si>
  <si>
    <t>Residual Oil: Flares</t>
  </si>
  <si>
    <t>Process Gas: Flares</t>
  </si>
  <si>
    <t>Secondary Metal Production</t>
  </si>
  <si>
    <t>Sweat Furnace</t>
  </si>
  <si>
    <t>Smelting Furnace/Crucible</t>
  </si>
  <si>
    <t>Smelting Furnace/Reverberatory</t>
  </si>
  <si>
    <t>Fluxing: Chlorination (Chlorine Demagging)</t>
  </si>
  <si>
    <t>Fluxing: Fluoridation (Fluorine Demagging)</t>
  </si>
  <si>
    <t>Fluxing: Degassing</t>
  </si>
  <si>
    <t>Dross Furnace</t>
  </si>
  <si>
    <t>Preprocessing: Scrap Shredding/Crushing/Screening</t>
  </si>
  <si>
    <t>Burning/Drying</t>
  </si>
  <si>
    <t>Foil Rolling</t>
  </si>
  <si>
    <t>Foil Converting</t>
  </si>
  <si>
    <t>Annealing Furnace</t>
  </si>
  <si>
    <t>Slab Furnace</t>
  </si>
  <si>
    <t>Pouring/Casting</t>
  </si>
  <si>
    <t>Preprocessing: Sweat Furnace: Grate</t>
  </si>
  <si>
    <t>Preprocessing: Dry Milling Dross</t>
  </si>
  <si>
    <t>Preprocessing: Wet Milling Dross</t>
  </si>
  <si>
    <t>Preprocessing: Leaching</t>
  </si>
  <si>
    <t>Can Manufacture</t>
  </si>
  <si>
    <t>Preprocessing: Roasting</t>
  </si>
  <si>
    <t>Demagging</t>
  </si>
  <si>
    <t>Furnace Charging</t>
  </si>
  <si>
    <t>Furnace Tapping</t>
  </si>
  <si>
    <t>Preprocessing: Thermal Chip Dryer</t>
  </si>
  <si>
    <t>Preprocessing: Scrap Dryer/Delacquering/Decoating Kiln</t>
  </si>
  <si>
    <t>Rotary Dross Cooler</t>
  </si>
  <si>
    <t>Group 1 Furnace: Clean Charge Only</t>
  </si>
  <si>
    <t>Group 1 Furnace: Other than Clean Charge</t>
  </si>
  <si>
    <t>Rolling/Drawing/Extruding</t>
  </si>
  <si>
    <t>Scrap Dryer (Rotary)</t>
  </si>
  <si>
    <t>Wire Burning: Incinerator</t>
  </si>
  <si>
    <t>Sweating Furnace</t>
  </si>
  <si>
    <t>Charge with Scrap Copper: Cupolas</t>
  </si>
  <si>
    <t>Charge with Insulated Copper Wire: Cupolas</t>
  </si>
  <si>
    <t>Charge with Scrap Copper And Brass: Cupolas</t>
  </si>
  <si>
    <t>Charge with Scrap Iron: Cupolas</t>
  </si>
  <si>
    <t>Charge with Copper: Reverberatory Furnace</t>
  </si>
  <si>
    <t>Charge with Brass and Bronze: Reverberatory Furnace</t>
  </si>
  <si>
    <t>Charge with Copper: Rotary Furnace</t>
  </si>
  <si>
    <t>Charge with Brass and Bronze: Rotary Furnace</t>
  </si>
  <si>
    <t>Charge with Copper: Crucible and Pot Furnace</t>
  </si>
  <si>
    <t>Charge with Brass and Bronze: Crucible and Pot Furnace</t>
  </si>
  <si>
    <t>Charge with Copper: Electric Arc Furnace</t>
  </si>
  <si>
    <t>Charge with Brass and Bronze: Electric Arc Furnace</t>
  </si>
  <si>
    <t>Charge with Copper: Electric Induction</t>
  </si>
  <si>
    <t>Charge with Brass and Bronze: Electric Induction</t>
  </si>
  <si>
    <t>Scrap Metal Pretreatment</t>
  </si>
  <si>
    <t>Scrap Dryer</t>
  </si>
  <si>
    <t>Wire Incinerator</t>
  </si>
  <si>
    <t>Cupola Furnace</t>
  </si>
  <si>
    <t>Reverberatory Furnace</t>
  </si>
  <si>
    <t>Rotary Furnace</t>
  </si>
  <si>
    <t>Crucible Furnace</t>
  </si>
  <si>
    <t>Casting Operations</t>
  </si>
  <si>
    <t>Charge with Copper: Holding Furnace</t>
  </si>
  <si>
    <t>Charge with Other Alloy (7%): Reverberatory Furnace</t>
  </si>
  <si>
    <t>Charge with High Lead Alloy (58%): Reverberatory Furnace</t>
  </si>
  <si>
    <t>Charge with Red/Yellow Brass: Reverberatory Furnace</t>
  </si>
  <si>
    <t>Charge with Copper: Converter</t>
  </si>
  <si>
    <t>Charge with Brass and Bronze: Converter</t>
  </si>
  <si>
    <t>Grey Iron Foundries</t>
  </si>
  <si>
    <t>Cupola</t>
  </si>
  <si>
    <t>Secondary</t>
  </si>
  <si>
    <t>Electric Arc Furnace</t>
  </si>
  <si>
    <t>Annealing Operation</t>
  </si>
  <si>
    <t>Inoculation</t>
  </si>
  <si>
    <t>Scrap Metal Preheating</t>
  </si>
  <si>
    <t>Charge Handling</t>
  </si>
  <si>
    <t>Pouring Ladle</t>
  </si>
  <si>
    <t>Pouring, Cooling</t>
  </si>
  <si>
    <t>Core Making, Baking</t>
  </si>
  <si>
    <t>Magnesium Treatment</t>
  </si>
  <si>
    <t>Refining</t>
  </si>
  <si>
    <t>Castings Cooling</t>
  </si>
  <si>
    <t>Miscellaneous Casting-Fabricating</t>
  </si>
  <si>
    <t>Casting Shakeout</t>
  </si>
  <si>
    <t>Casting Knock Out</t>
  </si>
  <si>
    <t>Shakeout Machine</t>
  </si>
  <si>
    <t>Grinding/Cleaning</t>
  </si>
  <si>
    <t>Casting Cleaning/Tumblers</t>
  </si>
  <si>
    <t>Casting Cleaning/Chippers</t>
  </si>
  <si>
    <t>Sand Grinding/Handling</t>
  </si>
  <si>
    <t>Core Ovens</t>
  </si>
  <si>
    <t>Sand Dryer</t>
  </si>
  <si>
    <t>Sand Silo</t>
  </si>
  <si>
    <t>Conveyors/Elevators</t>
  </si>
  <si>
    <t>Sand Screens</t>
  </si>
  <si>
    <t>Castings Finishing</t>
  </si>
  <si>
    <t>Shell Core Machine</t>
  </si>
  <si>
    <t>Core Machines/Other</t>
  </si>
  <si>
    <t>Refining Kettle: Pot Furnace</t>
  </si>
  <si>
    <t>Smelting Furnace: Reverberatory</t>
  </si>
  <si>
    <t>Smelting Furnace: Blast</t>
  </si>
  <si>
    <t>Sweating Furnace: Rotary</t>
  </si>
  <si>
    <t>Reverberatory Sweating Furnace</t>
  </si>
  <si>
    <t>Refining Kettle: Pot Furnace Heater: Distillate Oil</t>
  </si>
  <si>
    <t>Refining Kettle: Pot Furnace Heater: Natural Gas</t>
  </si>
  <si>
    <t>Refining: Barton Process Reactor (Oxidation Kettle)</t>
  </si>
  <si>
    <t>Battery Breaking</t>
  </si>
  <si>
    <t>Scrap Crushing</t>
  </si>
  <si>
    <t>Sweating Furnace: Fugitive Emissions</t>
  </si>
  <si>
    <t>Smelting Furnace: Fugitive Emissions</t>
  </si>
  <si>
    <t>Refining Kettle: Fugitive Emissions</t>
  </si>
  <si>
    <t>Agglomeration Furnace</t>
  </si>
  <si>
    <t>Furnace Tapping: Lead/Slag</t>
  </si>
  <si>
    <t>Smelting Furnace: Electric</t>
  </si>
  <si>
    <t>Raw Material Transfer/Conveying</t>
  </si>
  <si>
    <t>Slag Breaking</t>
  </si>
  <si>
    <t>Size Separation</t>
  </si>
  <si>
    <t>Smelting Furnace: Rotary</t>
  </si>
  <si>
    <t>Dryer: Fugitive Emissions</t>
  </si>
  <si>
    <t>Agglomeration Furnace: Fugitive Emissions</t>
  </si>
  <si>
    <t>Lead Battery Manufacture</t>
  </si>
  <si>
    <t>Casting Furnace</t>
  </si>
  <si>
    <t>Paste Mixer</t>
  </si>
  <si>
    <t>Three Process Operation</t>
  </si>
  <si>
    <t>Grid Casting</t>
  </si>
  <si>
    <t>Paste Mixing</t>
  </si>
  <si>
    <t>Lead Oxide Mill (Baghouse Outlet)</t>
  </si>
  <si>
    <t>Lead Reclaiming Furnace</t>
  </si>
  <si>
    <t>Small Parts Casting</t>
  </si>
  <si>
    <t>Formation</t>
  </si>
  <si>
    <t>Barton Process: Oxidation Kettle</t>
  </si>
  <si>
    <t>Grid Cast/Paste Mix: Combined Operation</t>
  </si>
  <si>
    <t>Paste Mix/Lead Charge: Combined Operation</t>
  </si>
  <si>
    <t>Wash and Paint</t>
  </si>
  <si>
    <t>Pot Furnace</t>
  </si>
  <si>
    <t>Dow Seawater Process</t>
  </si>
  <si>
    <t>Dow Seawater Process: Neutralization Tank</t>
  </si>
  <si>
    <t>Dow Seawater Process: HCl Absorbers</t>
  </si>
  <si>
    <t>Dow Seawater Process: Evaporator</t>
  </si>
  <si>
    <t>Dow Seawater Process: Filtering/Concentration</t>
  </si>
  <si>
    <t>Dow Seawater Process: Shelf Dryer</t>
  </si>
  <si>
    <t>Dow Seawater Process: Rotary Dryer</t>
  </si>
  <si>
    <t>Dow Seawater Process: Prilling</t>
  </si>
  <si>
    <t>Dow Seawater Process: Granule Storage Tanks</t>
  </si>
  <si>
    <t>Dow Seawater Process: Electrolysis</t>
  </si>
  <si>
    <t>Dow Seawater Process: Regenerative Furnaces</t>
  </si>
  <si>
    <t>Natural Lead Industrial (NLI) Brine Process</t>
  </si>
  <si>
    <t>NLI Brine Process: MgCl2 Melt/Purification</t>
  </si>
  <si>
    <t>NLI Brine Process: 2nd Vessel, Further Purification</t>
  </si>
  <si>
    <t>NLI Brine Process: Electrolysis</t>
  </si>
  <si>
    <t>American Magnesium Process</t>
  </si>
  <si>
    <t>American Magnesium Process: Purification II</t>
  </si>
  <si>
    <t>American Magnesium Process: Electrolysis</t>
  </si>
  <si>
    <t>American Magnesium Process: Chlorine Recovery</t>
  </si>
  <si>
    <t>Steel Foundries</t>
  </si>
  <si>
    <t>Open Hearth Furnace with Oxygen Lance</t>
  </si>
  <si>
    <t>Heat Treating Furnace</t>
  </si>
  <si>
    <t>Finishing</t>
  </si>
  <si>
    <t>Muller</t>
  </si>
  <si>
    <t>Electric Arc Furnace: Baghouse</t>
  </si>
  <si>
    <t>Electric Arc Furnace: Baghouse Dust Handling</t>
  </si>
  <si>
    <t>Conveyors/Elevators: Raw Material</t>
  </si>
  <si>
    <t>Raw Material Silo</t>
  </si>
  <si>
    <t>Scrap Centrifugation</t>
  </si>
  <si>
    <t>Reheating Furnace: Natural Gas</t>
  </si>
  <si>
    <t>Scrap Heating</t>
  </si>
  <si>
    <t>Crucible</t>
  </si>
  <si>
    <t>Pneumatic Converter Furnace</t>
  </si>
  <si>
    <t>Ladle</t>
  </si>
  <si>
    <t>Fugitive Emissions: Furnace</t>
  </si>
  <si>
    <t>Alloy Feeding</t>
  </si>
  <si>
    <t>Billet Cutting</t>
  </si>
  <si>
    <t>Scrap Handling</t>
  </si>
  <si>
    <t>Slag Storage Pile</t>
  </si>
  <si>
    <t>Slag Crushing</t>
  </si>
  <si>
    <t>Limerock Handling</t>
  </si>
  <si>
    <t>Roof Monitors - Hot Metal Transfer</t>
  </si>
  <si>
    <t>Horizontal Muffle Furnace</t>
  </si>
  <si>
    <t>Galvanizing Kettle</t>
  </si>
  <si>
    <t>Calcining Kiln</t>
  </si>
  <si>
    <t>Concentrate Dryer</t>
  </si>
  <si>
    <t>Rotary Sweat Furnace</t>
  </si>
  <si>
    <t>Muffle Sweat Furnace</t>
  </si>
  <si>
    <t>Electric Resistance Sweat Furnace</t>
  </si>
  <si>
    <t>Crushing/Screening of Zinc Residues</t>
  </si>
  <si>
    <t>Kettle-Sweat Furnace: Clean Metallic Scrap</t>
  </si>
  <si>
    <t>Reverberatory Sweat Furnace: Clean Metallic Scrap</t>
  </si>
  <si>
    <t>Kettle-Sweat Furnace: General Metallic Scrap</t>
  </si>
  <si>
    <t>Reverberatory Sweat Furnace: General Metallic Scrap</t>
  </si>
  <si>
    <t>Kettle-Sweat Furnace: Residual Metallic Scrap</t>
  </si>
  <si>
    <t>Reverberatory Sweat Furnace: Residual Metallic Scrap</t>
  </si>
  <si>
    <t>Scrap Melting: Crucible</t>
  </si>
  <si>
    <t>Scrap Melting: Reverberatory Furnace</t>
  </si>
  <si>
    <t>Scrap Melting: Electric Induction Furnace</t>
  </si>
  <si>
    <t>Retort and Muffle Distillation: Pouring</t>
  </si>
  <si>
    <t>Retort and Muffle Distillation: Casting</t>
  </si>
  <si>
    <t>Graphite Rod Distillation</t>
  </si>
  <si>
    <t>Retort Distillation/Oxidation</t>
  </si>
  <si>
    <t>Muffle Distillation/Oxidation</t>
  </si>
  <si>
    <t>Reverberatory Sweating</t>
  </si>
  <si>
    <t>Rotary Sweating</t>
  </si>
  <si>
    <t>Muffle Sweating</t>
  </si>
  <si>
    <t>Kettle (Pot) Sweating</t>
  </si>
  <si>
    <t>Electric Resistance Sweating</t>
  </si>
  <si>
    <t>Sodium Carbonate Leaching</t>
  </si>
  <si>
    <t>Kettle (Pot) Melting Furnace</t>
  </si>
  <si>
    <t>Crucible Melting Furnace</t>
  </si>
  <si>
    <t>Reverberatory Melting Furnace</t>
  </si>
  <si>
    <t>Electric Induction Melting Furnace</t>
  </si>
  <si>
    <t>Alloying Retort Distillation</t>
  </si>
  <si>
    <t>Retort and Muffle Distillation</t>
  </si>
  <si>
    <t>Retort Reduction</t>
  </si>
  <si>
    <t>Malleable Iron</t>
  </si>
  <si>
    <t>Annealing</t>
  </si>
  <si>
    <t>Nickel</t>
  </si>
  <si>
    <t>Flux Furnace</t>
  </si>
  <si>
    <t>Mixing/Blending/Grinding/Screening</t>
  </si>
  <si>
    <t>Heat Treat Furnace</t>
  </si>
  <si>
    <t>Induction Furnace (Inlet Air)</t>
  </si>
  <si>
    <t>Induction Furnace (Under Vacuum)</t>
  </si>
  <si>
    <t>Electric Arc Furnace with Carbon Electrode</t>
  </si>
  <si>
    <t>Finishing: Pickling/Neutralizing</t>
  </si>
  <si>
    <t>Finishing: Grinding</t>
  </si>
  <si>
    <t>Converters</t>
  </si>
  <si>
    <t>Sinter Machine</t>
  </si>
  <si>
    <t>Steel Manufacturing</t>
  </si>
  <si>
    <t>Furnace Electrode Manufacture</t>
  </si>
  <si>
    <t>Calcination</t>
  </si>
  <si>
    <t>Pitch Treating</t>
  </si>
  <si>
    <t>Bake Furnaces</t>
  </si>
  <si>
    <t>Grafitization of Coal by Heating Process</t>
  </si>
  <si>
    <t>Furnace: General</t>
  </si>
  <si>
    <t>Quench Bath</t>
  </si>
  <si>
    <t>Lead Cable Coating</t>
  </si>
  <si>
    <t>Miscellaneous Casting and Fabricating</t>
  </si>
  <si>
    <t>Wax Burnout Oven</t>
  </si>
  <si>
    <t>Miscellaneous Casting Fabricating</t>
  </si>
  <si>
    <t>Metallic Lead Products</t>
  </si>
  <si>
    <t>Ammunition</t>
  </si>
  <si>
    <t>Bearing Metals</t>
  </si>
  <si>
    <t>Other Sources of Lead</t>
  </si>
  <si>
    <t>Distillate Oil (No. 2): Furnaces</t>
  </si>
  <si>
    <t>Residual Oil: Furnaces</t>
  </si>
  <si>
    <t>Natural Gas: Furnaces</t>
  </si>
  <si>
    <t>Process Gas: Furnaces</t>
  </si>
  <si>
    <t>Propane: Furnaces</t>
  </si>
  <si>
    <t>Asphalt Roofing Manufacture</t>
  </si>
  <si>
    <t>Asphalt Blowing: Saturant (Use 3-05-050-10 for MACT)</t>
  </si>
  <si>
    <t>Asphalt Blowing: Coating (Use 3-05-050-10 for MACT)</t>
  </si>
  <si>
    <t>Felt Saturation: Dipping Only</t>
  </si>
  <si>
    <t>Felt Saturation: Dipping/Spraying</t>
  </si>
  <si>
    <t>Shingles and Rolls: Spraying Only</t>
  </si>
  <si>
    <t>Shingles and Rolls: Mineral Dryer</t>
  </si>
  <si>
    <t>Shingles and Rolls: Coating</t>
  </si>
  <si>
    <t>Felt Saturation: Spraying Only</t>
  </si>
  <si>
    <t>Blowing (Use 3-05-050-01 for MACT)</t>
  </si>
  <si>
    <t>Dipping Only</t>
  </si>
  <si>
    <t>Spraying Only</t>
  </si>
  <si>
    <t>Dipping/Spraying</t>
  </si>
  <si>
    <t>Asphaltic Felt: Coating</t>
  </si>
  <si>
    <t>Storage Bins: Steam Drying Drums</t>
  </si>
  <si>
    <t>Shingle Saturation: Dip Saturator, Drying-in Drum, Hot Looper &amp; Coater</t>
  </si>
  <si>
    <t>Shingle Saturation: Dip Saturator, Drying-in Drum and Coater</t>
  </si>
  <si>
    <t>Shingle Saturation: Dip Saturator, Drying-in Drum and Hot Looper</t>
  </si>
  <si>
    <t>Shingle Sation:Spray/Dip Satur,Drying-in Drm,Hot Loopr,Coatr &amp; Str Tk</t>
  </si>
  <si>
    <t>Storage Bins: Ferric Chloride</t>
  </si>
  <si>
    <t>Storage Bins: Mineral Stabilizer</t>
  </si>
  <si>
    <t>Floating Roof Tank: Standing Loss</t>
  </si>
  <si>
    <t>Floating Roof Tank: Working Loss</t>
  </si>
  <si>
    <t>Blown Saturant Storage</t>
  </si>
  <si>
    <t>Blown Coating Storage</t>
  </si>
  <si>
    <t>Coating Mixer</t>
  </si>
  <si>
    <t>Granules Unloading</t>
  </si>
  <si>
    <t>Granules Storage</t>
  </si>
  <si>
    <t>Mineral Dust Unloading</t>
  </si>
  <si>
    <t>Mineral Dust Storage</t>
  </si>
  <si>
    <t>Granules Transport Screw Conveyor and Bucket Elevator</t>
  </si>
  <si>
    <t>Mineral Dust Transport Screw Conveyor and Bucket Elevator</t>
  </si>
  <si>
    <t>Sand Surge Bin</t>
  </si>
  <si>
    <t>Granules Surge Bin</t>
  </si>
  <si>
    <t>Mineral Dust (Filler) and Asphalt Coating Mixer</t>
  </si>
  <si>
    <t>Granules</t>
  </si>
  <si>
    <t>Sand Applicator</t>
  </si>
  <si>
    <t>Finish Floating Looper</t>
  </si>
  <si>
    <t>Asphalt Concrete</t>
  </si>
  <si>
    <t>Rotary Dryer: Conventional Plant (see 3-05-002-50 to -53 for subtypes)</t>
  </si>
  <si>
    <t>Batch Mix Plant: Hot Elevs, Screens, Bins&amp;Mixer (also see -45 thru -47</t>
  </si>
  <si>
    <t>Storage Piles</t>
  </si>
  <si>
    <t>Cold Aggregate Handling</t>
  </si>
  <si>
    <t>Drum Dryer: Drum Mix Plant (see 3-05-002-55 thru -63 for subtypes)</t>
  </si>
  <si>
    <t>Asphalt Heater: Natural Gas</t>
  </si>
  <si>
    <t>Asphalt Heater: Residual Oil</t>
  </si>
  <si>
    <t>Asphalt Heater: Distillate Oil</t>
  </si>
  <si>
    <t>Asphalt Heater: LPG</t>
  </si>
  <si>
    <t>Asphalt Heater: Waste Oil</t>
  </si>
  <si>
    <t>Rotary Dryer Conventional Plant with Cycloneuse (use 3-05-002-01 w/CTL)</t>
  </si>
  <si>
    <t>Heated Asphalt Storage Tanks</t>
  </si>
  <si>
    <t>Storage Silo</t>
  </si>
  <si>
    <t>Truck Load-out</t>
  </si>
  <si>
    <t>In Place Recycling: Propane</t>
  </si>
  <si>
    <t>Cold Aggregate Feed Bins</t>
  </si>
  <si>
    <t>Cold Aggregate Conveyors and Elevators</t>
  </si>
  <si>
    <t>Elevators: Batch Process (also see -45 thru -47 for combos w/scr,bins</t>
  </si>
  <si>
    <t>Elevators: Continuous Process</t>
  </si>
  <si>
    <t>Hot Bins and Screens: Batch Process (also see -45 thru -47 for combos)</t>
  </si>
  <si>
    <t>Hot Bins and Screens: Continuous Process</t>
  </si>
  <si>
    <t>Mixers: Batch Process (also see -45 thru -47 for combos w/scr,bins</t>
  </si>
  <si>
    <t>Mixers: Continuous Mix (outside the drum) Process</t>
  </si>
  <si>
    <t>Mixers: Drum Mix Process (use 3-05-002-005 and subtypes)</t>
  </si>
  <si>
    <t>Batch Mix Plant: Hot Elevators, Screens, Bins, Mixer &amp; NG Rot Dryer</t>
  </si>
  <si>
    <t>Batch Mix Plant: Hot Elevators, Screens, Bins, Mixer&amp; #2 Oil Rot Dryer</t>
  </si>
  <si>
    <t>Batch Mix Plant: Hot Elevs, Scrns, Bins, Mixer&amp; Waste/Drain/#6 Oil Rot</t>
  </si>
  <si>
    <t>Batch Mix Plant: Hot Elevators, Screens, Bins, Mixer &amp; Propane Rot Dryer</t>
  </si>
  <si>
    <t>Conventional Continuous Mix (outside of drum) Plant: Rotary Dryer</t>
  </si>
  <si>
    <t>Batch Mix Plant: Rotary Dryer, Natural Gas-Fired (also see -45)</t>
  </si>
  <si>
    <t>Batch Mix Plant: Rotary Dryer, Oil-Fired (also see -46)</t>
  </si>
  <si>
    <t>Batch Mix Plant: Rotary Dryer, Waste/Drain/# 6 Oil-Fired (also see -47</t>
  </si>
  <si>
    <t>Drum Mix Plant: Rotary Drum Dryer/Mixer, Propane-Fired</t>
  </si>
  <si>
    <t>Drum Mix Plant: Rotary Drum Dryer / Mixer, Natural Gas-Fired</t>
  </si>
  <si>
    <t>Drum Mix Plant: Rotary Drum Dryer / Mixer, Natural Gas, Parallel Flow</t>
  </si>
  <si>
    <t>Drum Mix Plant: Rotary Drum Dryer / Mixer, Natural Gas, Counterflow</t>
  </si>
  <si>
    <t>Drum Mix Plant: Rotary Drum Dryer / Mixer, #2 Oil-Fired</t>
  </si>
  <si>
    <t>Drum Mix Plant: Rotary Drum Dryer / Mixer, #2 Oil-Fired, Parallel Flow</t>
  </si>
  <si>
    <t>Drum Mix Plant: Rotary Drum Dryer / Mixer, #2 Oil-Fired, Counterflow</t>
  </si>
  <si>
    <t>Drum Mix Plant: Rotary Drum Dryer/Mixer, Waste/Drain/#6 Oil-Fired</t>
  </si>
  <si>
    <t>Drum Mix Pl: Rotary Drum Dryer/Mixer, Waste/Drain/#6 Oil, Parallel Flo</t>
  </si>
  <si>
    <t>Drum Mix Pl: Rotary Drum Dryer/Mixer, Waste/Drain/#6 Oil, Counterflow</t>
  </si>
  <si>
    <t>Drum Mix Plant: Rotary Drum Dryer / Mixer, Propane, Parallel Flow</t>
  </si>
  <si>
    <t>Drum Mix Plant: Rotary Drum Dryer / Mixer, Propane, Counterflow</t>
  </si>
  <si>
    <t>Yard Emissions: Emissions from asphalt in truck beds</t>
  </si>
  <si>
    <t>Haul Roads: General</t>
  </si>
  <si>
    <t>Brick and Structural Clay Products Manufacture</t>
  </si>
  <si>
    <t>Raw Material Drying</t>
  </si>
  <si>
    <t>Raw Material Crushing, Grinding, and Screening</t>
  </si>
  <si>
    <t>Pulverizing</t>
  </si>
  <si>
    <t>Calcining</t>
  </si>
  <si>
    <t>Brick Manufacture</t>
  </si>
  <si>
    <t>Blending and Mixing</t>
  </si>
  <si>
    <t>Tunnel Kiln: Sawdust-fired</t>
  </si>
  <si>
    <t>Tunnel Kiln: Gas-fired</t>
  </si>
  <si>
    <t>Tunnel Kiln: Oil-fired</t>
  </si>
  <si>
    <t>Tunnel Kiln: Coal-fired</t>
  </si>
  <si>
    <t>Periodic Kiln: Gas-fired</t>
  </si>
  <si>
    <t>Periodic Kiln: Oil-fired</t>
  </si>
  <si>
    <t>Periodic Kiln: Coal-fired</t>
  </si>
  <si>
    <t>Tunnel Kiln: Wood-fired</t>
  </si>
  <si>
    <t>Transfer and Conveying</t>
  </si>
  <si>
    <t>Tunnel Kiln: Gas-fired: High Sulfur Material</t>
  </si>
  <si>
    <t>Tunnel Kiln: Petroleum Coke-fired</t>
  </si>
  <si>
    <t>Periodic Kiln: Petroleum Coke-fired</t>
  </si>
  <si>
    <t>Periodic Kiln: Dual Fuel-fired</t>
  </si>
  <si>
    <t>Tunnel Kiln: Dual Fuel-fired</t>
  </si>
  <si>
    <t>Other Kiln: Gas-fired</t>
  </si>
  <si>
    <t>Other Kiln: Oil Fired</t>
  </si>
  <si>
    <t>Other Kiln: Coal-Fired</t>
  </si>
  <si>
    <t>Other Kiln: Dual Fuel-fired</t>
  </si>
  <si>
    <t>Extrusion Line</t>
  </si>
  <si>
    <t>Brick Dryer: Heated With Waste Heat From Kiln Cooling Zone</t>
  </si>
  <si>
    <t>Brick Dryer: Heated With Waste Heat And Supplemental Gas Burners</t>
  </si>
  <si>
    <t>Coal Crushing And Storage System</t>
  </si>
  <si>
    <t>Sawdust Dryer</t>
  </si>
  <si>
    <t>Sawdust Dryer: Heated With Exhaust From Sawdust-fired Kiln</t>
  </si>
  <si>
    <t>Firing: Natural Gas-fired Tunnel Kiln Firing Structural Clay Tile</t>
  </si>
  <si>
    <t>Brick Manufacture: Other Not Classified</t>
  </si>
  <si>
    <t>Calcium Carbide</t>
  </si>
  <si>
    <t>Electric Furnace: Hoods and Main Stack</t>
  </si>
  <si>
    <t>Coke Dryer</t>
  </si>
  <si>
    <t>Furnace Room Vents</t>
  </si>
  <si>
    <t>Tap Fume Vents</t>
  </si>
  <si>
    <t>Primary/Secondary Crushing</t>
  </si>
  <si>
    <t>Circular Charging: Conveyor</t>
  </si>
  <si>
    <t>Castable Refractory</t>
  </si>
  <si>
    <t>Fire Clay: Rotary Dryer</t>
  </si>
  <si>
    <t>Raw Material Crushing/Processing</t>
  </si>
  <si>
    <t>Electric Arc Melt Furnace</t>
  </si>
  <si>
    <t>Molding and Shakeout</t>
  </si>
  <si>
    <t>Fire Clay: Rotary Calciner</t>
  </si>
  <si>
    <t>Fire Clay: Tunnel Kiln</t>
  </si>
  <si>
    <t>Chromite-Magnesite Ore: Rotary Dryer</t>
  </si>
  <si>
    <t>Chromite-Magnesite Ore: Tunnel Kiln</t>
  </si>
  <si>
    <t>Cement Manufacturing (Dry Process)</t>
  </si>
  <si>
    <t>Industrial Processes - Cement Manuf</t>
  </si>
  <si>
    <t>Cement Mfg</t>
  </si>
  <si>
    <t>Raw Material Pile</t>
  </si>
  <si>
    <t>Secondary Crushing</t>
  </si>
  <si>
    <t>Raw Material Grinding and Drying</t>
  </si>
  <si>
    <t>Clinker Cooler</t>
  </si>
  <si>
    <t>Clinker Pile</t>
  </si>
  <si>
    <t>Clinker Transfer</t>
  </si>
  <si>
    <t>Clinker Grinding</t>
  </si>
  <si>
    <t>Cement Silo</t>
  </si>
  <si>
    <t>Cement Load Out</t>
  </si>
  <si>
    <t>Predryer</t>
  </si>
  <si>
    <t>Pulverized Coal Kiln Feed Units</t>
  </si>
  <si>
    <t>Preheater Kiln</t>
  </si>
  <si>
    <t>Preheater/Precalciner Kiln</t>
  </si>
  <si>
    <t>Raw Mill Feed Belt</t>
  </si>
  <si>
    <t>Raw Mill Weigh Hopper</t>
  </si>
  <si>
    <t>Raw Mill Air Separator</t>
  </si>
  <si>
    <t>Finish Grinding Mill Feed Belt</t>
  </si>
  <si>
    <t>Finish Grinding Mill Weigh Hopper</t>
  </si>
  <si>
    <t>Finish Grinding Mill Air Separator</t>
  </si>
  <si>
    <t>Bagging System</t>
  </si>
  <si>
    <t>Cement Manufacturing (Wet Process)</t>
  </si>
  <si>
    <t>Pulverized Coal Kiln Feed Unit</t>
  </si>
  <si>
    <t>Ceramic Clay/Tile Manufacture</t>
  </si>
  <si>
    <t>Drying (use SCC 3-05-008-13)</t>
  </si>
  <si>
    <t>Clay Ceramics Manufacture</t>
  </si>
  <si>
    <t>Raw Material Crushing, Grinding, and Milling</t>
  </si>
  <si>
    <t>Screening and Floating</t>
  </si>
  <si>
    <t>Grinding, dry (use SCC 3-05-008-02)</t>
  </si>
  <si>
    <t>Spray Dryer: Natural Gas-fired</t>
  </si>
  <si>
    <t>Infrared (IR) Dryer</t>
  </si>
  <si>
    <t>Glazing and firing kiln (use SCCs 3-05-008-45 &amp; -50)</t>
  </si>
  <si>
    <t>Convection Dryer</t>
  </si>
  <si>
    <t>Sizing - Vibrating Screens</t>
  </si>
  <si>
    <t>Air Classifier</t>
  </si>
  <si>
    <t>Rotary Calciner: Natural Gas-fired</t>
  </si>
  <si>
    <t>Rotary Calciner: Fuel Oil-fired</t>
  </si>
  <si>
    <t>Fluidized Bed Calciner: Natural Gas-fired</t>
  </si>
  <si>
    <t>Fluidized Bed Calciner: Fuel Oil-fired</t>
  </si>
  <si>
    <t>Mixing - Raw Matls, Binders, Plasticizers, Surfactants, &amp; Other Agent</t>
  </si>
  <si>
    <t>Forming: General</t>
  </si>
  <si>
    <t>Forming: Type Casters</t>
  </si>
  <si>
    <t>Green Machining</t>
  </si>
  <si>
    <t>Presinter Thermal Processing: Natural Gas-fired Kiln</t>
  </si>
  <si>
    <t>Presinter Thermal Processing: Fuel Oil-fired Kiln</t>
  </si>
  <si>
    <t>Glaze Preparation</t>
  </si>
  <si>
    <t>Glaze Spray Booth</t>
  </si>
  <si>
    <t>Glaze Spray Line</t>
  </si>
  <si>
    <t>Roller Kiln: Natural Gas-fired</t>
  </si>
  <si>
    <t>Tunnel Kiln: Natural Gas-fired</t>
  </si>
  <si>
    <t>Shuttle Kiln: Natural Gas-fired</t>
  </si>
  <si>
    <t>Roller Kiln: Fuel Oil-fired</t>
  </si>
  <si>
    <t>Tunnel Kiln: Fuel Oil-fired</t>
  </si>
  <si>
    <t>Shuttle Kiln: Fuel Oil-fired</t>
  </si>
  <si>
    <t>Refiring: Natural Gas-fired Kiln</t>
  </si>
  <si>
    <t>Final Processing: Grinding and Polishing</t>
  </si>
  <si>
    <t>Final Processing: Annealing</t>
  </si>
  <si>
    <t>Final Processing: Surface Coating</t>
  </si>
  <si>
    <t>Clay and Fly Ash Sintering</t>
  </si>
  <si>
    <t>Fly Ash Sintering</t>
  </si>
  <si>
    <t>Clay/Coke Sintering</t>
  </si>
  <si>
    <t>Natural Clay/Shale Sintering</t>
  </si>
  <si>
    <t>Raw Clay/Shale Crushing/Screening</t>
  </si>
  <si>
    <t>Raw Clay/Shale Transfer/Conveying</t>
  </si>
  <si>
    <t>Raw Clay/Shale Storage Piles</t>
  </si>
  <si>
    <t>Sintered Clay/Coke Product Crushing/Screening</t>
  </si>
  <si>
    <t>Sintered Clay/Shale Product Crushing/Screening</t>
  </si>
  <si>
    <t>Expanded Shale Clinker Cooling</t>
  </si>
  <si>
    <t>Expanded Shale Storage</t>
  </si>
  <si>
    <t>Clay Reciprocating Grate Clinker Cooler</t>
  </si>
  <si>
    <t>Coal Mining, Cleaning, and Material Handling</t>
  </si>
  <si>
    <t>Fluidized Bed Reactor</t>
  </si>
  <si>
    <t>Surface Mining</t>
  </si>
  <si>
    <t>Flash Dryer</t>
  </si>
  <si>
    <t>Multilouvered Dryer</t>
  </si>
  <si>
    <t>Rotary Dryer</t>
  </si>
  <si>
    <t>Cascade Dryer</t>
  </si>
  <si>
    <t>Raw Coal Storage</t>
  </si>
  <si>
    <t>Coal Transfer</t>
  </si>
  <si>
    <t>Coal Cleaning: Air Table</t>
  </si>
  <si>
    <t>Cleaned Coal Storage</t>
  </si>
  <si>
    <t>Coal Loading (For Clean Coal Loading USE 30501016)</t>
  </si>
  <si>
    <t>Clean Coal Loading</t>
  </si>
  <si>
    <t>Coal Cleaning: Pickling Table</t>
  </si>
  <si>
    <t>Coal Cleaning: Heavy Media Bath</t>
  </si>
  <si>
    <t>Overburden Removal</t>
  </si>
  <si>
    <t>Drilling/Blasting</t>
  </si>
  <si>
    <t>Hauling</t>
  </si>
  <si>
    <t>Coal Cleaning: Jigs</t>
  </si>
  <si>
    <t>Coal Cleaning: Digester Table</t>
  </si>
  <si>
    <t>Coal Cleaning: Cyclone</t>
  </si>
  <si>
    <t>Coal Cleaning: Froth Flotation</t>
  </si>
  <si>
    <t>Coal Cleaning: Static Thickener</t>
  </si>
  <si>
    <t>Topsoil Removal (See also 305010 -33, -35, -36, -37, -42, -45, -48)</t>
  </si>
  <si>
    <t>Scrapers: Travel Mode</t>
  </si>
  <si>
    <t>Topsoil Unloading</t>
  </si>
  <si>
    <t>Overburden (See also 305010 -30, -35, -36, -37, -42, -45, -48)</t>
  </si>
  <si>
    <t>Coal Seam: Drilling</t>
  </si>
  <si>
    <t>Blasting: Coal Overburden</t>
  </si>
  <si>
    <t>Dragline: Overburden Removal</t>
  </si>
  <si>
    <t>Truck Loading: Overburden</t>
  </si>
  <si>
    <t>Truck Loading: Coal</t>
  </si>
  <si>
    <t>Hauling: Haul Trucks</t>
  </si>
  <si>
    <t>Truck Unloading: End Dump - Coal</t>
  </si>
  <si>
    <t>Truck Unloading: Bottom Dump - Coal</t>
  </si>
  <si>
    <t>Truck Unloading: Bottom Dump - Overburden</t>
  </si>
  <si>
    <t>Open Storage Pile: Coal</t>
  </si>
  <si>
    <t>Train Loading: Coal</t>
  </si>
  <si>
    <t>Bulldozing: Overburden</t>
  </si>
  <si>
    <t>Bulldozing: Coal</t>
  </si>
  <si>
    <t>Grading</t>
  </si>
  <si>
    <t>Overburden Replacement</t>
  </si>
  <si>
    <t>Wind Erosion: Exposed Areas</t>
  </si>
  <si>
    <t>Vehicle Traffic: Light/Medium Vehicles</t>
  </si>
  <si>
    <t>Surface Mining Operations: Open Storage Pile: Spoils</t>
  </si>
  <si>
    <t>Surface Mining Operations: Primary Crushing</t>
  </si>
  <si>
    <t>Surface Mining Operations: Secondary Crushing</t>
  </si>
  <si>
    <t>Surface Mining Operations: Screening</t>
  </si>
  <si>
    <t>Haul Roads</t>
  </si>
  <si>
    <t>Concrete Batching</t>
  </si>
  <si>
    <t>Total Facility Emissions except road dust &amp; wind-blown dust</t>
  </si>
  <si>
    <t>Aggregate Transfer to Elevated Storage</t>
  </si>
  <si>
    <t>Concrete</t>
  </si>
  <si>
    <t>Sand Transfer to Elevated Storage</t>
  </si>
  <si>
    <t>Transfer: Sand/Aggregate to Elevated Bins (See Also -04 &amp; -05)</t>
  </si>
  <si>
    <t>Cement Unloading to Elevated Storage Silo</t>
  </si>
  <si>
    <t>Weight Hopper Loading of Sand and Aggregate</t>
  </si>
  <si>
    <t>Mixer Loading of Cement/Sand/Aggregate</t>
  </si>
  <si>
    <t>Loading of Transit Mix Truck</t>
  </si>
  <si>
    <t>Loading of Dry-batch Truck</t>
  </si>
  <si>
    <t>Mixing: Wet</t>
  </si>
  <si>
    <t>Mixing: Dry</t>
  </si>
  <si>
    <t>Transferring: Conveyors/Elevators</t>
  </si>
  <si>
    <t>Storage: Bins/Hoppers</t>
  </si>
  <si>
    <t>Cement Supplement Unloading to Elevated Storage Silo</t>
  </si>
  <si>
    <t>Asbestos/Cement Products</t>
  </si>
  <si>
    <t>Aggregate Delivery to Ground Storage</t>
  </si>
  <si>
    <t>Sand Delivery to Ground Storage</t>
  </si>
  <si>
    <t>Aggregate Transfer to Conveyor</t>
  </si>
  <si>
    <t>Sand Transfer to Conveyor</t>
  </si>
  <si>
    <t>Fiberglass Manufacturing</t>
  </si>
  <si>
    <t>Regenerative Furnace (Wool-type Fiber)</t>
  </si>
  <si>
    <t>Recuperative Furnace (Wool-type Fiber)</t>
  </si>
  <si>
    <t>Electric Furnace (Wool-type Fiber)</t>
  </si>
  <si>
    <t>Forming: Rotary Spun (Wool-type Fiber)</t>
  </si>
  <si>
    <t>Curing Oven: Rotary Spun (Wool-type Fiber)</t>
  </si>
  <si>
    <t>Cooling (Wool-type Fiber)</t>
  </si>
  <si>
    <t>Unit Melter Furnace (Wool-type Fiber)</t>
  </si>
  <si>
    <t>Forming: Flame Attenuation (Wool-type Fiber)</t>
  </si>
  <si>
    <t>Curing: Flame Attenuation (Wool-type Fiber)</t>
  </si>
  <si>
    <t>Regenerative Furnace (Textile-type Fiber)</t>
  </si>
  <si>
    <t>Recuperative Furnace (Textile-type Fiber)</t>
  </si>
  <si>
    <t>Unit Melter Furnace (Textile-type Fiber)</t>
  </si>
  <si>
    <t>Forming Process (Textile-type Fiber)</t>
  </si>
  <si>
    <t>Curing Oven (Textile-type Fiber)</t>
  </si>
  <si>
    <t>Air Gas Furnace (Wool-type Fiber)</t>
  </si>
  <si>
    <t>Oxyfuel Furnace (Wool-type Fiber)</t>
  </si>
  <si>
    <t>Raw Material: Unloading/Conveying</t>
  </si>
  <si>
    <t>Raw Material: Storage Bins</t>
  </si>
  <si>
    <t>Raw Material: Mixing/Weighing</t>
  </si>
  <si>
    <t>Raw Material: Crushing/Charging</t>
  </si>
  <si>
    <t>Cold Top Electric Furnace (Wool-type Fiber)</t>
  </si>
  <si>
    <t>Electric Melt Furnace (Wool-type Fiber)</t>
  </si>
  <si>
    <t>Electric Steel Shell Furnace (Wool-type Fiber)</t>
  </si>
  <si>
    <t>Pot/Marble Melt Furnace (Wool-type Fiber)</t>
  </si>
  <si>
    <t>Frit Manufacture</t>
  </si>
  <si>
    <t>General (use 3-05-013-05 or 3-05-013-06)</t>
  </si>
  <si>
    <t>Weighing of raw materials</t>
  </si>
  <si>
    <t>Dry Mixing of raw materials</t>
  </si>
  <si>
    <t>Smelting Furnace Charging</t>
  </si>
  <si>
    <t>Rotary Smelting Furnace</t>
  </si>
  <si>
    <t>Continuous Smelting Furnace</t>
  </si>
  <si>
    <t>Water Spray Quenching to shatter material into small particles</t>
  </si>
  <si>
    <t>Rotary Dryer (usually not used with a continuous furnace)</t>
  </si>
  <si>
    <t>Dry Milling of quenched frit with a ball mill</t>
  </si>
  <si>
    <t>Product Screening</t>
  </si>
  <si>
    <t>Glass Manufacture</t>
  </si>
  <si>
    <t>Glass Mfg</t>
  </si>
  <si>
    <t>Container Glass: Melting Furnace</t>
  </si>
  <si>
    <t>Flat Glass: Melting Furnace</t>
  </si>
  <si>
    <t>Pressed and Blown Glass: Melting Furnace</t>
  </si>
  <si>
    <t>Presintering</t>
  </si>
  <si>
    <t>Container Glass: Forming/Finishing</t>
  </si>
  <si>
    <t>Flat Glass: Forming/Finishing</t>
  </si>
  <si>
    <t>Pressed and Blown Glass: Forming/Finishing</t>
  </si>
  <si>
    <t>Raw Material Handling (All Types of Glass)</t>
  </si>
  <si>
    <t>Hold Tanks</t>
  </si>
  <si>
    <t>Cullet: Crushing/Grinding</t>
  </si>
  <si>
    <t>Ground Cullet Beading Furnace</t>
  </si>
  <si>
    <t>Glass Etching with Hydrofluoric Acid Solution</t>
  </si>
  <si>
    <t>Glass Manufacturing</t>
  </si>
  <si>
    <t>Pelletizing</t>
  </si>
  <si>
    <t>Mirror Plating: General</t>
  </si>
  <si>
    <t>Demineralizer: General</t>
  </si>
  <si>
    <t>Gypsum Manufacture</t>
  </si>
  <si>
    <t>Rotary Ore Dryer</t>
  </si>
  <si>
    <t>Primary Grinder/Roller Mills</t>
  </si>
  <si>
    <t>Primary Crushing: Gypsum Ore</t>
  </si>
  <si>
    <t>Secondary Crushing: Gypsum Ore</t>
  </si>
  <si>
    <t>Screening: Gypsum Ore</t>
  </si>
  <si>
    <t>Stockpile: Gypsum Ore</t>
  </si>
  <si>
    <t>Storage Bins: Gypsum Ore</t>
  </si>
  <si>
    <t>Storage Bins: Landplaster</t>
  </si>
  <si>
    <t>Continuous Kettle: Calciner</t>
  </si>
  <si>
    <t>Flash Calciner</t>
  </si>
  <si>
    <t>Impact Mill</t>
  </si>
  <si>
    <t>Storage Bins: Stucco</t>
  </si>
  <si>
    <t>Tube/Ball Mills</t>
  </si>
  <si>
    <t>Mixers</t>
  </si>
  <si>
    <t>Mixers/Conveyors</t>
  </si>
  <si>
    <t>Forming Line</t>
  </si>
  <si>
    <t>Drying Kiln</t>
  </si>
  <si>
    <t>End Sawing (8 Ft.)</t>
  </si>
  <si>
    <t>End Sawing (12 Ft.)</t>
  </si>
  <si>
    <t>Lime Manufacture</t>
  </si>
  <si>
    <t>Secondary Crushing/Screening</t>
  </si>
  <si>
    <t>Calcining: Vertical Kiln</t>
  </si>
  <si>
    <t>Calcining: Rotary Kiln (See SCC Codes 3-05-016-18,-19,-20,-21)</t>
  </si>
  <si>
    <t>Calcining: Gas-fired Calcimatic Kiln</t>
  </si>
  <si>
    <t>Fluidized Bed Kiln</t>
  </si>
  <si>
    <t>Raw Material Transfer and Conveying</t>
  </si>
  <si>
    <t>Hydrator: Atmospheric</t>
  </si>
  <si>
    <t>Raw Material Storage Piles</t>
  </si>
  <si>
    <t>Product Cooler</t>
  </si>
  <si>
    <t>Pressure Hydrator</t>
  </si>
  <si>
    <t>Lime Silos</t>
  </si>
  <si>
    <t>Product Transfer and Conveying</t>
  </si>
  <si>
    <t>Primary Screening</t>
  </si>
  <si>
    <t>Multiple Hearth Calciner</t>
  </si>
  <si>
    <t>Calcining: Coal-fired Rotary Kiln</t>
  </si>
  <si>
    <t>Calcining: Gas-fired Rotary Kiln</t>
  </si>
  <si>
    <t>Calcining: Coal- and Gas-fired Rotary Kiln</t>
  </si>
  <si>
    <t>Calcining: Coal- and Coke-fired Rotary Kiln</t>
  </si>
  <si>
    <t>Calcining: Coal-fired Rotary Preheater Kiln</t>
  </si>
  <si>
    <t>Calcining: Gas-fired Parallel Flow Regenerative Kiln</t>
  </si>
  <si>
    <t>Conveyor Transfer - Primary Crushed Material</t>
  </si>
  <si>
    <t>Secondary/Tertiary Screening</t>
  </si>
  <si>
    <t>Product Loading, Enclosed Truck</t>
  </si>
  <si>
    <t>Product Loading, Open Truck</t>
  </si>
  <si>
    <t>Tertiary Screening After Pulverizing</t>
  </si>
  <si>
    <t>Screening After Calcination</t>
  </si>
  <si>
    <t>Crushing and Pulverizing After Calcinating</t>
  </si>
  <si>
    <t>Separator After Hydrator</t>
  </si>
  <si>
    <t>Quarrying Raw Limestone</t>
  </si>
  <si>
    <t>Waste Treatment</t>
  </si>
  <si>
    <t>Blow Chamber</t>
  </si>
  <si>
    <t>Granulated Products Processing</t>
  </si>
  <si>
    <t>Batt Application</t>
  </si>
  <si>
    <t>Storage of Oils and Binders</t>
  </si>
  <si>
    <t>Mixing of Oils and Binders</t>
  </si>
  <si>
    <t>Collection and Curing Operations</t>
  </si>
  <si>
    <t>Perlite Manufacturing</t>
  </si>
  <si>
    <t>Vertical Furnace</t>
  </si>
  <si>
    <t>Phosphate Rock</t>
  </si>
  <si>
    <t>Transfer/Storage</t>
  </si>
  <si>
    <t>Combined</t>
  </si>
  <si>
    <t>Open Storage</t>
  </si>
  <si>
    <t>Ball Mill</t>
  </si>
  <si>
    <t>Mineral Products Benification</t>
  </si>
  <si>
    <t>Stone Quarrying - Processing</t>
  </si>
  <si>
    <t>Tertiary Crushing/Screening</t>
  </si>
  <si>
    <t>Recrushing/Screening</t>
  </si>
  <si>
    <t>Fines Mill</t>
  </si>
  <si>
    <t>Miscellaneous Operations: Screen/Convey/Handling</t>
  </si>
  <si>
    <t>Cut Stone: General</t>
  </si>
  <si>
    <t>Blasting: General</t>
  </si>
  <si>
    <t>Drilling</t>
  </si>
  <si>
    <t>Bar Grizzlies</t>
  </si>
  <si>
    <t>Shaker Screens</t>
  </si>
  <si>
    <t>Vibrating Screens</t>
  </si>
  <si>
    <t>Revolving Screens</t>
  </si>
  <si>
    <t>Pugmill</t>
  </si>
  <si>
    <t>Drilling with Liquid Injection</t>
  </si>
  <si>
    <t>Fines Screening</t>
  </si>
  <si>
    <t>Truck Unloading</t>
  </si>
  <si>
    <t>Truck Loading: Conveyor</t>
  </si>
  <si>
    <t>Truck Loading: Front End Loader</t>
  </si>
  <si>
    <t>Haul Roads - General</t>
  </si>
  <si>
    <t>Salt Mining</t>
  </si>
  <si>
    <t>Granulation: Stack Dryer</t>
  </si>
  <si>
    <t>Filtration: Vacuum Filter</t>
  </si>
  <si>
    <t>Potash Production</t>
  </si>
  <si>
    <t>Mine: Grinding/Drying</t>
  </si>
  <si>
    <t>Magnesium Carbonate</t>
  </si>
  <si>
    <t>Mine/Process</t>
  </si>
  <si>
    <t>Construction Sand and Gravel</t>
  </si>
  <si>
    <t>Total Plant: General</t>
  </si>
  <si>
    <t>Aggregate Storage</t>
  </si>
  <si>
    <t>Material Transfer and Conveying</t>
  </si>
  <si>
    <t>Pile Forming: Stacker</t>
  </si>
  <si>
    <t>Dryer (See 3-05-027-20 thru -24 for Industrial Sand Dryers)</t>
  </si>
  <si>
    <t>Cooler (See 3-05-027-30 for Industrial Sand Coolers)</t>
  </si>
  <si>
    <t>Excavating</t>
  </si>
  <si>
    <t>Drilling and Blasting</t>
  </si>
  <si>
    <t>Rodmilling: Fine Crushing of Construction Sand</t>
  </si>
  <si>
    <t>Fine Screening of Construction Sand Following Dewatering or Rodmilling</t>
  </si>
  <si>
    <t>Diatomaceous Earth</t>
  </si>
  <si>
    <t>Industrial Sand and Gravel</t>
  </si>
  <si>
    <t>Primary Crushing of Raw Material</t>
  </si>
  <si>
    <t>Grinding: Size Reduction to 50 Microns or Smaller</t>
  </si>
  <si>
    <t>Screening: Size Classification</t>
  </si>
  <si>
    <t>Draining: Removal of Moisture to About 6% After Froth Flotation</t>
  </si>
  <si>
    <t>Sand Drying: Gas- or Oil-fired Rotary or Fluidized Bed Dryer</t>
  </si>
  <si>
    <t>Sand Drying: Gas-fired Rotary Dryer</t>
  </si>
  <si>
    <t>Sand Drying: Oil-fired Rotary Dryer</t>
  </si>
  <si>
    <t>Sand Drying: Gas-fired Fluidized Bed Dryer</t>
  </si>
  <si>
    <t>Sand Drying: Oil-fired Fluidized Bed Dryer</t>
  </si>
  <si>
    <t>Cooling of Dried Sand</t>
  </si>
  <si>
    <t>Final Classifying: Screening to Classify Sand by Size</t>
  </si>
  <si>
    <t>Sand Handling, Transfer, and Storage</t>
  </si>
  <si>
    <t>Lightweight Aggregate Manufacture</t>
  </si>
  <si>
    <t>Ceramic Electric Parts</t>
  </si>
  <si>
    <t>Asbestos Mining</t>
  </si>
  <si>
    <t>Surface Blasting</t>
  </si>
  <si>
    <t>Surface Drilling</t>
  </si>
  <si>
    <t>Cobbing</t>
  </si>
  <si>
    <t>Convey/Haul Asbestos</t>
  </si>
  <si>
    <t>Convey/Haul Waste</t>
  </si>
  <si>
    <t>Overburden Stripping</t>
  </si>
  <si>
    <t>Ventilation of Process Operations</t>
  </si>
  <si>
    <t>Stockpiling</t>
  </si>
  <si>
    <t>Tailing Piles</t>
  </si>
  <si>
    <t>Asbestos Milling</t>
  </si>
  <si>
    <t>Recrushing</t>
  </si>
  <si>
    <t>Fiberizing</t>
  </si>
  <si>
    <t>Vermiculite</t>
  </si>
  <si>
    <t>Screening of Crude Vermiculite Ore</t>
  </si>
  <si>
    <t>Blending of Vermiculite Ore</t>
  </si>
  <si>
    <t>Vermiculite Concentrate Drying: Rotary Dryer, Gas-fired</t>
  </si>
  <si>
    <t>Vermiculite Concentrate Drying: Rotary Dryer, Oil-fired</t>
  </si>
  <si>
    <t>Vermiculite Concentrate Drying: Fluidized Bed Dryer, Gas-fired</t>
  </si>
  <si>
    <t>Vermiculite Concentrate Drying: Fluidized Bed Dryer, Oil-fired</t>
  </si>
  <si>
    <t>Crushing of Dried Vermiculite Concentrate</t>
  </si>
  <si>
    <t>Screening: Size Classification of Crushed Vermiculite Concentrate</t>
  </si>
  <si>
    <t>Conveying of Vermiculite Concentrate to Storage</t>
  </si>
  <si>
    <t>Exfoliation of Vermiculite Concentrate: Gas-fired Vertical Furnace</t>
  </si>
  <si>
    <t>Exfoliation of Vermiculite Concentrate: Oil-fired Vertical Furnace</t>
  </si>
  <si>
    <t>Product Grinding: Grinding of Exfoliated Vermiculite</t>
  </si>
  <si>
    <t>Product Classifying: Air Classification of Exfoliated Vermiculite</t>
  </si>
  <si>
    <t>Feldspar</t>
  </si>
  <si>
    <t>Abrasive Grain Processing</t>
  </si>
  <si>
    <t>Final Crushing</t>
  </si>
  <si>
    <t>Crushed Grain Screening</t>
  </si>
  <si>
    <t>Washing/Drying</t>
  </si>
  <si>
    <t>Final Screening</t>
  </si>
  <si>
    <t>Air Classification</t>
  </si>
  <si>
    <t>Bonded Abrasives Manufacturing</t>
  </si>
  <si>
    <t>Molding</t>
  </si>
  <si>
    <t>Steam Autoclaving</t>
  </si>
  <si>
    <t>Firing or Curing</t>
  </si>
  <si>
    <t>Final Machining</t>
  </si>
  <si>
    <t>Coated Abrasives Manufacturing</t>
  </si>
  <si>
    <t>Printing of Backing</t>
  </si>
  <si>
    <t>Make Coat Application</t>
  </si>
  <si>
    <t>Grain Application</t>
  </si>
  <si>
    <t>Size Coat Application</t>
  </si>
  <si>
    <t>Final Drying and Curing</t>
  </si>
  <si>
    <t>Roll Winding</t>
  </si>
  <si>
    <t>Final Production</t>
  </si>
  <si>
    <t>Pulverized Mineral Processing</t>
  </si>
  <si>
    <t>Coarse and Fine Grinding (Dry Mode)</t>
  </si>
  <si>
    <t>Classification (Dry Mode)</t>
  </si>
  <si>
    <t>Product Packaging and Bulk Loading</t>
  </si>
  <si>
    <t>Coarse Grinding (Wet Mode)</t>
  </si>
  <si>
    <t>Beneficiation via Flotation</t>
  </si>
  <si>
    <t>Fine Grinding (Wet Mode)</t>
  </si>
  <si>
    <t>Solids Concentrator (Wet Mode)</t>
  </si>
  <si>
    <t>Pyrrhotite</t>
  </si>
  <si>
    <t>Mining and Quarrying of Nonmetallic Minerals</t>
  </si>
  <si>
    <t>Open Pit Blasting</t>
  </si>
  <si>
    <t>Open Pit Drilling</t>
  </si>
  <si>
    <t>Open Pit Cobbing</t>
  </si>
  <si>
    <t>Underground Ventilation</t>
  </si>
  <si>
    <t>Convey/Haul Material</t>
  </si>
  <si>
    <t>Ore Concentrator</t>
  </si>
  <si>
    <t>Clay processing: Kaolin</t>
  </si>
  <si>
    <t>Mining</t>
  </si>
  <si>
    <t>Raw material storage</t>
  </si>
  <si>
    <t>Raw material transfer</t>
  </si>
  <si>
    <t>Raw material crushing, NEC</t>
  </si>
  <si>
    <t>Raw material grinding, NEC</t>
  </si>
  <si>
    <t>Screening, NEC</t>
  </si>
  <si>
    <t>Drying, rotary dryer</t>
  </si>
  <si>
    <t>Drying, spray dryer</t>
  </si>
  <si>
    <t>Drying, apron dryer</t>
  </si>
  <si>
    <t>Drying, vibrating grate dryer</t>
  </si>
  <si>
    <t>Drying, dryer NEC</t>
  </si>
  <si>
    <t>Calcining, rotary calciner</t>
  </si>
  <si>
    <t>Calcining, multiple hearth furnace</t>
  </si>
  <si>
    <t>Calcining, flash calciner</t>
  </si>
  <si>
    <t>Calcining, calciner NEC</t>
  </si>
  <si>
    <t>Product grinding</t>
  </si>
  <si>
    <t>Product screening/classification</t>
  </si>
  <si>
    <t>Bleaching</t>
  </si>
  <si>
    <t>Product transfer</t>
  </si>
  <si>
    <t>Product storage</t>
  </si>
  <si>
    <t>Product packaging</t>
  </si>
  <si>
    <t>Clay processing: Ball clay</t>
  </si>
  <si>
    <t>Clay processing: Fire clay</t>
  </si>
  <si>
    <t>Clay processing: Bentonite</t>
  </si>
  <si>
    <t>Clay processing: Fullers earth</t>
  </si>
  <si>
    <t>Clay processing: Common clay and shale, NEC</t>
  </si>
  <si>
    <t>Asphalt Processing (Blowing)</t>
  </si>
  <si>
    <t>Asphalt Storage (Prior to Blowing)</t>
  </si>
  <si>
    <t>Asphalt Blowing Still</t>
  </si>
  <si>
    <t>Talc Processing</t>
  </si>
  <si>
    <t>Storage of Raw Mined Talc Before Processing</t>
  </si>
  <si>
    <t>Conveyor Transfer of Raw Talc to Primary Crusher</t>
  </si>
  <si>
    <t>Natural Gas Fired Crude Ore Dryer</t>
  </si>
  <si>
    <t>Fuel Oil Fired Crude Ore Dryer</t>
  </si>
  <si>
    <t>Primary crusher</t>
  </si>
  <si>
    <t>Crushed Talc Railcar Loading</t>
  </si>
  <si>
    <t>Crushed Talc Storage Bin Loading</t>
  </si>
  <si>
    <t>Screening Oversize Ore to Return to Primary Crusher</t>
  </si>
  <si>
    <t>Natural Gas-fired Rotary Dryer</t>
  </si>
  <si>
    <t>Fuel Oil-fired Rotary Dryer</t>
  </si>
  <si>
    <t>Natural Gas-fired Rotary Calciner</t>
  </si>
  <si>
    <t>Fuel Oil-fired Rotary Calciner</t>
  </si>
  <si>
    <t>Rotary Cooler Following Calciner</t>
  </si>
  <si>
    <t>Grinding of Dried Talc</t>
  </si>
  <si>
    <t>Grinding/Drying of Talc with Heated Makeup Air</t>
  </si>
  <si>
    <t>Ground Talc Storage Bin Loading</t>
  </si>
  <si>
    <t>Air Classifier - Size Classification of Ground Talc</t>
  </si>
  <si>
    <t>Pelletizer</t>
  </si>
  <si>
    <t>Pneumatic Conveyor Vents</t>
  </si>
  <si>
    <t>Concentration of Talc Fines Using Shaking Table</t>
  </si>
  <si>
    <t>Natural Gas-fired Flash Drying of Slurry after Flotation</t>
  </si>
  <si>
    <t>Fuel Oil-fired Flash Drying of Slurry after Flotation</t>
  </si>
  <si>
    <t>Custom Grinding - Additional Size Reduction</t>
  </si>
  <si>
    <t>Final Product Storage Bin Loading</t>
  </si>
  <si>
    <t>Mica</t>
  </si>
  <si>
    <t>Fluid Energy Mill - Grinding</t>
  </si>
  <si>
    <t>Sandspar</t>
  </si>
  <si>
    <t>Catalyst Manufacturing</t>
  </si>
  <si>
    <t>Transferring and Handling</t>
  </si>
  <si>
    <t>Mixing and Blending</t>
  </si>
  <si>
    <t>Reacting</t>
  </si>
  <si>
    <t>Bulk Materials Elevators</t>
  </si>
  <si>
    <t>Removal from Bins</t>
  </si>
  <si>
    <t>Bulk Materials Conveyors</t>
  </si>
  <si>
    <t>Cement</t>
  </si>
  <si>
    <t>Limestone</t>
  </si>
  <si>
    <t>Scrap Metal</t>
  </si>
  <si>
    <t>Sulfur</t>
  </si>
  <si>
    <t>Chemical: Specify in Comments</t>
  </si>
  <si>
    <t>Fertilizer: Specify in Comments</t>
  </si>
  <si>
    <t>Mineral: Specify in Comments</t>
  </si>
  <si>
    <t>Bulk Materials Storage Bins</t>
  </si>
  <si>
    <t>Sand</t>
  </si>
  <si>
    <t>Bulk Materials Open Stockpiles</t>
  </si>
  <si>
    <t>Fluxes</t>
  </si>
  <si>
    <t>Bulk Materials Unloading Operation</t>
  </si>
  <si>
    <t>Bulk Materials Loading Operation</t>
  </si>
  <si>
    <t>Bulk Materials Screening/Size Classification</t>
  </si>
  <si>
    <t>Bulk Materials Separation: Cyclones</t>
  </si>
  <si>
    <t>Bauxite</t>
  </si>
  <si>
    <t>Bulk Materials: Grinding/Crushing</t>
  </si>
  <si>
    <t>Finished Product Handling</t>
  </si>
  <si>
    <t>Coal Mining, Cleaning, and Material Handling (See 305010)</t>
  </si>
  <si>
    <t>Fluidized Bed</t>
  </si>
  <si>
    <t>Flash or Suspension</t>
  </si>
  <si>
    <t>Multilouvered</t>
  </si>
  <si>
    <t>Rotary</t>
  </si>
  <si>
    <t>Cascade</t>
  </si>
  <si>
    <t>Continuous Carrier</t>
  </si>
  <si>
    <t>Air Tables</t>
  </si>
  <si>
    <t>Loading: Clean Coal</t>
  </si>
  <si>
    <t>Stone Quarrying - Processing (See also 305020 for diff. units)</t>
  </si>
  <si>
    <t>Other Not Defined</t>
  </si>
  <si>
    <t>Petroleum Industry</t>
  </si>
  <si>
    <t>Process Heaters</t>
  </si>
  <si>
    <t>Oil-fired</t>
  </si>
  <si>
    <t>Gas-fired</t>
  </si>
  <si>
    <t>No. 6 Oil</t>
  </si>
  <si>
    <t>Catalytic Cracking Unit</t>
  </si>
  <si>
    <t>Fluid Catalytic Cracking Unit</t>
  </si>
  <si>
    <t>Fluid Catalytic Cracking Units</t>
  </si>
  <si>
    <t>Catalyst Handling System</t>
  </si>
  <si>
    <t>Fluid Catalytic Cracking Unit with CO Boiler: Natural Gas</t>
  </si>
  <si>
    <t>Fluid Catalytic Cracking Unit with CO Boiler: Process Gas</t>
  </si>
  <si>
    <t>Fluid Catalytic Cracking Unit with CO Boiler: Oil</t>
  </si>
  <si>
    <t>Fluid Catalytic Cracking Unit with CO Boiler</t>
  </si>
  <si>
    <t>Thermal Catalytic Cracking Unit</t>
  </si>
  <si>
    <t>Blowdown Systems</t>
  </si>
  <si>
    <t>Blowdown System with Vapor Recovery System with Flaring</t>
  </si>
  <si>
    <t>Process Unit Turnarounds</t>
  </si>
  <si>
    <t>Process Drains and Wastewater Separators</t>
  </si>
  <si>
    <t>Wastewater Treatment without Separator</t>
  </si>
  <si>
    <t>Wastewater Treatment w/o Separator</t>
  </si>
  <si>
    <t>Oil/Water Separator</t>
  </si>
  <si>
    <t>Liquid-Liquid Separator: Hydrocarbon/Amine</t>
  </si>
  <si>
    <t>Sour Water Treating</t>
  </si>
  <si>
    <t>Auger Pumps</t>
  </si>
  <si>
    <t>Aggregate Emissions: All Not Elsewhere Classified</t>
  </si>
  <si>
    <t>Column Condenser</t>
  </si>
  <si>
    <t>Vacuum Distillate Column Condensors</t>
  </si>
  <si>
    <t>Vacuum Distillation Column Condenser</t>
  </si>
  <si>
    <t>Pipeline Valves and Flanges</t>
  </si>
  <si>
    <t>Petroleum Refinery Fugitives</t>
  </si>
  <si>
    <t>Vessel Relief Valves</t>
  </si>
  <si>
    <t>Pump Seals</t>
  </si>
  <si>
    <t>Compressor Seals</t>
  </si>
  <si>
    <t>Miscellaneous: Sampling/Non-Asphalt Blowing/Purging/etc.</t>
  </si>
  <si>
    <t>Pump Seals with Controls</t>
  </si>
  <si>
    <t>Blind Changing</t>
  </si>
  <si>
    <t>Pipeline Valves: Gas Streams</t>
  </si>
  <si>
    <t>Pipeline Valves: Light Liquid/Gas Streams</t>
  </si>
  <si>
    <t>Pipeline Valves: Heavy Liquid Streams</t>
  </si>
  <si>
    <t>Pipeline Valves: Hydrogen Streams</t>
  </si>
  <si>
    <t>Open-ended Valves: All Streams</t>
  </si>
  <si>
    <t>Pump Seals: Light Liquid/Gas Streams</t>
  </si>
  <si>
    <t>Pump Seals: Heavy Liquid Streams</t>
  </si>
  <si>
    <t>Compressor Seals: Gas Streams</t>
  </si>
  <si>
    <t>Compressor Seals: Heavy Liquid Streams</t>
  </si>
  <si>
    <t>Pressure Relief Devices: All Streams</t>
  </si>
  <si>
    <t>Flares</t>
  </si>
  <si>
    <t>Liquified Petroleum Gas</t>
  </si>
  <si>
    <t>Hydrogen Sulfide</t>
  </si>
  <si>
    <t>Sludge Converter</t>
  </si>
  <si>
    <t>Oil/Sludge Dewatering Unit</t>
  </si>
  <si>
    <t>Asphalt/Bitumen Production</t>
  </si>
  <si>
    <t>Asphalt Blowing</t>
  </si>
  <si>
    <t>Fluid Coking Unit</t>
  </si>
  <si>
    <t>Traditional Fluid Coking Unit without CO Boiler</t>
  </si>
  <si>
    <t>Traditional Fluid Coking Unit with CO Boiler: Natural Gas</t>
  </si>
  <si>
    <t>Coke Handling System</t>
  </si>
  <si>
    <t>Petroleum Coke Calcining</t>
  </si>
  <si>
    <t>Delayed Coking Unit</t>
  </si>
  <si>
    <t>Bauxite Burning</t>
  </si>
  <si>
    <t>Catalytic Reforming Unit</t>
  </si>
  <si>
    <t>Alkylation Feed Treater</t>
  </si>
  <si>
    <t>Alkylation Unit: Hydrofluoric Acid</t>
  </si>
  <si>
    <t>Alkylation Unit: Sulfuric Acid</t>
  </si>
  <si>
    <t>Continuous</t>
  </si>
  <si>
    <t>Cyclic</t>
  </si>
  <si>
    <t>Semi-Regenerative</t>
  </si>
  <si>
    <t>Catalytic Hydrotreating Unit</t>
  </si>
  <si>
    <t>Hydrogen Generation Unit</t>
  </si>
  <si>
    <t>Merox Treating Unit</t>
  </si>
  <si>
    <t>Crude Unit Atmospheric Distillation</t>
  </si>
  <si>
    <t>Light Ends Fractionation Unit</t>
  </si>
  <si>
    <t>Gasoline Blending Unit</t>
  </si>
  <si>
    <t>Hydrocracking Unit</t>
  </si>
  <si>
    <t>Reciprocating Engine Compressors</t>
  </si>
  <si>
    <t>Natural Gas Fired</t>
  </si>
  <si>
    <t>Alkylation Unit</t>
  </si>
  <si>
    <t>Sulfuric Acid Alkylation</t>
  </si>
  <si>
    <t>Hydrofluoric Acid Alkylation</t>
  </si>
  <si>
    <t>Sour Gas Treating Unit</t>
  </si>
  <si>
    <t>Sulfur Recovery Unit</t>
  </si>
  <si>
    <t>Mod. Claus: 2 Stage (92-95% Removal)</t>
  </si>
  <si>
    <t>Mod. Claus: 3 Stage (95-96% Removal)</t>
  </si>
  <si>
    <t>Claus Sulfur Removal Process with Tail Gas Treatment (99.9% Removal)</t>
  </si>
  <si>
    <t>Claus Sulfur Removal: Other Not Elsewhere Classified</t>
  </si>
  <si>
    <t>Lo-Cat</t>
  </si>
  <si>
    <t>Sulfuric Acid Plant: Contact Absorber (99.0% Conversion)</t>
  </si>
  <si>
    <t>Sulfuric Acid Plant: Other Not Elsewhere Classified</t>
  </si>
  <si>
    <t>Incinerators</t>
  </si>
  <si>
    <t>Distillate Oil (No. 2)</t>
  </si>
  <si>
    <t>Lube Oil Refining</t>
  </si>
  <si>
    <t>Remediation: Soil</t>
  </si>
  <si>
    <t>Remediation: Vapor Extract</t>
  </si>
  <si>
    <t>Remediation: Air Stripping</t>
  </si>
  <si>
    <t>Re-refining of Lube Oils and Greases</t>
  </si>
  <si>
    <t>Waste Oil Still Vent</t>
  </si>
  <si>
    <t>Storage Tank: Waste Oil</t>
  </si>
  <si>
    <t>Storage Tank: Finished Product</t>
  </si>
  <si>
    <t>Fugitive Dust</t>
  </si>
  <si>
    <t>Bulk Material Crushing, Screening, or Handling</t>
  </si>
  <si>
    <t>Bulk Materials Loading or Unloading Operation</t>
  </si>
  <si>
    <t>Petroleum Products - Not Classified</t>
  </si>
  <si>
    <t>Other Units/Processes</t>
  </si>
  <si>
    <t>Pulp and Paper and Wood Products</t>
  </si>
  <si>
    <t>Sulfate (Kraft) Pulping</t>
  </si>
  <si>
    <t>Digester System - Continuous or Batch</t>
  </si>
  <si>
    <t>Industrial Processes - Pulp &amp; Paper</t>
  </si>
  <si>
    <t>Brown Stock Washing System</t>
  </si>
  <si>
    <t>Multiple Effect Evaporators and Concentrators</t>
  </si>
  <si>
    <t>Recovery Furnace/Direct Contact Evaporator</t>
  </si>
  <si>
    <t>Turpentine Condenser</t>
  </si>
  <si>
    <t>Fluid Bed Calciner</t>
  </si>
  <si>
    <t>Recovery Furnace/Indirect Contact Evaporator</t>
  </si>
  <si>
    <t>Filtrate Tanks</t>
  </si>
  <si>
    <t>Lime Mud Washers</t>
  </si>
  <si>
    <t>Lime Mud Filter System</t>
  </si>
  <si>
    <t>Bleach Plant</t>
  </si>
  <si>
    <t>Chlorine Dioxide Generator</t>
  </si>
  <si>
    <t>Turpentine Storage and Loading (incl decanting, storage and loading)</t>
  </si>
  <si>
    <t>Venting of condensate stripper off-gases</t>
  </si>
  <si>
    <t>Liquor Clarifiers</t>
  </si>
  <si>
    <t>Salt Cake Mix Tank (Boiler Ash Handling)</t>
  </si>
  <si>
    <t>Stock Washing/Screening</t>
  </si>
  <si>
    <t>Wastewater: General</t>
  </si>
  <si>
    <t>Causticizing: Miscellaneous</t>
  </si>
  <si>
    <t>Lime Slaker Vent</t>
  </si>
  <si>
    <t>Black Liquor Storage Tanks</t>
  </si>
  <si>
    <t>Low Volume High Concentration System Venting of Non-condensible Gases</t>
  </si>
  <si>
    <t>High Volume Low Concentration System Venting of Non-condensible Gases</t>
  </si>
  <si>
    <t>Non-condensible Gases Incinerator</t>
  </si>
  <si>
    <t>Total Reduced Sulfur Thermal Oxidizer (any supplemental fuel)</t>
  </si>
  <si>
    <t>Enclosed secondary wastewater treatment system vents</t>
  </si>
  <si>
    <t>Decker System</t>
  </si>
  <si>
    <t>Knotter / Deknotter System</t>
  </si>
  <si>
    <t>Green Liquor Processing</t>
  </si>
  <si>
    <t>White Liquor Processing</t>
  </si>
  <si>
    <t>Oxygen Delignification System</t>
  </si>
  <si>
    <t>Pulp Storage - Bleached and Unbleached</t>
  </si>
  <si>
    <t>Tall Oil System (includes tall oil reactor and tall oil storage)</t>
  </si>
  <si>
    <t>Sulfite Pulping</t>
  </si>
  <si>
    <t>Digester/Blow Pit/Dump Tank: All Bases except Calcium</t>
  </si>
  <si>
    <t>Digester/Blow Pit/Dump Tank: Calcium</t>
  </si>
  <si>
    <t>Digester/Blow Pit/Dump Tank: MgO with Recovery System</t>
  </si>
  <si>
    <t>Digester/Blow Pit/Dump Tank: MgO with Process Change</t>
  </si>
  <si>
    <t>Digester/Blow Pit/Dump Tank: NH3 with Process Change</t>
  </si>
  <si>
    <t>Digester/Blow Pit/Dump Tank: Na with Process Change</t>
  </si>
  <si>
    <t>Bleach Plant (includes bleaching towers, filtrate tanks, vacuum pump)</t>
  </si>
  <si>
    <t>Recovery System: MgO</t>
  </si>
  <si>
    <t>Recovery System: NH3 including liquor evaporators</t>
  </si>
  <si>
    <t>Recovery System: Na</t>
  </si>
  <si>
    <t>Acid Plant: NH3</t>
  </si>
  <si>
    <t>Acid Plant: Na</t>
  </si>
  <si>
    <t>Acid Plant: Ca</t>
  </si>
  <si>
    <t>Knotters/Washers/Screens/etc.</t>
  </si>
  <si>
    <t>Semichemical Pulping</t>
  </si>
  <si>
    <t>Neutral Sulfite Semichemical Pulping: Digester/Blow Pit/Dump Tank</t>
  </si>
  <si>
    <t>Neutral Sulfite Semichemical Pulping: Evaporator</t>
  </si>
  <si>
    <t>Neutral Sulfite Semichemical Pulping</t>
  </si>
  <si>
    <t>Fluid Bed Reactor</t>
  </si>
  <si>
    <t>Neutral Sulfite Semichemical Pulping: Sulfur Burner/Absorbers</t>
  </si>
  <si>
    <t>Neutral Sulfite Semichemical Pulping: Liquor combustion (incl recovery furnace and fluidized bed reactors)</t>
  </si>
  <si>
    <t>Neutral Sulfite Semichemical Pulping: Wastewater: General</t>
  </si>
  <si>
    <t>Neutral Sulfite Semichemical Pulping: Pulp washing system</t>
  </si>
  <si>
    <t>Neutral Sulfite Semichemical Pulping: Pulp storage tanks/stock chests</t>
  </si>
  <si>
    <t>Neutral Sulfite Semichemical Pulping: Liquor storage tanks</t>
  </si>
  <si>
    <t>Semichemical (non-sulfur): Pulp washing system</t>
  </si>
  <si>
    <t>Semi-chemical (non-sulfur): Pulp storage tanks/stock chests</t>
  </si>
  <si>
    <t>Semi-chemical (non-sulfur): Liquor making system</t>
  </si>
  <si>
    <t>Semi-chemical (non-sulfur): Liquor evaporator system</t>
  </si>
  <si>
    <t>Semi-chemical (non-sulfur): Liquor combustion</t>
  </si>
  <si>
    <t>Semi-chemical (non-sulfur): Liquor storage tanks</t>
  </si>
  <si>
    <t>Semi-chemical (non-sulfur): Digesters/refiners/blow tanks/blow heat recovery system</t>
  </si>
  <si>
    <t>Semi-chemical (non-sulfur): Smelt tank</t>
  </si>
  <si>
    <t>Semi-chemical (non-sulfur): Wastewater: General</t>
  </si>
  <si>
    <t>Semi-chemical (non-sulfur): Other Not Classified</t>
  </si>
  <si>
    <t>Soda Pulping</t>
  </si>
  <si>
    <t>recovery furnace</t>
  </si>
  <si>
    <t>smelt tank</t>
  </si>
  <si>
    <t>lime kiln</t>
  </si>
  <si>
    <t>Neutral Sulfite Semichemical Pulping: Other Not Classified</t>
  </si>
  <si>
    <t>Paper, Paperboard, and Pulpboard Manufacture</t>
  </si>
  <si>
    <t>Paper Machine / Pulp Dryer</t>
  </si>
  <si>
    <t>Pulpboard Manufacture</t>
  </si>
  <si>
    <t>Fiberboard: General</t>
  </si>
  <si>
    <t>Raw Material Storage and Handling</t>
  </si>
  <si>
    <t>Secondary Fiber Pulping: Stock Preparation and Repulper</t>
  </si>
  <si>
    <t>Paper/Board Forming</t>
  </si>
  <si>
    <t>Multi-effect Evaporator/Dryer</t>
  </si>
  <si>
    <t>Coating Operations: On-Machine</t>
  </si>
  <si>
    <t>Secondary Fiber Pulping: Deinking operations</t>
  </si>
  <si>
    <t>Coating Operations: Off-Machine</t>
  </si>
  <si>
    <t>Secondary Fiber Pulping: Bleaching / Brightening / Decoloring</t>
  </si>
  <si>
    <t>Wood Pressure Treating</t>
  </si>
  <si>
    <t>Untreated wood storage</t>
  </si>
  <si>
    <t>Full-cell process, creosote</t>
  </si>
  <si>
    <t>Full-cell process, pentachlorophenol</t>
  </si>
  <si>
    <t>Full-cell process, other oilborne preservative</t>
  </si>
  <si>
    <t>Modified full-cell process, chromated copper arsenate</t>
  </si>
  <si>
    <t>Modified full-cell process, other waterborne preservative</t>
  </si>
  <si>
    <t>Full-cell process with artificial conditioning, creosote</t>
  </si>
  <si>
    <t>Full-cell process with artificial conditioning, pentachlorophenol</t>
  </si>
  <si>
    <t>Full-cell process with artificial conditioning, other oilborne preserv</t>
  </si>
  <si>
    <t>Modified full-cell process with artif cond, chromated copper arsenate</t>
  </si>
  <si>
    <t>Modified full-cell process with artif cond, other waterborne preservat</t>
  </si>
  <si>
    <t>Empty-cell process, creosote</t>
  </si>
  <si>
    <t>Empty-cell process, pentachlorophenol</t>
  </si>
  <si>
    <t>Empty-cell process, other oilborne preservative</t>
  </si>
  <si>
    <t>Empty-cell process, chromated copper arsenate</t>
  </si>
  <si>
    <t>Empty-cell process, other waterborne preservative</t>
  </si>
  <si>
    <t>Empty-cell process with artificial conditioning, creosote</t>
  </si>
  <si>
    <t>Empty-cell process with artificial conditioning, pentachlorophenol</t>
  </si>
  <si>
    <t>Empty-cell process with artificial conditioning, other oilborne preser</t>
  </si>
  <si>
    <t>Empty-cell process with artificial conditioning, chromated copper arse</t>
  </si>
  <si>
    <t>Empty-cell process with artificial conditioning, other waterborne pres</t>
  </si>
  <si>
    <t>Empty-cell process with steam heating, creosote</t>
  </si>
  <si>
    <t>Empty-cell process with steam heating, pentachlorophenol</t>
  </si>
  <si>
    <t>Empty-cell process with steam heating, other oilborne preservative</t>
  </si>
  <si>
    <t>Empty-cell process with steam heating, chromated copper arsenate</t>
  </si>
  <si>
    <t>Empty-cell process with steam heating, other waterborne preservative</t>
  </si>
  <si>
    <t>Empty-cell process with artif cond &amp; stm heating, creosote</t>
  </si>
  <si>
    <t>Empty-cell process with artif cond &amp; stm heating, pentachlorophenol</t>
  </si>
  <si>
    <t>Empty-cell process with artif cond &amp; stm heating, other oilborne prese</t>
  </si>
  <si>
    <t>Empty-cell process with artif cond &amp; stm heating, chromated copper ars</t>
  </si>
  <si>
    <t>Empty-cell process with artif cond &amp; stm heating, other waterborne pre</t>
  </si>
  <si>
    <t>Quenching, creosote</t>
  </si>
  <si>
    <t>Quenching, pentachlorophenol</t>
  </si>
  <si>
    <t>Quenching, other oilborne preservative</t>
  </si>
  <si>
    <t>Quenching, chromated copper arsenate</t>
  </si>
  <si>
    <t>Quenching, other waterborne preservative</t>
  </si>
  <si>
    <t>Retort unloading, creosote</t>
  </si>
  <si>
    <t>Retort unloading, pentachlorophenol</t>
  </si>
  <si>
    <t>Retort unloading, other oilborne preservative</t>
  </si>
  <si>
    <t>Retort unloading, chromated copper arsenate</t>
  </si>
  <si>
    <t>Retort unloading, other waterborne preservative</t>
  </si>
  <si>
    <t>Treated wood storage, creosote</t>
  </si>
  <si>
    <t>Treated wood storage, pentachlorophenol</t>
  </si>
  <si>
    <t>Treated wood storage, other oilborne preservative</t>
  </si>
  <si>
    <t>Treated wood storage, chromated copper arsenate</t>
  </si>
  <si>
    <t>Treated wood storage, other waterborne preservative</t>
  </si>
  <si>
    <t>Particleboard Manufacture</t>
  </si>
  <si>
    <t>Direct Wood-fired Rotary Dryer, Unspecified Pines, &lt;730F Inlet Air</t>
  </si>
  <si>
    <t>Direct Wood-fired Rotary Dryer, Unspecified Pines, &gt;900F Inlet Air</t>
  </si>
  <si>
    <t>Direct Wood-fired Rotary Dryer, Southern Yellow Pine</t>
  </si>
  <si>
    <t>Direct Wood-fired Rotary Dryer, Softwood</t>
  </si>
  <si>
    <t>Direct Wood-fired Rotary Dryer, mixed soft/hardwoods</t>
  </si>
  <si>
    <t>Direct Wood-fired Rotary Dryer, Hardwoods</t>
  </si>
  <si>
    <t>Direct Natural Gas-Fired Rotary Dryer, Unspecified Pines</t>
  </si>
  <si>
    <t>Direct Wood-fired Rotary Final Dryer, Unspecified Pines</t>
  </si>
  <si>
    <t>Direct Wood-fired Rotary Dryer, Softwood, green (&gt;50%inlet moisture)</t>
  </si>
  <si>
    <t>Direct Wood-fired Rotary Dryer, mixed soft/hardwoods, green</t>
  </si>
  <si>
    <t>Direct Wood-fired Rotary Predryer, Douglas Fir</t>
  </si>
  <si>
    <t>Direct Wood-fired Tube Final Dryer, Douglas Fir</t>
  </si>
  <si>
    <t>Direct Natural Gas-fired Rotary Dryer, Softwood</t>
  </si>
  <si>
    <t>Direct Natural Gas-fired Rotary Dryer, Softwood, green (&gt;50% moisture)</t>
  </si>
  <si>
    <t>Direct Natural Gas-fired Rotary Dryer, Hardwood</t>
  </si>
  <si>
    <t>Dry Rotary Dryer: Indirect-heated: &lt;600F Inlet air, &lt;30%MC: Softwood</t>
  </si>
  <si>
    <t>Dry Rotary Dryer: Indirect-heated: &lt;600F Inlet air, &lt;30%MC: Hardwood</t>
  </si>
  <si>
    <t>Dry Rotary Dryer: Indirect-heated: &lt;600F Inlet air, &lt;30%MC: Mixed Softwood/Hardwood</t>
  </si>
  <si>
    <t>Direct Wood-fired Tube Dryer, Hardwood, blowline blend, UF Resin</t>
  </si>
  <si>
    <t>Former Operations: Urea Formaldehyde Resin</t>
  </si>
  <si>
    <t>Former Operations: Non-Urea Formaldehyde Resin</t>
  </si>
  <si>
    <t>Blender: Urea Formaldehyde Resin</t>
  </si>
  <si>
    <t>Blender: Non-Urea Formaldehyde Resin</t>
  </si>
  <si>
    <t>Reconstituted Wood Products Press: Batch: Urea Formaldehyde Resin</t>
  </si>
  <si>
    <t>Reconstituted Wood Products Press: Continuous: Urea Formaldehyde Resin</t>
  </si>
  <si>
    <t>Reconstituted Wood Products Press: Continuous: Non-Urea Formaldehyde Resin</t>
  </si>
  <si>
    <t>Reconstituted Wood Products Press: Batch: Non-Urea Formaldehyde Resin</t>
  </si>
  <si>
    <t>Veneer Press, Urea Formaldehyde Resin</t>
  </si>
  <si>
    <t>Agriculture Fiber Board Press</t>
  </si>
  <si>
    <t>Flaker: Hardwood</t>
  </si>
  <si>
    <t>Flaker: Softwood</t>
  </si>
  <si>
    <t>Board Cooler: Non-Urea Formaldehyde Resin</t>
  </si>
  <si>
    <t>Board Cooler: Urea Formaldehyde Resin</t>
  </si>
  <si>
    <t>Refiner: Green Wood Material: Hardwood</t>
  </si>
  <si>
    <t>Refiner: Dry Wood Materials</t>
  </si>
  <si>
    <t>Refiner: Green Wood Material: Softwood</t>
  </si>
  <si>
    <t>Sanding Operations</t>
  </si>
  <si>
    <t>Refiner: Mixed Dry and Green Wood Material</t>
  </si>
  <si>
    <t>Sanding Operations: Urea Formaldehyde Resin</t>
  </si>
  <si>
    <t>Sanding Operations: Non-Urea Formaldehyde Resin</t>
  </si>
  <si>
    <t>Dry Rotary Dryer: Direct Wood-fired: &lt;600F Inlet air, &lt;30%MC: Hardwood</t>
  </si>
  <si>
    <t>Dry Rotary Dryer: Direct Wood-fired: &lt;600F Inlet air, &lt;30%MC: Softwood</t>
  </si>
  <si>
    <t>Dry Rotary Dryer: Direct Wood-fired: &lt;600F Inlet air, &lt;30%MC: Mixed Softwood/Hardwood</t>
  </si>
  <si>
    <t>Dry Rotary Dryer: Direct Natural Gas-fired: &lt;600F Inlet air, &lt;30%MC: Hardwood</t>
  </si>
  <si>
    <t>Dry Rotary Dryer: Direct Natural Gas-fired: &lt;600F Inlet air, &lt;30%MC: Softwood</t>
  </si>
  <si>
    <t>Dry Rotary Dryer: Direct Natural Gas-fired: &lt;600F Inlet air, &lt;30%MC: Mixed Softwood/Hardwood</t>
  </si>
  <si>
    <t>Green Rotary Dryer: Direct Wood-fired: Hardwood</t>
  </si>
  <si>
    <t>Green Rotary Dryer: Direct Wood-fired: Softwood</t>
  </si>
  <si>
    <t>Green Rotary Dryer: Direct Wood-fired: Mixed Softwood/Hardwood</t>
  </si>
  <si>
    <t>Green Rotary Dryer: Direct Natural Gas-fired: Hardwood</t>
  </si>
  <si>
    <t>Green Rotary Dryer: Direct Natural Gas-fired: Softwood</t>
  </si>
  <si>
    <t>Green Rotary Dryer: Direct Natural Gas-fired: Mixed Softwood/Hardwood</t>
  </si>
  <si>
    <t>Green Rotary Dryer: Indirect-heated: Hardwood</t>
  </si>
  <si>
    <t>Green Rotary Dryer: Indirect-heated: Softwood</t>
  </si>
  <si>
    <t>Green Rotary Dryer: Indirect-heated: Mixed Softwood/Hardwood</t>
  </si>
  <si>
    <t>Agriculture Fiber Rotary Dryer</t>
  </si>
  <si>
    <t>Panel Trim Hammermill/Chipper</t>
  </si>
  <si>
    <t>Sawing Operations: Pre-Press: Urea Formaldehyde Resin</t>
  </si>
  <si>
    <t>Sawing Operations: Pre-Press: Non-Urea Formaldehyde Resin</t>
  </si>
  <si>
    <t>Sawing Operations: Post-Press: Pre-Board Cooler: Urea Formaldehyde Resin</t>
  </si>
  <si>
    <t>Sawing Operations: Post-Press: Pre-Board Cooler: Non-Urea Formaldehyde Resin</t>
  </si>
  <si>
    <t>Sawing Operations: Post-Board Cooler: Urea Formaldehyde Resin</t>
  </si>
  <si>
    <t>Sawing Operations: Post-Board Cooler: Non-Urea Formaldehyde Resin</t>
  </si>
  <si>
    <t>Combined Process Unit Type Dust Collection: Green Wood Material: Softwood</t>
  </si>
  <si>
    <t>Combined Process Unit Type Dust Collection: Green Wood Material: Hardwood</t>
  </si>
  <si>
    <t>Combined Process Unit Type Dust Collection: Dry Wood Material</t>
  </si>
  <si>
    <t>Combined Process Unit Type Dust Collection: Mixed Dry and Green Wood Material</t>
  </si>
  <si>
    <t>Resin Storage Tanks</t>
  </si>
  <si>
    <t>Miscellaneous Coating Operations</t>
  </si>
  <si>
    <t>Plywood Operations</t>
  </si>
  <si>
    <t>General: Not Classified</t>
  </si>
  <si>
    <t>Particleboard Drying(See 3-07-006 For More Detailed Particleboard SCC)</t>
  </si>
  <si>
    <t>Waferboard Dryer (See 3-07-010 For More Detailed OSB SCCs)</t>
  </si>
  <si>
    <t>Hardboard: Core Dryer</t>
  </si>
  <si>
    <t>Hardboard: Predryer</t>
  </si>
  <si>
    <t>Hardboard: Pressing</t>
  </si>
  <si>
    <t>Hardboard: Tempering</t>
  </si>
  <si>
    <t>Hardboard: Bake Oven</t>
  </si>
  <si>
    <t>Sawing Operations: Dry Veneer and Plywood Trimming</t>
  </si>
  <si>
    <t>Fir: Sapwood: Steam-fired Dryer</t>
  </si>
  <si>
    <t>Fir: Sapwood: Gas-fired Dryer</t>
  </si>
  <si>
    <t>Fir: Heartwood Plywood Veneer Dryer</t>
  </si>
  <si>
    <t>Larch Plywood Veneer Dryer</t>
  </si>
  <si>
    <t>Southern Pine Plywood Veneer Dryer</t>
  </si>
  <si>
    <t>Poplar Wood Fired Veneer Dryer</t>
  </si>
  <si>
    <t>Gas Veneer Dryer: Pines (use 3-07-007-50)</t>
  </si>
  <si>
    <t>Steam Veneer Dryer: Pines (use 3-07-007-60)</t>
  </si>
  <si>
    <t>Veneer Redryer: Steam-heated</t>
  </si>
  <si>
    <t>Sawing Operations: Green Veneer Trimming: Hardwood</t>
  </si>
  <si>
    <t>Sawing Operations: Green Veneer Trimming: Softwood</t>
  </si>
  <si>
    <t>Veneer Cutting</t>
  </si>
  <si>
    <t>Veneer Laying and Glue Spreading</t>
  </si>
  <si>
    <t>Wood Steaming</t>
  </si>
  <si>
    <t>Log Steaming Vat</t>
  </si>
  <si>
    <t>Hardwood Veneer Dryer: Direct Wood-fired: Heated Zones</t>
  </si>
  <si>
    <t>Hardwood Veneer Dryer: Direct Wood-fired: Cooling Section</t>
  </si>
  <si>
    <t>Softwood Veneer Dryer: Direct Wood-fired: Heated Zones</t>
  </si>
  <si>
    <t>Softwood Veneer Dryer: Direct Wood-fired: Cooling Section</t>
  </si>
  <si>
    <t>Direct Wood-Fired Dryer: Non-specified Pine Species Veneer</t>
  </si>
  <si>
    <t>Direct Wood-Fired Dryer: Hemlock Veneer</t>
  </si>
  <si>
    <t>Direct Wood-Fired Dryer: Non-specified Fir Species Veneer</t>
  </si>
  <si>
    <t>Direct Wood-Fired Dryer: Douglas Fir Veneer</t>
  </si>
  <si>
    <t>Direct Natural Gas-Fired Dryer: Non-specified Pine Species Veneer</t>
  </si>
  <si>
    <t>Softwood Veneer Dryer: Direct Natural Gas-fired: Heated Zones</t>
  </si>
  <si>
    <t>Softwood Veneer Dryer: Direct Natural Gas-fired: Cooling Section</t>
  </si>
  <si>
    <t>Hardwood Veneer Dryer: Direct Natural Gas-fired: Heated Zones</t>
  </si>
  <si>
    <t>Hardwood Veneer Dryer: Direct Natural Gas-fired: Cooling Section</t>
  </si>
  <si>
    <t>Hardwood Veneer Dryer: Indirect-heated: Heated Zones</t>
  </si>
  <si>
    <t>Hardwood Veneer Dryer: Indirect-heated: Cooling Section</t>
  </si>
  <si>
    <t>Indirect Heated Dryer: Non-specified Pine Species Veneer</t>
  </si>
  <si>
    <t>Softwood Veneer Dryer: Indirect-heated: Heated Zones</t>
  </si>
  <si>
    <t>Softwood Veneer Dryer: Indirect-heated: Cooling Section</t>
  </si>
  <si>
    <t>Indirect Heated Dryer: Non-specified Fir Species Veneer</t>
  </si>
  <si>
    <t>Indirect Heated Dryer: Douglas Fir Veneer</t>
  </si>
  <si>
    <t>Indirect Heated Dryer: Poplar Veneer</t>
  </si>
  <si>
    <t>Veneer Redryer: Radio Frequency-heated: Hardwood</t>
  </si>
  <si>
    <t>Veneer Redryer: Radio Frequency-heated: Softwood</t>
  </si>
  <si>
    <t>Board Cooler</t>
  </si>
  <si>
    <t>Plywood Press: Phenol-formaldehyde Resin</t>
  </si>
  <si>
    <t>Plywood Press: Urea-formaldehyde Resin</t>
  </si>
  <si>
    <t>Press: Non-Phenol Formaldehyde Resin: Softwood</t>
  </si>
  <si>
    <t>Press: Phenol Formaldehyde Resin: Softwood</t>
  </si>
  <si>
    <t>Press: Non-Urea Formaldehyde Resin: Hardwood</t>
  </si>
  <si>
    <t>Press: Urea Formaldehyde Resin: Hardwood</t>
  </si>
  <si>
    <t>HardwdPlywd,CombdDustBH:Trim&amp;CoreSaws,Composr,DryHog,Hammermill,Sandr</t>
  </si>
  <si>
    <t>Softwood Plywood, Log Steaming Vat</t>
  </si>
  <si>
    <t>Hammermill/Chipper: Green Wood Material: Softwood</t>
  </si>
  <si>
    <t>Hammermill/Chipper: Dry Wood Material</t>
  </si>
  <si>
    <t>Softwood Plywood, Sanders and Specialty Saw</t>
  </si>
  <si>
    <t>Softwood Plywood, Saws, Hog, and Sander</t>
  </si>
  <si>
    <t>Hammermill/Chipper: Green Wood Material: Hardwood</t>
  </si>
  <si>
    <t>Hammermill/Chipper: Mixed Green and Dry Wood Material</t>
  </si>
  <si>
    <t>Sawmill Operations</t>
  </si>
  <si>
    <t>Log Debarking</t>
  </si>
  <si>
    <t>Log Sawing</t>
  </si>
  <si>
    <t>Sawdust Pile Handling</t>
  </si>
  <si>
    <t>Sawing: Cyclone Exhaust</t>
  </si>
  <si>
    <t>Planing/Trimming: Cyclone Exhaust</t>
  </si>
  <si>
    <t>Sanding Operations: Cyclone Exhaust</t>
  </si>
  <si>
    <t>Sanderdust: Cyclone Exhaust</t>
  </si>
  <si>
    <t>Other Operations: Cyclone Exhaust</t>
  </si>
  <si>
    <t>Other Operations: Cyclone Exhaust: Green Wood Material: Softwood</t>
  </si>
  <si>
    <t>Other Operations: Cyclone Exhaust: Green Wood Material: Hardwood</t>
  </si>
  <si>
    <t>Other Operations: Cyclone Exhaust: Dry Wood Material</t>
  </si>
  <si>
    <t>Other Operations: Cyclone Exhaust: Mixed Green and Dry Wood Material</t>
  </si>
  <si>
    <t>Chipping and Screening: Softwood</t>
  </si>
  <si>
    <t>Chipping and Screening: Hardwood</t>
  </si>
  <si>
    <t>Chipping and Screening</t>
  </si>
  <si>
    <t>Chip Storage Piles</t>
  </si>
  <si>
    <t>Chip Transfer/Conveying</t>
  </si>
  <si>
    <t>Chip Transfer/Conveying: Softwood</t>
  </si>
  <si>
    <t>Chip Transfer/Conveying: Hardwood</t>
  </si>
  <si>
    <t>Chip Storage Piles: Softwood</t>
  </si>
  <si>
    <t>Chip Storage Piles: Hardwood</t>
  </si>
  <si>
    <t>Lumber Kiln: Softwood: Pine Species</t>
  </si>
  <si>
    <t>Lumber Kiln: Softwood: Western Non-Pine Softwood</t>
  </si>
  <si>
    <t>Lumber Kiln: Softwood: Eastern Non-Pine Softwood</t>
  </si>
  <si>
    <t>Lumber Kiln: Hardwood</t>
  </si>
  <si>
    <t>Lumber Kiln: Softwood: Northern Pine Softwood</t>
  </si>
  <si>
    <t>Lumber Kiln: Softwood: Southern Pine Softwood</t>
  </si>
  <si>
    <t>Lumber Kiln: Softwood: Western Pine Softwood</t>
  </si>
  <si>
    <t>Lumber Kiln: Indirect-heated: Softwood: Pine Species</t>
  </si>
  <si>
    <t>Lumber Kiln: Indirect-heated: Softwood: Non-Pine Species</t>
  </si>
  <si>
    <t>Lumber Kiln: Indirect-heated: Hardwood</t>
  </si>
  <si>
    <t>Lumber Kiln: Direct-fired: Softwood: Pine Species</t>
  </si>
  <si>
    <t>Lumber Kiln: Direct-fired: Softwood: Non-Pine Species</t>
  </si>
  <si>
    <t>Lumber Kiln: Direct-fired: Hardwood</t>
  </si>
  <si>
    <t>Log Storage: Softwood</t>
  </si>
  <si>
    <t>Log Storage: Hardwood</t>
  </si>
  <si>
    <t>Log Storage</t>
  </si>
  <si>
    <t>Softwood Sawmill Operations: Other Not Classified</t>
  </si>
  <si>
    <t>Hardwood Sawmill Operations: Other Not Classified</t>
  </si>
  <si>
    <t>Medium Density Fiberboard (MDF) Manufacture</t>
  </si>
  <si>
    <t>Pressurized Refiner/Primary Tube Dryer: Direct Natural Gas-fired: Blowline Blend: Non-Urea Formaldehyde Resin: Softwood</t>
  </si>
  <si>
    <t>Pressurized Refiner/Primary Tube Dryer: Direct Natural Gas-fired: Blowline Blend: Non-Urea Formaldehyde Resin: Hardwood</t>
  </si>
  <si>
    <t>Pressurized Refiner/Primary Tube Dryer: Direct Natural Gas-fired: Blowline Blend: Non-Urea Formaldehyde Resin: Mixed Softwood/Hardwood</t>
  </si>
  <si>
    <t>Pressurized Refiner/Primary Tube Dryer: Direct Natural Gas-fired: Blowline Blend: Urea Formaldehyde Resin: Hardwood</t>
  </si>
  <si>
    <t>Pressurized Refiner/Primary Tube Dryer: Direct Natural Gas-fired: Blowline Blend: Urea Formaldehyde Resin: Softwood</t>
  </si>
  <si>
    <t>Pressurized Refiner/Primary Tube Dryer: Direct Natural Gas-fired: Blowline Blend: Urea Formaldehyde Resin: Mixed Softwood/Hardwood</t>
  </si>
  <si>
    <t>Pressurized Refiner/Primary Tube Dryer: Direct Wood-fired: Non-Blowline Blend: Softwood</t>
  </si>
  <si>
    <t>Pressurized Refiner/Primary Tube Dryer: Direct Wood-fired: Non-Blowline Blend: Hardwood</t>
  </si>
  <si>
    <t>Pressurized Refiner/Primary Tube Dryer: Direct Wood-fired: Non-Blowline Blend: Mixed Softwood/Hardwood</t>
  </si>
  <si>
    <t>Pressurized Refiner/Primary Tube Dryer: Direct Wood-fired: Blowline Blend: Non-Urea Formaldehyde Resin: Hardwood</t>
  </si>
  <si>
    <t>Pressurized Refiner/Primary Tube Dryer: Direct Wood-fired: Blowline Blend: Non-Urea Formaldehyde Resin: Mixed Softwood/Hardwood</t>
  </si>
  <si>
    <t>Pressurized Refiner/Primary Tube Dryer: Direct Wood-fired: Blowline Blend: Non-Urea Formaldehyde Resin: Softwood</t>
  </si>
  <si>
    <t>Direct Wood-fired Tube Dryer, Unspecified Pines</t>
  </si>
  <si>
    <t>Pressurized Refiner/Primary Tube Dryer: Direct Wood-fired: Blowline Blend: Urea Formaldehyde Resin: Softwood</t>
  </si>
  <si>
    <t>Pressurized Refiner/Primary Tube Dryer: Direct Wood-fired: Blowline Blend: Urea Formaldehyde Resin: Mixed Softwood/Hardwood</t>
  </si>
  <si>
    <t>Pressurized Refiner/Primary Tube Dryer: Direct Wood-fired: Blowline Blend: Urea Formaldehyde Resin: Hardwood</t>
  </si>
  <si>
    <t>Pressurized Refiner/Primary Tube Dryer: Direct Natural Gas-fired: Non-Blowline Blend: Softwood</t>
  </si>
  <si>
    <t>Pressurized Refiner/Primary Tube Dryer: Direct Natural Gas-fired: Non-Blowline Blend: Hardwood</t>
  </si>
  <si>
    <t>Pressurized Refiner/Primary Tube Dryer: Direct Natural Gas-fired: Non-Blowline Blend: Mixed Softwood/Hardwood</t>
  </si>
  <si>
    <t>Pressurized Refiner/Primary Tube Dryer: Indirect-heated: Blowline Blend: Non-Urea Formaldehyde Resin: Softwood</t>
  </si>
  <si>
    <t>Pressurized Refiner/Primary Tube Dryer: Indirect-heated: Blowline Blend: Non-Urea Formaldehyde Resin: Hardwood</t>
  </si>
  <si>
    <t>Indirect-heated Tube Dryer, Unspecified Pines</t>
  </si>
  <si>
    <t>Pressurized Refiner/Primary Tube Dryer: Indirect-heated: Blowline Blend: Urea Formaldehyde Resin: Softwood</t>
  </si>
  <si>
    <t>Indirect-heated Tube Dryer, Non-blowline Blend, Softwoods</t>
  </si>
  <si>
    <t>Pressurized Refiner/Primary Tube Dryer: Indirect-heated: Blowline Blend: Non-Urea Formaldehyde Resin: Mixed Softwood/Hardwood</t>
  </si>
  <si>
    <t>Indirect-heated Tube Dryer, Hardwoods</t>
  </si>
  <si>
    <t>Pressurized Refiner/Primary Tube Dryer: Indirect-heated: Blowline Blend: Urea Formaldehyde Resin: Hardwood</t>
  </si>
  <si>
    <t>Indirect-heated Second Stage Tube Dryer, Blowline Blend, Softwoods</t>
  </si>
  <si>
    <t>Pressurized Refiner/Primary Tube Dryer: Indirect-heated: Blowline Blend: Urea Formaldehyde Resin: Mixed Softwood/Hardwood</t>
  </si>
  <si>
    <t>Direct Natural Gas-fired Rotary Predryer, Softwoods</t>
  </si>
  <si>
    <t>Secondary Tube Dryer: All Indirect-fired Units</t>
  </si>
  <si>
    <t>Secondary Tube Dryer: All Direct-fired Units</t>
  </si>
  <si>
    <t>Fiber Dryers: Other</t>
  </si>
  <si>
    <t>Former Without Blowline Blend: Non-Urea Formaldehyde Resin</t>
  </si>
  <si>
    <t>Former With Blowline Blend: Non-Urea Formaldehyde Resin</t>
  </si>
  <si>
    <t>Former Without Blowline Blend: Urea Formaldehyde Resin</t>
  </si>
  <si>
    <t>Former With Blowline Blend: Urea Formaldehyde Resin</t>
  </si>
  <si>
    <t>Oriented Strandboard (OSB) Manufacture</t>
  </si>
  <si>
    <t>Direct Wood-fired Rotary Dryer, Unspecified Pines</t>
  </si>
  <si>
    <t>Direct Wood-fired Rotary Dryer, Aspen</t>
  </si>
  <si>
    <t>Rotary Strand Dryer: Direct Wood-fired: Softwood</t>
  </si>
  <si>
    <t>Rotary Strand Dryer: Direct Wood-fired: Hardwood</t>
  </si>
  <si>
    <t>Rotary Strand Dryer: Direct Wood-fired: Mixed Softwood/Hardwood</t>
  </si>
  <si>
    <t>Rotary Strand Dryer: Direct Natural Gas-fired: Hardwood</t>
  </si>
  <si>
    <t>Rotary Strand Dryer: Direct Natural Gas-fired: Softwood</t>
  </si>
  <si>
    <t>Rotary Strand Dryer: Direct Natural Gas-fired: Mixed Softwood/Hardwood</t>
  </si>
  <si>
    <t>Rotary Strand Dryer: Indirect-heated: Hardwood</t>
  </si>
  <si>
    <t>Rotary Strand Dryer: Indirect-heated: Softwood</t>
  </si>
  <si>
    <t>Rotary Strand Dryer: Indirect-heated: Mixed Softwood/Hardwood</t>
  </si>
  <si>
    <t>Indirect-heated Conveyor Dryer, Softwoods</t>
  </si>
  <si>
    <t>Conveyor Dryer: Heated Zones: Hardwood</t>
  </si>
  <si>
    <t>Conveyor Dryer: Heated Zones: Softwood</t>
  </si>
  <si>
    <t>Conveyor Dryer: Heated Zones: Mixed Hardwood/Softwood</t>
  </si>
  <si>
    <t>Conveyor Dryer: Unheated Zones: All Species</t>
  </si>
  <si>
    <t>Reconstituted Wood Products Press: Phenol Formaldehyde Resin</t>
  </si>
  <si>
    <t>Hot Press, Phenol-Formaldehyde Resin (Dry)</t>
  </si>
  <si>
    <t>Reconstituted Wood Products Press: Methylene Diphenyl Diisocyanate (MDI) Resin</t>
  </si>
  <si>
    <t>Reconstituted Wood Products Press: Phenol Formaldehyde Resin (surface layers)/ Methylene Diphenyl Diisocyanate (MDI) Resin (core layers)</t>
  </si>
  <si>
    <t>Reconstituted Wood Products Press</t>
  </si>
  <si>
    <t>Blender, PF Resin/MDI Resin</t>
  </si>
  <si>
    <t>Storage Bins: Trimming and Dryer Exhaust Cyclone Dust</t>
  </si>
  <si>
    <t>Blender: Phenol Formaldehyde Resin</t>
  </si>
  <si>
    <t>Blender: Methylene Diphenyl Diisocyanate (MDI) Resin</t>
  </si>
  <si>
    <t>Former: Phenol Formaldehyde Resin</t>
  </si>
  <si>
    <t>Former Operations: Methylene Diphenyl Diisocyanate (MDI) Resin</t>
  </si>
  <si>
    <t>Former Operations: Phenol Formaldehyde Resin/Methylene Diphenyl Diisocyanate (MDI) Resin</t>
  </si>
  <si>
    <t>Waferizer/Strander</t>
  </si>
  <si>
    <t>Sawing Operations: Pre-Press Mat Trimming: Phenol Formaldehyde Resin</t>
  </si>
  <si>
    <t>Sawing Operations: Pre-Press Mat Trimming: Methylene Diphenyl Diisocyanate (MDI) Resin</t>
  </si>
  <si>
    <t>Sawing Operations: Pre-Press Mat Trimming: Phenol Formaldehyde Resin/Methylene Diphenyl Diisocyanate (MDI) Resin</t>
  </si>
  <si>
    <t>Sawing Operations: Post-Press Panel Trimming: Phenol Formaldehyde Resin</t>
  </si>
  <si>
    <t>Sawing Operations: Post-Press Panel Trimming: Methylene Diphenyl Diisocyanate (MDI) Resin</t>
  </si>
  <si>
    <t>Sawing Operations: Post-Press Panel Trimming: Phenol Formaldehyde Resin/Methylene Diphenyl Diisocyanate (MDI) Resin</t>
  </si>
  <si>
    <t>Paper Coating and Glazing</t>
  </si>
  <si>
    <t>Extrusion Coating Line with Solvent Free Resin/Wax</t>
  </si>
  <si>
    <t>Miscellaneous Paper Processes</t>
  </si>
  <si>
    <t>Cyclones</t>
  </si>
  <si>
    <t>Mechanical Pulping Operations</t>
  </si>
  <si>
    <t>Thermomechanical Process and Chemi-thermomechanical Pulping</t>
  </si>
  <si>
    <t>Pressurized Groundwood / Stone Groundwood Process</t>
  </si>
  <si>
    <t>Bleaching / Brightening</t>
  </si>
  <si>
    <t>Refiner Pulping</t>
  </si>
  <si>
    <t>Shredding Newspaper for Insulation Manufacturing</t>
  </si>
  <si>
    <t>Hardboard (HB) Manufacture</t>
  </si>
  <si>
    <t>Pressurized Refiner/Primary Tube Dryer: Direct Wood-fired: Blowline Blend: Non-Phenol Formaldehyde Resin: Hardwood</t>
  </si>
  <si>
    <t>Pressurized Refiner/Primary Tube Dryer: Direct Wood-fired: Blowline Blend: Non-Phenol Formaldehyde Resin: Softwood</t>
  </si>
  <si>
    <t>Pressurized Refiner/Primary Tube Dryer: Direct Wood-fired: Blowline Blend: Non-Phenol Formaldehyde Resin: Mixed Softwood/Hardwood</t>
  </si>
  <si>
    <t>Pressurized Refiner/Primary Tube Dryer: Natural Gas-fired: Blowline Blend: Non-Phenol Formaldehyde Resin: Hardwood</t>
  </si>
  <si>
    <t>Pressurized Refiner/Primary Tube Dryer: Natural Gas-fired: Blowline Blend: Non-Phenol Formaldehyde Resin: Softwood</t>
  </si>
  <si>
    <t>Pressurized Refiner/Primary Tube Dryer: Natural Gas-fired: Blowline Blend: Non-Phenol Formaldehyde Resin: Mixed Softwood/Hardwood</t>
  </si>
  <si>
    <t>Pressurized Refiner/Primary Tube Dryer: Indirect-fired: Blowline Blend: Phenol Formaldehyde Resin: Softwood</t>
  </si>
  <si>
    <t>Pressurized Refiner/Primary Tube Dryer: Indirect-fired: Blowline Blend: Phenol Formaldehyde Resin: Hardwood</t>
  </si>
  <si>
    <t>Pressurized Refiner/Primary Tube Dryer: Indirect-fired: Blowline Blend: Phenol Formaldehyde Resin: Mixed Softwood/Hardwood</t>
  </si>
  <si>
    <t>Pressurized Refiner/Primary Tube Dryer: Direct Wood-fired: Blowline Blend: Phenol Formaldehyde Resin: Hardwood</t>
  </si>
  <si>
    <t>Pressurized Refiner/Primary Tube Dryer: Direct Wood-fired: Blowline Blend: Phenol Formaldehyde Resin: Softwood</t>
  </si>
  <si>
    <t>Pressurized Refiner/Primary Tube Dryer: Direct Wood-fired: Blowline Blend: Phenol Formaldehyde Resin: Mixed Softwood/Hardwood</t>
  </si>
  <si>
    <t>Pressurized Refiner/Primary Tube Dryer: Natural Gas-fired: Blowline Blend: Phenol Formaldehyde Resin: Softwood</t>
  </si>
  <si>
    <t>Pressurized Refiner/Primary Tube Dryer: Natural Gas-fired: Blowline Blend: Phenol Formaldehyde Resin: Mixed Softwood/Hardwood</t>
  </si>
  <si>
    <t>Pressurized Refiner/Primary Tube Dryer: Natural Gas-fired: Blowline Blend: Phenol Formaldehyde Resin: Hardwood</t>
  </si>
  <si>
    <t>Board dryer,direct NG-fired,softwood, linseed oil binder(heated zones)</t>
  </si>
  <si>
    <t>Pressurized Refiner/Primary Tube Dryer: Indirect-fired: Blowline Blend: Non-Phenol Formaldehyde Resin: Hardwood</t>
  </si>
  <si>
    <t>Pressurized Refiner/Primary Tube Dryer: Indirect-fired: Blowline Blend: Non-Phenol Formaldehyde Resin: Softwood</t>
  </si>
  <si>
    <t>Pressurized Refiner/Primary Tube Dryer: Indirect-fired: Blowline Blend: Non-Phenol Formaldehyde Resin: Mixed Softwood/Hardwood</t>
  </si>
  <si>
    <t>Tempering oven, direct natural gas-fired, hardwood</t>
  </si>
  <si>
    <t>Tube dryer, second stage, indirect heated, hardwood</t>
  </si>
  <si>
    <t>Press Pre-Dryer: Phenol Formaldehyde Resin</t>
  </si>
  <si>
    <t>Press Pre-Dryer: Non-Phenol Formaldehyde Resin</t>
  </si>
  <si>
    <t>Humidification kiln, indirect heated</t>
  </si>
  <si>
    <t>Humidifier</t>
  </si>
  <si>
    <t>Hot press, PF resin</t>
  </si>
  <si>
    <t>Dry Hardboard Press: Phenol Formaldehyde Resin</t>
  </si>
  <si>
    <t>Hot press, linseed oil binder</t>
  </si>
  <si>
    <t>Dry Hardboard Press: Non-Phenol Formaldehyde Resin</t>
  </si>
  <si>
    <t>Wet Hardboard Press: Phenol Formaldehyde Resin</t>
  </si>
  <si>
    <t>Wet Hardboard Press: Non-Phenol Formaldehyde Resin</t>
  </si>
  <si>
    <t>Blender: Non-Phenol Formaldehyde Resin</t>
  </si>
  <si>
    <t>Digester: Softwood</t>
  </si>
  <si>
    <t>Digester: Hardwood</t>
  </si>
  <si>
    <t>Digester: Mixed Softwood/Hardwood</t>
  </si>
  <si>
    <t>Atmospheric Refiner: Softwood</t>
  </si>
  <si>
    <t>Atmospheric Refiner: Hardwood</t>
  </si>
  <si>
    <t>Atmospheric Refiner: Mixed Softwood/Hardwood</t>
  </si>
  <si>
    <t>Pressurized Refiner: Softwood</t>
  </si>
  <si>
    <t>Pressurized Refiner: Hardwood</t>
  </si>
  <si>
    <t>Pressurized Refiner: Mixed Softwood/Hardwood</t>
  </si>
  <si>
    <t>Pressurized Digester/Refiner: Softwood</t>
  </si>
  <si>
    <t>Pressurized Digester/Refiner: Hardwood</t>
  </si>
  <si>
    <t>Pressurized Digester/Refiner: Mixed Softwood/Hardwood</t>
  </si>
  <si>
    <t>Sawing Operations</t>
  </si>
  <si>
    <t>Log chipper, hardwood</t>
  </si>
  <si>
    <t>Pressurized digester/refiner, hardwood</t>
  </si>
  <si>
    <t>Wet Hardboard Former: Vacuum System: Non-Phenol Formaldehyde Resin</t>
  </si>
  <si>
    <t>Wet Hardboard Former: Vacuum System: Phenol Formaldehyde Resin</t>
  </si>
  <si>
    <t>Dry Process Former Operations: Dust Collection: Phenol Formaldehyde Resin</t>
  </si>
  <si>
    <t>Dry Process Former Operations: Dust Collection: Non-Phenol Formaldehyde Resin</t>
  </si>
  <si>
    <t>Wet Process Former Operations: Dust (Fiber) Collection: Phenol Formaldehyde Resin</t>
  </si>
  <si>
    <t>Wet Process Former Operations: Dust (Fiber) Collection: Non-Phenol Formaldehyde Resin</t>
  </si>
  <si>
    <t>Panel Trim Chipper</t>
  </si>
  <si>
    <t>Fiberboard (FB) Manufacture</t>
  </si>
  <si>
    <t>Board dryer, indirect heated, softwood, starch binder (heated zones)</t>
  </si>
  <si>
    <t>Board dryer,indirect htd, softwood, 6-12% asphalt binder(heated zones)</t>
  </si>
  <si>
    <t>Mat Dryer: Indirect-heated: Starch binder: Softwood</t>
  </si>
  <si>
    <t>Mat Dryer: Indirect-heated: Starch binder: Hardwood</t>
  </si>
  <si>
    <t>Mat Dryer: Indirect-heated: Starch binder: Mixed Softwood/Hardwood</t>
  </si>
  <si>
    <t>Mat Dryer: Indirect-heated: Asphalt binder: Softwood</t>
  </si>
  <si>
    <t>Mat Dryer: Indirect-heated: Asphalt binder: Hardwood</t>
  </si>
  <si>
    <t>Mat Dryer: Indirect-heated: Asphalt binder: Mixed Softwood/Hardwood</t>
  </si>
  <si>
    <t>Mat Dryer: Direct-heated: Starch binder: Softwood</t>
  </si>
  <si>
    <t>Mat Dryer: Direct-heated: Starch binder: Hardwood</t>
  </si>
  <si>
    <t>Mat Dryer: Direct-heated: Starch binder: Mixed Softwood/Hardwood</t>
  </si>
  <si>
    <t>Mat Dryer: Direct-heated: Asphalt binder: Softwood</t>
  </si>
  <si>
    <t>Mat Dryer: Direct-heated: Asphalt binder: Hardwood</t>
  </si>
  <si>
    <t>Mat Dryer: Direct-heated: Asphalt binder: Mixed Softwood/Hardwood</t>
  </si>
  <si>
    <t>Fiber Washer: Softwood</t>
  </si>
  <si>
    <t>Fiber Washer: Hardwood</t>
  </si>
  <si>
    <t>Fiber Washer: Mixed Softwood/Hardwood</t>
  </si>
  <si>
    <t>Former, vacuum system, wet, 6-12% asphalt</t>
  </si>
  <si>
    <t>Wet Fiberboard Former: Vacuum: All Binder Systems</t>
  </si>
  <si>
    <t>Engineered Wood Products</t>
  </si>
  <si>
    <t>Laminated Veneer Lumber (LVL) Manufacture: Hardwood Veneer Dryer: Indirect-heated: Heated Zones</t>
  </si>
  <si>
    <t>Laminated Veneer Lumber (LVL) Manufacture: Hardwood Veneer Dryer: Indirect-heated: Cooling Section</t>
  </si>
  <si>
    <t>Laminated Veneer Lumber (LVL) Manufacture: Softwood Veneer Dryer: Indirect-heated: Heated Zones</t>
  </si>
  <si>
    <t>Laminated Veneer Lumber (LVL) Manufacture: Softwood Veneer Dryer: Indirect-heated: Cooling Section</t>
  </si>
  <si>
    <t>Laminated Veneer Lumber (LVL) Manufacture: Hardwood Veneer Dryer: Direct Wood-fired: Heated Zones</t>
  </si>
  <si>
    <t>Laminated Veneer Lumber (LVL) Manufacture: Hardwood Veneer Dryer: Direct Wood-fired: Cooling Section</t>
  </si>
  <si>
    <t>Laminated Veneer Lumber (LVL) Manufacture: Softwood Veneer Dryer: Direct Wood-fired: Heated Zones</t>
  </si>
  <si>
    <t>Laminated Veneer Lumber (LVL) Manufacture: Softwood Veneer Dryer: Direct Wood-fired: Cooling Section</t>
  </si>
  <si>
    <t>Laminated Veneer Lumber (LVL) Manufacture: Hardwood Veneer Dryer: Direct Natural Gas-fired: Heated Zones</t>
  </si>
  <si>
    <t>Laminated Veneer Lumber (LVL) Manufacture: Hardwood Veneer Dryer: Direct Natural Gas-fired: Cooling Section</t>
  </si>
  <si>
    <t>Laminated Veneer Lumber (LVL) Manufacture: Softwood Veneer Dryer: Direct Natural Gas-fired: Heated Zones</t>
  </si>
  <si>
    <t>Laminated Veneer Lumber (LVL) Manufacture: Press: Phenol Formaldehyde Resin</t>
  </si>
  <si>
    <t>Laminated Veneer Lumber (LVL) Manufacture: Softwood Veneer Dryer: Direct Natural Gas-fired: Cooling Section</t>
  </si>
  <si>
    <t>Laminated Veneer Lumber (LVL) Manufacture: Press: Non-Phenol Formaldehyde Resin</t>
  </si>
  <si>
    <t>Laminated Veneer Lumber (LVL) Manufacture: Veneer Redryer: Radio Frequency-heated: Softwood</t>
  </si>
  <si>
    <t>Laminated Veneer Lumber (LVL) Manufacture: Veneer Redryer: Radio Frequency-heated: Hardwood</t>
  </si>
  <si>
    <t>Laminated Veneer Lumber (LVL) Manufacture: Veneer Redryer: Other: Softwood</t>
  </si>
  <si>
    <t>Laminated Veneer Lumber (LVL) Manufacture: Veneer Redryer: Other: Hardwood</t>
  </si>
  <si>
    <t>Laminated Veneer Lumber (LVL) Manufacture: Sanding Operations</t>
  </si>
  <si>
    <t>Laminated Veneer Lumber Manufacture</t>
  </si>
  <si>
    <t>LVL, I-Beam Saw</t>
  </si>
  <si>
    <t>Laminated Veneer Lumber (LVL) Manufacture: Hammermill/Chipper: Green Wood Material: Softwood</t>
  </si>
  <si>
    <t>Laminated Veneer Lumber (LVL) Manufacture: Hammermill/Chipper: Green Wood Material: Hardwood</t>
  </si>
  <si>
    <t>Laminated Veneer Lumber (LVL) Manufacture: Hammermill/Chipper: Dry Wood Material</t>
  </si>
  <si>
    <t>Laminated Veneer Lumber (LVL) Manufacture: Hammermill/Chipper: Mixed Green and Dry Wood Material</t>
  </si>
  <si>
    <t>Laminated Veneer Lumber (LVL) Manufacture: Sawing Operations: Green Veneer Trimming: Hardwood</t>
  </si>
  <si>
    <t>Laminated Veneer Lumber (LVL) Manufacture: Sawing Operations: Green Veneer Trimming: Softwood</t>
  </si>
  <si>
    <t>Laminated Veneer Lumber (LVL) Manufacture: Sawing Operations: Dry Veneer and Laminated Veneer Lumber (LVL) Trimming</t>
  </si>
  <si>
    <t>Laminated Veneer Lumber (LVL) Manufacture: Log Steaming Vat</t>
  </si>
  <si>
    <t>Laminated Veneer Lumber (LVL) Manufacture: Resin Storage Tanks</t>
  </si>
  <si>
    <t>I-Joist manufacture: I-Joist, curing chamber</t>
  </si>
  <si>
    <t>Laminated Veneer Lumber (LVL) Manufacture: Combined Process Unit Type Dust Collection: Green Wood Material: Softwood</t>
  </si>
  <si>
    <t>Laminated Veneer Lumber (LVL) Manufacture: Combined Process Unit Type Dust Collection: Green Wood Material: Hardwood</t>
  </si>
  <si>
    <t>Laminated Veneer Lumber (LVL) Manufacture: Combined Process Unit Type Dust Collection: Dry Wood Material</t>
  </si>
  <si>
    <t>Laminated Veneer Lumber (LVL) Manufacture: Combined Process Unit Type Dust Collection: Mixed Dry and Green Wood Material</t>
  </si>
  <si>
    <t>Laminated Veneer Lumber (LVL) Manufacture: Miscellaneous Coating Operations</t>
  </si>
  <si>
    <t>Laminated Veneer Lumber (LVL) Manufacture: Other Not Classified</t>
  </si>
  <si>
    <t>Laminated Strand Lumber Manufacture</t>
  </si>
  <si>
    <t>LSL, rotary, direct wood-fired, hardwood</t>
  </si>
  <si>
    <t>LSL, conveyor, indirect heated, hardwood</t>
  </si>
  <si>
    <t>LSL, press, MDI resin</t>
  </si>
  <si>
    <t>LSL, Sander</t>
  </si>
  <si>
    <t>LSL, Saw</t>
  </si>
  <si>
    <t>I-Joist Manufacture: Curing Chamber</t>
  </si>
  <si>
    <t>I-Joist Manufacture: Resin Storage Tanks</t>
  </si>
  <si>
    <t>I-Joist Manufacture: Sawing Operations</t>
  </si>
  <si>
    <t>I-Joist Manufacture: Other Not Classified</t>
  </si>
  <si>
    <t>Glulam Manufacture: Press/Curing Chamber: Phenol-Resorcinol-Formaldehyde (PRF) resin</t>
  </si>
  <si>
    <t>Glulam Manufacture: Press/Curing Chamber: Non-Phenol-Resorcinol-Formaldehyde (PRF) Resin</t>
  </si>
  <si>
    <t>Glulam Manufacture: Resin Storage Tanks</t>
  </si>
  <si>
    <t>Glulam Manufacture: Chippers</t>
  </si>
  <si>
    <t>Glulam Manufacture: Sanding Operations</t>
  </si>
  <si>
    <t>Glulam Manufacture: Sawing Operations</t>
  </si>
  <si>
    <t>Glulam Manufacture: Other Not Classified</t>
  </si>
  <si>
    <t>Laminated Strand Lumber (LSL) Manufacture: Rotary Strand Dryer: Direct Wood-fired: Hardwood</t>
  </si>
  <si>
    <t>Laminated Strand Lumber (LSL) Manufacture: Rotary Strand Dryer: Direct Wood-fired: Softwood</t>
  </si>
  <si>
    <t>Laminated Strand Lumber (LSL) Manufacture: Rotary Strand Dryer: Direct Wood-fired: Mixed Softwood/Hardwood</t>
  </si>
  <si>
    <t>Laminated Strand Lumber (LSL) Manufacture: Rotary Strand Dryer: Direct Natural Gas-fired: Softwood</t>
  </si>
  <si>
    <t>Laminated Strand Lumber (LSL) Manufacture: Rotary Strand Dryer: Direct Natural Gas-fired: Hardwood</t>
  </si>
  <si>
    <t>Laminated Strand Lumber (LSL) Manufacture: Rotary Strand Dryer: Direct Natural Gas-fired: Mixed Softwood/Hardwood</t>
  </si>
  <si>
    <t>Laminated Strand Lumber (LSL) Manufacture: Rotary Strand Dryer: Indirect-heated: Softwood</t>
  </si>
  <si>
    <t>Laminated Strand Lumber (LSL) Manufacture: Rotary Strand Dryer: Indirect-heated: Hardwood</t>
  </si>
  <si>
    <t>Laminated Strand Lumber (LSL) Manufacture: Rotary Strand Dryer: Indirect-heated: Mixed Softwood/Hardwood</t>
  </si>
  <si>
    <t>Laminated Strand Lumber (LSL) Manufacture: Conveyor Dryer: Heated Zones: Hardwood</t>
  </si>
  <si>
    <t>Laminated Strand Lumber (LSL) Manufacture: Conveyor Dryer: Heated Zones: Softwood</t>
  </si>
  <si>
    <t>Laminated Strand Lumber (LSL) Manufacture: Conveyor Dryer: Heated Zones: Mixed Hardwood/Softwood</t>
  </si>
  <si>
    <t>Laminated Strand Lumber (LSL) Manufacture: Conveyor Dryer: Unheated Zones: All Species</t>
  </si>
  <si>
    <t>Laminated Strand Lumber (LSL) Manufacture: Press: Methylene Diphenyl Diisocyanate (MDI) Adhesive</t>
  </si>
  <si>
    <t>Laminated Strand Lumber (LSL) Manufacture: Press: Non-Methylene Diphenyl Diisocyanate (MDI) Adhesive</t>
  </si>
  <si>
    <t>Laminated Strand Lumber (LSL) Manufacture: Blender: Methylene Diphenyl Diisocyanate (MDI) Adhesive</t>
  </si>
  <si>
    <t>Laminated Strand Lumber (LSL) Manufacture: Blender: Non-Methylene Diphenyl Diisocyanate (MDI) Adhesive</t>
  </si>
  <si>
    <t>Laminated Strand Lumber (LSL) Manufacture: Former Operations: Methylene Diphenyl Diisocyanate (MDI) Adhesive</t>
  </si>
  <si>
    <t>Laminated Strand Lumber (LSL) Manufacture: Former Operations: Non-Methylene Diphenyl Diisocyanate (MDI) Adhesive</t>
  </si>
  <si>
    <t>Laminated Strand Lumber (LSL) Manufacture: Strander</t>
  </si>
  <si>
    <t>Laminated Strand Lumber (LSL) Manufacture: Sanding Operations</t>
  </si>
  <si>
    <t>Laminated Strand Lumber (LSL) Manufacture: Sawing Operations</t>
  </si>
  <si>
    <t>Laminated Strand Lumber (LSL) Manufacture: Hammermill/Chipper: Green Wood Material: Softwood</t>
  </si>
  <si>
    <t>Laminated Strand Lumber (LSL) Manufacture: Hammermill/Chipper: Green Wood Material: Hardwood</t>
  </si>
  <si>
    <t>Laminated Strand Lumber (LSL) Manufacture: Hammermill/Chipper: Dry Wood Material</t>
  </si>
  <si>
    <t>Laminated Strand Lumber (LSL) Manufacture: Hammermill/Chipper: Mixed Green and Dry Wood Material</t>
  </si>
  <si>
    <t>Laminated Strand Lumber (LSL) Manufacture: Resin Storage Tanks</t>
  </si>
  <si>
    <t>Laminated Strand Lumber (LSL) Manufacture: Other Not Classified</t>
  </si>
  <si>
    <t>Parallel Strand Lumber (PSL) Manufacture: Hardwood Veneer Dryer: Indirect-heated: Heated Zones</t>
  </si>
  <si>
    <t>Parallel Strand Lumber (PSL) Manufacture: Hardwood Veneer Dryer: Indirect-heated: Cooling Section</t>
  </si>
  <si>
    <t>Parallel Strand Lumber (PSL) Manufacture: Softwood Veneer Dryer: Indirect-heated: Heated Zones</t>
  </si>
  <si>
    <t>Parallel Strand Lumber (PSL) Manufacture: Softwood Veneer Dryer: Indirect-heated: Cooling Section</t>
  </si>
  <si>
    <t>Parallel Strand Lumber (PSL) Manufacture: Hardwood Veneer Dryer: Direct Wood-fired: Heated Zones</t>
  </si>
  <si>
    <t>Parallel Strand Lumber (PSL) Manufacture: Hardwood Veneer Dryer: Direct Wood-fired: Cooling Section</t>
  </si>
  <si>
    <t>Parallel Strand Lumber (PSL) Manufacture: Softwood Veneer Dryer: Direct Wood-fired: Heated Zones</t>
  </si>
  <si>
    <t>Parallel Strand Lumber (PSL) Manufacture: Softwood Veneer Dryer: Direct Wood-fired: Cooling Section</t>
  </si>
  <si>
    <t>Parallel Strand Lumber (PSL) Manufacture: Hardwood Veneer Dryer: Direct Natural Gas-fired: Heated Zones</t>
  </si>
  <si>
    <t>Parallel Strand Lumber (PSL) Manufacture: Hardwood Veneer Dryer: Direct Natural Gas-fired: Cooling Section</t>
  </si>
  <si>
    <t>Parallel Strand Lumber (PSL) Manufacture: Softwood Veneer Dryer: Direct Natural Gas-fired: Heated Zones</t>
  </si>
  <si>
    <t>Parallel Strand Lumber (PSL) Manufacture: Softwood Veneer Dryer: Direct Natural Gas-fired: Cooling Section</t>
  </si>
  <si>
    <t>Parallel Strand Lumber (PSL) Manufacture: Veneer Redryer: Radio Frequency-heated: Hardwood</t>
  </si>
  <si>
    <t>Parallel Strand Lumber (PSL) Manufacture: Veneer Redryer: Radio Frequency-heated: Softwood</t>
  </si>
  <si>
    <t>Parallel Strand Lumber (PSL) Manufacture: Veneer Redryer: Other: Hardwood</t>
  </si>
  <si>
    <t>Parallel Strand Lumber (PSL) Manufacture: Veneer Redryer: Other: Softwood</t>
  </si>
  <si>
    <t>Parallel Strand Lumber (PSL) Manufacture: Press: Phenol Formaldehyde Resin</t>
  </si>
  <si>
    <t>Parallel Strand Lumber (PSL) Manufacture: Press: Non-Phenol Formaldehyde Resin</t>
  </si>
  <si>
    <t>Parallel Strand Lumber (PSL) Manufacture: Hammermill/Chipper: Green Wood Material: Softwood</t>
  </si>
  <si>
    <t>Parallel Strand Lumber (PSL) Manufacture: Hammermill/Chipper: Green Wood Material: Hardwood</t>
  </si>
  <si>
    <t>Parallel Strand Lumber (PSL) Manufacture: Hammermill/Chipper: Dry Wood Material</t>
  </si>
  <si>
    <t>Parallel Strand Lumber (PSL) Manufacture: Hammermill/Chipper: Mixed Green and Dry Wood Material</t>
  </si>
  <si>
    <t>Parallel Strand Lumber (PSL) Manufacture: Sanding Operations</t>
  </si>
  <si>
    <t>Parallel Strand Lumber (PSL) Manufacture: Sawing Operations: Green Veneer Trimming</t>
  </si>
  <si>
    <t>Parallel Strand Lumber (PSL) Manufacture: Sawing Operations: Dry Veneer and Parallel Strand Lumber (PSL) Trimming</t>
  </si>
  <si>
    <t>Parallel Strand Lumber (PSL) Manufacture: Combined Process Unit Type Dust Collection: Green Wood Material: Softwood</t>
  </si>
  <si>
    <t>Parallel Strand Lumber (PSL) Manufacture: Combined Process Unit Type Dust Collection: Green Wood Material: Hardwood</t>
  </si>
  <si>
    <t>Parallel Strand Lumber (PSL) Manufacture: Combined Process Unit Type Dust Collection: Dry Wood Material</t>
  </si>
  <si>
    <t>Parallel Strand Lumber (PSL) Manufacture: Combined Process Unit Type Dust Collection: Mixed Dry and Green Wood Material</t>
  </si>
  <si>
    <t>Parallel Strand Lumber (PSL) Manufacture: Log Steaming Vat</t>
  </si>
  <si>
    <t>Parallel Strand Lumber (PSL) Manufacture: Resin Storage Tanks</t>
  </si>
  <si>
    <t>Parallel Strand Lumber (PSL) Manufacture: Miscellaneous Coating Operations</t>
  </si>
  <si>
    <t>Parallel Strand Lumber (PSL) Manufacture: Other Not Classified</t>
  </si>
  <si>
    <t>Furniture Manufacture</t>
  </si>
  <si>
    <t>Rough-end</t>
  </si>
  <si>
    <t>Machine Room</t>
  </si>
  <si>
    <t>Sanding</t>
  </si>
  <si>
    <t>Wood Hog</t>
  </si>
  <si>
    <t>Veneer Hot Press, Urea Formaldehyde Resin</t>
  </si>
  <si>
    <t>Miscellaneous Wood Working Operations</t>
  </si>
  <si>
    <t>Wood Waste Storage Bin Vent</t>
  </si>
  <si>
    <t>Wood Waste Storage Bin Loadout</t>
  </si>
  <si>
    <t>Sanding/Planing Operations: Specify</t>
  </si>
  <si>
    <t>Bulk Handling and Storage - Wood/Bark</t>
  </si>
  <si>
    <t>Storage Bins</t>
  </si>
  <si>
    <t>Stockpiles</t>
  </si>
  <si>
    <t>Conveyors</t>
  </si>
  <si>
    <t>Battery Separators</t>
  </si>
  <si>
    <t>Rubber and Miscellaneous Plastics Products</t>
  </si>
  <si>
    <t>Tire Manufacture</t>
  </si>
  <si>
    <t>Undertread and Sidewall Cementing</t>
  </si>
  <si>
    <t>Bead Dipping</t>
  </si>
  <si>
    <t>Bead Swabbing</t>
  </si>
  <si>
    <t>Tire Building</t>
  </si>
  <si>
    <t>Rubber Tire Mfg</t>
  </si>
  <si>
    <t>Tread End Cementing</t>
  </si>
  <si>
    <t>Green Tire Spraying</t>
  </si>
  <si>
    <t>Green Tire Spray</t>
  </si>
  <si>
    <t>Tire Curing</t>
  </si>
  <si>
    <t>Compounding</t>
  </si>
  <si>
    <t>Tread Extruder</t>
  </si>
  <si>
    <t>Sidewall Extruder</t>
  </si>
  <si>
    <t>Calendering</t>
  </si>
  <si>
    <t>Latex Dipping</t>
  </si>
  <si>
    <t>Non-Solvent Mixing</t>
  </si>
  <si>
    <t>Tire Buffing Machines</t>
  </si>
  <si>
    <t>Other Fabricated Plastics</t>
  </si>
  <si>
    <t>Fiberglass Resin Products</t>
  </si>
  <si>
    <t>Plastics Machining: Drilling/Sanding/Sawing/etc.</t>
  </si>
  <si>
    <t>Mould Release</t>
  </si>
  <si>
    <t>Solvent Consumption</t>
  </si>
  <si>
    <t>Adhesive Consumption</t>
  </si>
  <si>
    <t>Gel Coat: Nonatomized Spray</t>
  </si>
  <si>
    <t>Gel Coat: Robotic Spray</t>
  </si>
  <si>
    <t>Gel Coat: Manual Application</t>
  </si>
  <si>
    <t>Gel Coat: Atomized Spray</t>
  </si>
  <si>
    <t>Mechanical Resin Applic: Non-atomized spray(incl pressure fed rollers)</t>
  </si>
  <si>
    <t>Resin: General: Spray On (use 3-08-007-30 or -31)</t>
  </si>
  <si>
    <t>Resin: Manual Application: Bucket and Brush</t>
  </si>
  <si>
    <t>Mechanical Resin Application: (non-vapor-suppressed)</t>
  </si>
  <si>
    <t>Mechanical Resin Application: (vapor-suppressed)</t>
  </si>
  <si>
    <t>Mechanical Resin Application: (vacuum bagging)</t>
  </si>
  <si>
    <t>Resin Closed Molding</t>
  </si>
  <si>
    <t>Filament Application</t>
  </si>
  <si>
    <t>Centrifugal Casting</t>
  </si>
  <si>
    <t>Continuous Lamination</t>
  </si>
  <si>
    <t>Polymer Casting (Cultured Marble or Marble Casting)</t>
  </si>
  <si>
    <t>Pultrusion</t>
  </si>
  <si>
    <t>Sheet Molding Compound Manufacturing</t>
  </si>
  <si>
    <t>Foam Production</t>
  </si>
  <si>
    <t>Molded Foam: Expansion Process Using Steam</t>
  </si>
  <si>
    <t>Molded Foam: Molding Process</t>
  </si>
  <si>
    <t>Molded Foam: Bead Storage</t>
  </si>
  <si>
    <t>Molded Foam: General</t>
  </si>
  <si>
    <t>Slabstock Foam: General</t>
  </si>
  <si>
    <t>Slabstock Foam: Pouring Line</t>
  </si>
  <si>
    <t>Rebond Foam: General</t>
  </si>
  <si>
    <t>Rebond Foam: Binder</t>
  </si>
  <si>
    <t>Plastic Miscellaneous Products</t>
  </si>
  <si>
    <t>Polystyrene: General</t>
  </si>
  <si>
    <t>Plastic Products Manufacturing</t>
  </si>
  <si>
    <t>Adhesives Production: General Process</t>
  </si>
  <si>
    <t>Film Production, Die (Flat/Circular)</t>
  </si>
  <si>
    <t>Sheet Production, Polymerizer</t>
  </si>
  <si>
    <t>Lamination, Kettles/Oven</t>
  </si>
  <si>
    <t>Molding Machine</t>
  </si>
  <si>
    <t>Sheet Production, Calendering</t>
  </si>
  <si>
    <t>Vinyl Floor Tile Manufacturing</t>
  </si>
  <si>
    <t>Tile Chip Bin Tipper</t>
  </si>
  <si>
    <t>Tile Chip Receiving Hopper</t>
  </si>
  <si>
    <t>Tile Chip Belt Conveyors</t>
  </si>
  <si>
    <t>Scrap Hopper</t>
  </si>
  <si>
    <t>Weigh Scales</t>
  </si>
  <si>
    <t>Blender</t>
  </si>
  <si>
    <t>Scrap Chopper</t>
  </si>
  <si>
    <t>Adhesive Applicator</t>
  </si>
  <si>
    <t>Limestone Purge</t>
  </si>
  <si>
    <t>Scrap Discharging</t>
  </si>
  <si>
    <t>PVC Unloading</t>
  </si>
  <si>
    <t>PVC Storage</t>
  </si>
  <si>
    <t>PVC Surge Bins</t>
  </si>
  <si>
    <t>Limestone Storage</t>
  </si>
  <si>
    <t>Limestone Elevators</t>
  </si>
  <si>
    <t>Unloading Operation, Limestone</t>
  </si>
  <si>
    <t>Unspecified</t>
  </si>
  <si>
    <t>Fabricated Metal Products</t>
  </si>
  <si>
    <t>Abrasive Blasting of Metal Parts</t>
  </si>
  <si>
    <t>Sand Abrasive</t>
  </si>
  <si>
    <t>Slag Abrasive</t>
  </si>
  <si>
    <t>Garnet Abrasive</t>
  </si>
  <si>
    <t>Steel Grit Abrasive</t>
  </si>
  <si>
    <t>Walnut Shell Abrasive</t>
  </si>
  <si>
    <t>Shotblast with Air</t>
  </si>
  <si>
    <t>Shotblast w/o Air</t>
  </si>
  <si>
    <t>Abrasive Cleaning of Metal Parts</t>
  </si>
  <si>
    <t>Brush Cleaning</t>
  </si>
  <si>
    <t>Tumble Cleaning</t>
  </si>
  <si>
    <t>Polishing</t>
  </si>
  <si>
    <t>Buffing</t>
  </si>
  <si>
    <t>Welding</t>
  </si>
  <si>
    <t>Arc Welding: General (See 3-09-050)</t>
  </si>
  <si>
    <t>Oxyfuel Welding: General (See 3-09-044)</t>
  </si>
  <si>
    <t>Electroplating Operations</t>
  </si>
  <si>
    <t>Entire Process: General</t>
  </si>
  <si>
    <t>Entire Process: Nickel</t>
  </si>
  <si>
    <t>Entire Process: Copper</t>
  </si>
  <si>
    <t>Entire Process: Zinc</t>
  </si>
  <si>
    <t>Entire Process: Chrome</t>
  </si>
  <si>
    <t>Entire Process: Cadmium</t>
  </si>
  <si>
    <t>Chromium (all types) - Alkaline Cleaning</t>
  </si>
  <si>
    <t>Chromium (all types) - Acid Dip</t>
  </si>
  <si>
    <t>Hard Chromium - Chromic Acid Anodic Treatment</t>
  </si>
  <si>
    <t>Hard Chromium - Electroplating Tank</t>
  </si>
  <si>
    <t>Decorative Chromium - Electroplating Tank</t>
  </si>
  <si>
    <t>Chromic Acid Anodizing - Anodizing Tank</t>
  </si>
  <si>
    <t>Copper (cyanide, including strike) - Electroplating Tank</t>
  </si>
  <si>
    <t>Copper (sulfate) - Electroplating Tank</t>
  </si>
  <si>
    <t>Copper (general) - Electroplating Tank 1000 amp-hr current applied</t>
  </si>
  <si>
    <t>Cadmium (cyanide) - Electroplating Tank 1000 amp-hr current applied</t>
  </si>
  <si>
    <t>Cadmium (acid fluoborate) - Electroplating Tank 1000 amp-hr current</t>
  </si>
  <si>
    <t>Cadmium (general) - Electroplating Tank 1000 amp-hr current applied</t>
  </si>
  <si>
    <t>Nickel (all chloride) - Electroplating Tank 1000 amp-hr current appli</t>
  </si>
  <si>
    <t>Nickel (chloride sulfate) - Electroplating Tank 1000 amp-hr current</t>
  </si>
  <si>
    <t>Nickel (sulfamate or watts) - Electroplating Tank 1000 amp-hr current</t>
  </si>
  <si>
    <t>Nickel (non-chloride) - Electroplating Tank 1000 amp-hr current appli</t>
  </si>
  <si>
    <t>Nickel (general) - Electroplating Tank</t>
  </si>
  <si>
    <t>Zinc (general) - Electroplating Tank</t>
  </si>
  <si>
    <t>Conversion Coating of Metal Products</t>
  </si>
  <si>
    <t>Alkaline Cleaning Bath</t>
  </si>
  <si>
    <t>Acid Cleaning Bath (Pickling)</t>
  </si>
  <si>
    <t>Anodizing Kettle</t>
  </si>
  <si>
    <t>Rinsing/Finishing</t>
  </si>
  <si>
    <t>Chemical Milling of Metal Products</t>
  </si>
  <si>
    <t>Milling Tank</t>
  </si>
  <si>
    <t>Metal Pipe Coating of Metal Parts</t>
  </si>
  <si>
    <t>Asphalt Dipping</t>
  </si>
  <si>
    <t>Pipe Spinning</t>
  </si>
  <si>
    <t>Pipe Wrapping</t>
  </si>
  <si>
    <t>Coal Tar/Asphalt Melting Kettle</t>
  </si>
  <si>
    <t>Raw Material Storage: Asphalt</t>
  </si>
  <si>
    <t>Raw Material Storage: Coal Tar</t>
  </si>
  <si>
    <t>Drum Cleaning/Reclamation</t>
  </si>
  <si>
    <t>Drum Burning Furnace</t>
  </si>
  <si>
    <t>Machining Operations</t>
  </si>
  <si>
    <t>Specify Material</t>
  </si>
  <si>
    <t>Sawing: Specify Material in Comments</t>
  </si>
  <si>
    <t>Honing: Specify Material in Comments</t>
  </si>
  <si>
    <t>Lubrication: Specify Material</t>
  </si>
  <si>
    <t>Plasma Torch</t>
  </si>
  <si>
    <t>Stamping and Drawing (Auto Body Parts)</t>
  </si>
  <si>
    <t>Powder Metallurgy Part Manufacturing (NAICS 332117)</t>
  </si>
  <si>
    <t>Electric Sinter Oven Vents</t>
  </si>
  <si>
    <t>Electric Sinter Oven Gas Burners</t>
  </si>
  <si>
    <t>Application of Coatings to Sintered Parts</t>
  </si>
  <si>
    <t>Metal Deposition Processes</t>
  </si>
  <si>
    <t>Metallizing: Wire Atomization and Spraying</t>
  </si>
  <si>
    <t>Thermal Spraying of Powdered Metal</t>
  </si>
  <si>
    <t>Plasma Arc Spraying of Powdered Metal</t>
  </si>
  <si>
    <t>Tinning: Batch Process</t>
  </si>
  <si>
    <t>Resistance Welding</t>
  </si>
  <si>
    <t>Brazing</t>
  </si>
  <si>
    <t>Soldering</t>
  </si>
  <si>
    <t>Oxyfuel Welding</t>
  </si>
  <si>
    <t>Thermal Spraying</t>
  </si>
  <si>
    <t>Oxyfuel Cutting</t>
  </si>
  <si>
    <t>Arc Cutting</t>
  </si>
  <si>
    <t>Arc Welding: General: Consummable and Non-consummable Electrode</t>
  </si>
  <si>
    <t>Consumable and Non-consumable Electrode</t>
  </si>
  <si>
    <t>Shielded Metal Arc Welding (SMAW)</t>
  </si>
  <si>
    <t>14Mn-4Cr Electrode</t>
  </si>
  <si>
    <t>E11018 Electrode</t>
  </si>
  <si>
    <t>E308 Electrode</t>
  </si>
  <si>
    <t>E310 Electrode</t>
  </si>
  <si>
    <t>E316 Electrode</t>
  </si>
  <si>
    <t>E410 Electrode</t>
  </si>
  <si>
    <t>E6010 Electrode</t>
  </si>
  <si>
    <t>E6011 Electrode</t>
  </si>
  <si>
    <t>E6012 Electrode</t>
  </si>
  <si>
    <t>E6013 Electrode</t>
  </si>
  <si>
    <t>E7018 Electrode</t>
  </si>
  <si>
    <t>E7024 Electrode</t>
  </si>
  <si>
    <t>E7028 Electrode</t>
  </si>
  <si>
    <t>E8018 Electrode</t>
  </si>
  <si>
    <t>E9015 Electrode</t>
  </si>
  <si>
    <t>E9018 Electrode</t>
  </si>
  <si>
    <t>ECoCr-A Electrode</t>
  </si>
  <si>
    <t>ENi-Cl Electrode</t>
  </si>
  <si>
    <t>ENiCrMo Electrode</t>
  </si>
  <si>
    <t>ENi-Cu Electrode</t>
  </si>
  <si>
    <t>Gas Metal Arc Welding (GMAW)</t>
  </si>
  <si>
    <t>ER1260 Electrode</t>
  </si>
  <si>
    <t>E308l Electrode</t>
  </si>
  <si>
    <t>ER316 Electrode</t>
  </si>
  <si>
    <t>ER5154 Electrode</t>
  </si>
  <si>
    <t>E70S Electrode</t>
  </si>
  <si>
    <t>ERNiCrMo Electrode</t>
  </si>
  <si>
    <t>ERNiCu Electrode</t>
  </si>
  <si>
    <t>Flux Cored Arc Welding (FCAW)</t>
  </si>
  <si>
    <t>E110 T5-K3 Electrode</t>
  </si>
  <si>
    <t>E308LT Electrode</t>
  </si>
  <si>
    <t>E316LT Electrode</t>
  </si>
  <si>
    <t>E70T Electrode</t>
  </si>
  <si>
    <t>E71T Electrode</t>
  </si>
  <si>
    <t>Submerged Arc Welding (SAW)</t>
  </si>
  <si>
    <t>EM12K Electrode</t>
  </si>
  <si>
    <t>Electrogas Welding (EGW)</t>
  </si>
  <si>
    <t>Electrostag Welding (ESW)</t>
  </si>
  <si>
    <t>Gas Tungsten Arc Welding (GTAW)</t>
  </si>
  <si>
    <t>Plasma Arc Welding (PAW)</t>
  </si>
  <si>
    <t>Porcelain Enamel/Ceramic Glaze Spraying</t>
  </si>
  <si>
    <t>Spray Booth</t>
  </si>
  <si>
    <t>Ceramic Glaze: Material Handling</t>
  </si>
  <si>
    <t>Ceramic Glaze: Solution Preparation</t>
  </si>
  <si>
    <t>Ceramic Glaze: Surface Preparation</t>
  </si>
  <si>
    <t>Ceramic Glaze: Plating</t>
  </si>
  <si>
    <t>Ceramic Glaze: Storage</t>
  </si>
  <si>
    <t>Ceramic Glaze: Drying</t>
  </si>
  <si>
    <t>Oil and Gas Production</t>
  </si>
  <si>
    <t>Crude Oil Production</t>
  </si>
  <si>
    <t>Well Completion</t>
  </si>
  <si>
    <t>Miscellaneous Well: General</t>
  </si>
  <si>
    <t>Wells: Rod Pumps</t>
  </si>
  <si>
    <t>Crude Oil Sumps</t>
  </si>
  <si>
    <t>Crude Oil Pits</t>
  </si>
  <si>
    <t>Enhanced Wells, Water Reinjection</t>
  </si>
  <si>
    <t>Oil/Gas/Water/Separation</t>
  </si>
  <si>
    <t>Evaporation from Liquid Leaks into Oil Well Cellars</t>
  </si>
  <si>
    <t>Site Preparation</t>
  </si>
  <si>
    <t>Well Drilling</t>
  </si>
  <si>
    <t>Well Casing Vents</t>
  </si>
  <si>
    <t>Valves: General</t>
  </si>
  <si>
    <t>Relief Valves</t>
  </si>
  <si>
    <t>Flanges and Connections</t>
  </si>
  <si>
    <t>Oil Heating</t>
  </si>
  <si>
    <t>Gas/Liquid Separation</t>
  </si>
  <si>
    <t>Fugitives: Compressor Seals</t>
  </si>
  <si>
    <t>Fugitives: Drains</t>
  </si>
  <si>
    <t>Atmospheric Wash Tank (2nd Stage of Gas-Oil Separation): Flashing Loss</t>
  </si>
  <si>
    <t>Waste Sumps: Primary Light Crude</t>
  </si>
  <si>
    <t>Waste Sumps: Primary Heavy Crude</t>
  </si>
  <si>
    <t>Waste Sumps: Secondary Light Crude</t>
  </si>
  <si>
    <t>Waste Sumps: Secondary Heavy Crude</t>
  </si>
  <si>
    <t>Waste Sumps: Tertiary Light Crude</t>
  </si>
  <si>
    <t>Waste Sumps: Tertiary Heavy Crude</t>
  </si>
  <si>
    <t>Gathering Lines</t>
  </si>
  <si>
    <t>Pneumatic Controllers, Low Bleed</t>
  </si>
  <si>
    <t>Pneumatic Controllers High Bleed &gt;6 scfh</t>
  </si>
  <si>
    <t>Pneumatic Controllers Intermittent Bleed</t>
  </si>
  <si>
    <t>Processing Operations: Not Classified</t>
  </si>
  <si>
    <t>Natural Gas Production</t>
  </si>
  <si>
    <t>Amine Process</t>
  </si>
  <si>
    <t>Gas Stripping Operations</t>
  </si>
  <si>
    <t>Compressors (See also 310003-12 and -13)</t>
  </si>
  <si>
    <t>Wells</t>
  </si>
  <si>
    <t>Gas Lift</t>
  </si>
  <si>
    <t>Valves: Fugitive Emissions</t>
  </si>
  <si>
    <t>Incinerators Burning Waste Gas or Augmented Waste Gas</t>
  </si>
  <si>
    <t>Pipeline Pigging (releases during pig removal)</t>
  </si>
  <si>
    <t>Condensate Storage Tank</t>
  </si>
  <si>
    <t>Produced Water Storage Tank</t>
  </si>
  <si>
    <t>Natural Gas Liquids Storage Tank</t>
  </si>
  <si>
    <t>Flares Combusting Gases &gt; 1000 BTU/scf</t>
  </si>
  <si>
    <t>Flares Combusting Gases &lt;1000 BTU/scf</t>
  </si>
  <si>
    <t>Well Workover</t>
  </si>
  <si>
    <t>All Equipt Leak Fugitives (Valves, Flanges, Connections, Seals, Drains</t>
  </si>
  <si>
    <t>Well Completions</t>
  </si>
  <si>
    <t>Glycol Dehydrator Reboiler Still Stack</t>
  </si>
  <si>
    <t>Glycol Dehydrator Reboiler Burner</t>
  </si>
  <si>
    <t>Hydrocarbon Skimmer</t>
  </si>
  <si>
    <t>Solid-desiccant Dehydration Process</t>
  </si>
  <si>
    <t>Pneumatic Controllers, High Bleed &gt;6 scfh</t>
  </si>
  <si>
    <t>Natural Gas Processing</t>
  </si>
  <si>
    <t>Glycol Dehydrator Burner Stack</t>
  </si>
  <si>
    <t>Glycol Dehydrator Separator Vent</t>
  </si>
  <si>
    <t>Glycol Dehydrator (See also 31000301-31000303)</t>
  </si>
  <si>
    <t>Process Valves</t>
  </si>
  <si>
    <t>Open-ended Lines</t>
  </si>
  <si>
    <t>Centrifugal Compressor</t>
  </si>
  <si>
    <t>Reciprocating Compressor</t>
  </si>
  <si>
    <t>Glycol Dehydrators: Niagaran Formation (Mich.)</t>
  </si>
  <si>
    <t>Glycol Dehydrators: Prairie du Chien Formation (Mich.)</t>
  </si>
  <si>
    <t>Glycol Dehydrators: Antrim Formation (Mich.)</t>
  </si>
  <si>
    <t>Pneumatic Controllers Low Bleed</t>
  </si>
  <si>
    <t>Crude Oil</t>
  </si>
  <si>
    <t>Propane/Butane</t>
  </si>
  <si>
    <t>Distillate Oil (No. 2): Steam Generators</t>
  </si>
  <si>
    <t>Residual Oil: Steam Generators</t>
  </si>
  <si>
    <t>Crude Oil: Steam Generators</t>
  </si>
  <si>
    <t>Natural Gas: Steam Generators</t>
  </si>
  <si>
    <t>Process Gas: Steam Generators</t>
  </si>
  <si>
    <t>Liquid Waste Treatment</t>
  </si>
  <si>
    <t>Floatation Units</t>
  </si>
  <si>
    <t>Liquid - Liquid Separator</t>
  </si>
  <si>
    <t>Oil-Sludge-Waste Water Pit</t>
  </si>
  <si>
    <t>Sand Filter Operation</t>
  </si>
  <si>
    <t>Oil-Water Separation Wastewater Holding Tanks</t>
  </si>
  <si>
    <t>Produced Water Treatment</t>
  </si>
  <si>
    <t>Building Construction</t>
  </si>
  <si>
    <t>Construction: Building Contractors</t>
  </si>
  <si>
    <t>Site Preparation: Topsoil Removal</t>
  </si>
  <si>
    <t>Site Preparation: Earth Moving (Cut and Fill)</t>
  </si>
  <si>
    <t>Site Preparation: Aggregate Hauling (On Dirt)</t>
  </si>
  <si>
    <t>Demolitions/Special Trade Contracts</t>
  </si>
  <si>
    <t>Mechanical or Explosive Dismemberment</t>
  </si>
  <si>
    <t>Debris Loading</t>
  </si>
  <si>
    <t>On-site Truck Traffic</t>
  </si>
  <si>
    <t>Other Not Classified: Construction/Demolition</t>
  </si>
  <si>
    <t>Machinery, Miscellaneous</t>
  </si>
  <si>
    <t>Miscellaneous Machinery</t>
  </si>
  <si>
    <t>Electrical Equipment</t>
  </si>
  <si>
    <t>Electrical Switch Manufacture</t>
  </si>
  <si>
    <t>Electrical Switch Manufacture: Overall Process</t>
  </si>
  <si>
    <t>Light Bulb Manufacture</t>
  </si>
  <si>
    <t>Light Bulb Glass to Socket Base Lubrication with SO2</t>
  </si>
  <si>
    <t>Fluorescent Lamp Manufacture</t>
  </si>
  <si>
    <t>Fluorescent Lamp Manufacture: Overall Process</t>
  </si>
  <si>
    <t>Fluorescent Lamp Recycling</t>
  </si>
  <si>
    <t>Fluorescent Lamp Recycling: Lamp Crusher</t>
  </si>
  <si>
    <t>Mercury Oxide Battery Manufacture</t>
  </si>
  <si>
    <t>Mercury Oxide Battery Manufacture: Overall Process</t>
  </si>
  <si>
    <t>Manufacturing - General</t>
  </si>
  <si>
    <t>Circuit Board Manufacturing</t>
  </si>
  <si>
    <t>Circuit Board Etching: Acid</t>
  </si>
  <si>
    <t>Circuit Board Etching: Alkaline</t>
  </si>
  <si>
    <t>Circuit Board Etching: Plasma</t>
  </si>
  <si>
    <t>Manufacturing - General Processes</t>
  </si>
  <si>
    <t>Semiconductor Manufacturing</t>
  </si>
  <si>
    <t>Integrated Circuit Manufacturing: General</t>
  </si>
  <si>
    <t>Cleaning Processes: Wet Chemical: Specify Aqueous Solution</t>
  </si>
  <si>
    <t>Cleaning Process: Plasma Process: Specify Gas Used</t>
  </si>
  <si>
    <t>Photoresist Operations: General</t>
  </si>
  <si>
    <t>Chemical Vapor Deposition: General: Specify Gas Used</t>
  </si>
  <si>
    <t>Diffusion Process: Deposition Operation: Specify Gas Used</t>
  </si>
  <si>
    <t>Etching Process: Wet Chemical: Specify Aqueous Solution</t>
  </si>
  <si>
    <t>Etching Process: Plasma/Reactive Ion: Specify Gas Used</t>
  </si>
  <si>
    <t>Miscellaneous Operations: General: Specify Material</t>
  </si>
  <si>
    <t>Electrical Windings Reclamation</t>
  </si>
  <si>
    <t>Single Chamber Incinerator/Oven</t>
  </si>
  <si>
    <t>Multiple Chamber Incinerator/Oven</t>
  </si>
  <si>
    <t>Transportation Equipment</t>
  </si>
  <si>
    <t>Automobiles/Truck Assembly Operations</t>
  </si>
  <si>
    <t>Solder Joint Grinding</t>
  </si>
  <si>
    <t>Soldering Machine</t>
  </si>
  <si>
    <t>Stamping</t>
  </si>
  <si>
    <t>Brake Shoe Debonding</t>
  </si>
  <si>
    <t>Single Chamber Incinerator</t>
  </si>
  <si>
    <t>Multiple Chamber Incinerator</t>
  </si>
  <si>
    <t>Auto Body Shredding</t>
  </si>
  <si>
    <t>Primary Metal Recovery Line</t>
  </si>
  <si>
    <t>Secondary Metal Recovery Line</t>
  </si>
  <si>
    <t>Welding/Soldering Automotive Repair</t>
  </si>
  <si>
    <t>Boat Manufacturing</t>
  </si>
  <si>
    <t>Resin Storage</t>
  </si>
  <si>
    <t>Resin Transfer</t>
  </si>
  <si>
    <t>Molding and Lamination Operations</t>
  </si>
  <si>
    <t>Open Contact Molding: Manual Gel Coat Application</t>
  </si>
  <si>
    <t>Open Contact Molding: Spray Gel Coat Application</t>
  </si>
  <si>
    <t>Open Contact Molding: Gel Coat Curing</t>
  </si>
  <si>
    <t>Open Contact Molding: Resin/Laminate Application, Machine Layup</t>
  </si>
  <si>
    <t>Open Contact Molding: Resin/Laminate Application, Hand Layup,Spraying</t>
  </si>
  <si>
    <t>Open Contact Molding: Resin Hand Layup</t>
  </si>
  <si>
    <t>Open Contact Molding: Resin Spray Layup</t>
  </si>
  <si>
    <t>Open Contact Molding: Resin/Laminate Curing</t>
  </si>
  <si>
    <t>Closed Molding</t>
  </si>
  <si>
    <t>Bag Molding: Resin/Lamination, Hand Layup</t>
  </si>
  <si>
    <t>Bag Molding: Resin/Lamination, Spray Layup</t>
  </si>
  <si>
    <t>Lamination: Preparation of Resin/Laminate</t>
  </si>
  <si>
    <t>Lamination: Polyurethane Foams</t>
  </si>
  <si>
    <t>Assembly Area</t>
  </si>
  <si>
    <t>Assembly Area: Sanding/Trimming of Laminated Parts</t>
  </si>
  <si>
    <t>Assembly Area: Paint Spraying</t>
  </si>
  <si>
    <t>Assembly Area: Carpet Glues</t>
  </si>
  <si>
    <t>Cleanup: Tools (Other than Spray Guns)</t>
  </si>
  <si>
    <t>Cleanup: Spray Guns</t>
  </si>
  <si>
    <t>Cleanup: Molds</t>
  </si>
  <si>
    <t>Waste Disposal: Used Cleanup Solvents</t>
  </si>
  <si>
    <t>Waste Disposal: Stills</t>
  </si>
  <si>
    <t>Wastewater, Point of Generation</t>
  </si>
  <si>
    <t>Photo Equip/Health Care/Labs/Air Condit/SwimPools</t>
  </si>
  <si>
    <t>Photocopying Equipment Manufacturing</t>
  </si>
  <si>
    <t>Resin Transfer/Storage</t>
  </si>
  <si>
    <t>Toner Classification</t>
  </si>
  <si>
    <t>Toner (Carbon Black) Grinding</t>
  </si>
  <si>
    <t>Health Care</t>
  </si>
  <si>
    <t>Sterilization with Ethylene Oxide</t>
  </si>
  <si>
    <t>Health Services</t>
  </si>
  <si>
    <t>Sterilization with Freon</t>
  </si>
  <si>
    <t>Sterilization with Formaldehyde</t>
  </si>
  <si>
    <t>Sterilization - Steam Autoclaving</t>
  </si>
  <si>
    <t>Shredding Medical Waste</t>
  </si>
  <si>
    <t>Laboratory Fugitive Emissions</t>
  </si>
  <si>
    <t>Miscellaneous Fugitive Emissions</t>
  </si>
  <si>
    <t>Health Care - Crematoriums</t>
  </si>
  <si>
    <t>Crematory Stack</t>
  </si>
  <si>
    <t>Crematory Stack - Human and Animal Crematories</t>
  </si>
  <si>
    <t>Cremation - Human</t>
  </si>
  <si>
    <t>Cremation - Animal</t>
  </si>
  <si>
    <t>Dental Alloy (Mercury Amalgams) Production</t>
  </si>
  <si>
    <t>Dental Alloy (Mercury Amalgams) Production: Overall Process</t>
  </si>
  <si>
    <t>Thermometer Manufacture</t>
  </si>
  <si>
    <t>Thermometer Manufacture: Overall Process</t>
  </si>
  <si>
    <t>Laboratories</t>
  </si>
  <si>
    <t>Bench Scale Reagents: Research</t>
  </si>
  <si>
    <t>Bench Scale Reagents: Testing</t>
  </si>
  <si>
    <t>Bench Scale Reagents: Medical</t>
  </si>
  <si>
    <t>X-rays</t>
  </si>
  <si>
    <t>Medical: General</t>
  </si>
  <si>
    <t>Structural: General</t>
  </si>
  <si>
    <t>Commercial Swimming Pools - Chlorination-Chloroform</t>
  </si>
  <si>
    <t>Chlorination: Chloroform</t>
  </si>
  <si>
    <t>Air-conditioning/Refrigeration</t>
  </si>
  <si>
    <t>Cooling Fluid: Freons</t>
  </si>
  <si>
    <t>Cooling Fluid: Ammonia</t>
  </si>
  <si>
    <t>Cooling Fluid: Specify Fluid</t>
  </si>
  <si>
    <t>Photographic Film Manufacturing</t>
  </si>
  <si>
    <t>Product Manufacturing - Substrate Preparation</t>
  </si>
  <si>
    <t>Extrusion Operations</t>
  </si>
  <si>
    <t>Film Support Operations</t>
  </si>
  <si>
    <t>Product Manufacturing - Chemical Preparation</t>
  </si>
  <si>
    <t>Emulsion Making Operations</t>
  </si>
  <si>
    <t>Chemical Mixing Operations</t>
  </si>
  <si>
    <t>Product Manufacturing - Surface Treatments</t>
  </si>
  <si>
    <t>Grid Ionizers</t>
  </si>
  <si>
    <t>Corona Discharge Treatment</t>
  </si>
  <si>
    <t>Photographic Drying Operations</t>
  </si>
  <si>
    <t>Product Manufacturing - Finishing Operations</t>
  </si>
  <si>
    <t>General Film Manufacturing</t>
  </si>
  <si>
    <t>Cutting/Slitting Operations</t>
  </si>
  <si>
    <t>Support Activities - Cleaning Operations</t>
  </si>
  <si>
    <t>Tank Cleaning Operations</t>
  </si>
  <si>
    <t>General Cleaning Operations</t>
  </si>
  <si>
    <t>Parts Cleaning Operations</t>
  </si>
  <si>
    <t>Support Activities - Storage Operations</t>
  </si>
  <si>
    <t>Solvent Storage Operations</t>
  </si>
  <si>
    <t>General Storage Operations</t>
  </si>
  <si>
    <t>Storage Silos</t>
  </si>
  <si>
    <t>Waste Storage Operations</t>
  </si>
  <si>
    <t>Support Activities - Material Transfer Operations</t>
  </si>
  <si>
    <t>Filling Operations (non petroleum)</t>
  </si>
  <si>
    <t>Transfer of Chemicals</t>
  </si>
  <si>
    <t>Support Activities - Separation Processes</t>
  </si>
  <si>
    <t>Recovery Operations</t>
  </si>
  <si>
    <t>Regeneration Operations</t>
  </si>
  <si>
    <t>Distillation Operations</t>
  </si>
  <si>
    <t>Filtration Operations</t>
  </si>
  <si>
    <t>Support Activities - Other Operations</t>
  </si>
  <si>
    <t>General Ventillation - Manufacturing Areas</t>
  </si>
  <si>
    <t>General Process Tank Operations</t>
  </si>
  <si>
    <t>Miscellaneous Manufacturing Operations</t>
  </si>
  <si>
    <t>Paint Spraying Operations</t>
  </si>
  <si>
    <t>General Maintenance Operations</t>
  </si>
  <si>
    <t>Chemical Weighing Operations</t>
  </si>
  <si>
    <t>NGTS</t>
  </si>
  <si>
    <t>Natural Gas Transmission and Storage Facilities</t>
  </si>
  <si>
    <t>Electric Generation</t>
  </si>
  <si>
    <t>Geysers/Geothermal</t>
  </si>
  <si>
    <t>Steam Turbine</t>
  </si>
  <si>
    <t>Well Drilling: Steam Emissions</t>
  </si>
  <si>
    <t>Well Pad Fugitives: Blowdown</t>
  </si>
  <si>
    <t>Well Pad Fugitives: Vents/Leaks</t>
  </si>
  <si>
    <t>Pipeline Fugitives: Blowdown</t>
  </si>
  <si>
    <t>Pipeline Fugitives: Vents/Leaks</t>
  </si>
  <si>
    <t>Leather and Leather Products</t>
  </si>
  <si>
    <t>Textiles, Leather, &amp; Apparel Products</t>
  </si>
  <si>
    <t>Textile Products</t>
  </si>
  <si>
    <t>Yarn Preparation/Bleaching</t>
  </si>
  <si>
    <t>Polyester Thread Production</t>
  </si>
  <si>
    <t>Tenter Frames: Heat Setting</t>
  </si>
  <si>
    <t>Carding</t>
  </si>
  <si>
    <t>Rubberized Fabrics</t>
  </si>
  <si>
    <t>Wet Coating: General</t>
  </si>
  <si>
    <t>Hot Melt Coating: General</t>
  </si>
  <si>
    <t>Impregnation</t>
  </si>
  <si>
    <t>Wet Coating</t>
  </si>
  <si>
    <t>Hot Melt Coating</t>
  </si>
  <si>
    <t>Wet Coating Mixing</t>
  </si>
  <si>
    <t>Carpet Operations</t>
  </si>
  <si>
    <t>Preparation/Processing</t>
  </si>
  <si>
    <t>Printing/Dyeing</t>
  </si>
  <si>
    <t>Basic Material Mixing</t>
  </si>
  <si>
    <t>Shearing</t>
  </si>
  <si>
    <t>Pile Erector</t>
  </si>
  <si>
    <t>Heat Treating</t>
  </si>
  <si>
    <t>Fabric Finishing</t>
  </si>
  <si>
    <t>Scrap Processes</t>
  </si>
  <si>
    <t>Typesetting (Lead Remelting): Remelting (Lead Emissions Only)</t>
  </si>
  <si>
    <t>Flexographic: Scrap Substrate Collection System</t>
  </si>
  <si>
    <t>Rotogravure: Scrap Substrate Collection System</t>
  </si>
  <si>
    <t>Lithographic: Scrap Substrate Collection System</t>
  </si>
  <si>
    <t>Process Cooling</t>
  </si>
  <si>
    <t>Mechanical Draft</t>
  </si>
  <si>
    <t>Natural Draft</t>
  </si>
  <si>
    <t>In process fuel use not elsewhere classified</t>
  </si>
  <si>
    <t>Bituminous Coal</t>
  </si>
  <si>
    <t>Cement Kiln/Dryer</t>
  </si>
  <si>
    <t>Lime Kiln (Bituminous)</t>
  </si>
  <si>
    <t>General (Subbituminous)</t>
  </si>
  <si>
    <t>General (Bituminous)</t>
  </si>
  <si>
    <t>Lignite Coal</t>
  </si>
  <si>
    <t>Residual Oil (Mix of residual types)</t>
  </si>
  <si>
    <t>Asphalt Dryer</t>
  </si>
  <si>
    <t>Grade 4 Oil: General</t>
  </si>
  <si>
    <t>Distillate Oil (Mix of all distillate types)</t>
  </si>
  <si>
    <t>Metal Melting</t>
  </si>
  <si>
    <t>Coke Oven or Blast Furnace</t>
  </si>
  <si>
    <t>Mineral Wool Fuel</t>
  </si>
  <si>
    <t>Wood Building Products: Flatwood and others</t>
  </si>
  <si>
    <t>Subbituminous Coal</t>
  </si>
  <si>
    <t>Solid Waste: General</t>
  </si>
  <si>
    <t>Recovered Solvent: General</t>
  </si>
  <si>
    <t>Anthracite Culm</t>
  </si>
  <si>
    <t>Residual Oil (No. 5)</t>
  </si>
  <si>
    <t>Residual Oil (No. 6)</t>
  </si>
  <si>
    <t>Jet Fuel</t>
  </si>
  <si>
    <t>Jet Kerosene</t>
  </si>
  <si>
    <t>Jet Naphtha</t>
  </si>
  <si>
    <t>Refined Oil</t>
  </si>
  <si>
    <t>Refinery Feed</t>
  </si>
  <si>
    <t>Diesel</t>
  </si>
  <si>
    <t>Distillate Oil (No. 1)</t>
  </si>
  <si>
    <t>Distillate Oil (No. 4)</t>
  </si>
  <si>
    <t>Jet A Fuel</t>
  </si>
  <si>
    <t>Wood Waste</t>
  </si>
  <si>
    <t>Sludge</t>
  </si>
  <si>
    <t>Wood Chips</t>
  </si>
  <si>
    <t>Sour Gas</t>
  </si>
  <si>
    <t>Wood Pellets</t>
  </si>
  <si>
    <t>Bark</t>
  </si>
  <si>
    <t>Petroleum Distillate</t>
  </si>
  <si>
    <t>Sawdust</t>
  </si>
  <si>
    <t>Petroleum Liquid</t>
  </si>
  <si>
    <t>Waste Material</t>
  </si>
  <si>
    <t>Propane/Butane (Mix)</t>
  </si>
  <si>
    <t>Refuse</t>
  </si>
  <si>
    <t>Dried Sludge</t>
  </si>
  <si>
    <t>Charcoal</t>
  </si>
  <si>
    <t>Tires</t>
  </si>
  <si>
    <t>Black Liquor Solids</t>
  </si>
  <si>
    <t>Municipal Solid Waste</t>
  </si>
  <si>
    <t>Vegetation</t>
  </si>
  <si>
    <t>Refinery Crude Feed</t>
  </si>
  <si>
    <t>Refinery Gas</t>
  </si>
  <si>
    <t>Waste Gas</t>
  </si>
  <si>
    <t>Recovered Solvent</t>
  </si>
  <si>
    <t>Fuel Storage - Fixed Roof Tanks</t>
  </si>
  <si>
    <t>Residual Oil: Breathing Loss</t>
  </si>
  <si>
    <t>Residual Oil: Working Loss</t>
  </si>
  <si>
    <t>Distillate Oil (No. 2): Breathing Loss</t>
  </si>
  <si>
    <t>Distillate Oil (No. 2): Working Loss</t>
  </si>
  <si>
    <t>Oil No. 6: Breathing Loss</t>
  </si>
  <si>
    <t>Oil No. 6: Working Loss</t>
  </si>
  <si>
    <t>Residual Oil/Crude Oil: Breathing Loss</t>
  </si>
  <si>
    <t>Residual Oil/Crude Oil: Working Loss</t>
  </si>
  <si>
    <t>Dual Fuel (Gas/Oil): Breathing Loss</t>
  </si>
  <si>
    <t>Dual Fuel (Gas/Oil): Working Loss</t>
  </si>
  <si>
    <t>Fuel Storage - Floating Roof Tanks</t>
  </si>
  <si>
    <t>Residual Oil: Standing Loss</t>
  </si>
  <si>
    <t>Residual Oil: Withdrawal Loss</t>
  </si>
  <si>
    <t>Distillate Oil (No. 2): Standing Loss</t>
  </si>
  <si>
    <t>Distillate Oil (No. 2): Withdrawal Loss</t>
  </si>
  <si>
    <t>Oil No. 6: Standing Loss</t>
  </si>
  <si>
    <t>Oil No. 6: Withdrawal Loss</t>
  </si>
  <si>
    <t>Methanol: Standing Loss</t>
  </si>
  <si>
    <t>Methanol: Withdrawal Loss</t>
  </si>
  <si>
    <t>Residual Oil/Crude Oil: Standing Loss</t>
  </si>
  <si>
    <t>Residual Oil/Crude Oil: Withdrawal Loss</t>
  </si>
  <si>
    <t>Dual Fuel (Gas/Oil): Standing Loss</t>
  </si>
  <si>
    <t>Dual Fuel (Gas/Oil): Withdrawal Loss</t>
  </si>
  <si>
    <t>Fuel Storage - Pressure Tanks</t>
  </si>
  <si>
    <t>Natural Gas: Withdrawal Loss</t>
  </si>
  <si>
    <t>LPG: Withdrawal Loss</t>
  </si>
  <si>
    <t>Landfill Gas: Withdrawal Loss</t>
  </si>
  <si>
    <t>Refinery Gas: Withdrawal Loss</t>
  </si>
  <si>
    <t>Digester Gas: Withdrawal Loss</t>
  </si>
  <si>
    <t>Process Gas: Withdrawal Loss</t>
  </si>
  <si>
    <t>Miscellaneous Manufacturing Industries</t>
  </si>
  <si>
    <t>Process Heater/Furnace</t>
  </si>
  <si>
    <t>LPG</t>
  </si>
  <si>
    <t>Paint Stripping: Non-chemical</t>
  </si>
  <si>
    <t>Media Blasting: General</t>
  </si>
  <si>
    <t>Media Blasting: Sand</t>
  </si>
  <si>
    <t>Media Blasting: Grit</t>
  </si>
  <si>
    <t>Media Blasting: Metal Shot</t>
  </si>
  <si>
    <t>Media Blasting: Ice</t>
  </si>
  <si>
    <t>Media Blasting: Walnut Shell</t>
  </si>
  <si>
    <t>Media Blasting: Slag</t>
  </si>
  <si>
    <t>Media Blasting: Wheat Starch</t>
  </si>
  <si>
    <t>Media Blasting: Plastic Bead</t>
  </si>
  <si>
    <t>Media Blasting: Carbon Dioxide</t>
  </si>
  <si>
    <t>Media Blasting: Sodium Bicarbonate</t>
  </si>
  <si>
    <t>UV Removal</t>
  </si>
  <si>
    <t>Water Jet Blasting</t>
  </si>
  <si>
    <t>Excimer Flash Lamp</t>
  </si>
  <si>
    <t>Xenon Flash Lamp</t>
  </si>
  <si>
    <t>Carbon Dioxide Pulsed Laser</t>
  </si>
  <si>
    <t>Biogenic CO2</t>
  </si>
  <si>
    <t>Internal Combustion Engines</t>
  </si>
  <si>
    <t>Distillate Oil (Diesel)</t>
  </si>
  <si>
    <t>Internal Combustion</t>
  </si>
  <si>
    <t>Reciprocating</t>
  </si>
  <si>
    <t>Reciprocating: Crankcase Blowby</t>
  </si>
  <si>
    <t>Reciprocating: Evaporative Losses (Fuel Storage and Delivery System)</t>
  </si>
  <si>
    <t>Reciprocating: Exhaust</t>
  </si>
  <si>
    <t>Turbine: Evaporative Losses (Fuel Storage and Delivery System)</t>
  </si>
  <si>
    <t>Turbine: Exhaust</t>
  </si>
  <si>
    <t>Reciprocating: Evaporative Losses (Fuel Delivery System)</t>
  </si>
  <si>
    <t>Turbine: Evaporative Losses (Fuel Delivery System)</t>
  </si>
  <si>
    <t>Gasified Coal</t>
  </si>
  <si>
    <t>Kerosene/Naphtha (Jet Fuel)</t>
  </si>
  <si>
    <t>Waste Oil - Turbine</t>
  </si>
  <si>
    <t>Heavy Water</t>
  </si>
  <si>
    <t>Turbine: Cogeneration</t>
  </si>
  <si>
    <t>Reciprocating: Cogeneration</t>
  </si>
  <si>
    <t>2-cycle Rich Burn</t>
  </si>
  <si>
    <t>2-cycle Lean Burn</t>
  </si>
  <si>
    <t>4-cycle Rich Burn</t>
  </si>
  <si>
    <t>4-cycle Lean Burn</t>
  </si>
  <si>
    <t>2-cycle Clean Burn</t>
  </si>
  <si>
    <t>4-cycle Clean Burn</t>
  </si>
  <si>
    <t>Other Fuels</t>
  </si>
  <si>
    <t>Diesel: Large Bore Engine</t>
  </si>
  <si>
    <t>Dual Fuel (Oil/Gas): Large Bore Engine</t>
  </si>
  <si>
    <t>Dual Fuel: Large Bore Engine: Cogeneration</t>
  </si>
  <si>
    <t>Large Bore Engine: Crankcase Blowby</t>
  </si>
  <si>
    <t>Large Bore Engine: Evaporative Losses (Fuel Storage and Delivery System)</t>
  </si>
  <si>
    <t>Large Bore Engine: Exhaust</t>
  </si>
  <si>
    <t>Residual/Crude Oil</t>
  </si>
  <si>
    <t>Reciprocating Engine</t>
  </si>
  <si>
    <t>Refinery Gas: Turbine</t>
  </si>
  <si>
    <t>Refinery Gas: Reciprocating Engine</t>
  </si>
  <si>
    <t>Propane: Reciprocating</t>
  </si>
  <si>
    <t>Butane: Reciprocating</t>
  </si>
  <si>
    <t>Reciprocating Engine: Cogeneration</t>
  </si>
  <si>
    <t>Large Bore Engine</t>
  </si>
  <si>
    <t>Reciprocating: POTW Digester Gas</t>
  </si>
  <si>
    <t>Turbine: JP-4</t>
  </si>
  <si>
    <t>Engine Testing</t>
  </si>
  <si>
    <t>Aircraft Engine Testing</t>
  </si>
  <si>
    <t>Turbojet</t>
  </si>
  <si>
    <t>Turboshaft</t>
  </si>
  <si>
    <t>JP-5 Fuel</t>
  </si>
  <si>
    <t>JP-4 Fuel</t>
  </si>
  <si>
    <t>Rocket Engine Testing</t>
  </si>
  <si>
    <t>Rocket Motor: Solid Propellant</t>
  </si>
  <si>
    <t>Liquid Propellant</t>
  </si>
  <si>
    <t>Diesel/Kerosene</t>
  </si>
  <si>
    <t>Kerosene/Naphtha</t>
  </si>
  <si>
    <t>Dual Fuel (Gas/Oil)</t>
  </si>
  <si>
    <t>Residual Oil/Crude Oil</t>
  </si>
  <si>
    <t>Water Deluge Solid Propellant Engine Test Unit</t>
  </si>
  <si>
    <t>Water Deluge Liquid Propellant Engine Test Unit</t>
  </si>
  <si>
    <t>Off-highway 2-stroke Gasoline Engines</t>
  </si>
  <si>
    <t>Industrial Equipment</t>
  </si>
  <si>
    <t>Industrial Fork Lift: Gasoline Engine (2-stroke)</t>
  </si>
  <si>
    <t>Mobile - Non-Road Equipment - Gasoline</t>
  </si>
  <si>
    <t>Off-Highway</t>
  </si>
  <si>
    <t>Non-Road Gasoline</t>
  </si>
  <si>
    <t>Off-highway 4-stroke Gasoline Engines</t>
  </si>
  <si>
    <t>Industrial Fork Lift: Gasoline Engine (4-stroke)</t>
  </si>
  <si>
    <t>Off-highway Diesel Engines</t>
  </si>
  <si>
    <t>Industrial Fork Lift: Diesel</t>
  </si>
  <si>
    <t>Mobile - Non-Road Equipment - Diesel</t>
  </si>
  <si>
    <t>Non-Road Diesel</t>
  </si>
  <si>
    <t>Off-highway LPG-fueled Engines</t>
  </si>
  <si>
    <t>Industrial Fork Lift: Liquified Petroleum Gas (LPG)</t>
  </si>
  <si>
    <t>Mobile - Non-Road Equipment - Other</t>
  </si>
  <si>
    <t>Fixed Wing Aircraft L &amp; TO Exhaust</t>
  </si>
  <si>
    <t>Military</t>
  </si>
  <si>
    <t>Piston Engine: Aviation Gas</t>
  </si>
  <si>
    <t>Mobile - Aircraft</t>
  </si>
  <si>
    <t>Jet Engine: JP-4</t>
  </si>
  <si>
    <t>Jet Engine: JP-5</t>
  </si>
  <si>
    <t>Commercial</t>
  </si>
  <si>
    <t>Jet Engine: Jet A</t>
  </si>
  <si>
    <t>Civil</t>
  </si>
  <si>
    <t>Rotary Wing Aircraft L &amp; TO Exhaust</t>
  </si>
  <si>
    <t>Marine Vessels, Commercial</t>
  </si>
  <si>
    <t>Crew Boats: Main Engine Exhaust: Idling</t>
  </si>
  <si>
    <t>Mobile - Commercial Marine Vessels</t>
  </si>
  <si>
    <t>Crew Boats: Main Engine Exhaust: Maneuvering</t>
  </si>
  <si>
    <t>Crew Boats: Auxiliary Generator Exhaust: Hotelling</t>
  </si>
  <si>
    <t>Supply Boats: Main Engine Exhaust: Idling</t>
  </si>
  <si>
    <t>Supply Boats: Main Engine Exhaust: Maneuvering</t>
  </si>
  <si>
    <t>Supply Boats: Auxiliary Generator Exhaust: Hotelling</t>
  </si>
  <si>
    <t>Railroad Equipment</t>
  </si>
  <si>
    <t>Yard Locomotives</t>
  </si>
  <si>
    <t>Mobile - Locomotives</t>
  </si>
  <si>
    <t>Railroads</t>
  </si>
  <si>
    <t>Specify in Comments</t>
  </si>
  <si>
    <t>LPG Distribution</t>
  </si>
  <si>
    <t>MACT Source Categories</t>
  </si>
  <si>
    <t>Food and Agricultural Processes</t>
  </si>
  <si>
    <t>Cellulose Food Casing</t>
  </si>
  <si>
    <t>Cellulose Xanthate Formation: Barattees</t>
  </si>
  <si>
    <t>Viscose Processing</t>
  </si>
  <si>
    <t>Viscose Processing: Viscose Holding Tanks</t>
  </si>
  <si>
    <t>Viscose Processing: Extrusion and Coagulation</t>
  </si>
  <si>
    <t>Viscose Processing: Regeneration</t>
  </si>
  <si>
    <t>Viscose Processing: Water Washing</t>
  </si>
  <si>
    <t>Drying and Humidification</t>
  </si>
  <si>
    <t>MP Operation</t>
  </si>
  <si>
    <t>Acid Bath System And Evaporators</t>
  </si>
  <si>
    <t>(NH4)2 SO4 Acid Bath System and Evaporator</t>
  </si>
  <si>
    <t>Na2SO4 Acid Bath System and Evaporator</t>
  </si>
  <si>
    <t>End Product Storage: Cellulose Casing</t>
  </si>
  <si>
    <t>Viscose Filtering</t>
  </si>
  <si>
    <t>Water Washing</t>
  </si>
  <si>
    <t>Acid Bath Evaporator</t>
  </si>
  <si>
    <t>Agricultural Chemicals Production</t>
  </si>
  <si>
    <t>2,4-D Salts and Esters Production</t>
  </si>
  <si>
    <t>Process Vents: 2,4-D Salts and Esters Production</t>
  </si>
  <si>
    <t>Process Vents, Chlorophenol Unit: Chlorination Reactor</t>
  </si>
  <si>
    <t>Process Vents, Chlorophenol Unit: Distillation</t>
  </si>
  <si>
    <t>Process Vents, Chloroacetic Acid Plant</t>
  </si>
  <si>
    <t>Process Vents, Chloroacetic Acid Plant: Neutralizer</t>
  </si>
  <si>
    <t>Process Vents, Chlorine Plant</t>
  </si>
  <si>
    <t>Process Vents, 2,4-D: Neutralizer (Chlorine and Phenoxyacetic Acid)</t>
  </si>
  <si>
    <t>Process Vents, 2,4-D: Condensation Reactor</t>
  </si>
  <si>
    <t>Process Vents: 2,4-D Recovery</t>
  </si>
  <si>
    <t>Process Vents, 2,4-D Recovery: Vessel</t>
  </si>
  <si>
    <t>Process Vents, 2,4-D Recovery: Filtration</t>
  </si>
  <si>
    <t>Process Vents, 2,4-D: Dryer (For Wet 2,4-D)</t>
  </si>
  <si>
    <t>Process Vents: 2,4-D Product Storage</t>
  </si>
  <si>
    <t>Waste Products</t>
  </si>
  <si>
    <t>Waste Products: Filter Cakes</t>
  </si>
  <si>
    <t>Waste Products: Still Bottoms</t>
  </si>
  <si>
    <t>Captan Production</t>
  </si>
  <si>
    <t>Process Vents: Captan Unit</t>
  </si>
  <si>
    <t>Process Vents: PMM/THPI Reactor</t>
  </si>
  <si>
    <t>Process Vents: Captan Unit, Holding Vessel</t>
  </si>
  <si>
    <t>Process Vents: Captan Unit, Filtration</t>
  </si>
  <si>
    <t>Process Vents: Captan Unit, Washing</t>
  </si>
  <si>
    <t>Process Vents: Captan Unit, Drying</t>
  </si>
  <si>
    <t>Process Vents: THPI Production</t>
  </si>
  <si>
    <t>Process Vents: THPI Reactor</t>
  </si>
  <si>
    <t>Process Vents: THPI Flaker</t>
  </si>
  <si>
    <t>Process Vents: PMM Production</t>
  </si>
  <si>
    <t>Process Vents: PMM Chlorinator</t>
  </si>
  <si>
    <t>Process Vents: PMM Distillation</t>
  </si>
  <si>
    <t>Process Vents: Captan Unit, Product Storage and Packaging</t>
  </si>
  <si>
    <t>Chlorothalonil Production</t>
  </si>
  <si>
    <t>Process Vents: Chlorothalonil Production</t>
  </si>
  <si>
    <t>Process Vents: IPN Feed Bin</t>
  </si>
  <si>
    <t>Process Vents: IPN Melt Pot</t>
  </si>
  <si>
    <t>Process Vents: Reactor</t>
  </si>
  <si>
    <t>Process Vents: Desublimer</t>
  </si>
  <si>
    <t>Process Vents: Desublimer Feed Tank</t>
  </si>
  <si>
    <t>Process Vents: Converters</t>
  </si>
  <si>
    <t>Process Vents: Blender</t>
  </si>
  <si>
    <t>Process Vents: Product Packaging</t>
  </si>
  <si>
    <t>Process Vents, Chlorine (Cl) Recovery System</t>
  </si>
  <si>
    <t>Process Vents, Cl Recovery System: Knockout Pots</t>
  </si>
  <si>
    <t>Process Vents, Cl Recovery System: HCl Absorber</t>
  </si>
  <si>
    <t>Process Vents, By-product Purification: CCl4 Evaporator</t>
  </si>
  <si>
    <t>Process Vents, Cl Recovery System: Bottom Drumming System</t>
  </si>
  <si>
    <t>Process Vents: CCl4 Collection System</t>
  </si>
  <si>
    <t>Process Vents: End Product Storage</t>
  </si>
  <si>
    <t>Dacthal Production</t>
  </si>
  <si>
    <t>Process Vents: Dacthal Production</t>
  </si>
  <si>
    <t>Process Vents: Photochlorination Reactor</t>
  </si>
  <si>
    <t>Process Vents: Fusion Reactor</t>
  </si>
  <si>
    <t>Process Vents: Thermal Chlorination Reactor</t>
  </si>
  <si>
    <t>Process Vents, Esterification Reaction: Reactors</t>
  </si>
  <si>
    <t>Process Vents: Still Pot Meoh Reflux Drum</t>
  </si>
  <si>
    <t>Process Vents, Separation: Centrifuge</t>
  </si>
  <si>
    <t>Process Vents: Xylol/Stripper Decanter</t>
  </si>
  <si>
    <t>Process Vents: Flash Distillation</t>
  </si>
  <si>
    <t>Process Vents: Organic Fume Scrubber System</t>
  </si>
  <si>
    <t>Process Vents: Dacthal Flaking</t>
  </si>
  <si>
    <t>Process Vents: Dacthal Hold Bin</t>
  </si>
  <si>
    <t>Process Vents: Dacthal Formulation</t>
  </si>
  <si>
    <t>Process Vents: Dacthal Packaging</t>
  </si>
  <si>
    <t>Process Vents, Formulation: Solid Additives Feeders</t>
  </si>
  <si>
    <t>Process Vents, Formulation: Feed Hoppers</t>
  </si>
  <si>
    <t>Process Vents, Formulation: Adjusting Batch Tank</t>
  </si>
  <si>
    <t>Process Vents, Formulation: Grinding Tanks</t>
  </si>
  <si>
    <t>Process Vents, Formulation: Digester</t>
  </si>
  <si>
    <t>Process Vents, Formulation: Adjusting Tanks</t>
  </si>
  <si>
    <t>Process Vents, Formulation: Spray Dryers</t>
  </si>
  <si>
    <t>Process Vents, Formulation: Surge Bins</t>
  </si>
  <si>
    <t>Process Vents, Formulation: Packaging, Flowables</t>
  </si>
  <si>
    <t>Process Vents, Formulation: Rework Tank</t>
  </si>
  <si>
    <t>Process Vents, Formulation: Conveyor Transport Bin</t>
  </si>
  <si>
    <t>Process Vents, Formulation: Product Silos</t>
  </si>
  <si>
    <t>Process Vents, Formulation: Packaging Surge Bins</t>
  </si>
  <si>
    <t>Process Vents, Formulation: Packaging (Solids)</t>
  </si>
  <si>
    <t>Process Vents: Solid Antifoam Feeder</t>
  </si>
  <si>
    <t>Process Vents, Formulation: Central Vacuum System</t>
  </si>
  <si>
    <t>Process Vents: 2 Phase Separator</t>
  </si>
  <si>
    <t>Process Tanks: CCl4 Coolant System Surge Tank</t>
  </si>
  <si>
    <t>Process Tanks: MeOH Drying Column Water Hold Tank</t>
  </si>
  <si>
    <t>Process Tanks: Fume Scrubber Hold Tank</t>
  </si>
  <si>
    <t>Process Tanks: Xylol Still Receiver Tank</t>
  </si>
  <si>
    <t>Process Tanks: Crude Xylol Hold Tank</t>
  </si>
  <si>
    <t>Process Tanks: Hot Xylol Wash Tank</t>
  </si>
  <si>
    <t>Process Tanks: Chilled Xylol Hold Tank</t>
  </si>
  <si>
    <t>Process Tanks: Centrifuge Product Tanks</t>
  </si>
  <si>
    <t>Process Tanks: Still Pot Surge Tank</t>
  </si>
  <si>
    <t>Process Tanks: Mill Feed Tank</t>
  </si>
  <si>
    <t>Process Tanks: Mill Receiver Tank</t>
  </si>
  <si>
    <t>Process Tanks: MeOH Storage Chilled Water Hold Tank</t>
  </si>
  <si>
    <t>Process Tanks: Xylol Mechanical Seal Tank</t>
  </si>
  <si>
    <t>Process Tanks: MeOH Drying Column Receiver Tank</t>
  </si>
  <si>
    <t>Process Tanks: Light Organic Slops Tank</t>
  </si>
  <si>
    <t>Process Tanks: Sump Surge Tank</t>
  </si>
  <si>
    <t>Process Tanks: Product Packaging Tanks</t>
  </si>
  <si>
    <t>Process Tanks: Flash Feed Tanks</t>
  </si>
  <si>
    <t>Process Tanks: Distillation Feed Tanks</t>
  </si>
  <si>
    <t>Process Tanks: Flaker Feed Tanks</t>
  </si>
  <si>
    <t>Process Tanks: Xylol Stripper Feed Tank</t>
  </si>
  <si>
    <t>Process Tanks: Centrifuge Feed Tanks</t>
  </si>
  <si>
    <t>Process Tanks: MeOH Drying Feed Tanks</t>
  </si>
  <si>
    <t>Process Tanks: Spray Dryer Feed Tanks</t>
  </si>
  <si>
    <t>Process Tanks: Small Media Mill Surge Tanks</t>
  </si>
  <si>
    <t>Sodium Pentachlorophenate, Chlorination Process</t>
  </si>
  <si>
    <t>Sodium Pentachlorophenate: Chlorination Process</t>
  </si>
  <si>
    <t>Process Vents: Chlorination Process</t>
  </si>
  <si>
    <t>Process Vents: Primary Reactor</t>
  </si>
  <si>
    <t>Process Vents: Distillation</t>
  </si>
  <si>
    <t>Process Vents: Secondary Reactor</t>
  </si>
  <si>
    <t>Process Vents: Dryer</t>
  </si>
  <si>
    <t>Process Vents: Prill Tower</t>
  </si>
  <si>
    <t>Process Vents, End Product Storage: Prilled Product</t>
  </si>
  <si>
    <t>Process Vents, End Product Storage: Crystallized Product</t>
  </si>
  <si>
    <t>Sodium Pentachlorophenate, Hydrolization Process</t>
  </si>
  <si>
    <t>Sodium Pentachlorophenate: Hydrolization Process</t>
  </si>
  <si>
    <t>Process Vents: Hydrolization Process</t>
  </si>
  <si>
    <t>Process Vents: Hydrolysis Reactor</t>
  </si>
  <si>
    <t>Process Vents: Evaporation</t>
  </si>
  <si>
    <t>Process Vents: Filter, Alcohol</t>
  </si>
  <si>
    <t>Process Vents: Residue Dissolution in Water</t>
  </si>
  <si>
    <t>Process Vents: Filtration of Alkali Insoluble Material</t>
  </si>
  <si>
    <t>Process Vents: Acidification of Filtrate, Partial</t>
  </si>
  <si>
    <t>Process Vents: Acidification of Filtrate, Full</t>
  </si>
  <si>
    <t>Process Vents: Acidification Filter</t>
  </si>
  <si>
    <t>Process Vents: Water Wash of Product</t>
  </si>
  <si>
    <t>Process Area Drain</t>
  </si>
  <si>
    <t>2,4-D Recovery</t>
  </si>
  <si>
    <t>Dacthal Condensate</t>
  </si>
  <si>
    <t>Spent Scrubber Liquor Tank</t>
  </si>
  <si>
    <t>2 Phase Separator</t>
  </si>
  <si>
    <t>Captan Unit, Washing</t>
  </si>
  <si>
    <t>THPI Reactor Scrubber</t>
  </si>
  <si>
    <t>THPI Flaker Scrubber</t>
  </si>
  <si>
    <t>PMM Chlorinator Scrubber</t>
  </si>
  <si>
    <t>PMM Distillation Scrubber</t>
  </si>
  <si>
    <t>PMM Storage Scrubber</t>
  </si>
  <si>
    <t>Filtrate, Partial Evaporation of Alcohol</t>
  </si>
  <si>
    <t>Filtrate, Acidification of Filtrate</t>
  </si>
  <si>
    <t>Dissolve Residue in Water</t>
  </si>
  <si>
    <t>Styrene or Methacrylate Based Resins</t>
  </si>
  <si>
    <t>Polymethyl Methacrylate Prod - Bulk Polymerization, Batch-cell Method</t>
  </si>
  <si>
    <t>Polymethyl Methacrylate Resins: Bulk, Batch Cell Process</t>
  </si>
  <si>
    <t>Process Vents: Bulk, Batch Cell Process</t>
  </si>
  <si>
    <t>Polymethyl Methacrylate Prod - Bulk Polymerization, Continuous Casting</t>
  </si>
  <si>
    <t>Polymethyl Methacrylate Resins: Bulk, Continuous Process</t>
  </si>
  <si>
    <t>Process Vents: Bulk, Continuous Process</t>
  </si>
  <si>
    <t>Process Vents, Reactor: Curing Zone</t>
  </si>
  <si>
    <t>Process Vents, Reactor: Annealing Zone</t>
  </si>
  <si>
    <t>Polymethyl Methacrylate Prod-Bulk Polymerizn, Centrifugal Polymerizn</t>
  </si>
  <si>
    <t>Polymethyl Methacrylate Resins: Bulk, Centrifugal Process</t>
  </si>
  <si>
    <t>Process Vents: Bulk, Centrifugal Process</t>
  </si>
  <si>
    <t>Polymethyl Methacrylate Prod - Solution Polymerization</t>
  </si>
  <si>
    <t>Polymethyl Methacrylate Resins: Solvent Process</t>
  </si>
  <si>
    <t>Process Vents: Solvent Process</t>
  </si>
  <si>
    <t>Process Vents: Separation/Filtration</t>
  </si>
  <si>
    <t>Process Vents: Product Filters</t>
  </si>
  <si>
    <t>Polymethyl Methacrylate Prod - Emulsion Polymerization</t>
  </si>
  <si>
    <t>Polymethyl Methacrylate Resins: Emulsion Process</t>
  </si>
  <si>
    <t>Process Vents: Emulsion Process</t>
  </si>
  <si>
    <t>Process Vents: Product Storage</t>
  </si>
  <si>
    <t>Polymethyl Methacrylate Prod - Suspension Polymerization</t>
  </si>
  <si>
    <t>Polymethyl Methacrylate Resins: Suspension Process</t>
  </si>
  <si>
    <t>Process Vents: Suspension Process</t>
  </si>
  <si>
    <t>Cellulose-based Resins</t>
  </si>
  <si>
    <t>Carboxymethylcellulose Production</t>
  </si>
  <si>
    <t>Cellulose Preparation</t>
  </si>
  <si>
    <t>Cellulose Preparation: Sodium Chloroacetate Reagent, Conventional</t>
  </si>
  <si>
    <t>Cellulose Preparation: Chloroacetic Acid Reagent, Conventional</t>
  </si>
  <si>
    <t>Cellulose Preparation: Sodium Chloroacetate Reagent, Aqueous Solution</t>
  </si>
  <si>
    <t>Cellulose Prep: Chloroacetic Acid Reagent, Aqueous Solution Spraying</t>
  </si>
  <si>
    <t>Cellulose Prep: Chloroacetic Acid Reagent, Aqueous Solution Steeping</t>
  </si>
  <si>
    <t>Etherification Reaction</t>
  </si>
  <si>
    <t>Etherification Reaction: Wet Reaction Mass</t>
  </si>
  <si>
    <t>Etherification Reaction: Slurry Process</t>
  </si>
  <si>
    <t>Product Finishing: Mill</t>
  </si>
  <si>
    <t>Product Finishing: Neutralization</t>
  </si>
  <si>
    <t>Product Finishing: Purification/Extraction</t>
  </si>
  <si>
    <t>Product Finishing: Drying</t>
  </si>
  <si>
    <t>End Product Storage: Cyclones</t>
  </si>
  <si>
    <t>End Product Storage: Bins, Containers, Etc.</t>
  </si>
  <si>
    <t>Methyl Cellulose Production, Gaseous Methyl Chloride Process</t>
  </si>
  <si>
    <t>Methyl Cellulose: Gaseous Methyl Chloride Process</t>
  </si>
  <si>
    <t>Process Vents: Gaseous Methyl Chloride Process</t>
  </si>
  <si>
    <t>Process Vents: Methylation Reactor</t>
  </si>
  <si>
    <t>Process Vents: Neutralization</t>
  </si>
  <si>
    <t>Process Vents: Salt Extraction/Washing</t>
  </si>
  <si>
    <t>Process Vents: Drying</t>
  </si>
  <si>
    <t>Process Vents: Acid Treatment</t>
  </si>
  <si>
    <t>Process Vents: Glyoxal Reaction</t>
  </si>
  <si>
    <t>Process Vents: Solvent Recovery</t>
  </si>
  <si>
    <t>Methyl Cellulose Production, Liquid Methyl Chloride Process</t>
  </si>
  <si>
    <t>Methyl Cellulose: Liquid Methyl Chloride Process</t>
  </si>
  <si>
    <t>Process Vents: Liquid Methyl Chloride Process</t>
  </si>
  <si>
    <t>Process Vents: Slurrying Vessel</t>
  </si>
  <si>
    <t>Process Vents: Reactor Vessel/Tube</t>
  </si>
  <si>
    <t>Alkalization</t>
  </si>
  <si>
    <t>Alkalization: Sodium Hydroxide Bath</t>
  </si>
  <si>
    <t>Alkalization: NaOH Solution Spray</t>
  </si>
  <si>
    <t>Alkalization: Inert Organic Solvent Impregnation</t>
  </si>
  <si>
    <t>Alkalization: Vessels with Organic Solvent</t>
  </si>
  <si>
    <t>Etherification and Neutralization</t>
  </si>
  <si>
    <t>Etherification: Autoclaves</t>
  </si>
  <si>
    <t>Product Purification</t>
  </si>
  <si>
    <t>Purification: Washing, Hot Water</t>
  </si>
  <si>
    <t>Purification: Salt Extraction, Step by Step</t>
  </si>
  <si>
    <t>Purification: Salt Extraction, Continuous</t>
  </si>
  <si>
    <t>Purification: Salt Extraction, Cascade Extraction w/ Organic Solvents</t>
  </si>
  <si>
    <t>Isolation of Purified Products: Centrifuge</t>
  </si>
  <si>
    <t>Isolation of Purified Products: Filtration</t>
  </si>
  <si>
    <t>Solvent Removal (Prior to Drying)</t>
  </si>
  <si>
    <t>Solvent Recycle: Distillation</t>
  </si>
  <si>
    <t>End Product Finishing: Drying</t>
  </si>
  <si>
    <t>End Product Finishing: Milling and Sifting</t>
  </si>
  <si>
    <t>End Product Finishing: Blending</t>
  </si>
  <si>
    <t>End Product Storage: Packaging</t>
  </si>
  <si>
    <t>End Product Storage: Containers</t>
  </si>
  <si>
    <t>Production of Viscose Solution</t>
  </si>
  <si>
    <t>Viscose Solution Production: Mechanical Churn</t>
  </si>
  <si>
    <t>Viscose Solution Production: Mixing Tank</t>
  </si>
  <si>
    <t>Viscose Solution Production: Aging Tank</t>
  </si>
  <si>
    <t>Cellophane Formation: Coagulation Bath</t>
  </si>
  <si>
    <t>Cellophane Formation: Acid Removal Water Wash Bath</t>
  </si>
  <si>
    <t>Cellophane Formation: Bleach Bath</t>
  </si>
  <si>
    <t>Cellophane Formation: Wash Tanks (After Bleach Bath)</t>
  </si>
  <si>
    <t>Cellophane Formation: Glycerin Bath</t>
  </si>
  <si>
    <t>Cellophane Formation: Drying/Dryer</t>
  </si>
  <si>
    <t>Miscellaneous Resins</t>
  </si>
  <si>
    <t>Alkyd Resin Production, Solvent Process</t>
  </si>
  <si>
    <t>Alkyd Production: Solvent Process</t>
  </si>
  <si>
    <t>Polymerization Reaction: Kettle</t>
  </si>
  <si>
    <t>Product Finishing: Thinning Vessels</t>
  </si>
  <si>
    <t>Product Finishing: Filter</t>
  </si>
  <si>
    <t>Product Finishing: Intermediate Storage</t>
  </si>
  <si>
    <t>Solvent Recovery: Decanter</t>
  </si>
  <si>
    <t>Solvent Recovery: Water Tank</t>
  </si>
  <si>
    <t>End Product Storage: Drum and Bulk Loading</t>
  </si>
  <si>
    <t>Alkyd Resin Production, Fusion Process</t>
  </si>
  <si>
    <t>Alkyd Production: Fusion Process</t>
  </si>
  <si>
    <t>Solvent Recovery, Water Tank</t>
  </si>
  <si>
    <t>Solvent Recovery, Fume Scrubber</t>
  </si>
  <si>
    <t>Vinyl-based Resins</t>
  </si>
  <si>
    <t>Polymerized Vinylidene Chloride Production - Emulsion, Latex Prod.</t>
  </si>
  <si>
    <t>Emulsion Polymerization: Latex Production</t>
  </si>
  <si>
    <t>Raw Material Preparation: Raw Weighing and Holding Tanks</t>
  </si>
  <si>
    <t>Raw Material Preparation: Raw Material Loading Lines</t>
  </si>
  <si>
    <t>Polymerization</t>
  </si>
  <si>
    <t>Polymerization: Reactor Opening Loss</t>
  </si>
  <si>
    <t>Polymerization: Reactor Relief Value</t>
  </si>
  <si>
    <t>Material Recovery: Stripping Vessel</t>
  </si>
  <si>
    <t>Material Recovery: Monomer Recovery Sys. Exhaust Vents &amp; Knockout Pots</t>
  </si>
  <si>
    <t>Product Finishing: Polymer Holding Tanks</t>
  </si>
  <si>
    <t>Polymerized Vinylidene Chloride Production-Emulsion, Dried Resin Prod.</t>
  </si>
  <si>
    <t>Emulsion Polymerization: Dried Resin</t>
  </si>
  <si>
    <t>Product Finishing: Dewatering and Centrifuge</t>
  </si>
  <si>
    <t>Product Finishing: Dryer</t>
  </si>
  <si>
    <t>Polymerized Vinylidene Chloride Production - Suspension</t>
  </si>
  <si>
    <t>Polymerized Vinylidene Chloride Production: Suspension Polymerization</t>
  </si>
  <si>
    <t>Polymerized Vinylidene Chloride Production - Solution, Batch Process</t>
  </si>
  <si>
    <t>Solution Polymerization: Batch Process</t>
  </si>
  <si>
    <t>Polyvinyl Acetate Emulsions, Batch Emulsion Process</t>
  </si>
  <si>
    <t>Polymerization: Reactor Safety Valve</t>
  </si>
  <si>
    <t>Polymerization: Reactor Vacuum System</t>
  </si>
  <si>
    <t>Material Recovery: Stripping Vessel (If Not Stripped in Reactor)</t>
  </si>
  <si>
    <t>Material Recovery: Residual Monomer Removal, Sparging</t>
  </si>
  <si>
    <t>Material Recovery: Residual Monomer Removal, Distillation</t>
  </si>
  <si>
    <t>Polyvinyl Alcohol Production, Solution Polymerization</t>
  </si>
  <si>
    <t>Polyvinyl Alcohol Production: Solution Polymerization</t>
  </si>
  <si>
    <t>Raw Mat Prep: Vinyl Acetate Monomer Purification (Deinhibiting) Column</t>
  </si>
  <si>
    <t>Raw Material Preparation: Purified, Uninhibited VAM Day Storage Tank</t>
  </si>
  <si>
    <t>Polymerization and Hydrolysis</t>
  </si>
  <si>
    <t>Polymerizn/Hydrolysis: Vinyl Acetate Monomer Polymerization Reactors</t>
  </si>
  <si>
    <t>Polymerizn/Hydrlysis:Intrmed Prc Stor Tks, Varnish - Polymer in CH3OH</t>
  </si>
  <si>
    <t>Polymerization/Hydrolysis: Hydrolysis Reactors</t>
  </si>
  <si>
    <t>Product Finishing: Centrifuge</t>
  </si>
  <si>
    <t>Product Storage: Powder Storage and Conveying</t>
  </si>
  <si>
    <t>Product Storage: Packaging: Loading and Unloading</t>
  </si>
  <si>
    <t>Vinyl Acetate Monomer Recovery Column</t>
  </si>
  <si>
    <t>Solvent Separation: Crude Solvent Storage</t>
  </si>
  <si>
    <t>Solvent Recovery: Overall</t>
  </si>
  <si>
    <t>Solvent Recovery: Mixed Solvent Column</t>
  </si>
  <si>
    <t>Solvent Recovery: MeOH Column</t>
  </si>
  <si>
    <t>Solvent Recovery: Acetic Acid Column</t>
  </si>
  <si>
    <t>Solvent Recovery: Ester Hydrolizer</t>
  </si>
  <si>
    <t>Solvent Recovery: Crude Solvent Recovery</t>
  </si>
  <si>
    <t>Polyvinyl Chloride and Copolymers Production - Suspension Process</t>
  </si>
  <si>
    <t>PVC and Copolymers Production: Suspension Process</t>
  </si>
  <si>
    <t>Process Vents: VCM Evaporator Monomer Recovery</t>
  </si>
  <si>
    <t>Process Vents: Weight Tanks</t>
  </si>
  <si>
    <t>Process Vents, Reactor: Opening Loss</t>
  </si>
  <si>
    <t>Process Vents, Reactor: Safety Valve Vents</t>
  </si>
  <si>
    <t>Process Vents, Stripper: Vinyl Chloride Stripped from Polymer to Atmos</t>
  </si>
  <si>
    <t>Process Vents, Stripper: Transfer of Batch</t>
  </si>
  <si>
    <t>Process Vents: Slurry Blend Tank</t>
  </si>
  <si>
    <t>Process Vents: Centrifuge</t>
  </si>
  <si>
    <t>Process Vents: Direct Rotary Dryer [for indirect USE 64630043]</t>
  </si>
  <si>
    <t>Process Vents: Flash Dryer</t>
  </si>
  <si>
    <t>Process Vents: Fluidized Bed Dryer</t>
  </si>
  <si>
    <t>Process Vents: Indirect Rotary Dryer</t>
  </si>
  <si>
    <t>Process Vents: Silo Storage</t>
  </si>
  <si>
    <t>Process Vents, Bagger Area: Machines</t>
  </si>
  <si>
    <t>Process Vents, Bagger Area: Resin Transfer</t>
  </si>
  <si>
    <t>Process Vents: Bulk Loading</t>
  </si>
  <si>
    <t>Sieve or Filter</t>
  </si>
  <si>
    <t>Wastewater Storage</t>
  </si>
  <si>
    <t>Vinyl Chloride Holding Tank</t>
  </si>
  <si>
    <t>Gas Holder</t>
  </si>
  <si>
    <t>Equipment Leaks [See also 646300 -85 -86 or -87]</t>
  </si>
  <si>
    <t>Polyvinyl Chloride and Copolymers Production - Dispersion Process</t>
  </si>
  <si>
    <t>PVC and Copolymers Production: Dispersion Process</t>
  </si>
  <si>
    <t>Process Vents: Dispersion Process</t>
  </si>
  <si>
    <t>Process Vents: Spray Dryer</t>
  </si>
  <si>
    <t>Process Vents: Product Filter or Sieve</t>
  </si>
  <si>
    <t>Equipment Leaks [See also 646310 -84 -85 or -86]</t>
  </si>
  <si>
    <t>Polyvinyl Chloride and Copolymers Production - Solvent Process</t>
  </si>
  <si>
    <t>PVC and Copolymers Production: Solvent Process</t>
  </si>
  <si>
    <t>Process Vents: Monomer Recovery</t>
  </si>
  <si>
    <t>Process Vents: Flash Evaporator</t>
  </si>
  <si>
    <t>Process Vents: Direct Dryer [for Indirect Dryer USE 64632031]</t>
  </si>
  <si>
    <t>Process Vents: Indirect Dryer</t>
  </si>
  <si>
    <t>Process Vents: Product Screens</t>
  </si>
  <si>
    <t>Process Vents: Grinder</t>
  </si>
  <si>
    <t>Equipment Leaks [See also 646320 -84 -85 or -86]</t>
  </si>
  <si>
    <t>Polyvinyl Chloride and Copolymers Production - Bulk Process</t>
  </si>
  <si>
    <t>PVC and Copolymers Production: Batch Process</t>
  </si>
  <si>
    <t>Process Vents: Bulk Process</t>
  </si>
  <si>
    <t>Process Vents, Prepolymerization Reactor: Opening Loss</t>
  </si>
  <si>
    <t>Process Vents, Prepolymerization Reactor: Safety Valve Vents</t>
  </si>
  <si>
    <t>Process Vents, Polymerization Reactor: Opening Loss</t>
  </si>
  <si>
    <t>Process Vents, Polymerization Reactor: Safety Valve Vents</t>
  </si>
  <si>
    <t>Process Vents: Collector</t>
  </si>
  <si>
    <t>Process Vents: Screens</t>
  </si>
  <si>
    <t>Process Vents: Mill For Oversize Product</t>
  </si>
  <si>
    <t>Equipment Leaks [See also 646330 -84 -85 or -86]</t>
  </si>
  <si>
    <t>Reactor Cleaning</t>
  </si>
  <si>
    <t>Miscellaneous Polymers</t>
  </si>
  <si>
    <t>Maleic Anhydride Copolymers Production - Bulk Polymerization</t>
  </si>
  <si>
    <t>Maleic Anhydride Copolymer Production - Bulk Polymerization</t>
  </si>
  <si>
    <t>Maleic Anhydride Copolymers Production - Solution Polymerization</t>
  </si>
  <si>
    <t>Maleic Anhydride Copolymer Production - Solution Polymerization</t>
  </si>
  <si>
    <t>Process Vents: Solution Process</t>
  </si>
  <si>
    <t>Maleic Anhydride Copolymers Production - Emulsion Polymerization</t>
  </si>
  <si>
    <t>Maleic Anhydride Copolymer Production - Emulsion Polymerization</t>
  </si>
  <si>
    <t>Maleic Anhydride Copolymers Production - Photoinitiation Polymerizn</t>
  </si>
  <si>
    <t>Maleic Anhydride Copolymer Production - Photoinitiation Polymerization</t>
  </si>
  <si>
    <t>Process Vents: Photoinitiation Process</t>
  </si>
  <si>
    <t>Maleic Anhydride Copolymers Production - Actinic Radiation Polymerizn</t>
  </si>
  <si>
    <t>Maleic Anhydride Copolymer Production - Actinic Radiation</t>
  </si>
  <si>
    <t>Process Vents: Actinic Radiation</t>
  </si>
  <si>
    <t>Fibers Production Processes</t>
  </si>
  <si>
    <t>Rayon Fiber Production</t>
  </si>
  <si>
    <t>Rayon Production</t>
  </si>
  <si>
    <t>Filament Formation</t>
  </si>
  <si>
    <t>Filament Formation: Spinning Machine</t>
  </si>
  <si>
    <t>Filament Formation: Godet Wheels</t>
  </si>
  <si>
    <t>Fiber Finishing</t>
  </si>
  <si>
    <t>Fiber Finishing: Cutter</t>
  </si>
  <si>
    <t>Fiber Finishing: Desulfur</t>
  </si>
  <si>
    <t>Fiber Finishing: Bleach</t>
  </si>
  <si>
    <t>Fiber Finishing: Wash</t>
  </si>
  <si>
    <t>Spandex Fiber Production, Dry Spun Process</t>
  </si>
  <si>
    <t>Spandex: Dry Spun</t>
  </si>
  <si>
    <t>Raw Material Preparation for Fiber Production</t>
  </si>
  <si>
    <t>Raw Material Preparation: Blending and Dissolving</t>
  </si>
  <si>
    <t>Raw Material Preparation: Filtration</t>
  </si>
  <si>
    <t>Fiber Spinning</t>
  </si>
  <si>
    <t>Fiber Spinning: Spin Cell</t>
  </si>
  <si>
    <t>Fiber Finishing: Finish Application</t>
  </si>
  <si>
    <t>Fiber Finishing: Processing</t>
  </si>
  <si>
    <t>End Product Storage: Beaming and Packaging</t>
  </si>
  <si>
    <t>End Product Storage: Fiber Storage</t>
  </si>
  <si>
    <t>Spandex Fiber Production, Reaction Spun Process</t>
  </si>
  <si>
    <t>Spandex: Reaction Spun</t>
  </si>
  <si>
    <t>Raw Material Preparation: Prepolymerization Vessel</t>
  </si>
  <si>
    <t>Reaction Spinning</t>
  </si>
  <si>
    <t>Reaction Spinning: Spin Bath</t>
  </si>
  <si>
    <t>Reaction Spinning: Conveyor</t>
  </si>
  <si>
    <t>Fiber Finishing: Drying Oven</t>
  </si>
  <si>
    <t>Fiber Finishing: Lubrication</t>
  </si>
  <si>
    <t>End Product Storage: Filament Winding</t>
  </si>
  <si>
    <t>Inorganic Chemicals Manufacturing</t>
  </si>
  <si>
    <t>Antimony Oxides Manufacturing</t>
  </si>
  <si>
    <t>Antimony Oxides Production</t>
  </si>
  <si>
    <t>Burnoff of Antimony</t>
  </si>
  <si>
    <t>Roasting: Shaft Furnace</t>
  </si>
  <si>
    <t>Roasting: Rotary Kiln</t>
  </si>
  <si>
    <t>Roasting: Blast Roaster</t>
  </si>
  <si>
    <t>Roasting: Converter</t>
  </si>
  <si>
    <t>Recovery</t>
  </si>
  <si>
    <t>Recovery: Baghouse</t>
  </si>
  <si>
    <t>Recovery: Flues</t>
  </si>
  <si>
    <t>Recovery: Condensing Pipes</t>
  </si>
  <si>
    <t>Recovery: Cottrell Precipitators</t>
  </si>
  <si>
    <t>Recovery: Specify Type of Recovery Equipment</t>
  </si>
  <si>
    <t>Fumed Silica Manufacturing</t>
  </si>
  <si>
    <t>Fumed Silica Production</t>
  </si>
  <si>
    <t>Process Vents: Reaction</t>
  </si>
  <si>
    <t>Process Vents: Separation</t>
  </si>
  <si>
    <t>Quaternary Ammonium Compounds Manufacturing</t>
  </si>
  <si>
    <t>Quaternary Ammonium Compound Production</t>
  </si>
  <si>
    <t>Process Vents: Cooling</t>
  </si>
  <si>
    <t>Process Vents: pH Adjustment</t>
  </si>
  <si>
    <t>Process Vents: Filtration</t>
  </si>
  <si>
    <t>Sodium Cyanide Manufacturing</t>
  </si>
  <si>
    <t>Sodium Cyanide Production</t>
  </si>
  <si>
    <t>Process Vents: Evaporator</t>
  </si>
  <si>
    <t>Process Vents: Mixing Conveyor</t>
  </si>
  <si>
    <t>Process Vents: Compacting</t>
  </si>
  <si>
    <t>Process Vents: Classifier</t>
  </si>
  <si>
    <t>Process Vents: Briquetting</t>
  </si>
  <si>
    <t>Uranium Hexafluoride Manufacturing</t>
  </si>
  <si>
    <t>Uranium Hexafluoride Production Direct Fluorination</t>
  </si>
  <si>
    <t>Fluorination Tower</t>
  </si>
  <si>
    <t>Fluorination Tower: Reactor</t>
  </si>
  <si>
    <t>Product Finishing: Cyclone</t>
  </si>
  <si>
    <t>Product Finishing: Filtration</t>
  </si>
  <si>
    <t>Product Finishing: Cold Trap/Condenser</t>
  </si>
  <si>
    <t>End Product Loading and Storage</t>
  </si>
  <si>
    <t>End Product Loading: Cylinder Loading Station</t>
  </si>
  <si>
    <t>Wastewater Aggregate</t>
  </si>
  <si>
    <t>Consumer Product Manufacturing Facilities</t>
  </si>
  <si>
    <t>Aerosol Can - Filling Facilities</t>
  </si>
  <si>
    <t>Aerosol Can Filling</t>
  </si>
  <si>
    <t>Process Vents: Mixing Tanks</t>
  </si>
  <si>
    <t>Process Vents: Aerosol Can Filling</t>
  </si>
  <si>
    <t>Process Vents, Aerosol Can Filling: Product Filling</t>
  </si>
  <si>
    <t>Process Vents, Aerosol Can Filling: Valve Stem and Valve Insertion</t>
  </si>
  <si>
    <t>Process Vents, Aerosol Can Filling: Propellant Charging</t>
  </si>
  <si>
    <t>Process Vents, Aerosol Can Filling: Sealing Production Can</t>
  </si>
  <si>
    <t>Process Vents: Water Bath, Leak Check</t>
  </si>
  <si>
    <t>Process Vents: Can Washing</t>
  </si>
  <si>
    <t>Paint Stripper Users - Chemical Strippers</t>
  </si>
  <si>
    <t>Application, Degradation, and Coating Removal Steps</t>
  </si>
  <si>
    <t>Application, Degradation, and Coating Removal Steps: Methylene Chloride</t>
  </si>
  <si>
    <t>Application, Degradation, and Coating Removal Steps: Other Not Listed</t>
  </si>
  <si>
    <t>Paint Stripper Users - Non-chemical Strippers</t>
  </si>
  <si>
    <t>Media Blasting</t>
  </si>
  <si>
    <t>Media Blasting: Plastic Bead/Media</t>
  </si>
  <si>
    <t>Media Blasting: Ice Crystal</t>
  </si>
  <si>
    <t>Media Blasting: Other Not Listed</t>
  </si>
  <si>
    <t>Water Jet: Blasting</t>
  </si>
  <si>
    <t>High Pressure Water Jet: Blasting</t>
  </si>
  <si>
    <t>Other Non-chemical: Blasting</t>
  </si>
  <si>
    <t>Miscellaneous Processes (Chemicals)</t>
  </si>
  <si>
    <t>Chlorinated Paraffins Production, Batch Process</t>
  </si>
  <si>
    <t>Chlorinated Paraffins: Batch Process</t>
  </si>
  <si>
    <t>Process Vents: Paraffins/Chlorine Reactor</t>
  </si>
  <si>
    <t>Process Vents: Paraffins Stabilization Vessel</t>
  </si>
  <si>
    <t>Process Vents: Partially Chlorinated Paraffin Storage Vessel</t>
  </si>
  <si>
    <t>Process Vents: Product Storage: Chlorinated Paraffin</t>
  </si>
  <si>
    <t>Chlorinated Paraffins Production, Continuous Process</t>
  </si>
  <si>
    <t>Chlorinated Paraffins: Continuous Process</t>
  </si>
  <si>
    <t>Process Vents: Paraffins/Chlorine Reactors</t>
  </si>
  <si>
    <t>Process Vents, Product Storage: Chlorinated Paraffin</t>
  </si>
  <si>
    <t>Dodecanoic Acid Production</t>
  </si>
  <si>
    <t>Dodecanedioic Acid Production</t>
  </si>
  <si>
    <t>Process Vents: Butadiene Dryer</t>
  </si>
  <si>
    <t>Process Vents: Jets</t>
  </si>
  <si>
    <t>Waste Liquids</t>
  </si>
  <si>
    <t>Hydrazine Production, Olin Raschig Process</t>
  </si>
  <si>
    <t>Process Vents: Hydrazine Hydrate Production</t>
  </si>
  <si>
    <t>Process Vents: Chlorination Reactor</t>
  </si>
  <si>
    <t>Process Vents: Chloramine Reactor</t>
  </si>
  <si>
    <t>Process Vents: Hydrazine Reactor</t>
  </si>
  <si>
    <t>Process Vents: Crystallizing Evaporator</t>
  </si>
  <si>
    <t>Process Vents: Hydrate Columns</t>
  </si>
  <si>
    <t>Process Vents: Anhydrous Hydrazine Production</t>
  </si>
  <si>
    <t>Process Vents: Azeotrope Column</t>
  </si>
  <si>
    <t>Process Vents: Hydrazine Column</t>
  </si>
  <si>
    <t>Ammonia Recovery System</t>
  </si>
  <si>
    <t>Hydrazine Production, Bayer Ketazine Process</t>
  </si>
  <si>
    <t>Process Vents: Bayer Ketazine Process</t>
  </si>
  <si>
    <t>Process Vents: Hypochlorinator</t>
  </si>
  <si>
    <t>Process Vents: Ketazine Reactor</t>
  </si>
  <si>
    <t>Process Vents: NH3 Recovery System (Stripper)</t>
  </si>
  <si>
    <t>Process Vents: Ketazine Column</t>
  </si>
  <si>
    <t>Process Vents: Pressure Hydrolysis Column</t>
  </si>
  <si>
    <t>Process Vents: Concentrating Column</t>
  </si>
  <si>
    <t>Hydrazine Production, PCUK Peroxide Process</t>
  </si>
  <si>
    <t>Process Vents: PCUK Peroxide Process</t>
  </si>
  <si>
    <t>Process Vents: Reactor Vessel</t>
  </si>
  <si>
    <t>Process Vents: Phase Separator Decanter</t>
  </si>
  <si>
    <t>Process Vents: Concentrator</t>
  </si>
  <si>
    <t>Process Vents: Hydrolyzer</t>
  </si>
  <si>
    <t>Aniline Decanter</t>
  </si>
  <si>
    <t>Ketazine Column</t>
  </si>
  <si>
    <t>Distillation Purge</t>
  </si>
  <si>
    <t>Concentrator Purge</t>
  </si>
  <si>
    <t>Phthalate Plasticizer Production</t>
  </si>
  <si>
    <t>Process Vents: Batch Reactor</t>
  </si>
  <si>
    <t>Miscellaneous Area Sources</t>
  </si>
  <si>
    <t>Agriculture Production - Crops</t>
  </si>
  <si>
    <t>Agriculture - Crops</t>
  </si>
  <si>
    <t>Agriculture - Crops &amp; Livestock Dust</t>
  </si>
  <si>
    <t>Land Breaking</t>
  </si>
  <si>
    <t>Agricultural Crops</t>
  </si>
  <si>
    <t>Planting</t>
  </si>
  <si>
    <t>Tilling</t>
  </si>
  <si>
    <t>Defoliation</t>
  </si>
  <si>
    <t>Transport</t>
  </si>
  <si>
    <t>Agricultural Field Burning - whole field set on fire</t>
  </si>
  <si>
    <t>Unspecified crop type and Burn Method</t>
  </si>
  <si>
    <t>Fires - Agricultural Field Burning</t>
  </si>
  <si>
    <t>Other Combustion</t>
  </si>
  <si>
    <t>Agricultural Fires</t>
  </si>
  <si>
    <t>NATURAL (Native American Fire Use)</t>
  </si>
  <si>
    <t>ANTHROPOGENIC</t>
  </si>
  <si>
    <t>Agriculture Production - Crops - as nonpoint</t>
  </si>
  <si>
    <t>Field Crops Unspecified</t>
  </si>
  <si>
    <t>Field Crop is Alfalfa : Headfire Burning</t>
  </si>
  <si>
    <t>Field Crop is Alfalfa: Backfire Burning</t>
  </si>
  <si>
    <t>Field Crop is Asparagus: Burning Techniques Not Significant</t>
  </si>
  <si>
    <t>Field Crop is Barley: Burning Techniques Not Significant</t>
  </si>
  <si>
    <t>Field Crop is Bean (red): Headfire Burning</t>
  </si>
  <si>
    <t>Field Crop is Bean (red): Backfire Burning</t>
  </si>
  <si>
    <t>Field Crop is Corn: Burning Techniques Not Important</t>
  </si>
  <si>
    <t>Double Crop Winter Wheat and Corn</t>
  </si>
  <si>
    <t>DoubleCrop Corn and Soybeans</t>
  </si>
  <si>
    <t>Field Crop is Cotton: Burning Techniques Not Important</t>
  </si>
  <si>
    <t>DoubleCrop Soybeans and Cotton</t>
  </si>
  <si>
    <t>Field Crop is Grasses: Burning Techniques Not Important</t>
  </si>
  <si>
    <t>Fallow</t>
  </si>
  <si>
    <t>Field Crop is tallgrass prairie</t>
  </si>
  <si>
    <t>Field Crop is Hay (wild): Headfire Burning</t>
  </si>
  <si>
    <t>Field Crop is Hay (wild): Backfire Burning</t>
  </si>
  <si>
    <t>Field Crop is Oats: Headfire Burning</t>
  </si>
  <si>
    <t>Field Crop is Oats: Backfire Burning</t>
  </si>
  <si>
    <t>Field Crop is Pea: Headfire Burning</t>
  </si>
  <si>
    <t>Field Crop is Pea: Backfire Burning</t>
  </si>
  <si>
    <t>Field Crop is Pineapple: Burning Techniques Not Significant</t>
  </si>
  <si>
    <t>Field Crop is Rice: Burning Techniques Not Significant</t>
  </si>
  <si>
    <t>Field Crop is Safflower: Burning Techniques Not Significant</t>
  </si>
  <si>
    <t>Field Crop is Sorghum: Burning Techniques Not Significant</t>
  </si>
  <si>
    <t>Field Crop is Sugar Cane: Burning Techniques Not Significant</t>
  </si>
  <si>
    <t>Field Crop is Wheat: Headfire Burning</t>
  </si>
  <si>
    <t>Field Crop is Wheat: Backfire Burning</t>
  </si>
  <si>
    <t>DoubleCrop Winter Wheat and Cotton</t>
  </si>
  <si>
    <t>DoubleCrop Winter Wheat and Soybeans</t>
  </si>
  <si>
    <t>Orchard Crop Unspecified</t>
  </si>
  <si>
    <t>Orchard Crop is Almond</t>
  </si>
  <si>
    <t>Orchard Crop is Apple</t>
  </si>
  <si>
    <t>Orchard Crop is Apricot</t>
  </si>
  <si>
    <t>Orchard Crop is Avocado</t>
  </si>
  <si>
    <t>Orchard Crop is Cherry</t>
  </si>
  <si>
    <t>Orchard Crop is Citrus (orange, lemon)</t>
  </si>
  <si>
    <t>Orchard Crop is Date palm</t>
  </si>
  <si>
    <t>Orchard Crop is Fig</t>
  </si>
  <si>
    <t>Orchard Crop is Nectarine</t>
  </si>
  <si>
    <t>Orchard Crop is Olive</t>
  </si>
  <si>
    <t>Orchard Crop is Peach</t>
  </si>
  <si>
    <t>Orchard Crop is Pear</t>
  </si>
  <si>
    <t>Orchard Crop is Prune</t>
  </si>
  <si>
    <t>Orchard Crop is Walnut</t>
  </si>
  <si>
    <t>Orchard Crop is Filbert (Hazelnut)</t>
  </si>
  <si>
    <t>Vine Crop Unspecified</t>
  </si>
  <si>
    <t>Forest Residues Unspecified</t>
  </si>
  <si>
    <t>Forest Residues: Species are Hemlock, Douglas fir, Cedar</t>
  </si>
  <si>
    <t>Forest Residues: Species is Ponderosa Pine (see also 28-10-015-000)</t>
  </si>
  <si>
    <t>Agricultural Propaning - tractor-pulled burners to burn stubble only</t>
  </si>
  <si>
    <t>Unspecified crop types</t>
  </si>
  <si>
    <t>Cereal Grains, Total</t>
  </si>
  <si>
    <t>Barley</t>
  </si>
  <si>
    <t>Grass</t>
  </si>
  <si>
    <t>Wheat</t>
  </si>
  <si>
    <t>Mint</t>
  </si>
  <si>
    <t>Agricultural Stack Burning - straw stacks moved from field for burning</t>
  </si>
  <si>
    <t>Orchard Heaters</t>
  </si>
  <si>
    <t>Total, all fuels</t>
  </si>
  <si>
    <t>Country Grain Elevators</t>
  </si>
  <si>
    <t>Agricultural Field Burning - Ditch Burning</t>
  </si>
  <si>
    <t>Agricultural Field Burning - Pile Burning</t>
  </si>
  <si>
    <t>Orchard Crop Other Not Elsewhere Classified</t>
  </si>
  <si>
    <t>Vine Crop Other Not Elsewhere Classified</t>
  </si>
  <si>
    <t>Fertilizer Application</t>
  </si>
  <si>
    <t>Total Fertilizers</t>
  </si>
  <si>
    <t>Agriculture - Fertilizer Application</t>
  </si>
  <si>
    <t>Aqueous Ammonia</t>
  </si>
  <si>
    <t>Nitrogen Solutions</t>
  </si>
  <si>
    <t>Urea</t>
  </si>
  <si>
    <t>Ammonium Nitrate</t>
  </si>
  <si>
    <t>Ammonium Thiosulfate</t>
  </si>
  <si>
    <t>Other Straight Nitrogen</t>
  </si>
  <si>
    <t>Ammonium Phosphates (see also subsets (-13, -14, -15)</t>
  </si>
  <si>
    <t>N-P-K (multi-grade nutrient fertilizers)</t>
  </si>
  <si>
    <t>Calcium Ammonium Nitrate</t>
  </si>
  <si>
    <t>Potassium Nitrate</t>
  </si>
  <si>
    <t>Diammonium Phosphate</t>
  </si>
  <si>
    <t>Monoammonium Phosphate</t>
  </si>
  <si>
    <t>Liquid Ammonium Polyphosphate</t>
  </si>
  <si>
    <t>Miscellaneous Fertilizers</t>
  </si>
  <si>
    <t>Total: Anthrogenic</t>
  </si>
  <si>
    <t>Agricultural Crop Usage</t>
  </si>
  <si>
    <t>Agriculture Silage</t>
  </si>
  <si>
    <t>Feeding</t>
  </si>
  <si>
    <t>Non-Agriculture</t>
  </si>
  <si>
    <t>Biological Activity</t>
  </si>
  <si>
    <t>Total: Biogenic</t>
  </si>
  <si>
    <t>Biogenics - Vegetation and Soil</t>
  </si>
  <si>
    <t>Natural Resources</t>
  </si>
  <si>
    <t>Biogenic</t>
  </si>
  <si>
    <t>Soil &amp; Forest</t>
  </si>
  <si>
    <t>Agriculture Production - Livestock</t>
  </si>
  <si>
    <t>Agriculture - Livestock</t>
  </si>
  <si>
    <t>Dust kicked up by Livestock</t>
  </si>
  <si>
    <t>Beef cattle - finishing operations on feedlots (drylots)</t>
  </si>
  <si>
    <t>Feed Preparation</t>
  </si>
  <si>
    <t>Dairy Cattle</t>
  </si>
  <si>
    <t>Broilers</t>
  </si>
  <si>
    <t>Layers</t>
  </si>
  <si>
    <t>Swine</t>
  </si>
  <si>
    <t>Turkeys</t>
  </si>
  <si>
    <t>All Animals</t>
  </si>
  <si>
    <t>Beef cattle waste</t>
  </si>
  <si>
    <t>Beef Cattle - Finishing Operations on Feedlots (Drylots): Confinement</t>
  </si>
  <si>
    <t>Beef cattle - finishing operations on pasture/range: Confinement</t>
  </si>
  <si>
    <t>Beef Cattle - Finishing Operations on Feedlots (Drylots): Manure Handling and Storage</t>
  </si>
  <si>
    <t>Beef Cattle - finishing operations on feedlots (drylots): Land application of manure</t>
  </si>
  <si>
    <t>Beef cattle production composite: Total for all Beef cattle production composite processes</t>
  </si>
  <si>
    <t>Beef cattle production composite</t>
  </si>
  <si>
    <t>Not Elsewhere Classified</t>
  </si>
  <si>
    <t>Poultry Operations</t>
  </si>
  <si>
    <t>Total (see 28-05-030, 28-05-007, -008, -009)</t>
  </si>
  <si>
    <t>Poultry Waste</t>
  </si>
  <si>
    <t>Poultry Production - Layers: Total for All Processes</t>
  </si>
  <si>
    <t>Poultry Production - Layers with Dry Manure Management Systems: Confinement</t>
  </si>
  <si>
    <t>Poultry Production - Layers with Dry Manure Management systems: Land Application of Manure</t>
  </si>
  <si>
    <t>Poultry production - layers with wet manure management systems</t>
  </si>
  <si>
    <t>Confinement</t>
  </si>
  <si>
    <t>Manure handling and storage</t>
  </si>
  <si>
    <t>Land application of manure</t>
  </si>
  <si>
    <t>Poultry production - broilers</t>
  </si>
  <si>
    <t>Total for All Processes</t>
  </si>
  <si>
    <t>Poultry production - turkeys</t>
  </si>
  <si>
    <t>Total (use 2805020, -001, -002, or -003 for Cattle Waste</t>
  </si>
  <si>
    <t>Hog Operations</t>
  </si>
  <si>
    <t>Total (use 2805025000)</t>
  </si>
  <si>
    <t>Dairy cattle composite</t>
  </si>
  <si>
    <t>Dairy Cattle Waste</t>
  </si>
  <si>
    <t>Dairy cattle composite: Total for All Processes</t>
  </si>
  <si>
    <t>Dairy cattle - flush dairy: Confinement</t>
  </si>
  <si>
    <t>Dairy cattle - flush dairy: Manure handling and storage</t>
  </si>
  <si>
    <t>Dairy cattle - flush dairy: Land application of manure</t>
  </si>
  <si>
    <t>Cattle and Calves Waste Emissions</t>
  </si>
  <si>
    <t>Total (see also 28-05-001, -002, -003)</t>
  </si>
  <si>
    <t>Milk Cows</t>
  </si>
  <si>
    <t>Beef Cows</t>
  </si>
  <si>
    <t>Heifers and Heifer Calves</t>
  </si>
  <si>
    <t>Steers, Steer Calves, Bulls, and Bull Calves</t>
  </si>
  <si>
    <t>Dairy cattle - scrape dairy</t>
  </si>
  <si>
    <t>Dairy cattle - deep pit dairy</t>
  </si>
  <si>
    <t>Dairy cattle - drylot/pasture dairy</t>
  </si>
  <si>
    <t>Swine production composite</t>
  </si>
  <si>
    <t>Not Elsewhere Classified (see also 28-05-039, -047, -053)</t>
  </si>
  <si>
    <t>Poultry Waste Emissions</t>
  </si>
  <si>
    <t>Not Elsewhere Classified (see also 28-05-007, -008, -009)</t>
  </si>
  <si>
    <t>Pullet Chicks and Pullets less than 13 weeks old</t>
  </si>
  <si>
    <t>Pullets 13 weeks old and older but less than 20 weeks old</t>
  </si>
  <si>
    <t>Ducks</t>
  </si>
  <si>
    <t>Geese</t>
  </si>
  <si>
    <t>Horses and Ponies Waste Emissions</t>
  </si>
  <si>
    <t>Swine Waste</t>
  </si>
  <si>
    <t>Swine production: Total for All Processes</t>
  </si>
  <si>
    <t>Swine Production - Operations with Lagoons (Unspecified Animal Age): Confinement</t>
  </si>
  <si>
    <t>Swine Production - Operations with Lagoons (Unspecified Animal Age): Manure Handling and Storage</t>
  </si>
  <si>
    <t>Swine Production - Operations with Lagoons (Unspecified Animal Age): Land Application of Manure</t>
  </si>
  <si>
    <t>Sheep and Lambs Waste Emissions</t>
  </si>
  <si>
    <t>Goats Waste Emissions</t>
  </si>
  <si>
    <t>Angora Goats</t>
  </si>
  <si>
    <t>Milk Goats</t>
  </si>
  <si>
    <t>Swine production - deep-pit house operations (unspecified animal age)</t>
  </si>
  <si>
    <t>Swine production - outdoor operations (unspecified animal age)</t>
  </si>
  <si>
    <t>Domestic Animals Waste Emissions</t>
  </si>
  <si>
    <t>Cats</t>
  </si>
  <si>
    <t>Dogs</t>
  </si>
  <si>
    <t>Wild Animals Waste Emissions</t>
  </si>
  <si>
    <t>Bears</t>
  </si>
  <si>
    <t>Black Bears</t>
  </si>
  <si>
    <t>Grizzly Bears</t>
  </si>
  <si>
    <t>Elk</t>
  </si>
  <si>
    <t>Deer</t>
  </si>
  <si>
    <t>Squirrels</t>
  </si>
  <si>
    <t>Birds</t>
  </si>
  <si>
    <t>Wolves</t>
  </si>
  <si>
    <t>Other Combustion - as Event</t>
  </si>
  <si>
    <t>Forest Wildfires</t>
  </si>
  <si>
    <t>Total (Smoldering + Flaming) for Wildfires</t>
  </si>
  <si>
    <t>Fires - Wildfires</t>
  </si>
  <si>
    <t>Smoldering</t>
  </si>
  <si>
    <t>Flaming</t>
  </si>
  <si>
    <t>28100010F0</t>
  </si>
  <si>
    <t>Flaming, Unspecified class/purpose, ownership</t>
  </si>
  <si>
    <t>28100010F1</t>
  </si>
  <si>
    <t>Wildland Fire Use - Flaming, NATURAL (Maintenance), unsp ownership</t>
  </si>
  <si>
    <t>28100010F2</t>
  </si>
  <si>
    <t>Wildland Fire Use - Flaming, ANTHROPOGEN (Restoration), unsp ownership</t>
  </si>
  <si>
    <t>28100010S0</t>
  </si>
  <si>
    <t>Smoldering, Unspecified class/purpose, ownership</t>
  </si>
  <si>
    <t>28100010S1</t>
  </si>
  <si>
    <t>Wildland Fire Use - Smoldering. NATURAL (Maintenance), unsp ownership</t>
  </si>
  <si>
    <t>28100010S2</t>
  </si>
  <si>
    <t>Wildland Fire Use - Smoldering, ANTHROPOG (Restoration) unsp ownership</t>
  </si>
  <si>
    <t>Cigarette Smoke</t>
  </si>
  <si>
    <t>Managed Burning, Slash (Logging Debris)</t>
  </si>
  <si>
    <t>Unspecified Burn Method (use 2610000500 for non-logging debris)</t>
  </si>
  <si>
    <t>Slash Burning (Logging)</t>
  </si>
  <si>
    <t>Pile Burning</t>
  </si>
  <si>
    <t>Fires - Prescribed Fires</t>
  </si>
  <si>
    <t>Broadcast Burning</t>
  </si>
  <si>
    <t>28100050F0</t>
  </si>
  <si>
    <t>Human Perspiration and Respiration</t>
  </si>
  <si>
    <t>Prescribed Burning</t>
  </si>
  <si>
    <t>Generic - Unspecified land cover, ownership, class/purpose</t>
  </si>
  <si>
    <t>Prescribed Forest Burning</t>
  </si>
  <si>
    <t>NATURAL</t>
  </si>
  <si>
    <t>28100150F0</t>
  </si>
  <si>
    <t>28100150F1</t>
  </si>
  <si>
    <t>Flaming Natural</t>
  </si>
  <si>
    <t>Prescribed Rangeland Burning</t>
  </si>
  <si>
    <t>Non-Federal Rangeland NATURAL</t>
  </si>
  <si>
    <t>Non-Federal Rangeland ANTHROPOGENIC</t>
  </si>
  <si>
    <t>28100200F0</t>
  </si>
  <si>
    <t>Residential Grilling (see 23-02-002-xxx for Commercial)</t>
  </si>
  <si>
    <t>Structure Fires</t>
  </si>
  <si>
    <t>Structural Fires</t>
  </si>
  <si>
    <t>Firefighting Training</t>
  </si>
  <si>
    <t>Aircraft/Rocket Engine Firing and Testing</t>
  </si>
  <si>
    <t>Motor Vehicle Fires</t>
  </si>
  <si>
    <t>Cremation</t>
  </si>
  <si>
    <t>Humans and animals</t>
  </si>
  <si>
    <t>Humans</t>
  </si>
  <si>
    <t>Animals</t>
  </si>
  <si>
    <t>Boreal Forest Wildfires</t>
  </si>
  <si>
    <t>Smoldering + Flaming</t>
  </si>
  <si>
    <t>CWD Residual Smoldering</t>
  </si>
  <si>
    <t>Duff Residual Smoldering</t>
  </si>
  <si>
    <t>Eastern Forest Wildfires</t>
  </si>
  <si>
    <t>Grassland Wildfires</t>
  </si>
  <si>
    <t>Shrubland Wildfires</t>
  </si>
  <si>
    <t>Western Forest Wildfires</t>
  </si>
  <si>
    <t>Boreal Forest Prescribed Burning</t>
  </si>
  <si>
    <t>Eastern Forest Prescribed Burning</t>
  </si>
  <si>
    <t>Grassland Prescribed Burning</t>
  </si>
  <si>
    <t>Shrubland Prescribed Burning</t>
  </si>
  <si>
    <t>Western Forest Prescribed Burning</t>
  </si>
  <si>
    <t>Open Fire</t>
  </si>
  <si>
    <t>Not categorized</t>
  </si>
  <si>
    <t>Campfires</t>
  </si>
  <si>
    <t>Prescribed Forest Burning - Pile Burns</t>
  </si>
  <si>
    <t>Total (Smoldering + Flaming)</t>
  </si>
  <si>
    <t>Prescribed Rangeland Burning - Tallgrass Prairie</t>
  </si>
  <si>
    <t>Agriculture Production - Crops - as Event</t>
  </si>
  <si>
    <t>Forest Residues Unspecified (see also 28-10-015-000)</t>
  </si>
  <si>
    <t>Residential Cooking - Total</t>
  </si>
  <si>
    <t>Human Physiological Processes</t>
  </si>
  <si>
    <t>Diapers</t>
  </si>
  <si>
    <t>All Types</t>
  </si>
  <si>
    <t>Process Cooling Towers</t>
  </si>
  <si>
    <t>Comfort Cooling Towers</t>
  </si>
  <si>
    <t>Catastrophic/Accidental Releases</t>
  </si>
  <si>
    <t>All Catastrophic/Accidential Releases</t>
  </si>
  <si>
    <t>Industrial Accidents</t>
  </si>
  <si>
    <t>Transportation Accidents</t>
  </si>
  <si>
    <t>Automotive Repair Shops</t>
  </si>
  <si>
    <t>Repair Shops</t>
  </si>
  <si>
    <t>Cutting Torch Operations</t>
  </si>
  <si>
    <t>Brazing Operations</t>
  </si>
  <si>
    <t>Soldering Operations</t>
  </si>
  <si>
    <t>Grinding Operations</t>
  </si>
  <si>
    <t>Auto Top and Body Repair</t>
  </si>
  <si>
    <t>Automotive Exhaust Repair Shops</t>
  </si>
  <si>
    <t>Tire Retreading and Repair Shops</t>
  </si>
  <si>
    <t>Buffing Operations</t>
  </si>
  <si>
    <t>Miscellaneous Repair Shops</t>
  </si>
  <si>
    <t>Welding Repair Shops</t>
  </si>
  <si>
    <t>Hospitals</t>
  </si>
  <si>
    <t>Total: All Operations</t>
  </si>
  <si>
    <t>Sterilization Operations</t>
  </si>
  <si>
    <t>Pathological Incineration</t>
  </si>
  <si>
    <t>Dental Alloy Production</t>
  </si>
  <si>
    <t>Bench Scale Reagents</t>
  </si>
  <si>
    <t>Fluorescent Lamp Breakage</t>
  </si>
  <si>
    <t>Non-recycling Related Emissions: Total</t>
  </si>
  <si>
    <t>Recycling Related Emissions: Total</t>
  </si>
  <si>
    <t>Swimming Pools</t>
  </si>
  <si>
    <t>Total (Commercial, Residential, Public)</t>
  </si>
  <si>
    <t>Public</t>
  </si>
  <si>
    <t>Mobile Sources</t>
  </si>
  <si>
    <t>Highway Vehicles - Gasoline</t>
  </si>
  <si>
    <t>Refueling</t>
  </si>
  <si>
    <t>Total Spillage and Displacement</t>
  </si>
  <si>
    <t>Highway Vehicles</t>
  </si>
  <si>
    <t>Mobile-Refueling-Gas</t>
  </si>
  <si>
    <t>Light Duty Gasoline Vehicles (LDGV)</t>
  </si>
  <si>
    <t>Total: All Road Types</t>
  </si>
  <si>
    <t>Mobile - On-Road non-Diesel Light Duty Vehicles</t>
  </si>
  <si>
    <t>Light-Duty Gas Vehicles &amp; Motorcycles</t>
  </si>
  <si>
    <t>Light-Duty Gas Vehicles</t>
  </si>
  <si>
    <t>Rural Interstate: Total</t>
  </si>
  <si>
    <t>Interstate: Rural Time 1</t>
  </si>
  <si>
    <t>Interstate: Rural Time 2</t>
  </si>
  <si>
    <t>Interstate: Rural Time 3</t>
  </si>
  <si>
    <t>Interstate: Rural Time 4</t>
  </si>
  <si>
    <t>220100111B</t>
  </si>
  <si>
    <t>Rural Interstate: Brake Wear</t>
  </si>
  <si>
    <t>220100111T</t>
  </si>
  <si>
    <t>Rural Interstate: Tire Wear</t>
  </si>
  <si>
    <t>220100111V</t>
  </si>
  <si>
    <t>Rural Interstate: Evap (except Refueling)</t>
  </si>
  <si>
    <t>220100111X</t>
  </si>
  <si>
    <t>Rural Interstate: Exhaust</t>
  </si>
  <si>
    <t>Rural Other Principal Arterial: Total</t>
  </si>
  <si>
    <t>Other Principal Arterial: Rural Time 1</t>
  </si>
  <si>
    <t>Other Principal Arterial: Rural Time 2</t>
  </si>
  <si>
    <t>Other Principal Arterial: Rural Time 3</t>
  </si>
  <si>
    <t>Other Principal Arterial: Rural Time 4</t>
  </si>
  <si>
    <t>220100113B</t>
  </si>
  <si>
    <t>Rural Other Principal Arterial: Brake Wear</t>
  </si>
  <si>
    <t>220100113T</t>
  </si>
  <si>
    <t>Rural Other Principal Arterial: Tire Wear</t>
  </si>
  <si>
    <t>220100113V</t>
  </si>
  <si>
    <t>Rural Other Principal Arterial: Evap (except Refueling)</t>
  </si>
  <si>
    <t>220100113X</t>
  </si>
  <si>
    <t>Rural Other Principal Arterial: Exhaust</t>
  </si>
  <si>
    <t>Rural Minor Arterial: Total</t>
  </si>
  <si>
    <t>Minor Arterial: Rural Time 1</t>
  </si>
  <si>
    <t>Minor Arterial: Rural Time 2</t>
  </si>
  <si>
    <t>Minor Arterial: Rural Time 3</t>
  </si>
  <si>
    <t>Minor Arterial: Rural Time 4</t>
  </si>
  <si>
    <t>220100115B</t>
  </si>
  <si>
    <t>Rural Minor Arterial: Brake Wear</t>
  </si>
  <si>
    <t>220100115T</t>
  </si>
  <si>
    <t>Rural Minor Arterial: Tire Wear</t>
  </si>
  <si>
    <t>220100115V</t>
  </si>
  <si>
    <t>Rural Minor Arterial: Evap (except Refueling)</t>
  </si>
  <si>
    <t>220100115X</t>
  </si>
  <si>
    <t>Rural Minor Arterial: Exhaust</t>
  </si>
  <si>
    <t>Rural Major Collector: Total</t>
  </si>
  <si>
    <t>Major Collector: Rural Time 1</t>
  </si>
  <si>
    <t>Major Collector: Rural Time 2</t>
  </si>
  <si>
    <t>Major Collector: Rural Time 3</t>
  </si>
  <si>
    <t>Major Collector: Rural Time 4</t>
  </si>
  <si>
    <t>220100117B</t>
  </si>
  <si>
    <t>Rural Major Collector: Brake Wear</t>
  </si>
  <si>
    <t>220100117T</t>
  </si>
  <si>
    <t>Rural Major Collector: Tire Wear</t>
  </si>
  <si>
    <t>220100117V</t>
  </si>
  <si>
    <t>Rural Major Collector: Evap (except Refueling)</t>
  </si>
  <si>
    <t>220100117X</t>
  </si>
  <si>
    <t>Rural Major Collector: Exhaust</t>
  </si>
  <si>
    <t>Rural Minor Collector: Total</t>
  </si>
  <si>
    <t>Minor Collector: Rural Time 1</t>
  </si>
  <si>
    <t>Minor Collector: Rural Time 2</t>
  </si>
  <si>
    <t>Minor Collector: Rural Time 3</t>
  </si>
  <si>
    <t>Minor Collector: Rural Time 4</t>
  </si>
  <si>
    <t>220100119B</t>
  </si>
  <si>
    <t>Rural Minor Collector: Brake Wear</t>
  </si>
  <si>
    <t>220100119T</t>
  </si>
  <si>
    <t>Rural Minor Collector: Tire Wear</t>
  </si>
  <si>
    <t>220100119V</t>
  </si>
  <si>
    <t>Rural Minor Collector: Evap (except Refueling)</t>
  </si>
  <si>
    <t>220100119X</t>
  </si>
  <si>
    <t>Rural Minor Collector: Exhaust</t>
  </si>
  <si>
    <t>Rural Local: Total</t>
  </si>
  <si>
    <t>Local: Rural Time 1</t>
  </si>
  <si>
    <t>Local: Rural Time 2</t>
  </si>
  <si>
    <t>Local: Rural Time 3</t>
  </si>
  <si>
    <t>Local: Rural Time 4</t>
  </si>
  <si>
    <t>220100121B</t>
  </si>
  <si>
    <t>Rural Local: Brake Wear</t>
  </si>
  <si>
    <t>220100121T</t>
  </si>
  <si>
    <t>Rural Local: Tire Wear</t>
  </si>
  <si>
    <t>220100121V</t>
  </si>
  <si>
    <t>Rural Local: Evap (except Refueling)</t>
  </si>
  <si>
    <t>220100121X</t>
  </si>
  <si>
    <t>Rural Local: Exhaust</t>
  </si>
  <si>
    <t>Urban Interstate: Total</t>
  </si>
  <si>
    <t>Interstate: Urban Time 1</t>
  </si>
  <si>
    <t>Interstate: Urban Time 2</t>
  </si>
  <si>
    <t>Interstate: Urban Time 3</t>
  </si>
  <si>
    <t>Interstate: Urban Time 4</t>
  </si>
  <si>
    <t>220100123B</t>
  </si>
  <si>
    <t>Urban Interstate: Brake Wear</t>
  </si>
  <si>
    <t>220100123T</t>
  </si>
  <si>
    <t>Urban Interstate: Tire Wear</t>
  </si>
  <si>
    <t>220100123V</t>
  </si>
  <si>
    <t>Urban Interstate: Evap (except Refueling)</t>
  </si>
  <si>
    <t>220100123X</t>
  </si>
  <si>
    <t>Urban Interstate: Exhaust</t>
  </si>
  <si>
    <t>Urban Other Freeways and Expressways: Total</t>
  </si>
  <si>
    <t>Other Freeways and Expressways: Urban Time 1</t>
  </si>
  <si>
    <t>Other Freeways and Expressways: Urban Time 2</t>
  </si>
  <si>
    <t>Other Freeways and Expressways: Urban Time 3</t>
  </si>
  <si>
    <t>Other Freeways and Expressways: Urban Time 4</t>
  </si>
  <si>
    <t>220100125B</t>
  </si>
  <si>
    <t>Urban Other Freeways and Expressways: Brake Wear</t>
  </si>
  <si>
    <t>220100125T</t>
  </si>
  <si>
    <t>Urban Other Freeways and Expressways: Tire Wear</t>
  </si>
  <si>
    <t>220100125V</t>
  </si>
  <si>
    <t>Urban Other Freeways and Expressways: Evap (except Refueling)</t>
  </si>
  <si>
    <t>220100125X</t>
  </si>
  <si>
    <t>Urban Other Freeways and Expressways: Exhaust</t>
  </si>
  <si>
    <t>Urban Other Principal Arterial: Total</t>
  </si>
  <si>
    <t>Other Principal Arterial: Urban Time 1</t>
  </si>
  <si>
    <t>Other Principal Arterial: Urban Time 2</t>
  </si>
  <si>
    <t>Other Principal Arterial: Urban Time 3</t>
  </si>
  <si>
    <t>Other Principal Arterial: Urban Time 4</t>
  </si>
  <si>
    <t>220100127B</t>
  </si>
  <si>
    <t>Urban Other Principal Arterial: Brake Wear</t>
  </si>
  <si>
    <t>220100127T</t>
  </si>
  <si>
    <t>Urban Other Principal Arterial: Tire Wear</t>
  </si>
  <si>
    <t>220100127V</t>
  </si>
  <si>
    <t>Urban Other Principal Arterial: Evap (except Refueling)</t>
  </si>
  <si>
    <t>220100127X</t>
  </si>
  <si>
    <t>Urban Other Principal Arterial: Exhaust</t>
  </si>
  <si>
    <t>Urban Minor Arterial: Total</t>
  </si>
  <si>
    <t>Minor Arterial: Urban Time 1</t>
  </si>
  <si>
    <t>Minor Arterial: Urban Time 2</t>
  </si>
  <si>
    <t>Minor Arterial: Urban Time 3</t>
  </si>
  <si>
    <t>Minor Arterial: Urban Time 4</t>
  </si>
  <si>
    <t>220100129B</t>
  </si>
  <si>
    <t>Urban Minor Arterial: Brake Wear</t>
  </si>
  <si>
    <t>220100129T</t>
  </si>
  <si>
    <t>Urban Minor Arterial: Tire Wear</t>
  </si>
  <si>
    <t>220100129V</t>
  </si>
  <si>
    <t>Urban Minor Arterial: Evap (except Refueling)</t>
  </si>
  <si>
    <t>220100129X</t>
  </si>
  <si>
    <t>Urban Minor Arterial: Exhaust</t>
  </si>
  <si>
    <t>Urban Collector: Total</t>
  </si>
  <si>
    <t>Collector: Urban Time 1</t>
  </si>
  <si>
    <t>Collector: Urban Time 2</t>
  </si>
  <si>
    <t>Collector: Urban Time 3</t>
  </si>
  <si>
    <t>Collector: Urban Time 4</t>
  </si>
  <si>
    <t>220100131B</t>
  </si>
  <si>
    <t>Urban Collector: Brake Wear</t>
  </si>
  <si>
    <t>220100131T</t>
  </si>
  <si>
    <t>Urban Collector: Tire Wear</t>
  </si>
  <si>
    <t>220100131V</t>
  </si>
  <si>
    <t>Urban Collector: Evap (except Refueling)</t>
  </si>
  <si>
    <t>220100131X</t>
  </si>
  <si>
    <t>Urban Collector: Exhaust</t>
  </si>
  <si>
    <t>Urban Local: Total</t>
  </si>
  <si>
    <t>Local: Urban Time 1</t>
  </si>
  <si>
    <t>Local: Urban Time 2</t>
  </si>
  <si>
    <t>Local: Urban Time 3</t>
  </si>
  <si>
    <t>Local: Urban Time 4</t>
  </si>
  <si>
    <t>220100133B</t>
  </si>
  <si>
    <t>Urban Local: Brake Wear</t>
  </si>
  <si>
    <t>220100133T</t>
  </si>
  <si>
    <t>Urban Local: Tire Wear</t>
  </si>
  <si>
    <t>220100133V</t>
  </si>
  <si>
    <t>Urban Local: Evap (except Refueling)</t>
  </si>
  <si>
    <t>220100133X</t>
  </si>
  <si>
    <t>Urban Local: Exhaust</t>
  </si>
  <si>
    <t>Parking Area: Rural</t>
  </si>
  <si>
    <t>Parking Area: Urban</t>
  </si>
  <si>
    <t>Parking Area: Total</t>
  </si>
  <si>
    <t>Light Duty Gasoline Trucks 1 &amp; 2 (M6) = LDGT1 (M5)</t>
  </si>
  <si>
    <t>Light-Duty Gas Trucks</t>
  </si>
  <si>
    <t>Ldgt1</t>
  </si>
  <si>
    <t>220102011B</t>
  </si>
  <si>
    <t>220102011T</t>
  </si>
  <si>
    <t>220102011V</t>
  </si>
  <si>
    <t>220102011X</t>
  </si>
  <si>
    <t>220102013B</t>
  </si>
  <si>
    <t>220102013T</t>
  </si>
  <si>
    <t>220102013V</t>
  </si>
  <si>
    <t>220102013X</t>
  </si>
  <si>
    <t>220102015B</t>
  </si>
  <si>
    <t>220102015T</t>
  </si>
  <si>
    <t>220102015V</t>
  </si>
  <si>
    <t>220102015X</t>
  </si>
  <si>
    <t>220102017B</t>
  </si>
  <si>
    <t>220102017T</t>
  </si>
  <si>
    <t>220102017V</t>
  </si>
  <si>
    <t>220102017X</t>
  </si>
  <si>
    <t>220102019B</t>
  </si>
  <si>
    <t>220102019T</t>
  </si>
  <si>
    <t>220102019V</t>
  </si>
  <si>
    <t>220102019X</t>
  </si>
  <si>
    <t>220102021B</t>
  </si>
  <si>
    <t>220102021T</t>
  </si>
  <si>
    <t>220102021V</t>
  </si>
  <si>
    <t>220102021X</t>
  </si>
  <si>
    <t>220102023B</t>
  </si>
  <si>
    <t>220102023T</t>
  </si>
  <si>
    <t>220102023V</t>
  </si>
  <si>
    <t>220102023X</t>
  </si>
  <si>
    <t>220102025B</t>
  </si>
  <si>
    <t>220102025T</t>
  </si>
  <si>
    <t>220102025V</t>
  </si>
  <si>
    <t>220102025X</t>
  </si>
  <si>
    <t>220102027B</t>
  </si>
  <si>
    <t>220102027T</t>
  </si>
  <si>
    <t>220102027V</t>
  </si>
  <si>
    <t>220102027X</t>
  </si>
  <si>
    <t>220102029B</t>
  </si>
  <si>
    <t>220102029T</t>
  </si>
  <si>
    <t>220102029V</t>
  </si>
  <si>
    <t>220102029X</t>
  </si>
  <si>
    <t>220102031B</t>
  </si>
  <si>
    <t>220102031T</t>
  </si>
  <si>
    <t>220102031V</t>
  </si>
  <si>
    <t>220102031X</t>
  </si>
  <si>
    <t>220102033B</t>
  </si>
  <si>
    <t>220102033T</t>
  </si>
  <si>
    <t>220102033V</t>
  </si>
  <si>
    <t>220102033X</t>
  </si>
  <si>
    <t>Light Duty Gasoline Trucks 3 &amp; 4 (M6) = LDGT2 (M5)</t>
  </si>
  <si>
    <t>Ldgt2</t>
  </si>
  <si>
    <t>220104011B</t>
  </si>
  <si>
    <t>220104011T</t>
  </si>
  <si>
    <t>220104011V</t>
  </si>
  <si>
    <t>220104011X</t>
  </si>
  <si>
    <t>220104013B</t>
  </si>
  <si>
    <t>220104013T</t>
  </si>
  <si>
    <t>220104013V</t>
  </si>
  <si>
    <t>220104013X</t>
  </si>
  <si>
    <t>220104015B</t>
  </si>
  <si>
    <t>220104015T</t>
  </si>
  <si>
    <t>220104015V</t>
  </si>
  <si>
    <t>220104015X</t>
  </si>
  <si>
    <t>220104017B</t>
  </si>
  <si>
    <t>220104017T</t>
  </si>
  <si>
    <t>220104017V</t>
  </si>
  <si>
    <t>220104017X</t>
  </si>
  <si>
    <t>220104019B</t>
  </si>
  <si>
    <t>220104019T</t>
  </si>
  <si>
    <t>220104019V</t>
  </si>
  <si>
    <t>220104019X</t>
  </si>
  <si>
    <t>220104021B</t>
  </si>
  <si>
    <t>220104021T</t>
  </si>
  <si>
    <t>220104021V</t>
  </si>
  <si>
    <t>220104021X</t>
  </si>
  <si>
    <t>220104023B</t>
  </si>
  <si>
    <t>220104023T</t>
  </si>
  <si>
    <t>220104023V</t>
  </si>
  <si>
    <t>220104023X</t>
  </si>
  <si>
    <t>220104025B</t>
  </si>
  <si>
    <t>220104025T</t>
  </si>
  <si>
    <t>220104025V</t>
  </si>
  <si>
    <t>220104025X</t>
  </si>
  <si>
    <t>220104027B</t>
  </si>
  <si>
    <t>220104027T</t>
  </si>
  <si>
    <t>220104027V</t>
  </si>
  <si>
    <t>220104027X</t>
  </si>
  <si>
    <t>220104029B</t>
  </si>
  <si>
    <t>220104029T</t>
  </si>
  <si>
    <t>220104029V</t>
  </si>
  <si>
    <t>220104029X</t>
  </si>
  <si>
    <t>220104031B</t>
  </si>
  <si>
    <t>220104031T</t>
  </si>
  <si>
    <t>220104031V</t>
  </si>
  <si>
    <t>220104031X</t>
  </si>
  <si>
    <t>220104033B</t>
  </si>
  <si>
    <t>220104033T</t>
  </si>
  <si>
    <t>220104033V</t>
  </si>
  <si>
    <t>220104033X</t>
  </si>
  <si>
    <t>NOT USED - Previously all LDGT (1&amp;2) under M5</t>
  </si>
  <si>
    <t>Heavy Duty Gasoline Vehicles 2B thru 8B &amp; Buses (HDGV)</t>
  </si>
  <si>
    <t>Mobile - On-Road non-Diesel Heavy Duty Vehicles</t>
  </si>
  <si>
    <t>Heavy-Duty Gas Vehicles</t>
  </si>
  <si>
    <t>220107011B</t>
  </si>
  <si>
    <t>220107011T</t>
  </si>
  <si>
    <t>220107011V</t>
  </si>
  <si>
    <t>220107011X</t>
  </si>
  <si>
    <t>220107013B</t>
  </si>
  <si>
    <t>220107013T</t>
  </si>
  <si>
    <t>220107013V</t>
  </si>
  <si>
    <t>220107013X</t>
  </si>
  <si>
    <t>220107015B</t>
  </si>
  <si>
    <t>220107015T</t>
  </si>
  <si>
    <t>220107015V</t>
  </si>
  <si>
    <t>220107015X</t>
  </si>
  <si>
    <t>220107017B</t>
  </si>
  <si>
    <t>220107017T</t>
  </si>
  <si>
    <t>220107017V</t>
  </si>
  <si>
    <t>220107017X</t>
  </si>
  <si>
    <t>220107019B</t>
  </si>
  <si>
    <t>220107019T</t>
  </si>
  <si>
    <t>220107019V</t>
  </si>
  <si>
    <t>220107019X</t>
  </si>
  <si>
    <t>220107021B</t>
  </si>
  <si>
    <t>220107021T</t>
  </si>
  <si>
    <t>220107021V</t>
  </si>
  <si>
    <t>220107021X</t>
  </si>
  <si>
    <t>220107023B</t>
  </si>
  <si>
    <t>220107023T</t>
  </si>
  <si>
    <t>220107023V</t>
  </si>
  <si>
    <t>220107023X</t>
  </si>
  <si>
    <t>220107025B</t>
  </si>
  <si>
    <t>220107025T</t>
  </si>
  <si>
    <t>220107025V</t>
  </si>
  <si>
    <t>220107025X</t>
  </si>
  <si>
    <t>220107027B</t>
  </si>
  <si>
    <t>220107027T</t>
  </si>
  <si>
    <t>220107027V</t>
  </si>
  <si>
    <t>220107027X</t>
  </si>
  <si>
    <t>220107029B</t>
  </si>
  <si>
    <t>220107029T</t>
  </si>
  <si>
    <t>220107029V</t>
  </si>
  <si>
    <t>220107029X</t>
  </si>
  <si>
    <t>220107031B</t>
  </si>
  <si>
    <t>220107031T</t>
  </si>
  <si>
    <t>220107031V</t>
  </si>
  <si>
    <t>220107031X</t>
  </si>
  <si>
    <t>220107033B</t>
  </si>
  <si>
    <t>220107033T</t>
  </si>
  <si>
    <t>220107033V</t>
  </si>
  <si>
    <t>220107033X</t>
  </si>
  <si>
    <t>Motorcycles (MC)</t>
  </si>
  <si>
    <t>Motorcycles</t>
  </si>
  <si>
    <t>220108011B</t>
  </si>
  <si>
    <t>220108011T</t>
  </si>
  <si>
    <t>220108011V</t>
  </si>
  <si>
    <t>220108011X</t>
  </si>
  <si>
    <t>220108013B</t>
  </si>
  <si>
    <t>220108013T</t>
  </si>
  <si>
    <t>220108013V</t>
  </si>
  <si>
    <t>220108013X</t>
  </si>
  <si>
    <t>220108015B</t>
  </si>
  <si>
    <t>220108015T</t>
  </si>
  <si>
    <t>220108015V</t>
  </si>
  <si>
    <t>220108015X</t>
  </si>
  <si>
    <t>220108017B</t>
  </si>
  <si>
    <t>220108017T</t>
  </si>
  <si>
    <t>220108017V</t>
  </si>
  <si>
    <t>220108017X</t>
  </si>
  <si>
    <t>220108019B</t>
  </si>
  <si>
    <t>220108019T</t>
  </si>
  <si>
    <t>220108019V</t>
  </si>
  <si>
    <t>220108019X</t>
  </si>
  <si>
    <t>220108021B</t>
  </si>
  <si>
    <t>220108021T</t>
  </si>
  <si>
    <t>220108021V</t>
  </si>
  <si>
    <t>220108021X</t>
  </si>
  <si>
    <t>220108023B</t>
  </si>
  <si>
    <t>220108023T</t>
  </si>
  <si>
    <t>220108023V</t>
  </si>
  <si>
    <t>220108023X</t>
  </si>
  <si>
    <t>220108025B</t>
  </si>
  <si>
    <t>220108025T</t>
  </si>
  <si>
    <t>220108025V</t>
  </si>
  <si>
    <t>220108025X</t>
  </si>
  <si>
    <t>220108027B</t>
  </si>
  <si>
    <t>220108027T</t>
  </si>
  <si>
    <t>220108027V</t>
  </si>
  <si>
    <t>220108027X</t>
  </si>
  <si>
    <t>220108029B</t>
  </si>
  <si>
    <t>220108029T</t>
  </si>
  <si>
    <t>220108029V</t>
  </si>
  <si>
    <t>220108029X</t>
  </si>
  <si>
    <t>220108031B</t>
  </si>
  <si>
    <t>220108031T</t>
  </si>
  <si>
    <t>220108031V</t>
  </si>
  <si>
    <t>220108031X</t>
  </si>
  <si>
    <t>220108033B</t>
  </si>
  <si>
    <t>220108033T</t>
  </si>
  <si>
    <t>220108033V</t>
  </si>
  <si>
    <t>220108033X</t>
  </si>
  <si>
    <t>Motorcycle</t>
  </si>
  <si>
    <t>All on and off-network processes except refueling</t>
  </si>
  <si>
    <t>Light Duty</t>
  </si>
  <si>
    <t>Passenger Car</t>
  </si>
  <si>
    <t>Passenger Truck</t>
  </si>
  <si>
    <t>Light Commercial Truck</t>
  </si>
  <si>
    <t>Other Buses</t>
  </si>
  <si>
    <t>Heavy Duty</t>
  </si>
  <si>
    <t>Transit Bus</t>
  </si>
  <si>
    <t>School Bus</t>
  </si>
  <si>
    <t>Refuse Truck</t>
  </si>
  <si>
    <t>Single Unit Short-haul Truck</t>
  </si>
  <si>
    <t>Single Unit Long-haul Truck</t>
  </si>
  <si>
    <t>Motor Home</t>
  </si>
  <si>
    <t>Combination Short-haul Truck</t>
  </si>
  <si>
    <t>Combination Long-haul Truck</t>
  </si>
  <si>
    <t>Highway Vehicles - Diesel</t>
  </si>
  <si>
    <t>Diesel Fuel</t>
  </si>
  <si>
    <t>Mobile-Refueling-Diesel</t>
  </si>
  <si>
    <t>Mobile - On-Road Diesel Light Duty Vehicles</t>
  </si>
  <si>
    <t>Mobile - On-Road Diesel Heavy Duty Vehicles</t>
  </si>
  <si>
    <t>Highway Vehicles - Compressed Natural Gas (CNG)</t>
  </si>
  <si>
    <t>Compressed Natural Gas (CNG)</t>
  </si>
  <si>
    <t>Mobile-Refueling-CNG</t>
  </si>
  <si>
    <t>Highway Vehicles - Liquefied Petroleum Gas (LPG)</t>
  </si>
  <si>
    <t>Liquefied Petroleum Gas (LPG)</t>
  </si>
  <si>
    <t>Mobile-Refueling-LPG</t>
  </si>
  <si>
    <t>Highway Vehicles - Ethanol (E-85)</t>
  </si>
  <si>
    <t>Ethanol (E-85)</t>
  </si>
  <si>
    <t>Mobile-Refueling-Ethanol</t>
  </si>
  <si>
    <t>Highway Vehicles - Electricity</t>
  </si>
  <si>
    <t>Electricity</t>
  </si>
  <si>
    <t>Mobile-Refueling-Electricity</t>
  </si>
  <si>
    <t>Border Crossings</t>
  </si>
  <si>
    <t>Light Duty Diesel Vehicles (LDDV)</t>
  </si>
  <si>
    <t>Diesels</t>
  </si>
  <si>
    <t>Lddv</t>
  </si>
  <si>
    <t>223000111B</t>
  </si>
  <si>
    <t>223000111T</t>
  </si>
  <si>
    <t>223000111X</t>
  </si>
  <si>
    <t>223000113B</t>
  </si>
  <si>
    <t>223000113T</t>
  </si>
  <si>
    <t>223000113X</t>
  </si>
  <si>
    <t>223000115B</t>
  </si>
  <si>
    <t>223000115T</t>
  </si>
  <si>
    <t>223000115X</t>
  </si>
  <si>
    <t>223000117B</t>
  </si>
  <si>
    <t>223000117T</t>
  </si>
  <si>
    <t>223000117X</t>
  </si>
  <si>
    <t>223000119B</t>
  </si>
  <si>
    <t>223000119T</t>
  </si>
  <si>
    <t>223000119X</t>
  </si>
  <si>
    <t>223000121B</t>
  </si>
  <si>
    <t>223000121T</t>
  </si>
  <si>
    <t>223000121X</t>
  </si>
  <si>
    <t>223000123B</t>
  </si>
  <si>
    <t>223000123T</t>
  </si>
  <si>
    <t>223000123X</t>
  </si>
  <si>
    <t>223000125B</t>
  </si>
  <si>
    <t>223000125T</t>
  </si>
  <si>
    <t>223000125X</t>
  </si>
  <si>
    <t>223000127B</t>
  </si>
  <si>
    <t>223000127T</t>
  </si>
  <si>
    <t>223000127X</t>
  </si>
  <si>
    <t>223000129B</t>
  </si>
  <si>
    <t>223000129T</t>
  </si>
  <si>
    <t>223000129X</t>
  </si>
  <si>
    <t>223000131B</t>
  </si>
  <si>
    <t>223000131T</t>
  </si>
  <si>
    <t>223000131X</t>
  </si>
  <si>
    <t>223000133B</t>
  </si>
  <si>
    <t>223000133T</t>
  </si>
  <si>
    <t>223000133X</t>
  </si>
  <si>
    <t>Light Duty Diesel Trucks 1 thru 4 (M6) (LDDT)</t>
  </si>
  <si>
    <t>Lddt</t>
  </si>
  <si>
    <t>223006011B</t>
  </si>
  <si>
    <t>223006011T</t>
  </si>
  <si>
    <t>223006011X</t>
  </si>
  <si>
    <t>223006013B</t>
  </si>
  <si>
    <t>223006013T</t>
  </si>
  <si>
    <t>223006013X</t>
  </si>
  <si>
    <t>223006015B</t>
  </si>
  <si>
    <t>223006015T</t>
  </si>
  <si>
    <t>223006015X</t>
  </si>
  <si>
    <t>223006017B</t>
  </si>
  <si>
    <t>223006017T</t>
  </si>
  <si>
    <t>223006017X</t>
  </si>
  <si>
    <t>223006019B</t>
  </si>
  <si>
    <t>223006019T</t>
  </si>
  <si>
    <t>223006019X</t>
  </si>
  <si>
    <t>223006021B</t>
  </si>
  <si>
    <t>223006021T</t>
  </si>
  <si>
    <t>223006021X</t>
  </si>
  <si>
    <t>223006023B</t>
  </si>
  <si>
    <t>223006023T</t>
  </si>
  <si>
    <t>223006023X</t>
  </si>
  <si>
    <t>223006025B</t>
  </si>
  <si>
    <t>223006025T</t>
  </si>
  <si>
    <t>223006025X</t>
  </si>
  <si>
    <t>223006027B</t>
  </si>
  <si>
    <t>223006027T</t>
  </si>
  <si>
    <t>223006027X</t>
  </si>
  <si>
    <t>223006029B</t>
  </si>
  <si>
    <t>223006029T</t>
  </si>
  <si>
    <t>223006029X</t>
  </si>
  <si>
    <t>223006031B</t>
  </si>
  <si>
    <t>223006031T</t>
  </si>
  <si>
    <t>223006031X</t>
  </si>
  <si>
    <t>223006033B</t>
  </si>
  <si>
    <t>223006033T</t>
  </si>
  <si>
    <t>223006033X</t>
  </si>
  <si>
    <t>All HDDV including Buses (use subdivisions -071 thru -075 if possible)</t>
  </si>
  <si>
    <t>Hddv</t>
  </si>
  <si>
    <t>Heavy Duty Diesel Vehicles (HDDV) Class 2B</t>
  </si>
  <si>
    <t>223007111B</t>
  </si>
  <si>
    <t>223007111T</t>
  </si>
  <si>
    <t>223007111X</t>
  </si>
  <si>
    <t>223007113B</t>
  </si>
  <si>
    <t>223007113T</t>
  </si>
  <si>
    <t>223007113X</t>
  </si>
  <si>
    <t>223007115B</t>
  </si>
  <si>
    <t>223007115T</t>
  </si>
  <si>
    <t>223007115X</t>
  </si>
  <si>
    <t>223007117B</t>
  </si>
  <si>
    <t>223007117T</t>
  </si>
  <si>
    <t>223007117X</t>
  </si>
  <si>
    <t>223007119B</t>
  </si>
  <si>
    <t>223007119T</t>
  </si>
  <si>
    <t>223007119X</t>
  </si>
  <si>
    <t>223007121B</t>
  </si>
  <si>
    <t>223007121T</t>
  </si>
  <si>
    <t>223007121X</t>
  </si>
  <si>
    <t>223007123B</t>
  </si>
  <si>
    <t>223007123T</t>
  </si>
  <si>
    <t>223007123X</t>
  </si>
  <si>
    <t>223007125B</t>
  </si>
  <si>
    <t>223007125T</t>
  </si>
  <si>
    <t>223007125X</t>
  </si>
  <si>
    <t>223007127B</t>
  </si>
  <si>
    <t>223007127T</t>
  </si>
  <si>
    <t>223007127X</t>
  </si>
  <si>
    <t>223007129B</t>
  </si>
  <si>
    <t>223007129T</t>
  </si>
  <si>
    <t>223007129X</t>
  </si>
  <si>
    <t>223007131B</t>
  </si>
  <si>
    <t>223007131T</t>
  </si>
  <si>
    <t>223007131X</t>
  </si>
  <si>
    <t>223007133B</t>
  </si>
  <si>
    <t>223007133T</t>
  </si>
  <si>
    <t>223007133X</t>
  </si>
  <si>
    <t>Heavy Duty Diesel Vehicles (HDDV) Class 3, 4, &amp; 5</t>
  </si>
  <si>
    <t>223007211B</t>
  </si>
  <si>
    <t>223007211T</t>
  </si>
  <si>
    <t>223007211X</t>
  </si>
  <si>
    <t>223007213B</t>
  </si>
  <si>
    <t>223007213T</t>
  </si>
  <si>
    <t>223007213X</t>
  </si>
  <si>
    <t>223007215B</t>
  </si>
  <si>
    <t>223007215T</t>
  </si>
  <si>
    <t>223007215X</t>
  </si>
  <si>
    <t>223007217B</t>
  </si>
  <si>
    <t>223007217T</t>
  </si>
  <si>
    <t>223007217X</t>
  </si>
  <si>
    <t>223007219B</t>
  </si>
  <si>
    <t>223007219T</t>
  </si>
  <si>
    <t>223007219X</t>
  </si>
  <si>
    <t>223007221B</t>
  </si>
  <si>
    <t>223007221T</t>
  </si>
  <si>
    <t>223007221X</t>
  </si>
  <si>
    <t>223007223B</t>
  </si>
  <si>
    <t>223007223T</t>
  </si>
  <si>
    <t>223007223X</t>
  </si>
  <si>
    <t>223007225B</t>
  </si>
  <si>
    <t>223007225T</t>
  </si>
  <si>
    <t>223007225X</t>
  </si>
  <si>
    <t>223007227B</t>
  </si>
  <si>
    <t>223007227T</t>
  </si>
  <si>
    <t>223007227X</t>
  </si>
  <si>
    <t>223007229B</t>
  </si>
  <si>
    <t>223007229T</t>
  </si>
  <si>
    <t>223007229X</t>
  </si>
  <si>
    <t>223007231B</t>
  </si>
  <si>
    <t>223007231T</t>
  </si>
  <si>
    <t>223007231X</t>
  </si>
  <si>
    <t>223007233B</t>
  </si>
  <si>
    <t>223007233T</t>
  </si>
  <si>
    <t>223007233X</t>
  </si>
  <si>
    <t>Heavy Duty Diesel Vehicles (HDDV) Class 6 &amp; 7</t>
  </si>
  <si>
    <t>223007311B</t>
  </si>
  <si>
    <t>223007311T</t>
  </si>
  <si>
    <t>223007311X</t>
  </si>
  <si>
    <t>223007313B</t>
  </si>
  <si>
    <t>223007313T</t>
  </si>
  <si>
    <t>223007313X</t>
  </si>
  <si>
    <t>223007315B</t>
  </si>
  <si>
    <t>223007315T</t>
  </si>
  <si>
    <t>223007315X</t>
  </si>
  <si>
    <t>223007317B</t>
  </si>
  <si>
    <t>223007317T</t>
  </si>
  <si>
    <t>223007317X</t>
  </si>
  <si>
    <t>223007319B</t>
  </si>
  <si>
    <t>223007319T</t>
  </si>
  <si>
    <t>223007319X</t>
  </si>
  <si>
    <t>223007321B</t>
  </si>
  <si>
    <t>223007321T</t>
  </si>
  <si>
    <t>223007321X</t>
  </si>
  <si>
    <t>223007323B</t>
  </si>
  <si>
    <t>223007323T</t>
  </si>
  <si>
    <t>223007323X</t>
  </si>
  <si>
    <t>223007325B</t>
  </si>
  <si>
    <t>223007325T</t>
  </si>
  <si>
    <t>223007325X</t>
  </si>
  <si>
    <t>223007327B</t>
  </si>
  <si>
    <t>223007327T</t>
  </si>
  <si>
    <t>223007327X</t>
  </si>
  <si>
    <t>223007329B</t>
  </si>
  <si>
    <t>223007329T</t>
  </si>
  <si>
    <t>223007329X</t>
  </si>
  <si>
    <t>223007331B</t>
  </si>
  <si>
    <t>223007331T</t>
  </si>
  <si>
    <t>223007331X</t>
  </si>
  <si>
    <t>223007333B</t>
  </si>
  <si>
    <t>223007333T</t>
  </si>
  <si>
    <t>223007333X</t>
  </si>
  <si>
    <t>Heavy Duty Diesel Vehicles (HDDV) Class 8A &amp; 8B</t>
  </si>
  <si>
    <t>223007411B</t>
  </si>
  <si>
    <t>223007411T</t>
  </si>
  <si>
    <t>223007411X</t>
  </si>
  <si>
    <t>223007413B</t>
  </si>
  <si>
    <t>223007413T</t>
  </si>
  <si>
    <t>223007413X</t>
  </si>
  <si>
    <t>223007415B</t>
  </si>
  <si>
    <t>223007415T</t>
  </si>
  <si>
    <t>223007415X</t>
  </si>
  <si>
    <t>223007417B</t>
  </si>
  <si>
    <t>223007417T</t>
  </si>
  <si>
    <t>223007417X</t>
  </si>
  <si>
    <t>223007419B</t>
  </si>
  <si>
    <t>223007419T</t>
  </si>
  <si>
    <t>223007419X</t>
  </si>
  <si>
    <t>223007421B</t>
  </si>
  <si>
    <t>223007421T</t>
  </si>
  <si>
    <t>223007421X</t>
  </si>
  <si>
    <t>223007423B</t>
  </si>
  <si>
    <t>223007423T</t>
  </si>
  <si>
    <t>223007423X</t>
  </si>
  <si>
    <t>223007425B</t>
  </si>
  <si>
    <t>223007425T</t>
  </si>
  <si>
    <t>223007425X</t>
  </si>
  <si>
    <t>223007427B</t>
  </si>
  <si>
    <t>223007427T</t>
  </si>
  <si>
    <t>223007427X</t>
  </si>
  <si>
    <t>223007429B</t>
  </si>
  <si>
    <t>223007429T</t>
  </si>
  <si>
    <t>223007429X</t>
  </si>
  <si>
    <t>223007431B</t>
  </si>
  <si>
    <t>223007431T</t>
  </si>
  <si>
    <t>223007431X</t>
  </si>
  <si>
    <t>223007433B</t>
  </si>
  <si>
    <t>223007433T</t>
  </si>
  <si>
    <t>223007433X</t>
  </si>
  <si>
    <t>Heavy Duty Diesel Buses (School &amp; Transit)</t>
  </si>
  <si>
    <t>223007511B</t>
  </si>
  <si>
    <t>223007511T</t>
  </si>
  <si>
    <t>223007511X</t>
  </si>
  <si>
    <t>223007513B</t>
  </si>
  <si>
    <t>223007513T</t>
  </si>
  <si>
    <t>223007513X</t>
  </si>
  <si>
    <t>223007515B</t>
  </si>
  <si>
    <t>223007515T</t>
  </si>
  <si>
    <t>223007515X</t>
  </si>
  <si>
    <t>223007517B</t>
  </si>
  <si>
    <t>223007517T</t>
  </si>
  <si>
    <t>223007517X</t>
  </si>
  <si>
    <t>223007519B</t>
  </si>
  <si>
    <t>223007519T</t>
  </si>
  <si>
    <t>223007519X</t>
  </si>
  <si>
    <t>223007521B</t>
  </si>
  <si>
    <t>223007521T</t>
  </si>
  <si>
    <t>223007521X</t>
  </si>
  <si>
    <t>223007523B</t>
  </si>
  <si>
    <t>223007523T</t>
  </si>
  <si>
    <t>223007523X</t>
  </si>
  <si>
    <t>223007525B</t>
  </si>
  <si>
    <t>223007525T</t>
  </si>
  <si>
    <t>223007525X</t>
  </si>
  <si>
    <t>223007527B</t>
  </si>
  <si>
    <t>223007527T</t>
  </si>
  <si>
    <t>223007527X</t>
  </si>
  <si>
    <t>223007529B</t>
  </si>
  <si>
    <t>223007529T</t>
  </si>
  <si>
    <t>223007529X</t>
  </si>
  <si>
    <t>223007531B</t>
  </si>
  <si>
    <t>223007531T</t>
  </si>
  <si>
    <t>223007531X</t>
  </si>
  <si>
    <t>223007533B</t>
  </si>
  <si>
    <t>223007533T</t>
  </si>
  <si>
    <t>223007533X</t>
  </si>
  <si>
    <t>Off-highway Vehicle Gasoline, 2-Stroke</t>
  </si>
  <si>
    <t>2-Stroke Gasoline except Rail and Marine</t>
  </si>
  <si>
    <t>Recreational Equipment</t>
  </si>
  <si>
    <t>Recreational</t>
  </si>
  <si>
    <t>Motorcycles: Off-road</t>
  </si>
  <si>
    <t>Off-highway Vehicle Gasoline</t>
  </si>
  <si>
    <t>2-Stroke Snowmobiles</t>
  </si>
  <si>
    <t>2-Stroke Other Recreational Equip.</t>
  </si>
  <si>
    <t>All Terrain Vehicles</t>
  </si>
  <si>
    <t>Minibikes</t>
  </si>
  <si>
    <t>Golf Carts</t>
  </si>
  <si>
    <t>2-Stroke Specialty Vehicles/Carts</t>
  </si>
  <si>
    <t>Construction and Mining Equipment</t>
  </si>
  <si>
    <t>Pavers</t>
  </si>
  <si>
    <t>Tampers/Rammers</t>
  </si>
  <si>
    <t>Plate Compactors</t>
  </si>
  <si>
    <t>Concrete Pavers</t>
  </si>
  <si>
    <t>Rollers</t>
  </si>
  <si>
    <t>Scrapers</t>
  </si>
  <si>
    <t>Paving Equipment</t>
  </si>
  <si>
    <t>Construction Equipment</t>
  </si>
  <si>
    <t>2-Stroke Construction Equipment</t>
  </si>
  <si>
    <t>Surfacing Equipment</t>
  </si>
  <si>
    <t>Signal Boards/Light Plants</t>
  </si>
  <si>
    <t>Trenchers</t>
  </si>
  <si>
    <t>Bore/Drill Rigs</t>
  </si>
  <si>
    <t>Excavators</t>
  </si>
  <si>
    <t>Concrete/Industrial Saws</t>
  </si>
  <si>
    <t>Cement and Mortar Mixers</t>
  </si>
  <si>
    <t>Cranes</t>
  </si>
  <si>
    <t>Graders</t>
  </si>
  <si>
    <t>Off-highway Trucks</t>
  </si>
  <si>
    <t>Crushing/Processing Equipment</t>
  </si>
  <si>
    <t>Rough Terrain Forklifts</t>
  </si>
  <si>
    <t>Rubber Tire Loaders</t>
  </si>
  <si>
    <t>Rubber Tire Tractor/Dozers</t>
  </si>
  <si>
    <t>Tractors/Loaders/Backhoes</t>
  </si>
  <si>
    <t>Crawler Tractor/Dozers</t>
  </si>
  <si>
    <t>Skid Steer Loaders</t>
  </si>
  <si>
    <t>Off-highway Tractors</t>
  </si>
  <si>
    <t>Dumpers/Tenders</t>
  </si>
  <si>
    <t>Other Construction Equipment</t>
  </si>
  <si>
    <t>Aerial Lifts</t>
  </si>
  <si>
    <t>Forklifts</t>
  </si>
  <si>
    <t>2-Stroke Industrial Equipment</t>
  </si>
  <si>
    <t>Sweepers/Scrubbers</t>
  </si>
  <si>
    <t>Other General Industrial Equipment</t>
  </si>
  <si>
    <t>Other Material Handling Equipment</t>
  </si>
  <si>
    <t>AC\Refrigeration</t>
  </si>
  <si>
    <t>Terminal Tractors</t>
  </si>
  <si>
    <t>Lawn and Garden Equipment</t>
  </si>
  <si>
    <t>Lawn &amp; Garden</t>
  </si>
  <si>
    <t>Lawn Mowers (Residential)</t>
  </si>
  <si>
    <t>Lawn Mowers (Commercial)</t>
  </si>
  <si>
    <t>Rotary Tillers &lt; 6 HP (Residential)</t>
  </si>
  <si>
    <t>Rotary Tillers &lt; 6 HP (Commercial)</t>
  </si>
  <si>
    <t>2-Stroke Chain Saws &lt; 6 HP (Residential)</t>
  </si>
  <si>
    <t>2-Stroke Chain Saws &lt; 6 HP (Commercial)</t>
  </si>
  <si>
    <t>2-Stroke Mowers, Tractors, Turf Eqt (Commercial)</t>
  </si>
  <si>
    <t>Trimmers/Edgers/Brush Cutters (Residential)</t>
  </si>
  <si>
    <t>Trimmers/Edgers/Brush Cutters (Commercial)</t>
  </si>
  <si>
    <t>Leafblowers/Vacuums (Residential)</t>
  </si>
  <si>
    <t>Leafblowers/Vacuums (Commercial)</t>
  </si>
  <si>
    <t>2-Stroke Lawn &amp; Garden Eqt (Residential)</t>
  </si>
  <si>
    <t>2-Stroke Snowblowers (Residential)</t>
  </si>
  <si>
    <t>2-Stroke Snowblowers (Commercial)</t>
  </si>
  <si>
    <t>Rear Engine Riding Mowers (Residential)</t>
  </si>
  <si>
    <t>Rear Engine Riding Mowers (Commercial)</t>
  </si>
  <si>
    <t>2-Stroke Lawn &amp; Garden Eqt (Commercial)</t>
  </si>
  <si>
    <t>Front Mowers (Residential)</t>
  </si>
  <si>
    <t>Front Mowers (Commercial)</t>
  </si>
  <si>
    <t>Shredders &lt; 6 HP (Residential)</t>
  </si>
  <si>
    <t>Shredders &lt; 6 HP (Commercial)</t>
  </si>
  <si>
    <t>Lawn and Garden Tractors (Residential)</t>
  </si>
  <si>
    <t>Lawn and Garden Tractors (Commercial)</t>
  </si>
  <si>
    <t>Wood Splitters (Residential)</t>
  </si>
  <si>
    <t>Wood Splitters (Commercial)</t>
  </si>
  <si>
    <t>Chippers/Stump Grinders (Residential)</t>
  </si>
  <si>
    <t>Chippers/Stump Grinders (Commercial)</t>
  </si>
  <si>
    <t>Commercial Turf Equipment</t>
  </si>
  <si>
    <t>Turf Equipment (Commercial)</t>
  </si>
  <si>
    <t>Other Lawn and Garden Equipment (Residential)</t>
  </si>
  <si>
    <t>Other Lawn and Garden Equipment (Commercial)</t>
  </si>
  <si>
    <t>Agricultural Equipment</t>
  </si>
  <si>
    <t>Farm</t>
  </si>
  <si>
    <t>2-Wheel Tractors</t>
  </si>
  <si>
    <t>Agricultural Tractors</t>
  </si>
  <si>
    <t>Combines</t>
  </si>
  <si>
    <t>2-Stroke Agriculture Equipment</t>
  </si>
  <si>
    <t>Balers</t>
  </si>
  <si>
    <t>Agricultural Mowers</t>
  </si>
  <si>
    <t>Sprayers</t>
  </si>
  <si>
    <t>Tillers &gt; 6 HP</t>
  </si>
  <si>
    <t>Swathers</t>
  </si>
  <si>
    <t>Hydro-power Units</t>
  </si>
  <si>
    <t>Other Agricultural Equipment</t>
  </si>
  <si>
    <t>Irrigation Sets</t>
  </si>
  <si>
    <t>Commercial Equipment</t>
  </si>
  <si>
    <t>Light Commercial</t>
  </si>
  <si>
    <t>Generator Sets</t>
  </si>
  <si>
    <t>Pumps</t>
  </si>
  <si>
    <t>Air Compressors</t>
  </si>
  <si>
    <t>Gas Compressors</t>
  </si>
  <si>
    <t>2-Stroke Commercial Equipment</t>
  </si>
  <si>
    <t>Welders</t>
  </si>
  <si>
    <t>Pressure Washers</t>
  </si>
  <si>
    <t>Logging Equipment</t>
  </si>
  <si>
    <t>Chain Saws &gt; 6 HP</t>
  </si>
  <si>
    <t>Shredders &gt; 6 HP</t>
  </si>
  <si>
    <t>Forest Eqp - Feller/Bunch/Skidder</t>
  </si>
  <si>
    <t>Fellers/Bunchers</t>
  </si>
  <si>
    <t>2-Stroke Logging Equipment</t>
  </si>
  <si>
    <t>Airport Ground Support Equipment</t>
  </si>
  <si>
    <t>Airport Service</t>
  </si>
  <si>
    <t>2-Stroke Airport Ground Support Equipment</t>
  </si>
  <si>
    <t>Underground Mining Equipment</t>
  </si>
  <si>
    <t>Other Underground Mining Equipment</t>
  </si>
  <si>
    <t>Other Oil Field Equipment</t>
  </si>
  <si>
    <t>Off-highway Vehicle Gasoline, 4-Stroke</t>
  </si>
  <si>
    <t>4-Stroke Gasoline except Rail and Marine</t>
  </si>
  <si>
    <t>Snowmobiles</t>
  </si>
  <si>
    <t>4-Stroke Other Recreational Equip.</t>
  </si>
  <si>
    <t>4-Stroke Golf Carts</t>
  </si>
  <si>
    <t>4-Stroke Specialty Vehicles/Carts</t>
  </si>
  <si>
    <t>4-Stroke Construction Equipment</t>
  </si>
  <si>
    <t>4-Stroke Industrial Equipment</t>
  </si>
  <si>
    <t>4-Stroke AC\Refrigeration</t>
  </si>
  <si>
    <t>Chain Saws &lt; 6 HP (Residential)</t>
  </si>
  <si>
    <t>Chain Saws &lt; 6 HP (Commercial)</t>
  </si>
  <si>
    <t>4-Stroke Mowers, Tractors, Turf Eqt (Commercial)</t>
  </si>
  <si>
    <t>4-Stroke Lawn &amp; Garden Eqt (Residential)</t>
  </si>
  <si>
    <t>4-Stroke Snowblowers (Residential)</t>
  </si>
  <si>
    <t>4-Stroke Snowblowers (Commercial)</t>
  </si>
  <si>
    <t>4-Stroke Lawn &amp; Garden Eqt (Commercial)</t>
  </si>
  <si>
    <t>4-Stroke Agriculture Equipment</t>
  </si>
  <si>
    <t>4-Stroke Commercial Equipment</t>
  </si>
  <si>
    <t>4-Stroke Logging Equipment</t>
  </si>
  <si>
    <t>4-Stroke Airport Ground Support Equipment</t>
  </si>
  <si>
    <t>4-Stroke Other Oil Field Equipment</t>
  </si>
  <si>
    <t>LPG Equipment except Rail and Marine</t>
  </si>
  <si>
    <t>Off-highway Vehicle LPG</t>
  </si>
  <si>
    <t>LPG Specialty Vehicles/Carts</t>
  </si>
  <si>
    <t>LPG Construction Equipment</t>
  </si>
  <si>
    <t>LPG Industrial Equipment</t>
  </si>
  <si>
    <t>LPG Mowers, Tractors, Turf Eqt (Commercial)</t>
  </si>
  <si>
    <t>LPG Lawn &amp; Garden Eqt (Residential)</t>
  </si>
  <si>
    <t>Snowblowers (Residential)</t>
  </si>
  <si>
    <t>Snowblowers (Commercial)</t>
  </si>
  <si>
    <t>LPG Lawn &amp; Garden Eqt (Commercial)</t>
  </si>
  <si>
    <t>LPG Agriculture Equipment</t>
  </si>
  <si>
    <t>LPG Commercial Equipment</t>
  </si>
  <si>
    <t>LPG Logging Equipment</t>
  </si>
  <si>
    <t>LPG Airport Ground Support Equipment</t>
  </si>
  <si>
    <t>CNG</t>
  </si>
  <si>
    <t>CNG Equipment except Rail and Marine</t>
  </si>
  <si>
    <t>Compressed Natural Gas</t>
  </si>
  <si>
    <t>Specialty Vehicles/Carts</t>
  </si>
  <si>
    <t>Off-highway Vehicle CNG</t>
  </si>
  <si>
    <t>CNG Construction Equipment</t>
  </si>
  <si>
    <t>CNG Industrial Equipment</t>
  </si>
  <si>
    <t>CNG AC\Refrigeration</t>
  </si>
  <si>
    <t>CNG Mowers, Tractors, Turf Eqt (Commercial)</t>
  </si>
  <si>
    <t>CNG Lawn &amp; Garden Eqt (Residential)</t>
  </si>
  <si>
    <t>CNG Lawn &amp; Garden Eqt (Commercial)</t>
  </si>
  <si>
    <t>CNG Agriculture Equipment</t>
  </si>
  <si>
    <t>CNG Commercial Equipment</t>
  </si>
  <si>
    <t>CNG Logging Equipment</t>
  </si>
  <si>
    <t>CNG Airport Ground Support Equipment</t>
  </si>
  <si>
    <t>CNG Other Oil Field Equipment</t>
  </si>
  <si>
    <t>Off-highway Vehicle Diesel</t>
  </si>
  <si>
    <t>Compression Ignition Equipment except Rail and Marine</t>
  </si>
  <si>
    <t>Diesel Construction Equipment</t>
  </si>
  <si>
    <t>Diesel Industrial Equipment</t>
  </si>
  <si>
    <t>Diesel Mowers, Tractors, Turf Eqt (Commercial)</t>
  </si>
  <si>
    <t>Diesel Lawn &amp; Garden Eqt (Residential)</t>
  </si>
  <si>
    <t>Diesel Lawn &amp; Garden Eqt (Commercial)</t>
  </si>
  <si>
    <t>Diesel Agriculture Equipment</t>
  </si>
  <si>
    <t>Diesel Commercial Equipment</t>
  </si>
  <si>
    <t>Diesel Logging Equipment</t>
  </si>
  <si>
    <t>All Aircraft Types and Operations</t>
  </si>
  <si>
    <t>Military Aircraft</t>
  </si>
  <si>
    <t>Commercial Aircraft</t>
  </si>
  <si>
    <t>Total: All Types</t>
  </si>
  <si>
    <t>General Aviation</t>
  </si>
  <si>
    <t>Piston</t>
  </si>
  <si>
    <t>Air Taxi</t>
  </si>
  <si>
    <t>Aircraft Auxiliary Power Units</t>
  </si>
  <si>
    <t>Unpaved Airstrips</t>
  </si>
  <si>
    <t>In-flight (non-Landing-Takeoff cycle)</t>
  </si>
  <si>
    <t>Refueling: All Fuels</t>
  </si>
  <si>
    <t>All Processes (Use 25-01-080-xxx)</t>
  </si>
  <si>
    <t>Displacement Loss/Uncontrolled</t>
  </si>
  <si>
    <t>Displacement Loss/Controlled</t>
  </si>
  <si>
    <t>Spillage</t>
  </si>
  <si>
    <t>Underground Tank: Total</t>
  </si>
  <si>
    <t>All Fuels</t>
  </si>
  <si>
    <t>Total, All Vessel Types</t>
  </si>
  <si>
    <t>Ocean-going Vessels</t>
  </si>
  <si>
    <t>Harbor Vessels</t>
  </si>
  <si>
    <t>Fishing Vessels</t>
  </si>
  <si>
    <t>Military Vessels</t>
  </si>
  <si>
    <t>Port emissions</t>
  </si>
  <si>
    <t>C1C2 Port emissions: Main Engine</t>
  </si>
  <si>
    <t>C1C2 Port emissions: Auxiliary Engine</t>
  </si>
  <si>
    <t>C3 Port emissions: Main Engine</t>
  </si>
  <si>
    <t>C3 Port emissions: Auxiliary Engine</t>
  </si>
  <si>
    <t>Underway emissions</t>
  </si>
  <si>
    <t>C1C2 Underway emissions: Main Engine</t>
  </si>
  <si>
    <t>C1C2 Underway emissions: Auxiliary Engine</t>
  </si>
  <si>
    <t>C3 Underway emissions: Main Engine</t>
  </si>
  <si>
    <t>C3 Underway emissions: Auxiliary Engine</t>
  </si>
  <si>
    <t>Diesel Barge</t>
  </si>
  <si>
    <t>C1C2 Port Emissions: Main Engine</t>
  </si>
  <si>
    <t>C1C2 Port Emissions: Auxiliary Engine</t>
  </si>
  <si>
    <t>C3 Port Emissions: Main Engine</t>
  </si>
  <si>
    <t>C3 Port Emissions: Auxiliary Engine</t>
  </si>
  <si>
    <t>Diesel Offshore support</t>
  </si>
  <si>
    <t>Diesel Bulk Carrier</t>
  </si>
  <si>
    <t>Diesel Commercial Fishing</t>
  </si>
  <si>
    <t>Diesel Container Ship</t>
  </si>
  <si>
    <t>Diesel Ferry</t>
  </si>
  <si>
    <t>Diesel General Cargo</t>
  </si>
  <si>
    <t>Diesel Government</t>
  </si>
  <si>
    <t>Diesel Miscellaneous</t>
  </si>
  <si>
    <t>Diesel RollOn RollOff</t>
  </si>
  <si>
    <t>Diesel Tanker</t>
  </si>
  <si>
    <t>Diesel Tour Boat</t>
  </si>
  <si>
    <t>Diesel Tug</t>
  </si>
  <si>
    <t>Diesel Refrigerated</t>
  </si>
  <si>
    <t>Diesel Cruise</t>
  </si>
  <si>
    <t>Diesel Passenger Other</t>
  </si>
  <si>
    <t>Residual Barge</t>
  </si>
  <si>
    <t>Residual Offshore support</t>
  </si>
  <si>
    <t>Residual Bulk Carrier</t>
  </si>
  <si>
    <t>Residual Commercial Fishing</t>
  </si>
  <si>
    <t>Residual Container Ship</t>
  </si>
  <si>
    <t>Residual General Cargo</t>
  </si>
  <si>
    <t>Residual Miscellaneous</t>
  </si>
  <si>
    <t>Residual RollOn RollOff</t>
  </si>
  <si>
    <t>Residual Tanker</t>
  </si>
  <si>
    <t>Residual Tug</t>
  </si>
  <si>
    <t>Residual Refrigerated</t>
  </si>
  <si>
    <t>Residual Cruise</t>
  </si>
  <si>
    <t>Residual Passenger Other</t>
  </si>
  <si>
    <t>Pleasure Craft</t>
  </si>
  <si>
    <t>Gasoline 2-Stroke</t>
  </si>
  <si>
    <t>Recreational Marine Vessels</t>
  </si>
  <si>
    <t>Inboard</t>
  </si>
  <si>
    <t>Outboard</t>
  </si>
  <si>
    <t>Personal Water Craft</t>
  </si>
  <si>
    <t>Sailboat Auxiliary Inboard</t>
  </si>
  <si>
    <t>2-Stroke Pleasure Craft</t>
  </si>
  <si>
    <t>Sailboat Auxiliary Outboard</t>
  </si>
  <si>
    <t>Gasoline 4-Stroke</t>
  </si>
  <si>
    <t>Inboard/Sterndrive</t>
  </si>
  <si>
    <t>Sterndrive</t>
  </si>
  <si>
    <t>Diesel Pleasure Craft</t>
  </si>
  <si>
    <t>Marine Vessels, Military</t>
  </si>
  <si>
    <t>Total, All Vessel Types (incl in 22-80-002-X00)</t>
  </si>
  <si>
    <t>Line Haul Locomotives (use subdivisions by class/operation)</t>
  </si>
  <si>
    <t>Line Haul Locomotives: Class I Operations</t>
  </si>
  <si>
    <t>Line Haul Locomotives: Class II / III Operations</t>
  </si>
  <si>
    <t>Line Haul Locomotives: Passenger Trains (Amtrak)</t>
  </si>
  <si>
    <t>Line Haul Locomotives: Commuter Lines</t>
  </si>
  <si>
    <t>Railway Maintenance</t>
  </si>
  <si>
    <t>Gasoline, 2-Stroke</t>
  </si>
  <si>
    <t>Gasoline, 4-Stroke</t>
  </si>
  <si>
    <t>Paved Roads</t>
  </si>
  <si>
    <t>All Paved Roads</t>
  </si>
  <si>
    <t>Total: Fugitives</t>
  </si>
  <si>
    <t>Dust - Paved Road Dust</t>
  </si>
  <si>
    <t>Total: Average Conditions - Fugitives</t>
  </si>
  <si>
    <t>Total: Sanding/Salting - Fugitives</t>
  </si>
  <si>
    <t>Interstate/Arterial</t>
  </si>
  <si>
    <t>All Other Public Paved Roads</t>
  </si>
  <si>
    <t>Industrial Roads</t>
  </si>
  <si>
    <t>Unpaved Roads</t>
  </si>
  <si>
    <t>All Unpaved Roads</t>
  </si>
  <si>
    <t>Dust - Unpaved Road Dust</t>
  </si>
  <si>
    <t>Public Unpaved Roads</t>
  </si>
  <si>
    <t>Industrial Unpaved Roads</t>
  </si>
  <si>
    <t>unknown non-US source</t>
  </si>
  <si>
    <t>Natural Sources</t>
  </si>
  <si>
    <t>Forests</t>
  </si>
  <si>
    <t>Oak Forests</t>
  </si>
  <si>
    <t>Non-oak Forests</t>
  </si>
  <si>
    <t>Coniferous Forests</t>
  </si>
  <si>
    <t>Vegetation/Agriculture</t>
  </si>
  <si>
    <t>Alfalfa</t>
  </si>
  <si>
    <t>Barley/Cotton/Oats/Rye/Misc.</t>
  </si>
  <si>
    <t>Corn</t>
  </si>
  <si>
    <t>Peanuts/Rice</t>
  </si>
  <si>
    <t>Potato</t>
  </si>
  <si>
    <t>Sorghum</t>
  </si>
  <si>
    <t>Soybeans</t>
  </si>
  <si>
    <t>Tobacco</t>
  </si>
  <si>
    <t>All Other Crops</t>
  </si>
  <si>
    <t>Vegetation/Grassland</t>
  </si>
  <si>
    <t>Vegetation/Desert Scrub</t>
  </si>
  <si>
    <t>Vegetation/Scrubland</t>
  </si>
  <si>
    <t>Vegetation/Tropical Savannah</t>
  </si>
  <si>
    <t>Vegetation/Urban Vegetation</t>
  </si>
  <si>
    <t>Vegetation/Alpine Meadows</t>
  </si>
  <si>
    <t>Soil and Water Land Use</t>
  </si>
  <si>
    <t>Unknown Land Use (Anderson Land Use Code 0)</t>
  </si>
  <si>
    <t>Urban or Built-Up Land</t>
  </si>
  <si>
    <t>Urban or Built-Up Land/Residential (Anderson Land Use Code 11)</t>
  </si>
  <si>
    <t>Urban or Built-Up Land/Commercial Services (Anderson Land Use Code 12)</t>
  </si>
  <si>
    <t>Urban or Built-Up Land/Industrial (Anderson Land Use Code 13)</t>
  </si>
  <si>
    <t>Urban or Built-Up Land/Transportation, Communications (Anderson LUC14)</t>
  </si>
  <si>
    <t>Urban or Built-Up Land/Industrial and Commercial (Anderson LUC 15)</t>
  </si>
  <si>
    <t>Urban or Built-Up Land/Mixed Urban or Build-Up Land (Anderson LUC 16)</t>
  </si>
  <si>
    <t>Urban or Built-Up Land/Other Urban or Built-Up Land (Anderson LUC 17)</t>
  </si>
  <si>
    <t>Agricultural Land</t>
  </si>
  <si>
    <t>Agricultural Land/Cropland and Pasture (Anderson Land Use Code 21)</t>
  </si>
  <si>
    <t>Agricultural Land/Orchards, Groves, Vineyards, Nurseries (AndrsnLUC22)</t>
  </si>
  <si>
    <t>Agricultural Land/Confined Feeding Operations(Anderson LUC23)</t>
  </si>
  <si>
    <t>Agricultural Land/Other Agricultural Land (Anderson Land Use Code 24)</t>
  </si>
  <si>
    <t>Rangeland</t>
  </si>
  <si>
    <t>Rangeland/Herbaceous Rangeland (Anderson Land Use Code 31)</t>
  </si>
  <si>
    <t>Rangeland/Shrub and Brush Rangeland (Anderson Land Use Code 32)</t>
  </si>
  <si>
    <t>Rangeland/Mixed Rangeland (Anderson Land Use Code 33)</t>
  </si>
  <si>
    <t>Forest Land</t>
  </si>
  <si>
    <t>Forest Land/Deciduous Forest Land (Anderson Land Use Code 41)</t>
  </si>
  <si>
    <t>Forest Land/Evergreen Forest Land (Anderson Land Use Code 42)</t>
  </si>
  <si>
    <t>Forest Land/Mixed Forest Land (Anderson Land Use Code 43)</t>
  </si>
  <si>
    <t>Water</t>
  </si>
  <si>
    <t>Water/Streams and Canals (Anderson Land Use Code 51)</t>
  </si>
  <si>
    <t>Water/Lakes (Anderson Land Use Code 52)</t>
  </si>
  <si>
    <t>Water/Reservoirs (Anderson Land Use Code 53)</t>
  </si>
  <si>
    <t>Water/Bays and Estuaries (Anderson Land Use Code 54)</t>
  </si>
  <si>
    <t>Wetlands</t>
  </si>
  <si>
    <t>Wetlands/Forested Wetlands (Anderson Land Use Code 61)</t>
  </si>
  <si>
    <t>Wetlands/Nonforested Wetlands (Anderson Land Use Code 62)</t>
  </si>
  <si>
    <t>Barren Land</t>
  </si>
  <si>
    <t>Barren Land/Dry Salt Flats (Anderson Land Use Code 71)</t>
  </si>
  <si>
    <t>Barren Land/Beaches (Anderson Land Use Code 72)</t>
  </si>
  <si>
    <t>Barren Land/Sandy Areas Other than Beaches (Anderson Land Use Code 73)</t>
  </si>
  <si>
    <t>Barren Land/Bare Exposed Rock (Anderson Land Use Code 74)</t>
  </si>
  <si>
    <t>Barren Land/Strip Mines, Quarries, and Gravel Pits (Anderson LUC 75)</t>
  </si>
  <si>
    <t>Barren Land/Transitional Areas (Anderson Land Use Code 76)</t>
  </si>
  <si>
    <t>Barren Land/Mixed Barren Land (Anderson Land Use Code 77)</t>
  </si>
  <si>
    <t>Tundra</t>
  </si>
  <si>
    <t>Tundra/Shrub and Brush Tundra (Anderson Land Use Code 81)</t>
  </si>
  <si>
    <t>Tundra/Herbaceous Tundra (Anderson Land Use Code 82)</t>
  </si>
  <si>
    <t>Tundra/Bare Ground (Anderson Land Use Code 83)</t>
  </si>
  <si>
    <t>Tundra/Wet Tundra (Anderson Land Use Code 84)</t>
  </si>
  <si>
    <t>Tundra/Mixed Tundra (Anderson Land Use Code 85)</t>
  </si>
  <si>
    <t>Perennial Snow and Ice</t>
  </si>
  <si>
    <t>Perennial Snow and Ice/Perennial Snowfields (Anderson LUC 91)</t>
  </si>
  <si>
    <t>Perennial Snow and Ice/Glaciers (Anderson Land Use Code 92)</t>
  </si>
  <si>
    <t>Horses and Ponies Composite</t>
  </si>
  <si>
    <t>Geogenic</t>
  </si>
  <si>
    <t>Volcanos</t>
  </si>
  <si>
    <t>Geyser/Geothermal</t>
  </si>
  <si>
    <t>Dust Devils</t>
  </si>
  <si>
    <t>Lightning</t>
  </si>
  <si>
    <t>Water/Barren</t>
  </si>
  <si>
    <t>Fresh Water</t>
  </si>
  <si>
    <t>Salt Water</t>
  </si>
  <si>
    <t>Petroleum and Solvent Evaporation</t>
  </si>
  <si>
    <t>Misc. Fugitives: Specify in Comments (Also New Codes 4-02-040-XX)</t>
  </si>
  <si>
    <t>Deleted - Do Not Use (See 4-03-010 and 4-07)</t>
  </si>
  <si>
    <t>Crude</t>
  </si>
  <si>
    <t>Dist Fuel</t>
  </si>
  <si>
    <t>Cyclopentane</t>
  </si>
  <si>
    <t>Heptane</t>
  </si>
  <si>
    <t>Hexane</t>
  </si>
  <si>
    <t>Isooctane</t>
  </si>
  <si>
    <t>Deleted - Do Not Use (See 4-03-011 and 4-07)</t>
  </si>
  <si>
    <t>Product</t>
  </si>
  <si>
    <t>Specify Liquid</t>
  </si>
  <si>
    <t>Letterpress: 2751</t>
  </si>
  <si>
    <t>Printing: Letterpress</t>
  </si>
  <si>
    <t>Printing: Flexographic</t>
  </si>
  <si>
    <t>Lithographic: 2752</t>
  </si>
  <si>
    <t>Flexographic: Propyl Alcohol Cleanup</t>
  </si>
  <si>
    <t>Gravure: 2754</t>
  </si>
  <si>
    <t>Ink Thinning Solvent: Other Not Specified</t>
  </si>
  <si>
    <t>Vapor Loss w/o Controls</t>
  </si>
  <si>
    <t>Specify Acid: Breathing Loss</t>
  </si>
  <si>
    <t>Identify the Process and Solvent in Comments</t>
  </si>
  <si>
    <t>Architectural Coatings</t>
  </si>
  <si>
    <t>Total: All Solvent Types</t>
  </si>
  <si>
    <t>Solvent - Non-Industrial Surface Coating</t>
  </si>
  <si>
    <t>Architectural</t>
  </si>
  <si>
    <t>Flat Paints</t>
  </si>
  <si>
    <t>Nonflat Paints - Low and Medium Gloss</t>
  </si>
  <si>
    <t>Nonflat Paints - High Gloss</t>
  </si>
  <si>
    <t>Primers, Sealers, and Undercoaters</t>
  </si>
  <si>
    <t>Quick Dry - Primers, Sealers, and Undercoaters</t>
  </si>
  <si>
    <t>Stains - Semi-transparent</t>
  </si>
  <si>
    <t>Quick Dry - Enamels</t>
  </si>
  <si>
    <t>Lacquers - Clear</t>
  </si>
  <si>
    <t>All Other Architectural Categories</t>
  </si>
  <si>
    <t>Butyl Alcohols: All Types</t>
  </si>
  <si>
    <t>n-Butyl Alcohol</t>
  </si>
  <si>
    <t>Isobutyl Alcohol</t>
  </si>
  <si>
    <t>Diethylene Glycol Monobutyl Ether</t>
  </si>
  <si>
    <t>Diethylene Glycol Monoethyl Ether</t>
  </si>
  <si>
    <t>Diethylene Glycol Monomethyl Ether</t>
  </si>
  <si>
    <t>Ethylene Glycol Monoethyl Ether (2-Ethoxyethanol)</t>
  </si>
  <si>
    <t>Ethylene Glycol Monomethyl Ether (2-Methoxyethanol)</t>
  </si>
  <si>
    <t>Ethylene Glycol Monobutyl Ether (2-Butoxyethanol)</t>
  </si>
  <si>
    <t>Glycol Ethers: All Types</t>
  </si>
  <si>
    <t>Special Naphthas</t>
  </si>
  <si>
    <t>Solvents: NEC</t>
  </si>
  <si>
    <t>Architectural Coatings - Solvent-based</t>
  </si>
  <si>
    <t>Architectural Coatings - Water-based</t>
  </si>
  <si>
    <t>Allied Paint Products</t>
  </si>
  <si>
    <t>Auto Refinishing: SIC 7532</t>
  </si>
  <si>
    <t>Auto Refinishing</t>
  </si>
  <si>
    <t>Surface Preparation Solvents</t>
  </si>
  <si>
    <t>Primers</t>
  </si>
  <si>
    <t>Top Coats</t>
  </si>
  <si>
    <t>Clean-up Solvents</t>
  </si>
  <si>
    <t>Traffic Markings</t>
  </si>
  <si>
    <t>Textile Products: SIC 22</t>
  </si>
  <si>
    <t>Factory Finished Wood: SIC 2426 thru 242</t>
  </si>
  <si>
    <t>Wood Furniture: SIC 25</t>
  </si>
  <si>
    <t>Metal Furniture: SIC 25</t>
  </si>
  <si>
    <t>Paper: SIC 26</t>
  </si>
  <si>
    <t>Plastic Products: SIC 308</t>
  </si>
  <si>
    <t>Metal Cans: SIC 341</t>
  </si>
  <si>
    <t>Metal Coils: SIC 3498</t>
  </si>
  <si>
    <t>Miscellaneous Finished Metals: SIC 34 - (341 + 3498)</t>
  </si>
  <si>
    <t>Machinery and Equipment: SIC 35</t>
  </si>
  <si>
    <t>Machinery</t>
  </si>
  <si>
    <t>Large Appliances: SIC 363</t>
  </si>
  <si>
    <t>Electronic and Other Electrical: SIC 36 - 363</t>
  </si>
  <si>
    <t>Motor Vehicles: SIC 371</t>
  </si>
  <si>
    <t>Aircraft: SIC 372</t>
  </si>
  <si>
    <t>Marine: SIC 373</t>
  </si>
  <si>
    <t>Railroad: SIC 374</t>
  </si>
  <si>
    <t>Railroad</t>
  </si>
  <si>
    <t>Industrial Maintenance Coatings</t>
  </si>
  <si>
    <t>Maintenance Coatings</t>
  </si>
  <si>
    <t>Thinning and Clean-Up of Solvent-Based Coatings</t>
  </si>
  <si>
    <t>Other Special Purpose Coatings</t>
  </si>
  <si>
    <t>All Surface Coating Categories</t>
  </si>
  <si>
    <t>Paint Strippers</t>
  </si>
  <si>
    <t>Chemical Strippers</t>
  </si>
  <si>
    <t>All Processes/All Industries</t>
  </si>
  <si>
    <t>Monochlorobenzene</t>
  </si>
  <si>
    <t>Furniture and Fixtures (SIC 25): All Processes</t>
  </si>
  <si>
    <t>Primary Metal Industries (SIC 33): All Processes</t>
  </si>
  <si>
    <t>Secondary Metal Industries (SIC 33): All Processes</t>
  </si>
  <si>
    <t>Fabricated Metal Products (SIC 34): All Processes</t>
  </si>
  <si>
    <t>Industrial Machinery and Equipment (SIC 35): All Processes</t>
  </si>
  <si>
    <t>Electronic and Other Elec. (SIC 36): All Processes</t>
  </si>
  <si>
    <t>Transportation Equipment (SIC 37): All Processes</t>
  </si>
  <si>
    <t>Instruments and Related Products (SIC 38): All Processes</t>
  </si>
  <si>
    <t>Miscellaneous Manufacturing (SIC 39): All Processes</t>
  </si>
  <si>
    <t>Transportation Maintenance Facilities (SIC 40-45): All Processes</t>
  </si>
  <si>
    <t>Automotive Dealers (SIC 55): All Processes</t>
  </si>
  <si>
    <t>Miscellaneous Repair Services (SIC 76): All Processes</t>
  </si>
  <si>
    <t>Auto Repair Services (SIC 75): All Processes</t>
  </si>
  <si>
    <t>All Industries: Open Top Degreasing</t>
  </si>
  <si>
    <t>Furniture and Fixtures (SIC 25): Open Top Degreasing</t>
  </si>
  <si>
    <t>Primary Metal Industries (SIC 33): Open Top Degreasing</t>
  </si>
  <si>
    <t>Secondary Metal Industries (SIC 33): Open Top Degreasing</t>
  </si>
  <si>
    <t>Fabricated Metal Products (SIC 34): Open Top Degreasing</t>
  </si>
  <si>
    <t>Industrial Machinery and Equipment (SIC 35): Open Top Degreasing</t>
  </si>
  <si>
    <t>Electronic and Other Elec. (SIC 36): Open Top Degreasing</t>
  </si>
  <si>
    <t>Transportation Equipment (SIC 37): Open Top Degreasing</t>
  </si>
  <si>
    <t>Instruments and Related Products (SIC 38): Open Top Degreasing</t>
  </si>
  <si>
    <t>Miscellaneous Manufacturing (SIC 39): Open Top Degreasing</t>
  </si>
  <si>
    <t>Transportation Maintenance Facilities (SIC 40-45): Open Top Degreasing</t>
  </si>
  <si>
    <t>Automotive Dealers (SIC 55): Open Top Degreasing</t>
  </si>
  <si>
    <t>Auto Repair Services (SIC 75): Open Top Degreasing</t>
  </si>
  <si>
    <t>Miscellaneous Repair Services (SIC 76): Open Top Degreasing</t>
  </si>
  <si>
    <t>All Industries: Conveyerized Degreasing</t>
  </si>
  <si>
    <t>Furniture and Fixtures (SIC 25): Conveyerized Degreasing</t>
  </si>
  <si>
    <t>Primary Metal Industries (SIC 33): Conveyerized Degreasing</t>
  </si>
  <si>
    <t>Secondary Metal Industries (SIC 33): Conveyerized Degreasing</t>
  </si>
  <si>
    <t>Fabricated Metal Products (SIC 34): Conveyerized Degreasing</t>
  </si>
  <si>
    <t>Industrial Machinery and Equipment (SIC 35): Conveyerized Degreasing</t>
  </si>
  <si>
    <t>Electronic and Other Elec. (SIC 36): Conveyerized Degreasing</t>
  </si>
  <si>
    <t>Transportation Equipment (SIC 37): Conveyerized Degreasing</t>
  </si>
  <si>
    <t>Instruments and Related Products (SIC 38): Conveyerized Degreasing</t>
  </si>
  <si>
    <t>Miscellaneous Manufacturing (SIC 39): Conveyerized Degreasing</t>
  </si>
  <si>
    <t>Trans. Maintenance Facilities (SIC 40-45): Conveyerized Degreasing</t>
  </si>
  <si>
    <t>Automotive Dealers (SIC 55): Conveyerized Degreasing</t>
  </si>
  <si>
    <t>Auto Repair Services (SIC 75): Conveyerized Degreasing</t>
  </si>
  <si>
    <t>Miscellaneous Repair Services (SIC 76): Conveyerized Degreasing</t>
  </si>
  <si>
    <t>All Industries: Cold Cleaning</t>
  </si>
  <si>
    <t>Furniture and Fixtures (SIC 25): Cold Cleaning</t>
  </si>
  <si>
    <t>Primary Metal Industries (SIC 33): Cold Cleaning</t>
  </si>
  <si>
    <t>Secondary Metal Industries (SIC 33): Cold Cleaning</t>
  </si>
  <si>
    <t>Fabricated Metal Products (SIC 34): Cold Cleaning</t>
  </si>
  <si>
    <t>Industrial Machinery and Equipment (SIC 35): Cold Cleaning</t>
  </si>
  <si>
    <t>Electronic and Other Elec. (SIC 36): Cold Cleaning</t>
  </si>
  <si>
    <t>Transportation Equipment (SIC 37): Cold Cleaning</t>
  </si>
  <si>
    <t>Instruments and Related Products (SIC 38): Cold Cleaning</t>
  </si>
  <si>
    <t>Miscellaneous Manufacturing (SIC 39): Cold Cleaning</t>
  </si>
  <si>
    <t>Transportation Maintenance Facilities (SIC 40-45): Cold Cleaning</t>
  </si>
  <si>
    <t>Automotive Dealers (SIC 55): Cold Cleaning</t>
  </si>
  <si>
    <t>Auto Repair Services (SIC 75): Cold Cleaning</t>
  </si>
  <si>
    <t>Miscellaneous Repair Services (SIC 76): Cold Cleaning</t>
  </si>
  <si>
    <t>Commercial/Industrial Cleaners</t>
  </si>
  <si>
    <t>Coin-operated Cleaners</t>
  </si>
  <si>
    <t>Flexography</t>
  </si>
  <si>
    <t>Digital</t>
  </si>
  <si>
    <t>Rubber/Plastics</t>
  </si>
  <si>
    <t>Rubber &amp; Plastics Mfg</t>
  </si>
  <si>
    <t>p-Dichlorobenzene</t>
  </si>
  <si>
    <t>Miscellaneous Industrial</t>
  </si>
  <si>
    <t>Adhesive (Industrial) Application</t>
  </si>
  <si>
    <t>Miscellaneous Non-industrial: Consumer and Commercial</t>
  </si>
  <si>
    <t>Solvent - Consumer &amp; Commercial Solvent Use</t>
  </si>
  <si>
    <t>Ethylbenzene</t>
  </si>
  <si>
    <t>Lighter Fluid, Fire Starter, Other Fuels</t>
  </si>
  <si>
    <t>Total: All Volatile Chemical Product Types</t>
  </si>
  <si>
    <t>All Personal Care Products</t>
  </si>
  <si>
    <t>Personal Care Products: Hair Care Products</t>
  </si>
  <si>
    <t>Personal Care Products: Deodorants and Antiperspirants</t>
  </si>
  <si>
    <t>Personal Care Products: Fragrance Products</t>
  </si>
  <si>
    <t>Personal Care Products: Powders</t>
  </si>
  <si>
    <t>Personal Care Products: Nail Care Products</t>
  </si>
  <si>
    <t>Personal Care Products: Facial and Body Treatments</t>
  </si>
  <si>
    <t>Personal Care Products: Oral Care Products</t>
  </si>
  <si>
    <t>Personal Care Products: Health Use Products (External Only)</t>
  </si>
  <si>
    <t>Personal Care Products: Miscellaneous Personal Care Products</t>
  </si>
  <si>
    <t>All Household Products</t>
  </si>
  <si>
    <t>Household Products: Hard Surface Cleaners</t>
  </si>
  <si>
    <t>Household Products: Laundry Products</t>
  </si>
  <si>
    <t>Household Products: Fabric and Carpet Care Products</t>
  </si>
  <si>
    <t>Household Products: Dishwashing Products</t>
  </si>
  <si>
    <t>Household Products: Waxes and Polishes</t>
  </si>
  <si>
    <t>Household Products: Air Fresheners</t>
  </si>
  <si>
    <t>Household Products: Shoe and Leather Care Products</t>
  </si>
  <si>
    <t>Household Products: Miscellaneous Household Products</t>
  </si>
  <si>
    <t>All Automotive Aftermarket Products</t>
  </si>
  <si>
    <t>Automotive Aftermarket Products: Detailing Products</t>
  </si>
  <si>
    <t>Automotive Aftermarket Products: Maintenance and Repair Products</t>
  </si>
  <si>
    <t>All Coatings and Related Products</t>
  </si>
  <si>
    <t>Coatings and Related Products: Aerosol Spray Paints</t>
  </si>
  <si>
    <t>Coatings and Related Products: Coating Related Products</t>
  </si>
  <si>
    <t>All Adhesives and Sealants</t>
  </si>
  <si>
    <t>Adhesives and Sealants: Adhesives</t>
  </si>
  <si>
    <t>Adhesives and Sealants: Sealants</t>
  </si>
  <si>
    <t>All FIFRA Related Products</t>
  </si>
  <si>
    <t>Pesticide Application</t>
  </si>
  <si>
    <t>FIFRA Related Products: Insecticides</t>
  </si>
  <si>
    <t>FIFRA Related Products: Fungicides and Nematicides</t>
  </si>
  <si>
    <t>FIFRA Related Products: Herbicides</t>
  </si>
  <si>
    <t>FIFRA Related Products: Antimicrobial Agents</t>
  </si>
  <si>
    <t>FIFRA Related Products: Other FIFRA Related Products</t>
  </si>
  <si>
    <t>Miscellaneous Products (Not Otherwise Covered)</t>
  </si>
  <si>
    <t>Miscellaneous Products: Arts and Crafts Supplies</t>
  </si>
  <si>
    <t>Miscellaneous Products: Non-Pesticidal Veterinary and Pet Products</t>
  </si>
  <si>
    <t>Miscellaneous Products: Pressurized Food Products</t>
  </si>
  <si>
    <t>Miscellaneous Products: Office Supplies</t>
  </si>
  <si>
    <t>Miscellaneous Non-industrial: Commercial</t>
  </si>
  <si>
    <t>Asphalt Application: All Processes</t>
  </si>
  <si>
    <t>Other Asphalt</t>
  </si>
  <si>
    <t>Cutback Asphalt</t>
  </si>
  <si>
    <t>Emulsified Asphalt</t>
  </si>
  <si>
    <t>Asphalt Roofing</t>
  </si>
  <si>
    <t>Asphalt Pipe Coating</t>
  </si>
  <si>
    <t>Asphalt Paving: Hot and Warm Mix</t>
  </si>
  <si>
    <t>Hot and Warm Mix Total: All Solvent Types</t>
  </si>
  <si>
    <t>Hot Mix Total: All Solvent Types</t>
  </si>
  <si>
    <t>Warm Mix Total: All Solvent Types</t>
  </si>
  <si>
    <t>Asphalt Paving: Road Oil</t>
  </si>
  <si>
    <t>Film Roofing: All Processes</t>
  </si>
  <si>
    <t>Solvent Reclamation: All Processes</t>
  </si>
  <si>
    <t>Tank/Drum Cleaning: All Processes</t>
  </si>
  <si>
    <t>Adhesives and Sealants</t>
  </si>
  <si>
    <t>Pesticide Application: All Processes</t>
  </si>
  <si>
    <t>Surface Application</t>
  </si>
  <si>
    <t>Soil Incorporation</t>
  </si>
  <si>
    <t>Pesticide Application: Agricultural</t>
  </si>
  <si>
    <t>Herbicides, Corn</t>
  </si>
  <si>
    <t>Herbicides, Apples</t>
  </si>
  <si>
    <t>Herbicides, Grapes</t>
  </si>
  <si>
    <t>Herbicides, Potatoes</t>
  </si>
  <si>
    <t>Herbicides, Soy Beans</t>
  </si>
  <si>
    <t>Herbicides, Hay &amp; Grains</t>
  </si>
  <si>
    <t>Herbicides, Not Elsewhere Classified</t>
  </si>
  <si>
    <t>Other Pesticides, Corn</t>
  </si>
  <si>
    <t>Other Pesticides, Apples</t>
  </si>
  <si>
    <t>Other Pesticides, Grapes</t>
  </si>
  <si>
    <t>Other Pesticides, Potatoes</t>
  </si>
  <si>
    <t>Other Pesticides, Soy Beans</t>
  </si>
  <si>
    <t>Other Pesticides, Hay &amp; Grains</t>
  </si>
  <si>
    <t>Other Pesticides, Not Elsewhere Classified</t>
  </si>
  <si>
    <t>Pesticide Application: Non-Agricultural</t>
  </si>
  <si>
    <t>Miscellaneous Products: NEC</t>
  </si>
  <si>
    <t>Miscellaneous Non-industrial: Consumer</t>
  </si>
  <si>
    <t>All Products/Processes</t>
  </si>
  <si>
    <t>Personal Care Products</t>
  </si>
  <si>
    <t>Household Products</t>
  </si>
  <si>
    <t>Automotive Aftermarket Products</t>
  </si>
  <si>
    <t>All Solvent User Categories</t>
  </si>
  <si>
    <t>1,2,4-Trichlorobenzene</t>
  </si>
  <si>
    <t>1,2-Dichloroethane</t>
  </si>
  <si>
    <t>1-Hexane</t>
  </si>
  <si>
    <t>2-Butoxyethanol</t>
  </si>
  <si>
    <t>2-Ethylhexanol</t>
  </si>
  <si>
    <t>Acetal and Other Aroma Chemicals</t>
  </si>
  <si>
    <t>Amyl Alcohols (Mixed)</t>
  </si>
  <si>
    <t>Benzyl Alcohol</t>
  </si>
  <si>
    <t>Butyl Benzoate</t>
  </si>
  <si>
    <t>Chlorofluorocarbons: General</t>
  </si>
  <si>
    <t>Cresylic Acid</t>
  </si>
  <si>
    <t>Decanol</t>
  </si>
  <si>
    <t>Diacetone Alcohol</t>
  </si>
  <si>
    <t>Diethylamine</t>
  </si>
  <si>
    <t>Diethylene Glycol</t>
  </si>
  <si>
    <t>Dimethyl Acetamide</t>
  </si>
  <si>
    <t>Dimethylformanide</t>
  </si>
  <si>
    <t>Dipropylene Glycol</t>
  </si>
  <si>
    <t>Dipropylene Glycol Monomethyl Ether</t>
  </si>
  <si>
    <t>Ethyl Chloride (Chloroethane)</t>
  </si>
  <si>
    <t>Ethyl Ether</t>
  </si>
  <si>
    <t>Ethylene Dibromide</t>
  </si>
  <si>
    <t>Ethylene Glycol Monoethyl Ether Acetate</t>
  </si>
  <si>
    <t>Formalin</t>
  </si>
  <si>
    <t>Formic Acid</t>
  </si>
  <si>
    <t>Gum Turpentine</t>
  </si>
  <si>
    <t>Isobutyl Acetate</t>
  </si>
  <si>
    <t>Isopropyl/n-Propyl Acetate</t>
  </si>
  <si>
    <t>Methyl Chloroform</t>
  </si>
  <si>
    <t>Methyl Isobutyl Carbinol</t>
  </si>
  <si>
    <t>n-Methyl-2-Pyrrolidone</t>
  </si>
  <si>
    <t>n-Propanol</t>
  </si>
  <si>
    <t>Naphthenic Acids</t>
  </si>
  <si>
    <t>o-, m-, and p-Cresol</t>
  </si>
  <si>
    <t>Oxalic Acid</t>
  </si>
  <si>
    <t>Propylene Glycol Monomethyl Ether</t>
  </si>
  <si>
    <t>Propylene Glycol Monomethyl Ether Acetate</t>
  </si>
  <si>
    <t>Pyridine</t>
  </si>
  <si>
    <t>Trichlorotrifluoroethane (Freon 113)</t>
  </si>
  <si>
    <t>Triethylamine</t>
  </si>
  <si>
    <t>Triethylene Glycol</t>
  </si>
  <si>
    <t>Xylenes (Mixed)</t>
  </si>
  <si>
    <t>Stationary Source Fuel Combustion</t>
  </si>
  <si>
    <t>Electric Utility</t>
  </si>
  <si>
    <t>Total: All Boiler Types</t>
  </si>
  <si>
    <t>Total: Boilers and IC Engines</t>
  </si>
  <si>
    <t>All Boiler Types</t>
  </si>
  <si>
    <t>All IC Engine Types</t>
  </si>
  <si>
    <t>Boilers</t>
  </si>
  <si>
    <t>IC Engines</t>
  </si>
  <si>
    <t>Total: All Combustor Types</t>
  </si>
  <si>
    <t>Asphalt Kettle Heaters</t>
  </si>
  <si>
    <t>POTW Digester Gas-fired Boilers</t>
  </si>
  <si>
    <t>Fuel Comb - Residential - Other</t>
  </si>
  <si>
    <t>Residential Other</t>
  </si>
  <si>
    <t>Fuel Comb - Residential - Oil</t>
  </si>
  <si>
    <t>Fuel Comb - Residential - Natural Gas</t>
  </si>
  <si>
    <t>Residential Furnaces</t>
  </si>
  <si>
    <t>Total: Woodstoves and Fireplaces</t>
  </si>
  <si>
    <t>Fuel Comb - Residential - Wood</t>
  </si>
  <si>
    <t>Residential Wood</t>
  </si>
  <si>
    <t>Fireplace: general</t>
  </si>
  <si>
    <t>Fireplaces</t>
  </si>
  <si>
    <t>Fireplaces: Insert; non-EPA certified</t>
  </si>
  <si>
    <t>Fireplaces: Insert; EPA certified; non-catalytic</t>
  </si>
  <si>
    <t>Fireplaces: Insert; EPA certified; catalytic</t>
  </si>
  <si>
    <t>Woodstoves: General</t>
  </si>
  <si>
    <t>Woodstoves</t>
  </si>
  <si>
    <t>Woodstove: non-EPA certified/exempt, &lt;=4FT3</t>
  </si>
  <si>
    <t>Woodstove: non-EPA certified/exempt, &gt;4FT3 (e.g., barrel stoves)</t>
  </si>
  <si>
    <t>Woodstove: EPA certified, non-catalytic, single burn rate</t>
  </si>
  <si>
    <t>Catalytic Woodstoves: General</t>
  </si>
  <si>
    <t>Woodstove: EPA certified, catalytic or hybrid</t>
  </si>
  <si>
    <t>Non-catalytic Woodstoves: EPA certified</t>
  </si>
  <si>
    <t>Non-catalytic Woodstoves: Non-EPA certified</t>
  </si>
  <si>
    <t>Non-catalytic Woodstoves: Low Emitting</t>
  </si>
  <si>
    <t>Non-catalytic Woodstoves: Pellet Fired</t>
  </si>
  <si>
    <t>Outdoor Wood Burning Equipment</t>
  </si>
  <si>
    <t>Fireplace: open</t>
  </si>
  <si>
    <t>Fireplace: enclosed (or otherwise modified)</t>
  </si>
  <si>
    <t>Fireplace: qualified for EPA voluntary program</t>
  </si>
  <si>
    <t>Woodstove: fireplace inserts; general</t>
  </si>
  <si>
    <t>Woodstove: fireplace inserts; non-EPA certified</t>
  </si>
  <si>
    <t>Woodstove: fireplace inserts; EPA certified; non-catalytic</t>
  </si>
  <si>
    <t>Woodstove: fireplace inserts; EPA certified; catalytic</t>
  </si>
  <si>
    <t>Woodstove: freestanding, general</t>
  </si>
  <si>
    <t>Woodstove: freestanding, non-EPA certified</t>
  </si>
  <si>
    <t>Woodstove: freestanding, EPA certified, non-catalytic</t>
  </si>
  <si>
    <t>Woodstove: freestanding, EPA certified, catalytic</t>
  </si>
  <si>
    <t>Woodstove: freestanding, masonry heater</t>
  </si>
  <si>
    <t>Woodstove: pellet-fired, general (freestanding or FP insert)</t>
  </si>
  <si>
    <t>Woodstove: pellet-fired, non-EPA certified (freestanding or FP insert)</t>
  </si>
  <si>
    <t>Woodstove: pellet-fired, EPA certified (freestanding or FP insert)</t>
  </si>
  <si>
    <t>Furnace: Indoor, cordwood-fired, general</t>
  </si>
  <si>
    <t>Furnace: Indoor, cordwood-fired, non-EPA certified</t>
  </si>
  <si>
    <t>Furnace: Indoor, cordwood-fired, EPA certified</t>
  </si>
  <si>
    <t>Furnace: Indoor, pellet-fired, general</t>
  </si>
  <si>
    <t>Furnace: Indoor, pellet-fired, non-EPA certified</t>
  </si>
  <si>
    <t>Furnace: Indoor, pellet-fired, EPA certified</t>
  </si>
  <si>
    <t>Hydronic heater: general, all types</t>
  </si>
  <si>
    <t>Hydronic heater: outdoor</t>
  </si>
  <si>
    <t>Hydronic heater: outdoor, non-EPA certified</t>
  </si>
  <si>
    <t>Hydronic heater: outdoor, EPA certified</t>
  </si>
  <si>
    <t>Hydronic heater: indoor, non-EPA certified</t>
  </si>
  <si>
    <t>Hydronic heater: indoor, EPA certified</t>
  </si>
  <si>
    <t>Hydronic heater: EPA certified</t>
  </si>
  <si>
    <t>Hydronic heater: indoor</t>
  </si>
  <si>
    <t>Hydronic heater: pellet-fired</t>
  </si>
  <si>
    <t>Hydronic heater: meets NESCAUM phase II standards</t>
  </si>
  <si>
    <t>Outdoor wood burning device, NEC (fire-pits, chimineas, etc)</t>
  </si>
  <si>
    <t>Firelog</t>
  </si>
  <si>
    <t>Biomass; All Except Wood</t>
  </si>
  <si>
    <t>Total: All Heater Types</t>
  </si>
  <si>
    <t>Total Area Source Fuel Combustion</t>
  </si>
  <si>
    <t>Storage and Transport</t>
  </si>
  <si>
    <t>Petroleum and Petroleum Product Storage</t>
  </si>
  <si>
    <t>All Storage Types: Breathing Loss</t>
  </si>
  <si>
    <t>Total: All Products</t>
  </si>
  <si>
    <t>Area Source: Crude</t>
  </si>
  <si>
    <t>Area Source: Gasoline</t>
  </si>
  <si>
    <t>Tank Cleaning</t>
  </si>
  <si>
    <t>Commercial/Industrial: Breathing Loss</t>
  </si>
  <si>
    <t>Residential Portable Gas Cans</t>
  </si>
  <si>
    <t>Permeation</t>
  </si>
  <si>
    <t>Evaporation (includes Diurnal losses)</t>
  </si>
  <si>
    <t>Spillage During Transport</t>
  </si>
  <si>
    <t>Refilling at the Pump - Vapor Displacement</t>
  </si>
  <si>
    <t>Refilling at the Pump - Spillage</t>
  </si>
  <si>
    <t>Commercial Portable Gas Cans</t>
  </si>
  <si>
    <t>Residential/Commercial Portable Gas Cans</t>
  </si>
  <si>
    <t>Bulk Terminals: All Evaporative Losses</t>
  </si>
  <si>
    <t>Bulk Plants: All Evaporative Losses</t>
  </si>
  <si>
    <t>Bulk Plants/Terminals: All Evaporative Losses</t>
  </si>
  <si>
    <t>Gasoline Service Stations</t>
  </si>
  <si>
    <t>Total: All Gasoline/All Processes</t>
  </si>
  <si>
    <t>Stage 1: Total</t>
  </si>
  <si>
    <t>Stage 1: Submerged Filling</t>
  </si>
  <si>
    <t>Stage 1: Splash Filling</t>
  </si>
  <si>
    <t>Stage 1: Balanced Submerged Filling</t>
  </si>
  <si>
    <t>Stage 2: Total</t>
  </si>
  <si>
    <t>Stage 2: Displacement Loss/Uncontrolled</t>
  </si>
  <si>
    <t>Stage 2: Displacement Loss/Controlled</t>
  </si>
  <si>
    <t>Stage 2: Spillage</t>
  </si>
  <si>
    <t>Diesel Service Stations</t>
  </si>
  <si>
    <t>Total: All Products/All Processes</t>
  </si>
  <si>
    <t>Airports : Aviation Gasoline</t>
  </si>
  <si>
    <t>All Storage Types: Working Loss</t>
  </si>
  <si>
    <t>Petroleum and Petroleum Product Transport</t>
  </si>
  <si>
    <t>All Transport Types</t>
  </si>
  <si>
    <t>Rail Tank Car</t>
  </si>
  <si>
    <t>Marine Vessel</t>
  </si>
  <si>
    <t>Lube Oil-Barge</t>
  </si>
  <si>
    <t>Distillate Oil-#1 Diesel-Barge</t>
  </si>
  <si>
    <t>Distillate Oil-#2 Diesel-Barge</t>
  </si>
  <si>
    <t>Distillate Oil-Marine Diesel-Barge</t>
  </si>
  <si>
    <t>Gasoline - Barge</t>
  </si>
  <si>
    <t>Jet Kerosene-Barge</t>
  </si>
  <si>
    <t>Truck</t>
  </si>
  <si>
    <t>Pipeline</t>
  </si>
  <si>
    <t>Bulk Stations/Terminals: Breathing Loss</t>
  </si>
  <si>
    <t>Heptane -Barge</t>
  </si>
  <si>
    <t>n-Decane -Barge</t>
  </si>
  <si>
    <t>1-Heptene -Barge</t>
  </si>
  <si>
    <t>Hexane -Barge</t>
  </si>
  <si>
    <t>Nonene -Barge</t>
  </si>
  <si>
    <t>Decanol -Barge</t>
  </si>
  <si>
    <t>Hexanol -Barge</t>
  </si>
  <si>
    <t>2-Ethylhexanol -Barge</t>
  </si>
  <si>
    <t>Acetic Acid-Barge</t>
  </si>
  <si>
    <t>Propionic Acid-Barge</t>
  </si>
  <si>
    <t>Butyric Acid-Barge</t>
  </si>
  <si>
    <t>Styrene-Barge</t>
  </si>
  <si>
    <t>Cumene-Barge</t>
  </si>
  <si>
    <t>MTBE-Barge</t>
  </si>
  <si>
    <t>Butyl Acrylate-Barge</t>
  </si>
  <si>
    <t>Vinyl Acetate-Barge</t>
  </si>
  <si>
    <t>Propyl Acetate-Barge</t>
  </si>
  <si>
    <t>Solvents-Barge</t>
  </si>
  <si>
    <t>Benzene-Barge</t>
  </si>
  <si>
    <t>All Storage Types</t>
  </si>
  <si>
    <t>Crushed Stone</t>
  </si>
  <si>
    <t>Gravel</t>
  </si>
  <si>
    <t>Commercial/Industrial</t>
  </si>
  <si>
    <t>Bulk Stations/Terminals</t>
  </si>
  <si>
    <t>Rail Car</t>
  </si>
  <si>
    <t>very misc</t>
  </si>
  <si>
    <t>holding scc</t>
  </si>
  <si>
    <t>for state-reported</t>
  </si>
  <si>
    <t>unknown SCCs</t>
  </si>
  <si>
    <t>Solid Waste Disposal - Government</t>
  </si>
  <si>
    <t>Municipal Waste Incineration</t>
  </si>
  <si>
    <t>Modular Starved Air Combustor</t>
  </si>
  <si>
    <t>Municipal Incinerator</t>
  </si>
  <si>
    <t>Mass Burn Combustor</t>
  </si>
  <si>
    <t>Combustor: Refuse Derived Fuel (RDF)</t>
  </si>
  <si>
    <t>Mass Burn Refractory Wall Combustor</t>
  </si>
  <si>
    <t>Mass Burn Waterwall Combustor</t>
  </si>
  <si>
    <t>Mass Burn Rotary Waterwall Combustor</t>
  </si>
  <si>
    <t>Modular Excess Air Combustor</t>
  </si>
  <si>
    <t>Municipal Incineration</t>
  </si>
  <si>
    <t>Fluidized Bed: Refuse Derived Fuel</t>
  </si>
  <si>
    <t>Large (greater than 250 tons per day): Mass Burn Refractory Wall Combustor</t>
  </si>
  <si>
    <t>Large (greater than 250 tons per day): Mass Burn Waterwall Combustor</t>
  </si>
  <si>
    <t>Large (greater than 250 tons per day): Mass Burn Rotary Waterwall Combustor</t>
  </si>
  <si>
    <t>Large (greater than 250 tons per day): Refuse Derived Fuel: Spreader Stoker</t>
  </si>
  <si>
    <t>Large (greater than 250 tons per day):Refuse Derived Fuel: Mixed fuel (pulverized coal)</t>
  </si>
  <si>
    <t>Large (greater than 250 tons per day): Modular Excess Air Combustor</t>
  </si>
  <si>
    <t>Large (greater than 250 tons per day): Modular Starved Air Combustor</t>
  </si>
  <si>
    <t>Large (greater than 250 tons per day): Air Curtain Combustor</t>
  </si>
  <si>
    <t>Large (greater than 250 tons per day): Fluidized Bed: Refuse Derived Fuel</t>
  </si>
  <si>
    <t>Large (greater than 250 tons per day): Mixed Fuel Combustor: Refuse Derived Fuel (RDF) and Pulverized Coal</t>
  </si>
  <si>
    <t>Small (35 - 250 tons per day): Mass Burn Refractory Wall Combustor</t>
  </si>
  <si>
    <t>Small (35 - 250 tons per day): Mass Burn Waterwall Combustor</t>
  </si>
  <si>
    <t>Small (35 - 250 tons per day): Mass Burn Rotary Waterwall Combustor</t>
  </si>
  <si>
    <t>Small (35 - 250 tons per day): Refuse Derived Fuel: Spreader Stoker</t>
  </si>
  <si>
    <t>Small (35 - 250 tons per day):Refuse Derived Fuel: Mixed fuel (pulverized coal)</t>
  </si>
  <si>
    <t>Small (35 - 250 tons per day): Modular Excess Air Combustor</t>
  </si>
  <si>
    <t>Small (35 - 250 tons per day): Modular Starved Air Combustor</t>
  </si>
  <si>
    <t>Small (35 - 250 tons per day): Air Curtain Combustor</t>
  </si>
  <si>
    <t>Small (35 - 250 tons per day): Combustor: Refuse Derived Fuel (RDF)</t>
  </si>
  <si>
    <t>Small (35 - 250 tons per day): Mixed Fuel Combustor: Refuse Derived Fuel (RDF) and Pulverized Coal</t>
  </si>
  <si>
    <t>Very Small (less than 35 tons per day): Modular Excess Air Combustor</t>
  </si>
  <si>
    <t>Very Small (less than 35 tons per day): Modular Starved Air Combustor</t>
  </si>
  <si>
    <t>Very Small (less than 35 tons per day): Air Curtain Combustor</t>
  </si>
  <si>
    <t>Very Small (less than 35 tons per day): Air Curtain Combustor: Wood Waste/Clean Lumber/Yard Waste or Mixture</t>
  </si>
  <si>
    <t>Very Small (less than 35 tons per day): Cyclonic Burn Barrel</t>
  </si>
  <si>
    <t>Very Small (less than 35 tons per day): Burn Box</t>
  </si>
  <si>
    <t>Very Small (less than 35 tons per day): Combustor: Refuse Derived Fuel (RDF)</t>
  </si>
  <si>
    <t>Very Small (less than 35 tons per day): Mixed Fuel Combustor: Refuse Derived Fuel (RDF) and Pulverized Coal</t>
  </si>
  <si>
    <t>Open Burning Dump</t>
  </si>
  <si>
    <t>General Refuse</t>
  </si>
  <si>
    <t>Vegetation Only</t>
  </si>
  <si>
    <t>Hospital/Medical/Infectious Waste Incineration (HMIWI)</t>
  </si>
  <si>
    <t>Incinerator: Chemotherapeutic Waste</t>
  </si>
  <si>
    <t>Incinerator: Low-level Radioactive Waste</t>
  </si>
  <si>
    <t>Incinerator: Pathological Waste</t>
  </si>
  <si>
    <t>Incinerator: Hospital/Medical/Infectious Waste Cofired with Other Waste</t>
  </si>
  <si>
    <t>Small Rural (located more than 50 miles from MSA &amp; burns less than 2,000 lb/week waste): Batch: Incinerator</t>
  </si>
  <si>
    <t>Small Rural (located more than 50 miles from MSA &amp; burns less than 2,000 lb/week waste): Batch: Modular Excess Air Combustor</t>
  </si>
  <si>
    <t>Small Rural (located more than 50 miles from MSA &amp; burns less than 2,000 lb/week waste): Batch: Modular Starved Air Combustor</t>
  </si>
  <si>
    <t>Small Rural (located more than 50 miles from MSA &amp; burns less than 2,000 lb/week waste): Batch: Rotary Kiln</t>
  </si>
  <si>
    <t>Small Rural (located more than 50 miles from MSA &amp; burns less than 2,000 lb/week waste): Continuous: Incinerator</t>
  </si>
  <si>
    <t>Small Rural (located more than 50 miles from MSA &amp; burns less than 2,000 lb/week waste): Continuous: Modular Excess Air Combustor</t>
  </si>
  <si>
    <t>Small Rural (located more than 50 miles from MSA &amp; burns less than 2,000 lb/week waste): Continuous: Modular Starved Air Combustor</t>
  </si>
  <si>
    <t>Small Rural (located more than 50 miles from MSA &amp; burns less than 2,000 lb/week waste): Continuous: Rotary Kiln</t>
  </si>
  <si>
    <t>Small Rural (located more than 50 miles from MSA &amp; burns less than 2,000 lb/week waste): Intermittent: Incinerator</t>
  </si>
  <si>
    <t>Small Rural (located more than 50 miles from MSA &amp; burns less than 2,000 lb/week waste): Intermittent: Modular Excess Air Combustor</t>
  </si>
  <si>
    <t>Small Rural (located more than 50 miles from MSA &amp; burns less than 2,000 lb/week waste): Intermittent: Modular Starved Air Combustor</t>
  </si>
  <si>
    <t>Small Rural (located more than 50 miles from MSA &amp; burns less than 2,000 lb/week waste): Intermittent: Rotary Kiln</t>
  </si>
  <si>
    <t>Small Rural (located more than 50 miles from MSA &amp; burns less than 2,000 lb/week waste): Incinerator</t>
  </si>
  <si>
    <t>Small Rural (located more than 50 miles from MSA &amp; burns less than 2,000 lb/week waste): Modular Excess Air Combustor</t>
  </si>
  <si>
    <t>Small Rural (located more than 50 miles from MSA &amp; burns less than 2,000 lb/week waste): Modular Starved Air Combustor</t>
  </si>
  <si>
    <t>Small Rural (located more than 50 miles from MSA &amp; burns less than 2,000 lb/week waste): Rotary Kiln</t>
  </si>
  <si>
    <t>Small (less than 200 lbs/hr or 1600 lb/day load): Batch: Incinerator</t>
  </si>
  <si>
    <t>Small (less than 200 lbs/hr or 1600 lb/day load): Batch: Modular Excess Air Combustor</t>
  </si>
  <si>
    <t>Small (less than 200 lbs/hr or 1600 lb/day load): Batch: Modular Starved Air Combustor</t>
  </si>
  <si>
    <t>Small (less than 200 lbs/hr or 1600 lb/day load): Batch: Rotary Kiln</t>
  </si>
  <si>
    <t>Small (less than 200 lbs/hr or 1600 lb/day load): Continuous: Incinerator</t>
  </si>
  <si>
    <t>Small (less than 200 lbs/hr or 1600 lb/day load): Continuous: Modular Excess Air Combustor</t>
  </si>
  <si>
    <t>Small (less than 200 lbs/hr or 1600 lb/day load): Continuous: Modular Starved Air Combustor</t>
  </si>
  <si>
    <t>Small (less than 200 lbs/hr or 1600 lb/day load): Continuous: Rotary Kiln</t>
  </si>
  <si>
    <t>Small (less than 200 lbs/hr or 1600 lb/day load): Intermittent: Incinerator</t>
  </si>
  <si>
    <t>Small (less than 200 lbs/hr or 1600 lb/day load): Intermittent: Modular Excess Air Combustor</t>
  </si>
  <si>
    <t>Small (less than 200 lbs/hr or 1600 lb/day load): Intermittent: Modular Starved Air Combustor</t>
  </si>
  <si>
    <t>Small (less than 200 lbs/hr or 1600 lb/day load): Intermittent: Rotary Kiln</t>
  </si>
  <si>
    <t>Small (less than 200 lbs/hr or 1600 lb/day load): Incinerator</t>
  </si>
  <si>
    <t>Small (less than 200 lbs/hr or 1600 lb/day load): Modular Excess Air Combustor</t>
  </si>
  <si>
    <t>Small (less than 200 lbs/hr or 1600 lb/day load): Modular Starved Air Combustor</t>
  </si>
  <si>
    <t>Small (less than 200 lbs/hr or 1600 lb/day load): Rotary Kiln</t>
  </si>
  <si>
    <t>Medium (200 - 500 lbs/hr or 1600 - 4000 lb/day load): Batch: Incinerator</t>
  </si>
  <si>
    <t>Medium (200 - 500 lbs/hr or 1600 - 4000 lb/day load): Batch: Modular Excess Air Combustor</t>
  </si>
  <si>
    <t>Medium (200 - 500 lbs/hr or 1600 - 4000 lb/day load): Batch: Modular Starved Air Combustor</t>
  </si>
  <si>
    <t>Medium (200 - 500 lbs/hr or 1600 - 4000 lb/day load): Batch: Rotary Kiln</t>
  </si>
  <si>
    <t>Medium (200 - 500 lbs/hr or 1600 - 4000 lb/day load): Continuous: Incinerator</t>
  </si>
  <si>
    <t>Medium (200 - 500 lbs/hr or 1600 - 4000 lb/day load): Continuous: Modular Excess Air Combustor</t>
  </si>
  <si>
    <t>Medium (200 - 500 lbs/hr or 1600 - 4000 lb/day load): Continuous: Modular Starved Air Combustor</t>
  </si>
  <si>
    <t>Medium (200 - 500 lbs/hr or 1600 - 4000 lb/day load): Continuous: Rotary Kiln</t>
  </si>
  <si>
    <t>Medium (200 - 500 lbs/hr or 1600 - 4000 lb/day load): Intermittent: Incinerator</t>
  </si>
  <si>
    <t>Medium (200 - 500 lbs/hr or 1600 - 4000 lb/day load): Intermittent: Modular Excess Air Combustor</t>
  </si>
  <si>
    <t>Medium (200 - 500 lbs/hr or 1600 - 4000 lb/day load): Intermittent: Modular Starved Air Combustor</t>
  </si>
  <si>
    <t>Medium (200 - 500 lbs/hr or 1600 - 4000 lb/day load): Intermittent: Rotary Kiln</t>
  </si>
  <si>
    <t>Medium (200 - 500 lbs/hr or 1600 - 4000 lb/day load): Incinerator</t>
  </si>
  <si>
    <t>Medium (200 - 500 lbs/hr or 1600 - 4000 lb/day load): Modular Excess Air Combustor</t>
  </si>
  <si>
    <t>Medium (200 - 500 lbs/hr or 1600 - 4000 lb/day load): Modular Starved Air Combustor</t>
  </si>
  <si>
    <t>Medium (200 - 500 lbs/hr or 1600 - 4000 lb/day load): Rotary Kiln</t>
  </si>
  <si>
    <t>Large (more than 500 lbs/hr or 4000 lb/day load): Batch: Incinerator</t>
  </si>
  <si>
    <t>Large (more than 500 lbs/hr or 4000 lb/day load): Batch: Modular Excess Air Combustor</t>
  </si>
  <si>
    <t>Large (more than 500 lbs/hr or 4000 lb/day load): Batch: Modular Starved Air Combustor</t>
  </si>
  <si>
    <t>Large (more than 500 lbs/hr or 4000 lb/day load): Batch: Rotary Kiln</t>
  </si>
  <si>
    <t>Large (more than 500 lbs/hr or 4000 lb/day load): Continuous: Incinerator</t>
  </si>
  <si>
    <t>Large (more than 500 lbs/hr or 4000 lb/day load): Continuous: Modular Excess Air Combustor</t>
  </si>
  <si>
    <t>Large (more than 500 lbs/hr or 4000 lb/day load): Continuous: Modular Starved Air Combustor</t>
  </si>
  <si>
    <t>Large (more than 500 lbs/hr or 4000 lb/day load): Continuous: Rotary Kiln</t>
  </si>
  <si>
    <t>Large (more than 500 lbs/hr or 4000 lb/day load): Intermittent: Incinerator</t>
  </si>
  <si>
    <t>Large (more than 500 lbs/hr or 4000 lb/day load): Intermittent: Modular Excess Air Combustor</t>
  </si>
  <si>
    <t>Large (more than 500 lbs/hr or 4000 lb/day load): Intermittent: Modular Starved Air Combustor</t>
  </si>
  <si>
    <t>Large (more than 500 lbs/hr or 4000 lb/day load): Intermittent: Rotary Kiln</t>
  </si>
  <si>
    <t>Large (more than 500 lbs/hr or 4000 lb/day load): Incinerator</t>
  </si>
  <si>
    <t>Large (more than 500 lbs/hr or 4000 lb/day load): Modular Excess Air Combustor</t>
  </si>
  <si>
    <t>Large (more than 500 lbs/hr or 4000 lb/day load): Modular Starved Air Combustor</t>
  </si>
  <si>
    <t>Large (more than 500 lbs/hr or 4000 lb/day load): Rotary Kiln</t>
  </si>
  <si>
    <t>Municipal Solid Waste Landfill</t>
  </si>
  <si>
    <t>Unpaved Road Traffic</t>
  </si>
  <si>
    <t>Landfills</t>
  </si>
  <si>
    <t>Area Method</t>
  </si>
  <si>
    <t>Trench Method</t>
  </si>
  <si>
    <t>Ramp Method</t>
  </si>
  <si>
    <t>Gas Collection System: Other</t>
  </si>
  <si>
    <t>Conveying of Cover Material</t>
  </si>
  <si>
    <t>Spreading of Daily Cover</t>
  </si>
  <si>
    <t>Landfill Dump: Waste Gas Destruction: Waste Gas Flares</t>
  </si>
  <si>
    <t>Landfill Gas (LFG) Destruction: Incinerator</t>
  </si>
  <si>
    <t>Landfill Gas (LFG) Destruction: Other Not Elsewhere Classified</t>
  </si>
  <si>
    <t>Landfill Gas (LFG) Energy Recovery: Turbine</t>
  </si>
  <si>
    <t>Landfill Gas (LFG) Energy Recovery: Internal Combustion Engine</t>
  </si>
  <si>
    <t>Landfill Gas (LFG) Energy Recovery: Other Not Elsewhere Classified</t>
  </si>
  <si>
    <t>Landfill Gas (LFG) Energy Recovery: Boiler</t>
  </si>
  <si>
    <t>Landfill Gas (LFG) Energy Recovery: Microturbine</t>
  </si>
  <si>
    <t>Landfill Gas (LFG) Energy Recovery: Direct Use</t>
  </si>
  <si>
    <t>Landfill Gas (LFG) Energy Recovery: Industrial Use</t>
  </si>
  <si>
    <t>Landfill Gas (LFG) Energy Recovery: Automobile Fuel</t>
  </si>
  <si>
    <t>Solid Waste Disposal - Municipal Waste</t>
  </si>
  <si>
    <t>Landfill Dump</t>
  </si>
  <si>
    <t>Waste Gas Purification: Absorption</t>
  </si>
  <si>
    <t>Waste Gas Purification: Adsorption</t>
  </si>
  <si>
    <t>Waste Gas Purification: Membranes</t>
  </si>
  <si>
    <t>Landfill Gas (LFG) Purification</t>
  </si>
  <si>
    <t>Bioreactor</t>
  </si>
  <si>
    <t>Final Cover</t>
  </si>
  <si>
    <t>Hazardous Fugitive Emissions</t>
  </si>
  <si>
    <t>Other Incineration</t>
  </si>
  <si>
    <t>Medical Waste Incinerator, unspecified type, Infectious wastes only</t>
  </si>
  <si>
    <t>Conical Design (Tee Pee) Municipal Refuse</t>
  </si>
  <si>
    <t>Conical Design (Tee Pee) Wood Refuse</t>
  </si>
  <si>
    <t>Conical Wood Burner</t>
  </si>
  <si>
    <t>Trench Burner: Wood</t>
  </si>
  <si>
    <t>Trench Burner: Tires</t>
  </si>
  <si>
    <t>Trench Burner: Refuse</t>
  </si>
  <si>
    <t>Sludge: Multiple Hearth</t>
  </si>
  <si>
    <t>Sludge: Fluidized Bed</t>
  </si>
  <si>
    <t>Sludge: Electric Infrared</t>
  </si>
  <si>
    <t>Sewage Sludge Incinerator: Single Hearth Cyclone</t>
  </si>
  <si>
    <t>Sewage Sludge Incinerator: Rotary Kiln</t>
  </si>
  <si>
    <t>Sewage Sludge Incinerator: High Pressure, Wet Oxidation</t>
  </si>
  <si>
    <t>Fire Fighting</t>
  </si>
  <si>
    <t>Structure: Jet Fuel</t>
  </si>
  <si>
    <t>Structure: Distillate Oil</t>
  </si>
  <si>
    <t>Structure: Kerosene</t>
  </si>
  <si>
    <t>Structure: Wood Pallets</t>
  </si>
  <si>
    <t>Publicly Owned Treatment Works</t>
  </si>
  <si>
    <t>Entire Plant Not Elsewhere Classified</t>
  </si>
  <si>
    <t>POTW</t>
  </si>
  <si>
    <t>Headworks Screening</t>
  </si>
  <si>
    <t>Comminutor/Grinder</t>
  </si>
  <si>
    <t>Sewage Treatment</t>
  </si>
  <si>
    <t>POTW: Primary Settling Tank</t>
  </si>
  <si>
    <t>Dechlorination</t>
  </si>
  <si>
    <t>Storage Basin or Open Tank</t>
  </si>
  <si>
    <t>Sewage Sludge Incineration</t>
  </si>
  <si>
    <t>Multiple Hearth Incinerator</t>
  </si>
  <si>
    <t>Fluidized Bed Combustor</t>
  </si>
  <si>
    <t>Electric Infrared Incinerator</t>
  </si>
  <si>
    <t>Auxillary Fuel/No Emissions</t>
  </si>
  <si>
    <t>Solid Waste Disposal - Commercial/Institutional</t>
  </si>
  <si>
    <t>Multiple Chamber</t>
  </si>
  <si>
    <t>Single Chamber</t>
  </si>
  <si>
    <t>Controlled Air</t>
  </si>
  <si>
    <t>Field Crops</t>
  </si>
  <si>
    <t>Vine Crops</t>
  </si>
  <si>
    <t>Weeds</t>
  </si>
  <si>
    <t>Orchard Crops</t>
  </si>
  <si>
    <t>Forest Residues</t>
  </si>
  <si>
    <t>Apartment Incineration</t>
  </si>
  <si>
    <t>Flue Fed</t>
  </si>
  <si>
    <t>Flue Fed with Afterburner and Draft Controls</t>
  </si>
  <si>
    <t>Incineration: Special Purpose</t>
  </si>
  <si>
    <t>Med Waste Controlled Air Incin-aka Starved air, 2-stg, or Modular comb</t>
  </si>
  <si>
    <t>Med Waste Excess Air Incin - aka Batch, Multiple Chamber, or Retort</t>
  </si>
  <si>
    <t>Medical Waste Rotary Kiln Incinerator</t>
  </si>
  <si>
    <t>Medical Waste Incinerator, unspecified type (use 502005-01, -02, -03)</t>
  </si>
  <si>
    <t>VOC Contaminated Soil</t>
  </si>
  <si>
    <t>Sewage Sludge Incinerator: Multiple Hearth</t>
  </si>
  <si>
    <t>Sewage Sludge Incinerator: Fluidized Bed</t>
  </si>
  <si>
    <t>Sewage Sludge Incinerator: Electric Infrared</t>
  </si>
  <si>
    <t>Waste Gas Flares</t>
  </si>
  <si>
    <t>Municipal: Fugitive Emissions</t>
  </si>
  <si>
    <t>Asbestos Removal</t>
  </si>
  <si>
    <t>Solid Waste Disposal - Industrial</t>
  </si>
  <si>
    <t>Conical Design (Tee Pee): Municipal Refuse</t>
  </si>
  <si>
    <t>Conical Design (Tee Pee): Wood Refuse</t>
  </si>
  <si>
    <t>Air Curtain Combustor: Wood</t>
  </si>
  <si>
    <t>Air Curtain Combustor: Tires</t>
  </si>
  <si>
    <t>Incinerator: Auto Body Components</t>
  </si>
  <si>
    <t>Air Curtain Combustor: Refuse</t>
  </si>
  <si>
    <t>Incinerator: Thermal Oxidizer</t>
  </si>
  <si>
    <t>Incinerator: Cyclonic Burn Barrel</t>
  </si>
  <si>
    <t>Incinerator: Burn Box</t>
  </si>
  <si>
    <t>Rotary Kiln: Other Not Elsewhere Classified</t>
  </si>
  <si>
    <t>Rotary Kiln: Long Kiln: Raw Mill On</t>
  </si>
  <si>
    <t>Rotary Kiln: Long Kiln: Raw Mill Off</t>
  </si>
  <si>
    <t>Rotary Kiln: Preheater/Precalciner</t>
  </si>
  <si>
    <t>Rotary Kiln: Preheater/Precalciner: Raw Mill On</t>
  </si>
  <si>
    <t>Rotary Kiln: Preheater/Precalciner: Raw Mill Off</t>
  </si>
  <si>
    <t>Liquid/Gas Energy Recovery Unit</t>
  </si>
  <si>
    <t>Biomass Energy Recovery Unit: Other Not Elsewhere Classified</t>
  </si>
  <si>
    <t>Biomass Energy Recovery: Mass Burn Waterwall Combustor</t>
  </si>
  <si>
    <t>Biomass Energy Recovery: Mass Burn Refractory Wall Combustor</t>
  </si>
  <si>
    <t>Biomass Energy Recovery: Mass Burn Rotary Waterwall Combustor</t>
  </si>
  <si>
    <t>Biomass Energy Recovery: Modular Starved Air Combustor</t>
  </si>
  <si>
    <t>Biomass Energy Recovery: Modular Excess Air Combustor</t>
  </si>
  <si>
    <t>Biomass Energy Recovery: Fluidized Bed Combustor</t>
  </si>
  <si>
    <t>Coal Energy Recovery Unit: Other Not Elsewhere Classified</t>
  </si>
  <si>
    <t>Coal Energy Recovery: Mass Burn Waterwall Combustor</t>
  </si>
  <si>
    <t>Coal Energy Recovery: Mass Burn Refractory Wall Combustor</t>
  </si>
  <si>
    <t>Coal Energy Recovery: Mass Burn Rotary Waterwall Combustor</t>
  </si>
  <si>
    <t>Coal Energy Recovery: Modular Starved Air Combustor</t>
  </si>
  <si>
    <t>Coal Energy Recovery: Modular Excess Air Combustor</t>
  </si>
  <si>
    <t>Coal Energy Recovery: Fluidized Bed Combustor</t>
  </si>
  <si>
    <t>Air Curtain Combustor: Other Not Elsewhere Classified</t>
  </si>
  <si>
    <t>Air Curtain Combustor: Wood Waste/Clean Lumber/Yard Waste or Mixture</t>
  </si>
  <si>
    <t>Small Remote Incinerator (burns less than 3 tons/day)</t>
  </si>
  <si>
    <t>Small Remote Incinerator (burns less than 3 tons/day): Single Chamber</t>
  </si>
  <si>
    <t>Small Remote Incinerator (burns less than 3 tons/day): Dual Chamber</t>
  </si>
  <si>
    <t>Small Remote Incinerator (burns less than 3 tons/day): Cyclonic Burn Barrel</t>
  </si>
  <si>
    <t>Small Remote Incinerator (burns less than 3 tons/day): Burn Box</t>
  </si>
  <si>
    <t>Burn Off Oven: Other Not Elsewhere Classified</t>
  </si>
  <si>
    <t>Burn Off Oven: Foundry Sand Thermal Reclamation Unit</t>
  </si>
  <si>
    <t>Burn Off Oven: Rack Reclamation Unit</t>
  </si>
  <si>
    <t>Burn Off Oven: Part Reclamation Unit</t>
  </si>
  <si>
    <t>Burn Off Oven: 55 Gallon Drum Reclamation Unit</t>
  </si>
  <si>
    <t>Soil Treatment Unit</t>
  </si>
  <si>
    <t>Wood/Vegetation/Leaves</t>
  </si>
  <si>
    <t>Auto Body Components</t>
  </si>
  <si>
    <t>Coal Refuse Piles</t>
  </si>
  <si>
    <t>Rocket Propellant</t>
  </si>
  <si>
    <t>Large (greater than 250 tons per day): Combustor: Refuse Derived Fuel (RDF)</t>
  </si>
  <si>
    <t>Hazardous Waste Incinerators: Fluidized Bed</t>
  </si>
  <si>
    <t>Hazardous Waste Incinerators: Liquid Injection</t>
  </si>
  <si>
    <t>Hazardous Waste Incinerators: Rotary Kiln</t>
  </si>
  <si>
    <t>Hazardous Waste Incinerators: Multiple Hearth</t>
  </si>
  <si>
    <t>Fuel Not Classified</t>
  </si>
  <si>
    <t>Waste Gas Destruction</t>
  </si>
  <si>
    <t>Waste Treatment: General</t>
  </si>
  <si>
    <t>Non-Aerated Impoundment</t>
  </si>
  <si>
    <t>Open Sump</t>
  </si>
  <si>
    <t>Neutralization Basin</t>
  </si>
  <si>
    <t>Diffused Air Activated Sludge</t>
  </si>
  <si>
    <t>Sludge Digester</t>
  </si>
  <si>
    <t>Land Treatment: Fugitive Emissions</t>
  </si>
  <si>
    <t>Treatment, Storage, Disposal/TSDF</t>
  </si>
  <si>
    <t>Surface Impoundment: Fugitive Emissions</t>
  </si>
  <si>
    <t>TSDF</t>
  </si>
  <si>
    <t>Waste Piles: Fugitive Emissions</t>
  </si>
  <si>
    <t>Containers: Fugitive Emissions</t>
  </si>
  <si>
    <t>General: Fugitive Emissions</t>
  </si>
  <si>
    <t>Gas Collection System: Other Not Elsewhere Classified</t>
  </si>
  <si>
    <t>Liquid Injection Incinerator</t>
  </si>
  <si>
    <t>Site Remediation</t>
  </si>
  <si>
    <t>Fixed Roof Tanks: Breathing Loss</t>
  </si>
  <si>
    <t>Fixed Roof Tanks: Working Loss</t>
  </si>
  <si>
    <t>Float Roof Tanks: Standing Loss</t>
  </si>
  <si>
    <t>Float Roof Tanks: Withdrawal Loss</t>
  </si>
  <si>
    <t>Liquid Waste: General: Transfer</t>
  </si>
  <si>
    <t>Open Refuse Stockpiles : General</t>
  </si>
  <si>
    <t>Refuse Unloading: General</t>
  </si>
  <si>
    <t>Refuse Loading: General</t>
  </si>
  <si>
    <t>Storage Bins - Solid Waste</t>
  </si>
  <si>
    <t>Excavation/Soils Handling</t>
  </si>
  <si>
    <t>Excavation</t>
  </si>
  <si>
    <t>Excavation: Backhoes</t>
  </si>
  <si>
    <t>Excavation: Draglines</t>
  </si>
  <si>
    <t>Excavation: Bulldozers</t>
  </si>
  <si>
    <t>Excavation: Scrapers</t>
  </si>
  <si>
    <t>Dumping</t>
  </si>
  <si>
    <t>Dumping: Machinery into Truck</t>
  </si>
  <si>
    <t>Dumping: Trucks onto Storage Piles</t>
  </si>
  <si>
    <t>Stabilization/Solidification</t>
  </si>
  <si>
    <t>Mixing: Bins, Loading</t>
  </si>
  <si>
    <t>Mixing: Bins, Unloading</t>
  </si>
  <si>
    <t>Nonreactive</t>
  </si>
  <si>
    <t>Inorganic</t>
  </si>
  <si>
    <t>Organic, Thermoplastic Encapsulation</t>
  </si>
  <si>
    <t>Organic, Incorporated into Monomer or Prepolymer</t>
  </si>
  <si>
    <t>Capping</t>
  </si>
  <si>
    <t>Synthetic Membrane</t>
  </si>
  <si>
    <t>Low Permeability Soil</t>
  </si>
  <si>
    <t>Soil/Bentonite Admixtures</t>
  </si>
  <si>
    <t>Constructed Cap, Asphalt</t>
  </si>
  <si>
    <t>Constructed Cap, Concrete</t>
  </si>
  <si>
    <t>Multilayer Cover</t>
  </si>
  <si>
    <t>In Situ Venting/Venting of Soils</t>
  </si>
  <si>
    <t>Active Aeration</t>
  </si>
  <si>
    <t>Active Aeration: Vacuum</t>
  </si>
  <si>
    <t>Active Aeration, Vacuum: Vapor Recovery Well</t>
  </si>
  <si>
    <t>Active Aeration, Vacuum: Vacuum System</t>
  </si>
  <si>
    <t>Active Aeration, Vacuum: Control Device</t>
  </si>
  <si>
    <t>Active Aeration: Forced Air/Positive Pressure</t>
  </si>
  <si>
    <t>Active Aeration, Forced Air/Positive Pressure: Treatment Unit</t>
  </si>
  <si>
    <t>Air Stripping of Groundwater</t>
  </si>
  <si>
    <t>Storage/Surge Tanks</t>
  </si>
  <si>
    <t>Holding Tanks</t>
  </si>
  <si>
    <t>Treatment Tanks</t>
  </si>
  <si>
    <t>Conduits</t>
  </si>
  <si>
    <t>Thermal Destruction</t>
  </si>
  <si>
    <t>Waste Preparation</t>
  </si>
  <si>
    <t>Waste Preparation: Blending</t>
  </si>
  <si>
    <t>Waste Preparation: Screening</t>
  </si>
  <si>
    <t>Waste Preparation: Shredding</t>
  </si>
  <si>
    <t>Waste Preparation: Heating</t>
  </si>
  <si>
    <t>Waste Feed System</t>
  </si>
  <si>
    <t>Waste Feed System: Atomization</t>
  </si>
  <si>
    <t>Waste Feed System: Ram</t>
  </si>
  <si>
    <t>Waste Feed System: Auger</t>
  </si>
  <si>
    <t>Waste Feed System: Gravity</t>
  </si>
  <si>
    <t>Waste Feed System: Lance</t>
  </si>
  <si>
    <t>Combustion Unit</t>
  </si>
  <si>
    <t>Combustion Unit: Infrared Incinerator</t>
  </si>
  <si>
    <t>Combustion Unit: Liquid Injection Incinerator</t>
  </si>
  <si>
    <t>Combustion Unit: Hearth Incinerator</t>
  </si>
  <si>
    <t>Combustion Unit: Fluidized Bed Incinerator</t>
  </si>
  <si>
    <t>Combustion Unit: Rotary Kiln</t>
  </si>
  <si>
    <t>Combustion Unit: Cement Kiln</t>
  </si>
  <si>
    <t>Combustion Unit: Boiler</t>
  </si>
  <si>
    <t>Combustion Unit: Pyrolysis</t>
  </si>
  <si>
    <t>Combustion Unit: Molten Salt</t>
  </si>
  <si>
    <t>Combustion Unit: High Temperature Fluid Wall</t>
  </si>
  <si>
    <t>Combustion Unit: Plasma Arc</t>
  </si>
  <si>
    <t>Combustion Unit: Wet Oxidation</t>
  </si>
  <si>
    <t>Combustion Unit: Supercritical Water</t>
  </si>
  <si>
    <t>Waste Disposal: Dewatering</t>
  </si>
  <si>
    <t>Waste Disposal: Chemical Stabilization</t>
  </si>
  <si>
    <t>Waste Disposal: Landfill</t>
  </si>
  <si>
    <t>Waste Disposal: Residue Treatment, Neutralization</t>
  </si>
  <si>
    <t>Waste Disposal: Residue Treatment, Chemical</t>
  </si>
  <si>
    <t>Thermal Desorption</t>
  </si>
  <si>
    <t>Pretreatment</t>
  </si>
  <si>
    <t>Thermal Desorber</t>
  </si>
  <si>
    <t>Thermal Desorber: Indirect Heat Transfer</t>
  </si>
  <si>
    <t>Thermal Desorber: Kiln</t>
  </si>
  <si>
    <t>Thermal Desorber: Fluidized Bed</t>
  </si>
  <si>
    <t>Wastes</t>
  </si>
  <si>
    <t>Wastes: Hold Tanks</t>
  </si>
  <si>
    <t>Wastes: Separator</t>
  </si>
  <si>
    <t>Wastes: Sludge Concentrator</t>
  </si>
  <si>
    <t>Wastes: Waste Piles</t>
  </si>
  <si>
    <t>Wastes: Containers</t>
  </si>
  <si>
    <t>Biological Treatment</t>
  </si>
  <si>
    <t>Biooxidation</t>
  </si>
  <si>
    <t>Biooxidation: Microbial Aerobic, Bioattachment</t>
  </si>
  <si>
    <t>Biooxidation: Microbial Aerobic, Biosolubilization</t>
  </si>
  <si>
    <t>Anaerobic Biodegradation</t>
  </si>
  <si>
    <t>Anaerobic Biodegradation: Digester</t>
  </si>
  <si>
    <t>Anaerobic Biodegradation: Activated Sludge System</t>
  </si>
  <si>
    <t>Anaerobic Biodegradation: Fixed Film Reactors</t>
  </si>
  <si>
    <t>Anaerobic Biodegradation: Anaerobic Rotating Biological Contactors</t>
  </si>
  <si>
    <t>Anaerobic Biodegradation: Fluidized Bed Bioreactors</t>
  </si>
  <si>
    <t>Anaerobic Biodegradation: Upflow Anaerobic Sludge Blankets</t>
  </si>
  <si>
    <t>Surface Bioremediation</t>
  </si>
  <si>
    <t>Bioreactors</t>
  </si>
  <si>
    <t>Bioreactors: Activated Sludge</t>
  </si>
  <si>
    <t>Bioreactors: Fixed Film</t>
  </si>
  <si>
    <t>Bioreactors: Sequencing Batch</t>
  </si>
  <si>
    <t>Bioreactors: Fluidized Bed</t>
  </si>
  <si>
    <t>Bioreactors: Soil Slurry</t>
  </si>
  <si>
    <t>Bioreactors: Trickling Filter</t>
  </si>
  <si>
    <t>In Situ Bioremediation</t>
  </si>
  <si>
    <t>Incinerators: Process Gas</t>
  </si>
  <si>
    <t>Solid Waste Disposal - Commercial</t>
  </si>
  <si>
    <t>Conical Design (Tee Pee) Municipal Refuse/Wood Refuse</t>
  </si>
  <si>
    <t>Incinerator: Single Chamber</t>
  </si>
  <si>
    <t>Incinerator: Dual Chamber</t>
  </si>
  <si>
    <t>Small Remote Incinerator (burns less than 3 tons/day): Other Not Elsewhere Classified</t>
  </si>
  <si>
    <t>Space Heater</t>
  </si>
  <si>
    <t>Apartment Complex Incineration</t>
  </si>
  <si>
    <t>Sludge Storage Lagoon</t>
  </si>
  <si>
    <t>Solid Waste Disposal - Institutional</t>
  </si>
  <si>
    <t>Waste Disposal, Treatment, and Recovery</t>
  </si>
  <si>
    <t>On-site Incineration</t>
  </si>
  <si>
    <t>All Categories</t>
  </si>
  <si>
    <t>Yard Waste - Leaf Species Unspecified</t>
  </si>
  <si>
    <t>Yard Waste</t>
  </si>
  <si>
    <t>Leaf Species is Black Ash</t>
  </si>
  <si>
    <t>Leaf Species is Modesto Ash</t>
  </si>
  <si>
    <t>Leaf Species is White Ash</t>
  </si>
  <si>
    <t>Leaf Species is Catalpa</t>
  </si>
  <si>
    <t>Leaf Species is Horse Chestnut</t>
  </si>
  <si>
    <t>Leaf Species is Cottonwood</t>
  </si>
  <si>
    <t>Leaf Species is American Elm</t>
  </si>
  <si>
    <t>Leaf Species is Eucalyptus</t>
  </si>
  <si>
    <t>Leaf Species is Sweet Gum</t>
  </si>
  <si>
    <t>Leaf Species is Black Locust</t>
  </si>
  <si>
    <t>Leaf Species is Magnolia</t>
  </si>
  <si>
    <t>Leaf Species is Silver Maple</t>
  </si>
  <si>
    <t>Leaf Species is American Sycamore</t>
  </si>
  <si>
    <t>Leaf Species is California Sycamore</t>
  </si>
  <si>
    <t>Leaf Species is Tulip</t>
  </si>
  <si>
    <t>Leaf Species is Red Oak</t>
  </si>
  <si>
    <t>Leaf Species is Sugar Maple</t>
  </si>
  <si>
    <t>Yard Waste - Weed Species Unspecified (incl Grass)</t>
  </si>
  <si>
    <t>Weed Species is Russian thistle (tumbleweed)</t>
  </si>
  <si>
    <t>Weed Species is Tales (wild reeds)</t>
  </si>
  <si>
    <t>Yard Waste - Brush Species Unspecified</t>
  </si>
  <si>
    <t>Land Clearing Debris (use 28-10-005-000 for Logging Debris Burning)</t>
  </si>
  <si>
    <t>Land Clearing Debris</t>
  </si>
  <si>
    <t>Household Waste (use 26-10-000-xxx for Yard Wastes)</t>
  </si>
  <si>
    <t>Municipal (collected from residences, parks,other for central burn)</t>
  </si>
  <si>
    <t>Yard Waste - Total (includes Leaves, Weeds, and Brush)</t>
  </si>
  <si>
    <t>Municipal</t>
  </si>
  <si>
    <t>Dumping/Crushing/Spreading of New Materials (working face)</t>
  </si>
  <si>
    <t>Total Processed</t>
  </si>
  <si>
    <t>Public Owned</t>
  </si>
  <si>
    <t>Flaring of Gases</t>
  </si>
  <si>
    <t>Wastewater Treatment Processes Total</t>
  </si>
  <si>
    <t>Biosolids Processes Total</t>
  </si>
  <si>
    <t>Residential/Subdivision Owned</t>
  </si>
  <si>
    <t>Ammonia pH Control</t>
  </si>
  <si>
    <t>Land Application - Digested Sludge</t>
  </si>
  <si>
    <t>Soil and Groundwater Remediation</t>
  </si>
  <si>
    <t>TSDFs</t>
  </si>
  <si>
    <t>All TSDF Types</t>
  </si>
  <si>
    <t>Surface Impoundments</t>
  </si>
  <si>
    <t>Land Treatment</t>
  </si>
  <si>
    <t>Transfer, Storage, and Handling</t>
  </si>
  <si>
    <t>Scrap and Waste Materials</t>
  </si>
  <si>
    <t>Shredding</t>
  </si>
  <si>
    <t>Sorting</t>
  </si>
  <si>
    <t>Transferring</t>
  </si>
  <si>
    <t>Leaking Underground Storage Tanks</t>
  </si>
  <si>
    <t>Total: All Storage Types</t>
  </si>
  <si>
    <t>Munitions Detonation</t>
  </si>
  <si>
    <t>TNT Detonation</t>
  </si>
  <si>
    <t>RDX Detonation</t>
  </si>
  <si>
    <t>PETN Detonation</t>
  </si>
  <si>
    <t>Composting</t>
  </si>
  <si>
    <t>100% Biosolids (e.g., sewage sludge, manure, mixtures of these matls)</t>
  </si>
  <si>
    <t>Mixed Waste (e.g., a 50:50 mixture of biosolids and green wastes)</t>
  </si>
  <si>
    <t>100% Green Waste (e.g., residential or municipal yard wastes)</t>
  </si>
  <si>
    <t>Chipping&amp;Shredding Ops(where processed matl is shipped out w/in 1 day)</t>
  </si>
  <si>
    <t>NAICS Code</t>
  </si>
  <si>
    <t xml:space="preserve">NAICS </t>
  </si>
  <si>
    <t>Description[1]</t>
  </si>
  <si>
    <t>This U.S. industry comprises establishments primarily engaged in (1) farm raising finfish (e.g., catfish, trout, goldfish, tropical fish, minnows) and/or (2) hatching fish of any kind.</t>
  </si>
  <si>
    <t>This U.S. industry comprises establishments primarily engaged in manufacturing animal food (except dog and cat) from ingredients, such as grains, oilseed mill products, and meat products.</t>
  </si>
  <si>
    <t>This industry comprises establishments primarily engaged in hatching poultry of any kind.</t>
  </si>
  <si>
    <t>This U.S. industry comprises establishments primarily engaged in crushing oilseeds and tree nuts, such as soybeans, cottonseeds, linseeds, peanuts, and sunflower seeds. Examples of products produced in these establishments are oilseed oils, cakes, meals, and protein isolates and concentrates.</t>
  </si>
  <si>
    <t>This U.S. industry comprises establishments primarily engaged in manufacturing refined beet sugar from sugar beets.</t>
  </si>
  <si>
    <t>This U.S. industry comprises establishments primarily engaged in (1) processing sugarcane and/or (2) refining cane sugar from raw cane sugar.</t>
  </si>
  <si>
    <t>This U.S. industry comprises establishments primarily engaged in rendering animal fat, bones, and meat scraps.</t>
  </si>
  <si>
    <t>This U.S. industry comprises establishments primarily engaged in (1) slaughtering poultry and small game and/or (2) preparing processed poultry and small game meat and meat byproducts.</t>
  </si>
  <si>
    <t>This industry comprises establishments primarily engaged in one or more of the following: (1) canning seafood (including soup); (2) smoking, salting, and drying seafood; (3) eviscerating fresh fish by removing heads, fins, scales, bones, and entrails; (4) shucking and packing fresh shellfish; (5) processing marine fats and oils; and (6) freezing seafood.</t>
  </si>
  <si>
    <t>This U.S. industry comprises establishments primarily engaged in manufacturing food (except animal food; grain and oilseed milling; sugar and confectionery products; preserved fruits, vegetables, and specialties; dairy products; meat products; seafood products; bakeries and tortillas; snack foods; coffee and tea; flavoring syrups and concentrates; seasonings and dressings; and perishable prepared food). Included in this industry are establishments primarily engaged in mixing purchased dried and/or dehydrated ingredients including those mixing purchased dried and/or dehydrated ingredients for soup mixes and bouillon.</t>
  </si>
  <si>
    <t>This industry comprises establishments primarily engaged in manufacturing tortillas.</t>
  </si>
  <si>
    <t>This industry comprises establishments primarily engaged in milking dairy cattle.</t>
  </si>
  <si>
    <t>This U.S. industry comprises establishments primarily engaged in manufacturing in-vivo diagnostic substances and pharmaceutical preparations (except biological) intended for internal and external consumption in dose forms, such as ampoules, tablets, capsules, vials, ointments, powders, solutions, and suspensions.</t>
  </si>
  <si>
    <t>This U.S. industry comprises establishments primarily engaged in offering training in barbering, hair styling, or the cosmetic arts, such as makeup or skin care. These schools provide job-specific certification.</t>
  </si>
  <si>
    <t>This U.S. industry comprises establishments primarily engaged in wet milling corn and other vegetables (except to make ethyl alcohol). Examples of products made in these establishments are corn sweeteners, such as glucose, dextrose, and fructose; corn oil; and starches (except laundry).</t>
  </si>
  <si>
    <t>This U.S. industry comprises establishments primarily engaged in (1) manufacturing uncompounded medicinal chemicals and their derivatives (i.e., generally for use by pharmaceutical preparation manufacturers) and/or (2) grading, grinding, and milling uncompounded botanicals.</t>
  </si>
  <si>
    <t>This U.S. industry comprises establishments primarily engaged in (1) manufacturing spices, table salt, seasonings, flavoring extracts (except coffee and meat), and natural food colorings and/or (2) manufacturing dry mix food preparations, such as salad dressing mixes, gravy and sauce mixes, frosting mixes, and other dry mix preparations.</t>
  </si>
  <si>
    <t>This industry comprises establishments primarily engaged in raising cattle for both milking and meat production.</t>
  </si>
  <si>
    <t>[1] https://www.naics.com/naics-code-description</t>
  </si>
  <si>
    <t>MAXIMUM AMOUNT ON SITE CODE</t>
  </si>
  <si>
    <t>MAXIMUM AMOUNT ON SITE VALUE</t>
  </si>
  <si>
    <t>STATE</t>
  </si>
  <si>
    <t>EPA REGION</t>
  </si>
  <si>
    <t>0 to 99</t>
  </si>
  <si>
    <t>100 to 999</t>
  </si>
  <si>
    <t>AK</t>
  </si>
  <si>
    <t>1,000 to 9,999</t>
  </si>
  <si>
    <t>10,000 to 99,999</t>
  </si>
  <si>
    <t>100,000 to 999,999</t>
  </si>
  <si>
    <t>1,000,000 to 9,999,999</t>
  </si>
  <si>
    <t>CO</t>
  </si>
  <si>
    <t>10,000,000 to 49,999,999</t>
  </si>
  <si>
    <t>50,000,000 to 99,999,999</t>
  </si>
  <si>
    <t>DE</t>
  </si>
  <si>
    <t>100,000,000 to 499,999,999</t>
  </si>
  <si>
    <t>DC</t>
  </si>
  <si>
    <t>500,000,000 to 999,999,999</t>
  </si>
  <si>
    <t>1,000,000,000 to 10,000,000,000</t>
  </si>
  <si>
    <t>GA</t>
  </si>
  <si>
    <t>HI</t>
  </si>
  <si>
    <t>IA</t>
  </si>
  <si>
    <t>KY</t>
  </si>
  <si>
    <t>ME</t>
  </si>
  <si>
    <t>MS</t>
  </si>
  <si>
    <t>MT</t>
  </si>
  <si>
    <t>NM</t>
  </si>
  <si>
    <t>ND</t>
  </si>
  <si>
    <t>RI</t>
  </si>
  <si>
    <t>SD</t>
  </si>
  <si>
    <t>VT</t>
  </si>
  <si>
    <t>WY</t>
  </si>
  <si>
    <t>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</si>
</sst>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_);_(* \(#,##0\);_(* &quot;-&quot;??_);_(@_)"/>
    <numFmt numFmtId="166" formatCode="0.000000"/>
    <numFmt numFmtId="167" formatCode="000000000000000000000000000000000000000000000"/>
    <numFmt numFmtId="168" formatCode="0.0"/>
  </numFmts>
  <fonts count="68">
    <font>
      <sz val="11"/>
      <color theme="1"/>
      <name val="Calibri"/>
      <family val="2"/>
      <scheme val="minor"/>
    </font>
    <font>
      <sz val="11"/>
      <color theme="1"/>
      <name val="Calibri"/>
      <scheme val="minor"/>
    </font>
    <font>
      <sz val="10"/>
      <color indexed="8"/>
      <name val="Arial"/>
      <family val="2"/>
    </font>
    <font>
      <b/>
      <sz val="11"/>
      <color indexed="8"/>
      <name val="Calibri"/>
      <family val="2"/>
    </font>
    <font>
      <sz val="11"/>
      <color indexed="8"/>
      <name val="Calibri"/>
      <family val="2"/>
    </font>
    <font>
      <b/>
      <sz val="11"/>
      <color theme="1"/>
      <name val="Calibri"/>
      <family val="2"/>
      <scheme val="minor"/>
    </font>
    <font>
      <b/>
      <sz val="11"/>
      <color theme="0"/>
      <name val="Calibri"/>
      <family val="2"/>
      <scheme val="minor"/>
    </font>
    <font>
      <b/>
      <sz val="16"/>
      <color theme="1"/>
      <name val="Times New Roman"/>
      <family val="1"/>
    </font>
    <font>
      <u/>
      <sz val="11"/>
      <color theme="10"/>
      <name val="Calibri"/>
      <family val="2"/>
      <scheme val="minor"/>
    </font>
    <font>
      <sz val="10"/>
      <color theme="1"/>
      <name val="Calibri"/>
      <family val="2"/>
      <scheme val="minor"/>
    </font>
    <font>
      <b/>
      <sz val="10"/>
      <color theme="1"/>
      <name val="Calibri"/>
      <family val="2"/>
      <scheme val="minor"/>
    </font>
    <font>
      <sz val="11"/>
      <name val="Calibri"/>
      <family val="2"/>
      <scheme val="minor"/>
    </font>
    <font>
      <b/>
      <sz val="12"/>
      <color theme="1"/>
      <name val="Calibri"/>
      <family val="2"/>
      <scheme val="minor"/>
    </font>
    <font>
      <sz val="11"/>
      <color theme="1"/>
      <name val="Calibri"/>
      <family val="2"/>
      <scheme val="minor"/>
    </font>
    <font>
      <vertAlign val="superscript"/>
      <sz val="11"/>
      <color theme="1"/>
      <name val="Calibri"/>
      <family val="2"/>
      <scheme val="minor"/>
    </font>
    <font>
      <vertAlign val="superscript"/>
      <sz val="11"/>
      <name val="Calibri"/>
      <family val="2"/>
      <scheme val="minor"/>
    </font>
    <font>
      <b/>
      <sz val="11"/>
      <color rgb="FF000000"/>
      <name val="Calibri"/>
      <family val="2"/>
    </font>
    <font>
      <b/>
      <sz val="11"/>
      <color rgb="FF000000"/>
      <name val="Calibri"/>
      <family val="2"/>
      <scheme val="minor"/>
    </font>
    <font>
      <sz val="11"/>
      <color rgb="FF000000"/>
      <name val="Calibri"/>
      <family val="2"/>
      <scheme val="minor"/>
    </font>
    <font>
      <sz val="11"/>
      <color rgb="FF000000"/>
      <name val="Calibri"/>
      <family val="2"/>
    </font>
    <font>
      <sz val="11"/>
      <color rgb="FF9C5700"/>
      <name val="Calibri"/>
      <family val="2"/>
      <scheme val="minor"/>
    </font>
    <font>
      <b/>
      <sz val="11"/>
      <name val="Calibri"/>
      <family val="2"/>
      <scheme val="minor"/>
    </font>
    <font>
      <b/>
      <sz val="14"/>
      <color theme="1"/>
      <name val="Calibri"/>
      <family val="2"/>
      <scheme val="minor"/>
    </font>
    <font>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Arial"/>
      <family val="2"/>
    </font>
    <font>
      <sz val="10"/>
      <name val="Arial"/>
      <family val="2"/>
    </font>
    <font>
      <b/>
      <sz val="14"/>
      <name val="Arial"/>
      <family val="2"/>
    </font>
    <font>
      <b/>
      <i/>
      <sz val="10"/>
      <name val="Arial"/>
      <family val="2"/>
    </font>
    <font>
      <i/>
      <sz val="10"/>
      <name val="Arial"/>
      <family val="2"/>
    </font>
    <font>
      <b/>
      <sz val="12"/>
      <color rgb="FF000000"/>
      <name val="Times New Roman"/>
      <family val="1"/>
    </font>
    <font>
      <sz val="12"/>
      <color rgb="FF000000"/>
      <name val="Times New Roman"/>
      <family val="1"/>
    </font>
    <font>
      <sz val="13"/>
      <color rgb="FF000000"/>
      <name val="Times New Roman"/>
      <family val="1"/>
    </font>
    <font>
      <b/>
      <sz val="10"/>
      <name val="Times New Roman"/>
      <family val="1"/>
    </font>
    <font>
      <sz val="10"/>
      <name val="Times New Roman"/>
      <family val="1"/>
    </font>
    <font>
      <sz val="10"/>
      <name val="Symbol"/>
      <family val="1"/>
    </font>
    <font>
      <sz val="11"/>
      <color theme="1"/>
      <name val="Calibri"/>
      <family val="2"/>
    </font>
    <font>
      <b/>
      <sz val="11"/>
      <name val="Calibri"/>
      <family val="2"/>
    </font>
    <font>
      <sz val="12"/>
      <color rgb="FF000000"/>
      <name val="Calibri"/>
      <family val="2"/>
      <scheme val="minor"/>
    </font>
    <font>
      <sz val="14"/>
      <color indexed="8"/>
      <name val="Calibri"/>
      <family val="2"/>
    </font>
    <font>
      <u/>
      <sz val="11"/>
      <name val="Calibri"/>
      <family val="2"/>
      <scheme val="minor"/>
    </font>
    <font>
      <b/>
      <u/>
      <sz val="14"/>
      <color theme="1"/>
      <name val="Calibri"/>
      <family val="2"/>
      <scheme val="minor"/>
    </font>
    <font>
      <i/>
      <sz val="11"/>
      <name val="Calibri"/>
      <family val="2"/>
      <scheme val="minor"/>
    </font>
    <font>
      <i/>
      <u/>
      <sz val="11"/>
      <name val="Calibri"/>
      <family val="2"/>
      <scheme val="minor"/>
    </font>
    <font>
      <b/>
      <sz val="10"/>
      <color rgb="FF000000"/>
      <name val="Times New Roman"/>
      <family val="1"/>
    </font>
    <font>
      <sz val="10"/>
      <color rgb="FF000000"/>
      <name val="Times New Roman"/>
      <family val="1"/>
    </font>
    <font>
      <b/>
      <sz val="12"/>
      <color theme="0"/>
      <name val="Calibri"/>
      <family val="2"/>
      <scheme val="minor"/>
    </font>
    <font>
      <sz val="11"/>
      <color theme="1"/>
      <name val="Calibri"/>
    </font>
    <font>
      <sz val="11"/>
      <color rgb="FF000000"/>
      <name val="Calibri"/>
      <family val="2"/>
      <charset val="1"/>
    </font>
    <font>
      <sz val="11"/>
      <color rgb="FFFF0000"/>
      <name val="Times New Roman"/>
      <family val="1"/>
    </font>
    <font>
      <sz val="11"/>
      <color theme="1"/>
      <name val="Times New Roman"/>
      <family val="1"/>
    </font>
    <font>
      <sz val="12"/>
      <color rgb="FFFF0000"/>
      <name val="Times New Roman"/>
      <family val="1"/>
    </font>
    <font>
      <b/>
      <sz val="18"/>
      <color theme="1"/>
      <name val="Times New Roman"/>
      <family val="1"/>
    </font>
    <font>
      <b/>
      <i/>
      <sz val="14"/>
      <color theme="1"/>
      <name val="Times New Roman"/>
      <family val="1"/>
    </font>
    <font>
      <sz val="11"/>
      <color rgb="FF000000"/>
      <name val="Calibri"/>
      <scheme val="minor"/>
    </font>
    <font>
      <sz val="11"/>
      <color rgb="FFFF0000"/>
      <name val="Calibri"/>
      <scheme val="minor"/>
    </font>
  </fonts>
  <fills count="67">
    <fill>
      <patternFill patternType="none"/>
    </fill>
    <fill>
      <patternFill patternType="gray125"/>
    </fill>
    <fill>
      <patternFill patternType="solid">
        <fgColor rgb="FFFFFF00"/>
        <bgColor indexed="0"/>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4"/>
        <bgColor theme="4"/>
      </patternFill>
    </fill>
    <fill>
      <patternFill patternType="solid">
        <fgColor theme="4"/>
        <bgColor indexed="64"/>
      </patternFill>
    </fill>
    <fill>
      <patternFill patternType="solid">
        <fgColor rgb="FFFFFFCC"/>
      </patternFill>
    </fill>
    <fill>
      <patternFill patternType="solid">
        <fgColor rgb="FFFFEB9C"/>
      </patternFill>
    </fill>
    <fill>
      <patternFill patternType="solid">
        <fgColor theme="0" tint="-0.14999847407452621"/>
        <bgColor indexed="0"/>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2"/>
        <bgColor indexed="0"/>
      </patternFill>
    </fill>
    <fill>
      <patternFill patternType="solid">
        <fgColor rgb="FFF2F2F2"/>
        <bgColor rgb="FF000000"/>
      </patternFill>
    </fill>
    <fill>
      <patternFill patternType="solid">
        <fgColor theme="0" tint="-0.34998626667073579"/>
        <bgColor indexed="64"/>
      </patternFill>
    </fill>
    <fill>
      <patternFill patternType="solid">
        <fgColor rgb="FFA6A6A6"/>
      </patternFill>
    </fill>
    <fill>
      <patternFill patternType="solid">
        <fgColor rgb="FFC0C0C0"/>
      </patternFill>
    </fill>
    <fill>
      <patternFill patternType="solid">
        <fgColor rgb="FFD9D9D9"/>
      </patternFill>
    </fill>
    <fill>
      <patternFill patternType="solid">
        <fgColor theme="0" tint="-0.34998626667073579"/>
        <bgColor rgb="FF000000"/>
      </patternFill>
    </fill>
    <fill>
      <patternFill patternType="solid">
        <fgColor rgb="FFDADADA"/>
        <bgColor indexed="64"/>
      </patternFill>
    </fill>
    <fill>
      <patternFill patternType="solid">
        <fgColor theme="0" tint="-0.249977111117893"/>
        <bgColor indexed="64"/>
      </patternFill>
    </fill>
    <fill>
      <patternFill patternType="solid">
        <fgColor rgb="FFFFC000"/>
        <bgColor indexed="64"/>
      </patternFill>
    </fill>
    <fill>
      <patternFill patternType="solid">
        <fgColor rgb="FF9966FF"/>
        <bgColor indexed="64"/>
      </patternFill>
    </fill>
    <fill>
      <patternFill patternType="solid">
        <fgColor rgb="FF9966FF"/>
        <bgColor indexed="0"/>
      </patternFill>
    </fill>
    <fill>
      <patternFill patternType="solid">
        <fgColor theme="6"/>
        <bgColor indexed="0"/>
      </patternFill>
    </fill>
    <fill>
      <patternFill patternType="solid">
        <fgColor theme="9"/>
        <bgColor indexed="64"/>
      </patternFill>
    </fill>
    <fill>
      <patternFill patternType="solid">
        <fgColor theme="7"/>
        <bgColor indexed="64"/>
      </patternFill>
    </fill>
    <fill>
      <patternFill patternType="solid">
        <fgColor rgb="FF9966FF"/>
        <bgColor rgb="FF000000"/>
      </patternFill>
    </fill>
    <fill>
      <patternFill patternType="solid">
        <fgColor theme="7"/>
        <bgColor rgb="FF4472C4"/>
      </patternFill>
    </fill>
    <fill>
      <patternFill patternType="solid">
        <fgColor rgb="FFFFFF00"/>
        <bgColor rgb="FF4472C4"/>
      </patternFill>
    </fill>
    <fill>
      <patternFill patternType="solid">
        <fgColor theme="7"/>
        <bgColor rgb="FF000000"/>
      </patternFill>
    </fill>
    <fill>
      <patternFill patternType="solid">
        <fgColor theme="7"/>
        <bgColor indexed="0"/>
      </patternFill>
    </fill>
    <fill>
      <patternFill patternType="solid">
        <fgColor theme="4"/>
        <bgColor indexed="0"/>
      </patternFill>
    </fill>
    <fill>
      <patternFill patternType="solid">
        <fgColor theme="6"/>
        <bgColor theme="4"/>
      </patternFill>
    </fill>
    <fill>
      <patternFill patternType="solid">
        <fgColor rgb="FFFFFF00"/>
        <bgColor theme="4"/>
      </patternFill>
    </fill>
    <fill>
      <patternFill patternType="solid">
        <fgColor theme="7"/>
        <bgColor theme="4"/>
      </patternFill>
    </fill>
    <fill>
      <patternFill patternType="solid">
        <fgColor theme="6"/>
        <bgColor indexed="64"/>
      </patternFill>
    </fill>
    <fill>
      <gradientFill degree="90">
        <stop position="0">
          <color theme="0"/>
        </stop>
        <stop position="1">
          <color theme="0"/>
        </stop>
      </gradient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medium">
        <color indexed="64"/>
      </left>
      <right/>
      <top style="medium">
        <color indexed="64"/>
      </top>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thin">
        <color rgb="FF000000"/>
      </bottom>
      <diagonal/>
    </border>
    <border>
      <left/>
      <right style="medium">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theme="4" tint="0.39997558519241921"/>
      </right>
      <top style="thin">
        <color theme="4" tint="0.39997558519241921"/>
      </top>
      <bottom style="thin">
        <color theme="4" tint="0.39997558519241921"/>
      </bottom>
      <diagonal/>
    </border>
    <border>
      <left/>
      <right style="thin">
        <color auto="1"/>
      </right>
      <top style="thin">
        <color auto="1"/>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98">
    <xf numFmtId="0" fontId="0" fillId="0" borderId="0"/>
    <xf numFmtId="0" fontId="2" fillId="0" borderId="0"/>
    <xf numFmtId="0" fontId="2" fillId="0" borderId="0"/>
    <xf numFmtId="0" fontId="8" fillId="0" borderId="0" applyNumberFormat="0" applyFill="0" applyBorder="0" applyAlignment="0" applyProtection="0"/>
    <xf numFmtId="43" fontId="13" fillId="0" borderId="0" applyFont="0" applyFill="0" applyBorder="0" applyAlignment="0" applyProtection="0"/>
    <xf numFmtId="0" fontId="13" fillId="8" borderId="16" applyNumberFormat="0" applyFont="0" applyAlignment="0" applyProtection="0"/>
    <xf numFmtId="0" fontId="20" fillId="9" borderId="0" applyNumberFormat="0" applyBorder="0" applyAlignment="0" applyProtection="0"/>
    <xf numFmtId="0" fontId="9" fillId="0" borderId="0">
      <alignment vertical="top"/>
    </xf>
    <xf numFmtId="0" fontId="23" fillId="0" borderId="0"/>
    <xf numFmtId="0" fontId="24" fillId="0" borderId="0" applyNumberFormat="0" applyFill="0" applyBorder="0" applyAlignment="0" applyProtection="0"/>
    <xf numFmtId="0" fontId="25" fillId="0" borderId="22" applyNumberFormat="0" applyFill="0" applyAlignment="0" applyProtection="0"/>
    <xf numFmtId="0" fontId="26" fillId="0" borderId="23" applyNumberFormat="0" applyFill="0" applyAlignment="0" applyProtection="0"/>
    <xf numFmtId="0" fontId="27" fillId="0" borderId="24" applyNumberFormat="0" applyFill="0" applyAlignment="0" applyProtection="0"/>
    <xf numFmtId="0" fontId="27" fillId="0" borderId="0" applyNumberFormat="0" applyFill="0" applyBorder="0" applyAlignment="0" applyProtection="0"/>
    <xf numFmtId="0" fontId="28" fillId="11" borderId="0" applyNumberFormat="0" applyBorder="0" applyAlignment="0" applyProtection="0"/>
    <xf numFmtId="0" fontId="29" fillId="12" borderId="0" applyNumberFormat="0" applyBorder="0" applyAlignment="0" applyProtection="0"/>
    <xf numFmtId="0" fontId="30" fillId="13" borderId="25" applyNumberFormat="0" applyAlignment="0" applyProtection="0"/>
    <xf numFmtId="0" fontId="31" fillId="14" borderId="26" applyNumberFormat="0" applyAlignment="0" applyProtection="0"/>
    <xf numFmtId="0" fontId="32" fillId="14" borderId="25" applyNumberFormat="0" applyAlignment="0" applyProtection="0"/>
    <xf numFmtId="0" fontId="33" fillId="0" borderId="27" applyNumberFormat="0" applyFill="0" applyAlignment="0" applyProtection="0"/>
    <xf numFmtId="0" fontId="6" fillId="15" borderId="28" applyNumberFormat="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5" fillId="0" borderId="29" applyNumberFormat="0" applyFill="0" applyAlignment="0" applyProtection="0"/>
    <xf numFmtId="0" fontId="36"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6"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6" fillId="24"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6" fillId="28"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6" fillId="32"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36" fillId="36"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 fillId="0" borderId="0"/>
  </cellStyleXfs>
  <cellXfs count="386">
    <xf numFmtId="0" fontId="0" fillId="0" borderId="0" xfId="0"/>
    <xf numFmtId="0" fontId="5" fillId="0" borderId="0" xfId="0" applyFont="1"/>
    <xf numFmtId="0" fontId="0" fillId="0" borderId="1" xfId="0" applyBorder="1"/>
    <xf numFmtId="0" fontId="5" fillId="0" borderId="1" xfId="0" applyFont="1" applyBorder="1"/>
    <xf numFmtId="0" fontId="0" fillId="0" borderId="1" xfId="0" applyBorder="1" applyAlignment="1">
      <alignment wrapText="1"/>
    </xf>
    <xf numFmtId="0" fontId="5" fillId="0" borderId="1" xfId="0" applyFont="1" applyBorder="1" applyAlignment="1">
      <alignment wrapText="1"/>
    </xf>
    <xf numFmtId="0" fontId="0" fillId="0" borderId="0" xfId="0" applyAlignment="1">
      <alignment wrapText="1"/>
    </xf>
    <xf numFmtId="0" fontId="0" fillId="0" borderId="0" xfId="0" applyAlignment="1">
      <alignment horizontal="center"/>
    </xf>
    <xf numFmtId="164" fontId="0" fillId="0" borderId="1" xfId="0" applyNumberFormat="1" applyBorder="1"/>
    <xf numFmtId="0" fontId="0" fillId="0" borderId="1" xfId="0" applyBorder="1" applyAlignment="1">
      <alignment horizontal="center"/>
    </xf>
    <xf numFmtId="1" fontId="0" fillId="0" borderId="1" xfId="0" applyNumberFormat="1" applyBorder="1" applyAlignment="1">
      <alignment horizontal="right"/>
    </xf>
    <xf numFmtId="1" fontId="0" fillId="0" borderId="1" xfId="0" applyNumberFormat="1" applyBorder="1"/>
    <xf numFmtId="0" fontId="6" fillId="6" borderId="1" xfId="0" applyFont="1" applyFill="1" applyBorder="1" applyAlignment="1">
      <alignment horizontal="center" vertical="top"/>
    </xf>
    <xf numFmtId="0" fontId="5" fillId="0" borderId="0" xfId="0" applyFont="1" applyAlignment="1">
      <alignment wrapText="1"/>
    </xf>
    <xf numFmtId="1" fontId="0" fillId="0" borderId="0" xfId="0" applyNumberFormat="1" applyAlignment="1">
      <alignment horizontal="center"/>
    </xf>
    <xf numFmtId="1" fontId="0" fillId="0" borderId="0" xfId="0" applyNumberFormat="1"/>
    <xf numFmtId="165" fontId="0" fillId="0" borderId="1" xfId="4" applyNumberFormat="1" applyFont="1" applyBorder="1" applyAlignment="1">
      <alignment horizontal="right"/>
    </xf>
    <xf numFmtId="0" fontId="0" fillId="0" borderId="0" xfId="0" applyAlignment="1">
      <alignment horizontal="right"/>
    </xf>
    <xf numFmtId="0" fontId="11" fillId="0" borderId="0" xfId="0" applyFont="1"/>
    <xf numFmtId="0" fontId="0" fillId="4" borderId="0" xfId="0" applyFill="1"/>
    <xf numFmtId="0" fontId="5" fillId="3" borderId="1" xfId="0" applyFont="1" applyFill="1" applyBorder="1" applyAlignment="1">
      <alignment wrapText="1"/>
    </xf>
    <xf numFmtId="0" fontId="0" fillId="0" borderId="0" xfId="0" applyAlignment="1">
      <alignment horizontal="left"/>
    </xf>
    <xf numFmtId="0" fontId="0" fillId="0" borderId="0" xfId="0" applyAlignment="1">
      <alignment horizontal="left" vertical="top"/>
    </xf>
    <xf numFmtId="0" fontId="18" fillId="0" borderId="1" xfId="0" applyFont="1" applyBorder="1" applyAlignment="1">
      <alignment wrapText="1"/>
    </xf>
    <xf numFmtId="0" fontId="18" fillId="0" borderId="1" xfId="0" applyFont="1" applyBorder="1" applyAlignment="1">
      <alignment horizontal="center"/>
    </xf>
    <xf numFmtId="0" fontId="17" fillId="0" borderId="0" xfId="0" applyFont="1" applyAlignment="1">
      <alignment wrapText="1"/>
    </xf>
    <xf numFmtId="0" fontId="18" fillId="0" borderId="0" xfId="0" applyFont="1" applyAlignment="1">
      <alignment wrapText="1"/>
    </xf>
    <xf numFmtId="0" fontId="18" fillId="0" borderId="1" xfId="0" applyFont="1" applyBorder="1" applyAlignment="1">
      <alignment horizontal="center" vertical="center" wrapText="1"/>
    </xf>
    <xf numFmtId="0" fontId="19" fillId="0" borderId="1" xfId="0" applyFont="1" applyBorder="1" applyAlignment="1">
      <alignment wrapText="1"/>
    </xf>
    <xf numFmtId="0" fontId="3" fillId="10" borderId="1" xfId="2" applyFont="1" applyFill="1" applyBorder="1" applyAlignment="1">
      <alignment horizontal="center" wrapText="1"/>
    </xf>
    <xf numFmtId="2" fontId="0" fillId="0" borderId="0" xfId="0" applyNumberFormat="1" applyAlignment="1">
      <alignment horizontal="center"/>
    </xf>
    <xf numFmtId="0" fontId="5" fillId="5" borderId="1" xfId="0" applyFont="1" applyFill="1" applyBorder="1"/>
    <xf numFmtId="0" fontId="0" fillId="0" borderId="11" xfId="0" applyBorder="1"/>
    <xf numFmtId="0" fontId="0" fillId="0" borderId="2" xfId="0" applyBorder="1"/>
    <xf numFmtId="0" fontId="22" fillId="0" borderId="0" xfId="0" applyFont="1"/>
    <xf numFmtId="166" fontId="0" fillId="0" borderId="0" xfId="0" applyNumberFormat="1" applyAlignment="1">
      <alignment horizontal="center"/>
    </xf>
    <xf numFmtId="0" fontId="37" fillId="40" borderId="1" xfId="0" applyFont="1" applyFill="1" applyBorder="1" applyAlignment="1">
      <alignment horizontal="center" vertical="top" wrapText="1"/>
    </xf>
    <xf numFmtId="0" fontId="38" fillId="0" borderId="1" xfId="0" applyFont="1" applyBorder="1" applyAlignment="1">
      <alignment horizontal="left" vertical="top" wrapText="1"/>
    </xf>
    <xf numFmtId="0" fontId="37" fillId="0" borderId="1" xfId="0" applyFont="1" applyBorder="1" applyAlignment="1">
      <alignment horizontal="left" vertical="top" wrapText="1"/>
    </xf>
    <xf numFmtId="0" fontId="41" fillId="0" borderId="1" xfId="0" applyFont="1" applyBorder="1" applyAlignment="1">
      <alignment horizontal="left" vertical="top" wrapText="1"/>
    </xf>
    <xf numFmtId="0" fontId="38" fillId="0" borderId="1" xfId="0" applyFont="1" applyBorder="1" applyAlignment="1">
      <alignment horizontal="left" vertical="top"/>
    </xf>
    <xf numFmtId="167" fontId="37" fillId="40" borderId="1" xfId="0" applyNumberFormat="1" applyFont="1" applyFill="1" applyBorder="1" applyAlignment="1">
      <alignment horizontal="center" vertical="top" wrapText="1"/>
    </xf>
    <xf numFmtId="0" fontId="38" fillId="0" borderId="0" xfId="0" applyFont="1"/>
    <xf numFmtId="0" fontId="38" fillId="0" borderId="1" xfId="49" applyBorder="1" applyAlignment="1">
      <alignment horizontal="left" vertical="top" wrapText="1"/>
    </xf>
    <xf numFmtId="0" fontId="38" fillId="0" borderId="1" xfId="50" applyBorder="1" applyAlignment="1">
      <alignment horizontal="left" vertical="top" wrapText="1"/>
    </xf>
    <xf numFmtId="0" fontId="38" fillId="0" borderId="1" xfId="51" applyBorder="1" applyAlignment="1">
      <alignment horizontal="left" vertical="top" wrapText="1"/>
    </xf>
    <xf numFmtId="0" fontId="38" fillId="0" borderId="1" xfId="52" applyBorder="1" applyAlignment="1">
      <alignment horizontal="left" vertical="top" wrapText="1"/>
    </xf>
    <xf numFmtId="0" fontId="38" fillId="0" borderId="1" xfId="53" applyBorder="1" applyAlignment="1">
      <alignment horizontal="left" vertical="top" wrapText="1"/>
    </xf>
    <xf numFmtId="0" fontId="38" fillId="0" borderId="1" xfId="54" applyBorder="1" applyAlignment="1">
      <alignment horizontal="left" vertical="top" wrapText="1"/>
    </xf>
    <xf numFmtId="0" fontId="38" fillId="0" borderId="1" xfId="55" applyBorder="1" applyAlignment="1">
      <alignment horizontal="left" vertical="top" wrapText="1"/>
    </xf>
    <xf numFmtId="0" fontId="38" fillId="0" borderId="1" xfId="56" applyBorder="1" applyAlignment="1">
      <alignment horizontal="left" vertical="top" wrapText="1"/>
    </xf>
    <xf numFmtId="0" fontId="38" fillId="0" borderId="1" xfId="57" applyBorder="1" applyAlignment="1">
      <alignment horizontal="left" vertical="top" wrapText="1"/>
    </xf>
    <xf numFmtId="0" fontId="38" fillId="0" borderId="1" xfId="58" applyBorder="1" applyAlignment="1">
      <alignment horizontal="left" vertical="top" wrapText="1"/>
    </xf>
    <xf numFmtId="0" fontId="37" fillId="0" borderId="1" xfId="58" applyFont="1" applyBorder="1" applyAlignment="1">
      <alignment horizontal="left" vertical="top" wrapText="1"/>
    </xf>
    <xf numFmtId="0" fontId="38" fillId="0" borderId="1" xfId="59" applyBorder="1" applyAlignment="1">
      <alignment horizontal="left" vertical="top" wrapText="1"/>
    </xf>
    <xf numFmtId="0" fontId="37" fillId="0" borderId="1" xfId="59" applyFont="1" applyBorder="1" applyAlignment="1">
      <alignment horizontal="left" vertical="top" wrapText="1"/>
    </xf>
    <xf numFmtId="0" fontId="38" fillId="0" borderId="1" xfId="60" applyBorder="1" applyAlignment="1">
      <alignment horizontal="left" vertical="top" wrapText="1"/>
    </xf>
    <xf numFmtId="0" fontId="37" fillId="0" borderId="1" xfId="60" applyFont="1" applyBorder="1" applyAlignment="1">
      <alignment horizontal="left" vertical="top" wrapText="1"/>
    </xf>
    <xf numFmtId="0" fontId="38" fillId="0" borderId="1" xfId="61" applyBorder="1" applyAlignment="1">
      <alignment horizontal="left" vertical="top" wrapText="1"/>
    </xf>
    <xf numFmtId="0" fontId="38" fillId="0" borderId="1" xfId="62" applyBorder="1" applyAlignment="1">
      <alignment horizontal="left" vertical="top" wrapText="1"/>
    </xf>
    <xf numFmtId="0" fontId="38" fillId="0" borderId="1" xfId="63" applyBorder="1" applyAlignment="1">
      <alignment horizontal="left" vertical="top" wrapText="1"/>
    </xf>
    <xf numFmtId="0" fontId="38" fillId="0" borderId="1" xfId="64" applyBorder="1" applyAlignment="1">
      <alignment horizontal="left" vertical="top" wrapText="1"/>
    </xf>
    <xf numFmtId="0" fontId="38" fillId="0" borderId="1" xfId="65" applyBorder="1" applyAlignment="1">
      <alignment horizontal="left" vertical="top" wrapText="1"/>
    </xf>
    <xf numFmtId="0" fontId="38" fillId="0" borderId="1" xfId="66" applyBorder="1" applyAlignment="1">
      <alignment horizontal="left" vertical="top" wrapText="1"/>
    </xf>
    <xf numFmtId="0" fontId="38" fillId="0" borderId="1" xfId="67" applyBorder="1" applyAlignment="1">
      <alignment horizontal="left" vertical="top" wrapText="1"/>
    </xf>
    <xf numFmtId="0" fontId="38" fillId="0" borderId="1" xfId="68" applyBorder="1" applyAlignment="1">
      <alignment horizontal="left" vertical="top" wrapText="1"/>
    </xf>
    <xf numFmtId="0" fontId="38" fillId="0" borderId="1" xfId="69" applyBorder="1" applyAlignment="1">
      <alignment horizontal="left" vertical="top" wrapText="1"/>
    </xf>
    <xf numFmtId="0" fontId="38" fillId="0" borderId="1" xfId="70" applyBorder="1" applyAlignment="1">
      <alignment horizontal="left" vertical="top" wrapText="1"/>
    </xf>
    <xf numFmtId="0" fontId="38" fillId="0" borderId="1" xfId="71" applyBorder="1" applyAlignment="1">
      <alignment horizontal="left" vertical="top" wrapText="1"/>
    </xf>
    <xf numFmtId="0" fontId="38" fillId="0" borderId="1" xfId="72" applyBorder="1" applyAlignment="1">
      <alignment horizontal="left" vertical="top" wrapText="1"/>
    </xf>
    <xf numFmtId="0" fontId="38" fillId="0" borderId="1" xfId="73" applyBorder="1" applyAlignment="1">
      <alignment horizontal="left" vertical="top" wrapText="1"/>
    </xf>
    <xf numFmtId="0" fontId="38" fillId="0" borderId="1" xfId="74" applyBorder="1" applyAlignment="1">
      <alignment horizontal="left" vertical="top" wrapText="1"/>
    </xf>
    <xf numFmtId="0" fontId="38" fillId="0" borderId="1" xfId="75" applyBorder="1" applyAlignment="1">
      <alignment horizontal="left" vertical="top" wrapText="1"/>
    </xf>
    <xf numFmtId="0" fontId="38" fillId="0" borderId="1" xfId="76" applyBorder="1" applyAlignment="1">
      <alignment horizontal="left" vertical="top" wrapText="1"/>
    </xf>
    <xf numFmtId="0" fontId="38" fillId="0" borderId="1" xfId="77" applyBorder="1" applyAlignment="1">
      <alignment horizontal="left" vertical="top" wrapText="1"/>
    </xf>
    <xf numFmtId="0" fontId="38" fillId="0" borderId="1" xfId="78" applyBorder="1" applyAlignment="1">
      <alignment horizontal="left" vertical="top" wrapText="1"/>
    </xf>
    <xf numFmtId="0" fontId="37" fillId="0" borderId="1" xfId="78" applyFont="1" applyBorder="1" applyAlignment="1">
      <alignment horizontal="left" vertical="top" wrapText="1"/>
    </xf>
    <xf numFmtId="0" fontId="38" fillId="0" borderId="0" xfId="0" applyFont="1" applyAlignment="1">
      <alignment horizontal="left" vertical="top" wrapText="1"/>
    </xf>
    <xf numFmtId="0" fontId="38" fillId="0" borderId="1" xfId="79" applyBorder="1" applyAlignment="1">
      <alignment horizontal="left" vertical="top" wrapText="1"/>
    </xf>
    <xf numFmtId="0" fontId="37" fillId="0" borderId="1" xfId="79" applyFont="1" applyBorder="1" applyAlignment="1">
      <alignment horizontal="left" vertical="top" wrapText="1"/>
    </xf>
    <xf numFmtId="0" fontId="38" fillId="0" borderId="1" xfId="80" applyBorder="1" applyAlignment="1">
      <alignment horizontal="left" vertical="top" wrapText="1"/>
    </xf>
    <xf numFmtId="0" fontId="38" fillId="0" borderId="1" xfId="81" applyBorder="1" applyAlignment="1">
      <alignment horizontal="left" vertical="top" wrapText="1"/>
    </xf>
    <xf numFmtId="0" fontId="38" fillId="0" borderId="1" xfId="82" applyBorder="1" applyAlignment="1">
      <alignment horizontal="left" vertical="top" wrapText="1"/>
    </xf>
    <xf numFmtId="0" fontId="38" fillId="0" borderId="1" xfId="83" applyBorder="1" applyAlignment="1">
      <alignment horizontal="left" vertical="top" wrapText="1"/>
    </xf>
    <xf numFmtId="0" fontId="38" fillId="0" borderId="1" xfId="84" applyBorder="1" applyAlignment="1">
      <alignment horizontal="left" vertical="top" wrapText="1"/>
    </xf>
    <xf numFmtId="0" fontId="38" fillId="0" borderId="1" xfId="85" applyBorder="1" applyAlignment="1">
      <alignment horizontal="left" vertical="top" wrapText="1"/>
    </xf>
    <xf numFmtId="0" fontId="38" fillId="0" borderId="1" xfId="86" applyBorder="1" applyAlignment="1">
      <alignment horizontal="left" vertical="top" wrapText="1"/>
    </xf>
    <xf numFmtId="0" fontId="37" fillId="0" borderId="1" xfId="86" applyFont="1" applyBorder="1" applyAlignment="1">
      <alignment horizontal="left" vertical="top" wrapText="1"/>
    </xf>
    <xf numFmtId="0" fontId="38" fillId="0" borderId="1" xfId="87" applyBorder="1" applyAlignment="1">
      <alignment horizontal="left" vertical="top" wrapText="1"/>
    </xf>
    <xf numFmtId="0" fontId="38" fillId="0" borderId="1" xfId="88" applyBorder="1" applyAlignment="1">
      <alignment horizontal="left" vertical="top" wrapText="1"/>
    </xf>
    <xf numFmtId="0" fontId="38" fillId="0" borderId="1" xfId="89" applyBorder="1" applyAlignment="1">
      <alignment horizontal="left" vertical="top" wrapText="1"/>
    </xf>
    <xf numFmtId="0" fontId="38" fillId="0" borderId="1" xfId="90" applyBorder="1" applyAlignment="1">
      <alignment horizontal="left" vertical="top" wrapText="1"/>
    </xf>
    <xf numFmtId="0" fontId="38" fillId="0" borderId="1" xfId="91" applyBorder="1" applyAlignment="1">
      <alignment horizontal="left" vertical="top" wrapText="1"/>
    </xf>
    <xf numFmtId="0" fontId="38" fillId="0" borderId="1" xfId="92" applyBorder="1" applyAlignment="1">
      <alignment horizontal="left" vertical="top" wrapText="1"/>
    </xf>
    <xf numFmtId="0" fontId="38" fillId="0" borderId="1" xfId="93" applyBorder="1" applyAlignment="1">
      <alignment horizontal="left" vertical="top" wrapText="1"/>
    </xf>
    <xf numFmtId="0" fontId="38" fillId="0" borderId="1" xfId="94" applyBorder="1" applyAlignment="1">
      <alignment horizontal="left" vertical="top" wrapText="1"/>
    </xf>
    <xf numFmtId="0" fontId="37" fillId="0" borderId="1" xfId="94" applyFont="1" applyBorder="1" applyAlignment="1">
      <alignment horizontal="left" vertical="top" wrapText="1"/>
    </xf>
    <xf numFmtId="0" fontId="38" fillId="0" borderId="1" xfId="95" applyBorder="1" applyAlignment="1">
      <alignment horizontal="left" vertical="top" wrapText="1"/>
    </xf>
    <xf numFmtId="0" fontId="38" fillId="0" borderId="1" xfId="96" applyBorder="1" applyAlignment="1">
      <alignment horizontal="left" vertical="top" wrapText="1"/>
    </xf>
    <xf numFmtId="0" fontId="37" fillId="0" borderId="0" xfId="0" applyFont="1" applyAlignment="1">
      <alignment horizontal="left" vertical="top" wrapText="1"/>
    </xf>
    <xf numFmtId="0" fontId="38" fillId="0" borderId="0" xfId="49" applyAlignment="1">
      <alignment horizontal="left" vertical="top" wrapText="1"/>
    </xf>
    <xf numFmtId="0" fontId="38" fillId="0" borderId="0" xfId="50" applyAlignment="1">
      <alignment horizontal="left" vertical="top" wrapText="1"/>
    </xf>
    <xf numFmtId="0" fontId="37" fillId="0" borderId="0" xfId="59" applyFont="1" applyAlignment="1">
      <alignment horizontal="left" vertical="top" wrapText="1"/>
    </xf>
    <xf numFmtId="0" fontId="38" fillId="0" borderId="0" xfId="59" applyAlignment="1">
      <alignment horizontal="left" vertical="top" wrapText="1"/>
    </xf>
    <xf numFmtId="0" fontId="38" fillId="0" borderId="0" xfId="60" applyAlignment="1">
      <alignment horizontal="left" vertical="top" wrapText="1"/>
    </xf>
    <xf numFmtId="0" fontId="37" fillId="0" borderId="0" xfId="60" applyFont="1" applyAlignment="1">
      <alignment horizontal="left" vertical="top" wrapText="1"/>
    </xf>
    <xf numFmtId="0" fontId="38" fillId="0" borderId="0" xfId="61" applyAlignment="1">
      <alignment horizontal="left" vertical="top" wrapText="1"/>
    </xf>
    <xf numFmtId="0" fontId="38" fillId="0" borderId="0" xfId="62" applyAlignment="1">
      <alignment horizontal="left" vertical="top" wrapText="1"/>
    </xf>
    <xf numFmtId="0" fontId="38" fillId="0" borderId="0" xfId="70" applyAlignment="1">
      <alignment horizontal="left" vertical="top" wrapText="1"/>
    </xf>
    <xf numFmtId="0" fontId="38" fillId="0" borderId="0" xfId="71" applyAlignment="1">
      <alignment horizontal="left" vertical="top" wrapText="1"/>
    </xf>
    <xf numFmtId="0" fontId="38" fillId="0" borderId="0" xfId="72" applyAlignment="1">
      <alignment horizontal="left" vertical="top" wrapText="1"/>
    </xf>
    <xf numFmtId="0" fontId="38" fillId="0" borderId="0" xfId="73" applyAlignment="1">
      <alignment horizontal="left" vertical="top" wrapText="1"/>
    </xf>
    <xf numFmtId="0" fontId="38" fillId="0" borderId="0" xfId="74" applyAlignment="1">
      <alignment horizontal="left" vertical="top" wrapText="1"/>
    </xf>
    <xf numFmtId="0" fontId="38" fillId="0" borderId="0" xfId="76" applyAlignment="1">
      <alignment horizontal="left" vertical="top" wrapText="1"/>
    </xf>
    <xf numFmtId="0" fontId="38" fillId="0" borderId="0" xfId="77" applyAlignment="1">
      <alignment horizontal="left" vertical="top" wrapText="1"/>
    </xf>
    <xf numFmtId="0" fontId="38" fillId="0" borderId="0" xfId="81" applyAlignment="1">
      <alignment horizontal="left" vertical="top" wrapText="1"/>
    </xf>
    <xf numFmtId="0" fontId="38" fillId="0" borderId="0" xfId="82" applyAlignment="1">
      <alignment horizontal="left" vertical="top" wrapText="1"/>
    </xf>
    <xf numFmtId="0" fontId="38" fillId="0" borderId="0" xfId="83" applyAlignment="1">
      <alignment horizontal="left" vertical="top" wrapText="1"/>
    </xf>
    <xf numFmtId="0" fontId="38" fillId="0" borderId="0" xfId="84" applyAlignment="1">
      <alignment horizontal="left" vertical="top" wrapText="1"/>
    </xf>
    <xf numFmtId="0" fontId="38" fillId="0" borderId="0" xfId="85" applyAlignment="1">
      <alignment horizontal="left" vertical="top" wrapText="1"/>
    </xf>
    <xf numFmtId="0" fontId="38" fillId="0" borderId="0" xfId="86" applyAlignment="1">
      <alignment horizontal="left" vertical="top" wrapText="1"/>
    </xf>
    <xf numFmtId="0" fontId="37" fillId="0" borderId="0" xfId="86" applyFont="1" applyAlignment="1">
      <alignment horizontal="left" vertical="top" wrapText="1"/>
    </xf>
    <xf numFmtId="0" fontId="38" fillId="0" borderId="0" xfId="87" applyAlignment="1">
      <alignment horizontal="left" vertical="top" wrapText="1"/>
    </xf>
    <xf numFmtId="0" fontId="38" fillId="0" borderId="0" xfId="88" applyAlignment="1">
      <alignment horizontal="left" vertical="top" wrapText="1"/>
    </xf>
    <xf numFmtId="0" fontId="38" fillId="0" borderId="0" xfId="89" applyAlignment="1">
      <alignment horizontal="left" vertical="top" wrapText="1"/>
    </xf>
    <xf numFmtId="0" fontId="38" fillId="0" borderId="0" xfId="93" applyAlignment="1">
      <alignment horizontal="left" vertical="top" wrapText="1"/>
    </xf>
    <xf numFmtId="0" fontId="38" fillId="0" borderId="0" xfId="96" applyAlignment="1">
      <alignment horizontal="left" vertical="top" wrapText="1"/>
    </xf>
    <xf numFmtId="0" fontId="18" fillId="0" borderId="0" xfId="0" applyFont="1"/>
    <xf numFmtId="0" fontId="43" fillId="0" borderId="0" xfId="0" applyFont="1" applyAlignment="1">
      <alignment vertical="center"/>
    </xf>
    <xf numFmtId="0" fontId="8" fillId="0" borderId="0" xfId="3" applyAlignment="1">
      <alignment vertical="center"/>
    </xf>
    <xf numFmtId="1" fontId="16" fillId="43" borderId="1" xfId="0" applyNumberFormat="1" applyFont="1" applyFill="1" applyBorder="1" applyAlignment="1">
      <alignment horizontal="center" vertical="center"/>
    </xf>
    <xf numFmtId="0" fontId="3" fillId="3" borderId="1" xfId="1" applyFont="1" applyFill="1" applyBorder="1" applyAlignment="1">
      <alignment horizontal="center" vertical="center" wrapText="1"/>
    </xf>
    <xf numFmtId="0" fontId="5" fillId="3" borderId="1" xfId="0" applyFont="1" applyFill="1" applyBorder="1" applyAlignment="1">
      <alignment horizontal="center" vertical="center" wrapText="1"/>
    </xf>
    <xf numFmtId="0" fontId="8" fillId="0" borderId="0" xfId="3"/>
    <xf numFmtId="0" fontId="5" fillId="43" borderId="1" xfId="0" applyFont="1" applyFill="1" applyBorder="1" applyAlignment="1">
      <alignment wrapText="1"/>
    </xf>
    <xf numFmtId="0" fontId="5" fillId="43" borderId="0" xfId="0" applyFont="1" applyFill="1" applyAlignment="1">
      <alignment wrapText="1"/>
    </xf>
    <xf numFmtId="0" fontId="48" fillId="0" borderId="0" xfId="0" applyFont="1"/>
    <xf numFmtId="0" fontId="48" fillId="0" borderId="0" xfId="0" applyFont="1" applyAlignment="1">
      <alignment wrapText="1"/>
    </xf>
    <xf numFmtId="1" fontId="48" fillId="0" borderId="0" xfId="0" applyNumberFormat="1" applyFont="1"/>
    <xf numFmtId="0" fontId="49" fillId="47" borderId="0" xfId="0" applyFont="1" applyFill="1" applyAlignment="1">
      <alignment wrapText="1"/>
    </xf>
    <xf numFmtId="0" fontId="49" fillId="47" borderId="0" xfId="0" applyFont="1" applyFill="1" applyAlignment="1">
      <alignment horizontal="center" vertical="center" wrapText="1"/>
    </xf>
    <xf numFmtId="1" fontId="49" fillId="47" borderId="0" xfId="0" applyNumberFormat="1" applyFont="1" applyFill="1" applyAlignment="1">
      <alignment horizontal="center" vertical="center" wrapText="1"/>
    </xf>
    <xf numFmtId="0" fontId="50" fillId="0" borderId="1" xfId="0" applyFont="1" applyBorder="1" applyAlignment="1">
      <alignment wrapText="1"/>
    </xf>
    <xf numFmtId="0" fontId="11" fillId="0" borderId="1" xfId="0" applyFont="1" applyBorder="1" applyAlignment="1">
      <alignment horizontal="center" vertical="center" wrapText="1"/>
    </xf>
    <xf numFmtId="0" fontId="51" fillId="41" borderId="1" xfId="48" applyFont="1" applyFill="1" applyBorder="1" applyAlignment="1">
      <alignment horizontal="center"/>
    </xf>
    <xf numFmtId="0" fontId="22" fillId="3" borderId="1" xfId="0" applyFont="1" applyFill="1" applyBorder="1" applyAlignment="1">
      <alignment horizontal="center"/>
    </xf>
    <xf numFmtId="0" fontId="22" fillId="3" borderId="1" xfId="0" applyFont="1" applyFill="1" applyBorder="1" applyAlignment="1">
      <alignment wrapText="1"/>
    </xf>
    <xf numFmtId="0" fontId="52" fillId="0" borderId="1" xfId="3" quotePrefix="1" applyFont="1" applyFill="1" applyBorder="1"/>
    <xf numFmtId="0" fontId="52" fillId="0" borderId="1" xfId="3" applyFont="1" applyFill="1" applyBorder="1"/>
    <xf numFmtId="0" fontId="0" fillId="0" borderId="6" xfId="0" applyBorder="1"/>
    <xf numFmtId="0" fontId="0" fillId="0" borderId="5" xfId="0" applyBorder="1"/>
    <xf numFmtId="2" fontId="9" fillId="0" borderId="5" xfId="0" applyNumberFormat="1" applyFont="1" applyBorder="1" applyAlignment="1">
      <alignment horizontal="center" vertical="center"/>
    </xf>
    <xf numFmtId="2" fontId="9" fillId="0" borderId="1" xfId="0" applyNumberFormat="1" applyFont="1" applyBorder="1" applyAlignment="1">
      <alignment horizontal="center" vertical="center"/>
    </xf>
    <xf numFmtId="0" fontId="53" fillId="0" borderId="0" xfId="0" applyFont="1"/>
    <xf numFmtId="0" fontId="18" fillId="0" borderId="1" xfId="0" applyFont="1" applyBorder="1" applyAlignment="1">
      <alignment horizontal="center" vertical="center"/>
    </xf>
    <xf numFmtId="0" fontId="17" fillId="0" borderId="0" xfId="0" applyFont="1" applyAlignment="1">
      <alignment horizontal="center"/>
    </xf>
    <xf numFmtId="0" fontId="18" fillId="0" borderId="0" xfId="0" applyFont="1" applyAlignment="1">
      <alignment horizontal="center"/>
    </xf>
    <xf numFmtId="0" fontId="11" fillId="0" borderId="1" xfId="3" quotePrefix="1" applyFont="1" applyFill="1" applyBorder="1"/>
    <xf numFmtId="0" fontId="0" fillId="0" borderId="1" xfId="0" quotePrefix="1" applyBorder="1"/>
    <xf numFmtId="2" fontId="0" fillId="0" borderId="0" xfId="0" applyNumberFormat="1"/>
    <xf numFmtId="0" fontId="0" fillId="0" borderId="0" xfId="0" quotePrefix="1"/>
    <xf numFmtId="1" fontId="0" fillId="0" borderId="0" xfId="0" quotePrefix="1" applyNumberFormat="1"/>
    <xf numFmtId="0" fontId="0" fillId="0" borderId="18" xfId="0" applyBorder="1"/>
    <xf numFmtId="0" fontId="5" fillId="0" borderId="17" xfId="0" applyFont="1" applyBorder="1"/>
    <xf numFmtId="0" fontId="5" fillId="0" borderId="20" xfId="0" applyFont="1" applyBorder="1"/>
    <xf numFmtId="0" fontId="56" fillId="0" borderId="46" xfId="0" applyFont="1" applyBorder="1" applyAlignment="1">
      <alignment horizontal="center" vertical="center"/>
    </xf>
    <xf numFmtId="0" fontId="56" fillId="0" borderId="47" xfId="0" applyFont="1" applyBorder="1" applyAlignment="1">
      <alignment horizontal="center" vertical="center"/>
    </xf>
    <xf numFmtId="0" fontId="56" fillId="0" borderId="48" xfId="0" applyFont="1" applyBorder="1" applyAlignment="1">
      <alignment horizontal="center" vertical="center"/>
    </xf>
    <xf numFmtId="0" fontId="57" fillId="0" borderId="49" xfId="0" applyFont="1" applyBorder="1" applyAlignment="1">
      <alignment horizontal="left" vertical="center"/>
    </xf>
    <xf numFmtId="0" fontId="57" fillId="0" borderId="45" xfId="0" applyFont="1" applyBorder="1" applyAlignment="1">
      <alignment horizontal="left" vertical="center"/>
    </xf>
    <xf numFmtId="0" fontId="57" fillId="0" borderId="50" xfId="0" applyFont="1" applyBorder="1" applyAlignment="1">
      <alignment horizontal="left" vertical="center"/>
    </xf>
    <xf numFmtId="0" fontId="57" fillId="0" borderId="51" xfId="0" applyFont="1" applyBorder="1" applyAlignment="1">
      <alignment horizontal="left" vertical="center"/>
    </xf>
    <xf numFmtId="0" fontId="57" fillId="0" borderId="52" xfId="0" applyFont="1" applyBorder="1" applyAlignment="1">
      <alignment horizontal="left" vertical="center"/>
    </xf>
    <xf numFmtId="0" fontId="57" fillId="0" borderId="41" xfId="0" applyFont="1" applyBorder="1" applyAlignment="1">
      <alignment horizontal="left" vertical="center"/>
    </xf>
    <xf numFmtId="0" fontId="16" fillId="48" borderId="30" xfId="0" applyFont="1" applyFill="1" applyBorder="1" applyAlignment="1">
      <alignment horizontal="center" vertical="center"/>
    </xf>
    <xf numFmtId="0" fontId="16" fillId="48" borderId="31" xfId="0" applyFont="1" applyFill="1" applyBorder="1" applyAlignment="1">
      <alignment horizontal="center" vertical="center"/>
    </xf>
    <xf numFmtId="0" fontId="16" fillId="48" borderId="31" xfId="0" applyFont="1" applyFill="1" applyBorder="1" applyAlignment="1">
      <alignment horizontal="center" vertical="center" wrapText="1"/>
    </xf>
    <xf numFmtId="0" fontId="19" fillId="0" borderId="32" xfId="0" applyFont="1" applyBorder="1" applyAlignment="1">
      <alignment vertical="center"/>
    </xf>
    <xf numFmtId="0" fontId="19" fillId="0" borderId="21" xfId="0" applyFont="1" applyBorder="1" applyAlignment="1">
      <alignment vertical="center"/>
    </xf>
    <xf numFmtId="0" fontId="19" fillId="0" borderId="21" xfId="0" applyFont="1" applyBorder="1" applyAlignment="1">
      <alignment vertical="center" wrapText="1"/>
    </xf>
    <xf numFmtId="0" fontId="19" fillId="0" borderId="32" xfId="0" applyFont="1" applyBorder="1" applyAlignment="1">
      <alignment vertical="center" wrapText="1"/>
    </xf>
    <xf numFmtId="0" fontId="48" fillId="0" borderId="21" xfId="0" applyFont="1" applyBorder="1" applyAlignment="1">
      <alignment vertical="center" wrapText="1"/>
    </xf>
    <xf numFmtId="0" fontId="5" fillId="49" borderId="1" xfId="0" applyFont="1" applyFill="1" applyBorder="1" applyAlignment="1">
      <alignment horizontal="center"/>
    </xf>
    <xf numFmtId="0" fontId="0" fillId="0" borderId="1" xfId="0" applyBorder="1" applyAlignment="1">
      <alignment horizontal="center" vertical="center"/>
    </xf>
    <xf numFmtId="1" fontId="5" fillId="49" borderId="1" xfId="0" applyNumberFormat="1" applyFont="1" applyFill="1" applyBorder="1" applyAlignment="1">
      <alignment horizontal="center"/>
    </xf>
    <xf numFmtId="0" fontId="0" fillId="0" borderId="1" xfId="0" applyBorder="1" applyAlignment="1">
      <alignment vertical="center"/>
    </xf>
    <xf numFmtId="1" fontId="0" fillId="0" borderId="0" xfId="0" applyNumberFormat="1" applyAlignment="1">
      <alignment wrapText="1"/>
    </xf>
    <xf numFmtId="1" fontId="5" fillId="43" borderId="0" xfId="0" applyNumberFormat="1" applyFont="1" applyFill="1" applyAlignment="1">
      <alignment wrapText="1"/>
    </xf>
    <xf numFmtId="0" fontId="5" fillId="50" borderId="1" xfId="0" applyFont="1" applyFill="1" applyBorder="1" applyAlignment="1">
      <alignment wrapText="1"/>
    </xf>
    <xf numFmtId="0" fontId="21" fillId="51" borderId="1" xfId="0" applyFont="1" applyFill="1" applyBorder="1" applyAlignment="1">
      <alignment wrapText="1"/>
    </xf>
    <xf numFmtId="0" fontId="5" fillId="51" borderId="1" xfId="0" applyFont="1" applyFill="1" applyBorder="1" applyAlignment="1">
      <alignment wrapText="1"/>
    </xf>
    <xf numFmtId="0" fontId="0" fillId="55" borderId="0" xfId="0" applyFill="1"/>
    <xf numFmtId="0" fontId="49" fillId="56" borderId="0" xfId="0" applyFont="1" applyFill="1" applyAlignment="1">
      <alignment horizontal="center" vertical="center" wrapText="1"/>
    </xf>
    <xf numFmtId="0" fontId="49" fillId="57" borderId="19" xfId="0" applyFont="1" applyFill="1" applyBorder="1" applyAlignment="1">
      <alignment horizontal="center" vertical="center" wrapText="1"/>
    </xf>
    <xf numFmtId="0" fontId="49" fillId="58" borderId="19" xfId="0" applyFont="1" applyFill="1" applyBorder="1" applyAlignment="1">
      <alignment horizontal="center" vertical="center" wrapText="1"/>
    </xf>
    <xf numFmtId="0" fontId="49" fillId="58" borderId="1" xfId="0" applyFont="1" applyFill="1" applyBorder="1" applyAlignment="1">
      <alignment horizontal="center" vertical="center" wrapText="1"/>
    </xf>
    <xf numFmtId="0" fontId="49" fillId="59" borderId="0" xfId="0" applyFont="1" applyFill="1" applyAlignment="1">
      <alignment wrapText="1"/>
    </xf>
    <xf numFmtId="0" fontId="3" fillId="55" borderId="1" xfId="1" applyFont="1" applyFill="1" applyBorder="1" applyAlignment="1">
      <alignment horizontal="center" vertical="center" wrapText="1"/>
    </xf>
    <xf numFmtId="0" fontId="5" fillId="51" borderId="1" xfId="0" applyFont="1" applyFill="1" applyBorder="1" applyAlignment="1">
      <alignment horizontal="center" vertical="center"/>
    </xf>
    <xf numFmtId="0" fontId="3" fillId="51" borderId="1" xfId="1" applyFont="1" applyFill="1" applyBorder="1" applyAlignment="1">
      <alignment horizontal="center" vertical="center" wrapText="1"/>
    </xf>
    <xf numFmtId="0" fontId="21" fillId="50" borderId="18" xfId="0" applyFont="1" applyFill="1" applyBorder="1" applyAlignment="1">
      <alignment horizontal="center" wrapText="1"/>
    </xf>
    <xf numFmtId="0" fontId="46" fillId="0" borderId="33" xfId="0" applyFont="1" applyBorder="1" applyAlignment="1">
      <alignment vertical="top" wrapText="1"/>
    </xf>
    <xf numFmtId="0" fontId="45" fillId="46" borderId="33" xfId="0" applyFont="1" applyFill="1" applyBorder="1" applyAlignment="1">
      <alignment vertical="top" wrapText="1"/>
    </xf>
    <xf numFmtId="0" fontId="0" fillId="0" borderId="33" xfId="0" applyBorder="1" applyAlignment="1">
      <alignment vertical="top" wrapText="1"/>
    </xf>
    <xf numFmtId="0" fontId="5" fillId="55" borderId="0" xfId="0" applyFont="1" applyFill="1" applyAlignment="1">
      <alignment wrapText="1"/>
    </xf>
    <xf numFmtId="0" fontId="3" fillId="2" borderId="8" xfId="1" applyFont="1" applyFill="1" applyBorder="1" applyAlignment="1">
      <alignment horizontal="center" wrapText="1"/>
    </xf>
    <xf numFmtId="0" fontId="3" fillId="53" borderId="12" xfId="1" applyFont="1" applyFill="1" applyBorder="1" applyAlignment="1">
      <alignment horizontal="center" wrapText="1"/>
    </xf>
    <xf numFmtId="0" fontId="3" fillId="60" borderId="10" xfId="1" applyFont="1" applyFill="1" applyBorder="1" applyAlignment="1">
      <alignment horizontal="center" wrapText="1"/>
    </xf>
    <xf numFmtId="1" fontId="3" fillId="60" borderId="10" xfId="1" applyNumberFormat="1" applyFont="1" applyFill="1" applyBorder="1" applyAlignment="1">
      <alignment horizontal="center" wrapText="1"/>
    </xf>
    <xf numFmtId="0" fontId="3" fillId="60" borderId="8" xfId="1" applyFont="1" applyFill="1" applyBorder="1" applyAlignment="1">
      <alignment horizontal="left" wrapText="1"/>
    </xf>
    <xf numFmtId="0" fontId="3" fillId="60" borderId="8" xfId="1" applyFont="1" applyFill="1" applyBorder="1" applyAlignment="1">
      <alignment horizontal="center" wrapText="1"/>
    </xf>
    <xf numFmtId="2" fontId="3" fillId="61" borderId="8" xfId="1" applyNumberFormat="1" applyFont="1" applyFill="1" applyBorder="1" applyAlignment="1">
      <alignment horizontal="center" wrapText="1"/>
    </xf>
    <xf numFmtId="0" fontId="3" fillId="61" borderId="8" xfId="1" applyFont="1" applyFill="1" applyBorder="1" applyAlignment="1">
      <alignment horizontal="center" wrapText="1"/>
    </xf>
    <xf numFmtId="0" fontId="3" fillId="61" borderId="13" xfId="1" applyFont="1" applyFill="1" applyBorder="1" applyAlignment="1">
      <alignment horizontal="center" wrapText="1"/>
    </xf>
    <xf numFmtId="0" fontId="5" fillId="7" borderId="14" xfId="0" applyFont="1" applyFill="1" applyBorder="1" applyAlignment="1">
      <alignment horizontal="center" wrapText="1"/>
    </xf>
    <xf numFmtId="0" fontId="5" fillId="7" borderId="15" xfId="0" applyFont="1" applyFill="1" applyBorder="1" applyAlignment="1">
      <alignment horizontal="center" wrapText="1"/>
    </xf>
    <xf numFmtId="1" fontId="5" fillId="43" borderId="1" xfId="0" applyNumberFormat="1" applyFont="1" applyFill="1" applyBorder="1" applyAlignment="1">
      <alignment wrapText="1"/>
    </xf>
    <xf numFmtId="0" fontId="3" fillId="52" borderId="44" xfId="1" applyFont="1" applyFill="1" applyBorder="1" applyAlignment="1">
      <alignment horizontal="center" wrapText="1"/>
    </xf>
    <xf numFmtId="0" fontId="0" fillId="7" borderId="1" xfId="0" applyFill="1" applyBorder="1" applyAlignment="1">
      <alignment horizontal="left" wrapText="1"/>
    </xf>
    <xf numFmtId="0" fontId="6" fillId="62" borderId="1" xfId="0" applyFont="1" applyFill="1" applyBorder="1" applyAlignment="1">
      <alignment vertical="top"/>
    </xf>
    <xf numFmtId="49" fontId="3" fillId="53" borderId="12" xfId="1" applyNumberFormat="1" applyFont="1" applyFill="1" applyBorder="1" applyAlignment="1">
      <alignment horizontal="center" wrapText="1"/>
    </xf>
    <xf numFmtId="49" fontId="0" fillId="0" borderId="0" xfId="0" applyNumberFormat="1"/>
    <xf numFmtId="49" fontId="0" fillId="0" borderId="0" xfId="0" applyNumberFormat="1" applyAlignment="1">
      <alignment horizontal="center"/>
    </xf>
    <xf numFmtId="49" fontId="5" fillId="43" borderId="1" xfId="0" applyNumberFormat="1" applyFont="1" applyFill="1" applyBorder="1" applyAlignment="1">
      <alignment wrapText="1"/>
    </xf>
    <xf numFmtId="0" fontId="21" fillId="55" borderId="1" xfId="0" applyFont="1" applyFill="1" applyBorder="1"/>
    <xf numFmtId="0" fontId="21" fillId="63" borderId="1" xfId="0" applyFont="1" applyFill="1" applyBorder="1" applyAlignment="1">
      <alignment vertical="top"/>
    </xf>
    <xf numFmtId="0" fontId="6" fillId="64" borderId="1" xfId="0" applyFont="1" applyFill="1" applyBorder="1" applyAlignment="1">
      <alignment vertical="top"/>
    </xf>
    <xf numFmtId="0" fontId="17" fillId="3" borderId="1" xfId="0" applyFont="1" applyFill="1" applyBorder="1" applyAlignment="1">
      <alignment horizontal="center"/>
    </xf>
    <xf numFmtId="0" fontId="0" fillId="65" borderId="0" xfId="0" applyFill="1"/>
    <xf numFmtId="0" fontId="0" fillId="7" borderId="0" xfId="0" applyFill="1"/>
    <xf numFmtId="0" fontId="10" fillId="65" borderId="8" xfId="0" applyFont="1" applyFill="1" applyBorder="1" applyAlignment="1">
      <alignment horizontal="center" vertical="center" wrapText="1"/>
    </xf>
    <xf numFmtId="0" fontId="10" fillId="55" borderId="9" xfId="0" applyFont="1" applyFill="1" applyBorder="1" applyAlignment="1">
      <alignment horizontal="center" vertical="center" wrapText="1"/>
    </xf>
    <xf numFmtId="0" fontId="10" fillId="55" borderId="8" xfId="0" applyFont="1" applyFill="1" applyBorder="1" applyAlignment="1">
      <alignment horizontal="center" vertical="center" wrapText="1"/>
    </xf>
    <xf numFmtId="0" fontId="10" fillId="7" borderId="8" xfId="0" applyFont="1" applyFill="1" applyBorder="1" applyAlignment="1">
      <alignment horizontal="center" vertical="center" wrapText="1"/>
    </xf>
    <xf numFmtId="1" fontId="10" fillId="55" borderId="7" xfId="0" applyNumberFormat="1" applyFont="1" applyFill="1" applyBorder="1" applyAlignment="1">
      <alignment horizontal="center" vertical="center" wrapText="1"/>
    </xf>
    <xf numFmtId="0" fontId="21" fillId="63" borderId="1" xfId="0" applyFont="1" applyFill="1" applyBorder="1" applyAlignment="1">
      <alignment horizontal="center" vertical="top"/>
    </xf>
    <xf numFmtId="0" fontId="12" fillId="3" borderId="8" xfId="0" applyFont="1" applyFill="1" applyBorder="1" applyAlignment="1">
      <alignment horizontal="center" vertical="center" wrapText="1"/>
    </xf>
    <xf numFmtId="0" fontId="5" fillId="55" borderId="1" xfId="0" applyFont="1" applyFill="1" applyBorder="1" applyAlignment="1">
      <alignment horizontal="center"/>
    </xf>
    <xf numFmtId="0" fontId="17" fillId="3" borderId="1" xfId="0" applyFont="1" applyFill="1" applyBorder="1" applyAlignment="1">
      <alignment horizontal="center" wrapText="1"/>
    </xf>
    <xf numFmtId="0" fontId="17" fillId="7" borderId="1" xfId="0" applyFont="1" applyFill="1" applyBorder="1" applyAlignment="1">
      <alignment horizontal="center" wrapText="1"/>
    </xf>
    <xf numFmtId="0" fontId="17" fillId="3" borderId="1" xfId="0" applyFont="1" applyFill="1" applyBorder="1" applyAlignment="1">
      <alignment wrapText="1"/>
    </xf>
    <xf numFmtId="2" fontId="49" fillId="47" borderId="0" xfId="0" applyNumberFormat="1" applyFont="1" applyFill="1" applyAlignment="1">
      <alignment horizontal="center" vertical="center" wrapText="1"/>
    </xf>
    <xf numFmtId="2" fontId="48" fillId="0" borderId="0" xfId="0" applyNumberFormat="1" applyFont="1"/>
    <xf numFmtId="0" fontId="42" fillId="42" borderId="1" xfId="0" applyFont="1" applyFill="1" applyBorder="1" applyAlignment="1">
      <alignment horizontal="center" vertical="center" wrapText="1"/>
    </xf>
    <xf numFmtId="0" fontId="8" fillId="42" borderId="1" xfId="3" applyFill="1" applyBorder="1" applyAlignment="1">
      <alignment horizontal="center" vertical="center" wrapText="1"/>
    </xf>
    <xf numFmtId="0" fontId="43" fillId="0" borderId="1" xfId="0" applyFont="1" applyBorder="1" applyAlignment="1">
      <alignment horizontal="center" vertical="center"/>
    </xf>
    <xf numFmtId="0" fontId="43" fillId="0" borderId="1" xfId="0" applyFont="1" applyBorder="1" applyAlignment="1">
      <alignment vertical="center" wrapText="1"/>
    </xf>
    <xf numFmtId="0" fontId="44" fillId="0" borderId="1" xfId="0" applyFont="1" applyBorder="1" applyAlignment="1">
      <alignment vertical="center" wrapText="1"/>
    </xf>
    <xf numFmtId="0" fontId="0" fillId="0" borderId="32" xfId="0" applyBorder="1"/>
    <xf numFmtId="0" fontId="0" fillId="0" borderId="21" xfId="0" applyBorder="1"/>
    <xf numFmtId="0" fontId="0" fillId="0" borderId="53" xfId="0" applyBorder="1" applyAlignment="1">
      <alignment wrapText="1"/>
    </xf>
    <xf numFmtId="0" fontId="16" fillId="48" borderId="54" xfId="0" applyFont="1" applyFill="1" applyBorder="1" applyAlignment="1">
      <alignment horizontal="center" vertical="center" wrapText="1"/>
    </xf>
    <xf numFmtId="0" fontId="19" fillId="0" borderId="53" xfId="0" applyFont="1" applyBorder="1" applyAlignment="1">
      <alignment vertical="center" wrapText="1"/>
    </xf>
    <xf numFmtId="0" fontId="48" fillId="0" borderId="32" xfId="0" applyFont="1" applyBorder="1" applyAlignment="1">
      <alignment vertical="center" wrapText="1"/>
    </xf>
    <xf numFmtId="0" fontId="0" fillId="0" borderId="55" xfId="0" applyBorder="1" applyAlignment="1">
      <alignment wrapText="1"/>
    </xf>
    <xf numFmtId="0" fontId="59" fillId="0" borderId="0" xfId="0" applyFont="1" applyAlignment="1">
      <alignment wrapText="1"/>
    </xf>
    <xf numFmtId="0" fontId="18" fillId="0" borderId="19" xfId="0" applyFont="1" applyBorder="1" applyAlignment="1">
      <alignment horizontal="center"/>
    </xf>
    <xf numFmtId="0" fontId="19" fillId="0" borderId="56" xfId="0" applyFont="1" applyBorder="1" applyAlignment="1">
      <alignment wrapText="1"/>
    </xf>
    <xf numFmtId="168" fontId="0" fillId="0" borderId="0" xfId="0" applyNumberFormat="1"/>
    <xf numFmtId="1" fontId="0" fillId="0" borderId="0" xfId="0" applyNumberFormat="1" applyAlignment="1">
      <alignment horizontal="right"/>
    </xf>
    <xf numFmtId="0" fontId="11" fillId="65" borderId="0" xfId="0" applyFont="1" applyFill="1" applyAlignment="1">
      <alignment wrapText="1"/>
    </xf>
    <xf numFmtId="0" fontId="0" fillId="4" borderId="1" xfId="0" applyFill="1" applyBorder="1"/>
    <xf numFmtId="0" fontId="0" fillId="4" borderId="1" xfId="0" applyFill="1" applyBorder="1" applyAlignment="1">
      <alignment wrapText="1"/>
    </xf>
    <xf numFmtId="0" fontId="0" fillId="0" borderId="57" xfId="0" applyBorder="1" applyAlignment="1">
      <alignment wrapText="1"/>
    </xf>
    <xf numFmtId="0" fontId="16" fillId="43" borderId="58" xfId="0" applyFont="1" applyFill="1" applyBorder="1" applyAlignment="1">
      <alignment wrapText="1"/>
    </xf>
    <xf numFmtId="0" fontId="0" fillId="66" borderId="1" xfId="0" applyFill="1" applyBorder="1"/>
    <xf numFmtId="0" fontId="0" fillId="0" borderId="0" xfId="0" applyAlignment="1">
      <alignment vertical="center" wrapText="1"/>
    </xf>
    <xf numFmtId="0" fontId="60" fillId="0" borderId="0" xfId="0" applyFont="1" applyAlignment="1">
      <alignment wrapText="1"/>
    </xf>
    <xf numFmtId="0" fontId="62" fillId="0" borderId="0" xfId="0" applyFont="1"/>
    <xf numFmtId="0" fontId="7"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center"/>
    </xf>
    <xf numFmtId="0" fontId="0" fillId="0" borderId="5" xfId="0" applyBorder="1" applyAlignment="1">
      <alignment horizontal="center"/>
    </xf>
    <xf numFmtId="0" fontId="0" fillId="0" borderId="53" xfId="0" applyBorder="1" applyAlignment="1">
      <alignment horizontal="center"/>
    </xf>
    <xf numFmtId="0" fontId="0" fillId="0" borderId="53" xfId="0" applyBorder="1"/>
    <xf numFmtId="0" fontId="0" fillId="0" borderId="59" xfId="0" applyBorder="1" applyAlignment="1">
      <alignment horizontal="center"/>
    </xf>
    <xf numFmtId="0" fontId="10" fillId="55" borderId="13" xfId="0" applyFont="1" applyFill="1" applyBorder="1" applyAlignment="1">
      <alignment horizontal="center" vertical="center" wrapText="1"/>
    </xf>
    <xf numFmtId="0" fontId="10" fillId="55" borderId="10" xfId="0" applyFont="1" applyFill="1" applyBorder="1" applyAlignment="1">
      <alignment horizontal="center" vertical="center" wrapText="1"/>
    </xf>
    <xf numFmtId="0" fontId="10" fillId="65" borderId="53" xfId="0" applyFont="1" applyFill="1" applyBorder="1" applyAlignment="1">
      <alignment horizontal="center" vertical="center" wrapText="1"/>
    </xf>
    <xf numFmtId="2" fontId="9" fillId="0" borderId="53" xfId="0" applyNumberFormat="1" applyFont="1" applyBorder="1" applyAlignment="1">
      <alignment horizontal="center" vertical="center"/>
    </xf>
    <xf numFmtId="0" fontId="48" fillId="0" borderId="0" xfId="0" applyFont="1" applyAlignment="1">
      <alignment horizontal="center"/>
    </xf>
    <xf numFmtId="0" fontId="0" fillId="0" borderId="60" xfId="0" applyBorder="1" applyAlignment="1">
      <alignment horizontal="center"/>
    </xf>
    <xf numFmtId="1" fontId="0" fillId="0" borderId="4" xfId="0" applyNumberFormat="1" applyBorder="1" applyAlignment="1">
      <alignment horizontal="center"/>
    </xf>
    <xf numFmtId="1" fontId="0" fillId="0" borderId="3" xfId="0" applyNumberFormat="1" applyBorder="1" applyAlignment="1">
      <alignment horizontal="center"/>
    </xf>
    <xf numFmtId="1" fontId="0" fillId="0" borderId="53" xfId="0" applyNumberFormat="1" applyBorder="1" applyAlignment="1">
      <alignment horizontal="center"/>
    </xf>
    <xf numFmtId="0" fontId="61" fillId="0" borderId="0" xfId="0" applyFont="1" applyAlignment="1">
      <alignment horizontal="center"/>
    </xf>
    <xf numFmtId="0" fontId="63" fillId="0" borderId="0" xfId="0" quotePrefix="1" applyFont="1" applyAlignment="1">
      <alignment horizontal="center"/>
    </xf>
    <xf numFmtId="0" fontId="64" fillId="0" borderId="0" xfId="0" applyFont="1" applyAlignment="1">
      <alignment horizontal="center" vertical="center" wrapText="1"/>
    </xf>
    <xf numFmtId="0" fontId="7" fillId="0" borderId="0" xfId="0" applyFont="1" applyAlignment="1">
      <alignment horizontal="center" vertical="center" wrapText="1"/>
    </xf>
    <xf numFmtId="49" fontId="65" fillId="0" borderId="0" xfId="0" quotePrefix="1" applyNumberFormat="1" applyFont="1" applyAlignment="1">
      <alignment horizontal="center"/>
    </xf>
    <xf numFmtId="0" fontId="54" fillId="0" borderId="19" xfId="3" quotePrefix="1" applyFont="1" applyFill="1" applyBorder="1" applyAlignment="1"/>
    <xf numFmtId="0" fontId="55" fillId="0" borderId="58" xfId="3" quotePrefix="1" applyFont="1" applyFill="1" applyBorder="1" applyAlignment="1"/>
    <xf numFmtId="0" fontId="54" fillId="0" borderId="19" xfId="3" quotePrefix="1" applyFont="1" applyFill="1" applyBorder="1" applyAlignment="1">
      <alignment wrapText="1"/>
    </xf>
    <xf numFmtId="0" fontId="55" fillId="0" borderId="58" xfId="3" quotePrefix="1" applyFont="1" applyFill="1" applyBorder="1" applyAlignment="1">
      <alignment wrapText="1"/>
    </xf>
    <xf numFmtId="0" fontId="0" fillId="0" borderId="0" xfId="0" applyAlignment="1">
      <alignment horizontal="center" wrapText="1"/>
    </xf>
    <xf numFmtId="0" fontId="21" fillId="0" borderId="0" xfId="0" applyFont="1" applyAlignment="1">
      <alignment horizontal="center" vertical="center"/>
    </xf>
    <xf numFmtId="0" fontId="58" fillId="54" borderId="0" xfId="0" applyFont="1" applyFill="1" applyAlignment="1">
      <alignment horizontal="center" vertical="center" wrapText="1"/>
    </xf>
    <xf numFmtId="0" fontId="58" fillId="51" borderId="0" xfId="0" applyFont="1" applyFill="1" applyAlignment="1">
      <alignment horizontal="center" vertical="center" wrapText="1"/>
    </xf>
    <xf numFmtId="0" fontId="21" fillId="55" borderId="0" xfId="0" applyFont="1" applyFill="1" applyAlignment="1">
      <alignment horizontal="center" vertical="center"/>
    </xf>
    <xf numFmtId="0" fontId="5" fillId="3" borderId="0" xfId="0" applyFont="1" applyFill="1" applyAlignment="1">
      <alignment horizontal="center" vertical="center"/>
    </xf>
    <xf numFmtId="0" fontId="21" fillId="7" borderId="0" xfId="0" applyFont="1" applyFill="1" applyAlignment="1">
      <alignment horizontal="center" vertical="center"/>
    </xf>
    <xf numFmtId="0" fontId="5" fillId="0" borderId="0" xfId="0" applyFont="1" applyAlignment="1">
      <alignment horizontal="center"/>
    </xf>
    <xf numFmtId="0" fontId="0" fillId="0" borderId="0" xfId="0" applyAlignment="1">
      <alignment horizontal="left" wrapText="1"/>
    </xf>
    <xf numFmtId="0" fontId="5" fillId="0" borderId="2" xfId="0" applyFont="1" applyBorder="1" applyAlignment="1">
      <alignment horizontal="center"/>
    </xf>
    <xf numFmtId="0" fontId="5" fillId="0" borderId="1" xfId="0" applyFont="1" applyBorder="1" applyAlignment="1">
      <alignment horizontal="center"/>
    </xf>
    <xf numFmtId="0" fontId="46" fillId="0" borderId="33" xfId="0" applyFont="1" applyBorder="1" applyAlignment="1">
      <alignment horizontal="right" vertical="top" wrapText="1" indent="1"/>
    </xf>
    <xf numFmtId="0" fontId="46" fillId="0" borderId="34" xfId="0" applyFont="1" applyBorder="1" applyAlignment="1">
      <alignment horizontal="right" vertical="top" wrapText="1" indent="1"/>
    </xf>
    <xf numFmtId="0" fontId="46" fillId="0" borderId="35" xfId="0" applyFont="1" applyBorder="1" applyAlignment="1">
      <alignment horizontal="right" vertical="top" wrapText="1" indent="1"/>
    </xf>
    <xf numFmtId="0" fontId="46" fillId="0" borderId="33" xfId="0" applyFont="1" applyBorder="1" applyAlignment="1">
      <alignment horizontal="left" vertical="top" wrapText="1"/>
    </xf>
    <xf numFmtId="0" fontId="46" fillId="0" borderId="34" xfId="0" applyFont="1" applyBorder="1" applyAlignment="1">
      <alignment horizontal="left" vertical="top" wrapText="1"/>
    </xf>
    <xf numFmtId="0" fontId="46" fillId="0" borderId="35" xfId="0" applyFont="1" applyBorder="1" applyAlignment="1">
      <alignment horizontal="left" vertical="top" wrapText="1"/>
    </xf>
    <xf numFmtId="0" fontId="46" fillId="0" borderId="36" xfId="0" applyFont="1" applyBorder="1" applyAlignment="1">
      <alignment horizontal="left" vertical="top" wrapText="1" indent="1"/>
    </xf>
    <xf numFmtId="0" fontId="46" fillId="0" borderId="37" xfId="0" applyFont="1" applyBorder="1" applyAlignment="1">
      <alignment horizontal="left" vertical="top" wrapText="1" indent="1"/>
    </xf>
    <xf numFmtId="0" fontId="46" fillId="0" borderId="38" xfId="0" applyFont="1" applyBorder="1" applyAlignment="1">
      <alignment horizontal="left" vertical="top" wrapText="1" indent="1"/>
    </xf>
    <xf numFmtId="0" fontId="46" fillId="0" borderId="39" xfId="0" applyFont="1" applyBorder="1" applyAlignment="1">
      <alignment horizontal="left" vertical="top" wrapText="1" indent="1"/>
    </xf>
    <xf numFmtId="0" fontId="46" fillId="0" borderId="40" xfId="0" applyFont="1" applyBorder="1" applyAlignment="1">
      <alignment horizontal="left" vertical="top" wrapText="1" indent="1"/>
    </xf>
    <xf numFmtId="0" fontId="46" fillId="0" borderId="41" xfId="0" applyFont="1" applyBorder="1" applyAlignment="1">
      <alignment horizontal="left" vertical="top" wrapText="1" indent="1"/>
    </xf>
    <xf numFmtId="0" fontId="46" fillId="0" borderId="36" xfId="0" applyFont="1" applyBorder="1" applyAlignment="1">
      <alignment horizontal="left" vertical="top" wrapText="1"/>
    </xf>
    <xf numFmtId="0" fontId="46" fillId="0" borderId="37" xfId="0" applyFont="1" applyBorder="1" applyAlignment="1">
      <alignment horizontal="left" vertical="top" wrapText="1"/>
    </xf>
    <xf numFmtId="0" fontId="46" fillId="0" borderId="38" xfId="0" applyFont="1" applyBorder="1" applyAlignment="1">
      <alignment horizontal="left" vertical="top" wrapText="1"/>
    </xf>
    <xf numFmtId="0" fontId="46" fillId="0" borderId="39" xfId="0" applyFont="1" applyBorder="1" applyAlignment="1">
      <alignment horizontal="left" vertical="top" wrapText="1"/>
    </xf>
    <xf numFmtId="0" fontId="46" fillId="0" borderId="40" xfId="0" applyFont="1" applyBorder="1" applyAlignment="1">
      <alignment horizontal="left" vertical="top" wrapText="1"/>
    </xf>
    <xf numFmtId="0" fontId="46" fillId="0" borderId="41" xfId="0" applyFont="1" applyBorder="1" applyAlignment="1">
      <alignment horizontal="left" vertical="top" wrapText="1"/>
    </xf>
    <xf numFmtId="0" fontId="45" fillId="44" borderId="33" xfId="0" applyFont="1" applyFill="1" applyBorder="1" applyAlignment="1">
      <alignment horizontal="left" vertical="top" wrapText="1"/>
    </xf>
    <xf numFmtId="0" fontId="45" fillId="44" borderId="34" xfId="0" applyFont="1" applyFill="1" applyBorder="1" applyAlignment="1">
      <alignment horizontal="left" vertical="top" wrapText="1"/>
    </xf>
    <xf numFmtId="0" fontId="45" fillId="44" borderId="35" xfId="0" applyFont="1" applyFill="1" applyBorder="1" applyAlignment="1">
      <alignment horizontal="left" vertical="top" wrapText="1"/>
    </xf>
    <xf numFmtId="0" fontId="45" fillId="45" borderId="33" xfId="0" applyFont="1" applyFill="1" applyBorder="1" applyAlignment="1">
      <alignment horizontal="center" vertical="top" wrapText="1"/>
    </xf>
    <xf numFmtId="0" fontId="45" fillId="45" borderId="34" xfId="0" applyFont="1" applyFill="1" applyBorder="1" applyAlignment="1">
      <alignment horizontal="center" vertical="top" wrapText="1"/>
    </xf>
    <xf numFmtId="0" fontId="45" fillId="45" borderId="35" xfId="0" applyFont="1" applyFill="1" applyBorder="1" applyAlignment="1">
      <alignment horizontal="center" vertical="top" wrapText="1"/>
    </xf>
    <xf numFmtId="0" fontId="45" fillId="46" borderId="33" xfId="0" applyFont="1" applyFill="1" applyBorder="1" applyAlignment="1">
      <alignment horizontal="right" vertical="top" wrapText="1" indent="1"/>
    </xf>
    <xf numFmtId="0" fontId="45" fillId="46" borderId="34" xfId="0" applyFont="1" applyFill="1" applyBorder="1" applyAlignment="1">
      <alignment horizontal="right" vertical="top" wrapText="1" indent="1"/>
    </xf>
    <xf numFmtId="0" fontId="45" fillId="46" borderId="35" xfId="0" applyFont="1" applyFill="1" applyBorder="1" applyAlignment="1">
      <alignment horizontal="right" vertical="top" wrapText="1" indent="1"/>
    </xf>
    <xf numFmtId="0" fontId="45" fillId="46" borderId="33" xfId="0" applyFont="1" applyFill="1" applyBorder="1" applyAlignment="1">
      <alignment horizontal="center" vertical="top" wrapText="1"/>
    </xf>
    <xf numFmtId="0" fontId="45" fillId="46" borderId="34" xfId="0" applyFont="1" applyFill="1" applyBorder="1" applyAlignment="1">
      <alignment horizontal="center" vertical="top" wrapText="1"/>
    </xf>
    <xf numFmtId="0" fontId="45" fillId="46" borderId="35" xfId="0" applyFont="1" applyFill="1" applyBorder="1" applyAlignment="1">
      <alignment horizontal="center" vertical="top" wrapText="1"/>
    </xf>
    <xf numFmtId="0" fontId="46" fillId="0" borderId="36" xfId="0" applyFont="1" applyBorder="1" applyAlignment="1">
      <alignment horizontal="left" vertical="center" wrapText="1" indent="1"/>
    </xf>
    <xf numFmtId="0" fontId="46" fillId="0" borderId="37" xfId="0" applyFont="1" applyBorder="1" applyAlignment="1">
      <alignment horizontal="left" vertical="center" wrapText="1" indent="1"/>
    </xf>
    <xf numFmtId="0" fontId="46" fillId="0" borderId="38" xfId="0" applyFont="1" applyBorder="1" applyAlignment="1">
      <alignment horizontal="left" vertical="center" wrapText="1" indent="1"/>
    </xf>
    <xf numFmtId="0" fontId="46" fillId="0" borderId="42" xfId="0" applyFont="1" applyBorder="1" applyAlignment="1">
      <alignment horizontal="left" vertical="center" wrapText="1" indent="1"/>
    </xf>
    <xf numFmtId="0" fontId="46" fillId="0" borderId="0" xfId="0" applyFont="1" applyAlignment="1">
      <alignment horizontal="left" vertical="center" wrapText="1" indent="1"/>
    </xf>
    <xf numFmtId="0" fontId="46" fillId="0" borderId="43" xfId="0" applyFont="1" applyBorder="1" applyAlignment="1">
      <alignment horizontal="left" vertical="center" wrapText="1" indent="1"/>
    </xf>
    <xf numFmtId="0" fontId="46" fillId="0" borderId="39" xfId="0" applyFont="1" applyBorder="1" applyAlignment="1">
      <alignment horizontal="left" vertical="center" wrapText="1" indent="1"/>
    </xf>
    <xf numFmtId="0" fontId="46" fillId="0" borderId="40" xfId="0" applyFont="1" applyBorder="1" applyAlignment="1">
      <alignment horizontal="left" vertical="center" wrapText="1" indent="1"/>
    </xf>
    <xf numFmtId="0" fontId="46" fillId="0" borderId="41" xfId="0" applyFont="1" applyBorder="1" applyAlignment="1">
      <alignment horizontal="left" vertical="center" wrapText="1" indent="1"/>
    </xf>
    <xf numFmtId="0" fontId="46" fillId="0" borderId="36" xfId="0" applyFont="1" applyBorder="1" applyAlignment="1">
      <alignment horizontal="left" vertical="center" wrapText="1"/>
    </xf>
    <xf numFmtId="0" fontId="46" fillId="0" borderId="37" xfId="0" applyFont="1" applyBorder="1" applyAlignment="1">
      <alignment horizontal="left" vertical="center" wrapText="1"/>
    </xf>
    <xf numFmtId="0" fontId="46" fillId="0" borderId="38" xfId="0" applyFont="1" applyBorder="1" applyAlignment="1">
      <alignment horizontal="left" vertical="center" wrapText="1"/>
    </xf>
    <xf numFmtId="0" fontId="46" fillId="0" borderId="42" xfId="0" applyFont="1" applyBorder="1" applyAlignment="1">
      <alignment horizontal="left" vertical="center" wrapText="1"/>
    </xf>
    <xf numFmtId="0" fontId="46" fillId="0" borderId="0" xfId="0" applyFont="1" applyAlignment="1">
      <alignment horizontal="left" vertical="center" wrapText="1"/>
    </xf>
    <xf numFmtId="0" fontId="46" fillId="0" borderId="43" xfId="0" applyFont="1" applyBorder="1" applyAlignment="1">
      <alignment horizontal="left" vertical="center" wrapText="1"/>
    </xf>
    <xf numFmtId="0" fontId="46" fillId="0" borderId="39" xfId="0" applyFont="1" applyBorder="1" applyAlignment="1">
      <alignment horizontal="left" vertical="center" wrapText="1"/>
    </xf>
    <xf numFmtId="0" fontId="46" fillId="0" borderId="40" xfId="0" applyFont="1" applyBorder="1" applyAlignment="1">
      <alignment horizontal="left" vertical="center" wrapText="1"/>
    </xf>
    <xf numFmtId="0" fontId="46" fillId="0" borderId="41" xfId="0" applyFont="1" applyBorder="1" applyAlignment="1">
      <alignment horizontal="left" vertical="center" wrapText="1"/>
    </xf>
    <xf numFmtId="0" fontId="46" fillId="0" borderId="33" xfId="0" applyFont="1" applyBorder="1" applyAlignment="1">
      <alignment horizontal="center" vertical="top" wrapText="1"/>
    </xf>
    <xf numFmtId="0" fontId="46" fillId="0" borderId="34" xfId="0" applyFont="1" applyBorder="1" applyAlignment="1">
      <alignment horizontal="center" vertical="top" wrapText="1"/>
    </xf>
    <xf numFmtId="0" fontId="46" fillId="0" borderId="35" xfId="0" applyFont="1" applyBorder="1" applyAlignment="1">
      <alignment horizontal="center" vertical="top" wrapText="1"/>
    </xf>
    <xf numFmtId="0" fontId="0" fillId="0" borderId="33" xfId="0" applyBorder="1" applyAlignment="1">
      <alignment horizontal="left" vertical="top" wrapText="1"/>
    </xf>
    <xf numFmtId="0" fontId="0" fillId="0" borderId="34" xfId="0" applyBorder="1" applyAlignment="1">
      <alignment horizontal="left" vertical="top" wrapText="1"/>
    </xf>
    <xf numFmtId="0" fontId="0" fillId="0" borderId="35" xfId="0" applyBorder="1" applyAlignment="1">
      <alignment horizontal="left" vertical="top" wrapText="1"/>
    </xf>
    <xf numFmtId="0" fontId="39" fillId="40" borderId="1" xfId="0" applyFont="1" applyFill="1" applyBorder="1" applyAlignment="1">
      <alignment horizontal="center"/>
    </xf>
    <xf numFmtId="0" fontId="0" fillId="40" borderId="1" xfId="0" applyFill="1" applyBorder="1" applyAlignment="1">
      <alignment horizontal="center"/>
    </xf>
    <xf numFmtId="0" fontId="38" fillId="40" borderId="1" xfId="0" applyFont="1" applyFill="1" applyBorder="1" applyAlignment="1">
      <alignment vertical="top" wrapText="1"/>
    </xf>
    <xf numFmtId="0" fontId="0" fillId="40" borderId="1" xfId="0" applyFill="1" applyBorder="1" applyAlignment="1">
      <alignment vertical="top" wrapText="1"/>
    </xf>
    <xf numFmtId="0" fontId="1" fillId="0" borderId="1" xfId="0" applyFont="1" applyBorder="1" applyAlignment="1">
      <alignment wrapText="1"/>
    </xf>
    <xf numFmtId="0" fontId="4" fillId="41" borderId="61" xfId="48" applyFont="1" applyFill="1" applyBorder="1" applyAlignment="1">
      <alignment horizontal="center"/>
    </xf>
    <xf numFmtId="0" fontId="4" fillId="53" borderId="61" xfId="48" applyFont="1" applyFill="1" applyBorder="1" applyAlignment="1">
      <alignment horizontal="center"/>
    </xf>
    <xf numFmtId="0" fontId="3" fillId="2" borderId="61" xfId="48" applyFont="1" applyFill="1" applyBorder="1" applyAlignment="1">
      <alignment horizontal="center"/>
    </xf>
    <xf numFmtId="1" fontId="16" fillId="55" borderId="62" xfId="0" applyNumberFormat="1" applyFont="1" applyFill="1" applyBorder="1" applyAlignment="1">
      <alignment horizontal="center" vertical="center"/>
    </xf>
    <xf numFmtId="0" fontId="16" fillId="43" borderId="62" xfId="0" applyFont="1" applyFill="1" applyBorder="1" applyAlignment="1">
      <alignment horizontal="center" vertical="center" wrapText="1"/>
    </xf>
    <xf numFmtId="0" fontId="16" fillId="51" borderId="62" xfId="0" applyFont="1" applyFill="1" applyBorder="1" applyAlignment="1">
      <alignment horizontal="center" vertical="center" wrapText="1"/>
    </xf>
    <xf numFmtId="0" fontId="0" fillId="55" borderId="63" xfId="0" applyFill="1" applyBorder="1" applyAlignment="1">
      <alignment wrapText="1"/>
    </xf>
    <xf numFmtId="0" fontId="0" fillId="55" borderId="64" xfId="0" applyFill="1" applyBorder="1" applyAlignment="1">
      <alignment wrapText="1"/>
    </xf>
    <xf numFmtId="0" fontId="0" fillId="0" borderId="62" xfId="0" applyBorder="1" applyAlignment="1">
      <alignment horizontal="center"/>
    </xf>
    <xf numFmtId="0" fontId="17" fillId="3" borderId="62" xfId="0" applyFont="1" applyFill="1" applyBorder="1"/>
    <xf numFmtId="0" fontId="19" fillId="0" borderId="63" xfId="0" applyFont="1" applyBorder="1" applyAlignment="1">
      <alignment wrapText="1"/>
    </xf>
    <xf numFmtId="0" fontId="5" fillId="65" borderId="65" xfId="0" applyFont="1" applyFill="1" applyBorder="1" applyAlignment="1">
      <alignment horizontal="right"/>
    </xf>
    <xf numFmtId="0" fontId="5" fillId="65" borderId="65" xfId="0" applyFont="1" applyFill="1" applyBorder="1" applyAlignment="1">
      <alignment horizontal="left"/>
    </xf>
    <xf numFmtId="0" fontId="5" fillId="65" borderId="62" xfId="0" applyFont="1" applyFill="1" applyBorder="1" applyAlignment="1">
      <alignment horizontal="left"/>
    </xf>
    <xf numFmtId="0" fontId="5" fillId="0" borderId="65" xfId="0" applyFont="1" applyBorder="1" applyAlignment="1">
      <alignment horizontal="right"/>
    </xf>
    <xf numFmtId="0" fontId="5" fillId="0" borderId="65" xfId="0" applyFont="1" applyBorder="1" applyAlignment="1">
      <alignment horizontal="left"/>
    </xf>
    <xf numFmtId="0" fontId="5" fillId="0" borderId="62" xfId="0" applyFont="1" applyBorder="1" applyAlignment="1">
      <alignment horizontal="left"/>
    </xf>
    <xf numFmtId="0" fontId="5" fillId="0" borderId="65" xfId="0" applyFont="1" applyBorder="1" applyAlignment="1">
      <alignment horizontal="left"/>
    </xf>
    <xf numFmtId="0" fontId="5" fillId="0" borderId="65" xfId="0" applyFont="1" applyBorder="1" applyAlignment="1">
      <alignment horizontal="right" wrapText="1"/>
    </xf>
    <xf numFmtId="0" fontId="21" fillId="3" borderId="64" xfId="0" applyFont="1" applyFill="1" applyBorder="1" applyAlignment="1">
      <alignment vertical="top" wrapText="1"/>
    </xf>
    <xf numFmtId="0" fontId="0" fillId="0" borderId="63" xfId="0" applyBorder="1" applyAlignment="1">
      <alignment vertical="center"/>
    </xf>
    <xf numFmtId="2" fontId="4" fillId="53" borderId="66" xfId="97" applyNumberFormat="1" applyFont="1" applyFill="1" applyBorder="1" applyAlignment="1">
      <alignment horizontal="center" wrapText="1"/>
    </xf>
  </cellXfs>
  <cellStyles count="98">
    <cellStyle name="20% - Accent1" xfId="25" builtinId="30" customBuiltin="1"/>
    <cellStyle name="20% - Accent2" xfId="29" builtinId="34" customBuiltin="1"/>
    <cellStyle name="20% - Accent3" xfId="33" builtinId="38" customBuiltin="1"/>
    <cellStyle name="20% - Accent4" xfId="37" builtinId="42" customBuiltin="1"/>
    <cellStyle name="20% - Accent5" xfId="41" builtinId="46" customBuiltin="1"/>
    <cellStyle name="20% - Accent6" xfId="45" builtinId="50" customBuiltin="1"/>
    <cellStyle name="40% - Accent1" xfId="26" builtinId="31" customBuiltin="1"/>
    <cellStyle name="40% - Accent2" xfId="30" builtinId="35" customBuiltin="1"/>
    <cellStyle name="40% - Accent3" xfId="34" builtinId="39" customBuiltin="1"/>
    <cellStyle name="40% - Accent4" xfId="38" builtinId="43" customBuiltin="1"/>
    <cellStyle name="40% - Accent5" xfId="42" builtinId="47" customBuiltin="1"/>
    <cellStyle name="40% - Accent6" xfId="46" builtinId="51" customBuiltin="1"/>
    <cellStyle name="60% - Accent1" xfId="27" builtinId="32" customBuiltin="1"/>
    <cellStyle name="60% - Accent2" xfId="31" builtinId="36" customBuiltin="1"/>
    <cellStyle name="60% - Accent3" xfId="35" builtinId="40" customBuiltin="1"/>
    <cellStyle name="60% - Accent4" xfId="39" builtinId="44" customBuiltin="1"/>
    <cellStyle name="60% - Accent5" xfId="43" builtinId="48" customBuiltin="1"/>
    <cellStyle name="60% - Accent6" xfId="47" builtinId="52" customBuiltin="1"/>
    <cellStyle name="Accent1" xfId="24" builtinId="29" customBuiltin="1"/>
    <cellStyle name="Accent2" xfId="28" builtinId="33" customBuiltin="1"/>
    <cellStyle name="Accent3" xfId="32" builtinId="37" customBuiltin="1"/>
    <cellStyle name="Accent4" xfId="36" builtinId="41" customBuiltin="1"/>
    <cellStyle name="Accent5" xfId="40" builtinId="45" customBuiltin="1"/>
    <cellStyle name="Accent6" xfId="44" builtinId="49" customBuiltin="1"/>
    <cellStyle name="Bad" xfId="15" builtinId="27" customBuiltin="1"/>
    <cellStyle name="Calculation" xfId="18" builtinId="22" customBuiltin="1"/>
    <cellStyle name="Check Cell" xfId="20" builtinId="23" customBuiltin="1"/>
    <cellStyle name="Comma" xfId="4" builtinId="3"/>
    <cellStyle name="Explanatory Text" xfId="22" builtinId="53" customBuiltin="1"/>
    <cellStyle name="Good" xfId="14" builtinId="26" customBuiltin="1"/>
    <cellStyle name="Heading 1" xfId="10" builtinId="16" customBuiltin="1"/>
    <cellStyle name="Heading 2" xfId="11" builtinId="17" customBuiltin="1"/>
    <cellStyle name="Heading 3" xfId="12" builtinId="18" customBuiltin="1"/>
    <cellStyle name="Heading 4" xfId="13" builtinId="19" customBuiltin="1"/>
    <cellStyle name="Hyperlink" xfId="3" builtinId="8"/>
    <cellStyle name="Input" xfId="16" builtinId="20" customBuiltin="1"/>
    <cellStyle name="Linked Cell" xfId="19" builtinId="24" customBuiltin="1"/>
    <cellStyle name="Neutral" xfId="6" builtinId="28" customBuiltin="1"/>
    <cellStyle name="Normal" xfId="0" builtinId="0"/>
    <cellStyle name="Normal 10" xfId="57" xr:uid="{8D9AB05F-9BF5-4B4F-8B10-DD1C06898927}"/>
    <cellStyle name="Normal 11" xfId="58" xr:uid="{4A3E6A65-4ED7-4182-BAB8-BD51E5F35E2D}"/>
    <cellStyle name="Normal 12" xfId="59" xr:uid="{F9AC44EC-D6DE-4286-B12F-DAE312D4E56A}"/>
    <cellStyle name="Normal 13" xfId="60" xr:uid="{3C0B6B85-7CA7-46B0-B7CA-B59391414BA4}"/>
    <cellStyle name="Normal 16" xfId="61" xr:uid="{FF2FD1F1-E27C-4398-BAFD-330429D6CF03}"/>
    <cellStyle name="Normal 17" xfId="62" xr:uid="{6E10C969-BAB7-4607-BCD3-443EAB28B530}"/>
    <cellStyle name="Normal 2" xfId="49" xr:uid="{2DD13C1F-AA1A-4218-9F3E-B971F4E89DD5}"/>
    <cellStyle name="Normal 2 2" xfId="8" xr:uid="{0EC74349-E7AA-4F7D-989D-0F54F4799674}"/>
    <cellStyle name="Normal 2 3" xfId="7" xr:uid="{BCA8C971-3D59-4563-B704-6AABB31747DA}"/>
    <cellStyle name="Normal 20" xfId="63" xr:uid="{823BF5D5-DAFB-42EF-8F1D-1B5DF3BE2FDB}"/>
    <cellStyle name="Normal 21" xfId="64" xr:uid="{BB334D94-81F7-405C-82DB-3F6852A0F78C}"/>
    <cellStyle name="Normal 22" xfId="65" xr:uid="{A9936A10-7856-442B-9CD2-0A28793F283A}"/>
    <cellStyle name="Normal 23" xfId="66" xr:uid="{DD54C238-72A8-46A4-AEBA-F8E78E41736F}"/>
    <cellStyle name="Normal 24" xfId="67" xr:uid="{C4AF42A4-1D44-4358-A8B5-12CBC86E1E29}"/>
    <cellStyle name="Normal 25" xfId="68" xr:uid="{1EBDD093-C2A9-4ACD-9823-56C61FE98660}"/>
    <cellStyle name="Normal 26" xfId="69" xr:uid="{6F03CC2A-5187-49C8-8282-099FD7D96FE2}"/>
    <cellStyle name="Normal 28" xfId="70" xr:uid="{6DDA4543-E4A2-4FFA-9412-181AD1F1821C}"/>
    <cellStyle name="Normal 29" xfId="71" xr:uid="{E968D49D-919C-4740-A007-4F23F9C9DB5B}"/>
    <cellStyle name="Normal 3" xfId="50" xr:uid="{664CF6EE-0601-46C5-BA41-9737F4C7CCDB}"/>
    <cellStyle name="Normal 30" xfId="72" xr:uid="{65A535C1-E7C9-42F9-9A14-B17CF37C5C40}"/>
    <cellStyle name="Normal 32" xfId="73" xr:uid="{E9C09857-E4E9-43EB-B9E7-BE8553D27154}"/>
    <cellStyle name="Normal 33" xfId="74" xr:uid="{BE628323-DD50-483A-8234-E6E11BC326DC}"/>
    <cellStyle name="Normal 34" xfId="75" xr:uid="{18864D79-961C-4FB2-A3A1-A7159662E260}"/>
    <cellStyle name="Normal 35" xfId="76" xr:uid="{D1126DD5-4CDE-4503-8C4A-9B0855571513}"/>
    <cellStyle name="Normal 36" xfId="77" xr:uid="{FB1181F1-41CF-442C-8346-DECCADA150A8}"/>
    <cellStyle name="Normal 38" xfId="78" xr:uid="{AED6F7E2-AFF4-4931-A2F0-E428E8C4029D}"/>
    <cellStyle name="Normal 39" xfId="80" xr:uid="{8BE14CED-7544-4815-BDA5-B2F4F176BE48}"/>
    <cellStyle name="Normal 4" xfId="51" xr:uid="{F6FEDE22-3C49-45FE-837D-0D2B6D0B1269}"/>
    <cellStyle name="Normal 40" xfId="81" xr:uid="{58C69288-6C34-4A5A-AA6D-DE713E22ADDC}"/>
    <cellStyle name="Normal 41" xfId="82" xr:uid="{AF76A801-2F86-4100-BFD8-2B34AE717A20}"/>
    <cellStyle name="Normal 42" xfId="83" xr:uid="{8DF009A6-9512-4CB2-B98C-C6FB4C552EFC}"/>
    <cellStyle name="Normal 43" xfId="85" xr:uid="{E92CDBF5-8A56-4542-A4E6-D3A8AC40E5F9}"/>
    <cellStyle name="Normal 44" xfId="84" xr:uid="{186FC7F7-7DC9-4DAB-8B35-557FF66D299F}"/>
    <cellStyle name="Normal 47" xfId="86" xr:uid="{D363F1DE-F9F4-4634-8DE2-BEF209AC476F}"/>
    <cellStyle name="Normal 48" xfId="87" xr:uid="{49689521-1A13-4101-89A1-E5AC0D1A407A}"/>
    <cellStyle name="Normal 49" xfId="88" xr:uid="{F51641AA-0B3B-4027-8EED-A0B66AC67633}"/>
    <cellStyle name="Normal 5" xfId="52" xr:uid="{96CE8710-5A7E-4EB3-AA3F-5B12CF560673}"/>
    <cellStyle name="Normal 50" xfId="89" xr:uid="{B82DFFCA-1A10-4CCF-B83A-70A134DB20D7}"/>
    <cellStyle name="Normal 51" xfId="90" xr:uid="{989E26A9-FA5D-4193-BA0D-863B6A750AD4}"/>
    <cellStyle name="Normal 52" xfId="91" xr:uid="{AA4B8DE4-3432-41CD-B2AA-578D76D40236}"/>
    <cellStyle name="Normal 55" xfId="95" xr:uid="{060E91CA-43DE-4772-8A3D-F2FCDA9EF62E}"/>
    <cellStyle name="Normal 56" xfId="96" xr:uid="{4A6E4554-6475-4567-B75B-5908AA29093D}"/>
    <cellStyle name="Normal 57" xfId="79" xr:uid="{B6A21F55-5CE5-49C1-8D7A-D8F1736D7CCF}"/>
    <cellStyle name="Normal 6" xfId="53" xr:uid="{87F2D231-22C3-41EE-92F0-67AF67D9BCAD}"/>
    <cellStyle name="Normal 62" xfId="93" xr:uid="{50C487F7-D4CE-4D6F-909E-2271D824F1DD}"/>
    <cellStyle name="Normal 65" xfId="92" xr:uid="{117F38A2-C8E1-4379-A6C8-45FE899E1674}"/>
    <cellStyle name="Normal 66" xfId="94" xr:uid="{77CF8C17-FA74-42EB-AB4E-D4A047CF09BC}"/>
    <cellStyle name="Normal 7" xfId="54" xr:uid="{340EA8C7-7ED7-48D2-BAFD-730CF1FA6689}"/>
    <cellStyle name="Normal 8" xfId="55" xr:uid="{E89C4F9D-D3CB-4C0D-9F8B-716008C74DFC}"/>
    <cellStyle name="Normal 9" xfId="56" xr:uid="{4B6151CA-B36A-4CF4-956E-6DEBF17EE2D5}"/>
    <cellStyle name="Normal_Sheet1" xfId="1" xr:uid="{4A889A14-7DB4-49FB-B876-9453CC407974}"/>
    <cellStyle name="Normal_Sheet3" xfId="97" xr:uid="{4211C2D8-7969-494E-B87F-59214D538712}"/>
    <cellStyle name="Normal_Sheet4" xfId="48" xr:uid="{71C0497C-4868-4BE4-BF29-BB87E9BC1D50}"/>
    <cellStyle name="Normal_Sheet6" xfId="2" xr:uid="{71DA0D76-2CAD-4799-B6A3-56400FF9B454}"/>
    <cellStyle name="Note" xfId="5" builtinId="10" customBuiltin="1"/>
    <cellStyle name="Output" xfId="17" builtinId="21" customBuiltin="1"/>
    <cellStyle name="Title" xfId="9" builtinId="15" customBuiltin="1"/>
    <cellStyle name="Total" xfId="23" builtinId="25" customBuiltin="1"/>
    <cellStyle name="Warning Text" xfId="21" builtinId="11" customBuiltin="1"/>
  </cellStyles>
  <dxfs count="60">
    <dxf>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indexed="64"/>
        </bottom>
      </border>
    </dxf>
    <dxf>
      <border outline="0">
        <top style="thin">
          <color indexed="64"/>
        </top>
      </border>
    </dxf>
    <dxf>
      <fill>
        <patternFill patternType="solid">
          <fgColor indexed="64"/>
          <bgColor theme="0"/>
        </patternFill>
      </fill>
      <alignment horizontal="general" vertical="bottom" textRotation="0" wrapText="0" indent="0" justifyLastLine="0" shrinkToFit="0" readingOrder="0"/>
    </dxf>
    <dxf>
      <fill>
        <patternFill patternType="none">
          <bgColor auto="1"/>
        </patternFill>
      </fill>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69" formatCode="0.0E+00"/>
    </dxf>
    <dxf>
      <numFmt numFmtId="169" formatCode="0.0E+00"/>
    </dxf>
    <dxf>
      <numFmt numFmtId="3" formatCode="#,##0"/>
    </dxf>
    <dxf>
      <numFmt numFmtId="168" formatCode="0.0"/>
    </dxf>
    <dxf>
      <numFmt numFmtId="2" formatCode="0.00"/>
    </dxf>
    <dxf>
      <numFmt numFmtId="169" formatCode="0.0E+00"/>
    </dxf>
    <dxf>
      <numFmt numFmtId="169" formatCode="0.0E+00"/>
    </dxf>
    <dxf>
      <numFmt numFmtId="3" formatCode="#,##0"/>
    </dxf>
    <dxf>
      <numFmt numFmtId="168" formatCode="0.0"/>
    </dxf>
    <dxf>
      <numFmt numFmtId="2" formatCode="0.00"/>
    </dxf>
    <dxf>
      <numFmt numFmtId="169" formatCode="0.0E+00"/>
    </dxf>
    <dxf>
      <numFmt numFmtId="169" formatCode="0.0E+00"/>
    </dxf>
    <dxf>
      <numFmt numFmtId="3" formatCode="#,##0"/>
    </dxf>
    <dxf>
      <numFmt numFmtId="168" formatCode="0.0"/>
    </dxf>
    <dxf>
      <numFmt numFmtId="2" formatCode="0.00"/>
    </dxf>
    <dxf>
      <numFmt numFmtId="169" formatCode="0.0E+00"/>
    </dxf>
    <dxf>
      <numFmt numFmtId="169" formatCode="0.0E+00"/>
    </dxf>
    <dxf>
      <numFmt numFmtId="3" formatCode="#,##0"/>
    </dxf>
    <dxf>
      <numFmt numFmtId="168" formatCode="0.0"/>
    </dxf>
    <dxf>
      <numFmt numFmtId="2" formatCode="0.00"/>
    </dxf>
    <dxf>
      <numFmt numFmtId="169" formatCode="0.0E+00"/>
    </dxf>
    <dxf>
      <numFmt numFmtId="169" formatCode="0.0E+00"/>
    </dxf>
    <dxf>
      <numFmt numFmtId="3" formatCode="#,##0"/>
    </dxf>
    <dxf>
      <numFmt numFmtId="168" formatCode="0.0"/>
    </dxf>
    <dxf>
      <numFmt numFmtId="2" formatCode="0.00"/>
    </dxf>
    <dxf>
      <numFmt numFmtId="169" formatCode="0.0E+00"/>
    </dxf>
    <dxf>
      <numFmt numFmtId="169" formatCode="0.0E+00"/>
    </dxf>
    <dxf>
      <numFmt numFmtId="3" formatCode="#,##0"/>
    </dxf>
    <dxf>
      <numFmt numFmtId="168" formatCode="0.0"/>
    </dxf>
    <dxf>
      <numFmt numFmtId="2" formatCode="0.00"/>
    </dxf>
    <dxf>
      <numFmt numFmtId="169" formatCode="0.0E+00"/>
    </dxf>
    <dxf>
      <numFmt numFmtId="3" formatCode="#,##0"/>
    </dxf>
    <dxf>
      <numFmt numFmtId="168" formatCode="0.0"/>
    </dxf>
    <dxf>
      <numFmt numFmtId="2" formatCode="0.00"/>
    </dxf>
    <dxf>
      <numFmt numFmtId="169" formatCode="0.0E+00"/>
    </dxf>
    <dxf>
      <numFmt numFmtId="169" formatCode="0.0E+00"/>
    </dxf>
    <dxf>
      <numFmt numFmtId="169" formatCode="0.0E+00"/>
    </dxf>
    <dxf>
      <numFmt numFmtId="3" formatCode="#,##0"/>
    </dxf>
    <dxf>
      <numFmt numFmtId="168" formatCode="0.0"/>
    </dxf>
    <dxf>
      <numFmt numFmtId="2" formatCode="0.00"/>
    </dxf>
    <dxf>
      <font>
        <color rgb="FF9C0006"/>
      </font>
      <fill>
        <patternFill>
          <bgColor rgb="FFFFC7CE"/>
        </patternFill>
      </fill>
    </dxf>
    <dxf>
      <numFmt numFmtId="169" formatCode="0.0E+00"/>
    </dxf>
    <dxf>
      <numFmt numFmtId="2" formatCode="0.00"/>
    </dxf>
    <dxf>
      <numFmt numFmtId="168" formatCode="0.0"/>
    </dxf>
    <dxf>
      <numFmt numFmtId="1" formatCode="0"/>
    </dxf>
    <dxf>
      <fill>
        <patternFill>
          <bgColor rgb="FFC6E0B4"/>
        </patternFill>
      </fill>
    </dxf>
  </dxfs>
  <tableStyles count="0" defaultTableStyle="TableStyleMedium2" defaultPivotStyle="PivotStyleLight16"/>
  <colors>
    <mruColors>
      <color rgb="FF9966FF"/>
      <color rgb="FF9999FF"/>
      <color rgb="FF6666FF"/>
      <color rgb="FFC956FC"/>
      <color rgb="FFFF99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38"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22</xdr:col>
      <xdr:colOff>457200</xdr:colOff>
      <xdr:row>14</xdr:row>
      <xdr:rowOff>5715</xdr:rowOff>
    </xdr:from>
    <xdr:to>
      <xdr:col>31</xdr:col>
      <xdr:colOff>200587</xdr:colOff>
      <xdr:row>17</xdr:row>
      <xdr:rowOff>142875</xdr:rowOff>
    </xdr:to>
    <xdr:sp macro="" textlink="">
      <xdr:nvSpPr>
        <xdr:cNvPr id="427" name="Arrow: Right 426">
          <a:extLst>
            <a:ext uri="{FF2B5EF4-FFF2-40B4-BE49-F238E27FC236}">
              <a16:creationId xmlns:a16="http://schemas.microsoft.com/office/drawing/2014/main" id="{9E018370-C981-43F3-A6E6-D301F5803A28}"/>
            </a:ext>
          </a:extLst>
        </xdr:cNvPr>
        <xdr:cNvSpPr/>
      </xdr:nvSpPr>
      <xdr:spPr>
        <a:xfrm>
          <a:off x="13868400" y="2539365"/>
          <a:ext cx="5229787" cy="680085"/>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102870</xdr:colOff>
      <xdr:row>6</xdr:row>
      <xdr:rowOff>71438</xdr:rowOff>
    </xdr:from>
    <xdr:to>
      <xdr:col>25</xdr:col>
      <xdr:colOff>459105</xdr:colOff>
      <xdr:row>19</xdr:row>
      <xdr:rowOff>26670</xdr:rowOff>
    </xdr:to>
    <xdr:cxnSp macro="">
      <xdr:nvCxnSpPr>
        <xdr:cNvPr id="390" name="Straight Arrow Connector 389">
          <a:extLst>
            <a:ext uri="{FF2B5EF4-FFF2-40B4-BE49-F238E27FC236}">
              <a16:creationId xmlns:a16="http://schemas.microsoft.com/office/drawing/2014/main" id="{1E2C1AB4-FE86-470E-A241-2F3A97192511}"/>
            </a:ext>
          </a:extLst>
        </xdr:cNvPr>
        <xdr:cNvCxnSpPr>
          <a:stCxn id="382" idx="1"/>
          <a:endCxn id="4" idx="0"/>
        </xdr:cNvCxnSpPr>
      </xdr:nvCxnSpPr>
      <xdr:spPr>
        <a:xfrm flipH="1">
          <a:off x="4370070" y="1157288"/>
          <a:ext cx="11329035" cy="2307907"/>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6</xdr:row>
      <xdr:rowOff>71438</xdr:rowOff>
    </xdr:from>
    <xdr:to>
      <xdr:col>25</xdr:col>
      <xdr:colOff>459105</xdr:colOff>
      <xdr:row>14</xdr:row>
      <xdr:rowOff>112395</xdr:rowOff>
    </xdr:to>
    <xdr:cxnSp macro="">
      <xdr:nvCxnSpPr>
        <xdr:cNvPr id="386" name="Straight Arrow Connector 385">
          <a:extLst>
            <a:ext uri="{FF2B5EF4-FFF2-40B4-BE49-F238E27FC236}">
              <a16:creationId xmlns:a16="http://schemas.microsoft.com/office/drawing/2014/main" id="{B6C177D0-1C78-485B-8D36-4704DDBA89C5}"/>
            </a:ext>
          </a:extLst>
        </xdr:cNvPr>
        <xdr:cNvCxnSpPr>
          <a:stCxn id="382" idx="1"/>
          <a:endCxn id="3" idx="0"/>
        </xdr:cNvCxnSpPr>
      </xdr:nvCxnSpPr>
      <xdr:spPr>
        <a:xfrm flipH="1">
          <a:off x="4362450" y="1157288"/>
          <a:ext cx="11336655" cy="1488757"/>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577215</xdr:colOff>
      <xdr:row>17</xdr:row>
      <xdr:rowOff>26670</xdr:rowOff>
    </xdr:from>
    <xdr:to>
      <xdr:col>33</xdr:col>
      <xdr:colOff>363855</xdr:colOff>
      <xdr:row>29</xdr:row>
      <xdr:rowOff>57150</xdr:rowOff>
    </xdr:to>
    <xdr:cxnSp macro="">
      <xdr:nvCxnSpPr>
        <xdr:cNvPr id="369" name="Straight Arrow Connector 368">
          <a:extLst>
            <a:ext uri="{FF2B5EF4-FFF2-40B4-BE49-F238E27FC236}">
              <a16:creationId xmlns:a16="http://schemas.microsoft.com/office/drawing/2014/main" id="{5CAA2F04-BB77-4168-A973-EC9F3098FDA9}"/>
            </a:ext>
          </a:extLst>
        </xdr:cNvPr>
        <xdr:cNvCxnSpPr>
          <a:stCxn id="327" idx="2"/>
          <a:endCxn id="357" idx="0"/>
        </xdr:cNvCxnSpPr>
      </xdr:nvCxnSpPr>
      <xdr:spPr>
        <a:xfrm flipH="1">
          <a:off x="20084415" y="3103245"/>
          <a:ext cx="396240" cy="220218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21</xdr:row>
      <xdr:rowOff>154305</xdr:rowOff>
    </xdr:from>
    <xdr:to>
      <xdr:col>30</xdr:col>
      <xdr:colOff>340995</xdr:colOff>
      <xdr:row>27</xdr:row>
      <xdr:rowOff>23813</xdr:rowOff>
    </xdr:to>
    <xdr:cxnSp macro="">
      <xdr:nvCxnSpPr>
        <xdr:cNvPr id="365" name="Straight Arrow Connector 364">
          <a:extLst>
            <a:ext uri="{FF2B5EF4-FFF2-40B4-BE49-F238E27FC236}">
              <a16:creationId xmlns:a16="http://schemas.microsoft.com/office/drawing/2014/main" id="{2FD01994-5138-48CC-A81E-7ED7C0A9ECA9}"/>
            </a:ext>
          </a:extLst>
        </xdr:cNvPr>
        <xdr:cNvCxnSpPr>
          <a:stCxn id="4" idx="2"/>
          <a:endCxn id="356" idx="1"/>
        </xdr:cNvCxnSpPr>
      </xdr:nvCxnSpPr>
      <xdr:spPr>
        <a:xfrm>
          <a:off x="4370070" y="3954780"/>
          <a:ext cx="14258925" cy="955358"/>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567690</xdr:colOff>
      <xdr:row>17</xdr:row>
      <xdr:rowOff>26670</xdr:rowOff>
    </xdr:from>
    <xdr:to>
      <xdr:col>33</xdr:col>
      <xdr:colOff>363855</xdr:colOff>
      <xdr:row>29</xdr:row>
      <xdr:rowOff>140970</xdr:rowOff>
    </xdr:to>
    <xdr:cxnSp macro="">
      <xdr:nvCxnSpPr>
        <xdr:cNvPr id="323" name="Straight Arrow Connector 322">
          <a:extLst>
            <a:ext uri="{FF2B5EF4-FFF2-40B4-BE49-F238E27FC236}">
              <a16:creationId xmlns:a16="http://schemas.microsoft.com/office/drawing/2014/main" id="{D09D960E-1522-42E4-8DDF-D71EA921FA42}"/>
            </a:ext>
          </a:extLst>
        </xdr:cNvPr>
        <xdr:cNvCxnSpPr>
          <a:stCxn id="307" idx="0"/>
          <a:endCxn id="327" idx="2"/>
        </xdr:cNvCxnSpPr>
      </xdr:nvCxnSpPr>
      <xdr:spPr>
        <a:xfrm flipV="1">
          <a:off x="16417290" y="3103245"/>
          <a:ext cx="4063365" cy="228600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21</xdr:row>
      <xdr:rowOff>154305</xdr:rowOff>
    </xdr:from>
    <xdr:to>
      <xdr:col>26</xdr:col>
      <xdr:colOff>205740</xdr:colOff>
      <xdr:row>31</xdr:row>
      <xdr:rowOff>118110</xdr:rowOff>
    </xdr:to>
    <xdr:cxnSp macro="">
      <xdr:nvCxnSpPr>
        <xdr:cNvPr id="311" name="Straight Arrow Connector 310">
          <a:extLst>
            <a:ext uri="{FF2B5EF4-FFF2-40B4-BE49-F238E27FC236}">
              <a16:creationId xmlns:a16="http://schemas.microsoft.com/office/drawing/2014/main" id="{AC8AED83-6BAA-42FC-B849-C4CA366EFBB7}"/>
            </a:ext>
          </a:extLst>
        </xdr:cNvPr>
        <xdr:cNvCxnSpPr>
          <a:stCxn id="307" idx="1"/>
          <a:endCxn id="4" idx="2"/>
        </xdr:cNvCxnSpPr>
      </xdr:nvCxnSpPr>
      <xdr:spPr>
        <a:xfrm flipH="1" flipV="1">
          <a:off x="4370070" y="3954780"/>
          <a:ext cx="11685270" cy="1773555"/>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447675</xdr:colOff>
      <xdr:row>18</xdr:row>
      <xdr:rowOff>114300</xdr:rowOff>
    </xdr:from>
    <xdr:to>
      <xdr:col>25</xdr:col>
      <xdr:colOff>288280</xdr:colOff>
      <xdr:row>22</xdr:row>
      <xdr:rowOff>72390</xdr:rowOff>
    </xdr:to>
    <xdr:grpSp>
      <xdr:nvGrpSpPr>
        <xdr:cNvPr id="285" name="Group 284">
          <a:extLst>
            <a:ext uri="{FF2B5EF4-FFF2-40B4-BE49-F238E27FC236}">
              <a16:creationId xmlns:a16="http://schemas.microsoft.com/office/drawing/2014/main" id="{27B16CC3-6EDD-4624-A723-5812761C8F9E}"/>
            </a:ext>
          </a:extLst>
        </xdr:cNvPr>
        <xdr:cNvGrpSpPr/>
      </xdr:nvGrpSpPr>
      <xdr:grpSpPr>
        <a:xfrm>
          <a:off x="5324475" y="3371850"/>
          <a:ext cx="10203805" cy="681990"/>
          <a:chOff x="1672697" y="2012075"/>
          <a:chExt cx="1621146" cy="677228"/>
        </a:xfrm>
      </xdr:grpSpPr>
      <xdr:sp macro="" textlink="">
        <xdr:nvSpPr>
          <xdr:cNvPr id="286" name="Arrow: Right 285">
            <a:extLst>
              <a:ext uri="{FF2B5EF4-FFF2-40B4-BE49-F238E27FC236}">
                <a16:creationId xmlns:a16="http://schemas.microsoft.com/office/drawing/2014/main" id="{59630E51-EBA7-C438-F9FE-1F52EDEE79AC}"/>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87" name="TextBox 286">
            <a:extLst>
              <a:ext uri="{FF2B5EF4-FFF2-40B4-BE49-F238E27FC236}">
                <a16:creationId xmlns:a16="http://schemas.microsoft.com/office/drawing/2014/main" id="{BE10D2B3-C6E8-F618-2F21-886A7E42E467}"/>
              </a:ext>
            </a:extLst>
          </xdr:cNvPr>
          <xdr:cNvSpPr txBox="1"/>
        </xdr:nvSpPr>
        <xdr:spPr>
          <a:xfrm>
            <a:off x="1672697" y="2180845"/>
            <a:ext cx="1621146"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Load release data</a:t>
            </a:r>
          </a:p>
        </xdr:txBody>
      </xdr:sp>
    </xdr:grpSp>
    <xdr:clientData/>
  </xdr:twoCellAnchor>
  <xdr:twoCellAnchor>
    <xdr:from>
      <xdr:col>8</xdr:col>
      <xdr:colOff>457200</xdr:colOff>
      <xdr:row>13</xdr:row>
      <xdr:rowOff>169545</xdr:rowOff>
    </xdr:from>
    <xdr:to>
      <xdr:col>18</xdr:col>
      <xdr:colOff>495513</xdr:colOff>
      <xdr:row>17</xdr:row>
      <xdr:rowOff>110490</xdr:rowOff>
    </xdr:to>
    <xdr:sp macro="" textlink="">
      <xdr:nvSpPr>
        <xdr:cNvPr id="130" name="Arrow: Right 129">
          <a:extLst>
            <a:ext uri="{FF2B5EF4-FFF2-40B4-BE49-F238E27FC236}">
              <a16:creationId xmlns:a16="http://schemas.microsoft.com/office/drawing/2014/main" id="{70B77516-DE45-4469-BB2B-296081570B0A}"/>
            </a:ext>
          </a:extLst>
        </xdr:cNvPr>
        <xdr:cNvSpPr/>
      </xdr:nvSpPr>
      <xdr:spPr>
        <a:xfrm>
          <a:off x="5334000" y="2522220"/>
          <a:ext cx="6134313" cy="664845"/>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445772</xdr:colOff>
      <xdr:row>18</xdr:row>
      <xdr:rowOff>129540</xdr:rowOff>
    </xdr:from>
    <xdr:to>
      <xdr:col>21</xdr:col>
      <xdr:colOff>581026</xdr:colOff>
      <xdr:row>22</xdr:row>
      <xdr:rowOff>55245</xdr:rowOff>
    </xdr:to>
    <xdr:grpSp>
      <xdr:nvGrpSpPr>
        <xdr:cNvPr id="186" name="Group 185">
          <a:extLst>
            <a:ext uri="{FF2B5EF4-FFF2-40B4-BE49-F238E27FC236}">
              <a16:creationId xmlns:a16="http://schemas.microsoft.com/office/drawing/2014/main" id="{3CEF8A6F-14A8-496C-917E-E34037C2858C}"/>
            </a:ext>
          </a:extLst>
        </xdr:cNvPr>
        <xdr:cNvGrpSpPr/>
      </xdr:nvGrpSpPr>
      <xdr:grpSpPr>
        <a:xfrm>
          <a:off x="5322572" y="3387090"/>
          <a:ext cx="8060054" cy="649605"/>
          <a:chOff x="1708547" y="2012075"/>
          <a:chExt cx="2066355" cy="677228"/>
        </a:xfrm>
      </xdr:grpSpPr>
      <xdr:sp macro="" textlink="">
        <xdr:nvSpPr>
          <xdr:cNvPr id="187" name="Arrow: Right 186">
            <a:extLst>
              <a:ext uri="{FF2B5EF4-FFF2-40B4-BE49-F238E27FC236}">
                <a16:creationId xmlns:a16="http://schemas.microsoft.com/office/drawing/2014/main" id="{DDF27281-97FE-37D6-C31F-514D8EC0A234}"/>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188" name="TextBox 187">
            <a:extLst>
              <a:ext uri="{FF2B5EF4-FFF2-40B4-BE49-F238E27FC236}">
                <a16:creationId xmlns:a16="http://schemas.microsoft.com/office/drawing/2014/main" id="{23BD1A6C-3BE0-73BF-A836-54A5E7EED795}"/>
              </a:ext>
            </a:extLst>
          </xdr:cNvPr>
          <xdr:cNvSpPr txBox="1"/>
        </xdr:nvSpPr>
        <xdr:spPr>
          <a:xfrm>
            <a:off x="1823815" y="2218677"/>
            <a:ext cx="1951087"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Unique TRIFIDs</a:t>
            </a:r>
          </a:p>
        </xdr:txBody>
      </xdr:sp>
    </xdr:grpSp>
    <xdr:clientData/>
  </xdr:twoCellAnchor>
  <xdr:twoCellAnchor>
    <xdr:from>
      <xdr:col>7</xdr:col>
      <xdr:colOff>102870</xdr:colOff>
      <xdr:row>21</xdr:row>
      <xdr:rowOff>154305</xdr:rowOff>
    </xdr:from>
    <xdr:to>
      <xdr:col>13</xdr:col>
      <xdr:colOff>436243</xdr:colOff>
      <xdr:row>28</xdr:row>
      <xdr:rowOff>11430</xdr:rowOff>
    </xdr:to>
    <xdr:cxnSp macro="">
      <xdr:nvCxnSpPr>
        <xdr:cNvPr id="235" name="Straight Arrow Connector 234">
          <a:extLst>
            <a:ext uri="{FF2B5EF4-FFF2-40B4-BE49-F238E27FC236}">
              <a16:creationId xmlns:a16="http://schemas.microsoft.com/office/drawing/2014/main" id="{0C323C7A-7841-4F8E-972D-401C23495ED5}"/>
            </a:ext>
          </a:extLst>
        </xdr:cNvPr>
        <xdr:cNvCxnSpPr>
          <a:stCxn id="228" idx="1"/>
          <a:endCxn id="4" idx="2"/>
        </xdr:cNvCxnSpPr>
      </xdr:nvCxnSpPr>
      <xdr:spPr>
        <a:xfrm flipH="1" flipV="1">
          <a:off x="4370070" y="3954780"/>
          <a:ext cx="3990973" cy="112395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2</xdr:row>
      <xdr:rowOff>80963</xdr:rowOff>
    </xdr:from>
    <xdr:to>
      <xdr:col>20</xdr:col>
      <xdr:colOff>133350</xdr:colOff>
      <xdr:row>19</xdr:row>
      <xdr:rowOff>26670</xdr:rowOff>
    </xdr:to>
    <xdr:cxnSp macro="">
      <xdr:nvCxnSpPr>
        <xdr:cNvPr id="205" name="Straight Arrow Connector 204">
          <a:extLst>
            <a:ext uri="{FF2B5EF4-FFF2-40B4-BE49-F238E27FC236}">
              <a16:creationId xmlns:a16="http://schemas.microsoft.com/office/drawing/2014/main" id="{0F18EF47-D632-469B-B0E2-E2AD5D8C4C34}"/>
            </a:ext>
          </a:extLst>
        </xdr:cNvPr>
        <xdr:cNvCxnSpPr>
          <a:stCxn id="152" idx="1"/>
          <a:endCxn id="4" idx="0"/>
        </xdr:cNvCxnSpPr>
      </xdr:nvCxnSpPr>
      <xdr:spPr>
        <a:xfrm flipH="1">
          <a:off x="4370070" y="442913"/>
          <a:ext cx="7955280" cy="3022282"/>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21</xdr:row>
      <xdr:rowOff>154305</xdr:rowOff>
    </xdr:from>
    <xdr:to>
      <xdr:col>20</xdr:col>
      <xdr:colOff>542926</xdr:colOff>
      <xdr:row>28</xdr:row>
      <xdr:rowOff>164783</xdr:rowOff>
    </xdr:to>
    <xdr:cxnSp macro="">
      <xdr:nvCxnSpPr>
        <xdr:cNvPr id="199" name="Straight Arrow Connector 198">
          <a:extLst>
            <a:ext uri="{FF2B5EF4-FFF2-40B4-BE49-F238E27FC236}">
              <a16:creationId xmlns:a16="http://schemas.microsoft.com/office/drawing/2014/main" id="{33E5669F-50A8-4FA9-BF69-7FAF255FE815}"/>
            </a:ext>
          </a:extLst>
        </xdr:cNvPr>
        <xdr:cNvCxnSpPr>
          <a:stCxn id="191" idx="1"/>
          <a:endCxn id="4" idx="2"/>
        </xdr:cNvCxnSpPr>
      </xdr:nvCxnSpPr>
      <xdr:spPr>
        <a:xfrm flipH="1" flipV="1">
          <a:off x="4370070" y="3954780"/>
          <a:ext cx="8364856" cy="1277303"/>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6</xdr:row>
      <xdr:rowOff>123825</xdr:rowOff>
    </xdr:from>
    <xdr:to>
      <xdr:col>21</xdr:col>
      <xdr:colOff>430530</xdr:colOff>
      <xdr:row>19</xdr:row>
      <xdr:rowOff>26670</xdr:rowOff>
    </xdr:to>
    <xdr:cxnSp macro="">
      <xdr:nvCxnSpPr>
        <xdr:cNvPr id="171" name="Straight Arrow Connector 170">
          <a:extLst>
            <a:ext uri="{FF2B5EF4-FFF2-40B4-BE49-F238E27FC236}">
              <a16:creationId xmlns:a16="http://schemas.microsoft.com/office/drawing/2014/main" id="{5929C58F-075C-447F-BBBB-FF42C82D81C1}"/>
            </a:ext>
          </a:extLst>
        </xdr:cNvPr>
        <xdr:cNvCxnSpPr>
          <a:stCxn id="159" idx="1"/>
          <a:endCxn id="4" idx="0"/>
        </xdr:cNvCxnSpPr>
      </xdr:nvCxnSpPr>
      <xdr:spPr>
        <a:xfrm flipH="1">
          <a:off x="4370070" y="1209675"/>
          <a:ext cx="8862060" cy="225552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2</xdr:row>
      <xdr:rowOff>80963</xdr:rowOff>
    </xdr:from>
    <xdr:to>
      <xdr:col>20</xdr:col>
      <xdr:colOff>133350</xdr:colOff>
      <xdr:row>14</xdr:row>
      <xdr:rowOff>112395</xdr:rowOff>
    </xdr:to>
    <xdr:cxnSp macro="">
      <xdr:nvCxnSpPr>
        <xdr:cNvPr id="153" name="Straight Arrow Connector 152">
          <a:extLst>
            <a:ext uri="{FF2B5EF4-FFF2-40B4-BE49-F238E27FC236}">
              <a16:creationId xmlns:a16="http://schemas.microsoft.com/office/drawing/2014/main" id="{13F87E7A-4AAC-46D8-88B2-B5959D3DF4C2}"/>
            </a:ext>
          </a:extLst>
        </xdr:cNvPr>
        <xdr:cNvCxnSpPr>
          <a:stCxn id="152" idx="1"/>
          <a:endCxn id="3" idx="0"/>
        </xdr:cNvCxnSpPr>
      </xdr:nvCxnSpPr>
      <xdr:spPr>
        <a:xfrm flipH="1">
          <a:off x="4362450" y="442913"/>
          <a:ext cx="7962900" cy="2203132"/>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5</xdr:row>
      <xdr:rowOff>113348</xdr:rowOff>
    </xdr:from>
    <xdr:to>
      <xdr:col>19</xdr:col>
      <xdr:colOff>339090</xdr:colOff>
      <xdr:row>14</xdr:row>
      <xdr:rowOff>112395</xdr:rowOff>
    </xdr:to>
    <xdr:cxnSp macro="">
      <xdr:nvCxnSpPr>
        <xdr:cNvPr id="137" name="Straight Arrow Connector 136">
          <a:extLst>
            <a:ext uri="{FF2B5EF4-FFF2-40B4-BE49-F238E27FC236}">
              <a16:creationId xmlns:a16="http://schemas.microsoft.com/office/drawing/2014/main" id="{7B1DBDB6-8200-4FF6-936D-D5A0E0337564}"/>
            </a:ext>
          </a:extLst>
        </xdr:cNvPr>
        <xdr:cNvCxnSpPr>
          <a:stCxn id="136" idx="1"/>
          <a:endCxn id="3" idx="0"/>
        </xdr:cNvCxnSpPr>
      </xdr:nvCxnSpPr>
      <xdr:spPr>
        <a:xfrm flipH="1">
          <a:off x="4362450" y="1018223"/>
          <a:ext cx="7559040" cy="1627822"/>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363855</xdr:colOff>
      <xdr:row>14</xdr:row>
      <xdr:rowOff>112395</xdr:rowOff>
    </xdr:from>
    <xdr:to>
      <xdr:col>8</xdr:col>
      <xdr:colOff>436245</xdr:colOff>
      <xdr:row>17</xdr:row>
      <xdr:rowOff>45720</xdr:rowOff>
    </xdr:to>
    <xdr:sp macro="" textlink="">
      <xdr:nvSpPr>
        <xdr:cNvPr id="3" name="TextBox 2">
          <a:extLst>
            <a:ext uri="{FF2B5EF4-FFF2-40B4-BE49-F238E27FC236}">
              <a16:creationId xmlns:a16="http://schemas.microsoft.com/office/drawing/2014/main" id="{D40F7074-8FB2-A0DB-858E-B76BAA442736}"/>
            </a:ext>
          </a:extLst>
        </xdr:cNvPr>
        <xdr:cNvSpPr txBox="1"/>
      </xdr:nvSpPr>
      <xdr:spPr>
        <a:xfrm>
          <a:off x="3411855" y="2646045"/>
          <a:ext cx="1901190" cy="476250"/>
        </a:xfrm>
        <a:prstGeom prst="rect">
          <a:avLst/>
        </a:prstGeom>
        <a:solidFill>
          <a:schemeClr val="accent6"/>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chemeClr val="bg1"/>
              </a:solidFill>
            </a:rPr>
            <a:t>NEI Point Sources</a:t>
          </a:r>
        </a:p>
      </xdr:txBody>
    </xdr:sp>
    <xdr:clientData/>
  </xdr:twoCellAnchor>
  <xdr:twoCellAnchor>
    <xdr:from>
      <xdr:col>5</xdr:col>
      <xdr:colOff>386715</xdr:colOff>
      <xdr:row>19</xdr:row>
      <xdr:rowOff>28575</xdr:rowOff>
    </xdr:from>
    <xdr:to>
      <xdr:col>8</xdr:col>
      <xdr:colOff>424815</xdr:colOff>
      <xdr:row>21</xdr:row>
      <xdr:rowOff>154305</xdr:rowOff>
    </xdr:to>
    <xdr:sp macro="" textlink="">
      <xdr:nvSpPr>
        <xdr:cNvPr id="4" name="TextBox 3">
          <a:extLst>
            <a:ext uri="{FF2B5EF4-FFF2-40B4-BE49-F238E27FC236}">
              <a16:creationId xmlns:a16="http://schemas.microsoft.com/office/drawing/2014/main" id="{522F2BF6-9841-4C9A-953D-2D4C4D2E23C4}"/>
            </a:ext>
          </a:extLst>
        </xdr:cNvPr>
        <xdr:cNvSpPr txBox="1"/>
      </xdr:nvSpPr>
      <xdr:spPr>
        <a:xfrm>
          <a:off x="3434715" y="3467100"/>
          <a:ext cx="1866900" cy="487680"/>
        </a:xfrm>
        <a:prstGeom prst="rect">
          <a:avLst/>
        </a:prstGeom>
        <a:solidFill>
          <a:schemeClr val="accent6"/>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chemeClr val="bg1"/>
              </a:solidFill>
            </a:rPr>
            <a:t>Raw TRI Data</a:t>
          </a:r>
        </a:p>
      </xdr:txBody>
    </xdr:sp>
    <xdr:clientData/>
  </xdr:twoCellAnchor>
  <xdr:twoCellAnchor>
    <xdr:from>
      <xdr:col>2</xdr:col>
      <xdr:colOff>199966</xdr:colOff>
      <xdr:row>16</xdr:row>
      <xdr:rowOff>15240</xdr:rowOff>
    </xdr:from>
    <xdr:to>
      <xdr:col>4</xdr:col>
      <xdr:colOff>598736</xdr:colOff>
      <xdr:row>19</xdr:row>
      <xdr:rowOff>150495</xdr:rowOff>
    </xdr:to>
    <xdr:grpSp>
      <xdr:nvGrpSpPr>
        <xdr:cNvPr id="8" name="Group 7">
          <a:extLst>
            <a:ext uri="{FF2B5EF4-FFF2-40B4-BE49-F238E27FC236}">
              <a16:creationId xmlns:a16="http://schemas.microsoft.com/office/drawing/2014/main" id="{A2A0903A-CDA5-2ADA-9EB5-B58CBB633916}"/>
            </a:ext>
          </a:extLst>
        </xdr:cNvPr>
        <xdr:cNvGrpSpPr/>
      </xdr:nvGrpSpPr>
      <xdr:grpSpPr>
        <a:xfrm>
          <a:off x="1419166" y="2910840"/>
          <a:ext cx="1617970" cy="678180"/>
          <a:chOff x="1672697" y="2012075"/>
          <a:chExt cx="1621146" cy="677228"/>
        </a:xfrm>
      </xdr:grpSpPr>
      <xdr:sp macro="" textlink="">
        <xdr:nvSpPr>
          <xdr:cNvPr id="6" name="Arrow: Right 5">
            <a:extLst>
              <a:ext uri="{FF2B5EF4-FFF2-40B4-BE49-F238E27FC236}">
                <a16:creationId xmlns:a16="http://schemas.microsoft.com/office/drawing/2014/main" id="{048026C8-E5FB-93D8-54CB-AAAEDC2B28DC}"/>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6883D5C3-C9E1-9473-8AAF-BB4D8FD0D035}"/>
              </a:ext>
            </a:extLst>
          </xdr:cNvPr>
          <xdr:cNvSpPr txBox="1"/>
        </xdr:nvSpPr>
        <xdr:spPr>
          <a:xfrm>
            <a:off x="1672697" y="2180845"/>
            <a:ext cx="1621146"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Load release data</a:t>
            </a:r>
          </a:p>
        </xdr:txBody>
      </xdr:sp>
    </xdr:grpSp>
    <xdr:clientData/>
  </xdr:twoCellAnchor>
  <xdr:twoCellAnchor>
    <xdr:from>
      <xdr:col>3</xdr:col>
      <xdr:colOff>358140</xdr:colOff>
      <xdr:row>5</xdr:row>
      <xdr:rowOff>81915</xdr:rowOff>
    </xdr:from>
    <xdr:to>
      <xdr:col>6</xdr:col>
      <xdr:colOff>506730</xdr:colOff>
      <xdr:row>11</xdr:row>
      <xdr:rowOff>135255</xdr:rowOff>
    </xdr:to>
    <xdr:sp macro="" textlink="">
      <xdr:nvSpPr>
        <xdr:cNvPr id="12" name="TextBox 11">
          <a:extLst>
            <a:ext uri="{FF2B5EF4-FFF2-40B4-BE49-F238E27FC236}">
              <a16:creationId xmlns:a16="http://schemas.microsoft.com/office/drawing/2014/main" id="{849DFBF9-233C-4B11-A128-1728CFD86C10}"/>
            </a:ext>
          </a:extLst>
        </xdr:cNvPr>
        <xdr:cNvSpPr txBox="1"/>
      </xdr:nvSpPr>
      <xdr:spPr>
        <a:xfrm>
          <a:off x="2186940" y="986790"/>
          <a:ext cx="1977390" cy="1139190"/>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-EIS_OperatingSttusCodeNP</a:t>
          </a:r>
        </a:p>
        <a:p>
          <a:pPr algn="ctr"/>
          <a:r>
            <a:rPr lang="en-US" sz="1100" b="1">
              <a:solidFill>
                <a:schemeClr val="bg1"/>
              </a:solidFill>
            </a:rPr>
            <a:t>-2017-2022 NAICS</a:t>
          </a:r>
        </a:p>
        <a:p>
          <a:pPr algn="ctr"/>
          <a:r>
            <a:rPr lang="en-US" sz="1100" b="1">
              <a:solidFill>
                <a:schemeClr val="bg1"/>
              </a:solidFill>
            </a:rPr>
            <a:t>-EIS_UnitTypecode</a:t>
          </a:r>
        </a:p>
        <a:p>
          <a:pPr algn="ctr"/>
          <a:r>
            <a:rPr lang="en-US" sz="1100" b="1">
              <a:solidFill>
                <a:schemeClr val="bg1"/>
              </a:solidFill>
            </a:rPr>
            <a:t>-EIS_Release</a:t>
          </a:r>
          <a:r>
            <a:rPr lang="en-US" sz="1100" b="1" baseline="0">
              <a:solidFill>
                <a:schemeClr val="bg1"/>
              </a:solidFill>
            </a:rPr>
            <a:t> Point Type Code</a:t>
          </a:r>
        </a:p>
        <a:p>
          <a:pPr algn="ctr"/>
          <a:r>
            <a:rPr lang="en-US" sz="1100" b="1" baseline="0">
              <a:solidFill>
                <a:schemeClr val="bg1"/>
              </a:solidFill>
            </a:rPr>
            <a:t>-Sector Crosswalk</a:t>
          </a:r>
          <a:endParaRPr lang="en-US" sz="1100" b="1">
            <a:solidFill>
              <a:schemeClr val="bg1"/>
            </a:solidFill>
          </a:endParaRPr>
        </a:p>
      </xdr:txBody>
    </xdr:sp>
    <xdr:clientData/>
  </xdr:twoCellAnchor>
  <xdr:twoCellAnchor>
    <xdr:from>
      <xdr:col>5</xdr:col>
      <xdr:colOff>504825</xdr:colOff>
      <xdr:row>0</xdr:row>
      <xdr:rowOff>169544</xdr:rowOff>
    </xdr:from>
    <xdr:to>
      <xdr:col>8</xdr:col>
      <xdr:colOff>314324</xdr:colOff>
      <xdr:row>4</xdr:row>
      <xdr:rowOff>97155</xdr:rowOff>
    </xdr:to>
    <xdr:sp macro="" textlink="">
      <xdr:nvSpPr>
        <xdr:cNvPr id="18" name="TextBox 17">
          <a:extLst>
            <a:ext uri="{FF2B5EF4-FFF2-40B4-BE49-F238E27FC236}">
              <a16:creationId xmlns:a16="http://schemas.microsoft.com/office/drawing/2014/main" id="{EFF2B6DF-9A81-44EF-800F-C3A57E4251EC}"/>
            </a:ext>
          </a:extLst>
        </xdr:cNvPr>
        <xdr:cNvSpPr txBox="1"/>
      </xdr:nvSpPr>
      <xdr:spPr>
        <a:xfrm>
          <a:off x="3552825" y="169544"/>
          <a:ext cx="1638299" cy="651511"/>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-Converted Emissions</a:t>
          </a:r>
        </a:p>
        <a:p>
          <a:pPr algn="ctr"/>
          <a:r>
            <a:rPr lang="en-US" sz="1100" b="1">
              <a:solidFill>
                <a:sysClr val="windowText" lastClr="000000"/>
              </a:solidFill>
            </a:rPr>
            <a:t>-TextJoin</a:t>
          </a:r>
          <a:r>
            <a:rPr lang="en-US" sz="1100" b="1" baseline="0">
              <a:solidFill>
                <a:sysClr val="windowText" lastClr="000000"/>
              </a:solidFill>
            </a:rPr>
            <a:t> NAICS and SCC</a:t>
          </a:r>
          <a:endParaRPr lang="en-US" sz="1100" b="1">
            <a:solidFill>
              <a:sysClr val="windowText" lastClr="000000"/>
            </a:solidFill>
          </a:endParaRPr>
        </a:p>
      </xdr:txBody>
    </xdr:sp>
    <xdr:clientData/>
  </xdr:twoCellAnchor>
  <xdr:twoCellAnchor>
    <xdr:from>
      <xdr:col>7</xdr:col>
      <xdr:colOff>590550</xdr:colOff>
      <xdr:row>5</xdr:row>
      <xdr:rowOff>97154</xdr:rowOff>
    </xdr:from>
    <xdr:to>
      <xdr:col>10</xdr:col>
      <xdr:colOff>396240</xdr:colOff>
      <xdr:row>12</xdr:row>
      <xdr:rowOff>57150</xdr:rowOff>
    </xdr:to>
    <xdr:sp macro="" textlink="">
      <xdr:nvSpPr>
        <xdr:cNvPr id="19" name="TextBox 18">
          <a:extLst>
            <a:ext uri="{FF2B5EF4-FFF2-40B4-BE49-F238E27FC236}">
              <a16:creationId xmlns:a16="http://schemas.microsoft.com/office/drawing/2014/main" id="{49A41028-A949-4135-8506-3B016E1C126F}"/>
            </a:ext>
          </a:extLst>
        </xdr:cNvPr>
        <xdr:cNvSpPr txBox="1"/>
      </xdr:nvSpPr>
      <xdr:spPr>
        <a:xfrm>
          <a:off x="4857750" y="1002029"/>
          <a:ext cx="1634490" cy="1226821"/>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-CDR IFC Code*</a:t>
          </a:r>
        </a:p>
        <a:p>
          <a:pPr algn="ctr"/>
          <a:r>
            <a:rPr lang="en-US" sz="1100" b="1">
              <a:solidFill>
                <a:schemeClr val="dk1"/>
              </a:solidFill>
              <a:effectLst/>
              <a:latin typeface="+mn-lt"/>
              <a:ea typeface="+mn-ea"/>
              <a:cs typeface="+mn-cs"/>
            </a:rPr>
            <a:t>-CDR Code Description*</a:t>
          </a:r>
        </a:p>
        <a:p>
          <a:pPr algn="ctr"/>
          <a:r>
            <a:rPr lang="en-US" sz="1100" b="1">
              <a:solidFill>
                <a:schemeClr val="dk1"/>
              </a:solidFill>
              <a:effectLst/>
              <a:latin typeface="+mn-lt"/>
              <a:ea typeface="+mn-ea"/>
              <a:cs typeface="+mn-cs"/>
            </a:rPr>
            <a:t>-CDR/OES Rationale*</a:t>
          </a:r>
        </a:p>
        <a:p>
          <a:pPr algn="ctr"/>
          <a:r>
            <a:rPr lang="en-US" sz="1100" b="1">
              <a:solidFill>
                <a:schemeClr val="dk1"/>
              </a:solidFill>
              <a:effectLst/>
              <a:latin typeface="+mn-lt"/>
              <a:ea typeface="+mn-ea"/>
              <a:cs typeface="+mn-cs"/>
            </a:rPr>
            <a:t>-Primary OES*</a:t>
          </a:r>
        </a:p>
        <a:p>
          <a:pPr algn="ctr"/>
          <a:r>
            <a:rPr lang="en-US" sz="1100" b="1">
              <a:solidFill>
                <a:schemeClr val="dk1"/>
              </a:solidFill>
              <a:effectLst/>
              <a:latin typeface="+mn-lt"/>
              <a:ea typeface="+mn-ea"/>
              <a:cs typeface="+mn-cs"/>
            </a:rPr>
            <a:t>-Secondary OES*</a:t>
          </a:r>
        </a:p>
        <a:p>
          <a:pPr algn="ctr"/>
          <a:r>
            <a:rPr lang="en-US" sz="1100" b="1">
              <a:solidFill>
                <a:schemeClr val="dk1"/>
              </a:solidFill>
              <a:effectLst/>
              <a:latin typeface="+mn-lt"/>
              <a:ea typeface="+mn-ea"/>
              <a:cs typeface="+mn-cs"/>
            </a:rPr>
            <a:t>-Tertiary OES*</a:t>
          </a:r>
        </a:p>
        <a:p>
          <a:pPr algn="ctr"/>
          <a:endParaRPr lang="en-US" sz="1100" b="1">
            <a:solidFill>
              <a:sysClr val="windowText" lastClr="000000"/>
            </a:solidFill>
          </a:endParaRPr>
        </a:p>
      </xdr:txBody>
    </xdr:sp>
    <xdr:clientData/>
  </xdr:twoCellAnchor>
  <xdr:twoCellAnchor>
    <xdr:from>
      <xdr:col>5</xdr:col>
      <xdr:colOff>131445</xdr:colOff>
      <xdr:row>11</xdr:row>
      <xdr:rowOff>131445</xdr:rowOff>
    </xdr:from>
    <xdr:to>
      <xdr:col>7</xdr:col>
      <xdr:colOff>95250</xdr:colOff>
      <xdr:row>14</xdr:row>
      <xdr:rowOff>112395</xdr:rowOff>
    </xdr:to>
    <xdr:cxnSp macro="">
      <xdr:nvCxnSpPr>
        <xdr:cNvPr id="21" name="Straight Arrow Connector 20">
          <a:extLst>
            <a:ext uri="{FF2B5EF4-FFF2-40B4-BE49-F238E27FC236}">
              <a16:creationId xmlns:a16="http://schemas.microsoft.com/office/drawing/2014/main" id="{9B22BFBB-FF1B-CEF4-5AF7-2D2D2AD1AF6E}"/>
            </a:ext>
          </a:extLst>
        </xdr:cNvPr>
        <xdr:cNvCxnSpPr>
          <a:stCxn id="12" idx="2"/>
          <a:endCxn id="3" idx="0"/>
        </xdr:cNvCxnSpPr>
      </xdr:nvCxnSpPr>
      <xdr:spPr>
        <a:xfrm>
          <a:off x="3179445" y="2122170"/>
          <a:ext cx="1183005" cy="52387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4</xdr:row>
      <xdr:rowOff>93345</xdr:rowOff>
    </xdr:from>
    <xdr:to>
      <xdr:col>7</xdr:col>
      <xdr:colOff>106680</xdr:colOff>
      <xdr:row>14</xdr:row>
      <xdr:rowOff>112395</xdr:rowOff>
    </xdr:to>
    <xdr:cxnSp macro="">
      <xdr:nvCxnSpPr>
        <xdr:cNvPr id="27" name="Straight Arrow Connector 26">
          <a:extLst>
            <a:ext uri="{FF2B5EF4-FFF2-40B4-BE49-F238E27FC236}">
              <a16:creationId xmlns:a16="http://schemas.microsoft.com/office/drawing/2014/main" id="{57258A4A-1DCF-4E47-9C80-0FA06AC535E8}"/>
            </a:ext>
          </a:extLst>
        </xdr:cNvPr>
        <xdr:cNvCxnSpPr>
          <a:stCxn id="18" idx="2"/>
          <a:endCxn id="3" idx="0"/>
        </xdr:cNvCxnSpPr>
      </xdr:nvCxnSpPr>
      <xdr:spPr>
        <a:xfrm flipH="1">
          <a:off x="4362450" y="817245"/>
          <a:ext cx="11430" cy="182880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95250</xdr:colOff>
      <xdr:row>12</xdr:row>
      <xdr:rowOff>53340</xdr:rowOff>
    </xdr:from>
    <xdr:to>
      <xdr:col>9</xdr:col>
      <xdr:colOff>188595</xdr:colOff>
      <xdr:row>14</xdr:row>
      <xdr:rowOff>112395</xdr:rowOff>
    </xdr:to>
    <xdr:cxnSp macro="">
      <xdr:nvCxnSpPr>
        <xdr:cNvPr id="36" name="Straight Arrow Connector 35">
          <a:extLst>
            <a:ext uri="{FF2B5EF4-FFF2-40B4-BE49-F238E27FC236}">
              <a16:creationId xmlns:a16="http://schemas.microsoft.com/office/drawing/2014/main" id="{EE26B9FF-F939-425F-B45E-7BAA4D102F4A}"/>
            </a:ext>
          </a:extLst>
        </xdr:cNvPr>
        <xdr:cNvCxnSpPr>
          <a:stCxn id="19" idx="2"/>
          <a:endCxn id="3" idx="0"/>
        </xdr:cNvCxnSpPr>
      </xdr:nvCxnSpPr>
      <xdr:spPr>
        <a:xfrm flipH="1">
          <a:off x="4362450" y="2225040"/>
          <a:ext cx="1312545" cy="42100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371474</xdr:colOff>
      <xdr:row>24</xdr:row>
      <xdr:rowOff>140971</xdr:rowOff>
    </xdr:from>
    <xdr:to>
      <xdr:col>6</xdr:col>
      <xdr:colOff>133349</xdr:colOff>
      <xdr:row>29</xdr:row>
      <xdr:rowOff>123826</xdr:rowOff>
    </xdr:to>
    <xdr:sp macro="" textlink="">
      <xdr:nvSpPr>
        <xdr:cNvPr id="47" name="TextBox 46">
          <a:extLst>
            <a:ext uri="{FF2B5EF4-FFF2-40B4-BE49-F238E27FC236}">
              <a16:creationId xmlns:a16="http://schemas.microsoft.com/office/drawing/2014/main" id="{DB804C14-7AC7-46E9-92A2-7E126B687708}"/>
            </a:ext>
          </a:extLst>
        </xdr:cNvPr>
        <xdr:cNvSpPr txBox="1"/>
      </xdr:nvSpPr>
      <xdr:spPr>
        <a:xfrm>
          <a:off x="2200274" y="4484371"/>
          <a:ext cx="1590675" cy="887730"/>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-Non-TSCA NAICS Codes</a:t>
          </a:r>
        </a:p>
        <a:p>
          <a:pPr algn="ctr"/>
          <a:r>
            <a:rPr lang="en-US" sz="1100" b="1">
              <a:solidFill>
                <a:schemeClr val="bg1"/>
              </a:solidFill>
            </a:rPr>
            <a:t>-TRI Crosswalk codes</a:t>
          </a:r>
        </a:p>
        <a:p>
          <a:pPr algn="ctr"/>
          <a:r>
            <a:rPr lang="en-US" sz="1100" b="1">
              <a:solidFill>
                <a:schemeClr val="bg1"/>
              </a:solidFill>
            </a:rPr>
            <a:t>-2017-2022</a:t>
          </a:r>
          <a:r>
            <a:rPr lang="en-US" sz="1100" b="1" baseline="0">
              <a:solidFill>
                <a:schemeClr val="bg1"/>
              </a:solidFill>
            </a:rPr>
            <a:t> NAICS</a:t>
          </a:r>
        </a:p>
        <a:p>
          <a:pPr algn="ctr"/>
          <a:r>
            <a:rPr lang="en-US" sz="1100" b="1" baseline="0">
              <a:solidFill>
                <a:schemeClr val="bg1"/>
              </a:solidFill>
            </a:rPr>
            <a:t>-NAICS OES Crosswalk** </a:t>
          </a:r>
          <a:endParaRPr lang="en-US" sz="1100" b="1">
            <a:solidFill>
              <a:schemeClr val="bg1"/>
            </a:solidFill>
          </a:endParaRPr>
        </a:p>
      </xdr:txBody>
    </xdr:sp>
    <xdr:clientData/>
  </xdr:twoCellAnchor>
  <xdr:twoCellAnchor>
    <xdr:from>
      <xdr:col>6</xdr:col>
      <xdr:colOff>381000</xdr:colOff>
      <xdr:row>27</xdr:row>
      <xdr:rowOff>93345</xdr:rowOff>
    </xdr:from>
    <xdr:to>
      <xdr:col>7</xdr:col>
      <xdr:colOff>434340</xdr:colOff>
      <xdr:row>28</xdr:row>
      <xdr:rowOff>154306</xdr:rowOff>
    </xdr:to>
    <xdr:sp macro="" textlink="">
      <xdr:nvSpPr>
        <xdr:cNvPr id="49" name="TextBox 48">
          <a:extLst>
            <a:ext uri="{FF2B5EF4-FFF2-40B4-BE49-F238E27FC236}">
              <a16:creationId xmlns:a16="http://schemas.microsoft.com/office/drawing/2014/main" id="{1308AE76-AC58-41D6-BC98-6999100DAB18}"/>
            </a:ext>
          </a:extLst>
        </xdr:cNvPr>
        <xdr:cNvSpPr txBox="1"/>
      </xdr:nvSpPr>
      <xdr:spPr>
        <a:xfrm>
          <a:off x="4038600" y="4979670"/>
          <a:ext cx="662940" cy="241936"/>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TRI Use</a:t>
          </a:r>
        </a:p>
      </xdr:txBody>
    </xdr:sp>
    <xdr:clientData/>
  </xdr:twoCellAnchor>
  <xdr:twoCellAnchor>
    <xdr:from>
      <xdr:col>8</xdr:col>
      <xdr:colOff>20956</xdr:colOff>
      <xdr:row>24</xdr:row>
      <xdr:rowOff>68579</xdr:rowOff>
    </xdr:from>
    <xdr:to>
      <xdr:col>10</xdr:col>
      <xdr:colOff>281941</xdr:colOff>
      <xdr:row>32</xdr:row>
      <xdr:rowOff>104775</xdr:rowOff>
    </xdr:to>
    <xdr:sp macro="" textlink="">
      <xdr:nvSpPr>
        <xdr:cNvPr id="50" name="TextBox 49">
          <a:extLst>
            <a:ext uri="{FF2B5EF4-FFF2-40B4-BE49-F238E27FC236}">
              <a16:creationId xmlns:a16="http://schemas.microsoft.com/office/drawing/2014/main" id="{0BD60420-C757-4F8C-9897-AACC6EC1FFE9}"/>
            </a:ext>
          </a:extLst>
        </xdr:cNvPr>
        <xdr:cNvSpPr txBox="1"/>
      </xdr:nvSpPr>
      <xdr:spPr>
        <a:xfrm>
          <a:off x="4897756" y="4411979"/>
          <a:ext cx="1480185" cy="1483996"/>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-CDR Use</a:t>
          </a:r>
        </a:p>
        <a:p>
          <a:pPr algn="ctr"/>
          <a:r>
            <a:rPr lang="en-US" sz="1100" b="1">
              <a:solidFill>
                <a:schemeClr val="dk1"/>
              </a:solidFill>
              <a:effectLst/>
              <a:latin typeface="+mn-lt"/>
              <a:ea typeface="+mn-ea"/>
              <a:cs typeface="+mn-cs"/>
            </a:rPr>
            <a:t>-EPA Mapped OES***</a:t>
          </a:r>
        </a:p>
        <a:p>
          <a:pPr algn="ctr"/>
          <a:r>
            <a:rPr lang="en-US" sz="1100" b="1">
              <a:solidFill>
                <a:schemeClr val="dk1"/>
              </a:solidFill>
              <a:effectLst/>
              <a:latin typeface="+mn-lt"/>
              <a:ea typeface="+mn-ea"/>
              <a:cs typeface="+mn-cs"/>
            </a:rPr>
            <a:t>-Notes</a:t>
          </a:r>
        </a:p>
        <a:p>
          <a:pPr algn="ctr"/>
          <a:r>
            <a:rPr lang="en-US" sz="1100" b="1">
              <a:solidFill>
                <a:schemeClr val="dk1"/>
              </a:solidFill>
              <a:effectLst/>
              <a:latin typeface="+mn-lt"/>
              <a:ea typeface="+mn-ea"/>
              <a:cs typeface="+mn-cs"/>
            </a:rPr>
            <a:t>-Alternative OES 1</a:t>
          </a:r>
        </a:p>
        <a:p>
          <a:pPr algn="ctr"/>
          <a:r>
            <a:rPr lang="en-US" sz="1100" b="1">
              <a:solidFill>
                <a:schemeClr val="dk1"/>
              </a:solidFill>
              <a:effectLst/>
              <a:latin typeface="+mn-lt"/>
              <a:ea typeface="+mn-ea"/>
              <a:cs typeface="+mn-cs"/>
            </a:rPr>
            <a:t>-Alternative OES 2</a:t>
          </a:r>
        </a:p>
        <a:p>
          <a:pPr algn="ctr"/>
          <a:r>
            <a:rPr lang="en-US" sz="1100" b="1">
              <a:solidFill>
                <a:schemeClr val="dk1"/>
              </a:solidFill>
              <a:effectLst/>
              <a:latin typeface="+mn-lt"/>
              <a:ea typeface="+mn-ea"/>
              <a:cs typeface="+mn-cs"/>
            </a:rPr>
            <a:t>-Alternative OES 3</a:t>
          </a:r>
        </a:p>
        <a:p>
          <a:pPr algn="ctr"/>
          <a:endParaRPr lang="en-US" sz="1100" b="1">
            <a:solidFill>
              <a:sysClr val="windowText" lastClr="000000"/>
            </a:solidFill>
          </a:endParaRPr>
        </a:p>
      </xdr:txBody>
    </xdr:sp>
    <xdr:clientData/>
  </xdr:twoCellAnchor>
  <xdr:twoCellAnchor>
    <xdr:from>
      <xdr:col>4</xdr:col>
      <xdr:colOff>558164</xdr:colOff>
      <xdr:row>22</xdr:row>
      <xdr:rowOff>0</xdr:rowOff>
    </xdr:from>
    <xdr:to>
      <xdr:col>6</xdr:col>
      <xdr:colOff>228600</xdr:colOff>
      <xdr:row>24</xdr:row>
      <xdr:rowOff>139066</xdr:rowOff>
    </xdr:to>
    <xdr:cxnSp macro="">
      <xdr:nvCxnSpPr>
        <xdr:cNvPr id="51" name="Straight Arrow Connector 50">
          <a:extLst>
            <a:ext uri="{FF2B5EF4-FFF2-40B4-BE49-F238E27FC236}">
              <a16:creationId xmlns:a16="http://schemas.microsoft.com/office/drawing/2014/main" id="{E4203F7C-0615-4F71-9BCD-4BA71EA615C6}"/>
            </a:ext>
          </a:extLst>
        </xdr:cNvPr>
        <xdr:cNvCxnSpPr>
          <a:endCxn id="47" idx="0"/>
        </xdr:cNvCxnSpPr>
      </xdr:nvCxnSpPr>
      <xdr:spPr>
        <a:xfrm flipH="1">
          <a:off x="2996564" y="3981450"/>
          <a:ext cx="889636" cy="501016"/>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102870</xdr:colOff>
      <xdr:row>21</xdr:row>
      <xdr:rowOff>154305</xdr:rowOff>
    </xdr:from>
    <xdr:to>
      <xdr:col>7</xdr:col>
      <xdr:colOff>104775</xdr:colOff>
      <xdr:row>27</xdr:row>
      <xdr:rowOff>97155</xdr:rowOff>
    </xdr:to>
    <xdr:cxnSp macro="">
      <xdr:nvCxnSpPr>
        <xdr:cNvPr id="54" name="Straight Arrow Connector 53">
          <a:extLst>
            <a:ext uri="{FF2B5EF4-FFF2-40B4-BE49-F238E27FC236}">
              <a16:creationId xmlns:a16="http://schemas.microsoft.com/office/drawing/2014/main" id="{E19D8322-34F4-4C09-A1FD-8D7A399202AD}"/>
            </a:ext>
          </a:extLst>
        </xdr:cNvPr>
        <xdr:cNvCxnSpPr>
          <a:stCxn id="4" idx="2"/>
          <a:endCxn id="49" idx="0"/>
        </xdr:cNvCxnSpPr>
      </xdr:nvCxnSpPr>
      <xdr:spPr>
        <a:xfrm>
          <a:off x="4370070" y="3954780"/>
          <a:ext cx="1905" cy="102870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247650</xdr:colOff>
      <xdr:row>22</xdr:row>
      <xdr:rowOff>9525</xdr:rowOff>
    </xdr:from>
    <xdr:to>
      <xdr:col>9</xdr:col>
      <xdr:colOff>151449</xdr:colOff>
      <xdr:row>24</xdr:row>
      <xdr:rowOff>66674</xdr:rowOff>
    </xdr:to>
    <xdr:cxnSp macro="">
      <xdr:nvCxnSpPr>
        <xdr:cNvPr id="57" name="Straight Arrow Connector 56">
          <a:extLst>
            <a:ext uri="{FF2B5EF4-FFF2-40B4-BE49-F238E27FC236}">
              <a16:creationId xmlns:a16="http://schemas.microsoft.com/office/drawing/2014/main" id="{CF3D1AC3-E47F-4698-BCE2-51A471B6D48F}"/>
            </a:ext>
          </a:extLst>
        </xdr:cNvPr>
        <xdr:cNvCxnSpPr>
          <a:endCxn id="50" idx="0"/>
        </xdr:cNvCxnSpPr>
      </xdr:nvCxnSpPr>
      <xdr:spPr>
        <a:xfrm>
          <a:off x="5124450" y="3990975"/>
          <a:ext cx="513399" cy="419099"/>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26670</xdr:colOff>
      <xdr:row>14</xdr:row>
      <xdr:rowOff>114300</xdr:rowOff>
    </xdr:from>
    <xdr:to>
      <xdr:col>15</xdr:col>
      <xdr:colOff>443865</xdr:colOff>
      <xdr:row>17</xdr:row>
      <xdr:rowOff>20955</xdr:rowOff>
    </xdr:to>
    <xdr:sp macro="" textlink="">
      <xdr:nvSpPr>
        <xdr:cNvPr id="61" name="TextBox 60">
          <a:extLst>
            <a:ext uri="{FF2B5EF4-FFF2-40B4-BE49-F238E27FC236}">
              <a16:creationId xmlns:a16="http://schemas.microsoft.com/office/drawing/2014/main" id="{9C0356A4-9642-450E-98DD-B1660309014B}"/>
            </a:ext>
          </a:extLst>
        </xdr:cNvPr>
        <xdr:cNvSpPr txBox="1"/>
      </xdr:nvSpPr>
      <xdr:spPr>
        <a:xfrm>
          <a:off x="7341870" y="2647950"/>
          <a:ext cx="2245995" cy="449580"/>
        </a:xfrm>
        <a:prstGeom prst="rect">
          <a:avLst/>
        </a:prstGeom>
        <a:solidFill>
          <a:srgbClr val="FFFF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NEI SCC Crosswalk</a:t>
          </a:r>
        </a:p>
      </xdr:txBody>
    </xdr:sp>
    <xdr:clientData/>
  </xdr:twoCellAnchor>
  <xdr:twoCellAnchor>
    <xdr:from>
      <xdr:col>9</xdr:col>
      <xdr:colOff>80009</xdr:colOff>
      <xdr:row>14</xdr:row>
      <xdr:rowOff>5715</xdr:rowOff>
    </xdr:from>
    <xdr:to>
      <xdr:col>12</xdr:col>
      <xdr:colOff>220979</xdr:colOff>
      <xdr:row>17</xdr:row>
      <xdr:rowOff>139065</xdr:rowOff>
    </xdr:to>
    <xdr:grpSp>
      <xdr:nvGrpSpPr>
        <xdr:cNvPr id="62" name="Group 61">
          <a:extLst>
            <a:ext uri="{FF2B5EF4-FFF2-40B4-BE49-F238E27FC236}">
              <a16:creationId xmlns:a16="http://schemas.microsoft.com/office/drawing/2014/main" id="{2E64D881-DDF6-47CC-B9B3-CB3A77502B23}"/>
            </a:ext>
          </a:extLst>
        </xdr:cNvPr>
        <xdr:cNvGrpSpPr/>
      </xdr:nvGrpSpPr>
      <xdr:grpSpPr>
        <a:xfrm>
          <a:off x="5566409" y="2539365"/>
          <a:ext cx="1969770" cy="676275"/>
          <a:chOff x="1682158" y="2012075"/>
          <a:chExt cx="1951087" cy="677228"/>
        </a:xfrm>
      </xdr:grpSpPr>
      <xdr:sp macro="" textlink="">
        <xdr:nvSpPr>
          <xdr:cNvPr id="63" name="Arrow: Right 62">
            <a:extLst>
              <a:ext uri="{FF2B5EF4-FFF2-40B4-BE49-F238E27FC236}">
                <a16:creationId xmlns:a16="http://schemas.microsoft.com/office/drawing/2014/main" id="{D54294DB-E644-4F32-29C1-4FD0191F2649}"/>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64" name="TextBox 63">
            <a:extLst>
              <a:ext uri="{FF2B5EF4-FFF2-40B4-BE49-F238E27FC236}">
                <a16:creationId xmlns:a16="http://schemas.microsoft.com/office/drawing/2014/main" id="{B62A709F-80B9-E828-7DE8-39F302566B97}"/>
              </a:ext>
            </a:extLst>
          </xdr:cNvPr>
          <xdr:cNvSpPr txBox="1"/>
        </xdr:nvSpPr>
        <xdr:spPr>
          <a:xfrm>
            <a:off x="1682158" y="2228270"/>
            <a:ext cx="1951087"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Unique NAICS/SCC</a:t>
            </a:r>
            <a:r>
              <a:rPr lang="en-US" sz="1050" b="1" baseline="0"/>
              <a:t> codes</a:t>
            </a:r>
            <a:endParaRPr lang="en-US" sz="1050" b="1"/>
          </a:p>
        </xdr:txBody>
      </xdr:sp>
    </xdr:grpSp>
    <xdr:clientData/>
  </xdr:twoCellAnchor>
  <xdr:twoCellAnchor>
    <xdr:from>
      <xdr:col>10</xdr:col>
      <xdr:colOff>400050</xdr:colOff>
      <xdr:row>8</xdr:row>
      <xdr:rowOff>163830</xdr:rowOff>
    </xdr:from>
    <xdr:to>
      <xdr:col>13</xdr:col>
      <xdr:colOff>537210</xdr:colOff>
      <xdr:row>14</xdr:row>
      <xdr:rowOff>114300</xdr:rowOff>
    </xdr:to>
    <xdr:cxnSp macro="">
      <xdr:nvCxnSpPr>
        <xdr:cNvPr id="70" name="Straight Arrow Connector 69">
          <a:extLst>
            <a:ext uri="{FF2B5EF4-FFF2-40B4-BE49-F238E27FC236}">
              <a16:creationId xmlns:a16="http://schemas.microsoft.com/office/drawing/2014/main" id="{5F17D1DC-46E6-4B36-83C4-5B880467FAB4}"/>
            </a:ext>
          </a:extLst>
        </xdr:cNvPr>
        <xdr:cNvCxnSpPr>
          <a:stCxn id="61" idx="0"/>
          <a:endCxn id="19" idx="3"/>
        </xdr:cNvCxnSpPr>
      </xdr:nvCxnSpPr>
      <xdr:spPr>
        <a:xfrm flipH="1" flipV="1">
          <a:off x="6496050" y="1611630"/>
          <a:ext cx="1965960" cy="103632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114300</xdr:colOff>
      <xdr:row>3</xdr:row>
      <xdr:rowOff>93345</xdr:rowOff>
    </xdr:from>
    <xdr:to>
      <xdr:col>13</xdr:col>
      <xdr:colOff>476250</xdr:colOff>
      <xdr:row>7</xdr:row>
      <xdr:rowOff>85725</xdr:rowOff>
    </xdr:to>
    <xdr:sp macro="" textlink="">
      <xdr:nvSpPr>
        <xdr:cNvPr id="77" name="TextBox 76">
          <a:extLst>
            <a:ext uri="{FF2B5EF4-FFF2-40B4-BE49-F238E27FC236}">
              <a16:creationId xmlns:a16="http://schemas.microsoft.com/office/drawing/2014/main" id="{5BEA1911-974A-4A58-BF37-58720D175C65}"/>
            </a:ext>
          </a:extLst>
        </xdr:cNvPr>
        <xdr:cNvSpPr txBox="1"/>
      </xdr:nvSpPr>
      <xdr:spPr>
        <a:xfrm>
          <a:off x="6819900" y="636270"/>
          <a:ext cx="1581150" cy="716280"/>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-Non-TSCA NAICS Codes</a:t>
          </a:r>
        </a:p>
        <a:p>
          <a:pPr algn="ctr"/>
          <a:r>
            <a:rPr lang="en-US" sz="1100" b="1">
              <a:solidFill>
                <a:schemeClr val="bg1"/>
              </a:solidFill>
            </a:rPr>
            <a:t>-Industry Sector</a:t>
          </a:r>
          <a:br>
            <a:rPr lang="en-US" sz="1100" b="1">
              <a:solidFill>
                <a:schemeClr val="bg1"/>
              </a:solidFill>
            </a:rPr>
          </a:br>
          <a:r>
            <a:rPr lang="en-US" sz="1100" b="1">
              <a:solidFill>
                <a:schemeClr val="bg1"/>
              </a:solidFill>
            </a:rPr>
            <a:t>-CDR IFC Codes</a:t>
          </a:r>
        </a:p>
      </xdr:txBody>
    </xdr:sp>
    <xdr:clientData/>
  </xdr:twoCellAnchor>
  <xdr:twoCellAnchor>
    <xdr:from>
      <xdr:col>15</xdr:col>
      <xdr:colOff>312419</xdr:colOff>
      <xdr:row>2</xdr:row>
      <xdr:rowOff>43815</xdr:rowOff>
    </xdr:from>
    <xdr:to>
      <xdr:col>18</xdr:col>
      <xdr:colOff>135254</xdr:colOff>
      <xdr:row>9</xdr:row>
      <xdr:rowOff>11431</xdr:rowOff>
    </xdr:to>
    <xdr:sp macro="" textlink="">
      <xdr:nvSpPr>
        <xdr:cNvPr id="80" name="TextBox 79">
          <a:extLst>
            <a:ext uri="{FF2B5EF4-FFF2-40B4-BE49-F238E27FC236}">
              <a16:creationId xmlns:a16="http://schemas.microsoft.com/office/drawing/2014/main" id="{A692346D-B7E3-4402-88D9-19A615248C0B}"/>
            </a:ext>
          </a:extLst>
        </xdr:cNvPr>
        <xdr:cNvSpPr txBox="1"/>
      </xdr:nvSpPr>
      <xdr:spPr>
        <a:xfrm>
          <a:off x="9456419" y="405765"/>
          <a:ext cx="1651635" cy="1234441"/>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-Assigned CDR IFC Code</a:t>
          </a:r>
        </a:p>
        <a:p>
          <a:pPr algn="ctr"/>
          <a:r>
            <a:rPr lang="en-US" sz="1100" b="1">
              <a:solidFill>
                <a:schemeClr val="dk1"/>
              </a:solidFill>
              <a:effectLst/>
              <a:latin typeface="+mn-lt"/>
              <a:ea typeface="+mn-ea"/>
              <a:cs typeface="+mn-cs"/>
            </a:rPr>
            <a:t>-CDR Assignment</a:t>
          </a:r>
          <a:r>
            <a:rPr lang="en-US" sz="1100" b="1" baseline="0">
              <a:solidFill>
                <a:schemeClr val="dk1"/>
              </a:solidFill>
              <a:effectLst/>
              <a:latin typeface="+mn-lt"/>
              <a:ea typeface="+mn-ea"/>
              <a:cs typeface="+mn-cs"/>
            </a:rPr>
            <a:t> Rationale</a:t>
          </a:r>
          <a:endParaRPr lang="en-US" sz="1100" b="1">
            <a:solidFill>
              <a:schemeClr val="dk1"/>
            </a:solidFill>
            <a:effectLst/>
            <a:latin typeface="+mn-lt"/>
            <a:ea typeface="+mn-ea"/>
            <a:cs typeface="+mn-cs"/>
          </a:endParaRPr>
        </a:p>
        <a:p>
          <a:pPr algn="ctr"/>
          <a:r>
            <a:rPr lang="en-US" sz="1100" b="1">
              <a:solidFill>
                <a:schemeClr val="dk1"/>
              </a:solidFill>
              <a:effectLst/>
              <a:latin typeface="+mn-lt"/>
              <a:ea typeface="+mn-ea"/>
              <a:cs typeface="+mn-cs"/>
            </a:rPr>
            <a:t>--Primary OES</a:t>
          </a:r>
        </a:p>
        <a:p>
          <a:pPr algn="ctr"/>
          <a:r>
            <a:rPr lang="en-US" sz="1100" b="1">
              <a:solidFill>
                <a:schemeClr val="dk1"/>
              </a:solidFill>
              <a:effectLst/>
              <a:latin typeface="+mn-lt"/>
              <a:ea typeface="+mn-ea"/>
              <a:cs typeface="+mn-cs"/>
            </a:rPr>
            <a:t>-Secondary OES</a:t>
          </a:r>
        </a:p>
        <a:p>
          <a:pPr algn="ctr"/>
          <a:r>
            <a:rPr lang="en-US" sz="1100" b="1">
              <a:solidFill>
                <a:schemeClr val="dk1"/>
              </a:solidFill>
              <a:effectLst/>
              <a:latin typeface="+mn-lt"/>
              <a:ea typeface="+mn-ea"/>
              <a:cs typeface="+mn-cs"/>
            </a:rPr>
            <a:t>-Tertiary OES</a:t>
          </a:r>
        </a:p>
        <a:p>
          <a:pPr algn="ctr"/>
          <a:endParaRPr lang="en-US" sz="1100" b="1">
            <a:solidFill>
              <a:sysClr val="windowText" lastClr="000000"/>
            </a:solidFill>
          </a:endParaRPr>
        </a:p>
      </xdr:txBody>
    </xdr:sp>
    <xdr:clientData/>
  </xdr:twoCellAnchor>
  <xdr:twoCellAnchor>
    <xdr:from>
      <xdr:col>13</xdr:col>
      <xdr:colOff>586740</xdr:colOff>
      <xdr:row>1</xdr:row>
      <xdr:rowOff>123825</xdr:rowOff>
    </xdr:from>
    <xdr:to>
      <xdr:col>15</xdr:col>
      <xdr:colOff>167640</xdr:colOff>
      <xdr:row>7</xdr:row>
      <xdr:rowOff>112395</xdr:rowOff>
    </xdr:to>
    <xdr:sp macro="" textlink="">
      <xdr:nvSpPr>
        <xdr:cNvPr id="81" name="TextBox 80">
          <a:extLst>
            <a:ext uri="{FF2B5EF4-FFF2-40B4-BE49-F238E27FC236}">
              <a16:creationId xmlns:a16="http://schemas.microsoft.com/office/drawing/2014/main" id="{C7C44F0F-C212-4A1D-8586-570A0C91BDB0}"/>
            </a:ext>
          </a:extLst>
        </xdr:cNvPr>
        <xdr:cNvSpPr txBox="1"/>
      </xdr:nvSpPr>
      <xdr:spPr>
        <a:xfrm>
          <a:off x="8511540" y="304800"/>
          <a:ext cx="800100" cy="1074420"/>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-NAICS digits</a:t>
          </a:r>
        </a:p>
        <a:p>
          <a:pPr algn="ctr"/>
          <a:r>
            <a:rPr lang="en-US" sz="1100" b="1">
              <a:solidFill>
                <a:sysClr val="windowText" lastClr="000000"/>
              </a:solidFill>
            </a:rPr>
            <a:t>-Textjoin</a:t>
          </a:r>
          <a:r>
            <a:rPr lang="en-US" sz="1100" b="1" baseline="0">
              <a:solidFill>
                <a:sysClr val="windowText" lastClr="000000"/>
              </a:solidFill>
            </a:rPr>
            <a:t> NAICS and SCC</a:t>
          </a:r>
          <a:endParaRPr lang="en-US" sz="1100" b="1">
            <a:solidFill>
              <a:sysClr val="windowText" lastClr="000000"/>
            </a:solidFill>
          </a:endParaRPr>
        </a:p>
      </xdr:txBody>
    </xdr:sp>
    <xdr:clientData/>
  </xdr:twoCellAnchor>
  <xdr:twoCellAnchor>
    <xdr:from>
      <xdr:col>12</xdr:col>
      <xdr:colOff>293370</xdr:colOff>
      <xdr:row>7</xdr:row>
      <xdr:rowOff>87630</xdr:rowOff>
    </xdr:from>
    <xdr:to>
      <xdr:col>13</xdr:col>
      <xdr:colOff>537210</xdr:colOff>
      <xdr:row>14</xdr:row>
      <xdr:rowOff>114300</xdr:rowOff>
    </xdr:to>
    <xdr:cxnSp macro="">
      <xdr:nvCxnSpPr>
        <xdr:cNvPr id="82" name="Straight Arrow Connector 81">
          <a:extLst>
            <a:ext uri="{FF2B5EF4-FFF2-40B4-BE49-F238E27FC236}">
              <a16:creationId xmlns:a16="http://schemas.microsoft.com/office/drawing/2014/main" id="{429318BB-167A-4A5E-9B44-E0D114B9F74F}"/>
            </a:ext>
          </a:extLst>
        </xdr:cNvPr>
        <xdr:cNvCxnSpPr>
          <a:stCxn id="77" idx="2"/>
          <a:endCxn id="61" idx="0"/>
        </xdr:cNvCxnSpPr>
      </xdr:nvCxnSpPr>
      <xdr:spPr>
        <a:xfrm>
          <a:off x="7608570" y="1354455"/>
          <a:ext cx="853440" cy="129349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537210</xdr:colOff>
      <xdr:row>9</xdr:row>
      <xdr:rowOff>15241</xdr:rowOff>
    </xdr:from>
    <xdr:to>
      <xdr:col>16</xdr:col>
      <xdr:colOff>527684</xdr:colOff>
      <xdr:row>14</xdr:row>
      <xdr:rowOff>114300</xdr:rowOff>
    </xdr:to>
    <xdr:cxnSp macro="">
      <xdr:nvCxnSpPr>
        <xdr:cNvPr id="85" name="Straight Arrow Connector 84">
          <a:extLst>
            <a:ext uri="{FF2B5EF4-FFF2-40B4-BE49-F238E27FC236}">
              <a16:creationId xmlns:a16="http://schemas.microsoft.com/office/drawing/2014/main" id="{C1E3FF40-6732-432C-9AD4-764DD7ABF98C}"/>
            </a:ext>
          </a:extLst>
        </xdr:cNvPr>
        <xdr:cNvCxnSpPr>
          <a:stCxn id="80" idx="2"/>
          <a:endCxn id="61" idx="0"/>
        </xdr:cNvCxnSpPr>
      </xdr:nvCxnSpPr>
      <xdr:spPr>
        <a:xfrm flipH="1">
          <a:off x="8462010" y="1644016"/>
          <a:ext cx="1819274" cy="1003934"/>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537210</xdr:colOff>
      <xdr:row>7</xdr:row>
      <xdr:rowOff>112395</xdr:rowOff>
    </xdr:from>
    <xdr:to>
      <xdr:col>14</xdr:col>
      <xdr:colOff>377190</xdr:colOff>
      <xdr:row>14</xdr:row>
      <xdr:rowOff>114300</xdr:rowOff>
    </xdr:to>
    <xdr:cxnSp macro="">
      <xdr:nvCxnSpPr>
        <xdr:cNvPr id="86" name="Straight Arrow Connector 85">
          <a:extLst>
            <a:ext uri="{FF2B5EF4-FFF2-40B4-BE49-F238E27FC236}">
              <a16:creationId xmlns:a16="http://schemas.microsoft.com/office/drawing/2014/main" id="{60EFB6DD-A6D8-4CF0-A614-201E61AF6B9B}"/>
            </a:ext>
          </a:extLst>
        </xdr:cNvPr>
        <xdr:cNvCxnSpPr>
          <a:stCxn id="81" idx="2"/>
          <a:endCxn id="61" idx="0"/>
        </xdr:cNvCxnSpPr>
      </xdr:nvCxnSpPr>
      <xdr:spPr>
        <a:xfrm flipH="1">
          <a:off x="8462010" y="1379220"/>
          <a:ext cx="449580" cy="126873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352425</xdr:colOff>
      <xdr:row>36</xdr:row>
      <xdr:rowOff>163830</xdr:rowOff>
    </xdr:from>
    <xdr:to>
      <xdr:col>8</xdr:col>
      <xdr:colOff>390525</xdr:colOff>
      <xdr:row>39</xdr:row>
      <xdr:rowOff>112395</xdr:rowOff>
    </xdr:to>
    <xdr:sp macro="" textlink="">
      <xdr:nvSpPr>
        <xdr:cNvPr id="91" name="TextBox 90">
          <a:extLst>
            <a:ext uri="{FF2B5EF4-FFF2-40B4-BE49-F238E27FC236}">
              <a16:creationId xmlns:a16="http://schemas.microsoft.com/office/drawing/2014/main" id="{01E330FA-5326-4BBC-9937-BA778BCC01D5}"/>
            </a:ext>
          </a:extLst>
        </xdr:cNvPr>
        <xdr:cNvSpPr txBox="1"/>
      </xdr:nvSpPr>
      <xdr:spPr>
        <a:xfrm>
          <a:off x="3400425" y="6678930"/>
          <a:ext cx="1866900" cy="491490"/>
        </a:xfrm>
        <a:prstGeom prst="rect">
          <a:avLst/>
        </a:prstGeom>
        <a:solidFill>
          <a:schemeClr val="accent6"/>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chemeClr val="bg1"/>
              </a:solidFill>
            </a:rPr>
            <a:t>NEI Area Sources</a:t>
          </a:r>
        </a:p>
      </xdr:txBody>
    </xdr:sp>
    <xdr:clientData/>
  </xdr:twoCellAnchor>
  <xdr:twoCellAnchor>
    <xdr:from>
      <xdr:col>5</xdr:col>
      <xdr:colOff>230186</xdr:colOff>
      <xdr:row>42</xdr:row>
      <xdr:rowOff>70644</xdr:rowOff>
    </xdr:from>
    <xdr:to>
      <xdr:col>6</xdr:col>
      <xdr:colOff>459420</xdr:colOff>
      <xdr:row>45</xdr:row>
      <xdr:rowOff>52229</xdr:rowOff>
    </xdr:to>
    <xdr:sp macro="" textlink="">
      <xdr:nvSpPr>
        <xdr:cNvPr id="94" name="TextBox 93">
          <a:extLst>
            <a:ext uri="{FF2B5EF4-FFF2-40B4-BE49-F238E27FC236}">
              <a16:creationId xmlns:a16="http://schemas.microsoft.com/office/drawing/2014/main" id="{BC2BB256-5093-4CB4-AD21-8DDF52B91BB2}"/>
            </a:ext>
          </a:extLst>
        </xdr:cNvPr>
        <xdr:cNvSpPr txBox="1"/>
      </xdr:nvSpPr>
      <xdr:spPr>
        <a:xfrm>
          <a:off x="3266280" y="8071644"/>
          <a:ext cx="836453" cy="553085"/>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Converted Emissions</a:t>
          </a:r>
        </a:p>
      </xdr:txBody>
    </xdr:sp>
    <xdr:clientData/>
  </xdr:twoCellAnchor>
  <xdr:twoCellAnchor>
    <xdr:from>
      <xdr:col>8</xdr:col>
      <xdr:colOff>154305</xdr:colOff>
      <xdr:row>42</xdr:row>
      <xdr:rowOff>45720</xdr:rowOff>
    </xdr:from>
    <xdr:to>
      <xdr:col>10</xdr:col>
      <xdr:colOff>228600</xdr:colOff>
      <xdr:row>45</xdr:row>
      <xdr:rowOff>139065</xdr:rowOff>
    </xdr:to>
    <xdr:sp macro="" textlink="">
      <xdr:nvSpPr>
        <xdr:cNvPr id="95" name="TextBox 94">
          <a:extLst>
            <a:ext uri="{FF2B5EF4-FFF2-40B4-BE49-F238E27FC236}">
              <a16:creationId xmlns:a16="http://schemas.microsoft.com/office/drawing/2014/main" id="{64D22A34-8F9C-48F6-9730-0484626D40A4}"/>
            </a:ext>
          </a:extLst>
        </xdr:cNvPr>
        <xdr:cNvSpPr txBox="1"/>
      </xdr:nvSpPr>
      <xdr:spPr>
        <a:xfrm>
          <a:off x="5031105" y="7646670"/>
          <a:ext cx="1293495" cy="636270"/>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-Primary</a:t>
          </a:r>
          <a:r>
            <a:rPr lang="en-US" sz="1100" b="1" baseline="0">
              <a:solidFill>
                <a:schemeClr val="dk1"/>
              </a:solidFill>
              <a:effectLst/>
              <a:latin typeface="+mn-lt"/>
              <a:ea typeface="+mn-ea"/>
              <a:cs typeface="+mn-cs"/>
            </a:rPr>
            <a:t> OES*</a:t>
          </a:r>
        </a:p>
        <a:p>
          <a:pPr algn="ctr"/>
          <a:r>
            <a:rPr lang="en-US" sz="1100" b="1" baseline="0">
              <a:solidFill>
                <a:schemeClr val="dk1"/>
              </a:solidFill>
              <a:effectLst/>
              <a:latin typeface="+mn-lt"/>
              <a:ea typeface="+mn-ea"/>
              <a:cs typeface="+mn-cs"/>
            </a:rPr>
            <a:t>-Secondary OES*</a:t>
          </a:r>
        </a:p>
        <a:p>
          <a:pPr algn="ctr"/>
          <a:r>
            <a:rPr lang="en-US" sz="1100" b="1" baseline="0">
              <a:solidFill>
                <a:schemeClr val="dk1"/>
              </a:solidFill>
              <a:effectLst/>
              <a:latin typeface="+mn-lt"/>
              <a:ea typeface="+mn-ea"/>
              <a:cs typeface="+mn-cs"/>
            </a:rPr>
            <a:t>-OES Rationale*</a:t>
          </a:r>
          <a:endParaRPr lang="en-US" sz="1100" b="1">
            <a:solidFill>
              <a:schemeClr val="dk1"/>
            </a:solidFill>
            <a:effectLst/>
            <a:latin typeface="+mn-lt"/>
            <a:ea typeface="+mn-ea"/>
            <a:cs typeface="+mn-cs"/>
          </a:endParaRPr>
        </a:p>
        <a:p>
          <a:pPr algn="ctr"/>
          <a:endParaRPr lang="en-US" sz="1100" b="1">
            <a:solidFill>
              <a:sysClr val="windowText" lastClr="000000"/>
            </a:solidFill>
          </a:endParaRPr>
        </a:p>
      </xdr:txBody>
    </xdr:sp>
    <xdr:clientData/>
  </xdr:twoCellAnchor>
  <xdr:twoCellAnchor>
    <xdr:from>
      <xdr:col>7</xdr:col>
      <xdr:colOff>68580</xdr:colOff>
      <xdr:row>39</xdr:row>
      <xdr:rowOff>112395</xdr:rowOff>
    </xdr:from>
    <xdr:to>
      <xdr:col>9</xdr:col>
      <xdr:colOff>191453</xdr:colOff>
      <xdr:row>42</xdr:row>
      <xdr:rowOff>47625</xdr:rowOff>
    </xdr:to>
    <xdr:cxnSp macro="">
      <xdr:nvCxnSpPr>
        <xdr:cNvPr id="96" name="Straight Arrow Connector 95">
          <a:extLst>
            <a:ext uri="{FF2B5EF4-FFF2-40B4-BE49-F238E27FC236}">
              <a16:creationId xmlns:a16="http://schemas.microsoft.com/office/drawing/2014/main" id="{08CB741F-A5DF-4491-8BF1-01F62AC38F79}"/>
            </a:ext>
          </a:extLst>
        </xdr:cNvPr>
        <xdr:cNvCxnSpPr>
          <a:stCxn id="95" idx="0"/>
          <a:endCxn id="91" idx="2"/>
        </xdr:cNvCxnSpPr>
      </xdr:nvCxnSpPr>
      <xdr:spPr>
        <a:xfrm flipH="1" flipV="1">
          <a:off x="4335780" y="7170420"/>
          <a:ext cx="1342073" cy="47815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39606</xdr:colOff>
      <xdr:row>39</xdr:row>
      <xdr:rowOff>115570</xdr:rowOff>
    </xdr:from>
    <xdr:to>
      <xdr:col>7</xdr:col>
      <xdr:colOff>67866</xdr:colOff>
      <xdr:row>42</xdr:row>
      <xdr:rowOff>67469</xdr:rowOff>
    </xdr:to>
    <xdr:cxnSp macro="">
      <xdr:nvCxnSpPr>
        <xdr:cNvPr id="97" name="Straight Arrow Connector 96">
          <a:extLst>
            <a:ext uri="{FF2B5EF4-FFF2-40B4-BE49-F238E27FC236}">
              <a16:creationId xmlns:a16="http://schemas.microsoft.com/office/drawing/2014/main" id="{458BC1E5-5248-4DE2-8FBD-0C54153AB113}"/>
            </a:ext>
          </a:extLst>
        </xdr:cNvPr>
        <xdr:cNvCxnSpPr>
          <a:stCxn id="91" idx="2"/>
          <a:endCxn id="94" idx="0"/>
        </xdr:cNvCxnSpPr>
      </xdr:nvCxnSpPr>
      <xdr:spPr>
        <a:xfrm flipH="1">
          <a:off x="3682919" y="7545070"/>
          <a:ext cx="635478" cy="523399"/>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590550</xdr:colOff>
      <xdr:row>36</xdr:row>
      <xdr:rowOff>85725</xdr:rowOff>
    </xdr:from>
    <xdr:to>
      <xdr:col>11</xdr:col>
      <xdr:colOff>345018</xdr:colOff>
      <xdr:row>40</xdr:row>
      <xdr:rowOff>28575</xdr:rowOff>
    </xdr:to>
    <xdr:sp macro="" textlink="">
      <xdr:nvSpPr>
        <xdr:cNvPr id="104" name="Arrow: Right 103">
          <a:extLst>
            <a:ext uri="{FF2B5EF4-FFF2-40B4-BE49-F238E27FC236}">
              <a16:creationId xmlns:a16="http://schemas.microsoft.com/office/drawing/2014/main" id="{130F88A2-451B-445B-9619-12AF55D1C01B}"/>
            </a:ext>
          </a:extLst>
        </xdr:cNvPr>
        <xdr:cNvSpPr/>
      </xdr:nvSpPr>
      <xdr:spPr>
        <a:xfrm>
          <a:off x="5467350" y="6600825"/>
          <a:ext cx="1583268" cy="666750"/>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219075</xdr:colOff>
      <xdr:row>37</xdr:row>
      <xdr:rowOff>104775</xdr:rowOff>
    </xdr:from>
    <xdr:to>
      <xdr:col>12</xdr:col>
      <xdr:colOff>352425</xdr:colOff>
      <xdr:row>39</xdr:row>
      <xdr:rowOff>76801</xdr:rowOff>
    </xdr:to>
    <xdr:sp macro="" textlink="">
      <xdr:nvSpPr>
        <xdr:cNvPr id="105" name="TextBox 104">
          <a:extLst>
            <a:ext uri="{FF2B5EF4-FFF2-40B4-BE49-F238E27FC236}">
              <a16:creationId xmlns:a16="http://schemas.microsoft.com/office/drawing/2014/main" id="{3029F2D5-124D-491A-996E-0CE2578687A1}"/>
            </a:ext>
          </a:extLst>
        </xdr:cNvPr>
        <xdr:cNvSpPr txBox="1"/>
      </xdr:nvSpPr>
      <xdr:spPr>
        <a:xfrm>
          <a:off x="5705475" y="6800850"/>
          <a:ext cx="1962150" cy="333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Unique Sectors</a:t>
          </a:r>
        </a:p>
      </xdr:txBody>
    </xdr:sp>
    <xdr:clientData/>
  </xdr:twoCellAnchor>
  <xdr:twoCellAnchor>
    <xdr:from>
      <xdr:col>11</xdr:col>
      <xdr:colOff>561975</xdr:colOff>
      <xdr:row>37</xdr:row>
      <xdr:rowOff>38100</xdr:rowOff>
    </xdr:from>
    <xdr:to>
      <xdr:col>15</xdr:col>
      <xdr:colOff>367665</xdr:colOff>
      <xdr:row>39</xdr:row>
      <xdr:rowOff>123825</xdr:rowOff>
    </xdr:to>
    <xdr:sp macro="" textlink="">
      <xdr:nvSpPr>
        <xdr:cNvPr id="106" name="TextBox 105">
          <a:extLst>
            <a:ext uri="{FF2B5EF4-FFF2-40B4-BE49-F238E27FC236}">
              <a16:creationId xmlns:a16="http://schemas.microsoft.com/office/drawing/2014/main" id="{D53C9BCE-5C34-41D7-BCA5-D4087E187389}"/>
            </a:ext>
          </a:extLst>
        </xdr:cNvPr>
        <xdr:cNvSpPr txBox="1"/>
      </xdr:nvSpPr>
      <xdr:spPr>
        <a:xfrm>
          <a:off x="7267575" y="6734175"/>
          <a:ext cx="2244090" cy="447675"/>
        </a:xfrm>
        <a:prstGeom prst="rect">
          <a:avLst/>
        </a:prstGeom>
        <a:solidFill>
          <a:srgbClr val="FFFF00"/>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NEI Area Crosswalk</a:t>
          </a:r>
        </a:p>
      </xdr:txBody>
    </xdr:sp>
    <xdr:clientData/>
  </xdr:twoCellAnchor>
  <xdr:twoCellAnchor>
    <xdr:from>
      <xdr:col>15</xdr:col>
      <xdr:colOff>266700</xdr:colOff>
      <xdr:row>1</xdr:row>
      <xdr:rowOff>161925</xdr:rowOff>
    </xdr:from>
    <xdr:to>
      <xdr:col>18</xdr:col>
      <xdr:colOff>190500</xdr:colOff>
      <xdr:row>9</xdr:row>
      <xdr:rowOff>104775</xdr:rowOff>
    </xdr:to>
    <xdr:sp macro="" textlink="">
      <xdr:nvSpPr>
        <xdr:cNvPr id="107" name="Rectangle 106">
          <a:extLst>
            <a:ext uri="{FF2B5EF4-FFF2-40B4-BE49-F238E27FC236}">
              <a16:creationId xmlns:a16="http://schemas.microsoft.com/office/drawing/2014/main" id="{B9851DEE-3424-85BD-CC78-FF82F2E3DE0F}"/>
            </a:ext>
          </a:extLst>
        </xdr:cNvPr>
        <xdr:cNvSpPr/>
      </xdr:nvSpPr>
      <xdr:spPr>
        <a:xfrm>
          <a:off x="9410700" y="342900"/>
          <a:ext cx="1752600" cy="1390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571501</xdr:colOff>
      <xdr:row>24</xdr:row>
      <xdr:rowOff>0</xdr:rowOff>
    </xdr:from>
    <xdr:to>
      <xdr:col>10</xdr:col>
      <xdr:colOff>342901</xdr:colOff>
      <xdr:row>32</xdr:row>
      <xdr:rowOff>152400</xdr:rowOff>
    </xdr:to>
    <xdr:sp macro="" textlink="">
      <xdr:nvSpPr>
        <xdr:cNvPr id="109" name="Rectangle 108">
          <a:extLst>
            <a:ext uri="{FF2B5EF4-FFF2-40B4-BE49-F238E27FC236}">
              <a16:creationId xmlns:a16="http://schemas.microsoft.com/office/drawing/2014/main" id="{7D172206-6F11-449F-8878-B6ECFB997626}"/>
            </a:ext>
          </a:extLst>
        </xdr:cNvPr>
        <xdr:cNvSpPr/>
      </xdr:nvSpPr>
      <xdr:spPr>
        <a:xfrm>
          <a:off x="4838701" y="4343400"/>
          <a:ext cx="1600200" cy="160020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457199</xdr:colOff>
      <xdr:row>42</xdr:row>
      <xdr:rowOff>93345</xdr:rowOff>
    </xdr:from>
    <xdr:to>
      <xdr:col>14</xdr:col>
      <xdr:colOff>478154</xdr:colOff>
      <xdr:row>46</xdr:row>
      <xdr:rowOff>38100</xdr:rowOff>
    </xdr:to>
    <xdr:sp macro="" textlink="">
      <xdr:nvSpPr>
        <xdr:cNvPr id="110" name="TextBox 109">
          <a:extLst>
            <a:ext uri="{FF2B5EF4-FFF2-40B4-BE49-F238E27FC236}">
              <a16:creationId xmlns:a16="http://schemas.microsoft.com/office/drawing/2014/main" id="{AEDF298D-948F-4D52-8668-FED072DC5FC7}"/>
            </a:ext>
          </a:extLst>
        </xdr:cNvPr>
        <xdr:cNvSpPr txBox="1"/>
      </xdr:nvSpPr>
      <xdr:spPr>
        <a:xfrm>
          <a:off x="7772399" y="7694295"/>
          <a:ext cx="1240155" cy="668655"/>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--Primary OES</a:t>
          </a:r>
        </a:p>
        <a:p>
          <a:pPr algn="ctr"/>
          <a:r>
            <a:rPr lang="en-US" sz="1100" b="1">
              <a:solidFill>
                <a:schemeClr val="dk1"/>
              </a:solidFill>
              <a:effectLst/>
              <a:latin typeface="+mn-lt"/>
              <a:ea typeface="+mn-ea"/>
              <a:cs typeface="+mn-cs"/>
            </a:rPr>
            <a:t>-Secondary OES</a:t>
          </a:r>
        </a:p>
        <a:p>
          <a:pPr algn="ctr"/>
          <a:r>
            <a:rPr lang="en-US" sz="1100" b="1">
              <a:solidFill>
                <a:schemeClr val="dk1"/>
              </a:solidFill>
              <a:effectLst/>
              <a:latin typeface="+mn-lt"/>
              <a:ea typeface="+mn-ea"/>
              <a:cs typeface="+mn-cs"/>
            </a:rPr>
            <a:t>-Tertiary OES</a:t>
          </a:r>
        </a:p>
        <a:p>
          <a:pPr algn="ctr"/>
          <a:endParaRPr lang="en-US" sz="1100" b="1">
            <a:solidFill>
              <a:sysClr val="windowText" lastClr="000000"/>
            </a:solidFill>
          </a:endParaRPr>
        </a:p>
      </xdr:txBody>
    </xdr:sp>
    <xdr:clientData/>
  </xdr:twoCellAnchor>
  <xdr:twoCellAnchor>
    <xdr:from>
      <xdr:col>13</xdr:col>
      <xdr:colOff>461963</xdr:colOff>
      <xdr:row>39</xdr:row>
      <xdr:rowOff>125730</xdr:rowOff>
    </xdr:from>
    <xdr:to>
      <xdr:col>13</xdr:col>
      <xdr:colOff>465772</xdr:colOff>
      <xdr:row>42</xdr:row>
      <xdr:rowOff>97155</xdr:rowOff>
    </xdr:to>
    <xdr:cxnSp macro="">
      <xdr:nvCxnSpPr>
        <xdr:cNvPr id="112" name="Straight Arrow Connector 111">
          <a:extLst>
            <a:ext uri="{FF2B5EF4-FFF2-40B4-BE49-F238E27FC236}">
              <a16:creationId xmlns:a16="http://schemas.microsoft.com/office/drawing/2014/main" id="{3F57D656-887E-44F5-AF18-9FDDD0404032}"/>
            </a:ext>
          </a:extLst>
        </xdr:cNvPr>
        <xdr:cNvCxnSpPr>
          <a:stCxn id="110" idx="0"/>
          <a:endCxn id="106" idx="2"/>
        </xdr:cNvCxnSpPr>
      </xdr:nvCxnSpPr>
      <xdr:spPr>
        <a:xfrm flipH="1" flipV="1">
          <a:off x="8386763" y="7183755"/>
          <a:ext cx="3809" cy="51435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228600</xdr:colOff>
      <xdr:row>39</xdr:row>
      <xdr:rowOff>125730</xdr:rowOff>
    </xdr:from>
    <xdr:to>
      <xdr:col>13</xdr:col>
      <xdr:colOff>461963</xdr:colOff>
      <xdr:row>44</xdr:row>
      <xdr:rowOff>953</xdr:rowOff>
    </xdr:to>
    <xdr:cxnSp macro="">
      <xdr:nvCxnSpPr>
        <xdr:cNvPr id="116" name="Straight Arrow Connector 115">
          <a:extLst>
            <a:ext uri="{FF2B5EF4-FFF2-40B4-BE49-F238E27FC236}">
              <a16:creationId xmlns:a16="http://schemas.microsoft.com/office/drawing/2014/main" id="{BE57A86E-13CB-4F0A-A9D9-6CB38376359F}"/>
            </a:ext>
          </a:extLst>
        </xdr:cNvPr>
        <xdr:cNvCxnSpPr>
          <a:stCxn id="106" idx="2"/>
          <a:endCxn id="95" idx="3"/>
        </xdr:cNvCxnSpPr>
      </xdr:nvCxnSpPr>
      <xdr:spPr>
        <a:xfrm flipH="1">
          <a:off x="6324600" y="7183755"/>
          <a:ext cx="2062163" cy="780098"/>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396240</xdr:colOff>
      <xdr:row>42</xdr:row>
      <xdr:rowOff>19050</xdr:rowOff>
    </xdr:from>
    <xdr:to>
      <xdr:col>14</xdr:col>
      <xdr:colOff>533400</xdr:colOff>
      <xdr:row>46</xdr:row>
      <xdr:rowOff>102870</xdr:rowOff>
    </xdr:to>
    <xdr:sp macro="" textlink="">
      <xdr:nvSpPr>
        <xdr:cNvPr id="121" name="Rectangle 120">
          <a:extLst>
            <a:ext uri="{FF2B5EF4-FFF2-40B4-BE49-F238E27FC236}">
              <a16:creationId xmlns:a16="http://schemas.microsoft.com/office/drawing/2014/main" id="{207FD078-0F4B-479E-BB10-C97B3528505D}"/>
            </a:ext>
          </a:extLst>
        </xdr:cNvPr>
        <xdr:cNvSpPr/>
      </xdr:nvSpPr>
      <xdr:spPr>
        <a:xfrm>
          <a:off x="7711440" y="7620000"/>
          <a:ext cx="1356360" cy="80772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173355</xdr:colOff>
      <xdr:row>14</xdr:row>
      <xdr:rowOff>62865</xdr:rowOff>
    </xdr:from>
    <xdr:to>
      <xdr:col>22</xdr:col>
      <xdr:colOff>249556</xdr:colOff>
      <xdr:row>17</xdr:row>
      <xdr:rowOff>95249</xdr:rowOff>
    </xdr:to>
    <xdr:sp macro="" textlink="">
      <xdr:nvSpPr>
        <xdr:cNvPr id="129" name="TextBox 128">
          <a:extLst>
            <a:ext uri="{FF2B5EF4-FFF2-40B4-BE49-F238E27FC236}">
              <a16:creationId xmlns:a16="http://schemas.microsoft.com/office/drawing/2014/main" id="{C59BCFD8-81EF-4485-A4FA-7AA081DCDA64}"/>
            </a:ext>
          </a:extLst>
        </xdr:cNvPr>
        <xdr:cNvSpPr txBox="1"/>
      </xdr:nvSpPr>
      <xdr:spPr>
        <a:xfrm>
          <a:off x="11755755" y="2596515"/>
          <a:ext cx="1905001" cy="575309"/>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ysClr val="windowText" lastClr="000000"/>
              </a:solidFill>
            </a:rPr>
            <a:t>NEI Point</a:t>
          </a:r>
          <a:r>
            <a:rPr lang="en-US" sz="1400" b="1" baseline="0">
              <a:solidFill>
                <a:sysClr val="windowText" lastClr="000000"/>
              </a:solidFill>
            </a:rPr>
            <a:t> Source Releases 2017/2020</a:t>
          </a:r>
          <a:endParaRPr lang="en-US" sz="1400" b="1">
            <a:solidFill>
              <a:sysClr val="windowText" lastClr="000000"/>
            </a:solidFill>
          </a:endParaRPr>
        </a:p>
      </xdr:txBody>
    </xdr:sp>
    <xdr:clientData/>
  </xdr:twoCellAnchor>
  <xdr:twoCellAnchor>
    <xdr:from>
      <xdr:col>16</xdr:col>
      <xdr:colOff>283845</xdr:colOff>
      <xdr:row>15</xdr:row>
      <xdr:rowOff>11430</xdr:rowOff>
    </xdr:from>
    <xdr:to>
      <xdr:col>19</xdr:col>
      <xdr:colOff>417195</xdr:colOff>
      <xdr:row>16</xdr:row>
      <xdr:rowOff>164431</xdr:rowOff>
    </xdr:to>
    <xdr:sp macro="" textlink="">
      <xdr:nvSpPr>
        <xdr:cNvPr id="131" name="TextBox 130">
          <a:extLst>
            <a:ext uri="{FF2B5EF4-FFF2-40B4-BE49-F238E27FC236}">
              <a16:creationId xmlns:a16="http://schemas.microsoft.com/office/drawing/2014/main" id="{ED234D8D-0D54-4942-96F8-0744E91EDA62}"/>
            </a:ext>
          </a:extLst>
        </xdr:cNvPr>
        <xdr:cNvSpPr txBox="1"/>
      </xdr:nvSpPr>
      <xdr:spPr>
        <a:xfrm>
          <a:off x="10037445" y="2726055"/>
          <a:ext cx="1962150" cy="333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Unique EISDs</a:t>
          </a:r>
        </a:p>
      </xdr:txBody>
    </xdr:sp>
    <xdr:clientData/>
  </xdr:twoCellAnchor>
  <xdr:twoCellAnchor>
    <xdr:from>
      <xdr:col>17</xdr:col>
      <xdr:colOff>304800</xdr:colOff>
      <xdr:row>10</xdr:row>
      <xdr:rowOff>49530</xdr:rowOff>
    </xdr:from>
    <xdr:to>
      <xdr:col>20</xdr:col>
      <xdr:colOff>247650</xdr:colOff>
      <xdr:row>11</xdr:row>
      <xdr:rowOff>135255</xdr:rowOff>
    </xdr:to>
    <xdr:sp macro="" textlink="">
      <xdr:nvSpPr>
        <xdr:cNvPr id="132" name="TextBox 131">
          <a:extLst>
            <a:ext uri="{FF2B5EF4-FFF2-40B4-BE49-F238E27FC236}">
              <a16:creationId xmlns:a16="http://schemas.microsoft.com/office/drawing/2014/main" id="{6D466C1B-8B66-4372-9056-64F7D2B4FE07}"/>
            </a:ext>
          </a:extLst>
        </xdr:cNvPr>
        <xdr:cNvSpPr txBox="1"/>
      </xdr:nvSpPr>
      <xdr:spPr>
        <a:xfrm>
          <a:off x="10668000" y="1859280"/>
          <a:ext cx="1771650" cy="266700"/>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-COU to OES Crosswalk**</a:t>
          </a:r>
        </a:p>
      </xdr:txBody>
    </xdr:sp>
    <xdr:clientData/>
  </xdr:twoCellAnchor>
  <xdr:twoCellAnchor>
    <xdr:from>
      <xdr:col>18</xdr:col>
      <xdr:colOff>579120</xdr:colOff>
      <xdr:row>11</xdr:row>
      <xdr:rowOff>131445</xdr:rowOff>
    </xdr:from>
    <xdr:to>
      <xdr:col>20</xdr:col>
      <xdr:colOff>512446</xdr:colOff>
      <xdr:row>14</xdr:row>
      <xdr:rowOff>59055</xdr:rowOff>
    </xdr:to>
    <xdr:cxnSp macro="">
      <xdr:nvCxnSpPr>
        <xdr:cNvPr id="133" name="Straight Arrow Connector 132">
          <a:extLst>
            <a:ext uri="{FF2B5EF4-FFF2-40B4-BE49-F238E27FC236}">
              <a16:creationId xmlns:a16="http://schemas.microsoft.com/office/drawing/2014/main" id="{EFC50AA6-2F4C-491D-A78F-15F6FDCC7430}"/>
            </a:ext>
          </a:extLst>
        </xdr:cNvPr>
        <xdr:cNvCxnSpPr>
          <a:stCxn id="132" idx="2"/>
          <a:endCxn id="129" idx="0"/>
        </xdr:cNvCxnSpPr>
      </xdr:nvCxnSpPr>
      <xdr:spPr>
        <a:xfrm>
          <a:off x="11551920" y="2122170"/>
          <a:ext cx="1152526" cy="47053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339090</xdr:colOff>
      <xdr:row>4</xdr:row>
      <xdr:rowOff>139065</xdr:rowOff>
    </xdr:from>
    <xdr:to>
      <xdr:col>20</xdr:col>
      <xdr:colOff>447675</xdr:colOff>
      <xdr:row>6</xdr:row>
      <xdr:rowOff>95250</xdr:rowOff>
    </xdr:to>
    <xdr:sp macro="" textlink="">
      <xdr:nvSpPr>
        <xdr:cNvPr id="136" name="TextBox 135">
          <a:extLst>
            <a:ext uri="{FF2B5EF4-FFF2-40B4-BE49-F238E27FC236}">
              <a16:creationId xmlns:a16="http://schemas.microsoft.com/office/drawing/2014/main" id="{7360EE7C-9C8C-4BAC-811F-017E9C75F8DA}"/>
            </a:ext>
          </a:extLst>
        </xdr:cNvPr>
        <xdr:cNvSpPr txBox="1"/>
      </xdr:nvSpPr>
      <xdr:spPr>
        <a:xfrm>
          <a:off x="11921490" y="862965"/>
          <a:ext cx="718185" cy="318135"/>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-OES*</a:t>
          </a:r>
        </a:p>
        <a:p>
          <a:pPr algn="ctr"/>
          <a:endParaRPr lang="en-US" sz="1100" b="1">
            <a:solidFill>
              <a:sysClr val="windowText" lastClr="000000"/>
            </a:solidFill>
          </a:endParaRPr>
        </a:p>
      </xdr:txBody>
    </xdr:sp>
    <xdr:clientData/>
  </xdr:twoCellAnchor>
  <xdr:twoCellAnchor>
    <xdr:from>
      <xdr:col>0</xdr:col>
      <xdr:colOff>9525</xdr:colOff>
      <xdr:row>9</xdr:row>
      <xdr:rowOff>179070</xdr:rowOff>
    </xdr:from>
    <xdr:to>
      <xdr:col>1</xdr:col>
      <xdr:colOff>596265</xdr:colOff>
      <xdr:row>12</xdr:row>
      <xdr:rowOff>11430</xdr:rowOff>
    </xdr:to>
    <xdr:sp macro="" textlink="">
      <xdr:nvSpPr>
        <xdr:cNvPr id="145" name="Rectangle 144">
          <a:extLst>
            <a:ext uri="{FF2B5EF4-FFF2-40B4-BE49-F238E27FC236}">
              <a16:creationId xmlns:a16="http://schemas.microsoft.com/office/drawing/2014/main" id="{5395379A-3DC8-4469-A802-C2D07E984B13}"/>
            </a:ext>
          </a:extLst>
        </xdr:cNvPr>
        <xdr:cNvSpPr/>
      </xdr:nvSpPr>
      <xdr:spPr>
        <a:xfrm>
          <a:off x="9525" y="1807845"/>
          <a:ext cx="1196340" cy="37528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87630</xdr:colOff>
      <xdr:row>6</xdr:row>
      <xdr:rowOff>91440</xdr:rowOff>
    </xdr:from>
    <xdr:to>
      <xdr:col>20</xdr:col>
      <xdr:colOff>512446</xdr:colOff>
      <xdr:row>14</xdr:row>
      <xdr:rowOff>59055</xdr:rowOff>
    </xdr:to>
    <xdr:cxnSp macro="">
      <xdr:nvCxnSpPr>
        <xdr:cNvPr id="146" name="Straight Arrow Connector 145">
          <a:extLst>
            <a:ext uri="{FF2B5EF4-FFF2-40B4-BE49-F238E27FC236}">
              <a16:creationId xmlns:a16="http://schemas.microsoft.com/office/drawing/2014/main" id="{9ADE1C3C-4658-479F-8ECD-91587D536144}"/>
            </a:ext>
          </a:extLst>
        </xdr:cNvPr>
        <xdr:cNvCxnSpPr>
          <a:stCxn id="136" idx="2"/>
          <a:endCxn id="129" idx="0"/>
        </xdr:cNvCxnSpPr>
      </xdr:nvCxnSpPr>
      <xdr:spPr>
        <a:xfrm>
          <a:off x="12279630" y="1177290"/>
          <a:ext cx="424816" cy="141541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129540</xdr:colOff>
      <xdr:row>0</xdr:row>
      <xdr:rowOff>142875</xdr:rowOff>
    </xdr:from>
    <xdr:to>
      <xdr:col>21</xdr:col>
      <xdr:colOff>320040</xdr:colOff>
      <xdr:row>4</xdr:row>
      <xdr:rowOff>24765</xdr:rowOff>
    </xdr:to>
    <xdr:sp macro="" textlink="">
      <xdr:nvSpPr>
        <xdr:cNvPr id="152" name="TextBox 151">
          <a:extLst>
            <a:ext uri="{FF2B5EF4-FFF2-40B4-BE49-F238E27FC236}">
              <a16:creationId xmlns:a16="http://schemas.microsoft.com/office/drawing/2014/main" id="{6032B213-3224-4078-983E-2B2981D77396}"/>
            </a:ext>
          </a:extLst>
        </xdr:cNvPr>
        <xdr:cNvSpPr txBox="1"/>
      </xdr:nvSpPr>
      <xdr:spPr>
        <a:xfrm>
          <a:off x="12321540" y="142875"/>
          <a:ext cx="800100" cy="605790"/>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-Facility</a:t>
          </a:r>
        </a:p>
        <a:p>
          <a:pPr algn="ctr"/>
          <a:r>
            <a:rPr lang="en-US" sz="1100" b="1">
              <a:solidFill>
                <a:sysClr val="windowText" lastClr="000000"/>
              </a:solidFill>
            </a:rPr>
            <a:t>-NAICS</a:t>
          </a:r>
        </a:p>
        <a:p>
          <a:pPr algn="ctr"/>
          <a:r>
            <a:rPr lang="en-US" sz="1100" b="1">
              <a:solidFill>
                <a:sysClr val="windowText" lastClr="000000"/>
              </a:solidFill>
            </a:rPr>
            <a:t>-Sector</a:t>
          </a:r>
        </a:p>
      </xdr:txBody>
    </xdr:sp>
    <xdr:clientData/>
  </xdr:twoCellAnchor>
  <xdr:twoCellAnchor>
    <xdr:from>
      <xdr:col>20</xdr:col>
      <xdr:colOff>512446</xdr:colOff>
      <xdr:row>4</xdr:row>
      <xdr:rowOff>20955</xdr:rowOff>
    </xdr:from>
    <xdr:to>
      <xdr:col>20</xdr:col>
      <xdr:colOff>533400</xdr:colOff>
      <xdr:row>14</xdr:row>
      <xdr:rowOff>59055</xdr:rowOff>
    </xdr:to>
    <xdr:cxnSp macro="">
      <xdr:nvCxnSpPr>
        <xdr:cNvPr id="156" name="Straight Arrow Connector 155">
          <a:extLst>
            <a:ext uri="{FF2B5EF4-FFF2-40B4-BE49-F238E27FC236}">
              <a16:creationId xmlns:a16="http://schemas.microsoft.com/office/drawing/2014/main" id="{0F4C06DC-8121-4B28-9D6B-E0E6823043D8}"/>
            </a:ext>
          </a:extLst>
        </xdr:cNvPr>
        <xdr:cNvCxnSpPr>
          <a:stCxn id="152" idx="2"/>
          <a:endCxn id="129" idx="0"/>
        </xdr:cNvCxnSpPr>
      </xdr:nvCxnSpPr>
      <xdr:spPr>
        <a:xfrm flipH="1">
          <a:off x="12704446" y="744855"/>
          <a:ext cx="20954" cy="184785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428625</xdr:colOff>
      <xdr:row>1</xdr:row>
      <xdr:rowOff>114300</xdr:rowOff>
    </xdr:from>
    <xdr:to>
      <xdr:col>24</xdr:col>
      <xdr:colOff>36195</xdr:colOff>
      <xdr:row>11</xdr:row>
      <xdr:rowOff>129540</xdr:rowOff>
    </xdr:to>
    <xdr:sp macro="" textlink="">
      <xdr:nvSpPr>
        <xdr:cNvPr id="159" name="TextBox 158">
          <a:extLst>
            <a:ext uri="{FF2B5EF4-FFF2-40B4-BE49-F238E27FC236}">
              <a16:creationId xmlns:a16="http://schemas.microsoft.com/office/drawing/2014/main" id="{771672E5-3573-4153-8134-22D0B60318B1}"/>
            </a:ext>
          </a:extLst>
        </xdr:cNvPr>
        <xdr:cNvSpPr txBox="1"/>
      </xdr:nvSpPr>
      <xdr:spPr>
        <a:xfrm>
          <a:off x="13230225" y="295275"/>
          <a:ext cx="1436370" cy="1824990"/>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-NEI</a:t>
          </a:r>
          <a:r>
            <a:rPr lang="en-US" sz="1100" b="1" baseline="0">
              <a:solidFill>
                <a:sysClr val="windowText" lastClr="000000"/>
              </a:solidFill>
            </a:rPr>
            <a:t> total/daily stack&amp;fugitive emissions</a:t>
          </a:r>
        </a:p>
        <a:p>
          <a:pPr algn="ctr"/>
          <a:r>
            <a:rPr lang="en-US" sz="1100" b="1" baseline="0">
              <a:solidFill>
                <a:sysClr val="windowText" lastClr="000000"/>
              </a:solidFill>
            </a:rPr>
            <a:t>-NEI operating hrs/days/weeks</a:t>
          </a:r>
        </a:p>
        <a:p>
          <a:pPr algn="ctr"/>
          <a:r>
            <a:rPr lang="en-US" sz="1100" b="1" baseline="0">
              <a:solidFill>
                <a:sysClr val="windowText" lastClr="000000"/>
              </a:solidFill>
            </a:rPr>
            <a:t>-NEI count of entries</a:t>
          </a:r>
        </a:p>
        <a:p>
          <a:pPr algn="ctr"/>
          <a:r>
            <a:rPr lang="en-US" sz="1100" b="1" baseline="0">
              <a:solidFill>
                <a:sysClr val="windowText" lastClr="000000"/>
              </a:solidFill>
            </a:rPr>
            <a:t>-TRI median/max anuual&amp;daily stack/fugitive emissions</a:t>
          </a:r>
          <a:endParaRPr lang="en-US" sz="1100" b="1">
            <a:solidFill>
              <a:sysClr val="windowText" lastClr="000000"/>
            </a:solidFill>
          </a:endParaRPr>
        </a:p>
      </xdr:txBody>
    </xdr:sp>
    <xdr:clientData/>
  </xdr:twoCellAnchor>
  <xdr:twoCellAnchor>
    <xdr:from>
      <xdr:col>20</xdr:col>
      <xdr:colOff>512446</xdr:colOff>
      <xdr:row>11</xdr:row>
      <xdr:rowOff>133350</xdr:rowOff>
    </xdr:from>
    <xdr:to>
      <xdr:col>22</xdr:col>
      <xdr:colOff>538163</xdr:colOff>
      <xdr:row>14</xdr:row>
      <xdr:rowOff>59055</xdr:rowOff>
    </xdr:to>
    <xdr:cxnSp macro="">
      <xdr:nvCxnSpPr>
        <xdr:cNvPr id="160" name="Straight Arrow Connector 159">
          <a:extLst>
            <a:ext uri="{FF2B5EF4-FFF2-40B4-BE49-F238E27FC236}">
              <a16:creationId xmlns:a16="http://schemas.microsoft.com/office/drawing/2014/main" id="{D0343A68-FB17-4AE9-A106-F6C1289CAF84}"/>
            </a:ext>
          </a:extLst>
        </xdr:cNvPr>
        <xdr:cNvCxnSpPr>
          <a:stCxn id="159" idx="2"/>
          <a:endCxn id="129" idx="0"/>
        </xdr:cNvCxnSpPr>
      </xdr:nvCxnSpPr>
      <xdr:spPr>
        <a:xfrm flipH="1">
          <a:off x="12704446" y="2124075"/>
          <a:ext cx="1244917" cy="46863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91440</xdr:colOff>
      <xdr:row>6</xdr:row>
      <xdr:rowOff>125730</xdr:rowOff>
    </xdr:from>
    <xdr:to>
      <xdr:col>21</xdr:col>
      <xdr:colOff>434340</xdr:colOff>
      <xdr:row>14</xdr:row>
      <xdr:rowOff>112395</xdr:rowOff>
    </xdr:to>
    <xdr:cxnSp macro="">
      <xdr:nvCxnSpPr>
        <xdr:cNvPr id="163" name="Straight Arrow Connector 162">
          <a:extLst>
            <a:ext uri="{FF2B5EF4-FFF2-40B4-BE49-F238E27FC236}">
              <a16:creationId xmlns:a16="http://schemas.microsoft.com/office/drawing/2014/main" id="{E476BC69-E013-4D40-8918-5451F11D0B18}"/>
            </a:ext>
          </a:extLst>
        </xdr:cNvPr>
        <xdr:cNvCxnSpPr>
          <a:stCxn id="159" idx="1"/>
          <a:endCxn id="3" idx="0"/>
        </xdr:cNvCxnSpPr>
      </xdr:nvCxnSpPr>
      <xdr:spPr>
        <a:xfrm flipH="1">
          <a:off x="4362450" y="1209675"/>
          <a:ext cx="8869680" cy="143637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177165</xdr:colOff>
      <xdr:row>19</xdr:row>
      <xdr:rowOff>38100</xdr:rowOff>
    </xdr:from>
    <xdr:to>
      <xdr:col>22</xdr:col>
      <xdr:colOff>215265</xdr:colOff>
      <xdr:row>21</xdr:row>
      <xdr:rowOff>167640</xdr:rowOff>
    </xdr:to>
    <xdr:sp macro="" textlink="">
      <xdr:nvSpPr>
        <xdr:cNvPr id="185" name="TextBox 184">
          <a:extLst>
            <a:ext uri="{FF2B5EF4-FFF2-40B4-BE49-F238E27FC236}">
              <a16:creationId xmlns:a16="http://schemas.microsoft.com/office/drawing/2014/main" id="{50486E8B-71EE-4FA0-A3BC-46A636AD6FAA}"/>
            </a:ext>
          </a:extLst>
        </xdr:cNvPr>
        <xdr:cNvSpPr txBox="1"/>
      </xdr:nvSpPr>
      <xdr:spPr>
        <a:xfrm>
          <a:off x="11759565" y="3476625"/>
          <a:ext cx="1866900" cy="491490"/>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TRI Form R</a:t>
          </a:r>
          <a:r>
            <a:rPr lang="en-US" sz="1800" b="1" baseline="0">
              <a:solidFill>
                <a:sysClr val="windowText" lastClr="000000"/>
              </a:solidFill>
            </a:rPr>
            <a:t> or A</a:t>
          </a:r>
          <a:endParaRPr lang="en-US" sz="1800" b="1">
            <a:solidFill>
              <a:sysClr val="windowText" lastClr="000000"/>
            </a:solidFill>
          </a:endParaRPr>
        </a:p>
      </xdr:txBody>
    </xdr:sp>
    <xdr:clientData/>
  </xdr:twoCellAnchor>
  <xdr:twoCellAnchor>
    <xdr:from>
      <xdr:col>18</xdr:col>
      <xdr:colOff>350520</xdr:colOff>
      <xdr:row>23</xdr:row>
      <xdr:rowOff>167641</xdr:rowOff>
    </xdr:from>
    <xdr:to>
      <xdr:col>20</xdr:col>
      <xdr:colOff>312420</xdr:colOff>
      <xdr:row>26</xdr:row>
      <xdr:rowOff>131445</xdr:rowOff>
    </xdr:to>
    <xdr:sp macro="" textlink="">
      <xdr:nvSpPr>
        <xdr:cNvPr id="189" name="TextBox 188">
          <a:extLst>
            <a:ext uri="{FF2B5EF4-FFF2-40B4-BE49-F238E27FC236}">
              <a16:creationId xmlns:a16="http://schemas.microsoft.com/office/drawing/2014/main" id="{4C08922A-A297-4D13-BEC1-BA656299F458}"/>
            </a:ext>
          </a:extLst>
        </xdr:cNvPr>
        <xdr:cNvSpPr txBox="1"/>
      </xdr:nvSpPr>
      <xdr:spPr>
        <a:xfrm>
          <a:off x="11323320" y="4330066"/>
          <a:ext cx="1181100" cy="506729"/>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-Form R/A reporting totals</a:t>
          </a:r>
        </a:p>
        <a:p>
          <a:pPr algn="ctr"/>
          <a:endParaRPr lang="en-US" sz="1100" b="1">
            <a:solidFill>
              <a:sysClr val="windowText" lastClr="000000"/>
            </a:solidFill>
          </a:endParaRPr>
        </a:p>
      </xdr:txBody>
    </xdr:sp>
    <xdr:clientData/>
  </xdr:twoCellAnchor>
  <xdr:twoCellAnchor>
    <xdr:from>
      <xdr:col>20</xdr:col>
      <xdr:colOff>541021</xdr:colOff>
      <xdr:row>27</xdr:row>
      <xdr:rowOff>120016</xdr:rowOff>
    </xdr:from>
    <xdr:to>
      <xdr:col>22</xdr:col>
      <xdr:colOff>160020</xdr:colOff>
      <xdr:row>30</xdr:row>
      <xdr:rowOff>28575</xdr:rowOff>
    </xdr:to>
    <xdr:sp macro="" textlink="">
      <xdr:nvSpPr>
        <xdr:cNvPr id="191" name="TextBox 190">
          <a:extLst>
            <a:ext uri="{FF2B5EF4-FFF2-40B4-BE49-F238E27FC236}">
              <a16:creationId xmlns:a16="http://schemas.microsoft.com/office/drawing/2014/main" id="{2D122B7C-C374-4551-870E-6265CEC91203}"/>
            </a:ext>
          </a:extLst>
        </xdr:cNvPr>
        <xdr:cNvSpPr txBox="1"/>
      </xdr:nvSpPr>
      <xdr:spPr>
        <a:xfrm>
          <a:off x="12733021" y="5006341"/>
          <a:ext cx="838199" cy="451484"/>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-Form</a:t>
          </a:r>
          <a:r>
            <a:rPr lang="en-US" sz="1100" b="1" baseline="0">
              <a:solidFill>
                <a:sysClr val="windowText" lastClr="000000"/>
              </a:solidFill>
            </a:rPr>
            <a:t> type by year</a:t>
          </a:r>
          <a:endParaRPr lang="en-US" sz="1100" b="1">
            <a:solidFill>
              <a:sysClr val="windowText" lastClr="000000"/>
            </a:solidFill>
          </a:endParaRPr>
        </a:p>
      </xdr:txBody>
    </xdr:sp>
    <xdr:clientData/>
  </xdr:twoCellAnchor>
  <xdr:twoCellAnchor>
    <xdr:from>
      <xdr:col>19</xdr:col>
      <xdr:colOff>333375</xdr:colOff>
      <xdr:row>21</xdr:row>
      <xdr:rowOff>171450</xdr:rowOff>
    </xdr:from>
    <xdr:to>
      <xdr:col>20</xdr:col>
      <xdr:colOff>497205</xdr:colOff>
      <xdr:row>23</xdr:row>
      <xdr:rowOff>171451</xdr:rowOff>
    </xdr:to>
    <xdr:cxnSp macro="">
      <xdr:nvCxnSpPr>
        <xdr:cNvPr id="192" name="Straight Arrow Connector 191">
          <a:extLst>
            <a:ext uri="{FF2B5EF4-FFF2-40B4-BE49-F238E27FC236}">
              <a16:creationId xmlns:a16="http://schemas.microsoft.com/office/drawing/2014/main" id="{CC8CDFD6-59D1-441D-99FC-6F12B4EA7794}"/>
            </a:ext>
          </a:extLst>
        </xdr:cNvPr>
        <xdr:cNvCxnSpPr>
          <a:stCxn id="185" idx="2"/>
          <a:endCxn id="189" idx="0"/>
        </xdr:cNvCxnSpPr>
      </xdr:nvCxnSpPr>
      <xdr:spPr>
        <a:xfrm flipH="1">
          <a:off x="11915775" y="3971925"/>
          <a:ext cx="773430" cy="361951"/>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497205</xdr:colOff>
      <xdr:row>21</xdr:row>
      <xdr:rowOff>171450</xdr:rowOff>
    </xdr:from>
    <xdr:to>
      <xdr:col>21</xdr:col>
      <xdr:colOff>352426</xdr:colOff>
      <xdr:row>27</xdr:row>
      <xdr:rowOff>121921</xdr:rowOff>
    </xdr:to>
    <xdr:cxnSp macro="">
      <xdr:nvCxnSpPr>
        <xdr:cNvPr id="195" name="Straight Arrow Connector 194">
          <a:extLst>
            <a:ext uri="{FF2B5EF4-FFF2-40B4-BE49-F238E27FC236}">
              <a16:creationId xmlns:a16="http://schemas.microsoft.com/office/drawing/2014/main" id="{D82E4000-BD1B-483C-80D2-D383F763DDB9}"/>
            </a:ext>
          </a:extLst>
        </xdr:cNvPr>
        <xdr:cNvCxnSpPr>
          <a:stCxn id="191" idx="0"/>
          <a:endCxn id="185" idx="2"/>
        </xdr:cNvCxnSpPr>
      </xdr:nvCxnSpPr>
      <xdr:spPr>
        <a:xfrm flipH="1" flipV="1">
          <a:off x="12689205" y="3971925"/>
          <a:ext cx="464821" cy="1036321"/>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238125</xdr:colOff>
      <xdr:row>18</xdr:row>
      <xdr:rowOff>154305</xdr:rowOff>
    </xdr:from>
    <xdr:to>
      <xdr:col>15</xdr:col>
      <xdr:colOff>276225</xdr:colOff>
      <xdr:row>22</xdr:row>
      <xdr:rowOff>7620</xdr:rowOff>
    </xdr:to>
    <xdr:sp macro="" textlink="">
      <xdr:nvSpPr>
        <xdr:cNvPr id="209" name="TextBox 208">
          <a:extLst>
            <a:ext uri="{FF2B5EF4-FFF2-40B4-BE49-F238E27FC236}">
              <a16:creationId xmlns:a16="http://schemas.microsoft.com/office/drawing/2014/main" id="{54982132-5FB7-4A34-9C94-AEF4234B871E}"/>
            </a:ext>
          </a:extLst>
        </xdr:cNvPr>
        <xdr:cNvSpPr txBox="1"/>
      </xdr:nvSpPr>
      <xdr:spPr>
        <a:xfrm>
          <a:off x="7553325" y="3411855"/>
          <a:ext cx="1866900" cy="577215"/>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ysClr val="windowText" lastClr="000000"/>
              </a:solidFill>
            </a:rPr>
            <a:t>TRI Data in Utility Worksheet</a:t>
          </a:r>
        </a:p>
      </xdr:txBody>
    </xdr:sp>
    <xdr:clientData/>
  </xdr:twoCellAnchor>
  <xdr:twoCellAnchor>
    <xdr:from>
      <xdr:col>9</xdr:col>
      <xdr:colOff>95250</xdr:colOff>
      <xdr:row>18</xdr:row>
      <xdr:rowOff>116207</xdr:rowOff>
    </xdr:from>
    <xdr:to>
      <xdr:col>11</xdr:col>
      <xdr:colOff>476009</xdr:colOff>
      <xdr:row>23</xdr:row>
      <xdr:rowOff>152403</xdr:rowOff>
    </xdr:to>
    <xdr:grpSp>
      <xdr:nvGrpSpPr>
        <xdr:cNvPr id="219" name="Group 218">
          <a:extLst>
            <a:ext uri="{FF2B5EF4-FFF2-40B4-BE49-F238E27FC236}">
              <a16:creationId xmlns:a16="http://schemas.microsoft.com/office/drawing/2014/main" id="{11997AC7-BDF2-46AA-B51B-5A850213DD6F}"/>
            </a:ext>
          </a:extLst>
        </xdr:cNvPr>
        <xdr:cNvGrpSpPr/>
      </xdr:nvGrpSpPr>
      <xdr:grpSpPr>
        <a:xfrm>
          <a:off x="5581650" y="3373757"/>
          <a:ext cx="1599959" cy="941071"/>
          <a:chOff x="1682158" y="2012075"/>
          <a:chExt cx="1601824" cy="917397"/>
        </a:xfrm>
      </xdr:grpSpPr>
      <xdr:sp macro="" textlink="">
        <xdr:nvSpPr>
          <xdr:cNvPr id="220" name="Arrow: Right 219">
            <a:extLst>
              <a:ext uri="{FF2B5EF4-FFF2-40B4-BE49-F238E27FC236}">
                <a16:creationId xmlns:a16="http://schemas.microsoft.com/office/drawing/2014/main" id="{8E1A03A3-4B9A-6E84-C3A1-8270E1A1EBAE}"/>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21" name="TextBox 220">
            <a:extLst>
              <a:ext uri="{FF2B5EF4-FFF2-40B4-BE49-F238E27FC236}">
                <a16:creationId xmlns:a16="http://schemas.microsoft.com/office/drawing/2014/main" id="{B1D4BF0D-DC63-76B8-50D8-B53AB2AB6540}"/>
              </a:ext>
            </a:extLst>
          </xdr:cNvPr>
          <xdr:cNvSpPr txBox="1"/>
        </xdr:nvSpPr>
        <xdr:spPr>
          <a:xfrm>
            <a:off x="1682158" y="2163271"/>
            <a:ext cx="1516241" cy="766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TRI</a:t>
            </a:r>
            <a:r>
              <a:rPr lang="en-US" sz="1050" b="1" baseline="0"/>
              <a:t> year, TRIFID, Name, Form</a:t>
            </a:r>
            <a:endParaRPr lang="en-US" sz="1050" b="1"/>
          </a:p>
        </xdr:txBody>
      </xdr:sp>
    </xdr:grpSp>
    <xdr:clientData/>
  </xdr:twoCellAnchor>
  <xdr:twoCellAnchor>
    <xdr:from>
      <xdr:col>0</xdr:col>
      <xdr:colOff>19005</xdr:colOff>
      <xdr:row>12</xdr:row>
      <xdr:rowOff>53344</xdr:rowOff>
    </xdr:from>
    <xdr:to>
      <xdr:col>2</xdr:col>
      <xdr:colOff>11430</xdr:colOff>
      <xdr:row>17</xdr:row>
      <xdr:rowOff>140971</xdr:rowOff>
    </xdr:to>
    <xdr:grpSp>
      <xdr:nvGrpSpPr>
        <xdr:cNvPr id="222" name="Group 221">
          <a:extLst>
            <a:ext uri="{FF2B5EF4-FFF2-40B4-BE49-F238E27FC236}">
              <a16:creationId xmlns:a16="http://schemas.microsoft.com/office/drawing/2014/main" id="{3F143BD6-D781-4B5E-9474-9EB7C1968366}"/>
            </a:ext>
          </a:extLst>
        </xdr:cNvPr>
        <xdr:cNvGrpSpPr/>
      </xdr:nvGrpSpPr>
      <xdr:grpSpPr>
        <a:xfrm>
          <a:off x="19005" y="2225044"/>
          <a:ext cx="1211625" cy="992502"/>
          <a:chOff x="1708547" y="2012075"/>
          <a:chExt cx="1638876" cy="1038020"/>
        </a:xfrm>
      </xdr:grpSpPr>
      <xdr:sp macro="" textlink="">
        <xdr:nvSpPr>
          <xdr:cNvPr id="223" name="Arrow: Right 222">
            <a:extLst>
              <a:ext uri="{FF2B5EF4-FFF2-40B4-BE49-F238E27FC236}">
                <a16:creationId xmlns:a16="http://schemas.microsoft.com/office/drawing/2014/main" id="{E6BA9FE3-7EAA-1D80-1CFE-ADE0924D09CA}"/>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24" name="TextBox 223">
            <a:extLst>
              <a:ext uri="{FF2B5EF4-FFF2-40B4-BE49-F238E27FC236}">
                <a16:creationId xmlns:a16="http://schemas.microsoft.com/office/drawing/2014/main" id="{E8A66907-BE7A-0BF9-5CB4-ABA20C87778F}"/>
              </a:ext>
            </a:extLst>
          </xdr:cNvPr>
          <xdr:cNvSpPr txBox="1"/>
        </xdr:nvSpPr>
        <xdr:spPr>
          <a:xfrm>
            <a:off x="1718931" y="2110021"/>
            <a:ext cx="1628492" cy="940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a:t>Manual</a:t>
            </a:r>
            <a:r>
              <a:rPr lang="en-US" sz="1100" b="0" baseline="0"/>
              <a:t> load (Amanda)</a:t>
            </a:r>
            <a:endParaRPr lang="en-US" sz="1100" b="0"/>
          </a:p>
        </xdr:txBody>
      </xdr:sp>
    </xdr:grpSp>
    <xdr:clientData/>
  </xdr:twoCellAnchor>
  <xdr:twoCellAnchor>
    <xdr:from>
      <xdr:col>0</xdr:col>
      <xdr:colOff>0</xdr:colOff>
      <xdr:row>15</xdr:row>
      <xdr:rowOff>158116</xdr:rowOff>
    </xdr:from>
    <xdr:to>
      <xdr:col>1</xdr:col>
      <xdr:colOff>594360</xdr:colOff>
      <xdr:row>19</xdr:row>
      <xdr:rowOff>152400</xdr:rowOff>
    </xdr:to>
    <xdr:sp macro="" textlink="">
      <xdr:nvSpPr>
        <xdr:cNvPr id="226" name="TextBox 225">
          <a:extLst>
            <a:ext uri="{FF2B5EF4-FFF2-40B4-BE49-F238E27FC236}">
              <a16:creationId xmlns:a16="http://schemas.microsoft.com/office/drawing/2014/main" id="{969D2C67-D403-6803-AC0A-35FE5ACCFE0F}"/>
            </a:ext>
          </a:extLst>
        </xdr:cNvPr>
        <xdr:cNvSpPr txBox="1"/>
      </xdr:nvSpPr>
      <xdr:spPr>
        <a:xfrm>
          <a:off x="0" y="2872741"/>
          <a:ext cx="1203960" cy="7181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*Field automatically populated</a:t>
          </a:r>
        </a:p>
      </xdr:txBody>
    </xdr:sp>
    <xdr:clientData/>
  </xdr:twoCellAnchor>
  <xdr:twoCellAnchor>
    <xdr:from>
      <xdr:col>0</xdr:col>
      <xdr:colOff>66675</xdr:colOff>
      <xdr:row>19</xdr:row>
      <xdr:rowOff>83820</xdr:rowOff>
    </xdr:from>
    <xdr:to>
      <xdr:col>1</xdr:col>
      <xdr:colOff>504825</xdr:colOff>
      <xdr:row>19</xdr:row>
      <xdr:rowOff>83820</xdr:rowOff>
    </xdr:to>
    <xdr:cxnSp macro="">
      <xdr:nvCxnSpPr>
        <xdr:cNvPr id="142" name="Straight Arrow Connector 141">
          <a:extLst>
            <a:ext uri="{FF2B5EF4-FFF2-40B4-BE49-F238E27FC236}">
              <a16:creationId xmlns:a16="http://schemas.microsoft.com/office/drawing/2014/main" id="{58B349D8-877B-4655-B8C8-645F97B455D1}"/>
            </a:ext>
          </a:extLst>
        </xdr:cNvPr>
        <xdr:cNvCxnSpPr/>
      </xdr:nvCxnSpPr>
      <xdr:spPr>
        <a:xfrm flipH="1">
          <a:off x="66675" y="3522345"/>
          <a:ext cx="1047750" cy="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219074</xdr:colOff>
      <xdr:row>25</xdr:row>
      <xdr:rowOff>114300</xdr:rowOff>
    </xdr:from>
    <xdr:to>
      <xdr:col>13</xdr:col>
      <xdr:colOff>192404</xdr:colOff>
      <xdr:row>28</xdr:row>
      <xdr:rowOff>74294</xdr:rowOff>
    </xdr:to>
    <xdr:sp macro="" textlink="">
      <xdr:nvSpPr>
        <xdr:cNvPr id="227" name="TextBox 226">
          <a:extLst>
            <a:ext uri="{FF2B5EF4-FFF2-40B4-BE49-F238E27FC236}">
              <a16:creationId xmlns:a16="http://schemas.microsoft.com/office/drawing/2014/main" id="{4149326F-6A6D-41C5-BA96-BE8D342C7341}"/>
            </a:ext>
          </a:extLst>
        </xdr:cNvPr>
        <xdr:cNvSpPr txBox="1"/>
      </xdr:nvSpPr>
      <xdr:spPr>
        <a:xfrm>
          <a:off x="6924674" y="4638675"/>
          <a:ext cx="1192530" cy="502919"/>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-Reporting</a:t>
          </a:r>
          <a:r>
            <a:rPr lang="en-US" sz="1100" b="1" baseline="0">
              <a:solidFill>
                <a:sysClr val="windowText" lastClr="000000"/>
              </a:solidFill>
            </a:rPr>
            <a:t> year, TRIFID, name</a:t>
          </a:r>
          <a:endParaRPr lang="en-US" sz="1100" b="1">
            <a:solidFill>
              <a:sysClr val="windowText" lastClr="000000"/>
            </a:solidFill>
          </a:endParaRPr>
        </a:p>
        <a:p>
          <a:pPr algn="ctr"/>
          <a:endParaRPr lang="en-US" sz="1100" b="1">
            <a:solidFill>
              <a:sysClr val="windowText" lastClr="000000"/>
            </a:solidFill>
          </a:endParaRPr>
        </a:p>
      </xdr:txBody>
    </xdr:sp>
    <xdr:clientData/>
  </xdr:twoCellAnchor>
  <xdr:twoCellAnchor>
    <xdr:from>
      <xdr:col>13</xdr:col>
      <xdr:colOff>436243</xdr:colOff>
      <xdr:row>24</xdr:row>
      <xdr:rowOff>175259</xdr:rowOff>
    </xdr:from>
    <xdr:to>
      <xdr:col>16</xdr:col>
      <xdr:colOff>129540</xdr:colOff>
      <xdr:row>31</xdr:row>
      <xdr:rowOff>28575</xdr:rowOff>
    </xdr:to>
    <xdr:sp macro="" textlink="">
      <xdr:nvSpPr>
        <xdr:cNvPr id="228" name="TextBox 227">
          <a:extLst>
            <a:ext uri="{FF2B5EF4-FFF2-40B4-BE49-F238E27FC236}">
              <a16:creationId xmlns:a16="http://schemas.microsoft.com/office/drawing/2014/main" id="{E4AED04A-360A-4643-A9AC-080133B64772}"/>
            </a:ext>
          </a:extLst>
        </xdr:cNvPr>
        <xdr:cNvSpPr txBox="1"/>
      </xdr:nvSpPr>
      <xdr:spPr>
        <a:xfrm>
          <a:off x="8361043" y="4518659"/>
          <a:ext cx="1522097" cy="1120141"/>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-Fugitive/stack/total emissions</a:t>
          </a:r>
          <a:r>
            <a:rPr lang="en-US" sz="1100" b="1" baseline="0">
              <a:solidFill>
                <a:sysClr val="windowText" lastClr="000000"/>
              </a:solidFill>
            </a:rPr>
            <a:t> for each TRI Facility by most recent year, highest and median release</a:t>
          </a:r>
          <a:endParaRPr lang="en-US" sz="1100" b="1">
            <a:solidFill>
              <a:sysClr val="windowText" lastClr="000000"/>
            </a:solidFill>
          </a:endParaRPr>
        </a:p>
      </xdr:txBody>
    </xdr:sp>
    <xdr:clientData/>
  </xdr:twoCellAnchor>
  <xdr:twoCellAnchor>
    <xdr:from>
      <xdr:col>12</xdr:col>
      <xdr:colOff>204787</xdr:colOff>
      <xdr:row>22</xdr:row>
      <xdr:rowOff>9525</xdr:rowOff>
    </xdr:from>
    <xdr:to>
      <xdr:col>13</xdr:col>
      <xdr:colOff>563880</xdr:colOff>
      <xdr:row>25</xdr:row>
      <xdr:rowOff>114300</xdr:rowOff>
    </xdr:to>
    <xdr:cxnSp macro="">
      <xdr:nvCxnSpPr>
        <xdr:cNvPr id="229" name="Straight Arrow Connector 228">
          <a:extLst>
            <a:ext uri="{FF2B5EF4-FFF2-40B4-BE49-F238E27FC236}">
              <a16:creationId xmlns:a16="http://schemas.microsoft.com/office/drawing/2014/main" id="{B27209B8-7CC2-4666-8F8E-827884820AA9}"/>
            </a:ext>
          </a:extLst>
        </xdr:cNvPr>
        <xdr:cNvCxnSpPr>
          <a:stCxn id="227" idx="0"/>
          <a:endCxn id="209" idx="2"/>
        </xdr:cNvCxnSpPr>
      </xdr:nvCxnSpPr>
      <xdr:spPr>
        <a:xfrm flipV="1">
          <a:off x="7519987" y="3990975"/>
          <a:ext cx="968693" cy="64770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563880</xdr:colOff>
      <xdr:row>22</xdr:row>
      <xdr:rowOff>9525</xdr:rowOff>
    </xdr:from>
    <xdr:to>
      <xdr:col>14</xdr:col>
      <xdr:colOff>591502</xdr:colOff>
      <xdr:row>24</xdr:row>
      <xdr:rowOff>171449</xdr:rowOff>
    </xdr:to>
    <xdr:cxnSp macro="">
      <xdr:nvCxnSpPr>
        <xdr:cNvPr id="230" name="Straight Arrow Connector 229">
          <a:extLst>
            <a:ext uri="{FF2B5EF4-FFF2-40B4-BE49-F238E27FC236}">
              <a16:creationId xmlns:a16="http://schemas.microsoft.com/office/drawing/2014/main" id="{0C20B8C1-0FD4-4C8D-9C46-85740B485BF7}"/>
            </a:ext>
          </a:extLst>
        </xdr:cNvPr>
        <xdr:cNvCxnSpPr>
          <a:stCxn id="209" idx="2"/>
          <a:endCxn id="228" idx="0"/>
        </xdr:cNvCxnSpPr>
      </xdr:nvCxnSpPr>
      <xdr:spPr>
        <a:xfrm>
          <a:off x="8488680" y="3990975"/>
          <a:ext cx="637222" cy="523874"/>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497205</xdr:colOff>
      <xdr:row>25</xdr:row>
      <xdr:rowOff>106679</xdr:rowOff>
    </xdr:from>
    <xdr:to>
      <xdr:col>36</xdr:col>
      <xdr:colOff>188596</xdr:colOff>
      <xdr:row>33</xdr:row>
      <xdr:rowOff>114300</xdr:rowOff>
    </xdr:to>
    <xdr:sp macro="" textlink="">
      <xdr:nvSpPr>
        <xdr:cNvPr id="241" name="TextBox 240">
          <a:extLst>
            <a:ext uri="{FF2B5EF4-FFF2-40B4-BE49-F238E27FC236}">
              <a16:creationId xmlns:a16="http://schemas.microsoft.com/office/drawing/2014/main" id="{FF7BF356-9EE1-437F-B4ED-7BFA6C21195A}"/>
            </a:ext>
          </a:extLst>
        </xdr:cNvPr>
        <xdr:cNvSpPr txBox="1"/>
      </xdr:nvSpPr>
      <xdr:spPr>
        <a:xfrm>
          <a:off x="20614005" y="4631054"/>
          <a:ext cx="1520191" cy="1455421"/>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-Annual and Daily Fugitive/stack/total emissions</a:t>
          </a:r>
          <a:r>
            <a:rPr lang="en-US" sz="1100" b="1" baseline="0">
              <a:solidFill>
                <a:sysClr val="windowText" lastClr="000000"/>
              </a:solidFill>
            </a:rPr>
            <a:t> for each TRI Facility by OES and most recent year, highest and median release</a:t>
          </a:r>
          <a:endParaRPr lang="en-US" sz="1100" b="1">
            <a:solidFill>
              <a:sysClr val="windowText" lastClr="000000"/>
            </a:solidFill>
          </a:endParaRPr>
        </a:p>
      </xdr:txBody>
    </xdr:sp>
    <xdr:clientData/>
  </xdr:twoCellAnchor>
  <xdr:twoCellAnchor>
    <xdr:from>
      <xdr:col>16</xdr:col>
      <xdr:colOff>40007</xdr:colOff>
      <xdr:row>19</xdr:row>
      <xdr:rowOff>135255</xdr:rowOff>
    </xdr:from>
    <xdr:to>
      <xdr:col>19</xdr:col>
      <xdr:colOff>169547</xdr:colOff>
      <xdr:row>21</xdr:row>
      <xdr:rowOff>112996</xdr:rowOff>
    </xdr:to>
    <xdr:sp macro="" textlink="">
      <xdr:nvSpPr>
        <xdr:cNvPr id="271" name="TextBox 270">
          <a:extLst>
            <a:ext uri="{FF2B5EF4-FFF2-40B4-BE49-F238E27FC236}">
              <a16:creationId xmlns:a16="http://schemas.microsoft.com/office/drawing/2014/main" id="{4553A192-3DC1-4A31-8CD3-650048E37D2F}"/>
            </a:ext>
          </a:extLst>
        </xdr:cNvPr>
        <xdr:cNvSpPr txBox="1"/>
      </xdr:nvSpPr>
      <xdr:spPr>
        <a:xfrm>
          <a:off x="9793607" y="3573780"/>
          <a:ext cx="1958340" cy="339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t>Unique TRIFIDS</a:t>
          </a:r>
        </a:p>
      </xdr:txBody>
    </xdr:sp>
    <xdr:clientData/>
  </xdr:twoCellAnchor>
  <xdr:twoCellAnchor>
    <xdr:from>
      <xdr:col>2</xdr:col>
      <xdr:colOff>200025</xdr:colOff>
      <xdr:row>36</xdr:row>
      <xdr:rowOff>93345</xdr:rowOff>
    </xdr:from>
    <xdr:to>
      <xdr:col>4</xdr:col>
      <xdr:colOff>598795</xdr:colOff>
      <xdr:row>40</xdr:row>
      <xdr:rowOff>43815</xdr:rowOff>
    </xdr:to>
    <xdr:grpSp>
      <xdr:nvGrpSpPr>
        <xdr:cNvPr id="278" name="Group 277">
          <a:extLst>
            <a:ext uri="{FF2B5EF4-FFF2-40B4-BE49-F238E27FC236}">
              <a16:creationId xmlns:a16="http://schemas.microsoft.com/office/drawing/2014/main" id="{499DBD2C-33AD-4750-8035-62DDB146A876}"/>
            </a:ext>
          </a:extLst>
        </xdr:cNvPr>
        <xdr:cNvGrpSpPr/>
      </xdr:nvGrpSpPr>
      <xdr:grpSpPr>
        <a:xfrm>
          <a:off x="1419225" y="6608445"/>
          <a:ext cx="1617970" cy="674370"/>
          <a:chOff x="1672697" y="2012075"/>
          <a:chExt cx="1621146" cy="677228"/>
        </a:xfrm>
      </xdr:grpSpPr>
      <xdr:sp macro="" textlink="">
        <xdr:nvSpPr>
          <xdr:cNvPr id="279" name="Arrow: Right 278">
            <a:extLst>
              <a:ext uri="{FF2B5EF4-FFF2-40B4-BE49-F238E27FC236}">
                <a16:creationId xmlns:a16="http://schemas.microsoft.com/office/drawing/2014/main" id="{6837D63E-1BAB-3D04-C518-D437F7A83FEF}"/>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280" name="TextBox 279">
            <a:extLst>
              <a:ext uri="{FF2B5EF4-FFF2-40B4-BE49-F238E27FC236}">
                <a16:creationId xmlns:a16="http://schemas.microsoft.com/office/drawing/2014/main" id="{B08BD1C9-D511-FA55-A2D7-1E866448BB0C}"/>
              </a:ext>
            </a:extLst>
          </xdr:cNvPr>
          <xdr:cNvSpPr txBox="1"/>
        </xdr:nvSpPr>
        <xdr:spPr>
          <a:xfrm>
            <a:off x="1672697" y="2180845"/>
            <a:ext cx="1621146"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Load release data</a:t>
            </a:r>
          </a:p>
        </xdr:txBody>
      </xdr:sp>
    </xdr:grpSp>
    <xdr:clientData/>
  </xdr:twoCellAnchor>
  <xdr:twoCellAnchor>
    <xdr:from>
      <xdr:col>22</xdr:col>
      <xdr:colOff>386715</xdr:colOff>
      <xdr:row>19</xdr:row>
      <xdr:rowOff>152400</xdr:rowOff>
    </xdr:from>
    <xdr:to>
      <xdr:col>25</xdr:col>
      <xdr:colOff>523875</xdr:colOff>
      <xdr:row>21</xdr:row>
      <xdr:rowOff>130141</xdr:rowOff>
    </xdr:to>
    <xdr:sp macro="" textlink="">
      <xdr:nvSpPr>
        <xdr:cNvPr id="288" name="TextBox 287">
          <a:extLst>
            <a:ext uri="{FF2B5EF4-FFF2-40B4-BE49-F238E27FC236}">
              <a16:creationId xmlns:a16="http://schemas.microsoft.com/office/drawing/2014/main" id="{7ED406EC-5BD1-49B5-BE65-D5A8695EDADC}"/>
            </a:ext>
          </a:extLst>
        </xdr:cNvPr>
        <xdr:cNvSpPr txBox="1"/>
      </xdr:nvSpPr>
      <xdr:spPr>
        <a:xfrm>
          <a:off x="13797915" y="3590925"/>
          <a:ext cx="1965960" cy="3396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Unique TRIFIDS</a:t>
          </a:r>
        </a:p>
      </xdr:txBody>
    </xdr:sp>
    <xdr:clientData/>
  </xdr:twoCellAnchor>
  <xdr:twoCellAnchor>
    <xdr:from>
      <xdr:col>25</xdr:col>
      <xdr:colOff>441958</xdr:colOff>
      <xdr:row>18</xdr:row>
      <xdr:rowOff>102869</xdr:rowOff>
    </xdr:from>
    <xdr:to>
      <xdr:col>28</xdr:col>
      <xdr:colOff>325755</xdr:colOff>
      <xdr:row>22</xdr:row>
      <xdr:rowOff>123824</xdr:rowOff>
    </xdr:to>
    <xdr:sp macro="" textlink="">
      <xdr:nvSpPr>
        <xdr:cNvPr id="290" name="TextBox 289">
          <a:extLst>
            <a:ext uri="{FF2B5EF4-FFF2-40B4-BE49-F238E27FC236}">
              <a16:creationId xmlns:a16="http://schemas.microsoft.com/office/drawing/2014/main" id="{92563873-7A04-42EB-8B91-B9D9E2536FE6}"/>
            </a:ext>
          </a:extLst>
        </xdr:cNvPr>
        <xdr:cNvSpPr txBox="1"/>
      </xdr:nvSpPr>
      <xdr:spPr>
        <a:xfrm>
          <a:off x="15681958" y="3360419"/>
          <a:ext cx="1712597" cy="744855"/>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TRI Facility Information </a:t>
          </a:r>
        </a:p>
      </xdr:txBody>
    </xdr:sp>
    <xdr:clientData/>
  </xdr:twoCellAnchor>
  <xdr:twoCellAnchor>
    <xdr:from>
      <xdr:col>24</xdr:col>
      <xdr:colOff>97155</xdr:colOff>
      <xdr:row>29</xdr:row>
      <xdr:rowOff>158115</xdr:rowOff>
    </xdr:from>
    <xdr:to>
      <xdr:col>26</xdr:col>
      <xdr:colOff>59055</xdr:colOff>
      <xdr:row>32</xdr:row>
      <xdr:rowOff>121919</xdr:rowOff>
    </xdr:to>
    <xdr:sp macro="" textlink="">
      <xdr:nvSpPr>
        <xdr:cNvPr id="291" name="TextBox 290">
          <a:extLst>
            <a:ext uri="{FF2B5EF4-FFF2-40B4-BE49-F238E27FC236}">
              <a16:creationId xmlns:a16="http://schemas.microsoft.com/office/drawing/2014/main" id="{B2F1E5CA-ECAB-4EF2-956B-2383435EC443}"/>
            </a:ext>
          </a:extLst>
        </xdr:cNvPr>
        <xdr:cNvSpPr txBox="1"/>
      </xdr:nvSpPr>
      <xdr:spPr>
        <a:xfrm>
          <a:off x="14727555" y="5406390"/>
          <a:ext cx="1181100" cy="506729"/>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-Form R/A </a:t>
          </a:r>
        </a:p>
        <a:p>
          <a:pPr algn="ctr"/>
          <a:r>
            <a:rPr lang="en-US" sz="1100" b="1">
              <a:solidFill>
                <a:sysClr val="windowText" lastClr="000000"/>
              </a:solidFill>
            </a:rPr>
            <a:t>-Facility/NAICS</a:t>
          </a:r>
          <a:r>
            <a:rPr lang="en-US" sz="1100" b="1" baseline="0">
              <a:solidFill>
                <a:sysClr val="windowText" lastClr="000000"/>
              </a:solidFill>
            </a:rPr>
            <a:t> </a:t>
          </a:r>
          <a:endParaRPr lang="en-US" sz="1100" b="1">
            <a:solidFill>
              <a:sysClr val="windowText" lastClr="000000"/>
            </a:solidFill>
          </a:endParaRPr>
        </a:p>
      </xdr:txBody>
    </xdr:sp>
    <xdr:clientData/>
  </xdr:twoCellAnchor>
  <xdr:twoCellAnchor>
    <xdr:from>
      <xdr:col>20</xdr:col>
      <xdr:colOff>497205</xdr:colOff>
      <xdr:row>21</xdr:row>
      <xdr:rowOff>171450</xdr:rowOff>
    </xdr:from>
    <xdr:to>
      <xdr:col>25</xdr:col>
      <xdr:colOff>74295</xdr:colOff>
      <xdr:row>29</xdr:row>
      <xdr:rowOff>160020</xdr:rowOff>
    </xdr:to>
    <xdr:cxnSp macro="">
      <xdr:nvCxnSpPr>
        <xdr:cNvPr id="292" name="Straight Arrow Connector 291">
          <a:extLst>
            <a:ext uri="{FF2B5EF4-FFF2-40B4-BE49-F238E27FC236}">
              <a16:creationId xmlns:a16="http://schemas.microsoft.com/office/drawing/2014/main" id="{15EB2616-5CE2-40BC-A34D-1B20B78F5A02}"/>
            </a:ext>
          </a:extLst>
        </xdr:cNvPr>
        <xdr:cNvCxnSpPr>
          <a:stCxn id="185" idx="2"/>
          <a:endCxn id="291" idx="0"/>
        </xdr:cNvCxnSpPr>
      </xdr:nvCxnSpPr>
      <xdr:spPr>
        <a:xfrm>
          <a:off x="12689205" y="3971925"/>
          <a:ext cx="2625090" cy="1436370"/>
        </a:xfrm>
        <a:prstGeom prst="straightConnector1">
          <a:avLst/>
        </a:prstGeom>
        <a:ln w="12700">
          <a:solidFill>
            <a:sysClr val="windowText" lastClr="000000"/>
          </a:solidFill>
          <a:prstDash val="dash"/>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74295</xdr:colOff>
      <xdr:row>22</xdr:row>
      <xdr:rowOff>125729</xdr:rowOff>
    </xdr:from>
    <xdr:to>
      <xdr:col>27</xdr:col>
      <xdr:colOff>75247</xdr:colOff>
      <xdr:row>29</xdr:row>
      <xdr:rowOff>160020</xdr:rowOff>
    </xdr:to>
    <xdr:cxnSp macro="">
      <xdr:nvCxnSpPr>
        <xdr:cNvPr id="296" name="Straight Arrow Connector 295">
          <a:extLst>
            <a:ext uri="{FF2B5EF4-FFF2-40B4-BE49-F238E27FC236}">
              <a16:creationId xmlns:a16="http://schemas.microsoft.com/office/drawing/2014/main" id="{19023800-179F-4484-9EE0-6CCF1E69436C}"/>
            </a:ext>
          </a:extLst>
        </xdr:cNvPr>
        <xdr:cNvCxnSpPr>
          <a:stCxn id="290" idx="2"/>
          <a:endCxn id="291" idx="0"/>
        </xdr:cNvCxnSpPr>
      </xdr:nvCxnSpPr>
      <xdr:spPr>
        <a:xfrm flipH="1">
          <a:off x="15314295" y="4107179"/>
          <a:ext cx="1220152" cy="1301116"/>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558165</xdr:colOff>
      <xdr:row>27</xdr:row>
      <xdr:rowOff>55246</xdr:rowOff>
    </xdr:from>
    <xdr:to>
      <xdr:col>24</xdr:col>
      <xdr:colOff>462915</xdr:colOff>
      <xdr:row>29</xdr:row>
      <xdr:rowOff>11431</xdr:rowOff>
    </xdr:to>
    <xdr:sp macro="" textlink="">
      <xdr:nvSpPr>
        <xdr:cNvPr id="301" name="TextBox 300">
          <a:extLst>
            <a:ext uri="{FF2B5EF4-FFF2-40B4-BE49-F238E27FC236}">
              <a16:creationId xmlns:a16="http://schemas.microsoft.com/office/drawing/2014/main" id="{55D4823C-6408-4EAD-85BA-B392BBA3A02E}"/>
            </a:ext>
          </a:extLst>
        </xdr:cNvPr>
        <xdr:cNvSpPr txBox="1"/>
      </xdr:nvSpPr>
      <xdr:spPr>
        <a:xfrm>
          <a:off x="13969365" y="4941571"/>
          <a:ext cx="1123950" cy="318135"/>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-COU to OES***</a:t>
          </a:r>
        </a:p>
      </xdr:txBody>
    </xdr:sp>
    <xdr:clientData/>
  </xdr:twoCellAnchor>
  <xdr:twoCellAnchor>
    <xdr:from>
      <xdr:col>23</xdr:col>
      <xdr:colOff>509588</xdr:colOff>
      <xdr:row>22</xdr:row>
      <xdr:rowOff>125729</xdr:rowOff>
    </xdr:from>
    <xdr:to>
      <xdr:col>27</xdr:col>
      <xdr:colOff>75247</xdr:colOff>
      <xdr:row>27</xdr:row>
      <xdr:rowOff>59056</xdr:rowOff>
    </xdr:to>
    <xdr:cxnSp macro="">
      <xdr:nvCxnSpPr>
        <xdr:cNvPr id="304" name="Straight Arrow Connector 303">
          <a:extLst>
            <a:ext uri="{FF2B5EF4-FFF2-40B4-BE49-F238E27FC236}">
              <a16:creationId xmlns:a16="http://schemas.microsoft.com/office/drawing/2014/main" id="{67DD4CB4-8151-414A-8938-D35C7D776164}"/>
            </a:ext>
          </a:extLst>
        </xdr:cNvPr>
        <xdr:cNvCxnSpPr>
          <a:stCxn id="301" idx="0"/>
          <a:endCxn id="290" idx="2"/>
        </xdr:cNvCxnSpPr>
      </xdr:nvCxnSpPr>
      <xdr:spPr>
        <a:xfrm flipV="1">
          <a:off x="14530388" y="4107179"/>
          <a:ext cx="2004059" cy="838202"/>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201930</xdr:colOff>
      <xdr:row>29</xdr:row>
      <xdr:rowOff>142875</xdr:rowOff>
    </xdr:from>
    <xdr:to>
      <xdr:col>27</xdr:col>
      <xdr:colOff>316230</xdr:colOff>
      <xdr:row>33</xdr:row>
      <xdr:rowOff>91440</xdr:rowOff>
    </xdr:to>
    <xdr:sp macro="" textlink="">
      <xdr:nvSpPr>
        <xdr:cNvPr id="307" name="TextBox 306">
          <a:extLst>
            <a:ext uri="{FF2B5EF4-FFF2-40B4-BE49-F238E27FC236}">
              <a16:creationId xmlns:a16="http://schemas.microsoft.com/office/drawing/2014/main" id="{0590BCEF-560D-4DF2-8847-5E418C044F83}"/>
            </a:ext>
          </a:extLst>
        </xdr:cNvPr>
        <xdr:cNvSpPr txBox="1"/>
      </xdr:nvSpPr>
      <xdr:spPr>
        <a:xfrm>
          <a:off x="16051530" y="5391150"/>
          <a:ext cx="723900" cy="672465"/>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-OES*</a:t>
          </a:r>
        </a:p>
        <a:p>
          <a:pPr algn="ctr"/>
          <a:r>
            <a:rPr lang="en-US" sz="1100" b="1">
              <a:solidFill>
                <a:schemeClr val="dk1"/>
              </a:solidFill>
              <a:effectLst/>
              <a:latin typeface="+mn-lt"/>
              <a:ea typeface="+mn-ea"/>
              <a:cs typeface="+mn-cs"/>
            </a:rPr>
            <a:t>-Release days*</a:t>
          </a:r>
        </a:p>
        <a:p>
          <a:pPr algn="ctr"/>
          <a:endParaRPr lang="en-US" sz="1100" b="1">
            <a:solidFill>
              <a:sysClr val="windowText" lastClr="000000"/>
            </a:solidFill>
          </a:endParaRPr>
        </a:p>
      </xdr:txBody>
    </xdr:sp>
    <xdr:clientData/>
  </xdr:twoCellAnchor>
  <xdr:twoCellAnchor>
    <xdr:from>
      <xdr:col>26</xdr:col>
      <xdr:colOff>567690</xdr:colOff>
      <xdr:row>22</xdr:row>
      <xdr:rowOff>125729</xdr:rowOff>
    </xdr:from>
    <xdr:to>
      <xdr:col>27</xdr:col>
      <xdr:colOff>75247</xdr:colOff>
      <xdr:row>29</xdr:row>
      <xdr:rowOff>140970</xdr:rowOff>
    </xdr:to>
    <xdr:cxnSp macro="">
      <xdr:nvCxnSpPr>
        <xdr:cNvPr id="308" name="Straight Arrow Connector 307">
          <a:extLst>
            <a:ext uri="{FF2B5EF4-FFF2-40B4-BE49-F238E27FC236}">
              <a16:creationId xmlns:a16="http://schemas.microsoft.com/office/drawing/2014/main" id="{AAA1D6DE-31B5-4E5A-A1F8-C038EC959B06}"/>
            </a:ext>
          </a:extLst>
        </xdr:cNvPr>
        <xdr:cNvCxnSpPr>
          <a:stCxn id="290" idx="2"/>
          <a:endCxn id="307" idx="0"/>
        </xdr:cNvCxnSpPr>
      </xdr:nvCxnSpPr>
      <xdr:spPr>
        <a:xfrm flipH="1">
          <a:off x="16417290" y="4107179"/>
          <a:ext cx="117157" cy="1282066"/>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468631</xdr:colOff>
      <xdr:row>28</xdr:row>
      <xdr:rowOff>89534</xdr:rowOff>
    </xdr:from>
    <xdr:to>
      <xdr:col>29</xdr:col>
      <xdr:colOff>392431</xdr:colOff>
      <xdr:row>34</xdr:row>
      <xdr:rowOff>89533</xdr:rowOff>
    </xdr:to>
    <xdr:sp macro="" textlink="">
      <xdr:nvSpPr>
        <xdr:cNvPr id="320" name="TextBox 319">
          <a:extLst>
            <a:ext uri="{FF2B5EF4-FFF2-40B4-BE49-F238E27FC236}">
              <a16:creationId xmlns:a16="http://schemas.microsoft.com/office/drawing/2014/main" id="{7415B595-F4BC-4587-8F7D-3F8693B43AD2}"/>
            </a:ext>
          </a:extLst>
        </xdr:cNvPr>
        <xdr:cNvSpPr txBox="1"/>
      </xdr:nvSpPr>
      <xdr:spPr>
        <a:xfrm>
          <a:off x="16927831" y="5156834"/>
          <a:ext cx="1143000" cy="1085849"/>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-Median/max annual/daily fugitive/stack emissions for each TRI Facility </a:t>
          </a:r>
        </a:p>
      </xdr:txBody>
    </xdr:sp>
    <xdr:clientData/>
  </xdr:twoCellAnchor>
  <xdr:twoCellAnchor>
    <xdr:from>
      <xdr:col>31</xdr:col>
      <xdr:colOff>207645</xdr:colOff>
      <xdr:row>14</xdr:row>
      <xdr:rowOff>139065</xdr:rowOff>
    </xdr:from>
    <xdr:to>
      <xdr:col>35</xdr:col>
      <xdr:colOff>512445</xdr:colOff>
      <xdr:row>17</xdr:row>
      <xdr:rowOff>28575</xdr:rowOff>
    </xdr:to>
    <xdr:sp macro="" textlink="">
      <xdr:nvSpPr>
        <xdr:cNvPr id="327" name="TextBox 326">
          <a:extLst>
            <a:ext uri="{FF2B5EF4-FFF2-40B4-BE49-F238E27FC236}">
              <a16:creationId xmlns:a16="http://schemas.microsoft.com/office/drawing/2014/main" id="{AA8ACDC6-E937-4DC8-A4DB-341407A768AE}"/>
            </a:ext>
          </a:extLst>
        </xdr:cNvPr>
        <xdr:cNvSpPr txBox="1"/>
      </xdr:nvSpPr>
      <xdr:spPr>
        <a:xfrm>
          <a:off x="19105245" y="2672715"/>
          <a:ext cx="2743200" cy="432435"/>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COU and OES Information</a:t>
          </a:r>
        </a:p>
      </xdr:txBody>
    </xdr:sp>
    <xdr:clientData/>
  </xdr:twoCellAnchor>
  <xdr:twoCellAnchor>
    <xdr:from>
      <xdr:col>27</xdr:col>
      <xdr:colOff>75247</xdr:colOff>
      <xdr:row>22</xdr:row>
      <xdr:rowOff>125729</xdr:rowOff>
    </xdr:from>
    <xdr:to>
      <xdr:col>28</xdr:col>
      <xdr:colOff>434341</xdr:colOff>
      <xdr:row>28</xdr:row>
      <xdr:rowOff>93344</xdr:rowOff>
    </xdr:to>
    <xdr:cxnSp macro="">
      <xdr:nvCxnSpPr>
        <xdr:cNvPr id="344" name="Straight Arrow Connector 343">
          <a:extLst>
            <a:ext uri="{FF2B5EF4-FFF2-40B4-BE49-F238E27FC236}">
              <a16:creationId xmlns:a16="http://schemas.microsoft.com/office/drawing/2014/main" id="{AC8C6CAC-939F-45F5-903A-F30C0DE773A0}"/>
            </a:ext>
          </a:extLst>
        </xdr:cNvPr>
        <xdr:cNvCxnSpPr>
          <a:stCxn id="290" idx="2"/>
          <a:endCxn id="320" idx="0"/>
        </xdr:cNvCxnSpPr>
      </xdr:nvCxnSpPr>
      <xdr:spPr>
        <a:xfrm>
          <a:off x="16534447" y="4107179"/>
          <a:ext cx="968694" cy="105346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314325</xdr:colOff>
      <xdr:row>18</xdr:row>
      <xdr:rowOff>76200</xdr:rowOff>
    </xdr:from>
    <xdr:to>
      <xdr:col>34</xdr:col>
      <xdr:colOff>198122</xdr:colOff>
      <xdr:row>22</xdr:row>
      <xdr:rowOff>104775</xdr:rowOff>
    </xdr:to>
    <xdr:sp macro="" textlink="">
      <xdr:nvSpPr>
        <xdr:cNvPr id="349" name="TextBox 348">
          <a:extLst>
            <a:ext uri="{FF2B5EF4-FFF2-40B4-BE49-F238E27FC236}">
              <a16:creationId xmlns:a16="http://schemas.microsoft.com/office/drawing/2014/main" id="{BA0C0929-AB6B-4CF5-A798-FDB32498F192}"/>
            </a:ext>
          </a:extLst>
        </xdr:cNvPr>
        <xdr:cNvSpPr txBox="1"/>
      </xdr:nvSpPr>
      <xdr:spPr>
        <a:xfrm>
          <a:off x="19211925" y="3333750"/>
          <a:ext cx="1712597" cy="752475"/>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ysClr val="windowText" lastClr="000000"/>
              </a:solidFill>
            </a:rPr>
            <a:t>Releases per TRI Facility </a:t>
          </a:r>
        </a:p>
      </xdr:txBody>
    </xdr:sp>
    <xdr:clientData/>
  </xdr:twoCellAnchor>
  <xdr:twoCellAnchor>
    <xdr:from>
      <xdr:col>28</xdr:col>
      <xdr:colOff>454880</xdr:colOff>
      <xdr:row>18</xdr:row>
      <xdr:rowOff>85725</xdr:rowOff>
    </xdr:from>
    <xdr:to>
      <xdr:col>31</xdr:col>
      <xdr:colOff>431155</xdr:colOff>
      <xdr:row>22</xdr:row>
      <xdr:rowOff>40005</xdr:rowOff>
    </xdr:to>
    <xdr:grpSp>
      <xdr:nvGrpSpPr>
        <xdr:cNvPr id="350" name="Group 349">
          <a:extLst>
            <a:ext uri="{FF2B5EF4-FFF2-40B4-BE49-F238E27FC236}">
              <a16:creationId xmlns:a16="http://schemas.microsoft.com/office/drawing/2014/main" id="{8E8E608E-31C2-47C8-A1D4-81C524035A92}"/>
            </a:ext>
          </a:extLst>
        </xdr:cNvPr>
        <xdr:cNvGrpSpPr/>
      </xdr:nvGrpSpPr>
      <xdr:grpSpPr>
        <a:xfrm>
          <a:off x="17523680" y="3343275"/>
          <a:ext cx="1805075" cy="678180"/>
          <a:chOff x="1708547" y="2012075"/>
          <a:chExt cx="1804760" cy="677228"/>
        </a:xfrm>
      </xdr:grpSpPr>
      <xdr:sp macro="" textlink="">
        <xdr:nvSpPr>
          <xdr:cNvPr id="351" name="Arrow: Right 350">
            <a:extLst>
              <a:ext uri="{FF2B5EF4-FFF2-40B4-BE49-F238E27FC236}">
                <a16:creationId xmlns:a16="http://schemas.microsoft.com/office/drawing/2014/main" id="{E76D2089-3100-15E6-877C-DC8EF16279F1}"/>
              </a:ext>
            </a:extLst>
          </xdr:cNvPr>
          <xdr:cNvSpPr/>
        </xdr:nvSpPr>
        <xdr:spPr>
          <a:xfrm>
            <a:off x="1708547" y="2012075"/>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52" name="TextBox 351">
            <a:extLst>
              <a:ext uri="{FF2B5EF4-FFF2-40B4-BE49-F238E27FC236}">
                <a16:creationId xmlns:a16="http://schemas.microsoft.com/office/drawing/2014/main" id="{4CA8B56C-877B-95A8-6A0D-E0A1393DB010}"/>
              </a:ext>
            </a:extLst>
          </xdr:cNvPr>
          <xdr:cNvSpPr txBox="1"/>
        </xdr:nvSpPr>
        <xdr:spPr>
          <a:xfrm>
            <a:off x="1892161" y="2219052"/>
            <a:ext cx="1621146"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OES/TRIFID</a:t>
            </a:r>
          </a:p>
        </xdr:txBody>
      </xdr:sp>
    </xdr:grpSp>
    <xdr:clientData/>
  </xdr:twoCellAnchor>
  <xdr:twoCellAnchor>
    <xdr:from>
      <xdr:col>32</xdr:col>
      <xdr:colOff>562929</xdr:colOff>
      <xdr:row>22</xdr:row>
      <xdr:rowOff>102870</xdr:rowOff>
    </xdr:from>
    <xdr:to>
      <xdr:col>35</xdr:col>
      <xdr:colOff>38101</xdr:colOff>
      <xdr:row>25</xdr:row>
      <xdr:rowOff>104774</xdr:rowOff>
    </xdr:to>
    <xdr:cxnSp macro="">
      <xdr:nvCxnSpPr>
        <xdr:cNvPr id="353" name="Straight Arrow Connector 352">
          <a:extLst>
            <a:ext uri="{FF2B5EF4-FFF2-40B4-BE49-F238E27FC236}">
              <a16:creationId xmlns:a16="http://schemas.microsoft.com/office/drawing/2014/main" id="{D0F40A35-C950-4CB5-93B2-1AA916BAF2CE}"/>
            </a:ext>
          </a:extLst>
        </xdr:cNvPr>
        <xdr:cNvCxnSpPr>
          <a:stCxn id="349" idx="2"/>
          <a:endCxn id="241" idx="0"/>
        </xdr:cNvCxnSpPr>
      </xdr:nvCxnSpPr>
      <xdr:spPr>
        <a:xfrm>
          <a:off x="20070129" y="4084320"/>
          <a:ext cx="1303972" cy="544829"/>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340995</xdr:colOff>
      <xdr:row>26</xdr:row>
      <xdr:rowOff>38100</xdr:rowOff>
    </xdr:from>
    <xdr:to>
      <xdr:col>32</xdr:col>
      <xdr:colOff>302895</xdr:colOff>
      <xdr:row>28</xdr:row>
      <xdr:rowOff>7620</xdr:rowOff>
    </xdr:to>
    <xdr:sp macro="" textlink="">
      <xdr:nvSpPr>
        <xdr:cNvPr id="356" name="TextBox 355">
          <a:extLst>
            <a:ext uri="{FF2B5EF4-FFF2-40B4-BE49-F238E27FC236}">
              <a16:creationId xmlns:a16="http://schemas.microsoft.com/office/drawing/2014/main" id="{E9ECEE83-B54E-4DEA-B931-7C1BD9FBE65A}"/>
            </a:ext>
          </a:extLst>
        </xdr:cNvPr>
        <xdr:cNvSpPr txBox="1"/>
      </xdr:nvSpPr>
      <xdr:spPr>
        <a:xfrm>
          <a:off x="18628995" y="4743450"/>
          <a:ext cx="1181100" cy="331470"/>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-Facility/NAICS</a:t>
          </a:r>
        </a:p>
        <a:p>
          <a:pPr algn="ctr"/>
          <a:endParaRPr lang="en-US" sz="1100" b="1">
            <a:solidFill>
              <a:sysClr val="windowText" lastClr="000000"/>
            </a:solidFill>
          </a:endParaRPr>
        </a:p>
      </xdr:txBody>
    </xdr:sp>
    <xdr:clientData/>
  </xdr:twoCellAnchor>
  <xdr:twoCellAnchor>
    <xdr:from>
      <xdr:col>32</xdr:col>
      <xdr:colOff>217170</xdr:colOff>
      <xdr:row>29</xdr:row>
      <xdr:rowOff>53340</xdr:rowOff>
    </xdr:from>
    <xdr:to>
      <xdr:col>33</xdr:col>
      <xdr:colOff>331470</xdr:colOff>
      <xdr:row>31</xdr:row>
      <xdr:rowOff>135255</xdr:rowOff>
    </xdr:to>
    <xdr:sp macro="" textlink="">
      <xdr:nvSpPr>
        <xdr:cNvPr id="357" name="TextBox 356">
          <a:extLst>
            <a:ext uri="{FF2B5EF4-FFF2-40B4-BE49-F238E27FC236}">
              <a16:creationId xmlns:a16="http://schemas.microsoft.com/office/drawing/2014/main" id="{8B6F1018-5CCE-42FF-96F5-8C68D152F2DD}"/>
            </a:ext>
          </a:extLst>
        </xdr:cNvPr>
        <xdr:cNvSpPr txBox="1"/>
      </xdr:nvSpPr>
      <xdr:spPr>
        <a:xfrm>
          <a:off x="19724370" y="5301615"/>
          <a:ext cx="723900" cy="443865"/>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-Release days*</a:t>
          </a:r>
        </a:p>
        <a:p>
          <a:pPr algn="ctr"/>
          <a:endParaRPr lang="en-US" sz="1100" b="1">
            <a:solidFill>
              <a:sysClr val="windowText" lastClr="000000"/>
            </a:solidFill>
          </a:endParaRPr>
        </a:p>
      </xdr:txBody>
    </xdr:sp>
    <xdr:clientData/>
  </xdr:twoCellAnchor>
  <xdr:twoCellAnchor>
    <xdr:from>
      <xdr:col>31</xdr:col>
      <xdr:colOff>321945</xdr:colOff>
      <xdr:row>22</xdr:row>
      <xdr:rowOff>102870</xdr:rowOff>
    </xdr:from>
    <xdr:to>
      <xdr:col>32</xdr:col>
      <xdr:colOff>562929</xdr:colOff>
      <xdr:row>26</xdr:row>
      <xdr:rowOff>38100</xdr:rowOff>
    </xdr:to>
    <xdr:cxnSp macro="">
      <xdr:nvCxnSpPr>
        <xdr:cNvPr id="358" name="Straight Arrow Connector 357">
          <a:extLst>
            <a:ext uri="{FF2B5EF4-FFF2-40B4-BE49-F238E27FC236}">
              <a16:creationId xmlns:a16="http://schemas.microsoft.com/office/drawing/2014/main" id="{E3AA9494-8802-4B69-A879-7A3FD8CF178C}"/>
            </a:ext>
          </a:extLst>
        </xdr:cNvPr>
        <xdr:cNvCxnSpPr>
          <a:stCxn id="356" idx="0"/>
          <a:endCxn id="349" idx="2"/>
        </xdr:cNvCxnSpPr>
      </xdr:nvCxnSpPr>
      <xdr:spPr>
        <a:xfrm flipV="1">
          <a:off x="19219545" y="4084320"/>
          <a:ext cx="850584" cy="65913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562929</xdr:colOff>
      <xdr:row>22</xdr:row>
      <xdr:rowOff>102870</xdr:rowOff>
    </xdr:from>
    <xdr:to>
      <xdr:col>32</xdr:col>
      <xdr:colOff>577215</xdr:colOff>
      <xdr:row>29</xdr:row>
      <xdr:rowOff>57150</xdr:rowOff>
    </xdr:to>
    <xdr:cxnSp macro="">
      <xdr:nvCxnSpPr>
        <xdr:cNvPr id="361" name="Straight Arrow Connector 360">
          <a:extLst>
            <a:ext uri="{FF2B5EF4-FFF2-40B4-BE49-F238E27FC236}">
              <a16:creationId xmlns:a16="http://schemas.microsoft.com/office/drawing/2014/main" id="{22CB5E59-F456-43D2-B2D2-0D00D1BB6F6E}"/>
            </a:ext>
          </a:extLst>
        </xdr:cNvPr>
        <xdr:cNvCxnSpPr>
          <a:stCxn id="349" idx="2"/>
          <a:endCxn id="357" idx="0"/>
        </xdr:cNvCxnSpPr>
      </xdr:nvCxnSpPr>
      <xdr:spPr>
        <a:xfrm>
          <a:off x="20070129" y="4084320"/>
          <a:ext cx="14286" cy="122110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283846</xdr:colOff>
      <xdr:row>13</xdr:row>
      <xdr:rowOff>102871</xdr:rowOff>
    </xdr:from>
    <xdr:to>
      <xdr:col>28</xdr:col>
      <xdr:colOff>409576</xdr:colOff>
      <xdr:row>17</xdr:row>
      <xdr:rowOff>53340</xdr:rowOff>
    </xdr:to>
    <xdr:sp macro="" textlink="">
      <xdr:nvSpPr>
        <xdr:cNvPr id="378" name="TextBox 377">
          <a:extLst>
            <a:ext uri="{FF2B5EF4-FFF2-40B4-BE49-F238E27FC236}">
              <a16:creationId xmlns:a16="http://schemas.microsoft.com/office/drawing/2014/main" id="{60EC9FF0-6231-4F09-9232-B18AE3488F59}"/>
            </a:ext>
          </a:extLst>
        </xdr:cNvPr>
        <xdr:cNvSpPr txBox="1"/>
      </xdr:nvSpPr>
      <xdr:spPr>
        <a:xfrm>
          <a:off x="15523846" y="2455546"/>
          <a:ext cx="1954530" cy="674369"/>
        </a:xfrm>
        <a:prstGeom prst="rect">
          <a:avLst/>
        </a:prstGeom>
        <a:solidFill>
          <a:schemeClr val="accen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ysClr val="windowText" lastClr="000000"/>
              </a:solidFill>
            </a:rPr>
            <a:t>TRI &amp; NEI Releases per OES</a:t>
          </a:r>
        </a:p>
      </xdr:txBody>
    </xdr:sp>
    <xdr:clientData/>
  </xdr:twoCellAnchor>
  <xdr:twoCellAnchor>
    <xdr:from>
      <xdr:col>22</xdr:col>
      <xdr:colOff>451484</xdr:colOff>
      <xdr:row>14</xdr:row>
      <xdr:rowOff>15240</xdr:rowOff>
    </xdr:from>
    <xdr:to>
      <xdr:col>26</xdr:col>
      <xdr:colOff>98194</xdr:colOff>
      <xdr:row>17</xdr:row>
      <xdr:rowOff>142875</xdr:rowOff>
    </xdr:to>
    <xdr:grpSp>
      <xdr:nvGrpSpPr>
        <xdr:cNvPr id="379" name="Group 378">
          <a:extLst>
            <a:ext uri="{FF2B5EF4-FFF2-40B4-BE49-F238E27FC236}">
              <a16:creationId xmlns:a16="http://schemas.microsoft.com/office/drawing/2014/main" id="{2A8EE388-D4E3-49C6-98C3-F1641F9BA357}"/>
            </a:ext>
          </a:extLst>
        </xdr:cNvPr>
        <xdr:cNvGrpSpPr/>
      </xdr:nvGrpSpPr>
      <xdr:grpSpPr>
        <a:xfrm>
          <a:off x="13862684" y="2548890"/>
          <a:ext cx="2085110" cy="670560"/>
          <a:chOff x="1566031" y="1878537"/>
          <a:chExt cx="2079948" cy="677228"/>
        </a:xfrm>
      </xdr:grpSpPr>
      <xdr:sp macro="" textlink="">
        <xdr:nvSpPr>
          <xdr:cNvPr id="380" name="Arrow: Right 379">
            <a:extLst>
              <a:ext uri="{FF2B5EF4-FFF2-40B4-BE49-F238E27FC236}">
                <a16:creationId xmlns:a16="http://schemas.microsoft.com/office/drawing/2014/main" id="{C12AAC59-70DC-6470-5BA8-41FBF0DBB824}"/>
              </a:ext>
            </a:extLst>
          </xdr:cNvPr>
          <xdr:cNvSpPr/>
        </xdr:nvSpPr>
        <xdr:spPr>
          <a:xfrm>
            <a:off x="1566031" y="1878537"/>
            <a:ext cx="1575435" cy="677228"/>
          </a:xfrm>
          <a:prstGeom prst="rightArrow">
            <a:avLst/>
          </a:prstGeom>
          <a:solidFill>
            <a:sysClr val="window" lastClr="FFFFFF"/>
          </a:solidFill>
          <a:ln w="952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sp macro="" textlink="">
        <xdr:nvSpPr>
          <xdr:cNvPr id="381" name="TextBox 380">
            <a:extLst>
              <a:ext uri="{FF2B5EF4-FFF2-40B4-BE49-F238E27FC236}">
                <a16:creationId xmlns:a16="http://schemas.microsoft.com/office/drawing/2014/main" id="{DF5F7775-99B8-0AAF-916F-5AF2CA173130}"/>
              </a:ext>
            </a:extLst>
          </xdr:cNvPr>
          <xdr:cNvSpPr txBox="1"/>
        </xdr:nvSpPr>
        <xdr:spPr>
          <a:xfrm>
            <a:off x="2024833" y="2075572"/>
            <a:ext cx="1621146" cy="3334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OES</a:t>
            </a:r>
          </a:p>
        </xdr:txBody>
      </xdr:sp>
    </xdr:grpSp>
    <xdr:clientData/>
  </xdr:twoCellAnchor>
  <xdr:twoCellAnchor>
    <xdr:from>
      <xdr:col>25</xdr:col>
      <xdr:colOff>459105</xdr:colOff>
      <xdr:row>4</xdr:row>
      <xdr:rowOff>100965</xdr:rowOff>
    </xdr:from>
    <xdr:to>
      <xdr:col>28</xdr:col>
      <xdr:colOff>240031</xdr:colOff>
      <xdr:row>8</xdr:row>
      <xdr:rowOff>43815</xdr:rowOff>
    </xdr:to>
    <xdr:sp macro="" textlink="">
      <xdr:nvSpPr>
        <xdr:cNvPr id="382" name="TextBox 381">
          <a:extLst>
            <a:ext uri="{FF2B5EF4-FFF2-40B4-BE49-F238E27FC236}">
              <a16:creationId xmlns:a16="http://schemas.microsoft.com/office/drawing/2014/main" id="{5848E7D7-064A-49CC-8200-4BB27AADCC35}"/>
            </a:ext>
          </a:extLst>
        </xdr:cNvPr>
        <xdr:cNvSpPr txBox="1"/>
      </xdr:nvSpPr>
      <xdr:spPr>
        <a:xfrm>
          <a:off x="15699105" y="824865"/>
          <a:ext cx="1609726" cy="666750"/>
        </a:xfrm>
        <a:prstGeom prst="rect">
          <a:avLst/>
        </a:prstGeom>
        <a:solidFill>
          <a:srgbClr val="FFC0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-Stack/Fugtitive/Area annual releases for TRI/NEI by year and OES</a:t>
          </a:r>
        </a:p>
        <a:p>
          <a:pPr algn="ctr"/>
          <a:endParaRPr lang="en-US" sz="1100" b="1">
            <a:solidFill>
              <a:sysClr val="windowText" lastClr="000000"/>
            </a:solidFill>
          </a:endParaRPr>
        </a:p>
      </xdr:txBody>
    </xdr:sp>
    <xdr:clientData/>
  </xdr:twoCellAnchor>
  <xdr:twoCellAnchor>
    <xdr:from>
      <xdr:col>27</xdr:col>
      <xdr:colOff>42864</xdr:colOff>
      <xdr:row>8</xdr:row>
      <xdr:rowOff>45720</xdr:rowOff>
    </xdr:from>
    <xdr:to>
      <xdr:col>27</xdr:col>
      <xdr:colOff>46673</xdr:colOff>
      <xdr:row>13</xdr:row>
      <xdr:rowOff>100966</xdr:rowOff>
    </xdr:to>
    <xdr:cxnSp macro="">
      <xdr:nvCxnSpPr>
        <xdr:cNvPr id="383" name="Straight Arrow Connector 382">
          <a:extLst>
            <a:ext uri="{FF2B5EF4-FFF2-40B4-BE49-F238E27FC236}">
              <a16:creationId xmlns:a16="http://schemas.microsoft.com/office/drawing/2014/main" id="{5D768FB5-CBCC-4C86-BC2E-C566AB9571AE}"/>
            </a:ext>
          </a:extLst>
        </xdr:cNvPr>
        <xdr:cNvCxnSpPr>
          <a:stCxn id="382" idx="2"/>
          <a:endCxn id="378" idx="0"/>
        </xdr:cNvCxnSpPr>
      </xdr:nvCxnSpPr>
      <xdr:spPr>
        <a:xfrm flipH="1">
          <a:off x="16502064" y="1493520"/>
          <a:ext cx="3809" cy="960121"/>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605790</xdr:colOff>
      <xdr:row>8</xdr:row>
      <xdr:rowOff>133350</xdr:rowOff>
    </xdr:from>
    <xdr:to>
      <xdr:col>31</xdr:col>
      <xdr:colOff>516255</xdr:colOff>
      <xdr:row>10</xdr:row>
      <xdr:rowOff>93345</xdr:rowOff>
    </xdr:to>
    <xdr:sp macro="" textlink="">
      <xdr:nvSpPr>
        <xdr:cNvPr id="399" name="TextBox 398">
          <a:extLst>
            <a:ext uri="{FF2B5EF4-FFF2-40B4-BE49-F238E27FC236}">
              <a16:creationId xmlns:a16="http://schemas.microsoft.com/office/drawing/2014/main" id="{6F36AF53-5826-4424-BD6D-299617FB3EE5}"/>
            </a:ext>
          </a:extLst>
        </xdr:cNvPr>
        <xdr:cNvSpPr txBox="1"/>
      </xdr:nvSpPr>
      <xdr:spPr>
        <a:xfrm>
          <a:off x="18284190" y="1581150"/>
          <a:ext cx="1129665" cy="321945"/>
        </a:xfrm>
        <a:prstGeom prst="rect">
          <a:avLst/>
        </a:prstGeom>
        <a:solidFill>
          <a:srgbClr val="9966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bg1"/>
              </a:solidFill>
            </a:rPr>
            <a:t>-COU to OES***</a:t>
          </a:r>
        </a:p>
      </xdr:txBody>
    </xdr:sp>
    <xdr:clientData/>
  </xdr:twoCellAnchor>
  <xdr:twoCellAnchor>
    <xdr:from>
      <xdr:col>30</xdr:col>
      <xdr:colOff>559118</xdr:colOff>
      <xdr:row>10</xdr:row>
      <xdr:rowOff>97155</xdr:rowOff>
    </xdr:from>
    <xdr:to>
      <xdr:col>33</xdr:col>
      <xdr:colOff>363855</xdr:colOff>
      <xdr:row>14</xdr:row>
      <xdr:rowOff>135255</xdr:rowOff>
    </xdr:to>
    <xdr:cxnSp macro="">
      <xdr:nvCxnSpPr>
        <xdr:cNvPr id="400" name="Straight Arrow Connector 399">
          <a:extLst>
            <a:ext uri="{FF2B5EF4-FFF2-40B4-BE49-F238E27FC236}">
              <a16:creationId xmlns:a16="http://schemas.microsoft.com/office/drawing/2014/main" id="{05B79E06-139A-440E-AE5C-795FAA700453}"/>
            </a:ext>
          </a:extLst>
        </xdr:cNvPr>
        <xdr:cNvCxnSpPr>
          <a:stCxn id="327" idx="0"/>
          <a:endCxn id="399" idx="2"/>
        </xdr:cNvCxnSpPr>
      </xdr:nvCxnSpPr>
      <xdr:spPr>
        <a:xfrm flipH="1" flipV="1">
          <a:off x="18847118" y="1906905"/>
          <a:ext cx="1633537" cy="76200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133350</xdr:colOff>
      <xdr:row>15</xdr:row>
      <xdr:rowOff>9525</xdr:rowOff>
    </xdr:from>
    <xdr:to>
      <xdr:col>31</xdr:col>
      <xdr:colOff>541645</xdr:colOff>
      <xdr:row>16</xdr:row>
      <xdr:rowOff>152092</xdr:rowOff>
    </xdr:to>
    <xdr:sp macro="" textlink="">
      <xdr:nvSpPr>
        <xdr:cNvPr id="428" name="TextBox 427">
          <a:extLst>
            <a:ext uri="{FF2B5EF4-FFF2-40B4-BE49-F238E27FC236}">
              <a16:creationId xmlns:a16="http://schemas.microsoft.com/office/drawing/2014/main" id="{63330FFD-0ECF-411D-9C72-625E25E57CCB}"/>
            </a:ext>
          </a:extLst>
        </xdr:cNvPr>
        <xdr:cNvSpPr txBox="1"/>
      </xdr:nvSpPr>
      <xdr:spPr>
        <a:xfrm>
          <a:off x="17811750" y="2724150"/>
          <a:ext cx="1627495" cy="3235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OES</a:t>
          </a:r>
        </a:p>
      </xdr:txBody>
    </xdr:sp>
    <xdr:clientData/>
  </xdr:twoCellAnchor>
  <xdr:twoCellAnchor>
    <xdr:from>
      <xdr:col>32</xdr:col>
      <xdr:colOff>323849</xdr:colOff>
      <xdr:row>5</xdr:row>
      <xdr:rowOff>47625</xdr:rowOff>
    </xdr:from>
    <xdr:to>
      <xdr:col>34</xdr:col>
      <xdr:colOff>377190</xdr:colOff>
      <xdr:row>11</xdr:row>
      <xdr:rowOff>0</xdr:rowOff>
    </xdr:to>
    <xdr:sp macro="" textlink="">
      <xdr:nvSpPr>
        <xdr:cNvPr id="437" name="TextBox 436">
          <a:extLst>
            <a:ext uri="{FF2B5EF4-FFF2-40B4-BE49-F238E27FC236}">
              <a16:creationId xmlns:a16="http://schemas.microsoft.com/office/drawing/2014/main" id="{B91CAFB4-F5FD-4B0E-9E4F-AC02D9D3F038}"/>
            </a:ext>
          </a:extLst>
        </xdr:cNvPr>
        <xdr:cNvSpPr txBox="1"/>
      </xdr:nvSpPr>
      <xdr:spPr>
        <a:xfrm>
          <a:off x="19831049" y="952500"/>
          <a:ext cx="1272541" cy="1038225"/>
        </a:xfrm>
        <a:prstGeom prst="rect">
          <a:avLst/>
        </a:prstGeom>
        <a:solidFill>
          <a:srgbClr val="FFFF00"/>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chemeClr val="dk1"/>
              </a:solidFill>
              <a:effectLst/>
              <a:latin typeface="+mn-lt"/>
              <a:ea typeface="+mn-ea"/>
              <a:cs typeface="+mn-cs"/>
            </a:rPr>
            <a:t>-OES*</a:t>
          </a:r>
        </a:p>
        <a:p>
          <a:pPr algn="ctr"/>
          <a:r>
            <a:rPr lang="en-US" sz="1100" b="1">
              <a:solidFill>
                <a:schemeClr val="dk1"/>
              </a:solidFill>
              <a:effectLst/>
              <a:latin typeface="+mn-lt"/>
              <a:ea typeface="+mn-ea"/>
              <a:cs typeface="+mn-cs"/>
            </a:rPr>
            <a:t>-Release</a:t>
          </a:r>
          <a:r>
            <a:rPr lang="en-US" sz="1100" b="1" baseline="0">
              <a:solidFill>
                <a:schemeClr val="dk1"/>
              </a:solidFill>
              <a:effectLst/>
              <a:latin typeface="+mn-lt"/>
              <a:ea typeface="+mn-ea"/>
              <a:cs typeface="+mn-cs"/>
            </a:rPr>
            <a:t> duration</a:t>
          </a:r>
        </a:p>
        <a:p>
          <a:pPr algn="ctr"/>
          <a:r>
            <a:rPr lang="en-US" sz="1100" b="1" baseline="0">
              <a:solidFill>
                <a:schemeClr val="dk1"/>
              </a:solidFill>
              <a:effectLst/>
              <a:latin typeface="+mn-lt"/>
              <a:ea typeface="+mn-ea"/>
              <a:cs typeface="+mn-cs"/>
            </a:rPr>
            <a:t>-Release pattern</a:t>
          </a:r>
        </a:p>
        <a:p>
          <a:pPr algn="ctr"/>
          <a:r>
            <a:rPr lang="en-US" sz="1100" b="1" baseline="0">
              <a:solidFill>
                <a:schemeClr val="dk1"/>
              </a:solidFill>
              <a:effectLst/>
              <a:latin typeface="+mn-lt"/>
              <a:ea typeface="+mn-ea"/>
              <a:cs typeface="+mn-cs"/>
            </a:rPr>
            <a:t>-Release days</a:t>
          </a:r>
        </a:p>
        <a:p>
          <a:pPr algn="ctr"/>
          <a:r>
            <a:rPr lang="en-US" sz="1100" b="1" baseline="0">
              <a:solidFill>
                <a:schemeClr val="dk1"/>
              </a:solidFill>
              <a:effectLst/>
              <a:latin typeface="+mn-lt"/>
              <a:ea typeface="+mn-ea"/>
              <a:cs typeface="+mn-cs"/>
            </a:rPr>
            <a:t>-Notes</a:t>
          </a:r>
          <a:endParaRPr lang="en-US" sz="1100" b="1">
            <a:solidFill>
              <a:schemeClr val="dk1"/>
            </a:solidFill>
            <a:effectLst/>
            <a:latin typeface="+mn-lt"/>
            <a:ea typeface="+mn-ea"/>
            <a:cs typeface="+mn-cs"/>
          </a:endParaRPr>
        </a:p>
        <a:p>
          <a:pPr algn="ctr"/>
          <a:endParaRPr lang="en-US" sz="1100" b="1">
            <a:solidFill>
              <a:sysClr val="windowText" lastClr="000000"/>
            </a:solidFill>
          </a:endParaRPr>
        </a:p>
      </xdr:txBody>
    </xdr:sp>
    <xdr:clientData/>
  </xdr:twoCellAnchor>
  <xdr:twoCellAnchor>
    <xdr:from>
      <xdr:col>3</xdr:col>
      <xdr:colOff>419100</xdr:colOff>
      <xdr:row>28</xdr:row>
      <xdr:rowOff>38100</xdr:rowOff>
    </xdr:from>
    <xdr:to>
      <xdr:col>6</xdr:col>
      <xdr:colOff>95250</xdr:colOff>
      <xdr:row>29</xdr:row>
      <xdr:rowOff>64770</xdr:rowOff>
    </xdr:to>
    <xdr:sp macro="" textlink="">
      <xdr:nvSpPr>
        <xdr:cNvPr id="438" name="Rectangle 437">
          <a:extLst>
            <a:ext uri="{FF2B5EF4-FFF2-40B4-BE49-F238E27FC236}">
              <a16:creationId xmlns:a16="http://schemas.microsoft.com/office/drawing/2014/main" id="{FC434411-11B2-44B8-ABC6-DE2028D02ADE}"/>
            </a:ext>
          </a:extLst>
        </xdr:cNvPr>
        <xdr:cNvSpPr/>
      </xdr:nvSpPr>
      <xdr:spPr>
        <a:xfrm>
          <a:off x="2247900" y="5105400"/>
          <a:ext cx="1504950" cy="20764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342899</xdr:colOff>
      <xdr:row>10</xdr:row>
      <xdr:rowOff>76200</xdr:rowOff>
    </xdr:from>
    <xdr:to>
      <xdr:col>20</xdr:col>
      <xdr:colOff>201929</xdr:colOff>
      <xdr:row>11</xdr:row>
      <xdr:rowOff>114300</xdr:rowOff>
    </xdr:to>
    <xdr:sp macro="" textlink="">
      <xdr:nvSpPr>
        <xdr:cNvPr id="439" name="Rectangle 438">
          <a:extLst>
            <a:ext uri="{FF2B5EF4-FFF2-40B4-BE49-F238E27FC236}">
              <a16:creationId xmlns:a16="http://schemas.microsoft.com/office/drawing/2014/main" id="{1CF599A5-15DE-4C15-9C0E-53707C521A4D}"/>
            </a:ext>
          </a:extLst>
        </xdr:cNvPr>
        <xdr:cNvSpPr/>
      </xdr:nvSpPr>
      <xdr:spPr>
        <a:xfrm>
          <a:off x="10706099" y="1885950"/>
          <a:ext cx="1687830" cy="21907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60959</xdr:colOff>
      <xdr:row>5</xdr:row>
      <xdr:rowOff>144780</xdr:rowOff>
    </xdr:from>
    <xdr:to>
      <xdr:col>37</xdr:col>
      <xdr:colOff>175259</xdr:colOff>
      <xdr:row>12</xdr:row>
      <xdr:rowOff>9525</xdr:rowOff>
    </xdr:to>
    <xdr:sp macro="" textlink="">
      <xdr:nvSpPr>
        <xdr:cNvPr id="441" name="TextBox 440">
          <a:extLst>
            <a:ext uri="{FF2B5EF4-FFF2-40B4-BE49-F238E27FC236}">
              <a16:creationId xmlns:a16="http://schemas.microsoft.com/office/drawing/2014/main" id="{DCB9F71E-F77B-46C3-AAFC-93DFB300FE51}"/>
            </a:ext>
          </a:extLst>
        </xdr:cNvPr>
        <xdr:cNvSpPr txBox="1"/>
      </xdr:nvSpPr>
      <xdr:spPr>
        <a:xfrm>
          <a:off x="21396959" y="1049655"/>
          <a:ext cx="1333500" cy="1131570"/>
        </a:xfrm>
        <a:prstGeom prst="rect">
          <a:avLst/>
        </a:prstGeom>
        <a:solidFill>
          <a:schemeClr val="accen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solidFill>
                <a:sysClr val="windowText" lastClr="000000"/>
              </a:solidFill>
            </a:rPr>
            <a:t>-#</a:t>
          </a:r>
          <a:r>
            <a:rPr lang="en-US" sz="1100" b="1" baseline="0">
              <a:solidFill>
                <a:sysClr val="windowText" lastClr="000000"/>
              </a:solidFill>
            </a:rPr>
            <a:t> NEI/TRI facilities that reported total/stack/fugitive releases for each OES</a:t>
          </a:r>
          <a:endParaRPr lang="en-US" sz="1100" b="1">
            <a:solidFill>
              <a:sysClr val="windowText" lastClr="000000"/>
            </a:solidFill>
          </a:endParaRPr>
        </a:p>
      </xdr:txBody>
    </xdr:sp>
    <xdr:clientData/>
  </xdr:twoCellAnchor>
  <xdr:twoCellAnchor>
    <xdr:from>
      <xdr:col>33</xdr:col>
      <xdr:colOff>352425</xdr:colOff>
      <xdr:row>11</xdr:row>
      <xdr:rowOff>0</xdr:rowOff>
    </xdr:from>
    <xdr:to>
      <xdr:col>33</xdr:col>
      <xdr:colOff>363855</xdr:colOff>
      <xdr:row>14</xdr:row>
      <xdr:rowOff>135255</xdr:rowOff>
    </xdr:to>
    <xdr:cxnSp macro="">
      <xdr:nvCxnSpPr>
        <xdr:cNvPr id="445" name="Straight Arrow Connector 444">
          <a:extLst>
            <a:ext uri="{FF2B5EF4-FFF2-40B4-BE49-F238E27FC236}">
              <a16:creationId xmlns:a16="http://schemas.microsoft.com/office/drawing/2014/main" id="{0480F569-995D-4B1F-8F0B-9AA89EC18494}"/>
            </a:ext>
          </a:extLst>
        </xdr:cNvPr>
        <xdr:cNvCxnSpPr>
          <a:stCxn id="327" idx="0"/>
          <a:endCxn id="437" idx="2"/>
        </xdr:cNvCxnSpPr>
      </xdr:nvCxnSpPr>
      <xdr:spPr>
        <a:xfrm flipH="1" flipV="1">
          <a:off x="20469225" y="1990725"/>
          <a:ext cx="11430" cy="678180"/>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363855</xdr:colOff>
      <xdr:row>12</xdr:row>
      <xdr:rowOff>11430</xdr:rowOff>
    </xdr:from>
    <xdr:to>
      <xdr:col>36</xdr:col>
      <xdr:colOff>114299</xdr:colOff>
      <xdr:row>14</xdr:row>
      <xdr:rowOff>135255</xdr:rowOff>
    </xdr:to>
    <xdr:cxnSp macro="">
      <xdr:nvCxnSpPr>
        <xdr:cNvPr id="448" name="Straight Arrow Connector 447">
          <a:extLst>
            <a:ext uri="{FF2B5EF4-FFF2-40B4-BE49-F238E27FC236}">
              <a16:creationId xmlns:a16="http://schemas.microsoft.com/office/drawing/2014/main" id="{B7EAC5C4-277B-41A1-BD3D-0BB794D56C3D}"/>
            </a:ext>
          </a:extLst>
        </xdr:cNvPr>
        <xdr:cNvCxnSpPr>
          <a:stCxn id="327" idx="0"/>
          <a:endCxn id="441" idx="2"/>
        </xdr:cNvCxnSpPr>
      </xdr:nvCxnSpPr>
      <xdr:spPr>
        <a:xfrm flipV="1">
          <a:off x="20480655" y="2183130"/>
          <a:ext cx="1579244" cy="485775"/>
        </a:xfrm>
        <a:prstGeom prst="straightConnector1">
          <a:avLst/>
        </a:prstGeom>
        <a:ln w="127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2F9752-5D3B-4FE7-924E-D23F8E8EBC36}" name="Table1" displayName="Table1" ref="A1:B661" totalsRowShown="0" headerRowDxfId="5" dataDxfId="4" headerRowBorderDxfId="2" tableBorderDxfId="3">
  <autoFilter ref="A1:B661" xr:uid="{272F9752-5D3B-4FE7-924E-D23F8E8EBC36}"/>
  <sortState xmlns:xlrd2="http://schemas.microsoft.com/office/spreadsheetml/2017/richdata2" ref="A2:B661">
    <sortCondition ref="B1:B661"/>
  </sortState>
  <tableColumns count="2">
    <tableColumn id="1" xr3:uid="{C4688947-F05D-487A-AE58-872E10D87402}" name="9. TRIFD" dataDxfId="1"/>
    <tableColumn id="2" xr3:uid="{A4574351-EEC3-4329-9121-6FCCEEABCCE0}" name="Short Hand COU Mapped (EPA)"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4A3669-2F99-4011-B61E-D3B254208EBB}" name="Table3" displayName="Table3" ref="A1:C1110" totalsRowShown="0">
  <autoFilter ref="A1:C1110" xr:uid="{024A3669-2F99-4011-B61E-D3B254208EBB}"/>
  <sortState xmlns:xlrd2="http://schemas.microsoft.com/office/spreadsheetml/2017/richdata2" ref="A2:C1110">
    <sortCondition ref="A1:A1110"/>
  </sortState>
  <tableColumns count="3">
    <tableColumn id="1" xr3:uid="{9226C6BD-38C4-49D0-811B-973F205921B0}" name="Primary NAICS/SIC Code"/>
    <tableColumn id="2" xr3:uid="{07022CC5-8E2C-433A-9A5D-CB7905499490}" name="CDR IS Code"/>
    <tableColumn id="3" xr3:uid="{4DC23D68-64FD-482F-9301-EEE68010F873}" name="CDR Industry Sector Descriptio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9.xml.rels><?xml version="1.0" encoding="UTF-8" standalone="yes"?>
<Relationships xmlns="http://schemas.openxmlformats.org/package/2006/relationships"><Relationship Id="rId1" Type="http://schemas.openxmlformats.org/officeDocument/2006/relationships/hyperlink" Target="https://www.epa.gov/sites/default/files/2020-09/documents/instructions_for_reporting_2020_tsca_cdr_finalrule_2020-09-08.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13E67-17D5-4A1A-9FF0-250CF22B59F9}">
  <dimension ref="B2:F15"/>
  <sheetViews>
    <sheetView workbookViewId="0">
      <selection activeCell="I13" sqref="I13"/>
    </sheetView>
  </sheetViews>
  <sheetFormatPr defaultRowHeight="15" customHeight="1"/>
  <sheetData>
    <row r="2" spans="2:6" ht="14.45">
      <c r="B2" s="285" t="s">
        <v>0</v>
      </c>
      <c r="C2" s="285"/>
      <c r="D2" s="285"/>
      <c r="E2" s="285"/>
      <c r="F2" s="285"/>
    </row>
    <row r="3" spans="2:6" ht="15.4">
      <c r="B3" s="268"/>
      <c r="C3" s="286" t="s">
        <v>1</v>
      </c>
      <c r="D3" s="286"/>
      <c r="E3" s="286"/>
      <c r="F3" s="268"/>
    </row>
    <row r="4" spans="2:6" ht="14.45">
      <c r="B4" s="268"/>
      <c r="C4" s="268"/>
      <c r="D4" s="268"/>
      <c r="E4" s="268"/>
      <c r="F4" s="268"/>
    </row>
    <row r="5" spans="2:6" ht="14.45">
      <c r="B5" s="268"/>
      <c r="C5" s="268"/>
      <c r="D5" s="268"/>
      <c r="E5" s="268"/>
      <c r="F5" s="268"/>
    </row>
    <row r="6" spans="2:6" ht="14.45">
      <c r="B6" s="287" t="s">
        <v>2</v>
      </c>
      <c r="C6" s="287"/>
      <c r="D6" s="287"/>
      <c r="E6" s="287"/>
      <c r="F6" s="287"/>
    </row>
    <row r="7" spans="2:6" ht="14.45">
      <c r="B7" s="287"/>
      <c r="C7" s="287"/>
      <c r="D7" s="287"/>
      <c r="E7" s="287"/>
      <c r="F7" s="287"/>
    </row>
    <row r="8" spans="2:6" ht="14.45">
      <c r="B8" s="287"/>
      <c r="C8" s="287"/>
      <c r="D8" s="287"/>
      <c r="E8" s="287"/>
      <c r="F8" s="287"/>
    </row>
    <row r="9" spans="2:6" ht="14.45">
      <c r="B9" s="287"/>
      <c r="C9" s="287"/>
      <c r="D9" s="287"/>
      <c r="E9" s="287"/>
      <c r="F9" s="287"/>
    </row>
    <row r="10" spans="2:6" ht="29.1" customHeight="1">
      <c r="B10" s="287"/>
      <c r="C10" s="287"/>
      <c r="D10" s="287"/>
      <c r="E10" s="287"/>
      <c r="F10" s="287"/>
    </row>
    <row r="11" spans="2:6" ht="14.45">
      <c r="B11" s="268"/>
      <c r="C11" s="268"/>
      <c r="D11" s="268"/>
      <c r="E11" s="268"/>
      <c r="F11" s="268"/>
    </row>
    <row r="12" spans="2:6" ht="19.899999999999999">
      <c r="B12" s="288" t="s">
        <v>3</v>
      </c>
      <c r="C12" s="288"/>
      <c r="D12" s="288"/>
      <c r="E12" s="288"/>
      <c r="F12" s="288"/>
    </row>
    <row r="13" spans="2:6" ht="19.899999999999999">
      <c r="B13" s="269"/>
      <c r="C13" s="269"/>
      <c r="D13" s="269"/>
      <c r="E13" s="269"/>
      <c r="F13" s="269"/>
    </row>
    <row r="14" spans="2:6" ht="14.45">
      <c r="B14" s="268"/>
      <c r="C14" s="268"/>
      <c r="D14" s="268"/>
      <c r="E14" s="268"/>
      <c r="F14" s="268"/>
    </row>
    <row r="15" spans="2:6" ht="17.45">
      <c r="B15" s="289" t="s">
        <v>1</v>
      </c>
      <c r="C15" s="289"/>
      <c r="D15" s="289"/>
      <c r="E15" s="289"/>
      <c r="F15" s="289"/>
    </row>
  </sheetData>
  <sheetProtection algorithmName="SHA-512" hashValue="Ko/5yhNFW5UeqzW3kYJAX+TTDKiH1zP6o637E2kWgB6dbI56ZflCqrIXHaFMhxeqBlI/AU2ujrT5sM0BRN81aA==" saltValue="hrhh+nMeOknoT+9JGpZMhg==" spinCount="100000" sheet="1" objects="1" scenarios="1" formatCells="0" formatColumns="0" formatRows="0"/>
  <mergeCells count="5">
    <mergeCell ref="B2:F2"/>
    <mergeCell ref="C3:E3"/>
    <mergeCell ref="B6:F10"/>
    <mergeCell ref="B12:F12"/>
    <mergeCell ref="B15:F1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8BF4-A670-418A-B3F8-E45BAF21EB8E}">
  <sheetPr>
    <tabColor theme="4"/>
  </sheetPr>
  <dimension ref="A1:AK1"/>
  <sheetViews>
    <sheetView topLeftCell="S1" zoomScale="60" zoomScaleNormal="60" workbookViewId="0">
      <selection activeCell="S2" sqref="A2:XFD2039"/>
    </sheetView>
  </sheetViews>
  <sheetFormatPr defaultRowHeight="14.45"/>
  <cols>
    <col min="1" max="1" width="87.5703125" style="6" customWidth="1"/>
    <col min="2" max="2" width="71.7109375" bestFit="1" customWidth="1"/>
    <col min="3" max="3" width="15.5703125" style="222" bestFit="1" customWidth="1"/>
    <col min="4" max="4" width="19.5703125" style="7" bestFit="1" customWidth="1"/>
    <col min="5" max="5" width="22.7109375" style="14" customWidth="1"/>
    <col min="6" max="6" width="70.7109375" style="21" bestFit="1" customWidth="1"/>
    <col min="7" max="7" width="24.42578125" style="7" bestFit="1" customWidth="1"/>
    <col min="8" max="8" width="10.7109375" style="7" bestFit="1" customWidth="1"/>
    <col min="9" max="9" width="23" style="21" customWidth="1"/>
    <col min="10" max="12" width="12.7109375" style="22" customWidth="1"/>
    <col min="13" max="13" width="13.28515625" style="21" bestFit="1" customWidth="1"/>
    <col min="14" max="14" width="50.7109375" style="7" bestFit="1" customWidth="1"/>
    <col min="15" max="15" width="10.7109375" style="7" customWidth="1"/>
    <col min="16" max="16" width="125.5703125" style="7" customWidth="1"/>
    <col min="17" max="17" width="47.7109375" style="7" bestFit="1" customWidth="1"/>
    <col min="18" max="18" width="15.7109375" style="30" customWidth="1"/>
    <col min="19" max="25" width="15.42578125" style="30" customWidth="1"/>
    <col min="26" max="26" width="15.5703125" style="7" bestFit="1" customWidth="1"/>
    <col min="27" max="27" width="14.7109375" style="35" bestFit="1" customWidth="1"/>
    <col min="28" max="29" width="14.7109375" style="35" customWidth="1"/>
    <col min="30" max="30" width="19.5703125" style="7" bestFit="1" customWidth="1"/>
    <col min="31" max="31" width="22.28515625" style="7" customWidth="1"/>
    <col min="32" max="32" width="18" style="7" bestFit="1" customWidth="1"/>
    <col min="33" max="33" width="17.28515625" style="7" bestFit="1" customWidth="1"/>
    <col min="34" max="34" width="18.7109375" style="7" customWidth="1"/>
    <col min="35" max="35" width="10.42578125" style="7" customWidth="1"/>
    <col min="36" max="36" width="11.42578125" style="7" customWidth="1"/>
    <col min="37" max="37" width="18.28515625" style="7" customWidth="1"/>
  </cols>
  <sheetData>
    <row r="1" spans="1:37" s="13" customFormat="1" ht="75.75" customHeight="1" thickBot="1">
      <c r="A1" s="217" t="s">
        <v>872</v>
      </c>
      <c r="B1" s="205" t="s">
        <v>873</v>
      </c>
      <c r="C1" s="220" t="s">
        <v>874</v>
      </c>
      <c r="D1" s="207" t="s">
        <v>875</v>
      </c>
      <c r="E1" s="208" t="s">
        <v>876</v>
      </c>
      <c r="F1" s="209" t="s">
        <v>877</v>
      </c>
      <c r="G1" s="210" t="s">
        <v>878</v>
      </c>
      <c r="H1" s="210" t="s">
        <v>879</v>
      </c>
      <c r="I1" s="210" t="s">
        <v>880</v>
      </c>
      <c r="J1" s="210" t="s">
        <v>881</v>
      </c>
      <c r="K1" s="210" t="s">
        <v>882</v>
      </c>
      <c r="L1" s="210" t="s">
        <v>883</v>
      </c>
      <c r="M1" s="209" t="s">
        <v>884</v>
      </c>
      <c r="N1" s="210" t="s">
        <v>74</v>
      </c>
      <c r="O1" s="210" t="s">
        <v>885</v>
      </c>
      <c r="P1" s="210" t="s">
        <v>886</v>
      </c>
      <c r="Q1" s="210" t="s">
        <v>94</v>
      </c>
      <c r="R1" s="211" t="s">
        <v>887</v>
      </c>
      <c r="S1" s="211" t="s">
        <v>888</v>
      </c>
      <c r="T1" s="211" t="s">
        <v>889</v>
      </c>
      <c r="U1" s="211" t="s">
        <v>890</v>
      </c>
      <c r="V1" s="211" t="s">
        <v>891</v>
      </c>
      <c r="W1" s="211" t="s">
        <v>892</v>
      </c>
      <c r="X1" s="211" t="s">
        <v>893</v>
      </c>
      <c r="Y1" s="211" t="s">
        <v>894</v>
      </c>
      <c r="Z1" s="212" t="s">
        <v>895</v>
      </c>
      <c r="AA1" s="212" t="s">
        <v>896</v>
      </c>
      <c r="AB1" s="212" t="s">
        <v>897</v>
      </c>
      <c r="AC1" s="212" t="s">
        <v>898</v>
      </c>
      <c r="AD1" s="212" t="s">
        <v>899</v>
      </c>
      <c r="AE1" s="212" t="s">
        <v>900</v>
      </c>
      <c r="AF1" s="212" t="s">
        <v>901</v>
      </c>
      <c r="AG1" s="212" t="s">
        <v>902</v>
      </c>
      <c r="AH1" s="213" t="s">
        <v>903</v>
      </c>
      <c r="AI1" s="214" t="s">
        <v>904</v>
      </c>
      <c r="AJ1" s="215" t="s">
        <v>905</v>
      </c>
      <c r="AK1" s="215" t="s">
        <v>906</v>
      </c>
    </row>
  </sheetData>
  <autoFilter ref="A1:AO2039" xr:uid="{309A4903-03F5-450C-882E-7A92CC2C7314}"/>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16A84-B8B8-411A-AF48-01CFD81D4A3B}">
  <sheetPr>
    <tabColor theme="8"/>
  </sheetPr>
  <dimension ref="A1:BK295"/>
  <sheetViews>
    <sheetView workbookViewId="0">
      <selection activeCell="F24" sqref="F24"/>
    </sheetView>
  </sheetViews>
  <sheetFormatPr defaultRowHeight="14.45"/>
  <cols>
    <col min="2" max="2" width="13.42578125" bestFit="1" customWidth="1"/>
    <col min="3" max="3" width="19.5703125" bestFit="1" customWidth="1"/>
    <col min="4" max="4" width="29" customWidth="1"/>
    <col min="5" max="5" width="22.28515625" customWidth="1"/>
    <col min="6" max="6" width="21.42578125" customWidth="1"/>
    <col min="7" max="7" width="15.42578125" bestFit="1" customWidth="1"/>
    <col min="8" max="8" width="12" customWidth="1"/>
    <col min="10" max="10" width="14.42578125" bestFit="1" customWidth="1"/>
    <col min="11" max="11" width="19.5703125" bestFit="1" customWidth="1"/>
    <col min="12" max="12" width="33.42578125" customWidth="1"/>
    <col min="13" max="13" width="13.5703125" bestFit="1" customWidth="1"/>
    <col min="14" max="14" width="11.5703125" bestFit="1" customWidth="1"/>
    <col min="15" max="15" width="12.5703125" bestFit="1" customWidth="1"/>
    <col min="18" max="18" width="13.42578125" bestFit="1" customWidth="1"/>
    <col min="19" max="19" width="19.5703125" bestFit="1" customWidth="1"/>
    <col min="20" max="20" width="33.42578125" customWidth="1"/>
    <col min="21" max="21" width="13.5703125" bestFit="1" customWidth="1"/>
    <col min="22" max="22" width="11.5703125" bestFit="1" customWidth="1"/>
    <col min="23" max="23" width="12.5703125" bestFit="1" customWidth="1"/>
    <col min="26" max="26" width="13.42578125" bestFit="1" customWidth="1"/>
    <col min="27" max="27" width="19.5703125" bestFit="1" customWidth="1"/>
    <col min="28" max="28" width="33.42578125" customWidth="1"/>
    <col min="29" max="29" width="13.5703125" bestFit="1" customWidth="1"/>
    <col min="30" max="30" width="11.5703125" bestFit="1" customWidth="1"/>
    <col min="31" max="31" width="12.5703125" bestFit="1" customWidth="1"/>
    <col min="32" max="32" width="11.5703125" customWidth="1"/>
    <col min="34" max="34" width="13.42578125" bestFit="1" customWidth="1"/>
    <col min="35" max="35" width="19.5703125" bestFit="1" customWidth="1"/>
    <col min="36" max="36" width="33.42578125" customWidth="1"/>
    <col min="37" max="37" width="14.7109375" bestFit="1" customWidth="1"/>
    <col min="38" max="38" width="11.5703125" bestFit="1" customWidth="1"/>
    <col min="39" max="39" width="12.5703125" bestFit="1" customWidth="1"/>
    <col min="42" max="42" width="13.42578125" bestFit="1" customWidth="1"/>
    <col min="43" max="43" width="19.5703125" bestFit="1" customWidth="1"/>
    <col min="44" max="44" width="33.42578125" customWidth="1"/>
    <col min="45" max="45" width="14.7109375" bestFit="1" customWidth="1"/>
    <col min="46" max="46" width="11.5703125" bestFit="1" customWidth="1"/>
    <col min="47" max="47" width="12.5703125" bestFit="1" customWidth="1"/>
    <col min="50" max="50" width="13.42578125" bestFit="1" customWidth="1"/>
    <col min="51" max="51" width="19.5703125" bestFit="1" customWidth="1"/>
    <col min="52" max="52" width="33.42578125" customWidth="1"/>
    <col min="53" max="53" width="13.5703125" bestFit="1" customWidth="1"/>
    <col min="54" max="54" width="11.5703125" bestFit="1" customWidth="1"/>
    <col min="55" max="55" width="12.5703125" bestFit="1" customWidth="1"/>
    <col min="58" max="58" width="13.42578125" bestFit="1" customWidth="1"/>
    <col min="59" max="59" width="19.5703125" bestFit="1" customWidth="1"/>
    <col min="60" max="60" width="33.42578125" customWidth="1"/>
    <col min="61" max="61" width="13.5703125" bestFit="1" customWidth="1"/>
    <col min="62" max="62" width="11.5703125" bestFit="1" customWidth="1"/>
    <col min="63" max="63" width="12.5703125" bestFit="1" customWidth="1"/>
  </cols>
  <sheetData>
    <row r="1" spans="1:63">
      <c r="A1" s="301" t="s">
        <v>907</v>
      </c>
      <c r="B1" s="301"/>
      <c r="C1" s="301"/>
      <c r="D1" s="301"/>
      <c r="E1" s="301"/>
      <c r="F1" s="301"/>
      <c r="G1" s="301"/>
      <c r="H1" s="270"/>
      <c r="J1" s="301" t="s">
        <v>908</v>
      </c>
      <c r="K1" s="301"/>
      <c r="L1" s="301"/>
      <c r="M1" s="301"/>
      <c r="N1" s="301"/>
      <c r="O1" s="301"/>
      <c r="R1" s="301" t="s">
        <v>909</v>
      </c>
      <c r="S1" s="301"/>
      <c r="T1" s="301"/>
      <c r="U1" s="301"/>
      <c r="V1" s="301"/>
      <c r="W1" s="301"/>
      <c r="Z1" s="301" t="s">
        <v>910</v>
      </c>
      <c r="AA1" s="301"/>
      <c r="AB1" s="301"/>
      <c r="AC1" s="301"/>
      <c r="AD1" s="301"/>
      <c r="AE1" s="301"/>
      <c r="AF1" s="270"/>
      <c r="AH1" s="301" t="s">
        <v>911</v>
      </c>
      <c r="AI1" s="301"/>
      <c r="AJ1" s="301"/>
      <c r="AK1" s="301"/>
      <c r="AL1" s="301"/>
      <c r="AM1" s="301"/>
      <c r="AP1" s="301" t="s">
        <v>912</v>
      </c>
      <c r="AQ1" s="301"/>
      <c r="AR1" s="301"/>
      <c r="AS1" s="301"/>
      <c r="AT1" s="301"/>
      <c r="AU1" s="301"/>
      <c r="AX1" s="301" t="s">
        <v>913</v>
      </c>
      <c r="AY1" s="301"/>
      <c r="AZ1" s="301"/>
      <c r="BA1" s="301"/>
      <c r="BB1" s="301"/>
      <c r="BC1" s="301"/>
      <c r="BF1" s="301" t="s">
        <v>914</v>
      </c>
      <c r="BG1" s="301"/>
      <c r="BH1" s="301"/>
      <c r="BI1" s="301"/>
      <c r="BJ1" s="301"/>
      <c r="BK1" s="301"/>
    </row>
    <row r="2" spans="1:63">
      <c r="A2" s="228" t="s">
        <v>915</v>
      </c>
      <c r="B2" s="228" t="s">
        <v>140</v>
      </c>
      <c r="C2" s="228" t="s">
        <v>916</v>
      </c>
      <c r="D2" s="228" t="s">
        <v>877</v>
      </c>
      <c r="E2" s="229" t="s">
        <v>917</v>
      </c>
      <c r="F2" s="229" t="s">
        <v>918</v>
      </c>
      <c r="G2" s="229" t="s">
        <v>919</v>
      </c>
      <c r="J2" s="191" t="s">
        <v>140</v>
      </c>
      <c r="K2" s="191" t="s">
        <v>916</v>
      </c>
      <c r="L2" s="191" t="s">
        <v>877</v>
      </c>
      <c r="M2" s="229" t="s">
        <v>917</v>
      </c>
      <c r="N2" s="229" t="s">
        <v>918</v>
      </c>
      <c r="O2" s="229" t="s">
        <v>919</v>
      </c>
      <c r="R2" s="191" t="s">
        <v>140</v>
      </c>
      <c r="S2" s="191" t="s">
        <v>916</v>
      </c>
      <c r="T2" s="191" t="s">
        <v>877</v>
      </c>
      <c r="U2" s="229" t="s">
        <v>917</v>
      </c>
      <c r="V2" s="229" t="s">
        <v>918</v>
      </c>
      <c r="W2" s="229" t="s">
        <v>919</v>
      </c>
      <c r="Z2" s="191" t="s">
        <v>140</v>
      </c>
      <c r="AA2" s="191" t="s">
        <v>916</v>
      </c>
      <c r="AB2" s="191" t="s">
        <v>877</v>
      </c>
      <c r="AC2" t="s">
        <v>917</v>
      </c>
      <c r="AD2" t="s">
        <v>918</v>
      </c>
      <c r="AE2" s="229" t="s">
        <v>919</v>
      </c>
      <c r="AH2" s="191" t="s">
        <v>140</v>
      </c>
      <c r="AI2" s="191" t="s">
        <v>916</v>
      </c>
      <c r="AJ2" s="191" t="s">
        <v>877</v>
      </c>
      <c r="AK2" s="229" t="s">
        <v>917</v>
      </c>
      <c r="AL2" t="s">
        <v>918</v>
      </c>
      <c r="AM2" t="s">
        <v>919</v>
      </c>
      <c r="AP2" s="191" t="s">
        <v>140</v>
      </c>
      <c r="AQ2" s="191" t="s">
        <v>916</v>
      </c>
      <c r="AR2" s="191" t="s">
        <v>877</v>
      </c>
      <c r="AS2" s="229" t="s">
        <v>917</v>
      </c>
      <c r="AT2" t="s">
        <v>918</v>
      </c>
      <c r="AU2" t="s">
        <v>919</v>
      </c>
      <c r="AX2" s="191" t="s">
        <v>140</v>
      </c>
      <c r="AY2" s="191" t="s">
        <v>916</v>
      </c>
      <c r="AZ2" s="191" t="s">
        <v>877</v>
      </c>
      <c r="BA2" t="s">
        <v>917</v>
      </c>
      <c r="BB2" s="229" t="s">
        <v>918</v>
      </c>
      <c r="BC2" t="s">
        <v>919</v>
      </c>
      <c r="BF2" s="191" t="s">
        <v>140</v>
      </c>
      <c r="BG2" s="191" t="s">
        <v>916</v>
      </c>
      <c r="BH2" s="191" t="s">
        <v>877</v>
      </c>
      <c r="BI2" t="s">
        <v>917</v>
      </c>
      <c r="BJ2" s="229" t="s">
        <v>918</v>
      </c>
      <c r="BK2" t="s">
        <v>919</v>
      </c>
    </row>
    <row r="3" spans="1:63">
      <c r="A3" t="s">
        <v>328</v>
      </c>
      <c r="B3">
        <v>2019</v>
      </c>
      <c r="C3" t="s">
        <v>750</v>
      </c>
      <c r="D3" t="s">
        <v>751</v>
      </c>
      <c r="E3" s="159" cm="1">
        <f t="array" ref="E3">_xlfn.XLOOKUP(1, ('Raw TRI Data'!B:B = B3)*('Raw TRI Data'!C:C = C3), 'Raw TRI Data'!W:W)</f>
        <v>0</v>
      </c>
      <c r="F3" s="159" cm="1">
        <f t="array" ref="F3">_xlfn.XLOOKUP(1, ('Raw TRI Data'!B:B = B3)*('Raw TRI Data'!C:C = C3), 'Raw TRI Data'!Y:Y)</f>
        <v>0</v>
      </c>
      <c r="G3" s="159">
        <f t="shared" ref="G3" si="0">IF(A3="A",CONVERT(500,"lbm","kg"),E3+F3)</f>
        <v>0</v>
      </c>
      <c r="J3" cm="1">
        <f t="array" ref="J3">MAX(IF($C$3:$C$4389=K3,$B$3:$B$4389))</f>
        <v>2023</v>
      </c>
      <c r="K3" t="s">
        <v>750</v>
      </c>
      <c r="L3" t="str">
        <f t="shared" ref="L3:L34" si="1">VLOOKUP(K3, $C$3:$F$4389, 2, FALSE)</f>
        <v>SIKORSKY AIRCRAFT STRATFORD FACILITY</v>
      </c>
      <c r="M3" cm="1">
        <f t="array" ref="M3">_xlfn.XLOOKUP(1, ($B$3:$B$4389 = J3)*($C$3:$C$4389 = K3), $E$3:$E$4389)</f>
        <v>0</v>
      </c>
      <c r="N3" cm="1">
        <f t="array" ref="N3">_xlfn.XLOOKUP(1, ($B$3:$B$4389 = J3)*($C$3:$C$4389 = K3), $F$3:$F$4389)</f>
        <v>0</v>
      </c>
      <c r="O3" cm="1">
        <f t="array" ref="O3">_xlfn.XLOOKUP(1, ($B$3:$B$4389 = J3)*($C$3:$C$4389 = K3), $G$3:$G$4389)</f>
        <v>0</v>
      </c>
      <c r="R3">
        <v>2018</v>
      </c>
      <c r="S3" t="s">
        <v>750</v>
      </c>
      <c r="T3" t="str">
        <f t="shared" ref="T3:T34" si="2">VLOOKUP(S3, $C$3:$F$4389, 2, FALSE)</f>
        <v>SIKORSKY AIRCRAFT STRATFORD FACILITY</v>
      </c>
      <c r="W3">
        <f t="shared" ref="W3:W34" si="3">_xlfn.MAXIFS($G$3:$G$4389, $C$3:$C$4389,S3)</f>
        <v>0</v>
      </c>
      <c r="Z3" cm="1">
        <f t="array" ref="Z3">IFERROR(_xlfn.XLOOKUP(1, ($C$3:$C$4389 = AA3)*($G$3:$G$4389 = AE3), $B$3:$B$4389), "No median year based on reporting data")</f>
        <v>2019</v>
      </c>
      <c r="AA3" t="s">
        <v>750</v>
      </c>
      <c r="AB3" t="str">
        <f t="shared" ref="AB3:AB34" si="4">VLOOKUP(AA3, $C$3:$F$4389, 2, FALSE)</f>
        <v>SIKORSKY AIRCRAFT STRATFORD FACILITY</v>
      </c>
      <c r="AE3" cm="1">
        <f t="array" ref="AE3">MEDIAN(IF($C$3:$C$4389 = AA3, $G$3:$G$4389))</f>
        <v>0</v>
      </c>
      <c r="AH3" cm="1">
        <f t="array" ref="AH3">_xlfn.XLOOKUP(1, ($C$3:$C$4389 = AI3)*($E$3:$E$4389 = AK3), $B$3:$B$4389)</f>
        <v>2019</v>
      </c>
      <c r="AI3" t="s">
        <v>750</v>
      </c>
      <c r="AJ3" t="str">
        <f t="shared" ref="AJ3:AJ34" si="5">VLOOKUP(AI3, $C$3:$F$4389, 2, FALSE)</f>
        <v>SIKORSKY AIRCRAFT STRATFORD FACILITY</v>
      </c>
      <c r="AK3">
        <f t="shared" ref="AK3:AK34" si="6">_xlfn.MAXIFS($E$3:$E$4389, $C$3:$C$4389,AI3)</f>
        <v>0</v>
      </c>
      <c r="AP3" cm="1">
        <f t="array" ref="AP3">IFERROR(_xlfn.XLOOKUP(1, ($C$3:$C$4389 = AQ3)*($E$3:$E$4389 = AS3), $B$3:$B$4389), "No median year based on reporting data")</f>
        <v>2019</v>
      </c>
      <c r="AQ3" t="s">
        <v>750</v>
      </c>
      <c r="AR3" t="str">
        <f t="shared" ref="AR3:AR34" si="7">VLOOKUP(AQ3, $C$3:$F$4389, 2, FALSE)</f>
        <v>SIKORSKY AIRCRAFT STRATFORD FACILITY</v>
      </c>
      <c r="AS3" cm="1">
        <f t="array" ref="AS3">MEDIAN(IF($C$3:$C$4389 = AQ3, $E$3:$E$4389))</f>
        <v>0</v>
      </c>
      <c r="AX3" cm="1">
        <f t="array" ref="AX3">_xlfn.XLOOKUP(1, ($C$3:$C$4389 = AY3)*($F$3:$F$4389 = BB3), $B$3:$B$4389)</f>
        <v>2019</v>
      </c>
      <c r="AY3" t="s">
        <v>750</v>
      </c>
      <c r="AZ3" t="str">
        <f t="shared" ref="AZ3:AZ34" si="8">VLOOKUP(AY3, $C$3:$F$4389, 2, FALSE)</f>
        <v>SIKORSKY AIRCRAFT STRATFORD FACILITY</v>
      </c>
      <c r="BB3">
        <f t="shared" ref="BB3:BB34" si="9">_xlfn.MAXIFS($F$3:$F$4389, $C$3:$C$4389,AY3)</f>
        <v>0</v>
      </c>
      <c r="BF3" cm="1">
        <f t="array" ref="BF3">IFERROR(_xlfn.XLOOKUP(1, ($C$3:$C$4389 = BG3)*($F$3:$F$4389 = BJ3), $B$3:$B$4389), "No median year based on reporting data")</f>
        <v>2019</v>
      </c>
      <c r="BG3" t="s">
        <v>750</v>
      </c>
      <c r="BH3" t="str">
        <f t="shared" ref="BH3:BH34" si="10">VLOOKUP(BG3, $C$3:$F$4389, 2, FALSE)</f>
        <v>SIKORSKY AIRCRAFT STRATFORD FACILITY</v>
      </c>
      <c r="BJ3" cm="1">
        <f t="array" ref="BJ3">MEDIAN(IF($C$3:$C$4389 = BG3, $F$3:$F$4389))</f>
        <v>0</v>
      </c>
    </row>
    <row r="4" spans="1:63">
      <c r="A4" t="s">
        <v>328</v>
      </c>
      <c r="B4">
        <v>2019</v>
      </c>
      <c r="C4" t="s">
        <v>523</v>
      </c>
      <c r="D4" t="s">
        <v>524</v>
      </c>
      <c r="E4" s="159" cm="1">
        <f t="array" ref="E4">_xlfn.XLOOKUP(1, ('Raw TRI Data'!B:B = B4)*('Raw TRI Data'!C:C = C4), 'Raw TRI Data'!W:W)</f>
        <v>0</v>
      </c>
      <c r="F4" s="159" cm="1">
        <f t="array" ref="F4">_xlfn.XLOOKUP(1, ('Raw TRI Data'!B:B = B4)*('Raw TRI Data'!C:C = C4), 'Raw TRI Data'!Y:Y)</f>
        <v>0</v>
      </c>
      <c r="G4" s="159">
        <f t="shared" ref="G4:G67" si="11">IF(A4="A",CONVERT(500,"lbm","kg"),E4+F4)</f>
        <v>0</v>
      </c>
      <c r="J4" cm="1">
        <f t="array" ref="J4">MAX(IF($C$3:$C$4389=K4,$B$3:$B$4389))</f>
        <v>2019</v>
      </c>
      <c r="K4" t="s">
        <v>523</v>
      </c>
      <c r="L4" t="str">
        <f t="shared" si="1"/>
        <v>HB CHEMICAL - RAVAGO CHEMICAL DISTRIBUTION INC</v>
      </c>
      <c r="M4" cm="1">
        <f t="array" ref="M4">_xlfn.XLOOKUP(1, ($B$3:$B$4389 = J4)*($C$3:$C$4389 = K4), $E$3:$E$4389)</f>
        <v>0</v>
      </c>
      <c r="N4" cm="1">
        <f t="array" ref="N4">_xlfn.XLOOKUP(1, ($B$3:$B$4389 = J4)*($C$3:$C$4389 = K4), $F$3:$F$4389)</f>
        <v>0</v>
      </c>
      <c r="O4" cm="1">
        <f t="array" ref="O4">_xlfn.XLOOKUP(1, ($B$3:$B$4389 = J4)*($C$3:$C$4389 = K4), $G$3:$G$4389)</f>
        <v>0</v>
      </c>
      <c r="R4" cm="1">
        <f t="array" ref="R4">_xlfn.XLOOKUP(1, ($C$3:$C$4389 = S4)*($G$3:$G$4389 = W4), $B$3:$B$4389)</f>
        <v>2019</v>
      </c>
      <c r="S4" t="s">
        <v>523</v>
      </c>
      <c r="T4" t="str">
        <f t="shared" si="2"/>
        <v>HB CHEMICAL - RAVAGO CHEMICAL DISTRIBUTION INC</v>
      </c>
      <c r="W4">
        <f t="shared" si="3"/>
        <v>0</v>
      </c>
      <c r="Z4" cm="1">
        <f t="array" ref="Z4">IFERROR(_xlfn.XLOOKUP(1, ($C$3:$C$4389 = AA4)*($G$3:$G$4389 = AE4), $B$3:$B$4389), "No median year based on reporting data")</f>
        <v>2019</v>
      </c>
      <c r="AA4" t="s">
        <v>523</v>
      </c>
      <c r="AB4" t="str">
        <f t="shared" si="4"/>
        <v>HB CHEMICAL - RAVAGO CHEMICAL DISTRIBUTION INC</v>
      </c>
      <c r="AE4" cm="1">
        <f t="array" ref="AE4">MEDIAN(IF($C$3:$C$4389 = AA4, $G$3:$G$4389))</f>
        <v>0</v>
      </c>
      <c r="AH4" cm="1">
        <f t="array" ref="AH4">_xlfn.XLOOKUP(1, ($C$3:$C$4389 = AI4)*($E$3:$E$4389 = AK4), $B$3:$B$4389)</f>
        <v>2019</v>
      </c>
      <c r="AI4" t="s">
        <v>523</v>
      </c>
      <c r="AJ4" t="str">
        <f t="shared" si="5"/>
        <v>HB CHEMICAL - RAVAGO CHEMICAL DISTRIBUTION INC</v>
      </c>
      <c r="AK4">
        <f t="shared" si="6"/>
        <v>0</v>
      </c>
      <c r="AP4" cm="1">
        <f t="array" ref="AP4">IFERROR(_xlfn.XLOOKUP(1, ($C$3:$C$4389 = AQ4)*($E$3:$E$4389 = AS4), $B$3:$B$4389), "No median year based on reporting data")</f>
        <v>2019</v>
      </c>
      <c r="AQ4" t="s">
        <v>523</v>
      </c>
      <c r="AR4" t="str">
        <f t="shared" si="7"/>
        <v>HB CHEMICAL - RAVAGO CHEMICAL DISTRIBUTION INC</v>
      </c>
      <c r="AS4" cm="1">
        <f t="array" ref="AS4">MEDIAN(IF($C$3:$C$4389 = AQ4, $E$3:$E$4389))</f>
        <v>0</v>
      </c>
      <c r="AX4" cm="1">
        <f t="array" ref="AX4">_xlfn.XLOOKUP(1, ($C$3:$C$4389 = AY4)*($F$3:$F$4389 = BB4), $B$3:$B$4389)</f>
        <v>2019</v>
      </c>
      <c r="AY4" t="s">
        <v>523</v>
      </c>
      <c r="AZ4" t="str">
        <f t="shared" si="8"/>
        <v>HB CHEMICAL - RAVAGO CHEMICAL DISTRIBUTION INC</v>
      </c>
      <c r="BB4">
        <f t="shared" si="9"/>
        <v>0</v>
      </c>
      <c r="BF4" cm="1">
        <f t="array" ref="BF4">IFERROR(_xlfn.XLOOKUP(1, ($C$3:$C$4389 = BG4)*($F$3:$F$4389 = BJ4), $B$3:$B$4389), "No median year based on reporting data")</f>
        <v>2019</v>
      </c>
      <c r="BG4" t="s">
        <v>523</v>
      </c>
      <c r="BH4" t="str">
        <f t="shared" si="10"/>
        <v>HB CHEMICAL - RAVAGO CHEMICAL DISTRIBUTION INC</v>
      </c>
      <c r="BJ4" cm="1">
        <f t="array" ref="BJ4">MEDIAN(IF($C$3:$C$4389 = BG4, $F$3:$F$4389))</f>
        <v>0</v>
      </c>
    </row>
    <row r="5" spans="1:63">
      <c r="A5" t="s">
        <v>328</v>
      </c>
      <c r="B5">
        <v>2019</v>
      </c>
      <c r="C5" t="s">
        <v>536</v>
      </c>
      <c r="D5" t="s">
        <v>530</v>
      </c>
      <c r="E5" s="159" cm="1">
        <f t="array" ref="E5">_xlfn.XLOOKUP(1, ('Raw TRI Data'!B:B = B5)*('Raw TRI Data'!C:C = C5), 'Raw TRI Data'!W:W)</f>
        <v>4</v>
      </c>
      <c r="F5" s="159" cm="1">
        <f t="array" ref="F5">_xlfn.XLOOKUP(1, ('Raw TRI Data'!B:B = B5)*('Raw TRI Data'!C:C = C5), 'Raw TRI Data'!Y:Y)</f>
        <v>4</v>
      </c>
      <c r="G5" s="159">
        <f t="shared" si="11"/>
        <v>8</v>
      </c>
      <c r="J5" cm="1">
        <f t="array" ref="J5">MAX(IF($C$3:$C$4389=K5,$B$3:$B$4389))</f>
        <v>2019</v>
      </c>
      <c r="K5" t="s">
        <v>536</v>
      </c>
      <c r="L5" t="str">
        <f t="shared" si="1"/>
        <v>HENKEL US OPERATIONS CORP</v>
      </c>
      <c r="M5" cm="1">
        <f t="array" ref="M5">_xlfn.XLOOKUP(1, ($B$3:$B$4389 = J5)*($C$3:$C$4389 = K5), $E$3:$E$4389)</f>
        <v>4</v>
      </c>
      <c r="N5" cm="1">
        <f t="array" ref="N5">_xlfn.XLOOKUP(1, ($B$3:$B$4389 = J5)*($C$3:$C$4389 = K5), $F$3:$F$4389)</f>
        <v>4</v>
      </c>
      <c r="O5" cm="1">
        <f t="array" ref="O5">_xlfn.XLOOKUP(1, ($B$3:$B$4389 = J5)*($C$3:$C$4389 = K5), $G$3:$G$4389)</f>
        <v>8</v>
      </c>
      <c r="R5" cm="1">
        <f t="array" ref="R5">_xlfn.XLOOKUP(1, ($C$3:$C$4389 = S5)*($G$3:$G$4389 = W5), $B$3:$B$4389)</f>
        <v>2019</v>
      </c>
      <c r="S5" t="s">
        <v>536</v>
      </c>
      <c r="T5" t="str">
        <f t="shared" si="2"/>
        <v>HENKEL US OPERATIONS CORP</v>
      </c>
      <c r="W5">
        <f t="shared" si="3"/>
        <v>8</v>
      </c>
      <c r="Z5" cm="1">
        <f t="array" ref="Z5">IFERROR(_xlfn.XLOOKUP(1, ($C$3:$C$4389 = AA5)*($G$3:$G$4389 = AE5), $B$3:$B$4389), "No median year based on reporting data")</f>
        <v>2019</v>
      </c>
      <c r="AA5" t="s">
        <v>536</v>
      </c>
      <c r="AB5" t="str">
        <f t="shared" si="4"/>
        <v>HENKEL US OPERATIONS CORP</v>
      </c>
      <c r="AE5" cm="1">
        <f t="array" ref="AE5">MEDIAN(IF($C$3:$C$4389 = AA5, $G$3:$G$4389))</f>
        <v>8</v>
      </c>
      <c r="AH5" cm="1">
        <f t="array" ref="AH5">_xlfn.XLOOKUP(1, ($C$3:$C$4389 = AI5)*($E$3:$E$4389 = AK5), $B$3:$B$4389)</f>
        <v>2019</v>
      </c>
      <c r="AI5" t="s">
        <v>536</v>
      </c>
      <c r="AJ5" t="str">
        <f t="shared" si="5"/>
        <v>HENKEL US OPERATIONS CORP</v>
      </c>
      <c r="AK5">
        <f t="shared" si="6"/>
        <v>4</v>
      </c>
      <c r="AP5" cm="1">
        <f t="array" ref="AP5">IFERROR(_xlfn.XLOOKUP(1, ($C$3:$C$4389 = AQ5)*($E$3:$E$4389 = AS5), $B$3:$B$4389), "No median year based on reporting data")</f>
        <v>2019</v>
      </c>
      <c r="AQ5" t="s">
        <v>536</v>
      </c>
      <c r="AR5" t="str">
        <f t="shared" si="7"/>
        <v>HENKEL US OPERATIONS CORP</v>
      </c>
      <c r="AS5" cm="1">
        <f t="array" ref="AS5">MEDIAN(IF($C$3:$C$4389 = AQ5, $E$3:$E$4389))</f>
        <v>4</v>
      </c>
      <c r="AX5" cm="1">
        <f t="array" ref="AX5">_xlfn.XLOOKUP(1, ($C$3:$C$4389 = AY5)*($F$3:$F$4389 = BB5), $B$3:$B$4389)</f>
        <v>2019</v>
      </c>
      <c r="AY5" t="s">
        <v>536</v>
      </c>
      <c r="AZ5" t="str">
        <f t="shared" si="8"/>
        <v>HENKEL US OPERATIONS CORP</v>
      </c>
      <c r="BB5">
        <f t="shared" si="9"/>
        <v>4</v>
      </c>
      <c r="BF5" cm="1">
        <f t="array" ref="BF5">IFERROR(_xlfn.XLOOKUP(1, ($C$3:$C$4389 = BG5)*($F$3:$F$4389 = BJ5), $B$3:$B$4389), "No median year based on reporting data")</f>
        <v>2019</v>
      </c>
      <c r="BG5" t="s">
        <v>536</v>
      </c>
      <c r="BH5" t="str">
        <f t="shared" si="10"/>
        <v>HENKEL US OPERATIONS CORP</v>
      </c>
      <c r="BJ5" cm="1">
        <f t="array" ref="BJ5">MEDIAN(IF($C$3:$C$4389 = BG5, $F$3:$F$4389))</f>
        <v>4</v>
      </c>
    </row>
    <row r="6" spans="1:63">
      <c r="A6" t="s">
        <v>328</v>
      </c>
      <c r="B6">
        <v>2019</v>
      </c>
      <c r="C6" t="s">
        <v>598</v>
      </c>
      <c r="D6" t="s">
        <v>599</v>
      </c>
      <c r="E6" s="159" cm="1">
        <f t="array" ref="E6">_xlfn.XLOOKUP(1, ('Raw TRI Data'!B:B = B6)*('Raw TRI Data'!C:C = C6), 'Raw TRI Data'!W:W)</f>
        <v>0</v>
      </c>
      <c r="F6" s="159" cm="1">
        <f t="array" ref="F6">_xlfn.XLOOKUP(1, ('Raw TRI Data'!B:B = B6)*('Raw TRI Data'!C:C = C6), 'Raw TRI Data'!Y:Y)</f>
        <v>0</v>
      </c>
      <c r="G6" s="159">
        <f t="shared" si="11"/>
        <v>0</v>
      </c>
      <c r="J6" cm="1">
        <f t="array" ref="J6">MAX(IF($C$3:$C$4389=K6,$B$3:$B$4389))</f>
        <v>2019</v>
      </c>
      <c r="K6" t="s">
        <v>598</v>
      </c>
      <c r="L6" t="str">
        <f t="shared" si="1"/>
        <v>ISOLA USA CORP</v>
      </c>
      <c r="M6" cm="1">
        <f t="array" ref="M6">_xlfn.XLOOKUP(1, ($B$3:$B$4389 = J6)*($C$3:$C$4389 = K6), $E$3:$E$4389)</f>
        <v>0</v>
      </c>
      <c r="N6" cm="1">
        <f t="array" ref="N6">_xlfn.XLOOKUP(1, ($B$3:$B$4389 = J6)*($C$3:$C$4389 = K6), $F$3:$F$4389)</f>
        <v>0</v>
      </c>
      <c r="O6" cm="1">
        <f t="array" ref="O6">_xlfn.XLOOKUP(1, ($B$3:$B$4389 = J6)*($C$3:$C$4389 = K6), $G$3:$G$4389)</f>
        <v>0</v>
      </c>
      <c r="R6" cm="1">
        <f t="array" ref="R6">_xlfn.XLOOKUP(1, ($C$3:$C$4389 = S6)*($G$3:$G$4389 = W6), $B$3:$B$4389)</f>
        <v>2019</v>
      </c>
      <c r="S6" t="s">
        <v>598</v>
      </c>
      <c r="T6" t="str">
        <f t="shared" si="2"/>
        <v>ISOLA USA CORP</v>
      </c>
      <c r="W6">
        <f t="shared" si="3"/>
        <v>0</v>
      </c>
      <c r="Z6" cm="1">
        <f t="array" ref="Z6">IFERROR(_xlfn.XLOOKUP(1, ($C$3:$C$4389 = AA6)*($G$3:$G$4389 = AE6), $B$3:$B$4389), "No median year based on reporting data")</f>
        <v>2019</v>
      </c>
      <c r="AA6" t="s">
        <v>598</v>
      </c>
      <c r="AB6" t="str">
        <f t="shared" si="4"/>
        <v>ISOLA USA CORP</v>
      </c>
      <c r="AE6" cm="1">
        <f t="array" ref="AE6">MEDIAN(IF($C$3:$C$4389 = AA6, $G$3:$G$4389))</f>
        <v>0</v>
      </c>
      <c r="AH6" cm="1">
        <f t="array" ref="AH6">_xlfn.XLOOKUP(1, ($C$3:$C$4389 = AI6)*($E$3:$E$4389 = AK6), $B$3:$B$4389)</f>
        <v>2019</v>
      </c>
      <c r="AI6" t="s">
        <v>598</v>
      </c>
      <c r="AJ6" t="str">
        <f t="shared" si="5"/>
        <v>ISOLA USA CORP</v>
      </c>
      <c r="AK6">
        <f t="shared" si="6"/>
        <v>0</v>
      </c>
      <c r="AP6" cm="1">
        <f t="array" ref="AP6">IFERROR(_xlfn.XLOOKUP(1, ($C$3:$C$4389 = AQ6)*($E$3:$E$4389 = AS6), $B$3:$B$4389), "No median year based on reporting data")</f>
        <v>2019</v>
      </c>
      <c r="AQ6" t="s">
        <v>598</v>
      </c>
      <c r="AR6" t="str">
        <f t="shared" si="7"/>
        <v>ISOLA USA CORP</v>
      </c>
      <c r="AS6" cm="1">
        <f t="array" ref="AS6">MEDIAN(IF($C$3:$C$4389 = AQ6, $E$3:$E$4389))</f>
        <v>0</v>
      </c>
      <c r="AX6" cm="1">
        <f t="array" ref="AX6">_xlfn.XLOOKUP(1, ($C$3:$C$4389 = AY6)*($F$3:$F$4389 = BB6), $B$3:$B$4389)</f>
        <v>2019</v>
      </c>
      <c r="AY6" t="s">
        <v>598</v>
      </c>
      <c r="AZ6" t="str">
        <f t="shared" si="8"/>
        <v>ISOLA USA CORP</v>
      </c>
      <c r="BB6">
        <f t="shared" si="9"/>
        <v>0</v>
      </c>
      <c r="BF6" cm="1">
        <f t="array" ref="BF6">IFERROR(_xlfn.XLOOKUP(1, ($C$3:$C$4389 = BG6)*($F$3:$F$4389 = BJ6), $B$3:$B$4389), "No median year based on reporting data")</f>
        <v>2019</v>
      </c>
      <c r="BG6" t="s">
        <v>598</v>
      </c>
      <c r="BH6" t="str">
        <f t="shared" si="10"/>
        <v>ISOLA USA CORP</v>
      </c>
      <c r="BJ6" cm="1">
        <f t="array" ref="BJ6">MEDIAN(IF($C$3:$C$4389 = BG6, $F$3:$F$4389))</f>
        <v>0</v>
      </c>
    </row>
    <row r="7" spans="1:63">
      <c r="A7" t="s">
        <v>328</v>
      </c>
      <c r="B7">
        <v>2019</v>
      </c>
      <c r="C7" t="s">
        <v>739</v>
      </c>
      <c r="D7" t="s">
        <v>740</v>
      </c>
      <c r="E7" s="159" cm="1">
        <f t="array" ref="E7">_xlfn.XLOOKUP(1, ('Raw TRI Data'!B:B = B7)*('Raw TRI Data'!C:C = C7), 'Raw TRI Data'!W:W)</f>
        <v>0</v>
      </c>
      <c r="F7" s="159" cm="1">
        <f t="array" ref="F7">_xlfn.XLOOKUP(1, ('Raw TRI Data'!B:B = B7)*('Raw TRI Data'!C:C = C7), 'Raw TRI Data'!Y:Y)</f>
        <v>0</v>
      </c>
      <c r="G7" s="159">
        <f t="shared" si="11"/>
        <v>0</v>
      </c>
      <c r="J7" cm="1">
        <f t="array" ref="J7">MAX(IF($C$3:$C$4389=K7,$B$3:$B$4389))</f>
        <v>2019</v>
      </c>
      <c r="K7" t="s">
        <v>739</v>
      </c>
      <c r="L7" t="str">
        <f t="shared" si="1"/>
        <v>SAFRAN CABIN BELLINGHAM INC</v>
      </c>
      <c r="M7" cm="1">
        <f t="array" ref="M7">_xlfn.XLOOKUP(1, ($B$3:$B$4389 = J7)*($C$3:$C$4389 = K7), $E$3:$E$4389)</f>
        <v>0</v>
      </c>
      <c r="N7" cm="1">
        <f t="array" ref="N7">_xlfn.XLOOKUP(1, ($B$3:$B$4389 = J7)*($C$3:$C$4389 = K7), $F$3:$F$4389)</f>
        <v>0</v>
      </c>
      <c r="O7" cm="1">
        <f t="array" ref="O7">_xlfn.XLOOKUP(1, ($B$3:$B$4389 = J7)*($C$3:$C$4389 = K7), $G$3:$G$4389)</f>
        <v>0</v>
      </c>
      <c r="R7" cm="1">
        <f t="array" ref="R7">_xlfn.XLOOKUP(1, ($C$3:$C$4389 = S7)*($G$3:$G$4389 = W7), $B$3:$B$4389)</f>
        <v>2019</v>
      </c>
      <c r="S7" t="s">
        <v>739</v>
      </c>
      <c r="T7" t="str">
        <f t="shared" si="2"/>
        <v>SAFRAN CABIN BELLINGHAM INC</v>
      </c>
      <c r="W7">
        <f t="shared" si="3"/>
        <v>0</v>
      </c>
      <c r="Z7" cm="1">
        <f t="array" ref="Z7">IFERROR(_xlfn.XLOOKUP(1, ($C$3:$C$4389 = AA7)*($G$3:$G$4389 = AE7), $B$3:$B$4389), "No median year based on reporting data")</f>
        <v>2019</v>
      </c>
      <c r="AA7" t="s">
        <v>739</v>
      </c>
      <c r="AB7" t="str">
        <f t="shared" si="4"/>
        <v>SAFRAN CABIN BELLINGHAM INC</v>
      </c>
      <c r="AE7" cm="1">
        <f t="array" ref="AE7">MEDIAN(IF($C$3:$C$4389 = AA7, $G$3:$G$4389))</f>
        <v>0</v>
      </c>
      <c r="AH7" cm="1">
        <f t="array" ref="AH7">_xlfn.XLOOKUP(1, ($C$3:$C$4389 = AI7)*($E$3:$E$4389 = AK7), $B$3:$B$4389)</f>
        <v>2019</v>
      </c>
      <c r="AI7" t="s">
        <v>739</v>
      </c>
      <c r="AJ7" t="str">
        <f t="shared" si="5"/>
        <v>SAFRAN CABIN BELLINGHAM INC</v>
      </c>
      <c r="AK7">
        <f t="shared" si="6"/>
        <v>0</v>
      </c>
      <c r="AP7" cm="1">
        <f t="array" ref="AP7">IFERROR(_xlfn.XLOOKUP(1, ($C$3:$C$4389 = AQ7)*($E$3:$E$4389 = AS7), $B$3:$B$4389), "No median year based on reporting data")</f>
        <v>2019</v>
      </c>
      <c r="AQ7" t="s">
        <v>739</v>
      </c>
      <c r="AR7" t="str">
        <f t="shared" si="7"/>
        <v>SAFRAN CABIN BELLINGHAM INC</v>
      </c>
      <c r="AS7" cm="1">
        <f t="array" ref="AS7">MEDIAN(IF($C$3:$C$4389 = AQ7, $E$3:$E$4389))</f>
        <v>0</v>
      </c>
      <c r="AX7" cm="1">
        <f t="array" ref="AX7">_xlfn.XLOOKUP(1, ($C$3:$C$4389 = AY7)*($F$3:$F$4389 = BB7), $B$3:$B$4389)</f>
        <v>2019</v>
      </c>
      <c r="AY7" t="s">
        <v>739</v>
      </c>
      <c r="AZ7" t="str">
        <f t="shared" si="8"/>
        <v>SAFRAN CABIN BELLINGHAM INC</v>
      </c>
      <c r="BB7">
        <f t="shared" si="9"/>
        <v>0</v>
      </c>
      <c r="BF7" cm="1">
        <f t="array" ref="BF7">IFERROR(_xlfn.XLOOKUP(1, ($C$3:$C$4389 = BG7)*($F$3:$F$4389 = BJ7), $B$3:$B$4389), "No median year based on reporting data")</f>
        <v>2019</v>
      </c>
      <c r="BG7" t="s">
        <v>739</v>
      </c>
      <c r="BH7" t="str">
        <f t="shared" si="10"/>
        <v>SAFRAN CABIN BELLINGHAM INC</v>
      </c>
      <c r="BJ7" cm="1">
        <f t="array" ref="BJ7">MEDIAN(IF($C$3:$C$4389 = BG7, $F$3:$F$4389))</f>
        <v>0</v>
      </c>
    </row>
    <row r="8" spans="1:63">
      <c r="A8" t="s">
        <v>328</v>
      </c>
      <c r="B8">
        <v>2019</v>
      </c>
      <c r="C8" t="s">
        <v>720</v>
      </c>
      <c r="D8" t="s">
        <v>721</v>
      </c>
      <c r="E8" s="159" cm="1">
        <f t="array" ref="E8">_xlfn.XLOOKUP(1, ('Raw TRI Data'!B:B = B8)*('Raw TRI Data'!C:C = C8), 'Raw TRI Data'!W:W)</f>
        <v>0</v>
      </c>
      <c r="F8" s="159" cm="1">
        <f t="array" ref="F8">_xlfn.XLOOKUP(1, ('Raw TRI Data'!B:B = B8)*('Raw TRI Data'!C:C = C8), 'Raw TRI Data'!Y:Y)</f>
        <v>0</v>
      </c>
      <c r="G8" s="159">
        <f t="shared" si="11"/>
        <v>0</v>
      </c>
      <c r="J8" cm="1">
        <f t="array" ref="J8">MAX(IF($C$3:$C$4389=K8,$B$3:$B$4389))</f>
        <v>2019</v>
      </c>
      <c r="K8" t="s">
        <v>720</v>
      </c>
      <c r="L8" t="str">
        <f t="shared" si="1"/>
        <v>ROSS INCINERATION SERVICES INC</v>
      </c>
      <c r="M8" cm="1">
        <f t="array" ref="M8">_xlfn.XLOOKUP(1, ($B$3:$B$4389 = J8)*($C$3:$C$4389 = K8), $E$3:$E$4389)</f>
        <v>0</v>
      </c>
      <c r="N8" cm="1">
        <f t="array" ref="N8">_xlfn.XLOOKUP(1, ($B$3:$B$4389 = J8)*($C$3:$C$4389 = K8), $F$3:$F$4389)</f>
        <v>0</v>
      </c>
      <c r="O8" cm="1">
        <f t="array" ref="O8">_xlfn.XLOOKUP(1, ($B$3:$B$4389 = J8)*($C$3:$C$4389 = K8), $G$3:$G$4389)</f>
        <v>0</v>
      </c>
      <c r="R8" cm="1">
        <f t="array" ref="R8">_xlfn.XLOOKUP(1, ($C$3:$C$4389 = S8)*($G$3:$G$4389 = W8), $B$3:$B$4389)</f>
        <v>2019</v>
      </c>
      <c r="S8" t="s">
        <v>720</v>
      </c>
      <c r="T8" t="str">
        <f t="shared" si="2"/>
        <v>ROSS INCINERATION SERVICES INC</v>
      </c>
      <c r="W8">
        <f t="shared" si="3"/>
        <v>0</v>
      </c>
      <c r="Z8" cm="1">
        <f t="array" ref="Z8">IFERROR(_xlfn.XLOOKUP(1, ($C$3:$C$4389 = AA8)*($G$3:$G$4389 = AE8), $B$3:$B$4389), "No median year based on reporting data")</f>
        <v>2019</v>
      </c>
      <c r="AA8" t="s">
        <v>720</v>
      </c>
      <c r="AB8" t="str">
        <f t="shared" si="4"/>
        <v>ROSS INCINERATION SERVICES INC</v>
      </c>
      <c r="AE8" cm="1">
        <f t="array" ref="AE8">MEDIAN(IF($C$3:$C$4389 = AA8, $G$3:$G$4389))</f>
        <v>0</v>
      </c>
      <c r="AH8" cm="1">
        <f t="array" ref="AH8">_xlfn.XLOOKUP(1, ($C$3:$C$4389 = AI8)*($E$3:$E$4389 = AK8), $B$3:$B$4389)</f>
        <v>2019</v>
      </c>
      <c r="AI8" t="s">
        <v>720</v>
      </c>
      <c r="AJ8" t="str">
        <f t="shared" si="5"/>
        <v>ROSS INCINERATION SERVICES INC</v>
      </c>
      <c r="AK8">
        <f t="shared" si="6"/>
        <v>0</v>
      </c>
      <c r="AP8" cm="1">
        <f t="array" ref="AP8">IFERROR(_xlfn.XLOOKUP(1, ($C$3:$C$4389 = AQ8)*($E$3:$E$4389 = AS8), $B$3:$B$4389), "No median year based on reporting data")</f>
        <v>2019</v>
      </c>
      <c r="AQ8" t="s">
        <v>720</v>
      </c>
      <c r="AR8" t="str">
        <f t="shared" si="7"/>
        <v>ROSS INCINERATION SERVICES INC</v>
      </c>
      <c r="AS8" cm="1">
        <f t="array" ref="AS8">MEDIAN(IF($C$3:$C$4389 = AQ8, $E$3:$E$4389))</f>
        <v>0</v>
      </c>
      <c r="AX8" cm="1">
        <f t="array" ref="AX8">_xlfn.XLOOKUP(1, ($C$3:$C$4389 = AY8)*($F$3:$F$4389 = BB8), $B$3:$B$4389)</f>
        <v>2019</v>
      </c>
      <c r="AY8" t="s">
        <v>720</v>
      </c>
      <c r="AZ8" t="str">
        <f t="shared" si="8"/>
        <v>ROSS INCINERATION SERVICES INC</v>
      </c>
      <c r="BB8">
        <f t="shared" si="9"/>
        <v>0</v>
      </c>
      <c r="BF8" cm="1">
        <f t="array" ref="BF8">IFERROR(_xlfn.XLOOKUP(1, ($C$3:$C$4389 = BG8)*($F$3:$F$4389 = BJ8), $B$3:$B$4389), "No median year based on reporting data")</f>
        <v>2019</v>
      </c>
      <c r="BG8" t="s">
        <v>720</v>
      </c>
      <c r="BH8" t="str">
        <f t="shared" si="10"/>
        <v>ROSS INCINERATION SERVICES INC</v>
      </c>
      <c r="BJ8" cm="1">
        <f t="array" ref="BJ8">MEDIAN(IF($C$3:$C$4389 = BG8, $F$3:$F$4389))</f>
        <v>0</v>
      </c>
    </row>
    <row r="9" spans="1:63">
      <c r="A9" t="s">
        <v>328</v>
      </c>
      <c r="B9">
        <v>2019</v>
      </c>
      <c r="C9" t="s">
        <v>529</v>
      </c>
      <c r="D9" t="s">
        <v>530</v>
      </c>
      <c r="E9" s="159" cm="1">
        <f t="array" ref="E9">_xlfn.XLOOKUP(1, ('Raw TRI Data'!B:B = B9)*('Raw TRI Data'!C:C = C9), 'Raw TRI Data'!W:W)</f>
        <v>0</v>
      </c>
      <c r="F9" s="159" cm="1">
        <f t="array" ref="F9">_xlfn.XLOOKUP(1, ('Raw TRI Data'!B:B = B9)*('Raw TRI Data'!C:C = C9), 'Raw TRI Data'!Y:Y)</f>
        <v>0</v>
      </c>
      <c r="G9" s="159">
        <f t="shared" si="11"/>
        <v>0</v>
      </c>
      <c r="J9" cm="1">
        <f t="array" ref="J9">MAX(IF($C$3:$C$4389=K9,$B$3:$B$4389))</f>
        <v>2019</v>
      </c>
      <c r="K9" t="s">
        <v>529</v>
      </c>
      <c r="L9" t="str">
        <f t="shared" si="1"/>
        <v>HENKEL US OPERATIONS CORP</v>
      </c>
      <c r="M9" cm="1">
        <f t="array" ref="M9">_xlfn.XLOOKUP(1, ($B$3:$B$4389 = J9)*($C$3:$C$4389 = K9), $E$3:$E$4389)</f>
        <v>0</v>
      </c>
      <c r="N9" cm="1">
        <f t="array" ref="N9">_xlfn.XLOOKUP(1, ($B$3:$B$4389 = J9)*($C$3:$C$4389 = K9), $F$3:$F$4389)</f>
        <v>0</v>
      </c>
      <c r="O9" cm="1">
        <f t="array" ref="O9">_xlfn.XLOOKUP(1, ($B$3:$B$4389 = J9)*($C$3:$C$4389 = K9), $G$3:$G$4389)</f>
        <v>0</v>
      </c>
      <c r="R9" cm="1">
        <f t="array" ref="R9">_xlfn.XLOOKUP(1, ($C$3:$C$4389 = S9)*($G$3:$G$4389 = W9), $B$3:$B$4389)</f>
        <v>2019</v>
      </c>
      <c r="S9" t="s">
        <v>529</v>
      </c>
      <c r="T9" t="str">
        <f t="shared" si="2"/>
        <v>HENKEL US OPERATIONS CORP</v>
      </c>
      <c r="W9">
        <f t="shared" si="3"/>
        <v>0</v>
      </c>
      <c r="Z9" cm="1">
        <f t="array" ref="Z9">IFERROR(_xlfn.XLOOKUP(1, ($C$3:$C$4389 = AA9)*($G$3:$G$4389 = AE9), $B$3:$B$4389), "No median year based on reporting data")</f>
        <v>2019</v>
      </c>
      <c r="AA9" t="s">
        <v>529</v>
      </c>
      <c r="AB9" t="str">
        <f t="shared" si="4"/>
        <v>HENKEL US OPERATIONS CORP</v>
      </c>
      <c r="AE9" cm="1">
        <f t="array" ref="AE9">MEDIAN(IF($C$3:$C$4389 = AA9, $G$3:$G$4389))</f>
        <v>0</v>
      </c>
      <c r="AH9" cm="1">
        <f t="array" ref="AH9">_xlfn.XLOOKUP(1, ($C$3:$C$4389 = AI9)*($E$3:$E$4389 = AK9), $B$3:$B$4389)</f>
        <v>2019</v>
      </c>
      <c r="AI9" t="s">
        <v>529</v>
      </c>
      <c r="AJ9" t="str">
        <f t="shared" si="5"/>
        <v>HENKEL US OPERATIONS CORP</v>
      </c>
      <c r="AK9">
        <f t="shared" si="6"/>
        <v>0</v>
      </c>
      <c r="AP9" cm="1">
        <f t="array" ref="AP9">IFERROR(_xlfn.XLOOKUP(1, ($C$3:$C$4389 = AQ9)*($E$3:$E$4389 = AS9), $B$3:$B$4389), "No median year based on reporting data")</f>
        <v>2019</v>
      </c>
      <c r="AQ9" t="s">
        <v>529</v>
      </c>
      <c r="AR9" t="str">
        <f t="shared" si="7"/>
        <v>HENKEL US OPERATIONS CORP</v>
      </c>
      <c r="AS9" cm="1">
        <f t="array" ref="AS9">MEDIAN(IF($C$3:$C$4389 = AQ9, $E$3:$E$4389))</f>
        <v>0</v>
      </c>
      <c r="AX9" cm="1">
        <f t="array" ref="AX9">_xlfn.XLOOKUP(1, ($C$3:$C$4389 = AY9)*($F$3:$F$4389 = BB9), $B$3:$B$4389)</f>
        <v>2019</v>
      </c>
      <c r="AY9" t="s">
        <v>529</v>
      </c>
      <c r="AZ9" t="str">
        <f t="shared" si="8"/>
        <v>HENKEL US OPERATIONS CORP</v>
      </c>
      <c r="BB9">
        <f t="shared" si="9"/>
        <v>0</v>
      </c>
      <c r="BF9" cm="1">
        <f t="array" ref="BF9">IFERROR(_xlfn.XLOOKUP(1, ($C$3:$C$4389 = BG9)*($F$3:$F$4389 = BJ9), $B$3:$B$4389), "No median year based on reporting data")</f>
        <v>2019</v>
      </c>
      <c r="BG9" t="s">
        <v>529</v>
      </c>
      <c r="BH9" t="str">
        <f t="shared" si="10"/>
        <v>HENKEL US OPERATIONS CORP</v>
      </c>
      <c r="BJ9" cm="1">
        <f t="array" ref="BJ9">MEDIAN(IF($C$3:$C$4389 = BG9, $F$3:$F$4389))</f>
        <v>0</v>
      </c>
    </row>
    <row r="10" spans="1:63">
      <c r="A10" t="s">
        <v>328</v>
      </c>
      <c r="B10">
        <v>2019</v>
      </c>
      <c r="C10" t="s">
        <v>690</v>
      </c>
      <c r="D10" t="s">
        <v>691</v>
      </c>
      <c r="E10" s="159" cm="1">
        <f t="array" ref="E10">_xlfn.XLOOKUP(1, ('Raw TRI Data'!B:B = B10)*('Raw TRI Data'!C:C = C10), 'Raw TRI Data'!W:W)</f>
        <v>0</v>
      </c>
      <c r="F10" s="159" cm="1">
        <f t="array" ref="F10">_xlfn.XLOOKUP(1, ('Raw TRI Data'!B:B = B10)*('Raw TRI Data'!C:C = C10), 'Raw TRI Data'!Y:Y)</f>
        <v>0</v>
      </c>
      <c r="G10" s="159">
        <f t="shared" si="11"/>
        <v>0</v>
      </c>
      <c r="J10" cm="1">
        <f t="array" ref="J10">MAX(IF($C$3:$C$4389=K10,$B$3:$B$4389))</f>
        <v>2020</v>
      </c>
      <c r="K10" t="s">
        <v>690</v>
      </c>
      <c r="L10" t="str">
        <f t="shared" si="1"/>
        <v>PLASTECH CORP</v>
      </c>
      <c r="M10" cm="1">
        <f t="array" ref="M10">_xlfn.XLOOKUP(1, ($B$3:$B$4389 = J10)*($C$3:$C$4389 = K10), $E$3:$E$4389)</f>
        <v>0</v>
      </c>
      <c r="N10" cm="1">
        <f t="array" ref="N10">_xlfn.XLOOKUP(1, ($B$3:$B$4389 = J10)*($C$3:$C$4389 = K10), $F$3:$F$4389)</f>
        <v>0</v>
      </c>
      <c r="O10" cm="1">
        <f t="array" ref="O10">_xlfn.XLOOKUP(1, ($B$3:$B$4389 = J10)*($C$3:$C$4389 = K10), $G$3:$G$4389)</f>
        <v>0</v>
      </c>
      <c r="R10" cm="1">
        <f t="array" ref="R10">_xlfn.XLOOKUP(1, ($C$3:$C$4389 = S10)*($G$3:$G$4389 = W10), $B$3:$B$4389)</f>
        <v>2019</v>
      </c>
      <c r="S10" t="s">
        <v>690</v>
      </c>
      <c r="T10" t="str">
        <f t="shared" si="2"/>
        <v>PLASTECH CORP</v>
      </c>
      <c r="W10">
        <f t="shared" si="3"/>
        <v>0</v>
      </c>
      <c r="Z10" cm="1">
        <f t="array" ref="Z10">IFERROR(_xlfn.XLOOKUP(1, ($C$3:$C$4389 = AA10)*($G$3:$G$4389 = AE10), $B$3:$B$4389), "No median year based on reporting data")</f>
        <v>2019</v>
      </c>
      <c r="AA10" t="s">
        <v>690</v>
      </c>
      <c r="AB10" t="str">
        <f t="shared" si="4"/>
        <v>PLASTECH CORP</v>
      </c>
      <c r="AE10" cm="1">
        <f t="array" ref="AE10">MEDIAN(IF($C$3:$C$4389 = AA10, $G$3:$G$4389))</f>
        <v>0</v>
      </c>
      <c r="AH10" cm="1">
        <f t="array" ref="AH10">_xlfn.XLOOKUP(1, ($C$3:$C$4389 = AI10)*($E$3:$E$4389 = AK10), $B$3:$B$4389)</f>
        <v>2019</v>
      </c>
      <c r="AI10" t="s">
        <v>690</v>
      </c>
      <c r="AJ10" t="str">
        <f t="shared" si="5"/>
        <v>PLASTECH CORP</v>
      </c>
      <c r="AK10">
        <f t="shared" si="6"/>
        <v>0</v>
      </c>
      <c r="AP10" cm="1">
        <f t="array" ref="AP10">IFERROR(_xlfn.XLOOKUP(1, ($C$3:$C$4389 = AQ10)*($E$3:$E$4389 = AS10), $B$3:$B$4389), "No median year based on reporting data")</f>
        <v>2019</v>
      </c>
      <c r="AQ10" t="s">
        <v>690</v>
      </c>
      <c r="AR10" t="str">
        <f t="shared" si="7"/>
        <v>PLASTECH CORP</v>
      </c>
      <c r="AS10" cm="1">
        <f t="array" ref="AS10">MEDIAN(IF($C$3:$C$4389 = AQ10, $E$3:$E$4389))</f>
        <v>0</v>
      </c>
      <c r="AX10" cm="1">
        <f t="array" ref="AX10">_xlfn.XLOOKUP(1, ($C$3:$C$4389 = AY10)*($F$3:$F$4389 = BB10), $B$3:$B$4389)</f>
        <v>2019</v>
      </c>
      <c r="AY10" t="s">
        <v>690</v>
      </c>
      <c r="AZ10" t="str">
        <f t="shared" si="8"/>
        <v>PLASTECH CORP</v>
      </c>
      <c r="BB10">
        <f t="shared" si="9"/>
        <v>0</v>
      </c>
      <c r="BF10" cm="1">
        <f t="array" ref="BF10">IFERROR(_xlfn.XLOOKUP(1, ($C$3:$C$4389 = BG10)*($F$3:$F$4389 = BJ10), $B$3:$B$4389), "No median year based on reporting data")</f>
        <v>2019</v>
      </c>
      <c r="BG10" t="s">
        <v>690</v>
      </c>
      <c r="BH10" t="str">
        <f t="shared" si="10"/>
        <v>PLASTECH CORP</v>
      </c>
      <c r="BJ10" cm="1">
        <f t="array" ref="BJ10">MEDIAN(IF($C$3:$C$4389 = BG10, $F$3:$F$4389))</f>
        <v>0</v>
      </c>
    </row>
    <row r="11" spans="1:63">
      <c r="A11" t="s">
        <v>328</v>
      </c>
      <c r="B11">
        <v>2019</v>
      </c>
      <c r="C11" t="s">
        <v>626</v>
      </c>
      <c r="D11" t="s">
        <v>627</v>
      </c>
      <c r="E11" s="159" cm="1">
        <f t="array" ref="E11">_xlfn.XLOOKUP(1, ('Raw TRI Data'!B:B = B11)*('Raw TRI Data'!C:C = C11), 'Raw TRI Data'!W:W)</f>
        <v>0</v>
      </c>
      <c r="F11" s="159" cm="1">
        <f t="array" ref="F11">_xlfn.XLOOKUP(1, ('Raw TRI Data'!B:B = B11)*('Raw TRI Data'!C:C = C11), 'Raw TRI Data'!Y:Y)</f>
        <v>0</v>
      </c>
      <c r="G11" s="159">
        <f t="shared" si="11"/>
        <v>0</v>
      </c>
      <c r="J11" cm="1">
        <f t="array" ref="J11">MAX(IF($C$3:$C$4389=K11,$B$3:$B$4389))</f>
        <v>2020</v>
      </c>
      <c r="K11" t="s">
        <v>626</v>
      </c>
      <c r="L11" t="str">
        <f t="shared" si="1"/>
        <v>MACK MOLDING CO</v>
      </c>
      <c r="M11" cm="1">
        <f t="array" ref="M11">_xlfn.XLOOKUP(1, ($B$3:$B$4389 = J11)*($C$3:$C$4389 = K11), $E$3:$E$4389)</f>
        <v>0</v>
      </c>
      <c r="N11" cm="1">
        <f t="array" ref="N11">_xlfn.XLOOKUP(1, ($B$3:$B$4389 = J11)*($C$3:$C$4389 = K11), $F$3:$F$4389)</f>
        <v>0</v>
      </c>
      <c r="O11" cm="1">
        <f t="array" ref="O11">_xlfn.XLOOKUP(1, ($B$3:$B$4389 = J11)*($C$3:$C$4389 = K11), $G$3:$G$4389)</f>
        <v>0</v>
      </c>
      <c r="R11" cm="1">
        <f t="array" ref="R11">_xlfn.XLOOKUP(1, ($C$3:$C$4389 = S11)*($G$3:$G$4389 = W11), $B$3:$B$4389)</f>
        <v>2019</v>
      </c>
      <c r="S11" t="s">
        <v>626</v>
      </c>
      <c r="T11" t="str">
        <f t="shared" si="2"/>
        <v>MACK MOLDING CO</v>
      </c>
      <c r="W11">
        <f t="shared" si="3"/>
        <v>0</v>
      </c>
      <c r="Z11" cm="1">
        <f t="array" ref="Z11">IFERROR(_xlfn.XLOOKUP(1, ($C$3:$C$4389 = AA11)*($G$3:$G$4389 = AE11), $B$3:$B$4389), "No median year based on reporting data")</f>
        <v>2019</v>
      </c>
      <c r="AA11" t="s">
        <v>626</v>
      </c>
      <c r="AB11" t="str">
        <f t="shared" si="4"/>
        <v>MACK MOLDING CO</v>
      </c>
      <c r="AE11" cm="1">
        <f t="array" ref="AE11">MEDIAN(IF($C$3:$C$4389 = AA11, $G$3:$G$4389))</f>
        <v>0</v>
      </c>
      <c r="AH11" cm="1">
        <f t="array" ref="AH11">_xlfn.XLOOKUP(1, ($C$3:$C$4389 = AI11)*($E$3:$E$4389 = AK11), $B$3:$B$4389)</f>
        <v>2019</v>
      </c>
      <c r="AI11" t="s">
        <v>626</v>
      </c>
      <c r="AJ11" t="str">
        <f t="shared" si="5"/>
        <v>MACK MOLDING CO</v>
      </c>
      <c r="AK11">
        <f t="shared" si="6"/>
        <v>0</v>
      </c>
      <c r="AP11" cm="1">
        <f t="array" ref="AP11">IFERROR(_xlfn.XLOOKUP(1, ($C$3:$C$4389 = AQ11)*($E$3:$E$4389 = AS11), $B$3:$B$4389), "No median year based on reporting data")</f>
        <v>2019</v>
      </c>
      <c r="AQ11" t="s">
        <v>626</v>
      </c>
      <c r="AR11" t="str">
        <f t="shared" si="7"/>
        <v>MACK MOLDING CO</v>
      </c>
      <c r="AS11" cm="1">
        <f t="array" ref="AS11">MEDIAN(IF($C$3:$C$4389 = AQ11, $E$3:$E$4389))</f>
        <v>0</v>
      </c>
      <c r="AX11" cm="1">
        <f t="array" ref="AX11">_xlfn.XLOOKUP(1, ($C$3:$C$4389 = AY11)*($F$3:$F$4389 = BB11), $B$3:$B$4389)</f>
        <v>2019</v>
      </c>
      <c r="AY11" t="s">
        <v>626</v>
      </c>
      <c r="AZ11" t="str">
        <f t="shared" si="8"/>
        <v>MACK MOLDING CO</v>
      </c>
      <c r="BB11">
        <f t="shared" si="9"/>
        <v>0</v>
      </c>
      <c r="BF11" cm="1">
        <f t="array" ref="BF11">IFERROR(_xlfn.XLOOKUP(1, ($C$3:$C$4389 = BG11)*($F$3:$F$4389 = BJ11), $B$3:$B$4389), "No median year based on reporting data")</f>
        <v>2019</v>
      </c>
      <c r="BG11" t="s">
        <v>626</v>
      </c>
      <c r="BH11" t="str">
        <f t="shared" si="10"/>
        <v>MACK MOLDING CO</v>
      </c>
      <c r="BJ11" cm="1">
        <f t="array" ref="BJ11">MEDIAN(IF($C$3:$C$4389 = BG11, $F$3:$F$4389))</f>
        <v>0</v>
      </c>
    </row>
    <row r="12" spans="1:63">
      <c r="A12" t="s">
        <v>328</v>
      </c>
      <c r="B12">
        <v>2019</v>
      </c>
      <c r="C12" t="s">
        <v>632</v>
      </c>
      <c r="D12" t="s">
        <v>633</v>
      </c>
      <c r="E12" s="159" cm="1">
        <f t="array" ref="E12">_xlfn.XLOOKUP(1, ('Raw TRI Data'!B:B = B12)*('Raw TRI Data'!C:C = C12), 'Raw TRI Data'!W:W)</f>
        <v>0</v>
      </c>
      <c r="F12" s="159" cm="1">
        <f t="array" ref="F12">_xlfn.XLOOKUP(1, ('Raw TRI Data'!B:B = B12)*('Raw TRI Data'!C:C = C12), 'Raw TRI Data'!Y:Y)</f>
        <v>0</v>
      </c>
      <c r="G12" s="159">
        <f t="shared" si="11"/>
        <v>0</v>
      </c>
      <c r="J12" cm="1">
        <f t="array" ref="J12">MAX(IF($C$3:$C$4389=K12,$B$3:$B$4389))</f>
        <v>2020</v>
      </c>
      <c r="K12" t="s">
        <v>632</v>
      </c>
      <c r="L12" t="str">
        <f t="shared" si="1"/>
        <v>MILLER WASTE MILLS (DBA RTP CO.)</v>
      </c>
      <c r="M12" cm="1">
        <f t="array" ref="M12">_xlfn.XLOOKUP(1, ($B$3:$B$4389 = J12)*($C$3:$C$4389 = K12), $E$3:$E$4389)</f>
        <v>0</v>
      </c>
      <c r="N12" cm="1">
        <f t="array" ref="N12">_xlfn.XLOOKUP(1, ($B$3:$B$4389 = J12)*($C$3:$C$4389 = K12), $F$3:$F$4389)</f>
        <v>0</v>
      </c>
      <c r="O12" cm="1">
        <f t="array" ref="O12">_xlfn.XLOOKUP(1, ($B$3:$B$4389 = J12)*($C$3:$C$4389 = K12), $G$3:$G$4389)</f>
        <v>0</v>
      </c>
      <c r="R12" cm="1">
        <f t="array" ref="R12">_xlfn.XLOOKUP(1, ($C$3:$C$4389 = S12)*($G$3:$G$4389 = W12), $B$3:$B$4389)</f>
        <v>2019</v>
      </c>
      <c r="S12" t="s">
        <v>632</v>
      </c>
      <c r="T12" t="str">
        <f t="shared" si="2"/>
        <v>MILLER WASTE MILLS (DBA RTP CO.)</v>
      </c>
      <c r="W12">
        <f t="shared" si="3"/>
        <v>0</v>
      </c>
      <c r="Z12" cm="1">
        <f t="array" ref="Z12">IFERROR(_xlfn.XLOOKUP(1, ($C$3:$C$4389 = AA12)*($G$3:$G$4389 = AE12), $B$3:$B$4389), "No median year based on reporting data")</f>
        <v>2019</v>
      </c>
      <c r="AA12" t="s">
        <v>632</v>
      </c>
      <c r="AB12" t="str">
        <f t="shared" si="4"/>
        <v>MILLER WASTE MILLS (DBA RTP CO.)</v>
      </c>
      <c r="AE12" cm="1">
        <f t="array" ref="AE12">MEDIAN(IF($C$3:$C$4389 = AA12, $G$3:$G$4389))</f>
        <v>0</v>
      </c>
      <c r="AH12" cm="1">
        <f t="array" ref="AH12">_xlfn.XLOOKUP(1, ($C$3:$C$4389 = AI12)*($E$3:$E$4389 = AK12), $B$3:$B$4389)</f>
        <v>2019</v>
      </c>
      <c r="AI12" t="s">
        <v>632</v>
      </c>
      <c r="AJ12" t="str">
        <f t="shared" si="5"/>
        <v>MILLER WASTE MILLS (DBA RTP CO.)</v>
      </c>
      <c r="AK12">
        <f t="shared" si="6"/>
        <v>0</v>
      </c>
      <c r="AP12" cm="1">
        <f t="array" ref="AP12">IFERROR(_xlfn.XLOOKUP(1, ($C$3:$C$4389 = AQ12)*($E$3:$E$4389 = AS12), $B$3:$B$4389), "No median year based on reporting data")</f>
        <v>2019</v>
      </c>
      <c r="AQ12" t="s">
        <v>632</v>
      </c>
      <c r="AR12" t="str">
        <f t="shared" si="7"/>
        <v>MILLER WASTE MILLS (DBA RTP CO.)</v>
      </c>
      <c r="AS12" cm="1">
        <f t="array" ref="AS12">MEDIAN(IF($C$3:$C$4389 = AQ12, $E$3:$E$4389))</f>
        <v>0</v>
      </c>
      <c r="AX12" cm="1">
        <f t="array" ref="AX12">_xlfn.XLOOKUP(1, ($C$3:$C$4389 = AY12)*($F$3:$F$4389 = BB12), $B$3:$B$4389)</f>
        <v>2019</v>
      </c>
      <c r="AY12" t="s">
        <v>632</v>
      </c>
      <c r="AZ12" t="str">
        <f t="shared" si="8"/>
        <v>MILLER WASTE MILLS (DBA RTP CO.)</v>
      </c>
      <c r="BB12">
        <f t="shared" si="9"/>
        <v>0</v>
      </c>
      <c r="BF12" cm="1">
        <f t="array" ref="BF12">IFERROR(_xlfn.XLOOKUP(1, ($C$3:$C$4389 = BG12)*($F$3:$F$4389 = BJ12), $B$3:$B$4389), "No median year based on reporting data")</f>
        <v>2019</v>
      </c>
      <c r="BG12" t="s">
        <v>632</v>
      </c>
      <c r="BH12" t="str">
        <f t="shared" si="10"/>
        <v>MILLER WASTE MILLS (DBA RTP CO.)</v>
      </c>
      <c r="BJ12" cm="1">
        <f t="array" ref="BJ12">MEDIAN(IF($C$3:$C$4389 = BG12, $F$3:$F$4389))</f>
        <v>0</v>
      </c>
    </row>
    <row r="13" spans="1:63">
      <c r="A13" t="s">
        <v>328</v>
      </c>
      <c r="B13">
        <v>2019</v>
      </c>
      <c r="C13" t="s">
        <v>343</v>
      </c>
      <c r="D13" t="s">
        <v>344</v>
      </c>
      <c r="E13" s="159" cm="1">
        <f t="array" ref="E13">_xlfn.XLOOKUP(1, ('Raw TRI Data'!B:B = B13)*('Raw TRI Data'!C:C = C13), 'Raw TRI Data'!W:W)</f>
        <v>0</v>
      </c>
      <c r="F13" s="159" cm="1">
        <f t="array" ref="F13">_xlfn.XLOOKUP(1, ('Raw TRI Data'!B:B = B13)*('Raw TRI Data'!C:C = C13), 'Raw TRI Data'!Y:Y)</f>
        <v>0</v>
      </c>
      <c r="G13" s="159">
        <f t="shared" si="11"/>
        <v>0</v>
      </c>
      <c r="J13" cm="1">
        <f t="array" ref="J13">MAX(IF($C$3:$C$4389=K13,$B$3:$B$4389))</f>
        <v>2020</v>
      </c>
      <c r="K13" t="s">
        <v>343</v>
      </c>
      <c r="L13" t="str">
        <f t="shared" si="1"/>
        <v>3M CHEMICAL OPERATIONS' COTTAGE GROVE FACILITY</v>
      </c>
      <c r="M13" cm="1">
        <f t="array" ref="M13">_xlfn.XLOOKUP(1, ($B$3:$B$4389 = J13)*($C$3:$C$4389 = K13), $E$3:$E$4389)</f>
        <v>0</v>
      </c>
      <c r="N13" cm="1">
        <f t="array" ref="N13">_xlfn.XLOOKUP(1, ($B$3:$B$4389 = J13)*($C$3:$C$4389 = K13), $F$3:$F$4389)</f>
        <v>0</v>
      </c>
      <c r="O13" cm="1">
        <f t="array" ref="O13">_xlfn.XLOOKUP(1, ($B$3:$B$4389 = J13)*($C$3:$C$4389 = K13), $G$3:$G$4389)</f>
        <v>0</v>
      </c>
      <c r="R13" cm="1">
        <f t="array" ref="R13">_xlfn.XLOOKUP(1, ($C$3:$C$4389 = S13)*($G$3:$G$4389 = W13), $B$3:$B$4389)</f>
        <v>2019</v>
      </c>
      <c r="S13" t="s">
        <v>343</v>
      </c>
      <c r="T13" t="str">
        <f t="shared" si="2"/>
        <v>3M CHEMICAL OPERATIONS' COTTAGE GROVE FACILITY</v>
      </c>
      <c r="W13">
        <f t="shared" si="3"/>
        <v>0</v>
      </c>
      <c r="Z13" cm="1">
        <f t="array" ref="Z13">IFERROR(_xlfn.XLOOKUP(1, ($C$3:$C$4389 = AA13)*($G$3:$G$4389 = AE13), $B$3:$B$4389), "No median year based on reporting data")</f>
        <v>2019</v>
      </c>
      <c r="AA13" t="s">
        <v>343</v>
      </c>
      <c r="AB13" t="str">
        <f t="shared" si="4"/>
        <v>3M CHEMICAL OPERATIONS' COTTAGE GROVE FACILITY</v>
      </c>
      <c r="AE13" cm="1">
        <f t="array" ref="AE13">MEDIAN(IF($C$3:$C$4389 = AA13, $G$3:$G$4389))</f>
        <v>0</v>
      </c>
      <c r="AH13" cm="1">
        <f t="array" ref="AH13">_xlfn.XLOOKUP(1, ($C$3:$C$4389 = AI13)*($E$3:$E$4389 = AK13), $B$3:$B$4389)</f>
        <v>2019</v>
      </c>
      <c r="AI13" t="s">
        <v>343</v>
      </c>
      <c r="AJ13" t="str">
        <f t="shared" si="5"/>
        <v>3M CHEMICAL OPERATIONS' COTTAGE GROVE FACILITY</v>
      </c>
      <c r="AK13">
        <f t="shared" si="6"/>
        <v>0</v>
      </c>
      <c r="AP13" cm="1">
        <f t="array" ref="AP13">IFERROR(_xlfn.XLOOKUP(1, ($C$3:$C$4389 = AQ13)*($E$3:$E$4389 = AS13), $B$3:$B$4389), "No median year based on reporting data")</f>
        <v>2019</v>
      </c>
      <c r="AQ13" t="s">
        <v>343</v>
      </c>
      <c r="AR13" t="str">
        <f t="shared" si="7"/>
        <v>3M CHEMICAL OPERATIONS' COTTAGE GROVE FACILITY</v>
      </c>
      <c r="AS13" cm="1">
        <f t="array" ref="AS13">MEDIAN(IF($C$3:$C$4389 = AQ13, $E$3:$E$4389))</f>
        <v>0</v>
      </c>
      <c r="AX13" cm="1">
        <f t="array" ref="AX13">_xlfn.XLOOKUP(1, ($C$3:$C$4389 = AY13)*($F$3:$F$4389 = BB13), $B$3:$B$4389)</f>
        <v>2019</v>
      </c>
      <c r="AY13" t="s">
        <v>343</v>
      </c>
      <c r="AZ13" t="str">
        <f t="shared" si="8"/>
        <v>3M CHEMICAL OPERATIONS' COTTAGE GROVE FACILITY</v>
      </c>
      <c r="BB13">
        <f t="shared" si="9"/>
        <v>0</v>
      </c>
      <c r="BF13" cm="1">
        <f t="array" ref="BF13">IFERROR(_xlfn.XLOOKUP(1, ($C$3:$C$4389 = BG13)*($F$3:$F$4389 = BJ13), $B$3:$B$4389), "No median year based on reporting data")</f>
        <v>2019</v>
      </c>
      <c r="BG13" t="s">
        <v>343</v>
      </c>
      <c r="BH13" t="str">
        <f t="shared" si="10"/>
        <v>3M CHEMICAL OPERATIONS' COTTAGE GROVE FACILITY</v>
      </c>
      <c r="BJ13" cm="1">
        <f t="array" ref="BJ13">MEDIAN(IF($C$3:$C$4389 = BG13, $F$3:$F$4389))</f>
        <v>0</v>
      </c>
    </row>
    <row r="14" spans="1:63">
      <c r="A14" t="s">
        <v>328</v>
      </c>
      <c r="B14">
        <v>2020</v>
      </c>
      <c r="C14" t="s">
        <v>803</v>
      </c>
      <c r="D14" t="s">
        <v>804</v>
      </c>
      <c r="E14" s="159" cm="1">
        <f t="array" ref="E14">_xlfn.XLOOKUP(1, ('Raw TRI Data'!B:B = B14)*('Raw TRI Data'!C:C = C14), 'Raw TRI Data'!W:W)</f>
        <v>0</v>
      </c>
      <c r="F14" s="159" cm="1">
        <f t="array" ref="F14">_xlfn.XLOOKUP(1, ('Raw TRI Data'!B:B = B14)*('Raw TRI Data'!C:C = C14), 'Raw TRI Data'!Y:Y)</f>
        <v>0</v>
      </c>
      <c r="G14" s="159">
        <f t="shared" si="11"/>
        <v>0</v>
      </c>
      <c r="J14" cm="1">
        <f t="array" ref="J14">MAX(IF($C$3:$C$4389=K14,$B$3:$B$4389))</f>
        <v>2020</v>
      </c>
      <c r="K14" t="s">
        <v>669</v>
      </c>
      <c r="L14" t="str">
        <f t="shared" si="1"/>
        <v>OLDCASTLE INFRASTRUCTURES INC - NAPOLEON</v>
      </c>
      <c r="M14" cm="1">
        <f t="array" ref="M14">_xlfn.XLOOKUP(1, ($B$3:$B$4389 = J14)*($C$3:$C$4389 = K14), $E$3:$E$4389)</f>
        <v>0</v>
      </c>
      <c r="N14" cm="1">
        <f t="array" ref="N14">_xlfn.XLOOKUP(1, ($B$3:$B$4389 = J14)*($C$3:$C$4389 = K14), $F$3:$F$4389)</f>
        <v>0</v>
      </c>
      <c r="O14" cm="1">
        <f t="array" ref="O14">_xlfn.XLOOKUP(1, ($B$3:$B$4389 = J14)*($C$3:$C$4389 = K14), $G$3:$G$4389)</f>
        <v>0</v>
      </c>
      <c r="R14" cm="1">
        <f t="array" ref="R14">_xlfn.XLOOKUP(1, ($C$3:$C$4389 = S14)*($G$3:$G$4389 = W14), $B$3:$B$4389)</f>
        <v>2020</v>
      </c>
      <c r="S14" t="s">
        <v>669</v>
      </c>
      <c r="T14" t="str">
        <f t="shared" si="2"/>
        <v>OLDCASTLE INFRASTRUCTURES INC - NAPOLEON</v>
      </c>
      <c r="W14">
        <f t="shared" si="3"/>
        <v>0</v>
      </c>
      <c r="Z14" cm="1">
        <f t="array" ref="Z14">IFERROR(_xlfn.XLOOKUP(1, ($C$3:$C$4389 = AA14)*($G$3:$G$4389 = AE14), $B$3:$B$4389), "No median year based on reporting data")</f>
        <v>2020</v>
      </c>
      <c r="AA14" t="s">
        <v>669</v>
      </c>
      <c r="AB14" t="str">
        <f t="shared" si="4"/>
        <v>OLDCASTLE INFRASTRUCTURES INC - NAPOLEON</v>
      </c>
      <c r="AE14" cm="1">
        <f t="array" ref="AE14">MEDIAN(IF($C$3:$C$4389 = AA14, $G$3:$G$4389))</f>
        <v>0</v>
      </c>
      <c r="AH14" cm="1">
        <f t="array" ref="AH14">_xlfn.XLOOKUP(1, ($C$3:$C$4389 = AI14)*($E$3:$E$4389 = AK14), $B$3:$B$4389)</f>
        <v>2020</v>
      </c>
      <c r="AI14" t="s">
        <v>669</v>
      </c>
      <c r="AJ14" t="str">
        <f t="shared" si="5"/>
        <v>OLDCASTLE INFRASTRUCTURES INC - NAPOLEON</v>
      </c>
      <c r="AK14">
        <f t="shared" si="6"/>
        <v>0</v>
      </c>
      <c r="AP14" cm="1">
        <f t="array" ref="AP14">IFERROR(_xlfn.XLOOKUP(1, ($C$3:$C$4389 = AQ14)*($E$3:$E$4389 = AS14), $B$3:$B$4389), "No median year based on reporting data")</f>
        <v>2020</v>
      </c>
      <c r="AQ14" t="s">
        <v>669</v>
      </c>
      <c r="AR14" t="str">
        <f t="shared" si="7"/>
        <v>OLDCASTLE INFRASTRUCTURES INC - NAPOLEON</v>
      </c>
      <c r="AS14" cm="1">
        <f t="array" ref="AS14">MEDIAN(IF($C$3:$C$4389 = AQ14, $E$3:$E$4389))</f>
        <v>0</v>
      </c>
      <c r="AX14" cm="1">
        <f t="array" ref="AX14">_xlfn.XLOOKUP(1, ($C$3:$C$4389 = AY14)*($F$3:$F$4389 = BB14), $B$3:$B$4389)</f>
        <v>2020</v>
      </c>
      <c r="AY14" t="s">
        <v>669</v>
      </c>
      <c r="AZ14" t="str">
        <f t="shared" si="8"/>
        <v>OLDCASTLE INFRASTRUCTURES INC - NAPOLEON</v>
      </c>
      <c r="BB14">
        <f t="shared" si="9"/>
        <v>0</v>
      </c>
      <c r="BF14" cm="1">
        <f t="array" ref="BF14">IFERROR(_xlfn.XLOOKUP(1, ($C$3:$C$4389 = BG14)*($F$3:$F$4389 = BJ14), $B$3:$B$4389), "No median year based on reporting data")</f>
        <v>2020</v>
      </c>
      <c r="BG14" t="s">
        <v>669</v>
      </c>
      <c r="BH14" t="str">
        <f t="shared" si="10"/>
        <v>OLDCASTLE INFRASTRUCTURES INC - NAPOLEON</v>
      </c>
      <c r="BJ14" cm="1">
        <f t="array" ref="BJ14">MEDIAN(IF($C$3:$C$4389 = BG14, $F$3:$F$4389))</f>
        <v>0</v>
      </c>
    </row>
    <row r="15" spans="1:63">
      <c r="A15" t="s">
        <v>328</v>
      </c>
      <c r="B15">
        <v>2020</v>
      </c>
      <c r="C15" t="s">
        <v>765</v>
      </c>
      <c r="D15" t="s">
        <v>766</v>
      </c>
      <c r="E15" s="159" cm="1">
        <f t="array" ref="E15">_xlfn.XLOOKUP(1, ('Raw TRI Data'!B:B = B15)*('Raw TRI Data'!C:C = C15), 'Raw TRI Data'!W:W)</f>
        <v>0.9</v>
      </c>
      <c r="F15" s="159" cm="1">
        <f t="array" ref="F15">_xlfn.XLOOKUP(1, ('Raw TRI Data'!B:B = B15)*('Raw TRI Data'!C:C = C15), 'Raw TRI Data'!Y:Y)</f>
        <v>9</v>
      </c>
      <c r="G15" s="159">
        <f t="shared" si="11"/>
        <v>9.9</v>
      </c>
      <c r="J15" cm="1">
        <f t="array" ref="J15">MAX(IF($C$3:$C$4389=K15,$B$3:$B$4389))</f>
        <v>2020</v>
      </c>
      <c r="K15" t="s">
        <v>814</v>
      </c>
      <c r="L15" t="str">
        <f t="shared" si="1"/>
        <v>U.S. DOD USAF HILL AFB</v>
      </c>
      <c r="M15" cm="1">
        <f t="array" ref="M15">_xlfn.XLOOKUP(1, ($B$3:$B$4389 = J15)*($C$3:$C$4389 = K15), $E$3:$E$4389)</f>
        <v>0</v>
      </c>
      <c r="N15" cm="1">
        <f t="array" ref="N15">_xlfn.XLOOKUP(1, ($B$3:$B$4389 = J15)*($C$3:$C$4389 = K15), $F$3:$F$4389)</f>
        <v>0</v>
      </c>
      <c r="O15" cm="1">
        <f t="array" ref="O15">_xlfn.XLOOKUP(1, ($B$3:$B$4389 = J15)*($C$3:$C$4389 = K15), $G$3:$G$4389)</f>
        <v>0</v>
      </c>
      <c r="R15" cm="1">
        <f t="array" ref="R15">_xlfn.XLOOKUP(1, ($C$3:$C$4389 = S15)*($G$3:$G$4389 = W15), $B$3:$B$4389)</f>
        <v>2020</v>
      </c>
      <c r="S15" t="s">
        <v>814</v>
      </c>
      <c r="T15" t="str">
        <f t="shared" si="2"/>
        <v>U.S. DOD USAF HILL AFB</v>
      </c>
      <c r="W15">
        <f t="shared" si="3"/>
        <v>0</v>
      </c>
      <c r="Z15" cm="1">
        <f t="array" ref="Z15">IFERROR(_xlfn.XLOOKUP(1, ($C$3:$C$4389 = AA15)*($G$3:$G$4389 = AE15), $B$3:$B$4389), "No median year based on reporting data")</f>
        <v>2020</v>
      </c>
      <c r="AA15" t="s">
        <v>814</v>
      </c>
      <c r="AB15" t="str">
        <f t="shared" si="4"/>
        <v>U.S. DOD USAF HILL AFB</v>
      </c>
      <c r="AE15" cm="1">
        <f t="array" ref="AE15">MEDIAN(IF($C$3:$C$4389 = AA15, $G$3:$G$4389))</f>
        <v>0</v>
      </c>
      <c r="AH15" cm="1">
        <f t="array" ref="AH15">_xlfn.XLOOKUP(1, ($C$3:$C$4389 = AI15)*($E$3:$E$4389 = AK15), $B$3:$B$4389)</f>
        <v>2020</v>
      </c>
      <c r="AI15" t="s">
        <v>814</v>
      </c>
      <c r="AJ15" t="str">
        <f t="shared" si="5"/>
        <v>U.S. DOD USAF HILL AFB</v>
      </c>
      <c r="AK15">
        <f t="shared" si="6"/>
        <v>0</v>
      </c>
      <c r="AP15" cm="1">
        <f t="array" ref="AP15">IFERROR(_xlfn.XLOOKUP(1, ($C$3:$C$4389 = AQ15)*($E$3:$E$4389 = AS15), $B$3:$B$4389), "No median year based on reporting data")</f>
        <v>2020</v>
      </c>
      <c r="AQ15" t="s">
        <v>814</v>
      </c>
      <c r="AR15" t="str">
        <f t="shared" si="7"/>
        <v>U.S. DOD USAF HILL AFB</v>
      </c>
      <c r="AS15" cm="1">
        <f t="array" ref="AS15">MEDIAN(IF($C$3:$C$4389 = AQ15, $E$3:$E$4389))</f>
        <v>0</v>
      </c>
      <c r="AX15" cm="1">
        <f t="array" ref="AX15">_xlfn.XLOOKUP(1, ($C$3:$C$4389 = AY15)*($F$3:$F$4389 = BB15), $B$3:$B$4389)</f>
        <v>2020</v>
      </c>
      <c r="AY15" t="s">
        <v>814</v>
      </c>
      <c r="AZ15" t="str">
        <f t="shared" si="8"/>
        <v>U.S. DOD USAF HILL AFB</v>
      </c>
      <c r="BB15">
        <f t="shared" si="9"/>
        <v>0</v>
      </c>
      <c r="BF15" cm="1">
        <f t="array" ref="BF15">IFERROR(_xlfn.XLOOKUP(1, ($C$3:$C$4389 = BG15)*($F$3:$F$4389 = BJ15), $B$3:$B$4389), "No median year based on reporting data")</f>
        <v>2020</v>
      </c>
      <c r="BG15" t="s">
        <v>814</v>
      </c>
      <c r="BH15" t="str">
        <f t="shared" si="10"/>
        <v>U.S. DOD USAF HILL AFB</v>
      </c>
      <c r="BJ15" cm="1">
        <f t="array" ref="BJ15">MEDIAN(IF($C$3:$C$4389 = BG15, $F$3:$F$4389))</f>
        <v>0</v>
      </c>
    </row>
    <row r="16" spans="1:63">
      <c r="A16" t="s">
        <v>328</v>
      </c>
      <c r="B16">
        <v>2020</v>
      </c>
      <c r="C16" t="s">
        <v>781</v>
      </c>
      <c r="D16" t="s">
        <v>782</v>
      </c>
      <c r="E16" s="159" cm="1">
        <f t="array" ref="E16">_xlfn.XLOOKUP(1, ('Raw TRI Data'!B:B = B16)*('Raw TRI Data'!C:C = C16), 'Raw TRI Data'!W:W)</f>
        <v>0</v>
      </c>
      <c r="F16" s="159" cm="1">
        <f t="array" ref="F16">_xlfn.XLOOKUP(1, ('Raw TRI Data'!B:B = B16)*('Raw TRI Data'!C:C = C16), 'Raw TRI Data'!Y:Y)</f>
        <v>0.2</v>
      </c>
      <c r="G16" s="159">
        <f t="shared" si="11"/>
        <v>0.2</v>
      </c>
      <c r="J16" cm="1">
        <f t="array" ref="J16">MAX(IF($C$3:$C$4389=K16,$B$3:$B$4389))</f>
        <v>2020</v>
      </c>
      <c r="K16" t="s">
        <v>706</v>
      </c>
      <c r="L16" t="str">
        <f t="shared" si="1"/>
        <v>PSI MOLDED PLASTICS FORMERLY KNOWN AS GI PLASTEK</v>
      </c>
      <c r="M16" cm="1">
        <f t="array" ref="M16">_xlfn.XLOOKUP(1, ($B$3:$B$4389 = J16)*($C$3:$C$4389 = K16), $E$3:$E$4389)</f>
        <v>0</v>
      </c>
      <c r="N16" cm="1">
        <f t="array" ref="N16">_xlfn.XLOOKUP(1, ($B$3:$B$4389 = J16)*($C$3:$C$4389 = K16), $F$3:$F$4389)</f>
        <v>0</v>
      </c>
      <c r="O16" cm="1">
        <f t="array" ref="O16">_xlfn.XLOOKUP(1, ($B$3:$B$4389 = J16)*($C$3:$C$4389 = K16), $G$3:$G$4389)</f>
        <v>0</v>
      </c>
      <c r="R16" cm="1">
        <f t="array" ref="R16">_xlfn.XLOOKUP(1, ($C$3:$C$4389 = S16)*($G$3:$G$4389 = W16), $B$3:$B$4389)</f>
        <v>2020</v>
      </c>
      <c r="S16" t="s">
        <v>706</v>
      </c>
      <c r="T16" t="str">
        <f t="shared" si="2"/>
        <v>PSI MOLDED PLASTICS FORMERLY KNOWN AS GI PLASTEK</v>
      </c>
      <c r="W16">
        <f t="shared" si="3"/>
        <v>0</v>
      </c>
      <c r="Z16" cm="1">
        <f t="array" ref="Z16">IFERROR(_xlfn.XLOOKUP(1, ($C$3:$C$4389 = AA16)*($G$3:$G$4389 = AE16), $B$3:$B$4389), "No median year based on reporting data")</f>
        <v>2020</v>
      </c>
      <c r="AA16" t="s">
        <v>706</v>
      </c>
      <c r="AB16" t="str">
        <f t="shared" si="4"/>
        <v>PSI MOLDED PLASTICS FORMERLY KNOWN AS GI PLASTEK</v>
      </c>
      <c r="AE16" cm="1">
        <f t="array" ref="AE16">MEDIAN(IF($C$3:$C$4389 = AA16, $G$3:$G$4389))</f>
        <v>0</v>
      </c>
      <c r="AH16" cm="1">
        <f t="array" ref="AH16">_xlfn.XLOOKUP(1, ($C$3:$C$4389 = AI16)*($E$3:$E$4389 = AK16), $B$3:$B$4389)</f>
        <v>2020</v>
      </c>
      <c r="AI16" t="s">
        <v>706</v>
      </c>
      <c r="AJ16" t="str">
        <f t="shared" si="5"/>
        <v>PSI MOLDED PLASTICS FORMERLY KNOWN AS GI PLASTEK</v>
      </c>
      <c r="AK16">
        <f t="shared" si="6"/>
        <v>0</v>
      </c>
      <c r="AP16" cm="1">
        <f t="array" ref="AP16">IFERROR(_xlfn.XLOOKUP(1, ($C$3:$C$4389 = AQ16)*($E$3:$E$4389 = AS16), $B$3:$B$4389), "No median year based on reporting data")</f>
        <v>2020</v>
      </c>
      <c r="AQ16" t="s">
        <v>706</v>
      </c>
      <c r="AR16" t="str">
        <f t="shared" si="7"/>
        <v>PSI MOLDED PLASTICS FORMERLY KNOWN AS GI PLASTEK</v>
      </c>
      <c r="AS16" cm="1">
        <f t="array" ref="AS16">MEDIAN(IF($C$3:$C$4389 = AQ16, $E$3:$E$4389))</f>
        <v>0</v>
      </c>
      <c r="AX16" cm="1">
        <f t="array" ref="AX16">_xlfn.XLOOKUP(1, ($C$3:$C$4389 = AY16)*($F$3:$F$4389 = BB16), $B$3:$B$4389)</f>
        <v>2020</v>
      </c>
      <c r="AY16" t="s">
        <v>706</v>
      </c>
      <c r="AZ16" t="str">
        <f t="shared" si="8"/>
        <v>PSI MOLDED PLASTICS FORMERLY KNOWN AS GI PLASTEK</v>
      </c>
      <c r="BB16">
        <f t="shared" si="9"/>
        <v>0</v>
      </c>
      <c r="BF16" cm="1">
        <f t="array" ref="BF16">IFERROR(_xlfn.XLOOKUP(1, ($C$3:$C$4389 = BG16)*($F$3:$F$4389 = BJ16), $B$3:$B$4389), "No median year based on reporting data")</f>
        <v>2020</v>
      </c>
      <c r="BG16" t="s">
        <v>706</v>
      </c>
      <c r="BH16" t="str">
        <f t="shared" si="10"/>
        <v>PSI MOLDED PLASTICS FORMERLY KNOWN AS GI PLASTEK</v>
      </c>
      <c r="BJ16" cm="1">
        <f t="array" ref="BJ16">MEDIAN(IF($C$3:$C$4389 = BG16, $F$3:$F$4389))</f>
        <v>0</v>
      </c>
    </row>
    <row r="17" spans="1:62">
      <c r="A17" t="s">
        <v>328</v>
      </c>
      <c r="B17">
        <v>2019</v>
      </c>
      <c r="C17" t="s">
        <v>636</v>
      </c>
      <c r="D17" t="s">
        <v>637</v>
      </c>
      <c r="E17" s="159" cm="1">
        <f t="array" ref="E17">_xlfn.XLOOKUP(1, ('Raw TRI Data'!B:B = B17)*('Raw TRI Data'!C:C = C17), 'Raw TRI Data'!W:W)</f>
        <v>0</v>
      </c>
      <c r="F17" s="159" cm="1">
        <f t="array" ref="F17">_xlfn.XLOOKUP(1, ('Raw TRI Data'!B:B = B17)*('Raw TRI Data'!C:C = C17), 'Raw TRI Data'!Y:Y)</f>
        <v>0</v>
      </c>
      <c r="G17" s="159">
        <f t="shared" si="11"/>
        <v>0</v>
      </c>
      <c r="J17" cm="1">
        <f t="array" ref="J17">MAX(IF($C$3:$C$4389=K17,$B$3:$B$4389))</f>
        <v>2021</v>
      </c>
      <c r="K17" t="s">
        <v>636</v>
      </c>
      <c r="L17" t="str">
        <f t="shared" si="1"/>
        <v>MISSION PLASTICS NORTH</v>
      </c>
      <c r="M17" cm="1">
        <f t="array" ref="M17">_xlfn.XLOOKUP(1, ($B$3:$B$4389 = J17)*($C$3:$C$4389 = K17), $E$3:$E$4389)</f>
        <v>0</v>
      </c>
      <c r="N17" cm="1">
        <f t="array" ref="N17">_xlfn.XLOOKUP(1, ($B$3:$B$4389 = J17)*($C$3:$C$4389 = K17), $F$3:$F$4389)</f>
        <v>0</v>
      </c>
      <c r="O17" cm="1">
        <f t="array" ref="O17">_xlfn.XLOOKUP(1, ($B$3:$B$4389 = J17)*($C$3:$C$4389 = K17), $G$3:$G$4389)</f>
        <v>0</v>
      </c>
      <c r="R17" cm="1">
        <f t="array" ref="R17">_xlfn.XLOOKUP(1, ($C$3:$C$4389 = S17)*($G$3:$G$4389 = W17), $B$3:$B$4389)</f>
        <v>2019</v>
      </c>
      <c r="S17" t="s">
        <v>636</v>
      </c>
      <c r="T17" t="str">
        <f t="shared" si="2"/>
        <v>MISSION PLASTICS NORTH</v>
      </c>
      <c r="W17">
        <f t="shared" si="3"/>
        <v>0</v>
      </c>
      <c r="Z17" cm="1">
        <f t="array" ref="Z17">IFERROR(_xlfn.XLOOKUP(1, ($C$3:$C$4389 = AA17)*($G$3:$G$4389 = AE17), $B$3:$B$4389), "No median year based on reporting data")</f>
        <v>2019</v>
      </c>
      <c r="AA17" t="s">
        <v>636</v>
      </c>
      <c r="AB17" t="str">
        <f t="shared" si="4"/>
        <v>MISSION PLASTICS NORTH</v>
      </c>
      <c r="AE17" cm="1">
        <f t="array" ref="AE17">MEDIAN(IF($C$3:$C$4389 = AA17, $G$3:$G$4389))</f>
        <v>0</v>
      </c>
      <c r="AH17" cm="1">
        <f t="array" ref="AH17">_xlfn.XLOOKUP(1, ($C$3:$C$4389 = AI17)*($E$3:$E$4389 = AK17), $B$3:$B$4389)</f>
        <v>2019</v>
      </c>
      <c r="AI17" t="s">
        <v>636</v>
      </c>
      <c r="AJ17" t="str">
        <f t="shared" si="5"/>
        <v>MISSION PLASTICS NORTH</v>
      </c>
      <c r="AK17">
        <f t="shared" si="6"/>
        <v>0</v>
      </c>
      <c r="AP17" cm="1">
        <f t="array" ref="AP17">IFERROR(_xlfn.XLOOKUP(1, ($C$3:$C$4389 = AQ17)*($E$3:$E$4389 = AS17), $B$3:$B$4389), "No median year based on reporting data")</f>
        <v>2019</v>
      </c>
      <c r="AQ17" t="s">
        <v>636</v>
      </c>
      <c r="AR17" t="str">
        <f t="shared" si="7"/>
        <v>MISSION PLASTICS NORTH</v>
      </c>
      <c r="AS17" cm="1">
        <f t="array" ref="AS17">MEDIAN(IF($C$3:$C$4389 = AQ17, $E$3:$E$4389))</f>
        <v>0</v>
      </c>
      <c r="AX17" cm="1">
        <f t="array" ref="AX17">_xlfn.XLOOKUP(1, ($C$3:$C$4389 = AY17)*($F$3:$F$4389 = BB17), $B$3:$B$4389)</f>
        <v>2019</v>
      </c>
      <c r="AY17" t="s">
        <v>636</v>
      </c>
      <c r="AZ17" t="str">
        <f t="shared" si="8"/>
        <v>MISSION PLASTICS NORTH</v>
      </c>
      <c r="BB17">
        <f t="shared" si="9"/>
        <v>0</v>
      </c>
      <c r="BF17" cm="1">
        <f t="array" ref="BF17">IFERROR(_xlfn.XLOOKUP(1, ($C$3:$C$4389 = BG17)*($F$3:$F$4389 = BJ17), $B$3:$B$4389), "No median year based on reporting data")</f>
        <v>2019</v>
      </c>
      <c r="BG17" t="s">
        <v>636</v>
      </c>
      <c r="BH17" t="str">
        <f t="shared" si="10"/>
        <v>MISSION PLASTICS NORTH</v>
      </c>
      <c r="BJ17" cm="1">
        <f t="array" ref="BJ17">MEDIAN(IF($C$3:$C$4389 = BG17, $F$3:$F$4389))</f>
        <v>0</v>
      </c>
    </row>
    <row r="18" spans="1:62">
      <c r="A18" t="s">
        <v>328</v>
      </c>
      <c r="B18">
        <v>2019</v>
      </c>
      <c r="C18" t="s">
        <v>610</v>
      </c>
      <c r="D18" t="s">
        <v>611</v>
      </c>
      <c r="E18" s="159" cm="1">
        <f t="array" ref="E18">_xlfn.XLOOKUP(1, ('Raw TRI Data'!B:B = B18)*('Raw TRI Data'!C:C = C18), 'Raw TRI Data'!W:W)</f>
        <v>0</v>
      </c>
      <c r="F18" s="159" cm="1">
        <f t="array" ref="F18">_xlfn.XLOOKUP(1, ('Raw TRI Data'!B:B = B18)*('Raw TRI Data'!C:C = C18), 'Raw TRI Data'!Y:Y)</f>
        <v>0</v>
      </c>
      <c r="G18" s="159">
        <f t="shared" si="11"/>
        <v>0</v>
      </c>
      <c r="J18" cm="1">
        <f t="array" ref="J18">MAX(IF($C$3:$C$4389=K18,$B$3:$B$4389))</f>
        <v>2021</v>
      </c>
      <c r="K18" t="s">
        <v>610</v>
      </c>
      <c r="L18" t="str">
        <f t="shared" si="1"/>
        <v>LAMART CORP</v>
      </c>
      <c r="M18" cm="1">
        <f t="array" ref="M18">_xlfn.XLOOKUP(1, ($B$3:$B$4389 = J18)*($C$3:$C$4389 = K18), $E$3:$E$4389)</f>
        <v>0</v>
      </c>
      <c r="N18" cm="1">
        <f t="array" ref="N18">_xlfn.XLOOKUP(1, ($B$3:$B$4389 = J18)*($C$3:$C$4389 = K18), $F$3:$F$4389)</f>
        <v>0</v>
      </c>
      <c r="O18" cm="1">
        <f t="array" ref="O18">_xlfn.XLOOKUP(1, ($B$3:$B$4389 = J18)*($C$3:$C$4389 = K18), $G$3:$G$4389)</f>
        <v>0</v>
      </c>
      <c r="R18" cm="1">
        <f t="array" ref="R18">_xlfn.XLOOKUP(1, ($C$3:$C$4389 = S18)*($G$3:$G$4389 = W18), $B$3:$B$4389)</f>
        <v>2019</v>
      </c>
      <c r="S18" t="s">
        <v>610</v>
      </c>
      <c r="T18" t="str">
        <f t="shared" si="2"/>
        <v>LAMART CORP</v>
      </c>
      <c r="W18">
        <f t="shared" si="3"/>
        <v>0</v>
      </c>
      <c r="Z18" cm="1">
        <f t="array" ref="Z18">IFERROR(_xlfn.XLOOKUP(1, ($C$3:$C$4389 = AA18)*($G$3:$G$4389 = AE18), $B$3:$B$4389), "No median year based on reporting data")</f>
        <v>2019</v>
      </c>
      <c r="AA18" t="s">
        <v>610</v>
      </c>
      <c r="AB18" t="str">
        <f t="shared" si="4"/>
        <v>LAMART CORP</v>
      </c>
      <c r="AE18" cm="1">
        <f t="array" ref="AE18">MEDIAN(IF($C$3:$C$4389 = AA18, $G$3:$G$4389))</f>
        <v>0</v>
      </c>
      <c r="AH18" cm="1">
        <f t="array" ref="AH18">_xlfn.XLOOKUP(1, ($C$3:$C$4389 = AI18)*($E$3:$E$4389 = AK18), $B$3:$B$4389)</f>
        <v>2019</v>
      </c>
      <c r="AI18" t="s">
        <v>610</v>
      </c>
      <c r="AJ18" t="str">
        <f t="shared" si="5"/>
        <v>LAMART CORP</v>
      </c>
      <c r="AK18">
        <f t="shared" si="6"/>
        <v>0</v>
      </c>
      <c r="AP18" cm="1">
        <f t="array" ref="AP18">IFERROR(_xlfn.XLOOKUP(1, ($C$3:$C$4389 = AQ18)*($E$3:$E$4389 = AS18), $B$3:$B$4389), "No median year based on reporting data")</f>
        <v>2019</v>
      </c>
      <c r="AQ18" t="s">
        <v>610</v>
      </c>
      <c r="AR18" t="str">
        <f t="shared" si="7"/>
        <v>LAMART CORP</v>
      </c>
      <c r="AS18" cm="1">
        <f t="array" ref="AS18">MEDIAN(IF($C$3:$C$4389 = AQ18, $E$3:$E$4389))</f>
        <v>0</v>
      </c>
      <c r="AX18" cm="1">
        <f t="array" ref="AX18">_xlfn.XLOOKUP(1, ($C$3:$C$4389 = AY18)*($F$3:$F$4389 = BB18), $B$3:$B$4389)</f>
        <v>2019</v>
      </c>
      <c r="AY18" t="s">
        <v>610</v>
      </c>
      <c r="AZ18" t="str">
        <f t="shared" si="8"/>
        <v>LAMART CORP</v>
      </c>
      <c r="BB18">
        <f t="shared" si="9"/>
        <v>0</v>
      </c>
      <c r="BF18" cm="1">
        <f t="array" ref="BF18">IFERROR(_xlfn.XLOOKUP(1, ($C$3:$C$4389 = BG18)*($F$3:$F$4389 = BJ18), $B$3:$B$4389), "No median year based on reporting data")</f>
        <v>2019</v>
      </c>
      <c r="BG18" t="s">
        <v>610</v>
      </c>
      <c r="BH18" t="str">
        <f t="shared" si="10"/>
        <v>LAMART CORP</v>
      </c>
      <c r="BJ18" cm="1">
        <f t="array" ref="BJ18">MEDIAN(IF($C$3:$C$4389 = BG18, $F$3:$F$4389))</f>
        <v>0</v>
      </c>
    </row>
    <row r="19" spans="1:62">
      <c r="A19" t="s">
        <v>328</v>
      </c>
      <c r="B19">
        <v>2019</v>
      </c>
      <c r="C19" t="s">
        <v>803</v>
      </c>
      <c r="D19" t="s">
        <v>804</v>
      </c>
      <c r="E19" s="159" cm="1">
        <f t="array" ref="E19">_xlfn.XLOOKUP(1, ('Raw TRI Data'!B:B = B19)*('Raw TRI Data'!C:C = C19), 'Raw TRI Data'!W:W)</f>
        <v>0</v>
      </c>
      <c r="F19" s="159" cm="1">
        <f t="array" ref="F19">_xlfn.XLOOKUP(1, ('Raw TRI Data'!B:B = B19)*('Raw TRI Data'!C:C = C19), 'Raw TRI Data'!Y:Y)</f>
        <v>0</v>
      </c>
      <c r="G19" s="159">
        <f t="shared" si="11"/>
        <v>0</v>
      </c>
      <c r="J19" cm="1">
        <f t="array" ref="J19">MAX(IF($C$3:$C$4389=K19,$B$3:$B$4389))</f>
        <v>2021</v>
      </c>
      <c r="K19" t="s">
        <v>803</v>
      </c>
      <c r="L19" t="str">
        <f t="shared" si="1"/>
        <v>TORAY ADVANCED COMPOSITES</v>
      </c>
      <c r="M19" cm="1">
        <f t="array" ref="M19">_xlfn.XLOOKUP(1, ($B$3:$B$4389 = J19)*($C$3:$C$4389 = K19), $E$3:$E$4389)</f>
        <v>0</v>
      </c>
      <c r="N19" cm="1">
        <f t="array" ref="N19">_xlfn.XLOOKUP(1, ($B$3:$B$4389 = J19)*($C$3:$C$4389 = K19), $F$3:$F$4389)</f>
        <v>0</v>
      </c>
      <c r="O19" cm="1">
        <f t="array" ref="O19">_xlfn.XLOOKUP(1, ($B$3:$B$4389 = J19)*($C$3:$C$4389 = K19), $G$3:$G$4389)</f>
        <v>0</v>
      </c>
      <c r="R19" cm="1">
        <f t="array" ref="R19">_xlfn.XLOOKUP(1, ($C$3:$C$4389 = S19)*($G$3:$G$4389 = W19), $B$3:$B$4389)</f>
        <v>2020</v>
      </c>
      <c r="S19" t="s">
        <v>803</v>
      </c>
      <c r="T19" t="str">
        <f t="shared" si="2"/>
        <v>TORAY ADVANCED COMPOSITES</v>
      </c>
      <c r="W19">
        <f t="shared" si="3"/>
        <v>0</v>
      </c>
      <c r="Z19" cm="1">
        <f t="array" ref="Z19">IFERROR(_xlfn.XLOOKUP(1, ($C$3:$C$4389 = AA19)*($G$3:$G$4389 = AE19), $B$3:$B$4389), "No median year based on reporting data")</f>
        <v>2020</v>
      </c>
      <c r="AA19" t="s">
        <v>803</v>
      </c>
      <c r="AB19" t="str">
        <f t="shared" si="4"/>
        <v>TORAY ADVANCED COMPOSITES</v>
      </c>
      <c r="AE19" cm="1">
        <f t="array" ref="AE19">MEDIAN(IF($C$3:$C$4389 = AA19, $G$3:$G$4389))</f>
        <v>0</v>
      </c>
      <c r="AH19" cm="1">
        <f t="array" ref="AH19">_xlfn.XLOOKUP(1, ($C$3:$C$4389 = AI19)*($E$3:$E$4389 = AK19), $B$3:$B$4389)</f>
        <v>2020</v>
      </c>
      <c r="AI19" t="s">
        <v>803</v>
      </c>
      <c r="AJ19" t="str">
        <f t="shared" si="5"/>
        <v>TORAY ADVANCED COMPOSITES</v>
      </c>
      <c r="AK19">
        <f t="shared" si="6"/>
        <v>0</v>
      </c>
      <c r="AP19" cm="1">
        <f t="array" ref="AP19">IFERROR(_xlfn.XLOOKUP(1, ($C$3:$C$4389 = AQ19)*($E$3:$E$4389 = AS19), $B$3:$B$4389), "No median year based on reporting data")</f>
        <v>2020</v>
      </c>
      <c r="AQ19" t="s">
        <v>803</v>
      </c>
      <c r="AR19" t="str">
        <f t="shared" si="7"/>
        <v>TORAY ADVANCED COMPOSITES</v>
      </c>
      <c r="AS19" cm="1">
        <f t="array" ref="AS19">MEDIAN(IF($C$3:$C$4389 = AQ19, $E$3:$E$4389))</f>
        <v>0</v>
      </c>
      <c r="AX19" cm="1">
        <f t="array" ref="AX19">_xlfn.XLOOKUP(1, ($C$3:$C$4389 = AY19)*($F$3:$F$4389 = BB19), $B$3:$B$4389)</f>
        <v>2020</v>
      </c>
      <c r="AY19" t="s">
        <v>803</v>
      </c>
      <c r="AZ19" t="str">
        <f t="shared" si="8"/>
        <v>TORAY ADVANCED COMPOSITES</v>
      </c>
      <c r="BB19">
        <f t="shared" si="9"/>
        <v>0</v>
      </c>
      <c r="BF19" cm="1">
        <f t="array" ref="BF19">IFERROR(_xlfn.XLOOKUP(1, ($C$3:$C$4389 = BG19)*($F$3:$F$4389 = BJ19), $B$3:$B$4389), "No median year based on reporting data")</f>
        <v>2020</v>
      </c>
      <c r="BG19" t="s">
        <v>803</v>
      </c>
      <c r="BH19" t="str">
        <f t="shared" si="10"/>
        <v>TORAY ADVANCED COMPOSITES</v>
      </c>
      <c r="BJ19" cm="1">
        <f t="array" ref="BJ19">MEDIAN(IF($C$3:$C$4389 = BG19, $F$3:$F$4389))</f>
        <v>0</v>
      </c>
    </row>
    <row r="20" spans="1:62">
      <c r="A20" t="s">
        <v>328</v>
      </c>
      <c r="B20">
        <v>2019</v>
      </c>
      <c r="C20" t="s">
        <v>432</v>
      </c>
      <c r="D20" t="s">
        <v>433</v>
      </c>
      <c r="E20" s="159" cm="1">
        <f t="array" ref="E20">_xlfn.XLOOKUP(1, ('Raw TRI Data'!B:B = B20)*('Raw TRI Data'!C:C = C20), 'Raw TRI Data'!W:W)</f>
        <v>0</v>
      </c>
      <c r="F20" s="159" cm="1">
        <f t="array" ref="F20">_xlfn.XLOOKUP(1, ('Raw TRI Data'!B:B = B20)*('Raw TRI Data'!C:C = C20), 'Raw TRI Data'!Y:Y)</f>
        <v>0</v>
      </c>
      <c r="G20" s="159">
        <f t="shared" si="11"/>
        <v>0</v>
      </c>
      <c r="J20" cm="1">
        <f t="array" ref="J20">MAX(IF($C$3:$C$4389=K20,$B$3:$B$4389))</f>
        <v>2021</v>
      </c>
      <c r="K20" t="s">
        <v>432</v>
      </c>
      <c r="L20" t="str">
        <f t="shared" si="1"/>
        <v>BOSTIK MANUFACTURING PLANT</v>
      </c>
      <c r="M20" cm="1">
        <f t="array" ref="M20">_xlfn.XLOOKUP(1, ($B$3:$B$4389 = J20)*($C$3:$C$4389 = K20), $E$3:$E$4389)</f>
        <v>0</v>
      </c>
      <c r="N20" cm="1">
        <f t="array" ref="N20">_xlfn.XLOOKUP(1, ($B$3:$B$4389 = J20)*($C$3:$C$4389 = K20), $F$3:$F$4389)</f>
        <v>0</v>
      </c>
      <c r="O20" cm="1">
        <f t="array" ref="O20">_xlfn.XLOOKUP(1, ($B$3:$B$4389 = J20)*($C$3:$C$4389 = K20), $G$3:$G$4389)</f>
        <v>0</v>
      </c>
      <c r="R20" cm="1">
        <f t="array" ref="R20">_xlfn.XLOOKUP(1, ($C$3:$C$4389 = S20)*($G$3:$G$4389 = W20), $B$3:$B$4389)</f>
        <v>2019</v>
      </c>
      <c r="S20" t="s">
        <v>432</v>
      </c>
      <c r="T20" t="str">
        <f t="shared" si="2"/>
        <v>BOSTIK MANUFACTURING PLANT</v>
      </c>
      <c r="W20">
        <f t="shared" si="3"/>
        <v>0</v>
      </c>
      <c r="Z20" cm="1">
        <f t="array" ref="Z20">IFERROR(_xlfn.XLOOKUP(1, ($C$3:$C$4389 = AA20)*($G$3:$G$4389 = AE20), $B$3:$B$4389), "No median year based on reporting data")</f>
        <v>2019</v>
      </c>
      <c r="AA20" t="s">
        <v>432</v>
      </c>
      <c r="AB20" t="str">
        <f t="shared" si="4"/>
        <v>BOSTIK MANUFACTURING PLANT</v>
      </c>
      <c r="AE20" cm="1">
        <f t="array" ref="AE20">MEDIAN(IF($C$3:$C$4389 = AA20, $G$3:$G$4389))</f>
        <v>0</v>
      </c>
      <c r="AH20" cm="1">
        <f t="array" ref="AH20">_xlfn.XLOOKUP(1, ($C$3:$C$4389 = AI20)*($E$3:$E$4389 = AK20), $B$3:$B$4389)</f>
        <v>2019</v>
      </c>
      <c r="AI20" t="s">
        <v>432</v>
      </c>
      <c r="AJ20" t="str">
        <f t="shared" si="5"/>
        <v>BOSTIK MANUFACTURING PLANT</v>
      </c>
      <c r="AK20">
        <f t="shared" si="6"/>
        <v>0</v>
      </c>
      <c r="AP20" cm="1">
        <f t="array" ref="AP20">IFERROR(_xlfn.XLOOKUP(1, ($C$3:$C$4389 = AQ20)*($E$3:$E$4389 = AS20), $B$3:$B$4389), "No median year based on reporting data")</f>
        <v>2019</v>
      </c>
      <c r="AQ20" t="s">
        <v>432</v>
      </c>
      <c r="AR20" t="str">
        <f t="shared" si="7"/>
        <v>BOSTIK MANUFACTURING PLANT</v>
      </c>
      <c r="AS20" cm="1">
        <f t="array" ref="AS20">MEDIAN(IF($C$3:$C$4389 = AQ20, $E$3:$E$4389))</f>
        <v>0</v>
      </c>
      <c r="AX20" cm="1">
        <f t="array" ref="AX20">_xlfn.XLOOKUP(1, ($C$3:$C$4389 = AY20)*($F$3:$F$4389 = BB20), $B$3:$B$4389)</f>
        <v>2019</v>
      </c>
      <c r="AY20" t="s">
        <v>432</v>
      </c>
      <c r="AZ20" t="str">
        <f t="shared" si="8"/>
        <v>BOSTIK MANUFACTURING PLANT</v>
      </c>
      <c r="BB20">
        <f t="shared" si="9"/>
        <v>0</v>
      </c>
      <c r="BF20" cm="1">
        <f t="array" ref="BF20">IFERROR(_xlfn.XLOOKUP(1, ($C$3:$C$4389 = BG20)*($F$3:$F$4389 = BJ20), $B$3:$B$4389), "No median year based on reporting data")</f>
        <v>2019</v>
      </c>
      <c r="BG20" t="s">
        <v>432</v>
      </c>
      <c r="BH20" t="str">
        <f t="shared" si="10"/>
        <v>BOSTIK MANUFACTURING PLANT</v>
      </c>
      <c r="BJ20" cm="1">
        <f t="array" ref="BJ20">MEDIAN(IF($C$3:$C$4389 = BG20, $F$3:$F$4389))</f>
        <v>0</v>
      </c>
    </row>
    <row r="21" spans="1:62">
      <c r="A21" t="s">
        <v>328</v>
      </c>
      <c r="B21">
        <v>2019</v>
      </c>
      <c r="C21" t="s">
        <v>808</v>
      </c>
      <c r="D21" t="s">
        <v>809</v>
      </c>
      <c r="E21" s="159" cm="1">
        <f t="array" ref="E21">_xlfn.XLOOKUP(1, ('Raw TRI Data'!B:B = B21)*('Raw TRI Data'!C:C = C21), 'Raw TRI Data'!W:W)</f>
        <v>0</v>
      </c>
      <c r="F21" s="159" cm="1">
        <f t="array" ref="F21">_xlfn.XLOOKUP(1, ('Raw TRI Data'!B:B = B21)*('Raw TRI Data'!C:C = C21), 'Raw TRI Data'!Y:Y)</f>
        <v>0</v>
      </c>
      <c r="G21" s="159">
        <f t="shared" si="11"/>
        <v>0</v>
      </c>
      <c r="J21" cm="1">
        <f t="array" ref="J21">MAX(IF($C$3:$C$4389=K21,$B$3:$B$4389))</f>
        <v>2021</v>
      </c>
      <c r="K21" t="s">
        <v>808</v>
      </c>
      <c r="L21" t="str">
        <f t="shared" si="1"/>
        <v>TRADEBE TREATMENT &amp; RECYCLING LLC</v>
      </c>
      <c r="M21" cm="1">
        <f t="array" ref="M21">_xlfn.XLOOKUP(1, ($B$3:$B$4389 = J21)*($C$3:$C$4389 = K21), $E$3:$E$4389)</f>
        <v>2</v>
      </c>
      <c r="N21" cm="1">
        <f t="array" ref="N21">_xlfn.XLOOKUP(1, ($B$3:$B$4389 = J21)*($C$3:$C$4389 = K21), $F$3:$F$4389)</f>
        <v>0</v>
      </c>
      <c r="O21" cm="1">
        <f t="array" ref="O21">_xlfn.XLOOKUP(1, ($B$3:$B$4389 = J21)*($C$3:$C$4389 = K21), $G$3:$G$4389)</f>
        <v>2</v>
      </c>
      <c r="R21" cm="1">
        <f t="array" ref="R21">_xlfn.XLOOKUP(1, ($C$3:$C$4389 = S21)*($G$3:$G$4389 = W21), $B$3:$B$4389)</f>
        <v>2021</v>
      </c>
      <c r="S21" t="s">
        <v>808</v>
      </c>
      <c r="T21" t="str">
        <f t="shared" si="2"/>
        <v>TRADEBE TREATMENT &amp; RECYCLING LLC</v>
      </c>
      <c r="W21">
        <f t="shared" si="3"/>
        <v>2</v>
      </c>
      <c r="Z21" t="str" cm="1">
        <f t="array" ref="Z21">IFERROR(_xlfn.XLOOKUP(1, ($C$3:$C$4389 = AA21)*($G$3:$G$4389 = AE21), $B$3:$B$4389), "No median year based on reporting data")</f>
        <v>No median year based on reporting data</v>
      </c>
      <c r="AA21" t="s">
        <v>808</v>
      </c>
      <c r="AB21" t="str">
        <f t="shared" si="4"/>
        <v>TRADEBE TREATMENT &amp; RECYCLING LLC</v>
      </c>
      <c r="AE21" cm="1">
        <f t="array" ref="AE21">MEDIAN(IF($C$3:$C$4389 = AA21, $G$3:$G$4389))</f>
        <v>1</v>
      </c>
      <c r="AH21" cm="1">
        <f t="array" ref="AH21">_xlfn.XLOOKUP(1, ($C$3:$C$4389 = AI21)*($E$3:$E$4389 = AK21), $B$3:$B$4389)</f>
        <v>2021</v>
      </c>
      <c r="AI21" t="s">
        <v>808</v>
      </c>
      <c r="AJ21" t="str">
        <f t="shared" si="5"/>
        <v>TRADEBE TREATMENT &amp; RECYCLING LLC</v>
      </c>
      <c r="AK21">
        <f t="shared" si="6"/>
        <v>2</v>
      </c>
      <c r="AP21" t="str" cm="1">
        <f t="array" ref="AP21">IFERROR(_xlfn.XLOOKUP(1, ($C$3:$C$4389 = AQ21)*($E$3:$E$4389 = AS21), $B$3:$B$4389), "No median year based on reporting data")</f>
        <v>No median year based on reporting data</v>
      </c>
      <c r="AQ21" t="s">
        <v>808</v>
      </c>
      <c r="AR21" t="str">
        <f t="shared" si="7"/>
        <v>TRADEBE TREATMENT &amp; RECYCLING LLC</v>
      </c>
      <c r="AS21" cm="1">
        <f t="array" ref="AS21">MEDIAN(IF($C$3:$C$4389 = AQ21, $E$3:$E$4389))</f>
        <v>1</v>
      </c>
      <c r="AX21" cm="1">
        <f t="array" ref="AX21">_xlfn.XLOOKUP(1, ($C$3:$C$4389 = AY21)*($F$3:$F$4389 = BB21), $B$3:$B$4389)</f>
        <v>2019</v>
      </c>
      <c r="AY21" t="s">
        <v>808</v>
      </c>
      <c r="AZ21" t="str">
        <f t="shared" si="8"/>
        <v>TRADEBE TREATMENT &amp; RECYCLING LLC</v>
      </c>
      <c r="BB21">
        <f t="shared" si="9"/>
        <v>0</v>
      </c>
      <c r="BF21" cm="1">
        <f t="array" ref="BF21">IFERROR(_xlfn.XLOOKUP(1, ($C$3:$C$4389 = BG21)*($F$3:$F$4389 = BJ21), $B$3:$B$4389), "No median year based on reporting data")</f>
        <v>2019</v>
      </c>
      <c r="BG21" t="s">
        <v>808</v>
      </c>
      <c r="BH21" t="str">
        <f t="shared" si="10"/>
        <v>TRADEBE TREATMENT &amp; RECYCLING LLC</v>
      </c>
      <c r="BJ21" cm="1">
        <f t="array" ref="BJ21">MEDIAN(IF($C$3:$C$4389 = BG21, $F$3:$F$4389))</f>
        <v>0</v>
      </c>
    </row>
    <row r="22" spans="1:62">
      <c r="A22" t="s">
        <v>328</v>
      </c>
      <c r="B22">
        <v>2019</v>
      </c>
      <c r="C22" t="s">
        <v>797</v>
      </c>
      <c r="D22" t="s">
        <v>798</v>
      </c>
      <c r="E22" s="159" cm="1">
        <f t="array" ref="E22">_xlfn.XLOOKUP(1, ('Raw TRI Data'!B:B = B22)*('Raw TRI Data'!C:C = C22), 'Raw TRI Data'!W:W)</f>
        <v>1E-3</v>
      </c>
      <c r="F22" s="159" cm="1">
        <f t="array" ref="F22">_xlfn.XLOOKUP(1, ('Raw TRI Data'!B:B = B22)*('Raw TRI Data'!C:C = C22), 'Raw TRI Data'!Y:Y)</f>
        <v>0</v>
      </c>
      <c r="G22" s="159">
        <f t="shared" si="11"/>
        <v>1E-3</v>
      </c>
      <c r="J22" cm="1">
        <f t="array" ref="J22">MAX(IF($C$3:$C$4389=K22,$B$3:$B$4389))</f>
        <v>2021</v>
      </c>
      <c r="K22" t="s">
        <v>797</v>
      </c>
      <c r="L22" t="str">
        <f t="shared" si="1"/>
        <v>TITUS PRECISION LLC</v>
      </c>
      <c r="M22" cm="1">
        <f t="array" ref="M22">_xlfn.XLOOKUP(1, ($B$3:$B$4389 = J22)*($C$3:$C$4389 = K22), $E$3:$E$4389)</f>
        <v>2.0000000000000001E-4</v>
      </c>
      <c r="N22" cm="1">
        <f t="array" ref="N22">_xlfn.XLOOKUP(1, ($B$3:$B$4389 = J22)*($C$3:$C$4389 = K22), $F$3:$F$4389)</f>
        <v>0</v>
      </c>
      <c r="O22" cm="1">
        <f t="array" ref="O22">_xlfn.XLOOKUP(1, ($B$3:$B$4389 = J22)*($C$3:$C$4389 = K22), $G$3:$G$4389)</f>
        <v>2.0000000000000001E-4</v>
      </c>
      <c r="R22" cm="1">
        <f t="array" ref="R22">_xlfn.XLOOKUP(1, ($C$3:$C$4389 = S22)*($G$3:$G$4389 = W22), $B$3:$B$4389)</f>
        <v>2019</v>
      </c>
      <c r="S22" t="s">
        <v>797</v>
      </c>
      <c r="T22" t="str">
        <f t="shared" si="2"/>
        <v>TITUS PRECISION LLC</v>
      </c>
      <c r="W22">
        <f t="shared" si="3"/>
        <v>1E-3</v>
      </c>
      <c r="Z22" cm="1">
        <f t="array" ref="Z22">IFERROR(_xlfn.XLOOKUP(1, ($C$3:$C$4389 = AA22)*($G$3:$G$4389 = AE22), $B$3:$B$4389), "No median year based on reporting data")</f>
        <v>2019</v>
      </c>
      <c r="AA22" t="s">
        <v>797</v>
      </c>
      <c r="AB22" t="str">
        <f t="shared" si="4"/>
        <v>TITUS PRECISION LLC</v>
      </c>
      <c r="AE22" cm="1">
        <f t="array" ref="AE22">MEDIAN(IF($C$3:$C$4389 = AA22, $G$3:$G$4389))</f>
        <v>1E-3</v>
      </c>
      <c r="AH22" cm="1">
        <f t="array" ref="AH22">_xlfn.XLOOKUP(1, ($C$3:$C$4389 = AI22)*($E$3:$E$4389 = AK22), $B$3:$B$4389)</f>
        <v>2019</v>
      </c>
      <c r="AI22" t="s">
        <v>797</v>
      </c>
      <c r="AJ22" t="str">
        <f t="shared" si="5"/>
        <v>TITUS PRECISION LLC</v>
      </c>
      <c r="AK22">
        <f t="shared" si="6"/>
        <v>1E-3</v>
      </c>
      <c r="AP22" cm="1">
        <f t="array" ref="AP22">IFERROR(_xlfn.XLOOKUP(1, ($C$3:$C$4389 = AQ22)*($E$3:$E$4389 = AS22), $B$3:$B$4389), "No median year based on reporting data")</f>
        <v>2019</v>
      </c>
      <c r="AQ22" t="s">
        <v>797</v>
      </c>
      <c r="AR22" t="str">
        <f t="shared" si="7"/>
        <v>TITUS PRECISION LLC</v>
      </c>
      <c r="AS22" cm="1">
        <f t="array" ref="AS22">MEDIAN(IF($C$3:$C$4389 = AQ22, $E$3:$E$4389))</f>
        <v>1E-3</v>
      </c>
      <c r="AX22" cm="1">
        <f t="array" ref="AX22">_xlfn.XLOOKUP(1, ($C$3:$C$4389 = AY22)*($F$3:$F$4389 = BB22), $B$3:$B$4389)</f>
        <v>2019</v>
      </c>
      <c r="AY22" t="s">
        <v>797</v>
      </c>
      <c r="AZ22" t="str">
        <f t="shared" si="8"/>
        <v>TITUS PRECISION LLC</v>
      </c>
      <c r="BB22">
        <f t="shared" si="9"/>
        <v>0</v>
      </c>
      <c r="BF22" cm="1">
        <f t="array" ref="BF22">IFERROR(_xlfn.XLOOKUP(1, ($C$3:$C$4389 = BG22)*($F$3:$F$4389 = BJ22), $B$3:$B$4389), "No median year based on reporting data")</f>
        <v>2019</v>
      </c>
      <c r="BG22" t="s">
        <v>797</v>
      </c>
      <c r="BH22" t="str">
        <f t="shared" si="10"/>
        <v>TITUS PRECISION LLC</v>
      </c>
      <c r="BJ22" cm="1">
        <f t="array" ref="BJ22">MEDIAN(IF($C$3:$C$4389 = BG22, $F$3:$F$4389))</f>
        <v>0</v>
      </c>
    </row>
    <row r="23" spans="1:62">
      <c r="A23" t="s">
        <v>328</v>
      </c>
      <c r="B23">
        <v>2020</v>
      </c>
      <c r="C23" t="s">
        <v>365</v>
      </c>
      <c r="D23" t="s">
        <v>366</v>
      </c>
      <c r="E23" s="159" cm="1">
        <f t="array" ref="E23">_xlfn.XLOOKUP(1, ('Raw TRI Data'!B:B = B23)*('Raw TRI Data'!C:C = C23), 'Raw TRI Data'!W:W)</f>
        <v>65</v>
      </c>
      <c r="F23" s="159" cm="1">
        <f t="array" ref="F23">_xlfn.XLOOKUP(1, ('Raw TRI Data'!B:B = B23)*('Raw TRI Data'!C:C = C23), 'Raw TRI Data'!Y:Y)</f>
        <v>5225</v>
      </c>
      <c r="G23" s="159">
        <f t="shared" si="11"/>
        <v>5290</v>
      </c>
      <c r="J23" cm="1">
        <f t="array" ref="J23">MAX(IF($C$3:$C$4389=K23,$B$3:$B$4389))</f>
        <v>2021</v>
      </c>
      <c r="K23" t="s">
        <v>405</v>
      </c>
      <c r="L23" t="str">
        <f t="shared" si="1"/>
        <v>BENVIC TRINITY LLC</v>
      </c>
      <c r="M23" cm="1">
        <f t="array" ref="M23">_xlfn.XLOOKUP(1, ($B$3:$B$4389 = J23)*($C$3:$C$4389 = K23), $E$3:$E$4389)</f>
        <v>0</v>
      </c>
      <c r="N23" cm="1">
        <f t="array" ref="N23">_xlfn.XLOOKUP(1, ($B$3:$B$4389 = J23)*($C$3:$C$4389 = K23), $F$3:$F$4389)</f>
        <v>2</v>
      </c>
      <c r="O23" cm="1">
        <f t="array" ref="O23">_xlfn.XLOOKUP(1, ($B$3:$B$4389 = J23)*($C$3:$C$4389 = K23), $G$3:$G$4389)</f>
        <v>2</v>
      </c>
      <c r="R23" cm="1">
        <f t="array" ref="R23">_xlfn.XLOOKUP(1, ($C$3:$C$4389 = S23)*($G$3:$G$4389 = W23), $B$3:$B$4389)</f>
        <v>2021</v>
      </c>
      <c r="S23" t="s">
        <v>405</v>
      </c>
      <c r="T23" t="str">
        <f t="shared" si="2"/>
        <v>BENVIC TRINITY LLC</v>
      </c>
      <c r="W23">
        <f t="shared" si="3"/>
        <v>2</v>
      </c>
      <c r="Z23" cm="1">
        <f t="array" ref="Z23">IFERROR(_xlfn.XLOOKUP(1, ($C$3:$C$4389 = AA23)*($G$3:$G$4389 = AE23), $B$3:$B$4389), "No median year based on reporting data")</f>
        <v>2021</v>
      </c>
      <c r="AA23" t="s">
        <v>405</v>
      </c>
      <c r="AB23" t="str">
        <f t="shared" si="4"/>
        <v>BENVIC TRINITY LLC</v>
      </c>
      <c r="AE23" cm="1">
        <f t="array" ref="AE23">MEDIAN(IF($C$3:$C$4389 = AA23, $G$3:$G$4389))</f>
        <v>2</v>
      </c>
      <c r="AH23" cm="1">
        <f t="array" ref="AH23">_xlfn.XLOOKUP(1, ($C$3:$C$4389 = AI23)*($E$3:$E$4389 = AK23), $B$3:$B$4389)</f>
        <v>2021</v>
      </c>
      <c r="AI23" t="s">
        <v>405</v>
      </c>
      <c r="AJ23" t="str">
        <f t="shared" si="5"/>
        <v>BENVIC TRINITY LLC</v>
      </c>
      <c r="AK23">
        <f t="shared" si="6"/>
        <v>0</v>
      </c>
      <c r="AP23" cm="1">
        <f t="array" ref="AP23">IFERROR(_xlfn.XLOOKUP(1, ($C$3:$C$4389 = AQ23)*($E$3:$E$4389 = AS23), $B$3:$B$4389), "No median year based on reporting data")</f>
        <v>2021</v>
      </c>
      <c r="AQ23" t="s">
        <v>405</v>
      </c>
      <c r="AR23" t="str">
        <f t="shared" si="7"/>
        <v>BENVIC TRINITY LLC</v>
      </c>
      <c r="AS23" cm="1">
        <f t="array" ref="AS23">MEDIAN(IF($C$3:$C$4389 = AQ23, $E$3:$E$4389))</f>
        <v>0</v>
      </c>
      <c r="AX23" cm="1">
        <f t="array" ref="AX23">_xlfn.XLOOKUP(1, ($C$3:$C$4389 = AY23)*($F$3:$F$4389 = BB23), $B$3:$B$4389)</f>
        <v>2021</v>
      </c>
      <c r="AY23" t="s">
        <v>405</v>
      </c>
      <c r="AZ23" t="str">
        <f t="shared" si="8"/>
        <v>BENVIC TRINITY LLC</v>
      </c>
      <c r="BB23">
        <f t="shared" si="9"/>
        <v>2</v>
      </c>
      <c r="BF23" cm="1">
        <f t="array" ref="BF23">IFERROR(_xlfn.XLOOKUP(1, ($C$3:$C$4389 = BG23)*($F$3:$F$4389 = BJ23), $B$3:$B$4389), "No median year based on reporting data")</f>
        <v>2021</v>
      </c>
      <c r="BG23" t="s">
        <v>405</v>
      </c>
      <c r="BH23" t="str">
        <f t="shared" si="10"/>
        <v>BENVIC TRINITY LLC</v>
      </c>
      <c r="BJ23" cm="1">
        <f t="array" ref="BJ23">MEDIAN(IF($C$3:$C$4389 = BG23, $F$3:$F$4389))</f>
        <v>2</v>
      </c>
    </row>
    <row r="24" spans="1:62">
      <c r="A24" t="s">
        <v>328</v>
      </c>
      <c r="B24">
        <v>2020</v>
      </c>
      <c r="C24" t="s">
        <v>791</v>
      </c>
      <c r="D24" t="s">
        <v>792</v>
      </c>
      <c r="E24" s="159" cm="1">
        <f t="array" ref="E24">_xlfn.XLOOKUP(1, ('Raw TRI Data'!B:B = B24)*('Raw TRI Data'!C:C = C24), 'Raw TRI Data'!W:W)</f>
        <v>0</v>
      </c>
      <c r="F24" s="159" cm="1">
        <f t="array" ref="F24">_xlfn.XLOOKUP(1, ('Raw TRI Data'!B:B = B24)*('Raw TRI Data'!C:C = C24), 'Raw TRI Data'!Y:Y)</f>
        <v>0</v>
      </c>
      <c r="G24" s="159">
        <f t="shared" si="11"/>
        <v>0</v>
      </c>
      <c r="J24" cm="1">
        <f t="array" ref="J24">MAX(IF($C$3:$C$4389=K24,$B$3:$B$4389))</f>
        <v>2021</v>
      </c>
      <c r="K24" t="s">
        <v>581</v>
      </c>
      <c r="L24" t="str">
        <f t="shared" si="1"/>
        <v>INFINITY LTL</v>
      </c>
      <c r="M24" cm="1">
        <f t="array" ref="M24">_xlfn.XLOOKUP(1, ($B$3:$B$4389 = J24)*($C$3:$C$4389 = K24), $E$3:$E$4389)</f>
        <v>0</v>
      </c>
      <c r="N24" cm="1">
        <f t="array" ref="N24">_xlfn.XLOOKUP(1, ($B$3:$B$4389 = J24)*($C$3:$C$4389 = K24), $F$3:$F$4389)</f>
        <v>1</v>
      </c>
      <c r="O24" cm="1">
        <f t="array" ref="O24">_xlfn.XLOOKUP(1, ($B$3:$B$4389 = J24)*($C$3:$C$4389 = K24), $G$3:$G$4389)</f>
        <v>1</v>
      </c>
      <c r="R24" cm="1">
        <f t="array" ref="R24">_xlfn.XLOOKUP(1, ($C$3:$C$4389 = S24)*($G$3:$G$4389 = W24), $B$3:$B$4389)</f>
        <v>2021</v>
      </c>
      <c r="S24" t="s">
        <v>581</v>
      </c>
      <c r="T24" t="str">
        <f t="shared" si="2"/>
        <v>INFINITY LTL</v>
      </c>
      <c r="W24">
        <f t="shared" si="3"/>
        <v>1</v>
      </c>
      <c r="Z24" cm="1">
        <f t="array" ref="Z24">IFERROR(_xlfn.XLOOKUP(1, ($C$3:$C$4389 = AA24)*($G$3:$G$4389 = AE24), $B$3:$B$4389), "No median year based on reporting data")</f>
        <v>2021</v>
      </c>
      <c r="AA24" t="s">
        <v>581</v>
      </c>
      <c r="AB24" t="str">
        <f t="shared" si="4"/>
        <v>INFINITY LTL</v>
      </c>
      <c r="AE24" cm="1">
        <f t="array" ref="AE24">MEDIAN(IF($C$3:$C$4389 = AA24, $G$3:$G$4389))</f>
        <v>1</v>
      </c>
      <c r="AH24" cm="1">
        <f t="array" ref="AH24">_xlfn.XLOOKUP(1, ($C$3:$C$4389 = AI24)*($E$3:$E$4389 = AK24), $B$3:$B$4389)</f>
        <v>2021</v>
      </c>
      <c r="AI24" t="s">
        <v>581</v>
      </c>
      <c r="AJ24" t="str">
        <f t="shared" si="5"/>
        <v>INFINITY LTL</v>
      </c>
      <c r="AK24">
        <f t="shared" si="6"/>
        <v>0</v>
      </c>
      <c r="AP24" cm="1">
        <f t="array" ref="AP24">IFERROR(_xlfn.XLOOKUP(1, ($C$3:$C$4389 = AQ24)*($E$3:$E$4389 = AS24), $B$3:$B$4389), "No median year based on reporting data")</f>
        <v>2021</v>
      </c>
      <c r="AQ24" t="s">
        <v>581</v>
      </c>
      <c r="AR24" t="str">
        <f t="shared" si="7"/>
        <v>INFINITY LTL</v>
      </c>
      <c r="AS24" cm="1">
        <f t="array" ref="AS24">MEDIAN(IF($C$3:$C$4389 = AQ24, $E$3:$E$4389))</f>
        <v>0</v>
      </c>
      <c r="AX24" cm="1">
        <f t="array" ref="AX24">_xlfn.XLOOKUP(1, ($C$3:$C$4389 = AY24)*($F$3:$F$4389 = BB24), $B$3:$B$4389)</f>
        <v>2021</v>
      </c>
      <c r="AY24" t="s">
        <v>581</v>
      </c>
      <c r="AZ24" t="str">
        <f t="shared" si="8"/>
        <v>INFINITY LTL</v>
      </c>
      <c r="BB24">
        <f t="shared" si="9"/>
        <v>1</v>
      </c>
      <c r="BF24" cm="1">
        <f t="array" ref="BF24">IFERROR(_xlfn.XLOOKUP(1, ($C$3:$C$4389 = BG24)*($F$3:$F$4389 = BJ24), $B$3:$B$4389), "No median year based on reporting data")</f>
        <v>2021</v>
      </c>
      <c r="BG24" t="s">
        <v>581</v>
      </c>
      <c r="BH24" t="str">
        <f t="shared" si="10"/>
        <v>INFINITY LTL</v>
      </c>
      <c r="BJ24" cm="1">
        <f t="array" ref="BJ24">MEDIAN(IF($C$3:$C$4389 = BG24, $F$3:$F$4389))</f>
        <v>1</v>
      </c>
    </row>
    <row r="25" spans="1:62">
      <c r="A25" t="s">
        <v>328</v>
      </c>
      <c r="B25">
        <v>2020</v>
      </c>
      <c r="C25" t="s">
        <v>658</v>
      </c>
      <c r="D25" t="s">
        <v>659</v>
      </c>
      <c r="E25" s="159" cm="1">
        <f t="array" ref="E25">_xlfn.XLOOKUP(1, ('Raw TRI Data'!B:B = B25)*('Raw TRI Data'!C:C = C25), 'Raw TRI Data'!W:W)</f>
        <v>0</v>
      </c>
      <c r="F25" s="159" cm="1">
        <f t="array" ref="F25">_xlfn.XLOOKUP(1, ('Raw TRI Data'!B:B = B25)*('Raw TRI Data'!C:C = C25), 'Raw TRI Data'!Y:Y)</f>
        <v>0</v>
      </c>
      <c r="G25" s="159">
        <f t="shared" si="11"/>
        <v>0</v>
      </c>
      <c r="J25" cm="1">
        <f t="array" ref="J25">MAX(IF($C$3:$C$4389=K25,$B$3:$B$4389))</f>
        <v>2021</v>
      </c>
      <c r="K25" t="s">
        <v>774</v>
      </c>
      <c r="L25" t="str">
        <f t="shared" si="1"/>
        <v>STAR PLASTICS INC.</v>
      </c>
      <c r="M25" cm="1">
        <f t="array" ref="M25">_xlfn.XLOOKUP(1, ($B$3:$B$4389 = J25)*($C$3:$C$4389 = K25), $E$3:$E$4389)</f>
        <v>0</v>
      </c>
      <c r="N25" cm="1">
        <f t="array" ref="N25">_xlfn.XLOOKUP(1, ($B$3:$B$4389 = J25)*($C$3:$C$4389 = K25), $F$3:$F$4389)</f>
        <v>0</v>
      </c>
      <c r="O25" cm="1">
        <f t="array" ref="O25">_xlfn.XLOOKUP(1, ($B$3:$B$4389 = J25)*($C$3:$C$4389 = K25), $G$3:$G$4389)</f>
        <v>0</v>
      </c>
      <c r="R25" cm="1">
        <f t="array" ref="R25">_xlfn.XLOOKUP(1, ($C$3:$C$4389 = S25)*($G$3:$G$4389 = W25), $B$3:$B$4389)</f>
        <v>2021</v>
      </c>
      <c r="S25" t="s">
        <v>774</v>
      </c>
      <c r="T25" t="str">
        <f t="shared" si="2"/>
        <v>STAR PLASTICS INC.</v>
      </c>
      <c r="W25">
        <f t="shared" si="3"/>
        <v>0</v>
      </c>
      <c r="Z25" cm="1">
        <f t="array" ref="Z25">IFERROR(_xlfn.XLOOKUP(1, ($C$3:$C$4389 = AA25)*($G$3:$G$4389 = AE25), $B$3:$B$4389), "No median year based on reporting data")</f>
        <v>2021</v>
      </c>
      <c r="AA25" t="s">
        <v>774</v>
      </c>
      <c r="AB25" t="str">
        <f t="shared" si="4"/>
        <v>STAR PLASTICS INC.</v>
      </c>
      <c r="AE25" cm="1">
        <f t="array" ref="AE25">MEDIAN(IF($C$3:$C$4389 = AA25, $G$3:$G$4389))</f>
        <v>0</v>
      </c>
      <c r="AH25" cm="1">
        <f t="array" ref="AH25">_xlfn.XLOOKUP(1, ($C$3:$C$4389 = AI25)*($E$3:$E$4389 = AK25), $B$3:$B$4389)</f>
        <v>2021</v>
      </c>
      <c r="AI25" t="s">
        <v>774</v>
      </c>
      <c r="AJ25" t="str">
        <f t="shared" si="5"/>
        <v>STAR PLASTICS INC.</v>
      </c>
      <c r="AK25">
        <f t="shared" si="6"/>
        <v>0</v>
      </c>
      <c r="AP25" cm="1">
        <f t="array" ref="AP25">IFERROR(_xlfn.XLOOKUP(1, ($C$3:$C$4389 = AQ25)*($E$3:$E$4389 = AS25), $B$3:$B$4389), "No median year based on reporting data")</f>
        <v>2021</v>
      </c>
      <c r="AQ25" t="s">
        <v>774</v>
      </c>
      <c r="AR25" t="str">
        <f t="shared" si="7"/>
        <v>STAR PLASTICS INC.</v>
      </c>
      <c r="AS25" cm="1">
        <f t="array" ref="AS25">MEDIAN(IF($C$3:$C$4389 = AQ25, $E$3:$E$4389))</f>
        <v>0</v>
      </c>
      <c r="AX25" cm="1">
        <f t="array" ref="AX25">_xlfn.XLOOKUP(1, ($C$3:$C$4389 = AY25)*($F$3:$F$4389 = BB25), $B$3:$B$4389)</f>
        <v>2021</v>
      </c>
      <c r="AY25" t="s">
        <v>774</v>
      </c>
      <c r="AZ25" t="str">
        <f t="shared" si="8"/>
        <v>STAR PLASTICS INC.</v>
      </c>
      <c r="BB25">
        <f t="shared" si="9"/>
        <v>0</v>
      </c>
      <c r="BF25" cm="1">
        <f t="array" ref="BF25">IFERROR(_xlfn.XLOOKUP(1, ($C$3:$C$4389 = BG25)*($F$3:$F$4389 = BJ25), $B$3:$B$4389), "No median year based on reporting data")</f>
        <v>2021</v>
      </c>
      <c r="BG25" t="s">
        <v>774</v>
      </c>
      <c r="BH25" t="str">
        <f t="shared" si="10"/>
        <v>STAR PLASTICS INC.</v>
      </c>
      <c r="BJ25" cm="1">
        <f t="array" ref="BJ25">MEDIAN(IF($C$3:$C$4389 = BG25, $F$3:$F$4389))</f>
        <v>0</v>
      </c>
    </row>
    <row r="26" spans="1:62">
      <c r="A26" t="s">
        <v>328</v>
      </c>
      <c r="B26">
        <v>2019</v>
      </c>
      <c r="C26" t="s">
        <v>682</v>
      </c>
      <c r="D26" t="s">
        <v>683</v>
      </c>
      <c r="E26" s="159" cm="1">
        <f t="array" ref="E26">_xlfn.XLOOKUP(1, ('Raw TRI Data'!B:B = B26)*('Raw TRI Data'!C:C = C26), 'Raw TRI Data'!W:W)</f>
        <v>0</v>
      </c>
      <c r="F26" s="159" cm="1">
        <f t="array" ref="F26">_xlfn.XLOOKUP(1, ('Raw TRI Data'!B:B = B26)*('Raw TRI Data'!C:C = C26), 'Raw TRI Data'!Y:Y)</f>
        <v>0.5</v>
      </c>
      <c r="G26" s="159">
        <f t="shared" si="11"/>
        <v>0.5</v>
      </c>
      <c r="J26" cm="1">
        <f t="array" ref="J26">MAX(IF($C$3:$C$4389=K26,$B$3:$B$4389))</f>
        <v>2022</v>
      </c>
      <c r="K26" t="s">
        <v>682</v>
      </c>
      <c r="L26" t="str">
        <f t="shared" si="1"/>
        <v>PARKER HANNIFIN CORP CHOMERICS DIV</v>
      </c>
      <c r="M26" cm="1">
        <f t="array" ref="M26">_xlfn.XLOOKUP(1, ($B$3:$B$4389 = J26)*($C$3:$C$4389 = K26), $E$3:$E$4389)</f>
        <v>0</v>
      </c>
      <c r="N26" cm="1">
        <f t="array" ref="N26">_xlfn.XLOOKUP(1, ($B$3:$B$4389 = J26)*($C$3:$C$4389 = K26), $F$3:$F$4389)</f>
        <v>0.1</v>
      </c>
      <c r="O26" cm="1">
        <f t="array" ref="O26">_xlfn.XLOOKUP(1, ($B$3:$B$4389 = J26)*($C$3:$C$4389 = K26), $G$3:$G$4389)</f>
        <v>0.1</v>
      </c>
      <c r="R26" cm="1">
        <f t="array" ref="R26">_xlfn.XLOOKUP(1, ($C$3:$C$4389 = S26)*($G$3:$G$4389 = W26), $B$3:$B$4389)</f>
        <v>2019</v>
      </c>
      <c r="S26" t="s">
        <v>682</v>
      </c>
      <c r="T26" t="str">
        <f t="shared" si="2"/>
        <v>PARKER HANNIFIN CORP CHOMERICS DIV</v>
      </c>
      <c r="W26">
        <f t="shared" si="3"/>
        <v>0.5</v>
      </c>
      <c r="Z26" cm="1">
        <f t="array" ref="Z26">IFERROR(_xlfn.XLOOKUP(1, ($C$3:$C$4389 = AA26)*($G$3:$G$4389 = AE26), $B$3:$B$4389), "No median year based on reporting data")</f>
        <v>2020</v>
      </c>
      <c r="AA26" t="s">
        <v>682</v>
      </c>
      <c r="AB26" t="str">
        <f t="shared" si="4"/>
        <v>PARKER HANNIFIN CORP CHOMERICS DIV</v>
      </c>
      <c r="AE26" cm="1">
        <f t="array" ref="AE26">MEDIAN(IF($C$3:$C$4389 = AA26, $G$3:$G$4389))</f>
        <v>0.2</v>
      </c>
      <c r="AH26" cm="1">
        <f t="array" ref="AH26">_xlfn.XLOOKUP(1, ($C$3:$C$4389 = AI26)*($E$3:$E$4389 = AK26), $B$3:$B$4389)</f>
        <v>2019</v>
      </c>
      <c r="AI26" t="s">
        <v>682</v>
      </c>
      <c r="AJ26" t="str">
        <f t="shared" si="5"/>
        <v>PARKER HANNIFIN CORP CHOMERICS DIV</v>
      </c>
      <c r="AK26">
        <f t="shared" si="6"/>
        <v>0</v>
      </c>
      <c r="AP26" cm="1">
        <f t="array" ref="AP26">IFERROR(_xlfn.XLOOKUP(1, ($C$3:$C$4389 = AQ26)*($E$3:$E$4389 = AS26), $B$3:$B$4389), "No median year based on reporting data")</f>
        <v>2019</v>
      </c>
      <c r="AQ26" t="s">
        <v>682</v>
      </c>
      <c r="AR26" t="str">
        <f t="shared" si="7"/>
        <v>PARKER HANNIFIN CORP CHOMERICS DIV</v>
      </c>
      <c r="AS26" cm="1">
        <f t="array" ref="AS26">MEDIAN(IF($C$3:$C$4389 = AQ26, $E$3:$E$4389))</f>
        <v>0</v>
      </c>
      <c r="AX26" cm="1">
        <f t="array" ref="AX26">_xlfn.XLOOKUP(1, ($C$3:$C$4389 = AY26)*($F$3:$F$4389 = BB26), $B$3:$B$4389)</f>
        <v>2019</v>
      </c>
      <c r="AY26" t="s">
        <v>682</v>
      </c>
      <c r="AZ26" t="str">
        <f t="shared" si="8"/>
        <v>PARKER HANNIFIN CORP CHOMERICS DIV</v>
      </c>
      <c r="BB26">
        <f t="shared" si="9"/>
        <v>0.5</v>
      </c>
      <c r="BF26" cm="1">
        <f t="array" ref="BF26">IFERROR(_xlfn.XLOOKUP(1, ($C$3:$C$4389 = BG26)*($F$3:$F$4389 = BJ26), $B$3:$B$4389), "No median year based on reporting data")</f>
        <v>2020</v>
      </c>
      <c r="BG26" t="s">
        <v>682</v>
      </c>
      <c r="BH26" t="str">
        <f t="shared" si="10"/>
        <v>PARKER HANNIFIN CORP CHOMERICS DIV</v>
      </c>
      <c r="BJ26" cm="1">
        <f t="array" ref="BJ26">MEDIAN(IF($C$3:$C$4389 = BG26, $F$3:$F$4389))</f>
        <v>0.2</v>
      </c>
    </row>
    <row r="27" spans="1:62">
      <c r="A27" t="s">
        <v>328</v>
      </c>
      <c r="B27">
        <v>2020</v>
      </c>
      <c r="C27" t="s">
        <v>419</v>
      </c>
      <c r="D27" t="s">
        <v>420</v>
      </c>
      <c r="E27" s="159" cm="1">
        <f t="array" ref="E27">_xlfn.XLOOKUP(1, ('Raw TRI Data'!B:B = B27)*('Raw TRI Data'!C:C = C27), 'Raw TRI Data'!W:W)</f>
        <v>0</v>
      </c>
      <c r="F27" s="159" cm="1">
        <f t="array" ref="F27">_xlfn.XLOOKUP(1, ('Raw TRI Data'!B:B = B27)*('Raw TRI Data'!C:C = C27), 'Raw TRI Data'!Y:Y)</f>
        <v>0</v>
      </c>
      <c r="G27" s="159">
        <f t="shared" si="11"/>
        <v>0</v>
      </c>
      <c r="J27" cm="1">
        <f t="array" ref="J27">MAX(IF($C$3:$C$4389=K27,$B$3:$B$4389))</f>
        <v>2022</v>
      </c>
      <c r="K27" t="s">
        <v>462</v>
      </c>
      <c r="L27" t="str">
        <f t="shared" si="1"/>
        <v>CLEAN HARBORS ENVIRONMENTAL SERVICES INC</v>
      </c>
      <c r="M27" cm="1">
        <f t="array" ref="M27">_xlfn.XLOOKUP(1, ($B$3:$B$4389 = J27)*($C$3:$C$4389 = K27), $E$3:$E$4389)</f>
        <v>0.1</v>
      </c>
      <c r="N27" cm="1">
        <f t="array" ref="N27">_xlfn.XLOOKUP(1, ($B$3:$B$4389 = J27)*($C$3:$C$4389 = K27), $F$3:$F$4389)</f>
        <v>0.2</v>
      </c>
      <c r="O27" cm="1">
        <f t="array" ref="O27">_xlfn.XLOOKUP(1, ($B$3:$B$4389 = J27)*($C$3:$C$4389 = K27), $G$3:$G$4389)</f>
        <v>0.30000000000000004</v>
      </c>
      <c r="R27" cm="1">
        <f t="array" ref="R27">_xlfn.XLOOKUP(1, ($C$3:$C$4389 = S27)*($G$3:$G$4389 = W27), $B$3:$B$4389)</f>
        <v>2021</v>
      </c>
      <c r="S27" t="s">
        <v>462</v>
      </c>
      <c r="T27" t="str">
        <f t="shared" si="2"/>
        <v>CLEAN HARBORS ENVIRONMENTAL SERVICES INC</v>
      </c>
      <c r="W27">
        <f t="shared" si="3"/>
        <v>0.30000000000000004</v>
      </c>
      <c r="Z27" cm="1">
        <f t="array" ref="Z27">IFERROR(_xlfn.XLOOKUP(1, ($C$3:$C$4389 = AA27)*($G$3:$G$4389 = AE27), $B$3:$B$4389), "No median year based on reporting data")</f>
        <v>2021</v>
      </c>
      <c r="AA27" t="s">
        <v>462</v>
      </c>
      <c r="AB27" t="str">
        <f t="shared" si="4"/>
        <v>CLEAN HARBORS ENVIRONMENTAL SERVICES INC</v>
      </c>
      <c r="AE27" cm="1">
        <f t="array" ref="AE27">MEDIAN(IF($C$3:$C$4389 = AA27, $G$3:$G$4389))</f>
        <v>0.30000000000000004</v>
      </c>
      <c r="AH27" cm="1">
        <f t="array" ref="AH27">_xlfn.XLOOKUP(1, ($C$3:$C$4389 = AI27)*($E$3:$E$4389 = AK27), $B$3:$B$4389)</f>
        <v>2021</v>
      </c>
      <c r="AI27" t="s">
        <v>462</v>
      </c>
      <c r="AJ27" t="str">
        <f t="shared" si="5"/>
        <v>CLEAN HARBORS ENVIRONMENTAL SERVICES INC</v>
      </c>
      <c r="AK27">
        <f t="shared" si="6"/>
        <v>0.1</v>
      </c>
      <c r="AP27" cm="1">
        <f t="array" ref="AP27">IFERROR(_xlfn.XLOOKUP(1, ($C$3:$C$4389 = AQ27)*($E$3:$E$4389 = AS27), $B$3:$B$4389), "No median year based on reporting data")</f>
        <v>2021</v>
      </c>
      <c r="AQ27" t="s">
        <v>462</v>
      </c>
      <c r="AR27" t="str">
        <f t="shared" si="7"/>
        <v>CLEAN HARBORS ENVIRONMENTAL SERVICES INC</v>
      </c>
      <c r="AS27" cm="1">
        <f t="array" ref="AS27">MEDIAN(IF($C$3:$C$4389 = AQ27, $E$3:$E$4389))</f>
        <v>0.1</v>
      </c>
      <c r="AX27" cm="1">
        <f t="array" ref="AX27">_xlfn.XLOOKUP(1, ($C$3:$C$4389 = AY27)*($F$3:$F$4389 = BB27), $B$3:$B$4389)</f>
        <v>2020</v>
      </c>
      <c r="AY27" t="s">
        <v>462</v>
      </c>
      <c r="AZ27" t="str">
        <f t="shared" si="8"/>
        <v>CLEAN HARBORS ENVIRONMENTAL SERVICES INC</v>
      </c>
      <c r="BB27">
        <f t="shared" si="9"/>
        <v>0.2</v>
      </c>
      <c r="BF27" cm="1">
        <f t="array" ref="BF27">IFERROR(_xlfn.XLOOKUP(1, ($C$3:$C$4389 = BG27)*($F$3:$F$4389 = BJ27), $B$3:$B$4389), "No median year based on reporting data")</f>
        <v>2020</v>
      </c>
      <c r="BG27" t="s">
        <v>462</v>
      </c>
      <c r="BH27" t="str">
        <f t="shared" si="10"/>
        <v>CLEAN HARBORS ENVIRONMENTAL SERVICES INC</v>
      </c>
      <c r="BJ27" cm="1">
        <f t="array" ref="BJ27">MEDIAN(IF($C$3:$C$4389 = BG27, $F$3:$F$4389))</f>
        <v>0.2</v>
      </c>
    </row>
    <row r="28" spans="1:62">
      <c r="A28" t="s">
        <v>328</v>
      </c>
      <c r="B28">
        <v>2020</v>
      </c>
      <c r="C28" t="s">
        <v>565</v>
      </c>
      <c r="D28" t="s">
        <v>566</v>
      </c>
      <c r="E28" s="159" cm="1">
        <f t="array" ref="E28">_xlfn.XLOOKUP(1, ('Raw TRI Data'!B:B = B28)*('Raw TRI Data'!C:C = C28), 'Raw TRI Data'!W:W)</f>
        <v>6.4</v>
      </c>
      <c r="F28" s="159" cm="1">
        <f t="array" ref="F28">_xlfn.XLOOKUP(1, ('Raw TRI Data'!B:B = B28)*('Raw TRI Data'!C:C = C28), 'Raw TRI Data'!Y:Y)</f>
        <v>92</v>
      </c>
      <c r="G28" s="159">
        <f t="shared" si="11"/>
        <v>98.4</v>
      </c>
      <c r="J28" cm="1">
        <f t="array" ref="J28">MAX(IF($C$3:$C$4389=K28,$B$3:$B$4389))</f>
        <v>2022</v>
      </c>
      <c r="K28" t="s">
        <v>444</v>
      </c>
      <c r="L28" t="str">
        <f t="shared" si="1"/>
        <v>CLEAN HARBORS ARAGONITE LLC</v>
      </c>
      <c r="M28" cm="1">
        <f t="array" ref="M28">_xlfn.XLOOKUP(1, ($B$3:$B$4389 = J28)*($C$3:$C$4389 = K28), $E$3:$E$4389)</f>
        <v>0</v>
      </c>
      <c r="N28" cm="1">
        <f t="array" ref="N28">_xlfn.XLOOKUP(1, ($B$3:$B$4389 = J28)*($C$3:$C$4389 = K28), $F$3:$F$4389)</f>
        <v>0.01</v>
      </c>
      <c r="O28" cm="1">
        <f t="array" ref="O28">_xlfn.XLOOKUP(1, ($B$3:$B$4389 = J28)*($C$3:$C$4389 = K28), $G$3:$G$4389)</f>
        <v>0.01</v>
      </c>
      <c r="R28" cm="1">
        <f t="array" ref="R28">_xlfn.XLOOKUP(1, ($C$3:$C$4389 = S28)*($G$3:$G$4389 = W28), $B$3:$B$4389)</f>
        <v>2020</v>
      </c>
      <c r="S28" t="s">
        <v>444</v>
      </c>
      <c r="T28" t="str">
        <f t="shared" si="2"/>
        <v>CLEAN HARBORS ARAGONITE LLC</v>
      </c>
      <c r="W28">
        <f t="shared" si="3"/>
        <v>0.01</v>
      </c>
      <c r="Z28" cm="1">
        <f t="array" ref="Z28">IFERROR(_xlfn.XLOOKUP(1, ($C$3:$C$4389 = AA28)*($G$3:$G$4389 = AE28), $B$3:$B$4389), "No median year based on reporting data")</f>
        <v>2020</v>
      </c>
      <c r="AA28" t="s">
        <v>444</v>
      </c>
      <c r="AB28" t="str">
        <f t="shared" si="4"/>
        <v>CLEAN HARBORS ARAGONITE LLC</v>
      </c>
      <c r="AE28" cm="1">
        <f t="array" ref="AE28">MEDIAN(IF($C$3:$C$4389 = AA28, $G$3:$G$4389))</f>
        <v>0.01</v>
      </c>
      <c r="AH28" cm="1">
        <f t="array" ref="AH28">_xlfn.XLOOKUP(1, ($C$3:$C$4389 = AI28)*($E$3:$E$4389 = AK28), $B$3:$B$4389)</f>
        <v>2020</v>
      </c>
      <c r="AI28" t="s">
        <v>444</v>
      </c>
      <c r="AJ28" t="str">
        <f t="shared" si="5"/>
        <v>CLEAN HARBORS ARAGONITE LLC</v>
      </c>
      <c r="AK28">
        <f t="shared" si="6"/>
        <v>0</v>
      </c>
      <c r="AP28" cm="1">
        <f t="array" ref="AP28">IFERROR(_xlfn.XLOOKUP(1, ($C$3:$C$4389 = AQ28)*($E$3:$E$4389 = AS28), $B$3:$B$4389), "No median year based on reporting data")</f>
        <v>2020</v>
      </c>
      <c r="AQ28" t="s">
        <v>444</v>
      </c>
      <c r="AR28" t="str">
        <f t="shared" si="7"/>
        <v>CLEAN HARBORS ARAGONITE LLC</v>
      </c>
      <c r="AS28" cm="1">
        <f t="array" ref="AS28">MEDIAN(IF($C$3:$C$4389 = AQ28, $E$3:$E$4389))</f>
        <v>0</v>
      </c>
      <c r="AX28" cm="1">
        <f t="array" ref="AX28">_xlfn.XLOOKUP(1, ($C$3:$C$4389 = AY28)*($F$3:$F$4389 = BB28), $B$3:$B$4389)</f>
        <v>2020</v>
      </c>
      <c r="AY28" t="s">
        <v>444</v>
      </c>
      <c r="AZ28" t="str">
        <f t="shared" si="8"/>
        <v>CLEAN HARBORS ARAGONITE LLC</v>
      </c>
      <c r="BB28">
        <f t="shared" si="9"/>
        <v>0.01</v>
      </c>
      <c r="BF28" cm="1">
        <f t="array" ref="BF28">IFERROR(_xlfn.XLOOKUP(1, ($C$3:$C$4389 = BG28)*($F$3:$F$4389 = BJ28), $B$3:$B$4389), "No median year based on reporting data")</f>
        <v>2020</v>
      </c>
      <c r="BG28" t="s">
        <v>444</v>
      </c>
      <c r="BH28" t="str">
        <f t="shared" si="10"/>
        <v>CLEAN HARBORS ARAGONITE LLC</v>
      </c>
      <c r="BJ28" cm="1">
        <f t="array" ref="BJ28">MEDIAN(IF($C$3:$C$4389 = BG28, $F$3:$F$4389))</f>
        <v>0.01</v>
      </c>
    </row>
    <row r="29" spans="1:62">
      <c r="A29" t="s">
        <v>328</v>
      </c>
      <c r="B29">
        <v>2020</v>
      </c>
      <c r="C29" t="s">
        <v>732</v>
      </c>
      <c r="D29" t="s">
        <v>733</v>
      </c>
      <c r="E29" s="159" cm="1">
        <f t="array" ref="E29">_xlfn.XLOOKUP(1, ('Raw TRI Data'!B:B = B29)*('Raw TRI Data'!C:C = C29), 'Raw TRI Data'!W:W)</f>
        <v>5</v>
      </c>
      <c r="F29" s="159" cm="1">
        <f t="array" ref="F29">_xlfn.XLOOKUP(1, ('Raw TRI Data'!B:B = B29)*('Raw TRI Data'!C:C = C29), 'Raw TRI Data'!Y:Y)</f>
        <v>23</v>
      </c>
      <c r="G29" s="159">
        <f t="shared" si="11"/>
        <v>28</v>
      </c>
      <c r="J29" cm="1">
        <f t="array" ref="J29">MAX(IF($C$3:$C$4389=K29,$B$3:$B$4389))</f>
        <v>2022</v>
      </c>
      <c r="K29" t="s">
        <v>620</v>
      </c>
      <c r="L29" t="str">
        <f t="shared" si="1"/>
        <v>LYONDELLBASELL ADVANCED POLYMERS INC.</v>
      </c>
      <c r="M29" cm="1">
        <f t="array" ref="M29">_xlfn.XLOOKUP(1, ($B$3:$B$4389 = J29)*($C$3:$C$4389 = K29), $E$3:$E$4389)</f>
        <v>1</v>
      </c>
      <c r="N29" cm="1">
        <f t="array" ref="N29">_xlfn.XLOOKUP(1, ($B$3:$B$4389 = J29)*($C$3:$C$4389 = K29), $F$3:$F$4389)</f>
        <v>0</v>
      </c>
      <c r="O29" cm="1">
        <f t="array" ref="O29">_xlfn.XLOOKUP(1, ($B$3:$B$4389 = J29)*($C$3:$C$4389 = K29), $G$3:$G$4389)</f>
        <v>1</v>
      </c>
      <c r="R29" cm="1">
        <f t="array" ref="R29">_xlfn.XLOOKUP(1, ($C$3:$C$4389 = S29)*($G$3:$G$4389 = W29), $B$3:$B$4389)</f>
        <v>2021</v>
      </c>
      <c r="S29" t="s">
        <v>620</v>
      </c>
      <c r="T29" t="str">
        <f t="shared" si="2"/>
        <v>LYONDELLBASELL ADVANCED POLYMERS INC.</v>
      </c>
      <c r="W29">
        <f t="shared" si="3"/>
        <v>1</v>
      </c>
      <c r="Z29" cm="1">
        <f t="array" ref="Z29">IFERROR(_xlfn.XLOOKUP(1, ($C$3:$C$4389 = AA29)*($G$3:$G$4389 = AE29), $B$3:$B$4389), "No median year based on reporting data")</f>
        <v>2021</v>
      </c>
      <c r="AA29" t="s">
        <v>620</v>
      </c>
      <c r="AB29" t="str">
        <f t="shared" si="4"/>
        <v>LYONDELLBASELL ADVANCED POLYMERS INC.</v>
      </c>
      <c r="AE29" cm="1">
        <f t="array" ref="AE29">MEDIAN(IF($C$3:$C$4389 = AA29, $G$3:$G$4389))</f>
        <v>1</v>
      </c>
      <c r="AH29" cm="1">
        <f t="array" ref="AH29">_xlfn.XLOOKUP(1, ($C$3:$C$4389 = AI29)*($E$3:$E$4389 = AK29), $B$3:$B$4389)</f>
        <v>2021</v>
      </c>
      <c r="AI29" t="s">
        <v>620</v>
      </c>
      <c r="AJ29" t="str">
        <f t="shared" si="5"/>
        <v>LYONDELLBASELL ADVANCED POLYMERS INC.</v>
      </c>
      <c r="AK29">
        <f t="shared" si="6"/>
        <v>1</v>
      </c>
      <c r="AP29" cm="1">
        <f t="array" ref="AP29">IFERROR(_xlfn.XLOOKUP(1, ($C$3:$C$4389 = AQ29)*($E$3:$E$4389 = AS29), $B$3:$B$4389), "No median year based on reporting data")</f>
        <v>2021</v>
      </c>
      <c r="AQ29" t="s">
        <v>620</v>
      </c>
      <c r="AR29" t="str">
        <f t="shared" si="7"/>
        <v>LYONDELLBASELL ADVANCED POLYMERS INC.</v>
      </c>
      <c r="AS29" cm="1">
        <f t="array" ref="AS29">MEDIAN(IF($C$3:$C$4389 = AQ29, $E$3:$E$4389))</f>
        <v>1</v>
      </c>
      <c r="AX29" cm="1">
        <f t="array" ref="AX29">_xlfn.XLOOKUP(1, ($C$3:$C$4389 = AY29)*($F$3:$F$4389 = BB29), $B$3:$B$4389)</f>
        <v>2021</v>
      </c>
      <c r="AY29" t="s">
        <v>620</v>
      </c>
      <c r="AZ29" t="str">
        <f t="shared" si="8"/>
        <v>LYONDELLBASELL ADVANCED POLYMERS INC.</v>
      </c>
      <c r="BB29">
        <f t="shared" si="9"/>
        <v>0</v>
      </c>
      <c r="BF29" cm="1">
        <f t="array" ref="BF29">IFERROR(_xlfn.XLOOKUP(1, ($C$3:$C$4389 = BG29)*($F$3:$F$4389 = BJ29), $B$3:$B$4389), "No median year based on reporting data")</f>
        <v>2021</v>
      </c>
      <c r="BG29" t="s">
        <v>620</v>
      </c>
      <c r="BH29" t="str">
        <f t="shared" si="10"/>
        <v>LYONDELLBASELL ADVANCED POLYMERS INC.</v>
      </c>
      <c r="BJ29" cm="1">
        <f t="array" ref="BJ29">MEDIAN(IF($C$3:$C$4389 = BG29, $F$3:$F$4389))</f>
        <v>0</v>
      </c>
    </row>
    <row r="30" spans="1:62">
      <c r="A30" t="s">
        <v>328</v>
      </c>
      <c r="B30">
        <v>2020</v>
      </c>
      <c r="C30" t="s">
        <v>571</v>
      </c>
      <c r="D30" t="s">
        <v>572</v>
      </c>
      <c r="E30" s="159" cm="1">
        <f t="array" ref="E30">_xlfn.XLOOKUP(1, ('Raw TRI Data'!B:B = B30)*('Raw TRI Data'!C:C = C30), 'Raw TRI Data'!W:W)</f>
        <v>0</v>
      </c>
      <c r="F30" s="159" cm="1">
        <f t="array" ref="F30">_xlfn.XLOOKUP(1, ('Raw TRI Data'!B:B = B30)*('Raw TRI Data'!C:C = C30), 'Raw TRI Data'!Y:Y)</f>
        <v>36</v>
      </c>
      <c r="G30" s="159">
        <f t="shared" si="11"/>
        <v>36</v>
      </c>
      <c r="J30" cm="1">
        <f t="array" ref="J30">MAX(IF($C$3:$C$4389=K30,$B$3:$B$4389))</f>
        <v>2022</v>
      </c>
      <c r="K30" t="s">
        <v>516</v>
      </c>
      <c r="L30" t="str">
        <f t="shared" si="1"/>
        <v>GENERAL DYNAMICS MISSION SYSTEMS INC.</v>
      </c>
      <c r="M30" cm="1">
        <f t="array" ref="M30">_xlfn.XLOOKUP(1, ($B$3:$B$4389 = J30)*($C$3:$C$4389 = K30), $E$3:$E$4389)</f>
        <v>0</v>
      </c>
      <c r="N30" cm="1">
        <f t="array" ref="N30">_xlfn.XLOOKUP(1, ($B$3:$B$4389 = J30)*($C$3:$C$4389 = K30), $F$3:$F$4389)</f>
        <v>0</v>
      </c>
      <c r="O30" cm="1">
        <f t="array" ref="O30">_xlfn.XLOOKUP(1, ($B$3:$B$4389 = J30)*($C$3:$C$4389 = K30), $G$3:$G$4389)</f>
        <v>0</v>
      </c>
      <c r="R30" cm="1">
        <f t="array" ref="R30">_xlfn.XLOOKUP(1, ($C$3:$C$4389 = S30)*($G$3:$G$4389 = W30), $B$3:$B$4389)</f>
        <v>2022</v>
      </c>
      <c r="S30" t="s">
        <v>516</v>
      </c>
      <c r="T30" t="str">
        <f t="shared" si="2"/>
        <v>GENERAL DYNAMICS MISSION SYSTEMS INC.</v>
      </c>
      <c r="W30">
        <f t="shared" si="3"/>
        <v>0</v>
      </c>
      <c r="Z30" cm="1">
        <f t="array" ref="Z30">IFERROR(_xlfn.XLOOKUP(1, ($C$3:$C$4389 = AA30)*($G$3:$G$4389 = AE30), $B$3:$B$4389), "No median year based on reporting data")</f>
        <v>2022</v>
      </c>
      <c r="AA30" t="s">
        <v>516</v>
      </c>
      <c r="AB30" t="str">
        <f t="shared" si="4"/>
        <v>GENERAL DYNAMICS MISSION SYSTEMS INC.</v>
      </c>
      <c r="AE30" cm="1">
        <f t="array" ref="AE30">MEDIAN(IF($C$3:$C$4389 = AA30, $G$3:$G$4389))</f>
        <v>0</v>
      </c>
      <c r="AH30" cm="1">
        <f t="array" ref="AH30">_xlfn.XLOOKUP(1, ($C$3:$C$4389 = AI30)*($E$3:$E$4389 = AK30), $B$3:$B$4389)</f>
        <v>2022</v>
      </c>
      <c r="AI30" t="s">
        <v>516</v>
      </c>
      <c r="AJ30" t="str">
        <f t="shared" si="5"/>
        <v>GENERAL DYNAMICS MISSION SYSTEMS INC.</v>
      </c>
      <c r="AK30">
        <f t="shared" si="6"/>
        <v>0</v>
      </c>
      <c r="AP30" cm="1">
        <f t="array" ref="AP30">IFERROR(_xlfn.XLOOKUP(1, ($C$3:$C$4389 = AQ30)*($E$3:$E$4389 = AS30), $B$3:$B$4389), "No median year based on reporting data")</f>
        <v>2022</v>
      </c>
      <c r="AQ30" t="s">
        <v>516</v>
      </c>
      <c r="AR30" t="str">
        <f t="shared" si="7"/>
        <v>GENERAL DYNAMICS MISSION SYSTEMS INC.</v>
      </c>
      <c r="AS30" cm="1">
        <f t="array" ref="AS30">MEDIAN(IF($C$3:$C$4389 = AQ30, $E$3:$E$4389))</f>
        <v>0</v>
      </c>
      <c r="AX30" cm="1">
        <f t="array" ref="AX30">_xlfn.XLOOKUP(1, ($C$3:$C$4389 = AY30)*($F$3:$F$4389 = BB30), $B$3:$B$4389)</f>
        <v>2022</v>
      </c>
      <c r="AY30" t="s">
        <v>516</v>
      </c>
      <c r="AZ30" t="str">
        <f t="shared" si="8"/>
        <v>GENERAL DYNAMICS MISSION SYSTEMS INC.</v>
      </c>
      <c r="BB30">
        <f t="shared" si="9"/>
        <v>0</v>
      </c>
      <c r="BF30" cm="1">
        <f t="array" ref="BF30">IFERROR(_xlfn.XLOOKUP(1, ($C$3:$C$4389 = BG30)*($F$3:$F$4389 = BJ30), $B$3:$B$4389), "No median year based on reporting data")</f>
        <v>2022</v>
      </c>
      <c r="BG30" t="s">
        <v>516</v>
      </c>
      <c r="BH30" t="str">
        <f t="shared" si="10"/>
        <v>GENERAL DYNAMICS MISSION SYSTEMS INC.</v>
      </c>
      <c r="BJ30" cm="1">
        <f t="array" ref="BJ30">MEDIAN(IF($C$3:$C$4389 = BG30, $F$3:$F$4389))</f>
        <v>0</v>
      </c>
    </row>
    <row r="31" spans="1:62">
      <c r="A31" t="s">
        <v>328</v>
      </c>
      <c r="B31">
        <v>2020</v>
      </c>
      <c r="C31" t="s">
        <v>610</v>
      </c>
      <c r="D31" t="s">
        <v>611</v>
      </c>
      <c r="E31" s="159" cm="1">
        <f t="array" ref="E31">_xlfn.XLOOKUP(1, ('Raw TRI Data'!B:B = B31)*('Raw TRI Data'!C:C = C31), 'Raw TRI Data'!W:W)</f>
        <v>0</v>
      </c>
      <c r="F31" s="159" cm="1">
        <f t="array" ref="F31">_xlfn.XLOOKUP(1, ('Raw TRI Data'!B:B = B31)*('Raw TRI Data'!C:C = C31), 'Raw TRI Data'!Y:Y)</f>
        <v>0</v>
      </c>
      <c r="G31" s="159">
        <f t="shared" si="11"/>
        <v>0</v>
      </c>
      <c r="J31" cm="1">
        <f t="array" ref="J31">MAX(IF($C$3:$C$4389=K31,$B$3:$B$4389))</f>
        <v>2022</v>
      </c>
      <c r="K31" t="s">
        <v>503</v>
      </c>
      <c r="L31" t="str">
        <f t="shared" si="1"/>
        <v>EQ DETROIT INC</v>
      </c>
      <c r="M31" cm="1">
        <f t="array" ref="M31">_xlfn.XLOOKUP(1, ($B$3:$B$4389 = J31)*($C$3:$C$4389 = K31), $E$3:$E$4389)</f>
        <v>0</v>
      </c>
      <c r="N31" cm="1">
        <f t="array" ref="N31">_xlfn.XLOOKUP(1, ($B$3:$B$4389 = J31)*($C$3:$C$4389 = K31), $F$3:$F$4389)</f>
        <v>5</v>
      </c>
      <c r="O31" cm="1">
        <f t="array" ref="O31">_xlfn.XLOOKUP(1, ($B$3:$B$4389 = J31)*($C$3:$C$4389 = K31), $G$3:$G$4389)</f>
        <v>5</v>
      </c>
      <c r="R31" cm="1">
        <f t="array" ref="R31">_xlfn.XLOOKUP(1, ($C$3:$C$4389 = S31)*($G$3:$G$4389 = W31), $B$3:$B$4389)</f>
        <v>2022</v>
      </c>
      <c r="S31" t="s">
        <v>503</v>
      </c>
      <c r="T31" t="str">
        <f t="shared" si="2"/>
        <v>EQ DETROIT INC</v>
      </c>
      <c r="W31">
        <f t="shared" si="3"/>
        <v>5</v>
      </c>
      <c r="Z31" cm="1">
        <f t="array" ref="Z31">IFERROR(_xlfn.XLOOKUP(1, ($C$3:$C$4389 = AA31)*($G$3:$G$4389 = AE31), $B$3:$B$4389), "No median year based on reporting data")</f>
        <v>2022</v>
      </c>
      <c r="AA31" t="s">
        <v>503</v>
      </c>
      <c r="AB31" t="str">
        <f t="shared" si="4"/>
        <v>EQ DETROIT INC</v>
      </c>
      <c r="AE31" cm="1">
        <f t="array" ref="AE31">MEDIAN(IF($C$3:$C$4389 = AA31, $G$3:$G$4389))</f>
        <v>5</v>
      </c>
      <c r="AH31" cm="1">
        <f t="array" ref="AH31">_xlfn.XLOOKUP(1, ($C$3:$C$4389 = AI31)*($E$3:$E$4389 = AK31), $B$3:$B$4389)</f>
        <v>2022</v>
      </c>
      <c r="AI31" t="s">
        <v>503</v>
      </c>
      <c r="AJ31" t="str">
        <f t="shared" si="5"/>
        <v>EQ DETROIT INC</v>
      </c>
      <c r="AK31">
        <f t="shared" si="6"/>
        <v>0</v>
      </c>
      <c r="AP31" cm="1">
        <f t="array" ref="AP31">IFERROR(_xlfn.XLOOKUP(1, ($C$3:$C$4389 = AQ31)*($E$3:$E$4389 = AS31), $B$3:$B$4389), "No median year based on reporting data")</f>
        <v>2022</v>
      </c>
      <c r="AQ31" t="s">
        <v>503</v>
      </c>
      <c r="AR31" t="str">
        <f t="shared" si="7"/>
        <v>EQ DETROIT INC</v>
      </c>
      <c r="AS31" cm="1">
        <f t="array" ref="AS31">MEDIAN(IF($C$3:$C$4389 = AQ31, $E$3:$E$4389))</f>
        <v>0</v>
      </c>
      <c r="AX31" cm="1">
        <f t="array" ref="AX31">_xlfn.XLOOKUP(1, ($C$3:$C$4389 = AY31)*($F$3:$F$4389 = BB31), $B$3:$B$4389)</f>
        <v>2022</v>
      </c>
      <c r="AY31" t="s">
        <v>503</v>
      </c>
      <c r="AZ31" t="str">
        <f t="shared" si="8"/>
        <v>EQ DETROIT INC</v>
      </c>
      <c r="BB31">
        <f t="shared" si="9"/>
        <v>5</v>
      </c>
      <c r="BF31" cm="1">
        <f t="array" ref="BF31">IFERROR(_xlfn.XLOOKUP(1, ($C$3:$C$4389 = BG31)*($F$3:$F$4389 = BJ31), $B$3:$B$4389), "No median year based on reporting data")</f>
        <v>2022</v>
      </c>
      <c r="BG31" t="s">
        <v>503</v>
      </c>
      <c r="BH31" t="str">
        <f t="shared" si="10"/>
        <v>EQ DETROIT INC</v>
      </c>
      <c r="BJ31" cm="1">
        <f t="array" ref="BJ31">MEDIAN(IF($C$3:$C$4389 = BG31, $F$3:$F$4389))</f>
        <v>5</v>
      </c>
    </row>
    <row r="32" spans="1:62">
      <c r="A32" t="s">
        <v>328</v>
      </c>
      <c r="B32">
        <v>2019</v>
      </c>
      <c r="C32" t="s">
        <v>675</v>
      </c>
      <c r="D32" t="s">
        <v>676</v>
      </c>
      <c r="E32" s="159" cm="1">
        <f t="array" ref="E32">_xlfn.XLOOKUP(1, ('Raw TRI Data'!B:B = B32)*('Raw TRI Data'!C:C = C32), 'Raw TRI Data'!W:W)</f>
        <v>0.7</v>
      </c>
      <c r="F32" s="159" cm="1">
        <f t="array" ref="F32">_xlfn.XLOOKUP(1, ('Raw TRI Data'!B:B = B32)*('Raw TRI Data'!C:C = C32), 'Raw TRI Data'!Y:Y)</f>
        <v>0.8</v>
      </c>
      <c r="G32" s="159">
        <f t="shared" si="11"/>
        <v>1.5</v>
      </c>
      <c r="J32" cm="1">
        <f t="array" ref="J32">MAX(IF($C$3:$C$4389=K32,$B$3:$B$4389))</f>
        <v>2023</v>
      </c>
      <c r="K32" t="s">
        <v>675</v>
      </c>
      <c r="L32" t="str">
        <f t="shared" si="1"/>
        <v>PARK AEROSPACE CORP.</v>
      </c>
      <c r="M32" s="258" cm="1">
        <f t="array" ref="M32">_xlfn.XLOOKUP(1, ($B$3:$B$4389 = J32)*($C$3:$C$4389 = K32), $E$3:$E$4389)</f>
        <v>0.7</v>
      </c>
      <c r="N32" s="15" cm="1">
        <f t="array" ref="N32">_xlfn.XLOOKUP(1, ($B$3:$B$4389 = J32)*($C$3:$C$4389 = K32), $F$3:$F$4389)</f>
        <v>0.8</v>
      </c>
      <c r="O32" cm="1">
        <f t="array" ref="O32">_xlfn.XLOOKUP(1, ($B$3:$B$4389 = J32)*($C$3:$C$4389 = K32), $G$3:$G$4389)</f>
        <v>1.5</v>
      </c>
      <c r="R32" cm="1">
        <f t="array" ref="R32">_xlfn.XLOOKUP(1, ($C$3:$C$4389 = S32)*($G$3:$G$4389 = W32), $B$3:$B$4389)</f>
        <v>2019</v>
      </c>
      <c r="S32" t="s">
        <v>675</v>
      </c>
      <c r="T32" t="str">
        <f t="shared" si="2"/>
        <v>PARK AEROSPACE CORP.</v>
      </c>
      <c r="W32">
        <f t="shared" si="3"/>
        <v>1.5</v>
      </c>
      <c r="Z32" cm="1">
        <f t="array" ref="Z32">IFERROR(_xlfn.XLOOKUP(1, ($C$3:$C$4389 = AA32)*($G$3:$G$4389 = AE32), $B$3:$B$4389), "No median year based on reporting data")</f>
        <v>2022</v>
      </c>
      <c r="AA32" t="s">
        <v>675</v>
      </c>
      <c r="AB32" t="str">
        <f t="shared" si="4"/>
        <v>PARK AEROSPACE CORP.</v>
      </c>
      <c r="AE32" cm="1">
        <f t="array" ref="AE32">MEDIAN(IF($C$3:$C$4389 = AA32, $G$3:$G$4389))</f>
        <v>1.4</v>
      </c>
      <c r="AH32" cm="1">
        <f t="array" ref="AH32">_xlfn.XLOOKUP(1, ($C$3:$C$4389 = AI32)*($E$3:$E$4389 = AK32), $B$3:$B$4389)</f>
        <v>2019</v>
      </c>
      <c r="AI32" t="s">
        <v>675</v>
      </c>
      <c r="AJ32" t="str">
        <f t="shared" si="5"/>
        <v>PARK AEROSPACE CORP.</v>
      </c>
      <c r="AK32">
        <f t="shared" si="6"/>
        <v>0.7</v>
      </c>
      <c r="AP32" cm="1">
        <f t="array" ref="AP32">IFERROR(_xlfn.XLOOKUP(1, ($C$3:$C$4389 = AQ32)*($E$3:$E$4389 = AS32), $B$3:$B$4389), "No median year based on reporting data")</f>
        <v>2022</v>
      </c>
      <c r="AQ32" t="s">
        <v>675</v>
      </c>
      <c r="AR32" t="str">
        <f t="shared" si="7"/>
        <v>PARK AEROSPACE CORP.</v>
      </c>
      <c r="AS32" cm="1">
        <f t="array" ref="AS32">MEDIAN(IF($C$3:$C$4389 = AQ32, $E$3:$E$4389))</f>
        <v>0.6</v>
      </c>
      <c r="AX32" cm="1">
        <f t="array" ref="AX32">_xlfn.XLOOKUP(1, ($C$3:$C$4389 = AY32)*($F$3:$F$4389 = BB32), $B$3:$B$4389)</f>
        <v>2019</v>
      </c>
      <c r="AY32" t="s">
        <v>675</v>
      </c>
      <c r="AZ32" t="str">
        <f t="shared" si="8"/>
        <v>PARK AEROSPACE CORP.</v>
      </c>
      <c r="BB32">
        <f t="shared" si="9"/>
        <v>0.8</v>
      </c>
      <c r="BF32" cm="1">
        <f t="array" ref="BF32">IFERROR(_xlfn.XLOOKUP(1, ($C$3:$C$4389 = BG32)*($F$3:$F$4389 = BJ32), $B$3:$B$4389), "No median year based on reporting data")</f>
        <v>2019</v>
      </c>
      <c r="BG32" t="s">
        <v>675</v>
      </c>
      <c r="BH32" t="str">
        <f t="shared" si="10"/>
        <v>PARK AEROSPACE CORP.</v>
      </c>
      <c r="BJ32" cm="1">
        <f t="array" ref="BJ32">MEDIAN(IF($C$3:$C$4389 = BG32, $F$3:$F$4389))</f>
        <v>0.8</v>
      </c>
    </row>
    <row r="33" spans="1:62">
      <c r="A33" t="s">
        <v>328</v>
      </c>
      <c r="B33">
        <v>2019</v>
      </c>
      <c r="C33" t="s">
        <v>713</v>
      </c>
      <c r="D33" t="s">
        <v>714</v>
      </c>
      <c r="E33" s="159" cm="1">
        <f t="array" ref="E33">_xlfn.XLOOKUP(1, ('Raw TRI Data'!B:B = B33)*('Raw TRI Data'!C:C = C33), 'Raw TRI Data'!W:W)</f>
        <v>1</v>
      </c>
      <c r="F33" s="159" cm="1">
        <f t="array" ref="F33">_xlfn.XLOOKUP(1, ('Raw TRI Data'!B:B = B33)*('Raw TRI Data'!C:C = C33), 'Raw TRI Data'!Y:Y)</f>
        <v>0</v>
      </c>
      <c r="G33" s="159">
        <f t="shared" si="11"/>
        <v>1</v>
      </c>
      <c r="J33" cm="1">
        <f t="array" ref="J33">MAX(IF($C$3:$C$4389=K33,$B$3:$B$4389))</f>
        <v>2023</v>
      </c>
      <c r="K33" t="s">
        <v>713</v>
      </c>
      <c r="L33" t="str">
        <f t="shared" si="1"/>
        <v>RAVAGO MANUFACTURING AMERICAS</v>
      </c>
      <c r="M33" cm="1">
        <f t="array" ref="M33">_xlfn.XLOOKUP(1, ($B$3:$B$4389 = J33)*($C$3:$C$4389 = K33), $E$3:$E$4389)</f>
        <v>18</v>
      </c>
      <c r="N33" cm="1">
        <f t="array" ref="N33">_xlfn.XLOOKUP(1, ($B$3:$B$4389 = J33)*($C$3:$C$4389 = K33), $F$3:$F$4389)</f>
        <v>0</v>
      </c>
      <c r="O33" cm="1">
        <f t="array" ref="O33">_xlfn.XLOOKUP(1, ($B$3:$B$4389 = J33)*($C$3:$C$4389 = K33), $G$3:$G$4389)</f>
        <v>18</v>
      </c>
      <c r="R33" cm="1">
        <f t="array" ref="R33">_xlfn.XLOOKUP(1, ($C$3:$C$4389 = S33)*($G$3:$G$4389 = W33), $B$3:$B$4389)</f>
        <v>2023</v>
      </c>
      <c r="S33" t="s">
        <v>713</v>
      </c>
      <c r="T33" t="str">
        <f t="shared" si="2"/>
        <v>RAVAGO MANUFACTURING AMERICAS</v>
      </c>
      <c r="W33">
        <f t="shared" si="3"/>
        <v>18</v>
      </c>
      <c r="Z33" cm="1">
        <f t="array" ref="Z33">IFERROR(_xlfn.XLOOKUP(1, ($C$3:$C$4389 = AA33)*($G$3:$G$4389 = AE33), $B$3:$B$4389), "No median year based on reporting data")</f>
        <v>2020</v>
      </c>
      <c r="AA33" t="s">
        <v>713</v>
      </c>
      <c r="AB33" t="str">
        <f t="shared" si="4"/>
        <v>RAVAGO MANUFACTURING AMERICAS</v>
      </c>
      <c r="AE33" cm="1">
        <f t="array" ref="AE33">MEDIAN(IF($C$3:$C$4389 = AA33, $G$3:$G$4389))</f>
        <v>9</v>
      </c>
      <c r="AH33" cm="1">
        <f t="array" ref="AH33">_xlfn.XLOOKUP(1, ($C$3:$C$4389 = AI33)*($E$3:$E$4389 = AK33), $B$3:$B$4389)</f>
        <v>2023</v>
      </c>
      <c r="AI33" t="s">
        <v>713</v>
      </c>
      <c r="AJ33" t="str">
        <f t="shared" si="5"/>
        <v>RAVAGO MANUFACTURING AMERICAS</v>
      </c>
      <c r="AK33">
        <f t="shared" si="6"/>
        <v>18</v>
      </c>
      <c r="AP33" cm="1">
        <f t="array" ref="AP33">IFERROR(_xlfn.XLOOKUP(1, ($C$3:$C$4389 = AQ33)*($E$3:$E$4389 = AS33), $B$3:$B$4389), "No median year based on reporting data")</f>
        <v>2020</v>
      </c>
      <c r="AQ33" t="s">
        <v>713</v>
      </c>
      <c r="AR33" t="str">
        <f t="shared" si="7"/>
        <v>RAVAGO MANUFACTURING AMERICAS</v>
      </c>
      <c r="AS33" cm="1">
        <f t="array" ref="AS33">MEDIAN(IF($C$3:$C$4389 = AQ33, $E$3:$E$4389))</f>
        <v>9</v>
      </c>
      <c r="AX33" cm="1">
        <f t="array" ref="AX33">_xlfn.XLOOKUP(1, ($C$3:$C$4389 = AY33)*($F$3:$F$4389 = BB33), $B$3:$B$4389)</f>
        <v>2019</v>
      </c>
      <c r="AY33" t="s">
        <v>713</v>
      </c>
      <c r="AZ33" t="str">
        <f t="shared" si="8"/>
        <v>RAVAGO MANUFACTURING AMERICAS</v>
      </c>
      <c r="BB33">
        <f t="shared" si="9"/>
        <v>0</v>
      </c>
      <c r="BF33" cm="1">
        <f t="array" ref="BF33">IFERROR(_xlfn.XLOOKUP(1, ($C$3:$C$4389 = BG33)*($F$3:$F$4389 = BJ33), $B$3:$B$4389), "No median year based on reporting data")</f>
        <v>2019</v>
      </c>
      <c r="BG33" t="s">
        <v>713</v>
      </c>
      <c r="BH33" t="str">
        <f t="shared" si="10"/>
        <v>RAVAGO MANUFACTURING AMERICAS</v>
      </c>
      <c r="BJ33" cm="1">
        <f t="array" ref="BJ33">MEDIAN(IF($C$3:$C$4389 = BG33, $F$3:$F$4389))</f>
        <v>0</v>
      </c>
    </row>
    <row r="34" spans="1:62">
      <c r="A34" t="s">
        <v>328</v>
      </c>
      <c r="B34">
        <v>2019</v>
      </c>
      <c r="C34" t="s">
        <v>765</v>
      </c>
      <c r="D34" t="s">
        <v>766</v>
      </c>
      <c r="E34" s="159" cm="1">
        <f t="array" ref="E34">_xlfn.XLOOKUP(1, ('Raw TRI Data'!B:B = B34)*('Raw TRI Data'!C:C = C34), 'Raw TRI Data'!W:W)</f>
        <v>0.9</v>
      </c>
      <c r="F34" s="159" cm="1">
        <f t="array" ref="F34">_xlfn.XLOOKUP(1, ('Raw TRI Data'!B:B = B34)*('Raw TRI Data'!C:C = C34), 'Raw TRI Data'!Y:Y)</f>
        <v>9</v>
      </c>
      <c r="G34" s="159">
        <f t="shared" si="11"/>
        <v>9.9</v>
      </c>
      <c r="J34" cm="1">
        <f t="array" ref="J34">MAX(IF($C$3:$C$4389=K34,$B$3:$B$4389))</f>
        <v>2023</v>
      </c>
      <c r="K34" t="s">
        <v>765</v>
      </c>
      <c r="L34" t="str">
        <f t="shared" si="1"/>
        <v>SOLEPOXY INC.</v>
      </c>
      <c r="M34" cm="1">
        <f t="array" ref="M34">_xlfn.XLOOKUP(1, ($B$3:$B$4389 = J34)*($C$3:$C$4389 = K34), $E$3:$E$4389)</f>
        <v>1</v>
      </c>
      <c r="N34" cm="1">
        <f t="array" ref="N34">_xlfn.XLOOKUP(1, ($B$3:$B$4389 = J34)*($C$3:$C$4389 = K34), $F$3:$F$4389)</f>
        <v>5.59</v>
      </c>
      <c r="O34" cm="1">
        <f t="array" ref="O34">_xlfn.XLOOKUP(1, ($B$3:$B$4389 = J34)*($C$3:$C$4389 = K34), $G$3:$G$4389)</f>
        <v>6.59</v>
      </c>
      <c r="R34" cm="1">
        <f t="array" ref="R34">_xlfn.XLOOKUP(1, ($C$3:$C$4389 = S34)*($G$3:$G$4389 = W34), $B$3:$B$4389)</f>
        <v>2022</v>
      </c>
      <c r="S34" t="s">
        <v>765</v>
      </c>
      <c r="T34" t="str">
        <f t="shared" si="2"/>
        <v>SOLEPOXY INC.</v>
      </c>
      <c r="W34">
        <f t="shared" si="3"/>
        <v>11</v>
      </c>
      <c r="Z34" cm="1">
        <f t="array" ref="Z34">IFERROR(_xlfn.XLOOKUP(1, ($C$3:$C$4389 = AA34)*($G$3:$G$4389 = AE34), $B$3:$B$4389), "No median year based on reporting data")</f>
        <v>2020</v>
      </c>
      <c r="AA34" t="s">
        <v>765</v>
      </c>
      <c r="AB34" t="str">
        <f t="shared" si="4"/>
        <v>SOLEPOXY INC.</v>
      </c>
      <c r="AE34" cm="1">
        <f t="array" ref="AE34">MEDIAN(IF($C$3:$C$4389 = AA34, $G$3:$G$4389))</f>
        <v>9.9</v>
      </c>
      <c r="AH34" cm="1">
        <f t="array" ref="AH34">_xlfn.XLOOKUP(1, ($C$3:$C$4389 = AI34)*($E$3:$E$4389 = AK34), $B$3:$B$4389)</f>
        <v>2022</v>
      </c>
      <c r="AI34" t="s">
        <v>765</v>
      </c>
      <c r="AJ34" t="str">
        <f t="shared" si="5"/>
        <v>SOLEPOXY INC.</v>
      </c>
      <c r="AK34">
        <f t="shared" si="6"/>
        <v>1</v>
      </c>
      <c r="AP34" cm="1">
        <f t="array" ref="AP34">IFERROR(_xlfn.XLOOKUP(1, ($C$3:$C$4389 = AQ34)*($E$3:$E$4389 = AS34), $B$3:$B$4389), "No median year based on reporting data")</f>
        <v>2020</v>
      </c>
      <c r="AQ34" t="s">
        <v>765</v>
      </c>
      <c r="AR34" t="str">
        <f t="shared" si="7"/>
        <v>SOLEPOXY INC.</v>
      </c>
      <c r="AS34" cm="1">
        <f t="array" ref="AS34">MEDIAN(IF($C$3:$C$4389 = AQ34, $E$3:$E$4389))</f>
        <v>0.9</v>
      </c>
      <c r="AX34" cm="1">
        <f t="array" ref="AX34">_xlfn.XLOOKUP(1, ($C$3:$C$4389 = AY34)*($F$3:$F$4389 = BB34), $B$3:$B$4389)</f>
        <v>2022</v>
      </c>
      <c r="AY34" t="s">
        <v>765</v>
      </c>
      <c r="AZ34" t="str">
        <f t="shared" si="8"/>
        <v>SOLEPOXY INC.</v>
      </c>
      <c r="BB34">
        <f t="shared" si="9"/>
        <v>10</v>
      </c>
      <c r="BF34" cm="1">
        <f t="array" ref="BF34">IFERROR(_xlfn.XLOOKUP(1, ($C$3:$C$4389 = BG34)*($F$3:$F$4389 = BJ34), $B$3:$B$4389), "No median year based on reporting data")</f>
        <v>2020</v>
      </c>
      <c r="BG34" t="s">
        <v>765</v>
      </c>
      <c r="BH34" t="str">
        <f t="shared" si="10"/>
        <v>SOLEPOXY INC.</v>
      </c>
      <c r="BJ34" cm="1">
        <f t="array" ref="BJ34">MEDIAN(IF($C$3:$C$4389 = BG34, $F$3:$F$4389))</f>
        <v>9</v>
      </c>
    </row>
    <row r="35" spans="1:62">
      <c r="A35" t="s">
        <v>328</v>
      </c>
      <c r="B35">
        <v>2019</v>
      </c>
      <c r="C35" t="s">
        <v>781</v>
      </c>
      <c r="D35" t="s">
        <v>782</v>
      </c>
      <c r="E35" s="159" cm="1">
        <f t="array" ref="E35">_xlfn.XLOOKUP(1, ('Raw TRI Data'!B:B = B35)*('Raw TRI Data'!C:C = C35), 'Raw TRI Data'!W:W)</f>
        <v>0</v>
      </c>
      <c r="F35" s="159" cm="1">
        <f t="array" ref="F35">_xlfn.XLOOKUP(1, ('Raw TRI Data'!B:B = B35)*('Raw TRI Data'!C:C = C35), 'Raw TRI Data'!Y:Y)</f>
        <v>0.1</v>
      </c>
      <c r="G35" s="159">
        <f t="shared" si="11"/>
        <v>0.1</v>
      </c>
      <c r="J35" cm="1">
        <f t="array" ref="J35">MAX(IF($C$3:$C$4389=K35,$B$3:$B$4389))</f>
        <v>2023</v>
      </c>
      <c r="K35" t="s">
        <v>781</v>
      </c>
      <c r="L35" t="str">
        <f t="shared" ref="L35:L66" si="12">VLOOKUP(K35, $C$3:$F$4389, 2, FALSE)</f>
        <v>SUMITOMO BAKELITE N.A. INC</v>
      </c>
      <c r="M35" cm="1">
        <f t="array" ref="M35">_xlfn.XLOOKUP(1, ($B$3:$B$4389 = J35)*($C$3:$C$4389 = K35), $E$3:$E$4389)</f>
        <v>0</v>
      </c>
      <c r="N35" cm="1">
        <f t="array" ref="N35">_xlfn.XLOOKUP(1, ($B$3:$B$4389 = J35)*($C$3:$C$4389 = K35), $F$3:$F$4389)</f>
        <v>0.1</v>
      </c>
      <c r="O35" cm="1">
        <f t="array" ref="O35">_xlfn.XLOOKUP(1, ($B$3:$B$4389 = J35)*($C$3:$C$4389 = K35), $G$3:$G$4389)</f>
        <v>0.1</v>
      </c>
      <c r="R35" cm="1">
        <f t="array" ref="R35">_xlfn.XLOOKUP(1, ($C$3:$C$4389 = S35)*($G$3:$G$4389 = W35), $B$3:$B$4389)</f>
        <v>2020</v>
      </c>
      <c r="S35" t="s">
        <v>781</v>
      </c>
      <c r="T35" t="str">
        <f t="shared" ref="T35:T66" si="13">VLOOKUP(S35, $C$3:$F$4389, 2, FALSE)</f>
        <v>SUMITOMO BAKELITE N.A. INC</v>
      </c>
      <c r="W35">
        <f t="shared" ref="W35:W66" si="14">_xlfn.MAXIFS($G$3:$G$4389, $C$3:$C$4389,S35)</f>
        <v>0.2</v>
      </c>
      <c r="Z35" cm="1">
        <f t="array" ref="Z35">IFERROR(_xlfn.XLOOKUP(1, ($C$3:$C$4389 = AA35)*($G$3:$G$4389 = AE35), $B$3:$B$4389), "No median year based on reporting data")</f>
        <v>2019</v>
      </c>
      <c r="AA35" t="s">
        <v>781</v>
      </c>
      <c r="AB35" t="str">
        <f t="shared" ref="AB35:AB66" si="15">VLOOKUP(AA35, $C$3:$F$4389, 2, FALSE)</f>
        <v>SUMITOMO BAKELITE N.A. INC</v>
      </c>
      <c r="AE35" cm="1">
        <f t="array" ref="AE35">MEDIAN(IF($C$3:$C$4389 = AA35, $G$3:$G$4389))</f>
        <v>0.1</v>
      </c>
      <c r="AH35" cm="1">
        <f t="array" ref="AH35">_xlfn.XLOOKUP(1, ($C$3:$C$4389 = AI35)*($E$3:$E$4389 = AK35), $B$3:$B$4389)</f>
        <v>2020</v>
      </c>
      <c r="AI35" t="s">
        <v>781</v>
      </c>
      <c r="AJ35" t="str">
        <f t="shared" ref="AJ35:AJ66" si="16">VLOOKUP(AI35, $C$3:$F$4389, 2, FALSE)</f>
        <v>SUMITOMO BAKELITE N.A. INC</v>
      </c>
      <c r="AK35">
        <f t="shared" ref="AK35:AK66" si="17">_xlfn.MAXIFS($E$3:$E$4389, $C$3:$C$4389,AI35)</f>
        <v>0</v>
      </c>
      <c r="AP35" cm="1">
        <f t="array" ref="AP35">IFERROR(_xlfn.XLOOKUP(1, ($C$3:$C$4389 = AQ35)*($E$3:$E$4389 = AS35), $B$3:$B$4389), "No median year based on reporting data")</f>
        <v>2020</v>
      </c>
      <c r="AQ35" t="s">
        <v>781</v>
      </c>
      <c r="AR35" t="str">
        <f t="shared" ref="AR35:AR66" si="18">VLOOKUP(AQ35, $C$3:$F$4389, 2, FALSE)</f>
        <v>SUMITOMO BAKELITE N.A. INC</v>
      </c>
      <c r="AS35" cm="1">
        <f t="array" ref="AS35">MEDIAN(IF($C$3:$C$4389 = AQ35, $E$3:$E$4389))</f>
        <v>0</v>
      </c>
      <c r="AX35" cm="1">
        <f t="array" ref="AX35">_xlfn.XLOOKUP(1, ($C$3:$C$4389 = AY35)*($F$3:$F$4389 = BB35), $B$3:$B$4389)</f>
        <v>2020</v>
      </c>
      <c r="AY35" t="s">
        <v>781</v>
      </c>
      <c r="AZ35" t="str">
        <f t="shared" ref="AZ35:AZ66" si="19">VLOOKUP(AY35, $C$3:$F$4389, 2, FALSE)</f>
        <v>SUMITOMO BAKELITE N.A. INC</v>
      </c>
      <c r="BB35">
        <f t="shared" ref="BB35:BB66" si="20">_xlfn.MAXIFS($F$3:$F$4389, $C$3:$C$4389,AY35)</f>
        <v>0.2</v>
      </c>
      <c r="BF35" cm="1">
        <f t="array" ref="BF35">IFERROR(_xlfn.XLOOKUP(1, ($C$3:$C$4389 = BG35)*($F$3:$F$4389 = BJ35), $B$3:$B$4389), "No median year based on reporting data")</f>
        <v>2019</v>
      </c>
      <c r="BG35" t="s">
        <v>781</v>
      </c>
      <c r="BH35" t="str">
        <f t="shared" ref="BH35:BH66" si="21">VLOOKUP(BG35, $C$3:$F$4389, 2, FALSE)</f>
        <v>SUMITOMO BAKELITE N.A. INC</v>
      </c>
      <c r="BJ35" cm="1">
        <f t="array" ref="BJ35">MEDIAN(IF($C$3:$C$4389 = BG35, $F$3:$F$4389))</f>
        <v>0.1</v>
      </c>
    </row>
    <row r="36" spans="1:62">
      <c r="A36" t="s">
        <v>328</v>
      </c>
      <c r="B36">
        <v>2019</v>
      </c>
      <c r="C36" t="s">
        <v>565</v>
      </c>
      <c r="D36" t="s">
        <v>566</v>
      </c>
      <c r="E36" s="159" cm="1">
        <f t="array" ref="E36">_xlfn.XLOOKUP(1, ('Raw TRI Data'!B:B = B36)*('Raw TRI Data'!C:C = C36), 'Raw TRI Data'!W:W)</f>
        <v>9.1999999999999993</v>
      </c>
      <c r="F36" s="159" cm="1">
        <f t="array" ref="F36">_xlfn.XLOOKUP(1, ('Raw TRI Data'!B:B = B36)*('Raw TRI Data'!C:C = C36), 'Raw TRI Data'!Y:Y)</f>
        <v>92</v>
      </c>
      <c r="G36" s="159">
        <f t="shared" si="11"/>
        <v>101.2</v>
      </c>
      <c r="J36" cm="1">
        <f t="array" ref="J36">MAX(IF($C$3:$C$4389=K36,$B$3:$B$4389))</f>
        <v>2023</v>
      </c>
      <c r="K36" t="s">
        <v>565</v>
      </c>
      <c r="L36" t="str">
        <f t="shared" si="12"/>
        <v>HUNTSMAN ADVANCED MATERIALS LLC</v>
      </c>
      <c r="M36" cm="1">
        <f t="array" ref="M36">_xlfn.XLOOKUP(1, ($B$3:$B$4389 = J36)*($C$3:$C$4389 = K36), $E$3:$E$4389)</f>
        <v>1.36</v>
      </c>
      <c r="N36" cm="1">
        <f t="array" ref="N36">_xlfn.XLOOKUP(1, ($B$3:$B$4389 = J36)*($C$3:$C$4389 = K36), $F$3:$F$4389)</f>
        <v>0</v>
      </c>
      <c r="O36" cm="1">
        <f t="array" ref="O36">_xlfn.XLOOKUP(1, ($B$3:$B$4389 = J36)*($C$3:$C$4389 = K36), $G$3:$G$4389)</f>
        <v>1.36</v>
      </c>
      <c r="R36" cm="1">
        <f t="array" ref="R36">_xlfn.XLOOKUP(1, ($C$3:$C$4389 = S36)*($G$3:$G$4389 = W36), $B$3:$B$4389)</f>
        <v>2019</v>
      </c>
      <c r="S36" t="s">
        <v>565</v>
      </c>
      <c r="T36" t="str">
        <f t="shared" si="13"/>
        <v>HUNTSMAN ADVANCED MATERIALS LLC</v>
      </c>
      <c r="W36">
        <f t="shared" si="14"/>
        <v>101.2</v>
      </c>
      <c r="Z36" cm="1">
        <f t="array" ref="Z36">IFERROR(_xlfn.XLOOKUP(1, ($C$3:$C$4389 = AA36)*($G$3:$G$4389 = AE36), $B$3:$B$4389), "No median year based on reporting data")</f>
        <v>2021</v>
      </c>
      <c r="AA36" t="s">
        <v>565</v>
      </c>
      <c r="AB36" t="str">
        <f t="shared" si="15"/>
        <v>HUNTSMAN ADVANCED MATERIALS LLC</v>
      </c>
      <c r="AE36" cm="1">
        <f t="array" ref="AE36">MEDIAN(IF($C$3:$C$4389 = AA36, $G$3:$G$4389))</f>
        <v>97.2</v>
      </c>
      <c r="AH36" cm="1">
        <f t="array" ref="AH36">_xlfn.XLOOKUP(1, ($C$3:$C$4389 = AI36)*($E$3:$E$4389 = AK36), $B$3:$B$4389)</f>
        <v>2019</v>
      </c>
      <c r="AI36" t="s">
        <v>565</v>
      </c>
      <c r="AJ36" t="str">
        <f t="shared" si="16"/>
        <v>HUNTSMAN ADVANCED MATERIALS LLC</v>
      </c>
      <c r="AK36">
        <f t="shared" si="17"/>
        <v>9.1999999999999993</v>
      </c>
      <c r="AP36" cm="1">
        <f t="array" ref="AP36">IFERROR(_xlfn.XLOOKUP(1, ($C$3:$C$4389 = AQ36)*($E$3:$E$4389 = AS36), $B$3:$B$4389), "No median year based on reporting data")</f>
        <v>2021</v>
      </c>
      <c r="AQ36" t="s">
        <v>565</v>
      </c>
      <c r="AR36" t="str">
        <f t="shared" si="18"/>
        <v>HUNTSMAN ADVANCED MATERIALS LLC</v>
      </c>
      <c r="AS36" cm="1">
        <f t="array" ref="AS36">MEDIAN(IF($C$3:$C$4389 = AQ36, $E$3:$E$4389))</f>
        <v>5.2</v>
      </c>
      <c r="AX36" cm="1">
        <f t="array" ref="AX36">_xlfn.XLOOKUP(1, ($C$3:$C$4389 = AY36)*($F$3:$F$4389 = BB36), $B$3:$B$4389)</f>
        <v>2020</v>
      </c>
      <c r="AY36" t="s">
        <v>565</v>
      </c>
      <c r="AZ36" t="str">
        <f t="shared" si="19"/>
        <v>HUNTSMAN ADVANCED MATERIALS LLC</v>
      </c>
      <c r="BB36">
        <f t="shared" si="20"/>
        <v>92</v>
      </c>
      <c r="BF36" cm="1">
        <f t="array" ref="BF36">IFERROR(_xlfn.XLOOKUP(1, ($C$3:$C$4389 = BG36)*($F$3:$F$4389 = BJ36), $B$3:$B$4389), "No median year based on reporting data")</f>
        <v>2020</v>
      </c>
      <c r="BG36" t="s">
        <v>565</v>
      </c>
      <c r="BH36" t="str">
        <f t="shared" si="21"/>
        <v>HUNTSMAN ADVANCED MATERIALS LLC</v>
      </c>
      <c r="BJ36" cm="1">
        <f t="array" ref="BJ36">MEDIAN(IF($C$3:$C$4389 = BG36, $F$3:$F$4389))</f>
        <v>92</v>
      </c>
    </row>
    <row r="37" spans="1:62">
      <c r="A37" t="s">
        <v>328</v>
      </c>
      <c r="B37">
        <v>2019</v>
      </c>
      <c r="C37" t="s">
        <v>791</v>
      </c>
      <c r="D37" t="s">
        <v>792</v>
      </c>
      <c r="E37" s="159" cm="1">
        <f t="array" ref="E37">_xlfn.XLOOKUP(1, ('Raw TRI Data'!B:B = B37)*('Raw TRI Data'!C:C = C37), 'Raw TRI Data'!W:W)</f>
        <v>0</v>
      </c>
      <c r="F37" s="159" cm="1">
        <f t="array" ref="F37">_xlfn.XLOOKUP(1, ('Raw TRI Data'!B:B = B37)*('Raw TRI Data'!C:C = C37), 'Raw TRI Data'!Y:Y)</f>
        <v>0</v>
      </c>
      <c r="G37" s="159">
        <f t="shared" si="11"/>
        <v>0</v>
      </c>
      <c r="J37" cm="1">
        <f t="array" ref="J37">MAX(IF($C$3:$C$4389=K37,$B$3:$B$4389))</f>
        <v>2023</v>
      </c>
      <c r="K37" t="s">
        <v>791</v>
      </c>
      <c r="L37" t="str">
        <f t="shared" si="12"/>
        <v>THE BOEING CO DEFENSE SPACE &amp; SECURITY ROTORCRAFT PR</v>
      </c>
      <c r="M37" cm="1">
        <f t="array" ref="M37">_xlfn.XLOOKUP(1, ($B$3:$B$4389 = J37)*($C$3:$C$4389 = K37), $E$3:$E$4389)</f>
        <v>0</v>
      </c>
      <c r="N37" cm="1">
        <f t="array" ref="N37">_xlfn.XLOOKUP(1, ($B$3:$B$4389 = J37)*($C$3:$C$4389 = K37), $F$3:$F$4389)</f>
        <v>0</v>
      </c>
      <c r="O37" cm="1">
        <f t="array" ref="O37">_xlfn.XLOOKUP(1, ($B$3:$B$4389 = J37)*($C$3:$C$4389 = K37), $G$3:$G$4389)</f>
        <v>0</v>
      </c>
      <c r="R37" cm="1">
        <f t="array" ref="R37">_xlfn.XLOOKUP(1, ($C$3:$C$4389 = S37)*($G$3:$G$4389 = W37), $B$3:$B$4389)</f>
        <v>2020</v>
      </c>
      <c r="S37" t="s">
        <v>791</v>
      </c>
      <c r="T37" t="str">
        <f t="shared" si="13"/>
        <v>THE BOEING CO DEFENSE SPACE &amp; SECURITY ROTORCRAFT PR</v>
      </c>
      <c r="W37">
        <f t="shared" si="14"/>
        <v>0</v>
      </c>
      <c r="Z37" cm="1">
        <f t="array" ref="Z37">IFERROR(_xlfn.XLOOKUP(1, ($C$3:$C$4389 = AA37)*($G$3:$G$4389 = AE37), $B$3:$B$4389), "No median year based on reporting data")</f>
        <v>2020</v>
      </c>
      <c r="AA37" t="s">
        <v>791</v>
      </c>
      <c r="AB37" t="str">
        <f t="shared" si="15"/>
        <v>THE BOEING CO DEFENSE SPACE &amp; SECURITY ROTORCRAFT PR</v>
      </c>
      <c r="AE37" cm="1">
        <f t="array" ref="AE37">MEDIAN(IF($C$3:$C$4389 = AA37, $G$3:$G$4389))</f>
        <v>0</v>
      </c>
      <c r="AH37" cm="1">
        <f t="array" ref="AH37">_xlfn.XLOOKUP(1, ($C$3:$C$4389 = AI37)*($E$3:$E$4389 = AK37), $B$3:$B$4389)</f>
        <v>2020</v>
      </c>
      <c r="AI37" t="s">
        <v>791</v>
      </c>
      <c r="AJ37" t="str">
        <f t="shared" si="16"/>
        <v>THE BOEING CO DEFENSE SPACE &amp; SECURITY ROTORCRAFT PR</v>
      </c>
      <c r="AK37">
        <f t="shared" si="17"/>
        <v>0</v>
      </c>
      <c r="AP37" cm="1">
        <f t="array" ref="AP37">IFERROR(_xlfn.XLOOKUP(1, ($C$3:$C$4389 = AQ37)*($E$3:$E$4389 = AS37), $B$3:$B$4389), "No median year based on reporting data")</f>
        <v>2020</v>
      </c>
      <c r="AQ37" t="s">
        <v>791</v>
      </c>
      <c r="AR37" t="str">
        <f t="shared" si="18"/>
        <v>THE BOEING CO DEFENSE SPACE &amp; SECURITY ROTORCRAFT PR</v>
      </c>
      <c r="AS37" cm="1">
        <f t="array" ref="AS37">MEDIAN(IF($C$3:$C$4389 = AQ37, $E$3:$E$4389))</f>
        <v>0</v>
      </c>
      <c r="AX37" cm="1">
        <f t="array" ref="AX37">_xlfn.XLOOKUP(1, ($C$3:$C$4389 = AY37)*($F$3:$F$4389 = BB37), $B$3:$B$4389)</f>
        <v>2020</v>
      </c>
      <c r="AY37" t="s">
        <v>791</v>
      </c>
      <c r="AZ37" t="str">
        <f t="shared" si="19"/>
        <v>THE BOEING CO DEFENSE SPACE &amp; SECURITY ROTORCRAFT PR</v>
      </c>
      <c r="BB37">
        <f t="shared" si="20"/>
        <v>0</v>
      </c>
      <c r="BF37" cm="1">
        <f t="array" ref="BF37">IFERROR(_xlfn.XLOOKUP(1, ($C$3:$C$4389 = BG37)*($F$3:$F$4389 = BJ37), $B$3:$B$4389), "No median year based on reporting data")</f>
        <v>2020</v>
      </c>
      <c r="BG37" t="s">
        <v>791</v>
      </c>
      <c r="BH37" t="str">
        <f t="shared" si="21"/>
        <v>THE BOEING CO DEFENSE SPACE &amp; SECURITY ROTORCRAFT PR</v>
      </c>
      <c r="BJ37" cm="1">
        <f t="array" ref="BJ37">MEDIAN(IF($C$3:$C$4389 = BG37, $F$3:$F$4389))</f>
        <v>0</v>
      </c>
    </row>
    <row r="38" spans="1:62">
      <c r="A38" t="s">
        <v>328</v>
      </c>
      <c r="B38">
        <v>2019</v>
      </c>
      <c r="C38" t="s">
        <v>641</v>
      </c>
      <c r="D38" t="s">
        <v>642</v>
      </c>
      <c r="E38" s="159" cm="1">
        <f t="array" ref="E38">_xlfn.XLOOKUP(1, ('Raw TRI Data'!B:B = B38)*('Raw TRI Data'!C:C = C38), 'Raw TRI Data'!W:W)</f>
        <v>0</v>
      </c>
      <c r="F38" s="159" cm="1">
        <f t="array" ref="F38">_xlfn.XLOOKUP(1, ('Raw TRI Data'!B:B = B38)*('Raw TRI Data'!C:C = C38), 'Raw TRI Data'!Y:Y)</f>
        <v>0</v>
      </c>
      <c r="G38" s="159">
        <f t="shared" si="11"/>
        <v>0</v>
      </c>
      <c r="J38" cm="1">
        <f t="array" ref="J38">MAX(IF($C$3:$C$4389=K38,$B$3:$B$4389))</f>
        <v>2023</v>
      </c>
      <c r="K38" t="s">
        <v>641</v>
      </c>
      <c r="L38" t="str">
        <f t="shared" si="12"/>
        <v>MITSUBISHI CHEMICAL CARBON FIBER &amp; COMPOSITES I</v>
      </c>
      <c r="M38" cm="1">
        <f t="array" ref="M38">_xlfn.XLOOKUP(1, ($B$3:$B$4389 = J38)*($C$3:$C$4389 = K38), $E$3:$E$4389)</f>
        <v>0</v>
      </c>
      <c r="N38" cm="1">
        <f t="array" ref="N38">_xlfn.XLOOKUP(1, ($B$3:$B$4389 = J38)*($C$3:$C$4389 = K38), $F$3:$F$4389)</f>
        <v>0</v>
      </c>
      <c r="O38" cm="1">
        <f t="array" ref="O38">_xlfn.XLOOKUP(1, ($B$3:$B$4389 = J38)*($C$3:$C$4389 = K38), $G$3:$G$4389)</f>
        <v>0</v>
      </c>
      <c r="R38" cm="1">
        <f t="array" ref="R38">_xlfn.XLOOKUP(1, ($C$3:$C$4389 = S38)*($G$3:$G$4389 = W38), $B$3:$B$4389)</f>
        <v>2019</v>
      </c>
      <c r="S38" t="s">
        <v>641</v>
      </c>
      <c r="T38" t="str">
        <f t="shared" si="13"/>
        <v>MITSUBISHI CHEMICAL CARBON FIBER &amp; COMPOSITES I</v>
      </c>
      <c r="W38">
        <f t="shared" si="14"/>
        <v>0</v>
      </c>
      <c r="Z38" cm="1">
        <f t="array" ref="Z38">IFERROR(_xlfn.XLOOKUP(1, ($C$3:$C$4389 = AA38)*($G$3:$G$4389 = AE38), $B$3:$B$4389), "No median year based on reporting data")</f>
        <v>2019</v>
      </c>
      <c r="AA38" t="s">
        <v>641</v>
      </c>
      <c r="AB38" t="str">
        <f t="shared" si="15"/>
        <v>MITSUBISHI CHEMICAL CARBON FIBER &amp; COMPOSITES I</v>
      </c>
      <c r="AE38" cm="1">
        <f t="array" ref="AE38">MEDIAN(IF($C$3:$C$4389 = AA38, $G$3:$G$4389))</f>
        <v>0</v>
      </c>
      <c r="AH38" cm="1">
        <f t="array" ref="AH38">_xlfn.XLOOKUP(1, ($C$3:$C$4389 = AI38)*($E$3:$E$4389 = AK38), $B$3:$B$4389)</f>
        <v>2019</v>
      </c>
      <c r="AI38" t="s">
        <v>641</v>
      </c>
      <c r="AJ38" t="str">
        <f t="shared" si="16"/>
        <v>MITSUBISHI CHEMICAL CARBON FIBER &amp; COMPOSITES I</v>
      </c>
      <c r="AK38">
        <f t="shared" si="17"/>
        <v>0</v>
      </c>
      <c r="AP38" cm="1">
        <f t="array" ref="AP38">IFERROR(_xlfn.XLOOKUP(1, ($C$3:$C$4389 = AQ38)*($E$3:$E$4389 = AS38), $B$3:$B$4389), "No median year based on reporting data")</f>
        <v>2019</v>
      </c>
      <c r="AQ38" t="s">
        <v>641</v>
      </c>
      <c r="AR38" t="str">
        <f t="shared" si="18"/>
        <v>MITSUBISHI CHEMICAL CARBON FIBER &amp; COMPOSITES I</v>
      </c>
      <c r="AS38" cm="1">
        <f t="array" ref="AS38">MEDIAN(IF($C$3:$C$4389 = AQ38, $E$3:$E$4389))</f>
        <v>0</v>
      </c>
      <c r="AX38" cm="1">
        <f t="array" ref="AX38">_xlfn.XLOOKUP(1, ($C$3:$C$4389 = AY38)*($F$3:$F$4389 = BB38), $B$3:$B$4389)</f>
        <v>2019</v>
      </c>
      <c r="AY38" t="s">
        <v>641</v>
      </c>
      <c r="AZ38" t="str">
        <f t="shared" si="19"/>
        <v>MITSUBISHI CHEMICAL CARBON FIBER &amp; COMPOSITES I</v>
      </c>
      <c r="BB38">
        <f t="shared" si="20"/>
        <v>0</v>
      </c>
      <c r="BF38" cm="1">
        <f t="array" ref="BF38">IFERROR(_xlfn.XLOOKUP(1, ($C$3:$C$4389 = BG38)*($F$3:$F$4389 = BJ38), $B$3:$B$4389), "No median year based on reporting data")</f>
        <v>2019</v>
      </c>
      <c r="BG38" t="s">
        <v>641</v>
      </c>
      <c r="BH38" t="str">
        <f t="shared" si="21"/>
        <v>MITSUBISHI CHEMICAL CARBON FIBER &amp; COMPOSITES I</v>
      </c>
      <c r="BJ38" cm="1">
        <f t="array" ref="BJ38">MEDIAN(IF($C$3:$C$4389 = BG38, $F$3:$F$4389))</f>
        <v>0</v>
      </c>
    </row>
    <row r="39" spans="1:62">
      <c r="A39" t="s">
        <v>328</v>
      </c>
      <c r="B39">
        <v>2019</v>
      </c>
      <c r="C39" t="s">
        <v>365</v>
      </c>
      <c r="D39" t="s">
        <v>366</v>
      </c>
      <c r="E39" s="159" cm="1">
        <f t="array" ref="E39">_xlfn.XLOOKUP(1, ('Raw TRI Data'!B:B = B39)*('Raw TRI Data'!C:C = C39), 'Raw TRI Data'!W:W)</f>
        <v>10</v>
      </c>
      <c r="F39" s="159" cm="1">
        <f t="array" ref="F39">_xlfn.XLOOKUP(1, ('Raw TRI Data'!B:B = B39)*('Raw TRI Data'!C:C = C39), 'Raw TRI Data'!Y:Y)</f>
        <v>4931</v>
      </c>
      <c r="G39" s="159">
        <f t="shared" si="11"/>
        <v>4941</v>
      </c>
      <c r="J39" cm="1">
        <f t="array" ref="J39">MAX(IF($C$3:$C$4389=K39,$B$3:$B$4389))</f>
        <v>2023</v>
      </c>
      <c r="K39" t="s">
        <v>365</v>
      </c>
      <c r="L39" t="str">
        <f t="shared" si="12"/>
        <v>ALBEMARLE CORP SOUTH PLANT</v>
      </c>
      <c r="M39" cm="1">
        <f t="array" ref="M39">_xlfn.XLOOKUP(1, ($B$3:$B$4389 = J39)*($C$3:$C$4389 = K39), $E$3:$E$4389)</f>
        <v>10</v>
      </c>
      <c r="N39" cm="1">
        <f t="array" ref="N39">_xlfn.XLOOKUP(1, ($B$3:$B$4389 = J39)*($C$3:$C$4389 = K39), $F$3:$F$4389)</f>
        <v>1404</v>
      </c>
      <c r="O39" cm="1">
        <f t="array" ref="O39">_xlfn.XLOOKUP(1, ($B$3:$B$4389 = J39)*($C$3:$C$4389 = K39), $G$3:$G$4389)</f>
        <v>1414</v>
      </c>
      <c r="R39" cm="1">
        <f t="array" ref="R39">_xlfn.XLOOKUP(1, ($C$3:$C$4389 = S39)*($G$3:$G$4389 = W39), $B$3:$B$4389)</f>
        <v>2020</v>
      </c>
      <c r="S39" t="s">
        <v>365</v>
      </c>
      <c r="T39" t="str">
        <f t="shared" si="13"/>
        <v>ALBEMARLE CORP SOUTH PLANT</v>
      </c>
      <c r="W39">
        <f t="shared" si="14"/>
        <v>5290</v>
      </c>
      <c r="Z39" cm="1">
        <f t="array" ref="Z39">IFERROR(_xlfn.XLOOKUP(1, ($C$3:$C$4389 = AA39)*($G$3:$G$4389 = AE39), $B$3:$B$4389), "No median year based on reporting data")</f>
        <v>2022</v>
      </c>
      <c r="AA39" t="s">
        <v>365</v>
      </c>
      <c r="AB39" t="str">
        <f t="shared" si="15"/>
        <v>ALBEMARLE CORP SOUTH PLANT</v>
      </c>
      <c r="AE39" cm="1">
        <f t="array" ref="AE39">MEDIAN(IF($C$3:$C$4389 = AA39, $G$3:$G$4389))</f>
        <v>5115</v>
      </c>
      <c r="AH39" cm="1">
        <f t="array" ref="AH39">_xlfn.XLOOKUP(1, ($C$3:$C$4389 = AI39)*($E$3:$E$4389 = AK39), $B$3:$B$4389)</f>
        <v>2020</v>
      </c>
      <c r="AI39" t="s">
        <v>365</v>
      </c>
      <c r="AJ39" t="str">
        <f t="shared" si="16"/>
        <v>ALBEMARLE CORP SOUTH PLANT</v>
      </c>
      <c r="AK39">
        <f t="shared" si="17"/>
        <v>65</v>
      </c>
      <c r="AP39" cm="1">
        <f t="array" ref="AP39">IFERROR(_xlfn.XLOOKUP(1, ($C$3:$C$4389 = AQ39)*($E$3:$E$4389 = AS39), $B$3:$B$4389), "No median year based on reporting data")</f>
        <v>2019</v>
      </c>
      <c r="AQ39" t="s">
        <v>365</v>
      </c>
      <c r="AR39" t="str">
        <f t="shared" si="18"/>
        <v>ALBEMARLE CORP SOUTH PLANT</v>
      </c>
      <c r="AS39" cm="1">
        <f t="array" ref="AS39">MEDIAN(IF($C$3:$C$4389 = AQ39, $E$3:$E$4389))</f>
        <v>10</v>
      </c>
      <c r="AX39" cm="1">
        <f t="array" ref="AX39">_xlfn.XLOOKUP(1, ($C$3:$C$4389 = AY39)*($F$3:$F$4389 = BB39), $B$3:$B$4389)</f>
        <v>2020</v>
      </c>
      <c r="AY39" t="s">
        <v>365</v>
      </c>
      <c r="AZ39" t="str">
        <f t="shared" si="19"/>
        <v>ALBEMARLE CORP SOUTH PLANT</v>
      </c>
      <c r="BB39">
        <f t="shared" si="20"/>
        <v>5225</v>
      </c>
      <c r="BF39" cm="1">
        <f t="array" ref="BF39">IFERROR(_xlfn.XLOOKUP(1, ($C$3:$C$4389 = BG39)*($F$3:$F$4389 = BJ39), $B$3:$B$4389), "No median year based on reporting data")</f>
        <v>2022</v>
      </c>
      <c r="BG39" t="s">
        <v>365</v>
      </c>
      <c r="BH39" t="str">
        <f t="shared" si="21"/>
        <v>ALBEMARLE CORP SOUTH PLANT</v>
      </c>
      <c r="BJ39" cm="1">
        <f t="array" ref="BJ39">MEDIAN(IF($C$3:$C$4389 = BG39, $F$3:$F$4389))</f>
        <v>5105</v>
      </c>
    </row>
    <row r="40" spans="1:62">
      <c r="A40" t="s">
        <v>328</v>
      </c>
      <c r="B40">
        <v>2019</v>
      </c>
      <c r="C40" t="s">
        <v>419</v>
      </c>
      <c r="D40" t="s">
        <v>420</v>
      </c>
      <c r="E40" s="159" cm="1">
        <f t="array" ref="E40">_xlfn.XLOOKUP(1, ('Raw TRI Data'!B:B = B40)*('Raw TRI Data'!C:C = C40), 'Raw TRI Data'!W:W)</f>
        <v>0</v>
      </c>
      <c r="F40" s="159" cm="1">
        <f t="array" ref="F40">_xlfn.XLOOKUP(1, ('Raw TRI Data'!B:B = B40)*('Raw TRI Data'!C:C = C40), 'Raw TRI Data'!Y:Y)</f>
        <v>0</v>
      </c>
      <c r="G40" s="159">
        <f t="shared" si="11"/>
        <v>0</v>
      </c>
      <c r="J40" cm="1">
        <f t="array" ref="J40">MAX(IF($C$3:$C$4389=K40,$B$3:$B$4389))</f>
        <v>2023</v>
      </c>
      <c r="K40" t="s">
        <v>419</v>
      </c>
      <c r="L40" t="str">
        <f t="shared" si="12"/>
        <v>BOEING COMMERCIAL AIRPLANES - EVERETT</v>
      </c>
      <c r="M40" cm="1">
        <f t="array" ref="M40">_xlfn.XLOOKUP(1, ($B$3:$B$4389 = J40)*($C$3:$C$4389 = K40), $E$3:$E$4389)</f>
        <v>0</v>
      </c>
      <c r="N40" cm="1">
        <f t="array" ref="N40">_xlfn.XLOOKUP(1, ($B$3:$B$4389 = J40)*($C$3:$C$4389 = K40), $F$3:$F$4389)</f>
        <v>0</v>
      </c>
      <c r="O40" cm="1">
        <f t="array" ref="O40">_xlfn.XLOOKUP(1, ($B$3:$B$4389 = J40)*($C$3:$C$4389 = K40), $G$3:$G$4389)</f>
        <v>0</v>
      </c>
      <c r="R40" cm="1">
        <f t="array" ref="R40">_xlfn.XLOOKUP(1, ($C$3:$C$4389 = S40)*($G$3:$G$4389 = W40), $B$3:$B$4389)</f>
        <v>2020</v>
      </c>
      <c r="S40" t="s">
        <v>419</v>
      </c>
      <c r="T40" t="str">
        <f t="shared" si="13"/>
        <v>BOEING COMMERCIAL AIRPLANES - EVERETT</v>
      </c>
      <c r="W40">
        <f t="shared" si="14"/>
        <v>0</v>
      </c>
      <c r="Z40" cm="1">
        <f t="array" ref="Z40">IFERROR(_xlfn.XLOOKUP(1, ($C$3:$C$4389 = AA40)*($G$3:$G$4389 = AE40), $B$3:$B$4389), "No median year based on reporting data")</f>
        <v>2020</v>
      </c>
      <c r="AA40" t="s">
        <v>419</v>
      </c>
      <c r="AB40" t="str">
        <f t="shared" si="15"/>
        <v>BOEING COMMERCIAL AIRPLANES - EVERETT</v>
      </c>
      <c r="AE40" cm="1">
        <f t="array" ref="AE40">MEDIAN(IF($C$3:$C$4389 = AA40, $G$3:$G$4389))</f>
        <v>0</v>
      </c>
      <c r="AH40" cm="1">
        <f t="array" ref="AH40">_xlfn.XLOOKUP(1, ($C$3:$C$4389 = AI40)*($E$3:$E$4389 = AK40), $B$3:$B$4389)</f>
        <v>2020</v>
      </c>
      <c r="AI40" t="s">
        <v>419</v>
      </c>
      <c r="AJ40" t="str">
        <f t="shared" si="16"/>
        <v>BOEING COMMERCIAL AIRPLANES - EVERETT</v>
      </c>
      <c r="AK40">
        <f t="shared" si="17"/>
        <v>0</v>
      </c>
      <c r="AP40" cm="1">
        <f t="array" ref="AP40">IFERROR(_xlfn.XLOOKUP(1, ($C$3:$C$4389 = AQ40)*($E$3:$E$4389 = AS40), $B$3:$B$4389), "No median year based on reporting data")</f>
        <v>2020</v>
      </c>
      <c r="AQ40" t="s">
        <v>419</v>
      </c>
      <c r="AR40" t="str">
        <f t="shared" si="18"/>
        <v>BOEING COMMERCIAL AIRPLANES - EVERETT</v>
      </c>
      <c r="AS40" cm="1">
        <f t="array" ref="AS40">MEDIAN(IF($C$3:$C$4389 = AQ40, $E$3:$E$4389))</f>
        <v>0</v>
      </c>
      <c r="AX40" cm="1">
        <f t="array" ref="AX40">_xlfn.XLOOKUP(1, ($C$3:$C$4389 = AY40)*($F$3:$F$4389 = BB40), $B$3:$B$4389)</f>
        <v>2020</v>
      </c>
      <c r="AY40" t="s">
        <v>419</v>
      </c>
      <c r="AZ40" t="str">
        <f t="shared" si="19"/>
        <v>BOEING COMMERCIAL AIRPLANES - EVERETT</v>
      </c>
      <c r="BB40">
        <f t="shared" si="20"/>
        <v>0</v>
      </c>
      <c r="BF40" cm="1">
        <f t="array" ref="BF40">IFERROR(_xlfn.XLOOKUP(1, ($C$3:$C$4389 = BG40)*($F$3:$F$4389 = BJ40), $B$3:$B$4389), "No median year based on reporting data")</f>
        <v>2020</v>
      </c>
      <c r="BG40" t="s">
        <v>419</v>
      </c>
      <c r="BH40" t="str">
        <f t="shared" si="21"/>
        <v>BOEING COMMERCIAL AIRPLANES - EVERETT</v>
      </c>
      <c r="BJ40" cm="1">
        <f t="array" ref="BJ40">MEDIAN(IF($C$3:$C$4389 = BG40, $F$3:$F$4389))</f>
        <v>0</v>
      </c>
    </row>
    <row r="41" spans="1:62">
      <c r="A41" t="s">
        <v>328</v>
      </c>
      <c r="B41">
        <v>2019</v>
      </c>
      <c r="C41" t="s">
        <v>497</v>
      </c>
      <c r="D41" t="s">
        <v>498</v>
      </c>
      <c r="E41" s="159" cm="1">
        <f t="array" ref="E41">_xlfn.XLOOKUP(1, ('Raw TRI Data'!B:B = B41)*('Raw TRI Data'!C:C = C41), 'Raw TRI Data'!W:W)</f>
        <v>0</v>
      </c>
      <c r="F41" s="159" cm="1">
        <f t="array" ref="F41">_xlfn.XLOOKUP(1, ('Raw TRI Data'!B:B = B41)*('Raw TRI Data'!C:C = C41), 'Raw TRI Data'!Y:Y)</f>
        <v>0</v>
      </c>
      <c r="G41" s="159">
        <f t="shared" si="11"/>
        <v>0</v>
      </c>
      <c r="J41" cm="1">
        <f t="array" ref="J41">MAX(IF($C$3:$C$4389=K41,$B$3:$B$4389))</f>
        <v>2023</v>
      </c>
      <c r="K41" t="s">
        <v>497</v>
      </c>
      <c r="L41" t="str">
        <f t="shared" si="12"/>
        <v>DASSAULT FALCON JET CORP.</v>
      </c>
      <c r="M41" cm="1">
        <f t="array" ref="M41">_xlfn.XLOOKUP(1, ($B$3:$B$4389 = J41)*($C$3:$C$4389 = K41), $E$3:$E$4389)</f>
        <v>0</v>
      </c>
      <c r="N41" cm="1">
        <f t="array" ref="N41">_xlfn.XLOOKUP(1, ($B$3:$B$4389 = J41)*($C$3:$C$4389 = K41), $F$3:$F$4389)</f>
        <v>0</v>
      </c>
      <c r="O41" cm="1">
        <f t="array" ref="O41">_xlfn.XLOOKUP(1, ($B$3:$B$4389 = J41)*($C$3:$C$4389 = K41), $G$3:$G$4389)</f>
        <v>0</v>
      </c>
      <c r="R41" cm="1">
        <f t="array" ref="R41">_xlfn.XLOOKUP(1, ($C$3:$C$4389 = S41)*($G$3:$G$4389 = W41), $B$3:$B$4389)</f>
        <v>2019</v>
      </c>
      <c r="S41" t="s">
        <v>497</v>
      </c>
      <c r="T41" t="str">
        <f t="shared" si="13"/>
        <v>DASSAULT FALCON JET CORP.</v>
      </c>
      <c r="W41">
        <f t="shared" si="14"/>
        <v>0</v>
      </c>
      <c r="Z41" cm="1">
        <f t="array" ref="Z41">IFERROR(_xlfn.XLOOKUP(1, ($C$3:$C$4389 = AA41)*($G$3:$G$4389 = AE41), $B$3:$B$4389), "No median year based on reporting data")</f>
        <v>2019</v>
      </c>
      <c r="AA41" t="s">
        <v>497</v>
      </c>
      <c r="AB41" t="str">
        <f t="shared" si="15"/>
        <v>DASSAULT FALCON JET CORP.</v>
      </c>
      <c r="AE41" cm="1">
        <f t="array" ref="AE41">MEDIAN(IF($C$3:$C$4389 = AA41, $G$3:$G$4389))</f>
        <v>0</v>
      </c>
      <c r="AH41" cm="1">
        <f t="array" ref="AH41">_xlfn.XLOOKUP(1, ($C$3:$C$4389 = AI41)*($E$3:$E$4389 = AK41), $B$3:$B$4389)</f>
        <v>2019</v>
      </c>
      <c r="AI41" t="s">
        <v>497</v>
      </c>
      <c r="AJ41" t="str">
        <f t="shared" si="16"/>
        <v>DASSAULT FALCON JET CORP.</v>
      </c>
      <c r="AK41">
        <f t="shared" si="17"/>
        <v>0</v>
      </c>
      <c r="AP41" cm="1">
        <f t="array" ref="AP41">IFERROR(_xlfn.XLOOKUP(1, ($C$3:$C$4389 = AQ41)*($E$3:$E$4389 = AS41), $B$3:$B$4389), "No median year based on reporting data")</f>
        <v>2019</v>
      </c>
      <c r="AQ41" t="s">
        <v>497</v>
      </c>
      <c r="AR41" t="str">
        <f t="shared" si="18"/>
        <v>DASSAULT FALCON JET CORP.</v>
      </c>
      <c r="AS41" cm="1">
        <f t="array" ref="AS41">MEDIAN(IF($C$3:$C$4389 = AQ41, $E$3:$E$4389))</f>
        <v>0</v>
      </c>
      <c r="AX41" cm="1">
        <f t="array" ref="AX41">_xlfn.XLOOKUP(1, ($C$3:$C$4389 = AY41)*($F$3:$F$4389 = BB41), $B$3:$B$4389)</f>
        <v>2019</v>
      </c>
      <c r="AY41" t="s">
        <v>497</v>
      </c>
      <c r="AZ41" t="str">
        <f t="shared" si="19"/>
        <v>DASSAULT FALCON JET CORP.</v>
      </c>
      <c r="BB41">
        <f t="shared" si="20"/>
        <v>0</v>
      </c>
      <c r="BF41" cm="1">
        <f t="array" ref="BF41">IFERROR(_xlfn.XLOOKUP(1, ($C$3:$C$4389 = BG41)*($F$3:$F$4389 = BJ41), $B$3:$B$4389), "No median year based on reporting data")</f>
        <v>2019</v>
      </c>
      <c r="BG41" t="s">
        <v>497</v>
      </c>
      <c r="BH41" t="str">
        <f t="shared" si="21"/>
        <v>DASSAULT FALCON JET CORP.</v>
      </c>
      <c r="BJ41" cm="1">
        <f t="array" ref="BJ41">MEDIAN(IF($C$3:$C$4389 = BG41, $F$3:$F$4389))</f>
        <v>0</v>
      </c>
    </row>
    <row r="42" spans="1:62">
      <c r="A42" t="s">
        <v>328</v>
      </c>
      <c r="B42">
        <v>2019</v>
      </c>
      <c r="C42" t="s">
        <v>382</v>
      </c>
      <c r="D42" t="s">
        <v>383</v>
      </c>
      <c r="E42" s="159" cm="1">
        <f t="array" ref="E42">_xlfn.XLOOKUP(1, ('Raw TRI Data'!B:B = B42)*('Raw TRI Data'!C:C = C42), 'Raw TRI Data'!W:W)</f>
        <v>0</v>
      </c>
      <c r="F42" s="159" cm="1">
        <f t="array" ref="F42">_xlfn.XLOOKUP(1, ('Raw TRI Data'!B:B = B42)*('Raw TRI Data'!C:C = C42), 'Raw TRI Data'!Y:Y)</f>
        <v>0</v>
      </c>
      <c r="G42" s="159">
        <f t="shared" si="11"/>
        <v>0</v>
      </c>
      <c r="J42" cm="1">
        <f t="array" ref="J42">MAX(IF($C$3:$C$4389=K42,$B$3:$B$4389))</f>
        <v>2023</v>
      </c>
      <c r="K42" t="s">
        <v>382</v>
      </c>
      <c r="L42" t="str">
        <f t="shared" si="12"/>
        <v>AOC TENNESSEE PLANT</v>
      </c>
      <c r="M42" cm="1">
        <f t="array" ref="M42">_xlfn.XLOOKUP(1, ($B$3:$B$4389 = J42)*($C$3:$C$4389 = K42), $E$3:$E$4389)</f>
        <v>0</v>
      </c>
      <c r="N42" cm="1">
        <f t="array" ref="N42">_xlfn.XLOOKUP(1, ($B$3:$B$4389 = J42)*($C$3:$C$4389 = K42), $F$3:$F$4389)</f>
        <v>0</v>
      </c>
      <c r="O42" cm="1">
        <f t="array" ref="O42">_xlfn.XLOOKUP(1, ($B$3:$B$4389 = J42)*($C$3:$C$4389 = K42), $G$3:$G$4389)</f>
        <v>0</v>
      </c>
      <c r="R42" cm="1">
        <f t="array" ref="R42">_xlfn.XLOOKUP(1, ($C$3:$C$4389 = S42)*($G$3:$G$4389 = W42), $B$3:$B$4389)</f>
        <v>2019</v>
      </c>
      <c r="S42" t="s">
        <v>382</v>
      </c>
      <c r="T42" t="str">
        <f t="shared" si="13"/>
        <v>AOC TENNESSEE PLANT</v>
      </c>
      <c r="W42">
        <f t="shared" si="14"/>
        <v>0</v>
      </c>
      <c r="Z42" cm="1">
        <f t="array" ref="Z42">IFERROR(_xlfn.XLOOKUP(1, ($C$3:$C$4389 = AA42)*($G$3:$G$4389 = AE42), $B$3:$B$4389), "No median year based on reporting data")</f>
        <v>2019</v>
      </c>
      <c r="AA42" t="s">
        <v>382</v>
      </c>
      <c r="AB42" t="str">
        <f t="shared" si="15"/>
        <v>AOC TENNESSEE PLANT</v>
      </c>
      <c r="AE42" cm="1">
        <f t="array" ref="AE42">MEDIAN(IF($C$3:$C$4389 = AA42, $G$3:$G$4389))</f>
        <v>0</v>
      </c>
      <c r="AH42" cm="1">
        <f t="array" ref="AH42">_xlfn.XLOOKUP(1, ($C$3:$C$4389 = AI42)*($E$3:$E$4389 = AK42), $B$3:$B$4389)</f>
        <v>2019</v>
      </c>
      <c r="AI42" t="s">
        <v>382</v>
      </c>
      <c r="AJ42" t="str">
        <f t="shared" si="16"/>
        <v>AOC TENNESSEE PLANT</v>
      </c>
      <c r="AK42">
        <f t="shared" si="17"/>
        <v>0</v>
      </c>
      <c r="AP42" cm="1">
        <f t="array" ref="AP42">IFERROR(_xlfn.XLOOKUP(1, ($C$3:$C$4389 = AQ42)*($E$3:$E$4389 = AS42), $B$3:$B$4389), "No median year based on reporting data")</f>
        <v>2019</v>
      </c>
      <c r="AQ42" t="s">
        <v>382</v>
      </c>
      <c r="AR42" t="str">
        <f t="shared" si="18"/>
        <v>AOC TENNESSEE PLANT</v>
      </c>
      <c r="AS42" cm="1">
        <f t="array" ref="AS42">MEDIAN(IF($C$3:$C$4389 = AQ42, $E$3:$E$4389))</f>
        <v>0</v>
      </c>
      <c r="AX42" cm="1">
        <f t="array" ref="AX42">_xlfn.XLOOKUP(1, ($C$3:$C$4389 = AY42)*($F$3:$F$4389 = BB42), $B$3:$B$4389)</f>
        <v>2019</v>
      </c>
      <c r="AY42" t="s">
        <v>382</v>
      </c>
      <c r="AZ42" t="str">
        <f t="shared" si="19"/>
        <v>AOC TENNESSEE PLANT</v>
      </c>
      <c r="BB42">
        <f t="shared" si="20"/>
        <v>0</v>
      </c>
      <c r="BF42" cm="1">
        <f t="array" ref="BF42">IFERROR(_xlfn.XLOOKUP(1, ($C$3:$C$4389 = BG42)*($F$3:$F$4389 = BJ42), $B$3:$B$4389), "No median year based on reporting data")</f>
        <v>2019</v>
      </c>
      <c r="BG42" t="s">
        <v>382</v>
      </c>
      <c r="BH42" t="str">
        <f t="shared" si="21"/>
        <v>AOC TENNESSEE PLANT</v>
      </c>
      <c r="BJ42" cm="1">
        <f t="array" ref="BJ42">MEDIAN(IF($C$3:$C$4389 = BG42, $F$3:$F$4389))</f>
        <v>0</v>
      </c>
    </row>
    <row r="43" spans="1:62">
      <c r="A43" t="s">
        <v>328</v>
      </c>
      <c r="B43">
        <v>2019</v>
      </c>
      <c r="C43" t="s">
        <v>732</v>
      </c>
      <c r="D43" t="s">
        <v>733</v>
      </c>
      <c r="E43" s="159" cm="1">
        <f t="array" ref="E43">_xlfn.XLOOKUP(1, ('Raw TRI Data'!B:B = B43)*('Raw TRI Data'!C:C = C43), 'Raw TRI Data'!W:W)</f>
        <v>5</v>
      </c>
      <c r="F43" s="159" cm="1">
        <f t="array" ref="F43">_xlfn.XLOOKUP(1, ('Raw TRI Data'!B:B = B43)*('Raw TRI Data'!C:C = C43), 'Raw TRI Data'!Y:Y)</f>
        <v>7</v>
      </c>
      <c r="G43" s="159">
        <f t="shared" si="11"/>
        <v>12</v>
      </c>
      <c r="J43" cm="1">
        <f t="array" ref="J43">MAX(IF($C$3:$C$4389=K43,$B$3:$B$4389))</f>
        <v>2023</v>
      </c>
      <c r="K43" t="s">
        <v>732</v>
      </c>
      <c r="L43" t="str">
        <f t="shared" si="12"/>
        <v>SABIC INNOVATIVE PLASTICS US LLC</v>
      </c>
      <c r="M43" cm="1">
        <f t="array" ref="M43">_xlfn.XLOOKUP(1, ($B$3:$B$4389 = J43)*($C$3:$C$4389 = K43), $E$3:$E$4389)</f>
        <v>5</v>
      </c>
      <c r="N43" cm="1">
        <f t="array" ref="N43">_xlfn.XLOOKUP(1, ($B$3:$B$4389 = J43)*($C$3:$C$4389 = K43), $F$3:$F$4389)</f>
        <v>11</v>
      </c>
      <c r="O43" cm="1">
        <f t="array" ref="O43">_xlfn.XLOOKUP(1, ($B$3:$B$4389 = J43)*($C$3:$C$4389 = K43), $G$3:$G$4389)</f>
        <v>16</v>
      </c>
      <c r="R43" cm="1">
        <f t="array" ref="R43">_xlfn.XLOOKUP(1, ($C$3:$C$4389 = S43)*($G$3:$G$4389 = W43), $B$3:$B$4389)</f>
        <v>2020</v>
      </c>
      <c r="S43" t="s">
        <v>732</v>
      </c>
      <c r="T43" t="str">
        <f t="shared" si="13"/>
        <v>SABIC INNOVATIVE PLASTICS US LLC</v>
      </c>
      <c r="W43">
        <f t="shared" si="14"/>
        <v>28</v>
      </c>
      <c r="Z43" cm="1">
        <f t="array" ref="Z43">IFERROR(_xlfn.XLOOKUP(1, ($C$3:$C$4389 = AA43)*($G$3:$G$4389 = AE43), $B$3:$B$4389), "No median year based on reporting data")</f>
        <v>2021</v>
      </c>
      <c r="AA43" t="s">
        <v>732</v>
      </c>
      <c r="AB43" t="str">
        <f t="shared" si="15"/>
        <v>SABIC INNOVATIVE PLASTICS US LLC</v>
      </c>
      <c r="AE43" cm="1">
        <f t="array" ref="AE43">MEDIAN(IF($C$3:$C$4389 = AA43, $G$3:$G$4389))</f>
        <v>24</v>
      </c>
      <c r="AH43" cm="1">
        <f t="array" ref="AH43">_xlfn.XLOOKUP(1, ($C$3:$C$4389 = AI43)*($E$3:$E$4389 = AK43), $B$3:$B$4389)</f>
        <v>2020</v>
      </c>
      <c r="AI43" t="s">
        <v>732</v>
      </c>
      <c r="AJ43" t="str">
        <f t="shared" si="16"/>
        <v>SABIC INNOVATIVE PLASTICS US LLC</v>
      </c>
      <c r="AK43">
        <f t="shared" si="17"/>
        <v>5</v>
      </c>
      <c r="AP43" cm="1">
        <f t="array" ref="AP43">IFERROR(_xlfn.XLOOKUP(1, ($C$3:$C$4389 = AQ43)*($E$3:$E$4389 = AS43), $B$3:$B$4389), "No median year based on reporting data")</f>
        <v>2020</v>
      </c>
      <c r="AQ43" t="s">
        <v>732</v>
      </c>
      <c r="AR43" t="str">
        <f t="shared" si="18"/>
        <v>SABIC INNOVATIVE PLASTICS US LLC</v>
      </c>
      <c r="AS43" cm="1">
        <f t="array" ref="AS43">MEDIAN(IF($C$3:$C$4389 = AQ43, $E$3:$E$4389))</f>
        <v>5</v>
      </c>
      <c r="AX43" cm="1">
        <f t="array" ref="AX43">_xlfn.XLOOKUP(1, ($C$3:$C$4389 = AY43)*($F$3:$F$4389 = BB43), $B$3:$B$4389)</f>
        <v>2020</v>
      </c>
      <c r="AY43" t="s">
        <v>732</v>
      </c>
      <c r="AZ43" t="str">
        <f t="shared" si="19"/>
        <v>SABIC INNOVATIVE PLASTICS US LLC</v>
      </c>
      <c r="BB43">
        <f t="shared" si="20"/>
        <v>23</v>
      </c>
      <c r="BF43" cm="1">
        <f t="array" ref="BF43">IFERROR(_xlfn.XLOOKUP(1, ($C$3:$C$4389 = BG43)*($F$3:$F$4389 = BJ43), $B$3:$B$4389), "No median year based on reporting data")</f>
        <v>2021</v>
      </c>
      <c r="BG43" t="s">
        <v>732</v>
      </c>
      <c r="BH43" t="str">
        <f t="shared" si="21"/>
        <v>SABIC INNOVATIVE PLASTICS US LLC</v>
      </c>
      <c r="BJ43" cm="1">
        <f t="array" ref="BJ43">MEDIAN(IF($C$3:$C$4389 = BG43, $F$3:$F$4389))</f>
        <v>19</v>
      </c>
    </row>
    <row r="44" spans="1:62">
      <c r="A44" t="s">
        <v>328</v>
      </c>
      <c r="B44">
        <v>2019</v>
      </c>
      <c r="C44" t="s">
        <v>397</v>
      </c>
      <c r="D44" t="s">
        <v>398</v>
      </c>
      <c r="E44" s="159" cm="1">
        <f t="array" ref="E44">_xlfn.XLOOKUP(1, ('Raw TRI Data'!B:B = B44)*('Raw TRI Data'!C:C = C44), 'Raw TRI Data'!W:W)</f>
        <v>358</v>
      </c>
      <c r="F44" s="159" cm="1">
        <f t="array" ref="F44">_xlfn.XLOOKUP(1, ('Raw TRI Data'!B:B = B44)*('Raw TRI Data'!C:C = C44), 'Raw TRI Data'!Y:Y)</f>
        <v>0</v>
      </c>
      <c r="G44" s="159">
        <f t="shared" si="11"/>
        <v>358</v>
      </c>
      <c r="J44" cm="1">
        <f t="array" ref="J44">MAX(IF($C$3:$C$4389=K44,$B$3:$B$4389))</f>
        <v>2023</v>
      </c>
      <c r="K44" t="s">
        <v>397</v>
      </c>
      <c r="L44" t="str">
        <f t="shared" si="12"/>
        <v>AXIOM MATERIALS</v>
      </c>
      <c r="M44" cm="1">
        <f t="array" ref="M44">_xlfn.XLOOKUP(1, ($B$3:$B$4389 = J44)*($C$3:$C$4389 = K44), $E$3:$E$4389)</f>
        <v>305.3</v>
      </c>
      <c r="N44" cm="1">
        <f t="array" ref="N44">_xlfn.XLOOKUP(1, ($B$3:$B$4389 = J44)*($C$3:$C$4389 = K44), $F$3:$F$4389)</f>
        <v>0</v>
      </c>
      <c r="O44" cm="1">
        <f t="array" ref="O44">_xlfn.XLOOKUP(1, ($B$3:$B$4389 = J44)*($C$3:$C$4389 = K44), $G$3:$G$4389)</f>
        <v>305.3</v>
      </c>
      <c r="R44" cm="1">
        <f t="array" ref="R44">_xlfn.XLOOKUP(1, ($C$3:$C$4389 = S44)*($G$3:$G$4389 = W44), $B$3:$B$4389)</f>
        <v>2019</v>
      </c>
      <c r="S44" t="s">
        <v>397</v>
      </c>
      <c r="T44" t="str">
        <f t="shared" si="13"/>
        <v>AXIOM MATERIALS</v>
      </c>
      <c r="W44">
        <f t="shared" si="14"/>
        <v>358</v>
      </c>
      <c r="Z44" cm="1">
        <f t="array" ref="Z44">IFERROR(_xlfn.XLOOKUP(1, ($C$3:$C$4389 = AA44)*($G$3:$G$4389 = AE44), $B$3:$B$4389), "No median year based on reporting data")</f>
        <v>2020</v>
      </c>
      <c r="AA44" t="s">
        <v>397</v>
      </c>
      <c r="AB44" t="str">
        <f t="shared" si="15"/>
        <v>AXIOM MATERIALS</v>
      </c>
      <c r="AE44" cm="1">
        <f t="array" ref="AE44">MEDIAN(IF($C$3:$C$4389 = AA44, $G$3:$G$4389))</f>
        <v>280</v>
      </c>
      <c r="AH44" cm="1">
        <f t="array" ref="AH44">_xlfn.XLOOKUP(1, ($C$3:$C$4389 = AI44)*($E$3:$E$4389 = AK44), $B$3:$B$4389)</f>
        <v>2019</v>
      </c>
      <c r="AI44" t="s">
        <v>397</v>
      </c>
      <c r="AJ44" t="str">
        <f t="shared" si="16"/>
        <v>AXIOM MATERIALS</v>
      </c>
      <c r="AK44">
        <f t="shared" si="17"/>
        <v>358</v>
      </c>
      <c r="AP44" cm="1">
        <f t="array" ref="AP44">IFERROR(_xlfn.XLOOKUP(1, ($C$3:$C$4389 = AQ44)*($E$3:$E$4389 = AS44), $B$3:$B$4389), "No median year based on reporting data")</f>
        <v>2020</v>
      </c>
      <c r="AQ44" t="s">
        <v>397</v>
      </c>
      <c r="AR44" t="str">
        <f t="shared" si="18"/>
        <v>AXIOM MATERIALS</v>
      </c>
      <c r="AS44" cm="1">
        <f t="array" ref="AS44">MEDIAN(IF($C$3:$C$4389 = AQ44, $E$3:$E$4389))</f>
        <v>280</v>
      </c>
      <c r="AX44" cm="1">
        <f t="array" ref="AX44">_xlfn.XLOOKUP(1, ($C$3:$C$4389 = AY44)*($F$3:$F$4389 = BB44), $B$3:$B$4389)</f>
        <v>2019</v>
      </c>
      <c r="AY44" t="s">
        <v>397</v>
      </c>
      <c r="AZ44" t="str">
        <f t="shared" si="19"/>
        <v>AXIOM MATERIALS</v>
      </c>
      <c r="BB44">
        <f t="shared" si="20"/>
        <v>0</v>
      </c>
      <c r="BF44" cm="1">
        <f t="array" ref="BF44">IFERROR(_xlfn.XLOOKUP(1, ($C$3:$C$4389 = BG44)*($F$3:$F$4389 = BJ44), $B$3:$B$4389), "No median year based on reporting data")</f>
        <v>2019</v>
      </c>
      <c r="BG44" t="s">
        <v>397</v>
      </c>
      <c r="BH44" t="str">
        <f t="shared" si="21"/>
        <v>AXIOM MATERIALS</v>
      </c>
      <c r="BJ44" cm="1">
        <f t="array" ref="BJ44">MEDIAN(IF($C$3:$C$4389 = BG44, $F$3:$F$4389))</f>
        <v>0</v>
      </c>
    </row>
    <row r="45" spans="1:62">
      <c r="A45" t="s">
        <v>328</v>
      </c>
      <c r="B45">
        <v>2019</v>
      </c>
      <c r="C45" t="s">
        <v>488</v>
      </c>
      <c r="D45" t="s">
        <v>489</v>
      </c>
      <c r="E45" s="159" cm="1">
        <f t="array" ref="E45">_xlfn.XLOOKUP(1, ('Raw TRI Data'!B:B = B45)*('Raw TRI Data'!C:C = C45), 'Raw TRI Data'!W:W)</f>
        <v>0</v>
      </c>
      <c r="F45" s="159" cm="1">
        <f t="array" ref="F45">_xlfn.XLOOKUP(1, ('Raw TRI Data'!B:B = B45)*('Raw TRI Data'!C:C = C45), 'Raw TRI Data'!Y:Y)</f>
        <v>2</v>
      </c>
      <c r="G45" s="159">
        <f t="shared" si="11"/>
        <v>2</v>
      </c>
      <c r="J45" cm="1">
        <f t="array" ref="J45">MAX(IF($C$3:$C$4389=K45,$B$3:$B$4389))</f>
        <v>2023</v>
      </c>
      <c r="K45" t="s">
        <v>488</v>
      </c>
      <c r="L45" t="str">
        <f t="shared" si="12"/>
        <v>CYTEC SOLVAY COMPOSITE MATERIALS  ANAHEIM</v>
      </c>
      <c r="M45" cm="1">
        <f t="array" ref="M45">_xlfn.XLOOKUP(1, ($B$3:$B$4389 = J45)*($C$3:$C$4389 = K45), $E$3:$E$4389)</f>
        <v>0</v>
      </c>
      <c r="N45" cm="1">
        <f t="array" ref="N45">_xlfn.XLOOKUP(1, ($B$3:$B$4389 = J45)*($C$3:$C$4389 = K45), $F$3:$F$4389)</f>
        <v>1</v>
      </c>
      <c r="O45" cm="1">
        <f t="array" ref="O45">_xlfn.XLOOKUP(1, ($B$3:$B$4389 = J45)*($C$3:$C$4389 = K45), $G$3:$G$4389)</f>
        <v>1</v>
      </c>
      <c r="R45" cm="1">
        <f t="array" ref="R45">_xlfn.XLOOKUP(1, ($C$3:$C$4389 = S45)*($G$3:$G$4389 = W45), $B$3:$B$4389)</f>
        <v>2020</v>
      </c>
      <c r="S45" t="s">
        <v>488</v>
      </c>
      <c r="T45" t="str">
        <f t="shared" si="13"/>
        <v>CYTEC SOLVAY COMPOSITE MATERIALS  ANAHEIM</v>
      </c>
      <c r="W45">
        <f t="shared" si="14"/>
        <v>137.57</v>
      </c>
      <c r="Z45" cm="1">
        <f t="array" ref="Z45">IFERROR(_xlfn.XLOOKUP(1, ($C$3:$C$4389 = AA45)*($G$3:$G$4389 = AE45), $B$3:$B$4389), "No median year based on reporting data")</f>
        <v>2021</v>
      </c>
      <c r="AA45" t="s">
        <v>488</v>
      </c>
      <c r="AB45" t="str">
        <f t="shared" si="15"/>
        <v>CYTEC SOLVAY COMPOSITE MATERIALS  ANAHEIM</v>
      </c>
      <c r="AE45" cm="1">
        <f t="array" ref="AE45">MEDIAN(IF($C$3:$C$4389 = AA45, $G$3:$G$4389))</f>
        <v>1</v>
      </c>
      <c r="AH45" cm="1">
        <f t="array" ref="AH45">_xlfn.XLOOKUP(1, ($C$3:$C$4389 = AI45)*($E$3:$E$4389 = AK45), $B$3:$B$4389)</f>
        <v>2019</v>
      </c>
      <c r="AI45" t="s">
        <v>488</v>
      </c>
      <c r="AJ45" t="str">
        <f t="shared" si="16"/>
        <v>CYTEC SOLVAY COMPOSITE MATERIALS  ANAHEIM</v>
      </c>
      <c r="AK45">
        <f t="shared" si="17"/>
        <v>0</v>
      </c>
      <c r="AP45" cm="1">
        <f t="array" ref="AP45">IFERROR(_xlfn.XLOOKUP(1, ($C$3:$C$4389 = AQ45)*($E$3:$E$4389 = AS45), $B$3:$B$4389), "No median year based on reporting data")</f>
        <v>2019</v>
      </c>
      <c r="AQ45" t="s">
        <v>488</v>
      </c>
      <c r="AR45" t="str">
        <f t="shared" si="18"/>
        <v>CYTEC SOLVAY COMPOSITE MATERIALS  ANAHEIM</v>
      </c>
      <c r="AS45" cm="1">
        <f t="array" ref="AS45">MEDIAN(IF($C$3:$C$4389 = AQ45, $E$3:$E$4389))</f>
        <v>0</v>
      </c>
      <c r="AX45" cm="1">
        <f t="array" ref="AX45">_xlfn.XLOOKUP(1, ($C$3:$C$4389 = AY45)*($F$3:$F$4389 = BB45), $B$3:$B$4389)</f>
        <v>2020</v>
      </c>
      <c r="AY45" t="s">
        <v>488</v>
      </c>
      <c r="AZ45" t="str">
        <f t="shared" si="19"/>
        <v>CYTEC SOLVAY COMPOSITE MATERIALS  ANAHEIM</v>
      </c>
      <c r="BB45">
        <f t="shared" si="20"/>
        <v>137.57</v>
      </c>
      <c r="BF45" cm="1">
        <f t="array" ref="BF45">IFERROR(_xlfn.XLOOKUP(1, ($C$3:$C$4389 = BG45)*($F$3:$F$4389 = BJ45), $B$3:$B$4389), "No median year based on reporting data")</f>
        <v>2021</v>
      </c>
      <c r="BG45" t="s">
        <v>488</v>
      </c>
      <c r="BH45" t="str">
        <f t="shared" si="21"/>
        <v>CYTEC SOLVAY COMPOSITE MATERIALS  ANAHEIM</v>
      </c>
      <c r="BJ45" cm="1">
        <f t="array" ref="BJ45">MEDIAN(IF($C$3:$C$4389 = BG45, $F$3:$F$4389))</f>
        <v>1</v>
      </c>
    </row>
    <row r="46" spans="1:62">
      <c r="A46" t="s">
        <v>328</v>
      </c>
      <c r="B46">
        <v>2019</v>
      </c>
      <c r="C46" t="s">
        <v>576</v>
      </c>
      <c r="D46" t="s">
        <v>577</v>
      </c>
      <c r="E46" s="159" cm="1">
        <f t="array" ref="E46">_xlfn.XLOOKUP(1, ('Raw TRI Data'!B:B = B46)*('Raw TRI Data'!C:C = C46), 'Raw TRI Data'!W:W)</f>
        <v>0</v>
      </c>
      <c r="F46" s="159" cm="1">
        <f t="array" ref="F46">_xlfn.XLOOKUP(1, ('Raw TRI Data'!B:B = B46)*('Raw TRI Data'!C:C = C46), 'Raw TRI Data'!Y:Y)</f>
        <v>8</v>
      </c>
      <c r="G46" s="159">
        <f t="shared" si="11"/>
        <v>8</v>
      </c>
      <c r="J46" cm="1">
        <f t="array" ref="J46">MAX(IF($C$3:$C$4389=K46,$B$3:$B$4389))</f>
        <v>2023</v>
      </c>
      <c r="K46" t="s">
        <v>576</v>
      </c>
      <c r="L46" t="str">
        <f t="shared" si="12"/>
        <v>INEOS COMPOSITES US LLC</v>
      </c>
      <c r="M46" cm="1">
        <f t="array" ref="M46">_xlfn.XLOOKUP(1, ($B$3:$B$4389 = J46)*($C$3:$C$4389 = K46), $E$3:$E$4389)</f>
        <v>0</v>
      </c>
      <c r="N46" cm="1">
        <f t="array" ref="N46">_xlfn.XLOOKUP(1, ($B$3:$B$4389 = J46)*($C$3:$C$4389 = K46), $F$3:$F$4389)</f>
        <v>7</v>
      </c>
      <c r="O46" cm="1">
        <f t="array" ref="O46">_xlfn.XLOOKUP(1, ($B$3:$B$4389 = J46)*($C$3:$C$4389 = K46), $G$3:$G$4389)</f>
        <v>7</v>
      </c>
      <c r="R46" cm="1">
        <f t="array" ref="R46">_xlfn.XLOOKUP(1, ($C$3:$C$4389 = S46)*($G$3:$G$4389 = W46), $B$3:$B$4389)</f>
        <v>2019</v>
      </c>
      <c r="S46" t="s">
        <v>576</v>
      </c>
      <c r="T46" t="str">
        <f t="shared" si="13"/>
        <v>INEOS COMPOSITES US LLC</v>
      </c>
      <c r="W46">
        <f t="shared" si="14"/>
        <v>8</v>
      </c>
      <c r="Z46" cm="1">
        <f t="array" ref="Z46">IFERROR(_xlfn.XLOOKUP(1, ($C$3:$C$4389 = AA46)*($G$3:$G$4389 = AE46), $B$3:$B$4389), "No median year based on reporting data")</f>
        <v>2020</v>
      </c>
      <c r="AA46" t="s">
        <v>576</v>
      </c>
      <c r="AB46" t="str">
        <f t="shared" si="15"/>
        <v>INEOS COMPOSITES US LLC</v>
      </c>
      <c r="AE46" cm="1">
        <f t="array" ref="AE46">MEDIAN(IF($C$3:$C$4389 = AA46, $G$3:$G$4389))</f>
        <v>7</v>
      </c>
      <c r="AH46" cm="1">
        <f t="array" ref="AH46">_xlfn.XLOOKUP(1, ($C$3:$C$4389 = AI46)*($E$3:$E$4389 = AK46), $B$3:$B$4389)</f>
        <v>2019</v>
      </c>
      <c r="AI46" t="s">
        <v>576</v>
      </c>
      <c r="AJ46" t="str">
        <f t="shared" si="16"/>
        <v>INEOS COMPOSITES US LLC</v>
      </c>
      <c r="AK46">
        <f t="shared" si="17"/>
        <v>0</v>
      </c>
      <c r="AP46" cm="1">
        <f t="array" ref="AP46">IFERROR(_xlfn.XLOOKUP(1, ($C$3:$C$4389 = AQ46)*($E$3:$E$4389 = AS46), $B$3:$B$4389), "No median year based on reporting data")</f>
        <v>2019</v>
      </c>
      <c r="AQ46" t="s">
        <v>576</v>
      </c>
      <c r="AR46" t="str">
        <f t="shared" si="18"/>
        <v>INEOS COMPOSITES US LLC</v>
      </c>
      <c r="AS46" cm="1">
        <f t="array" ref="AS46">MEDIAN(IF($C$3:$C$4389 = AQ46, $E$3:$E$4389))</f>
        <v>0</v>
      </c>
      <c r="AX46" cm="1">
        <f t="array" ref="AX46">_xlfn.XLOOKUP(1, ($C$3:$C$4389 = AY46)*($F$3:$F$4389 = BB46), $B$3:$B$4389)</f>
        <v>2019</v>
      </c>
      <c r="AY46" t="s">
        <v>576</v>
      </c>
      <c r="AZ46" t="str">
        <f t="shared" si="19"/>
        <v>INEOS COMPOSITES US LLC</v>
      </c>
      <c r="BB46">
        <f t="shared" si="20"/>
        <v>8</v>
      </c>
      <c r="BF46" cm="1">
        <f t="array" ref="BF46">IFERROR(_xlfn.XLOOKUP(1, ($C$3:$C$4389 = BG46)*($F$3:$F$4389 = BJ46), $B$3:$B$4389), "No median year based on reporting data")</f>
        <v>2020</v>
      </c>
      <c r="BG46" t="s">
        <v>576</v>
      </c>
      <c r="BH46" t="str">
        <f t="shared" si="21"/>
        <v>INEOS COMPOSITES US LLC</v>
      </c>
      <c r="BJ46" cm="1">
        <f t="array" ref="BJ46">MEDIAN(IF($C$3:$C$4389 = BG46, $F$3:$F$4389))</f>
        <v>7</v>
      </c>
    </row>
    <row r="47" spans="1:62">
      <c r="A47" t="s">
        <v>328</v>
      </c>
      <c r="B47">
        <v>2019</v>
      </c>
      <c r="C47" t="s">
        <v>647</v>
      </c>
      <c r="D47" t="s">
        <v>648</v>
      </c>
      <c r="E47" s="159" cm="1">
        <f t="array" ref="E47">_xlfn.XLOOKUP(1, ('Raw TRI Data'!B:B = B47)*('Raw TRI Data'!C:C = C47), 'Raw TRI Data'!W:W)</f>
        <v>0</v>
      </c>
      <c r="F47" s="159" cm="1">
        <f t="array" ref="F47">_xlfn.XLOOKUP(1, ('Raw TRI Data'!B:B = B47)*('Raw TRI Data'!C:C = C47), 'Raw TRI Data'!Y:Y)</f>
        <v>0</v>
      </c>
      <c r="G47" s="159">
        <f t="shared" si="11"/>
        <v>0</v>
      </c>
      <c r="J47" cm="1">
        <f t="array" ref="J47">MAX(IF($C$3:$C$4389=K47,$B$3:$B$4389))</f>
        <v>2023</v>
      </c>
      <c r="K47" t="s">
        <v>647</v>
      </c>
      <c r="L47" t="str">
        <f t="shared" si="12"/>
        <v>MITSUBISHI CHEMICAL CARBON FIBER &amp; COMPOSITES INC</v>
      </c>
      <c r="M47" cm="1">
        <f t="array" ref="M47">_xlfn.XLOOKUP(1, ($B$3:$B$4389 = J47)*($C$3:$C$4389 = K47), $E$3:$E$4389)</f>
        <v>0</v>
      </c>
      <c r="N47" cm="1">
        <f t="array" ref="N47">_xlfn.XLOOKUP(1, ($B$3:$B$4389 = J47)*($C$3:$C$4389 = K47), $F$3:$F$4389)</f>
        <v>0</v>
      </c>
      <c r="O47" cm="1">
        <f t="array" ref="O47">_xlfn.XLOOKUP(1, ($B$3:$B$4389 = J47)*($C$3:$C$4389 = K47), $G$3:$G$4389)</f>
        <v>0</v>
      </c>
      <c r="R47" cm="1">
        <f t="array" ref="R47">_xlfn.XLOOKUP(1, ($C$3:$C$4389 = S47)*($G$3:$G$4389 = W47), $B$3:$B$4389)</f>
        <v>2021</v>
      </c>
      <c r="S47" t="s">
        <v>647</v>
      </c>
      <c r="T47" t="str">
        <f t="shared" si="13"/>
        <v>MITSUBISHI CHEMICAL CARBON FIBER &amp; COMPOSITES INC</v>
      </c>
      <c r="W47">
        <f t="shared" si="14"/>
        <v>3.37</v>
      </c>
      <c r="Z47" cm="1">
        <f t="array" ref="Z47">IFERROR(_xlfn.XLOOKUP(1, ($C$3:$C$4389 = AA47)*($G$3:$G$4389 = AE47), $B$3:$B$4389), "No median year based on reporting data")</f>
        <v>2019</v>
      </c>
      <c r="AA47" t="s">
        <v>647</v>
      </c>
      <c r="AB47" t="str">
        <f t="shared" si="15"/>
        <v>MITSUBISHI CHEMICAL CARBON FIBER &amp; COMPOSITES INC</v>
      </c>
      <c r="AE47" cm="1">
        <f t="array" ref="AE47">MEDIAN(IF($C$3:$C$4389 = AA47, $G$3:$G$4389))</f>
        <v>0</v>
      </c>
      <c r="AH47" cm="1">
        <f t="array" ref="AH47">_xlfn.XLOOKUP(1, ($C$3:$C$4389 = AI47)*($E$3:$E$4389 = AK47), $B$3:$B$4389)</f>
        <v>2021</v>
      </c>
      <c r="AI47" t="s">
        <v>647</v>
      </c>
      <c r="AJ47" t="str">
        <f t="shared" si="16"/>
        <v>MITSUBISHI CHEMICAL CARBON FIBER &amp; COMPOSITES INC</v>
      </c>
      <c r="AK47">
        <f t="shared" si="17"/>
        <v>3.37</v>
      </c>
      <c r="AP47" cm="1">
        <f t="array" ref="AP47">IFERROR(_xlfn.XLOOKUP(1, ($C$3:$C$4389 = AQ47)*($E$3:$E$4389 = AS47), $B$3:$B$4389), "No median year based on reporting data")</f>
        <v>2019</v>
      </c>
      <c r="AQ47" t="s">
        <v>647</v>
      </c>
      <c r="AR47" t="str">
        <f t="shared" si="18"/>
        <v>MITSUBISHI CHEMICAL CARBON FIBER &amp; COMPOSITES INC</v>
      </c>
      <c r="AS47" cm="1">
        <f t="array" ref="AS47">MEDIAN(IF($C$3:$C$4389 = AQ47, $E$3:$E$4389))</f>
        <v>0</v>
      </c>
      <c r="AX47" cm="1">
        <f t="array" ref="AX47">_xlfn.XLOOKUP(1, ($C$3:$C$4389 = AY47)*($F$3:$F$4389 = BB47), $B$3:$B$4389)</f>
        <v>2019</v>
      </c>
      <c r="AY47" t="s">
        <v>647</v>
      </c>
      <c r="AZ47" t="str">
        <f t="shared" si="19"/>
        <v>MITSUBISHI CHEMICAL CARBON FIBER &amp; COMPOSITES INC</v>
      </c>
      <c r="BB47">
        <f t="shared" si="20"/>
        <v>0</v>
      </c>
      <c r="BF47" cm="1">
        <f t="array" ref="BF47">IFERROR(_xlfn.XLOOKUP(1, ($C$3:$C$4389 = BG47)*($F$3:$F$4389 = BJ47), $B$3:$B$4389), "No median year based on reporting data")</f>
        <v>2019</v>
      </c>
      <c r="BG47" t="s">
        <v>647</v>
      </c>
      <c r="BH47" t="str">
        <f t="shared" si="21"/>
        <v>MITSUBISHI CHEMICAL CARBON FIBER &amp; COMPOSITES INC</v>
      </c>
      <c r="BJ47" cm="1">
        <f t="array" ref="BJ47">MEDIAN(IF($C$3:$C$4389 = BG47, $F$3:$F$4389))</f>
        <v>0</v>
      </c>
    </row>
    <row r="48" spans="1:62">
      <c r="A48" t="s">
        <v>328</v>
      </c>
      <c r="B48">
        <v>2019</v>
      </c>
      <c r="C48" t="s">
        <v>546</v>
      </c>
      <c r="D48" t="s">
        <v>547</v>
      </c>
      <c r="E48" s="159" cm="1">
        <f t="array" ref="E48">_xlfn.XLOOKUP(1, ('Raw TRI Data'!B:B = B48)*('Raw TRI Data'!C:C = C48), 'Raw TRI Data'!W:W)</f>
        <v>0</v>
      </c>
      <c r="F48" s="159" cm="1">
        <f t="array" ref="F48">_xlfn.XLOOKUP(1, ('Raw TRI Data'!B:B = B48)*('Raw TRI Data'!C:C = C48), 'Raw TRI Data'!Y:Y)</f>
        <v>0</v>
      </c>
      <c r="G48" s="159">
        <f t="shared" si="11"/>
        <v>0</v>
      </c>
      <c r="J48" cm="1">
        <f t="array" ref="J48">MAX(IF($C$3:$C$4389=K48,$B$3:$B$4389))</f>
        <v>2023</v>
      </c>
      <c r="K48" t="s">
        <v>546</v>
      </c>
      <c r="L48" t="str">
        <f t="shared" si="12"/>
        <v>HEXCEL CORP</v>
      </c>
      <c r="M48" cm="1">
        <f t="array" ref="M48">_xlfn.XLOOKUP(1, ($B$3:$B$4389 = J48)*($C$3:$C$4389 = K48), $E$3:$E$4389)</f>
        <v>0</v>
      </c>
      <c r="N48" cm="1">
        <f t="array" ref="N48">_xlfn.XLOOKUP(1, ($B$3:$B$4389 = J48)*($C$3:$C$4389 = K48), $F$3:$F$4389)</f>
        <v>0</v>
      </c>
      <c r="O48" cm="1">
        <f t="array" ref="O48">_xlfn.XLOOKUP(1, ($B$3:$B$4389 = J48)*($C$3:$C$4389 = K48), $G$3:$G$4389)</f>
        <v>0</v>
      </c>
      <c r="R48" cm="1">
        <f t="array" ref="R48">_xlfn.XLOOKUP(1, ($C$3:$C$4389 = S48)*($G$3:$G$4389 = W48), $B$3:$B$4389)</f>
        <v>2019</v>
      </c>
      <c r="S48" t="s">
        <v>546</v>
      </c>
      <c r="T48" t="str">
        <f t="shared" si="13"/>
        <v>HEXCEL CORP</v>
      </c>
      <c r="W48">
        <f t="shared" si="14"/>
        <v>0</v>
      </c>
      <c r="Z48" cm="1">
        <f t="array" ref="Z48">IFERROR(_xlfn.XLOOKUP(1, ($C$3:$C$4389 = AA48)*($G$3:$G$4389 = AE48), $B$3:$B$4389), "No median year based on reporting data")</f>
        <v>2019</v>
      </c>
      <c r="AA48" t="s">
        <v>546</v>
      </c>
      <c r="AB48" t="str">
        <f t="shared" si="15"/>
        <v>HEXCEL CORP</v>
      </c>
      <c r="AE48" cm="1">
        <f t="array" ref="AE48">MEDIAN(IF($C$3:$C$4389 = AA48, $G$3:$G$4389))</f>
        <v>0</v>
      </c>
      <c r="AH48" cm="1">
        <f t="array" ref="AH48">_xlfn.XLOOKUP(1, ($C$3:$C$4389 = AI48)*($E$3:$E$4389 = AK48), $B$3:$B$4389)</f>
        <v>2019</v>
      </c>
      <c r="AI48" t="s">
        <v>546</v>
      </c>
      <c r="AJ48" t="str">
        <f t="shared" si="16"/>
        <v>HEXCEL CORP</v>
      </c>
      <c r="AK48">
        <f t="shared" si="17"/>
        <v>0</v>
      </c>
      <c r="AP48" cm="1">
        <f t="array" ref="AP48">IFERROR(_xlfn.XLOOKUP(1, ($C$3:$C$4389 = AQ48)*($E$3:$E$4389 = AS48), $B$3:$B$4389), "No median year based on reporting data")</f>
        <v>2019</v>
      </c>
      <c r="AQ48" t="s">
        <v>546</v>
      </c>
      <c r="AR48" t="str">
        <f t="shared" si="18"/>
        <v>HEXCEL CORP</v>
      </c>
      <c r="AS48" cm="1">
        <f t="array" ref="AS48">MEDIAN(IF($C$3:$C$4389 = AQ48, $E$3:$E$4389))</f>
        <v>0</v>
      </c>
      <c r="AX48" cm="1">
        <f t="array" ref="AX48">_xlfn.XLOOKUP(1, ($C$3:$C$4389 = AY48)*($F$3:$F$4389 = BB48), $B$3:$B$4389)</f>
        <v>2019</v>
      </c>
      <c r="AY48" t="s">
        <v>546</v>
      </c>
      <c r="AZ48" t="str">
        <f t="shared" si="19"/>
        <v>HEXCEL CORP</v>
      </c>
      <c r="BB48">
        <f t="shared" si="20"/>
        <v>0</v>
      </c>
      <c r="BF48" cm="1">
        <f t="array" ref="BF48">IFERROR(_xlfn.XLOOKUP(1, ($C$3:$C$4389 = BG48)*($F$3:$F$4389 = BJ48), $B$3:$B$4389), "No median year based on reporting data")</f>
        <v>2019</v>
      </c>
      <c r="BG48" t="s">
        <v>546</v>
      </c>
      <c r="BH48" t="str">
        <f t="shared" si="21"/>
        <v>HEXCEL CORP</v>
      </c>
      <c r="BJ48" cm="1">
        <f t="array" ref="BJ48">MEDIAN(IF($C$3:$C$4389 = BG48, $F$3:$F$4389))</f>
        <v>0</v>
      </c>
    </row>
    <row r="49" spans="1:62">
      <c r="A49" t="s">
        <v>328</v>
      </c>
      <c r="B49">
        <v>2019</v>
      </c>
      <c r="C49" t="s">
        <v>592</v>
      </c>
      <c r="D49" t="s">
        <v>593</v>
      </c>
      <c r="E49" s="159" cm="1">
        <f t="array" ref="E49">_xlfn.XLOOKUP(1, ('Raw TRI Data'!B:B = B49)*('Raw TRI Data'!C:C = C49), 'Raw TRI Data'!W:W)</f>
        <v>0</v>
      </c>
      <c r="F49" s="159" cm="1">
        <f t="array" ref="F49">_xlfn.XLOOKUP(1, ('Raw TRI Data'!B:B = B49)*('Raw TRI Data'!C:C = C49), 'Raw TRI Data'!Y:Y)</f>
        <v>0</v>
      </c>
      <c r="G49" s="159">
        <f t="shared" si="11"/>
        <v>0</v>
      </c>
      <c r="J49" cm="1">
        <f t="array" ref="J49">MAX(IF($C$3:$C$4389=K49,$B$3:$B$4389))</f>
        <v>2023</v>
      </c>
      <c r="K49" t="s">
        <v>592</v>
      </c>
      <c r="L49" t="str">
        <f t="shared" si="12"/>
        <v>INTERPLASTIC CORP</v>
      </c>
      <c r="M49" cm="1">
        <f t="array" ref="M49">_xlfn.XLOOKUP(1, ($B$3:$B$4389 = J49)*($C$3:$C$4389 = K49), $E$3:$E$4389)</f>
        <v>1</v>
      </c>
      <c r="N49" cm="1">
        <f t="array" ref="N49">_xlfn.XLOOKUP(1, ($B$3:$B$4389 = J49)*($C$3:$C$4389 = K49), $F$3:$F$4389)</f>
        <v>1</v>
      </c>
      <c r="O49" cm="1">
        <f t="array" ref="O49">_xlfn.XLOOKUP(1, ($B$3:$B$4389 = J49)*($C$3:$C$4389 = K49), $G$3:$G$4389)</f>
        <v>2</v>
      </c>
      <c r="R49" cm="1">
        <f t="array" ref="R49">_xlfn.XLOOKUP(1, ($C$3:$C$4389 = S49)*($G$3:$G$4389 = W49), $B$3:$B$4389)</f>
        <v>2022</v>
      </c>
      <c r="S49" t="s">
        <v>592</v>
      </c>
      <c r="T49" t="str">
        <f t="shared" si="13"/>
        <v>INTERPLASTIC CORP</v>
      </c>
      <c r="W49">
        <f t="shared" si="14"/>
        <v>2</v>
      </c>
      <c r="Z49" cm="1">
        <f t="array" ref="Z49">IFERROR(_xlfn.XLOOKUP(1, ($C$3:$C$4389 = AA49)*($G$3:$G$4389 = AE49), $B$3:$B$4389), "No median year based on reporting data")</f>
        <v>2019</v>
      </c>
      <c r="AA49" t="s">
        <v>592</v>
      </c>
      <c r="AB49" t="str">
        <f t="shared" si="15"/>
        <v>INTERPLASTIC CORP</v>
      </c>
      <c r="AE49" cm="1">
        <f t="array" ref="AE49">MEDIAN(IF($C$3:$C$4389 = AA49, $G$3:$G$4389))</f>
        <v>0</v>
      </c>
      <c r="AH49" cm="1">
        <f t="array" ref="AH49">_xlfn.XLOOKUP(1, ($C$3:$C$4389 = AI49)*($E$3:$E$4389 = AK49), $B$3:$B$4389)</f>
        <v>2022</v>
      </c>
      <c r="AI49" t="s">
        <v>592</v>
      </c>
      <c r="AJ49" t="str">
        <f t="shared" si="16"/>
        <v>INTERPLASTIC CORP</v>
      </c>
      <c r="AK49">
        <f t="shared" si="17"/>
        <v>1</v>
      </c>
      <c r="AP49" cm="1">
        <f t="array" ref="AP49">IFERROR(_xlfn.XLOOKUP(1, ($C$3:$C$4389 = AQ49)*($E$3:$E$4389 = AS49), $B$3:$B$4389), "No median year based on reporting data")</f>
        <v>2019</v>
      </c>
      <c r="AQ49" t="s">
        <v>592</v>
      </c>
      <c r="AR49" t="str">
        <f t="shared" si="18"/>
        <v>INTERPLASTIC CORP</v>
      </c>
      <c r="AS49" cm="1">
        <f t="array" ref="AS49">MEDIAN(IF($C$3:$C$4389 = AQ49, $E$3:$E$4389))</f>
        <v>0</v>
      </c>
      <c r="AX49" cm="1">
        <f t="array" ref="AX49">_xlfn.XLOOKUP(1, ($C$3:$C$4389 = AY49)*($F$3:$F$4389 = BB49), $B$3:$B$4389)</f>
        <v>2022</v>
      </c>
      <c r="AY49" t="s">
        <v>592</v>
      </c>
      <c r="AZ49" t="str">
        <f t="shared" si="19"/>
        <v>INTERPLASTIC CORP</v>
      </c>
      <c r="BB49">
        <f t="shared" si="20"/>
        <v>1</v>
      </c>
      <c r="BF49" cm="1">
        <f t="array" ref="BF49">IFERROR(_xlfn.XLOOKUP(1, ($C$3:$C$4389 = BG49)*($F$3:$F$4389 = BJ49), $B$3:$B$4389), "No median year based on reporting data")</f>
        <v>2019</v>
      </c>
      <c r="BG49" t="s">
        <v>592</v>
      </c>
      <c r="BH49" t="str">
        <f t="shared" si="21"/>
        <v>INTERPLASTIC CORP</v>
      </c>
      <c r="BJ49" cm="1">
        <f t="array" ref="BJ49">MEDIAN(IF($C$3:$C$4389 = BG49, $F$3:$F$4389))</f>
        <v>0</v>
      </c>
    </row>
    <row r="50" spans="1:62">
      <c r="A50" t="s">
        <v>328</v>
      </c>
      <c r="B50">
        <v>2019</v>
      </c>
      <c r="C50" t="s">
        <v>831</v>
      </c>
      <c r="D50" t="s">
        <v>832</v>
      </c>
      <c r="E50" s="159" cm="1">
        <f t="array" ref="E50">_xlfn.XLOOKUP(1, ('Raw TRI Data'!B:B = B50)*('Raw TRI Data'!C:C = C50), 'Raw TRI Data'!W:W)</f>
        <v>0</v>
      </c>
      <c r="F50" s="159" cm="1">
        <f t="array" ref="F50">_xlfn.XLOOKUP(1, ('Raw TRI Data'!B:B = B50)*('Raw TRI Data'!C:C = C50), 'Raw TRI Data'!Y:Y)</f>
        <v>0</v>
      </c>
      <c r="G50" s="159">
        <f t="shared" si="11"/>
        <v>0</v>
      </c>
      <c r="J50" cm="1">
        <f t="array" ref="J50">MAX(IF($C$3:$C$4389=K50,$B$3:$B$4389))</f>
        <v>2023</v>
      </c>
      <c r="K50" t="s">
        <v>831</v>
      </c>
      <c r="L50" t="str">
        <f t="shared" si="12"/>
        <v>US ECOLOGY NEVADA INC.</v>
      </c>
      <c r="M50" cm="1">
        <f t="array" ref="M50">_xlfn.XLOOKUP(1, ($B$3:$B$4389 = J50)*($C$3:$C$4389 = K50), $E$3:$E$4389)</f>
        <v>7.1899999999999999E-5</v>
      </c>
      <c r="N50" cm="1">
        <f t="array" ref="N50">_xlfn.XLOOKUP(1, ($B$3:$B$4389 = J50)*($C$3:$C$4389 = K50), $F$3:$F$4389)</f>
        <v>1.43E-5</v>
      </c>
      <c r="O50" cm="1">
        <f t="array" ref="O50">_xlfn.XLOOKUP(1, ($B$3:$B$4389 = J50)*($C$3:$C$4389 = K50), $G$3:$G$4389)</f>
        <v>8.6199999999999995E-5</v>
      </c>
      <c r="R50" cm="1">
        <f t="array" ref="R50">_xlfn.XLOOKUP(1, ($C$3:$C$4389 = S50)*($G$3:$G$4389 = W50), $B$3:$B$4389)</f>
        <v>2022</v>
      </c>
      <c r="S50" t="s">
        <v>831</v>
      </c>
      <c r="T50" t="str">
        <f t="shared" si="13"/>
        <v>US ECOLOGY NEVADA INC.</v>
      </c>
      <c r="W50">
        <f t="shared" si="14"/>
        <v>1.143E-4</v>
      </c>
      <c r="Z50" cm="1">
        <f t="array" ref="Z50">IFERROR(_xlfn.XLOOKUP(1, ($C$3:$C$4389 = AA50)*($G$3:$G$4389 = AE50), $B$3:$B$4389), "No median year based on reporting data")</f>
        <v>2019</v>
      </c>
      <c r="AA50" t="s">
        <v>831</v>
      </c>
      <c r="AB50" t="str">
        <f t="shared" si="15"/>
        <v>US ECOLOGY NEVADA INC.</v>
      </c>
      <c r="AE50" cm="1">
        <f t="array" ref="AE50">MEDIAN(IF($C$3:$C$4389 = AA50, $G$3:$G$4389))</f>
        <v>0</v>
      </c>
      <c r="AH50" cm="1">
        <f t="array" ref="AH50">_xlfn.XLOOKUP(1, ($C$3:$C$4389 = AI50)*($E$3:$E$4389 = AK50), $B$3:$B$4389)</f>
        <v>2022</v>
      </c>
      <c r="AI50" t="s">
        <v>831</v>
      </c>
      <c r="AJ50" t="str">
        <f t="shared" si="16"/>
        <v>US ECOLOGY NEVADA INC.</v>
      </c>
      <c r="AK50">
        <f t="shared" si="17"/>
        <v>9.6100000000000005E-5</v>
      </c>
      <c r="AP50" cm="1">
        <f t="array" ref="AP50">IFERROR(_xlfn.XLOOKUP(1, ($C$3:$C$4389 = AQ50)*($E$3:$E$4389 = AS50), $B$3:$B$4389), "No median year based on reporting data")</f>
        <v>2019</v>
      </c>
      <c r="AQ50" t="s">
        <v>831</v>
      </c>
      <c r="AR50" t="str">
        <f t="shared" si="18"/>
        <v>US ECOLOGY NEVADA INC.</v>
      </c>
      <c r="AS50" cm="1">
        <f t="array" ref="AS50">MEDIAN(IF($C$3:$C$4389 = AQ50, $E$3:$E$4389))</f>
        <v>0</v>
      </c>
      <c r="AX50" cm="1">
        <f t="array" ref="AX50">_xlfn.XLOOKUP(1, ($C$3:$C$4389 = AY50)*($F$3:$F$4389 = BB50), $B$3:$B$4389)</f>
        <v>2022</v>
      </c>
      <c r="AY50" t="s">
        <v>831</v>
      </c>
      <c r="AZ50" t="str">
        <f t="shared" si="19"/>
        <v>US ECOLOGY NEVADA INC.</v>
      </c>
      <c r="BB50">
        <f t="shared" si="20"/>
        <v>1.8199999999999999E-5</v>
      </c>
      <c r="BF50" cm="1">
        <f t="array" ref="BF50">IFERROR(_xlfn.XLOOKUP(1, ($C$3:$C$4389 = BG50)*($F$3:$F$4389 = BJ50), $B$3:$B$4389), "No median year based on reporting data")</f>
        <v>2019</v>
      </c>
      <c r="BG50" t="s">
        <v>831</v>
      </c>
      <c r="BH50" t="str">
        <f t="shared" si="21"/>
        <v>US ECOLOGY NEVADA INC.</v>
      </c>
      <c r="BJ50" cm="1">
        <f t="array" ref="BJ50">MEDIAN(IF($C$3:$C$4389 = BG50, $F$3:$F$4389))</f>
        <v>0</v>
      </c>
    </row>
    <row r="51" spans="1:62">
      <c r="A51" t="s">
        <v>328</v>
      </c>
      <c r="B51">
        <v>2019</v>
      </c>
      <c r="C51" t="s">
        <v>483</v>
      </c>
      <c r="D51" t="s">
        <v>484</v>
      </c>
      <c r="E51" s="159" cm="1">
        <f t="array" ref="E51">_xlfn.XLOOKUP(1, ('Raw TRI Data'!B:B = B51)*('Raw TRI Data'!C:C = C51), 'Raw TRI Data'!W:W)</f>
        <v>271.44</v>
      </c>
      <c r="F51" s="159" cm="1">
        <f t="array" ref="F51">_xlfn.XLOOKUP(1, ('Raw TRI Data'!B:B = B51)*('Raw TRI Data'!C:C = C51), 'Raw TRI Data'!Y:Y)</f>
        <v>53.74</v>
      </c>
      <c r="G51" s="159">
        <f t="shared" si="11"/>
        <v>325.18</v>
      </c>
      <c r="J51" cm="1">
        <f t="array" ref="J51">MAX(IF($C$3:$C$4389=K51,$B$3:$B$4389))</f>
        <v>2023</v>
      </c>
      <c r="K51" t="s">
        <v>483</v>
      </c>
      <c r="L51" t="str">
        <f t="shared" si="12"/>
        <v>CYTEC ENGINEERED MATERIALS INC</v>
      </c>
      <c r="M51" cm="1">
        <f t="array" ref="M51">_xlfn.XLOOKUP(1, ($B$3:$B$4389 = J51)*($C$3:$C$4389 = K51), $E$3:$E$4389)</f>
        <v>1.83</v>
      </c>
      <c r="N51" cm="1">
        <f t="array" ref="N51">_xlfn.XLOOKUP(1, ($B$3:$B$4389 = J51)*($C$3:$C$4389 = K51), $F$3:$F$4389)</f>
        <v>0.36</v>
      </c>
      <c r="O51" cm="1">
        <f t="array" ref="O51">_xlfn.XLOOKUP(1, ($B$3:$B$4389 = J51)*($C$3:$C$4389 = K51), $G$3:$G$4389)</f>
        <v>2.19</v>
      </c>
      <c r="R51" cm="1">
        <f t="array" ref="R51">_xlfn.XLOOKUP(1, ($C$3:$C$4389 = S51)*($G$3:$G$4389 = W51), $B$3:$B$4389)</f>
        <v>2019</v>
      </c>
      <c r="S51" t="s">
        <v>483</v>
      </c>
      <c r="T51" t="str">
        <f t="shared" si="13"/>
        <v>CYTEC ENGINEERED MATERIALS INC</v>
      </c>
      <c r="W51">
        <f t="shared" si="14"/>
        <v>325.18</v>
      </c>
      <c r="Z51" cm="1">
        <f t="array" ref="Z51">IFERROR(_xlfn.XLOOKUP(1, ($C$3:$C$4389 = AA51)*($G$3:$G$4389 = AE51), $B$3:$B$4389), "No median year based on reporting data")</f>
        <v>2022</v>
      </c>
      <c r="AA51" t="s">
        <v>483</v>
      </c>
      <c r="AB51" t="str">
        <f t="shared" si="15"/>
        <v>CYTEC ENGINEERED MATERIALS INC</v>
      </c>
      <c r="AE51" cm="1">
        <f t="array" ref="AE51">MEDIAN(IF($C$3:$C$4389 = AA51, $G$3:$G$4389))</f>
        <v>2.13</v>
      </c>
      <c r="AH51" cm="1">
        <f t="array" ref="AH51">_xlfn.XLOOKUP(1, ($C$3:$C$4389 = AI51)*($E$3:$E$4389 = AK51), $B$3:$B$4389)</f>
        <v>2019</v>
      </c>
      <c r="AI51" t="s">
        <v>483</v>
      </c>
      <c r="AJ51" t="str">
        <f t="shared" si="16"/>
        <v>CYTEC ENGINEERED MATERIALS INC</v>
      </c>
      <c r="AK51">
        <f t="shared" si="17"/>
        <v>271.44</v>
      </c>
      <c r="AP51" cm="1">
        <f t="array" ref="AP51">IFERROR(_xlfn.XLOOKUP(1, ($C$3:$C$4389 = AQ51)*($E$3:$E$4389 = AS51), $B$3:$B$4389), "No median year based on reporting data")</f>
        <v>2022</v>
      </c>
      <c r="AQ51" t="s">
        <v>483</v>
      </c>
      <c r="AR51" t="str">
        <f t="shared" si="18"/>
        <v>CYTEC ENGINEERED MATERIALS INC</v>
      </c>
      <c r="AS51" cm="1">
        <f t="array" ref="AS51">MEDIAN(IF($C$3:$C$4389 = AQ51, $E$3:$E$4389))</f>
        <v>1.78</v>
      </c>
      <c r="AX51" cm="1">
        <f t="array" ref="AX51">_xlfn.XLOOKUP(1, ($C$3:$C$4389 = AY51)*($F$3:$F$4389 = BB51), $B$3:$B$4389)</f>
        <v>2019</v>
      </c>
      <c r="AY51" t="s">
        <v>483</v>
      </c>
      <c r="AZ51" t="str">
        <f t="shared" si="19"/>
        <v>CYTEC ENGINEERED MATERIALS INC</v>
      </c>
      <c r="BB51">
        <f t="shared" si="20"/>
        <v>53.74</v>
      </c>
      <c r="BF51" cm="1">
        <f t="array" ref="BF51">IFERROR(_xlfn.XLOOKUP(1, ($C$3:$C$4389 = BG51)*($F$3:$F$4389 = BJ51), $B$3:$B$4389), "No median year based on reporting data")</f>
        <v>2022</v>
      </c>
      <c r="BG51" t="s">
        <v>483</v>
      </c>
      <c r="BH51" t="str">
        <f t="shared" si="21"/>
        <v>CYTEC ENGINEERED MATERIALS INC</v>
      </c>
      <c r="BJ51" cm="1">
        <f t="array" ref="BJ51">MEDIAN(IF($C$3:$C$4389 = BG51, $F$3:$F$4389))</f>
        <v>0.35</v>
      </c>
    </row>
    <row r="52" spans="1:62">
      <c r="A52" t="s">
        <v>328</v>
      </c>
      <c r="B52">
        <v>2019</v>
      </c>
      <c r="C52" t="s">
        <v>658</v>
      </c>
      <c r="D52" t="s">
        <v>659</v>
      </c>
      <c r="E52" s="159" cm="1">
        <f t="array" ref="E52">_xlfn.XLOOKUP(1, ('Raw TRI Data'!B:B = B52)*('Raw TRI Data'!C:C = C52), 'Raw TRI Data'!W:W)</f>
        <v>0</v>
      </c>
      <c r="F52" s="159" cm="1">
        <f t="array" ref="F52">_xlfn.XLOOKUP(1, ('Raw TRI Data'!B:B = B52)*('Raw TRI Data'!C:C = C52), 'Raw TRI Data'!Y:Y)</f>
        <v>0</v>
      </c>
      <c r="G52" s="159">
        <f t="shared" si="11"/>
        <v>0</v>
      </c>
      <c r="J52" cm="1">
        <f t="array" ref="J52">MAX(IF($C$3:$C$4389=K52,$B$3:$B$4389))</f>
        <v>2023</v>
      </c>
      <c r="K52" t="s">
        <v>658</v>
      </c>
      <c r="L52" t="str">
        <f t="shared" si="12"/>
        <v>NORDAM REPAIR DIV</v>
      </c>
      <c r="M52" cm="1">
        <f t="array" ref="M52">_xlfn.XLOOKUP(1, ($B$3:$B$4389 = J52)*($C$3:$C$4389 = K52), $E$3:$E$4389)</f>
        <v>0</v>
      </c>
      <c r="N52" cm="1">
        <f t="array" ref="N52">_xlfn.XLOOKUP(1, ($B$3:$B$4389 = J52)*($C$3:$C$4389 = K52), $F$3:$F$4389)</f>
        <v>0</v>
      </c>
      <c r="O52" cm="1">
        <f t="array" ref="O52">_xlfn.XLOOKUP(1, ($B$3:$B$4389 = J52)*($C$3:$C$4389 = K52), $G$3:$G$4389)</f>
        <v>0</v>
      </c>
      <c r="R52" cm="1">
        <f t="array" ref="R52">_xlfn.XLOOKUP(1, ($C$3:$C$4389 = S52)*($G$3:$G$4389 = W52), $B$3:$B$4389)</f>
        <v>2020</v>
      </c>
      <c r="S52" t="s">
        <v>658</v>
      </c>
      <c r="T52" t="str">
        <f t="shared" si="13"/>
        <v>NORDAM REPAIR DIV</v>
      </c>
      <c r="W52">
        <f t="shared" si="14"/>
        <v>0</v>
      </c>
      <c r="Z52" cm="1">
        <f t="array" ref="Z52">IFERROR(_xlfn.XLOOKUP(1, ($C$3:$C$4389 = AA52)*($G$3:$G$4389 = AE52), $B$3:$B$4389), "No median year based on reporting data")</f>
        <v>2020</v>
      </c>
      <c r="AA52" t="s">
        <v>658</v>
      </c>
      <c r="AB52" t="str">
        <f t="shared" si="15"/>
        <v>NORDAM REPAIR DIV</v>
      </c>
      <c r="AE52" cm="1">
        <f t="array" ref="AE52">MEDIAN(IF($C$3:$C$4389 = AA52, $G$3:$G$4389))</f>
        <v>0</v>
      </c>
      <c r="AH52" cm="1">
        <f t="array" ref="AH52">_xlfn.XLOOKUP(1, ($C$3:$C$4389 = AI52)*($E$3:$E$4389 = AK52), $B$3:$B$4389)</f>
        <v>2020</v>
      </c>
      <c r="AI52" t="s">
        <v>658</v>
      </c>
      <c r="AJ52" t="str">
        <f t="shared" si="16"/>
        <v>NORDAM REPAIR DIV</v>
      </c>
      <c r="AK52">
        <f t="shared" si="17"/>
        <v>0</v>
      </c>
      <c r="AP52" cm="1">
        <f t="array" ref="AP52">IFERROR(_xlfn.XLOOKUP(1, ($C$3:$C$4389 = AQ52)*($E$3:$E$4389 = AS52), $B$3:$B$4389), "No median year based on reporting data")</f>
        <v>2020</v>
      </c>
      <c r="AQ52" t="s">
        <v>658</v>
      </c>
      <c r="AR52" t="str">
        <f t="shared" si="18"/>
        <v>NORDAM REPAIR DIV</v>
      </c>
      <c r="AS52" cm="1">
        <f t="array" ref="AS52">MEDIAN(IF($C$3:$C$4389 = AQ52, $E$3:$E$4389))</f>
        <v>0</v>
      </c>
      <c r="AX52" cm="1">
        <f t="array" ref="AX52">_xlfn.XLOOKUP(1, ($C$3:$C$4389 = AY52)*($F$3:$F$4389 = BB52), $B$3:$B$4389)</f>
        <v>2020</v>
      </c>
      <c r="AY52" t="s">
        <v>658</v>
      </c>
      <c r="AZ52" t="str">
        <f t="shared" si="19"/>
        <v>NORDAM REPAIR DIV</v>
      </c>
      <c r="BB52">
        <f t="shared" si="20"/>
        <v>0</v>
      </c>
      <c r="BF52" cm="1">
        <f t="array" ref="BF52">IFERROR(_xlfn.XLOOKUP(1, ($C$3:$C$4389 = BG52)*($F$3:$F$4389 = BJ52), $B$3:$B$4389), "No median year based on reporting data")</f>
        <v>2020</v>
      </c>
      <c r="BG52" t="s">
        <v>658</v>
      </c>
      <c r="BH52" t="str">
        <f t="shared" si="21"/>
        <v>NORDAM REPAIR DIV</v>
      </c>
      <c r="BJ52" cm="1">
        <f t="array" ref="BJ52">MEDIAN(IF($C$3:$C$4389 = BG52, $F$3:$F$4389))</f>
        <v>0</v>
      </c>
    </row>
    <row r="53" spans="1:62">
      <c r="A53" t="s">
        <v>328</v>
      </c>
      <c r="B53">
        <v>2019</v>
      </c>
      <c r="C53" t="s">
        <v>508</v>
      </c>
      <c r="D53" t="s">
        <v>509</v>
      </c>
      <c r="E53" s="159" cm="1">
        <f t="array" ref="E53">_xlfn.XLOOKUP(1, ('Raw TRI Data'!B:B = B53)*('Raw TRI Data'!C:C = C53), 'Raw TRI Data'!W:W)</f>
        <v>0</v>
      </c>
      <c r="F53" s="159" cm="1">
        <f t="array" ref="F53">_xlfn.XLOOKUP(1, ('Raw TRI Data'!B:B = B53)*('Raw TRI Data'!C:C = C53), 'Raw TRI Data'!Y:Y)</f>
        <v>0</v>
      </c>
      <c r="G53" s="159">
        <f t="shared" si="11"/>
        <v>0</v>
      </c>
      <c r="J53" cm="1">
        <f t="array" ref="J53">MAX(IF($C$3:$C$4389=K53,$B$3:$B$4389))</f>
        <v>2023</v>
      </c>
      <c r="K53" t="s">
        <v>508</v>
      </c>
      <c r="L53" t="str">
        <f t="shared" si="12"/>
        <v>FCA US STERLING HEIGHTS ASSEMBLY PLANT</v>
      </c>
      <c r="M53" cm="1">
        <f t="array" ref="M53">_xlfn.XLOOKUP(1, ($B$3:$B$4389 = J53)*($C$3:$C$4389 = K53), $E$3:$E$4389)</f>
        <v>0</v>
      </c>
      <c r="N53" cm="1">
        <f t="array" ref="N53">_xlfn.XLOOKUP(1, ($B$3:$B$4389 = J53)*($C$3:$C$4389 = K53), $F$3:$F$4389)</f>
        <v>0</v>
      </c>
      <c r="O53" cm="1">
        <f t="array" ref="O53">_xlfn.XLOOKUP(1, ($B$3:$B$4389 = J53)*($C$3:$C$4389 = K53), $G$3:$G$4389)</f>
        <v>0</v>
      </c>
      <c r="R53" cm="1">
        <f t="array" ref="R53">_xlfn.XLOOKUP(1, ($C$3:$C$4389 = S53)*($G$3:$G$4389 = W53), $B$3:$B$4389)</f>
        <v>2019</v>
      </c>
      <c r="S53" t="s">
        <v>508</v>
      </c>
      <c r="T53" t="str">
        <f t="shared" si="13"/>
        <v>FCA US STERLING HEIGHTS ASSEMBLY PLANT</v>
      </c>
      <c r="W53">
        <f t="shared" si="14"/>
        <v>0</v>
      </c>
      <c r="Z53" cm="1">
        <f t="array" ref="Z53">IFERROR(_xlfn.XLOOKUP(1, ($C$3:$C$4389 = AA53)*($G$3:$G$4389 = AE53), $B$3:$B$4389), "No median year based on reporting data")</f>
        <v>2019</v>
      </c>
      <c r="AA53" t="s">
        <v>508</v>
      </c>
      <c r="AB53" t="str">
        <f t="shared" si="15"/>
        <v>FCA US STERLING HEIGHTS ASSEMBLY PLANT</v>
      </c>
      <c r="AE53" cm="1">
        <f t="array" ref="AE53">MEDIAN(IF($C$3:$C$4389 = AA53, $G$3:$G$4389))</f>
        <v>0</v>
      </c>
      <c r="AH53" cm="1">
        <f t="array" ref="AH53">_xlfn.XLOOKUP(1, ($C$3:$C$4389 = AI53)*($E$3:$E$4389 = AK53), $B$3:$B$4389)</f>
        <v>2019</v>
      </c>
      <c r="AI53" t="s">
        <v>508</v>
      </c>
      <c r="AJ53" t="str">
        <f t="shared" si="16"/>
        <v>FCA US STERLING HEIGHTS ASSEMBLY PLANT</v>
      </c>
      <c r="AK53">
        <f t="shared" si="17"/>
        <v>0</v>
      </c>
      <c r="AP53" cm="1">
        <f t="array" ref="AP53">IFERROR(_xlfn.XLOOKUP(1, ($C$3:$C$4389 = AQ53)*($E$3:$E$4389 = AS53), $B$3:$B$4389), "No median year based on reporting data")</f>
        <v>2019</v>
      </c>
      <c r="AQ53" t="s">
        <v>508</v>
      </c>
      <c r="AR53" t="str">
        <f t="shared" si="18"/>
        <v>FCA US STERLING HEIGHTS ASSEMBLY PLANT</v>
      </c>
      <c r="AS53" cm="1">
        <f t="array" ref="AS53">MEDIAN(IF($C$3:$C$4389 = AQ53, $E$3:$E$4389))</f>
        <v>0</v>
      </c>
      <c r="AX53" cm="1">
        <f t="array" ref="AX53">_xlfn.XLOOKUP(1, ($C$3:$C$4389 = AY53)*($F$3:$F$4389 = BB53), $B$3:$B$4389)</f>
        <v>2019</v>
      </c>
      <c r="AY53" t="s">
        <v>508</v>
      </c>
      <c r="AZ53" t="str">
        <f t="shared" si="19"/>
        <v>FCA US STERLING HEIGHTS ASSEMBLY PLANT</v>
      </c>
      <c r="BB53">
        <f t="shared" si="20"/>
        <v>0</v>
      </c>
      <c r="BF53" cm="1">
        <f t="array" ref="BF53">IFERROR(_xlfn.XLOOKUP(1, ($C$3:$C$4389 = BG53)*($F$3:$F$4389 = BJ53), $B$3:$B$4389), "No median year based on reporting data")</f>
        <v>2019</v>
      </c>
      <c r="BG53" t="s">
        <v>508</v>
      </c>
      <c r="BH53" t="str">
        <f t="shared" si="21"/>
        <v>FCA US STERLING HEIGHTS ASSEMBLY PLANT</v>
      </c>
      <c r="BJ53" cm="1">
        <f t="array" ref="BJ53">MEDIAN(IF($C$3:$C$4389 = BG53, $F$3:$F$4389))</f>
        <v>0</v>
      </c>
    </row>
    <row r="54" spans="1:62">
      <c r="A54" t="s">
        <v>328</v>
      </c>
      <c r="B54">
        <v>2019</v>
      </c>
      <c r="C54" t="s">
        <v>652</v>
      </c>
      <c r="D54" t="s">
        <v>653</v>
      </c>
      <c r="E54" s="159" cm="1">
        <f t="array" ref="E54">_xlfn.XLOOKUP(1, ('Raw TRI Data'!B:B = B54)*('Raw TRI Data'!C:C = C54), 'Raw TRI Data'!W:W)</f>
        <v>0</v>
      </c>
      <c r="F54" s="159" cm="1">
        <f t="array" ref="F54">_xlfn.XLOOKUP(1, ('Raw TRI Data'!B:B = B54)*('Raw TRI Data'!C:C = C54), 'Raw TRI Data'!Y:Y)</f>
        <v>0</v>
      </c>
      <c r="G54" s="159">
        <f t="shared" si="11"/>
        <v>0</v>
      </c>
      <c r="J54" cm="1">
        <f t="array" ref="J54">MAX(IF($C$3:$C$4389=K54,$B$3:$B$4389))</f>
        <v>2023</v>
      </c>
      <c r="K54" t="s">
        <v>652</v>
      </c>
      <c r="L54" t="str">
        <f t="shared" si="12"/>
        <v>NORDAM I&amp;S DIV</v>
      </c>
      <c r="M54" cm="1">
        <f t="array" ref="M54">_xlfn.XLOOKUP(1, ($B$3:$B$4389 = J54)*($C$3:$C$4389 = K54), $E$3:$E$4389)</f>
        <v>0</v>
      </c>
      <c r="N54" cm="1">
        <f t="array" ref="N54">_xlfn.XLOOKUP(1, ($B$3:$B$4389 = J54)*($C$3:$C$4389 = K54), $F$3:$F$4389)</f>
        <v>0</v>
      </c>
      <c r="O54" cm="1">
        <f t="array" ref="O54">_xlfn.XLOOKUP(1, ($B$3:$B$4389 = J54)*($C$3:$C$4389 = K54), $G$3:$G$4389)</f>
        <v>0</v>
      </c>
      <c r="R54" cm="1">
        <f t="array" ref="R54">_xlfn.XLOOKUP(1, ($C$3:$C$4389 = S54)*($G$3:$G$4389 = W54), $B$3:$B$4389)</f>
        <v>2019</v>
      </c>
      <c r="S54" t="s">
        <v>652</v>
      </c>
      <c r="T54" t="str">
        <f t="shared" si="13"/>
        <v>NORDAM I&amp;S DIV</v>
      </c>
      <c r="W54">
        <f t="shared" si="14"/>
        <v>0</v>
      </c>
      <c r="Z54" cm="1">
        <f t="array" ref="Z54">IFERROR(_xlfn.XLOOKUP(1, ($C$3:$C$4389 = AA54)*($G$3:$G$4389 = AE54), $B$3:$B$4389), "No median year based on reporting data")</f>
        <v>2019</v>
      </c>
      <c r="AA54" t="s">
        <v>652</v>
      </c>
      <c r="AB54" t="str">
        <f t="shared" si="15"/>
        <v>NORDAM I&amp;S DIV</v>
      </c>
      <c r="AE54" cm="1">
        <f t="array" ref="AE54">MEDIAN(IF($C$3:$C$4389 = AA54, $G$3:$G$4389))</f>
        <v>0</v>
      </c>
      <c r="AH54" cm="1">
        <f t="array" ref="AH54">_xlfn.XLOOKUP(1, ($C$3:$C$4389 = AI54)*($E$3:$E$4389 = AK54), $B$3:$B$4389)</f>
        <v>2019</v>
      </c>
      <c r="AI54" t="s">
        <v>652</v>
      </c>
      <c r="AJ54" t="str">
        <f t="shared" si="16"/>
        <v>NORDAM I&amp;S DIV</v>
      </c>
      <c r="AK54">
        <f t="shared" si="17"/>
        <v>0</v>
      </c>
      <c r="AP54" cm="1">
        <f t="array" ref="AP54">IFERROR(_xlfn.XLOOKUP(1, ($C$3:$C$4389 = AQ54)*($E$3:$E$4389 = AS54), $B$3:$B$4389), "No median year based on reporting data")</f>
        <v>2019</v>
      </c>
      <c r="AQ54" t="s">
        <v>652</v>
      </c>
      <c r="AR54" t="str">
        <f t="shared" si="18"/>
        <v>NORDAM I&amp;S DIV</v>
      </c>
      <c r="AS54" cm="1">
        <f t="array" ref="AS54">MEDIAN(IF($C$3:$C$4389 = AQ54, $E$3:$E$4389))</f>
        <v>0</v>
      </c>
      <c r="AX54" cm="1">
        <f t="array" ref="AX54">_xlfn.XLOOKUP(1, ($C$3:$C$4389 = AY54)*($F$3:$F$4389 = BB54), $B$3:$B$4389)</f>
        <v>2019</v>
      </c>
      <c r="AY54" t="s">
        <v>652</v>
      </c>
      <c r="AZ54" t="str">
        <f t="shared" si="19"/>
        <v>NORDAM I&amp;S DIV</v>
      </c>
      <c r="BB54">
        <f t="shared" si="20"/>
        <v>0</v>
      </c>
      <c r="BF54" cm="1">
        <f t="array" ref="BF54">IFERROR(_xlfn.XLOOKUP(1, ($C$3:$C$4389 = BG54)*($F$3:$F$4389 = BJ54), $B$3:$B$4389), "No median year based on reporting data")</f>
        <v>2019</v>
      </c>
      <c r="BG54" t="s">
        <v>652</v>
      </c>
      <c r="BH54" t="str">
        <f t="shared" si="21"/>
        <v>NORDAM I&amp;S DIV</v>
      </c>
      <c r="BJ54" cm="1">
        <f t="array" ref="BJ54">MEDIAN(IF($C$3:$C$4389 = BG54, $F$3:$F$4389))</f>
        <v>0</v>
      </c>
    </row>
    <row r="55" spans="1:62">
      <c r="A55" t="s">
        <v>328</v>
      </c>
      <c r="B55">
        <v>2019</v>
      </c>
      <c r="C55" t="s">
        <v>725</v>
      </c>
      <c r="D55" t="s">
        <v>726</v>
      </c>
      <c r="E55" s="159" cm="1">
        <f t="array" ref="E55">_xlfn.XLOOKUP(1, ('Raw TRI Data'!B:B = B55)*('Raw TRI Data'!C:C = C55), 'Raw TRI Data'!W:W)</f>
        <v>0</v>
      </c>
      <c r="F55" s="159" cm="1">
        <f t="array" ref="F55">_xlfn.XLOOKUP(1, ('Raw TRI Data'!B:B = B55)*('Raw TRI Data'!C:C = C55), 'Raw TRI Data'!Y:Y)</f>
        <v>2.4</v>
      </c>
      <c r="G55" s="159">
        <f t="shared" si="11"/>
        <v>2.4</v>
      </c>
      <c r="J55" cm="1">
        <f t="array" ref="J55">MAX(IF($C$3:$C$4389=K55,$B$3:$B$4389))</f>
        <v>2023</v>
      </c>
      <c r="K55" t="s">
        <v>725</v>
      </c>
      <c r="L55" t="str">
        <f t="shared" si="12"/>
        <v>SABIC INNOVATIVE PLASTICS MT. VERNON LLC</v>
      </c>
      <c r="M55" cm="1">
        <f t="array" ref="M55">_xlfn.XLOOKUP(1, ($B$3:$B$4389 = J55)*($C$3:$C$4389 = K55), $E$3:$E$4389)</f>
        <v>0</v>
      </c>
      <c r="N55" cm="1">
        <f t="array" ref="N55">_xlfn.XLOOKUP(1, ($B$3:$B$4389 = J55)*($C$3:$C$4389 = K55), $F$3:$F$4389)</f>
        <v>2</v>
      </c>
      <c r="O55" cm="1">
        <f t="array" ref="O55">_xlfn.XLOOKUP(1, ($B$3:$B$4389 = J55)*($C$3:$C$4389 = K55), $G$3:$G$4389)</f>
        <v>2</v>
      </c>
      <c r="R55" cm="1">
        <f t="array" ref="R55">_xlfn.XLOOKUP(1, ($C$3:$C$4389 = S55)*($G$3:$G$4389 = W55), $B$3:$B$4389)</f>
        <v>2022</v>
      </c>
      <c r="S55" t="s">
        <v>725</v>
      </c>
      <c r="T55" t="str">
        <f t="shared" si="13"/>
        <v>SABIC INNOVATIVE PLASTICS MT. VERNON LLC</v>
      </c>
      <c r="W55">
        <f t="shared" si="14"/>
        <v>5</v>
      </c>
      <c r="Z55" cm="1">
        <f t="array" ref="Z55">IFERROR(_xlfn.XLOOKUP(1, ($C$3:$C$4389 = AA55)*($G$3:$G$4389 = AE55), $B$3:$B$4389), "No median year based on reporting data")</f>
        <v>2021</v>
      </c>
      <c r="AA55" t="s">
        <v>725</v>
      </c>
      <c r="AB55" t="str">
        <f t="shared" si="15"/>
        <v>SABIC INNOVATIVE PLASTICS MT. VERNON LLC</v>
      </c>
      <c r="AE55" cm="1">
        <f t="array" ref="AE55">MEDIAN(IF($C$3:$C$4389 = AA55, $G$3:$G$4389))</f>
        <v>3</v>
      </c>
      <c r="AH55" cm="1">
        <f t="array" ref="AH55">_xlfn.XLOOKUP(1, ($C$3:$C$4389 = AI55)*($E$3:$E$4389 = AK55), $B$3:$B$4389)</f>
        <v>2019</v>
      </c>
      <c r="AI55" t="s">
        <v>725</v>
      </c>
      <c r="AJ55" t="str">
        <f t="shared" si="16"/>
        <v>SABIC INNOVATIVE PLASTICS MT. VERNON LLC</v>
      </c>
      <c r="AK55">
        <f t="shared" si="17"/>
        <v>0</v>
      </c>
      <c r="AP55" cm="1">
        <f t="array" ref="AP55">IFERROR(_xlfn.XLOOKUP(1, ($C$3:$C$4389 = AQ55)*($E$3:$E$4389 = AS55), $B$3:$B$4389), "No median year based on reporting data")</f>
        <v>2019</v>
      </c>
      <c r="AQ55" t="s">
        <v>725</v>
      </c>
      <c r="AR55" t="str">
        <f t="shared" si="18"/>
        <v>SABIC INNOVATIVE PLASTICS MT. VERNON LLC</v>
      </c>
      <c r="AS55" cm="1">
        <f t="array" ref="AS55">MEDIAN(IF($C$3:$C$4389 = AQ55, $E$3:$E$4389))</f>
        <v>0</v>
      </c>
      <c r="AX55" cm="1">
        <f t="array" ref="AX55">_xlfn.XLOOKUP(1, ($C$3:$C$4389 = AY55)*($F$3:$F$4389 = BB55), $B$3:$B$4389)</f>
        <v>2022</v>
      </c>
      <c r="AY55" t="s">
        <v>725</v>
      </c>
      <c r="AZ55" t="str">
        <f t="shared" si="19"/>
        <v>SABIC INNOVATIVE PLASTICS MT. VERNON LLC</v>
      </c>
      <c r="BB55">
        <f t="shared" si="20"/>
        <v>5</v>
      </c>
      <c r="BF55" cm="1">
        <f t="array" ref="BF55">IFERROR(_xlfn.XLOOKUP(1, ($C$3:$C$4389 = BG55)*($F$3:$F$4389 = BJ55), $B$3:$B$4389), "No median year based on reporting data")</f>
        <v>2021</v>
      </c>
      <c r="BG55" t="s">
        <v>725</v>
      </c>
      <c r="BH55" t="str">
        <f t="shared" si="21"/>
        <v>SABIC INNOVATIVE PLASTICS MT. VERNON LLC</v>
      </c>
      <c r="BJ55" cm="1">
        <f t="array" ref="BJ55">MEDIAN(IF($C$3:$C$4389 = BG55, $F$3:$F$4389))</f>
        <v>3</v>
      </c>
    </row>
    <row r="56" spans="1:62">
      <c r="A56" t="s">
        <v>328</v>
      </c>
      <c r="B56">
        <v>2019</v>
      </c>
      <c r="C56" t="s">
        <v>553</v>
      </c>
      <c r="D56" t="s">
        <v>547</v>
      </c>
      <c r="E56" s="159" cm="1">
        <f t="array" ref="E56">_xlfn.XLOOKUP(1, ('Raw TRI Data'!B:B = B56)*('Raw TRI Data'!C:C = C56), 'Raw TRI Data'!W:W)</f>
        <v>0</v>
      </c>
      <c r="F56" s="159" cm="1">
        <f t="array" ref="F56">_xlfn.XLOOKUP(1, ('Raw TRI Data'!B:B = B56)*('Raw TRI Data'!C:C = C56), 'Raw TRI Data'!Y:Y)</f>
        <v>0</v>
      </c>
      <c r="G56" s="159">
        <f t="shared" si="11"/>
        <v>0</v>
      </c>
      <c r="J56" cm="1">
        <f t="array" ref="J56">MAX(IF($C$3:$C$4389=K56,$B$3:$B$4389))</f>
        <v>2023</v>
      </c>
      <c r="K56" t="s">
        <v>553</v>
      </c>
      <c r="L56" t="str">
        <f t="shared" si="12"/>
        <v>HEXCEL CORP</v>
      </c>
      <c r="M56" cm="1">
        <f t="array" ref="M56">_xlfn.XLOOKUP(1, ($B$3:$B$4389 = J56)*($C$3:$C$4389 = K56), $E$3:$E$4389)</f>
        <v>0</v>
      </c>
      <c r="N56" cm="1">
        <f t="array" ref="N56">_xlfn.XLOOKUP(1, ($B$3:$B$4389 = J56)*($C$3:$C$4389 = K56), $F$3:$F$4389)</f>
        <v>0</v>
      </c>
      <c r="O56" cm="1">
        <f t="array" ref="O56">_xlfn.XLOOKUP(1, ($B$3:$B$4389 = J56)*($C$3:$C$4389 = K56), $G$3:$G$4389)</f>
        <v>0</v>
      </c>
      <c r="R56" cm="1">
        <f t="array" ref="R56">_xlfn.XLOOKUP(1, ($C$3:$C$4389 = S56)*($G$3:$G$4389 = W56), $B$3:$B$4389)</f>
        <v>2019</v>
      </c>
      <c r="S56" t="s">
        <v>553</v>
      </c>
      <c r="T56" t="str">
        <f t="shared" si="13"/>
        <v>HEXCEL CORP</v>
      </c>
      <c r="W56">
        <f t="shared" si="14"/>
        <v>0</v>
      </c>
      <c r="Z56" cm="1">
        <f t="array" ref="Z56">IFERROR(_xlfn.XLOOKUP(1, ($C$3:$C$4389 = AA56)*($G$3:$G$4389 = AE56), $B$3:$B$4389), "No median year based on reporting data")</f>
        <v>2019</v>
      </c>
      <c r="AA56" t="s">
        <v>553</v>
      </c>
      <c r="AB56" t="str">
        <f t="shared" si="15"/>
        <v>HEXCEL CORP</v>
      </c>
      <c r="AE56" cm="1">
        <f t="array" ref="AE56">MEDIAN(IF($C$3:$C$4389 = AA56, $G$3:$G$4389))</f>
        <v>0</v>
      </c>
      <c r="AH56" cm="1">
        <f t="array" ref="AH56">_xlfn.XLOOKUP(1, ($C$3:$C$4389 = AI56)*($E$3:$E$4389 = AK56), $B$3:$B$4389)</f>
        <v>2019</v>
      </c>
      <c r="AI56" t="s">
        <v>553</v>
      </c>
      <c r="AJ56" t="str">
        <f t="shared" si="16"/>
        <v>HEXCEL CORP</v>
      </c>
      <c r="AK56">
        <f t="shared" si="17"/>
        <v>0</v>
      </c>
      <c r="AP56" cm="1">
        <f t="array" ref="AP56">IFERROR(_xlfn.XLOOKUP(1, ($C$3:$C$4389 = AQ56)*($E$3:$E$4389 = AS56), $B$3:$B$4389), "No median year based on reporting data")</f>
        <v>2019</v>
      </c>
      <c r="AQ56" t="s">
        <v>553</v>
      </c>
      <c r="AR56" t="str">
        <f t="shared" si="18"/>
        <v>HEXCEL CORP</v>
      </c>
      <c r="AS56" cm="1">
        <f t="array" ref="AS56">MEDIAN(IF($C$3:$C$4389 = AQ56, $E$3:$E$4389))</f>
        <v>0</v>
      </c>
      <c r="AX56" cm="1">
        <f t="array" ref="AX56">_xlfn.XLOOKUP(1, ($C$3:$C$4389 = AY56)*($F$3:$F$4389 = BB56), $B$3:$B$4389)</f>
        <v>2019</v>
      </c>
      <c r="AY56" t="s">
        <v>553</v>
      </c>
      <c r="AZ56" t="str">
        <f t="shared" si="19"/>
        <v>HEXCEL CORP</v>
      </c>
      <c r="BB56">
        <f t="shared" si="20"/>
        <v>0</v>
      </c>
      <c r="BF56" cm="1">
        <f t="array" ref="BF56">IFERROR(_xlfn.XLOOKUP(1, ($C$3:$C$4389 = BG56)*($F$3:$F$4389 = BJ56), $B$3:$B$4389), "No median year based on reporting data")</f>
        <v>2019</v>
      </c>
      <c r="BG56" t="s">
        <v>553</v>
      </c>
      <c r="BH56" t="str">
        <f t="shared" si="21"/>
        <v>HEXCEL CORP</v>
      </c>
      <c r="BJ56" cm="1">
        <f t="array" ref="BJ56">MEDIAN(IF($C$3:$C$4389 = BG56, $F$3:$F$4389))</f>
        <v>0</v>
      </c>
    </row>
    <row r="57" spans="1:62">
      <c r="A57" t="s">
        <v>328</v>
      </c>
      <c r="B57">
        <v>2019</v>
      </c>
      <c r="C57" t="s">
        <v>350</v>
      </c>
      <c r="D57" t="s">
        <v>351</v>
      </c>
      <c r="E57" s="159" cm="1">
        <f t="array" ref="E57">_xlfn.XLOOKUP(1, ('Raw TRI Data'!B:B = B57)*('Raw TRI Data'!C:C = C57), 'Raw TRI Data'!W:W)</f>
        <v>0</v>
      </c>
      <c r="F57" s="159" cm="1">
        <f t="array" ref="F57">_xlfn.XLOOKUP(1, ('Raw TRI Data'!B:B = B57)*('Raw TRI Data'!C:C = C57), 'Raw TRI Data'!Y:Y)</f>
        <v>0</v>
      </c>
      <c r="G57" s="159">
        <f t="shared" si="11"/>
        <v>0</v>
      </c>
      <c r="J57" cm="1">
        <f t="array" ref="J57">MAX(IF($C$3:$C$4389=K57,$B$3:$B$4389))</f>
        <v>2023</v>
      </c>
      <c r="K57" t="s">
        <v>350</v>
      </c>
      <c r="L57" t="str">
        <f t="shared" si="12"/>
        <v>3M CO - SPRINGFIELD</v>
      </c>
      <c r="M57" cm="1">
        <f t="array" ref="M57">_xlfn.XLOOKUP(1, ($B$3:$B$4389 = J57)*($C$3:$C$4389 = K57), $E$3:$E$4389)</f>
        <v>0</v>
      </c>
      <c r="N57" cm="1">
        <f t="array" ref="N57">_xlfn.XLOOKUP(1, ($B$3:$B$4389 = J57)*($C$3:$C$4389 = K57), $F$3:$F$4389)</f>
        <v>0</v>
      </c>
      <c r="O57" cm="1">
        <f t="array" ref="O57">_xlfn.XLOOKUP(1, ($B$3:$B$4389 = J57)*($C$3:$C$4389 = K57), $G$3:$G$4389)</f>
        <v>0</v>
      </c>
      <c r="R57" cm="1">
        <f t="array" ref="R57">_xlfn.XLOOKUP(1, ($C$3:$C$4389 = S57)*($G$3:$G$4389 = W57), $B$3:$B$4389)</f>
        <v>2019</v>
      </c>
      <c r="S57" t="s">
        <v>350</v>
      </c>
      <c r="T57" t="str">
        <f t="shared" si="13"/>
        <v>3M CO - SPRINGFIELD</v>
      </c>
      <c r="W57">
        <f t="shared" si="14"/>
        <v>0</v>
      </c>
      <c r="Z57" cm="1">
        <f t="array" ref="Z57">IFERROR(_xlfn.XLOOKUP(1, ($C$3:$C$4389 = AA57)*($G$3:$G$4389 = AE57), $B$3:$B$4389), "No median year based on reporting data")</f>
        <v>2019</v>
      </c>
      <c r="AA57" t="s">
        <v>350</v>
      </c>
      <c r="AB57" t="str">
        <f t="shared" si="15"/>
        <v>3M CO - SPRINGFIELD</v>
      </c>
      <c r="AE57" cm="1">
        <f t="array" ref="AE57">MEDIAN(IF($C$3:$C$4389 = AA57, $G$3:$G$4389))</f>
        <v>0</v>
      </c>
      <c r="AH57" cm="1">
        <f t="array" ref="AH57">_xlfn.XLOOKUP(1, ($C$3:$C$4389 = AI57)*($E$3:$E$4389 = AK57), $B$3:$B$4389)</f>
        <v>2019</v>
      </c>
      <c r="AI57" t="s">
        <v>350</v>
      </c>
      <c r="AJ57" t="str">
        <f t="shared" si="16"/>
        <v>3M CO - SPRINGFIELD</v>
      </c>
      <c r="AK57">
        <f t="shared" si="17"/>
        <v>0</v>
      </c>
      <c r="AP57" cm="1">
        <f t="array" ref="AP57">IFERROR(_xlfn.XLOOKUP(1, ($C$3:$C$4389 = AQ57)*($E$3:$E$4389 = AS57), $B$3:$B$4389), "No median year based on reporting data")</f>
        <v>2019</v>
      </c>
      <c r="AQ57" t="s">
        <v>350</v>
      </c>
      <c r="AR57" t="str">
        <f t="shared" si="18"/>
        <v>3M CO - SPRINGFIELD</v>
      </c>
      <c r="AS57" cm="1">
        <f t="array" ref="AS57">MEDIAN(IF($C$3:$C$4389 = AQ57, $E$3:$E$4389))</f>
        <v>0</v>
      </c>
      <c r="AX57" cm="1">
        <f t="array" ref="AX57">_xlfn.XLOOKUP(1, ($C$3:$C$4389 = AY57)*($F$3:$F$4389 = BB57), $B$3:$B$4389)</f>
        <v>2019</v>
      </c>
      <c r="AY57" t="s">
        <v>350</v>
      </c>
      <c r="AZ57" t="str">
        <f t="shared" si="19"/>
        <v>3M CO - SPRINGFIELD</v>
      </c>
      <c r="BB57">
        <f t="shared" si="20"/>
        <v>0</v>
      </c>
      <c r="BF57" cm="1">
        <f t="array" ref="BF57">IFERROR(_xlfn.XLOOKUP(1, ($C$3:$C$4389 = BG57)*($F$3:$F$4389 = BJ57), $B$3:$B$4389), "No median year based on reporting data")</f>
        <v>2019</v>
      </c>
      <c r="BG57" t="s">
        <v>350</v>
      </c>
      <c r="BH57" t="str">
        <f t="shared" si="21"/>
        <v>3M CO - SPRINGFIELD</v>
      </c>
      <c r="BJ57" cm="1">
        <f t="array" ref="BJ57">MEDIAN(IF($C$3:$C$4389 = BG57, $F$3:$F$4389))</f>
        <v>0</v>
      </c>
    </row>
    <row r="58" spans="1:62">
      <c r="A58" t="s">
        <v>328</v>
      </c>
      <c r="B58">
        <v>2019</v>
      </c>
      <c r="C58" t="s">
        <v>476</v>
      </c>
      <c r="D58" t="s">
        <v>477</v>
      </c>
      <c r="E58" s="159" cm="1">
        <f t="array" ref="E58">_xlfn.XLOOKUP(1, ('Raw TRI Data'!B:B = B58)*('Raw TRI Data'!C:C = C58), 'Raw TRI Data'!W:W)</f>
        <v>0</v>
      </c>
      <c r="F58" s="159" cm="1">
        <f t="array" ref="F58">_xlfn.XLOOKUP(1, ('Raw TRI Data'!B:B = B58)*('Raw TRI Data'!C:C = C58), 'Raw TRI Data'!Y:Y)</f>
        <v>120</v>
      </c>
      <c r="G58" s="159">
        <f t="shared" si="11"/>
        <v>120</v>
      </c>
      <c r="J58" cm="1">
        <f t="array" ref="J58">MAX(IF($C$3:$C$4389=K58,$B$3:$B$4389))</f>
        <v>2023</v>
      </c>
      <c r="K58" t="s">
        <v>476</v>
      </c>
      <c r="L58" t="str">
        <f t="shared" si="12"/>
        <v>CYTEC ENGINEERED INC</v>
      </c>
      <c r="M58" cm="1">
        <f t="array" ref="M58">_xlfn.XLOOKUP(1, ($B$3:$B$4389 = J58)*($C$3:$C$4389 = K58), $E$3:$E$4389)</f>
        <v>0</v>
      </c>
      <c r="N58" cm="1">
        <f t="array" ref="N58">_xlfn.XLOOKUP(1, ($B$3:$B$4389 = J58)*($C$3:$C$4389 = K58), $F$3:$F$4389)</f>
        <v>68</v>
      </c>
      <c r="O58" cm="1">
        <f t="array" ref="O58">_xlfn.XLOOKUP(1, ($B$3:$B$4389 = J58)*($C$3:$C$4389 = K58), $G$3:$G$4389)</f>
        <v>68</v>
      </c>
      <c r="R58" cm="1">
        <f t="array" ref="R58">_xlfn.XLOOKUP(1, ($C$3:$C$4389 = S58)*($G$3:$G$4389 = W58), $B$3:$B$4389)</f>
        <v>2019</v>
      </c>
      <c r="S58" t="s">
        <v>476</v>
      </c>
      <c r="T58" t="str">
        <f t="shared" si="13"/>
        <v>CYTEC ENGINEERED INC</v>
      </c>
      <c r="W58">
        <f t="shared" si="14"/>
        <v>120</v>
      </c>
      <c r="Z58" cm="1">
        <f t="array" ref="Z58">IFERROR(_xlfn.XLOOKUP(1, ($C$3:$C$4389 = AA58)*($G$3:$G$4389 = AE58), $B$3:$B$4389), "No median year based on reporting data")</f>
        <v>2022</v>
      </c>
      <c r="AA58" t="s">
        <v>476</v>
      </c>
      <c r="AB58" t="str">
        <f t="shared" si="15"/>
        <v>CYTEC ENGINEERED INC</v>
      </c>
      <c r="AE58" cm="1">
        <f t="array" ref="AE58">MEDIAN(IF($C$3:$C$4389 = AA58, $G$3:$G$4389))</f>
        <v>67</v>
      </c>
      <c r="AH58" cm="1">
        <f t="array" ref="AH58">_xlfn.XLOOKUP(1, ($C$3:$C$4389 = AI58)*($E$3:$E$4389 = AK58), $B$3:$B$4389)</f>
        <v>2019</v>
      </c>
      <c r="AI58" t="s">
        <v>476</v>
      </c>
      <c r="AJ58" t="str">
        <f t="shared" si="16"/>
        <v>CYTEC ENGINEERED INC</v>
      </c>
      <c r="AK58">
        <f t="shared" si="17"/>
        <v>0</v>
      </c>
      <c r="AP58" cm="1">
        <f t="array" ref="AP58">IFERROR(_xlfn.XLOOKUP(1, ($C$3:$C$4389 = AQ58)*($E$3:$E$4389 = AS58), $B$3:$B$4389), "No median year based on reporting data")</f>
        <v>2019</v>
      </c>
      <c r="AQ58" t="s">
        <v>476</v>
      </c>
      <c r="AR58" t="str">
        <f t="shared" si="18"/>
        <v>CYTEC ENGINEERED INC</v>
      </c>
      <c r="AS58" cm="1">
        <f t="array" ref="AS58">MEDIAN(IF($C$3:$C$4389 = AQ58, $E$3:$E$4389))</f>
        <v>0</v>
      </c>
      <c r="AX58" cm="1">
        <f t="array" ref="AX58">_xlfn.XLOOKUP(1, ($C$3:$C$4389 = AY58)*($F$3:$F$4389 = BB58), $B$3:$B$4389)</f>
        <v>2019</v>
      </c>
      <c r="AY58" t="s">
        <v>476</v>
      </c>
      <c r="AZ58" t="str">
        <f t="shared" si="19"/>
        <v>CYTEC ENGINEERED INC</v>
      </c>
      <c r="BB58">
        <f t="shared" si="20"/>
        <v>120</v>
      </c>
      <c r="BF58" cm="1">
        <f t="array" ref="BF58">IFERROR(_xlfn.XLOOKUP(1, ($C$3:$C$4389 = BG58)*($F$3:$F$4389 = BJ58), $B$3:$B$4389), "No median year based on reporting data")</f>
        <v>2022</v>
      </c>
      <c r="BG58" t="s">
        <v>476</v>
      </c>
      <c r="BH58" t="str">
        <f t="shared" si="21"/>
        <v>CYTEC ENGINEERED INC</v>
      </c>
      <c r="BJ58" cm="1">
        <f t="array" ref="BJ58">MEDIAN(IF($C$3:$C$4389 = BG58, $F$3:$F$4389))</f>
        <v>67</v>
      </c>
    </row>
    <row r="59" spans="1:62">
      <c r="A59" t="s">
        <v>328</v>
      </c>
      <c r="B59">
        <v>2019</v>
      </c>
      <c r="C59" t="s">
        <v>451</v>
      </c>
      <c r="D59" t="s">
        <v>452</v>
      </c>
      <c r="E59" s="159" cm="1">
        <f t="array" ref="E59">_xlfn.XLOOKUP(1, ('Raw TRI Data'!B:B = B59)*('Raw TRI Data'!C:C = C59), 'Raw TRI Data'!W:W)</f>
        <v>0.01</v>
      </c>
      <c r="F59" s="159" cm="1">
        <f t="array" ref="F59">_xlfn.XLOOKUP(1, ('Raw TRI Data'!B:B = B59)*('Raw TRI Data'!C:C = C59), 'Raw TRI Data'!Y:Y)</f>
        <v>0.01</v>
      </c>
      <c r="G59" s="159">
        <f t="shared" si="11"/>
        <v>0.02</v>
      </c>
      <c r="J59" cm="1">
        <f t="array" ref="J59">MAX(IF($C$3:$C$4389=K59,$B$3:$B$4389))</f>
        <v>2023</v>
      </c>
      <c r="K59" t="s">
        <v>451</v>
      </c>
      <c r="L59" t="str">
        <f t="shared" si="12"/>
        <v>CLEAN HARBORS DEER PARK LLC</v>
      </c>
      <c r="M59" cm="1">
        <f t="array" ref="M59">_xlfn.XLOOKUP(1, ($B$3:$B$4389 = J59)*($C$3:$C$4389 = K59), $E$3:$E$4389)</f>
        <v>0.1</v>
      </c>
      <c r="N59" cm="1">
        <f t="array" ref="N59">_xlfn.XLOOKUP(1, ($B$3:$B$4389 = J59)*($C$3:$C$4389 = K59), $F$3:$F$4389)</f>
        <v>0.1</v>
      </c>
      <c r="O59" cm="1">
        <f t="array" ref="O59">_xlfn.XLOOKUP(1, ($B$3:$B$4389 = J59)*($C$3:$C$4389 = K59), $G$3:$G$4389)</f>
        <v>0.2</v>
      </c>
      <c r="R59" cm="1">
        <f t="array" ref="R59">_xlfn.XLOOKUP(1, ($C$3:$C$4389 = S59)*($G$3:$G$4389 = W59), $B$3:$B$4389)</f>
        <v>2022</v>
      </c>
      <c r="S59" t="s">
        <v>451</v>
      </c>
      <c r="T59" t="str">
        <f t="shared" si="13"/>
        <v>CLEAN HARBORS DEER PARK LLC</v>
      </c>
      <c r="W59">
        <f t="shared" si="14"/>
        <v>0.2</v>
      </c>
      <c r="Z59" t="str" cm="1">
        <f t="array" ref="Z59">IFERROR(_xlfn.XLOOKUP(1, ($C$3:$C$4389 = AA59)*($G$3:$G$4389 = AE59), $B$3:$B$4389), "No median year based on reporting data")</f>
        <v>No median year based on reporting data</v>
      </c>
      <c r="AA59" t="s">
        <v>451</v>
      </c>
      <c r="AB59" t="str">
        <f t="shared" si="15"/>
        <v>CLEAN HARBORS DEER PARK LLC</v>
      </c>
      <c r="AE59" cm="1">
        <f t="array" ref="AE59">MEDIAN(IF($C$3:$C$4389 = AA59, $G$3:$G$4389))</f>
        <v>0.15000000000000002</v>
      </c>
      <c r="AH59" cm="1">
        <f t="array" ref="AH59">_xlfn.XLOOKUP(1, ($C$3:$C$4389 = AI59)*($E$3:$E$4389 = AK59), $B$3:$B$4389)</f>
        <v>2022</v>
      </c>
      <c r="AI59" t="s">
        <v>451</v>
      </c>
      <c r="AJ59" t="str">
        <f t="shared" si="16"/>
        <v>CLEAN HARBORS DEER PARK LLC</v>
      </c>
      <c r="AK59">
        <f t="shared" si="17"/>
        <v>0.1</v>
      </c>
      <c r="AP59" t="str" cm="1">
        <f t="array" ref="AP59">IFERROR(_xlfn.XLOOKUP(1, ($C$3:$C$4389 = AQ59)*($E$3:$E$4389 = AS59), $B$3:$B$4389), "No median year based on reporting data")</f>
        <v>No median year based on reporting data</v>
      </c>
      <c r="AQ59" t="s">
        <v>451</v>
      </c>
      <c r="AR59" t="str">
        <f t="shared" si="18"/>
        <v>CLEAN HARBORS DEER PARK LLC</v>
      </c>
      <c r="AS59" cm="1">
        <f t="array" ref="AS59">MEDIAN(IF($C$3:$C$4389 = AQ59, $E$3:$E$4389))</f>
        <v>5.5000000000000007E-2</v>
      </c>
      <c r="AX59" cm="1">
        <f t="array" ref="AX59">_xlfn.XLOOKUP(1, ($C$3:$C$4389 = AY59)*($F$3:$F$4389 = BB59), $B$3:$B$4389)</f>
        <v>2021</v>
      </c>
      <c r="AY59" t="s">
        <v>451</v>
      </c>
      <c r="AZ59" t="str">
        <f t="shared" si="19"/>
        <v>CLEAN HARBORS DEER PARK LLC</v>
      </c>
      <c r="BB59">
        <f t="shared" si="20"/>
        <v>0.1</v>
      </c>
      <c r="BF59" cm="1">
        <f t="array" ref="BF59">IFERROR(_xlfn.XLOOKUP(1, ($C$3:$C$4389 = BG59)*($F$3:$F$4389 = BJ59), $B$3:$B$4389), "No median year based on reporting data")</f>
        <v>2021</v>
      </c>
      <c r="BG59" t="s">
        <v>451</v>
      </c>
      <c r="BH59" t="str">
        <f t="shared" si="21"/>
        <v>CLEAN HARBORS DEER PARK LLC</v>
      </c>
      <c r="BJ59" cm="1">
        <f t="array" ref="BJ59">MEDIAN(IF($C$3:$C$4389 = BG59, $F$3:$F$4389))</f>
        <v>0.1</v>
      </c>
    </row>
    <row r="60" spans="1:62">
      <c r="A60" t="s">
        <v>328</v>
      </c>
      <c r="B60">
        <v>2019</v>
      </c>
      <c r="C60" t="s">
        <v>603</v>
      </c>
      <c r="D60" t="s">
        <v>604</v>
      </c>
      <c r="E60" s="159" cm="1">
        <f t="array" ref="E60">_xlfn.XLOOKUP(1, ('Raw TRI Data'!B:B = B60)*('Raw TRI Data'!C:C = C60), 'Raw TRI Data'!W:W)</f>
        <v>0</v>
      </c>
      <c r="F60" s="159" cm="1">
        <f t="array" ref="F60">_xlfn.XLOOKUP(1, ('Raw TRI Data'!B:B = B60)*('Raw TRI Data'!C:C = C60), 'Raw TRI Data'!Y:Y)</f>
        <v>0</v>
      </c>
      <c r="G60" s="159">
        <f t="shared" si="11"/>
        <v>0</v>
      </c>
      <c r="J60" cm="1">
        <f t="array" ref="J60">MAX(IF($C$3:$C$4389=K60,$B$3:$B$4389))</f>
        <v>2023</v>
      </c>
      <c r="K60" t="s">
        <v>603</v>
      </c>
      <c r="L60" t="str">
        <f t="shared" si="12"/>
        <v>L3HARRIS TECHNOLOGIES INTEGRATED SYSTEMS L.P.</v>
      </c>
      <c r="M60" cm="1">
        <f t="array" ref="M60">_xlfn.XLOOKUP(1, ($B$3:$B$4389 = J60)*($C$3:$C$4389 = K60), $E$3:$E$4389)</f>
        <v>0</v>
      </c>
      <c r="N60" cm="1">
        <f t="array" ref="N60">_xlfn.XLOOKUP(1, ($B$3:$B$4389 = J60)*($C$3:$C$4389 = K60), $F$3:$F$4389)</f>
        <v>0</v>
      </c>
      <c r="O60" cm="1">
        <f t="array" ref="O60">_xlfn.XLOOKUP(1, ($B$3:$B$4389 = J60)*($C$3:$C$4389 = K60), $G$3:$G$4389)</f>
        <v>0</v>
      </c>
      <c r="R60" cm="1">
        <f t="array" ref="R60">_xlfn.XLOOKUP(1, ($C$3:$C$4389 = S60)*($G$3:$G$4389 = W60), $B$3:$B$4389)</f>
        <v>2019</v>
      </c>
      <c r="S60" t="s">
        <v>603</v>
      </c>
      <c r="T60" t="str">
        <f t="shared" si="13"/>
        <v>L3HARRIS TECHNOLOGIES INTEGRATED SYSTEMS L.P.</v>
      </c>
      <c r="W60">
        <f t="shared" si="14"/>
        <v>0</v>
      </c>
      <c r="Z60" cm="1">
        <f t="array" ref="Z60">IFERROR(_xlfn.XLOOKUP(1, ($C$3:$C$4389 = AA60)*($G$3:$G$4389 = AE60), $B$3:$B$4389), "No median year based on reporting data")</f>
        <v>2019</v>
      </c>
      <c r="AA60" t="s">
        <v>603</v>
      </c>
      <c r="AB60" t="str">
        <f t="shared" si="15"/>
        <v>L3HARRIS TECHNOLOGIES INTEGRATED SYSTEMS L.P.</v>
      </c>
      <c r="AE60" cm="1">
        <f t="array" ref="AE60">MEDIAN(IF($C$3:$C$4389 = AA60, $G$3:$G$4389))</f>
        <v>0</v>
      </c>
      <c r="AH60" cm="1">
        <f t="array" ref="AH60">_xlfn.XLOOKUP(1, ($C$3:$C$4389 = AI60)*($E$3:$E$4389 = AK60), $B$3:$B$4389)</f>
        <v>2019</v>
      </c>
      <c r="AI60" t="s">
        <v>603</v>
      </c>
      <c r="AJ60" t="str">
        <f t="shared" si="16"/>
        <v>L3HARRIS TECHNOLOGIES INTEGRATED SYSTEMS L.P.</v>
      </c>
      <c r="AK60">
        <f t="shared" si="17"/>
        <v>0</v>
      </c>
      <c r="AP60" cm="1">
        <f t="array" ref="AP60">IFERROR(_xlfn.XLOOKUP(1, ($C$3:$C$4389 = AQ60)*($E$3:$E$4389 = AS60), $B$3:$B$4389), "No median year based on reporting data")</f>
        <v>2019</v>
      </c>
      <c r="AQ60" t="s">
        <v>603</v>
      </c>
      <c r="AR60" t="str">
        <f t="shared" si="18"/>
        <v>L3HARRIS TECHNOLOGIES INTEGRATED SYSTEMS L.P.</v>
      </c>
      <c r="AS60" cm="1">
        <f t="array" ref="AS60">MEDIAN(IF($C$3:$C$4389 = AQ60, $E$3:$E$4389))</f>
        <v>0</v>
      </c>
      <c r="AX60" cm="1">
        <f t="array" ref="AX60">_xlfn.XLOOKUP(1, ($C$3:$C$4389 = AY60)*($F$3:$F$4389 = BB60), $B$3:$B$4389)</f>
        <v>2019</v>
      </c>
      <c r="AY60" t="s">
        <v>603</v>
      </c>
      <c r="AZ60" t="str">
        <f t="shared" si="19"/>
        <v>L3HARRIS TECHNOLOGIES INTEGRATED SYSTEMS L.P.</v>
      </c>
      <c r="BB60">
        <f t="shared" si="20"/>
        <v>0</v>
      </c>
      <c r="BF60" cm="1">
        <f t="array" ref="BF60">IFERROR(_xlfn.XLOOKUP(1, ($C$3:$C$4389 = BG60)*($F$3:$F$4389 = BJ60), $B$3:$B$4389), "No median year based on reporting data")</f>
        <v>2019</v>
      </c>
      <c r="BG60" t="s">
        <v>603</v>
      </c>
      <c r="BH60" t="str">
        <f t="shared" si="21"/>
        <v>L3HARRIS TECHNOLOGIES INTEGRATED SYSTEMS L.P.</v>
      </c>
      <c r="BJ60" cm="1">
        <f t="array" ref="BJ60">MEDIAN(IF($C$3:$C$4389 = BG60, $F$3:$F$4389))</f>
        <v>0</v>
      </c>
    </row>
    <row r="61" spans="1:62">
      <c r="A61" t="s">
        <v>328</v>
      </c>
      <c r="B61">
        <v>2019</v>
      </c>
      <c r="C61" t="s">
        <v>457</v>
      </c>
      <c r="D61" t="s">
        <v>458</v>
      </c>
      <c r="E61" s="159" cm="1">
        <f t="array" ref="E61">_xlfn.XLOOKUP(1, ('Raw TRI Data'!B:B = B61)*('Raw TRI Data'!C:C = C61), 'Raw TRI Data'!W:W)</f>
        <v>0.01</v>
      </c>
      <c r="F61" s="159" cm="1">
        <f t="array" ref="F61">_xlfn.XLOOKUP(1, ('Raw TRI Data'!B:B = B61)*('Raw TRI Data'!C:C = C61), 'Raw TRI Data'!Y:Y)</f>
        <v>0.01</v>
      </c>
      <c r="G61" s="159">
        <f t="shared" si="11"/>
        <v>0.02</v>
      </c>
      <c r="J61" cm="1">
        <f t="array" ref="J61">MAX(IF($C$3:$C$4389=K61,$B$3:$B$4389))</f>
        <v>2023</v>
      </c>
      <c r="K61" t="s">
        <v>457</v>
      </c>
      <c r="L61" t="str">
        <f t="shared" si="12"/>
        <v>CLEAN HARBORS EL DORADO LLC</v>
      </c>
      <c r="M61" cm="1">
        <f t="array" ref="M61">_xlfn.XLOOKUP(1, ($B$3:$B$4389 = J61)*($C$3:$C$4389 = K61), $E$3:$E$4389)</f>
        <v>0.1</v>
      </c>
      <c r="N61" cm="1">
        <f t="array" ref="N61">_xlfn.XLOOKUP(1, ($B$3:$B$4389 = J61)*($C$3:$C$4389 = K61), $F$3:$F$4389)</f>
        <v>0.1</v>
      </c>
      <c r="O61" cm="1">
        <f t="array" ref="O61">_xlfn.XLOOKUP(1, ($B$3:$B$4389 = J61)*($C$3:$C$4389 = K61), $G$3:$G$4389)</f>
        <v>0.2</v>
      </c>
      <c r="R61" cm="1">
        <f t="array" ref="R61">_xlfn.XLOOKUP(1, ($C$3:$C$4389 = S61)*($G$3:$G$4389 = W61), $B$3:$B$4389)</f>
        <v>2022</v>
      </c>
      <c r="S61" t="s">
        <v>457</v>
      </c>
      <c r="T61" t="str">
        <f t="shared" si="13"/>
        <v>CLEAN HARBORS EL DORADO LLC</v>
      </c>
      <c r="W61">
        <f t="shared" si="14"/>
        <v>0.2</v>
      </c>
      <c r="Z61" cm="1">
        <f t="array" ref="Z61">IFERROR(_xlfn.XLOOKUP(1, ($C$3:$C$4389 = AA61)*($G$3:$G$4389 = AE61), $B$3:$B$4389), "No median year based on reporting data")</f>
        <v>2020</v>
      </c>
      <c r="AA61" t="s">
        <v>457</v>
      </c>
      <c r="AB61" t="str">
        <f t="shared" si="15"/>
        <v>CLEAN HARBORS EL DORADO LLC</v>
      </c>
      <c r="AE61" cm="1">
        <f t="array" ref="AE61">MEDIAN(IF($C$3:$C$4389 = AA61, $G$3:$G$4389))</f>
        <v>0.1</v>
      </c>
      <c r="AH61" cm="1">
        <f t="array" ref="AH61">_xlfn.XLOOKUP(1, ($C$3:$C$4389 = AI61)*($E$3:$E$4389 = AK61), $B$3:$B$4389)</f>
        <v>2022</v>
      </c>
      <c r="AI61" t="s">
        <v>457</v>
      </c>
      <c r="AJ61" t="str">
        <f t="shared" si="16"/>
        <v>CLEAN HARBORS EL DORADO LLC</v>
      </c>
      <c r="AK61">
        <f t="shared" si="17"/>
        <v>0.1</v>
      </c>
      <c r="AP61" cm="1">
        <f t="array" ref="AP61">IFERROR(_xlfn.XLOOKUP(1, ($C$3:$C$4389 = AQ61)*($E$3:$E$4389 = AS61), $B$3:$B$4389), "No median year based on reporting data")</f>
        <v>2019</v>
      </c>
      <c r="AQ61" t="s">
        <v>457</v>
      </c>
      <c r="AR61" t="str">
        <f t="shared" si="18"/>
        <v>CLEAN HARBORS EL DORADO LLC</v>
      </c>
      <c r="AS61" cm="1">
        <f t="array" ref="AS61">MEDIAN(IF($C$3:$C$4389 = AQ61, $E$3:$E$4389))</f>
        <v>0.01</v>
      </c>
      <c r="AX61" cm="1">
        <f t="array" ref="AX61">_xlfn.XLOOKUP(1, ($C$3:$C$4389 = AY61)*($F$3:$F$4389 = BB61), $B$3:$B$4389)</f>
        <v>2020</v>
      </c>
      <c r="AY61" t="s">
        <v>457</v>
      </c>
      <c r="AZ61" t="str">
        <f t="shared" si="19"/>
        <v>CLEAN HARBORS EL DORADO LLC</v>
      </c>
      <c r="BB61">
        <f t="shared" si="20"/>
        <v>0.1</v>
      </c>
      <c r="BF61" cm="1">
        <f t="array" ref="BF61">IFERROR(_xlfn.XLOOKUP(1, ($C$3:$C$4389 = BG61)*($F$3:$F$4389 = BJ61), $B$3:$B$4389), "No median year based on reporting data")</f>
        <v>2020</v>
      </c>
      <c r="BG61" t="s">
        <v>457</v>
      </c>
      <c r="BH61" t="str">
        <f t="shared" si="21"/>
        <v>CLEAN HARBORS EL DORADO LLC</v>
      </c>
      <c r="BJ61" cm="1">
        <f t="array" ref="BJ61">MEDIAN(IF($C$3:$C$4389 = BG61, $F$3:$F$4389))</f>
        <v>0.1</v>
      </c>
    </row>
    <row r="62" spans="1:62">
      <c r="A62" t="s">
        <v>328</v>
      </c>
      <c r="B62">
        <v>2019</v>
      </c>
      <c r="C62" t="s">
        <v>329</v>
      </c>
      <c r="D62" t="s">
        <v>330</v>
      </c>
      <c r="E62" s="159" cm="1">
        <f t="array" ref="E62">_xlfn.XLOOKUP(1, ('Raw TRI Data'!B:B = B62)*('Raw TRI Data'!C:C = C62), 'Raw TRI Data'!W:W)</f>
        <v>0</v>
      </c>
      <c r="F62" s="159" cm="1">
        <f t="array" ref="F62">_xlfn.XLOOKUP(1, ('Raw TRI Data'!B:B = B62)*('Raw TRI Data'!C:C = C62), 'Raw TRI Data'!Y:Y)</f>
        <v>0</v>
      </c>
      <c r="G62" s="159">
        <f t="shared" si="11"/>
        <v>0</v>
      </c>
      <c r="J62" cm="1">
        <f t="array" ref="J62">MAX(IF($C$3:$C$4389=K62,$B$3:$B$4389))</f>
        <v>2023</v>
      </c>
      <c r="K62" t="s">
        <v>329</v>
      </c>
      <c r="L62" t="str">
        <f t="shared" si="12"/>
        <v>3D PLASTICS INC.</v>
      </c>
      <c r="M62" cm="1">
        <f t="array" ref="M62">_xlfn.XLOOKUP(1, ($B$3:$B$4389 = J62)*($C$3:$C$4389 = K62), $E$3:$E$4389)</f>
        <v>0</v>
      </c>
      <c r="N62" cm="1">
        <f t="array" ref="N62">_xlfn.XLOOKUP(1, ($B$3:$B$4389 = J62)*($C$3:$C$4389 = K62), $F$3:$F$4389)</f>
        <v>0</v>
      </c>
      <c r="O62" cm="1">
        <f t="array" ref="O62">_xlfn.XLOOKUP(1, ($B$3:$B$4389 = J62)*($C$3:$C$4389 = K62), $G$3:$G$4389)</f>
        <v>0</v>
      </c>
      <c r="R62" cm="1">
        <f t="array" ref="R62">_xlfn.XLOOKUP(1, ($C$3:$C$4389 = S62)*($G$3:$G$4389 = W62), $B$3:$B$4389)</f>
        <v>2019</v>
      </c>
      <c r="S62" t="s">
        <v>329</v>
      </c>
      <c r="T62" t="str">
        <f t="shared" si="13"/>
        <v>3D PLASTICS INC.</v>
      </c>
      <c r="W62">
        <f t="shared" si="14"/>
        <v>0</v>
      </c>
      <c r="Z62" cm="1">
        <f t="array" ref="Z62">IFERROR(_xlfn.XLOOKUP(1, ($C$3:$C$4389 = AA62)*($G$3:$G$4389 = AE62), $B$3:$B$4389), "No median year based on reporting data")</f>
        <v>2019</v>
      </c>
      <c r="AA62" t="s">
        <v>329</v>
      </c>
      <c r="AB62" t="str">
        <f t="shared" si="15"/>
        <v>3D PLASTICS INC.</v>
      </c>
      <c r="AE62" cm="1">
        <f t="array" ref="AE62">MEDIAN(IF($C$3:$C$4389 = AA62, $G$3:$G$4389))</f>
        <v>0</v>
      </c>
      <c r="AH62" cm="1">
        <f t="array" ref="AH62">_xlfn.XLOOKUP(1, ($C$3:$C$4389 = AI62)*($E$3:$E$4389 = AK62), $B$3:$B$4389)</f>
        <v>2019</v>
      </c>
      <c r="AI62" t="s">
        <v>329</v>
      </c>
      <c r="AJ62" t="str">
        <f t="shared" si="16"/>
        <v>3D PLASTICS INC.</v>
      </c>
      <c r="AK62">
        <f t="shared" si="17"/>
        <v>0</v>
      </c>
      <c r="AP62" cm="1">
        <f t="array" ref="AP62">IFERROR(_xlfn.XLOOKUP(1, ($C$3:$C$4389 = AQ62)*($E$3:$E$4389 = AS62), $B$3:$B$4389), "No median year based on reporting data")</f>
        <v>2019</v>
      </c>
      <c r="AQ62" t="s">
        <v>329</v>
      </c>
      <c r="AR62" t="str">
        <f t="shared" si="18"/>
        <v>3D PLASTICS INC.</v>
      </c>
      <c r="AS62" cm="1">
        <f t="array" ref="AS62">MEDIAN(IF($C$3:$C$4389 = AQ62, $E$3:$E$4389))</f>
        <v>0</v>
      </c>
      <c r="AX62" cm="1">
        <f t="array" ref="AX62">_xlfn.XLOOKUP(1, ($C$3:$C$4389 = AY62)*($F$3:$F$4389 = BB62), $B$3:$B$4389)</f>
        <v>2019</v>
      </c>
      <c r="AY62" t="s">
        <v>329</v>
      </c>
      <c r="AZ62" t="str">
        <f t="shared" si="19"/>
        <v>3D PLASTICS INC.</v>
      </c>
      <c r="BB62">
        <f t="shared" si="20"/>
        <v>0</v>
      </c>
      <c r="BF62" cm="1">
        <f t="array" ref="BF62">IFERROR(_xlfn.XLOOKUP(1, ($C$3:$C$4389 = BG62)*($F$3:$F$4389 = BJ62), $B$3:$B$4389), "No median year based on reporting data")</f>
        <v>2019</v>
      </c>
      <c r="BG62" t="s">
        <v>329</v>
      </c>
      <c r="BH62" t="str">
        <f t="shared" si="21"/>
        <v>3D PLASTICS INC.</v>
      </c>
      <c r="BJ62" cm="1">
        <f t="array" ref="BJ62">MEDIAN(IF($C$3:$C$4389 = BG62, $F$3:$F$4389))</f>
        <v>0</v>
      </c>
    </row>
    <row r="63" spans="1:62">
      <c r="A63" t="s">
        <v>328</v>
      </c>
      <c r="B63">
        <v>2019</v>
      </c>
      <c r="C63" t="s">
        <v>588</v>
      </c>
      <c r="D63" t="s">
        <v>582</v>
      </c>
      <c r="E63" s="159" cm="1">
        <f t="array" ref="E63">_xlfn.XLOOKUP(1, ('Raw TRI Data'!B:B = B63)*('Raw TRI Data'!C:C = C63), 'Raw TRI Data'!W:W)</f>
        <v>0</v>
      </c>
      <c r="F63" s="159" cm="1">
        <f t="array" ref="F63">_xlfn.XLOOKUP(1, ('Raw TRI Data'!B:B = B63)*('Raw TRI Data'!C:C = C63), 'Raw TRI Data'!Y:Y)</f>
        <v>11</v>
      </c>
      <c r="G63" s="159">
        <f t="shared" si="11"/>
        <v>11</v>
      </c>
      <c r="J63" cm="1">
        <f t="array" ref="J63">MAX(IF($C$3:$C$4389=K63,$B$3:$B$4389))</f>
        <v>2023</v>
      </c>
      <c r="K63" t="s">
        <v>588</v>
      </c>
      <c r="L63" t="str">
        <f t="shared" si="12"/>
        <v>INFINITY LTL</v>
      </c>
      <c r="M63" cm="1">
        <f t="array" ref="M63">_xlfn.XLOOKUP(1, ($B$3:$B$4389 = J63)*($C$3:$C$4389 = K63), $E$3:$E$4389)</f>
        <v>0</v>
      </c>
      <c r="N63" cm="1">
        <f t="array" ref="N63">_xlfn.XLOOKUP(1, ($B$3:$B$4389 = J63)*($C$3:$C$4389 = K63), $F$3:$F$4389)</f>
        <v>13</v>
      </c>
      <c r="O63" cm="1">
        <f t="array" ref="O63">_xlfn.XLOOKUP(1, ($B$3:$B$4389 = J63)*($C$3:$C$4389 = K63), $G$3:$G$4389)</f>
        <v>13</v>
      </c>
      <c r="R63" cm="1">
        <f t="array" ref="R63">_xlfn.XLOOKUP(1, ($C$3:$C$4389 = S63)*($G$3:$G$4389 = W63), $B$3:$B$4389)</f>
        <v>2021</v>
      </c>
      <c r="S63" t="s">
        <v>588</v>
      </c>
      <c r="T63" t="str">
        <f t="shared" si="13"/>
        <v>INFINITY LTL</v>
      </c>
      <c r="W63">
        <f t="shared" si="14"/>
        <v>24</v>
      </c>
      <c r="Z63" cm="1">
        <f t="array" ref="Z63">IFERROR(_xlfn.XLOOKUP(1, ($C$3:$C$4389 = AA63)*($G$3:$G$4389 = AE63), $B$3:$B$4389), "No median year based on reporting data")</f>
        <v>2020</v>
      </c>
      <c r="AA63" t="s">
        <v>588</v>
      </c>
      <c r="AB63" t="str">
        <f t="shared" si="15"/>
        <v>INFINITY LTL</v>
      </c>
      <c r="AE63" cm="1">
        <f t="array" ref="AE63">MEDIAN(IF($C$3:$C$4389 = AA63, $G$3:$G$4389))</f>
        <v>12</v>
      </c>
      <c r="AH63" cm="1">
        <f t="array" ref="AH63">_xlfn.XLOOKUP(1, ($C$3:$C$4389 = AI63)*($E$3:$E$4389 = AK63), $B$3:$B$4389)</f>
        <v>2019</v>
      </c>
      <c r="AI63" t="s">
        <v>588</v>
      </c>
      <c r="AJ63" t="str">
        <f t="shared" si="16"/>
        <v>INFINITY LTL</v>
      </c>
      <c r="AK63">
        <f t="shared" si="17"/>
        <v>0</v>
      </c>
      <c r="AP63" cm="1">
        <f t="array" ref="AP63">IFERROR(_xlfn.XLOOKUP(1, ($C$3:$C$4389 = AQ63)*($E$3:$E$4389 = AS63), $B$3:$B$4389), "No median year based on reporting data")</f>
        <v>2019</v>
      </c>
      <c r="AQ63" t="s">
        <v>588</v>
      </c>
      <c r="AR63" t="str">
        <f t="shared" si="18"/>
        <v>INFINITY LTL</v>
      </c>
      <c r="AS63" cm="1">
        <f t="array" ref="AS63">MEDIAN(IF($C$3:$C$4389 = AQ63, $E$3:$E$4389))</f>
        <v>0</v>
      </c>
      <c r="AX63" cm="1">
        <f t="array" ref="AX63">_xlfn.XLOOKUP(1, ($C$3:$C$4389 = AY63)*($F$3:$F$4389 = BB63), $B$3:$B$4389)</f>
        <v>2021</v>
      </c>
      <c r="AY63" t="s">
        <v>588</v>
      </c>
      <c r="AZ63" t="str">
        <f t="shared" si="19"/>
        <v>INFINITY LTL</v>
      </c>
      <c r="BB63">
        <f t="shared" si="20"/>
        <v>24</v>
      </c>
      <c r="BF63" cm="1">
        <f t="array" ref="BF63">IFERROR(_xlfn.XLOOKUP(1, ($C$3:$C$4389 = BG63)*($F$3:$F$4389 = BJ63), $B$3:$B$4389), "No median year based on reporting data")</f>
        <v>2020</v>
      </c>
      <c r="BG63" t="s">
        <v>588</v>
      </c>
      <c r="BH63" t="str">
        <f t="shared" si="21"/>
        <v>INFINITY LTL</v>
      </c>
      <c r="BJ63" cm="1">
        <f t="array" ref="BJ63">MEDIAN(IF($C$3:$C$4389 = BG63, $F$3:$F$4389))</f>
        <v>12</v>
      </c>
    </row>
    <row r="64" spans="1:62">
      <c r="A64" t="s">
        <v>328</v>
      </c>
      <c r="B64">
        <v>2019</v>
      </c>
      <c r="C64" t="s">
        <v>425</v>
      </c>
      <c r="D64" t="s">
        <v>426</v>
      </c>
      <c r="E64" s="159" cm="1">
        <f t="array" ref="E64">_xlfn.XLOOKUP(1, ('Raw TRI Data'!B:B = B64)*('Raw TRI Data'!C:C = C64), 'Raw TRI Data'!W:W)</f>
        <v>0</v>
      </c>
      <c r="F64" s="159" cm="1">
        <f t="array" ref="F64">_xlfn.XLOOKUP(1, ('Raw TRI Data'!B:B = B64)*('Raw TRI Data'!C:C = C64), 'Raw TRI Data'!Y:Y)</f>
        <v>0</v>
      </c>
      <c r="G64" s="159">
        <f t="shared" si="11"/>
        <v>0</v>
      </c>
      <c r="J64" cm="1">
        <f t="array" ref="J64">MAX(IF($C$3:$C$4389=K64,$B$3:$B$4389))</f>
        <v>2023</v>
      </c>
      <c r="K64" t="s">
        <v>425</v>
      </c>
      <c r="L64" t="str">
        <f t="shared" si="12"/>
        <v>BOEING SOUTH CAROLINA INTERIORS RESPONSIBILITY CENTER SOUTH</v>
      </c>
      <c r="M64" cm="1">
        <f t="array" ref="M64">_xlfn.XLOOKUP(1, ($B$3:$B$4389 = J64)*($C$3:$C$4389 = K64), $E$3:$E$4389)</f>
        <v>0</v>
      </c>
      <c r="N64" cm="1">
        <f t="array" ref="N64">_xlfn.XLOOKUP(1, ($B$3:$B$4389 = J64)*($C$3:$C$4389 = K64), $F$3:$F$4389)</f>
        <v>0</v>
      </c>
      <c r="O64" cm="1">
        <f t="array" ref="O64">_xlfn.XLOOKUP(1, ($B$3:$B$4389 = J64)*($C$3:$C$4389 = K64), $G$3:$G$4389)</f>
        <v>0</v>
      </c>
      <c r="R64" cm="1">
        <f t="array" ref="R64">_xlfn.XLOOKUP(1, ($C$3:$C$4389 = S64)*($G$3:$G$4389 = W64), $B$3:$B$4389)</f>
        <v>2019</v>
      </c>
      <c r="S64" t="s">
        <v>425</v>
      </c>
      <c r="T64" t="str">
        <f t="shared" si="13"/>
        <v>BOEING SOUTH CAROLINA INTERIORS RESPONSIBILITY CENTER SOUTH</v>
      </c>
      <c r="W64">
        <f t="shared" si="14"/>
        <v>0</v>
      </c>
      <c r="Z64" cm="1">
        <f t="array" ref="Z64">IFERROR(_xlfn.XLOOKUP(1, ($C$3:$C$4389 = AA64)*($G$3:$G$4389 = AE64), $B$3:$B$4389), "No median year based on reporting data")</f>
        <v>2019</v>
      </c>
      <c r="AA64" t="s">
        <v>425</v>
      </c>
      <c r="AB64" t="str">
        <f t="shared" si="15"/>
        <v>BOEING SOUTH CAROLINA INTERIORS RESPONSIBILITY CENTER SOUTH</v>
      </c>
      <c r="AE64" cm="1">
        <f t="array" ref="AE64">MEDIAN(IF($C$3:$C$4389 = AA64, $G$3:$G$4389))</f>
        <v>0</v>
      </c>
      <c r="AH64" cm="1">
        <f t="array" ref="AH64">_xlfn.XLOOKUP(1, ($C$3:$C$4389 = AI64)*($E$3:$E$4389 = AK64), $B$3:$B$4389)</f>
        <v>2019</v>
      </c>
      <c r="AI64" t="s">
        <v>425</v>
      </c>
      <c r="AJ64" t="str">
        <f t="shared" si="16"/>
        <v>BOEING SOUTH CAROLINA INTERIORS RESPONSIBILITY CENTER SOUTH</v>
      </c>
      <c r="AK64">
        <f t="shared" si="17"/>
        <v>0</v>
      </c>
      <c r="AP64" cm="1">
        <f t="array" ref="AP64">IFERROR(_xlfn.XLOOKUP(1, ($C$3:$C$4389 = AQ64)*($E$3:$E$4389 = AS64), $B$3:$B$4389), "No median year based on reporting data")</f>
        <v>2019</v>
      </c>
      <c r="AQ64" t="s">
        <v>425</v>
      </c>
      <c r="AR64" t="str">
        <f t="shared" si="18"/>
        <v>BOEING SOUTH CAROLINA INTERIORS RESPONSIBILITY CENTER SOUTH</v>
      </c>
      <c r="AS64" cm="1">
        <f t="array" ref="AS64">MEDIAN(IF($C$3:$C$4389 = AQ64, $E$3:$E$4389))</f>
        <v>0</v>
      </c>
      <c r="AX64" cm="1">
        <f t="array" ref="AX64">_xlfn.XLOOKUP(1, ($C$3:$C$4389 = AY64)*($F$3:$F$4389 = BB64), $B$3:$B$4389)</f>
        <v>2019</v>
      </c>
      <c r="AY64" t="s">
        <v>425</v>
      </c>
      <c r="AZ64" t="str">
        <f t="shared" si="19"/>
        <v>BOEING SOUTH CAROLINA INTERIORS RESPONSIBILITY CENTER SOUTH</v>
      </c>
      <c r="BB64">
        <f t="shared" si="20"/>
        <v>0</v>
      </c>
      <c r="BF64" cm="1">
        <f t="array" ref="BF64">IFERROR(_xlfn.XLOOKUP(1, ($C$3:$C$4389 = BG64)*($F$3:$F$4389 = BJ64), $B$3:$B$4389), "No median year based on reporting data")</f>
        <v>2019</v>
      </c>
      <c r="BG64" t="s">
        <v>425</v>
      </c>
      <c r="BH64" t="str">
        <f t="shared" si="21"/>
        <v>BOEING SOUTH CAROLINA INTERIORS RESPONSIBILITY CENTER SOUTH</v>
      </c>
      <c r="BJ64" cm="1">
        <f t="array" ref="BJ64">MEDIAN(IF($C$3:$C$4389 = BG64, $F$3:$F$4389))</f>
        <v>0</v>
      </c>
    </row>
    <row r="65" spans="1:62">
      <c r="A65" t="s">
        <v>328</v>
      </c>
      <c r="B65">
        <v>2019</v>
      </c>
      <c r="C65" t="s">
        <v>467</v>
      </c>
      <c r="D65" t="s">
        <v>468</v>
      </c>
      <c r="E65" s="159" cm="1">
        <f t="array" ref="E65">_xlfn.XLOOKUP(1, ('Raw TRI Data'!B:B = B65)*('Raw TRI Data'!C:C = C65), 'Raw TRI Data'!W:W)</f>
        <v>5.5</v>
      </c>
      <c r="F65" s="159" cm="1">
        <f t="array" ref="F65">_xlfn.XLOOKUP(1, ('Raw TRI Data'!B:B = B65)*('Raw TRI Data'!C:C = C65), 'Raw TRI Data'!Y:Y)</f>
        <v>0</v>
      </c>
      <c r="G65" s="159">
        <f t="shared" si="11"/>
        <v>5.5</v>
      </c>
      <c r="J65" cm="1">
        <f t="array" ref="J65">MAX(IF($C$3:$C$4389=K65,$B$3:$B$4389))</f>
        <v>2023</v>
      </c>
      <c r="K65" t="s">
        <v>467</v>
      </c>
      <c r="L65" t="str">
        <f t="shared" si="12"/>
        <v>COOPER POWER SYSTEMS LLC</v>
      </c>
      <c r="M65" cm="1">
        <f t="array" ref="M65">_xlfn.XLOOKUP(1, ($B$3:$B$4389 = J65)*($C$3:$C$4389 = K65), $E$3:$E$4389)</f>
        <v>23.78</v>
      </c>
      <c r="N65" cm="1">
        <f t="array" ref="N65">_xlfn.XLOOKUP(1, ($B$3:$B$4389 = J65)*($C$3:$C$4389 = K65), $F$3:$F$4389)</f>
        <v>0</v>
      </c>
      <c r="O65" cm="1">
        <f t="array" ref="O65">_xlfn.XLOOKUP(1, ($B$3:$B$4389 = J65)*($C$3:$C$4389 = K65), $G$3:$G$4389)</f>
        <v>23.78</v>
      </c>
      <c r="R65" cm="1">
        <f t="array" ref="R65">_xlfn.XLOOKUP(1, ($C$3:$C$4389 = S65)*($G$3:$G$4389 = W65), $B$3:$B$4389)</f>
        <v>2023</v>
      </c>
      <c r="S65" t="s">
        <v>467</v>
      </c>
      <c r="T65" t="str">
        <f t="shared" si="13"/>
        <v>COOPER POWER SYSTEMS LLC</v>
      </c>
      <c r="W65">
        <f t="shared" si="14"/>
        <v>23.78</v>
      </c>
      <c r="Z65" cm="1">
        <f t="array" ref="Z65">IFERROR(_xlfn.XLOOKUP(1, ($C$3:$C$4389 = AA65)*($G$3:$G$4389 = AE65), $B$3:$B$4389), "No median year based on reporting data")</f>
        <v>2020</v>
      </c>
      <c r="AA65" t="s">
        <v>467</v>
      </c>
      <c r="AB65" t="str">
        <f t="shared" si="15"/>
        <v>COOPER POWER SYSTEMS LLC</v>
      </c>
      <c r="AE65" cm="1">
        <f t="array" ref="AE65">MEDIAN(IF($C$3:$C$4389 = AA65, $G$3:$G$4389))</f>
        <v>10</v>
      </c>
      <c r="AH65" cm="1">
        <f t="array" ref="AH65">_xlfn.XLOOKUP(1, ($C$3:$C$4389 = AI65)*($E$3:$E$4389 = AK65), $B$3:$B$4389)</f>
        <v>2023</v>
      </c>
      <c r="AI65" t="s">
        <v>467</v>
      </c>
      <c r="AJ65" t="str">
        <f t="shared" si="16"/>
        <v>COOPER POWER SYSTEMS LLC</v>
      </c>
      <c r="AK65">
        <f t="shared" si="17"/>
        <v>23.78</v>
      </c>
      <c r="AP65" cm="1">
        <f t="array" ref="AP65">IFERROR(_xlfn.XLOOKUP(1, ($C$3:$C$4389 = AQ65)*($E$3:$E$4389 = AS65), $B$3:$B$4389), "No median year based on reporting data")</f>
        <v>2020</v>
      </c>
      <c r="AQ65" t="s">
        <v>467</v>
      </c>
      <c r="AR65" t="str">
        <f t="shared" si="18"/>
        <v>COOPER POWER SYSTEMS LLC</v>
      </c>
      <c r="AS65" cm="1">
        <f t="array" ref="AS65">MEDIAN(IF($C$3:$C$4389 = AQ65, $E$3:$E$4389))</f>
        <v>10</v>
      </c>
      <c r="AX65" cm="1">
        <f t="array" ref="AX65">_xlfn.XLOOKUP(1, ($C$3:$C$4389 = AY65)*($F$3:$F$4389 = BB65), $B$3:$B$4389)</f>
        <v>2019</v>
      </c>
      <c r="AY65" t="s">
        <v>467</v>
      </c>
      <c r="AZ65" t="str">
        <f t="shared" si="19"/>
        <v>COOPER POWER SYSTEMS LLC</v>
      </c>
      <c r="BB65">
        <f t="shared" si="20"/>
        <v>0</v>
      </c>
      <c r="BF65" cm="1">
        <f t="array" ref="BF65">IFERROR(_xlfn.XLOOKUP(1, ($C$3:$C$4389 = BG65)*($F$3:$F$4389 = BJ65), $B$3:$B$4389), "No median year based on reporting data")</f>
        <v>2019</v>
      </c>
      <c r="BG65" t="s">
        <v>467</v>
      </c>
      <c r="BH65" t="str">
        <f t="shared" si="21"/>
        <v>COOPER POWER SYSTEMS LLC</v>
      </c>
      <c r="BJ65" cm="1">
        <f t="array" ref="BJ65">MEDIAN(IF($C$3:$C$4389 = BG65, $F$3:$F$4389))</f>
        <v>0</v>
      </c>
    </row>
    <row r="66" spans="1:62">
      <c r="A66" t="s">
        <v>328</v>
      </c>
      <c r="B66">
        <v>2019</v>
      </c>
      <c r="C66" t="s">
        <v>837</v>
      </c>
      <c r="D66" t="s">
        <v>838</v>
      </c>
      <c r="E66" s="159" cm="1">
        <f t="array" ref="E66">_xlfn.XLOOKUP(1, ('Raw TRI Data'!B:B = B66)*('Raw TRI Data'!C:C = C66), 'Raw TRI Data'!W:W)</f>
        <v>0</v>
      </c>
      <c r="F66" s="159" cm="1">
        <f t="array" ref="F66">_xlfn.XLOOKUP(1, ('Raw TRI Data'!B:B = B66)*('Raw TRI Data'!C:C = C66), 'Raw TRI Data'!Y:Y)</f>
        <v>0</v>
      </c>
      <c r="G66" s="159">
        <f t="shared" si="11"/>
        <v>0</v>
      </c>
      <c r="J66" cm="1">
        <f t="array" ref="J66">MAX(IF($C$3:$C$4389=K66,$B$3:$B$4389))</f>
        <v>2023</v>
      </c>
      <c r="K66" t="s">
        <v>837</v>
      </c>
      <c r="L66" t="str">
        <f t="shared" si="12"/>
        <v>US ECOLOGY TEXAS INC</v>
      </c>
      <c r="M66" cm="1">
        <f t="array" ref="M66">_xlfn.XLOOKUP(1, ($B$3:$B$4389 = J66)*($C$3:$C$4389 = K66), $E$3:$E$4389)</f>
        <v>0</v>
      </c>
      <c r="N66" cm="1">
        <f t="array" ref="N66">_xlfn.XLOOKUP(1, ($B$3:$B$4389 = J66)*($C$3:$C$4389 = K66), $F$3:$F$4389)</f>
        <v>0</v>
      </c>
      <c r="O66" cm="1">
        <f t="array" ref="O66">_xlfn.XLOOKUP(1, ($B$3:$B$4389 = J66)*($C$3:$C$4389 = K66), $G$3:$G$4389)</f>
        <v>0</v>
      </c>
      <c r="R66" cm="1">
        <f t="array" ref="R66">_xlfn.XLOOKUP(1, ($C$3:$C$4389 = S66)*($G$3:$G$4389 = W66), $B$3:$B$4389)</f>
        <v>2019</v>
      </c>
      <c r="S66" t="s">
        <v>837</v>
      </c>
      <c r="T66" t="str">
        <f t="shared" si="13"/>
        <v>US ECOLOGY TEXAS INC</v>
      </c>
      <c r="W66">
        <f t="shared" si="14"/>
        <v>0</v>
      </c>
      <c r="Z66" cm="1">
        <f t="array" ref="Z66">IFERROR(_xlfn.XLOOKUP(1, ($C$3:$C$4389 = AA66)*($G$3:$G$4389 = AE66), $B$3:$B$4389), "No median year based on reporting data")</f>
        <v>2019</v>
      </c>
      <c r="AA66" t="s">
        <v>837</v>
      </c>
      <c r="AB66" t="str">
        <f t="shared" si="15"/>
        <v>US ECOLOGY TEXAS INC</v>
      </c>
      <c r="AE66" cm="1">
        <f t="array" ref="AE66">MEDIAN(IF($C$3:$C$4389 = AA66, $G$3:$G$4389))</f>
        <v>0</v>
      </c>
      <c r="AH66" cm="1">
        <f t="array" ref="AH66">_xlfn.XLOOKUP(1, ($C$3:$C$4389 = AI66)*($E$3:$E$4389 = AK66), $B$3:$B$4389)</f>
        <v>2019</v>
      </c>
      <c r="AI66" t="s">
        <v>837</v>
      </c>
      <c r="AJ66" t="str">
        <f t="shared" si="16"/>
        <v>US ECOLOGY TEXAS INC</v>
      </c>
      <c r="AK66">
        <f t="shared" si="17"/>
        <v>0</v>
      </c>
      <c r="AP66" cm="1">
        <f t="array" ref="AP66">IFERROR(_xlfn.XLOOKUP(1, ($C$3:$C$4389 = AQ66)*($E$3:$E$4389 = AS66), $B$3:$B$4389), "No median year based on reporting data")</f>
        <v>2019</v>
      </c>
      <c r="AQ66" t="s">
        <v>837</v>
      </c>
      <c r="AR66" t="str">
        <f t="shared" si="18"/>
        <v>US ECOLOGY TEXAS INC</v>
      </c>
      <c r="AS66" cm="1">
        <f t="array" ref="AS66">MEDIAN(IF($C$3:$C$4389 = AQ66, $E$3:$E$4389))</f>
        <v>0</v>
      </c>
      <c r="AX66" cm="1">
        <f t="array" ref="AX66">_xlfn.XLOOKUP(1, ($C$3:$C$4389 = AY66)*($F$3:$F$4389 = BB66), $B$3:$B$4389)</f>
        <v>2019</v>
      </c>
      <c r="AY66" t="s">
        <v>837</v>
      </c>
      <c r="AZ66" t="str">
        <f t="shared" si="19"/>
        <v>US ECOLOGY TEXAS INC</v>
      </c>
      <c r="BB66">
        <f t="shared" si="20"/>
        <v>0</v>
      </c>
      <c r="BF66" cm="1">
        <f t="array" ref="BF66">IFERROR(_xlfn.XLOOKUP(1, ($C$3:$C$4389 = BG66)*($F$3:$F$4389 = BJ66), $B$3:$B$4389), "No median year based on reporting data")</f>
        <v>2019</v>
      </c>
      <c r="BG66" t="s">
        <v>837</v>
      </c>
      <c r="BH66" t="str">
        <f t="shared" si="21"/>
        <v>US ECOLOGY TEXAS INC</v>
      </c>
      <c r="BJ66" cm="1">
        <f t="array" ref="BJ66">MEDIAN(IF($C$3:$C$4389 = BG66, $F$3:$F$4389))</f>
        <v>0</v>
      </c>
    </row>
    <row r="67" spans="1:62">
      <c r="A67" t="s">
        <v>328</v>
      </c>
      <c r="B67">
        <v>2019</v>
      </c>
      <c r="C67" t="s">
        <v>846</v>
      </c>
      <c r="D67" t="s">
        <v>847</v>
      </c>
      <c r="E67" s="159" cm="1">
        <f t="array" ref="E67">_xlfn.XLOOKUP(1, ('Raw TRI Data'!B:B = B67)*('Raw TRI Data'!C:C = C67), 'Raw TRI Data'!W:W)</f>
        <v>1</v>
      </c>
      <c r="F67" s="159" cm="1">
        <f t="array" ref="F67">_xlfn.XLOOKUP(1, ('Raw TRI Data'!B:B = B67)*('Raw TRI Data'!C:C = C67), 'Raw TRI Data'!Y:Y)</f>
        <v>473</v>
      </c>
      <c r="G67" s="159">
        <f t="shared" si="11"/>
        <v>474</v>
      </c>
      <c r="J67" cm="1">
        <f t="array" ref="J67">MAX(IF($C$3:$C$4389=K67,$B$3:$B$4389))</f>
        <v>2023</v>
      </c>
      <c r="K67" t="s">
        <v>846</v>
      </c>
      <c r="L67" t="str">
        <f t="shared" ref="L67:L88" si="22">VLOOKUP(K67, $C$3:$F$4389, 2, FALSE)</f>
        <v>WESTLAKE EPOXY INC</v>
      </c>
      <c r="M67" cm="1">
        <f t="array" ref="M67">_xlfn.XLOOKUP(1, ($B$3:$B$4389 = J67)*($C$3:$C$4389 = K67), $E$3:$E$4389)</f>
        <v>12</v>
      </c>
      <c r="N67" cm="1">
        <f t="array" ref="N67">_xlfn.XLOOKUP(1, ($B$3:$B$4389 = J67)*($C$3:$C$4389 = K67), $F$3:$F$4389)</f>
        <v>473</v>
      </c>
      <c r="O67" cm="1">
        <f t="array" ref="O67">_xlfn.XLOOKUP(1, ($B$3:$B$4389 = J67)*($C$3:$C$4389 = K67), $G$3:$G$4389)</f>
        <v>485</v>
      </c>
      <c r="R67" cm="1">
        <f t="array" ref="R67">_xlfn.XLOOKUP(1, ($C$3:$C$4389 = S67)*($G$3:$G$4389 = W67), $B$3:$B$4389)</f>
        <v>2020</v>
      </c>
      <c r="S67" t="s">
        <v>846</v>
      </c>
      <c r="T67" t="str">
        <f t="shared" ref="T67:T88" si="23">VLOOKUP(S67, $C$3:$F$4389, 2, FALSE)</f>
        <v>WESTLAKE EPOXY INC</v>
      </c>
      <c r="W67">
        <f t="shared" ref="W67:W88" si="24">_xlfn.MAXIFS($G$3:$G$4389, $C$3:$C$4389,S67)</f>
        <v>485</v>
      </c>
      <c r="Z67" cm="1">
        <f t="array" ref="Z67">IFERROR(_xlfn.XLOOKUP(1, ($C$3:$C$4389 = AA67)*($G$3:$G$4389 = AE67), $B$3:$B$4389), "No median year based on reporting data")</f>
        <v>2020</v>
      </c>
      <c r="AA67" t="s">
        <v>846</v>
      </c>
      <c r="AB67" t="str">
        <f t="shared" ref="AB67:AB88" si="25">VLOOKUP(AA67, $C$3:$F$4389, 2, FALSE)</f>
        <v>WESTLAKE EPOXY INC</v>
      </c>
      <c r="AE67" cm="1">
        <f t="array" ref="AE67">MEDIAN(IF($C$3:$C$4389 = AA67, $G$3:$G$4389))</f>
        <v>485</v>
      </c>
      <c r="AH67" cm="1">
        <f t="array" ref="AH67">_xlfn.XLOOKUP(1, ($C$3:$C$4389 = AI67)*($E$3:$E$4389 = AK67), $B$3:$B$4389)</f>
        <v>2020</v>
      </c>
      <c r="AI67" t="s">
        <v>846</v>
      </c>
      <c r="AJ67" t="str">
        <f t="shared" ref="AJ67:AJ88" si="26">VLOOKUP(AI67, $C$3:$F$4389, 2, FALSE)</f>
        <v>WESTLAKE EPOXY INC</v>
      </c>
      <c r="AK67">
        <f t="shared" ref="AK67:AK88" si="27">_xlfn.MAXIFS($E$3:$E$4389, $C$3:$C$4389,AI67)</f>
        <v>12</v>
      </c>
      <c r="AP67" cm="1">
        <f t="array" ref="AP67">IFERROR(_xlfn.XLOOKUP(1, ($C$3:$C$4389 = AQ67)*($E$3:$E$4389 = AS67), $B$3:$B$4389), "No median year based on reporting data")</f>
        <v>2020</v>
      </c>
      <c r="AQ67" t="s">
        <v>846</v>
      </c>
      <c r="AR67" t="str">
        <f t="shared" ref="AR67:AR88" si="28">VLOOKUP(AQ67, $C$3:$F$4389, 2, FALSE)</f>
        <v>WESTLAKE EPOXY INC</v>
      </c>
      <c r="AS67" cm="1">
        <f t="array" ref="AS67">MEDIAN(IF($C$3:$C$4389 = AQ67, $E$3:$E$4389))</f>
        <v>12</v>
      </c>
      <c r="AX67" cm="1">
        <f t="array" ref="AX67">_xlfn.XLOOKUP(1, ($C$3:$C$4389 = AY67)*($F$3:$F$4389 = BB67), $B$3:$B$4389)</f>
        <v>2019</v>
      </c>
      <c r="AY67" t="s">
        <v>846</v>
      </c>
      <c r="AZ67" t="str">
        <f t="shared" ref="AZ67:AZ88" si="29">VLOOKUP(AY67, $C$3:$F$4389, 2, FALSE)</f>
        <v>WESTLAKE EPOXY INC</v>
      </c>
      <c r="BB67">
        <f t="shared" ref="BB67:BB88" si="30">_xlfn.MAXIFS($F$3:$F$4389, $C$3:$C$4389,AY67)</f>
        <v>473</v>
      </c>
      <c r="BF67" cm="1">
        <f t="array" ref="BF67">IFERROR(_xlfn.XLOOKUP(1, ($C$3:$C$4389 = BG67)*($F$3:$F$4389 = BJ67), $B$3:$B$4389), "No median year based on reporting data")</f>
        <v>2019</v>
      </c>
      <c r="BG67" t="s">
        <v>846</v>
      </c>
      <c r="BH67" t="str">
        <f t="shared" ref="BH67:BH88" si="31">VLOOKUP(BG67, $C$3:$F$4389, 2, FALSE)</f>
        <v>WESTLAKE EPOXY INC</v>
      </c>
      <c r="BJ67" cm="1">
        <f t="array" ref="BJ67">MEDIAN(IF($C$3:$C$4389 = BG67, $F$3:$F$4389))</f>
        <v>473</v>
      </c>
    </row>
    <row r="68" spans="1:62">
      <c r="A68" t="s">
        <v>328</v>
      </c>
      <c r="B68">
        <v>2019</v>
      </c>
      <c r="C68" t="s">
        <v>617</v>
      </c>
      <c r="D68" t="s">
        <v>618</v>
      </c>
      <c r="E68" s="159" cm="1">
        <f t="array" ref="E68">_xlfn.XLOOKUP(1, ('Raw TRI Data'!B:B = B68)*('Raw TRI Data'!C:C = C68), 'Raw TRI Data'!W:W)</f>
        <v>0</v>
      </c>
      <c r="F68" s="159" cm="1">
        <f t="array" ref="F68">_xlfn.XLOOKUP(1, ('Raw TRI Data'!B:B = B68)*('Raw TRI Data'!C:C = C68), 'Raw TRI Data'!Y:Y)</f>
        <v>530</v>
      </c>
      <c r="G68" s="159">
        <f t="shared" ref="G68:G131" si="32">IF(A68="A",CONVERT(500,"lbm","kg"),E68+F68)</f>
        <v>530</v>
      </c>
      <c r="J68" cm="1">
        <f t="array" ref="J68">MAX(IF($C$3:$C$4389=K68,$B$3:$B$4389))</f>
        <v>2023</v>
      </c>
      <c r="K68" t="s">
        <v>617</v>
      </c>
      <c r="L68" t="str">
        <f t="shared" si="22"/>
        <v>LANXESS - CENTRAL</v>
      </c>
      <c r="M68" cm="1">
        <f t="array" ref="M68">_xlfn.XLOOKUP(1, ($B$3:$B$4389 = J68)*($C$3:$C$4389 = K68), $E$3:$E$4389)</f>
        <v>0</v>
      </c>
      <c r="N68" cm="1">
        <f t="array" ref="N68">_xlfn.XLOOKUP(1, ($B$3:$B$4389 = J68)*($C$3:$C$4389 = K68), $F$3:$F$4389)</f>
        <v>440</v>
      </c>
      <c r="O68" cm="1">
        <f t="array" ref="O68">_xlfn.XLOOKUP(1, ($B$3:$B$4389 = J68)*($C$3:$C$4389 = K68), $G$3:$G$4389)</f>
        <v>440</v>
      </c>
      <c r="R68" cm="1">
        <f t="array" ref="R68">_xlfn.XLOOKUP(1, ($C$3:$C$4389 = S68)*($G$3:$G$4389 = W68), $B$3:$B$4389)</f>
        <v>2022</v>
      </c>
      <c r="S68" t="s">
        <v>617</v>
      </c>
      <c r="T68" t="str">
        <f t="shared" si="23"/>
        <v>LANXESS - CENTRAL</v>
      </c>
      <c r="W68">
        <f t="shared" si="24"/>
        <v>1766</v>
      </c>
      <c r="Z68" cm="1">
        <f t="array" ref="Z68">IFERROR(_xlfn.XLOOKUP(1, ($C$3:$C$4389 = AA68)*($G$3:$G$4389 = AE68), $B$3:$B$4389), "No median year based on reporting data")</f>
        <v>2020</v>
      </c>
      <c r="AA68" t="s">
        <v>617</v>
      </c>
      <c r="AB68" t="str">
        <f t="shared" si="25"/>
        <v>LANXESS - CENTRAL</v>
      </c>
      <c r="AE68" cm="1">
        <f t="array" ref="AE68">MEDIAN(IF($C$3:$C$4389 = AA68, $G$3:$G$4389))</f>
        <v>1200</v>
      </c>
      <c r="AH68" cm="1">
        <f t="array" ref="AH68">_xlfn.XLOOKUP(1, ($C$3:$C$4389 = AI68)*($E$3:$E$4389 = AK68), $B$3:$B$4389)</f>
        <v>2019</v>
      </c>
      <c r="AI68" t="s">
        <v>617</v>
      </c>
      <c r="AJ68" t="str">
        <f t="shared" si="26"/>
        <v>LANXESS - CENTRAL</v>
      </c>
      <c r="AK68">
        <f t="shared" si="27"/>
        <v>0</v>
      </c>
      <c r="AP68" cm="1">
        <f t="array" ref="AP68">IFERROR(_xlfn.XLOOKUP(1, ($C$3:$C$4389 = AQ68)*($E$3:$E$4389 = AS68), $B$3:$B$4389), "No median year based on reporting data")</f>
        <v>2019</v>
      </c>
      <c r="AQ68" t="s">
        <v>617</v>
      </c>
      <c r="AR68" t="str">
        <f t="shared" si="28"/>
        <v>LANXESS - CENTRAL</v>
      </c>
      <c r="AS68" cm="1">
        <f t="array" ref="AS68">MEDIAN(IF($C$3:$C$4389 = AQ68, $E$3:$E$4389))</f>
        <v>0</v>
      </c>
      <c r="AX68" cm="1">
        <f t="array" ref="AX68">_xlfn.XLOOKUP(1, ($C$3:$C$4389 = AY68)*($F$3:$F$4389 = BB68), $B$3:$B$4389)</f>
        <v>2022</v>
      </c>
      <c r="AY68" t="s">
        <v>617</v>
      </c>
      <c r="AZ68" t="str">
        <f t="shared" si="29"/>
        <v>LANXESS - CENTRAL</v>
      </c>
      <c r="BB68">
        <f t="shared" si="30"/>
        <v>1766</v>
      </c>
      <c r="BF68" cm="1">
        <f t="array" ref="BF68">IFERROR(_xlfn.XLOOKUP(1, ($C$3:$C$4389 = BG68)*($F$3:$F$4389 = BJ68), $B$3:$B$4389), "No median year based on reporting data")</f>
        <v>2020</v>
      </c>
      <c r="BG68" t="s">
        <v>617</v>
      </c>
      <c r="BH68" t="str">
        <f t="shared" si="31"/>
        <v>LANXESS - CENTRAL</v>
      </c>
      <c r="BJ68" cm="1">
        <f t="array" ref="BJ68">MEDIAN(IF($C$3:$C$4389 = BG68, $F$3:$F$4389))</f>
        <v>1200</v>
      </c>
    </row>
    <row r="69" spans="1:62">
      <c r="A69" t="s">
        <v>328</v>
      </c>
      <c r="B69">
        <v>2019</v>
      </c>
      <c r="C69" t="s">
        <v>571</v>
      </c>
      <c r="D69" t="s">
        <v>572</v>
      </c>
      <c r="E69" s="159" cm="1">
        <f t="array" ref="E69">_xlfn.XLOOKUP(1, ('Raw TRI Data'!B:B = B69)*('Raw TRI Data'!C:C = C69), 'Raw TRI Data'!W:W)</f>
        <v>0</v>
      </c>
      <c r="F69" s="159" cm="1">
        <f t="array" ref="F69">_xlfn.XLOOKUP(1, ('Raw TRI Data'!B:B = B69)*('Raw TRI Data'!C:C = C69), 'Raw TRI Data'!Y:Y)</f>
        <v>54</v>
      </c>
      <c r="G69" s="159">
        <f t="shared" si="32"/>
        <v>54</v>
      </c>
      <c r="J69" cm="1">
        <f t="array" ref="J69">MAX(IF($C$3:$C$4389=K69,$B$3:$B$4389))</f>
        <v>2023</v>
      </c>
      <c r="K69" t="s">
        <v>571</v>
      </c>
      <c r="L69" t="str">
        <f t="shared" si="22"/>
        <v>INEOS COMPOSITES PHILADELPHIA PLANT</v>
      </c>
      <c r="M69" cm="1">
        <f t="array" ref="M69">_xlfn.XLOOKUP(1, ($B$3:$B$4389 = J69)*($C$3:$C$4389 = K69), $E$3:$E$4389)</f>
        <v>0</v>
      </c>
      <c r="N69" cm="1">
        <f t="array" ref="N69">_xlfn.XLOOKUP(1, ($B$3:$B$4389 = J69)*($C$3:$C$4389 = K69), $F$3:$F$4389)</f>
        <v>40</v>
      </c>
      <c r="O69" cm="1">
        <f t="array" ref="O69">_xlfn.XLOOKUP(1, ($B$3:$B$4389 = J69)*($C$3:$C$4389 = K69), $G$3:$G$4389)</f>
        <v>40</v>
      </c>
      <c r="R69" cm="1">
        <f t="array" ref="R69">_xlfn.XLOOKUP(1, ($C$3:$C$4389 = S69)*($G$3:$G$4389 = W69), $B$3:$B$4389)</f>
        <v>2019</v>
      </c>
      <c r="S69" t="s">
        <v>571</v>
      </c>
      <c r="T69" t="str">
        <f t="shared" si="23"/>
        <v>INEOS COMPOSITES PHILADELPHIA PLANT</v>
      </c>
      <c r="W69">
        <f t="shared" si="24"/>
        <v>54</v>
      </c>
      <c r="Z69" cm="1">
        <f t="array" ref="Z69">IFERROR(_xlfn.XLOOKUP(1, ($C$3:$C$4389 = AA69)*($G$3:$G$4389 = AE69), $B$3:$B$4389), "No median year based on reporting data")</f>
        <v>2020</v>
      </c>
      <c r="AA69" t="s">
        <v>571</v>
      </c>
      <c r="AB69" t="str">
        <f t="shared" si="25"/>
        <v>INEOS COMPOSITES PHILADELPHIA PLANT</v>
      </c>
      <c r="AE69" cm="1">
        <f t="array" ref="AE69">MEDIAN(IF($C$3:$C$4389 = AA69, $G$3:$G$4389))</f>
        <v>36</v>
      </c>
      <c r="AH69" cm="1">
        <f t="array" ref="AH69">_xlfn.XLOOKUP(1, ($C$3:$C$4389 = AI69)*($E$3:$E$4389 = AK69), $B$3:$B$4389)</f>
        <v>2020</v>
      </c>
      <c r="AI69" t="s">
        <v>571</v>
      </c>
      <c r="AJ69" t="str">
        <f t="shared" si="26"/>
        <v>INEOS COMPOSITES PHILADELPHIA PLANT</v>
      </c>
      <c r="AK69">
        <f t="shared" si="27"/>
        <v>0</v>
      </c>
      <c r="AP69" cm="1">
        <f t="array" ref="AP69">IFERROR(_xlfn.XLOOKUP(1, ($C$3:$C$4389 = AQ69)*($E$3:$E$4389 = AS69), $B$3:$B$4389), "No median year based on reporting data")</f>
        <v>2020</v>
      </c>
      <c r="AQ69" t="s">
        <v>571</v>
      </c>
      <c r="AR69" t="str">
        <f t="shared" si="28"/>
        <v>INEOS COMPOSITES PHILADELPHIA PLANT</v>
      </c>
      <c r="AS69" cm="1">
        <f t="array" ref="AS69">MEDIAN(IF($C$3:$C$4389 = AQ69, $E$3:$E$4389))</f>
        <v>0</v>
      </c>
      <c r="AX69" cm="1">
        <f t="array" ref="AX69">_xlfn.XLOOKUP(1, ($C$3:$C$4389 = AY69)*($F$3:$F$4389 = BB69), $B$3:$B$4389)</f>
        <v>2019</v>
      </c>
      <c r="AY69" t="s">
        <v>571</v>
      </c>
      <c r="AZ69" t="str">
        <f t="shared" si="29"/>
        <v>INEOS COMPOSITES PHILADELPHIA PLANT</v>
      </c>
      <c r="BB69">
        <f t="shared" si="30"/>
        <v>54</v>
      </c>
      <c r="BF69" cm="1">
        <f t="array" ref="BF69">IFERROR(_xlfn.XLOOKUP(1, ($C$3:$C$4389 = BG69)*($F$3:$F$4389 = BJ69), $B$3:$B$4389), "No median year based on reporting data")</f>
        <v>2020</v>
      </c>
      <c r="BG69" t="s">
        <v>571</v>
      </c>
      <c r="BH69" t="str">
        <f t="shared" si="31"/>
        <v>INEOS COMPOSITES PHILADELPHIA PLANT</v>
      </c>
      <c r="BJ69" cm="1">
        <f t="array" ref="BJ69">MEDIAN(IF($C$3:$C$4389 = BG69, $F$3:$F$4389))</f>
        <v>36</v>
      </c>
    </row>
    <row r="70" spans="1:62">
      <c r="A70" t="s">
        <v>328</v>
      </c>
      <c r="B70">
        <v>2019</v>
      </c>
      <c r="C70" t="s">
        <v>852</v>
      </c>
      <c r="D70" t="s">
        <v>853</v>
      </c>
      <c r="E70" s="159" cm="1">
        <f t="array" ref="E70">_xlfn.XLOOKUP(1, ('Raw TRI Data'!B:B = B70)*('Raw TRI Data'!C:C = C70), 'Raw TRI Data'!W:W)</f>
        <v>3.55</v>
      </c>
      <c r="F70" s="159" cm="1">
        <f t="array" ref="F70">_xlfn.XLOOKUP(1, ('Raw TRI Data'!B:B = B70)*('Raw TRI Data'!C:C = C70), 'Raw TRI Data'!Y:Y)</f>
        <v>0</v>
      </c>
      <c r="G70" s="159">
        <f t="shared" si="32"/>
        <v>3.55</v>
      </c>
      <c r="J70" cm="1">
        <f t="array" ref="J70">MAX(IF($C$3:$C$4389=K70,$B$3:$B$4389))</f>
        <v>2023</v>
      </c>
      <c r="K70" t="s">
        <v>852</v>
      </c>
      <c r="L70" t="str">
        <f t="shared" si="22"/>
        <v>WOODSTREAM CORP</v>
      </c>
      <c r="M70" cm="1">
        <f t="array" ref="M70">_xlfn.XLOOKUP(1, ($B$3:$B$4389 = J70)*($C$3:$C$4389 = K70), $E$3:$E$4389)</f>
        <v>2.29</v>
      </c>
      <c r="N70" cm="1">
        <f t="array" ref="N70">_xlfn.XLOOKUP(1, ($B$3:$B$4389 = J70)*($C$3:$C$4389 = K70), $F$3:$F$4389)</f>
        <v>0</v>
      </c>
      <c r="O70" cm="1">
        <f t="array" ref="O70">_xlfn.XLOOKUP(1, ($B$3:$B$4389 = J70)*($C$3:$C$4389 = K70), $G$3:$G$4389)</f>
        <v>2.29</v>
      </c>
      <c r="R70" cm="1">
        <f t="array" ref="R70">_xlfn.XLOOKUP(1, ($C$3:$C$4389 = S70)*($G$3:$G$4389 = W70), $B$3:$B$4389)</f>
        <v>2020</v>
      </c>
      <c r="S70" t="s">
        <v>852</v>
      </c>
      <c r="T70" t="str">
        <f t="shared" si="23"/>
        <v>WOODSTREAM CORP</v>
      </c>
      <c r="W70">
        <f t="shared" si="24"/>
        <v>4.47</v>
      </c>
      <c r="Z70" cm="1">
        <f t="array" ref="Z70">IFERROR(_xlfn.XLOOKUP(1, ($C$3:$C$4389 = AA70)*($G$3:$G$4389 = AE70), $B$3:$B$4389), "No median year based on reporting data")</f>
        <v>2023</v>
      </c>
      <c r="AA70" t="s">
        <v>852</v>
      </c>
      <c r="AB70" t="str">
        <f t="shared" si="25"/>
        <v>WOODSTREAM CORP</v>
      </c>
      <c r="AE70" cm="1">
        <f t="array" ref="AE70">MEDIAN(IF($C$3:$C$4389 = AA70, $G$3:$G$4389))</f>
        <v>2.29</v>
      </c>
      <c r="AH70" cm="1">
        <f t="array" ref="AH70">_xlfn.XLOOKUP(1, ($C$3:$C$4389 = AI70)*($E$3:$E$4389 = AK70), $B$3:$B$4389)</f>
        <v>2020</v>
      </c>
      <c r="AI70" t="s">
        <v>852</v>
      </c>
      <c r="AJ70" t="str">
        <f t="shared" si="26"/>
        <v>WOODSTREAM CORP</v>
      </c>
      <c r="AK70">
        <f t="shared" si="27"/>
        <v>4.47</v>
      </c>
      <c r="AP70" cm="1">
        <f t="array" ref="AP70">IFERROR(_xlfn.XLOOKUP(1, ($C$3:$C$4389 = AQ70)*($E$3:$E$4389 = AS70), $B$3:$B$4389), "No median year based on reporting data")</f>
        <v>2023</v>
      </c>
      <c r="AQ70" t="s">
        <v>852</v>
      </c>
      <c r="AR70" t="str">
        <f t="shared" si="28"/>
        <v>WOODSTREAM CORP</v>
      </c>
      <c r="AS70" cm="1">
        <f t="array" ref="AS70">MEDIAN(IF($C$3:$C$4389 = AQ70, $E$3:$E$4389))</f>
        <v>2.29</v>
      </c>
      <c r="AX70" cm="1">
        <f t="array" ref="AX70">_xlfn.XLOOKUP(1, ($C$3:$C$4389 = AY70)*($F$3:$F$4389 = BB70), $B$3:$B$4389)</f>
        <v>2019</v>
      </c>
      <c r="AY70" t="s">
        <v>852</v>
      </c>
      <c r="AZ70" t="str">
        <f t="shared" si="29"/>
        <v>WOODSTREAM CORP</v>
      </c>
      <c r="BB70">
        <f t="shared" si="30"/>
        <v>0</v>
      </c>
      <c r="BF70" cm="1">
        <f t="array" ref="BF70">IFERROR(_xlfn.XLOOKUP(1, ($C$3:$C$4389 = BG70)*($F$3:$F$4389 = BJ70), $B$3:$B$4389), "No median year based on reporting data")</f>
        <v>2019</v>
      </c>
      <c r="BG70" t="s">
        <v>852</v>
      </c>
      <c r="BH70" t="str">
        <f t="shared" si="31"/>
        <v>WOODSTREAM CORP</v>
      </c>
      <c r="BJ70" cm="1">
        <f t="array" ref="BJ70">MEDIAN(IF($C$3:$C$4389 = BG70, $F$3:$F$4389))</f>
        <v>0</v>
      </c>
    </row>
    <row r="71" spans="1:62">
      <c r="A71" t="s">
        <v>328</v>
      </c>
      <c r="B71">
        <v>2019</v>
      </c>
      <c r="C71" t="s">
        <v>696</v>
      </c>
      <c r="D71" t="s">
        <v>697</v>
      </c>
      <c r="E71" s="159" cm="1">
        <f t="array" ref="E71">_xlfn.XLOOKUP(1, ('Raw TRI Data'!B:B = B71)*('Raw TRI Data'!C:C = C71), 'Raw TRI Data'!W:W)</f>
        <v>46.3</v>
      </c>
      <c r="F71" s="159" cm="1">
        <f t="array" ref="F71">_xlfn.XLOOKUP(1, ('Raw TRI Data'!B:B = B71)*('Raw TRI Data'!C:C = C71), 'Raw TRI Data'!Y:Y)</f>
        <v>0.2</v>
      </c>
      <c r="G71" s="159">
        <f t="shared" si="32"/>
        <v>46.5</v>
      </c>
      <c r="J71" cm="1">
        <f t="array" ref="J71">MAX(IF($C$3:$C$4389=K71,$B$3:$B$4389))</f>
        <v>2023</v>
      </c>
      <c r="K71" t="s">
        <v>696</v>
      </c>
      <c r="L71" t="str">
        <f t="shared" si="22"/>
        <v>POLYNT COMPOSITES USA INC</v>
      </c>
      <c r="M71" cm="1">
        <f t="array" ref="M71">_xlfn.XLOOKUP(1, ($B$3:$B$4389 = J71)*($C$3:$C$4389 = K71), $E$3:$E$4389)</f>
        <v>97</v>
      </c>
      <c r="N71" cm="1">
        <f t="array" ref="N71">_xlfn.XLOOKUP(1, ($B$3:$B$4389 = J71)*($C$3:$C$4389 = K71), $F$3:$F$4389)</f>
        <v>0.28000000000000003</v>
      </c>
      <c r="O71" cm="1">
        <f t="array" ref="O71">_xlfn.XLOOKUP(1, ($B$3:$B$4389 = J71)*($C$3:$C$4389 = K71), $G$3:$G$4389)</f>
        <v>97.28</v>
      </c>
      <c r="R71" cm="1">
        <f t="array" ref="R71">_xlfn.XLOOKUP(1, ($C$3:$C$4389 = S71)*($G$3:$G$4389 = W71), $B$3:$B$4389)</f>
        <v>2022</v>
      </c>
      <c r="S71" t="s">
        <v>696</v>
      </c>
      <c r="T71" t="str">
        <f t="shared" si="23"/>
        <v>POLYNT COMPOSITES USA INC</v>
      </c>
      <c r="W71">
        <f t="shared" si="24"/>
        <v>112.32</v>
      </c>
      <c r="Z71" cm="1">
        <f t="array" ref="Z71">IFERROR(_xlfn.XLOOKUP(1, ($C$3:$C$4389 = AA71)*($G$3:$G$4389 = AE71), $B$3:$B$4389), "No median year based on reporting data")</f>
        <v>2020</v>
      </c>
      <c r="AA71" t="s">
        <v>696</v>
      </c>
      <c r="AB71" t="str">
        <f t="shared" si="25"/>
        <v>POLYNT COMPOSITES USA INC</v>
      </c>
      <c r="AE71" cm="1">
        <f t="array" ref="AE71">MEDIAN(IF($C$3:$C$4389 = AA71, $G$3:$G$4389))</f>
        <v>73.5</v>
      </c>
      <c r="AH71" cm="1">
        <f t="array" ref="AH71">_xlfn.XLOOKUP(1, ($C$3:$C$4389 = AI71)*($E$3:$E$4389 = AK71), $B$3:$B$4389)</f>
        <v>2022</v>
      </c>
      <c r="AI71" t="s">
        <v>696</v>
      </c>
      <c r="AJ71" t="str">
        <f t="shared" si="26"/>
        <v>POLYNT COMPOSITES USA INC</v>
      </c>
      <c r="AK71">
        <f t="shared" si="27"/>
        <v>112</v>
      </c>
      <c r="AP71" cm="1">
        <f t="array" ref="AP71">IFERROR(_xlfn.XLOOKUP(1, ($C$3:$C$4389 = AQ71)*($E$3:$E$4389 = AS71), $B$3:$B$4389), "No median year based on reporting data")</f>
        <v>2020</v>
      </c>
      <c r="AQ71" t="s">
        <v>696</v>
      </c>
      <c r="AR71" t="str">
        <f t="shared" si="28"/>
        <v>POLYNT COMPOSITES USA INC</v>
      </c>
      <c r="AS71" cm="1">
        <f t="array" ref="AS71">MEDIAN(IF($C$3:$C$4389 = AQ71, $E$3:$E$4389))</f>
        <v>73.3</v>
      </c>
      <c r="AX71" cm="1">
        <f t="array" ref="AX71">_xlfn.XLOOKUP(1, ($C$3:$C$4389 = AY71)*($F$3:$F$4389 = BB71), $B$3:$B$4389)</f>
        <v>2022</v>
      </c>
      <c r="AY71" t="s">
        <v>696</v>
      </c>
      <c r="AZ71" t="str">
        <f t="shared" si="29"/>
        <v>POLYNT COMPOSITES USA INC</v>
      </c>
      <c r="BB71">
        <f t="shared" si="30"/>
        <v>0.32</v>
      </c>
      <c r="BF71" cm="1">
        <f t="array" ref="BF71">IFERROR(_xlfn.XLOOKUP(1, ($C$3:$C$4389 = BG71)*($F$3:$F$4389 = BJ71), $B$3:$B$4389), "No median year based on reporting data")</f>
        <v>2019</v>
      </c>
      <c r="BG71" t="s">
        <v>696</v>
      </c>
      <c r="BH71" t="str">
        <f t="shared" si="31"/>
        <v>POLYNT COMPOSITES USA INC</v>
      </c>
      <c r="BJ71" cm="1">
        <f t="array" ref="BJ71">MEDIAN(IF($C$3:$C$4389 = BG71, $F$3:$F$4389))</f>
        <v>0.2</v>
      </c>
    </row>
    <row r="72" spans="1:62">
      <c r="A72" t="s">
        <v>328</v>
      </c>
      <c r="B72">
        <v>2020</v>
      </c>
      <c r="C72" t="s">
        <v>713</v>
      </c>
      <c r="D72" t="s">
        <v>714</v>
      </c>
      <c r="E72" s="159" cm="1">
        <f t="array" ref="E72">_xlfn.XLOOKUP(1, ('Raw TRI Data'!B:B = B72)*('Raw TRI Data'!C:C = C72), 'Raw TRI Data'!W:W)</f>
        <v>9</v>
      </c>
      <c r="F72" s="159" cm="1">
        <f t="array" ref="F72">_xlfn.XLOOKUP(1, ('Raw TRI Data'!B:B = B72)*('Raw TRI Data'!C:C = C72), 'Raw TRI Data'!Y:Y)</f>
        <v>0</v>
      </c>
      <c r="G72" s="159">
        <f t="shared" si="32"/>
        <v>9</v>
      </c>
      <c r="J72" cm="1">
        <f t="array" ref="J72">MAX(IF($C$3:$C$4389=K72,$B$3:$B$4389))</f>
        <v>2023</v>
      </c>
      <c r="K72" t="s">
        <v>412</v>
      </c>
      <c r="L72" t="str">
        <f t="shared" si="22"/>
        <v>BOEING CO</v>
      </c>
      <c r="M72" cm="1">
        <f t="array" ref="M72">_xlfn.XLOOKUP(1, ($B$3:$B$4389 = J72)*($C$3:$C$4389 = K72), $E$3:$E$4389)</f>
        <v>0</v>
      </c>
      <c r="N72" cm="1">
        <f t="array" ref="N72">_xlfn.XLOOKUP(1, ($B$3:$B$4389 = J72)*($C$3:$C$4389 = K72), $F$3:$F$4389)</f>
        <v>0</v>
      </c>
      <c r="O72" cm="1">
        <f t="array" ref="O72">_xlfn.XLOOKUP(1, ($B$3:$B$4389 = J72)*($C$3:$C$4389 = K72), $G$3:$G$4389)</f>
        <v>0</v>
      </c>
      <c r="R72" cm="1">
        <f t="array" ref="R72">_xlfn.XLOOKUP(1, ($C$3:$C$4389 = S72)*($G$3:$G$4389 = W72), $B$3:$B$4389)</f>
        <v>2020</v>
      </c>
      <c r="S72" t="s">
        <v>412</v>
      </c>
      <c r="T72" t="str">
        <f t="shared" si="23"/>
        <v>BOEING CO</v>
      </c>
      <c r="W72">
        <f t="shared" si="24"/>
        <v>0</v>
      </c>
      <c r="Z72" cm="1">
        <f t="array" ref="Z72">IFERROR(_xlfn.XLOOKUP(1, ($C$3:$C$4389 = AA72)*($G$3:$G$4389 = AE72), $B$3:$B$4389), "No median year based on reporting data")</f>
        <v>2020</v>
      </c>
      <c r="AA72" t="s">
        <v>412</v>
      </c>
      <c r="AB72" t="str">
        <f t="shared" si="25"/>
        <v>BOEING CO</v>
      </c>
      <c r="AE72" cm="1">
        <f t="array" ref="AE72">MEDIAN(IF($C$3:$C$4389 = AA72, $G$3:$G$4389))</f>
        <v>0</v>
      </c>
      <c r="AH72" cm="1">
        <f t="array" ref="AH72">_xlfn.XLOOKUP(1, ($C$3:$C$4389 = AI72)*($E$3:$E$4389 = AK72), $B$3:$B$4389)</f>
        <v>2020</v>
      </c>
      <c r="AI72" t="s">
        <v>412</v>
      </c>
      <c r="AJ72" t="str">
        <f t="shared" si="26"/>
        <v>BOEING CO</v>
      </c>
      <c r="AK72">
        <f t="shared" si="27"/>
        <v>0</v>
      </c>
      <c r="AP72" cm="1">
        <f t="array" ref="AP72">IFERROR(_xlfn.XLOOKUP(1, ($C$3:$C$4389 = AQ72)*($E$3:$E$4389 = AS72), $B$3:$B$4389), "No median year based on reporting data")</f>
        <v>2020</v>
      </c>
      <c r="AQ72" t="s">
        <v>412</v>
      </c>
      <c r="AR72" t="str">
        <f t="shared" si="28"/>
        <v>BOEING CO</v>
      </c>
      <c r="AS72" cm="1">
        <f t="array" ref="AS72">MEDIAN(IF($C$3:$C$4389 = AQ72, $E$3:$E$4389))</f>
        <v>0</v>
      </c>
      <c r="AX72" cm="1">
        <f t="array" ref="AX72">_xlfn.XLOOKUP(1, ($C$3:$C$4389 = AY72)*($F$3:$F$4389 = BB72), $B$3:$B$4389)</f>
        <v>2020</v>
      </c>
      <c r="AY72" t="s">
        <v>412</v>
      </c>
      <c r="AZ72" t="str">
        <f t="shared" si="29"/>
        <v>BOEING CO</v>
      </c>
      <c r="BB72">
        <f t="shared" si="30"/>
        <v>0</v>
      </c>
      <c r="BF72" cm="1">
        <f t="array" ref="BF72">IFERROR(_xlfn.XLOOKUP(1, ($C$3:$C$4389 = BG72)*($F$3:$F$4389 = BJ72), $B$3:$B$4389), "No median year based on reporting data")</f>
        <v>2020</v>
      </c>
      <c r="BG72" t="s">
        <v>412</v>
      </c>
      <c r="BH72" t="str">
        <f t="shared" si="31"/>
        <v>BOEING CO</v>
      </c>
      <c r="BJ72" cm="1">
        <f t="array" ref="BJ72">MEDIAN(IF($C$3:$C$4389 = BG72, $F$3:$F$4389))</f>
        <v>0</v>
      </c>
    </row>
    <row r="73" spans="1:62">
      <c r="A73" t="s">
        <v>328</v>
      </c>
      <c r="B73">
        <v>2020</v>
      </c>
      <c r="C73" t="s">
        <v>647</v>
      </c>
      <c r="D73" t="s">
        <v>648</v>
      </c>
      <c r="E73" s="159" cm="1">
        <f t="array" ref="E73">_xlfn.XLOOKUP(1, ('Raw TRI Data'!B:B = B73)*('Raw TRI Data'!C:C = C73), 'Raw TRI Data'!W:W)</f>
        <v>1.71</v>
      </c>
      <c r="F73" s="159" cm="1">
        <f t="array" ref="F73">_xlfn.XLOOKUP(1, ('Raw TRI Data'!B:B = B73)*('Raw TRI Data'!C:C = C73), 'Raw TRI Data'!Y:Y)</f>
        <v>0</v>
      </c>
      <c r="G73" s="159">
        <f t="shared" si="32"/>
        <v>1.71</v>
      </c>
      <c r="J73" cm="1">
        <f t="array" ref="J73">MAX(IF($C$3:$C$4389=K73,$B$3:$B$4389))</f>
        <v>2023</v>
      </c>
      <c r="K73" t="s">
        <v>358</v>
      </c>
      <c r="L73" t="str">
        <f t="shared" si="22"/>
        <v>ALBEMARLE CORP</v>
      </c>
      <c r="M73" cm="1">
        <f t="array" ref="M73">_xlfn.XLOOKUP(1, ($B$3:$B$4389 = J73)*($C$3:$C$4389 = K73), $E$3:$E$4389)</f>
        <v>0</v>
      </c>
      <c r="N73" cm="1">
        <f t="array" ref="N73">_xlfn.XLOOKUP(1, ($B$3:$B$4389 = J73)*($C$3:$C$4389 = K73), $F$3:$F$4389)</f>
        <v>0</v>
      </c>
      <c r="O73" cm="1">
        <f t="array" ref="O73">_xlfn.XLOOKUP(1, ($B$3:$B$4389 = J73)*($C$3:$C$4389 = K73), $G$3:$G$4389)</f>
        <v>0</v>
      </c>
      <c r="R73" cm="1">
        <f t="array" ref="R73">_xlfn.XLOOKUP(1, ($C$3:$C$4389 = S73)*($G$3:$G$4389 = W73), $B$3:$B$4389)</f>
        <v>2020</v>
      </c>
      <c r="S73" t="s">
        <v>358</v>
      </c>
      <c r="T73" t="str">
        <f t="shared" si="23"/>
        <v>ALBEMARLE CORP</v>
      </c>
      <c r="W73">
        <f t="shared" si="24"/>
        <v>0</v>
      </c>
      <c r="Z73" cm="1">
        <f t="array" ref="Z73">IFERROR(_xlfn.XLOOKUP(1, ($C$3:$C$4389 = AA73)*($G$3:$G$4389 = AE73), $B$3:$B$4389), "No median year based on reporting data")</f>
        <v>2020</v>
      </c>
      <c r="AA73" t="s">
        <v>358</v>
      </c>
      <c r="AB73" t="str">
        <f t="shared" si="25"/>
        <v>ALBEMARLE CORP</v>
      </c>
      <c r="AE73" cm="1">
        <f t="array" ref="AE73">MEDIAN(IF($C$3:$C$4389 = AA73, $G$3:$G$4389))</f>
        <v>0</v>
      </c>
      <c r="AH73" cm="1">
        <f t="array" ref="AH73">_xlfn.XLOOKUP(1, ($C$3:$C$4389 = AI73)*($E$3:$E$4389 = AK73), $B$3:$B$4389)</f>
        <v>2020</v>
      </c>
      <c r="AI73" t="s">
        <v>358</v>
      </c>
      <c r="AJ73" t="str">
        <f t="shared" si="26"/>
        <v>ALBEMARLE CORP</v>
      </c>
      <c r="AK73">
        <f t="shared" si="27"/>
        <v>0</v>
      </c>
      <c r="AP73" cm="1">
        <f t="array" ref="AP73">IFERROR(_xlfn.XLOOKUP(1, ($C$3:$C$4389 = AQ73)*($E$3:$E$4389 = AS73), $B$3:$B$4389), "No median year based on reporting data")</f>
        <v>2020</v>
      </c>
      <c r="AQ73" t="s">
        <v>358</v>
      </c>
      <c r="AR73" t="str">
        <f t="shared" si="28"/>
        <v>ALBEMARLE CORP</v>
      </c>
      <c r="AS73" cm="1">
        <f t="array" ref="AS73">MEDIAN(IF($C$3:$C$4389 = AQ73, $E$3:$E$4389))</f>
        <v>0</v>
      </c>
      <c r="AX73" cm="1">
        <f t="array" ref="AX73">_xlfn.XLOOKUP(1, ($C$3:$C$4389 = AY73)*($F$3:$F$4389 = BB73), $B$3:$B$4389)</f>
        <v>2020</v>
      </c>
      <c r="AY73" t="s">
        <v>358</v>
      </c>
      <c r="AZ73" t="str">
        <f t="shared" si="29"/>
        <v>ALBEMARLE CORP</v>
      </c>
      <c r="BB73">
        <f t="shared" si="30"/>
        <v>0</v>
      </c>
      <c r="BF73" cm="1">
        <f t="array" ref="BF73">IFERROR(_xlfn.XLOOKUP(1, ($C$3:$C$4389 = BG73)*($F$3:$F$4389 = BJ73), $B$3:$B$4389), "No median year based on reporting data")</f>
        <v>2020</v>
      </c>
      <c r="BG73" t="s">
        <v>358</v>
      </c>
      <c r="BH73" t="str">
        <f t="shared" si="31"/>
        <v>ALBEMARLE CORP</v>
      </c>
      <c r="BJ73" cm="1">
        <f t="array" ref="BJ73">MEDIAN(IF($C$3:$C$4389 = BG73, $F$3:$F$4389))</f>
        <v>0</v>
      </c>
    </row>
    <row r="74" spans="1:62">
      <c r="A74" t="s">
        <v>328</v>
      </c>
      <c r="B74">
        <v>2020</v>
      </c>
      <c r="C74" t="s">
        <v>690</v>
      </c>
      <c r="D74" t="s">
        <v>691</v>
      </c>
      <c r="E74" s="159" cm="1">
        <f t="array" ref="E74">_xlfn.XLOOKUP(1, ('Raw TRI Data'!B:B = B74)*('Raw TRI Data'!C:C = C74), 'Raw TRI Data'!W:W)</f>
        <v>0</v>
      </c>
      <c r="F74" s="159" cm="1">
        <f t="array" ref="F74">_xlfn.XLOOKUP(1, ('Raw TRI Data'!B:B = B74)*('Raw TRI Data'!C:C = C74), 'Raw TRI Data'!Y:Y)</f>
        <v>0</v>
      </c>
      <c r="G74" s="159">
        <f t="shared" si="32"/>
        <v>0</v>
      </c>
      <c r="J74" cm="1">
        <f t="array" ref="J74">MAX(IF($C$3:$C$4389=K74,$B$3:$B$4389))</f>
        <v>2023</v>
      </c>
      <c r="K74" t="s">
        <v>493</v>
      </c>
      <c r="L74" t="str">
        <f t="shared" si="22"/>
        <v>CYTEC SOLVAY COMPOSITE MATERIALS ORANGE</v>
      </c>
      <c r="M74" cm="1">
        <f t="array" ref="M74">_xlfn.XLOOKUP(1, ($B$3:$B$4389 = J74)*($C$3:$C$4389 = K74), $E$3:$E$4389)</f>
        <v>0</v>
      </c>
      <c r="N74" cm="1">
        <f t="array" ref="N74">_xlfn.XLOOKUP(1, ($B$3:$B$4389 = J74)*($C$3:$C$4389 = K74), $F$3:$F$4389)</f>
        <v>1</v>
      </c>
      <c r="O74" cm="1">
        <f t="array" ref="O74">_xlfn.XLOOKUP(1, ($B$3:$B$4389 = J74)*($C$3:$C$4389 = K74), $G$3:$G$4389)</f>
        <v>1</v>
      </c>
      <c r="R74" cm="1">
        <f t="array" ref="R74">_xlfn.XLOOKUP(1, ($C$3:$C$4389 = S74)*($G$3:$G$4389 = W74), $B$3:$B$4389)</f>
        <v>2020</v>
      </c>
      <c r="S74" t="s">
        <v>493</v>
      </c>
      <c r="T74" t="str">
        <f t="shared" si="23"/>
        <v>CYTEC SOLVAY COMPOSITE MATERIALS ORANGE</v>
      </c>
      <c r="W74">
        <f t="shared" si="24"/>
        <v>137.53</v>
      </c>
      <c r="Z74" cm="1">
        <f t="array" ref="Z74">IFERROR(_xlfn.XLOOKUP(1, ($C$3:$C$4389 = AA74)*($G$3:$G$4389 = AE74), $B$3:$B$4389), "No median year based on reporting data")</f>
        <v>2021</v>
      </c>
      <c r="AA74" t="s">
        <v>493</v>
      </c>
      <c r="AB74" t="str">
        <f t="shared" si="25"/>
        <v>CYTEC SOLVAY COMPOSITE MATERIALS ORANGE</v>
      </c>
      <c r="AE74" cm="1">
        <f t="array" ref="AE74">MEDIAN(IF($C$3:$C$4389 = AA74, $G$3:$G$4389))</f>
        <v>1</v>
      </c>
      <c r="AH74" cm="1">
        <f t="array" ref="AH74">_xlfn.XLOOKUP(1, ($C$3:$C$4389 = AI74)*($E$3:$E$4389 = AK74), $B$3:$B$4389)</f>
        <v>2020</v>
      </c>
      <c r="AI74" t="s">
        <v>493</v>
      </c>
      <c r="AJ74" t="str">
        <f t="shared" si="26"/>
        <v>CYTEC SOLVAY COMPOSITE MATERIALS ORANGE</v>
      </c>
      <c r="AK74">
        <f t="shared" si="27"/>
        <v>0</v>
      </c>
      <c r="AP74" cm="1">
        <f t="array" ref="AP74">IFERROR(_xlfn.XLOOKUP(1, ($C$3:$C$4389 = AQ74)*($E$3:$E$4389 = AS74), $B$3:$B$4389), "No median year based on reporting data")</f>
        <v>2020</v>
      </c>
      <c r="AQ74" t="s">
        <v>493</v>
      </c>
      <c r="AR74" t="str">
        <f t="shared" si="28"/>
        <v>CYTEC SOLVAY COMPOSITE MATERIALS ORANGE</v>
      </c>
      <c r="AS74" cm="1">
        <f t="array" ref="AS74">MEDIAN(IF($C$3:$C$4389 = AQ74, $E$3:$E$4389))</f>
        <v>0</v>
      </c>
      <c r="AX74" cm="1">
        <f t="array" ref="AX74">_xlfn.XLOOKUP(1, ($C$3:$C$4389 = AY74)*($F$3:$F$4389 = BB74), $B$3:$B$4389)</f>
        <v>2020</v>
      </c>
      <c r="AY74" t="s">
        <v>493</v>
      </c>
      <c r="AZ74" t="str">
        <f t="shared" si="29"/>
        <v>CYTEC SOLVAY COMPOSITE MATERIALS ORANGE</v>
      </c>
      <c r="BB74">
        <f t="shared" si="30"/>
        <v>137.53</v>
      </c>
      <c r="BF74" cm="1">
        <f t="array" ref="BF74">IFERROR(_xlfn.XLOOKUP(1, ($C$3:$C$4389 = BG74)*($F$3:$F$4389 = BJ74), $B$3:$B$4389), "No median year based on reporting data")</f>
        <v>2021</v>
      </c>
      <c r="BG74" t="s">
        <v>493</v>
      </c>
      <c r="BH74" t="str">
        <f t="shared" si="31"/>
        <v>CYTEC SOLVAY COMPOSITE MATERIALS ORANGE</v>
      </c>
      <c r="BJ74" cm="1">
        <f t="array" ref="BJ74">MEDIAN(IF($C$3:$C$4389 = BG74, $F$3:$F$4389))</f>
        <v>1</v>
      </c>
    </row>
    <row r="75" spans="1:62">
      <c r="A75" t="s">
        <v>328</v>
      </c>
      <c r="B75">
        <v>2020</v>
      </c>
      <c r="C75" t="s">
        <v>675</v>
      </c>
      <c r="D75" t="s">
        <v>676</v>
      </c>
      <c r="E75" s="159" cm="1">
        <f t="array" ref="E75">_xlfn.XLOOKUP(1, ('Raw TRI Data'!B:B = B75)*('Raw TRI Data'!C:C = C75), 'Raw TRI Data'!W:W)</f>
        <v>0.4</v>
      </c>
      <c r="F75" s="159" cm="1">
        <f t="array" ref="F75">_xlfn.XLOOKUP(1, ('Raw TRI Data'!B:B = B75)*('Raw TRI Data'!C:C = C75), 'Raw TRI Data'!Y:Y)</f>
        <v>0.5</v>
      </c>
      <c r="G75" s="159">
        <f t="shared" si="32"/>
        <v>0.9</v>
      </c>
      <c r="J75" cm="1">
        <f t="array" ref="J75">MAX(IF($C$3:$C$4389=K75,$B$3:$B$4389))</f>
        <v>2023</v>
      </c>
      <c r="K75" t="s">
        <v>769</v>
      </c>
      <c r="L75" t="str">
        <f t="shared" si="22"/>
        <v>SPARTECH LLC.</v>
      </c>
      <c r="M75" cm="1">
        <f t="array" ref="M75">_xlfn.XLOOKUP(1, ($B$3:$B$4389 = J75)*($C$3:$C$4389 = K75), $E$3:$E$4389)</f>
        <v>0</v>
      </c>
      <c r="N75" cm="1">
        <f t="array" ref="N75">_xlfn.XLOOKUP(1, ($B$3:$B$4389 = J75)*($C$3:$C$4389 = K75), $F$3:$F$4389)</f>
        <v>0</v>
      </c>
      <c r="O75" cm="1">
        <f t="array" ref="O75">_xlfn.XLOOKUP(1, ($B$3:$B$4389 = J75)*($C$3:$C$4389 = K75), $G$3:$G$4389)</f>
        <v>0</v>
      </c>
      <c r="R75" cm="1">
        <f t="array" ref="R75">_xlfn.XLOOKUP(1, ($C$3:$C$4389 = S75)*($G$3:$G$4389 = W75), $B$3:$B$4389)</f>
        <v>2020</v>
      </c>
      <c r="S75" t="s">
        <v>769</v>
      </c>
      <c r="T75" t="str">
        <f t="shared" si="23"/>
        <v>SPARTECH LLC.</v>
      </c>
      <c r="W75">
        <f t="shared" si="24"/>
        <v>500</v>
      </c>
      <c r="Z75" cm="1">
        <f t="array" ref="Z75">IFERROR(_xlfn.XLOOKUP(1, ($C$3:$C$4389 = AA75)*($G$3:$G$4389 = AE75), $B$3:$B$4389), "No median year based on reporting data")</f>
        <v>2021</v>
      </c>
      <c r="AA75" t="s">
        <v>769</v>
      </c>
      <c r="AB75" t="str">
        <f t="shared" si="25"/>
        <v>SPARTECH LLC.</v>
      </c>
      <c r="AE75" cm="1">
        <f t="array" ref="AE75">MEDIAN(IF($C$3:$C$4389 = AA75, $G$3:$G$4389))</f>
        <v>0</v>
      </c>
      <c r="AH75" cm="1">
        <f t="array" ref="AH75">_xlfn.XLOOKUP(1, ($C$3:$C$4389 = AI75)*($E$3:$E$4389 = AK75), $B$3:$B$4389)</f>
        <v>2020</v>
      </c>
      <c r="AI75" t="s">
        <v>769</v>
      </c>
      <c r="AJ75" t="str">
        <f t="shared" si="26"/>
        <v>SPARTECH LLC.</v>
      </c>
      <c r="AK75">
        <f t="shared" si="27"/>
        <v>500</v>
      </c>
      <c r="AP75" cm="1">
        <f t="array" ref="AP75">IFERROR(_xlfn.XLOOKUP(1, ($C$3:$C$4389 = AQ75)*($E$3:$E$4389 = AS75), $B$3:$B$4389), "No median year based on reporting data")</f>
        <v>2021</v>
      </c>
      <c r="AQ75" t="s">
        <v>769</v>
      </c>
      <c r="AR75" t="str">
        <f t="shared" si="28"/>
        <v>SPARTECH LLC.</v>
      </c>
      <c r="AS75" cm="1">
        <f t="array" ref="AS75">MEDIAN(IF($C$3:$C$4389 = AQ75, $E$3:$E$4389))</f>
        <v>0</v>
      </c>
      <c r="AX75" cm="1">
        <f t="array" ref="AX75">_xlfn.XLOOKUP(1, ($C$3:$C$4389 = AY75)*($F$3:$F$4389 = BB75), $B$3:$B$4389)</f>
        <v>2020</v>
      </c>
      <c r="AY75" t="s">
        <v>769</v>
      </c>
      <c r="AZ75" t="str">
        <f t="shared" si="29"/>
        <v>SPARTECH LLC.</v>
      </c>
      <c r="BB75">
        <f t="shared" si="30"/>
        <v>0</v>
      </c>
      <c r="BF75" cm="1">
        <f t="array" ref="BF75">IFERROR(_xlfn.XLOOKUP(1, ($C$3:$C$4389 = BG75)*($F$3:$F$4389 = BJ75), $B$3:$B$4389), "No median year based on reporting data")</f>
        <v>2020</v>
      </c>
      <c r="BG75" t="s">
        <v>769</v>
      </c>
      <c r="BH75" t="str">
        <f t="shared" si="31"/>
        <v>SPARTECH LLC.</v>
      </c>
      <c r="BJ75" cm="1">
        <f t="array" ref="BJ75">MEDIAN(IF($C$3:$C$4389 = BG75, $F$3:$F$4389))</f>
        <v>0</v>
      </c>
    </row>
    <row r="76" spans="1:62">
      <c r="A76" t="s">
        <v>328</v>
      </c>
      <c r="B76">
        <v>2020</v>
      </c>
      <c r="C76" t="s">
        <v>652</v>
      </c>
      <c r="D76" t="s">
        <v>653</v>
      </c>
      <c r="E76" s="159" cm="1">
        <f t="array" ref="E76">_xlfn.XLOOKUP(1, ('Raw TRI Data'!B:B = B76)*('Raw TRI Data'!C:C = C76), 'Raw TRI Data'!W:W)</f>
        <v>0</v>
      </c>
      <c r="F76" s="159" cm="1">
        <f t="array" ref="F76">_xlfn.XLOOKUP(1, ('Raw TRI Data'!B:B = B76)*('Raw TRI Data'!C:C = C76), 'Raw TRI Data'!Y:Y)</f>
        <v>0</v>
      </c>
      <c r="G76" s="159">
        <f t="shared" si="32"/>
        <v>0</v>
      </c>
      <c r="J76" cm="1">
        <f t="array" ref="J76">MAX(IF($C$3:$C$4389=K76,$B$3:$B$4389))</f>
        <v>2023</v>
      </c>
      <c r="K76" t="s">
        <v>758</v>
      </c>
      <c r="L76" t="str">
        <f t="shared" si="22"/>
        <v>SMITH &amp; WESSON PRECISION COMPONENTS PLASTICS LLC</v>
      </c>
      <c r="M76" cm="1">
        <f t="array" ref="M76">_xlfn.XLOOKUP(1, ($B$3:$B$4389 = J76)*($C$3:$C$4389 = K76), $E$3:$E$4389)</f>
        <v>0</v>
      </c>
      <c r="N76" cm="1">
        <f t="array" ref="N76">_xlfn.XLOOKUP(1, ($B$3:$B$4389 = J76)*($C$3:$C$4389 = K76), $F$3:$F$4389)</f>
        <v>0</v>
      </c>
      <c r="O76" cm="1">
        <f t="array" ref="O76">_xlfn.XLOOKUP(1, ($B$3:$B$4389 = J76)*($C$3:$C$4389 = K76), $G$3:$G$4389)</f>
        <v>0</v>
      </c>
      <c r="R76" cm="1">
        <f t="array" ref="R76">_xlfn.XLOOKUP(1, ($C$3:$C$4389 = S76)*($G$3:$G$4389 = W76), $B$3:$B$4389)</f>
        <v>2021</v>
      </c>
      <c r="S76" t="s">
        <v>758</v>
      </c>
      <c r="T76" t="str">
        <f t="shared" si="23"/>
        <v>SMITH &amp; WESSON PRECISION COMPONENTS PLASTICS LLC</v>
      </c>
      <c r="W76">
        <f t="shared" si="24"/>
        <v>0</v>
      </c>
      <c r="Z76" cm="1">
        <f t="array" ref="Z76">IFERROR(_xlfn.XLOOKUP(1, ($C$3:$C$4389 = AA76)*($G$3:$G$4389 = AE76), $B$3:$B$4389), "No median year based on reporting data")</f>
        <v>2021</v>
      </c>
      <c r="AA76" t="s">
        <v>758</v>
      </c>
      <c r="AB76" t="str">
        <f t="shared" si="25"/>
        <v>SMITH &amp; WESSON PRECISION COMPONENTS PLASTICS LLC</v>
      </c>
      <c r="AE76" cm="1">
        <f t="array" ref="AE76">MEDIAN(IF($C$3:$C$4389 = AA76, $G$3:$G$4389))</f>
        <v>0</v>
      </c>
      <c r="AH76" cm="1">
        <f t="array" ref="AH76">_xlfn.XLOOKUP(1, ($C$3:$C$4389 = AI76)*($E$3:$E$4389 = AK76), $B$3:$B$4389)</f>
        <v>2021</v>
      </c>
      <c r="AI76" t="s">
        <v>758</v>
      </c>
      <c r="AJ76" t="str">
        <f t="shared" si="26"/>
        <v>SMITH &amp; WESSON PRECISION COMPONENTS PLASTICS LLC</v>
      </c>
      <c r="AK76">
        <f t="shared" si="27"/>
        <v>0</v>
      </c>
      <c r="AP76" cm="1">
        <f t="array" ref="AP76">IFERROR(_xlfn.XLOOKUP(1, ($C$3:$C$4389 = AQ76)*($E$3:$E$4389 = AS76), $B$3:$B$4389), "No median year based on reporting data")</f>
        <v>2021</v>
      </c>
      <c r="AQ76" t="s">
        <v>758</v>
      </c>
      <c r="AR76" t="str">
        <f t="shared" si="28"/>
        <v>SMITH &amp; WESSON PRECISION COMPONENTS PLASTICS LLC</v>
      </c>
      <c r="AS76" cm="1">
        <f t="array" ref="AS76">MEDIAN(IF($C$3:$C$4389 = AQ76, $E$3:$E$4389))</f>
        <v>0</v>
      </c>
      <c r="AX76" cm="1">
        <f t="array" ref="AX76">_xlfn.XLOOKUP(1, ($C$3:$C$4389 = AY76)*($F$3:$F$4389 = BB76), $B$3:$B$4389)</f>
        <v>2021</v>
      </c>
      <c r="AY76" t="s">
        <v>758</v>
      </c>
      <c r="AZ76" t="str">
        <f t="shared" si="29"/>
        <v>SMITH &amp; WESSON PRECISION COMPONENTS PLASTICS LLC</v>
      </c>
      <c r="BB76">
        <f t="shared" si="30"/>
        <v>0</v>
      </c>
      <c r="BF76" cm="1">
        <f t="array" ref="BF76">IFERROR(_xlfn.XLOOKUP(1, ($C$3:$C$4389 = BG76)*($F$3:$F$4389 = BJ76), $B$3:$B$4389), "No median year based on reporting data")</f>
        <v>2021</v>
      </c>
      <c r="BG76" t="s">
        <v>758</v>
      </c>
      <c r="BH76" t="str">
        <f t="shared" si="31"/>
        <v>SMITH &amp; WESSON PRECISION COMPONENTS PLASTICS LLC</v>
      </c>
      <c r="BJ76" cm="1">
        <f t="array" ref="BJ76">MEDIAN(IF($C$3:$C$4389 = BG76, $F$3:$F$4389))</f>
        <v>0</v>
      </c>
    </row>
    <row r="77" spans="1:62">
      <c r="A77" t="s">
        <v>328</v>
      </c>
      <c r="B77">
        <v>2020</v>
      </c>
      <c r="C77" t="s">
        <v>632</v>
      </c>
      <c r="D77" t="s">
        <v>633</v>
      </c>
      <c r="E77" s="159" cm="1">
        <f t="array" ref="E77">_xlfn.XLOOKUP(1, ('Raw TRI Data'!B:B = B77)*('Raw TRI Data'!C:C = C77), 'Raw TRI Data'!W:W)</f>
        <v>0</v>
      </c>
      <c r="F77" s="159" cm="1">
        <f t="array" ref="F77">_xlfn.XLOOKUP(1, ('Raw TRI Data'!B:B = B77)*('Raw TRI Data'!C:C = C77), 'Raw TRI Data'!Y:Y)</f>
        <v>0</v>
      </c>
      <c r="G77" s="159">
        <f t="shared" si="32"/>
        <v>0</v>
      </c>
      <c r="J77" cm="1">
        <f t="array" ref="J77">MAX(IF($C$3:$C$4389=K77,$B$3:$B$4389))</f>
        <v>2023</v>
      </c>
      <c r="K77" t="s">
        <v>373</v>
      </c>
      <c r="L77" t="str">
        <f t="shared" si="22"/>
        <v>ALPHA WIRE CO</v>
      </c>
      <c r="M77" cm="1">
        <f t="array" ref="M77">_xlfn.XLOOKUP(1, ($B$3:$B$4389 = J77)*($C$3:$C$4389 = K77), $E$3:$E$4389)</f>
        <v>0</v>
      </c>
      <c r="N77" cm="1">
        <f t="array" ref="N77">_xlfn.XLOOKUP(1, ($B$3:$B$4389 = J77)*($C$3:$C$4389 = K77), $F$3:$F$4389)</f>
        <v>0</v>
      </c>
      <c r="O77" cm="1">
        <f t="array" ref="O77">_xlfn.XLOOKUP(1, ($B$3:$B$4389 = J77)*($C$3:$C$4389 = K77), $G$3:$G$4389)</f>
        <v>0</v>
      </c>
      <c r="R77" cm="1">
        <f t="array" ref="R77">_xlfn.XLOOKUP(1, ($C$3:$C$4389 = S77)*($G$3:$G$4389 = W77), $B$3:$B$4389)</f>
        <v>2021</v>
      </c>
      <c r="S77" t="s">
        <v>373</v>
      </c>
      <c r="T77" t="str">
        <f t="shared" si="23"/>
        <v>ALPHA WIRE CO</v>
      </c>
      <c r="W77">
        <f t="shared" si="24"/>
        <v>0</v>
      </c>
      <c r="Z77" cm="1">
        <f t="array" ref="Z77">IFERROR(_xlfn.XLOOKUP(1, ($C$3:$C$4389 = AA77)*($G$3:$G$4389 = AE77), $B$3:$B$4389), "No median year based on reporting data")</f>
        <v>2021</v>
      </c>
      <c r="AA77" t="s">
        <v>373</v>
      </c>
      <c r="AB77" t="str">
        <f t="shared" si="25"/>
        <v>ALPHA WIRE CO</v>
      </c>
      <c r="AE77" cm="1">
        <f t="array" ref="AE77">MEDIAN(IF($C$3:$C$4389 = AA77, $G$3:$G$4389))</f>
        <v>0</v>
      </c>
      <c r="AH77" cm="1">
        <f t="array" ref="AH77">_xlfn.XLOOKUP(1, ($C$3:$C$4389 = AI77)*($E$3:$E$4389 = AK77), $B$3:$B$4389)</f>
        <v>2021</v>
      </c>
      <c r="AI77" t="s">
        <v>373</v>
      </c>
      <c r="AJ77" t="str">
        <f t="shared" si="26"/>
        <v>ALPHA WIRE CO</v>
      </c>
      <c r="AK77">
        <f t="shared" si="27"/>
        <v>0</v>
      </c>
      <c r="AP77" cm="1">
        <f t="array" ref="AP77">IFERROR(_xlfn.XLOOKUP(1, ($C$3:$C$4389 = AQ77)*($E$3:$E$4389 = AS77), $B$3:$B$4389), "No median year based on reporting data")</f>
        <v>2021</v>
      </c>
      <c r="AQ77" t="s">
        <v>373</v>
      </c>
      <c r="AR77" t="str">
        <f t="shared" si="28"/>
        <v>ALPHA WIRE CO</v>
      </c>
      <c r="AS77" cm="1">
        <f t="array" ref="AS77">MEDIAN(IF($C$3:$C$4389 = AQ77, $E$3:$E$4389))</f>
        <v>0</v>
      </c>
      <c r="AX77" cm="1">
        <f t="array" ref="AX77">_xlfn.XLOOKUP(1, ($C$3:$C$4389 = AY77)*($F$3:$F$4389 = BB77), $B$3:$B$4389)</f>
        <v>2021</v>
      </c>
      <c r="AY77" t="s">
        <v>373</v>
      </c>
      <c r="AZ77" t="str">
        <f t="shared" si="29"/>
        <v>ALPHA WIRE CO</v>
      </c>
      <c r="BB77">
        <f t="shared" si="30"/>
        <v>0</v>
      </c>
      <c r="BF77" cm="1">
        <f t="array" ref="BF77">IFERROR(_xlfn.XLOOKUP(1, ($C$3:$C$4389 = BG77)*($F$3:$F$4389 = BJ77), $B$3:$B$4389), "No median year based on reporting data")</f>
        <v>2021</v>
      </c>
      <c r="BG77" t="s">
        <v>373</v>
      </c>
      <c r="BH77" t="str">
        <f t="shared" si="31"/>
        <v>ALPHA WIRE CO</v>
      </c>
      <c r="BJ77" cm="1">
        <f t="array" ref="BJ77">MEDIAN(IF($C$3:$C$4389 = BG77, $F$3:$F$4389))</f>
        <v>0</v>
      </c>
    </row>
    <row r="78" spans="1:62">
      <c r="A78" t="s">
        <v>328</v>
      </c>
      <c r="B78">
        <v>2020</v>
      </c>
      <c r="C78" t="s">
        <v>576</v>
      </c>
      <c r="D78" t="s">
        <v>577</v>
      </c>
      <c r="E78" s="159" cm="1">
        <f t="array" ref="E78">_xlfn.XLOOKUP(1, ('Raw TRI Data'!B:B = B78)*('Raw TRI Data'!C:C = C78), 'Raw TRI Data'!W:W)</f>
        <v>0</v>
      </c>
      <c r="F78" s="159" cm="1">
        <f t="array" ref="F78">_xlfn.XLOOKUP(1, ('Raw TRI Data'!B:B = B78)*('Raw TRI Data'!C:C = C78), 'Raw TRI Data'!Y:Y)</f>
        <v>7</v>
      </c>
      <c r="G78" s="159">
        <f t="shared" si="32"/>
        <v>7</v>
      </c>
      <c r="J78" cm="1">
        <f t="array" ref="J78">MAX(IF($C$3:$C$4389=K78,$B$3:$B$4389))</f>
        <v>2023</v>
      </c>
      <c r="K78" t="s">
        <v>663</v>
      </c>
      <c r="L78" t="str">
        <f t="shared" si="22"/>
        <v>NORTHROP GRUMMAN SYSTEMS CORP. AEROSPACE STRUCTURES BUSINES</v>
      </c>
      <c r="M78" cm="1">
        <f t="array" ref="M78">_xlfn.XLOOKUP(1, ($B$3:$B$4389 = J78)*($C$3:$C$4389 = K78), $E$3:$E$4389)</f>
        <v>0</v>
      </c>
      <c r="N78" cm="1">
        <f t="array" ref="N78">_xlfn.XLOOKUP(1, ($B$3:$B$4389 = J78)*($C$3:$C$4389 = K78), $F$3:$F$4389)</f>
        <v>0</v>
      </c>
      <c r="O78" cm="1">
        <f t="array" ref="O78">_xlfn.XLOOKUP(1, ($B$3:$B$4389 = J78)*($C$3:$C$4389 = K78), $G$3:$G$4389)</f>
        <v>0</v>
      </c>
      <c r="R78" cm="1">
        <f t="array" ref="R78">_xlfn.XLOOKUP(1, ($C$3:$C$4389 = S78)*($G$3:$G$4389 = W78), $B$3:$B$4389)</f>
        <v>2022</v>
      </c>
      <c r="S78" t="s">
        <v>663</v>
      </c>
      <c r="T78" t="str">
        <f t="shared" si="23"/>
        <v>NORTHROP GRUMMAN SYSTEMS CORP. AEROSPACE STRUCTURES BUSINES</v>
      </c>
      <c r="W78">
        <f t="shared" si="24"/>
        <v>0</v>
      </c>
      <c r="Z78" cm="1">
        <f t="array" ref="Z78">IFERROR(_xlfn.XLOOKUP(1, ($C$3:$C$4389 = AA78)*($G$3:$G$4389 = AE78), $B$3:$B$4389), "No median year based on reporting data")</f>
        <v>2022</v>
      </c>
      <c r="AA78" t="s">
        <v>663</v>
      </c>
      <c r="AB78" t="str">
        <f t="shared" si="25"/>
        <v>NORTHROP GRUMMAN SYSTEMS CORP. AEROSPACE STRUCTURES BUSINES</v>
      </c>
      <c r="AE78" cm="1">
        <f t="array" ref="AE78">MEDIAN(IF($C$3:$C$4389 = AA78, $G$3:$G$4389))</f>
        <v>0</v>
      </c>
      <c r="AH78" cm="1">
        <f t="array" ref="AH78">_xlfn.XLOOKUP(1, ($C$3:$C$4389 = AI78)*($E$3:$E$4389 = AK78), $B$3:$B$4389)</f>
        <v>2022</v>
      </c>
      <c r="AI78" t="s">
        <v>663</v>
      </c>
      <c r="AJ78" t="str">
        <f t="shared" si="26"/>
        <v>NORTHROP GRUMMAN SYSTEMS CORP. AEROSPACE STRUCTURES BUSINES</v>
      </c>
      <c r="AK78">
        <f t="shared" si="27"/>
        <v>0</v>
      </c>
      <c r="AP78" cm="1">
        <f t="array" ref="AP78">IFERROR(_xlfn.XLOOKUP(1, ($C$3:$C$4389 = AQ78)*($E$3:$E$4389 = AS78), $B$3:$B$4389), "No median year based on reporting data")</f>
        <v>2022</v>
      </c>
      <c r="AQ78" t="s">
        <v>663</v>
      </c>
      <c r="AR78" t="str">
        <f t="shared" si="28"/>
        <v>NORTHROP GRUMMAN SYSTEMS CORP. AEROSPACE STRUCTURES BUSINES</v>
      </c>
      <c r="AS78" cm="1">
        <f t="array" ref="AS78">MEDIAN(IF($C$3:$C$4389 = AQ78, $E$3:$E$4389))</f>
        <v>0</v>
      </c>
      <c r="AX78" cm="1">
        <f t="array" ref="AX78">_xlfn.XLOOKUP(1, ($C$3:$C$4389 = AY78)*($F$3:$F$4389 = BB78), $B$3:$B$4389)</f>
        <v>2022</v>
      </c>
      <c r="AY78" t="s">
        <v>663</v>
      </c>
      <c r="AZ78" t="str">
        <f t="shared" si="29"/>
        <v>NORTHROP GRUMMAN SYSTEMS CORP. AEROSPACE STRUCTURES BUSINES</v>
      </c>
      <c r="BB78">
        <f t="shared" si="30"/>
        <v>0</v>
      </c>
      <c r="BF78" cm="1">
        <f t="array" ref="BF78">IFERROR(_xlfn.XLOOKUP(1, ($C$3:$C$4389 = BG78)*($F$3:$F$4389 = BJ78), $B$3:$B$4389), "No median year based on reporting data")</f>
        <v>2022</v>
      </c>
      <c r="BG78" t="s">
        <v>663</v>
      </c>
      <c r="BH78" t="str">
        <f t="shared" si="31"/>
        <v>NORTHROP GRUMMAN SYSTEMS CORP. AEROSPACE STRUCTURES BUSINES</v>
      </c>
      <c r="BJ78" cm="1">
        <f t="array" ref="BJ78">MEDIAN(IF($C$3:$C$4389 = BG78, $F$3:$F$4389))</f>
        <v>0</v>
      </c>
    </row>
    <row r="79" spans="1:62">
      <c r="A79" t="s">
        <v>328</v>
      </c>
      <c r="B79">
        <v>2020</v>
      </c>
      <c r="C79" t="s">
        <v>412</v>
      </c>
      <c r="D79" t="s">
        <v>413</v>
      </c>
      <c r="E79" s="159" cm="1">
        <f t="array" ref="E79">_xlfn.XLOOKUP(1, ('Raw TRI Data'!B:B = B79)*('Raw TRI Data'!C:C = C79), 'Raw TRI Data'!W:W)</f>
        <v>0</v>
      </c>
      <c r="F79" s="159" cm="1">
        <f t="array" ref="F79">_xlfn.XLOOKUP(1, ('Raw TRI Data'!B:B = B79)*('Raw TRI Data'!C:C = C79), 'Raw TRI Data'!Y:Y)</f>
        <v>0</v>
      </c>
      <c r="G79" s="159">
        <f t="shared" si="32"/>
        <v>0</v>
      </c>
      <c r="J79" cm="1">
        <f t="array" ref="J79">MAX(IF($C$3:$C$4389=K79,$B$3:$B$4389))</f>
        <v>2023</v>
      </c>
      <c r="K79" t="s">
        <v>819</v>
      </c>
      <c r="L79" t="str">
        <f t="shared" si="22"/>
        <v>US DOD USAF TINKER AFB</v>
      </c>
      <c r="M79" cm="1">
        <f t="array" ref="M79">_xlfn.XLOOKUP(1, ($B$3:$B$4389 = J79)*($C$3:$C$4389 = K79), $E$3:$E$4389)</f>
        <v>0</v>
      </c>
      <c r="N79" cm="1">
        <f t="array" ref="N79">_xlfn.XLOOKUP(1, ($B$3:$B$4389 = J79)*($C$3:$C$4389 = K79), $F$3:$F$4389)</f>
        <v>0</v>
      </c>
      <c r="O79" cm="1">
        <f t="array" ref="O79">_xlfn.XLOOKUP(1, ($B$3:$B$4389 = J79)*($C$3:$C$4389 = K79), $G$3:$G$4389)</f>
        <v>0</v>
      </c>
      <c r="R79" cm="1">
        <f t="array" ref="R79">_xlfn.XLOOKUP(1, ($C$3:$C$4389 = S79)*($G$3:$G$4389 = W79), $B$3:$B$4389)</f>
        <v>2022</v>
      </c>
      <c r="S79" t="s">
        <v>819</v>
      </c>
      <c r="T79" t="str">
        <f t="shared" si="23"/>
        <v>US DOD USAF TINKER AFB</v>
      </c>
      <c r="W79">
        <f t="shared" si="24"/>
        <v>0</v>
      </c>
      <c r="Z79" cm="1">
        <f t="array" ref="Z79">IFERROR(_xlfn.XLOOKUP(1, ($C$3:$C$4389 = AA79)*($G$3:$G$4389 = AE79), $B$3:$B$4389), "No median year based on reporting data")</f>
        <v>2022</v>
      </c>
      <c r="AA79" t="s">
        <v>819</v>
      </c>
      <c r="AB79" t="str">
        <f t="shared" si="25"/>
        <v>US DOD USAF TINKER AFB</v>
      </c>
      <c r="AE79" cm="1">
        <f t="array" ref="AE79">MEDIAN(IF($C$3:$C$4389 = AA79, $G$3:$G$4389))</f>
        <v>0</v>
      </c>
      <c r="AH79" cm="1">
        <f t="array" ref="AH79">_xlfn.XLOOKUP(1, ($C$3:$C$4389 = AI79)*($E$3:$E$4389 = AK79), $B$3:$B$4389)</f>
        <v>2022</v>
      </c>
      <c r="AI79" t="s">
        <v>819</v>
      </c>
      <c r="AJ79" t="str">
        <f t="shared" si="26"/>
        <v>US DOD USAF TINKER AFB</v>
      </c>
      <c r="AK79">
        <f t="shared" si="27"/>
        <v>0</v>
      </c>
      <c r="AP79" cm="1">
        <f t="array" ref="AP79">IFERROR(_xlfn.XLOOKUP(1, ($C$3:$C$4389 = AQ79)*($E$3:$E$4389 = AS79), $B$3:$B$4389), "No median year based on reporting data")</f>
        <v>2022</v>
      </c>
      <c r="AQ79" t="s">
        <v>819</v>
      </c>
      <c r="AR79" t="str">
        <f t="shared" si="28"/>
        <v>US DOD USAF TINKER AFB</v>
      </c>
      <c r="AS79" cm="1">
        <f t="array" ref="AS79">MEDIAN(IF($C$3:$C$4389 = AQ79, $E$3:$E$4389))</f>
        <v>0</v>
      </c>
      <c r="AX79" cm="1">
        <f t="array" ref="AX79">_xlfn.XLOOKUP(1, ($C$3:$C$4389 = AY79)*($F$3:$F$4389 = BB79), $B$3:$B$4389)</f>
        <v>2022</v>
      </c>
      <c r="AY79" t="s">
        <v>819</v>
      </c>
      <c r="AZ79" t="str">
        <f t="shared" si="29"/>
        <v>US DOD USAF TINKER AFB</v>
      </c>
      <c r="BB79">
        <f t="shared" si="30"/>
        <v>0</v>
      </c>
      <c r="BF79" cm="1">
        <f t="array" ref="BF79">IFERROR(_xlfn.XLOOKUP(1, ($C$3:$C$4389 = BG79)*($F$3:$F$4389 = BJ79), $B$3:$B$4389), "No median year based on reporting data")</f>
        <v>2022</v>
      </c>
      <c r="BG79" t="s">
        <v>819</v>
      </c>
      <c r="BH79" t="str">
        <f t="shared" si="31"/>
        <v>US DOD USAF TINKER AFB</v>
      </c>
      <c r="BJ79" cm="1">
        <f t="array" ref="BJ79">MEDIAN(IF($C$3:$C$4389 = BG79, $F$3:$F$4389))</f>
        <v>0</v>
      </c>
    </row>
    <row r="80" spans="1:62">
      <c r="A80" t="s">
        <v>328</v>
      </c>
      <c r="B80">
        <v>2020</v>
      </c>
      <c r="C80" t="s">
        <v>641</v>
      </c>
      <c r="D80" t="s">
        <v>642</v>
      </c>
      <c r="E80" s="159" cm="1">
        <f t="array" ref="E80">_xlfn.XLOOKUP(1, ('Raw TRI Data'!B:B = B80)*('Raw TRI Data'!C:C = C80), 'Raw TRI Data'!W:W)</f>
        <v>0</v>
      </c>
      <c r="F80" s="159" cm="1">
        <f t="array" ref="F80">_xlfn.XLOOKUP(1, ('Raw TRI Data'!B:B = B80)*('Raw TRI Data'!C:C = C80), 'Raw TRI Data'!Y:Y)</f>
        <v>0</v>
      </c>
      <c r="G80" s="159">
        <f t="shared" si="32"/>
        <v>0</v>
      </c>
      <c r="J80" cm="1">
        <f t="array" ref="J80">MAX(IF($C$3:$C$4389=K80,$B$3:$B$4389))</f>
        <v>2023</v>
      </c>
      <c r="K80" t="s">
        <v>439</v>
      </c>
      <c r="L80" t="str">
        <f t="shared" si="22"/>
        <v>C&amp;D ZODIAC INC</v>
      </c>
      <c r="M80" cm="1">
        <f t="array" ref="M80">_xlfn.XLOOKUP(1, ($B$3:$B$4389 = J80)*($C$3:$C$4389 = K80), $E$3:$E$4389)</f>
        <v>0</v>
      </c>
      <c r="N80" cm="1">
        <f t="array" ref="N80">_xlfn.XLOOKUP(1, ($B$3:$B$4389 = J80)*($C$3:$C$4389 = K80), $F$3:$F$4389)</f>
        <v>0</v>
      </c>
      <c r="O80" cm="1">
        <f t="array" ref="O80">_xlfn.XLOOKUP(1, ($B$3:$B$4389 = J80)*($C$3:$C$4389 = K80), $G$3:$G$4389)</f>
        <v>0</v>
      </c>
      <c r="R80" cm="1">
        <f t="array" ref="R80">_xlfn.XLOOKUP(1, ($C$3:$C$4389 = S80)*($G$3:$G$4389 = W80), $B$3:$B$4389)</f>
        <v>2022</v>
      </c>
      <c r="S80" t="s">
        <v>439</v>
      </c>
      <c r="T80" t="str">
        <f t="shared" si="23"/>
        <v>C&amp;D ZODIAC INC</v>
      </c>
      <c r="W80">
        <f t="shared" si="24"/>
        <v>0</v>
      </c>
      <c r="Z80" cm="1">
        <f t="array" ref="Z80">IFERROR(_xlfn.XLOOKUP(1, ($C$3:$C$4389 = AA80)*($G$3:$G$4389 = AE80), $B$3:$B$4389), "No median year based on reporting data")</f>
        <v>2022</v>
      </c>
      <c r="AA80" t="s">
        <v>439</v>
      </c>
      <c r="AB80" t="str">
        <f t="shared" si="25"/>
        <v>C&amp;D ZODIAC INC</v>
      </c>
      <c r="AE80" cm="1">
        <f t="array" ref="AE80">MEDIAN(IF($C$3:$C$4389 = AA80, $G$3:$G$4389))</f>
        <v>0</v>
      </c>
      <c r="AH80" cm="1">
        <f t="array" ref="AH80">_xlfn.XLOOKUP(1, ($C$3:$C$4389 = AI80)*($E$3:$E$4389 = AK80), $B$3:$B$4389)</f>
        <v>2022</v>
      </c>
      <c r="AI80" t="s">
        <v>439</v>
      </c>
      <c r="AJ80" t="str">
        <f t="shared" si="26"/>
        <v>C&amp;D ZODIAC INC</v>
      </c>
      <c r="AK80">
        <f t="shared" si="27"/>
        <v>0</v>
      </c>
      <c r="AP80" cm="1">
        <f t="array" ref="AP80">IFERROR(_xlfn.XLOOKUP(1, ($C$3:$C$4389 = AQ80)*($E$3:$E$4389 = AS80), $B$3:$B$4389), "No median year based on reporting data")</f>
        <v>2022</v>
      </c>
      <c r="AQ80" t="s">
        <v>439</v>
      </c>
      <c r="AR80" t="str">
        <f t="shared" si="28"/>
        <v>C&amp;D ZODIAC INC</v>
      </c>
      <c r="AS80" cm="1">
        <f t="array" ref="AS80">MEDIAN(IF($C$3:$C$4389 = AQ80, $E$3:$E$4389))</f>
        <v>0</v>
      </c>
      <c r="AX80" cm="1">
        <f t="array" ref="AX80">_xlfn.XLOOKUP(1, ($C$3:$C$4389 = AY80)*($F$3:$F$4389 = BB80), $B$3:$B$4389)</f>
        <v>2022</v>
      </c>
      <c r="AY80" t="s">
        <v>439</v>
      </c>
      <c r="AZ80" t="str">
        <f t="shared" si="29"/>
        <v>C&amp;D ZODIAC INC</v>
      </c>
      <c r="BB80">
        <f t="shared" si="30"/>
        <v>0</v>
      </c>
      <c r="BF80" cm="1">
        <f t="array" ref="BF80">IFERROR(_xlfn.XLOOKUP(1, ($C$3:$C$4389 = BG80)*($F$3:$F$4389 = BJ80), $B$3:$B$4389), "No median year based on reporting data")</f>
        <v>2022</v>
      </c>
      <c r="BG80" t="s">
        <v>439</v>
      </c>
      <c r="BH80" t="str">
        <f t="shared" si="31"/>
        <v>C&amp;D ZODIAC INC</v>
      </c>
      <c r="BJ80" cm="1">
        <f t="array" ref="BJ80">MEDIAN(IF($C$3:$C$4389 = BG80, $F$3:$F$4389))</f>
        <v>0</v>
      </c>
    </row>
    <row r="81" spans="1:62">
      <c r="A81" t="s">
        <v>328</v>
      </c>
      <c r="B81">
        <v>2020</v>
      </c>
      <c r="C81" t="s">
        <v>329</v>
      </c>
      <c r="D81" t="s">
        <v>330</v>
      </c>
      <c r="E81" s="159" cm="1">
        <f t="array" ref="E81">_xlfn.XLOOKUP(1, ('Raw TRI Data'!B:B = B81)*('Raw TRI Data'!C:C = C81), 'Raw TRI Data'!W:W)</f>
        <v>0</v>
      </c>
      <c r="F81" s="159" cm="1">
        <f t="array" ref="F81">_xlfn.XLOOKUP(1, ('Raw TRI Data'!B:B = B81)*('Raw TRI Data'!C:C = C81), 'Raw TRI Data'!Y:Y)</f>
        <v>0</v>
      </c>
      <c r="G81" s="159">
        <f t="shared" si="32"/>
        <v>0</v>
      </c>
      <c r="J81" cm="1">
        <f t="array" ref="J81">MAX(IF($C$3:$C$4389=K81,$B$3:$B$4389))</f>
        <v>2023</v>
      </c>
      <c r="K81" t="s">
        <v>745</v>
      </c>
      <c r="L81" t="str">
        <f t="shared" si="22"/>
        <v>SAFRAN CABIN MATERIALS LLC</v>
      </c>
      <c r="M81" cm="1">
        <f t="array" ref="M81">_xlfn.XLOOKUP(1, ($B$3:$B$4389 = J81)*($C$3:$C$4389 = K81), $E$3:$E$4389)</f>
        <v>1.5</v>
      </c>
      <c r="N81" cm="1">
        <f t="array" ref="N81">_xlfn.XLOOKUP(1, ($B$3:$B$4389 = J81)*($C$3:$C$4389 = K81), $F$3:$F$4389)</f>
        <v>0</v>
      </c>
      <c r="O81" cm="1">
        <f t="array" ref="O81">_xlfn.XLOOKUP(1, ($B$3:$B$4389 = J81)*($C$3:$C$4389 = K81), $G$3:$G$4389)</f>
        <v>1.5</v>
      </c>
      <c r="R81" cm="1">
        <f t="array" ref="R81">_xlfn.XLOOKUP(1, ($C$3:$C$4389 = S81)*($G$3:$G$4389 = W81), $B$3:$B$4389)</f>
        <v>2023</v>
      </c>
      <c r="S81" t="s">
        <v>745</v>
      </c>
      <c r="T81" t="str">
        <f t="shared" si="23"/>
        <v>SAFRAN CABIN MATERIALS LLC</v>
      </c>
      <c r="W81">
        <f t="shared" si="24"/>
        <v>1.5</v>
      </c>
      <c r="Z81" t="str" cm="1">
        <f t="array" ref="Z81">IFERROR(_xlfn.XLOOKUP(1, ($C$3:$C$4389 = AA81)*($G$3:$G$4389 = AE81), $B$3:$B$4389), "No median year based on reporting data")</f>
        <v>No median year based on reporting data</v>
      </c>
      <c r="AA81" t="s">
        <v>745</v>
      </c>
      <c r="AB81" t="str">
        <f t="shared" si="25"/>
        <v>SAFRAN CABIN MATERIALS LLC</v>
      </c>
      <c r="AE81" cm="1">
        <f t="array" ref="AE81">MEDIAN(IF($C$3:$C$4389 = AA81, $G$3:$G$4389))</f>
        <v>0.75</v>
      </c>
      <c r="AH81" cm="1">
        <f t="array" ref="AH81">_xlfn.XLOOKUP(1, ($C$3:$C$4389 = AI81)*($E$3:$E$4389 = AK81), $B$3:$B$4389)</f>
        <v>2023</v>
      </c>
      <c r="AI81" t="s">
        <v>745</v>
      </c>
      <c r="AJ81" t="str">
        <f t="shared" si="26"/>
        <v>SAFRAN CABIN MATERIALS LLC</v>
      </c>
      <c r="AK81">
        <f t="shared" si="27"/>
        <v>1.5</v>
      </c>
      <c r="AP81" t="str" cm="1">
        <f t="array" ref="AP81">IFERROR(_xlfn.XLOOKUP(1, ($C$3:$C$4389 = AQ81)*($E$3:$E$4389 = AS81), $B$3:$B$4389), "No median year based on reporting data")</f>
        <v>No median year based on reporting data</v>
      </c>
      <c r="AQ81" t="s">
        <v>745</v>
      </c>
      <c r="AR81" t="str">
        <f t="shared" si="28"/>
        <v>SAFRAN CABIN MATERIALS LLC</v>
      </c>
      <c r="AS81" cm="1">
        <f t="array" ref="AS81">MEDIAN(IF($C$3:$C$4389 = AQ81, $E$3:$E$4389))</f>
        <v>0.75</v>
      </c>
      <c r="AX81" cm="1">
        <f t="array" ref="AX81">_xlfn.XLOOKUP(1, ($C$3:$C$4389 = AY81)*($F$3:$F$4389 = BB81), $B$3:$B$4389)</f>
        <v>2022</v>
      </c>
      <c r="AY81" t="s">
        <v>745</v>
      </c>
      <c r="AZ81" t="str">
        <f t="shared" si="29"/>
        <v>SAFRAN CABIN MATERIALS LLC</v>
      </c>
      <c r="BB81">
        <f t="shared" si="30"/>
        <v>0</v>
      </c>
      <c r="BF81" cm="1">
        <f t="array" ref="BF81">IFERROR(_xlfn.XLOOKUP(1, ($C$3:$C$4389 = BG81)*($F$3:$F$4389 = BJ81), $B$3:$B$4389), "No median year based on reporting data")</f>
        <v>2022</v>
      </c>
      <c r="BG81" t="s">
        <v>745</v>
      </c>
      <c r="BH81" t="str">
        <f t="shared" si="31"/>
        <v>SAFRAN CABIN MATERIALS LLC</v>
      </c>
      <c r="BJ81" cm="1">
        <f t="array" ref="BJ81">MEDIAN(IF($C$3:$C$4389 = BG81, $F$3:$F$4389))</f>
        <v>0</v>
      </c>
    </row>
    <row r="82" spans="1:62">
      <c r="A82" t="s">
        <v>328</v>
      </c>
      <c r="B82">
        <v>2020</v>
      </c>
      <c r="C82" t="s">
        <v>669</v>
      </c>
      <c r="D82" t="s">
        <v>670</v>
      </c>
      <c r="E82" s="159" cm="1">
        <f t="array" ref="E82">_xlfn.XLOOKUP(1, ('Raw TRI Data'!B:B = B82)*('Raw TRI Data'!C:C = C82), 'Raw TRI Data'!W:W)</f>
        <v>0</v>
      </c>
      <c r="F82" s="159" cm="1">
        <f t="array" ref="F82">_xlfn.XLOOKUP(1, ('Raw TRI Data'!B:B = B82)*('Raw TRI Data'!C:C = C82), 'Raw TRI Data'!Y:Y)</f>
        <v>0</v>
      </c>
      <c r="G82" s="159">
        <f t="shared" si="32"/>
        <v>0</v>
      </c>
      <c r="J82" cm="1">
        <f t="array" ref="J82">MAX(IF($C$3:$C$4389=K82,$B$3:$B$4389))</f>
        <v>2023</v>
      </c>
      <c r="K82" t="s">
        <v>824</v>
      </c>
      <c r="L82" t="str">
        <f t="shared" si="22"/>
        <v>US ECOLOGY IDAHO INC.</v>
      </c>
      <c r="M82" cm="1">
        <f t="array" ref="M82">_xlfn.XLOOKUP(1, ($B$3:$B$4389 = J82)*($C$3:$C$4389 = K82), $E$3:$E$4389)</f>
        <v>0.01</v>
      </c>
      <c r="N82" cm="1">
        <f t="array" ref="N82">_xlfn.XLOOKUP(1, ($B$3:$B$4389 = J82)*($C$3:$C$4389 = K82), $F$3:$F$4389)</f>
        <v>0.01</v>
      </c>
      <c r="O82" cm="1">
        <f t="array" ref="O82">_xlfn.XLOOKUP(1, ($B$3:$B$4389 = J82)*($C$3:$C$4389 = K82), $G$3:$G$4389)</f>
        <v>0.02</v>
      </c>
      <c r="R82" cm="1">
        <f t="array" ref="R82">_xlfn.XLOOKUP(1, ($C$3:$C$4389 = S82)*($G$3:$G$4389 = W82), $B$3:$B$4389)</f>
        <v>2023</v>
      </c>
      <c r="S82" t="s">
        <v>824</v>
      </c>
      <c r="T82" t="str">
        <f t="shared" si="23"/>
        <v>US ECOLOGY IDAHO INC.</v>
      </c>
      <c r="W82">
        <f t="shared" si="24"/>
        <v>0.02</v>
      </c>
      <c r="Z82" t="str" cm="1">
        <f t="array" ref="Z82">IFERROR(_xlfn.XLOOKUP(1, ($C$3:$C$4389 = AA82)*($G$3:$G$4389 = AE82), $B$3:$B$4389), "No median year based on reporting data")</f>
        <v>No median year based on reporting data</v>
      </c>
      <c r="AA82" t="s">
        <v>824</v>
      </c>
      <c r="AB82" t="str">
        <f t="shared" si="25"/>
        <v>US ECOLOGY IDAHO INC.</v>
      </c>
      <c r="AE82" cm="1">
        <f t="array" ref="AE82">MEDIAN(IF($C$3:$C$4389 = AA82, $G$3:$G$4389))</f>
        <v>0.01</v>
      </c>
      <c r="AH82" cm="1">
        <f t="array" ref="AH82">_xlfn.XLOOKUP(1, ($C$3:$C$4389 = AI82)*($E$3:$E$4389 = AK82), $B$3:$B$4389)</f>
        <v>2023</v>
      </c>
      <c r="AI82" t="s">
        <v>824</v>
      </c>
      <c r="AJ82" t="str">
        <f t="shared" si="26"/>
        <v>US ECOLOGY IDAHO INC.</v>
      </c>
      <c r="AK82">
        <f t="shared" si="27"/>
        <v>0.01</v>
      </c>
      <c r="AP82" t="str" cm="1">
        <f t="array" ref="AP82">IFERROR(_xlfn.XLOOKUP(1, ($C$3:$C$4389 = AQ82)*($E$3:$E$4389 = AS82), $B$3:$B$4389), "No median year based on reporting data")</f>
        <v>No median year based on reporting data</v>
      </c>
      <c r="AQ82" t="s">
        <v>824</v>
      </c>
      <c r="AR82" t="str">
        <f t="shared" si="28"/>
        <v>US ECOLOGY IDAHO INC.</v>
      </c>
      <c r="AS82" cm="1">
        <f t="array" ref="AS82">MEDIAN(IF($C$3:$C$4389 = AQ82, $E$3:$E$4389))</f>
        <v>5.0000000000000001E-3</v>
      </c>
      <c r="AX82" cm="1">
        <f t="array" ref="AX82">_xlfn.XLOOKUP(1, ($C$3:$C$4389 = AY82)*($F$3:$F$4389 = BB82), $B$3:$B$4389)</f>
        <v>2023</v>
      </c>
      <c r="AY82" t="s">
        <v>824</v>
      </c>
      <c r="AZ82" t="str">
        <f t="shared" si="29"/>
        <v>US ECOLOGY IDAHO INC.</v>
      </c>
      <c r="BB82">
        <f t="shared" si="30"/>
        <v>0.01</v>
      </c>
      <c r="BF82" t="str" cm="1">
        <f t="array" ref="BF82">IFERROR(_xlfn.XLOOKUP(1, ($C$3:$C$4389 = BG82)*($F$3:$F$4389 = BJ82), $B$3:$B$4389), "No median year based on reporting data")</f>
        <v>No median year based on reporting data</v>
      </c>
      <c r="BG82" t="s">
        <v>824</v>
      </c>
      <c r="BH82" t="str">
        <f t="shared" si="31"/>
        <v>US ECOLOGY IDAHO INC.</v>
      </c>
      <c r="BJ82" cm="1">
        <f t="array" ref="BJ82">MEDIAN(IF($C$3:$C$4389 = BG82, $F$3:$F$4389))</f>
        <v>5.0000000000000001E-3</v>
      </c>
    </row>
    <row r="83" spans="1:62">
      <c r="A83" t="s">
        <v>328</v>
      </c>
      <c r="B83">
        <v>2020</v>
      </c>
      <c r="C83" t="s">
        <v>553</v>
      </c>
      <c r="D83" t="s">
        <v>547</v>
      </c>
      <c r="E83" s="159" cm="1">
        <f t="array" ref="E83">_xlfn.XLOOKUP(1, ('Raw TRI Data'!B:B = B83)*('Raw TRI Data'!C:C = C83), 'Raw TRI Data'!W:W)</f>
        <v>0</v>
      </c>
      <c r="F83" s="159" cm="1">
        <f t="array" ref="F83">_xlfn.XLOOKUP(1, ('Raw TRI Data'!B:B = B83)*('Raw TRI Data'!C:C = C83), 'Raw TRI Data'!Y:Y)</f>
        <v>0</v>
      </c>
      <c r="G83" s="159">
        <f t="shared" si="32"/>
        <v>0</v>
      </c>
      <c r="J83" cm="1">
        <f t="array" ref="J83">MAX(IF($C$3:$C$4389=K83,$B$3:$B$4389))</f>
        <v>2023</v>
      </c>
      <c r="K83" t="s">
        <v>842</v>
      </c>
      <c r="L83" t="str">
        <f t="shared" si="22"/>
        <v>US NAVY NAVAL AIR STATION CORPUS CHRISTI</v>
      </c>
      <c r="M83" cm="1">
        <f t="array" ref="M83">_xlfn.XLOOKUP(1, ($B$3:$B$4389 = J83)*($C$3:$C$4389 = K83), $E$3:$E$4389)</f>
        <v>415</v>
      </c>
      <c r="N83" cm="1">
        <f t="array" ref="N83">_xlfn.XLOOKUP(1, ($B$3:$B$4389 = J83)*($C$3:$C$4389 = K83), $F$3:$F$4389)</f>
        <v>0</v>
      </c>
      <c r="O83" cm="1">
        <f t="array" ref="O83">_xlfn.XLOOKUP(1, ($B$3:$B$4389 = J83)*($C$3:$C$4389 = K83), $G$3:$G$4389)</f>
        <v>415</v>
      </c>
      <c r="R83" cm="1">
        <f t="array" ref="R83">_xlfn.XLOOKUP(1, ($C$3:$C$4389 = S83)*($G$3:$G$4389 = W83), $B$3:$B$4389)</f>
        <v>2023</v>
      </c>
      <c r="S83" t="s">
        <v>842</v>
      </c>
      <c r="T83" t="str">
        <f t="shared" si="23"/>
        <v>US NAVY NAVAL AIR STATION CORPUS CHRISTI</v>
      </c>
      <c r="W83">
        <f t="shared" si="24"/>
        <v>415</v>
      </c>
      <c r="Z83" cm="1">
        <f t="array" ref="Z83">IFERROR(_xlfn.XLOOKUP(1, ($C$3:$C$4389 = AA83)*($G$3:$G$4389 = AE83), $B$3:$B$4389), "No median year based on reporting data")</f>
        <v>2023</v>
      </c>
      <c r="AA83" t="s">
        <v>842</v>
      </c>
      <c r="AB83" t="str">
        <f t="shared" si="25"/>
        <v>US NAVY NAVAL AIR STATION CORPUS CHRISTI</v>
      </c>
      <c r="AE83" cm="1">
        <f t="array" ref="AE83">MEDIAN(IF($C$3:$C$4389 = AA83, $G$3:$G$4389))</f>
        <v>415</v>
      </c>
      <c r="AH83" cm="1">
        <f t="array" ref="AH83">_xlfn.XLOOKUP(1, ($C$3:$C$4389 = AI83)*($E$3:$E$4389 = AK83), $B$3:$B$4389)</f>
        <v>2023</v>
      </c>
      <c r="AI83" t="s">
        <v>842</v>
      </c>
      <c r="AJ83" t="str">
        <f t="shared" si="26"/>
        <v>US NAVY NAVAL AIR STATION CORPUS CHRISTI</v>
      </c>
      <c r="AK83">
        <f t="shared" si="27"/>
        <v>415</v>
      </c>
      <c r="AP83" cm="1">
        <f t="array" ref="AP83">IFERROR(_xlfn.XLOOKUP(1, ($C$3:$C$4389 = AQ83)*($E$3:$E$4389 = AS83), $B$3:$B$4389), "No median year based on reporting data")</f>
        <v>2023</v>
      </c>
      <c r="AQ83" t="s">
        <v>842</v>
      </c>
      <c r="AR83" t="str">
        <f t="shared" si="28"/>
        <v>US NAVY NAVAL AIR STATION CORPUS CHRISTI</v>
      </c>
      <c r="AS83" cm="1">
        <f t="array" ref="AS83">MEDIAN(IF($C$3:$C$4389 = AQ83, $E$3:$E$4389))</f>
        <v>415</v>
      </c>
      <c r="AX83" cm="1">
        <f t="array" ref="AX83">_xlfn.XLOOKUP(1, ($C$3:$C$4389 = AY83)*($F$3:$F$4389 = BB83), $B$3:$B$4389)</f>
        <v>2023</v>
      </c>
      <c r="AY83" t="s">
        <v>842</v>
      </c>
      <c r="AZ83" t="str">
        <f t="shared" si="29"/>
        <v>US NAVY NAVAL AIR STATION CORPUS CHRISTI</v>
      </c>
      <c r="BB83">
        <f t="shared" si="30"/>
        <v>0</v>
      </c>
      <c r="BF83" cm="1">
        <f t="array" ref="BF83">IFERROR(_xlfn.XLOOKUP(1, ($C$3:$C$4389 = BG83)*($F$3:$F$4389 = BJ83), $B$3:$B$4389), "No median year based on reporting data")</f>
        <v>2023</v>
      </c>
      <c r="BG83" t="s">
        <v>842</v>
      </c>
      <c r="BH83" t="str">
        <f t="shared" si="31"/>
        <v>US NAVY NAVAL AIR STATION CORPUS CHRISTI</v>
      </c>
      <c r="BJ83" cm="1">
        <f t="array" ref="BJ83">MEDIAN(IF($C$3:$C$4389 = BG83, $F$3:$F$4389))</f>
        <v>0</v>
      </c>
    </row>
    <row r="84" spans="1:62">
      <c r="A84" t="s">
        <v>328</v>
      </c>
      <c r="B84">
        <v>2020</v>
      </c>
      <c r="C84" t="s">
        <v>814</v>
      </c>
      <c r="D84" t="s">
        <v>815</v>
      </c>
      <c r="E84" s="159" cm="1">
        <f t="array" ref="E84">_xlfn.XLOOKUP(1, ('Raw TRI Data'!B:B = B84)*('Raw TRI Data'!C:C = C84), 'Raw TRI Data'!W:W)</f>
        <v>0</v>
      </c>
      <c r="F84" s="159" cm="1">
        <f t="array" ref="F84">_xlfn.XLOOKUP(1, ('Raw TRI Data'!B:B = B84)*('Raw TRI Data'!C:C = C84), 'Raw TRI Data'!Y:Y)</f>
        <v>0</v>
      </c>
      <c r="G84" s="159">
        <f t="shared" si="32"/>
        <v>0</v>
      </c>
      <c r="J84" cm="1">
        <f t="array" ref="J84">MAX(IF($C$3:$C$4389=K84,$B$3:$B$4389))</f>
        <v>2023</v>
      </c>
      <c r="K84" t="s">
        <v>702</v>
      </c>
      <c r="L84" t="str">
        <f t="shared" si="22"/>
        <v>PRIMEX COLOR COMPOUNDING &amp; ADDITIVES CORP</v>
      </c>
      <c r="M84" cm="1">
        <f t="array" ref="M84">_xlfn.XLOOKUP(1, ($B$3:$B$4389 = J84)*($C$3:$C$4389 = K84), $E$3:$E$4389)</f>
        <v>0.01</v>
      </c>
      <c r="N84" cm="1">
        <f t="array" ref="N84">_xlfn.XLOOKUP(1, ($B$3:$B$4389 = J84)*($C$3:$C$4389 = K84), $F$3:$F$4389)</f>
        <v>0</v>
      </c>
      <c r="O84" cm="1">
        <f t="array" ref="O84">_xlfn.XLOOKUP(1, ($B$3:$B$4389 = J84)*($C$3:$C$4389 = K84), $G$3:$G$4389)</f>
        <v>0.01</v>
      </c>
      <c r="R84" cm="1">
        <f t="array" ref="R84">_xlfn.XLOOKUP(1, ($C$3:$C$4389 = S84)*($G$3:$G$4389 = W84), $B$3:$B$4389)</f>
        <v>2023</v>
      </c>
      <c r="S84" t="s">
        <v>702</v>
      </c>
      <c r="T84" t="str">
        <f t="shared" si="23"/>
        <v>PRIMEX COLOR COMPOUNDING &amp; ADDITIVES CORP</v>
      </c>
      <c r="W84">
        <f t="shared" si="24"/>
        <v>0.01</v>
      </c>
      <c r="Z84" cm="1">
        <f t="array" ref="Z84">IFERROR(_xlfn.XLOOKUP(1, ($C$3:$C$4389 = AA84)*($G$3:$G$4389 = AE84), $B$3:$B$4389), "No median year based on reporting data")</f>
        <v>2023</v>
      </c>
      <c r="AA84" t="s">
        <v>702</v>
      </c>
      <c r="AB84" t="str">
        <f t="shared" si="25"/>
        <v>PRIMEX COLOR COMPOUNDING &amp; ADDITIVES CORP</v>
      </c>
      <c r="AE84" cm="1">
        <f t="array" ref="AE84">MEDIAN(IF($C$3:$C$4389 = AA84, $G$3:$G$4389))</f>
        <v>0.01</v>
      </c>
      <c r="AH84" cm="1">
        <f t="array" ref="AH84">_xlfn.XLOOKUP(1, ($C$3:$C$4389 = AI84)*($E$3:$E$4389 = AK84), $B$3:$B$4389)</f>
        <v>2023</v>
      </c>
      <c r="AI84" t="s">
        <v>702</v>
      </c>
      <c r="AJ84" t="str">
        <f t="shared" si="26"/>
        <v>PRIMEX COLOR COMPOUNDING &amp; ADDITIVES CORP</v>
      </c>
      <c r="AK84">
        <f t="shared" si="27"/>
        <v>0.01</v>
      </c>
      <c r="AP84" cm="1">
        <f t="array" ref="AP84">IFERROR(_xlfn.XLOOKUP(1, ($C$3:$C$4389 = AQ84)*($E$3:$E$4389 = AS84), $B$3:$B$4389), "No median year based on reporting data")</f>
        <v>2023</v>
      </c>
      <c r="AQ84" t="s">
        <v>702</v>
      </c>
      <c r="AR84" t="str">
        <f t="shared" si="28"/>
        <v>PRIMEX COLOR COMPOUNDING &amp; ADDITIVES CORP</v>
      </c>
      <c r="AS84" cm="1">
        <f t="array" ref="AS84">MEDIAN(IF($C$3:$C$4389 = AQ84, $E$3:$E$4389))</f>
        <v>0.01</v>
      </c>
      <c r="AX84" cm="1">
        <f t="array" ref="AX84">_xlfn.XLOOKUP(1, ($C$3:$C$4389 = AY84)*($F$3:$F$4389 = BB84), $B$3:$B$4389)</f>
        <v>2023</v>
      </c>
      <c r="AY84" t="s">
        <v>702</v>
      </c>
      <c r="AZ84" t="str">
        <f t="shared" si="29"/>
        <v>PRIMEX COLOR COMPOUNDING &amp; ADDITIVES CORP</v>
      </c>
      <c r="BB84">
        <f t="shared" si="30"/>
        <v>0</v>
      </c>
      <c r="BF84" cm="1">
        <f t="array" ref="BF84">IFERROR(_xlfn.XLOOKUP(1, ($C$3:$C$4389 = BG84)*($F$3:$F$4389 = BJ84), $B$3:$B$4389), "No median year based on reporting data")</f>
        <v>2023</v>
      </c>
      <c r="BG84" t="s">
        <v>702</v>
      </c>
      <c r="BH84" t="str">
        <f t="shared" si="31"/>
        <v>PRIMEX COLOR COMPOUNDING &amp; ADDITIVES CORP</v>
      </c>
      <c r="BJ84" cm="1">
        <f t="array" ref="BJ84">MEDIAN(IF($C$3:$C$4389 = BG84, $F$3:$F$4389))</f>
        <v>0</v>
      </c>
    </row>
    <row r="85" spans="1:62">
      <c r="A85" t="s">
        <v>328</v>
      </c>
      <c r="B85">
        <v>2020</v>
      </c>
      <c r="C85" t="s">
        <v>497</v>
      </c>
      <c r="D85" t="s">
        <v>498</v>
      </c>
      <c r="E85" s="159" cm="1">
        <f t="array" ref="E85">_xlfn.XLOOKUP(1, ('Raw TRI Data'!B:B = B85)*('Raw TRI Data'!C:C = C85), 'Raw TRI Data'!W:W)</f>
        <v>0</v>
      </c>
      <c r="F85" s="159" cm="1">
        <f t="array" ref="F85">_xlfn.XLOOKUP(1, ('Raw TRI Data'!B:B = B85)*('Raw TRI Data'!C:C = C85), 'Raw TRI Data'!Y:Y)</f>
        <v>0</v>
      </c>
      <c r="G85" s="159">
        <f t="shared" si="32"/>
        <v>0</v>
      </c>
      <c r="J85" cm="1">
        <f t="array" ref="J85">MAX(IF($C$3:$C$4389=K85,$B$3:$B$4389))</f>
        <v>2023</v>
      </c>
      <c r="K85" t="s">
        <v>786</v>
      </c>
      <c r="L85" t="str">
        <f t="shared" si="22"/>
        <v>TECHMER PM LLC ILLINOIS</v>
      </c>
      <c r="M85" cm="1">
        <f t="array" ref="M85">_xlfn.XLOOKUP(1, ($B$3:$B$4389 = J85)*($C$3:$C$4389 = K85), $E$3:$E$4389)</f>
        <v>0</v>
      </c>
      <c r="N85" cm="1">
        <f t="array" ref="N85">_xlfn.XLOOKUP(1, ($B$3:$B$4389 = J85)*($C$3:$C$4389 = K85), $F$3:$F$4389)</f>
        <v>0</v>
      </c>
      <c r="O85" cm="1">
        <f t="array" ref="O85">_xlfn.XLOOKUP(1, ($B$3:$B$4389 = J85)*($C$3:$C$4389 = K85), $G$3:$G$4389)</f>
        <v>0</v>
      </c>
      <c r="R85" cm="1">
        <f t="array" ref="R85">_xlfn.XLOOKUP(1, ($C$3:$C$4389 = S85)*($G$3:$G$4389 = W85), $B$3:$B$4389)</f>
        <v>2023</v>
      </c>
      <c r="S85" t="s">
        <v>786</v>
      </c>
      <c r="T85" t="str">
        <f t="shared" si="23"/>
        <v>TECHMER PM LLC ILLINOIS</v>
      </c>
      <c r="W85">
        <f t="shared" si="24"/>
        <v>0</v>
      </c>
      <c r="Z85" cm="1">
        <f t="array" ref="Z85">IFERROR(_xlfn.XLOOKUP(1, ($C$3:$C$4389 = AA85)*($G$3:$G$4389 = AE85), $B$3:$B$4389), "No median year based on reporting data")</f>
        <v>2023</v>
      </c>
      <c r="AA85" t="s">
        <v>786</v>
      </c>
      <c r="AB85" t="str">
        <f t="shared" si="25"/>
        <v>TECHMER PM LLC ILLINOIS</v>
      </c>
      <c r="AE85" cm="1">
        <f t="array" ref="AE85">MEDIAN(IF($C$3:$C$4389 = AA85, $G$3:$G$4389))</f>
        <v>0</v>
      </c>
      <c r="AH85" cm="1">
        <f t="array" ref="AH85">_xlfn.XLOOKUP(1, ($C$3:$C$4389 = AI85)*($E$3:$E$4389 = AK85), $B$3:$B$4389)</f>
        <v>2023</v>
      </c>
      <c r="AI85" t="s">
        <v>786</v>
      </c>
      <c r="AJ85" t="str">
        <f t="shared" si="26"/>
        <v>TECHMER PM LLC ILLINOIS</v>
      </c>
      <c r="AK85">
        <f t="shared" si="27"/>
        <v>0</v>
      </c>
      <c r="AP85" cm="1">
        <f t="array" ref="AP85">IFERROR(_xlfn.XLOOKUP(1, ($C$3:$C$4389 = AQ85)*($E$3:$E$4389 = AS85), $B$3:$B$4389), "No median year based on reporting data")</f>
        <v>2023</v>
      </c>
      <c r="AQ85" t="s">
        <v>786</v>
      </c>
      <c r="AR85" t="str">
        <f t="shared" si="28"/>
        <v>TECHMER PM LLC ILLINOIS</v>
      </c>
      <c r="AS85" cm="1">
        <f t="array" ref="AS85">MEDIAN(IF($C$3:$C$4389 = AQ85, $E$3:$E$4389))</f>
        <v>0</v>
      </c>
      <c r="AX85" cm="1">
        <f t="array" ref="AX85">_xlfn.XLOOKUP(1, ($C$3:$C$4389 = AY85)*($F$3:$F$4389 = BB85), $B$3:$B$4389)</f>
        <v>2023</v>
      </c>
      <c r="AY85" t="s">
        <v>786</v>
      </c>
      <c r="AZ85" t="str">
        <f t="shared" si="29"/>
        <v>TECHMER PM LLC ILLINOIS</v>
      </c>
      <c r="BB85">
        <f t="shared" si="30"/>
        <v>0</v>
      </c>
      <c r="BF85" cm="1">
        <f t="array" ref="BF85">IFERROR(_xlfn.XLOOKUP(1, ($C$3:$C$4389 = BG85)*($F$3:$F$4389 = BJ85), $B$3:$B$4389), "No median year based on reporting data")</f>
        <v>2023</v>
      </c>
      <c r="BG85" t="s">
        <v>786</v>
      </c>
      <c r="BH85" t="str">
        <f t="shared" si="31"/>
        <v>TECHMER PM LLC ILLINOIS</v>
      </c>
      <c r="BJ85" cm="1">
        <f t="array" ref="BJ85">MEDIAN(IF($C$3:$C$4389 = BG85, $F$3:$F$4389))</f>
        <v>0</v>
      </c>
    </row>
    <row r="86" spans="1:62">
      <c r="A86" t="s">
        <v>328</v>
      </c>
      <c r="B86">
        <v>2020</v>
      </c>
      <c r="C86" t="s">
        <v>397</v>
      </c>
      <c r="D86" t="s">
        <v>398</v>
      </c>
      <c r="E86" s="159" cm="1">
        <f t="array" ref="E86">_xlfn.XLOOKUP(1, ('Raw TRI Data'!B:B = B86)*('Raw TRI Data'!C:C = C86), 'Raw TRI Data'!W:W)</f>
        <v>280</v>
      </c>
      <c r="F86" s="159" cm="1">
        <f t="array" ref="F86">_xlfn.XLOOKUP(1, ('Raw TRI Data'!B:B = B86)*('Raw TRI Data'!C:C = C86), 'Raw TRI Data'!Y:Y)</f>
        <v>0</v>
      </c>
      <c r="G86" s="159">
        <f t="shared" si="32"/>
        <v>280</v>
      </c>
      <c r="J86" cm="1">
        <f t="array" ref="J86">MAX(IF($C$3:$C$4389=K86,$B$3:$B$4389))</f>
        <v>2023</v>
      </c>
      <c r="K86" t="s">
        <v>389</v>
      </c>
      <c r="L86" t="str">
        <f t="shared" si="22"/>
        <v>AVIENT COLORANTS USA LLC - ALBION FACILITY</v>
      </c>
      <c r="M86" cm="1">
        <f t="array" ref="M86">_xlfn.XLOOKUP(1, ($B$3:$B$4389 = J86)*($C$3:$C$4389 = K86), $E$3:$E$4389)</f>
        <v>0.2</v>
      </c>
      <c r="N86" cm="1">
        <f t="array" ref="N86">_xlfn.XLOOKUP(1, ($B$3:$B$4389 = J86)*($C$3:$C$4389 = K86), $F$3:$F$4389)</f>
        <v>0.1</v>
      </c>
      <c r="O86" cm="1">
        <f t="array" ref="O86">_xlfn.XLOOKUP(1, ($B$3:$B$4389 = J86)*($C$3:$C$4389 = K86), $G$3:$G$4389)</f>
        <v>0.30000000000000004</v>
      </c>
      <c r="R86" cm="1">
        <f t="array" ref="R86">_xlfn.XLOOKUP(1, ($C$3:$C$4389 = S86)*($G$3:$G$4389 = W86), $B$3:$B$4389)</f>
        <v>2023</v>
      </c>
      <c r="S86" t="s">
        <v>389</v>
      </c>
      <c r="T86" t="str">
        <f t="shared" si="23"/>
        <v>AVIENT COLORANTS USA LLC - ALBION FACILITY</v>
      </c>
      <c r="W86">
        <f t="shared" si="24"/>
        <v>0.30000000000000004</v>
      </c>
      <c r="Z86" cm="1">
        <f t="array" ref="Z86">IFERROR(_xlfn.XLOOKUP(1, ($C$3:$C$4389 = AA86)*($G$3:$G$4389 = AE86), $B$3:$B$4389), "No median year based on reporting data")</f>
        <v>2023</v>
      </c>
      <c r="AA86" t="s">
        <v>389</v>
      </c>
      <c r="AB86" t="str">
        <f t="shared" si="25"/>
        <v>AVIENT COLORANTS USA LLC - ALBION FACILITY</v>
      </c>
      <c r="AE86" cm="1">
        <f t="array" ref="AE86">MEDIAN(IF($C$3:$C$4389 = AA86, $G$3:$G$4389))</f>
        <v>0.30000000000000004</v>
      </c>
      <c r="AH86" cm="1">
        <f t="array" ref="AH86">_xlfn.XLOOKUP(1, ($C$3:$C$4389 = AI86)*($E$3:$E$4389 = AK86), $B$3:$B$4389)</f>
        <v>2023</v>
      </c>
      <c r="AI86" t="s">
        <v>389</v>
      </c>
      <c r="AJ86" t="str">
        <f t="shared" si="26"/>
        <v>AVIENT COLORANTS USA LLC - ALBION FACILITY</v>
      </c>
      <c r="AK86">
        <f t="shared" si="27"/>
        <v>0.2</v>
      </c>
      <c r="AP86" cm="1">
        <f t="array" ref="AP86">IFERROR(_xlfn.XLOOKUP(1, ($C$3:$C$4389 = AQ86)*($E$3:$E$4389 = AS86), $B$3:$B$4389), "No median year based on reporting data")</f>
        <v>2023</v>
      </c>
      <c r="AQ86" t="s">
        <v>389</v>
      </c>
      <c r="AR86" t="str">
        <f t="shared" si="28"/>
        <v>AVIENT COLORANTS USA LLC - ALBION FACILITY</v>
      </c>
      <c r="AS86" cm="1">
        <f t="array" ref="AS86">MEDIAN(IF($C$3:$C$4389 = AQ86, $E$3:$E$4389))</f>
        <v>0.2</v>
      </c>
      <c r="AX86" cm="1">
        <f t="array" ref="AX86">_xlfn.XLOOKUP(1, ($C$3:$C$4389 = AY86)*($F$3:$F$4389 = BB86), $B$3:$B$4389)</f>
        <v>2023</v>
      </c>
      <c r="AY86" t="s">
        <v>389</v>
      </c>
      <c r="AZ86" t="str">
        <f t="shared" si="29"/>
        <v>AVIENT COLORANTS USA LLC - ALBION FACILITY</v>
      </c>
      <c r="BB86">
        <f t="shared" si="30"/>
        <v>0.1</v>
      </c>
      <c r="BF86" cm="1">
        <f t="array" ref="BF86">IFERROR(_xlfn.XLOOKUP(1, ($C$3:$C$4389 = BG86)*($F$3:$F$4389 = BJ86), $B$3:$B$4389), "No median year based on reporting data")</f>
        <v>2023</v>
      </c>
      <c r="BG86" t="s">
        <v>389</v>
      </c>
      <c r="BH86" t="str">
        <f t="shared" si="31"/>
        <v>AVIENT COLORANTS USA LLC - ALBION FACILITY</v>
      </c>
      <c r="BJ86" cm="1">
        <f t="array" ref="BJ86">MEDIAN(IF($C$3:$C$4389 = BG86, $F$3:$F$4389))</f>
        <v>0.1</v>
      </c>
    </row>
    <row r="87" spans="1:62">
      <c r="A87" t="s">
        <v>328</v>
      </c>
      <c r="B87">
        <v>2020</v>
      </c>
      <c r="C87" t="s">
        <v>358</v>
      </c>
      <c r="D87" t="s">
        <v>359</v>
      </c>
      <c r="E87" s="159" cm="1">
        <f t="array" ref="E87">_xlfn.XLOOKUP(1, ('Raw TRI Data'!B:B = B87)*('Raw TRI Data'!C:C = C87), 'Raw TRI Data'!W:W)</f>
        <v>0</v>
      </c>
      <c r="F87" s="159" cm="1">
        <f t="array" ref="F87">_xlfn.XLOOKUP(1, ('Raw TRI Data'!B:B = B87)*('Raw TRI Data'!C:C = C87), 'Raw TRI Data'!Y:Y)</f>
        <v>0</v>
      </c>
      <c r="G87" s="159">
        <f t="shared" si="32"/>
        <v>0</v>
      </c>
      <c r="J87" cm="1">
        <f t="array" ref="J87">MAX(IF($C$3:$C$4389=K87,$B$3:$B$4389))</f>
        <v>2023</v>
      </c>
      <c r="K87" t="s">
        <v>558</v>
      </c>
      <c r="L87" t="str">
        <f t="shared" si="22"/>
        <v>HUBBELL CARIBE LTD</v>
      </c>
      <c r="M87" cm="1">
        <f t="array" ref="M87">_xlfn.XLOOKUP(1, ($B$3:$B$4389 = J87)*($C$3:$C$4389 = K87), $E$3:$E$4389)</f>
        <v>0</v>
      </c>
      <c r="N87" cm="1">
        <f t="array" ref="N87">_xlfn.XLOOKUP(1, ($B$3:$B$4389 = J87)*($C$3:$C$4389 = K87), $F$3:$F$4389)</f>
        <v>0</v>
      </c>
      <c r="O87" cm="1">
        <f t="array" ref="O87">_xlfn.XLOOKUP(1, ($B$3:$B$4389 = J87)*($C$3:$C$4389 = K87), $G$3:$G$4389)</f>
        <v>0</v>
      </c>
      <c r="R87" cm="1">
        <f t="array" ref="R87">_xlfn.XLOOKUP(1, ($C$3:$C$4389 = S87)*($G$3:$G$4389 = W87), $B$3:$B$4389)</f>
        <v>2023</v>
      </c>
      <c r="S87" t="s">
        <v>558</v>
      </c>
      <c r="T87" t="str">
        <f t="shared" si="23"/>
        <v>HUBBELL CARIBE LTD</v>
      </c>
      <c r="W87">
        <f t="shared" si="24"/>
        <v>0</v>
      </c>
      <c r="Z87" cm="1">
        <f t="array" ref="Z87">IFERROR(_xlfn.XLOOKUP(1, ($C$3:$C$4389 = AA87)*($G$3:$G$4389 = AE87), $B$3:$B$4389), "No median year based on reporting data")</f>
        <v>2023</v>
      </c>
      <c r="AA87" t="s">
        <v>558</v>
      </c>
      <c r="AB87" t="str">
        <f t="shared" si="25"/>
        <v>HUBBELL CARIBE LTD</v>
      </c>
      <c r="AE87" cm="1">
        <f t="array" ref="AE87">MEDIAN(IF($C$3:$C$4389 = AA87, $G$3:$G$4389))</f>
        <v>0</v>
      </c>
      <c r="AH87" cm="1">
        <f t="array" ref="AH87">_xlfn.XLOOKUP(1, ($C$3:$C$4389 = AI87)*($E$3:$E$4389 = AK87), $B$3:$B$4389)</f>
        <v>2023</v>
      </c>
      <c r="AI87" t="s">
        <v>558</v>
      </c>
      <c r="AJ87" t="str">
        <f t="shared" si="26"/>
        <v>HUBBELL CARIBE LTD</v>
      </c>
      <c r="AK87">
        <f t="shared" si="27"/>
        <v>0</v>
      </c>
      <c r="AP87" cm="1">
        <f t="array" ref="AP87">IFERROR(_xlfn.XLOOKUP(1, ($C$3:$C$4389 = AQ87)*($E$3:$E$4389 = AS87), $B$3:$B$4389), "No median year based on reporting data")</f>
        <v>2023</v>
      </c>
      <c r="AQ87" t="s">
        <v>558</v>
      </c>
      <c r="AR87" t="str">
        <f t="shared" si="28"/>
        <v>HUBBELL CARIBE LTD</v>
      </c>
      <c r="AS87" cm="1">
        <f t="array" ref="AS87">MEDIAN(IF($C$3:$C$4389 = AQ87, $E$3:$E$4389))</f>
        <v>0</v>
      </c>
      <c r="AX87" cm="1">
        <f t="array" ref="AX87">_xlfn.XLOOKUP(1, ($C$3:$C$4389 = AY87)*($F$3:$F$4389 = BB87), $B$3:$B$4389)</f>
        <v>2023</v>
      </c>
      <c r="AY87" t="s">
        <v>558</v>
      </c>
      <c r="AZ87" t="str">
        <f t="shared" si="29"/>
        <v>HUBBELL CARIBE LTD</v>
      </c>
      <c r="BB87">
        <f t="shared" si="30"/>
        <v>0</v>
      </c>
      <c r="BF87" cm="1">
        <f t="array" ref="BF87">IFERROR(_xlfn.XLOOKUP(1, ($C$3:$C$4389 = BG87)*($F$3:$F$4389 = BJ87), $B$3:$B$4389), "No median year based on reporting data")</f>
        <v>2023</v>
      </c>
      <c r="BG87" t="s">
        <v>558</v>
      </c>
      <c r="BH87" t="str">
        <f t="shared" si="31"/>
        <v>HUBBELL CARIBE LTD</v>
      </c>
      <c r="BJ87" cm="1">
        <f t="array" ref="BJ87">MEDIAN(IF($C$3:$C$4389 = BG87, $F$3:$F$4389))</f>
        <v>0</v>
      </c>
    </row>
    <row r="88" spans="1:62">
      <c r="A88" t="s">
        <v>328</v>
      </c>
      <c r="B88">
        <v>2020</v>
      </c>
      <c r="C88" t="s">
        <v>508</v>
      </c>
      <c r="D88" t="s">
        <v>509</v>
      </c>
      <c r="E88" s="159" cm="1">
        <f t="array" ref="E88">_xlfn.XLOOKUP(1, ('Raw TRI Data'!B:B = B88)*('Raw TRI Data'!C:C = C88), 'Raw TRI Data'!W:W)</f>
        <v>0</v>
      </c>
      <c r="F88" s="159" cm="1">
        <f t="array" ref="F88">_xlfn.XLOOKUP(1, ('Raw TRI Data'!B:B = B88)*('Raw TRI Data'!C:C = C88), 'Raw TRI Data'!Y:Y)</f>
        <v>0</v>
      </c>
      <c r="G88" s="159">
        <f t="shared" si="32"/>
        <v>0</v>
      </c>
      <c r="J88" cm="1">
        <f t="array" ref="J88">MAX(IF($C$3:$C$4389=K88,$B$3:$B$4389))</f>
        <v>2023</v>
      </c>
      <c r="K88" t="s">
        <v>541</v>
      </c>
      <c r="L88" t="str">
        <f t="shared" si="22"/>
        <v>HENKEL US OPERATIONS CORP</v>
      </c>
      <c r="M88" cm="1">
        <f t="array" ref="M88">_xlfn.XLOOKUP(1, ($B$3:$B$4389 = J88)*($C$3:$C$4389 = K88), $E$3:$E$4389)</f>
        <v>0.43</v>
      </c>
      <c r="N88" cm="1">
        <f t="array" ref="N88">_xlfn.XLOOKUP(1, ($B$3:$B$4389 = J88)*($C$3:$C$4389 = K88), $F$3:$F$4389)</f>
        <v>0.39</v>
      </c>
      <c r="O88" cm="1">
        <f t="array" ref="O88">_xlfn.XLOOKUP(1, ($B$3:$B$4389 = J88)*($C$3:$C$4389 = K88), $G$3:$G$4389)</f>
        <v>0.82000000000000006</v>
      </c>
      <c r="R88" cm="1">
        <f t="array" ref="R88">_xlfn.XLOOKUP(1, ($C$3:$C$4389 = S88)*($G$3:$G$4389 = W88), $B$3:$B$4389)</f>
        <v>2023</v>
      </c>
      <c r="S88" t="s">
        <v>541</v>
      </c>
      <c r="T88" t="str">
        <f t="shared" si="23"/>
        <v>HENKEL US OPERATIONS CORP</v>
      </c>
      <c r="W88">
        <f t="shared" si="24"/>
        <v>0.82000000000000006</v>
      </c>
      <c r="Z88" cm="1">
        <f t="array" ref="Z88">IFERROR(_xlfn.XLOOKUP(1, ($C$3:$C$4389 = AA88)*($G$3:$G$4389 = AE88), $B$3:$B$4389), "No median year based on reporting data")</f>
        <v>2023</v>
      </c>
      <c r="AA88" t="s">
        <v>541</v>
      </c>
      <c r="AB88" t="str">
        <f t="shared" si="25"/>
        <v>HENKEL US OPERATIONS CORP</v>
      </c>
      <c r="AE88" cm="1">
        <f t="array" ref="AE88">MEDIAN(IF($C$3:$C$4389 = AA88, $G$3:$G$4389))</f>
        <v>0.82000000000000006</v>
      </c>
      <c r="AH88" cm="1">
        <f t="array" ref="AH88">_xlfn.XLOOKUP(1, ($C$3:$C$4389 = AI88)*($E$3:$E$4389 = AK88), $B$3:$B$4389)</f>
        <v>2023</v>
      </c>
      <c r="AI88" t="s">
        <v>541</v>
      </c>
      <c r="AJ88" t="str">
        <f t="shared" si="26"/>
        <v>HENKEL US OPERATIONS CORP</v>
      </c>
      <c r="AK88">
        <f t="shared" si="27"/>
        <v>0.43</v>
      </c>
      <c r="AP88" cm="1">
        <f t="array" ref="AP88">IFERROR(_xlfn.XLOOKUP(1, ($C$3:$C$4389 = AQ88)*($E$3:$E$4389 = AS88), $B$3:$B$4389), "No median year based on reporting data")</f>
        <v>2023</v>
      </c>
      <c r="AQ88" t="s">
        <v>541</v>
      </c>
      <c r="AR88" t="str">
        <f t="shared" si="28"/>
        <v>HENKEL US OPERATIONS CORP</v>
      </c>
      <c r="AS88" cm="1">
        <f t="array" ref="AS88">MEDIAN(IF($C$3:$C$4389 = AQ88, $E$3:$E$4389))</f>
        <v>0.43</v>
      </c>
      <c r="AX88" cm="1">
        <f t="array" ref="AX88">_xlfn.XLOOKUP(1, ($C$3:$C$4389 = AY88)*($F$3:$F$4389 = BB88), $B$3:$B$4389)</f>
        <v>2023</v>
      </c>
      <c r="AY88" t="s">
        <v>541</v>
      </c>
      <c r="AZ88" t="str">
        <f t="shared" si="29"/>
        <v>HENKEL US OPERATIONS CORP</v>
      </c>
      <c r="BB88">
        <f t="shared" si="30"/>
        <v>0.39</v>
      </c>
      <c r="BF88" cm="1">
        <f t="array" ref="BF88">IFERROR(_xlfn.XLOOKUP(1, ($C$3:$C$4389 = BG88)*($F$3:$F$4389 = BJ88), $B$3:$B$4389), "No median year based on reporting data")</f>
        <v>2023</v>
      </c>
      <c r="BG88" t="s">
        <v>541</v>
      </c>
      <c r="BH88" t="str">
        <f t="shared" si="31"/>
        <v>HENKEL US OPERATIONS CORP</v>
      </c>
      <c r="BJ88" cm="1">
        <f t="array" ref="BJ88">MEDIAN(IF($C$3:$C$4389 = BG88, $F$3:$F$4389))</f>
        <v>0.39</v>
      </c>
    </row>
    <row r="89" spans="1:62">
      <c r="A89" t="s">
        <v>328</v>
      </c>
      <c r="B89">
        <v>2020</v>
      </c>
      <c r="C89" t="s">
        <v>476</v>
      </c>
      <c r="D89" t="s">
        <v>477</v>
      </c>
      <c r="E89" s="159" cm="1">
        <f t="array" ref="E89">_xlfn.XLOOKUP(1, ('Raw TRI Data'!B:B = B89)*('Raw TRI Data'!C:C = C89), 'Raw TRI Data'!W:W)</f>
        <v>0</v>
      </c>
      <c r="F89" s="159" cm="1">
        <f t="array" ref="F89">_xlfn.XLOOKUP(1, ('Raw TRI Data'!B:B = B89)*('Raw TRI Data'!C:C = C89), 'Raw TRI Data'!Y:Y)</f>
        <v>30</v>
      </c>
      <c r="G89" s="159">
        <f t="shared" si="32"/>
        <v>30</v>
      </c>
    </row>
    <row r="90" spans="1:62">
      <c r="A90" t="s">
        <v>328</v>
      </c>
      <c r="B90">
        <v>2020</v>
      </c>
      <c r="C90" t="s">
        <v>750</v>
      </c>
      <c r="D90" t="s">
        <v>751</v>
      </c>
      <c r="E90" s="159" cm="1">
        <f t="array" ref="E90">_xlfn.XLOOKUP(1, ('Raw TRI Data'!B:B = B90)*('Raw TRI Data'!C:C = C90), 'Raw TRI Data'!W:W)</f>
        <v>0</v>
      </c>
      <c r="F90" s="159" cm="1">
        <f t="array" ref="F90">_xlfn.XLOOKUP(1, ('Raw TRI Data'!B:B = B90)*('Raw TRI Data'!C:C = C90), 'Raw TRI Data'!Y:Y)</f>
        <v>0</v>
      </c>
      <c r="G90" s="159">
        <f t="shared" si="32"/>
        <v>0</v>
      </c>
    </row>
    <row r="91" spans="1:62">
      <c r="A91" t="s">
        <v>328</v>
      </c>
      <c r="B91">
        <v>2020</v>
      </c>
      <c r="C91" t="s">
        <v>382</v>
      </c>
      <c r="D91" t="s">
        <v>383</v>
      </c>
      <c r="E91" s="159" cm="1">
        <f t="array" ref="E91">_xlfn.XLOOKUP(1, ('Raw TRI Data'!B:B = B91)*('Raw TRI Data'!C:C = C91), 'Raw TRI Data'!W:W)</f>
        <v>0</v>
      </c>
      <c r="F91" s="159" cm="1">
        <f t="array" ref="F91">_xlfn.XLOOKUP(1, ('Raw TRI Data'!B:B = B91)*('Raw TRI Data'!C:C = C91), 'Raw TRI Data'!Y:Y)</f>
        <v>0</v>
      </c>
      <c r="G91" s="159">
        <f t="shared" si="32"/>
        <v>0</v>
      </c>
    </row>
    <row r="92" spans="1:62">
      <c r="A92" t="s">
        <v>328</v>
      </c>
      <c r="B92">
        <v>2020</v>
      </c>
      <c r="C92" t="s">
        <v>831</v>
      </c>
      <c r="D92" t="s">
        <v>832</v>
      </c>
      <c r="E92" s="159" cm="1">
        <f t="array" ref="E92">_xlfn.XLOOKUP(1, ('Raw TRI Data'!B:B = B92)*('Raw TRI Data'!C:C = C92), 'Raw TRI Data'!W:W)</f>
        <v>0</v>
      </c>
      <c r="F92" s="159" cm="1">
        <f t="array" ref="F92">_xlfn.XLOOKUP(1, ('Raw TRI Data'!B:B = B92)*('Raw TRI Data'!C:C = C92), 'Raw TRI Data'!Y:Y)</f>
        <v>0</v>
      </c>
      <c r="G92" s="159">
        <f t="shared" si="32"/>
        <v>0</v>
      </c>
    </row>
    <row r="93" spans="1:62">
      <c r="A93" t="s">
        <v>328</v>
      </c>
      <c r="B93">
        <v>2020</v>
      </c>
      <c r="C93" t="s">
        <v>626</v>
      </c>
      <c r="D93" t="s">
        <v>627</v>
      </c>
      <c r="E93" s="159" cm="1">
        <f t="array" ref="E93">_xlfn.XLOOKUP(1, ('Raw TRI Data'!B:B = B93)*('Raw TRI Data'!C:C = C93), 'Raw TRI Data'!W:W)</f>
        <v>0</v>
      </c>
      <c r="F93" s="159" cm="1">
        <f t="array" ref="F93">_xlfn.XLOOKUP(1, ('Raw TRI Data'!B:B = B93)*('Raw TRI Data'!C:C = C93), 'Raw TRI Data'!Y:Y)</f>
        <v>0</v>
      </c>
      <c r="G93" s="159">
        <f t="shared" si="32"/>
        <v>0</v>
      </c>
    </row>
    <row r="94" spans="1:62">
      <c r="A94" t="s">
        <v>328</v>
      </c>
      <c r="B94">
        <v>2020</v>
      </c>
      <c r="C94" t="s">
        <v>846</v>
      </c>
      <c r="D94" t="s">
        <v>847</v>
      </c>
      <c r="E94" s="159" cm="1">
        <f t="array" ref="E94">_xlfn.XLOOKUP(1, ('Raw TRI Data'!B:B = B94)*('Raw TRI Data'!C:C = C94), 'Raw TRI Data'!W:W)</f>
        <v>12</v>
      </c>
      <c r="F94" s="159" cm="1">
        <f t="array" ref="F94">_xlfn.XLOOKUP(1, ('Raw TRI Data'!B:B = B94)*('Raw TRI Data'!C:C = C94), 'Raw TRI Data'!Y:Y)</f>
        <v>473</v>
      </c>
      <c r="G94" s="159">
        <f t="shared" si="32"/>
        <v>485</v>
      </c>
    </row>
    <row r="95" spans="1:62">
      <c r="A95" t="s">
        <v>328</v>
      </c>
      <c r="B95">
        <v>2020</v>
      </c>
      <c r="C95" t="s">
        <v>425</v>
      </c>
      <c r="D95" t="s">
        <v>426</v>
      </c>
      <c r="E95" s="159" cm="1">
        <f t="array" ref="E95">_xlfn.XLOOKUP(1, ('Raw TRI Data'!B:B = B95)*('Raw TRI Data'!C:C = C95), 'Raw TRI Data'!W:W)</f>
        <v>0</v>
      </c>
      <c r="F95" s="159" cm="1">
        <f t="array" ref="F95">_xlfn.XLOOKUP(1, ('Raw TRI Data'!B:B = B95)*('Raw TRI Data'!C:C = C95), 'Raw TRI Data'!Y:Y)</f>
        <v>0</v>
      </c>
      <c r="G95" s="159">
        <f t="shared" si="32"/>
        <v>0</v>
      </c>
    </row>
    <row r="96" spans="1:62">
      <c r="A96" t="s">
        <v>328</v>
      </c>
      <c r="B96">
        <v>2020</v>
      </c>
      <c r="C96" t="s">
        <v>636</v>
      </c>
      <c r="D96" t="s">
        <v>637</v>
      </c>
      <c r="E96" s="159" cm="1">
        <f t="array" ref="E96">_xlfn.XLOOKUP(1, ('Raw TRI Data'!B:B = B96)*('Raw TRI Data'!C:C = C96), 'Raw TRI Data'!W:W)</f>
        <v>0</v>
      </c>
      <c r="F96" s="159" cm="1">
        <f t="array" ref="F96">_xlfn.XLOOKUP(1, ('Raw TRI Data'!B:B = B96)*('Raw TRI Data'!C:C = C96), 'Raw TRI Data'!Y:Y)</f>
        <v>0</v>
      </c>
      <c r="G96" s="159">
        <f t="shared" si="32"/>
        <v>0</v>
      </c>
    </row>
    <row r="97" spans="1:7">
      <c r="A97" t="s">
        <v>328</v>
      </c>
      <c r="B97">
        <v>2020</v>
      </c>
      <c r="C97" t="s">
        <v>725</v>
      </c>
      <c r="D97" t="s">
        <v>726</v>
      </c>
      <c r="E97" s="159" cm="1">
        <f t="array" ref="E97">_xlfn.XLOOKUP(1, ('Raw TRI Data'!B:B = B97)*('Raw TRI Data'!C:C = C97), 'Raw TRI Data'!W:W)</f>
        <v>0</v>
      </c>
      <c r="F97" s="159" cm="1">
        <f t="array" ref="F97">_xlfn.XLOOKUP(1, ('Raw TRI Data'!B:B = B97)*('Raw TRI Data'!C:C = C97), 'Raw TRI Data'!Y:Y)</f>
        <v>4</v>
      </c>
      <c r="G97" s="159">
        <f t="shared" si="32"/>
        <v>4</v>
      </c>
    </row>
    <row r="98" spans="1:7">
      <c r="A98" t="s">
        <v>328</v>
      </c>
      <c r="B98">
        <v>2020</v>
      </c>
      <c r="C98" t="s">
        <v>837</v>
      </c>
      <c r="D98" t="s">
        <v>838</v>
      </c>
      <c r="E98" s="159" cm="1">
        <f t="array" ref="E98">_xlfn.XLOOKUP(1, ('Raw TRI Data'!B:B = B98)*('Raw TRI Data'!C:C = C98), 'Raw TRI Data'!W:W)</f>
        <v>0</v>
      </c>
      <c r="F98" s="159" cm="1">
        <f t="array" ref="F98">_xlfn.XLOOKUP(1, ('Raw TRI Data'!B:B = B98)*('Raw TRI Data'!C:C = C98), 'Raw TRI Data'!Y:Y)</f>
        <v>0</v>
      </c>
      <c r="G98" s="159">
        <f t="shared" si="32"/>
        <v>0</v>
      </c>
    </row>
    <row r="99" spans="1:7">
      <c r="A99" t="s">
        <v>328</v>
      </c>
      <c r="B99">
        <v>2020</v>
      </c>
      <c r="C99" t="s">
        <v>592</v>
      </c>
      <c r="D99" t="s">
        <v>593</v>
      </c>
      <c r="E99" s="159" cm="1">
        <f t="array" ref="E99">_xlfn.XLOOKUP(1, ('Raw TRI Data'!B:B = B99)*('Raw TRI Data'!C:C = C99), 'Raw TRI Data'!W:W)</f>
        <v>0</v>
      </c>
      <c r="F99" s="159" cm="1">
        <f t="array" ref="F99">_xlfn.XLOOKUP(1, ('Raw TRI Data'!B:B = B99)*('Raw TRI Data'!C:C = C99), 'Raw TRI Data'!Y:Y)</f>
        <v>0</v>
      </c>
      <c r="G99" s="159">
        <f t="shared" si="32"/>
        <v>0</v>
      </c>
    </row>
    <row r="100" spans="1:7">
      <c r="A100" t="s">
        <v>328</v>
      </c>
      <c r="B100">
        <v>2020</v>
      </c>
      <c r="C100" t="s">
        <v>467</v>
      </c>
      <c r="D100" t="s">
        <v>468</v>
      </c>
      <c r="E100" s="159" cm="1">
        <f t="array" ref="E100">_xlfn.XLOOKUP(1, ('Raw TRI Data'!B:B = B100)*('Raw TRI Data'!C:C = C100), 'Raw TRI Data'!W:W)</f>
        <v>10</v>
      </c>
      <c r="F100" s="159" cm="1">
        <f t="array" ref="F100">_xlfn.XLOOKUP(1, ('Raw TRI Data'!B:B = B100)*('Raw TRI Data'!C:C = C100), 'Raw TRI Data'!Y:Y)</f>
        <v>0</v>
      </c>
      <c r="G100" s="159">
        <f t="shared" si="32"/>
        <v>10</v>
      </c>
    </row>
    <row r="101" spans="1:7">
      <c r="A101" t="s">
        <v>328</v>
      </c>
      <c r="B101">
        <v>2020</v>
      </c>
      <c r="C101" t="s">
        <v>350</v>
      </c>
      <c r="D101" t="s">
        <v>351</v>
      </c>
      <c r="E101" s="159" cm="1">
        <f t="array" ref="E101">_xlfn.XLOOKUP(1, ('Raw TRI Data'!B:B = B101)*('Raw TRI Data'!C:C = C101), 'Raw TRI Data'!W:W)</f>
        <v>0</v>
      </c>
      <c r="F101" s="159" cm="1">
        <f t="array" ref="F101">_xlfn.XLOOKUP(1, ('Raw TRI Data'!B:B = B101)*('Raw TRI Data'!C:C = C101), 'Raw TRI Data'!Y:Y)</f>
        <v>0</v>
      </c>
      <c r="G101" s="159">
        <f t="shared" si="32"/>
        <v>0</v>
      </c>
    </row>
    <row r="102" spans="1:7">
      <c r="A102" t="s">
        <v>328</v>
      </c>
      <c r="B102">
        <v>2020</v>
      </c>
      <c r="C102" t="s">
        <v>588</v>
      </c>
      <c r="D102" t="s">
        <v>582</v>
      </c>
      <c r="E102" s="159" cm="1">
        <f t="array" ref="E102">_xlfn.XLOOKUP(1, ('Raw TRI Data'!B:B = B102)*('Raw TRI Data'!C:C = C102), 'Raw TRI Data'!W:W)</f>
        <v>0</v>
      </c>
      <c r="F102" s="159" cm="1">
        <f t="array" ref="F102">_xlfn.XLOOKUP(1, ('Raw TRI Data'!B:B = B102)*('Raw TRI Data'!C:C = C102), 'Raw TRI Data'!Y:Y)</f>
        <v>12</v>
      </c>
      <c r="G102" s="159">
        <f t="shared" si="32"/>
        <v>12</v>
      </c>
    </row>
    <row r="103" spans="1:7">
      <c r="A103" t="s">
        <v>328</v>
      </c>
      <c r="B103">
        <v>2020</v>
      </c>
      <c r="C103" t="s">
        <v>462</v>
      </c>
      <c r="D103" t="s">
        <v>463</v>
      </c>
      <c r="E103" s="159" cm="1">
        <f t="array" ref="E103">_xlfn.XLOOKUP(1, ('Raw TRI Data'!B:B = B103)*('Raw TRI Data'!C:C = C103), 'Raw TRI Data'!W:W)</f>
        <v>0</v>
      </c>
      <c r="F103" s="159" cm="1">
        <f t="array" ref="F103">_xlfn.XLOOKUP(1, ('Raw TRI Data'!B:B = B103)*('Raw TRI Data'!C:C = C103), 'Raw TRI Data'!Y:Y)</f>
        <v>0.2</v>
      </c>
      <c r="G103" s="159">
        <f t="shared" si="32"/>
        <v>0.2</v>
      </c>
    </row>
    <row r="104" spans="1:7">
      <c r="A104" t="s">
        <v>328</v>
      </c>
      <c r="B104">
        <v>2020</v>
      </c>
      <c r="C104" t="s">
        <v>603</v>
      </c>
      <c r="D104" t="s">
        <v>604</v>
      </c>
      <c r="E104" s="159" cm="1">
        <f t="array" ref="E104">_xlfn.XLOOKUP(1, ('Raw TRI Data'!B:B = B104)*('Raw TRI Data'!C:C = C104), 'Raw TRI Data'!W:W)</f>
        <v>0</v>
      </c>
      <c r="F104" s="159" cm="1">
        <f t="array" ref="F104">_xlfn.XLOOKUP(1, ('Raw TRI Data'!B:B = B104)*('Raw TRI Data'!C:C = C104), 'Raw TRI Data'!Y:Y)</f>
        <v>0</v>
      </c>
      <c r="G104" s="159">
        <f t="shared" si="32"/>
        <v>0</v>
      </c>
    </row>
    <row r="105" spans="1:7">
      <c r="A105" t="s">
        <v>328</v>
      </c>
      <c r="B105">
        <v>2020</v>
      </c>
      <c r="C105" t="s">
        <v>432</v>
      </c>
      <c r="D105" t="s">
        <v>433</v>
      </c>
      <c r="E105" s="159" cm="1">
        <f t="array" ref="E105">_xlfn.XLOOKUP(1, ('Raw TRI Data'!B:B = B105)*('Raw TRI Data'!C:C = C105), 'Raw TRI Data'!W:W)</f>
        <v>0</v>
      </c>
      <c r="F105" s="159" cm="1">
        <f t="array" ref="F105">_xlfn.XLOOKUP(1, ('Raw TRI Data'!B:B = B105)*('Raw TRI Data'!C:C = C105), 'Raw TRI Data'!Y:Y)</f>
        <v>0</v>
      </c>
      <c r="G105" s="159">
        <f t="shared" si="32"/>
        <v>0</v>
      </c>
    </row>
    <row r="106" spans="1:7">
      <c r="A106" t="s">
        <v>328</v>
      </c>
      <c r="B106">
        <v>2020</v>
      </c>
      <c r="C106" t="s">
        <v>493</v>
      </c>
      <c r="D106" t="s">
        <v>494</v>
      </c>
      <c r="E106" s="159" cm="1">
        <f t="array" ref="E106">_xlfn.XLOOKUP(1, ('Raw TRI Data'!B:B = B106)*('Raw TRI Data'!C:C = C106), 'Raw TRI Data'!W:W)</f>
        <v>0</v>
      </c>
      <c r="F106" s="159" cm="1">
        <f t="array" ref="F106">_xlfn.XLOOKUP(1, ('Raw TRI Data'!B:B = B106)*('Raw TRI Data'!C:C = C106), 'Raw TRI Data'!Y:Y)</f>
        <v>137.53</v>
      </c>
      <c r="G106" s="159">
        <f t="shared" si="32"/>
        <v>137.53</v>
      </c>
    </row>
    <row r="107" spans="1:7">
      <c r="A107" t="s">
        <v>328</v>
      </c>
      <c r="B107">
        <v>2020</v>
      </c>
      <c r="C107" t="s">
        <v>488</v>
      </c>
      <c r="D107" t="s">
        <v>489</v>
      </c>
      <c r="E107" s="159" cm="1">
        <f t="array" ref="E107">_xlfn.XLOOKUP(1, ('Raw TRI Data'!B:B = B107)*('Raw TRI Data'!C:C = C107), 'Raw TRI Data'!W:W)</f>
        <v>0</v>
      </c>
      <c r="F107" s="159" cm="1">
        <f t="array" ref="F107">_xlfn.XLOOKUP(1, ('Raw TRI Data'!B:B = B107)*('Raw TRI Data'!C:C = C107), 'Raw TRI Data'!Y:Y)</f>
        <v>137.57</v>
      </c>
      <c r="G107" s="159">
        <f t="shared" si="32"/>
        <v>137.57</v>
      </c>
    </row>
    <row r="108" spans="1:7">
      <c r="A108" t="s">
        <v>328</v>
      </c>
      <c r="B108">
        <v>2020</v>
      </c>
      <c r="C108" t="s">
        <v>546</v>
      </c>
      <c r="D108" t="s">
        <v>547</v>
      </c>
      <c r="E108" s="159" cm="1">
        <f t="array" ref="E108">_xlfn.XLOOKUP(1, ('Raw TRI Data'!B:B = B108)*('Raw TRI Data'!C:C = C108), 'Raw TRI Data'!W:W)</f>
        <v>0</v>
      </c>
      <c r="F108" s="159" cm="1">
        <f t="array" ref="F108">_xlfn.XLOOKUP(1, ('Raw TRI Data'!B:B = B108)*('Raw TRI Data'!C:C = C108), 'Raw TRI Data'!Y:Y)</f>
        <v>0</v>
      </c>
      <c r="G108" s="159">
        <f t="shared" si="32"/>
        <v>0</v>
      </c>
    </row>
    <row r="109" spans="1:7">
      <c r="A109" t="s">
        <v>328</v>
      </c>
      <c r="B109">
        <v>2020</v>
      </c>
      <c r="C109" t="s">
        <v>797</v>
      </c>
      <c r="D109" t="s">
        <v>798</v>
      </c>
      <c r="E109" s="159" cm="1">
        <f t="array" ref="E109">_xlfn.XLOOKUP(1, ('Raw TRI Data'!B:B = B109)*('Raw TRI Data'!C:C = C109), 'Raw TRI Data'!W:W)</f>
        <v>1E-3</v>
      </c>
      <c r="F109" s="159" cm="1">
        <f t="array" ref="F109">_xlfn.XLOOKUP(1, ('Raw TRI Data'!B:B = B109)*('Raw TRI Data'!C:C = C109), 'Raw TRI Data'!Y:Y)</f>
        <v>0</v>
      </c>
      <c r="G109" s="159">
        <f t="shared" si="32"/>
        <v>1E-3</v>
      </c>
    </row>
    <row r="110" spans="1:7">
      <c r="A110" t="s">
        <v>328</v>
      </c>
      <c r="B110">
        <v>2020</v>
      </c>
      <c r="C110" t="s">
        <v>444</v>
      </c>
      <c r="D110" t="s">
        <v>445</v>
      </c>
      <c r="E110" s="159" cm="1">
        <f t="array" ref="E110">_xlfn.XLOOKUP(1, ('Raw TRI Data'!B:B = B110)*('Raw TRI Data'!C:C = C110), 'Raw TRI Data'!W:W)</f>
        <v>0</v>
      </c>
      <c r="F110" s="159" cm="1">
        <f t="array" ref="F110">_xlfn.XLOOKUP(1, ('Raw TRI Data'!B:B = B110)*('Raw TRI Data'!C:C = C110), 'Raw TRI Data'!Y:Y)</f>
        <v>0.01</v>
      </c>
      <c r="G110" s="159">
        <f t="shared" si="32"/>
        <v>0.01</v>
      </c>
    </row>
    <row r="111" spans="1:7">
      <c r="A111" t="s">
        <v>328</v>
      </c>
      <c r="B111">
        <v>2020</v>
      </c>
      <c r="C111" t="s">
        <v>343</v>
      </c>
      <c r="D111" t="s">
        <v>344</v>
      </c>
      <c r="E111" s="159" cm="1">
        <f t="array" ref="E111">_xlfn.XLOOKUP(1, ('Raw TRI Data'!B:B = B111)*('Raw TRI Data'!C:C = C111), 'Raw TRI Data'!W:W)</f>
        <v>0</v>
      </c>
      <c r="F111" s="159" cm="1">
        <f t="array" ref="F111">_xlfn.XLOOKUP(1, ('Raw TRI Data'!B:B = B111)*('Raw TRI Data'!C:C = C111), 'Raw TRI Data'!Y:Y)</f>
        <v>0</v>
      </c>
      <c r="G111" s="159">
        <f t="shared" si="32"/>
        <v>0</v>
      </c>
    </row>
    <row r="112" spans="1:7">
      <c r="A112" t="s">
        <v>328</v>
      </c>
      <c r="B112">
        <v>2020</v>
      </c>
      <c r="C112" t="s">
        <v>483</v>
      </c>
      <c r="D112" t="s">
        <v>484</v>
      </c>
      <c r="E112" s="159" cm="1">
        <f t="array" ref="E112">_xlfn.XLOOKUP(1, ('Raw TRI Data'!B:B = B112)*('Raw TRI Data'!C:C = C112), 'Raw TRI Data'!W:W)</f>
        <v>1.43</v>
      </c>
      <c r="F112" s="159" cm="1">
        <f t="array" ref="F112">_xlfn.XLOOKUP(1, ('Raw TRI Data'!B:B = B112)*('Raw TRI Data'!C:C = C112), 'Raw TRI Data'!Y:Y)</f>
        <v>0.28000000000000003</v>
      </c>
      <c r="G112" s="159">
        <f t="shared" si="32"/>
        <v>1.71</v>
      </c>
    </row>
    <row r="113" spans="1:7">
      <c r="A113" t="s">
        <v>328</v>
      </c>
      <c r="B113">
        <v>2020</v>
      </c>
      <c r="C113" t="s">
        <v>706</v>
      </c>
      <c r="D113" t="s">
        <v>707</v>
      </c>
      <c r="E113" s="159" cm="1">
        <f t="array" ref="E113">_xlfn.XLOOKUP(1, ('Raw TRI Data'!B:B = B113)*('Raw TRI Data'!C:C = C113), 'Raw TRI Data'!W:W)</f>
        <v>0</v>
      </c>
      <c r="F113" s="159" cm="1">
        <f t="array" ref="F113">_xlfn.XLOOKUP(1, ('Raw TRI Data'!B:B = B113)*('Raw TRI Data'!C:C = C113), 'Raw TRI Data'!Y:Y)</f>
        <v>0</v>
      </c>
      <c r="G113" s="159">
        <f t="shared" si="32"/>
        <v>0</v>
      </c>
    </row>
    <row r="114" spans="1:7">
      <c r="A114" t="s">
        <v>328</v>
      </c>
      <c r="B114">
        <v>2020</v>
      </c>
      <c r="C114" t="s">
        <v>682</v>
      </c>
      <c r="D114" t="s">
        <v>683</v>
      </c>
      <c r="E114" s="159" cm="1">
        <f t="array" ref="E114">_xlfn.XLOOKUP(1, ('Raw TRI Data'!B:B = B114)*('Raw TRI Data'!C:C = C114), 'Raw TRI Data'!W:W)</f>
        <v>0</v>
      </c>
      <c r="F114" s="159" cm="1">
        <f t="array" ref="F114">_xlfn.XLOOKUP(1, ('Raw TRI Data'!B:B = B114)*('Raw TRI Data'!C:C = C114), 'Raw TRI Data'!Y:Y)</f>
        <v>0.2</v>
      </c>
      <c r="G114" s="159">
        <f t="shared" si="32"/>
        <v>0.2</v>
      </c>
    </row>
    <row r="115" spans="1:7">
      <c r="A115" t="s">
        <v>328</v>
      </c>
      <c r="B115">
        <v>2020</v>
      </c>
      <c r="C115" t="s">
        <v>457</v>
      </c>
      <c r="D115" t="s">
        <v>458</v>
      </c>
      <c r="E115" s="159" cm="1">
        <f t="array" ref="E115">_xlfn.XLOOKUP(1, ('Raw TRI Data'!B:B = B115)*('Raw TRI Data'!C:C = C115), 'Raw TRI Data'!W:W)</f>
        <v>0</v>
      </c>
      <c r="F115" s="159" cm="1">
        <f t="array" ref="F115">_xlfn.XLOOKUP(1, ('Raw TRI Data'!B:B = B115)*('Raw TRI Data'!C:C = C115), 'Raw TRI Data'!Y:Y)</f>
        <v>0.1</v>
      </c>
      <c r="G115" s="159">
        <f t="shared" si="32"/>
        <v>0.1</v>
      </c>
    </row>
    <row r="116" spans="1:7">
      <c r="A116" t="s">
        <v>328</v>
      </c>
      <c r="B116">
        <v>2020</v>
      </c>
      <c r="C116" t="s">
        <v>617</v>
      </c>
      <c r="D116" t="s">
        <v>618</v>
      </c>
      <c r="E116" s="159" cm="1">
        <f t="array" ref="E116">_xlfn.XLOOKUP(1, ('Raw TRI Data'!B:B = B116)*('Raw TRI Data'!C:C = C116), 'Raw TRI Data'!W:W)</f>
        <v>0</v>
      </c>
      <c r="F116" s="159" cm="1">
        <f t="array" ref="F116">_xlfn.XLOOKUP(1, ('Raw TRI Data'!B:B = B116)*('Raw TRI Data'!C:C = C116), 'Raw TRI Data'!Y:Y)</f>
        <v>1200</v>
      </c>
      <c r="G116" s="159">
        <f t="shared" si="32"/>
        <v>1200</v>
      </c>
    </row>
    <row r="117" spans="1:7">
      <c r="A117" t="s">
        <v>328</v>
      </c>
      <c r="B117">
        <v>2020</v>
      </c>
      <c r="C117" t="s">
        <v>769</v>
      </c>
      <c r="D117" t="s">
        <v>770</v>
      </c>
      <c r="E117" s="159" cm="1">
        <f t="array" ref="E117">_xlfn.XLOOKUP(1, ('Raw TRI Data'!B:B = B117)*('Raw TRI Data'!C:C = C117), 'Raw TRI Data'!W:W)</f>
        <v>500</v>
      </c>
      <c r="F117" s="159" cm="1">
        <f t="array" ref="F117">_xlfn.XLOOKUP(1, ('Raw TRI Data'!B:B = B117)*('Raw TRI Data'!C:C = C117), 'Raw TRI Data'!Y:Y)</f>
        <v>0</v>
      </c>
      <c r="G117" s="159">
        <f t="shared" si="32"/>
        <v>500</v>
      </c>
    </row>
    <row r="118" spans="1:7">
      <c r="A118" t="s">
        <v>328</v>
      </c>
      <c r="B118">
        <v>2020</v>
      </c>
      <c r="C118" t="s">
        <v>852</v>
      </c>
      <c r="D118" t="s">
        <v>853</v>
      </c>
      <c r="E118" s="159" cm="1">
        <f t="array" ref="E118">_xlfn.XLOOKUP(1, ('Raw TRI Data'!B:B = B118)*('Raw TRI Data'!C:C = C118), 'Raw TRI Data'!W:W)</f>
        <v>4.47</v>
      </c>
      <c r="F118" s="159" cm="1">
        <f t="array" ref="F118">_xlfn.XLOOKUP(1, ('Raw TRI Data'!B:B = B118)*('Raw TRI Data'!C:C = C118), 'Raw TRI Data'!Y:Y)</f>
        <v>0</v>
      </c>
      <c r="G118" s="159">
        <f t="shared" si="32"/>
        <v>4.47</v>
      </c>
    </row>
    <row r="119" spans="1:7">
      <c r="A119" t="s">
        <v>328</v>
      </c>
      <c r="B119">
        <v>2020</v>
      </c>
      <c r="C119" t="s">
        <v>696</v>
      </c>
      <c r="D119" t="s">
        <v>697</v>
      </c>
      <c r="E119" s="159" cm="1">
        <f t="array" ref="E119">_xlfn.XLOOKUP(1, ('Raw TRI Data'!B:B = B119)*('Raw TRI Data'!C:C = C119), 'Raw TRI Data'!W:W)</f>
        <v>73.3</v>
      </c>
      <c r="F119" s="159" cm="1">
        <f t="array" ref="F119">_xlfn.XLOOKUP(1, ('Raw TRI Data'!B:B = B119)*('Raw TRI Data'!C:C = C119), 'Raw TRI Data'!Y:Y)</f>
        <v>0.2</v>
      </c>
      <c r="G119" s="159">
        <f t="shared" si="32"/>
        <v>73.5</v>
      </c>
    </row>
    <row r="120" spans="1:7">
      <c r="A120" t="s">
        <v>328</v>
      </c>
      <c r="B120">
        <v>2021</v>
      </c>
      <c r="C120" t="s">
        <v>713</v>
      </c>
      <c r="D120" t="s">
        <v>714</v>
      </c>
      <c r="E120" s="159" cm="1">
        <f t="array" ref="E120">_xlfn.XLOOKUP(1, ('Raw TRI Data'!B:B = B120)*('Raw TRI Data'!C:C = C120), 'Raw TRI Data'!W:W)</f>
        <v>1</v>
      </c>
      <c r="F120" s="159" cm="1">
        <f t="array" ref="F120">_xlfn.XLOOKUP(1, ('Raw TRI Data'!B:B = B120)*('Raw TRI Data'!C:C = C120), 'Raw TRI Data'!Y:Y)</f>
        <v>0</v>
      </c>
      <c r="G120" s="159">
        <f t="shared" si="32"/>
        <v>1</v>
      </c>
    </row>
    <row r="121" spans="1:7">
      <c r="A121" t="s">
        <v>328</v>
      </c>
      <c r="B121">
        <v>2021</v>
      </c>
      <c r="C121" t="s">
        <v>405</v>
      </c>
      <c r="D121" t="s">
        <v>406</v>
      </c>
      <c r="E121" s="159" cm="1">
        <f t="array" ref="E121">_xlfn.XLOOKUP(1, ('Raw TRI Data'!B:B = B121)*('Raw TRI Data'!C:C = C121), 'Raw TRI Data'!W:W)</f>
        <v>0</v>
      </c>
      <c r="F121" s="159" cm="1">
        <f t="array" ref="F121">_xlfn.XLOOKUP(1, ('Raw TRI Data'!B:B = B121)*('Raw TRI Data'!C:C = C121), 'Raw TRI Data'!Y:Y)</f>
        <v>2</v>
      </c>
      <c r="G121" s="159">
        <f t="shared" si="32"/>
        <v>2</v>
      </c>
    </row>
    <row r="122" spans="1:7">
      <c r="A122" t="s">
        <v>328</v>
      </c>
      <c r="B122">
        <v>2021</v>
      </c>
      <c r="C122" t="s">
        <v>647</v>
      </c>
      <c r="D122" t="s">
        <v>648</v>
      </c>
      <c r="E122" s="159" cm="1">
        <f t="array" ref="E122">_xlfn.XLOOKUP(1, ('Raw TRI Data'!B:B = B122)*('Raw TRI Data'!C:C = C122), 'Raw TRI Data'!W:W)</f>
        <v>3.37</v>
      </c>
      <c r="F122" s="159" cm="1">
        <f t="array" ref="F122">_xlfn.XLOOKUP(1, ('Raw TRI Data'!B:B = B122)*('Raw TRI Data'!C:C = C122), 'Raw TRI Data'!Y:Y)</f>
        <v>0</v>
      </c>
      <c r="G122" s="159">
        <f t="shared" si="32"/>
        <v>3.37</v>
      </c>
    </row>
    <row r="123" spans="1:7">
      <c r="A123" t="s">
        <v>328</v>
      </c>
      <c r="B123">
        <v>2021</v>
      </c>
      <c r="C123" t="s">
        <v>765</v>
      </c>
      <c r="D123" t="s">
        <v>766</v>
      </c>
      <c r="E123" s="159" cm="1">
        <f t="array" ref="E123">_xlfn.XLOOKUP(1, ('Raw TRI Data'!B:B = B123)*('Raw TRI Data'!C:C = C123), 'Raw TRI Data'!W:W)</f>
        <v>0.84899999999999998</v>
      </c>
      <c r="F123" s="159" cm="1">
        <f t="array" ref="F123">_xlfn.XLOOKUP(1, ('Raw TRI Data'!B:B = B123)*('Raw TRI Data'!C:C = C123), 'Raw TRI Data'!Y:Y)</f>
        <v>8.5</v>
      </c>
      <c r="G123" s="159">
        <f t="shared" si="32"/>
        <v>9.3490000000000002</v>
      </c>
    </row>
    <row r="124" spans="1:7">
      <c r="A124" t="s">
        <v>328</v>
      </c>
      <c r="B124">
        <v>2021</v>
      </c>
      <c r="C124" t="s">
        <v>565</v>
      </c>
      <c r="D124" t="s">
        <v>566</v>
      </c>
      <c r="E124" s="159" cm="1">
        <f t="array" ref="E124">_xlfn.XLOOKUP(1, ('Raw TRI Data'!B:B = B124)*('Raw TRI Data'!C:C = C124), 'Raw TRI Data'!W:W)</f>
        <v>5.2</v>
      </c>
      <c r="F124" s="159" cm="1">
        <f t="array" ref="F124">_xlfn.XLOOKUP(1, ('Raw TRI Data'!B:B = B124)*('Raw TRI Data'!C:C = C124), 'Raw TRI Data'!Y:Y)</f>
        <v>92</v>
      </c>
      <c r="G124" s="159">
        <f t="shared" si="32"/>
        <v>97.2</v>
      </c>
    </row>
    <row r="125" spans="1:7">
      <c r="A125" t="s">
        <v>328</v>
      </c>
      <c r="B125">
        <v>2021</v>
      </c>
      <c r="C125" t="s">
        <v>675</v>
      </c>
      <c r="D125" t="s">
        <v>676</v>
      </c>
      <c r="E125" s="159" cm="1">
        <f t="array" ref="E125">_xlfn.XLOOKUP(1, ('Raw TRI Data'!B:B = B125)*('Raw TRI Data'!C:C = C125), 'Raw TRI Data'!W:W)</f>
        <v>0.4</v>
      </c>
      <c r="F125" s="159" cm="1">
        <f t="array" ref="F125">_xlfn.XLOOKUP(1, ('Raw TRI Data'!B:B = B125)*('Raw TRI Data'!C:C = C125), 'Raw TRI Data'!Y:Y)</f>
        <v>0.5</v>
      </c>
      <c r="G125" s="159">
        <f t="shared" si="32"/>
        <v>0.9</v>
      </c>
    </row>
    <row r="126" spans="1:7">
      <c r="A126" t="s">
        <v>328</v>
      </c>
      <c r="B126">
        <v>2021</v>
      </c>
      <c r="C126" t="s">
        <v>781</v>
      </c>
      <c r="D126" t="s">
        <v>782</v>
      </c>
      <c r="E126" s="159" cm="1">
        <f t="array" ref="E126">_xlfn.XLOOKUP(1, ('Raw TRI Data'!B:B = B126)*('Raw TRI Data'!C:C = C126), 'Raw TRI Data'!W:W)</f>
        <v>0</v>
      </c>
      <c r="F126" s="159" cm="1">
        <f t="array" ref="F126">_xlfn.XLOOKUP(1, ('Raw TRI Data'!B:B = B126)*('Raw TRI Data'!C:C = C126), 'Raw TRI Data'!Y:Y)</f>
        <v>0.1</v>
      </c>
      <c r="G126" s="159">
        <f t="shared" si="32"/>
        <v>0.1</v>
      </c>
    </row>
    <row r="127" spans="1:7">
      <c r="A127" t="s">
        <v>328</v>
      </c>
      <c r="B127">
        <v>2021</v>
      </c>
      <c r="C127" t="s">
        <v>546</v>
      </c>
      <c r="D127" t="s">
        <v>547</v>
      </c>
      <c r="E127" s="159" cm="1">
        <f t="array" ref="E127">_xlfn.XLOOKUP(1, ('Raw TRI Data'!B:B = B127)*('Raw TRI Data'!C:C = C127), 'Raw TRI Data'!W:W)</f>
        <v>0</v>
      </c>
      <c r="F127" s="159" cm="1">
        <f t="array" ref="F127">_xlfn.XLOOKUP(1, ('Raw TRI Data'!B:B = B127)*('Raw TRI Data'!C:C = C127), 'Raw TRI Data'!Y:Y)</f>
        <v>0</v>
      </c>
      <c r="G127" s="159">
        <f t="shared" si="32"/>
        <v>0</v>
      </c>
    </row>
    <row r="128" spans="1:7">
      <c r="A128" t="s">
        <v>328</v>
      </c>
      <c r="B128">
        <v>2021</v>
      </c>
      <c r="C128" t="s">
        <v>610</v>
      </c>
      <c r="D128" t="s">
        <v>611</v>
      </c>
      <c r="E128" s="159" cm="1">
        <f t="array" ref="E128">_xlfn.XLOOKUP(1, ('Raw TRI Data'!B:B = B128)*('Raw TRI Data'!C:C = C128), 'Raw TRI Data'!W:W)</f>
        <v>0</v>
      </c>
      <c r="F128" s="159" cm="1">
        <f t="array" ref="F128">_xlfn.XLOOKUP(1, ('Raw TRI Data'!B:B = B128)*('Raw TRI Data'!C:C = C128), 'Raw TRI Data'!Y:Y)</f>
        <v>0</v>
      </c>
      <c r="G128" s="159">
        <f t="shared" si="32"/>
        <v>0</v>
      </c>
    </row>
    <row r="129" spans="1:7">
      <c r="A129" t="s">
        <v>328</v>
      </c>
      <c r="B129">
        <v>2021</v>
      </c>
      <c r="C129" t="s">
        <v>732</v>
      </c>
      <c r="D129" t="s">
        <v>733</v>
      </c>
      <c r="E129" s="159" cm="1">
        <f t="array" ref="E129">_xlfn.XLOOKUP(1, ('Raw TRI Data'!B:B = B129)*('Raw TRI Data'!C:C = C129), 'Raw TRI Data'!W:W)</f>
        <v>5</v>
      </c>
      <c r="F129" s="159" cm="1">
        <f t="array" ref="F129">_xlfn.XLOOKUP(1, ('Raw TRI Data'!B:B = B129)*('Raw TRI Data'!C:C = C129), 'Raw TRI Data'!Y:Y)</f>
        <v>19</v>
      </c>
      <c r="G129" s="159">
        <f t="shared" si="32"/>
        <v>24</v>
      </c>
    </row>
    <row r="130" spans="1:7">
      <c r="A130" t="s">
        <v>328</v>
      </c>
      <c r="B130">
        <v>2021</v>
      </c>
      <c r="C130" t="s">
        <v>846</v>
      </c>
      <c r="D130" t="s">
        <v>847</v>
      </c>
      <c r="E130" s="159" cm="1">
        <f t="array" ref="E130">_xlfn.XLOOKUP(1, ('Raw TRI Data'!B:B = B130)*('Raw TRI Data'!C:C = C130), 'Raw TRI Data'!W:W)</f>
        <v>12</v>
      </c>
      <c r="F130" s="159" cm="1">
        <f t="array" ref="F130">_xlfn.XLOOKUP(1, ('Raw TRI Data'!B:B = B130)*('Raw TRI Data'!C:C = C130), 'Raw TRI Data'!Y:Y)</f>
        <v>473</v>
      </c>
      <c r="G130" s="159">
        <f t="shared" si="32"/>
        <v>485</v>
      </c>
    </row>
    <row r="131" spans="1:7">
      <c r="A131" t="s">
        <v>328</v>
      </c>
      <c r="B131">
        <v>2021</v>
      </c>
      <c r="C131" t="s">
        <v>382</v>
      </c>
      <c r="D131" t="s">
        <v>383</v>
      </c>
      <c r="E131" s="159" cm="1">
        <f t="array" ref="E131">_xlfn.XLOOKUP(1, ('Raw TRI Data'!B:B = B131)*('Raw TRI Data'!C:C = C131), 'Raw TRI Data'!W:W)</f>
        <v>0</v>
      </c>
      <c r="F131" s="159" cm="1">
        <f t="array" ref="F131">_xlfn.XLOOKUP(1, ('Raw TRI Data'!B:B = B131)*('Raw TRI Data'!C:C = C131), 'Raw TRI Data'!Y:Y)</f>
        <v>0</v>
      </c>
      <c r="G131" s="159">
        <f t="shared" si="32"/>
        <v>0</v>
      </c>
    </row>
    <row r="132" spans="1:7">
      <c r="A132" t="s">
        <v>328</v>
      </c>
      <c r="B132">
        <v>2021</v>
      </c>
      <c r="C132" t="s">
        <v>803</v>
      </c>
      <c r="D132" t="s">
        <v>804</v>
      </c>
      <c r="E132" s="159" cm="1">
        <f t="array" ref="E132">_xlfn.XLOOKUP(1, ('Raw TRI Data'!B:B = B132)*('Raw TRI Data'!C:C = C132), 'Raw TRI Data'!W:W)</f>
        <v>0</v>
      </c>
      <c r="F132" s="159" cm="1">
        <f t="array" ref="F132">_xlfn.XLOOKUP(1, ('Raw TRI Data'!B:B = B132)*('Raw TRI Data'!C:C = C132), 'Raw TRI Data'!Y:Y)</f>
        <v>0</v>
      </c>
      <c r="G132" s="159">
        <f t="shared" ref="G132:G195" si="33">IF(A132="A",CONVERT(500,"lbm","kg"),E132+F132)</f>
        <v>0</v>
      </c>
    </row>
    <row r="133" spans="1:7">
      <c r="A133" t="s">
        <v>328</v>
      </c>
      <c r="B133">
        <v>2021</v>
      </c>
      <c r="C133" t="s">
        <v>797</v>
      </c>
      <c r="D133" t="s">
        <v>798</v>
      </c>
      <c r="E133" s="159" cm="1">
        <f t="array" ref="E133">_xlfn.XLOOKUP(1, ('Raw TRI Data'!B:B = B133)*('Raw TRI Data'!C:C = C133), 'Raw TRI Data'!W:W)</f>
        <v>2.0000000000000001E-4</v>
      </c>
      <c r="F133" s="159" cm="1">
        <f t="array" ref="F133">_xlfn.XLOOKUP(1, ('Raw TRI Data'!B:B = B133)*('Raw TRI Data'!C:C = C133), 'Raw TRI Data'!Y:Y)</f>
        <v>0</v>
      </c>
      <c r="G133" s="159">
        <f t="shared" si="33"/>
        <v>2.0000000000000001E-4</v>
      </c>
    </row>
    <row r="134" spans="1:7">
      <c r="A134" t="s">
        <v>328</v>
      </c>
      <c r="B134">
        <v>2021</v>
      </c>
      <c r="C134" t="s">
        <v>488</v>
      </c>
      <c r="D134" t="s">
        <v>489</v>
      </c>
      <c r="E134" s="159" cm="1">
        <f t="array" ref="E134">_xlfn.XLOOKUP(1, ('Raw TRI Data'!B:B = B134)*('Raw TRI Data'!C:C = C134), 'Raw TRI Data'!W:W)</f>
        <v>0</v>
      </c>
      <c r="F134" s="159" cm="1">
        <f t="array" ref="F134">_xlfn.XLOOKUP(1, ('Raw TRI Data'!B:B = B134)*('Raw TRI Data'!C:C = C134), 'Raw TRI Data'!Y:Y)</f>
        <v>1</v>
      </c>
      <c r="G134" s="159">
        <f t="shared" si="33"/>
        <v>1</v>
      </c>
    </row>
    <row r="135" spans="1:7">
      <c r="A135" t="s">
        <v>328</v>
      </c>
      <c r="B135">
        <v>2021</v>
      </c>
      <c r="C135" t="s">
        <v>493</v>
      </c>
      <c r="D135" t="s">
        <v>494</v>
      </c>
      <c r="E135" s="159" cm="1">
        <f t="array" ref="E135">_xlfn.XLOOKUP(1, ('Raw TRI Data'!B:B = B135)*('Raw TRI Data'!C:C = C135), 'Raw TRI Data'!W:W)</f>
        <v>0</v>
      </c>
      <c r="F135" s="159" cm="1">
        <f t="array" ref="F135">_xlfn.XLOOKUP(1, ('Raw TRI Data'!B:B = B135)*('Raw TRI Data'!C:C = C135), 'Raw TRI Data'!Y:Y)</f>
        <v>1</v>
      </c>
      <c r="G135" s="159">
        <f t="shared" si="33"/>
        <v>1</v>
      </c>
    </row>
    <row r="136" spans="1:7">
      <c r="A136" t="s">
        <v>328</v>
      </c>
      <c r="B136">
        <v>2021</v>
      </c>
      <c r="C136" t="s">
        <v>476</v>
      </c>
      <c r="D136" t="s">
        <v>477</v>
      </c>
      <c r="E136" s="159" cm="1">
        <f t="array" ref="E136">_xlfn.XLOOKUP(1, ('Raw TRI Data'!B:B = B136)*('Raw TRI Data'!C:C = C136), 'Raw TRI Data'!W:W)</f>
        <v>0</v>
      </c>
      <c r="F136" s="159" cm="1">
        <f t="array" ref="F136">_xlfn.XLOOKUP(1, ('Raw TRI Data'!B:B = B136)*('Raw TRI Data'!C:C = C136), 'Raw TRI Data'!Y:Y)</f>
        <v>37</v>
      </c>
      <c r="G136" s="159">
        <f t="shared" si="33"/>
        <v>37</v>
      </c>
    </row>
    <row r="137" spans="1:7">
      <c r="A137" t="s">
        <v>328</v>
      </c>
      <c r="B137">
        <v>2021</v>
      </c>
      <c r="C137" t="s">
        <v>508</v>
      </c>
      <c r="D137" t="s">
        <v>509</v>
      </c>
      <c r="E137" s="159" cm="1">
        <f t="array" ref="E137">_xlfn.XLOOKUP(1, ('Raw TRI Data'!B:B = B137)*('Raw TRI Data'!C:C = C137), 'Raw TRI Data'!W:W)</f>
        <v>0</v>
      </c>
      <c r="F137" s="159" cm="1">
        <f t="array" ref="F137">_xlfn.XLOOKUP(1, ('Raw TRI Data'!B:B = B137)*('Raw TRI Data'!C:C = C137), 'Raw TRI Data'!Y:Y)</f>
        <v>0</v>
      </c>
      <c r="G137" s="159">
        <f t="shared" si="33"/>
        <v>0</v>
      </c>
    </row>
    <row r="138" spans="1:7">
      <c r="A138" t="s">
        <v>328</v>
      </c>
      <c r="B138">
        <v>2021</v>
      </c>
      <c r="C138" t="s">
        <v>358</v>
      </c>
      <c r="D138" t="s">
        <v>359</v>
      </c>
      <c r="E138" s="159" cm="1">
        <f t="array" ref="E138">_xlfn.XLOOKUP(1, ('Raw TRI Data'!B:B = B138)*('Raw TRI Data'!C:C = C138), 'Raw TRI Data'!W:W)</f>
        <v>0</v>
      </c>
      <c r="F138" s="159" cm="1">
        <f t="array" ref="F138">_xlfn.XLOOKUP(1, ('Raw TRI Data'!B:B = B138)*('Raw TRI Data'!C:C = C138), 'Raw TRI Data'!Y:Y)</f>
        <v>0</v>
      </c>
      <c r="G138" s="159">
        <f t="shared" si="33"/>
        <v>0</v>
      </c>
    </row>
    <row r="139" spans="1:7">
      <c r="A139" t="s">
        <v>328</v>
      </c>
      <c r="B139">
        <v>2021</v>
      </c>
      <c r="C139" t="s">
        <v>620</v>
      </c>
      <c r="D139" t="s">
        <v>621</v>
      </c>
      <c r="E139" s="159" cm="1">
        <f t="array" ref="E139">_xlfn.XLOOKUP(1, ('Raw TRI Data'!B:B = B139)*('Raw TRI Data'!C:C = C139), 'Raw TRI Data'!W:W)</f>
        <v>1</v>
      </c>
      <c r="F139" s="159" cm="1">
        <f t="array" ref="F139">_xlfn.XLOOKUP(1, ('Raw TRI Data'!B:B = B139)*('Raw TRI Data'!C:C = C139), 'Raw TRI Data'!Y:Y)</f>
        <v>0</v>
      </c>
      <c r="G139" s="159">
        <f t="shared" si="33"/>
        <v>1</v>
      </c>
    </row>
    <row r="140" spans="1:7">
      <c r="A140" t="s">
        <v>328</v>
      </c>
      <c r="B140">
        <v>2021</v>
      </c>
      <c r="C140" t="s">
        <v>682</v>
      </c>
      <c r="D140" t="s">
        <v>683</v>
      </c>
      <c r="E140" s="159" cm="1">
        <f t="array" ref="E140">_xlfn.XLOOKUP(1, ('Raw TRI Data'!B:B = B140)*('Raw TRI Data'!C:C = C140), 'Raw TRI Data'!W:W)</f>
        <v>0</v>
      </c>
      <c r="F140" s="159" cm="1">
        <f t="array" ref="F140">_xlfn.XLOOKUP(1, ('Raw TRI Data'!B:B = B140)*('Raw TRI Data'!C:C = C140), 'Raw TRI Data'!Y:Y)</f>
        <v>0.2</v>
      </c>
      <c r="G140" s="159">
        <f t="shared" si="33"/>
        <v>0.2</v>
      </c>
    </row>
    <row r="141" spans="1:7">
      <c r="A141" t="s">
        <v>328</v>
      </c>
      <c r="B141">
        <v>2021</v>
      </c>
      <c r="C141" t="s">
        <v>652</v>
      </c>
      <c r="D141" t="s">
        <v>653</v>
      </c>
      <c r="E141" s="159" cm="1">
        <f t="array" ref="E141">_xlfn.XLOOKUP(1, ('Raw TRI Data'!B:B = B141)*('Raw TRI Data'!C:C = C141), 'Raw TRI Data'!W:W)</f>
        <v>0</v>
      </c>
      <c r="F141" s="159" cm="1">
        <f t="array" ref="F141">_xlfn.XLOOKUP(1, ('Raw TRI Data'!B:B = B141)*('Raw TRI Data'!C:C = C141), 'Raw TRI Data'!Y:Y)</f>
        <v>0</v>
      </c>
      <c r="G141" s="159">
        <f t="shared" si="33"/>
        <v>0</v>
      </c>
    </row>
    <row r="142" spans="1:7">
      <c r="A142" t="s">
        <v>328</v>
      </c>
      <c r="B142">
        <v>2021</v>
      </c>
      <c r="C142" t="s">
        <v>425</v>
      </c>
      <c r="D142" t="s">
        <v>426</v>
      </c>
      <c r="E142" s="159" cm="1">
        <f t="array" ref="E142">_xlfn.XLOOKUP(1, ('Raw TRI Data'!B:B = B142)*('Raw TRI Data'!C:C = C142), 'Raw TRI Data'!W:W)</f>
        <v>0</v>
      </c>
      <c r="F142" s="159" cm="1">
        <f t="array" ref="F142">_xlfn.XLOOKUP(1, ('Raw TRI Data'!B:B = B142)*('Raw TRI Data'!C:C = C142), 'Raw TRI Data'!Y:Y)</f>
        <v>0</v>
      </c>
      <c r="G142" s="159">
        <f t="shared" si="33"/>
        <v>0</v>
      </c>
    </row>
    <row r="143" spans="1:7">
      <c r="A143" t="s">
        <v>328</v>
      </c>
      <c r="B143">
        <v>2021</v>
      </c>
      <c r="C143" t="s">
        <v>658</v>
      </c>
      <c r="D143" t="s">
        <v>659</v>
      </c>
      <c r="E143" s="159" cm="1">
        <f t="array" ref="E143">_xlfn.XLOOKUP(1, ('Raw TRI Data'!B:B = B143)*('Raw TRI Data'!C:C = C143), 'Raw TRI Data'!W:W)</f>
        <v>0</v>
      </c>
      <c r="F143" s="159" cm="1">
        <f t="array" ref="F143">_xlfn.XLOOKUP(1, ('Raw TRI Data'!B:B = B143)*('Raw TRI Data'!C:C = C143), 'Raw TRI Data'!Y:Y)</f>
        <v>0</v>
      </c>
      <c r="G143" s="159">
        <f t="shared" si="33"/>
        <v>0</v>
      </c>
    </row>
    <row r="144" spans="1:7">
      <c r="A144" t="s">
        <v>328</v>
      </c>
      <c r="B144">
        <v>2021</v>
      </c>
      <c r="C144" t="s">
        <v>350</v>
      </c>
      <c r="D144" t="s">
        <v>351</v>
      </c>
      <c r="E144" s="159" cm="1">
        <f t="array" ref="E144">_xlfn.XLOOKUP(1, ('Raw TRI Data'!B:B = B144)*('Raw TRI Data'!C:C = C144), 'Raw TRI Data'!W:W)</f>
        <v>0</v>
      </c>
      <c r="F144" s="159" cm="1">
        <f t="array" ref="F144">_xlfn.XLOOKUP(1, ('Raw TRI Data'!B:B = B144)*('Raw TRI Data'!C:C = C144), 'Raw TRI Data'!Y:Y)</f>
        <v>0</v>
      </c>
      <c r="G144" s="159">
        <f t="shared" si="33"/>
        <v>0</v>
      </c>
    </row>
    <row r="145" spans="1:7">
      <c r="A145" t="s">
        <v>328</v>
      </c>
      <c r="B145">
        <v>2021</v>
      </c>
      <c r="C145" t="s">
        <v>571</v>
      </c>
      <c r="D145" t="s">
        <v>572</v>
      </c>
      <c r="E145" s="159" cm="1">
        <f t="array" ref="E145">_xlfn.XLOOKUP(1, ('Raw TRI Data'!B:B = B145)*('Raw TRI Data'!C:C = C145), 'Raw TRI Data'!W:W)</f>
        <v>0</v>
      </c>
      <c r="F145" s="159" cm="1">
        <f t="array" ref="F145">_xlfn.XLOOKUP(1, ('Raw TRI Data'!B:B = B145)*('Raw TRI Data'!C:C = C145), 'Raw TRI Data'!Y:Y)</f>
        <v>31</v>
      </c>
      <c r="G145" s="159">
        <f t="shared" si="33"/>
        <v>31</v>
      </c>
    </row>
    <row r="146" spans="1:7">
      <c r="A146" t="s">
        <v>328</v>
      </c>
      <c r="B146">
        <v>2021</v>
      </c>
      <c r="C146" t="s">
        <v>576</v>
      </c>
      <c r="D146" t="s">
        <v>577</v>
      </c>
      <c r="E146" s="159" cm="1">
        <f t="array" ref="E146">_xlfn.XLOOKUP(1, ('Raw TRI Data'!B:B = B146)*('Raw TRI Data'!C:C = C146), 'Raw TRI Data'!W:W)</f>
        <v>0</v>
      </c>
      <c r="F146" s="159" cm="1">
        <f t="array" ref="F146">_xlfn.XLOOKUP(1, ('Raw TRI Data'!B:B = B146)*('Raw TRI Data'!C:C = C146), 'Raw TRI Data'!Y:Y)</f>
        <v>7</v>
      </c>
      <c r="G146" s="159">
        <f t="shared" si="33"/>
        <v>7</v>
      </c>
    </row>
    <row r="147" spans="1:7">
      <c r="A147" t="s">
        <v>328</v>
      </c>
      <c r="B147">
        <v>2021</v>
      </c>
      <c r="C147" t="s">
        <v>750</v>
      </c>
      <c r="D147" t="s">
        <v>751</v>
      </c>
      <c r="E147" s="159" cm="1">
        <f t="array" ref="E147">_xlfn.XLOOKUP(1, ('Raw TRI Data'!B:B = B147)*('Raw TRI Data'!C:C = C147), 'Raw TRI Data'!W:W)</f>
        <v>0</v>
      </c>
      <c r="F147" s="159" cm="1">
        <f t="array" ref="F147">_xlfn.XLOOKUP(1, ('Raw TRI Data'!B:B = B147)*('Raw TRI Data'!C:C = C147), 'Raw TRI Data'!Y:Y)</f>
        <v>0</v>
      </c>
      <c r="G147" s="159">
        <f t="shared" si="33"/>
        <v>0</v>
      </c>
    </row>
    <row r="148" spans="1:7">
      <c r="A148" t="s">
        <v>328</v>
      </c>
      <c r="B148">
        <v>2021</v>
      </c>
      <c r="C148" t="s">
        <v>483</v>
      </c>
      <c r="D148" t="s">
        <v>484</v>
      </c>
      <c r="E148" s="159" cm="1">
        <f t="array" ref="E148">_xlfn.XLOOKUP(1, ('Raw TRI Data'!B:B = B148)*('Raw TRI Data'!C:C = C148), 'Raw TRI Data'!W:W)</f>
        <v>1.68</v>
      </c>
      <c r="F148" s="159" cm="1">
        <f t="array" ref="F148">_xlfn.XLOOKUP(1, ('Raw TRI Data'!B:B = B148)*('Raw TRI Data'!C:C = C148), 'Raw TRI Data'!Y:Y)</f>
        <v>0.33</v>
      </c>
      <c r="G148" s="159">
        <f t="shared" si="33"/>
        <v>2.0099999999999998</v>
      </c>
    </row>
    <row r="149" spans="1:7">
      <c r="A149" t="s">
        <v>328</v>
      </c>
      <c r="B149">
        <v>2021</v>
      </c>
      <c r="C149" t="s">
        <v>636</v>
      </c>
      <c r="D149" t="s">
        <v>637</v>
      </c>
      <c r="E149" s="159" cm="1">
        <f t="array" ref="E149">_xlfn.XLOOKUP(1, ('Raw TRI Data'!B:B = B149)*('Raw TRI Data'!C:C = C149), 'Raw TRI Data'!W:W)</f>
        <v>0</v>
      </c>
      <c r="F149" s="159" cm="1">
        <f t="array" ref="F149">_xlfn.XLOOKUP(1, ('Raw TRI Data'!B:B = B149)*('Raw TRI Data'!C:C = C149), 'Raw TRI Data'!Y:Y)</f>
        <v>0</v>
      </c>
      <c r="G149" s="159">
        <f t="shared" si="33"/>
        <v>0</v>
      </c>
    </row>
    <row r="150" spans="1:7">
      <c r="A150" t="s">
        <v>328</v>
      </c>
      <c r="B150">
        <v>2021</v>
      </c>
      <c r="C150" t="s">
        <v>791</v>
      </c>
      <c r="D150" t="s">
        <v>792</v>
      </c>
      <c r="E150" s="159" cm="1">
        <f t="array" ref="E150">_xlfn.XLOOKUP(1, ('Raw TRI Data'!B:B = B150)*('Raw TRI Data'!C:C = C150), 'Raw TRI Data'!W:W)</f>
        <v>0</v>
      </c>
      <c r="F150" s="159" cm="1">
        <f t="array" ref="F150">_xlfn.XLOOKUP(1, ('Raw TRI Data'!B:B = B150)*('Raw TRI Data'!C:C = C150), 'Raw TRI Data'!Y:Y)</f>
        <v>0</v>
      </c>
      <c r="G150" s="159">
        <f t="shared" si="33"/>
        <v>0</v>
      </c>
    </row>
    <row r="151" spans="1:7">
      <c r="A151" t="s">
        <v>328</v>
      </c>
      <c r="B151">
        <v>2021</v>
      </c>
      <c r="C151" t="s">
        <v>758</v>
      </c>
      <c r="D151" t="s">
        <v>759</v>
      </c>
      <c r="E151" s="159" cm="1">
        <f t="array" ref="E151">_xlfn.XLOOKUP(1, ('Raw TRI Data'!B:B = B151)*('Raw TRI Data'!C:C = C151), 'Raw TRI Data'!W:W)</f>
        <v>0</v>
      </c>
      <c r="F151" s="159" cm="1">
        <f t="array" ref="F151">_xlfn.XLOOKUP(1, ('Raw TRI Data'!B:B = B151)*('Raw TRI Data'!C:C = C151), 'Raw TRI Data'!Y:Y)</f>
        <v>0</v>
      </c>
      <c r="G151" s="159">
        <f t="shared" si="33"/>
        <v>0</v>
      </c>
    </row>
    <row r="152" spans="1:7">
      <c r="A152" t="s">
        <v>328</v>
      </c>
      <c r="B152">
        <v>2021</v>
      </c>
      <c r="C152" t="s">
        <v>603</v>
      </c>
      <c r="D152" t="s">
        <v>604</v>
      </c>
      <c r="E152" s="159" cm="1">
        <f t="array" ref="E152">_xlfn.XLOOKUP(1, ('Raw TRI Data'!B:B = B152)*('Raw TRI Data'!C:C = C152), 'Raw TRI Data'!W:W)</f>
        <v>0</v>
      </c>
      <c r="F152" s="159" cm="1">
        <f t="array" ref="F152">_xlfn.XLOOKUP(1, ('Raw TRI Data'!B:B = B152)*('Raw TRI Data'!C:C = C152), 'Raw TRI Data'!Y:Y)</f>
        <v>0</v>
      </c>
      <c r="G152" s="159">
        <f t="shared" si="33"/>
        <v>0</v>
      </c>
    </row>
    <row r="153" spans="1:7">
      <c r="A153" t="s">
        <v>328</v>
      </c>
      <c r="B153">
        <v>2021</v>
      </c>
      <c r="C153" t="s">
        <v>419</v>
      </c>
      <c r="D153" t="s">
        <v>420</v>
      </c>
      <c r="E153" s="159" cm="1">
        <f t="array" ref="E153">_xlfn.XLOOKUP(1, ('Raw TRI Data'!B:B = B153)*('Raw TRI Data'!C:C = C153), 'Raw TRI Data'!W:W)</f>
        <v>0</v>
      </c>
      <c r="F153" s="159" cm="1">
        <f t="array" ref="F153">_xlfn.XLOOKUP(1, ('Raw TRI Data'!B:B = B153)*('Raw TRI Data'!C:C = C153), 'Raw TRI Data'!Y:Y)</f>
        <v>0</v>
      </c>
      <c r="G153" s="159">
        <f t="shared" si="33"/>
        <v>0</v>
      </c>
    </row>
    <row r="154" spans="1:7">
      <c r="A154" t="s">
        <v>328</v>
      </c>
      <c r="B154">
        <v>2021</v>
      </c>
      <c r="C154" t="s">
        <v>617</v>
      </c>
      <c r="D154" t="s">
        <v>618</v>
      </c>
      <c r="E154" s="159" cm="1">
        <f t="array" ref="E154">_xlfn.XLOOKUP(1, ('Raw TRI Data'!B:B = B154)*('Raw TRI Data'!C:C = C154), 'Raw TRI Data'!W:W)</f>
        <v>0</v>
      </c>
      <c r="F154" s="159" cm="1">
        <f t="array" ref="F154">_xlfn.XLOOKUP(1, ('Raw TRI Data'!B:B = B154)*('Raw TRI Data'!C:C = C154), 'Raw TRI Data'!Y:Y)</f>
        <v>1500</v>
      </c>
      <c r="G154" s="159">
        <f t="shared" si="33"/>
        <v>1500</v>
      </c>
    </row>
    <row r="155" spans="1:7">
      <c r="A155" t="s">
        <v>328</v>
      </c>
      <c r="B155">
        <v>2021</v>
      </c>
      <c r="C155" t="s">
        <v>592</v>
      </c>
      <c r="D155" t="s">
        <v>593</v>
      </c>
      <c r="E155" s="159" cm="1">
        <f t="array" ref="E155">_xlfn.XLOOKUP(1, ('Raw TRI Data'!B:B = B155)*('Raw TRI Data'!C:C = C155), 'Raw TRI Data'!W:W)</f>
        <v>0</v>
      </c>
      <c r="F155" s="159" cm="1">
        <f t="array" ref="F155">_xlfn.XLOOKUP(1, ('Raw TRI Data'!B:B = B155)*('Raw TRI Data'!C:C = C155), 'Raw TRI Data'!Y:Y)</f>
        <v>0</v>
      </c>
      <c r="G155" s="159">
        <f t="shared" si="33"/>
        <v>0</v>
      </c>
    </row>
    <row r="156" spans="1:7">
      <c r="A156" t="s">
        <v>328</v>
      </c>
      <c r="B156">
        <v>2021</v>
      </c>
      <c r="C156" t="s">
        <v>641</v>
      </c>
      <c r="D156" t="s">
        <v>642</v>
      </c>
      <c r="E156" s="159" cm="1">
        <f t="array" ref="E156">_xlfn.XLOOKUP(1, ('Raw TRI Data'!B:B = B156)*('Raw TRI Data'!C:C = C156), 'Raw TRI Data'!W:W)</f>
        <v>0</v>
      </c>
      <c r="F156" s="159" cm="1">
        <f t="array" ref="F156">_xlfn.XLOOKUP(1, ('Raw TRI Data'!B:B = B156)*('Raw TRI Data'!C:C = C156), 'Raw TRI Data'!Y:Y)</f>
        <v>0</v>
      </c>
      <c r="G156" s="159">
        <f t="shared" si="33"/>
        <v>0</v>
      </c>
    </row>
    <row r="157" spans="1:7">
      <c r="A157" t="s">
        <v>328</v>
      </c>
      <c r="B157">
        <v>2021</v>
      </c>
      <c r="C157" t="s">
        <v>365</v>
      </c>
      <c r="D157" t="s">
        <v>366</v>
      </c>
      <c r="E157" s="159" cm="1">
        <f t="array" ref="E157">_xlfn.XLOOKUP(1, ('Raw TRI Data'!B:B = B157)*('Raw TRI Data'!C:C = C157), 'Raw TRI Data'!W:W)</f>
        <v>10</v>
      </c>
      <c r="F157" s="159" cm="1">
        <f t="array" ref="F157">_xlfn.XLOOKUP(1, ('Raw TRI Data'!B:B = B157)*('Raw TRI Data'!C:C = C157), 'Raw TRI Data'!Y:Y)</f>
        <v>5133</v>
      </c>
      <c r="G157" s="159">
        <f t="shared" si="33"/>
        <v>5143</v>
      </c>
    </row>
    <row r="158" spans="1:7">
      <c r="A158" t="s">
        <v>328</v>
      </c>
      <c r="B158">
        <v>2021</v>
      </c>
      <c r="C158" t="s">
        <v>329</v>
      </c>
      <c r="D158" t="s">
        <v>330</v>
      </c>
      <c r="E158" s="159" cm="1">
        <f t="array" ref="E158">_xlfn.XLOOKUP(1, ('Raw TRI Data'!B:B = B158)*('Raw TRI Data'!C:C = C158), 'Raw TRI Data'!W:W)</f>
        <v>0</v>
      </c>
      <c r="F158" s="159" cm="1">
        <f t="array" ref="F158">_xlfn.XLOOKUP(1, ('Raw TRI Data'!B:B = B158)*('Raw TRI Data'!C:C = C158), 'Raw TRI Data'!Y:Y)</f>
        <v>0</v>
      </c>
      <c r="G158" s="159">
        <f t="shared" si="33"/>
        <v>0</v>
      </c>
    </row>
    <row r="159" spans="1:7">
      <c r="A159" t="s">
        <v>328</v>
      </c>
      <c r="B159">
        <v>2021</v>
      </c>
      <c r="C159" t="s">
        <v>725</v>
      </c>
      <c r="D159" t="s">
        <v>726</v>
      </c>
      <c r="E159" s="159" cm="1">
        <f t="array" ref="E159">_xlfn.XLOOKUP(1, ('Raw TRI Data'!B:B = B159)*('Raw TRI Data'!C:C = C159), 'Raw TRI Data'!W:W)</f>
        <v>0</v>
      </c>
      <c r="F159" s="159" cm="1">
        <f t="array" ref="F159">_xlfn.XLOOKUP(1, ('Raw TRI Data'!B:B = B159)*('Raw TRI Data'!C:C = C159), 'Raw TRI Data'!Y:Y)</f>
        <v>3</v>
      </c>
      <c r="G159" s="159">
        <f t="shared" si="33"/>
        <v>3</v>
      </c>
    </row>
    <row r="160" spans="1:7">
      <c r="A160" t="s">
        <v>328</v>
      </c>
      <c r="B160">
        <v>2021</v>
      </c>
      <c r="C160" t="s">
        <v>581</v>
      </c>
      <c r="D160" t="s">
        <v>582</v>
      </c>
      <c r="E160" s="159" cm="1">
        <f t="array" ref="E160">_xlfn.XLOOKUP(1, ('Raw TRI Data'!B:B = B160)*('Raw TRI Data'!C:C = C160), 'Raw TRI Data'!W:W)</f>
        <v>0</v>
      </c>
      <c r="F160" s="159" cm="1">
        <f t="array" ref="F160">_xlfn.XLOOKUP(1, ('Raw TRI Data'!B:B = B160)*('Raw TRI Data'!C:C = C160), 'Raw TRI Data'!Y:Y)</f>
        <v>1</v>
      </c>
      <c r="G160" s="159">
        <f t="shared" si="33"/>
        <v>1</v>
      </c>
    </row>
    <row r="161" spans="1:7">
      <c r="A161" t="s">
        <v>328</v>
      </c>
      <c r="B161">
        <v>2021</v>
      </c>
      <c r="C161" t="s">
        <v>588</v>
      </c>
      <c r="D161" t="s">
        <v>582</v>
      </c>
      <c r="E161" s="159" cm="1">
        <f t="array" ref="E161">_xlfn.XLOOKUP(1, ('Raw TRI Data'!B:B = B161)*('Raw TRI Data'!C:C = C161), 'Raw TRI Data'!W:W)</f>
        <v>0</v>
      </c>
      <c r="F161" s="159" cm="1">
        <f t="array" ref="F161">_xlfn.XLOOKUP(1, ('Raw TRI Data'!B:B = B161)*('Raw TRI Data'!C:C = C161), 'Raw TRI Data'!Y:Y)</f>
        <v>24</v>
      </c>
      <c r="G161" s="159">
        <f t="shared" si="33"/>
        <v>24</v>
      </c>
    </row>
    <row r="162" spans="1:7">
      <c r="A162" t="s">
        <v>328</v>
      </c>
      <c r="B162">
        <v>2021</v>
      </c>
      <c r="C162" t="s">
        <v>837</v>
      </c>
      <c r="D162" t="s">
        <v>838</v>
      </c>
      <c r="E162" s="159" cm="1">
        <f t="array" ref="E162">_xlfn.XLOOKUP(1, ('Raw TRI Data'!B:B = B162)*('Raw TRI Data'!C:C = C162), 'Raw TRI Data'!W:W)</f>
        <v>0</v>
      </c>
      <c r="F162" s="159" cm="1">
        <f t="array" ref="F162">_xlfn.XLOOKUP(1, ('Raw TRI Data'!B:B = B162)*('Raw TRI Data'!C:C = C162), 'Raw TRI Data'!Y:Y)</f>
        <v>0</v>
      </c>
      <c r="G162" s="159">
        <f t="shared" si="33"/>
        <v>0</v>
      </c>
    </row>
    <row r="163" spans="1:7">
      <c r="A163" t="s">
        <v>328</v>
      </c>
      <c r="B163">
        <v>2021</v>
      </c>
      <c r="C163" t="s">
        <v>467</v>
      </c>
      <c r="D163" t="s">
        <v>468</v>
      </c>
      <c r="E163" s="159" cm="1">
        <f t="array" ref="E163">_xlfn.XLOOKUP(1, ('Raw TRI Data'!B:B = B163)*('Raw TRI Data'!C:C = C163), 'Raw TRI Data'!W:W)</f>
        <v>18</v>
      </c>
      <c r="F163" s="159" cm="1">
        <f t="array" ref="F163">_xlfn.XLOOKUP(1, ('Raw TRI Data'!B:B = B163)*('Raw TRI Data'!C:C = C163), 'Raw TRI Data'!Y:Y)</f>
        <v>0</v>
      </c>
      <c r="G163" s="159">
        <f t="shared" si="33"/>
        <v>18</v>
      </c>
    </row>
    <row r="164" spans="1:7">
      <c r="A164" t="s">
        <v>328</v>
      </c>
      <c r="B164">
        <v>2021</v>
      </c>
      <c r="C164" t="s">
        <v>432</v>
      </c>
      <c r="D164" t="s">
        <v>433</v>
      </c>
      <c r="E164" s="159" cm="1">
        <f t="array" ref="E164">_xlfn.XLOOKUP(1, ('Raw TRI Data'!B:B = B164)*('Raw TRI Data'!C:C = C164), 'Raw TRI Data'!W:W)</f>
        <v>0</v>
      </c>
      <c r="F164" s="159" cm="1">
        <f t="array" ref="F164">_xlfn.XLOOKUP(1, ('Raw TRI Data'!B:B = B164)*('Raw TRI Data'!C:C = C164), 'Raw TRI Data'!Y:Y)</f>
        <v>0</v>
      </c>
      <c r="G164" s="159">
        <f t="shared" si="33"/>
        <v>0</v>
      </c>
    </row>
    <row r="165" spans="1:7">
      <c r="A165" t="s">
        <v>328</v>
      </c>
      <c r="B165">
        <v>2021</v>
      </c>
      <c r="C165" t="s">
        <v>831</v>
      </c>
      <c r="D165" t="s">
        <v>832</v>
      </c>
      <c r="E165" s="159" cm="1">
        <f t="array" ref="E165">_xlfn.XLOOKUP(1, ('Raw TRI Data'!B:B = B165)*('Raw TRI Data'!C:C = C165), 'Raw TRI Data'!W:W)</f>
        <v>0</v>
      </c>
      <c r="F165" s="159" cm="1">
        <f t="array" ref="F165">_xlfn.XLOOKUP(1, ('Raw TRI Data'!B:B = B165)*('Raw TRI Data'!C:C = C165), 'Raw TRI Data'!Y:Y)</f>
        <v>0</v>
      </c>
      <c r="G165" s="159">
        <f t="shared" si="33"/>
        <v>0</v>
      </c>
    </row>
    <row r="166" spans="1:7">
      <c r="A166" t="s">
        <v>328</v>
      </c>
      <c r="B166">
        <v>2021</v>
      </c>
      <c r="C166" t="s">
        <v>553</v>
      </c>
      <c r="D166" t="s">
        <v>547</v>
      </c>
      <c r="E166" s="159" cm="1">
        <f t="array" ref="E166">_xlfn.XLOOKUP(1, ('Raw TRI Data'!B:B = B166)*('Raw TRI Data'!C:C = C166), 'Raw TRI Data'!W:W)</f>
        <v>0</v>
      </c>
      <c r="F166" s="159" cm="1">
        <f t="array" ref="F166">_xlfn.XLOOKUP(1, ('Raw TRI Data'!B:B = B166)*('Raw TRI Data'!C:C = C166), 'Raw TRI Data'!Y:Y)</f>
        <v>0</v>
      </c>
      <c r="G166" s="159">
        <f t="shared" si="33"/>
        <v>0</v>
      </c>
    </row>
    <row r="167" spans="1:7">
      <c r="A167" t="s">
        <v>328</v>
      </c>
      <c r="B167">
        <v>2021</v>
      </c>
      <c r="C167" t="s">
        <v>397</v>
      </c>
      <c r="D167" t="s">
        <v>398</v>
      </c>
      <c r="E167" s="159" cm="1">
        <f t="array" ref="E167">_xlfn.XLOOKUP(1, ('Raw TRI Data'!B:B = B167)*('Raw TRI Data'!C:C = C167), 'Raw TRI Data'!W:W)</f>
        <v>235</v>
      </c>
      <c r="F167" s="159" cm="1">
        <f t="array" ref="F167">_xlfn.XLOOKUP(1, ('Raw TRI Data'!B:B = B167)*('Raw TRI Data'!C:C = C167), 'Raw TRI Data'!Y:Y)</f>
        <v>0</v>
      </c>
      <c r="G167" s="159">
        <f t="shared" si="33"/>
        <v>235</v>
      </c>
    </row>
    <row r="168" spans="1:7">
      <c r="A168" t="s">
        <v>328</v>
      </c>
      <c r="B168">
        <v>2021</v>
      </c>
      <c r="C168" t="s">
        <v>774</v>
      </c>
      <c r="D168" t="s">
        <v>775</v>
      </c>
      <c r="E168" s="159" cm="1">
        <f t="array" ref="E168">_xlfn.XLOOKUP(1, ('Raw TRI Data'!B:B = B168)*('Raw TRI Data'!C:C = C168), 'Raw TRI Data'!W:W)</f>
        <v>0</v>
      </c>
      <c r="F168" s="159" cm="1">
        <f t="array" ref="F168">_xlfn.XLOOKUP(1, ('Raw TRI Data'!B:B = B168)*('Raw TRI Data'!C:C = C168), 'Raw TRI Data'!Y:Y)</f>
        <v>0</v>
      </c>
      <c r="G168" s="159">
        <f t="shared" si="33"/>
        <v>0</v>
      </c>
    </row>
    <row r="169" spans="1:7">
      <c r="A169" t="s">
        <v>328</v>
      </c>
      <c r="B169">
        <v>2021</v>
      </c>
      <c r="C169" t="s">
        <v>462</v>
      </c>
      <c r="D169" t="s">
        <v>463</v>
      </c>
      <c r="E169" s="159" cm="1">
        <f t="array" ref="E169">_xlfn.XLOOKUP(1, ('Raw TRI Data'!B:B = B169)*('Raw TRI Data'!C:C = C169), 'Raw TRI Data'!W:W)</f>
        <v>0.1</v>
      </c>
      <c r="F169" s="159" cm="1">
        <f t="array" ref="F169">_xlfn.XLOOKUP(1, ('Raw TRI Data'!B:B = B169)*('Raw TRI Data'!C:C = C169), 'Raw TRI Data'!Y:Y)</f>
        <v>0.2</v>
      </c>
      <c r="G169" s="159">
        <f t="shared" si="33"/>
        <v>0.30000000000000004</v>
      </c>
    </row>
    <row r="170" spans="1:7">
      <c r="A170" t="s">
        <v>328</v>
      </c>
      <c r="B170">
        <v>2021</v>
      </c>
      <c r="C170" t="s">
        <v>457</v>
      </c>
      <c r="D170" t="s">
        <v>458</v>
      </c>
      <c r="E170" s="159" cm="1">
        <f t="array" ref="E170">_xlfn.XLOOKUP(1, ('Raw TRI Data'!B:B = B170)*('Raw TRI Data'!C:C = C170), 'Raw TRI Data'!W:W)</f>
        <v>0</v>
      </c>
      <c r="F170" s="159" cm="1">
        <f t="array" ref="F170">_xlfn.XLOOKUP(1, ('Raw TRI Data'!B:B = B170)*('Raw TRI Data'!C:C = C170), 'Raw TRI Data'!Y:Y)</f>
        <v>0.1</v>
      </c>
      <c r="G170" s="159">
        <f t="shared" si="33"/>
        <v>0.1</v>
      </c>
    </row>
    <row r="171" spans="1:7">
      <c r="A171" t="s">
        <v>328</v>
      </c>
      <c r="B171">
        <v>2021</v>
      </c>
      <c r="C171" t="s">
        <v>444</v>
      </c>
      <c r="D171" t="s">
        <v>445</v>
      </c>
      <c r="E171" s="159" cm="1">
        <f t="array" ref="E171">_xlfn.XLOOKUP(1, ('Raw TRI Data'!B:B = B171)*('Raw TRI Data'!C:C = C171), 'Raw TRI Data'!W:W)</f>
        <v>0</v>
      </c>
      <c r="F171" s="159" cm="1">
        <f t="array" ref="F171">_xlfn.XLOOKUP(1, ('Raw TRI Data'!B:B = B171)*('Raw TRI Data'!C:C = C171), 'Raw TRI Data'!Y:Y)</f>
        <v>0.01</v>
      </c>
      <c r="G171" s="159">
        <f t="shared" si="33"/>
        <v>0.01</v>
      </c>
    </row>
    <row r="172" spans="1:7">
      <c r="A172" t="s">
        <v>328</v>
      </c>
      <c r="B172">
        <v>2021</v>
      </c>
      <c r="C172" t="s">
        <v>451</v>
      </c>
      <c r="D172" t="s">
        <v>452</v>
      </c>
      <c r="E172" s="159" cm="1">
        <f t="array" ref="E172">_xlfn.XLOOKUP(1, ('Raw TRI Data'!B:B = B172)*('Raw TRI Data'!C:C = C172), 'Raw TRI Data'!W:W)</f>
        <v>0</v>
      </c>
      <c r="F172" s="159" cm="1">
        <f t="array" ref="F172">_xlfn.XLOOKUP(1, ('Raw TRI Data'!B:B = B172)*('Raw TRI Data'!C:C = C172), 'Raw TRI Data'!Y:Y)</f>
        <v>0.1</v>
      </c>
      <c r="G172" s="159">
        <f t="shared" si="33"/>
        <v>0.1</v>
      </c>
    </row>
    <row r="173" spans="1:7">
      <c r="A173" t="s">
        <v>328</v>
      </c>
      <c r="B173">
        <v>2021</v>
      </c>
      <c r="C173" t="s">
        <v>808</v>
      </c>
      <c r="D173" t="s">
        <v>809</v>
      </c>
      <c r="E173" s="159" cm="1">
        <f t="array" ref="E173">_xlfn.XLOOKUP(1, ('Raw TRI Data'!B:B = B173)*('Raw TRI Data'!C:C = C173), 'Raw TRI Data'!W:W)</f>
        <v>2</v>
      </c>
      <c r="F173" s="159" cm="1">
        <f t="array" ref="F173">_xlfn.XLOOKUP(1, ('Raw TRI Data'!B:B = B173)*('Raw TRI Data'!C:C = C173), 'Raw TRI Data'!Y:Y)</f>
        <v>0</v>
      </c>
      <c r="G173" s="159">
        <f t="shared" si="33"/>
        <v>2</v>
      </c>
    </row>
    <row r="174" spans="1:7">
      <c r="A174" t="s">
        <v>328</v>
      </c>
      <c r="B174">
        <v>2021</v>
      </c>
      <c r="C174" t="s">
        <v>412</v>
      </c>
      <c r="D174" t="s">
        <v>413</v>
      </c>
      <c r="E174" s="159" cm="1">
        <f t="array" ref="E174">_xlfn.XLOOKUP(1, ('Raw TRI Data'!B:B = B174)*('Raw TRI Data'!C:C = C174), 'Raw TRI Data'!W:W)</f>
        <v>0</v>
      </c>
      <c r="F174" s="159" cm="1">
        <f t="array" ref="F174">_xlfn.XLOOKUP(1, ('Raw TRI Data'!B:B = B174)*('Raw TRI Data'!C:C = C174), 'Raw TRI Data'!Y:Y)</f>
        <v>0</v>
      </c>
      <c r="G174" s="159">
        <f t="shared" si="33"/>
        <v>0</v>
      </c>
    </row>
    <row r="175" spans="1:7">
      <c r="A175" t="s">
        <v>328</v>
      </c>
      <c r="B175">
        <v>2021</v>
      </c>
      <c r="C175" t="s">
        <v>852</v>
      </c>
      <c r="D175" t="s">
        <v>853</v>
      </c>
      <c r="E175" s="159" cm="1">
        <f t="array" ref="E175">_xlfn.XLOOKUP(1, ('Raw TRI Data'!B:B = B175)*('Raw TRI Data'!C:C = C175), 'Raw TRI Data'!W:W)</f>
        <v>2.0299999999999998</v>
      </c>
      <c r="F175" s="159" cm="1">
        <f t="array" ref="F175">_xlfn.XLOOKUP(1, ('Raw TRI Data'!B:B = B175)*('Raw TRI Data'!C:C = C175), 'Raw TRI Data'!Y:Y)</f>
        <v>0</v>
      </c>
      <c r="G175" s="159">
        <f t="shared" si="33"/>
        <v>2.0299999999999998</v>
      </c>
    </row>
    <row r="176" spans="1:7">
      <c r="A176" t="s">
        <v>328</v>
      </c>
      <c r="B176">
        <v>2021</v>
      </c>
      <c r="C176" t="s">
        <v>696</v>
      </c>
      <c r="D176" t="s">
        <v>697</v>
      </c>
      <c r="E176" s="159" cm="1">
        <f t="array" ref="E176">_xlfn.XLOOKUP(1, ('Raw TRI Data'!B:B = B176)*('Raw TRI Data'!C:C = C176), 'Raw TRI Data'!W:W)</f>
        <v>45</v>
      </c>
      <c r="F176" s="159" cm="1">
        <f t="array" ref="F176">_xlfn.XLOOKUP(1, ('Raw TRI Data'!B:B = B176)*('Raw TRI Data'!C:C = C176), 'Raw TRI Data'!Y:Y)</f>
        <v>0.1</v>
      </c>
      <c r="G176" s="159">
        <f t="shared" si="33"/>
        <v>45.1</v>
      </c>
    </row>
    <row r="177" spans="1:7">
      <c r="A177" t="s">
        <v>328</v>
      </c>
      <c r="B177">
        <v>2021</v>
      </c>
      <c r="C177" t="s">
        <v>373</v>
      </c>
      <c r="D177" t="s">
        <v>374</v>
      </c>
      <c r="E177" s="159" cm="1">
        <f t="array" ref="E177">_xlfn.XLOOKUP(1, ('Raw TRI Data'!B:B = B177)*('Raw TRI Data'!C:C = C177), 'Raw TRI Data'!W:W)</f>
        <v>0</v>
      </c>
      <c r="F177" s="159" cm="1">
        <f t="array" ref="F177">_xlfn.XLOOKUP(1, ('Raw TRI Data'!B:B = B177)*('Raw TRI Data'!C:C = C177), 'Raw TRI Data'!Y:Y)</f>
        <v>0</v>
      </c>
      <c r="G177" s="159">
        <f t="shared" si="33"/>
        <v>0</v>
      </c>
    </row>
    <row r="178" spans="1:7">
      <c r="A178" t="s">
        <v>328</v>
      </c>
      <c r="B178">
        <v>2021</v>
      </c>
      <c r="C178" t="s">
        <v>769</v>
      </c>
      <c r="D178" t="s">
        <v>770</v>
      </c>
      <c r="E178" s="159" cm="1">
        <f t="array" ref="E178">_xlfn.XLOOKUP(1, ('Raw TRI Data'!B:B = B178)*('Raw TRI Data'!C:C = C178), 'Raw TRI Data'!W:W)</f>
        <v>0</v>
      </c>
      <c r="F178" s="159" cm="1">
        <f t="array" ref="F178">_xlfn.XLOOKUP(1, ('Raw TRI Data'!B:B = B178)*('Raw TRI Data'!C:C = C178), 'Raw TRI Data'!Y:Y)</f>
        <v>0</v>
      </c>
      <c r="G178" s="159">
        <f t="shared" si="33"/>
        <v>0</v>
      </c>
    </row>
    <row r="179" spans="1:7">
      <c r="A179" t="s">
        <v>328</v>
      </c>
      <c r="B179">
        <v>2022</v>
      </c>
      <c r="C179" t="s">
        <v>663</v>
      </c>
      <c r="D179" t="s">
        <v>664</v>
      </c>
      <c r="E179" s="159" cm="1">
        <f t="array" ref="E179">_xlfn.XLOOKUP(1, ('Raw TRI Data'!B:B = B179)*('Raw TRI Data'!C:C = C179), 'Raw TRI Data'!W:W)</f>
        <v>0</v>
      </c>
      <c r="F179" s="159" cm="1">
        <f t="array" ref="F179">_xlfn.XLOOKUP(1, ('Raw TRI Data'!B:B = B179)*('Raw TRI Data'!C:C = C179), 'Raw TRI Data'!Y:Y)</f>
        <v>0</v>
      </c>
      <c r="G179" s="159">
        <f t="shared" si="33"/>
        <v>0</v>
      </c>
    </row>
    <row r="180" spans="1:7">
      <c r="A180" t="s">
        <v>328</v>
      </c>
      <c r="B180">
        <v>2022</v>
      </c>
      <c r="C180" t="s">
        <v>358</v>
      </c>
      <c r="D180" t="s">
        <v>359</v>
      </c>
      <c r="E180" s="159" cm="1">
        <f t="array" ref="E180">_xlfn.XLOOKUP(1, ('Raw TRI Data'!B:B = B180)*('Raw TRI Data'!C:C = C180), 'Raw TRI Data'!W:W)</f>
        <v>0</v>
      </c>
      <c r="F180" s="159" cm="1">
        <f t="array" ref="F180">_xlfn.XLOOKUP(1, ('Raw TRI Data'!B:B = B180)*('Raw TRI Data'!C:C = C180), 'Raw TRI Data'!Y:Y)</f>
        <v>0</v>
      </c>
      <c r="G180" s="159">
        <f t="shared" si="33"/>
        <v>0</v>
      </c>
    </row>
    <row r="181" spans="1:7">
      <c r="A181" t="s">
        <v>328</v>
      </c>
      <c r="B181">
        <v>2022</v>
      </c>
      <c r="C181" t="s">
        <v>765</v>
      </c>
      <c r="D181" t="s">
        <v>766</v>
      </c>
      <c r="E181" s="159" cm="1">
        <f t="array" ref="E181">_xlfn.XLOOKUP(1, ('Raw TRI Data'!B:B = B181)*('Raw TRI Data'!C:C = C181), 'Raw TRI Data'!W:W)</f>
        <v>1</v>
      </c>
      <c r="F181" s="159" cm="1">
        <f t="array" ref="F181">_xlfn.XLOOKUP(1, ('Raw TRI Data'!B:B = B181)*('Raw TRI Data'!C:C = C181), 'Raw TRI Data'!Y:Y)</f>
        <v>10</v>
      </c>
      <c r="G181" s="159">
        <f t="shared" si="33"/>
        <v>11</v>
      </c>
    </row>
    <row r="182" spans="1:7">
      <c r="A182" t="s">
        <v>328</v>
      </c>
      <c r="B182">
        <v>2022</v>
      </c>
      <c r="C182" t="s">
        <v>476</v>
      </c>
      <c r="D182" t="s">
        <v>477</v>
      </c>
      <c r="E182" s="159" cm="1">
        <f t="array" ref="E182">_xlfn.XLOOKUP(1, ('Raw TRI Data'!B:B = B182)*('Raw TRI Data'!C:C = C182), 'Raw TRI Data'!W:W)</f>
        <v>0</v>
      </c>
      <c r="F182" s="159" cm="1">
        <f t="array" ref="F182">_xlfn.XLOOKUP(1, ('Raw TRI Data'!B:B = B182)*('Raw TRI Data'!C:C = C182), 'Raw TRI Data'!Y:Y)</f>
        <v>67</v>
      </c>
      <c r="G182" s="159">
        <f t="shared" si="33"/>
        <v>67</v>
      </c>
    </row>
    <row r="183" spans="1:7">
      <c r="A183" t="s">
        <v>328</v>
      </c>
      <c r="B183">
        <v>2022</v>
      </c>
      <c r="C183" t="s">
        <v>508</v>
      </c>
      <c r="D183" t="s">
        <v>509</v>
      </c>
      <c r="E183" s="159" cm="1">
        <f t="array" ref="E183">_xlfn.XLOOKUP(1, ('Raw TRI Data'!B:B = B183)*('Raw TRI Data'!C:C = C183), 'Raw TRI Data'!W:W)</f>
        <v>0</v>
      </c>
      <c r="F183" s="159" cm="1">
        <f t="array" ref="F183">_xlfn.XLOOKUP(1, ('Raw TRI Data'!B:B = B183)*('Raw TRI Data'!C:C = C183), 'Raw TRI Data'!Y:Y)</f>
        <v>0</v>
      </c>
      <c r="G183" s="159">
        <f t="shared" si="33"/>
        <v>0</v>
      </c>
    </row>
    <row r="184" spans="1:7">
      <c r="A184" t="s">
        <v>328</v>
      </c>
      <c r="B184">
        <v>2022</v>
      </c>
      <c r="C184" t="s">
        <v>419</v>
      </c>
      <c r="D184" t="s">
        <v>420</v>
      </c>
      <c r="E184" s="159" cm="1">
        <f t="array" ref="E184">_xlfn.XLOOKUP(1, ('Raw TRI Data'!B:B = B184)*('Raw TRI Data'!C:C = C184), 'Raw TRI Data'!W:W)</f>
        <v>0</v>
      </c>
      <c r="F184" s="159" cm="1">
        <f t="array" ref="F184">_xlfn.XLOOKUP(1, ('Raw TRI Data'!B:B = B184)*('Raw TRI Data'!C:C = C184), 'Raw TRI Data'!Y:Y)</f>
        <v>0</v>
      </c>
      <c r="G184" s="159">
        <f t="shared" si="33"/>
        <v>0</v>
      </c>
    </row>
    <row r="185" spans="1:7">
      <c r="A185" t="s">
        <v>328</v>
      </c>
      <c r="B185">
        <v>2022</v>
      </c>
      <c r="C185" t="s">
        <v>412</v>
      </c>
      <c r="D185" t="s">
        <v>413</v>
      </c>
      <c r="E185" s="159" cm="1">
        <f t="array" ref="E185">_xlfn.XLOOKUP(1, ('Raw TRI Data'!B:B = B185)*('Raw TRI Data'!C:C = C185), 'Raw TRI Data'!W:W)</f>
        <v>0</v>
      </c>
      <c r="F185" s="159" cm="1">
        <f t="array" ref="F185">_xlfn.XLOOKUP(1, ('Raw TRI Data'!B:B = B185)*('Raw TRI Data'!C:C = C185), 'Raw TRI Data'!Y:Y)</f>
        <v>0</v>
      </c>
      <c r="G185" s="159">
        <f t="shared" si="33"/>
        <v>0</v>
      </c>
    </row>
    <row r="186" spans="1:7">
      <c r="A186" t="s">
        <v>328</v>
      </c>
      <c r="B186">
        <v>2022</v>
      </c>
      <c r="C186" t="s">
        <v>516</v>
      </c>
      <c r="D186" t="s">
        <v>517</v>
      </c>
      <c r="E186" s="159" cm="1">
        <f t="array" ref="E186">_xlfn.XLOOKUP(1, ('Raw TRI Data'!B:B = B186)*('Raw TRI Data'!C:C = C186), 'Raw TRI Data'!W:W)</f>
        <v>0</v>
      </c>
      <c r="F186" s="159" cm="1">
        <f t="array" ref="F186">_xlfn.XLOOKUP(1, ('Raw TRI Data'!B:B = B186)*('Raw TRI Data'!C:C = C186), 'Raw TRI Data'!Y:Y)</f>
        <v>0</v>
      </c>
      <c r="G186" s="159">
        <f t="shared" si="33"/>
        <v>0</v>
      </c>
    </row>
    <row r="187" spans="1:7">
      <c r="A187" t="s">
        <v>328</v>
      </c>
      <c r="B187">
        <v>2022</v>
      </c>
      <c r="C187" t="s">
        <v>713</v>
      </c>
      <c r="D187" t="s">
        <v>714</v>
      </c>
      <c r="E187" s="159" cm="1">
        <f t="array" ref="E187">_xlfn.XLOOKUP(1, ('Raw TRI Data'!B:B = B187)*('Raw TRI Data'!C:C = C187), 'Raw TRI Data'!W:W)</f>
        <v>10</v>
      </c>
      <c r="F187" s="159" cm="1">
        <f t="array" ref="F187">_xlfn.XLOOKUP(1, ('Raw TRI Data'!B:B = B187)*('Raw TRI Data'!C:C = C187), 'Raw TRI Data'!Y:Y)</f>
        <v>0</v>
      </c>
      <c r="G187" s="159">
        <f t="shared" si="33"/>
        <v>10</v>
      </c>
    </row>
    <row r="188" spans="1:7">
      <c r="A188" t="s">
        <v>328</v>
      </c>
      <c r="B188">
        <v>2022</v>
      </c>
      <c r="C188" t="s">
        <v>732</v>
      </c>
      <c r="D188" t="s">
        <v>733</v>
      </c>
      <c r="E188" s="159" cm="1">
        <f t="array" ref="E188">_xlfn.XLOOKUP(1, ('Raw TRI Data'!B:B = B188)*('Raw TRI Data'!C:C = C188), 'Raw TRI Data'!W:W)</f>
        <v>5</v>
      </c>
      <c r="F188" s="159" cm="1">
        <f t="array" ref="F188">_xlfn.XLOOKUP(1, ('Raw TRI Data'!B:B = B188)*('Raw TRI Data'!C:C = C188), 'Raw TRI Data'!Y:Y)</f>
        <v>20</v>
      </c>
      <c r="G188" s="159">
        <f t="shared" si="33"/>
        <v>25</v>
      </c>
    </row>
    <row r="189" spans="1:7">
      <c r="A189" t="s">
        <v>328</v>
      </c>
      <c r="B189">
        <v>2022</v>
      </c>
      <c r="C189" t="s">
        <v>462</v>
      </c>
      <c r="D189" t="s">
        <v>463</v>
      </c>
      <c r="E189" s="159" cm="1">
        <f t="array" ref="E189">_xlfn.XLOOKUP(1, ('Raw TRI Data'!B:B = B189)*('Raw TRI Data'!C:C = C189), 'Raw TRI Data'!W:W)</f>
        <v>0.1</v>
      </c>
      <c r="F189" s="159" cm="1">
        <f t="array" ref="F189">_xlfn.XLOOKUP(1, ('Raw TRI Data'!B:B = B189)*('Raw TRI Data'!C:C = C189), 'Raw TRI Data'!Y:Y)</f>
        <v>0.2</v>
      </c>
      <c r="G189" s="159">
        <f t="shared" si="33"/>
        <v>0.30000000000000004</v>
      </c>
    </row>
    <row r="190" spans="1:7">
      <c r="A190" t="s">
        <v>328</v>
      </c>
      <c r="B190">
        <v>2022</v>
      </c>
      <c r="C190" t="s">
        <v>658</v>
      </c>
      <c r="D190" t="s">
        <v>659</v>
      </c>
      <c r="E190" s="159" cm="1">
        <f t="array" ref="E190">_xlfn.XLOOKUP(1, ('Raw TRI Data'!B:B = B190)*('Raw TRI Data'!C:C = C190), 'Raw TRI Data'!W:W)</f>
        <v>0</v>
      </c>
      <c r="F190" s="159" cm="1">
        <f t="array" ref="F190">_xlfn.XLOOKUP(1, ('Raw TRI Data'!B:B = B190)*('Raw TRI Data'!C:C = C190), 'Raw TRI Data'!Y:Y)</f>
        <v>0</v>
      </c>
      <c r="G190" s="159">
        <f t="shared" si="33"/>
        <v>0</v>
      </c>
    </row>
    <row r="191" spans="1:7">
      <c r="A191" t="s">
        <v>328</v>
      </c>
      <c r="B191">
        <v>2022</v>
      </c>
      <c r="C191" t="s">
        <v>652</v>
      </c>
      <c r="D191" t="s">
        <v>653</v>
      </c>
      <c r="E191" s="159" cm="1">
        <f t="array" ref="E191">_xlfn.XLOOKUP(1, ('Raw TRI Data'!B:B = B191)*('Raw TRI Data'!C:C = C191), 'Raw TRI Data'!W:W)</f>
        <v>0</v>
      </c>
      <c r="F191" s="159" cm="1">
        <f t="array" ref="F191">_xlfn.XLOOKUP(1, ('Raw TRI Data'!B:B = B191)*('Raw TRI Data'!C:C = C191), 'Raw TRI Data'!Y:Y)</f>
        <v>0</v>
      </c>
      <c r="G191" s="159">
        <f t="shared" si="33"/>
        <v>0</v>
      </c>
    </row>
    <row r="192" spans="1:7">
      <c r="A192" t="s">
        <v>328</v>
      </c>
      <c r="B192">
        <v>2022</v>
      </c>
      <c r="C192" t="s">
        <v>444</v>
      </c>
      <c r="D192" t="s">
        <v>445</v>
      </c>
      <c r="E192" s="159" cm="1">
        <f t="array" ref="E192">_xlfn.XLOOKUP(1, ('Raw TRI Data'!B:B = B192)*('Raw TRI Data'!C:C = C192), 'Raw TRI Data'!W:W)</f>
        <v>0</v>
      </c>
      <c r="F192" s="159" cm="1">
        <f t="array" ref="F192">_xlfn.XLOOKUP(1, ('Raw TRI Data'!B:B = B192)*('Raw TRI Data'!C:C = C192), 'Raw TRI Data'!Y:Y)</f>
        <v>0.01</v>
      </c>
      <c r="G192" s="159">
        <f t="shared" si="33"/>
        <v>0.01</v>
      </c>
    </row>
    <row r="193" spans="1:7">
      <c r="A193" t="s">
        <v>328</v>
      </c>
      <c r="B193">
        <v>2022</v>
      </c>
      <c r="C193" t="s">
        <v>457</v>
      </c>
      <c r="D193" t="s">
        <v>458</v>
      </c>
      <c r="E193" s="159" cm="1">
        <f t="array" ref="E193">_xlfn.XLOOKUP(1, ('Raw TRI Data'!B:B = B193)*('Raw TRI Data'!C:C = C193), 'Raw TRI Data'!W:W)</f>
        <v>0.1</v>
      </c>
      <c r="F193" s="159" cm="1">
        <f t="array" ref="F193">_xlfn.XLOOKUP(1, ('Raw TRI Data'!B:B = B193)*('Raw TRI Data'!C:C = C193), 'Raw TRI Data'!Y:Y)</f>
        <v>0.1</v>
      </c>
      <c r="G193" s="159">
        <f t="shared" si="33"/>
        <v>0.2</v>
      </c>
    </row>
    <row r="194" spans="1:7">
      <c r="A194" t="s">
        <v>328</v>
      </c>
      <c r="B194">
        <v>2022</v>
      </c>
      <c r="C194" t="s">
        <v>451</v>
      </c>
      <c r="D194" t="s">
        <v>452</v>
      </c>
      <c r="E194" s="159" cm="1">
        <f t="array" ref="E194">_xlfn.XLOOKUP(1, ('Raw TRI Data'!B:B = B194)*('Raw TRI Data'!C:C = C194), 'Raw TRI Data'!W:W)</f>
        <v>0.1</v>
      </c>
      <c r="F194" s="159" cm="1">
        <f t="array" ref="F194">_xlfn.XLOOKUP(1, ('Raw TRI Data'!B:B = B194)*('Raw TRI Data'!C:C = C194), 'Raw TRI Data'!Y:Y)</f>
        <v>0.1</v>
      </c>
      <c r="G194" s="159">
        <f t="shared" si="33"/>
        <v>0.2</v>
      </c>
    </row>
    <row r="195" spans="1:7">
      <c r="A195" t="s">
        <v>328</v>
      </c>
      <c r="B195">
        <v>2022</v>
      </c>
      <c r="C195" t="s">
        <v>576</v>
      </c>
      <c r="D195" t="s">
        <v>577</v>
      </c>
      <c r="E195" s="159" cm="1">
        <f t="array" ref="E195">_xlfn.XLOOKUP(1, ('Raw TRI Data'!B:B = B195)*('Raw TRI Data'!C:C = C195), 'Raw TRI Data'!W:W)</f>
        <v>0</v>
      </c>
      <c r="F195" s="159" cm="1">
        <f t="array" ref="F195">_xlfn.XLOOKUP(1, ('Raw TRI Data'!B:B = B195)*('Raw TRI Data'!C:C = C195), 'Raw TRI Data'!Y:Y)</f>
        <v>7</v>
      </c>
      <c r="G195" s="159">
        <f t="shared" si="33"/>
        <v>7</v>
      </c>
    </row>
    <row r="196" spans="1:7">
      <c r="A196" t="s">
        <v>328</v>
      </c>
      <c r="B196">
        <v>2022</v>
      </c>
      <c r="C196" t="s">
        <v>675</v>
      </c>
      <c r="D196" t="s">
        <v>676</v>
      </c>
      <c r="E196" s="159" cm="1">
        <f t="array" ref="E196">_xlfn.XLOOKUP(1, ('Raw TRI Data'!B:B = B196)*('Raw TRI Data'!C:C = C196), 'Raw TRI Data'!W:W)</f>
        <v>0.6</v>
      </c>
      <c r="F196" s="159" cm="1">
        <f t="array" ref="F196">_xlfn.XLOOKUP(1, ('Raw TRI Data'!B:B = B196)*('Raw TRI Data'!C:C = C196), 'Raw TRI Data'!Y:Y)</f>
        <v>0.8</v>
      </c>
      <c r="G196" s="159">
        <f t="shared" ref="G196:G259" si="34">IF(A196="A",CONVERT(500,"lbm","kg"),E196+F196)</f>
        <v>1.4</v>
      </c>
    </row>
    <row r="197" spans="1:7">
      <c r="A197" t="s">
        <v>328</v>
      </c>
      <c r="B197">
        <v>2022</v>
      </c>
      <c r="C197" t="s">
        <v>696</v>
      </c>
      <c r="D197" t="s">
        <v>697</v>
      </c>
      <c r="E197" s="159" cm="1">
        <f t="array" ref="E197">_xlfn.XLOOKUP(1, ('Raw TRI Data'!B:B = B197)*('Raw TRI Data'!C:C = C197), 'Raw TRI Data'!W:W)</f>
        <v>112</v>
      </c>
      <c r="F197" s="159" cm="1">
        <f t="array" ref="F197">_xlfn.XLOOKUP(1, ('Raw TRI Data'!B:B = B197)*('Raw TRI Data'!C:C = C197), 'Raw TRI Data'!Y:Y)</f>
        <v>0.32</v>
      </c>
      <c r="G197" s="159">
        <f t="shared" si="34"/>
        <v>112.32</v>
      </c>
    </row>
    <row r="198" spans="1:7">
      <c r="A198" t="s">
        <v>328</v>
      </c>
      <c r="B198">
        <v>2022</v>
      </c>
      <c r="C198" t="s">
        <v>682</v>
      </c>
      <c r="D198" t="s">
        <v>683</v>
      </c>
      <c r="E198" s="159" cm="1">
        <f t="array" ref="E198">_xlfn.XLOOKUP(1, ('Raw TRI Data'!B:B = B198)*('Raw TRI Data'!C:C = C198), 'Raw TRI Data'!W:W)</f>
        <v>0</v>
      </c>
      <c r="F198" s="159" cm="1">
        <f t="array" ref="F198">_xlfn.XLOOKUP(1, ('Raw TRI Data'!B:B = B198)*('Raw TRI Data'!C:C = C198), 'Raw TRI Data'!Y:Y)</f>
        <v>0.1</v>
      </c>
      <c r="G198" s="159">
        <f t="shared" si="34"/>
        <v>0.1</v>
      </c>
    </row>
    <row r="199" spans="1:7">
      <c r="A199" t="s">
        <v>328</v>
      </c>
      <c r="B199">
        <v>2022</v>
      </c>
      <c r="C199" t="s">
        <v>488</v>
      </c>
      <c r="D199" t="s">
        <v>489</v>
      </c>
      <c r="E199" s="159" cm="1">
        <f t="array" ref="E199">_xlfn.XLOOKUP(1, ('Raw TRI Data'!B:B = B199)*('Raw TRI Data'!C:C = C199), 'Raw TRI Data'!W:W)</f>
        <v>0</v>
      </c>
      <c r="F199" s="159" cm="1">
        <f t="array" ref="F199">_xlfn.XLOOKUP(1, ('Raw TRI Data'!B:B = B199)*('Raw TRI Data'!C:C = C199), 'Raw TRI Data'!Y:Y)</f>
        <v>1</v>
      </c>
      <c r="G199" s="159">
        <f t="shared" si="34"/>
        <v>1</v>
      </c>
    </row>
    <row r="200" spans="1:7">
      <c r="A200" t="s">
        <v>328</v>
      </c>
      <c r="B200">
        <v>2022</v>
      </c>
      <c r="C200" t="s">
        <v>493</v>
      </c>
      <c r="D200" t="s">
        <v>494</v>
      </c>
      <c r="E200" s="159" cm="1">
        <f t="array" ref="E200">_xlfn.XLOOKUP(1, ('Raw TRI Data'!B:B = B200)*('Raw TRI Data'!C:C = C200), 'Raw TRI Data'!W:W)</f>
        <v>0</v>
      </c>
      <c r="F200" s="159" cm="1">
        <f t="array" ref="F200">_xlfn.XLOOKUP(1, ('Raw TRI Data'!B:B = B200)*('Raw TRI Data'!C:C = C200), 'Raw TRI Data'!Y:Y)</f>
        <v>1</v>
      </c>
      <c r="G200" s="159">
        <f t="shared" si="34"/>
        <v>1</v>
      </c>
    </row>
    <row r="201" spans="1:7">
      <c r="A201" t="s">
        <v>328</v>
      </c>
      <c r="B201">
        <v>2022</v>
      </c>
      <c r="C201" t="s">
        <v>382</v>
      </c>
      <c r="D201" t="s">
        <v>383</v>
      </c>
      <c r="E201" s="159" cm="1">
        <f t="array" ref="E201">_xlfn.XLOOKUP(1, ('Raw TRI Data'!B:B = B201)*('Raw TRI Data'!C:C = C201), 'Raw TRI Data'!W:W)</f>
        <v>0</v>
      </c>
      <c r="F201" s="159" cm="1">
        <f t="array" ref="F201">_xlfn.XLOOKUP(1, ('Raw TRI Data'!B:B = B201)*('Raw TRI Data'!C:C = C201), 'Raw TRI Data'!Y:Y)</f>
        <v>0</v>
      </c>
      <c r="G201" s="159">
        <f t="shared" si="34"/>
        <v>0</v>
      </c>
    </row>
    <row r="202" spans="1:7">
      <c r="A202" t="s">
        <v>328</v>
      </c>
      <c r="B202">
        <v>2022</v>
      </c>
      <c r="C202" t="s">
        <v>588</v>
      </c>
      <c r="D202" t="s">
        <v>582</v>
      </c>
      <c r="E202" s="159" cm="1">
        <f t="array" ref="E202">_xlfn.XLOOKUP(1, ('Raw TRI Data'!B:B = B202)*('Raw TRI Data'!C:C = C202), 'Raw TRI Data'!W:W)</f>
        <v>0</v>
      </c>
      <c r="F202" s="159" cm="1">
        <f t="array" ref="F202">_xlfn.XLOOKUP(1, ('Raw TRI Data'!B:B = B202)*('Raw TRI Data'!C:C = C202), 'Raw TRI Data'!Y:Y)</f>
        <v>5.89</v>
      </c>
      <c r="G202" s="159">
        <f t="shared" si="34"/>
        <v>5.89</v>
      </c>
    </row>
    <row r="203" spans="1:7">
      <c r="A203" t="s">
        <v>328</v>
      </c>
      <c r="B203">
        <v>2022</v>
      </c>
      <c r="C203" t="s">
        <v>758</v>
      </c>
      <c r="D203" t="s">
        <v>759</v>
      </c>
      <c r="E203" s="159" cm="1">
        <f t="array" ref="E203">_xlfn.XLOOKUP(1, ('Raw TRI Data'!B:B = B203)*('Raw TRI Data'!C:C = C203), 'Raw TRI Data'!W:W)</f>
        <v>0</v>
      </c>
      <c r="F203" s="159" cm="1">
        <f t="array" ref="F203">_xlfn.XLOOKUP(1, ('Raw TRI Data'!B:B = B203)*('Raw TRI Data'!C:C = C203), 'Raw TRI Data'!Y:Y)</f>
        <v>0</v>
      </c>
      <c r="G203" s="159">
        <f t="shared" si="34"/>
        <v>0</v>
      </c>
    </row>
    <row r="204" spans="1:7">
      <c r="A204" t="s">
        <v>328</v>
      </c>
      <c r="B204">
        <v>2022</v>
      </c>
      <c r="C204" t="s">
        <v>641</v>
      </c>
      <c r="D204" t="s">
        <v>642</v>
      </c>
      <c r="E204" s="159" cm="1">
        <f t="array" ref="E204">_xlfn.XLOOKUP(1, ('Raw TRI Data'!B:B = B204)*('Raw TRI Data'!C:C = C204), 'Raw TRI Data'!W:W)</f>
        <v>0</v>
      </c>
      <c r="F204" s="159" cm="1">
        <f t="array" ref="F204">_xlfn.XLOOKUP(1, ('Raw TRI Data'!B:B = B204)*('Raw TRI Data'!C:C = C204), 'Raw TRI Data'!Y:Y)</f>
        <v>0</v>
      </c>
      <c r="G204" s="159">
        <f t="shared" si="34"/>
        <v>0</v>
      </c>
    </row>
    <row r="205" spans="1:7">
      <c r="A205" t="s">
        <v>328</v>
      </c>
      <c r="B205">
        <v>2022</v>
      </c>
      <c r="C205" t="s">
        <v>647</v>
      </c>
      <c r="D205" t="s">
        <v>648</v>
      </c>
      <c r="E205" s="159" cm="1">
        <f t="array" ref="E205">_xlfn.XLOOKUP(1, ('Raw TRI Data'!B:B = B205)*('Raw TRI Data'!C:C = C205), 'Raw TRI Data'!W:W)</f>
        <v>0</v>
      </c>
      <c r="F205" s="159" cm="1">
        <f t="array" ref="F205">_xlfn.XLOOKUP(1, ('Raw TRI Data'!B:B = B205)*('Raw TRI Data'!C:C = C205), 'Raw TRI Data'!Y:Y)</f>
        <v>0</v>
      </c>
      <c r="G205" s="159">
        <f t="shared" si="34"/>
        <v>0</v>
      </c>
    </row>
    <row r="206" spans="1:7">
      <c r="A206" t="s">
        <v>328</v>
      </c>
      <c r="B206">
        <v>2022</v>
      </c>
      <c r="C206" t="s">
        <v>503</v>
      </c>
      <c r="D206" t="s">
        <v>504</v>
      </c>
      <c r="E206" s="159" cm="1">
        <f t="array" ref="E206">_xlfn.XLOOKUP(1, ('Raw TRI Data'!B:B = B206)*('Raw TRI Data'!C:C = C206), 'Raw TRI Data'!W:W)</f>
        <v>0</v>
      </c>
      <c r="F206" s="159" cm="1">
        <f t="array" ref="F206">_xlfn.XLOOKUP(1, ('Raw TRI Data'!B:B = B206)*('Raw TRI Data'!C:C = C206), 'Raw TRI Data'!Y:Y)</f>
        <v>5</v>
      </c>
      <c r="G206" s="159">
        <f t="shared" si="34"/>
        <v>5</v>
      </c>
    </row>
    <row r="207" spans="1:7">
      <c r="A207" t="s">
        <v>328</v>
      </c>
      <c r="B207">
        <v>2022</v>
      </c>
      <c r="C207" t="s">
        <v>750</v>
      </c>
      <c r="D207" t="s">
        <v>751</v>
      </c>
      <c r="E207" s="159" cm="1">
        <f t="array" ref="E207">_xlfn.XLOOKUP(1, ('Raw TRI Data'!B:B = B207)*('Raw TRI Data'!C:C = C207), 'Raw TRI Data'!W:W)</f>
        <v>0</v>
      </c>
      <c r="F207" s="159" cm="1">
        <f t="array" ref="F207">_xlfn.XLOOKUP(1, ('Raw TRI Data'!B:B = B207)*('Raw TRI Data'!C:C = C207), 'Raw TRI Data'!Y:Y)</f>
        <v>0</v>
      </c>
      <c r="G207" s="159">
        <f t="shared" si="34"/>
        <v>0</v>
      </c>
    </row>
    <row r="208" spans="1:7">
      <c r="A208" t="s">
        <v>328</v>
      </c>
      <c r="B208">
        <v>2022</v>
      </c>
      <c r="C208" t="s">
        <v>852</v>
      </c>
      <c r="D208" t="s">
        <v>853</v>
      </c>
      <c r="E208" s="159" cm="1">
        <f t="array" ref="E208">_xlfn.XLOOKUP(1, ('Raw TRI Data'!B:B = B208)*('Raw TRI Data'!C:C = C208), 'Raw TRI Data'!W:W)</f>
        <v>1.29</v>
      </c>
      <c r="F208" s="159" cm="1">
        <f t="array" ref="F208">_xlfn.XLOOKUP(1, ('Raw TRI Data'!B:B = B208)*('Raw TRI Data'!C:C = C208), 'Raw TRI Data'!Y:Y)</f>
        <v>0</v>
      </c>
      <c r="G208" s="159">
        <f t="shared" si="34"/>
        <v>1.29</v>
      </c>
    </row>
    <row r="209" spans="1:7">
      <c r="A209" t="s">
        <v>328</v>
      </c>
      <c r="B209">
        <v>2022</v>
      </c>
      <c r="C209" t="s">
        <v>546</v>
      </c>
      <c r="D209" t="s">
        <v>547</v>
      </c>
      <c r="E209" s="159" cm="1">
        <f t="array" ref="E209">_xlfn.XLOOKUP(1, ('Raw TRI Data'!B:B = B209)*('Raw TRI Data'!C:C = C209), 'Raw TRI Data'!W:W)</f>
        <v>0</v>
      </c>
      <c r="F209" s="159" cm="1">
        <f t="array" ref="F209">_xlfn.XLOOKUP(1, ('Raw TRI Data'!B:B = B209)*('Raw TRI Data'!C:C = C209), 'Raw TRI Data'!Y:Y)</f>
        <v>0</v>
      </c>
      <c r="G209" s="159">
        <f t="shared" si="34"/>
        <v>0</v>
      </c>
    </row>
    <row r="210" spans="1:7">
      <c r="A210" t="s">
        <v>328</v>
      </c>
      <c r="B210">
        <v>2022</v>
      </c>
      <c r="C210" t="s">
        <v>592</v>
      </c>
      <c r="D210" t="s">
        <v>593</v>
      </c>
      <c r="E210" s="159" cm="1">
        <f t="array" ref="E210">_xlfn.XLOOKUP(1, ('Raw TRI Data'!B:B = B210)*('Raw TRI Data'!C:C = C210), 'Raw TRI Data'!W:W)</f>
        <v>1</v>
      </c>
      <c r="F210" s="159" cm="1">
        <f t="array" ref="F210">_xlfn.XLOOKUP(1, ('Raw TRI Data'!B:B = B210)*('Raw TRI Data'!C:C = C210), 'Raw TRI Data'!Y:Y)</f>
        <v>1</v>
      </c>
      <c r="G210" s="159">
        <f t="shared" si="34"/>
        <v>2</v>
      </c>
    </row>
    <row r="211" spans="1:7">
      <c r="A211" t="s">
        <v>328</v>
      </c>
      <c r="B211">
        <v>2022</v>
      </c>
      <c r="C211" t="s">
        <v>571</v>
      </c>
      <c r="D211" t="s">
        <v>572</v>
      </c>
      <c r="E211" s="159" cm="1">
        <f t="array" ref="E211">_xlfn.XLOOKUP(1, ('Raw TRI Data'!B:B = B211)*('Raw TRI Data'!C:C = C211), 'Raw TRI Data'!W:W)</f>
        <v>0</v>
      </c>
      <c r="F211" s="159" cm="1">
        <f t="array" ref="F211">_xlfn.XLOOKUP(1, ('Raw TRI Data'!B:B = B211)*('Raw TRI Data'!C:C = C211), 'Raw TRI Data'!Y:Y)</f>
        <v>29</v>
      </c>
      <c r="G211" s="159">
        <f t="shared" si="34"/>
        <v>29</v>
      </c>
    </row>
    <row r="212" spans="1:7">
      <c r="A212" t="s">
        <v>328</v>
      </c>
      <c r="B212">
        <v>2022</v>
      </c>
      <c r="C212" t="s">
        <v>483</v>
      </c>
      <c r="D212" t="s">
        <v>484</v>
      </c>
      <c r="E212" s="159" cm="1">
        <f t="array" ref="E212">_xlfn.XLOOKUP(1, ('Raw TRI Data'!B:B = B212)*('Raw TRI Data'!C:C = C212), 'Raw TRI Data'!W:W)</f>
        <v>1.78</v>
      </c>
      <c r="F212" s="159" cm="1">
        <f t="array" ref="F212">_xlfn.XLOOKUP(1, ('Raw TRI Data'!B:B = B212)*('Raw TRI Data'!C:C = C212), 'Raw TRI Data'!Y:Y)</f>
        <v>0.35</v>
      </c>
      <c r="G212" s="159">
        <f t="shared" si="34"/>
        <v>2.13</v>
      </c>
    </row>
    <row r="213" spans="1:7">
      <c r="A213" t="s">
        <v>328</v>
      </c>
      <c r="B213">
        <v>2022</v>
      </c>
      <c r="C213" t="s">
        <v>467</v>
      </c>
      <c r="D213" t="s">
        <v>468</v>
      </c>
      <c r="E213" s="159" cm="1">
        <f t="array" ref="E213">_xlfn.XLOOKUP(1, ('Raw TRI Data'!B:B = B213)*('Raw TRI Data'!C:C = C213), 'Raw TRI Data'!W:W)</f>
        <v>3.12</v>
      </c>
      <c r="F213" s="159" cm="1">
        <f t="array" ref="F213">_xlfn.XLOOKUP(1, ('Raw TRI Data'!B:B = B213)*('Raw TRI Data'!C:C = C213), 'Raw TRI Data'!Y:Y)</f>
        <v>0</v>
      </c>
      <c r="G213" s="159">
        <f t="shared" si="34"/>
        <v>3.12</v>
      </c>
    </row>
    <row r="214" spans="1:7">
      <c r="A214" t="s">
        <v>328</v>
      </c>
      <c r="B214">
        <v>2022</v>
      </c>
      <c r="C214" t="s">
        <v>725</v>
      </c>
      <c r="D214" t="s">
        <v>726</v>
      </c>
      <c r="E214" s="159" cm="1">
        <f t="array" ref="E214">_xlfn.XLOOKUP(1, ('Raw TRI Data'!B:B = B214)*('Raw TRI Data'!C:C = C214), 'Raw TRI Data'!W:W)</f>
        <v>0</v>
      </c>
      <c r="F214" s="159" cm="1">
        <f t="array" ref="F214">_xlfn.XLOOKUP(1, ('Raw TRI Data'!B:B = B214)*('Raw TRI Data'!C:C = C214), 'Raw TRI Data'!Y:Y)</f>
        <v>5</v>
      </c>
      <c r="G214" s="159">
        <f t="shared" si="34"/>
        <v>5</v>
      </c>
    </row>
    <row r="215" spans="1:7">
      <c r="A215" t="s">
        <v>328</v>
      </c>
      <c r="B215">
        <v>2022</v>
      </c>
      <c r="C215" t="s">
        <v>837</v>
      </c>
      <c r="D215" t="s">
        <v>838</v>
      </c>
      <c r="E215" s="159" cm="1">
        <f t="array" ref="E215">_xlfn.XLOOKUP(1, ('Raw TRI Data'!B:B = B215)*('Raw TRI Data'!C:C = C215), 'Raw TRI Data'!W:W)</f>
        <v>0</v>
      </c>
      <c r="F215" s="159" cm="1">
        <f t="array" ref="F215">_xlfn.XLOOKUP(1, ('Raw TRI Data'!B:B = B215)*('Raw TRI Data'!C:C = C215), 'Raw TRI Data'!Y:Y)</f>
        <v>0</v>
      </c>
      <c r="G215" s="159">
        <f t="shared" si="34"/>
        <v>0</v>
      </c>
    </row>
    <row r="216" spans="1:7">
      <c r="A216" t="s">
        <v>328</v>
      </c>
      <c r="B216">
        <v>2022</v>
      </c>
      <c r="C216" t="s">
        <v>819</v>
      </c>
      <c r="D216" t="s">
        <v>820</v>
      </c>
      <c r="E216" s="159" cm="1">
        <f t="array" ref="E216">_xlfn.XLOOKUP(1, ('Raw TRI Data'!B:B = B216)*('Raw TRI Data'!C:C = C216), 'Raw TRI Data'!W:W)</f>
        <v>0</v>
      </c>
      <c r="F216" s="159" cm="1">
        <f t="array" ref="F216">_xlfn.XLOOKUP(1, ('Raw TRI Data'!B:B = B216)*('Raw TRI Data'!C:C = C216), 'Raw TRI Data'!Y:Y)</f>
        <v>0</v>
      </c>
      <c r="G216" s="159">
        <f t="shared" si="34"/>
        <v>0</v>
      </c>
    </row>
    <row r="217" spans="1:7">
      <c r="A217" t="s">
        <v>328</v>
      </c>
      <c r="B217">
        <v>2022</v>
      </c>
      <c r="C217" t="s">
        <v>365</v>
      </c>
      <c r="D217" t="s">
        <v>366</v>
      </c>
      <c r="E217" s="159" cm="1">
        <f t="array" ref="E217">_xlfn.XLOOKUP(1, ('Raw TRI Data'!B:B = B217)*('Raw TRI Data'!C:C = C217), 'Raw TRI Data'!W:W)</f>
        <v>10</v>
      </c>
      <c r="F217" s="159" cm="1">
        <f t="array" ref="F217">_xlfn.XLOOKUP(1, ('Raw TRI Data'!B:B = B217)*('Raw TRI Data'!C:C = C217), 'Raw TRI Data'!Y:Y)</f>
        <v>5105</v>
      </c>
      <c r="G217" s="159">
        <f t="shared" si="34"/>
        <v>5115</v>
      </c>
    </row>
    <row r="218" spans="1:7">
      <c r="A218" t="s">
        <v>328</v>
      </c>
      <c r="B218">
        <v>2022</v>
      </c>
      <c r="C218" t="s">
        <v>846</v>
      </c>
      <c r="D218" t="s">
        <v>847</v>
      </c>
      <c r="E218" s="159" cm="1">
        <f t="array" ref="E218">_xlfn.XLOOKUP(1, ('Raw TRI Data'!B:B = B218)*('Raw TRI Data'!C:C = C218), 'Raw TRI Data'!W:W)</f>
        <v>12</v>
      </c>
      <c r="F218" s="159" cm="1">
        <f t="array" ref="F218">_xlfn.XLOOKUP(1, ('Raw TRI Data'!B:B = B218)*('Raw TRI Data'!C:C = C218), 'Raw TRI Data'!Y:Y)</f>
        <v>473</v>
      </c>
      <c r="G218" s="159">
        <f t="shared" si="34"/>
        <v>485</v>
      </c>
    </row>
    <row r="219" spans="1:7">
      <c r="A219" t="s">
        <v>328</v>
      </c>
      <c r="B219">
        <v>2022</v>
      </c>
      <c r="C219" t="s">
        <v>350</v>
      </c>
      <c r="D219" t="s">
        <v>351</v>
      </c>
      <c r="E219" s="159" cm="1">
        <f t="array" ref="E219">_xlfn.XLOOKUP(1, ('Raw TRI Data'!B:B = B219)*('Raw TRI Data'!C:C = C219), 'Raw TRI Data'!W:W)</f>
        <v>0</v>
      </c>
      <c r="F219" s="159" cm="1">
        <f t="array" ref="F219">_xlfn.XLOOKUP(1, ('Raw TRI Data'!B:B = B219)*('Raw TRI Data'!C:C = C219), 'Raw TRI Data'!Y:Y)</f>
        <v>0</v>
      </c>
      <c r="G219" s="159">
        <f t="shared" si="34"/>
        <v>0</v>
      </c>
    </row>
    <row r="220" spans="1:7">
      <c r="A220" t="s">
        <v>328</v>
      </c>
      <c r="B220">
        <v>2022</v>
      </c>
      <c r="C220" t="s">
        <v>329</v>
      </c>
      <c r="D220" t="s">
        <v>330</v>
      </c>
      <c r="E220" s="159" cm="1">
        <f t="array" ref="E220">_xlfn.XLOOKUP(1, ('Raw TRI Data'!B:B = B220)*('Raw TRI Data'!C:C = C220), 'Raw TRI Data'!W:W)</f>
        <v>0</v>
      </c>
      <c r="F220" s="159" cm="1">
        <f t="array" ref="F220">_xlfn.XLOOKUP(1, ('Raw TRI Data'!B:B = B220)*('Raw TRI Data'!C:C = C220), 'Raw TRI Data'!Y:Y)</f>
        <v>0</v>
      </c>
      <c r="G220" s="159">
        <f t="shared" si="34"/>
        <v>0</v>
      </c>
    </row>
    <row r="221" spans="1:7">
      <c r="A221" t="s">
        <v>328</v>
      </c>
      <c r="B221">
        <v>2022</v>
      </c>
      <c r="C221" t="s">
        <v>603</v>
      </c>
      <c r="D221" t="s">
        <v>604</v>
      </c>
      <c r="E221" s="159" cm="1">
        <f t="array" ref="E221">_xlfn.XLOOKUP(1, ('Raw TRI Data'!B:B = B221)*('Raw TRI Data'!C:C = C221), 'Raw TRI Data'!W:W)</f>
        <v>0</v>
      </c>
      <c r="F221" s="159" cm="1">
        <f t="array" ref="F221">_xlfn.XLOOKUP(1, ('Raw TRI Data'!B:B = B221)*('Raw TRI Data'!C:C = C221), 'Raw TRI Data'!Y:Y)</f>
        <v>0</v>
      </c>
      <c r="G221" s="159">
        <f t="shared" si="34"/>
        <v>0</v>
      </c>
    </row>
    <row r="222" spans="1:7">
      <c r="A222" t="s">
        <v>328</v>
      </c>
      <c r="B222">
        <v>2022</v>
      </c>
      <c r="C222" t="s">
        <v>620</v>
      </c>
      <c r="D222" t="s">
        <v>621</v>
      </c>
      <c r="E222" s="159" cm="1">
        <f t="array" ref="E222">_xlfn.XLOOKUP(1, ('Raw TRI Data'!B:B = B222)*('Raw TRI Data'!C:C = C222), 'Raw TRI Data'!W:W)</f>
        <v>1</v>
      </c>
      <c r="F222" s="159" cm="1">
        <f t="array" ref="F222">_xlfn.XLOOKUP(1, ('Raw TRI Data'!B:B = B222)*('Raw TRI Data'!C:C = C222), 'Raw TRI Data'!Y:Y)</f>
        <v>0</v>
      </c>
      <c r="G222" s="159">
        <f t="shared" si="34"/>
        <v>1</v>
      </c>
    </row>
    <row r="223" spans="1:7">
      <c r="A223" t="s">
        <v>328</v>
      </c>
      <c r="B223">
        <v>2022</v>
      </c>
      <c r="C223" t="s">
        <v>397</v>
      </c>
      <c r="D223" t="s">
        <v>398</v>
      </c>
      <c r="E223" s="159" cm="1">
        <f t="array" ref="E223">_xlfn.XLOOKUP(1, ('Raw TRI Data'!B:B = B223)*('Raw TRI Data'!C:C = C223), 'Raw TRI Data'!W:W)</f>
        <v>265</v>
      </c>
      <c r="F223" s="159" cm="1">
        <f t="array" ref="F223">_xlfn.XLOOKUP(1, ('Raw TRI Data'!B:B = B223)*('Raw TRI Data'!C:C = C223), 'Raw TRI Data'!Y:Y)</f>
        <v>0</v>
      </c>
      <c r="G223" s="159">
        <f t="shared" si="34"/>
        <v>265</v>
      </c>
    </row>
    <row r="224" spans="1:7">
      <c r="A224" t="s">
        <v>328</v>
      </c>
      <c r="B224">
        <v>2022</v>
      </c>
      <c r="C224" t="s">
        <v>831</v>
      </c>
      <c r="D224" t="s">
        <v>832</v>
      </c>
      <c r="E224" s="159" cm="1">
        <f t="array" ref="E224">_xlfn.XLOOKUP(1, ('Raw TRI Data'!B:B = B224)*('Raw TRI Data'!C:C = C224), 'Raw TRI Data'!W:W)</f>
        <v>9.6100000000000005E-5</v>
      </c>
      <c r="F224" s="159" cm="1">
        <f t="array" ref="F224">_xlfn.XLOOKUP(1, ('Raw TRI Data'!B:B = B224)*('Raw TRI Data'!C:C = C224), 'Raw TRI Data'!Y:Y)</f>
        <v>1.8199999999999999E-5</v>
      </c>
      <c r="G224" s="159">
        <f t="shared" si="34"/>
        <v>1.143E-4</v>
      </c>
    </row>
    <row r="225" spans="1:7">
      <c r="A225" t="s">
        <v>328</v>
      </c>
      <c r="B225">
        <v>2022</v>
      </c>
      <c r="C225" t="s">
        <v>439</v>
      </c>
      <c r="D225" t="s">
        <v>440</v>
      </c>
      <c r="E225" s="159" cm="1">
        <f t="array" ref="E225">_xlfn.XLOOKUP(1, ('Raw TRI Data'!B:B = B225)*('Raw TRI Data'!C:C = C225), 'Raw TRI Data'!W:W)</f>
        <v>0</v>
      </c>
      <c r="F225" s="159" cm="1">
        <f t="array" ref="F225">_xlfn.XLOOKUP(1, ('Raw TRI Data'!B:B = B225)*('Raw TRI Data'!C:C = C225), 'Raw TRI Data'!Y:Y)</f>
        <v>0</v>
      </c>
      <c r="G225" s="159">
        <f t="shared" si="34"/>
        <v>0</v>
      </c>
    </row>
    <row r="226" spans="1:7">
      <c r="A226" t="s">
        <v>328</v>
      </c>
      <c r="B226">
        <v>2022</v>
      </c>
      <c r="C226" t="s">
        <v>439</v>
      </c>
      <c r="D226" t="s">
        <v>440</v>
      </c>
      <c r="E226" s="159" cm="1">
        <f t="array" ref="E226">_xlfn.XLOOKUP(1, ('Raw TRI Data'!B:B = B226)*('Raw TRI Data'!C:C = C226), 'Raw TRI Data'!W:W)</f>
        <v>0</v>
      </c>
      <c r="F226" s="159" cm="1">
        <f t="array" ref="F226">_xlfn.XLOOKUP(1, ('Raw TRI Data'!B:B = B226)*('Raw TRI Data'!C:C = C226), 'Raw TRI Data'!Y:Y)</f>
        <v>0</v>
      </c>
      <c r="G226" s="159">
        <f t="shared" si="34"/>
        <v>0</v>
      </c>
    </row>
    <row r="227" spans="1:7">
      <c r="A227" t="s">
        <v>328</v>
      </c>
      <c r="B227">
        <v>2022</v>
      </c>
      <c r="C227" t="s">
        <v>745</v>
      </c>
      <c r="D227" t="s">
        <v>746</v>
      </c>
      <c r="E227" s="159" cm="1">
        <f t="array" ref="E227">_xlfn.XLOOKUP(1, ('Raw TRI Data'!B:B = B227)*('Raw TRI Data'!C:C = C227), 'Raw TRI Data'!W:W)</f>
        <v>0</v>
      </c>
      <c r="F227" s="159" cm="1">
        <f t="array" ref="F227">_xlfn.XLOOKUP(1, ('Raw TRI Data'!B:B = B227)*('Raw TRI Data'!C:C = C227), 'Raw TRI Data'!Y:Y)</f>
        <v>0</v>
      </c>
      <c r="G227" s="159">
        <f t="shared" si="34"/>
        <v>0</v>
      </c>
    </row>
    <row r="228" spans="1:7">
      <c r="A228" t="s">
        <v>328</v>
      </c>
      <c r="B228">
        <v>2022</v>
      </c>
      <c r="C228" t="s">
        <v>791</v>
      </c>
      <c r="D228" t="s">
        <v>792</v>
      </c>
      <c r="E228" s="159" cm="1">
        <f t="array" ref="E228">_xlfn.XLOOKUP(1, ('Raw TRI Data'!B:B = B228)*('Raw TRI Data'!C:C = C228), 'Raw TRI Data'!W:W)</f>
        <v>0</v>
      </c>
      <c r="F228" s="159" cm="1">
        <f t="array" ref="F228">_xlfn.XLOOKUP(1, ('Raw TRI Data'!B:B = B228)*('Raw TRI Data'!C:C = C228), 'Raw TRI Data'!Y:Y)</f>
        <v>0</v>
      </c>
      <c r="G228" s="159">
        <f t="shared" si="34"/>
        <v>0</v>
      </c>
    </row>
    <row r="229" spans="1:7">
      <c r="A229" t="s">
        <v>328</v>
      </c>
      <c r="B229">
        <v>2022</v>
      </c>
      <c r="C229" t="s">
        <v>425</v>
      </c>
      <c r="D229" t="s">
        <v>426</v>
      </c>
      <c r="E229" s="159" cm="1">
        <f t="array" ref="E229">_xlfn.XLOOKUP(1, ('Raw TRI Data'!B:B = B229)*('Raw TRI Data'!C:C = C229), 'Raw TRI Data'!W:W)</f>
        <v>0</v>
      </c>
      <c r="F229" s="159" cm="1">
        <f t="array" ref="F229">_xlfn.XLOOKUP(1, ('Raw TRI Data'!B:B = B229)*('Raw TRI Data'!C:C = C229), 'Raw TRI Data'!Y:Y)</f>
        <v>0</v>
      </c>
      <c r="G229" s="159">
        <f t="shared" si="34"/>
        <v>0</v>
      </c>
    </row>
    <row r="230" spans="1:7">
      <c r="A230" t="s">
        <v>328</v>
      </c>
      <c r="B230">
        <v>2022</v>
      </c>
      <c r="C230" t="s">
        <v>553</v>
      </c>
      <c r="D230" t="s">
        <v>547</v>
      </c>
      <c r="E230" s="159" cm="1">
        <f t="array" ref="E230">_xlfn.XLOOKUP(1, ('Raw TRI Data'!B:B = B230)*('Raw TRI Data'!C:C = C230), 'Raw TRI Data'!W:W)</f>
        <v>0</v>
      </c>
      <c r="F230" s="159" cm="1">
        <f t="array" ref="F230">_xlfn.XLOOKUP(1, ('Raw TRI Data'!B:B = B230)*('Raw TRI Data'!C:C = C230), 'Raw TRI Data'!Y:Y)</f>
        <v>0</v>
      </c>
      <c r="G230" s="159">
        <f t="shared" si="34"/>
        <v>0</v>
      </c>
    </row>
    <row r="231" spans="1:7">
      <c r="A231" t="s">
        <v>328</v>
      </c>
      <c r="B231">
        <v>2022</v>
      </c>
      <c r="C231" t="s">
        <v>617</v>
      </c>
      <c r="D231" t="s">
        <v>618</v>
      </c>
      <c r="E231" s="159" cm="1">
        <f t="array" ref="E231">_xlfn.XLOOKUP(1, ('Raw TRI Data'!B:B = B231)*('Raw TRI Data'!C:C = C231), 'Raw TRI Data'!W:W)</f>
        <v>0</v>
      </c>
      <c r="F231" s="159" cm="1">
        <f t="array" ref="F231">_xlfn.XLOOKUP(1, ('Raw TRI Data'!B:B = B231)*('Raw TRI Data'!C:C = C231), 'Raw TRI Data'!Y:Y)</f>
        <v>1766</v>
      </c>
      <c r="G231" s="159">
        <f t="shared" si="34"/>
        <v>1766</v>
      </c>
    </row>
    <row r="232" spans="1:7">
      <c r="A232" t="s">
        <v>328</v>
      </c>
      <c r="B232">
        <v>2022</v>
      </c>
      <c r="C232" t="s">
        <v>565</v>
      </c>
      <c r="D232" t="s">
        <v>566</v>
      </c>
      <c r="E232" s="159" cm="1">
        <f t="array" ref="E232">_xlfn.XLOOKUP(1, ('Raw TRI Data'!B:B = B232)*('Raw TRI Data'!C:C = C232), 'Raw TRI Data'!W:W)</f>
        <v>5.16</v>
      </c>
      <c r="F232" s="159" cm="1">
        <f t="array" ref="F232">_xlfn.XLOOKUP(1, ('Raw TRI Data'!B:B = B232)*('Raw TRI Data'!C:C = C232), 'Raw TRI Data'!Y:Y)</f>
        <v>92</v>
      </c>
      <c r="G232" s="159">
        <f t="shared" si="34"/>
        <v>97.16</v>
      </c>
    </row>
    <row r="233" spans="1:7">
      <c r="A233" t="s">
        <v>328</v>
      </c>
      <c r="B233">
        <v>2022</v>
      </c>
      <c r="C233" t="s">
        <v>824</v>
      </c>
      <c r="D233" t="s">
        <v>825</v>
      </c>
      <c r="E233" s="159" cm="1">
        <f t="array" ref="E233">_xlfn.XLOOKUP(1, ('Raw TRI Data'!B:B = B233)*('Raw TRI Data'!C:C = C233), 'Raw TRI Data'!W:W)</f>
        <v>0</v>
      </c>
      <c r="F233" s="159" cm="1">
        <f t="array" ref="F233">_xlfn.XLOOKUP(1, ('Raw TRI Data'!B:B = B233)*('Raw TRI Data'!C:C = C233), 'Raw TRI Data'!Y:Y)</f>
        <v>0</v>
      </c>
      <c r="G233" s="159">
        <f t="shared" si="34"/>
        <v>0</v>
      </c>
    </row>
    <row r="234" spans="1:7">
      <c r="A234" t="s">
        <v>328</v>
      </c>
      <c r="B234">
        <v>2022</v>
      </c>
      <c r="C234" t="s">
        <v>373</v>
      </c>
      <c r="D234" t="s">
        <v>374</v>
      </c>
      <c r="E234" s="159" cm="1">
        <f t="array" ref="E234">_xlfn.XLOOKUP(1, ('Raw TRI Data'!B:B = B234)*('Raw TRI Data'!C:C = C234), 'Raw TRI Data'!W:W)</f>
        <v>0</v>
      </c>
      <c r="F234" s="159" cm="1">
        <f t="array" ref="F234">_xlfn.XLOOKUP(1, ('Raw TRI Data'!B:B = B234)*('Raw TRI Data'!C:C = C234), 'Raw TRI Data'!Y:Y)</f>
        <v>0</v>
      </c>
      <c r="G234" s="159">
        <f t="shared" si="34"/>
        <v>0</v>
      </c>
    </row>
    <row r="235" spans="1:7">
      <c r="A235" t="s">
        <v>328</v>
      </c>
      <c r="B235">
        <v>2022</v>
      </c>
      <c r="C235" t="s">
        <v>781</v>
      </c>
      <c r="D235" t="s">
        <v>782</v>
      </c>
      <c r="E235" s="159" cm="1">
        <f t="array" ref="E235">_xlfn.XLOOKUP(1, ('Raw TRI Data'!B:B = B235)*('Raw TRI Data'!C:C = C235), 'Raw TRI Data'!W:W)</f>
        <v>0</v>
      </c>
      <c r="F235" s="159" cm="1">
        <f t="array" ref="F235">_xlfn.XLOOKUP(1, ('Raw TRI Data'!B:B = B235)*('Raw TRI Data'!C:C = C235), 'Raw TRI Data'!Y:Y)</f>
        <v>0.1</v>
      </c>
      <c r="G235" s="159">
        <f t="shared" si="34"/>
        <v>0.1</v>
      </c>
    </row>
    <row r="236" spans="1:7">
      <c r="A236" t="s">
        <v>328</v>
      </c>
      <c r="B236">
        <v>2022</v>
      </c>
      <c r="C236" t="s">
        <v>769</v>
      </c>
      <c r="D236" t="s">
        <v>770</v>
      </c>
      <c r="E236" s="159" cm="1">
        <f t="array" ref="E236">_xlfn.XLOOKUP(1, ('Raw TRI Data'!B:B = B236)*('Raw TRI Data'!C:C = C236), 'Raw TRI Data'!W:W)</f>
        <v>0</v>
      </c>
      <c r="F236" s="159" cm="1">
        <f t="array" ref="F236">_xlfn.XLOOKUP(1, ('Raw TRI Data'!B:B = B236)*('Raw TRI Data'!C:C = C236), 'Raw TRI Data'!Y:Y)</f>
        <v>0</v>
      </c>
      <c r="G236" s="159">
        <f t="shared" si="34"/>
        <v>0</v>
      </c>
    </row>
    <row r="237" spans="1:7">
      <c r="A237" t="s">
        <v>328</v>
      </c>
      <c r="B237">
        <v>2023</v>
      </c>
      <c r="C237" t="s">
        <v>765</v>
      </c>
      <c r="D237" t="s">
        <v>766</v>
      </c>
      <c r="E237" s="159" cm="1">
        <f t="array" ref="E237">_xlfn.XLOOKUP(1, ('Raw TRI Data'!B:B = B237)*('Raw TRI Data'!C:C = C237), 'Raw TRI Data'!W:W)</f>
        <v>1</v>
      </c>
      <c r="F237" s="159" cm="1">
        <f t="array" ref="F237">_xlfn.XLOOKUP(1, ('Raw TRI Data'!B:B = B237)*('Raw TRI Data'!C:C = C237), 'Raw TRI Data'!Y:Y)</f>
        <v>5.59</v>
      </c>
      <c r="G237" s="159">
        <f t="shared" si="34"/>
        <v>6.59</v>
      </c>
    </row>
    <row r="238" spans="1:7">
      <c r="A238" t="s">
        <v>328</v>
      </c>
      <c r="B238">
        <v>2023</v>
      </c>
      <c r="C238" t="s">
        <v>358</v>
      </c>
      <c r="D238" t="s">
        <v>359</v>
      </c>
      <c r="E238" s="159" cm="1">
        <f t="array" ref="E238">_xlfn.XLOOKUP(1, ('Raw TRI Data'!B:B = B238)*('Raw TRI Data'!C:C = C238), 'Raw TRI Data'!W:W)</f>
        <v>0</v>
      </c>
      <c r="F238" s="159" cm="1">
        <f t="array" ref="F238">_xlfn.XLOOKUP(1, ('Raw TRI Data'!B:B = B238)*('Raw TRI Data'!C:C = C238), 'Raw TRI Data'!Y:Y)</f>
        <v>0</v>
      </c>
      <c r="G238" s="159">
        <f t="shared" si="34"/>
        <v>0</v>
      </c>
    </row>
    <row r="239" spans="1:7">
      <c r="A239" t="s">
        <v>328</v>
      </c>
      <c r="B239">
        <v>2023</v>
      </c>
      <c r="C239" t="s">
        <v>663</v>
      </c>
      <c r="D239" t="s">
        <v>664</v>
      </c>
      <c r="E239" s="159" cm="1">
        <f t="array" ref="E239">_xlfn.XLOOKUP(1, ('Raw TRI Data'!B:B = B239)*('Raw TRI Data'!C:C = C239), 'Raw TRI Data'!W:W)</f>
        <v>0</v>
      </c>
      <c r="F239" s="159" cm="1">
        <f t="array" ref="F239">_xlfn.XLOOKUP(1, ('Raw TRI Data'!B:B = B239)*('Raw TRI Data'!C:C = C239), 'Raw TRI Data'!Y:Y)</f>
        <v>0</v>
      </c>
      <c r="G239" s="159">
        <f t="shared" si="34"/>
        <v>0</v>
      </c>
    </row>
    <row r="240" spans="1:7">
      <c r="A240" t="s">
        <v>328</v>
      </c>
      <c r="B240">
        <v>2023</v>
      </c>
      <c r="C240" t="s">
        <v>419</v>
      </c>
      <c r="D240" t="s">
        <v>420</v>
      </c>
      <c r="E240" s="159" cm="1">
        <f t="array" ref="E240">_xlfn.XLOOKUP(1, ('Raw TRI Data'!B:B = B240)*('Raw TRI Data'!C:C = C240), 'Raw TRI Data'!W:W)</f>
        <v>0</v>
      </c>
      <c r="F240" s="159" cm="1">
        <f t="array" ref="F240">_xlfn.XLOOKUP(1, ('Raw TRI Data'!B:B = B240)*('Raw TRI Data'!C:C = C240), 'Raw TRI Data'!Y:Y)</f>
        <v>0</v>
      </c>
      <c r="G240" s="159">
        <f t="shared" si="34"/>
        <v>0</v>
      </c>
    </row>
    <row r="241" spans="1:7">
      <c r="A241" t="s">
        <v>328</v>
      </c>
      <c r="B241">
        <v>2023</v>
      </c>
      <c r="C241" t="s">
        <v>483</v>
      </c>
      <c r="D241" t="s">
        <v>484</v>
      </c>
      <c r="E241" s="159" cm="1">
        <f t="array" ref="E241">_xlfn.XLOOKUP(1, ('Raw TRI Data'!B:B = B241)*('Raw TRI Data'!C:C = C241), 'Raw TRI Data'!W:W)</f>
        <v>1.83</v>
      </c>
      <c r="F241" s="159" cm="1">
        <f t="array" ref="F241">_xlfn.XLOOKUP(1, ('Raw TRI Data'!B:B = B241)*('Raw TRI Data'!C:C = C241), 'Raw TRI Data'!Y:Y)</f>
        <v>0.36</v>
      </c>
      <c r="G241" s="159">
        <f t="shared" si="34"/>
        <v>2.19</v>
      </c>
    </row>
    <row r="242" spans="1:7">
      <c r="A242" t="s">
        <v>328</v>
      </c>
      <c r="B242">
        <v>2023</v>
      </c>
      <c r="C242" t="s">
        <v>842</v>
      </c>
      <c r="D242" t="s">
        <v>843</v>
      </c>
      <c r="E242" s="159" cm="1">
        <f t="array" ref="E242">_xlfn.XLOOKUP(1, ('Raw TRI Data'!B:B = B242)*('Raw TRI Data'!C:C = C242), 'Raw TRI Data'!W:W)</f>
        <v>415</v>
      </c>
      <c r="F242" s="159" cm="1">
        <f t="array" ref="F242">_xlfn.XLOOKUP(1, ('Raw TRI Data'!B:B = B242)*('Raw TRI Data'!C:C = C242), 'Raw TRI Data'!Y:Y)</f>
        <v>0</v>
      </c>
      <c r="G242" s="159">
        <f t="shared" si="34"/>
        <v>415</v>
      </c>
    </row>
    <row r="243" spans="1:7">
      <c r="A243" t="s">
        <v>328</v>
      </c>
      <c r="B243">
        <v>2023</v>
      </c>
      <c r="C243" t="s">
        <v>702</v>
      </c>
      <c r="D243" t="s">
        <v>703</v>
      </c>
      <c r="E243" s="159" cm="1">
        <f t="array" ref="E243">_xlfn.XLOOKUP(1, ('Raw TRI Data'!B:B = B243)*('Raw TRI Data'!C:C = C243), 'Raw TRI Data'!W:W)</f>
        <v>0.01</v>
      </c>
      <c r="F243" s="159" cm="1">
        <f t="array" ref="F243">_xlfn.XLOOKUP(1, ('Raw TRI Data'!B:B = B243)*('Raw TRI Data'!C:C = C243), 'Raw TRI Data'!Y:Y)</f>
        <v>0</v>
      </c>
      <c r="G243" s="159">
        <f t="shared" si="34"/>
        <v>0.01</v>
      </c>
    </row>
    <row r="244" spans="1:7">
      <c r="A244" t="s">
        <v>328</v>
      </c>
      <c r="B244">
        <v>2023</v>
      </c>
      <c r="C244" t="s">
        <v>493</v>
      </c>
      <c r="D244" t="s">
        <v>494</v>
      </c>
      <c r="E244" s="159" cm="1">
        <f t="array" ref="E244">_xlfn.XLOOKUP(1, ('Raw TRI Data'!B:B = B244)*('Raw TRI Data'!C:C = C244), 'Raw TRI Data'!W:W)</f>
        <v>0</v>
      </c>
      <c r="F244" s="159" cm="1">
        <f t="array" ref="F244">_xlfn.XLOOKUP(1, ('Raw TRI Data'!B:B = B244)*('Raw TRI Data'!C:C = C244), 'Raw TRI Data'!Y:Y)</f>
        <v>1</v>
      </c>
      <c r="G244" s="159">
        <f t="shared" si="34"/>
        <v>1</v>
      </c>
    </row>
    <row r="245" spans="1:7">
      <c r="A245" t="s">
        <v>328</v>
      </c>
      <c r="B245">
        <v>2023</v>
      </c>
      <c r="C245" t="s">
        <v>488</v>
      </c>
      <c r="D245" t="s">
        <v>489</v>
      </c>
      <c r="E245" s="159" cm="1">
        <f t="array" ref="E245">_xlfn.XLOOKUP(1, ('Raw TRI Data'!B:B = B245)*('Raw TRI Data'!C:C = C245), 'Raw TRI Data'!W:W)</f>
        <v>0</v>
      </c>
      <c r="F245" s="159" cm="1">
        <f t="array" ref="F245">_xlfn.XLOOKUP(1, ('Raw TRI Data'!B:B = B245)*('Raw TRI Data'!C:C = C245), 'Raw TRI Data'!Y:Y)</f>
        <v>1</v>
      </c>
      <c r="G245" s="159">
        <f t="shared" si="34"/>
        <v>1</v>
      </c>
    </row>
    <row r="246" spans="1:7">
      <c r="A246" t="s">
        <v>328</v>
      </c>
      <c r="B246">
        <v>2023</v>
      </c>
      <c r="C246" t="s">
        <v>713</v>
      </c>
      <c r="D246" t="s">
        <v>714</v>
      </c>
      <c r="E246" s="159" cm="1">
        <f t="array" ref="E246">_xlfn.XLOOKUP(1, ('Raw TRI Data'!B:B = B246)*('Raw TRI Data'!C:C = C246), 'Raw TRI Data'!W:W)</f>
        <v>18</v>
      </c>
      <c r="F246" s="159" cm="1">
        <f t="array" ref="F246">_xlfn.XLOOKUP(1, ('Raw TRI Data'!B:B = B246)*('Raw TRI Data'!C:C = C246), 'Raw TRI Data'!Y:Y)</f>
        <v>0</v>
      </c>
      <c r="G246" s="159">
        <f t="shared" si="34"/>
        <v>18</v>
      </c>
    </row>
    <row r="247" spans="1:7">
      <c r="A247" t="s">
        <v>328</v>
      </c>
      <c r="B247">
        <v>2023</v>
      </c>
      <c r="C247" t="s">
        <v>546</v>
      </c>
      <c r="D247" t="s">
        <v>547</v>
      </c>
      <c r="E247" s="159" cm="1">
        <f t="array" ref="E247">_xlfn.XLOOKUP(1, ('Raw TRI Data'!B:B = B247)*('Raw TRI Data'!C:C = C247), 'Raw TRI Data'!W:W)</f>
        <v>0</v>
      </c>
      <c r="F247" s="159" cm="1">
        <f t="array" ref="F247">_xlfn.XLOOKUP(1, ('Raw TRI Data'!B:B = B247)*('Raw TRI Data'!C:C = C247), 'Raw TRI Data'!Y:Y)</f>
        <v>0</v>
      </c>
      <c r="G247" s="159">
        <f t="shared" si="34"/>
        <v>0</v>
      </c>
    </row>
    <row r="248" spans="1:7">
      <c r="A248" t="s">
        <v>328</v>
      </c>
      <c r="B248">
        <v>2023</v>
      </c>
      <c r="C248" t="s">
        <v>732</v>
      </c>
      <c r="D248" t="s">
        <v>733</v>
      </c>
      <c r="E248" s="159" cm="1">
        <f t="array" ref="E248">_xlfn.XLOOKUP(1, ('Raw TRI Data'!B:B = B248)*('Raw TRI Data'!C:C = C248), 'Raw TRI Data'!W:W)</f>
        <v>5</v>
      </c>
      <c r="F248" s="159" cm="1">
        <f t="array" ref="F248">_xlfn.XLOOKUP(1, ('Raw TRI Data'!B:B = B248)*('Raw TRI Data'!C:C = C248), 'Raw TRI Data'!Y:Y)</f>
        <v>11</v>
      </c>
      <c r="G248" s="159">
        <f t="shared" si="34"/>
        <v>16</v>
      </c>
    </row>
    <row r="249" spans="1:7">
      <c r="A249" t="s">
        <v>328</v>
      </c>
      <c r="B249">
        <v>2023</v>
      </c>
      <c r="C249" t="s">
        <v>425</v>
      </c>
      <c r="D249" t="s">
        <v>426</v>
      </c>
      <c r="E249" s="159" cm="1">
        <f t="array" ref="E249">_xlfn.XLOOKUP(1, ('Raw TRI Data'!B:B = B249)*('Raw TRI Data'!C:C = C249), 'Raw TRI Data'!W:W)</f>
        <v>0</v>
      </c>
      <c r="F249" s="159" cm="1">
        <f t="array" ref="F249">_xlfn.XLOOKUP(1, ('Raw TRI Data'!B:B = B249)*('Raw TRI Data'!C:C = C249), 'Raw TRI Data'!Y:Y)</f>
        <v>0</v>
      </c>
      <c r="G249" s="159">
        <f t="shared" si="34"/>
        <v>0</v>
      </c>
    </row>
    <row r="250" spans="1:7">
      <c r="A250" t="s">
        <v>328</v>
      </c>
      <c r="B250">
        <v>2023</v>
      </c>
      <c r="C250" t="s">
        <v>652</v>
      </c>
      <c r="D250" t="s">
        <v>653</v>
      </c>
      <c r="E250" s="159" cm="1">
        <f t="array" ref="E250">_xlfn.XLOOKUP(1, ('Raw TRI Data'!B:B = B250)*('Raw TRI Data'!C:C = C250), 'Raw TRI Data'!W:W)</f>
        <v>0</v>
      </c>
      <c r="F250" s="159" cm="1">
        <f t="array" ref="F250">_xlfn.XLOOKUP(1, ('Raw TRI Data'!B:B = B250)*('Raw TRI Data'!C:C = C250), 'Raw TRI Data'!Y:Y)</f>
        <v>0</v>
      </c>
      <c r="G250" s="159">
        <f t="shared" si="34"/>
        <v>0</v>
      </c>
    </row>
    <row r="251" spans="1:7">
      <c r="A251" t="s">
        <v>328</v>
      </c>
      <c r="B251">
        <v>2023</v>
      </c>
      <c r="C251" t="s">
        <v>852</v>
      </c>
      <c r="D251" t="s">
        <v>853</v>
      </c>
      <c r="E251" s="159" cm="1">
        <f t="array" ref="E251">_xlfn.XLOOKUP(1, ('Raw TRI Data'!B:B = B251)*('Raw TRI Data'!C:C = C251), 'Raw TRI Data'!W:W)</f>
        <v>2.29</v>
      </c>
      <c r="F251" s="159" cm="1">
        <f t="array" ref="F251">_xlfn.XLOOKUP(1, ('Raw TRI Data'!B:B = B251)*('Raw TRI Data'!C:C = C251), 'Raw TRI Data'!Y:Y)</f>
        <v>0</v>
      </c>
      <c r="G251" s="159">
        <f t="shared" si="34"/>
        <v>2.29</v>
      </c>
    </row>
    <row r="252" spans="1:7">
      <c r="A252" t="s">
        <v>328</v>
      </c>
      <c r="B252">
        <v>2023</v>
      </c>
      <c r="C252" t="s">
        <v>365</v>
      </c>
      <c r="D252" t="s">
        <v>366</v>
      </c>
      <c r="E252" s="159" cm="1">
        <f t="array" ref="E252">_xlfn.XLOOKUP(1, ('Raw TRI Data'!B:B = B252)*('Raw TRI Data'!C:C = C252), 'Raw TRI Data'!W:W)</f>
        <v>10</v>
      </c>
      <c r="F252" s="159" cm="1">
        <f t="array" ref="F252">_xlfn.XLOOKUP(1, ('Raw TRI Data'!B:B = B252)*('Raw TRI Data'!C:C = C252), 'Raw TRI Data'!Y:Y)</f>
        <v>1404</v>
      </c>
      <c r="G252" s="159">
        <f t="shared" si="34"/>
        <v>1414</v>
      </c>
    </row>
    <row r="253" spans="1:7">
      <c r="A253" t="s">
        <v>328</v>
      </c>
      <c r="B253">
        <v>2023</v>
      </c>
      <c r="C253" t="s">
        <v>571</v>
      </c>
      <c r="D253" t="s">
        <v>572</v>
      </c>
      <c r="E253" s="159" cm="1">
        <f t="array" ref="E253">_xlfn.XLOOKUP(1, ('Raw TRI Data'!B:B = B253)*('Raw TRI Data'!C:C = C253), 'Raw TRI Data'!W:W)</f>
        <v>0</v>
      </c>
      <c r="F253" s="159" cm="1">
        <f t="array" ref="F253">_xlfn.XLOOKUP(1, ('Raw TRI Data'!B:B = B253)*('Raw TRI Data'!C:C = C253), 'Raw TRI Data'!Y:Y)</f>
        <v>40</v>
      </c>
      <c r="G253" s="159">
        <f t="shared" si="34"/>
        <v>40</v>
      </c>
    </row>
    <row r="254" spans="1:7">
      <c r="A254" t="s">
        <v>328</v>
      </c>
      <c r="B254">
        <v>2023</v>
      </c>
      <c r="C254" t="s">
        <v>476</v>
      </c>
      <c r="D254" t="s">
        <v>477</v>
      </c>
      <c r="E254" s="159" cm="1">
        <f t="array" ref="E254">_xlfn.XLOOKUP(1, ('Raw TRI Data'!B:B = B254)*('Raw TRI Data'!C:C = C254), 'Raw TRI Data'!W:W)</f>
        <v>0</v>
      </c>
      <c r="F254" s="159" cm="1">
        <f t="array" ref="F254">_xlfn.XLOOKUP(1, ('Raw TRI Data'!B:B = B254)*('Raw TRI Data'!C:C = C254), 'Raw TRI Data'!Y:Y)</f>
        <v>68</v>
      </c>
      <c r="G254" s="159">
        <f t="shared" si="34"/>
        <v>68</v>
      </c>
    </row>
    <row r="255" spans="1:7">
      <c r="A255" t="s">
        <v>328</v>
      </c>
      <c r="B255">
        <v>2023</v>
      </c>
      <c r="C255" t="s">
        <v>837</v>
      </c>
      <c r="D255" t="s">
        <v>838</v>
      </c>
      <c r="E255" s="159" cm="1">
        <f t="array" ref="E255">_xlfn.XLOOKUP(1, ('Raw TRI Data'!B:B = B255)*('Raw TRI Data'!C:C = C255), 'Raw TRI Data'!W:W)</f>
        <v>0</v>
      </c>
      <c r="F255" s="159" cm="1">
        <f t="array" ref="F255">_xlfn.XLOOKUP(1, ('Raw TRI Data'!B:B = B255)*('Raw TRI Data'!C:C = C255), 'Raw TRI Data'!Y:Y)</f>
        <v>0</v>
      </c>
      <c r="G255" s="159">
        <f t="shared" si="34"/>
        <v>0</v>
      </c>
    </row>
    <row r="256" spans="1:7">
      <c r="A256" t="s">
        <v>328</v>
      </c>
      <c r="B256">
        <v>2023</v>
      </c>
      <c r="C256" t="s">
        <v>565</v>
      </c>
      <c r="D256" t="s">
        <v>566</v>
      </c>
      <c r="E256" s="159" cm="1">
        <f t="array" ref="E256">_xlfn.XLOOKUP(1, ('Raw TRI Data'!B:B = B256)*('Raw TRI Data'!C:C = C256), 'Raw TRI Data'!W:W)</f>
        <v>1.36</v>
      </c>
      <c r="F256" s="159" cm="1">
        <f t="array" ref="F256">_xlfn.XLOOKUP(1, ('Raw TRI Data'!B:B = B256)*('Raw TRI Data'!C:C = C256), 'Raw TRI Data'!Y:Y)</f>
        <v>0</v>
      </c>
      <c r="G256" s="159">
        <f t="shared" si="34"/>
        <v>1.36</v>
      </c>
    </row>
    <row r="257" spans="1:7">
      <c r="A257" t="s">
        <v>328</v>
      </c>
      <c r="B257">
        <v>2023</v>
      </c>
      <c r="C257" t="s">
        <v>647</v>
      </c>
      <c r="D257" t="s">
        <v>648</v>
      </c>
      <c r="E257" s="159" cm="1">
        <f t="array" ref="E257">_xlfn.XLOOKUP(1, ('Raw TRI Data'!B:B = B257)*('Raw TRI Data'!C:C = C257), 'Raw TRI Data'!W:W)</f>
        <v>0</v>
      </c>
      <c r="F257" s="159" cm="1">
        <f t="array" ref="F257">_xlfn.XLOOKUP(1, ('Raw TRI Data'!B:B = B257)*('Raw TRI Data'!C:C = C257), 'Raw TRI Data'!Y:Y)</f>
        <v>0</v>
      </c>
      <c r="G257" s="159">
        <f t="shared" si="34"/>
        <v>0</v>
      </c>
    </row>
    <row r="258" spans="1:7">
      <c r="A258" t="s">
        <v>328</v>
      </c>
      <c r="B258">
        <v>2023</v>
      </c>
      <c r="C258" t="s">
        <v>641</v>
      </c>
      <c r="D258" t="s">
        <v>642</v>
      </c>
      <c r="E258" s="159" cm="1">
        <f t="array" ref="E258">_xlfn.XLOOKUP(1, ('Raw TRI Data'!B:B = B258)*('Raw TRI Data'!C:C = C258), 'Raw TRI Data'!W:W)</f>
        <v>0</v>
      </c>
      <c r="F258" s="159" cm="1">
        <f t="array" ref="F258">_xlfn.XLOOKUP(1, ('Raw TRI Data'!B:B = B258)*('Raw TRI Data'!C:C = C258), 'Raw TRI Data'!Y:Y)</f>
        <v>0</v>
      </c>
      <c r="G258" s="159">
        <f t="shared" si="34"/>
        <v>0</v>
      </c>
    </row>
    <row r="259" spans="1:7">
      <c r="A259" t="s">
        <v>328</v>
      </c>
      <c r="B259">
        <v>2023</v>
      </c>
      <c r="C259" t="s">
        <v>382</v>
      </c>
      <c r="D259" t="s">
        <v>383</v>
      </c>
      <c r="E259" s="159" cm="1">
        <f t="array" ref="E259">_xlfn.XLOOKUP(1, ('Raw TRI Data'!B:B = B259)*('Raw TRI Data'!C:C = C259), 'Raw TRI Data'!W:W)</f>
        <v>0</v>
      </c>
      <c r="F259" s="159" cm="1">
        <f t="array" ref="F259">_xlfn.XLOOKUP(1, ('Raw TRI Data'!B:B = B259)*('Raw TRI Data'!C:C = C259), 'Raw TRI Data'!Y:Y)</f>
        <v>0</v>
      </c>
      <c r="G259" s="159">
        <f t="shared" si="34"/>
        <v>0</v>
      </c>
    </row>
    <row r="260" spans="1:7">
      <c r="A260" t="s">
        <v>328</v>
      </c>
      <c r="B260">
        <v>2023</v>
      </c>
      <c r="C260" t="s">
        <v>675</v>
      </c>
      <c r="D260" t="s">
        <v>676</v>
      </c>
      <c r="E260" s="159" cm="1">
        <f t="array" ref="E260">_xlfn.XLOOKUP(1, ('Raw TRI Data'!B:B = B260)*('Raw TRI Data'!C:C = C260), 'Raw TRI Data'!W:W)</f>
        <v>0.7</v>
      </c>
      <c r="F260" s="159" cm="1">
        <f t="array" ref="F260">_xlfn.XLOOKUP(1, ('Raw TRI Data'!B:B = B260)*('Raw TRI Data'!C:C = C260), 'Raw TRI Data'!Y:Y)</f>
        <v>0.8</v>
      </c>
      <c r="G260" s="159">
        <f t="shared" ref="G260:G295" si="35">IF(A260="A",CONVERT(500,"lbm","kg"),E260+F260)</f>
        <v>1.5</v>
      </c>
    </row>
    <row r="261" spans="1:7">
      <c r="A261" t="s">
        <v>328</v>
      </c>
      <c r="B261">
        <v>2023</v>
      </c>
      <c r="C261" t="s">
        <v>497</v>
      </c>
      <c r="D261" t="s">
        <v>498</v>
      </c>
      <c r="E261" s="159" cm="1">
        <f t="array" ref="E261">_xlfn.XLOOKUP(1, ('Raw TRI Data'!B:B = B261)*('Raw TRI Data'!C:C = C261), 'Raw TRI Data'!W:W)</f>
        <v>0</v>
      </c>
      <c r="F261" s="159" cm="1">
        <f t="array" ref="F261">_xlfn.XLOOKUP(1, ('Raw TRI Data'!B:B = B261)*('Raw TRI Data'!C:C = C261), 'Raw TRI Data'!Y:Y)</f>
        <v>0</v>
      </c>
      <c r="G261" s="159">
        <f t="shared" si="35"/>
        <v>0</v>
      </c>
    </row>
    <row r="262" spans="1:7">
      <c r="A262" t="s">
        <v>328</v>
      </c>
      <c r="B262">
        <v>2023</v>
      </c>
      <c r="C262" t="s">
        <v>658</v>
      </c>
      <c r="D262" t="s">
        <v>659</v>
      </c>
      <c r="E262" s="159" cm="1">
        <f t="array" ref="E262">_xlfn.XLOOKUP(1, ('Raw TRI Data'!B:B = B262)*('Raw TRI Data'!C:C = C262), 'Raw TRI Data'!W:W)</f>
        <v>0</v>
      </c>
      <c r="F262" s="159" cm="1">
        <f t="array" ref="F262">_xlfn.XLOOKUP(1, ('Raw TRI Data'!B:B = B262)*('Raw TRI Data'!C:C = C262), 'Raw TRI Data'!Y:Y)</f>
        <v>0</v>
      </c>
      <c r="G262" s="159">
        <f t="shared" si="35"/>
        <v>0</v>
      </c>
    </row>
    <row r="263" spans="1:7">
      <c r="A263" t="s">
        <v>328</v>
      </c>
      <c r="B263">
        <v>2023</v>
      </c>
      <c r="C263" t="s">
        <v>576</v>
      </c>
      <c r="D263" t="s">
        <v>577</v>
      </c>
      <c r="E263" s="159" cm="1">
        <f t="array" ref="E263">_xlfn.XLOOKUP(1, ('Raw TRI Data'!B:B = B263)*('Raw TRI Data'!C:C = C263), 'Raw TRI Data'!W:W)</f>
        <v>0</v>
      </c>
      <c r="F263" s="159" cm="1">
        <f t="array" ref="F263">_xlfn.XLOOKUP(1, ('Raw TRI Data'!B:B = B263)*('Raw TRI Data'!C:C = C263), 'Raw TRI Data'!Y:Y)</f>
        <v>7</v>
      </c>
      <c r="G263" s="159">
        <f t="shared" si="35"/>
        <v>7</v>
      </c>
    </row>
    <row r="264" spans="1:7">
      <c r="A264" t="s">
        <v>328</v>
      </c>
      <c r="B264">
        <v>2023</v>
      </c>
      <c r="C264" t="s">
        <v>696</v>
      </c>
      <c r="D264" t="s">
        <v>697</v>
      </c>
      <c r="E264" s="159" cm="1">
        <f t="array" ref="E264">_xlfn.XLOOKUP(1, ('Raw TRI Data'!B:B = B264)*('Raw TRI Data'!C:C = C264), 'Raw TRI Data'!W:W)</f>
        <v>97</v>
      </c>
      <c r="F264" s="159" cm="1">
        <f t="array" ref="F264">_xlfn.XLOOKUP(1, ('Raw TRI Data'!B:B = B264)*('Raw TRI Data'!C:C = C264), 'Raw TRI Data'!Y:Y)</f>
        <v>0.28000000000000003</v>
      </c>
      <c r="G264" s="159">
        <f t="shared" si="35"/>
        <v>97.28</v>
      </c>
    </row>
    <row r="265" spans="1:7">
      <c r="A265" t="s">
        <v>328</v>
      </c>
      <c r="B265">
        <v>2023</v>
      </c>
      <c r="C265" t="s">
        <v>786</v>
      </c>
      <c r="D265" t="s">
        <v>787</v>
      </c>
      <c r="E265" s="159" cm="1">
        <f t="array" ref="E265">_xlfn.XLOOKUP(1, ('Raw TRI Data'!B:B = B265)*('Raw TRI Data'!C:C = C265), 'Raw TRI Data'!W:W)</f>
        <v>0</v>
      </c>
      <c r="F265" s="159" cm="1">
        <f t="array" ref="F265">_xlfn.XLOOKUP(1, ('Raw TRI Data'!B:B = B265)*('Raw TRI Data'!C:C = C265), 'Raw TRI Data'!Y:Y)</f>
        <v>0</v>
      </c>
      <c r="G265" s="159">
        <f t="shared" si="35"/>
        <v>0</v>
      </c>
    </row>
    <row r="266" spans="1:7">
      <c r="A266" t="s">
        <v>328</v>
      </c>
      <c r="B266">
        <v>2023</v>
      </c>
      <c r="C266" t="s">
        <v>373</v>
      </c>
      <c r="D266" t="s">
        <v>374</v>
      </c>
      <c r="E266" s="159" cm="1">
        <f t="array" ref="E266">_xlfn.XLOOKUP(1, ('Raw TRI Data'!B:B = B266)*('Raw TRI Data'!C:C = C266), 'Raw TRI Data'!W:W)</f>
        <v>0</v>
      </c>
      <c r="F266" s="159" cm="1">
        <f t="array" ref="F266">_xlfn.XLOOKUP(1, ('Raw TRI Data'!B:B = B266)*('Raw TRI Data'!C:C = C266), 'Raw TRI Data'!Y:Y)</f>
        <v>0</v>
      </c>
      <c r="G266" s="159">
        <f t="shared" si="35"/>
        <v>0</v>
      </c>
    </row>
    <row r="267" spans="1:7">
      <c r="A267" t="s">
        <v>328</v>
      </c>
      <c r="B267">
        <v>2023</v>
      </c>
      <c r="C267" t="s">
        <v>467</v>
      </c>
      <c r="D267" t="s">
        <v>468</v>
      </c>
      <c r="E267" s="159" cm="1">
        <f t="array" ref="E267">_xlfn.XLOOKUP(1, ('Raw TRI Data'!B:B = B267)*('Raw TRI Data'!C:C = C267), 'Raw TRI Data'!W:W)</f>
        <v>23.78</v>
      </c>
      <c r="F267" s="159" cm="1">
        <f t="array" ref="F267">_xlfn.XLOOKUP(1, ('Raw TRI Data'!B:B = B267)*('Raw TRI Data'!C:C = C267), 'Raw TRI Data'!Y:Y)</f>
        <v>0</v>
      </c>
      <c r="G267" s="159">
        <f t="shared" si="35"/>
        <v>23.78</v>
      </c>
    </row>
    <row r="268" spans="1:7">
      <c r="A268" t="s">
        <v>328</v>
      </c>
      <c r="B268">
        <v>2023</v>
      </c>
      <c r="C268" t="s">
        <v>592</v>
      </c>
      <c r="D268" t="s">
        <v>593</v>
      </c>
      <c r="E268" s="159" cm="1">
        <f t="array" ref="E268">_xlfn.XLOOKUP(1, ('Raw TRI Data'!B:B = B268)*('Raw TRI Data'!C:C = C268), 'Raw TRI Data'!W:W)</f>
        <v>1</v>
      </c>
      <c r="F268" s="159" cm="1">
        <f t="array" ref="F268">_xlfn.XLOOKUP(1, ('Raw TRI Data'!B:B = B268)*('Raw TRI Data'!C:C = C268), 'Raw TRI Data'!Y:Y)</f>
        <v>1</v>
      </c>
      <c r="G268" s="159">
        <f t="shared" si="35"/>
        <v>2</v>
      </c>
    </row>
    <row r="269" spans="1:7">
      <c r="A269" t="s">
        <v>328</v>
      </c>
      <c r="B269">
        <v>2023</v>
      </c>
      <c r="C269" t="s">
        <v>750</v>
      </c>
      <c r="D269" t="s">
        <v>751</v>
      </c>
      <c r="E269" s="159" cm="1">
        <f t="array" ref="E269">_xlfn.XLOOKUP(1, ('Raw TRI Data'!B:B = B269)*('Raw TRI Data'!C:C = C269), 'Raw TRI Data'!W:W)</f>
        <v>0</v>
      </c>
      <c r="F269" s="159" cm="1">
        <f t="array" ref="F269">_xlfn.XLOOKUP(1, ('Raw TRI Data'!B:B = B269)*('Raw TRI Data'!C:C = C269), 'Raw TRI Data'!Y:Y)</f>
        <v>0</v>
      </c>
      <c r="G269" s="159">
        <f t="shared" si="35"/>
        <v>0</v>
      </c>
    </row>
    <row r="270" spans="1:7">
      <c r="A270" t="s">
        <v>328</v>
      </c>
      <c r="B270">
        <v>2023</v>
      </c>
      <c r="C270" t="s">
        <v>451</v>
      </c>
      <c r="D270" t="s">
        <v>452</v>
      </c>
      <c r="E270" s="159" cm="1">
        <f t="array" ref="E270">_xlfn.XLOOKUP(1, ('Raw TRI Data'!B:B = B270)*('Raw TRI Data'!C:C = C270), 'Raw TRI Data'!W:W)</f>
        <v>0.1</v>
      </c>
      <c r="F270" s="159" cm="1">
        <f t="array" ref="F270">_xlfn.XLOOKUP(1, ('Raw TRI Data'!B:B = B270)*('Raw TRI Data'!C:C = C270), 'Raw TRI Data'!Y:Y)</f>
        <v>0.1</v>
      </c>
      <c r="G270" s="159">
        <f t="shared" si="35"/>
        <v>0.2</v>
      </c>
    </row>
    <row r="271" spans="1:7">
      <c r="A271" t="s">
        <v>328</v>
      </c>
      <c r="B271">
        <v>2023</v>
      </c>
      <c r="C271" t="s">
        <v>508</v>
      </c>
      <c r="D271" t="s">
        <v>509</v>
      </c>
      <c r="E271" s="159" cm="1">
        <f t="array" ref="E271">_xlfn.XLOOKUP(1, ('Raw TRI Data'!B:B = B271)*('Raw TRI Data'!C:C = C271), 'Raw TRI Data'!W:W)</f>
        <v>0</v>
      </c>
      <c r="F271" s="159" cm="1">
        <f t="array" ref="F271">_xlfn.XLOOKUP(1, ('Raw TRI Data'!B:B = B271)*('Raw TRI Data'!C:C = C271), 'Raw TRI Data'!Y:Y)</f>
        <v>0</v>
      </c>
      <c r="G271" s="159">
        <f t="shared" si="35"/>
        <v>0</v>
      </c>
    </row>
    <row r="272" spans="1:7">
      <c r="A272" t="s">
        <v>328</v>
      </c>
      <c r="B272">
        <v>2023</v>
      </c>
      <c r="C272" t="s">
        <v>791</v>
      </c>
      <c r="D272" t="s">
        <v>792</v>
      </c>
      <c r="E272" s="159" cm="1">
        <f t="array" ref="E272">_xlfn.XLOOKUP(1, ('Raw TRI Data'!B:B = B272)*('Raw TRI Data'!C:C = C272), 'Raw TRI Data'!W:W)</f>
        <v>0</v>
      </c>
      <c r="F272" s="159" cm="1">
        <f t="array" ref="F272">_xlfn.XLOOKUP(1, ('Raw TRI Data'!B:B = B272)*('Raw TRI Data'!C:C = C272), 'Raw TRI Data'!Y:Y)</f>
        <v>0</v>
      </c>
      <c r="G272" s="159">
        <f t="shared" si="35"/>
        <v>0</v>
      </c>
    </row>
    <row r="273" spans="1:7">
      <c r="A273" t="s">
        <v>328</v>
      </c>
      <c r="B273">
        <v>2023</v>
      </c>
      <c r="C273" t="s">
        <v>412</v>
      </c>
      <c r="D273" t="s">
        <v>413</v>
      </c>
      <c r="E273" s="159" cm="1">
        <f t="array" ref="E273">_xlfn.XLOOKUP(1, ('Raw TRI Data'!B:B = B273)*('Raw TRI Data'!C:C = C273), 'Raw TRI Data'!W:W)</f>
        <v>0</v>
      </c>
      <c r="F273" s="159" cm="1">
        <f t="array" ref="F273">_xlfn.XLOOKUP(1, ('Raw TRI Data'!B:B = B273)*('Raw TRI Data'!C:C = C273), 'Raw TRI Data'!Y:Y)</f>
        <v>0</v>
      </c>
      <c r="G273" s="159">
        <f t="shared" si="35"/>
        <v>0</v>
      </c>
    </row>
    <row r="274" spans="1:7">
      <c r="A274" t="s">
        <v>328</v>
      </c>
      <c r="B274">
        <v>2023</v>
      </c>
      <c r="C274" t="s">
        <v>389</v>
      </c>
      <c r="D274" t="s">
        <v>390</v>
      </c>
      <c r="E274" s="159" cm="1">
        <f t="array" ref="E274">_xlfn.XLOOKUP(1, ('Raw TRI Data'!B:B = B274)*('Raw TRI Data'!C:C = C274), 'Raw TRI Data'!W:W)</f>
        <v>0.2</v>
      </c>
      <c r="F274" s="159" cm="1">
        <f t="array" ref="F274">_xlfn.XLOOKUP(1, ('Raw TRI Data'!B:B = B274)*('Raw TRI Data'!C:C = C274), 'Raw TRI Data'!Y:Y)</f>
        <v>0.1</v>
      </c>
      <c r="G274" s="159">
        <f t="shared" si="35"/>
        <v>0.30000000000000004</v>
      </c>
    </row>
    <row r="275" spans="1:7">
      <c r="A275" t="s">
        <v>328</v>
      </c>
      <c r="B275">
        <v>2023</v>
      </c>
      <c r="C275" t="s">
        <v>558</v>
      </c>
      <c r="D275" t="s">
        <v>559</v>
      </c>
      <c r="E275" s="159" cm="1">
        <f t="array" ref="E275">_xlfn.XLOOKUP(1, ('Raw TRI Data'!B:B = B275)*('Raw TRI Data'!C:C = C275), 'Raw TRI Data'!W:W)</f>
        <v>0</v>
      </c>
      <c r="F275" s="159" cm="1">
        <f t="array" ref="F275">_xlfn.XLOOKUP(1, ('Raw TRI Data'!B:B = B275)*('Raw TRI Data'!C:C = C275), 'Raw TRI Data'!Y:Y)</f>
        <v>0</v>
      </c>
      <c r="G275" s="159">
        <f t="shared" si="35"/>
        <v>0</v>
      </c>
    </row>
    <row r="276" spans="1:7">
      <c r="A276" t="s">
        <v>328</v>
      </c>
      <c r="B276">
        <v>2023</v>
      </c>
      <c r="C276" t="s">
        <v>588</v>
      </c>
      <c r="D276" t="s">
        <v>582</v>
      </c>
      <c r="E276" s="159" cm="1">
        <f t="array" ref="E276">_xlfn.XLOOKUP(1, ('Raw TRI Data'!B:B = B276)*('Raw TRI Data'!C:C = C276), 'Raw TRI Data'!W:W)</f>
        <v>0</v>
      </c>
      <c r="F276" s="159" cm="1">
        <f t="array" ref="F276">_xlfn.XLOOKUP(1, ('Raw TRI Data'!B:B = B276)*('Raw TRI Data'!C:C = C276), 'Raw TRI Data'!Y:Y)</f>
        <v>13</v>
      </c>
      <c r="G276" s="159">
        <f t="shared" si="35"/>
        <v>13</v>
      </c>
    </row>
    <row r="277" spans="1:7">
      <c r="A277" t="s">
        <v>328</v>
      </c>
      <c r="B277">
        <v>2023</v>
      </c>
      <c r="C277" t="s">
        <v>397</v>
      </c>
      <c r="D277" t="s">
        <v>398</v>
      </c>
      <c r="E277" s="159" cm="1">
        <f t="array" ref="E277">_xlfn.XLOOKUP(1, ('Raw TRI Data'!B:B = B277)*('Raw TRI Data'!C:C = C277), 'Raw TRI Data'!W:W)</f>
        <v>305.3</v>
      </c>
      <c r="F277" s="159" cm="1">
        <f t="array" ref="F277">_xlfn.XLOOKUP(1, ('Raw TRI Data'!B:B = B277)*('Raw TRI Data'!C:C = C277), 'Raw TRI Data'!Y:Y)</f>
        <v>0</v>
      </c>
      <c r="G277" s="159">
        <f t="shared" si="35"/>
        <v>305.3</v>
      </c>
    </row>
    <row r="278" spans="1:7">
      <c r="A278" t="s">
        <v>328</v>
      </c>
      <c r="B278">
        <v>2023</v>
      </c>
      <c r="C278" t="s">
        <v>457</v>
      </c>
      <c r="D278" t="s">
        <v>458</v>
      </c>
      <c r="E278" s="159" cm="1">
        <f t="array" ref="E278">_xlfn.XLOOKUP(1, ('Raw TRI Data'!B:B = B278)*('Raw TRI Data'!C:C = C278), 'Raw TRI Data'!W:W)</f>
        <v>0.1</v>
      </c>
      <c r="F278" s="159" cm="1">
        <f t="array" ref="F278">_xlfn.XLOOKUP(1, ('Raw TRI Data'!B:B = B278)*('Raw TRI Data'!C:C = C278), 'Raw TRI Data'!Y:Y)</f>
        <v>0.1</v>
      </c>
      <c r="G278" s="159">
        <f t="shared" si="35"/>
        <v>0.2</v>
      </c>
    </row>
    <row r="279" spans="1:7">
      <c r="A279" t="s">
        <v>328</v>
      </c>
      <c r="B279">
        <v>2023</v>
      </c>
      <c r="C279" t="s">
        <v>819</v>
      </c>
      <c r="D279" t="s">
        <v>820</v>
      </c>
      <c r="E279" s="159" cm="1">
        <f t="array" ref="E279">_xlfn.XLOOKUP(1, ('Raw TRI Data'!B:B = B279)*('Raw TRI Data'!C:C = C279), 'Raw TRI Data'!W:W)</f>
        <v>0</v>
      </c>
      <c r="F279" s="159" cm="1">
        <f t="array" ref="F279">_xlfn.XLOOKUP(1, ('Raw TRI Data'!B:B = B279)*('Raw TRI Data'!C:C = C279), 'Raw TRI Data'!Y:Y)</f>
        <v>0</v>
      </c>
      <c r="G279" s="159">
        <f t="shared" si="35"/>
        <v>0</v>
      </c>
    </row>
    <row r="280" spans="1:7">
      <c r="A280" t="s">
        <v>328</v>
      </c>
      <c r="B280">
        <v>2023</v>
      </c>
      <c r="C280" t="s">
        <v>617</v>
      </c>
      <c r="D280" t="s">
        <v>618</v>
      </c>
      <c r="E280" s="159" cm="1">
        <f t="array" ref="E280">_xlfn.XLOOKUP(1, ('Raw TRI Data'!B:B = B280)*('Raw TRI Data'!C:C = C280), 'Raw TRI Data'!W:W)</f>
        <v>0</v>
      </c>
      <c r="F280" s="159" cm="1">
        <f t="array" ref="F280">_xlfn.XLOOKUP(1, ('Raw TRI Data'!B:B = B280)*('Raw TRI Data'!C:C = C280), 'Raw TRI Data'!Y:Y)</f>
        <v>440</v>
      </c>
      <c r="G280" s="159">
        <f t="shared" si="35"/>
        <v>440</v>
      </c>
    </row>
    <row r="281" spans="1:7">
      <c r="A281" t="s">
        <v>328</v>
      </c>
      <c r="B281">
        <v>2023</v>
      </c>
      <c r="C281" t="s">
        <v>553</v>
      </c>
      <c r="D281" t="s">
        <v>547</v>
      </c>
      <c r="E281" s="159" cm="1">
        <f t="array" ref="E281">_xlfn.XLOOKUP(1, ('Raw TRI Data'!B:B = B281)*('Raw TRI Data'!C:C = C281), 'Raw TRI Data'!W:W)</f>
        <v>0</v>
      </c>
      <c r="F281" s="159" cm="1">
        <f t="array" ref="F281">_xlfn.XLOOKUP(1, ('Raw TRI Data'!B:B = B281)*('Raw TRI Data'!C:C = C281), 'Raw TRI Data'!Y:Y)</f>
        <v>0</v>
      </c>
      <c r="G281" s="159">
        <f t="shared" si="35"/>
        <v>0</v>
      </c>
    </row>
    <row r="282" spans="1:7">
      <c r="A282" t="s">
        <v>328</v>
      </c>
      <c r="B282">
        <v>2023</v>
      </c>
      <c r="C282" t="s">
        <v>831</v>
      </c>
      <c r="D282" t="s">
        <v>832</v>
      </c>
      <c r="E282" s="159" cm="1">
        <f t="array" ref="E282">_xlfn.XLOOKUP(1, ('Raw TRI Data'!B:B = B282)*('Raw TRI Data'!C:C = C282), 'Raw TRI Data'!W:W)</f>
        <v>7.1899999999999999E-5</v>
      </c>
      <c r="F282" s="159" cm="1">
        <f t="array" ref="F282">_xlfn.XLOOKUP(1, ('Raw TRI Data'!B:B = B282)*('Raw TRI Data'!C:C = C282), 'Raw TRI Data'!Y:Y)</f>
        <v>1.43E-5</v>
      </c>
      <c r="G282" s="159">
        <f t="shared" si="35"/>
        <v>8.6199999999999995E-5</v>
      </c>
    </row>
    <row r="283" spans="1:7">
      <c r="A283" t="s">
        <v>328</v>
      </c>
      <c r="B283">
        <v>2023</v>
      </c>
      <c r="C283" t="s">
        <v>603</v>
      </c>
      <c r="D283" t="s">
        <v>604</v>
      </c>
      <c r="E283" s="159" cm="1">
        <f t="array" ref="E283">_xlfn.XLOOKUP(1, ('Raw TRI Data'!B:B = B283)*('Raw TRI Data'!C:C = C283), 'Raw TRI Data'!W:W)</f>
        <v>0</v>
      </c>
      <c r="F283" s="159" cm="1">
        <f t="array" ref="F283">_xlfn.XLOOKUP(1, ('Raw TRI Data'!B:B = B283)*('Raw TRI Data'!C:C = C283), 'Raw TRI Data'!Y:Y)</f>
        <v>0</v>
      </c>
      <c r="G283" s="159">
        <f t="shared" si="35"/>
        <v>0</v>
      </c>
    </row>
    <row r="284" spans="1:7">
      <c r="A284" t="s">
        <v>328</v>
      </c>
      <c r="B284">
        <v>2023</v>
      </c>
      <c r="C284" t="s">
        <v>781</v>
      </c>
      <c r="D284" t="s">
        <v>782</v>
      </c>
      <c r="E284" s="159" cm="1">
        <f t="array" ref="E284">_xlfn.XLOOKUP(1, ('Raw TRI Data'!B:B = B284)*('Raw TRI Data'!C:C = C284), 'Raw TRI Data'!W:W)</f>
        <v>0</v>
      </c>
      <c r="F284" s="159" cm="1">
        <f t="array" ref="F284">_xlfn.XLOOKUP(1, ('Raw TRI Data'!B:B = B284)*('Raw TRI Data'!C:C = C284), 'Raw TRI Data'!Y:Y)</f>
        <v>0.1</v>
      </c>
      <c r="G284" s="159">
        <f t="shared" si="35"/>
        <v>0.1</v>
      </c>
    </row>
    <row r="285" spans="1:7">
      <c r="A285" t="s">
        <v>328</v>
      </c>
      <c r="B285">
        <v>2023</v>
      </c>
      <c r="C285" t="s">
        <v>824</v>
      </c>
      <c r="D285" t="s">
        <v>825</v>
      </c>
      <c r="E285" s="159" cm="1">
        <f t="array" ref="E285">_xlfn.XLOOKUP(1, ('Raw TRI Data'!B:B = B285)*('Raw TRI Data'!C:C = C285), 'Raw TRI Data'!W:W)</f>
        <v>0.01</v>
      </c>
      <c r="F285" s="159" cm="1">
        <f t="array" ref="F285">_xlfn.XLOOKUP(1, ('Raw TRI Data'!B:B = B285)*('Raw TRI Data'!C:C = C285), 'Raw TRI Data'!Y:Y)</f>
        <v>0.01</v>
      </c>
      <c r="G285" s="159">
        <f t="shared" si="35"/>
        <v>0.02</v>
      </c>
    </row>
    <row r="286" spans="1:7">
      <c r="A286" t="s">
        <v>328</v>
      </c>
      <c r="B286">
        <v>2023</v>
      </c>
      <c r="C286" t="s">
        <v>846</v>
      </c>
      <c r="D286" t="s">
        <v>847</v>
      </c>
      <c r="E286" s="159" cm="1">
        <f t="array" ref="E286">_xlfn.XLOOKUP(1, ('Raw TRI Data'!B:B = B286)*('Raw TRI Data'!C:C = C286), 'Raw TRI Data'!W:W)</f>
        <v>12</v>
      </c>
      <c r="F286" s="159" cm="1">
        <f t="array" ref="F286">_xlfn.XLOOKUP(1, ('Raw TRI Data'!B:B = B286)*('Raw TRI Data'!C:C = C286), 'Raw TRI Data'!Y:Y)</f>
        <v>473</v>
      </c>
      <c r="G286" s="159">
        <f t="shared" si="35"/>
        <v>485</v>
      </c>
    </row>
    <row r="287" spans="1:7">
      <c r="A287" t="s">
        <v>328</v>
      </c>
      <c r="B287">
        <v>2023</v>
      </c>
      <c r="C287" t="s">
        <v>541</v>
      </c>
      <c r="D287" t="s">
        <v>530</v>
      </c>
      <c r="E287" s="159" cm="1">
        <f t="array" ref="E287">_xlfn.XLOOKUP(1, ('Raw TRI Data'!B:B = B287)*('Raw TRI Data'!C:C = C287), 'Raw TRI Data'!W:W)</f>
        <v>0.43</v>
      </c>
      <c r="F287" s="159" cm="1">
        <f t="array" ref="F287">_xlfn.XLOOKUP(1, ('Raw TRI Data'!B:B = B287)*('Raw TRI Data'!C:C = C287), 'Raw TRI Data'!Y:Y)</f>
        <v>0.39</v>
      </c>
      <c r="G287" s="159">
        <f t="shared" si="35"/>
        <v>0.82000000000000006</v>
      </c>
    </row>
    <row r="288" spans="1:7">
      <c r="A288" t="s">
        <v>328</v>
      </c>
      <c r="B288">
        <v>2023</v>
      </c>
      <c r="C288" t="s">
        <v>769</v>
      </c>
      <c r="D288" t="s">
        <v>770</v>
      </c>
      <c r="E288" s="159" cm="1">
        <f t="array" ref="E288">_xlfn.XLOOKUP(1, ('Raw TRI Data'!B:B = B288)*('Raw TRI Data'!C:C = C288), 'Raw TRI Data'!W:W)</f>
        <v>0</v>
      </c>
      <c r="F288" s="159" cm="1">
        <f t="array" ref="F288">_xlfn.XLOOKUP(1, ('Raw TRI Data'!B:B = B288)*('Raw TRI Data'!C:C = C288), 'Raw TRI Data'!Y:Y)</f>
        <v>0</v>
      </c>
      <c r="G288" s="159">
        <f t="shared" si="35"/>
        <v>0</v>
      </c>
    </row>
    <row r="289" spans="1:7">
      <c r="A289" t="s">
        <v>328</v>
      </c>
      <c r="B289">
        <v>2023</v>
      </c>
      <c r="C289" t="s">
        <v>758</v>
      </c>
      <c r="D289" t="s">
        <v>759</v>
      </c>
      <c r="E289" s="159" cm="1">
        <f t="array" ref="E289">_xlfn.XLOOKUP(1, ('Raw TRI Data'!B:B = B289)*('Raw TRI Data'!C:C = C289), 'Raw TRI Data'!W:W)</f>
        <v>0</v>
      </c>
      <c r="F289" s="159" cm="1">
        <f t="array" ref="F289">_xlfn.XLOOKUP(1, ('Raw TRI Data'!B:B = B289)*('Raw TRI Data'!C:C = C289), 'Raw TRI Data'!Y:Y)</f>
        <v>0</v>
      </c>
      <c r="G289" s="159">
        <f t="shared" si="35"/>
        <v>0</v>
      </c>
    </row>
    <row r="290" spans="1:7">
      <c r="A290" t="s">
        <v>328</v>
      </c>
      <c r="B290">
        <v>2023</v>
      </c>
      <c r="C290" t="s">
        <v>725</v>
      </c>
      <c r="D290" t="s">
        <v>726</v>
      </c>
      <c r="E290" s="159" cm="1">
        <f t="array" ref="E290">_xlfn.XLOOKUP(1, ('Raw TRI Data'!B:B = B290)*('Raw TRI Data'!C:C = C290), 'Raw TRI Data'!W:W)</f>
        <v>0</v>
      </c>
      <c r="F290" s="159" cm="1">
        <f t="array" ref="F290">_xlfn.XLOOKUP(1, ('Raw TRI Data'!B:B = B290)*('Raw TRI Data'!C:C = C290), 'Raw TRI Data'!Y:Y)</f>
        <v>2</v>
      </c>
      <c r="G290" s="159">
        <f t="shared" si="35"/>
        <v>2</v>
      </c>
    </row>
    <row r="291" spans="1:7">
      <c r="A291" t="s">
        <v>328</v>
      </c>
      <c r="B291">
        <v>2023</v>
      </c>
      <c r="C291" t="s">
        <v>350</v>
      </c>
      <c r="D291" t="s">
        <v>351</v>
      </c>
      <c r="E291" s="159" cm="1">
        <f t="array" ref="E291">_xlfn.XLOOKUP(1, ('Raw TRI Data'!B:B = B291)*('Raw TRI Data'!C:C = C291), 'Raw TRI Data'!W:W)</f>
        <v>0</v>
      </c>
      <c r="F291" s="159" cm="1">
        <f t="array" ref="F291">_xlfn.XLOOKUP(1, ('Raw TRI Data'!B:B = B291)*('Raw TRI Data'!C:C = C291), 'Raw TRI Data'!Y:Y)</f>
        <v>0</v>
      </c>
      <c r="G291" s="159">
        <f t="shared" si="35"/>
        <v>0</v>
      </c>
    </row>
    <row r="292" spans="1:7">
      <c r="A292" t="s">
        <v>328</v>
      </c>
      <c r="B292">
        <v>2023</v>
      </c>
      <c r="C292" t="s">
        <v>329</v>
      </c>
      <c r="D292" t="s">
        <v>330</v>
      </c>
      <c r="E292" s="159" cm="1">
        <f t="array" ref="E292">_xlfn.XLOOKUP(1, ('Raw TRI Data'!B:B = B292)*('Raw TRI Data'!C:C = C292), 'Raw TRI Data'!W:W)</f>
        <v>0</v>
      </c>
      <c r="F292" s="159" cm="1">
        <f t="array" ref="F292">_xlfn.XLOOKUP(1, ('Raw TRI Data'!B:B = B292)*('Raw TRI Data'!C:C = C292), 'Raw TRI Data'!Y:Y)</f>
        <v>0</v>
      </c>
      <c r="G292" s="159">
        <f t="shared" si="35"/>
        <v>0</v>
      </c>
    </row>
    <row r="293" spans="1:7">
      <c r="A293" t="s">
        <v>328</v>
      </c>
      <c r="B293">
        <v>2023</v>
      </c>
      <c r="C293" t="s">
        <v>439</v>
      </c>
      <c r="D293" t="s">
        <v>440</v>
      </c>
      <c r="E293" s="159" cm="1">
        <f t="array" ref="E293">_xlfn.XLOOKUP(1, ('Raw TRI Data'!B:B = B293)*('Raw TRI Data'!C:C = C293), 'Raw TRI Data'!W:W)</f>
        <v>0</v>
      </c>
      <c r="F293" s="159" cm="1">
        <f t="array" ref="F293">_xlfn.XLOOKUP(1, ('Raw TRI Data'!B:B = B293)*('Raw TRI Data'!C:C = C293), 'Raw TRI Data'!Y:Y)</f>
        <v>0</v>
      </c>
      <c r="G293" s="159">
        <f t="shared" si="35"/>
        <v>0</v>
      </c>
    </row>
    <row r="294" spans="1:7">
      <c r="A294" t="s">
        <v>328</v>
      </c>
      <c r="B294">
        <v>2023</v>
      </c>
      <c r="C294" t="s">
        <v>439</v>
      </c>
      <c r="D294" t="s">
        <v>440</v>
      </c>
      <c r="E294" s="159" cm="1">
        <f t="array" ref="E294">_xlfn.XLOOKUP(1, ('Raw TRI Data'!B:B = B294)*('Raw TRI Data'!C:C = C294), 'Raw TRI Data'!W:W)</f>
        <v>0</v>
      </c>
      <c r="F294" s="159" cm="1">
        <f t="array" ref="F294">_xlfn.XLOOKUP(1, ('Raw TRI Data'!B:B = B294)*('Raw TRI Data'!C:C = C294), 'Raw TRI Data'!Y:Y)</f>
        <v>0</v>
      </c>
      <c r="G294" s="159">
        <f t="shared" si="35"/>
        <v>0</v>
      </c>
    </row>
    <row r="295" spans="1:7">
      <c r="A295" t="s">
        <v>328</v>
      </c>
      <c r="B295">
        <v>2023</v>
      </c>
      <c r="C295" t="s">
        <v>745</v>
      </c>
      <c r="D295" t="s">
        <v>746</v>
      </c>
      <c r="E295" s="159" cm="1">
        <f t="array" ref="E295">_xlfn.XLOOKUP(1, ('Raw TRI Data'!B:B = B295)*('Raw TRI Data'!C:C = C295), 'Raw TRI Data'!W:W)</f>
        <v>1.5</v>
      </c>
      <c r="F295" s="159" cm="1">
        <f t="array" ref="F295">_xlfn.XLOOKUP(1, ('Raw TRI Data'!B:B = B295)*('Raw TRI Data'!C:C = C295), 'Raw TRI Data'!Y:Y)</f>
        <v>0</v>
      </c>
      <c r="G295" s="159">
        <f t="shared" si="35"/>
        <v>1.5</v>
      </c>
    </row>
  </sheetData>
  <sheetProtection algorithmName="SHA-512" hashValue="iSPiJW20amV40vdyIkShalftjPAs1ZmwZBkOiLJOWRCnvATg19A7ZJ1Q4Ey3YiLKRgVyZaMfddROPLBYNEz60A==" saltValue="e7GTcOGLYAz3K6bvXxA1DA==" spinCount="100000" sheet="1" objects="1" scenarios="1" formatCells="0" formatColumns="0" formatRows="0" autoFilter="0"/>
  <autoFilter ref="A2:BK636" xr:uid="{1A616A84-B8B8-411A-AF48-01CFD81D4A3B}">
    <sortState xmlns:xlrd2="http://schemas.microsoft.com/office/spreadsheetml/2017/richdata2" ref="A3:BK636">
      <sortCondition ref="J2:J636"/>
    </sortState>
  </autoFilter>
  <mergeCells count="8">
    <mergeCell ref="A1:G1"/>
    <mergeCell ref="BF1:BK1"/>
    <mergeCell ref="J1:O1"/>
    <mergeCell ref="R1:W1"/>
    <mergeCell ref="Z1:AE1"/>
    <mergeCell ref="AH1:AM1"/>
    <mergeCell ref="AP1:AU1"/>
    <mergeCell ref="AX1:BC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8C04C-26A8-4136-BAB1-EC3EC45299DE}">
  <sheetPr>
    <tabColor theme="4"/>
  </sheetPr>
  <dimension ref="A1:I87"/>
  <sheetViews>
    <sheetView workbookViewId="0">
      <selection activeCell="A2" sqref="A2"/>
    </sheetView>
  </sheetViews>
  <sheetFormatPr defaultRowHeight="14.45"/>
  <cols>
    <col min="1" max="1" width="19.5703125" style="136" bestFit="1" customWidth="1"/>
    <col min="2" max="2" width="8.42578125" customWidth="1"/>
    <col min="7" max="7" width="16.5703125" bestFit="1" customWidth="1"/>
    <col min="8" max="8" width="17.7109375" customWidth="1"/>
    <col min="9" max="9" width="24.42578125" customWidth="1"/>
  </cols>
  <sheetData>
    <row r="1" spans="1:9" s="6" customFormat="1" ht="36" customHeight="1">
      <c r="A1" s="140" t="s">
        <v>186</v>
      </c>
      <c r="B1" s="218">
        <v>2019</v>
      </c>
      <c r="C1" s="218">
        <v>2020</v>
      </c>
      <c r="D1" s="218">
        <v>2021</v>
      </c>
      <c r="E1" s="218">
        <v>2022</v>
      </c>
      <c r="F1" s="218">
        <v>2023</v>
      </c>
      <c r="G1" s="370" t="s">
        <v>920</v>
      </c>
      <c r="H1" s="371" t="s">
        <v>921</v>
      </c>
      <c r="I1" s="370" t="s">
        <v>922</v>
      </c>
    </row>
    <row r="2" spans="1:9">
      <c r="A2" t="s">
        <v>675</v>
      </c>
      <c r="B2" s="2" t="str">
        <f>IF(COUNTIFS('Raw TRI Data'!$B:$B,B$1,'Raw TRI Data'!$C:$C,$A2,'Raw TRI Data'!$A:$A,"R")&gt;0,"R",IF(COUNTIFS('Raw TRI Data'!$B:$B,B$1,'Raw TRI Data'!$C:$C,$A2,'Raw TRI Data'!$A:$A,"A")&gt;0,"A","N/A"))</f>
        <v>R</v>
      </c>
      <c r="C2" s="2" t="str">
        <f>IF(COUNTIFS('Raw TRI Data'!$B:$B,C$1,'Raw TRI Data'!$C:$C,$A2,'Raw TRI Data'!$A:$A,"R")&gt;0,"R",IF(COUNTIFS('Raw TRI Data'!$B:$B,C$1,'Raw TRI Data'!$C:$C,$A2,'Raw TRI Data'!$A:$A,"A")&gt;0,"A","N/A"))</f>
        <v>R</v>
      </c>
      <c r="D2" s="2" t="str">
        <f>IF(COUNTIFS('Raw TRI Data'!$B:$B,D$1,'Raw TRI Data'!$C:$C,$A2,'Raw TRI Data'!$A:$A,"R")&gt;0,"R",IF(COUNTIFS('Raw TRI Data'!$B:$B,D$1,'Raw TRI Data'!$C:$C,$A2,'Raw TRI Data'!$A:$A,"A")&gt;0,"A","N/A"))</f>
        <v>R</v>
      </c>
      <c r="E2" s="2" t="str">
        <f>IF(COUNTIFS('Raw TRI Data'!$B:$B,E$1,'Raw TRI Data'!$C:$C,$A2,'Raw TRI Data'!$A:$A,"R")&gt;0,"R",IF(COUNTIFS('Raw TRI Data'!$B:$B,E$1,'Raw TRI Data'!$C:$C,$A2,'Raw TRI Data'!$A:$A,"A")&gt;0,"A","N/A"))</f>
        <v>R</v>
      </c>
      <c r="F2" s="2" t="str">
        <f>IF(COUNTIFS('Raw TRI Data'!$B:$B,F$1,'Raw TRI Data'!$C:$C,$A2,'Raw TRI Data'!$A:$A,"R")&gt;0,"R",IF(COUNTIFS('Raw TRI Data'!$B:$B,F$1,'Raw TRI Data'!$C:$C,$A2,'Raw TRI Data'!$A:$A,"A")&gt;0,"A","N/A"))</f>
        <v>R</v>
      </c>
      <c r="G2" s="2">
        <f t="shared" ref="G2:G65" si="0">IF(COUNTIF($B2:$F2,"R")&gt;0,1,0)</f>
        <v>1</v>
      </c>
      <c r="H2" s="2">
        <f t="shared" ref="H2:H65" si="1">IF(COUNTIF($B2:$F2,"A")&gt;0,1,0)</f>
        <v>0</v>
      </c>
      <c r="I2" s="2">
        <f>SUM(G2:H2)</f>
        <v>1</v>
      </c>
    </row>
    <row r="3" spans="1:9">
      <c r="A3" t="s">
        <v>713</v>
      </c>
      <c r="B3" s="2" t="str">
        <f>IF(COUNTIFS('Raw TRI Data'!$B:$B,B$1,'Raw TRI Data'!$C:$C,$A3,'Raw TRI Data'!$A:$A,"R")&gt;0,"R",IF(COUNTIFS('Raw TRI Data'!$B:$B,B$1,'Raw TRI Data'!$C:$C,$A3,'Raw TRI Data'!$A:$A,"A")&gt;0,"A","N/A"))</f>
        <v>R</v>
      </c>
      <c r="C3" s="2" t="str">
        <f>IF(COUNTIFS('Raw TRI Data'!$B:$B,C$1,'Raw TRI Data'!$C:$C,$A3,'Raw TRI Data'!$A:$A,"R")&gt;0,"R",IF(COUNTIFS('Raw TRI Data'!$B:$B,C$1,'Raw TRI Data'!$C:$C,$A3,'Raw TRI Data'!$A:$A,"A")&gt;0,"A","N/A"))</f>
        <v>R</v>
      </c>
      <c r="D3" s="2" t="str">
        <f>IF(COUNTIFS('Raw TRI Data'!$B:$B,D$1,'Raw TRI Data'!$C:$C,$A3,'Raw TRI Data'!$A:$A,"R")&gt;0,"R",IF(COUNTIFS('Raw TRI Data'!$B:$B,D$1,'Raw TRI Data'!$C:$C,$A3,'Raw TRI Data'!$A:$A,"A")&gt;0,"A","N/A"))</f>
        <v>R</v>
      </c>
      <c r="E3" s="2" t="str">
        <f>IF(COUNTIFS('Raw TRI Data'!$B:$B,E$1,'Raw TRI Data'!$C:$C,$A3,'Raw TRI Data'!$A:$A,"R")&gt;0,"R",IF(COUNTIFS('Raw TRI Data'!$B:$B,E$1,'Raw TRI Data'!$C:$C,$A3,'Raw TRI Data'!$A:$A,"A")&gt;0,"A","N/A"))</f>
        <v>R</v>
      </c>
      <c r="F3" s="2" t="str">
        <f>IF(COUNTIFS('Raw TRI Data'!$B:$B,F$1,'Raw TRI Data'!$C:$C,$A3,'Raw TRI Data'!$A:$A,"R")&gt;0,"R",IF(COUNTIFS('Raw TRI Data'!$B:$B,F$1,'Raw TRI Data'!$C:$C,$A3,'Raw TRI Data'!$A:$A,"A")&gt;0,"A","N/A"))</f>
        <v>R</v>
      </c>
      <c r="G3" s="2">
        <f t="shared" si="0"/>
        <v>1</v>
      </c>
      <c r="H3" s="2">
        <f t="shared" si="1"/>
        <v>0</v>
      </c>
      <c r="I3" s="2">
        <f t="shared" ref="I3:I30" si="2">SUM(G3:H3)</f>
        <v>1</v>
      </c>
    </row>
    <row r="4" spans="1:9">
      <c r="A4" t="s">
        <v>690</v>
      </c>
      <c r="B4" s="2" t="str">
        <f>IF(COUNTIFS('Raw TRI Data'!$B:$B,B$1,'Raw TRI Data'!$C:$C,$A4,'Raw TRI Data'!$A:$A,"R")&gt;0,"R",IF(COUNTIFS('Raw TRI Data'!$B:$B,B$1,'Raw TRI Data'!$C:$C,$A4,'Raw TRI Data'!$A:$A,"A")&gt;0,"A","N/A"))</f>
        <v>R</v>
      </c>
      <c r="C4" s="2" t="str">
        <f>IF(COUNTIFS('Raw TRI Data'!$B:$B,C$1,'Raw TRI Data'!$C:$C,$A4,'Raw TRI Data'!$A:$A,"R")&gt;0,"R",IF(COUNTIFS('Raw TRI Data'!$B:$B,C$1,'Raw TRI Data'!$C:$C,$A4,'Raw TRI Data'!$A:$A,"A")&gt;0,"A","N/A"))</f>
        <v>R</v>
      </c>
      <c r="D4" s="2" t="str">
        <f>IF(COUNTIFS('Raw TRI Data'!$B:$B,D$1,'Raw TRI Data'!$C:$C,$A4,'Raw TRI Data'!$A:$A,"R")&gt;0,"R",IF(COUNTIFS('Raw TRI Data'!$B:$B,D$1,'Raw TRI Data'!$C:$C,$A4,'Raw TRI Data'!$A:$A,"A")&gt;0,"A","N/A"))</f>
        <v>N/A</v>
      </c>
      <c r="E4" s="2" t="str">
        <f>IF(COUNTIFS('Raw TRI Data'!$B:$B,E$1,'Raw TRI Data'!$C:$C,$A4,'Raw TRI Data'!$A:$A,"R")&gt;0,"R",IF(COUNTIFS('Raw TRI Data'!$B:$B,E$1,'Raw TRI Data'!$C:$C,$A4,'Raw TRI Data'!$A:$A,"A")&gt;0,"A","N/A"))</f>
        <v>N/A</v>
      </c>
      <c r="F4" s="2" t="str">
        <f>IF(COUNTIFS('Raw TRI Data'!$B:$B,F$1,'Raw TRI Data'!$C:$C,$A4,'Raw TRI Data'!$A:$A,"R")&gt;0,"R",IF(COUNTIFS('Raw TRI Data'!$B:$B,F$1,'Raw TRI Data'!$C:$C,$A4,'Raw TRI Data'!$A:$A,"A")&gt;0,"A","N/A"))</f>
        <v>N/A</v>
      </c>
      <c r="G4" s="2">
        <f t="shared" si="0"/>
        <v>1</v>
      </c>
      <c r="H4" s="2">
        <f t="shared" si="1"/>
        <v>0</v>
      </c>
      <c r="I4" s="2">
        <f t="shared" si="2"/>
        <v>1</v>
      </c>
    </row>
    <row r="5" spans="1:9">
      <c r="A5" t="s">
        <v>523</v>
      </c>
      <c r="B5" s="2" t="str">
        <f>IF(COUNTIFS('Raw TRI Data'!$B:$B,B$1,'Raw TRI Data'!$C:$C,$A5,'Raw TRI Data'!$A:$A,"R")&gt;0,"R",IF(COUNTIFS('Raw TRI Data'!$B:$B,B$1,'Raw TRI Data'!$C:$C,$A5,'Raw TRI Data'!$A:$A,"A")&gt;0,"A","N/A"))</f>
        <v>R</v>
      </c>
      <c r="C5" s="2" t="str">
        <f>IF(COUNTIFS('Raw TRI Data'!$B:$B,C$1,'Raw TRI Data'!$C:$C,$A5,'Raw TRI Data'!$A:$A,"R")&gt;0,"R",IF(COUNTIFS('Raw TRI Data'!$B:$B,C$1,'Raw TRI Data'!$C:$C,$A5,'Raw TRI Data'!$A:$A,"A")&gt;0,"A","N/A"))</f>
        <v>N/A</v>
      </c>
      <c r="D5" s="2" t="str">
        <f>IF(COUNTIFS('Raw TRI Data'!$B:$B,D$1,'Raw TRI Data'!$C:$C,$A5,'Raw TRI Data'!$A:$A,"R")&gt;0,"R",IF(COUNTIFS('Raw TRI Data'!$B:$B,D$1,'Raw TRI Data'!$C:$C,$A5,'Raw TRI Data'!$A:$A,"A")&gt;0,"A","N/A"))</f>
        <v>N/A</v>
      </c>
      <c r="E5" s="2" t="str">
        <f>IF(COUNTIFS('Raw TRI Data'!$B:$B,E$1,'Raw TRI Data'!$C:$C,$A5,'Raw TRI Data'!$A:$A,"R")&gt;0,"R",IF(COUNTIFS('Raw TRI Data'!$B:$B,E$1,'Raw TRI Data'!$C:$C,$A5,'Raw TRI Data'!$A:$A,"A")&gt;0,"A","N/A"))</f>
        <v>N/A</v>
      </c>
      <c r="F5" s="2" t="str">
        <f>IF(COUNTIFS('Raw TRI Data'!$B:$B,F$1,'Raw TRI Data'!$C:$C,$A5,'Raw TRI Data'!$A:$A,"R")&gt;0,"R",IF(COUNTIFS('Raw TRI Data'!$B:$B,F$1,'Raw TRI Data'!$C:$C,$A5,'Raw TRI Data'!$A:$A,"A")&gt;0,"A","N/A"))</f>
        <v>N/A</v>
      </c>
      <c r="G5" s="2">
        <f t="shared" si="0"/>
        <v>1</v>
      </c>
      <c r="H5" s="2">
        <f t="shared" si="1"/>
        <v>0</v>
      </c>
      <c r="I5" s="2">
        <f t="shared" si="2"/>
        <v>1</v>
      </c>
    </row>
    <row r="6" spans="1:9">
      <c r="A6" t="s">
        <v>765</v>
      </c>
      <c r="B6" s="2" t="str">
        <f>IF(COUNTIFS('Raw TRI Data'!$B:$B,B$1,'Raw TRI Data'!$C:$C,$A6,'Raw TRI Data'!$A:$A,"R")&gt;0,"R",IF(COUNTIFS('Raw TRI Data'!$B:$B,B$1,'Raw TRI Data'!$C:$C,$A6,'Raw TRI Data'!$A:$A,"A")&gt;0,"A","N/A"))</f>
        <v>R</v>
      </c>
      <c r="C6" s="2" t="str">
        <f>IF(COUNTIFS('Raw TRI Data'!$B:$B,C$1,'Raw TRI Data'!$C:$C,$A6,'Raw TRI Data'!$A:$A,"R")&gt;0,"R",IF(COUNTIFS('Raw TRI Data'!$B:$B,C$1,'Raw TRI Data'!$C:$C,$A6,'Raw TRI Data'!$A:$A,"A")&gt;0,"A","N/A"))</f>
        <v>R</v>
      </c>
      <c r="D6" s="2" t="str">
        <f>IF(COUNTIFS('Raw TRI Data'!$B:$B,D$1,'Raw TRI Data'!$C:$C,$A6,'Raw TRI Data'!$A:$A,"R")&gt;0,"R",IF(COUNTIFS('Raw TRI Data'!$B:$B,D$1,'Raw TRI Data'!$C:$C,$A6,'Raw TRI Data'!$A:$A,"A")&gt;0,"A","N/A"))</f>
        <v>R</v>
      </c>
      <c r="E6" s="2" t="str">
        <f>IF(COUNTIFS('Raw TRI Data'!$B:$B,E$1,'Raw TRI Data'!$C:$C,$A6,'Raw TRI Data'!$A:$A,"R")&gt;0,"R",IF(COUNTIFS('Raw TRI Data'!$B:$B,E$1,'Raw TRI Data'!$C:$C,$A6,'Raw TRI Data'!$A:$A,"A")&gt;0,"A","N/A"))</f>
        <v>R</v>
      </c>
      <c r="F6" s="2" t="str">
        <f>IF(COUNTIFS('Raw TRI Data'!$B:$B,F$1,'Raw TRI Data'!$C:$C,$A6,'Raw TRI Data'!$A:$A,"R")&gt;0,"R",IF(COUNTIFS('Raw TRI Data'!$B:$B,F$1,'Raw TRI Data'!$C:$C,$A6,'Raw TRI Data'!$A:$A,"A")&gt;0,"A","N/A"))</f>
        <v>R</v>
      </c>
      <c r="G6" s="2">
        <f t="shared" si="0"/>
        <v>1</v>
      </c>
      <c r="H6" s="2">
        <f t="shared" si="1"/>
        <v>0</v>
      </c>
      <c r="I6" s="2">
        <f t="shared" si="2"/>
        <v>1</v>
      </c>
    </row>
    <row r="7" spans="1:9">
      <c r="A7" t="s">
        <v>781</v>
      </c>
      <c r="B7" s="2" t="str">
        <f>IF(COUNTIFS('Raw TRI Data'!$B:$B,B$1,'Raw TRI Data'!$C:$C,$A7,'Raw TRI Data'!$A:$A,"R")&gt;0,"R",IF(COUNTIFS('Raw TRI Data'!$B:$B,B$1,'Raw TRI Data'!$C:$C,$A7,'Raw TRI Data'!$A:$A,"A")&gt;0,"A","N/A"))</f>
        <v>R</v>
      </c>
      <c r="C7" s="2" t="str">
        <f>IF(COUNTIFS('Raw TRI Data'!$B:$B,C$1,'Raw TRI Data'!$C:$C,$A7,'Raw TRI Data'!$A:$A,"R")&gt;0,"R",IF(COUNTIFS('Raw TRI Data'!$B:$B,C$1,'Raw TRI Data'!$C:$C,$A7,'Raw TRI Data'!$A:$A,"A")&gt;0,"A","N/A"))</f>
        <v>R</v>
      </c>
      <c r="D7" s="2" t="str">
        <f>IF(COUNTIFS('Raw TRI Data'!$B:$B,D$1,'Raw TRI Data'!$C:$C,$A7,'Raw TRI Data'!$A:$A,"R")&gt;0,"R",IF(COUNTIFS('Raw TRI Data'!$B:$B,D$1,'Raw TRI Data'!$C:$C,$A7,'Raw TRI Data'!$A:$A,"A")&gt;0,"A","N/A"))</f>
        <v>R</v>
      </c>
      <c r="E7" s="2" t="str">
        <f>IF(COUNTIFS('Raw TRI Data'!$B:$B,E$1,'Raw TRI Data'!$C:$C,$A7,'Raw TRI Data'!$A:$A,"R")&gt;0,"R",IF(COUNTIFS('Raw TRI Data'!$B:$B,E$1,'Raw TRI Data'!$C:$C,$A7,'Raw TRI Data'!$A:$A,"A")&gt;0,"A","N/A"))</f>
        <v>R</v>
      </c>
      <c r="F7" s="2" t="str">
        <f>IF(COUNTIFS('Raw TRI Data'!$B:$B,F$1,'Raw TRI Data'!$C:$C,$A7,'Raw TRI Data'!$A:$A,"R")&gt;0,"R",IF(COUNTIFS('Raw TRI Data'!$B:$B,F$1,'Raw TRI Data'!$C:$C,$A7,'Raw TRI Data'!$A:$A,"A")&gt;0,"A","N/A"))</f>
        <v>R</v>
      </c>
      <c r="G7" s="2">
        <f t="shared" si="0"/>
        <v>1</v>
      </c>
      <c r="H7" s="2">
        <f t="shared" si="1"/>
        <v>0</v>
      </c>
      <c r="I7" s="2">
        <f t="shared" si="2"/>
        <v>1</v>
      </c>
    </row>
    <row r="8" spans="1:9">
      <c r="A8" t="s">
        <v>565</v>
      </c>
      <c r="B8" s="2" t="str">
        <f>IF(COUNTIFS('Raw TRI Data'!$B:$B,B$1,'Raw TRI Data'!$C:$C,$A8,'Raw TRI Data'!$A:$A,"R")&gt;0,"R",IF(COUNTIFS('Raw TRI Data'!$B:$B,B$1,'Raw TRI Data'!$C:$C,$A8,'Raw TRI Data'!$A:$A,"A")&gt;0,"A","N/A"))</f>
        <v>R</v>
      </c>
      <c r="C8" s="2" t="str">
        <f>IF(COUNTIFS('Raw TRI Data'!$B:$B,C$1,'Raw TRI Data'!$C:$C,$A8,'Raw TRI Data'!$A:$A,"R")&gt;0,"R",IF(COUNTIFS('Raw TRI Data'!$B:$B,C$1,'Raw TRI Data'!$C:$C,$A8,'Raw TRI Data'!$A:$A,"A")&gt;0,"A","N/A"))</f>
        <v>R</v>
      </c>
      <c r="D8" s="2" t="str">
        <f>IF(COUNTIFS('Raw TRI Data'!$B:$B,D$1,'Raw TRI Data'!$C:$C,$A8,'Raw TRI Data'!$A:$A,"R")&gt;0,"R",IF(COUNTIFS('Raw TRI Data'!$B:$B,D$1,'Raw TRI Data'!$C:$C,$A8,'Raw TRI Data'!$A:$A,"A")&gt;0,"A","N/A"))</f>
        <v>R</v>
      </c>
      <c r="E8" s="2" t="str">
        <f>IF(COUNTIFS('Raw TRI Data'!$B:$B,E$1,'Raw TRI Data'!$C:$C,$A8,'Raw TRI Data'!$A:$A,"R")&gt;0,"R",IF(COUNTIFS('Raw TRI Data'!$B:$B,E$1,'Raw TRI Data'!$C:$C,$A8,'Raw TRI Data'!$A:$A,"A")&gt;0,"A","N/A"))</f>
        <v>R</v>
      </c>
      <c r="F8" s="2" t="str">
        <f>IF(COUNTIFS('Raw TRI Data'!$B:$B,F$1,'Raw TRI Data'!$C:$C,$A8,'Raw TRI Data'!$A:$A,"R")&gt;0,"R",IF(COUNTIFS('Raw TRI Data'!$B:$B,F$1,'Raw TRI Data'!$C:$C,$A8,'Raw TRI Data'!$A:$A,"A")&gt;0,"A","N/A"))</f>
        <v>R</v>
      </c>
      <c r="G8" s="2">
        <f t="shared" si="0"/>
        <v>1</v>
      </c>
      <c r="H8" s="2">
        <f t="shared" si="1"/>
        <v>0</v>
      </c>
      <c r="I8" s="2">
        <f t="shared" si="2"/>
        <v>1</v>
      </c>
    </row>
    <row r="9" spans="1:9">
      <c r="A9" t="s">
        <v>791</v>
      </c>
      <c r="B9" s="2" t="str">
        <f>IF(COUNTIFS('Raw TRI Data'!$B:$B,B$1,'Raw TRI Data'!$C:$C,$A9,'Raw TRI Data'!$A:$A,"R")&gt;0,"R",IF(COUNTIFS('Raw TRI Data'!$B:$B,B$1,'Raw TRI Data'!$C:$C,$A9,'Raw TRI Data'!$A:$A,"A")&gt;0,"A","N/A"))</f>
        <v>R</v>
      </c>
      <c r="C9" s="2" t="str">
        <f>IF(COUNTIFS('Raw TRI Data'!$B:$B,C$1,'Raw TRI Data'!$C:$C,$A9,'Raw TRI Data'!$A:$A,"R")&gt;0,"R",IF(COUNTIFS('Raw TRI Data'!$B:$B,C$1,'Raw TRI Data'!$C:$C,$A9,'Raw TRI Data'!$A:$A,"A")&gt;0,"A","N/A"))</f>
        <v>R</v>
      </c>
      <c r="D9" s="2" t="str">
        <f>IF(COUNTIFS('Raw TRI Data'!$B:$B,D$1,'Raw TRI Data'!$C:$C,$A9,'Raw TRI Data'!$A:$A,"R")&gt;0,"R",IF(COUNTIFS('Raw TRI Data'!$B:$B,D$1,'Raw TRI Data'!$C:$C,$A9,'Raw TRI Data'!$A:$A,"A")&gt;0,"A","N/A"))</f>
        <v>R</v>
      </c>
      <c r="E9" s="2" t="str">
        <f>IF(COUNTIFS('Raw TRI Data'!$B:$B,E$1,'Raw TRI Data'!$C:$C,$A9,'Raw TRI Data'!$A:$A,"R")&gt;0,"R",IF(COUNTIFS('Raw TRI Data'!$B:$B,E$1,'Raw TRI Data'!$C:$C,$A9,'Raw TRI Data'!$A:$A,"A")&gt;0,"A","N/A"))</f>
        <v>R</v>
      </c>
      <c r="F9" s="2" t="str">
        <f>IF(COUNTIFS('Raw TRI Data'!$B:$B,F$1,'Raw TRI Data'!$C:$C,$A9,'Raw TRI Data'!$A:$A,"R")&gt;0,"R",IF(COUNTIFS('Raw TRI Data'!$B:$B,F$1,'Raw TRI Data'!$C:$C,$A9,'Raw TRI Data'!$A:$A,"A")&gt;0,"A","N/A"))</f>
        <v>R</v>
      </c>
      <c r="G9" s="2">
        <f t="shared" si="0"/>
        <v>1</v>
      </c>
      <c r="H9" s="2">
        <f t="shared" si="1"/>
        <v>0</v>
      </c>
      <c r="I9" s="2">
        <f t="shared" si="2"/>
        <v>1</v>
      </c>
    </row>
    <row r="10" spans="1:9">
      <c r="A10" t="s">
        <v>641</v>
      </c>
      <c r="B10" s="2" t="str">
        <f>IF(COUNTIFS('Raw TRI Data'!$B:$B,B$1,'Raw TRI Data'!$C:$C,$A10,'Raw TRI Data'!$A:$A,"R")&gt;0,"R",IF(COUNTIFS('Raw TRI Data'!$B:$B,B$1,'Raw TRI Data'!$C:$C,$A10,'Raw TRI Data'!$A:$A,"A")&gt;0,"A","N/A"))</f>
        <v>R</v>
      </c>
      <c r="C10" s="2" t="str">
        <f>IF(COUNTIFS('Raw TRI Data'!$B:$B,C$1,'Raw TRI Data'!$C:$C,$A10,'Raw TRI Data'!$A:$A,"R")&gt;0,"R",IF(COUNTIFS('Raw TRI Data'!$B:$B,C$1,'Raw TRI Data'!$C:$C,$A10,'Raw TRI Data'!$A:$A,"A")&gt;0,"A","N/A"))</f>
        <v>R</v>
      </c>
      <c r="D10" s="2" t="str">
        <f>IF(COUNTIFS('Raw TRI Data'!$B:$B,D$1,'Raw TRI Data'!$C:$C,$A10,'Raw TRI Data'!$A:$A,"R")&gt;0,"R",IF(COUNTIFS('Raw TRI Data'!$B:$B,D$1,'Raw TRI Data'!$C:$C,$A10,'Raw TRI Data'!$A:$A,"A")&gt;0,"A","N/A"))</f>
        <v>R</v>
      </c>
      <c r="E10" s="2" t="str">
        <f>IF(COUNTIFS('Raw TRI Data'!$B:$B,E$1,'Raw TRI Data'!$C:$C,$A10,'Raw TRI Data'!$A:$A,"R")&gt;0,"R",IF(COUNTIFS('Raw TRI Data'!$B:$B,E$1,'Raw TRI Data'!$C:$C,$A10,'Raw TRI Data'!$A:$A,"A")&gt;0,"A","N/A"))</f>
        <v>R</v>
      </c>
      <c r="F10" s="2" t="str">
        <f>IF(COUNTIFS('Raw TRI Data'!$B:$B,F$1,'Raw TRI Data'!$C:$C,$A10,'Raw TRI Data'!$A:$A,"R")&gt;0,"R",IF(COUNTIFS('Raw TRI Data'!$B:$B,F$1,'Raw TRI Data'!$C:$C,$A10,'Raw TRI Data'!$A:$A,"A")&gt;0,"A","N/A"))</f>
        <v>R</v>
      </c>
      <c r="G10" s="2">
        <f t="shared" si="0"/>
        <v>1</v>
      </c>
      <c r="H10" s="2">
        <f t="shared" si="1"/>
        <v>0</v>
      </c>
      <c r="I10" s="2">
        <f t="shared" si="2"/>
        <v>1</v>
      </c>
    </row>
    <row r="11" spans="1:9">
      <c r="A11" t="s">
        <v>365</v>
      </c>
      <c r="B11" s="2" t="str">
        <f>IF(COUNTIFS('Raw TRI Data'!$B:$B,B$1,'Raw TRI Data'!$C:$C,$A11,'Raw TRI Data'!$A:$A,"R")&gt;0,"R",IF(COUNTIFS('Raw TRI Data'!$B:$B,B$1,'Raw TRI Data'!$C:$C,$A11,'Raw TRI Data'!$A:$A,"A")&gt;0,"A","N/A"))</f>
        <v>R</v>
      </c>
      <c r="C11" s="2" t="str">
        <f>IF(COUNTIFS('Raw TRI Data'!$B:$B,C$1,'Raw TRI Data'!$C:$C,$A11,'Raw TRI Data'!$A:$A,"R")&gt;0,"R",IF(COUNTIFS('Raw TRI Data'!$B:$B,C$1,'Raw TRI Data'!$C:$C,$A11,'Raw TRI Data'!$A:$A,"A")&gt;0,"A","N/A"))</f>
        <v>R</v>
      </c>
      <c r="D11" s="2" t="str">
        <f>IF(COUNTIFS('Raw TRI Data'!$B:$B,D$1,'Raw TRI Data'!$C:$C,$A11,'Raw TRI Data'!$A:$A,"R")&gt;0,"R",IF(COUNTIFS('Raw TRI Data'!$B:$B,D$1,'Raw TRI Data'!$C:$C,$A11,'Raw TRI Data'!$A:$A,"A")&gt;0,"A","N/A"))</f>
        <v>R</v>
      </c>
      <c r="E11" s="2" t="str">
        <f>IF(COUNTIFS('Raw TRI Data'!$B:$B,E$1,'Raw TRI Data'!$C:$C,$A11,'Raw TRI Data'!$A:$A,"R")&gt;0,"R",IF(COUNTIFS('Raw TRI Data'!$B:$B,E$1,'Raw TRI Data'!$C:$C,$A11,'Raw TRI Data'!$A:$A,"A")&gt;0,"A","N/A"))</f>
        <v>R</v>
      </c>
      <c r="F11" s="2" t="str">
        <f>IF(COUNTIFS('Raw TRI Data'!$B:$B,F$1,'Raw TRI Data'!$C:$C,$A11,'Raw TRI Data'!$A:$A,"R")&gt;0,"R",IF(COUNTIFS('Raw TRI Data'!$B:$B,F$1,'Raw TRI Data'!$C:$C,$A11,'Raw TRI Data'!$A:$A,"A")&gt;0,"A","N/A"))</f>
        <v>R</v>
      </c>
      <c r="G11" s="2">
        <f t="shared" si="0"/>
        <v>1</v>
      </c>
      <c r="H11" s="2">
        <f t="shared" si="1"/>
        <v>0</v>
      </c>
      <c r="I11" s="2">
        <f t="shared" si="2"/>
        <v>1</v>
      </c>
    </row>
    <row r="12" spans="1:9">
      <c r="A12" t="s">
        <v>419</v>
      </c>
      <c r="B12" s="2" t="str">
        <f>IF(COUNTIFS('Raw TRI Data'!$B:$B,B$1,'Raw TRI Data'!$C:$C,$A12,'Raw TRI Data'!$A:$A,"R")&gt;0,"R",IF(COUNTIFS('Raw TRI Data'!$B:$B,B$1,'Raw TRI Data'!$C:$C,$A12,'Raw TRI Data'!$A:$A,"A")&gt;0,"A","N/A"))</f>
        <v>R</v>
      </c>
      <c r="C12" s="2" t="str">
        <f>IF(COUNTIFS('Raw TRI Data'!$B:$B,C$1,'Raw TRI Data'!$C:$C,$A12,'Raw TRI Data'!$A:$A,"R")&gt;0,"R",IF(COUNTIFS('Raw TRI Data'!$B:$B,C$1,'Raw TRI Data'!$C:$C,$A12,'Raw TRI Data'!$A:$A,"A")&gt;0,"A","N/A"))</f>
        <v>R</v>
      </c>
      <c r="D12" s="2" t="str">
        <f>IF(COUNTIFS('Raw TRI Data'!$B:$B,D$1,'Raw TRI Data'!$C:$C,$A12,'Raw TRI Data'!$A:$A,"R")&gt;0,"R",IF(COUNTIFS('Raw TRI Data'!$B:$B,D$1,'Raw TRI Data'!$C:$C,$A12,'Raw TRI Data'!$A:$A,"A")&gt;0,"A","N/A"))</f>
        <v>R</v>
      </c>
      <c r="E12" s="2" t="str">
        <f>IF(COUNTIFS('Raw TRI Data'!$B:$B,E$1,'Raw TRI Data'!$C:$C,$A12,'Raw TRI Data'!$A:$A,"R")&gt;0,"R",IF(COUNTIFS('Raw TRI Data'!$B:$B,E$1,'Raw TRI Data'!$C:$C,$A12,'Raw TRI Data'!$A:$A,"A")&gt;0,"A","N/A"))</f>
        <v>R</v>
      </c>
      <c r="F12" s="2" t="str">
        <f>IF(COUNTIFS('Raw TRI Data'!$B:$B,F$1,'Raw TRI Data'!$C:$C,$A12,'Raw TRI Data'!$A:$A,"R")&gt;0,"R",IF(COUNTIFS('Raw TRI Data'!$B:$B,F$1,'Raw TRI Data'!$C:$C,$A12,'Raw TRI Data'!$A:$A,"A")&gt;0,"A","N/A"))</f>
        <v>R</v>
      </c>
      <c r="G12" s="2">
        <f t="shared" si="0"/>
        <v>1</v>
      </c>
      <c r="H12" s="2">
        <f t="shared" si="1"/>
        <v>0</v>
      </c>
      <c r="I12" s="2">
        <f t="shared" si="2"/>
        <v>1</v>
      </c>
    </row>
    <row r="13" spans="1:9">
      <c r="A13" t="s">
        <v>497</v>
      </c>
      <c r="B13" s="2" t="str">
        <f>IF(COUNTIFS('Raw TRI Data'!$B:$B,B$1,'Raw TRI Data'!$C:$C,$A13,'Raw TRI Data'!$A:$A,"R")&gt;0,"R",IF(COUNTIFS('Raw TRI Data'!$B:$B,B$1,'Raw TRI Data'!$C:$C,$A13,'Raw TRI Data'!$A:$A,"A")&gt;0,"A","N/A"))</f>
        <v>R</v>
      </c>
      <c r="C13" s="2" t="str">
        <f>IF(COUNTIFS('Raw TRI Data'!$B:$B,C$1,'Raw TRI Data'!$C:$C,$A13,'Raw TRI Data'!$A:$A,"R")&gt;0,"R",IF(COUNTIFS('Raw TRI Data'!$B:$B,C$1,'Raw TRI Data'!$C:$C,$A13,'Raw TRI Data'!$A:$A,"A")&gt;0,"A","N/A"))</f>
        <v>R</v>
      </c>
      <c r="D13" s="2" t="str">
        <f>IF(COUNTIFS('Raw TRI Data'!$B:$B,D$1,'Raw TRI Data'!$C:$C,$A13,'Raw TRI Data'!$A:$A,"R")&gt;0,"R",IF(COUNTIFS('Raw TRI Data'!$B:$B,D$1,'Raw TRI Data'!$C:$C,$A13,'Raw TRI Data'!$A:$A,"A")&gt;0,"A","N/A"))</f>
        <v>N/A</v>
      </c>
      <c r="E13" s="2" t="str">
        <f>IF(COUNTIFS('Raw TRI Data'!$B:$B,E$1,'Raw TRI Data'!$C:$C,$A13,'Raw TRI Data'!$A:$A,"R")&gt;0,"R",IF(COUNTIFS('Raw TRI Data'!$B:$B,E$1,'Raw TRI Data'!$C:$C,$A13,'Raw TRI Data'!$A:$A,"A")&gt;0,"A","N/A"))</f>
        <v>N/A</v>
      </c>
      <c r="F13" s="2" t="str">
        <f>IF(COUNTIFS('Raw TRI Data'!$B:$B,F$1,'Raw TRI Data'!$C:$C,$A13,'Raw TRI Data'!$A:$A,"R")&gt;0,"R",IF(COUNTIFS('Raw TRI Data'!$B:$B,F$1,'Raw TRI Data'!$C:$C,$A13,'Raw TRI Data'!$A:$A,"A")&gt;0,"A","N/A"))</f>
        <v>R</v>
      </c>
      <c r="G13" s="2">
        <f t="shared" si="0"/>
        <v>1</v>
      </c>
      <c r="H13" s="2">
        <f t="shared" si="1"/>
        <v>0</v>
      </c>
      <c r="I13" s="2">
        <f t="shared" si="2"/>
        <v>1</v>
      </c>
    </row>
    <row r="14" spans="1:9">
      <c r="A14" t="s">
        <v>536</v>
      </c>
      <c r="B14" s="2" t="str">
        <f>IF(COUNTIFS('Raw TRI Data'!$B:$B,B$1,'Raw TRI Data'!$C:$C,$A14,'Raw TRI Data'!$A:$A,"R")&gt;0,"R",IF(COUNTIFS('Raw TRI Data'!$B:$B,B$1,'Raw TRI Data'!$C:$C,$A14,'Raw TRI Data'!$A:$A,"A")&gt;0,"A","N/A"))</f>
        <v>R</v>
      </c>
      <c r="C14" s="2" t="str">
        <f>IF(COUNTIFS('Raw TRI Data'!$B:$B,C$1,'Raw TRI Data'!$C:$C,$A14,'Raw TRI Data'!$A:$A,"R")&gt;0,"R",IF(COUNTIFS('Raw TRI Data'!$B:$B,C$1,'Raw TRI Data'!$C:$C,$A14,'Raw TRI Data'!$A:$A,"A")&gt;0,"A","N/A"))</f>
        <v>N/A</v>
      </c>
      <c r="D14" s="2" t="str">
        <f>IF(COUNTIFS('Raw TRI Data'!$B:$B,D$1,'Raw TRI Data'!$C:$C,$A14,'Raw TRI Data'!$A:$A,"R")&gt;0,"R",IF(COUNTIFS('Raw TRI Data'!$B:$B,D$1,'Raw TRI Data'!$C:$C,$A14,'Raw TRI Data'!$A:$A,"A")&gt;0,"A","N/A"))</f>
        <v>N/A</v>
      </c>
      <c r="E14" s="2" t="str">
        <f>IF(COUNTIFS('Raw TRI Data'!$B:$B,E$1,'Raw TRI Data'!$C:$C,$A14,'Raw TRI Data'!$A:$A,"R")&gt;0,"R",IF(COUNTIFS('Raw TRI Data'!$B:$B,E$1,'Raw TRI Data'!$C:$C,$A14,'Raw TRI Data'!$A:$A,"A")&gt;0,"A","N/A"))</f>
        <v>N/A</v>
      </c>
      <c r="F14" s="2" t="str">
        <f>IF(COUNTIFS('Raw TRI Data'!$B:$B,F$1,'Raw TRI Data'!$C:$C,$A14,'Raw TRI Data'!$A:$A,"R")&gt;0,"R",IF(COUNTIFS('Raw TRI Data'!$B:$B,F$1,'Raw TRI Data'!$C:$C,$A14,'Raw TRI Data'!$A:$A,"A")&gt;0,"A","N/A"))</f>
        <v>N/A</v>
      </c>
      <c r="G14" s="2">
        <f t="shared" si="0"/>
        <v>1</v>
      </c>
      <c r="H14" s="2">
        <f t="shared" si="1"/>
        <v>0</v>
      </c>
      <c r="I14" s="2">
        <f t="shared" si="2"/>
        <v>1</v>
      </c>
    </row>
    <row r="15" spans="1:9">
      <c r="A15" t="s">
        <v>382</v>
      </c>
      <c r="B15" s="2" t="str">
        <f>IF(COUNTIFS('Raw TRI Data'!$B:$B,B$1,'Raw TRI Data'!$C:$C,$A15,'Raw TRI Data'!$A:$A,"R")&gt;0,"R",IF(COUNTIFS('Raw TRI Data'!$B:$B,B$1,'Raw TRI Data'!$C:$C,$A15,'Raw TRI Data'!$A:$A,"A")&gt;0,"A","N/A"))</f>
        <v>R</v>
      </c>
      <c r="C15" s="2" t="str">
        <f>IF(COUNTIFS('Raw TRI Data'!$B:$B,C$1,'Raw TRI Data'!$C:$C,$A15,'Raw TRI Data'!$A:$A,"R")&gt;0,"R",IF(COUNTIFS('Raw TRI Data'!$B:$B,C$1,'Raw TRI Data'!$C:$C,$A15,'Raw TRI Data'!$A:$A,"A")&gt;0,"A","N/A"))</f>
        <v>R</v>
      </c>
      <c r="D15" s="2" t="str">
        <f>IF(COUNTIFS('Raw TRI Data'!$B:$B,D$1,'Raw TRI Data'!$C:$C,$A15,'Raw TRI Data'!$A:$A,"R")&gt;0,"R",IF(COUNTIFS('Raw TRI Data'!$B:$B,D$1,'Raw TRI Data'!$C:$C,$A15,'Raw TRI Data'!$A:$A,"A")&gt;0,"A","N/A"))</f>
        <v>R</v>
      </c>
      <c r="E15" s="2" t="str">
        <f>IF(COUNTIFS('Raw TRI Data'!$B:$B,E$1,'Raw TRI Data'!$C:$C,$A15,'Raw TRI Data'!$A:$A,"R")&gt;0,"R",IF(COUNTIFS('Raw TRI Data'!$B:$B,E$1,'Raw TRI Data'!$C:$C,$A15,'Raw TRI Data'!$A:$A,"A")&gt;0,"A","N/A"))</f>
        <v>R</v>
      </c>
      <c r="F15" s="2" t="str">
        <f>IF(COUNTIFS('Raw TRI Data'!$B:$B,F$1,'Raw TRI Data'!$C:$C,$A15,'Raw TRI Data'!$A:$A,"R")&gt;0,"R",IF(COUNTIFS('Raw TRI Data'!$B:$B,F$1,'Raw TRI Data'!$C:$C,$A15,'Raw TRI Data'!$A:$A,"A")&gt;0,"A","N/A"))</f>
        <v>R</v>
      </c>
      <c r="G15" s="2">
        <f t="shared" si="0"/>
        <v>1</v>
      </c>
      <c r="H15" s="2">
        <f t="shared" si="1"/>
        <v>0</v>
      </c>
      <c r="I15" s="2">
        <f t="shared" si="2"/>
        <v>1</v>
      </c>
    </row>
    <row r="16" spans="1:9">
      <c r="A16" t="s">
        <v>636</v>
      </c>
      <c r="B16" s="2" t="str">
        <f>IF(COUNTIFS('Raw TRI Data'!$B:$B,B$1,'Raw TRI Data'!$C:$C,$A16,'Raw TRI Data'!$A:$A,"R")&gt;0,"R",IF(COUNTIFS('Raw TRI Data'!$B:$B,B$1,'Raw TRI Data'!$C:$C,$A16,'Raw TRI Data'!$A:$A,"A")&gt;0,"A","N/A"))</f>
        <v>R</v>
      </c>
      <c r="C16" s="2" t="str">
        <f>IF(COUNTIFS('Raw TRI Data'!$B:$B,C$1,'Raw TRI Data'!$C:$C,$A16,'Raw TRI Data'!$A:$A,"R")&gt;0,"R",IF(COUNTIFS('Raw TRI Data'!$B:$B,C$1,'Raw TRI Data'!$C:$C,$A16,'Raw TRI Data'!$A:$A,"A")&gt;0,"A","N/A"))</f>
        <v>R</v>
      </c>
      <c r="D16" s="2" t="str">
        <f>IF(COUNTIFS('Raw TRI Data'!$B:$B,D$1,'Raw TRI Data'!$C:$C,$A16,'Raw TRI Data'!$A:$A,"R")&gt;0,"R",IF(COUNTIFS('Raw TRI Data'!$B:$B,D$1,'Raw TRI Data'!$C:$C,$A16,'Raw TRI Data'!$A:$A,"A")&gt;0,"A","N/A"))</f>
        <v>R</v>
      </c>
      <c r="E16" s="2" t="str">
        <f>IF(COUNTIFS('Raw TRI Data'!$B:$B,E$1,'Raw TRI Data'!$C:$C,$A16,'Raw TRI Data'!$A:$A,"R")&gt;0,"R",IF(COUNTIFS('Raw TRI Data'!$B:$B,E$1,'Raw TRI Data'!$C:$C,$A16,'Raw TRI Data'!$A:$A,"A")&gt;0,"A","N/A"))</f>
        <v>N/A</v>
      </c>
      <c r="F16" s="2" t="str">
        <f>IF(COUNTIFS('Raw TRI Data'!$B:$B,F$1,'Raw TRI Data'!$C:$C,$A16,'Raw TRI Data'!$A:$A,"R")&gt;0,"R",IF(COUNTIFS('Raw TRI Data'!$B:$B,F$1,'Raw TRI Data'!$C:$C,$A16,'Raw TRI Data'!$A:$A,"A")&gt;0,"A","N/A"))</f>
        <v>N/A</v>
      </c>
      <c r="G16" s="2">
        <f t="shared" si="0"/>
        <v>1</v>
      </c>
      <c r="H16" s="2">
        <f t="shared" si="1"/>
        <v>0</v>
      </c>
      <c r="I16" s="2">
        <f t="shared" si="2"/>
        <v>1</v>
      </c>
    </row>
    <row r="17" spans="1:9">
      <c r="A17" t="s">
        <v>610</v>
      </c>
      <c r="B17" s="2" t="str">
        <f>IF(COUNTIFS('Raw TRI Data'!$B:$B,B$1,'Raw TRI Data'!$C:$C,$A17,'Raw TRI Data'!$A:$A,"R")&gt;0,"R",IF(COUNTIFS('Raw TRI Data'!$B:$B,B$1,'Raw TRI Data'!$C:$C,$A17,'Raw TRI Data'!$A:$A,"A")&gt;0,"A","N/A"))</f>
        <v>R</v>
      </c>
      <c r="C17" s="2" t="str">
        <f>IF(COUNTIFS('Raw TRI Data'!$B:$B,C$1,'Raw TRI Data'!$C:$C,$A17,'Raw TRI Data'!$A:$A,"R")&gt;0,"R",IF(COUNTIFS('Raw TRI Data'!$B:$B,C$1,'Raw TRI Data'!$C:$C,$A17,'Raw TRI Data'!$A:$A,"A")&gt;0,"A","N/A"))</f>
        <v>R</v>
      </c>
      <c r="D17" s="2" t="str">
        <f>IF(COUNTIFS('Raw TRI Data'!$B:$B,D$1,'Raw TRI Data'!$C:$C,$A17,'Raw TRI Data'!$A:$A,"R")&gt;0,"R",IF(COUNTIFS('Raw TRI Data'!$B:$B,D$1,'Raw TRI Data'!$C:$C,$A17,'Raw TRI Data'!$A:$A,"A")&gt;0,"A","N/A"))</f>
        <v>R</v>
      </c>
      <c r="E17" s="2" t="str">
        <f>IF(COUNTIFS('Raw TRI Data'!$B:$B,E$1,'Raw TRI Data'!$C:$C,$A17,'Raw TRI Data'!$A:$A,"R")&gt;0,"R",IF(COUNTIFS('Raw TRI Data'!$B:$B,E$1,'Raw TRI Data'!$C:$C,$A17,'Raw TRI Data'!$A:$A,"A")&gt;0,"A","N/A"))</f>
        <v>N/A</v>
      </c>
      <c r="F17" s="2" t="str">
        <f>IF(COUNTIFS('Raw TRI Data'!$B:$B,F$1,'Raw TRI Data'!$C:$C,$A17,'Raw TRI Data'!$A:$A,"R")&gt;0,"R",IF(COUNTIFS('Raw TRI Data'!$B:$B,F$1,'Raw TRI Data'!$C:$C,$A17,'Raw TRI Data'!$A:$A,"A")&gt;0,"A","N/A"))</f>
        <v>N/A</v>
      </c>
      <c r="G17" s="2">
        <f t="shared" si="0"/>
        <v>1</v>
      </c>
      <c r="H17" s="2">
        <f t="shared" si="1"/>
        <v>0</v>
      </c>
      <c r="I17" s="2">
        <f t="shared" si="2"/>
        <v>1</v>
      </c>
    </row>
    <row r="18" spans="1:9">
      <c r="A18" t="s">
        <v>732</v>
      </c>
      <c r="B18" s="2" t="str">
        <f>IF(COUNTIFS('Raw TRI Data'!$B:$B,B$1,'Raw TRI Data'!$C:$C,$A18,'Raw TRI Data'!$A:$A,"R")&gt;0,"R",IF(COUNTIFS('Raw TRI Data'!$B:$B,B$1,'Raw TRI Data'!$C:$C,$A18,'Raw TRI Data'!$A:$A,"A")&gt;0,"A","N/A"))</f>
        <v>R</v>
      </c>
      <c r="C18" s="2" t="str">
        <f>IF(COUNTIFS('Raw TRI Data'!$B:$B,C$1,'Raw TRI Data'!$C:$C,$A18,'Raw TRI Data'!$A:$A,"R")&gt;0,"R",IF(COUNTIFS('Raw TRI Data'!$B:$B,C$1,'Raw TRI Data'!$C:$C,$A18,'Raw TRI Data'!$A:$A,"A")&gt;0,"A","N/A"))</f>
        <v>R</v>
      </c>
      <c r="D18" s="2" t="str">
        <f>IF(COUNTIFS('Raw TRI Data'!$B:$B,D$1,'Raw TRI Data'!$C:$C,$A18,'Raw TRI Data'!$A:$A,"R")&gt;0,"R",IF(COUNTIFS('Raw TRI Data'!$B:$B,D$1,'Raw TRI Data'!$C:$C,$A18,'Raw TRI Data'!$A:$A,"A")&gt;0,"A","N/A"))</f>
        <v>R</v>
      </c>
      <c r="E18" s="2" t="str">
        <f>IF(COUNTIFS('Raw TRI Data'!$B:$B,E$1,'Raw TRI Data'!$C:$C,$A18,'Raw TRI Data'!$A:$A,"R")&gt;0,"R",IF(COUNTIFS('Raw TRI Data'!$B:$B,E$1,'Raw TRI Data'!$C:$C,$A18,'Raw TRI Data'!$A:$A,"A")&gt;0,"A","N/A"))</f>
        <v>R</v>
      </c>
      <c r="F18" s="2" t="str">
        <f>IF(COUNTIFS('Raw TRI Data'!$B:$B,F$1,'Raw TRI Data'!$C:$C,$A18,'Raw TRI Data'!$A:$A,"R")&gt;0,"R",IF(COUNTIFS('Raw TRI Data'!$B:$B,F$1,'Raw TRI Data'!$C:$C,$A18,'Raw TRI Data'!$A:$A,"A")&gt;0,"A","N/A"))</f>
        <v>R</v>
      </c>
      <c r="G18" s="2">
        <f t="shared" si="0"/>
        <v>1</v>
      </c>
      <c r="H18" s="2">
        <f t="shared" si="1"/>
        <v>0</v>
      </c>
      <c r="I18" s="2">
        <f t="shared" si="2"/>
        <v>1</v>
      </c>
    </row>
    <row r="19" spans="1:9">
      <c r="A19" t="s">
        <v>397</v>
      </c>
      <c r="B19" s="2" t="str">
        <f>IF(COUNTIFS('Raw TRI Data'!$B:$B,B$1,'Raw TRI Data'!$C:$C,$A19,'Raw TRI Data'!$A:$A,"R")&gt;0,"R",IF(COUNTIFS('Raw TRI Data'!$B:$B,B$1,'Raw TRI Data'!$C:$C,$A19,'Raw TRI Data'!$A:$A,"A")&gt;0,"A","N/A"))</f>
        <v>R</v>
      </c>
      <c r="C19" s="2" t="str">
        <f>IF(COUNTIFS('Raw TRI Data'!$B:$B,C$1,'Raw TRI Data'!$C:$C,$A19,'Raw TRI Data'!$A:$A,"R")&gt;0,"R",IF(COUNTIFS('Raw TRI Data'!$B:$B,C$1,'Raw TRI Data'!$C:$C,$A19,'Raw TRI Data'!$A:$A,"A")&gt;0,"A","N/A"))</f>
        <v>R</v>
      </c>
      <c r="D19" s="2" t="str">
        <f>IF(COUNTIFS('Raw TRI Data'!$B:$B,D$1,'Raw TRI Data'!$C:$C,$A19,'Raw TRI Data'!$A:$A,"R")&gt;0,"R",IF(COUNTIFS('Raw TRI Data'!$B:$B,D$1,'Raw TRI Data'!$C:$C,$A19,'Raw TRI Data'!$A:$A,"A")&gt;0,"A","N/A"))</f>
        <v>R</v>
      </c>
      <c r="E19" s="2" t="str">
        <f>IF(COUNTIFS('Raw TRI Data'!$B:$B,E$1,'Raw TRI Data'!$C:$C,$A19,'Raw TRI Data'!$A:$A,"R")&gt;0,"R",IF(COUNTIFS('Raw TRI Data'!$B:$B,E$1,'Raw TRI Data'!$C:$C,$A19,'Raw TRI Data'!$A:$A,"A")&gt;0,"A","N/A"))</f>
        <v>R</v>
      </c>
      <c r="F19" s="2" t="str">
        <f>IF(COUNTIFS('Raw TRI Data'!$B:$B,F$1,'Raw TRI Data'!$C:$C,$A19,'Raw TRI Data'!$A:$A,"R")&gt;0,"R",IF(COUNTIFS('Raw TRI Data'!$B:$B,F$1,'Raw TRI Data'!$C:$C,$A19,'Raw TRI Data'!$A:$A,"A")&gt;0,"A","N/A"))</f>
        <v>R</v>
      </c>
      <c r="G19" s="2">
        <f t="shared" si="0"/>
        <v>1</v>
      </c>
      <c r="H19" s="2">
        <f t="shared" si="1"/>
        <v>0</v>
      </c>
      <c r="I19" s="2">
        <f t="shared" si="2"/>
        <v>1</v>
      </c>
    </row>
    <row r="20" spans="1:9">
      <c r="A20" t="s">
        <v>488</v>
      </c>
      <c r="B20" s="2" t="str">
        <f>IF(COUNTIFS('Raw TRI Data'!$B:$B,B$1,'Raw TRI Data'!$C:$C,$A20,'Raw TRI Data'!$A:$A,"R")&gt;0,"R",IF(COUNTIFS('Raw TRI Data'!$B:$B,B$1,'Raw TRI Data'!$C:$C,$A20,'Raw TRI Data'!$A:$A,"A")&gt;0,"A","N/A"))</f>
        <v>R</v>
      </c>
      <c r="C20" s="2" t="str">
        <f>IF(COUNTIFS('Raw TRI Data'!$B:$B,C$1,'Raw TRI Data'!$C:$C,$A20,'Raw TRI Data'!$A:$A,"R")&gt;0,"R",IF(COUNTIFS('Raw TRI Data'!$B:$B,C$1,'Raw TRI Data'!$C:$C,$A20,'Raw TRI Data'!$A:$A,"A")&gt;0,"A","N/A"))</f>
        <v>R</v>
      </c>
      <c r="D20" s="2" t="str">
        <f>IF(COUNTIFS('Raw TRI Data'!$B:$B,D$1,'Raw TRI Data'!$C:$C,$A20,'Raw TRI Data'!$A:$A,"R")&gt;0,"R",IF(COUNTIFS('Raw TRI Data'!$B:$B,D$1,'Raw TRI Data'!$C:$C,$A20,'Raw TRI Data'!$A:$A,"A")&gt;0,"A","N/A"))</f>
        <v>R</v>
      </c>
      <c r="E20" s="2" t="str">
        <f>IF(COUNTIFS('Raw TRI Data'!$B:$B,E$1,'Raw TRI Data'!$C:$C,$A20,'Raw TRI Data'!$A:$A,"R")&gt;0,"R",IF(COUNTIFS('Raw TRI Data'!$B:$B,E$1,'Raw TRI Data'!$C:$C,$A20,'Raw TRI Data'!$A:$A,"A")&gt;0,"A","N/A"))</f>
        <v>R</v>
      </c>
      <c r="F20" s="2" t="str">
        <f>IF(COUNTIFS('Raw TRI Data'!$B:$B,F$1,'Raw TRI Data'!$C:$C,$A20,'Raw TRI Data'!$A:$A,"R")&gt;0,"R",IF(COUNTIFS('Raw TRI Data'!$B:$B,F$1,'Raw TRI Data'!$C:$C,$A20,'Raw TRI Data'!$A:$A,"A")&gt;0,"A","N/A"))</f>
        <v>R</v>
      </c>
      <c r="G20" s="2">
        <f t="shared" si="0"/>
        <v>1</v>
      </c>
      <c r="H20" s="2">
        <f t="shared" si="1"/>
        <v>0</v>
      </c>
      <c r="I20" s="2">
        <f t="shared" si="2"/>
        <v>1</v>
      </c>
    </row>
    <row r="21" spans="1:9">
      <c r="A21" t="s">
        <v>626</v>
      </c>
      <c r="B21" s="2" t="str">
        <f>IF(COUNTIFS('Raw TRI Data'!$B:$B,B$1,'Raw TRI Data'!$C:$C,$A21,'Raw TRI Data'!$A:$A,"R")&gt;0,"R",IF(COUNTIFS('Raw TRI Data'!$B:$B,B$1,'Raw TRI Data'!$C:$C,$A21,'Raw TRI Data'!$A:$A,"A")&gt;0,"A","N/A"))</f>
        <v>R</v>
      </c>
      <c r="C21" s="2" t="str">
        <f>IF(COUNTIFS('Raw TRI Data'!$B:$B,C$1,'Raw TRI Data'!$C:$C,$A21,'Raw TRI Data'!$A:$A,"R")&gt;0,"R",IF(COUNTIFS('Raw TRI Data'!$B:$B,C$1,'Raw TRI Data'!$C:$C,$A21,'Raw TRI Data'!$A:$A,"A")&gt;0,"A","N/A"))</f>
        <v>R</v>
      </c>
      <c r="D21" s="2" t="str">
        <f>IF(COUNTIFS('Raw TRI Data'!$B:$B,D$1,'Raw TRI Data'!$C:$C,$A21,'Raw TRI Data'!$A:$A,"R")&gt;0,"R",IF(COUNTIFS('Raw TRI Data'!$B:$B,D$1,'Raw TRI Data'!$C:$C,$A21,'Raw TRI Data'!$A:$A,"A")&gt;0,"A","N/A"))</f>
        <v>N/A</v>
      </c>
      <c r="E21" s="2" t="str">
        <f>IF(COUNTIFS('Raw TRI Data'!$B:$B,E$1,'Raw TRI Data'!$C:$C,$A21,'Raw TRI Data'!$A:$A,"R")&gt;0,"R",IF(COUNTIFS('Raw TRI Data'!$B:$B,E$1,'Raw TRI Data'!$C:$C,$A21,'Raw TRI Data'!$A:$A,"A")&gt;0,"A","N/A"))</f>
        <v>N/A</v>
      </c>
      <c r="F21" s="2" t="str">
        <f>IF(COUNTIFS('Raw TRI Data'!$B:$B,F$1,'Raw TRI Data'!$C:$C,$A21,'Raw TRI Data'!$A:$A,"R")&gt;0,"R",IF(COUNTIFS('Raw TRI Data'!$B:$B,F$1,'Raw TRI Data'!$C:$C,$A21,'Raw TRI Data'!$A:$A,"A")&gt;0,"A","N/A"))</f>
        <v>N/A</v>
      </c>
      <c r="G21" s="2">
        <f t="shared" si="0"/>
        <v>1</v>
      </c>
      <c r="H21" s="2">
        <f t="shared" si="1"/>
        <v>0</v>
      </c>
      <c r="I21" s="2">
        <f t="shared" si="2"/>
        <v>1</v>
      </c>
    </row>
    <row r="22" spans="1:9">
      <c r="A22" t="s">
        <v>576</v>
      </c>
      <c r="B22" s="2" t="str">
        <f>IF(COUNTIFS('Raw TRI Data'!$B:$B,B$1,'Raw TRI Data'!$C:$C,$A22,'Raw TRI Data'!$A:$A,"R")&gt;0,"R",IF(COUNTIFS('Raw TRI Data'!$B:$B,B$1,'Raw TRI Data'!$C:$C,$A22,'Raw TRI Data'!$A:$A,"A")&gt;0,"A","N/A"))</f>
        <v>R</v>
      </c>
      <c r="C22" s="2" t="str">
        <f>IF(COUNTIFS('Raw TRI Data'!$B:$B,C$1,'Raw TRI Data'!$C:$C,$A22,'Raw TRI Data'!$A:$A,"R")&gt;0,"R",IF(COUNTIFS('Raw TRI Data'!$B:$B,C$1,'Raw TRI Data'!$C:$C,$A22,'Raw TRI Data'!$A:$A,"A")&gt;0,"A","N/A"))</f>
        <v>R</v>
      </c>
      <c r="D22" s="2" t="str">
        <f>IF(COUNTIFS('Raw TRI Data'!$B:$B,D$1,'Raw TRI Data'!$C:$C,$A22,'Raw TRI Data'!$A:$A,"R")&gt;0,"R",IF(COUNTIFS('Raw TRI Data'!$B:$B,D$1,'Raw TRI Data'!$C:$C,$A22,'Raw TRI Data'!$A:$A,"A")&gt;0,"A","N/A"))</f>
        <v>R</v>
      </c>
      <c r="E22" s="2" t="str">
        <f>IF(COUNTIFS('Raw TRI Data'!$B:$B,E$1,'Raw TRI Data'!$C:$C,$A22,'Raw TRI Data'!$A:$A,"R")&gt;0,"R",IF(COUNTIFS('Raw TRI Data'!$B:$B,E$1,'Raw TRI Data'!$C:$C,$A22,'Raw TRI Data'!$A:$A,"A")&gt;0,"A","N/A"))</f>
        <v>R</v>
      </c>
      <c r="F22" s="2" t="str">
        <f>IF(COUNTIFS('Raw TRI Data'!$B:$B,F$1,'Raw TRI Data'!$C:$C,$A22,'Raw TRI Data'!$A:$A,"R")&gt;0,"R",IF(COUNTIFS('Raw TRI Data'!$B:$B,F$1,'Raw TRI Data'!$C:$C,$A22,'Raw TRI Data'!$A:$A,"A")&gt;0,"A","N/A"))</f>
        <v>R</v>
      </c>
      <c r="G22" s="2">
        <f t="shared" si="0"/>
        <v>1</v>
      </c>
      <c r="H22" s="2">
        <f t="shared" si="1"/>
        <v>0</v>
      </c>
      <c r="I22" s="2">
        <f t="shared" si="2"/>
        <v>1</v>
      </c>
    </row>
    <row r="23" spans="1:9">
      <c r="A23" t="s">
        <v>647</v>
      </c>
      <c r="B23" s="2" t="str">
        <f>IF(COUNTIFS('Raw TRI Data'!$B:$B,B$1,'Raw TRI Data'!$C:$C,$A23,'Raw TRI Data'!$A:$A,"R")&gt;0,"R",IF(COUNTIFS('Raw TRI Data'!$B:$B,B$1,'Raw TRI Data'!$C:$C,$A23,'Raw TRI Data'!$A:$A,"A")&gt;0,"A","N/A"))</f>
        <v>R</v>
      </c>
      <c r="C23" s="2" t="str">
        <f>IF(COUNTIFS('Raw TRI Data'!$B:$B,C$1,'Raw TRI Data'!$C:$C,$A23,'Raw TRI Data'!$A:$A,"R")&gt;0,"R",IF(COUNTIFS('Raw TRI Data'!$B:$B,C$1,'Raw TRI Data'!$C:$C,$A23,'Raw TRI Data'!$A:$A,"A")&gt;0,"A","N/A"))</f>
        <v>R</v>
      </c>
      <c r="D23" s="2" t="str">
        <f>IF(COUNTIFS('Raw TRI Data'!$B:$B,D$1,'Raw TRI Data'!$C:$C,$A23,'Raw TRI Data'!$A:$A,"R")&gt;0,"R",IF(COUNTIFS('Raw TRI Data'!$B:$B,D$1,'Raw TRI Data'!$C:$C,$A23,'Raw TRI Data'!$A:$A,"A")&gt;0,"A","N/A"))</f>
        <v>R</v>
      </c>
      <c r="E23" s="2" t="str">
        <f>IF(COUNTIFS('Raw TRI Data'!$B:$B,E$1,'Raw TRI Data'!$C:$C,$A23,'Raw TRI Data'!$A:$A,"R")&gt;0,"R",IF(COUNTIFS('Raw TRI Data'!$B:$B,E$1,'Raw TRI Data'!$C:$C,$A23,'Raw TRI Data'!$A:$A,"A")&gt;0,"A","N/A"))</f>
        <v>R</v>
      </c>
      <c r="F23" s="2" t="str">
        <f>IF(COUNTIFS('Raw TRI Data'!$B:$B,F$1,'Raw TRI Data'!$C:$C,$A23,'Raw TRI Data'!$A:$A,"R")&gt;0,"R",IF(COUNTIFS('Raw TRI Data'!$B:$B,F$1,'Raw TRI Data'!$C:$C,$A23,'Raw TRI Data'!$A:$A,"A")&gt;0,"A","N/A"))</f>
        <v>R</v>
      </c>
      <c r="G23" s="2">
        <f t="shared" si="0"/>
        <v>1</v>
      </c>
      <c r="H23" s="2">
        <f t="shared" si="1"/>
        <v>0</v>
      </c>
      <c r="I23" s="2">
        <f t="shared" si="2"/>
        <v>1</v>
      </c>
    </row>
    <row r="24" spans="1:9">
      <c r="A24" t="s">
        <v>546</v>
      </c>
      <c r="B24" s="2" t="str">
        <f>IF(COUNTIFS('Raw TRI Data'!$B:$B,B$1,'Raw TRI Data'!$C:$C,$A24,'Raw TRI Data'!$A:$A,"R")&gt;0,"R",IF(COUNTIFS('Raw TRI Data'!$B:$B,B$1,'Raw TRI Data'!$C:$C,$A24,'Raw TRI Data'!$A:$A,"A")&gt;0,"A","N/A"))</f>
        <v>R</v>
      </c>
      <c r="C24" s="2" t="str">
        <f>IF(COUNTIFS('Raw TRI Data'!$B:$B,C$1,'Raw TRI Data'!$C:$C,$A24,'Raw TRI Data'!$A:$A,"R")&gt;0,"R",IF(COUNTIFS('Raw TRI Data'!$B:$B,C$1,'Raw TRI Data'!$C:$C,$A24,'Raw TRI Data'!$A:$A,"A")&gt;0,"A","N/A"))</f>
        <v>R</v>
      </c>
      <c r="D24" s="2" t="str">
        <f>IF(COUNTIFS('Raw TRI Data'!$B:$B,D$1,'Raw TRI Data'!$C:$C,$A24,'Raw TRI Data'!$A:$A,"R")&gt;0,"R",IF(COUNTIFS('Raw TRI Data'!$B:$B,D$1,'Raw TRI Data'!$C:$C,$A24,'Raw TRI Data'!$A:$A,"A")&gt;0,"A","N/A"))</f>
        <v>R</v>
      </c>
      <c r="E24" s="2" t="str">
        <f>IF(COUNTIFS('Raw TRI Data'!$B:$B,E$1,'Raw TRI Data'!$C:$C,$A24,'Raw TRI Data'!$A:$A,"R")&gt;0,"R",IF(COUNTIFS('Raw TRI Data'!$B:$B,E$1,'Raw TRI Data'!$C:$C,$A24,'Raw TRI Data'!$A:$A,"A")&gt;0,"A","N/A"))</f>
        <v>R</v>
      </c>
      <c r="F24" s="2" t="str">
        <f>IF(COUNTIFS('Raw TRI Data'!$B:$B,F$1,'Raw TRI Data'!$C:$C,$A24,'Raw TRI Data'!$A:$A,"R")&gt;0,"R",IF(COUNTIFS('Raw TRI Data'!$B:$B,F$1,'Raw TRI Data'!$C:$C,$A24,'Raw TRI Data'!$A:$A,"A")&gt;0,"A","N/A"))</f>
        <v>R</v>
      </c>
      <c r="G24" s="2">
        <f t="shared" si="0"/>
        <v>1</v>
      </c>
      <c r="H24" s="2">
        <f t="shared" si="1"/>
        <v>0</v>
      </c>
      <c r="I24" s="2">
        <f t="shared" si="2"/>
        <v>1</v>
      </c>
    </row>
    <row r="25" spans="1:9">
      <c r="A25" t="s">
        <v>750</v>
      </c>
      <c r="B25" s="2" t="str">
        <f>IF(COUNTIFS('Raw TRI Data'!$B:$B,B$1,'Raw TRI Data'!$C:$C,$A25,'Raw TRI Data'!$A:$A,"R")&gt;0,"R",IF(COUNTIFS('Raw TRI Data'!$B:$B,B$1,'Raw TRI Data'!$C:$C,$A25,'Raw TRI Data'!$A:$A,"A")&gt;0,"A","N/A"))</f>
        <v>R</v>
      </c>
      <c r="C25" s="2" t="str">
        <f>IF(COUNTIFS('Raw TRI Data'!$B:$B,C$1,'Raw TRI Data'!$C:$C,$A25,'Raw TRI Data'!$A:$A,"R")&gt;0,"R",IF(COUNTIFS('Raw TRI Data'!$B:$B,C$1,'Raw TRI Data'!$C:$C,$A25,'Raw TRI Data'!$A:$A,"A")&gt;0,"A","N/A"))</f>
        <v>R</v>
      </c>
      <c r="D25" s="2" t="str">
        <f>IF(COUNTIFS('Raw TRI Data'!$B:$B,D$1,'Raw TRI Data'!$C:$C,$A25,'Raw TRI Data'!$A:$A,"R")&gt;0,"R",IF(COUNTIFS('Raw TRI Data'!$B:$B,D$1,'Raw TRI Data'!$C:$C,$A25,'Raw TRI Data'!$A:$A,"A")&gt;0,"A","N/A"))</f>
        <v>R</v>
      </c>
      <c r="E25" s="2" t="str">
        <f>IF(COUNTIFS('Raw TRI Data'!$B:$B,E$1,'Raw TRI Data'!$C:$C,$A25,'Raw TRI Data'!$A:$A,"R")&gt;0,"R",IF(COUNTIFS('Raw TRI Data'!$B:$B,E$1,'Raw TRI Data'!$C:$C,$A25,'Raw TRI Data'!$A:$A,"A")&gt;0,"A","N/A"))</f>
        <v>R</v>
      </c>
      <c r="F25" s="2" t="str">
        <f>IF(COUNTIFS('Raw TRI Data'!$B:$B,F$1,'Raw TRI Data'!$C:$C,$A25,'Raw TRI Data'!$A:$A,"R")&gt;0,"R",IF(COUNTIFS('Raw TRI Data'!$B:$B,F$1,'Raw TRI Data'!$C:$C,$A25,'Raw TRI Data'!$A:$A,"A")&gt;0,"A","N/A"))</f>
        <v>R</v>
      </c>
      <c r="G25" s="2">
        <f t="shared" si="0"/>
        <v>1</v>
      </c>
      <c r="H25" s="2">
        <f t="shared" si="1"/>
        <v>0</v>
      </c>
      <c r="I25" s="2">
        <f t="shared" si="2"/>
        <v>1</v>
      </c>
    </row>
    <row r="26" spans="1:9">
      <c r="A26" t="s">
        <v>632</v>
      </c>
      <c r="B26" s="2" t="str">
        <f>IF(COUNTIFS('Raw TRI Data'!$B:$B,B$1,'Raw TRI Data'!$C:$C,$A26,'Raw TRI Data'!$A:$A,"R")&gt;0,"R",IF(COUNTIFS('Raw TRI Data'!$B:$B,B$1,'Raw TRI Data'!$C:$C,$A26,'Raw TRI Data'!$A:$A,"A")&gt;0,"A","N/A"))</f>
        <v>R</v>
      </c>
      <c r="C26" s="2" t="str">
        <f>IF(COUNTIFS('Raw TRI Data'!$B:$B,C$1,'Raw TRI Data'!$C:$C,$A26,'Raw TRI Data'!$A:$A,"R")&gt;0,"R",IF(COUNTIFS('Raw TRI Data'!$B:$B,C$1,'Raw TRI Data'!$C:$C,$A26,'Raw TRI Data'!$A:$A,"A")&gt;0,"A","N/A"))</f>
        <v>R</v>
      </c>
      <c r="D26" s="2" t="str">
        <f>IF(COUNTIFS('Raw TRI Data'!$B:$B,D$1,'Raw TRI Data'!$C:$C,$A26,'Raw TRI Data'!$A:$A,"R")&gt;0,"R",IF(COUNTIFS('Raw TRI Data'!$B:$B,D$1,'Raw TRI Data'!$C:$C,$A26,'Raw TRI Data'!$A:$A,"A")&gt;0,"A","N/A"))</f>
        <v>N/A</v>
      </c>
      <c r="E26" s="2" t="str">
        <f>IF(COUNTIFS('Raw TRI Data'!$B:$B,E$1,'Raw TRI Data'!$C:$C,$A26,'Raw TRI Data'!$A:$A,"R")&gt;0,"R",IF(COUNTIFS('Raw TRI Data'!$B:$B,E$1,'Raw TRI Data'!$C:$C,$A26,'Raw TRI Data'!$A:$A,"A")&gt;0,"A","N/A"))</f>
        <v>N/A</v>
      </c>
      <c r="F26" s="2" t="str">
        <f>IF(COUNTIFS('Raw TRI Data'!$B:$B,F$1,'Raw TRI Data'!$C:$C,$A26,'Raw TRI Data'!$A:$A,"R")&gt;0,"R",IF(COUNTIFS('Raw TRI Data'!$B:$B,F$1,'Raw TRI Data'!$C:$C,$A26,'Raw TRI Data'!$A:$A,"A")&gt;0,"A","N/A"))</f>
        <v>N/A</v>
      </c>
      <c r="G26" s="2">
        <f t="shared" si="0"/>
        <v>1</v>
      </c>
      <c r="H26" s="2">
        <f t="shared" si="1"/>
        <v>0</v>
      </c>
      <c r="I26" s="2">
        <f t="shared" si="2"/>
        <v>1</v>
      </c>
    </row>
    <row r="27" spans="1:9">
      <c r="A27" t="s">
        <v>682</v>
      </c>
      <c r="B27" s="2" t="str">
        <f>IF(COUNTIFS('Raw TRI Data'!$B:$B,B$1,'Raw TRI Data'!$C:$C,$A27,'Raw TRI Data'!$A:$A,"R")&gt;0,"R",IF(COUNTIFS('Raw TRI Data'!$B:$B,B$1,'Raw TRI Data'!$C:$C,$A27,'Raw TRI Data'!$A:$A,"A")&gt;0,"A","N/A"))</f>
        <v>R</v>
      </c>
      <c r="C27" s="2" t="str">
        <f>IF(COUNTIFS('Raw TRI Data'!$B:$B,C$1,'Raw TRI Data'!$C:$C,$A27,'Raw TRI Data'!$A:$A,"R")&gt;0,"R",IF(COUNTIFS('Raw TRI Data'!$B:$B,C$1,'Raw TRI Data'!$C:$C,$A27,'Raw TRI Data'!$A:$A,"A")&gt;0,"A","N/A"))</f>
        <v>R</v>
      </c>
      <c r="D27" s="2" t="str">
        <f>IF(COUNTIFS('Raw TRI Data'!$B:$B,D$1,'Raw TRI Data'!$C:$C,$A27,'Raw TRI Data'!$A:$A,"R")&gt;0,"R",IF(COUNTIFS('Raw TRI Data'!$B:$B,D$1,'Raw TRI Data'!$C:$C,$A27,'Raw TRI Data'!$A:$A,"A")&gt;0,"A","N/A"))</f>
        <v>R</v>
      </c>
      <c r="E27" s="2" t="str">
        <f>IF(COUNTIFS('Raw TRI Data'!$B:$B,E$1,'Raw TRI Data'!$C:$C,$A27,'Raw TRI Data'!$A:$A,"R")&gt;0,"R",IF(COUNTIFS('Raw TRI Data'!$B:$B,E$1,'Raw TRI Data'!$C:$C,$A27,'Raw TRI Data'!$A:$A,"A")&gt;0,"A","N/A"))</f>
        <v>R</v>
      </c>
      <c r="F27" s="2" t="str">
        <f>IF(COUNTIFS('Raw TRI Data'!$B:$B,F$1,'Raw TRI Data'!$C:$C,$A27,'Raw TRI Data'!$A:$A,"R")&gt;0,"R",IF(COUNTIFS('Raw TRI Data'!$B:$B,F$1,'Raw TRI Data'!$C:$C,$A27,'Raw TRI Data'!$A:$A,"A")&gt;0,"A","N/A"))</f>
        <v>N/A</v>
      </c>
      <c r="G27" s="2">
        <f t="shared" si="0"/>
        <v>1</v>
      </c>
      <c r="H27" s="2">
        <f t="shared" si="1"/>
        <v>0</v>
      </c>
      <c r="I27" s="2">
        <f t="shared" si="2"/>
        <v>1</v>
      </c>
    </row>
    <row r="28" spans="1:9">
      <c r="A28" t="s">
        <v>598</v>
      </c>
      <c r="B28" s="2" t="str">
        <f>IF(COUNTIFS('Raw TRI Data'!$B:$B,B$1,'Raw TRI Data'!$C:$C,$A28,'Raw TRI Data'!$A:$A,"R")&gt;0,"R",IF(COUNTIFS('Raw TRI Data'!$B:$B,B$1,'Raw TRI Data'!$C:$C,$A28,'Raw TRI Data'!$A:$A,"A")&gt;0,"A","N/A"))</f>
        <v>R</v>
      </c>
      <c r="C28" s="2" t="str">
        <f>IF(COUNTIFS('Raw TRI Data'!$B:$B,C$1,'Raw TRI Data'!$C:$C,$A28,'Raw TRI Data'!$A:$A,"R")&gt;0,"R",IF(COUNTIFS('Raw TRI Data'!$B:$B,C$1,'Raw TRI Data'!$C:$C,$A28,'Raw TRI Data'!$A:$A,"A")&gt;0,"A","N/A"))</f>
        <v>N/A</v>
      </c>
      <c r="D28" s="2" t="str">
        <f>IF(COUNTIFS('Raw TRI Data'!$B:$B,D$1,'Raw TRI Data'!$C:$C,$A28,'Raw TRI Data'!$A:$A,"R")&gt;0,"R",IF(COUNTIFS('Raw TRI Data'!$B:$B,D$1,'Raw TRI Data'!$C:$C,$A28,'Raw TRI Data'!$A:$A,"A")&gt;0,"A","N/A"))</f>
        <v>N/A</v>
      </c>
      <c r="E28" s="2" t="str">
        <f>IF(COUNTIFS('Raw TRI Data'!$B:$B,E$1,'Raw TRI Data'!$C:$C,$A28,'Raw TRI Data'!$A:$A,"R")&gt;0,"R",IF(COUNTIFS('Raw TRI Data'!$B:$B,E$1,'Raw TRI Data'!$C:$C,$A28,'Raw TRI Data'!$A:$A,"A")&gt;0,"A","N/A"))</f>
        <v>N/A</v>
      </c>
      <c r="F28" s="2" t="str">
        <f>IF(COUNTIFS('Raw TRI Data'!$B:$B,F$1,'Raw TRI Data'!$C:$C,$A28,'Raw TRI Data'!$A:$A,"R")&gt;0,"R",IF(COUNTIFS('Raw TRI Data'!$B:$B,F$1,'Raw TRI Data'!$C:$C,$A28,'Raw TRI Data'!$A:$A,"A")&gt;0,"A","N/A"))</f>
        <v>N/A</v>
      </c>
      <c r="G28" s="2">
        <f t="shared" si="0"/>
        <v>1</v>
      </c>
      <c r="H28" s="2">
        <f t="shared" si="1"/>
        <v>0</v>
      </c>
      <c r="I28" s="2">
        <f t="shared" si="2"/>
        <v>1</v>
      </c>
    </row>
    <row r="29" spans="1:9">
      <c r="A29" t="s">
        <v>592</v>
      </c>
      <c r="B29" s="2" t="str">
        <f>IF(COUNTIFS('Raw TRI Data'!$B:$B,B$1,'Raw TRI Data'!$C:$C,$A29,'Raw TRI Data'!$A:$A,"R")&gt;0,"R",IF(COUNTIFS('Raw TRI Data'!$B:$B,B$1,'Raw TRI Data'!$C:$C,$A29,'Raw TRI Data'!$A:$A,"A")&gt;0,"A","N/A"))</f>
        <v>R</v>
      </c>
      <c r="C29" s="2" t="str">
        <f>IF(COUNTIFS('Raw TRI Data'!$B:$B,C$1,'Raw TRI Data'!$C:$C,$A29,'Raw TRI Data'!$A:$A,"R")&gt;0,"R",IF(COUNTIFS('Raw TRI Data'!$B:$B,C$1,'Raw TRI Data'!$C:$C,$A29,'Raw TRI Data'!$A:$A,"A")&gt;0,"A","N/A"))</f>
        <v>R</v>
      </c>
      <c r="D29" s="2" t="str">
        <f>IF(COUNTIFS('Raw TRI Data'!$B:$B,D$1,'Raw TRI Data'!$C:$C,$A29,'Raw TRI Data'!$A:$A,"R")&gt;0,"R",IF(COUNTIFS('Raw TRI Data'!$B:$B,D$1,'Raw TRI Data'!$C:$C,$A29,'Raw TRI Data'!$A:$A,"A")&gt;0,"A","N/A"))</f>
        <v>R</v>
      </c>
      <c r="E29" s="2" t="str">
        <f>IF(COUNTIFS('Raw TRI Data'!$B:$B,E$1,'Raw TRI Data'!$C:$C,$A29,'Raw TRI Data'!$A:$A,"R")&gt;0,"R",IF(COUNTIFS('Raw TRI Data'!$B:$B,E$1,'Raw TRI Data'!$C:$C,$A29,'Raw TRI Data'!$A:$A,"A")&gt;0,"A","N/A"))</f>
        <v>R</v>
      </c>
      <c r="F29" s="2" t="str">
        <f>IF(COUNTIFS('Raw TRI Data'!$B:$B,F$1,'Raw TRI Data'!$C:$C,$A29,'Raw TRI Data'!$A:$A,"R")&gt;0,"R",IF(COUNTIFS('Raw TRI Data'!$B:$B,F$1,'Raw TRI Data'!$C:$C,$A29,'Raw TRI Data'!$A:$A,"A")&gt;0,"A","N/A"))</f>
        <v>R</v>
      </c>
      <c r="G29" s="2">
        <f t="shared" si="0"/>
        <v>1</v>
      </c>
      <c r="H29" s="2">
        <f t="shared" si="1"/>
        <v>0</v>
      </c>
      <c r="I29" s="2">
        <f t="shared" si="2"/>
        <v>1</v>
      </c>
    </row>
    <row r="30" spans="1:9">
      <c r="A30" t="s">
        <v>831</v>
      </c>
      <c r="B30" s="2" t="str">
        <f>IF(COUNTIFS('Raw TRI Data'!$B:$B,B$1,'Raw TRI Data'!$C:$C,$A30,'Raw TRI Data'!$A:$A,"R")&gt;0,"R",IF(COUNTIFS('Raw TRI Data'!$B:$B,B$1,'Raw TRI Data'!$C:$C,$A30,'Raw TRI Data'!$A:$A,"A")&gt;0,"A","N/A"))</f>
        <v>R</v>
      </c>
      <c r="C30" s="2" t="str">
        <f>IF(COUNTIFS('Raw TRI Data'!$B:$B,C$1,'Raw TRI Data'!$C:$C,$A30,'Raw TRI Data'!$A:$A,"R")&gt;0,"R",IF(COUNTIFS('Raw TRI Data'!$B:$B,C$1,'Raw TRI Data'!$C:$C,$A30,'Raw TRI Data'!$A:$A,"A")&gt;0,"A","N/A"))</f>
        <v>R</v>
      </c>
      <c r="D30" s="2" t="str">
        <f>IF(COUNTIFS('Raw TRI Data'!$B:$B,D$1,'Raw TRI Data'!$C:$C,$A30,'Raw TRI Data'!$A:$A,"R")&gt;0,"R",IF(COUNTIFS('Raw TRI Data'!$B:$B,D$1,'Raw TRI Data'!$C:$C,$A30,'Raw TRI Data'!$A:$A,"A")&gt;0,"A","N/A"))</f>
        <v>R</v>
      </c>
      <c r="E30" s="2" t="str">
        <f>IF(COUNTIFS('Raw TRI Data'!$B:$B,E$1,'Raw TRI Data'!$C:$C,$A30,'Raw TRI Data'!$A:$A,"R")&gt;0,"R",IF(COUNTIFS('Raw TRI Data'!$B:$B,E$1,'Raw TRI Data'!$C:$C,$A30,'Raw TRI Data'!$A:$A,"A")&gt;0,"A","N/A"))</f>
        <v>R</v>
      </c>
      <c r="F30" s="2" t="str">
        <f>IF(COUNTIFS('Raw TRI Data'!$B:$B,F$1,'Raw TRI Data'!$C:$C,$A30,'Raw TRI Data'!$A:$A,"R")&gt;0,"R",IF(COUNTIFS('Raw TRI Data'!$B:$B,F$1,'Raw TRI Data'!$C:$C,$A30,'Raw TRI Data'!$A:$A,"A")&gt;0,"A","N/A"))</f>
        <v>R</v>
      </c>
      <c r="G30" s="2">
        <f t="shared" si="0"/>
        <v>1</v>
      </c>
      <c r="H30" s="2">
        <f t="shared" si="1"/>
        <v>0</v>
      </c>
      <c r="I30" s="2">
        <f t="shared" si="2"/>
        <v>1</v>
      </c>
    </row>
    <row r="31" spans="1:9">
      <c r="A31" t="s">
        <v>739</v>
      </c>
      <c r="B31" s="162" t="str">
        <f>IF(COUNTIFS('Raw TRI Data'!$B:$B,B$1,'Raw TRI Data'!$C:$C,$A31,'Raw TRI Data'!$A:$A,"R")&gt;0,"R",IF(COUNTIFS('Raw TRI Data'!$B:$B,B$1,'Raw TRI Data'!$C:$C,$A31,'Raw TRI Data'!$A:$A,"A")&gt;0,"A","N/A"))</f>
        <v>R</v>
      </c>
      <c r="C31" s="162" t="str">
        <f>IF(COUNTIFS('Raw TRI Data'!$B:$B,C$1,'Raw TRI Data'!$C:$C,$A31,'Raw TRI Data'!$A:$A,"R")&gt;0,"R",IF(COUNTIFS('Raw TRI Data'!$B:$B,C$1,'Raw TRI Data'!$C:$C,$A31,'Raw TRI Data'!$A:$A,"A")&gt;0,"A","N/A"))</f>
        <v>N/A</v>
      </c>
      <c r="D31" s="162" t="str">
        <f>IF(COUNTIFS('Raw TRI Data'!$B:$B,D$1,'Raw TRI Data'!$C:$C,$A31,'Raw TRI Data'!$A:$A,"R")&gt;0,"R",IF(COUNTIFS('Raw TRI Data'!$B:$B,D$1,'Raw TRI Data'!$C:$C,$A31,'Raw TRI Data'!$A:$A,"A")&gt;0,"A","N/A"))</f>
        <v>N/A</v>
      </c>
      <c r="E31" s="162" t="str">
        <f>IF(COUNTIFS('Raw TRI Data'!$B:$B,E$1,'Raw TRI Data'!$C:$C,$A31,'Raw TRI Data'!$A:$A,"R")&gt;0,"R",IF(COUNTIFS('Raw TRI Data'!$B:$B,E$1,'Raw TRI Data'!$C:$C,$A31,'Raw TRI Data'!$A:$A,"A")&gt;0,"A","N/A"))</f>
        <v>N/A</v>
      </c>
      <c r="F31" s="162" t="str">
        <f>IF(COUNTIFS('Raw TRI Data'!$B:$B,F$1,'Raw TRI Data'!$C:$C,$A31,'Raw TRI Data'!$A:$A,"R")&gt;0,"R",IF(COUNTIFS('Raw TRI Data'!$B:$B,F$1,'Raw TRI Data'!$C:$C,$A31,'Raw TRI Data'!$A:$A,"A")&gt;0,"A","N/A"))</f>
        <v>N/A</v>
      </c>
      <c r="G31" s="32">
        <f t="shared" si="0"/>
        <v>1</v>
      </c>
      <c r="H31" s="32">
        <f t="shared" si="1"/>
        <v>0</v>
      </c>
      <c r="I31" s="33">
        <f t="shared" ref="I31:I87" si="3">SUM(G31:H31)</f>
        <v>1</v>
      </c>
    </row>
    <row r="32" spans="1:9">
      <c r="A32" t="s">
        <v>720</v>
      </c>
      <c r="B32" s="162" t="str">
        <f>IF(COUNTIFS('Raw TRI Data'!$B:$B,B$1,'Raw TRI Data'!$C:$C,$A32,'Raw TRI Data'!$A:$A,"R")&gt;0,"R",IF(COUNTIFS('Raw TRI Data'!$B:$B,B$1,'Raw TRI Data'!$C:$C,$A32,'Raw TRI Data'!$A:$A,"A")&gt;0,"A","N/A"))</f>
        <v>R</v>
      </c>
      <c r="C32" s="162" t="str">
        <f>IF(COUNTIFS('Raw TRI Data'!$B:$B,C$1,'Raw TRI Data'!$C:$C,$A32,'Raw TRI Data'!$A:$A,"R")&gt;0,"R",IF(COUNTIFS('Raw TRI Data'!$B:$B,C$1,'Raw TRI Data'!$C:$C,$A32,'Raw TRI Data'!$A:$A,"A")&gt;0,"A","N/A"))</f>
        <v>N/A</v>
      </c>
      <c r="D32" s="162" t="str">
        <f>IF(COUNTIFS('Raw TRI Data'!$B:$B,D$1,'Raw TRI Data'!$C:$C,$A32,'Raw TRI Data'!$A:$A,"R")&gt;0,"R",IF(COUNTIFS('Raw TRI Data'!$B:$B,D$1,'Raw TRI Data'!$C:$C,$A32,'Raw TRI Data'!$A:$A,"A")&gt;0,"A","N/A"))</f>
        <v>N/A</v>
      </c>
      <c r="E32" s="162" t="str">
        <f>IF(COUNTIFS('Raw TRI Data'!$B:$B,E$1,'Raw TRI Data'!$C:$C,$A32,'Raw TRI Data'!$A:$A,"R")&gt;0,"R",IF(COUNTIFS('Raw TRI Data'!$B:$B,E$1,'Raw TRI Data'!$C:$C,$A32,'Raw TRI Data'!$A:$A,"A")&gt;0,"A","N/A"))</f>
        <v>N/A</v>
      </c>
      <c r="F32" s="162" t="str">
        <f>IF(COUNTIFS('Raw TRI Data'!$B:$B,F$1,'Raw TRI Data'!$C:$C,$A32,'Raw TRI Data'!$A:$A,"R")&gt;0,"R",IF(COUNTIFS('Raw TRI Data'!$B:$B,F$1,'Raw TRI Data'!$C:$C,$A32,'Raw TRI Data'!$A:$A,"A")&gt;0,"A","N/A"))</f>
        <v>N/A</v>
      </c>
      <c r="G32" s="32">
        <f t="shared" si="0"/>
        <v>1</v>
      </c>
      <c r="H32" s="32">
        <f t="shared" si="1"/>
        <v>0</v>
      </c>
      <c r="I32" s="33">
        <f t="shared" si="3"/>
        <v>1</v>
      </c>
    </row>
    <row r="33" spans="1:9">
      <c r="A33" t="s">
        <v>483</v>
      </c>
      <c r="B33" s="162" t="str">
        <f>IF(COUNTIFS('Raw TRI Data'!$B:$B,B$1,'Raw TRI Data'!$C:$C,$A33,'Raw TRI Data'!$A:$A,"R")&gt;0,"R",IF(COUNTIFS('Raw TRI Data'!$B:$B,B$1,'Raw TRI Data'!$C:$C,$A33,'Raw TRI Data'!$A:$A,"A")&gt;0,"A","N/A"))</f>
        <v>R</v>
      </c>
      <c r="C33" s="162" t="str">
        <f>IF(COUNTIFS('Raw TRI Data'!$B:$B,C$1,'Raw TRI Data'!$C:$C,$A33,'Raw TRI Data'!$A:$A,"R")&gt;0,"R",IF(COUNTIFS('Raw TRI Data'!$B:$B,C$1,'Raw TRI Data'!$C:$C,$A33,'Raw TRI Data'!$A:$A,"A")&gt;0,"A","N/A"))</f>
        <v>R</v>
      </c>
      <c r="D33" s="162" t="str">
        <f>IF(COUNTIFS('Raw TRI Data'!$B:$B,D$1,'Raw TRI Data'!$C:$C,$A33,'Raw TRI Data'!$A:$A,"R")&gt;0,"R",IF(COUNTIFS('Raw TRI Data'!$B:$B,D$1,'Raw TRI Data'!$C:$C,$A33,'Raw TRI Data'!$A:$A,"A")&gt;0,"A","N/A"))</f>
        <v>R</v>
      </c>
      <c r="E33" s="162" t="str">
        <f>IF(COUNTIFS('Raw TRI Data'!$B:$B,E$1,'Raw TRI Data'!$C:$C,$A33,'Raw TRI Data'!$A:$A,"R")&gt;0,"R",IF(COUNTIFS('Raw TRI Data'!$B:$B,E$1,'Raw TRI Data'!$C:$C,$A33,'Raw TRI Data'!$A:$A,"A")&gt;0,"A","N/A"))</f>
        <v>R</v>
      </c>
      <c r="F33" s="162" t="str">
        <f>IF(COUNTIFS('Raw TRI Data'!$B:$B,F$1,'Raw TRI Data'!$C:$C,$A33,'Raw TRI Data'!$A:$A,"R")&gt;0,"R",IF(COUNTIFS('Raw TRI Data'!$B:$B,F$1,'Raw TRI Data'!$C:$C,$A33,'Raw TRI Data'!$A:$A,"A")&gt;0,"A","N/A"))</f>
        <v>R</v>
      </c>
      <c r="G33" s="32">
        <f t="shared" si="0"/>
        <v>1</v>
      </c>
      <c r="H33" s="32">
        <f t="shared" si="1"/>
        <v>0</v>
      </c>
      <c r="I33" s="33">
        <f t="shared" si="3"/>
        <v>1</v>
      </c>
    </row>
    <row r="34" spans="1:9">
      <c r="A34" t="s">
        <v>658</v>
      </c>
      <c r="B34" s="162" t="str">
        <f>IF(COUNTIFS('Raw TRI Data'!$B:$B,B$1,'Raw TRI Data'!$C:$C,$A34,'Raw TRI Data'!$A:$A,"R")&gt;0,"R",IF(COUNTIFS('Raw TRI Data'!$B:$B,B$1,'Raw TRI Data'!$C:$C,$A34,'Raw TRI Data'!$A:$A,"A")&gt;0,"A","N/A"))</f>
        <v>R</v>
      </c>
      <c r="C34" s="162" t="str">
        <f>IF(COUNTIFS('Raw TRI Data'!$B:$B,C$1,'Raw TRI Data'!$C:$C,$A34,'Raw TRI Data'!$A:$A,"R")&gt;0,"R",IF(COUNTIFS('Raw TRI Data'!$B:$B,C$1,'Raw TRI Data'!$C:$C,$A34,'Raw TRI Data'!$A:$A,"A")&gt;0,"A","N/A"))</f>
        <v>R</v>
      </c>
      <c r="D34" s="162" t="str">
        <f>IF(COUNTIFS('Raw TRI Data'!$B:$B,D$1,'Raw TRI Data'!$C:$C,$A34,'Raw TRI Data'!$A:$A,"R")&gt;0,"R",IF(COUNTIFS('Raw TRI Data'!$B:$B,D$1,'Raw TRI Data'!$C:$C,$A34,'Raw TRI Data'!$A:$A,"A")&gt;0,"A","N/A"))</f>
        <v>R</v>
      </c>
      <c r="E34" s="162" t="str">
        <f>IF(COUNTIFS('Raw TRI Data'!$B:$B,E$1,'Raw TRI Data'!$C:$C,$A34,'Raw TRI Data'!$A:$A,"R")&gt;0,"R",IF(COUNTIFS('Raw TRI Data'!$B:$B,E$1,'Raw TRI Data'!$C:$C,$A34,'Raw TRI Data'!$A:$A,"A")&gt;0,"A","N/A"))</f>
        <v>R</v>
      </c>
      <c r="F34" s="162" t="str">
        <f>IF(COUNTIFS('Raw TRI Data'!$B:$B,F$1,'Raw TRI Data'!$C:$C,$A34,'Raw TRI Data'!$A:$A,"R")&gt;0,"R",IF(COUNTIFS('Raw TRI Data'!$B:$B,F$1,'Raw TRI Data'!$C:$C,$A34,'Raw TRI Data'!$A:$A,"A")&gt;0,"A","N/A"))</f>
        <v>R</v>
      </c>
      <c r="G34" s="32">
        <f t="shared" si="0"/>
        <v>1</v>
      </c>
      <c r="H34" s="32">
        <f t="shared" si="1"/>
        <v>0</v>
      </c>
      <c r="I34" s="33">
        <f t="shared" si="3"/>
        <v>1</v>
      </c>
    </row>
    <row r="35" spans="1:9">
      <c r="A35" t="s">
        <v>508</v>
      </c>
      <c r="B35" s="162" t="str">
        <f>IF(COUNTIFS('Raw TRI Data'!$B:$B,B$1,'Raw TRI Data'!$C:$C,$A35,'Raw TRI Data'!$A:$A,"R")&gt;0,"R",IF(COUNTIFS('Raw TRI Data'!$B:$B,B$1,'Raw TRI Data'!$C:$C,$A35,'Raw TRI Data'!$A:$A,"A")&gt;0,"A","N/A"))</f>
        <v>R</v>
      </c>
      <c r="C35" s="162" t="str">
        <f>IF(COUNTIFS('Raw TRI Data'!$B:$B,C$1,'Raw TRI Data'!$C:$C,$A35,'Raw TRI Data'!$A:$A,"R")&gt;0,"R",IF(COUNTIFS('Raw TRI Data'!$B:$B,C$1,'Raw TRI Data'!$C:$C,$A35,'Raw TRI Data'!$A:$A,"A")&gt;0,"A","N/A"))</f>
        <v>R</v>
      </c>
      <c r="D35" s="162" t="str">
        <f>IF(COUNTIFS('Raw TRI Data'!$B:$B,D$1,'Raw TRI Data'!$C:$C,$A35,'Raw TRI Data'!$A:$A,"R")&gt;0,"R",IF(COUNTIFS('Raw TRI Data'!$B:$B,D$1,'Raw TRI Data'!$C:$C,$A35,'Raw TRI Data'!$A:$A,"A")&gt;0,"A","N/A"))</f>
        <v>R</v>
      </c>
      <c r="E35" s="162" t="str">
        <f>IF(COUNTIFS('Raw TRI Data'!$B:$B,E$1,'Raw TRI Data'!$C:$C,$A35,'Raw TRI Data'!$A:$A,"R")&gt;0,"R",IF(COUNTIFS('Raw TRI Data'!$B:$B,E$1,'Raw TRI Data'!$C:$C,$A35,'Raw TRI Data'!$A:$A,"A")&gt;0,"A","N/A"))</f>
        <v>R</v>
      </c>
      <c r="F35" s="162" t="str">
        <f>IF(COUNTIFS('Raw TRI Data'!$B:$B,F$1,'Raw TRI Data'!$C:$C,$A35,'Raw TRI Data'!$A:$A,"R")&gt;0,"R",IF(COUNTIFS('Raw TRI Data'!$B:$B,F$1,'Raw TRI Data'!$C:$C,$A35,'Raw TRI Data'!$A:$A,"A")&gt;0,"A","N/A"))</f>
        <v>R</v>
      </c>
      <c r="G35" s="32">
        <f t="shared" si="0"/>
        <v>1</v>
      </c>
      <c r="H35" s="32">
        <f t="shared" si="1"/>
        <v>0</v>
      </c>
      <c r="I35" s="33">
        <f t="shared" si="3"/>
        <v>1</v>
      </c>
    </row>
    <row r="36" spans="1:9">
      <c r="A36" t="s">
        <v>343</v>
      </c>
      <c r="B36" s="162" t="str">
        <f>IF(COUNTIFS('Raw TRI Data'!$B:$B,B$1,'Raw TRI Data'!$C:$C,$A36,'Raw TRI Data'!$A:$A,"R")&gt;0,"R",IF(COUNTIFS('Raw TRI Data'!$B:$B,B$1,'Raw TRI Data'!$C:$C,$A36,'Raw TRI Data'!$A:$A,"A")&gt;0,"A","N/A"))</f>
        <v>R</v>
      </c>
      <c r="C36" s="162" t="str">
        <f>IF(COUNTIFS('Raw TRI Data'!$B:$B,C$1,'Raw TRI Data'!$C:$C,$A36,'Raw TRI Data'!$A:$A,"R")&gt;0,"R",IF(COUNTIFS('Raw TRI Data'!$B:$B,C$1,'Raw TRI Data'!$C:$C,$A36,'Raw TRI Data'!$A:$A,"A")&gt;0,"A","N/A"))</f>
        <v>R</v>
      </c>
      <c r="D36" s="162" t="str">
        <f>IF(COUNTIFS('Raw TRI Data'!$B:$B,D$1,'Raw TRI Data'!$C:$C,$A36,'Raw TRI Data'!$A:$A,"R")&gt;0,"R",IF(COUNTIFS('Raw TRI Data'!$B:$B,D$1,'Raw TRI Data'!$C:$C,$A36,'Raw TRI Data'!$A:$A,"A")&gt;0,"A","N/A"))</f>
        <v>N/A</v>
      </c>
      <c r="E36" s="162" t="str">
        <f>IF(COUNTIFS('Raw TRI Data'!$B:$B,E$1,'Raw TRI Data'!$C:$C,$A36,'Raw TRI Data'!$A:$A,"R")&gt;0,"R",IF(COUNTIFS('Raw TRI Data'!$B:$B,E$1,'Raw TRI Data'!$C:$C,$A36,'Raw TRI Data'!$A:$A,"A")&gt;0,"A","N/A"))</f>
        <v>N/A</v>
      </c>
      <c r="F36" s="162" t="str">
        <f>IF(COUNTIFS('Raw TRI Data'!$B:$B,F$1,'Raw TRI Data'!$C:$C,$A36,'Raw TRI Data'!$A:$A,"R")&gt;0,"R",IF(COUNTIFS('Raw TRI Data'!$B:$B,F$1,'Raw TRI Data'!$C:$C,$A36,'Raw TRI Data'!$A:$A,"A")&gt;0,"A","N/A"))</f>
        <v>N/A</v>
      </c>
      <c r="G36" s="32">
        <f t="shared" si="0"/>
        <v>1</v>
      </c>
      <c r="H36" s="32">
        <f t="shared" si="1"/>
        <v>0</v>
      </c>
      <c r="I36" s="33">
        <f t="shared" si="3"/>
        <v>1</v>
      </c>
    </row>
    <row r="37" spans="1:9">
      <c r="A37" t="s">
        <v>652</v>
      </c>
      <c r="B37" s="162" t="str">
        <f>IF(COUNTIFS('Raw TRI Data'!$B:$B,B$1,'Raw TRI Data'!$C:$C,$A37,'Raw TRI Data'!$A:$A,"R")&gt;0,"R",IF(COUNTIFS('Raw TRI Data'!$B:$B,B$1,'Raw TRI Data'!$C:$C,$A37,'Raw TRI Data'!$A:$A,"A")&gt;0,"A","N/A"))</f>
        <v>R</v>
      </c>
      <c r="C37" s="162" t="str">
        <f>IF(COUNTIFS('Raw TRI Data'!$B:$B,C$1,'Raw TRI Data'!$C:$C,$A37,'Raw TRI Data'!$A:$A,"R")&gt;0,"R",IF(COUNTIFS('Raw TRI Data'!$B:$B,C$1,'Raw TRI Data'!$C:$C,$A37,'Raw TRI Data'!$A:$A,"A")&gt;0,"A","N/A"))</f>
        <v>R</v>
      </c>
      <c r="D37" s="162" t="str">
        <f>IF(COUNTIFS('Raw TRI Data'!$B:$B,D$1,'Raw TRI Data'!$C:$C,$A37,'Raw TRI Data'!$A:$A,"R")&gt;0,"R",IF(COUNTIFS('Raw TRI Data'!$B:$B,D$1,'Raw TRI Data'!$C:$C,$A37,'Raw TRI Data'!$A:$A,"A")&gt;0,"A","N/A"))</f>
        <v>R</v>
      </c>
      <c r="E37" s="162" t="str">
        <f>IF(COUNTIFS('Raw TRI Data'!$B:$B,E$1,'Raw TRI Data'!$C:$C,$A37,'Raw TRI Data'!$A:$A,"R")&gt;0,"R",IF(COUNTIFS('Raw TRI Data'!$B:$B,E$1,'Raw TRI Data'!$C:$C,$A37,'Raw TRI Data'!$A:$A,"A")&gt;0,"A","N/A"))</f>
        <v>R</v>
      </c>
      <c r="F37" s="162" t="str">
        <f>IF(COUNTIFS('Raw TRI Data'!$B:$B,F$1,'Raw TRI Data'!$C:$C,$A37,'Raw TRI Data'!$A:$A,"R")&gt;0,"R",IF(COUNTIFS('Raw TRI Data'!$B:$B,F$1,'Raw TRI Data'!$C:$C,$A37,'Raw TRI Data'!$A:$A,"A")&gt;0,"A","N/A"))</f>
        <v>R</v>
      </c>
      <c r="G37" s="32">
        <f t="shared" si="0"/>
        <v>1</v>
      </c>
      <c r="H37" s="32">
        <f t="shared" si="1"/>
        <v>0</v>
      </c>
      <c r="I37" s="33">
        <f t="shared" si="3"/>
        <v>1</v>
      </c>
    </row>
    <row r="38" spans="1:9">
      <c r="A38" t="s">
        <v>803</v>
      </c>
      <c r="B38" s="162" t="str">
        <f>IF(COUNTIFS('Raw TRI Data'!$B:$B,B$1,'Raw TRI Data'!$C:$C,$A38,'Raw TRI Data'!$A:$A,"R")&gt;0,"R",IF(COUNTIFS('Raw TRI Data'!$B:$B,B$1,'Raw TRI Data'!$C:$C,$A38,'Raw TRI Data'!$A:$A,"A")&gt;0,"A","N/A"))</f>
        <v>R</v>
      </c>
      <c r="C38" s="162" t="str">
        <f>IF(COUNTIFS('Raw TRI Data'!$B:$B,C$1,'Raw TRI Data'!$C:$C,$A38,'Raw TRI Data'!$A:$A,"R")&gt;0,"R",IF(COUNTIFS('Raw TRI Data'!$B:$B,C$1,'Raw TRI Data'!$C:$C,$A38,'Raw TRI Data'!$A:$A,"A")&gt;0,"A","N/A"))</f>
        <v>R</v>
      </c>
      <c r="D38" s="162" t="str">
        <f>IF(COUNTIFS('Raw TRI Data'!$B:$B,D$1,'Raw TRI Data'!$C:$C,$A38,'Raw TRI Data'!$A:$A,"R")&gt;0,"R",IF(COUNTIFS('Raw TRI Data'!$B:$B,D$1,'Raw TRI Data'!$C:$C,$A38,'Raw TRI Data'!$A:$A,"A")&gt;0,"A","N/A"))</f>
        <v>R</v>
      </c>
      <c r="E38" s="162" t="str">
        <f>IF(COUNTIFS('Raw TRI Data'!$B:$B,E$1,'Raw TRI Data'!$C:$C,$A38,'Raw TRI Data'!$A:$A,"R")&gt;0,"R",IF(COUNTIFS('Raw TRI Data'!$B:$B,E$1,'Raw TRI Data'!$C:$C,$A38,'Raw TRI Data'!$A:$A,"A")&gt;0,"A","N/A"))</f>
        <v>N/A</v>
      </c>
      <c r="F38" s="162" t="str">
        <f>IF(COUNTIFS('Raw TRI Data'!$B:$B,F$1,'Raw TRI Data'!$C:$C,$A38,'Raw TRI Data'!$A:$A,"R")&gt;0,"R",IF(COUNTIFS('Raw TRI Data'!$B:$B,F$1,'Raw TRI Data'!$C:$C,$A38,'Raw TRI Data'!$A:$A,"A")&gt;0,"A","N/A"))</f>
        <v>N/A</v>
      </c>
      <c r="G38" s="32">
        <f t="shared" si="0"/>
        <v>1</v>
      </c>
      <c r="H38" s="32">
        <f t="shared" si="1"/>
        <v>0</v>
      </c>
      <c r="I38" s="33">
        <f t="shared" si="3"/>
        <v>1</v>
      </c>
    </row>
    <row r="39" spans="1:9">
      <c r="A39" t="s">
        <v>725</v>
      </c>
      <c r="B39" s="162" t="str">
        <f>IF(COUNTIFS('Raw TRI Data'!$B:$B,B$1,'Raw TRI Data'!$C:$C,$A39,'Raw TRI Data'!$A:$A,"R")&gt;0,"R",IF(COUNTIFS('Raw TRI Data'!$B:$B,B$1,'Raw TRI Data'!$C:$C,$A39,'Raw TRI Data'!$A:$A,"A")&gt;0,"A","N/A"))</f>
        <v>R</v>
      </c>
      <c r="C39" s="162" t="str">
        <f>IF(COUNTIFS('Raw TRI Data'!$B:$B,C$1,'Raw TRI Data'!$C:$C,$A39,'Raw TRI Data'!$A:$A,"R")&gt;0,"R",IF(COUNTIFS('Raw TRI Data'!$B:$B,C$1,'Raw TRI Data'!$C:$C,$A39,'Raw TRI Data'!$A:$A,"A")&gt;0,"A","N/A"))</f>
        <v>R</v>
      </c>
      <c r="D39" s="162" t="str">
        <f>IF(COUNTIFS('Raw TRI Data'!$B:$B,D$1,'Raw TRI Data'!$C:$C,$A39,'Raw TRI Data'!$A:$A,"R")&gt;0,"R",IF(COUNTIFS('Raw TRI Data'!$B:$B,D$1,'Raw TRI Data'!$C:$C,$A39,'Raw TRI Data'!$A:$A,"A")&gt;0,"A","N/A"))</f>
        <v>R</v>
      </c>
      <c r="E39" s="162" t="str">
        <f>IF(COUNTIFS('Raw TRI Data'!$B:$B,E$1,'Raw TRI Data'!$C:$C,$A39,'Raw TRI Data'!$A:$A,"R")&gt;0,"R",IF(COUNTIFS('Raw TRI Data'!$B:$B,E$1,'Raw TRI Data'!$C:$C,$A39,'Raw TRI Data'!$A:$A,"A")&gt;0,"A","N/A"))</f>
        <v>R</v>
      </c>
      <c r="F39" s="162" t="str">
        <f>IF(COUNTIFS('Raw TRI Data'!$B:$B,F$1,'Raw TRI Data'!$C:$C,$A39,'Raw TRI Data'!$A:$A,"R")&gt;0,"R",IF(COUNTIFS('Raw TRI Data'!$B:$B,F$1,'Raw TRI Data'!$C:$C,$A39,'Raw TRI Data'!$A:$A,"A")&gt;0,"A","N/A"))</f>
        <v>R</v>
      </c>
      <c r="G39" s="32">
        <f t="shared" si="0"/>
        <v>1</v>
      </c>
      <c r="H39" s="32">
        <f t="shared" si="1"/>
        <v>0</v>
      </c>
      <c r="I39" s="33">
        <f t="shared" si="3"/>
        <v>1</v>
      </c>
    </row>
    <row r="40" spans="1:9">
      <c r="A40" t="s">
        <v>553</v>
      </c>
      <c r="B40" s="162" t="str">
        <f>IF(COUNTIFS('Raw TRI Data'!$B:$B,B$1,'Raw TRI Data'!$C:$C,$A40,'Raw TRI Data'!$A:$A,"R")&gt;0,"R",IF(COUNTIFS('Raw TRI Data'!$B:$B,B$1,'Raw TRI Data'!$C:$C,$A40,'Raw TRI Data'!$A:$A,"A")&gt;0,"A","N/A"))</f>
        <v>R</v>
      </c>
      <c r="C40" s="162" t="str">
        <f>IF(COUNTIFS('Raw TRI Data'!$B:$B,C$1,'Raw TRI Data'!$C:$C,$A40,'Raw TRI Data'!$A:$A,"R")&gt;0,"R",IF(COUNTIFS('Raw TRI Data'!$B:$B,C$1,'Raw TRI Data'!$C:$C,$A40,'Raw TRI Data'!$A:$A,"A")&gt;0,"A","N/A"))</f>
        <v>R</v>
      </c>
      <c r="D40" s="162" t="str">
        <f>IF(COUNTIFS('Raw TRI Data'!$B:$B,D$1,'Raw TRI Data'!$C:$C,$A40,'Raw TRI Data'!$A:$A,"R")&gt;0,"R",IF(COUNTIFS('Raw TRI Data'!$B:$B,D$1,'Raw TRI Data'!$C:$C,$A40,'Raw TRI Data'!$A:$A,"A")&gt;0,"A","N/A"))</f>
        <v>R</v>
      </c>
      <c r="E40" s="162" t="str">
        <f>IF(COUNTIFS('Raw TRI Data'!$B:$B,E$1,'Raw TRI Data'!$C:$C,$A40,'Raw TRI Data'!$A:$A,"R")&gt;0,"R",IF(COUNTIFS('Raw TRI Data'!$B:$B,E$1,'Raw TRI Data'!$C:$C,$A40,'Raw TRI Data'!$A:$A,"A")&gt;0,"A","N/A"))</f>
        <v>R</v>
      </c>
      <c r="F40" s="162" t="str">
        <f>IF(COUNTIFS('Raw TRI Data'!$B:$B,F$1,'Raw TRI Data'!$C:$C,$A40,'Raw TRI Data'!$A:$A,"R")&gt;0,"R",IF(COUNTIFS('Raw TRI Data'!$B:$B,F$1,'Raw TRI Data'!$C:$C,$A40,'Raw TRI Data'!$A:$A,"A")&gt;0,"A","N/A"))</f>
        <v>R</v>
      </c>
      <c r="G40" s="32">
        <f t="shared" si="0"/>
        <v>1</v>
      </c>
      <c r="H40" s="32">
        <f t="shared" si="1"/>
        <v>0</v>
      </c>
      <c r="I40" s="33">
        <f t="shared" si="3"/>
        <v>1</v>
      </c>
    </row>
    <row r="41" spans="1:9">
      <c r="A41" t="s">
        <v>350</v>
      </c>
      <c r="B41" s="162" t="str">
        <f>IF(COUNTIFS('Raw TRI Data'!$B:$B,B$1,'Raw TRI Data'!$C:$C,$A41,'Raw TRI Data'!$A:$A,"R")&gt;0,"R",IF(COUNTIFS('Raw TRI Data'!$B:$B,B$1,'Raw TRI Data'!$C:$C,$A41,'Raw TRI Data'!$A:$A,"A")&gt;0,"A","N/A"))</f>
        <v>R</v>
      </c>
      <c r="C41" s="162" t="str">
        <f>IF(COUNTIFS('Raw TRI Data'!$B:$B,C$1,'Raw TRI Data'!$C:$C,$A41,'Raw TRI Data'!$A:$A,"R")&gt;0,"R",IF(COUNTIFS('Raw TRI Data'!$B:$B,C$1,'Raw TRI Data'!$C:$C,$A41,'Raw TRI Data'!$A:$A,"A")&gt;0,"A","N/A"))</f>
        <v>R</v>
      </c>
      <c r="D41" s="162" t="str">
        <f>IF(COUNTIFS('Raw TRI Data'!$B:$B,D$1,'Raw TRI Data'!$C:$C,$A41,'Raw TRI Data'!$A:$A,"R")&gt;0,"R",IF(COUNTIFS('Raw TRI Data'!$B:$B,D$1,'Raw TRI Data'!$C:$C,$A41,'Raw TRI Data'!$A:$A,"A")&gt;0,"A","N/A"))</f>
        <v>R</v>
      </c>
      <c r="E41" s="162" t="str">
        <f>IF(COUNTIFS('Raw TRI Data'!$B:$B,E$1,'Raw TRI Data'!$C:$C,$A41,'Raw TRI Data'!$A:$A,"R")&gt;0,"R",IF(COUNTIFS('Raw TRI Data'!$B:$B,E$1,'Raw TRI Data'!$C:$C,$A41,'Raw TRI Data'!$A:$A,"A")&gt;0,"A","N/A"))</f>
        <v>R</v>
      </c>
      <c r="F41" s="162" t="str">
        <f>IF(COUNTIFS('Raw TRI Data'!$B:$B,F$1,'Raw TRI Data'!$C:$C,$A41,'Raw TRI Data'!$A:$A,"R")&gt;0,"R",IF(COUNTIFS('Raw TRI Data'!$B:$B,F$1,'Raw TRI Data'!$C:$C,$A41,'Raw TRI Data'!$A:$A,"A")&gt;0,"A","N/A"))</f>
        <v>R</v>
      </c>
      <c r="G41" s="32">
        <f t="shared" si="0"/>
        <v>1</v>
      </c>
      <c r="H41" s="32">
        <f t="shared" si="1"/>
        <v>0</v>
      </c>
      <c r="I41" s="33">
        <f t="shared" si="3"/>
        <v>1</v>
      </c>
    </row>
    <row r="42" spans="1:9">
      <c r="A42" t="s">
        <v>476</v>
      </c>
      <c r="B42" s="162" t="str">
        <f>IF(COUNTIFS('Raw TRI Data'!$B:$B,B$1,'Raw TRI Data'!$C:$C,$A42,'Raw TRI Data'!$A:$A,"R")&gt;0,"R",IF(COUNTIFS('Raw TRI Data'!$B:$B,B$1,'Raw TRI Data'!$C:$C,$A42,'Raw TRI Data'!$A:$A,"A")&gt;0,"A","N/A"))</f>
        <v>R</v>
      </c>
      <c r="C42" s="162" t="str">
        <f>IF(COUNTIFS('Raw TRI Data'!$B:$B,C$1,'Raw TRI Data'!$C:$C,$A42,'Raw TRI Data'!$A:$A,"R")&gt;0,"R",IF(COUNTIFS('Raw TRI Data'!$B:$B,C$1,'Raw TRI Data'!$C:$C,$A42,'Raw TRI Data'!$A:$A,"A")&gt;0,"A","N/A"))</f>
        <v>R</v>
      </c>
      <c r="D42" s="162" t="str">
        <f>IF(COUNTIFS('Raw TRI Data'!$B:$B,D$1,'Raw TRI Data'!$C:$C,$A42,'Raw TRI Data'!$A:$A,"R")&gt;0,"R",IF(COUNTIFS('Raw TRI Data'!$B:$B,D$1,'Raw TRI Data'!$C:$C,$A42,'Raw TRI Data'!$A:$A,"A")&gt;0,"A","N/A"))</f>
        <v>R</v>
      </c>
      <c r="E42" s="162" t="str">
        <f>IF(COUNTIFS('Raw TRI Data'!$B:$B,E$1,'Raw TRI Data'!$C:$C,$A42,'Raw TRI Data'!$A:$A,"R")&gt;0,"R",IF(COUNTIFS('Raw TRI Data'!$B:$B,E$1,'Raw TRI Data'!$C:$C,$A42,'Raw TRI Data'!$A:$A,"A")&gt;0,"A","N/A"))</f>
        <v>R</v>
      </c>
      <c r="F42" s="162" t="str">
        <f>IF(COUNTIFS('Raw TRI Data'!$B:$B,F$1,'Raw TRI Data'!$C:$C,$A42,'Raw TRI Data'!$A:$A,"R")&gt;0,"R",IF(COUNTIFS('Raw TRI Data'!$B:$B,F$1,'Raw TRI Data'!$C:$C,$A42,'Raw TRI Data'!$A:$A,"A")&gt;0,"A","N/A"))</f>
        <v>R</v>
      </c>
      <c r="G42" s="32">
        <f t="shared" si="0"/>
        <v>1</v>
      </c>
      <c r="H42" s="32">
        <f t="shared" si="1"/>
        <v>0</v>
      </c>
      <c r="I42" s="33">
        <f t="shared" si="3"/>
        <v>1</v>
      </c>
    </row>
    <row r="43" spans="1:9">
      <c r="A43" t="s">
        <v>432</v>
      </c>
      <c r="B43" s="162" t="str">
        <f>IF(COUNTIFS('Raw TRI Data'!$B:$B,B$1,'Raw TRI Data'!$C:$C,$A43,'Raw TRI Data'!$A:$A,"R")&gt;0,"R",IF(COUNTIFS('Raw TRI Data'!$B:$B,B$1,'Raw TRI Data'!$C:$C,$A43,'Raw TRI Data'!$A:$A,"A")&gt;0,"A","N/A"))</f>
        <v>R</v>
      </c>
      <c r="C43" s="162" t="str">
        <f>IF(COUNTIFS('Raw TRI Data'!$B:$B,C$1,'Raw TRI Data'!$C:$C,$A43,'Raw TRI Data'!$A:$A,"R")&gt;0,"R",IF(COUNTIFS('Raw TRI Data'!$B:$B,C$1,'Raw TRI Data'!$C:$C,$A43,'Raw TRI Data'!$A:$A,"A")&gt;0,"A","N/A"))</f>
        <v>R</v>
      </c>
      <c r="D43" s="162" t="str">
        <f>IF(COUNTIFS('Raw TRI Data'!$B:$B,D$1,'Raw TRI Data'!$C:$C,$A43,'Raw TRI Data'!$A:$A,"R")&gt;0,"R",IF(COUNTIFS('Raw TRI Data'!$B:$B,D$1,'Raw TRI Data'!$C:$C,$A43,'Raw TRI Data'!$A:$A,"A")&gt;0,"A","N/A"))</f>
        <v>R</v>
      </c>
      <c r="E43" s="162" t="str">
        <f>IF(COUNTIFS('Raw TRI Data'!$B:$B,E$1,'Raw TRI Data'!$C:$C,$A43,'Raw TRI Data'!$A:$A,"R")&gt;0,"R",IF(COUNTIFS('Raw TRI Data'!$B:$B,E$1,'Raw TRI Data'!$C:$C,$A43,'Raw TRI Data'!$A:$A,"A")&gt;0,"A","N/A"))</f>
        <v>N/A</v>
      </c>
      <c r="F43" s="162" t="str">
        <f>IF(COUNTIFS('Raw TRI Data'!$B:$B,F$1,'Raw TRI Data'!$C:$C,$A43,'Raw TRI Data'!$A:$A,"R")&gt;0,"R",IF(COUNTIFS('Raw TRI Data'!$B:$B,F$1,'Raw TRI Data'!$C:$C,$A43,'Raw TRI Data'!$A:$A,"A")&gt;0,"A","N/A"))</f>
        <v>N/A</v>
      </c>
      <c r="G43" s="32">
        <f t="shared" si="0"/>
        <v>1</v>
      </c>
      <c r="H43" s="32">
        <f t="shared" si="1"/>
        <v>0</v>
      </c>
      <c r="I43" s="33">
        <f t="shared" si="3"/>
        <v>1</v>
      </c>
    </row>
    <row r="44" spans="1:9">
      <c r="A44" t="s">
        <v>451</v>
      </c>
      <c r="B44" s="162" t="str">
        <f>IF(COUNTIFS('Raw TRI Data'!$B:$B,B$1,'Raw TRI Data'!$C:$C,$A44,'Raw TRI Data'!$A:$A,"R")&gt;0,"R",IF(COUNTIFS('Raw TRI Data'!$B:$B,B$1,'Raw TRI Data'!$C:$C,$A44,'Raw TRI Data'!$A:$A,"A")&gt;0,"A","N/A"))</f>
        <v>R</v>
      </c>
      <c r="C44" s="162" t="str">
        <f>IF(COUNTIFS('Raw TRI Data'!$B:$B,C$1,'Raw TRI Data'!$C:$C,$A44,'Raw TRI Data'!$A:$A,"R")&gt;0,"R",IF(COUNTIFS('Raw TRI Data'!$B:$B,C$1,'Raw TRI Data'!$C:$C,$A44,'Raw TRI Data'!$A:$A,"A")&gt;0,"A","N/A"))</f>
        <v>N/A</v>
      </c>
      <c r="D44" s="162" t="str">
        <f>IF(COUNTIFS('Raw TRI Data'!$B:$B,D$1,'Raw TRI Data'!$C:$C,$A44,'Raw TRI Data'!$A:$A,"R")&gt;0,"R",IF(COUNTIFS('Raw TRI Data'!$B:$B,D$1,'Raw TRI Data'!$C:$C,$A44,'Raw TRI Data'!$A:$A,"A")&gt;0,"A","N/A"))</f>
        <v>R</v>
      </c>
      <c r="E44" s="162" t="str">
        <f>IF(COUNTIFS('Raw TRI Data'!$B:$B,E$1,'Raw TRI Data'!$C:$C,$A44,'Raw TRI Data'!$A:$A,"R")&gt;0,"R",IF(COUNTIFS('Raw TRI Data'!$B:$B,E$1,'Raw TRI Data'!$C:$C,$A44,'Raw TRI Data'!$A:$A,"A")&gt;0,"A","N/A"))</f>
        <v>R</v>
      </c>
      <c r="F44" s="162" t="str">
        <f>IF(COUNTIFS('Raw TRI Data'!$B:$B,F$1,'Raw TRI Data'!$C:$C,$A44,'Raw TRI Data'!$A:$A,"R")&gt;0,"R",IF(COUNTIFS('Raw TRI Data'!$B:$B,F$1,'Raw TRI Data'!$C:$C,$A44,'Raw TRI Data'!$A:$A,"A")&gt;0,"A","N/A"))</f>
        <v>R</v>
      </c>
      <c r="G44" s="32">
        <f t="shared" si="0"/>
        <v>1</v>
      </c>
      <c r="H44" s="32">
        <f t="shared" si="1"/>
        <v>0</v>
      </c>
      <c r="I44" s="33">
        <f t="shared" si="3"/>
        <v>1</v>
      </c>
    </row>
    <row r="45" spans="1:9">
      <c r="A45" t="s">
        <v>603</v>
      </c>
      <c r="B45" s="162" t="str">
        <f>IF(COUNTIFS('Raw TRI Data'!$B:$B,B$1,'Raw TRI Data'!$C:$C,$A45,'Raw TRI Data'!$A:$A,"R")&gt;0,"R",IF(COUNTIFS('Raw TRI Data'!$B:$B,B$1,'Raw TRI Data'!$C:$C,$A45,'Raw TRI Data'!$A:$A,"A")&gt;0,"A","N/A"))</f>
        <v>R</v>
      </c>
      <c r="C45" s="162" t="str">
        <f>IF(COUNTIFS('Raw TRI Data'!$B:$B,C$1,'Raw TRI Data'!$C:$C,$A45,'Raw TRI Data'!$A:$A,"R")&gt;0,"R",IF(COUNTIFS('Raw TRI Data'!$B:$B,C$1,'Raw TRI Data'!$C:$C,$A45,'Raw TRI Data'!$A:$A,"A")&gt;0,"A","N/A"))</f>
        <v>R</v>
      </c>
      <c r="D45" s="162" t="str">
        <f>IF(COUNTIFS('Raw TRI Data'!$B:$B,D$1,'Raw TRI Data'!$C:$C,$A45,'Raw TRI Data'!$A:$A,"R")&gt;0,"R",IF(COUNTIFS('Raw TRI Data'!$B:$B,D$1,'Raw TRI Data'!$C:$C,$A45,'Raw TRI Data'!$A:$A,"A")&gt;0,"A","N/A"))</f>
        <v>R</v>
      </c>
      <c r="E45" s="162" t="str">
        <f>IF(COUNTIFS('Raw TRI Data'!$B:$B,E$1,'Raw TRI Data'!$C:$C,$A45,'Raw TRI Data'!$A:$A,"R")&gt;0,"R",IF(COUNTIFS('Raw TRI Data'!$B:$B,E$1,'Raw TRI Data'!$C:$C,$A45,'Raw TRI Data'!$A:$A,"A")&gt;0,"A","N/A"))</f>
        <v>R</v>
      </c>
      <c r="F45" s="162" t="str">
        <f>IF(COUNTIFS('Raw TRI Data'!$B:$B,F$1,'Raw TRI Data'!$C:$C,$A45,'Raw TRI Data'!$A:$A,"R")&gt;0,"R",IF(COUNTIFS('Raw TRI Data'!$B:$B,F$1,'Raw TRI Data'!$C:$C,$A45,'Raw TRI Data'!$A:$A,"A")&gt;0,"A","N/A"))</f>
        <v>R</v>
      </c>
      <c r="G45" s="32">
        <f t="shared" si="0"/>
        <v>1</v>
      </c>
      <c r="H45" s="32">
        <f t="shared" si="1"/>
        <v>0</v>
      </c>
      <c r="I45" s="33">
        <f t="shared" si="3"/>
        <v>1</v>
      </c>
    </row>
    <row r="46" spans="1:9">
      <c r="A46" t="s">
        <v>457</v>
      </c>
      <c r="B46" s="162" t="str">
        <f>IF(COUNTIFS('Raw TRI Data'!$B:$B,B$1,'Raw TRI Data'!$C:$C,$A46,'Raw TRI Data'!$A:$A,"R")&gt;0,"R",IF(COUNTIFS('Raw TRI Data'!$B:$B,B$1,'Raw TRI Data'!$C:$C,$A46,'Raw TRI Data'!$A:$A,"A")&gt;0,"A","N/A"))</f>
        <v>R</v>
      </c>
      <c r="C46" s="162" t="str">
        <f>IF(COUNTIFS('Raw TRI Data'!$B:$B,C$1,'Raw TRI Data'!$C:$C,$A46,'Raw TRI Data'!$A:$A,"R")&gt;0,"R",IF(COUNTIFS('Raw TRI Data'!$B:$B,C$1,'Raw TRI Data'!$C:$C,$A46,'Raw TRI Data'!$A:$A,"A")&gt;0,"A","N/A"))</f>
        <v>R</v>
      </c>
      <c r="D46" s="162" t="str">
        <f>IF(COUNTIFS('Raw TRI Data'!$B:$B,D$1,'Raw TRI Data'!$C:$C,$A46,'Raw TRI Data'!$A:$A,"R")&gt;0,"R",IF(COUNTIFS('Raw TRI Data'!$B:$B,D$1,'Raw TRI Data'!$C:$C,$A46,'Raw TRI Data'!$A:$A,"A")&gt;0,"A","N/A"))</f>
        <v>R</v>
      </c>
      <c r="E46" s="162" t="str">
        <f>IF(COUNTIFS('Raw TRI Data'!$B:$B,E$1,'Raw TRI Data'!$C:$C,$A46,'Raw TRI Data'!$A:$A,"R")&gt;0,"R",IF(COUNTIFS('Raw TRI Data'!$B:$B,E$1,'Raw TRI Data'!$C:$C,$A46,'Raw TRI Data'!$A:$A,"A")&gt;0,"A","N/A"))</f>
        <v>R</v>
      </c>
      <c r="F46" s="162" t="str">
        <f>IF(COUNTIFS('Raw TRI Data'!$B:$B,F$1,'Raw TRI Data'!$C:$C,$A46,'Raw TRI Data'!$A:$A,"R")&gt;0,"R",IF(COUNTIFS('Raw TRI Data'!$B:$B,F$1,'Raw TRI Data'!$C:$C,$A46,'Raw TRI Data'!$A:$A,"A")&gt;0,"A","N/A"))</f>
        <v>R</v>
      </c>
      <c r="G46" s="32">
        <f t="shared" si="0"/>
        <v>1</v>
      </c>
      <c r="H46" s="32">
        <f t="shared" si="1"/>
        <v>0</v>
      </c>
      <c r="I46" s="33">
        <f t="shared" si="3"/>
        <v>1</v>
      </c>
    </row>
    <row r="47" spans="1:9">
      <c r="A47" t="s">
        <v>808</v>
      </c>
      <c r="B47" s="162" t="str">
        <f>IF(COUNTIFS('Raw TRI Data'!$B:$B,B$1,'Raw TRI Data'!$C:$C,$A47,'Raw TRI Data'!$A:$A,"R")&gt;0,"R",IF(COUNTIFS('Raw TRI Data'!$B:$B,B$1,'Raw TRI Data'!$C:$C,$A47,'Raw TRI Data'!$A:$A,"A")&gt;0,"A","N/A"))</f>
        <v>R</v>
      </c>
      <c r="C47" s="162" t="str">
        <f>IF(COUNTIFS('Raw TRI Data'!$B:$B,C$1,'Raw TRI Data'!$C:$C,$A47,'Raw TRI Data'!$A:$A,"R")&gt;0,"R",IF(COUNTIFS('Raw TRI Data'!$B:$B,C$1,'Raw TRI Data'!$C:$C,$A47,'Raw TRI Data'!$A:$A,"A")&gt;0,"A","N/A"))</f>
        <v>N/A</v>
      </c>
      <c r="D47" s="162" t="str">
        <f>IF(COUNTIFS('Raw TRI Data'!$B:$B,D$1,'Raw TRI Data'!$C:$C,$A47,'Raw TRI Data'!$A:$A,"R")&gt;0,"R",IF(COUNTIFS('Raw TRI Data'!$B:$B,D$1,'Raw TRI Data'!$C:$C,$A47,'Raw TRI Data'!$A:$A,"A")&gt;0,"A","N/A"))</f>
        <v>R</v>
      </c>
      <c r="E47" s="162" t="str">
        <f>IF(COUNTIFS('Raw TRI Data'!$B:$B,E$1,'Raw TRI Data'!$C:$C,$A47,'Raw TRI Data'!$A:$A,"R")&gt;0,"R",IF(COUNTIFS('Raw TRI Data'!$B:$B,E$1,'Raw TRI Data'!$C:$C,$A47,'Raw TRI Data'!$A:$A,"A")&gt;0,"A","N/A"))</f>
        <v>N/A</v>
      </c>
      <c r="F47" s="162" t="str">
        <f>IF(COUNTIFS('Raw TRI Data'!$B:$B,F$1,'Raw TRI Data'!$C:$C,$A47,'Raw TRI Data'!$A:$A,"R")&gt;0,"R",IF(COUNTIFS('Raw TRI Data'!$B:$B,F$1,'Raw TRI Data'!$C:$C,$A47,'Raw TRI Data'!$A:$A,"A")&gt;0,"A","N/A"))</f>
        <v>N/A</v>
      </c>
      <c r="G47" s="32">
        <f t="shared" si="0"/>
        <v>1</v>
      </c>
      <c r="H47" s="32">
        <f t="shared" si="1"/>
        <v>0</v>
      </c>
      <c r="I47" s="33">
        <f t="shared" si="3"/>
        <v>1</v>
      </c>
    </row>
    <row r="48" spans="1:9">
      <c r="A48" t="s">
        <v>329</v>
      </c>
      <c r="B48" s="162" t="str">
        <f>IF(COUNTIFS('Raw TRI Data'!$B:$B,B$1,'Raw TRI Data'!$C:$C,$A48,'Raw TRI Data'!$A:$A,"R")&gt;0,"R",IF(COUNTIFS('Raw TRI Data'!$B:$B,B$1,'Raw TRI Data'!$C:$C,$A48,'Raw TRI Data'!$A:$A,"A")&gt;0,"A","N/A"))</f>
        <v>R</v>
      </c>
      <c r="C48" s="162" t="str">
        <f>IF(COUNTIFS('Raw TRI Data'!$B:$B,C$1,'Raw TRI Data'!$C:$C,$A48,'Raw TRI Data'!$A:$A,"R")&gt;0,"R",IF(COUNTIFS('Raw TRI Data'!$B:$B,C$1,'Raw TRI Data'!$C:$C,$A48,'Raw TRI Data'!$A:$A,"A")&gt;0,"A","N/A"))</f>
        <v>R</v>
      </c>
      <c r="D48" s="162" t="str">
        <f>IF(COUNTIFS('Raw TRI Data'!$B:$B,D$1,'Raw TRI Data'!$C:$C,$A48,'Raw TRI Data'!$A:$A,"R")&gt;0,"R",IF(COUNTIFS('Raw TRI Data'!$B:$B,D$1,'Raw TRI Data'!$C:$C,$A48,'Raw TRI Data'!$A:$A,"A")&gt;0,"A","N/A"))</f>
        <v>R</v>
      </c>
      <c r="E48" s="162" t="str">
        <f>IF(COUNTIFS('Raw TRI Data'!$B:$B,E$1,'Raw TRI Data'!$C:$C,$A48,'Raw TRI Data'!$A:$A,"R")&gt;0,"R",IF(COUNTIFS('Raw TRI Data'!$B:$B,E$1,'Raw TRI Data'!$C:$C,$A48,'Raw TRI Data'!$A:$A,"A")&gt;0,"A","N/A"))</f>
        <v>R</v>
      </c>
      <c r="F48" s="162" t="str">
        <f>IF(COUNTIFS('Raw TRI Data'!$B:$B,F$1,'Raw TRI Data'!$C:$C,$A48,'Raw TRI Data'!$A:$A,"R")&gt;0,"R",IF(COUNTIFS('Raw TRI Data'!$B:$B,F$1,'Raw TRI Data'!$C:$C,$A48,'Raw TRI Data'!$A:$A,"A")&gt;0,"A","N/A"))</f>
        <v>R</v>
      </c>
      <c r="G48" s="32">
        <f t="shared" si="0"/>
        <v>1</v>
      </c>
      <c r="H48" s="32">
        <f t="shared" si="1"/>
        <v>0</v>
      </c>
      <c r="I48" s="33">
        <f t="shared" si="3"/>
        <v>1</v>
      </c>
    </row>
    <row r="49" spans="1:9">
      <c r="A49" t="s">
        <v>797</v>
      </c>
      <c r="B49" s="162" t="str">
        <f>IF(COUNTIFS('Raw TRI Data'!$B:$B,B$1,'Raw TRI Data'!$C:$C,$A49,'Raw TRI Data'!$A:$A,"R")&gt;0,"R",IF(COUNTIFS('Raw TRI Data'!$B:$B,B$1,'Raw TRI Data'!$C:$C,$A49,'Raw TRI Data'!$A:$A,"A")&gt;0,"A","N/A"))</f>
        <v>R</v>
      </c>
      <c r="C49" s="162" t="str">
        <f>IF(COUNTIFS('Raw TRI Data'!$B:$B,C$1,'Raw TRI Data'!$C:$C,$A49,'Raw TRI Data'!$A:$A,"R")&gt;0,"R",IF(COUNTIFS('Raw TRI Data'!$B:$B,C$1,'Raw TRI Data'!$C:$C,$A49,'Raw TRI Data'!$A:$A,"A")&gt;0,"A","N/A"))</f>
        <v>R</v>
      </c>
      <c r="D49" s="162" t="str">
        <f>IF(COUNTIFS('Raw TRI Data'!$B:$B,D$1,'Raw TRI Data'!$C:$C,$A49,'Raw TRI Data'!$A:$A,"R")&gt;0,"R",IF(COUNTIFS('Raw TRI Data'!$B:$B,D$1,'Raw TRI Data'!$C:$C,$A49,'Raw TRI Data'!$A:$A,"A")&gt;0,"A","N/A"))</f>
        <v>R</v>
      </c>
      <c r="E49" s="162" t="str">
        <f>IF(COUNTIFS('Raw TRI Data'!$B:$B,E$1,'Raw TRI Data'!$C:$C,$A49,'Raw TRI Data'!$A:$A,"R")&gt;0,"R",IF(COUNTIFS('Raw TRI Data'!$B:$B,E$1,'Raw TRI Data'!$C:$C,$A49,'Raw TRI Data'!$A:$A,"A")&gt;0,"A","N/A"))</f>
        <v>N/A</v>
      </c>
      <c r="F49" s="162" t="str">
        <f>IF(COUNTIFS('Raw TRI Data'!$B:$B,F$1,'Raw TRI Data'!$C:$C,$A49,'Raw TRI Data'!$A:$A,"R")&gt;0,"R",IF(COUNTIFS('Raw TRI Data'!$B:$B,F$1,'Raw TRI Data'!$C:$C,$A49,'Raw TRI Data'!$A:$A,"A")&gt;0,"A","N/A"))</f>
        <v>N/A</v>
      </c>
      <c r="G49" s="32">
        <f t="shared" si="0"/>
        <v>1</v>
      </c>
      <c r="H49" s="32">
        <f t="shared" si="1"/>
        <v>0</v>
      </c>
      <c r="I49" s="33">
        <f t="shared" si="3"/>
        <v>1</v>
      </c>
    </row>
    <row r="50" spans="1:9">
      <c r="A50" t="s">
        <v>588</v>
      </c>
      <c r="B50" s="162" t="str">
        <f>IF(COUNTIFS('Raw TRI Data'!$B:$B,B$1,'Raw TRI Data'!$C:$C,$A50,'Raw TRI Data'!$A:$A,"R")&gt;0,"R",IF(COUNTIFS('Raw TRI Data'!$B:$B,B$1,'Raw TRI Data'!$C:$C,$A50,'Raw TRI Data'!$A:$A,"A")&gt;0,"A","N/A"))</f>
        <v>R</v>
      </c>
      <c r="C50" s="162" t="str">
        <f>IF(COUNTIFS('Raw TRI Data'!$B:$B,C$1,'Raw TRI Data'!$C:$C,$A50,'Raw TRI Data'!$A:$A,"R")&gt;0,"R",IF(COUNTIFS('Raw TRI Data'!$B:$B,C$1,'Raw TRI Data'!$C:$C,$A50,'Raw TRI Data'!$A:$A,"A")&gt;0,"A","N/A"))</f>
        <v>R</v>
      </c>
      <c r="D50" s="162" t="str">
        <f>IF(COUNTIFS('Raw TRI Data'!$B:$B,D$1,'Raw TRI Data'!$C:$C,$A50,'Raw TRI Data'!$A:$A,"R")&gt;0,"R",IF(COUNTIFS('Raw TRI Data'!$B:$B,D$1,'Raw TRI Data'!$C:$C,$A50,'Raw TRI Data'!$A:$A,"A")&gt;0,"A","N/A"))</f>
        <v>R</v>
      </c>
      <c r="E50" s="162" t="str">
        <f>IF(COUNTIFS('Raw TRI Data'!$B:$B,E$1,'Raw TRI Data'!$C:$C,$A50,'Raw TRI Data'!$A:$A,"R")&gt;0,"R",IF(COUNTIFS('Raw TRI Data'!$B:$B,E$1,'Raw TRI Data'!$C:$C,$A50,'Raw TRI Data'!$A:$A,"A")&gt;0,"A","N/A"))</f>
        <v>R</v>
      </c>
      <c r="F50" s="162" t="str">
        <f>IF(COUNTIFS('Raw TRI Data'!$B:$B,F$1,'Raw TRI Data'!$C:$C,$A50,'Raw TRI Data'!$A:$A,"R")&gt;0,"R",IF(COUNTIFS('Raw TRI Data'!$B:$B,F$1,'Raw TRI Data'!$C:$C,$A50,'Raw TRI Data'!$A:$A,"A")&gt;0,"A","N/A"))</f>
        <v>R</v>
      </c>
      <c r="G50" s="32">
        <f t="shared" si="0"/>
        <v>1</v>
      </c>
      <c r="H50" s="32">
        <f t="shared" si="1"/>
        <v>0</v>
      </c>
      <c r="I50" s="33">
        <f t="shared" si="3"/>
        <v>1</v>
      </c>
    </row>
    <row r="51" spans="1:9">
      <c r="A51" t="s">
        <v>425</v>
      </c>
      <c r="B51" s="162" t="str">
        <f>IF(COUNTIFS('Raw TRI Data'!$B:$B,B$1,'Raw TRI Data'!$C:$C,$A51,'Raw TRI Data'!$A:$A,"R")&gt;0,"R",IF(COUNTIFS('Raw TRI Data'!$B:$B,B$1,'Raw TRI Data'!$C:$C,$A51,'Raw TRI Data'!$A:$A,"A")&gt;0,"A","N/A"))</f>
        <v>R</v>
      </c>
      <c r="C51" s="162" t="str">
        <f>IF(COUNTIFS('Raw TRI Data'!$B:$B,C$1,'Raw TRI Data'!$C:$C,$A51,'Raw TRI Data'!$A:$A,"R")&gt;0,"R",IF(COUNTIFS('Raw TRI Data'!$B:$B,C$1,'Raw TRI Data'!$C:$C,$A51,'Raw TRI Data'!$A:$A,"A")&gt;0,"A","N/A"))</f>
        <v>R</v>
      </c>
      <c r="D51" s="162" t="str">
        <f>IF(COUNTIFS('Raw TRI Data'!$B:$B,D$1,'Raw TRI Data'!$C:$C,$A51,'Raw TRI Data'!$A:$A,"R")&gt;0,"R",IF(COUNTIFS('Raw TRI Data'!$B:$B,D$1,'Raw TRI Data'!$C:$C,$A51,'Raw TRI Data'!$A:$A,"A")&gt;0,"A","N/A"))</f>
        <v>R</v>
      </c>
      <c r="E51" s="162" t="str">
        <f>IF(COUNTIFS('Raw TRI Data'!$B:$B,E$1,'Raw TRI Data'!$C:$C,$A51,'Raw TRI Data'!$A:$A,"R")&gt;0,"R",IF(COUNTIFS('Raw TRI Data'!$B:$B,E$1,'Raw TRI Data'!$C:$C,$A51,'Raw TRI Data'!$A:$A,"A")&gt;0,"A","N/A"))</f>
        <v>R</v>
      </c>
      <c r="F51" s="162" t="str">
        <f>IF(COUNTIFS('Raw TRI Data'!$B:$B,F$1,'Raw TRI Data'!$C:$C,$A51,'Raw TRI Data'!$A:$A,"R")&gt;0,"R",IF(COUNTIFS('Raw TRI Data'!$B:$B,F$1,'Raw TRI Data'!$C:$C,$A51,'Raw TRI Data'!$A:$A,"A")&gt;0,"A","N/A"))</f>
        <v>R</v>
      </c>
      <c r="G51" s="32">
        <f t="shared" si="0"/>
        <v>1</v>
      </c>
      <c r="H51" s="32">
        <f t="shared" si="1"/>
        <v>0</v>
      </c>
      <c r="I51" s="33">
        <f t="shared" si="3"/>
        <v>1</v>
      </c>
    </row>
    <row r="52" spans="1:9">
      <c r="A52" t="s">
        <v>529</v>
      </c>
      <c r="B52" s="162" t="str">
        <f>IF(COUNTIFS('Raw TRI Data'!$B:$B,B$1,'Raw TRI Data'!$C:$C,$A52,'Raw TRI Data'!$A:$A,"R")&gt;0,"R",IF(COUNTIFS('Raw TRI Data'!$B:$B,B$1,'Raw TRI Data'!$C:$C,$A52,'Raw TRI Data'!$A:$A,"A")&gt;0,"A","N/A"))</f>
        <v>R</v>
      </c>
      <c r="C52" s="162" t="str">
        <f>IF(COUNTIFS('Raw TRI Data'!$B:$B,C$1,'Raw TRI Data'!$C:$C,$A52,'Raw TRI Data'!$A:$A,"R")&gt;0,"R",IF(COUNTIFS('Raw TRI Data'!$B:$B,C$1,'Raw TRI Data'!$C:$C,$A52,'Raw TRI Data'!$A:$A,"A")&gt;0,"A","N/A"))</f>
        <v>N/A</v>
      </c>
      <c r="D52" s="162" t="str">
        <f>IF(COUNTIFS('Raw TRI Data'!$B:$B,D$1,'Raw TRI Data'!$C:$C,$A52,'Raw TRI Data'!$A:$A,"R")&gt;0,"R",IF(COUNTIFS('Raw TRI Data'!$B:$B,D$1,'Raw TRI Data'!$C:$C,$A52,'Raw TRI Data'!$A:$A,"A")&gt;0,"A","N/A"))</f>
        <v>N/A</v>
      </c>
      <c r="E52" s="162" t="str">
        <f>IF(COUNTIFS('Raw TRI Data'!$B:$B,E$1,'Raw TRI Data'!$C:$C,$A52,'Raw TRI Data'!$A:$A,"R")&gt;0,"R",IF(COUNTIFS('Raw TRI Data'!$B:$B,E$1,'Raw TRI Data'!$C:$C,$A52,'Raw TRI Data'!$A:$A,"A")&gt;0,"A","N/A"))</f>
        <v>N/A</v>
      </c>
      <c r="F52" s="162" t="str">
        <f>IF(COUNTIFS('Raw TRI Data'!$B:$B,F$1,'Raw TRI Data'!$C:$C,$A52,'Raw TRI Data'!$A:$A,"R")&gt;0,"R",IF(COUNTIFS('Raw TRI Data'!$B:$B,F$1,'Raw TRI Data'!$C:$C,$A52,'Raw TRI Data'!$A:$A,"A")&gt;0,"A","N/A"))</f>
        <v>N/A</v>
      </c>
      <c r="G52" s="32">
        <f t="shared" si="0"/>
        <v>1</v>
      </c>
      <c r="H52" s="32">
        <f t="shared" si="1"/>
        <v>0</v>
      </c>
      <c r="I52" s="33">
        <f t="shared" si="3"/>
        <v>1</v>
      </c>
    </row>
    <row r="53" spans="1:9">
      <c r="A53" t="s">
        <v>467</v>
      </c>
      <c r="B53" s="162" t="str">
        <f>IF(COUNTIFS('Raw TRI Data'!$B:$B,B$1,'Raw TRI Data'!$C:$C,$A53,'Raw TRI Data'!$A:$A,"R")&gt;0,"R",IF(COUNTIFS('Raw TRI Data'!$B:$B,B$1,'Raw TRI Data'!$C:$C,$A53,'Raw TRI Data'!$A:$A,"A")&gt;0,"A","N/A"))</f>
        <v>R</v>
      </c>
      <c r="C53" s="162" t="str">
        <f>IF(COUNTIFS('Raw TRI Data'!$B:$B,C$1,'Raw TRI Data'!$C:$C,$A53,'Raw TRI Data'!$A:$A,"R")&gt;0,"R",IF(COUNTIFS('Raw TRI Data'!$B:$B,C$1,'Raw TRI Data'!$C:$C,$A53,'Raw TRI Data'!$A:$A,"A")&gt;0,"A","N/A"))</f>
        <v>R</v>
      </c>
      <c r="D53" s="162" t="str">
        <f>IF(COUNTIFS('Raw TRI Data'!$B:$B,D$1,'Raw TRI Data'!$C:$C,$A53,'Raw TRI Data'!$A:$A,"R")&gt;0,"R",IF(COUNTIFS('Raw TRI Data'!$B:$B,D$1,'Raw TRI Data'!$C:$C,$A53,'Raw TRI Data'!$A:$A,"A")&gt;0,"A","N/A"))</f>
        <v>R</v>
      </c>
      <c r="E53" s="162" t="str">
        <f>IF(COUNTIFS('Raw TRI Data'!$B:$B,E$1,'Raw TRI Data'!$C:$C,$A53,'Raw TRI Data'!$A:$A,"R")&gt;0,"R",IF(COUNTIFS('Raw TRI Data'!$B:$B,E$1,'Raw TRI Data'!$C:$C,$A53,'Raw TRI Data'!$A:$A,"A")&gt;0,"A","N/A"))</f>
        <v>R</v>
      </c>
      <c r="F53" s="162" t="str">
        <f>IF(COUNTIFS('Raw TRI Data'!$B:$B,F$1,'Raw TRI Data'!$C:$C,$A53,'Raw TRI Data'!$A:$A,"R")&gt;0,"R",IF(COUNTIFS('Raw TRI Data'!$B:$B,F$1,'Raw TRI Data'!$C:$C,$A53,'Raw TRI Data'!$A:$A,"A")&gt;0,"A","N/A"))</f>
        <v>R</v>
      </c>
      <c r="G53" s="32">
        <f t="shared" si="0"/>
        <v>1</v>
      </c>
      <c r="H53" s="32">
        <f t="shared" si="1"/>
        <v>0</v>
      </c>
      <c r="I53" s="33">
        <f t="shared" si="3"/>
        <v>1</v>
      </c>
    </row>
    <row r="54" spans="1:9">
      <c r="A54" t="s">
        <v>837</v>
      </c>
      <c r="B54" s="162" t="str">
        <f>IF(COUNTIFS('Raw TRI Data'!$B:$B,B$1,'Raw TRI Data'!$C:$C,$A54,'Raw TRI Data'!$A:$A,"R")&gt;0,"R",IF(COUNTIFS('Raw TRI Data'!$B:$B,B$1,'Raw TRI Data'!$C:$C,$A54,'Raw TRI Data'!$A:$A,"A")&gt;0,"A","N/A"))</f>
        <v>R</v>
      </c>
      <c r="C54" s="162" t="str">
        <f>IF(COUNTIFS('Raw TRI Data'!$B:$B,C$1,'Raw TRI Data'!$C:$C,$A54,'Raw TRI Data'!$A:$A,"R")&gt;0,"R",IF(COUNTIFS('Raw TRI Data'!$B:$B,C$1,'Raw TRI Data'!$C:$C,$A54,'Raw TRI Data'!$A:$A,"A")&gt;0,"A","N/A"))</f>
        <v>R</v>
      </c>
      <c r="D54" s="162" t="str">
        <f>IF(COUNTIFS('Raw TRI Data'!$B:$B,D$1,'Raw TRI Data'!$C:$C,$A54,'Raw TRI Data'!$A:$A,"R")&gt;0,"R",IF(COUNTIFS('Raw TRI Data'!$B:$B,D$1,'Raw TRI Data'!$C:$C,$A54,'Raw TRI Data'!$A:$A,"A")&gt;0,"A","N/A"))</f>
        <v>R</v>
      </c>
      <c r="E54" s="162" t="str">
        <f>IF(COUNTIFS('Raw TRI Data'!$B:$B,E$1,'Raw TRI Data'!$C:$C,$A54,'Raw TRI Data'!$A:$A,"R")&gt;0,"R",IF(COUNTIFS('Raw TRI Data'!$B:$B,E$1,'Raw TRI Data'!$C:$C,$A54,'Raw TRI Data'!$A:$A,"A")&gt;0,"A","N/A"))</f>
        <v>R</v>
      </c>
      <c r="F54" s="162" t="str">
        <f>IF(COUNTIFS('Raw TRI Data'!$B:$B,F$1,'Raw TRI Data'!$C:$C,$A54,'Raw TRI Data'!$A:$A,"R")&gt;0,"R",IF(COUNTIFS('Raw TRI Data'!$B:$B,F$1,'Raw TRI Data'!$C:$C,$A54,'Raw TRI Data'!$A:$A,"A")&gt;0,"A","N/A"))</f>
        <v>R</v>
      </c>
      <c r="G54" s="32">
        <f t="shared" si="0"/>
        <v>1</v>
      </c>
      <c r="H54" s="32">
        <f t="shared" si="1"/>
        <v>0</v>
      </c>
      <c r="I54" s="33">
        <f t="shared" si="3"/>
        <v>1</v>
      </c>
    </row>
    <row r="55" spans="1:9">
      <c r="A55" t="s">
        <v>846</v>
      </c>
      <c r="B55" s="162" t="str">
        <f>IF(COUNTIFS('Raw TRI Data'!$B:$B,B$1,'Raw TRI Data'!$C:$C,$A55,'Raw TRI Data'!$A:$A,"R")&gt;0,"R",IF(COUNTIFS('Raw TRI Data'!$B:$B,B$1,'Raw TRI Data'!$C:$C,$A55,'Raw TRI Data'!$A:$A,"A")&gt;0,"A","N/A"))</f>
        <v>R</v>
      </c>
      <c r="C55" s="162" t="str">
        <f>IF(COUNTIFS('Raw TRI Data'!$B:$B,C$1,'Raw TRI Data'!$C:$C,$A55,'Raw TRI Data'!$A:$A,"R")&gt;0,"R",IF(COUNTIFS('Raw TRI Data'!$B:$B,C$1,'Raw TRI Data'!$C:$C,$A55,'Raw TRI Data'!$A:$A,"A")&gt;0,"A","N/A"))</f>
        <v>R</v>
      </c>
      <c r="D55" s="162" t="str">
        <f>IF(COUNTIFS('Raw TRI Data'!$B:$B,D$1,'Raw TRI Data'!$C:$C,$A55,'Raw TRI Data'!$A:$A,"R")&gt;0,"R",IF(COUNTIFS('Raw TRI Data'!$B:$B,D$1,'Raw TRI Data'!$C:$C,$A55,'Raw TRI Data'!$A:$A,"A")&gt;0,"A","N/A"))</f>
        <v>R</v>
      </c>
      <c r="E55" s="162" t="str">
        <f>IF(COUNTIFS('Raw TRI Data'!$B:$B,E$1,'Raw TRI Data'!$C:$C,$A55,'Raw TRI Data'!$A:$A,"R")&gt;0,"R",IF(COUNTIFS('Raw TRI Data'!$B:$B,E$1,'Raw TRI Data'!$C:$C,$A55,'Raw TRI Data'!$A:$A,"A")&gt;0,"A","N/A"))</f>
        <v>R</v>
      </c>
      <c r="F55" s="162" t="str">
        <f>IF(COUNTIFS('Raw TRI Data'!$B:$B,F$1,'Raw TRI Data'!$C:$C,$A55,'Raw TRI Data'!$A:$A,"R")&gt;0,"R",IF(COUNTIFS('Raw TRI Data'!$B:$B,F$1,'Raw TRI Data'!$C:$C,$A55,'Raw TRI Data'!$A:$A,"A")&gt;0,"A","N/A"))</f>
        <v>R</v>
      </c>
      <c r="G55" s="32">
        <f t="shared" si="0"/>
        <v>1</v>
      </c>
      <c r="H55" s="32">
        <f t="shared" si="1"/>
        <v>0</v>
      </c>
      <c r="I55" s="33">
        <f t="shared" si="3"/>
        <v>1</v>
      </c>
    </row>
    <row r="56" spans="1:9">
      <c r="A56" t="s">
        <v>617</v>
      </c>
      <c r="B56" s="162" t="str">
        <f>IF(COUNTIFS('Raw TRI Data'!$B:$B,B$1,'Raw TRI Data'!$C:$C,$A56,'Raw TRI Data'!$A:$A,"R")&gt;0,"R",IF(COUNTIFS('Raw TRI Data'!$B:$B,B$1,'Raw TRI Data'!$C:$C,$A56,'Raw TRI Data'!$A:$A,"A")&gt;0,"A","N/A"))</f>
        <v>R</v>
      </c>
      <c r="C56" s="162" t="str">
        <f>IF(COUNTIFS('Raw TRI Data'!$B:$B,C$1,'Raw TRI Data'!$C:$C,$A56,'Raw TRI Data'!$A:$A,"R")&gt;0,"R",IF(COUNTIFS('Raw TRI Data'!$B:$B,C$1,'Raw TRI Data'!$C:$C,$A56,'Raw TRI Data'!$A:$A,"A")&gt;0,"A","N/A"))</f>
        <v>R</v>
      </c>
      <c r="D56" s="162" t="str">
        <f>IF(COUNTIFS('Raw TRI Data'!$B:$B,D$1,'Raw TRI Data'!$C:$C,$A56,'Raw TRI Data'!$A:$A,"R")&gt;0,"R",IF(COUNTIFS('Raw TRI Data'!$B:$B,D$1,'Raw TRI Data'!$C:$C,$A56,'Raw TRI Data'!$A:$A,"A")&gt;0,"A","N/A"))</f>
        <v>R</v>
      </c>
      <c r="E56" s="162" t="str">
        <f>IF(COUNTIFS('Raw TRI Data'!$B:$B,E$1,'Raw TRI Data'!$C:$C,$A56,'Raw TRI Data'!$A:$A,"R")&gt;0,"R",IF(COUNTIFS('Raw TRI Data'!$B:$B,E$1,'Raw TRI Data'!$C:$C,$A56,'Raw TRI Data'!$A:$A,"A")&gt;0,"A","N/A"))</f>
        <v>R</v>
      </c>
      <c r="F56" s="162" t="str">
        <f>IF(COUNTIFS('Raw TRI Data'!$B:$B,F$1,'Raw TRI Data'!$C:$C,$A56,'Raw TRI Data'!$A:$A,"R")&gt;0,"R",IF(COUNTIFS('Raw TRI Data'!$B:$B,F$1,'Raw TRI Data'!$C:$C,$A56,'Raw TRI Data'!$A:$A,"A")&gt;0,"A","N/A"))</f>
        <v>R</v>
      </c>
      <c r="G56" s="32">
        <f t="shared" si="0"/>
        <v>1</v>
      </c>
      <c r="H56" s="32">
        <f t="shared" si="1"/>
        <v>0</v>
      </c>
      <c r="I56" s="33">
        <f t="shared" si="3"/>
        <v>1</v>
      </c>
    </row>
    <row r="57" spans="1:9">
      <c r="A57" t="s">
        <v>571</v>
      </c>
      <c r="B57" s="162" t="str">
        <f>IF(COUNTIFS('Raw TRI Data'!$B:$B,B$1,'Raw TRI Data'!$C:$C,$A57,'Raw TRI Data'!$A:$A,"R")&gt;0,"R",IF(COUNTIFS('Raw TRI Data'!$B:$B,B$1,'Raw TRI Data'!$C:$C,$A57,'Raw TRI Data'!$A:$A,"A")&gt;0,"A","N/A"))</f>
        <v>R</v>
      </c>
      <c r="C57" s="162" t="str">
        <f>IF(COUNTIFS('Raw TRI Data'!$B:$B,C$1,'Raw TRI Data'!$C:$C,$A57,'Raw TRI Data'!$A:$A,"R")&gt;0,"R",IF(COUNTIFS('Raw TRI Data'!$B:$B,C$1,'Raw TRI Data'!$C:$C,$A57,'Raw TRI Data'!$A:$A,"A")&gt;0,"A","N/A"))</f>
        <v>R</v>
      </c>
      <c r="D57" s="162" t="str">
        <f>IF(COUNTIFS('Raw TRI Data'!$B:$B,D$1,'Raw TRI Data'!$C:$C,$A57,'Raw TRI Data'!$A:$A,"R")&gt;0,"R",IF(COUNTIFS('Raw TRI Data'!$B:$B,D$1,'Raw TRI Data'!$C:$C,$A57,'Raw TRI Data'!$A:$A,"A")&gt;0,"A","N/A"))</f>
        <v>R</v>
      </c>
      <c r="E57" s="162" t="str">
        <f>IF(COUNTIFS('Raw TRI Data'!$B:$B,E$1,'Raw TRI Data'!$C:$C,$A57,'Raw TRI Data'!$A:$A,"R")&gt;0,"R",IF(COUNTIFS('Raw TRI Data'!$B:$B,E$1,'Raw TRI Data'!$C:$C,$A57,'Raw TRI Data'!$A:$A,"A")&gt;0,"A","N/A"))</f>
        <v>R</v>
      </c>
      <c r="F57" s="162" t="str">
        <f>IF(COUNTIFS('Raw TRI Data'!$B:$B,F$1,'Raw TRI Data'!$C:$C,$A57,'Raw TRI Data'!$A:$A,"R")&gt;0,"R",IF(COUNTIFS('Raw TRI Data'!$B:$B,F$1,'Raw TRI Data'!$C:$C,$A57,'Raw TRI Data'!$A:$A,"A")&gt;0,"A","N/A"))</f>
        <v>R</v>
      </c>
      <c r="G57" s="32">
        <f t="shared" si="0"/>
        <v>1</v>
      </c>
      <c r="H57" s="32">
        <f t="shared" si="1"/>
        <v>0</v>
      </c>
      <c r="I57" s="33">
        <f t="shared" si="3"/>
        <v>1</v>
      </c>
    </row>
    <row r="58" spans="1:9">
      <c r="A58" t="s">
        <v>852</v>
      </c>
      <c r="B58" s="162" t="str">
        <f>IF(COUNTIFS('Raw TRI Data'!$B:$B,B$1,'Raw TRI Data'!$C:$C,$A58,'Raw TRI Data'!$A:$A,"R")&gt;0,"R",IF(COUNTIFS('Raw TRI Data'!$B:$B,B$1,'Raw TRI Data'!$C:$C,$A58,'Raw TRI Data'!$A:$A,"A")&gt;0,"A","N/A"))</f>
        <v>R</v>
      </c>
      <c r="C58" s="162" t="str">
        <f>IF(COUNTIFS('Raw TRI Data'!$B:$B,C$1,'Raw TRI Data'!$C:$C,$A58,'Raw TRI Data'!$A:$A,"R")&gt;0,"R",IF(COUNTIFS('Raw TRI Data'!$B:$B,C$1,'Raw TRI Data'!$C:$C,$A58,'Raw TRI Data'!$A:$A,"A")&gt;0,"A","N/A"))</f>
        <v>R</v>
      </c>
      <c r="D58" s="162" t="str">
        <f>IF(COUNTIFS('Raw TRI Data'!$B:$B,D$1,'Raw TRI Data'!$C:$C,$A58,'Raw TRI Data'!$A:$A,"R")&gt;0,"R",IF(COUNTIFS('Raw TRI Data'!$B:$B,D$1,'Raw TRI Data'!$C:$C,$A58,'Raw TRI Data'!$A:$A,"A")&gt;0,"A","N/A"))</f>
        <v>R</v>
      </c>
      <c r="E58" s="162" t="str">
        <f>IF(COUNTIFS('Raw TRI Data'!$B:$B,E$1,'Raw TRI Data'!$C:$C,$A58,'Raw TRI Data'!$A:$A,"R")&gt;0,"R",IF(COUNTIFS('Raw TRI Data'!$B:$B,E$1,'Raw TRI Data'!$C:$C,$A58,'Raw TRI Data'!$A:$A,"A")&gt;0,"A","N/A"))</f>
        <v>R</v>
      </c>
      <c r="F58" s="162" t="str">
        <f>IF(COUNTIFS('Raw TRI Data'!$B:$B,F$1,'Raw TRI Data'!$C:$C,$A58,'Raw TRI Data'!$A:$A,"R")&gt;0,"R",IF(COUNTIFS('Raw TRI Data'!$B:$B,F$1,'Raw TRI Data'!$C:$C,$A58,'Raw TRI Data'!$A:$A,"A")&gt;0,"A","N/A"))</f>
        <v>R</v>
      </c>
      <c r="G58" s="32">
        <f t="shared" si="0"/>
        <v>1</v>
      </c>
      <c r="H58" s="32">
        <f t="shared" si="1"/>
        <v>0</v>
      </c>
      <c r="I58" s="33">
        <f t="shared" si="3"/>
        <v>1</v>
      </c>
    </row>
    <row r="59" spans="1:9">
      <c r="A59" t="s">
        <v>696</v>
      </c>
      <c r="B59" s="162" t="str">
        <f>IF(COUNTIFS('Raw TRI Data'!$B:$B,B$1,'Raw TRI Data'!$C:$C,$A59,'Raw TRI Data'!$A:$A,"R")&gt;0,"R",IF(COUNTIFS('Raw TRI Data'!$B:$B,B$1,'Raw TRI Data'!$C:$C,$A59,'Raw TRI Data'!$A:$A,"A")&gt;0,"A","N/A"))</f>
        <v>R</v>
      </c>
      <c r="C59" s="162" t="str">
        <f>IF(COUNTIFS('Raw TRI Data'!$B:$B,C$1,'Raw TRI Data'!$C:$C,$A59,'Raw TRI Data'!$A:$A,"R")&gt;0,"R",IF(COUNTIFS('Raw TRI Data'!$B:$B,C$1,'Raw TRI Data'!$C:$C,$A59,'Raw TRI Data'!$A:$A,"A")&gt;0,"A","N/A"))</f>
        <v>R</v>
      </c>
      <c r="D59" s="162" t="str">
        <f>IF(COUNTIFS('Raw TRI Data'!$B:$B,D$1,'Raw TRI Data'!$C:$C,$A59,'Raw TRI Data'!$A:$A,"R")&gt;0,"R",IF(COUNTIFS('Raw TRI Data'!$B:$B,D$1,'Raw TRI Data'!$C:$C,$A59,'Raw TRI Data'!$A:$A,"A")&gt;0,"A","N/A"))</f>
        <v>R</v>
      </c>
      <c r="E59" s="162" t="str">
        <f>IF(COUNTIFS('Raw TRI Data'!$B:$B,E$1,'Raw TRI Data'!$C:$C,$A59,'Raw TRI Data'!$A:$A,"R")&gt;0,"R",IF(COUNTIFS('Raw TRI Data'!$B:$B,E$1,'Raw TRI Data'!$C:$C,$A59,'Raw TRI Data'!$A:$A,"A")&gt;0,"A","N/A"))</f>
        <v>R</v>
      </c>
      <c r="F59" s="162" t="str">
        <f>IF(COUNTIFS('Raw TRI Data'!$B:$B,F$1,'Raw TRI Data'!$C:$C,$A59,'Raw TRI Data'!$A:$A,"R")&gt;0,"R",IF(COUNTIFS('Raw TRI Data'!$B:$B,F$1,'Raw TRI Data'!$C:$C,$A59,'Raw TRI Data'!$A:$A,"A")&gt;0,"A","N/A"))</f>
        <v>R</v>
      </c>
      <c r="G59" s="32">
        <f t="shared" si="0"/>
        <v>1</v>
      </c>
      <c r="H59" s="32">
        <f t="shared" si="1"/>
        <v>0</v>
      </c>
      <c r="I59" s="33">
        <f t="shared" si="3"/>
        <v>1</v>
      </c>
    </row>
    <row r="60" spans="1:9">
      <c r="A60" t="s">
        <v>412</v>
      </c>
      <c r="B60" s="162" t="str">
        <f>IF(COUNTIFS('Raw TRI Data'!$B:$B,B$1,'Raw TRI Data'!$C:$C,$A60,'Raw TRI Data'!$A:$A,"R")&gt;0,"R",IF(COUNTIFS('Raw TRI Data'!$B:$B,B$1,'Raw TRI Data'!$C:$C,$A60,'Raw TRI Data'!$A:$A,"A")&gt;0,"A","N/A"))</f>
        <v>N/A</v>
      </c>
      <c r="C60" s="162" t="str">
        <f>IF(COUNTIFS('Raw TRI Data'!$B:$B,C$1,'Raw TRI Data'!$C:$C,$A60,'Raw TRI Data'!$A:$A,"R")&gt;0,"R",IF(COUNTIFS('Raw TRI Data'!$B:$B,C$1,'Raw TRI Data'!$C:$C,$A60,'Raw TRI Data'!$A:$A,"A")&gt;0,"A","N/A"))</f>
        <v>R</v>
      </c>
      <c r="D60" s="162" t="str">
        <f>IF(COUNTIFS('Raw TRI Data'!$B:$B,D$1,'Raw TRI Data'!$C:$C,$A60,'Raw TRI Data'!$A:$A,"R")&gt;0,"R",IF(COUNTIFS('Raw TRI Data'!$B:$B,D$1,'Raw TRI Data'!$C:$C,$A60,'Raw TRI Data'!$A:$A,"A")&gt;0,"A","N/A"))</f>
        <v>R</v>
      </c>
      <c r="E60" s="162" t="str">
        <f>IF(COUNTIFS('Raw TRI Data'!$B:$B,E$1,'Raw TRI Data'!$C:$C,$A60,'Raw TRI Data'!$A:$A,"R")&gt;0,"R",IF(COUNTIFS('Raw TRI Data'!$B:$B,E$1,'Raw TRI Data'!$C:$C,$A60,'Raw TRI Data'!$A:$A,"A")&gt;0,"A","N/A"))</f>
        <v>R</v>
      </c>
      <c r="F60" s="162" t="str">
        <f>IF(COUNTIFS('Raw TRI Data'!$B:$B,F$1,'Raw TRI Data'!$C:$C,$A60,'Raw TRI Data'!$A:$A,"R")&gt;0,"R",IF(COUNTIFS('Raw TRI Data'!$B:$B,F$1,'Raw TRI Data'!$C:$C,$A60,'Raw TRI Data'!$A:$A,"A")&gt;0,"A","N/A"))</f>
        <v>R</v>
      </c>
      <c r="G60" s="32">
        <f t="shared" si="0"/>
        <v>1</v>
      </c>
      <c r="H60" s="32">
        <f t="shared" si="1"/>
        <v>0</v>
      </c>
      <c r="I60" s="33">
        <f t="shared" si="3"/>
        <v>1</v>
      </c>
    </row>
    <row r="61" spans="1:9">
      <c r="A61" t="s">
        <v>669</v>
      </c>
      <c r="B61" s="162" t="str">
        <f>IF(COUNTIFS('Raw TRI Data'!$B:$B,B$1,'Raw TRI Data'!$C:$C,$A61,'Raw TRI Data'!$A:$A,"R")&gt;0,"R",IF(COUNTIFS('Raw TRI Data'!$B:$B,B$1,'Raw TRI Data'!$C:$C,$A61,'Raw TRI Data'!$A:$A,"A")&gt;0,"A","N/A"))</f>
        <v>N/A</v>
      </c>
      <c r="C61" s="162" t="str">
        <f>IF(COUNTIFS('Raw TRI Data'!$B:$B,C$1,'Raw TRI Data'!$C:$C,$A61,'Raw TRI Data'!$A:$A,"R")&gt;0,"R",IF(COUNTIFS('Raw TRI Data'!$B:$B,C$1,'Raw TRI Data'!$C:$C,$A61,'Raw TRI Data'!$A:$A,"A")&gt;0,"A","N/A"))</f>
        <v>R</v>
      </c>
      <c r="D61" s="162" t="str">
        <f>IF(COUNTIFS('Raw TRI Data'!$B:$B,D$1,'Raw TRI Data'!$C:$C,$A61,'Raw TRI Data'!$A:$A,"R")&gt;0,"R",IF(COUNTIFS('Raw TRI Data'!$B:$B,D$1,'Raw TRI Data'!$C:$C,$A61,'Raw TRI Data'!$A:$A,"A")&gt;0,"A","N/A"))</f>
        <v>N/A</v>
      </c>
      <c r="E61" s="162" t="str">
        <f>IF(COUNTIFS('Raw TRI Data'!$B:$B,E$1,'Raw TRI Data'!$C:$C,$A61,'Raw TRI Data'!$A:$A,"R")&gt;0,"R",IF(COUNTIFS('Raw TRI Data'!$B:$B,E$1,'Raw TRI Data'!$C:$C,$A61,'Raw TRI Data'!$A:$A,"A")&gt;0,"A","N/A"))</f>
        <v>N/A</v>
      </c>
      <c r="F61" s="162" t="str">
        <f>IF(COUNTIFS('Raw TRI Data'!$B:$B,F$1,'Raw TRI Data'!$C:$C,$A61,'Raw TRI Data'!$A:$A,"R")&gt;0,"R",IF(COUNTIFS('Raw TRI Data'!$B:$B,F$1,'Raw TRI Data'!$C:$C,$A61,'Raw TRI Data'!$A:$A,"A")&gt;0,"A","N/A"))</f>
        <v>N/A</v>
      </c>
      <c r="G61" s="32">
        <f t="shared" si="0"/>
        <v>1</v>
      </c>
      <c r="H61" s="32">
        <f t="shared" si="1"/>
        <v>0</v>
      </c>
      <c r="I61" s="33">
        <f t="shared" si="3"/>
        <v>1</v>
      </c>
    </row>
    <row r="62" spans="1:9">
      <c r="A62" t="s">
        <v>814</v>
      </c>
      <c r="B62" s="162" t="str">
        <f>IF(COUNTIFS('Raw TRI Data'!$B:$B,B$1,'Raw TRI Data'!$C:$C,$A62,'Raw TRI Data'!$A:$A,"R")&gt;0,"R",IF(COUNTIFS('Raw TRI Data'!$B:$B,B$1,'Raw TRI Data'!$C:$C,$A62,'Raw TRI Data'!$A:$A,"A")&gt;0,"A","N/A"))</f>
        <v>N/A</v>
      </c>
      <c r="C62" s="162" t="str">
        <f>IF(COUNTIFS('Raw TRI Data'!$B:$B,C$1,'Raw TRI Data'!$C:$C,$A62,'Raw TRI Data'!$A:$A,"R")&gt;0,"R",IF(COUNTIFS('Raw TRI Data'!$B:$B,C$1,'Raw TRI Data'!$C:$C,$A62,'Raw TRI Data'!$A:$A,"A")&gt;0,"A","N/A"))</f>
        <v>R</v>
      </c>
      <c r="D62" s="162" t="str">
        <f>IF(COUNTIFS('Raw TRI Data'!$B:$B,D$1,'Raw TRI Data'!$C:$C,$A62,'Raw TRI Data'!$A:$A,"R")&gt;0,"R",IF(COUNTIFS('Raw TRI Data'!$B:$B,D$1,'Raw TRI Data'!$C:$C,$A62,'Raw TRI Data'!$A:$A,"A")&gt;0,"A","N/A"))</f>
        <v>N/A</v>
      </c>
      <c r="E62" s="162" t="str">
        <f>IF(COUNTIFS('Raw TRI Data'!$B:$B,E$1,'Raw TRI Data'!$C:$C,$A62,'Raw TRI Data'!$A:$A,"R")&gt;0,"R",IF(COUNTIFS('Raw TRI Data'!$B:$B,E$1,'Raw TRI Data'!$C:$C,$A62,'Raw TRI Data'!$A:$A,"A")&gt;0,"A","N/A"))</f>
        <v>N/A</v>
      </c>
      <c r="F62" s="162" t="str">
        <f>IF(COUNTIFS('Raw TRI Data'!$B:$B,F$1,'Raw TRI Data'!$C:$C,$A62,'Raw TRI Data'!$A:$A,"R")&gt;0,"R",IF(COUNTIFS('Raw TRI Data'!$B:$B,F$1,'Raw TRI Data'!$C:$C,$A62,'Raw TRI Data'!$A:$A,"A")&gt;0,"A","N/A"))</f>
        <v>N/A</v>
      </c>
      <c r="G62" s="32">
        <f t="shared" si="0"/>
        <v>1</v>
      </c>
      <c r="H62" s="32">
        <f t="shared" si="1"/>
        <v>0</v>
      </c>
      <c r="I62" s="33">
        <f t="shared" si="3"/>
        <v>1</v>
      </c>
    </row>
    <row r="63" spans="1:9">
      <c r="A63" t="s">
        <v>358</v>
      </c>
      <c r="B63" s="162" t="str">
        <f>IF(COUNTIFS('Raw TRI Data'!$B:$B,B$1,'Raw TRI Data'!$C:$C,$A63,'Raw TRI Data'!$A:$A,"R")&gt;0,"R",IF(COUNTIFS('Raw TRI Data'!$B:$B,B$1,'Raw TRI Data'!$C:$C,$A63,'Raw TRI Data'!$A:$A,"A")&gt;0,"A","N/A"))</f>
        <v>N/A</v>
      </c>
      <c r="C63" s="162" t="str">
        <f>IF(COUNTIFS('Raw TRI Data'!$B:$B,C$1,'Raw TRI Data'!$C:$C,$A63,'Raw TRI Data'!$A:$A,"R")&gt;0,"R",IF(COUNTIFS('Raw TRI Data'!$B:$B,C$1,'Raw TRI Data'!$C:$C,$A63,'Raw TRI Data'!$A:$A,"A")&gt;0,"A","N/A"))</f>
        <v>R</v>
      </c>
      <c r="D63" s="162" t="str">
        <f>IF(COUNTIFS('Raw TRI Data'!$B:$B,D$1,'Raw TRI Data'!$C:$C,$A63,'Raw TRI Data'!$A:$A,"R")&gt;0,"R",IF(COUNTIFS('Raw TRI Data'!$B:$B,D$1,'Raw TRI Data'!$C:$C,$A63,'Raw TRI Data'!$A:$A,"A")&gt;0,"A","N/A"))</f>
        <v>R</v>
      </c>
      <c r="E63" s="162" t="str">
        <f>IF(COUNTIFS('Raw TRI Data'!$B:$B,E$1,'Raw TRI Data'!$C:$C,$A63,'Raw TRI Data'!$A:$A,"R")&gt;0,"R",IF(COUNTIFS('Raw TRI Data'!$B:$B,E$1,'Raw TRI Data'!$C:$C,$A63,'Raw TRI Data'!$A:$A,"A")&gt;0,"A","N/A"))</f>
        <v>R</v>
      </c>
      <c r="F63" s="162" t="str">
        <f>IF(COUNTIFS('Raw TRI Data'!$B:$B,F$1,'Raw TRI Data'!$C:$C,$A63,'Raw TRI Data'!$A:$A,"R")&gt;0,"R",IF(COUNTIFS('Raw TRI Data'!$B:$B,F$1,'Raw TRI Data'!$C:$C,$A63,'Raw TRI Data'!$A:$A,"A")&gt;0,"A","N/A"))</f>
        <v>R</v>
      </c>
      <c r="G63" s="32">
        <f t="shared" si="0"/>
        <v>1</v>
      </c>
      <c r="H63" s="32">
        <f t="shared" si="1"/>
        <v>0</v>
      </c>
      <c r="I63" s="33">
        <f t="shared" si="3"/>
        <v>1</v>
      </c>
    </row>
    <row r="64" spans="1:9">
      <c r="A64" t="s">
        <v>462</v>
      </c>
      <c r="B64" s="162" t="str">
        <f>IF(COUNTIFS('Raw TRI Data'!$B:$B,B$1,'Raw TRI Data'!$C:$C,$A64,'Raw TRI Data'!$A:$A,"R")&gt;0,"R",IF(COUNTIFS('Raw TRI Data'!$B:$B,B$1,'Raw TRI Data'!$C:$C,$A64,'Raw TRI Data'!$A:$A,"A")&gt;0,"A","N/A"))</f>
        <v>N/A</v>
      </c>
      <c r="C64" s="162" t="str">
        <f>IF(COUNTIFS('Raw TRI Data'!$B:$B,C$1,'Raw TRI Data'!$C:$C,$A64,'Raw TRI Data'!$A:$A,"R")&gt;0,"R",IF(COUNTIFS('Raw TRI Data'!$B:$B,C$1,'Raw TRI Data'!$C:$C,$A64,'Raw TRI Data'!$A:$A,"A")&gt;0,"A","N/A"))</f>
        <v>R</v>
      </c>
      <c r="D64" s="162" t="str">
        <f>IF(COUNTIFS('Raw TRI Data'!$B:$B,D$1,'Raw TRI Data'!$C:$C,$A64,'Raw TRI Data'!$A:$A,"R")&gt;0,"R",IF(COUNTIFS('Raw TRI Data'!$B:$B,D$1,'Raw TRI Data'!$C:$C,$A64,'Raw TRI Data'!$A:$A,"A")&gt;0,"A","N/A"))</f>
        <v>R</v>
      </c>
      <c r="E64" s="162" t="str">
        <f>IF(COUNTIFS('Raw TRI Data'!$B:$B,E$1,'Raw TRI Data'!$C:$C,$A64,'Raw TRI Data'!$A:$A,"R")&gt;0,"R",IF(COUNTIFS('Raw TRI Data'!$B:$B,E$1,'Raw TRI Data'!$C:$C,$A64,'Raw TRI Data'!$A:$A,"A")&gt;0,"A","N/A"))</f>
        <v>R</v>
      </c>
      <c r="F64" s="162" t="str">
        <f>IF(COUNTIFS('Raw TRI Data'!$B:$B,F$1,'Raw TRI Data'!$C:$C,$A64,'Raw TRI Data'!$A:$A,"R")&gt;0,"R",IF(COUNTIFS('Raw TRI Data'!$B:$B,F$1,'Raw TRI Data'!$C:$C,$A64,'Raw TRI Data'!$A:$A,"A")&gt;0,"A","N/A"))</f>
        <v>N/A</v>
      </c>
      <c r="G64" s="32">
        <f t="shared" si="0"/>
        <v>1</v>
      </c>
      <c r="H64" s="32">
        <f t="shared" si="1"/>
        <v>0</v>
      </c>
      <c r="I64" s="33">
        <f t="shared" si="3"/>
        <v>1</v>
      </c>
    </row>
    <row r="65" spans="1:9">
      <c r="A65" t="s">
        <v>493</v>
      </c>
      <c r="B65" s="162" t="str">
        <f>IF(COUNTIFS('Raw TRI Data'!$B:$B,B$1,'Raw TRI Data'!$C:$C,$A65,'Raw TRI Data'!$A:$A,"R")&gt;0,"R",IF(COUNTIFS('Raw TRI Data'!$B:$B,B$1,'Raw TRI Data'!$C:$C,$A65,'Raw TRI Data'!$A:$A,"A")&gt;0,"A","N/A"))</f>
        <v>N/A</v>
      </c>
      <c r="C65" s="162" t="str">
        <f>IF(COUNTIFS('Raw TRI Data'!$B:$B,C$1,'Raw TRI Data'!$C:$C,$A65,'Raw TRI Data'!$A:$A,"R")&gt;0,"R",IF(COUNTIFS('Raw TRI Data'!$B:$B,C$1,'Raw TRI Data'!$C:$C,$A65,'Raw TRI Data'!$A:$A,"A")&gt;0,"A","N/A"))</f>
        <v>R</v>
      </c>
      <c r="D65" s="162" t="str">
        <f>IF(COUNTIFS('Raw TRI Data'!$B:$B,D$1,'Raw TRI Data'!$C:$C,$A65,'Raw TRI Data'!$A:$A,"R")&gt;0,"R",IF(COUNTIFS('Raw TRI Data'!$B:$B,D$1,'Raw TRI Data'!$C:$C,$A65,'Raw TRI Data'!$A:$A,"A")&gt;0,"A","N/A"))</f>
        <v>R</v>
      </c>
      <c r="E65" s="162" t="str">
        <f>IF(COUNTIFS('Raw TRI Data'!$B:$B,E$1,'Raw TRI Data'!$C:$C,$A65,'Raw TRI Data'!$A:$A,"R")&gt;0,"R",IF(COUNTIFS('Raw TRI Data'!$B:$B,E$1,'Raw TRI Data'!$C:$C,$A65,'Raw TRI Data'!$A:$A,"A")&gt;0,"A","N/A"))</f>
        <v>R</v>
      </c>
      <c r="F65" s="162" t="str">
        <f>IF(COUNTIFS('Raw TRI Data'!$B:$B,F$1,'Raw TRI Data'!$C:$C,$A65,'Raw TRI Data'!$A:$A,"R")&gt;0,"R",IF(COUNTIFS('Raw TRI Data'!$B:$B,F$1,'Raw TRI Data'!$C:$C,$A65,'Raw TRI Data'!$A:$A,"A")&gt;0,"A","N/A"))</f>
        <v>R</v>
      </c>
      <c r="G65" s="32">
        <f t="shared" si="0"/>
        <v>1</v>
      </c>
      <c r="H65" s="32">
        <f t="shared" si="1"/>
        <v>0</v>
      </c>
      <c r="I65" s="33">
        <f t="shared" si="3"/>
        <v>1</v>
      </c>
    </row>
    <row r="66" spans="1:9">
      <c r="A66" t="s">
        <v>444</v>
      </c>
      <c r="B66" s="162" t="str">
        <f>IF(COUNTIFS('Raw TRI Data'!$B:$B,B$1,'Raw TRI Data'!$C:$C,$A66,'Raw TRI Data'!$A:$A,"R")&gt;0,"R",IF(COUNTIFS('Raw TRI Data'!$B:$B,B$1,'Raw TRI Data'!$C:$C,$A66,'Raw TRI Data'!$A:$A,"A")&gt;0,"A","N/A"))</f>
        <v>N/A</v>
      </c>
      <c r="C66" s="162" t="str">
        <f>IF(COUNTIFS('Raw TRI Data'!$B:$B,C$1,'Raw TRI Data'!$C:$C,$A66,'Raw TRI Data'!$A:$A,"R")&gt;0,"R",IF(COUNTIFS('Raw TRI Data'!$B:$B,C$1,'Raw TRI Data'!$C:$C,$A66,'Raw TRI Data'!$A:$A,"A")&gt;0,"A","N/A"))</f>
        <v>R</v>
      </c>
      <c r="D66" s="162" t="str">
        <f>IF(COUNTIFS('Raw TRI Data'!$B:$B,D$1,'Raw TRI Data'!$C:$C,$A66,'Raw TRI Data'!$A:$A,"R")&gt;0,"R",IF(COUNTIFS('Raw TRI Data'!$B:$B,D$1,'Raw TRI Data'!$C:$C,$A66,'Raw TRI Data'!$A:$A,"A")&gt;0,"A","N/A"))</f>
        <v>R</v>
      </c>
      <c r="E66" s="162" t="str">
        <f>IF(COUNTIFS('Raw TRI Data'!$B:$B,E$1,'Raw TRI Data'!$C:$C,$A66,'Raw TRI Data'!$A:$A,"R")&gt;0,"R",IF(COUNTIFS('Raw TRI Data'!$B:$B,E$1,'Raw TRI Data'!$C:$C,$A66,'Raw TRI Data'!$A:$A,"A")&gt;0,"A","N/A"))</f>
        <v>R</v>
      </c>
      <c r="F66" s="162" t="str">
        <f>IF(COUNTIFS('Raw TRI Data'!$B:$B,F$1,'Raw TRI Data'!$C:$C,$A66,'Raw TRI Data'!$A:$A,"R")&gt;0,"R",IF(COUNTIFS('Raw TRI Data'!$B:$B,F$1,'Raw TRI Data'!$C:$C,$A66,'Raw TRI Data'!$A:$A,"A")&gt;0,"A","N/A"))</f>
        <v>N/A</v>
      </c>
      <c r="G66" s="32">
        <f t="shared" ref="G66:G87" si="4">IF(COUNTIF($B66:$F66,"R")&gt;0,1,0)</f>
        <v>1</v>
      </c>
      <c r="H66" s="32">
        <f t="shared" ref="H66:H87" si="5">IF(COUNTIF($B66:$F66,"A")&gt;0,1,0)</f>
        <v>0</v>
      </c>
      <c r="I66" s="33">
        <f t="shared" si="3"/>
        <v>1</v>
      </c>
    </row>
    <row r="67" spans="1:9">
      <c r="A67" t="s">
        <v>706</v>
      </c>
      <c r="B67" s="162" t="str">
        <f>IF(COUNTIFS('Raw TRI Data'!$B:$B,B$1,'Raw TRI Data'!$C:$C,$A67,'Raw TRI Data'!$A:$A,"R")&gt;0,"R",IF(COUNTIFS('Raw TRI Data'!$B:$B,B$1,'Raw TRI Data'!$C:$C,$A67,'Raw TRI Data'!$A:$A,"A")&gt;0,"A","N/A"))</f>
        <v>N/A</v>
      </c>
      <c r="C67" s="162" t="str">
        <f>IF(COUNTIFS('Raw TRI Data'!$B:$B,C$1,'Raw TRI Data'!$C:$C,$A67,'Raw TRI Data'!$A:$A,"R")&gt;0,"R",IF(COUNTIFS('Raw TRI Data'!$B:$B,C$1,'Raw TRI Data'!$C:$C,$A67,'Raw TRI Data'!$A:$A,"A")&gt;0,"A","N/A"))</f>
        <v>R</v>
      </c>
      <c r="D67" s="162" t="str">
        <f>IF(COUNTIFS('Raw TRI Data'!$B:$B,D$1,'Raw TRI Data'!$C:$C,$A67,'Raw TRI Data'!$A:$A,"R")&gt;0,"R",IF(COUNTIFS('Raw TRI Data'!$B:$B,D$1,'Raw TRI Data'!$C:$C,$A67,'Raw TRI Data'!$A:$A,"A")&gt;0,"A","N/A"))</f>
        <v>N/A</v>
      </c>
      <c r="E67" s="162" t="str">
        <f>IF(COUNTIFS('Raw TRI Data'!$B:$B,E$1,'Raw TRI Data'!$C:$C,$A67,'Raw TRI Data'!$A:$A,"R")&gt;0,"R",IF(COUNTIFS('Raw TRI Data'!$B:$B,E$1,'Raw TRI Data'!$C:$C,$A67,'Raw TRI Data'!$A:$A,"A")&gt;0,"A","N/A"))</f>
        <v>N/A</v>
      </c>
      <c r="F67" s="162" t="str">
        <f>IF(COUNTIFS('Raw TRI Data'!$B:$B,F$1,'Raw TRI Data'!$C:$C,$A67,'Raw TRI Data'!$A:$A,"R")&gt;0,"R",IF(COUNTIFS('Raw TRI Data'!$B:$B,F$1,'Raw TRI Data'!$C:$C,$A67,'Raw TRI Data'!$A:$A,"A")&gt;0,"A","N/A"))</f>
        <v>N/A</v>
      </c>
      <c r="G67" s="32">
        <f t="shared" si="4"/>
        <v>1</v>
      </c>
      <c r="H67" s="32">
        <f t="shared" si="5"/>
        <v>0</v>
      </c>
      <c r="I67" s="33">
        <f t="shared" si="3"/>
        <v>1</v>
      </c>
    </row>
    <row r="68" spans="1:9">
      <c r="A68" t="s">
        <v>769</v>
      </c>
      <c r="B68" s="162" t="str">
        <f>IF(COUNTIFS('Raw TRI Data'!$B:$B,B$1,'Raw TRI Data'!$C:$C,$A68,'Raw TRI Data'!$A:$A,"R")&gt;0,"R",IF(COUNTIFS('Raw TRI Data'!$B:$B,B$1,'Raw TRI Data'!$C:$C,$A68,'Raw TRI Data'!$A:$A,"A")&gt;0,"A","N/A"))</f>
        <v>N/A</v>
      </c>
      <c r="C68" s="162" t="str">
        <f>IF(COUNTIFS('Raw TRI Data'!$B:$B,C$1,'Raw TRI Data'!$C:$C,$A68,'Raw TRI Data'!$A:$A,"R")&gt;0,"R",IF(COUNTIFS('Raw TRI Data'!$B:$B,C$1,'Raw TRI Data'!$C:$C,$A68,'Raw TRI Data'!$A:$A,"A")&gt;0,"A","N/A"))</f>
        <v>R</v>
      </c>
      <c r="D68" s="162" t="str">
        <f>IF(COUNTIFS('Raw TRI Data'!$B:$B,D$1,'Raw TRI Data'!$C:$C,$A68,'Raw TRI Data'!$A:$A,"R")&gt;0,"R",IF(COUNTIFS('Raw TRI Data'!$B:$B,D$1,'Raw TRI Data'!$C:$C,$A68,'Raw TRI Data'!$A:$A,"A")&gt;0,"A","N/A"))</f>
        <v>R</v>
      </c>
      <c r="E68" s="162" t="str">
        <f>IF(COUNTIFS('Raw TRI Data'!$B:$B,E$1,'Raw TRI Data'!$C:$C,$A68,'Raw TRI Data'!$A:$A,"R")&gt;0,"R",IF(COUNTIFS('Raw TRI Data'!$B:$B,E$1,'Raw TRI Data'!$C:$C,$A68,'Raw TRI Data'!$A:$A,"A")&gt;0,"A","N/A"))</f>
        <v>R</v>
      </c>
      <c r="F68" s="162" t="str">
        <f>IF(COUNTIFS('Raw TRI Data'!$B:$B,F$1,'Raw TRI Data'!$C:$C,$A68,'Raw TRI Data'!$A:$A,"R")&gt;0,"R",IF(COUNTIFS('Raw TRI Data'!$B:$B,F$1,'Raw TRI Data'!$C:$C,$A68,'Raw TRI Data'!$A:$A,"A")&gt;0,"A","N/A"))</f>
        <v>R</v>
      </c>
      <c r="G68" s="32">
        <f t="shared" si="4"/>
        <v>1</v>
      </c>
      <c r="H68" s="32">
        <f t="shared" si="5"/>
        <v>0</v>
      </c>
      <c r="I68" s="33">
        <f t="shared" si="3"/>
        <v>1</v>
      </c>
    </row>
    <row r="69" spans="1:9">
      <c r="A69" t="s">
        <v>405</v>
      </c>
      <c r="B69" s="162" t="str">
        <f>IF(COUNTIFS('Raw TRI Data'!$B:$B,B$1,'Raw TRI Data'!$C:$C,$A69,'Raw TRI Data'!$A:$A,"R")&gt;0,"R",IF(COUNTIFS('Raw TRI Data'!$B:$B,B$1,'Raw TRI Data'!$C:$C,$A69,'Raw TRI Data'!$A:$A,"A")&gt;0,"A","N/A"))</f>
        <v>N/A</v>
      </c>
      <c r="C69" s="162" t="str">
        <f>IF(COUNTIFS('Raw TRI Data'!$B:$B,C$1,'Raw TRI Data'!$C:$C,$A69,'Raw TRI Data'!$A:$A,"R")&gt;0,"R",IF(COUNTIFS('Raw TRI Data'!$B:$B,C$1,'Raw TRI Data'!$C:$C,$A69,'Raw TRI Data'!$A:$A,"A")&gt;0,"A","N/A"))</f>
        <v>N/A</v>
      </c>
      <c r="D69" s="162" t="str">
        <f>IF(COUNTIFS('Raw TRI Data'!$B:$B,D$1,'Raw TRI Data'!$C:$C,$A69,'Raw TRI Data'!$A:$A,"R")&gt;0,"R",IF(COUNTIFS('Raw TRI Data'!$B:$B,D$1,'Raw TRI Data'!$C:$C,$A69,'Raw TRI Data'!$A:$A,"A")&gt;0,"A","N/A"))</f>
        <v>R</v>
      </c>
      <c r="E69" s="162" t="str">
        <f>IF(COUNTIFS('Raw TRI Data'!$B:$B,E$1,'Raw TRI Data'!$C:$C,$A69,'Raw TRI Data'!$A:$A,"R")&gt;0,"R",IF(COUNTIFS('Raw TRI Data'!$B:$B,E$1,'Raw TRI Data'!$C:$C,$A69,'Raw TRI Data'!$A:$A,"A")&gt;0,"A","N/A"))</f>
        <v>N/A</v>
      </c>
      <c r="F69" s="162" t="str">
        <f>IF(COUNTIFS('Raw TRI Data'!$B:$B,F$1,'Raw TRI Data'!$C:$C,$A69,'Raw TRI Data'!$A:$A,"R")&gt;0,"R",IF(COUNTIFS('Raw TRI Data'!$B:$B,F$1,'Raw TRI Data'!$C:$C,$A69,'Raw TRI Data'!$A:$A,"A")&gt;0,"A","N/A"))</f>
        <v>N/A</v>
      </c>
      <c r="G69" s="32">
        <f t="shared" si="4"/>
        <v>1</v>
      </c>
      <c r="H69" s="32">
        <f t="shared" si="5"/>
        <v>0</v>
      </c>
      <c r="I69" s="33">
        <f t="shared" si="3"/>
        <v>1</v>
      </c>
    </row>
    <row r="70" spans="1:9">
      <c r="A70" t="s">
        <v>620</v>
      </c>
      <c r="B70" s="162" t="str">
        <f>IF(COUNTIFS('Raw TRI Data'!$B:$B,B$1,'Raw TRI Data'!$C:$C,$A70,'Raw TRI Data'!$A:$A,"R")&gt;0,"R",IF(COUNTIFS('Raw TRI Data'!$B:$B,B$1,'Raw TRI Data'!$C:$C,$A70,'Raw TRI Data'!$A:$A,"A")&gt;0,"A","N/A"))</f>
        <v>N/A</v>
      </c>
      <c r="C70" s="162" t="str">
        <f>IF(COUNTIFS('Raw TRI Data'!$B:$B,C$1,'Raw TRI Data'!$C:$C,$A70,'Raw TRI Data'!$A:$A,"R")&gt;0,"R",IF(COUNTIFS('Raw TRI Data'!$B:$B,C$1,'Raw TRI Data'!$C:$C,$A70,'Raw TRI Data'!$A:$A,"A")&gt;0,"A","N/A"))</f>
        <v>N/A</v>
      </c>
      <c r="D70" s="162" t="str">
        <f>IF(COUNTIFS('Raw TRI Data'!$B:$B,D$1,'Raw TRI Data'!$C:$C,$A70,'Raw TRI Data'!$A:$A,"R")&gt;0,"R",IF(COUNTIFS('Raw TRI Data'!$B:$B,D$1,'Raw TRI Data'!$C:$C,$A70,'Raw TRI Data'!$A:$A,"A")&gt;0,"A","N/A"))</f>
        <v>R</v>
      </c>
      <c r="E70" s="162" t="str">
        <f>IF(COUNTIFS('Raw TRI Data'!$B:$B,E$1,'Raw TRI Data'!$C:$C,$A70,'Raw TRI Data'!$A:$A,"R")&gt;0,"R",IF(COUNTIFS('Raw TRI Data'!$B:$B,E$1,'Raw TRI Data'!$C:$C,$A70,'Raw TRI Data'!$A:$A,"A")&gt;0,"A","N/A"))</f>
        <v>R</v>
      </c>
      <c r="F70" s="162" t="str">
        <f>IF(COUNTIFS('Raw TRI Data'!$B:$B,F$1,'Raw TRI Data'!$C:$C,$A70,'Raw TRI Data'!$A:$A,"R")&gt;0,"R",IF(COUNTIFS('Raw TRI Data'!$B:$B,F$1,'Raw TRI Data'!$C:$C,$A70,'Raw TRI Data'!$A:$A,"A")&gt;0,"A","N/A"))</f>
        <v>N/A</v>
      </c>
      <c r="G70" s="32">
        <f t="shared" si="4"/>
        <v>1</v>
      </c>
      <c r="H70" s="32">
        <f t="shared" si="5"/>
        <v>0</v>
      </c>
      <c r="I70" s="33">
        <f t="shared" si="3"/>
        <v>1</v>
      </c>
    </row>
    <row r="71" spans="1:9">
      <c r="A71" t="s">
        <v>758</v>
      </c>
      <c r="B71" s="162" t="str">
        <f>IF(COUNTIFS('Raw TRI Data'!$B:$B,B$1,'Raw TRI Data'!$C:$C,$A71,'Raw TRI Data'!$A:$A,"R")&gt;0,"R",IF(COUNTIFS('Raw TRI Data'!$B:$B,B$1,'Raw TRI Data'!$C:$C,$A71,'Raw TRI Data'!$A:$A,"A")&gt;0,"A","N/A"))</f>
        <v>N/A</v>
      </c>
      <c r="C71" s="162" t="str">
        <f>IF(COUNTIFS('Raw TRI Data'!$B:$B,C$1,'Raw TRI Data'!$C:$C,$A71,'Raw TRI Data'!$A:$A,"R")&gt;0,"R",IF(COUNTIFS('Raw TRI Data'!$B:$B,C$1,'Raw TRI Data'!$C:$C,$A71,'Raw TRI Data'!$A:$A,"A")&gt;0,"A","N/A"))</f>
        <v>N/A</v>
      </c>
      <c r="D71" s="162" t="str">
        <f>IF(COUNTIFS('Raw TRI Data'!$B:$B,D$1,'Raw TRI Data'!$C:$C,$A71,'Raw TRI Data'!$A:$A,"R")&gt;0,"R",IF(COUNTIFS('Raw TRI Data'!$B:$B,D$1,'Raw TRI Data'!$C:$C,$A71,'Raw TRI Data'!$A:$A,"A")&gt;0,"A","N/A"))</f>
        <v>R</v>
      </c>
      <c r="E71" s="162" t="str">
        <f>IF(COUNTIFS('Raw TRI Data'!$B:$B,E$1,'Raw TRI Data'!$C:$C,$A71,'Raw TRI Data'!$A:$A,"R")&gt;0,"R",IF(COUNTIFS('Raw TRI Data'!$B:$B,E$1,'Raw TRI Data'!$C:$C,$A71,'Raw TRI Data'!$A:$A,"A")&gt;0,"A","N/A"))</f>
        <v>R</v>
      </c>
      <c r="F71" s="162" t="str">
        <f>IF(COUNTIFS('Raw TRI Data'!$B:$B,F$1,'Raw TRI Data'!$C:$C,$A71,'Raw TRI Data'!$A:$A,"R")&gt;0,"R",IF(COUNTIFS('Raw TRI Data'!$B:$B,F$1,'Raw TRI Data'!$C:$C,$A71,'Raw TRI Data'!$A:$A,"A")&gt;0,"A","N/A"))</f>
        <v>R</v>
      </c>
      <c r="G71" s="32">
        <f t="shared" si="4"/>
        <v>1</v>
      </c>
      <c r="H71" s="32">
        <f t="shared" si="5"/>
        <v>0</v>
      </c>
      <c r="I71" s="33">
        <f t="shared" si="3"/>
        <v>1</v>
      </c>
    </row>
    <row r="72" spans="1:9">
      <c r="A72" t="s">
        <v>581</v>
      </c>
      <c r="B72" s="162" t="str">
        <f>IF(COUNTIFS('Raw TRI Data'!$B:$B,B$1,'Raw TRI Data'!$C:$C,$A72,'Raw TRI Data'!$A:$A,"R")&gt;0,"R",IF(COUNTIFS('Raw TRI Data'!$B:$B,B$1,'Raw TRI Data'!$C:$C,$A72,'Raw TRI Data'!$A:$A,"A")&gt;0,"A","N/A"))</f>
        <v>N/A</v>
      </c>
      <c r="C72" s="162" t="str">
        <f>IF(COUNTIFS('Raw TRI Data'!$B:$B,C$1,'Raw TRI Data'!$C:$C,$A72,'Raw TRI Data'!$A:$A,"R")&gt;0,"R",IF(COUNTIFS('Raw TRI Data'!$B:$B,C$1,'Raw TRI Data'!$C:$C,$A72,'Raw TRI Data'!$A:$A,"A")&gt;0,"A","N/A"))</f>
        <v>N/A</v>
      </c>
      <c r="D72" s="162" t="str">
        <f>IF(COUNTIFS('Raw TRI Data'!$B:$B,D$1,'Raw TRI Data'!$C:$C,$A72,'Raw TRI Data'!$A:$A,"R")&gt;0,"R",IF(COUNTIFS('Raw TRI Data'!$B:$B,D$1,'Raw TRI Data'!$C:$C,$A72,'Raw TRI Data'!$A:$A,"A")&gt;0,"A","N/A"))</f>
        <v>R</v>
      </c>
      <c r="E72" s="162" t="str">
        <f>IF(COUNTIFS('Raw TRI Data'!$B:$B,E$1,'Raw TRI Data'!$C:$C,$A72,'Raw TRI Data'!$A:$A,"R")&gt;0,"R",IF(COUNTIFS('Raw TRI Data'!$B:$B,E$1,'Raw TRI Data'!$C:$C,$A72,'Raw TRI Data'!$A:$A,"A")&gt;0,"A","N/A"))</f>
        <v>N/A</v>
      </c>
      <c r="F72" s="162" t="str">
        <f>IF(COUNTIFS('Raw TRI Data'!$B:$B,F$1,'Raw TRI Data'!$C:$C,$A72,'Raw TRI Data'!$A:$A,"R")&gt;0,"R",IF(COUNTIFS('Raw TRI Data'!$B:$B,F$1,'Raw TRI Data'!$C:$C,$A72,'Raw TRI Data'!$A:$A,"A")&gt;0,"A","N/A"))</f>
        <v>N/A</v>
      </c>
      <c r="G72" s="32">
        <f t="shared" si="4"/>
        <v>1</v>
      </c>
      <c r="H72" s="32">
        <f t="shared" si="5"/>
        <v>0</v>
      </c>
      <c r="I72" s="33">
        <f t="shared" si="3"/>
        <v>1</v>
      </c>
    </row>
    <row r="73" spans="1:9">
      <c r="A73" t="s">
        <v>774</v>
      </c>
      <c r="B73" s="162" t="str">
        <f>IF(COUNTIFS('Raw TRI Data'!$B:$B,B$1,'Raw TRI Data'!$C:$C,$A73,'Raw TRI Data'!$A:$A,"R")&gt;0,"R",IF(COUNTIFS('Raw TRI Data'!$B:$B,B$1,'Raw TRI Data'!$C:$C,$A73,'Raw TRI Data'!$A:$A,"A")&gt;0,"A","N/A"))</f>
        <v>N/A</v>
      </c>
      <c r="C73" s="162" t="str">
        <f>IF(COUNTIFS('Raw TRI Data'!$B:$B,C$1,'Raw TRI Data'!$C:$C,$A73,'Raw TRI Data'!$A:$A,"R")&gt;0,"R",IF(COUNTIFS('Raw TRI Data'!$B:$B,C$1,'Raw TRI Data'!$C:$C,$A73,'Raw TRI Data'!$A:$A,"A")&gt;0,"A","N/A"))</f>
        <v>N/A</v>
      </c>
      <c r="D73" s="162" t="str">
        <f>IF(COUNTIFS('Raw TRI Data'!$B:$B,D$1,'Raw TRI Data'!$C:$C,$A73,'Raw TRI Data'!$A:$A,"R")&gt;0,"R",IF(COUNTIFS('Raw TRI Data'!$B:$B,D$1,'Raw TRI Data'!$C:$C,$A73,'Raw TRI Data'!$A:$A,"A")&gt;0,"A","N/A"))</f>
        <v>R</v>
      </c>
      <c r="E73" s="162" t="str">
        <f>IF(COUNTIFS('Raw TRI Data'!$B:$B,E$1,'Raw TRI Data'!$C:$C,$A73,'Raw TRI Data'!$A:$A,"R")&gt;0,"R",IF(COUNTIFS('Raw TRI Data'!$B:$B,E$1,'Raw TRI Data'!$C:$C,$A73,'Raw TRI Data'!$A:$A,"A")&gt;0,"A","N/A"))</f>
        <v>N/A</v>
      </c>
      <c r="F73" s="162" t="str">
        <f>IF(COUNTIFS('Raw TRI Data'!$B:$B,F$1,'Raw TRI Data'!$C:$C,$A73,'Raw TRI Data'!$A:$A,"R")&gt;0,"R",IF(COUNTIFS('Raw TRI Data'!$B:$B,F$1,'Raw TRI Data'!$C:$C,$A73,'Raw TRI Data'!$A:$A,"A")&gt;0,"A","N/A"))</f>
        <v>N/A</v>
      </c>
      <c r="G73" s="32">
        <f t="shared" si="4"/>
        <v>1</v>
      </c>
      <c r="H73" s="32">
        <f t="shared" si="5"/>
        <v>0</v>
      </c>
      <c r="I73" s="33">
        <f t="shared" si="3"/>
        <v>1</v>
      </c>
    </row>
    <row r="74" spans="1:9">
      <c r="A74" t="s">
        <v>373</v>
      </c>
      <c r="B74" s="162" t="str">
        <f>IF(COUNTIFS('Raw TRI Data'!$B:$B,B$1,'Raw TRI Data'!$C:$C,$A74,'Raw TRI Data'!$A:$A,"R")&gt;0,"R",IF(COUNTIFS('Raw TRI Data'!$B:$B,B$1,'Raw TRI Data'!$C:$C,$A74,'Raw TRI Data'!$A:$A,"A")&gt;0,"A","N/A"))</f>
        <v>N/A</v>
      </c>
      <c r="C74" s="162" t="str">
        <f>IF(COUNTIFS('Raw TRI Data'!$B:$B,C$1,'Raw TRI Data'!$C:$C,$A74,'Raw TRI Data'!$A:$A,"R")&gt;0,"R",IF(COUNTIFS('Raw TRI Data'!$B:$B,C$1,'Raw TRI Data'!$C:$C,$A74,'Raw TRI Data'!$A:$A,"A")&gt;0,"A","N/A"))</f>
        <v>N/A</v>
      </c>
      <c r="D74" s="162" t="str">
        <f>IF(COUNTIFS('Raw TRI Data'!$B:$B,D$1,'Raw TRI Data'!$C:$C,$A74,'Raw TRI Data'!$A:$A,"R")&gt;0,"R",IF(COUNTIFS('Raw TRI Data'!$B:$B,D$1,'Raw TRI Data'!$C:$C,$A74,'Raw TRI Data'!$A:$A,"A")&gt;0,"A","N/A"))</f>
        <v>R</v>
      </c>
      <c r="E74" s="162" t="str">
        <f>IF(COUNTIFS('Raw TRI Data'!$B:$B,E$1,'Raw TRI Data'!$C:$C,$A74,'Raw TRI Data'!$A:$A,"R")&gt;0,"R",IF(COUNTIFS('Raw TRI Data'!$B:$B,E$1,'Raw TRI Data'!$C:$C,$A74,'Raw TRI Data'!$A:$A,"A")&gt;0,"A","N/A"))</f>
        <v>R</v>
      </c>
      <c r="F74" s="162" t="str">
        <f>IF(COUNTIFS('Raw TRI Data'!$B:$B,F$1,'Raw TRI Data'!$C:$C,$A74,'Raw TRI Data'!$A:$A,"R")&gt;0,"R",IF(COUNTIFS('Raw TRI Data'!$B:$B,F$1,'Raw TRI Data'!$C:$C,$A74,'Raw TRI Data'!$A:$A,"A")&gt;0,"A","N/A"))</f>
        <v>R</v>
      </c>
      <c r="G74" s="32">
        <f t="shared" si="4"/>
        <v>1</v>
      </c>
      <c r="H74" s="32">
        <f t="shared" si="5"/>
        <v>0</v>
      </c>
      <c r="I74" s="33">
        <f t="shared" si="3"/>
        <v>1</v>
      </c>
    </row>
    <row r="75" spans="1:9">
      <c r="A75" t="s">
        <v>663</v>
      </c>
      <c r="B75" s="162" t="str">
        <f>IF(COUNTIFS('Raw TRI Data'!$B:$B,B$1,'Raw TRI Data'!$C:$C,$A75,'Raw TRI Data'!$A:$A,"R")&gt;0,"R",IF(COUNTIFS('Raw TRI Data'!$B:$B,B$1,'Raw TRI Data'!$C:$C,$A75,'Raw TRI Data'!$A:$A,"A")&gt;0,"A","N/A"))</f>
        <v>N/A</v>
      </c>
      <c r="C75" s="162" t="str">
        <f>IF(COUNTIFS('Raw TRI Data'!$B:$B,C$1,'Raw TRI Data'!$C:$C,$A75,'Raw TRI Data'!$A:$A,"R")&gt;0,"R",IF(COUNTIFS('Raw TRI Data'!$B:$B,C$1,'Raw TRI Data'!$C:$C,$A75,'Raw TRI Data'!$A:$A,"A")&gt;0,"A","N/A"))</f>
        <v>N/A</v>
      </c>
      <c r="D75" s="162" t="str">
        <f>IF(COUNTIFS('Raw TRI Data'!$B:$B,D$1,'Raw TRI Data'!$C:$C,$A75,'Raw TRI Data'!$A:$A,"R")&gt;0,"R",IF(COUNTIFS('Raw TRI Data'!$B:$B,D$1,'Raw TRI Data'!$C:$C,$A75,'Raw TRI Data'!$A:$A,"A")&gt;0,"A","N/A"))</f>
        <v>N/A</v>
      </c>
      <c r="E75" s="162" t="str">
        <f>IF(COUNTIFS('Raw TRI Data'!$B:$B,E$1,'Raw TRI Data'!$C:$C,$A75,'Raw TRI Data'!$A:$A,"R")&gt;0,"R",IF(COUNTIFS('Raw TRI Data'!$B:$B,E$1,'Raw TRI Data'!$C:$C,$A75,'Raw TRI Data'!$A:$A,"A")&gt;0,"A","N/A"))</f>
        <v>R</v>
      </c>
      <c r="F75" s="162" t="str">
        <f>IF(COUNTIFS('Raw TRI Data'!$B:$B,F$1,'Raw TRI Data'!$C:$C,$A75,'Raw TRI Data'!$A:$A,"R")&gt;0,"R",IF(COUNTIFS('Raw TRI Data'!$B:$B,F$1,'Raw TRI Data'!$C:$C,$A75,'Raw TRI Data'!$A:$A,"A")&gt;0,"A","N/A"))</f>
        <v>R</v>
      </c>
      <c r="G75" s="32">
        <f t="shared" si="4"/>
        <v>1</v>
      </c>
      <c r="H75" s="32">
        <f t="shared" si="5"/>
        <v>0</v>
      </c>
      <c r="I75" s="33">
        <f t="shared" si="3"/>
        <v>1</v>
      </c>
    </row>
    <row r="76" spans="1:9">
      <c r="A76" t="s">
        <v>516</v>
      </c>
      <c r="B76" s="162" t="str">
        <f>IF(COUNTIFS('Raw TRI Data'!$B:$B,B$1,'Raw TRI Data'!$C:$C,$A76,'Raw TRI Data'!$A:$A,"R")&gt;0,"R",IF(COUNTIFS('Raw TRI Data'!$B:$B,B$1,'Raw TRI Data'!$C:$C,$A76,'Raw TRI Data'!$A:$A,"A")&gt;0,"A","N/A"))</f>
        <v>N/A</v>
      </c>
      <c r="C76" s="162" t="str">
        <f>IF(COUNTIFS('Raw TRI Data'!$B:$B,C$1,'Raw TRI Data'!$C:$C,$A76,'Raw TRI Data'!$A:$A,"R")&gt;0,"R",IF(COUNTIFS('Raw TRI Data'!$B:$B,C$1,'Raw TRI Data'!$C:$C,$A76,'Raw TRI Data'!$A:$A,"A")&gt;0,"A","N/A"))</f>
        <v>N/A</v>
      </c>
      <c r="D76" s="162" t="str">
        <f>IF(COUNTIFS('Raw TRI Data'!$B:$B,D$1,'Raw TRI Data'!$C:$C,$A76,'Raw TRI Data'!$A:$A,"R")&gt;0,"R",IF(COUNTIFS('Raw TRI Data'!$B:$B,D$1,'Raw TRI Data'!$C:$C,$A76,'Raw TRI Data'!$A:$A,"A")&gt;0,"A","N/A"))</f>
        <v>N/A</v>
      </c>
      <c r="E76" s="162" t="str">
        <f>IF(COUNTIFS('Raw TRI Data'!$B:$B,E$1,'Raw TRI Data'!$C:$C,$A76,'Raw TRI Data'!$A:$A,"R")&gt;0,"R",IF(COUNTIFS('Raw TRI Data'!$B:$B,E$1,'Raw TRI Data'!$C:$C,$A76,'Raw TRI Data'!$A:$A,"A")&gt;0,"A","N/A"))</f>
        <v>R</v>
      </c>
      <c r="F76" s="162" t="str">
        <f>IF(COUNTIFS('Raw TRI Data'!$B:$B,F$1,'Raw TRI Data'!$C:$C,$A76,'Raw TRI Data'!$A:$A,"R")&gt;0,"R",IF(COUNTIFS('Raw TRI Data'!$B:$B,F$1,'Raw TRI Data'!$C:$C,$A76,'Raw TRI Data'!$A:$A,"A")&gt;0,"A","N/A"))</f>
        <v>N/A</v>
      </c>
      <c r="G76" s="32">
        <f t="shared" si="4"/>
        <v>1</v>
      </c>
      <c r="H76" s="32">
        <f t="shared" si="5"/>
        <v>0</v>
      </c>
      <c r="I76" s="33">
        <f t="shared" si="3"/>
        <v>1</v>
      </c>
    </row>
    <row r="77" spans="1:9">
      <c r="A77" t="s">
        <v>503</v>
      </c>
      <c r="B77" s="162" t="str">
        <f>IF(COUNTIFS('Raw TRI Data'!$B:$B,B$1,'Raw TRI Data'!$C:$C,$A77,'Raw TRI Data'!$A:$A,"R")&gt;0,"R",IF(COUNTIFS('Raw TRI Data'!$B:$B,B$1,'Raw TRI Data'!$C:$C,$A77,'Raw TRI Data'!$A:$A,"A")&gt;0,"A","N/A"))</f>
        <v>N/A</v>
      </c>
      <c r="C77" s="162" t="str">
        <f>IF(COUNTIFS('Raw TRI Data'!$B:$B,C$1,'Raw TRI Data'!$C:$C,$A77,'Raw TRI Data'!$A:$A,"R")&gt;0,"R",IF(COUNTIFS('Raw TRI Data'!$B:$B,C$1,'Raw TRI Data'!$C:$C,$A77,'Raw TRI Data'!$A:$A,"A")&gt;0,"A","N/A"))</f>
        <v>N/A</v>
      </c>
      <c r="D77" s="162" t="str">
        <f>IF(COUNTIFS('Raw TRI Data'!$B:$B,D$1,'Raw TRI Data'!$C:$C,$A77,'Raw TRI Data'!$A:$A,"R")&gt;0,"R",IF(COUNTIFS('Raw TRI Data'!$B:$B,D$1,'Raw TRI Data'!$C:$C,$A77,'Raw TRI Data'!$A:$A,"A")&gt;0,"A","N/A"))</f>
        <v>N/A</v>
      </c>
      <c r="E77" s="162" t="str">
        <f>IF(COUNTIFS('Raw TRI Data'!$B:$B,E$1,'Raw TRI Data'!$C:$C,$A77,'Raw TRI Data'!$A:$A,"R")&gt;0,"R",IF(COUNTIFS('Raw TRI Data'!$B:$B,E$1,'Raw TRI Data'!$C:$C,$A77,'Raw TRI Data'!$A:$A,"A")&gt;0,"A","N/A"))</f>
        <v>R</v>
      </c>
      <c r="F77" s="162" t="str">
        <f>IF(COUNTIFS('Raw TRI Data'!$B:$B,F$1,'Raw TRI Data'!$C:$C,$A77,'Raw TRI Data'!$A:$A,"R")&gt;0,"R",IF(COUNTIFS('Raw TRI Data'!$B:$B,F$1,'Raw TRI Data'!$C:$C,$A77,'Raw TRI Data'!$A:$A,"A")&gt;0,"A","N/A"))</f>
        <v>N/A</v>
      </c>
      <c r="G77" s="32">
        <f t="shared" si="4"/>
        <v>1</v>
      </c>
      <c r="H77" s="32">
        <f t="shared" si="5"/>
        <v>0</v>
      </c>
      <c r="I77" s="33">
        <f t="shared" si="3"/>
        <v>1</v>
      </c>
    </row>
    <row r="78" spans="1:9">
      <c r="A78" t="s">
        <v>819</v>
      </c>
      <c r="B78" s="162" t="str">
        <f>IF(COUNTIFS('Raw TRI Data'!$B:$B,B$1,'Raw TRI Data'!$C:$C,$A78,'Raw TRI Data'!$A:$A,"R")&gt;0,"R",IF(COUNTIFS('Raw TRI Data'!$B:$B,B$1,'Raw TRI Data'!$C:$C,$A78,'Raw TRI Data'!$A:$A,"A")&gt;0,"A","N/A"))</f>
        <v>N/A</v>
      </c>
      <c r="C78" s="162" t="str">
        <f>IF(COUNTIFS('Raw TRI Data'!$B:$B,C$1,'Raw TRI Data'!$C:$C,$A78,'Raw TRI Data'!$A:$A,"R")&gt;0,"R",IF(COUNTIFS('Raw TRI Data'!$B:$B,C$1,'Raw TRI Data'!$C:$C,$A78,'Raw TRI Data'!$A:$A,"A")&gt;0,"A","N/A"))</f>
        <v>N/A</v>
      </c>
      <c r="D78" s="162" t="str">
        <f>IF(COUNTIFS('Raw TRI Data'!$B:$B,D$1,'Raw TRI Data'!$C:$C,$A78,'Raw TRI Data'!$A:$A,"R")&gt;0,"R",IF(COUNTIFS('Raw TRI Data'!$B:$B,D$1,'Raw TRI Data'!$C:$C,$A78,'Raw TRI Data'!$A:$A,"A")&gt;0,"A","N/A"))</f>
        <v>N/A</v>
      </c>
      <c r="E78" s="162" t="str">
        <f>IF(COUNTIFS('Raw TRI Data'!$B:$B,E$1,'Raw TRI Data'!$C:$C,$A78,'Raw TRI Data'!$A:$A,"R")&gt;0,"R",IF(COUNTIFS('Raw TRI Data'!$B:$B,E$1,'Raw TRI Data'!$C:$C,$A78,'Raw TRI Data'!$A:$A,"A")&gt;0,"A","N/A"))</f>
        <v>R</v>
      </c>
      <c r="F78" s="162" t="str">
        <f>IF(COUNTIFS('Raw TRI Data'!$B:$B,F$1,'Raw TRI Data'!$C:$C,$A78,'Raw TRI Data'!$A:$A,"R")&gt;0,"R",IF(COUNTIFS('Raw TRI Data'!$B:$B,F$1,'Raw TRI Data'!$C:$C,$A78,'Raw TRI Data'!$A:$A,"A")&gt;0,"A","N/A"))</f>
        <v>R</v>
      </c>
      <c r="G78" s="32">
        <f t="shared" si="4"/>
        <v>1</v>
      </c>
      <c r="H78" s="32">
        <f t="shared" si="5"/>
        <v>0</v>
      </c>
      <c r="I78" s="33">
        <f t="shared" si="3"/>
        <v>1</v>
      </c>
    </row>
    <row r="79" spans="1:9">
      <c r="A79" t="s">
        <v>439</v>
      </c>
      <c r="B79" s="162" t="str">
        <f>IF(COUNTIFS('Raw TRI Data'!$B:$B,B$1,'Raw TRI Data'!$C:$C,$A79,'Raw TRI Data'!$A:$A,"R")&gt;0,"R",IF(COUNTIFS('Raw TRI Data'!$B:$B,B$1,'Raw TRI Data'!$C:$C,$A79,'Raw TRI Data'!$A:$A,"A")&gt;0,"A","N/A"))</f>
        <v>N/A</v>
      </c>
      <c r="C79" s="162" t="str">
        <f>IF(COUNTIFS('Raw TRI Data'!$B:$B,C$1,'Raw TRI Data'!$C:$C,$A79,'Raw TRI Data'!$A:$A,"R")&gt;0,"R",IF(COUNTIFS('Raw TRI Data'!$B:$B,C$1,'Raw TRI Data'!$C:$C,$A79,'Raw TRI Data'!$A:$A,"A")&gt;0,"A","N/A"))</f>
        <v>N/A</v>
      </c>
      <c r="D79" s="162" t="str">
        <f>IF(COUNTIFS('Raw TRI Data'!$B:$B,D$1,'Raw TRI Data'!$C:$C,$A79,'Raw TRI Data'!$A:$A,"R")&gt;0,"R",IF(COUNTIFS('Raw TRI Data'!$B:$B,D$1,'Raw TRI Data'!$C:$C,$A79,'Raw TRI Data'!$A:$A,"A")&gt;0,"A","N/A"))</f>
        <v>N/A</v>
      </c>
      <c r="E79" s="162" t="str">
        <f>IF(COUNTIFS('Raw TRI Data'!$B:$B,E$1,'Raw TRI Data'!$C:$C,$A79,'Raw TRI Data'!$A:$A,"R")&gt;0,"R",IF(COUNTIFS('Raw TRI Data'!$B:$B,E$1,'Raw TRI Data'!$C:$C,$A79,'Raw TRI Data'!$A:$A,"A")&gt;0,"A","N/A"))</f>
        <v>R</v>
      </c>
      <c r="F79" s="162" t="str">
        <f>IF(COUNTIFS('Raw TRI Data'!$B:$B,F$1,'Raw TRI Data'!$C:$C,$A79,'Raw TRI Data'!$A:$A,"R")&gt;0,"R",IF(COUNTIFS('Raw TRI Data'!$B:$B,F$1,'Raw TRI Data'!$C:$C,$A79,'Raw TRI Data'!$A:$A,"A")&gt;0,"A","N/A"))</f>
        <v>R</v>
      </c>
      <c r="G79" s="32">
        <f t="shared" si="4"/>
        <v>1</v>
      </c>
      <c r="H79" s="32">
        <f t="shared" si="5"/>
        <v>0</v>
      </c>
      <c r="I79" s="33">
        <f t="shared" si="3"/>
        <v>1</v>
      </c>
    </row>
    <row r="80" spans="1:9">
      <c r="A80" t="s">
        <v>745</v>
      </c>
      <c r="B80" s="162" t="str">
        <f>IF(COUNTIFS('Raw TRI Data'!$B:$B,B$1,'Raw TRI Data'!$C:$C,$A80,'Raw TRI Data'!$A:$A,"R")&gt;0,"R",IF(COUNTIFS('Raw TRI Data'!$B:$B,B$1,'Raw TRI Data'!$C:$C,$A80,'Raw TRI Data'!$A:$A,"A")&gt;0,"A","N/A"))</f>
        <v>N/A</v>
      </c>
      <c r="C80" s="162" t="str">
        <f>IF(COUNTIFS('Raw TRI Data'!$B:$B,C$1,'Raw TRI Data'!$C:$C,$A80,'Raw TRI Data'!$A:$A,"R")&gt;0,"R",IF(COUNTIFS('Raw TRI Data'!$B:$B,C$1,'Raw TRI Data'!$C:$C,$A80,'Raw TRI Data'!$A:$A,"A")&gt;0,"A","N/A"))</f>
        <v>N/A</v>
      </c>
      <c r="D80" s="162" t="str">
        <f>IF(COUNTIFS('Raw TRI Data'!$B:$B,D$1,'Raw TRI Data'!$C:$C,$A80,'Raw TRI Data'!$A:$A,"R")&gt;0,"R",IF(COUNTIFS('Raw TRI Data'!$B:$B,D$1,'Raw TRI Data'!$C:$C,$A80,'Raw TRI Data'!$A:$A,"A")&gt;0,"A","N/A"))</f>
        <v>N/A</v>
      </c>
      <c r="E80" s="162" t="str">
        <f>IF(COUNTIFS('Raw TRI Data'!$B:$B,E$1,'Raw TRI Data'!$C:$C,$A80,'Raw TRI Data'!$A:$A,"R")&gt;0,"R",IF(COUNTIFS('Raw TRI Data'!$B:$B,E$1,'Raw TRI Data'!$C:$C,$A80,'Raw TRI Data'!$A:$A,"A")&gt;0,"A","N/A"))</f>
        <v>R</v>
      </c>
      <c r="F80" s="162" t="str">
        <f>IF(COUNTIFS('Raw TRI Data'!$B:$B,F$1,'Raw TRI Data'!$C:$C,$A80,'Raw TRI Data'!$A:$A,"R")&gt;0,"R",IF(COUNTIFS('Raw TRI Data'!$B:$B,F$1,'Raw TRI Data'!$C:$C,$A80,'Raw TRI Data'!$A:$A,"A")&gt;0,"A","N/A"))</f>
        <v>R</v>
      </c>
      <c r="G80" s="32">
        <f t="shared" si="4"/>
        <v>1</v>
      </c>
      <c r="H80" s="32">
        <f t="shared" si="5"/>
        <v>0</v>
      </c>
      <c r="I80" s="33">
        <f t="shared" si="3"/>
        <v>1</v>
      </c>
    </row>
    <row r="81" spans="1:9">
      <c r="A81" t="s">
        <v>824</v>
      </c>
      <c r="B81" s="162" t="str">
        <f>IF(COUNTIFS('Raw TRI Data'!$B:$B,B$1,'Raw TRI Data'!$C:$C,$A81,'Raw TRI Data'!$A:$A,"R")&gt;0,"R",IF(COUNTIFS('Raw TRI Data'!$B:$B,B$1,'Raw TRI Data'!$C:$C,$A81,'Raw TRI Data'!$A:$A,"A")&gt;0,"A","N/A"))</f>
        <v>N/A</v>
      </c>
      <c r="C81" s="162" t="str">
        <f>IF(COUNTIFS('Raw TRI Data'!$B:$B,C$1,'Raw TRI Data'!$C:$C,$A81,'Raw TRI Data'!$A:$A,"R")&gt;0,"R",IF(COUNTIFS('Raw TRI Data'!$B:$B,C$1,'Raw TRI Data'!$C:$C,$A81,'Raw TRI Data'!$A:$A,"A")&gt;0,"A","N/A"))</f>
        <v>N/A</v>
      </c>
      <c r="D81" s="162" t="str">
        <f>IF(COUNTIFS('Raw TRI Data'!$B:$B,D$1,'Raw TRI Data'!$C:$C,$A81,'Raw TRI Data'!$A:$A,"R")&gt;0,"R",IF(COUNTIFS('Raw TRI Data'!$B:$B,D$1,'Raw TRI Data'!$C:$C,$A81,'Raw TRI Data'!$A:$A,"A")&gt;0,"A","N/A"))</f>
        <v>N/A</v>
      </c>
      <c r="E81" s="162" t="str">
        <f>IF(COUNTIFS('Raw TRI Data'!$B:$B,E$1,'Raw TRI Data'!$C:$C,$A81,'Raw TRI Data'!$A:$A,"R")&gt;0,"R",IF(COUNTIFS('Raw TRI Data'!$B:$B,E$1,'Raw TRI Data'!$C:$C,$A81,'Raw TRI Data'!$A:$A,"A")&gt;0,"A","N/A"))</f>
        <v>R</v>
      </c>
      <c r="F81" s="162" t="str">
        <f>IF(COUNTIFS('Raw TRI Data'!$B:$B,F$1,'Raw TRI Data'!$C:$C,$A81,'Raw TRI Data'!$A:$A,"R")&gt;0,"R",IF(COUNTIFS('Raw TRI Data'!$B:$B,F$1,'Raw TRI Data'!$C:$C,$A81,'Raw TRI Data'!$A:$A,"A")&gt;0,"A","N/A"))</f>
        <v>R</v>
      </c>
      <c r="G81" s="32">
        <f t="shared" si="4"/>
        <v>1</v>
      </c>
      <c r="H81" s="32">
        <f t="shared" si="5"/>
        <v>0</v>
      </c>
      <c r="I81" s="33">
        <f t="shared" si="3"/>
        <v>1</v>
      </c>
    </row>
    <row r="82" spans="1:9">
      <c r="A82" t="s">
        <v>842</v>
      </c>
      <c r="B82" s="162" t="str">
        <f>IF(COUNTIFS('Raw TRI Data'!$B:$B,B$1,'Raw TRI Data'!$C:$C,$A82,'Raw TRI Data'!$A:$A,"R")&gt;0,"R",IF(COUNTIFS('Raw TRI Data'!$B:$B,B$1,'Raw TRI Data'!$C:$C,$A82,'Raw TRI Data'!$A:$A,"A")&gt;0,"A","N/A"))</f>
        <v>N/A</v>
      </c>
      <c r="C82" s="162" t="str">
        <f>IF(COUNTIFS('Raw TRI Data'!$B:$B,C$1,'Raw TRI Data'!$C:$C,$A82,'Raw TRI Data'!$A:$A,"R")&gt;0,"R",IF(COUNTIFS('Raw TRI Data'!$B:$B,C$1,'Raw TRI Data'!$C:$C,$A82,'Raw TRI Data'!$A:$A,"A")&gt;0,"A","N/A"))</f>
        <v>N/A</v>
      </c>
      <c r="D82" s="162" t="str">
        <f>IF(COUNTIFS('Raw TRI Data'!$B:$B,D$1,'Raw TRI Data'!$C:$C,$A82,'Raw TRI Data'!$A:$A,"R")&gt;0,"R",IF(COUNTIFS('Raw TRI Data'!$B:$B,D$1,'Raw TRI Data'!$C:$C,$A82,'Raw TRI Data'!$A:$A,"A")&gt;0,"A","N/A"))</f>
        <v>N/A</v>
      </c>
      <c r="E82" s="162" t="str">
        <f>IF(COUNTIFS('Raw TRI Data'!$B:$B,E$1,'Raw TRI Data'!$C:$C,$A82,'Raw TRI Data'!$A:$A,"R")&gt;0,"R",IF(COUNTIFS('Raw TRI Data'!$B:$B,E$1,'Raw TRI Data'!$C:$C,$A82,'Raw TRI Data'!$A:$A,"A")&gt;0,"A","N/A"))</f>
        <v>N/A</v>
      </c>
      <c r="F82" s="162" t="str">
        <f>IF(COUNTIFS('Raw TRI Data'!$B:$B,F$1,'Raw TRI Data'!$C:$C,$A82,'Raw TRI Data'!$A:$A,"R")&gt;0,"R",IF(COUNTIFS('Raw TRI Data'!$B:$B,F$1,'Raw TRI Data'!$C:$C,$A82,'Raw TRI Data'!$A:$A,"A")&gt;0,"A","N/A"))</f>
        <v>R</v>
      </c>
      <c r="G82" s="32">
        <f t="shared" si="4"/>
        <v>1</v>
      </c>
      <c r="H82" s="32">
        <f t="shared" si="5"/>
        <v>0</v>
      </c>
      <c r="I82" s="33">
        <f t="shared" si="3"/>
        <v>1</v>
      </c>
    </row>
    <row r="83" spans="1:9">
      <c r="A83" t="s">
        <v>702</v>
      </c>
      <c r="B83" s="162" t="str">
        <f>IF(COUNTIFS('Raw TRI Data'!$B:$B,B$1,'Raw TRI Data'!$C:$C,$A83,'Raw TRI Data'!$A:$A,"R")&gt;0,"R",IF(COUNTIFS('Raw TRI Data'!$B:$B,B$1,'Raw TRI Data'!$C:$C,$A83,'Raw TRI Data'!$A:$A,"A")&gt;0,"A","N/A"))</f>
        <v>N/A</v>
      </c>
      <c r="C83" s="162" t="str">
        <f>IF(COUNTIFS('Raw TRI Data'!$B:$B,C$1,'Raw TRI Data'!$C:$C,$A83,'Raw TRI Data'!$A:$A,"R")&gt;0,"R",IF(COUNTIFS('Raw TRI Data'!$B:$B,C$1,'Raw TRI Data'!$C:$C,$A83,'Raw TRI Data'!$A:$A,"A")&gt;0,"A","N/A"))</f>
        <v>N/A</v>
      </c>
      <c r="D83" s="162" t="str">
        <f>IF(COUNTIFS('Raw TRI Data'!$B:$B,D$1,'Raw TRI Data'!$C:$C,$A83,'Raw TRI Data'!$A:$A,"R")&gt;0,"R",IF(COUNTIFS('Raw TRI Data'!$B:$B,D$1,'Raw TRI Data'!$C:$C,$A83,'Raw TRI Data'!$A:$A,"A")&gt;0,"A","N/A"))</f>
        <v>N/A</v>
      </c>
      <c r="E83" s="162" t="str">
        <f>IF(COUNTIFS('Raw TRI Data'!$B:$B,E$1,'Raw TRI Data'!$C:$C,$A83,'Raw TRI Data'!$A:$A,"R")&gt;0,"R",IF(COUNTIFS('Raw TRI Data'!$B:$B,E$1,'Raw TRI Data'!$C:$C,$A83,'Raw TRI Data'!$A:$A,"A")&gt;0,"A","N/A"))</f>
        <v>N/A</v>
      </c>
      <c r="F83" s="162" t="str">
        <f>IF(COUNTIFS('Raw TRI Data'!$B:$B,F$1,'Raw TRI Data'!$C:$C,$A83,'Raw TRI Data'!$A:$A,"R")&gt;0,"R",IF(COUNTIFS('Raw TRI Data'!$B:$B,F$1,'Raw TRI Data'!$C:$C,$A83,'Raw TRI Data'!$A:$A,"A")&gt;0,"A","N/A"))</f>
        <v>R</v>
      </c>
      <c r="G83" s="32">
        <f t="shared" si="4"/>
        <v>1</v>
      </c>
      <c r="H83" s="32">
        <f t="shared" si="5"/>
        <v>0</v>
      </c>
      <c r="I83" s="33">
        <f t="shared" si="3"/>
        <v>1</v>
      </c>
    </row>
    <row r="84" spans="1:9">
      <c r="A84" t="s">
        <v>786</v>
      </c>
      <c r="B84" s="162" t="str">
        <f>IF(COUNTIFS('Raw TRI Data'!$B:$B,B$1,'Raw TRI Data'!$C:$C,$A84,'Raw TRI Data'!$A:$A,"R")&gt;0,"R",IF(COUNTIFS('Raw TRI Data'!$B:$B,B$1,'Raw TRI Data'!$C:$C,$A84,'Raw TRI Data'!$A:$A,"A")&gt;0,"A","N/A"))</f>
        <v>N/A</v>
      </c>
      <c r="C84" s="162" t="str">
        <f>IF(COUNTIFS('Raw TRI Data'!$B:$B,C$1,'Raw TRI Data'!$C:$C,$A84,'Raw TRI Data'!$A:$A,"R")&gt;0,"R",IF(COUNTIFS('Raw TRI Data'!$B:$B,C$1,'Raw TRI Data'!$C:$C,$A84,'Raw TRI Data'!$A:$A,"A")&gt;0,"A","N/A"))</f>
        <v>N/A</v>
      </c>
      <c r="D84" s="162" t="str">
        <f>IF(COUNTIFS('Raw TRI Data'!$B:$B,D$1,'Raw TRI Data'!$C:$C,$A84,'Raw TRI Data'!$A:$A,"R")&gt;0,"R",IF(COUNTIFS('Raw TRI Data'!$B:$B,D$1,'Raw TRI Data'!$C:$C,$A84,'Raw TRI Data'!$A:$A,"A")&gt;0,"A","N/A"))</f>
        <v>N/A</v>
      </c>
      <c r="E84" s="162" t="str">
        <f>IF(COUNTIFS('Raw TRI Data'!$B:$B,E$1,'Raw TRI Data'!$C:$C,$A84,'Raw TRI Data'!$A:$A,"R")&gt;0,"R",IF(COUNTIFS('Raw TRI Data'!$B:$B,E$1,'Raw TRI Data'!$C:$C,$A84,'Raw TRI Data'!$A:$A,"A")&gt;0,"A","N/A"))</f>
        <v>N/A</v>
      </c>
      <c r="F84" s="162" t="str">
        <f>IF(COUNTIFS('Raw TRI Data'!$B:$B,F$1,'Raw TRI Data'!$C:$C,$A84,'Raw TRI Data'!$A:$A,"R")&gt;0,"R",IF(COUNTIFS('Raw TRI Data'!$B:$B,F$1,'Raw TRI Data'!$C:$C,$A84,'Raw TRI Data'!$A:$A,"A")&gt;0,"A","N/A"))</f>
        <v>R</v>
      </c>
      <c r="G84" s="32">
        <f t="shared" si="4"/>
        <v>1</v>
      </c>
      <c r="H84" s="32">
        <f t="shared" si="5"/>
        <v>0</v>
      </c>
      <c r="I84" s="33">
        <f t="shared" si="3"/>
        <v>1</v>
      </c>
    </row>
    <row r="85" spans="1:9">
      <c r="A85" t="s">
        <v>389</v>
      </c>
      <c r="B85" s="162" t="str">
        <f>IF(COUNTIFS('Raw TRI Data'!$B:$B,B$1,'Raw TRI Data'!$C:$C,$A85,'Raw TRI Data'!$A:$A,"R")&gt;0,"R",IF(COUNTIFS('Raw TRI Data'!$B:$B,B$1,'Raw TRI Data'!$C:$C,$A85,'Raw TRI Data'!$A:$A,"A")&gt;0,"A","N/A"))</f>
        <v>N/A</v>
      </c>
      <c r="C85" s="162" t="str">
        <f>IF(COUNTIFS('Raw TRI Data'!$B:$B,C$1,'Raw TRI Data'!$C:$C,$A85,'Raw TRI Data'!$A:$A,"R")&gt;0,"R",IF(COUNTIFS('Raw TRI Data'!$B:$B,C$1,'Raw TRI Data'!$C:$C,$A85,'Raw TRI Data'!$A:$A,"A")&gt;0,"A","N/A"))</f>
        <v>N/A</v>
      </c>
      <c r="D85" s="162" t="str">
        <f>IF(COUNTIFS('Raw TRI Data'!$B:$B,D$1,'Raw TRI Data'!$C:$C,$A85,'Raw TRI Data'!$A:$A,"R")&gt;0,"R",IF(COUNTIFS('Raw TRI Data'!$B:$B,D$1,'Raw TRI Data'!$C:$C,$A85,'Raw TRI Data'!$A:$A,"A")&gt;0,"A","N/A"))</f>
        <v>N/A</v>
      </c>
      <c r="E85" s="162" t="str">
        <f>IF(COUNTIFS('Raw TRI Data'!$B:$B,E$1,'Raw TRI Data'!$C:$C,$A85,'Raw TRI Data'!$A:$A,"R")&gt;0,"R",IF(COUNTIFS('Raw TRI Data'!$B:$B,E$1,'Raw TRI Data'!$C:$C,$A85,'Raw TRI Data'!$A:$A,"A")&gt;0,"A","N/A"))</f>
        <v>N/A</v>
      </c>
      <c r="F85" s="162" t="str">
        <f>IF(COUNTIFS('Raw TRI Data'!$B:$B,F$1,'Raw TRI Data'!$C:$C,$A85,'Raw TRI Data'!$A:$A,"R")&gt;0,"R",IF(COUNTIFS('Raw TRI Data'!$B:$B,F$1,'Raw TRI Data'!$C:$C,$A85,'Raw TRI Data'!$A:$A,"A")&gt;0,"A","N/A"))</f>
        <v>R</v>
      </c>
      <c r="G85" s="32">
        <f t="shared" si="4"/>
        <v>1</v>
      </c>
      <c r="H85" s="32">
        <f t="shared" si="5"/>
        <v>0</v>
      </c>
      <c r="I85" s="33">
        <f t="shared" si="3"/>
        <v>1</v>
      </c>
    </row>
    <row r="86" spans="1:9">
      <c r="A86" t="s">
        <v>558</v>
      </c>
      <c r="B86" s="162" t="str">
        <f>IF(COUNTIFS('Raw TRI Data'!$B:$B,B$1,'Raw TRI Data'!$C:$C,$A86,'Raw TRI Data'!$A:$A,"R")&gt;0,"R",IF(COUNTIFS('Raw TRI Data'!$B:$B,B$1,'Raw TRI Data'!$C:$C,$A86,'Raw TRI Data'!$A:$A,"A")&gt;0,"A","N/A"))</f>
        <v>N/A</v>
      </c>
      <c r="C86" s="162" t="str">
        <f>IF(COUNTIFS('Raw TRI Data'!$B:$B,C$1,'Raw TRI Data'!$C:$C,$A86,'Raw TRI Data'!$A:$A,"R")&gt;0,"R",IF(COUNTIFS('Raw TRI Data'!$B:$B,C$1,'Raw TRI Data'!$C:$C,$A86,'Raw TRI Data'!$A:$A,"A")&gt;0,"A","N/A"))</f>
        <v>N/A</v>
      </c>
      <c r="D86" s="162" t="str">
        <f>IF(COUNTIFS('Raw TRI Data'!$B:$B,D$1,'Raw TRI Data'!$C:$C,$A86,'Raw TRI Data'!$A:$A,"R")&gt;0,"R",IF(COUNTIFS('Raw TRI Data'!$B:$B,D$1,'Raw TRI Data'!$C:$C,$A86,'Raw TRI Data'!$A:$A,"A")&gt;0,"A","N/A"))</f>
        <v>N/A</v>
      </c>
      <c r="E86" s="162" t="str">
        <f>IF(COUNTIFS('Raw TRI Data'!$B:$B,E$1,'Raw TRI Data'!$C:$C,$A86,'Raw TRI Data'!$A:$A,"R")&gt;0,"R",IF(COUNTIFS('Raw TRI Data'!$B:$B,E$1,'Raw TRI Data'!$C:$C,$A86,'Raw TRI Data'!$A:$A,"A")&gt;0,"A","N/A"))</f>
        <v>N/A</v>
      </c>
      <c r="F86" s="162" t="str">
        <f>IF(COUNTIFS('Raw TRI Data'!$B:$B,F$1,'Raw TRI Data'!$C:$C,$A86,'Raw TRI Data'!$A:$A,"R")&gt;0,"R",IF(COUNTIFS('Raw TRI Data'!$B:$B,F$1,'Raw TRI Data'!$C:$C,$A86,'Raw TRI Data'!$A:$A,"A")&gt;0,"A","N/A"))</f>
        <v>R</v>
      </c>
      <c r="G86" s="32">
        <f t="shared" si="4"/>
        <v>1</v>
      </c>
      <c r="H86" s="32">
        <f t="shared" si="5"/>
        <v>0</v>
      </c>
      <c r="I86" s="33">
        <f t="shared" si="3"/>
        <v>1</v>
      </c>
    </row>
    <row r="87" spans="1:9">
      <c r="A87" t="s">
        <v>541</v>
      </c>
      <c r="B87" s="162" t="str">
        <f>IF(COUNTIFS('Raw TRI Data'!$B:$B,B$1,'Raw TRI Data'!$C:$C,$A87,'Raw TRI Data'!$A:$A,"R")&gt;0,"R",IF(COUNTIFS('Raw TRI Data'!$B:$B,B$1,'Raw TRI Data'!$C:$C,$A87,'Raw TRI Data'!$A:$A,"A")&gt;0,"A","N/A"))</f>
        <v>N/A</v>
      </c>
      <c r="C87" s="162" t="str">
        <f>IF(COUNTIFS('Raw TRI Data'!$B:$B,C$1,'Raw TRI Data'!$C:$C,$A87,'Raw TRI Data'!$A:$A,"R")&gt;0,"R",IF(COUNTIFS('Raw TRI Data'!$B:$B,C$1,'Raw TRI Data'!$C:$C,$A87,'Raw TRI Data'!$A:$A,"A")&gt;0,"A","N/A"))</f>
        <v>N/A</v>
      </c>
      <c r="D87" s="162" t="str">
        <f>IF(COUNTIFS('Raw TRI Data'!$B:$B,D$1,'Raw TRI Data'!$C:$C,$A87,'Raw TRI Data'!$A:$A,"R")&gt;0,"R",IF(COUNTIFS('Raw TRI Data'!$B:$B,D$1,'Raw TRI Data'!$C:$C,$A87,'Raw TRI Data'!$A:$A,"A")&gt;0,"A","N/A"))</f>
        <v>N/A</v>
      </c>
      <c r="E87" s="162" t="str">
        <f>IF(COUNTIFS('Raw TRI Data'!$B:$B,E$1,'Raw TRI Data'!$C:$C,$A87,'Raw TRI Data'!$A:$A,"R")&gt;0,"R",IF(COUNTIFS('Raw TRI Data'!$B:$B,E$1,'Raw TRI Data'!$C:$C,$A87,'Raw TRI Data'!$A:$A,"A")&gt;0,"A","N/A"))</f>
        <v>N/A</v>
      </c>
      <c r="F87" s="162" t="str">
        <f>IF(COUNTIFS('Raw TRI Data'!$B:$B,F$1,'Raw TRI Data'!$C:$C,$A87,'Raw TRI Data'!$A:$A,"R")&gt;0,"R",IF(COUNTIFS('Raw TRI Data'!$B:$B,F$1,'Raw TRI Data'!$C:$C,$A87,'Raw TRI Data'!$A:$A,"A")&gt;0,"A","N/A"))</f>
        <v>R</v>
      </c>
      <c r="G87" s="32">
        <f t="shared" si="4"/>
        <v>1</v>
      </c>
      <c r="H87" s="32">
        <f t="shared" si="5"/>
        <v>0</v>
      </c>
      <c r="I87" s="33">
        <f t="shared" si="3"/>
        <v>1</v>
      </c>
    </row>
  </sheetData>
  <sheetProtection algorithmName="SHA-512" hashValue="UEJZikKO4OP0Qx+IDf99epBkEyRHTFVb0937S9wam7ykNq1PMYEs3dBBMxxFk2brGeR2pf9GAbwNwGgP/72OdQ==" saltValue="EFY0D2SbvYyYAxKeM/Durw==" spinCount="100000" sheet="1" objects="1" scenarios="1" formatCells="0" formatColumns="0" formatRows="0" autoFilter="0"/>
  <autoFilter ref="A1:I1" xr:uid="{1DA8C04C-26A8-4136-BAB1-EC3EC45299DE}">
    <sortState xmlns:xlrd2="http://schemas.microsoft.com/office/spreadsheetml/2017/richdata2" ref="A2:I124">
      <sortCondition ref="A1"/>
    </sortState>
  </autoFilter>
  <sortState xmlns:xlrd2="http://schemas.microsoft.com/office/spreadsheetml/2017/richdata2" ref="A2:A1418">
    <sortCondition ref="A1:A1418"/>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C059A-2E32-43E4-9F52-5751FC5DC211}">
  <sheetPr filterMode="1">
    <tabColor theme="4"/>
  </sheetPr>
  <dimension ref="A1:W87"/>
  <sheetViews>
    <sheetView workbookViewId="0">
      <selection activeCell="R100" sqref="R100"/>
    </sheetView>
  </sheetViews>
  <sheetFormatPr defaultRowHeight="14.45"/>
  <cols>
    <col min="2" max="2" width="78.42578125" customWidth="1"/>
    <col min="3" max="3" width="19.5703125" customWidth="1"/>
    <col min="4" max="5" width="24.42578125" customWidth="1"/>
    <col min="6" max="6" width="37.42578125" customWidth="1"/>
    <col min="7" max="7" width="39.7109375" customWidth="1"/>
    <col min="8" max="8" width="18.7109375" customWidth="1"/>
    <col min="9" max="9" width="17.7109375" customWidth="1"/>
    <col min="10" max="10" width="10" customWidth="1"/>
    <col min="11" max="12" width="11.42578125" customWidth="1"/>
    <col min="13" max="13" width="19" customWidth="1"/>
    <col min="14" max="14" width="51.5703125" customWidth="1"/>
    <col min="15" max="15" width="18.42578125" style="7" customWidth="1"/>
    <col min="16" max="16" width="36.7109375" style="7" bestFit="1" customWidth="1"/>
    <col min="17" max="17" width="32.28515625" style="7" bestFit="1" customWidth="1"/>
    <col min="18" max="18" width="34.42578125" style="7" customWidth="1"/>
    <col min="19" max="19" width="34.5703125" style="7" bestFit="1" customWidth="1"/>
    <col min="20" max="20" width="44.42578125" bestFit="1" customWidth="1"/>
    <col min="21" max="21" width="41.42578125" bestFit="1" customWidth="1"/>
    <col min="22" max="22" width="41.5703125" bestFit="1" customWidth="1"/>
    <col min="23" max="23" width="42" bestFit="1" customWidth="1"/>
  </cols>
  <sheetData>
    <row r="1" spans="1:23">
      <c r="A1" s="224" t="s">
        <v>915</v>
      </c>
      <c r="B1" s="225" t="s">
        <v>923</v>
      </c>
      <c r="C1" s="219" t="s">
        <v>916</v>
      </c>
      <c r="D1" s="226" t="s">
        <v>924</v>
      </c>
      <c r="E1" s="226" t="s">
        <v>925</v>
      </c>
      <c r="F1" s="226" t="s">
        <v>877</v>
      </c>
      <c r="G1" s="226" t="s">
        <v>926</v>
      </c>
      <c r="H1" s="226" t="s">
        <v>927</v>
      </c>
      <c r="I1" s="226" t="s">
        <v>928</v>
      </c>
      <c r="J1" s="226" t="s">
        <v>929</v>
      </c>
      <c r="K1" s="226" t="s">
        <v>882</v>
      </c>
      <c r="L1" s="226" t="s">
        <v>883</v>
      </c>
      <c r="M1" s="226" t="s">
        <v>930</v>
      </c>
      <c r="N1" s="226" t="s">
        <v>931</v>
      </c>
      <c r="O1" s="235" t="s">
        <v>932</v>
      </c>
      <c r="P1" s="12" t="s">
        <v>933</v>
      </c>
      <c r="Q1" s="12" t="s">
        <v>934</v>
      </c>
      <c r="R1" s="12" t="s">
        <v>935</v>
      </c>
      <c r="S1" s="12" t="s">
        <v>936</v>
      </c>
      <c r="T1" s="12" t="s">
        <v>937</v>
      </c>
      <c r="U1" s="12" t="s">
        <v>938</v>
      </c>
      <c r="V1" s="12" t="s">
        <v>939</v>
      </c>
      <c r="W1" s="12" t="s">
        <v>940</v>
      </c>
    </row>
    <row r="2" spans="1:23" hidden="1">
      <c r="A2" s="2" t="str">
        <f>IF(AND(VLOOKUP(C2,'TRI Form R or A'!A:H,8,FALSE)=1,VLOOKUP(C2,'TRI Form R or A'!A:H,7,FALSE)=0),"A","R")</f>
        <v>R</v>
      </c>
      <c r="B2" s="2" t="str">
        <f>VLOOKUP(C2,'Raw TRI Data'!$C:$AE,29,FALSE)</f>
        <v>Processing: additive flame retardant in plastic products </v>
      </c>
      <c r="C2" t="s">
        <v>706</v>
      </c>
      <c r="D2" s="11">
        <f>VLOOKUP(C2,'Raw TRI Data'!$C:$AD,14,FALSE)</f>
        <v>110004117688</v>
      </c>
      <c r="E2" s="10" t="str">
        <f>IFERROR(VLOOKUP(D2,#REF!,2,FALSE), "")</f>
        <v/>
      </c>
      <c r="F2" s="2" t="str">
        <f>VLOOKUP($C2,'Raw TRI Data'!$C:$AD,2,FALSE)</f>
        <v>PSI MOLDED PLASTICS FORMERLY KNOWN AS GI PLASTEK</v>
      </c>
      <c r="G2" s="2" t="str">
        <f>VLOOKUP($C2,'Raw TRI Data'!$C:$AD,3,FALSE)</f>
        <v>5 WICKERS DR</v>
      </c>
      <c r="H2" s="2" t="str">
        <f>VLOOKUP($C2,'Raw TRI Data'!$C:$AD,4,FALSE)</f>
        <v>WOLFEBORO</v>
      </c>
      <c r="I2" s="2" t="str">
        <f>VLOOKUP($C2,'Raw TRI Data'!$C:$AD,6,FALSE)</f>
        <v>NH</v>
      </c>
      <c r="J2" s="2" t="str">
        <f>VLOOKUP($C2,'Raw TRI Data'!$C:$AD,7,FALSE)</f>
        <v>03894</v>
      </c>
      <c r="K2" s="2">
        <f>VLOOKUP($C2,'Raw TRI Data'!$C:$AD,12,FALSE)</f>
        <v>43.605130000000003</v>
      </c>
      <c r="L2" s="2">
        <f>VLOOKUP($C2,'Raw TRI Data'!$C:$AD,13,FALSE)</f>
        <v>-71.212805000000003</v>
      </c>
      <c r="M2" s="2">
        <f>VLOOKUP($C2,'Raw TRI Data'!$C:$AD,9,FALSE)</f>
        <v>326199</v>
      </c>
      <c r="N2" s="2" t="str">
        <f>VLOOKUP($C2,'Raw TRI Data'!$C:$AD,10,FALSE)</f>
        <v>All Other Plastics Product Manufacturing</v>
      </c>
      <c r="O2" s="9">
        <f>VLOOKUP(B2,'COU &amp; OES Information'!$A$2:$C$17,3,FALSE)</f>
        <v>250</v>
      </c>
      <c r="P2" s="9" cm="1">
        <f t="array" ref="P2">CONVERT(IF($A2="R", MEDIAN(IF('Raw TRI Data'!$C:$C=$C2,'Raw TRI Data'!$W:$W)), 500),"lbm","kg")</f>
        <v>0</v>
      </c>
      <c r="Q2" s="9">
        <f>CONVERT(IF(A2="R", _xlfn.MAXIFS('Raw TRI Data'!$W:$W,'Raw TRI Data'!$C:$C,$C2), 500),"lbm","kg")</f>
        <v>0</v>
      </c>
      <c r="R2" s="9" cm="1">
        <f t="array" ref="R2">CONVERT(IF(A2="R", MEDIAN(IF('Raw TRI Data'!$C:$C=$C2,'Raw TRI Data'!$Y:$Y)), 500),"lbm","kg")</f>
        <v>0</v>
      </c>
      <c r="S2" s="9">
        <f>CONVERT(IF(A2="R", _xlfn.MAXIFS('Raw TRI Data'!$Y:$Y,'Raw TRI Data'!$C:$C,$C2), 500),"lbm","kg")</f>
        <v>0</v>
      </c>
      <c r="T2" s="8">
        <f t="shared" ref="T2:T33" si="0">P2/$O2</f>
        <v>0</v>
      </c>
      <c r="U2" s="8">
        <f t="shared" ref="U2:U33" si="1">Q2/$O2</f>
        <v>0</v>
      </c>
      <c r="V2" s="8">
        <f t="shared" ref="V2:V33" si="2">R2/$O2</f>
        <v>0</v>
      </c>
      <c r="W2" s="8">
        <f t="shared" ref="W2:W33" si="3">S2/$O2</f>
        <v>0</v>
      </c>
    </row>
    <row r="3" spans="1:23" hidden="1">
      <c r="A3" s="2" t="str">
        <f>IF(AND(VLOOKUP(C3,'TRI Form R or A'!A:H,8,FALSE)=1,VLOOKUP(C3,'TRI Form R or A'!A:H,7,FALSE)=0),"A","R")</f>
        <v>R</v>
      </c>
      <c r="B3" s="2" t="str">
        <f>VLOOKUP(C3,'Raw TRI Data'!$C:$AE,29,FALSE)</f>
        <v>Disposal</v>
      </c>
      <c r="C3" t="s">
        <v>343</v>
      </c>
      <c r="D3" s="11">
        <f>VLOOKUP(C3,'Raw TRI Data'!$C:$AD,14,FALSE)</f>
        <v>110000423667</v>
      </c>
      <c r="E3" s="10" t="str">
        <f>IFERROR(VLOOKUP(D3,#REF!,2,FALSE), "")</f>
        <v/>
      </c>
      <c r="F3" s="2" t="str">
        <f>VLOOKUP($C3,'Raw TRI Data'!$C:$AD,2,FALSE)</f>
        <v>3M CHEMICAL OPERATIONS' COTTAGE GROVE FACILITY</v>
      </c>
      <c r="G3" s="2" t="str">
        <f>VLOOKUP($C3,'Raw TRI Data'!$C:$AD,3,FALSE)</f>
        <v>10746 INNOVATION RD</v>
      </c>
      <c r="H3" s="2" t="str">
        <f>VLOOKUP($C3,'Raw TRI Data'!$C:$AD,4,FALSE)</f>
        <v>COTTAGE GROVE</v>
      </c>
      <c r="I3" s="2" t="str">
        <f>VLOOKUP($C3,'Raw TRI Data'!$C:$AD,6,FALSE)</f>
        <v>MN</v>
      </c>
      <c r="J3" s="2">
        <f>VLOOKUP($C3,'Raw TRI Data'!$C:$AD,7,FALSE)</f>
        <v>55016</v>
      </c>
      <c r="K3" s="2">
        <f>VLOOKUP($C3,'Raw TRI Data'!$C:$AD,12,FALSE)</f>
        <v>44.789444000000003</v>
      </c>
      <c r="L3" s="2">
        <f>VLOOKUP($C3,'Raw TRI Data'!$C:$AD,13,FALSE)</f>
        <v>-92.908332999999999</v>
      </c>
      <c r="M3" s="2">
        <f>VLOOKUP($C3,'Raw TRI Data'!$C:$AD,9,FALSE)</f>
        <v>325998</v>
      </c>
      <c r="N3" s="2" t="str">
        <f>VLOOKUP($C3,'Raw TRI Data'!$C:$AD,10,FALSE)</f>
        <v>All Other Miscellaneous Chemical Product and Preparation Manufacturing</v>
      </c>
      <c r="O3" s="9">
        <f>VLOOKUP(B3,'COU &amp; OES Information'!$A$2:$C$17,3,FALSE)</f>
        <v>250</v>
      </c>
      <c r="P3" s="9" cm="1">
        <f t="array" ref="P3">CONVERT(IF($A3="R", MEDIAN(IF('Raw TRI Data'!$C:$C=$C3,'Raw TRI Data'!$W:$W)), 500),"lbm","kg")</f>
        <v>0</v>
      </c>
      <c r="Q3" s="9">
        <f>CONVERT(IF(A3="R", _xlfn.MAXIFS('Raw TRI Data'!$W:$W,'Raw TRI Data'!$C:$C,$C3), 500),"lbm","kg")</f>
        <v>0</v>
      </c>
      <c r="R3" s="9" cm="1">
        <f t="array" ref="R3">CONVERT(IF(A3="R", MEDIAN(IF('Raw TRI Data'!$C:$C=$C3,'Raw TRI Data'!$Y:$Y)), 500),"lbm","kg")</f>
        <v>0</v>
      </c>
      <c r="S3" s="9">
        <f>CONVERT(IF(A3="R", _xlfn.MAXIFS('Raw TRI Data'!$Y:$Y,'Raw TRI Data'!$C:$C,$C3), 500),"lbm","kg")</f>
        <v>0</v>
      </c>
      <c r="T3" s="8">
        <f t="shared" si="0"/>
        <v>0</v>
      </c>
      <c r="U3" s="8">
        <f t="shared" si="1"/>
        <v>0</v>
      </c>
      <c r="V3" s="8">
        <f t="shared" si="2"/>
        <v>0</v>
      </c>
      <c r="W3" s="8">
        <f t="shared" si="3"/>
        <v>0</v>
      </c>
    </row>
    <row r="4" spans="1:23" hidden="1">
      <c r="A4" s="2" t="str">
        <f>IF(AND(VLOOKUP(C4,'TRI Form R or A'!A:H,8,FALSE)=1,VLOOKUP(C4,'TRI Form R or A'!A:H,7,FALSE)=0),"A","R")</f>
        <v>R</v>
      </c>
      <c r="B4" s="2" t="str">
        <f>VLOOKUP(C4,'Raw TRI Data'!$C:$AE,29,FALSE)</f>
        <v xml:space="preserve">Processing: adhesive manufacturing </v>
      </c>
      <c r="C4" t="s">
        <v>350</v>
      </c>
      <c r="D4" s="11">
        <f>VLOOKUP(C4,'Raw TRI Data'!$C:$AD,14,FALSE)</f>
        <v>110000444886</v>
      </c>
      <c r="E4" s="10" t="str">
        <f>IFERROR(VLOOKUP(D4,#REF!,2,FALSE), "")</f>
        <v/>
      </c>
      <c r="F4" s="2" t="str">
        <f>VLOOKUP($C4,'Raw TRI Data'!$C:$AD,2,FALSE)</f>
        <v>3M CO - SPRINGFIELD</v>
      </c>
      <c r="G4" s="2" t="str">
        <f>VLOOKUP($C4,'Raw TRI Data'!$C:$AD,3,FALSE)</f>
        <v>3211 E CHESTNUT EXPY</v>
      </c>
      <c r="H4" s="2" t="str">
        <f>VLOOKUP($C4,'Raw TRI Data'!$C:$AD,4,FALSE)</f>
        <v>SPRINGFIELD</v>
      </c>
      <c r="I4" s="2" t="str">
        <f>VLOOKUP($C4,'Raw TRI Data'!$C:$AD,6,FALSE)</f>
        <v>MO</v>
      </c>
      <c r="J4" s="2">
        <f>VLOOKUP($C4,'Raw TRI Data'!$C:$AD,7,FALSE)</f>
        <v>65802</v>
      </c>
      <c r="K4" s="2">
        <f>VLOOKUP($C4,'Raw TRI Data'!$C:$AD,12,FALSE)</f>
        <v>37.212870000000002</v>
      </c>
      <c r="L4" s="2">
        <f>VLOOKUP($C4,'Raw TRI Data'!$C:$AD,13,FALSE)</f>
        <v>-93.227199999999996</v>
      </c>
      <c r="M4" s="2">
        <f>VLOOKUP($C4,'Raw TRI Data'!$C:$AD,9,FALSE)</f>
        <v>325520</v>
      </c>
      <c r="N4" s="2" t="str">
        <f>VLOOKUP($C4,'Raw TRI Data'!$C:$AD,10,FALSE)</f>
        <v>Adhesive Manufacturing</v>
      </c>
      <c r="O4" s="9">
        <f>VLOOKUP(B4,'COU &amp; OES Information'!$A$2:$C$17,3,FALSE)</f>
        <v>300</v>
      </c>
      <c r="P4" s="9" cm="1">
        <f t="array" ref="P4">CONVERT(IF($A4="R", MEDIAN(IF('Raw TRI Data'!$C:$C=$C4,'Raw TRI Data'!$W:$W)), 500),"lbm","kg")</f>
        <v>0</v>
      </c>
      <c r="Q4" s="9">
        <f>CONVERT(IF(A4="R", _xlfn.MAXIFS('Raw TRI Data'!$W:$W,'Raw TRI Data'!$C:$C,$C4), 500),"lbm","kg")</f>
        <v>0</v>
      </c>
      <c r="R4" s="9" cm="1">
        <f t="array" ref="R4">CONVERT(IF(A4="R", MEDIAN(IF('Raw TRI Data'!$C:$C=$C4,'Raw TRI Data'!$Y:$Y)), 500),"lbm","kg")</f>
        <v>0</v>
      </c>
      <c r="S4" s="9">
        <f>CONVERT(IF(A4="R", _xlfn.MAXIFS('Raw TRI Data'!$Y:$Y,'Raw TRI Data'!$C:$C,$C4), 500),"lbm","kg")</f>
        <v>0</v>
      </c>
      <c r="T4" s="8">
        <f t="shared" si="0"/>
        <v>0</v>
      </c>
      <c r="U4" s="8">
        <f t="shared" si="1"/>
        <v>0</v>
      </c>
      <c r="V4" s="8">
        <f t="shared" si="2"/>
        <v>0</v>
      </c>
      <c r="W4" s="8">
        <f t="shared" si="3"/>
        <v>0</v>
      </c>
    </row>
    <row r="5" spans="1:23" hidden="1">
      <c r="A5" s="2" t="str">
        <f>IF(AND(VLOOKUP(C5,'TRI Form R or A'!A:H,8,FALSE)=1,VLOOKUP(C5,'TRI Form R or A'!A:H,7,FALSE)=0),"A","R")</f>
        <v>R</v>
      </c>
      <c r="B5" s="2" t="str">
        <f>VLOOKUP(C5,'Raw TRI Data'!$C:$AE,29,FALSE)</f>
        <v>Repackaging</v>
      </c>
      <c r="C5" t="s">
        <v>358</v>
      </c>
      <c r="D5" s="11">
        <f>VLOOKUP(C5,'Raw TRI Data'!$C:$AD,14,FALSE)</f>
        <v>110000606602</v>
      </c>
      <c r="E5" s="10" t="str">
        <f>IFERROR(VLOOKUP(D5,#REF!,2,FALSE), "")</f>
        <v/>
      </c>
      <c r="F5" s="2" t="str">
        <f>VLOOKUP($C5,'Raw TRI Data'!$C:$AD,2,FALSE)</f>
        <v>ALBEMARLE CORP</v>
      </c>
      <c r="G5" s="2" t="str">
        <f>VLOOKUP($C5,'Raw TRI Data'!$C:$AD,3,FALSE)</f>
        <v>1201 GULF STATES RD</v>
      </c>
      <c r="H5" s="2" t="str">
        <f>VLOOKUP($C5,'Raw TRI Data'!$C:$AD,4,FALSE)</f>
        <v>BATON ROUGE</v>
      </c>
      <c r="I5" s="2" t="str">
        <f>VLOOKUP($C5,'Raw TRI Data'!$C:$AD,6,FALSE)</f>
        <v>LA</v>
      </c>
      <c r="J5" s="2">
        <f>VLOOKUP($C5,'Raw TRI Data'!$C:$AD,7,FALSE)</f>
        <v>70805</v>
      </c>
      <c r="K5" s="2">
        <f>VLOOKUP($C5,'Raw TRI Data'!$C:$AD,12,FALSE)</f>
        <v>30.493749999999999</v>
      </c>
      <c r="L5" s="2">
        <f>VLOOKUP($C5,'Raw TRI Data'!$C:$AD,13,FALSE)</f>
        <v>-91.178740000000005</v>
      </c>
      <c r="M5" s="2">
        <f>VLOOKUP($C5,'Raw TRI Data'!$C:$AD,9,FALSE)</f>
        <v>325199</v>
      </c>
      <c r="N5" s="2" t="str">
        <f>VLOOKUP($C5,'Raw TRI Data'!$C:$AD,10,FALSE)</f>
        <v>All Other Basic Organic Chemical Manufacturing</v>
      </c>
      <c r="O5" s="9">
        <f>VLOOKUP(B5,'COU &amp; OES Information'!$A$2:$C$17,3,FALSE)</f>
        <v>250</v>
      </c>
      <c r="P5" s="9" cm="1">
        <f t="array" ref="P5">CONVERT(IF($A5="R", MEDIAN(IF('Raw TRI Data'!$C:$C=$C5,'Raw TRI Data'!$W:$W)), 500),"lbm","kg")</f>
        <v>0</v>
      </c>
      <c r="Q5" s="9">
        <f>CONVERT(IF(A5="R", _xlfn.MAXIFS('Raw TRI Data'!$W:$W,'Raw TRI Data'!$C:$C,$C5), 500),"lbm","kg")</f>
        <v>0</v>
      </c>
      <c r="R5" s="9" cm="1">
        <f t="array" ref="R5">CONVERT(IF(A5="R", MEDIAN(IF('Raw TRI Data'!$C:$C=$C5,'Raw TRI Data'!$Y:$Y)), 500),"lbm","kg")</f>
        <v>0</v>
      </c>
      <c r="S5" s="9">
        <f>CONVERT(IF(A5="R", _xlfn.MAXIFS('Raw TRI Data'!$Y:$Y,'Raw TRI Data'!$C:$C,$C5), 500),"lbm","kg")</f>
        <v>0</v>
      </c>
      <c r="T5" s="8">
        <f t="shared" si="0"/>
        <v>0</v>
      </c>
      <c r="U5" s="8">
        <f t="shared" si="1"/>
        <v>0</v>
      </c>
      <c r="V5" s="8">
        <f t="shared" si="2"/>
        <v>0</v>
      </c>
      <c r="W5" s="8">
        <f t="shared" si="3"/>
        <v>0</v>
      </c>
    </row>
    <row r="6" spans="1:23" hidden="1">
      <c r="A6" s="2" t="str">
        <f>IF(AND(VLOOKUP(C6,'TRI Form R or A'!A:H,8,FALSE)=1,VLOOKUP(C6,'TRI Form R or A'!A:H,7,FALSE)=0),"A","R")</f>
        <v>R</v>
      </c>
      <c r="B6" s="2" t="str">
        <f>VLOOKUP(C6,'Raw TRI Data'!$C:$AE,29,FALSE)</f>
        <v>Manufacturing</v>
      </c>
      <c r="C6" t="s">
        <v>365</v>
      </c>
      <c r="D6" s="11">
        <f>VLOOKUP(C6,'Raw TRI Data'!$C:$AD,14,FALSE)</f>
        <v>110000743508</v>
      </c>
      <c r="E6" s="10" t="str">
        <f>IFERROR(VLOOKUP(D6,#REF!,2,FALSE), "")</f>
        <v/>
      </c>
      <c r="F6" s="2" t="str">
        <f>VLOOKUP($C6,'Raw TRI Data'!$C:$AD,2,FALSE)</f>
        <v>ALBEMARLE CORP SOUTH PLANT</v>
      </c>
      <c r="G6" s="2" t="str">
        <f>VLOOKUP($C6,'Raw TRI Data'!$C:$AD,3,FALSE)</f>
        <v>2270 HWY 79 S</v>
      </c>
      <c r="H6" s="2" t="str">
        <f>VLOOKUP($C6,'Raw TRI Data'!$C:$AD,4,FALSE)</f>
        <v>MAGNOLIA</v>
      </c>
      <c r="I6" s="2" t="str">
        <f>VLOOKUP($C6,'Raw TRI Data'!$C:$AD,6,FALSE)</f>
        <v>AR</v>
      </c>
      <c r="J6" s="2">
        <f>VLOOKUP($C6,'Raw TRI Data'!$C:$AD,7,FALSE)</f>
        <v>71753</v>
      </c>
      <c r="K6" s="2">
        <f>VLOOKUP($C6,'Raw TRI Data'!$C:$AD,12,FALSE)</f>
        <v>33.175600000000003</v>
      </c>
      <c r="L6" s="2">
        <f>VLOOKUP($C6,'Raw TRI Data'!$C:$AD,13,FALSE)</f>
        <v>-93.216899999999995</v>
      </c>
      <c r="M6" s="2">
        <f>VLOOKUP($C6,'Raw TRI Data'!$C:$AD,9,FALSE)</f>
        <v>325180</v>
      </c>
      <c r="N6" s="2" t="str">
        <f>VLOOKUP($C6,'Raw TRI Data'!$C:$AD,10,FALSE)</f>
        <v>Other Basic Inorganic Chemical Manufacturing</v>
      </c>
      <c r="O6" s="9">
        <f>VLOOKUP(B6,'COU &amp; OES Information'!$A$2:$C$17,3,FALSE)</f>
        <v>350</v>
      </c>
      <c r="P6" s="9" cm="1">
        <f t="array" ref="P6">CONVERT(IF($A6="R", MEDIAN(IF('Raw TRI Data'!$C:$C=$C6,'Raw TRI Data'!$W:$W)), 500),"lbm","kg")</f>
        <v>4.5359237000000006</v>
      </c>
      <c r="Q6" s="9">
        <f>CONVERT(IF(A6="R", _xlfn.MAXIFS('Raw TRI Data'!$W:$W,'Raw TRI Data'!$C:$C,$C6), 500),"lbm","kg")</f>
        <v>29.483504050000001</v>
      </c>
      <c r="R6" s="9" cm="1">
        <f t="array" ref="R6">CONVERT(IF(A6="R", MEDIAN(IF('Raw TRI Data'!$C:$C=$C6,'Raw TRI Data'!$Y:$Y)), 500),"lbm","kg")</f>
        <v>2315.5890488499999</v>
      </c>
      <c r="S6" s="9">
        <f>CONVERT(IF(A6="R", _xlfn.MAXIFS('Raw TRI Data'!$Y:$Y,'Raw TRI Data'!$C:$C,$C6), 500),"lbm","kg")</f>
        <v>2370.0201332500001</v>
      </c>
      <c r="T6" s="8">
        <f t="shared" si="0"/>
        <v>1.2959782000000001E-2</v>
      </c>
      <c r="U6" s="8">
        <f t="shared" si="1"/>
        <v>8.4238583000000006E-2</v>
      </c>
      <c r="V6" s="8">
        <f t="shared" si="2"/>
        <v>6.6159687109999998</v>
      </c>
      <c r="W6" s="8">
        <f t="shared" si="3"/>
        <v>6.7714860950000002</v>
      </c>
    </row>
    <row r="7" spans="1:23" hidden="1">
      <c r="A7" s="2" t="str">
        <f>IF(AND(VLOOKUP(C7,'TRI Form R or A'!A:H,8,FALSE)=1,VLOOKUP(C7,'TRI Form R or A'!A:H,7,FALSE)=0),"A","R")</f>
        <v>R</v>
      </c>
      <c r="B7" s="2" t="str">
        <f>VLOOKUP(C7,'Raw TRI Data'!$C:$AE,29,FALSE)</f>
        <v>Reactive use in electrical and electronic articles; Additive use in electrical and electronic articles</v>
      </c>
      <c r="C7" t="s">
        <v>373</v>
      </c>
      <c r="D7" s="11">
        <f>VLOOKUP(C7,'Raw TRI Data'!$C:$AD,14,FALSE)</f>
        <v>110000308818</v>
      </c>
      <c r="E7" s="259" t="str">
        <f>IFERROR(VLOOKUP(D7,#REF!,2,FALSE), "")</f>
        <v/>
      </c>
      <c r="F7" s="2" t="str">
        <f>VLOOKUP($C7,'Raw TRI Data'!$C:$AD,2,FALSE)</f>
        <v>ALPHA WIRE CO</v>
      </c>
      <c r="G7" s="2" t="str">
        <f>VLOOKUP($C7,'Raw TRI Data'!$C:$AD,3,FALSE)</f>
        <v>128 TOLMAN AVE</v>
      </c>
      <c r="H7" s="2" t="str">
        <f>VLOOKUP($C7,'Raw TRI Data'!$C:$AD,4,FALSE)</f>
        <v>LEOMINSTER</v>
      </c>
      <c r="I7" s="2" t="str">
        <f>VLOOKUP($C7,'Raw TRI Data'!$C:$AD,6,FALSE)</f>
        <v>MA</v>
      </c>
      <c r="J7" s="2" t="str">
        <f>VLOOKUP($C7,'Raw TRI Data'!$C:$AD,7,FALSE)</f>
        <v>01453</v>
      </c>
      <c r="K7" s="2">
        <f>VLOOKUP($C7,'Raw TRI Data'!$C:$AD,12,FALSE)</f>
        <v>42.549259999999997</v>
      </c>
      <c r="L7" s="2">
        <f>VLOOKUP($C7,'Raw TRI Data'!$C:$AD,13,FALSE)</f>
        <v>-71.745149999999995</v>
      </c>
      <c r="M7" s="2">
        <f>VLOOKUP($C7,'Raw TRI Data'!$C:$AD,9,FALSE)</f>
        <v>335929</v>
      </c>
      <c r="N7" s="2" t="str">
        <f>VLOOKUP($C7,'Raw TRI Data'!$C:$AD,10,FALSE)</f>
        <v>Other Communication and Energy Wire Manufacturing</v>
      </c>
      <c r="O7" s="9">
        <f>VLOOKUP(B7,'COU &amp; OES Information'!$A$2:$C$17,3,FALSE)</f>
        <v>250</v>
      </c>
      <c r="P7" s="9" cm="1">
        <f t="array" ref="P7">CONVERT(IF($A7="R", MEDIAN(IF('Raw TRI Data'!$C:$C=$C7,'Raw TRI Data'!$W:$W)), 500),"lbm","kg")</f>
        <v>0</v>
      </c>
      <c r="Q7" s="9">
        <f>CONVERT(IF(A7="R", _xlfn.MAXIFS('Raw TRI Data'!$W:$W,'Raw TRI Data'!$C:$C,$C7), 500),"lbm","kg")</f>
        <v>0</v>
      </c>
      <c r="R7" s="9" cm="1">
        <f t="array" ref="R7">CONVERT(IF(A7="R", MEDIAN(IF('Raw TRI Data'!$C:$C=$C7,'Raw TRI Data'!$Y:$Y)), 500),"lbm","kg")</f>
        <v>0</v>
      </c>
      <c r="S7" s="9">
        <f>CONVERT(IF(A7="R", _xlfn.MAXIFS('Raw TRI Data'!$Y:$Y,'Raw TRI Data'!$C:$C,$C7), 500),"lbm","kg")</f>
        <v>0</v>
      </c>
      <c r="T7" s="8">
        <f t="shared" si="0"/>
        <v>0</v>
      </c>
      <c r="U7" s="8">
        <f t="shared" si="1"/>
        <v>0</v>
      </c>
      <c r="V7" s="8">
        <f t="shared" si="2"/>
        <v>0</v>
      </c>
      <c r="W7" s="8">
        <f t="shared" si="3"/>
        <v>0</v>
      </c>
    </row>
    <row r="8" spans="1:23" hidden="1">
      <c r="A8" s="2" t="str">
        <f>IF(AND(VLOOKUP(C8,'TRI Form R or A'!A:H,8,FALSE)=1,VLOOKUP(C8,'TRI Form R or A'!A:H,7,FALSE)=0),"A","R")</f>
        <v>R</v>
      </c>
      <c r="B8" s="2" t="str">
        <f>VLOOKUP(C8,'Raw TRI Data'!$C:$AE,29,FALSE)</f>
        <v xml:space="preserve">Processing as a reactant in plastic material and resin manufacturing; Processing as a reactant in all other chemical product and preparation manufacturing </v>
      </c>
      <c r="C8" t="s">
        <v>382</v>
      </c>
      <c r="D8" s="11">
        <f>VLOOKUP(C8,'Raw TRI Data'!$C:$AD,14,FALSE)</f>
        <v>110000911737</v>
      </c>
      <c r="E8" s="10" t="str">
        <f>IFERROR(VLOOKUP(D8,#REF!,2,FALSE), "")</f>
        <v/>
      </c>
      <c r="F8" s="2" t="str">
        <f>VLOOKUP($C8,'Raw TRI Data'!$C:$AD,2,FALSE)</f>
        <v>AOC TENNESSEE PLANT</v>
      </c>
      <c r="G8" s="2" t="str">
        <f>VLOOKUP($C8,'Raw TRI Data'!$C:$AD,3,FALSE)</f>
        <v>860 HWY 57 E</v>
      </c>
      <c r="H8" s="2" t="str">
        <f>VLOOKUP($C8,'Raw TRI Data'!$C:$AD,4,FALSE)</f>
        <v>COLLIERVILLE</v>
      </c>
      <c r="I8" s="2" t="str">
        <f>VLOOKUP($C8,'Raw TRI Data'!$C:$AD,6,FALSE)</f>
        <v>TN</v>
      </c>
      <c r="J8" s="2">
        <f>VLOOKUP($C8,'Raw TRI Data'!$C:$AD,7,FALSE)</f>
        <v>38017</v>
      </c>
      <c r="K8" s="2">
        <f>VLOOKUP($C8,'Raw TRI Data'!$C:$AD,12,FALSE)</f>
        <v>35.041758000000002</v>
      </c>
      <c r="L8" s="2">
        <f>VLOOKUP($C8,'Raw TRI Data'!$C:$AD,13,FALSE)</f>
        <v>-89.625080999999994</v>
      </c>
      <c r="M8" s="2">
        <f>VLOOKUP($C8,'Raw TRI Data'!$C:$AD,9,FALSE)</f>
        <v>325211</v>
      </c>
      <c r="N8" s="2" t="str">
        <f>VLOOKUP($C8,'Raw TRI Data'!$C:$AD,10,FALSE)</f>
        <v>Plastics Material and Resin Manufacturing</v>
      </c>
      <c r="O8" s="9">
        <f>VLOOKUP(B8,'COU &amp; OES Information'!$A$2:$C$17,3,FALSE)</f>
        <v>350</v>
      </c>
      <c r="P8" s="9" cm="1">
        <f t="array" ref="P8">CONVERT(IF($A8="R", MEDIAN(IF('Raw TRI Data'!$C:$C=$C8,'Raw TRI Data'!$W:$W)), 500),"lbm","kg")</f>
        <v>0</v>
      </c>
      <c r="Q8" s="9">
        <f>CONVERT(IF(A8="R", _xlfn.MAXIFS('Raw TRI Data'!$W:$W,'Raw TRI Data'!$C:$C,$C8), 500),"lbm","kg")</f>
        <v>0</v>
      </c>
      <c r="R8" s="9" cm="1">
        <f t="array" ref="R8">CONVERT(IF(A8="R", MEDIAN(IF('Raw TRI Data'!$C:$C=$C8,'Raw TRI Data'!$Y:$Y)), 500),"lbm","kg")</f>
        <v>0</v>
      </c>
      <c r="S8" s="9">
        <f>CONVERT(IF(A8="R", _xlfn.MAXIFS('Raw TRI Data'!$Y:$Y,'Raw TRI Data'!$C:$C,$C8), 500),"lbm","kg")</f>
        <v>0</v>
      </c>
      <c r="T8" s="8">
        <f t="shared" si="0"/>
        <v>0</v>
      </c>
      <c r="U8" s="8">
        <f t="shared" si="1"/>
        <v>0</v>
      </c>
      <c r="V8" s="8">
        <f t="shared" si="2"/>
        <v>0</v>
      </c>
      <c r="W8" s="8">
        <f t="shared" si="3"/>
        <v>0</v>
      </c>
    </row>
    <row r="9" spans="1:23">
      <c r="A9" s="2" t="str">
        <f>IF(AND(VLOOKUP(C9,'TRI Form R or A'!A:H,8,FALSE)=1,VLOOKUP(C9,'TRI Form R or A'!A:H,7,FALSE)=0),"A","R")</f>
        <v>R</v>
      </c>
      <c r="B9" s="2" t="str">
        <f>VLOOKUP(C9,'Raw TRI Data'!$C:$AE,29,FALSE)</f>
        <v>Processing: additive flame retardant in plastic, resin, and paints and coatings </v>
      </c>
      <c r="C9" t="s">
        <v>389</v>
      </c>
      <c r="D9" s="11">
        <f>VLOOKUP(C9,'Raw TRI Data'!$C:$AD,14,FALSE)</f>
        <v>110000409950</v>
      </c>
      <c r="E9" s="259" t="str">
        <f>IFERROR(VLOOKUP(D9,#REF!,2,FALSE), "")</f>
        <v/>
      </c>
      <c r="F9" s="2" t="str">
        <f>VLOOKUP($C9,'Raw TRI Data'!$C:$AD,2,FALSE)</f>
        <v>AVIENT COLORANTS USA LLC - ALBION FACILITY</v>
      </c>
      <c r="G9" s="2" t="str">
        <f>VLOOKUP($C9,'Raw TRI Data'!$C:$AD,3,FALSE)</f>
        <v>926 ELLIOTT RD</v>
      </c>
      <c r="H9" s="2" t="str">
        <f>VLOOKUP($C9,'Raw TRI Data'!$C:$AD,4,FALSE)</f>
        <v>ALBION</v>
      </c>
      <c r="I9" s="2" t="str">
        <f>VLOOKUP($C9,'Raw TRI Data'!$C:$AD,6,FALSE)</f>
        <v>MI</v>
      </c>
      <c r="J9" s="2">
        <f>VLOOKUP($C9,'Raw TRI Data'!$C:$AD,7,FALSE)</f>
        <v>49224</v>
      </c>
      <c r="K9" s="2">
        <f>VLOOKUP($C9,'Raw TRI Data'!$C:$AD,12,FALSE)</f>
        <v>42.255090000000003</v>
      </c>
      <c r="L9" s="2">
        <f>VLOOKUP($C9,'Raw TRI Data'!$C:$AD,13,FALSE)</f>
        <v>-84.778819999999996</v>
      </c>
      <c r="M9" s="2">
        <f>VLOOKUP($C9,'Raw TRI Data'!$C:$AD,9,FALSE)</f>
        <v>325991</v>
      </c>
      <c r="N9" s="2" t="str">
        <f>VLOOKUP($C9,'Raw TRI Data'!$C:$AD,10,FALSE)</f>
        <v>Custom Compounding of Purchased Resins</v>
      </c>
      <c r="O9" s="9">
        <f>VLOOKUP(B9,'COU &amp; OES Information'!$A$2:$C$17,3,FALSE)</f>
        <v>246</v>
      </c>
      <c r="P9" s="9" cm="1">
        <f t="array" ref="P9">CONVERT(IF($A9="R", MEDIAN(IF('Raw TRI Data'!$C:$C=$C9,'Raw TRI Data'!$W:$W)), 500),"lbm","kg")</f>
        <v>9.0718474000000021E-2</v>
      </c>
      <c r="Q9" s="9">
        <f>CONVERT(IF(A9="R", _xlfn.MAXIFS('Raw TRI Data'!$W:$W,'Raw TRI Data'!$C:$C,$C9), 500),"lbm","kg")</f>
        <v>9.0718474000000021E-2</v>
      </c>
      <c r="R9" s="9" cm="1">
        <f t="array" ref="R9">CONVERT(IF(A9="R", MEDIAN(IF('Raw TRI Data'!$C:$C=$C9,'Raw TRI Data'!$Y:$Y)), 500),"lbm","kg")</f>
        <v>4.5359237000000011E-2</v>
      </c>
      <c r="S9" s="9">
        <f>CONVERT(IF(A9="R", _xlfn.MAXIFS('Raw TRI Data'!$Y:$Y,'Raw TRI Data'!$C:$C,$C9), 500),"lbm","kg")</f>
        <v>4.5359237000000011E-2</v>
      </c>
      <c r="T9" s="8">
        <f t="shared" si="0"/>
        <v>3.6877428455284563E-4</v>
      </c>
      <c r="U9" s="8">
        <f t="shared" si="1"/>
        <v>3.6877428455284563E-4</v>
      </c>
      <c r="V9" s="8">
        <f t="shared" si="2"/>
        <v>1.8438714227642282E-4</v>
      </c>
      <c r="W9" s="8">
        <f t="shared" si="3"/>
        <v>1.8438714227642282E-4</v>
      </c>
    </row>
    <row r="10" spans="1:23" hidden="1">
      <c r="A10" s="2" t="str">
        <f>IF(AND(VLOOKUP(C10,'TRI Form R or A'!A:H,8,FALSE)=1,VLOOKUP(C10,'TRI Form R or A'!A:H,7,FALSE)=0),"A","R")</f>
        <v>R</v>
      </c>
      <c r="B10" s="2" t="str">
        <f>VLOOKUP(C10,'Raw TRI Data'!$C:$AE,29,FALSE)</f>
        <v>Processing: reactive flame retardant in transportation equipment manufacturing</v>
      </c>
      <c r="C10" t="s">
        <v>397</v>
      </c>
      <c r="D10" s="11">
        <f>VLOOKUP(C10,'Raw TRI Data'!$C:$AD,14,FALSE)</f>
        <v>110055500104</v>
      </c>
      <c r="E10" s="10" t="str">
        <f>IFERROR(VLOOKUP(D10,#REF!,2,FALSE), "")</f>
        <v/>
      </c>
      <c r="F10" s="2" t="str">
        <f>VLOOKUP($C10,'Raw TRI Data'!$C:$AD,2,FALSE)</f>
        <v>AXIOM MATERIALS</v>
      </c>
      <c r="G10" s="2" t="str">
        <f>VLOOKUP($C10,'Raw TRI Data'!$C:$AD,3,FALSE)</f>
        <v>2322 PULLMAN ST</v>
      </c>
      <c r="H10" s="2" t="str">
        <f>VLOOKUP($C10,'Raw TRI Data'!$C:$AD,4,FALSE)</f>
        <v>SANTA ANA</v>
      </c>
      <c r="I10" s="2" t="str">
        <f>VLOOKUP($C10,'Raw TRI Data'!$C:$AD,6,FALSE)</f>
        <v>CA</v>
      </c>
      <c r="J10" s="2">
        <f>VLOOKUP($C10,'Raw TRI Data'!$C:$AD,7,FALSE)</f>
        <v>92705</v>
      </c>
      <c r="K10" s="2">
        <f>VLOOKUP($C10,'Raw TRI Data'!$C:$AD,12,FALSE)</f>
        <v>33.713560000000001</v>
      </c>
      <c r="L10" s="2">
        <f>VLOOKUP($C10,'Raw TRI Data'!$C:$AD,13,FALSE)</f>
        <v>-117.84358</v>
      </c>
      <c r="M10" s="2">
        <f>VLOOKUP($C10,'Raw TRI Data'!$C:$AD,9,FALSE)</f>
        <v>313320</v>
      </c>
      <c r="N10" s="2" t="str">
        <f>VLOOKUP($C10,'Raw TRI Data'!$C:$AD,10,FALSE)</f>
        <v>Fabric Coating Mills</v>
      </c>
      <c r="O10" s="9">
        <f>VLOOKUP(B10,'COU &amp; OES Information'!$A$2:$C$17,3,FALSE)</f>
        <v>250</v>
      </c>
      <c r="P10" s="9" cm="1">
        <f t="array" ref="P10">CONVERT(IF($A10="R", MEDIAN(IF('Raw TRI Data'!$C:$C=$C10,'Raw TRI Data'!$W:$W)), 500),"lbm","kg")</f>
        <v>127.00586360000001</v>
      </c>
      <c r="Q10" s="9">
        <f>CONVERT(IF(A10="R", _xlfn.MAXIFS('Raw TRI Data'!$W:$W,'Raw TRI Data'!$C:$C,$C10), 500),"lbm","kg")</f>
        <v>162.38606846000002</v>
      </c>
      <c r="R10" s="9" cm="1">
        <f t="array" ref="R10">CONVERT(IF(A10="R", MEDIAN(IF('Raw TRI Data'!$C:$C=$C10,'Raw TRI Data'!$Y:$Y)), 500),"lbm","kg")</f>
        <v>0</v>
      </c>
      <c r="S10" s="9">
        <f>CONVERT(IF(A10="R", _xlfn.MAXIFS('Raw TRI Data'!$Y:$Y,'Raw TRI Data'!$C:$C,$C10), 500),"lbm","kg")</f>
        <v>0</v>
      </c>
      <c r="T10" s="8">
        <f t="shared" si="0"/>
        <v>0.50802345440000007</v>
      </c>
      <c r="U10" s="8">
        <f t="shared" si="1"/>
        <v>0.64954427384000002</v>
      </c>
      <c r="V10" s="8">
        <f t="shared" si="2"/>
        <v>0</v>
      </c>
      <c r="W10" s="8">
        <f t="shared" si="3"/>
        <v>0</v>
      </c>
    </row>
    <row r="11" spans="1:23">
      <c r="A11" s="2" t="str">
        <f>IF(AND(VLOOKUP(C11,'TRI Form R or A'!A:H,8,FALSE)=1,VLOOKUP(C11,'TRI Form R or A'!A:H,7,FALSE)=0),"A","R")</f>
        <v>R</v>
      </c>
      <c r="B11" s="2" t="str">
        <f>VLOOKUP(C11,'Raw TRI Data'!$C:$AE,29,FALSE)</f>
        <v>Processing: additive flame retardant in plastic, resin, and paints and coatings </v>
      </c>
      <c r="C11" t="s">
        <v>405</v>
      </c>
      <c r="D11" s="11">
        <f>VLOOKUP(C11,'Raw TRI Data'!$C:$AD,14,FALSE)</f>
        <v>110018893848</v>
      </c>
      <c r="E11" s="10" t="str">
        <f>IFERROR(VLOOKUP(D11,#REF!,2,FALSE), "")</f>
        <v/>
      </c>
      <c r="F11" s="2" t="str">
        <f>VLOOKUP($C11,'Raw TRI Data'!$C:$AD,2,FALSE)</f>
        <v>BENVIC TRINITY LLC</v>
      </c>
      <c r="G11" s="2" t="str">
        <f>VLOOKUP($C11,'Raw TRI Data'!$C:$AD,3,FALSE)</f>
        <v>600 OAK ST</v>
      </c>
      <c r="H11" s="2" t="str">
        <f>VLOOKUP($C11,'Raw TRI Data'!$C:$AD,4,FALSE)</f>
        <v>WEST UNITY</v>
      </c>
      <c r="I11" s="2" t="str">
        <f>VLOOKUP($C11,'Raw TRI Data'!$C:$AD,6,FALSE)</f>
        <v>OH</v>
      </c>
      <c r="J11" s="2">
        <f>VLOOKUP($C11,'Raw TRI Data'!$C:$AD,7,FALSE)</f>
        <v>43570</v>
      </c>
      <c r="K11" s="2">
        <f>VLOOKUP($C11,'Raw TRI Data'!$C:$AD,12,FALSE)</f>
        <v>41.58475</v>
      </c>
      <c r="L11" s="2">
        <f>VLOOKUP($C11,'Raw TRI Data'!$C:$AD,13,FALSE)</f>
        <v>-84.439989999999995</v>
      </c>
      <c r="M11" s="2">
        <f>VLOOKUP($C11,'Raw TRI Data'!$C:$AD,9,FALSE)</f>
        <v>325991</v>
      </c>
      <c r="N11" s="2" t="str">
        <f>VLOOKUP($C11,'Raw TRI Data'!$C:$AD,10,FALSE)</f>
        <v>Custom Compounding of Purchased Resins</v>
      </c>
      <c r="O11" s="9">
        <f>VLOOKUP(B11,'COU &amp; OES Information'!$A$2:$C$17,3,FALSE)</f>
        <v>246</v>
      </c>
      <c r="P11" s="9" cm="1">
        <f t="array" ref="P11">CONVERT(IF($A11="R", MEDIAN(IF('Raw TRI Data'!$C:$C=$C11,'Raw TRI Data'!$W:$W)), 500),"lbm","kg")</f>
        <v>0</v>
      </c>
      <c r="Q11" s="9">
        <f>CONVERT(IF(A11="R", _xlfn.MAXIFS('Raw TRI Data'!$W:$W,'Raw TRI Data'!$C:$C,$C11), 500),"lbm","kg")</f>
        <v>0</v>
      </c>
      <c r="R11" s="9" cm="1">
        <f t="array" ref="R11">CONVERT(IF(A11="R", MEDIAN(IF('Raw TRI Data'!$C:$C=$C11,'Raw TRI Data'!$Y:$Y)), 500),"lbm","kg")</f>
        <v>0.90718474000000004</v>
      </c>
      <c r="S11" s="9">
        <f>CONVERT(IF(A11="R", _xlfn.MAXIFS('Raw TRI Data'!$Y:$Y,'Raw TRI Data'!$C:$C,$C11), 500),"lbm","kg")</f>
        <v>0.90718474000000004</v>
      </c>
      <c r="T11" s="8">
        <f t="shared" si="0"/>
        <v>0</v>
      </c>
      <c r="U11" s="8">
        <f t="shared" si="1"/>
        <v>0</v>
      </c>
      <c r="V11" s="8">
        <f t="shared" si="2"/>
        <v>3.6877428455284553E-3</v>
      </c>
      <c r="W11" s="8">
        <f t="shared" si="3"/>
        <v>3.6877428455284553E-3</v>
      </c>
    </row>
    <row r="12" spans="1:23" hidden="1">
      <c r="A12" s="2" t="str">
        <f>IF(AND(VLOOKUP(C12,'TRI Form R or A'!A:H,8,FALSE)=1,VLOOKUP(C12,'TRI Form R or A'!A:H,7,FALSE)=0),"A","R")</f>
        <v>R</v>
      </c>
      <c r="B12" s="2" t="str">
        <f>VLOOKUP(C12,'Raw TRI Data'!$C:$AE,29,FALSE)</f>
        <v>Processing: reactive flame retardant in transportation equipment manufacturing</v>
      </c>
      <c r="C12" t="s">
        <v>412</v>
      </c>
      <c r="D12" s="11">
        <f>VLOOKUP(C12,'Raw TRI Data'!$C:$AD,14,FALSE)</f>
        <v>110000470963</v>
      </c>
      <c r="E12" s="10" t="str">
        <f>IFERROR(VLOOKUP(D12,#REF!,2,FALSE), "")</f>
        <v/>
      </c>
      <c r="F12" s="2" t="str">
        <f>VLOOKUP($C12,'Raw TRI Data'!$C:$AD,2,FALSE)</f>
        <v>BOEING CO</v>
      </c>
      <c r="G12" s="2" t="str">
        <f>VLOOKUP($C12,'Raw TRI Data'!$C:$AD,3,FALSE)</f>
        <v>5000 E MCDOWELL RD</v>
      </c>
      <c r="H12" s="2" t="str">
        <f>VLOOKUP($C12,'Raw TRI Data'!$C:$AD,4,FALSE)</f>
        <v>MESA</v>
      </c>
      <c r="I12" s="2" t="str">
        <f>VLOOKUP($C12,'Raw TRI Data'!$C:$AD,6,FALSE)</f>
        <v>AZ</v>
      </c>
      <c r="J12" s="2">
        <f>VLOOKUP($C12,'Raw TRI Data'!$C:$AD,7,FALSE)</f>
        <v>85215</v>
      </c>
      <c r="K12" s="2">
        <f>VLOOKUP($C12,'Raw TRI Data'!$C:$AD,12,FALSE)</f>
        <v>33.466430000000003</v>
      </c>
      <c r="L12" s="2">
        <f>VLOOKUP($C12,'Raw TRI Data'!$C:$AD,13,FALSE)</f>
        <v>-111.72888</v>
      </c>
      <c r="M12" s="2">
        <f>VLOOKUP($C12,'Raw TRI Data'!$C:$AD,9,FALSE)</f>
        <v>336411</v>
      </c>
      <c r="N12" s="2" t="str">
        <f>VLOOKUP($C12,'Raw TRI Data'!$C:$AD,10,FALSE)</f>
        <v>Aircraft Manufacturing</v>
      </c>
      <c r="O12" s="9">
        <f>VLOOKUP(B12,'COU &amp; OES Information'!$A$2:$C$17,3,FALSE)</f>
        <v>250</v>
      </c>
      <c r="P12" s="9" cm="1">
        <f t="array" ref="P12">CONVERT(IF($A12="R", MEDIAN(IF('Raw TRI Data'!$C:$C=$C12,'Raw TRI Data'!$W:$W)), 500),"lbm","kg")</f>
        <v>0</v>
      </c>
      <c r="Q12" s="9">
        <f>CONVERT(IF(A12="R", _xlfn.MAXIFS('Raw TRI Data'!$W:$W,'Raw TRI Data'!$C:$C,$C12), 500),"lbm","kg")</f>
        <v>0</v>
      </c>
      <c r="R12" s="9" cm="1">
        <f t="array" ref="R12">CONVERT(IF(A12="R", MEDIAN(IF('Raw TRI Data'!$C:$C=$C12,'Raw TRI Data'!$Y:$Y)), 500),"lbm","kg")</f>
        <v>0</v>
      </c>
      <c r="S12" s="9">
        <f>CONVERT(IF(A12="R", _xlfn.MAXIFS('Raw TRI Data'!$Y:$Y,'Raw TRI Data'!$C:$C,$C12), 500),"lbm","kg")</f>
        <v>0</v>
      </c>
      <c r="T12" s="8">
        <f t="shared" si="0"/>
        <v>0</v>
      </c>
      <c r="U12" s="8">
        <f t="shared" si="1"/>
        <v>0</v>
      </c>
      <c r="V12" s="8">
        <f t="shared" si="2"/>
        <v>0</v>
      </c>
      <c r="W12" s="8">
        <f t="shared" si="3"/>
        <v>0</v>
      </c>
    </row>
    <row r="13" spans="1:23" hidden="1">
      <c r="A13" s="2" t="str">
        <f>IF(AND(VLOOKUP(C13,'TRI Form R or A'!A:H,8,FALSE)=1,VLOOKUP(C13,'TRI Form R or A'!A:H,7,FALSE)=0),"A","R")</f>
        <v>R</v>
      </c>
      <c r="B13" s="2" t="str">
        <f>VLOOKUP(C13,'Raw TRI Data'!$C:$AE,29,FALSE)</f>
        <v>Processing: reactive flame retardant in transportation equipment manufacturing</v>
      </c>
      <c r="C13" t="s">
        <v>419</v>
      </c>
      <c r="D13" s="11">
        <f>VLOOKUP(C13,'Raw TRI Data'!$C:$AD,14,FALSE)</f>
        <v>110017406788</v>
      </c>
      <c r="E13" s="10" t="str">
        <f>IFERROR(VLOOKUP(D13,#REF!,2,FALSE), "")</f>
        <v/>
      </c>
      <c r="F13" s="2" t="str">
        <f>VLOOKUP($C13,'Raw TRI Data'!$C:$AD,2,FALSE)</f>
        <v>BOEING COMMERCIAL AIRPLANES - EVERETT</v>
      </c>
      <c r="G13" s="2" t="str">
        <f>VLOOKUP($C13,'Raw TRI Data'!$C:$AD,3,FALSE)</f>
        <v>3003 W CASINO RD</v>
      </c>
      <c r="H13" s="2" t="str">
        <f>VLOOKUP($C13,'Raw TRI Data'!$C:$AD,4,FALSE)</f>
        <v>EVERETT</v>
      </c>
      <c r="I13" s="2" t="str">
        <f>VLOOKUP($C13,'Raw TRI Data'!$C:$AD,6,FALSE)</f>
        <v>WA</v>
      </c>
      <c r="J13" s="2">
        <f>VLOOKUP($C13,'Raw TRI Data'!$C:$AD,7,FALSE)</f>
        <v>98204</v>
      </c>
      <c r="K13" s="2">
        <f>VLOOKUP($C13,'Raw TRI Data'!$C:$AD,12,FALSE)</f>
        <v>47.923302</v>
      </c>
      <c r="L13" s="2">
        <f>VLOOKUP($C13,'Raw TRI Data'!$C:$AD,13,FALSE)</f>
        <v>-122.273197</v>
      </c>
      <c r="M13" s="2">
        <f>VLOOKUP($C13,'Raw TRI Data'!$C:$AD,9,FALSE)</f>
        <v>336411</v>
      </c>
      <c r="N13" s="2" t="str">
        <f>VLOOKUP($C13,'Raw TRI Data'!$C:$AD,10,FALSE)</f>
        <v>Aircraft Manufacturing</v>
      </c>
      <c r="O13" s="9">
        <f>VLOOKUP(B13,'COU &amp; OES Information'!$A$2:$C$17,3,FALSE)</f>
        <v>250</v>
      </c>
      <c r="P13" s="9" cm="1">
        <f t="array" ref="P13">CONVERT(IF($A13="R", MEDIAN(IF('Raw TRI Data'!$C:$C=$C13,'Raw TRI Data'!$W:$W)), 500),"lbm","kg")</f>
        <v>0</v>
      </c>
      <c r="Q13" s="9">
        <f>CONVERT(IF(A13="R", _xlfn.MAXIFS('Raw TRI Data'!$W:$W,'Raw TRI Data'!$C:$C,$C13), 500),"lbm","kg")</f>
        <v>0</v>
      </c>
      <c r="R13" s="9" cm="1">
        <f t="array" ref="R13">CONVERT(IF(A13="R", MEDIAN(IF('Raw TRI Data'!$C:$C=$C13,'Raw TRI Data'!$Y:$Y)), 500),"lbm","kg")</f>
        <v>0</v>
      </c>
      <c r="S13" s="9">
        <f>CONVERT(IF(A13="R", _xlfn.MAXIFS('Raw TRI Data'!$Y:$Y,'Raw TRI Data'!$C:$C,$C13), 500),"lbm","kg")</f>
        <v>0</v>
      </c>
      <c r="T13" s="8">
        <f t="shared" si="0"/>
        <v>0</v>
      </c>
      <c r="U13" s="8">
        <f t="shared" si="1"/>
        <v>0</v>
      </c>
      <c r="V13" s="8">
        <f t="shared" si="2"/>
        <v>0</v>
      </c>
      <c r="W13" s="8">
        <f t="shared" si="3"/>
        <v>0</v>
      </c>
    </row>
    <row r="14" spans="1:23" hidden="1">
      <c r="A14" s="2" t="str">
        <f>IF(AND(VLOOKUP(C14,'TRI Form R or A'!A:H,8,FALSE)=1,VLOOKUP(C14,'TRI Form R or A'!A:H,7,FALSE)=0),"A","R")</f>
        <v>R</v>
      </c>
      <c r="B14" s="2" t="str">
        <f>VLOOKUP(C14,'Raw TRI Data'!$C:$AE,29,FALSE)</f>
        <v>Processing: reactive flame retardant in transportation equipment manufacturing</v>
      </c>
      <c r="C14" t="s">
        <v>425</v>
      </c>
      <c r="D14" s="11">
        <f>VLOOKUP(C14,'Raw TRI Data'!$C:$AD,14,FALSE)</f>
        <v>110042260594</v>
      </c>
      <c r="E14" s="10" t="str">
        <f>IFERROR(VLOOKUP(D14,#REF!,2,FALSE), "")</f>
        <v/>
      </c>
      <c r="F14" s="2" t="str">
        <f>VLOOKUP($C14,'Raw TRI Data'!$C:$AD,2,FALSE)</f>
        <v>BOEING SOUTH CAROLINA INTERIORS RESPONSIBILITY CENTER SOUTH</v>
      </c>
      <c r="G14" s="2" t="str">
        <f>VLOOKUP($C14,'Raw TRI Data'!$C:$AD,3,FALSE)</f>
        <v>9775 PATRIOT BLVD</v>
      </c>
      <c r="H14" s="2" t="str">
        <f>VLOOKUP($C14,'Raw TRI Data'!$C:$AD,4,FALSE)</f>
        <v>LADSON</v>
      </c>
      <c r="I14" s="2" t="str">
        <f>VLOOKUP($C14,'Raw TRI Data'!$C:$AD,6,FALSE)</f>
        <v>SC</v>
      </c>
      <c r="J14" s="2">
        <f>VLOOKUP($C14,'Raw TRI Data'!$C:$AD,7,FALSE)</f>
        <v>29456</v>
      </c>
      <c r="K14" s="2">
        <f>VLOOKUP($C14,'Raw TRI Data'!$C:$AD,12,FALSE)</f>
        <v>32.964171</v>
      </c>
      <c r="L14" s="2">
        <f>VLOOKUP($C14,'Raw TRI Data'!$C:$AD,13,FALSE)</f>
        <v>-80.111960999999994</v>
      </c>
      <c r="M14" s="2">
        <f>VLOOKUP($C14,'Raw TRI Data'!$C:$AD,9,FALSE)</f>
        <v>336413</v>
      </c>
      <c r="N14" s="2" t="str">
        <f>VLOOKUP($C14,'Raw TRI Data'!$C:$AD,10,FALSE)</f>
        <v>Other Aircraft Parts and Auxiliary Equipment Manufacturing</v>
      </c>
      <c r="O14" s="9">
        <f>VLOOKUP(B14,'COU &amp; OES Information'!$A$2:$C$17,3,FALSE)</f>
        <v>250</v>
      </c>
      <c r="P14" s="9" cm="1">
        <f t="array" ref="P14">CONVERT(IF($A14="R", MEDIAN(IF('Raw TRI Data'!$C:$C=$C14,'Raw TRI Data'!$W:$W)), 500),"lbm","kg")</f>
        <v>0</v>
      </c>
      <c r="Q14" s="9">
        <f>CONVERT(IF(A14="R", _xlfn.MAXIFS('Raw TRI Data'!$W:$W,'Raw TRI Data'!$C:$C,$C14), 500),"lbm","kg")</f>
        <v>0</v>
      </c>
      <c r="R14" s="9" cm="1">
        <f t="array" ref="R14">CONVERT(IF(A14="R", MEDIAN(IF('Raw TRI Data'!$C:$C=$C14,'Raw TRI Data'!$Y:$Y)), 500),"lbm","kg")</f>
        <v>0</v>
      </c>
      <c r="S14" s="9">
        <f>CONVERT(IF(A14="R", _xlfn.MAXIFS('Raw TRI Data'!$Y:$Y,'Raw TRI Data'!$C:$C,$C14), 500),"lbm","kg")</f>
        <v>0</v>
      </c>
      <c r="T14" s="8">
        <f t="shared" si="0"/>
        <v>0</v>
      </c>
      <c r="U14" s="8">
        <f t="shared" si="1"/>
        <v>0</v>
      </c>
      <c r="V14" s="8">
        <f t="shared" si="2"/>
        <v>0</v>
      </c>
      <c r="W14" s="8">
        <f t="shared" si="3"/>
        <v>0</v>
      </c>
    </row>
    <row r="15" spans="1:23" hidden="1">
      <c r="A15" s="2" t="str">
        <f>IF(AND(VLOOKUP(C15,'TRI Form R or A'!A:H,8,FALSE)=1,VLOOKUP(C15,'TRI Form R or A'!A:H,7,FALSE)=0),"A","R")</f>
        <v>R</v>
      </c>
      <c r="B15" s="2" t="str">
        <f>VLOOKUP(C15,'Raw TRI Data'!$C:$AE,29,FALSE)</f>
        <v xml:space="preserve">Processing: adhesive manufacturing </v>
      </c>
      <c r="C15" t="s">
        <v>432</v>
      </c>
      <c r="D15" s="11">
        <f>VLOOKUP(C15,'Raw TRI Data'!$C:$AD,14,FALSE)</f>
        <v>110000310315</v>
      </c>
      <c r="E15" s="10" t="str">
        <f>IFERROR(VLOOKUP(D15,#REF!,2,FALSE), "")</f>
        <v/>
      </c>
      <c r="F15" s="2" t="str">
        <f>VLOOKUP($C15,'Raw TRI Data'!$C:$AD,2,FALSE)</f>
        <v>BOSTIK MANUFACTURING PLANT</v>
      </c>
      <c r="G15" s="2" t="str">
        <f>VLOOKUP($C15,'Raw TRI Data'!$C:$AD,3,FALSE)</f>
        <v>211 BOSTON ST</v>
      </c>
      <c r="H15" s="2" t="str">
        <f>VLOOKUP($C15,'Raw TRI Data'!$C:$AD,4,FALSE)</f>
        <v>MIDDLETON</v>
      </c>
      <c r="I15" s="2" t="str">
        <f>VLOOKUP($C15,'Raw TRI Data'!$C:$AD,6,FALSE)</f>
        <v>MA</v>
      </c>
      <c r="J15" s="2" t="str">
        <f>VLOOKUP($C15,'Raw TRI Data'!$C:$AD,7,FALSE)</f>
        <v>01949</v>
      </c>
      <c r="K15" s="2">
        <f>VLOOKUP($C15,'Raw TRI Data'!$C:$AD,12,FALSE)</f>
        <v>42.569383000000002</v>
      </c>
      <c r="L15" s="2">
        <f>VLOOKUP($C15,'Raw TRI Data'!$C:$AD,13,FALSE)</f>
        <v>-71.029235</v>
      </c>
      <c r="M15" s="2">
        <f>VLOOKUP($C15,'Raw TRI Data'!$C:$AD,9,FALSE)</f>
        <v>325520</v>
      </c>
      <c r="N15" s="2" t="str">
        <f>VLOOKUP($C15,'Raw TRI Data'!$C:$AD,10,FALSE)</f>
        <v>Adhesive Manufacturing</v>
      </c>
      <c r="O15" s="9">
        <f>VLOOKUP(B15,'COU &amp; OES Information'!$A$2:$C$17,3,FALSE)</f>
        <v>300</v>
      </c>
      <c r="P15" s="9" cm="1">
        <f t="array" ref="P15">CONVERT(IF($A15="R", MEDIAN(IF('Raw TRI Data'!$C:$C=$C15,'Raw TRI Data'!$W:$W)), 500),"lbm","kg")</f>
        <v>0</v>
      </c>
      <c r="Q15" s="9">
        <f>CONVERT(IF(A15="R", _xlfn.MAXIFS('Raw TRI Data'!$W:$W,'Raw TRI Data'!$C:$C,$C15), 500),"lbm","kg")</f>
        <v>0</v>
      </c>
      <c r="R15" s="9" cm="1">
        <f t="array" ref="R15">CONVERT(IF(A15="R", MEDIAN(IF('Raw TRI Data'!$C:$C=$C15,'Raw TRI Data'!$Y:$Y)), 500),"lbm","kg")</f>
        <v>0</v>
      </c>
      <c r="S15" s="9">
        <f>CONVERT(IF(A15="R", _xlfn.MAXIFS('Raw TRI Data'!$Y:$Y,'Raw TRI Data'!$C:$C,$C15), 500),"lbm","kg")</f>
        <v>0</v>
      </c>
      <c r="T15" s="8">
        <f t="shared" si="0"/>
        <v>0</v>
      </c>
      <c r="U15" s="8">
        <f t="shared" si="1"/>
        <v>0</v>
      </c>
      <c r="V15" s="8">
        <f t="shared" si="2"/>
        <v>0</v>
      </c>
      <c r="W15" s="8">
        <f t="shared" si="3"/>
        <v>0</v>
      </c>
    </row>
    <row r="16" spans="1:23" hidden="1">
      <c r="A16" s="2" t="str">
        <f>IF(AND(VLOOKUP(C16,'TRI Form R or A'!A:H,8,FALSE)=1,VLOOKUP(C16,'TRI Form R or A'!A:H,7,FALSE)=0),"A","R")</f>
        <v>R</v>
      </c>
      <c r="B16" s="2" t="str">
        <f>VLOOKUP(C16,'Raw TRI Data'!$C:$AE,29,FALSE)</f>
        <v>Processing: reactive flame retardant in transportation equipment manufacturing</v>
      </c>
      <c r="C16" t="s">
        <v>439</v>
      </c>
      <c r="D16" s="11">
        <f>VLOOKUP(C16,'Raw TRI Data'!$C:$AD,14,FALSE)</f>
        <v>110000490184</v>
      </c>
      <c r="E16" s="10" t="str">
        <f>IFERROR(VLOOKUP(D16,#REF!,2,FALSE), "")</f>
        <v/>
      </c>
      <c r="F16" s="2" t="str">
        <f>VLOOKUP($C16,'Raw TRI Data'!$C:$AD,2,FALSE)</f>
        <v>C&amp;D ZODIAC INC</v>
      </c>
      <c r="G16" s="2" t="str">
        <f>VLOOKUP($C16,'Raw TRI Data'!$C:$AD,3,FALSE)</f>
        <v>12806 STATE AVE</v>
      </c>
      <c r="H16" s="2" t="str">
        <f>VLOOKUP($C16,'Raw TRI Data'!$C:$AD,4,FALSE)</f>
        <v>MARYSVILLE</v>
      </c>
      <c r="I16" s="2" t="str">
        <f>VLOOKUP($C16,'Raw TRI Data'!$C:$AD,6,FALSE)</f>
        <v>WA</v>
      </c>
      <c r="J16" s="2">
        <f>VLOOKUP($C16,'Raw TRI Data'!$C:$AD,7,FALSE)</f>
        <v>98271</v>
      </c>
      <c r="K16" s="2">
        <f>VLOOKUP($C16,'Raw TRI Data'!$C:$AD,12,FALSE)</f>
        <v>48.112122999999997</v>
      </c>
      <c r="L16" s="2">
        <f>VLOOKUP($C16,'Raw TRI Data'!$C:$AD,13,FALSE)</f>
        <v>-122.182142</v>
      </c>
      <c r="M16" s="2">
        <f>VLOOKUP($C16,'Raw TRI Data'!$C:$AD,9,FALSE)</f>
        <v>336413</v>
      </c>
      <c r="N16" s="2" t="str">
        <f>VLOOKUP($C16,'Raw TRI Data'!$C:$AD,10,FALSE)</f>
        <v>Other Aircraft Parts and Auxiliary Equipment Manufacturing</v>
      </c>
      <c r="O16" s="9">
        <f>VLOOKUP(B16,'COU &amp; OES Information'!$A$2:$C$17,3,FALSE)</f>
        <v>250</v>
      </c>
      <c r="P16" s="9" cm="1">
        <f t="array" ref="P16">CONVERT(IF($A16="R", MEDIAN(IF('Raw TRI Data'!$C:$C=$C16,'Raw TRI Data'!$W:$W)), 500),"lbm","kg")</f>
        <v>0</v>
      </c>
      <c r="Q16" s="9">
        <f>CONVERT(IF(A16="R", _xlfn.MAXIFS('Raw TRI Data'!$W:$W,'Raw TRI Data'!$C:$C,$C16), 500),"lbm","kg")</f>
        <v>0</v>
      </c>
      <c r="R16" s="9" cm="1">
        <f t="array" ref="R16">CONVERT(IF(A16="R", MEDIAN(IF('Raw TRI Data'!$C:$C=$C16,'Raw TRI Data'!$Y:$Y)), 500),"lbm","kg")</f>
        <v>0</v>
      </c>
      <c r="S16" s="9">
        <f>CONVERT(IF(A16="R", _xlfn.MAXIFS('Raw TRI Data'!$Y:$Y,'Raw TRI Data'!$C:$C,$C16), 500),"lbm","kg")</f>
        <v>0</v>
      </c>
      <c r="T16" s="8">
        <f t="shared" si="0"/>
        <v>0</v>
      </c>
      <c r="U16" s="8">
        <f t="shared" si="1"/>
        <v>0</v>
      </c>
      <c r="V16" s="8">
        <f t="shared" si="2"/>
        <v>0</v>
      </c>
      <c r="W16" s="8">
        <f t="shared" si="3"/>
        <v>0</v>
      </c>
    </row>
    <row r="17" spans="1:23" hidden="1">
      <c r="A17" s="2" t="str">
        <f>IF(AND(VLOOKUP(C17,'TRI Form R or A'!A:H,8,FALSE)=1,VLOOKUP(C17,'TRI Form R or A'!A:H,7,FALSE)=0),"A","R")</f>
        <v>R</v>
      </c>
      <c r="B17" s="2" t="str">
        <f>VLOOKUP(C17,'Raw TRI Data'!$C:$AE,29,FALSE)</f>
        <v>Disposal</v>
      </c>
      <c r="C17" t="s">
        <v>444</v>
      </c>
      <c r="D17" s="11">
        <f>VLOOKUP(C17,'Raw TRI Data'!$C:$AD,14,FALSE)</f>
        <v>110000906985</v>
      </c>
      <c r="E17" s="10" t="str">
        <f>IFERROR(VLOOKUP(D17,#REF!,2,FALSE), "")</f>
        <v/>
      </c>
      <c r="F17" s="2" t="str">
        <f>VLOOKUP($C17,'Raw TRI Data'!$C:$AD,2,FALSE)</f>
        <v>CLEAN HARBORS ARAGONITE LLC</v>
      </c>
      <c r="G17" s="2" t="str">
        <f>VLOOKUP($C17,'Raw TRI Data'!$C:$AD,3,FALSE)</f>
        <v>11600 NORTH APTUS ROAD</v>
      </c>
      <c r="H17" s="2" t="str">
        <f>VLOOKUP($C17,'Raw TRI Data'!$C:$AD,4,FALSE)</f>
        <v>GRANTSVILLE</v>
      </c>
      <c r="I17" s="2" t="str">
        <f>VLOOKUP($C17,'Raw TRI Data'!$C:$AD,6,FALSE)</f>
        <v>UT</v>
      </c>
      <c r="J17" s="2">
        <f>VLOOKUP($C17,'Raw TRI Data'!$C:$AD,7,FALSE)</f>
        <v>84029</v>
      </c>
      <c r="K17" s="2">
        <f>VLOOKUP($C17,'Raw TRI Data'!$C:$AD,12,FALSE)</f>
        <v>40.734400000000001</v>
      </c>
      <c r="L17" s="2">
        <f>VLOOKUP($C17,'Raw TRI Data'!$C:$AD,13,FALSE)</f>
        <v>-112.96810000000001</v>
      </c>
      <c r="M17" s="2">
        <f>VLOOKUP($C17,'Raw TRI Data'!$C:$AD,9,FALSE)</f>
        <v>562211</v>
      </c>
      <c r="N17" s="2" t="str">
        <f>VLOOKUP($C17,'Raw TRI Data'!$C:$AD,10,FALSE)</f>
        <v>Hazardous Waste Treatment and Disposal</v>
      </c>
      <c r="O17" s="9">
        <f>VLOOKUP(B17,'COU &amp; OES Information'!$A$2:$C$17,3,FALSE)</f>
        <v>250</v>
      </c>
      <c r="P17" s="9" cm="1">
        <f t="array" ref="P17">CONVERT(IF($A17="R", MEDIAN(IF('Raw TRI Data'!$C:$C=$C17,'Raw TRI Data'!$W:$W)), 500),"lbm","kg")</f>
        <v>0</v>
      </c>
      <c r="Q17" s="9">
        <f>CONVERT(IF(A17="R", _xlfn.MAXIFS('Raw TRI Data'!$W:$W,'Raw TRI Data'!$C:$C,$C17), 500),"lbm","kg")</f>
        <v>0</v>
      </c>
      <c r="R17" s="9" cm="1">
        <f t="array" ref="R17">CONVERT(IF(A17="R", MEDIAN(IF('Raw TRI Data'!$C:$C=$C17,'Raw TRI Data'!$Y:$Y)), 500),"lbm","kg")</f>
        <v>4.5359237000000005E-3</v>
      </c>
      <c r="S17" s="9">
        <f>CONVERT(IF(A17="R", _xlfn.MAXIFS('Raw TRI Data'!$Y:$Y,'Raw TRI Data'!$C:$C,$C17), 500),"lbm","kg")</f>
        <v>4.5359237000000005E-3</v>
      </c>
      <c r="T17" s="8">
        <f t="shared" si="0"/>
        <v>0</v>
      </c>
      <c r="U17" s="8">
        <f t="shared" si="1"/>
        <v>0</v>
      </c>
      <c r="V17" s="8">
        <f t="shared" si="2"/>
        <v>1.8143694800000004E-5</v>
      </c>
      <c r="W17" s="8">
        <f t="shared" si="3"/>
        <v>1.8143694800000004E-5</v>
      </c>
    </row>
    <row r="18" spans="1:23" hidden="1">
      <c r="A18" s="2" t="str">
        <f>IF(AND(VLOOKUP(C18,'TRI Form R or A'!A:H,8,FALSE)=1,VLOOKUP(C18,'TRI Form R or A'!A:H,7,FALSE)=0),"A","R")</f>
        <v>R</v>
      </c>
      <c r="B18" s="2" t="str">
        <f>VLOOKUP(C18,'Raw TRI Data'!$C:$AE,29,FALSE)</f>
        <v>Disposal</v>
      </c>
      <c r="C18" t="s">
        <v>451</v>
      </c>
      <c r="D18" s="11">
        <f>VLOOKUP(C18,'Raw TRI Data'!$C:$AD,14,FALSE)</f>
        <v>110000463365</v>
      </c>
      <c r="E18" s="10" t="str">
        <f>IFERROR(VLOOKUP(D18,#REF!,2,FALSE), "")</f>
        <v/>
      </c>
      <c r="F18" s="2" t="str">
        <f>VLOOKUP($C18,'Raw TRI Data'!$C:$AD,2,FALSE)</f>
        <v>CLEAN HARBORS DEER PARK LLC</v>
      </c>
      <c r="G18" s="2" t="str">
        <f>VLOOKUP($C18,'Raw TRI Data'!$C:$AD,3,FALSE)</f>
        <v>2027 INDEPENDENCE PARKWAY SOUTH</v>
      </c>
      <c r="H18" s="2" t="str">
        <f>VLOOKUP($C18,'Raw TRI Data'!$C:$AD,4,FALSE)</f>
        <v>LA PORTE</v>
      </c>
      <c r="I18" s="2" t="str">
        <f>VLOOKUP($C18,'Raw TRI Data'!$C:$AD,6,FALSE)</f>
        <v>TX</v>
      </c>
      <c r="J18" s="2">
        <f>VLOOKUP($C18,'Raw TRI Data'!$C:$AD,7,FALSE)</f>
        <v>77571</v>
      </c>
      <c r="K18" s="2">
        <f>VLOOKUP($C18,'Raw TRI Data'!$C:$AD,12,FALSE)</f>
        <v>29.73028</v>
      </c>
      <c r="L18" s="2">
        <f>VLOOKUP($C18,'Raw TRI Data'!$C:$AD,13,FALSE)</f>
        <v>-95.08981</v>
      </c>
      <c r="M18" s="2">
        <f>VLOOKUP($C18,'Raw TRI Data'!$C:$AD,9,FALSE)</f>
        <v>562211</v>
      </c>
      <c r="N18" s="2" t="str">
        <f>VLOOKUP($C18,'Raw TRI Data'!$C:$AD,10,FALSE)</f>
        <v>Hazardous Waste Treatment and Disposal</v>
      </c>
      <c r="O18" s="9">
        <f>VLOOKUP(B18,'COU &amp; OES Information'!$A$2:$C$17,3,FALSE)</f>
        <v>250</v>
      </c>
      <c r="P18" s="9" cm="1">
        <f t="array" ref="P18">CONVERT(IF($A18="R", MEDIAN(IF('Raw TRI Data'!$C:$C=$C18,'Raw TRI Data'!$W:$W)), 500),"lbm","kg")</f>
        <v>2.4947580350000002E-2</v>
      </c>
      <c r="Q18" s="9">
        <f>CONVERT(IF(A18="R", _xlfn.MAXIFS('Raw TRI Data'!$W:$W,'Raw TRI Data'!$C:$C,$C18), 500),"lbm","kg")</f>
        <v>4.5359237000000011E-2</v>
      </c>
      <c r="R18" s="9" cm="1">
        <f t="array" ref="R18">CONVERT(IF(A18="R", MEDIAN(IF('Raw TRI Data'!$C:$C=$C18,'Raw TRI Data'!$Y:$Y)), 500),"lbm","kg")</f>
        <v>4.5359237000000011E-2</v>
      </c>
      <c r="S18" s="9">
        <f>CONVERT(IF(A18="R", _xlfn.MAXIFS('Raw TRI Data'!$Y:$Y,'Raw TRI Data'!$C:$C,$C18), 500),"lbm","kg")</f>
        <v>4.5359237000000011E-2</v>
      </c>
      <c r="T18" s="8">
        <f t="shared" si="0"/>
        <v>9.9790321400000003E-5</v>
      </c>
      <c r="U18" s="8">
        <f t="shared" si="1"/>
        <v>1.8143694800000005E-4</v>
      </c>
      <c r="V18" s="8">
        <f t="shared" si="2"/>
        <v>1.8143694800000005E-4</v>
      </c>
      <c r="W18" s="8">
        <f t="shared" si="3"/>
        <v>1.8143694800000005E-4</v>
      </c>
    </row>
    <row r="19" spans="1:23" hidden="1">
      <c r="A19" s="2" t="str">
        <f>IF(AND(VLOOKUP(C19,'TRI Form R or A'!A:H,8,FALSE)=1,VLOOKUP(C19,'TRI Form R or A'!A:H,7,FALSE)=0),"A","R")</f>
        <v>R</v>
      </c>
      <c r="B19" s="2" t="str">
        <f>VLOOKUP(C19,'Raw TRI Data'!$C:$AE,29,FALSE)</f>
        <v>Disposal</v>
      </c>
      <c r="C19" t="s">
        <v>457</v>
      </c>
      <c r="D19" s="11">
        <f>VLOOKUP(C19,'Raw TRI Data'!$C:$AD,14,FALSE)</f>
        <v>110000521221</v>
      </c>
      <c r="E19" s="10" t="str">
        <f>IFERROR(VLOOKUP(D19,#REF!,2,FALSE), "")</f>
        <v/>
      </c>
      <c r="F19" s="2" t="str">
        <f>VLOOKUP($C19,'Raw TRI Data'!$C:$AD,2,FALSE)</f>
        <v>CLEAN HARBORS EL DORADO LLC</v>
      </c>
      <c r="G19" s="2" t="str">
        <f>VLOOKUP($C19,'Raw TRI Data'!$C:$AD,3,FALSE)</f>
        <v>309 AMERICAN CIR UNION</v>
      </c>
      <c r="H19" s="2" t="str">
        <f>VLOOKUP($C19,'Raw TRI Data'!$C:$AD,4,FALSE)</f>
        <v>EL DORADO</v>
      </c>
      <c r="I19" s="2" t="str">
        <f>VLOOKUP($C19,'Raw TRI Data'!$C:$AD,6,FALSE)</f>
        <v>AR</v>
      </c>
      <c r="J19" s="2">
        <f>VLOOKUP($C19,'Raw TRI Data'!$C:$AD,7,FALSE)</f>
        <v>71730</v>
      </c>
      <c r="K19" s="2">
        <f>VLOOKUP($C19,'Raw TRI Data'!$C:$AD,12,FALSE)</f>
        <v>33.2044</v>
      </c>
      <c r="L19" s="2">
        <f>VLOOKUP($C19,'Raw TRI Data'!$C:$AD,13,FALSE)</f>
        <v>-92.630799999999994</v>
      </c>
      <c r="M19" s="2">
        <f>VLOOKUP($C19,'Raw TRI Data'!$C:$AD,9,FALSE)</f>
        <v>562211</v>
      </c>
      <c r="N19" s="2" t="str">
        <f>VLOOKUP($C19,'Raw TRI Data'!$C:$AD,10,FALSE)</f>
        <v>Hazardous Waste Treatment and Disposal</v>
      </c>
      <c r="O19" s="9">
        <f>VLOOKUP(B19,'COU &amp; OES Information'!$A$2:$C$17,3,FALSE)</f>
        <v>250</v>
      </c>
      <c r="P19" s="9" cm="1">
        <f t="array" ref="P19">CONVERT(IF($A19="R", MEDIAN(IF('Raw TRI Data'!$C:$C=$C19,'Raw TRI Data'!$W:$W)), 500),"lbm","kg")</f>
        <v>4.5359237000000005E-3</v>
      </c>
      <c r="Q19" s="9">
        <f>CONVERT(IF(A19="R", _xlfn.MAXIFS('Raw TRI Data'!$W:$W,'Raw TRI Data'!$C:$C,$C19), 500),"lbm","kg")</f>
        <v>4.5359237000000011E-2</v>
      </c>
      <c r="R19" s="9" cm="1">
        <f t="array" ref="R19">CONVERT(IF(A19="R", MEDIAN(IF('Raw TRI Data'!$C:$C=$C19,'Raw TRI Data'!$Y:$Y)), 500),"lbm","kg")</f>
        <v>4.5359237000000011E-2</v>
      </c>
      <c r="S19" s="9">
        <f>CONVERT(IF(A19="R", _xlfn.MAXIFS('Raw TRI Data'!$Y:$Y,'Raw TRI Data'!$C:$C,$C19), 500),"lbm","kg")</f>
        <v>4.5359237000000011E-2</v>
      </c>
      <c r="T19" s="8">
        <f t="shared" si="0"/>
        <v>1.8143694800000004E-5</v>
      </c>
      <c r="U19" s="8">
        <f t="shared" si="1"/>
        <v>1.8143694800000005E-4</v>
      </c>
      <c r="V19" s="8">
        <f t="shared" si="2"/>
        <v>1.8143694800000005E-4</v>
      </c>
      <c r="W19" s="8">
        <f t="shared" si="3"/>
        <v>1.8143694800000005E-4</v>
      </c>
    </row>
    <row r="20" spans="1:23" hidden="1">
      <c r="A20" s="2" t="str">
        <f>IF(AND(VLOOKUP(C20,'TRI Form R or A'!A:H,8,FALSE)=1,VLOOKUP(C20,'TRI Form R or A'!A:H,7,FALSE)=0),"A","R")</f>
        <v>R</v>
      </c>
      <c r="B20" s="2" t="str">
        <f>VLOOKUP(C20,'Raw TRI Data'!$C:$AE,29,FALSE)</f>
        <v>Disposal</v>
      </c>
      <c r="C20" t="s">
        <v>462</v>
      </c>
      <c r="D20" s="11">
        <f>VLOOKUP(C20,'Raw TRI Data'!$C:$AD,14,FALSE)</f>
        <v>110041638458</v>
      </c>
      <c r="E20" s="10" t="str">
        <f>IFERROR(VLOOKUP(D20,#REF!,2,FALSE), "")</f>
        <v/>
      </c>
      <c r="F20" s="2" t="str">
        <f>VLOOKUP($C20,'Raw TRI Data'!$C:$AD,2,FALSE)</f>
        <v>CLEAN HARBORS ENVIRONMENTAL SERVICES INC</v>
      </c>
      <c r="G20" s="2" t="str">
        <f>VLOOKUP($C20,'Raw TRI Data'!$C:$AD,3,FALSE)</f>
        <v>2247 S HWY 71</v>
      </c>
      <c r="H20" s="2" t="str">
        <f>VLOOKUP($C20,'Raw TRI Data'!$C:$AD,4,FALSE)</f>
        <v>KIMBALL</v>
      </c>
      <c r="I20" s="2" t="str">
        <f>VLOOKUP($C20,'Raw TRI Data'!$C:$AD,6,FALSE)</f>
        <v>NE</v>
      </c>
      <c r="J20" s="2">
        <f>VLOOKUP($C20,'Raw TRI Data'!$C:$AD,7,FALSE)</f>
        <v>69145</v>
      </c>
      <c r="K20" s="2">
        <f>VLOOKUP($C20,'Raw TRI Data'!$C:$AD,12,FALSE)</f>
        <v>41.154423999999999</v>
      </c>
      <c r="L20" s="2">
        <f>VLOOKUP($C20,'Raw TRI Data'!$C:$AD,13,FALSE)</f>
        <v>-103.65900000000001</v>
      </c>
      <c r="M20" s="2">
        <f>VLOOKUP($C20,'Raw TRI Data'!$C:$AD,9,FALSE)</f>
        <v>562211</v>
      </c>
      <c r="N20" s="2" t="str">
        <f>VLOOKUP($C20,'Raw TRI Data'!$C:$AD,10,FALSE)</f>
        <v>Hazardous Waste Treatment and Disposal</v>
      </c>
      <c r="O20" s="9">
        <f>VLOOKUP(B20,'COU &amp; OES Information'!$A$2:$C$17,3,FALSE)</f>
        <v>250</v>
      </c>
      <c r="P20" s="9" cm="1">
        <f t="array" ref="P20">CONVERT(IF($A20="R", MEDIAN(IF('Raw TRI Data'!$C:$C=$C20,'Raw TRI Data'!$W:$W)), 500),"lbm","kg")</f>
        <v>4.5359237000000011E-2</v>
      </c>
      <c r="Q20" s="9">
        <f>CONVERT(IF(A20="R", _xlfn.MAXIFS('Raw TRI Data'!$W:$W,'Raw TRI Data'!$C:$C,$C20), 500),"lbm","kg")</f>
        <v>4.5359237000000011E-2</v>
      </c>
      <c r="R20" s="9" cm="1">
        <f t="array" ref="R20">CONVERT(IF(A20="R", MEDIAN(IF('Raw TRI Data'!$C:$C=$C20,'Raw TRI Data'!$Y:$Y)), 500),"lbm","kg")</f>
        <v>9.0718474000000021E-2</v>
      </c>
      <c r="S20" s="9">
        <f>CONVERT(IF(A20="R", _xlfn.MAXIFS('Raw TRI Data'!$Y:$Y,'Raw TRI Data'!$C:$C,$C20), 500),"lbm","kg")</f>
        <v>9.0718474000000021E-2</v>
      </c>
      <c r="T20" s="8">
        <f t="shared" si="0"/>
        <v>1.8143694800000005E-4</v>
      </c>
      <c r="U20" s="8">
        <f t="shared" si="1"/>
        <v>1.8143694800000005E-4</v>
      </c>
      <c r="V20" s="8">
        <f t="shared" si="2"/>
        <v>3.628738960000001E-4</v>
      </c>
      <c r="W20" s="8">
        <f t="shared" si="3"/>
        <v>3.628738960000001E-4</v>
      </c>
    </row>
    <row r="21" spans="1:23" hidden="1">
      <c r="A21" s="2" t="str">
        <f>IF(AND(VLOOKUP(C21,'TRI Form R or A'!A:H,8,FALSE)=1,VLOOKUP(C21,'TRI Form R or A'!A:H,7,FALSE)=0),"A","R")</f>
        <v>R</v>
      </c>
      <c r="B21" s="2" t="str">
        <f>VLOOKUP(C21,'Raw TRI Data'!$C:$AE,29,FALSE)</f>
        <v xml:space="preserve">Processing as a reactant in plastic material and resin manufacturing; Processing as a reactant in all other chemical product and preparation manufacturing </v>
      </c>
      <c r="C21" t="s">
        <v>467</v>
      </c>
      <c r="D21" s="11">
        <f>VLOOKUP(C21,'Raw TRI Data'!$C:$AD,14,FALSE)</f>
        <v>110000328360</v>
      </c>
      <c r="E21" s="10" t="str">
        <f>IFERROR(VLOOKUP(D21,#REF!,2,FALSE), "")</f>
        <v/>
      </c>
      <c r="F21" s="2" t="str">
        <f>VLOOKUP($C21,'Raw TRI Data'!$C:$AD,2,FALSE)</f>
        <v>COOPER POWER SYSTEMS LLC</v>
      </c>
      <c r="G21" s="2" t="str">
        <f>VLOOKUP($C21,'Raw TRI Data'!$C:$AD,3,FALSE)</f>
        <v>1648 DUGAN RD</v>
      </c>
      <c r="H21" s="2" t="str">
        <f>VLOOKUP($C21,'Raw TRI Data'!$C:$AD,4,FALSE)</f>
        <v>OLEAN</v>
      </c>
      <c r="I21" s="2" t="str">
        <f>VLOOKUP($C21,'Raw TRI Data'!$C:$AD,6,FALSE)</f>
        <v>NY</v>
      </c>
      <c r="J21" s="2">
        <f>VLOOKUP($C21,'Raw TRI Data'!$C:$AD,7,FALSE)</f>
        <v>14760</v>
      </c>
      <c r="K21" s="2">
        <f>VLOOKUP($C21,'Raw TRI Data'!$C:$AD,12,FALSE)</f>
        <v>42.0717</v>
      </c>
      <c r="L21" s="2">
        <f>VLOOKUP($C21,'Raw TRI Data'!$C:$AD,13,FALSE)</f>
        <v>-78.39067</v>
      </c>
      <c r="M21" s="2">
        <f>VLOOKUP($C21,'Raw TRI Data'!$C:$AD,9,FALSE)</f>
        <v>335931</v>
      </c>
      <c r="N21" s="2" t="str">
        <f>VLOOKUP($C21,'Raw TRI Data'!$C:$AD,10,FALSE)</f>
        <v>Current-Carrying Wiring Device Manufacturing</v>
      </c>
      <c r="O21" s="9">
        <f>VLOOKUP(B21,'COU &amp; OES Information'!$A$2:$C$17,3,FALSE)</f>
        <v>350</v>
      </c>
      <c r="P21" s="9" cm="1">
        <f t="array" ref="P21">CONVERT(IF($A21="R", MEDIAN(IF('Raw TRI Data'!$C:$C=$C21,'Raw TRI Data'!$W:$W)), 500),"lbm","kg")</f>
        <v>4.5359237000000006</v>
      </c>
      <c r="Q21" s="9">
        <f>CONVERT(IF(A21="R", _xlfn.MAXIFS('Raw TRI Data'!$W:$W,'Raw TRI Data'!$C:$C,$C21), 500),"lbm","kg")</f>
        <v>10.786426558600001</v>
      </c>
      <c r="R21" s="9" cm="1">
        <f t="array" ref="R21">CONVERT(IF(A21="R", MEDIAN(IF('Raw TRI Data'!$C:$C=$C21,'Raw TRI Data'!$Y:$Y)), 500),"lbm","kg")</f>
        <v>0</v>
      </c>
      <c r="S21" s="9">
        <f>CONVERT(IF(A21="R", _xlfn.MAXIFS('Raw TRI Data'!$Y:$Y,'Raw TRI Data'!$C:$C,$C21), 500),"lbm","kg")</f>
        <v>0</v>
      </c>
      <c r="T21" s="8">
        <f t="shared" si="0"/>
        <v>1.2959782000000001E-2</v>
      </c>
      <c r="U21" s="8">
        <f t="shared" si="1"/>
        <v>3.0818361596000002E-2</v>
      </c>
      <c r="V21" s="8">
        <f t="shared" si="2"/>
        <v>0</v>
      </c>
      <c r="W21" s="8">
        <f t="shared" si="3"/>
        <v>0</v>
      </c>
    </row>
    <row r="22" spans="1:23" hidden="1">
      <c r="A22" s="2" t="str">
        <f>IF(AND(VLOOKUP(C22,'TRI Form R or A'!A:H,8,FALSE)=1,VLOOKUP(C22,'TRI Form R or A'!A:H,7,FALSE)=0),"A","R")</f>
        <v>R</v>
      </c>
      <c r="B22" s="2" t="str">
        <f>VLOOKUP(C22,'Raw TRI Data'!$C:$AE,29,FALSE)</f>
        <v xml:space="preserve">Processing: adhesive manufacturing </v>
      </c>
      <c r="C22" t="s">
        <v>476</v>
      </c>
      <c r="D22" s="11">
        <f>VLOOKUP(C22,'Raw TRI Data'!$C:$AD,14,FALSE)</f>
        <v>110012464001</v>
      </c>
      <c r="E22" s="10" t="str">
        <f>IFERROR(VLOOKUP(D22,#REF!,2,FALSE), "")</f>
        <v/>
      </c>
      <c r="F22" s="2" t="str">
        <f>VLOOKUP($C22,'Raw TRI Data'!$C:$AD,2,FALSE)</f>
        <v>CYTEC ENGINEERED INC</v>
      </c>
      <c r="G22" s="2" t="str">
        <f>VLOOKUP($C22,'Raw TRI Data'!$C:$AD,3,FALSE)</f>
        <v>1300 REVOLUTION ST</v>
      </c>
      <c r="H22" s="2" t="str">
        <f>VLOOKUP($C22,'Raw TRI Data'!$C:$AD,4,FALSE)</f>
        <v>HAVRE DE GRACE</v>
      </c>
      <c r="I22" s="2" t="str">
        <f>VLOOKUP($C22,'Raw TRI Data'!$C:$AD,6,FALSE)</f>
        <v>MD</v>
      </c>
      <c r="J22" s="2">
        <f>VLOOKUP($C22,'Raw TRI Data'!$C:$AD,7,FALSE)</f>
        <v>21078</v>
      </c>
      <c r="K22" s="2">
        <f>VLOOKUP($C22,'Raw TRI Data'!$C:$AD,12,FALSE)</f>
        <v>39.53875</v>
      </c>
      <c r="L22" s="2">
        <f>VLOOKUP($C22,'Raw TRI Data'!$C:$AD,13,FALSE)</f>
        <v>-76.108590000000007</v>
      </c>
      <c r="M22" s="2">
        <f>VLOOKUP($C22,'Raw TRI Data'!$C:$AD,9,FALSE)</f>
        <v>325520</v>
      </c>
      <c r="N22" s="2" t="str">
        <f>VLOOKUP($C22,'Raw TRI Data'!$C:$AD,10,FALSE)</f>
        <v>Adhesive Manufacturing</v>
      </c>
      <c r="O22" s="9">
        <f>VLOOKUP(B22,'COU &amp; OES Information'!$A$2:$C$17,3,FALSE)</f>
        <v>300</v>
      </c>
      <c r="P22" s="9" cm="1">
        <f t="array" ref="P22">CONVERT(IF($A22="R", MEDIAN(IF('Raw TRI Data'!$C:$C=$C22,'Raw TRI Data'!$W:$W)), 500),"lbm","kg")</f>
        <v>0</v>
      </c>
      <c r="Q22" s="9">
        <f>CONVERT(IF(A22="R", _xlfn.MAXIFS('Raw TRI Data'!$W:$W,'Raw TRI Data'!$C:$C,$C22), 500),"lbm","kg")</f>
        <v>0</v>
      </c>
      <c r="R22" s="9" cm="1">
        <f t="array" ref="R22">CONVERT(IF(A22="R", MEDIAN(IF('Raw TRI Data'!$C:$C=$C22,'Raw TRI Data'!$Y:$Y)), 500),"lbm","kg")</f>
        <v>30.390688790000002</v>
      </c>
      <c r="S22" s="9">
        <f>CONVERT(IF(A22="R", _xlfn.MAXIFS('Raw TRI Data'!$Y:$Y,'Raw TRI Data'!$C:$C,$C22), 500),"lbm","kg")</f>
        <v>54.431084400000003</v>
      </c>
      <c r="T22" s="8">
        <f t="shared" si="0"/>
        <v>0</v>
      </c>
      <c r="U22" s="8">
        <f t="shared" si="1"/>
        <v>0</v>
      </c>
      <c r="V22" s="8">
        <f t="shared" si="2"/>
        <v>0.10130229596666668</v>
      </c>
      <c r="W22" s="8">
        <f t="shared" si="3"/>
        <v>0.18143694800000001</v>
      </c>
    </row>
    <row r="23" spans="1:23">
      <c r="A23" s="2" t="str">
        <f>IF(AND(VLOOKUP(C23,'TRI Form R or A'!A:H,8,FALSE)=1,VLOOKUP(C23,'TRI Form R or A'!A:H,7,FALSE)=0),"A","R")</f>
        <v>R</v>
      </c>
      <c r="B23" s="2" t="str">
        <f>VLOOKUP(C23,'Raw TRI Data'!$C:$AE,29,FALSE)</f>
        <v>Processing: additive flame retardant in plastic, resin, and paints and coatings </v>
      </c>
      <c r="C23" t="s">
        <v>483</v>
      </c>
      <c r="D23" s="11">
        <f>VLOOKUP(C23,'Raw TRI Data'!$C:$AD,14,FALSE)</f>
        <v>110008817165</v>
      </c>
      <c r="E23" s="10" t="str">
        <f>IFERROR(VLOOKUP(D23,#REF!,2,FALSE), "")</f>
        <v/>
      </c>
      <c r="F23" s="2" t="str">
        <f>VLOOKUP($C23,'Raw TRI Data'!$C:$AD,2,FALSE)</f>
        <v>CYTEC ENGINEERED MATERIALS INC</v>
      </c>
      <c r="G23" s="2" t="str">
        <f>VLOOKUP($C23,'Raw TRI Data'!$C:$AD,3,FALSE)</f>
        <v>501 W 3RD</v>
      </c>
      <c r="H23" s="2" t="str">
        <f>VLOOKUP($C23,'Raw TRI Data'!$C:$AD,4,FALSE)</f>
        <v>WINONA</v>
      </c>
      <c r="I23" s="2" t="str">
        <f>VLOOKUP($C23,'Raw TRI Data'!$C:$AD,6,FALSE)</f>
        <v>MN</v>
      </c>
      <c r="J23" s="2">
        <f>VLOOKUP($C23,'Raw TRI Data'!$C:$AD,7,FALSE)</f>
        <v>55987</v>
      </c>
      <c r="K23" s="2">
        <f>VLOOKUP($C23,'Raw TRI Data'!$C:$AD,12,FALSE)</f>
        <v>44.055869999999999</v>
      </c>
      <c r="L23" s="2">
        <f>VLOOKUP($C23,'Raw TRI Data'!$C:$AD,13,FALSE)</f>
        <v>-91.649199999999993</v>
      </c>
      <c r="M23" s="2">
        <f>VLOOKUP($C23,'Raw TRI Data'!$C:$AD,9,FALSE)</f>
        <v>325211</v>
      </c>
      <c r="N23" s="2" t="str">
        <f>VLOOKUP($C23,'Raw TRI Data'!$C:$AD,10,FALSE)</f>
        <v>Plastics Material and Resin Manufacturing</v>
      </c>
      <c r="O23" s="9">
        <f>VLOOKUP(B23,'COU &amp; OES Information'!$A$2:$C$17,3,FALSE)</f>
        <v>246</v>
      </c>
      <c r="P23" s="9" cm="1">
        <f t="array" ref="P23">CONVERT(IF($A23="R", MEDIAN(IF('Raw TRI Data'!$C:$C=$C23,'Raw TRI Data'!$W:$W)), 500),"lbm","kg")</f>
        <v>0.80739441860000005</v>
      </c>
      <c r="Q23" s="9">
        <f>CONVERT(IF(A23="R", _xlfn.MAXIFS('Raw TRI Data'!$W:$W,'Raw TRI Data'!$C:$C,$C23), 500),"lbm","kg")</f>
        <v>123.12311291280001</v>
      </c>
      <c r="R23" s="9" cm="1">
        <f t="array" ref="R23">CONVERT(IF(A23="R", MEDIAN(IF('Raw TRI Data'!$C:$C=$C23,'Raw TRI Data'!$Y:$Y)), 500),"lbm","kg")</f>
        <v>0.15875732949999999</v>
      </c>
      <c r="S23" s="9">
        <f>CONVERT(IF(A23="R", _xlfn.MAXIFS('Raw TRI Data'!$Y:$Y,'Raw TRI Data'!$C:$C,$C23), 500),"lbm","kg")</f>
        <v>24.3760539638</v>
      </c>
      <c r="T23" s="8">
        <f t="shared" si="0"/>
        <v>3.2820911325203254E-3</v>
      </c>
      <c r="U23" s="8">
        <f t="shared" si="1"/>
        <v>0.50050045899512197</v>
      </c>
      <c r="V23" s="8">
        <f t="shared" si="2"/>
        <v>6.453549979674796E-4</v>
      </c>
      <c r="W23" s="8">
        <f t="shared" si="3"/>
        <v>9.9089650259349599E-2</v>
      </c>
    </row>
    <row r="24" spans="1:23" hidden="1">
      <c r="A24" s="2" t="str">
        <f>IF(AND(VLOOKUP(C24,'TRI Form R or A'!A:H,8,FALSE)=1,VLOOKUP(C24,'TRI Form R or A'!A:H,7,FALSE)=0),"A","R")</f>
        <v>R</v>
      </c>
      <c r="B24" s="2" t="str">
        <f>VLOOKUP(C24,'Raw TRI Data'!$C:$AE,29,FALSE)</f>
        <v xml:space="preserve">Processing: adhesive manufacturing </v>
      </c>
      <c r="C24" t="s">
        <v>488</v>
      </c>
      <c r="D24" s="11">
        <f>VLOOKUP(C24,'Raw TRI Data'!$C:$AD,14,FALSE)</f>
        <v>110000480952</v>
      </c>
      <c r="E24" s="10" t="str">
        <f>IFERROR(VLOOKUP(D24,#REF!,2,FALSE), "")</f>
        <v/>
      </c>
      <c r="F24" s="2" t="str">
        <f>VLOOKUP($C24,'Raw TRI Data'!$C:$AD,2,FALSE)</f>
        <v>CYTEC SOLVAY COMPOSITE MATERIALS  ANAHEIM</v>
      </c>
      <c r="G24" s="2" t="str">
        <f>VLOOKUP($C24,'Raw TRI Data'!$C:$AD,3,FALSE)</f>
        <v>1440 N KRAEMER BLVD</v>
      </c>
      <c r="H24" s="2" t="str">
        <f>VLOOKUP($C24,'Raw TRI Data'!$C:$AD,4,FALSE)</f>
        <v>ANAHEIM</v>
      </c>
      <c r="I24" s="2" t="str">
        <f>VLOOKUP($C24,'Raw TRI Data'!$C:$AD,6,FALSE)</f>
        <v>CA</v>
      </c>
      <c r="J24" s="2">
        <f>VLOOKUP($C24,'Raw TRI Data'!$C:$AD,7,FALSE)</f>
        <v>92806</v>
      </c>
      <c r="K24" s="2">
        <f>VLOOKUP($C24,'Raw TRI Data'!$C:$AD,12,FALSE)</f>
        <v>33.861939999999997</v>
      </c>
      <c r="L24" s="2">
        <f>VLOOKUP($C24,'Raw TRI Data'!$C:$AD,13,FALSE)</f>
        <v>-117.86123000000001</v>
      </c>
      <c r="M24" s="2">
        <f>VLOOKUP($C24,'Raw TRI Data'!$C:$AD,9,FALSE)</f>
        <v>325520</v>
      </c>
      <c r="N24" s="2" t="str">
        <f>VLOOKUP($C24,'Raw TRI Data'!$C:$AD,10,FALSE)</f>
        <v>Adhesive Manufacturing</v>
      </c>
      <c r="O24" s="9">
        <f>VLOOKUP(B24,'COU &amp; OES Information'!$A$2:$C$17,3,FALSE)</f>
        <v>300</v>
      </c>
      <c r="P24" s="9" cm="1">
        <f t="array" ref="P24">CONVERT(IF($A24="R", MEDIAN(IF('Raw TRI Data'!$C:$C=$C24,'Raw TRI Data'!$W:$W)), 500),"lbm","kg")</f>
        <v>0</v>
      </c>
      <c r="Q24" s="9">
        <f>CONVERT(IF(A24="R", _xlfn.MAXIFS('Raw TRI Data'!$W:$W,'Raw TRI Data'!$C:$C,$C24), 500),"lbm","kg")</f>
        <v>0</v>
      </c>
      <c r="R24" s="9" cm="1">
        <f t="array" ref="R24">CONVERT(IF(A24="R", MEDIAN(IF('Raw TRI Data'!$C:$C=$C24,'Raw TRI Data'!$Y:$Y)), 500),"lbm","kg")</f>
        <v>0.45359237000000002</v>
      </c>
      <c r="S24" s="9">
        <f>CONVERT(IF(A24="R", _xlfn.MAXIFS('Raw TRI Data'!$Y:$Y,'Raw TRI Data'!$C:$C,$C24), 500),"lbm","kg")</f>
        <v>62.400702340899997</v>
      </c>
      <c r="T24" s="8">
        <f t="shared" si="0"/>
        <v>0</v>
      </c>
      <c r="U24" s="8">
        <f t="shared" si="1"/>
        <v>0</v>
      </c>
      <c r="V24" s="8">
        <f t="shared" si="2"/>
        <v>1.5119745666666668E-3</v>
      </c>
      <c r="W24" s="8">
        <f t="shared" si="3"/>
        <v>0.20800234113633331</v>
      </c>
    </row>
    <row r="25" spans="1:23" hidden="1">
      <c r="A25" s="2" t="str">
        <f>IF(AND(VLOOKUP(C25,'TRI Form R or A'!A:H,8,FALSE)=1,VLOOKUP(C25,'TRI Form R or A'!A:H,7,FALSE)=0),"A","R")</f>
        <v>R</v>
      </c>
      <c r="B25" s="2" t="str">
        <f>VLOOKUP(C25,'Raw TRI Data'!$C:$AE,29,FALSE)</f>
        <v>Processing: reactive flame retardant in computer and electronic product manufacturing</v>
      </c>
      <c r="C25" t="s">
        <v>493</v>
      </c>
      <c r="D25" s="11">
        <f>VLOOKUP(C25,'Raw TRI Data'!$C:$AD,14,FALSE)</f>
        <v>110021287819</v>
      </c>
      <c r="E25" s="10" t="str">
        <f>IFERROR(VLOOKUP(D25,#REF!,2,FALSE), "")</f>
        <v/>
      </c>
      <c r="F25" s="2" t="str">
        <f>VLOOKUP($C25,'Raw TRI Data'!$C:$AD,2,FALSE)</f>
        <v>CYTEC SOLVAY COMPOSITE MATERIALS ORANGE</v>
      </c>
      <c r="G25" s="2" t="str">
        <f>VLOOKUP($C25,'Raw TRI Data'!$C:$AD,3,FALSE)</f>
        <v>645 N CYPRESS BLVD</v>
      </c>
      <c r="H25" s="2" t="str">
        <f>VLOOKUP($C25,'Raw TRI Data'!$C:$AD,4,FALSE)</f>
        <v>ORANGE</v>
      </c>
      <c r="I25" s="2" t="str">
        <f>VLOOKUP($C25,'Raw TRI Data'!$C:$AD,6,FALSE)</f>
        <v>CA</v>
      </c>
      <c r="J25" s="2">
        <f>VLOOKUP($C25,'Raw TRI Data'!$C:$AD,7,FALSE)</f>
        <v>92867</v>
      </c>
      <c r="K25" s="2">
        <f>VLOOKUP($C25,'Raw TRI Data'!$C:$AD,12,FALSE)</f>
        <v>33.797759999999997</v>
      </c>
      <c r="L25" s="2">
        <f>VLOOKUP($C25,'Raw TRI Data'!$C:$AD,13,FALSE)</f>
        <v>-117.85581999999999</v>
      </c>
      <c r="M25" s="2">
        <f>VLOOKUP($C25,'Raw TRI Data'!$C:$AD,9,FALSE)</f>
        <v>313320</v>
      </c>
      <c r="N25" s="2" t="str">
        <f>VLOOKUP($C25,'Raw TRI Data'!$C:$AD,10,FALSE)</f>
        <v>Fabric Coating Mills</v>
      </c>
      <c r="O25" s="9">
        <f>VLOOKUP(B25,'COU &amp; OES Information'!$A$2:$C$17,3,FALSE)</f>
        <v>250</v>
      </c>
      <c r="P25" s="9" cm="1">
        <f t="array" ref="P25">CONVERT(IF($A25="R", MEDIAN(IF('Raw TRI Data'!$C:$C=$C25,'Raw TRI Data'!$W:$W)), 500),"lbm","kg")</f>
        <v>0</v>
      </c>
      <c r="Q25" s="9">
        <f>CONVERT(IF(A25="R", _xlfn.MAXIFS('Raw TRI Data'!$W:$W,'Raw TRI Data'!$C:$C,$C25), 500),"lbm","kg")</f>
        <v>0</v>
      </c>
      <c r="R25" s="9" cm="1">
        <f t="array" ref="R25">CONVERT(IF(A25="R", MEDIAN(IF('Raw TRI Data'!$C:$C=$C25,'Raw TRI Data'!$Y:$Y)), 500),"lbm","kg")</f>
        <v>0.45359237000000002</v>
      </c>
      <c r="S25" s="9">
        <f>CONVERT(IF(A25="R", _xlfn.MAXIFS('Raw TRI Data'!$Y:$Y,'Raw TRI Data'!$C:$C,$C25), 500),"lbm","kg")</f>
        <v>62.382558646100009</v>
      </c>
      <c r="T25" s="8">
        <f t="shared" si="0"/>
        <v>0</v>
      </c>
      <c r="U25" s="8">
        <f t="shared" si="1"/>
        <v>0</v>
      </c>
      <c r="V25" s="8">
        <f t="shared" si="2"/>
        <v>1.8143694800000002E-3</v>
      </c>
      <c r="W25" s="8">
        <f t="shared" si="3"/>
        <v>0.24953023458440005</v>
      </c>
    </row>
    <row r="26" spans="1:23" hidden="1">
      <c r="A26" s="2" t="str">
        <f>IF(AND(VLOOKUP(C26,'TRI Form R or A'!A:H,8,FALSE)=1,VLOOKUP(C26,'TRI Form R or A'!A:H,7,FALSE)=0),"A","R")</f>
        <v>R</v>
      </c>
      <c r="B26" s="2" t="str">
        <f>VLOOKUP(C26,'Raw TRI Data'!$C:$AE,29,FALSE)</f>
        <v>Reactive use in automotive and aviation articles </v>
      </c>
      <c r="C26" t="s">
        <v>497</v>
      </c>
      <c r="D26" s="11">
        <f>VLOOKUP(C26,'Raw TRI Data'!$C:$AD,14,FALSE)</f>
        <v>110007409964</v>
      </c>
      <c r="E26" s="10" t="str">
        <f>IFERROR(VLOOKUP(D26,#REF!,2,FALSE), "")</f>
        <v/>
      </c>
      <c r="F26" s="2" t="str">
        <f>VLOOKUP($C26,'Raw TRI Data'!$C:$AD,2,FALSE)</f>
        <v>DASSAULT FALCON JET CORP.</v>
      </c>
      <c r="G26" s="2" t="str">
        <f>VLOOKUP($C26,'Raw TRI Data'!$C:$AD,3,FALSE)</f>
        <v>3801 E 10TH</v>
      </c>
      <c r="H26" s="2" t="str">
        <f>VLOOKUP($C26,'Raw TRI Data'!$C:$AD,4,FALSE)</f>
        <v>LITTLE ROCK</v>
      </c>
      <c r="I26" s="2" t="str">
        <f>VLOOKUP($C26,'Raw TRI Data'!$C:$AD,6,FALSE)</f>
        <v>AR</v>
      </c>
      <c r="J26" s="2">
        <f>VLOOKUP($C26,'Raw TRI Data'!$C:$AD,7,FALSE)</f>
        <v>72202</v>
      </c>
      <c r="K26" s="2">
        <f>VLOOKUP($C26,'Raw TRI Data'!$C:$AD,12,FALSE)</f>
        <v>34.736629000000001</v>
      </c>
      <c r="L26" s="2">
        <f>VLOOKUP($C26,'Raw TRI Data'!$C:$AD,13,FALSE)</f>
        <v>-92.231876</v>
      </c>
      <c r="M26" s="2">
        <f>VLOOKUP($C26,'Raw TRI Data'!$C:$AD,9,FALSE)</f>
        <v>336411</v>
      </c>
      <c r="N26" s="2" t="str">
        <f>VLOOKUP($C26,'Raw TRI Data'!$C:$AD,10,FALSE)</f>
        <v>Aircraft Manufacturing</v>
      </c>
      <c r="O26" s="9">
        <f>VLOOKUP(B26,'COU &amp; OES Information'!$A$2:$C$17,3,FALSE)</f>
        <v>250</v>
      </c>
      <c r="P26" s="9" cm="1">
        <f t="array" ref="P26">CONVERT(IF($A26="R", MEDIAN(IF('Raw TRI Data'!$C:$C=$C26,'Raw TRI Data'!$W:$W)), 500),"lbm","kg")</f>
        <v>0</v>
      </c>
      <c r="Q26" s="9">
        <f>CONVERT(IF(A26="R", _xlfn.MAXIFS('Raw TRI Data'!$W:$W,'Raw TRI Data'!$C:$C,$C26), 500),"lbm","kg")</f>
        <v>0</v>
      </c>
      <c r="R26" s="9" cm="1">
        <f t="array" ref="R26">CONVERT(IF(A26="R", MEDIAN(IF('Raw TRI Data'!$C:$C=$C26,'Raw TRI Data'!$Y:$Y)), 500),"lbm","kg")</f>
        <v>0</v>
      </c>
      <c r="S26" s="9">
        <f>CONVERT(IF(A26="R", _xlfn.MAXIFS('Raw TRI Data'!$Y:$Y,'Raw TRI Data'!$C:$C,$C26), 500),"lbm","kg")</f>
        <v>0</v>
      </c>
      <c r="T26" s="8">
        <f t="shared" si="0"/>
        <v>0</v>
      </c>
      <c r="U26" s="8">
        <f t="shared" si="1"/>
        <v>0</v>
      </c>
      <c r="V26" s="8">
        <f t="shared" si="2"/>
        <v>0</v>
      </c>
      <c r="W26" s="8">
        <f t="shared" si="3"/>
        <v>0</v>
      </c>
    </row>
    <row r="27" spans="1:23" hidden="1">
      <c r="A27" s="2" t="str">
        <f>IF(AND(VLOOKUP(C27,'TRI Form R or A'!A:H,8,FALSE)=1,VLOOKUP(C27,'TRI Form R or A'!A:H,7,FALSE)=0),"A","R")</f>
        <v>R</v>
      </c>
      <c r="B27" s="2" t="str">
        <f>VLOOKUP(C27,'Raw TRI Data'!$C:$AE,29,FALSE)</f>
        <v>Disposal</v>
      </c>
      <c r="C27" t="s">
        <v>503</v>
      </c>
      <c r="D27" s="11">
        <f>VLOOKUP(C27,'Raw TRI Data'!$C:$AD,14,FALSE)</f>
        <v>110000406695</v>
      </c>
      <c r="E27" s="10" t="str">
        <f>IFERROR(VLOOKUP(D27,#REF!,2,FALSE), "")</f>
        <v/>
      </c>
      <c r="F27" s="2" t="str">
        <f>VLOOKUP($C27,'Raw TRI Data'!$C:$AD,2,FALSE)</f>
        <v>EQ DETROIT INC</v>
      </c>
      <c r="G27" s="2" t="str">
        <f>VLOOKUP($C27,'Raw TRI Data'!$C:$AD,3,FALSE)</f>
        <v>1923 FREDERICK ST</v>
      </c>
      <c r="H27" s="2" t="str">
        <f>VLOOKUP($C27,'Raw TRI Data'!$C:$AD,4,FALSE)</f>
        <v>DETROIT</v>
      </c>
      <c r="I27" s="2" t="str">
        <f>VLOOKUP($C27,'Raw TRI Data'!$C:$AD,6,FALSE)</f>
        <v>MI</v>
      </c>
      <c r="J27" s="2">
        <f>VLOOKUP($C27,'Raw TRI Data'!$C:$AD,7,FALSE)</f>
        <v>48211</v>
      </c>
      <c r="K27" s="2">
        <f>VLOOKUP($C27,'Raw TRI Data'!$C:$AD,12,FALSE)</f>
        <v>42.36591</v>
      </c>
      <c r="L27" s="2">
        <f>VLOOKUP($C27,'Raw TRI Data'!$C:$AD,13,FALSE)</f>
        <v>-83.047740000000005</v>
      </c>
      <c r="M27" s="2">
        <f>VLOOKUP($C27,'Raw TRI Data'!$C:$AD,9,FALSE)</f>
        <v>562219</v>
      </c>
      <c r="N27" s="2" t="str">
        <f>VLOOKUP($C27,'Raw TRI Data'!$C:$AD,10,FALSE)</f>
        <v>Other Nonhazardous Waste Treatment and Disposal</v>
      </c>
      <c r="O27" s="9">
        <f>VLOOKUP(B27,'COU &amp; OES Information'!$A$2:$C$17,3,FALSE)</f>
        <v>250</v>
      </c>
      <c r="P27" s="9" cm="1">
        <f t="array" ref="P27">CONVERT(IF($A27="R", MEDIAN(IF('Raw TRI Data'!$C:$C=$C27,'Raw TRI Data'!$W:$W)), 500),"lbm","kg")</f>
        <v>0</v>
      </c>
      <c r="Q27" s="9">
        <f>CONVERT(IF(A27="R", _xlfn.MAXIFS('Raw TRI Data'!$W:$W,'Raw TRI Data'!$C:$C,$C27), 500),"lbm","kg")</f>
        <v>0</v>
      </c>
      <c r="R27" s="9" cm="1">
        <f t="array" ref="R27">CONVERT(IF(A27="R", MEDIAN(IF('Raw TRI Data'!$C:$C=$C27,'Raw TRI Data'!$Y:$Y)), 500),"lbm","kg")</f>
        <v>2.2679618500000003</v>
      </c>
      <c r="S27" s="9">
        <f>CONVERT(IF(A27="R", _xlfn.MAXIFS('Raw TRI Data'!$Y:$Y,'Raw TRI Data'!$C:$C,$C27), 500),"lbm","kg")</f>
        <v>2.2679618500000003</v>
      </c>
      <c r="T27" s="8">
        <f t="shared" si="0"/>
        <v>0</v>
      </c>
      <c r="U27" s="8">
        <f t="shared" si="1"/>
        <v>0</v>
      </c>
      <c r="V27" s="8">
        <f t="shared" si="2"/>
        <v>9.0718474000000011E-3</v>
      </c>
      <c r="W27" s="8">
        <f t="shared" si="3"/>
        <v>9.0718474000000011E-3</v>
      </c>
    </row>
    <row r="28" spans="1:23" hidden="1">
      <c r="A28" s="2" t="str">
        <f>IF(AND(VLOOKUP(C28,'TRI Form R or A'!A:H,8,FALSE)=1,VLOOKUP(C28,'TRI Form R or A'!A:H,7,FALSE)=0),"A","R")</f>
        <v>R</v>
      </c>
      <c r="B28" s="2" t="str">
        <f>VLOOKUP(C28,'Raw TRI Data'!$C:$AE,29,FALSE)</f>
        <v>Reactive use in automotive and aviation articles </v>
      </c>
      <c r="C28" t="s">
        <v>508</v>
      </c>
      <c r="D28" s="11">
        <f>VLOOKUP(C28,'Raw TRI Data'!$C:$AD,14,FALSE)</f>
        <v>110017425375</v>
      </c>
      <c r="E28" s="10" t="str">
        <f>IFERROR(VLOOKUP(D28,#REF!,2,FALSE), "")</f>
        <v/>
      </c>
      <c r="F28" s="2" t="str">
        <f>VLOOKUP($C28,'Raw TRI Data'!$C:$AD,2,FALSE)</f>
        <v>FCA US STERLING HEIGHTS ASSEMBLY PLANT</v>
      </c>
      <c r="G28" s="2" t="str">
        <f>VLOOKUP($C28,'Raw TRI Data'!$C:$AD,3,FALSE)</f>
        <v>38111 VAN DYKE</v>
      </c>
      <c r="H28" s="2" t="str">
        <f>VLOOKUP($C28,'Raw TRI Data'!$C:$AD,4,FALSE)</f>
        <v>STERLING HEIGHTS</v>
      </c>
      <c r="I28" s="2" t="str">
        <f>VLOOKUP($C28,'Raw TRI Data'!$C:$AD,6,FALSE)</f>
        <v>MI</v>
      </c>
      <c r="J28" s="2">
        <f>VLOOKUP($C28,'Raw TRI Data'!$C:$AD,7,FALSE)</f>
        <v>48312</v>
      </c>
      <c r="K28" s="2">
        <f>VLOOKUP($C28,'Raw TRI Data'!$C:$AD,12,FALSE)</f>
        <v>42.569552000000002</v>
      </c>
      <c r="L28" s="2">
        <f>VLOOKUP($C28,'Raw TRI Data'!$C:$AD,13,FALSE)</f>
        <v>-83.033733999999995</v>
      </c>
      <c r="M28" s="2">
        <f>VLOOKUP($C28,'Raw TRI Data'!$C:$AD,9,FALSE)</f>
        <v>336111</v>
      </c>
      <c r="N28" s="2" t="str">
        <f>VLOOKUP($C28,'Raw TRI Data'!$C:$AD,10,FALSE)</f>
        <v>Automobile Manufacturing</v>
      </c>
      <c r="O28" s="9">
        <f>VLOOKUP(B28,'COU &amp; OES Information'!$A$2:$C$17,3,FALSE)</f>
        <v>250</v>
      </c>
      <c r="P28" s="9" cm="1">
        <f t="array" ref="P28">CONVERT(IF($A28="R", MEDIAN(IF('Raw TRI Data'!$C:$C=$C28,'Raw TRI Data'!$W:$W)), 500),"lbm","kg")</f>
        <v>0</v>
      </c>
      <c r="Q28" s="9">
        <f>CONVERT(IF(A28="R", _xlfn.MAXIFS('Raw TRI Data'!$W:$W,'Raw TRI Data'!$C:$C,$C28), 500),"lbm","kg")</f>
        <v>0</v>
      </c>
      <c r="R28" s="9" cm="1">
        <f t="array" ref="R28">CONVERT(IF(A28="R", MEDIAN(IF('Raw TRI Data'!$C:$C=$C28,'Raw TRI Data'!$Y:$Y)), 500),"lbm","kg")</f>
        <v>0</v>
      </c>
      <c r="S28" s="9">
        <f>CONVERT(IF(A28="R", _xlfn.MAXIFS('Raw TRI Data'!$Y:$Y,'Raw TRI Data'!$C:$C,$C28), 500),"lbm","kg")</f>
        <v>0</v>
      </c>
      <c r="T28" s="8">
        <f t="shared" si="0"/>
        <v>0</v>
      </c>
      <c r="U28" s="8">
        <f t="shared" si="1"/>
        <v>0</v>
      </c>
      <c r="V28" s="8">
        <f t="shared" si="2"/>
        <v>0</v>
      </c>
      <c r="W28" s="8">
        <f t="shared" si="3"/>
        <v>0</v>
      </c>
    </row>
    <row r="29" spans="1:23" hidden="1">
      <c r="A29" s="2" t="str">
        <f>IF(AND(VLOOKUP(C29,'TRI Form R or A'!A:H,8,FALSE)=1,VLOOKUP(C29,'TRI Form R or A'!A:H,7,FALSE)=0),"A","R")</f>
        <v>R</v>
      </c>
      <c r="B29" s="2" t="str">
        <f>VLOOKUP(C29,'Raw TRI Data'!$C:$AE,29,FALSE)</f>
        <v>Processing: reactive flame retardant in transportation equipment manufacturing</v>
      </c>
      <c r="C29" t="s">
        <v>516</v>
      </c>
      <c r="D29" s="11">
        <f>VLOOKUP(C29,'Raw TRI Data'!$C:$AD,14,FALSE)</f>
        <v>110000343575</v>
      </c>
      <c r="E29" s="10" t="str">
        <f>IFERROR(VLOOKUP(D29,#REF!,2,FALSE), "")</f>
        <v/>
      </c>
      <c r="F29" s="2" t="str">
        <f>VLOOKUP($C29,'Raw TRI Data'!$C:$AD,2,FALSE)</f>
        <v>GENERAL DYNAMICS MISSION SYSTEMS INC.</v>
      </c>
      <c r="G29" s="2" t="str">
        <f>VLOOKUP($C29,'Raw TRI Data'!$C:$AD,3,FALSE)</f>
        <v>150 JOHNSTON RD</v>
      </c>
      <c r="H29" s="2" t="str">
        <f>VLOOKUP($C29,'Raw TRI Data'!$C:$AD,4,FALSE)</f>
        <v>MARION</v>
      </c>
      <c r="I29" s="2" t="str">
        <f>VLOOKUP($C29,'Raw TRI Data'!$C:$AD,6,FALSE)</f>
        <v>VA</v>
      </c>
      <c r="J29" s="2">
        <f>VLOOKUP($C29,'Raw TRI Data'!$C:$AD,7,FALSE)</f>
        <v>24354</v>
      </c>
      <c r="K29" s="2">
        <f>VLOOKUP($C29,'Raw TRI Data'!$C:$AD,12,FALSE)</f>
        <v>36.844889999999999</v>
      </c>
      <c r="L29" s="2">
        <f>VLOOKUP($C29,'Raw TRI Data'!$C:$AD,13,FALSE)</f>
        <v>-81.494540000000001</v>
      </c>
      <c r="M29" s="2">
        <f>VLOOKUP($C29,'Raw TRI Data'!$C:$AD,9,FALSE)</f>
        <v>336413</v>
      </c>
      <c r="N29" s="2" t="str">
        <f>VLOOKUP($C29,'Raw TRI Data'!$C:$AD,10,FALSE)</f>
        <v>Other Aircraft Parts and Auxiliary Equipment Manufacturing</v>
      </c>
      <c r="O29" s="9">
        <f>VLOOKUP(B29,'COU &amp; OES Information'!$A$2:$C$17,3,FALSE)</f>
        <v>250</v>
      </c>
      <c r="P29" s="9" cm="1">
        <f t="array" ref="P29">CONVERT(IF($A29="R", MEDIAN(IF('Raw TRI Data'!$C:$C=$C29,'Raw TRI Data'!$W:$W)), 500),"lbm","kg")</f>
        <v>0</v>
      </c>
      <c r="Q29" s="9">
        <f>CONVERT(IF(A29="R", _xlfn.MAXIFS('Raw TRI Data'!$W:$W,'Raw TRI Data'!$C:$C,$C29), 500),"lbm","kg")</f>
        <v>0</v>
      </c>
      <c r="R29" s="9" cm="1">
        <f t="array" ref="R29">CONVERT(IF(A29="R", MEDIAN(IF('Raw TRI Data'!$C:$C=$C29,'Raw TRI Data'!$Y:$Y)), 500),"lbm","kg")</f>
        <v>0</v>
      </c>
      <c r="S29" s="9">
        <f>CONVERT(IF(A29="R", _xlfn.MAXIFS('Raw TRI Data'!$Y:$Y,'Raw TRI Data'!$C:$C,$C29), 500),"lbm","kg")</f>
        <v>0</v>
      </c>
      <c r="T29" s="8">
        <f t="shared" si="0"/>
        <v>0</v>
      </c>
      <c r="U29" s="8">
        <f t="shared" si="1"/>
        <v>0</v>
      </c>
      <c r="V29" s="8">
        <f t="shared" si="2"/>
        <v>0</v>
      </c>
      <c r="W29" s="8">
        <f t="shared" si="3"/>
        <v>0</v>
      </c>
    </row>
    <row r="30" spans="1:23" hidden="1">
      <c r="A30" s="2" t="str">
        <f>IF(AND(VLOOKUP(C30,'TRI Form R or A'!A:H,8,FALSE)=1,VLOOKUP(C30,'TRI Form R or A'!A:H,7,FALSE)=0),"A","R")</f>
        <v>R</v>
      </c>
      <c r="B30" s="2" t="str">
        <f>VLOOKUP(C30,'Raw TRI Data'!$C:$AE,29,FALSE)</f>
        <v>Repackaging</v>
      </c>
      <c r="C30" t="s">
        <v>523</v>
      </c>
      <c r="D30" s="11">
        <f>VLOOKUP(C30,'Raw TRI Data'!$C:$AD,14,FALSE)</f>
        <v>110004739631</v>
      </c>
      <c r="E30" s="10" t="str">
        <f>IFERROR(VLOOKUP(D30,#REF!,2,FALSE), "")</f>
        <v/>
      </c>
      <c r="F30" s="2" t="str">
        <f>VLOOKUP($C30,'Raw TRI Data'!$C:$AD,2,FALSE)</f>
        <v>HB CHEMICAL - RAVAGO CHEMICAL DISTRIBUTION INC</v>
      </c>
      <c r="G30" s="2" t="str">
        <f>VLOOKUP($C30,'Raw TRI Data'!$C:$AD,3,FALSE)</f>
        <v>9988 KINSMAN RD</v>
      </c>
      <c r="H30" s="2" t="str">
        <f>VLOOKUP($C30,'Raw TRI Data'!$C:$AD,4,FALSE)</f>
        <v>NEWBURY</v>
      </c>
      <c r="I30" s="2" t="str">
        <f>VLOOKUP($C30,'Raw TRI Data'!$C:$AD,6,FALSE)</f>
        <v>OH</v>
      </c>
      <c r="J30" s="2">
        <f>VLOOKUP($C30,'Raw TRI Data'!$C:$AD,7,FALSE)</f>
        <v>44065</v>
      </c>
      <c r="K30" s="2">
        <f>VLOOKUP($C30,'Raw TRI Data'!$C:$AD,12,FALSE)</f>
        <v>41.463217999999998</v>
      </c>
      <c r="L30" s="2">
        <f>VLOOKUP($C30,'Raw TRI Data'!$C:$AD,13,FALSE)</f>
        <v>-81.285612999999998</v>
      </c>
      <c r="M30" s="2">
        <f>VLOOKUP($C30,'Raw TRI Data'!$C:$AD,9,FALSE)</f>
        <v>325998</v>
      </c>
      <c r="N30" s="2" t="str">
        <f>VLOOKUP($C30,'Raw TRI Data'!$C:$AD,10,FALSE)</f>
        <v>All Other Miscellaneous Chemical Product and Preparation Manufacturing</v>
      </c>
      <c r="O30" s="9">
        <f>VLOOKUP(B30,'COU &amp; OES Information'!$A$2:$C$17,3,FALSE)</f>
        <v>250</v>
      </c>
      <c r="P30" s="9" cm="1">
        <f t="array" ref="P30">CONVERT(IF($A30="R", MEDIAN(IF('Raw TRI Data'!$C:$C=$C30,'Raw TRI Data'!$W:$W)), 500),"lbm","kg")</f>
        <v>0</v>
      </c>
      <c r="Q30" s="9">
        <f>CONVERT(IF(A30="R", _xlfn.MAXIFS('Raw TRI Data'!$W:$W,'Raw TRI Data'!$C:$C,$C30), 500),"lbm","kg")</f>
        <v>0</v>
      </c>
      <c r="R30" s="9" cm="1">
        <f t="array" ref="R30">CONVERT(IF(A30="R", MEDIAN(IF('Raw TRI Data'!$C:$C=$C30,'Raw TRI Data'!$Y:$Y)), 500),"lbm","kg")</f>
        <v>0</v>
      </c>
      <c r="S30" s="9">
        <f>CONVERT(IF(A30="R", _xlfn.MAXIFS('Raw TRI Data'!$Y:$Y,'Raw TRI Data'!$C:$C,$C30), 500),"lbm","kg")</f>
        <v>0</v>
      </c>
      <c r="T30" s="8">
        <f t="shared" si="0"/>
        <v>0</v>
      </c>
      <c r="U30" s="8">
        <f t="shared" si="1"/>
        <v>0</v>
      </c>
      <c r="V30" s="8">
        <f t="shared" si="2"/>
        <v>0</v>
      </c>
      <c r="W30" s="8">
        <f t="shared" si="3"/>
        <v>0</v>
      </c>
    </row>
    <row r="31" spans="1:23" hidden="1">
      <c r="A31" s="2" t="str">
        <f>IF(AND(VLOOKUP(C31,'TRI Form R or A'!A:H,8,FALSE)=1,VLOOKUP(C31,'TRI Form R or A'!A:H,7,FALSE)=0),"A","R")</f>
        <v>R</v>
      </c>
      <c r="B31" s="2" t="str">
        <f>VLOOKUP(C31,'Raw TRI Data'!$C:$AE,29,FALSE)</f>
        <v xml:space="preserve">Processing: adhesive manufacturing </v>
      </c>
      <c r="C31" t="s">
        <v>529</v>
      </c>
      <c r="D31" s="11">
        <f>VLOOKUP(C31,'Raw TRI Data'!$C:$AD,14,FALSE)</f>
        <v>110056525835</v>
      </c>
      <c r="E31" s="10" t="str">
        <f>IFERROR(VLOOKUP(D31,#REF!,2,FALSE), "")</f>
        <v/>
      </c>
      <c r="F31" s="2" t="str">
        <f>VLOOKUP($C31,'Raw TRI Data'!$C:$AD,2,FALSE)</f>
        <v>HENKEL US OPERATIONS CORP</v>
      </c>
      <c r="G31" s="2" t="str">
        <f>VLOOKUP($C31,'Raw TRI Data'!$C:$AD,3,FALSE)</f>
        <v>825 CEDAR SPRINGS RD</v>
      </c>
      <c r="H31" s="2" t="str">
        <f>VLOOKUP($C31,'Raw TRI Data'!$C:$AD,4,FALSE)</f>
        <v>SALISBURY</v>
      </c>
      <c r="I31" s="2" t="str">
        <f>VLOOKUP($C31,'Raw TRI Data'!$C:$AD,6,FALSE)</f>
        <v>NC</v>
      </c>
      <c r="J31" s="2">
        <f>VLOOKUP($C31,'Raw TRI Data'!$C:$AD,7,FALSE)</f>
        <v>28147</v>
      </c>
      <c r="K31" s="2">
        <f>VLOOKUP($C31,'Raw TRI Data'!$C:$AD,12,FALSE)</f>
        <v>35.633670000000002</v>
      </c>
      <c r="L31" s="2">
        <f>VLOOKUP($C31,'Raw TRI Data'!$C:$AD,13,FALSE)</f>
        <v>-80.533349999999999</v>
      </c>
      <c r="M31" s="2">
        <f>VLOOKUP($C31,'Raw TRI Data'!$C:$AD,9,FALSE)</f>
        <v>325199</v>
      </c>
      <c r="N31" s="2" t="str">
        <f>VLOOKUP($C31,'Raw TRI Data'!$C:$AD,10,FALSE)</f>
        <v>All Other Basic Organic Chemical Manufacturing</v>
      </c>
      <c r="O31" s="9">
        <f>VLOOKUP(B31,'COU &amp; OES Information'!$A$2:$C$17,3,FALSE)</f>
        <v>300</v>
      </c>
      <c r="P31" s="9" cm="1">
        <f t="array" ref="P31">CONVERT(IF($A31="R", MEDIAN(IF('Raw TRI Data'!$C:$C=$C31,'Raw TRI Data'!$W:$W)), 500),"lbm","kg")</f>
        <v>0</v>
      </c>
      <c r="Q31" s="9">
        <f>CONVERT(IF(A31="R", _xlfn.MAXIFS('Raw TRI Data'!$W:$W,'Raw TRI Data'!$C:$C,$C31), 500),"lbm","kg")</f>
        <v>0</v>
      </c>
      <c r="R31" s="9" cm="1">
        <f t="array" ref="R31">CONVERT(IF(A31="R", MEDIAN(IF('Raw TRI Data'!$C:$C=$C31,'Raw TRI Data'!$Y:$Y)), 500),"lbm","kg")</f>
        <v>0</v>
      </c>
      <c r="S31" s="9">
        <f>CONVERT(IF(A31="R", _xlfn.MAXIFS('Raw TRI Data'!$Y:$Y,'Raw TRI Data'!$C:$C,$C31), 500),"lbm","kg")</f>
        <v>0</v>
      </c>
      <c r="T31" s="8">
        <f t="shared" si="0"/>
        <v>0</v>
      </c>
      <c r="U31" s="8">
        <f t="shared" si="1"/>
        <v>0</v>
      </c>
      <c r="V31" s="8">
        <f t="shared" si="2"/>
        <v>0</v>
      </c>
      <c r="W31" s="8">
        <f t="shared" si="3"/>
        <v>0</v>
      </c>
    </row>
    <row r="32" spans="1:23" hidden="1">
      <c r="A32" s="2" t="str">
        <f>IF(AND(VLOOKUP(C32,'TRI Form R or A'!A:H,8,FALSE)=1,VLOOKUP(C32,'TRI Form R or A'!A:H,7,FALSE)=0),"A","R")</f>
        <v>R</v>
      </c>
      <c r="B32" s="2" t="str">
        <f>VLOOKUP(C32,'Raw TRI Data'!$C:$AE,29,FALSE)</f>
        <v xml:space="preserve">Processing: adhesive manufacturing </v>
      </c>
      <c r="C32" t="s">
        <v>536</v>
      </c>
      <c r="D32" s="11">
        <f>VLOOKUP(C32,'Raw TRI Data'!$C:$AD,14,FALSE)</f>
        <v>110000417781</v>
      </c>
      <c r="E32" s="10" t="str">
        <f>IFERROR(VLOOKUP(D32,#REF!,2,FALSE), "")</f>
        <v/>
      </c>
      <c r="F32" s="2" t="str">
        <f>VLOOKUP($C32,'Raw TRI Data'!$C:$AD,2,FALSE)</f>
        <v>HENKEL US OPERATIONS CORP</v>
      </c>
      <c r="G32" s="2" t="str">
        <f>VLOOKUP($C32,'Raw TRI Data'!$C:$AD,3,FALSE)</f>
        <v>420 W MARQUETTE AVE</v>
      </c>
      <c r="H32" s="2" t="str">
        <f>VLOOKUP($C32,'Raw TRI Data'!$C:$AD,4,FALSE)</f>
        <v>OAK CREEK</v>
      </c>
      <c r="I32" s="2" t="str">
        <f>VLOOKUP($C32,'Raw TRI Data'!$C:$AD,6,FALSE)</f>
        <v>WI</v>
      </c>
      <c r="J32" s="2">
        <f>VLOOKUP($C32,'Raw TRI Data'!$C:$AD,7,FALSE)</f>
        <v>53154</v>
      </c>
      <c r="K32" s="2">
        <f>VLOOKUP($C32,'Raw TRI Data'!$C:$AD,12,FALSE)</f>
        <v>42.910539999999997</v>
      </c>
      <c r="L32" s="2">
        <f>VLOOKUP($C32,'Raw TRI Data'!$C:$AD,13,FALSE)</f>
        <v>-87.917950000000005</v>
      </c>
      <c r="M32" s="2">
        <f>VLOOKUP($C32,'Raw TRI Data'!$C:$AD,9,FALSE)</f>
        <v>325998</v>
      </c>
      <c r="N32" s="2" t="str">
        <f>VLOOKUP($C32,'Raw TRI Data'!$C:$AD,10,FALSE)</f>
        <v>All Other Miscellaneous Chemical Product and Preparation Manufacturing</v>
      </c>
      <c r="O32" s="9">
        <f>VLOOKUP(B32,'COU &amp; OES Information'!$A$2:$C$17,3,FALSE)</f>
        <v>300</v>
      </c>
      <c r="P32" s="9" cm="1">
        <f t="array" ref="P32">CONVERT(IF($A32="R", MEDIAN(IF('Raw TRI Data'!$C:$C=$C32,'Raw TRI Data'!$W:$W)), 500),"lbm","kg")</f>
        <v>1.8143694800000001</v>
      </c>
      <c r="Q32" s="9">
        <f>CONVERT(IF(A32="R", _xlfn.MAXIFS('Raw TRI Data'!$W:$W,'Raw TRI Data'!$C:$C,$C32), 500),"lbm","kg")</f>
        <v>1.8143694800000001</v>
      </c>
      <c r="R32" s="9" cm="1">
        <f t="array" ref="R32">CONVERT(IF(A32="R", MEDIAN(IF('Raw TRI Data'!$C:$C=$C32,'Raw TRI Data'!$Y:$Y)), 500),"lbm","kg")</f>
        <v>1.8143694800000001</v>
      </c>
      <c r="S32" s="9">
        <f>CONVERT(IF(A32="R", _xlfn.MAXIFS('Raw TRI Data'!$Y:$Y,'Raw TRI Data'!$C:$C,$C32), 500),"lbm","kg")</f>
        <v>1.8143694800000001</v>
      </c>
      <c r="T32" s="8">
        <f t="shared" si="0"/>
        <v>6.0478982666666674E-3</v>
      </c>
      <c r="U32" s="8">
        <f t="shared" si="1"/>
        <v>6.0478982666666674E-3</v>
      </c>
      <c r="V32" s="8">
        <f t="shared" si="2"/>
        <v>6.0478982666666674E-3</v>
      </c>
      <c r="W32" s="8">
        <f t="shared" si="3"/>
        <v>6.0478982666666674E-3</v>
      </c>
    </row>
    <row r="33" spans="1:23" hidden="1">
      <c r="A33" s="2" t="str">
        <f>IF(AND(VLOOKUP(C33,'TRI Form R or A'!A:H,8,FALSE)=1,VLOOKUP(C33,'TRI Form R or A'!A:H,7,FALSE)=0),"A","R")</f>
        <v>R</v>
      </c>
      <c r="B33" s="2" t="str">
        <f>VLOOKUP(C33,'Raw TRI Data'!$C:$AE,29,FALSE)</f>
        <v xml:space="preserve">Processing: adhesive manufacturing </v>
      </c>
      <c r="C33" t="s">
        <v>541</v>
      </c>
      <c r="D33" s="11">
        <f>VLOOKUP(C33,'Raw TRI Data'!$C:$AD,14,FALSE)</f>
        <v>110000499130</v>
      </c>
      <c r="E33" s="10" t="str">
        <f>IFERROR(VLOOKUP(D33,#REF!,2,FALSE), "")</f>
        <v/>
      </c>
      <c r="F33" s="2" t="str">
        <f>VLOOKUP($C33,'Raw TRI Data'!$C:$AD,2,FALSE)</f>
        <v>HENKEL US OPERATIONS CORP</v>
      </c>
      <c r="G33" s="2" t="str">
        <f>VLOOKUP($C33,'Raw TRI Data'!$C:$AD,3,FALSE)</f>
        <v>2850 WILLOW PASS RD</v>
      </c>
      <c r="H33" s="2" t="str">
        <f>VLOOKUP($C33,'Raw TRI Data'!$C:$AD,4,FALSE)</f>
        <v>BAY POINT</v>
      </c>
      <c r="I33" s="2" t="str">
        <f>VLOOKUP($C33,'Raw TRI Data'!$C:$AD,6,FALSE)</f>
        <v>CA</v>
      </c>
      <c r="J33" s="2">
        <f>VLOOKUP($C33,'Raw TRI Data'!$C:$AD,7,FALSE)</f>
        <v>94565</v>
      </c>
      <c r="K33" s="2">
        <f>VLOOKUP($C33,'Raw TRI Data'!$C:$AD,12,FALSE)</f>
        <v>38.026760000000003</v>
      </c>
      <c r="L33" s="2">
        <f>VLOOKUP($C33,'Raw TRI Data'!$C:$AD,13,FALSE)</f>
        <v>-121.94571000000001</v>
      </c>
      <c r="M33" s="2">
        <f>VLOOKUP($C33,'Raw TRI Data'!$C:$AD,9,FALSE)</f>
        <v>325520</v>
      </c>
      <c r="N33" s="2" t="str">
        <f>VLOOKUP($C33,'Raw TRI Data'!$C:$AD,10,FALSE)</f>
        <v>Adhesive Manufacturing</v>
      </c>
      <c r="O33" s="9">
        <f>VLOOKUP(B33,'COU &amp; OES Information'!$A$2:$C$17,3,FALSE)</f>
        <v>300</v>
      </c>
      <c r="P33" s="9" cm="1">
        <f t="array" ref="P33">CONVERT(IF($A33="R", MEDIAN(IF('Raw TRI Data'!$C:$C=$C33,'Raw TRI Data'!$W:$W)), 500),"lbm","kg")</f>
        <v>0.19504471910000001</v>
      </c>
      <c r="Q33" s="9">
        <f>CONVERT(IF(A33="R", _xlfn.MAXIFS('Raw TRI Data'!$W:$W,'Raw TRI Data'!$C:$C,$C33), 500),"lbm","kg")</f>
        <v>0.19504471910000001</v>
      </c>
      <c r="R33" s="9" cm="1">
        <f t="array" ref="R33">CONVERT(IF(A33="R", MEDIAN(IF('Raw TRI Data'!$C:$C=$C33,'Raw TRI Data'!$Y:$Y)), 500),"lbm","kg")</f>
        <v>0.17690102430000001</v>
      </c>
      <c r="S33" s="9">
        <f>CONVERT(IF(A33="R", _xlfn.MAXIFS('Raw TRI Data'!$Y:$Y,'Raw TRI Data'!$C:$C,$C33), 500),"lbm","kg")</f>
        <v>0.17690102430000001</v>
      </c>
      <c r="T33" s="8">
        <f t="shared" si="0"/>
        <v>6.501490636666667E-4</v>
      </c>
      <c r="U33" s="8">
        <f t="shared" si="1"/>
        <v>6.501490636666667E-4</v>
      </c>
      <c r="V33" s="8">
        <f t="shared" si="2"/>
        <v>5.8967008100000004E-4</v>
      </c>
      <c r="W33" s="8">
        <f t="shared" si="3"/>
        <v>5.8967008100000004E-4</v>
      </c>
    </row>
    <row r="34" spans="1:23">
      <c r="A34" s="2" t="str">
        <f>IF(AND(VLOOKUP(C34,'TRI Form R or A'!A:H,8,FALSE)=1,VLOOKUP(C34,'TRI Form R or A'!A:H,7,FALSE)=0),"A","R")</f>
        <v>R</v>
      </c>
      <c r="B34" s="2" t="str">
        <f>VLOOKUP(C34,'Raw TRI Data'!$C:$AE,29,FALSE)</f>
        <v>Processing: additive flame retardant in plastic, resin, and paints and coatings </v>
      </c>
      <c r="C34" t="s">
        <v>546</v>
      </c>
      <c r="D34" s="11">
        <f>VLOOKUP(C34,'Raw TRI Data'!$C:$AD,14,FALSE)</f>
        <v>110020094351</v>
      </c>
      <c r="E34" s="2">
        <v>7954711</v>
      </c>
      <c r="F34" s="2" t="str">
        <f>VLOOKUP($C34,'Raw TRI Data'!$C:$AD,2,FALSE)</f>
        <v>HEXCEL CORP</v>
      </c>
      <c r="G34" s="2" t="str">
        <f>VLOOKUP($C34,'Raw TRI Data'!$C:$AD,3,FALSE)</f>
        <v>6800 W 5400 S</v>
      </c>
      <c r="H34" s="2" t="str">
        <f>VLOOKUP($C34,'Raw TRI Data'!$C:$AD,4,FALSE)</f>
        <v>SALT LAKE CITY</v>
      </c>
      <c r="I34" s="2" t="str">
        <f>VLOOKUP($C34,'Raw TRI Data'!$C:$AD,6,FALSE)</f>
        <v>UT</v>
      </c>
      <c r="J34" s="2">
        <f>VLOOKUP($C34,'Raw TRI Data'!$C:$AD,7,FALSE)</f>
        <v>84118</v>
      </c>
      <c r="K34" s="2">
        <f>VLOOKUP($C34,'Raw TRI Data'!$C:$AD,12,FALSE)</f>
        <v>40.653604000000001</v>
      </c>
      <c r="L34" s="2">
        <f>VLOOKUP($C34,'Raw TRI Data'!$C:$AD,13,FALSE)</f>
        <v>-112.054074</v>
      </c>
      <c r="M34" s="2">
        <f>VLOOKUP($C34,'Raw TRI Data'!$C:$AD,9,FALSE)</f>
        <v>325211</v>
      </c>
      <c r="N34" s="2" t="str">
        <f>VLOOKUP($C34,'Raw TRI Data'!$C:$AD,10,FALSE)</f>
        <v>Plastics Material and Resin Manufacturing</v>
      </c>
      <c r="O34" s="9">
        <f>VLOOKUP(B34,'COU &amp; OES Information'!$A$2:$C$17,3,FALSE)</f>
        <v>246</v>
      </c>
      <c r="P34" s="9" cm="1">
        <f t="array" ref="P34">CONVERT(IF($A34="R", MEDIAN(IF('Raw TRI Data'!$C:$C=$C34,'Raw TRI Data'!$W:$W)), 500),"lbm","kg")</f>
        <v>0</v>
      </c>
      <c r="Q34" s="9">
        <f>CONVERT(IF(A34="R", _xlfn.MAXIFS('Raw TRI Data'!$W:$W,'Raw TRI Data'!$C:$C,$C34), 500),"lbm","kg")</f>
        <v>0</v>
      </c>
      <c r="R34" s="9" cm="1">
        <f t="array" ref="R34">CONVERT(IF(A34="R", MEDIAN(IF('Raw TRI Data'!$C:$C=$C34,'Raw TRI Data'!$Y:$Y)), 500),"lbm","kg")</f>
        <v>0</v>
      </c>
      <c r="S34" s="9">
        <f>CONVERT(IF(A34="R", _xlfn.MAXIFS('Raw TRI Data'!$Y:$Y,'Raw TRI Data'!$C:$C,$C34), 500),"lbm","kg")</f>
        <v>0</v>
      </c>
      <c r="T34" s="8">
        <f t="shared" ref="T34:T65" si="4">P34/$O34</f>
        <v>0</v>
      </c>
      <c r="U34" s="8">
        <f t="shared" ref="U34:U65" si="5">Q34/$O34</f>
        <v>0</v>
      </c>
      <c r="V34" s="8">
        <f t="shared" ref="V34:V65" si="6">R34/$O34</f>
        <v>0</v>
      </c>
      <c r="W34" s="8">
        <f t="shared" ref="W34:W65" si="7">S34/$O34</f>
        <v>0</v>
      </c>
    </row>
    <row r="35" spans="1:23" hidden="1">
      <c r="A35" s="2" t="str">
        <f>IF(AND(VLOOKUP(C35,'TRI Form R or A'!A:H,8,FALSE)=1,VLOOKUP(C35,'TRI Form R or A'!A:H,7,FALSE)=0),"A","R")</f>
        <v>R</v>
      </c>
      <c r="B35" s="2" t="str">
        <f>VLOOKUP(C35,'Raw TRI Data'!$C:$AE,29,FALSE)</f>
        <v>Processing: reactive flame retardant in transportation equipment manufacturing</v>
      </c>
      <c r="C35" t="s">
        <v>553</v>
      </c>
      <c r="D35" s="11">
        <f>VLOOKUP(C35,'Raw TRI Data'!$C:$AD,14,FALSE)</f>
        <v>110000489141</v>
      </c>
      <c r="E35" s="10" t="str">
        <f>IFERROR(VLOOKUP(D35,#REF!,2,FALSE), "")</f>
        <v/>
      </c>
      <c r="F35" s="2" t="str">
        <f>VLOOKUP($C35,'Raw TRI Data'!$C:$AD,2,FALSE)</f>
        <v>HEXCEL CORP</v>
      </c>
      <c r="G35" s="2" t="str">
        <f>VLOOKUP($C35,'Raw TRI Data'!$C:$AD,3,FALSE)</f>
        <v>19819 84TH AVE S</v>
      </c>
      <c r="H35" s="2" t="str">
        <f>VLOOKUP($C35,'Raw TRI Data'!$C:$AD,4,FALSE)</f>
        <v>KENT</v>
      </c>
      <c r="I35" s="2" t="str">
        <f>VLOOKUP($C35,'Raw TRI Data'!$C:$AD,6,FALSE)</f>
        <v>WA</v>
      </c>
      <c r="J35" s="2">
        <f>VLOOKUP($C35,'Raw TRI Data'!$C:$AD,7,FALSE)</f>
        <v>98032</v>
      </c>
      <c r="K35" s="2">
        <f>VLOOKUP($C35,'Raw TRI Data'!$C:$AD,12,FALSE)</f>
        <v>47.424143000000001</v>
      </c>
      <c r="L35" s="2">
        <f>VLOOKUP($C35,'Raw TRI Data'!$C:$AD,13,FALSE)</f>
        <v>-122.229086</v>
      </c>
      <c r="M35" s="2">
        <f>VLOOKUP($C35,'Raw TRI Data'!$C:$AD,9,FALSE)</f>
        <v>336413</v>
      </c>
      <c r="N35" s="2" t="str">
        <f>VLOOKUP($C35,'Raw TRI Data'!$C:$AD,10,FALSE)</f>
        <v>Other Aircraft Parts and Auxiliary Equipment Manufacturing</v>
      </c>
      <c r="O35" s="9">
        <f>VLOOKUP(B35,'COU &amp; OES Information'!$A$2:$C$17,3,FALSE)</f>
        <v>250</v>
      </c>
      <c r="P35" s="9" cm="1">
        <f t="array" ref="P35">CONVERT(IF($A35="R", MEDIAN(IF('Raw TRI Data'!$C:$C=$C35,'Raw TRI Data'!$W:$W)), 500),"lbm","kg")</f>
        <v>0</v>
      </c>
      <c r="Q35" s="9">
        <f>CONVERT(IF(A35="R", _xlfn.MAXIFS('Raw TRI Data'!$W:$W,'Raw TRI Data'!$C:$C,$C35), 500),"lbm","kg")</f>
        <v>0</v>
      </c>
      <c r="R35" s="9" cm="1">
        <f t="array" ref="R35">CONVERT(IF(A35="R", MEDIAN(IF('Raw TRI Data'!$C:$C=$C35,'Raw TRI Data'!$Y:$Y)), 500),"lbm","kg")</f>
        <v>0</v>
      </c>
      <c r="S35" s="9">
        <f>CONVERT(IF(A35="R", _xlfn.MAXIFS('Raw TRI Data'!$Y:$Y,'Raw TRI Data'!$C:$C,$C35), 500),"lbm","kg")</f>
        <v>0</v>
      </c>
      <c r="T35" s="8">
        <f t="shared" si="4"/>
        <v>0</v>
      </c>
      <c r="U35" s="8">
        <f t="shared" si="5"/>
        <v>0</v>
      </c>
      <c r="V35" s="8">
        <f t="shared" si="6"/>
        <v>0</v>
      </c>
      <c r="W35" s="8">
        <f t="shared" si="7"/>
        <v>0</v>
      </c>
    </row>
    <row r="36" spans="1:23" hidden="1">
      <c r="A36" s="2" t="str">
        <f>IF(AND(VLOOKUP(C36,'TRI Form R or A'!A:H,8,FALSE)=1,VLOOKUP(C36,'TRI Form R or A'!A:H,7,FALSE)=0),"A","R")</f>
        <v>R</v>
      </c>
      <c r="B36" s="2" t="str">
        <f>VLOOKUP(C36,'Raw TRI Data'!$C:$AE,29,FALSE)</f>
        <v>Reactive use in electrical and electronic articles; Additive use in electrical and electronic articles</v>
      </c>
      <c r="C36" t="s">
        <v>558</v>
      </c>
      <c r="D36" s="11">
        <f>VLOOKUP(C36,'Raw TRI Data'!$C:$AD,14,FALSE)</f>
        <v>110001142488</v>
      </c>
      <c r="E36" s="10" t="str">
        <f>IFERROR(VLOOKUP(D36,#REF!,2,FALSE), "")</f>
        <v/>
      </c>
      <c r="F36" s="2" t="str">
        <f>VLOOKUP($C36,'Raw TRI Data'!$C:$AD,2,FALSE)</f>
        <v>HUBBELL CARIBE LTD</v>
      </c>
      <c r="G36" s="2" t="str">
        <f>VLOOKUP($C36,'Raw TRI Data'!$C:$AD,3,FALSE)</f>
        <v>RD 686 KM 17.3</v>
      </c>
      <c r="H36" s="2" t="str">
        <f>VLOOKUP($C36,'Raw TRI Data'!$C:$AD,4,FALSE)</f>
        <v>VEGA BAJA</v>
      </c>
      <c r="I36" s="2" t="str">
        <f>VLOOKUP($C36,'Raw TRI Data'!$C:$AD,6,FALSE)</f>
        <v>PR</v>
      </c>
      <c r="J36" s="2" t="str">
        <f>VLOOKUP($C36,'Raw TRI Data'!$C:$AD,7,FALSE)</f>
        <v>00693</v>
      </c>
      <c r="K36" s="2">
        <f>VLOOKUP($C36,'Raw TRI Data'!$C:$AD,12,FALSE)</f>
        <v>18.486470000000001</v>
      </c>
      <c r="L36" s="2">
        <f>VLOOKUP($C36,'Raw TRI Data'!$C:$AD,13,FALSE)</f>
        <v>-66.405198999999996</v>
      </c>
      <c r="M36" s="2">
        <f>VLOOKUP($C36,'Raw TRI Data'!$C:$AD,9,FALSE)</f>
        <v>335999</v>
      </c>
      <c r="N36" s="2" t="str">
        <f>VLOOKUP($C36,'Raw TRI Data'!$C:$AD,10,FALSE)</f>
        <v>All Other Miscellaneous Electrical Equipment and Component Manufacturing</v>
      </c>
      <c r="O36" s="9">
        <f>VLOOKUP(B36,'COU &amp; OES Information'!$A$2:$C$17,3,FALSE)</f>
        <v>250</v>
      </c>
      <c r="P36" s="9" cm="1">
        <f t="array" ref="P36">CONVERT(IF($A36="R", MEDIAN(IF('Raw TRI Data'!$C:$C=$C36,'Raw TRI Data'!$W:$W)), 500),"lbm","kg")</f>
        <v>0</v>
      </c>
      <c r="Q36" s="9">
        <f>CONVERT(IF(A36="R", _xlfn.MAXIFS('Raw TRI Data'!$W:$W,'Raw TRI Data'!$C:$C,$C36), 500),"lbm","kg")</f>
        <v>0</v>
      </c>
      <c r="R36" s="9" cm="1">
        <f t="array" ref="R36">CONVERT(IF(A36="R", MEDIAN(IF('Raw TRI Data'!$C:$C=$C36,'Raw TRI Data'!$Y:$Y)), 500),"lbm","kg")</f>
        <v>0</v>
      </c>
      <c r="S36" s="9">
        <f>CONVERT(IF(A36="R", _xlfn.MAXIFS('Raw TRI Data'!$Y:$Y,'Raw TRI Data'!$C:$C,$C36), 500),"lbm","kg")</f>
        <v>0</v>
      </c>
      <c r="T36" s="8">
        <f t="shared" si="4"/>
        <v>0</v>
      </c>
      <c r="U36" s="8">
        <f t="shared" si="5"/>
        <v>0</v>
      </c>
      <c r="V36" s="8">
        <f t="shared" si="6"/>
        <v>0</v>
      </c>
      <c r="W36" s="8">
        <f t="shared" si="7"/>
        <v>0</v>
      </c>
    </row>
    <row r="37" spans="1:23" hidden="1">
      <c r="A37" s="2" t="str">
        <f>IF(AND(VLOOKUP(C37,'TRI Form R or A'!A:H,8,FALSE)=1,VLOOKUP(C37,'TRI Form R or A'!A:H,7,FALSE)=0),"A","R")</f>
        <v>R</v>
      </c>
      <c r="B37" s="2" t="str">
        <f>VLOOKUP(C37,'Raw TRI Data'!$C:$AE,29,FALSE)</f>
        <v xml:space="preserve">Processing as a reactant in plastic material and resin manufacturing; Processing as a reactant in all other chemical product and preparation manufacturing </v>
      </c>
      <c r="C37" t="s">
        <v>565</v>
      </c>
      <c r="D37" s="11">
        <f>VLOOKUP(C37,'Raw TRI Data'!$C:$AD,14,FALSE)</f>
        <v>110067041007</v>
      </c>
      <c r="E37" s="10" t="str">
        <f>IFERROR(VLOOKUP(D37,#REF!,2,FALSE), "")</f>
        <v/>
      </c>
      <c r="F37" s="2" t="str">
        <f>VLOOKUP($C37,'Raw TRI Data'!$C:$AD,2,FALSE)</f>
        <v>HUNTSMAN ADVANCED MATERIALS LLC</v>
      </c>
      <c r="G37" s="2" t="str">
        <f>VLOOKUP($C37,'Raw TRI Data'!$C:$AD,3,FALSE)</f>
        <v>555 HUNTSMAN RD</v>
      </c>
      <c r="H37" s="2" t="str">
        <f>VLOOKUP($C37,'Raw TRI Data'!$C:$AD,4,FALSE)</f>
        <v>MC INTOSH</v>
      </c>
      <c r="I37" s="2" t="str">
        <f>VLOOKUP($C37,'Raw TRI Data'!$C:$AD,6,FALSE)</f>
        <v>AL</v>
      </c>
      <c r="J37" s="2">
        <f>VLOOKUP($C37,'Raw TRI Data'!$C:$AD,7,FALSE)</f>
        <v>36553</v>
      </c>
      <c r="K37" s="2">
        <f>VLOOKUP($C37,'Raw TRI Data'!$C:$AD,12,FALSE)</f>
        <v>31.278055999999999</v>
      </c>
      <c r="L37" s="2">
        <f>VLOOKUP($C37,'Raw TRI Data'!$C:$AD,13,FALSE)</f>
        <v>-88.001666999999998</v>
      </c>
      <c r="M37" s="2">
        <f>VLOOKUP($C37,'Raw TRI Data'!$C:$AD,9,FALSE)</f>
        <v>325211</v>
      </c>
      <c r="N37" s="2" t="str">
        <f>VLOOKUP($C37,'Raw TRI Data'!$C:$AD,10,FALSE)</f>
        <v>Plastics Material and Resin Manufacturing</v>
      </c>
      <c r="O37" s="9">
        <f>VLOOKUP(B37,'COU &amp; OES Information'!$A$2:$C$17,3,FALSE)</f>
        <v>350</v>
      </c>
      <c r="P37" s="9" cm="1">
        <f t="array" ref="P37">CONVERT(IF($A37="R", MEDIAN(IF('Raw TRI Data'!$C:$C=$C37,'Raw TRI Data'!$W:$W)), 500),"lbm","kg")</f>
        <v>2.3586803240000003</v>
      </c>
      <c r="Q37" s="9">
        <f>CONVERT(IF(A37="R", _xlfn.MAXIFS('Raw TRI Data'!$W:$W,'Raw TRI Data'!$C:$C,$C37), 500),"lbm","kg")</f>
        <v>4.1730498040000006</v>
      </c>
      <c r="R37" s="9" cm="1">
        <f t="array" ref="R37">CONVERT(IF(A37="R", MEDIAN(IF('Raw TRI Data'!$C:$C=$C37,'Raw TRI Data'!$Y:$Y)), 500),"lbm","kg")</f>
        <v>41.730498040000001</v>
      </c>
      <c r="S37" s="9">
        <f>CONVERT(IF(A37="R", _xlfn.MAXIFS('Raw TRI Data'!$Y:$Y,'Raw TRI Data'!$C:$C,$C37), 500),"lbm","kg")</f>
        <v>41.730498040000001</v>
      </c>
      <c r="T37" s="8">
        <f t="shared" si="4"/>
        <v>6.7390866400000009E-3</v>
      </c>
      <c r="U37" s="8">
        <f t="shared" si="5"/>
        <v>1.1922999440000002E-2</v>
      </c>
      <c r="V37" s="8">
        <f t="shared" si="6"/>
        <v>0.1192299944</v>
      </c>
      <c r="W37" s="8">
        <f t="shared" si="7"/>
        <v>0.1192299944</v>
      </c>
    </row>
    <row r="38" spans="1:23" hidden="1">
      <c r="A38" s="2" t="str">
        <f>IF(AND(VLOOKUP(C38,'TRI Form R or A'!A:H,8,FALSE)=1,VLOOKUP(C38,'TRI Form R or A'!A:H,7,FALSE)=0),"A","R")</f>
        <v>R</v>
      </c>
      <c r="B38" s="2" t="str">
        <f>VLOOKUP(C38,'Raw TRI Data'!$C:$AE,29,FALSE)</f>
        <v xml:space="preserve">Processing as a reactant in plastic material and resin manufacturing; Processing as a reactant in all other chemical product and preparation manufacturing </v>
      </c>
      <c r="C38" t="s">
        <v>571</v>
      </c>
      <c r="D38" s="11">
        <f>VLOOKUP(C38,'Raw TRI Data'!$C:$AD,14,FALSE)</f>
        <v>110000337047</v>
      </c>
      <c r="E38" s="10" t="str">
        <f>IFERROR(VLOOKUP(D38,#REF!,2,FALSE), "")</f>
        <v/>
      </c>
      <c r="F38" s="2" t="str">
        <f>VLOOKUP($C38,'Raw TRI Data'!$C:$AD,2,FALSE)</f>
        <v>INEOS COMPOSITES PHILADELPHIA PLANT</v>
      </c>
      <c r="G38" s="2" t="str">
        <f>VLOOKUP($C38,'Raw TRI Data'!$C:$AD,3,FALSE)</f>
        <v>2801 CHRISTOPHER COLUMBUS BLVD</v>
      </c>
      <c r="H38" s="2" t="str">
        <f>VLOOKUP($C38,'Raw TRI Data'!$C:$AD,4,FALSE)</f>
        <v>PHILADELPHIA</v>
      </c>
      <c r="I38" s="2" t="str">
        <f>VLOOKUP($C38,'Raw TRI Data'!$C:$AD,6,FALSE)</f>
        <v>PA</v>
      </c>
      <c r="J38" s="2">
        <f>VLOOKUP($C38,'Raw TRI Data'!$C:$AD,7,FALSE)</f>
        <v>19148</v>
      </c>
      <c r="K38" s="2">
        <f>VLOOKUP($C38,'Raw TRI Data'!$C:$AD,12,FALSE)</f>
        <v>39.909557</v>
      </c>
      <c r="L38" s="2">
        <f>VLOOKUP($C38,'Raw TRI Data'!$C:$AD,13,FALSE)</f>
        <v>-75.130454</v>
      </c>
      <c r="M38" s="2">
        <f>VLOOKUP($C38,'Raw TRI Data'!$C:$AD,9,FALSE)</f>
        <v>325211</v>
      </c>
      <c r="N38" s="2" t="str">
        <f>VLOOKUP($C38,'Raw TRI Data'!$C:$AD,10,FALSE)</f>
        <v>Plastics Material and Resin Manufacturing</v>
      </c>
      <c r="O38" s="9">
        <f>VLOOKUP(B38,'COU &amp; OES Information'!$A$2:$C$17,3,FALSE)</f>
        <v>350</v>
      </c>
      <c r="P38" s="9" cm="1">
        <f t="array" ref="P38">CONVERT(IF($A38="R", MEDIAN(IF('Raw TRI Data'!$C:$C=$C38,'Raw TRI Data'!$W:$W)), 500),"lbm","kg")</f>
        <v>0</v>
      </c>
      <c r="Q38" s="9">
        <f>CONVERT(IF(A38="R", _xlfn.MAXIFS('Raw TRI Data'!$W:$W,'Raw TRI Data'!$C:$C,$C38), 500),"lbm","kg")</f>
        <v>0</v>
      </c>
      <c r="R38" s="9" cm="1">
        <f t="array" ref="R38">CONVERT(IF(A38="R", MEDIAN(IF('Raw TRI Data'!$C:$C=$C38,'Raw TRI Data'!$Y:$Y)), 500),"lbm","kg")</f>
        <v>16.329325319999999</v>
      </c>
      <c r="S38" s="9">
        <f>CONVERT(IF(A38="R", _xlfn.MAXIFS('Raw TRI Data'!$Y:$Y,'Raw TRI Data'!$C:$C,$C38), 500),"lbm","kg")</f>
        <v>24.493987980000004</v>
      </c>
      <c r="T38" s="8">
        <f t="shared" si="4"/>
        <v>0</v>
      </c>
      <c r="U38" s="8">
        <f t="shared" si="5"/>
        <v>0</v>
      </c>
      <c r="V38" s="8">
        <f t="shared" si="6"/>
        <v>4.6655215199999996E-2</v>
      </c>
      <c r="W38" s="8">
        <f t="shared" si="7"/>
        <v>6.9982822800000011E-2</v>
      </c>
    </row>
    <row r="39" spans="1:23" hidden="1">
      <c r="A39" s="2" t="str">
        <f>IF(AND(VLOOKUP(C39,'TRI Form R or A'!A:H,8,FALSE)=1,VLOOKUP(C39,'TRI Form R or A'!A:H,7,FALSE)=0),"A","R")</f>
        <v>R</v>
      </c>
      <c r="B39" s="2" t="str">
        <f>VLOOKUP(C39,'Raw TRI Data'!$C:$AE,29,FALSE)</f>
        <v xml:space="preserve">Processing as a reactant in plastic material and resin manufacturing; Processing as a reactant in all other chemical product and preparation manufacturing </v>
      </c>
      <c r="C39" t="s">
        <v>576</v>
      </c>
      <c r="D39" s="11">
        <f>VLOOKUP(C39,'Raw TRI Data'!$C:$AD,14,FALSE)</f>
        <v>110000510830</v>
      </c>
      <c r="E39" s="10" t="str">
        <f>IFERROR(VLOOKUP(D39,#REF!,2,FALSE), "")</f>
        <v/>
      </c>
      <c r="F39" s="2" t="str">
        <f>VLOOKUP($C39,'Raw TRI Data'!$C:$AD,2,FALSE)</f>
        <v>INEOS COMPOSITES US LLC</v>
      </c>
      <c r="G39" s="2" t="str">
        <f>VLOOKUP($C39,'Raw TRI Data'!$C:$AD,3,FALSE)</f>
        <v>6608 E 26TH ST</v>
      </c>
      <c r="H39" s="2" t="str">
        <f>VLOOKUP($C39,'Raw TRI Data'!$C:$AD,4,FALSE)</f>
        <v>COMMERCE</v>
      </c>
      <c r="I39" s="2" t="str">
        <f>VLOOKUP($C39,'Raw TRI Data'!$C:$AD,6,FALSE)</f>
        <v>CA</v>
      </c>
      <c r="J39" s="2">
        <f>VLOOKUP($C39,'Raw TRI Data'!$C:$AD,7,FALSE)</f>
        <v>90040</v>
      </c>
      <c r="K39" s="2">
        <f>VLOOKUP($C39,'Raw TRI Data'!$C:$AD,12,FALSE)</f>
        <v>33.983333000000002</v>
      </c>
      <c r="L39" s="2">
        <f>VLOOKUP($C39,'Raw TRI Data'!$C:$AD,13,FALSE)</f>
        <v>-118.13333299999999</v>
      </c>
      <c r="M39" s="2">
        <f>VLOOKUP($C39,'Raw TRI Data'!$C:$AD,9,FALSE)</f>
        <v>325211</v>
      </c>
      <c r="N39" s="2" t="str">
        <f>VLOOKUP($C39,'Raw TRI Data'!$C:$AD,10,FALSE)</f>
        <v>Plastics Material and Resin Manufacturing</v>
      </c>
      <c r="O39" s="9">
        <f>VLOOKUP(B39,'COU &amp; OES Information'!$A$2:$C$17,3,FALSE)</f>
        <v>350</v>
      </c>
      <c r="P39" s="9" cm="1">
        <f t="array" ref="P39">CONVERT(IF($A39="R", MEDIAN(IF('Raw TRI Data'!$C:$C=$C39,'Raw TRI Data'!$W:$W)), 500),"lbm","kg")</f>
        <v>0</v>
      </c>
      <c r="Q39" s="9">
        <f>CONVERT(IF(A39="R", _xlfn.MAXIFS('Raw TRI Data'!$W:$W,'Raw TRI Data'!$C:$C,$C39), 500),"lbm","kg")</f>
        <v>0</v>
      </c>
      <c r="R39" s="9" cm="1">
        <f t="array" ref="R39">CONVERT(IF(A39="R", MEDIAN(IF('Raw TRI Data'!$C:$C=$C39,'Raw TRI Data'!$Y:$Y)), 500),"lbm","kg")</f>
        <v>3.1751465900000002</v>
      </c>
      <c r="S39" s="9">
        <f>CONVERT(IF(A39="R", _xlfn.MAXIFS('Raw TRI Data'!$Y:$Y,'Raw TRI Data'!$C:$C,$C39), 500),"lbm","kg")</f>
        <v>3.6287389600000002</v>
      </c>
      <c r="T39" s="8">
        <f t="shared" si="4"/>
        <v>0</v>
      </c>
      <c r="U39" s="8">
        <f t="shared" si="5"/>
        <v>0</v>
      </c>
      <c r="V39" s="8">
        <f t="shared" si="6"/>
        <v>9.0718474000000011E-3</v>
      </c>
      <c r="W39" s="8">
        <f t="shared" si="7"/>
        <v>1.03678256E-2</v>
      </c>
    </row>
    <row r="40" spans="1:23">
      <c r="A40" s="2" t="str">
        <f>IF(AND(VLOOKUP(C40,'TRI Form R or A'!A:H,8,FALSE)=1,VLOOKUP(C40,'TRI Form R or A'!A:H,7,FALSE)=0),"A","R")</f>
        <v>R</v>
      </c>
      <c r="B40" s="2" t="str">
        <f>VLOOKUP(C40,'Raw TRI Data'!$C:$AE,29,FALSE)</f>
        <v>Processing: additive flame retardant in plastic, resin, and paints and coatings </v>
      </c>
      <c r="C40" t="s">
        <v>581</v>
      </c>
      <c r="D40" s="11">
        <f>VLOOKUP(C40,'Raw TRI Data'!$C:$AD,14,FALSE)</f>
        <v>110070244755</v>
      </c>
      <c r="E40" s="10" t="str">
        <f>IFERROR(VLOOKUP(D40,#REF!,2,FALSE), "")</f>
        <v/>
      </c>
      <c r="F40" s="2" t="str">
        <f>VLOOKUP($C40,'Raw TRI Data'!$C:$AD,2,FALSE)</f>
        <v>INFINITY LTL</v>
      </c>
      <c r="G40" s="2" t="str">
        <f>VLOOKUP($C40,'Raw TRI Data'!$C:$AD,3,FALSE)</f>
        <v>2079 CENTER SQUARE RD</v>
      </c>
      <c r="H40" s="2" t="str">
        <f>VLOOKUP($C40,'Raw TRI Data'!$C:$AD,4,FALSE)</f>
        <v>SWEDESBORO</v>
      </c>
      <c r="I40" s="2" t="str">
        <f>VLOOKUP($C40,'Raw TRI Data'!$C:$AD,6,FALSE)</f>
        <v>NJ</v>
      </c>
      <c r="J40" s="2" t="str">
        <f>VLOOKUP($C40,'Raw TRI Data'!$C:$AD,7,FALSE)</f>
        <v>08085</v>
      </c>
      <c r="K40" s="2">
        <f>VLOOKUP($C40,'Raw TRI Data'!$C:$AD,12,FALSE)</f>
        <v>39.766240000000003</v>
      </c>
      <c r="L40" s="2">
        <f>VLOOKUP($C40,'Raw TRI Data'!$C:$AD,13,FALSE)</f>
        <v>-75.366219999999998</v>
      </c>
      <c r="M40" s="2">
        <f>VLOOKUP($C40,'Raw TRI Data'!$C:$AD,9,FALSE)</f>
        <v>325991</v>
      </c>
      <c r="N40" s="2" t="str">
        <f>VLOOKUP($C40,'Raw TRI Data'!$C:$AD,10,FALSE)</f>
        <v>Custom Compounding of Purchased Resins</v>
      </c>
      <c r="O40" s="9">
        <f>VLOOKUP(B40,'COU &amp; OES Information'!$A$2:$C$17,3,FALSE)</f>
        <v>246</v>
      </c>
      <c r="P40" s="9" cm="1">
        <f t="array" ref="P40">CONVERT(IF($A40="R", MEDIAN(IF('Raw TRI Data'!$C:$C=$C40,'Raw TRI Data'!$W:$W)), 500),"lbm","kg")</f>
        <v>0</v>
      </c>
      <c r="Q40" s="9">
        <f>CONVERT(IF(A40="R", _xlfn.MAXIFS('Raw TRI Data'!$W:$W,'Raw TRI Data'!$C:$C,$C40), 500),"lbm","kg")</f>
        <v>0</v>
      </c>
      <c r="R40" s="9" cm="1">
        <f t="array" ref="R40">CONVERT(IF(A40="R", MEDIAN(IF('Raw TRI Data'!$C:$C=$C40,'Raw TRI Data'!$Y:$Y)), 500),"lbm","kg")</f>
        <v>0.45359237000000002</v>
      </c>
      <c r="S40" s="9">
        <f>CONVERT(IF(A40="R", _xlfn.MAXIFS('Raw TRI Data'!$Y:$Y,'Raw TRI Data'!$C:$C,$C40), 500),"lbm","kg")</f>
        <v>0.45359237000000002</v>
      </c>
      <c r="T40" s="8">
        <f t="shared" si="4"/>
        <v>0</v>
      </c>
      <c r="U40" s="8">
        <f t="shared" si="5"/>
        <v>0</v>
      </c>
      <c r="V40" s="8">
        <f t="shared" si="6"/>
        <v>1.8438714227642277E-3</v>
      </c>
      <c r="W40" s="8">
        <f t="shared" si="7"/>
        <v>1.8438714227642277E-3</v>
      </c>
    </row>
    <row r="41" spans="1:23">
      <c r="A41" s="2" t="str">
        <f>IF(AND(VLOOKUP(C41,'TRI Form R or A'!A:H,8,FALSE)=1,VLOOKUP(C41,'TRI Form R or A'!A:H,7,FALSE)=0),"A","R")</f>
        <v>R</v>
      </c>
      <c r="B41" s="2" t="str">
        <f>VLOOKUP(C41,'Raw TRI Data'!$C:$AE,29,FALSE)</f>
        <v>Processing: additive flame retardant in plastic, resin, and paints and coatings </v>
      </c>
      <c r="C41" t="s">
        <v>588</v>
      </c>
      <c r="D41" s="11">
        <f>VLOOKUP(C41,'Raw TRI Data'!$C:$AD,14,FALSE)</f>
        <v>110004887294</v>
      </c>
      <c r="E41" s="10" t="str">
        <f>IFERROR(VLOOKUP(D41,#REF!,2,FALSE), "")</f>
        <v/>
      </c>
      <c r="F41" s="2" t="str">
        <f>VLOOKUP($C41,'Raw TRI Data'!$C:$AD,2,FALSE)</f>
        <v>INFINITY LTL</v>
      </c>
      <c r="G41" s="2" t="str">
        <f>VLOOKUP($C41,'Raw TRI Data'!$C:$AD,3,FALSE)</f>
        <v>20 PROGRESS DR</v>
      </c>
      <c r="H41" s="2" t="str">
        <f>VLOOKUP($C41,'Raw TRI Data'!$C:$AD,4,FALSE)</f>
        <v>MORRISVILLE</v>
      </c>
      <c r="I41" s="2" t="str">
        <f>VLOOKUP($C41,'Raw TRI Data'!$C:$AD,6,FALSE)</f>
        <v>PA</v>
      </c>
      <c r="J41" s="2">
        <f>VLOOKUP($C41,'Raw TRI Data'!$C:$AD,7,FALSE)</f>
        <v>19067</v>
      </c>
      <c r="K41" s="2">
        <f>VLOOKUP($C41,'Raw TRI Data'!$C:$AD,12,FALSE)</f>
        <v>40.172089999999997</v>
      </c>
      <c r="L41" s="2">
        <f>VLOOKUP($C41,'Raw TRI Data'!$C:$AD,13,FALSE)</f>
        <v>-74.765199999999993</v>
      </c>
      <c r="M41" s="2">
        <f>VLOOKUP($C41,'Raw TRI Data'!$C:$AD,9,FALSE)</f>
        <v>325991</v>
      </c>
      <c r="N41" s="2" t="str">
        <f>VLOOKUP($C41,'Raw TRI Data'!$C:$AD,10,FALSE)</f>
        <v>Custom Compounding of Purchased Resins</v>
      </c>
      <c r="O41" s="9">
        <f>VLOOKUP(B41,'COU &amp; OES Information'!$A$2:$C$17,3,FALSE)</f>
        <v>246</v>
      </c>
      <c r="P41" s="9" cm="1">
        <f t="array" ref="P41">CONVERT(IF($A41="R", MEDIAN(IF('Raw TRI Data'!$C:$C=$C41,'Raw TRI Data'!$W:$W)), 500),"lbm","kg")</f>
        <v>0</v>
      </c>
      <c r="Q41" s="9">
        <f>CONVERT(IF(A41="R", _xlfn.MAXIFS('Raw TRI Data'!$W:$W,'Raw TRI Data'!$C:$C,$C41), 500),"lbm","kg")</f>
        <v>0</v>
      </c>
      <c r="R41" s="9" cm="1">
        <f t="array" ref="R41">CONVERT(IF(A41="R", MEDIAN(IF('Raw TRI Data'!$C:$C=$C41,'Raw TRI Data'!$Y:$Y)), 500),"lbm","kg")</f>
        <v>5.4431084400000005</v>
      </c>
      <c r="S41" s="9">
        <f>CONVERT(IF(A41="R", _xlfn.MAXIFS('Raw TRI Data'!$Y:$Y,'Raw TRI Data'!$C:$C,$C41), 500),"lbm","kg")</f>
        <v>10.886216880000001</v>
      </c>
      <c r="T41" s="8">
        <f t="shared" si="4"/>
        <v>0</v>
      </c>
      <c r="U41" s="8">
        <f t="shared" si="5"/>
        <v>0</v>
      </c>
      <c r="V41" s="8">
        <f t="shared" si="6"/>
        <v>2.2126457073170732E-2</v>
      </c>
      <c r="W41" s="8">
        <f t="shared" si="7"/>
        <v>4.4252914146341464E-2</v>
      </c>
    </row>
    <row r="42" spans="1:23" hidden="1">
      <c r="A42" s="2" t="str">
        <f>IF(AND(VLOOKUP(C42,'TRI Form R or A'!A:H,8,FALSE)=1,VLOOKUP(C42,'TRI Form R or A'!A:H,7,FALSE)=0),"A","R")</f>
        <v>R</v>
      </c>
      <c r="B42" s="2" t="str">
        <f>VLOOKUP(C42,'Raw TRI Data'!$C:$AE,29,FALSE)</f>
        <v xml:space="preserve">Processing as a reactant in plastic material and resin manufacturing; Processing as a reactant in all other chemical product and preparation manufacturing </v>
      </c>
      <c r="C42" t="s">
        <v>592</v>
      </c>
      <c r="D42" s="11">
        <f>VLOOKUP(C42,'Raw TRI Data'!$C:$AD,14,FALSE)</f>
        <v>110000598540</v>
      </c>
      <c r="E42" s="10" t="str">
        <f>IFERROR(VLOOKUP(D42,#REF!,2,FALSE), "")</f>
        <v/>
      </c>
      <c r="F42" s="2" t="str">
        <f>VLOOKUP($C42,'Raw TRI Data'!$C:$AD,2,FALSE)</f>
        <v>INTERPLASTIC CORP</v>
      </c>
      <c r="G42" s="2" t="str">
        <f>VLOOKUP($C42,'Raw TRI Data'!$C:$AD,3,FALSE)</f>
        <v>5019 HUNT ST</v>
      </c>
      <c r="H42" s="2" t="str">
        <f>VLOOKUP($C42,'Raw TRI Data'!$C:$AD,4,FALSE)</f>
        <v>PRYOR</v>
      </c>
      <c r="I42" s="2" t="str">
        <f>VLOOKUP($C42,'Raw TRI Data'!$C:$AD,6,FALSE)</f>
        <v>OK</v>
      </c>
      <c r="J42" s="2">
        <f>VLOOKUP($C42,'Raw TRI Data'!$C:$AD,7,FALSE)</f>
        <v>74361</v>
      </c>
      <c r="K42" s="2">
        <f>VLOOKUP($C42,'Raw TRI Data'!$C:$AD,12,FALSE)</f>
        <v>36.236510000000003</v>
      </c>
      <c r="L42" s="2">
        <f>VLOOKUP($C42,'Raw TRI Data'!$C:$AD,13,FALSE)</f>
        <v>-95.27664</v>
      </c>
      <c r="M42" s="2">
        <f>VLOOKUP($C42,'Raw TRI Data'!$C:$AD,9,FALSE)</f>
        <v>325211</v>
      </c>
      <c r="N42" s="2" t="str">
        <f>VLOOKUP($C42,'Raw TRI Data'!$C:$AD,10,FALSE)</f>
        <v>Plastics Material and Resin Manufacturing</v>
      </c>
      <c r="O42" s="9">
        <f>VLOOKUP(B42,'COU &amp; OES Information'!$A$2:$C$17,3,FALSE)</f>
        <v>350</v>
      </c>
      <c r="P42" s="9" cm="1">
        <f t="array" ref="P42">CONVERT(IF($A42="R", MEDIAN(IF('Raw TRI Data'!$C:$C=$C42,'Raw TRI Data'!$W:$W)), 500),"lbm","kg")</f>
        <v>0</v>
      </c>
      <c r="Q42" s="9">
        <f>CONVERT(IF(A42="R", _xlfn.MAXIFS('Raw TRI Data'!$W:$W,'Raw TRI Data'!$C:$C,$C42), 500),"lbm","kg")</f>
        <v>0.45359237000000002</v>
      </c>
      <c r="R42" s="9" cm="1">
        <f t="array" ref="R42">CONVERT(IF(A42="R", MEDIAN(IF('Raw TRI Data'!$C:$C=$C42,'Raw TRI Data'!$Y:$Y)), 500),"lbm","kg")</f>
        <v>0</v>
      </c>
      <c r="S42" s="9">
        <f>CONVERT(IF(A42="R", _xlfn.MAXIFS('Raw TRI Data'!$Y:$Y,'Raw TRI Data'!$C:$C,$C42), 500),"lbm","kg")</f>
        <v>0.45359237000000002</v>
      </c>
      <c r="T42" s="8">
        <f t="shared" si="4"/>
        <v>0</v>
      </c>
      <c r="U42" s="8">
        <f t="shared" si="5"/>
        <v>1.2959782E-3</v>
      </c>
      <c r="V42" s="8">
        <f t="shared" si="6"/>
        <v>0</v>
      </c>
      <c r="W42" s="8">
        <f t="shared" si="7"/>
        <v>1.2959782E-3</v>
      </c>
    </row>
    <row r="43" spans="1:23" hidden="1">
      <c r="A43" s="2" t="str">
        <f>IF(AND(VLOOKUP(C43,'TRI Form R or A'!A:H,8,FALSE)=1,VLOOKUP(C43,'TRI Form R or A'!A:H,7,FALSE)=0),"A","R")</f>
        <v>R</v>
      </c>
      <c r="B43" s="2" t="str">
        <f>VLOOKUP(C43,'Raw TRI Data'!$C:$AE,29,FALSE)</f>
        <v>Processing: reactive flame retardant in computer and electronic product manufacturing</v>
      </c>
      <c r="C43" t="s">
        <v>598</v>
      </c>
      <c r="D43" s="11">
        <f>VLOOKUP(C43,'Raw TRI Data'!$C:$AD,14,FALSE)</f>
        <v>110017407162</v>
      </c>
      <c r="E43" s="10" t="str">
        <f>IFERROR(VLOOKUP(D43,#REF!,2,FALSE), "")</f>
        <v/>
      </c>
      <c r="F43" s="2" t="str">
        <f>VLOOKUP($C43,'Raw TRI Data'!$C:$AD,2,FALSE)</f>
        <v>ISOLA USA CORP</v>
      </c>
      <c r="G43" s="2" t="str">
        <f>VLOOKUP($C43,'Raw TRI Data'!$C:$AD,3,FALSE)</f>
        <v>165 S PRICE RD</v>
      </c>
      <c r="H43" s="2" t="str">
        <f>VLOOKUP($C43,'Raw TRI Data'!$C:$AD,4,FALSE)</f>
        <v>CHANDLER</v>
      </c>
      <c r="I43" s="2" t="str">
        <f>VLOOKUP($C43,'Raw TRI Data'!$C:$AD,6,FALSE)</f>
        <v>AZ</v>
      </c>
      <c r="J43" s="2">
        <f>VLOOKUP($C43,'Raw TRI Data'!$C:$AD,7,FALSE)</f>
        <v>85224</v>
      </c>
      <c r="K43" s="2">
        <f>VLOOKUP($C43,'Raw TRI Data'!$C:$AD,12,FALSE)</f>
        <v>33.301090000000002</v>
      </c>
      <c r="L43" s="2">
        <f>VLOOKUP($C43,'Raw TRI Data'!$C:$AD,13,FALSE)</f>
        <v>-111.89358</v>
      </c>
      <c r="M43" s="2">
        <f>VLOOKUP($C43,'Raw TRI Data'!$C:$AD,9,FALSE)</f>
        <v>334419</v>
      </c>
      <c r="N43" s="2" t="str">
        <f>VLOOKUP($C43,'Raw TRI Data'!$C:$AD,10,FALSE)</f>
        <v>Other Electronic Component Manufacturing</v>
      </c>
      <c r="O43" s="9">
        <f>VLOOKUP(B43,'COU &amp; OES Information'!$A$2:$C$17,3,FALSE)</f>
        <v>250</v>
      </c>
      <c r="P43" s="9" cm="1">
        <f t="array" ref="P43">CONVERT(IF($A43="R", MEDIAN(IF('Raw TRI Data'!$C:$C=$C43,'Raw TRI Data'!$W:$W)), 500),"lbm","kg")</f>
        <v>0</v>
      </c>
      <c r="Q43" s="9">
        <f>CONVERT(IF(A43="R", _xlfn.MAXIFS('Raw TRI Data'!$W:$W,'Raw TRI Data'!$C:$C,$C43), 500),"lbm","kg")</f>
        <v>0</v>
      </c>
      <c r="R43" s="9" cm="1">
        <f t="array" ref="R43">CONVERT(IF(A43="R", MEDIAN(IF('Raw TRI Data'!$C:$C=$C43,'Raw TRI Data'!$Y:$Y)), 500),"lbm","kg")</f>
        <v>0</v>
      </c>
      <c r="S43" s="9">
        <f>CONVERT(IF(A43="R", _xlfn.MAXIFS('Raw TRI Data'!$Y:$Y,'Raw TRI Data'!$C:$C,$C43), 500),"lbm","kg")</f>
        <v>0</v>
      </c>
      <c r="T43" s="8">
        <f t="shared" si="4"/>
        <v>0</v>
      </c>
      <c r="U43" s="8">
        <f t="shared" si="5"/>
        <v>0</v>
      </c>
      <c r="V43" s="8">
        <f t="shared" si="6"/>
        <v>0</v>
      </c>
      <c r="W43" s="8">
        <f t="shared" si="7"/>
        <v>0</v>
      </c>
    </row>
    <row r="44" spans="1:23" hidden="1">
      <c r="A44" s="2" t="str">
        <f>IF(AND(VLOOKUP(C44,'TRI Form R or A'!A:H,8,FALSE)=1,VLOOKUP(C44,'TRI Form R or A'!A:H,7,FALSE)=0),"A","R")</f>
        <v>R</v>
      </c>
      <c r="B44" s="2" t="str">
        <f>VLOOKUP(C44,'Raw TRI Data'!$C:$AE,29,FALSE)</f>
        <v>Processing: reactive flame retardant in transportation equipment manufacturing</v>
      </c>
      <c r="C44" t="s">
        <v>603</v>
      </c>
      <c r="D44" s="11">
        <f>VLOOKUP(C44,'Raw TRI Data'!$C:$AD,14,FALSE)</f>
        <v>110013887801</v>
      </c>
      <c r="E44" s="10" t="str">
        <f>IFERROR(VLOOKUP(D44,#REF!,2,FALSE), "")</f>
        <v/>
      </c>
      <c r="F44" s="2" t="str">
        <f>VLOOKUP($C44,'Raw TRI Data'!$C:$AD,2,FALSE)</f>
        <v>L3HARRIS TECHNOLOGIES INTEGRATED SYSTEMS L.P.</v>
      </c>
      <c r="G44" s="2" t="str">
        <f>VLOOKUP($C44,'Raw TRI Data'!$C:$AD,3,FALSE)</f>
        <v>10001 JACK FINNEY BLVD MS-031</v>
      </c>
      <c r="H44" s="2" t="str">
        <f>VLOOKUP($C44,'Raw TRI Data'!$C:$AD,4,FALSE)</f>
        <v>GREENVILLE</v>
      </c>
      <c r="I44" s="2" t="str">
        <f>VLOOKUP($C44,'Raw TRI Data'!$C:$AD,6,FALSE)</f>
        <v>TX</v>
      </c>
      <c r="J44" s="2">
        <f>VLOOKUP($C44,'Raw TRI Data'!$C:$AD,7,FALSE)</f>
        <v>75402</v>
      </c>
      <c r="K44" s="2">
        <f>VLOOKUP($C44,'Raw TRI Data'!$C:$AD,12,FALSE)</f>
        <v>33.040700000000001</v>
      </c>
      <c r="L44" s="2">
        <f>VLOOKUP($C44,'Raw TRI Data'!$C:$AD,13,FALSE)</f>
        <v>-96.042199999999994</v>
      </c>
      <c r="M44" s="2">
        <f>VLOOKUP($C44,'Raw TRI Data'!$C:$AD,9,FALSE)</f>
        <v>336411</v>
      </c>
      <c r="N44" s="2" t="str">
        <f>VLOOKUP($C44,'Raw TRI Data'!$C:$AD,10,FALSE)</f>
        <v>Aircraft Manufacturing</v>
      </c>
      <c r="O44" s="9">
        <f>VLOOKUP(B44,'COU &amp; OES Information'!$A$2:$C$17,3,FALSE)</f>
        <v>250</v>
      </c>
      <c r="P44" s="9" cm="1">
        <f t="array" ref="P44">CONVERT(IF($A44="R", MEDIAN(IF('Raw TRI Data'!$C:$C=$C44,'Raw TRI Data'!$W:$W)), 500),"lbm","kg")</f>
        <v>0</v>
      </c>
      <c r="Q44" s="9">
        <f>CONVERT(IF(A44="R", _xlfn.MAXIFS('Raw TRI Data'!$W:$W,'Raw TRI Data'!$C:$C,$C44), 500),"lbm","kg")</f>
        <v>0</v>
      </c>
      <c r="R44" s="9" cm="1">
        <f t="array" ref="R44">CONVERT(IF(A44="R", MEDIAN(IF('Raw TRI Data'!$C:$C=$C44,'Raw TRI Data'!$Y:$Y)), 500),"lbm","kg")</f>
        <v>0</v>
      </c>
      <c r="S44" s="9">
        <f>CONVERT(IF(A44="R", _xlfn.MAXIFS('Raw TRI Data'!$Y:$Y,'Raw TRI Data'!$C:$C,$C44), 500),"lbm","kg")</f>
        <v>0</v>
      </c>
      <c r="T44" s="8">
        <f t="shared" si="4"/>
        <v>0</v>
      </c>
      <c r="U44" s="8">
        <f t="shared" si="5"/>
        <v>0</v>
      </c>
      <c r="V44" s="8">
        <f t="shared" si="6"/>
        <v>0</v>
      </c>
      <c r="W44" s="8">
        <f t="shared" si="7"/>
        <v>0</v>
      </c>
    </row>
    <row r="45" spans="1:23" hidden="1">
      <c r="A45" s="2" t="str">
        <f>IF(AND(VLOOKUP(C45,'TRI Form R or A'!A:H,8,FALSE)=1,VLOOKUP(C45,'TRI Form R or A'!A:H,7,FALSE)=0),"A","R")</f>
        <v>R</v>
      </c>
      <c r="B45" s="2" t="str">
        <f>VLOOKUP(C45,'Raw TRI Data'!$C:$AE,29,FALSE)</f>
        <v xml:space="preserve">Processing: adhesive manufacturing </v>
      </c>
      <c r="C45" t="s">
        <v>610</v>
      </c>
      <c r="D45" s="11">
        <f>VLOOKUP(C45,'Raw TRI Data'!$C:$AD,14,FALSE)</f>
        <v>110000318077</v>
      </c>
      <c r="E45" s="10" t="str">
        <f>IFERROR(VLOOKUP(D45,#REF!,2,FALSE), "")</f>
        <v/>
      </c>
      <c r="F45" s="2" t="str">
        <f>VLOOKUP($C45,'Raw TRI Data'!$C:$AD,2,FALSE)</f>
        <v>LAMART CORP</v>
      </c>
      <c r="G45" s="2" t="str">
        <f>VLOOKUP($C45,'Raw TRI Data'!$C:$AD,3,FALSE)</f>
        <v>16 RICHMOND ST</v>
      </c>
      <c r="H45" s="2" t="str">
        <f>VLOOKUP($C45,'Raw TRI Data'!$C:$AD,4,FALSE)</f>
        <v>CLIFTON</v>
      </c>
      <c r="I45" s="2" t="str">
        <f>VLOOKUP($C45,'Raw TRI Data'!$C:$AD,6,FALSE)</f>
        <v>NJ</v>
      </c>
      <c r="J45" s="2" t="str">
        <f>VLOOKUP($C45,'Raw TRI Data'!$C:$AD,7,FALSE)</f>
        <v>07011</v>
      </c>
      <c r="K45" s="2">
        <f>VLOOKUP($C45,'Raw TRI Data'!$C:$AD,12,FALSE)</f>
        <v>40.889431999999999</v>
      </c>
      <c r="L45" s="2">
        <f>VLOOKUP($C45,'Raw TRI Data'!$C:$AD,13,FALSE)</f>
        <v>-74.160195000000002</v>
      </c>
      <c r="M45" s="2">
        <f>VLOOKUP($C45,'Raw TRI Data'!$C:$AD,9,FALSE)</f>
        <v>322220</v>
      </c>
      <c r="N45" s="2" t="str">
        <f>VLOOKUP($C45,'Raw TRI Data'!$C:$AD,10,FALSE)</f>
        <v>Paper Bag and Coated and Treated Paper Manufacturing</v>
      </c>
      <c r="O45" s="9">
        <f>VLOOKUP(B45,'COU &amp; OES Information'!$A$2:$C$17,3,FALSE)</f>
        <v>300</v>
      </c>
      <c r="P45" s="9" cm="1">
        <f t="array" ref="P45">CONVERT(IF($A45="R", MEDIAN(IF('Raw TRI Data'!$C:$C=$C45,'Raw TRI Data'!$W:$W)), 500),"lbm","kg")</f>
        <v>0</v>
      </c>
      <c r="Q45" s="9">
        <f>CONVERT(IF(A45="R", _xlfn.MAXIFS('Raw TRI Data'!$W:$W,'Raw TRI Data'!$C:$C,$C45), 500),"lbm","kg")</f>
        <v>0</v>
      </c>
      <c r="R45" s="9" cm="1">
        <f t="array" ref="R45">CONVERT(IF(A45="R", MEDIAN(IF('Raw TRI Data'!$C:$C=$C45,'Raw TRI Data'!$Y:$Y)), 500),"lbm","kg")</f>
        <v>0</v>
      </c>
      <c r="S45" s="9">
        <f>CONVERT(IF(A45="R", _xlfn.MAXIFS('Raw TRI Data'!$Y:$Y,'Raw TRI Data'!$C:$C,$C45), 500),"lbm","kg")</f>
        <v>0</v>
      </c>
      <c r="T45" s="8">
        <f t="shared" si="4"/>
        <v>0</v>
      </c>
      <c r="U45" s="8">
        <f t="shared" si="5"/>
        <v>0</v>
      </c>
      <c r="V45" s="8">
        <f t="shared" si="6"/>
        <v>0</v>
      </c>
      <c r="W45" s="8">
        <f t="shared" si="7"/>
        <v>0</v>
      </c>
    </row>
    <row r="46" spans="1:23" hidden="1">
      <c r="A46" s="2" t="str">
        <f>IF(AND(VLOOKUP(C46,'TRI Form R or A'!A:H,8,FALSE)=1,VLOOKUP(C46,'TRI Form R or A'!A:H,7,FALSE)=0),"A","R")</f>
        <v>R</v>
      </c>
      <c r="B46" s="2" t="str">
        <f>VLOOKUP(C46,'Raw TRI Data'!$C:$AE,29,FALSE)</f>
        <v xml:space="preserve">Processing as a reactant in plastic material and resin manufacturing; Processing as a reactant in all other chemical product and preparation manufacturing </v>
      </c>
      <c r="C46" t="s">
        <v>617</v>
      </c>
      <c r="D46" s="11">
        <f>VLOOKUP(C46,'Raw TRI Data'!$C:$AD,14,FALSE)</f>
        <v>110000451109</v>
      </c>
      <c r="E46" s="10" t="str">
        <f>IFERROR(VLOOKUP(D46,#REF!,2,FALSE), "")</f>
        <v/>
      </c>
      <c r="F46" s="2" t="str">
        <f>VLOOKUP($C46,'Raw TRI Data'!$C:$AD,2,FALSE)</f>
        <v>LANXESS - CENTRAL</v>
      </c>
      <c r="G46" s="2" t="str">
        <f>VLOOKUP($C46,'Raw TRI Data'!$C:$AD,3,FALSE)</f>
        <v>2226 HAYNESVILLE HWY</v>
      </c>
      <c r="H46" s="2" t="str">
        <f>VLOOKUP($C46,'Raw TRI Data'!$C:$AD,4,FALSE)</f>
        <v>EL DORADO</v>
      </c>
      <c r="I46" s="2" t="str">
        <f>VLOOKUP($C46,'Raw TRI Data'!$C:$AD,6,FALSE)</f>
        <v>AR</v>
      </c>
      <c r="J46" s="2">
        <f>VLOOKUP($C46,'Raw TRI Data'!$C:$AD,7,FALSE)</f>
        <v>71730</v>
      </c>
      <c r="K46" s="2">
        <f>VLOOKUP($C46,'Raw TRI Data'!$C:$AD,12,FALSE)</f>
        <v>33.183100000000003</v>
      </c>
      <c r="L46" s="2">
        <f>VLOOKUP($C46,'Raw TRI Data'!$C:$AD,13,FALSE)</f>
        <v>-92.706900000000005</v>
      </c>
      <c r="M46" s="2">
        <f>VLOOKUP($C46,'Raw TRI Data'!$C:$AD,9,FALSE)</f>
        <v>325180</v>
      </c>
      <c r="N46" s="2" t="str">
        <f>VLOOKUP($C46,'Raw TRI Data'!$C:$AD,10,FALSE)</f>
        <v>Other Basic Inorganic Chemical Manufacturing</v>
      </c>
      <c r="O46" s="9">
        <f>VLOOKUP(B46,'COU &amp; OES Information'!$A$2:$C$17,3,FALSE)</f>
        <v>350</v>
      </c>
      <c r="P46" s="9" cm="1">
        <f t="array" ref="P46">CONVERT(IF($A46="R", MEDIAN(IF('Raw TRI Data'!$C:$C=$C46,'Raw TRI Data'!$W:$W)), 500),"lbm","kg")</f>
        <v>0</v>
      </c>
      <c r="Q46" s="9">
        <f>CONVERT(IF(A46="R", _xlfn.MAXIFS('Raw TRI Data'!$W:$W,'Raw TRI Data'!$C:$C,$C46), 500),"lbm","kg")</f>
        <v>0</v>
      </c>
      <c r="R46" s="9" cm="1">
        <f t="array" ref="R46">CONVERT(IF(A46="R", MEDIAN(IF('Raw TRI Data'!$C:$C=$C46,'Raw TRI Data'!$Y:$Y)), 500),"lbm","kg")</f>
        <v>544.31084400000009</v>
      </c>
      <c r="S46" s="9">
        <f>CONVERT(IF(A46="R", _xlfn.MAXIFS('Raw TRI Data'!$Y:$Y,'Raw TRI Data'!$C:$C,$C46), 500),"lbm","kg")</f>
        <v>801.04412542000011</v>
      </c>
      <c r="T46" s="8">
        <f t="shared" si="4"/>
        <v>0</v>
      </c>
      <c r="U46" s="8">
        <f t="shared" si="5"/>
        <v>0</v>
      </c>
      <c r="V46" s="8">
        <f t="shared" si="6"/>
        <v>1.5551738400000004</v>
      </c>
      <c r="W46" s="8">
        <f t="shared" si="7"/>
        <v>2.2886975012000002</v>
      </c>
    </row>
    <row r="47" spans="1:23">
      <c r="A47" s="2" t="str">
        <f>IF(AND(VLOOKUP(C47,'TRI Form R or A'!A:H,8,FALSE)=1,VLOOKUP(C47,'TRI Form R or A'!A:H,7,FALSE)=0),"A","R")</f>
        <v>R</v>
      </c>
      <c r="B47" s="2" t="str">
        <f>VLOOKUP(C47,'Raw TRI Data'!$C:$AE,29,FALSE)</f>
        <v>Processing: additive flame retardant in plastic, resin, and paints and coatings </v>
      </c>
      <c r="C47" t="s">
        <v>620</v>
      </c>
      <c r="D47" s="11">
        <f>VLOOKUP(C47,'Raw TRI Data'!$C:$AD,14,FALSE)</f>
        <v>110070058126</v>
      </c>
      <c r="E47" s="10" t="str">
        <f>IFERROR(VLOOKUP(D47,#REF!,2,FALSE), "")</f>
        <v/>
      </c>
      <c r="F47" s="2" t="str">
        <f>VLOOKUP($C47,'Raw TRI Data'!$C:$AD,2,FALSE)</f>
        <v>LYONDELLBASELL ADVANCED POLYMERS INC.</v>
      </c>
      <c r="G47" s="2" t="str">
        <f>VLOOKUP($C47,'Raw TRI Data'!$C:$AD,3,FALSE)</f>
        <v>1700 LYNCH RD</v>
      </c>
      <c r="H47" s="2" t="str">
        <f>VLOOKUP($C47,'Raw TRI Data'!$C:$AD,4,FALSE)</f>
        <v>EVANSVILLE</v>
      </c>
      <c r="I47" s="2" t="str">
        <f>VLOOKUP($C47,'Raw TRI Data'!$C:$AD,6,FALSE)</f>
        <v>IN</v>
      </c>
      <c r="J47" s="2">
        <f>VLOOKUP($C47,'Raw TRI Data'!$C:$AD,7,FALSE)</f>
        <v>47711</v>
      </c>
      <c r="K47" s="2">
        <f>VLOOKUP($C47,'Raw TRI Data'!$C:$AD,12,FALSE)</f>
        <v>38.013579999999997</v>
      </c>
      <c r="L47" s="2">
        <f>VLOOKUP($C47,'Raw TRI Data'!$C:$AD,13,FALSE)</f>
        <v>-87.532259999999994</v>
      </c>
      <c r="M47" s="2">
        <f>VLOOKUP($C47,'Raw TRI Data'!$C:$AD,9,FALSE)</f>
        <v>325991</v>
      </c>
      <c r="N47" s="2" t="str">
        <f>VLOOKUP($C47,'Raw TRI Data'!$C:$AD,10,FALSE)</f>
        <v>Custom Compounding of Purchased Resins</v>
      </c>
      <c r="O47" s="9">
        <f>VLOOKUP(B47,'COU &amp; OES Information'!$A$2:$C$17,3,FALSE)</f>
        <v>246</v>
      </c>
      <c r="P47" s="9" cm="1">
        <f t="array" ref="P47">CONVERT(IF($A47="R", MEDIAN(IF('Raw TRI Data'!$C:$C=$C47,'Raw TRI Data'!$W:$W)), 500),"lbm","kg")</f>
        <v>0.45359237000000002</v>
      </c>
      <c r="Q47" s="9">
        <f>CONVERT(IF(A47="R", _xlfn.MAXIFS('Raw TRI Data'!$W:$W,'Raw TRI Data'!$C:$C,$C47), 500),"lbm","kg")</f>
        <v>0.45359237000000002</v>
      </c>
      <c r="R47" s="9" cm="1">
        <f t="array" ref="R47">CONVERT(IF(A47="R", MEDIAN(IF('Raw TRI Data'!$C:$C=$C47,'Raw TRI Data'!$Y:$Y)), 500),"lbm","kg")</f>
        <v>0</v>
      </c>
      <c r="S47" s="9">
        <f>CONVERT(IF(A47="R", _xlfn.MAXIFS('Raw TRI Data'!$Y:$Y,'Raw TRI Data'!$C:$C,$C47), 500),"lbm","kg")</f>
        <v>0</v>
      </c>
      <c r="T47" s="8">
        <f t="shared" si="4"/>
        <v>1.8438714227642277E-3</v>
      </c>
      <c r="U47" s="8">
        <f t="shared" si="5"/>
        <v>1.8438714227642277E-3</v>
      </c>
      <c r="V47" s="8">
        <f t="shared" si="6"/>
        <v>0</v>
      </c>
      <c r="W47" s="8">
        <f t="shared" si="7"/>
        <v>0</v>
      </c>
    </row>
    <row r="48" spans="1:23" hidden="1">
      <c r="A48" s="2" t="str">
        <f>IF(AND(VLOOKUP(C48,'TRI Form R or A'!A:H,8,FALSE)=1,VLOOKUP(C48,'TRI Form R or A'!A:H,7,FALSE)=0),"A","R")</f>
        <v>R</v>
      </c>
      <c r="B48" s="2" t="str">
        <f>VLOOKUP(C48,'Raw TRI Data'!$C:$AE,29,FALSE)</f>
        <v>Processing: additive flame retardant in plastic products </v>
      </c>
      <c r="C48" t="s">
        <v>758</v>
      </c>
      <c r="D48" s="11" t="str">
        <f>VLOOKUP(C48,'Raw TRI Data'!$C:$AD,14,FALSE)</f>
        <v>NA</v>
      </c>
      <c r="E48" s="10" t="str">
        <f>IFERROR(VLOOKUP(D48,#REF!,2,FALSE), "")</f>
        <v/>
      </c>
      <c r="F48" s="2" t="str">
        <f>VLOOKUP($C48,'Raw TRI Data'!$C:$AD,2,FALSE)</f>
        <v>SMITH &amp; WESSON PRECISION COMPONENTS PLASTICS LLC</v>
      </c>
      <c r="G48" s="2" t="str">
        <f>VLOOKUP($C48,'Raw TRI Data'!$C:$AD,3,FALSE)</f>
        <v>12 BRIDGE ST</v>
      </c>
      <c r="H48" s="2" t="str">
        <f>VLOOKUP($C48,'Raw TRI Data'!$C:$AD,4,FALSE)</f>
        <v>DEEP RIVER</v>
      </c>
      <c r="I48" s="2" t="str">
        <f>VLOOKUP($C48,'Raw TRI Data'!$C:$AD,6,FALSE)</f>
        <v>CT</v>
      </c>
      <c r="J48" s="2" t="str">
        <f>VLOOKUP($C48,'Raw TRI Data'!$C:$AD,7,FALSE)</f>
        <v>06417</v>
      </c>
      <c r="K48" s="2">
        <f>VLOOKUP($C48,'Raw TRI Data'!$C:$AD,12,FALSE)</f>
        <v>41.389105999999998</v>
      </c>
      <c r="L48" s="2">
        <f>VLOOKUP($C48,'Raw TRI Data'!$C:$AD,13,FALSE)</f>
        <v>-72.438293999999999</v>
      </c>
      <c r="M48" s="2">
        <f>VLOOKUP($C48,'Raw TRI Data'!$C:$AD,9,FALSE)</f>
        <v>326199</v>
      </c>
      <c r="N48" s="2" t="str">
        <f>VLOOKUP($C48,'Raw TRI Data'!$C:$AD,10,FALSE)</f>
        <v>All Other Plastics Product Manufacturing</v>
      </c>
      <c r="O48" s="9">
        <f>VLOOKUP(B48,'COU &amp; OES Information'!$A$2:$C$17,3,FALSE)</f>
        <v>250</v>
      </c>
      <c r="P48" s="9" cm="1">
        <f t="array" ref="P48">CONVERT(IF($A48="R", MEDIAN(IF('Raw TRI Data'!$C:$C=$C48,'Raw TRI Data'!$W:$W)), 500),"lbm","kg")</f>
        <v>0</v>
      </c>
      <c r="Q48" s="9">
        <f>CONVERT(IF(A48="R", _xlfn.MAXIFS('Raw TRI Data'!$W:$W,'Raw TRI Data'!$C:$C,$C48), 500),"lbm","kg")</f>
        <v>0</v>
      </c>
      <c r="R48" s="9" cm="1">
        <f t="array" ref="R48">CONVERT(IF(A48="R", MEDIAN(IF('Raw TRI Data'!$C:$C=$C48,'Raw TRI Data'!$Y:$Y)), 500),"lbm","kg")</f>
        <v>0</v>
      </c>
      <c r="S48" s="9">
        <f>CONVERT(IF(A48="R", _xlfn.MAXIFS('Raw TRI Data'!$Y:$Y,'Raw TRI Data'!$C:$C,$C48), 500),"lbm","kg")</f>
        <v>0</v>
      </c>
      <c r="T48" s="8">
        <f t="shared" si="4"/>
        <v>0</v>
      </c>
      <c r="U48" s="8">
        <f t="shared" si="5"/>
        <v>0</v>
      </c>
      <c r="V48" s="8">
        <f t="shared" si="6"/>
        <v>0</v>
      </c>
      <c r="W48" s="8">
        <f t="shared" si="7"/>
        <v>0</v>
      </c>
    </row>
    <row r="49" spans="1:23">
      <c r="A49" s="2" t="str">
        <f>IF(AND(VLOOKUP(C49,'TRI Form R or A'!A:H,8,FALSE)=1,VLOOKUP(C49,'TRI Form R or A'!A:H,7,FALSE)=0),"A","R")</f>
        <v>R</v>
      </c>
      <c r="B49" s="2" t="str">
        <f>VLOOKUP(C49,'Raw TRI Data'!$C:$AE,29,FALSE)</f>
        <v>Processing: additive flame retardant in plastic, resin, and paints and coatings </v>
      </c>
      <c r="C49" t="s">
        <v>632</v>
      </c>
      <c r="D49" s="11">
        <f>VLOOKUP(C49,'Raw TRI Data'!$C:$AD,14,FALSE)</f>
        <v>110000426628</v>
      </c>
      <c r="E49" s="10" t="str">
        <f>IFERROR(VLOOKUP(D49,#REF!,2,FALSE), "")</f>
        <v/>
      </c>
      <c r="F49" s="2" t="str">
        <f>VLOOKUP($C49,'Raw TRI Data'!$C:$AD,2,FALSE)</f>
        <v>MILLER WASTE MILLS (DBA RTP CO.)</v>
      </c>
      <c r="G49" s="2" t="str">
        <f>VLOOKUP($C49,'Raw TRI Data'!$C:$AD,3,FALSE)</f>
        <v>580 E FRONT ST</v>
      </c>
      <c r="H49" s="2" t="str">
        <f>VLOOKUP($C49,'Raw TRI Data'!$C:$AD,4,FALSE)</f>
        <v>WINONA</v>
      </c>
      <c r="I49" s="2" t="str">
        <f>VLOOKUP($C49,'Raw TRI Data'!$C:$AD,6,FALSE)</f>
        <v>MN</v>
      </c>
      <c r="J49" s="2">
        <f>VLOOKUP($C49,'Raw TRI Data'!$C:$AD,7,FALSE)</f>
        <v>55987</v>
      </c>
      <c r="K49" s="2">
        <f>VLOOKUP($C49,'Raw TRI Data'!$C:$AD,12,FALSE)</f>
        <v>44.050314999999998</v>
      </c>
      <c r="L49" s="2">
        <f>VLOOKUP($C49,'Raw TRI Data'!$C:$AD,13,FALSE)</f>
        <v>-91.621390000000005</v>
      </c>
      <c r="M49" s="2">
        <f>VLOOKUP($C49,'Raw TRI Data'!$C:$AD,9,FALSE)</f>
        <v>325991</v>
      </c>
      <c r="N49" s="2" t="str">
        <f>VLOOKUP($C49,'Raw TRI Data'!$C:$AD,10,FALSE)</f>
        <v>Custom Compounding of Purchased Resins</v>
      </c>
      <c r="O49" s="9">
        <f>VLOOKUP(B49,'COU &amp; OES Information'!$A$2:$C$17,3,FALSE)</f>
        <v>246</v>
      </c>
      <c r="P49" s="9" cm="1">
        <f t="array" ref="P49">CONVERT(IF($A49="R", MEDIAN(IF('Raw TRI Data'!$C:$C=$C49,'Raw TRI Data'!$W:$W)), 500),"lbm","kg")</f>
        <v>0</v>
      </c>
      <c r="Q49" s="9">
        <f>CONVERT(IF(A49="R", _xlfn.MAXIFS('Raw TRI Data'!$W:$W,'Raw TRI Data'!$C:$C,$C49), 500),"lbm","kg")</f>
        <v>0</v>
      </c>
      <c r="R49" s="9" cm="1">
        <f t="array" ref="R49">CONVERT(IF(A49="R", MEDIAN(IF('Raw TRI Data'!$C:$C=$C49,'Raw TRI Data'!$Y:$Y)), 500),"lbm","kg")</f>
        <v>0</v>
      </c>
      <c r="S49" s="9">
        <f>CONVERT(IF(A49="R", _xlfn.MAXIFS('Raw TRI Data'!$Y:$Y,'Raw TRI Data'!$C:$C,$C49), 500),"lbm","kg")</f>
        <v>0</v>
      </c>
      <c r="T49" s="8">
        <f t="shared" si="4"/>
        <v>0</v>
      </c>
      <c r="U49" s="8">
        <f t="shared" si="5"/>
        <v>0</v>
      </c>
      <c r="V49" s="8">
        <f t="shared" si="6"/>
        <v>0</v>
      </c>
      <c r="W49" s="8">
        <f t="shared" si="7"/>
        <v>0</v>
      </c>
    </row>
    <row r="50" spans="1:23" hidden="1">
      <c r="A50" s="2" t="str">
        <f>IF(AND(VLOOKUP(C50,'TRI Form R or A'!A:H,8,FALSE)=1,VLOOKUP(C50,'TRI Form R or A'!A:H,7,FALSE)=0),"A","R")</f>
        <v>R</v>
      </c>
      <c r="B50" s="2" t="str">
        <f>VLOOKUP(C50,'Raw TRI Data'!$C:$AE,29,FALSE)</f>
        <v>Processing: additive flame retardant in plastic products </v>
      </c>
      <c r="C50" t="s">
        <v>626</v>
      </c>
      <c r="D50" s="11">
        <f>VLOOKUP(C50,'Raw TRI Data'!$C:$AD,14,FALSE)</f>
        <v>110001482958</v>
      </c>
      <c r="E50" s="10" t="str">
        <f>IFERROR(VLOOKUP(D50,#REF!,2,FALSE), "")</f>
        <v/>
      </c>
      <c r="F50" s="2" t="str">
        <f>VLOOKUP($C50,'Raw TRI Data'!$C:$AD,2,FALSE)</f>
        <v>MACK MOLDING CO</v>
      </c>
      <c r="G50" s="2" t="str">
        <f>VLOOKUP($C50,'Raw TRI Data'!$C:$AD,3,FALSE)</f>
        <v>149 WATER TANK RD</v>
      </c>
      <c r="H50" s="2" t="str">
        <f>VLOOKUP($C50,'Raw TRI Data'!$C:$AD,4,FALSE)</f>
        <v>STATESVILLE</v>
      </c>
      <c r="I50" s="2" t="str">
        <f>VLOOKUP($C50,'Raw TRI Data'!$C:$AD,6,FALSE)</f>
        <v>NC</v>
      </c>
      <c r="J50" s="2">
        <f>VLOOKUP($C50,'Raw TRI Data'!$C:$AD,7,FALSE)</f>
        <v>28677</v>
      </c>
      <c r="K50" s="2">
        <f>VLOOKUP($C50,'Raw TRI Data'!$C:$AD,12,FALSE)</f>
        <v>35.77122</v>
      </c>
      <c r="L50" s="2">
        <f>VLOOKUP($C50,'Raw TRI Data'!$C:$AD,13,FALSE)</f>
        <v>-80.999679999999998</v>
      </c>
      <c r="M50" s="2">
        <f>VLOOKUP($C50,'Raw TRI Data'!$C:$AD,9,FALSE)</f>
        <v>326199</v>
      </c>
      <c r="N50" s="2" t="str">
        <f>VLOOKUP($C50,'Raw TRI Data'!$C:$AD,10,FALSE)</f>
        <v>All Other Plastics Product Manufacturing</v>
      </c>
      <c r="O50" s="9">
        <f>VLOOKUP(B50,'COU &amp; OES Information'!$A$2:$C$17,3,FALSE)</f>
        <v>250</v>
      </c>
      <c r="P50" s="9" cm="1">
        <f t="array" ref="P50">CONVERT(IF($A50="R", MEDIAN(IF('Raw TRI Data'!$C:$C=$C50,'Raw TRI Data'!$W:$W)), 500),"lbm","kg")</f>
        <v>0</v>
      </c>
      <c r="Q50" s="9">
        <f>CONVERT(IF(A50="R", _xlfn.MAXIFS('Raw TRI Data'!$W:$W,'Raw TRI Data'!$C:$C,$C50), 500),"lbm","kg")</f>
        <v>0</v>
      </c>
      <c r="R50" s="9" cm="1">
        <f t="array" ref="R50">CONVERT(IF(A50="R", MEDIAN(IF('Raw TRI Data'!$C:$C=$C50,'Raw TRI Data'!$Y:$Y)), 500),"lbm","kg")</f>
        <v>0</v>
      </c>
      <c r="S50" s="9">
        <f>CONVERT(IF(A50="R", _xlfn.MAXIFS('Raw TRI Data'!$Y:$Y,'Raw TRI Data'!$C:$C,$C50), 500),"lbm","kg")</f>
        <v>0</v>
      </c>
      <c r="T50" s="8">
        <f t="shared" si="4"/>
        <v>0</v>
      </c>
      <c r="U50" s="8">
        <f t="shared" si="5"/>
        <v>0</v>
      </c>
      <c r="V50" s="8">
        <f t="shared" si="6"/>
        <v>0</v>
      </c>
      <c r="W50" s="8">
        <f t="shared" si="7"/>
        <v>0</v>
      </c>
    </row>
    <row r="51" spans="1:23" hidden="1">
      <c r="A51" s="2" t="str">
        <f>IF(AND(VLOOKUP(C51,'TRI Form R or A'!A:H,8,FALSE)=1,VLOOKUP(C51,'TRI Form R or A'!A:H,7,FALSE)=0),"A","R")</f>
        <v>R</v>
      </c>
      <c r="B51" s="2" t="str">
        <f>VLOOKUP(C51,'Raw TRI Data'!$C:$AE,29,FALSE)</f>
        <v>Processing: reactive flame retardant in computer and electronic product manufacturing</v>
      </c>
      <c r="C51" t="s">
        <v>641</v>
      </c>
      <c r="D51" s="11">
        <f>VLOOKUP(C51,'Raw TRI Data'!$C:$AD,14,FALSE)</f>
        <v>110000781217</v>
      </c>
      <c r="E51" s="10" t="str">
        <f>IFERROR(VLOOKUP(D51,#REF!,2,FALSE), "")</f>
        <v/>
      </c>
      <c r="F51" s="2" t="str">
        <f>VLOOKUP($C51,'Raw TRI Data'!$C:$AD,2,FALSE)</f>
        <v>MITSUBISHI CHEMICAL CARBON FIBER &amp; COMPOSITES I</v>
      </c>
      <c r="G51" s="2" t="str">
        <f>VLOOKUP($C51,'Raw TRI Data'!$C:$AD,3,FALSE)</f>
        <v>13450 STOWE DR</v>
      </c>
      <c r="H51" s="2" t="str">
        <f>VLOOKUP($C51,'Raw TRI Data'!$C:$AD,4,FALSE)</f>
        <v>POWAY</v>
      </c>
      <c r="I51" s="2" t="str">
        <f>VLOOKUP($C51,'Raw TRI Data'!$C:$AD,6,FALSE)</f>
        <v>CA</v>
      </c>
      <c r="J51" s="2">
        <f>VLOOKUP($C51,'Raw TRI Data'!$C:$AD,7,FALSE)</f>
        <v>92064</v>
      </c>
      <c r="K51" s="2">
        <f>VLOOKUP($C51,'Raw TRI Data'!$C:$AD,12,FALSE)</f>
        <v>32.941459999999999</v>
      </c>
      <c r="L51" s="2">
        <f>VLOOKUP($C51,'Raw TRI Data'!$C:$AD,13,FALSE)</f>
        <v>-117.03915000000001</v>
      </c>
      <c r="M51" s="2">
        <f>VLOOKUP($C51,'Raw TRI Data'!$C:$AD,9,FALSE)</f>
        <v>335991</v>
      </c>
      <c r="N51" s="2" t="str">
        <f>VLOOKUP($C51,'Raw TRI Data'!$C:$AD,10,FALSE)</f>
        <v>Carbon and Graphite Product Manufacturing</v>
      </c>
      <c r="O51" s="9">
        <f>VLOOKUP(B51,'COU &amp; OES Information'!$A$2:$C$17,3,FALSE)</f>
        <v>250</v>
      </c>
      <c r="P51" s="9" cm="1">
        <f t="array" ref="P51">CONVERT(IF($A51="R", MEDIAN(IF('Raw TRI Data'!$C:$C=$C51,'Raw TRI Data'!$W:$W)), 500),"lbm","kg")</f>
        <v>0</v>
      </c>
      <c r="Q51" s="9">
        <f>CONVERT(IF(A51="R", _xlfn.MAXIFS('Raw TRI Data'!$W:$W,'Raw TRI Data'!$C:$C,$C51), 500),"lbm","kg")</f>
        <v>0</v>
      </c>
      <c r="R51" s="9" cm="1">
        <f t="array" ref="R51">CONVERT(IF(A51="R", MEDIAN(IF('Raw TRI Data'!$C:$C=$C51,'Raw TRI Data'!$Y:$Y)), 500),"lbm","kg")</f>
        <v>0</v>
      </c>
      <c r="S51" s="9">
        <f>CONVERT(IF(A51="R", _xlfn.MAXIFS('Raw TRI Data'!$Y:$Y,'Raw TRI Data'!$C:$C,$C51), 500),"lbm","kg")</f>
        <v>0</v>
      </c>
      <c r="T51" s="8">
        <f t="shared" si="4"/>
        <v>0</v>
      </c>
      <c r="U51" s="8">
        <f t="shared" si="5"/>
        <v>0</v>
      </c>
      <c r="V51" s="8">
        <f t="shared" si="6"/>
        <v>0</v>
      </c>
      <c r="W51" s="8">
        <f t="shared" si="7"/>
        <v>0</v>
      </c>
    </row>
    <row r="52" spans="1:23">
      <c r="A52" s="2" t="str">
        <f>IF(AND(VLOOKUP(C52,'TRI Form R or A'!A:H,8,FALSE)=1,VLOOKUP(C52,'TRI Form R or A'!A:H,7,FALSE)=0),"A","R")</f>
        <v>R</v>
      </c>
      <c r="B52" s="2" t="str">
        <f>VLOOKUP(C52,'Raw TRI Data'!$C:$AE,29,FALSE)</f>
        <v>Processing: additive flame retardant in plastic, resin, and paints and coatings </v>
      </c>
      <c r="C52" t="s">
        <v>647</v>
      </c>
      <c r="D52" s="11">
        <f>VLOOKUP(C52,'Raw TRI Data'!$C:$AD,14,FALSE)</f>
        <v>110008061863</v>
      </c>
      <c r="E52" s="2">
        <v>8130911</v>
      </c>
      <c r="F52" s="2" t="str">
        <f>VLOOKUP($C52,'Raw TRI Data'!$C:$AD,2,FALSE)</f>
        <v>MITSUBISHI CHEMICAL CARBON FIBER &amp; COMPOSITES INC</v>
      </c>
      <c r="G52" s="2" t="str">
        <f>VLOOKUP($C52,'Raw TRI Data'!$C:$AD,3,FALSE)</f>
        <v>1822 REYNOLDS AVE</v>
      </c>
      <c r="H52" s="2" t="str">
        <f>VLOOKUP($C52,'Raw TRI Data'!$C:$AD,4,FALSE)</f>
        <v>IRVINE</v>
      </c>
      <c r="I52" s="2" t="str">
        <f>VLOOKUP($C52,'Raw TRI Data'!$C:$AD,6,FALSE)</f>
        <v>CA</v>
      </c>
      <c r="J52" s="2">
        <f>VLOOKUP($C52,'Raw TRI Data'!$C:$AD,7,FALSE)</f>
        <v>92614</v>
      </c>
      <c r="K52" s="2">
        <f>VLOOKUP($C52,'Raw TRI Data'!$C:$AD,12,FALSE)</f>
        <v>33.69238</v>
      </c>
      <c r="L52" s="2">
        <f>VLOOKUP($C52,'Raw TRI Data'!$C:$AD,13,FALSE)</f>
        <v>-117.84932000000001</v>
      </c>
      <c r="M52" s="2">
        <f>VLOOKUP($C52,'Raw TRI Data'!$C:$AD,9,FALSE)</f>
        <v>325991</v>
      </c>
      <c r="N52" s="2" t="str">
        <f>VLOOKUP($C52,'Raw TRI Data'!$C:$AD,10,FALSE)</f>
        <v>Custom Compounding of Purchased Resins</v>
      </c>
      <c r="O52" s="9">
        <f>VLOOKUP(B52,'COU &amp; OES Information'!$A$2:$C$17,3,FALSE)</f>
        <v>246</v>
      </c>
      <c r="P52" s="9" cm="1">
        <f t="array" ref="P52">CONVERT(IF($A52="R", MEDIAN(IF('Raw TRI Data'!$C:$C=$C52,'Raw TRI Data'!$W:$W)), 500),"lbm","kg")</f>
        <v>0</v>
      </c>
      <c r="Q52" s="9">
        <f>CONVERT(IF(A52="R", _xlfn.MAXIFS('Raw TRI Data'!$W:$W,'Raw TRI Data'!$C:$C,$C52), 500),"lbm","kg")</f>
        <v>1.5286062869000003</v>
      </c>
      <c r="R52" s="9" cm="1">
        <f t="array" ref="R52">CONVERT(IF(A52="R", MEDIAN(IF('Raw TRI Data'!$C:$C=$C52,'Raw TRI Data'!$Y:$Y)), 500),"lbm","kg")</f>
        <v>0</v>
      </c>
      <c r="S52" s="9">
        <f>CONVERT(IF(A52="R", _xlfn.MAXIFS('Raw TRI Data'!$Y:$Y,'Raw TRI Data'!$C:$C,$C52), 500),"lbm","kg")</f>
        <v>0</v>
      </c>
      <c r="T52" s="8">
        <f t="shared" si="4"/>
        <v>0</v>
      </c>
      <c r="U52" s="8">
        <f t="shared" si="5"/>
        <v>6.2138466947154487E-3</v>
      </c>
      <c r="V52" s="8">
        <f t="shared" si="6"/>
        <v>0</v>
      </c>
      <c r="W52" s="8">
        <f t="shared" si="7"/>
        <v>0</v>
      </c>
    </row>
    <row r="53" spans="1:23" hidden="1">
      <c r="A53" s="2" t="str">
        <f>IF(AND(VLOOKUP(C53,'TRI Form R or A'!A:H,8,FALSE)=1,VLOOKUP(C53,'TRI Form R or A'!A:H,7,FALSE)=0),"A","R")</f>
        <v>R</v>
      </c>
      <c r="B53" s="2" t="str">
        <f>VLOOKUP(C53,'Raw TRI Data'!$C:$AE,29,FALSE)</f>
        <v>Processing: reactive flame retardant in transportation equipment manufacturing</v>
      </c>
      <c r="C53" t="s">
        <v>652</v>
      </c>
      <c r="D53" s="11">
        <f>VLOOKUP(C53,'Raw TRI Data'!$C:$AD,14,FALSE)</f>
        <v>110022523839</v>
      </c>
      <c r="E53" s="10" t="str">
        <f>IFERROR(VLOOKUP(D53,#REF!,2,FALSE), "")</f>
        <v/>
      </c>
      <c r="F53" s="2" t="str">
        <f>VLOOKUP($C53,'Raw TRI Data'!$C:$AD,2,FALSE)</f>
        <v>NORDAM I&amp;S DIV</v>
      </c>
      <c r="G53" s="2" t="str">
        <f>VLOOKUP($C53,'Raw TRI Data'!$C:$AD,3,FALSE)</f>
        <v>6910 N WHIRLPOOL DR</v>
      </c>
      <c r="H53" s="2" t="str">
        <f>VLOOKUP($C53,'Raw TRI Data'!$C:$AD,4,FALSE)</f>
        <v>TULSA</v>
      </c>
      <c r="I53" s="2" t="str">
        <f>VLOOKUP($C53,'Raw TRI Data'!$C:$AD,6,FALSE)</f>
        <v>OK</v>
      </c>
      <c r="J53" s="2">
        <f>VLOOKUP($C53,'Raw TRI Data'!$C:$AD,7,FALSE)</f>
        <v>74117</v>
      </c>
      <c r="K53" s="2">
        <f>VLOOKUP($C53,'Raw TRI Data'!$C:$AD,12,FALSE)</f>
        <v>36.255200000000002</v>
      </c>
      <c r="L53" s="2">
        <f>VLOOKUP($C53,'Raw TRI Data'!$C:$AD,13,FALSE)</f>
        <v>-95.919929999999994</v>
      </c>
      <c r="M53" s="2">
        <f>VLOOKUP($C53,'Raw TRI Data'!$C:$AD,9,FALSE)</f>
        <v>336411</v>
      </c>
      <c r="N53" s="2" t="str">
        <f>VLOOKUP($C53,'Raw TRI Data'!$C:$AD,10,FALSE)</f>
        <v>Aircraft Manufacturing</v>
      </c>
      <c r="O53" s="9">
        <f>VLOOKUP(B53,'COU &amp; OES Information'!$A$2:$C$17,3,FALSE)</f>
        <v>250</v>
      </c>
      <c r="P53" s="9" cm="1">
        <f t="array" ref="P53">CONVERT(IF($A53="R", MEDIAN(IF('Raw TRI Data'!$C:$C=$C53,'Raw TRI Data'!$W:$W)), 500),"lbm","kg")</f>
        <v>0</v>
      </c>
      <c r="Q53" s="9">
        <f>CONVERT(IF(A53="R", _xlfn.MAXIFS('Raw TRI Data'!$W:$W,'Raw TRI Data'!$C:$C,$C53), 500),"lbm","kg")</f>
        <v>0</v>
      </c>
      <c r="R53" s="9" cm="1">
        <f t="array" ref="R53">CONVERT(IF(A53="R", MEDIAN(IF('Raw TRI Data'!$C:$C=$C53,'Raw TRI Data'!$Y:$Y)), 500),"lbm","kg")</f>
        <v>0</v>
      </c>
      <c r="S53" s="9">
        <f>CONVERT(IF(A53="R", _xlfn.MAXIFS('Raw TRI Data'!$Y:$Y,'Raw TRI Data'!$C:$C,$C53), 500),"lbm","kg")</f>
        <v>0</v>
      </c>
      <c r="T53" s="8">
        <f t="shared" si="4"/>
        <v>0</v>
      </c>
      <c r="U53" s="8">
        <f t="shared" si="5"/>
        <v>0</v>
      </c>
      <c r="V53" s="8">
        <f t="shared" si="6"/>
        <v>0</v>
      </c>
      <c r="W53" s="8">
        <f t="shared" si="7"/>
        <v>0</v>
      </c>
    </row>
    <row r="54" spans="1:23" hidden="1">
      <c r="A54" s="2" t="str">
        <f>IF(AND(VLOOKUP(C54,'TRI Form R or A'!A:H,8,FALSE)=1,VLOOKUP(C54,'TRI Form R or A'!A:H,7,FALSE)=0),"A","R")</f>
        <v>R</v>
      </c>
      <c r="B54" s="2" t="str">
        <f>VLOOKUP(C54,'Raw TRI Data'!$C:$AE,29,FALSE)</f>
        <v>Reactive use in automotive and aviation articles </v>
      </c>
      <c r="C54" t="s">
        <v>658</v>
      </c>
      <c r="D54" s="11">
        <f>VLOOKUP(C54,'Raw TRI Data'!$C:$AD,14,FALSE)</f>
        <v>110064192582</v>
      </c>
      <c r="E54" s="10" t="str">
        <f>IFERROR(VLOOKUP(D54,#REF!,2,FALSE), "")</f>
        <v/>
      </c>
      <c r="F54" s="2" t="str">
        <f>VLOOKUP($C54,'Raw TRI Data'!$C:$AD,2,FALSE)</f>
        <v>NORDAM REPAIR DIV</v>
      </c>
      <c r="G54" s="2" t="str">
        <f>VLOOKUP($C54,'Raw TRI Data'!$C:$AD,3,FALSE)</f>
        <v>11200 E PINE ST</v>
      </c>
      <c r="H54" s="2" t="str">
        <f>VLOOKUP($C54,'Raw TRI Data'!$C:$AD,4,FALSE)</f>
        <v>TULSA</v>
      </c>
      <c r="I54" s="2" t="str">
        <f>VLOOKUP($C54,'Raw TRI Data'!$C:$AD,6,FALSE)</f>
        <v>OK</v>
      </c>
      <c r="J54" s="2">
        <f>VLOOKUP($C54,'Raw TRI Data'!$C:$AD,7,FALSE)</f>
        <v>74116</v>
      </c>
      <c r="K54" s="2">
        <f>VLOOKUP($C54,'Raw TRI Data'!$C:$AD,12,FALSE)</f>
        <v>36.177070000000001</v>
      </c>
      <c r="L54" s="2">
        <f>VLOOKUP($C54,'Raw TRI Data'!$C:$AD,13,FALSE)</f>
        <v>-95.798885999999996</v>
      </c>
      <c r="M54" s="2">
        <f>VLOOKUP($C54,'Raw TRI Data'!$C:$AD,9,FALSE)</f>
        <v>336413</v>
      </c>
      <c r="N54" s="2" t="str">
        <f>VLOOKUP($C54,'Raw TRI Data'!$C:$AD,10,FALSE)</f>
        <v>Other Aircraft Parts and Auxiliary Equipment Manufacturing</v>
      </c>
      <c r="O54" s="9">
        <f>VLOOKUP(B54,'COU &amp; OES Information'!$A$2:$C$17,3,FALSE)</f>
        <v>250</v>
      </c>
      <c r="P54" s="9" cm="1">
        <f t="array" ref="P54">CONVERT(IF($A54="R", MEDIAN(IF('Raw TRI Data'!$C:$C=$C54,'Raw TRI Data'!$W:$W)), 500),"lbm","kg")</f>
        <v>0</v>
      </c>
      <c r="Q54" s="9">
        <f>CONVERT(IF(A54="R", _xlfn.MAXIFS('Raw TRI Data'!$W:$W,'Raw TRI Data'!$C:$C,$C54), 500),"lbm","kg")</f>
        <v>0</v>
      </c>
      <c r="R54" s="9" cm="1">
        <f t="array" ref="R54">CONVERT(IF(A54="R", MEDIAN(IF('Raw TRI Data'!$C:$C=$C54,'Raw TRI Data'!$Y:$Y)), 500),"lbm","kg")</f>
        <v>0</v>
      </c>
      <c r="S54" s="9">
        <f>CONVERT(IF(A54="R", _xlfn.MAXIFS('Raw TRI Data'!$Y:$Y,'Raw TRI Data'!$C:$C,$C54), 500),"lbm","kg")</f>
        <v>0</v>
      </c>
      <c r="T54" s="8">
        <f t="shared" si="4"/>
        <v>0</v>
      </c>
      <c r="U54" s="8">
        <f t="shared" si="5"/>
        <v>0</v>
      </c>
      <c r="V54" s="8">
        <f t="shared" si="6"/>
        <v>0</v>
      </c>
      <c r="W54" s="8">
        <f t="shared" si="7"/>
        <v>0</v>
      </c>
    </row>
    <row r="55" spans="1:23" hidden="1">
      <c r="A55" s="2" t="str">
        <f>IF(AND(VLOOKUP(C55,'TRI Form R or A'!A:H,8,FALSE)=1,VLOOKUP(C55,'TRI Form R or A'!A:H,7,FALSE)=0),"A","R")</f>
        <v>R</v>
      </c>
      <c r="B55" s="2" t="str">
        <f>VLOOKUP(C55,'Raw TRI Data'!$C:$AE,29,FALSE)</f>
        <v>Processing: reactive flame retardant in transportation equipment manufacturing</v>
      </c>
      <c r="C55" t="s">
        <v>663</v>
      </c>
      <c r="D55" s="11">
        <f>VLOOKUP(C55,'Raw TRI Data'!$C:$AD,14,FALSE)</f>
        <v>110041905098</v>
      </c>
      <c r="E55" s="10" t="str">
        <f>IFERROR(VLOOKUP(D55,#REF!,2,FALSE), "")</f>
        <v/>
      </c>
      <c r="F55" s="2" t="str">
        <f>VLOOKUP($C55,'Raw TRI Data'!$C:$AD,2,FALSE)</f>
        <v>NORTHROP GRUMMAN SYSTEMS CORP. AEROSPACE STRUCTURES BUSINES</v>
      </c>
      <c r="G55" s="2" t="str">
        <f>VLOOKUP($C55,'Raw TRI Data'!$C:$AD,3,FALSE)</f>
        <v>FREEPORT CENTER BLDG. A-15</v>
      </c>
      <c r="H55" s="2" t="str">
        <f>VLOOKUP($C55,'Raw TRI Data'!$C:$AD,4,FALSE)</f>
        <v>CLEARFIELD</v>
      </c>
      <c r="I55" s="2" t="str">
        <f>VLOOKUP($C55,'Raw TRI Data'!$C:$AD,6,FALSE)</f>
        <v>UT</v>
      </c>
      <c r="J55" s="2">
        <f>VLOOKUP($C55,'Raw TRI Data'!$C:$AD,7,FALSE)</f>
        <v>84016</v>
      </c>
      <c r="K55" s="2">
        <f>VLOOKUP($C55,'Raw TRI Data'!$C:$AD,12,FALSE)</f>
        <v>41.094831999999997</v>
      </c>
      <c r="L55" s="2">
        <f>VLOOKUP($C55,'Raw TRI Data'!$C:$AD,13,FALSE)</f>
        <v>-112.022256</v>
      </c>
      <c r="M55" s="2">
        <f>VLOOKUP($C55,'Raw TRI Data'!$C:$AD,9,FALSE)</f>
        <v>336413</v>
      </c>
      <c r="N55" s="2" t="str">
        <f>VLOOKUP($C55,'Raw TRI Data'!$C:$AD,10,FALSE)</f>
        <v>Other Aircraft Parts and Auxiliary Equipment Manufacturing</v>
      </c>
      <c r="O55" s="9">
        <f>VLOOKUP(B55,'COU &amp; OES Information'!$A$2:$C$17,3,FALSE)</f>
        <v>250</v>
      </c>
      <c r="P55" s="9" cm="1">
        <f t="array" ref="P55">CONVERT(IF($A55="R", MEDIAN(IF('Raw TRI Data'!$C:$C=$C55,'Raw TRI Data'!$W:$W)), 500),"lbm","kg")</f>
        <v>0</v>
      </c>
      <c r="Q55" s="9">
        <f>CONVERT(IF(A55="R", _xlfn.MAXIFS('Raw TRI Data'!$W:$W,'Raw TRI Data'!$C:$C,$C55), 500),"lbm","kg")</f>
        <v>0</v>
      </c>
      <c r="R55" s="9" cm="1">
        <f t="array" ref="R55">CONVERT(IF(A55="R", MEDIAN(IF('Raw TRI Data'!$C:$C=$C55,'Raw TRI Data'!$Y:$Y)), 500),"lbm","kg")</f>
        <v>0</v>
      </c>
      <c r="S55" s="9">
        <f>CONVERT(IF(A55="R", _xlfn.MAXIFS('Raw TRI Data'!$Y:$Y,'Raw TRI Data'!$C:$C,$C55), 500),"lbm","kg")</f>
        <v>0</v>
      </c>
      <c r="T55" s="8">
        <f t="shared" si="4"/>
        <v>0</v>
      </c>
      <c r="U55" s="8">
        <f t="shared" si="5"/>
        <v>0</v>
      </c>
      <c r="V55" s="8">
        <f t="shared" si="6"/>
        <v>0</v>
      </c>
      <c r="W55" s="8">
        <f t="shared" si="7"/>
        <v>0</v>
      </c>
    </row>
    <row r="56" spans="1:23" hidden="1">
      <c r="A56" s="2" t="str">
        <f>IF(AND(VLOOKUP(C56,'TRI Form R or A'!A:H,8,FALSE)=1,VLOOKUP(C56,'TRI Form R or A'!A:H,7,FALSE)=0),"A","R")</f>
        <v>R</v>
      </c>
      <c r="B56" s="2" t="str">
        <f>VLOOKUP(C56,'Raw TRI Data'!$C:$AE,29,FALSE)</f>
        <v>Use in building and construction materials </v>
      </c>
      <c r="C56" t="s">
        <v>669</v>
      </c>
      <c r="D56" s="11">
        <f>VLOOKUP(C56,'Raw TRI Data'!$C:$AD,14,FALSE)</f>
        <v>110017614973</v>
      </c>
      <c r="E56" s="10" t="str">
        <f>IFERROR(VLOOKUP(D56,#REF!,2,FALSE), "")</f>
        <v/>
      </c>
      <c r="F56" s="2" t="str">
        <f>VLOOKUP($C56,'Raw TRI Data'!$C:$AD,2,FALSE)</f>
        <v>OLDCASTLE INFRASTRUCTURES INC - NAPOLEON</v>
      </c>
      <c r="G56" s="2" t="str">
        <f>VLOOKUP($C56,'Raw TRI Data'!$C:$AD,3,FALSE)</f>
        <v>1675 INDUSTRIAL DR</v>
      </c>
      <c r="H56" s="2" t="str">
        <f>VLOOKUP($C56,'Raw TRI Data'!$C:$AD,4,FALSE)</f>
        <v>NAPOLEON</v>
      </c>
      <c r="I56" s="2" t="str">
        <f>VLOOKUP($C56,'Raw TRI Data'!$C:$AD,6,FALSE)</f>
        <v>OH</v>
      </c>
      <c r="J56" s="2">
        <f>VLOOKUP($C56,'Raw TRI Data'!$C:$AD,7,FALSE)</f>
        <v>43545</v>
      </c>
      <c r="K56" s="2">
        <f>VLOOKUP($C56,'Raw TRI Data'!$C:$AD,12,FALSE)</f>
        <v>41.417873999999998</v>
      </c>
      <c r="L56" s="2">
        <f>VLOOKUP($C56,'Raw TRI Data'!$C:$AD,13,FALSE)</f>
        <v>-84.105553999999998</v>
      </c>
      <c r="M56" s="2">
        <f>VLOOKUP($C56,'Raw TRI Data'!$C:$AD,9,FALSE)</f>
        <v>327390</v>
      </c>
      <c r="N56" s="2" t="str">
        <f>VLOOKUP($C56,'Raw TRI Data'!$C:$AD,10,FALSE)</f>
        <v>Other Concrete Product Manufacturing</v>
      </c>
      <c r="O56" s="9" t="e">
        <f>VLOOKUP(B56,'COU &amp; OES Information'!$A$2:$C$17,3,FALSE)</f>
        <v>#N/A</v>
      </c>
      <c r="P56" s="9" cm="1">
        <f t="array" ref="P56">CONVERT(IF($A56="R", MEDIAN(IF('Raw TRI Data'!$C:$C=$C56,'Raw TRI Data'!$W:$W)), 500),"lbm","kg")</f>
        <v>0</v>
      </c>
      <c r="Q56" s="9">
        <f>CONVERT(IF(A56="R", _xlfn.MAXIFS('Raw TRI Data'!$W:$W,'Raw TRI Data'!$C:$C,$C56), 500),"lbm","kg")</f>
        <v>0</v>
      </c>
      <c r="R56" s="9" cm="1">
        <f t="array" ref="R56">CONVERT(IF(A56="R", MEDIAN(IF('Raw TRI Data'!$C:$C=$C56,'Raw TRI Data'!$Y:$Y)), 500),"lbm","kg")</f>
        <v>0</v>
      </c>
      <c r="S56" s="9">
        <f>CONVERT(IF(A56="R", _xlfn.MAXIFS('Raw TRI Data'!$Y:$Y,'Raw TRI Data'!$C:$C,$C56), 500),"lbm","kg")</f>
        <v>0</v>
      </c>
      <c r="T56" s="8" t="e">
        <f t="shared" si="4"/>
        <v>#N/A</v>
      </c>
      <c r="U56" s="8" t="e">
        <f t="shared" si="5"/>
        <v>#N/A</v>
      </c>
      <c r="V56" s="8" t="e">
        <f t="shared" si="6"/>
        <v>#N/A</v>
      </c>
      <c r="W56" s="8" t="e">
        <f t="shared" si="7"/>
        <v>#N/A</v>
      </c>
    </row>
    <row r="57" spans="1:23" hidden="1">
      <c r="A57" s="2" t="str">
        <f>IF(AND(VLOOKUP(C57,'TRI Form R or A'!A:H,8,FALSE)=1,VLOOKUP(C57,'TRI Form R or A'!A:H,7,FALSE)=0),"A","R")</f>
        <v>R</v>
      </c>
      <c r="B57" s="2" t="str">
        <f>VLOOKUP(C57,'Raw TRI Data'!$C:$AE,29,FALSE)</f>
        <v>Processing: reactive flame retardant in transportation equipment manufacturing</v>
      </c>
      <c r="C57" t="s">
        <v>675</v>
      </c>
      <c r="D57" s="11">
        <f>VLOOKUP(C57,'Raw TRI Data'!$C:$AD,14,FALSE)</f>
        <v>110035962740</v>
      </c>
      <c r="E57" s="10" t="str">
        <f>IFERROR(VLOOKUP(D57,#REF!,2,FALSE), "")</f>
        <v/>
      </c>
      <c r="F57" s="2" t="str">
        <f>VLOOKUP($C57,'Raw TRI Data'!$C:$AD,2,FALSE)</f>
        <v>PARK AEROSPACE CORP.</v>
      </c>
      <c r="G57" s="2" t="str">
        <f>VLOOKUP($C57,'Raw TRI Data'!$C:$AD,3,FALSE)</f>
        <v>486 NORTH OLIVER ROAD BLDG Z</v>
      </c>
      <c r="H57" s="2" t="str">
        <f>VLOOKUP($C57,'Raw TRI Data'!$C:$AD,4,FALSE)</f>
        <v>NEWTON</v>
      </c>
      <c r="I57" s="2" t="str">
        <f>VLOOKUP($C57,'Raw TRI Data'!$C:$AD,6,FALSE)</f>
        <v>KS</v>
      </c>
      <c r="J57" s="2">
        <f>VLOOKUP($C57,'Raw TRI Data'!$C:$AD,7,FALSE)</f>
        <v>67114</v>
      </c>
      <c r="K57" s="2">
        <f>VLOOKUP($C57,'Raw TRI Data'!$C:$AD,12,FALSE)</f>
        <v>38.04721</v>
      </c>
      <c r="L57" s="2">
        <f>VLOOKUP($C57,'Raw TRI Data'!$C:$AD,13,FALSE)</f>
        <v>-97.281599999999997</v>
      </c>
      <c r="M57" s="2">
        <f>VLOOKUP($C57,'Raw TRI Data'!$C:$AD,9,FALSE)</f>
        <v>336413</v>
      </c>
      <c r="N57" s="2" t="str">
        <f>VLOOKUP($C57,'Raw TRI Data'!$C:$AD,10,FALSE)</f>
        <v>Other Aircraft Parts and Auxiliary Equipment Manufacturing</v>
      </c>
      <c r="O57" s="9">
        <f>VLOOKUP(B57,'COU &amp; OES Information'!$A$2:$C$17,3,FALSE)</f>
        <v>250</v>
      </c>
      <c r="P57" s="9" cm="1">
        <f t="array" ref="P57">CONVERT(IF($A57="R", MEDIAN(IF('Raw TRI Data'!$C:$C=$C57,'Raw TRI Data'!$W:$W)), 500),"lbm","kg")</f>
        <v>0.27215542199999998</v>
      </c>
      <c r="Q57" s="9">
        <f>CONVERT(IF(A57="R", _xlfn.MAXIFS('Raw TRI Data'!$W:$W,'Raw TRI Data'!$C:$C,$C57), 500),"lbm","kg")</f>
        <v>0.31751465899999998</v>
      </c>
      <c r="R57" s="9" cm="1">
        <f t="array" ref="R57">CONVERT(IF(A57="R", MEDIAN(IF('Raw TRI Data'!$C:$C=$C57,'Raw TRI Data'!$Y:$Y)), 500),"lbm","kg")</f>
        <v>0.36287389600000008</v>
      </c>
      <c r="S57" s="9">
        <f>CONVERT(IF(A57="R", _xlfn.MAXIFS('Raw TRI Data'!$Y:$Y,'Raw TRI Data'!$C:$C,$C57), 500),"lbm","kg")</f>
        <v>0.36287389600000008</v>
      </c>
      <c r="T57" s="8">
        <f t="shared" si="4"/>
        <v>1.088621688E-3</v>
      </c>
      <c r="U57" s="8">
        <f t="shared" si="5"/>
        <v>1.270058636E-3</v>
      </c>
      <c r="V57" s="8">
        <f t="shared" si="6"/>
        <v>1.4514955840000004E-3</v>
      </c>
      <c r="W57" s="8">
        <f t="shared" si="7"/>
        <v>1.4514955840000004E-3</v>
      </c>
    </row>
    <row r="58" spans="1:23" hidden="1">
      <c r="A58" s="2" t="str">
        <f>IF(AND(VLOOKUP(C58,'TRI Form R or A'!A:H,8,FALSE)=1,VLOOKUP(C58,'TRI Form R or A'!A:H,7,FALSE)=0),"A","R")</f>
        <v>R</v>
      </c>
      <c r="B58" s="2" t="str">
        <f>VLOOKUP(C58,'Raw TRI Data'!$C:$AE,29,FALSE)</f>
        <v>Processing: reactive flame retardant in computer and electronic product manufacturing</v>
      </c>
      <c r="C58" t="s">
        <v>682</v>
      </c>
      <c r="D58" s="11">
        <f>VLOOKUP(C58,'Raw TRI Data'!$C:$AD,14,FALSE)</f>
        <v>110000313321</v>
      </c>
      <c r="E58" s="10" t="str">
        <f>IFERROR(VLOOKUP(D58,#REF!,2,FALSE), "")</f>
        <v/>
      </c>
      <c r="F58" s="2" t="str">
        <f>VLOOKUP($C58,'Raw TRI Data'!$C:$AD,2,FALSE)</f>
        <v>PARKER HANNIFIN CORP CHOMERICS DIV</v>
      </c>
      <c r="G58" s="2" t="str">
        <f>VLOOKUP($C58,'Raw TRI Data'!$C:$AD,3,FALSE)</f>
        <v>16 FLAGSTONE DR</v>
      </c>
      <c r="H58" s="2" t="str">
        <f>VLOOKUP($C58,'Raw TRI Data'!$C:$AD,4,FALSE)</f>
        <v>HUDSON</v>
      </c>
      <c r="I58" s="2" t="str">
        <f>VLOOKUP($C58,'Raw TRI Data'!$C:$AD,6,FALSE)</f>
        <v>NH</v>
      </c>
      <c r="J58" s="2" t="str">
        <f>VLOOKUP($C58,'Raw TRI Data'!$C:$AD,7,FALSE)</f>
        <v>03051</v>
      </c>
      <c r="K58" s="2">
        <f>VLOOKUP($C58,'Raw TRI Data'!$C:$AD,12,FALSE)</f>
        <v>42.731000000000002</v>
      </c>
      <c r="L58" s="2">
        <f>VLOOKUP($C58,'Raw TRI Data'!$C:$AD,13,FALSE)</f>
        <v>-71.430999999999997</v>
      </c>
      <c r="M58" s="2">
        <f>VLOOKUP($C58,'Raw TRI Data'!$C:$AD,9,FALSE)</f>
        <v>334413</v>
      </c>
      <c r="N58" s="2" t="str">
        <f>VLOOKUP($C58,'Raw TRI Data'!$C:$AD,10,FALSE)</f>
        <v>Semiconductor and Related Device Manufacturing</v>
      </c>
      <c r="O58" s="9">
        <f>VLOOKUP(B58,'COU &amp; OES Information'!$A$2:$C$17,3,FALSE)</f>
        <v>250</v>
      </c>
      <c r="P58" s="9" cm="1">
        <f t="array" ref="P58">CONVERT(IF($A58="R", MEDIAN(IF('Raw TRI Data'!$C:$C=$C58,'Raw TRI Data'!$W:$W)), 500),"lbm","kg")</f>
        <v>0</v>
      </c>
      <c r="Q58" s="9">
        <f>CONVERT(IF(A58="R", _xlfn.MAXIFS('Raw TRI Data'!$W:$W,'Raw TRI Data'!$C:$C,$C58), 500),"lbm","kg")</f>
        <v>0</v>
      </c>
      <c r="R58" s="9" cm="1">
        <f t="array" ref="R58">CONVERT(IF(A58="R", MEDIAN(IF('Raw TRI Data'!$C:$C=$C58,'Raw TRI Data'!$Y:$Y)), 500),"lbm","kg")</f>
        <v>9.0718474000000021E-2</v>
      </c>
      <c r="S58" s="9">
        <f>CONVERT(IF(A58="R", _xlfn.MAXIFS('Raw TRI Data'!$Y:$Y,'Raw TRI Data'!$C:$C,$C58), 500),"lbm","kg")</f>
        <v>0.22679618500000001</v>
      </c>
      <c r="T58" s="8">
        <f t="shared" si="4"/>
        <v>0</v>
      </c>
      <c r="U58" s="8">
        <f t="shared" si="5"/>
        <v>0</v>
      </c>
      <c r="V58" s="8">
        <f t="shared" si="6"/>
        <v>3.628738960000001E-4</v>
      </c>
      <c r="W58" s="8">
        <f t="shared" si="7"/>
        <v>9.0718474000000009E-4</v>
      </c>
    </row>
    <row r="59" spans="1:23" hidden="1">
      <c r="A59" s="2" t="str">
        <f>IF(AND(VLOOKUP(C59,'TRI Form R or A'!A:H,8,FALSE)=1,VLOOKUP(C59,'TRI Form R or A'!A:H,7,FALSE)=0),"A","R")</f>
        <v>R</v>
      </c>
      <c r="B59" s="2" t="str">
        <f>VLOOKUP(C59,'Raw TRI Data'!$C:$AE,29,FALSE)</f>
        <v>Processing: additive flame retardant in plastic products </v>
      </c>
      <c r="C59" t="s">
        <v>769</v>
      </c>
      <c r="D59" s="11">
        <f>VLOOKUP(C59,'Raw TRI Data'!$C:$AD,14,FALSE)</f>
        <v>110037144239</v>
      </c>
      <c r="E59" s="10" t="str">
        <f>IFERROR(VLOOKUP(D59,#REF!,2,FALSE), "")</f>
        <v/>
      </c>
      <c r="F59" s="2" t="str">
        <f>VLOOKUP($C59,'Raw TRI Data'!$C:$AD,2,FALSE)</f>
        <v>SPARTECH LLC.</v>
      </c>
      <c r="G59" s="2" t="str">
        <f>VLOOKUP($C59,'Raw TRI Data'!$C:$AD,3,FALSE)</f>
        <v>1050 LANDSDOWNE AVE</v>
      </c>
      <c r="H59" s="2" t="str">
        <f>VLOOKUP($C59,'Raw TRI Data'!$C:$AD,4,FALSE)</f>
        <v>GREENVILLE</v>
      </c>
      <c r="I59" s="2" t="str">
        <f>VLOOKUP($C59,'Raw TRI Data'!$C:$AD,6,FALSE)</f>
        <v>OH</v>
      </c>
      <c r="J59" s="2">
        <f>VLOOKUP($C59,'Raw TRI Data'!$C:$AD,7,FALSE)</f>
        <v>45331</v>
      </c>
      <c r="K59" s="2">
        <f>VLOOKUP($C59,'Raw TRI Data'!$C:$AD,12,FALSE)</f>
        <v>40.088889999999999</v>
      </c>
      <c r="L59" s="2">
        <f>VLOOKUP($C59,'Raw TRI Data'!$C:$AD,13,FALSE)</f>
        <v>-84.592339999999993</v>
      </c>
      <c r="M59" s="2">
        <f>VLOOKUP($C59,'Raw TRI Data'!$C:$AD,9,FALSE)</f>
        <v>326113</v>
      </c>
      <c r="N59" s="2" t="str">
        <f>VLOOKUP($C59,'Raw TRI Data'!$C:$AD,10,FALSE)</f>
        <v>Unlaminated Plastics Film and Sheet (except Packaging) Manufacturing</v>
      </c>
      <c r="O59" s="9">
        <f>VLOOKUP(B59,'COU &amp; OES Information'!$A$2:$C$17,3,FALSE)</f>
        <v>250</v>
      </c>
      <c r="P59" s="9" cm="1">
        <f t="array" ref="P59">CONVERT(IF($A59="R", MEDIAN(IF('Raw TRI Data'!$C:$C=$C59,'Raw TRI Data'!$W:$W)), 500),"lbm","kg")</f>
        <v>0</v>
      </c>
      <c r="Q59" s="9">
        <f>CONVERT(IF(A59="R", _xlfn.MAXIFS('Raw TRI Data'!$W:$W,'Raw TRI Data'!$C:$C,$C59), 500),"lbm","kg")</f>
        <v>226.79618500000001</v>
      </c>
      <c r="R59" s="9" cm="1">
        <f t="array" ref="R59">CONVERT(IF(A59="R", MEDIAN(IF('Raw TRI Data'!$C:$C=$C59,'Raw TRI Data'!$Y:$Y)), 500),"lbm","kg")</f>
        <v>0</v>
      </c>
      <c r="S59" s="9">
        <f>CONVERT(IF(A59="R", _xlfn.MAXIFS('Raw TRI Data'!$Y:$Y,'Raw TRI Data'!$C:$C,$C59), 500),"lbm","kg")</f>
        <v>0</v>
      </c>
      <c r="T59" s="8">
        <f t="shared" si="4"/>
        <v>0</v>
      </c>
      <c r="U59" s="8">
        <f t="shared" si="5"/>
        <v>0.90718474000000004</v>
      </c>
      <c r="V59" s="8">
        <f t="shared" si="6"/>
        <v>0</v>
      </c>
      <c r="W59" s="8">
        <f t="shared" si="7"/>
        <v>0</v>
      </c>
    </row>
    <row r="60" spans="1:23" hidden="1">
      <c r="A60" s="2" t="str">
        <f>IF(AND(VLOOKUP(C60,'TRI Form R or A'!A:H,8,FALSE)=1,VLOOKUP(C60,'TRI Form R or A'!A:H,7,FALSE)=0),"A","R")</f>
        <v>R</v>
      </c>
      <c r="B60" s="2" t="str">
        <f>VLOOKUP(C60,'Raw TRI Data'!$C:$AE,29,FALSE)</f>
        <v xml:space="preserve">Processing as a reactant in plastic material and resin manufacturing; Processing as a reactant in all other chemical product and preparation manufacturing </v>
      </c>
      <c r="C60" t="s">
        <v>696</v>
      </c>
      <c r="D60" s="11">
        <f>VLOOKUP(C60,'Raw TRI Data'!$C:$AD,14,FALSE)</f>
        <v>110000362385</v>
      </c>
      <c r="E60" s="10" t="str">
        <f>IFERROR(VLOOKUP(D60,#REF!,2,FALSE), "")</f>
        <v/>
      </c>
      <c r="F60" s="2" t="str">
        <f>VLOOKUP($C60,'Raw TRI Data'!$C:$AD,2,FALSE)</f>
        <v>POLYNT COMPOSITES USA INC</v>
      </c>
      <c r="G60" s="2" t="str">
        <f>VLOOKUP($C60,'Raw TRI Data'!$C:$AD,3,FALSE)</f>
        <v>425 S PACE BLVD</v>
      </c>
      <c r="H60" s="2" t="str">
        <f>VLOOKUP($C60,'Raw TRI Data'!$C:$AD,4,FALSE)</f>
        <v>PENSACOLA</v>
      </c>
      <c r="I60" s="2" t="str">
        <f>VLOOKUP($C60,'Raw TRI Data'!$C:$AD,6,FALSE)</f>
        <v>FL</v>
      </c>
      <c r="J60" s="2">
        <f>VLOOKUP($C60,'Raw TRI Data'!$C:$AD,7,FALSE)</f>
        <v>32502</v>
      </c>
      <c r="K60" s="2">
        <f>VLOOKUP($C60,'Raw TRI Data'!$C:$AD,12,FALSE)</f>
        <v>30.407230999999999</v>
      </c>
      <c r="L60" s="2">
        <f>VLOOKUP($C60,'Raw TRI Data'!$C:$AD,13,FALSE)</f>
        <v>-87.241979000000001</v>
      </c>
      <c r="M60" s="2">
        <f>VLOOKUP($C60,'Raw TRI Data'!$C:$AD,9,FALSE)</f>
        <v>325211</v>
      </c>
      <c r="N60" s="2" t="str">
        <f>VLOOKUP($C60,'Raw TRI Data'!$C:$AD,10,FALSE)</f>
        <v>Plastics Material and Resin Manufacturing</v>
      </c>
      <c r="O60" s="9">
        <f>VLOOKUP(B60,'COU &amp; OES Information'!$A$2:$C$17,3,FALSE)</f>
        <v>350</v>
      </c>
      <c r="P60" s="9" cm="1">
        <f t="array" ref="P60">CONVERT(IF($A60="R", MEDIAN(IF('Raw TRI Data'!$C:$C=$C60,'Raw TRI Data'!$W:$W)), 500),"lbm","kg")</f>
        <v>33.248320720999999</v>
      </c>
      <c r="Q60" s="9">
        <f>CONVERT(IF(A60="R", _xlfn.MAXIFS('Raw TRI Data'!$W:$W,'Raw TRI Data'!$C:$C,$C60), 500),"lbm","kg")</f>
        <v>50.802345440000003</v>
      </c>
      <c r="R60" s="9" cm="1">
        <f t="array" ref="R60">CONVERT(IF(A60="R", MEDIAN(IF('Raw TRI Data'!$C:$C=$C60,'Raw TRI Data'!$Y:$Y)), 500),"lbm","kg")</f>
        <v>9.0718474000000021E-2</v>
      </c>
      <c r="S60" s="9">
        <f>CONVERT(IF(A60="R", _xlfn.MAXIFS('Raw TRI Data'!$Y:$Y,'Raw TRI Data'!$C:$C,$C60), 500),"lbm","kg")</f>
        <v>0.14514955840000002</v>
      </c>
      <c r="T60" s="8">
        <f t="shared" si="4"/>
        <v>9.4995202059999992E-2</v>
      </c>
      <c r="U60" s="8">
        <f t="shared" si="5"/>
        <v>0.14514955840000002</v>
      </c>
      <c r="V60" s="8">
        <f t="shared" si="6"/>
        <v>2.5919564000000009E-4</v>
      </c>
      <c r="W60" s="8">
        <f t="shared" si="7"/>
        <v>4.1471302400000005E-4</v>
      </c>
    </row>
    <row r="61" spans="1:23">
      <c r="A61" s="2" t="str">
        <f>IF(AND(VLOOKUP(C61,'TRI Form R or A'!A:H,8,FALSE)=1,VLOOKUP(C61,'TRI Form R or A'!A:H,7,FALSE)=0),"A","R")</f>
        <v>R</v>
      </c>
      <c r="B61" s="2" t="str">
        <f>VLOOKUP(C61,'Raw TRI Data'!$C:$AE,29,FALSE)</f>
        <v>Processing: additive flame retardant in plastic, resin, and paints and coatings </v>
      </c>
      <c r="C61" t="s">
        <v>702</v>
      </c>
      <c r="D61" s="11">
        <f>VLOOKUP(C61,'Raw TRI Data'!$C:$AD,14,FALSE)</f>
        <v>110000499951</v>
      </c>
      <c r="E61" s="10" t="str">
        <f>IFERROR(VLOOKUP(D61,#REF!,2,FALSE), "")</f>
        <v/>
      </c>
      <c r="F61" s="2" t="str">
        <f>VLOOKUP($C61,'Raw TRI Data'!$C:$AD,2,FALSE)</f>
        <v>PRIMEX COLOR COMPOUNDING &amp; ADDITIVES CORP</v>
      </c>
      <c r="G61" s="2" t="str">
        <f>VLOOKUP($C61,'Raw TRI Data'!$C:$AD,3,FALSE)</f>
        <v>193 COMMERCE PL</v>
      </c>
      <c r="H61" s="2" t="str">
        <f>VLOOKUP($C61,'Raw TRI Data'!$C:$AD,4,FALSE)</f>
        <v>JASPER</v>
      </c>
      <c r="I61" s="2" t="str">
        <f>VLOOKUP($C61,'Raw TRI Data'!$C:$AD,6,FALSE)</f>
        <v>TN</v>
      </c>
      <c r="J61" s="2">
        <f>VLOOKUP($C61,'Raw TRI Data'!$C:$AD,7,FALSE)</f>
        <v>37347</v>
      </c>
      <c r="K61" s="2">
        <f>VLOOKUP($C61,'Raw TRI Data'!$C:$AD,12,FALSE)</f>
        <v>35.054949999999998</v>
      </c>
      <c r="L61" s="2">
        <f>VLOOKUP($C61,'Raw TRI Data'!$C:$AD,13,FALSE)</f>
        <v>-85.632310000000004</v>
      </c>
      <c r="M61" s="2">
        <f>VLOOKUP($C61,'Raw TRI Data'!$C:$AD,9,FALSE)</f>
        <v>325991</v>
      </c>
      <c r="N61" s="2" t="str">
        <f>VLOOKUP($C61,'Raw TRI Data'!$C:$AD,10,FALSE)</f>
        <v>Custom Compounding of Purchased Resins</v>
      </c>
      <c r="O61" s="9">
        <f>VLOOKUP(B61,'COU &amp; OES Information'!$A$2:$C$17,3,FALSE)</f>
        <v>246</v>
      </c>
      <c r="P61" s="9" cm="1">
        <f t="array" ref="P61">CONVERT(IF($A61="R", MEDIAN(IF('Raw TRI Data'!$C:$C=$C61,'Raw TRI Data'!$W:$W)), 500),"lbm","kg")</f>
        <v>4.5359237000000005E-3</v>
      </c>
      <c r="Q61" s="9">
        <f>CONVERT(IF(A61="R", _xlfn.MAXIFS('Raw TRI Data'!$W:$W,'Raw TRI Data'!$C:$C,$C61), 500),"lbm","kg")</f>
        <v>4.5359237000000005E-3</v>
      </c>
      <c r="R61" s="9" cm="1">
        <f t="array" ref="R61">CONVERT(IF(A61="R", MEDIAN(IF('Raw TRI Data'!$C:$C=$C61,'Raw TRI Data'!$Y:$Y)), 500),"lbm","kg")</f>
        <v>0</v>
      </c>
      <c r="S61" s="9">
        <f>CONVERT(IF(A61="R", _xlfn.MAXIFS('Raw TRI Data'!$Y:$Y,'Raw TRI Data'!$C:$C,$C61), 500),"lbm","kg")</f>
        <v>0</v>
      </c>
      <c r="T61" s="8">
        <f t="shared" si="4"/>
        <v>1.8438714227642278E-5</v>
      </c>
      <c r="U61" s="8">
        <f t="shared" si="5"/>
        <v>1.8438714227642278E-5</v>
      </c>
      <c r="V61" s="8">
        <f t="shared" si="6"/>
        <v>0</v>
      </c>
      <c r="W61" s="8">
        <f t="shared" si="7"/>
        <v>0</v>
      </c>
    </row>
    <row r="62" spans="1:23" hidden="1">
      <c r="A62" s="2" t="str">
        <f>IF(AND(VLOOKUP(C62,'TRI Form R or A'!A:H,8,FALSE)=1,VLOOKUP(C62,'TRI Form R or A'!A:H,7,FALSE)=0),"A","R")</f>
        <v>R</v>
      </c>
      <c r="B62" s="2" t="str">
        <f>VLOOKUP(C62,'Raw TRI Data'!$C:$AE,29,FALSE)</f>
        <v>Processing: additive flame retardant in plastic products </v>
      </c>
      <c r="C62" t="s">
        <v>797</v>
      </c>
      <c r="D62" s="11">
        <f>VLOOKUP(C62,'Raw TRI Data'!$C:$AD,14,FALSE)</f>
        <v>110003131236</v>
      </c>
      <c r="E62" s="10" t="str">
        <f>IFERROR(VLOOKUP(D62,#REF!,2,FALSE), "")</f>
        <v/>
      </c>
      <c r="F62" s="2" t="str">
        <f>VLOOKUP($C62,'Raw TRI Data'!$C:$AD,2,FALSE)</f>
        <v>TITUS PRECISION LLC</v>
      </c>
      <c r="G62" s="2" t="str">
        <f>VLOOKUP($C62,'Raw TRI Data'!$C:$AD,3,FALSE)</f>
        <v>900 W. CONNEXION WAY</v>
      </c>
      <c r="H62" s="2" t="str">
        <f>VLOOKUP($C62,'Raw TRI Data'!$C:$AD,4,FALSE)</f>
        <v>COLUMBIA CITY</v>
      </c>
      <c r="I62" s="2" t="str">
        <f>VLOOKUP($C62,'Raw TRI Data'!$C:$AD,6,FALSE)</f>
        <v>IN</v>
      </c>
      <c r="J62" s="2">
        <f>VLOOKUP($C62,'Raw TRI Data'!$C:$AD,7,FALSE)</f>
        <v>46725</v>
      </c>
      <c r="K62" s="2">
        <f>VLOOKUP($C62,'Raw TRI Data'!$C:$AD,12,FALSE)</f>
        <v>41.171289999999999</v>
      </c>
      <c r="L62" s="2">
        <f>VLOOKUP($C62,'Raw TRI Data'!$C:$AD,13,FALSE)</f>
        <v>-85.509810000000002</v>
      </c>
      <c r="M62" s="2">
        <f>VLOOKUP($C62,'Raw TRI Data'!$C:$AD,9,FALSE)</f>
        <v>326199</v>
      </c>
      <c r="N62" s="2" t="str">
        <f>VLOOKUP($C62,'Raw TRI Data'!$C:$AD,10,FALSE)</f>
        <v>All Other Plastics Product Manufacturing</v>
      </c>
      <c r="O62" s="9">
        <f>VLOOKUP(B62,'COU &amp; OES Information'!$A$2:$C$17,3,FALSE)</f>
        <v>250</v>
      </c>
      <c r="P62" s="9" cm="1">
        <f t="array" ref="P62">CONVERT(IF($A62="R", MEDIAN(IF('Raw TRI Data'!$C:$C=$C62,'Raw TRI Data'!$W:$W)), 500),"lbm","kg")</f>
        <v>4.5359237000000004E-4</v>
      </c>
      <c r="Q62" s="9">
        <f>CONVERT(IF(A62="R", _xlfn.MAXIFS('Raw TRI Data'!$W:$W,'Raw TRI Data'!$C:$C,$C62), 500),"lbm","kg")</f>
        <v>4.5359237000000004E-4</v>
      </c>
      <c r="R62" s="9" cm="1">
        <f t="array" ref="R62">CONVERT(IF(A62="R", MEDIAN(IF('Raw TRI Data'!$C:$C=$C62,'Raw TRI Data'!$Y:$Y)), 500),"lbm","kg")</f>
        <v>0</v>
      </c>
      <c r="S62" s="9">
        <f>CONVERT(IF(A62="R", _xlfn.MAXIFS('Raw TRI Data'!$Y:$Y,'Raw TRI Data'!$C:$C,$C62), 500),"lbm","kg")</f>
        <v>0</v>
      </c>
      <c r="T62" s="8">
        <f t="shared" si="4"/>
        <v>1.8143694800000002E-6</v>
      </c>
      <c r="U62" s="8">
        <f t="shared" si="5"/>
        <v>1.8143694800000002E-6</v>
      </c>
      <c r="V62" s="8">
        <f t="shared" si="6"/>
        <v>0</v>
      </c>
      <c r="W62" s="8">
        <f t="shared" si="7"/>
        <v>0</v>
      </c>
    </row>
    <row r="63" spans="1:23">
      <c r="A63" s="2" t="str">
        <f>IF(AND(VLOOKUP(C63,'TRI Form R or A'!A:H,8,FALSE)=1,VLOOKUP(C63,'TRI Form R or A'!A:H,7,FALSE)=0),"A","R")</f>
        <v>R</v>
      </c>
      <c r="B63" s="2" t="str">
        <f>VLOOKUP(C63,'Raw TRI Data'!$C:$AE,29,FALSE)</f>
        <v>Processing: additive flame retardant in plastic, resin, and paints and coatings </v>
      </c>
      <c r="C63" t="s">
        <v>713</v>
      </c>
      <c r="D63" s="11">
        <f>VLOOKUP(C63,'Raw TRI Data'!$C:$AD,14,FALSE)</f>
        <v>110060258224</v>
      </c>
      <c r="E63" s="10" t="str">
        <f>IFERROR(VLOOKUP(D63,#REF!,2,FALSE), "")</f>
        <v/>
      </c>
      <c r="F63" s="2" t="str">
        <f>VLOOKUP($C63,'Raw TRI Data'!$C:$AD,2,FALSE)</f>
        <v>RAVAGO MANUFACTURING AMERICAS</v>
      </c>
      <c r="G63" s="2" t="str">
        <f>VLOOKUP($C63,'Raw TRI Data'!$C:$AD,3,FALSE)</f>
        <v>405 PARK TOWER DR</v>
      </c>
      <c r="H63" s="2" t="str">
        <f>VLOOKUP($C63,'Raw TRI Data'!$C:$AD,4,FALSE)</f>
        <v>MANCHESTER</v>
      </c>
      <c r="I63" s="2" t="str">
        <f>VLOOKUP($C63,'Raw TRI Data'!$C:$AD,6,FALSE)</f>
        <v>TN</v>
      </c>
      <c r="J63" s="2">
        <f>VLOOKUP($C63,'Raw TRI Data'!$C:$AD,7,FALSE)</f>
        <v>37355</v>
      </c>
      <c r="K63" s="2">
        <f>VLOOKUP($C63,'Raw TRI Data'!$C:$AD,12,FALSE)</f>
        <v>35.437040000000003</v>
      </c>
      <c r="L63" s="2">
        <f>VLOOKUP($C63,'Raw TRI Data'!$C:$AD,13,FALSE)</f>
        <v>-86.024500000000003</v>
      </c>
      <c r="M63" s="2">
        <f>VLOOKUP($C63,'Raw TRI Data'!$C:$AD,9,FALSE)</f>
        <v>325991</v>
      </c>
      <c r="N63" s="2" t="str">
        <f>VLOOKUP($C63,'Raw TRI Data'!$C:$AD,10,FALSE)</f>
        <v>Custom Compounding of Purchased Resins</v>
      </c>
      <c r="O63" s="9">
        <f>VLOOKUP(B63,'COU &amp; OES Information'!$A$2:$C$17,3,FALSE)</f>
        <v>246</v>
      </c>
      <c r="P63" s="9" cm="1">
        <f t="array" ref="P63">CONVERT(IF($A63="R", MEDIAN(IF('Raw TRI Data'!$C:$C=$C63,'Raw TRI Data'!$W:$W)), 500),"lbm","kg")</f>
        <v>4.0823313299999997</v>
      </c>
      <c r="Q63" s="9">
        <f>CONVERT(IF(A63="R", _xlfn.MAXIFS('Raw TRI Data'!$W:$W,'Raw TRI Data'!$C:$C,$C63), 500),"lbm","kg")</f>
        <v>8.1646626599999994</v>
      </c>
      <c r="R63" s="9" cm="1">
        <f t="array" ref="R63">CONVERT(IF(A63="R", MEDIAN(IF('Raw TRI Data'!$C:$C=$C63,'Raw TRI Data'!$Y:$Y)), 500),"lbm","kg")</f>
        <v>0</v>
      </c>
      <c r="S63" s="9">
        <f>CONVERT(IF(A63="R", _xlfn.MAXIFS('Raw TRI Data'!$Y:$Y,'Raw TRI Data'!$C:$C,$C63), 500),"lbm","kg")</f>
        <v>0</v>
      </c>
      <c r="T63" s="8">
        <f t="shared" si="4"/>
        <v>1.6594842804878048E-2</v>
      </c>
      <c r="U63" s="8">
        <f t="shared" si="5"/>
        <v>3.3189685609756096E-2</v>
      </c>
      <c r="V63" s="8">
        <f t="shared" si="6"/>
        <v>0</v>
      </c>
      <c r="W63" s="8">
        <f t="shared" si="7"/>
        <v>0</v>
      </c>
    </row>
    <row r="64" spans="1:23" hidden="1">
      <c r="A64" s="2" t="str">
        <f>IF(AND(VLOOKUP(C64,'TRI Form R or A'!A:H,8,FALSE)=1,VLOOKUP(C64,'TRI Form R or A'!A:H,7,FALSE)=0),"A","R")</f>
        <v>R</v>
      </c>
      <c r="B64" s="2" t="str">
        <f>VLOOKUP(C64,'Raw TRI Data'!$C:$AE,29,FALSE)</f>
        <v>Disposal</v>
      </c>
      <c r="C64" t="s">
        <v>720</v>
      </c>
      <c r="D64" s="11">
        <f>VLOOKUP(C64,'Raw TRI Data'!$C:$AD,14,FALSE)</f>
        <v>110000385592</v>
      </c>
      <c r="E64" s="10" t="str">
        <f>IFERROR(VLOOKUP(D64,#REF!,2,FALSE), "")</f>
        <v/>
      </c>
      <c r="F64" s="2" t="str">
        <f>VLOOKUP($C64,'Raw TRI Data'!$C:$AD,2,FALSE)</f>
        <v>ROSS INCINERATION SERVICES INC</v>
      </c>
      <c r="G64" s="2" t="str">
        <f>VLOOKUP($C64,'Raw TRI Data'!$C:$AD,3,FALSE)</f>
        <v>36790 GILES RD</v>
      </c>
      <c r="H64" s="2" t="str">
        <f>VLOOKUP($C64,'Raw TRI Data'!$C:$AD,4,FALSE)</f>
        <v>GRAFTON</v>
      </c>
      <c r="I64" s="2" t="str">
        <f>VLOOKUP($C64,'Raw TRI Data'!$C:$AD,6,FALSE)</f>
        <v>OH</v>
      </c>
      <c r="J64" s="2">
        <f>VLOOKUP($C64,'Raw TRI Data'!$C:$AD,7,FALSE)</f>
        <v>44044</v>
      </c>
      <c r="K64" s="2">
        <f>VLOOKUP($C64,'Raw TRI Data'!$C:$AD,12,FALSE)</f>
        <v>41.324167000000003</v>
      </c>
      <c r="L64" s="2">
        <f>VLOOKUP($C64,'Raw TRI Data'!$C:$AD,13,FALSE)</f>
        <v>-82.034722000000002</v>
      </c>
      <c r="M64" s="2">
        <f>VLOOKUP($C64,'Raw TRI Data'!$C:$AD,9,FALSE)</f>
        <v>562211</v>
      </c>
      <c r="N64" s="2" t="str">
        <f>VLOOKUP($C64,'Raw TRI Data'!$C:$AD,10,FALSE)</f>
        <v>Hazardous Waste Treatment and Disposal</v>
      </c>
      <c r="O64" s="9">
        <f>VLOOKUP(B64,'COU &amp; OES Information'!$A$2:$C$17,3,FALSE)</f>
        <v>250</v>
      </c>
      <c r="P64" s="9" cm="1">
        <f t="array" ref="P64">CONVERT(IF($A64="R", MEDIAN(IF('Raw TRI Data'!$C:$C=$C64,'Raw TRI Data'!$W:$W)), 500),"lbm","kg")</f>
        <v>0</v>
      </c>
      <c r="Q64" s="9">
        <f>CONVERT(IF(A64="R", _xlfn.MAXIFS('Raw TRI Data'!$W:$W,'Raw TRI Data'!$C:$C,$C64), 500),"lbm","kg")</f>
        <v>0</v>
      </c>
      <c r="R64" s="9" cm="1">
        <f t="array" ref="R64">CONVERT(IF(A64="R", MEDIAN(IF('Raw TRI Data'!$C:$C=$C64,'Raw TRI Data'!$Y:$Y)), 500),"lbm","kg")</f>
        <v>0</v>
      </c>
      <c r="S64" s="9">
        <f>CONVERT(IF(A64="R", _xlfn.MAXIFS('Raw TRI Data'!$Y:$Y,'Raw TRI Data'!$C:$C,$C64), 500),"lbm","kg")</f>
        <v>0</v>
      </c>
      <c r="T64" s="8">
        <f t="shared" si="4"/>
        <v>0</v>
      </c>
      <c r="U64" s="8">
        <f t="shared" si="5"/>
        <v>0</v>
      </c>
      <c r="V64" s="8">
        <f t="shared" si="6"/>
        <v>0</v>
      </c>
      <c r="W64" s="8">
        <f t="shared" si="7"/>
        <v>0</v>
      </c>
    </row>
    <row r="65" spans="1:23" hidden="1">
      <c r="A65" s="2" t="str">
        <f>IF(AND(VLOOKUP(C65,'TRI Form R or A'!A:H,8,FALSE)=1,VLOOKUP(C65,'TRI Form R or A'!A:H,7,FALSE)=0),"A","R")</f>
        <v>R</v>
      </c>
      <c r="B65" s="2" t="str">
        <f>VLOOKUP(C65,'Raw TRI Data'!$C:$AE,29,FALSE)</f>
        <v xml:space="preserve">Processing as a reactant in plastic material and resin manufacturing; Processing as a reactant in all other chemical product and preparation manufacturing </v>
      </c>
      <c r="C65" t="s">
        <v>725</v>
      </c>
      <c r="D65" s="11">
        <f>VLOOKUP(C65,'Raw TRI Data'!$C:$AD,14,FALSE)</f>
        <v>110000403670</v>
      </c>
      <c r="E65" s="10" t="str">
        <f>IFERROR(VLOOKUP(D65,#REF!,2,FALSE), "")</f>
        <v/>
      </c>
      <c r="F65" s="2" t="str">
        <f>VLOOKUP($C65,'Raw TRI Data'!$C:$AD,2,FALSE)</f>
        <v>SABIC INNOVATIVE PLASTICS MT. VERNON LLC</v>
      </c>
      <c r="G65" s="2" t="str">
        <f>VLOOKUP($C65,'Raw TRI Data'!$C:$AD,3,FALSE)</f>
        <v>1 LEXAN LN</v>
      </c>
      <c r="H65" s="2" t="str">
        <f>VLOOKUP($C65,'Raw TRI Data'!$C:$AD,4,FALSE)</f>
        <v>MOUNT VERNON</v>
      </c>
      <c r="I65" s="2" t="str">
        <f>VLOOKUP($C65,'Raw TRI Data'!$C:$AD,6,FALSE)</f>
        <v>IN</v>
      </c>
      <c r="J65" s="2">
        <f>VLOOKUP($C65,'Raw TRI Data'!$C:$AD,7,FALSE)</f>
        <v>47620</v>
      </c>
      <c r="K65" s="2">
        <f>VLOOKUP($C65,'Raw TRI Data'!$C:$AD,12,FALSE)</f>
        <v>37.907200000000003</v>
      </c>
      <c r="L65" s="2">
        <f>VLOOKUP($C65,'Raw TRI Data'!$C:$AD,13,FALSE)</f>
        <v>-87.927099999999996</v>
      </c>
      <c r="M65" s="2">
        <f>VLOOKUP($C65,'Raw TRI Data'!$C:$AD,9,FALSE)</f>
        <v>325211</v>
      </c>
      <c r="N65" s="2" t="str">
        <f>VLOOKUP($C65,'Raw TRI Data'!$C:$AD,10,FALSE)</f>
        <v>Plastics Material and Resin Manufacturing</v>
      </c>
      <c r="O65" s="9">
        <f>VLOOKUP(B65,'COU &amp; OES Information'!$A$2:$C$17,3,FALSE)</f>
        <v>350</v>
      </c>
      <c r="P65" s="9" cm="1">
        <f t="array" ref="P65">CONVERT(IF($A65="R", MEDIAN(IF('Raw TRI Data'!$C:$C=$C65,'Raw TRI Data'!$W:$W)), 500),"lbm","kg")</f>
        <v>0</v>
      </c>
      <c r="Q65" s="9">
        <f>CONVERT(IF(A65="R", _xlfn.MAXIFS('Raw TRI Data'!$W:$W,'Raw TRI Data'!$C:$C,$C65), 500),"lbm","kg")</f>
        <v>0</v>
      </c>
      <c r="R65" s="9" cm="1">
        <f t="array" ref="R65">CONVERT(IF(A65="R", MEDIAN(IF('Raw TRI Data'!$C:$C=$C65,'Raw TRI Data'!$Y:$Y)), 500),"lbm","kg")</f>
        <v>1.3607771100000001</v>
      </c>
      <c r="S65" s="9">
        <f>CONVERT(IF(A65="R", _xlfn.MAXIFS('Raw TRI Data'!$Y:$Y,'Raw TRI Data'!$C:$C,$C65), 500),"lbm","kg")</f>
        <v>2.2679618500000003</v>
      </c>
      <c r="T65" s="8">
        <f t="shared" si="4"/>
        <v>0</v>
      </c>
      <c r="U65" s="8">
        <f t="shared" si="5"/>
        <v>0</v>
      </c>
      <c r="V65" s="8">
        <f t="shared" si="6"/>
        <v>3.8879346000000002E-3</v>
      </c>
      <c r="W65" s="8">
        <f t="shared" si="7"/>
        <v>6.4798910000000006E-3</v>
      </c>
    </row>
    <row r="66" spans="1:23">
      <c r="A66" s="2" t="str">
        <f>IF(AND(VLOOKUP(C66,'TRI Form R or A'!A:H,8,FALSE)=1,VLOOKUP(C66,'TRI Form R or A'!A:H,7,FALSE)=0),"A","R")</f>
        <v>R</v>
      </c>
      <c r="B66" s="2" t="str">
        <f>VLOOKUP(C66,'Raw TRI Data'!$C:$AE,29,FALSE)</f>
        <v>Processing: additive flame retardant in plastic, resin, and paints and coatings </v>
      </c>
      <c r="C66" t="s">
        <v>732</v>
      </c>
      <c r="D66" s="11">
        <f>VLOOKUP(C66,'Raw TRI Data'!$C:$AD,14,FALSE)</f>
        <v>110000437661</v>
      </c>
      <c r="E66" s="10" t="str">
        <f>IFERROR(VLOOKUP(D66,#REF!,2,FALSE), "")</f>
        <v/>
      </c>
      <c r="F66" s="2" t="str">
        <f>VLOOKUP($C66,'Raw TRI Data'!$C:$AD,2,FALSE)</f>
        <v>SABIC INNOVATIVE PLASTICS US LLC</v>
      </c>
      <c r="G66" s="2" t="str">
        <f>VLOOKUP($C66,'Raw TRI Data'!$C:$AD,3,FALSE)</f>
        <v>2148 N 2753RD RD</v>
      </c>
      <c r="H66" s="2" t="str">
        <f>VLOOKUP($C66,'Raw TRI Data'!$C:$AD,4,FALSE)</f>
        <v>OTTAWA</v>
      </c>
      <c r="I66" s="2" t="str">
        <f>VLOOKUP($C66,'Raw TRI Data'!$C:$AD,6,FALSE)</f>
        <v>IL</v>
      </c>
      <c r="J66" s="2">
        <f>VLOOKUP($C66,'Raw TRI Data'!$C:$AD,7,FALSE)</f>
        <v>61350</v>
      </c>
      <c r="K66" s="2">
        <f>VLOOKUP($C66,'Raw TRI Data'!$C:$AD,12,FALSE)</f>
        <v>41.334533</v>
      </c>
      <c r="L66" s="2">
        <f>VLOOKUP($C66,'Raw TRI Data'!$C:$AD,13,FALSE)</f>
        <v>-88.755775</v>
      </c>
      <c r="M66" s="2">
        <f>VLOOKUP($C66,'Raw TRI Data'!$C:$AD,9,FALSE)</f>
        <v>325211</v>
      </c>
      <c r="N66" s="2" t="str">
        <f>VLOOKUP($C66,'Raw TRI Data'!$C:$AD,10,FALSE)</f>
        <v>Plastics Material and Resin Manufacturing</v>
      </c>
      <c r="O66" s="9">
        <f>VLOOKUP(B66,'COU &amp; OES Information'!$A$2:$C$17,3,FALSE)</f>
        <v>246</v>
      </c>
      <c r="P66" s="9" cm="1">
        <f t="array" ref="P66">CONVERT(IF($A66="R", MEDIAN(IF('Raw TRI Data'!$C:$C=$C66,'Raw TRI Data'!$W:$W)), 500),"lbm","kg")</f>
        <v>2.2679618500000003</v>
      </c>
      <c r="Q66" s="9">
        <f>CONVERT(IF(A66="R", _xlfn.MAXIFS('Raw TRI Data'!$W:$W,'Raw TRI Data'!$C:$C,$C66), 500),"lbm","kg")</f>
        <v>2.2679618500000003</v>
      </c>
      <c r="R66" s="9" cm="1">
        <f t="array" ref="R66">CONVERT(IF(A66="R", MEDIAN(IF('Raw TRI Data'!$C:$C=$C66,'Raw TRI Data'!$Y:$Y)), 500),"lbm","kg")</f>
        <v>8.6182550300000003</v>
      </c>
      <c r="S66" s="9">
        <f>CONVERT(IF(A66="R", _xlfn.MAXIFS('Raw TRI Data'!$Y:$Y,'Raw TRI Data'!$C:$C,$C66), 500),"lbm","kg")</f>
        <v>10.43262451</v>
      </c>
      <c r="T66" s="8">
        <f t="shared" ref="T66:T78" si="8">P66/$O66</f>
        <v>9.2193571138211392E-3</v>
      </c>
      <c r="U66" s="8">
        <f t="shared" ref="U66:U78" si="9">Q66/$O66</f>
        <v>9.2193571138211392E-3</v>
      </c>
      <c r="V66" s="8">
        <f t="shared" ref="V66:V78" si="10">R66/$O66</f>
        <v>3.5033557032520327E-2</v>
      </c>
      <c r="W66" s="8">
        <f t="shared" ref="W66:W78" si="11">S66/$O66</f>
        <v>4.2409042723577234E-2</v>
      </c>
    </row>
    <row r="67" spans="1:23" hidden="1">
      <c r="A67" s="2" t="str">
        <f>IF(AND(VLOOKUP(C67,'TRI Form R or A'!A:H,8,FALSE)=1,VLOOKUP(C67,'TRI Form R or A'!A:H,7,FALSE)=0),"A","R")</f>
        <v>R</v>
      </c>
      <c r="B67" s="2" t="str">
        <f>VLOOKUP(C67,'Raw TRI Data'!$C:$AE,29,FALSE)</f>
        <v>Reactive use in automotive and aviation articles </v>
      </c>
      <c r="C67" t="s">
        <v>739</v>
      </c>
      <c r="D67" s="11">
        <f>VLOOKUP(C67,'Raw TRI Data'!$C:$AD,14,FALSE)</f>
        <v>110000829079</v>
      </c>
      <c r="E67" s="10" t="str">
        <f>IFERROR(VLOOKUP(D67,#REF!,2,FALSE), "")</f>
        <v/>
      </c>
      <c r="F67" s="2" t="str">
        <f>VLOOKUP($C67,'Raw TRI Data'!$C:$AD,2,FALSE)</f>
        <v>SAFRAN CABIN BELLINGHAM INC</v>
      </c>
      <c r="G67" s="2" t="str">
        <f>VLOOKUP($C67,'Raw TRI Data'!$C:$AD,3,FALSE)</f>
        <v>3225 WOBURN STREET</v>
      </c>
      <c r="H67" s="2" t="str">
        <f>VLOOKUP($C67,'Raw TRI Data'!$C:$AD,4,FALSE)</f>
        <v>BELLINGHAM</v>
      </c>
      <c r="I67" s="2" t="str">
        <f>VLOOKUP($C67,'Raw TRI Data'!$C:$AD,6,FALSE)</f>
        <v>WA</v>
      </c>
      <c r="J67" s="2">
        <f>VLOOKUP($C67,'Raw TRI Data'!$C:$AD,7,FALSE)</f>
        <v>98226</v>
      </c>
      <c r="K67" s="2">
        <f>VLOOKUP($C67,'Raw TRI Data'!$C:$AD,12,FALSE)</f>
        <v>48.7729</v>
      </c>
      <c r="L67" s="2">
        <f>VLOOKUP($C67,'Raw TRI Data'!$C:$AD,13,FALSE)</f>
        <v>-122.44534</v>
      </c>
      <c r="M67" s="2">
        <f>VLOOKUP($C67,'Raw TRI Data'!$C:$AD,9,FALSE)</f>
        <v>336413</v>
      </c>
      <c r="N67" s="2" t="str">
        <f>VLOOKUP($C67,'Raw TRI Data'!$C:$AD,10,FALSE)</f>
        <v>Other Aircraft Parts and Auxiliary Equipment Manufacturing</v>
      </c>
      <c r="O67" s="9">
        <f>VLOOKUP(B67,'COU &amp; OES Information'!$A$2:$C$17,3,FALSE)</f>
        <v>250</v>
      </c>
      <c r="P67" s="9" cm="1">
        <f t="array" ref="P67">CONVERT(IF($A67="R", MEDIAN(IF('Raw TRI Data'!$C:$C=$C67,'Raw TRI Data'!$W:$W)), 500),"lbm","kg")</f>
        <v>0</v>
      </c>
      <c r="Q67" s="9">
        <f>CONVERT(IF(A67="R", _xlfn.MAXIFS('Raw TRI Data'!$W:$W,'Raw TRI Data'!$C:$C,$C67), 500),"lbm","kg")</f>
        <v>0</v>
      </c>
      <c r="R67" s="9" cm="1">
        <f t="array" ref="R67">CONVERT(IF(A67="R", MEDIAN(IF('Raw TRI Data'!$C:$C=$C67,'Raw TRI Data'!$Y:$Y)), 500),"lbm","kg")</f>
        <v>0</v>
      </c>
      <c r="S67" s="9">
        <f>CONVERT(IF(A67="R", _xlfn.MAXIFS('Raw TRI Data'!$Y:$Y,'Raw TRI Data'!$C:$C,$C67), 500),"lbm","kg")</f>
        <v>0</v>
      </c>
      <c r="T67" s="8">
        <f t="shared" si="8"/>
        <v>0</v>
      </c>
      <c r="U67" s="8">
        <f t="shared" si="9"/>
        <v>0</v>
      </c>
      <c r="V67" s="8">
        <f t="shared" si="10"/>
        <v>0</v>
      </c>
      <c r="W67" s="8">
        <f t="shared" si="11"/>
        <v>0</v>
      </c>
    </row>
    <row r="68" spans="1:23" hidden="1">
      <c r="A68" s="2" t="str">
        <f>IF(AND(VLOOKUP(C68,'TRI Form R or A'!A:H,8,FALSE)=1,VLOOKUP(C68,'TRI Form R or A'!A:H,7,FALSE)=0),"A","R")</f>
        <v>R</v>
      </c>
      <c r="B68" s="2" t="str">
        <f>VLOOKUP(C68,'Raw TRI Data'!$C:$AE,29,FALSE)</f>
        <v>Reactive use in automotive and aviation articles </v>
      </c>
      <c r="C68" t="s">
        <v>745</v>
      </c>
      <c r="D68" s="11">
        <f>VLOOKUP(C68,'Raw TRI Data'!$C:$AD,14,FALSE)</f>
        <v>110005397356</v>
      </c>
      <c r="E68" s="10" t="str">
        <f>IFERROR(VLOOKUP(D68,#REF!,2,FALSE), "")</f>
        <v/>
      </c>
      <c r="F68" s="2" t="str">
        <f>VLOOKUP($C68,'Raw TRI Data'!$C:$AD,2,FALSE)</f>
        <v>SAFRAN CABIN MATERIALS LLC</v>
      </c>
      <c r="G68" s="2" t="str">
        <f>VLOOKUP($C68,'Raw TRI Data'!$C:$AD,3,FALSE)</f>
        <v>501 N NEWPORT AVE</v>
      </c>
      <c r="H68" s="2" t="str">
        <f>VLOOKUP($C68,'Raw TRI Data'!$C:$AD,4,FALSE)</f>
        <v>NEWPORT</v>
      </c>
      <c r="I68" s="2" t="str">
        <f>VLOOKUP($C68,'Raw TRI Data'!$C:$AD,6,FALSE)</f>
        <v>WA</v>
      </c>
      <c r="J68" s="2">
        <f>VLOOKUP($C68,'Raw TRI Data'!$C:$AD,7,FALSE)</f>
        <v>99156</v>
      </c>
      <c r="K68" s="2">
        <f>VLOOKUP($C68,'Raw TRI Data'!$C:$AD,12,FALSE)</f>
        <v>48.185363000000002</v>
      </c>
      <c r="L68" s="2">
        <f>VLOOKUP($C68,'Raw TRI Data'!$C:$AD,13,FALSE)</f>
        <v>-117.04006800000001</v>
      </c>
      <c r="M68" s="2">
        <f>VLOOKUP($C68,'Raw TRI Data'!$C:$AD,9,FALSE)</f>
        <v>336413</v>
      </c>
      <c r="N68" s="2" t="str">
        <f>VLOOKUP($C68,'Raw TRI Data'!$C:$AD,10,FALSE)</f>
        <v>Other Aircraft Parts and Auxiliary Equipment Manufacturing</v>
      </c>
      <c r="O68" s="9">
        <f>VLOOKUP(B68,'COU &amp; OES Information'!$A$2:$C$17,3,FALSE)</f>
        <v>250</v>
      </c>
      <c r="P68" s="9" cm="1">
        <f t="array" ref="P68">CONVERT(IF($A68="R", MEDIAN(IF('Raw TRI Data'!$C:$C=$C68,'Raw TRI Data'!$W:$W)), 500),"lbm","kg")</f>
        <v>0.34019427750000003</v>
      </c>
      <c r="Q68" s="9">
        <f>CONVERT(IF(A68="R", _xlfn.MAXIFS('Raw TRI Data'!$W:$W,'Raw TRI Data'!$C:$C,$C68), 500),"lbm","kg")</f>
        <v>0.68038855500000006</v>
      </c>
      <c r="R68" s="9" cm="1">
        <f t="array" ref="R68">CONVERT(IF(A68="R", MEDIAN(IF('Raw TRI Data'!$C:$C=$C68,'Raw TRI Data'!$Y:$Y)), 500),"lbm","kg")</f>
        <v>0</v>
      </c>
      <c r="S68" s="9">
        <f>CONVERT(IF(A68="R", _xlfn.MAXIFS('Raw TRI Data'!$Y:$Y,'Raw TRI Data'!$C:$C,$C68), 500),"lbm","kg")</f>
        <v>0</v>
      </c>
      <c r="T68" s="8">
        <f t="shared" si="8"/>
        <v>1.3607771100000001E-3</v>
      </c>
      <c r="U68" s="8">
        <f t="shared" si="9"/>
        <v>2.7215542200000001E-3</v>
      </c>
      <c r="V68" s="8">
        <f t="shared" si="10"/>
        <v>0</v>
      </c>
      <c r="W68" s="8">
        <f t="shared" si="11"/>
        <v>0</v>
      </c>
    </row>
    <row r="69" spans="1:23" hidden="1">
      <c r="A69" s="2" t="str">
        <f>IF(AND(VLOOKUP(C69,'TRI Form R or A'!A:H,8,FALSE)=1,VLOOKUP(C69,'TRI Form R or A'!A:H,7,FALSE)=0),"A","R")</f>
        <v>R</v>
      </c>
      <c r="B69" s="2" t="str">
        <f>VLOOKUP(C69,'Raw TRI Data'!$C:$AE,29,FALSE)</f>
        <v>Processing: reactive flame retardant in transportation equipment manufacturing</v>
      </c>
      <c r="C69" t="s">
        <v>750</v>
      </c>
      <c r="D69" s="11">
        <f>VLOOKUP(C69,'Raw TRI Data'!$C:$AD,14,FALSE)</f>
        <v>110000316970</v>
      </c>
      <c r="E69" s="10" t="str">
        <f>IFERROR(VLOOKUP(D69,#REF!,2,FALSE), "")</f>
        <v/>
      </c>
      <c r="F69" s="2" t="str">
        <f>VLOOKUP($C69,'Raw TRI Data'!$C:$AD,2,FALSE)</f>
        <v>SIKORSKY AIRCRAFT STRATFORD FACILITY</v>
      </c>
      <c r="G69" s="2" t="str">
        <f>VLOOKUP($C69,'Raw TRI Data'!$C:$AD,3,FALSE)</f>
        <v>6900 MAIN ST</v>
      </c>
      <c r="H69" s="2" t="str">
        <f>VLOOKUP($C69,'Raw TRI Data'!$C:$AD,4,FALSE)</f>
        <v>STRATFORD</v>
      </c>
      <c r="I69" s="2" t="str">
        <f>VLOOKUP($C69,'Raw TRI Data'!$C:$AD,6,FALSE)</f>
        <v>CT</v>
      </c>
      <c r="J69" s="2" t="str">
        <f>VLOOKUP($C69,'Raw TRI Data'!$C:$AD,7,FALSE)</f>
        <v>06614</v>
      </c>
      <c r="K69" s="2">
        <f>VLOOKUP($C69,'Raw TRI Data'!$C:$AD,12,FALSE)</f>
        <v>41.247790000000002</v>
      </c>
      <c r="L69" s="2">
        <f>VLOOKUP($C69,'Raw TRI Data'!$C:$AD,13,FALSE)</f>
        <v>-73.101747000000003</v>
      </c>
      <c r="M69" s="2">
        <f>VLOOKUP($C69,'Raw TRI Data'!$C:$AD,9,FALSE)</f>
        <v>336411</v>
      </c>
      <c r="N69" s="2" t="str">
        <f>VLOOKUP($C69,'Raw TRI Data'!$C:$AD,10,FALSE)</f>
        <v>Aircraft Manufacturing</v>
      </c>
      <c r="O69" s="9">
        <f>VLOOKUP(B69,'COU &amp; OES Information'!$A$2:$C$17,3,FALSE)</f>
        <v>250</v>
      </c>
      <c r="P69" s="9" cm="1">
        <f t="array" ref="P69">CONVERT(IF($A69="R", MEDIAN(IF('Raw TRI Data'!$C:$C=$C69,'Raw TRI Data'!$W:$W)), 500),"lbm","kg")</f>
        <v>0</v>
      </c>
      <c r="Q69" s="9">
        <f>CONVERT(IF(A69="R", _xlfn.MAXIFS('Raw TRI Data'!$W:$W,'Raw TRI Data'!$C:$C,$C69), 500),"lbm","kg")</f>
        <v>0</v>
      </c>
      <c r="R69" s="9" cm="1">
        <f t="array" ref="R69">CONVERT(IF(A69="R", MEDIAN(IF('Raw TRI Data'!$C:$C=$C69,'Raw TRI Data'!$Y:$Y)), 500),"lbm","kg")</f>
        <v>0</v>
      </c>
      <c r="S69" s="9">
        <f>CONVERT(IF(A69="R", _xlfn.MAXIFS('Raw TRI Data'!$Y:$Y,'Raw TRI Data'!$C:$C,$C69), 500),"lbm","kg")</f>
        <v>0</v>
      </c>
      <c r="T69" s="8">
        <f t="shared" si="8"/>
        <v>0</v>
      </c>
      <c r="U69" s="8">
        <f t="shared" si="9"/>
        <v>0</v>
      </c>
      <c r="V69" s="8">
        <f t="shared" si="10"/>
        <v>0</v>
      </c>
      <c r="W69" s="8">
        <f t="shared" si="11"/>
        <v>0</v>
      </c>
    </row>
    <row r="70" spans="1:23" hidden="1">
      <c r="A70" s="2" t="str">
        <f>IF(AND(VLOOKUP(C70,'TRI Form R or A'!A:H,8,FALSE)=1,VLOOKUP(C70,'TRI Form R or A'!A:H,7,FALSE)=0),"A","R")</f>
        <v>R</v>
      </c>
      <c r="B70" s="2" t="str">
        <f>VLOOKUP(C70,'Raw TRI Data'!$C:$AE,29,FALSE)</f>
        <v>Processing: additive flame retardant in plastic products </v>
      </c>
      <c r="C70" t="s">
        <v>690</v>
      </c>
      <c r="D70" s="11">
        <f>VLOOKUP(C70,'Raw TRI Data'!$C:$AD,14,FALSE)</f>
        <v>110000423916</v>
      </c>
      <c r="E70" s="10" t="str">
        <f>IFERROR(VLOOKUP(D70,#REF!,2,FALSE), "")</f>
        <v/>
      </c>
      <c r="F70" s="2" t="str">
        <f>VLOOKUP($C70,'Raw TRI Data'!$C:$AD,2,FALSE)</f>
        <v>PLASTECH CORP</v>
      </c>
      <c r="G70" s="2" t="str">
        <f>VLOOKUP($C70,'Raw TRI Data'!$C:$AD,3,FALSE)</f>
        <v>920 S FRANDSEN AVE</v>
      </c>
      <c r="H70" s="2" t="str">
        <f>VLOOKUP($C70,'Raw TRI Data'!$C:$AD,4,FALSE)</f>
        <v>RUSH CITY</v>
      </c>
      <c r="I70" s="2" t="str">
        <f>VLOOKUP($C70,'Raw TRI Data'!$C:$AD,6,FALSE)</f>
        <v>MN</v>
      </c>
      <c r="J70" s="2">
        <f>VLOOKUP($C70,'Raw TRI Data'!$C:$AD,7,FALSE)</f>
        <v>55069</v>
      </c>
      <c r="K70" s="2">
        <f>VLOOKUP($C70,'Raw TRI Data'!$C:$AD,12,FALSE)</f>
        <v>45.677849999999999</v>
      </c>
      <c r="L70" s="2">
        <f>VLOOKUP($C70,'Raw TRI Data'!$C:$AD,13,FALSE)</f>
        <v>-92.967510000000004</v>
      </c>
      <c r="M70" s="2">
        <f>VLOOKUP($C70,'Raw TRI Data'!$C:$AD,9,FALSE)</f>
        <v>326199</v>
      </c>
      <c r="N70" s="2" t="str">
        <f>VLOOKUP($C70,'Raw TRI Data'!$C:$AD,10,FALSE)</f>
        <v>All Other Plastics Product Manufacturing</v>
      </c>
      <c r="O70" s="9">
        <f>VLOOKUP(B70,'COU &amp; OES Information'!$A$2:$C$17,3,FALSE)</f>
        <v>250</v>
      </c>
      <c r="P70" s="9" cm="1">
        <f t="array" ref="P70">CONVERT(IF($A70="R", MEDIAN(IF('Raw TRI Data'!$C:$C=$C70,'Raw TRI Data'!$W:$W)), 500),"lbm","kg")</f>
        <v>0</v>
      </c>
      <c r="Q70" s="9">
        <f>CONVERT(IF(A70="R", _xlfn.MAXIFS('Raw TRI Data'!$W:$W,'Raw TRI Data'!$C:$C,$C70), 500),"lbm","kg")</f>
        <v>0</v>
      </c>
      <c r="R70" s="9" cm="1">
        <f t="array" ref="R70">CONVERT(IF(A70="R", MEDIAN(IF('Raw TRI Data'!$C:$C=$C70,'Raw TRI Data'!$Y:$Y)), 500),"lbm","kg")</f>
        <v>0</v>
      </c>
      <c r="S70" s="9">
        <f>CONVERT(IF(A70="R", _xlfn.MAXIFS('Raw TRI Data'!$Y:$Y,'Raw TRI Data'!$C:$C,$C70), 500),"lbm","kg")</f>
        <v>0</v>
      </c>
      <c r="T70" s="8">
        <f t="shared" si="8"/>
        <v>0</v>
      </c>
      <c r="U70" s="8">
        <f t="shared" si="9"/>
        <v>0</v>
      </c>
      <c r="V70" s="8">
        <f t="shared" si="10"/>
        <v>0</v>
      </c>
      <c r="W70" s="8">
        <f t="shared" si="11"/>
        <v>0</v>
      </c>
    </row>
    <row r="71" spans="1:23">
      <c r="A71" s="2" t="str">
        <f>IF(AND(VLOOKUP(C71,'TRI Form R or A'!A:H,8,FALSE)=1,VLOOKUP(C71,'TRI Form R or A'!A:H,7,FALSE)=0),"A","R")</f>
        <v>R</v>
      </c>
      <c r="B71" s="2" t="str">
        <f>VLOOKUP(C71,'Raw TRI Data'!$C:$AE,29,FALSE)</f>
        <v>Processing: additive flame retardant in plastic, resin, and paints and coatings </v>
      </c>
      <c r="C71" t="s">
        <v>765</v>
      </c>
      <c r="D71" s="11">
        <f>VLOOKUP(C71,'Raw TRI Data'!$C:$AD,14,FALSE)</f>
        <v>110000328388</v>
      </c>
      <c r="E71" s="10" t="str">
        <f>IFERROR(VLOOKUP(D71,#REF!,2,FALSE), "")</f>
        <v/>
      </c>
      <c r="F71" s="2" t="str">
        <f>VLOOKUP($C71,'Raw TRI Data'!$C:$AD,2,FALSE)</f>
        <v>SOLEPOXY INC.</v>
      </c>
      <c r="G71" s="2" t="str">
        <f>VLOOKUP($C71,'Raw TRI Data'!$C:$AD,3,FALSE)</f>
        <v>211 FRANKLIN STREET</v>
      </c>
      <c r="H71" s="2" t="str">
        <f>VLOOKUP($C71,'Raw TRI Data'!$C:$AD,4,FALSE)</f>
        <v>OLEAN</v>
      </c>
      <c r="I71" s="2" t="str">
        <f>VLOOKUP($C71,'Raw TRI Data'!$C:$AD,6,FALSE)</f>
        <v>NY</v>
      </c>
      <c r="J71" s="2">
        <f>VLOOKUP($C71,'Raw TRI Data'!$C:$AD,7,FALSE)</f>
        <v>14760</v>
      </c>
      <c r="K71" s="2">
        <f>VLOOKUP($C71,'Raw TRI Data'!$C:$AD,12,FALSE)</f>
        <v>42.094957000000001</v>
      </c>
      <c r="L71" s="2">
        <f>VLOOKUP($C71,'Raw TRI Data'!$C:$AD,13,FALSE)</f>
        <v>-78.441350999999997</v>
      </c>
      <c r="M71" s="2">
        <f>VLOOKUP($C71,'Raw TRI Data'!$C:$AD,9,FALSE)</f>
        <v>325991</v>
      </c>
      <c r="N71" s="2" t="str">
        <f>VLOOKUP($C71,'Raw TRI Data'!$C:$AD,10,FALSE)</f>
        <v>Custom Compounding of Purchased Resins</v>
      </c>
      <c r="O71" s="9">
        <f>VLOOKUP(B71,'COU &amp; OES Information'!$A$2:$C$17,3,FALSE)</f>
        <v>246</v>
      </c>
      <c r="P71" s="9" cm="1">
        <f t="array" ref="P71">CONVERT(IF($A71="R", MEDIAN(IF('Raw TRI Data'!$C:$C=$C71,'Raw TRI Data'!$W:$W)), 500),"lbm","kg")</f>
        <v>0.40823313300000003</v>
      </c>
      <c r="Q71" s="9">
        <f>CONVERT(IF(A71="R", _xlfn.MAXIFS('Raw TRI Data'!$W:$W,'Raw TRI Data'!$C:$C,$C71), 500),"lbm","kg")</f>
        <v>0.45359237000000002</v>
      </c>
      <c r="R71" s="9" cm="1">
        <f t="array" ref="R71">CONVERT(IF(A71="R", MEDIAN(IF('Raw TRI Data'!$C:$C=$C71,'Raw TRI Data'!$Y:$Y)), 500),"lbm","kg")</f>
        <v>4.0823313299999997</v>
      </c>
      <c r="S71" s="9">
        <f>CONVERT(IF(A71="R", _xlfn.MAXIFS('Raw TRI Data'!$Y:$Y,'Raw TRI Data'!$C:$C,$C71), 500),"lbm","kg")</f>
        <v>4.5359237000000006</v>
      </c>
      <c r="T71" s="8">
        <f t="shared" si="8"/>
        <v>1.659484280487805E-3</v>
      </c>
      <c r="U71" s="8">
        <f t="shared" si="9"/>
        <v>1.8438714227642277E-3</v>
      </c>
      <c r="V71" s="8">
        <f t="shared" si="10"/>
        <v>1.6594842804878048E-2</v>
      </c>
      <c r="W71" s="8">
        <f t="shared" si="11"/>
        <v>1.8438714227642278E-2</v>
      </c>
    </row>
    <row r="72" spans="1:23" hidden="1">
      <c r="A72" s="2" t="str">
        <f>IF(AND(VLOOKUP(C72,'TRI Form R or A'!A:H,8,FALSE)=1,VLOOKUP(C72,'TRI Form R or A'!A:H,7,FALSE)=0),"A","R")</f>
        <v>R</v>
      </c>
      <c r="B72" s="2" t="str">
        <f>VLOOKUP(C72,'Raw TRI Data'!$C:$AE,29,FALSE)</f>
        <v>Processing: additive flame retardant in plastic products </v>
      </c>
      <c r="C72" t="s">
        <v>636</v>
      </c>
      <c r="D72" s="11">
        <f>VLOOKUP(C72,'Raw TRI Data'!$C:$AD,14,FALSE)</f>
        <v>110000442753</v>
      </c>
      <c r="E72" s="10" t="str">
        <f>IFERROR(VLOOKUP(D72,#REF!,2,FALSE), "")</f>
        <v/>
      </c>
      <c r="F72" s="2" t="str">
        <f>VLOOKUP($C72,'Raw TRI Data'!$C:$AD,2,FALSE)</f>
        <v>MISSION PLASTICS NORTH</v>
      </c>
      <c r="G72" s="2" t="str">
        <f>VLOOKUP($C72,'Raw TRI Data'!$C:$AD,3,FALSE)</f>
        <v>4202 E 135TH ST</v>
      </c>
      <c r="H72" s="2" t="str">
        <f>VLOOKUP($C72,'Raw TRI Data'!$C:$AD,4,FALSE)</f>
        <v>GRANDVIEW</v>
      </c>
      <c r="I72" s="2" t="str">
        <f>VLOOKUP($C72,'Raw TRI Data'!$C:$AD,6,FALSE)</f>
        <v>MO</v>
      </c>
      <c r="J72" s="2">
        <f>VLOOKUP($C72,'Raw TRI Data'!$C:$AD,7,FALSE)</f>
        <v>64030</v>
      </c>
      <c r="K72" s="2">
        <f>VLOOKUP($C72,'Raw TRI Data'!$C:$AD,12,FALSE)</f>
        <v>38.88064</v>
      </c>
      <c r="L72" s="2">
        <f>VLOOKUP($C72,'Raw TRI Data'!$C:$AD,13,FALSE)</f>
        <v>-94.543744000000004</v>
      </c>
      <c r="M72" s="2">
        <f>VLOOKUP($C72,'Raw TRI Data'!$C:$AD,9,FALSE)</f>
        <v>326199</v>
      </c>
      <c r="N72" s="2" t="str">
        <f>VLOOKUP($C72,'Raw TRI Data'!$C:$AD,10,FALSE)</f>
        <v>All Other Plastics Product Manufacturing</v>
      </c>
      <c r="O72" s="9">
        <f>VLOOKUP(B72,'COU &amp; OES Information'!$A$2:$C$17,3,FALSE)</f>
        <v>250</v>
      </c>
      <c r="P72" s="9" cm="1">
        <f t="array" ref="P72">CONVERT(IF($A72="R", MEDIAN(IF('Raw TRI Data'!$C:$C=$C72,'Raw TRI Data'!$W:$W)), 500),"lbm","kg")</f>
        <v>0</v>
      </c>
      <c r="Q72" s="9">
        <f>CONVERT(IF(A72="R", _xlfn.MAXIFS('Raw TRI Data'!$W:$W,'Raw TRI Data'!$C:$C,$C72), 500),"lbm","kg")</f>
        <v>0</v>
      </c>
      <c r="R72" s="9" cm="1">
        <f t="array" ref="R72">CONVERT(IF(A72="R", MEDIAN(IF('Raw TRI Data'!$C:$C=$C72,'Raw TRI Data'!$Y:$Y)), 500),"lbm","kg")</f>
        <v>0</v>
      </c>
      <c r="S72" s="9">
        <f>CONVERT(IF(A72="R", _xlfn.MAXIFS('Raw TRI Data'!$Y:$Y,'Raw TRI Data'!$C:$C,$C72), 500),"lbm","kg")</f>
        <v>0</v>
      </c>
      <c r="T72" s="8">
        <f t="shared" si="8"/>
        <v>0</v>
      </c>
      <c r="U72" s="8">
        <f t="shared" si="9"/>
        <v>0</v>
      </c>
      <c r="V72" s="8">
        <f t="shared" si="10"/>
        <v>0</v>
      </c>
      <c r="W72" s="8">
        <f t="shared" si="11"/>
        <v>0</v>
      </c>
    </row>
    <row r="73" spans="1:23">
      <c r="A73" s="2" t="str">
        <f>IF(AND(VLOOKUP(C73,'TRI Form R or A'!A:H,8,FALSE)=1,VLOOKUP(C73,'TRI Form R or A'!A:H,7,FALSE)=0),"A","R")</f>
        <v>R</v>
      </c>
      <c r="B73" s="2" t="str">
        <f>VLOOKUP(C73,'Raw TRI Data'!$C:$AE,29,FALSE)</f>
        <v>Processing: additive flame retardant in plastic, resin, and paints and coatings </v>
      </c>
      <c r="C73" t="s">
        <v>774</v>
      </c>
      <c r="D73" s="11" t="str">
        <f>VLOOKUP(C73,'Raw TRI Data'!$C:$AD,14,FALSE)</f>
        <v>NA</v>
      </c>
      <c r="E73" s="10" t="str">
        <f>IFERROR(VLOOKUP(D73,#REF!,2,FALSE), "")</f>
        <v/>
      </c>
      <c r="F73" s="2" t="str">
        <f>VLOOKUP($C73,'Raw TRI Data'!$C:$AD,2,FALSE)</f>
        <v>STAR PLASTICS INC.</v>
      </c>
      <c r="G73" s="2" t="str">
        <f>VLOOKUP($C73,'Raw TRI Data'!$C:$AD,3,FALSE)</f>
        <v>326 JACK BURLINGAME DRIVE</v>
      </c>
      <c r="H73" s="2" t="str">
        <f>VLOOKUP($C73,'Raw TRI Data'!$C:$AD,4,FALSE)</f>
        <v>MILLWOOD</v>
      </c>
      <c r="I73" s="2" t="str">
        <f>VLOOKUP($C73,'Raw TRI Data'!$C:$AD,6,FALSE)</f>
        <v>WV</v>
      </c>
      <c r="J73" s="2">
        <f>VLOOKUP($C73,'Raw TRI Data'!$C:$AD,7,FALSE)</f>
        <v>25262</v>
      </c>
      <c r="K73" s="2">
        <f>VLOOKUP($C73,'Raw TRI Data'!$C:$AD,12,FALSE)</f>
        <v>38.905079999999998</v>
      </c>
      <c r="L73" s="2">
        <f>VLOOKUP($C73,'Raw TRI Data'!$C:$AD,13,FALSE)</f>
        <v>-81.837199999999996</v>
      </c>
      <c r="M73" s="2">
        <f>VLOOKUP($C73,'Raw TRI Data'!$C:$AD,9,FALSE)</f>
        <v>325211</v>
      </c>
      <c r="N73" s="2" t="str">
        <f>VLOOKUP($C73,'Raw TRI Data'!$C:$AD,10,FALSE)</f>
        <v>Plastics Material and Resin Manufacturing</v>
      </c>
      <c r="O73" s="9">
        <f>VLOOKUP(B73,'COU &amp; OES Information'!$A$2:$C$17,3,FALSE)</f>
        <v>246</v>
      </c>
      <c r="P73" s="9" cm="1">
        <f t="array" ref="P73">CONVERT(IF($A73="R", MEDIAN(IF('Raw TRI Data'!$C:$C=$C73,'Raw TRI Data'!$W:$W)), 500),"lbm","kg")</f>
        <v>0</v>
      </c>
      <c r="Q73" s="9">
        <f>CONVERT(IF(A73="R", _xlfn.MAXIFS('Raw TRI Data'!$W:$W,'Raw TRI Data'!$C:$C,$C73), 500),"lbm","kg")</f>
        <v>0</v>
      </c>
      <c r="R73" s="9" cm="1">
        <f t="array" ref="R73">CONVERT(IF(A73="R", MEDIAN(IF('Raw TRI Data'!$C:$C=$C73,'Raw TRI Data'!$Y:$Y)), 500),"lbm","kg")</f>
        <v>0</v>
      </c>
      <c r="S73" s="9">
        <f>CONVERT(IF(A73="R", _xlfn.MAXIFS('Raw TRI Data'!$Y:$Y,'Raw TRI Data'!$C:$C,$C73), 500),"lbm","kg")</f>
        <v>0</v>
      </c>
      <c r="T73" s="8">
        <f t="shared" si="8"/>
        <v>0</v>
      </c>
      <c r="U73" s="8">
        <f t="shared" si="9"/>
        <v>0</v>
      </c>
      <c r="V73" s="8">
        <f t="shared" si="10"/>
        <v>0</v>
      </c>
      <c r="W73" s="8">
        <f t="shared" si="11"/>
        <v>0</v>
      </c>
    </row>
    <row r="74" spans="1:23">
      <c r="A74" s="2" t="str">
        <f>IF(AND(VLOOKUP(C74,'TRI Form R or A'!A:H,8,FALSE)=1,VLOOKUP(C74,'TRI Form R or A'!A:H,7,FALSE)=0),"A","R")</f>
        <v>R</v>
      </c>
      <c r="B74" s="2" t="str">
        <f>VLOOKUP(C74,'Raw TRI Data'!$C:$AE,29,FALSE)</f>
        <v>Processing: additive flame retardant in plastic, resin, and paints and coatings </v>
      </c>
      <c r="C74" t="s">
        <v>781</v>
      </c>
      <c r="D74" s="11">
        <f>VLOOKUP(C74,'Raw TRI Data'!$C:$AD,14,FALSE)</f>
        <v>110000607978</v>
      </c>
      <c r="E74" s="10" t="str">
        <f>IFERROR(VLOOKUP(D74,#REF!,2,FALSE), "")</f>
        <v/>
      </c>
      <c r="F74" s="2" t="str">
        <f>VLOOKUP($C74,'Raw TRI Data'!$C:$AD,2,FALSE)</f>
        <v>SUMITOMO BAKELITE N.A. INC</v>
      </c>
      <c r="G74" s="2" t="str">
        <f>VLOOKUP($C74,'Raw TRI Data'!$C:$AD,3,FALSE)</f>
        <v>24 MILL ST</v>
      </c>
      <c r="H74" s="2" t="str">
        <f>VLOOKUP($C74,'Raw TRI Data'!$C:$AD,4,FALSE)</f>
        <v>MANCHESTER</v>
      </c>
      <c r="I74" s="2" t="str">
        <f>VLOOKUP($C74,'Raw TRI Data'!$C:$AD,6,FALSE)</f>
        <v>CT</v>
      </c>
      <c r="J74" s="2" t="str">
        <f>VLOOKUP($C74,'Raw TRI Data'!$C:$AD,7,FALSE)</f>
        <v>06042</v>
      </c>
      <c r="K74" s="2">
        <f>VLOOKUP($C74,'Raw TRI Data'!$C:$AD,12,FALSE)</f>
        <v>41.797080000000001</v>
      </c>
      <c r="L74" s="2">
        <f>VLOOKUP($C74,'Raw TRI Data'!$C:$AD,13,FALSE)</f>
        <v>-72.517009999999999</v>
      </c>
      <c r="M74" s="2">
        <f>VLOOKUP($C74,'Raw TRI Data'!$C:$AD,9,FALSE)</f>
        <v>325991</v>
      </c>
      <c r="N74" s="2" t="str">
        <f>VLOOKUP($C74,'Raw TRI Data'!$C:$AD,10,FALSE)</f>
        <v>Custom Compounding of Purchased Resins</v>
      </c>
      <c r="O74" s="9">
        <f>VLOOKUP(B74,'COU &amp; OES Information'!$A$2:$C$17,3,FALSE)</f>
        <v>246</v>
      </c>
      <c r="P74" s="9" cm="1">
        <f t="array" ref="P74">CONVERT(IF($A74="R", MEDIAN(IF('Raw TRI Data'!$C:$C=$C74,'Raw TRI Data'!$W:$W)), 500),"lbm","kg")</f>
        <v>0</v>
      </c>
      <c r="Q74" s="9">
        <f>CONVERT(IF(A74="R", _xlfn.MAXIFS('Raw TRI Data'!$W:$W,'Raw TRI Data'!$C:$C,$C74), 500),"lbm","kg")</f>
        <v>0</v>
      </c>
      <c r="R74" s="9" cm="1">
        <f t="array" ref="R74">CONVERT(IF(A74="R", MEDIAN(IF('Raw TRI Data'!$C:$C=$C74,'Raw TRI Data'!$Y:$Y)), 500),"lbm","kg")</f>
        <v>4.5359237000000011E-2</v>
      </c>
      <c r="S74" s="9">
        <f>CONVERT(IF(A74="R", _xlfn.MAXIFS('Raw TRI Data'!$Y:$Y,'Raw TRI Data'!$C:$C,$C74), 500),"lbm","kg")</f>
        <v>9.0718474000000021E-2</v>
      </c>
      <c r="T74" s="8">
        <f t="shared" si="8"/>
        <v>0</v>
      </c>
      <c r="U74" s="8">
        <f t="shared" si="9"/>
        <v>0</v>
      </c>
      <c r="V74" s="8">
        <f t="shared" si="10"/>
        <v>1.8438714227642282E-4</v>
      </c>
      <c r="W74" s="8">
        <f t="shared" si="11"/>
        <v>3.6877428455284563E-4</v>
      </c>
    </row>
    <row r="75" spans="1:23">
      <c r="A75" s="2" t="str">
        <f>IF(AND(VLOOKUP(C75,'TRI Form R or A'!A:H,8,FALSE)=1,VLOOKUP(C75,'TRI Form R or A'!A:H,7,FALSE)=0),"A","R")</f>
        <v>R</v>
      </c>
      <c r="B75" s="2" t="str">
        <f>VLOOKUP(C75,'Raw TRI Data'!$C:$AE,29,FALSE)</f>
        <v>Processing: additive flame retardant in plastic, resin, and paints and coatings </v>
      </c>
      <c r="C75" t="s">
        <v>786</v>
      </c>
      <c r="D75" s="11">
        <f>VLOOKUP(C75,'Raw TRI Data'!$C:$AD,14,FALSE)</f>
        <v>110001386367</v>
      </c>
      <c r="E75" s="10" t="str">
        <f>IFERROR(VLOOKUP(D75,#REF!,2,FALSE), "")</f>
        <v/>
      </c>
      <c r="F75" s="2" t="str">
        <f>VLOOKUP($C75,'Raw TRI Data'!$C:$AD,2,FALSE)</f>
        <v>TECHMER PM LLC ILLINOIS</v>
      </c>
      <c r="G75" s="2" t="str">
        <f>VLOOKUP($C75,'Raw TRI Data'!$C:$AD,3,FALSE)</f>
        <v>900 DOUGLAS RD</v>
      </c>
      <c r="H75" s="2" t="str">
        <f>VLOOKUP($C75,'Raw TRI Data'!$C:$AD,4,FALSE)</f>
        <v>BATAVIA</v>
      </c>
      <c r="I75" s="2" t="str">
        <f>VLOOKUP($C75,'Raw TRI Data'!$C:$AD,6,FALSE)</f>
        <v>IL</v>
      </c>
      <c r="J75" s="2">
        <f>VLOOKUP($C75,'Raw TRI Data'!$C:$AD,7,FALSE)</f>
        <v>60510</v>
      </c>
      <c r="K75" s="2">
        <f>VLOOKUP($C75,'Raw TRI Data'!$C:$AD,12,FALSE)</f>
        <v>41.860925999999999</v>
      </c>
      <c r="L75" s="2">
        <f>VLOOKUP($C75,'Raw TRI Data'!$C:$AD,13,FALSE)</f>
        <v>-88.292286000000004</v>
      </c>
      <c r="M75" s="2">
        <f>VLOOKUP($C75,'Raw TRI Data'!$C:$AD,9,FALSE)</f>
        <v>325991</v>
      </c>
      <c r="N75" s="2" t="str">
        <f>VLOOKUP($C75,'Raw TRI Data'!$C:$AD,10,FALSE)</f>
        <v>Custom Compounding of Purchased Resins</v>
      </c>
      <c r="O75" s="9">
        <f>VLOOKUP(B75,'COU &amp; OES Information'!$A$2:$C$17,3,FALSE)</f>
        <v>246</v>
      </c>
      <c r="P75" s="9" cm="1">
        <f t="array" ref="P75">CONVERT(IF($A75="R", MEDIAN(IF('Raw TRI Data'!$C:$C=$C75,'Raw TRI Data'!$W:$W)), 500),"lbm","kg")</f>
        <v>0</v>
      </c>
      <c r="Q75" s="9">
        <f>CONVERT(IF(A75="R", _xlfn.MAXIFS('Raw TRI Data'!$W:$W,'Raw TRI Data'!$C:$C,$C75), 500),"lbm","kg")</f>
        <v>0</v>
      </c>
      <c r="R75" s="9" cm="1">
        <f t="array" ref="R75">CONVERT(IF(A75="R", MEDIAN(IF('Raw TRI Data'!$C:$C=$C75,'Raw TRI Data'!$Y:$Y)), 500),"lbm","kg")</f>
        <v>0</v>
      </c>
      <c r="S75" s="9">
        <f>CONVERT(IF(A75="R", _xlfn.MAXIFS('Raw TRI Data'!$Y:$Y,'Raw TRI Data'!$C:$C,$C75), 500),"lbm","kg")</f>
        <v>0</v>
      </c>
      <c r="T75" s="8">
        <f t="shared" si="8"/>
        <v>0</v>
      </c>
      <c r="U75" s="8">
        <f t="shared" si="9"/>
        <v>0</v>
      </c>
      <c r="V75" s="8">
        <f t="shared" si="10"/>
        <v>0</v>
      </c>
      <c r="W75" s="8">
        <f t="shared" si="11"/>
        <v>0</v>
      </c>
    </row>
    <row r="76" spans="1:23" hidden="1">
      <c r="A76" s="2" t="str">
        <f>IF(AND(VLOOKUP(C76,'TRI Form R or A'!A:H,8,FALSE)=1,VLOOKUP(C76,'TRI Form R or A'!A:H,7,FALSE)=0),"A","R")</f>
        <v>R</v>
      </c>
      <c r="B76" s="2" t="str">
        <f>VLOOKUP(C76,'Raw TRI Data'!$C:$AE,29,FALSE)</f>
        <v>Reactive use in automotive and aviation articles </v>
      </c>
      <c r="C76" t="s">
        <v>791</v>
      </c>
      <c r="D76" s="11">
        <f>VLOOKUP(C76,'Raw TRI Data'!$C:$AD,14,FALSE)</f>
        <v>110070118559</v>
      </c>
      <c r="E76" s="10" t="str">
        <f>IFERROR(VLOOKUP(D76,#REF!,2,FALSE), "")</f>
        <v/>
      </c>
      <c r="F76" s="2" t="str">
        <f>VLOOKUP($C76,'Raw TRI Data'!$C:$AD,2,FALSE)</f>
        <v>THE BOEING CO DEFENSE SPACE &amp; SECURITY ROTORCRAFT PR</v>
      </c>
      <c r="G76" s="2" t="str">
        <f>VLOOKUP($C76,'Raw TRI Data'!$C:$AD,3,FALSE)</f>
        <v>1 S STEWART AVE</v>
      </c>
      <c r="H76" s="2" t="str">
        <f>VLOOKUP($C76,'Raw TRI Data'!$C:$AD,4,FALSE)</f>
        <v>RIDLEY PARK</v>
      </c>
      <c r="I76" s="2" t="str">
        <f>VLOOKUP($C76,'Raw TRI Data'!$C:$AD,6,FALSE)</f>
        <v>PA</v>
      </c>
      <c r="J76" s="2">
        <f>VLOOKUP($C76,'Raw TRI Data'!$C:$AD,7,FALSE)</f>
        <v>19078</v>
      </c>
      <c r="K76" s="2">
        <f>VLOOKUP($C76,'Raw TRI Data'!$C:$AD,12,FALSE)</f>
        <v>39.865861000000002</v>
      </c>
      <c r="L76" s="2">
        <f>VLOOKUP($C76,'Raw TRI Data'!$C:$AD,13,FALSE)</f>
        <v>-75.323113000000006</v>
      </c>
      <c r="M76" s="2">
        <f>VLOOKUP($C76,'Raw TRI Data'!$C:$AD,9,FALSE)</f>
        <v>336411</v>
      </c>
      <c r="N76" s="2" t="str">
        <f>VLOOKUP($C76,'Raw TRI Data'!$C:$AD,10,FALSE)</f>
        <v>Aircraft Manufacturing</v>
      </c>
      <c r="O76" s="9">
        <f>VLOOKUP(B76,'COU &amp; OES Information'!$A$2:$C$17,3,FALSE)</f>
        <v>250</v>
      </c>
      <c r="P76" s="9" cm="1">
        <f t="array" ref="P76">CONVERT(IF($A76="R", MEDIAN(IF('Raw TRI Data'!$C:$C=$C76,'Raw TRI Data'!$W:$W)), 500),"lbm","kg")</f>
        <v>0</v>
      </c>
      <c r="Q76" s="9">
        <f>CONVERT(IF(A76="R", _xlfn.MAXIFS('Raw TRI Data'!$W:$W,'Raw TRI Data'!$C:$C,$C76), 500),"lbm","kg")</f>
        <v>0</v>
      </c>
      <c r="R76" s="9" cm="1">
        <f t="array" ref="R76">CONVERT(IF(A76="R", MEDIAN(IF('Raw TRI Data'!$C:$C=$C76,'Raw TRI Data'!$Y:$Y)), 500),"lbm","kg")</f>
        <v>0</v>
      </c>
      <c r="S76" s="9">
        <f>CONVERT(IF(A76="R", _xlfn.MAXIFS('Raw TRI Data'!$Y:$Y,'Raw TRI Data'!$C:$C,$C76), 500),"lbm","kg")</f>
        <v>0</v>
      </c>
      <c r="T76" s="8">
        <f t="shared" si="8"/>
        <v>0</v>
      </c>
      <c r="U76" s="8">
        <f t="shared" si="9"/>
        <v>0</v>
      </c>
      <c r="V76" s="8">
        <f t="shared" si="10"/>
        <v>0</v>
      </c>
      <c r="W76" s="8">
        <f t="shared" si="11"/>
        <v>0</v>
      </c>
    </row>
    <row r="77" spans="1:23" hidden="1">
      <c r="A77" s="2" t="str">
        <f>IF(AND(VLOOKUP(C77,'TRI Form R or A'!A:H,8,FALSE)=1,VLOOKUP(C77,'TRI Form R or A'!A:H,7,FALSE)=0),"A","R")</f>
        <v>R</v>
      </c>
      <c r="B77" s="2" t="str">
        <f>VLOOKUP(C77,'Raw TRI Data'!$C:$AE,29,FALSE)</f>
        <v>Processing: reactive flame retardant in transportation equipment manufacturing</v>
      </c>
      <c r="C77" t="s">
        <v>803</v>
      </c>
      <c r="D77" s="11">
        <f>VLOOKUP(C77,'Raw TRI Data'!$C:$AD,14,FALSE)</f>
        <v>110070059193</v>
      </c>
      <c r="E77" s="10" t="str">
        <f>IFERROR(VLOOKUP(D77,#REF!,2,FALSE), "")</f>
        <v/>
      </c>
      <c r="F77" s="2" t="str">
        <f>VLOOKUP($C77,'Raw TRI Data'!$C:$AD,2,FALSE)</f>
        <v>TORAY ADVANCED COMPOSITES</v>
      </c>
      <c r="G77" s="2" t="str">
        <f>VLOOKUP($C77,'Raw TRI Data'!$C:$AD,3,FALSE)</f>
        <v>2450 CORDELIA ROAD</v>
      </c>
      <c r="H77" s="2" t="str">
        <f>VLOOKUP($C77,'Raw TRI Data'!$C:$AD,4,FALSE)</f>
        <v>FAIRFIELD</v>
      </c>
      <c r="I77" s="2" t="str">
        <f>VLOOKUP($C77,'Raw TRI Data'!$C:$AD,6,FALSE)</f>
        <v>CA</v>
      </c>
      <c r="J77" s="2">
        <f>VLOOKUP($C77,'Raw TRI Data'!$C:$AD,7,FALSE)</f>
        <v>94534</v>
      </c>
      <c r="K77" s="2">
        <f>VLOOKUP($C77,'Raw TRI Data'!$C:$AD,12,FALSE)</f>
        <v>38.228830000000002</v>
      </c>
      <c r="L77" s="2">
        <f>VLOOKUP($C77,'Raw TRI Data'!$C:$AD,13,FALSE)</f>
        <v>-122.07747000000001</v>
      </c>
      <c r="M77" s="2">
        <f>VLOOKUP($C77,'Raw TRI Data'!$C:$AD,9,FALSE)</f>
        <v>326130</v>
      </c>
      <c r="N77" s="2" t="str">
        <f>VLOOKUP($C77,'Raw TRI Data'!$C:$AD,10,FALSE)</f>
        <v>Laminated Plastics Plate, Sheet (except Packaging), and Shape Manufacturing</v>
      </c>
      <c r="O77" s="9">
        <f>VLOOKUP(B77,'COU &amp; OES Information'!$A$2:$C$17,3,FALSE)</f>
        <v>250</v>
      </c>
      <c r="P77" s="9" cm="1">
        <f t="array" ref="P77">CONVERT(IF($A77="R", MEDIAN(IF('Raw TRI Data'!$C:$C=$C77,'Raw TRI Data'!$W:$W)), 500),"lbm","kg")</f>
        <v>0</v>
      </c>
      <c r="Q77" s="9">
        <f>CONVERT(IF(A77="R", _xlfn.MAXIFS('Raw TRI Data'!$W:$W,'Raw TRI Data'!$C:$C,$C77), 500),"lbm","kg")</f>
        <v>0</v>
      </c>
      <c r="R77" s="9" cm="1">
        <f t="array" ref="R77">CONVERT(IF(A77="R", MEDIAN(IF('Raw TRI Data'!$C:$C=$C77,'Raw TRI Data'!$Y:$Y)), 500),"lbm","kg")</f>
        <v>0</v>
      </c>
      <c r="S77" s="9">
        <f>CONVERT(IF(A77="R", _xlfn.MAXIFS('Raw TRI Data'!$Y:$Y,'Raw TRI Data'!$C:$C,$C77), 500),"lbm","kg")</f>
        <v>0</v>
      </c>
      <c r="T77" s="8">
        <f t="shared" si="8"/>
        <v>0</v>
      </c>
      <c r="U77" s="8">
        <f t="shared" si="9"/>
        <v>0</v>
      </c>
      <c r="V77" s="8">
        <f t="shared" si="10"/>
        <v>0</v>
      </c>
      <c r="W77" s="8">
        <f t="shared" si="11"/>
        <v>0</v>
      </c>
    </row>
    <row r="78" spans="1:23" hidden="1">
      <c r="A78" s="2" t="str">
        <f>IF(AND(VLOOKUP(C78,'TRI Form R or A'!A:H,8,FALSE)=1,VLOOKUP(C78,'TRI Form R or A'!A:H,7,FALSE)=0),"A","R")</f>
        <v>R</v>
      </c>
      <c r="B78" s="2" t="str">
        <f>VLOOKUP(C78,'Raw TRI Data'!$C:$AE,29,FALSE)</f>
        <v>Processing: additive flame retardant in plastic products </v>
      </c>
      <c r="C78" t="s">
        <v>329</v>
      </c>
      <c r="D78" s="11">
        <f>VLOOKUP(C78,'Raw TRI Data'!$C:$AD,14,FALSE)</f>
        <v>110069493293</v>
      </c>
      <c r="E78" s="10" t="str">
        <f>IFERROR(VLOOKUP(D78,#REF!,2,FALSE), "")</f>
        <v/>
      </c>
      <c r="F78" s="2" t="str">
        <f>VLOOKUP($C78,'Raw TRI Data'!$C:$AD,2,FALSE)</f>
        <v>3D PLASTICS INC.</v>
      </c>
      <c r="G78" s="2" t="str">
        <f>VLOOKUP($C78,'Raw TRI Data'!$C:$AD,3,FALSE)</f>
        <v>2701 E 2ND ST</v>
      </c>
      <c r="H78" s="2" t="str">
        <f>VLOOKUP($C78,'Raw TRI Data'!$C:$AD,4,FALSE)</f>
        <v>NEWBERG</v>
      </c>
      <c r="I78" s="2" t="str">
        <f>VLOOKUP($C78,'Raw TRI Data'!$C:$AD,6,FALSE)</f>
        <v>OR</v>
      </c>
      <c r="J78" s="2">
        <f>VLOOKUP($C78,'Raw TRI Data'!$C:$AD,7,FALSE)</f>
        <v>97132</v>
      </c>
      <c r="K78" s="2">
        <f>VLOOKUP($C78,'Raw TRI Data'!$C:$AD,12,FALSE)</f>
        <v>45.299402999999998</v>
      </c>
      <c r="L78" s="2">
        <f>VLOOKUP($C78,'Raw TRI Data'!$C:$AD,13,FALSE)</f>
        <v>-122.951801</v>
      </c>
      <c r="M78" s="2">
        <f>VLOOKUP($C78,'Raw TRI Data'!$C:$AD,9,FALSE)</f>
        <v>326199</v>
      </c>
      <c r="N78" s="2" t="str">
        <f>VLOOKUP($C78,'Raw TRI Data'!$C:$AD,10,FALSE)</f>
        <v>All Other Plastics Product Manufacturing</v>
      </c>
      <c r="O78" s="9">
        <f>VLOOKUP(B78,'COU &amp; OES Information'!$A$2:$C$17,3,FALSE)</f>
        <v>250</v>
      </c>
      <c r="P78" s="9" cm="1">
        <f t="array" ref="P78">CONVERT(IF($A78="R", MEDIAN(IF('Raw TRI Data'!$C:$C=$C78,'Raw TRI Data'!$W:$W)), 500),"lbm","kg")</f>
        <v>0</v>
      </c>
      <c r="Q78" s="9">
        <f>CONVERT(IF(A78="R", _xlfn.MAXIFS('Raw TRI Data'!$W:$W,'Raw TRI Data'!$C:$C,$C78), 500),"lbm","kg")</f>
        <v>0</v>
      </c>
      <c r="R78" s="9" cm="1">
        <f t="array" ref="R78">CONVERT(IF(A78="R", MEDIAN(IF('Raw TRI Data'!$C:$C=$C78,'Raw TRI Data'!$Y:$Y)), 500),"lbm","kg")</f>
        <v>0</v>
      </c>
      <c r="S78" s="9">
        <f>CONVERT(IF(A78="R", _xlfn.MAXIFS('Raw TRI Data'!$Y:$Y,'Raw TRI Data'!$C:$C,$C78), 500),"lbm","kg")</f>
        <v>0</v>
      </c>
      <c r="T78" s="8">
        <f t="shared" si="8"/>
        <v>0</v>
      </c>
      <c r="U78" s="8">
        <f t="shared" si="9"/>
        <v>0</v>
      </c>
      <c r="V78" s="8">
        <f t="shared" si="10"/>
        <v>0</v>
      </c>
      <c r="W78" s="8">
        <f t="shared" si="11"/>
        <v>0</v>
      </c>
    </row>
    <row r="79" spans="1:23" hidden="1">
      <c r="A79" s="2" t="str">
        <f>IF(AND(VLOOKUP(C79,'TRI Form R or A'!A:H,8,FALSE)=1,VLOOKUP(C79,'TRI Form R or A'!A:H,7,FALSE)=0),"A","R")</f>
        <v>R</v>
      </c>
      <c r="B79" s="2" t="str">
        <f>VLOOKUP(C79,'Raw TRI Data'!$C:$AE,29,FALSE)</f>
        <v>Disposal</v>
      </c>
      <c r="C79" t="s">
        <v>808</v>
      </c>
      <c r="D79" s="11">
        <f>VLOOKUP(C79,'Raw TRI Data'!$C:$AD,14,FALSE)</f>
        <v>110000397874</v>
      </c>
      <c r="E79" s="10" t="str">
        <f>IFERROR(VLOOKUP(D79,#REF!,2,FALSE), "")</f>
        <v/>
      </c>
      <c r="F79" s="2" t="str">
        <f>VLOOKUP($C79,'Raw TRI Data'!$C:$AD,2,FALSE)</f>
        <v>TRADEBE TREATMENT &amp; RECYCLING LLC</v>
      </c>
      <c r="G79" s="2" t="str">
        <f>VLOOKUP($C79,'Raw TRI Data'!$C:$AD,3,FALSE)</f>
        <v>4343 KENNEDY AVE</v>
      </c>
      <c r="H79" s="2" t="str">
        <f>VLOOKUP($C79,'Raw TRI Data'!$C:$AD,4,FALSE)</f>
        <v>EAST CHICAGO</v>
      </c>
      <c r="I79" s="2" t="str">
        <f>VLOOKUP($C79,'Raw TRI Data'!$C:$AD,6,FALSE)</f>
        <v>IN</v>
      </c>
      <c r="J79" s="2">
        <f>VLOOKUP($C79,'Raw TRI Data'!$C:$AD,7,FALSE)</f>
        <v>46312</v>
      </c>
      <c r="K79" s="2">
        <f>VLOOKUP($C79,'Raw TRI Data'!$C:$AD,12,FALSE)</f>
        <v>41.633440999999998</v>
      </c>
      <c r="L79" s="2">
        <f>VLOOKUP($C79,'Raw TRI Data'!$C:$AD,13,FALSE)</f>
        <v>-87.461568</v>
      </c>
      <c r="M79" s="2">
        <f>VLOOKUP($C79,'Raw TRI Data'!$C:$AD,9,FALSE)</f>
        <v>562211</v>
      </c>
      <c r="N79" s="2" t="str">
        <f>VLOOKUP($C79,'Raw TRI Data'!$C:$AD,10,FALSE)</f>
        <v>Hazardous Waste Treatment and Disposal</v>
      </c>
      <c r="O79" s="9">
        <f>VLOOKUP(B79,'COU &amp; OES Information'!$A$2:$C$17,3,FALSE)</f>
        <v>250</v>
      </c>
      <c r="P79" s="9" cm="1">
        <f t="array" ref="P79">CONVERT(IF($A79="R", MEDIAN(IF('Raw TRI Data'!$C:$C=$C79,'Raw TRI Data'!$W:$W)), 500),"lbm","kg")</f>
        <v>0.45359237000000002</v>
      </c>
      <c r="Q79" s="9">
        <f>CONVERT(IF(A79="R", _xlfn.MAXIFS('Raw TRI Data'!$W:$W,'Raw TRI Data'!$C:$C,$C79), 500),"lbm","kg")</f>
        <v>0.90718474000000004</v>
      </c>
      <c r="R79" s="9" cm="1">
        <f t="array" ref="R79">CONVERT(IF(A79="R", MEDIAN(IF('Raw TRI Data'!$C:$C=$C79,'Raw TRI Data'!$Y:$Y)), 500),"lbm","kg")</f>
        <v>0</v>
      </c>
      <c r="S79" s="9">
        <f>CONVERT(IF(A79="R", _xlfn.MAXIFS('Raw TRI Data'!$Y:$Y,'Raw TRI Data'!$C:$C,$C79), 500),"lbm","kg")</f>
        <v>0</v>
      </c>
      <c r="T79" s="8">
        <f t="shared" ref="T79:T87" si="12">P79/$O79</f>
        <v>1.8143694800000002E-3</v>
      </c>
      <c r="U79" s="8">
        <f t="shared" ref="U79:U87" si="13">Q79/$O79</f>
        <v>3.6287389600000003E-3</v>
      </c>
      <c r="V79" s="8">
        <f t="shared" ref="V79:V87" si="14">R79/$O79</f>
        <v>0</v>
      </c>
      <c r="W79" s="8">
        <f t="shared" ref="W79:W87" si="15">S79/$O79</f>
        <v>0</v>
      </c>
    </row>
    <row r="80" spans="1:23" hidden="1">
      <c r="A80" s="2" t="str">
        <f>IF(AND(VLOOKUP(C80,'TRI Form R or A'!A:H,8,FALSE)=1,VLOOKUP(C80,'TRI Form R or A'!A:H,7,FALSE)=0),"A","R")</f>
        <v>R</v>
      </c>
      <c r="B80" s="2" t="str">
        <f>VLOOKUP(C80,'Raw TRI Data'!$C:$AE,29,FALSE)</f>
        <v>Reactive use in automotive and aviation articles </v>
      </c>
      <c r="C80" t="s">
        <v>814</v>
      </c>
      <c r="D80" s="11">
        <f>VLOOKUP(C80,'Raw TRI Data'!$C:$AD,14,FALSE)</f>
        <v>110064299085</v>
      </c>
      <c r="E80" s="10" t="str">
        <f>IFERROR(VLOOKUP(D80,#REF!,2,FALSE), "")</f>
        <v/>
      </c>
      <c r="F80" s="2" t="str">
        <f>VLOOKUP($C80,'Raw TRI Data'!$C:$AD,2,FALSE)</f>
        <v>U.S. DOD USAF HILL AFB</v>
      </c>
      <c r="G80" s="2" t="str">
        <f>VLOOKUP($C80,'Raw TRI Data'!$C:$AD,3,FALSE)</f>
        <v>7290 WEINER ST</v>
      </c>
      <c r="H80" s="2" t="str">
        <f>VLOOKUP($C80,'Raw TRI Data'!$C:$AD,4,FALSE)</f>
        <v>HILL AFB</v>
      </c>
      <c r="I80" s="2" t="str">
        <f>VLOOKUP($C80,'Raw TRI Data'!$C:$AD,6,FALSE)</f>
        <v>UT</v>
      </c>
      <c r="J80" s="2">
        <f>VLOOKUP($C80,'Raw TRI Data'!$C:$AD,7,FALSE)</f>
        <v>84056</v>
      </c>
      <c r="K80" s="2">
        <f>VLOOKUP($C80,'Raw TRI Data'!$C:$AD,12,FALSE)</f>
        <v>41.127622000000002</v>
      </c>
      <c r="L80" s="2">
        <f>VLOOKUP($C80,'Raw TRI Data'!$C:$AD,13,FALSE)</f>
        <v>-112.02051</v>
      </c>
      <c r="M80" s="2">
        <f>VLOOKUP($C80,'Raw TRI Data'!$C:$AD,9,FALSE)</f>
        <v>928110</v>
      </c>
      <c r="N80" s="2" t="str">
        <f>VLOOKUP($C80,'Raw TRI Data'!$C:$AD,10,FALSE)</f>
        <v>National Security</v>
      </c>
      <c r="O80" s="9">
        <f>VLOOKUP(B80,'COU &amp; OES Information'!$A$2:$C$17,3,FALSE)</f>
        <v>250</v>
      </c>
      <c r="P80" s="9" cm="1">
        <f t="array" ref="P80">CONVERT(IF($A80="R", MEDIAN(IF('Raw TRI Data'!$C:$C=$C80,'Raw TRI Data'!$W:$W)), 500),"lbm","kg")</f>
        <v>0</v>
      </c>
      <c r="Q80" s="9">
        <f>CONVERT(IF(A80="R", _xlfn.MAXIFS('Raw TRI Data'!$W:$W,'Raw TRI Data'!$C:$C,$C80), 500),"lbm","kg")</f>
        <v>0</v>
      </c>
      <c r="R80" s="9" cm="1">
        <f t="array" ref="R80">CONVERT(IF(A80="R", MEDIAN(IF('Raw TRI Data'!$C:$C=$C80,'Raw TRI Data'!$Y:$Y)), 500),"lbm","kg")</f>
        <v>0</v>
      </c>
      <c r="S80" s="9">
        <f>CONVERT(IF(A80="R", _xlfn.MAXIFS('Raw TRI Data'!$Y:$Y,'Raw TRI Data'!$C:$C,$C80), 500),"lbm","kg")</f>
        <v>0</v>
      </c>
      <c r="T80" s="8">
        <f t="shared" si="12"/>
        <v>0</v>
      </c>
      <c r="U80" s="8">
        <f t="shared" si="13"/>
        <v>0</v>
      </c>
      <c r="V80" s="8">
        <f t="shared" si="14"/>
        <v>0</v>
      </c>
      <c r="W80" s="8">
        <f t="shared" si="15"/>
        <v>0</v>
      </c>
    </row>
    <row r="81" spans="1:23" hidden="1">
      <c r="A81" s="2" t="str">
        <f>IF(AND(VLOOKUP(C81,'TRI Form R or A'!A:H,8,FALSE)=1,VLOOKUP(C81,'TRI Form R or A'!A:H,7,FALSE)=0),"A","R")</f>
        <v>R</v>
      </c>
      <c r="B81" s="2" t="str">
        <f>VLOOKUP(C81,'Raw TRI Data'!$C:$AE,29,FALSE)</f>
        <v>Reactive use in automotive and aviation articles </v>
      </c>
      <c r="C81" t="s">
        <v>819</v>
      </c>
      <c r="D81" s="11">
        <f>VLOOKUP(C81,'Raw TRI Data'!$C:$AD,14,FALSE)</f>
        <v>110000454099</v>
      </c>
      <c r="E81" s="10" t="str">
        <f>IFERROR(VLOOKUP(D81,#REF!,2,FALSE), "")</f>
        <v/>
      </c>
      <c r="F81" s="2" t="str">
        <f>VLOOKUP($C81,'Raw TRI Data'!$C:$AD,2,FALSE)</f>
        <v>US DOD USAF TINKER AFB</v>
      </c>
      <c r="G81" s="2" t="str">
        <f>VLOOKUP($C81,'Raw TRI Data'!$C:$AD,3,FALSE)</f>
        <v>72 ABW/CEIE 7535 FIFTH ST, BUILDING 400</v>
      </c>
      <c r="H81" s="2" t="str">
        <f>VLOOKUP($C81,'Raw TRI Data'!$C:$AD,4,FALSE)</f>
        <v>TINKER AFB</v>
      </c>
      <c r="I81" s="2" t="str">
        <f>VLOOKUP($C81,'Raw TRI Data'!$C:$AD,6,FALSE)</f>
        <v>OK</v>
      </c>
      <c r="J81" s="2">
        <f>VLOOKUP($C81,'Raw TRI Data'!$C:$AD,7,FALSE)</f>
        <v>731459100</v>
      </c>
      <c r="K81" s="2">
        <f>VLOOKUP($C81,'Raw TRI Data'!$C:$AD,12,FALSE)</f>
        <v>35.412999999999997</v>
      </c>
      <c r="L81" s="2">
        <f>VLOOKUP($C81,'Raw TRI Data'!$C:$AD,13,FALSE)</f>
        <v>-97.388000000000005</v>
      </c>
      <c r="M81" s="2">
        <f>VLOOKUP($C81,'Raw TRI Data'!$C:$AD,9,FALSE)</f>
        <v>928110</v>
      </c>
      <c r="N81" s="2" t="str">
        <f>VLOOKUP($C81,'Raw TRI Data'!$C:$AD,10,FALSE)</f>
        <v>National Security</v>
      </c>
      <c r="O81" s="9">
        <f>VLOOKUP(B81,'COU &amp; OES Information'!$A$2:$C$17,3,FALSE)</f>
        <v>250</v>
      </c>
      <c r="P81" s="9" cm="1">
        <f t="array" ref="P81">CONVERT(IF($A81="R", MEDIAN(IF('Raw TRI Data'!$C:$C=$C81,'Raw TRI Data'!$W:$W)), 500),"lbm","kg")</f>
        <v>0</v>
      </c>
      <c r="Q81" s="9">
        <f>CONVERT(IF(A81="R", _xlfn.MAXIFS('Raw TRI Data'!$W:$W,'Raw TRI Data'!$C:$C,$C81), 500),"lbm","kg")</f>
        <v>0</v>
      </c>
      <c r="R81" s="9" cm="1">
        <f t="array" ref="R81">CONVERT(IF(A81="R", MEDIAN(IF('Raw TRI Data'!$C:$C=$C81,'Raw TRI Data'!$Y:$Y)), 500),"lbm","kg")</f>
        <v>0</v>
      </c>
      <c r="S81" s="9">
        <f>CONVERT(IF(A81="R", _xlfn.MAXIFS('Raw TRI Data'!$Y:$Y,'Raw TRI Data'!$C:$C,$C81), 500),"lbm","kg")</f>
        <v>0</v>
      </c>
      <c r="T81" s="8">
        <f t="shared" si="12"/>
        <v>0</v>
      </c>
      <c r="U81" s="8">
        <f t="shared" si="13"/>
        <v>0</v>
      </c>
      <c r="V81" s="8">
        <f t="shared" si="14"/>
        <v>0</v>
      </c>
      <c r="W81" s="8">
        <f t="shared" si="15"/>
        <v>0</v>
      </c>
    </row>
    <row r="82" spans="1:23" hidden="1">
      <c r="A82" s="2" t="str">
        <f>IF(AND(VLOOKUP(C82,'TRI Form R or A'!A:H,8,FALSE)=1,VLOOKUP(C82,'TRI Form R or A'!A:H,7,FALSE)=0),"A","R")</f>
        <v>R</v>
      </c>
      <c r="B82" s="2" t="str">
        <f>VLOOKUP(C82,'Raw TRI Data'!$C:$AE,29,FALSE)</f>
        <v>Disposal</v>
      </c>
      <c r="C82" t="s">
        <v>824</v>
      </c>
      <c r="D82" s="11">
        <f>VLOOKUP(C82,'Raw TRI Data'!$C:$AD,14,FALSE)</f>
        <v>110046358133</v>
      </c>
      <c r="E82" s="10" t="str">
        <f>IFERROR(VLOOKUP(D82,#REF!,2,FALSE), "")</f>
        <v/>
      </c>
      <c r="F82" s="2" t="str">
        <f>VLOOKUP($C82,'Raw TRI Data'!$C:$AD,2,FALSE)</f>
        <v>US ECOLOGY IDAHO INC.</v>
      </c>
      <c r="G82" s="2" t="str">
        <f>VLOOKUP($C82,'Raw TRI Data'!$C:$AD,3,FALSE)</f>
        <v>20400 LEMLEY RD</v>
      </c>
      <c r="H82" s="2" t="str">
        <f>VLOOKUP($C82,'Raw TRI Data'!$C:$AD,4,FALSE)</f>
        <v>GRAND VIEW</v>
      </c>
      <c r="I82" s="2" t="str">
        <f>VLOOKUP($C82,'Raw TRI Data'!$C:$AD,6,FALSE)</f>
        <v>ID</v>
      </c>
      <c r="J82" s="2">
        <f>VLOOKUP($C82,'Raw TRI Data'!$C:$AD,7,FALSE)</f>
        <v>83624</v>
      </c>
      <c r="K82" s="2">
        <f>VLOOKUP($C82,'Raw TRI Data'!$C:$AD,12,FALSE)</f>
        <v>43.063499999999998</v>
      </c>
      <c r="L82" s="2">
        <f>VLOOKUP($C82,'Raw TRI Data'!$C:$AD,13,FALSE)</f>
        <v>-116.26375</v>
      </c>
      <c r="M82" s="2">
        <f>VLOOKUP($C82,'Raw TRI Data'!$C:$AD,9,FALSE)</f>
        <v>562211</v>
      </c>
      <c r="N82" s="2" t="str">
        <f>VLOOKUP($C82,'Raw TRI Data'!$C:$AD,10,FALSE)</f>
        <v>Hazardous Waste Treatment and Disposal</v>
      </c>
      <c r="O82" s="9">
        <f>VLOOKUP(B82,'COU &amp; OES Information'!$A$2:$C$17,3,FALSE)</f>
        <v>250</v>
      </c>
      <c r="P82" s="9" cm="1">
        <f t="array" ref="P82">CONVERT(IF($A82="R", MEDIAN(IF('Raw TRI Data'!$C:$C=$C82,'Raw TRI Data'!$W:$W)), 500),"lbm","kg")</f>
        <v>2.2679618500000003E-3</v>
      </c>
      <c r="Q82" s="9">
        <f>CONVERT(IF(A82="R", _xlfn.MAXIFS('Raw TRI Data'!$W:$W,'Raw TRI Data'!$C:$C,$C82), 500),"lbm","kg")</f>
        <v>4.5359237000000005E-3</v>
      </c>
      <c r="R82" s="9" cm="1">
        <f t="array" ref="R82">CONVERT(IF(A82="R", MEDIAN(IF('Raw TRI Data'!$C:$C=$C82,'Raw TRI Data'!$Y:$Y)), 500),"lbm","kg")</f>
        <v>2.2679618500000003E-3</v>
      </c>
      <c r="S82" s="9">
        <f>CONVERT(IF(A82="R", _xlfn.MAXIFS('Raw TRI Data'!$Y:$Y,'Raw TRI Data'!$C:$C,$C82), 500),"lbm","kg")</f>
        <v>4.5359237000000005E-3</v>
      </c>
      <c r="T82" s="8">
        <f t="shared" si="12"/>
        <v>9.0718474000000018E-6</v>
      </c>
      <c r="U82" s="8">
        <f t="shared" si="13"/>
        <v>1.8143694800000004E-5</v>
      </c>
      <c r="V82" s="8">
        <f t="shared" si="14"/>
        <v>9.0718474000000018E-6</v>
      </c>
      <c r="W82" s="8">
        <f t="shared" si="15"/>
        <v>1.8143694800000004E-5</v>
      </c>
    </row>
    <row r="83" spans="1:23" hidden="1">
      <c r="A83" s="2" t="str">
        <f>IF(AND(VLOOKUP(C83,'TRI Form R or A'!A:H,8,FALSE)=1,VLOOKUP(C83,'TRI Form R or A'!A:H,7,FALSE)=0),"A","R")</f>
        <v>R</v>
      </c>
      <c r="B83" s="2" t="str">
        <f>VLOOKUP(C83,'Raw TRI Data'!$C:$AE,29,FALSE)</f>
        <v>Disposal</v>
      </c>
      <c r="C83" t="s">
        <v>831</v>
      </c>
      <c r="D83" s="11">
        <f>VLOOKUP(C83,'Raw TRI Data'!$C:$AD,14,FALSE)</f>
        <v>110000600920</v>
      </c>
      <c r="E83" s="10" t="str">
        <f>IFERROR(VLOOKUP(D83,#REF!,2,FALSE), "")</f>
        <v/>
      </c>
      <c r="F83" s="2" t="str">
        <f>VLOOKUP($C83,'Raw TRI Data'!$C:$AD,2,FALSE)</f>
        <v>US ECOLOGY NEVADA INC.</v>
      </c>
      <c r="G83" s="2" t="str">
        <f>VLOOKUP($C83,'Raw TRI Data'!$C:$AD,3,FALSE)</f>
        <v>12 MILES S OF BEATTY ON HWY 95</v>
      </c>
      <c r="H83" s="2" t="str">
        <f>VLOOKUP($C83,'Raw TRI Data'!$C:$AD,4,FALSE)</f>
        <v>BEATTY</v>
      </c>
      <c r="I83" s="2" t="str">
        <f>VLOOKUP($C83,'Raw TRI Data'!$C:$AD,6,FALSE)</f>
        <v>NV</v>
      </c>
      <c r="J83" s="2">
        <f>VLOOKUP($C83,'Raw TRI Data'!$C:$AD,7,FALSE)</f>
        <v>89003</v>
      </c>
      <c r="K83" s="2">
        <f>VLOOKUP($C83,'Raw TRI Data'!$C:$AD,12,FALSE)</f>
        <v>36.767699</v>
      </c>
      <c r="L83" s="2">
        <f>VLOOKUP($C83,'Raw TRI Data'!$C:$AD,13,FALSE)</f>
        <v>-116.692791</v>
      </c>
      <c r="M83" s="2">
        <f>VLOOKUP($C83,'Raw TRI Data'!$C:$AD,9,FALSE)</f>
        <v>562211</v>
      </c>
      <c r="N83" s="2" t="str">
        <f>VLOOKUP($C83,'Raw TRI Data'!$C:$AD,10,FALSE)</f>
        <v>Hazardous Waste Treatment and Disposal</v>
      </c>
      <c r="O83" s="9">
        <f>VLOOKUP(B83,'COU &amp; OES Information'!$A$2:$C$17,3,FALSE)</f>
        <v>250</v>
      </c>
      <c r="P83" s="9" cm="1">
        <f t="array" ref="P83">CONVERT(IF($A83="R", MEDIAN(IF('Raw TRI Data'!$C:$C=$C83,'Raw TRI Data'!$W:$W)), 500),"lbm","kg")</f>
        <v>0</v>
      </c>
      <c r="Q83" s="9">
        <f>CONVERT(IF(A83="R", _xlfn.MAXIFS('Raw TRI Data'!$W:$W,'Raw TRI Data'!$C:$C,$C83), 500),"lbm","kg")</f>
        <v>4.3590226757000005E-5</v>
      </c>
      <c r="R83" s="9" cm="1">
        <f t="array" ref="R83">CONVERT(IF(A83="R", MEDIAN(IF('Raw TRI Data'!$C:$C=$C83,'Raw TRI Data'!$Y:$Y)), 500),"lbm","kg")</f>
        <v>0</v>
      </c>
      <c r="S83" s="9">
        <f>CONVERT(IF(A83="R", _xlfn.MAXIFS('Raw TRI Data'!$Y:$Y,'Raw TRI Data'!$C:$C,$C83), 500),"lbm","kg")</f>
        <v>8.2553811339999993E-6</v>
      </c>
      <c r="T83" s="8">
        <f t="shared" si="12"/>
        <v>0</v>
      </c>
      <c r="U83" s="8">
        <f t="shared" si="13"/>
        <v>1.7436090702800001E-7</v>
      </c>
      <c r="V83" s="8">
        <f t="shared" si="14"/>
        <v>0</v>
      </c>
      <c r="W83" s="8">
        <f t="shared" si="15"/>
        <v>3.3021524535999997E-8</v>
      </c>
    </row>
    <row r="84" spans="1:23" hidden="1">
      <c r="A84" s="2" t="str">
        <f>IF(AND(VLOOKUP(C84,'TRI Form R or A'!A:H,8,FALSE)=1,VLOOKUP(C84,'TRI Form R or A'!A:H,7,FALSE)=0),"A","R")</f>
        <v>R</v>
      </c>
      <c r="B84" s="2" t="str">
        <f>VLOOKUP(C84,'Raw TRI Data'!$C:$AE,29,FALSE)</f>
        <v>Disposal</v>
      </c>
      <c r="C84" t="s">
        <v>837</v>
      </c>
      <c r="D84" s="11">
        <f>VLOOKUP(C84,'Raw TRI Data'!$C:$AD,14,FALSE)</f>
        <v>110000607013</v>
      </c>
      <c r="E84" s="10" t="str">
        <f>IFERROR(VLOOKUP(D84,#REF!,2,FALSE), "")</f>
        <v/>
      </c>
      <c r="F84" s="2" t="str">
        <f>VLOOKUP($C84,'Raw TRI Data'!$C:$AD,2,FALSE)</f>
        <v>US ECOLOGY TEXAS INC</v>
      </c>
      <c r="G84" s="2" t="str">
        <f>VLOOKUP($C84,'Raw TRI Data'!$C:$AD,3,FALSE)</f>
        <v>3277 COUNTY RD 69</v>
      </c>
      <c r="H84" s="2" t="str">
        <f>VLOOKUP($C84,'Raw TRI Data'!$C:$AD,4,FALSE)</f>
        <v>ROBSTOWN</v>
      </c>
      <c r="I84" s="2" t="str">
        <f>VLOOKUP($C84,'Raw TRI Data'!$C:$AD,6,FALSE)</f>
        <v>TX</v>
      </c>
      <c r="J84" s="2">
        <f>VLOOKUP($C84,'Raw TRI Data'!$C:$AD,7,FALSE)</f>
        <v>78380</v>
      </c>
      <c r="K84" s="2">
        <f>VLOOKUP($C84,'Raw TRI Data'!$C:$AD,12,FALSE)</f>
        <v>27.73076</v>
      </c>
      <c r="L84" s="2">
        <f>VLOOKUP($C84,'Raw TRI Data'!$C:$AD,13,FALSE)</f>
        <v>-97.652019999999993</v>
      </c>
      <c r="M84" s="2">
        <f>VLOOKUP($C84,'Raw TRI Data'!$C:$AD,9,FALSE)</f>
        <v>562211</v>
      </c>
      <c r="N84" s="2" t="str">
        <f>VLOOKUP($C84,'Raw TRI Data'!$C:$AD,10,FALSE)</f>
        <v>Hazardous Waste Treatment and Disposal</v>
      </c>
      <c r="O84" s="9">
        <f>VLOOKUP(B84,'COU &amp; OES Information'!$A$2:$C$17,3,FALSE)</f>
        <v>250</v>
      </c>
      <c r="P84" s="9" cm="1">
        <f t="array" ref="P84">CONVERT(IF($A84="R", MEDIAN(IF('Raw TRI Data'!$C:$C=$C84,'Raw TRI Data'!$W:$W)), 500),"lbm","kg")</f>
        <v>0</v>
      </c>
      <c r="Q84" s="9">
        <f>CONVERT(IF(A84="R", _xlfn.MAXIFS('Raw TRI Data'!$W:$W,'Raw TRI Data'!$C:$C,$C84), 500),"lbm","kg")</f>
        <v>0</v>
      </c>
      <c r="R84" s="9" cm="1">
        <f t="array" ref="R84">CONVERT(IF(A84="R", MEDIAN(IF('Raw TRI Data'!$C:$C=$C84,'Raw TRI Data'!$Y:$Y)), 500),"lbm","kg")</f>
        <v>0</v>
      </c>
      <c r="S84" s="9">
        <f>CONVERT(IF(A84="R", _xlfn.MAXIFS('Raw TRI Data'!$Y:$Y,'Raw TRI Data'!$C:$C,$C84), 500),"lbm","kg")</f>
        <v>0</v>
      </c>
      <c r="T84" s="8">
        <f t="shared" si="12"/>
        <v>0</v>
      </c>
      <c r="U84" s="8">
        <f t="shared" si="13"/>
        <v>0</v>
      </c>
      <c r="V84" s="8">
        <f t="shared" si="14"/>
        <v>0</v>
      </c>
      <c r="W84" s="8">
        <f t="shared" si="15"/>
        <v>0</v>
      </c>
    </row>
    <row r="85" spans="1:23" hidden="1">
      <c r="A85" s="2" t="str">
        <f>IF(AND(VLOOKUP(C85,'TRI Form R or A'!A:H,8,FALSE)=1,VLOOKUP(C85,'TRI Form R or A'!A:H,7,FALSE)=0),"A","R")</f>
        <v>R</v>
      </c>
      <c r="B85" s="2" t="str">
        <f>VLOOKUP(C85,'Raw TRI Data'!$C:$AE,29,FALSE)</f>
        <v>Reactive use in automotive and aviation articles </v>
      </c>
      <c r="C85" t="s">
        <v>842</v>
      </c>
      <c r="D85" s="11">
        <f>VLOOKUP(C85,'Raw TRI Data'!$C:$AD,14,FALSE)</f>
        <v>110000465078</v>
      </c>
      <c r="E85" s="10" t="str">
        <f>IFERROR(VLOOKUP(D85,#REF!,2,FALSE), "")</f>
        <v/>
      </c>
      <c r="F85" s="2" t="str">
        <f>VLOOKUP($C85,'Raw TRI Data'!$C:$AD,2,FALSE)</f>
        <v>US NAVY NAVAL AIR STATION CORPUS CHRISTI</v>
      </c>
      <c r="G85" s="2" t="str">
        <f>VLOOKUP($C85,'Raw TRI Data'!$C:$AD,3,FALSE)</f>
        <v>10651 E ST - BLDG H-100 SUITE 5042</v>
      </c>
      <c r="H85" s="2" t="str">
        <f>VLOOKUP($C85,'Raw TRI Data'!$C:$AD,4,FALSE)</f>
        <v>CORPUS CHRISTI</v>
      </c>
      <c r="I85" s="2" t="str">
        <f>VLOOKUP($C85,'Raw TRI Data'!$C:$AD,6,FALSE)</f>
        <v>TX</v>
      </c>
      <c r="J85" s="2">
        <f>VLOOKUP($C85,'Raw TRI Data'!$C:$AD,7,FALSE)</f>
        <v>78419</v>
      </c>
      <c r="K85" s="2">
        <f>VLOOKUP($C85,'Raw TRI Data'!$C:$AD,12,FALSE)</f>
        <v>27.704833000000001</v>
      </c>
      <c r="L85" s="2">
        <f>VLOOKUP($C85,'Raw TRI Data'!$C:$AD,13,FALSE)</f>
        <v>-97.285639000000003</v>
      </c>
      <c r="M85" s="2">
        <f>VLOOKUP($C85,'Raw TRI Data'!$C:$AD,9,FALSE)</f>
        <v>928110</v>
      </c>
      <c r="N85" s="2" t="str">
        <f>VLOOKUP($C85,'Raw TRI Data'!$C:$AD,10,FALSE)</f>
        <v>National Security</v>
      </c>
      <c r="O85" s="9">
        <f>VLOOKUP(B85,'COU &amp; OES Information'!$A$2:$C$17,3,FALSE)</f>
        <v>250</v>
      </c>
      <c r="P85" s="9" cm="1">
        <f t="array" ref="P85">CONVERT(IF($A85="R", MEDIAN(IF('Raw TRI Data'!$C:$C=$C85,'Raw TRI Data'!$W:$W)), 500),"lbm","kg")</f>
        <v>188.24083355000002</v>
      </c>
      <c r="Q85" s="9">
        <f>CONVERT(IF(A85="R", _xlfn.MAXIFS('Raw TRI Data'!$W:$W,'Raw TRI Data'!$C:$C,$C85), 500),"lbm","kg")</f>
        <v>188.24083355000002</v>
      </c>
      <c r="R85" s="9" cm="1">
        <f t="array" ref="R85">CONVERT(IF(A85="R", MEDIAN(IF('Raw TRI Data'!$C:$C=$C85,'Raw TRI Data'!$Y:$Y)), 500),"lbm","kg")</f>
        <v>0</v>
      </c>
      <c r="S85" s="9">
        <f>CONVERT(IF(A85="R", _xlfn.MAXIFS('Raw TRI Data'!$Y:$Y,'Raw TRI Data'!$C:$C,$C85), 500),"lbm","kg")</f>
        <v>0</v>
      </c>
      <c r="T85" s="8">
        <f t="shared" si="12"/>
        <v>0.75296333420000006</v>
      </c>
      <c r="U85" s="8">
        <f t="shared" si="13"/>
        <v>0.75296333420000006</v>
      </c>
      <c r="V85" s="8">
        <f t="shared" si="14"/>
        <v>0</v>
      </c>
      <c r="W85" s="8">
        <f t="shared" si="15"/>
        <v>0</v>
      </c>
    </row>
    <row r="86" spans="1:23" hidden="1">
      <c r="A86" s="2" t="str">
        <f>IF(AND(VLOOKUP(C86,'TRI Form R or A'!A:H,8,FALSE)=1,VLOOKUP(C86,'TRI Form R or A'!A:H,7,FALSE)=0),"A","R")</f>
        <v>R</v>
      </c>
      <c r="B86" s="2" t="str">
        <f>VLOOKUP(C86,'Raw TRI Data'!$C:$AE,29,FALSE)</f>
        <v xml:space="preserve">Processing as a reactant in plastic material and resin manufacturing; Processing as a reactant in all other chemical product and preparation manufacturing </v>
      </c>
      <c r="C86" t="s">
        <v>846</v>
      </c>
      <c r="D86" s="11">
        <f>VLOOKUP(C86,'Raw TRI Data'!$C:$AD,14,FALSE)</f>
        <v>110066942358</v>
      </c>
      <c r="E86" s="10" t="str">
        <f>IFERROR(VLOOKUP(D86,#REF!,2,FALSE), "")</f>
        <v/>
      </c>
      <c r="F86" s="2" t="str">
        <f>VLOOKUP($C86,'Raw TRI Data'!$C:$AD,2,FALSE)</f>
        <v>WESTLAKE EPOXY INC</v>
      </c>
      <c r="G86" s="2" t="str">
        <f>VLOOKUP($C86,'Raw TRI Data'!$C:$AD,3,FALSE)</f>
        <v>8600 WEST 71ST STREET</v>
      </c>
      <c r="H86" s="2" t="str">
        <f>VLOOKUP($C86,'Raw TRI Data'!$C:$AD,4,FALSE)</f>
        <v>BEDFORD PARK</v>
      </c>
      <c r="I86" s="2" t="str">
        <f>VLOOKUP($C86,'Raw TRI Data'!$C:$AD,6,FALSE)</f>
        <v>IL</v>
      </c>
      <c r="J86" s="2">
        <f>VLOOKUP($C86,'Raw TRI Data'!$C:$AD,7,FALSE)</f>
        <v>60501</v>
      </c>
      <c r="K86" s="2">
        <f>VLOOKUP($C86,'Raw TRI Data'!$C:$AD,12,FALSE)</f>
        <v>41.762695000000001</v>
      </c>
      <c r="L86" s="2">
        <f>VLOOKUP($C86,'Raw TRI Data'!$C:$AD,13,FALSE)</f>
        <v>-87.837569999999999</v>
      </c>
      <c r="M86" s="2">
        <f>VLOOKUP($C86,'Raw TRI Data'!$C:$AD,9,FALSE)</f>
        <v>325211</v>
      </c>
      <c r="N86" s="2" t="str">
        <f>VLOOKUP($C86,'Raw TRI Data'!$C:$AD,10,FALSE)</f>
        <v>Plastics Material and Resin Manufacturing</v>
      </c>
      <c r="O86" s="9">
        <f>VLOOKUP(B86,'COU &amp; OES Information'!$A$2:$C$17,3,FALSE)</f>
        <v>350</v>
      </c>
      <c r="P86" s="9" cm="1">
        <f t="array" ref="P86">CONVERT(IF($A86="R", MEDIAN(IF('Raw TRI Data'!$C:$C=$C86,'Raw TRI Data'!$W:$W)), 500),"lbm","kg")</f>
        <v>5.4431084400000005</v>
      </c>
      <c r="Q86" s="9">
        <f>CONVERT(IF(A86="R", _xlfn.MAXIFS('Raw TRI Data'!$W:$W,'Raw TRI Data'!$C:$C,$C86), 500),"lbm","kg")</f>
        <v>5.4431084400000005</v>
      </c>
      <c r="R86" s="9" cm="1">
        <f t="array" ref="R86">CONVERT(IF(A86="R", MEDIAN(IF('Raw TRI Data'!$C:$C=$C86,'Raw TRI Data'!$Y:$Y)), 500),"lbm","kg")</f>
        <v>214.54919101000002</v>
      </c>
      <c r="S86" s="9">
        <f>CONVERT(IF(A86="R", _xlfn.MAXIFS('Raw TRI Data'!$Y:$Y,'Raw TRI Data'!$C:$C,$C86), 500),"lbm","kg")</f>
        <v>214.54919101000002</v>
      </c>
      <c r="T86" s="8">
        <f t="shared" si="12"/>
        <v>1.5551738400000001E-2</v>
      </c>
      <c r="U86" s="8">
        <f t="shared" si="13"/>
        <v>1.5551738400000001E-2</v>
      </c>
      <c r="V86" s="8">
        <f t="shared" si="14"/>
        <v>0.61299768860000003</v>
      </c>
      <c r="W86" s="8">
        <f t="shared" si="15"/>
        <v>0.61299768860000003</v>
      </c>
    </row>
    <row r="87" spans="1:23" hidden="1">
      <c r="A87" s="2" t="str">
        <f>IF(AND(VLOOKUP(C87,'TRI Form R or A'!A:H,8,FALSE)=1,VLOOKUP(C87,'TRI Form R or A'!A:H,7,FALSE)=0),"A","R")</f>
        <v>R</v>
      </c>
      <c r="B87" s="2" t="str">
        <f>VLOOKUP(C87,'Raw TRI Data'!$C:$AE,29,FALSE)</f>
        <v>Reactive use in electrical and electronic articles; Additive use in electrical and electronic articles</v>
      </c>
      <c r="C87" t="s">
        <v>852</v>
      </c>
      <c r="D87" s="11" t="str">
        <f>VLOOKUP(C87,'Raw TRI Data'!$C:$AD,14,FALSE)</f>
        <v>NA</v>
      </c>
      <c r="E87" s="10" t="str">
        <f>IFERROR(VLOOKUP(D87,#REF!,2,FALSE), "")</f>
        <v/>
      </c>
      <c r="F87" s="2" t="str">
        <f>VLOOKUP($C87,'Raw TRI Data'!$C:$AD,2,FALSE)</f>
        <v>WOODSTREAM CORP</v>
      </c>
      <c r="G87" s="2" t="str">
        <f>VLOOKUP($C87,'Raw TRI Data'!$C:$AD,3,FALSE)</f>
        <v>5360 NORTH NATIONAL DRIVE</v>
      </c>
      <c r="H87" s="2" t="str">
        <f>VLOOKUP($C87,'Raw TRI Data'!$C:$AD,4,FALSE)</f>
        <v>KNOXVILLE</v>
      </c>
      <c r="I87" s="2" t="str">
        <f>VLOOKUP($C87,'Raw TRI Data'!$C:$AD,6,FALSE)</f>
        <v>TN</v>
      </c>
      <c r="J87" s="2">
        <f>VLOOKUP($C87,'Raw TRI Data'!$C:$AD,7,FALSE)</f>
        <v>37914</v>
      </c>
      <c r="K87" s="2">
        <f>VLOOKUP($C87,'Raw TRI Data'!$C:$AD,12,FALSE)</f>
        <v>35.956755000000001</v>
      </c>
      <c r="L87" s="2">
        <f>VLOOKUP($C87,'Raw TRI Data'!$C:$AD,13,FALSE)</f>
        <v>-83.826359999999994</v>
      </c>
      <c r="M87" s="2">
        <f>VLOOKUP($C87,'Raw TRI Data'!$C:$AD,9,FALSE)</f>
        <v>335999</v>
      </c>
      <c r="N87" s="2" t="str">
        <f>VLOOKUP($C87,'Raw TRI Data'!$C:$AD,10,FALSE)</f>
        <v>All Other Miscellaneous Electrical Equipment and Component Manufacturing</v>
      </c>
      <c r="O87" s="9">
        <f>VLOOKUP(B87,'COU &amp; OES Information'!$A$2:$C$17,3,FALSE)</f>
        <v>250</v>
      </c>
      <c r="P87" s="9" cm="1">
        <f t="array" ref="P87">CONVERT(IF($A87="R", MEDIAN(IF('Raw TRI Data'!$C:$C=$C87,'Raw TRI Data'!$W:$W)), 500),"lbm","kg")</f>
        <v>1.0387265273000001</v>
      </c>
      <c r="Q87" s="9">
        <f>CONVERT(IF(A87="R", _xlfn.MAXIFS('Raw TRI Data'!$W:$W,'Raw TRI Data'!$C:$C,$C87), 500),"lbm","kg")</f>
        <v>2.0275578939000001</v>
      </c>
      <c r="R87" s="9" cm="1">
        <f t="array" ref="R87">CONVERT(IF(A87="R", MEDIAN(IF('Raw TRI Data'!$C:$C=$C87,'Raw TRI Data'!$Y:$Y)), 500),"lbm","kg")</f>
        <v>0</v>
      </c>
      <c r="S87" s="9">
        <f>CONVERT(IF(A87="R", _xlfn.MAXIFS('Raw TRI Data'!$Y:$Y,'Raw TRI Data'!$C:$C,$C87), 500),"lbm","kg")</f>
        <v>0</v>
      </c>
      <c r="T87" s="8">
        <f t="shared" si="12"/>
        <v>4.1549061092000005E-3</v>
      </c>
      <c r="U87" s="8">
        <f t="shared" si="13"/>
        <v>8.1102315756000007E-3</v>
      </c>
      <c r="V87" s="8">
        <f t="shared" si="14"/>
        <v>0</v>
      </c>
      <c r="W87" s="8">
        <f t="shared" si="15"/>
        <v>0</v>
      </c>
    </row>
  </sheetData>
  <sheetProtection algorithmName="SHA-512" hashValue="iXE8ULqbS+hMx/if/uETtHmIzx8vRLCRXP4twbUrr/lOKIzk5GT2zew2ZZemGtpm5G2ptnAss3LWgPr8OG99zA==" saltValue="iuCVydHLPVBov71Wc5lOvg==" spinCount="100000" sheet="1" objects="1" scenarios="1" formatCells="0" formatColumns="0" formatRows="0" autoFilter="0"/>
  <autoFilter ref="A1:W87" xr:uid="{400C059A-2E32-43E4-9F52-5751FC5DC211}">
    <filterColumn colId="1">
      <filters>
        <filter val="Processing: additive flame retardant in plastic, resin, and paints and coatings "/>
      </filters>
    </filterColumn>
    <sortState xmlns:xlrd2="http://schemas.microsoft.com/office/spreadsheetml/2017/richdata2" ref="A2:W78">
      <sortCondition ref="C1:C87"/>
    </sortState>
  </autoFilter>
  <conditionalFormatting sqref="P8:W76">
    <cfRule type="cellIs" dxfId="58" priority="1" operator="between">
      <formula>10</formula>
      <formula>9999.999</formula>
    </cfRule>
    <cfRule type="cellIs" dxfId="57" priority="2" operator="between">
      <formula>1</formula>
      <formula>9.999</formula>
    </cfRule>
    <cfRule type="cellIs" dxfId="56" priority="3" operator="between">
      <formula>0.1</formula>
      <formula>0.999</formula>
    </cfRule>
    <cfRule type="cellIs" dxfId="55" priority="4" operator="lessThan">
      <formula>0.1</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937D-373D-4EC0-9E8A-A257F29ABFD6}">
  <sheetPr>
    <tabColor theme="4"/>
  </sheetPr>
  <dimension ref="A1:AH135"/>
  <sheetViews>
    <sheetView workbookViewId="0">
      <selection activeCell="F14" sqref="F14"/>
    </sheetView>
  </sheetViews>
  <sheetFormatPr defaultRowHeight="14.45"/>
  <cols>
    <col min="1" max="1" width="57.42578125" customWidth="1"/>
    <col min="2" max="2" width="16.7109375" customWidth="1"/>
    <col min="3" max="3" width="10.85546875" style="7" customWidth="1"/>
    <col min="4" max="4" width="8.85546875" style="7"/>
    <col min="5" max="5" width="24.140625" style="7" customWidth="1"/>
    <col min="6" max="6" width="15.28515625" style="7" customWidth="1"/>
    <col min="7" max="7" width="56.7109375" customWidth="1"/>
    <col min="8" max="21" width="18.7109375" style="7" customWidth="1"/>
    <col min="22" max="22" width="37.28515625" style="7" bestFit="1" customWidth="1"/>
    <col min="23" max="33" width="18.7109375" style="7" customWidth="1"/>
    <col min="34" max="34" width="8.85546875" style="7"/>
  </cols>
  <sheetData>
    <row r="1" spans="1:33" ht="18.399999999999999">
      <c r="A1" s="153" t="s">
        <v>941</v>
      </c>
    </row>
    <row r="2" spans="1:33" ht="27.6" customHeight="1">
      <c r="A2" s="302" t="s">
        <v>942</v>
      </c>
      <c r="B2" s="302"/>
      <c r="C2" s="302"/>
      <c r="D2" s="302"/>
      <c r="E2" s="302"/>
      <c r="F2" s="302"/>
      <c r="AG2" s="14"/>
    </row>
    <row r="3" spans="1:33">
      <c r="A3" s="1" t="s">
        <v>943</v>
      </c>
    </row>
    <row r="4" spans="1:33" ht="14.65" thickBot="1">
      <c r="A4" s="1" t="s">
        <v>944</v>
      </c>
    </row>
    <row r="5" spans="1:33" ht="59.65" customHeight="1" thickBot="1">
      <c r="A5" s="231" t="s">
        <v>945</v>
      </c>
      <c r="B5" s="232" t="s">
        <v>878</v>
      </c>
      <c r="C5" s="232" t="s">
        <v>879</v>
      </c>
      <c r="D5" s="232" t="s">
        <v>881</v>
      </c>
      <c r="E5" s="230" t="s">
        <v>946</v>
      </c>
      <c r="F5" s="232" t="s">
        <v>947</v>
      </c>
      <c r="G5" s="232" t="s">
        <v>948</v>
      </c>
      <c r="H5" s="233" t="s">
        <v>949</v>
      </c>
      <c r="I5" s="233" t="s">
        <v>950</v>
      </c>
      <c r="J5" s="233" t="s">
        <v>951</v>
      </c>
      <c r="K5" s="233" t="s">
        <v>952</v>
      </c>
      <c r="L5" s="233" t="s">
        <v>953</v>
      </c>
      <c r="M5" s="233" t="s">
        <v>954</v>
      </c>
      <c r="N5" s="233" t="s">
        <v>955</v>
      </c>
      <c r="O5" s="233" t="s">
        <v>956</v>
      </c>
      <c r="P5" s="233" t="s">
        <v>957</v>
      </c>
      <c r="Q5" s="233" t="s">
        <v>958</v>
      </c>
      <c r="R5" s="233" t="s">
        <v>959</v>
      </c>
      <c r="S5" s="233" t="s">
        <v>960</v>
      </c>
      <c r="T5" s="233" t="s">
        <v>961</v>
      </c>
      <c r="U5" s="233" t="s">
        <v>962</v>
      </c>
      <c r="V5" s="233" t="s">
        <v>963</v>
      </c>
      <c r="W5" s="236" t="s">
        <v>964</v>
      </c>
      <c r="X5" s="233" t="s">
        <v>965</v>
      </c>
      <c r="Y5" s="233" t="s">
        <v>966</v>
      </c>
      <c r="Z5" s="233" t="s">
        <v>967</v>
      </c>
      <c r="AA5" s="233" t="s">
        <v>968</v>
      </c>
      <c r="AB5" s="233" t="s">
        <v>969</v>
      </c>
      <c r="AC5" s="233" t="s">
        <v>970</v>
      </c>
      <c r="AD5" s="233" t="s">
        <v>971</v>
      </c>
      <c r="AE5" s="233" t="s">
        <v>972</v>
      </c>
      <c r="AF5" s="233" t="s">
        <v>973</v>
      </c>
      <c r="AG5" s="234" t="s">
        <v>974</v>
      </c>
    </row>
    <row r="6" spans="1:33">
      <c r="A6" s="149" t="str">
        <f>VLOOKUP(E6, 'Raw TRI Data'!C:L, 2, FALSE)</f>
        <v>ALBEMARLE CORP SOUTH PLANT</v>
      </c>
      <c r="B6" s="150" t="str">
        <f>VLOOKUP(E6, 'Raw TRI Data'!C:L, 4, FALSE)</f>
        <v>MAGNOLIA</v>
      </c>
      <c r="C6" s="272" t="str">
        <f>VLOOKUP(E6, 'Raw TRI Data'!C:L,6, FALSE)</f>
        <v>AR</v>
      </c>
      <c r="D6" s="272">
        <f>VLOOKUP(E6, 'Raw TRI Data'!C:L, 7, FALSE)</f>
        <v>71753</v>
      </c>
      <c r="E6" s="272" t="s">
        <v>365</v>
      </c>
      <c r="F6" s="272">
        <f>VLOOKUP(E6, 'Raw TRI Data'!C:L, 9, FALSE)</f>
        <v>325180</v>
      </c>
      <c r="G6" s="150" t="str">
        <f>VLOOKUP(E6, 'Raw TRI Data'!C:L, 10, FALSE)</f>
        <v>Other Basic Inorganic Chemical Manufacturing</v>
      </c>
      <c r="H6" s="272">
        <f>IFERROR(VLOOKUP(E6, 'TRI Data in Utility Worksheet'!$K$3:$M$177, 3, FALSE), "No Fugitive Air Release")</f>
        <v>10</v>
      </c>
      <c r="I6" s="272">
        <f>IFERROR(VLOOKUP(E6, 'TRI Data in Utility Worksheet'!$K$3:$N$177, 4, FALSE), "No Stack Air Release")</f>
        <v>1404</v>
      </c>
      <c r="J6" s="272">
        <f>IFERROR(VLOOKUP(E6, 'TRI Data in Utility Worksheet'!$K$3:$O$177, 5, FALSE), "No Air Release")</f>
        <v>1414</v>
      </c>
      <c r="K6" s="272">
        <f>IFERROR(VLOOKUP(E6, 'TRI Data in Utility Worksheet'!$AI$3:$AK$177, 3, FALSE), "No Fugitive Air Release")</f>
        <v>65</v>
      </c>
      <c r="L6" s="272">
        <f>VLOOKUP(E6, 'TRI Data in Utility Worksheet'!$AA$3:$AH$177, 8, FALSE)</f>
        <v>2020</v>
      </c>
      <c r="M6" s="272">
        <f>IFERROR(VLOOKUP(E6, 'TRI Data in Utility Worksheet'!$AY$3:$BB$177, 4, FALSE), "No Stack Air Release")</f>
        <v>5225</v>
      </c>
      <c r="N6" s="272">
        <f>VLOOKUP(E6, 'TRI Data in Utility Worksheet'!$AQ$3:$AX$177, 8, FALSE)</f>
        <v>2020</v>
      </c>
      <c r="O6" s="272">
        <f>IFERROR(VLOOKUP(E6, 'TRI Data in Utility Worksheet'!$S$3:$W$177, 5, FALSE), "No Air Release")</f>
        <v>5290</v>
      </c>
      <c r="P6" s="272">
        <f>VLOOKUP(E6, 'TRI Data in Utility Worksheet'!$K$3:$R$177, 8, FALSE)</f>
        <v>2020</v>
      </c>
      <c r="Q6" s="272">
        <f>IFERROR(VLOOKUP(E6, 'TRI Data in Utility Worksheet'!$AQ$3:$AS$177, 3, FALSE), "No Fugitive Air Release")</f>
        <v>10</v>
      </c>
      <c r="R6" s="272">
        <f>VLOOKUP(E6, 'TRI Data in Utility Worksheet'!$AI$3:$AP$177, 8, FALSE)</f>
        <v>2019</v>
      </c>
      <c r="S6" s="272">
        <f>IFERROR(VLOOKUP(E6, 'TRI Data in Utility Worksheet'!$BG$3:$BJ$177, 4, FALSE), "No Stack Air Release")</f>
        <v>5105</v>
      </c>
      <c r="T6" s="272">
        <f>VLOOKUP(E6, 'TRI Data in Utility Worksheet'!$AY$3:$BF$177, 8, FALSE)</f>
        <v>2022</v>
      </c>
      <c r="U6" s="272">
        <f>IFERROR(VLOOKUP(E6, 'TRI Data in Utility Worksheet'!$AA$3:$AE$177, 5, FALSE), "No Air Release")</f>
        <v>5115</v>
      </c>
      <c r="V6" s="272">
        <f>VLOOKUP(E6, 'TRI Data in Utility Worksheet'!$S$3:$Z$177, 8, FALSE)</f>
        <v>2022</v>
      </c>
      <c r="W6" s="272">
        <f xml:space="preserve"> INDEX('COU &amp; OES Information'!$C:$C, MATCH($A$4, 'COU &amp; OES Information'!$A:$A, 0))</f>
        <v>350</v>
      </c>
      <c r="X6" s="151">
        <f>H6/$W6</f>
        <v>2.8571428571428571E-2</v>
      </c>
      <c r="Y6" s="151">
        <f t="shared" ref="Y6:AA6" si="0">I6/$W6</f>
        <v>4.0114285714285716</v>
      </c>
      <c r="Z6" s="151">
        <f t="shared" si="0"/>
        <v>4.04</v>
      </c>
      <c r="AA6" s="151">
        <f t="shared" si="0"/>
        <v>0.18571428571428572</v>
      </c>
      <c r="AB6" s="151">
        <f t="shared" ref="AB6" si="1">M6/$W6</f>
        <v>14.928571428571429</v>
      </c>
      <c r="AC6" s="151">
        <f t="shared" ref="AC6" si="2">O6/$W6</f>
        <v>15.114285714285714</v>
      </c>
      <c r="AD6" s="151">
        <f t="shared" ref="AD6" si="3">Q6/$W6</f>
        <v>2.8571428571428571E-2</v>
      </c>
      <c r="AE6" s="151">
        <f t="shared" ref="AE6" si="4">S6/$W6</f>
        <v>14.585714285714285</v>
      </c>
      <c r="AF6" s="151">
        <f>U6/$W6</f>
        <v>14.614285714285714</v>
      </c>
      <c r="AG6" s="282">
        <f>VLOOKUP(E6,'Raw TRI Data'!$C$2:$P$124,14,FALSE)</f>
        <v>110000743508</v>
      </c>
    </row>
    <row r="8" spans="1:33">
      <c r="A8" s="1" t="s">
        <v>943</v>
      </c>
    </row>
    <row r="9" spans="1:33" ht="14.65" thickBot="1">
      <c r="A9" s="1" t="s">
        <v>975</v>
      </c>
    </row>
    <row r="10" spans="1:33" ht="59.65" customHeight="1" thickBot="1">
      <c r="A10" s="231" t="s">
        <v>945</v>
      </c>
      <c r="B10" s="232" t="s">
        <v>878</v>
      </c>
      <c r="C10" s="232" t="s">
        <v>879</v>
      </c>
      <c r="D10" s="232" t="s">
        <v>881</v>
      </c>
      <c r="E10" s="230" t="s">
        <v>946</v>
      </c>
      <c r="F10" s="232" t="s">
        <v>947</v>
      </c>
      <c r="G10" s="232" t="s">
        <v>948</v>
      </c>
      <c r="H10" s="233" t="s">
        <v>949</v>
      </c>
      <c r="I10" s="233" t="s">
        <v>950</v>
      </c>
      <c r="J10" s="233" t="s">
        <v>951</v>
      </c>
      <c r="K10" s="233" t="s">
        <v>952</v>
      </c>
      <c r="L10" s="233" t="s">
        <v>953</v>
      </c>
      <c r="M10" s="233" t="s">
        <v>954</v>
      </c>
      <c r="N10" s="233" t="s">
        <v>955</v>
      </c>
      <c r="O10" s="233" t="s">
        <v>956</v>
      </c>
      <c r="P10" s="233" t="s">
        <v>957</v>
      </c>
      <c r="Q10" s="233" t="s">
        <v>958</v>
      </c>
      <c r="R10" s="233" t="s">
        <v>959</v>
      </c>
      <c r="S10" s="233" t="s">
        <v>960</v>
      </c>
      <c r="T10" s="233" t="s">
        <v>961</v>
      </c>
      <c r="U10" s="233" t="s">
        <v>962</v>
      </c>
      <c r="V10" s="233" t="s">
        <v>963</v>
      </c>
      <c r="W10" s="236" t="s">
        <v>964</v>
      </c>
      <c r="X10" s="233" t="s">
        <v>965</v>
      </c>
      <c r="Y10" s="233" t="s">
        <v>966</v>
      </c>
      <c r="Z10" s="233" t="s">
        <v>967</v>
      </c>
      <c r="AA10" s="233" t="s">
        <v>968</v>
      </c>
      <c r="AB10" s="233" t="s">
        <v>969</v>
      </c>
      <c r="AC10" s="233" t="s">
        <v>970</v>
      </c>
      <c r="AD10" s="233" t="s">
        <v>971</v>
      </c>
      <c r="AE10" s="233" t="s">
        <v>972</v>
      </c>
      <c r="AF10" s="233" t="s">
        <v>973</v>
      </c>
      <c r="AG10" s="234" t="s">
        <v>974</v>
      </c>
    </row>
    <row r="11" spans="1:33" ht="14.65" thickBot="1">
      <c r="A11" s="149" t="str">
        <f>VLOOKUP(E11, 'Raw TRI Data'!C:L, 2, FALSE)</f>
        <v>HB CHEMICAL - RAVAGO CHEMICAL DISTRIBUTION INC</v>
      </c>
      <c r="B11" s="150" t="str">
        <f>VLOOKUP(E11, 'Raw TRI Data'!C:L, 4, FALSE)</f>
        <v>NEWBURY</v>
      </c>
      <c r="C11" s="272" t="str">
        <f>VLOOKUP(E11, 'Raw TRI Data'!C:L,6, FALSE)</f>
        <v>OH</v>
      </c>
      <c r="D11" s="272">
        <f>VLOOKUP(E11, 'Raw TRI Data'!C:L, 7, FALSE)</f>
        <v>44065</v>
      </c>
      <c r="E11" s="7" t="s">
        <v>523</v>
      </c>
      <c r="F11" s="272">
        <f>VLOOKUP(E11, 'Raw TRI Data'!C:L, 9, FALSE)</f>
        <v>325998</v>
      </c>
      <c r="G11" s="150" t="str">
        <f>VLOOKUP(E11, 'Raw TRI Data'!C:L, 10, FALSE)</f>
        <v>All Other Miscellaneous Chemical Product and Preparation Manufacturing</v>
      </c>
      <c r="H11" s="272">
        <f>IFERROR(VLOOKUP(E11, 'TRI Data in Utility Worksheet'!$K$3:$M$177, 3, FALSE), "No Fugitive Air Release")</f>
        <v>0</v>
      </c>
      <c r="I11" s="272">
        <f>IFERROR(VLOOKUP(E11, 'TRI Data in Utility Worksheet'!$K$3:$N$177, 4, FALSE), "No Stack Air Release")</f>
        <v>0</v>
      </c>
      <c r="J11" s="272">
        <f>IFERROR(VLOOKUP(E11, 'TRI Data in Utility Worksheet'!$K$3:$O$177, 5, FALSE), "No Air Release")</f>
        <v>0</v>
      </c>
      <c r="K11" s="272">
        <f>IFERROR(VLOOKUP(E11, 'TRI Data in Utility Worksheet'!$AI$3:$AK$177, 3, FALSE), "No Fugitive Air Release")</f>
        <v>0</v>
      </c>
      <c r="L11" s="272">
        <f>VLOOKUP(E11, 'TRI Data in Utility Worksheet'!$AA$3:$AH$177, 8, FALSE)</f>
        <v>2019</v>
      </c>
      <c r="M11" s="272">
        <f>IFERROR(VLOOKUP(E11, 'TRI Data in Utility Worksheet'!$AY$3:$BB$177, 4, FALSE), "No Stack Air Release")</f>
        <v>0</v>
      </c>
      <c r="N11" s="272">
        <f>VLOOKUP(E11, 'TRI Data in Utility Worksheet'!$AQ$3:$AX$177, 8, FALSE)</f>
        <v>2019</v>
      </c>
      <c r="O11" s="272">
        <f>IFERROR(VLOOKUP(E11, 'TRI Data in Utility Worksheet'!$S$3:$W$177, 5, FALSE), "No Air Release")</f>
        <v>0</v>
      </c>
      <c r="P11" s="272">
        <f>VLOOKUP(E11, 'TRI Data in Utility Worksheet'!$K$3:$R$177, 8, FALSE)</f>
        <v>2019</v>
      </c>
      <c r="Q11" s="272">
        <f>IFERROR(VLOOKUP(E11, 'TRI Data in Utility Worksheet'!$AQ$3:$AS$177, 3, FALSE), "No Fugitive Air Release")</f>
        <v>0</v>
      </c>
      <c r="R11" s="272">
        <f>VLOOKUP(E11, 'TRI Data in Utility Worksheet'!$AI$3:$AP$177, 8, FALSE)</f>
        <v>2019</v>
      </c>
      <c r="S11" s="272">
        <f>IFERROR(VLOOKUP(E11, 'TRI Data in Utility Worksheet'!$BG$3:$BJ$177, 4, FALSE), "No Stack Air Release")</f>
        <v>0</v>
      </c>
      <c r="T11" s="272">
        <f>VLOOKUP(E11, 'TRI Data in Utility Worksheet'!$AY$3:$BF$177, 8, FALSE)</f>
        <v>2019</v>
      </c>
      <c r="U11" s="272">
        <f>IFERROR(VLOOKUP(E11, 'TRI Data in Utility Worksheet'!$AA$3:$AE$177, 5, FALSE), "No Air Release")</f>
        <v>0</v>
      </c>
      <c r="V11" s="272">
        <f>VLOOKUP(E11, 'TRI Data in Utility Worksheet'!$S$3:$Z$177, 8, FALSE)</f>
        <v>2019</v>
      </c>
      <c r="W11" s="272">
        <f xml:space="preserve"> INDEX('COU &amp; OES Information'!$C:$C, MATCH($A$9, 'COU &amp; OES Information'!$A:$A, 0))</f>
        <v>250</v>
      </c>
      <c r="X11" s="151">
        <f t="shared" ref="X11:X17" si="5">H11/$W11</f>
        <v>0</v>
      </c>
      <c r="Y11" s="151">
        <f t="shared" ref="Y11:Y17" si="6">I11/$W11</f>
        <v>0</v>
      </c>
      <c r="Z11" s="151">
        <f t="shared" ref="Z11:Z17" si="7">J11/$W11</f>
        <v>0</v>
      </c>
      <c r="AA11" s="151">
        <f t="shared" ref="AA11:AA17" si="8">K11/$W11</f>
        <v>0</v>
      </c>
      <c r="AB11" s="151">
        <f t="shared" ref="AB11:AB17" si="9">M11/$W11</f>
        <v>0</v>
      </c>
      <c r="AC11" s="151">
        <f t="shared" ref="AC11:AC17" si="10">O11/$W11</f>
        <v>0</v>
      </c>
      <c r="AD11" s="151">
        <f t="shared" ref="AD11:AD17" si="11">Q11/$W11</f>
        <v>0</v>
      </c>
      <c r="AE11" s="151">
        <f t="shared" ref="AE11:AE17" si="12">S11/$W11</f>
        <v>0</v>
      </c>
      <c r="AF11" s="151">
        <f t="shared" ref="AF11:AF17" si="13">U11/$W11</f>
        <v>0</v>
      </c>
      <c r="AG11" s="282">
        <f>VLOOKUP(E11,'Raw TRI Data'!$C$2:$P$124,14,FALSE)</f>
        <v>110004739631</v>
      </c>
    </row>
    <row r="12" spans="1:33">
      <c r="A12" s="149" t="str">
        <f>VLOOKUP(E12, 'Raw TRI Data'!C:L, 2, FALSE)</f>
        <v>ALBEMARLE CORP</v>
      </c>
      <c r="B12" s="150" t="str">
        <f>VLOOKUP(E12, 'Raw TRI Data'!C:L, 4, FALSE)</f>
        <v>BATON ROUGE</v>
      </c>
      <c r="C12" s="272" t="str">
        <f>VLOOKUP(E12, 'Raw TRI Data'!C:L,6, FALSE)</f>
        <v>LA</v>
      </c>
      <c r="D12" s="272">
        <f>VLOOKUP(E12, 'Raw TRI Data'!C:L, 7, FALSE)</f>
        <v>70805</v>
      </c>
      <c r="E12" s="7" t="s">
        <v>358</v>
      </c>
      <c r="F12" s="272">
        <f>VLOOKUP(E12, 'Raw TRI Data'!C:L, 9, FALSE)</f>
        <v>325199</v>
      </c>
      <c r="G12" s="150" t="str">
        <f>VLOOKUP(E12, 'Raw TRI Data'!C:L, 10, FALSE)</f>
        <v>All Other Basic Organic Chemical Manufacturing</v>
      </c>
      <c r="H12" s="9">
        <f>IFERROR(VLOOKUP(E12, 'TRI Data in Utility Worksheet'!$K$3:$M$177, 3, FALSE), "No Fugitive Air Release")</f>
        <v>0</v>
      </c>
      <c r="I12" s="9">
        <f>IFERROR(VLOOKUP(E12, 'TRI Data in Utility Worksheet'!$K$3:$N$177, 4, FALSE), "No Stack Air Release")</f>
        <v>0</v>
      </c>
      <c r="J12" s="9">
        <f>IFERROR(VLOOKUP(E12, 'TRI Data in Utility Worksheet'!$K$3:$O$177, 5, FALSE), "No Air Release")</f>
        <v>0</v>
      </c>
      <c r="K12" s="9">
        <f>IFERROR(VLOOKUP(E12, 'TRI Data in Utility Worksheet'!$AI$3:$AK$177, 3, FALSE), "No Fugitive Air Release")</f>
        <v>0</v>
      </c>
      <c r="L12" s="9">
        <f>VLOOKUP(E12, 'TRI Data in Utility Worksheet'!$AA$3:$AH$177, 8, FALSE)</f>
        <v>2020</v>
      </c>
      <c r="M12" s="9">
        <f>IFERROR(VLOOKUP(E12, 'TRI Data in Utility Worksheet'!$AY$3:$BB$177, 4, FALSE), "No Stack Air Release")</f>
        <v>0</v>
      </c>
      <c r="N12" s="9">
        <f>VLOOKUP(E12, 'TRI Data in Utility Worksheet'!$AQ$3:$AX$177, 8, FALSE)</f>
        <v>2020</v>
      </c>
      <c r="O12" s="9">
        <f>IFERROR(VLOOKUP(E12, 'TRI Data in Utility Worksheet'!$S$3:$W$177, 5, FALSE), "No Air Release")</f>
        <v>0</v>
      </c>
      <c r="P12" s="9">
        <f>VLOOKUP(E12, 'TRI Data in Utility Worksheet'!$K$3:$R$177, 8, FALSE)</f>
        <v>2020</v>
      </c>
      <c r="Q12" s="9">
        <f>IFERROR(VLOOKUP(E12, 'TRI Data in Utility Worksheet'!$AQ$3:$AS$177, 3, FALSE), "No Fugitive Air Release")</f>
        <v>0</v>
      </c>
      <c r="R12" s="9">
        <f>VLOOKUP(E12, 'TRI Data in Utility Worksheet'!$AI$3:$AP$177, 8, FALSE)</f>
        <v>2020</v>
      </c>
      <c r="S12" s="9">
        <f>IFERROR(VLOOKUP(E12, 'TRI Data in Utility Worksheet'!$BG$3:$BJ$177, 4, FALSE), "No Stack Air Release")</f>
        <v>0</v>
      </c>
      <c r="T12" s="9">
        <f>VLOOKUP(E12, 'TRI Data in Utility Worksheet'!$AY$3:$BF$177, 8, FALSE)</f>
        <v>2020</v>
      </c>
      <c r="U12" s="9">
        <f>IFERROR(VLOOKUP(E12, 'TRI Data in Utility Worksheet'!$AA$3:$AE$177, 5, FALSE), "No Air Release")</f>
        <v>0</v>
      </c>
      <c r="V12" s="9">
        <f>VLOOKUP(E12, 'TRI Data in Utility Worksheet'!$S$3:$Z$177, 8, FALSE)</f>
        <v>2020</v>
      </c>
      <c r="W12" s="9">
        <f xml:space="preserve"> INDEX('COU &amp; OES Information'!$C:$C, MATCH($A$9, 'COU &amp; OES Information'!$A:$A, 0))</f>
        <v>250</v>
      </c>
      <c r="X12" s="152">
        <f t="shared" si="5"/>
        <v>0</v>
      </c>
      <c r="Y12" s="152">
        <f t="shared" si="6"/>
        <v>0</v>
      </c>
      <c r="Z12" s="152">
        <f t="shared" si="7"/>
        <v>0</v>
      </c>
      <c r="AA12" s="152">
        <f t="shared" si="8"/>
        <v>0</v>
      </c>
      <c r="AB12" s="152">
        <f t="shared" si="9"/>
        <v>0</v>
      </c>
      <c r="AC12" s="152">
        <f t="shared" si="10"/>
        <v>0</v>
      </c>
      <c r="AD12" s="152">
        <f t="shared" si="11"/>
        <v>0</v>
      </c>
      <c r="AE12" s="152">
        <f t="shared" si="12"/>
        <v>0</v>
      </c>
      <c r="AF12" s="152">
        <f t="shared" si="13"/>
        <v>0</v>
      </c>
      <c r="AG12" s="283">
        <f>VLOOKUP(E12,'Raw TRI Data'!$C$2:$P$124,14,FALSE)</f>
        <v>110000606602</v>
      </c>
    </row>
    <row r="14" spans="1:33">
      <c r="A14" s="1" t="s">
        <v>943</v>
      </c>
    </row>
    <row r="15" spans="1:33" ht="14.65" thickBot="1">
      <c r="A15" s="1" t="s">
        <v>976</v>
      </c>
    </row>
    <row r="16" spans="1:33" ht="59.65" customHeight="1" thickBot="1">
      <c r="A16" s="231" t="s">
        <v>945</v>
      </c>
      <c r="B16" s="232" t="s">
        <v>878</v>
      </c>
      <c r="C16" s="232" t="s">
        <v>879</v>
      </c>
      <c r="D16" s="232" t="s">
        <v>881</v>
      </c>
      <c r="E16" s="230" t="s">
        <v>946</v>
      </c>
      <c r="F16" s="232" t="s">
        <v>947</v>
      </c>
      <c r="G16" s="232" t="s">
        <v>948</v>
      </c>
      <c r="H16" s="233" t="s">
        <v>949</v>
      </c>
      <c r="I16" s="233" t="s">
        <v>950</v>
      </c>
      <c r="J16" s="233" t="s">
        <v>951</v>
      </c>
      <c r="K16" s="233" t="s">
        <v>952</v>
      </c>
      <c r="L16" s="233" t="s">
        <v>953</v>
      </c>
      <c r="M16" s="233" t="s">
        <v>954</v>
      </c>
      <c r="N16" s="233" t="s">
        <v>955</v>
      </c>
      <c r="O16" s="233" t="s">
        <v>956</v>
      </c>
      <c r="P16" s="233" t="s">
        <v>957</v>
      </c>
      <c r="Q16" s="233" t="s">
        <v>958</v>
      </c>
      <c r="R16" s="233" t="s">
        <v>959</v>
      </c>
      <c r="S16" s="233" t="s">
        <v>960</v>
      </c>
      <c r="T16" s="233" t="s">
        <v>961</v>
      </c>
      <c r="U16" s="233" t="s">
        <v>962</v>
      </c>
      <c r="V16" s="233" t="s">
        <v>963</v>
      </c>
      <c r="W16" s="236" t="s">
        <v>964</v>
      </c>
      <c r="X16" s="233" t="s">
        <v>965</v>
      </c>
      <c r="Y16" s="233" t="s">
        <v>966</v>
      </c>
      <c r="Z16" s="233" t="s">
        <v>967</v>
      </c>
      <c r="AA16" s="233" t="s">
        <v>968</v>
      </c>
      <c r="AB16" s="233" t="s">
        <v>969</v>
      </c>
      <c r="AC16" s="233" t="s">
        <v>970</v>
      </c>
      <c r="AD16" s="233" t="s">
        <v>971</v>
      </c>
      <c r="AE16" s="233" t="s">
        <v>972</v>
      </c>
      <c r="AF16" s="233" t="s">
        <v>973</v>
      </c>
      <c r="AG16" s="234" t="s">
        <v>974</v>
      </c>
    </row>
    <row r="17" spans="1:33" ht="14.65" thickBot="1">
      <c r="A17" s="274" t="str">
        <f>VLOOKUP(E17, 'Raw TRI Data'!C:L, 2, FALSE)</f>
        <v>COOPER POWER SYSTEMS LLC</v>
      </c>
      <c r="B17" s="274" t="str">
        <f>VLOOKUP(E17, 'Raw TRI Data'!C:L, 4, FALSE)</f>
        <v>OLEAN</v>
      </c>
      <c r="C17" s="273" t="str">
        <f>VLOOKUP(E17, 'Raw TRI Data'!C:L,6, FALSE)</f>
        <v>NY</v>
      </c>
      <c r="D17" s="273">
        <f>VLOOKUP(E17, 'Raw TRI Data'!C:L, 7, FALSE)</f>
        <v>14760</v>
      </c>
      <c r="E17" s="273" t="s">
        <v>467</v>
      </c>
      <c r="F17" s="281">
        <f>VLOOKUP(E17, 'Raw TRI Data'!C:L, 9, FALSE)</f>
        <v>335931</v>
      </c>
      <c r="G17" s="150" t="str">
        <f>VLOOKUP(E17, 'Raw TRI Data'!C:L, 10, FALSE)</f>
        <v>Current-Carrying Wiring Device Manufacturing</v>
      </c>
      <c r="H17" s="272">
        <f>IFERROR(VLOOKUP(E17, 'TRI Data in Utility Worksheet'!$K$3:$M$177, 3, FALSE), "No Fugitive Air Release")</f>
        <v>23.78</v>
      </c>
      <c r="I17" s="272">
        <f>IFERROR(VLOOKUP(E17, 'TRI Data in Utility Worksheet'!$K$3:$N$177, 4, FALSE), "No Stack Air Release")</f>
        <v>0</v>
      </c>
      <c r="J17" s="272">
        <f>IFERROR(VLOOKUP(E17, 'TRI Data in Utility Worksheet'!$K$3:$O$177, 5, FALSE), "No Air Release")</f>
        <v>23.78</v>
      </c>
      <c r="K17" s="272">
        <f>IFERROR(VLOOKUP(E17, 'TRI Data in Utility Worksheet'!$AI$3:$AK$177, 3, FALSE), "No Fugitive Air Release")</f>
        <v>23.78</v>
      </c>
      <c r="L17" s="272">
        <f>VLOOKUP(E17, 'TRI Data in Utility Worksheet'!$AA$3:$AH$177, 8, FALSE)</f>
        <v>2023</v>
      </c>
      <c r="M17" s="272">
        <f>IFERROR(VLOOKUP(E17, 'TRI Data in Utility Worksheet'!$AY$3:$BB$177, 4, FALSE), "No Stack Air Release")</f>
        <v>0</v>
      </c>
      <c r="N17" s="272">
        <f>VLOOKUP(E17, 'TRI Data in Utility Worksheet'!$AQ$3:$AX$177, 8, FALSE)</f>
        <v>2019</v>
      </c>
      <c r="O17" s="272">
        <f>IFERROR(VLOOKUP(E17, 'TRI Data in Utility Worksheet'!$S$3:$W$177, 5, FALSE), "No Air Release")</f>
        <v>23.78</v>
      </c>
      <c r="P17" s="272">
        <f>VLOOKUP(E17, 'TRI Data in Utility Worksheet'!$K$3:$R$177, 8, FALSE)</f>
        <v>2023</v>
      </c>
      <c r="Q17" s="272">
        <f>IFERROR(VLOOKUP(E17, 'TRI Data in Utility Worksheet'!$AQ$3:$AS$177, 3, FALSE), "No Fugitive Air Release")</f>
        <v>10</v>
      </c>
      <c r="R17" s="272">
        <f>VLOOKUP(E17, 'TRI Data in Utility Worksheet'!$AI$3:$AP$177, 8, FALSE)</f>
        <v>2020</v>
      </c>
      <c r="S17" s="272">
        <f>IFERROR(VLOOKUP(E17, 'TRI Data in Utility Worksheet'!$BG$3:$BJ$177, 4, FALSE), "No Stack Air Release")</f>
        <v>0</v>
      </c>
      <c r="T17" s="272">
        <f>VLOOKUP(E17, 'TRI Data in Utility Worksheet'!$AY$3:$BF$177, 8, FALSE)</f>
        <v>2019</v>
      </c>
      <c r="U17" s="272">
        <f>IFERROR(VLOOKUP(E17, 'TRI Data in Utility Worksheet'!$AA$3:$AE$177, 5, FALSE), "No Air Release")</f>
        <v>10</v>
      </c>
      <c r="V17" s="272">
        <f>VLOOKUP(E17, 'TRI Data in Utility Worksheet'!$S$3:$Z$177, 8, FALSE)</f>
        <v>2020</v>
      </c>
      <c r="W17" s="272">
        <f xml:space="preserve"> INDEX('COU &amp; OES Information'!$C:$C, MATCH($A$15, 'COU &amp; OES Information'!$A:$A, 0))</f>
        <v>350</v>
      </c>
      <c r="X17" s="151">
        <f t="shared" si="5"/>
        <v>6.7942857142857152E-2</v>
      </c>
      <c r="Y17" s="151">
        <f t="shared" si="6"/>
        <v>0</v>
      </c>
      <c r="Z17" s="151">
        <f t="shared" si="7"/>
        <v>6.7942857142857152E-2</v>
      </c>
      <c r="AA17" s="151">
        <f t="shared" si="8"/>
        <v>6.7942857142857152E-2</v>
      </c>
      <c r="AB17" s="151">
        <f t="shared" si="9"/>
        <v>0</v>
      </c>
      <c r="AC17" s="151">
        <f t="shared" si="10"/>
        <v>6.7942857142857152E-2</v>
      </c>
      <c r="AD17" s="151">
        <f t="shared" si="11"/>
        <v>2.8571428571428571E-2</v>
      </c>
      <c r="AE17" s="151">
        <f t="shared" si="12"/>
        <v>0</v>
      </c>
      <c r="AF17" s="151">
        <f t="shared" si="13"/>
        <v>2.8571428571428571E-2</v>
      </c>
      <c r="AG17" s="282">
        <f>VLOOKUP(E17,'Raw TRI Data'!$C$2:$P$124,14,FALSE)</f>
        <v>110000328360</v>
      </c>
    </row>
    <row r="18" spans="1:33" ht="14.65" thickBot="1">
      <c r="A18" s="274" t="str">
        <f>VLOOKUP(E18, 'Raw TRI Data'!C:L, 2, FALSE)</f>
        <v>INEOS COMPOSITES PHILADELPHIA PLANT</v>
      </c>
      <c r="B18" s="274" t="str">
        <f>VLOOKUP(E18, 'Raw TRI Data'!C:L, 4, FALSE)</f>
        <v>PHILADELPHIA</v>
      </c>
      <c r="C18" s="273" t="str">
        <f>VLOOKUP(E18, 'Raw TRI Data'!C:L,6, FALSE)</f>
        <v>PA</v>
      </c>
      <c r="D18" s="273">
        <f>VLOOKUP(E18, 'Raw TRI Data'!C:L, 7, FALSE)</f>
        <v>19148</v>
      </c>
      <c r="E18" s="273" t="s">
        <v>571</v>
      </c>
      <c r="F18" s="281">
        <f>VLOOKUP(E18, 'Raw TRI Data'!C:L, 9, FALSE)</f>
        <v>325211</v>
      </c>
      <c r="G18" s="150" t="str">
        <f>VLOOKUP(E18, 'Raw TRI Data'!C:L, 10, FALSE)</f>
        <v>Plastics Material and Resin Manufacturing</v>
      </c>
      <c r="H18" s="272">
        <f>IFERROR(VLOOKUP(E18, 'TRI Data in Utility Worksheet'!$K$3:$M$177, 3, FALSE), "No Fugitive Air Release")</f>
        <v>0</v>
      </c>
      <c r="I18" s="272">
        <f>IFERROR(VLOOKUP(E18, 'TRI Data in Utility Worksheet'!$K$3:$N$177, 4, FALSE), "No Stack Air Release")</f>
        <v>40</v>
      </c>
      <c r="J18" s="272">
        <f>IFERROR(VLOOKUP(E18, 'TRI Data in Utility Worksheet'!$K$3:$O$177, 5, FALSE), "No Air Release")</f>
        <v>40</v>
      </c>
      <c r="K18" s="272">
        <f>IFERROR(VLOOKUP(E18, 'TRI Data in Utility Worksheet'!$AI$3:$AK$177, 3, FALSE), "No Fugitive Air Release")</f>
        <v>0</v>
      </c>
      <c r="L18" s="272">
        <f>VLOOKUP(E18, 'TRI Data in Utility Worksheet'!$AA$3:$AH$177, 8, FALSE)</f>
        <v>2020</v>
      </c>
      <c r="M18" s="272">
        <f>IFERROR(VLOOKUP(E18, 'TRI Data in Utility Worksheet'!$AY$3:$BB$177, 4, FALSE), "No Stack Air Release")</f>
        <v>54</v>
      </c>
      <c r="N18" s="272">
        <f>VLOOKUP(E18, 'TRI Data in Utility Worksheet'!$AQ$3:$AX$177, 8, FALSE)</f>
        <v>2019</v>
      </c>
      <c r="O18" s="272">
        <f>IFERROR(VLOOKUP(E18, 'TRI Data in Utility Worksheet'!$S$3:$W$177, 5, FALSE), "No Air Release")</f>
        <v>54</v>
      </c>
      <c r="P18" s="272">
        <f>VLOOKUP(E18, 'TRI Data in Utility Worksheet'!$K$3:$R$177, 8, FALSE)</f>
        <v>2019</v>
      </c>
      <c r="Q18" s="272">
        <f>IFERROR(VLOOKUP(E18, 'TRI Data in Utility Worksheet'!$AQ$3:$AS$177, 3, FALSE), "No Fugitive Air Release")</f>
        <v>0</v>
      </c>
      <c r="R18" s="272">
        <f>VLOOKUP(E18, 'TRI Data in Utility Worksheet'!$AI$3:$AP$177, 8, FALSE)</f>
        <v>2020</v>
      </c>
      <c r="S18" s="272">
        <f>IFERROR(VLOOKUP(E18, 'TRI Data in Utility Worksheet'!$BG$3:$BJ$177, 4, FALSE), "No Stack Air Release")</f>
        <v>36</v>
      </c>
      <c r="T18" s="272">
        <f>VLOOKUP(E18, 'TRI Data in Utility Worksheet'!$AY$3:$BF$177, 8, FALSE)</f>
        <v>2020</v>
      </c>
      <c r="U18" s="272">
        <f>IFERROR(VLOOKUP(E18, 'TRI Data in Utility Worksheet'!$AA$3:$AE$177, 5, FALSE), "No Air Release")</f>
        <v>36</v>
      </c>
      <c r="V18" s="272">
        <f>VLOOKUP(E18, 'TRI Data in Utility Worksheet'!$S$3:$Z$177, 8, FALSE)</f>
        <v>2020</v>
      </c>
      <c r="W18" s="272">
        <f xml:space="preserve"> INDEX('COU &amp; OES Information'!$C:$C, MATCH($A$15, 'COU &amp; OES Information'!$A:$A, 0))</f>
        <v>350</v>
      </c>
      <c r="X18" s="151">
        <f t="shared" ref="X18:X26" si="14">H18/$W18</f>
        <v>0</v>
      </c>
      <c r="Y18" s="151">
        <f t="shared" ref="Y18:Y26" si="15">I18/$W18</f>
        <v>0.11428571428571428</v>
      </c>
      <c r="Z18" s="151">
        <f t="shared" ref="Z18:Z26" si="16">J18/$W18</f>
        <v>0.11428571428571428</v>
      </c>
      <c r="AA18" s="151">
        <f t="shared" ref="AA18:AA26" si="17">K18/$W18</f>
        <v>0</v>
      </c>
      <c r="AB18" s="151">
        <f t="shared" ref="AB18:AB26" si="18">M18/$W18</f>
        <v>0.15428571428571428</v>
      </c>
      <c r="AC18" s="151">
        <f t="shared" ref="AC18:AC26" si="19">O18/$W18</f>
        <v>0.15428571428571428</v>
      </c>
      <c r="AD18" s="151">
        <f t="shared" ref="AD18:AD26" si="20">Q18/$W18</f>
        <v>0</v>
      </c>
      <c r="AE18" s="151">
        <f t="shared" ref="AE18:AE26" si="21">S18/$W18</f>
        <v>0.10285714285714286</v>
      </c>
      <c r="AF18" s="151">
        <f t="shared" ref="AF18:AF26" si="22">U18/$W18</f>
        <v>0.10285714285714286</v>
      </c>
      <c r="AG18" s="282">
        <f>VLOOKUP(E18,'Raw TRI Data'!$C$2:$P$294,14,FALSE)</f>
        <v>110000337047</v>
      </c>
    </row>
    <row r="19" spans="1:33" ht="14.65" thickBot="1">
      <c r="A19" s="274" t="str">
        <f>VLOOKUP(E19, 'Raw TRI Data'!C:L, 2, FALSE)</f>
        <v>POLYNT COMPOSITES USA INC</v>
      </c>
      <c r="B19" s="274" t="str">
        <f>VLOOKUP(E19, 'Raw TRI Data'!C:L, 4, FALSE)</f>
        <v>PENSACOLA</v>
      </c>
      <c r="C19" s="273" t="str">
        <f>VLOOKUP(E19, 'Raw TRI Data'!C:L,6, FALSE)</f>
        <v>FL</v>
      </c>
      <c r="D19" s="273">
        <f>VLOOKUP(E19, 'Raw TRI Data'!C:L, 7, FALSE)</f>
        <v>32502</v>
      </c>
      <c r="E19" s="273" t="s">
        <v>696</v>
      </c>
      <c r="F19" s="281">
        <f>VLOOKUP(E19, 'Raw TRI Data'!C:L, 9, FALSE)</f>
        <v>325211</v>
      </c>
      <c r="G19" s="150" t="str">
        <f>VLOOKUP(E19, 'Raw TRI Data'!C:L, 10, FALSE)</f>
        <v>Plastics Material and Resin Manufacturing</v>
      </c>
      <c r="H19" s="272">
        <f>IFERROR(VLOOKUP(E19, 'TRI Data in Utility Worksheet'!$K$3:$M$177, 3, FALSE), "No Fugitive Air Release")</f>
        <v>97</v>
      </c>
      <c r="I19" s="272">
        <f>IFERROR(VLOOKUP(E19, 'TRI Data in Utility Worksheet'!$K$3:$N$177, 4, FALSE), "No Stack Air Release")</f>
        <v>0.28000000000000003</v>
      </c>
      <c r="J19" s="272">
        <f>IFERROR(VLOOKUP(E19, 'TRI Data in Utility Worksheet'!$K$3:$O$177, 5, FALSE), "No Air Release")</f>
        <v>97.28</v>
      </c>
      <c r="K19" s="272">
        <f>IFERROR(VLOOKUP(E19, 'TRI Data in Utility Worksheet'!$AI$3:$AK$177, 3, FALSE), "No Fugitive Air Release")</f>
        <v>112</v>
      </c>
      <c r="L19" s="272">
        <f>VLOOKUP(E19, 'TRI Data in Utility Worksheet'!$AA$3:$AH$177, 8, FALSE)</f>
        <v>2022</v>
      </c>
      <c r="M19" s="272">
        <f>IFERROR(VLOOKUP(E19, 'TRI Data in Utility Worksheet'!$AY$3:$BB$177, 4, FALSE), "No Stack Air Release")</f>
        <v>0.32</v>
      </c>
      <c r="N19" s="272">
        <f>VLOOKUP(E19, 'TRI Data in Utility Worksheet'!$AQ$3:$AX$177, 8, FALSE)</f>
        <v>2022</v>
      </c>
      <c r="O19" s="272">
        <f>IFERROR(VLOOKUP(E19, 'TRI Data in Utility Worksheet'!$S$3:$W$177, 5, FALSE), "No Air Release")</f>
        <v>112.32</v>
      </c>
      <c r="P19" s="272">
        <f>VLOOKUP(E19, 'TRI Data in Utility Worksheet'!$K$3:$R$177, 8, FALSE)</f>
        <v>2022</v>
      </c>
      <c r="Q19" s="272">
        <f>IFERROR(VLOOKUP(E19, 'TRI Data in Utility Worksheet'!$AQ$3:$AS$177, 3, FALSE), "No Fugitive Air Release")</f>
        <v>73.3</v>
      </c>
      <c r="R19" s="272">
        <f>VLOOKUP(E19, 'TRI Data in Utility Worksheet'!$AI$3:$AP$177, 8, FALSE)</f>
        <v>2020</v>
      </c>
      <c r="S19" s="272">
        <f>IFERROR(VLOOKUP(E19, 'TRI Data in Utility Worksheet'!$BG$3:$BJ$177, 4, FALSE), "No Stack Air Release")</f>
        <v>0.2</v>
      </c>
      <c r="T19" s="272">
        <f>VLOOKUP(E19, 'TRI Data in Utility Worksheet'!$AY$3:$BF$177, 8, FALSE)</f>
        <v>2019</v>
      </c>
      <c r="U19" s="272">
        <f>IFERROR(VLOOKUP(E19, 'TRI Data in Utility Worksheet'!$AA$3:$AE$177, 5, FALSE), "No Air Release")</f>
        <v>73.5</v>
      </c>
      <c r="V19" s="272">
        <f>VLOOKUP(E19, 'TRI Data in Utility Worksheet'!$S$3:$Z$177, 8, FALSE)</f>
        <v>2020</v>
      </c>
      <c r="W19" s="272">
        <f xml:space="preserve"> INDEX('COU &amp; OES Information'!$C:$C, MATCH($A$15, 'COU &amp; OES Information'!$A:$A, 0))</f>
        <v>350</v>
      </c>
      <c r="X19" s="151">
        <f t="shared" si="14"/>
        <v>0.27714285714285714</v>
      </c>
      <c r="Y19" s="151">
        <f t="shared" si="15"/>
        <v>8.0000000000000004E-4</v>
      </c>
      <c r="Z19" s="151">
        <f t="shared" si="16"/>
        <v>0.27794285714285716</v>
      </c>
      <c r="AA19" s="151">
        <f t="shared" si="17"/>
        <v>0.32</v>
      </c>
      <c r="AB19" s="151">
        <f t="shared" si="18"/>
        <v>9.1428571428571427E-4</v>
      </c>
      <c r="AC19" s="151">
        <f t="shared" si="19"/>
        <v>0.32091428571428571</v>
      </c>
      <c r="AD19" s="151">
        <f t="shared" si="20"/>
        <v>0.20942857142857141</v>
      </c>
      <c r="AE19" s="151">
        <f t="shared" si="21"/>
        <v>5.7142857142857147E-4</v>
      </c>
      <c r="AF19" s="151">
        <f t="shared" si="22"/>
        <v>0.21</v>
      </c>
      <c r="AG19" s="282">
        <f>VLOOKUP(E19,'Raw TRI Data'!$C$2:$P$294,14,FALSE)</f>
        <v>110000362385</v>
      </c>
    </row>
    <row r="20" spans="1:33" ht="14.65" thickBot="1">
      <c r="A20" s="274" t="str">
        <f>VLOOKUP(E20, 'Raw TRI Data'!C:L, 2, FALSE)</f>
        <v>HUNTSMAN ADVANCED MATERIALS LLC</v>
      </c>
      <c r="B20" s="274" t="str">
        <f>VLOOKUP(E20, 'Raw TRI Data'!C:L, 4, FALSE)</f>
        <v>MC INTOSH</v>
      </c>
      <c r="C20" s="273" t="str">
        <f>VLOOKUP(E20, 'Raw TRI Data'!C:L,6, FALSE)</f>
        <v>AL</v>
      </c>
      <c r="D20" s="273">
        <f>VLOOKUP(E20, 'Raw TRI Data'!C:L, 7, FALSE)</f>
        <v>36553</v>
      </c>
      <c r="E20" s="273" t="s">
        <v>565</v>
      </c>
      <c r="F20" s="281">
        <f>VLOOKUP(E20, 'Raw TRI Data'!C:L, 9, FALSE)</f>
        <v>325211</v>
      </c>
      <c r="G20" s="150" t="str">
        <f>VLOOKUP(E20, 'Raw TRI Data'!C:L, 10, FALSE)</f>
        <v>Plastics Material and Resin Manufacturing</v>
      </c>
      <c r="H20" s="272">
        <f>IFERROR(VLOOKUP(E20, 'TRI Data in Utility Worksheet'!$K$3:$M$177, 3, FALSE), "No Fugitive Air Release")</f>
        <v>1.36</v>
      </c>
      <c r="I20" s="272">
        <f>IFERROR(VLOOKUP(E20, 'TRI Data in Utility Worksheet'!$K$3:$N$177, 4, FALSE), "No Stack Air Release")</f>
        <v>0</v>
      </c>
      <c r="J20" s="272">
        <f>IFERROR(VLOOKUP(E20, 'TRI Data in Utility Worksheet'!$K$3:$O$177, 5, FALSE), "No Air Release")</f>
        <v>1.36</v>
      </c>
      <c r="K20" s="272">
        <f>IFERROR(VLOOKUP(E20, 'TRI Data in Utility Worksheet'!$AI$3:$AK$177, 3, FALSE), "No Fugitive Air Release")</f>
        <v>9.1999999999999993</v>
      </c>
      <c r="L20" s="272">
        <f>VLOOKUP(E20, 'TRI Data in Utility Worksheet'!$AA$3:$AH$177, 8, FALSE)</f>
        <v>2019</v>
      </c>
      <c r="M20" s="272">
        <f>IFERROR(VLOOKUP(E20, 'TRI Data in Utility Worksheet'!$AY$3:$BB$177, 4, FALSE), "No Stack Air Release")</f>
        <v>92</v>
      </c>
      <c r="N20" s="272">
        <f>VLOOKUP(E20, 'TRI Data in Utility Worksheet'!$AQ$3:$AX$177, 8, FALSE)</f>
        <v>2020</v>
      </c>
      <c r="O20" s="272">
        <f>IFERROR(VLOOKUP(E20, 'TRI Data in Utility Worksheet'!$S$3:$W$177, 5, FALSE), "No Air Release")</f>
        <v>101.2</v>
      </c>
      <c r="P20" s="272">
        <f>VLOOKUP(E20, 'TRI Data in Utility Worksheet'!$K$3:$R$177, 8, FALSE)</f>
        <v>2019</v>
      </c>
      <c r="Q20" s="272">
        <f>IFERROR(VLOOKUP(E20, 'TRI Data in Utility Worksheet'!$AQ$3:$AS$177, 3, FALSE), "No Fugitive Air Release")</f>
        <v>5.2</v>
      </c>
      <c r="R20" s="272">
        <f>VLOOKUP(E20, 'TRI Data in Utility Worksheet'!$AI$3:$AP$177, 8, FALSE)</f>
        <v>2021</v>
      </c>
      <c r="S20" s="272">
        <f>IFERROR(VLOOKUP(E20, 'TRI Data in Utility Worksheet'!$BG$3:$BJ$177, 4, FALSE), "No Stack Air Release")</f>
        <v>92</v>
      </c>
      <c r="T20" s="272">
        <f>VLOOKUP(E20, 'TRI Data in Utility Worksheet'!$AY$3:$BF$177, 8, FALSE)</f>
        <v>2020</v>
      </c>
      <c r="U20" s="272">
        <f>IFERROR(VLOOKUP(E20, 'TRI Data in Utility Worksheet'!$AA$3:$AE$177, 5, FALSE), "No Air Release")</f>
        <v>97.2</v>
      </c>
      <c r="V20" s="272">
        <f>VLOOKUP(E20, 'TRI Data in Utility Worksheet'!$S$3:$Z$177, 8, FALSE)</f>
        <v>2021</v>
      </c>
      <c r="W20" s="272">
        <f xml:space="preserve"> INDEX('COU &amp; OES Information'!$C:$C, MATCH($A$15, 'COU &amp; OES Information'!$A:$A, 0))</f>
        <v>350</v>
      </c>
      <c r="X20" s="151">
        <f t="shared" si="14"/>
        <v>3.8857142857142862E-3</v>
      </c>
      <c r="Y20" s="151">
        <f t="shared" si="15"/>
        <v>0</v>
      </c>
      <c r="Z20" s="151">
        <f t="shared" si="16"/>
        <v>3.8857142857142862E-3</v>
      </c>
      <c r="AA20" s="151">
        <f t="shared" si="17"/>
        <v>2.6285714285714284E-2</v>
      </c>
      <c r="AB20" s="151">
        <f t="shared" si="18"/>
        <v>0.26285714285714284</v>
      </c>
      <c r="AC20" s="151">
        <f t="shared" si="19"/>
        <v>0.28914285714285715</v>
      </c>
      <c r="AD20" s="151">
        <f t="shared" si="20"/>
        <v>1.4857142857142857E-2</v>
      </c>
      <c r="AE20" s="151">
        <f t="shared" si="21"/>
        <v>0.26285714285714284</v>
      </c>
      <c r="AF20" s="151">
        <f t="shared" si="22"/>
        <v>0.27771428571428575</v>
      </c>
      <c r="AG20" s="282">
        <f>VLOOKUP(E20,'Raw TRI Data'!$C$2:$P$294,14,FALSE)</f>
        <v>110067041007</v>
      </c>
    </row>
    <row r="21" spans="1:33" ht="14.65" thickBot="1">
      <c r="A21" s="274" t="str">
        <f>VLOOKUP(E21, 'Raw TRI Data'!C:L, 2, FALSE)</f>
        <v>AOC TENNESSEE PLANT</v>
      </c>
      <c r="B21" s="274" t="str">
        <f>VLOOKUP(E21, 'Raw TRI Data'!C:L, 4, FALSE)</f>
        <v>COLLIERVILLE</v>
      </c>
      <c r="C21" s="273" t="str">
        <f>VLOOKUP(E21, 'Raw TRI Data'!C:L,6, FALSE)</f>
        <v>TN</v>
      </c>
      <c r="D21" s="273">
        <f>VLOOKUP(E21, 'Raw TRI Data'!C:L, 7, FALSE)</f>
        <v>38017</v>
      </c>
      <c r="E21" s="273" t="s">
        <v>382</v>
      </c>
      <c r="F21" s="281">
        <f>VLOOKUP(E21, 'Raw TRI Data'!C:L, 9, FALSE)</f>
        <v>325211</v>
      </c>
      <c r="G21" s="150" t="str">
        <f>VLOOKUP(E21, 'Raw TRI Data'!C:L, 10, FALSE)</f>
        <v>Plastics Material and Resin Manufacturing</v>
      </c>
      <c r="H21" s="272">
        <f>IFERROR(VLOOKUP(E21, 'TRI Data in Utility Worksheet'!$K$3:$M$177, 3, FALSE), "No Fugitive Air Release")</f>
        <v>0</v>
      </c>
      <c r="I21" s="272">
        <f>IFERROR(VLOOKUP(E21, 'TRI Data in Utility Worksheet'!$K$3:$N$177, 4, FALSE), "No Stack Air Release")</f>
        <v>0</v>
      </c>
      <c r="J21" s="272">
        <f>IFERROR(VLOOKUP(E21, 'TRI Data in Utility Worksheet'!$K$3:$O$177, 5, FALSE), "No Air Release")</f>
        <v>0</v>
      </c>
      <c r="K21" s="272">
        <f>IFERROR(VLOOKUP(E21, 'TRI Data in Utility Worksheet'!$AI$3:$AK$177, 3, FALSE), "No Fugitive Air Release")</f>
        <v>0</v>
      </c>
      <c r="L21" s="272">
        <f>VLOOKUP(E21, 'TRI Data in Utility Worksheet'!$AA$3:$AH$177, 8, FALSE)</f>
        <v>2019</v>
      </c>
      <c r="M21" s="272">
        <f>IFERROR(VLOOKUP(E21, 'TRI Data in Utility Worksheet'!$AY$3:$BB$177, 4, FALSE), "No Stack Air Release")</f>
        <v>0</v>
      </c>
      <c r="N21" s="272">
        <f>VLOOKUP(E21, 'TRI Data in Utility Worksheet'!$AQ$3:$AX$177, 8, FALSE)</f>
        <v>2019</v>
      </c>
      <c r="O21" s="272">
        <f>IFERROR(VLOOKUP(E21, 'TRI Data in Utility Worksheet'!$S$3:$W$177, 5, FALSE), "No Air Release")</f>
        <v>0</v>
      </c>
      <c r="P21" s="272">
        <f>VLOOKUP(E21, 'TRI Data in Utility Worksheet'!$K$3:$R$177, 8, FALSE)</f>
        <v>2019</v>
      </c>
      <c r="Q21" s="272">
        <f>IFERROR(VLOOKUP(E21, 'TRI Data in Utility Worksheet'!$AQ$3:$AS$177, 3, FALSE), "No Fugitive Air Release")</f>
        <v>0</v>
      </c>
      <c r="R21" s="272">
        <f>VLOOKUP(E21, 'TRI Data in Utility Worksheet'!$AI$3:$AP$177, 8, FALSE)</f>
        <v>2019</v>
      </c>
      <c r="S21" s="272">
        <f>IFERROR(VLOOKUP(E21, 'TRI Data in Utility Worksheet'!$BG$3:$BJ$177, 4, FALSE), "No Stack Air Release")</f>
        <v>0</v>
      </c>
      <c r="T21" s="272">
        <f>VLOOKUP(E21, 'TRI Data in Utility Worksheet'!$AY$3:$BF$177, 8, FALSE)</f>
        <v>2019</v>
      </c>
      <c r="U21" s="272">
        <f>IFERROR(VLOOKUP(E21, 'TRI Data in Utility Worksheet'!$AA$3:$AE$177, 5, FALSE), "No Air Release")</f>
        <v>0</v>
      </c>
      <c r="V21" s="272">
        <f>VLOOKUP(E21, 'TRI Data in Utility Worksheet'!$S$3:$Z$177, 8, FALSE)</f>
        <v>2019</v>
      </c>
      <c r="W21" s="272">
        <f xml:space="preserve"> INDEX('COU &amp; OES Information'!$C:$C, MATCH($A$15, 'COU &amp; OES Information'!$A:$A, 0))</f>
        <v>350</v>
      </c>
      <c r="X21" s="151">
        <f t="shared" si="14"/>
        <v>0</v>
      </c>
      <c r="Y21" s="151">
        <f t="shared" si="15"/>
        <v>0</v>
      </c>
      <c r="Z21" s="151">
        <f t="shared" si="16"/>
        <v>0</v>
      </c>
      <c r="AA21" s="151">
        <f t="shared" si="17"/>
        <v>0</v>
      </c>
      <c r="AB21" s="151">
        <f t="shared" si="18"/>
        <v>0</v>
      </c>
      <c r="AC21" s="151">
        <f t="shared" si="19"/>
        <v>0</v>
      </c>
      <c r="AD21" s="151">
        <f t="shared" si="20"/>
        <v>0</v>
      </c>
      <c r="AE21" s="151">
        <f t="shared" si="21"/>
        <v>0</v>
      </c>
      <c r="AF21" s="151">
        <f t="shared" si="22"/>
        <v>0</v>
      </c>
      <c r="AG21" s="282">
        <f>VLOOKUP(E21,'Raw TRI Data'!$C$2:$P$294,14,FALSE)</f>
        <v>110000911737</v>
      </c>
    </row>
    <row r="22" spans="1:33" ht="14.65" thickBot="1">
      <c r="A22" s="274" t="str">
        <f>VLOOKUP(E22, 'Raw TRI Data'!C:L, 2, FALSE)</f>
        <v>SABIC INNOVATIVE PLASTICS MT. VERNON LLC</v>
      </c>
      <c r="B22" s="274" t="str">
        <f>VLOOKUP(E22, 'Raw TRI Data'!C:L, 4, FALSE)</f>
        <v>MOUNT VERNON</v>
      </c>
      <c r="C22" s="273" t="str">
        <f>VLOOKUP(E22, 'Raw TRI Data'!C:L,6, FALSE)</f>
        <v>IN</v>
      </c>
      <c r="D22" s="273">
        <f>VLOOKUP(E22, 'Raw TRI Data'!C:L, 7, FALSE)</f>
        <v>47620</v>
      </c>
      <c r="E22" s="273" t="s">
        <v>725</v>
      </c>
      <c r="F22" s="281">
        <f>VLOOKUP(E22, 'Raw TRI Data'!C:L, 9, FALSE)</f>
        <v>325211</v>
      </c>
      <c r="G22" s="150" t="str">
        <f>VLOOKUP(E22, 'Raw TRI Data'!C:L, 10, FALSE)</f>
        <v>Plastics Material and Resin Manufacturing</v>
      </c>
      <c r="H22" s="272">
        <f>IFERROR(VLOOKUP(E22, 'TRI Data in Utility Worksheet'!$K$3:$M$177, 3, FALSE), "No Fugitive Air Release")</f>
        <v>0</v>
      </c>
      <c r="I22" s="272">
        <f>IFERROR(VLOOKUP(E22, 'TRI Data in Utility Worksheet'!$K$3:$N$177, 4, FALSE), "No Stack Air Release")</f>
        <v>2</v>
      </c>
      <c r="J22" s="272">
        <f>IFERROR(VLOOKUP(E22, 'TRI Data in Utility Worksheet'!$K$3:$O$177, 5, FALSE), "No Air Release")</f>
        <v>2</v>
      </c>
      <c r="K22" s="272">
        <f>IFERROR(VLOOKUP(E22, 'TRI Data in Utility Worksheet'!$AI$3:$AK$177, 3, FALSE), "No Fugitive Air Release")</f>
        <v>0</v>
      </c>
      <c r="L22" s="272">
        <f>VLOOKUP(E22, 'TRI Data in Utility Worksheet'!$AA$3:$AH$177, 8, FALSE)</f>
        <v>2019</v>
      </c>
      <c r="M22" s="272">
        <f>IFERROR(VLOOKUP(E22, 'TRI Data in Utility Worksheet'!$AY$3:$BB$177, 4, FALSE), "No Stack Air Release")</f>
        <v>5</v>
      </c>
      <c r="N22" s="272">
        <f>VLOOKUP(E22, 'TRI Data in Utility Worksheet'!$AQ$3:$AX$177, 8, FALSE)</f>
        <v>2022</v>
      </c>
      <c r="O22" s="272">
        <f>IFERROR(VLOOKUP(E22, 'TRI Data in Utility Worksheet'!$S$3:$W$177, 5, FALSE), "No Air Release")</f>
        <v>5</v>
      </c>
      <c r="P22" s="272">
        <f>VLOOKUP(E22, 'TRI Data in Utility Worksheet'!$K$3:$R$177, 8, FALSE)</f>
        <v>2022</v>
      </c>
      <c r="Q22" s="272">
        <f>IFERROR(VLOOKUP(E22, 'TRI Data in Utility Worksheet'!$AQ$3:$AS$177, 3, FALSE), "No Fugitive Air Release")</f>
        <v>0</v>
      </c>
      <c r="R22" s="272">
        <f>VLOOKUP(E22, 'TRI Data in Utility Worksheet'!$AI$3:$AP$177, 8, FALSE)</f>
        <v>2019</v>
      </c>
      <c r="S22" s="272">
        <f>IFERROR(VLOOKUP(E22, 'TRI Data in Utility Worksheet'!$BG$3:$BJ$177, 4, FALSE), "No Stack Air Release")</f>
        <v>3</v>
      </c>
      <c r="T22" s="272">
        <f>VLOOKUP(E22, 'TRI Data in Utility Worksheet'!$AY$3:$BF$177, 8, FALSE)</f>
        <v>2021</v>
      </c>
      <c r="U22" s="272">
        <f>IFERROR(VLOOKUP(E22, 'TRI Data in Utility Worksheet'!$AA$3:$AE$177, 5, FALSE), "No Air Release")</f>
        <v>3</v>
      </c>
      <c r="V22" s="272">
        <f>VLOOKUP(E22, 'TRI Data in Utility Worksheet'!$S$3:$Z$177, 8, FALSE)</f>
        <v>2021</v>
      </c>
      <c r="W22" s="272">
        <f xml:space="preserve"> INDEX('COU &amp; OES Information'!$C:$C, MATCH($A$15, 'COU &amp; OES Information'!$A:$A, 0))</f>
        <v>350</v>
      </c>
      <c r="X22" s="151">
        <f t="shared" si="14"/>
        <v>0</v>
      </c>
      <c r="Y22" s="151">
        <f t="shared" si="15"/>
        <v>5.7142857142857143E-3</v>
      </c>
      <c r="Z22" s="151">
        <f t="shared" si="16"/>
        <v>5.7142857142857143E-3</v>
      </c>
      <c r="AA22" s="151">
        <f t="shared" si="17"/>
        <v>0</v>
      </c>
      <c r="AB22" s="151">
        <f t="shared" si="18"/>
        <v>1.4285714285714285E-2</v>
      </c>
      <c r="AC22" s="151">
        <f t="shared" si="19"/>
        <v>1.4285714285714285E-2</v>
      </c>
      <c r="AD22" s="151">
        <f t="shared" si="20"/>
        <v>0</v>
      </c>
      <c r="AE22" s="151">
        <f t="shared" si="21"/>
        <v>8.5714285714285719E-3</v>
      </c>
      <c r="AF22" s="151">
        <f t="shared" si="22"/>
        <v>8.5714285714285719E-3</v>
      </c>
      <c r="AG22" s="282">
        <f>VLOOKUP(E22,'Raw TRI Data'!$C$2:$P$294,14,FALSE)</f>
        <v>110000403670</v>
      </c>
    </row>
    <row r="23" spans="1:33" ht="14.65" thickBot="1">
      <c r="A23" s="274" t="str">
        <f>VLOOKUP(E23, 'Raw TRI Data'!C:L, 2, FALSE)</f>
        <v>WESTLAKE EPOXY INC</v>
      </c>
      <c r="B23" s="274" t="str">
        <f>VLOOKUP(E23, 'Raw TRI Data'!C:L, 4, FALSE)</f>
        <v>BEDFORD PARK</v>
      </c>
      <c r="C23" s="273" t="str">
        <f>VLOOKUP(E23, 'Raw TRI Data'!C:L,6, FALSE)</f>
        <v>IL</v>
      </c>
      <c r="D23" s="273">
        <f>VLOOKUP(E23, 'Raw TRI Data'!C:L, 7, FALSE)</f>
        <v>60501</v>
      </c>
      <c r="E23" s="273" t="s">
        <v>846</v>
      </c>
      <c r="F23" s="281">
        <f>VLOOKUP(E23, 'Raw TRI Data'!C:L, 9, FALSE)</f>
        <v>325211</v>
      </c>
      <c r="G23" s="150" t="str">
        <f>VLOOKUP(E23, 'Raw TRI Data'!C:L, 10, FALSE)</f>
        <v>Plastics Material and Resin Manufacturing</v>
      </c>
      <c r="H23" s="272">
        <f>IFERROR(VLOOKUP(E23, 'TRI Data in Utility Worksheet'!$K$3:$M$177, 3, FALSE), "No Fugitive Air Release")</f>
        <v>12</v>
      </c>
      <c r="I23" s="272">
        <f>IFERROR(VLOOKUP(E23, 'TRI Data in Utility Worksheet'!$K$3:$N$177, 4, FALSE), "No Stack Air Release")</f>
        <v>473</v>
      </c>
      <c r="J23" s="272">
        <f>IFERROR(VLOOKUP(E23, 'TRI Data in Utility Worksheet'!$K$3:$O$177, 5, FALSE), "No Air Release")</f>
        <v>485</v>
      </c>
      <c r="K23" s="272">
        <f>IFERROR(VLOOKUP(E23, 'TRI Data in Utility Worksheet'!$AI$3:$AK$177, 3, FALSE), "No Fugitive Air Release")</f>
        <v>12</v>
      </c>
      <c r="L23" s="272">
        <f>VLOOKUP(E23, 'TRI Data in Utility Worksheet'!$AA$3:$AH$177, 8, FALSE)</f>
        <v>2020</v>
      </c>
      <c r="M23" s="272">
        <f>IFERROR(VLOOKUP(E23, 'TRI Data in Utility Worksheet'!$AY$3:$BB$177, 4, FALSE), "No Stack Air Release")</f>
        <v>473</v>
      </c>
      <c r="N23" s="272">
        <f>VLOOKUP(E23, 'TRI Data in Utility Worksheet'!$AQ$3:$AX$177, 8, FALSE)</f>
        <v>2019</v>
      </c>
      <c r="O23" s="272">
        <f>IFERROR(VLOOKUP(E23, 'TRI Data in Utility Worksheet'!$S$3:$W$177, 5, FALSE), "No Air Release")</f>
        <v>485</v>
      </c>
      <c r="P23" s="272">
        <f>VLOOKUP(E23, 'TRI Data in Utility Worksheet'!$K$3:$R$177, 8, FALSE)</f>
        <v>2020</v>
      </c>
      <c r="Q23" s="272">
        <f>IFERROR(VLOOKUP(E23, 'TRI Data in Utility Worksheet'!$AQ$3:$AS$177, 3, FALSE), "No Fugitive Air Release")</f>
        <v>12</v>
      </c>
      <c r="R23" s="272">
        <f>VLOOKUP(E23, 'TRI Data in Utility Worksheet'!$AI$3:$AP$177, 8, FALSE)</f>
        <v>2020</v>
      </c>
      <c r="S23" s="272">
        <f>IFERROR(VLOOKUP(E23, 'TRI Data in Utility Worksheet'!$BG$3:$BJ$177, 4, FALSE), "No Stack Air Release")</f>
        <v>473</v>
      </c>
      <c r="T23" s="272">
        <f>VLOOKUP(E23, 'TRI Data in Utility Worksheet'!$AY$3:$BF$177, 8, FALSE)</f>
        <v>2019</v>
      </c>
      <c r="U23" s="272">
        <f>IFERROR(VLOOKUP(E23, 'TRI Data in Utility Worksheet'!$AA$3:$AE$177, 5, FALSE), "No Air Release")</f>
        <v>485</v>
      </c>
      <c r="V23" s="272">
        <f>VLOOKUP(E23, 'TRI Data in Utility Worksheet'!$S$3:$Z$177, 8, FALSE)</f>
        <v>2020</v>
      </c>
      <c r="W23" s="272">
        <f xml:space="preserve"> INDEX('COU &amp; OES Information'!$C:$C, MATCH($A$15, 'COU &amp; OES Information'!$A:$A, 0))</f>
        <v>350</v>
      </c>
      <c r="X23" s="151">
        <f t="shared" si="14"/>
        <v>3.4285714285714287E-2</v>
      </c>
      <c r="Y23" s="151">
        <f t="shared" si="15"/>
        <v>1.3514285714285714</v>
      </c>
      <c r="Z23" s="151">
        <f t="shared" si="16"/>
        <v>1.3857142857142857</v>
      </c>
      <c r="AA23" s="151">
        <f t="shared" si="17"/>
        <v>3.4285714285714287E-2</v>
      </c>
      <c r="AB23" s="151">
        <f t="shared" si="18"/>
        <v>1.3514285714285714</v>
      </c>
      <c r="AC23" s="151">
        <f t="shared" si="19"/>
        <v>1.3857142857142857</v>
      </c>
      <c r="AD23" s="151">
        <f t="shared" si="20"/>
        <v>3.4285714285714287E-2</v>
      </c>
      <c r="AE23" s="151">
        <f t="shared" si="21"/>
        <v>1.3514285714285714</v>
      </c>
      <c r="AF23" s="151">
        <f t="shared" si="22"/>
        <v>1.3857142857142857</v>
      </c>
      <c r="AG23" s="282">
        <f>VLOOKUP(E23,'Raw TRI Data'!$C$2:$P$294,14,FALSE)</f>
        <v>110066942358</v>
      </c>
    </row>
    <row r="24" spans="1:33" ht="14.65" thickBot="1">
      <c r="A24" s="274" t="str">
        <f>VLOOKUP(E24, 'Raw TRI Data'!C:L, 2, FALSE)</f>
        <v>LANXESS - CENTRAL</v>
      </c>
      <c r="B24" s="274" t="str">
        <f>VLOOKUP(E24, 'Raw TRI Data'!C:L, 4, FALSE)</f>
        <v>EL DORADO</v>
      </c>
      <c r="C24" s="273" t="str">
        <f>VLOOKUP(E24, 'Raw TRI Data'!C:L,6, FALSE)</f>
        <v>AR</v>
      </c>
      <c r="D24" s="273">
        <f>VLOOKUP(E24, 'Raw TRI Data'!C:L, 7, FALSE)</f>
        <v>71730</v>
      </c>
      <c r="E24" s="273" t="s">
        <v>617</v>
      </c>
      <c r="F24" s="281">
        <f>VLOOKUP(E24, 'Raw TRI Data'!C:L, 9, FALSE)</f>
        <v>325180</v>
      </c>
      <c r="G24" s="150" t="str">
        <f>VLOOKUP(E24, 'Raw TRI Data'!C:L, 10, FALSE)</f>
        <v>Other Basic Inorganic Chemical Manufacturing</v>
      </c>
      <c r="H24" s="272">
        <f>IFERROR(VLOOKUP(E24, 'TRI Data in Utility Worksheet'!$K$3:$M$177, 3, FALSE), "No Fugitive Air Release")</f>
        <v>0</v>
      </c>
      <c r="I24" s="272">
        <f>IFERROR(VLOOKUP(E24, 'TRI Data in Utility Worksheet'!$K$3:$N$177, 4, FALSE), "No Stack Air Release")</f>
        <v>440</v>
      </c>
      <c r="J24" s="272">
        <f>IFERROR(VLOOKUP(E24, 'TRI Data in Utility Worksheet'!$K$3:$O$177, 5, FALSE), "No Air Release")</f>
        <v>440</v>
      </c>
      <c r="K24" s="272">
        <f>IFERROR(VLOOKUP(E24, 'TRI Data in Utility Worksheet'!$AI$3:$AK$177, 3, FALSE), "No Fugitive Air Release")</f>
        <v>0</v>
      </c>
      <c r="L24" s="272">
        <f>VLOOKUP(E24, 'TRI Data in Utility Worksheet'!$AA$3:$AH$177, 8, FALSE)</f>
        <v>2019</v>
      </c>
      <c r="M24" s="272">
        <f>IFERROR(VLOOKUP(E24, 'TRI Data in Utility Worksheet'!$AY$3:$BB$177, 4, FALSE), "No Stack Air Release")</f>
        <v>1766</v>
      </c>
      <c r="N24" s="272">
        <f>VLOOKUP(E24, 'TRI Data in Utility Worksheet'!$AQ$3:$AX$177, 8, FALSE)</f>
        <v>2022</v>
      </c>
      <c r="O24" s="272">
        <f>IFERROR(VLOOKUP(E24, 'TRI Data in Utility Worksheet'!$S$3:$W$177, 5, FALSE), "No Air Release")</f>
        <v>1766</v>
      </c>
      <c r="P24" s="272">
        <f>VLOOKUP(E24, 'TRI Data in Utility Worksheet'!$K$3:$R$177, 8, FALSE)</f>
        <v>2022</v>
      </c>
      <c r="Q24" s="272">
        <f>IFERROR(VLOOKUP(E24, 'TRI Data in Utility Worksheet'!$AQ$3:$AS$177, 3, FALSE), "No Fugitive Air Release")</f>
        <v>0</v>
      </c>
      <c r="R24" s="272">
        <f>VLOOKUP(E24, 'TRI Data in Utility Worksheet'!$AI$3:$AP$177, 8, FALSE)</f>
        <v>2019</v>
      </c>
      <c r="S24" s="272">
        <f>IFERROR(VLOOKUP(E24, 'TRI Data in Utility Worksheet'!$BG$3:$BJ$177, 4, FALSE), "No Stack Air Release")</f>
        <v>1200</v>
      </c>
      <c r="T24" s="272">
        <f>VLOOKUP(E24, 'TRI Data in Utility Worksheet'!$AY$3:$BF$177, 8, FALSE)</f>
        <v>2020</v>
      </c>
      <c r="U24" s="272">
        <f>IFERROR(VLOOKUP(E24, 'TRI Data in Utility Worksheet'!$AA$3:$AE$177, 5, FALSE), "No Air Release")</f>
        <v>1200</v>
      </c>
      <c r="V24" s="272">
        <f>VLOOKUP(E24, 'TRI Data in Utility Worksheet'!$S$3:$Z$177, 8, FALSE)</f>
        <v>2020</v>
      </c>
      <c r="W24" s="272">
        <f xml:space="preserve"> INDEX('COU &amp; OES Information'!$C:$C, MATCH($A$15, 'COU &amp; OES Information'!$A:$A, 0))</f>
        <v>350</v>
      </c>
      <c r="X24" s="151">
        <f t="shared" si="14"/>
        <v>0</v>
      </c>
      <c r="Y24" s="151">
        <f t="shared" si="15"/>
        <v>1.2571428571428571</v>
      </c>
      <c r="Z24" s="151">
        <f t="shared" si="16"/>
        <v>1.2571428571428571</v>
      </c>
      <c r="AA24" s="151">
        <f t="shared" si="17"/>
        <v>0</v>
      </c>
      <c r="AB24" s="151">
        <f t="shared" si="18"/>
        <v>5.0457142857142854</v>
      </c>
      <c r="AC24" s="151">
        <f t="shared" si="19"/>
        <v>5.0457142857142854</v>
      </c>
      <c r="AD24" s="151">
        <f t="shared" si="20"/>
        <v>0</v>
      </c>
      <c r="AE24" s="151">
        <f t="shared" si="21"/>
        <v>3.4285714285714284</v>
      </c>
      <c r="AF24" s="151">
        <f t="shared" si="22"/>
        <v>3.4285714285714284</v>
      </c>
      <c r="AG24" s="282">
        <f>VLOOKUP(E24,'Raw TRI Data'!$C$2:$P$294,14,FALSE)</f>
        <v>110000451109</v>
      </c>
    </row>
    <row r="25" spans="1:33" ht="14.65" thickBot="1">
      <c r="A25" s="274" t="str">
        <f>VLOOKUP(E25, 'Raw TRI Data'!C:L, 2, FALSE)</f>
        <v>INTERPLASTIC CORP</v>
      </c>
      <c r="B25" s="274" t="str">
        <f>VLOOKUP(E25, 'Raw TRI Data'!C:L, 4, FALSE)</f>
        <v>PRYOR</v>
      </c>
      <c r="C25" s="273" t="str">
        <f>VLOOKUP(E25, 'Raw TRI Data'!C:L,6, FALSE)</f>
        <v>OK</v>
      </c>
      <c r="D25" s="273">
        <f>VLOOKUP(E25, 'Raw TRI Data'!C:L, 7, FALSE)</f>
        <v>74361</v>
      </c>
      <c r="E25" s="273" t="s">
        <v>592</v>
      </c>
      <c r="F25" s="281">
        <f>VLOOKUP(E25, 'Raw TRI Data'!C:L, 9, FALSE)</f>
        <v>325211</v>
      </c>
      <c r="G25" s="150" t="str">
        <f>VLOOKUP(E25, 'Raw TRI Data'!C:L, 10, FALSE)</f>
        <v>Plastics Material and Resin Manufacturing</v>
      </c>
      <c r="H25" s="272">
        <f>IFERROR(VLOOKUP(E25, 'TRI Data in Utility Worksheet'!$K$3:$M$177, 3, FALSE), "No Fugitive Air Release")</f>
        <v>1</v>
      </c>
      <c r="I25" s="272">
        <f>IFERROR(VLOOKUP(E25, 'TRI Data in Utility Worksheet'!$K$3:$N$177, 4, FALSE), "No Stack Air Release")</f>
        <v>1</v>
      </c>
      <c r="J25" s="272">
        <f>IFERROR(VLOOKUP(E25, 'TRI Data in Utility Worksheet'!$K$3:$O$177, 5, FALSE), "No Air Release")</f>
        <v>2</v>
      </c>
      <c r="K25" s="272">
        <f>IFERROR(VLOOKUP(E25, 'TRI Data in Utility Worksheet'!$AI$3:$AK$177, 3, FALSE), "No Fugitive Air Release")</f>
        <v>1</v>
      </c>
      <c r="L25" s="272">
        <f>VLOOKUP(E25, 'TRI Data in Utility Worksheet'!$AA$3:$AH$177, 8, FALSE)</f>
        <v>2022</v>
      </c>
      <c r="M25" s="272">
        <f>IFERROR(VLOOKUP(E25, 'TRI Data in Utility Worksheet'!$AY$3:$BB$177, 4, FALSE), "No Stack Air Release")</f>
        <v>1</v>
      </c>
      <c r="N25" s="272">
        <f>VLOOKUP(E25, 'TRI Data in Utility Worksheet'!$AQ$3:$AX$177, 8, FALSE)</f>
        <v>2022</v>
      </c>
      <c r="O25" s="272">
        <f>IFERROR(VLOOKUP(E25, 'TRI Data in Utility Worksheet'!$S$3:$W$177, 5, FALSE), "No Air Release")</f>
        <v>2</v>
      </c>
      <c r="P25" s="272">
        <f>VLOOKUP(E25, 'TRI Data in Utility Worksheet'!$K$3:$R$177, 8, FALSE)</f>
        <v>2022</v>
      </c>
      <c r="Q25" s="272">
        <f>IFERROR(VLOOKUP(E25, 'TRI Data in Utility Worksheet'!$AQ$3:$AS$177, 3, FALSE), "No Fugitive Air Release")</f>
        <v>0</v>
      </c>
      <c r="R25" s="272">
        <f>VLOOKUP(E25, 'TRI Data in Utility Worksheet'!$AI$3:$AP$177, 8, FALSE)</f>
        <v>2019</v>
      </c>
      <c r="S25" s="272">
        <f>IFERROR(VLOOKUP(E25, 'TRI Data in Utility Worksheet'!$BG$3:$BJ$177, 4, FALSE), "No Stack Air Release")</f>
        <v>0</v>
      </c>
      <c r="T25" s="272">
        <f>VLOOKUP(E25, 'TRI Data in Utility Worksheet'!$AY$3:$BF$177, 8, FALSE)</f>
        <v>2019</v>
      </c>
      <c r="U25" s="272">
        <f>IFERROR(VLOOKUP(E25, 'TRI Data in Utility Worksheet'!$AA$3:$AE$177, 5, FALSE), "No Air Release")</f>
        <v>0</v>
      </c>
      <c r="V25" s="272">
        <f>VLOOKUP(E25, 'TRI Data in Utility Worksheet'!$S$3:$Z$177, 8, FALSE)</f>
        <v>2019</v>
      </c>
      <c r="W25" s="272">
        <f xml:space="preserve"> INDEX('COU &amp; OES Information'!$C:$C, MATCH($A$15, 'COU &amp; OES Information'!$A:$A, 0))</f>
        <v>350</v>
      </c>
      <c r="X25" s="151">
        <f t="shared" si="14"/>
        <v>2.8571428571428571E-3</v>
      </c>
      <c r="Y25" s="151">
        <f t="shared" si="15"/>
        <v>2.8571428571428571E-3</v>
      </c>
      <c r="Z25" s="151">
        <f t="shared" si="16"/>
        <v>5.7142857142857143E-3</v>
      </c>
      <c r="AA25" s="151">
        <f t="shared" si="17"/>
        <v>2.8571428571428571E-3</v>
      </c>
      <c r="AB25" s="151">
        <f t="shared" si="18"/>
        <v>2.8571428571428571E-3</v>
      </c>
      <c r="AC25" s="151">
        <f t="shared" si="19"/>
        <v>5.7142857142857143E-3</v>
      </c>
      <c r="AD25" s="151">
        <f t="shared" si="20"/>
        <v>0</v>
      </c>
      <c r="AE25" s="151">
        <f t="shared" si="21"/>
        <v>0</v>
      </c>
      <c r="AF25" s="151">
        <f t="shared" si="22"/>
        <v>0</v>
      </c>
      <c r="AG25" s="282">
        <f>VLOOKUP(E25,'Raw TRI Data'!$C$2:$P$294,14,FALSE)</f>
        <v>110000598540</v>
      </c>
    </row>
    <row r="26" spans="1:33" ht="14.65" thickBot="1">
      <c r="A26" s="274" t="str">
        <f>VLOOKUP(E26, 'Raw TRI Data'!C:L, 2, FALSE)</f>
        <v>INEOS COMPOSITES US LLC</v>
      </c>
      <c r="B26" s="274" t="str">
        <f>VLOOKUP(E26, 'Raw TRI Data'!C:L, 4, FALSE)</f>
        <v>COMMERCE</v>
      </c>
      <c r="C26" s="273" t="str">
        <f>VLOOKUP(E26, 'Raw TRI Data'!C:L,6, FALSE)</f>
        <v>CA</v>
      </c>
      <c r="D26" s="273">
        <f>VLOOKUP(E26, 'Raw TRI Data'!C:L, 7, FALSE)</f>
        <v>90040</v>
      </c>
      <c r="E26" s="273" t="s">
        <v>576</v>
      </c>
      <c r="F26" s="281">
        <f>VLOOKUP(E26, 'Raw TRI Data'!C:L, 9, FALSE)</f>
        <v>325211</v>
      </c>
      <c r="G26" s="150" t="str">
        <f>VLOOKUP(E26, 'Raw TRI Data'!C:L, 10, FALSE)</f>
        <v>Plastics Material and Resin Manufacturing</v>
      </c>
      <c r="H26" s="272">
        <f>IFERROR(VLOOKUP(E26, 'TRI Data in Utility Worksheet'!$K$3:$M$177, 3, FALSE), "No Fugitive Air Release")</f>
        <v>0</v>
      </c>
      <c r="I26" s="272">
        <f>IFERROR(VLOOKUP(E26, 'TRI Data in Utility Worksheet'!$K$3:$N$177, 4, FALSE), "No Stack Air Release")</f>
        <v>7</v>
      </c>
      <c r="J26" s="272">
        <f>IFERROR(VLOOKUP(E26, 'TRI Data in Utility Worksheet'!$K$3:$O$177, 5, FALSE), "No Air Release")</f>
        <v>7</v>
      </c>
      <c r="K26" s="272">
        <f>IFERROR(VLOOKUP(E26, 'TRI Data in Utility Worksheet'!$AI$3:$AK$177, 3, FALSE), "No Fugitive Air Release")</f>
        <v>0</v>
      </c>
      <c r="L26" s="272">
        <f>VLOOKUP(E26, 'TRI Data in Utility Worksheet'!$AA$3:$AH$177, 8, FALSE)</f>
        <v>2019</v>
      </c>
      <c r="M26" s="272">
        <f>IFERROR(VLOOKUP(E26, 'TRI Data in Utility Worksheet'!$AY$3:$BB$177, 4, FALSE), "No Stack Air Release")</f>
        <v>8</v>
      </c>
      <c r="N26" s="272">
        <f>VLOOKUP(E26, 'TRI Data in Utility Worksheet'!$AQ$3:$AX$177, 8, FALSE)</f>
        <v>2019</v>
      </c>
      <c r="O26" s="272">
        <f>IFERROR(VLOOKUP(E26, 'TRI Data in Utility Worksheet'!$S$3:$W$177, 5, FALSE), "No Air Release")</f>
        <v>8</v>
      </c>
      <c r="P26" s="272">
        <f>VLOOKUP(E26, 'TRI Data in Utility Worksheet'!$K$3:$R$177, 8, FALSE)</f>
        <v>2019</v>
      </c>
      <c r="Q26" s="272">
        <f>IFERROR(VLOOKUP(E26, 'TRI Data in Utility Worksheet'!$AQ$3:$AS$177, 3, FALSE), "No Fugitive Air Release")</f>
        <v>0</v>
      </c>
      <c r="R26" s="272">
        <f>VLOOKUP(E26, 'TRI Data in Utility Worksheet'!$AI$3:$AP$177, 8, FALSE)</f>
        <v>2019</v>
      </c>
      <c r="S26" s="272">
        <f>IFERROR(VLOOKUP(E26, 'TRI Data in Utility Worksheet'!$BG$3:$BJ$177, 4, FALSE), "No Stack Air Release")</f>
        <v>7</v>
      </c>
      <c r="T26" s="272">
        <f>VLOOKUP(E26, 'TRI Data in Utility Worksheet'!$AY$3:$BF$177, 8, FALSE)</f>
        <v>2020</v>
      </c>
      <c r="U26" s="272">
        <f>IFERROR(VLOOKUP(E26, 'TRI Data in Utility Worksheet'!$AA$3:$AE$177, 5, FALSE), "No Air Release")</f>
        <v>7</v>
      </c>
      <c r="V26" s="272">
        <f>VLOOKUP(E26, 'TRI Data in Utility Worksheet'!$S$3:$Z$177, 8, FALSE)</f>
        <v>2020</v>
      </c>
      <c r="W26" s="272">
        <f xml:space="preserve"> INDEX('COU &amp; OES Information'!$C:$C, MATCH($A$15, 'COU &amp; OES Information'!$A:$A, 0))</f>
        <v>350</v>
      </c>
      <c r="X26" s="151">
        <f t="shared" si="14"/>
        <v>0</v>
      </c>
      <c r="Y26" s="151">
        <f t="shared" si="15"/>
        <v>0.02</v>
      </c>
      <c r="Z26" s="151">
        <f t="shared" si="16"/>
        <v>0.02</v>
      </c>
      <c r="AA26" s="151">
        <f t="shared" si="17"/>
        <v>0</v>
      </c>
      <c r="AB26" s="151">
        <f t="shared" si="18"/>
        <v>2.2857142857142857E-2</v>
      </c>
      <c r="AC26" s="151">
        <f t="shared" si="19"/>
        <v>2.2857142857142857E-2</v>
      </c>
      <c r="AD26" s="151">
        <f t="shared" si="20"/>
        <v>0</v>
      </c>
      <c r="AE26" s="151">
        <f t="shared" si="21"/>
        <v>0.02</v>
      </c>
      <c r="AF26" s="151">
        <f t="shared" si="22"/>
        <v>0.02</v>
      </c>
      <c r="AG26" s="282">
        <f>VLOOKUP(E26,'Raw TRI Data'!$C$2:$P$294,14,FALSE)</f>
        <v>110000510830</v>
      </c>
    </row>
    <row r="28" spans="1:33">
      <c r="A28" s="1" t="s">
        <v>943</v>
      </c>
    </row>
    <row r="29" spans="1:33" ht="14.65" thickBot="1">
      <c r="A29" s="1" t="s">
        <v>977</v>
      </c>
    </row>
    <row r="30" spans="1:33" ht="59.65" customHeight="1" thickBot="1">
      <c r="A30" s="231" t="s">
        <v>945</v>
      </c>
      <c r="B30" s="232" t="s">
        <v>878</v>
      </c>
      <c r="C30" s="232" t="s">
        <v>879</v>
      </c>
      <c r="D30" s="232" t="s">
        <v>881</v>
      </c>
      <c r="E30" s="230" t="s">
        <v>946</v>
      </c>
      <c r="F30" s="232" t="s">
        <v>947</v>
      </c>
      <c r="G30" s="232" t="s">
        <v>948</v>
      </c>
      <c r="H30" s="233" t="s">
        <v>949</v>
      </c>
      <c r="I30" s="233" t="s">
        <v>950</v>
      </c>
      <c r="J30" s="233" t="s">
        <v>951</v>
      </c>
      <c r="K30" s="233" t="s">
        <v>952</v>
      </c>
      <c r="L30" s="233" t="s">
        <v>953</v>
      </c>
      <c r="M30" s="233" t="s">
        <v>954</v>
      </c>
      <c r="N30" s="233" t="s">
        <v>955</v>
      </c>
      <c r="O30" s="233" t="s">
        <v>956</v>
      </c>
      <c r="P30" s="233" t="s">
        <v>957</v>
      </c>
      <c r="Q30" s="233" t="s">
        <v>958</v>
      </c>
      <c r="R30" s="233" t="s">
        <v>959</v>
      </c>
      <c r="S30" s="233" t="s">
        <v>960</v>
      </c>
      <c r="T30" s="233" t="s">
        <v>961</v>
      </c>
      <c r="U30" s="233" t="s">
        <v>962</v>
      </c>
      <c r="V30" s="233" t="s">
        <v>963</v>
      </c>
      <c r="W30" s="236" t="s">
        <v>964</v>
      </c>
      <c r="X30" s="233" t="s">
        <v>965</v>
      </c>
      <c r="Y30" s="233" t="s">
        <v>966</v>
      </c>
      <c r="Z30" s="233" t="s">
        <v>967</v>
      </c>
      <c r="AA30" s="233" t="s">
        <v>968</v>
      </c>
      <c r="AB30" s="233" t="s">
        <v>969</v>
      </c>
      <c r="AC30" s="233" t="s">
        <v>970</v>
      </c>
      <c r="AD30" s="233" t="s">
        <v>971</v>
      </c>
      <c r="AE30" s="233" t="s">
        <v>972</v>
      </c>
      <c r="AF30" s="233" t="s">
        <v>973</v>
      </c>
      <c r="AG30" s="234" t="s">
        <v>974</v>
      </c>
    </row>
    <row r="31" spans="1:33" ht="14.65" thickBot="1">
      <c r="A31" s="149" t="str">
        <f>VLOOKUP(E31, 'Raw TRI Data'!C:L, 2, FALSE)</f>
        <v>SUMITOMO BAKELITE N.A. INC</v>
      </c>
      <c r="B31" s="150" t="str">
        <f>VLOOKUP(E31, 'Raw TRI Data'!C:L, 4, FALSE)</f>
        <v>MANCHESTER</v>
      </c>
      <c r="C31" s="272" t="str">
        <f>VLOOKUP(E31, 'Raw TRI Data'!C:L,6, FALSE)</f>
        <v>CT</v>
      </c>
      <c r="D31" s="275" t="str">
        <f>VLOOKUP(E31, 'Raw TRI Data'!C:L, 7, FALSE)</f>
        <v>06042</v>
      </c>
      <c r="E31" s="273" t="s">
        <v>781</v>
      </c>
      <c r="F31" s="281">
        <f>VLOOKUP(E31, 'Raw TRI Data'!C:L, 9, FALSE)</f>
        <v>325991</v>
      </c>
      <c r="G31" s="150" t="str">
        <f>VLOOKUP(E31, 'Raw TRI Data'!C:L, 10, FALSE)</f>
        <v>Custom Compounding of Purchased Resins</v>
      </c>
      <c r="H31" s="272">
        <f>IFERROR(VLOOKUP(E31, 'TRI Data in Utility Worksheet'!$K$3:$M$177, 3, FALSE), "No Fugitive Air Release")</f>
        <v>0</v>
      </c>
      <c r="I31" s="272">
        <f>IFERROR(VLOOKUP(E31, 'TRI Data in Utility Worksheet'!$K$3:$N$177, 4, FALSE), "No Stack Air Release")</f>
        <v>0.1</v>
      </c>
      <c r="J31" s="272">
        <f>IFERROR(VLOOKUP(E31, 'TRI Data in Utility Worksheet'!$K$3:$O$177, 5, FALSE), "No Air Release")</f>
        <v>0.1</v>
      </c>
      <c r="K31" s="272">
        <f>IFERROR(VLOOKUP(E31, 'TRI Data in Utility Worksheet'!$AI$3:$AK$177, 3, FALSE), "No Fugitive Air Release")</f>
        <v>0</v>
      </c>
      <c r="L31" s="272">
        <f>VLOOKUP(E31, 'TRI Data in Utility Worksheet'!$AA$3:$AH$177, 8, FALSE)</f>
        <v>2020</v>
      </c>
      <c r="M31" s="272">
        <f>IFERROR(VLOOKUP(E31, 'TRI Data in Utility Worksheet'!$AY$3:$BB$177, 4, FALSE), "No Stack Air Release")</f>
        <v>0.2</v>
      </c>
      <c r="N31" s="272">
        <f>VLOOKUP(E31, 'TRI Data in Utility Worksheet'!$AQ$3:$AX$177, 8, FALSE)</f>
        <v>2020</v>
      </c>
      <c r="O31" s="272">
        <f>IFERROR(VLOOKUP(E31, 'TRI Data in Utility Worksheet'!$S$3:$W$177, 5, FALSE), "No Air Release")</f>
        <v>0.2</v>
      </c>
      <c r="P31" s="272">
        <f>VLOOKUP(E31, 'TRI Data in Utility Worksheet'!$K$3:$R$177, 8, FALSE)</f>
        <v>2020</v>
      </c>
      <c r="Q31" s="272">
        <f>IFERROR(VLOOKUP(E31, 'TRI Data in Utility Worksheet'!$AQ$3:$AS$177, 3, FALSE), "No Fugitive Air Release")</f>
        <v>0</v>
      </c>
      <c r="R31" s="272">
        <f>VLOOKUP(E31, 'TRI Data in Utility Worksheet'!$AI$3:$AP$177, 8, FALSE)</f>
        <v>2020</v>
      </c>
      <c r="S31" s="272">
        <f>IFERROR(VLOOKUP(E31, 'TRI Data in Utility Worksheet'!$BG$3:$BJ$177, 4, FALSE), "No Stack Air Release")</f>
        <v>0.1</v>
      </c>
      <c r="T31" s="272">
        <f>VLOOKUP(E31, 'TRI Data in Utility Worksheet'!$AY$3:$BF$177, 8, FALSE)</f>
        <v>2019</v>
      </c>
      <c r="U31" s="272">
        <f>IFERROR(VLOOKUP(E31, 'TRI Data in Utility Worksheet'!$AA$3:$AE$177, 5, FALSE), "No Air Release")</f>
        <v>0.1</v>
      </c>
      <c r="V31" s="272">
        <f>VLOOKUP(E31, 'TRI Data in Utility Worksheet'!$S$3:$Z$177, 8, FALSE)</f>
        <v>2019</v>
      </c>
      <c r="W31" s="272">
        <f xml:space="preserve"> INDEX('COU &amp; OES Information'!$C:$C, MATCH($A$29, 'COU &amp; OES Information'!$A:$A, 0))</f>
        <v>246</v>
      </c>
      <c r="X31" s="151">
        <f t="shared" ref="X31:X32" si="23">H31/$W31</f>
        <v>0</v>
      </c>
      <c r="Y31" s="151">
        <f t="shared" ref="Y31:Y32" si="24">I31/$W31</f>
        <v>4.0650406504065041E-4</v>
      </c>
      <c r="Z31" s="151">
        <f t="shared" ref="Z31:Z33" si="25">J31/$W31</f>
        <v>4.0650406504065041E-4</v>
      </c>
      <c r="AA31" s="151">
        <f t="shared" ref="AA31:AA33" si="26">K31/$W31</f>
        <v>0</v>
      </c>
      <c r="AB31" s="151">
        <f t="shared" ref="AB31:AB33" si="27">M31/$W31</f>
        <v>8.1300813008130081E-4</v>
      </c>
      <c r="AC31" s="151">
        <f t="shared" ref="AC31:AC33" si="28">O31/$W31</f>
        <v>8.1300813008130081E-4</v>
      </c>
      <c r="AD31" s="151">
        <f t="shared" ref="AD31:AD33" si="29">Q31/$W31</f>
        <v>0</v>
      </c>
      <c r="AE31" s="151">
        <f t="shared" ref="AE31:AE33" si="30">S31/$W31</f>
        <v>4.0650406504065041E-4</v>
      </c>
      <c r="AF31" s="151">
        <f t="shared" ref="AF31:AF33" si="31">U31/$W31</f>
        <v>4.0650406504065041E-4</v>
      </c>
      <c r="AG31" s="282">
        <f>VLOOKUP(E31,'Raw TRI Data'!$C$2:$P$294,14,FALSE)</f>
        <v>110000607978</v>
      </c>
    </row>
    <row r="32" spans="1:33" ht="14.65" thickBot="1">
      <c r="A32" s="149" t="str">
        <f>VLOOKUP(E32, 'Raw TRI Data'!C:L, 2, FALSE)</f>
        <v>INFINITY LTL</v>
      </c>
      <c r="B32" s="150" t="str">
        <f>VLOOKUP(E32, 'Raw TRI Data'!C:L, 4, FALSE)</f>
        <v>SWEDESBORO</v>
      </c>
      <c r="C32" s="272" t="str">
        <f>VLOOKUP(E32, 'Raw TRI Data'!C:L,6, FALSE)</f>
        <v>NJ</v>
      </c>
      <c r="D32" s="275" t="str">
        <f>VLOOKUP(E32, 'Raw TRI Data'!C:L, 7, FALSE)</f>
        <v>08085</v>
      </c>
      <c r="E32" s="273" t="s">
        <v>581</v>
      </c>
      <c r="F32" s="281">
        <f>VLOOKUP(E32, 'Raw TRI Data'!C:L, 9, FALSE)</f>
        <v>325991</v>
      </c>
      <c r="G32" s="150" t="str">
        <f>VLOOKUP(E32, 'Raw TRI Data'!C:L, 10, FALSE)</f>
        <v>Custom Compounding of Purchased Resins</v>
      </c>
      <c r="H32" s="9">
        <f>IFERROR(VLOOKUP(E32, 'TRI Data in Utility Worksheet'!$K$3:$M$177, 3, FALSE), "No Fugitive Air Release")</f>
        <v>0</v>
      </c>
      <c r="I32" s="9">
        <f>IFERROR(VLOOKUP(E32, 'TRI Data in Utility Worksheet'!$K$3:$N$177, 4, FALSE), "No Stack Air Release")</f>
        <v>1</v>
      </c>
      <c r="J32" s="9">
        <f>IFERROR(VLOOKUP(E32, 'TRI Data in Utility Worksheet'!$K$3:$O$177, 5, FALSE), "No Air Release")</f>
        <v>1</v>
      </c>
      <c r="K32" s="9">
        <f>IFERROR(VLOOKUP(E32, 'TRI Data in Utility Worksheet'!$AI$3:$AK$177, 3, FALSE), "No Fugitive Air Release")</f>
        <v>0</v>
      </c>
      <c r="L32" s="9">
        <f>VLOOKUP(E32, 'TRI Data in Utility Worksheet'!$AA$3:$AH$177, 8, FALSE)</f>
        <v>2021</v>
      </c>
      <c r="M32" s="9">
        <f>IFERROR(VLOOKUP(E32, 'TRI Data in Utility Worksheet'!$AY$3:$BB$177, 4, FALSE), "No Stack Air Release")</f>
        <v>1</v>
      </c>
      <c r="N32" s="9">
        <f>VLOOKUP(E32, 'TRI Data in Utility Worksheet'!$AQ$3:$AX$177, 8, FALSE)</f>
        <v>2021</v>
      </c>
      <c r="O32" s="9">
        <f>IFERROR(VLOOKUP(E32, 'TRI Data in Utility Worksheet'!$S$3:$W$177, 5, FALSE), "No Air Release")</f>
        <v>1</v>
      </c>
      <c r="P32" s="9">
        <f>VLOOKUP(E32, 'TRI Data in Utility Worksheet'!$K$3:$R$177, 8, FALSE)</f>
        <v>2021</v>
      </c>
      <c r="Q32" s="9">
        <f>IFERROR(VLOOKUP(E32, 'TRI Data in Utility Worksheet'!$AQ$3:$AS$177, 3, FALSE), "No Fugitive Air Release")</f>
        <v>0</v>
      </c>
      <c r="R32" s="9">
        <f>VLOOKUP(E32, 'TRI Data in Utility Worksheet'!$AI$3:$AP$177, 8, FALSE)</f>
        <v>2021</v>
      </c>
      <c r="S32" s="9">
        <f>IFERROR(VLOOKUP(E32, 'TRI Data in Utility Worksheet'!$BG$3:$BJ$177, 4, FALSE), "No Stack Air Release")</f>
        <v>1</v>
      </c>
      <c r="T32" s="9">
        <f>VLOOKUP(E32, 'TRI Data in Utility Worksheet'!$AY$3:$BF$177, 8, FALSE)</f>
        <v>2021</v>
      </c>
      <c r="U32" s="9">
        <f>IFERROR(VLOOKUP(E32, 'TRI Data in Utility Worksheet'!$AA$3:$AE$177, 5, FALSE), "No Air Release")</f>
        <v>1</v>
      </c>
      <c r="V32" s="9">
        <f>VLOOKUP(E32, 'TRI Data in Utility Worksheet'!$S$3:$Z$177, 8, FALSE)</f>
        <v>2021</v>
      </c>
      <c r="W32" s="9">
        <f xml:space="preserve"> INDEX('COU &amp; OES Information'!$C:$C, MATCH($A$29, 'COU &amp; OES Information'!$A:$A, 0))</f>
        <v>246</v>
      </c>
      <c r="X32" s="152">
        <f t="shared" si="23"/>
        <v>0</v>
      </c>
      <c r="Y32" s="152">
        <f t="shared" si="24"/>
        <v>4.0650406504065045E-3</v>
      </c>
      <c r="Z32" s="152">
        <f t="shared" si="25"/>
        <v>4.0650406504065045E-3</v>
      </c>
      <c r="AA32" s="152">
        <f t="shared" si="26"/>
        <v>0</v>
      </c>
      <c r="AB32" s="152">
        <f t="shared" si="27"/>
        <v>4.0650406504065045E-3</v>
      </c>
      <c r="AC32" s="152">
        <f t="shared" si="28"/>
        <v>4.0650406504065045E-3</v>
      </c>
      <c r="AD32" s="152">
        <f t="shared" si="29"/>
        <v>0</v>
      </c>
      <c r="AE32" s="152">
        <f t="shared" si="30"/>
        <v>4.0650406504065045E-3</v>
      </c>
      <c r="AF32" s="152">
        <f>U32/$W32</f>
        <v>4.0650406504065045E-3</v>
      </c>
      <c r="AG32" s="282">
        <f>VLOOKUP(E32,'Raw TRI Data'!$C$2:$P$294,14,FALSE)</f>
        <v>110070244755</v>
      </c>
    </row>
    <row r="33" spans="1:33" ht="16.5" customHeight="1" thickBot="1">
      <c r="A33" s="149" t="str">
        <f>VLOOKUP(E33, 'Raw TRI Data'!C:L, 2, FALSE)</f>
        <v>SOLEPOXY INC.</v>
      </c>
      <c r="B33" s="150" t="str">
        <f>VLOOKUP(E33, 'Raw TRI Data'!C:L, 4, FALSE)</f>
        <v>OLEAN</v>
      </c>
      <c r="C33" s="272" t="str">
        <f>VLOOKUP(E33, 'Raw TRI Data'!C:L,6, FALSE)</f>
        <v>NY</v>
      </c>
      <c r="D33" s="275">
        <f>VLOOKUP(E33, 'Raw TRI Data'!C:L, 7, FALSE)</f>
        <v>14760</v>
      </c>
      <c r="E33" s="273" t="s">
        <v>765</v>
      </c>
      <c r="F33" s="281">
        <f>VLOOKUP(E33, 'Raw TRI Data'!C:L, 9, FALSE)</f>
        <v>325991</v>
      </c>
      <c r="G33" s="150" t="str">
        <f>VLOOKUP(E33, 'Raw TRI Data'!C:L, 10, FALSE)</f>
        <v>Custom Compounding of Purchased Resins</v>
      </c>
      <c r="H33" s="9">
        <f>IFERROR(VLOOKUP(E33, 'TRI Data in Utility Worksheet'!$K$3:$M$177, 3, FALSE), "No Fugitive Air Release")</f>
        <v>1</v>
      </c>
      <c r="I33" s="9">
        <f>IFERROR(VLOOKUP(E33, 'TRI Data in Utility Worksheet'!$K$3:$N$177, 4, FALSE), "No Stack Air Release")</f>
        <v>5.59</v>
      </c>
      <c r="J33" s="9">
        <f>IFERROR(VLOOKUP(E33, 'TRI Data in Utility Worksheet'!$K$3:$O$177, 5, FALSE), "No Air Release")</f>
        <v>6.59</v>
      </c>
      <c r="K33" s="9">
        <f>IFERROR(VLOOKUP(E33, 'TRI Data in Utility Worksheet'!$AI$3:$AK$177, 3, FALSE), "No Fugitive Air Release")</f>
        <v>1</v>
      </c>
      <c r="L33" s="9">
        <f>VLOOKUP(E33, 'TRI Data in Utility Worksheet'!$AA$3:$AH$177, 8, FALSE)</f>
        <v>2022</v>
      </c>
      <c r="M33" s="9">
        <f>IFERROR(VLOOKUP(E33, 'TRI Data in Utility Worksheet'!$AY$3:$BB$177, 4, FALSE), "No Stack Air Release")</f>
        <v>10</v>
      </c>
      <c r="N33" s="9">
        <f>VLOOKUP(E33, 'TRI Data in Utility Worksheet'!$AQ$3:$AX$177, 8, FALSE)</f>
        <v>2022</v>
      </c>
      <c r="O33" s="9">
        <f>IFERROR(VLOOKUP(E33, 'TRI Data in Utility Worksheet'!$S$3:$W$177, 5, FALSE), "No Air Release")</f>
        <v>11</v>
      </c>
      <c r="P33" s="9">
        <f>VLOOKUP(E33, 'TRI Data in Utility Worksheet'!$K$3:$R$177, 8, FALSE)</f>
        <v>2022</v>
      </c>
      <c r="Q33" s="9">
        <f>IFERROR(VLOOKUP(E33, 'TRI Data in Utility Worksheet'!$AQ$3:$AS$177, 3, FALSE), "No Fugitive Air Release")</f>
        <v>0.9</v>
      </c>
      <c r="R33" s="9">
        <f>VLOOKUP(E33, 'TRI Data in Utility Worksheet'!$AI$3:$AP$177, 8, FALSE)</f>
        <v>2020</v>
      </c>
      <c r="S33" s="9">
        <f>IFERROR(VLOOKUP(E33, 'TRI Data in Utility Worksheet'!$BG$3:$BJ$177, 4, FALSE), "No Stack Air Release")</f>
        <v>9</v>
      </c>
      <c r="T33" s="9">
        <f>VLOOKUP(E33, 'TRI Data in Utility Worksheet'!$AY$3:$BF$177, 8, FALSE)</f>
        <v>2020</v>
      </c>
      <c r="U33" s="9">
        <f>IFERROR(VLOOKUP(E33, 'TRI Data in Utility Worksheet'!$AA$3:$AE$177, 5, FALSE), "No Air Release")</f>
        <v>9.9</v>
      </c>
      <c r="V33" s="9">
        <f>VLOOKUP(E33, 'TRI Data in Utility Worksheet'!$S$3:$Z$177, 8, FALSE)</f>
        <v>2020</v>
      </c>
      <c r="W33" s="9">
        <f xml:space="preserve"> INDEX('COU &amp; OES Information'!$C:$C, MATCH($A$29, 'COU &amp; OES Information'!$A:$A, 0))</f>
        <v>246</v>
      </c>
      <c r="X33" s="152">
        <f>H33/$W33</f>
        <v>4.0650406504065045E-3</v>
      </c>
      <c r="Y33" s="152">
        <f>I33/$W33</f>
        <v>2.2723577235772358E-2</v>
      </c>
      <c r="Z33" s="152">
        <f t="shared" si="25"/>
        <v>2.678861788617886E-2</v>
      </c>
      <c r="AA33" s="152">
        <f t="shared" si="26"/>
        <v>4.0650406504065045E-3</v>
      </c>
      <c r="AB33" s="152">
        <f t="shared" si="27"/>
        <v>4.065040650406504E-2</v>
      </c>
      <c r="AC33" s="152">
        <f t="shared" si="28"/>
        <v>4.4715447154471545E-2</v>
      </c>
      <c r="AD33" s="152">
        <f t="shared" si="29"/>
        <v>3.6585365853658539E-3</v>
      </c>
      <c r="AE33" s="152">
        <f t="shared" si="30"/>
        <v>3.6585365853658534E-2</v>
      </c>
      <c r="AF33" s="152">
        <f t="shared" si="31"/>
        <v>4.0243902439024391E-2</v>
      </c>
      <c r="AG33" s="282">
        <f>VLOOKUP(E33,'Raw TRI Data'!$C$2:$P$294,14,FALSE)</f>
        <v>110000328388</v>
      </c>
    </row>
    <row r="34" spans="1:33" ht="16.5" customHeight="1" thickBot="1">
      <c r="A34" s="149" t="str">
        <f>VLOOKUP(E34, 'Raw TRI Data'!C:L, 2, FALSE)</f>
        <v>INFINITY LTL</v>
      </c>
      <c r="B34" s="150" t="str">
        <f>VLOOKUP(E34, 'Raw TRI Data'!C:L, 4, FALSE)</f>
        <v>MORRISVILLE</v>
      </c>
      <c r="C34" s="272" t="str">
        <f>VLOOKUP(E34, 'Raw TRI Data'!C:L,6, FALSE)</f>
        <v>PA</v>
      </c>
      <c r="D34" s="275">
        <f>VLOOKUP(E34, 'Raw TRI Data'!C:L, 7, FALSE)</f>
        <v>19067</v>
      </c>
      <c r="E34" s="273" t="s">
        <v>588</v>
      </c>
      <c r="F34" s="281">
        <f>VLOOKUP(E34, 'Raw TRI Data'!C:L, 9, FALSE)</f>
        <v>325991</v>
      </c>
      <c r="G34" s="150" t="str">
        <f>VLOOKUP(E34, 'Raw TRI Data'!C:L, 10, FALSE)</f>
        <v>Custom Compounding of Purchased Resins</v>
      </c>
      <c r="H34" s="9">
        <f>IFERROR(VLOOKUP(E34, 'TRI Data in Utility Worksheet'!$K$3:$M$177, 3, FALSE), "No Fugitive Air Release")</f>
        <v>0</v>
      </c>
      <c r="I34" s="9">
        <f>IFERROR(VLOOKUP(E34, 'TRI Data in Utility Worksheet'!$K$3:$N$177, 4, FALSE), "No Stack Air Release")</f>
        <v>13</v>
      </c>
      <c r="J34" s="9">
        <f>IFERROR(VLOOKUP(E34, 'TRI Data in Utility Worksheet'!$K$3:$O$177, 5, FALSE), "No Air Release")</f>
        <v>13</v>
      </c>
      <c r="K34" s="9">
        <f>IFERROR(VLOOKUP(E34, 'TRI Data in Utility Worksheet'!$AI$3:$AK$177, 3, FALSE), "No Fugitive Air Release")</f>
        <v>0</v>
      </c>
      <c r="L34" s="9">
        <f>VLOOKUP(E34, 'TRI Data in Utility Worksheet'!$AA$3:$AH$177, 8, FALSE)</f>
        <v>2019</v>
      </c>
      <c r="M34" s="9">
        <f>IFERROR(VLOOKUP(E34, 'TRI Data in Utility Worksheet'!$AY$3:$BB$177, 4, FALSE), "No Stack Air Release")</f>
        <v>24</v>
      </c>
      <c r="N34" s="9">
        <f>VLOOKUP(E34, 'TRI Data in Utility Worksheet'!$AQ$3:$AX$177, 8, FALSE)</f>
        <v>2021</v>
      </c>
      <c r="O34" s="9">
        <f>IFERROR(VLOOKUP(E34, 'TRI Data in Utility Worksheet'!$S$3:$W$177, 5, FALSE), "No Air Release")</f>
        <v>24</v>
      </c>
      <c r="P34" s="9">
        <f>VLOOKUP(E34, 'TRI Data in Utility Worksheet'!$K$3:$R$177, 8, FALSE)</f>
        <v>2021</v>
      </c>
      <c r="Q34" s="9">
        <f>IFERROR(VLOOKUP(E34, 'TRI Data in Utility Worksheet'!$AQ$3:$AS$177, 3, FALSE), "No Fugitive Air Release")</f>
        <v>0</v>
      </c>
      <c r="R34" s="9">
        <f>VLOOKUP(E34, 'TRI Data in Utility Worksheet'!$AI$3:$AP$177, 8, FALSE)</f>
        <v>2019</v>
      </c>
      <c r="S34" s="9">
        <f>IFERROR(VLOOKUP(E34, 'TRI Data in Utility Worksheet'!$BG$3:$BJ$177, 4, FALSE), "No Stack Air Release")</f>
        <v>12</v>
      </c>
      <c r="T34" s="9">
        <f>VLOOKUP(E34, 'TRI Data in Utility Worksheet'!$AY$3:$BF$177, 8, FALSE)</f>
        <v>2020</v>
      </c>
      <c r="U34" s="9">
        <f>IFERROR(VLOOKUP(E34, 'TRI Data in Utility Worksheet'!$AA$3:$AE$177, 5, FALSE), "No Air Release")</f>
        <v>12</v>
      </c>
      <c r="V34" s="9">
        <f>VLOOKUP(E34, 'TRI Data in Utility Worksheet'!$S$3:$Z$177, 8, FALSE)</f>
        <v>2020</v>
      </c>
      <c r="W34" s="9">
        <f xml:space="preserve"> INDEX('COU &amp; OES Information'!$C:$C, MATCH($A$29, 'COU &amp; OES Information'!$A:$A, 0))</f>
        <v>246</v>
      </c>
      <c r="X34" s="152">
        <f t="shared" ref="X34:X41" si="32">H34/$W34</f>
        <v>0</v>
      </c>
      <c r="Y34" s="152">
        <f t="shared" ref="Y34:Y41" si="33">I34/$W34</f>
        <v>5.2845528455284556E-2</v>
      </c>
      <c r="Z34" s="152">
        <f t="shared" ref="Z34:Z41" si="34">J34/$W34</f>
        <v>5.2845528455284556E-2</v>
      </c>
      <c r="AA34" s="152">
        <f t="shared" ref="AA34:AA41" si="35">K34/$W34</f>
        <v>0</v>
      </c>
      <c r="AB34" s="152">
        <f t="shared" ref="AB34:AB41" si="36">M34/$W34</f>
        <v>9.7560975609756101E-2</v>
      </c>
      <c r="AC34" s="152">
        <f t="shared" ref="AC34:AC41" si="37">O34/$W34</f>
        <v>9.7560975609756101E-2</v>
      </c>
      <c r="AD34" s="152">
        <f t="shared" ref="AD34:AD41" si="38">Q34/$W34</f>
        <v>0</v>
      </c>
      <c r="AE34" s="152">
        <f t="shared" ref="AE34:AE41" si="39">S34/$W34</f>
        <v>4.878048780487805E-2</v>
      </c>
      <c r="AF34" s="152">
        <f t="shared" ref="AF34:AF41" si="40">U34/$W34</f>
        <v>4.878048780487805E-2</v>
      </c>
      <c r="AG34" s="282">
        <f>VLOOKUP(E34,'Raw TRI Data'!$C$2:$P$294,14,FALSE)</f>
        <v>110004887294</v>
      </c>
    </row>
    <row r="35" spans="1:33" ht="16.5" customHeight="1" thickBot="1">
      <c r="A35" s="274" t="str">
        <f>VLOOKUP(E35, 'Raw TRI Data'!C:L, 2, FALSE)</f>
        <v>STAR PLASTICS INC.</v>
      </c>
      <c r="B35" s="274" t="str">
        <f>VLOOKUP(E35, 'Raw TRI Data'!C:L, 4, FALSE)</f>
        <v>MILLWOOD</v>
      </c>
      <c r="C35" s="273" t="str">
        <f>VLOOKUP(E35, 'Raw TRI Data'!C:L,6, FALSE)</f>
        <v>WV</v>
      </c>
      <c r="D35" s="273">
        <f>VLOOKUP(E35, 'Raw TRI Data'!C:L, 7, FALSE)</f>
        <v>25262</v>
      </c>
      <c r="E35" s="273" t="s">
        <v>774</v>
      </c>
      <c r="F35" s="273">
        <f>VLOOKUP(E35, 'Raw TRI Data'!C:L, 9, FALSE)</f>
        <v>325211</v>
      </c>
      <c r="G35" s="274" t="str">
        <f>VLOOKUP(E35, 'Raw TRI Data'!C:L, 10, FALSE)</f>
        <v>Plastics Material and Resin Manufacturing</v>
      </c>
      <c r="H35" s="372">
        <f>IFERROR(VLOOKUP(E35, 'TRI Data in Utility Worksheet'!$K$3:$M$177, 3, FALSE), "No Fugitive Air Release")</f>
        <v>0</v>
      </c>
      <c r="I35" s="9">
        <f>IFERROR(VLOOKUP(E35, 'TRI Data in Utility Worksheet'!$K$3:$N$177, 4, FALSE), "No Stack Air Release")</f>
        <v>0</v>
      </c>
      <c r="J35" s="9">
        <f>IFERROR(VLOOKUP(E35, 'TRI Data in Utility Worksheet'!$K$3:$O$177, 5, FALSE), "No Air Release")</f>
        <v>0</v>
      </c>
      <c r="K35" s="9">
        <f>IFERROR(VLOOKUP(E35, 'TRI Data in Utility Worksheet'!$AI$3:$AK$177, 3, FALSE), "No Fugitive Air Release")</f>
        <v>0</v>
      </c>
      <c r="L35" s="9">
        <f>VLOOKUP(E35, 'TRI Data in Utility Worksheet'!$AA$3:$AH$177, 8, FALSE)</f>
        <v>2021</v>
      </c>
      <c r="M35" s="9">
        <f>IFERROR(VLOOKUP(E35, 'TRI Data in Utility Worksheet'!$AY$3:$BB$177, 4, FALSE), "No Stack Air Release")</f>
        <v>0</v>
      </c>
      <c r="N35" s="9">
        <f>VLOOKUP(E35, 'TRI Data in Utility Worksheet'!$AQ$3:$AX$177, 8, FALSE)</f>
        <v>2021</v>
      </c>
      <c r="O35" s="9">
        <f>IFERROR(VLOOKUP(E35, 'TRI Data in Utility Worksheet'!$S$3:$W$177, 5, FALSE), "No Air Release")</f>
        <v>0</v>
      </c>
      <c r="P35" s="9">
        <f>VLOOKUP(E35, 'TRI Data in Utility Worksheet'!$K$3:$R$177, 8, FALSE)</f>
        <v>2021</v>
      </c>
      <c r="Q35" s="9">
        <f>IFERROR(VLOOKUP(E35, 'TRI Data in Utility Worksheet'!$AQ$3:$AS$177, 3, FALSE), "No Fugitive Air Release")</f>
        <v>0</v>
      </c>
      <c r="R35" s="9">
        <f>VLOOKUP(E35, 'TRI Data in Utility Worksheet'!$AI$3:$AP$177, 8, FALSE)</f>
        <v>2021</v>
      </c>
      <c r="S35" s="9">
        <f>IFERROR(VLOOKUP(E35, 'TRI Data in Utility Worksheet'!$BG$3:$BJ$177, 4, FALSE), "No Stack Air Release")</f>
        <v>0</v>
      </c>
      <c r="T35" s="9">
        <f>VLOOKUP(E35, 'TRI Data in Utility Worksheet'!$AY$3:$BF$177, 8, FALSE)</f>
        <v>2021</v>
      </c>
      <c r="U35" s="9">
        <f>IFERROR(VLOOKUP(E35, 'TRI Data in Utility Worksheet'!$AA$3:$AE$177, 5, FALSE), "No Air Release")</f>
        <v>0</v>
      </c>
      <c r="V35" s="9">
        <f>VLOOKUP(E35, 'TRI Data in Utility Worksheet'!$S$3:$Z$177, 8, FALSE)</f>
        <v>2021</v>
      </c>
      <c r="W35" s="9">
        <f xml:space="preserve"> INDEX('COU &amp; OES Information'!$C:$C, MATCH($A$29, 'COU &amp; OES Information'!$A:$A, 0))</f>
        <v>246</v>
      </c>
      <c r="X35" s="152">
        <f t="shared" si="32"/>
        <v>0</v>
      </c>
      <c r="Y35" s="152">
        <f t="shared" si="33"/>
        <v>0</v>
      </c>
      <c r="Z35" s="152">
        <f t="shared" si="34"/>
        <v>0</v>
      </c>
      <c r="AA35" s="152">
        <f t="shared" si="35"/>
        <v>0</v>
      </c>
      <c r="AB35" s="152">
        <f t="shared" si="36"/>
        <v>0</v>
      </c>
      <c r="AC35" s="152">
        <f t="shared" si="37"/>
        <v>0</v>
      </c>
      <c r="AD35" s="152">
        <f t="shared" si="38"/>
        <v>0</v>
      </c>
      <c r="AE35" s="152">
        <f t="shared" si="39"/>
        <v>0</v>
      </c>
      <c r="AF35" s="152">
        <f t="shared" si="40"/>
        <v>0</v>
      </c>
      <c r="AG35" s="282" t="str">
        <f>VLOOKUP(E35,'Raw TRI Data'!$C$2:$P$294,14,FALSE)</f>
        <v>NA</v>
      </c>
    </row>
    <row r="36" spans="1:33" ht="16.5" customHeight="1" thickBot="1">
      <c r="A36" s="274" t="str">
        <f>VLOOKUP(E36, 'Raw TRI Data'!C:L, 2, FALSE)</f>
        <v>PRIMEX COLOR COMPOUNDING &amp; ADDITIVES CORP</v>
      </c>
      <c r="B36" s="274" t="str">
        <f>VLOOKUP(E36, 'Raw TRI Data'!C:L, 4, FALSE)</f>
        <v>JASPER</v>
      </c>
      <c r="C36" s="273" t="str">
        <f>VLOOKUP(E36, 'Raw TRI Data'!C:L,6, FALSE)</f>
        <v>TN</v>
      </c>
      <c r="D36" s="273">
        <f>VLOOKUP(E36, 'Raw TRI Data'!C:L, 7, FALSE)</f>
        <v>37347</v>
      </c>
      <c r="E36" s="273" t="s">
        <v>702</v>
      </c>
      <c r="F36" s="273">
        <f>VLOOKUP(E36, 'Raw TRI Data'!C:L, 9, FALSE)</f>
        <v>325991</v>
      </c>
      <c r="G36" s="274" t="str">
        <f>VLOOKUP(E36, 'Raw TRI Data'!C:L, 10, FALSE)</f>
        <v>Custom Compounding of Purchased Resins</v>
      </c>
      <c r="H36" s="372">
        <f>IFERROR(VLOOKUP(E36, 'TRI Data in Utility Worksheet'!$K$3:$M$177, 3, FALSE), "No Fugitive Air Release")</f>
        <v>0.01</v>
      </c>
      <c r="I36" s="9">
        <f>IFERROR(VLOOKUP(E36, 'TRI Data in Utility Worksheet'!$K$3:$N$177, 4, FALSE), "No Stack Air Release")</f>
        <v>0</v>
      </c>
      <c r="J36" s="9">
        <f>IFERROR(VLOOKUP(E36, 'TRI Data in Utility Worksheet'!$K$3:$O$177, 5, FALSE), "No Air Release")</f>
        <v>0.01</v>
      </c>
      <c r="K36" s="9">
        <f>IFERROR(VLOOKUP(E36, 'TRI Data in Utility Worksheet'!$AI$3:$AK$177, 3, FALSE), "No Fugitive Air Release")</f>
        <v>0.01</v>
      </c>
      <c r="L36" s="9">
        <f>VLOOKUP(E36, 'TRI Data in Utility Worksheet'!$AA$3:$AH$177, 8, FALSE)</f>
        <v>2023</v>
      </c>
      <c r="M36" s="9">
        <f>IFERROR(VLOOKUP(E36, 'TRI Data in Utility Worksheet'!$AY$3:$BB$177, 4, FALSE), "No Stack Air Release")</f>
        <v>0</v>
      </c>
      <c r="N36" s="9">
        <f>VLOOKUP(E36, 'TRI Data in Utility Worksheet'!$AQ$3:$AX$177, 8, FALSE)</f>
        <v>2023</v>
      </c>
      <c r="O36" s="9">
        <f>IFERROR(VLOOKUP(E36, 'TRI Data in Utility Worksheet'!$S$3:$W$177, 5, FALSE), "No Air Release")</f>
        <v>0.01</v>
      </c>
      <c r="P36" s="9">
        <f>VLOOKUP(E36, 'TRI Data in Utility Worksheet'!$K$3:$R$177, 8, FALSE)</f>
        <v>2023</v>
      </c>
      <c r="Q36" s="9">
        <f>IFERROR(VLOOKUP(E36, 'TRI Data in Utility Worksheet'!$AQ$3:$AS$177, 3, FALSE), "No Fugitive Air Release")</f>
        <v>0.01</v>
      </c>
      <c r="R36" s="9">
        <f>VLOOKUP(E36, 'TRI Data in Utility Worksheet'!$AI$3:$AP$177, 8, FALSE)</f>
        <v>2023</v>
      </c>
      <c r="S36" s="9">
        <f>IFERROR(VLOOKUP(E36, 'TRI Data in Utility Worksheet'!$BG$3:$BJ$177, 4, FALSE), "No Stack Air Release")</f>
        <v>0</v>
      </c>
      <c r="T36" s="9">
        <f>VLOOKUP(E36, 'TRI Data in Utility Worksheet'!$AY$3:$BF$177, 8, FALSE)</f>
        <v>2023</v>
      </c>
      <c r="U36" s="9">
        <f>IFERROR(VLOOKUP(E36, 'TRI Data in Utility Worksheet'!$AA$3:$AE$177, 5, FALSE), "No Air Release")</f>
        <v>0.01</v>
      </c>
      <c r="V36" s="9">
        <f>VLOOKUP(E36, 'TRI Data in Utility Worksheet'!$S$3:$Z$177, 8, FALSE)</f>
        <v>2023</v>
      </c>
      <c r="W36" s="9">
        <f xml:space="preserve"> INDEX('COU &amp; OES Information'!$C:$C, MATCH($A$29, 'COU &amp; OES Information'!$A:$A, 0))</f>
        <v>246</v>
      </c>
      <c r="X36" s="152">
        <f t="shared" si="32"/>
        <v>4.0650406504065041E-5</v>
      </c>
      <c r="Y36" s="152">
        <f t="shared" si="33"/>
        <v>0</v>
      </c>
      <c r="Z36" s="152">
        <f t="shared" si="34"/>
        <v>4.0650406504065041E-5</v>
      </c>
      <c r="AA36" s="152">
        <f t="shared" si="35"/>
        <v>4.0650406504065041E-5</v>
      </c>
      <c r="AB36" s="152">
        <f t="shared" si="36"/>
        <v>0</v>
      </c>
      <c r="AC36" s="152">
        <f t="shared" si="37"/>
        <v>4.0650406504065041E-5</v>
      </c>
      <c r="AD36" s="152">
        <f t="shared" si="38"/>
        <v>4.0650406504065041E-5</v>
      </c>
      <c r="AE36" s="152">
        <f t="shared" si="39"/>
        <v>0</v>
      </c>
      <c r="AF36" s="152">
        <f t="shared" si="40"/>
        <v>4.0650406504065041E-5</v>
      </c>
      <c r="AG36" s="282">
        <f>VLOOKUP(E36,'Raw TRI Data'!$C$2:$P$294,14,FALSE)</f>
        <v>110000499951</v>
      </c>
    </row>
    <row r="37" spans="1:33" ht="16.5" customHeight="1" thickBot="1">
      <c r="A37" s="274" t="str">
        <f>VLOOKUP(E37, 'Raw TRI Data'!C:L, 2, FALSE)</f>
        <v>RAVAGO MANUFACTURING AMERICAS</v>
      </c>
      <c r="B37" s="274" t="str">
        <f>VLOOKUP(E37, 'Raw TRI Data'!C:L, 4, FALSE)</f>
        <v>MANCHESTER</v>
      </c>
      <c r="C37" s="273" t="str">
        <f>VLOOKUP(E37, 'Raw TRI Data'!C:L,6, FALSE)</f>
        <v>TN</v>
      </c>
      <c r="D37" s="273">
        <f>VLOOKUP(E37, 'Raw TRI Data'!C:L, 7, FALSE)</f>
        <v>37355</v>
      </c>
      <c r="E37" s="273" t="s">
        <v>713</v>
      </c>
      <c r="F37" s="273">
        <f>VLOOKUP(E37, 'Raw TRI Data'!C:L, 9, FALSE)</f>
        <v>325991</v>
      </c>
      <c r="G37" s="274" t="str">
        <f>VLOOKUP(E37, 'Raw TRI Data'!C:L, 10, FALSE)</f>
        <v>Custom Compounding of Purchased Resins</v>
      </c>
      <c r="H37" s="372">
        <f>IFERROR(VLOOKUP(E37, 'TRI Data in Utility Worksheet'!$K$3:$M$177, 3, FALSE), "No Fugitive Air Release")</f>
        <v>18</v>
      </c>
      <c r="I37" s="9">
        <f>IFERROR(VLOOKUP(E37, 'TRI Data in Utility Worksheet'!$K$3:$N$177, 4, FALSE), "No Stack Air Release")</f>
        <v>0</v>
      </c>
      <c r="J37" s="9">
        <f>IFERROR(VLOOKUP(E37, 'TRI Data in Utility Worksheet'!$K$3:$O$177, 5, FALSE), "No Air Release")</f>
        <v>18</v>
      </c>
      <c r="K37" s="9">
        <f>IFERROR(VLOOKUP(E37, 'TRI Data in Utility Worksheet'!$AI$3:$AK$177, 3, FALSE), "No Fugitive Air Release")</f>
        <v>18</v>
      </c>
      <c r="L37" s="9">
        <f>VLOOKUP(E37, 'TRI Data in Utility Worksheet'!$AA$3:$AH$177, 8, FALSE)</f>
        <v>2023</v>
      </c>
      <c r="M37" s="9">
        <f>IFERROR(VLOOKUP(E37, 'TRI Data in Utility Worksheet'!$AY$3:$BB$177, 4, FALSE), "No Stack Air Release")</f>
        <v>0</v>
      </c>
      <c r="N37" s="9">
        <f>VLOOKUP(E37, 'TRI Data in Utility Worksheet'!$AQ$3:$AX$177, 8, FALSE)</f>
        <v>2019</v>
      </c>
      <c r="O37" s="9">
        <f>IFERROR(VLOOKUP(E37, 'TRI Data in Utility Worksheet'!$S$3:$W$177, 5, FALSE), "No Air Release")</f>
        <v>18</v>
      </c>
      <c r="P37" s="9">
        <f>VLOOKUP(E37, 'TRI Data in Utility Worksheet'!$K$3:$R$177, 8, FALSE)</f>
        <v>2023</v>
      </c>
      <c r="Q37" s="9">
        <f>IFERROR(VLOOKUP(E37, 'TRI Data in Utility Worksheet'!$AQ$3:$AS$177, 3, FALSE), "No Fugitive Air Release")</f>
        <v>9</v>
      </c>
      <c r="R37" s="9">
        <f>VLOOKUP(E37, 'TRI Data in Utility Worksheet'!$AI$3:$AP$177, 8, FALSE)</f>
        <v>2020</v>
      </c>
      <c r="S37" s="9">
        <f>IFERROR(VLOOKUP(E37, 'TRI Data in Utility Worksheet'!$BG$3:$BJ$177, 4, FALSE), "No Stack Air Release")</f>
        <v>0</v>
      </c>
      <c r="T37" s="9">
        <f>VLOOKUP(E37, 'TRI Data in Utility Worksheet'!$AY$3:$BF$177, 8, FALSE)</f>
        <v>2019</v>
      </c>
      <c r="U37" s="9">
        <f>IFERROR(VLOOKUP(E37, 'TRI Data in Utility Worksheet'!$AA$3:$AE$177, 5, FALSE), "No Air Release")</f>
        <v>9</v>
      </c>
      <c r="V37" s="9">
        <f>VLOOKUP(E37, 'TRI Data in Utility Worksheet'!$S$3:$Z$177, 8, FALSE)</f>
        <v>2020</v>
      </c>
      <c r="W37" s="9">
        <f xml:space="preserve"> INDEX('COU &amp; OES Information'!$C:$C, MATCH($A$29, 'COU &amp; OES Information'!$A:$A, 0))</f>
        <v>246</v>
      </c>
      <c r="X37" s="152">
        <f t="shared" si="32"/>
        <v>7.3170731707317069E-2</v>
      </c>
      <c r="Y37" s="152">
        <f t="shared" si="33"/>
        <v>0</v>
      </c>
      <c r="Z37" s="152">
        <f t="shared" si="34"/>
        <v>7.3170731707317069E-2</v>
      </c>
      <c r="AA37" s="152">
        <f t="shared" si="35"/>
        <v>7.3170731707317069E-2</v>
      </c>
      <c r="AB37" s="152">
        <f t="shared" si="36"/>
        <v>0</v>
      </c>
      <c r="AC37" s="152">
        <f t="shared" si="37"/>
        <v>7.3170731707317069E-2</v>
      </c>
      <c r="AD37" s="152">
        <f t="shared" si="38"/>
        <v>3.6585365853658534E-2</v>
      </c>
      <c r="AE37" s="152">
        <f t="shared" si="39"/>
        <v>0</v>
      </c>
      <c r="AF37" s="152">
        <f t="shared" si="40"/>
        <v>3.6585365853658534E-2</v>
      </c>
      <c r="AG37" s="282">
        <f>VLOOKUP(E37,'Raw TRI Data'!$C$2:$P$294,14,FALSE)</f>
        <v>110060258224</v>
      </c>
    </row>
    <row r="38" spans="1:33" ht="16.5" customHeight="1" thickBot="1">
      <c r="A38" s="274" t="str">
        <f>VLOOKUP(E38, 'Raw TRI Data'!C:L, 2, FALSE)</f>
        <v>BENVIC TRINITY LLC</v>
      </c>
      <c r="B38" s="274" t="str">
        <f>VLOOKUP(E38, 'Raw TRI Data'!C:L, 4, FALSE)</f>
        <v>WEST UNITY</v>
      </c>
      <c r="C38" s="273" t="str">
        <f>VLOOKUP(E38, 'Raw TRI Data'!C:L,6, FALSE)</f>
        <v>OH</v>
      </c>
      <c r="D38" s="273">
        <f>VLOOKUP(E38, 'Raw TRI Data'!C:L, 7, FALSE)</f>
        <v>43570</v>
      </c>
      <c r="E38" s="273" t="s">
        <v>405</v>
      </c>
      <c r="F38" s="273">
        <f>VLOOKUP(E38, 'Raw TRI Data'!C:L, 9, FALSE)</f>
        <v>325991</v>
      </c>
      <c r="G38" s="274" t="str">
        <f>VLOOKUP(E38, 'Raw TRI Data'!C:L, 10, FALSE)</f>
        <v>Custom Compounding of Purchased Resins</v>
      </c>
      <c r="H38" s="372">
        <f>IFERROR(VLOOKUP(E38, 'TRI Data in Utility Worksheet'!$K$3:$M$177, 3, FALSE), "No Fugitive Air Release")</f>
        <v>0</v>
      </c>
      <c r="I38" s="9">
        <f>IFERROR(VLOOKUP(E38, 'TRI Data in Utility Worksheet'!$K$3:$N$177, 4, FALSE), "No Stack Air Release")</f>
        <v>2</v>
      </c>
      <c r="J38" s="9">
        <f>IFERROR(VLOOKUP(E38, 'TRI Data in Utility Worksheet'!$K$3:$O$177, 5, FALSE), "No Air Release")</f>
        <v>2</v>
      </c>
      <c r="K38" s="9">
        <f>IFERROR(VLOOKUP(E38, 'TRI Data in Utility Worksheet'!$AI$3:$AK$177, 3, FALSE), "No Fugitive Air Release")</f>
        <v>0</v>
      </c>
      <c r="L38" s="9">
        <f>VLOOKUP(E38, 'TRI Data in Utility Worksheet'!$AA$3:$AH$177, 8, FALSE)</f>
        <v>2021</v>
      </c>
      <c r="M38" s="9">
        <f>IFERROR(VLOOKUP(E38, 'TRI Data in Utility Worksheet'!$AY$3:$BB$177, 4, FALSE), "No Stack Air Release")</f>
        <v>2</v>
      </c>
      <c r="N38" s="9">
        <f>VLOOKUP(E38, 'TRI Data in Utility Worksheet'!$AQ$3:$AX$177, 8, FALSE)</f>
        <v>2021</v>
      </c>
      <c r="O38" s="9">
        <f>IFERROR(VLOOKUP(E38, 'TRI Data in Utility Worksheet'!$S$3:$W$177, 5, FALSE), "No Air Release")</f>
        <v>2</v>
      </c>
      <c r="P38" s="9">
        <f>VLOOKUP(E38, 'TRI Data in Utility Worksheet'!$K$3:$R$177, 8, FALSE)</f>
        <v>2021</v>
      </c>
      <c r="Q38" s="9">
        <f>IFERROR(VLOOKUP(E38, 'TRI Data in Utility Worksheet'!$AQ$3:$AS$177, 3, FALSE), "No Fugitive Air Release")</f>
        <v>0</v>
      </c>
      <c r="R38" s="9">
        <f>VLOOKUP(E38, 'TRI Data in Utility Worksheet'!$AI$3:$AP$177, 8, FALSE)</f>
        <v>2021</v>
      </c>
      <c r="S38" s="9">
        <f>IFERROR(VLOOKUP(E38, 'TRI Data in Utility Worksheet'!$BG$3:$BJ$177, 4, FALSE), "No Stack Air Release")</f>
        <v>2</v>
      </c>
      <c r="T38" s="9">
        <f>VLOOKUP(E38, 'TRI Data in Utility Worksheet'!$AY$3:$BF$177, 8, FALSE)</f>
        <v>2021</v>
      </c>
      <c r="U38" s="9">
        <f>IFERROR(VLOOKUP(E38, 'TRI Data in Utility Worksheet'!$AA$3:$AE$177, 5, FALSE), "No Air Release")</f>
        <v>2</v>
      </c>
      <c r="V38" s="9">
        <f>VLOOKUP(E38, 'TRI Data in Utility Worksheet'!$S$3:$Z$177, 8, FALSE)</f>
        <v>2021</v>
      </c>
      <c r="W38" s="9">
        <f xml:space="preserve"> INDEX('COU &amp; OES Information'!$C:$C, MATCH($A$29, 'COU &amp; OES Information'!$A:$A, 0))</f>
        <v>246</v>
      </c>
      <c r="X38" s="152">
        <f t="shared" si="32"/>
        <v>0</v>
      </c>
      <c r="Y38" s="152">
        <f t="shared" si="33"/>
        <v>8.130081300813009E-3</v>
      </c>
      <c r="Z38" s="152">
        <f t="shared" si="34"/>
        <v>8.130081300813009E-3</v>
      </c>
      <c r="AA38" s="152">
        <f t="shared" si="35"/>
        <v>0</v>
      </c>
      <c r="AB38" s="152">
        <f t="shared" si="36"/>
        <v>8.130081300813009E-3</v>
      </c>
      <c r="AC38" s="152">
        <f t="shared" si="37"/>
        <v>8.130081300813009E-3</v>
      </c>
      <c r="AD38" s="152">
        <f t="shared" si="38"/>
        <v>0</v>
      </c>
      <c r="AE38" s="152">
        <f t="shared" si="39"/>
        <v>8.130081300813009E-3</v>
      </c>
      <c r="AF38" s="152">
        <f t="shared" si="40"/>
        <v>8.130081300813009E-3</v>
      </c>
      <c r="AG38" s="282">
        <f>VLOOKUP(E38,'Raw TRI Data'!$C$2:$P$294,14,FALSE)</f>
        <v>110018893848</v>
      </c>
    </row>
    <row r="39" spans="1:33" ht="16.5" customHeight="1" thickBot="1">
      <c r="A39" s="274" t="str">
        <f>VLOOKUP(E39, 'Raw TRI Data'!C:L, 2, FALSE)</f>
        <v>LYONDELLBASELL ADVANCED POLYMERS INC.</v>
      </c>
      <c r="B39" s="274" t="str">
        <f>VLOOKUP(E39, 'Raw TRI Data'!C:L, 4, FALSE)</f>
        <v>EVANSVILLE</v>
      </c>
      <c r="C39" s="273" t="str">
        <f>VLOOKUP(E39, 'Raw TRI Data'!C:L,6, FALSE)</f>
        <v>IN</v>
      </c>
      <c r="D39" s="273">
        <f>VLOOKUP(E39, 'Raw TRI Data'!C:L, 7, FALSE)</f>
        <v>47711</v>
      </c>
      <c r="E39" s="273" t="s">
        <v>620</v>
      </c>
      <c r="F39" s="273">
        <f>VLOOKUP(E39, 'Raw TRI Data'!C:L, 9, FALSE)</f>
        <v>325991</v>
      </c>
      <c r="G39" s="274" t="str">
        <f>VLOOKUP(E39, 'Raw TRI Data'!C:L, 10, FALSE)</f>
        <v>Custom Compounding of Purchased Resins</v>
      </c>
      <c r="H39" s="372">
        <f>IFERROR(VLOOKUP(E39, 'TRI Data in Utility Worksheet'!$K$3:$M$177, 3, FALSE), "No Fugitive Air Release")</f>
        <v>1</v>
      </c>
      <c r="I39" s="9">
        <f>IFERROR(VLOOKUP(E39, 'TRI Data in Utility Worksheet'!$K$3:$N$177, 4, FALSE), "No Stack Air Release")</f>
        <v>0</v>
      </c>
      <c r="J39" s="9">
        <f>IFERROR(VLOOKUP(E39, 'TRI Data in Utility Worksheet'!$K$3:$O$177, 5, FALSE), "No Air Release")</f>
        <v>1</v>
      </c>
      <c r="K39" s="9">
        <f>IFERROR(VLOOKUP(E39, 'TRI Data in Utility Worksheet'!$AI$3:$AK$177, 3, FALSE), "No Fugitive Air Release")</f>
        <v>1</v>
      </c>
      <c r="L39" s="9">
        <f>VLOOKUP(E39, 'TRI Data in Utility Worksheet'!$AA$3:$AH$177, 8, FALSE)</f>
        <v>2021</v>
      </c>
      <c r="M39" s="9">
        <f>IFERROR(VLOOKUP(E39, 'TRI Data in Utility Worksheet'!$AY$3:$BB$177, 4, FALSE), "No Stack Air Release")</f>
        <v>0</v>
      </c>
      <c r="N39" s="9">
        <f>VLOOKUP(E39, 'TRI Data in Utility Worksheet'!$AQ$3:$AX$177, 8, FALSE)</f>
        <v>2021</v>
      </c>
      <c r="O39" s="9">
        <f>IFERROR(VLOOKUP(E39, 'TRI Data in Utility Worksheet'!$S$3:$W$177, 5, FALSE), "No Air Release")</f>
        <v>1</v>
      </c>
      <c r="P39" s="9">
        <f>VLOOKUP(E39, 'TRI Data in Utility Worksheet'!$K$3:$R$177, 8, FALSE)</f>
        <v>2021</v>
      </c>
      <c r="Q39" s="9">
        <f>IFERROR(VLOOKUP(E39, 'TRI Data in Utility Worksheet'!$AQ$3:$AS$177, 3, FALSE), "No Fugitive Air Release")</f>
        <v>1</v>
      </c>
      <c r="R39" s="9">
        <f>VLOOKUP(E39, 'TRI Data in Utility Worksheet'!$AI$3:$AP$177, 8, FALSE)</f>
        <v>2021</v>
      </c>
      <c r="S39" s="9">
        <f>IFERROR(VLOOKUP(E39, 'TRI Data in Utility Worksheet'!$BG$3:$BJ$177, 4, FALSE), "No Stack Air Release")</f>
        <v>0</v>
      </c>
      <c r="T39" s="9">
        <f>VLOOKUP(E39, 'TRI Data in Utility Worksheet'!$AY$3:$BF$177, 8, FALSE)</f>
        <v>2021</v>
      </c>
      <c r="U39" s="9">
        <f>IFERROR(VLOOKUP(E39, 'TRI Data in Utility Worksheet'!$AA$3:$AE$177, 5, FALSE), "No Air Release")</f>
        <v>1</v>
      </c>
      <c r="V39" s="9">
        <f>VLOOKUP(E39, 'TRI Data in Utility Worksheet'!$S$3:$Z$177, 8, FALSE)</f>
        <v>2021</v>
      </c>
      <c r="W39" s="9">
        <f xml:space="preserve"> INDEX('COU &amp; OES Information'!$C:$C, MATCH($A$29, 'COU &amp; OES Information'!$A:$A, 0))</f>
        <v>246</v>
      </c>
      <c r="X39" s="152">
        <f t="shared" si="32"/>
        <v>4.0650406504065045E-3</v>
      </c>
      <c r="Y39" s="152">
        <f t="shared" si="33"/>
        <v>0</v>
      </c>
      <c r="Z39" s="152">
        <f t="shared" si="34"/>
        <v>4.0650406504065045E-3</v>
      </c>
      <c r="AA39" s="152">
        <f t="shared" si="35"/>
        <v>4.0650406504065045E-3</v>
      </c>
      <c r="AB39" s="152">
        <f t="shared" si="36"/>
        <v>0</v>
      </c>
      <c r="AC39" s="152">
        <f t="shared" si="37"/>
        <v>4.0650406504065045E-3</v>
      </c>
      <c r="AD39" s="152">
        <f t="shared" si="38"/>
        <v>4.0650406504065045E-3</v>
      </c>
      <c r="AE39" s="152">
        <f t="shared" si="39"/>
        <v>0</v>
      </c>
      <c r="AF39" s="152">
        <f t="shared" si="40"/>
        <v>4.0650406504065045E-3</v>
      </c>
      <c r="AG39" s="282">
        <f>VLOOKUP(E39,'Raw TRI Data'!$C$2:$P$294,14,FALSE)</f>
        <v>110070058126</v>
      </c>
    </row>
    <row r="40" spans="1:33" ht="16.5" customHeight="1" thickBot="1">
      <c r="A40" s="274" t="str">
        <f>VLOOKUP(E40, 'Raw TRI Data'!C:L, 2, FALSE)</f>
        <v>AVIENT COLORANTS USA LLC - ALBION FACILITY</v>
      </c>
      <c r="B40" s="274" t="str">
        <f>VLOOKUP(E40, 'Raw TRI Data'!C:L, 4, FALSE)</f>
        <v>ALBION</v>
      </c>
      <c r="C40" s="273" t="str">
        <f>VLOOKUP(E40, 'Raw TRI Data'!C:L,6, FALSE)</f>
        <v>MI</v>
      </c>
      <c r="D40" s="273">
        <f>VLOOKUP(E40, 'Raw TRI Data'!C:L, 7, FALSE)</f>
        <v>49224</v>
      </c>
      <c r="E40" s="273" t="s">
        <v>389</v>
      </c>
      <c r="F40" s="273">
        <f>VLOOKUP(E40, 'Raw TRI Data'!C:L, 9, FALSE)</f>
        <v>325991</v>
      </c>
      <c r="G40" s="274" t="str">
        <f>VLOOKUP(E40, 'Raw TRI Data'!C:L, 10, FALSE)</f>
        <v>Custom Compounding of Purchased Resins</v>
      </c>
      <c r="H40" s="372">
        <f>IFERROR(VLOOKUP(E40, 'TRI Data in Utility Worksheet'!$K$3:$M$177, 3, FALSE), "No Fugitive Air Release")</f>
        <v>0.2</v>
      </c>
      <c r="I40" s="9">
        <f>IFERROR(VLOOKUP(E40, 'TRI Data in Utility Worksheet'!$K$3:$N$177, 4, FALSE), "No Stack Air Release")</f>
        <v>0.1</v>
      </c>
      <c r="J40" s="9">
        <f>IFERROR(VLOOKUP(E40, 'TRI Data in Utility Worksheet'!$K$3:$O$177, 5, FALSE), "No Air Release")</f>
        <v>0.30000000000000004</v>
      </c>
      <c r="K40" s="9">
        <f>IFERROR(VLOOKUP(E40, 'TRI Data in Utility Worksheet'!$AI$3:$AK$177, 3, FALSE), "No Fugitive Air Release")</f>
        <v>0.2</v>
      </c>
      <c r="L40" s="9">
        <f>VLOOKUP(E40, 'TRI Data in Utility Worksheet'!$AA$3:$AH$177, 8, FALSE)</f>
        <v>2023</v>
      </c>
      <c r="M40" s="9">
        <f>IFERROR(VLOOKUP(E40, 'TRI Data in Utility Worksheet'!$AY$3:$BB$177, 4, FALSE), "No Stack Air Release")</f>
        <v>0.1</v>
      </c>
      <c r="N40" s="9">
        <f>VLOOKUP(E40, 'TRI Data in Utility Worksheet'!$AQ$3:$AX$177, 8, FALSE)</f>
        <v>2023</v>
      </c>
      <c r="O40" s="9">
        <f>IFERROR(VLOOKUP(E40, 'TRI Data in Utility Worksheet'!$S$3:$W$177, 5, FALSE), "No Air Release")</f>
        <v>0.30000000000000004</v>
      </c>
      <c r="P40" s="9">
        <f>VLOOKUP(E40, 'TRI Data in Utility Worksheet'!$K$3:$R$177, 8, FALSE)</f>
        <v>2023</v>
      </c>
      <c r="Q40" s="9">
        <f>IFERROR(VLOOKUP(E40, 'TRI Data in Utility Worksheet'!$AQ$3:$AS$177, 3, FALSE), "No Fugitive Air Release")</f>
        <v>0.2</v>
      </c>
      <c r="R40" s="9">
        <f>VLOOKUP(E40, 'TRI Data in Utility Worksheet'!$AI$3:$AP$177, 8, FALSE)</f>
        <v>2023</v>
      </c>
      <c r="S40" s="9">
        <f>IFERROR(VLOOKUP(E40, 'TRI Data in Utility Worksheet'!$BG$3:$BJ$177, 4, FALSE), "No Stack Air Release")</f>
        <v>0.1</v>
      </c>
      <c r="T40" s="9">
        <f>VLOOKUP(E40, 'TRI Data in Utility Worksheet'!$AY$3:$BF$177, 8, FALSE)</f>
        <v>2023</v>
      </c>
      <c r="U40" s="9">
        <f>IFERROR(VLOOKUP(E40, 'TRI Data in Utility Worksheet'!$AA$3:$AE$177, 5, FALSE), "No Air Release")</f>
        <v>0.30000000000000004</v>
      </c>
      <c r="V40" s="9">
        <f>VLOOKUP(E40, 'TRI Data in Utility Worksheet'!$S$3:$Z$177, 8, FALSE)</f>
        <v>2023</v>
      </c>
      <c r="W40" s="9">
        <f xml:space="preserve"> INDEX('COU &amp; OES Information'!$C:$C, MATCH($A$29, 'COU &amp; OES Information'!$A:$A, 0))</f>
        <v>246</v>
      </c>
      <c r="X40" s="152">
        <f t="shared" si="32"/>
        <v>8.1300813008130081E-4</v>
      </c>
      <c r="Y40" s="152">
        <f t="shared" si="33"/>
        <v>4.0650406504065041E-4</v>
      </c>
      <c r="Z40" s="152">
        <f t="shared" si="34"/>
        <v>1.2195121951219514E-3</v>
      </c>
      <c r="AA40" s="152">
        <f t="shared" si="35"/>
        <v>8.1300813008130081E-4</v>
      </c>
      <c r="AB40" s="152">
        <f t="shared" si="36"/>
        <v>4.0650406504065041E-4</v>
      </c>
      <c r="AC40" s="152">
        <f t="shared" si="37"/>
        <v>1.2195121951219514E-3</v>
      </c>
      <c r="AD40" s="152">
        <f t="shared" si="38"/>
        <v>8.1300813008130081E-4</v>
      </c>
      <c r="AE40" s="152">
        <f t="shared" si="39"/>
        <v>4.0650406504065041E-4</v>
      </c>
      <c r="AF40" s="152">
        <f t="shared" si="40"/>
        <v>1.2195121951219514E-3</v>
      </c>
      <c r="AG40" s="282">
        <f>VLOOKUP(E40,'Raw TRI Data'!$C$2:$P$294,14,FALSE)</f>
        <v>110000409950</v>
      </c>
    </row>
    <row r="41" spans="1:33" ht="14.65" thickBot="1">
      <c r="A41" s="274" t="str">
        <f>VLOOKUP(E41, 'Raw TRI Data'!C:L, 2, FALSE)</f>
        <v>CYTEC ENGINEERED MATERIALS INC</v>
      </c>
      <c r="B41" s="274" t="str">
        <f>VLOOKUP(E41, 'Raw TRI Data'!C:L, 4, FALSE)</f>
        <v>WINONA</v>
      </c>
      <c r="C41" s="273" t="str">
        <f>VLOOKUP(E41, 'Raw TRI Data'!C:L,6, FALSE)</f>
        <v>MN</v>
      </c>
      <c r="D41" s="273">
        <f>VLOOKUP(E41, 'Raw TRI Data'!C:L, 7, FALSE)</f>
        <v>55987</v>
      </c>
      <c r="E41" s="273" t="s">
        <v>483</v>
      </c>
      <c r="F41" s="273">
        <f>VLOOKUP(E41, 'Raw TRI Data'!C:L, 9, FALSE)</f>
        <v>325211</v>
      </c>
      <c r="G41" s="274" t="str">
        <f>VLOOKUP(E41, 'Raw TRI Data'!C:L, 10, FALSE)</f>
        <v>Plastics Material and Resin Manufacturing</v>
      </c>
      <c r="H41" s="372">
        <f>IFERROR(VLOOKUP(E41, 'TRI Data in Utility Worksheet'!$K$3:$M$177, 3, FALSE), "No Fugitive Air Release")</f>
        <v>1.83</v>
      </c>
      <c r="I41" s="9">
        <f>IFERROR(VLOOKUP(E41, 'TRI Data in Utility Worksheet'!$K$3:$N$177, 4, FALSE), "No Stack Air Release")</f>
        <v>0.36</v>
      </c>
      <c r="J41" s="9">
        <f>IFERROR(VLOOKUP(E41, 'TRI Data in Utility Worksheet'!$K$3:$O$177, 5, FALSE), "No Air Release")</f>
        <v>2.19</v>
      </c>
      <c r="K41" s="9">
        <f>IFERROR(VLOOKUP(E41, 'TRI Data in Utility Worksheet'!$AI$3:$AK$177, 3, FALSE), "No Fugitive Air Release")</f>
        <v>271.44</v>
      </c>
      <c r="L41" s="9">
        <f>VLOOKUP(E41, 'TRI Data in Utility Worksheet'!$AA$3:$AH$177, 8, FALSE)</f>
        <v>2019</v>
      </c>
      <c r="M41" s="9">
        <f>IFERROR(VLOOKUP(E41, 'TRI Data in Utility Worksheet'!$AY$3:$BB$177, 4, FALSE), "No Stack Air Release")</f>
        <v>53.74</v>
      </c>
      <c r="N41" s="9">
        <f>VLOOKUP(E41, 'TRI Data in Utility Worksheet'!$AQ$3:$AX$177, 8, FALSE)</f>
        <v>2019</v>
      </c>
      <c r="O41" s="9">
        <f>IFERROR(VLOOKUP(E41, 'TRI Data in Utility Worksheet'!$S$3:$W$177, 5, FALSE), "No Air Release")</f>
        <v>325.18</v>
      </c>
      <c r="P41" s="9">
        <f>VLOOKUP(E41, 'TRI Data in Utility Worksheet'!$K$3:$R$177, 8, FALSE)</f>
        <v>2019</v>
      </c>
      <c r="Q41" s="9">
        <f>IFERROR(VLOOKUP(E41, 'TRI Data in Utility Worksheet'!$AQ$3:$AS$177, 3, FALSE), "No Fugitive Air Release")</f>
        <v>1.78</v>
      </c>
      <c r="R41" s="9">
        <f>VLOOKUP(E41, 'TRI Data in Utility Worksheet'!$AI$3:$AP$177, 8, FALSE)</f>
        <v>2022</v>
      </c>
      <c r="S41" s="9">
        <f>IFERROR(VLOOKUP(E41, 'TRI Data in Utility Worksheet'!$BG$3:$BJ$177, 4, FALSE), "No Stack Air Release")</f>
        <v>0.35</v>
      </c>
      <c r="T41" s="9">
        <f>VLOOKUP(E41, 'TRI Data in Utility Worksheet'!$AY$3:$BF$177, 8, FALSE)</f>
        <v>2022</v>
      </c>
      <c r="U41" s="9">
        <f>IFERROR(VLOOKUP(E41, 'TRI Data in Utility Worksheet'!$AA$3:$AE$177, 5, FALSE), "No Air Release")</f>
        <v>2.13</v>
      </c>
      <c r="V41" s="9">
        <f>VLOOKUP(E41, 'TRI Data in Utility Worksheet'!$S$3:$Z$177, 8, FALSE)</f>
        <v>2022</v>
      </c>
      <c r="W41" s="9">
        <f xml:space="preserve"> INDEX('COU &amp; OES Information'!$C:$C, MATCH($A$29, 'COU &amp; OES Information'!$A:$A, 0))</f>
        <v>246</v>
      </c>
      <c r="X41" s="152">
        <f t="shared" si="32"/>
        <v>7.439024390243903E-3</v>
      </c>
      <c r="Y41" s="152">
        <f t="shared" si="33"/>
        <v>1.4634146341463415E-3</v>
      </c>
      <c r="Z41" s="152">
        <f t="shared" si="34"/>
        <v>8.9024390243902431E-3</v>
      </c>
      <c r="AA41" s="152">
        <f t="shared" si="35"/>
        <v>1.1034146341463416</v>
      </c>
      <c r="AB41" s="152">
        <f t="shared" si="36"/>
        <v>0.21845528455284555</v>
      </c>
      <c r="AC41" s="152">
        <f t="shared" si="37"/>
        <v>1.3218699186991871</v>
      </c>
      <c r="AD41" s="152">
        <f t="shared" si="38"/>
        <v>7.235772357723577E-3</v>
      </c>
      <c r="AE41" s="152">
        <f t="shared" si="39"/>
        <v>1.4227642276422763E-3</v>
      </c>
      <c r="AF41" s="152">
        <f t="shared" si="40"/>
        <v>8.6585365853658527E-3</v>
      </c>
      <c r="AG41" s="282">
        <f>VLOOKUP(E41,'Raw TRI Data'!$C$2:$P$294,14,FALSE)</f>
        <v>110008817165</v>
      </c>
    </row>
    <row r="42" spans="1:33" ht="14.65" thickBot="1">
      <c r="A42" s="274" t="str">
        <f>VLOOKUP(E42, 'Raw TRI Data'!C:L, 2, FALSE)</f>
        <v>MILLER WASTE MILLS (DBA RTP CO.)</v>
      </c>
      <c r="B42" s="274" t="str">
        <f>VLOOKUP(E42, 'Raw TRI Data'!C:L, 4, FALSE)</f>
        <v>WINONA</v>
      </c>
      <c r="C42" s="273" t="str">
        <f>VLOOKUP(E42, 'Raw TRI Data'!C:L,6, FALSE)</f>
        <v>MN</v>
      </c>
      <c r="D42" s="273">
        <f>VLOOKUP(E42, 'Raw TRI Data'!C:L, 7, FALSE)</f>
        <v>55987</v>
      </c>
      <c r="E42" s="273" t="s">
        <v>632</v>
      </c>
      <c r="F42" s="273">
        <f>VLOOKUP(E42, 'Raw TRI Data'!C:L, 9, FALSE)</f>
        <v>325991</v>
      </c>
      <c r="G42" s="274" t="str">
        <f>VLOOKUP(E42, 'Raw TRI Data'!C:L, 10, FALSE)</f>
        <v>Custom Compounding of Purchased Resins</v>
      </c>
      <c r="H42" s="372">
        <f>IFERROR(VLOOKUP(E42, 'TRI Data in Utility Worksheet'!$K$3:$M$177, 3, FALSE), "No Fugitive Air Release")</f>
        <v>0</v>
      </c>
      <c r="I42" s="9">
        <f>IFERROR(VLOOKUP(E42, 'TRI Data in Utility Worksheet'!$K$3:$N$177, 4, FALSE), "No Stack Air Release")</f>
        <v>0</v>
      </c>
      <c r="J42" s="9">
        <f>IFERROR(VLOOKUP(E42, 'TRI Data in Utility Worksheet'!$K$3:$O$177, 5, FALSE), "No Air Release")</f>
        <v>0</v>
      </c>
      <c r="K42" s="9">
        <f>IFERROR(VLOOKUP(E42, 'TRI Data in Utility Worksheet'!$AI$3:$AK$177, 3, FALSE), "No Fugitive Air Release")</f>
        <v>0</v>
      </c>
      <c r="L42" s="9">
        <f>VLOOKUP(E42, 'TRI Data in Utility Worksheet'!$AA$3:$AH$177, 8, FALSE)</f>
        <v>2019</v>
      </c>
      <c r="M42" s="9">
        <f>IFERROR(VLOOKUP(E42, 'TRI Data in Utility Worksheet'!$AY$3:$BB$177, 4, FALSE), "No Stack Air Release")</f>
        <v>0</v>
      </c>
      <c r="N42" s="9">
        <f>VLOOKUP(E42, 'TRI Data in Utility Worksheet'!$AQ$3:$AX$177, 8, FALSE)</f>
        <v>2019</v>
      </c>
      <c r="O42" s="9">
        <f>IFERROR(VLOOKUP(E42, 'TRI Data in Utility Worksheet'!$S$3:$W$177, 5, FALSE), "No Air Release")</f>
        <v>0</v>
      </c>
      <c r="P42" s="9">
        <f>VLOOKUP(E42, 'TRI Data in Utility Worksheet'!$K$3:$R$177, 8, FALSE)</f>
        <v>2019</v>
      </c>
      <c r="Q42" s="9">
        <f>IFERROR(VLOOKUP(E42, 'TRI Data in Utility Worksheet'!$AQ$3:$AS$177, 3, FALSE), "No Fugitive Air Release")</f>
        <v>0</v>
      </c>
      <c r="R42" s="9">
        <f>VLOOKUP(E42, 'TRI Data in Utility Worksheet'!$AI$3:$AP$177, 8, FALSE)</f>
        <v>2019</v>
      </c>
      <c r="S42" s="9">
        <f>IFERROR(VLOOKUP(E42, 'TRI Data in Utility Worksheet'!$BG$3:$BJ$177, 4, FALSE), "No Stack Air Release")</f>
        <v>0</v>
      </c>
      <c r="T42" s="9">
        <f>VLOOKUP(E42, 'TRI Data in Utility Worksheet'!$AY$3:$BF$177, 8, FALSE)</f>
        <v>2019</v>
      </c>
      <c r="U42" s="9">
        <f>IFERROR(VLOOKUP(E42, 'TRI Data in Utility Worksheet'!$AA$3:$AE$177, 5, FALSE), "No Air Release")</f>
        <v>0</v>
      </c>
      <c r="V42" s="9">
        <f>VLOOKUP(E42, 'TRI Data in Utility Worksheet'!$S$3:$Z$177, 8, FALSE)</f>
        <v>2019</v>
      </c>
      <c r="W42" s="9">
        <f xml:space="preserve"> INDEX('COU &amp; OES Information'!$C:$C, MATCH($A$29, 'COU &amp; OES Information'!$A:$A, 0))</f>
        <v>246</v>
      </c>
      <c r="X42" s="152">
        <f t="shared" ref="X42:X46" si="41">H42/$W42</f>
        <v>0</v>
      </c>
      <c r="Y42" s="152">
        <f t="shared" ref="Y42:Y46" si="42">I42/$W42</f>
        <v>0</v>
      </c>
      <c r="Z42" s="152">
        <f t="shared" ref="Z42:Z46" si="43">J42/$W42</f>
        <v>0</v>
      </c>
      <c r="AA42" s="152">
        <f t="shared" ref="AA42:AA46" si="44">K42/$W42</f>
        <v>0</v>
      </c>
      <c r="AB42" s="152">
        <f t="shared" ref="AB42:AB46" si="45">M42/$W42</f>
        <v>0</v>
      </c>
      <c r="AC42" s="152">
        <f t="shared" ref="AC42:AC46" si="46">O42/$W42</f>
        <v>0</v>
      </c>
      <c r="AD42" s="152">
        <f t="shared" ref="AD42:AD46" si="47">Q42/$W42</f>
        <v>0</v>
      </c>
      <c r="AE42" s="152">
        <f t="shared" ref="AE42:AE46" si="48">S42/$W42</f>
        <v>0</v>
      </c>
      <c r="AF42" s="152">
        <f t="shared" ref="AF42:AF46" si="49">U42/$W42</f>
        <v>0</v>
      </c>
      <c r="AG42" s="282">
        <f>VLOOKUP(E42,'Raw TRI Data'!$C$2:$P$294,14,FALSE)</f>
        <v>110000426628</v>
      </c>
    </row>
    <row r="43" spans="1:33" ht="14.65" thickBot="1">
      <c r="A43" s="274" t="str">
        <f>VLOOKUP(E43, 'Raw TRI Data'!C:L, 2, FALSE)</f>
        <v>TECHMER PM LLC ILLINOIS</v>
      </c>
      <c r="B43" s="274" t="str">
        <f>VLOOKUP(E43, 'Raw TRI Data'!C:L, 4, FALSE)</f>
        <v>BATAVIA</v>
      </c>
      <c r="C43" s="273" t="str">
        <f>VLOOKUP(E43, 'Raw TRI Data'!C:L,6, FALSE)</f>
        <v>IL</v>
      </c>
      <c r="D43" s="273">
        <f>VLOOKUP(E43, 'Raw TRI Data'!C:L, 7, FALSE)</f>
        <v>60510</v>
      </c>
      <c r="E43" s="273" t="s">
        <v>786</v>
      </c>
      <c r="F43" s="273">
        <f>VLOOKUP(E43, 'Raw TRI Data'!C:L, 9, FALSE)</f>
        <v>325991</v>
      </c>
      <c r="G43" s="274" t="str">
        <f>VLOOKUP(E43, 'Raw TRI Data'!C:L, 10, FALSE)</f>
        <v>Custom Compounding of Purchased Resins</v>
      </c>
      <c r="H43" s="372">
        <f>IFERROR(VLOOKUP(E43, 'TRI Data in Utility Worksheet'!$K$3:$M$177, 3, FALSE), "No Fugitive Air Release")</f>
        <v>0</v>
      </c>
      <c r="I43" s="9">
        <f>IFERROR(VLOOKUP(E43, 'TRI Data in Utility Worksheet'!$K$3:$N$177, 4, FALSE), "No Stack Air Release")</f>
        <v>0</v>
      </c>
      <c r="J43" s="9">
        <f>IFERROR(VLOOKUP(E43, 'TRI Data in Utility Worksheet'!$K$3:$O$177, 5, FALSE), "No Air Release")</f>
        <v>0</v>
      </c>
      <c r="K43" s="9">
        <f>IFERROR(VLOOKUP(E43, 'TRI Data in Utility Worksheet'!$AI$3:$AK$177, 3, FALSE), "No Fugitive Air Release")</f>
        <v>0</v>
      </c>
      <c r="L43" s="9">
        <f>VLOOKUP(E43, 'TRI Data in Utility Worksheet'!$AA$3:$AH$177, 8, FALSE)</f>
        <v>2023</v>
      </c>
      <c r="M43" s="9">
        <f>IFERROR(VLOOKUP(E43, 'TRI Data in Utility Worksheet'!$AY$3:$BB$177, 4, FALSE), "No Stack Air Release")</f>
        <v>0</v>
      </c>
      <c r="N43" s="9">
        <f>VLOOKUP(E43, 'TRI Data in Utility Worksheet'!$AQ$3:$AX$177, 8, FALSE)</f>
        <v>2023</v>
      </c>
      <c r="O43" s="9">
        <f>IFERROR(VLOOKUP(E43, 'TRI Data in Utility Worksheet'!$S$3:$W$177, 5, FALSE), "No Air Release")</f>
        <v>0</v>
      </c>
      <c r="P43" s="9">
        <f>VLOOKUP(E43, 'TRI Data in Utility Worksheet'!$K$3:$R$177, 8, FALSE)</f>
        <v>2023</v>
      </c>
      <c r="Q43" s="9">
        <f>IFERROR(VLOOKUP(E43, 'TRI Data in Utility Worksheet'!$AQ$3:$AS$177, 3, FALSE), "No Fugitive Air Release")</f>
        <v>0</v>
      </c>
      <c r="R43" s="9">
        <f>VLOOKUP(E43, 'TRI Data in Utility Worksheet'!$AI$3:$AP$177, 8, FALSE)</f>
        <v>2023</v>
      </c>
      <c r="S43" s="9">
        <f>IFERROR(VLOOKUP(E43, 'TRI Data in Utility Worksheet'!$BG$3:$BJ$177, 4, FALSE), "No Stack Air Release")</f>
        <v>0</v>
      </c>
      <c r="T43" s="9">
        <f>VLOOKUP(E43, 'TRI Data in Utility Worksheet'!$AY$3:$BF$177, 8, FALSE)</f>
        <v>2023</v>
      </c>
      <c r="U43" s="9">
        <f>IFERROR(VLOOKUP(E43, 'TRI Data in Utility Worksheet'!$AA$3:$AE$177, 5, FALSE), "No Air Release")</f>
        <v>0</v>
      </c>
      <c r="V43" s="9">
        <f>VLOOKUP(E43, 'TRI Data in Utility Worksheet'!$S$3:$Z$177, 8, FALSE)</f>
        <v>2023</v>
      </c>
      <c r="W43" s="9">
        <f xml:space="preserve"> INDEX('COU &amp; OES Information'!$C:$C, MATCH($A$29, 'COU &amp; OES Information'!$A:$A, 0))</f>
        <v>246</v>
      </c>
      <c r="X43" s="152">
        <f t="shared" si="41"/>
        <v>0</v>
      </c>
      <c r="Y43" s="152">
        <f t="shared" si="42"/>
        <v>0</v>
      </c>
      <c r="Z43" s="152">
        <f t="shared" si="43"/>
        <v>0</v>
      </c>
      <c r="AA43" s="152">
        <f t="shared" si="44"/>
        <v>0</v>
      </c>
      <c r="AB43" s="152">
        <f t="shared" si="45"/>
        <v>0</v>
      </c>
      <c r="AC43" s="152">
        <f t="shared" si="46"/>
        <v>0</v>
      </c>
      <c r="AD43" s="152">
        <f t="shared" si="47"/>
        <v>0</v>
      </c>
      <c r="AE43" s="152">
        <f t="shared" si="48"/>
        <v>0</v>
      </c>
      <c r="AF43" s="152">
        <f t="shared" si="49"/>
        <v>0</v>
      </c>
      <c r="AG43" s="282">
        <f>VLOOKUP(E43,'Raw TRI Data'!$C$2:$P$294,14,FALSE)</f>
        <v>110001386367</v>
      </c>
    </row>
    <row r="44" spans="1:33" ht="14.65" thickBot="1">
      <c r="A44" s="274" t="str">
        <f>VLOOKUP(E44, 'Raw TRI Data'!C:L, 2, FALSE)</f>
        <v>SABIC INNOVATIVE PLASTICS US LLC</v>
      </c>
      <c r="B44" s="274" t="str">
        <f>VLOOKUP(E44, 'Raw TRI Data'!C:L, 4, FALSE)</f>
        <v>OTTAWA</v>
      </c>
      <c r="C44" s="273" t="str">
        <f>VLOOKUP(E44, 'Raw TRI Data'!C:L,6, FALSE)</f>
        <v>IL</v>
      </c>
      <c r="D44" s="273">
        <f>VLOOKUP(E44, 'Raw TRI Data'!C:L, 7, FALSE)</f>
        <v>61350</v>
      </c>
      <c r="E44" s="273" t="s">
        <v>732</v>
      </c>
      <c r="F44" s="273">
        <f>VLOOKUP(E44, 'Raw TRI Data'!C:L, 9, FALSE)</f>
        <v>325211</v>
      </c>
      <c r="G44" s="274" t="str">
        <f>VLOOKUP(E44, 'Raw TRI Data'!C:L, 10, FALSE)</f>
        <v>Plastics Material and Resin Manufacturing</v>
      </c>
      <c r="H44" s="372">
        <f>IFERROR(VLOOKUP(E44, 'TRI Data in Utility Worksheet'!$K$3:$M$177, 3, FALSE), "No Fugitive Air Release")</f>
        <v>5</v>
      </c>
      <c r="I44" s="9">
        <f>IFERROR(VLOOKUP(E44, 'TRI Data in Utility Worksheet'!$K$3:$N$177, 4, FALSE), "No Stack Air Release")</f>
        <v>11</v>
      </c>
      <c r="J44" s="9">
        <f>IFERROR(VLOOKUP(E44, 'TRI Data in Utility Worksheet'!$K$3:$O$177, 5, FALSE), "No Air Release")</f>
        <v>16</v>
      </c>
      <c r="K44" s="9">
        <f>IFERROR(VLOOKUP(E44, 'TRI Data in Utility Worksheet'!$AI$3:$AK$177, 3, FALSE), "No Fugitive Air Release")</f>
        <v>5</v>
      </c>
      <c r="L44" s="9">
        <f>VLOOKUP(E44, 'TRI Data in Utility Worksheet'!$AA$3:$AH$177, 8, FALSE)</f>
        <v>2020</v>
      </c>
      <c r="M44" s="9">
        <f>IFERROR(VLOOKUP(E44, 'TRI Data in Utility Worksheet'!$AY$3:$BB$177, 4, FALSE), "No Stack Air Release")</f>
        <v>23</v>
      </c>
      <c r="N44" s="9">
        <f>VLOOKUP(E44, 'TRI Data in Utility Worksheet'!$AQ$3:$AX$177, 8, FALSE)</f>
        <v>2020</v>
      </c>
      <c r="O44" s="9">
        <f>IFERROR(VLOOKUP(E44, 'TRI Data in Utility Worksheet'!$S$3:$W$177, 5, FALSE), "No Air Release")</f>
        <v>28</v>
      </c>
      <c r="P44" s="9">
        <f>VLOOKUP(E44, 'TRI Data in Utility Worksheet'!$K$3:$R$177, 8, FALSE)</f>
        <v>2020</v>
      </c>
      <c r="Q44" s="9">
        <f>IFERROR(VLOOKUP(E44, 'TRI Data in Utility Worksheet'!$AQ$3:$AS$177, 3, FALSE), "No Fugitive Air Release")</f>
        <v>5</v>
      </c>
      <c r="R44" s="9">
        <f>VLOOKUP(E44, 'TRI Data in Utility Worksheet'!$AI$3:$AP$177, 8, FALSE)</f>
        <v>2020</v>
      </c>
      <c r="S44" s="9">
        <f>IFERROR(VLOOKUP(E44, 'TRI Data in Utility Worksheet'!$BG$3:$BJ$177, 4, FALSE), "No Stack Air Release")</f>
        <v>19</v>
      </c>
      <c r="T44" s="9">
        <f>VLOOKUP(E44, 'TRI Data in Utility Worksheet'!$AY$3:$BF$177, 8, FALSE)</f>
        <v>2021</v>
      </c>
      <c r="U44" s="9">
        <f>IFERROR(VLOOKUP(E44, 'TRI Data in Utility Worksheet'!$AA$3:$AE$177, 5, FALSE), "No Air Release")</f>
        <v>24</v>
      </c>
      <c r="V44" s="9">
        <f>VLOOKUP(E44, 'TRI Data in Utility Worksheet'!$S$3:$Z$177, 8, FALSE)</f>
        <v>2021</v>
      </c>
      <c r="W44" s="9">
        <f xml:space="preserve"> INDEX('COU &amp; OES Information'!$C:$C, MATCH($A$29, 'COU &amp; OES Information'!$A:$A, 0))</f>
        <v>246</v>
      </c>
      <c r="X44" s="152">
        <f t="shared" si="41"/>
        <v>2.032520325203252E-2</v>
      </c>
      <c r="Y44" s="152">
        <f t="shared" si="42"/>
        <v>4.4715447154471545E-2</v>
      </c>
      <c r="Z44" s="152">
        <f t="shared" si="43"/>
        <v>6.5040650406504072E-2</v>
      </c>
      <c r="AA44" s="152">
        <f t="shared" si="44"/>
        <v>2.032520325203252E-2</v>
      </c>
      <c r="AB44" s="152">
        <f t="shared" si="45"/>
        <v>9.3495934959349589E-2</v>
      </c>
      <c r="AC44" s="152">
        <f t="shared" si="46"/>
        <v>0.11382113821138211</v>
      </c>
      <c r="AD44" s="152">
        <f t="shared" si="47"/>
        <v>2.032520325203252E-2</v>
      </c>
      <c r="AE44" s="152">
        <f t="shared" si="48"/>
        <v>7.7235772357723581E-2</v>
      </c>
      <c r="AF44" s="152">
        <f t="shared" si="49"/>
        <v>9.7560975609756101E-2</v>
      </c>
      <c r="AG44" s="282">
        <f>VLOOKUP(E44,'Raw TRI Data'!$C$2:$P$294,14,FALSE)</f>
        <v>110000437661</v>
      </c>
    </row>
    <row r="45" spans="1:33" ht="14.65" thickBot="1">
      <c r="A45" s="274" t="str">
        <f>VLOOKUP(E45, 'Raw TRI Data'!C:L, 2, FALSE)</f>
        <v>HEXCEL CORP</v>
      </c>
      <c r="B45" s="274" t="str">
        <f>VLOOKUP(E45, 'Raw TRI Data'!C:L, 4, FALSE)</f>
        <v>SALT LAKE CITY</v>
      </c>
      <c r="C45" s="273" t="str">
        <f>VLOOKUP(E45, 'Raw TRI Data'!C:L,6, FALSE)</f>
        <v>UT</v>
      </c>
      <c r="D45" s="273">
        <f>VLOOKUP(E45, 'Raw TRI Data'!C:L, 7, FALSE)</f>
        <v>84118</v>
      </c>
      <c r="E45" s="273" t="s">
        <v>546</v>
      </c>
      <c r="F45" s="273">
        <f>VLOOKUP(E45, 'Raw TRI Data'!C:L, 9, FALSE)</f>
        <v>325211</v>
      </c>
      <c r="G45" s="274" t="str">
        <f>VLOOKUP(E45, 'Raw TRI Data'!C:L, 10, FALSE)</f>
        <v>Plastics Material and Resin Manufacturing</v>
      </c>
      <c r="H45" s="372">
        <f>IFERROR(VLOOKUP(E45, 'TRI Data in Utility Worksheet'!$K$3:$M$177, 3, FALSE), "No Fugitive Air Release")</f>
        <v>0</v>
      </c>
      <c r="I45" s="9">
        <f>IFERROR(VLOOKUP(E45, 'TRI Data in Utility Worksheet'!$K$3:$N$177, 4, FALSE), "No Stack Air Release")</f>
        <v>0</v>
      </c>
      <c r="J45" s="9">
        <f>IFERROR(VLOOKUP(E45, 'TRI Data in Utility Worksheet'!$K$3:$O$177, 5, FALSE), "No Air Release")</f>
        <v>0</v>
      </c>
      <c r="K45" s="9">
        <f>IFERROR(VLOOKUP(E45, 'TRI Data in Utility Worksheet'!$AI$3:$AK$177, 3, FALSE), "No Fugitive Air Release")</f>
        <v>0</v>
      </c>
      <c r="L45" s="9">
        <f>VLOOKUP(E45, 'TRI Data in Utility Worksheet'!$AA$3:$AH$177, 8, FALSE)</f>
        <v>2019</v>
      </c>
      <c r="M45" s="9">
        <f>IFERROR(VLOOKUP(E45, 'TRI Data in Utility Worksheet'!$AY$3:$BB$177, 4, FALSE), "No Stack Air Release")</f>
        <v>0</v>
      </c>
      <c r="N45" s="9">
        <f>VLOOKUP(E45, 'TRI Data in Utility Worksheet'!$AQ$3:$AX$177, 8, FALSE)</f>
        <v>2019</v>
      </c>
      <c r="O45" s="9">
        <f>IFERROR(VLOOKUP(E45, 'TRI Data in Utility Worksheet'!$S$3:$W$177, 5, FALSE), "No Air Release")</f>
        <v>0</v>
      </c>
      <c r="P45" s="9">
        <f>VLOOKUP(E45, 'TRI Data in Utility Worksheet'!$K$3:$R$177, 8, FALSE)</f>
        <v>2019</v>
      </c>
      <c r="Q45" s="9">
        <f>IFERROR(VLOOKUP(E45, 'TRI Data in Utility Worksheet'!$AQ$3:$AS$177, 3, FALSE), "No Fugitive Air Release")</f>
        <v>0</v>
      </c>
      <c r="R45" s="9">
        <f>VLOOKUP(E45, 'TRI Data in Utility Worksheet'!$AI$3:$AP$177, 8, FALSE)</f>
        <v>2019</v>
      </c>
      <c r="S45" s="9">
        <f>IFERROR(VLOOKUP(E45, 'TRI Data in Utility Worksheet'!$BG$3:$BJ$177, 4, FALSE), "No Stack Air Release")</f>
        <v>0</v>
      </c>
      <c r="T45" s="9">
        <f>VLOOKUP(E45, 'TRI Data in Utility Worksheet'!$AY$3:$BF$177, 8, FALSE)</f>
        <v>2019</v>
      </c>
      <c r="U45" s="9">
        <f>IFERROR(VLOOKUP(E45, 'TRI Data in Utility Worksheet'!$AA$3:$AE$177, 5, FALSE), "No Air Release")</f>
        <v>0</v>
      </c>
      <c r="V45" s="9">
        <f>VLOOKUP(E45, 'TRI Data in Utility Worksheet'!$S$3:$Z$177, 8, FALSE)</f>
        <v>2019</v>
      </c>
      <c r="W45" s="9">
        <f xml:space="preserve"> INDEX('COU &amp; OES Information'!$C:$C, MATCH($A$29, 'COU &amp; OES Information'!$A:$A, 0))</f>
        <v>246</v>
      </c>
      <c r="X45" s="152">
        <f t="shared" si="41"/>
        <v>0</v>
      </c>
      <c r="Y45" s="152">
        <f t="shared" si="42"/>
        <v>0</v>
      </c>
      <c r="Z45" s="152">
        <f t="shared" si="43"/>
        <v>0</v>
      </c>
      <c r="AA45" s="152">
        <f t="shared" si="44"/>
        <v>0</v>
      </c>
      <c r="AB45" s="152">
        <f t="shared" si="45"/>
        <v>0</v>
      </c>
      <c r="AC45" s="152">
        <f t="shared" si="46"/>
        <v>0</v>
      </c>
      <c r="AD45" s="152">
        <f t="shared" si="47"/>
        <v>0</v>
      </c>
      <c r="AE45" s="152">
        <f t="shared" si="48"/>
        <v>0</v>
      </c>
      <c r="AF45" s="152">
        <f t="shared" si="49"/>
        <v>0</v>
      </c>
      <c r="AG45" s="282">
        <f>VLOOKUP(E45,'Raw TRI Data'!$C$2:$P$294,14,FALSE)</f>
        <v>110020094351</v>
      </c>
    </row>
    <row r="46" spans="1:33" ht="14.65" thickBot="1">
      <c r="A46" s="274" t="str">
        <f>VLOOKUP(E46, 'Raw TRI Data'!C:L, 2, FALSE)</f>
        <v>MITSUBISHI CHEMICAL CARBON FIBER &amp; COMPOSITES INC</v>
      </c>
      <c r="B46" s="274" t="str">
        <f>VLOOKUP(E46, 'Raw TRI Data'!C:L, 4, FALSE)</f>
        <v>IRVINE</v>
      </c>
      <c r="C46" s="273" t="str">
        <f>VLOOKUP(E46, 'Raw TRI Data'!C:L,6, FALSE)</f>
        <v>CA</v>
      </c>
      <c r="D46" s="273">
        <f>VLOOKUP(E46, 'Raw TRI Data'!C:L, 7, FALSE)</f>
        <v>92614</v>
      </c>
      <c r="E46" s="273" t="s">
        <v>647</v>
      </c>
      <c r="F46" s="273">
        <f>VLOOKUP(E46, 'Raw TRI Data'!C:L, 9, FALSE)</f>
        <v>325991</v>
      </c>
      <c r="G46" s="274" t="str">
        <f>VLOOKUP(E46, 'Raw TRI Data'!C:L, 10, FALSE)</f>
        <v>Custom Compounding of Purchased Resins</v>
      </c>
      <c r="H46" s="372">
        <f>IFERROR(VLOOKUP(E46, 'TRI Data in Utility Worksheet'!$K$3:$M$177, 3, FALSE), "No Fugitive Air Release")</f>
        <v>0</v>
      </c>
      <c r="I46" s="9">
        <f>IFERROR(VLOOKUP(E46, 'TRI Data in Utility Worksheet'!$K$3:$N$177, 4, FALSE), "No Stack Air Release")</f>
        <v>0</v>
      </c>
      <c r="J46" s="9">
        <f>IFERROR(VLOOKUP(E46, 'TRI Data in Utility Worksheet'!$K$3:$O$177, 5, FALSE), "No Air Release")</f>
        <v>0</v>
      </c>
      <c r="K46" s="9">
        <f>IFERROR(VLOOKUP(E46, 'TRI Data in Utility Worksheet'!$AI$3:$AK$177, 3, FALSE), "No Fugitive Air Release")</f>
        <v>3.37</v>
      </c>
      <c r="L46" s="9">
        <f>VLOOKUP(E46, 'TRI Data in Utility Worksheet'!$AA$3:$AH$177, 8, FALSE)</f>
        <v>2021</v>
      </c>
      <c r="M46" s="9">
        <f>IFERROR(VLOOKUP(E46, 'TRI Data in Utility Worksheet'!$AY$3:$BB$177, 4, FALSE), "No Stack Air Release")</f>
        <v>0</v>
      </c>
      <c r="N46" s="9">
        <f>VLOOKUP(E46, 'TRI Data in Utility Worksheet'!$AQ$3:$AX$177, 8, FALSE)</f>
        <v>2019</v>
      </c>
      <c r="O46" s="9">
        <f>IFERROR(VLOOKUP(E46, 'TRI Data in Utility Worksheet'!$S$3:$W$177, 5, FALSE), "No Air Release")</f>
        <v>3.37</v>
      </c>
      <c r="P46" s="9">
        <f>VLOOKUP(E46, 'TRI Data in Utility Worksheet'!$K$3:$R$177, 8, FALSE)</f>
        <v>2021</v>
      </c>
      <c r="Q46" s="9">
        <f>IFERROR(VLOOKUP(E46, 'TRI Data in Utility Worksheet'!$AQ$3:$AS$177, 3, FALSE), "No Fugitive Air Release")</f>
        <v>0</v>
      </c>
      <c r="R46" s="9">
        <f>VLOOKUP(E46, 'TRI Data in Utility Worksheet'!$AI$3:$AP$177, 8, FALSE)</f>
        <v>2019</v>
      </c>
      <c r="S46" s="9">
        <f>IFERROR(VLOOKUP(E46, 'TRI Data in Utility Worksheet'!$BG$3:$BJ$177, 4, FALSE), "No Stack Air Release")</f>
        <v>0</v>
      </c>
      <c r="T46" s="9">
        <f>VLOOKUP(E46, 'TRI Data in Utility Worksheet'!$AY$3:$BF$177, 8, FALSE)</f>
        <v>2019</v>
      </c>
      <c r="U46" s="9">
        <f>IFERROR(VLOOKUP(E46, 'TRI Data in Utility Worksheet'!$AA$3:$AE$177, 5, FALSE), "No Air Release")</f>
        <v>0</v>
      </c>
      <c r="V46" s="9">
        <f>VLOOKUP(E46, 'TRI Data in Utility Worksheet'!$S$3:$Z$177, 8, FALSE)</f>
        <v>2019</v>
      </c>
      <c r="W46" s="9">
        <f xml:space="preserve"> INDEX('COU &amp; OES Information'!$C:$C, MATCH($A$29, 'COU &amp; OES Information'!$A:$A, 0))</f>
        <v>246</v>
      </c>
      <c r="X46" s="152">
        <f t="shared" si="41"/>
        <v>0</v>
      </c>
      <c r="Y46" s="152">
        <f t="shared" si="42"/>
        <v>0</v>
      </c>
      <c r="Z46" s="152">
        <f t="shared" si="43"/>
        <v>0</v>
      </c>
      <c r="AA46" s="152">
        <f t="shared" si="44"/>
        <v>1.369918699186992E-2</v>
      </c>
      <c r="AB46" s="152">
        <f t="shared" si="45"/>
        <v>0</v>
      </c>
      <c r="AC46" s="152">
        <f t="shared" si="46"/>
        <v>1.369918699186992E-2</v>
      </c>
      <c r="AD46" s="152">
        <f t="shared" si="47"/>
        <v>0</v>
      </c>
      <c r="AE46" s="152">
        <f t="shared" si="48"/>
        <v>0</v>
      </c>
      <c r="AF46" s="152">
        <f t="shared" si="49"/>
        <v>0</v>
      </c>
      <c r="AG46" s="282">
        <f>VLOOKUP(E46,'Raw TRI Data'!$C$2:$P$294,14,FALSE)</f>
        <v>110008061863</v>
      </c>
    </row>
    <row r="48" spans="1:33">
      <c r="A48" s="1" t="s">
        <v>943</v>
      </c>
    </row>
    <row r="49" spans="1:33" ht="14.65" thickBot="1">
      <c r="A49" s="1" t="s">
        <v>978</v>
      </c>
    </row>
    <row r="50" spans="1:33" ht="59.65" customHeight="1" thickBot="1">
      <c r="A50" s="231" t="s">
        <v>945</v>
      </c>
      <c r="B50" s="232" t="s">
        <v>878</v>
      </c>
      <c r="C50" s="232" t="s">
        <v>879</v>
      </c>
      <c r="D50" s="232" t="s">
        <v>881</v>
      </c>
      <c r="E50" s="230" t="s">
        <v>946</v>
      </c>
      <c r="F50" s="232" t="s">
        <v>947</v>
      </c>
      <c r="G50" s="232" t="s">
        <v>948</v>
      </c>
      <c r="H50" s="233" t="s">
        <v>949</v>
      </c>
      <c r="I50" s="233" t="s">
        <v>950</v>
      </c>
      <c r="J50" s="233" t="s">
        <v>951</v>
      </c>
      <c r="K50" s="233" t="s">
        <v>952</v>
      </c>
      <c r="L50" s="233" t="s">
        <v>953</v>
      </c>
      <c r="M50" s="233" t="s">
        <v>954</v>
      </c>
      <c r="N50" s="233" t="s">
        <v>955</v>
      </c>
      <c r="O50" s="233" t="s">
        <v>956</v>
      </c>
      <c r="P50" s="233" t="s">
        <v>957</v>
      </c>
      <c r="Q50" s="233" t="s">
        <v>958</v>
      </c>
      <c r="R50" s="233" t="s">
        <v>959</v>
      </c>
      <c r="S50" s="233" t="s">
        <v>960</v>
      </c>
      <c r="T50" s="233" t="s">
        <v>961</v>
      </c>
      <c r="U50" s="233" t="s">
        <v>962</v>
      </c>
      <c r="V50" s="233" t="s">
        <v>963</v>
      </c>
      <c r="W50" s="236" t="s">
        <v>964</v>
      </c>
      <c r="X50" s="233" t="s">
        <v>965</v>
      </c>
      <c r="Y50" s="233" t="s">
        <v>966</v>
      </c>
      <c r="Z50" s="233" t="s">
        <v>967</v>
      </c>
      <c r="AA50" s="233" t="s">
        <v>968</v>
      </c>
      <c r="AB50" s="233" t="s">
        <v>969</v>
      </c>
      <c r="AC50" s="233" t="s">
        <v>970</v>
      </c>
      <c r="AD50" s="233" t="s">
        <v>971</v>
      </c>
      <c r="AE50" s="233" t="s">
        <v>972</v>
      </c>
      <c r="AF50" s="233" t="s">
        <v>973</v>
      </c>
      <c r="AG50" s="234" t="s">
        <v>974</v>
      </c>
    </row>
    <row r="51" spans="1:33" ht="14.65" thickBot="1">
      <c r="A51" s="274" t="str">
        <f>VLOOKUP(E51, 'Raw TRI Data'!C:L, 2, FALSE)</f>
        <v>BOSTIK MANUFACTURING PLANT</v>
      </c>
      <c r="B51" s="274" t="str">
        <f>VLOOKUP(E51, 'Raw TRI Data'!C:L, 4, FALSE)</f>
        <v>MIDDLETON</v>
      </c>
      <c r="C51" s="273" t="str">
        <f>VLOOKUP(E51, 'Raw TRI Data'!C:L,6, FALSE)</f>
        <v>MA</v>
      </c>
      <c r="D51" s="273" t="str">
        <f>VLOOKUP(E51, 'Raw TRI Data'!C:L, 7, FALSE)</f>
        <v>01949</v>
      </c>
      <c r="E51" s="273" t="s">
        <v>432</v>
      </c>
      <c r="F51" s="273">
        <f>VLOOKUP(E51, 'Raw TRI Data'!C:L, 9, FALSE)</f>
        <v>325520</v>
      </c>
      <c r="G51" s="274" t="str">
        <f>VLOOKUP(E51, 'Raw TRI Data'!C:L, 10, FALSE)</f>
        <v>Adhesive Manufacturing</v>
      </c>
      <c r="H51" s="273">
        <f>IFERROR(VLOOKUP(E51, 'TRI Data in Utility Worksheet'!$K$3:$M$177, 3, FALSE), "No Fugitive Air Release")</f>
        <v>0</v>
      </c>
      <c r="I51" s="273">
        <f>IFERROR(VLOOKUP(E51, 'TRI Data in Utility Worksheet'!$K$3:$N$177, 4, FALSE), "No Stack Air Release")</f>
        <v>0</v>
      </c>
      <c r="J51" s="273">
        <f>IFERROR(VLOOKUP(E51, 'TRI Data in Utility Worksheet'!$K$3:$O$177, 5, FALSE), "No Air Release")</f>
        <v>0</v>
      </c>
      <c r="K51" s="273">
        <f>IFERROR(VLOOKUP(E51, 'TRI Data in Utility Worksheet'!$AI$3:$AK$177, 3, FALSE), "No Fugitive Air Release")</f>
        <v>0</v>
      </c>
      <c r="L51" s="273">
        <f>VLOOKUP(E51, 'TRI Data in Utility Worksheet'!$AA$3:$AH$177, 8, FALSE)</f>
        <v>2019</v>
      </c>
      <c r="M51" s="273">
        <f>IFERROR(VLOOKUP(E51, 'TRI Data in Utility Worksheet'!$AY$3:$BB$177, 4, FALSE), "No Stack Air Release")</f>
        <v>0</v>
      </c>
      <c r="N51" s="273">
        <f>VLOOKUP(E51, 'TRI Data in Utility Worksheet'!$AQ$3:$AX$177, 8, FALSE)</f>
        <v>2019</v>
      </c>
      <c r="O51" s="273">
        <f>IFERROR(VLOOKUP(E51, 'TRI Data in Utility Worksheet'!$S$3:$W$177, 5, FALSE), "No Air Release")</f>
        <v>0</v>
      </c>
      <c r="P51" s="273">
        <f>VLOOKUP(E51, 'TRI Data in Utility Worksheet'!$K$3:$R$177, 8, FALSE)</f>
        <v>2019</v>
      </c>
      <c r="Q51" s="273">
        <f>IFERROR(VLOOKUP(E51, 'TRI Data in Utility Worksheet'!$AQ$3:$AS$177, 3, FALSE), "No Fugitive Air Release")</f>
        <v>0</v>
      </c>
      <c r="R51" s="273">
        <f>VLOOKUP(E51, 'TRI Data in Utility Worksheet'!$AI$3:$AP$177, 8, FALSE)</f>
        <v>2019</v>
      </c>
      <c r="S51" s="273">
        <f>IFERROR(VLOOKUP(E51, 'TRI Data in Utility Worksheet'!$BG$3:$BJ$177, 4, FALSE), "No Stack Air Release")</f>
        <v>0</v>
      </c>
      <c r="T51" s="273">
        <f>VLOOKUP(E51, 'TRI Data in Utility Worksheet'!$AY$3:$BF$177, 8, FALSE)</f>
        <v>2019</v>
      </c>
      <c r="U51" s="273">
        <f>IFERROR(VLOOKUP(E51, 'TRI Data in Utility Worksheet'!$AA$3:$AE$177, 5, FALSE), "No Air Release")</f>
        <v>0</v>
      </c>
      <c r="V51" s="273">
        <f>VLOOKUP(E51, 'TRI Data in Utility Worksheet'!$S$3:$Z$177, 8, FALSE)</f>
        <v>2019</v>
      </c>
      <c r="W51" s="273">
        <f xml:space="preserve"> INDEX('COU &amp; OES Information'!$C:$C, MATCH($A$29, 'COU &amp; OES Information'!$A:$A, 0))</f>
        <v>246</v>
      </c>
      <c r="X51" s="279">
        <f t="shared" ref="X51:X58" si="50">H51/$W51</f>
        <v>0</v>
      </c>
      <c r="Y51" s="279">
        <f t="shared" ref="Y51:Y58" si="51">I51/$W51</f>
        <v>0</v>
      </c>
      <c r="Z51" s="279">
        <f t="shared" ref="Z51:Z58" si="52">J51/$W51</f>
        <v>0</v>
      </c>
      <c r="AA51" s="279">
        <f t="shared" ref="AA51:AA58" si="53">K51/$W51</f>
        <v>0</v>
      </c>
      <c r="AB51" s="279">
        <f t="shared" ref="AB51:AB58" si="54">M51/$W51</f>
        <v>0</v>
      </c>
      <c r="AC51" s="279">
        <f t="shared" ref="AC51:AC58" si="55">O51/$W51</f>
        <v>0</v>
      </c>
      <c r="AD51" s="279">
        <f t="shared" ref="AD51:AD58" si="56">Q51/$W51</f>
        <v>0</v>
      </c>
      <c r="AE51" s="279">
        <f t="shared" ref="AE51:AE58" si="57">S51/$W51</f>
        <v>0</v>
      </c>
      <c r="AF51" s="279">
        <f t="shared" ref="AF51:AF58" si="58">U51/$W51</f>
        <v>0</v>
      </c>
      <c r="AG51" s="284">
        <f>VLOOKUP(E51,'Raw TRI Data'!$C$2:$P$124,14,FALSE)</f>
        <v>110000310315</v>
      </c>
    </row>
    <row r="52" spans="1:33" ht="14.65" thickBot="1">
      <c r="A52" s="274" t="str">
        <f>VLOOKUP(E52, 'Raw TRI Data'!C:L, 2, FALSE)</f>
        <v>LAMART CORP</v>
      </c>
      <c r="B52" s="274" t="str">
        <f>VLOOKUP(E52, 'Raw TRI Data'!C:L, 4, FALSE)</f>
        <v>CLIFTON</v>
      </c>
      <c r="C52" s="273" t="str">
        <f>VLOOKUP(E52, 'Raw TRI Data'!C:L,6, FALSE)</f>
        <v>NJ</v>
      </c>
      <c r="D52" s="273" t="str">
        <f>VLOOKUP(E52, 'Raw TRI Data'!C:L, 7, FALSE)</f>
        <v>07011</v>
      </c>
      <c r="E52" s="273" t="s">
        <v>610</v>
      </c>
      <c r="F52" s="273">
        <f>VLOOKUP(E52, 'Raw TRI Data'!C:L, 9, FALSE)</f>
        <v>322220</v>
      </c>
      <c r="G52" s="274" t="str">
        <f>VLOOKUP(E52, 'Raw TRI Data'!C:L, 10, FALSE)</f>
        <v>Paper Bag and Coated and Treated Paper Manufacturing</v>
      </c>
      <c r="H52" s="273">
        <f>IFERROR(VLOOKUP(E52, 'TRI Data in Utility Worksheet'!$K$3:$M$177, 3, FALSE), "No Fugitive Air Release")</f>
        <v>0</v>
      </c>
      <c r="I52" s="273">
        <f>IFERROR(VLOOKUP(E52, 'TRI Data in Utility Worksheet'!$K$3:$N$177, 4, FALSE), "No Stack Air Release")</f>
        <v>0</v>
      </c>
      <c r="J52" s="273">
        <f>IFERROR(VLOOKUP(E52, 'TRI Data in Utility Worksheet'!$K$3:$O$177, 5, FALSE), "No Air Release")</f>
        <v>0</v>
      </c>
      <c r="K52" s="273">
        <f>IFERROR(VLOOKUP(E52, 'TRI Data in Utility Worksheet'!$AI$3:$AK$177, 3, FALSE), "No Fugitive Air Release")</f>
        <v>0</v>
      </c>
      <c r="L52" s="273">
        <f>VLOOKUP(E52, 'TRI Data in Utility Worksheet'!$AA$3:$AH$177, 8, FALSE)</f>
        <v>2019</v>
      </c>
      <c r="M52" s="273">
        <f>IFERROR(VLOOKUP(E52, 'TRI Data in Utility Worksheet'!$AY$3:$BB$177, 4, FALSE), "No Stack Air Release")</f>
        <v>0</v>
      </c>
      <c r="N52" s="273">
        <f>VLOOKUP(E52, 'TRI Data in Utility Worksheet'!$AQ$3:$AX$177, 8, FALSE)</f>
        <v>2019</v>
      </c>
      <c r="O52" s="273">
        <f>IFERROR(VLOOKUP(E52, 'TRI Data in Utility Worksheet'!$S$3:$W$177, 5, FALSE), "No Air Release")</f>
        <v>0</v>
      </c>
      <c r="P52" s="273">
        <f>VLOOKUP(E52, 'TRI Data in Utility Worksheet'!$K$3:$R$177, 8, FALSE)</f>
        <v>2019</v>
      </c>
      <c r="Q52" s="273">
        <f>IFERROR(VLOOKUP(E52, 'TRI Data in Utility Worksheet'!$AQ$3:$AS$177, 3, FALSE), "No Fugitive Air Release")</f>
        <v>0</v>
      </c>
      <c r="R52" s="273">
        <f>VLOOKUP(E52, 'TRI Data in Utility Worksheet'!$AI$3:$AP$177, 8, FALSE)</f>
        <v>2019</v>
      </c>
      <c r="S52" s="273">
        <f>IFERROR(VLOOKUP(E52, 'TRI Data in Utility Worksheet'!$BG$3:$BJ$177, 4, FALSE), "No Stack Air Release")</f>
        <v>0</v>
      </c>
      <c r="T52" s="273">
        <f>VLOOKUP(E52, 'TRI Data in Utility Worksheet'!$AY$3:$BF$177, 8, FALSE)</f>
        <v>2019</v>
      </c>
      <c r="U52" s="273">
        <f>IFERROR(VLOOKUP(E52, 'TRI Data in Utility Worksheet'!$AA$3:$AE$177, 5, FALSE), "No Air Release")</f>
        <v>0</v>
      </c>
      <c r="V52" s="273">
        <f>VLOOKUP(E52, 'TRI Data in Utility Worksheet'!$S$3:$Z$177, 8, FALSE)</f>
        <v>2019</v>
      </c>
      <c r="W52" s="273">
        <f xml:space="preserve"> INDEX('COU &amp; OES Information'!$C:$C, MATCH($A$29, 'COU &amp; OES Information'!$A:$A, 0))</f>
        <v>246</v>
      </c>
      <c r="X52" s="279">
        <f t="shared" si="50"/>
        <v>0</v>
      </c>
      <c r="Y52" s="279">
        <f t="shared" si="51"/>
        <v>0</v>
      </c>
      <c r="Z52" s="279">
        <f t="shared" si="52"/>
        <v>0</v>
      </c>
      <c r="AA52" s="279">
        <f t="shared" si="53"/>
        <v>0</v>
      </c>
      <c r="AB52" s="279">
        <f t="shared" si="54"/>
        <v>0</v>
      </c>
      <c r="AC52" s="279">
        <f t="shared" si="55"/>
        <v>0</v>
      </c>
      <c r="AD52" s="279">
        <f t="shared" si="56"/>
        <v>0</v>
      </c>
      <c r="AE52" s="279">
        <f t="shared" si="57"/>
        <v>0</v>
      </c>
      <c r="AF52" s="279">
        <f t="shared" si="58"/>
        <v>0</v>
      </c>
      <c r="AG52" s="284">
        <f>VLOOKUP(E52,'Raw TRI Data'!$C$2:$P$294,14,FALSE)</f>
        <v>110000318077</v>
      </c>
    </row>
    <row r="53" spans="1:33" ht="16.5" customHeight="1" thickBot="1">
      <c r="A53" s="274" t="str">
        <f>VLOOKUP(E53, 'Raw TRI Data'!C:L, 2, FALSE)</f>
        <v>CYTEC ENGINEERED INC</v>
      </c>
      <c r="B53" s="274" t="str">
        <f>VLOOKUP(E53, 'Raw TRI Data'!C:L, 4, FALSE)</f>
        <v>HAVRE DE GRACE</v>
      </c>
      <c r="C53" s="273" t="str">
        <f>VLOOKUP(E53, 'Raw TRI Data'!C:L,6, FALSE)</f>
        <v>MD</v>
      </c>
      <c r="D53" s="273">
        <f>VLOOKUP(E53, 'Raw TRI Data'!C:L, 7, FALSE)</f>
        <v>21078</v>
      </c>
      <c r="E53" s="273" t="s">
        <v>476</v>
      </c>
      <c r="F53" s="273">
        <f>VLOOKUP(E53, 'Raw TRI Data'!C:L, 9, FALSE)</f>
        <v>325520</v>
      </c>
      <c r="G53" s="274" t="str">
        <f>VLOOKUP(E53, 'Raw TRI Data'!C:L, 10, FALSE)</f>
        <v>Adhesive Manufacturing</v>
      </c>
      <c r="H53" s="273">
        <f>IFERROR(VLOOKUP(E53, 'TRI Data in Utility Worksheet'!$K$3:$M$177, 3, FALSE), "No Fugitive Air Release")</f>
        <v>0</v>
      </c>
      <c r="I53" s="273">
        <f>IFERROR(VLOOKUP(E53, 'TRI Data in Utility Worksheet'!$K$3:$N$177, 4, FALSE), "No Stack Air Release")</f>
        <v>68</v>
      </c>
      <c r="J53" s="273">
        <f>IFERROR(VLOOKUP(E53, 'TRI Data in Utility Worksheet'!$K$3:$O$177, 5, FALSE), "No Air Release")</f>
        <v>68</v>
      </c>
      <c r="K53" s="273">
        <f>IFERROR(VLOOKUP(E53, 'TRI Data in Utility Worksheet'!$AI$3:$AK$177, 3, FALSE), "No Fugitive Air Release")</f>
        <v>0</v>
      </c>
      <c r="L53" s="273">
        <f>VLOOKUP(E53, 'TRI Data in Utility Worksheet'!$AA$3:$AH$177, 8, FALSE)</f>
        <v>2019</v>
      </c>
      <c r="M53" s="273">
        <f>IFERROR(VLOOKUP(E53, 'TRI Data in Utility Worksheet'!$AY$3:$BB$177, 4, FALSE), "No Stack Air Release")</f>
        <v>120</v>
      </c>
      <c r="N53" s="273">
        <f>VLOOKUP(E53, 'TRI Data in Utility Worksheet'!$AQ$3:$AX$177, 8, FALSE)</f>
        <v>2019</v>
      </c>
      <c r="O53" s="273">
        <f>IFERROR(VLOOKUP(E53, 'TRI Data in Utility Worksheet'!$S$3:$W$177, 5, FALSE), "No Air Release")</f>
        <v>120</v>
      </c>
      <c r="P53" s="273">
        <f>VLOOKUP(E53, 'TRI Data in Utility Worksheet'!$K$3:$R$177, 8, FALSE)</f>
        <v>2019</v>
      </c>
      <c r="Q53" s="273">
        <f>IFERROR(VLOOKUP(E53, 'TRI Data in Utility Worksheet'!$AQ$3:$AS$177, 3, FALSE), "No Fugitive Air Release")</f>
        <v>0</v>
      </c>
      <c r="R53" s="273">
        <f>VLOOKUP(E53, 'TRI Data in Utility Worksheet'!$AI$3:$AP$177, 8, FALSE)</f>
        <v>2019</v>
      </c>
      <c r="S53" s="273">
        <f>IFERROR(VLOOKUP(E53, 'TRI Data in Utility Worksheet'!$BG$3:$BJ$177, 4, FALSE), "No Stack Air Release")</f>
        <v>67</v>
      </c>
      <c r="T53" s="273">
        <f>VLOOKUP(E53, 'TRI Data in Utility Worksheet'!$AY$3:$BF$177, 8, FALSE)</f>
        <v>2022</v>
      </c>
      <c r="U53" s="273">
        <f>IFERROR(VLOOKUP(E53, 'TRI Data in Utility Worksheet'!$AA$3:$AE$177, 5, FALSE), "No Air Release")</f>
        <v>67</v>
      </c>
      <c r="V53" s="273">
        <f>VLOOKUP(E53, 'TRI Data in Utility Worksheet'!$S$3:$Z$177, 8, FALSE)</f>
        <v>2022</v>
      </c>
      <c r="W53" s="273">
        <f xml:space="preserve"> INDEX('COU &amp; OES Information'!$C:$C, MATCH($A$29, 'COU &amp; OES Information'!$A:$A, 0))</f>
        <v>246</v>
      </c>
      <c r="X53" s="279">
        <f t="shared" si="50"/>
        <v>0</v>
      </c>
      <c r="Y53" s="279">
        <f t="shared" si="51"/>
        <v>0.27642276422764228</v>
      </c>
      <c r="Z53" s="279">
        <f t="shared" si="52"/>
        <v>0.27642276422764228</v>
      </c>
      <c r="AA53" s="279">
        <f t="shared" si="53"/>
        <v>0</v>
      </c>
      <c r="AB53" s="279">
        <f t="shared" si="54"/>
        <v>0.48780487804878048</v>
      </c>
      <c r="AC53" s="279">
        <f t="shared" si="55"/>
        <v>0.48780487804878048</v>
      </c>
      <c r="AD53" s="279">
        <f t="shared" si="56"/>
        <v>0</v>
      </c>
      <c r="AE53" s="279">
        <f t="shared" si="57"/>
        <v>0.27235772357723576</v>
      </c>
      <c r="AF53" s="279">
        <f t="shared" si="58"/>
        <v>0.27235772357723576</v>
      </c>
      <c r="AG53" s="284">
        <f>VLOOKUP(E53,'Raw TRI Data'!$C$2:$P$124,14,FALSE)</f>
        <v>110012464001</v>
      </c>
    </row>
    <row r="54" spans="1:33" ht="16.5" customHeight="1" thickBot="1">
      <c r="A54" s="274" t="str">
        <f>VLOOKUP(E54, 'Raw TRI Data'!C:L, 2, FALSE)</f>
        <v>HENKEL US OPERATIONS CORP</v>
      </c>
      <c r="B54" s="274" t="str">
        <f>VLOOKUP(E54, 'Raw TRI Data'!C:L, 4, FALSE)</f>
        <v>SALISBURY</v>
      </c>
      <c r="C54" s="273" t="str">
        <f>VLOOKUP(E54, 'Raw TRI Data'!C:L,6, FALSE)</f>
        <v>NC</v>
      </c>
      <c r="D54" s="273">
        <f>VLOOKUP(E54, 'Raw TRI Data'!C:L, 7, FALSE)</f>
        <v>28147</v>
      </c>
      <c r="E54" s="273" t="s">
        <v>529</v>
      </c>
      <c r="F54" s="273">
        <f>VLOOKUP(E54, 'Raw TRI Data'!C:L, 9, FALSE)</f>
        <v>325199</v>
      </c>
      <c r="G54" s="274" t="str">
        <f>VLOOKUP(E54, 'Raw TRI Data'!C:L, 10, FALSE)</f>
        <v>All Other Basic Organic Chemical Manufacturing</v>
      </c>
      <c r="H54" s="273">
        <f>IFERROR(VLOOKUP(E54, 'TRI Data in Utility Worksheet'!$K$3:$M$177, 3, FALSE), "No Fugitive Air Release")</f>
        <v>0</v>
      </c>
      <c r="I54" s="273">
        <f>IFERROR(VLOOKUP(E54, 'TRI Data in Utility Worksheet'!$K$3:$N$177, 4, FALSE), "No Stack Air Release")</f>
        <v>0</v>
      </c>
      <c r="J54" s="273">
        <f>IFERROR(VLOOKUP(E54, 'TRI Data in Utility Worksheet'!$K$3:$O$177, 5, FALSE), "No Air Release")</f>
        <v>0</v>
      </c>
      <c r="K54" s="273">
        <f>IFERROR(VLOOKUP(E54, 'TRI Data in Utility Worksheet'!$AI$3:$AK$177, 3, FALSE), "No Fugitive Air Release")</f>
        <v>0</v>
      </c>
      <c r="L54" s="273">
        <f>VLOOKUP(E54, 'TRI Data in Utility Worksheet'!$AA$3:$AH$177, 8, FALSE)</f>
        <v>2019</v>
      </c>
      <c r="M54" s="273">
        <f>IFERROR(VLOOKUP(E54, 'TRI Data in Utility Worksheet'!$AY$3:$BB$177, 4, FALSE), "No Stack Air Release")</f>
        <v>0</v>
      </c>
      <c r="N54" s="273">
        <f>VLOOKUP(E54, 'TRI Data in Utility Worksheet'!$AQ$3:$AX$177, 8, FALSE)</f>
        <v>2019</v>
      </c>
      <c r="O54" s="273">
        <f>IFERROR(VLOOKUP(E54, 'TRI Data in Utility Worksheet'!$S$3:$W$177, 5, FALSE), "No Air Release")</f>
        <v>0</v>
      </c>
      <c r="P54" s="273">
        <f>VLOOKUP(E54, 'TRI Data in Utility Worksheet'!$K$3:$R$177, 8, FALSE)</f>
        <v>2019</v>
      </c>
      <c r="Q54" s="273">
        <f>IFERROR(VLOOKUP(E54, 'TRI Data in Utility Worksheet'!$AQ$3:$AS$177, 3, FALSE), "No Fugitive Air Release")</f>
        <v>0</v>
      </c>
      <c r="R54" s="273">
        <f>VLOOKUP(E54, 'TRI Data in Utility Worksheet'!$AI$3:$AP$177, 8, FALSE)</f>
        <v>2019</v>
      </c>
      <c r="S54" s="273">
        <f>IFERROR(VLOOKUP(E54, 'TRI Data in Utility Worksheet'!$BG$3:$BJ$177, 4, FALSE), "No Stack Air Release")</f>
        <v>0</v>
      </c>
      <c r="T54" s="273">
        <f>VLOOKUP(E54, 'TRI Data in Utility Worksheet'!$AY$3:$BF$177, 8, FALSE)</f>
        <v>2019</v>
      </c>
      <c r="U54" s="273">
        <f>IFERROR(VLOOKUP(E54, 'TRI Data in Utility Worksheet'!$AA$3:$AE$177, 5, FALSE), "No Air Release")</f>
        <v>0</v>
      </c>
      <c r="V54" s="273">
        <f>VLOOKUP(E54, 'TRI Data in Utility Worksheet'!$S$3:$Z$177, 8, FALSE)</f>
        <v>2019</v>
      </c>
      <c r="W54" s="273">
        <f xml:space="preserve"> INDEX('COU &amp; OES Information'!$C:$C, MATCH($A$29, 'COU &amp; OES Information'!$A:$A, 0))</f>
        <v>246</v>
      </c>
      <c r="X54" s="279">
        <f t="shared" si="50"/>
        <v>0</v>
      </c>
      <c r="Y54" s="279">
        <f t="shared" si="51"/>
        <v>0</v>
      </c>
      <c r="Z54" s="279">
        <f t="shared" si="52"/>
        <v>0</v>
      </c>
      <c r="AA54" s="279">
        <f t="shared" si="53"/>
        <v>0</v>
      </c>
      <c r="AB54" s="279">
        <f t="shared" si="54"/>
        <v>0</v>
      </c>
      <c r="AC54" s="279">
        <f t="shared" si="55"/>
        <v>0</v>
      </c>
      <c r="AD54" s="279">
        <f t="shared" si="56"/>
        <v>0</v>
      </c>
      <c r="AE54" s="279">
        <f t="shared" si="57"/>
        <v>0</v>
      </c>
      <c r="AF54" s="279">
        <f t="shared" si="58"/>
        <v>0</v>
      </c>
      <c r="AG54" s="284">
        <f>VLOOKUP(E54,'Raw TRI Data'!$C$2:$P$124,14,FALSE)</f>
        <v>110056525835</v>
      </c>
    </row>
    <row r="55" spans="1:33" ht="16.5" customHeight="1" thickBot="1">
      <c r="A55" s="274" t="str">
        <f>VLOOKUP(E55, 'Raw TRI Data'!C:L, 2, FALSE)</f>
        <v>HENKEL US OPERATIONS CORP</v>
      </c>
      <c r="B55" s="274" t="str">
        <f>VLOOKUP(E55, 'Raw TRI Data'!C:L, 4, FALSE)</f>
        <v>OAK CREEK</v>
      </c>
      <c r="C55" s="273" t="str">
        <f>VLOOKUP(E55, 'Raw TRI Data'!C:L,6, FALSE)</f>
        <v>WI</v>
      </c>
      <c r="D55" s="273">
        <f>VLOOKUP(E55, 'Raw TRI Data'!C:L, 7, FALSE)</f>
        <v>53154</v>
      </c>
      <c r="E55" s="273" t="s">
        <v>536</v>
      </c>
      <c r="F55" s="273">
        <f>VLOOKUP(E55, 'Raw TRI Data'!C:L, 9, FALSE)</f>
        <v>325998</v>
      </c>
      <c r="G55" s="274" t="str">
        <f>VLOOKUP(E55, 'Raw TRI Data'!C:L, 10, FALSE)</f>
        <v>All Other Miscellaneous Chemical Product and Preparation Manufacturing</v>
      </c>
      <c r="H55" s="273">
        <f>IFERROR(VLOOKUP(E55, 'TRI Data in Utility Worksheet'!$K$3:$M$177, 3, FALSE), "No Fugitive Air Release")</f>
        <v>4</v>
      </c>
      <c r="I55" s="273">
        <f>IFERROR(VLOOKUP(E55, 'TRI Data in Utility Worksheet'!$K$3:$N$177, 4, FALSE), "No Stack Air Release")</f>
        <v>4</v>
      </c>
      <c r="J55" s="273">
        <f>IFERROR(VLOOKUP(E55, 'TRI Data in Utility Worksheet'!$K$3:$O$177, 5, FALSE), "No Air Release")</f>
        <v>8</v>
      </c>
      <c r="K55" s="273">
        <f>IFERROR(VLOOKUP(E55, 'TRI Data in Utility Worksheet'!$AI$3:$AK$177, 3, FALSE), "No Fugitive Air Release")</f>
        <v>4</v>
      </c>
      <c r="L55" s="273">
        <f>VLOOKUP(E55, 'TRI Data in Utility Worksheet'!$AA$3:$AH$177, 8, FALSE)</f>
        <v>2019</v>
      </c>
      <c r="M55" s="273">
        <f>IFERROR(VLOOKUP(E55, 'TRI Data in Utility Worksheet'!$AY$3:$BB$177, 4, FALSE), "No Stack Air Release")</f>
        <v>4</v>
      </c>
      <c r="N55" s="273">
        <f>VLOOKUP(E55, 'TRI Data in Utility Worksheet'!$AQ$3:$AX$177, 8, FALSE)</f>
        <v>2019</v>
      </c>
      <c r="O55" s="273">
        <f>IFERROR(VLOOKUP(E55, 'TRI Data in Utility Worksheet'!$S$3:$W$177, 5, FALSE), "No Air Release")</f>
        <v>8</v>
      </c>
      <c r="P55" s="273">
        <f>VLOOKUP(E55, 'TRI Data in Utility Worksheet'!$K$3:$R$177, 8, FALSE)</f>
        <v>2019</v>
      </c>
      <c r="Q55" s="273">
        <f>IFERROR(VLOOKUP(E55, 'TRI Data in Utility Worksheet'!$AQ$3:$AS$177, 3, FALSE), "No Fugitive Air Release")</f>
        <v>4</v>
      </c>
      <c r="R55" s="273">
        <f>VLOOKUP(E55, 'TRI Data in Utility Worksheet'!$AI$3:$AP$177, 8, FALSE)</f>
        <v>2019</v>
      </c>
      <c r="S55" s="273">
        <f>IFERROR(VLOOKUP(E55, 'TRI Data in Utility Worksheet'!$BG$3:$BJ$177, 4, FALSE), "No Stack Air Release")</f>
        <v>4</v>
      </c>
      <c r="T55" s="273">
        <f>VLOOKUP(E55, 'TRI Data in Utility Worksheet'!$AY$3:$BF$177, 8, FALSE)</f>
        <v>2019</v>
      </c>
      <c r="U55" s="273">
        <f>IFERROR(VLOOKUP(E55, 'TRI Data in Utility Worksheet'!$AA$3:$AE$177, 5, FALSE), "No Air Release")</f>
        <v>8</v>
      </c>
      <c r="V55" s="273">
        <f>VLOOKUP(E55, 'TRI Data in Utility Worksheet'!$S$3:$Z$177, 8, FALSE)</f>
        <v>2019</v>
      </c>
      <c r="W55" s="273">
        <f xml:space="preserve"> INDEX('COU &amp; OES Information'!$C:$C, MATCH($A$29, 'COU &amp; OES Information'!$A:$A, 0))</f>
        <v>246</v>
      </c>
      <c r="X55" s="279">
        <f t="shared" si="50"/>
        <v>1.6260162601626018E-2</v>
      </c>
      <c r="Y55" s="279">
        <f t="shared" si="51"/>
        <v>1.6260162601626018E-2</v>
      </c>
      <c r="Z55" s="279">
        <f t="shared" si="52"/>
        <v>3.2520325203252036E-2</v>
      </c>
      <c r="AA55" s="279">
        <f t="shared" si="53"/>
        <v>1.6260162601626018E-2</v>
      </c>
      <c r="AB55" s="279">
        <f t="shared" si="54"/>
        <v>1.6260162601626018E-2</v>
      </c>
      <c r="AC55" s="279">
        <f t="shared" si="55"/>
        <v>3.2520325203252036E-2</v>
      </c>
      <c r="AD55" s="279">
        <f t="shared" si="56"/>
        <v>1.6260162601626018E-2</v>
      </c>
      <c r="AE55" s="279">
        <f t="shared" si="57"/>
        <v>1.6260162601626018E-2</v>
      </c>
      <c r="AF55" s="279">
        <f t="shared" si="58"/>
        <v>3.2520325203252036E-2</v>
      </c>
      <c r="AG55" s="284">
        <f>VLOOKUP(E55,'Raw TRI Data'!$C$2:$P$124,14,FALSE)</f>
        <v>110000417781</v>
      </c>
    </row>
    <row r="56" spans="1:33" ht="16.5" customHeight="1" thickBot="1">
      <c r="A56" s="274" t="str">
        <f>VLOOKUP(E56, 'Raw TRI Data'!C:L, 2, FALSE)</f>
        <v>3M CO - SPRINGFIELD</v>
      </c>
      <c r="B56" s="274" t="str">
        <f>VLOOKUP(E56, 'Raw TRI Data'!C:L, 4, FALSE)</f>
        <v>SPRINGFIELD</v>
      </c>
      <c r="C56" s="273" t="str">
        <f>VLOOKUP(E56, 'Raw TRI Data'!C:L,6, FALSE)</f>
        <v>MO</v>
      </c>
      <c r="D56" s="273">
        <f>VLOOKUP(E56, 'Raw TRI Data'!C:L, 7, FALSE)</f>
        <v>65802</v>
      </c>
      <c r="E56" s="273" t="s">
        <v>350</v>
      </c>
      <c r="F56" s="273">
        <f>VLOOKUP(E56, 'Raw TRI Data'!C:L, 9, FALSE)</f>
        <v>325520</v>
      </c>
      <c r="G56" s="274" t="str">
        <f>VLOOKUP(E56, 'Raw TRI Data'!C:L, 10, FALSE)</f>
        <v>Adhesive Manufacturing</v>
      </c>
      <c r="H56" s="273">
        <f>IFERROR(VLOOKUP(E56, 'TRI Data in Utility Worksheet'!$K$3:$M$177, 3, FALSE), "No Fugitive Air Release")</f>
        <v>0</v>
      </c>
      <c r="I56" s="273">
        <f>IFERROR(VLOOKUP(E56, 'TRI Data in Utility Worksheet'!$K$3:$N$177, 4, FALSE), "No Stack Air Release")</f>
        <v>0</v>
      </c>
      <c r="J56" s="273">
        <f>IFERROR(VLOOKUP(E56, 'TRI Data in Utility Worksheet'!$K$3:$O$177, 5, FALSE), "No Air Release")</f>
        <v>0</v>
      </c>
      <c r="K56" s="273">
        <f>IFERROR(VLOOKUP(E56, 'TRI Data in Utility Worksheet'!$AI$3:$AK$177, 3, FALSE), "No Fugitive Air Release")</f>
        <v>0</v>
      </c>
      <c r="L56" s="273">
        <f>VLOOKUP(E56, 'TRI Data in Utility Worksheet'!$AA$3:$AH$177, 8, FALSE)</f>
        <v>2019</v>
      </c>
      <c r="M56" s="273">
        <f>IFERROR(VLOOKUP(E56, 'TRI Data in Utility Worksheet'!$AY$3:$BB$177, 4, FALSE), "No Stack Air Release")</f>
        <v>0</v>
      </c>
      <c r="N56" s="273">
        <f>VLOOKUP(E56, 'TRI Data in Utility Worksheet'!$AQ$3:$AX$177, 8, FALSE)</f>
        <v>2019</v>
      </c>
      <c r="O56" s="273">
        <f>IFERROR(VLOOKUP(E56, 'TRI Data in Utility Worksheet'!$S$3:$W$177, 5, FALSE), "No Air Release")</f>
        <v>0</v>
      </c>
      <c r="P56" s="273">
        <f>VLOOKUP(E56, 'TRI Data in Utility Worksheet'!$K$3:$R$177, 8, FALSE)</f>
        <v>2019</v>
      </c>
      <c r="Q56" s="273">
        <f>IFERROR(VLOOKUP(E56, 'TRI Data in Utility Worksheet'!$AQ$3:$AS$177, 3, FALSE), "No Fugitive Air Release")</f>
        <v>0</v>
      </c>
      <c r="R56" s="273">
        <f>VLOOKUP(E56, 'TRI Data in Utility Worksheet'!$AI$3:$AP$177, 8, FALSE)</f>
        <v>2019</v>
      </c>
      <c r="S56" s="273">
        <f>IFERROR(VLOOKUP(E56, 'TRI Data in Utility Worksheet'!$BG$3:$BJ$177, 4, FALSE), "No Stack Air Release")</f>
        <v>0</v>
      </c>
      <c r="T56" s="273">
        <f>VLOOKUP(E56, 'TRI Data in Utility Worksheet'!$AY$3:$BF$177, 8, FALSE)</f>
        <v>2019</v>
      </c>
      <c r="U56" s="273">
        <f>IFERROR(VLOOKUP(E56, 'TRI Data in Utility Worksheet'!$AA$3:$AE$177, 5, FALSE), "No Air Release")</f>
        <v>0</v>
      </c>
      <c r="V56" s="273">
        <f>VLOOKUP(E56, 'TRI Data in Utility Worksheet'!$S$3:$Z$177, 8, FALSE)</f>
        <v>2019</v>
      </c>
      <c r="W56" s="273">
        <f xml:space="preserve"> INDEX('COU &amp; OES Information'!$C:$C, MATCH($A$29, 'COU &amp; OES Information'!$A:$A, 0))</f>
        <v>246</v>
      </c>
      <c r="X56" s="279">
        <f t="shared" si="50"/>
        <v>0</v>
      </c>
      <c r="Y56" s="279">
        <f t="shared" si="51"/>
        <v>0</v>
      </c>
      <c r="Z56" s="279">
        <f t="shared" si="52"/>
        <v>0</v>
      </c>
      <c r="AA56" s="279">
        <f t="shared" si="53"/>
        <v>0</v>
      </c>
      <c r="AB56" s="279">
        <f t="shared" si="54"/>
        <v>0</v>
      </c>
      <c r="AC56" s="279">
        <f t="shared" si="55"/>
        <v>0</v>
      </c>
      <c r="AD56" s="279">
        <f t="shared" si="56"/>
        <v>0</v>
      </c>
      <c r="AE56" s="279">
        <f t="shared" si="57"/>
        <v>0</v>
      </c>
      <c r="AF56" s="279">
        <f t="shared" si="58"/>
        <v>0</v>
      </c>
      <c r="AG56" s="284">
        <f>VLOOKUP(E56,'Raw TRI Data'!$C$2:$P$124,14,FALSE)</f>
        <v>110000444886</v>
      </c>
    </row>
    <row r="57" spans="1:33" ht="16.5" customHeight="1" thickBot="1">
      <c r="A57" s="274" t="str">
        <f>VLOOKUP(E57, 'Raw TRI Data'!C:L, 2, FALSE)</f>
        <v>CYTEC SOLVAY COMPOSITE MATERIALS  ANAHEIM</v>
      </c>
      <c r="B57" s="274" t="str">
        <f>VLOOKUP(E57, 'Raw TRI Data'!C:L, 4, FALSE)</f>
        <v>ANAHEIM</v>
      </c>
      <c r="C57" s="273" t="str">
        <f>VLOOKUP(E57, 'Raw TRI Data'!C:L,6, FALSE)</f>
        <v>CA</v>
      </c>
      <c r="D57" s="273">
        <f>VLOOKUP(E57, 'Raw TRI Data'!C:L, 7, FALSE)</f>
        <v>92806</v>
      </c>
      <c r="E57" s="273" t="s">
        <v>488</v>
      </c>
      <c r="F57" s="273">
        <f>VLOOKUP(E57, 'Raw TRI Data'!C:L, 9, FALSE)</f>
        <v>325520</v>
      </c>
      <c r="G57" s="274" t="str">
        <f>VLOOKUP(E57, 'Raw TRI Data'!C:L, 10, FALSE)</f>
        <v>Adhesive Manufacturing</v>
      </c>
      <c r="H57" s="273">
        <f>IFERROR(VLOOKUP(E57, 'TRI Data in Utility Worksheet'!$K$3:$M$177, 3, FALSE), "No Fugitive Air Release")</f>
        <v>0</v>
      </c>
      <c r="I57" s="273">
        <f>IFERROR(VLOOKUP(E57, 'TRI Data in Utility Worksheet'!$K$3:$N$177, 4, FALSE), "No Stack Air Release")</f>
        <v>1</v>
      </c>
      <c r="J57" s="273">
        <f>IFERROR(VLOOKUP(E57, 'TRI Data in Utility Worksheet'!$K$3:$O$177, 5, FALSE), "No Air Release")</f>
        <v>1</v>
      </c>
      <c r="K57" s="273">
        <f>IFERROR(VLOOKUP(E57, 'TRI Data in Utility Worksheet'!$AI$3:$AK$177, 3, FALSE), "No Fugitive Air Release")</f>
        <v>0</v>
      </c>
      <c r="L57" s="273">
        <f>VLOOKUP(E57, 'TRI Data in Utility Worksheet'!$AA$3:$AH$177, 8, FALSE)</f>
        <v>2019</v>
      </c>
      <c r="M57" s="273">
        <f>IFERROR(VLOOKUP(E57, 'TRI Data in Utility Worksheet'!$AY$3:$BB$177, 4, FALSE), "No Stack Air Release")</f>
        <v>137.57</v>
      </c>
      <c r="N57" s="273">
        <f>VLOOKUP(E57, 'TRI Data in Utility Worksheet'!$AQ$3:$AX$177, 8, FALSE)</f>
        <v>2020</v>
      </c>
      <c r="O57" s="273">
        <f>IFERROR(VLOOKUP(E57, 'TRI Data in Utility Worksheet'!$S$3:$W$177, 5, FALSE), "No Air Release")</f>
        <v>137.57</v>
      </c>
      <c r="P57" s="273">
        <f>VLOOKUP(E57, 'TRI Data in Utility Worksheet'!$K$3:$R$177, 8, FALSE)</f>
        <v>2020</v>
      </c>
      <c r="Q57" s="273">
        <f>IFERROR(VLOOKUP(E57, 'TRI Data in Utility Worksheet'!$AQ$3:$AS$177, 3, FALSE), "No Fugitive Air Release")</f>
        <v>0</v>
      </c>
      <c r="R57" s="273">
        <f>VLOOKUP(E57, 'TRI Data in Utility Worksheet'!$AI$3:$AP$177, 8, FALSE)</f>
        <v>2019</v>
      </c>
      <c r="S57" s="273">
        <f>IFERROR(VLOOKUP(E57, 'TRI Data in Utility Worksheet'!$BG$3:$BJ$177, 4, FALSE), "No Stack Air Release")</f>
        <v>1</v>
      </c>
      <c r="T57" s="273">
        <f>VLOOKUP(E57, 'TRI Data in Utility Worksheet'!$AY$3:$BF$177, 8, FALSE)</f>
        <v>2021</v>
      </c>
      <c r="U57" s="273">
        <f>IFERROR(VLOOKUP(E57, 'TRI Data in Utility Worksheet'!$AA$3:$AE$177, 5, FALSE), "No Air Release")</f>
        <v>1</v>
      </c>
      <c r="V57" s="273">
        <f>VLOOKUP(E57, 'TRI Data in Utility Worksheet'!$S$3:$Z$177, 8, FALSE)</f>
        <v>2021</v>
      </c>
      <c r="W57" s="273">
        <f xml:space="preserve"> INDEX('COU &amp; OES Information'!$C:$C, MATCH($A$29, 'COU &amp; OES Information'!$A:$A, 0))</f>
        <v>246</v>
      </c>
      <c r="X57" s="279">
        <f t="shared" si="50"/>
        <v>0</v>
      </c>
      <c r="Y57" s="279">
        <f t="shared" si="51"/>
        <v>4.0650406504065045E-3</v>
      </c>
      <c r="Z57" s="279">
        <f t="shared" si="52"/>
        <v>4.0650406504065045E-3</v>
      </c>
      <c r="AA57" s="279">
        <f t="shared" si="53"/>
        <v>0</v>
      </c>
      <c r="AB57" s="279">
        <f t="shared" si="54"/>
        <v>0.55922764227642274</v>
      </c>
      <c r="AC57" s="279">
        <f t="shared" si="55"/>
        <v>0.55922764227642274</v>
      </c>
      <c r="AD57" s="279">
        <f t="shared" si="56"/>
        <v>0</v>
      </c>
      <c r="AE57" s="279">
        <f t="shared" si="57"/>
        <v>4.0650406504065045E-3</v>
      </c>
      <c r="AF57" s="279">
        <f t="shared" si="58"/>
        <v>4.0650406504065045E-3</v>
      </c>
      <c r="AG57" s="284">
        <f>VLOOKUP(E57,'Raw TRI Data'!$C$2:$P$124,14,FALSE)</f>
        <v>110000480952</v>
      </c>
    </row>
    <row r="58" spans="1:33" ht="16.5" customHeight="1" thickBot="1">
      <c r="A58" s="274" t="str">
        <f>VLOOKUP(E58, 'Raw TRI Data'!C:L, 2, FALSE)</f>
        <v>HENKEL US OPERATIONS CORP</v>
      </c>
      <c r="B58" s="274" t="str">
        <f>VLOOKUP(E58, 'Raw TRI Data'!C:L, 4, FALSE)</f>
        <v>BAY POINT</v>
      </c>
      <c r="C58" s="273" t="str">
        <f>VLOOKUP(E58, 'Raw TRI Data'!C:L,6, FALSE)</f>
        <v>CA</v>
      </c>
      <c r="D58" s="273">
        <f>VLOOKUP(E58, 'Raw TRI Data'!C:L, 7, FALSE)</f>
        <v>94565</v>
      </c>
      <c r="E58" s="273" t="s">
        <v>541</v>
      </c>
      <c r="F58" s="273">
        <f>VLOOKUP(E58, 'Raw TRI Data'!C:L, 9, FALSE)</f>
        <v>325520</v>
      </c>
      <c r="G58" s="274" t="str">
        <f>VLOOKUP(E58, 'Raw TRI Data'!C:L, 10, FALSE)</f>
        <v>Adhesive Manufacturing</v>
      </c>
      <c r="H58" s="273">
        <f>IFERROR(VLOOKUP(E58, 'TRI Data in Utility Worksheet'!$K$3:$M$177, 3, FALSE), "No Fugitive Air Release")</f>
        <v>0.43</v>
      </c>
      <c r="I58" s="273">
        <f>IFERROR(VLOOKUP(E58, 'TRI Data in Utility Worksheet'!$K$3:$N$177, 4, FALSE), "No Stack Air Release")</f>
        <v>0.39</v>
      </c>
      <c r="J58" s="273">
        <f>IFERROR(VLOOKUP(E58, 'TRI Data in Utility Worksheet'!$K$3:$O$177, 5, FALSE), "No Air Release")</f>
        <v>0.82000000000000006</v>
      </c>
      <c r="K58" s="273">
        <f>IFERROR(VLOOKUP(E58, 'TRI Data in Utility Worksheet'!$AI$3:$AK$177, 3, FALSE), "No Fugitive Air Release")</f>
        <v>0.43</v>
      </c>
      <c r="L58" s="273">
        <f>VLOOKUP(E58, 'TRI Data in Utility Worksheet'!$AA$3:$AH$177, 8, FALSE)</f>
        <v>2023</v>
      </c>
      <c r="M58" s="273">
        <f>IFERROR(VLOOKUP(E58, 'TRI Data in Utility Worksheet'!$AY$3:$BB$177, 4, FALSE), "No Stack Air Release")</f>
        <v>0.39</v>
      </c>
      <c r="N58" s="273">
        <f>VLOOKUP(E58, 'TRI Data in Utility Worksheet'!$AQ$3:$AX$177, 8, FALSE)</f>
        <v>2023</v>
      </c>
      <c r="O58" s="273">
        <f>IFERROR(VLOOKUP(E58, 'TRI Data in Utility Worksheet'!$S$3:$W$177, 5, FALSE), "No Air Release")</f>
        <v>0.82000000000000006</v>
      </c>
      <c r="P58" s="273">
        <f>VLOOKUP(E58, 'TRI Data in Utility Worksheet'!$K$3:$R$177, 8, FALSE)</f>
        <v>2023</v>
      </c>
      <c r="Q58" s="273">
        <f>IFERROR(VLOOKUP(E58, 'TRI Data in Utility Worksheet'!$AQ$3:$AS$177, 3, FALSE), "No Fugitive Air Release")</f>
        <v>0.43</v>
      </c>
      <c r="R58" s="273">
        <f>VLOOKUP(E58, 'TRI Data in Utility Worksheet'!$AI$3:$AP$177, 8, FALSE)</f>
        <v>2023</v>
      </c>
      <c r="S58" s="273">
        <f>IFERROR(VLOOKUP(E58, 'TRI Data in Utility Worksheet'!$BG$3:$BJ$177, 4, FALSE), "No Stack Air Release")</f>
        <v>0.39</v>
      </c>
      <c r="T58" s="273">
        <f>VLOOKUP(E58, 'TRI Data in Utility Worksheet'!$AY$3:$BF$177, 8, FALSE)</f>
        <v>2023</v>
      </c>
      <c r="U58" s="273">
        <f>IFERROR(VLOOKUP(E58, 'TRI Data in Utility Worksheet'!$AA$3:$AE$177, 5, FALSE), "No Air Release")</f>
        <v>0.82000000000000006</v>
      </c>
      <c r="V58" s="273">
        <f>VLOOKUP(E58, 'TRI Data in Utility Worksheet'!$S$3:$Z$177, 8, FALSE)</f>
        <v>2023</v>
      </c>
      <c r="W58" s="273">
        <f xml:space="preserve"> INDEX('COU &amp; OES Information'!$C:$C, MATCH($A$29, 'COU &amp; OES Information'!$A:$A, 0))</f>
        <v>246</v>
      </c>
      <c r="X58" s="279">
        <f t="shared" si="50"/>
        <v>1.7479674796747966E-3</v>
      </c>
      <c r="Y58" s="279">
        <f t="shared" si="51"/>
        <v>1.5853658536585367E-3</v>
      </c>
      <c r="Z58" s="279">
        <f t="shared" si="52"/>
        <v>3.3333333333333335E-3</v>
      </c>
      <c r="AA58" s="279">
        <f t="shared" si="53"/>
        <v>1.7479674796747966E-3</v>
      </c>
      <c r="AB58" s="279">
        <f t="shared" si="54"/>
        <v>1.5853658536585367E-3</v>
      </c>
      <c r="AC58" s="279">
        <f t="shared" si="55"/>
        <v>3.3333333333333335E-3</v>
      </c>
      <c r="AD58" s="279">
        <f t="shared" si="56"/>
        <v>1.7479674796747966E-3</v>
      </c>
      <c r="AE58" s="279">
        <f t="shared" si="57"/>
        <v>1.5853658536585367E-3</v>
      </c>
      <c r="AF58" s="279">
        <f t="shared" si="58"/>
        <v>3.3333333333333335E-3</v>
      </c>
      <c r="AG58" s="284">
        <f>VLOOKUP(E58,'Raw TRI Data'!$C$2:$P$124,14,FALSE)</f>
        <v>110000499130</v>
      </c>
    </row>
    <row r="60" spans="1:33">
      <c r="A60" s="1" t="s">
        <v>943</v>
      </c>
    </row>
    <row r="61" spans="1:33" ht="14.65" thickBot="1">
      <c r="A61" s="1" t="s">
        <v>979</v>
      </c>
    </row>
    <row r="62" spans="1:33" ht="59.65" customHeight="1" thickBot="1">
      <c r="A62" s="231" t="s">
        <v>945</v>
      </c>
      <c r="B62" s="232" t="s">
        <v>878</v>
      </c>
      <c r="C62" s="232" t="s">
        <v>879</v>
      </c>
      <c r="D62" s="232" t="s">
        <v>881</v>
      </c>
      <c r="E62" s="230" t="s">
        <v>946</v>
      </c>
      <c r="F62" s="232" t="s">
        <v>947</v>
      </c>
      <c r="G62" s="232" t="s">
        <v>948</v>
      </c>
      <c r="H62" s="233" t="s">
        <v>949</v>
      </c>
      <c r="I62" s="233" t="s">
        <v>950</v>
      </c>
      <c r="J62" s="233" t="s">
        <v>951</v>
      </c>
      <c r="K62" s="233" t="s">
        <v>952</v>
      </c>
      <c r="L62" s="233" t="s">
        <v>953</v>
      </c>
      <c r="M62" s="233" t="s">
        <v>954</v>
      </c>
      <c r="N62" s="233" t="s">
        <v>955</v>
      </c>
      <c r="O62" s="233" t="s">
        <v>956</v>
      </c>
      <c r="P62" s="233" t="s">
        <v>957</v>
      </c>
      <c r="Q62" s="233" t="s">
        <v>958</v>
      </c>
      <c r="R62" s="233" t="s">
        <v>959</v>
      </c>
      <c r="S62" s="233" t="s">
        <v>960</v>
      </c>
      <c r="T62" s="233" t="s">
        <v>961</v>
      </c>
      <c r="U62" s="233" t="s">
        <v>962</v>
      </c>
      <c r="V62" s="233" t="s">
        <v>963</v>
      </c>
      <c r="W62" s="236" t="s">
        <v>964</v>
      </c>
      <c r="X62" s="233" t="s">
        <v>965</v>
      </c>
      <c r="Y62" s="233" t="s">
        <v>966</v>
      </c>
      <c r="Z62" s="233" t="s">
        <v>967</v>
      </c>
      <c r="AA62" s="233" t="s">
        <v>968</v>
      </c>
      <c r="AB62" s="233" t="s">
        <v>969</v>
      </c>
      <c r="AC62" s="233" t="s">
        <v>970</v>
      </c>
      <c r="AD62" s="233" t="s">
        <v>971</v>
      </c>
      <c r="AE62" s="233" t="s">
        <v>972</v>
      </c>
      <c r="AF62" s="233" t="s">
        <v>973</v>
      </c>
      <c r="AG62" s="234" t="s">
        <v>974</v>
      </c>
    </row>
    <row r="63" spans="1:33" ht="16.5" customHeight="1" thickBot="1">
      <c r="A63" s="149" t="str">
        <f>VLOOKUP(E63, 'Raw TRI Data'!C:L, 2, FALSE)</f>
        <v>PARKER HANNIFIN CORP CHOMERICS DIV</v>
      </c>
      <c r="B63" s="150" t="str">
        <f>VLOOKUP(E63, 'Raw TRI Data'!C:L, 4, FALSE)</f>
        <v>HUDSON</v>
      </c>
      <c r="C63" s="272" t="str">
        <f>VLOOKUP(E63, 'Raw TRI Data'!C:L,6, FALSE)</f>
        <v>NH</v>
      </c>
      <c r="D63" s="272" t="str">
        <f>VLOOKUP(E63, 'Raw TRI Data'!C:L, 7, FALSE)</f>
        <v>03051</v>
      </c>
      <c r="E63" s="7" t="s">
        <v>682</v>
      </c>
      <c r="F63" s="272">
        <f>VLOOKUP(E63, 'Raw TRI Data'!C:L, 9, FALSE)</f>
        <v>334413</v>
      </c>
      <c r="G63" s="150" t="str">
        <f>VLOOKUP(E63, 'Raw TRI Data'!C:L, 10, FALSE)</f>
        <v>Semiconductor and Related Device Manufacturing</v>
      </c>
      <c r="H63" s="9">
        <f>IFERROR(VLOOKUP(E63, 'TRI Data in Utility Worksheet'!$K$3:$M$177, 3, FALSE), "No Fugitive Air Release")</f>
        <v>0</v>
      </c>
      <c r="I63" s="9">
        <f>IFERROR(VLOOKUP(E63, 'TRI Data in Utility Worksheet'!$K$3:$N$177, 4, FALSE), "No Stack Air Release")</f>
        <v>0.1</v>
      </c>
      <c r="J63" s="9">
        <f>IFERROR(VLOOKUP(E63, 'TRI Data in Utility Worksheet'!$K$3:$O$177, 5, FALSE), "No Air Release")</f>
        <v>0.1</v>
      </c>
      <c r="K63" s="9">
        <f>IFERROR(VLOOKUP(E63, 'TRI Data in Utility Worksheet'!$AI$3:$AK$177, 3, FALSE), "No Fugitive Air Release")</f>
        <v>0</v>
      </c>
      <c r="L63" s="9">
        <f>VLOOKUP(E63, 'TRI Data in Utility Worksheet'!$AA$3:$AH$177, 8, FALSE)</f>
        <v>2019</v>
      </c>
      <c r="M63" s="9">
        <f>IFERROR(VLOOKUP(E63, 'TRI Data in Utility Worksheet'!$AY$3:$BB$177, 4, FALSE), "No Stack Air Release")</f>
        <v>0.5</v>
      </c>
      <c r="N63" s="9">
        <f>VLOOKUP(E63, 'TRI Data in Utility Worksheet'!$AQ$3:$AX$177, 8, FALSE)</f>
        <v>2019</v>
      </c>
      <c r="O63" s="9">
        <f>IFERROR(VLOOKUP(E63, 'TRI Data in Utility Worksheet'!$S$3:$W$177, 5, FALSE), "No Air Release")</f>
        <v>0.5</v>
      </c>
      <c r="P63" s="9">
        <f>VLOOKUP(E63, 'TRI Data in Utility Worksheet'!$K$3:$R$177, 8, FALSE)</f>
        <v>2019</v>
      </c>
      <c r="Q63" s="9">
        <f>IFERROR(VLOOKUP(E63, 'TRI Data in Utility Worksheet'!$AQ$3:$AS$177, 3, FALSE), "No Fugitive Air Release")</f>
        <v>0</v>
      </c>
      <c r="R63" s="9">
        <f>VLOOKUP(E63, 'TRI Data in Utility Worksheet'!$AI$3:$AP$177, 8, FALSE)</f>
        <v>2019</v>
      </c>
      <c r="S63" s="9">
        <f>IFERROR(VLOOKUP(E63, 'TRI Data in Utility Worksheet'!$BG$3:$BJ$177, 4, FALSE), "No Stack Air Release")</f>
        <v>0.2</v>
      </c>
      <c r="T63" s="9">
        <f>VLOOKUP(E63, 'TRI Data in Utility Worksheet'!$AY$3:$BF$177, 8, FALSE)</f>
        <v>2020</v>
      </c>
      <c r="U63" s="9">
        <f>IFERROR(VLOOKUP(E63, 'TRI Data in Utility Worksheet'!$AA$3:$AE$177, 5, FALSE), "No Air Release")</f>
        <v>0.2</v>
      </c>
      <c r="V63" s="9">
        <f>VLOOKUP(E63, 'TRI Data in Utility Worksheet'!$S$3:$Z$177, 8, FALSE)</f>
        <v>2020</v>
      </c>
      <c r="W63" s="9">
        <f xml:space="preserve"> INDEX('COU &amp; OES Information'!$C:$C, MATCH($A$29, 'COU &amp; OES Information'!$A:$A, 0))</f>
        <v>246</v>
      </c>
      <c r="X63" s="152">
        <f t="shared" ref="X63:X66" si="59">H63/$W63</f>
        <v>0</v>
      </c>
      <c r="Y63" s="152">
        <f t="shared" ref="Y63:Y66" si="60">I63/$W63</f>
        <v>4.0650406504065041E-4</v>
      </c>
      <c r="Z63" s="152">
        <f t="shared" ref="Z63:Z66" si="61">J63/$W63</f>
        <v>4.0650406504065041E-4</v>
      </c>
      <c r="AA63" s="152">
        <f t="shared" ref="AA63:AA66" si="62">K63/$W63</f>
        <v>0</v>
      </c>
      <c r="AB63" s="152">
        <f t="shared" ref="AB63:AB66" si="63">M63/$W63</f>
        <v>2.0325203252032522E-3</v>
      </c>
      <c r="AC63" s="152">
        <f t="shared" ref="AC63:AC66" si="64">O63/$W63</f>
        <v>2.0325203252032522E-3</v>
      </c>
      <c r="AD63" s="152">
        <f t="shared" ref="AD63:AD66" si="65">Q63/$W63</f>
        <v>0</v>
      </c>
      <c r="AE63" s="152">
        <f t="shared" ref="AE63:AE66" si="66">S63/$W63</f>
        <v>8.1300813008130081E-4</v>
      </c>
      <c r="AF63" s="152">
        <f t="shared" ref="AF63:AF66" si="67">U63/$W63</f>
        <v>8.1300813008130081E-4</v>
      </c>
      <c r="AG63" s="283">
        <f>VLOOKUP(E63,'Raw TRI Data'!$C$2:$P$294,14,FALSE)</f>
        <v>110000313321</v>
      </c>
    </row>
    <row r="64" spans="1:33" ht="16.5" customHeight="1" thickBot="1">
      <c r="A64" s="149" t="str">
        <f>VLOOKUP(E64, 'Raw TRI Data'!C:L, 2, FALSE)</f>
        <v>ISOLA USA CORP</v>
      </c>
      <c r="B64" s="150" t="str">
        <f>VLOOKUP(E64, 'Raw TRI Data'!C:L, 4, FALSE)</f>
        <v>CHANDLER</v>
      </c>
      <c r="C64" s="272" t="str">
        <f>VLOOKUP(E64, 'Raw TRI Data'!C:L,6, FALSE)</f>
        <v>AZ</v>
      </c>
      <c r="D64" s="272">
        <f>VLOOKUP(E64, 'Raw TRI Data'!C:L, 7, FALSE)</f>
        <v>85224</v>
      </c>
      <c r="E64" s="7" t="s">
        <v>598</v>
      </c>
      <c r="F64" s="272">
        <f>VLOOKUP(E64, 'Raw TRI Data'!C:L, 9, FALSE)</f>
        <v>334419</v>
      </c>
      <c r="G64" s="150" t="str">
        <f>VLOOKUP(E64, 'Raw TRI Data'!C:L, 10, FALSE)</f>
        <v>Other Electronic Component Manufacturing</v>
      </c>
      <c r="H64" s="9">
        <f>IFERROR(VLOOKUP(E64, 'TRI Data in Utility Worksheet'!$K$3:$M$177, 3, FALSE), "No Fugitive Air Release")</f>
        <v>0</v>
      </c>
      <c r="I64" s="9">
        <f>IFERROR(VLOOKUP(E64, 'TRI Data in Utility Worksheet'!$K$3:$N$177, 4, FALSE), "No Stack Air Release")</f>
        <v>0</v>
      </c>
      <c r="J64" s="9">
        <f>IFERROR(VLOOKUP(E64, 'TRI Data in Utility Worksheet'!$K$3:$O$177, 5, FALSE), "No Air Release")</f>
        <v>0</v>
      </c>
      <c r="K64" s="9">
        <f>IFERROR(VLOOKUP(E64, 'TRI Data in Utility Worksheet'!$AI$3:$AK$177, 3, FALSE), "No Fugitive Air Release")</f>
        <v>0</v>
      </c>
      <c r="L64" s="9">
        <f>VLOOKUP(E64, 'TRI Data in Utility Worksheet'!$AA$3:$AH$177, 8, FALSE)</f>
        <v>2019</v>
      </c>
      <c r="M64" s="9">
        <f>IFERROR(VLOOKUP(E64, 'TRI Data in Utility Worksheet'!$AY$3:$BB$177, 4, FALSE), "No Stack Air Release")</f>
        <v>0</v>
      </c>
      <c r="N64" s="9">
        <f>VLOOKUP(E64, 'TRI Data in Utility Worksheet'!$AQ$3:$AX$177, 8, FALSE)</f>
        <v>2019</v>
      </c>
      <c r="O64" s="9">
        <f>IFERROR(VLOOKUP(E64, 'TRI Data in Utility Worksheet'!$S$3:$W$177, 5, FALSE), "No Air Release")</f>
        <v>0</v>
      </c>
      <c r="P64" s="9">
        <f>VLOOKUP(E64, 'TRI Data in Utility Worksheet'!$K$3:$R$177, 8, FALSE)</f>
        <v>2019</v>
      </c>
      <c r="Q64" s="9">
        <f>IFERROR(VLOOKUP(E64, 'TRI Data in Utility Worksheet'!$AQ$3:$AS$177, 3, FALSE), "No Fugitive Air Release")</f>
        <v>0</v>
      </c>
      <c r="R64" s="9">
        <f>VLOOKUP(E64, 'TRI Data in Utility Worksheet'!$AI$3:$AP$177, 8, FALSE)</f>
        <v>2019</v>
      </c>
      <c r="S64" s="9">
        <f>IFERROR(VLOOKUP(E64, 'TRI Data in Utility Worksheet'!$BG$3:$BJ$177, 4, FALSE), "No Stack Air Release")</f>
        <v>0</v>
      </c>
      <c r="T64" s="9">
        <f>VLOOKUP(E64, 'TRI Data in Utility Worksheet'!$AY$3:$BF$177, 8, FALSE)</f>
        <v>2019</v>
      </c>
      <c r="U64" s="9">
        <f>IFERROR(VLOOKUP(E64, 'TRI Data in Utility Worksheet'!$AA$3:$AE$177, 5, FALSE), "No Air Release")</f>
        <v>0</v>
      </c>
      <c r="V64" s="9">
        <f>VLOOKUP(E64, 'TRI Data in Utility Worksheet'!$S$3:$Z$177, 8, FALSE)</f>
        <v>2019</v>
      </c>
      <c r="W64" s="9">
        <f xml:space="preserve"> INDEX('COU &amp; OES Information'!$C:$C, MATCH($A$29, 'COU &amp; OES Information'!$A:$A, 0))</f>
        <v>246</v>
      </c>
      <c r="X64" s="152">
        <f t="shared" si="59"/>
        <v>0</v>
      </c>
      <c r="Y64" s="152">
        <f t="shared" si="60"/>
        <v>0</v>
      </c>
      <c r="Z64" s="152">
        <f t="shared" si="61"/>
        <v>0</v>
      </c>
      <c r="AA64" s="152">
        <f t="shared" si="62"/>
        <v>0</v>
      </c>
      <c r="AB64" s="152">
        <f t="shared" si="63"/>
        <v>0</v>
      </c>
      <c r="AC64" s="152">
        <f t="shared" si="64"/>
        <v>0</v>
      </c>
      <c r="AD64" s="152">
        <f t="shared" si="65"/>
        <v>0</v>
      </c>
      <c r="AE64" s="152">
        <f t="shared" si="66"/>
        <v>0</v>
      </c>
      <c r="AF64" s="152">
        <f t="shared" si="67"/>
        <v>0</v>
      </c>
      <c r="AG64" s="283">
        <f>VLOOKUP(E64,'Raw TRI Data'!$C$2:$P$294,14,FALSE)</f>
        <v>110017407162</v>
      </c>
    </row>
    <row r="65" spans="1:33" ht="16.5" customHeight="1" thickBot="1">
      <c r="A65" s="149" t="str">
        <f>VLOOKUP(E65, 'Raw TRI Data'!C:L, 2, FALSE)</f>
        <v>MITSUBISHI CHEMICAL CARBON FIBER &amp; COMPOSITES I</v>
      </c>
      <c r="B65" s="150" t="str">
        <f>VLOOKUP(E65, 'Raw TRI Data'!C:L, 4, FALSE)</f>
        <v>POWAY</v>
      </c>
      <c r="C65" s="272" t="str">
        <f>VLOOKUP(E65, 'Raw TRI Data'!C:L,6, FALSE)</f>
        <v>CA</v>
      </c>
      <c r="D65" s="272">
        <f>VLOOKUP(E65, 'Raw TRI Data'!C:L, 7, FALSE)</f>
        <v>92064</v>
      </c>
      <c r="E65" s="7" t="s">
        <v>641</v>
      </c>
      <c r="F65" s="272">
        <f>VLOOKUP(E65, 'Raw TRI Data'!C:L, 9, FALSE)</f>
        <v>335991</v>
      </c>
      <c r="G65" s="150" t="str">
        <f>VLOOKUP(E65, 'Raw TRI Data'!C:L, 10, FALSE)</f>
        <v>Carbon and Graphite Product Manufacturing</v>
      </c>
      <c r="H65" s="9">
        <f>IFERROR(VLOOKUP(E65, 'TRI Data in Utility Worksheet'!$K$3:$M$177, 3, FALSE), "No Fugitive Air Release")</f>
        <v>0</v>
      </c>
      <c r="I65" s="9">
        <f>IFERROR(VLOOKUP(E65, 'TRI Data in Utility Worksheet'!$K$3:$N$177, 4, FALSE), "No Stack Air Release")</f>
        <v>0</v>
      </c>
      <c r="J65" s="9">
        <f>IFERROR(VLOOKUP(E65, 'TRI Data in Utility Worksheet'!$K$3:$O$177, 5, FALSE), "No Air Release")</f>
        <v>0</v>
      </c>
      <c r="K65" s="9">
        <f>IFERROR(VLOOKUP(E65, 'TRI Data in Utility Worksheet'!$AI$3:$AK$177, 3, FALSE), "No Fugitive Air Release")</f>
        <v>0</v>
      </c>
      <c r="L65" s="9">
        <f>VLOOKUP(E65, 'TRI Data in Utility Worksheet'!$AA$3:$AH$177, 8, FALSE)</f>
        <v>2019</v>
      </c>
      <c r="M65" s="9">
        <f>IFERROR(VLOOKUP(E65, 'TRI Data in Utility Worksheet'!$AY$3:$BB$177, 4, FALSE), "No Stack Air Release")</f>
        <v>0</v>
      </c>
      <c r="N65" s="9">
        <f>VLOOKUP(E65, 'TRI Data in Utility Worksheet'!$AQ$3:$AX$177, 8, FALSE)</f>
        <v>2019</v>
      </c>
      <c r="O65" s="9">
        <f>IFERROR(VLOOKUP(E65, 'TRI Data in Utility Worksheet'!$S$3:$W$177, 5, FALSE), "No Air Release")</f>
        <v>0</v>
      </c>
      <c r="P65" s="9">
        <f>VLOOKUP(E65, 'TRI Data in Utility Worksheet'!$K$3:$R$177, 8, FALSE)</f>
        <v>2019</v>
      </c>
      <c r="Q65" s="9">
        <f>IFERROR(VLOOKUP(E65, 'TRI Data in Utility Worksheet'!$AQ$3:$AS$177, 3, FALSE), "No Fugitive Air Release")</f>
        <v>0</v>
      </c>
      <c r="R65" s="9">
        <f>VLOOKUP(E65, 'TRI Data in Utility Worksheet'!$AI$3:$AP$177, 8, FALSE)</f>
        <v>2019</v>
      </c>
      <c r="S65" s="9">
        <f>IFERROR(VLOOKUP(E65, 'TRI Data in Utility Worksheet'!$BG$3:$BJ$177, 4, FALSE), "No Stack Air Release")</f>
        <v>0</v>
      </c>
      <c r="T65" s="9">
        <f>VLOOKUP(E65, 'TRI Data in Utility Worksheet'!$AY$3:$BF$177, 8, FALSE)</f>
        <v>2019</v>
      </c>
      <c r="U65" s="9">
        <f>IFERROR(VLOOKUP(E65, 'TRI Data in Utility Worksheet'!$AA$3:$AE$177, 5, FALSE), "No Air Release")</f>
        <v>0</v>
      </c>
      <c r="V65" s="9">
        <f>VLOOKUP(E65, 'TRI Data in Utility Worksheet'!$S$3:$Z$177, 8, FALSE)</f>
        <v>2019</v>
      </c>
      <c r="W65" s="9">
        <f xml:space="preserve"> INDEX('COU &amp; OES Information'!$C:$C, MATCH($A$29, 'COU &amp; OES Information'!$A:$A, 0))</f>
        <v>246</v>
      </c>
      <c r="X65" s="152">
        <f t="shared" si="59"/>
        <v>0</v>
      </c>
      <c r="Y65" s="152">
        <f t="shared" si="60"/>
        <v>0</v>
      </c>
      <c r="Z65" s="152">
        <f t="shared" si="61"/>
        <v>0</v>
      </c>
      <c r="AA65" s="152">
        <f t="shared" si="62"/>
        <v>0</v>
      </c>
      <c r="AB65" s="152">
        <f t="shared" si="63"/>
        <v>0</v>
      </c>
      <c r="AC65" s="152">
        <f t="shared" si="64"/>
        <v>0</v>
      </c>
      <c r="AD65" s="152">
        <f t="shared" si="65"/>
        <v>0</v>
      </c>
      <c r="AE65" s="152">
        <f t="shared" si="66"/>
        <v>0</v>
      </c>
      <c r="AF65" s="152">
        <f t="shared" si="67"/>
        <v>0</v>
      </c>
      <c r="AG65" s="283">
        <f>VLOOKUP(E65,'Raw TRI Data'!$C$2:$P$294,14,FALSE)</f>
        <v>110000781217</v>
      </c>
    </row>
    <row r="66" spans="1:33" ht="16.5" customHeight="1">
      <c r="A66" s="149" t="str">
        <f>VLOOKUP(E66, 'Raw TRI Data'!C:L, 2, FALSE)</f>
        <v>CYTEC SOLVAY COMPOSITE MATERIALS ORANGE</v>
      </c>
      <c r="B66" s="150" t="str">
        <f>VLOOKUP(E66, 'Raw TRI Data'!C:L, 4, FALSE)</f>
        <v>ORANGE</v>
      </c>
      <c r="C66" s="272" t="str">
        <f>VLOOKUP(E66, 'Raw TRI Data'!C:L,6, FALSE)</f>
        <v>CA</v>
      </c>
      <c r="D66" s="272">
        <f>VLOOKUP(E66, 'Raw TRI Data'!C:L, 7, FALSE)</f>
        <v>92867</v>
      </c>
      <c r="E66" s="7" t="s">
        <v>493</v>
      </c>
      <c r="F66" s="272">
        <f>VLOOKUP(E66, 'Raw TRI Data'!C:L, 9, FALSE)</f>
        <v>313320</v>
      </c>
      <c r="G66" s="150" t="str">
        <f>VLOOKUP(E66, 'Raw TRI Data'!C:L, 10, FALSE)</f>
        <v>Fabric Coating Mills</v>
      </c>
      <c r="H66" s="9">
        <f>IFERROR(VLOOKUP(E66, 'TRI Data in Utility Worksheet'!$K$3:$M$177, 3, FALSE), "No Fugitive Air Release")</f>
        <v>0</v>
      </c>
      <c r="I66" s="9">
        <f>IFERROR(VLOOKUP(E66, 'TRI Data in Utility Worksheet'!$K$3:$N$177, 4, FALSE), "No Stack Air Release")</f>
        <v>1</v>
      </c>
      <c r="J66" s="9">
        <f>IFERROR(VLOOKUP(E66, 'TRI Data in Utility Worksheet'!$K$3:$O$177, 5, FALSE), "No Air Release")</f>
        <v>1</v>
      </c>
      <c r="K66" s="9">
        <f>IFERROR(VLOOKUP(E66, 'TRI Data in Utility Worksheet'!$AI$3:$AK$177, 3, FALSE), "No Fugitive Air Release")</f>
        <v>0</v>
      </c>
      <c r="L66" s="9">
        <f>VLOOKUP(E66, 'TRI Data in Utility Worksheet'!$AA$3:$AH$177, 8, FALSE)</f>
        <v>2020</v>
      </c>
      <c r="M66" s="9">
        <f>IFERROR(VLOOKUP(E66, 'TRI Data in Utility Worksheet'!$AY$3:$BB$177, 4, FALSE), "No Stack Air Release")</f>
        <v>137.53</v>
      </c>
      <c r="N66" s="9">
        <f>VLOOKUP(E66, 'TRI Data in Utility Worksheet'!$AQ$3:$AX$177, 8, FALSE)</f>
        <v>2020</v>
      </c>
      <c r="O66" s="9">
        <f>IFERROR(VLOOKUP(E66, 'TRI Data in Utility Worksheet'!$S$3:$W$177, 5, FALSE), "No Air Release")</f>
        <v>137.53</v>
      </c>
      <c r="P66" s="9">
        <f>VLOOKUP(E66, 'TRI Data in Utility Worksheet'!$K$3:$R$177, 8, FALSE)</f>
        <v>2020</v>
      </c>
      <c r="Q66" s="9">
        <f>IFERROR(VLOOKUP(E66, 'TRI Data in Utility Worksheet'!$AQ$3:$AS$177, 3, FALSE), "No Fugitive Air Release")</f>
        <v>0</v>
      </c>
      <c r="R66" s="9">
        <f>VLOOKUP(E66, 'TRI Data in Utility Worksheet'!$AI$3:$AP$177, 8, FALSE)</f>
        <v>2020</v>
      </c>
      <c r="S66" s="9">
        <f>IFERROR(VLOOKUP(E66, 'TRI Data in Utility Worksheet'!$BG$3:$BJ$177, 4, FALSE), "No Stack Air Release")</f>
        <v>1</v>
      </c>
      <c r="T66" s="9">
        <f>VLOOKUP(E66, 'TRI Data in Utility Worksheet'!$AY$3:$BF$177, 8, FALSE)</f>
        <v>2021</v>
      </c>
      <c r="U66" s="9">
        <f>IFERROR(VLOOKUP(E66, 'TRI Data in Utility Worksheet'!$AA$3:$AE$177, 5, FALSE), "No Air Release")</f>
        <v>1</v>
      </c>
      <c r="V66" s="9">
        <f>VLOOKUP(E66, 'TRI Data in Utility Worksheet'!$S$3:$Z$177, 8, FALSE)</f>
        <v>2021</v>
      </c>
      <c r="W66" s="9">
        <f xml:space="preserve"> INDEX('COU &amp; OES Information'!$C:$C, MATCH($A$29, 'COU &amp; OES Information'!$A:$A, 0))</f>
        <v>246</v>
      </c>
      <c r="X66" s="152">
        <f t="shared" si="59"/>
        <v>0</v>
      </c>
      <c r="Y66" s="152">
        <f t="shared" si="60"/>
        <v>4.0650406504065045E-3</v>
      </c>
      <c r="Z66" s="152">
        <f t="shared" si="61"/>
        <v>4.0650406504065045E-3</v>
      </c>
      <c r="AA66" s="152">
        <f t="shared" si="62"/>
        <v>0</v>
      </c>
      <c r="AB66" s="152">
        <f t="shared" si="63"/>
        <v>0.55906504065040652</v>
      </c>
      <c r="AC66" s="152">
        <f t="shared" si="64"/>
        <v>0.55906504065040652</v>
      </c>
      <c r="AD66" s="152">
        <f t="shared" si="65"/>
        <v>0</v>
      </c>
      <c r="AE66" s="152">
        <f t="shared" si="66"/>
        <v>4.0650406504065045E-3</v>
      </c>
      <c r="AF66" s="152">
        <f t="shared" si="67"/>
        <v>4.0650406504065045E-3</v>
      </c>
      <c r="AG66" s="283">
        <f>VLOOKUP(E66,'Raw TRI Data'!$C$2:$P$124,14,FALSE)</f>
        <v>110021287819</v>
      </c>
    </row>
    <row r="68" spans="1:33">
      <c r="A68" s="1" t="s">
        <v>943</v>
      </c>
    </row>
    <row r="69" spans="1:33" ht="14.65" thickBot="1">
      <c r="A69" s="1" t="s">
        <v>980</v>
      </c>
    </row>
    <row r="70" spans="1:33" ht="59.65" customHeight="1" thickBot="1">
      <c r="A70" s="231" t="s">
        <v>945</v>
      </c>
      <c r="B70" s="232" t="s">
        <v>878</v>
      </c>
      <c r="C70" s="232" t="s">
        <v>879</v>
      </c>
      <c r="D70" s="232" t="s">
        <v>881</v>
      </c>
      <c r="E70" s="230" t="s">
        <v>946</v>
      </c>
      <c r="F70" s="232" t="s">
        <v>947</v>
      </c>
      <c r="G70" s="232" t="s">
        <v>948</v>
      </c>
      <c r="H70" s="233" t="s">
        <v>949</v>
      </c>
      <c r="I70" s="233" t="s">
        <v>950</v>
      </c>
      <c r="J70" s="233" t="s">
        <v>951</v>
      </c>
      <c r="K70" s="233" t="s">
        <v>952</v>
      </c>
      <c r="L70" s="233" t="s">
        <v>953</v>
      </c>
      <c r="M70" s="233" t="s">
        <v>954</v>
      </c>
      <c r="N70" s="233" t="s">
        <v>955</v>
      </c>
      <c r="O70" s="233" t="s">
        <v>956</v>
      </c>
      <c r="P70" s="233" t="s">
        <v>957</v>
      </c>
      <c r="Q70" s="233" t="s">
        <v>958</v>
      </c>
      <c r="R70" s="233" t="s">
        <v>959</v>
      </c>
      <c r="S70" s="233" t="s">
        <v>960</v>
      </c>
      <c r="T70" s="233" t="s">
        <v>961</v>
      </c>
      <c r="U70" s="233" t="s">
        <v>962</v>
      </c>
      <c r="V70" s="233" t="s">
        <v>963</v>
      </c>
      <c r="W70" s="236" t="s">
        <v>964</v>
      </c>
      <c r="X70" s="233" t="s">
        <v>965</v>
      </c>
      <c r="Y70" s="233" t="s">
        <v>966</v>
      </c>
      <c r="Z70" s="233" t="s">
        <v>967</v>
      </c>
      <c r="AA70" s="233" t="s">
        <v>968</v>
      </c>
      <c r="AB70" s="233" t="s">
        <v>969</v>
      </c>
      <c r="AC70" s="233" t="s">
        <v>970</v>
      </c>
      <c r="AD70" s="233" t="s">
        <v>971</v>
      </c>
      <c r="AE70" s="233" t="s">
        <v>972</v>
      </c>
      <c r="AF70" s="233" t="s">
        <v>973</v>
      </c>
      <c r="AG70" s="234" t="s">
        <v>974</v>
      </c>
    </row>
    <row r="71" spans="1:33" ht="14.65" thickBot="1">
      <c r="A71" s="149" t="str">
        <f>VLOOKUP(E71, 'Raw TRI Data'!C:L, 2, FALSE)</f>
        <v>SIKORSKY AIRCRAFT STRATFORD FACILITY</v>
      </c>
      <c r="B71" s="150" t="str">
        <f>VLOOKUP(E71, 'Raw TRI Data'!C:L, 4, FALSE)</f>
        <v>STRATFORD</v>
      </c>
      <c r="C71" s="272" t="str">
        <f>VLOOKUP(E71, 'Raw TRI Data'!C:L,6, FALSE)</f>
        <v>CT</v>
      </c>
      <c r="D71" s="275" t="str">
        <f>VLOOKUP(E71, 'Raw TRI Data'!C:L, 7, FALSE)</f>
        <v>06614</v>
      </c>
      <c r="E71" s="273" t="s">
        <v>750</v>
      </c>
      <c r="F71" s="281">
        <f>VLOOKUP(E71, 'Raw TRI Data'!C:L, 9, FALSE)</f>
        <v>336411</v>
      </c>
      <c r="G71" s="150" t="str">
        <f>VLOOKUP(E71, 'Raw TRI Data'!C:L, 10, FALSE)</f>
        <v>Aircraft Manufacturing</v>
      </c>
      <c r="H71" s="272">
        <f>IFERROR(VLOOKUP(E71, 'TRI Data in Utility Worksheet'!$K$3:$M$177, 3, FALSE), "No Fugitive Air Release")</f>
        <v>0</v>
      </c>
      <c r="I71" s="272">
        <f>IFERROR(VLOOKUP(E71, 'TRI Data in Utility Worksheet'!$K$3:$N$177, 4, FALSE), "No Stack Air Release")</f>
        <v>0</v>
      </c>
      <c r="J71" s="272">
        <f>IFERROR(VLOOKUP(E71, 'TRI Data in Utility Worksheet'!$K$3:$O$177, 5, FALSE), "No Air Release")</f>
        <v>0</v>
      </c>
      <c r="K71" s="272">
        <f>IFERROR(VLOOKUP(E71, 'TRI Data in Utility Worksheet'!$AI$3:$AK$177, 3, FALSE), "No Fugitive Air Release")</f>
        <v>0</v>
      </c>
      <c r="L71" s="272">
        <f>VLOOKUP(E71, 'TRI Data in Utility Worksheet'!$AA$3:$AH$177, 8, FALSE)</f>
        <v>2019</v>
      </c>
      <c r="M71" s="272">
        <f>IFERROR(VLOOKUP(E71, 'TRI Data in Utility Worksheet'!$AY$3:$BB$177, 4, FALSE), "No Stack Air Release")</f>
        <v>0</v>
      </c>
      <c r="N71" s="272">
        <f>VLOOKUP(E71, 'TRI Data in Utility Worksheet'!$AQ$3:$AX$177, 8, FALSE)</f>
        <v>2019</v>
      </c>
      <c r="O71" s="272">
        <f>IFERROR(VLOOKUP(E71, 'TRI Data in Utility Worksheet'!$S$3:$W$177, 5, FALSE), "No Air Release")</f>
        <v>0</v>
      </c>
      <c r="P71" s="272">
        <f>VLOOKUP(E71, 'TRI Data in Utility Worksheet'!$K$3:$R$177, 8, FALSE)</f>
        <v>2018</v>
      </c>
      <c r="Q71" s="272">
        <f>IFERROR(VLOOKUP(E71, 'TRI Data in Utility Worksheet'!$AQ$3:$AS$177, 3, FALSE), "No Fugitive Air Release")</f>
        <v>0</v>
      </c>
      <c r="R71" s="272">
        <f>VLOOKUP(E71, 'TRI Data in Utility Worksheet'!$AI$3:$AP$177, 8, FALSE)</f>
        <v>2019</v>
      </c>
      <c r="S71" s="272">
        <f>IFERROR(VLOOKUP(E71, 'TRI Data in Utility Worksheet'!$BG$3:$BJ$177, 4, FALSE), "No Stack Air Release")</f>
        <v>0</v>
      </c>
      <c r="T71" s="272">
        <f>VLOOKUP(E71, 'TRI Data in Utility Worksheet'!$AY$3:$BF$177, 8, FALSE)</f>
        <v>2019</v>
      </c>
      <c r="U71" s="272">
        <f>IFERROR(VLOOKUP(E71, 'TRI Data in Utility Worksheet'!$AA$3:$AE$177, 5, FALSE), "No Air Release")</f>
        <v>0</v>
      </c>
      <c r="V71" s="272">
        <f>VLOOKUP(E71, 'TRI Data in Utility Worksheet'!$S$3:$Z$177, 8, FALSE)</f>
        <v>2019</v>
      </c>
      <c r="W71" s="272">
        <f xml:space="preserve"> INDEX('COU &amp; OES Information'!$C:$C, MATCH($A$29, 'COU &amp; OES Information'!$A:$A, 0))</f>
        <v>246</v>
      </c>
      <c r="X71" s="151">
        <f t="shared" ref="X71:X83" si="68">H71/$W71</f>
        <v>0</v>
      </c>
      <c r="Y71" s="151">
        <f t="shared" ref="Y71:Y83" si="69">I71/$W71</f>
        <v>0</v>
      </c>
      <c r="Z71" s="151">
        <f t="shared" ref="Z71:Z83" si="70">J71/$W71</f>
        <v>0</v>
      </c>
      <c r="AA71" s="151">
        <f t="shared" ref="AA71:AA83" si="71">K71/$W71</f>
        <v>0</v>
      </c>
      <c r="AB71" s="151">
        <f t="shared" ref="AB71:AB83" si="72">M71/$W71</f>
        <v>0</v>
      </c>
      <c r="AC71" s="151">
        <f t="shared" ref="AC71:AC83" si="73">O71/$W71</f>
        <v>0</v>
      </c>
      <c r="AD71" s="151">
        <f t="shared" ref="AD71:AD83" si="74">Q71/$W71</f>
        <v>0</v>
      </c>
      <c r="AE71" s="151">
        <f t="shared" ref="AE71:AE83" si="75">S71/$W71</f>
        <v>0</v>
      </c>
      <c r="AF71" s="151">
        <f t="shared" ref="AF71:AF83" si="76">U71/$W71</f>
        <v>0</v>
      </c>
      <c r="AG71" s="282">
        <f>VLOOKUP(E71,'Raw TRI Data'!$C$2:$P$294,14,FALSE)</f>
        <v>110000316970</v>
      </c>
    </row>
    <row r="72" spans="1:33" ht="14.65" thickBot="1">
      <c r="A72" s="149" t="str">
        <f>VLOOKUP(E72, 'Raw TRI Data'!C:L, 2, FALSE)</f>
        <v>GENERAL DYNAMICS MISSION SYSTEMS INC.</v>
      </c>
      <c r="B72" s="150" t="str">
        <f>VLOOKUP(E72, 'Raw TRI Data'!C:L, 4, FALSE)</f>
        <v>MARION</v>
      </c>
      <c r="C72" s="272" t="str">
        <f>VLOOKUP(E72, 'Raw TRI Data'!C:L,6, FALSE)</f>
        <v>VA</v>
      </c>
      <c r="D72" s="275">
        <f>VLOOKUP(E72, 'Raw TRI Data'!C:L, 7, FALSE)</f>
        <v>24354</v>
      </c>
      <c r="E72" s="273" t="s">
        <v>516</v>
      </c>
      <c r="F72" s="281">
        <f>VLOOKUP(E72, 'Raw TRI Data'!C:L, 9, FALSE)</f>
        <v>336413</v>
      </c>
      <c r="G72" s="150" t="str">
        <f>VLOOKUP(E72, 'Raw TRI Data'!C:L, 10, FALSE)</f>
        <v>Other Aircraft Parts and Auxiliary Equipment Manufacturing</v>
      </c>
      <c r="H72" s="9">
        <f>IFERROR(VLOOKUP(E72, 'TRI Data in Utility Worksheet'!$K$3:$M$177, 3, FALSE), "No Fugitive Air Release")</f>
        <v>0</v>
      </c>
      <c r="I72" s="9">
        <f>IFERROR(VLOOKUP(E72, 'TRI Data in Utility Worksheet'!$K$3:$N$177, 4, FALSE), "No Stack Air Release")</f>
        <v>0</v>
      </c>
      <c r="J72" s="9">
        <f>IFERROR(VLOOKUP(E72, 'TRI Data in Utility Worksheet'!$K$3:$O$177, 5, FALSE), "No Air Release")</f>
        <v>0</v>
      </c>
      <c r="K72" s="9">
        <f>IFERROR(VLOOKUP(E72, 'TRI Data in Utility Worksheet'!$AI$3:$AK$177, 3, FALSE), "No Fugitive Air Release")</f>
        <v>0</v>
      </c>
      <c r="L72" s="9">
        <f>VLOOKUP(E72, 'TRI Data in Utility Worksheet'!$AA$3:$AH$177, 8, FALSE)</f>
        <v>2022</v>
      </c>
      <c r="M72" s="9">
        <f>IFERROR(VLOOKUP(E72, 'TRI Data in Utility Worksheet'!$AY$3:$BB$177, 4, FALSE), "No Stack Air Release")</f>
        <v>0</v>
      </c>
      <c r="N72" s="9">
        <f>VLOOKUP(E72, 'TRI Data in Utility Worksheet'!$AQ$3:$AX$177, 8, FALSE)</f>
        <v>2022</v>
      </c>
      <c r="O72" s="9">
        <f>IFERROR(VLOOKUP(E72, 'TRI Data in Utility Worksheet'!$S$3:$W$177, 5, FALSE), "No Air Release")</f>
        <v>0</v>
      </c>
      <c r="P72" s="9">
        <f>VLOOKUP(E72, 'TRI Data in Utility Worksheet'!$K$3:$R$177, 8, FALSE)</f>
        <v>2022</v>
      </c>
      <c r="Q72" s="9">
        <f>IFERROR(VLOOKUP(E72, 'TRI Data in Utility Worksheet'!$AQ$3:$AS$177, 3, FALSE), "No Fugitive Air Release")</f>
        <v>0</v>
      </c>
      <c r="R72" s="9">
        <f>VLOOKUP(E72, 'TRI Data in Utility Worksheet'!$AI$3:$AP$177, 8, FALSE)</f>
        <v>2022</v>
      </c>
      <c r="S72" s="9">
        <f>IFERROR(VLOOKUP(E72, 'TRI Data in Utility Worksheet'!$BG$3:$BJ$177, 4, FALSE), "No Stack Air Release")</f>
        <v>0</v>
      </c>
      <c r="T72" s="9">
        <f>VLOOKUP(E72, 'TRI Data in Utility Worksheet'!$AY$3:$BF$177, 8, FALSE)</f>
        <v>2022</v>
      </c>
      <c r="U72" s="9">
        <f>IFERROR(VLOOKUP(E72, 'TRI Data in Utility Worksheet'!$AA$3:$AE$177, 5, FALSE), "No Air Release")</f>
        <v>0</v>
      </c>
      <c r="V72" s="9">
        <f>VLOOKUP(E72, 'TRI Data in Utility Worksheet'!$S$3:$Z$177, 8, FALSE)</f>
        <v>2022</v>
      </c>
      <c r="W72" s="9">
        <f xml:space="preserve"> INDEX('COU &amp; OES Information'!$C:$C, MATCH($A$29, 'COU &amp; OES Information'!$A:$A, 0))</f>
        <v>246</v>
      </c>
      <c r="X72" s="152">
        <f t="shared" si="68"/>
        <v>0</v>
      </c>
      <c r="Y72" s="152">
        <f t="shared" si="69"/>
        <v>0</v>
      </c>
      <c r="Z72" s="152">
        <f t="shared" si="70"/>
        <v>0</v>
      </c>
      <c r="AA72" s="152">
        <f t="shared" si="71"/>
        <v>0</v>
      </c>
      <c r="AB72" s="152">
        <f t="shared" si="72"/>
        <v>0</v>
      </c>
      <c r="AC72" s="152">
        <f t="shared" si="73"/>
        <v>0</v>
      </c>
      <c r="AD72" s="152">
        <f t="shared" si="74"/>
        <v>0</v>
      </c>
      <c r="AE72" s="152">
        <f t="shared" si="75"/>
        <v>0</v>
      </c>
      <c r="AF72" s="152">
        <f t="shared" si="76"/>
        <v>0</v>
      </c>
      <c r="AG72" s="282">
        <f>VLOOKUP(E72,'Raw TRI Data'!$C$2:$P$294,14,FALSE)</f>
        <v>110000343575</v>
      </c>
    </row>
    <row r="73" spans="1:33" ht="16.5" customHeight="1" thickBot="1">
      <c r="A73" s="149" t="str">
        <f>VLOOKUP(E73, 'Raw TRI Data'!C:L, 2, FALSE)</f>
        <v>BOEING SOUTH CAROLINA INTERIORS RESPONSIBILITY CENTER SOUTH</v>
      </c>
      <c r="B73" s="150" t="str">
        <f>VLOOKUP(E73, 'Raw TRI Data'!C:L, 4, FALSE)</f>
        <v>LADSON</v>
      </c>
      <c r="C73" s="272" t="str">
        <f>VLOOKUP(E73, 'Raw TRI Data'!C:L,6, FALSE)</f>
        <v>SC</v>
      </c>
      <c r="D73" s="275">
        <f>VLOOKUP(E73, 'Raw TRI Data'!C:L, 7, FALSE)</f>
        <v>29456</v>
      </c>
      <c r="E73" s="273" t="s">
        <v>425</v>
      </c>
      <c r="F73" s="281">
        <f>VLOOKUP(E73, 'Raw TRI Data'!C:L, 9, FALSE)</f>
        <v>336413</v>
      </c>
      <c r="G73" s="150" t="str">
        <f>VLOOKUP(E73, 'Raw TRI Data'!C:L, 10, FALSE)</f>
        <v>Other Aircraft Parts and Auxiliary Equipment Manufacturing</v>
      </c>
      <c r="H73" s="9">
        <f>IFERROR(VLOOKUP(E73, 'TRI Data in Utility Worksheet'!$K$3:$M$177, 3, FALSE), "No Fugitive Air Release")</f>
        <v>0</v>
      </c>
      <c r="I73" s="9">
        <f>IFERROR(VLOOKUP(E73, 'TRI Data in Utility Worksheet'!$K$3:$N$177, 4, FALSE), "No Stack Air Release")</f>
        <v>0</v>
      </c>
      <c r="J73" s="9">
        <f>IFERROR(VLOOKUP(E73, 'TRI Data in Utility Worksheet'!$K$3:$O$177, 5, FALSE), "No Air Release")</f>
        <v>0</v>
      </c>
      <c r="K73" s="9">
        <f>IFERROR(VLOOKUP(E73, 'TRI Data in Utility Worksheet'!$AI$3:$AK$177, 3, FALSE), "No Fugitive Air Release")</f>
        <v>0</v>
      </c>
      <c r="L73" s="9">
        <f>VLOOKUP(E73, 'TRI Data in Utility Worksheet'!$AA$3:$AH$177, 8, FALSE)</f>
        <v>2019</v>
      </c>
      <c r="M73" s="9">
        <f>IFERROR(VLOOKUP(E73, 'TRI Data in Utility Worksheet'!$AY$3:$BB$177, 4, FALSE), "No Stack Air Release")</f>
        <v>0</v>
      </c>
      <c r="N73" s="9">
        <f>VLOOKUP(E73, 'TRI Data in Utility Worksheet'!$AQ$3:$AX$177, 8, FALSE)</f>
        <v>2019</v>
      </c>
      <c r="O73" s="9">
        <f>IFERROR(VLOOKUP(E73, 'TRI Data in Utility Worksheet'!$S$3:$W$177, 5, FALSE), "No Air Release")</f>
        <v>0</v>
      </c>
      <c r="P73" s="9">
        <f>VLOOKUP(E73, 'TRI Data in Utility Worksheet'!$K$3:$R$177, 8, FALSE)</f>
        <v>2019</v>
      </c>
      <c r="Q73" s="9">
        <f>IFERROR(VLOOKUP(E73, 'TRI Data in Utility Worksheet'!$AQ$3:$AS$177, 3, FALSE), "No Fugitive Air Release")</f>
        <v>0</v>
      </c>
      <c r="R73" s="9">
        <f>VLOOKUP(E73, 'TRI Data in Utility Worksheet'!$AI$3:$AP$177, 8, FALSE)</f>
        <v>2019</v>
      </c>
      <c r="S73" s="9">
        <f>IFERROR(VLOOKUP(E73, 'TRI Data in Utility Worksheet'!$BG$3:$BJ$177, 4, FALSE), "No Stack Air Release")</f>
        <v>0</v>
      </c>
      <c r="T73" s="9">
        <f>VLOOKUP(E73, 'TRI Data in Utility Worksheet'!$AY$3:$BF$177, 8, FALSE)</f>
        <v>2019</v>
      </c>
      <c r="U73" s="9">
        <f>IFERROR(VLOOKUP(E73, 'TRI Data in Utility Worksheet'!$AA$3:$AE$177, 5, FALSE), "No Air Release")</f>
        <v>0</v>
      </c>
      <c r="V73" s="9">
        <f>VLOOKUP(E73, 'TRI Data in Utility Worksheet'!$S$3:$Z$177, 8, FALSE)</f>
        <v>2019</v>
      </c>
      <c r="W73" s="9">
        <f xml:space="preserve"> INDEX('COU &amp; OES Information'!$C:$C, MATCH($A$29, 'COU &amp; OES Information'!$A:$A, 0))</f>
        <v>246</v>
      </c>
      <c r="X73" s="152">
        <f t="shared" si="68"/>
        <v>0</v>
      </c>
      <c r="Y73" s="152">
        <f t="shared" si="69"/>
        <v>0</v>
      </c>
      <c r="Z73" s="152">
        <f t="shared" si="70"/>
        <v>0</v>
      </c>
      <c r="AA73" s="152">
        <f t="shared" si="71"/>
        <v>0</v>
      </c>
      <c r="AB73" s="152">
        <f t="shared" si="72"/>
        <v>0</v>
      </c>
      <c r="AC73" s="152">
        <f t="shared" si="73"/>
        <v>0</v>
      </c>
      <c r="AD73" s="152">
        <f t="shared" si="74"/>
        <v>0</v>
      </c>
      <c r="AE73" s="152">
        <f t="shared" si="75"/>
        <v>0</v>
      </c>
      <c r="AF73" s="152">
        <f t="shared" si="76"/>
        <v>0</v>
      </c>
      <c r="AG73" s="282">
        <f>VLOOKUP(E73,'Raw TRI Data'!$C$2:$P$294,14,FALSE)</f>
        <v>110042260594</v>
      </c>
    </row>
    <row r="74" spans="1:33" ht="16.5" customHeight="1" thickBot="1">
      <c r="A74" s="149" t="str">
        <f>VLOOKUP(E74, 'Raw TRI Data'!C:L, 2, FALSE)</f>
        <v>PARK AEROSPACE CORP.</v>
      </c>
      <c r="B74" s="150" t="str">
        <f>VLOOKUP(E74, 'Raw TRI Data'!C:L, 4, FALSE)</f>
        <v>NEWTON</v>
      </c>
      <c r="C74" s="272" t="str">
        <f>VLOOKUP(E74, 'Raw TRI Data'!C:L,6, FALSE)</f>
        <v>KS</v>
      </c>
      <c r="D74" s="275">
        <f>VLOOKUP(E74, 'Raw TRI Data'!C:L, 7, FALSE)</f>
        <v>67114</v>
      </c>
      <c r="E74" s="273" t="s">
        <v>675</v>
      </c>
      <c r="F74" s="281">
        <f>VLOOKUP(E74, 'Raw TRI Data'!C:L, 9, FALSE)</f>
        <v>336413</v>
      </c>
      <c r="G74" s="150" t="str">
        <f>VLOOKUP(E74, 'Raw TRI Data'!C:L, 10, FALSE)</f>
        <v>Other Aircraft Parts and Auxiliary Equipment Manufacturing</v>
      </c>
      <c r="H74" s="9">
        <f>IFERROR(VLOOKUP(E74, 'TRI Data in Utility Worksheet'!$K$3:$M$177, 3, FALSE), "No Fugitive Air Release")</f>
        <v>0.7</v>
      </c>
      <c r="I74" s="9">
        <f>IFERROR(VLOOKUP(E74, 'TRI Data in Utility Worksheet'!$K$3:$N$177, 4, FALSE), "No Stack Air Release")</f>
        <v>0.8</v>
      </c>
      <c r="J74" s="9">
        <f>IFERROR(VLOOKUP(E74, 'TRI Data in Utility Worksheet'!$K$3:$O$177, 5, FALSE), "No Air Release")</f>
        <v>1.5</v>
      </c>
      <c r="K74" s="9">
        <f>IFERROR(VLOOKUP(E74, 'TRI Data in Utility Worksheet'!$AI$3:$AK$177, 3, FALSE), "No Fugitive Air Release")</f>
        <v>0.7</v>
      </c>
      <c r="L74" s="9">
        <f>VLOOKUP(E74, 'TRI Data in Utility Worksheet'!$AA$3:$AH$177, 8, FALSE)</f>
        <v>2019</v>
      </c>
      <c r="M74" s="9">
        <f>IFERROR(VLOOKUP(E74, 'TRI Data in Utility Worksheet'!$AY$3:$BB$177, 4, FALSE), "No Stack Air Release")</f>
        <v>0.8</v>
      </c>
      <c r="N74" s="9">
        <f>VLOOKUP(E74, 'TRI Data in Utility Worksheet'!$AQ$3:$AX$177, 8, FALSE)</f>
        <v>2019</v>
      </c>
      <c r="O74" s="9">
        <f>IFERROR(VLOOKUP(E74, 'TRI Data in Utility Worksheet'!$S$3:$W$177, 5, FALSE), "No Air Release")</f>
        <v>1.5</v>
      </c>
      <c r="P74" s="9">
        <f>VLOOKUP(E74, 'TRI Data in Utility Worksheet'!$K$3:$R$177, 8, FALSE)</f>
        <v>2019</v>
      </c>
      <c r="Q74" s="9">
        <f>IFERROR(VLOOKUP(E74, 'TRI Data in Utility Worksheet'!$AQ$3:$AS$177, 3, FALSE), "No Fugitive Air Release")</f>
        <v>0.6</v>
      </c>
      <c r="R74" s="9">
        <f>VLOOKUP(E74, 'TRI Data in Utility Worksheet'!$AI$3:$AP$177, 8, FALSE)</f>
        <v>2022</v>
      </c>
      <c r="S74" s="9">
        <f>IFERROR(VLOOKUP(E74, 'TRI Data in Utility Worksheet'!$BG$3:$BJ$177, 4, FALSE), "No Stack Air Release")</f>
        <v>0.8</v>
      </c>
      <c r="T74" s="9">
        <f>VLOOKUP(E74, 'TRI Data in Utility Worksheet'!$AY$3:$BF$177, 8, FALSE)</f>
        <v>2019</v>
      </c>
      <c r="U74" s="9">
        <f>IFERROR(VLOOKUP(E74, 'TRI Data in Utility Worksheet'!$AA$3:$AE$177, 5, FALSE), "No Air Release")</f>
        <v>1.4</v>
      </c>
      <c r="V74" s="9">
        <f>VLOOKUP(E74, 'TRI Data in Utility Worksheet'!$S$3:$Z$177, 8, FALSE)</f>
        <v>2022</v>
      </c>
      <c r="W74" s="9">
        <f xml:space="preserve"> INDEX('COU &amp; OES Information'!$C:$C, MATCH($A$29, 'COU &amp; OES Information'!$A:$A, 0))</f>
        <v>246</v>
      </c>
      <c r="X74" s="152">
        <f t="shared" si="68"/>
        <v>2.8455284552845526E-3</v>
      </c>
      <c r="Y74" s="152">
        <f t="shared" si="69"/>
        <v>3.2520325203252032E-3</v>
      </c>
      <c r="Z74" s="152">
        <f t="shared" si="70"/>
        <v>6.0975609756097563E-3</v>
      </c>
      <c r="AA74" s="152">
        <f t="shared" si="71"/>
        <v>2.8455284552845526E-3</v>
      </c>
      <c r="AB74" s="152">
        <f t="shared" si="72"/>
        <v>3.2520325203252032E-3</v>
      </c>
      <c r="AC74" s="152">
        <f t="shared" si="73"/>
        <v>6.0975609756097563E-3</v>
      </c>
      <c r="AD74" s="152">
        <f t="shared" si="74"/>
        <v>2.4390243902439024E-3</v>
      </c>
      <c r="AE74" s="152">
        <f t="shared" si="75"/>
        <v>3.2520325203252032E-3</v>
      </c>
      <c r="AF74" s="152">
        <f t="shared" si="76"/>
        <v>5.6910569105691053E-3</v>
      </c>
      <c r="AG74" s="282">
        <f>VLOOKUP(E74,'Raw TRI Data'!$C$2:$P$294,14,FALSE)</f>
        <v>110035962740</v>
      </c>
    </row>
    <row r="75" spans="1:33" ht="16.5" customHeight="1" thickBot="1">
      <c r="A75" s="149" t="str">
        <f>VLOOKUP(E75, 'Raw TRI Data'!C:L, 2, FALSE)</f>
        <v>NORDAM I&amp;S DIV</v>
      </c>
      <c r="B75" s="150" t="str">
        <f>VLOOKUP(E75, 'Raw TRI Data'!C:L, 4, FALSE)</f>
        <v>TULSA</v>
      </c>
      <c r="C75" s="272" t="str">
        <f>VLOOKUP(E75, 'Raw TRI Data'!C:L,6, FALSE)</f>
        <v>OK</v>
      </c>
      <c r="D75" s="275">
        <f>VLOOKUP(E75, 'Raw TRI Data'!C:L, 7, FALSE)</f>
        <v>74117</v>
      </c>
      <c r="E75" s="273" t="s">
        <v>652</v>
      </c>
      <c r="F75" s="281">
        <f>VLOOKUP(E75, 'Raw TRI Data'!C:L, 9, FALSE)</f>
        <v>336411</v>
      </c>
      <c r="G75" s="150" t="str">
        <f>VLOOKUP(E75, 'Raw TRI Data'!C:L, 10, FALSE)</f>
        <v>Aircraft Manufacturing</v>
      </c>
      <c r="H75" s="9">
        <f>IFERROR(VLOOKUP(E75, 'TRI Data in Utility Worksheet'!$K$3:$M$177, 3, FALSE), "No Fugitive Air Release")</f>
        <v>0</v>
      </c>
      <c r="I75" s="9">
        <f>IFERROR(VLOOKUP(E75, 'TRI Data in Utility Worksheet'!$K$3:$N$177, 4, FALSE), "No Stack Air Release")</f>
        <v>0</v>
      </c>
      <c r="J75" s="9">
        <f>IFERROR(VLOOKUP(E75, 'TRI Data in Utility Worksheet'!$K$3:$O$177, 5, FALSE), "No Air Release")</f>
        <v>0</v>
      </c>
      <c r="K75" s="9">
        <f>IFERROR(VLOOKUP(E75, 'TRI Data in Utility Worksheet'!$AI$3:$AK$177, 3, FALSE), "No Fugitive Air Release")</f>
        <v>0</v>
      </c>
      <c r="L75" s="9">
        <f>VLOOKUP(E75, 'TRI Data in Utility Worksheet'!$AA$3:$AH$177, 8, FALSE)</f>
        <v>2019</v>
      </c>
      <c r="M75" s="9">
        <f>IFERROR(VLOOKUP(E75, 'TRI Data in Utility Worksheet'!$AY$3:$BB$177, 4, FALSE), "No Stack Air Release")</f>
        <v>0</v>
      </c>
      <c r="N75" s="9">
        <f>VLOOKUP(E75, 'TRI Data in Utility Worksheet'!$AQ$3:$AX$177, 8, FALSE)</f>
        <v>2019</v>
      </c>
      <c r="O75" s="9">
        <f>IFERROR(VLOOKUP(E75, 'TRI Data in Utility Worksheet'!$S$3:$W$177, 5, FALSE), "No Air Release")</f>
        <v>0</v>
      </c>
      <c r="P75" s="9">
        <f>VLOOKUP(E75, 'TRI Data in Utility Worksheet'!$K$3:$R$177, 8, FALSE)</f>
        <v>2019</v>
      </c>
      <c r="Q75" s="9">
        <f>IFERROR(VLOOKUP(E75, 'TRI Data in Utility Worksheet'!$AQ$3:$AS$177, 3, FALSE), "No Fugitive Air Release")</f>
        <v>0</v>
      </c>
      <c r="R75" s="9">
        <f>VLOOKUP(E75, 'TRI Data in Utility Worksheet'!$AI$3:$AP$177, 8, FALSE)</f>
        <v>2019</v>
      </c>
      <c r="S75" s="9">
        <f>IFERROR(VLOOKUP(E75, 'TRI Data in Utility Worksheet'!$BG$3:$BJ$177, 4, FALSE), "No Stack Air Release")</f>
        <v>0</v>
      </c>
      <c r="T75" s="9">
        <f>VLOOKUP(E75, 'TRI Data in Utility Worksheet'!$AY$3:$BF$177, 8, FALSE)</f>
        <v>2019</v>
      </c>
      <c r="U75" s="9">
        <f>IFERROR(VLOOKUP(E75, 'TRI Data in Utility Worksheet'!$AA$3:$AE$177, 5, FALSE), "No Air Release")</f>
        <v>0</v>
      </c>
      <c r="V75" s="9">
        <f>VLOOKUP(E75, 'TRI Data in Utility Worksheet'!$S$3:$Z$177, 8, FALSE)</f>
        <v>2019</v>
      </c>
      <c r="W75" s="9">
        <f xml:space="preserve"> INDEX('COU &amp; OES Information'!$C:$C, MATCH($A$29, 'COU &amp; OES Information'!$A:$A, 0))</f>
        <v>246</v>
      </c>
      <c r="X75" s="152">
        <f t="shared" si="68"/>
        <v>0</v>
      </c>
      <c r="Y75" s="152">
        <f t="shared" si="69"/>
        <v>0</v>
      </c>
      <c r="Z75" s="152">
        <f t="shared" si="70"/>
        <v>0</v>
      </c>
      <c r="AA75" s="152">
        <f t="shared" si="71"/>
        <v>0</v>
      </c>
      <c r="AB75" s="152">
        <f t="shared" si="72"/>
        <v>0</v>
      </c>
      <c r="AC75" s="152">
        <f t="shared" si="73"/>
        <v>0</v>
      </c>
      <c r="AD75" s="152">
        <f t="shared" si="74"/>
        <v>0</v>
      </c>
      <c r="AE75" s="152">
        <f t="shared" si="75"/>
        <v>0</v>
      </c>
      <c r="AF75" s="152">
        <f t="shared" si="76"/>
        <v>0</v>
      </c>
      <c r="AG75" s="282">
        <f>VLOOKUP(E75,'Raw TRI Data'!$C$2:$P$294,14,FALSE)</f>
        <v>110022523839</v>
      </c>
    </row>
    <row r="76" spans="1:33" ht="16.5" customHeight="1" thickBot="1">
      <c r="A76" s="149" t="str">
        <f>VLOOKUP(E76, 'Raw TRI Data'!C:L, 2, FALSE)</f>
        <v>L3HARRIS TECHNOLOGIES INTEGRATED SYSTEMS L.P.</v>
      </c>
      <c r="B76" s="150" t="str">
        <f>VLOOKUP(E76, 'Raw TRI Data'!C:L, 4, FALSE)</f>
        <v>GREENVILLE</v>
      </c>
      <c r="C76" s="272" t="str">
        <f>VLOOKUP(E76, 'Raw TRI Data'!C:L,6, FALSE)</f>
        <v>TX</v>
      </c>
      <c r="D76" s="275">
        <f>VLOOKUP(E76, 'Raw TRI Data'!C:L, 7, FALSE)</f>
        <v>75402</v>
      </c>
      <c r="E76" s="273" t="s">
        <v>603</v>
      </c>
      <c r="F76" s="281">
        <f>VLOOKUP(E76, 'Raw TRI Data'!C:L, 9, FALSE)</f>
        <v>336411</v>
      </c>
      <c r="G76" s="150" t="str">
        <f>VLOOKUP(E76, 'Raw TRI Data'!C:L, 10, FALSE)</f>
        <v>Aircraft Manufacturing</v>
      </c>
      <c r="H76" s="9">
        <f>IFERROR(VLOOKUP(E76, 'TRI Data in Utility Worksheet'!$K$3:$M$177, 3, FALSE), "No Fugitive Air Release")</f>
        <v>0</v>
      </c>
      <c r="I76" s="9">
        <f>IFERROR(VLOOKUP(E76, 'TRI Data in Utility Worksheet'!$K$3:$N$177, 4, FALSE), "No Stack Air Release")</f>
        <v>0</v>
      </c>
      <c r="J76" s="9">
        <f>IFERROR(VLOOKUP(E76, 'TRI Data in Utility Worksheet'!$K$3:$O$177, 5, FALSE), "No Air Release")</f>
        <v>0</v>
      </c>
      <c r="K76" s="9">
        <f>IFERROR(VLOOKUP(E76, 'TRI Data in Utility Worksheet'!$AI$3:$AK$177, 3, FALSE), "No Fugitive Air Release")</f>
        <v>0</v>
      </c>
      <c r="L76" s="9">
        <f>VLOOKUP(E76, 'TRI Data in Utility Worksheet'!$AA$3:$AH$177, 8, FALSE)</f>
        <v>2019</v>
      </c>
      <c r="M76" s="9">
        <f>IFERROR(VLOOKUP(E76, 'TRI Data in Utility Worksheet'!$AY$3:$BB$177, 4, FALSE), "No Stack Air Release")</f>
        <v>0</v>
      </c>
      <c r="N76" s="9">
        <f>VLOOKUP(E76, 'TRI Data in Utility Worksheet'!$AQ$3:$AX$177, 8, FALSE)</f>
        <v>2019</v>
      </c>
      <c r="O76" s="9">
        <f>IFERROR(VLOOKUP(E76, 'TRI Data in Utility Worksheet'!$S$3:$W$177, 5, FALSE), "No Air Release")</f>
        <v>0</v>
      </c>
      <c r="P76" s="9">
        <f>VLOOKUP(E76, 'TRI Data in Utility Worksheet'!$K$3:$R$177, 8, FALSE)</f>
        <v>2019</v>
      </c>
      <c r="Q76" s="9">
        <f>IFERROR(VLOOKUP(E76, 'TRI Data in Utility Worksheet'!$AQ$3:$AS$177, 3, FALSE), "No Fugitive Air Release")</f>
        <v>0</v>
      </c>
      <c r="R76" s="9">
        <f>VLOOKUP(E76, 'TRI Data in Utility Worksheet'!$AI$3:$AP$177, 8, FALSE)</f>
        <v>2019</v>
      </c>
      <c r="S76" s="9">
        <f>IFERROR(VLOOKUP(E76, 'TRI Data in Utility Worksheet'!$BG$3:$BJ$177, 4, FALSE), "No Stack Air Release")</f>
        <v>0</v>
      </c>
      <c r="T76" s="9">
        <f>VLOOKUP(E76, 'TRI Data in Utility Worksheet'!$AY$3:$BF$177, 8, FALSE)</f>
        <v>2019</v>
      </c>
      <c r="U76" s="9">
        <f>IFERROR(VLOOKUP(E76, 'TRI Data in Utility Worksheet'!$AA$3:$AE$177, 5, FALSE), "No Air Release")</f>
        <v>0</v>
      </c>
      <c r="V76" s="9">
        <f>VLOOKUP(E76, 'TRI Data in Utility Worksheet'!$S$3:$Z$177, 8, FALSE)</f>
        <v>2019</v>
      </c>
      <c r="W76" s="9">
        <f xml:space="preserve"> INDEX('COU &amp; OES Information'!$C:$C, MATCH($A$29, 'COU &amp; OES Information'!$A:$A, 0))</f>
        <v>246</v>
      </c>
      <c r="X76" s="152">
        <f t="shared" si="68"/>
        <v>0</v>
      </c>
      <c r="Y76" s="152">
        <f t="shared" si="69"/>
        <v>0</v>
      </c>
      <c r="Z76" s="152">
        <f t="shared" si="70"/>
        <v>0</v>
      </c>
      <c r="AA76" s="152">
        <f t="shared" si="71"/>
        <v>0</v>
      </c>
      <c r="AB76" s="152">
        <f t="shared" si="72"/>
        <v>0</v>
      </c>
      <c r="AC76" s="152">
        <f t="shared" si="73"/>
        <v>0</v>
      </c>
      <c r="AD76" s="152">
        <f t="shared" si="74"/>
        <v>0</v>
      </c>
      <c r="AE76" s="152">
        <f t="shared" si="75"/>
        <v>0</v>
      </c>
      <c r="AF76" s="152">
        <f t="shared" si="76"/>
        <v>0</v>
      </c>
      <c r="AG76" s="282">
        <f>VLOOKUP(E76,'Raw TRI Data'!$C$2:$P$294,14,FALSE)</f>
        <v>110013887801</v>
      </c>
    </row>
    <row r="77" spans="1:33" ht="16.5" customHeight="1" thickBot="1">
      <c r="A77" s="149" t="str">
        <f>VLOOKUP(E77, 'Raw TRI Data'!C:L, 2, FALSE)</f>
        <v>NORTHROP GRUMMAN SYSTEMS CORP. AEROSPACE STRUCTURES BUSINES</v>
      </c>
      <c r="B77" s="150" t="str">
        <f>VLOOKUP(E77, 'Raw TRI Data'!C:L, 4, FALSE)</f>
        <v>CLEARFIELD</v>
      </c>
      <c r="C77" s="272" t="str">
        <f>VLOOKUP(E77, 'Raw TRI Data'!C:L,6, FALSE)</f>
        <v>UT</v>
      </c>
      <c r="D77" s="275">
        <f>VLOOKUP(E77, 'Raw TRI Data'!C:L, 7, FALSE)</f>
        <v>84016</v>
      </c>
      <c r="E77" s="273" t="s">
        <v>663</v>
      </c>
      <c r="F77" s="281">
        <f>VLOOKUP(E77, 'Raw TRI Data'!C:L, 9, FALSE)</f>
        <v>336413</v>
      </c>
      <c r="G77" s="150" t="str">
        <f>VLOOKUP(E77, 'Raw TRI Data'!C:L, 10, FALSE)</f>
        <v>Other Aircraft Parts and Auxiliary Equipment Manufacturing</v>
      </c>
      <c r="H77" s="9">
        <f>IFERROR(VLOOKUP(E77, 'TRI Data in Utility Worksheet'!$K$3:$M$177, 3, FALSE), "No Fugitive Air Release")</f>
        <v>0</v>
      </c>
      <c r="I77" s="9">
        <f>IFERROR(VLOOKUP(E77, 'TRI Data in Utility Worksheet'!$K$3:$N$177, 4, FALSE), "No Stack Air Release")</f>
        <v>0</v>
      </c>
      <c r="J77" s="9">
        <f>IFERROR(VLOOKUP(E77, 'TRI Data in Utility Worksheet'!$K$3:$O$177, 5, FALSE), "No Air Release")</f>
        <v>0</v>
      </c>
      <c r="K77" s="9">
        <f>IFERROR(VLOOKUP(E77, 'TRI Data in Utility Worksheet'!$AI$3:$AK$177, 3, FALSE), "No Fugitive Air Release")</f>
        <v>0</v>
      </c>
      <c r="L77" s="9">
        <f>VLOOKUP(E77, 'TRI Data in Utility Worksheet'!$AA$3:$AH$177, 8, FALSE)</f>
        <v>2022</v>
      </c>
      <c r="M77" s="9">
        <f>IFERROR(VLOOKUP(E77, 'TRI Data in Utility Worksheet'!$AY$3:$BB$177, 4, FALSE), "No Stack Air Release")</f>
        <v>0</v>
      </c>
      <c r="N77" s="9">
        <f>VLOOKUP(E77, 'TRI Data in Utility Worksheet'!$AQ$3:$AX$177, 8, FALSE)</f>
        <v>2022</v>
      </c>
      <c r="O77" s="9">
        <f>IFERROR(VLOOKUP(E77, 'TRI Data in Utility Worksheet'!$S$3:$W$177, 5, FALSE), "No Air Release")</f>
        <v>0</v>
      </c>
      <c r="P77" s="9">
        <f>VLOOKUP(E77, 'TRI Data in Utility Worksheet'!$K$3:$R$177, 8, FALSE)</f>
        <v>2022</v>
      </c>
      <c r="Q77" s="9">
        <f>IFERROR(VLOOKUP(E77, 'TRI Data in Utility Worksheet'!$AQ$3:$AS$177, 3, FALSE), "No Fugitive Air Release")</f>
        <v>0</v>
      </c>
      <c r="R77" s="9">
        <f>VLOOKUP(E77, 'TRI Data in Utility Worksheet'!$AI$3:$AP$177, 8, FALSE)</f>
        <v>2022</v>
      </c>
      <c r="S77" s="9">
        <f>IFERROR(VLOOKUP(E77, 'TRI Data in Utility Worksheet'!$BG$3:$BJ$177, 4, FALSE), "No Stack Air Release")</f>
        <v>0</v>
      </c>
      <c r="T77" s="9">
        <f>VLOOKUP(E77, 'TRI Data in Utility Worksheet'!$AY$3:$BF$177, 8, FALSE)</f>
        <v>2022</v>
      </c>
      <c r="U77" s="9">
        <f>IFERROR(VLOOKUP(E77, 'TRI Data in Utility Worksheet'!$AA$3:$AE$177, 5, FALSE), "No Air Release")</f>
        <v>0</v>
      </c>
      <c r="V77" s="9">
        <f>VLOOKUP(E77, 'TRI Data in Utility Worksheet'!$S$3:$Z$177, 8, FALSE)</f>
        <v>2022</v>
      </c>
      <c r="W77" s="9">
        <f xml:space="preserve"> INDEX('COU &amp; OES Information'!$C:$C, MATCH($A$29, 'COU &amp; OES Information'!$A:$A, 0))</f>
        <v>246</v>
      </c>
      <c r="X77" s="152">
        <f t="shared" si="68"/>
        <v>0</v>
      </c>
      <c r="Y77" s="152">
        <f t="shared" si="69"/>
        <v>0</v>
      </c>
      <c r="Z77" s="152">
        <f t="shared" si="70"/>
        <v>0</v>
      </c>
      <c r="AA77" s="152">
        <f t="shared" si="71"/>
        <v>0</v>
      </c>
      <c r="AB77" s="152">
        <f t="shared" si="72"/>
        <v>0</v>
      </c>
      <c r="AC77" s="152">
        <f t="shared" si="73"/>
        <v>0</v>
      </c>
      <c r="AD77" s="152">
        <f t="shared" si="74"/>
        <v>0</v>
      </c>
      <c r="AE77" s="152">
        <f t="shared" si="75"/>
        <v>0</v>
      </c>
      <c r="AF77" s="152">
        <f t="shared" si="76"/>
        <v>0</v>
      </c>
      <c r="AG77" s="282">
        <f>VLOOKUP(E77,'Raw TRI Data'!$C$2:$P$294,14,FALSE)</f>
        <v>110041905098</v>
      </c>
    </row>
    <row r="78" spans="1:33" ht="16.5" customHeight="1" thickBot="1">
      <c r="A78" s="149" t="str">
        <f>VLOOKUP(E78, 'Raw TRI Data'!C:L, 2, FALSE)</f>
        <v>BOEING CO</v>
      </c>
      <c r="B78" s="150" t="str">
        <f>VLOOKUP(E78, 'Raw TRI Data'!C:L, 4, FALSE)</f>
        <v>MESA</v>
      </c>
      <c r="C78" s="272" t="str">
        <f>VLOOKUP(E78, 'Raw TRI Data'!C:L,6, FALSE)</f>
        <v>AZ</v>
      </c>
      <c r="D78" s="275">
        <f>VLOOKUP(E78, 'Raw TRI Data'!C:L, 7, FALSE)</f>
        <v>85215</v>
      </c>
      <c r="E78" s="273" t="s">
        <v>412</v>
      </c>
      <c r="F78" s="281">
        <f>VLOOKUP(E78, 'Raw TRI Data'!C:L, 9, FALSE)</f>
        <v>336411</v>
      </c>
      <c r="G78" s="150" t="str">
        <f>VLOOKUP(E78, 'Raw TRI Data'!C:L, 10, FALSE)</f>
        <v>Aircraft Manufacturing</v>
      </c>
      <c r="H78" s="9">
        <f>IFERROR(VLOOKUP(E78, 'TRI Data in Utility Worksheet'!$K$3:$M$177, 3, FALSE), "No Fugitive Air Release")</f>
        <v>0</v>
      </c>
      <c r="I78" s="9">
        <f>IFERROR(VLOOKUP(E78, 'TRI Data in Utility Worksheet'!$K$3:$N$177, 4, FALSE), "No Stack Air Release")</f>
        <v>0</v>
      </c>
      <c r="J78" s="9">
        <f>IFERROR(VLOOKUP(E78, 'TRI Data in Utility Worksheet'!$K$3:$O$177, 5, FALSE), "No Air Release")</f>
        <v>0</v>
      </c>
      <c r="K78" s="9">
        <f>IFERROR(VLOOKUP(E78, 'TRI Data in Utility Worksheet'!$AI$3:$AK$177, 3, FALSE), "No Fugitive Air Release")</f>
        <v>0</v>
      </c>
      <c r="L78" s="9">
        <f>VLOOKUP(E78, 'TRI Data in Utility Worksheet'!$AA$3:$AH$177, 8, FALSE)</f>
        <v>2020</v>
      </c>
      <c r="M78" s="9">
        <f>IFERROR(VLOOKUP(E78, 'TRI Data in Utility Worksheet'!$AY$3:$BB$177, 4, FALSE), "No Stack Air Release")</f>
        <v>0</v>
      </c>
      <c r="N78" s="9">
        <f>VLOOKUP(E78, 'TRI Data in Utility Worksheet'!$AQ$3:$AX$177, 8, FALSE)</f>
        <v>2020</v>
      </c>
      <c r="O78" s="9">
        <f>IFERROR(VLOOKUP(E78, 'TRI Data in Utility Worksheet'!$S$3:$W$177, 5, FALSE), "No Air Release")</f>
        <v>0</v>
      </c>
      <c r="P78" s="9">
        <f>VLOOKUP(E78, 'TRI Data in Utility Worksheet'!$K$3:$R$177, 8, FALSE)</f>
        <v>2020</v>
      </c>
      <c r="Q78" s="9">
        <f>IFERROR(VLOOKUP(E78, 'TRI Data in Utility Worksheet'!$AQ$3:$AS$177, 3, FALSE), "No Fugitive Air Release")</f>
        <v>0</v>
      </c>
      <c r="R78" s="9">
        <f>VLOOKUP(E78, 'TRI Data in Utility Worksheet'!$AI$3:$AP$177, 8, FALSE)</f>
        <v>2020</v>
      </c>
      <c r="S78" s="9">
        <f>IFERROR(VLOOKUP(E78, 'TRI Data in Utility Worksheet'!$BG$3:$BJ$177, 4, FALSE), "No Stack Air Release")</f>
        <v>0</v>
      </c>
      <c r="T78" s="9">
        <f>VLOOKUP(E78, 'TRI Data in Utility Worksheet'!$AY$3:$BF$177, 8, FALSE)</f>
        <v>2020</v>
      </c>
      <c r="U78" s="9">
        <f>IFERROR(VLOOKUP(E78, 'TRI Data in Utility Worksheet'!$AA$3:$AE$177, 5, FALSE), "No Air Release")</f>
        <v>0</v>
      </c>
      <c r="V78" s="9">
        <f>VLOOKUP(E78, 'TRI Data in Utility Worksheet'!$S$3:$Z$177, 8, FALSE)</f>
        <v>2020</v>
      </c>
      <c r="W78" s="9">
        <f xml:space="preserve"> INDEX('COU &amp; OES Information'!$C:$C, MATCH($A$29, 'COU &amp; OES Information'!$A:$A, 0))</f>
        <v>246</v>
      </c>
      <c r="X78" s="152">
        <f t="shared" si="68"/>
        <v>0</v>
      </c>
      <c r="Y78" s="152">
        <f t="shared" si="69"/>
        <v>0</v>
      </c>
      <c r="Z78" s="152">
        <f t="shared" si="70"/>
        <v>0</v>
      </c>
      <c r="AA78" s="152">
        <f t="shared" si="71"/>
        <v>0</v>
      </c>
      <c r="AB78" s="152">
        <f t="shared" si="72"/>
        <v>0</v>
      </c>
      <c r="AC78" s="152">
        <f t="shared" si="73"/>
        <v>0</v>
      </c>
      <c r="AD78" s="152">
        <f t="shared" si="74"/>
        <v>0</v>
      </c>
      <c r="AE78" s="152">
        <f t="shared" si="75"/>
        <v>0</v>
      </c>
      <c r="AF78" s="152">
        <f t="shared" si="76"/>
        <v>0</v>
      </c>
      <c r="AG78" s="282">
        <f>VLOOKUP(E78,'Raw TRI Data'!$C$2:$P$294,14,FALSE)</f>
        <v>110000470963</v>
      </c>
    </row>
    <row r="79" spans="1:33" ht="16.5" customHeight="1" thickBot="1">
      <c r="A79" s="149" t="str">
        <f>VLOOKUP(E79, 'Raw TRI Data'!C:L, 2, FALSE)</f>
        <v>AXIOM MATERIALS</v>
      </c>
      <c r="B79" s="150" t="str">
        <f>VLOOKUP(E79, 'Raw TRI Data'!C:L, 4, FALSE)</f>
        <v>SANTA ANA</v>
      </c>
      <c r="C79" s="272" t="str">
        <f>VLOOKUP(E79, 'Raw TRI Data'!C:L,6, FALSE)</f>
        <v>CA</v>
      </c>
      <c r="D79" s="275">
        <f>VLOOKUP(E79, 'Raw TRI Data'!C:L, 7, FALSE)</f>
        <v>92705</v>
      </c>
      <c r="E79" s="273" t="s">
        <v>397</v>
      </c>
      <c r="F79" s="281">
        <f>VLOOKUP(E79, 'Raw TRI Data'!C:L, 9, FALSE)</f>
        <v>313320</v>
      </c>
      <c r="G79" s="150" t="str">
        <f>VLOOKUP(E79, 'Raw TRI Data'!C:L, 10, FALSE)</f>
        <v>Fabric Coating Mills</v>
      </c>
      <c r="H79" s="9">
        <f>IFERROR(VLOOKUP(E79, 'TRI Data in Utility Worksheet'!$K$3:$M$177, 3, FALSE), "No Fugitive Air Release")</f>
        <v>305.3</v>
      </c>
      <c r="I79" s="9">
        <f>IFERROR(VLOOKUP(E79, 'TRI Data in Utility Worksheet'!$K$3:$N$177, 4, FALSE), "No Stack Air Release")</f>
        <v>0</v>
      </c>
      <c r="J79" s="9">
        <f>IFERROR(VLOOKUP(E79, 'TRI Data in Utility Worksheet'!$K$3:$O$177, 5, FALSE), "No Air Release")</f>
        <v>305.3</v>
      </c>
      <c r="K79" s="9">
        <f>IFERROR(VLOOKUP(E79, 'TRI Data in Utility Worksheet'!$AI$3:$AK$177, 3, FALSE), "No Fugitive Air Release")</f>
        <v>358</v>
      </c>
      <c r="L79" s="9">
        <f>VLOOKUP(E79, 'TRI Data in Utility Worksheet'!$AA$3:$AH$177, 8, FALSE)</f>
        <v>2019</v>
      </c>
      <c r="M79" s="9">
        <f>IFERROR(VLOOKUP(E79, 'TRI Data in Utility Worksheet'!$AY$3:$BB$177, 4, FALSE), "No Stack Air Release")</f>
        <v>0</v>
      </c>
      <c r="N79" s="9">
        <f>VLOOKUP(E79, 'TRI Data in Utility Worksheet'!$AQ$3:$AX$177, 8, FALSE)</f>
        <v>2019</v>
      </c>
      <c r="O79" s="9">
        <f>IFERROR(VLOOKUP(E79, 'TRI Data in Utility Worksheet'!$S$3:$W$177, 5, FALSE), "No Air Release")</f>
        <v>358</v>
      </c>
      <c r="P79" s="9">
        <f>VLOOKUP(E79, 'TRI Data in Utility Worksheet'!$K$3:$R$177, 8, FALSE)</f>
        <v>2019</v>
      </c>
      <c r="Q79" s="9">
        <f>IFERROR(VLOOKUP(E79, 'TRI Data in Utility Worksheet'!$AQ$3:$AS$177, 3, FALSE), "No Fugitive Air Release")</f>
        <v>280</v>
      </c>
      <c r="R79" s="9">
        <f>VLOOKUP(E79, 'TRI Data in Utility Worksheet'!$AI$3:$AP$177, 8, FALSE)</f>
        <v>2020</v>
      </c>
      <c r="S79" s="9">
        <f>IFERROR(VLOOKUP(E79, 'TRI Data in Utility Worksheet'!$BG$3:$BJ$177, 4, FALSE), "No Stack Air Release")</f>
        <v>0</v>
      </c>
      <c r="T79" s="9">
        <f>VLOOKUP(E79, 'TRI Data in Utility Worksheet'!$AY$3:$BF$177, 8, FALSE)</f>
        <v>2019</v>
      </c>
      <c r="U79" s="9">
        <f>IFERROR(VLOOKUP(E79, 'TRI Data in Utility Worksheet'!$AA$3:$AE$177, 5, FALSE), "No Air Release")</f>
        <v>280</v>
      </c>
      <c r="V79" s="9">
        <f>VLOOKUP(E79, 'TRI Data in Utility Worksheet'!$S$3:$Z$177, 8, FALSE)</f>
        <v>2020</v>
      </c>
      <c r="W79" s="9">
        <f xml:space="preserve"> INDEX('COU &amp; OES Information'!$C:$C, MATCH($A$29, 'COU &amp; OES Information'!$A:$A, 0))</f>
        <v>246</v>
      </c>
      <c r="X79" s="152">
        <f t="shared" si="68"/>
        <v>1.2410569105691058</v>
      </c>
      <c r="Y79" s="152">
        <f t="shared" si="69"/>
        <v>0</v>
      </c>
      <c r="Z79" s="152">
        <f t="shared" si="70"/>
        <v>1.2410569105691058</v>
      </c>
      <c r="AA79" s="152">
        <f t="shared" si="71"/>
        <v>1.4552845528455285</v>
      </c>
      <c r="AB79" s="152">
        <f t="shared" si="72"/>
        <v>0</v>
      </c>
      <c r="AC79" s="152">
        <f t="shared" si="73"/>
        <v>1.4552845528455285</v>
      </c>
      <c r="AD79" s="152">
        <f t="shared" si="74"/>
        <v>1.1382113821138211</v>
      </c>
      <c r="AE79" s="152">
        <f t="shared" si="75"/>
        <v>0</v>
      </c>
      <c r="AF79" s="152">
        <f t="shared" si="76"/>
        <v>1.1382113821138211</v>
      </c>
      <c r="AG79" s="282">
        <f>VLOOKUP(E79,'Raw TRI Data'!$C$2:$P$294,14,FALSE)</f>
        <v>110055500104</v>
      </c>
    </row>
    <row r="80" spans="1:33" ht="16.5" customHeight="1" thickBot="1">
      <c r="A80" s="149" t="str">
        <f>VLOOKUP(E80, 'Raw TRI Data'!C:L, 2, FALSE)</f>
        <v>TORAY ADVANCED COMPOSITES</v>
      </c>
      <c r="B80" s="150" t="str">
        <f>VLOOKUP(E80, 'Raw TRI Data'!C:L, 4, FALSE)</f>
        <v>FAIRFIELD</v>
      </c>
      <c r="C80" s="272" t="str">
        <f>VLOOKUP(E80, 'Raw TRI Data'!C:L,6, FALSE)</f>
        <v>CA</v>
      </c>
      <c r="D80" s="275">
        <f>VLOOKUP(E80, 'Raw TRI Data'!C:L, 7, FALSE)</f>
        <v>94534</v>
      </c>
      <c r="E80" s="273" t="s">
        <v>803</v>
      </c>
      <c r="F80" s="281">
        <f>VLOOKUP(E80, 'Raw TRI Data'!C:L, 9, FALSE)</f>
        <v>326130</v>
      </c>
      <c r="G80" s="150" t="str">
        <f>VLOOKUP(E80, 'Raw TRI Data'!C:L, 10, FALSE)</f>
        <v>Laminated Plastics Plate, Sheet (except Packaging), and Shape Manufacturing</v>
      </c>
      <c r="H80" s="9">
        <f>IFERROR(VLOOKUP(E80, 'TRI Data in Utility Worksheet'!$K$3:$M$177, 3, FALSE), "No Fugitive Air Release")</f>
        <v>0</v>
      </c>
      <c r="I80" s="9">
        <f>IFERROR(VLOOKUP(E80, 'TRI Data in Utility Worksheet'!$K$3:$N$177, 4, FALSE), "No Stack Air Release")</f>
        <v>0</v>
      </c>
      <c r="J80" s="9">
        <f>IFERROR(VLOOKUP(E80, 'TRI Data in Utility Worksheet'!$K$3:$O$177, 5, FALSE), "No Air Release")</f>
        <v>0</v>
      </c>
      <c r="K80" s="9">
        <f>IFERROR(VLOOKUP(E80, 'TRI Data in Utility Worksheet'!$AI$3:$AK$177, 3, FALSE), "No Fugitive Air Release")</f>
        <v>0</v>
      </c>
      <c r="L80" s="9">
        <f>VLOOKUP(E80, 'TRI Data in Utility Worksheet'!$AA$3:$AH$177, 8, FALSE)</f>
        <v>2020</v>
      </c>
      <c r="M80" s="9">
        <f>IFERROR(VLOOKUP(E80, 'TRI Data in Utility Worksheet'!$AY$3:$BB$177, 4, FALSE), "No Stack Air Release")</f>
        <v>0</v>
      </c>
      <c r="N80" s="9">
        <f>VLOOKUP(E80, 'TRI Data in Utility Worksheet'!$AQ$3:$AX$177, 8, FALSE)</f>
        <v>2020</v>
      </c>
      <c r="O80" s="9">
        <f>IFERROR(VLOOKUP(E80, 'TRI Data in Utility Worksheet'!$S$3:$W$177, 5, FALSE), "No Air Release")</f>
        <v>0</v>
      </c>
      <c r="P80" s="9">
        <f>VLOOKUP(E80, 'TRI Data in Utility Worksheet'!$K$3:$R$177, 8, FALSE)</f>
        <v>2020</v>
      </c>
      <c r="Q80" s="9">
        <f>IFERROR(VLOOKUP(E80, 'TRI Data in Utility Worksheet'!$AQ$3:$AS$177, 3, FALSE), "No Fugitive Air Release")</f>
        <v>0</v>
      </c>
      <c r="R80" s="9">
        <f>VLOOKUP(E80, 'TRI Data in Utility Worksheet'!$AI$3:$AP$177, 8, FALSE)</f>
        <v>2020</v>
      </c>
      <c r="S80" s="9">
        <f>IFERROR(VLOOKUP(E80, 'TRI Data in Utility Worksheet'!$BG$3:$BJ$177, 4, FALSE), "No Stack Air Release")</f>
        <v>0</v>
      </c>
      <c r="T80" s="9">
        <f>VLOOKUP(E80, 'TRI Data in Utility Worksheet'!$AY$3:$BF$177, 8, FALSE)</f>
        <v>2020</v>
      </c>
      <c r="U80" s="9">
        <f>IFERROR(VLOOKUP(E80, 'TRI Data in Utility Worksheet'!$AA$3:$AE$177, 5, FALSE), "No Air Release")</f>
        <v>0</v>
      </c>
      <c r="V80" s="9">
        <f>VLOOKUP(E80, 'TRI Data in Utility Worksheet'!$S$3:$Z$177, 8, FALSE)</f>
        <v>2020</v>
      </c>
      <c r="W80" s="9">
        <f xml:space="preserve"> INDEX('COU &amp; OES Information'!$C:$C, MATCH($A$29, 'COU &amp; OES Information'!$A:$A, 0))</f>
        <v>246</v>
      </c>
      <c r="X80" s="152">
        <f t="shared" si="68"/>
        <v>0</v>
      </c>
      <c r="Y80" s="152">
        <f t="shared" si="69"/>
        <v>0</v>
      </c>
      <c r="Z80" s="152">
        <f t="shared" si="70"/>
        <v>0</v>
      </c>
      <c r="AA80" s="152">
        <f t="shared" si="71"/>
        <v>0</v>
      </c>
      <c r="AB80" s="152">
        <f t="shared" si="72"/>
        <v>0</v>
      </c>
      <c r="AC80" s="152">
        <f t="shared" si="73"/>
        <v>0</v>
      </c>
      <c r="AD80" s="152">
        <f t="shared" si="74"/>
        <v>0</v>
      </c>
      <c r="AE80" s="152">
        <f t="shared" si="75"/>
        <v>0</v>
      </c>
      <c r="AF80" s="152">
        <f t="shared" si="76"/>
        <v>0</v>
      </c>
      <c r="AG80" s="282">
        <f>VLOOKUP(E80,'Raw TRI Data'!$C$2:$P$294,14,FALSE)</f>
        <v>110070059193</v>
      </c>
    </row>
    <row r="81" spans="1:33" ht="14.65" thickBot="1">
      <c r="A81" s="149" t="str">
        <f>VLOOKUP(E81, 'Raw TRI Data'!C:L, 2, FALSE)</f>
        <v>HEXCEL CORP</v>
      </c>
      <c r="B81" s="150" t="str">
        <f>VLOOKUP(E81, 'Raw TRI Data'!C:L, 4, FALSE)</f>
        <v>KENT</v>
      </c>
      <c r="C81" s="272" t="str">
        <f>VLOOKUP(E81, 'Raw TRI Data'!C:L,6, FALSE)</f>
        <v>WA</v>
      </c>
      <c r="D81" s="275">
        <f>VLOOKUP(E81, 'Raw TRI Data'!C:L, 7, FALSE)</f>
        <v>98032</v>
      </c>
      <c r="E81" s="273" t="s">
        <v>553</v>
      </c>
      <c r="F81" s="281">
        <f>VLOOKUP(E81, 'Raw TRI Data'!C:L, 9, FALSE)</f>
        <v>336413</v>
      </c>
      <c r="G81" s="150" t="str">
        <f>VLOOKUP(E81, 'Raw TRI Data'!C:L, 10, FALSE)</f>
        <v>Other Aircraft Parts and Auxiliary Equipment Manufacturing</v>
      </c>
      <c r="H81" s="9">
        <f>IFERROR(VLOOKUP(E81, 'TRI Data in Utility Worksheet'!$K$3:$M$177, 3, FALSE), "No Fugitive Air Release")</f>
        <v>0</v>
      </c>
      <c r="I81" s="9">
        <f>IFERROR(VLOOKUP(E81, 'TRI Data in Utility Worksheet'!$K$3:$N$177, 4, FALSE), "No Stack Air Release")</f>
        <v>0</v>
      </c>
      <c r="J81" s="9">
        <f>IFERROR(VLOOKUP(E81, 'TRI Data in Utility Worksheet'!$K$3:$O$177, 5, FALSE), "No Air Release")</f>
        <v>0</v>
      </c>
      <c r="K81" s="9">
        <f>IFERROR(VLOOKUP(E81, 'TRI Data in Utility Worksheet'!$AI$3:$AK$177, 3, FALSE), "No Fugitive Air Release")</f>
        <v>0</v>
      </c>
      <c r="L81" s="9">
        <f>VLOOKUP(E81, 'TRI Data in Utility Worksheet'!$AA$3:$AH$177, 8, FALSE)</f>
        <v>2019</v>
      </c>
      <c r="M81" s="9">
        <f>IFERROR(VLOOKUP(E81, 'TRI Data in Utility Worksheet'!$AY$3:$BB$177, 4, FALSE), "No Stack Air Release")</f>
        <v>0</v>
      </c>
      <c r="N81" s="9">
        <f>VLOOKUP(E81, 'TRI Data in Utility Worksheet'!$AQ$3:$AX$177, 8, FALSE)</f>
        <v>2019</v>
      </c>
      <c r="O81" s="9">
        <f>IFERROR(VLOOKUP(E81, 'TRI Data in Utility Worksheet'!$S$3:$W$177, 5, FALSE), "No Air Release")</f>
        <v>0</v>
      </c>
      <c r="P81" s="9">
        <f>VLOOKUP(E81, 'TRI Data in Utility Worksheet'!$K$3:$R$177, 8, FALSE)</f>
        <v>2019</v>
      </c>
      <c r="Q81" s="9">
        <f>IFERROR(VLOOKUP(E81, 'TRI Data in Utility Worksheet'!$AQ$3:$AS$177, 3, FALSE), "No Fugitive Air Release")</f>
        <v>0</v>
      </c>
      <c r="R81" s="9">
        <f>VLOOKUP(E81, 'TRI Data in Utility Worksheet'!$AI$3:$AP$177, 8, FALSE)</f>
        <v>2019</v>
      </c>
      <c r="S81" s="9">
        <f>IFERROR(VLOOKUP(E81, 'TRI Data in Utility Worksheet'!$BG$3:$BJ$177, 4, FALSE), "No Stack Air Release")</f>
        <v>0</v>
      </c>
      <c r="T81" s="9">
        <f>VLOOKUP(E81, 'TRI Data in Utility Worksheet'!$AY$3:$BF$177, 8, FALSE)</f>
        <v>2019</v>
      </c>
      <c r="U81" s="9">
        <f>IFERROR(VLOOKUP(E81, 'TRI Data in Utility Worksheet'!$AA$3:$AE$177, 5, FALSE), "No Air Release")</f>
        <v>0</v>
      </c>
      <c r="V81" s="9">
        <f>VLOOKUP(E81, 'TRI Data in Utility Worksheet'!$S$3:$Z$177, 8, FALSE)</f>
        <v>2019</v>
      </c>
      <c r="W81" s="9">
        <f xml:space="preserve"> INDEX('COU &amp; OES Information'!$C:$C, MATCH($A$29, 'COU &amp; OES Information'!$A:$A, 0))</f>
        <v>246</v>
      </c>
      <c r="X81" s="152">
        <f t="shared" si="68"/>
        <v>0</v>
      </c>
      <c r="Y81" s="152">
        <f t="shared" si="69"/>
        <v>0</v>
      </c>
      <c r="Z81" s="152">
        <f t="shared" si="70"/>
        <v>0</v>
      </c>
      <c r="AA81" s="152">
        <f t="shared" si="71"/>
        <v>0</v>
      </c>
      <c r="AB81" s="152">
        <f t="shared" si="72"/>
        <v>0</v>
      </c>
      <c r="AC81" s="152">
        <f t="shared" si="73"/>
        <v>0</v>
      </c>
      <c r="AD81" s="152">
        <f t="shared" si="74"/>
        <v>0</v>
      </c>
      <c r="AE81" s="152">
        <f t="shared" si="75"/>
        <v>0</v>
      </c>
      <c r="AF81" s="152">
        <f t="shared" si="76"/>
        <v>0</v>
      </c>
      <c r="AG81" s="282">
        <f>VLOOKUP(E81,'Raw TRI Data'!$C$2:$P$294,14,FALSE)</f>
        <v>110000489141</v>
      </c>
    </row>
    <row r="82" spans="1:33" ht="14.65" thickBot="1">
      <c r="A82" s="149" t="str">
        <f>VLOOKUP(E82, 'Raw TRI Data'!C:L, 2, FALSE)</f>
        <v>BOEING COMMERCIAL AIRPLANES - EVERETT</v>
      </c>
      <c r="B82" s="150" t="str">
        <f>VLOOKUP(E82, 'Raw TRI Data'!C:L, 4, FALSE)</f>
        <v>EVERETT</v>
      </c>
      <c r="C82" s="272" t="str">
        <f>VLOOKUP(E82, 'Raw TRI Data'!C:L,6, FALSE)</f>
        <v>WA</v>
      </c>
      <c r="D82" s="275">
        <f>VLOOKUP(E82, 'Raw TRI Data'!C:L, 7, FALSE)</f>
        <v>98204</v>
      </c>
      <c r="E82" s="273" t="s">
        <v>419</v>
      </c>
      <c r="F82" s="281">
        <f>VLOOKUP(E82, 'Raw TRI Data'!C:L, 9, FALSE)</f>
        <v>336411</v>
      </c>
      <c r="G82" s="150" t="str">
        <f>VLOOKUP(E82, 'Raw TRI Data'!C:L, 10, FALSE)</f>
        <v>Aircraft Manufacturing</v>
      </c>
      <c r="H82" s="9">
        <f>IFERROR(VLOOKUP(E82, 'TRI Data in Utility Worksheet'!$K$3:$M$177, 3, FALSE), "No Fugitive Air Release")</f>
        <v>0</v>
      </c>
      <c r="I82" s="9">
        <f>IFERROR(VLOOKUP(E82, 'TRI Data in Utility Worksheet'!$K$3:$N$177, 4, FALSE), "No Stack Air Release")</f>
        <v>0</v>
      </c>
      <c r="J82" s="9">
        <f>IFERROR(VLOOKUP(E82, 'TRI Data in Utility Worksheet'!$K$3:$O$177, 5, FALSE), "No Air Release")</f>
        <v>0</v>
      </c>
      <c r="K82" s="9">
        <f>IFERROR(VLOOKUP(E82, 'TRI Data in Utility Worksheet'!$AI$3:$AK$177, 3, FALSE), "No Fugitive Air Release")</f>
        <v>0</v>
      </c>
      <c r="L82" s="9">
        <f>VLOOKUP(E82, 'TRI Data in Utility Worksheet'!$AA$3:$AH$177, 8, FALSE)</f>
        <v>2020</v>
      </c>
      <c r="M82" s="9">
        <f>IFERROR(VLOOKUP(E82, 'TRI Data in Utility Worksheet'!$AY$3:$BB$177, 4, FALSE), "No Stack Air Release")</f>
        <v>0</v>
      </c>
      <c r="N82" s="9">
        <f>VLOOKUP(E82, 'TRI Data in Utility Worksheet'!$AQ$3:$AX$177, 8, FALSE)</f>
        <v>2020</v>
      </c>
      <c r="O82" s="9">
        <f>IFERROR(VLOOKUP(E82, 'TRI Data in Utility Worksheet'!$S$3:$W$177, 5, FALSE), "No Air Release")</f>
        <v>0</v>
      </c>
      <c r="P82" s="9">
        <f>VLOOKUP(E82, 'TRI Data in Utility Worksheet'!$K$3:$R$177, 8, FALSE)</f>
        <v>2020</v>
      </c>
      <c r="Q82" s="9">
        <f>IFERROR(VLOOKUP(E82, 'TRI Data in Utility Worksheet'!$AQ$3:$AS$177, 3, FALSE), "No Fugitive Air Release")</f>
        <v>0</v>
      </c>
      <c r="R82" s="9">
        <f>VLOOKUP(E82, 'TRI Data in Utility Worksheet'!$AI$3:$AP$177, 8, FALSE)</f>
        <v>2020</v>
      </c>
      <c r="S82" s="9">
        <f>IFERROR(VLOOKUP(E82, 'TRI Data in Utility Worksheet'!$BG$3:$BJ$177, 4, FALSE), "No Stack Air Release")</f>
        <v>0</v>
      </c>
      <c r="T82" s="9">
        <f>VLOOKUP(E82, 'TRI Data in Utility Worksheet'!$AY$3:$BF$177, 8, FALSE)</f>
        <v>2020</v>
      </c>
      <c r="U82" s="9">
        <f>IFERROR(VLOOKUP(E82, 'TRI Data in Utility Worksheet'!$AA$3:$AE$177, 5, FALSE), "No Air Release")</f>
        <v>0</v>
      </c>
      <c r="V82" s="9">
        <f>VLOOKUP(E82, 'TRI Data in Utility Worksheet'!$S$3:$Z$177, 8, FALSE)</f>
        <v>2020</v>
      </c>
      <c r="W82" s="9">
        <f xml:space="preserve"> INDEX('COU &amp; OES Information'!$C:$C, MATCH($A$29, 'COU &amp; OES Information'!$A:$A, 0))</f>
        <v>246</v>
      </c>
      <c r="X82" s="152">
        <f t="shared" si="68"/>
        <v>0</v>
      </c>
      <c r="Y82" s="152">
        <f t="shared" si="69"/>
        <v>0</v>
      </c>
      <c r="Z82" s="152">
        <f t="shared" si="70"/>
        <v>0</v>
      </c>
      <c r="AA82" s="152">
        <f t="shared" si="71"/>
        <v>0</v>
      </c>
      <c r="AB82" s="152">
        <f t="shared" si="72"/>
        <v>0</v>
      </c>
      <c r="AC82" s="152">
        <f t="shared" si="73"/>
        <v>0</v>
      </c>
      <c r="AD82" s="152">
        <f t="shared" si="74"/>
        <v>0</v>
      </c>
      <c r="AE82" s="152">
        <f t="shared" si="75"/>
        <v>0</v>
      </c>
      <c r="AF82" s="152">
        <f t="shared" si="76"/>
        <v>0</v>
      </c>
      <c r="AG82" s="282">
        <f>VLOOKUP(E82,'Raw TRI Data'!$C$2:$P$294,14,FALSE)</f>
        <v>110017406788</v>
      </c>
    </row>
    <row r="83" spans="1:33" ht="14.65" thickBot="1">
      <c r="A83" s="149" t="str">
        <f>VLOOKUP(E83, 'Raw TRI Data'!C:L, 2, FALSE)</f>
        <v>C&amp;D ZODIAC INC</v>
      </c>
      <c r="B83" s="150" t="str">
        <f>VLOOKUP(E83, 'Raw TRI Data'!C:L, 4, FALSE)</f>
        <v>MARYSVILLE</v>
      </c>
      <c r="C83" s="272" t="str">
        <f>VLOOKUP(E83, 'Raw TRI Data'!C:L,6, FALSE)</f>
        <v>WA</v>
      </c>
      <c r="D83" s="275">
        <f>VLOOKUP(E83, 'Raw TRI Data'!C:L, 7, FALSE)</f>
        <v>98271</v>
      </c>
      <c r="E83" s="273" t="s">
        <v>439</v>
      </c>
      <c r="F83" s="281">
        <f>VLOOKUP(E83, 'Raw TRI Data'!C:L, 9, FALSE)</f>
        <v>336413</v>
      </c>
      <c r="G83" s="150" t="str">
        <f>VLOOKUP(E83, 'Raw TRI Data'!C:L, 10, FALSE)</f>
        <v>Other Aircraft Parts and Auxiliary Equipment Manufacturing</v>
      </c>
      <c r="H83" s="9">
        <f>IFERROR(VLOOKUP(E83, 'TRI Data in Utility Worksheet'!$K$3:$M$177, 3, FALSE), "No Fugitive Air Release")</f>
        <v>0</v>
      </c>
      <c r="I83" s="9">
        <f>IFERROR(VLOOKUP(E83, 'TRI Data in Utility Worksheet'!$K$3:$N$177, 4, FALSE), "No Stack Air Release")</f>
        <v>0</v>
      </c>
      <c r="J83" s="9">
        <f>IFERROR(VLOOKUP(E83, 'TRI Data in Utility Worksheet'!$K$3:$O$177, 5, FALSE), "No Air Release")</f>
        <v>0</v>
      </c>
      <c r="K83" s="9">
        <f>IFERROR(VLOOKUP(E83, 'TRI Data in Utility Worksheet'!$AI$3:$AK$177, 3, FALSE), "No Fugitive Air Release")</f>
        <v>0</v>
      </c>
      <c r="L83" s="9">
        <f>VLOOKUP(E83, 'TRI Data in Utility Worksheet'!$AA$3:$AH$177, 8, FALSE)</f>
        <v>2022</v>
      </c>
      <c r="M83" s="9">
        <f>IFERROR(VLOOKUP(E83, 'TRI Data in Utility Worksheet'!$AY$3:$BB$177, 4, FALSE), "No Stack Air Release")</f>
        <v>0</v>
      </c>
      <c r="N83" s="9">
        <f>VLOOKUP(E83, 'TRI Data in Utility Worksheet'!$AQ$3:$AX$177, 8, FALSE)</f>
        <v>2022</v>
      </c>
      <c r="O83" s="9">
        <f>IFERROR(VLOOKUP(E83, 'TRI Data in Utility Worksheet'!$S$3:$W$177, 5, FALSE), "No Air Release")</f>
        <v>0</v>
      </c>
      <c r="P83" s="9">
        <f>VLOOKUP(E83, 'TRI Data in Utility Worksheet'!$K$3:$R$177, 8, FALSE)</f>
        <v>2022</v>
      </c>
      <c r="Q83" s="9">
        <f>IFERROR(VLOOKUP(E83, 'TRI Data in Utility Worksheet'!$AQ$3:$AS$177, 3, FALSE), "No Fugitive Air Release")</f>
        <v>0</v>
      </c>
      <c r="R83" s="9">
        <f>VLOOKUP(E83, 'TRI Data in Utility Worksheet'!$AI$3:$AP$177, 8, FALSE)</f>
        <v>2022</v>
      </c>
      <c r="S83" s="9">
        <f>IFERROR(VLOOKUP(E83, 'TRI Data in Utility Worksheet'!$BG$3:$BJ$177, 4, FALSE), "No Stack Air Release")</f>
        <v>0</v>
      </c>
      <c r="T83" s="9">
        <f>VLOOKUP(E83, 'TRI Data in Utility Worksheet'!$AY$3:$BF$177, 8, FALSE)</f>
        <v>2022</v>
      </c>
      <c r="U83" s="9">
        <f>IFERROR(VLOOKUP(E83, 'TRI Data in Utility Worksheet'!$AA$3:$AE$177, 5, FALSE), "No Air Release")</f>
        <v>0</v>
      </c>
      <c r="V83" s="9">
        <f>VLOOKUP(E83, 'TRI Data in Utility Worksheet'!$S$3:$Z$177, 8, FALSE)</f>
        <v>2022</v>
      </c>
      <c r="W83" s="9">
        <f xml:space="preserve"> INDEX('COU &amp; OES Information'!$C:$C, MATCH($A$29, 'COU &amp; OES Information'!$A:$A, 0))</f>
        <v>246</v>
      </c>
      <c r="X83" s="152">
        <f t="shared" si="68"/>
        <v>0</v>
      </c>
      <c r="Y83" s="152">
        <f t="shared" si="69"/>
        <v>0</v>
      </c>
      <c r="Z83" s="152">
        <f t="shared" si="70"/>
        <v>0</v>
      </c>
      <c r="AA83" s="152">
        <f t="shared" si="71"/>
        <v>0</v>
      </c>
      <c r="AB83" s="152">
        <f t="shared" si="72"/>
        <v>0</v>
      </c>
      <c r="AC83" s="152">
        <f t="shared" si="73"/>
        <v>0</v>
      </c>
      <c r="AD83" s="152">
        <f t="shared" si="74"/>
        <v>0</v>
      </c>
      <c r="AE83" s="152">
        <f t="shared" si="75"/>
        <v>0</v>
      </c>
      <c r="AF83" s="152">
        <f t="shared" si="76"/>
        <v>0</v>
      </c>
      <c r="AG83" s="282">
        <f>VLOOKUP(E83,'Raw TRI Data'!$C$2:$P$294,14,FALSE)</f>
        <v>110000490184</v>
      </c>
    </row>
    <row r="85" spans="1:33">
      <c r="A85" s="1" t="s">
        <v>943</v>
      </c>
    </row>
    <row r="86" spans="1:33" ht="14.65" thickBot="1">
      <c r="A86" s="1" t="s">
        <v>981</v>
      </c>
    </row>
    <row r="87" spans="1:33" ht="59.65" customHeight="1" thickBot="1">
      <c r="A87" s="231" t="s">
        <v>945</v>
      </c>
      <c r="B87" s="232" t="s">
        <v>878</v>
      </c>
      <c r="C87" s="232" t="s">
        <v>879</v>
      </c>
      <c r="D87" s="232" t="s">
        <v>881</v>
      </c>
      <c r="E87" s="230" t="s">
        <v>946</v>
      </c>
      <c r="F87" s="232" t="s">
        <v>947</v>
      </c>
      <c r="G87" s="232" t="s">
        <v>948</v>
      </c>
      <c r="H87" s="233" t="s">
        <v>949</v>
      </c>
      <c r="I87" s="233" t="s">
        <v>950</v>
      </c>
      <c r="J87" s="233" t="s">
        <v>951</v>
      </c>
      <c r="K87" s="233" t="s">
        <v>952</v>
      </c>
      <c r="L87" s="233" t="s">
        <v>953</v>
      </c>
      <c r="M87" s="233" t="s">
        <v>954</v>
      </c>
      <c r="N87" s="233" t="s">
        <v>955</v>
      </c>
      <c r="O87" s="233" t="s">
        <v>956</v>
      </c>
      <c r="P87" s="233" t="s">
        <v>957</v>
      </c>
      <c r="Q87" s="233" t="s">
        <v>958</v>
      </c>
      <c r="R87" s="233" t="s">
        <v>959</v>
      </c>
      <c r="S87" s="233" t="s">
        <v>960</v>
      </c>
      <c r="T87" s="233" t="s">
        <v>961</v>
      </c>
      <c r="U87" s="233" t="s">
        <v>962</v>
      </c>
      <c r="V87" s="233" t="s">
        <v>963</v>
      </c>
      <c r="W87" s="236" t="s">
        <v>964</v>
      </c>
      <c r="X87" s="233" t="s">
        <v>965</v>
      </c>
      <c r="Y87" s="233" t="s">
        <v>966</v>
      </c>
      <c r="Z87" s="233" t="s">
        <v>967</v>
      </c>
      <c r="AA87" s="233" t="s">
        <v>968</v>
      </c>
      <c r="AB87" s="233" t="s">
        <v>969</v>
      </c>
      <c r="AC87" s="233" t="s">
        <v>970</v>
      </c>
      <c r="AD87" s="233" t="s">
        <v>971</v>
      </c>
      <c r="AE87" s="233" t="s">
        <v>972</v>
      </c>
      <c r="AF87" s="233" t="s">
        <v>973</v>
      </c>
      <c r="AG87" s="234" t="s">
        <v>974</v>
      </c>
    </row>
    <row r="88" spans="1:33" ht="14.65" thickBot="1">
      <c r="A88" s="149" t="str">
        <f>VLOOKUP(E88, 'Raw TRI Data'!C:L, 2, FALSE)</f>
        <v>PSI MOLDED PLASTICS FORMERLY KNOWN AS GI PLASTEK</v>
      </c>
      <c r="B88" s="150" t="str">
        <f>VLOOKUP(E88, 'Raw TRI Data'!C:L, 4, FALSE)</f>
        <v>WOLFEBORO</v>
      </c>
      <c r="C88" s="272" t="str">
        <f>VLOOKUP(E88, 'Raw TRI Data'!C:L,6, FALSE)</f>
        <v>NH</v>
      </c>
      <c r="D88" s="275" t="str">
        <f>VLOOKUP(E88, 'Raw TRI Data'!C:L, 7, FALSE)</f>
        <v>03894</v>
      </c>
      <c r="E88" s="273" t="s">
        <v>706</v>
      </c>
      <c r="F88" s="281">
        <f>VLOOKUP(E88, 'Raw TRI Data'!C:L, 9, FALSE)</f>
        <v>326199</v>
      </c>
      <c r="G88" s="150" t="str">
        <f>VLOOKUP(E88, 'Raw TRI Data'!C:L, 10, FALSE)</f>
        <v>All Other Plastics Product Manufacturing</v>
      </c>
      <c r="H88" s="272">
        <f>IFERROR(VLOOKUP(E88, 'TRI Data in Utility Worksheet'!$K$3:$M$177, 3, FALSE), "No Fugitive Air Release")</f>
        <v>0</v>
      </c>
      <c r="I88" s="272">
        <f>IFERROR(VLOOKUP(E88, 'TRI Data in Utility Worksheet'!$K$3:$N$177, 4, FALSE), "No Stack Air Release")</f>
        <v>0</v>
      </c>
      <c r="J88" s="272">
        <f>IFERROR(VLOOKUP(E88, 'TRI Data in Utility Worksheet'!$K$3:$O$177, 5, FALSE), "No Air Release")</f>
        <v>0</v>
      </c>
      <c r="K88" s="272">
        <f>IFERROR(VLOOKUP(E88, 'TRI Data in Utility Worksheet'!$AI$3:$AK$177, 3, FALSE), "No Fugitive Air Release")</f>
        <v>0</v>
      </c>
      <c r="L88" s="272">
        <f>VLOOKUP(E88, 'TRI Data in Utility Worksheet'!$AA$3:$AH$177, 8, FALSE)</f>
        <v>2020</v>
      </c>
      <c r="M88" s="272">
        <f>IFERROR(VLOOKUP(E88, 'TRI Data in Utility Worksheet'!$AY$3:$BB$177, 4, FALSE), "No Stack Air Release")</f>
        <v>0</v>
      </c>
      <c r="N88" s="272">
        <f>VLOOKUP(E88, 'TRI Data in Utility Worksheet'!$AQ$3:$AX$177, 8, FALSE)</f>
        <v>2020</v>
      </c>
      <c r="O88" s="272">
        <f>IFERROR(VLOOKUP(E88, 'TRI Data in Utility Worksheet'!$S$3:$W$177, 5, FALSE), "No Air Release")</f>
        <v>0</v>
      </c>
      <c r="P88" s="272">
        <f>VLOOKUP(E88, 'TRI Data in Utility Worksheet'!$K$3:$R$177, 8, FALSE)</f>
        <v>2020</v>
      </c>
      <c r="Q88" s="272">
        <f>IFERROR(VLOOKUP(E88, 'TRI Data in Utility Worksheet'!$AQ$3:$AS$177, 3, FALSE), "No Fugitive Air Release")</f>
        <v>0</v>
      </c>
      <c r="R88" s="272">
        <f>VLOOKUP(E88, 'TRI Data in Utility Worksheet'!$AI$3:$AP$177, 8, FALSE)</f>
        <v>2020</v>
      </c>
      <c r="S88" s="272">
        <f>IFERROR(VLOOKUP(E88, 'TRI Data in Utility Worksheet'!$BG$3:$BJ$177, 4, FALSE), "No Stack Air Release")</f>
        <v>0</v>
      </c>
      <c r="T88" s="272">
        <f>VLOOKUP(E88, 'TRI Data in Utility Worksheet'!$AY$3:$BF$177, 8, FALSE)</f>
        <v>2020</v>
      </c>
      <c r="U88" s="272">
        <f>IFERROR(VLOOKUP(E88, 'TRI Data in Utility Worksheet'!$AA$3:$AE$177, 5, FALSE), "No Air Release")</f>
        <v>0</v>
      </c>
      <c r="V88" s="272">
        <f>VLOOKUP(E88, 'TRI Data in Utility Worksheet'!$S$3:$Z$177, 8, FALSE)</f>
        <v>2020</v>
      </c>
      <c r="W88" s="272">
        <f xml:space="preserve"> INDEX('COU &amp; OES Information'!$C:$C, MATCH($A$29, 'COU &amp; OES Information'!$A:$A, 0))</f>
        <v>246</v>
      </c>
      <c r="X88" s="151">
        <f t="shared" ref="X88:X95" si="77">H88/$W88</f>
        <v>0</v>
      </c>
      <c r="Y88" s="151">
        <f t="shared" ref="Y88:Y95" si="78">I88/$W88</f>
        <v>0</v>
      </c>
      <c r="Z88" s="151">
        <f t="shared" ref="Z88:Z95" si="79">J88/$W88</f>
        <v>0</v>
      </c>
      <c r="AA88" s="151">
        <f t="shared" ref="AA88:AA95" si="80">K88/$W88</f>
        <v>0</v>
      </c>
      <c r="AB88" s="151">
        <f t="shared" ref="AB88:AB95" si="81">M88/$W88</f>
        <v>0</v>
      </c>
      <c r="AC88" s="151">
        <f t="shared" ref="AC88:AC95" si="82">O88/$W88</f>
        <v>0</v>
      </c>
      <c r="AD88" s="151">
        <f t="shared" ref="AD88:AD95" si="83">Q88/$W88</f>
        <v>0</v>
      </c>
      <c r="AE88" s="151">
        <f t="shared" ref="AE88:AE95" si="84">S88/$W88</f>
        <v>0</v>
      </c>
      <c r="AF88" s="151">
        <f t="shared" ref="AF88:AF95" si="85">U88/$W88</f>
        <v>0</v>
      </c>
      <c r="AG88" s="283">
        <f>VLOOKUP(E88,'Raw TRI Data'!$C$2:$P$294,14,FALSE)</f>
        <v>110004117688</v>
      </c>
    </row>
    <row r="89" spans="1:33" ht="14.65" thickBot="1">
      <c r="A89" s="149" t="str">
        <f>VLOOKUP(E89, 'Raw TRI Data'!C:L, 2, FALSE)</f>
        <v>SMITH &amp; WESSON PRECISION COMPONENTS PLASTICS LLC</v>
      </c>
      <c r="B89" s="150" t="str">
        <f>VLOOKUP(E89, 'Raw TRI Data'!C:L, 4, FALSE)</f>
        <v>DEEP RIVER</v>
      </c>
      <c r="C89" s="272" t="str">
        <f>VLOOKUP(E89, 'Raw TRI Data'!C:L,6, FALSE)</f>
        <v>CT</v>
      </c>
      <c r="D89" s="275" t="str">
        <f>VLOOKUP(E89, 'Raw TRI Data'!C:L, 7, FALSE)</f>
        <v>06417</v>
      </c>
      <c r="E89" s="273" t="s">
        <v>758</v>
      </c>
      <c r="F89" s="281">
        <f>VLOOKUP(E89, 'Raw TRI Data'!C:L, 9, FALSE)</f>
        <v>326199</v>
      </c>
      <c r="G89" s="150" t="str">
        <f>VLOOKUP(E89, 'Raw TRI Data'!C:L, 10, FALSE)</f>
        <v>All Other Plastics Product Manufacturing</v>
      </c>
      <c r="H89" s="9">
        <f>IFERROR(VLOOKUP(E89, 'TRI Data in Utility Worksheet'!$K$3:$M$177, 3, FALSE), "No Fugitive Air Release")</f>
        <v>0</v>
      </c>
      <c r="I89" s="9">
        <f>IFERROR(VLOOKUP(E89, 'TRI Data in Utility Worksheet'!$K$3:$N$177, 4, FALSE), "No Stack Air Release")</f>
        <v>0</v>
      </c>
      <c r="J89" s="9">
        <f>IFERROR(VLOOKUP(E89, 'TRI Data in Utility Worksheet'!$K$3:$O$177, 5, FALSE), "No Air Release")</f>
        <v>0</v>
      </c>
      <c r="K89" s="9">
        <f>IFERROR(VLOOKUP(E89, 'TRI Data in Utility Worksheet'!$AI$3:$AK$177, 3, FALSE), "No Fugitive Air Release")</f>
        <v>0</v>
      </c>
      <c r="L89" s="9">
        <f>VLOOKUP(E89, 'TRI Data in Utility Worksheet'!$AA$3:$AH$177, 8, FALSE)</f>
        <v>2021</v>
      </c>
      <c r="M89" s="9">
        <f>IFERROR(VLOOKUP(E89, 'TRI Data in Utility Worksheet'!$AY$3:$BB$177, 4, FALSE), "No Stack Air Release")</f>
        <v>0</v>
      </c>
      <c r="N89" s="9">
        <f>VLOOKUP(E89, 'TRI Data in Utility Worksheet'!$AQ$3:$AX$177, 8, FALSE)</f>
        <v>2021</v>
      </c>
      <c r="O89" s="9">
        <f>IFERROR(VLOOKUP(E89, 'TRI Data in Utility Worksheet'!$S$3:$W$177, 5, FALSE), "No Air Release")</f>
        <v>0</v>
      </c>
      <c r="P89" s="9">
        <f>VLOOKUP(E89, 'TRI Data in Utility Worksheet'!$K$3:$R$177, 8, FALSE)</f>
        <v>2021</v>
      </c>
      <c r="Q89" s="9">
        <f>IFERROR(VLOOKUP(E89, 'TRI Data in Utility Worksheet'!$AQ$3:$AS$177, 3, FALSE), "No Fugitive Air Release")</f>
        <v>0</v>
      </c>
      <c r="R89" s="9">
        <f>VLOOKUP(E89, 'TRI Data in Utility Worksheet'!$AI$3:$AP$177, 8, FALSE)</f>
        <v>2021</v>
      </c>
      <c r="S89" s="9">
        <f>IFERROR(VLOOKUP(E89, 'TRI Data in Utility Worksheet'!$BG$3:$BJ$177, 4, FALSE), "No Stack Air Release")</f>
        <v>0</v>
      </c>
      <c r="T89" s="9">
        <f>VLOOKUP(E89, 'TRI Data in Utility Worksheet'!$AY$3:$BF$177, 8, FALSE)</f>
        <v>2021</v>
      </c>
      <c r="U89" s="9">
        <f>IFERROR(VLOOKUP(E89, 'TRI Data in Utility Worksheet'!$AA$3:$AE$177, 5, FALSE), "No Air Release")</f>
        <v>0</v>
      </c>
      <c r="V89" s="9">
        <f>VLOOKUP(E89, 'TRI Data in Utility Worksheet'!$S$3:$Z$177, 8, FALSE)</f>
        <v>2021</v>
      </c>
      <c r="W89" s="9">
        <f xml:space="preserve"> INDEX('COU &amp; OES Information'!$C:$C, MATCH($A$29, 'COU &amp; OES Information'!$A:$A, 0))</f>
        <v>246</v>
      </c>
      <c r="X89" s="152">
        <f t="shared" si="77"/>
        <v>0</v>
      </c>
      <c r="Y89" s="152">
        <f t="shared" si="78"/>
        <v>0</v>
      </c>
      <c r="Z89" s="152">
        <f t="shared" si="79"/>
        <v>0</v>
      </c>
      <c r="AA89" s="152">
        <f t="shared" si="80"/>
        <v>0</v>
      </c>
      <c r="AB89" s="152">
        <f t="shared" si="81"/>
        <v>0</v>
      </c>
      <c r="AC89" s="152">
        <f t="shared" si="82"/>
        <v>0</v>
      </c>
      <c r="AD89" s="152">
        <f t="shared" si="83"/>
        <v>0</v>
      </c>
      <c r="AE89" s="152">
        <f t="shared" si="84"/>
        <v>0</v>
      </c>
      <c r="AF89" s="152">
        <f t="shared" si="85"/>
        <v>0</v>
      </c>
      <c r="AG89" s="283" t="str">
        <f>VLOOKUP(E89,'Raw TRI Data'!$C$2:$P$294,14,FALSE)</f>
        <v>NA</v>
      </c>
    </row>
    <row r="90" spans="1:33" ht="16.5" customHeight="1" thickBot="1">
      <c r="A90" s="149" t="str">
        <f>VLOOKUP(E90, 'Raw TRI Data'!C:L, 2, FALSE)</f>
        <v>MACK MOLDING CO</v>
      </c>
      <c r="B90" s="150" t="str">
        <f>VLOOKUP(E90, 'Raw TRI Data'!C:L, 4, FALSE)</f>
        <v>STATESVILLE</v>
      </c>
      <c r="C90" s="272" t="str">
        <f>VLOOKUP(E90, 'Raw TRI Data'!C:L,6, FALSE)</f>
        <v>NC</v>
      </c>
      <c r="D90" s="275">
        <f>VLOOKUP(E90, 'Raw TRI Data'!C:L, 7, FALSE)</f>
        <v>28677</v>
      </c>
      <c r="E90" s="273" t="s">
        <v>626</v>
      </c>
      <c r="F90" s="281">
        <f>VLOOKUP(E90, 'Raw TRI Data'!C:L, 9, FALSE)</f>
        <v>326199</v>
      </c>
      <c r="G90" s="150" t="str">
        <f>VLOOKUP(E90, 'Raw TRI Data'!C:L, 10, FALSE)</f>
        <v>All Other Plastics Product Manufacturing</v>
      </c>
      <c r="H90" s="9">
        <f>IFERROR(VLOOKUP(E90, 'TRI Data in Utility Worksheet'!$K$3:$M$177, 3, FALSE), "No Fugitive Air Release")</f>
        <v>0</v>
      </c>
      <c r="I90" s="9">
        <f>IFERROR(VLOOKUP(E90, 'TRI Data in Utility Worksheet'!$K$3:$N$177, 4, FALSE), "No Stack Air Release")</f>
        <v>0</v>
      </c>
      <c r="J90" s="9">
        <f>IFERROR(VLOOKUP(E90, 'TRI Data in Utility Worksheet'!$K$3:$O$177, 5, FALSE), "No Air Release")</f>
        <v>0</v>
      </c>
      <c r="K90" s="9">
        <f>IFERROR(VLOOKUP(E90, 'TRI Data in Utility Worksheet'!$AI$3:$AK$177, 3, FALSE), "No Fugitive Air Release")</f>
        <v>0</v>
      </c>
      <c r="L90" s="9">
        <f>VLOOKUP(E90, 'TRI Data in Utility Worksheet'!$AA$3:$AH$177, 8, FALSE)</f>
        <v>2019</v>
      </c>
      <c r="M90" s="9">
        <f>IFERROR(VLOOKUP(E90, 'TRI Data in Utility Worksheet'!$AY$3:$BB$177, 4, FALSE), "No Stack Air Release")</f>
        <v>0</v>
      </c>
      <c r="N90" s="9">
        <f>VLOOKUP(E90, 'TRI Data in Utility Worksheet'!$AQ$3:$AX$177, 8, FALSE)</f>
        <v>2019</v>
      </c>
      <c r="O90" s="9">
        <f>IFERROR(VLOOKUP(E90, 'TRI Data in Utility Worksheet'!$S$3:$W$177, 5, FALSE), "No Air Release")</f>
        <v>0</v>
      </c>
      <c r="P90" s="9">
        <f>VLOOKUP(E90, 'TRI Data in Utility Worksheet'!$K$3:$R$177, 8, FALSE)</f>
        <v>2019</v>
      </c>
      <c r="Q90" s="9">
        <f>IFERROR(VLOOKUP(E90, 'TRI Data in Utility Worksheet'!$AQ$3:$AS$177, 3, FALSE), "No Fugitive Air Release")</f>
        <v>0</v>
      </c>
      <c r="R90" s="9">
        <f>VLOOKUP(E90, 'TRI Data in Utility Worksheet'!$AI$3:$AP$177, 8, FALSE)</f>
        <v>2019</v>
      </c>
      <c r="S90" s="9">
        <f>IFERROR(VLOOKUP(E90, 'TRI Data in Utility Worksheet'!$BG$3:$BJ$177, 4, FALSE), "No Stack Air Release")</f>
        <v>0</v>
      </c>
      <c r="T90" s="9">
        <f>VLOOKUP(E90, 'TRI Data in Utility Worksheet'!$AY$3:$BF$177, 8, FALSE)</f>
        <v>2019</v>
      </c>
      <c r="U90" s="9">
        <f>IFERROR(VLOOKUP(E90, 'TRI Data in Utility Worksheet'!$AA$3:$AE$177, 5, FALSE), "No Air Release")</f>
        <v>0</v>
      </c>
      <c r="V90" s="9">
        <f>VLOOKUP(E90, 'TRI Data in Utility Worksheet'!$S$3:$Z$177, 8, FALSE)</f>
        <v>2019</v>
      </c>
      <c r="W90" s="9">
        <f xml:space="preserve"> INDEX('COU &amp; OES Information'!$C:$C, MATCH($A$29, 'COU &amp; OES Information'!$A:$A, 0))</f>
        <v>246</v>
      </c>
      <c r="X90" s="152">
        <f t="shared" si="77"/>
        <v>0</v>
      </c>
      <c r="Y90" s="152">
        <f t="shared" si="78"/>
        <v>0</v>
      </c>
      <c r="Z90" s="152">
        <f t="shared" si="79"/>
        <v>0</v>
      </c>
      <c r="AA90" s="152">
        <f t="shared" si="80"/>
        <v>0</v>
      </c>
      <c r="AB90" s="152">
        <f t="shared" si="81"/>
        <v>0</v>
      </c>
      <c r="AC90" s="152">
        <f t="shared" si="82"/>
        <v>0</v>
      </c>
      <c r="AD90" s="152">
        <f t="shared" si="83"/>
        <v>0</v>
      </c>
      <c r="AE90" s="152">
        <f t="shared" si="84"/>
        <v>0</v>
      </c>
      <c r="AF90" s="152">
        <f t="shared" si="85"/>
        <v>0</v>
      </c>
      <c r="AG90" s="283">
        <f>VLOOKUP(E90,'Raw TRI Data'!$C$2:$P$294,14,FALSE)</f>
        <v>110001482958</v>
      </c>
    </row>
    <row r="91" spans="1:33" ht="16.5" customHeight="1" thickBot="1">
      <c r="A91" s="149" t="str">
        <f>VLOOKUP(E91, 'Raw TRI Data'!C:L, 2, FALSE)</f>
        <v>SPARTECH LLC.</v>
      </c>
      <c r="B91" s="150" t="str">
        <f>VLOOKUP(E91, 'Raw TRI Data'!C:L, 4, FALSE)</f>
        <v>GREENVILLE</v>
      </c>
      <c r="C91" s="272" t="str">
        <f>VLOOKUP(E91, 'Raw TRI Data'!C:L,6, FALSE)</f>
        <v>OH</v>
      </c>
      <c r="D91" s="275">
        <f>VLOOKUP(E91, 'Raw TRI Data'!C:L, 7, FALSE)</f>
        <v>45331</v>
      </c>
      <c r="E91" s="273" t="s">
        <v>769</v>
      </c>
      <c r="F91" s="281">
        <f>VLOOKUP(E91, 'Raw TRI Data'!C:L, 9, FALSE)</f>
        <v>326113</v>
      </c>
      <c r="G91" s="150" t="str">
        <f>VLOOKUP(E91, 'Raw TRI Data'!C:L, 10, FALSE)</f>
        <v>Unlaminated Plastics Film and Sheet (except Packaging) Manufacturing</v>
      </c>
      <c r="H91" s="9">
        <f>IFERROR(VLOOKUP(E91, 'TRI Data in Utility Worksheet'!$K$3:$M$177, 3, FALSE), "No Fugitive Air Release")</f>
        <v>0</v>
      </c>
      <c r="I91" s="9">
        <f>IFERROR(VLOOKUP(E91, 'TRI Data in Utility Worksheet'!$K$3:$N$177, 4, FALSE), "No Stack Air Release")</f>
        <v>0</v>
      </c>
      <c r="J91" s="9">
        <f>IFERROR(VLOOKUP(E91, 'TRI Data in Utility Worksheet'!$K$3:$O$177, 5, FALSE), "No Air Release")</f>
        <v>0</v>
      </c>
      <c r="K91" s="9">
        <f>IFERROR(VLOOKUP(E91, 'TRI Data in Utility Worksheet'!$AI$3:$AK$177, 3, FALSE), "No Fugitive Air Release")</f>
        <v>500</v>
      </c>
      <c r="L91" s="9">
        <f>VLOOKUP(E91, 'TRI Data in Utility Worksheet'!$AA$3:$AH$177, 8, FALSE)</f>
        <v>2020</v>
      </c>
      <c r="M91" s="9">
        <f>IFERROR(VLOOKUP(E91, 'TRI Data in Utility Worksheet'!$AY$3:$BB$177, 4, FALSE), "No Stack Air Release")</f>
        <v>0</v>
      </c>
      <c r="N91" s="9">
        <f>VLOOKUP(E91, 'TRI Data in Utility Worksheet'!$AQ$3:$AX$177, 8, FALSE)</f>
        <v>2020</v>
      </c>
      <c r="O91" s="9">
        <f>IFERROR(VLOOKUP(E91, 'TRI Data in Utility Worksheet'!$S$3:$W$177, 5, FALSE), "No Air Release")</f>
        <v>500</v>
      </c>
      <c r="P91" s="9">
        <f>VLOOKUP(E91, 'TRI Data in Utility Worksheet'!$K$3:$R$177, 8, FALSE)</f>
        <v>2020</v>
      </c>
      <c r="Q91" s="9">
        <f>IFERROR(VLOOKUP(E91, 'TRI Data in Utility Worksheet'!$AQ$3:$AS$177, 3, FALSE), "No Fugitive Air Release")</f>
        <v>0</v>
      </c>
      <c r="R91" s="9">
        <f>VLOOKUP(E91, 'TRI Data in Utility Worksheet'!$AI$3:$AP$177, 8, FALSE)</f>
        <v>2021</v>
      </c>
      <c r="S91" s="9">
        <f>IFERROR(VLOOKUP(E91, 'TRI Data in Utility Worksheet'!$BG$3:$BJ$177, 4, FALSE), "No Stack Air Release")</f>
        <v>0</v>
      </c>
      <c r="T91" s="9">
        <f>VLOOKUP(E91, 'TRI Data in Utility Worksheet'!$AY$3:$BF$177, 8, FALSE)</f>
        <v>2020</v>
      </c>
      <c r="U91" s="9">
        <f>IFERROR(VLOOKUP(E91, 'TRI Data in Utility Worksheet'!$AA$3:$AE$177, 5, FALSE), "No Air Release")</f>
        <v>0</v>
      </c>
      <c r="V91" s="9">
        <f>VLOOKUP(E91, 'TRI Data in Utility Worksheet'!$S$3:$Z$177, 8, FALSE)</f>
        <v>2021</v>
      </c>
      <c r="W91" s="9">
        <f xml:space="preserve"> INDEX('COU &amp; OES Information'!$C:$C, MATCH($A$29, 'COU &amp; OES Information'!$A:$A, 0))</f>
        <v>246</v>
      </c>
      <c r="X91" s="152">
        <f t="shared" si="77"/>
        <v>0</v>
      </c>
      <c r="Y91" s="152">
        <f t="shared" si="78"/>
        <v>0</v>
      </c>
      <c r="Z91" s="152">
        <f t="shared" si="79"/>
        <v>0</v>
      </c>
      <c r="AA91" s="152">
        <f t="shared" si="80"/>
        <v>2.0325203252032522</v>
      </c>
      <c r="AB91" s="152">
        <f t="shared" si="81"/>
        <v>0</v>
      </c>
      <c r="AC91" s="152">
        <f t="shared" si="82"/>
        <v>2.0325203252032522</v>
      </c>
      <c r="AD91" s="152">
        <f t="shared" si="83"/>
        <v>0</v>
      </c>
      <c r="AE91" s="152">
        <f t="shared" si="84"/>
        <v>0</v>
      </c>
      <c r="AF91" s="152">
        <f t="shared" si="85"/>
        <v>0</v>
      </c>
      <c r="AG91" s="283">
        <f>VLOOKUP(E91,'Raw TRI Data'!$C$2:$P$294,14,FALSE)</f>
        <v>110037144239</v>
      </c>
    </row>
    <row r="92" spans="1:33" ht="16.5" customHeight="1" thickBot="1">
      <c r="A92" s="149" t="str">
        <f>VLOOKUP(E92, 'Raw TRI Data'!C:L, 2, FALSE)</f>
        <v>TITUS PRECISION LLC</v>
      </c>
      <c r="B92" s="150" t="str">
        <f>VLOOKUP(E92, 'Raw TRI Data'!C:L, 4, FALSE)</f>
        <v>COLUMBIA CITY</v>
      </c>
      <c r="C92" s="272" t="str">
        <f>VLOOKUP(E92, 'Raw TRI Data'!C:L,6, FALSE)</f>
        <v>IN</v>
      </c>
      <c r="D92" s="275">
        <f>VLOOKUP(E92, 'Raw TRI Data'!C:L, 7, FALSE)</f>
        <v>46725</v>
      </c>
      <c r="E92" s="273" t="s">
        <v>797</v>
      </c>
      <c r="F92" s="281">
        <f>VLOOKUP(E92, 'Raw TRI Data'!C:L, 9, FALSE)</f>
        <v>326199</v>
      </c>
      <c r="G92" s="150" t="str">
        <f>VLOOKUP(E92, 'Raw TRI Data'!C:L, 10, FALSE)</f>
        <v>All Other Plastics Product Manufacturing</v>
      </c>
      <c r="H92" s="9">
        <f>IFERROR(VLOOKUP(E92, 'TRI Data in Utility Worksheet'!$K$3:$M$177, 3, FALSE), "No Fugitive Air Release")</f>
        <v>2.0000000000000001E-4</v>
      </c>
      <c r="I92" s="9">
        <f>IFERROR(VLOOKUP(E92, 'TRI Data in Utility Worksheet'!$K$3:$N$177, 4, FALSE), "No Stack Air Release")</f>
        <v>0</v>
      </c>
      <c r="J92" s="9">
        <f>IFERROR(VLOOKUP(E92, 'TRI Data in Utility Worksheet'!$K$3:$O$177, 5, FALSE), "No Air Release")</f>
        <v>2.0000000000000001E-4</v>
      </c>
      <c r="K92" s="9">
        <f>IFERROR(VLOOKUP(E92, 'TRI Data in Utility Worksheet'!$AI$3:$AK$177, 3, FALSE), "No Fugitive Air Release")</f>
        <v>1E-3</v>
      </c>
      <c r="L92" s="9">
        <f>VLOOKUP(E92, 'TRI Data in Utility Worksheet'!$AA$3:$AH$177, 8, FALSE)</f>
        <v>2019</v>
      </c>
      <c r="M92" s="9">
        <f>IFERROR(VLOOKUP(E92, 'TRI Data in Utility Worksheet'!$AY$3:$BB$177, 4, FALSE), "No Stack Air Release")</f>
        <v>0</v>
      </c>
      <c r="N92" s="9">
        <f>VLOOKUP(E92, 'TRI Data in Utility Worksheet'!$AQ$3:$AX$177, 8, FALSE)</f>
        <v>2019</v>
      </c>
      <c r="O92" s="9">
        <f>IFERROR(VLOOKUP(E92, 'TRI Data in Utility Worksheet'!$S$3:$W$177, 5, FALSE), "No Air Release")</f>
        <v>1E-3</v>
      </c>
      <c r="P92" s="9">
        <f>VLOOKUP(E92, 'TRI Data in Utility Worksheet'!$K$3:$R$177, 8, FALSE)</f>
        <v>2019</v>
      </c>
      <c r="Q92" s="9">
        <f>IFERROR(VLOOKUP(E92, 'TRI Data in Utility Worksheet'!$AQ$3:$AS$177, 3, FALSE), "No Fugitive Air Release")</f>
        <v>1E-3</v>
      </c>
      <c r="R92" s="9">
        <f>VLOOKUP(E92, 'TRI Data in Utility Worksheet'!$AI$3:$AP$177, 8, FALSE)</f>
        <v>2019</v>
      </c>
      <c r="S92" s="9">
        <f>IFERROR(VLOOKUP(E92, 'TRI Data in Utility Worksheet'!$BG$3:$BJ$177, 4, FALSE), "No Stack Air Release")</f>
        <v>0</v>
      </c>
      <c r="T92" s="9">
        <f>VLOOKUP(E92, 'TRI Data in Utility Worksheet'!$AY$3:$BF$177, 8, FALSE)</f>
        <v>2019</v>
      </c>
      <c r="U92" s="9">
        <f>IFERROR(VLOOKUP(E92, 'TRI Data in Utility Worksheet'!$AA$3:$AE$177, 5, FALSE), "No Air Release")</f>
        <v>1E-3</v>
      </c>
      <c r="V92" s="9">
        <f>VLOOKUP(E92, 'TRI Data in Utility Worksheet'!$S$3:$Z$177, 8, FALSE)</f>
        <v>2019</v>
      </c>
      <c r="W92" s="9">
        <f xml:space="preserve"> INDEX('COU &amp; OES Information'!$C:$C, MATCH($A$29, 'COU &amp; OES Information'!$A:$A, 0))</f>
        <v>246</v>
      </c>
      <c r="X92" s="152">
        <f t="shared" si="77"/>
        <v>8.1300813008130081E-7</v>
      </c>
      <c r="Y92" s="152">
        <f t="shared" si="78"/>
        <v>0</v>
      </c>
      <c r="Z92" s="152">
        <f t="shared" si="79"/>
        <v>8.1300813008130081E-7</v>
      </c>
      <c r="AA92" s="152">
        <f t="shared" si="80"/>
        <v>4.0650406504065046E-6</v>
      </c>
      <c r="AB92" s="152">
        <f t="shared" si="81"/>
        <v>0</v>
      </c>
      <c r="AC92" s="152">
        <f t="shared" si="82"/>
        <v>4.0650406504065046E-6</v>
      </c>
      <c r="AD92" s="152">
        <f t="shared" si="83"/>
        <v>4.0650406504065046E-6</v>
      </c>
      <c r="AE92" s="152">
        <f t="shared" si="84"/>
        <v>0</v>
      </c>
      <c r="AF92" s="152">
        <f t="shared" si="85"/>
        <v>4.0650406504065046E-6</v>
      </c>
      <c r="AG92" s="283">
        <f>VLOOKUP(E92,'Raw TRI Data'!$C$2:$P$294,14,FALSE)</f>
        <v>110003131236</v>
      </c>
    </row>
    <row r="93" spans="1:33" ht="16.5" customHeight="1" thickBot="1">
      <c r="A93" s="149" t="str">
        <f>VLOOKUP(E93, 'Raw TRI Data'!C:L, 2, FALSE)</f>
        <v>PLASTECH CORP</v>
      </c>
      <c r="B93" s="150" t="str">
        <f>VLOOKUP(E93, 'Raw TRI Data'!C:L, 4, FALSE)</f>
        <v>RUSH CITY</v>
      </c>
      <c r="C93" s="272" t="str">
        <f>VLOOKUP(E93, 'Raw TRI Data'!C:L,6, FALSE)</f>
        <v>MN</v>
      </c>
      <c r="D93" s="275">
        <f>VLOOKUP(E93, 'Raw TRI Data'!C:L, 7, FALSE)</f>
        <v>55069</v>
      </c>
      <c r="E93" s="273" t="s">
        <v>690</v>
      </c>
      <c r="F93" s="281">
        <f>VLOOKUP(E93, 'Raw TRI Data'!C:L, 9, FALSE)</f>
        <v>326199</v>
      </c>
      <c r="G93" s="150" t="str">
        <f>VLOOKUP(E93, 'Raw TRI Data'!C:L, 10, FALSE)</f>
        <v>All Other Plastics Product Manufacturing</v>
      </c>
      <c r="H93" s="9">
        <f>IFERROR(VLOOKUP(E93, 'TRI Data in Utility Worksheet'!$K$3:$M$177, 3, FALSE), "No Fugitive Air Release")</f>
        <v>0</v>
      </c>
      <c r="I93" s="9">
        <f>IFERROR(VLOOKUP(E93, 'TRI Data in Utility Worksheet'!$K$3:$N$177, 4, FALSE), "No Stack Air Release")</f>
        <v>0</v>
      </c>
      <c r="J93" s="9">
        <f>IFERROR(VLOOKUP(E93, 'TRI Data in Utility Worksheet'!$K$3:$O$177, 5, FALSE), "No Air Release")</f>
        <v>0</v>
      </c>
      <c r="K93" s="9">
        <f>IFERROR(VLOOKUP(E93, 'TRI Data in Utility Worksheet'!$AI$3:$AK$177, 3, FALSE), "No Fugitive Air Release")</f>
        <v>0</v>
      </c>
      <c r="L93" s="9">
        <f>VLOOKUP(E93, 'TRI Data in Utility Worksheet'!$AA$3:$AH$177, 8, FALSE)</f>
        <v>2019</v>
      </c>
      <c r="M93" s="9">
        <f>IFERROR(VLOOKUP(E93, 'TRI Data in Utility Worksheet'!$AY$3:$BB$177, 4, FALSE), "No Stack Air Release")</f>
        <v>0</v>
      </c>
      <c r="N93" s="9">
        <f>VLOOKUP(E93, 'TRI Data in Utility Worksheet'!$AQ$3:$AX$177, 8, FALSE)</f>
        <v>2019</v>
      </c>
      <c r="O93" s="9">
        <f>IFERROR(VLOOKUP(E93, 'TRI Data in Utility Worksheet'!$S$3:$W$177, 5, FALSE), "No Air Release")</f>
        <v>0</v>
      </c>
      <c r="P93" s="9">
        <f>VLOOKUP(E93, 'TRI Data in Utility Worksheet'!$K$3:$R$177, 8, FALSE)</f>
        <v>2019</v>
      </c>
      <c r="Q93" s="9">
        <f>IFERROR(VLOOKUP(E93, 'TRI Data in Utility Worksheet'!$AQ$3:$AS$177, 3, FALSE), "No Fugitive Air Release")</f>
        <v>0</v>
      </c>
      <c r="R93" s="9">
        <f>VLOOKUP(E93, 'TRI Data in Utility Worksheet'!$AI$3:$AP$177, 8, FALSE)</f>
        <v>2019</v>
      </c>
      <c r="S93" s="9">
        <f>IFERROR(VLOOKUP(E93, 'TRI Data in Utility Worksheet'!$BG$3:$BJ$177, 4, FALSE), "No Stack Air Release")</f>
        <v>0</v>
      </c>
      <c r="T93" s="9">
        <f>VLOOKUP(E93, 'TRI Data in Utility Worksheet'!$AY$3:$BF$177, 8, FALSE)</f>
        <v>2019</v>
      </c>
      <c r="U93" s="9">
        <f>IFERROR(VLOOKUP(E93, 'TRI Data in Utility Worksheet'!$AA$3:$AE$177, 5, FALSE), "No Air Release")</f>
        <v>0</v>
      </c>
      <c r="V93" s="9">
        <f>VLOOKUP(E93, 'TRI Data in Utility Worksheet'!$S$3:$Z$177, 8, FALSE)</f>
        <v>2019</v>
      </c>
      <c r="W93" s="9">
        <f xml:space="preserve"> INDEX('COU &amp; OES Information'!$C:$C, MATCH($A$29, 'COU &amp; OES Information'!$A:$A, 0))</f>
        <v>246</v>
      </c>
      <c r="X93" s="152">
        <f t="shared" si="77"/>
        <v>0</v>
      </c>
      <c r="Y93" s="152">
        <f t="shared" si="78"/>
        <v>0</v>
      </c>
      <c r="Z93" s="152">
        <f t="shared" si="79"/>
        <v>0</v>
      </c>
      <c r="AA93" s="152">
        <f t="shared" si="80"/>
        <v>0</v>
      </c>
      <c r="AB93" s="152">
        <f t="shared" si="81"/>
        <v>0</v>
      </c>
      <c r="AC93" s="152">
        <f t="shared" si="82"/>
        <v>0</v>
      </c>
      <c r="AD93" s="152">
        <f t="shared" si="83"/>
        <v>0</v>
      </c>
      <c r="AE93" s="152">
        <f t="shared" si="84"/>
        <v>0</v>
      </c>
      <c r="AF93" s="152">
        <f t="shared" si="85"/>
        <v>0</v>
      </c>
      <c r="AG93" s="283">
        <f>VLOOKUP(E93,'Raw TRI Data'!$C$2:$P$294,14,FALSE)</f>
        <v>110000423916</v>
      </c>
    </row>
    <row r="94" spans="1:33" ht="16.5" customHeight="1" thickBot="1">
      <c r="A94" s="149" t="str">
        <f>VLOOKUP(E94, 'Raw TRI Data'!C:L, 2, FALSE)</f>
        <v>MISSION PLASTICS NORTH</v>
      </c>
      <c r="B94" s="150" t="str">
        <f>VLOOKUP(E94, 'Raw TRI Data'!C:L, 4, FALSE)</f>
        <v>GRANDVIEW</v>
      </c>
      <c r="C94" s="272" t="str">
        <f>VLOOKUP(E94, 'Raw TRI Data'!C:L,6, FALSE)</f>
        <v>MO</v>
      </c>
      <c r="D94" s="275">
        <f>VLOOKUP(E94, 'Raw TRI Data'!C:L, 7, FALSE)</f>
        <v>64030</v>
      </c>
      <c r="E94" s="273" t="s">
        <v>636</v>
      </c>
      <c r="F94" s="281">
        <f>VLOOKUP(E94, 'Raw TRI Data'!C:L, 9, FALSE)</f>
        <v>326199</v>
      </c>
      <c r="G94" s="150" t="str">
        <f>VLOOKUP(E94, 'Raw TRI Data'!C:L, 10, FALSE)</f>
        <v>All Other Plastics Product Manufacturing</v>
      </c>
      <c r="H94" s="9">
        <f>IFERROR(VLOOKUP(E94, 'TRI Data in Utility Worksheet'!$K$3:$M$177, 3, FALSE), "No Fugitive Air Release")</f>
        <v>0</v>
      </c>
      <c r="I94" s="9">
        <f>IFERROR(VLOOKUP(E94, 'TRI Data in Utility Worksheet'!$K$3:$N$177, 4, FALSE), "No Stack Air Release")</f>
        <v>0</v>
      </c>
      <c r="J94" s="9">
        <f>IFERROR(VLOOKUP(E94, 'TRI Data in Utility Worksheet'!$K$3:$O$177, 5, FALSE), "No Air Release")</f>
        <v>0</v>
      </c>
      <c r="K94" s="9">
        <f>IFERROR(VLOOKUP(E94, 'TRI Data in Utility Worksheet'!$AI$3:$AK$177, 3, FALSE), "No Fugitive Air Release")</f>
        <v>0</v>
      </c>
      <c r="L94" s="9">
        <f>VLOOKUP(E94, 'TRI Data in Utility Worksheet'!$AA$3:$AH$177, 8, FALSE)</f>
        <v>2019</v>
      </c>
      <c r="M94" s="9">
        <f>IFERROR(VLOOKUP(E94, 'TRI Data in Utility Worksheet'!$AY$3:$BB$177, 4, FALSE), "No Stack Air Release")</f>
        <v>0</v>
      </c>
      <c r="N94" s="9">
        <f>VLOOKUP(E94, 'TRI Data in Utility Worksheet'!$AQ$3:$AX$177, 8, FALSE)</f>
        <v>2019</v>
      </c>
      <c r="O94" s="9">
        <f>IFERROR(VLOOKUP(E94, 'TRI Data in Utility Worksheet'!$S$3:$W$177, 5, FALSE), "No Air Release")</f>
        <v>0</v>
      </c>
      <c r="P94" s="9">
        <f>VLOOKUP(E94, 'TRI Data in Utility Worksheet'!$K$3:$R$177, 8, FALSE)</f>
        <v>2019</v>
      </c>
      <c r="Q94" s="9">
        <f>IFERROR(VLOOKUP(E94, 'TRI Data in Utility Worksheet'!$AQ$3:$AS$177, 3, FALSE), "No Fugitive Air Release")</f>
        <v>0</v>
      </c>
      <c r="R94" s="9">
        <f>VLOOKUP(E94, 'TRI Data in Utility Worksheet'!$AI$3:$AP$177, 8, FALSE)</f>
        <v>2019</v>
      </c>
      <c r="S94" s="9">
        <f>IFERROR(VLOOKUP(E94, 'TRI Data in Utility Worksheet'!$BG$3:$BJ$177, 4, FALSE), "No Stack Air Release")</f>
        <v>0</v>
      </c>
      <c r="T94" s="9">
        <f>VLOOKUP(E94, 'TRI Data in Utility Worksheet'!$AY$3:$BF$177, 8, FALSE)</f>
        <v>2019</v>
      </c>
      <c r="U94" s="9">
        <f>IFERROR(VLOOKUP(E94, 'TRI Data in Utility Worksheet'!$AA$3:$AE$177, 5, FALSE), "No Air Release")</f>
        <v>0</v>
      </c>
      <c r="V94" s="9">
        <f>VLOOKUP(E94, 'TRI Data in Utility Worksheet'!$S$3:$Z$177, 8, FALSE)</f>
        <v>2019</v>
      </c>
      <c r="W94" s="9">
        <f xml:space="preserve"> INDEX('COU &amp; OES Information'!$C:$C, MATCH($A$29, 'COU &amp; OES Information'!$A:$A, 0))</f>
        <v>246</v>
      </c>
      <c r="X94" s="152">
        <f t="shared" si="77"/>
        <v>0</v>
      </c>
      <c r="Y94" s="152">
        <f t="shared" si="78"/>
        <v>0</v>
      </c>
      <c r="Z94" s="152">
        <f t="shared" si="79"/>
        <v>0</v>
      </c>
      <c r="AA94" s="152">
        <f t="shared" si="80"/>
        <v>0</v>
      </c>
      <c r="AB94" s="152">
        <f t="shared" si="81"/>
        <v>0</v>
      </c>
      <c r="AC94" s="152">
        <f t="shared" si="82"/>
        <v>0</v>
      </c>
      <c r="AD94" s="152">
        <f t="shared" si="83"/>
        <v>0</v>
      </c>
      <c r="AE94" s="152">
        <f t="shared" si="84"/>
        <v>0</v>
      </c>
      <c r="AF94" s="152">
        <f t="shared" si="85"/>
        <v>0</v>
      </c>
      <c r="AG94" s="283">
        <f>VLOOKUP(E94,'Raw TRI Data'!$C$2:$P$294,14,FALSE)</f>
        <v>110000442753</v>
      </c>
    </row>
    <row r="95" spans="1:33" ht="16.5" customHeight="1" thickBot="1">
      <c r="A95" s="149" t="str">
        <f>VLOOKUP(E95, 'Raw TRI Data'!C:L, 2, FALSE)</f>
        <v>3D PLASTICS INC.</v>
      </c>
      <c r="B95" s="150" t="str">
        <f>VLOOKUP(E95, 'Raw TRI Data'!C:L, 4, FALSE)</f>
        <v>NEWBERG</v>
      </c>
      <c r="C95" s="272" t="str">
        <f>VLOOKUP(E95, 'Raw TRI Data'!C:L,6, FALSE)</f>
        <v>OR</v>
      </c>
      <c r="D95" s="275">
        <f>VLOOKUP(E95, 'Raw TRI Data'!C:L, 7, FALSE)</f>
        <v>97132</v>
      </c>
      <c r="E95" s="273" t="s">
        <v>329</v>
      </c>
      <c r="F95" s="281">
        <f>VLOOKUP(E95, 'Raw TRI Data'!C:L, 9, FALSE)</f>
        <v>326199</v>
      </c>
      <c r="G95" s="150" t="str">
        <f>VLOOKUP(E95, 'Raw TRI Data'!C:L, 10, FALSE)</f>
        <v>All Other Plastics Product Manufacturing</v>
      </c>
      <c r="H95" s="9">
        <f>IFERROR(VLOOKUP(E95, 'TRI Data in Utility Worksheet'!$K$3:$M$177, 3, FALSE), "No Fugitive Air Release")</f>
        <v>0</v>
      </c>
      <c r="I95" s="9">
        <f>IFERROR(VLOOKUP(E95, 'TRI Data in Utility Worksheet'!$K$3:$N$177, 4, FALSE), "No Stack Air Release")</f>
        <v>0</v>
      </c>
      <c r="J95" s="9">
        <f>IFERROR(VLOOKUP(E95, 'TRI Data in Utility Worksheet'!$K$3:$O$177, 5, FALSE), "No Air Release")</f>
        <v>0</v>
      </c>
      <c r="K95" s="9">
        <f>IFERROR(VLOOKUP(E95, 'TRI Data in Utility Worksheet'!$AI$3:$AK$177, 3, FALSE), "No Fugitive Air Release")</f>
        <v>0</v>
      </c>
      <c r="L95" s="9">
        <f>VLOOKUP(E95, 'TRI Data in Utility Worksheet'!$AA$3:$AH$177, 8, FALSE)</f>
        <v>2019</v>
      </c>
      <c r="M95" s="9">
        <f>IFERROR(VLOOKUP(E95, 'TRI Data in Utility Worksheet'!$AY$3:$BB$177, 4, FALSE), "No Stack Air Release")</f>
        <v>0</v>
      </c>
      <c r="N95" s="9">
        <f>VLOOKUP(E95, 'TRI Data in Utility Worksheet'!$AQ$3:$AX$177, 8, FALSE)</f>
        <v>2019</v>
      </c>
      <c r="O95" s="9">
        <f>IFERROR(VLOOKUP(E95, 'TRI Data in Utility Worksheet'!$S$3:$W$177, 5, FALSE), "No Air Release")</f>
        <v>0</v>
      </c>
      <c r="P95" s="9">
        <f>VLOOKUP(E95, 'TRI Data in Utility Worksheet'!$K$3:$R$177, 8, FALSE)</f>
        <v>2019</v>
      </c>
      <c r="Q95" s="9">
        <f>IFERROR(VLOOKUP(E95, 'TRI Data in Utility Worksheet'!$AQ$3:$AS$177, 3, FALSE), "No Fugitive Air Release")</f>
        <v>0</v>
      </c>
      <c r="R95" s="9">
        <f>VLOOKUP(E95, 'TRI Data in Utility Worksheet'!$AI$3:$AP$177, 8, FALSE)</f>
        <v>2019</v>
      </c>
      <c r="S95" s="9">
        <f>IFERROR(VLOOKUP(E95, 'TRI Data in Utility Worksheet'!$BG$3:$BJ$177, 4, FALSE), "No Stack Air Release")</f>
        <v>0</v>
      </c>
      <c r="T95" s="9">
        <f>VLOOKUP(E95, 'TRI Data in Utility Worksheet'!$AY$3:$BF$177, 8, FALSE)</f>
        <v>2019</v>
      </c>
      <c r="U95" s="9">
        <f>IFERROR(VLOOKUP(E95, 'TRI Data in Utility Worksheet'!$AA$3:$AE$177, 5, FALSE), "No Air Release")</f>
        <v>0</v>
      </c>
      <c r="V95" s="9">
        <f>VLOOKUP(E95, 'TRI Data in Utility Worksheet'!$S$3:$Z$177, 8, FALSE)</f>
        <v>2019</v>
      </c>
      <c r="W95" s="9">
        <f xml:space="preserve"> INDEX('COU &amp; OES Information'!$C:$C, MATCH($A$29, 'COU &amp; OES Information'!$A:$A, 0))</f>
        <v>246</v>
      </c>
      <c r="X95" s="152">
        <f t="shared" si="77"/>
        <v>0</v>
      </c>
      <c r="Y95" s="152">
        <f t="shared" si="78"/>
        <v>0</v>
      </c>
      <c r="Z95" s="152">
        <f t="shared" si="79"/>
        <v>0</v>
      </c>
      <c r="AA95" s="152">
        <f t="shared" si="80"/>
        <v>0</v>
      </c>
      <c r="AB95" s="152">
        <f t="shared" si="81"/>
        <v>0</v>
      </c>
      <c r="AC95" s="152">
        <f t="shared" si="82"/>
        <v>0</v>
      </c>
      <c r="AD95" s="152">
        <f t="shared" si="83"/>
        <v>0</v>
      </c>
      <c r="AE95" s="152">
        <f t="shared" si="84"/>
        <v>0</v>
      </c>
      <c r="AF95" s="152">
        <f t="shared" si="85"/>
        <v>0</v>
      </c>
      <c r="AG95" s="283">
        <f>VLOOKUP(E95,'Raw TRI Data'!$C$2:$P$294,14,FALSE)</f>
        <v>110069493293</v>
      </c>
    </row>
    <row r="97" spans="1:33">
      <c r="A97" s="1" t="s">
        <v>943</v>
      </c>
    </row>
    <row r="98" spans="1:33" ht="14.65" thickBot="1">
      <c r="A98" s="1" t="s">
        <v>982</v>
      </c>
    </row>
    <row r="99" spans="1:33" ht="59.65" customHeight="1" thickBot="1">
      <c r="A99" s="231" t="s">
        <v>945</v>
      </c>
      <c r="B99" s="232" t="s">
        <v>878</v>
      </c>
      <c r="C99" s="232" t="s">
        <v>879</v>
      </c>
      <c r="D99" s="276" t="s">
        <v>881</v>
      </c>
      <c r="E99" s="278" t="s">
        <v>946</v>
      </c>
      <c r="F99" s="277" t="s">
        <v>947</v>
      </c>
      <c r="G99" s="232" t="s">
        <v>948</v>
      </c>
      <c r="H99" s="233" t="s">
        <v>949</v>
      </c>
      <c r="I99" s="233" t="s">
        <v>950</v>
      </c>
      <c r="J99" s="233" t="s">
        <v>951</v>
      </c>
      <c r="K99" s="233" t="s">
        <v>952</v>
      </c>
      <c r="L99" s="233" t="s">
        <v>953</v>
      </c>
      <c r="M99" s="233" t="s">
        <v>954</v>
      </c>
      <c r="N99" s="233" t="s">
        <v>955</v>
      </c>
      <c r="O99" s="233" t="s">
        <v>956</v>
      </c>
      <c r="P99" s="233" t="s">
        <v>957</v>
      </c>
      <c r="Q99" s="233" t="s">
        <v>958</v>
      </c>
      <c r="R99" s="233" t="s">
        <v>959</v>
      </c>
      <c r="S99" s="233" t="s">
        <v>960</v>
      </c>
      <c r="T99" s="233" t="s">
        <v>961</v>
      </c>
      <c r="U99" s="233" t="s">
        <v>962</v>
      </c>
      <c r="V99" s="233" t="s">
        <v>963</v>
      </c>
      <c r="W99" s="236" t="s">
        <v>964</v>
      </c>
      <c r="X99" s="233" t="s">
        <v>965</v>
      </c>
      <c r="Y99" s="233" t="s">
        <v>966</v>
      </c>
      <c r="Z99" s="233" t="s">
        <v>967</v>
      </c>
      <c r="AA99" s="233" t="s">
        <v>968</v>
      </c>
      <c r="AB99" s="233" t="s">
        <v>969</v>
      </c>
      <c r="AC99" s="233" t="s">
        <v>970</v>
      </c>
      <c r="AD99" s="233" t="s">
        <v>971</v>
      </c>
      <c r="AE99" s="233" t="s">
        <v>972</v>
      </c>
      <c r="AF99" s="233" t="s">
        <v>973</v>
      </c>
      <c r="AG99" s="234" t="s">
        <v>974</v>
      </c>
    </row>
    <row r="100" spans="1:33" ht="14.65" thickBot="1">
      <c r="A100" s="149" t="str">
        <f>VLOOKUP(E100, 'Raw TRI Data'!C:L, 2, FALSE)</f>
        <v>HUBBELL CARIBE LTD</v>
      </c>
      <c r="B100" s="150" t="str">
        <f>VLOOKUP(E100, 'Raw TRI Data'!C:L, 4, FALSE)</f>
        <v>VEGA BAJA</v>
      </c>
      <c r="C100" s="272" t="str">
        <f>VLOOKUP(E100, 'Raw TRI Data'!C:L,6, FALSE)</f>
        <v>PR</v>
      </c>
      <c r="D100" s="275" t="str">
        <f>VLOOKUP(E100, 'Raw TRI Data'!C:L, 7, FALSE)</f>
        <v>00693</v>
      </c>
      <c r="E100" s="273" t="s">
        <v>558</v>
      </c>
      <c r="F100" s="281">
        <f>VLOOKUP(E100, 'Raw TRI Data'!C:L, 9, FALSE)</f>
        <v>335999</v>
      </c>
      <c r="G100" s="150" t="str">
        <f>VLOOKUP(E100, 'Raw TRI Data'!C:L, 10, FALSE)</f>
        <v>All Other Miscellaneous Electrical Equipment and Component Manufacturing</v>
      </c>
      <c r="H100" s="272">
        <f>IFERROR(VLOOKUP(E100, 'TRI Data in Utility Worksheet'!$K$3:$M$177, 3, FALSE), "No Fugitive Air Release")</f>
        <v>0</v>
      </c>
      <c r="I100" s="272">
        <f>IFERROR(VLOOKUP(E100, 'TRI Data in Utility Worksheet'!$K$3:$N$177, 4, FALSE), "No Stack Air Release")</f>
        <v>0</v>
      </c>
      <c r="J100" s="272">
        <f>IFERROR(VLOOKUP(E100, 'TRI Data in Utility Worksheet'!$K$3:$O$177, 5, FALSE), "No Air Release")</f>
        <v>0</v>
      </c>
      <c r="K100" s="272">
        <f>IFERROR(VLOOKUP(E100, 'TRI Data in Utility Worksheet'!$AI$3:$AK$177, 3, FALSE), "No Fugitive Air Release")</f>
        <v>0</v>
      </c>
      <c r="L100" s="272">
        <f>VLOOKUP(E100, 'TRI Data in Utility Worksheet'!$AA$3:$AH$177, 8, FALSE)</f>
        <v>2023</v>
      </c>
      <c r="M100" s="272">
        <f>IFERROR(VLOOKUP(E100, 'TRI Data in Utility Worksheet'!$AY$3:$BB$177, 4, FALSE), "No Stack Air Release")</f>
        <v>0</v>
      </c>
      <c r="N100" s="272">
        <f>VLOOKUP(E100, 'TRI Data in Utility Worksheet'!$AQ$3:$AX$177, 8, FALSE)</f>
        <v>2023</v>
      </c>
      <c r="O100" s="272">
        <f>IFERROR(VLOOKUP(E100, 'TRI Data in Utility Worksheet'!$S$3:$W$177, 5, FALSE), "No Air Release")</f>
        <v>0</v>
      </c>
      <c r="P100" s="272">
        <f>VLOOKUP(E100, 'TRI Data in Utility Worksheet'!$K$3:$R$177, 8, FALSE)</f>
        <v>2023</v>
      </c>
      <c r="Q100" s="272">
        <f>IFERROR(VLOOKUP(E100, 'TRI Data in Utility Worksheet'!$AQ$3:$AS$177, 3, FALSE), "No Fugitive Air Release")</f>
        <v>0</v>
      </c>
      <c r="R100" s="272">
        <f>VLOOKUP(E100, 'TRI Data in Utility Worksheet'!$AI$3:$AP$177, 8, FALSE)</f>
        <v>2023</v>
      </c>
      <c r="S100" s="272">
        <f>IFERROR(VLOOKUP(E100, 'TRI Data in Utility Worksheet'!$BG$3:$BJ$177, 4, FALSE), "No Stack Air Release")</f>
        <v>0</v>
      </c>
      <c r="T100" s="272">
        <f>VLOOKUP(E100, 'TRI Data in Utility Worksheet'!$AY$3:$BF$177, 8, FALSE)</f>
        <v>2023</v>
      </c>
      <c r="U100" s="272">
        <f>IFERROR(VLOOKUP(E100, 'TRI Data in Utility Worksheet'!$AA$3:$AE$177, 5, FALSE), "No Air Release")</f>
        <v>0</v>
      </c>
      <c r="V100" s="272">
        <f>VLOOKUP(E100, 'TRI Data in Utility Worksheet'!$S$3:$Z$177, 8, FALSE)</f>
        <v>2023</v>
      </c>
      <c r="W100" s="272">
        <f xml:space="preserve"> INDEX('COU &amp; OES Information'!$C:$C, MATCH($A$29, 'COU &amp; OES Information'!$A:$A, 0))</f>
        <v>246</v>
      </c>
      <c r="X100" s="151">
        <f t="shared" ref="X100:X102" si="86">H100/$W100</f>
        <v>0</v>
      </c>
      <c r="Y100" s="151">
        <f t="shared" ref="Y100:Y102" si="87">I100/$W100</f>
        <v>0</v>
      </c>
      <c r="Z100" s="151">
        <f t="shared" ref="Z100:Z102" si="88">J100/$W100</f>
        <v>0</v>
      </c>
      <c r="AA100" s="151">
        <f t="shared" ref="AA100:AA102" si="89">K100/$W100</f>
        <v>0</v>
      </c>
      <c r="AB100" s="151">
        <f t="shared" ref="AB100:AB102" si="90">M100/$W100</f>
        <v>0</v>
      </c>
      <c r="AC100" s="151">
        <f t="shared" ref="AC100:AC102" si="91">O100/$W100</f>
        <v>0</v>
      </c>
      <c r="AD100" s="151">
        <f t="shared" ref="AD100:AD102" si="92">Q100/$W100</f>
        <v>0</v>
      </c>
      <c r="AE100" s="151">
        <f t="shared" ref="AE100:AE102" si="93">S100/$W100</f>
        <v>0</v>
      </c>
      <c r="AF100" s="151">
        <f t="shared" ref="AF100:AF102" si="94">U100/$W100</f>
        <v>0</v>
      </c>
      <c r="AG100" s="282">
        <f>VLOOKUP(E100,'Raw TRI Data'!$C$2:$P$124,14,FALSE)</f>
        <v>110001142488</v>
      </c>
    </row>
    <row r="101" spans="1:33" ht="14.65" thickBot="1">
      <c r="A101" s="149" t="str">
        <f>VLOOKUP(E101, 'Raw TRI Data'!C:L, 2, FALSE)</f>
        <v>ALPHA WIRE CO</v>
      </c>
      <c r="B101" s="150" t="str">
        <f>VLOOKUP(E101, 'Raw TRI Data'!C:L, 4, FALSE)</f>
        <v>LEOMINSTER</v>
      </c>
      <c r="C101" s="272" t="str">
        <f>VLOOKUP(E101, 'Raw TRI Data'!C:L,6, FALSE)</f>
        <v>MA</v>
      </c>
      <c r="D101" s="275" t="str">
        <f>VLOOKUP(E101, 'Raw TRI Data'!C:L, 7, FALSE)</f>
        <v>01453</v>
      </c>
      <c r="E101" s="273" t="s">
        <v>373</v>
      </c>
      <c r="F101" s="281">
        <f>VLOOKUP(E101, 'Raw TRI Data'!C:L, 9, FALSE)</f>
        <v>335929</v>
      </c>
      <c r="G101" s="150" t="str">
        <f>VLOOKUP(E101, 'Raw TRI Data'!C:L, 10, FALSE)</f>
        <v>Other Communication and Energy Wire Manufacturing</v>
      </c>
      <c r="H101" s="9">
        <f>IFERROR(VLOOKUP(E101, 'TRI Data in Utility Worksheet'!$K$3:$M$177, 3, FALSE), "No Fugitive Air Release")</f>
        <v>0</v>
      </c>
      <c r="I101" s="9">
        <f>IFERROR(VLOOKUP(E101, 'TRI Data in Utility Worksheet'!$K$3:$N$177, 4, FALSE), "No Stack Air Release")</f>
        <v>0</v>
      </c>
      <c r="J101" s="9">
        <f>IFERROR(VLOOKUP(E101, 'TRI Data in Utility Worksheet'!$K$3:$O$177, 5, FALSE), "No Air Release")</f>
        <v>0</v>
      </c>
      <c r="K101" s="9">
        <f>IFERROR(VLOOKUP(E101, 'TRI Data in Utility Worksheet'!$AI$3:$AK$177, 3, FALSE), "No Fugitive Air Release")</f>
        <v>0</v>
      </c>
      <c r="L101" s="9">
        <f>VLOOKUP(E101, 'TRI Data in Utility Worksheet'!$AA$3:$AH$177, 8, FALSE)</f>
        <v>2021</v>
      </c>
      <c r="M101" s="9">
        <f>IFERROR(VLOOKUP(E101, 'TRI Data in Utility Worksheet'!$AY$3:$BB$177, 4, FALSE), "No Stack Air Release")</f>
        <v>0</v>
      </c>
      <c r="N101" s="9">
        <f>VLOOKUP(E101, 'TRI Data in Utility Worksheet'!$AQ$3:$AX$177, 8, FALSE)</f>
        <v>2021</v>
      </c>
      <c r="O101" s="9">
        <f>IFERROR(VLOOKUP(E101, 'TRI Data in Utility Worksheet'!$S$3:$W$177, 5, FALSE), "No Air Release")</f>
        <v>0</v>
      </c>
      <c r="P101" s="9">
        <f>VLOOKUP(E101, 'TRI Data in Utility Worksheet'!$K$3:$R$177, 8, FALSE)</f>
        <v>2021</v>
      </c>
      <c r="Q101" s="9">
        <f>IFERROR(VLOOKUP(E101, 'TRI Data in Utility Worksheet'!$AQ$3:$AS$177, 3, FALSE), "No Fugitive Air Release")</f>
        <v>0</v>
      </c>
      <c r="R101" s="9">
        <f>VLOOKUP(E101, 'TRI Data in Utility Worksheet'!$AI$3:$AP$177, 8, FALSE)</f>
        <v>2021</v>
      </c>
      <c r="S101" s="9">
        <f>IFERROR(VLOOKUP(E101, 'TRI Data in Utility Worksheet'!$BG$3:$BJ$177, 4, FALSE), "No Stack Air Release")</f>
        <v>0</v>
      </c>
      <c r="T101" s="9">
        <f>VLOOKUP(E101, 'TRI Data in Utility Worksheet'!$AY$3:$BF$177, 8, FALSE)</f>
        <v>2021</v>
      </c>
      <c r="U101" s="9">
        <f>IFERROR(VLOOKUP(E101, 'TRI Data in Utility Worksheet'!$AA$3:$AE$177, 5, FALSE), "No Air Release")</f>
        <v>0</v>
      </c>
      <c r="V101" s="9">
        <f>VLOOKUP(E101, 'TRI Data in Utility Worksheet'!$S$3:$Z$177, 8, FALSE)</f>
        <v>2021</v>
      </c>
      <c r="W101" s="9">
        <f xml:space="preserve"> INDEX('COU &amp; OES Information'!$C:$C, MATCH($A$29, 'COU &amp; OES Information'!$A:$A, 0))</f>
        <v>246</v>
      </c>
      <c r="X101" s="152">
        <f t="shared" si="86"/>
        <v>0</v>
      </c>
      <c r="Y101" s="152">
        <f t="shared" si="87"/>
        <v>0</v>
      </c>
      <c r="Z101" s="152">
        <f t="shared" si="88"/>
        <v>0</v>
      </c>
      <c r="AA101" s="152">
        <f t="shared" si="89"/>
        <v>0</v>
      </c>
      <c r="AB101" s="152">
        <f t="shared" si="90"/>
        <v>0</v>
      </c>
      <c r="AC101" s="152">
        <f t="shared" si="91"/>
        <v>0</v>
      </c>
      <c r="AD101" s="152">
        <f t="shared" si="92"/>
        <v>0</v>
      </c>
      <c r="AE101" s="152">
        <f t="shared" si="93"/>
        <v>0</v>
      </c>
      <c r="AF101" s="152">
        <f t="shared" si="94"/>
        <v>0</v>
      </c>
      <c r="AG101" s="283">
        <f>VLOOKUP(E101,'Raw TRI Data'!$C$2:$P$124,14,FALSE)</f>
        <v>110000308818</v>
      </c>
    </row>
    <row r="102" spans="1:33" ht="16.5" customHeight="1" thickBot="1">
      <c r="A102" s="149" t="str">
        <f>VLOOKUP(E102, 'Raw TRI Data'!C:L, 2, FALSE)</f>
        <v>WOODSTREAM CORP</v>
      </c>
      <c r="B102" s="150" t="str">
        <f>VLOOKUP(E102, 'Raw TRI Data'!C:L, 4, FALSE)</f>
        <v>KNOXVILLE</v>
      </c>
      <c r="C102" s="272" t="str">
        <f>VLOOKUP(E102, 'Raw TRI Data'!C:L,6, FALSE)</f>
        <v>TN</v>
      </c>
      <c r="D102" s="275">
        <f>VLOOKUP(E102, 'Raw TRI Data'!C:L, 7, FALSE)</f>
        <v>37914</v>
      </c>
      <c r="E102" s="273" t="s">
        <v>852</v>
      </c>
      <c r="F102" s="281">
        <f>VLOOKUP(E102, 'Raw TRI Data'!C:L, 9, FALSE)</f>
        <v>335999</v>
      </c>
      <c r="G102" s="150" t="str">
        <f>VLOOKUP(E102, 'Raw TRI Data'!C:L, 10, FALSE)</f>
        <v>All Other Miscellaneous Electrical Equipment and Component Manufacturing</v>
      </c>
      <c r="H102" s="9">
        <f>IFERROR(VLOOKUP(E102, 'TRI Data in Utility Worksheet'!$K$3:$M$177, 3, FALSE), "No Fugitive Air Release")</f>
        <v>2.29</v>
      </c>
      <c r="I102" s="9">
        <f>IFERROR(VLOOKUP(E102, 'TRI Data in Utility Worksheet'!$K$3:$N$177, 4, FALSE), "No Stack Air Release")</f>
        <v>0</v>
      </c>
      <c r="J102" s="9">
        <f>IFERROR(VLOOKUP(E102, 'TRI Data in Utility Worksheet'!$K$3:$O$177, 5, FALSE), "No Air Release")</f>
        <v>2.29</v>
      </c>
      <c r="K102" s="9">
        <f>IFERROR(VLOOKUP(E102, 'TRI Data in Utility Worksheet'!$AI$3:$AK$177, 3, FALSE), "No Fugitive Air Release")</f>
        <v>4.47</v>
      </c>
      <c r="L102" s="9">
        <f>VLOOKUP(E102, 'TRI Data in Utility Worksheet'!$AA$3:$AH$177, 8, FALSE)</f>
        <v>2020</v>
      </c>
      <c r="M102" s="9">
        <f>IFERROR(VLOOKUP(E102, 'TRI Data in Utility Worksheet'!$AY$3:$BB$177, 4, FALSE), "No Stack Air Release")</f>
        <v>0</v>
      </c>
      <c r="N102" s="9">
        <f>VLOOKUP(E102, 'TRI Data in Utility Worksheet'!$AQ$3:$AX$177, 8, FALSE)</f>
        <v>2019</v>
      </c>
      <c r="O102" s="9">
        <f>IFERROR(VLOOKUP(E102, 'TRI Data in Utility Worksheet'!$S$3:$W$177, 5, FALSE), "No Air Release")</f>
        <v>4.47</v>
      </c>
      <c r="P102" s="9">
        <f>VLOOKUP(E102, 'TRI Data in Utility Worksheet'!$K$3:$R$177, 8, FALSE)</f>
        <v>2020</v>
      </c>
      <c r="Q102" s="9">
        <f>IFERROR(VLOOKUP(E102, 'TRI Data in Utility Worksheet'!$AQ$3:$AS$177, 3, FALSE), "No Fugitive Air Release")</f>
        <v>2.29</v>
      </c>
      <c r="R102" s="9">
        <f>VLOOKUP(E102, 'TRI Data in Utility Worksheet'!$AI$3:$AP$177, 8, FALSE)</f>
        <v>2023</v>
      </c>
      <c r="S102" s="9">
        <f>IFERROR(VLOOKUP(E102, 'TRI Data in Utility Worksheet'!$BG$3:$BJ$177, 4, FALSE), "No Stack Air Release")</f>
        <v>0</v>
      </c>
      <c r="T102" s="9">
        <f>VLOOKUP(E102, 'TRI Data in Utility Worksheet'!$AY$3:$BF$177, 8, FALSE)</f>
        <v>2019</v>
      </c>
      <c r="U102" s="9">
        <f>IFERROR(VLOOKUP(E102, 'TRI Data in Utility Worksheet'!$AA$3:$AE$177, 5, FALSE), "No Air Release")</f>
        <v>2.29</v>
      </c>
      <c r="V102" s="9">
        <f>VLOOKUP(E102, 'TRI Data in Utility Worksheet'!$S$3:$Z$177, 8, FALSE)</f>
        <v>2023</v>
      </c>
      <c r="W102" s="9">
        <f xml:space="preserve"> INDEX('COU &amp; OES Information'!$C:$C, MATCH($A$29, 'COU &amp; OES Information'!$A:$A, 0))</f>
        <v>246</v>
      </c>
      <c r="X102" s="152">
        <f t="shared" si="86"/>
        <v>9.3089430894308951E-3</v>
      </c>
      <c r="Y102" s="152">
        <f t="shared" si="87"/>
        <v>0</v>
      </c>
      <c r="Z102" s="152">
        <f t="shared" si="88"/>
        <v>9.3089430894308951E-3</v>
      </c>
      <c r="AA102" s="152">
        <f t="shared" si="89"/>
        <v>1.8170731707317072E-2</v>
      </c>
      <c r="AB102" s="152">
        <f t="shared" si="90"/>
        <v>0</v>
      </c>
      <c r="AC102" s="152">
        <f t="shared" si="91"/>
        <v>1.8170731707317072E-2</v>
      </c>
      <c r="AD102" s="152">
        <f t="shared" si="92"/>
        <v>9.3089430894308951E-3</v>
      </c>
      <c r="AE102" s="152">
        <f t="shared" si="93"/>
        <v>0</v>
      </c>
      <c r="AF102" s="152">
        <f t="shared" si="94"/>
        <v>9.3089430894308951E-3</v>
      </c>
      <c r="AG102" s="283" t="str">
        <f>VLOOKUP(E102,'Raw TRI Data'!$C$2:$P$294,14,FALSE)</f>
        <v>NA</v>
      </c>
    </row>
    <row r="104" spans="1:33">
      <c r="A104" s="1" t="s">
        <v>943</v>
      </c>
    </row>
    <row r="105" spans="1:33" ht="14.65" thickBot="1">
      <c r="A105" s="1" t="s">
        <v>983</v>
      </c>
    </row>
    <row r="106" spans="1:33" ht="59.65" customHeight="1" thickBot="1">
      <c r="A106" s="231" t="s">
        <v>945</v>
      </c>
      <c r="B106" s="232" t="s">
        <v>878</v>
      </c>
      <c r="C106" s="232" t="s">
        <v>879</v>
      </c>
      <c r="D106" s="232" t="s">
        <v>881</v>
      </c>
      <c r="E106" s="230" t="s">
        <v>946</v>
      </c>
      <c r="F106" s="232" t="s">
        <v>947</v>
      </c>
      <c r="G106" s="232" t="s">
        <v>948</v>
      </c>
      <c r="H106" s="233" t="s">
        <v>949</v>
      </c>
      <c r="I106" s="233" t="s">
        <v>950</v>
      </c>
      <c r="J106" s="233" t="s">
        <v>951</v>
      </c>
      <c r="K106" s="233" t="s">
        <v>952</v>
      </c>
      <c r="L106" s="233" t="s">
        <v>953</v>
      </c>
      <c r="M106" s="233" t="s">
        <v>954</v>
      </c>
      <c r="N106" s="233" t="s">
        <v>955</v>
      </c>
      <c r="O106" s="233" t="s">
        <v>956</v>
      </c>
      <c r="P106" s="233" t="s">
        <v>957</v>
      </c>
      <c r="Q106" s="233" t="s">
        <v>958</v>
      </c>
      <c r="R106" s="233" t="s">
        <v>959</v>
      </c>
      <c r="S106" s="233" t="s">
        <v>960</v>
      </c>
      <c r="T106" s="233" t="s">
        <v>961</v>
      </c>
      <c r="U106" s="233" t="s">
        <v>962</v>
      </c>
      <c r="V106" s="233" t="s">
        <v>963</v>
      </c>
      <c r="W106" s="236" t="s">
        <v>964</v>
      </c>
      <c r="X106" s="233" t="s">
        <v>965</v>
      </c>
      <c r="Y106" s="233" t="s">
        <v>966</v>
      </c>
      <c r="Z106" s="233" t="s">
        <v>967</v>
      </c>
      <c r="AA106" s="233" t="s">
        <v>968</v>
      </c>
      <c r="AB106" s="233" t="s">
        <v>969</v>
      </c>
      <c r="AC106" s="233" t="s">
        <v>970</v>
      </c>
      <c r="AD106" s="233" t="s">
        <v>971</v>
      </c>
      <c r="AE106" s="233" t="s">
        <v>972</v>
      </c>
      <c r="AF106" s="233" t="s">
        <v>973</v>
      </c>
      <c r="AG106" s="234" t="s">
        <v>974</v>
      </c>
    </row>
    <row r="107" spans="1:33" ht="14.65" thickBot="1">
      <c r="A107" s="149" t="str">
        <f>VLOOKUP(E107, 'Raw TRI Data'!C:L, 2, FALSE)</f>
        <v>THE BOEING CO DEFENSE SPACE &amp; SECURITY ROTORCRAFT PR</v>
      </c>
      <c r="B107" s="150" t="str">
        <f>VLOOKUP(E107, 'Raw TRI Data'!C:L, 4, FALSE)</f>
        <v>RIDLEY PARK</v>
      </c>
      <c r="C107" s="272" t="str">
        <f>VLOOKUP(E107, 'Raw TRI Data'!C:L,6, FALSE)</f>
        <v>PA</v>
      </c>
      <c r="D107" s="275">
        <f>VLOOKUP(E107, 'Raw TRI Data'!C:L, 7, FALSE)</f>
        <v>19078</v>
      </c>
      <c r="E107" s="273" t="s">
        <v>791</v>
      </c>
      <c r="F107" s="281">
        <f>VLOOKUP(E107, 'Raw TRI Data'!C:L, 9, FALSE)</f>
        <v>336411</v>
      </c>
      <c r="G107" s="150" t="str">
        <f>VLOOKUP(E107, 'Raw TRI Data'!C:L, 10, FALSE)</f>
        <v>Aircraft Manufacturing</v>
      </c>
      <c r="H107" s="272">
        <f>IFERROR(VLOOKUP(E107, 'TRI Data in Utility Worksheet'!$K$3:$M$177, 3, FALSE), "No Fugitive Air Release")</f>
        <v>0</v>
      </c>
      <c r="I107" s="272">
        <f>IFERROR(VLOOKUP(E107, 'TRI Data in Utility Worksheet'!$K$3:$N$177, 4, FALSE), "No Stack Air Release")</f>
        <v>0</v>
      </c>
      <c r="J107" s="272">
        <f>IFERROR(VLOOKUP(E107, 'TRI Data in Utility Worksheet'!$K$3:$O$177, 5, FALSE), "No Air Release")</f>
        <v>0</v>
      </c>
      <c r="K107" s="272">
        <f>IFERROR(VLOOKUP(E107, 'TRI Data in Utility Worksheet'!$AI$3:$AK$177, 3, FALSE), "No Fugitive Air Release")</f>
        <v>0</v>
      </c>
      <c r="L107" s="272">
        <f>VLOOKUP(E107, 'TRI Data in Utility Worksheet'!$AA$3:$AH$177, 8, FALSE)</f>
        <v>2020</v>
      </c>
      <c r="M107" s="272">
        <f>IFERROR(VLOOKUP(E107, 'TRI Data in Utility Worksheet'!$AY$3:$BB$177, 4, FALSE), "No Stack Air Release")</f>
        <v>0</v>
      </c>
      <c r="N107" s="272">
        <f>VLOOKUP(E107, 'TRI Data in Utility Worksheet'!$AQ$3:$AX$177, 8, FALSE)</f>
        <v>2020</v>
      </c>
      <c r="O107" s="272">
        <f>IFERROR(VLOOKUP(E107, 'TRI Data in Utility Worksheet'!$S$3:$W$177, 5, FALSE), "No Air Release")</f>
        <v>0</v>
      </c>
      <c r="P107" s="272">
        <f>VLOOKUP(E107, 'TRI Data in Utility Worksheet'!$K$3:$R$177, 8, FALSE)</f>
        <v>2020</v>
      </c>
      <c r="Q107" s="272">
        <f>IFERROR(VLOOKUP(E107, 'TRI Data in Utility Worksheet'!$AQ$3:$AS$177, 3, FALSE), "No Fugitive Air Release")</f>
        <v>0</v>
      </c>
      <c r="R107" s="272">
        <f>VLOOKUP(E107, 'TRI Data in Utility Worksheet'!$AI$3:$AP$177, 8, FALSE)</f>
        <v>2020</v>
      </c>
      <c r="S107" s="272">
        <f>IFERROR(VLOOKUP(E107, 'TRI Data in Utility Worksheet'!$BG$3:$BJ$177, 4, FALSE), "No Stack Air Release")</f>
        <v>0</v>
      </c>
      <c r="T107" s="272">
        <f>VLOOKUP(E107, 'TRI Data in Utility Worksheet'!$AY$3:$BF$177, 8, FALSE)</f>
        <v>2020</v>
      </c>
      <c r="U107" s="272">
        <f>IFERROR(VLOOKUP(E107, 'TRI Data in Utility Worksheet'!$AA$3:$AE$177, 5, FALSE), "No Air Release")</f>
        <v>0</v>
      </c>
      <c r="V107" s="272">
        <f>VLOOKUP(E107, 'TRI Data in Utility Worksheet'!$S$3:$Z$177, 8, FALSE)</f>
        <v>2020</v>
      </c>
      <c r="W107" s="272">
        <f xml:space="preserve"> INDEX('COU &amp; OES Information'!$C:$C, MATCH($A$29, 'COU &amp; OES Information'!$A:$A, 0))</f>
        <v>246</v>
      </c>
      <c r="X107" s="151">
        <f t="shared" ref="X107:X114" si="95">H107/$W107</f>
        <v>0</v>
      </c>
      <c r="Y107" s="151">
        <f t="shared" ref="Y107:Y114" si="96">I107/$W107</f>
        <v>0</v>
      </c>
      <c r="Z107" s="151">
        <f t="shared" ref="Z107:Z114" si="97">J107/$W107</f>
        <v>0</v>
      </c>
      <c r="AA107" s="151">
        <f t="shared" ref="AA107:AA114" si="98">K107/$W107</f>
        <v>0</v>
      </c>
      <c r="AB107" s="151">
        <f t="shared" ref="AB107:AB114" si="99">M107/$W107</f>
        <v>0</v>
      </c>
      <c r="AC107" s="151">
        <f t="shared" ref="AC107:AC114" si="100">O107/$W107</f>
        <v>0</v>
      </c>
      <c r="AD107" s="151">
        <f t="shared" ref="AD107:AD114" si="101">Q107/$W107</f>
        <v>0</v>
      </c>
      <c r="AE107" s="151">
        <f t="shared" ref="AE107:AE114" si="102">S107/$W107</f>
        <v>0</v>
      </c>
      <c r="AF107" s="151">
        <f t="shared" ref="AF107:AF114" si="103">U107/$W107</f>
        <v>0</v>
      </c>
      <c r="AG107" s="282">
        <f>VLOOKUP(E107,'Raw TRI Data'!$C$2:$P$294,14,FALSE)</f>
        <v>110070118559</v>
      </c>
    </row>
    <row r="108" spans="1:33" ht="14.65" thickBot="1">
      <c r="A108" s="149" t="str">
        <f>VLOOKUP(E108, 'Raw TRI Data'!C:L, 2, FALSE)</f>
        <v>FCA US STERLING HEIGHTS ASSEMBLY PLANT</v>
      </c>
      <c r="B108" s="150" t="str">
        <f>VLOOKUP(E108, 'Raw TRI Data'!C:L, 4, FALSE)</f>
        <v>STERLING HEIGHTS</v>
      </c>
      <c r="C108" s="272" t="str">
        <f>VLOOKUP(E108, 'Raw TRI Data'!C:L,6, FALSE)</f>
        <v>MI</v>
      </c>
      <c r="D108" s="275">
        <f>VLOOKUP(E108, 'Raw TRI Data'!C:L, 7, FALSE)</f>
        <v>48312</v>
      </c>
      <c r="E108" s="273" t="s">
        <v>508</v>
      </c>
      <c r="F108" s="281">
        <f>VLOOKUP(E108, 'Raw TRI Data'!C:L, 9, FALSE)</f>
        <v>336111</v>
      </c>
      <c r="G108" s="150" t="str">
        <f>VLOOKUP(E108, 'Raw TRI Data'!C:L, 10, FALSE)</f>
        <v>Automobile Manufacturing</v>
      </c>
      <c r="H108" s="9">
        <f>IFERROR(VLOOKUP(E108, 'TRI Data in Utility Worksheet'!$K$3:$M$177, 3, FALSE), "No Fugitive Air Release")</f>
        <v>0</v>
      </c>
      <c r="I108" s="9">
        <f>IFERROR(VLOOKUP(E108, 'TRI Data in Utility Worksheet'!$K$3:$N$177, 4, FALSE), "No Stack Air Release")</f>
        <v>0</v>
      </c>
      <c r="J108" s="9">
        <f>IFERROR(VLOOKUP(E108, 'TRI Data in Utility Worksheet'!$K$3:$O$177, 5, FALSE), "No Air Release")</f>
        <v>0</v>
      </c>
      <c r="K108" s="9">
        <f>IFERROR(VLOOKUP(E108, 'TRI Data in Utility Worksheet'!$AI$3:$AK$177, 3, FALSE), "No Fugitive Air Release")</f>
        <v>0</v>
      </c>
      <c r="L108" s="9">
        <f>VLOOKUP(E108, 'TRI Data in Utility Worksheet'!$AA$3:$AH$177, 8, FALSE)</f>
        <v>2019</v>
      </c>
      <c r="M108" s="9">
        <f>IFERROR(VLOOKUP(E108, 'TRI Data in Utility Worksheet'!$AY$3:$BB$177, 4, FALSE), "No Stack Air Release")</f>
        <v>0</v>
      </c>
      <c r="N108" s="9">
        <f>VLOOKUP(E108, 'TRI Data in Utility Worksheet'!$AQ$3:$AX$177, 8, FALSE)</f>
        <v>2019</v>
      </c>
      <c r="O108" s="9">
        <f>IFERROR(VLOOKUP(E108, 'TRI Data in Utility Worksheet'!$S$3:$W$177, 5, FALSE), "No Air Release")</f>
        <v>0</v>
      </c>
      <c r="P108" s="9">
        <f>VLOOKUP(E108, 'TRI Data in Utility Worksheet'!$K$3:$R$177, 8, FALSE)</f>
        <v>2019</v>
      </c>
      <c r="Q108" s="9">
        <f>IFERROR(VLOOKUP(E108, 'TRI Data in Utility Worksheet'!$AQ$3:$AS$177, 3, FALSE), "No Fugitive Air Release")</f>
        <v>0</v>
      </c>
      <c r="R108" s="9">
        <f>VLOOKUP(E108, 'TRI Data in Utility Worksheet'!$AI$3:$AP$177, 8, FALSE)</f>
        <v>2019</v>
      </c>
      <c r="S108" s="9">
        <f>IFERROR(VLOOKUP(E108, 'TRI Data in Utility Worksheet'!$BG$3:$BJ$177, 4, FALSE), "No Stack Air Release")</f>
        <v>0</v>
      </c>
      <c r="T108" s="9">
        <f>VLOOKUP(E108, 'TRI Data in Utility Worksheet'!$AY$3:$BF$177, 8, FALSE)</f>
        <v>2019</v>
      </c>
      <c r="U108" s="9">
        <f>IFERROR(VLOOKUP(E108, 'TRI Data in Utility Worksheet'!$AA$3:$AE$177, 5, FALSE), "No Air Release")</f>
        <v>0</v>
      </c>
      <c r="V108" s="9">
        <f>VLOOKUP(E108, 'TRI Data in Utility Worksheet'!$S$3:$Z$177, 8, FALSE)</f>
        <v>2019</v>
      </c>
      <c r="W108" s="9">
        <f xml:space="preserve"> INDEX('COU &amp; OES Information'!$C:$C, MATCH($A$29, 'COU &amp; OES Information'!$A:$A, 0))</f>
        <v>246</v>
      </c>
      <c r="X108" s="152">
        <f t="shared" si="95"/>
        <v>0</v>
      </c>
      <c r="Y108" s="152">
        <f t="shared" si="96"/>
        <v>0</v>
      </c>
      <c r="Z108" s="152">
        <f t="shared" si="97"/>
        <v>0</v>
      </c>
      <c r="AA108" s="152">
        <f t="shared" si="98"/>
        <v>0</v>
      </c>
      <c r="AB108" s="152">
        <f t="shared" si="99"/>
        <v>0</v>
      </c>
      <c r="AC108" s="152">
        <f t="shared" si="100"/>
        <v>0</v>
      </c>
      <c r="AD108" s="152">
        <f t="shared" si="101"/>
        <v>0</v>
      </c>
      <c r="AE108" s="152">
        <f t="shared" si="102"/>
        <v>0</v>
      </c>
      <c r="AF108" s="152">
        <f t="shared" si="103"/>
        <v>0</v>
      </c>
      <c r="AG108" s="282">
        <f>VLOOKUP(E108,'Raw TRI Data'!$C$2:$P$294,14,FALSE)</f>
        <v>110017425375</v>
      </c>
    </row>
    <row r="109" spans="1:33" ht="16.5" customHeight="1" thickBot="1">
      <c r="A109" s="149" t="str">
        <f>VLOOKUP(E109, 'Raw TRI Data'!C:L, 2, FALSE)</f>
        <v>DASSAULT FALCON JET CORP.</v>
      </c>
      <c r="B109" s="150" t="str">
        <f>VLOOKUP(E109, 'Raw TRI Data'!C:L, 4, FALSE)</f>
        <v>LITTLE ROCK</v>
      </c>
      <c r="C109" s="272" t="str">
        <f>VLOOKUP(E109, 'Raw TRI Data'!C:L,6, FALSE)</f>
        <v>AR</v>
      </c>
      <c r="D109" s="275">
        <f>VLOOKUP(E109, 'Raw TRI Data'!C:L, 7, FALSE)</f>
        <v>72202</v>
      </c>
      <c r="E109" s="273" t="s">
        <v>497</v>
      </c>
      <c r="F109" s="281">
        <f>VLOOKUP(E109, 'Raw TRI Data'!C:L, 9, FALSE)</f>
        <v>336411</v>
      </c>
      <c r="G109" s="150" t="str">
        <f>VLOOKUP(E109, 'Raw TRI Data'!C:L, 10, FALSE)</f>
        <v>Aircraft Manufacturing</v>
      </c>
      <c r="H109" s="9">
        <f>IFERROR(VLOOKUP(E109, 'TRI Data in Utility Worksheet'!$K$3:$M$177, 3, FALSE), "No Fugitive Air Release")</f>
        <v>0</v>
      </c>
      <c r="I109" s="9">
        <f>IFERROR(VLOOKUP(E109, 'TRI Data in Utility Worksheet'!$K$3:$N$177, 4, FALSE), "No Stack Air Release")</f>
        <v>0</v>
      </c>
      <c r="J109" s="9">
        <f>IFERROR(VLOOKUP(E109, 'TRI Data in Utility Worksheet'!$K$3:$O$177, 5, FALSE), "No Air Release")</f>
        <v>0</v>
      </c>
      <c r="K109" s="9">
        <f>IFERROR(VLOOKUP(E109, 'TRI Data in Utility Worksheet'!$AI$3:$AK$177, 3, FALSE), "No Fugitive Air Release")</f>
        <v>0</v>
      </c>
      <c r="L109" s="9">
        <f>VLOOKUP(E109, 'TRI Data in Utility Worksheet'!$AA$3:$AH$177, 8, FALSE)</f>
        <v>2019</v>
      </c>
      <c r="M109" s="9">
        <f>IFERROR(VLOOKUP(E109, 'TRI Data in Utility Worksheet'!$AY$3:$BB$177, 4, FALSE), "No Stack Air Release")</f>
        <v>0</v>
      </c>
      <c r="N109" s="9">
        <f>VLOOKUP(E109, 'TRI Data in Utility Worksheet'!$AQ$3:$AX$177, 8, FALSE)</f>
        <v>2019</v>
      </c>
      <c r="O109" s="9">
        <f>IFERROR(VLOOKUP(E109, 'TRI Data in Utility Worksheet'!$S$3:$W$177, 5, FALSE), "No Air Release")</f>
        <v>0</v>
      </c>
      <c r="P109" s="9">
        <f>VLOOKUP(E109, 'TRI Data in Utility Worksheet'!$K$3:$R$177, 8, FALSE)</f>
        <v>2019</v>
      </c>
      <c r="Q109" s="9">
        <f>IFERROR(VLOOKUP(E109, 'TRI Data in Utility Worksheet'!$AQ$3:$AS$177, 3, FALSE), "No Fugitive Air Release")</f>
        <v>0</v>
      </c>
      <c r="R109" s="9">
        <f>VLOOKUP(E109, 'TRI Data in Utility Worksheet'!$AI$3:$AP$177, 8, FALSE)</f>
        <v>2019</v>
      </c>
      <c r="S109" s="9">
        <f>IFERROR(VLOOKUP(E109, 'TRI Data in Utility Worksheet'!$BG$3:$BJ$177, 4, FALSE), "No Stack Air Release")</f>
        <v>0</v>
      </c>
      <c r="T109" s="9">
        <f>VLOOKUP(E109, 'TRI Data in Utility Worksheet'!$AY$3:$BF$177, 8, FALSE)</f>
        <v>2019</v>
      </c>
      <c r="U109" s="9">
        <f>IFERROR(VLOOKUP(E109, 'TRI Data in Utility Worksheet'!$AA$3:$AE$177, 5, FALSE), "No Air Release")</f>
        <v>0</v>
      </c>
      <c r="V109" s="9">
        <f>VLOOKUP(E109, 'TRI Data in Utility Worksheet'!$S$3:$Z$177, 8, FALSE)</f>
        <v>2019</v>
      </c>
      <c r="W109" s="9">
        <f xml:space="preserve"> INDEX('COU &amp; OES Information'!$C:$C, MATCH($A$29, 'COU &amp; OES Information'!$A:$A, 0))</f>
        <v>246</v>
      </c>
      <c r="X109" s="152">
        <f t="shared" si="95"/>
        <v>0</v>
      </c>
      <c r="Y109" s="152">
        <f t="shared" si="96"/>
        <v>0</v>
      </c>
      <c r="Z109" s="152">
        <f t="shared" si="97"/>
        <v>0</v>
      </c>
      <c r="AA109" s="152">
        <f t="shared" si="98"/>
        <v>0</v>
      </c>
      <c r="AB109" s="152">
        <f t="shared" si="99"/>
        <v>0</v>
      </c>
      <c r="AC109" s="152">
        <f t="shared" si="100"/>
        <v>0</v>
      </c>
      <c r="AD109" s="152">
        <f t="shared" si="101"/>
        <v>0</v>
      </c>
      <c r="AE109" s="152">
        <f t="shared" si="102"/>
        <v>0</v>
      </c>
      <c r="AF109" s="152">
        <f t="shared" si="103"/>
        <v>0</v>
      </c>
      <c r="AG109" s="282">
        <f>VLOOKUP(E109,'Raw TRI Data'!$C$2:$P$294,14,FALSE)</f>
        <v>110007409964</v>
      </c>
    </row>
    <row r="110" spans="1:33" ht="16.5" customHeight="1" thickBot="1">
      <c r="A110" s="149" t="str">
        <f>VLOOKUP(E110, 'Raw TRI Data'!C:L, 2, FALSE)</f>
        <v>US DOD USAF TINKER AFB</v>
      </c>
      <c r="B110" s="150" t="str">
        <f>VLOOKUP(E110, 'Raw TRI Data'!C:L, 4, FALSE)</f>
        <v>TINKER AFB</v>
      </c>
      <c r="C110" s="272" t="str">
        <f>VLOOKUP(E110, 'Raw TRI Data'!C:L,6, FALSE)</f>
        <v>OK</v>
      </c>
      <c r="D110" s="275">
        <f>VLOOKUP(E110, 'Raw TRI Data'!C:L, 7, FALSE)</f>
        <v>731459100</v>
      </c>
      <c r="E110" s="273" t="s">
        <v>819</v>
      </c>
      <c r="F110" s="281">
        <f>VLOOKUP(E110, 'Raw TRI Data'!C:L, 9, FALSE)</f>
        <v>928110</v>
      </c>
      <c r="G110" s="150" t="str">
        <f>VLOOKUP(E110, 'Raw TRI Data'!C:L, 10, FALSE)</f>
        <v>National Security</v>
      </c>
      <c r="H110" s="9">
        <f>IFERROR(VLOOKUP(E110, 'TRI Data in Utility Worksheet'!$K$3:$M$177, 3, FALSE), "No Fugitive Air Release")</f>
        <v>0</v>
      </c>
      <c r="I110" s="9">
        <f>IFERROR(VLOOKUP(E110, 'TRI Data in Utility Worksheet'!$K$3:$N$177, 4, FALSE), "No Stack Air Release")</f>
        <v>0</v>
      </c>
      <c r="J110" s="9">
        <f>IFERROR(VLOOKUP(E110, 'TRI Data in Utility Worksheet'!$K$3:$O$177, 5, FALSE), "No Air Release")</f>
        <v>0</v>
      </c>
      <c r="K110" s="9">
        <f>IFERROR(VLOOKUP(E110, 'TRI Data in Utility Worksheet'!$AI$3:$AK$177, 3, FALSE), "No Fugitive Air Release")</f>
        <v>0</v>
      </c>
      <c r="L110" s="9">
        <f>VLOOKUP(E110, 'TRI Data in Utility Worksheet'!$AA$3:$AH$177, 8, FALSE)</f>
        <v>2022</v>
      </c>
      <c r="M110" s="9">
        <f>IFERROR(VLOOKUP(E110, 'TRI Data in Utility Worksheet'!$AY$3:$BB$177, 4, FALSE), "No Stack Air Release")</f>
        <v>0</v>
      </c>
      <c r="N110" s="9">
        <f>VLOOKUP(E110, 'TRI Data in Utility Worksheet'!$AQ$3:$AX$177, 8, FALSE)</f>
        <v>2022</v>
      </c>
      <c r="O110" s="9">
        <f>IFERROR(VLOOKUP(E110, 'TRI Data in Utility Worksheet'!$S$3:$W$177, 5, FALSE), "No Air Release")</f>
        <v>0</v>
      </c>
      <c r="P110" s="9">
        <f>VLOOKUP(E110, 'TRI Data in Utility Worksheet'!$K$3:$R$177, 8, FALSE)</f>
        <v>2022</v>
      </c>
      <c r="Q110" s="9">
        <f>IFERROR(VLOOKUP(E110, 'TRI Data in Utility Worksheet'!$AQ$3:$AS$177, 3, FALSE), "No Fugitive Air Release")</f>
        <v>0</v>
      </c>
      <c r="R110" s="9">
        <f>VLOOKUP(E110, 'TRI Data in Utility Worksheet'!$AI$3:$AP$177, 8, FALSE)</f>
        <v>2022</v>
      </c>
      <c r="S110" s="9">
        <f>IFERROR(VLOOKUP(E110, 'TRI Data in Utility Worksheet'!$BG$3:$BJ$177, 4, FALSE), "No Stack Air Release")</f>
        <v>0</v>
      </c>
      <c r="T110" s="9">
        <f>VLOOKUP(E110, 'TRI Data in Utility Worksheet'!$AY$3:$BF$177, 8, FALSE)</f>
        <v>2022</v>
      </c>
      <c r="U110" s="9">
        <f>IFERROR(VLOOKUP(E110, 'TRI Data in Utility Worksheet'!$AA$3:$AE$177, 5, FALSE), "No Air Release")</f>
        <v>0</v>
      </c>
      <c r="V110" s="9">
        <f>VLOOKUP(E110, 'TRI Data in Utility Worksheet'!$S$3:$Z$177, 8, FALSE)</f>
        <v>2022</v>
      </c>
      <c r="W110" s="9">
        <f xml:space="preserve"> INDEX('COU &amp; OES Information'!$C:$C, MATCH($A$29, 'COU &amp; OES Information'!$A:$A, 0))</f>
        <v>246</v>
      </c>
      <c r="X110" s="152">
        <f t="shared" si="95"/>
        <v>0</v>
      </c>
      <c r="Y110" s="152">
        <f t="shared" si="96"/>
        <v>0</v>
      </c>
      <c r="Z110" s="152">
        <f t="shared" si="97"/>
        <v>0</v>
      </c>
      <c r="AA110" s="152">
        <f t="shared" si="98"/>
        <v>0</v>
      </c>
      <c r="AB110" s="152">
        <f t="shared" si="99"/>
        <v>0</v>
      </c>
      <c r="AC110" s="152">
        <f t="shared" si="100"/>
        <v>0</v>
      </c>
      <c r="AD110" s="152">
        <f t="shared" si="101"/>
        <v>0</v>
      </c>
      <c r="AE110" s="152">
        <f t="shared" si="102"/>
        <v>0</v>
      </c>
      <c r="AF110" s="152">
        <f t="shared" si="103"/>
        <v>0</v>
      </c>
      <c r="AG110" s="282">
        <f>VLOOKUP(E110,'Raw TRI Data'!$C$2:$P$294,14,FALSE)</f>
        <v>110000454099</v>
      </c>
    </row>
    <row r="111" spans="1:33" ht="16.5" customHeight="1" thickBot="1">
      <c r="A111" s="149" t="str">
        <f>VLOOKUP(E111, 'Raw TRI Data'!C:L, 2, FALSE)</f>
        <v>NORDAM REPAIR DIV</v>
      </c>
      <c r="B111" s="150" t="str">
        <f>VLOOKUP(E111, 'Raw TRI Data'!C:L, 4, FALSE)</f>
        <v>TULSA</v>
      </c>
      <c r="C111" s="272" t="str">
        <f>VLOOKUP(E111, 'Raw TRI Data'!C:L,6, FALSE)</f>
        <v>OK</v>
      </c>
      <c r="D111" s="275">
        <f>VLOOKUP(E111, 'Raw TRI Data'!C:L, 7, FALSE)</f>
        <v>74116</v>
      </c>
      <c r="E111" s="273" t="s">
        <v>658</v>
      </c>
      <c r="F111" s="281">
        <f>VLOOKUP(E111, 'Raw TRI Data'!C:L, 9, FALSE)</f>
        <v>336413</v>
      </c>
      <c r="G111" s="150" t="str">
        <f>VLOOKUP(E111, 'Raw TRI Data'!C:L, 10, FALSE)</f>
        <v>Other Aircraft Parts and Auxiliary Equipment Manufacturing</v>
      </c>
      <c r="H111" s="9">
        <f>IFERROR(VLOOKUP(E111, 'TRI Data in Utility Worksheet'!$K$3:$M$177, 3, FALSE), "No Fugitive Air Release")</f>
        <v>0</v>
      </c>
      <c r="I111" s="9">
        <f>IFERROR(VLOOKUP(E111, 'TRI Data in Utility Worksheet'!$K$3:$N$177, 4, FALSE), "No Stack Air Release")</f>
        <v>0</v>
      </c>
      <c r="J111" s="9">
        <f>IFERROR(VLOOKUP(E111, 'TRI Data in Utility Worksheet'!$K$3:$O$177, 5, FALSE), "No Air Release")</f>
        <v>0</v>
      </c>
      <c r="K111" s="9">
        <f>IFERROR(VLOOKUP(E111, 'TRI Data in Utility Worksheet'!$AI$3:$AK$177, 3, FALSE), "No Fugitive Air Release")</f>
        <v>0</v>
      </c>
      <c r="L111" s="9">
        <f>VLOOKUP(E111, 'TRI Data in Utility Worksheet'!$AA$3:$AH$177, 8, FALSE)</f>
        <v>2020</v>
      </c>
      <c r="M111" s="9">
        <f>IFERROR(VLOOKUP(E111, 'TRI Data in Utility Worksheet'!$AY$3:$BB$177, 4, FALSE), "No Stack Air Release")</f>
        <v>0</v>
      </c>
      <c r="N111" s="9">
        <f>VLOOKUP(E111, 'TRI Data in Utility Worksheet'!$AQ$3:$AX$177, 8, FALSE)</f>
        <v>2020</v>
      </c>
      <c r="O111" s="9">
        <f>IFERROR(VLOOKUP(E111, 'TRI Data in Utility Worksheet'!$S$3:$W$177, 5, FALSE), "No Air Release")</f>
        <v>0</v>
      </c>
      <c r="P111" s="9">
        <f>VLOOKUP(E111, 'TRI Data in Utility Worksheet'!$K$3:$R$177, 8, FALSE)</f>
        <v>2020</v>
      </c>
      <c r="Q111" s="9">
        <f>IFERROR(VLOOKUP(E111, 'TRI Data in Utility Worksheet'!$AQ$3:$AS$177, 3, FALSE), "No Fugitive Air Release")</f>
        <v>0</v>
      </c>
      <c r="R111" s="9">
        <f>VLOOKUP(E111, 'TRI Data in Utility Worksheet'!$AI$3:$AP$177, 8, FALSE)</f>
        <v>2020</v>
      </c>
      <c r="S111" s="9">
        <f>IFERROR(VLOOKUP(E111, 'TRI Data in Utility Worksheet'!$BG$3:$BJ$177, 4, FALSE), "No Stack Air Release")</f>
        <v>0</v>
      </c>
      <c r="T111" s="9">
        <f>VLOOKUP(E111, 'TRI Data in Utility Worksheet'!$AY$3:$BF$177, 8, FALSE)</f>
        <v>2020</v>
      </c>
      <c r="U111" s="9">
        <f>IFERROR(VLOOKUP(E111, 'TRI Data in Utility Worksheet'!$AA$3:$AE$177, 5, FALSE), "No Air Release")</f>
        <v>0</v>
      </c>
      <c r="V111" s="9">
        <f>VLOOKUP(E111, 'TRI Data in Utility Worksheet'!$S$3:$Z$177, 8, FALSE)</f>
        <v>2020</v>
      </c>
      <c r="W111" s="9">
        <f xml:space="preserve"> INDEX('COU &amp; OES Information'!$C:$C, MATCH($A$29, 'COU &amp; OES Information'!$A:$A, 0))</f>
        <v>246</v>
      </c>
      <c r="X111" s="152">
        <f t="shared" si="95"/>
        <v>0</v>
      </c>
      <c r="Y111" s="152">
        <f t="shared" si="96"/>
        <v>0</v>
      </c>
      <c r="Z111" s="152">
        <f t="shared" si="97"/>
        <v>0</v>
      </c>
      <c r="AA111" s="152">
        <f t="shared" si="98"/>
        <v>0</v>
      </c>
      <c r="AB111" s="152">
        <f t="shared" si="99"/>
        <v>0</v>
      </c>
      <c r="AC111" s="152">
        <f t="shared" si="100"/>
        <v>0</v>
      </c>
      <c r="AD111" s="152">
        <f t="shared" si="101"/>
        <v>0</v>
      </c>
      <c r="AE111" s="152">
        <f t="shared" si="102"/>
        <v>0</v>
      </c>
      <c r="AF111" s="152">
        <f t="shared" si="103"/>
        <v>0</v>
      </c>
      <c r="AG111" s="282">
        <f>VLOOKUP(E111,'Raw TRI Data'!$C$2:$P$294,14,FALSE)</f>
        <v>110064192582</v>
      </c>
    </row>
    <row r="112" spans="1:33" ht="16.5" customHeight="1" thickBot="1">
      <c r="A112" s="149" t="str">
        <f>VLOOKUP(E112, 'Raw TRI Data'!C:L, 2, FALSE)</f>
        <v>US NAVY NAVAL AIR STATION CORPUS CHRISTI</v>
      </c>
      <c r="B112" s="150" t="str">
        <f>VLOOKUP(E112, 'Raw TRI Data'!C:L, 4, FALSE)</f>
        <v>CORPUS CHRISTI</v>
      </c>
      <c r="C112" s="272" t="str">
        <f>VLOOKUP(E112, 'Raw TRI Data'!C:L,6, FALSE)</f>
        <v>TX</v>
      </c>
      <c r="D112" s="275">
        <f>VLOOKUP(E112, 'Raw TRI Data'!C:L, 7, FALSE)</f>
        <v>78419</v>
      </c>
      <c r="E112" s="273" t="s">
        <v>842</v>
      </c>
      <c r="F112" s="281">
        <f>VLOOKUP(E112, 'Raw TRI Data'!C:L, 9, FALSE)</f>
        <v>928110</v>
      </c>
      <c r="G112" s="150" t="str">
        <f>VLOOKUP(E112, 'Raw TRI Data'!C:L, 10, FALSE)</f>
        <v>National Security</v>
      </c>
      <c r="H112" s="9">
        <f>IFERROR(VLOOKUP(E112, 'TRI Data in Utility Worksheet'!$K$3:$M$177, 3, FALSE), "No Fugitive Air Release")</f>
        <v>415</v>
      </c>
      <c r="I112" s="9">
        <f>IFERROR(VLOOKUP(E112, 'TRI Data in Utility Worksheet'!$K$3:$N$177, 4, FALSE), "No Stack Air Release")</f>
        <v>0</v>
      </c>
      <c r="J112" s="9">
        <f>IFERROR(VLOOKUP(E112, 'TRI Data in Utility Worksheet'!$K$3:$O$177, 5, FALSE), "No Air Release")</f>
        <v>415</v>
      </c>
      <c r="K112" s="9">
        <f>IFERROR(VLOOKUP(E112, 'TRI Data in Utility Worksheet'!$AI$3:$AK$177, 3, FALSE), "No Fugitive Air Release")</f>
        <v>415</v>
      </c>
      <c r="L112" s="9">
        <f>VLOOKUP(E112, 'TRI Data in Utility Worksheet'!$AA$3:$AH$177, 8, FALSE)</f>
        <v>2023</v>
      </c>
      <c r="M112" s="9">
        <f>IFERROR(VLOOKUP(E112, 'TRI Data in Utility Worksheet'!$AY$3:$BB$177, 4, FALSE), "No Stack Air Release")</f>
        <v>0</v>
      </c>
      <c r="N112" s="9">
        <f>VLOOKUP(E112, 'TRI Data in Utility Worksheet'!$AQ$3:$AX$177, 8, FALSE)</f>
        <v>2023</v>
      </c>
      <c r="O112" s="9">
        <f>IFERROR(VLOOKUP(E112, 'TRI Data in Utility Worksheet'!$S$3:$W$177, 5, FALSE), "No Air Release")</f>
        <v>415</v>
      </c>
      <c r="P112" s="9">
        <f>VLOOKUP(E112, 'TRI Data in Utility Worksheet'!$K$3:$R$177, 8, FALSE)</f>
        <v>2023</v>
      </c>
      <c r="Q112" s="9">
        <f>IFERROR(VLOOKUP(E112, 'TRI Data in Utility Worksheet'!$AQ$3:$AS$177, 3, FALSE), "No Fugitive Air Release")</f>
        <v>415</v>
      </c>
      <c r="R112" s="9">
        <f>VLOOKUP(E112, 'TRI Data in Utility Worksheet'!$AI$3:$AP$177, 8, FALSE)</f>
        <v>2023</v>
      </c>
      <c r="S112" s="9">
        <f>IFERROR(VLOOKUP(E112, 'TRI Data in Utility Worksheet'!$BG$3:$BJ$177, 4, FALSE), "No Stack Air Release")</f>
        <v>0</v>
      </c>
      <c r="T112" s="9">
        <f>VLOOKUP(E112, 'TRI Data in Utility Worksheet'!$AY$3:$BF$177, 8, FALSE)</f>
        <v>2023</v>
      </c>
      <c r="U112" s="9">
        <f>IFERROR(VLOOKUP(E112, 'TRI Data in Utility Worksheet'!$AA$3:$AE$177, 5, FALSE), "No Air Release")</f>
        <v>415</v>
      </c>
      <c r="V112" s="9">
        <f>VLOOKUP(E112, 'TRI Data in Utility Worksheet'!$S$3:$Z$177, 8, FALSE)</f>
        <v>2023</v>
      </c>
      <c r="W112" s="9">
        <f xml:space="preserve"> INDEX('COU &amp; OES Information'!$C:$C, MATCH($A$29, 'COU &amp; OES Information'!$A:$A, 0))</f>
        <v>246</v>
      </c>
      <c r="X112" s="152">
        <f t="shared" si="95"/>
        <v>1.6869918699186992</v>
      </c>
      <c r="Y112" s="152">
        <f t="shared" si="96"/>
        <v>0</v>
      </c>
      <c r="Z112" s="152">
        <f t="shared" si="97"/>
        <v>1.6869918699186992</v>
      </c>
      <c r="AA112" s="152">
        <f t="shared" si="98"/>
        <v>1.6869918699186992</v>
      </c>
      <c r="AB112" s="152">
        <f t="shared" si="99"/>
        <v>0</v>
      </c>
      <c r="AC112" s="152">
        <f t="shared" si="100"/>
        <v>1.6869918699186992</v>
      </c>
      <c r="AD112" s="152">
        <f t="shared" si="101"/>
        <v>1.6869918699186992</v>
      </c>
      <c r="AE112" s="152">
        <f t="shared" si="102"/>
        <v>0</v>
      </c>
      <c r="AF112" s="152">
        <f t="shared" si="103"/>
        <v>1.6869918699186992</v>
      </c>
      <c r="AG112" s="282">
        <f>VLOOKUP(E112,'Raw TRI Data'!$C$2:$P$294,14,FALSE)</f>
        <v>110000465078</v>
      </c>
    </row>
    <row r="113" spans="1:33" ht="16.5" customHeight="1" thickBot="1">
      <c r="A113" s="149" t="str">
        <f>VLOOKUP(E113, 'Raw TRI Data'!C:L, 2, FALSE)</f>
        <v>U.S. DOD USAF HILL AFB</v>
      </c>
      <c r="B113" s="150" t="str">
        <f>VLOOKUP(E113, 'Raw TRI Data'!C:L, 4, FALSE)</f>
        <v>HILL AFB</v>
      </c>
      <c r="C113" s="272" t="str">
        <f>VLOOKUP(E113, 'Raw TRI Data'!C:L,6, FALSE)</f>
        <v>UT</v>
      </c>
      <c r="D113" s="275">
        <f>VLOOKUP(E113, 'Raw TRI Data'!C:L, 7, FALSE)</f>
        <v>84056</v>
      </c>
      <c r="E113" s="273" t="s">
        <v>814</v>
      </c>
      <c r="F113" s="281">
        <f>VLOOKUP(E113, 'Raw TRI Data'!C:L, 9, FALSE)</f>
        <v>928110</v>
      </c>
      <c r="G113" s="150" t="str">
        <f>VLOOKUP(E113, 'Raw TRI Data'!C:L, 10, FALSE)</f>
        <v>National Security</v>
      </c>
      <c r="H113" s="9">
        <f>IFERROR(VLOOKUP(E113, 'TRI Data in Utility Worksheet'!$K$3:$M$177, 3, FALSE), "No Fugitive Air Release")</f>
        <v>0</v>
      </c>
      <c r="I113" s="9">
        <f>IFERROR(VLOOKUP(E113, 'TRI Data in Utility Worksheet'!$K$3:$N$177, 4, FALSE), "No Stack Air Release")</f>
        <v>0</v>
      </c>
      <c r="J113" s="9">
        <f>IFERROR(VLOOKUP(E113, 'TRI Data in Utility Worksheet'!$K$3:$O$177, 5, FALSE), "No Air Release")</f>
        <v>0</v>
      </c>
      <c r="K113" s="9">
        <f>IFERROR(VLOOKUP(E113, 'TRI Data in Utility Worksheet'!$AI$3:$AK$177, 3, FALSE), "No Fugitive Air Release")</f>
        <v>0</v>
      </c>
      <c r="L113" s="9">
        <f>VLOOKUP(E113, 'TRI Data in Utility Worksheet'!$AA$3:$AH$177, 8, FALSE)</f>
        <v>2020</v>
      </c>
      <c r="M113" s="9">
        <f>IFERROR(VLOOKUP(E113, 'TRI Data in Utility Worksheet'!$AY$3:$BB$177, 4, FALSE), "No Stack Air Release")</f>
        <v>0</v>
      </c>
      <c r="N113" s="9">
        <f>VLOOKUP(E113, 'TRI Data in Utility Worksheet'!$AQ$3:$AX$177, 8, FALSE)</f>
        <v>2020</v>
      </c>
      <c r="O113" s="9">
        <f>IFERROR(VLOOKUP(E113, 'TRI Data in Utility Worksheet'!$S$3:$W$177, 5, FALSE), "No Air Release")</f>
        <v>0</v>
      </c>
      <c r="P113" s="9">
        <f>VLOOKUP(E113, 'TRI Data in Utility Worksheet'!$K$3:$R$177, 8, FALSE)</f>
        <v>2020</v>
      </c>
      <c r="Q113" s="9">
        <f>IFERROR(VLOOKUP(E113, 'TRI Data in Utility Worksheet'!$AQ$3:$AS$177, 3, FALSE), "No Fugitive Air Release")</f>
        <v>0</v>
      </c>
      <c r="R113" s="9">
        <f>VLOOKUP(E113, 'TRI Data in Utility Worksheet'!$AI$3:$AP$177, 8, FALSE)</f>
        <v>2020</v>
      </c>
      <c r="S113" s="9">
        <f>IFERROR(VLOOKUP(E113, 'TRI Data in Utility Worksheet'!$BG$3:$BJ$177, 4, FALSE), "No Stack Air Release")</f>
        <v>0</v>
      </c>
      <c r="T113" s="9">
        <f>VLOOKUP(E113, 'TRI Data in Utility Worksheet'!$AY$3:$BF$177, 8, FALSE)</f>
        <v>2020</v>
      </c>
      <c r="U113" s="9">
        <f>IFERROR(VLOOKUP(E113, 'TRI Data in Utility Worksheet'!$AA$3:$AE$177, 5, FALSE), "No Air Release")</f>
        <v>0</v>
      </c>
      <c r="V113" s="9">
        <f>VLOOKUP(E113, 'TRI Data in Utility Worksheet'!$S$3:$Z$177, 8, FALSE)</f>
        <v>2020</v>
      </c>
      <c r="W113" s="9">
        <f xml:space="preserve"> INDEX('COU &amp; OES Information'!$C:$C, MATCH($A$29, 'COU &amp; OES Information'!$A:$A, 0))</f>
        <v>246</v>
      </c>
      <c r="X113" s="152">
        <f t="shared" si="95"/>
        <v>0</v>
      </c>
      <c r="Y113" s="152">
        <f t="shared" si="96"/>
        <v>0</v>
      </c>
      <c r="Z113" s="152">
        <f t="shared" si="97"/>
        <v>0</v>
      </c>
      <c r="AA113" s="152">
        <f t="shared" si="98"/>
        <v>0</v>
      </c>
      <c r="AB113" s="152">
        <f t="shared" si="99"/>
        <v>0</v>
      </c>
      <c r="AC113" s="152">
        <f t="shared" si="100"/>
        <v>0</v>
      </c>
      <c r="AD113" s="152">
        <f t="shared" si="101"/>
        <v>0</v>
      </c>
      <c r="AE113" s="152">
        <f t="shared" si="102"/>
        <v>0</v>
      </c>
      <c r="AF113" s="152">
        <f t="shared" si="103"/>
        <v>0</v>
      </c>
      <c r="AG113" s="282">
        <f>VLOOKUP(E113,'Raw TRI Data'!$C$2:$P$294,14,FALSE)</f>
        <v>110064299085</v>
      </c>
    </row>
    <row r="114" spans="1:33" ht="16.5" customHeight="1" thickBot="1">
      <c r="A114" s="149" t="str">
        <f>VLOOKUP(E114, 'Raw TRI Data'!C:L, 2, FALSE)</f>
        <v>SAFRAN CABIN BELLINGHAM INC</v>
      </c>
      <c r="B114" s="150" t="str">
        <f>VLOOKUP(E114, 'Raw TRI Data'!C:L, 4, FALSE)</f>
        <v>BELLINGHAM</v>
      </c>
      <c r="C114" s="272" t="str">
        <f>VLOOKUP(E114, 'Raw TRI Data'!C:L,6, FALSE)</f>
        <v>WA</v>
      </c>
      <c r="D114" s="275">
        <f>VLOOKUP(E114, 'Raw TRI Data'!C:L, 7, FALSE)</f>
        <v>98226</v>
      </c>
      <c r="E114" s="273" t="s">
        <v>739</v>
      </c>
      <c r="F114" s="281">
        <f>VLOOKUP(E114, 'Raw TRI Data'!C:L, 9, FALSE)</f>
        <v>336413</v>
      </c>
      <c r="G114" s="150" t="str">
        <f>VLOOKUP(E114, 'Raw TRI Data'!C:L, 10, FALSE)</f>
        <v>Other Aircraft Parts and Auxiliary Equipment Manufacturing</v>
      </c>
      <c r="H114" s="9">
        <f>IFERROR(VLOOKUP(E114, 'TRI Data in Utility Worksheet'!$K$3:$M$177, 3, FALSE), "No Fugitive Air Release")</f>
        <v>0</v>
      </c>
      <c r="I114" s="9">
        <f>IFERROR(VLOOKUP(E114, 'TRI Data in Utility Worksheet'!$K$3:$N$177, 4, FALSE), "No Stack Air Release")</f>
        <v>0</v>
      </c>
      <c r="J114" s="9">
        <f>IFERROR(VLOOKUP(E114, 'TRI Data in Utility Worksheet'!$K$3:$O$177, 5, FALSE), "No Air Release")</f>
        <v>0</v>
      </c>
      <c r="K114" s="9">
        <f>IFERROR(VLOOKUP(E114, 'TRI Data in Utility Worksheet'!$AI$3:$AK$177, 3, FALSE), "No Fugitive Air Release")</f>
        <v>0</v>
      </c>
      <c r="L114" s="9">
        <f>VLOOKUP(E114, 'TRI Data in Utility Worksheet'!$AA$3:$AH$177, 8, FALSE)</f>
        <v>2019</v>
      </c>
      <c r="M114" s="9">
        <f>IFERROR(VLOOKUP(E114, 'TRI Data in Utility Worksheet'!$AY$3:$BB$177, 4, FALSE), "No Stack Air Release")</f>
        <v>0</v>
      </c>
      <c r="N114" s="9">
        <f>VLOOKUP(E114, 'TRI Data in Utility Worksheet'!$AQ$3:$AX$177, 8, FALSE)</f>
        <v>2019</v>
      </c>
      <c r="O114" s="9">
        <f>IFERROR(VLOOKUP(E114, 'TRI Data in Utility Worksheet'!$S$3:$W$177, 5, FALSE), "No Air Release")</f>
        <v>0</v>
      </c>
      <c r="P114" s="9">
        <f>VLOOKUP(E114, 'TRI Data in Utility Worksheet'!$K$3:$R$177, 8, FALSE)</f>
        <v>2019</v>
      </c>
      <c r="Q114" s="9">
        <f>IFERROR(VLOOKUP(E114, 'TRI Data in Utility Worksheet'!$AQ$3:$AS$177, 3, FALSE), "No Fugitive Air Release")</f>
        <v>0</v>
      </c>
      <c r="R114" s="9">
        <f>VLOOKUP(E114, 'TRI Data in Utility Worksheet'!$AI$3:$AP$177, 8, FALSE)</f>
        <v>2019</v>
      </c>
      <c r="S114" s="9">
        <f>IFERROR(VLOOKUP(E114, 'TRI Data in Utility Worksheet'!$BG$3:$BJ$177, 4, FALSE), "No Stack Air Release")</f>
        <v>0</v>
      </c>
      <c r="T114" s="9">
        <f>VLOOKUP(E114, 'TRI Data in Utility Worksheet'!$AY$3:$BF$177, 8, FALSE)</f>
        <v>2019</v>
      </c>
      <c r="U114" s="9">
        <f>IFERROR(VLOOKUP(E114, 'TRI Data in Utility Worksheet'!$AA$3:$AE$177, 5, FALSE), "No Air Release")</f>
        <v>0</v>
      </c>
      <c r="V114" s="9">
        <f>VLOOKUP(E114, 'TRI Data in Utility Worksheet'!$S$3:$Z$177, 8, FALSE)</f>
        <v>2019</v>
      </c>
      <c r="W114" s="9">
        <f xml:space="preserve"> INDEX('COU &amp; OES Information'!$C:$C, MATCH($A$29, 'COU &amp; OES Information'!$A:$A, 0))</f>
        <v>246</v>
      </c>
      <c r="X114" s="152">
        <f t="shared" si="95"/>
        <v>0</v>
      </c>
      <c r="Y114" s="152">
        <f t="shared" si="96"/>
        <v>0</v>
      </c>
      <c r="Z114" s="152">
        <f t="shared" si="97"/>
        <v>0</v>
      </c>
      <c r="AA114" s="152">
        <f t="shared" si="98"/>
        <v>0</v>
      </c>
      <c r="AB114" s="152">
        <f t="shared" si="99"/>
        <v>0</v>
      </c>
      <c r="AC114" s="152">
        <f t="shared" si="100"/>
        <v>0</v>
      </c>
      <c r="AD114" s="152">
        <f t="shared" si="101"/>
        <v>0</v>
      </c>
      <c r="AE114" s="152">
        <f t="shared" si="102"/>
        <v>0</v>
      </c>
      <c r="AF114" s="152">
        <f t="shared" si="103"/>
        <v>0</v>
      </c>
      <c r="AG114" s="282">
        <f>VLOOKUP(E114,'Raw TRI Data'!$C$2:$P$294,14,FALSE)</f>
        <v>110000829079</v>
      </c>
    </row>
    <row r="115" spans="1:33" ht="14.65" thickBot="1">
      <c r="A115" s="149" t="str">
        <f>VLOOKUP(E115, 'Raw TRI Data'!C:L, 2, FALSE)</f>
        <v>SAFRAN CABIN MATERIALS LLC</v>
      </c>
      <c r="B115" s="150" t="str">
        <f>VLOOKUP(E115, 'Raw TRI Data'!C:L, 4, FALSE)</f>
        <v>NEWPORT</v>
      </c>
      <c r="C115" s="272" t="str">
        <f>VLOOKUP(E115, 'Raw TRI Data'!C:L,6, FALSE)</f>
        <v>WA</v>
      </c>
      <c r="D115" s="275">
        <f>VLOOKUP(E115, 'Raw TRI Data'!C:L, 7, FALSE)</f>
        <v>99156</v>
      </c>
      <c r="E115" s="273" t="s">
        <v>745</v>
      </c>
      <c r="F115" s="281">
        <f>VLOOKUP(E115, 'Raw TRI Data'!C:L, 9, FALSE)</f>
        <v>336413</v>
      </c>
      <c r="G115" s="150" t="str">
        <f>VLOOKUP(E115, 'Raw TRI Data'!C:L, 10, FALSE)</f>
        <v>Other Aircraft Parts and Auxiliary Equipment Manufacturing</v>
      </c>
      <c r="H115" s="9">
        <f>IFERROR(VLOOKUP(E115, 'TRI Data in Utility Worksheet'!$K$3:$M$177, 3, FALSE), "No Fugitive Air Release")</f>
        <v>1.5</v>
      </c>
      <c r="I115" s="9">
        <f>IFERROR(VLOOKUP(E115, 'TRI Data in Utility Worksheet'!$K$3:$N$177, 4, FALSE), "No Stack Air Release")</f>
        <v>0</v>
      </c>
      <c r="J115" s="9">
        <f>IFERROR(VLOOKUP(E115, 'TRI Data in Utility Worksheet'!$K$3:$O$177, 5, FALSE), "No Air Release")</f>
        <v>1.5</v>
      </c>
      <c r="K115" s="9">
        <f>IFERROR(VLOOKUP(E115, 'TRI Data in Utility Worksheet'!$AI$3:$AK$177, 3, FALSE), "No Fugitive Air Release")</f>
        <v>1.5</v>
      </c>
      <c r="L115" s="9">
        <f>VLOOKUP(E115, 'TRI Data in Utility Worksheet'!$AA$3:$AH$177, 8, FALSE)</f>
        <v>2023</v>
      </c>
      <c r="M115" s="9">
        <f>IFERROR(VLOOKUP(E115, 'TRI Data in Utility Worksheet'!$AY$3:$BB$177, 4, FALSE), "No Stack Air Release")</f>
        <v>0</v>
      </c>
      <c r="N115" s="9">
        <f>VLOOKUP(E115, 'TRI Data in Utility Worksheet'!$AQ$3:$AX$177, 8, FALSE)</f>
        <v>2022</v>
      </c>
      <c r="O115" s="9">
        <f>IFERROR(VLOOKUP(E115, 'TRI Data in Utility Worksheet'!$S$3:$W$177, 5, FALSE), "No Air Release")</f>
        <v>1.5</v>
      </c>
      <c r="P115" s="9">
        <f>VLOOKUP(E115, 'TRI Data in Utility Worksheet'!$K$3:$R$177, 8, FALSE)</f>
        <v>2023</v>
      </c>
      <c r="Q115" s="9">
        <f>IFERROR(VLOOKUP(E115, 'TRI Data in Utility Worksheet'!$AQ$3:$AS$177, 3, FALSE), "No Fugitive Air Release")</f>
        <v>0.75</v>
      </c>
      <c r="R115" s="9" t="str">
        <f>VLOOKUP(E115, 'TRI Data in Utility Worksheet'!$AI$3:$AP$177, 8, FALSE)</f>
        <v>No median year based on reporting data</v>
      </c>
      <c r="S115" s="9">
        <f>IFERROR(VLOOKUP(E115, 'TRI Data in Utility Worksheet'!$BG$3:$BJ$177, 4, FALSE), "No Stack Air Release")</f>
        <v>0</v>
      </c>
      <c r="T115" s="9">
        <f>VLOOKUP(E115, 'TRI Data in Utility Worksheet'!$AY$3:$BF$177, 8, FALSE)</f>
        <v>2022</v>
      </c>
      <c r="U115" s="9">
        <f>IFERROR(VLOOKUP(E115, 'TRI Data in Utility Worksheet'!$AA$3:$AE$177, 5, FALSE), "No Air Release")</f>
        <v>0.75</v>
      </c>
      <c r="V115" s="9" t="str">
        <f>VLOOKUP(E115, 'TRI Data in Utility Worksheet'!$S$3:$Z$177, 8, FALSE)</f>
        <v>No median year based on reporting data</v>
      </c>
      <c r="W115" s="9">
        <f xml:space="preserve"> INDEX('COU &amp; OES Information'!$C:$C, MATCH($A$29, 'COU &amp; OES Information'!$A:$A, 0))</f>
        <v>246</v>
      </c>
      <c r="X115" s="152">
        <f t="shared" ref="X115" si="104">H115/$W115</f>
        <v>6.0975609756097563E-3</v>
      </c>
      <c r="Y115" s="152">
        <f t="shared" ref="Y115" si="105">I115/$W115</f>
        <v>0</v>
      </c>
      <c r="Z115" s="152">
        <f t="shared" ref="Z115" si="106">J115/$W115</f>
        <v>6.0975609756097563E-3</v>
      </c>
      <c r="AA115" s="152">
        <f t="shared" ref="AA115" si="107">K115/$W115</f>
        <v>6.0975609756097563E-3</v>
      </c>
      <c r="AB115" s="152">
        <f t="shared" ref="AB115" si="108">M115/$W115</f>
        <v>0</v>
      </c>
      <c r="AC115" s="152">
        <f t="shared" ref="AC115" si="109">O115/$W115</f>
        <v>6.0975609756097563E-3</v>
      </c>
      <c r="AD115" s="152">
        <f t="shared" ref="AD115" si="110">Q115/$W115</f>
        <v>3.0487804878048782E-3</v>
      </c>
      <c r="AE115" s="152">
        <f t="shared" ref="AE115" si="111">S115/$W115</f>
        <v>0</v>
      </c>
      <c r="AF115" s="152">
        <f t="shared" ref="AF115" si="112">U115/$W115</f>
        <v>3.0487804878048782E-3</v>
      </c>
      <c r="AG115" s="282">
        <f>VLOOKUP(E115,'Raw TRI Data'!$C$2:$P$294,14,FALSE)</f>
        <v>110005397356</v>
      </c>
    </row>
    <row r="117" spans="1:33">
      <c r="A117" s="1" t="s">
        <v>943</v>
      </c>
    </row>
    <row r="118" spans="1:33" ht="14.65" thickBot="1">
      <c r="A118" s="1" t="s">
        <v>984</v>
      </c>
    </row>
    <row r="119" spans="1:33" ht="59.65" customHeight="1" thickBot="1">
      <c r="A119" s="231" t="s">
        <v>945</v>
      </c>
      <c r="B119" s="232" t="s">
        <v>878</v>
      </c>
      <c r="C119" s="232" t="s">
        <v>879</v>
      </c>
      <c r="D119" s="232" t="s">
        <v>881</v>
      </c>
      <c r="E119" s="230" t="s">
        <v>946</v>
      </c>
      <c r="F119" s="232" t="s">
        <v>947</v>
      </c>
      <c r="G119" s="232" t="s">
        <v>948</v>
      </c>
      <c r="H119" s="233" t="s">
        <v>949</v>
      </c>
      <c r="I119" s="233" t="s">
        <v>950</v>
      </c>
      <c r="J119" s="233" t="s">
        <v>951</v>
      </c>
      <c r="K119" s="233" t="s">
        <v>952</v>
      </c>
      <c r="L119" s="233" t="s">
        <v>953</v>
      </c>
      <c r="M119" s="233" t="s">
        <v>954</v>
      </c>
      <c r="N119" s="233" t="s">
        <v>955</v>
      </c>
      <c r="O119" s="233" t="s">
        <v>956</v>
      </c>
      <c r="P119" s="233" t="s">
        <v>957</v>
      </c>
      <c r="Q119" s="233" t="s">
        <v>958</v>
      </c>
      <c r="R119" s="233" t="s">
        <v>959</v>
      </c>
      <c r="S119" s="233" t="s">
        <v>960</v>
      </c>
      <c r="T119" s="233" t="s">
        <v>961</v>
      </c>
      <c r="U119" s="233" t="s">
        <v>962</v>
      </c>
      <c r="V119" s="233" t="s">
        <v>963</v>
      </c>
      <c r="W119" s="236" t="s">
        <v>964</v>
      </c>
      <c r="X119" s="233" t="s">
        <v>965</v>
      </c>
      <c r="Y119" s="233" t="s">
        <v>966</v>
      </c>
      <c r="Z119" s="233" t="s">
        <v>967</v>
      </c>
      <c r="AA119" s="233" t="s">
        <v>968</v>
      </c>
      <c r="AB119" s="233" t="s">
        <v>969</v>
      </c>
      <c r="AC119" s="233" t="s">
        <v>970</v>
      </c>
      <c r="AD119" s="233" t="s">
        <v>971</v>
      </c>
      <c r="AE119" s="233" t="s">
        <v>972</v>
      </c>
      <c r="AF119" s="233" t="s">
        <v>973</v>
      </c>
      <c r="AG119" s="234" t="s">
        <v>974</v>
      </c>
    </row>
    <row r="120" spans="1:33" ht="14.65" thickBot="1">
      <c r="A120" s="149" t="str">
        <f>VLOOKUP(E120, 'Raw TRI Data'!C:L, 2, FALSE)</f>
        <v>OLDCASTLE INFRASTRUCTURES INC - NAPOLEON</v>
      </c>
      <c r="B120" s="150" t="str">
        <f>VLOOKUP(E120, 'Raw TRI Data'!C:L, 4, FALSE)</f>
        <v>NAPOLEON</v>
      </c>
      <c r="C120" s="272" t="str">
        <f>VLOOKUP(E120, 'Raw TRI Data'!C:L,6, FALSE)</f>
        <v>OH</v>
      </c>
      <c r="D120" s="275">
        <f>VLOOKUP(E120, 'Raw TRI Data'!C:L, 7, FALSE)</f>
        <v>43545</v>
      </c>
      <c r="E120" s="273" t="s">
        <v>669</v>
      </c>
      <c r="F120" s="281">
        <f>VLOOKUP(E120, 'Raw TRI Data'!C:L, 9, FALSE)</f>
        <v>327390</v>
      </c>
      <c r="G120" s="150" t="str">
        <f>VLOOKUP(E120, 'Raw TRI Data'!C:L, 10, FALSE)</f>
        <v>Other Concrete Product Manufacturing</v>
      </c>
      <c r="H120" s="272">
        <f>IFERROR(VLOOKUP(E120, 'TRI Data in Utility Worksheet'!$K$3:$M$177, 3, FALSE), "No Fugitive Air Release")</f>
        <v>0</v>
      </c>
      <c r="I120" s="272">
        <f>IFERROR(VLOOKUP(E120, 'TRI Data in Utility Worksheet'!$K$3:$N$177, 4, FALSE), "No Stack Air Release")</f>
        <v>0</v>
      </c>
      <c r="J120" s="272">
        <f>IFERROR(VLOOKUP(E120, 'TRI Data in Utility Worksheet'!$K$3:$O$177, 5, FALSE), "No Air Release")</f>
        <v>0</v>
      </c>
      <c r="K120" s="272">
        <f>IFERROR(VLOOKUP(E120, 'TRI Data in Utility Worksheet'!$AI$3:$AK$177, 3, FALSE), "No Fugitive Air Release")</f>
        <v>0</v>
      </c>
      <c r="L120" s="272">
        <f>VLOOKUP(E120, 'TRI Data in Utility Worksheet'!$AA$3:$AH$177, 8, FALSE)</f>
        <v>2020</v>
      </c>
      <c r="M120" s="272">
        <f>IFERROR(VLOOKUP(E120, 'TRI Data in Utility Worksheet'!$AY$3:$BB$177, 4, FALSE), "No Stack Air Release")</f>
        <v>0</v>
      </c>
      <c r="N120" s="272">
        <f>VLOOKUP(E120, 'TRI Data in Utility Worksheet'!$AQ$3:$AX$177, 8, FALSE)</f>
        <v>2020</v>
      </c>
      <c r="O120" s="272">
        <f>IFERROR(VLOOKUP(E120, 'TRI Data in Utility Worksheet'!$S$3:$W$177, 5, FALSE), "No Air Release")</f>
        <v>0</v>
      </c>
      <c r="P120" s="272">
        <f>VLOOKUP(E120, 'TRI Data in Utility Worksheet'!$K$3:$R$177, 8, FALSE)</f>
        <v>2020</v>
      </c>
      <c r="Q120" s="272">
        <f>IFERROR(VLOOKUP(E120, 'TRI Data in Utility Worksheet'!$AQ$3:$AS$177, 3, FALSE), "No Fugitive Air Release")</f>
        <v>0</v>
      </c>
      <c r="R120" s="272">
        <f>VLOOKUP(E120, 'TRI Data in Utility Worksheet'!$AI$3:$AP$177, 8, FALSE)</f>
        <v>2020</v>
      </c>
      <c r="S120" s="272">
        <f>IFERROR(VLOOKUP(E120, 'TRI Data in Utility Worksheet'!$BG$3:$BJ$177, 4, FALSE), "No Stack Air Release")</f>
        <v>0</v>
      </c>
      <c r="T120" s="272">
        <f>VLOOKUP(E120, 'TRI Data in Utility Worksheet'!$AY$3:$BF$177, 8, FALSE)</f>
        <v>2020</v>
      </c>
      <c r="U120" s="272">
        <f>IFERROR(VLOOKUP(E120, 'TRI Data in Utility Worksheet'!$AA$3:$AE$177, 5, FALSE), "No Air Release")</f>
        <v>0</v>
      </c>
      <c r="V120" s="272">
        <f>VLOOKUP(E120, 'TRI Data in Utility Worksheet'!$S$3:$Z$177, 8, FALSE)</f>
        <v>2020</v>
      </c>
      <c r="W120" s="272">
        <f xml:space="preserve"> INDEX('COU &amp; OES Information'!$C:$C, MATCH($A$29, 'COU &amp; OES Information'!$A:$A, 0))</f>
        <v>246</v>
      </c>
      <c r="X120" s="151">
        <f t="shared" ref="X120" si="113">H120/$W120</f>
        <v>0</v>
      </c>
      <c r="Y120" s="151">
        <f t="shared" ref="Y120" si="114">I120/$W120</f>
        <v>0</v>
      </c>
      <c r="Z120" s="151">
        <f t="shared" ref="Z120" si="115">J120/$W120</f>
        <v>0</v>
      </c>
      <c r="AA120" s="151">
        <f t="shared" ref="AA120" si="116">K120/$W120</f>
        <v>0</v>
      </c>
      <c r="AB120" s="151">
        <f t="shared" ref="AB120" si="117">M120/$W120</f>
        <v>0</v>
      </c>
      <c r="AC120" s="151">
        <f t="shared" ref="AC120" si="118">O120/$W120</f>
        <v>0</v>
      </c>
      <c r="AD120" s="151">
        <f t="shared" ref="AD120" si="119">Q120/$W120</f>
        <v>0</v>
      </c>
      <c r="AE120" s="151">
        <f t="shared" ref="AE120" si="120">S120/$W120</f>
        <v>0</v>
      </c>
      <c r="AF120" s="151">
        <f t="shared" ref="AF120" si="121">U120/$W120</f>
        <v>0</v>
      </c>
      <c r="AG120" s="282">
        <f>VLOOKUP(E120,'Raw TRI Data'!$C$2:$P$294,14,FALSE)</f>
        <v>110017614973</v>
      </c>
    </row>
    <row r="122" spans="1:33">
      <c r="A122" s="1" t="s">
        <v>943</v>
      </c>
    </row>
    <row r="123" spans="1:33" ht="14.65" thickBot="1">
      <c r="A123" s="1" t="s">
        <v>985</v>
      </c>
    </row>
    <row r="124" spans="1:33" ht="59.65" customHeight="1" thickBot="1">
      <c r="A124" s="231" t="s">
        <v>945</v>
      </c>
      <c r="B124" s="232" t="s">
        <v>878</v>
      </c>
      <c r="C124" s="232" t="s">
        <v>879</v>
      </c>
      <c r="D124" s="232" t="s">
        <v>881</v>
      </c>
      <c r="E124" s="230" t="s">
        <v>946</v>
      </c>
      <c r="F124" s="232" t="s">
        <v>947</v>
      </c>
      <c r="G124" s="232" t="s">
        <v>948</v>
      </c>
      <c r="H124" s="233" t="s">
        <v>949</v>
      </c>
      <c r="I124" s="233" t="s">
        <v>950</v>
      </c>
      <c r="J124" s="233" t="s">
        <v>951</v>
      </c>
      <c r="K124" s="233" t="s">
        <v>952</v>
      </c>
      <c r="L124" s="233" t="s">
        <v>953</v>
      </c>
      <c r="M124" s="233" t="s">
        <v>954</v>
      </c>
      <c r="N124" s="233" t="s">
        <v>955</v>
      </c>
      <c r="O124" s="233" t="s">
        <v>956</v>
      </c>
      <c r="P124" s="233" t="s">
        <v>957</v>
      </c>
      <c r="Q124" s="233" t="s">
        <v>958</v>
      </c>
      <c r="R124" s="233" t="s">
        <v>959</v>
      </c>
      <c r="S124" s="233" t="s">
        <v>960</v>
      </c>
      <c r="T124" s="233" t="s">
        <v>961</v>
      </c>
      <c r="U124" s="233" t="s">
        <v>962</v>
      </c>
      <c r="V124" s="233" t="s">
        <v>963</v>
      </c>
      <c r="W124" s="236" t="s">
        <v>964</v>
      </c>
      <c r="X124" s="233" t="s">
        <v>965</v>
      </c>
      <c r="Y124" s="233" t="s">
        <v>966</v>
      </c>
      <c r="Z124" s="233" t="s">
        <v>967</v>
      </c>
      <c r="AA124" s="233" t="s">
        <v>968</v>
      </c>
      <c r="AB124" s="233" t="s">
        <v>969</v>
      </c>
      <c r="AC124" s="233" t="s">
        <v>970</v>
      </c>
      <c r="AD124" s="233" t="s">
        <v>971</v>
      </c>
      <c r="AE124" s="233" t="s">
        <v>972</v>
      </c>
      <c r="AF124" s="233" t="s">
        <v>973</v>
      </c>
      <c r="AG124" s="234" t="s">
        <v>974</v>
      </c>
    </row>
    <row r="125" spans="1:33" ht="14.65" thickBot="1">
      <c r="A125" s="149" t="str">
        <f>VLOOKUP(E125, 'Raw TRI Data'!C:L, 2, FALSE)</f>
        <v>ROSS INCINERATION SERVICES INC</v>
      </c>
      <c r="B125" s="150" t="str">
        <f>VLOOKUP(E125, 'Raw TRI Data'!C:L, 4, FALSE)</f>
        <v>GRAFTON</v>
      </c>
      <c r="C125" s="272" t="str">
        <f>VLOOKUP(E125, 'Raw TRI Data'!C:L,6, FALSE)</f>
        <v>OH</v>
      </c>
      <c r="D125" s="275">
        <f>VLOOKUP(E125, 'Raw TRI Data'!C:L, 7, FALSE)</f>
        <v>44044</v>
      </c>
      <c r="E125" s="273" t="s">
        <v>720</v>
      </c>
      <c r="F125" s="281">
        <f>VLOOKUP(E125, 'Raw TRI Data'!C:L, 9, FALSE)</f>
        <v>562211</v>
      </c>
      <c r="G125" s="150" t="str">
        <f>VLOOKUP(E125, 'Raw TRI Data'!C:L, 10, FALSE)</f>
        <v>Hazardous Waste Treatment and Disposal</v>
      </c>
      <c r="H125" s="272">
        <f>IFERROR(VLOOKUP(E125, 'TRI Data in Utility Worksheet'!$K$3:$M$177, 3, FALSE), "No Fugitive Air Release")</f>
        <v>0</v>
      </c>
      <c r="I125" s="272">
        <f>IFERROR(VLOOKUP(E125, 'TRI Data in Utility Worksheet'!$K$3:$N$177, 4, FALSE), "No Stack Air Release")</f>
        <v>0</v>
      </c>
      <c r="J125" s="272">
        <f>IFERROR(VLOOKUP(E125, 'TRI Data in Utility Worksheet'!$K$3:$O$177, 5, FALSE), "No Air Release")</f>
        <v>0</v>
      </c>
      <c r="K125" s="272">
        <f>IFERROR(VLOOKUP(E125, 'TRI Data in Utility Worksheet'!$AI$3:$AK$177, 3, FALSE), "No Fugitive Air Release")</f>
        <v>0</v>
      </c>
      <c r="L125" s="272">
        <f>VLOOKUP(E125, 'TRI Data in Utility Worksheet'!$AA$3:$AH$177, 8, FALSE)</f>
        <v>2019</v>
      </c>
      <c r="M125" s="272">
        <f>IFERROR(VLOOKUP(E125, 'TRI Data in Utility Worksheet'!$AY$3:$BB$177, 4, FALSE), "No Stack Air Release")</f>
        <v>0</v>
      </c>
      <c r="N125" s="272">
        <f>VLOOKUP(E125, 'TRI Data in Utility Worksheet'!$AQ$3:$AX$177, 8, FALSE)</f>
        <v>2019</v>
      </c>
      <c r="O125" s="272">
        <f>IFERROR(VLOOKUP(E125, 'TRI Data in Utility Worksheet'!$S$3:$W$177, 5, FALSE), "No Air Release")</f>
        <v>0</v>
      </c>
      <c r="P125" s="272">
        <f>VLOOKUP(E125, 'TRI Data in Utility Worksheet'!$K$3:$R$177, 8, FALSE)</f>
        <v>2019</v>
      </c>
      <c r="Q125" s="272">
        <f>IFERROR(VLOOKUP(E125, 'TRI Data in Utility Worksheet'!$AQ$3:$AS$177, 3, FALSE), "No Fugitive Air Release")</f>
        <v>0</v>
      </c>
      <c r="R125" s="272">
        <f>VLOOKUP(E125, 'TRI Data in Utility Worksheet'!$AI$3:$AP$177, 8, FALSE)</f>
        <v>2019</v>
      </c>
      <c r="S125" s="272">
        <f>IFERROR(VLOOKUP(E125, 'TRI Data in Utility Worksheet'!$BG$3:$BJ$177, 4, FALSE), "No Stack Air Release")</f>
        <v>0</v>
      </c>
      <c r="T125" s="272">
        <f>VLOOKUP(E125, 'TRI Data in Utility Worksheet'!$AY$3:$BF$177, 8, FALSE)</f>
        <v>2019</v>
      </c>
      <c r="U125" s="272">
        <f>IFERROR(VLOOKUP(E125, 'TRI Data in Utility Worksheet'!$AA$3:$AE$177, 5, FALSE), "No Air Release")</f>
        <v>0</v>
      </c>
      <c r="V125" s="272">
        <f>VLOOKUP(E125, 'TRI Data in Utility Worksheet'!$S$3:$Z$177, 8, FALSE)</f>
        <v>2019</v>
      </c>
      <c r="W125" s="272">
        <f xml:space="preserve"> INDEX('COU &amp; OES Information'!$C:$C, MATCH($A$29, 'COU &amp; OES Information'!$A:$A, 0))</f>
        <v>246</v>
      </c>
      <c r="X125" s="151">
        <f t="shared" ref="X125:X133" si="122">H125/$W125</f>
        <v>0</v>
      </c>
      <c r="Y125" s="151">
        <f t="shared" ref="Y125:Y133" si="123">I125/$W125</f>
        <v>0</v>
      </c>
      <c r="Z125" s="151">
        <f t="shared" ref="Z125:Z133" si="124">J125/$W125</f>
        <v>0</v>
      </c>
      <c r="AA125" s="151">
        <f t="shared" ref="AA125:AA133" si="125">K125/$W125</f>
        <v>0</v>
      </c>
      <c r="AB125" s="151">
        <f t="shared" ref="AB125:AB133" si="126">M125/$W125</f>
        <v>0</v>
      </c>
      <c r="AC125" s="151">
        <f t="shared" ref="AC125:AC133" si="127">O125/$W125</f>
        <v>0</v>
      </c>
      <c r="AD125" s="151">
        <f t="shared" ref="AD125:AD133" si="128">Q125/$W125</f>
        <v>0</v>
      </c>
      <c r="AE125" s="151">
        <f t="shared" ref="AE125:AE133" si="129">S125/$W125</f>
        <v>0</v>
      </c>
      <c r="AF125" s="151">
        <f t="shared" ref="AF125:AF133" si="130">U125/$W125</f>
        <v>0</v>
      </c>
      <c r="AG125" s="282">
        <f>VLOOKUP(E125,'Raw TRI Data'!$C$2:$P$294,14,FALSE)</f>
        <v>110000385592</v>
      </c>
    </row>
    <row r="126" spans="1:33" ht="14.65" thickBot="1">
      <c r="A126" s="149" t="str">
        <f>VLOOKUP(E126, 'Raw TRI Data'!C:L, 2, FALSE)</f>
        <v>TRADEBE TREATMENT &amp; RECYCLING LLC</v>
      </c>
      <c r="B126" s="150" t="str">
        <f>VLOOKUP(E126, 'Raw TRI Data'!C:L, 4, FALSE)</f>
        <v>EAST CHICAGO</v>
      </c>
      <c r="C126" s="272" t="str">
        <f>VLOOKUP(E126, 'Raw TRI Data'!C:L,6, FALSE)</f>
        <v>IN</v>
      </c>
      <c r="D126" s="275">
        <f>VLOOKUP(E126, 'Raw TRI Data'!C:L, 7, FALSE)</f>
        <v>46312</v>
      </c>
      <c r="E126" s="273" t="s">
        <v>808</v>
      </c>
      <c r="F126" s="281">
        <f>VLOOKUP(E126, 'Raw TRI Data'!C:L, 9, FALSE)</f>
        <v>562211</v>
      </c>
      <c r="G126" s="150" t="str">
        <f>VLOOKUP(E126, 'Raw TRI Data'!C:L, 10, FALSE)</f>
        <v>Hazardous Waste Treatment and Disposal</v>
      </c>
      <c r="H126" s="9">
        <f>IFERROR(VLOOKUP(E126, 'TRI Data in Utility Worksheet'!$K$3:$M$177, 3, FALSE), "No Fugitive Air Release")</f>
        <v>2</v>
      </c>
      <c r="I126" s="9">
        <f>IFERROR(VLOOKUP(E126, 'TRI Data in Utility Worksheet'!$K$3:$N$177, 4, FALSE), "No Stack Air Release")</f>
        <v>0</v>
      </c>
      <c r="J126" s="9">
        <f>IFERROR(VLOOKUP(E126, 'TRI Data in Utility Worksheet'!$K$3:$O$177, 5, FALSE), "No Air Release")</f>
        <v>2</v>
      </c>
      <c r="K126" s="9">
        <f>IFERROR(VLOOKUP(E126, 'TRI Data in Utility Worksheet'!$AI$3:$AK$177, 3, FALSE), "No Fugitive Air Release")</f>
        <v>2</v>
      </c>
      <c r="L126" s="9">
        <f>VLOOKUP(E126, 'TRI Data in Utility Worksheet'!$AA$3:$AH$177, 8, FALSE)</f>
        <v>2021</v>
      </c>
      <c r="M126" s="9">
        <f>IFERROR(VLOOKUP(E126, 'TRI Data in Utility Worksheet'!$AY$3:$BB$177, 4, FALSE), "No Stack Air Release")</f>
        <v>0</v>
      </c>
      <c r="N126" s="9">
        <f>VLOOKUP(E126, 'TRI Data in Utility Worksheet'!$AQ$3:$AX$177, 8, FALSE)</f>
        <v>2019</v>
      </c>
      <c r="O126" s="9">
        <f>IFERROR(VLOOKUP(E126, 'TRI Data in Utility Worksheet'!$S$3:$W$177, 5, FALSE), "No Air Release")</f>
        <v>2</v>
      </c>
      <c r="P126" s="9">
        <f>VLOOKUP(E126, 'TRI Data in Utility Worksheet'!$K$3:$R$177, 8, FALSE)</f>
        <v>2021</v>
      </c>
      <c r="Q126" s="9">
        <f>IFERROR(VLOOKUP(E126, 'TRI Data in Utility Worksheet'!$AQ$3:$AS$177, 3, FALSE), "No Fugitive Air Release")</f>
        <v>1</v>
      </c>
      <c r="R126" s="9" t="str">
        <f>VLOOKUP(E126, 'TRI Data in Utility Worksheet'!$AI$3:$AP$177, 8, FALSE)</f>
        <v>No median year based on reporting data</v>
      </c>
      <c r="S126" s="9">
        <f>IFERROR(VLOOKUP(E126, 'TRI Data in Utility Worksheet'!$BG$3:$BJ$177, 4, FALSE), "No Stack Air Release")</f>
        <v>0</v>
      </c>
      <c r="T126" s="9">
        <f>VLOOKUP(E126, 'TRI Data in Utility Worksheet'!$AY$3:$BF$177, 8, FALSE)</f>
        <v>2019</v>
      </c>
      <c r="U126" s="9">
        <f>IFERROR(VLOOKUP(E126, 'TRI Data in Utility Worksheet'!$AA$3:$AE$177, 5, FALSE), "No Air Release")</f>
        <v>1</v>
      </c>
      <c r="V126" s="9" t="str">
        <f>VLOOKUP(E126, 'TRI Data in Utility Worksheet'!$S$3:$Z$177, 8, FALSE)</f>
        <v>No median year based on reporting data</v>
      </c>
      <c r="W126" s="9">
        <f xml:space="preserve"> INDEX('COU &amp; OES Information'!$C:$C, MATCH($A$29, 'COU &amp; OES Information'!$A:$A, 0))</f>
        <v>246</v>
      </c>
      <c r="X126" s="152">
        <f t="shared" si="122"/>
        <v>8.130081300813009E-3</v>
      </c>
      <c r="Y126" s="152">
        <f t="shared" si="123"/>
        <v>0</v>
      </c>
      <c r="Z126" s="152">
        <f t="shared" si="124"/>
        <v>8.130081300813009E-3</v>
      </c>
      <c r="AA126" s="152">
        <f t="shared" si="125"/>
        <v>8.130081300813009E-3</v>
      </c>
      <c r="AB126" s="152">
        <f t="shared" si="126"/>
        <v>0</v>
      </c>
      <c r="AC126" s="152">
        <f t="shared" si="127"/>
        <v>8.130081300813009E-3</v>
      </c>
      <c r="AD126" s="152">
        <f t="shared" si="128"/>
        <v>4.0650406504065045E-3</v>
      </c>
      <c r="AE126" s="152">
        <f t="shared" si="129"/>
        <v>0</v>
      </c>
      <c r="AF126" s="152">
        <f t="shared" si="130"/>
        <v>4.0650406504065045E-3</v>
      </c>
      <c r="AG126" s="282">
        <f>VLOOKUP(E126,'Raw TRI Data'!$C$2:$P$294,14,FALSE)</f>
        <v>110000397874</v>
      </c>
    </row>
    <row r="127" spans="1:33" ht="16.5" customHeight="1" thickBot="1">
      <c r="A127" s="149" t="str">
        <f>VLOOKUP(E127, 'Raw TRI Data'!C:L, 2, FALSE)</f>
        <v>EQ DETROIT INC</v>
      </c>
      <c r="B127" s="150" t="str">
        <f>VLOOKUP(E127, 'Raw TRI Data'!C:L, 4, FALSE)</f>
        <v>DETROIT</v>
      </c>
      <c r="C127" s="272" t="str">
        <f>VLOOKUP(E127, 'Raw TRI Data'!C:L,6, FALSE)</f>
        <v>MI</v>
      </c>
      <c r="D127" s="275">
        <f>VLOOKUP(E127, 'Raw TRI Data'!C:L, 7, FALSE)</f>
        <v>48211</v>
      </c>
      <c r="E127" s="273" t="s">
        <v>503</v>
      </c>
      <c r="F127" s="281">
        <f>VLOOKUP(E127, 'Raw TRI Data'!C:L, 9, FALSE)</f>
        <v>562219</v>
      </c>
      <c r="G127" s="150" t="str">
        <f>VLOOKUP(E127, 'Raw TRI Data'!C:L, 10, FALSE)</f>
        <v>Other Nonhazardous Waste Treatment and Disposal</v>
      </c>
      <c r="H127" s="9">
        <f>IFERROR(VLOOKUP(E127, 'TRI Data in Utility Worksheet'!$K$3:$M$177, 3, FALSE), "No Fugitive Air Release")</f>
        <v>0</v>
      </c>
      <c r="I127" s="9">
        <f>IFERROR(VLOOKUP(E127, 'TRI Data in Utility Worksheet'!$K$3:$N$177, 4, FALSE), "No Stack Air Release")</f>
        <v>5</v>
      </c>
      <c r="J127" s="9">
        <f>IFERROR(VLOOKUP(E127, 'TRI Data in Utility Worksheet'!$K$3:$O$177, 5, FALSE), "No Air Release")</f>
        <v>5</v>
      </c>
      <c r="K127" s="9">
        <f>IFERROR(VLOOKUP(E127, 'TRI Data in Utility Worksheet'!$AI$3:$AK$177, 3, FALSE), "No Fugitive Air Release")</f>
        <v>0</v>
      </c>
      <c r="L127" s="9">
        <f>VLOOKUP(E127, 'TRI Data in Utility Worksheet'!$AA$3:$AH$177, 8, FALSE)</f>
        <v>2022</v>
      </c>
      <c r="M127" s="9">
        <f>IFERROR(VLOOKUP(E127, 'TRI Data in Utility Worksheet'!$AY$3:$BB$177, 4, FALSE), "No Stack Air Release")</f>
        <v>5</v>
      </c>
      <c r="N127" s="9">
        <f>VLOOKUP(E127, 'TRI Data in Utility Worksheet'!$AQ$3:$AX$177, 8, FALSE)</f>
        <v>2022</v>
      </c>
      <c r="O127" s="9">
        <f>IFERROR(VLOOKUP(E127, 'TRI Data in Utility Worksheet'!$S$3:$W$177, 5, FALSE), "No Air Release")</f>
        <v>5</v>
      </c>
      <c r="P127" s="9">
        <f>VLOOKUP(E127, 'TRI Data in Utility Worksheet'!$K$3:$R$177, 8, FALSE)</f>
        <v>2022</v>
      </c>
      <c r="Q127" s="9">
        <f>IFERROR(VLOOKUP(E127, 'TRI Data in Utility Worksheet'!$AQ$3:$AS$177, 3, FALSE), "No Fugitive Air Release")</f>
        <v>0</v>
      </c>
      <c r="R127" s="9">
        <f>VLOOKUP(E127, 'TRI Data in Utility Worksheet'!$AI$3:$AP$177, 8, FALSE)</f>
        <v>2022</v>
      </c>
      <c r="S127" s="9">
        <f>IFERROR(VLOOKUP(E127, 'TRI Data in Utility Worksheet'!$BG$3:$BJ$177, 4, FALSE), "No Stack Air Release")</f>
        <v>5</v>
      </c>
      <c r="T127" s="9">
        <f>VLOOKUP(E127, 'TRI Data in Utility Worksheet'!$AY$3:$BF$177, 8, FALSE)</f>
        <v>2022</v>
      </c>
      <c r="U127" s="9">
        <f>IFERROR(VLOOKUP(E127, 'TRI Data in Utility Worksheet'!$AA$3:$AE$177, 5, FALSE), "No Air Release")</f>
        <v>5</v>
      </c>
      <c r="V127" s="9">
        <f>VLOOKUP(E127, 'TRI Data in Utility Worksheet'!$S$3:$Z$177, 8, FALSE)</f>
        <v>2022</v>
      </c>
      <c r="W127" s="9">
        <f xml:space="preserve"> INDEX('COU &amp; OES Information'!$C:$C, MATCH($A$29, 'COU &amp; OES Information'!$A:$A, 0))</f>
        <v>246</v>
      </c>
      <c r="X127" s="152">
        <f t="shared" si="122"/>
        <v>0</v>
      </c>
      <c r="Y127" s="152">
        <f t="shared" si="123"/>
        <v>2.032520325203252E-2</v>
      </c>
      <c r="Z127" s="152">
        <f t="shared" si="124"/>
        <v>2.032520325203252E-2</v>
      </c>
      <c r="AA127" s="152">
        <f t="shared" si="125"/>
        <v>0</v>
      </c>
      <c r="AB127" s="152">
        <f t="shared" si="126"/>
        <v>2.032520325203252E-2</v>
      </c>
      <c r="AC127" s="152">
        <f t="shared" si="127"/>
        <v>2.032520325203252E-2</v>
      </c>
      <c r="AD127" s="152">
        <f t="shared" si="128"/>
        <v>0</v>
      </c>
      <c r="AE127" s="152">
        <f t="shared" si="129"/>
        <v>2.032520325203252E-2</v>
      </c>
      <c r="AF127" s="152">
        <f t="shared" si="130"/>
        <v>2.032520325203252E-2</v>
      </c>
      <c r="AG127" s="282">
        <f>VLOOKUP(E127,'Raw TRI Data'!$C$2:$P$294,14,FALSE)</f>
        <v>110000406695</v>
      </c>
    </row>
    <row r="128" spans="1:33" ht="16.5" customHeight="1" thickBot="1">
      <c r="A128" s="149" t="str">
        <f>VLOOKUP(E128, 'Raw TRI Data'!C:L, 2, FALSE)</f>
        <v>3M CHEMICAL OPERATIONS' COTTAGE GROVE FACILITY</v>
      </c>
      <c r="B128" s="150" t="str">
        <f>VLOOKUP(E128, 'Raw TRI Data'!C:L, 4, FALSE)</f>
        <v>COTTAGE GROVE</v>
      </c>
      <c r="C128" s="272" t="str">
        <f>VLOOKUP(E128, 'Raw TRI Data'!C:L,6, FALSE)</f>
        <v>MN</v>
      </c>
      <c r="D128" s="275">
        <f>VLOOKUP(E128, 'Raw TRI Data'!C:L, 7, FALSE)</f>
        <v>55016</v>
      </c>
      <c r="E128" s="273" t="s">
        <v>343</v>
      </c>
      <c r="F128" s="281">
        <f>VLOOKUP(E128, 'Raw TRI Data'!C:L, 9, FALSE)</f>
        <v>325998</v>
      </c>
      <c r="G128" s="150" t="str">
        <f>VLOOKUP(E128, 'Raw TRI Data'!C:L, 10, FALSE)</f>
        <v>All Other Miscellaneous Chemical Product and Preparation Manufacturing</v>
      </c>
      <c r="H128" s="9">
        <f>IFERROR(VLOOKUP(E128, 'TRI Data in Utility Worksheet'!$K$3:$M$177, 3, FALSE), "No Fugitive Air Release")</f>
        <v>0</v>
      </c>
      <c r="I128" s="9">
        <f>IFERROR(VLOOKUP(E128, 'TRI Data in Utility Worksheet'!$K$3:$N$177, 4, FALSE), "No Stack Air Release")</f>
        <v>0</v>
      </c>
      <c r="J128" s="9">
        <f>IFERROR(VLOOKUP(E128, 'TRI Data in Utility Worksheet'!$K$3:$O$177, 5, FALSE), "No Air Release")</f>
        <v>0</v>
      </c>
      <c r="K128" s="9">
        <f>IFERROR(VLOOKUP(E128, 'TRI Data in Utility Worksheet'!$AI$3:$AK$177, 3, FALSE), "No Fugitive Air Release")</f>
        <v>0</v>
      </c>
      <c r="L128" s="9">
        <f>VLOOKUP(E128, 'TRI Data in Utility Worksheet'!$AA$3:$AH$177, 8, FALSE)</f>
        <v>2019</v>
      </c>
      <c r="M128" s="9">
        <f>IFERROR(VLOOKUP(E128, 'TRI Data in Utility Worksheet'!$AY$3:$BB$177, 4, FALSE), "No Stack Air Release")</f>
        <v>0</v>
      </c>
      <c r="N128" s="9">
        <f>VLOOKUP(E128, 'TRI Data in Utility Worksheet'!$AQ$3:$AX$177, 8, FALSE)</f>
        <v>2019</v>
      </c>
      <c r="O128" s="9">
        <f>IFERROR(VLOOKUP(E128, 'TRI Data in Utility Worksheet'!$S$3:$W$177, 5, FALSE), "No Air Release")</f>
        <v>0</v>
      </c>
      <c r="P128" s="9">
        <f>VLOOKUP(E128, 'TRI Data in Utility Worksheet'!$K$3:$R$177, 8, FALSE)</f>
        <v>2019</v>
      </c>
      <c r="Q128" s="9">
        <f>IFERROR(VLOOKUP(E128, 'TRI Data in Utility Worksheet'!$AQ$3:$AS$177, 3, FALSE), "No Fugitive Air Release")</f>
        <v>0</v>
      </c>
      <c r="R128" s="9">
        <f>VLOOKUP(E128, 'TRI Data in Utility Worksheet'!$AI$3:$AP$177, 8, FALSE)</f>
        <v>2019</v>
      </c>
      <c r="S128" s="9">
        <f>IFERROR(VLOOKUP(E128, 'TRI Data in Utility Worksheet'!$BG$3:$BJ$177, 4, FALSE), "No Stack Air Release")</f>
        <v>0</v>
      </c>
      <c r="T128" s="9">
        <f>VLOOKUP(E128, 'TRI Data in Utility Worksheet'!$AY$3:$BF$177, 8, FALSE)</f>
        <v>2019</v>
      </c>
      <c r="U128" s="9">
        <f>IFERROR(VLOOKUP(E128, 'TRI Data in Utility Worksheet'!$AA$3:$AE$177, 5, FALSE), "No Air Release")</f>
        <v>0</v>
      </c>
      <c r="V128" s="9">
        <f>VLOOKUP(E128, 'TRI Data in Utility Worksheet'!$S$3:$Z$177, 8, FALSE)</f>
        <v>2019</v>
      </c>
      <c r="W128" s="9">
        <f xml:space="preserve"> INDEX('COU &amp; OES Information'!$C:$C, MATCH($A$29, 'COU &amp; OES Information'!$A:$A, 0))</f>
        <v>246</v>
      </c>
      <c r="X128" s="152">
        <f t="shared" si="122"/>
        <v>0</v>
      </c>
      <c r="Y128" s="152">
        <f t="shared" si="123"/>
        <v>0</v>
      </c>
      <c r="Z128" s="152">
        <f t="shared" si="124"/>
        <v>0</v>
      </c>
      <c r="AA128" s="152">
        <f t="shared" si="125"/>
        <v>0</v>
      </c>
      <c r="AB128" s="152">
        <f t="shared" si="126"/>
        <v>0</v>
      </c>
      <c r="AC128" s="152">
        <f t="shared" si="127"/>
        <v>0</v>
      </c>
      <c r="AD128" s="152">
        <f t="shared" si="128"/>
        <v>0</v>
      </c>
      <c r="AE128" s="152">
        <f t="shared" si="129"/>
        <v>0</v>
      </c>
      <c r="AF128" s="152">
        <f t="shared" si="130"/>
        <v>0</v>
      </c>
      <c r="AG128" s="282">
        <f>VLOOKUP(E128,'Raw TRI Data'!$C$2:$P$294,14,FALSE)</f>
        <v>110000423667</v>
      </c>
    </row>
    <row r="129" spans="1:33" ht="16.5" customHeight="1" thickBot="1">
      <c r="A129" s="149" t="str">
        <f>VLOOKUP(E129, 'Raw TRI Data'!C:L, 2, FALSE)</f>
        <v>CLEAN HARBORS ENVIRONMENTAL SERVICES INC</v>
      </c>
      <c r="B129" s="150" t="str">
        <f>VLOOKUP(E129, 'Raw TRI Data'!C:L, 4, FALSE)</f>
        <v>KIMBALL</v>
      </c>
      <c r="C129" s="272" t="str">
        <f>VLOOKUP(E129, 'Raw TRI Data'!C:L,6, FALSE)</f>
        <v>NE</v>
      </c>
      <c r="D129" s="275">
        <f>VLOOKUP(E129, 'Raw TRI Data'!C:L, 7, FALSE)</f>
        <v>69145</v>
      </c>
      <c r="E129" s="273" t="s">
        <v>462</v>
      </c>
      <c r="F129" s="281">
        <f>VLOOKUP(E129, 'Raw TRI Data'!C:L, 9, FALSE)</f>
        <v>562211</v>
      </c>
      <c r="G129" s="150" t="str">
        <f>VLOOKUP(E129, 'Raw TRI Data'!C:L, 10, FALSE)</f>
        <v>Hazardous Waste Treatment and Disposal</v>
      </c>
      <c r="H129" s="9">
        <f>IFERROR(VLOOKUP(E129, 'TRI Data in Utility Worksheet'!$K$3:$M$177, 3, FALSE), "No Fugitive Air Release")</f>
        <v>0.1</v>
      </c>
      <c r="I129" s="9">
        <f>IFERROR(VLOOKUP(E129, 'TRI Data in Utility Worksheet'!$K$3:$N$177, 4, FALSE), "No Stack Air Release")</f>
        <v>0.2</v>
      </c>
      <c r="J129" s="9">
        <f>IFERROR(VLOOKUP(E129, 'TRI Data in Utility Worksheet'!$K$3:$O$177, 5, FALSE), "No Air Release")</f>
        <v>0.30000000000000004</v>
      </c>
      <c r="K129" s="9">
        <f>IFERROR(VLOOKUP(E129, 'TRI Data in Utility Worksheet'!$AI$3:$AK$177, 3, FALSE), "No Fugitive Air Release")</f>
        <v>0.1</v>
      </c>
      <c r="L129" s="9">
        <f>VLOOKUP(E129, 'TRI Data in Utility Worksheet'!$AA$3:$AH$177, 8, FALSE)</f>
        <v>2021</v>
      </c>
      <c r="M129" s="9">
        <f>IFERROR(VLOOKUP(E129, 'TRI Data in Utility Worksheet'!$AY$3:$BB$177, 4, FALSE), "No Stack Air Release")</f>
        <v>0.2</v>
      </c>
      <c r="N129" s="9">
        <f>VLOOKUP(E129, 'TRI Data in Utility Worksheet'!$AQ$3:$AX$177, 8, FALSE)</f>
        <v>2020</v>
      </c>
      <c r="O129" s="9">
        <f>IFERROR(VLOOKUP(E129, 'TRI Data in Utility Worksheet'!$S$3:$W$177, 5, FALSE), "No Air Release")</f>
        <v>0.30000000000000004</v>
      </c>
      <c r="P129" s="9">
        <f>VLOOKUP(E129, 'TRI Data in Utility Worksheet'!$K$3:$R$177, 8, FALSE)</f>
        <v>2021</v>
      </c>
      <c r="Q129" s="9">
        <f>IFERROR(VLOOKUP(E129, 'TRI Data in Utility Worksheet'!$AQ$3:$AS$177, 3, FALSE), "No Fugitive Air Release")</f>
        <v>0.1</v>
      </c>
      <c r="R129" s="9">
        <f>VLOOKUP(E129, 'TRI Data in Utility Worksheet'!$AI$3:$AP$177, 8, FALSE)</f>
        <v>2021</v>
      </c>
      <c r="S129" s="9">
        <f>IFERROR(VLOOKUP(E129, 'TRI Data in Utility Worksheet'!$BG$3:$BJ$177, 4, FALSE), "No Stack Air Release")</f>
        <v>0.2</v>
      </c>
      <c r="T129" s="9">
        <f>VLOOKUP(E129, 'TRI Data in Utility Worksheet'!$AY$3:$BF$177, 8, FALSE)</f>
        <v>2020</v>
      </c>
      <c r="U129" s="9">
        <f>IFERROR(VLOOKUP(E129, 'TRI Data in Utility Worksheet'!$AA$3:$AE$177, 5, FALSE), "No Air Release")</f>
        <v>0.30000000000000004</v>
      </c>
      <c r="V129" s="9">
        <f>VLOOKUP(E129, 'TRI Data in Utility Worksheet'!$S$3:$Z$177, 8, FALSE)</f>
        <v>2021</v>
      </c>
      <c r="W129" s="9">
        <f xml:space="preserve"> INDEX('COU &amp; OES Information'!$C:$C, MATCH($A$29, 'COU &amp; OES Information'!$A:$A, 0))</f>
        <v>246</v>
      </c>
      <c r="X129" s="152">
        <f t="shared" si="122"/>
        <v>4.0650406504065041E-4</v>
      </c>
      <c r="Y129" s="152">
        <f t="shared" si="123"/>
        <v>8.1300813008130081E-4</v>
      </c>
      <c r="Z129" s="152">
        <f t="shared" si="124"/>
        <v>1.2195121951219514E-3</v>
      </c>
      <c r="AA129" s="152">
        <f t="shared" si="125"/>
        <v>4.0650406504065041E-4</v>
      </c>
      <c r="AB129" s="152">
        <f t="shared" si="126"/>
        <v>8.1300813008130081E-4</v>
      </c>
      <c r="AC129" s="152">
        <f t="shared" si="127"/>
        <v>1.2195121951219514E-3</v>
      </c>
      <c r="AD129" s="152">
        <f t="shared" si="128"/>
        <v>4.0650406504065041E-4</v>
      </c>
      <c r="AE129" s="152">
        <f t="shared" si="129"/>
        <v>8.1300813008130081E-4</v>
      </c>
      <c r="AF129" s="152">
        <f t="shared" si="130"/>
        <v>1.2195121951219514E-3</v>
      </c>
      <c r="AG129" s="282">
        <f>VLOOKUP(E129,'Raw TRI Data'!$C$2:$P$294,14,FALSE)</f>
        <v>110041638458</v>
      </c>
    </row>
    <row r="130" spans="1:33" ht="16.5" customHeight="1" thickBot="1">
      <c r="A130" s="149" t="str">
        <f>VLOOKUP(E130, 'Raw TRI Data'!C:L, 2, FALSE)</f>
        <v>CLEAN HARBORS EL DORADO LLC</v>
      </c>
      <c r="B130" s="150" t="str">
        <f>VLOOKUP(E130, 'Raw TRI Data'!C:L, 4, FALSE)</f>
        <v>EL DORADO</v>
      </c>
      <c r="C130" s="272" t="str">
        <f>VLOOKUP(E130, 'Raw TRI Data'!C:L,6, FALSE)</f>
        <v>AR</v>
      </c>
      <c r="D130" s="275">
        <f>VLOOKUP(E130, 'Raw TRI Data'!C:L, 7, FALSE)</f>
        <v>71730</v>
      </c>
      <c r="E130" s="273" t="s">
        <v>457</v>
      </c>
      <c r="F130" s="281">
        <f>VLOOKUP(E130, 'Raw TRI Data'!C:L, 9, FALSE)</f>
        <v>562211</v>
      </c>
      <c r="G130" s="150" t="str">
        <f>VLOOKUP(E130, 'Raw TRI Data'!C:L, 10, FALSE)</f>
        <v>Hazardous Waste Treatment and Disposal</v>
      </c>
      <c r="H130" s="9">
        <f>IFERROR(VLOOKUP(E130, 'TRI Data in Utility Worksheet'!$K$3:$M$177, 3, FALSE), "No Fugitive Air Release")</f>
        <v>0.1</v>
      </c>
      <c r="I130" s="9">
        <f>IFERROR(VLOOKUP(E130, 'TRI Data in Utility Worksheet'!$K$3:$N$177, 4, FALSE), "No Stack Air Release")</f>
        <v>0.1</v>
      </c>
      <c r="J130" s="9">
        <f>IFERROR(VLOOKUP(E130, 'TRI Data in Utility Worksheet'!$K$3:$O$177, 5, FALSE), "No Air Release")</f>
        <v>0.2</v>
      </c>
      <c r="K130" s="9">
        <f>IFERROR(VLOOKUP(E130, 'TRI Data in Utility Worksheet'!$AI$3:$AK$177, 3, FALSE), "No Fugitive Air Release")</f>
        <v>0.1</v>
      </c>
      <c r="L130" s="9">
        <f>VLOOKUP(E130, 'TRI Data in Utility Worksheet'!$AA$3:$AH$177, 8, FALSE)</f>
        <v>2022</v>
      </c>
      <c r="M130" s="9">
        <f>IFERROR(VLOOKUP(E130, 'TRI Data in Utility Worksheet'!$AY$3:$BB$177, 4, FALSE), "No Stack Air Release")</f>
        <v>0.1</v>
      </c>
      <c r="N130" s="9">
        <f>VLOOKUP(E130, 'TRI Data in Utility Worksheet'!$AQ$3:$AX$177, 8, FALSE)</f>
        <v>2020</v>
      </c>
      <c r="O130" s="9">
        <f>IFERROR(VLOOKUP(E130, 'TRI Data in Utility Worksheet'!$S$3:$W$177, 5, FALSE), "No Air Release")</f>
        <v>0.2</v>
      </c>
      <c r="P130" s="9">
        <f>VLOOKUP(E130, 'TRI Data in Utility Worksheet'!$K$3:$R$177, 8, FALSE)</f>
        <v>2022</v>
      </c>
      <c r="Q130" s="9">
        <f>IFERROR(VLOOKUP(E130, 'TRI Data in Utility Worksheet'!$AQ$3:$AS$177, 3, FALSE), "No Fugitive Air Release")</f>
        <v>0.01</v>
      </c>
      <c r="R130" s="9">
        <f>VLOOKUP(E130, 'TRI Data in Utility Worksheet'!$AI$3:$AP$177, 8, FALSE)</f>
        <v>2019</v>
      </c>
      <c r="S130" s="9">
        <f>IFERROR(VLOOKUP(E130, 'TRI Data in Utility Worksheet'!$BG$3:$BJ$177, 4, FALSE), "No Stack Air Release")</f>
        <v>0.1</v>
      </c>
      <c r="T130" s="9">
        <f>VLOOKUP(E130, 'TRI Data in Utility Worksheet'!$AY$3:$BF$177, 8, FALSE)</f>
        <v>2020</v>
      </c>
      <c r="U130" s="9">
        <f>IFERROR(VLOOKUP(E130, 'TRI Data in Utility Worksheet'!$AA$3:$AE$177, 5, FALSE), "No Air Release")</f>
        <v>0.1</v>
      </c>
      <c r="V130" s="9">
        <f>VLOOKUP(E130, 'TRI Data in Utility Worksheet'!$S$3:$Z$177, 8, FALSE)</f>
        <v>2020</v>
      </c>
      <c r="W130" s="9">
        <f xml:space="preserve"> INDEX('COU &amp; OES Information'!$C:$C, MATCH($A$29, 'COU &amp; OES Information'!$A:$A, 0))</f>
        <v>246</v>
      </c>
      <c r="X130" s="152">
        <f t="shared" si="122"/>
        <v>4.0650406504065041E-4</v>
      </c>
      <c r="Y130" s="152">
        <f t="shared" si="123"/>
        <v>4.0650406504065041E-4</v>
      </c>
      <c r="Z130" s="152">
        <f t="shared" si="124"/>
        <v>8.1300813008130081E-4</v>
      </c>
      <c r="AA130" s="152">
        <f t="shared" si="125"/>
        <v>4.0650406504065041E-4</v>
      </c>
      <c r="AB130" s="152">
        <f t="shared" si="126"/>
        <v>4.0650406504065041E-4</v>
      </c>
      <c r="AC130" s="152">
        <f t="shared" si="127"/>
        <v>8.1300813008130081E-4</v>
      </c>
      <c r="AD130" s="152">
        <f t="shared" si="128"/>
        <v>4.0650406504065041E-5</v>
      </c>
      <c r="AE130" s="152">
        <f t="shared" si="129"/>
        <v>4.0650406504065041E-4</v>
      </c>
      <c r="AF130" s="152">
        <f t="shared" si="130"/>
        <v>4.0650406504065041E-4</v>
      </c>
      <c r="AG130" s="282">
        <f>VLOOKUP(E130,'Raw TRI Data'!$C$2:$P$294,14,FALSE)</f>
        <v>110000521221</v>
      </c>
    </row>
    <row r="131" spans="1:33" ht="16.5" customHeight="1" thickBot="1">
      <c r="A131" s="149" t="str">
        <f>VLOOKUP(E131, 'Raw TRI Data'!C:L, 2, FALSE)</f>
        <v>CLEAN HARBORS DEER PARK LLC</v>
      </c>
      <c r="B131" s="150" t="str">
        <f>VLOOKUP(E131, 'Raw TRI Data'!C:L, 4, FALSE)</f>
        <v>LA PORTE</v>
      </c>
      <c r="C131" s="272" t="str">
        <f>VLOOKUP(E131, 'Raw TRI Data'!C:L,6, FALSE)</f>
        <v>TX</v>
      </c>
      <c r="D131" s="275">
        <f>VLOOKUP(E131, 'Raw TRI Data'!C:L, 7, FALSE)</f>
        <v>77571</v>
      </c>
      <c r="E131" s="273" t="s">
        <v>451</v>
      </c>
      <c r="F131" s="281">
        <f>VLOOKUP(E131, 'Raw TRI Data'!C:L, 9, FALSE)</f>
        <v>562211</v>
      </c>
      <c r="G131" s="150" t="str">
        <f>VLOOKUP(E131, 'Raw TRI Data'!C:L, 10, FALSE)</f>
        <v>Hazardous Waste Treatment and Disposal</v>
      </c>
      <c r="H131" s="9">
        <f>IFERROR(VLOOKUP(E131, 'TRI Data in Utility Worksheet'!$K$3:$M$177, 3, FALSE), "No Fugitive Air Release")</f>
        <v>0.1</v>
      </c>
      <c r="I131" s="9">
        <f>IFERROR(VLOOKUP(E131, 'TRI Data in Utility Worksheet'!$K$3:$N$177, 4, FALSE), "No Stack Air Release")</f>
        <v>0.1</v>
      </c>
      <c r="J131" s="9">
        <f>IFERROR(VLOOKUP(E131, 'TRI Data in Utility Worksheet'!$K$3:$O$177, 5, FALSE), "No Air Release")</f>
        <v>0.2</v>
      </c>
      <c r="K131" s="9">
        <f>IFERROR(VLOOKUP(E131, 'TRI Data in Utility Worksheet'!$AI$3:$AK$177, 3, FALSE), "No Fugitive Air Release")</f>
        <v>0.1</v>
      </c>
      <c r="L131" s="9">
        <f>VLOOKUP(E131, 'TRI Data in Utility Worksheet'!$AA$3:$AH$177, 8, FALSE)</f>
        <v>2022</v>
      </c>
      <c r="M131" s="9">
        <f>IFERROR(VLOOKUP(E131, 'TRI Data in Utility Worksheet'!$AY$3:$BB$177, 4, FALSE), "No Stack Air Release")</f>
        <v>0.1</v>
      </c>
      <c r="N131" s="9">
        <f>VLOOKUP(E131, 'TRI Data in Utility Worksheet'!$AQ$3:$AX$177, 8, FALSE)</f>
        <v>2021</v>
      </c>
      <c r="O131" s="9">
        <f>IFERROR(VLOOKUP(E131, 'TRI Data in Utility Worksheet'!$S$3:$W$177, 5, FALSE), "No Air Release")</f>
        <v>0.2</v>
      </c>
      <c r="P131" s="9">
        <f>VLOOKUP(E131, 'TRI Data in Utility Worksheet'!$K$3:$R$177, 8, FALSE)</f>
        <v>2022</v>
      </c>
      <c r="Q131" s="9">
        <f>IFERROR(VLOOKUP(E131, 'TRI Data in Utility Worksheet'!$AQ$3:$AS$177, 3, FALSE), "No Fugitive Air Release")</f>
        <v>5.5000000000000007E-2</v>
      </c>
      <c r="R131" s="9" t="str">
        <f>VLOOKUP(E131, 'TRI Data in Utility Worksheet'!$AI$3:$AP$177, 8, FALSE)</f>
        <v>No median year based on reporting data</v>
      </c>
      <c r="S131" s="9">
        <f>IFERROR(VLOOKUP(E131, 'TRI Data in Utility Worksheet'!$BG$3:$BJ$177, 4, FALSE), "No Stack Air Release")</f>
        <v>0.1</v>
      </c>
      <c r="T131" s="9">
        <f>VLOOKUP(E131, 'TRI Data in Utility Worksheet'!$AY$3:$BF$177, 8, FALSE)</f>
        <v>2021</v>
      </c>
      <c r="U131" s="9">
        <f>IFERROR(VLOOKUP(E131, 'TRI Data in Utility Worksheet'!$AA$3:$AE$177, 5, FALSE), "No Air Release")</f>
        <v>0.15000000000000002</v>
      </c>
      <c r="V131" s="9" t="str">
        <f>VLOOKUP(E131, 'TRI Data in Utility Worksheet'!$S$3:$Z$177, 8, FALSE)</f>
        <v>No median year based on reporting data</v>
      </c>
      <c r="W131" s="9">
        <f xml:space="preserve"> INDEX('COU &amp; OES Information'!$C:$C, MATCH($A$29, 'COU &amp; OES Information'!$A:$A, 0))</f>
        <v>246</v>
      </c>
      <c r="X131" s="152">
        <f t="shared" si="122"/>
        <v>4.0650406504065041E-4</v>
      </c>
      <c r="Y131" s="152">
        <f t="shared" si="123"/>
        <v>4.0650406504065041E-4</v>
      </c>
      <c r="Z131" s="152">
        <f t="shared" si="124"/>
        <v>8.1300813008130081E-4</v>
      </c>
      <c r="AA131" s="152">
        <f t="shared" si="125"/>
        <v>4.0650406504065041E-4</v>
      </c>
      <c r="AB131" s="152">
        <f t="shared" si="126"/>
        <v>4.0650406504065041E-4</v>
      </c>
      <c r="AC131" s="152">
        <f t="shared" si="127"/>
        <v>8.1300813008130081E-4</v>
      </c>
      <c r="AD131" s="152">
        <f t="shared" si="128"/>
        <v>2.2357723577235775E-4</v>
      </c>
      <c r="AE131" s="152">
        <f t="shared" si="129"/>
        <v>4.0650406504065041E-4</v>
      </c>
      <c r="AF131" s="152">
        <f t="shared" si="130"/>
        <v>6.0975609756097572E-4</v>
      </c>
      <c r="AG131" s="282">
        <f>VLOOKUP(E131,'Raw TRI Data'!$C$2:$P$294,14,FALSE)</f>
        <v>110000463365</v>
      </c>
    </row>
    <row r="132" spans="1:33" ht="16.5" customHeight="1" thickBot="1">
      <c r="A132" s="149" t="str">
        <f>VLOOKUP(E132, 'Raw TRI Data'!C:L, 2, FALSE)</f>
        <v>US ECOLOGY TEXAS INC</v>
      </c>
      <c r="B132" s="150" t="str">
        <f>VLOOKUP(E132, 'Raw TRI Data'!C:L, 4, FALSE)</f>
        <v>ROBSTOWN</v>
      </c>
      <c r="C132" s="272" t="str">
        <f>VLOOKUP(E132, 'Raw TRI Data'!C:L,6, FALSE)</f>
        <v>TX</v>
      </c>
      <c r="D132" s="275">
        <f>VLOOKUP(E132, 'Raw TRI Data'!C:L, 7, FALSE)</f>
        <v>78380</v>
      </c>
      <c r="E132" s="273" t="s">
        <v>837</v>
      </c>
      <c r="F132" s="281">
        <f>VLOOKUP(E132, 'Raw TRI Data'!C:L, 9, FALSE)</f>
        <v>562211</v>
      </c>
      <c r="G132" s="150" t="str">
        <f>VLOOKUP(E132, 'Raw TRI Data'!C:L, 10, FALSE)</f>
        <v>Hazardous Waste Treatment and Disposal</v>
      </c>
      <c r="H132" s="9">
        <f>IFERROR(VLOOKUP(E132, 'TRI Data in Utility Worksheet'!$K$3:$M$177, 3, FALSE), "No Fugitive Air Release")</f>
        <v>0</v>
      </c>
      <c r="I132" s="9">
        <f>IFERROR(VLOOKUP(E132, 'TRI Data in Utility Worksheet'!$K$3:$N$177, 4, FALSE), "No Stack Air Release")</f>
        <v>0</v>
      </c>
      <c r="J132" s="9">
        <f>IFERROR(VLOOKUP(E132, 'TRI Data in Utility Worksheet'!$K$3:$O$177, 5, FALSE), "No Air Release")</f>
        <v>0</v>
      </c>
      <c r="K132" s="9">
        <f>IFERROR(VLOOKUP(E132, 'TRI Data in Utility Worksheet'!$AI$3:$AK$177, 3, FALSE), "No Fugitive Air Release")</f>
        <v>0</v>
      </c>
      <c r="L132" s="9">
        <f>VLOOKUP(E132, 'TRI Data in Utility Worksheet'!$AA$3:$AH$177, 8, FALSE)</f>
        <v>2019</v>
      </c>
      <c r="M132" s="9">
        <f>IFERROR(VLOOKUP(E132, 'TRI Data in Utility Worksheet'!$AY$3:$BB$177, 4, FALSE), "No Stack Air Release")</f>
        <v>0</v>
      </c>
      <c r="N132" s="9">
        <f>VLOOKUP(E132, 'TRI Data in Utility Worksheet'!$AQ$3:$AX$177, 8, FALSE)</f>
        <v>2019</v>
      </c>
      <c r="O132" s="9">
        <f>IFERROR(VLOOKUP(E132, 'TRI Data in Utility Worksheet'!$S$3:$W$177, 5, FALSE), "No Air Release")</f>
        <v>0</v>
      </c>
      <c r="P132" s="9">
        <f>VLOOKUP(E132, 'TRI Data in Utility Worksheet'!$K$3:$R$177, 8, FALSE)</f>
        <v>2019</v>
      </c>
      <c r="Q132" s="9">
        <f>IFERROR(VLOOKUP(E132, 'TRI Data in Utility Worksheet'!$AQ$3:$AS$177, 3, FALSE), "No Fugitive Air Release")</f>
        <v>0</v>
      </c>
      <c r="R132" s="9">
        <f>VLOOKUP(E132, 'TRI Data in Utility Worksheet'!$AI$3:$AP$177, 8, FALSE)</f>
        <v>2019</v>
      </c>
      <c r="S132" s="9">
        <f>IFERROR(VLOOKUP(E132, 'TRI Data in Utility Worksheet'!$BG$3:$BJ$177, 4, FALSE), "No Stack Air Release")</f>
        <v>0</v>
      </c>
      <c r="T132" s="9">
        <f>VLOOKUP(E132, 'TRI Data in Utility Worksheet'!$AY$3:$BF$177, 8, FALSE)</f>
        <v>2019</v>
      </c>
      <c r="U132" s="9">
        <f>IFERROR(VLOOKUP(E132, 'TRI Data in Utility Worksheet'!$AA$3:$AE$177, 5, FALSE), "No Air Release")</f>
        <v>0</v>
      </c>
      <c r="V132" s="9">
        <f>VLOOKUP(E132, 'TRI Data in Utility Worksheet'!$S$3:$Z$177, 8, FALSE)</f>
        <v>2019</v>
      </c>
      <c r="W132" s="9">
        <f xml:space="preserve"> INDEX('COU &amp; OES Information'!$C:$C, MATCH($A$29, 'COU &amp; OES Information'!$A:$A, 0))</f>
        <v>246</v>
      </c>
      <c r="X132" s="152">
        <f t="shared" si="122"/>
        <v>0</v>
      </c>
      <c r="Y132" s="152">
        <f t="shared" si="123"/>
        <v>0</v>
      </c>
      <c r="Z132" s="152">
        <f t="shared" si="124"/>
        <v>0</v>
      </c>
      <c r="AA132" s="152">
        <f t="shared" si="125"/>
        <v>0</v>
      </c>
      <c r="AB132" s="152">
        <f t="shared" si="126"/>
        <v>0</v>
      </c>
      <c r="AC132" s="152">
        <f t="shared" si="127"/>
        <v>0</v>
      </c>
      <c r="AD132" s="152">
        <f t="shared" si="128"/>
        <v>0</v>
      </c>
      <c r="AE132" s="152">
        <f t="shared" si="129"/>
        <v>0</v>
      </c>
      <c r="AF132" s="152">
        <f t="shared" si="130"/>
        <v>0</v>
      </c>
      <c r="AG132" s="282">
        <f>VLOOKUP(E132,'Raw TRI Data'!$C$2:$P$294,14,FALSE)</f>
        <v>110000607013</v>
      </c>
    </row>
    <row r="133" spans="1:33" ht="14.65" thickBot="1">
      <c r="A133" s="149" t="str">
        <f>VLOOKUP(E133, 'Raw TRI Data'!C:L, 2, FALSE)</f>
        <v>US ECOLOGY IDAHO INC.</v>
      </c>
      <c r="B133" s="150" t="str">
        <f>VLOOKUP(E133, 'Raw TRI Data'!C:L, 4, FALSE)</f>
        <v>GRAND VIEW</v>
      </c>
      <c r="C133" s="272" t="str">
        <f>VLOOKUP(E133, 'Raw TRI Data'!C:L,6, FALSE)</f>
        <v>ID</v>
      </c>
      <c r="D133" s="275">
        <f>VLOOKUP(E133, 'Raw TRI Data'!C:L, 7, FALSE)</f>
        <v>83624</v>
      </c>
      <c r="E133" s="273" t="s">
        <v>824</v>
      </c>
      <c r="F133" s="281">
        <f>VLOOKUP(E133, 'Raw TRI Data'!C:L, 9, FALSE)</f>
        <v>562211</v>
      </c>
      <c r="G133" s="150" t="str">
        <f>VLOOKUP(E133, 'Raw TRI Data'!C:L, 10, FALSE)</f>
        <v>Hazardous Waste Treatment and Disposal</v>
      </c>
      <c r="H133" s="9">
        <f>IFERROR(VLOOKUP(E133, 'TRI Data in Utility Worksheet'!$K$3:$M$177, 3, FALSE), "No Fugitive Air Release")</f>
        <v>0.01</v>
      </c>
      <c r="I133" s="9">
        <f>IFERROR(VLOOKUP(E133, 'TRI Data in Utility Worksheet'!$K$3:$N$177, 4, FALSE), "No Stack Air Release")</f>
        <v>0.01</v>
      </c>
      <c r="J133" s="9">
        <f>IFERROR(VLOOKUP(E133, 'TRI Data in Utility Worksheet'!$K$3:$O$177, 5, FALSE), "No Air Release")</f>
        <v>0.02</v>
      </c>
      <c r="K133" s="9">
        <f>IFERROR(VLOOKUP(E133, 'TRI Data in Utility Worksheet'!$AI$3:$AK$177, 3, FALSE), "No Fugitive Air Release")</f>
        <v>0.01</v>
      </c>
      <c r="L133" s="9">
        <f>VLOOKUP(E133, 'TRI Data in Utility Worksheet'!$AA$3:$AH$177, 8, FALSE)</f>
        <v>2023</v>
      </c>
      <c r="M133" s="9">
        <f>IFERROR(VLOOKUP(E133, 'TRI Data in Utility Worksheet'!$AY$3:$BB$177, 4, FALSE), "No Stack Air Release")</f>
        <v>0.01</v>
      </c>
      <c r="N133" s="9">
        <f>VLOOKUP(E133, 'TRI Data in Utility Worksheet'!$AQ$3:$AX$177, 8, FALSE)</f>
        <v>2023</v>
      </c>
      <c r="O133" s="9">
        <f>IFERROR(VLOOKUP(E133, 'TRI Data in Utility Worksheet'!$S$3:$W$177, 5, FALSE), "No Air Release")</f>
        <v>0.02</v>
      </c>
      <c r="P133" s="9">
        <f>VLOOKUP(E133, 'TRI Data in Utility Worksheet'!$K$3:$R$177, 8, FALSE)</f>
        <v>2023</v>
      </c>
      <c r="Q133" s="9">
        <f>IFERROR(VLOOKUP(E133, 'TRI Data in Utility Worksheet'!$AQ$3:$AS$177, 3, FALSE), "No Fugitive Air Release")</f>
        <v>5.0000000000000001E-3</v>
      </c>
      <c r="R133" s="9" t="str">
        <f>VLOOKUP(E133, 'TRI Data in Utility Worksheet'!$AI$3:$AP$177, 8, FALSE)</f>
        <v>No median year based on reporting data</v>
      </c>
      <c r="S133" s="9">
        <f>IFERROR(VLOOKUP(E133, 'TRI Data in Utility Worksheet'!$BG$3:$BJ$177, 4, FALSE), "No Stack Air Release")</f>
        <v>5.0000000000000001E-3</v>
      </c>
      <c r="T133" s="9" t="str">
        <f>VLOOKUP(E133, 'TRI Data in Utility Worksheet'!$AY$3:$BF$177, 8, FALSE)</f>
        <v>No median year based on reporting data</v>
      </c>
      <c r="U133" s="9">
        <f>IFERROR(VLOOKUP(E133, 'TRI Data in Utility Worksheet'!$AA$3:$AE$177, 5, FALSE), "No Air Release")</f>
        <v>0.01</v>
      </c>
      <c r="V133" s="9" t="str">
        <f>VLOOKUP(E133, 'TRI Data in Utility Worksheet'!$S$3:$Z$177, 8, FALSE)</f>
        <v>No median year based on reporting data</v>
      </c>
      <c r="W133" s="9">
        <f xml:space="preserve"> INDEX('COU &amp; OES Information'!$C:$C, MATCH($A$29, 'COU &amp; OES Information'!$A:$A, 0))</f>
        <v>246</v>
      </c>
      <c r="X133" s="152">
        <f t="shared" si="122"/>
        <v>4.0650406504065041E-5</v>
      </c>
      <c r="Y133" s="152">
        <f t="shared" si="123"/>
        <v>4.0650406504065041E-5</v>
      </c>
      <c r="Z133" s="152">
        <f t="shared" si="124"/>
        <v>8.1300813008130081E-5</v>
      </c>
      <c r="AA133" s="152">
        <f t="shared" si="125"/>
        <v>4.0650406504065041E-5</v>
      </c>
      <c r="AB133" s="152">
        <f t="shared" si="126"/>
        <v>4.0650406504065041E-5</v>
      </c>
      <c r="AC133" s="152">
        <f t="shared" si="127"/>
        <v>8.1300813008130081E-5</v>
      </c>
      <c r="AD133" s="152">
        <f t="shared" si="128"/>
        <v>2.032520325203252E-5</v>
      </c>
      <c r="AE133" s="152">
        <f t="shared" si="129"/>
        <v>2.032520325203252E-5</v>
      </c>
      <c r="AF133" s="152">
        <f t="shared" si="130"/>
        <v>4.0650406504065041E-5</v>
      </c>
      <c r="AG133" s="282">
        <f>VLOOKUP(E133,'Raw TRI Data'!$C$2:$P$294,14,FALSE)</f>
        <v>110046358133</v>
      </c>
    </row>
    <row r="134" spans="1:33" ht="14.65" thickBot="1">
      <c r="A134" s="149" t="str">
        <f>VLOOKUP(E134, 'Raw TRI Data'!C:L, 2, FALSE)</f>
        <v>CLEAN HARBORS ARAGONITE LLC</v>
      </c>
      <c r="B134" s="150" t="str">
        <f>VLOOKUP(E134, 'Raw TRI Data'!C:L, 4, FALSE)</f>
        <v>GRANTSVILLE</v>
      </c>
      <c r="C134" s="272" t="str">
        <f>VLOOKUP(E134, 'Raw TRI Data'!C:L,6, FALSE)</f>
        <v>UT</v>
      </c>
      <c r="D134" s="275">
        <f>VLOOKUP(E134, 'Raw TRI Data'!C:L, 7, FALSE)</f>
        <v>84029</v>
      </c>
      <c r="E134" s="273" t="s">
        <v>444</v>
      </c>
      <c r="F134" s="281">
        <f>VLOOKUP(E134, 'Raw TRI Data'!C:L, 9, FALSE)</f>
        <v>562211</v>
      </c>
      <c r="G134" s="150" t="str">
        <f>VLOOKUP(E134, 'Raw TRI Data'!C:L, 10, FALSE)</f>
        <v>Hazardous Waste Treatment and Disposal</v>
      </c>
      <c r="H134" s="9">
        <f>IFERROR(VLOOKUP(E134, 'TRI Data in Utility Worksheet'!$K$3:$M$177, 3, FALSE), "No Fugitive Air Release")</f>
        <v>0</v>
      </c>
      <c r="I134" s="9">
        <f>IFERROR(VLOOKUP(E134, 'TRI Data in Utility Worksheet'!$K$3:$N$177, 4, FALSE), "No Stack Air Release")</f>
        <v>0.01</v>
      </c>
      <c r="J134" s="9">
        <f>IFERROR(VLOOKUP(E134, 'TRI Data in Utility Worksheet'!$K$3:$O$177, 5, FALSE), "No Air Release")</f>
        <v>0.01</v>
      </c>
      <c r="K134" s="9">
        <f>IFERROR(VLOOKUP(E134, 'TRI Data in Utility Worksheet'!$AI$3:$AK$177, 3, FALSE), "No Fugitive Air Release")</f>
        <v>0</v>
      </c>
      <c r="L134" s="9">
        <f>VLOOKUP(E134, 'TRI Data in Utility Worksheet'!$AA$3:$AH$177, 8, FALSE)</f>
        <v>2020</v>
      </c>
      <c r="M134" s="9">
        <f>IFERROR(VLOOKUP(E134, 'TRI Data in Utility Worksheet'!$AY$3:$BB$177, 4, FALSE), "No Stack Air Release")</f>
        <v>0.01</v>
      </c>
      <c r="N134" s="9">
        <f>VLOOKUP(E134, 'TRI Data in Utility Worksheet'!$AQ$3:$AX$177, 8, FALSE)</f>
        <v>2020</v>
      </c>
      <c r="O134" s="9">
        <f>IFERROR(VLOOKUP(E134, 'TRI Data in Utility Worksheet'!$S$3:$W$177, 5, FALSE), "No Air Release")</f>
        <v>0.01</v>
      </c>
      <c r="P134" s="9">
        <f>VLOOKUP(E134, 'TRI Data in Utility Worksheet'!$K$3:$R$177, 8, FALSE)</f>
        <v>2020</v>
      </c>
      <c r="Q134" s="9">
        <f>IFERROR(VLOOKUP(E134, 'TRI Data in Utility Worksheet'!$AQ$3:$AS$177, 3, FALSE), "No Fugitive Air Release")</f>
        <v>0</v>
      </c>
      <c r="R134" s="9">
        <f>VLOOKUP(E134, 'TRI Data in Utility Worksheet'!$AI$3:$AP$177, 8, FALSE)</f>
        <v>2020</v>
      </c>
      <c r="S134" s="9">
        <f>IFERROR(VLOOKUP(E134, 'TRI Data in Utility Worksheet'!$BG$3:$BJ$177, 4, FALSE), "No Stack Air Release")</f>
        <v>0.01</v>
      </c>
      <c r="T134" s="9">
        <f>VLOOKUP(E134, 'TRI Data in Utility Worksheet'!$AY$3:$BF$177, 8, FALSE)</f>
        <v>2020</v>
      </c>
      <c r="U134" s="9">
        <f>IFERROR(VLOOKUP(E134, 'TRI Data in Utility Worksheet'!$AA$3:$AE$177, 5, FALSE), "No Air Release")</f>
        <v>0.01</v>
      </c>
      <c r="V134" s="9">
        <f>VLOOKUP(E134, 'TRI Data in Utility Worksheet'!$S$3:$Z$177, 8, FALSE)</f>
        <v>2020</v>
      </c>
      <c r="W134" s="9">
        <f xml:space="preserve"> INDEX('COU &amp; OES Information'!$C:$C, MATCH($A$29, 'COU &amp; OES Information'!$A:$A, 0))</f>
        <v>246</v>
      </c>
      <c r="X134" s="152">
        <f t="shared" ref="X134:X135" si="131">H134/$W134</f>
        <v>0</v>
      </c>
      <c r="Y134" s="152">
        <f t="shared" ref="Y134:Y135" si="132">I134/$W134</f>
        <v>4.0650406504065041E-5</v>
      </c>
      <c r="Z134" s="152">
        <f t="shared" ref="Z134:Z135" si="133">J134/$W134</f>
        <v>4.0650406504065041E-5</v>
      </c>
      <c r="AA134" s="152">
        <f t="shared" ref="AA134:AA135" si="134">K134/$W134</f>
        <v>0</v>
      </c>
      <c r="AB134" s="152">
        <f t="shared" ref="AB134:AB135" si="135">M134/$W134</f>
        <v>4.0650406504065041E-5</v>
      </c>
      <c r="AC134" s="152">
        <f t="shared" ref="AC134:AC135" si="136">O134/$W134</f>
        <v>4.0650406504065041E-5</v>
      </c>
      <c r="AD134" s="152">
        <f t="shared" ref="AD134:AD135" si="137">Q134/$W134</f>
        <v>0</v>
      </c>
      <c r="AE134" s="152">
        <f t="shared" ref="AE134:AE135" si="138">S134/$W134</f>
        <v>4.0650406504065041E-5</v>
      </c>
      <c r="AF134" s="152">
        <f t="shared" ref="AF134:AF135" si="139">U134/$W134</f>
        <v>4.0650406504065041E-5</v>
      </c>
      <c r="AG134" s="282">
        <f>VLOOKUP(E134,'Raw TRI Data'!$C$2:$P$294,14,FALSE)</f>
        <v>110000906985</v>
      </c>
    </row>
    <row r="135" spans="1:33" ht="14.65" thickBot="1">
      <c r="A135" s="149" t="str">
        <f>VLOOKUP(E135, 'Raw TRI Data'!C:L, 2, FALSE)</f>
        <v>US ECOLOGY NEVADA INC.</v>
      </c>
      <c r="B135" s="150" t="str">
        <f>VLOOKUP(E135, 'Raw TRI Data'!C:L, 4, FALSE)</f>
        <v>BEATTY</v>
      </c>
      <c r="C135" s="272" t="str">
        <f>VLOOKUP(E135, 'Raw TRI Data'!C:L,6, FALSE)</f>
        <v>NV</v>
      </c>
      <c r="D135" s="275">
        <f>VLOOKUP(E135, 'Raw TRI Data'!C:L, 7, FALSE)</f>
        <v>89003</v>
      </c>
      <c r="E135" s="273" t="s">
        <v>831</v>
      </c>
      <c r="F135" s="281">
        <f>VLOOKUP(E135, 'Raw TRI Data'!C:L, 9, FALSE)</f>
        <v>562211</v>
      </c>
      <c r="G135" s="150" t="str">
        <f>VLOOKUP(E135, 'Raw TRI Data'!C:L, 10, FALSE)</f>
        <v>Hazardous Waste Treatment and Disposal</v>
      </c>
      <c r="H135" s="9">
        <f>IFERROR(VLOOKUP(E135, 'TRI Data in Utility Worksheet'!$K$3:$M$177, 3, FALSE), "No Fugitive Air Release")</f>
        <v>7.1899999999999999E-5</v>
      </c>
      <c r="I135" s="9">
        <f>IFERROR(VLOOKUP(E135, 'TRI Data in Utility Worksheet'!$K$3:$N$177, 4, FALSE), "No Stack Air Release")</f>
        <v>1.43E-5</v>
      </c>
      <c r="J135" s="9">
        <f>IFERROR(VLOOKUP(E135, 'TRI Data in Utility Worksheet'!$K$3:$O$177, 5, FALSE), "No Air Release")</f>
        <v>8.6199999999999995E-5</v>
      </c>
      <c r="K135" s="9">
        <f>IFERROR(VLOOKUP(E135, 'TRI Data in Utility Worksheet'!$AI$3:$AK$177, 3, FALSE), "No Fugitive Air Release")</f>
        <v>9.6100000000000005E-5</v>
      </c>
      <c r="L135" s="9">
        <f>VLOOKUP(E135, 'TRI Data in Utility Worksheet'!$AA$3:$AH$177, 8, FALSE)</f>
        <v>2022</v>
      </c>
      <c r="M135" s="9">
        <f>IFERROR(VLOOKUP(E135, 'TRI Data in Utility Worksheet'!$AY$3:$BB$177, 4, FALSE), "No Stack Air Release")</f>
        <v>1.8199999999999999E-5</v>
      </c>
      <c r="N135" s="9">
        <f>VLOOKUP(E135, 'TRI Data in Utility Worksheet'!$AQ$3:$AX$177, 8, FALSE)</f>
        <v>2022</v>
      </c>
      <c r="O135" s="9">
        <f>IFERROR(VLOOKUP(E135, 'TRI Data in Utility Worksheet'!$S$3:$W$177, 5, FALSE), "No Air Release")</f>
        <v>1.143E-4</v>
      </c>
      <c r="P135" s="9">
        <f>VLOOKUP(E135, 'TRI Data in Utility Worksheet'!$K$3:$R$177, 8, FALSE)</f>
        <v>2022</v>
      </c>
      <c r="Q135" s="9">
        <f>IFERROR(VLOOKUP(E135, 'TRI Data in Utility Worksheet'!$AQ$3:$AS$177, 3, FALSE), "No Fugitive Air Release")</f>
        <v>0</v>
      </c>
      <c r="R135" s="9">
        <f>VLOOKUP(E135, 'TRI Data in Utility Worksheet'!$AI$3:$AP$177, 8, FALSE)</f>
        <v>2019</v>
      </c>
      <c r="S135" s="9">
        <f>IFERROR(VLOOKUP(E135, 'TRI Data in Utility Worksheet'!$BG$3:$BJ$177, 4, FALSE), "No Stack Air Release")</f>
        <v>0</v>
      </c>
      <c r="T135" s="9">
        <f>VLOOKUP(E135, 'TRI Data in Utility Worksheet'!$AY$3:$BF$177, 8, FALSE)</f>
        <v>2019</v>
      </c>
      <c r="U135" s="9">
        <f>IFERROR(VLOOKUP(E135, 'TRI Data in Utility Worksheet'!$AA$3:$AE$177, 5, FALSE), "No Air Release")</f>
        <v>0</v>
      </c>
      <c r="V135" s="9">
        <f>VLOOKUP(E135, 'TRI Data in Utility Worksheet'!$S$3:$Z$177, 8, FALSE)</f>
        <v>2019</v>
      </c>
      <c r="W135" s="9">
        <f xml:space="preserve"> INDEX('COU &amp; OES Information'!$C:$C, MATCH($A$29, 'COU &amp; OES Information'!$A:$A, 0))</f>
        <v>246</v>
      </c>
      <c r="X135" s="152">
        <f t="shared" si="131"/>
        <v>2.9227642276422765E-7</v>
      </c>
      <c r="Y135" s="152">
        <f t="shared" si="132"/>
        <v>5.8130081300813012E-8</v>
      </c>
      <c r="Z135" s="152">
        <f t="shared" si="133"/>
        <v>3.5040650406504064E-7</v>
      </c>
      <c r="AA135" s="152">
        <f t="shared" si="134"/>
        <v>3.9065040650406508E-7</v>
      </c>
      <c r="AB135" s="152">
        <f t="shared" si="135"/>
        <v>7.3983739837398373E-8</v>
      </c>
      <c r="AC135" s="152">
        <f t="shared" si="136"/>
        <v>4.6463414634146339E-7</v>
      </c>
      <c r="AD135" s="152">
        <f t="shared" si="137"/>
        <v>0</v>
      </c>
      <c r="AE135" s="152">
        <f t="shared" si="138"/>
        <v>0</v>
      </c>
      <c r="AF135" s="152">
        <f t="shared" si="139"/>
        <v>0</v>
      </c>
      <c r="AG135" s="282">
        <f>VLOOKUP(E135,'Raw TRI Data'!$C$2:$P$294,14,FALSE)</f>
        <v>110000600920</v>
      </c>
    </row>
  </sheetData>
  <sheetProtection algorithmName="SHA-512" hashValue="pHiX3MVpLYox/rL7HKjGJtnE0YMYxDpacMHrYhK9xqu/MgVy1oCzMrB4LEIilip+pD0YgD7FYPg4XP38EuwHpQ==" saltValue="c5qOicRWzbZ0gLRoGVfEYg==" spinCount="100000" sheet="1" objects="1" scenarios="1" formatCells="0" formatColumns="0" formatRows="0" autoFilter="0"/>
  <mergeCells count="1">
    <mergeCell ref="A2:F2"/>
  </mergeCells>
  <conditionalFormatting sqref="E17:E26">
    <cfRule type="duplicateValues" dxfId="54" priority="289"/>
  </conditionalFormatting>
  <conditionalFormatting sqref="Q1:S10 H1:K58 M1:M58 O1:O58 U1:U58 W1:AF58 Q11:Q12 S11:S12 Q13:S16 Q17:Q26 S17:S26 Q27:S30 Q31:Q46 S31:S46 Q47:S50 Q51:Q58 S51:S58 H60:K66 M60:M66 O60:O66 U60:U66 W60:AF66 Q63:Q66 S63:S66">
    <cfRule type="cellIs" dxfId="53" priority="47" operator="between">
      <formula>0.1</formula>
      <formula>0.999</formula>
    </cfRule>
    <cfRule type="cellIs" dxfId="52" priority="48" operator="between">
      <formula>1</formula>
      <formula>9.999</formula>
    </cfRule>
    <cfRule type="cellIs" dxfId="51" priority="49" stopIfTrue="1" operator="between">
      <formula>10</formula>
      <formula>9999.999</formula>
    </cfRule>
    <cfRule type="cellIs" dxfId="50" priority="50" operator="greaterThan">
      <formula>10000</formula>
    </cfRule>
  </conditionalFormatting>
  <conditionalFormatting sqref="Q1:S10 H1:K58 M1:M58 U1:U58 W1:AF58 Q11:Q12 S11:S12 Q13:S16 Q17:Q26 S17:S26 Q27:S30 Q31:Q46 S31:S46 Q47:S50 Q51:Q58 S51:S58 H60:K66 M60:M66 U60:U66 W60:AF66 Q63:Q66 S63:S66 O1:O58 O60:O66">
    <cfRule type="cellIs" dxfId="49" priority="46" operator="lessThan">
      <formula>0.1</formula>
    </cfRule>
  </conditionalFormatting>
  <conditionalFormatting sqref="Q60:S62">
    <cfRule type="cellIs" dxfId="48" priority="38" operator="lessThan">
      <formula>0.1</formula>
    </cfRule>
    <cfRule type="cellIs" dxfId="47" priority="39" operator="between">
      <formula>0.1</formula>
      <formula>0.999</formula>
    </cfRule>
    <cfRule type="cellIs" dxfId="46" priority="40" operator="between">
      <formula>1</formula>
      <formula>9.999</formula>
    </cfRule>
    <cfRule type="cellIs" dxfId="45" priority="41" stopIfTrue="1" operator="between">
      <formula>10</formula>
      <formula>9999.999</formula>
    </cfRule>
    <cfRule type="cellIs" dxfId="44" priority="42" operator="greaterThan">
      <formula>10000</formula>
    </cfRule>
  </conditionalFormatting>
  <conditionalFormatting sqref="Q68:S70 H68:K83 M68:M83 O68:O83 U68:U83 W68:AF83 Q71:Q83 S71:S83">
    <cfRule type="cellIs" dxfId="43" priority="33" operator="between">
      <formula>0.1</formula>
      <formula>0.999</formula>
    </cfRule>
    <cfRule type="cellIs" dxfId="42" priority="34" operator="between">
      <formula>1</formula>
      <formula>9.999</formula>
    </cfRule>
    <cfRule type="cellIs" dxfId="41" priority="35" stopIfTrue="1" operator="between">
      <formula>10</formula>
      <formula>9999.999</formula>
    </cfRule>
    <cfRule type="cellIs" dxfId="40" priority="36" operator="greaterThan">
      <formula>10000</formula>
    </cfRule>
  </conditionalFormatting>
  <conditionalFormatting sqref="Q68:S70 H68:K83 M68:M83 U68:U83 W68:AF83 Q71:Q83 S71:S83 O68:O83">
    <cfRule type="cellIs" dxfId="39" priority="32" operator="lessThan">
      <formula>0.1</formula>
    </cfRule>
  </conditionalFormatting>
  <conditionalFormatting sqref="Q85:S87 H85:K95 M85:M95 O85:O95 U85:U95 W85:AF95 Q88:Q95 S88:S95">
    <cfRule type="cellIs" dxfId="38" priority="27" operator="between">
      <formula>0.1</formula>
      <formula>0.999</formula>
    </cfRule>
    <cfRule type="cellIs" dxfId="37" priority="28" operator="between">
      <formula>1</formula>
      <formula>9.999</formula>
    </cfRule>
    <cfRule type="cellIs" dxfId="36" priority="29" stopIfTrue="1" operator="between">
      <formula>10</formula>
      <formula>9999.999</formula>
    </cfRule>
    <cfRule type="cellIs" dxfId="35" priority="30" operator="greaterThan">
      <formula>10000</formula>
    </cfRule>
  </conditionalFormatting>
  <conditionalFormatting sqref="Q85:S87 H85:K95 M85:M95 U85:U95 W85:AF95 Q88:Q95 S88:S95 O85:O95">
    <cfRule type="cellIs" dxfId="34" priority="26" operator="lessThan">
      <formula>0.1</formula>
    </cfRule>
  </conditionalFormatting>
  <conditionalFormatting sqref="Q97:S99 H97:K102 M97:M102 O97:O102 U97:U102 W97:AF102 Q100:Q102 S100:S102">
    <cfRule type="cellIs" dxfId="33" priority="3" operator="between">
      <formula>0.1</formula>
      <formula>0.999</formula>
    </cfRule>
    <cfRule type="cellIs" dxfId="32" priority="4" operator="between">
      <formula>1</formula>
      <formula>9.999</formula>
    </cfRule>
    <cfRule type="cellIs" dxfId="31" priority="5" stopIfTrue="1" operator="between">
      <formula>10</formula>
      <formula>9999.999</formula>
    </cfRule>
    <cfRule type="cellIs" dxfId="30" priority="6" operator="greaterThan">
      <formula>10000</formula>
    </cfRule>
  </conditionalFormatting>
  <conditionalFormatting sqref="Q97:S99 H97:K102 M97:M102 U97:U102 W97:AF102 Q100:Q102 S100:S102 O97:O102">
    <cfRule type="cellIs" dxfId="29" priority="2" operator="lessThan">
      <formula>0.1</formula>
    </cfRule>
  </conditionalFormatting>
  <conditionalFormatting sqref="Q104:S106 H104:K115 M104:M115 O104:O115 U104:U115 W104:AF115 Q107:Q115 S107:S115">
    <cfRule type="cellIs" dxfId="28" priority="21" operator="between">
      <formula>0.1</formula>
      <formula>0.999</formula>
    </cfRule>
    <cfRule type="cellIs" dxfId="27" priority="22" operator="between">
      <formula>1</formula>
      <formula>9.999</formula>
    </cfRule>
    <cfRule type="cellIs" dxfId="26" priority="23" stopIfTrue="1" operator="between">
      <formula>10</formula>
      <formula>9999.999</formula>
    </cfRule>
    <cfRule type="cellIs" dxfId="25" priority="24" operator="greaterThan">
      <formula>10000</formula>
    </cfRule>
  </conditionalFormatting>
  <conditionalFormatting sqref="Q104:S106 H104:K115 M104:M115 U104:U115 W104:AF115 Q107:Q115 S107:S115 O104:O115">
    <cfRule type="cellIs" dxfId="24" priority="20" operator="lessThan">
      <formula>0.1</formula>
    </cfRule>
  </conditionalFormatting>
  <conditionalFormatting sqref="Q117:S119 H117:K120 M117:M120 O117:O120 U117:U120 W117:AF120 Q120 S120">
    <cfRule type="cellIs" dxfId="23" priority="15" operator="between">
      <formula>0.1</formula>
      <formula>0.999</formula>
    </cfRule>
    <cfRule type="cellIs" dxfId="22" priority="16" operator="between">
      <formula>1</formula>
      <formula>9.999</formula>
    </cfRule>
    <cfRule type="cellIs" dxfId="21" priority="17" stopIfTrue="1" operator="between">
      <formula>10</formula>
      <formula>9999.999</formula>
    </cfRule>
    <cfRule type="cellIs" dxfId="20" priority="18" operator="greaterThan">
      <formula>10000</formula>
    </cfRule>
  </conditionalFormatting>
  <conditionalFormatting sqref="Q117:S119 H117:K120 M117:M120 U117:U120 W117:AF120 Q120 S120 O117:O120">
    <cfRule type="cellIs" dxfId="19" priority="14" operator="lessThan">
      <formula>0.1</formula>
    </cfRule>
  </conditionalFormatting>
  <conditionalFormatting sqref="Q122:S124 H122:K135 M122:M135 O122:O135 U122:U135 W122:AF135 Q125:Q135 S125:S135">
    <cfRule type="cellIs" dxfId="18" priority="9" operator="between">
      <formula>0.1</formula>
      <formula>0.999</formula>
    </cfRule>
    <cfRule type="cellIs" dxfId="17" priority="10" operator="between">
      <formula>1</formula>
      <formula>9.999</formula>
    </cfRule>
    <cfRule type="cellIs" dxfId="16" priority="11" stopIfTrue="1" operator="between">
      <formula>10</formula>
      <formula>9999.999</formula>
    </cfRule>
    <cfRule type="cellIs" dxfId="15" priority="12" operator="greaterThan">
      <formula>10000</formula>
    </cfRule>
  </conditionalFormatting>
  <conditionalFormatting sqref="Q122:S124 H122:K135 M122:M135 U122:U135 W122:AF135 Q125:Q135 S125:S135 O122:O135">
    <cfRule type="cellIs" dxfId="14" priority="8" operator="lessThan">
      <formula>0.1</formula>
    </cfRule>
  </conditionalFormatting>
  <conditionalFormatting sqref="Q1:AF10 H1:K58 M1:M58 Q11:Q12 S11:AF12 Q13:AF16 Q17:Q26 S17:AF26 Q27:AF30 Q31:Q46 S31:AF46 Q47:AF50 Q51:Q58 S51:AF58 H60:K66 M60:M66 Q63:Q66 S63:AF66">
    <cfRule type="cellIs" dxfId="13" priority="45" operator="equal">
      <formula>0</formula>
    </cfRule>
  </conditionalFormatting>
  <conditionalFormatting sqref="Q60:AF62">
    <cfRule type="cellIs" dxfId="12" priority="37" operator="equal">
      <formula>0</formula>
    </cfRule>
  </conditionalFormatting>
  <conditionalFormatting sqref="Q68:AF70 H68:K83 M68:M83 Q71:Q83 S71:AF83">
    <cfRule type="cellIs" dxfId="11" priority="31" operator="equal">
      <formula>0</formula>
    </cfRule>
  </conditionalFormatting>
  <conditionalFormatting sqref="Q85:AF87 H85:K95 M85:M95 Q88:Q95 S88:AF95">
    <cfRule type="cellIs" dxfId="10" priority="25" operator="equal">
      <formula>0</formula>
    </cfRule>
  </conditionalFormatting>
  <conditionalFormatting sqref="Q97:AF99 H97:K102 M97:M102 Q100:Q102 S100:AF102">
    <cfRule type="cellIs" dxfId="9" priority="1" operator="equal">
      <formula>0</formula>
    </cfRule>
  </conditionalFormatting>
  <conditionalFormatting sqref="Q104:AF106 H104:K115 M104:M115 Q107:Q115 S107:AF115">
    <cfRule type="cellIs" dxfId="8" priority="19" operator="equal">
      <formula>0</formula>
    </cfRule>
  </conditionalFormatting>
  <conditionalFormatting sqref="Q117:AF119 H117:K120 M117:M120 Q120 S120:AF120">
    <cfRule type="cellIs" dxfId="7" priority="13" operator="equal">
      <formula>0</formula>
    </cfRule>
  </conditionalFormatting>
  <conditionalFormatting sqref="Q122:AF124 H122:K135 M122:M135 Q125:Q135 S125:AF135">
    <cfRule type="cellIs" dxfId="6" priority="7" operator="equal">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C278-3133-4051-92FC-4511D3E71205}">
  <sheetPr>
    <tabColor theme="4"/>
  </sheetPr>
  <dimension ref="A1:K23"/>
  <sheetViews>
    <sheetView zoomScale="70" zoomScaleNormal="70" workbookViewId="0">
      <selection activeCell="E5" sqref="E5"/>
    </sheetView>
  </sheetViews>
  <sheetFormatPr defaultRowHeight="14.45"/>
  <cols>
    <col min="1" max="1" width="48.7109375" customWidth="1"/>
    <col min="2" max="2" width="21.28515625" style="7" customWidth="1"/>
    <col min="3" max="3" width="12.5703125" customWidth="1"/>
    <col min="4" max="4" width="45.42578125" customWidth="1"/>
    <col min="5" max="10" width="18.5703125" customWidth="1"/>
    <col min="11" max="11" width="125.5703125" style="6" customWidth="1"/>
  </cols>
  <sheetData>
    <row r="1" spans="1:11" ht="43.15">
      <c r="A1" s="373" t="s">
        <v>873</v>
      </c>
      <c r="B1" s="227" t="s">
        <v>986</v>
      </c>
      <c r="C1" s="238" t="s">
        <v>932</v>
      </c>
      <c r="D1" s="227" t="s">
        <v>987</v>
      </c>
      <c r="E1" s="239" t="s">
        <v>988</v>
      </c>
      <c r="F1" s="239" t="s">
        <v>989</v>
      </c>
      <c r="G1" s="239" t="s">
        <v>990</v>
      </c>
      <c r="H1" s="239" t="s">
        <v>991</v>
      </c>
      <c r="I1" s="239" t="s">
        <v>992</v>
      </c>
      <c r="J1" s="239" t="s">
        <v>993</v>
      </c>
      <c r="K1" s="240" t="s">
        <v>994</v>
      </c>
    </row>
    <row r="2" spans="1:11" ht="33.6" customHeight="1">
      <c r="A2" s="4" t="s">
        <v>944</v>
      </c>
      <c r="B2" s="142" t="s">
        <v>995</v>
      </c>
      <c r="C2" s="154" cm="1">
        <f t="array" ref="C2">{350}</f>
        <v>350</v>
      </c>
      <c r="D2" s="27" t="s">
        <v>996</v>
      </c>
      <c r="E2" s="24" cm="1">
        <f t="array" ref="E2">SUM(--(LEN(_xlfn.UNIQUE(_xlfn._xlws.FILTER('TRI Facility Information'!C:C, 'TRI Facility Information'!B:B =A2,"")))&gt;0))</f>
        <v>1</v>
      </c>
      <c r="F2" s="24" cm="1">
        <f t="array" ref="F2">SUM(--(LEN(_xlfn.UNIQUE(_xlfn._xlws.FILTER('TRI Facility Information'!C:C, ('TRI Facility Information'!B:B =A2)*('TRI Facility Information'!S:S &gt;0),"")))&gt;0))</f>
        <v>1</v>
      </c>
      <c r="G2" s="24" cm="1">
        <f t="array" ref="G2">SUM(--(LEN(_xlfn.UNIQUE(_xlfn._xlws.FILTER('TRI Facility Information'!C:C, ('TRI Facility Information'!B:B =A2)*('TRI Facility Information'!Q:Q &gt;0),"")))&gt;0))</f>
        <v>1</v>
      </c>
      <c r="H2" s="24">
        <f>COUNTIF('NEI Point Source Releases 2017'!B:B, 'COU &amp; OES Information'!$A2)</f>
        <v>0</v>
      </c>
      <c r="I2" s="24">
        <f>COUNTIFS('NEI Point Source Releases 2017'!$B:$B, A2, 'NEI Point Source Releases 2017'!$AK:$AK, "&gt;0")</f>
        <v>0</v>
      </c>
      <c r="J2" s="24">
        <f>COUNTIFS('NEI Point Source Releases 2017'!$B:$B, A2, 'NEI Point Source Releases 2017'!$AJ:$AJ, "&gt;0")</f>
        <v>0</v>
      </c>
      <c r="K2" s="23"/>
    </row>
    <row r="3" spans="1:11" ht="15.6">
      <c r="A3" s="4" t="s">
        <v>975</v>
      </c>
      <c r="B3" s="142" t="s">
        <v>995</v>
      </c>
      <c r="C3" s="154">
        <v>250</v>
      </c>
      <c r="D3" s="27" t="s">
        <v>996</v>
      </c>
      <c r="E3" s="24" cm="1">
        <f t="array" ref="E3">SUM(--(LEN(_xlfn.UNIQUE(_xlfn._xlws.FILTER('TRI Facility Information'!C:C, 'TRI Facility Information'!B:B =A3,"")))&gt;0))</f>
        <v>2</v>
      </c>
      <c r="F3" s="24" cm="1">
        <f t="array" ref="F3">SUM(--(LEN(_xlfn.UNIQUE(_xlfn._xlws.FILTER('TRI Facility Information'!C:C, ('TRI Facility Information'!B:B =A3)*('TRI Facility Information'!S:S &gt;0),"")))&gt;0))</f>
        <v>0</v>
      </c>
      <c r="G3" s="24" cm="1">
        <f t="array" ref="G3">SUM(--(LEN(_xlfn.UNIQUE(_xlfn._xlws.FILTER('TRI Facility Information'!C:C, ('TRI Facility Information'!B:B =A3)*('TRI Facility Information'!Q:Q &gt;0),"")))&gt;0))</f>
        <v>0</v>
      </c>
      <c r="H3" s="24">
        <f>COUNTIF('NEI Point Source Releases 2017'!B:B, 'COU &amp; OES Information'!$A3)</f>
        <v>0</v>
      </c>
      <c r="I3" s="24">
        <f>COUNTIFS('NEI Point Source Releases 2017'!$B:$B, A3, 'NEI Point Source Releases 2017'!$AK:$AK, "&gt;0")</f>
        <v>0</v>
      </c>
      <c r="J3" s="24">
        <f>COUNTIFS('NEI Point Source Releases 2017'!$B:$B, A3, 'NEI Point Source Releases 2017'!$AJ:$AJ, "&gt;0")</f>
        <v>0</v>
      </c>
      <c r="K3" s="23"/>
    </row>
    <row r="4" spans="1:11" ht="48" customHeight="1">
      <c r="A4" s="4" t="s">
        <v>976</v>
      </c>
      <c r="B4" s="142" t="s">
        <v>995</v>
      </c>
      <c r="C4" s="154">
        <v>350</v>
      </c>
      <c r="D4" s="27" t="s">
        <v>996</v>
      </c>
      <c r="E4" s="24" cm="1">
        <f t="array" ref="E4">SUM(--(LEN(_xlfn.UNIQUE(_xlfn._xlws.FILTER('TRI Facility Information'!C:C, 'TRI Facility Information'!B:B =A4,"")))&gt;0))</f>
        <v>10</v>
      </c>
      <c r="F4" s="24" cm="1">
        <f t="array" ref="F4">SUM(--(LEN(_xlfn.UNIQUE(_xlfn._xlws.FILTER('TRI Facility Information'!C:C, ('TRI Facility Information'!B:B =A4)*('TRI Facility Information'!S:S &gt;0),"")))&gt;0))</f>
        <v>8</v>
      </c>
      <c r="G4" s="24" cm="1">
        <f t="array" ref="G4">SUM(--(LEN(_xlfn.UNIQUE(_xlfn._xlws.FILTER('TRI Facility Information'!C:C, ('TRI Facility Information'!B:B =A4)*('TRI Facility Information'!Q:Q &gt;0),"")))&gt;0))</f>
        <v>5</v>
      </c>
      <c r="H4" s="24">
        <f>COUNTIF('NEI Point Source Releases 2017'!B:B, 'COU &amp; OES Information'!$A4)</f>
        <v>0</v>
      </c>
      <c r="I4" s="24">
        <f>COUNTIFS('NEI Point Source Releases 2017'!$B:$B, A4, 'NEI Point Source Releases 2017'!$AK:$AK, "&gt;0")</f>
        <v>0</v>
      </c>
      <c r="J4" s="24">
        <f>COUNTIFS('NEI Point Source Releases 2017'!$B:$B, A4, 'NEI Point Source Releases 2017'!$AJ:$AJ, "&gt;0")</f>
        <v>0</v>
      </c>
      <c r="K4" s="28"/>
    </row>
    <row r="5" spans="1:11" ht="51" customHeight="1">
      <c r="A5" s="4" t="s">
        <v>977</v>
      </c>
      <c r="B5" s="142" t="s">
        <v>995</v>
      </c>
      <c r="C5" s="154">
        <v>246</v>
      </c>
      <c r="D5" s="27" t="s">
        <v>996</v>
      </c>
      <c r="E5" s="24" cm="1">
        <f t="array" ref="E5">SUM(--(LEN(_xlfn.UNIQUE(_xlfn._xlws.FILTER('TRI Facility Information'!C:C, 'TRI Facility Information'!B:B =A5,"")))&gt;0))</f>
        <v>16</v>
      </c>
      <c r="F5" s="24" cm="1">
        <f t="array" ref="F5">SUM(--(LEN(_xlfn.UNIQUE(_xlfn._xlws.FILTER('TRI Facility Information'!C:C, ('TRI Facility Information'!B:B =A5)*('TRI Facility Information'!S:S &gt;0),"")))&gt;0))</f>
        <v>8</v>
      </c>
      <c r="G5" s="24" cm="1">
        <f t="array" ref="G5">SUM(--(LEN(_xlfn.UNIQUE(_xlfn._xlws.FILTER('TRI Facility Information'!C:C, ('TRI Facility Information'!B:B =A5)*('TRI Facility Information'!Q:Q &gt;0),"")))&gt;0))</f>
        <v>8</v>
      </c>
      <c r="H5" s="24">
        <f>COUNTIF('NEI Point Source Releases 2017'!B:B, 'COU &amp; OES Information'!$A5)</f>
        <v>0</v>
      </c>
      <c r="I5" s="24">
        <f>COUNTIFS('NEI Point Source Releases 2017'!$B:$B, A5, 'NEI Point Source Releases 2017'!$AK:$AK, "&gt;0")</f>
        <v>0</v>
      </c>
      <c r="J5" s="24">
        <f>COUNTIFS('NEI Point Source Releases 2017'!$B:$B, A5, 'NEI Point Source Releases 2017'!$AJ:$AJ, "&gt;0")</f>
        <v>0</v>
      </c>
      <c r="K5" s="23"/>
    </row>
    <row r="6" spans="1:11" ht="54.75" customHeight="1">
      <c r="A6" s="4" t="s">
        <v>978</v>
      </c>
      <c r="B6" s="142" t="s">
        <v>995</v>
      </c>
      <c r="C6" s="154">
        <v>300</v>
      </c>
      <c r="D6" s="27" t="s">
        <v>996</v>
      </c>
      <c r="E6" s="24" cm="1">
        <f t="array" ref="E6">SUM(--(LEN(_xlfn.UNIQUE(_xlfn._xlws.FILTER('TRI Facility Information'!C:C, 'TRI Facility Information'!B:B =A6,"")))&gt;0))</f>
        <v>8</v>
      </c>
      <c r="F6" s="24" cm="1">
        <f t="array" ref="F6">SUM(--(LEN(_xlfn.UNIQUE(_xlfn._xlws.FILTER('TRI Facility Information'!C:C, ('TRI Facility Information'!B:B =A6)*('TRI Facility Information'!S:S &gt;0),"")))&gt;0))</f>
        <v>4</v>
      </c>
      <c r="G6" s="24" cm="1">
        <f t="array" ref="G6">SUM(--(LEN(_xlfn.UNIQUE(_xlfn._xlws.FILTER('TRI Facility Information'!C:C, ('TRI Facility Information'!B:B =A6)*('TRI Facility Information'!Q:Q &gt;0),"")))&gt;0))</f>
        <v>2</v>
      </c>
      <c r="H6" s="24">
        <f>COUNTIF('NEI Point Source Releases 2017'!B:B, 'COU &amp; OES Information'!$A6)</f>
        <v>0</v>
      </c>
      <c r="I6" s="24">
        <f>COUNTIFS('NEI Point Source Releases 2017'!$B:$B, A6, 'NEI Point Source Releases 2017'!$AK:$AK, "&gt;0")</f>
        <v>0</v>
      </c>
      <c r="J6" s="24">
        <f>COUNTIFS('NEI Point Source Releases 2017'!$B:$B, A6, 'NEI Point Source Releases 2017'!$AJ:$AJ, "&gt;0")</f>
        <v>0</v>
      </c>
      <c r="K6" s="23"/>
    </row>
    <row r="7" spans="1:11" ht="54.75" customHeight="1">
      <c r="A7" s="4" t="s">
        <v>979</v>
      </c>
      <c r="B7" s="142" t="s">
        <v>995</v>
      </c>
      <c r="C7" s="154">
        <v>250</v>
      </c>
      <c r="D7" s="27" t="s">
        <v>996</v>
      </c>
      <c r="E7" s="24" cm="1">
        <f t="array" ref="E7">SUM(--(LEN(_xlfn.UNIQUE(_xlfn._xlws.FILTER('TRI Facility Information'!C:C, 'TRI Facility Information'!B:B =A7,"")))&gt;0))</f>
        <v>4</v>
      </c>
      <c r="F7" s="24" cm="1">
        <f t="array" ref="F7">SUM(--(LEN(_xlfn.UNIQUE(_xlfn._xlws.FILTER('TRI Facility Information'!C:C, ('TRI Facility Information'!B:B =A7)*('TRI Facility Information'!S:S &gt;0),"")))&gt;0))</f>
        <v>2</v>
      </c>
      <c r="G7" s="24" cm="1">
        <f t="array" ref="G7">SUM(--(LEN(_xlfn.UNIQUE(_xlfn._xlws.FILTER('TRI Facility Information'!C:C, ('TRI Facility Information'!B:B =A7)*('TRI Facility Information'!Q:Q &gt;0),"")))&gt;0))</f>
        <v>0</v>
      </c>
      <c r="H7" s="24">
        <f>COUNTIF('NEI Point Source Releases 2017'!B:B, 'COU &amp; OES Information'!$A7)</f>
        <v>0</v>
      </c>
      <c r="I7" s="24">
        <f>COUNTIFS('NEI Point Source Releases 2017'!$B:$B, A7, 'NEI Point Source Releases 2017'!$AK:$AK, "&gt;0")</f>
        <v>0</v>
      </c>
      <c r="J7" s="24">
        <f>COUNTIFS('NEI Point Source Releases 2017'!$B:$B, A7, 'NEI Point Source Releases 2017'!$AJ:$AJ, "&gt;0")</f>
        <v>0</v>
      </c>
      <c r="K7" s="23"/>
    </row>
    <row r="8" spans="1:11" ht="29.1">
      <c r="A8" s="4" t="s">
        <v>980</v>
      </c>
      <c r="B8" s="142" t="s">
        <v>995</v>
      </c>
      <c r="C8" s="154">
        <v>250</v>
      </c>
      <c r="D8" s="27" t="s">
        <v>996</v>
      </c>
      <c r="E8" s="24" cm="1">
        <f t="array" ref="E8">SUM(--(LEN(_xlfn.UNIQUE(_xlfn._xlws.FILTER('TRI Facility Information'!C:C, 'TRI Facility Information'!B:B =A8,"")))&gt;0))</f>
        <v>13</v>
      </c>
      <c r="F8" s="24" cm="1">
        <f t="array" ref="F8">SUM(--(LEN(_xlfn.UNIQUE(_xlfn._xlws.FILTER('TRI Facility Information'!C:C, ('TRI Facility Information'!B:B =A8)*('TRI Facility Information'!S:S &gt;0),"")))&gt;0))</f>
        <v>1</v>
      </c>
      <c r="G8" s="24" cm="1">
        <f t="array" ref="G8">SUM(--(LEN(_xlfn.UNIQUE(_xlfn._xlws.FILTER('TRI Facility Information'!C:C, ('TRI Facility Information'!B:B =A8)*('TRI Facility Information'!Q:Q &gt;0),"")))&gt;0))</f>
        <v>2</v>
      </c>
      <c r="H8" s="24">
        <f>COUNTIF('NEI Point Source Releases 2017'!B:B, 'COU &amp; OES Information'!$A8)</f>
        <v>0</v>
      </c>
      <c r="I8" s="24">
        <f>COUNTIFS('NEI Point Source Releases 2017'!$B:$B, A8, 'NEI Point Source Releases 2017'!$AK:$AK, "&gt;0")</f>
        <v>0</v>
      </c>
      <c r="J8" s="24">
        <f>COUNTIFS('NEI Point Source Releases 2017'!$B:$B, A8, 'NEI Point Source Releases 2017'!$AJ:$AJ, "&gt;0")</f>
        <v>0</v>
      </c>
      <c r="K8" s="23"/>
    </row>
    <row r="9" spans="1:11" ht="64.5" customHeight="1">
      <c r="A9" s="4" t="s">
        <v>981</v>
      </c>
      <c r="B9" s="142" t="s">
        <v>995</v>
      </c>
      <c r="C9" s="154">
        <v>250</v>
      </c>
      <c r="D9" s="143" t="s">
        <v>996</v>
      </c>
      <c r="E9" s="24" cm="1">
        <f t="array" ref="E9">SUM(--(LEN(_xlfn.UNIQUE(_xlfn._xlws.FILTER('TRI Facility Information'!C:C, 'TRI Facility Information'!B:B =A9,"")))&gt;0))</f>
        <v>8</v>
      </c>
      <c r="F9" s="24" cm="1">
        <f t="array" ref="F9">SUM(--(LEN(_xlfn.UNIQUE(_xlfn._xlws.FILTER('TRI Facility Information'!C:C, ('TRI Facility Information'!B:B =A9)*('TRI Facility Information'!S:S &gt;0),"")))&gt;0))</f>
        <v>0</v>
      </c>
      <c r="G9" s="24" cm="1">
        <f t="array" ref="G9">SUM(--(LEN(_xlfn.UNIQUE(_xlfn._xlws.FILTER('TRI Facility Information'!C:C, ('TRI Facility Information'!B:B =A9)*('TRI Facility Information'!Q:Q &gt;0),"")))&gt;0))</f>
        <v>2</v>
      </c>
      <c r="H9" s="24">
        <f>COUNTIF('NEI Point Source Releases 2017'!B:B, 'COU &amp; OES Information'!$A9)</f>
        <v>0</v>
      </c>
      <c r="I9" s="24">
        <f>COUNTIFS('NEI Point Source Releases 2017'!$B:$B, A9, 'NEI Point Source Releases 2017'!$AK:$AK, "&gt;0")</f>
        <v>0</v>
      </c>
      <c r="J9" s="24">
        <f>COUNTIFS('NEI Point Source Releases 2017'!$B:$B, A9, 'NEI Point Source Releases 2017'!$AJ:$AJ, "&gt;0")</f>
        <v>0</v>
      </c>
      <c r="K9" s="28"/>
    </row>
    <row r="10" spans="1:11" ht="82.5" customHeight="1">
      <c r="A10" s="4" t="s">
        <v>381</v>
      </c>
      <c r="B10" s="142" t="s">
        <v>995</v>
      </c>
      <c r="C10" s="154">
        <v>250</v>
      </c>
      <c r="D10" s="143" t="s">
        <v>996</v>
      </c>
      <c r="E10" s="24" cm="1">
        <f t="array" ref="E10">SUM(--(LEN(_xlfn.UNIQUE(_xlfn._xlws.FILTER('TRI Facility Information'!C:C, 'TRI Facility Information'!B:B =A10,"")))&gt;0))</f>
        <v>0</v>
      </c>
      <c r="F10" s="24" cm="1">
        <f t="array" ref="F10">SUM(--(LEN(_xlfn.UNIQUE(_xlfn._xlws.FILTER('TRI Facility Information'!C:C, ('TRI Facility Information'!B:B =A10)*('TRI Facility Information'!S:S &gt;0),"")))&gt;0))</f>
        <v>0</v>
      </c>
      <c r="G10" s="24" cm="1">
        <f t="array" ref="G10">SUM(--(LEN(_xlfn.UNIQUE(_xlfn._xlws.FILTER('TRI Facility Information'!C:C, ('TRI Facility Information'!B:B =A10)*('TRI Facility Information'!Q:Q &gt;0),"")))&gt;0))</f>
        <v>0</v>
      </c>
      <c r="H10" s="24">
        <f>COUNTIF('NEI Point Source Releases 2017'!B:B, 'COU &amp; OES Information'!$A10)</f>
        <v>0</v>
      </c>
      <c r="I10" s="24">
        <f>COUNTIFS('NEI Point Source Releases 2017'!$B:$B, A10, 'NEI Point Source Releases 2017'!$AK:$AK, "&gt;0")</f>
        <v>0</v>
      </c>
      <c r="J10" s="24">
        <f>COUNTIFS('NEI Point Source Releases 2017'!$B:$B, A10, 'NEI Point Source Releases 2017'!$AJ:$AJ, "&gt;0")</f>
        <v>0</v>
      </c>
      <c r="K10" s="28"/>
    </row>
    <row r="11" spans="1:11" ht="61.5" customHeight="1">
      <c r="A11" s="4" t="s">
        <v>982</v>
      </c>
      <c r="B11" s="142" t="s">
        <v>995</v>
      </c>
      <c r="C11" s="154">
        <v>250</v>
      </c>
      <c r="D11" s="143" t="s">
        <v>996</v>
      </c>
      <c r="E11" s="24" cm="1">
        <f t="array" ref="E11">SUM(--(LEN(_xlfn.UNIQUE(_xlfn._xlws.FILTER('TRI Facility Information'!C:C, 'TRI Facility Information'!B:B =A11,"")))&gt;0))</f>
        <v>3</v>
      </c>
      <c r="F11" s="24" cm="1">
        <f t="array" ref="F11">SUM(--(LEN(_xlfn.UNIQUE(_xlfn._xlws.FILTER('TRI Facility Information'!C:C, ('TRI Facility Information'!B:B =A11)*('TRI Facility Information'!S:S &gt;0),"")))&gt;0))</f>
        <v>0</v>
      </c>
      <c r="G11" s="24" cm="1">
        <f t="array" ref="G11">SUM(--(LEN(_xlfn.UNIQUE(_xlfn._xlws.FILTER('TRI Facility Information'!C:C, ('TRI Facility Information'!B:B =A11)*('TRI Facility Information'!Q:Q &gt;0),"")))&gt;0))</f>
        <v>1</v>
      </c>
      <c r="H11" s="24">
        <f>COUNTIF('NEI Point Source Releases 2017'!B:B, 'COU &amp; OES Information'!$A11)</f>
        <v>0</v>
      </c>
      <c r="I11" s="24">
        <f>COUNTIFS('NEI Point Source Releases 2017'!$B:$B, A11, 'NEI Point Source Releases 2017'!$AK:$AK, "&gt;0")</f>
        <v>0</v>
      </c>
      <c r="J11" s="24">
        <f>COUNTIFS('NEI Point Source Releases 2017'!$B:$B, A11, 'NEI Point Source Releases 2017'!$AJ:$AJ, "&gt;0")</f>
        <v>0</v>
      </c>
      <c r="K11" s="374"/>
    </row>
    <row r="12" spans="1:11" ht="30.6" customHeight="1">
      <c r="A12" s="263" t="s">
        <v>983</v>
      </c>
      <c r="B12" s="142" t="s">
        <v>995</v>
      </c>
      <c r="C12" s="154">
        <v>250</v>
      </c>
      <c r="D12" s="143" t="s">
        <v>996</v>
      </c>
      <c r="E12" s="24" cm="1">
        <f t="array" ref="E12">SUM(--(LEN(_xlfn.UNIQUE(_xlfn._xlws.FILTER('TRI Facility Information'!C:C, 'TRI Facility Information'!B:B =A12,"")))&gt;0))</f>
        <v>9</v>
      </c>
      <c r="F12" s="24" cm="1">
        <f t="array" ref="F12">SUM(--(LEN(_xlfn.UNIQUE(_xlfn._xlws.FILTER('TRI Facility Information'!C:C, ('TRI Facility Information'!B:B =A12)*('TRI Facility Information'!S:S &gt;0),"")))&gt;0))</f>
        <v>0</v>
      </c>
      <c r="G12" s="24" cm="1">
        <f t="array" ref="G12">SUM(--(LEN(_xlfn.UNIQUE(_xlfn._xlws.FILTER('TRI Facility Information'!C:C, ('TRI Facility Information'!B:B =A12)*('TRI Facility Information'!Q:Q &gt;0),"")))&gt;0))</f>
        <v>2</v>
      </c>
      <c r="H12" s="24">
        <f>COUNTIF('NEI Point Source Releases 2017'!B:B, 'COU &amp; OES Information'!$A12)</f>
        <v>0</v>
      </c>
      <c r="I12" s="24">
        <f>COUNTIFS('NEI Point Source Releases 2017'!$B:$B, A12, 'NEI Point Source Releases 2017'!$AK:$AK, "&gt;0")</f>
        <v>0</v>
      </c>
      <c r="J12" s="256">
        <f>COUNTIFS('NEI Point Source Releases 2017'!$B:$B, A12, 'NEI Point Source Releases 2017'!$AJ:$AJ, "&gt;0")</f>
        <v>0</v>
      </c>
      <c r="K12" s="257"/>
    </row>
    <row r="13" spans="1:11" ht="30.6" customHeight="1">
      <c r="A13" s="4" t="s">
        <v>997</v>
      </c>
      <c r="B13" s="142" t="s">
        <v>995</v>
      </c>
      <c r="C13" s="154">
        <v>250</v>
      </c>
      <c r="D13" s="143" t="s">
        <v>996</v>
      </c>
      <c r="E13" s="24" cm="1">
        <f t="array" ref="E13">SUM(--(LEN(_xlfn.UNIQUE(_xlfn._xlws.FILTER('TRI Facility Information'!C:C, 'TRI Facility Information'!B:B =A13,"")))&gt;0))</f>
        <v>0</v>
      </c>
      <c r="F13" s="24" cm="1">
        <f t="array" ref="F13">SUM(--(LEN(_xlfn.UNIQUE(_xlfn._xlws.FILTER('TRI Facility Information'!C:C, ('TRI Facility Information'!B:B =A13)*('TRI Facility Information'!S:S &gt;0),"")))&gt;0))</f>
        <v>0</v>
      </c>
      <c r="G13" s="24" cm="1">
        <f t="array" ref="G13">SUM(--(LEN(_xlfn.UNIQUE(_xlfn._xlws.FILTER('TRI Facility Information'!C:C, ('TRI Facility Information'!B:B =A13)*('TRI Facility Information'!Q:Q &gt;0),"")))&gt;0))</f>
        <v>0</v>
      </c>
      <c r="H13" s="24">
        <f>COUNTIF('NEI Point Source Releases 2017'!B:B, 'COU &amp; OES Information'!$A13)</f>
        <v>0</v>
      </c>
      <c r="I13" s="24">
        <f>COUNTIFS('NEI Point Source Releases 2017'!$B:$B, A13, 'NEI Point Source Releases 2017'!$AK:$AK, "&gt;0")</f>
        <v>0</v>
      </c>
      <c r="J13" s="256">
        <f>COUNTIFS('NEI Point Source Releases 2017'!$B:$B, A13, 'NEI Point Source Releases 2017'!$AJ:$AJ, "&gt;0")</f>
        <v>0</v>
      </c>
      <c r="K13" s="257"/>
    </row>
    <row r="14" spans="1:11" ht="30.6" customHeight="1">
      <c r="A14" s="4" t="s">
        <v>998</v>
      </c>
      <c r="B14" s="142" t="s">
        <v>995</v>
      </c>
      <c r="C14" s="154">
        <v>250</v>
      </c>
      <c r="D14" s="143" t="s">
        <v>996</v>
      </c>
      <c r="E14" s="24" cm="1">
        <f t="array" ref="E14">SUM(--(LEN(_xlfn.UNIQUE(_xlfn._xlws.FILTER('TRI Facility Information'!C:C, 'TRI Facility Information'!B:B =A14,"")))&gt;0))</f>
        <v>0</v>
      </c>
      <c r="F14" s="24" cm="1">
        <f t="array" ref="F14">SUM(--(LEN(_xlfn.UNIQUE(_xlfn._xlws.FILTER('TRI Facility Information'!C:C, ('TRI Facility Information'!B:B =A14)*('TRI Facility Information'!S:S &gt;0),"")))&gt;0))</f>
        <v>0</v>
      </c>
      <c r="G14" s="24" cm="1">
        <f t="array" ref="G14">SUM(--(LEN(_xlfn.UNIQUE(_xlfn._xlws.FILTER('TRI Facility Information'!C:C, ('TRI Facility Information'!B:B =A14)*('TRI Facility Information'!Q:Q &gt;0),"")))&gt;0))</f>
        <v>0</v>
      </c>
      <c r="H14" s="24">
        <f>COUNTIF('NEI Point Source Releases 2017'!B:B, 'COU &amp; OES Information'!$A14)</f>
        <v>0</v>
      </c>
      <c r="I14" s="24">
        <f>COUNTIFS('NEI Point Source Releases 2017'!$B:$B, A14, 'NEI Point Source Releases 2017'!$AK:$AK, "&gt;0")</f>
        <v>0</v>
      </c>
      <c r="J14" s="256">
        <f>COUNTIFS('NEI Point Source Releases 2017'!$B:$B, A14, 'NEI Point Source Releases 2017'!$AJ:$AJ, "&gt;0")</f>
        <v>0</v>
      </c>
      <c r="K14" s="257"/>
    </row>
    <row r="15" spans="1:11" ht="30.6" customHeight="1">
      <c r="A15" s="4" t="s">
        <v>999</v>
      </c>
      <c r="B15" s="142" t="s">
        <v>995</v>
      </c>
      <c r="C15" s="154">
        <v>250</v>
      </c>
      <c r="D15" s="143" t="s">
        <v>996</v>
      </c>
      <c r="E15" s="24" cm="1">
        <f t="array" ref="E15">SUM(--(LEN(_xlfn.UNIQUE(_xlfn._xlws.FILTER('TRI Facility Information'!C:C, 'TRI Facility Information'!B:B =A15,"")))&gt;0))</f>
        <v>0</v>
      </c>
      <c r="F15" s="24" cm="1">
        <f t="array" ref="F15">SUM(--(LEN(_xlfn.UNIQUE(_xlfn._xlws.FILTER('TRI Facility Information'!C:C, ('TRI Facility Information'!B:B =A15)*('TRI Facility Information'!S:S &gt;0),"")))&gt;0))</f>
        <v>0</v>
      </c>
      <c r="G15" s="24" cm="1">
        <f t="array" ref="G15">SUM(--(LEN(_xlfn.UNIQUE(_xlfn._xlws.FILTER('TRI Facility Information'!C:C, ('TRI Facility Information'!B:B =A15)*('TRI Facility Information'!Q:Q &gt;0),"")))&gt;0))</f>
        <v>0</v>
      </c>
      <c r="H15" s="24">
        <f>COUNTIF('NEI Point Source Releases 2017'!B:B, 'COU &amp; OES Information'!$A15)</f>
        <v>0</v>
      </c>
      <c r="I15" s="24">
        <f>COUNTIFS('NEI Point Source Releases 2017'!$B:$B, A15, 'NEI Point Source Releases 2017'!$AK:$AK, "&gt;0")</f>
        <v>0</v>
      </c>
      <c r="J15" s="256">
        <f>COUNTIFS('NEI Point Source Releases 2017'!$B:$B, A15, 'NEI Point Source Releases 2017'!$AJ:$AJ, "&gt;0")</f>
        <v>0</v>
      </c>
      <c r="K15" s="257"/>
    </row>
    <row r="16" spans="1:11" ht="30.6" customHeight="1">
      <c r="A16" s="4" t="s">
        <v>1000</v>
      </c>
      <c r="B16" s="142" t="s">
        <v>995</v>
      </c>
      <c r="C16" s="154">
        <v>250</v>
      </c>
      <c r="D16" s="143" t="s">
        <v>996</v>
      </c>
      <c r="E16" s="24" cm="1">
        <f t="array" ref="E16">SUM(--(LEN(_xlfn.UNIQUE(_xlfn._xlws.FILTER('TRI Facility Information'!C:C, 'TRI Facility Information'!B:B =A16,"")))&gt;0))</f>
        <v>0</v>
      </c>
      <c r="F16" s="24" cm="1">
        <f t="array" ref="F16">SUM(--(LEN(_xlfn.UNIQUE(_xlfn._xlws.FILTER('TRI Facility Information'!C:C, ('TRI Facility Information'!B:B =A16)*('TRI Facility Information'!S:S &gt;0),"")))&gt;0))</f>
        <v>0</v>
      </c>
      <c r="G16" s="24" cm="1">
        <f t="array" ref="G16">SUM(--(LEN(_xlfn.UNIQUE(_xlfn._xlws.FILTER('TRI Facility Information'!C:C, ('TRI Facility Information'!B:B =A16)*('TRI Facility Information'!Q:Q &gt;0),"")))&gt;0))</f>
        <v>0</v>
      </c>
      <c r="H16" s="24">
        <f>COUNTIF('NEI Point Source Releases 2017'!B:B, 'COU &amp; OES Information'!$A16)</f>
        <v>0</v>
      </c>
      <c r="I16" s="24">
        <f>COUNTIFS('NEI Point Source Releases 2017'!$B:$B, A16, 'NEI Point Source Releases 2017'!$AK:$AK, "&gt;0")</f>
        <v>0</v>
      </c>
      <c r="J16" s="256">
        <f>COUNTIFS('NEI Point Source Releases 2017'!$B:$B, A16, 'NEI Point Source Releases 2017'!$AJ:$AJ, "&gt;0")</f>
        <v>0</v>
      </c>
      <c r="K16" s="257"/>
    </row>
    <row r="17" spans="1:11" ht="30.6" customHeight="1">
      <c r="A17" s="4" t="s">
        <v>985</v>
      </c>
      <c r="B17" s="142" t="s">
        <v>995</v>
      </c>
      <c r="C17" s="154">
        <v>250</v>
      </c>
      <c r="D17" s="143" t="s">
        <v>996</v>
      </c>
      <c r="E17" s="24" cm="1">
        <f t="array" ref="E17">SUM(--(LEN(_xlfn.UNIQUE(_xlfn._xlws.FILTER('TRI Facility Information'!C:C, 'TRI Facility Information'!B:B =A17,"")))&gt;0))</f>
        <v>11</v>
      </c>
      <c r="F17" s="24" cm="1">
        <f t="array" ref="F17">SUM(--(LEN(_xlfn.UNIQUE(_xlfn._xlws.FILTER('TRI Facility Information'!C:C, ('TRI Facility Information'!B:B =A17)*('TRI Facility Information'!S:S &gt;0),"")))&gt;0))</f>
        <v>7</v>
      </c>
      <c r="G17" s="24" cm="1">
        <f t="array" ref="G17">SUM(--(LEN(_xlfn.UNIQUE(_xlfn._xlws.FILTER('TRI Facility Information'!C:C, ('TRI Facility Information'!B:B =A17)*('TRI Facility Information'!Q:Q &gt;0),"")))&gt;0))</f>
        <v>6</v>
      </c>
      <c r="H17" s="24">
        <f>COUNTIF('NEI Point Source Releases 2017'!B:B, 'COU &amp; OES Information'!$A17)</f>
        <v>0</v>
      </c>
      <c r="I17" s="24">
        <f>COUNTIFS('NEI Point Source Releases 2017'!$B:$B, A17, 'NEI Point Source Releases 2017'!$AK:$AK, "&gt;0")</f>
        <v>0</v>
      </c>
      <c r="J17" s="256">
        <f>COUNTIFS('NEI Point Source Releases 2017'!$B:$B, A17, 'NEI Point Source Releases 2017'!$AJ:$AJ, "&gt;0")</f>
        <v>0</v>
      </c>
      <c r="K17" s="257"/>
    </row>
    <row r="18" spans="1:11">
      <c r="C18" s="155"/>
      <c r="E18" s="7">
        <f t="shared" ref="E18:J18" si="0">SUM(E2:E17)</f>
        <v>85</v>
      </c>
      <c r="F18" s="7">
        <f t="shared" si="0"/>
        <v>31</v>
      </c>
      <c r="G18" s="7">
        <f t="shared" si="0"/>
        <v>29</v>
      </c>
      <c r="H18" s="7">
        <f t="shared" si="0"/>
        <v>0</v>
      </c>
      <c r="I18" s="7">
        <f t="shared" si="0"/>
        <v>0</v>
      </c>
      <c r="J18" s="7">
        <f t="shared" si="0"/>
        <v>0</v>
      </c>
    </row>
    <row r="19" spans="1:11">
      <c r="A19" s="25"/>
      <c r="C19" s="155"/>
    </row>
    <row r="20" spans="1:11">
      <c r="A20" s="26"/>
      <c r="B20" s="7" t="s">
        <v>28</v>
      </c>
      <c r="C20" s="156"/>
    </row>
    <row r="22" spans="1:11">
      <c r="E22" t="s">
        <v>28</v>
      </c>
    </row>
    <row r="23" spans="1:11">
      <c r="D23" t="s">
        <v>28</v>
      </c>
      <c r="K23" s="6" t="s">
        <v>28</v>
      </c>
    </row>
  </sheetData>
  <sheetProtection algorithmName="SHA-512" hashValue="u0RF6EUrn9mKuRjCrtOLyxhbOG/WJio0zVGRFl1P0yQYi8+FHCs+2Xk9yzIunk749jqj+XvbCXP1jRO6+QDqRg==" saltValue="tQV4e63r37KHNP6i0onT5w==" spinCount="100000" sheet="1" objects="1" scenarios="1" formatCells="0" formatColumns="0" formatRows="0" autoFilter="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E8133-1572-4ED9-8002-474A4ECBF915}">
  <sheetPr>
    <tabColor theme="4"/>
  </sheetPr>
  <dimension ref="A1:F114"/>
  <sheetViews>
    <sheetView workbookViewId="0">
      <selection activeCell="B83" sqref="B83"/>
    </sheetView>
  </sheetViews>
  <sheetFormatPr defaultRowHeight="14.45"/>
  <cols>
    <col min="1" max="1" width="25.7109375" customWidth="1"/>
    <col min="2" max="7" width="13.7109375" customWidth="1"/>
  </cols>
  <sheetData>
    <row r="1" spans="1:6">
      <c r="B1" s="304"/>
      <c r="C1" s="304"/>
      <c r="D1" s="304"/>
      <c r="E1" s="304"/>
      <c r="F1" s="304"/>
    </row>
    <row r="2" spans="1:6">
      <c r="B2" s="304" t="s">
        <v>1001</v>
      </c>
      <c r="C2" s="304"/>
      <c r="D2" s="304"/>
      <c r="E2" s="304"/>
      <c r="F2" s="304"/>
    </row>
    <row r="3" spans="1:6">
      <c r="B3" s="271">
        <v>2019</v>
      </c>
      <c r="C3" s="271">
        <v>2020</v>
      </c>
      <c r="D3" s="271">
        <v>2021</v>
      </c>
      <c r="E3" s="271">
        <v>2022</v>
      </c>
      <c r="F3" s="271">
        <v>2023</v>
      </c>
    </row>
    <row r="4" spans="1:6">
      <c r="A4" s="2" t="s">
        <v>1002</v>
      </c>
      <c r="B4" s="16">
        <f>CONVERT(SUMIFS('Raw TRI Data'!$Y:$Y,'Raw TRI Data'!$B:$B,'TRI Releases per COU'!B3),"lbm","kg")</f>
        <v>2857.0694764611999</v>
      </c>
      <c r="C4" s="16">
        <f>CONVERT(SUMIFS('Raw TRI Data'!$Y:$Y,'Raw TRI Data'!$B:$B,'TRI Releases per COU'!C3),"lbm","kg")</f>
        <v>3351.0451751622995</v>
      </c>
      <c r="D4" s="16">
        <f>CONVERT(SUMIFS('Raw TRI Data'!$Y:$Y,'Raw TRI Data'!$B:$B,'TRI Releases per COU'!D3),"lbm","kg")</f>
        <v>3326.7099445118006</v>
      </c>
      <c r="E4" s="16">
        <f>CONVERT(SUMIFS('Raw TRI Data'!$Y:$Y,'Raw TRI Data'!$B:$B,'TRI Releases per COU'!E3),"lbm","kg")</f>
        <v>3442.7524887842824</v>
      </c>
      <c r="F4" s="16">
        <f>CONVERT(SUMIFS('Raw TRI Data'!$Y:$Y,'Raw TRI Data'!$B:$B,'TRI Releases per COU'!F3),"lbm","kg")</f>
        <v>1119.8424573134707</v>
      </c>
    </row>
    <row r="5" spans="1:6">
      <c r="A5" s="2" t="s">
        <v>1003</v>
      </c>
      <c r="B5" s="16">
        <f>CONVERT(SUMIFS('Raw TRI Data'!$W:$W,'Raw TRI Data'!$B:$B,'TRI Releases per COU'!B3),"lbm","kg")</f>
        <v>325.04928185807</v>
      </c>
      <c r="C5" s="16">
        <f>CONVERT(SUMIFS('Raw TRI Data'!$W:$W,'Raw TRI Data'!$B:$B,'TRI Releases per COU'!C3),"lbm","kg")</f>
        <v>439.80815146806992</v>
      </c>
      <c r="D5" s="16">
        <f>CONVERT(SUMIFS('Raw TRI Data'!$W:$W,'Raw TRI Data'!$B:$B,'TRI Releases per COU'!D3),"lbm","kg")</f>
        <v>155.41399085920401</v>
      </c>
      <c r="E5" s="16">
        <f>CONVERT(SUMIFS('Raw TRI Data'!$W:$W,'Raw TRI Data'!$B:$B,'TRI Releases per COU'!E3),"lbm","kg")</f>
        <v>194.70456841272684</v>
      </c>
      <c r="F5" s="16">
        <f>CONVERT(SUMIFS('Raw TRI Data'!$W:$W,'Raw TRI Data'!$B:$B,'TRI Releases per COU'!F3),"lbm","kg")</f>
        <v>406.69548747899142</v>
      </c>
    </row>
    <row r="6" spans="1:6">
      <c r="A6" s="2" t="s">
        <v>1004</v>
      </c>
      <c r="B6" s="16">
        <f>SUM(B4:B5)</f>
        <v>3182.11875831927</v>
      </c>
      <c r="C6" s="16">
        <f t="shared" ref="C6:F6" si="0">SUM(C4:C5)</f>
        <v>3790.8533266303693</v>
      </c>
      <c r="D6" s="16">
        <f t="shared" si="0"/>
        <v>3482.1239353710048</v>
      </c>
      <c r="E6" s="16">
        <f t="shared" si="0"/>
        <v>3637.4570571970094</v>
      </c>
      <c r="F6" s="16">
        <f t="shared" si="0"/>
        <v>1526.5379447924622</v>
      </c>
    </row>
    <row r="10" spans="1:6">
      <c r="B10" s="375" t="s">
        <v>944</v>
      </c>
      <c r="C10" s="376" t="s">
        <v>1005</v>
      </c>
      <c r="D10" s="376"/>
      <c r="E10" s="376"/>
      <c r="F10" s="377"/>
    </row>
    <row r="11" spans="1:6">
      <c r="B11" s="303" t="s">
        <v>1001</v>
      </c>
      <c r="C11" s="303"/>
      <c r="D11" s="303"/>
      <c r="E11" s="303"/>
      <c r="F11" s="303"/>
    </row>
    <row r="12" spans="1:6">
      <c r="B12" s="237">
        <v>2019</v>
      </c>
      <c r="C12" s="237">
        <v>2020</v>
      </c>
      <c r="D12" s="237">
        <v>2021</v>
      </c>
      <c r="E12" s="237">
        <v>2022</v>
      </c>
      <c r="F12" s="237">
        <v>2023</v>
      </c>
    </row>
    <row r="13" spans="1:6">
      <c r="A13" s="2" t="s">
        <v>1002</v>
      </c>
      <c r="B13" s="16">
        <f>CONVERT(SUMIFS('Raw TRI Data'!$Y:$Y,'Raw TRI Data'!$B:$B,'TRI Releases per COU'!B12,'Raw TRI Data'!$AE:$AE,$B10),"lbm","kg")</f>
        <v>2236.6639764700003</v>
      </c>
      <c r="C13" s="16">
        <f>CONVERT(SUMIFS('Raw TRI Data'!$Y:$Y,'Raw TRI Data'!$B:$B,'TRI Releases per COU'!C12,'Raw TRI Data'!$AE:$AE,$B10),"lbm","kg")</f>
        <v>2370.0201332500001</v>
      </c>
      <c r="D13" s="16">
        <f>CONVERT(SUMIFS('Raw TRI Data'!$Y:$Y,'Raw TRI Data'!$B:$B,'TRI Releases per COU'!D12,'Raw TRI Data'!$AE:$AE,$B10),"lbm","kg")</f>
        <v>2328.2896352100001</v>
      </c>
      <c r="E13" s="16">
        <f>CONVERT(SUMIFS('Raw TRI Data'!$Y:$Y,'Raw TRI Data'!$B:$B,'TRI Releases per COU'!E12,'Raw TRI Data'!$AE:$AE,$B10),"lbm","kg")</f>
        <v>2315.5890488499999</v>
      </c>
      <c r="F13" s="16">
        <f>CONVERT(SUMIFS('Raw TRI Data'!$Y:$Y,'Raw TRI Data'!$B:$B,'TRI Releases per COU'!F12,'Raw TRI Data'!$AE:$AE,$B10),"lbm","kg")</f>
        <v>636.84368748000009</v>
      </c>
    </row>
    <row r="14" spans="1:6">
      <c r="A14" s="2" t="s">
        <v>1003</v>
      </c>
      <c r="B14" s="16">
        <f>CONVERT(SUMIFS('Raw TRI Data'!$W:$W,'Raw TRI Data'!$B:$B,'TRI Releases per COU'!B12,'Raw TRI Data'!$AE:$AE,$B10),"lbm","kg")</f>
        <v>4.5359237000000006</v>
      </c>
      <c r="C14" s="16">
        <f>CONVERT(SUMIFS('Raw TRI Data'!$W:$W,'Raw TRI Data'!$B:$B,'TRI Releases per COU'!C12,'Raw TRI Data'!$AE:$AE,$B10),"lbm","kg")</f>
        <v>29.483504050000001</v>
      </c>
      <c r="D14" s="16">
        <f>CONVERT(SUMIFS('Raw TRI Data'!$W:$W,'Raw TRI Data'!$B:$B,'TRI Releases per COU'!D12,'Raw TRI Data'!$AE:$AE,$B10),"lbm","kg")</f>
        <v>4.5359237000000006</v>
      </c>
      <c r="E14" s="16">
        <f>CONVERT(SUMIFS('Raw TRI Data'!$W:$W,'Raw TRI Data'!$B:$B,'TRI Releases per COU'!E12,'Raw TRI Data'!$AE:$AE,$B10),"lbm","kg")</f>
        <v>4.5359237000000006</v>
      </c>
      <c r="F14" s="16">
        <f>CONVERT(SUMIFS('Raw TRI Data'!$W:$W,'Raw TRI Data'!$B:$B,'TRI Releases per COU'!F12,'Raw TRI Data'!$AE:$AE,$B10),"lbm","kg")</f>
        <v>4.5359237000000006</v>
      </c>
    </row>
    <row r="15" spans="1:6">
      <c r="A15" s="2" t="s">
        <v>1006</v>
      </c>
      <c r="B15" s="16" t="s">
        <v>1007</v>
      </c>
      <c r="C15" s="16" t="s">
        <v>1007</v>
      </c>
      <c r="D15" s="16" t="s">
        <v>1007</v>
      </c>
      <c r="E15" s="16" t="s">
        <v>1007</v>
      </c>
      <c r="F15" s="16" t="s">
        <v>1007</v>
      </c>
    </row>
    <row r="19" spans="1:6">
      <c r="B19" s="378" t="s">
        <v>975</v>
      </c>
      <c r="C19" s="379" t="s">
        <v>1005</v>
      </c>
      <c r="D19" s="379"/>
      <c r="E19" s="379"/>
      <c r="F19" s="380"/>
    </row>
    <row r="20" spans="1:6">
      <c r="B20" s="303" t="s">
        <v>1001</v>
      </c>
      <c r="C20" s="303"/>
      <c r="D20" s="303"/>
      <c r="E20" s="303"/>
      <c r="F20" s="303"/>
    </row>
    <row r="21" spans="1:6">
      <c r="B21" s="271">
        <v>2019</v>
      </c>
      <c r="C21" s="271">
        <v>2020</v>
      </c>
      <c r="D21" s="271">
        <v>2021</v>
      </c>
      <c r="E21" s="271">
        <v>2022</v>
      </c>
      <c r="F21" s="271">
        <v>2023</v>
      </c>
    </row>
    <row r="22" spans="1:6">
      <c r="A22" s="2" t="s">
        <v>1002</v>
      </c>
      <c r="B22" s="16">
        <f>CONVERT(SUMIFS('Raw TRI Data'!$Y:$Y,'Raw TRI Data'!$B:$B,'TRI Releases per COU'!B21,'Raw TRI Data'!$AE:$AE,$B19),"lbm","kg")</f>
        <v>0</v>
      </c>
      <c r="C22" s="16">
        <f>CONVERT(SUMIFS('Raw TRI Data'!$Y:$Y,'Raw TRI Data'!$B:$B,'TRI Releases per COU'!C21,'Raw TRI Data'!$AE:$AE,$B19),"lbm","kg")</f>
        <v>0</v>
      </c>
      <c r="D22" s="16">
        <f>CONVERT(SUMIFS('Raw TRI Data'!$Y:$Y,'Raw TRI Data'!$B:$B,'TRI Releases per COU'!D21,'Raw TRI Data'!$AE:$AE,$B19),"lbm","kg")</f>
        <v>0</v>
      </c>
      <c r="E22" s="16">
        <f>CONVERT(SUMIFS('Raw TRI Data'!$Y:$Y,'Raw TRI Data'!$B:$B,'TRI Releases per COU'!E21,'Raw TRI Data'!$AE:$AE,$B19),"lbm","kg")</f>
        <v>0</v>
      </c>
      <c r="F22" s="16">
        <f>CONVERT(SUMIFS('Raw TRI Data'!$Y:$Y,'Raw TRI Data'!$B:$B,'TRI Releases per COU'!F21,'Raw TRI Data'!$AE:$AE,$B19),"lbm","kg")</f>
        <v>0</v>
      </c>
    </row>
    <row r="23" spans="1:6">
      <c r="A23" s="2" t="s">
        <v>1003</v>
      </c>
      <c r="B23" s="16">
        <f>CONVERT(SUMIFS('Raw TRI Data'!$W:$W,'Raw TRI Data'!$B:$B,'TRI Releases per COU'!B21,'Raw TRI Data'!$AE:$AE,$B19),"lbm","kg")</f>
        <v>0</v>
      </c>
      <c r="C23" s="16">
        <f>CONVERT(SUMIFS('Raw TRI Data'!$W:$W,'Raw TRI Data'!$B:$B,'TRI Releases per COU'!C21,'Raw TRI Data'!$AE:$AE,$B19),"lbm","kg")</f>
        <v>0</v>
      </c>
      <c r="D23" s="16">
        <f>CONVERT(SUMIFS('Raw TRI Data'!$W:$W,'Raw TRI Data'!$B:$B,'TRI Releases per COU'!D21,'Raw TRI Data'!$AE:$AE,$B19),"lbm","kg")</f>
        <v>0</v>
      </c>
      <c r="E23" s="16">
        <f>CONVERT(SUMIFS('Raw TRI Data'!$W:$W,'Raw TRI Data'!$B:$B,'TRI Releases per COU'!E21,'Raw TRI Data'!$AE:$AE,$B19),"lbm","kg")</f>
        <v>0</v>
      </c>
      <c r="F23" s="16">
        <f>CONVERT(SUMIFS('Raw TRI Data'!$W:$W,'Raw TRI Data'!$B:$B,'TRI Releases per COU'!F21,'Raw TRI Data'!$AE:$AE,$B19),"lbm","kg")</f>
        <v>0</v>
      </c>
    </row>
    <row r="24" spans="1:6">
      <c r="A24" s="2" t="s">
        <v>1006</v>
      </c>
      <c r="B24" s="16" t="s">
        <v>1007</v>
      </c>
      <c r="C24" s="16" t="s">
        <v>1007</v>
      </c>
      <c r="D24" s="16" t="s">
        <v>1007</v>
      </c>
      <c r="E24" s="16" t="s">
        <v>1007</v>
      </c>
      <c r="F24" s="16" t="s">
        <v>1007</v>
      </c>
    </row>
    <row r="29" spans="1:6">
      <c r="B29" s="381" t="s">
        <v>976</v>
      </c>
      <c r="C29" s="379" t="s">
        <v>1005</v>
      </c>
      <c r="D29" s="379"/>
      <c r="E29" s="379"/>
      <c r="F29" s="380"/>
    </row>
    <row r="30" spans="1:6">
      <c r="B30" s="303" t="s">
        <v>1001</v>
      </c>
      <c r="C30" s="303"/>
      <c r="D30" s="303"/>
      <c r="E30" s="303"/>
      <c r="F30" s="303"/>
    </row>
    <row r="31" spans="1:6">
      <c r="B31" s="271">
        <v>2019</v>
      </c>
      <c r="C31" s="271">
        <v>2020</v>
      </c>
      <c r="D31" s="271">
        <v>2021</v>
      </c>
      <c r="E31" s="271">
        <v>2022</v>
      </c>
      <c r="F31" s="271">
        <v>2023</v>
      </c>
    </row>
    <row r="32" spans="1:6">
      <c r="A32" s="2" t="s">
        <v>1002</v>
      </c>
      <c r="B32" s="16">
        <f>CONVERT(SUMIFS('Raw TRI Data'!$Y:$Y,'Raw TRI Data'!$B:$B,'TRI Releases per COU'!B31,'Raw TRI Data'!$AE:$AE,$B29),"lbm","kg")</f>
        <v>525.98571225199998</v>
      </c>
      <c r="C32" s="16">
        <f>CONVERT(SUMIFS('Raw TRI Data'!$Y:$Y,'Raw TRI Data'!$B:$B,'TRI Releases per COU'!C31,'Raw TRI Data'!$AE:$AE,$B29),"lbm","kg")</f>
        <v>822.00009291400011</v>
      </c>
      <c r="D32" s="16">
        <f>CONVERT(SUMIFS('Raw TRI Data'!$Y:$Y,'Raw TRI Data'!$B:$B,'TRI Releases per COU'!D31,'Raw TRI Data'!$AE:$AE,$B29),"lbm","kg")</f>
        <v>955.31089045700003</v>
      </c>
      <c r="E32" s="16">
        <f>CONVERT(SUMIFS('Raw TRI Data'!$Y:$Y,'Raw TRI Data'!$B:$B,'TRI Releases per COU'!E31,'Raw TRI Data'!$AE:$AE,$B29),"lbm","kg")</f>
        <v>1076.5198435684001</v>
      </c>
      <c r="F32" s="16">
        <f>CONVERT(SUMIFS('Raw TRI Data'!$Y:$Y,'Raw TRI Data'!$B:$B,'TRI Releases per COU'!F31,'Raw TRI Data'!$AE:$AE,$B29),"lbm","kg")</f>
        <v>436.93645817360004</v>
      </c>
    </row>
    <row r="33" spans="1:6">
      <c r="A33" s="2" t="s">
        <v>1003</v>
      </c>
      <c r="B33" s="16">
        <f>CONVERT(SUMIFS('Raw TRI Data'!$W:$W,'Raw TRI Data'!$B:$B,'TRI Releases per COU'!B31,'Raw TRI Data'!$AE:$AE,$B29),"lbm","kg")</f>
        <v>28.12272694</v>
      </c>
      <c r="C33" s="16">
        <f>CONVERT(SUMIFS('Raw TRI Data'!$W:$W,'Raw TRI Data'!$B:$B,'TRI Releases per COU'!C31,'Raw TRI Data'!$AE:$AE,$B29),"lbm","kg")</f>
        <v>46.130344029</v>
      </c>
      <c r="D33" s="16">
        <f>CONVERT(SUMIFS('Raw TRI Data'!$W:$W,'Raw TRI Data'!$B:$B,'TRI Releases per COU'!D31,'Raw TRI Data'!$AE:$AE,$B29),"lbm","kg")</f>
        <v>36.378108074000004</v>
      </c>
      <c r="E33" s="16">
        <f>CONVERT(SUMIFS('Raw TRI Data'!$W:$W,'Raw TRI Data'!$B:$B,'TRI Releases per COU'!E31,'Raw TRI Data'!$AE:$AE,$B29),"lbm","kg")</f>
        <v>60.454791073600006</v>
      </c>
      <c r="F33" s="16">
        <f>CONVERT(SUMIFS('Raw TRI Data'!$W:$W,'Raw TRI Data'!$B:$B,'TRI Releases per COU'!F31,'Raw TRI Data'!$AE:$AE,$B29),"lbm","kg")</f>
        <v>61.298472881799995</v>
      </c>
    </row>
    <row r="34" spans="1:6">
      <c r="A34" s="2" t="s">
        <v>1006</v>
      </c>
      <c r="B34" s="16" t="s">
        <v>1007</v>
      </c>
      <c r="C34" s="16" t="s">
        <v>1007</v>
      </c>
      <c r="D34" s="16" t="s">
        <v>1007</v>
      </c>
      <c r="E34" s="16" t="s">
        <v>1007</v>
      </c>
      <c r="F34" s="16" t="s">
        <v>1007</v>
      </c>
    </row>
    <row r="38" spans="1:6" ht="28.9" customHeight="1">
      <c r="B38" s="382" t="s">
        <v>977</v>
      </c>
      <c r="C38" s="379" t="s">
        <v>1005</v>
      </c>
      <c r="D38" s="379"/>
      <c r="E38" s="379"/>
      <c r="F38" s="380"/>
    </row>
    <row r="39" spans="1:6">
      <c r="B39" s="303" t="s">
        <v>1001</v>
      </c>
      <c r="C39" s="303"/>
      <c r="D39" s="303"/>
      <c r="E39" s="303"/>
      <c r="F39" s="303"/>
    </row>
    <row r="40" spans="1:6">
      <c r="B40" s="271">
        <v>2019</v>
      </c>
      <c r="C40" s="271">
        <v>2020</v>
      </c>
      <c r="D40" s="271">
        <v>2021</v>
      </c>
      <c r="E40" s="271">
        <v>2022</v>
      </c>
      <c r="F40" s="271">
        <v>2023</v>
      </c>
    </row>
    <row r="41" spans="1:6">
      <c r="A41" s="2" t="s">
        <v>1002</v>
      </c>
      <c r="B41" s="16">
        <f>CONVERT(SUMIFS('Raw TRI Data'!$Y:$Y,'Raw TRI Data'!$B:$B,'TRI Releases per COU'!B40,'Raw TRI Data'!$AE:$AE,$B38),"lbm","kg")</f>
        <v>36.668407190800004</v>
      </c>
      <c r="C41" s="16">
        <f>CONVERT(SUMIFS('Raw TRI Data'!$Y:$Y,'Raw TRI Data'!$B:$B,'TRI Releases per COU'!C40,'Raw TRI Data'!$AE:$AE,$B38),"lbm","kg")</f>
        <v>20.175788617600002</v>
      </c>
      <c r="D41" s="16">
        <f>CONVERT(SUMIFS('Raw TRI Data'!$Y:$Y,'Raw TRI Data'!$B:$B,'TRI Releases per COU'!D40,'Raw TRI Data'!$AE:$AE,$B38),"lbm","kg")</f>
        <v>24.915828884100002</v>
      </c>
      <c r="E41" s="16">
        <f>CONVERT(SUMIFS('Raw TRI Data'!$Y:$Y,'Raw TRI Data'!$B:$B,'TRI Releases per COU'!E40,'Raw TRI Data'!$AE:$AE,$B38),"lbm","kg")</f>
        <v>16.4835467258</v>
      </c>
      <c r="F41" s="16">
        <f>CONVERT(SUMIFS('Raw TRI Data'!$Y:$Y,'Raw TRI Data'!$B:$B,'TRI Releases per COU'!F40,'Raw TRI Data'!$AE:$AE,$B38),"lbm","kg")</f>
        <v>13.675809955500002</v>
      </c>
    </row>
    <row r="42" spans="1:6">
      <c r="A42" s="2" t="s">
        <v>1003</v>
      </c>
      <c r="B42" s="16">
        <f>CONVERT(SUMIFS('Raw TRI Data'!$W:$W,'Raw TRI Data'!$B:$B,'TRI Releases per COU'!B40,'Raw TRI Data'!$AE:$AE,$B38),"lbm","kg")</f>
        <v>126.25290026579999</v>
      </c>
      <c r="C42" s="16">
        <f>CONVERT(SUMIFS('Raw TRI Data'!$W:$W,'Raw TRI Data'!$B:$B,'TRI Releases per COU'!C40,'Raw TRI Data'!$AE:$AE,$B38),"lbm","kg")</f>
        <v>8.1828063548000003</v>
      </c>
      <c r="D42" s="16">
        <f>CONVERT(SUMIFS('Raw TRI Data'!$W:$W,'Raw TRI Data'!$B:$B,'TRI Releases per COU'!D40,'Raw TRI Data'!$AE:$AE,$B38),"lbm","kg")</f>
        <v>5.8508879806300014</v>
      </c>
      <c r="E42" s="16">
        <f>CONVERT(SUMIFS('Raw TRI Data'!$W:$W,'Raw TRI Data'!$B:$B,'TRI Releases per COU'!E40,'Raw TRI Data'!$AE:$AE,$B38),"lbm","kg")</f>
        <v>8.5184647085999998</v>
      </c>
      <c r="F42" s="16">
        <f>CONVERT(SUMIFS('Raw TRI Data'!$W:$W,'Raw TRI Data'!$B:$B,'TRI Releases per COU'!F40,'Raw TRI Data'!$AE:$AE,$B38),"lbm","kg")</f>
        <v>11.8115453148</v>
      </c>
    </row>
    <row r="43" spans="1:6">
      <c r="A43" s="2" t="s">
        <v>1006</v>
      </c>
      <c r="B43" s="16" t="s">
        <v>1007</v>
      </c>
      <c r="C43" s="16" t="s">
        <v>1007</v>
      </c>
      <c r="D43" s="16" t="s">
        <v>1007</v>
      </c>
      <c r="E43" s="16" t="s">
        <v>1007</v>
      </c>
      <c r="F43" s="16" t="s">
        <v>1007</v>
      </c>
    </row>
    <row r="47" spans="1:6">
      <c r="B47" s="378" t="s">
        <v>978</v>
      </c>
      <c r="C47" s="379" t="s">
        <v>1005</v>
      </c>
      <c r="D47" s="379"/>
      <c r="E47" s="379"/>
      <c r="F47" s="380"/>
    </row>
    <row r="48" spans="1:6">
      <c r="B48" s="303" t="s">
        <v>1001</v>
      </c>
      <c r="C48" s="303"/>
      <c r="D48" s="303"/>
      <c r="E48" s="303"/>
      <c r="F48" s="303"/>
    </row>
    <row r="49" spans="1:6">
      <c r="B49" s="271">
        <v>2019</v>
      </c>
      <c r="C49" s="271">
        <v>2020</v>
      </c>
      <c r="D49" s="271">
        <v>2021</v>
      </c>
      <c r="E49" s="271">
        <v>2022</v>
      </c>
      <c r="F49" s="271">
        <v>2023</v>
      </c>
    </row>
    <row r="50" spans="1:6">
      <c r="A50" s="2" t="s">
        <v>1002</v>
      </c>
      <c r="B50" s="16">
        <f>CONVERT(SUMIFS('Raw TRI Data'!$Y:$Y,'Raw TRI Data'!$B:$B,'TRI Releases per COU'!B49,'Raw TRI Data'!$AE:$AE,$B47),"lbm","kg")</f>
        <v>57.152638620000005</v>
      </c>
      <c r="C50" s="16">
        <f>CONVERT(SUMIFS('Raw TRI Data'!$Y:$Y,'Raw TRI Data'!$B:$B,'TRI Releases per COU'!C49,'Raw TRI Data'!$AE:$AE,$B47),"lbm","kg")</f>
        <v>76.008473440899991</v>
      </c>
      <c r="D50" s="16">
        <f>CONVERT(SUMIFS('Raw TRI Data'!$Y:$Y,'Raw TRI Data'!$B:$B,'TRI Releases per COU'!D49,'Raw TRI Data'!$AE:$AE,$B47),"lbm","kg")</f>
        <v>17.236510060000001</v>
      </c>
      <c r="E50" s="16">
        <f>CONVERT(SUMIFS('Raw TRI Data'!$Y:$Y,'Raw TRI Data'!$B:$B,'TRI Releases per COU'!E49,'Raw TRI Data'!$AE:$AE,$B47),"lbm","kg")</f>
        <v>30.844281160000001</v>
      </c>
      <c r="F50" s="16">
        <f>CONVERT(SUMIFS('Raw TRI Data'!$Y:$Y,'Raw TRI Data'!$B:$B,'TRI Releases per COU'!F49,'Raw TRI Data'!$AE:$AE,$B47),"lbm","kg")</f>
        <v>31.474774554300001</v>
      </c>
    </row>
    <row r="51" spans="1:6">
      <c r="A51" s="2" t="s">
        <v>1003</v>
      </c>
      <c r="B51" s="16">
        <f>CONVERT(SUMIFS('Raw TRI Data'!$W:$W,'Raw TRI Data'!$B:$B,'TRI Releases per COU'!B49,'Raw TRI Data'!$AE:$AE,$B47),"lbm","kg")</f>
        <v>1.8143694800000001</v>
      </c>
      <c r="C51" s="16">
        <f>CONVERT(SUMIFS('Raw TRI Data'!$W:$W,'Raw TRI Data'!$B:$B,'TRI Releases per COU'!C49,'Raw TRI Data'!$AE:$AE,$B47),"lbm","kg")</f>
        <v>0</v>
      </c>
      <c r="D51" s="16">
        <f>CONVERT(SUMIFS('Raw TRI Data'!$W:$W,'Raw TRI Data'!$B:$B,'TRI Releases per COU'!D49,'Raw TRI Data'!$AE:$AE,$B47),"lbm","kg")</f>
        <v>0</v>
      </c>
      <c r="E51" s="16">
        <f>CONVERT(SUMIFS('Raw TRI Data'!$W:$W,'Raw TRI Data'!$B:$B,'TRI Releases per COU'!E49,'Raw TRI Data'!$AE:$AE,$B47),"lbm","kg")</f>
        <v>0</v>
      </c>
      <c r="F51" s="16">
        <f>CONVERT(SUMIFS('Raw TRI Data'!$W:$W,'Raw TRI Data'!$B:$B,'TRI Releases per COU'!F49,'Raw TRI Data'!$AE:$AE,$B47),"lbm","kg")</f>
        <v>0.19504471910000001</v>
      </c>
    </row>
    <row r="52" spans="1:6">
      <c r="A52" s="2" t="s">
        <v>1006</v>
      </c>
      <c r="B52" s="16" t="s">
        <v>1007</v>
      </c>
      <c r="C52" s="16" t="s">
        <v>1007</v>
      </c>
      <c r="D52" s="16" t="s">
        <v>1007</v>
      </c>
      <c r="E52" s="16" t="s">
        <v>1007</v>
      </c>
      <c r="F52" s="16" t="s">
        <v>1007</v>
      </c>
    </row>
    <row r="56" spans="1:6">
      <c r="B56" s="378" t="s">
        <v>979</v>
      </c>
      <c r="C56" s="379" t="s">
        <v>1005</v>
      </c>
      <c r="D56" s="379"/>
      <c r="E56" s="379"/>
      <c r="F56" s="380"/>
    </row>
    <row r="57" spans="1:6">
      <c r="B57" s="303" t="s">
        <v>1001</v>
      </c>
      <c r="C57" s="303"/>
      <c r="D57" s="303"/>
      <c r="E57" s="303"/>
      <c r="F57" s="303"/>
    </row>
    <row r="58" spans="1:6">
      <c r="B58" s="271">
        <v>2019</v>
      </c>
      <c r="C58" s="271">
        <v>2020</v>
      </c>
      <c r="D58" s="271">
        <v>2021</v>
      </c>
      <c r="E58" s="271">
        <v>2022</v>
      </c>
      <c r="F58" s="271">
        <v>2023</v>
      </c>
    </row>
    <row r="59" spans="1:6">
      <c r="A59" s="2" t="s">
        <v>1002</v>
      </c>
      <c r="B59" s="16">
        <f>CONVERT(SUMIFS('Raw TRI Data'!$Y:$Y,'Raw TRI Data'!$B:$B,'TRI Releases per COU'!B58,'Raw TRI Data'!$AE:$AE,$B56),"lbm","kg")</f>
        <v>0.22679618500000001</v>
      </c>
      <c r="C59" s="16">
        <f>CONVERT(SUMIFS('Raw TRI Data'!$Y:$Y,'Raw TRI Data'!$B:$B,'TRI Releases per COU'!C58,'Raw TRI Data'!$AE:$AE,$B56),"lbm","kg")</f>
        <v>62.473277120100001</v>
      </c>
      <c r="D59" s="16">
        <f>CONVERT(SUMIFS('Raw TRI Data'!$Y:$Y,'Raw TRI Data'!$B:$B,'TRI Releases per COU'!D58,'Raw TRI Data'!$AE:$AE,$B56),"lbm","kg")</f>
        <v>0.54431084399999996</v>
      </c>
      <c r="E59" s="16">
        <f>CONVERT(SUMIFS('Raw TRI Data'!$Y:$Y,'Raw TRI Data'!$B:$B,'TRI Releases per COU'!E58,'Raw TRI Data'!$AE:$AE,$B56),"lbm","kg")</f>
        <v>0.49895160700000007</v>
      </c>
      <c r="F59" s="16">
        <f>CONVERT(SUMIFS('Raw TRI Data'!$Y:$Y,'Raw TRI Data'!$B:$B,'TRI Releases per COU'!F58,'Raw TRI Data'!$AE:$AE,$B56),"lbm","kg")</f>
        <v>0.45359237000000002</v>
      </c>
    </row>
    <row r="60" spans="1:6">
      <c r="A60" s="2" t="s">
        <v>1003</v>
      </c>
      <c r="B60" s="16">
        <f>CONVERT(SUMIFS('Raw TRI Data'!$W:$W,'Raw TRI Data'!$B:$B,'TRI Releases per COU'!B58,'Raw TRI Data'!$AE:$AE,$B56),"lbm","kg")</f>
        <v>0</v>
      </c>
      <c r="C60" s="16">
        <f>CONVERT(SUMIFS('Raw TRI Data'!$W:$W,'Raw TRI Data'!$B:$B,'TRI Releases per COU'!C58,'Raw TRI Data'!$AE:$AE,$B56),"lbm","kg")</f>
        <v>0</v>
      </c>
      <c r="D60" s="16">
        <f>CONVERT(SUMIFS('Raw TRI Data'!$W:$W,'Raw TRI Data'!$B:$B,'TRI Releases per COU'!D58,'Raw TRI Data'!$AE:$AE,$B56),"lbm","kg")</f>
        <v>0</v>
      </c>
      <c r="E60" s="16">
        <f>CONVERT(SUMIFS('Raw TRI Data'!$W:$W,'Raw TRI Data'!$B:$B,'TRI Releases per COU'!E58,'Raw TRI Data'!$AE:$AE,$B56),"lbm","kg")</f>
        <v>0</v>
      </c>
      <c r="F60" s="16">
        <f>CONVERT(SUMIFS('Raw TRI Data'!$W:$W,'Raw TRI Data'!$B:$B,'TRI Releases per COU'!F58,'Raw TRI Data'!$AE:$AE,$B56),"lbm","kg")</f>
        <v>0</v>
      </c>
    </row>
    <row r="61" spans="1:6">
      <c r="A61" s="2" t="s">
        <v>1006</v>
      </c>
      <c r="B61" s="16" t="s">
        <v>1007</v>
      </c>
      <c r="C61" s="16" t="s">
        <v>1007</v>
      </c>
      <c r="D61" s="16" t="s">
        <v>1007</v>
      </c>
      <c r="E61" s="16" t="s">
        <v>1007</v>
      </c>
      <c r="F61" s="16" t="s">
        <v>1007</v>
      </c>
    </row>
    <row r="65" spans="1:6">
      <c r="B65" s="378" t="s">
        <v>980</v>
      </c>
      <c r="C65" s="379" t="s">
        <v>1005</v>
      </c>
      <c r="D65" s="379"/>
      <c r="E65" s="379"/>
      <c r="F65" s="380"/>
    </row>
    <row r="66" spans="1:6">
      <c r="B66" s="303" t="s">
        <v>1001</v>
      </c>
      <c r="C66" s="303"/>
      <c r="D66" s="303"/>
      <c r="E66" s="303"/>
      <c r="F66" s="303"/>
    </row>
    <row r="67" spans="1:6">
      <c r="B67" s="271">
        <v>2019</v>
      </c>
      <c r="C67" s="271">
        <v>2020</v>
      </c>
      <c r="D67" s="271">
        <v>2021</v>
      </c>
      <c r="E67" s="271">
        <v>2022</v>
      </c>
      <c r="F67" s="271">
        <v>2023</v>
      </c>
    </row>
    <row r="68" spans="1:6">
      <c r="A68" s="2" t="s">
        <v>1002</v>
      </c>
      <c r="B68" s="16">
        <f>CONVERT(SUMIFS('Raw TRI Data'!$Y:$Y,'Raw TRI Data'!$B:$B,'TRI Releases per COU'!B67,'Raw TRI Data'!$AE:$AE,$B65),"lbm","kg")</f>
        <v>0.36287389600000008</v>
      </c>
      <c r="C68" s="16">
        <f>CONVERT(SUMIFS('Raw TRI Data'!$Y:$Y,'Raw TRI Data'!$B:$B,'TRI Releases per COU'!C67,'Raw TRI Data'!$AE:$AE,$B65),"lbm","kg")</f>
        <v>0.22679618500000001</v>
      </c>
      <c r="D68" s="16">
        <f>CONVERT(SUMIFS('Raw TRI Data'!$Y:$Y,'Raw TRI Data'!$B:$B,'TRI Releases per COU'!D67,'Raw TRI Data'!$AE:$AE,$B65),"lbm","kg")</f>
        <v>0.22679618500000001</v>
      </c>
      <c r="E68" s="16">
        <f>CONVERT(SUMIFS('Raw TRI Data'!$Y:$Y,'Raw TRI Data'!$B:$B,'TRI Releases per COU'!E67,'Raw TRI Data'!$AE:$AE,$B65),"lbm","kg")</f>
        <v>0.36287389600000008</v>
      </c>
      <c r="F68" s="16">
        <f>CONVERT(SUMIFS('Raw TRI Data'!$Y:$Y,'Raw TRI Data'!$B:$B,'TRI Releases per COU'!F67,'Raw TRI Data'!$AE:$AE,$B65),"lbm","kg")</f>
        <v>0.36287389600000008</v>
      </c>
    </row>
    <row r="69" spans="1:6">
      <c r="A69" s="2" t="s">
        <v>1003</v>
      </c>
      <c r="B69" s="16">
        <f>CONVERT(SUMIFS('Raw TRI Data'!$W:$W,'Raw TRI Data'!$B:$B,'TRI Releases per COU'!B67,'Raw TRI Data'!$AE:$AE,$B65),"lbm","kg")</f>
        <v>162.703583119</v>
      </c>
      <c r="C69" s="16">
        <f>CONVERT(SUMIFS('Raw TRI Data'!$W:$W,'Raw TRI Data'!$B:$B,'TRI Releases per COU'!C67,'Raw TRI Data'!$AE:$AE,$B65),"lbm","kg")</f>
        <v>127.187300548</v>
      </c>
      <c r="D69" s="16">
        <f>CONVERT(SUMIFS('Raw TRI Data'!$W:$W,'Raw TRI Data'!$B:$B,'TRI Releases per COU'!D67,'Raw TRI Data'!$AE:$AE,$B65),"lbm","kg")</f>
        <v>106.77564389800001</v>
      </c>
      <c r="E69" s="16">
        <f>CONVERT(SUMIFS('Raw TRI Data'!$W:$W,'Raw TRI Data'!$B:$B,'TRI Releases per COU'!E67,'Raw TRI Data'!$AE:$AE,$B65),"lbm","kg")</f>
        <v>120.47413347200002</v>
      </c>
      <c r="F69" s="16">
        <f>CONVERT(SUMIFS('Raw TRI Data'!$W:$W,'Raw TRI Data'!$B:$B,'TRI Releases per COU'!F67,'Raw TRI Data'!$AE:$AE,$B65),"lbm","kg")</f>
        <v>138.79926522</v>
      </c>
    </row>
    <row r="70" spans="1:6">
      <c r="A70" s="2" t="s">
        <v>1006</v>
      </c>
      <c r="B70" s="16" t="s">
        <v>1007</v>
      </c>
      <c r="C70" s="16" t="s">
        <v>1007</v>
      </c>
      <c r="D70" s="16" t="s">
        <v>1007</v>
      </c>
      <c r="E70" s="16" t="s">
        <v>1007</v>
      </c>
      <c r="F70" s="16" t="s">
        <v>1007</v>
      </c>
    </row>
    <row r="74" spans="1:6">
      <c r="B74" s="378" t="s">
        <v>981</v>
      </c>
      <c r="C74" s="379" t="s">
        <v>1005</v>
      </c>
      <c r="D74" s="379"/>
      <c r="E74" s="379"/>
      <c r="F74" s="380"/>
    </row>
    <row r="75" spans="1:6">
      <c r="B75" s="303" t="s">
        <v>1001</v>
      </c>
      <c r="C75" s="303"/>
      <c r="D75" s="303"/>
      <c r="E75" s="303"/>
      <c r="F75" s="303"/>
    </row>
    <row r="76" spans="1:6">
      <c r="B76" s="271">
        <v>2019</v>
      </c>
      <c r="C76" s="271">
        <v>2020</v>
      </c>
      <c r="D76" s="271">
        <v>2021</v>
      </c>
      <c r="E76" s="271">
        <v>2022</v>
      </c>
      <c r="F76" s="271">
        <v>2023</v>
      </c>
    </row>
    <row r="77" spans="1:6">
      <c r="A77" s="2" t="s">
        <v>1002</v>
      </c>
      <c r="B77" s="16">
        <f>CONVERT(SUMIFS('Raw TRI Data'!$Y:$Y,'Raw TRI Data'!$B:$B,'TRI Releases per COU'!B76,'Raw TRI Data'!$AE:$AE,$B74),"lbm","kg")</f>
        <v>0</v>
      </c>
      <c r="C77" s="16">
        <f>CONVERT(SUMIFS('Raw TRI Data'!$Y:$Y,'Raw TRI Data'!$B:$B,'TRI Releases per COU'!C76,'Raw TRI Data'!$AE:$AE,$B74),"lbm","kg")</f>
        <v>0</v>
      </c>
      <c r="D77" s="16">
        <f>CONVERT(SUMIFS('Raw TRI Data'!$Y:$Y,'Raw TRI Data'!$B:$B,'TRI Releases per COU'!D76,'Raw TRI Data'!$AE:$AE,$B74),"lbm","kg")</f>
        <v>0</v>
      </c>
      <c r="E77" s="16">
        <f>CONVERT(SUMIFS('Raw TRI Data'!$Y:$Y,'Raw TRI Data'!$B:$B,'TRI Releases per COU'!E76,'Raw TRI Data'!$AE:$AE,$B74),"lbm","kg")</f>
        <v>0</v>
      </c>
      <c r="F77" s="16">
        <f>CONVERT(SUMIFS('Raw TRI Data'!$Y:$Y,'Raw TRI Data'!$B:$B,'TRI Releases per COU'!F76,'Raw TRI Data'!$AE:$AE,$B74),"lbm","kg")</f>
        <v>0</v>
      </c>
    </row>
    <row r="78" spans="1:6">
      <c r="A78" s="2" t="s">
        <v>1003</v>
      </c>
      <c r="B78" s="16">
        <f>CONVERT(SUMIFS('Raw TRI Data'!$W:$W,'Raw TRI Data'!$B:$B,'TRI Releases per COU'!B76,'Raw TRI Data'!$AE:$AE,$B74),"lbm","kg")</f>
        <v>4.5359237000000004E-4</v>
      </c>
      <c r="C78" s="16">
        <f>CONVERT(SUMIFS('Raw TRI Data'!$W:$W,'Raw TRI Data'!$B:$B,'TRI Releases per COU'!C76,'Raw TRI Data'!$AE:$AE,$B74),"lbm","kg")</f>
        <v>226.79663859237002</v>
      </c>
      <c r="D78" s="16">
        <f>CONVERT(SUMIFS('Raw TRI Data'!$W:$W,'Raw TRI Data'!$B:$B,'TRI Releases per COU'!D76,'Raw TRI Data'!$AE:$AE,$B74),"lbm","kg")</f>
        <v>9.0718474000000011E-5</v>
      </c>
      <c r="E78" s="16">
        <f>CONVERT(SUMIFS('Raw TRI Data'!$W:$W,'Raw TRI Data'!$B:$B,'TRI Releases per COU'!E76,'Raw TRI Data'!$AE:$AE,$B74),"lbm","kg")</f>
        <v>0</v>
      </c>
      <c r="F78" s="16">
        <f>CONVERT(SUMIFS('Raw TRI Data'!$W:$W,'Raw TRI Data'!$B:$B,'TRI Releases per COU'!F76,'Raw TRI Data'!$AE:$AE,$B74),"lbm","kg")</f>
        <v>0</v>
      </c>
    </row>
    <row r="79" spans="1:6">
      <c r="A79" s="2" t="s">
        <v>1006</v>
      </c>
      <c r="B79" s="16" t="s">
        <v>1007</v>
      </c>
      <c r="C79" s="16" t="s">
        <v>1007</v>
      </c>
      <c r="D79" s="16" t="s">
        <v>1007</v>
      </c>
      <c r="E79" s="16" t="s">
        <v>1007</v>
      </c>
      <c r="F79" s="16" t="s">
        <v>1007</v>
      </c>
    </row>
    <row r="83" spans="1:6">
      <c r="B83" s="3" t="s">
        <v>982</v>
      </c>
      <c r="C83" s="379" t="s">
        <v>1005</v>
      </c>
      <c r="D83" s="379"/>
      <c r="E83" s="379"/>
      <c r="F83" s="380"/>
    </row>
    <row r="84" spans="1:6">
      <c r="B84" s="303" t="s">
        <v>1001</v>
      </c>
      <c r="C84" s="303"/>
      <c r="D84" s="303"/>
      <c r="E84" s="303"/>
      <c r="F84" s="303"/>
    </row>
    <row r="85" spans="1:6">
      <c r="B85" s="271">
        <v>2019</v>
      </c>
      <c r="C85" s="271">
        <v>2020</v>
      </c>
      <c r="D85" s="271">
        <v>2021</v>
      </c>
      <c r="E85" s="271">
        <v>2022</v>
      </c>
      <c r="F85" s="271">
        <v>2023</v>
      </c>
    </row>
    <row r="86" spans="1:6">
      <c r="A86" s="2" t="s">
        <v>1002</v>
      </c>
      <c r="B86" s="16">
        <f>CONVERT(SUMIFS('Raw TRI Data'!$Y:$Y,'Raw TRI Data'!$B:$B,'TRI Releases per COU'!B85,'Raw TRI Data'!$AE:$AE,$B83),"lbm","kg")</f>
        <v>0</v>
      </c>
      <c r="C86" s="16">
        <f>CONVERT(SUMIFS('Raw TRI Data'!$Y:$Y,'Raw TRI Data'!$B:$B,'TRI Releases per COU'!C85,'Raw TRI Data'!$AE:$AE,$B83),"lbm","kg")</f>
        <v>0</v>
      </c>
      <c r="D86" s="16">
        <f>CONVERT(SUMIFS('Raw TRI Data'!$Y:$Y,'Raw TRI Data'!$B:$B,'TRI Releases per COU'!D85,'Raw TRI Data'!$AE:$AE,$B83),"lbm","kg")</f>
        <v>0</v>
      </c>
      <c r="E86" s="16">
        <f>CONVERT(SUMIFS('Raw TRI Data'!$Y:$Y,'Raw TRI Data'!$B:$B,'TRI Releases per COU'!E85,'Raw TRI Data'!$AE:$AE,$B83),"lbm","kg")</f>
        <v>0</v>
      </c>
      <c r="F86" s="16">
        <f>CONVERT(SUMIFS('Raw TRI Data'!$Y:$Y,'Raw TRI Data'!$B:$B,'TRI Releases per COU'!F85,'Raw TRI Data'!$AE:$AE,$B83),"lbm","kg")</f>
        <v>0</v>
      </c>
    </row>
    <row r="87" spans="1:6">
      <c r="A87" s="2" t="s">
        <v>1003</v>
      </c>
      <c r="B87" s="16">
        <f>CONVERT(SUMIFS('Raw TRI Data'!$W:$W,'Raw TRI Data'!$B:$B,'TRI Releases per COU'!B85,'Raw TRI Data'!$AE:$AE,$B83),"lbm","kg")</f>
        <v>1.6102529135000001</v>
      </c>
      <c r="C87" s="16">
        <f>CONVERT(SUMIFS('Raw TRI Data'!$W:$W,'Raw TRI Data'!$B:$B,'TRI Releases per COU'!C85,'Raw TRI Data'!$AE:$AE,$B83),"lbm","kg")</f>
        <v>2.0275578939000001</v>
      </c>
      <c r="D87" s="16">
        <f>CONVERT(SUMIFS('Raw TRI Data'!$W:$W,'Raw TRI Data'!$B:$B,'TRI Releases per COU'!D85,'Raw TRI Data'!$AE:$AE,$B83),"lbm","kg")</f>
        <v>0.92079251109999993</v>
      </c>
      <c r="E87" s="16">
        <f>CONVERT(SUMIFS('Raw TRI Data'!$W:$W,'Raw TRI Data'!$B:$B,'TRI Releases per COU'!E85,'Raw TRI Data'!$AE:$AE,$B83),"lbm","kg")</f>
        <v>0.58513415730000007</v>
      </c>
      <c r="F87" s="16">
        <f>CONVERT(SUMIFS('Raw TRI Data'!$W:$W,'Raw TRI Data'!$B:$B,'TRI Releases per COU'!F85,'Raw TRI Data'!$AE:$AE,$B83),"lbm","kg")</f>
        <v>1.0387265273000001</v>
      </c>
    </row>
    <row r="88" spans="1:6">
      <c r="A88" s="2" t="s">
        <v>1006</v>
      </c>
      <c r="B88" s="16" t="s">
        <v>1007</v>
      </c>
      <c r="C88" s="16" t="s">
        <v>1007</v>
      </c>
      <c r="D88" s="16" t="s">
        <v>1007</v>
      </c>
      <c r="E88" s="16" t="s">
        <v>1007</v>
      </c>
      <c r="F88" s="16" t="s">
        <v>1007</v>
      </c>
    </row>
    <row r="91" spans="1:6">
      <c r="B91" s="378" t="s">
        <v>983</v>
      </c>
      <c r="C91" s="379" t="s">
        <v>1005</v>
      </c>
      <c r="D91" s="379"/>
      <c r="E91" s="379"/>
      <c r="F91" s="380"/>
    </row>
    <row r="92" spans="1:6">
      <c r="B92" s="303" t="s">
        <v>1001</v>
      </c>
      <c r="C92" s="303"/>
      <c r="D92" s="303"/>
      <c r="E92" s="303"/>
      <c r="F92" s="303"/>
    </row>
    <row r="93" spans="1:6">
      <c r="B93" s="271">
        <v>2019</v>
      </c>
      <c r="C93" s="271">
        <v>2020</v>
      </c>
      <c r="D93" s="271">
        <v>2021</v>
      </c>
      <c r="E93" s="271">
        <v>2022</v>
      </c>
      <c r="F93" s="271">
        <v>2023</v>
      </c>
    </row>
    <row r="94" spans="1:6">
      <c r="A94" s="2" t="s">
        <v>1002</v>
      </c>
      <c r="B94" s="16">
        <f>CONVERT(SUMIFS('Raw TRI Data'!$Y:$Y,'Raw TRI Data'!$B:$B,'TRI Releases per COU'!B93,'Raw TRI Data'!$AE:$AE,$B91),"lbm","kg")</f>
        <v>0</v>
      </c>
      <c r="C94" s="16">
        <f>CONVERT(SUMIFS('Raw TRI Data'!$Y:$Y,'Raw TRI Data'!$B:$B,'TRI Releases per COU'!C93,'Raw TRI Data'!$AE:$AE,$B91),"lbm","kg")</f>
        <v>0</v>
      </c>
      <c r="D94" s="16">
        <f>CONVERT(SUMIFS('Raw TRI Data'!$Y:$Y,'Raw TRI Data'!$B:$B,'TRI Releases per COU'!D93,'Raw TRI Data'!$AE:$AE,$B91),"lbm","kg")</f>
        <v>0</v>
      </c>
      <c r="E94" s="16">
        <f>CONVERT(SUMIFS('Raw TRI Data'!$Y:$Y,'Raw TRI Data'!$B:$B,'TRI Releases per COU'!E93,'Raw TRI Data'!$AE:$AE,$B91),"lbm","kg")</f>
        <v>0</v>
      </c>
      <c r="F94" s="16">
        <f>CONVERT(SUMIFS('Raw TRI Data'!$Y:$Y,'Raw TRI Data'!$B:$B,'TRI Releases per COU'!F93,'Raw TRI Data'!$AE:$AE,$B91),"lbm","kg")</f>
        <v>0</v>
      </c>
    </row>
    <row r="95" spans="1:6">
      <c r="A95" s="2" t="s">
        <v>1003</v>
      </c>
      <c r="B95" s="16">
        <f>CONVERT(SUMIFS('Raw TRI Data'!$W:$W,'Raw TRI Data'!$B:$B,'TRI Releases per COU'!B93,'Raw TRI Data'!$AE:$AE,$B91),"lbm","kg")</f>
        <v>0</v>
      </c>
      <c r="C95" s="16">
        <f>CONVERT(SUMIFS('Raw TRI Data'!$W:$W,'Raw TRI Data'!$B:$B,'TRI Releases per COU'!C93,'Raw TRI Data'!$AE:$AE,$B91),"lbm","kg")</f>
        <v>0</v>
      </c>
      <c r="D95" s="16">
        <f>CONVERT(SUMIFS('Raw TRI Data'!$W:$W,'Raw TRI Data'!$B:$B,'TRI Releases per COU'!D93,'Raw TRI Data'!$AE:$AE,$B91),"lbm","kg")</f>
        <v>0</v>
      </c>
      <c r="E95" s="16">
        <f>CONVERT(SUMIFS('Raw TRI Data'!$W:$W,'Raw TRI Data'!$B:$B,'TRI Releases per COU'!E93,'Raw TRI Data'!$AE:$AE,$B91),"lbm","kg")</f>
        <v>0</v>
      </c>
      <c r="F95" s="16">
        <f>CONVERT(SUMIFS('Raw TRI Data'!$W:$W,'Raw TRI Data'!$B:$B,'TRI Releases per COU'!F93,'Raw TRI Data'!$AE:$AE,$B91),"lbm","kg")</f>
        <v>188.921222105</v>
      </c>
    </row>
    <row r="96" spans="1:6">
      <c r="A96" s="2" t="s">
        <v>1006</v>
      </c>
      <c r="B96" s="16" t="s">
        <v>1007</v>
      </c>
      <c r="C96" s="16" t="s">
        <v>1007</v>
      </c>
      <c r="D96" s="16" t="s">
        <v>1007</v>
      </c>
      <c r="E96" s="16" t="s">
        <v>1007</v>
      </c>
      <c r="F96" s="16" t="s">
        <v>1007</v>
      </c>
    </row>
    <row r="100" spans="1:6">
      <c r="B100" s="378" t="s">
        <v>997</v>
      </c>
      <c r="C100" s="379" t="s">
        <v>1005</v>
      </c>
      <c r="D100" s="379"/>
      <c r="E100" s="379"/>
      <c r="F100" s="380"/>
    </row>
    <row r="101" spans="1:6">
      <c r="B101" s="303" t="s">
        <v>1001</v>
      </c>
      <c r="C101" s="303"/>
      <c r="D101" s="303"/>
      <c r="E101" s="303"/>
      <c r="F101" s="303"/>
    </row>
    <row r="102" spans="1:6">
      <c r="B102" s="271">
        <v>2019</v>
      </c>
      <c r="C102" s="271">
        <v>2020</v>
      </c>
      <c r="D102" s="271">
        <v>2021</v>
      </c>
      <c r="E102" s="271">
        <v>2022</v>
      </c>
      <c r="F102" s="271">
        <v>2023</v>
      </c>
    </row>
    <row r="103" spans="1:6">
      <c r="A103" s="2" t="s">
        <v>1002</v>
      </c>
      <c r="B103" s="16">
        <f>CONVERT(SUMIFS('Raw TRI Data'!$Y:$Y,'Raw TRI Data'!$B:$B,'TRI Releases per COU'!B102,'Raw TRI Data'!$AE:$AE,$B100),"lbm","kg")</f>
        <v>0</v>
      </c>
      <c r="C103" s="16">
        <f>CONVERT(SUMIFS('Raw TRI Data'!$Y:$Y,'Raw TRI Data'!$B:$B,'TRI Releases per COU'!C102,'Raw TRI Data'!$AE:$AE,$B100),"lbm","kg")</f>
        <v>0</v>
      </c>
      <c r="D103" s="16">
        <f>CONVERT(SUMIFS('Raw TRI Data'!$Y:$Y,'Raw TRI Data'!$B:$B,'TRI Releases per COU'!D102,'Raw TRI Data'!$AE:$AE,$B100),"lbm","kg")</f>
        <v>0</v>
      </c>
      <c r="E103" s="16">
        <f>CONVERT(SUMIFS('Raw TRI Data'!$Y:$Y,'Raw TRI Data'!$B:$B,'TRI Releases per COU'!E102,'Raw TRI Data'!$AE:$AE,$B100),"lbm","kg")</f>
        <v>0</v>
      </c>
      <c r="F103" s="16">
        <f>CONVERT(SUMIFS('Raw TRI Data'!$Y:$Y,'Raw TRI Data'!$B:$B,'TRI Releases per COU'!F102,'Raw TRI Data'!$AE:$AE,$B100),"lbm","kg")</f>
        <v>0</v>
      </c>
    </row>
    <row r="104" spans="1:6">
      <c r="A104" s="2" t="s">
        <v>1003</v>
      </c>
      <c r="B104" s="16">
        <f>CONVERT(SUMIFS('Raw TRI Data'!$W:$W,'Raw TRI Data'!$B:$B,'TRI Releases per COU'!B102,'Raw TRI Data'!$AE:$AE,$B100),"lbm","kg")</f>
        <v>0</v>
      </c>
      <c r="C104" s="16">
        <f>CONVERT(SUMIFS('Raw TRI Data'!$W:$W,'Raw TRI Data'!$B:$B,'TRI Releases per COU'!C102,'Raw TRI Data'!$AE:$AE,$B100),"lbm","kg")</f>
        <v>0</v>
      </c>
      <c r="D104" s="16">
        <f>CONVERT(SUMIFS('Raw TRI Data'!$W:$W,'Raw TRI Data'!$B:$B,'TRI Releases per COU'!D102,'Raw TRI Data'!$AE:$AE,$B100),"lbm","kg")</f>
        <v>0</v>
      </c>
      <c r="E104" s="16">
        <f>CONVERT(SUMIFS('Raw TRI Data'!$W:$W,'Raw TRI Data'!$B:$B,'TRI Releases per COU'!E102,'Raw TRI Data'!$AE:$AE,$B100),"lbm","kg")</f>
        <v>0</v>
      </c>
      <c r="F104" s="16">
        <f>CONVERT(SUMIFS('Raw TRI Data'!$W:$W,'Raw TRI Data'!$B:$B,'TRI Releases per COU'!F102,'Raw TRI Data'!$AE:$AE,$B100),"lbm","kg")</f>
        <v>0</v>
      </c>
    </row>
    <row r="105" spans="1:6">
      <c r="A105" s="2" t="s">
        <v>1006</v>
      </c>
      <c r="B105" s="16" t="s">
        <v>1007</v>
      </c>
      <c r="C105" s="16" t="s">
        <v>1007</v>
      </c>
      <c r="D105" s="16" t="s">
        <v>1007</v>
      </c>
      <c r="E105" s="16" t="s">
        <v>1007</v>
      </c>
      <c r="F105" s="16" t="s">
        <v>1007</v>
      </c>
    </row>
    <row r="109" spans="1:6">
      <c r="B109" s="1" t="s">
        <v>985</v>
      </c>
      <c r="C109" s="379" t="s">
        <v>1005</v>
      </c>
      <c r="D109" s="379"/>
      <c r="E109" s="379"/>
      <c r="F109" s="380"/>
    </row>
    <row r="110" spans="1:6">
      <c r="B110" s="303" t="s">
        <v>1001</v>
      </c>
      <c r="C110" s="303"/>
      <c r="D110" s="303"/>
      <c r="E110" s="303"/>
      <c r="F110" s="303"/>
    </row>
    <row r="111" spans="1:6">
      <c r="B111" s="271">
        <v>2019</v>
      </c>
      <c r="C111" s="271">
        <v>2020</v>
      </c>
      <c r="D111" s="271">
        <v>2021</v>
      </c>
      <c r="E111" s="271">
        <v>2022</v>
      </c>
      <c r="F111" s="271">
        <v>2023</v>
      </c>
    </row>
    <row r="112" spans="1:6">
      <c r="A112" s="2" t="s">
        <v>1002</v>
      </c>
      <c r="B112" s="16">
        <f>CONVERT(SUMIFS('Raw TRI Data'!$Y:$Y,'Raw TRI Data'!$B:$B,'TRI Releases per COU'!B111,'Raw TRI Data'!$AE:$AE,$B109),"lbm","kg")</f>
        <v>9.0718474000000011E-3</v>
      </c>
      <c r="C112" s="16">
        <f>CONVERT(SUMIFS('Raw TRI Data'!$Y:$Y,'Raw TRI Data'!$B:$B,'TRI Releases per COU'!C111,'Raw TRI Data'!$AE:$AE,$B109),"lbm","kg")</f>
        <v>0.14061363470000002</v>
      </c>
      <c r="D112" s="16">
        <f>CONVERT(SUMIFS('Raw TRI Data'!$Y:$Y,'Raw TRI Data'!$B:$B,'TRI Releases per COU'!D111,'Raw TRI Data'!$AE:$AE,$B109),"lbm","kg")</f>
        <v>0.18597287170000001</v>
      </c>
      <c r="E112" s="16">
        <f>CONVERT(SUMIFS('Raw TRI Data'!$Y:$Y,'Raw TRI Data'!$B:$B,'TRI Releases per COU'!E111,'Raw TRI Data'!$AE:$AE,$B109),"lbm","kg")</f>
        <v>2.4539429770811343</v>
      </c>
      <c r="F112" s="16">
        <f>CONVERT(SUMIFS('Raw TRI Data'!$Y:$Y,'Raw TRI Data'!$B:$B,'TRI Releases per COU'!F111,'Raw TRI Data'!$AE:$AE,$B109),"lbm","kg")</f>
        <v>9.5260884070891005E-2</v>
      </c>
    </row>
    <row r="113" spans="1:6">
      <c r="A113" s="2" t="s">
        <v>1003</v>
      </c>
      <c r="B113" s="16">
        <f>CONVERT(SUMIFS('Raw TRI Data'!$W:$W,'Raw TRI Data'!$B:$B,'TRI Releases per COU'!B111,'Raw TRI Data'!$AE:$AE,$B109),"lbm","kg")</f>
        <v>9.0718474000000011E-3</v>
      </c>
      <c r="C113" s="16">
        <f>CONVERT(SUMIFS('Raw TRI Data'!$W:$W,'Raw TRI Data'!$B:$B,'TRI Releases per COU'!C111,'Raw TRI Data'!$AE:$AE,$B109),"lbm","kg")</f>
        <v>0</v>
      </c>
      <c r="D113" s="16">
        <f>CONVERT(SUMIFS('Raw TRI Data'!$W:$W,'Raw TRI Data'!$B:$B,'TRI Releases per COU'!D111,'Raw TRI Data'!$AE:$AE,$B109),"lbm","kg")</f>
        <v>0.95254397700000004</v>
      </c>
      <c r="E113" s="16">
        <f>CONVERT(SUMIFS('Raw TRI Data'!$W:$W,'Raw TRI Data'!$B:$B,'TRI Releases per COU'!E111,'Raw TRI Data'!$AE:$AE,$B109),"lbm","kg")</f>
        <v>0.13612130122675703</v>
      </c>
      <c r="F113" s="16">
        <f>CONVERT(SUMIFS('Raw TRI Data'!$W:$W,'Raw TRI Data'!$B:$B,'TRI Releases per COU'!F111,'Raw TRI Data'!$AE:$AE,$B109),"lbm","kg")</f>
        <v>9.5287010991403021E-2</v>
      </c>
    </row>
    <row r="114" spans="1:6">
      <c r="A114" s="2" t="s">
        <v>1006</v>
      </c>
      <c r="B114" s="16" t="s">
        <v>1007</v>
      </c>
      <c r="C114" s="16" t="s">
        <v>1007</v>
      </c>
      <c r="D114" s="16" t="s">
        <v>1007</v>
      </c>
      <c r="E114" s="16" t="s">
        <v>1007</v>
      </c>
      <c r="F114" s="16" t="s">
        <v>1007</v>
      </c>
    </row>
  </sheetData>
  <sheetProtection algorithmName="SHA-512" hashValue="NlfVzrNlmB8jqJDD9I1MyRaPY2yC9Gro1VoG9P3ufaPcNfGr4l+pd1s3JgwqirhWsm8gsOYhy1gapGkBNqQ3OA==" saltValue="N/ncNkjcS04L5VbNlUxgSw==" spinCount="100000" sheet="1" objects="1" scenarios="1" formatCells="0" formatColumns="0" formatRows="0" autoFilter="0"/>
  <mergeCells count="26">
    <mergeCell ref="C109:F109"/>
    <mergeCell ref="B110:F110"/>
    <mergeCell ref="C100:F100"/>
    <mergeCell ref="B101:F101"/>
    <mergeCell ref="B75:F75"/>
    <mergeCell ref="C91:F91"/>
    <mergeCell ref="B92:F92"/>
    <mergeCell ref="C83:F83"/>
    <mergeCell ref="B84:F84"/>
    <mergeCell ref="C65:F65"/>
    <mergeCell ref="B66:F66"/>
    <mergeCell ref="C74:F74"/>
    <mergeCell ref="B48:F48"/>
    <mergeCell ref="C56:F56"/>
    <mergeCell ref="B57:F57"/>
    <mergeCell ref="C38:F38"/>
    <mergeCell ref="B39:F39"/>
    <mergeCell ref="C47:F47"/>
    <mergeCell ref="C29:F29"/>
    <mergeCell ref="B30:F30"/>
    <mergeCell ref="C19:F19"/>
    <mergeCell ref="B20:F20"/>
    <mergeCell ref="B1:F1"/>
    <mergeCell ref="B11:F11"/>
    <mergeCell ref="C10:F10"/>
    <mergeCell ref="B2:F2"/>
  </mergeCells>
  <pageMargins left="0.7" right="0.7" top="0.75" bottom="0.75" header="0.3" footer="0.3"/>
  <pageSetup orientation="portrait" horizontalDpi="4294967293"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C3780-E90E-480E-91BC-A46AC641E3A5}">
  <sheetPr>
    <tabColor rgb="FF9966FF"/>
  </sheetPr>
  <dimension ref="A1:B673"/>
  <sheetViews>
    <sheetView topLeftCell="A31" workbookViewId="0">
      <selection activeCell="B54" sqref="B54"/>
    </sheetView>
  </sheetViews>
  <sheetFormatPr defaultRowHeight="14.45"/>
  <cols>
    <col min="1" max="1" width="22" customWidth="1"/>
    <col min="2" max="2" width="47.140625" customWidth="1"/>
  </cols>
  <sheetData>
    <row r="1" spans="1:2">
      <c r="A1" s="260" t="s">
        <v>186</v>
      </c>
      <c r="B1" s="383" t="s">
        <v>1008</v>
      </c>
    </row>
    <row r="2" spans="1:2">
      <c r="A2" t="s">
        <v>720</v>
      </c>
      <c r="B2" s="2" t="s">
        <v>985</v>
      </c>
    </row>
    <row r="3" spans="1:2">
      <c r="A3" t="s">
        <v>808</v>
      </c>
      <c r="B3" s="2" t="s">
        <v>985</v>
      </c>
    </row>
    <row r="4" spans="1:2">
      <c r="A4" s="2" t="s">
        <v>503</v>
      </c>
      <c r="B4" s="2" t="s">
        <v>985</v>
      </c>
    </row>
    <row r="5" spans="1:2">
      <c r="A5" s="2" t="s">
        <v>343</v>
      </c>
      <c r="B5" s="2" t="s">
        <v>985</v>
      </c>
    </row>
    <row r="6" spans="1:2">
      <c r="A6" s="2" t="s">
        <v>462</v>
      </c>
      <c r="B6" s="2" t="s">
        <v>985</v>
      </c>
    </row>
    <row r="7" spans="1:2">
      <c r="A7" s="2" t="s">
        <v>457</v>
      </c>
      <c r="B7" s="2" t="s">
        <v>985</v>
      </c>
    </row>
    <row r="8" spans="1:2">
      <c r="A8" s="2" t="s">
        <v>451</v>
      </c>
      <c r="B8" s="2" t="s">
        <v>985</v>
      </c>
    </row>
    <row r="9" spans="1:2">
      <c r="A9" s="2" t="s">
        <v>837</v>
      </c>
      <c r="B9" s="2" t="s">
        <v>985</v>
      </c>
    </row>
    <row r="10" spans="1:2">
      <c r="A10" s="2" t="s">
        <v>824</v>
      </c>
      <c r="B10" s="2" t="s">
        <v>985</v>
      </c>
    </row>
    <row r="11" spans="1:2">
      <c r="A11" s="2" t="s">
        <v>444</v>
      </c>
      <c r="B11" s="2" t="s">
        <v>985</v>
      </c>
    </row>
    <row r="12" spans="1:2">
      <c r="A12" s="2" t="s">
        <v>831</v>
      </c>
      <c r="B12" s="2" t="s">
        <v>985</v>
      </c>
    </row>
    <row r="13" spans="1:2">
      <c r="A13" s="2" t="s">
        <v>365</v>
      </c>
      <c r="B13" s="2" t="s">
        <v>944</v>
      </c>
    </row>
    <row r="14" spans="1:2">
      <c r="A14" s="261" t="s">
        <v>432</v>
      </c>
      <c r="B14" s="4" t="s">
        <v>978</v>
      </c>
    </row>
    <row r="15" spans="1:2">
      <c r="A15" s="2" t="s">
        <v>610</v>
      </c>
      <c r="B15" s="4" t="s">
        <v>978</v>
      </c>
    </row>
    <row r="16" spans="1:2">
      <c r="A16" s="2" t="s">
        <v>476</v>
      </c>
      <c r="B16" s="4" t="s">
        <v>978</v>
      </c>
    </row>
    <row r="17" spans="1:2">
      <c r="A17" s="2" t="s">
        <v>529</v>
      </c>
      <c r="B17" s="4" t="s">
        <v>978</v>
      </c>
    </row>
    <row r="18" spans="1:2">
      <c r="A18" s="2" t="s">
        <v>536</v>
      </c>
      <c r="B18" s="4" t="s">
        <v>978</v>
      </c>
    </row>
    <row r="19" spans="1:2">
      <c r="A19" s="2" t="s">
        <v>350</v>
      </c>
      <c r="B19" s="4" t="s">
        <v>978</v>
      </c>
    </row>
    <row r="20" spans="1:2">
      <c r="A20" s="2" t="s">
        <v>488</v>
      </c>
      <c r="B20" s="4" t="s">
        <v>978</v>
      </c>
    </row>
    <row r="21" spans="1:2">
      <c r="A21" s="2" t="s">
        <v>541</v>
      </c>
      <c r="B21" s="4" t="s">
        <v>978</v>
      </c>
    </row>
    <row r="22" spans="1:2" ht="28.9">
      <c r="A22" s="261" t="s">
        <v>781</v>
      </c>
      <c r="B22" s="6" t="s">
        <v>977</v>
      </c>
    </row>
    <row r="23" spans="1:2" ht="28.9">
      <c r="A23" s="2" t="s">
        <v>581</v>
      </c>
      <c r="B23" s="4" t="s">
        <v>977</v>
      </c>
    </row>
    <row r="24" spans="1:2" ht="28.9">
      <c r="A24" s="2" t="s">
        <v>765</v>
      </c>
      <c r="B24" s="4" t="s">
        <v>977</v>
      </c>
    </row>
    <row r="25" spans="1:2" ht="28.9">
      <c r="A25" s="2" t="s">
        <v>588</v>
      </c>
      <c r="B25" s="4" t="s">
        <v>977</v>
      </c>
    </row>
    <row r="26" spans="1:2" ht="28.9">
      <c r="A26" s="2" t="s">
        <v>774</v>
      </c>
      <c r="B26" s="4" t="s">
        <v>977</v>
      </c>
    </row>
    <row r="27" spans="1:2" ht="28.9">
      <c r="A27" s="2" t="s">
        <v>702</v>
      </c>
      <c r="B27" s="4" t="s">
        <v>977</v>
      </c>
    </row>
    <row r="28" spans="1:2" ht="28.9">
      <c r="A28" s="2" t="s">
        <v>713</v>
      </c>
      <c r="B28" s="4" t="s">
        <v>977</v>
      </c>
    </row>
    <row r="29" spans="1:2" ht="28.9">
      <c r="A29" s="2" t="s">
        <v>405</v>
      </c>
      <c r="B29" s="4" t="s">
        <v>977</v>
      </c>
    </row>
    <row r="30" spans="1:2" ht="28.9">
      <c r="A30" s="2" t="s">
        <v>620</v>
      </c>
      <c r="B30" s="4" t="s">
        <v>977</v>
      </c>
    </row>
    <row r="31" spans="1:2" ht="28.9">
      <c r="A31" s="2" t="s">
        <v>389</v>
      </c>
      <c r="B31" s="6" t="s">
        <v>977</v>
      </c>
    </row>
    <row r="32" spans="1:2" ht="28.9">
      <c r="A32" s="2" t="s">
        <v>483</v>
      </c>
      <c r="B32" s="6" t="s">
        <v>977</v>
      </c>
    </row>
    <row r="33" spans="1:2" ht="28.9">
      <c r="A33" s="2" t="s">
        <v>632</v>
      </c>
      <c r="B33" s="4" t="s">
        <v>977</v>
      </c>
    </row>
    <row r="34" spans="1:2" ht="28.9">
      <c r="A34" s="2" t="s">
        <v>786</v>
      </c>
      <c r="B34" s="6" t="s">
        <v>977</v>
      </c>
    </row>
    <row r="35" spans="1:2" ht="28.9">
      <c r="A35" s="2" t="s">
        <v>732</v>
      </c>
      <c r="B35" s="4" t="s">
        <v>977</v>
      </c>
    </row>
    <row r="36" spans="1:2" ht="28.9">
      <c r="A36" s="2" t="s">
        <v>546</v>
      </c>
      <c r="B36" s="4" t="s">
        <v>977</v>
      </c>
    </row>
    <row r="37" spans="1:2" ht="28.9">
      <c r="A37" s="2" t="s">
        <v>647</v>
      </c>
      <c r="B37" s="4" t="s">
        <v>977</v>
      </c>
    </row>
    <row r="38" spans="1:2" ht="28.9">
      <c r="A38" s="265" t="s">
        <v>558</v>
      </c>
      <c r="B38" s="6" t="s">
        <v>982</v>
      </c>
    </row>
    <row r="39" spans="1:2" ht="28.9">
      <c r="A39" s="2" t="s">
        <v>373</v>
      </c>
      <c r="B39" s="6" t="s">
        <v>982</v>
      </c>
    </row>
    <row r="40" spans="1:2" ht="28.9">
      <c r="A40" s="261" t="s">
        <v>682</v>
      </c>
      <c r="B40" s="4" t="s">
        <v>979</v>
      </c>
    </row>
    <row r="41" spans="1:2" ht="28.9">
      <c r="A41" s="2" t="s">
        <v>852</v>
      </c>
      <c r="B41" s="4" t="s">
        <v>982</v>
      </c>
    </row>
    <row r="42" spans="1:2" ht="28.9">
      <c r="A42" s="2" t="s">
        <v>598</v>
      </c>
      <c r="B42" s="6" t="s">
        <v>979</v>
      </c>
    </row>
    <row r="43" spans="1:2" ht="28.9">
      <c r="A43" s="2" t="s">
        <v>641</v>
      </c>
      <c r="B43" s="4" t="s">
        <v>979</v>
      </c>
    </row>
    <row r="44" spans="1:2" ht="28.9">
      <c r="A44" s="2" t="s">
        <v>493</v>
      </c>
      <c r="B44" s="4" t="s">
        <v>979</v>
      </c>
    </row>
    <row r="45" spans="1:2">
      <c r="A45" s="261" t="s">
        <v>706</v>
      </c>
      <c r="B45" s="4" t="s">
        <v>981</v>
      </c>
    </row>
    <row r="46" spans="1:2">
      <c r="A46" s="261" t="s">
        <v>758</v>
      </c>
      <c r="B46" s="4" t="s">
        <v>981</v>
      </c>
    </row>
    <row r="47" spans="1:2">
      <c r="A47" s="2" t="s">
        <v>626</v>
      </c>
      <c r="B47" s="4" t="s">
        <v>981</v>
      </c>
    </row>
    <row r="48" spans="1:2">
      <c r="A48" s="2" t="s">
        <v>769</v>
      </c>
      <c r="B48" s="4" t="s">
        <v>981</v>
      </c>
    </row>
    <row r="49" spans="1:2">
      <c r="A49" s="2" t="s">
        <v>797</v>
      </c>
      <c r="B49" s="4" t="s">
        <v>981</v>
      </c>
    </row>
    <row r="50" spans="1:2">
      <c r="A50" s="2" t="s">
        <v>690</v>
      </c>
      <c r="B50" s="4" t="s">
        <v>981</v>
      </c>
    </row>
    <row r="51" spans="1:2">
      <c r="A51" s="2" t="s">
        <v>636</v>
      </c>
      <c r="B51" s="6" t="s">
        <v>981</v>
      </c>
    </row>
    <row r="52" spans="1:2">
      <c r="A52" s="2" t="s">
        <v>329</v>
      </c>
      <c r="B52" s="6" t="s">
        <v>981</v>
      </c>
    </row>
    <row r="53" spans="1:2" ht="28.9">
      <c r="A53" s="2" t="s">
        <v>750</v>
      </c>
      <c r="B53" s="267" t="s">
        <v>980</v>
      </c>
    </row>
    <row r="54" spans="1:2" ht="28.9">
      <c r="A54" s="2" t="s">
        <v>516</v>
      </c>
      <c r="B54" s="267" t="s">
        <v>980</v>
      </c>
    </row>
    <row r="55" spans="1:2" ht="28.9">
      <c r="A55" s="2" t="s">
        <v>425</v>
      </c>
      <c r="B55" s="267" t="s">
        <v>980</v>
      </c>
    </row>
    <row r="56" spans="1:2" ht="28.9">
      <c r="A56" s="2" t="s">
        <v>675</v>
      </c>
      <c r="B56" s="267" t="s">
        <v>980</v>
      </c>
    </row>
    <row r="57" spans="1:2" ht="28.9">
      <c r="A57" s="2" t="s">
        <v>652</v>
      </c>
      <c r="B57" s="267" t="s">
        <v>980</v>
      </c>
    </row>
    <row r="58" spans="1:2" ht="28.9">
      <c r="A58" s="2" t="s">
        <v>603</v>
      </c>
      <c r="B58" s="267" t="s">
        <v>980</v>
      </c>
    </row>
    <row r="59" spans="1:2" ht="28.9">
      <c r="A59" s="2" t="s">
        <v>663</v>
      </c>
      <c r="B59" s="267" t="s">
        <v>980</v>
      </c>
    </row>
    <row r="60" spans="1:2" ht="28.9">
      <c r="A60" s="2" t="s">
        <v>412</v>
      </c>
      <c r="B60" s="267" t="s">
        <v>980</v>
      </c>
    </row>
    <row r="61" spans="1:2" ht="28.9">
      <c r="A61" s="2" t="s">
        <v>397</v>
      </c>
      <c r="B61" s="267" t="s">
        <v>980</v>
      </c>
    </row>
    <row r="62" spans="1:2" ht="28.9">
      <c r="A62" s="2" t="s">
        <v>803</v>
      </c>
      <c r="B62" s="267" t="s">
        <v>980</v>
      </c>
    </row>
    <row r="63" spans="1:2" ht="28.9">
      <c r="A63" s="2" t="s">
        <v>553</v>
      </c>
      <c r="B63" s="267" t="s">
        <v>980</v>
      </c>
    </row>
    <row r="64" spans="1:2" ht="28.9">
      <c r="A64" s="2" t="s">
        <v>419</v>
      </c>
      <c r="B64" s="267" t="s">
        <v>980</v>
      </c>
    </row>
    <row r="65" spans="1:2" ht="28.9">
      <c r="A65" s="2" t="s">
        <v>439</v>
      </c>
      <c r="B65" s="267" t="s">
        <v>980</v>
      </c>
    </row>
    <row r="66" spans="1:2" ht="43.15">
      <c r="A66" s="2" t="s">
        <v>467</v>
      </c>
      <c r="B66" s="6" t="s">
        <v>976</v>
      </c>
    </row>
    <row r="67" spans="1:2" ht="43.15">
      <c r="A67" s="2" t="s">
        <v>571</v>
      </c>
      <c r="B67" s="6" t="s">
        <v>976</v>
      </c>
    </row>
    <row r="68" spans="1:2" ht="43.15">
      <c r="A68" s="2" t="s">
        <v>696</v>
      </c>
      <c r="B68" s="6" t="s">
        <v>976</v>
      </c>
    </row>
    <row r="69" spans="1:2" ht="43.15">
      <c r="A69" s="2" t="s">
        <v>565</v>
      </c>
      <c r="B69" s="4" t="s">
        <v>976</v>
      </c>
    </row>
    <row r="70" spans="1:2" ht="43.15">
      <c r="A70" s="2" t="s">
        <v>382</v>
      </c>
      <c r="B70" s="6" t="s">
        <v>976</v>
      </c>
    </row>
    <row r="71" spans="1:2" ht="43.15">
      <c r="A71" s="2" t="s">
        <v>725</v>
      </c>
      <c r="B71" s="6" t="s">
        <v>976</v>
      </c>
    </row>
    <row r="72" spans="1:2" ht="43.15">
      <c r="A72" s="2" t="s">
        <v>846</v>
      </c>
      <c r="B72" s="4" t="s">
        <v>976</v>
      </c>
    </row>
    <row r="73" spans="1:2" ht="43.15">
      <c r="A73" s="2" t="s">
        <v>617</v>
      </c>
      <c r="B73" s="6" t="s">
        <v>976</v>
      </c>
    </row>
    <row r="74" spans="1:2" ht="43.15">
      <c r="A74" s="2" t="s">
        <v>592</v>
      </c>
      <c r="B74" s="4" t="s">
        <v>976</v>
      </c>
    </row>
    <row r="75" spans="1:2" ht="43.15">
      <c r="A75" s="2" t="s">
        <v>576</v>
      </c>
      <c r="B75" s="4" t="s">
        <v>976</v>
      </c>
    </row>
    <row r="76" spans="1:2">
      <c r="A76" s="2" t="s">
        <v>523</v>
      </c>
      <c r="B76" s="2" t="s">
        <v>975</v>
      </c>
    </row>
    <row r="77" spans="1:2">
      <c r="A77" s="2" t="s">
        <v>358</v>
      </c>
      <c r="B77" s="2" t="s">
        <v>975</v>
      </c>
    </row>
    <row r="78" spans="1:2">
      <c r="A78" s="2" t="s">
        <v>669</v>
      </c>
      <c r="B78" s="266" t="s">
        <v>984</v>
      </c>
    </row>
    <row r="79" spans="1:2">
      <c r="A79" s="2" t="s">
        <v>791</v>
      </c>
      <c r="B79" s="4" t="s">
        <v>983</v>
      </c>
    </row>
    <row r="80" spans="1:2">
      <c r="A80" s="2" t="s">
        <v>508</v>
      </c>
      <c r="B80" s="4" t="s">
        <v>983</v>
      </c>
    </row>
    <row r="81" spans="1:2">
      <c r="A81" s="2" t="s">
        <v>497</v>
      </c>
      <c r="B81" s="4" t="s">
        <v>983</v>
      </c>
    </row>
    <row r="82" spans="1:2">
      <c r="A82" s="2" t="s">
        <v>819</v>
      </c>
      <c r="B82" s="4" t="s">
        <v>983</v>
      </c>
    </row>
    <row r="83" spans="1:2">
      <c r="A83" s="2" t="s">
        <v>658</v>
      </c>
      <c r="B83" s="6" t="s">
        <v>983</v>
      </c>
    </row>
    <row r="84" spans="1:2">
      <c r="A84" s="2" t="s">
        <v>842</v>
      </c>
      <c r="B84" s="6" t="s">
        <v>983</v>
      </c>
    </row>
    <row r="85" spans="1:2">
      <c r="A85" s="2" t="s">
        <v>814</v>
      </c>
      <c r="B85" s="6" t="s">
        <v>983</v>
      </c>
    </row>
    <row r="86" spans="1:2">
      <c r="A86" s="2" t="s">
        <v>739</v>
      </c>
      <c r="B86" s="6" t="s">
        <v>983</v>
      </c>
    </row>
    <row r="87" spans="1:2">
      <c r="A87" s="2" t="s">
        <v>745</v>
      </c>
      <c r="B87" s="6" t="s">
        <v>983</v>
      </c>
    </row>
    <row r="88" spans="1:2">
      <c r="A88" s="2"/>
      <c r="B88" s="4"/>
    </row>
    <row r="89" spans="1:2">
      <c r="A89" s="2"/>
      <c r="B89" s="4"/>
    </row>
    <row r="90" spans="1:2">
      <c r="A90" s="2"/>
      <c r="B90" s="4"/>
    </row>
    <row r="91" spans="1:2">
      <c r="A91" s="2"/>
      <c r="B91" s="4"/>
    </row>
    <row r="92" spans="1:2">
      <c r="A92" s="2"/>
      <c r="B92" s="4"/>
    </row>
    <row r="93" spans="1:2">
      <c r="A93" s="2"/>
      <c r="B93" s="4"/>
    </row>
    <row r="94" spans="1:2">
      <c r="A94" s="2"/>
      <c r="B94" s="4"/>
    </row>
    <row r="95" spans="1:2">
      <c r="A95" s="2"/>
      <c r="B95" s="4"/>
    </row>
    <row r="96" spans="1:2">
      <c r="A96" s="2"/>
      <c r="B96" s="4"/>
    </row>
    <row r="97" spans="1:2">
      <c r="A97" s="2"/>
      <c r="B97" s="4"/>
    </row>
    <row r="98" spans="1:2">
      <c r="A98" s="2"/>
      <c r="B98" s="4"/>
    </row>
    <row r="99" spans="1:2">
      <c r="A99" s="2"/>
      <c r="B99" s="4"/>
    </row>
    <row r="100" spans="1:2">
      <c r="A100" s="2"/>
      <c r="B100" s="4"/>
    </row>
    <row r="101" spans="1:2">
      <c r="A101" s="2"/>
      <c r="B101" s="4"/>
    </row>
    <row r="102" spans="1:2">
      <c r="A102" s="2"/>
      <c r="B102" s="4"/>
    </row>
    <row r="103" spans="1:2">
      <c r="A103" s="2"/>
      <c r="B103" s="4"/>
    </row>
    <row r="104" spans="1:2">
      <c r="A104" s="261"/>
      <c r="B104" s="262"/>
    </row>
    <row r="105" spans="1:2">
      <c r="A105" s="261"/>
      <c r="B105" s="262"/>
    </row>
    <row r="106" spans="1:2">
      <c r="A106" s="261"/>
      <c r="B106" s="262"/>
    </row>
    <row r="107" spans="1:2">
      <c r="A107" s="261"/>
      <c r="B107" s="262"/>
    </row>
    <row r="108" spans="1:2">
      <c r="A108" s="261"/>
      <c r="B108" s="262"/>
    </row>
    <row r="109" spans="1:2">
      <c r="A109" s="261"/>
      <c r="B109" s="262"/>
    </row>
    <row r="110" spans="1:2">
      <c r="A110" s="261"/>
      <c r="B110" s="262"/>
    </row>
    <row r="111" spans="1:2">
      <c r="A111" s="261"/>
      <c r="B111" s="262"/>
    </row>
    <row r="112" spans="1:2">
      <c r="A112" s="261"/>
      <c r="B112" s="262"/>
    </row>
    <row r="113" spans="1:2">
      <c r="A113" s="261"/>
      <c r="B113" s="262"/>
    </row>
    <row r="114" spans="1:2">
      <c r="A114" s="261"/>
      <c r="B114" s="262"/>
    </row>
    <row r="115" spans="1:2">
      <c r="A115" s="261"/>
      <c r="B115" s="262"/>
    </row>
    <row r="116" spans="1:2">
      <c r="A116" s="261"/>
      <c r="B116" s="262"/>
    </row>
    <row r="117" spans="1:2">
      <c r="A117" s="261"/>
      <c r="B117" s="262"/>
    </row>
    <row r="118" spans="1:2">
      <c r="A118" s="261"/>
      <c r="B118" s="262"/>
    </row>
    <row r="119" spans="1:2">
      <c r="A119" s="261"/>
      <c r="B119" s="262"/>
    </row>
    <row r="120" spans="1:2">
      <c r="A120" s="261"/>
      <c r="B120" s="262"/>
    </row>
    <row r="121" spans="1:2">
      <c r="A121" s="261"/>
      <c r="B121" s="262"/>
    </row>
    <row r="122" spans="1:2">
      <c r="A122" s="261"/>
      <c r="B122" s="262"/>
    </row>
    <row r="123" spans="1:2">
      <c r="A123" s="261"/>
      <c r="B123" s="262"/>
    </row>
    <row r="124" spans="1:2">
      <c r="A124" s="261"/>
      <c r="B124" s="262"/>
    </row>
    <row r="125" spans="1:2">
      <c r="A125" s="261"/>
      <c r="B125" s="262"/>
    </row>
    <row r="126" spans="1:2">
      <c r="A126" s="261"/>
      <c r="B126" s="262"/>
    </row>
    <row r="127" spans="1:2">
      <c r="A127" s="261"/>
      <c r="B127" s="262"/>
    </row>
    <row r="128" spans="1:2">
      <c r="A128" s="261"/>
      <c r="B128" s="262"/>
    </row>
    <row r="129" spans="1:2">
      <c r="A129" s="261"/>
      <c r="B129" s="262"/>
    </row>
    <row r="130" spans="1:2">
      <c r="A130" s="261"/>
      <c r="B130" s="262"/>
    </row>
    <row r="131" spans="1:2">
      <c r="A131" s="261"/>
      <c r="B131" s="262"/>
    </row>
    <row r="132" spans="1:2">
      <c r="A132" s="261"/>
      <c r="B132" s="262"/>
    </row>
    <row r="133" spans="1:2">
      <c r="A133" s="261"/>
      <c r="B133" s="262"/>
    </row>
    <row r="134" spans="1:2">
      <c r="A134" s="261"/>
      <c r="B134" s="262"/>
    </row>
    <row r="135" spans="1:2">
      <c r="A135" s="261"/>
      <c r="B135" s="262"/>
    </row>
    <row r="136" spans="1:2">
      <c r="A136" s="261"/>
      <c r="B136" s="262"/>
    </row>
    <row r="137" spans="1:2">
      <c r="A137" s="261"/>
      <c r="B137" s="262"/>
    </row>
    <row r="138" spans="1:2">
      <c r="A138" s="261"/>
      <c r="B138" s="262"/>
    </row>
    <row r="139" spans="1:2">
      <c r="A139" s="261"/>
      <c r="B139" s="262"/>
    </row>
    <row r="140" spans="1:2">
      <c r="A140" s="261"/>
      <c r="B140" s="262"/>
    </row>
    <row r="141" spans="1:2">
      <c r="A141" s="261"/>
      <c r="B141" s="262"/>
    </row>
    <row r="142" spans="1:2">
      <c r="A142" s="261"/>
      <c r="B142" s="262"/>
    </row>
    <row r="143" spans="1:2">
      <c r="A143" s="261"/>
      <c r="B143" s="262"/>
    </row>
    <row r="144" spans="1:2">
      <c r="A144" s="261"/>
      <c r="B144" s="262"/>
    </row>
    <row r="145" spans="1:2">
      <c r="A145" s="261"/>
      <c r="B145" s="262"/>
    </row>
    <row r="146" spans="1:2">
      <c r="A146" s="261"/>
      <c r="B146" s="262"/>
    </row>
    <row r="147" spans="1:2">
      <c r="A147" s="261"/>
      <c r="B147" s="262"/>
    </row>
    <row r="148" spans="1:2">
      <c r="A148" s="261"/>
      <c r="B148" s="262"/>
    </row>
    <row r="149" spans="1:2">
      <c r="A149" s="261"/>
      <c r="B149" s="262"/>
    </row>
    <row r="150" spans="1:2">
      <c r="A150" s="261"/>
      <c r="B150" s="262"/>
    </row>
    <row r="151" spans="1:2">
      <c r="A151" s="261"/>
      <c r="B151" s="262"/>
    </row>
    <row r="152" spans="1:2">
      <c r="A152" s="261"/>
      <c r="B152" s="262"/>
    </row>
    <row r="153" spans="1:2">
      <c r="A153" s="261"/>
      <c r="B153" s="262"/>
    </row>
    <row r="154" spans="1:2">
      <c r="A154" s="261"/>
      <c r="B154" s="262"/>
    </row>
    <row r="155" spans="1:2">
      <c r="A155" s="261"/>
      <c r="B155" s="262"/>
    </row>
    <row r="156" spans="1:2">
      <c r="A156" s="261"/>
      <c r="B156" s="262"/>
    </row>
    <row r="157" spans="1:2">
      <c r="A157" s="261"/>
      <c r="B157" s="262"/>
    </row>
    <row r="158" spans="1:2">
      <c r="A158" s="261"/>
      <c r="B158" s="262"/>
    </row>
    <row r="159" spans="1:2">
      <c r="A159" s="261"/>
      <c r="B159" s="262"/>
    </row>
    <row r="160" spans="1:2">
      <c r="A160" s="261"/>
      <c r="B160" s="262"/>
    </row>
    <row r="161" spans="1:2">
      <c r="A161" s="261"/>
      <c r="B161" s="262"/>
    </row>
    <row r="162" spans="1:2">
      <c r="A162" s="261"/>
      <c r="B162" s="262"/>
    </row>
    <row r="163" spans="1:2">
      <c r="A163" s="261"/>
      <c r="B163" s="262"/>
    </row>
    <row r="164" spans="1:2">
      <c r="A164" s="261"/>
      <c r="B164" s="262"/>
    </row>
    <row r="165" spans="1:2">
      <c r="A165" s="261"/>
      <c r="B165" s="262"/>
    </row>
    <row r="166" spans="1:2">
      <c r="A166" s="261"/>
      <c r="B166" s="262"/>
    </row>
    <row r="167" spans="1:2">
      <c r="A167" s="261"/>
      <c r="B167" s="262"/>
    </row>
    <row r="168" spans="1:2">
      <c r="A168" s="261"/>
      <c r="B168" s="262"/>
    </row>
    <row r="169" spans="1:2">
      <c r="A169" s="261"/>
      <c r="B169" s="262"/>
    </row>
    <row r="170" spans="1:2">
      <c r="A170" s="261"/>
      <c r="B170" s="262"/>
    </row>
    <row r="171" spans="1:2">
      <c r="A171" s="261"/>
      <c r="B171" s="262"/>
    </row>
    <row r="172" spans="1:2">
      <c r="A172" s="261"/>
      <c r="B172" s="262"/>
    </row>
    <row r="173" spans="1:2">
      <c r="A173" s="261"/>
      <c r="B173" s="262"/>
    </row>
    <row r="174" spans="1:2">
      <c r="A174" s="261"/>
      <c r="B174" s="262"/>
    </row>
    <row r="175" spans="1:2">
      <c r="A175" s="261"/>
      <c r="B175" s="262"/>
    </row>
    <row r="176" spans="1:2">
      <c r="A176" s="261"/>
      <c r="B176" s="262"/>
    </row>
    <row r="177" spans="1:2">
      <c r="A177" s="261"/>
      <c r="B177" s="262"/>
    </row>
    <row r="178" spans="1:2">
      <c r="A178" s="261"/>
      <c r="B178" s="262"/>
    </row>
    <row r="179" spans="1:2">
      <c r="A179" s="261"/>
      <c r="B179" s="262"/>
    </row>
    <row r="180" spans="1:2">
      <c r="A180" s="261"/>
      <c r="B180" s="262"/>
    </row>
    <row r="181" spans="1:2">
      <c r="A181" s="261"/>
      <c r="B181" s="262"/>
    </row>
    <row r="182" spans="1:2">
      <c r="A182" s="261"/>
      <c r="B182" s="262"/>
    </row>
    <row r="183" spans="1:2">
      <c r="A183" s="261"/>
      <c r="B183" s="262"/>
    </row>
    <row r="184" spans="1:2">
      <c r="A184" s="261"/>
      <c r="B184" s="262"/>
    </row>
    <row r="185" spans="1:2">
      <c r="A185" s="261"/>
      <c r="B185" s="262"/>
    </row>
    <row r="186" spans="1:2">
      <c r="A186" s="261"/>
      <c r="B186" s="262"/>
    </row>
    <row r="187" spans="1:2">
      <c r="A187" s="261"/>
      <c r="B187" s="262"/>
    </row>
    <row r="188" spans="1:2">
      <c r="A188" s="261"/>
      <c r="B188" s="262"/>
    </row>
    <row r="189" spans="1:2">
      <c r="A189" s="261"/>
      <c r="B189" s="262"/>
    </row>
    <row r="190" spans="1:2">
      <c r="A190" s="261"/>
      <c r="B190" s="262"/>
    </row>
    <row r="191" spans="1:2">
      <c r="A191" s="261"/>
      <c r="B191" s="262"/>
    </row>
    <row r="192" spans="1:2">
      <c r="A192" s="261"/>
      <c r="B192" s="262"/>
    </row>
    <row r="193" spans="1:2">
      <c r="A193" s="261"/>
      <c r="B193" s="262"/>
    </row>
    <row r="194" spans="1:2">
      <c r="A194" s="261"/>
      <c r="B194" s="262"/>
    </row>
    <row r="195" spans="1:2">
      <c r="A195" s="261"/>
      <c r="B195" s="262"/>
    </row>
    <row r="196" spans="1:2">
      <c r="A196" s="261"/>
      <c r="B196" s="262"/>
    </row>
    <row r="197" spans="1:2">
      <c r="A197" s="261"/>
      <c r="B197" s="262"/>
    </row>
    <row r="198" spans="1:2">
      <c r="A198" s="261"/>
      <c r="B198" s="262"/>
    </row>
    <row r="199" spans="1:2">
      <c r="A199" s="261"/>
      <c r="B199" s="262"/>
    </row>
    <row r="200" spans="1:2">
      <c r="A200" s="261"/>
      <c r="B200" s="262"/>
    </row>
    <row r="201" spans="1:2">
      <c r="A201" s="261"/>
      <c r="B201" s="262"/>
    </row>
    <row r="202" spans="1:2">
      <c r="A202" s="261"/>
      <c r="B202" s="262"/>
    </row>
    <row r="203" spans="1:2">
      <c r="A203" s="261"/>
      <c r="B203" s="262"/>
    </row>
    <row r="204" spans="1:2">
      <c r="A204" s="261"/>
      <c r="B204" s="262"/>
    </row>
    <row r="205" spans="1:2">
      <c r="A205" s="261"/>
      <c r="B205" s="262"/>
    </row>
    <row r="206" spans="1:2">
      <c r="A206" s="261"/>
      <c r="B206" s="262"/>
    </row>
    <row r="207" spans="1:2">
      <c r="A207" s="261"/>
      <c r="B207" s="262"/>
    </row>
    <row r="208" spans="1:2">
      <c r="A208" s="261"/>
      <c r="B208" s="262"/>
    </row>
    <row r="209" spans="1:2">
      <c r="A209" s="261"/>
      <c r="B209" s="262"/>
    </row>
    <row r="210" spans="1:2">
      <c r="A210" s="261"/>
      <c r="B210" s="262"/>
    </row>
    <row r="211" spans="1:2">
      <c r="A211" s="261"/>
      <c r="B211" s="262"/>
    </row>
    <row r="212" spans="1:2">
      <c r="A212" s="261"/>
      <c r="B212" s="262"/>
    </row>
    <row r="213" spans="1:2">
      <c r="A213" s="261"/>
      <c r="B213" s="262"/>
    </row>
    <row r="214" spans="1:2">
      <c r="A214" s="261"/>
      <c r="B214" s="262"/>
    </row>
    <row r="215" spans="1:2">
      <c r="A215" s="261"/>
      <c r="B215" s="262"/>
    </row>
    <row r="216" spans="1:2">
      <c r="A216" s="261"/>
      <c r="B216" s="262"/>
    </row>
    <row r="217" spans="1:2">
      <c r="A217" s="261"/>
      <c r="B217" s="262"/>
    </row>
    <row r="218" spans="1:2">
      <c r="A218" s="261"/>
      <c r="B218" s="262"/>
    </row>
    <row r="219" spans="1:2">
      <c r="A219" s="261"/>
      <c r="B219" s="262"/>
    </row>
    <row r="220" spans="1:2">
      <c r="A220" s="261"/>
      <c r="B220" s="262"/>
    </row>
    <row r="221" spans="1:2">
      <c r="A221" s="261"/>
      <c r="B221" s="262"/>
    </row>
    <row r="222" spans="1:2">
      <c r="A222" s="261"/>
      <c r="B222" s="262"/>
    </row>
    <row r="223" spans="1:2">
      <c r="A223" s="261"/>
      <c r="B223" s="262"/>
    </row>
    <row r="224" spans="1:2">
      <c r="A224" s="261"/>
      <c r="B224" s="262"/>
    </row>
    <row r="225" spans="1:2">
      <c r="A225" s="261"/>
      <c r="B225" s="262"/>
    </row>
    <row r="226" spans="1:2">
      <c r="A226" s="261"/>
      <c r="B226" s="262"/>
    </row>
    <row r="227" spans="1:2">
      <c r="A227" s="261"/>
      <c r="B227" s="262"/>
    </row>
    <row r="228" spans="1:2">
      <c r="A228" s="261"/>
      <c r="B228" s="262"/>
    </row>
    <row r="229" spans="1:2">
      <c r="A229" s="261"/>
      <c r="B229" s="262"/>
    </row>
    <row r="230" spans="1:2">
      <c r="A230" s="261"/>
      <c r="B230" s="262"/>
    </row>
    <row r="231" spans="1:2">
      <c r="A231" s="261"/>
      <c r="B231" s="262"/>
    </row>
    <row r="232" spans="1:2">
      <c r="A232" s="261"/>
      <c r="B232" s="262"/>
    </row>
    <row r="233" spans="1:2">
      <c r="A233" s="261"/>
      <c r="B233" s="262"/>
    </row>
    <row r="234" spans="1:2">
      <c r="A234" s="261"/>
      <c r="B234" s="262"/>
    </row>
    <row r="235" spans="1:2">
      <c r="A235" s="261"/>
      <c r="B235" s="262"/>
    </row>
    <row r="236" spans="1:2">
      <c r="A236" s="261"/>
      <c r="B236" s="262"/>
    </row>
    <row r="237" spans="1:2">
      <c r="A237" s="261"/>
      <c r="B237" s="262"/>
    </row>
    <row r="238" spans="1:2">
      <c r="A238" s="261"/>
      <c r="B238" s="262"/>
    </row>
    <row r="239" spans="1:2">
      <c r="A239" s="261"/>
      <c r="B239" s="262"/>
    </row>
    <row r="240" spans="1:2">
      <c r="A240" s="261"/>
      <c r="B240" s="262"/>
    </row>
    <row r="241" spans="1:2">
      <c r="A241" s="261"/>
      <c r="B241" s="262"/>
    </row>
    <row r="242" spans="1:2">
      <c r="A242" s="261"/>
      <c r="B242" s="262"/>
    </row>
    <row r="243" spans="1:2">
      <c r="A243" s="261"/>
      <c r="B243" s="262"/>
    </row>
    <row r="244" spans="1:2">
      <c r="A244" s="261"/>
      <c r="B244" s="262"/>
    </row>
    <row r="245" spans="1:2">
      <c r="A245" s="261"/>
      <c r="B245" s="262"/>
    </row>
    <row r="246" spans="1:2">
      <c r="A246" s="261"/>
      <c r="B246" s="262"/>
    </row>
    <row r="247" spans="1:2">
      <c r="A247" s="261"/>
      <c r="B247" s="262"/>
    </row>
    <row r="248" spans="1:2">
      <c r="A248" s="261"/>
      <c r="B248" s="262"/>
    </row>
    <row r="249" spans="1:2">
      <c r="A249" s="261"/>
      <c r="B249" s="262"/>
    </row>
    <row r="250" spans="1:2">
      <c r="A250" s="261"/>
      <c r="B250" s="262"/>
    </row>
    <row r="251" spans="1:2">
      <c r="A251" s="261"/>
      <c r="B251" s="262"/>
    </row>
    <row r="252" spans="1:2">
      <c r="A252" s="261"/>
      <c r="B252" s="262"/>
    </row>
    <row r="253" spans="1:2">
      <c r="A253" s="261"/>
      <c r="B253" s="262"/>
    </row>
    <row r="254" spans="1:2">
      <c r="A254" s="261"/>
      <c r="B254" s="262"/>
    </row>
    <row r="255" spans="1:2">
      <c r="A255" s="261"/>
      <c r="B255" s="262"/>
    </row>
    <row r="256" spans="1:2">
      <c r="A256" s="261"/>
      <c r="B256" s="262"/>
    </row>
    <row r="257" spans="1:2">
      <c r="A257" s="261"/>
      <c r="B257" s="262"/>
    </row>
    <row r="258" spans="1:2">
      <c r="A258" s="261"/>
      <c r="B258" s="262"/>
    </row>
    <row r="259" spans="1:2">
      <c r="A259" s="261"/>
      <c r="B259" s="262"/>
    </row>
    <row r="260" spans="1:2">
      <c r="A260" s="261"/>
      <c r="B260" s="262"/>
    </row>
    <row r="261" spans="1:2">
      <c r="A261" s="261"/>
      <c r="B261" s="262"/>
    </row>
    <row r="262" spans="1:2">
      <c r="A262" s="261"/>
      <c r="B262" s="262"/>
    </row>
    <row r="263" spans="1:2">
      <c r="A263" s="261"/>
      <c r="B263" s="262"/>
    </row>
    <row r="264" spans="1:2">
      <c r="A264" s="261"/>
      <c r="B264" s="262"/>
    </row>
    <row r="265" spans="1:2">
      <c r="A265" s="261"/>
      <c r="B265" s="262"/>
    </row>
    <row r="266" spans="1:2">
      <c r="A266" s="261"/>
      <c r="B266" s="262"/>
    </row>
    <row r="267" spans="1:2">
      <c r="A267" s="261"/>
      <c r="B267" s="262"/>
    </row>
    <row r="268" spans="1:2">
      <c r="A268" s="261"/>
      <c r="B268" s="262"/>
    </row>
    <row r="269" spans="1:2">
      <c r="A269" s="261"/>
      <c r="B269" s="262"/>
    </row>
    <row r="270" spans="1:2">
      <c r="A270" s="261"/>
      <c r="B270" s="262"/>
    </row>
    <row r="271" spans="1:2">
      <c r="A271" s="261"/>
      <c r="B271" s="262"/>
    </row>
    <row r="272" spans="1:2">
      <c r="A272" s="261"/>
      <c r="B272" s="262"/>
    </row>
    <row r="273" spans="1:2">
      <c r="A273" s="261"/>
      <c r="B273" s="262"/>
    </row>
    <row r="274" spans="1:2">
      <c r="A274" s="261"/>
      <c r="B274" s="262"/>
    </row>
    <row r="275" spans="1:2">
      <c r="A275" s="261"/>
      <c r="B275" s="262"/>
    </row>
    <row r="276" spans="1:2">
      <c r="A276" s="261"/>
      <c r="B276" s="262"/>
    </row>
    <row r="277" spans="1:2">
      <c r="A277" s="261"/>
      <c r="B277" s="262"/>
    </row>
    <row r="278" spans="1:2">
      <c r="A278" s="261"/>
      <c r="B278" s="262"/>
    </row>
    <row r="279" spans="1:2">
      <c r="A279" s="261"/>
      <c r="B279" s="262"/>
    </row>
    <row r="280" spans="1:2">
      <c r="A280" s="261"/>
      <c r="B280" s="262"/>
    </row>
    <row r="281" spans="1:2">
      <c r="A281" s="261"/>
      <c r="B281" s="262"/>
    </row>
    <row r="282" spans="1:2">
      <c r="A282" s="261"/>
      <c r="B282" s="262"/>
    </row>
    <row r="283" spans="1:2">
      <c r="A283" s="261"/>
      <c r="B283" s="262"/>
    </row>
    <row r="284" spans="1:2">
      <c r="A284" s="261"/>
      <c r="B284" s="262"/>
    </row>
    <row r="285" spans="1:2">
      <c r="A285" s="261"/>
      <c r="B285" s="262"/>
    </row>
    <row r="286" spans="1:2">
      <c r="A286" s="261"/>
      <c r="B286" s="262"/>
    </row>
    <row r="287" spans="1:2">
      <c r="A287" s="261"/>
      <c r="B287" s="262"/>
    </row>
    <row r="288" spans="1:2">
      <c r="A288" s="261"/>
      <c r="B288" s="262"/>
    </row>
    <row r="289" spans="1:2">
      <c r="A289" s="261"/>
      <c r="B289" s="262"/>
    </row>
    <row r="290" spans="1:2">
      <c r="A290" s="261"/>
      <c r="B290" s="262"/>
    </row>
    <row r="291" spans="1:2">
      <c r="A291" s="261"/>
      <c r="B291" s="262"/>
    </row>
    <row r="292" spans="1:2">
      <c r="A292" s="261"/>
      <c r="B292" s="262"/>
    </row>
    <row r="293" spans="1:2">
      <c r="A293" s="261"/>
      <c r="B293" s="262"/>
    </row>
    <row r="294" spans="1:2">
      <c r="A294" s="261"/>
      <c r="B294" s="262"/>
    </row>
    <row r="295" spans="1:2">
      <c r="A295" s="261"/>
      <c r="B295" s="262"/>
    </row>
    <row r="296" spans="1:2">
      <c r="A296" s="261"/>
      <c r="B296" s="262"/>
    </row>
    <row r="297" spans="1:2">
      <c r="A297" s="261"/>
      <c r="B297" s="262"/>
    </row>
    <row r="298" spans="1:2">
      <c r="A298" s="261"/>
      <c r="B298" s="262"/>
    </row>
    <row r="299" spans="1:2">
      <c r="A299" s="261"/>
      <c r="B299" s="262"/>
    </row>
    <row r="300" spans="1:2">
      <c r="A300" s="261"/>
      <c r="B300" s="262"/>
    </row>
    <row r="301" spans="1:2">
      <c r="A301" s="261"/>
      <c r="B301" s="262"/>
    </row>
    <row r="302" spans="1:2">
      <c r="A302" s="261"/>
      <c r="B302" s="262"/>
    </row>
    <row r="303" spans="1:2">
      <c r="A303" s="261"/>
      <c r="B303" s="262"/>
    </row>
    <row r="304" spans="1:2">
      <c r="A304" s="261"/>
      <c r="B304" s="262"/>
    </row>
    <row r="305" spans="1:2">
      <c r="A305" s="261"/>
      <c r="B305" s="262"/>
    </row>
    <row r="306" spans="1:2">
      <c r="A306" s="261"/>
      <c r="B306" s="262"/>
    </row>
    <row r="307" spans="1:2">
      <c r="A307" s="261"/>
      <c r="B307" s="262"/>
    </row>
    <row r="308" spans="1:2">
      <c r="A308" s="261"/>
      <c r="B308" s="262"/>
    </row>
    <row r="309" spans="1:2">
      <c r="A309" s="261"/>
      <c r="B309" s="262"/>
    </row>
    <row r="310" spans="1:2">
      <c r="A310" s="261"/>
      <c r="B310" s="262"/>
    </row>
    <row r="311" spans="1:2">
      <c r="A311" s="261"/>
      <c r="B311" s="262"/>
    </row>
    <row r="312" spans="1:2">
      <c r="A312" s="261"/>
      <c r="B312" s="262"/>
    </row>
    <row r="313" spans="1:2">
      <c r="A313" s="261"/>
      <c r="B313" s="262"/>
    </row>
    <row r="314" spans="1:2">
      <c r="A314" s="261"/>
      <c r="B314" s="262"/>
    </row>
    <row r="315" spans="1:2">
      <c r="A315" s="261"/>
      <c r="B315" s="262"/>
    </row>
    <row r="316" spans="1:2">
      <c r="A316" s="261"/>
      <c r="B316" s="262"/>
    </row>
    <row r="317" spans="1:2">
      <c r="A317" s="261"/>
      <c r="B317" s="262"/>
    </row>
    <row r="318" spans="1:2">
      <c r="A318" s="261"/>
      <c r="B318" s="262"/>
    </row>
    <row r="319" spans="1:2">
      <c r="A319" s="261"/>
      <c r="B319" s="262"/>
    </row>
    <row r="320" spans="1:2">
      <c r="A320" s="261"/>
      <c r="B320" s="262"/>
    </row>
    <row r="321" spans="1:2">
      <c r="A321" s="261"/>
      <c r="B321" s="262"/>
    </row>
    <row r="322" spans="1:2">
      <c r="A322" s="261"/>
      <c r="B322" s="262"/>
    </row>
    <row r="323" spans="1:2">
      <c r="A323" s="261"/>
      <c r="B323" s="262"/>
    </row>
    <row r="324" spans="1:2">
      <c r="A324" s="261"/>
      <c r="B324" s="262"/>
    </row>
    <row r="325" spans="1:2">
      <c r="A325" s="261"/>
      <c r="B325" s="262"/>
    </row>
    <row r="326" spans="1:2">
      <c r="A326" s="261"/>
      <c r="B326" s="262"/>
    </row>
    <row r="327" spans="1:2">
      <c r="A327" s="261"/>
      <c r="B327" s="262"/>
    </row>
    <row r="328" spans="1:2">
      <c r="A328" s="261"/>
      <c r="B328" s="262"/>
    </row>
    <row r="329" spans="1:2">
      <c r="A329" s="261"/>
      <c r="B329" s="262"/>
    </row>
    <row r="330" spans="1:2">
      <c r="A330" s="261"/>
      <c r="B330" s="262"/>
    </row>
    <row r="331" spans="1:2">
      <c r="A331" s="261"/>
      <c r="B331" s="262"/>
    </row>
    <row r="332" spans="1:2">
      <c r="A332" s="261"/>
      <c r="B332" s="262"/>
    </row>
    <row r="333" spans="1:2">
      <c r="A333" s="261"/>
      <c r="B333" s="262"/>
    </row>
    <row r="334" spans="1:2">
      <c r="A334" s="261"/>
      <c r="B334" s="262"/>
    </row>
    <row r="335" spans="1:2">
      <c r="A335" s="261"/>
      <c r="B335" s="262"/>
    </row>
    <row r="336" spans="1:2">
      <c r="A336" s="261"/>
      <c r="B336" s="262"/>
    </row>
    <row r="337" spans="1:2">
      <c r="A337" s="261"/>
      <c r="B337" s="262"/>
    </row>
    <row r="338" spans="1:2">
      <c r="A338" s="261"/>
      <c r="B338" s="262"/>
    </row>
    <row r="339" spans="1:2">
      <c r="A339" s="261"/>
      <c r="B339" s="262"/>
    </row>
    <row r="340" spans="1:2">
      <c r="A340" s="261"/>
      <c r="B340" s="262"/>
    </row>
    <row r="341" spans="1:2">
      <c r="A341" s="261"/>
      <c r="B341" s="262"/>
    </row>
    <row r="342" spans="1:2">
      <c r="A342" s="261"/>
      <c r="B342" s="262"/>
    </row>
    <row r="343" spans="1:2">
      <c r="A343" s="261"/>
      <c r="B343" s="262"/>
    </row>
    <row r="344" spans="1:2">
      <c r="A344" s="261"/>
      <c r="B344" s="262"/>
    </row>
    <row r="345" spans="1:2">
      <c r="A345" s="261"/>
      <c r="B345" s="262"/>
    </row>
    <row r="346" spans="1:2">
      <c r="A346" s="261"/>
      <c r="B346" s="262"/>
    </row>
    <row r="347" spans="1:2">
      <c r="A347" s="261"/>
      <c r="B347" s="262"/>
    </row>
    <row r="348" spans="1:2">
      <c r="A348" s="261"/>
      <c r="B348" s="262"/>
    </row>
    <row r="349" spans="1:2">
      <c r="A349" s="261"/>
      <c r="B349" s="262"/>
    </row>
    <row r="350" spans="1:2">
      <c r="A350" s="261"/>
      <c r="B350" s="262"/>
    </row>
    <row r="351" spans="1:2">
      <c r="A351" s="261"/>
      <c r="B351" s="262"/>
    </row>
    <row r="352" spans="1:2">
      <c r="A352" s="261"/>
      <c r="B352" s="262"/>
    </row>
    <row r="353" spans="1:2">
      <c r="A353" s="261"/>
      <c r="B353" s="262"/>
    </row>
    <row r="354" spans="1:2">
      <c r="A354" s="261"/>
      <c r="B354" s="262"/>
    </row>
    <row r="355" spans="1:2">
      <c r="A355" s="261"/>
      <c r="B355" s="262"/>
    </row>
    <row r="356" spans="1:2">
      <c r="A356" s="261"/>
      <c r="B356" s="262"/>
    </row>
    <row r="357" spans="1:2">
      <c r="A357" s="261"/>
      <c r="B357" s="262"/>
    </row>
    <row r="358" spans="1:2">
      <c r="A358" s="261"/>
      <c r="B358" s="262"/>
    </row>
    <row r="359" spans="1:2">
      <c r="A359" s="261"/>
      <c r="B359" s="262"/>
    </row>
    <row r="360" spans="1:2">
      <c r="A360" s="261"/>
      <c r="B360" s="262"/>
    </row>
    <row r="361" spans="1:2">
      <c r="A361" s="261"/>
      <c r="B361" s="262"/>
    </row>
    <row r="362" spans="1:2">
      <c r="A362" s="261"/>
      <c r="B362" s="262"/>
    </row>
    <row r="363" spans="1:2">
      <c r="A363" s="261"/>
      <c r="B363" s="262"/>
    </row>
    <row r="364" spans="1:2">
      <c r="A364" s="261"/>
      <c r="B364" s="262"/>
    </row>
    <row r="365" spans="1:2">
      <c r="A365" s="261"/>
      <c r="B365" s="262"/>
    </row>
    <row r="366" spans="1:2">
      <c r="A366" s="261"/>
      <c r="B366" s="262"/>
    </row>
    <row r="367" spans="1:2">
      <c r="A367" s="261"/>
      <c r="B367" s="262"/>
    </row>
    <row r="368" spans="1:2">
      <c r="A368" s="261"/>
      <c r="B368" s="262"/>
    </row>
    <row r="369" spans="1:2">
      <c r="A369" s="261"/>
      <c r="B369" s="262"/>
    </row>
    <row r="370" spans="1:2">
      <c r="A370" s="261"/>
      <c r="B370" s="262"/>
    </row>
    <row r="371" spans="1:2">
      <c r="A371" s="261"/>
      <c r="B371" s="262"/>
    </row>
    <row r="372" spans="1:2">
      <c r="A372" s="261"/>
      <c r="B372" s="262"/>
    </row>
    <row r="373" spans="1:2">
      <c r="A373" s="261"/>
      <c r="B373" s="262"/>
    </row>
    <row r="374" spans="1:2">
      <c r="A374" s="261"/>
      <c r="B374" s="262"/>
    </row>
    <row r="375" spans="1:2">
      <c r="A375" s="261"/>
      <c r="B375" s="262"/>
    </row>
    <row r="376" spans="1:2">
      <c r="A376" s="261"/>
      <c r="B376" s="262"/>
    </row>
    <row r="377" spans="1:2">
      <c r="A377" s="261"/>
      <c r="B377" s="262"/>
    </row>
    <row r="378" spans="1:2">
      <c r="A378" s="261"/>
      <c r="B378" s="262"/>
    </row>
    <row r="379" spans="1:2">
      <c r="A379" s="261"/>
      <c r="B379" s="262"/>
    </row>
    <row r="380" spans="1:2">
      <c r="A380" s="261"/>
      <c r="B380" s="262"/>
    </row>
    <row r="381" spans="1:2">
      <c r="A381" s="261"/>
      <c r="B381" s="262"/>
    </row>
    <row r="382" spans="1:2">
      <c r="A382" s="261"/>
      <c r="B382" s="262"/>
    </row>
    <row r="383" spans="1:2">
      <c r="A383" s="261"/>
      <c r="B383" s="262"/>
    </row>
    <row r="384" spans="1:2">
      <c r="A384" s="261"/>
      <c r="B384" s="262"/>
    </row>
    <row r="385" spans="1:2">
      <c r="A385" s="261"/>
      <c r="B385" s="262"/>
    </row>
    <row r="386" spans="1:2">
      <c r="A386" s="261"/>
      <c r="B386" s="262"/>
    </row>
    <row r="387" spans="1:2">
      <c r="A387" s="261"/>
      <c r="B387" s="262"/>
    </row>
    <row r="388" spans="1:2">
      <c r="A388" s="261"/>
      <c r="B388" s="262"/>
    </row>
    <row r="389" spans="1:2">
      <c r="A389" s="261"/>
      <c r="B389" s="262"/>
    </row>
    <row r="390" spans="1:2">
      <c r="A390" s="261"/>
      <c r="B390" s="262"/>
    </row>
    <row r="391" spans="1:2">
      <c r="A391" s="261"/>
      <c r="B391" s="262"/>
    </row>
    <row r="392" spans="1:2">
      <c r="A392" s="261"/>
      <c r="B392" s="262"/>
    </row>
    <row r="393" spans="1:2">
      <c r="A393" s="261"/>
      <c r="B393" s="262"/>
    </row>
    <row r="394" spans="1:2">
      <c r="A394" s="261"/>
      <c r="B394" s="262"/>
    </row>
    <row r="395" spans="1:2">
      <c r="A395" s="261"/>
      <c r="B395" s="262"/>
    </row>
    <row r="396" spans="1:2">
      <c r="A396" s="261"/>
      <c r="B396" s="262"/>
    </row>
    <row r="397" spans="1:2">
      <c r="A397" s="261"/>
      <c r="B397" s="262"/>
    </row>
    <row r="398" spans="1:2">
      <c r="A398" s="261"/>
      <c r="B398" s="262"/>
    </row>
    <row r="399" spans="1:2">
      <c r="A399" s="261"/>
      <c r="B399" s="262"/>
    </row>
    <row r="400" spans="1:2">
      <c r="A400" s="261"/>
      <c r="B400" s="262"/>
    </row>
    <row r="401" spans="1:2">
      <c r="A401" s="261"/>
      <c r="B401" s="262"/>
    </row>
    <row r="402" spans="1:2">
      <c r="A402" s="261"/>
      <c r="B402" s="262"/>
    </row>
    <row r="403" spans="1:2">
      <c r="A403" s="261"/>
      <c r="B403" s="262"/>
    </row>
    <row r="404" spans="1:2">
      <c r="A404" s="261"/>
      <c r="B404" s="262"/>
    </row>
    <row r="405" spans="1:2">
      <c r="A405" s="261"/>
      <c r="B405" s="262"/>
    </row>
    <row r="406" spans="1:2">
      <c r="A406" s="261"/>
      <c r="B406" s="262"/>
    </row>
    <row r="407" spans="1:2">
      <c r="A407" s="261"/>
      <c r="B407" s="262"/>
    </row>
    <row r="408" spans="1:2">
      <c r="A408" s="261"/>
      <c r="B408" s="262"/>
    </row>
    <row r="409" spans="1:2">
      <c r="A409" s="261"/>
      <c r="B409" s="262"/>
    </row>
    <row r="410" spans="1:2">
      <c r="A410" s="261"/>
      <c r="B410" s="262"/>
    </row>
    <row r="411" spans="1:2">
      <c r="A411" s="261"/>
      <c r="B411" s="262"/>
    </row>
    <row r="412" spans="1:2">
      <c r="A412" s="261"/>
      <c r="B412" s="262"/>
    </row>
    <row r="413" spans="1:2">
      <c r="A413" s="261"/>
      <c r="B413" s="262"/>
    </row>
    <row r="414" spans="1:2">
      <c r="A414" s="261"/>
      <c r="B414" s="262"/>
    </row>
    <row r="415" spans="1:2">
      <c r="A415" s="261"/>
      <c r="B415" s="262"/>
    </row>
    <row r="416" spans="1:2">
      <c r="A416" s="261"/>
      <c r="B416" s="262"/>
    </row>
    <row r="417" spans="1:2">
      <c r="A417" s="261"/>
      <c r="B417" s="262"/>
    </row>
    <row r="418" spans="1:2">
      <c r="A418" s="261"/>
      <c r="B418" s="262"/>
    </row>
    <row r="419" spans="1:2">
      <c r="A419" s="261"/>
      <c r="B419" s="262"/>
    </row>
    <row r="420" spans="1:2">
      <c r="A420" s="261"/>
      <c r="B420" s="262"/>
    </row>
    <row r="421" spans="1:2">
      <c r="A421" s="261"/>
      <c r="B421" s="262"/>
    </row>
    <row r="422" spans="1:2">
      <c r="A422" s="261"/>
      <c r="B422" s="262"/>
    </row>
    <row r="423" spans="1:2">
      <c r="A423" s="261"/>
      <c r="B423" s="262"/>
    </row>
    <row r="424" spans="1:2">
      <c r="A424" s="261"/>
      <c r="B424" s="262"/>
    </row>
    <row r="425" spans="1:2">
      <c r="A425" s="261"/>
      <c r="B425" s="262"/>
    </row>
    <row r="426" spans="1:2">
      <c r="A426" s="261"/>
      <c r="B426" s="262"/>
    </row>
    <row r="427" spans="1:2">
      <c r="A427" s="261"/>
      <c r="B427" s="262"/>
    </row>
    <row r="428" spans="1:2">
      <c r="A428" s="261"/>
      <c r="B428" s="262"/>
    </row>
    <row r="429" spans="1:2">
      <c r="A429" s="261"/>
      <c r="B429" s="262"/>
    </row>
    <row r="430" spans="1:2">
      <c r="A430" s="261"/>
      <c r="B430" s="262"/>
    </row>
    <row r="431" spans="1:2">
      <c r="A431" s="261"/>
      <c r="B431" s="262"/>
    </row>
    <row r="432" spans="1:2">
      <c r="A432" s="261"/>
      <c r="B432" s="262"/>
    </row>
    <row r="433" spans="1:2">
      <c r="A433" s="261"/>
      <c r="B433" s="262"/>
    </row>
    <row r="434" spans="1:2">
      <c r="A434" s="261"/>
      <c r="B434" s="262"/>
    </row>
    <row r="435" spans="1:2">
      <c r="A435" s="261"/>
      <c r="B435" s="262"/>
    </row>
    <row r="436" spans="1:2">
      <c r="A436" s="261"/>
      <c r="B436" s="262"/>
    </row>
    <row r="437" spans="1:2">
      <c r="A437" s="261"/>
      <c r="B437" s="262"/>
    </row>
    <row r="438" spans="1:2">
      <c r="A438" s="261"/>
      <c r="B438" s="262"/>
    </row>
    <row r="439" spans="1:2">
      <c r="A439" s="261"/>
      <c r="B439" s="262"/>
    </row>
    <row r="440" spans="1:2">
      <c r="A440" s="261"/>
      <c r="B440" s="262"/>
    </row>
    <row r="441" spans="1:2">
      <c r="A441" s="261"/>
      <c r="B441" s="262"/>
    </row>
    <row r="442" spans="1:2">
      <c r="A442" s="261"/>
      <c r="B442" s="262"/>
    </row>
    <row r="443" spans="1:2">
      <c r="A443" s="261"/>
      <c r="B443" s="262"/>
    </row>
    <row r="444" spans="1:2">
      <c r="A444" s="261"/>
      <c r="B444" s="262"/>
    </row>
    <row r="445" spans="1:2">
      <c r="A445" s="261"/>
      <c r="B445" s="262"/>
    </row>
    <row r="446" spans="1:2">
      <c r="A446" s="261"/>
      <c r="B446" s="262"/>
    </row>
    <row r="447" spans="1:2">
      <c r="A447" s="261"/>
      <c r="B447" s="262"/>
    </row>
    <row r="448" spans="1:2">
      <c r="A448" s="261"/>
      <c r="B448" s="262"/>
    </row>
    <row r="449" spans="1:2">
      <c r="A449" s="261"/>
      <c r="B449" s="262"/>
    </row>
    <row r="450" spans="1:2">
      <c r="A450" s="261"/>
      <c r="B450" s="262"/>
    </row>
    <row r="451" spans="1:2">
      <c r="A451" s="261"/>
      <c r="B451" s="262"/>
    </row>
    <row r="452" spans="1:2">
      <c r="A452" s="261"/>
      <c r="B452" s="262"/>
    </row>
    <row r="453" spans="1:2">
      <c r="A453" s="261"/>
      <c r="B453" s="262"/>
    </row>
    <row r="454" spans="1:2">
      <c r="A454" s="261"/>
      <c r="B454" s="262"/>
    </row>
    <row r="455" spans="1:2">
      <c r="A455" s="261"/>
      <c r="B455" s="262"/>
    </row>
    <row r="456" spans="1:2">
      <c r="A456" s="261"/>
      <c r="B456" s="262"/>
    </row>
    <row r="457" spans="1:2">
      <c r="A457" s="261"/>
      <c r="B457" s="262"/>
    </row>
    <row r="458" spans="1:2">
      <c r="A458" s="261"/>
      <c r="B458" s="262"/>
    </row>
    <row r="459" spans="1:2">
      <c r="A459" s="261"/>
      <c r="B459" s="262"/>
    </row>
    <row r="460" spans="1:2">
      <c r="A460" s="261"/>
      <c r="B460" s="262"/>
    </row>
    <row r="461" spans="1:2">
      <c r="A461" s="261"/>
      <c r="B461" s="262"/>
    </row>
    <row r="462" spans="1:2">
      <c r="A462" s="261"/>
      <c r="B462" s="262"/>
    </row>
    <row r="463" spans="1:2">
      <c r="A463" s="261"/>
      <c r="B463" s="262"/>
    </row>
    <row r="464" spans="1:2">
      <c r="A464" s="261"/>
      <c r="B464" s="262"/>
    </row>
    <row r="465" spans="1:2">
      <c r="A465" s="261"/>
      <c r="B465" s="262"/>
    </row>
    <row r="466" spans="1:2">
      <c r="A466" s="261"/>
      <c r="B466" s="262"/>
    </row>
    <row r="467" spans="1:2">
      <c r="A467" s="261"/>
      <c r="B467" s="262"/>
    </row>
    <row r="468" spans="1:2">
      <c r="A468" s="261"/>
      <c r="B468" s="262"/>
    </row>
    <row r="469" spans="1:2">
      <c r="A469" s="261"/>
      <c r="B469" s="262"/>
    </row>
    <row r="470" spans="1:2">
      <c r="A470" s="261"/>
      <c r="B470" s="262"/>
    </row>
    <row r="471" spans="1:2">
      <c r="A471" s="261"/>
      <c r="B471" s="262"/>
    </row>
    <row r="472" spans="1:2">
      <c r="A472" s="261"/>
      <c r="B472" s="262"/>
    </row>
    <row r="473" spans="1:2">
      <c r="A473" s="261"/>
      <c r="B473" s="262"/>
    </row>
    <row r="474" spans="1:2">
      <c r="A474" s="261"/>
      <c r="B474" s="262"/>
    </row>
    <row r="475" spans="1:2">
      <c r="A475" s="261"/>
      <c r="B475" s="262"/>
    </row>
    <row r="476" spans="1:2">
      <c r="A476" s="261"/>
      <c r="B476" s="262"/>
    </row>
    <row r="477" spans="1:2">
      <c r="A477" s="261"/>
      <c r="B477" s="262"/>
    </row>
    <row r="478" spans="1:2">
      <c r="A478" s="261"/>
      <c r="B478" s="262"/>
    </row>
    <row r="479" spans="1:2">
      <c r="A479" s="261"/>
      <c r="B479" s="262"/>
    </row>
    <row r="480" spans="1:2">
      <c r="A480" s="261"/>
      <c r="B480" s="262"/>
    </row>
    <row r="481" spans="1:2">
      <c r="A481" s="261"/>
      <c r="B481" s="262"/>
    </row>
    <row r="482" spans="1:2">
      <c r="A482" s="261"/>
      <c r="B482" s="262"/>
    </row>
    <row r="483" spans="1:2">
      <c r="A483" s="261"/>
      <c r="B483" s="262"/>
    </row>
    <row r="484" spans="1:2">
      <c r="A484" s="261"/>
      <c r="B484" s="262"/>
    </row>
    <row r="485" spans="1:2">
      <c r="A485" s="261"/>
      <c r="B485" s="262"/>
    </row>
    <row r="486" spans="1:2">
      <c r="A486" s="261"/>
      <c r="B486" s="262"/>
    </row>
    <row r="487" spans="1:2">
      <c r="A487" s="261"/>
      <c r="B487" s="262"/>
    </row>
    <row r="488" spans="1:2">
      <c r="A488" s="261"/>
      <c r="B488" s="262"/>
    </row>
    <row r="489" spans="1:2">
      <c r="A489" s="261"/>
      <c r="B489" s="262"/>
    </row>
    <row r="490" spans="1:2">
      <c r="A490" s="261"/>
      <c r="B490" s="262"/>
    </row>
    <row r="491" spans="1:2">
      <c r="A491" s="261"/>
      <c r="B491" s="262"/>
    </row>
    <row r="492" spans="1:2">
      <c r="A492" s="261"/>
      <c r="B492" s="262"/>
    </row>
    <row r="493" spans="1:2">
      <c r="A493" s="261"/>
      <c r="B493" s="262"/>
    </row>
    <row r="494" spans="1:2">
      <c r="A494" s="261"/>
      <c r="B494" s="262"/>
    </row>
    <row r="495" spans="1:2">
      <c r="A495" s="261"/>
      <c r="B495" s="262"/>
    </row>
    <row r="496" spans="1:2">
      <c r="A496" s="261"/>
      <c r="B496" s="262"/>
    </row>
    <row r="497" spans="1:2">
      <c r="A497" s="261"/>
      <c r="B497" s="262"/>
    </row>
    <row r="498" spans="1:2">
      <c r="A498" s="261"/>
      <c r="B498" s="262"/>
    </row>
    <row r="499" spans="1:2">
      <c r="A499" s="261"/>
      <c r="B499" s="262"/>
    </row>
    <row r="500" spans="1:2">
      <c r="A500" s="261"/>
      <c r="B500" s="262"/>
    </row>
    <row r="501" spans="1:2">
      <c r="A501" s="261"/>
      <c r="B501" s="262"/>
    </row>
    <row r="502" spans="1:2">
      <c r="A502" s="261"/>
      <c r="B502" s="262"/>
    </row>
    <row r="503" spans="1:2">
      <c r="A503" s="261"/>
      <c r="B503" s="262"/>
    </row>
    <row r="504" spans="1:2">
      <c r="A504" s="261"/>
      <c r="B504" s="262"/>
    </row>
    <row r="505" spans="1:2">
      <c r="A505" s="261"/>
      <c r="B505" s="262"/>
    </row>
    <row r="506" spans="1:2">
      <c r="A506" s="261"/>
      <c r="B506" s="262"/>
    </row>
    <row r="507" spans="1:2">
      <c r="A507" s="261"/>
      <c r="B507" s="262"/>
    </row>
    <row r="508" spans="1:2">
      <c r="A508" s="261"/>
      <c r="B508" s="262"/>
    </row>
    <row r="509" spans="1:2">
      <c r="A509" s="261"/>
      <c r="B509" s="262"/>
    </row>
    <row r="510" spans="1:2">
      <c r="A510" s="261"/>
      <c r="B510" s="262"/>
    </row>
    <row r="511" spans="1:2">
      <c r="A511" s="261"/>
      <c r="B511" s="262"/>
    </row>
    <row r="512" spans="1:2">
      <c r="A512" s="261"/>
      <c r="B512" s="262"/>
    </row>
    <row r="513" spans="1:2">
      <c r="A513" s="261"/>
      <c r="B513" s="262"/>
    </row>
    <row r="514" spans="1:2">
      <c r="A514" s="261"/>
      <c r="B514" s="262"/>
    </row>
    <row r="515" spans="1:2">
      <c r="A515" s="261"/>
      <c r="B515" s="262"/>
    </row>
    <row r="516" spans="1:2">
      <c r="A516" s="261"/>
      <c r="B516" s="262"/>
    </row>
    <row r="517" spans="1:2">
      <c r="A517" s="261"/>
      <c r="B517" s="262"/>
    </row>
    <row r="518" spans="1:2">
      <c r="A518" s="261"/>
      <c r="B518" s="262"/>
    </row>
    <row r="519" spans="1:2">
      <c r="A519" s="261"/>
      <c r="B519" s="262"/>
    </row>
    <row r="520" spans="1:2">
      <c r="A520" s="261"/>
      <c r="B520" s="262"/>
    </row>
    <row r="521" spans="1:2">
      <c r="A521" s="261"/>
      <c r="B521" s="262"/>
    </row>
    <row r="522" spans="1:2">
      <c r="A522" s="261"/>
      <c r="B522" s="262"/>
    </row>
    <row r="523" spans="1:2">
      <c r="A523" s="261"/>
      <c r="B523" s="262"/>
    </row>
    <row r="524" spans="1:2">
      <c r="A524" s="261"/>
      <c r="B524" s="262"/>
    </row>
    <row r="525" spans="1:2">
      <c r="A525" s="261"/>
      <c r="B525" s="262"/>
    </row>
    <row r="526" spans="1:2">
      <c r="A526" s="261"/>
      <c r="B526" s="262"/>
    </row>
    <row r="527" spans="1:2">
      <c r="A527" s="261"/>
      <c r="B527" s="262"/>
    </row>
    <row r="528" spans="1:2">
      <c r="A528" s="261"/>
      <c r="B528" s="262"/>
    </row>
    <row r="529" spans="1:2">
      <c r="A529" s="261"/>
      <c r="B529" s="262"/>
    </row>
    <row r="530" spans="1:2">
      <c r="A530" s="261"/>
      <c r="B530" s="262"/>
    </row>
    <row r="531" spans="1:2">
      <c r="A531" s="261"/>
      <c r="B531" s="262"/>
    </row>
    <row r="532" spans="1:2">
      <c r="A532" s="261"/>
      <c r="B532" s="262"/>
    </row>
    <row r="533" spans="1:2">
      <c r="A533" s="261"/>
      <c r="B533" s="262"/>
    </row>
    <row r="534" spans="1:2">
      <c r="A534" s="261"/>
      <c r="B534" s="262"/>
    </row>
    <row r="535" spans="1:2">
      <c r="A535" s="261"/>
      <c r="B535" s="262"/>
    </row>
    <row r="536" spans="1:2">
      <c r="A536" s="261"/>
      <c r="B536" s="262"/>
    </row>
    <row r="537" spans="1:2">
      <c r="A537" s="261"/>
      <c r="B537" s="262"/>
    </row>
    <row r="538" spans="1:2">
      <c r="A538" s="261"/>
      <c r="B538" s="262"/>
    </row>
    <row r="539" spans="1:2">
      <c r="A539" s="261"/>
      <c r="B539" s="262"/>
    </row>
    <row r="540" spans="1:2">
      <c r="A540" s="261"/>
      <c r="B540" s="262"/>
    </row>
    <row r="541" spans="1:2">
      <c r="A541" s="261"/>
      <c r="B541" s="262"/>
    </row>
    <row r="542" spans="1:2">
      <c r="A542" s="261"/>
      <c r="B542" s="262"/>
    </row>
    <row r="543" spans="1:2">
      <c r="A543" s="261"/>
      <c r="B543" s="262"/>
    </row>
    <row r="544" spans="1:2">
      <c r="A544" s="261"/>
      <c r="B544" s="262"/>
    </row>
    <row r="545" spans="1:2">
      <c r="A545" s="261"/>
      <c r="B545" s="262"/>
    </row>
    <row r="546" spans="1:2">
      <c r="A546" s="261"/>
      <c r="B546" s="262"/>
    </row>
    <row r="547" spans="1:2">
      <c r="A547" s="261"/>
      <c r="B547" s="262"/>
    </row>
    <row r="548" spans="1:2">
      <c r="A548" s="261"/>
      <c r="B548" s="262"/>
    </row>
    <row r="549" spans="1:2">
      <c r="A549" s="261"/>
      <c r="B549" s="262"/>
    </row>
    <row r="550" spans="1:2">
      <c r="A550" s="261"/>
      <c r="B550" s="262"/>
    </row>
    <row r="551" spans="1:2">
      <c r="A551" s="261"/>
      <c r="B551" s="262"/>
    </row>
    <row r="552" spans="1:2">
      <c r="A552" s="261"/>
      <c r="B552" s="262"/>
    </row>
    <row r="553" spans="1:2">
      <c r="A553" s="261"/>
      <c r="B553" s="262"/>
    </row>
    <row r="554" spans="1:2">
      <c r="A554" s="261"/>
      <c r="B554" s="262"/>
    </row>
    <row r="555" spans="1:2">
      <c r="A555" s="261"/>
      <c r="B555" s="262"/>
    </row>
    <row r="556" spans="1:2">
      <c r="A556" s="261"/>
      <c r="B556" s="262"/>
    </row>
    <row r="557" spans="1:2">
      <c r="A557" s="261"/>
      <c r="B557" s="262"/>
    </row>
    <row r="558" spans="1:2">
      <c r="A558" s="261"/>
      <c r="B558" s="262"/>
    </row>
    <row r="559" spans="1:2">
      <c r="A559" s="261"/>
      <c r="B559" s="262"/>
    </row>
    <row r="560" spans="1:2">
      <c r="A560" s="261"/>
      <c r="B560" s="262"/>
    </row>
    <row r="561" spans="1:2">
      <c r="A561" s="261"/>
      <c r="B561" s="262"/>
    </row>
    <row r="562" spans="1:2">
      <c r="A562" s="261"/>
      <c r="B562" s="262"/>
    </row>
    <row r="563" spans="1:2">
      <c r="A563" s="261"/>
      <c r="B563" s="262"/>
    </row>
    <row r="564" spans="1:2">
      <c r="A564" s="261"/>
      <c r="B564" s="262"/>
    </row>
    <row r="565" spans="1:2">
      <c r="A565" s="261"/>
      <c r="B565" s="262"/>
    </row>
    <row r="566" spans="1:2">
      <c r="A566" s="261"/>
      <c r="B566" s="262"/>
    </row>
    <row r="567" spans="1:2">
      <c r="A567" s="261"/>
      <c r="B567" s="262"/>
    </row>
    <row r="568" spans="1:2">
      <c r="A568" s="261"/>
      <c r="B568" s="262"/>
    </row>
    <row r="569" spans="1:2">
      <c r="A569" s="261"/>
      <c r="B569" s="262"/>
    </row>
    <row r="570" spans="1:2">
      <c r="A570" s="261"/>
      <c r="B570" s="262"/>
    </row>
    <row r="571" spans="1:2">
      <c r="A571" s="261"/>
      <c r="B571" s="262"/>
    </row>
    <row r="572" spans="1:2">
      <c r="A572" s="261"/>
      <c r="B572" s="262"/>
    </row>
    <row r="573" spans="1:2">
      <c r="A573" s="261"/>
      <c r="B573" s="262"/>
    </row>
    <row r="574" spans="1:2">
      <c r="A574" s="261"/>
      <c r="B574" s="262"/>
    </row>
    <row r="575" spans="1:2">
      <c r="A575" s="261"/>
      <c r="B575" s="262"/>
    </row>
    <row r="576" spans="1:2">
      <c r="A576" s="261"/>
      <c r="B576" s="262"/>
    </row>
    <row r="577" spans="1:2">
      <c r="A577" s="261"/>
      <c r="B577" s="262"/>
    </row>
    <row r="578" spans="1:2">
      <c r="A578" s="261"/>
      <c r="B578" s="262"/>
    </row>
    <row r="579" spans="1:2">
      <c r="A579" s="261"/>
      <c r="B579" s="262"/>
    </row>
    <row r="580" spans="1:2">
      <c r="A580" s="261"/>
      <c r="B580" s="262"/>
    </row>
    <row r="581" spans="1:2">
      <c r="A581" s="261"/>
      <c r="B581" s="262"/>
    </row>
    <row r="582" spans="1:2">
      <c r="A582" s="261"/>
      <c r="B582" s="262"/>
    </row>
    <row r="583" spans="1:2">
      <c r="A583" s="261"/>
      <c r="B583" s="262"/>
    </row>
    <row r="584" spans="1:2">
      <c r="A584" s="261"/>
      <c r="B584" s="262"/>
    </row>
    <row r="585" spans="1:2">
      <c r="A585" s="261"/>
      <c r="B585" s="262"/>
    </row>
    <row r="586" spans="1:2">
      <c r="A586" s="261"/>
      <c r="B586" s="262"/>
    </row>
    <row r="587" spans="1:2">
      <c r="A587" s="261"/>
      <c r="B587" s="262"/>
    </row>
    <row r="588" spans="1:2">
      <c r="A588" s="261"/>
      <c r="B588" s="262"/>
    </row>
    <row r="589" spans="1:2">
      <c r="A589" s="261"/>
      <c r="B589" s="262"/>
    </row>
    <row r="590" spans="1:2">
      <c r="A590" s="261"/>
      <c r="B590" s="262"/>
    </row>
    <row r="591" spans="1:2">
      <c r="A591" s="261"/>
      <c r="B591" s="262"/>
    </row>
    <row r="592" spans="1:2">
      <c r="A592" s="261"/>
      <c r="B592" s="262"/>
    </row>
    <row r="593" spans="1:2">
      <c r="A593" s="261"/>
      <c r="B593" s="262"/>
    </row>
    <row r="594" spans="1:2">
      <c r="A594" s="261"/>
      <c r="B594" s="262"/>
    </row>
    <row r="595" spans="1:2">
      <c r="A595" s="261"/>
      <c r="B595" s="262"/>
    </row>
    <row r="596" spans="1:2">
      <c r="A596" s="261"/>
      <c r="B596" s="262"/>
    </row>
    <row r="597" spans="1:2">
      <c r="A597" s="261"/>
      <c r="B597" s="262"/>
    </row>
    <row r="598" spans="1:2">
      <c r="A598" s="261"/>
      <c r="B598" s="262"/>
    </row>
    <row r="599" spans="1:2">
      <c r="A599" s="261"/>
      <c r="B599" s="262"/>
    </row>
    <row r="600" spans="1:2">
      <c r="A600" s="261"/>
      <c r="B600" s="262"/>
    </row>
    <row r="601" spans="1:2">
      <c r="A601" s="261"/>
      <c r="B601" s="262"/>
    </row>
    <row r="602" spans="1:2">
      <c r="A602" s="261"/>
      <c r="B602" s="262"/>
    </row>
    <row r="603" spans="1:2">
      <c r="A603" s="261"/>
      <c r="B603" s="262"/>
    </row>
    <row r="604" spans="1:2">
      <c r="A604" s="261"/>
      <c r="B604" s="262"/>
    </row>
    <row r="605" spans="1:2">
      <c r="A605" s="261"/>
      <c r="B605" s="262"/>
    </row>
    <row r="606" spans="1:2">
      <c r="A606" s="261"/>
      <c r="B606" s="262"/>
    </row>
    <row r="607" spans="1:2">
      <c r="A607" s="261"/>
      <c r="B607" s="262"/>
    </row>
    <row r="608" spans="1:2">
      <c r="A608" s="261"/>
      <c r="B608" s="262"/>
    </row>
    <row r="609" spans="1:2">
      <c r="A609" s="261"/>
      <c r="B609" s="262"/>
    </row>
    <row r="610" spans="1:2">
      <c r="A610" s="261"/>
      <c r="B610" s="262"/>
    </row>
    <row r="611" spans="1:2">
      <c r="A611" s="261"/>
      <c r="B611" s="262"/>
    </row>
    <row r="612" spans="1:2">
      <c r="A612" s="261"/>
      <c r="B612" s="262"/>
    </row>
    <row r="613" spans="1:2">
      <c r="A613" s="261"/>
      <c r="B613" s="262"/>
    </row>
    <row r="614" spans="1:2">
      <c r="A614" s="261"/>
      <c r="B614" s="262"/>
    </row>
    <row r="615" spans="1:2">
      <c r="A615" s="261"/>
      <c r="B615" s="262"/>
    </row>
    <row r="616" spans="1:2">
      <c r="A616" s="261"/>
      <c r="B616" s="262"/>
    </row>
    <row r="617" spans="1:2">
      <c r="A617" s="261"/>
      <c r="B617" s="262"/>
    </row>
    <row r="618" spans="1:2">
      <c r="A618" s="261"/>
      <c r="B618" s="262"/>
    </row>
    <row r="619" spans="1:2">
      <c r="A619" s="261"/>
      <c r="B619" s="262"/>
    </row>
    <row r="620" spans="1:2">
      <c r="A620" s="261"/>
      <c r="B620" s="262"/>
    </row>
    <row r="621" spans="1:2">
      <c r="A621" s="261"/>
      <c r="B621" s="262"/>
    </row>
    <row r="622" spans="1:2">
      <c r="A622" s="261"/>
      <c r="B622" s="262"/>
    </row>
    <row r="623" spans="1:2">
      <c r="A623" s="261"/>
      <c r="B623" s="262"/>
    </row>
    <row r="624" spans="1:2">
      <c r="A624" s="261"/>
      <c r="B624" s="262"/>
    </row>
    <row r="625" spans="1:2">
      <c r="A625" s="261"/>
      <c r="B625" s="262"/>
    </row>
    <row r="626" spans="1:2">
      <c r="A626" s="261"/>
      <c r="B626" s="262"/>
    </row>
    <row r="627" spans="1:2">
      <c r="A627" s="261"/>
      <c r="B627" s="262"/>
    </row>
    <row r="628" spans="1:2">
      <c r="A628" s="261"/>
      <c r="B628" s="262"/>
    </row>
    <row r="629" spans="1:2">
      <c r="A629" s="261"/>
      <c r="B629" s="262"/>
    </row>
    <row r="630" spans="1:2">
      <c r="A630" s="261"/>
      <c r="B630" s="262"/>
    </row>
    <row r="631" spans="1:2">
      <c r="A631" s="261"/>
      <c r="B631" s="262"/>
    </row>
    <row r="632" spans="1:2">
      <c r="A632" s="261"/>
      <c r="B632" s="262"/>
    </row>
    <row r="633" spans="1:2">
      <c r="A633" s="261"/>
      <c r="B633" s="262"/>
    </row>
    <row r="634" spans="1:2">
      <c r="A634" s="261"/>
      <c r="B634" s="262"/>
    </row>
    <row r="635" spans="1:2">
      <c r="A635" s="261"/>
      <c r="B635" s="262"/>
    </row>
    <row r="636" spans="1:2">
      <c r="A636" s="261"/>
      <c r="B636" s="262"/>
    </row>
    <row r="637" spans="1:2">
      <c r="A637" s="261"/>
      <c r="B637" s="262"/>
    </row>
    <row r="638" spans="1:2">
      <c r="A638" s="261"/>
      <c r="B638" s="262"/>
    </row>
    <row r="639" spans="1:2">
      <c r="A639" s="261"/>
      <c r="B639" s="262"/>
    </row>
    <row r="640" spans="1:2">
      <c r="A640" s="261"/>
      <c r="B640" s="262"/>
    </row>
    <row r="641" spans="1:2">
      <c r="A641" s="261"/>
      <c r="B641" s="262"/>
    </row>
    <row r="642" spans="1:2">
      <c r="A642" s="261"/>
      <c r="B642" s="262"/>
    </row>
    <row r="643" spans="1:2">
      <c r="A643" s="261"/>
      <c r="B643" s="262"/>
    </row>
    <row r="644" spans="1:2">
      <c r="A644" s="261"/>
      <c r="B644" s="262"/>
    </row>
    <row r="645" spans="1:2">
      <c r="A645" s="261"/>
      <c r="B645" s="262"/>
    </row>
    <row r="646" spans="1:2">
      <c r="A646" s="261"/>
      <c r="B646" s="262"/>
    </row>
    <row r="647" spans="1:2">
      <c r="A647" s="261"/>
      <c r="B647" s="262"/>
    </row>
    <row r="648" spans="1:2">
      <c r="A648" s="261"/>
      <c r="B648" s="262"/>
    </row>
    <row r="649" spans="1:2">
      <c r="A649" s="261"/>
      <c r="B649" s="262"/>
    </row>
    <row r="650" spans="1:2">
      <c r="A650" s="261"/>
      <c r="B650" s="262"/>
    </row>
    <row r="651" spans="1:2">
      <c r="A651" s="261"/>
      <c r="B651" s="262"/>
    </row>
    <row r="652" spans="1:2">
      <c r="A652" s="261"/>
      <c r="B652" s="262"/>
    </row>
    <row r="653" spans="1:2">
      <c r="A653" s="261"/>
      <c r="B653" s="262"/>
    </row>
    <row r="654" spans="1:2">
      <c r="A654" s="261"/>
      <c r="B654" s="262"/>
    </row>
    <row r="655" spans="1:2">
      <c r="A655" s="261"/>
      <c r="B655" s="262"/>
    </row>
    <row r="656" spans="1:2">
      <c r="A656" s="261"/>
      <c r="B656" s="262"/>
    </row>
    <row r="657" spans="1:2">
      <c r="A657" s="261"/>
      <c r="B657" s="262"/>
    </row>
    <row r="658" spans="1:2">
      <c r="A658" s="261"/>
      <c r="B658" s="262"/>
    </row>
    <row r="659" spans="1:2">
      <c r="A659" s="261"/>
      <c r="B659" s="262"/>
    </row>
    <row r="660" spans="1:2">
      <c r="A660" s="261"/>
      <c r="B660" s="262"/>
    </row>
    <row r="661" spans="1:2">
      <c r="A661" s="261"/>
      <c r="B661" s="262"/>
    </row>
    <row r="662" spans="1:2">
      <c r="B662" s="6"/>
    </row>
    <row r="663" spans="1:2">
      <c r="B663" s="6"/>
    </row>
    <row r="664" spans="1:2">
      <c r="B664" s="6" t="s">
        <v>28</v>
      </c>
    </row>
    <row r="665" spans="1:2">
      <c r="B665" s="6" t="s">
        <v>28</v>
      </c>
    </row>
    <row r="666" spans="1:2">
      <c r="B666" s="6" t="s">
        <v>28</v>
      </c>
    </row>
    <row r="667" spans="1:2">
      <c r="B667" s="6" t="s">
        <v>28</v>
      </c>
    </row>
    <row r="668" spans="1:2">
      <c r="B668" s="6"/>
    </row>
    <row r="669" spans="1:2">
      <c r="B669" s="6"/>
    </row>
    <row r="670" spans="1:2">
      <c r="B670" s="6" t="s">
        <v>28</v>
      </c>
    </row>
    <row r="671" spans="1:2">
      <c r="B671" s="6"/>
    </row>
    <row r="672" spans="1:2">
      <c r="B672" s="6" t="s">
        <v>28</v>
      </c>
    </row>
    <row r="673" spans="2:2">
      <c r="B673" s="6" t="s">
        <v>28</v>
      </c>
    </row>
  </sheetData>
  <sheetProtection algorithmName="SHA-512" hashValue="C+x7zyqKm5ldNeHUuDU8JMAv4Idq9MBh/f7LatBTpKzPwSKmshjgQJFEWgH5BWHc+jwBTyWLbPu8Bd99uuuvrA==" saltValue="m8OYDrx3CWPJl5kzLOBmpQ==" spinCount="100000" sheet="1" objects="1" scenarios="1" formatCells="0" formatColumns="0" formatRows="0" autoFilter="0"/>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3D25-D14E-4E1A-A6A1-162A16039983}">
  <sheetPr>
    <tabColor rgb="FF9966FF"/>
  </sheetPr>
  <dimension ref="A1:D26"/>
  <sheetViews>
    <sheetView tabSelected="1" workbookViewId="0">
      <selection activeCell="D3" sqref="D3"/>
    </sheetView>
  </sheetViews>
  <sheetFormatPr defaultRowHeight="14.45"/>
  <cols>
    <col min="1" max="1" width="11.7109375" bestFit="1" customWidth="1"/>
    <col min="2" max="2" width="65.5703125" bestFit="1" customWidth="1"/>
    <col min="3" max="4" width="30.5703125" customWidth="1"/>
  </cols>
  <sheetData>
    <row r="1" spans="1:4" ht="14.65" thickBot="1">
      <c r="A1" s="174" t="s">
        <v>1009</v>
      </c>
      <c r="B1" s="175" t="s">
        <v>1010</v>
      </c>
      <c r="C1" s="251" t="s">
        <v>873</v>
      </c>
      <c r="D1" s="176" t="s">
        <v>1011</v>
      </c>
    </row>
    <row r="2" spans="1:4" ht="29.45" thickTop="1" thickBot="1">
      <c r="A2" s="180">
        <v>313320</v>
      </c>
      <c r="B2" s="179" t="s">
        <v>1012</v>
      </c>
      <c r="C2" s="252" t="s">
        <v>404</v>
      </c>
      <c r="D2" s="181" t="s">
        <v>1013</v>
      </c>
    </row>
    <row r="3" spans="1:4" ht="29.1" thickBot="1">
      <c r="A3" s="180">
        <v>322220</v>
      </c>
      <c r="B3" s="179" t="s">
        <v>1014</v>
      </c>
      <c r="C3" s="180" t="s">
        <v>404</v>
      </c>
      <c r="D3" s="181" t="s">
        <v>1013</v>
      </c>
    </row>
    <row r="4" spans="1:4" ht="14.65" thickBot="1">
      <c r="A4" s="180">
        <v>325180</v>
      </c>
      <c r="B4" s="179" t="s">
        <v>1015</v>
      </c>
      <c r="C4" s="180" t="s">
        <v>357</v>
      </c>
      <c r="D4" s="181" t="s">
        <v>1016</v>
      </c>
    </row>
    <row r="5" spans="1:4" ht="14.65" thickBot="1">
      <c r="A5" s="248">
        <v>325199</v>
      </c>
      <c r="B5" s="249" t="s">
        <v>1017</v>
      </c>
      <c r="C5" s="250" t="s">
        <v>944</v>
      </c>
      <c r="D5" s="181" t="s">
        <v>1016</v>
      </c>
    </row>
    <row r="6" spans="1:4" ht="14.65" thickBot="1">
      <c r="A6" s="177">
        <v>325211</v>
      </c>
      <c r="B6" s="178" t="s">
        <v>1018</v>
      </c>
      <c r="C6" s="180" t="s">
        <v>731</v>
      </c>
      <c r="D6" s="181" t="s">
        <v>1016</v>
      </c>
    </row>
    <row r="7" spans="1:4" ht="29.1" thickBot="1">
      <c r="A7" s="180">
        <v>325520</v>
      </c>
      <c r="B7" s="179" t="s">
        <v>1019</v>
      </c>
      <c r="C7" s="253" t="s">
        <v>1020</v>
      </c>
      <c r="D7" s="181" t="s">
        <v>1016</v>
      </c>
    </row>
    <row r="8" spans="1:4" ht="14.65" thickBot="1">
      <c r="A8" s="177">
        <v>325991</v>
      </c>
      <c r="B8" s="178" t="s">
        <v>1021</v>
      </c>
      <c r="C8" s="254" t="s">
        <v>731</v>
      </c>
      <c r="D8" s="181" t="s">
        <v>1016</v>
      </c>
    </row>
    <row r="9" spans="1:4" ht="14.65" thickBot="1">
      <c r="A9" s="177">
        <v>325998</v>
      </c>
      <c r="B9" s="178" t="s">
        <v>1022</v>
      </c>
      <c r="C9" s="180" t="s">
        <v>357</v>
      </c>
      <c r="D9" s="181" t="s">
        <v>1016</v>
      </c>
    </row>
    <row r="10" spans="1:4" ht="14.65" thickBot="1">
      <c r="A10" s="248">
        <v>326113</v>
      </c>
      <c r="B10" s="249" t="s">
        <v>1023</v>
      </c>
      <c r="C10" s="180" t="s">
        <v>396</v>
      </c>
      <c r="D10" s="181" t="s">
        <v>1016</v>
      </c>
    </row>
    <row r="11" spans="1:4" ht="14.65" thickBot="1">
      <c r="A11" s="248">
        <v>326130</v>
      </c>
      <c r="B11" s="249" t="s">
        <v>1024</v>
      </c>
      <c r="C11" s="180" t="s">
        <v>396</v>
      </c>
      <c r="D11" s="181" t="s">
        <v>1016</v>
      </c>
    </row>
    <row r="12" spans="1:4" ht="14.65" thickBot="1">
      <c r="A12" s="177">
        <v>326199</v>
      </c>
      <c r="B12" s="178" t="s">
        <v>1025</v>
      </c>
      <c r="C12" s="180" t="s">
        <v>731</v>
      </c>
      <c r="D12" s="181" t="s">
        <v>1016</v>
      </c>
    </row>
    <row r="13" spans="1:4" ht="57.95" thickBot="1">
      <c r="A13" s="248">
        <v>327390</v>
      </c>
      <c r="B13" s="249" t="s">
        <v>1026</v>
      </c>
      <c r="C13" s="181" t="s">
        <v>1027</v>
      </c>
      <c r="D13" s="181" t="s">
        <v>1028</v>
      </c>
    </row>
    <row r="14" spans="1:4" ht="29.1" thickBot="1">
      <c r="A14" s="248">
        <v>334413</v>
      </c>
      <c r="B14" s="249" t="s">
        <v>1029</v>
      </c>
      <c r="C14" s="181" t="s">
        <v>474</v>
      </c>
      <c r="D14" s="181" t="s">
        <v>1016</v>
      </c>
    </row>
    <row r="15" spans="1:4" ht="29.1" thickBot="1">
      <c r="A15" s="248">
        <v>334419</v>
      </c>
      <c r="B15" s="249" t="s">
        <v>1030</v>
      </c>
      <c r="C15" s="181" t="s">
        <v>474</v>
      </c>
      <c r="D15" s="181" t="s">
        <v>1016</v>
      </c>
    </row>
    <row r="16" spans="1:4" ht="29.1" thickBot="1">
      <c r="A16" s="248">
        <v>335929</v>
      </c>
      <c r="B16" s="249" t="s">
        <v>1031</v>
      </c>
      <c r="C16" s="181" t="s">
        <v>474</v>
      </c>
      <c r="D16" s="181" t="s">
        <v>1016</v>
      </c>
    </row>
    <row r="17" spans="1:4" ht="29.1" thickBot="1">
      <c r="A17" s="248">
        <v>335931</v>
      </c>
      <c r="B17" s="249" t="s">
        <v>1032</v>
      </c>
      <c r="C17" s="181" t="s">
        <v>474</v>
      </c>
      <c r="D17" s="181" t="s">
        <v>1016</v>
      </c>
    </row>
    <row r="18" spans="1:4" ht="29.1" thickBot="1">
      <c r="A18" s="180">
        <v>335991</v>
      </c>
      <c r="B18" s="179" t="s">
        <v>1033</v>
      </c>
      <c r="C18" s="181" t="s">
        <v>474</v>
      </c>
      <c r="D18" s="181" t="s">
        <v>1016</v>
      </c>
    </row>
    <row r="19" spans="1:4" ht="29.1" thickBot="1">
      <c r="A19" s="248">
        <v>335999</v>
      </c>
      <c r="B19" s="249" t="s">
        <v>1034</v>
      </c>
      <c r="C19" s="181" t="s">
        <v>474</v>
      </c>
      <c r="D19" s="181" t="s">
        <v>1016</v>
      </c>
    </row>
    <row r="20" spans="1:4" ht="29.1" thickBot="1">
      <c r="A20" s="248">
        <v>336110</v>
      </c>
      <c r="B20" s="249" t="s">
        <v>1035</v>
      </c>
      <c r="C20" s="181" t="s">
        <v>552</v>
      </c>
      <c r="D20" s="181" t="s">
        <v>1016</v>
      </c>
    </row>
    <row r="21" spans="1:4" ht="29.1" thickBot="1">
      <c r="A21" s="248">
        <v>336111</v>
      </c>
      <c r="B21" s="249" t="s">
        <v>513</v>
      </c>
      <c r="C21" s="181" t="s">
        <v>552</v>
      </c>
      <c r="D21" s="181" t="s">
        <v>1016</v>
      </c>
    </row>
    <row r="22" spans="1:4" ht="29.1" thickBot="1">
      <c r="A22" s="177">
        <v>336411</v>
      </c>
      <c r="B22" s="178" t="s">
        <v>1036</v>
      </c>
      <c r="C22" s="181" t="s">
        <v>552</v>
      </c>
      <c r="D22" s="181" t="s">
        <v>1016</v>
      </c>
    </row>
    <row r="23" spans="1:4" ht="29.1" thickBot="1">
      <c r="A23" s="177">
        <v>336413</v>
      </c>
      <c r="B23" s="178" t="s">
        <v>1037</v>
      </c>
      <c r="C23" s="181" t="s">
        <v>552</v>
      </c>
      <c r="D23" s="181" t="s">
        <v>1016</v>
      </c>
    </row>
    <row r="24" spans="1:4" ht="14.65" thickBot="1">
      <c r="A24" s="248">
        <v>562211</v>
      </c>
      <c r="B24" s="249" t="s">
        <v>1038</v>
      </c>
      <c r="C24" s="179" t="s">
        <v>985</v>
      </c>
      <c r="D24" s="181" t="s">
        <v>1016</v>
      </c>
    </row>
    <row r="25" spans="1:4" ht="14.65" thickBot="1">
      <c r="A25" s="248">
        <v>562219</v>
      </c>
      <c r="B25" s="249" t="s">
        <v>1039</v>
      </c>
      <c r="C25" s="179" t="s">
        <v>985</v>
      </c>
      <c r="D25" s="181" t="s">
        <v>1016</v>
      </c>
    </row>
    <row r="26" spans="1:4" ht="14.65" thickBot="1">
      <c r="A26" s="248">
        <v>928110</v>
      </c>
      <c r="B26" s="249" t="s">
        <v>1040</v>
      </c>
      <c r="C26" s="181" t="s">
        <v>1027</v>
      </c>
      <c r="D26" s="181" t="s">
        <v>1041</v>
      </c>
    </row>
  </sheetData>
  <sheetProtection algorithmName="SHA-512" hashValue="ss4tOFMj1IFdKv8Me0XGd/BqJaCS1iC8gZhPXHtHgHFZ1PxuRe69d0+7ihKeFViV0KmyR94o8jFhq8dBEKjqVg==" saltValue="cH6JJ5LXpP74GIaPMT1CXw==" spinCount="100000" sheet="1" objects="1" scenarios="1" formatCells="0" formatColumns="0" formatRows="0" autoFilter="0"/>
  <autoFilter ref="A1:D1" xr:uid="{1A3B3D25-D14E-4E1A-A6A1-162A16039983}">
    <sortState xmlns:xlrd2="http://schemas.microsoft.com/office/spreadsheetml/2017/richdata2" ref="A2:D26">
      <sortCondition ref="A1"/>
    </sortState>
  </autoFilter>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0BE0-A9AE-4A96-A050-0286D4101AB3}">
  <sheetPr>
    <tabColor rgb="FF9966FF"/>
  </sheetPr>
  <dimension ref="A1:BB122"/>
  <sheetViews>
    <sheetView topLeftCell="A28" workbookViewId="0">
      <selection activeCell="BE31" sqref="BE31"/>
    </sheetView>
  </sheetViews>
  <sheetFormatPr defaultRowHeight="14.45"/>
  <cols>
    <col min="1" max="1" width="1" customWidth="1"/>
    <col min="2" max="2" width="2.7109375" customWidth="1"/>
    <col min="3" max="3" width="1.7109375" customWidth="1"/>
    <col min="4" max="5" width="1" customWidth="1"/>
    <col min="6" max="6" width="2.7109375" customWidth="1"/>
    <col min="7" max="8" width="1" customWidth="1"/>
    <col min="9" max="9" width="5" customWidth="1"/>
    <col min="10" max="10" width="2.7109375" customWidth="1"/>
    <col min="11" max="12" width="1.7109375" customWidth="1"/>
    <col min="13" max="14" width="2.7109375" customWidth="1"/>
    <col min="15" max="16" width="1.7109375" customWidth="1"/>
    <col min="17" max="19" width="1" customWidth="1"/>
    <col min="20" max="20" width="1.7109375" customWidth="1"/>
    <col min="21" max="23" width="1" customWidth="1"/>
    <col min="24" max="24" width="1.7109375" customWidth="1"/>
    <col min="25" max="28" width="1" customWidth="1"/>
    <col min="29" max="29" width="1.7109375" customWidth="1"/>
    <col min="30" max="30" width="2.7109375" customWidth="1"/>
    <col min="31" max="31" width="1" customWidth="1"/>
    <col min="32" max="34" width="1.7109375" customWidth="1"/>
    <col min="35" max="36" width="1" customWidth="1"/>
    <col min="37" max="37" width="2.7109375" customWidth="1"/>
    <col min="38" max="38" width="1" customWidth="1"/>
    <col min="39" max="39" width="2.7109375" customWidth="1"/>
    <col min="40" max="40" width="1" customWidth="1"/>
    <col min="41" max="41" width="5.7109375" customWidth="1"/>
    <col min="42" max="42" width="2.7109375" customWidth="1"/>
    <col min="43" max="43" width="5" customWidth="1"/>
    <col min="44" max="44" width="1" customWidth="1"/>
    <col min="45" max="47" width="1.7109375" customWidth="1"/>
    <col min="48" max="51" width="1" customWidth="1"/>
    <col min="52" max="52" width="1.7109375" customWidth="1"/>
    <col min="53" max="53" width="1" customWidth="1"/>
    <col min="54" max="54" width="4" customWidth="1"/>
  </cols>
  <sheetData>
    <row r="1" spans="1:54">
      <c r="A1" s="133" t="s">
        <v>1042</v>
      </c>
    </row>
    <row r="2" spans="1:54" ht="40.5" customHeight="1">
      <c r="A2" s="323" t="s">
        <v>1043</v>
      </c>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5"/>
    </row>
    <row r="3" spans="1:54">
      <c r="A3" s="326" t="s">
        <v>1044</v>
      </c>
      <c r="B3" s="327"/>
      <c r="C3" s="327"/>
      <c r="D3" s="327"/>
      <c r="E3" s="327"/>
      <c r="F3" s="327"/>
      <c r="G3" s="327"/>
      <c r="H3" s="327"/>
      <c r="I3" s="327"/>
      <c r="J3" s="327"/>
      <c r="K3" s="327"/>
      <c r="L3" s="327"/>
      <c r="M3" s="327"/>
      <c r="N3" s="327"/>
      <c r="O3" s="327"/>
      <c r="P3" s="327"/>
      <c r="Q3" s="327"/>
      <c r="R3" s="327"/>
      <c r="S3" s="327"/>
      <c r="T3" s="327"/>
      <c r="U3" s="327"/>
      <c r="V3" s="327"/>
      <c r="W3" s="327"/>
      <c r="X3" s="327"/>
      <c r="Y3" s="327"/>
      <c r="Z3" s="327"/>
      <c r="AA3" s="327"/>
      <c r="AB3" s="327"/>
      <c r="AC3" s="328"/>
      <c r="AD3" s="326" t="s">
        <v>1045</v>
      </c>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8"/>
    </row>
    <row r="4" spans="1:54">
      <c r="A4" s="329" t="s">
        <v>1046</v>
      </c>
      <c r="B4" s="330"/>
      <c r="C4" s="330"/>
      <c r="D4" s="330"/>
      <c r="E4" s="331"/>
      <c r="F4" s="332" t="s">
        <v>1047</v>
      </c>
      <c r="G4" s="333"/>
      <c r="H4" s="333"/>
      <c r="I4" s="333"/>
      <c r="J4" s="333"/>
      <c r="K4" s="333"/>
      <c r="L4" s="333"/>
      <c r="M4" s="333"/>
      <c r="N4" s="333"/>
      <c r="O4" s="333"/>
      <c r="P4" s="333"/>
      <c r="Q4" s="333"/>
      <c r="R4" s="333"/>
      <c r="S4" s="333"/>
      <c r="T4" s="333"/>
      <c r="U4" s="333"/>
      <c r="V4" s="333"/>
      <c r="W4" s="333"/>
      <c r="X4" s="333"/>
      <c r="Y4" s="333"/>
      <c r="Z4" s="333"/>
      <c r="AA4" s="333"/>
      <c r="AB4" s="333"/>
      <c r="AC4" s="334"/>
      <c r="AD4" s="332" t="s">
        <v>1046</v>
      </c>
      <c r="AE4" s="333"/>
      <c r="AF4" s="333"/>
      <c r="AG4" s="334"/>
      <c r="AH4" s="332" t="s">
        <v>1047</v>
      </c>
      <c r="AI4" s="333"/>
      <c r="AJ4" s="333"/>
      <c r="AK4" s="333"/>
      <c r="AL4" s="333"/>
      <c r="AM4" s="333"/>
      <c r="AN4" s="333"/>
      <c r="AO4" s="333"/>
      <c r="AP4" s="333"/>
      <c r="AQ4" s="333"/>
      <c r="AR4" s="333"/>
      <c r="AS4" s="333"/>
      <c r="AT4" s="333"/>
      <c r="AU4" s="333"/>
      <c r="AV4" s="333"/>
      <c r="AW4" s="333"/>
      <c r="AX4" s="333"/>
      <c r="AY4" s="333"/>
      <c r="AZ4" s="333"/>
      <c r="BA4" s="333"/>
      <c r="BB4" s="334"/>
    </row>
    <row r="5" spans="1:54">
      <c r="A5" s="305" t="s">
        <v>1048</v>
      </c>
      <c r="B5" s="306"/>
      <c r="C5" s="306"/>
      <c r="D5" s="306"/>
      <c r="E5" s="307"/>
      <c r="F5" s="308" t="s">
        <v>1049</v>
      </c>
      <c r="G5" s="309"/>
      <c r="H5" s="309"/>
      <c r="I5" s="309"/>
      <c r="J5" s="309"/>
      <c r="K5" s="309"/>
      <c r="L5" s="309"/>
      <c r="M5" s="309"/>
      <c r="N5" s="309"/>
      <c r="O5" s="309"/>
      <c r="P5" s="309"/>
      <c r="Q5" s="309"/>
      <c r="R5" s="309"/>
      <c r="S5" s="309"/>
      <c r="T5" s="309"/>
      <c r="U5" s="309"/>
      <c r="V5" s="309"/>
      <c r="W5" s="309"/>
      <c r="X5" s="309"/>
      <c r="Y5" s="309"/>
      <c r="Z5" s="309"/>
      <c r="AA5" s="309"/>
      <c r="AB5" s="309"/>
      <c r="AC5" s="310"/>
      <c r="AD5" s="311" t="s">
        <v>1050</v>
      </c>
      <c r="AE5" s="312"/>
      <c r="AF5" s="312"/>
      <c r="AG5" s="313"/>
      <c r="AH5" s="317" t="s">
        <v>1049</v>
      </c>
      <c r="AI5" s="318"/>
      <c r="AJ5" s="318"/>
      <c r="AK5" s="318"/>
      <c r="AL5" s="318"/>
      <c r="AM5" s="318"/>
      <c r="AN5" s="318"/>
      <c r="AO5" s="318"/>
      <c r="AP5" s="318"/>
      <c r="AQ5" s="318"/>
      <c r="AR5" s="318"/>
      <c r="AS5" s="318"/>
      <c r="AT5" s="318"/>
      <c r="AU5" s="318"/>
      <c r="AV5" s="318"/>
      <c r="AW5" s="318"/>
      <c r="AX5" s="318"/>
      <c r="AY5" s="318"/>
      <c r="AZ5" s="318"/>
      <c r="BA5" s="318"/>
      <c r="BB5" s="319"/>
    </row>
    <row r="6" spans="1:54">
      <c r="A6" s="305" t="s">
        <v>1051</v>
      </c>
      <c r="B6" s="306"/>
      <c r="C6" s="306"/>
      <c r="D6" s="306"/>
      <c r="E6" s="307"/>
      <c r="F6" s="308" t="s">
        <v>1052</v>
      </c>
      <c r="G6" s="309"/>
      <c r="H6" s="309"/>
      <c r="I6" s="309"/>
      <c r="J6" s="309"/>
      <c r="K6" s="309"/>
      <c r="L6" s="309"/>
      <c r="M6" s="309"/>
      <c r="N6" s="309"/>
      <c r="O6" s="309"/>
      <c r="P6" s="309"/>
      <c r="Q6" s="309"/>
      <c r="R6" s="309"/>
      <c r="S6" s="309"/>
      <c r="T6" s="309"/>
      <c r="U6" s="309"/>
      <c r="V6" s="309"/>
      <c r="W6" s="309"/>
      <c r="X6" s="309"/>
      <c r="Y6" s="309"/>
      <c r="Z6" s="309"/>
      <c r="AA6" s="309"/>
      <c r="AB6" s="309"/>
      <c r="AC6" s="310"/>
      <c r="AD6" s="314"/>
      <c r="AE6" s="315"/>
      <c r="AF6" s="315"/>
      <c r="AG6" s="316"/>
      <c r="AH6" s="320"/>
      <c r="AI6" s="321"/>
      <c r="AJ6" s="321"/>
      <c r="AK6" s="321"/>
      <c r="AL6" s="321"/>
      <c r="AM6" s="321"/>
      <c r="AN6" s="321"/>
      <c r="AO6" s="321"/>
      <c r="AP6" s="321"/>
      <c r="AQ6" s="321"/>
      <c r="AR6" s="321"/>
      <c r="AS6" s="321"/>
      <c r="AT6" s="321"/>
      <c r="AU6" s="321"/>
      <c r="AV6" s="321"/>
      <c r="AW6" s="321"/>
      <c r="AX6" s="321"/>
      <c r="AY6" s="321"/>
      <c r="AZ6" s="321"/>
      <c r="BA6" s="321"/>
      <c r="BB6" s="322"/>
    </row>
    <row r="7" spans="1:54">
      <c r="A7" s="305" t="s">
        <v>1053</v>
      </c>
      <c r="B7" s="306"/>
      <c r="C7" s="306"/>
      <c r="D7" s="306"/>
      <c r="E7" s="307"/>
      <c r="F7" s="308" t="s">
        <v>1054</v>
      </c>
      <c r="G7" s="309"/>
      <c r="H7" s="309"/>
      <c r="I7" s="309"/>
      <c r="J7" s="309"/>
      <c r="K7" s="309"/>
      <c r="L7" s="309"/>
      <c r="M7" s="309"/>
      <c r="N7" s="309"/>
      <c r="O7" s="309"/>
      <c r="P7" s="309"/>
      <c r="Q7" s="309"/>
      <c r="R7" s="309"/>
      <c r="S7" s="309"/>
      <c r="T7" s="309"/>
      <c r="U7" s="309"/>
      <c r="V7" s="309"/>
      <c r="W7" s="309"/>
      <c r="X7" s="309"/>
      <c r="Y7" s="309"/>
      <c r="Z7" s="309"/>
      <c r="AA7" s="309"/>
      <c r="AB7" s="309"/>
      <c r="AC7" s="310"/>
      <c r="AD7" s="335" t="s">
        <v>1055</v>
      </c>
      <c r="AE7" s="336"/>
      <c r="AF7" s="336"/>
      <c r="AG7" s="337"/>
      <c r="AH7" s="344" t="s">
        <v>1056</v>
      </c>
      <c r="AI7" s="345"/>
      <c r="AJ7" s="345"/>
      <c r="AK7" s="345"/>
      <c r="AL7" s="345"/>
      <c r="AM7" s="345"/>
      <c r="AN7" s="345"/>
      <c r="AO7" s="345"/>
      <c r="AP7" s="345"/>
      <c r="AQ7" s="345"/>
      <c r="AR7" s="345"/>
      <c r="AS7" s="345"/>
      <c r="AT7" s="345"/>
      <c r="AU7" s="345"/>
      <c r="AV7" s="345"/>
      <c r="AW7" s="345"/>
      <c r="AX7" s="345"/>
      <c r="AY7" s="345"/>
      <c r="AZ7" s="345"/>
      <c r="BA7" s="345"/>
      <c r="BB7" s="346"/>
    </row>
    <row r="8" spans="1:54">
      <c r="A8" s="305" t="s">
        <v>1057</v>
      </c>
      <c r="B8" s="306"/>
      <c r="C8" s="306"/>
      <c r="D8" s="306"/>
      <c r="E8" s="307"/>
      <c r="F8" s="308" t="s">
        <v>1058</v>
      </c>
      <c r="G8" s="309"/>
      <c r="H8" s="309"/>
      <c r="I8" s="309"/>
      <c r="J8" s="309"/>
      <c r="K8" s="309"/>
      <c r="L8" s="309"/>
      <c r="M8" s="309"/>
      <c r="N8" s="309"/>
      <c r="O8" s="309"/>
      <c r="P8" s="309"/>
      <c r="Q8" s="309"/>
      <c r="R8" s="309"/>
      <c r="S8" s="309"/>
      <c r="T8" s="309"/>
      <c r="U8" s="309"/>
      <c r="V8" s="309"/>
      <c r="W8" s="309"/>
      <c r="X8" s="309"/>
      <c r="Y8" s="309"/>
      <c r="Z8" s="309"/>
      <c r="AA8" s="309"/>
      <c r="AB8" s="309"/>
      <c r="AC8" s="310"/>
      <c r="AD8" s="338"/>
      <c r="AE8" s="339"/>
      <c r="AF8" s="339"/>
      <c r="AG8" s="340"/>
      <c r="AH8" s="347"/>
      <c r="AI8" s="348"/>
      <c r="AJ8" s="348"/>
      <c r="AK8" s="348"/>
      <c r="AL8" s="348"/>
      <c r="AM8" s="348"/>
      <c r="AN8" s="348"/>
      <c r="AO8" s="348"/>
      <c r="AP8" s="348"/>
      <c r="AQ8" s="348"/>
      <c r="AR8" s="348"/>
      <c r="AS8" s="348"/>
      <c r="AT8" s="348"/>
      <c r="AU8" s="348"/>
      <c r="AV8" s="348"/>
      <c r="AW8" s="348"/>
      <c r="AX8" s="348"/>
      <c r="AY8" s="348"/>
      <c r="AZ8" s="348"/>
      <c r="BA8" s="348"/>
      <c r="BB8" s="349"/>
    </row>
    <row r="9" spans="1:54">
      <c r="A9" s="305" t="s">
        <v>1059</v>
      </c>
      <c r="B9" s="306"/>
      <c r="C9" s="306"/>
      <c r="D9" s="306"/>
      <c r="E9" s="307"/>
      <c r="F9" s="308" t="s">
        <v>1060</v>
      </c>
      <c r="G9" s="309"/>
      <c r="H9" s="309"/>
      <c r="I9" s="309"/>
      <c r="J9" s="309"/>
      <c r="K9" s="309"/>
      <c r="L9" s="309"/>
      <c r="M9" s="309"/>
      <c r="N9" s="309"/>
      <c r="O9" s="309"/>
      <c r="P9" s="309"/>
      <c r="Q9" s="309"/>
      <c r="R9" s="309"/>
      <c r="S9" s="309"/>
      <c r="T9" s="309"/>
      <c r="U9" s="309"/>
      <c r="V9" s="309"/>
      <c r="W9" s="309"/>
      <c r="X9" s="309"/>
      <c r="Y9" s="309"/>
      <c r="Z9" s="309"/>
      <c r="AA9" s="309"/>
      <c r="AB9" s="309"/>
      <c r="AC9" s="310"/>
      <c r="AD9" s="338"/>
      <c r="AE9" s="339"/>
      <c r="AF9" s="339"/>
      <c r="AG9" s="340"/>
      <c r="AH9" s="347"/>
      <c r="AI9" s="348"/>
      <c r="AJ9" s="348"/>
      <c r="AK9" s="348"/>
      <c r="AL9" s="348"/>
      <c r="AM9" s="348"/>
      <c r="AN9" s="348"/>
      <c r="AO9" s="348"/>
      <c r="AP9" s="348"/>
      <c r="AQ9" s="348"/>
      <c r="AR9" s="348"/>
      <c r="AS9" s="348"/>
      <c r="AT9" s="348"/>
      <c r="AU9" s="348"/>
      <c r="AV9" s="348"/>
      <c r="AW9" s="348"/>
      <c r="AX9" s="348"/>
      <c r="AY9" s="348"/>
      <c r="AZ9" s="348"/>
      <c r="BA9" s="348"/>
      <c r="BB9" s="349"/>
    </row>
    <row r="10" spans="1:54">
      <c r="A10" s="305" t="s">
        <v>1061</v>
      </c>
      <c r="B10" s="306"/>
      <c r="C10" s="306"/>
      <c r="D10" s="306"/>
      <c r="E10" s="307"/>
      <c r="F10" s="308" t="s">
        <v>1062</v>
      </c>
      <c r="G10" s="309"/>
      <c r="H10" s="309"/>
      <c r="I10" s="309"/>
      <c r="J10" s="309"/>
      <c r="K10" s="309"/>
      <c r="L10" s="309"/>
      <c r="M10" s="309"/>
      <c r="N10" s="309"/>
      <c r="O10" s="309"/>
      <c r="P10" s="309"/>
      <c r="Q10" s="309"/>
      <c r="R10" s="309"/>
      <c r="S10" s="309"/>
      <c r="T10" s="309"/>
      <c r="U10" s="309"/>
      <c r="V10" s="309"/>
      <c r="W10" s="309"/>
      <c r="X10" s="309"/>
      <c r="Y10" s="309"/>
      <c r="Z10" s="309"/>
      <c r="AA10" s="309"/>
      <c r="AB10" s="309"/>
      <c r="AC10" s="310"/>
      <c r="AD10" s="341"/>
      <c r="AE10" s="342"/>
      <c r="AF10" s="342"/>
      <c r="AG10" s="343"/>
      <c r="AH10" s="350"/>
      <c r="AI10" s="351"/>
      <c r="AJ10" s="351"/>
      <c r="AK10" s="351"/>
      <c r="AL10" s="351"/>
      <c r="AM10" s="351"/>
      <c r="AN10" s="351"/>
      <c r="AO10" s="351"/>
      <c r="AP10" s="351"/>
      <c r="AQ10" s="351"/>
      <c r="AR10" s="351"/>
      <c r="AS10" s="351"/>
      <c r="AT10" s="351"/>
      <c r="AU10" s="351"/>
      <c r="AV10" s="351"/>
      <c r="AW10" s="351"/>
      <c r="AX10" s="351"/>
      <c r="AY10" s="351"/>
      <c r="AZ10" s="351"/>
      <c r="BA10" s="351"/>
      <c r="BB10" s="352"/>
    </row>
    <row r="11" spans="1:54">
      <c r="A11" s="305" t="s">
        <v>1063</v>
      </c>
      <c r="B11" s="306"/>
      <c r="C11" s="306"/>
      <c r="D11" s="306"/>
      <c r="E11" s="307"/>
      <c r="F11" s="308" t="s">
        <v>1064</v>
      </c>
      <c r="G11" s="309"/>
      <c r="H11" s="309"/>
      <c r="I11" s="309"/>
      <c r="J11" s="309"/>
      <c r="K11" s="309"/>
      <c r="L11" s="309"/>
      <c r="M11" s="309"/>
      <c r="N11" s="309"/>
      <c r="O11" s="309"/>
      <c r="P11" s="309"/>
      <c r="Q11" s="309"/>
      <c r="R11" s="309"/>
      <c r="S11" s="309"/>
      <c r="T11" s="309"/>
      <c r="U11" s="309"/>
      <c r="V11" s="309"/>
      <c r="W11" s="309"/>
      <c r="X11" s="309"/>
      <c r="Y11" s="309"/>
      <c r="Z11" s="309"/>
      <c r="AA11" s="309"/>
      <c r="AB11" s="309"/>
      <c r="AC11" s="310"/>
      <c r="AD11" s="335" t="s">
        <v>1065</v>
      </c>
      <c r="AE11" s="336"/>
      <c r="AF11" s="336"/>
      <c r="AG11" s="337"/>
      <c r="AH11" s="344" t="s">
        <v>1066</v>
      </c>
      <c r="AI11" s="345"/>
      <c r="AJ11" s="345"/>
      <c r="AK11" s="345"/>
      <c r="AL11" s="345"/>
      <c r="AM11" s="345"/>
      <c r="AN11" s="345"/>
      <c r="AO11" s="345"/>
      <c r="AP11" s="345"/>
      <c r="AQ11" s="345"/>
      <c r="AR11" s="345"/>
      <c r="AS11" s="345"/>
      <c r="AT11" s="345"/>
      <c r="AU11" s="345"/>
      <c r="AV11" s="345"/>
      <c r="AW11" s="345"/>
      <c r="AX11" s="345"/>
      <c r="AY11" s="345"/>
      <c r="AZ11" s="345"/>
      <c r="BA11" s="345"/>
      <c r="BB11" s="346"/>
    </row>
    <row r="12" spans="1:54">
      <c r="A12" s="305" t="s">
        <v>1067</v>
      </c>
      <c r="B12" s="306"/>
      <c r="C12" s="306"/>
      <c r="D12" s="306"/>
      <c r="E12" s="307"/>
      <c r="F12" s="308" t="s">
        <v>1068</v>
      </c>
      <c r="G12" s="309"/>
      <c r="H12" s="309"/>
      <c r="I12" s="309"/>
      <c r="J12" s="309"/>
      <c r="K12" s="309"/>
      <c r="L12" s="309"/>
      <c r="M12" s="309"/>
      <c r="N12" s="309"/>
      <c r="O12" s="309"/>
      <c r="P12" s="309"/>
      <c r="Q12" s="309"/>
      <c r="R12" s="309"/>
      <c r="S12" s="309"/>
      <c r="T12" s="309"/>
      <c r="U12" s="309"/>
      <c r="V12" s="309"/>
      <c r="W12" s="309"/>
      <c r="X12" s="309"/>
      <c r="Y12" s="309"/>
      <c r="Z12" s="309"/>
      <c r="AA12" s="309"/>
      <c r="AB12" s="309"/>
      <c r="AC12" s="310"/>
      <c r="AD12" s="338"/>
      <c r="AE12" s="339"/>
      <c r="AF12" s="339"/>
      <c r="AG12" s="340"/>
      <c r="AH12" s="347"/>
      <c r="AI12" s="348"/>
      <c r="AJ12" s="348"/>
      <c r="AK12" s="348"/>
      <c r="AL12" s="348"/>
      <c r="AM12" s="348"/>
      <c r="AN12" s="348"/>
      <c r="AO12" s="348"/>
      <c r="AP12" s="348"/>
      <c r="AQ12" s="348"/>
      <c r="AR12" s="348"/>
      <c r="AS12" s="348"/>
      <c r="AT12" s="348"/>
      <c r="AU12" s="348"/>
      <c r="AV12" s="348"/>
      <c r="AW12" s="348"/>
      <c r="AX12" s="348"/>
      <c r="AY12" s="348"/>
      <c r="AZ12" s="348"/>
      <c r="BA12" s="348"/>
      <c r="BB12" s="349"/>
    </row>
    <row r="13" spans="1:54">
      <c r="A13" s="305" t="s">
        <v>1069</v>
      </c>
      <c r="B13" s="306"/>
      <c r="C13" s="306"/>
      <c r="D13" s="306"/>
      <c r="E13" s="307"/>
      <c r="F13" s="308" t="s">
        <v>1070</v>
      </c>
      <c r="G13" s="309"/>
      <c r="H13" s="309"/>
      <c r="I13" s="309"/>
      <c r="J13" s="309"/>
      <c r="K13" s="309"/>
      <c r="L13" s="309"/>
      <c r="M13" s="309"/>
      <c r="N13" s="309"/>
      <c r="O13" s="309"/>
      <c r="P13" s="309"/>
      <c r="Q13" s="309"/>
      <c r="R13" s="309"/>
      <c r="S13" s="309"/>
      <c r="T13" s="309"/>
      <c r="U13" s="309"/>
      <c r="V13" s="309"/>
      <c r="W13" s="309"/>
      <c r="X13" s="309"/>
      <c r="Y13" s="309"/>
      <c r="Z13" s="309"/>
      <c r="AA13" s="309"/>
      <c r="AB13" s="309"/>
      <c r="AC13" s="310"/>
      <c r="AD13" s="338"/>
      <c r="AE13" s="339"/>
      <c r="AF13" s="339"/>
      <c r="AG13" s="340"/>
      <c r="AH13" s="347"/>
      <c r="AI13" s="348"/>
      <c r="AJ13" s="348"/>
      <c r="AK13" s="348"/>
      <c r="AL13" s="348"/>
      <c r="AM13" s="348"/>
      <c r="AN13" s="348"/>
      <c r="AO13" s="348"/>
      <c r="AP13" s="348"/>
      <c r="AQ13" s="348"/>
      <c r="AR13" s="348"/>
      <c r="AS13" s="348"/>
      <c r="AT13" s="348"/>
      <c r="AU13" s="348"/>
      <c r="AV13" s="348"/>
      <c r="AW13" s="348"/>
      <c r="AX13" s="348"/>
      <c r="AY13" s="348"/>
      <c r="AZ13" s="348"/>
      <c r="BA13" s="348"/>
      <c r="BB13" s="349"/>
    </row>
    <row r="14" spans="1:54">
      <c r="A14" s="305" t="s">
        <v>1071</v>
      </c>
      <c r="B14" s="306"/>
      <c r="C14" s="306"/>
      <c r="D14" s="306"/>
      <c r="E14" s="307"/>
      <c r="F14" s="308" t="s">
        <v>1072</v>
      </c>
      <c r="G14" s="309"/>
      <c r="H14" s="309"/>
      <c r="I14" s="309"/>
      <c r="J14" s="309"/>
      <c r="K14" s="309"/>
      <c r="L14" s="309"/>
      <c r="M14" s="309"/>
      <c r="N14" s="309"/>
      <c r="O14" s="309"/>
      <c r="P14" s="309"/>
      <c r="Q14" s="309"/>
      <c r="R14" s="309"/>
      <c r="S14" s="309"/>
      <c r="T14" s="309"/>
      <c r="U14" s="309"/>
      <c r="V14" s="309"/>
      <c r="W14" s="309"/>
      <c r="X14" s="309"/>
      <c r="Y14" s="309"/>
      <c r="Z14" s="309"/>
      <c r="AA14" s="309"/>
      <c r="AB14" s="309"/>
      <c r="AC14" s="310"/>
      <c r="AD14" s="338"/>
      <c r="AE14" s="339"/>
      <c r="AF14" s="339"/>
      <c r="AG14" s="340"/>
      <c r="AH14" s="347"/>
      <c r="AI14" s="348"/>
      <c r="AJ14" s="348"/>
      <c r="AK14" s="348"/>
      <c r="AL14" s="348"/>
      <c r="AM14" s="348"/>
      <c r="AN14" s="348"/>
      <c r="AO14" s="348"/>
      <c r="AP14" s="348"/>
      <c r="AQ14" s="348"/>
      <c r="AR14" s="348"/>
      <c r="AS14" s="348"/>
      <c r="AT14" s="348"/>
      <c r="AU14" s="348"/>
      <c r="AV14" s="348"/>
      <c r="AW14" s="348"/>
      <c r="AX14" s="348"/>
      <c r="AY14" s="348"/>
      <c r="AZ14" s="348"/>
      <c r="BA14" s="348"/>
      <c r="BB14" s="349"/>
    </row>
    <row r="15" spans="1:54">
      <c r="A15" s="305" t="s">
        <v>1073</v>
      </c>
      <c r="B15" s="306"/>
      <c r="C15" s="306"/>
      <c r="D15" s="306"/>
      <c r="E15" s="307"/>
      <c r="F15" s="308" t="s">
        <v>1074</v>
      </c>
      <c r="G15" s="309"/>
      <c r="H15" s="309"/>
      <c r="I15" s="309"/>
      <c r="J15" s="309"/>
      <c r="K15" s="309"/>
      <c r="L15" s="309"/>
      <c r="M15" s="309"/>
      <c r="N15" s="309"/>
      <c r="O15" s="309"/>
      <c r="P15" s="309"/>
      <c r="Q15" s="309"/>
      <c r="R15" s="309"/>
      <c r="S15" s="309"/>
      <c r="T15" s="309"/>
      <c r="U15" s="309"/>
      <c r="V15" s="309"/>
      <c r="W15" s="309"/>
      <c r="X15" s="309"/>
      <c r="Y15" s="309"/>
      <c r="Z15" s="309"/>
      <c r="AA15" s="309"/>
      <c r="AB15" s="309"/>
      <c r="AC15" s="310"/>
      <c r="AD15" s="341"/>
      <c r="AE15" s="342"/>
      <c r="AF15" s="342"/>
      <c r="AG15" s="343"/>
      <c r="AH15" s="350"/>
      <c r="AI15" s="351"/>
      <c r="AJ15" s="351"/>
      <c r="AK15" s="351"/>
      <c r="AL15" s="351"/>
      <c r="AM15" s="351"/>
      <c r="AN15" s="351"/>
      <c r="AO15" s="351"/>
      <c r="AP15" s="351"/>
      <c r="AQ15" s="351"/>
      <c r="AR15" s="351"/>
      <c r="AS15" s="351"/>
      <c r="AT15" s="351"/>
      <c r="AU15" s="351"/>
      <c r="AV15" s="351"/>
      <c r="AW15" s="351"/>
      <c r="AX15" s="351"/>
      <c r="AY15" s="351"/>
      <c r="AZ15" s="351"/>
      <c r="BA15" s="351"/>
      <c r="BB15" s="352"/>
    </row>
    <row r="16" spans="1:54">
      <c r="A16" s="305" t="s">
        <v>1075</v>
      </c>
      <c r="B16" s="306"/>
      <c r="C16" s="306"/>
      <c r="D16" s="306"/>
      <c r="E16" s="307"/>
      <c r="F16" s="308" t="s">
        <v>1076</v>
      </c>
      <c r="G16" s="309"/>
      <c r="H16" s="309"/>
      <c r="I16" s="309"/>
      <c r="J16" s="309"/>
      <c r="K16" s="309"/>
      <c r="L16" s="309"/>
      <c r="M16" s="309"/>
      <c r="N16" s="309"/>
      <c r="O16" s="309"/>
      <c r="P16" s="309"/>
      <c r="Q16" s="309"/>
      <c r="R16" s="309"/>
      <c r="S16" s="309"/>
      <c r="T16" s="309"/>
      <c r="U16" s="309"/>
      <c r="V16" s="309"/>
      <c r="W16" s="309"/>
      <c r="X16" s="309"/>
      <c r="Y16" s="309"/>
      <c r="Z16" s="309"/>
      <c r="AA16" s="309"/>
      <c r="AB16" s="309"/>
      <c r="AC16" s="310"/>
      <c r="AD16" s="353" t="s">
        <v>1077</v>
      </c>
      <c r="AE16" s="354"/>
      <c r="AF16" s="354"/>
      <c r="AG16" s="355"/>
      <c r="AH16" s="308" t="s">
        <v>1078</v>
      </c>
      <c r="AI16" s="309"/>
      <c r="AJ16" s="309"/>
      <c r="AK16" s="309"/>
      <c r="AL16" s="309"/>
      <c r="AM16" s="309"/>
      <c r="AN16" s="309"/>
      <c r="AO16" s="309"/>
      <c r="AP16" s="309"/>
      <c r="AQ16" s="309"/>
      <c r="AR16" s="309"/>
      <c r="AS16" s="309"/>
      <c r="AT16" s="309"/>
      <c r="AU16" s="309"/>
      <c r="AV16" s="309"/>
      <c r="AW16" s="309"/>
      <c r="AX16" s="309"/>
      <c r="AY16" s="309"/>
      <c r="AZ16" s="309"/>
      <c r="BA16" s="309"/>
      <c r="BB16" s="310"/>
    </row>
    <row r="17" spans="1:54">
      <c r="A17" s="305" t="s">
        <v>1079</v>
      </c>
      <c r="B17" s="306"/>
      <c r="C17" s="306"/>
      <c r="D17" s="306"/>
      <c r="E17" s="307"/>
      <c r="F17" s="308" t="s">
        <v>1080</v>
      </c>
      <c r="G17" s="309"/>
      <c r="H17" s="309"/>
      <c r="I17" s="309"/>
      <c r="J17" s="309"/>
      <c r="K17" s="309"/>
      <c r="L17" s="309"/>
      <c r="M17" s="309"/>
      <c r="N17" s="309"/>
      <c r="O17" s="309"/>
      <c r="P17" s="309"/>
      <c r="Q17" s="309"/>
      <c r="R17" s="309"/>
      <c r="S17" s="309"/>
      <c r="T17" s="309"/>
      <c r="U17" s="309"/>
      <c r="V17" s="309"/>
      <c r="W17" s="309"/>
      <c r="X17" s="309"/>
      <c r="Y17" s="309"/>
      <c r="Z17" s="309"/>
      <c r="AA17" s="309"/>
      <c r="AB17" s="309"/>
      <c r="AC17" s="310"/>
      <c r="AD17" s="311" t="s">
        <v>1081</v>
      </c>
      <c r="AE17" s="312"/>
      <c r="AF17" s="312"/>
      <c r="AG17" s="313"/>
      <c r="AH17" s="317" t="s">
        <v>1082</v>
      </c>
      <c r="AI17" s="318"/>
      <c r="AJ17" s="318"/>
      <c r="AK17" s="318"/>
      <c r="AL17" s="318"/>
      <c r="AM17" s="318"/>
      <c r="AN17" s="318"/>
      <c r="AO17" s="318"/>
      <c r="AP17" s="318"/>
      <c r="AQ17" s="318"/>
      <c r="AR17" s="318"/>
      <c r="AS17" s="318"/>
      <c r="AT17" s="318"/>
      <c r="AU17" s="318"/>
      <c r="AV17" s="318"/>
      <c r="AW17" s="318"/>
      <c r="AX17" s="318"/>
      <c r="AY17" s="318"/>
      <c r="AZ17" s="318"/>
      <c r="BA17" s="318"/>
      <c r="BB17" s="319"/>
    </row>
    <row r="18" spans="1:54">
      <c r="A18" s="305" t="s">
        <v>1083</v>
      </c>
      <c r="B18" s="306"/>
      <c r="C18" s="306"/>
      <c r="D18" s="306"/>
      <c r="E18" s="307"/>
      <c r="F18" s="308" t="s">
        <v>1084</v>
      </c>
      <c r="G18" s="309"/>
      <c r="H18" s="309"/>
      <c r="I18" s="309"/>
      <c r="J18" s="309"/>
      <c r="K18" s="309"/>
      <c r="L18" s="309"/>
      <c r="M18" s="309"/>
      <c r="N18" s="309"/>
      <c r="O18" s="309"/>
      <c r="P18" s="309"/>
      <c r="Q18" s="309"/>
      <c r="R18" s="309"/>
      <c r="S18" s="309"/>
      <c r="T18" s="309"/>
      <c r="U18" s="309"/>
      <c r="V18" s="309"/>
      <c r="W18" s="309"/>
      <c r="X18" s="309"/>
      <c r="Y18" s="309"/>
      <c r="Z18" s="309"/>
      <c r="AA18" s="309"/>
      <c r="AB18" s="309"/>
      <c r="AC18" s="310"/>
      <c r="AD18" s="314"/>
      <c r="AE18" s="315"/>
      <c r="AF18" s="315"/>
      <c r="AG18" s="316"/>
      <c r="AH18" s="320"/>
      <c r="AI18" s="321"/>
      <c r="AJ18" s="321"/>
      <c r="AK18" s="321"/>
      <c r="AL18" s="321"/>
      <c r="AM18" s="321"/>
      <c r="AN18" s="321"/>
      <c r="AO18" s="321"/>
      <c r="AP18" s="321"/>
      <c r="AQ18" s="321"/>
      <c r="AR18" s="321"/>
      <c r="AS18" s="321"/>
      <c r="AT18" s="321"/>
      <c r="AU18" s="321"/>
      <c r="AV18" s="321"/>
      <c r="AW18" s="321"/>
      <c r="AX18" s="321"/>
      <c r="AY18" s="321"/>
      <c r="AZ18" s="321"/>
      <c r="BA18" s="321"/>
      <c r="BB18" s="322"/>
    </row>
    <row r="19" spans="1:54">
      <c r="A19" s="305" t="s">
        <v>1085</v>
      </c>
      <c r="B19" s="306"/>
      <c r="C19" s="306"/>
      <c r="D19" s="306"/>
      <c r="E19" s="307"/>
      <c r="F19" s="308" t="s">
        <v>1086</v>
      </c>
      <c r="G19" s="309"/>
      <c r="H19" s="309"/>
      <c r="I19" s="309"/>
      <c r="J19" s="309"/>
      <c r="K19" s="309"/>
      <c r="L19" s="309"/>
      <c r="M19" s="309"/>
      <c r="N19" s="309"/>
      <c r="O19" s="309"/>
      <c r="P19" s="309"/>
      <c r="Q19" s="309"/>
      <c r="R19" s="309"/>
      <c r="S19" s="309"/>
      <c r="T19" s="309"/>
      <c r="U19" s="309"/>
      <c r="V19" s="309"/>
      <c r="W19" s="309"/>
      <c r="X19" s="309"/>
      <c r="Y19" s="309"/>
      <c r="Z19" s="309"/>
      <c r="AA19" s="309"/>
      <c r="AB19" s="309"/>
      <c r="AC19" s="310"/>
      <c r="AD19" s="311" t="s">
        <v>1087</v>
      </c>
      <c r="AE19" s="312"/>
      <c r="AF19" s="312"/>
      <c r="AG19" s="313"/>
      <c r="AH19" s="317" t="s">
        <v>1088</v>
      </c>
      <c r="AI19" s="318"/>
      <c r="AJ19" s="318"/>
      <c r="AK19" s="318"/>
      <c r="AL19" s="318"/>
      <c r="AM19" s="318"/>
      <c r="AN19" s="318"/>
      <c r="AO19" s="318"/>
      <c r="AP19" s="318"/>
      <c r="AQ19" s="318"/>
      <c r="AR19" s="318"/>
      <c r="AS19" s="318"/>
      <c r="AT19" s="318"/>
      <c r="AU19" s="318"/>
      <c r="AV19" s="318"/>
      <c r="AW19" s="318"/>
      <c r="AX19" s="318"/>
      <c r="AY19" s="318"/>
      <c r="AZ19" s="318"/>
      <c r="BA19" s="318"/>
      <c r="BB19" s="319"/>
    </row>
    <row r="20" spans="1:54">
      <c r="A20" s="305" t="s">
        <v>1089</v>
      </c>
      <c r="B20" s="306"/>
      <c r="C20" s="306"/>
      <c r="D20" s="306"/>
      <c r="E20" s="307"/>
      <c r="F20" s="308" t="s">
        <v>1090</v>
      </c>
      <c r="G20" s="309"/>
      <c r="H20" s="309"/>
      <c r="I20" s="309"/>
      <c r="J20" s="309"/>
      <c r="K20" s="309"/>
      <c r="L20" s="309"/>
      <c r="M20" s="309"/>
      <c r="N20" s="309"/>
      <c r="O20" s="309"/>
      <c r="P20" s="309"/>
      <c r="Q20" s="309"/>
      <c r="R20" s="309"/>
      <c r="S20" s="309"/>
      <c r="T20" s="309"/>
      <c r="U20" s="309"/>
      <c r="V20" s="309"/>
      <c r="W20" s="309"/>
      <c r="X20" s="309"/>
      <c r="Y20" s="309"/>
      <c r="Z20" s="309"/>
      <c r="AA20" s="309"/>
      <c r="AB20" s="309"/>
      <c r="AC20" s="310"/>
      <c r="AD20" s="314"/>
      <c r="AE20" s="315"/>
      <c r="AF20" s="315"/>
      <c r="AG20" s="316"/>
      <c r="AH20" s="320"/>
      <c r="AI20" s="321"/>
      <c r="AJ20" s="321"/>
      <c r="AK20" s="321"/>
      <c r="AL20" s="321"/>
      <c r="AM20" s="321"/>
      <c r="AN20" s="321"/>
      <c r="AO20" s="321"/>
      <c r="AP20" s="321"/>
      <c r="AQ20" s="321"/>
      <c r="AR20" s="321"/>
      <c r="AS20" s="321"/>
      <c r="AT20" s="321"/>
      <c r="AU20" s="321"/>
      <c r="AV20" s="321"/>
      <c r="AW20" s="321"/>
      <c r="AX20" s="321"/>
      <c r="AY20" s="321"/>
      <c r="AZ20" s="321"/>
      <c r="BA20" s="321"/>
      <c r="BB20" s="322"/>
    </row>
    <row r="21" spans="1:54">
      <c r="A21" s="305" t="s">
        <v>1091</v>
      </c>
      <c r="B21" s="306"/>
      <c r="C21" s="306"/>
      <c r="D21" s="306"/>
      <c r="E21" s="307"/>
      <c r="F21" s="308" t="s">
        <v>1092</v>
      </c>
      <c r="G21" s="309"/>
      <c r="H21" s="309"/>
      <c r="I21" s="309"/>
      <c r="J21" s="309"/>
      <c r="K21" s="309"/>
      <c r="L21" s="309"/>
      <c r="M21" s="309"/>
      <c r="N21" s="309"/>
      <c r="O21" s="309"/>
      <c r="P21" s="309"/>
      <c r="Q21" s="309"/>
      <c r="R21" s="309"/>
      <c r="S21" s="309"/>
      <c r="T21" s="309"/>
      <c r="U21" s="309"/>
      <c r="V21" s="309"/>
      <c r="W21" s="309"/>
      <c r="X21" s="309"/>
      <c r="Y21" s="309"/>
      <c r="Z21" s="309"/>
      <c r="AA21" s="309"/>
      <c r="AB21" s="309"/>
      <c r="AC21" s="310"/>
      <c r="AD21" s="311" t="s">
        <v>1093</v>
      </c>
      <c r="AE21" s="312"/>
      <c r="AF21" s="312"/>
      <c r="AG21" s="313"/>
      <c r="AH21" s="317" t="s">
        <v>1094</v>
      </c>
      <c r="AI21" s="318"/>
      <c r="AJ21" s="318"/>
      <c r="AK21" s="318"/>
      <c r="AL21" s="318"/>
      <c r="AM21" s="318"/>
      <c r="AN21" s="318"/>
      <c r="AO21" s="318"/>
      <c r="AP21" s="318"/>
      <c r="AQ21" s="318"/>
      <c r="AR21" s="318"/>
      <c r="AS21" s="318"/>
      <c r="AT21" s="318"/>
      <c r="AU21" s="318"/>
      <c r="AV21" s="318"/>
      <c r="AW21" s="318"/>
      <c r="AX21" s="318"/>
      <c r="AY21" s="318"/>
      <c r="AZ21" s="318"/>
      <c r="BA21" s="318"/>
      <c r="BB21" s="319"/>
    </row>
    <row r="22" spans="1:54">
      <c r="A22" s="305" t="s">
        <v>1095</v>
      </c>
      <c r="B22" s="306"/>
      <c r="C22" s="306"/>
      <c r="D22" s="306"/>
      <c r="E22" s="307"/>
      <c r="F22" s="308" t="s">
        <v>1096</v>
      </c>
      <c r="G22" s="309"/>
      <c r="H22" s="309"/>
      <c r="I22" s="309"/>
      <c r="J22" s="309"/>
      <c r="K22" s="309"/>
      <c r="L22" s="309"/>
      <c r="M22" s="309"/>
      <c r="N22" s="309"/>
      <c r="O22" s="309"/>
      <c r="P22" s="309"/>
      <c r="Q22" s="309"/>
      <c r="R22" s="309"/>
      <c r="S22" s="309"/>
      <c r="T22" s="309"/>
      <c r="U22" s="309"/>
      <c r="V22" s="309"/>
      <c r="W22" s="309"/>
      <c r="X22" s="309"/>
      <c r="Y22" s="309"/>
      <c r="Z22" s="309"/>
      <c r="AA22" s="309"/>
      <c r="AB22" s="309"/>
      <c r="AC22" s="310"/>
      <c r="AD22" s="314"/>
      <c r="AE22" s="315"/>
      <c r="AF22" s="315"/>
      <c r="AG22" s="316"/>
      <c r="AH22" s="320"/>
      <c r="AI22" s="321"/>
      <c r="AJ22" s="321"/>
      <c r="AK22" s="321"/>
      <c r="AL22" s="321"/>
      <c r="AM22" s="321"/>
      <c r="AN22" s="321"/>
      <c r="AO22" s="321"/>
      <c r="AP22" s="321"/>
      <c r="AQ22" s="321"/>
      <c r="AR22" s="321"/>
      <c r="AS22" s="321"/>
      <c r="AT22" s="321"/>
      <c r="AU22" s="321"/>
      <c r="AV22" s="321"/>
      <c r="AW22" s="321"/>
      <c r="AX22" s="321"/>
      <c r="AY22" s="321"/>
      <c r="AZ22" s="321"/>
      <c r="BA22" s="321"/>
      <c r="BB22" s="322"/>
    </row>
    <row r="23" spans="1:54">
      <c r="A23" s="305" t="s">
        <v>1097</v>
      </c>
      <c r="B23" s="306"/>
      <c r="C23" s="306"/>
      <c r="D23" s="306"/>
      <c r="E23" s="307"/>
      <c r="F23" s="308" t="s">
        <v>1098</v>
      </c>
      <c r="G23" s="309"/>
      <c r="H23" s="309"/>
      <c r="I23" s="309"/>
      <c r="J23" s="309"/>
      <c r="K23" s="309"/>
      <c r="L23" s="309"/>
      <c r="M23" s="309"/>
      <c r="N23" s="309"/>
      <c r="O23" s="309"/>
      <c r="P23" s="309"/>
      <c r="Q23" s="309"/>
      <c r="R23" s="309"/>
      <c r="S23" s="309"/>
      <c r="T23" s="309"/>
      <c r="U23" s="309"/>
      <c r="V23" s="309"/>
      <c r="W23" s="309"/>
      <c r="X23" s="309"/>
      <c r="Y23" s="309"/>
      <c r="Z23" s="309"/>
      <c r="AA23" s="309"/>
      <c r="AB23" s="309"/>
      <c r="AC23" s="310"/>
      <c r="AD23" s="311" t="s">
        <v>1099</v>
      </c>
      <c r="AE23" s="312"/>
      <c r="AF23" s="312"/>
      <c r="AG23" s="313"/>
      <c r="AH23" s="317" t="s">
        <v>1100</v>
      </c>
      <c r="AI23" s="318"/>
      <c r="AJ23" s="318"/>
      <c r="AK23" s="318"/>
      <c r="AL23" s="318"/>
      <c r="AM23" s="318"/>
      <c r="AN23" s="318"/>
      <c r="AO23" s="318"/>
      <c r="AP23" s="318"/>
      <c r="AQ23" s="318"/>
      <c r="AR23" s="318"/>
      <c r="AS23" s="318"/>
      <c r="AT23" s="318"/>
      <c r="AU23" s="318"/>
      <c r="AV23" s="318"/>
      <c r="AW23" s="318"/>
      <c r="AX23" s="318"/>
      <c r="AY23" s="318"/>
      <c r="AZ23" s="318"/>
      <c r="BA23" s="318"/>
      <c r="BB23" s="319"/>
    </row>
    <row r="24" spans="1:54">
      <c r="A24" s="305" t="s">
        <v>1101</v>
      </c>
      <c r="B24" s="306"/>
      <c r="C24" s="306"/>
      <c r="D24" s="306"/>
      <c r="E24" s="307"/>
      <c r="F24" s="308" t="s">
        <v>1102</v>
      </c>
      <c r="G24" s="309"/>
      <c r="H24" s="309"/>
      <c r="I24" s="309"/>
      <c r="J24" s="309"/>
      <c r="K24" s="309"/>
      <c r="L24" s="309"/>
      <c r="M24" s="309"/>
      <c r="N24" s="309"/>
      <c r="O24" s="309"/>
      <c r="P24" s="309"/>
      <c r="Q24" s="309"/>
      <c r="R24" s="309"/>
      <c r="S24" s="309"/>
      <c r="T24" s="309"/>
      <c r="U24" s="309"/>
      <c r="V24" s="309"/>
      <c r="W24" s="309"/>
      <c r="X24" s="309"/>
      <c r="Y24" s="309"/>
      <c r="Z24" s="309"/>
      <c r="AA24" s="309"/>
      <c r="AB24" s="309"/>
      <c r="AC24" s="310"/>
      <c r="AD24" s="314"/>
      <c r="AE24" s="315"/>
      <c r="AF24" s="315"/>
      <c r="AG24" s="316"/>
      <c r="AH24" s="320"/>
      <c r="AI24" s="321"/>
      <c r="AJ24" s="321"/>
      <c r="AK24" s="321"/>
      <c r="AL24" s="321"/>
      <c r="AM24" s="321"/>
      <c r="AN24" s="321"/>
      <c r="AO24" s="321"/>
      <c r="AP24" s="321"/>
      <c r="AQ24" s="321"/>
      <c r="AR24" s="321"/>
      <c r="AS24" s="321"/>
      <c r="AT24" s="321"/>
      <c r="AU24" s="321"/>
      <c r="AV24" s="321"/>
      <c r="AW24" s="321"/>
      <c r="AX24" s="321"/>
      <c r="AY24" s="321"/>
      <c r="AZ24" s="321"/>
      <c r="BA24" s="321"/>
      <c r="BB24" s="322"/>
    </row>
    <row r="25" spans="1:54">
      <c r="A25" s="305" t="s">
        <v>1103</v>
      </c>
      <c r="B25" s="306"/>
      <c r="C25" s="306"/>
      <c r="D25" s="306"/>
      <c r="E25" s="307"/>
      <c r="F25" s="308" t="s">
        <v>1104</v>
      </c>
      <c r="G25" s="309"/>
      <c r="H25" s="309"/>
      <c r="I25" s="309"/>
      <c r="J25" s="309"/>
      <c r="K25" s="309"/>
      <c r="L25" s="309"/>
      <c r="M25" s="309"/>
      <c r="N25" s="309"/>
      <c r="O25" s="309"/>
      <c r="P25" s="309"/>
      <c r="Q25" s="309"/>
      <c r="R25" s="309"/>
      <c r="S25" s="309"/>
      <c r="T25" s="309"/>
      <c r="U25" s="309"/>
      <c r="V25" s="309"/>
      <c r="W25" s="309"/>
      <c r="X25" s="309"/>
      <c r="Y25" s="309"/>
      <c r="Z25" s="309"/>
      <c r="AA25" s="309"/>
      <c r="AB25" s="309"/>
      <c r="AC25" s="310"/>
      <c r="AD25" s="311" t="s">
        <v>1105</v>
      </c>
      <c r="AE25" s="312"/>
      <c r="AF25" s="312"/>
      <c r="AG25" s="313"/>
      <c r="AH25" s="317" t="s">
        <v>1106</v>
      </c>
      <c r="AI25" s="318"/>
      <c r="AJ25" s="318"/>
      <c r="AK25" s="318"/>
      <c r="AL25" s="318"/>
      <c r="AM25" s="318"/>
      <c r="AN25" s="318"/>
      <c r="AO25" s="318"/>
      <c r="AP25" s="318"/>
      <c r="AQ25" s="318"/>
      <c r="AR25" s="318"/>
      <c r="AS25" s="318"/>
      <c r="AT25" s="318"/>
      <c r="AU25" s="318"/>
      <c r="AV25" s="318"/>
      <c r="AW25" s="318"/>
      <c r="AX25" s="318"/>
      <c r="AY25" s="318"/>
      <c r="AZ25" s="318"/>
      <c r="BA25" s="318"/>
      <c r="BB25" s="319"/>
    </row>
    <row r="26" spans="1:54">
      <c r="A26" s="305" t="s">
        <v>1107</v>
      </c>
      <c r="B26" s="306"/>
      <c r="C26" s="306"/>
      <c r="D26" s="306"/>
      <c r="E26" s="307"/>
      <c r="F26" s="308" t="s">
        <v>1108</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10"/>
      <c r="AD26" s="314"/>
      <c r="AE26" s="315"/>
      <c r="AF26" s="315"/>
      <c r="AG26" s="316"/>
      <c r="AH26" s="320"/>
      <c r="AI26" s="321"/>
      <c r="AJ26" s="321"/>
      <c r="AK26" s="321"/>
      <c r="AL26" s="321"/>
      <c r="AM26" s="321"/>
      <c r="AN26" s="321"/>
      <c r="AO26" s="321"/>
      <c r="AP26" s="321"/>
      <c r="AQ26" s="321"/>
      <c r="AR26" s="321"/>
      <c r="AS26" s="321"/>
      <c r="AT26" s="321"/>
      <c r="AU26" s="321"/>
      <c r="AV26" s="321"/>
      <c r="AW26" s="321"/>
      <c r="AX26" s="321"/>
      <c r="AY26" s="321"/>
      <c r="AZ26" s="321"/>
      <c r="BA26" s="321"/>
      <c r="BB26" s="322"/>
    </row>
    <row r="27" spans="1:54">
      <c r="A27" s="305" t="s">
        <v>1109</v>
      </c>
      <c r="B27" s="306"/>
      <c r="C27" s="306"/>
      <c r="D27" s="306"/>
      <c r="E27" s="307"/>
      <c r="F27" s="308" t="s">
        <v>1110</v>
      </c>
      <c r="G27" s="309"/>
      <c r="H27" s="309"/>
      <c r="I27" s="309"/>
      <c r="J27" s="309"/>
      <c r="K27" s="309"/>
      <c r="L27" s="309"/>
      <c r="M27" s="309"/>
      <c r="N27" s="309"/>
      <c r="O27" s="309"/>
      <c r="P27" s="309"/>
      <c r="Q27" s="309"/>
      <c r="R27" s="309"/>
      <c r="S27" s="309"/>
      <c r="T27" s="309"/>
      <c r="U27" s="309"/>
      <c r="V27" s="309"/>
      <c r="W27" s="309"/>
      <c r="X27" s="309"/>
      <c r="Y27" s="309"/>
      <c r="Z27" s="309"/>
      <c r="AA27" s="309"/>
      <c r="AB27" s="309"/>
      <c r="AC27" s="310"/>
      <c r="AD27" s="335" t="s">
        <v>1111</v>
      </c>
      <c r="AE27" s="336"/>
      <c r="AF27" s="336"/>
      <c r="AG27" s="337"/>
      <c r="AH27" s="344" t="s">
        <v>1112</v>
      </c>
      <c r="AI27" s="345"/>
      <c r="AJ27" s="345"/>
      <c r="AK27" s="345"/>
      <c r="AL27" s="345"/>
      <c r="AM27" s="345"/>
      <c r="AN27" s="345"/>
      <c r="AO27" s="345"/>
      <c r="AP27" s="345"/>
      <c r="AQ27" s="345"/>
      <c r="AR27" s="345"/>
      <c r="AS27" s="345"/>
      <c r="AT27" s="345"/>
      <c r="AU27" s="345"/>
      <c r="AV27" s="345"/>
      <c r="AW27" s="345"/>
      <c r="AX27" s="345"/>
      <c r="AY27" s="345"/>
      <c r="AZ27" s="345"/>
      <c r="BA27" s="345"/>
      <c r="BB27" s="346"/>
    </row>
    <row r="28" spans="1:54">
      <c r="A28" s="305" t="s">
        <v>1113</v>
      </c>
      <c r="B28" s="306"/>
      <c r="C28" s="306"/>
      <c r="D28" s="306"/>
      <c r="E28" s="307"/>
      <c r="F28" s="308" t="s">
        <v>1114</v>
      </c>
      <c r="G28" s="309"/>
      <c r="H28" s="309"/>
      <c r="I28" s="309"/>
      <c r="J28" s="309"/>
      <c r="K28" s="309"/>
      <c r="L28" s="309"/>
      <c r="M28" s="309"/>
      <c r="N28" s="309"/>
      <c r="O28" s="309"/>
      <c r="P28" s="309"/>
      <c r="Q28" s="309"/>
      <c r="R28" s="309"/>
      <c r="S28" s="309"/>
      <c r="T28" s="309"/>
      <c r="U28" s="309"/>
      <c r="V28" s="309"/>
      <c r="W28" s="309"/>
      <c r="X28" s="309"/>
      <c r="Y28" s="309"/>
      <c r="Z28" s="309"/>
      <c r="AA28" s="309"/>
      <c r="AB28" s="309"/>
      <c r="AC28" s="310"/>
      <c r="AD28" s="338"/>
      <c r="AE28" s="339"/>
      <c r="AF28" s="339"/>
      <c r="AG28" s="340"/>
      <c r="AH28" s="347"/>
      <c r="AI28" s="348"/>
      <c r="AJ28" s="348"/>
      <c r="AK28" s="348"/>
      <c r="AL28" s="348"/>
      <c r="AM28" s="348"/>
      <c r="AN28" s="348"/>
      <c r="AO28" s="348"/>
      <c r="AP28" s="348"/>
      <c r="AQ28" s="348"/>
      <c r="AR28" s="348"/>
      <c r="AS28" s="348"/>
      <c r="AT28" s="348"/>
      <c r="AU28" s="348"/>
      <c r="AV28" s="348"/>
      <c r="AW28" s="348"/>
      <c r="AX28" s="348"/>
      <c r="AY28" s="348"/>
      <c r="AZ28" s="348"/>
      <c r="BA28" s="348"/>
      <c r="BB28" s="349"/>
    </row>
    <row r="29" spans="1:54">
      <c r="A29" s="305" t="s">
        <v>1115</v>
      </c>
      <c r="B29" s="306"/>
      <c r="C29" s="306"/>
      <c r="D29" s="306"/>
      <c r="E29" s="307"/>
      <c r="F29" s="308" t="s">
        <v>1116</v>
      </c>
      <c r="G29" s="309"/>
      <c r="H29" s="309"/>
      <c r="I29" s="309"/>
      <c r="J29" s="309"/>
      <c r="K29" s="309"/>
      <c r="L29" s="309"/>
      <c r="M29" s="309"/>
      <c r="N29" s="309"/>
      <c r="O29" s="309"/>
      <c r="P29" s="309"/>
      <c r="Q29" s="309"/>
      <c r="R29" s="309"/>
      <c r="S29" s="309"/>
      <c r="T29" s="309"/>
      <c r="U29" s="309"/>
      <c r="V29" s="309"/>
      <c r="W29" s="309"/>
      <c r="X29" s="309"/>
      <c r="Y29" s="309"/>
      <c r="Z29" s="309"/>
      <c r="AA29" s="309"/>
      <c r="AB29" s="309"/>
      <c r="AC29" s="310"/>
      <c r="AD29" s="338"/>
      <c r="AE29" s="339"/>
      <c r="AF29" s="339"/>
      <c r="AG29" s="340"/>
      <c r="AH29" s="347"/>
      <c r="AI29" s="348"/>
      <c r="AJ29" s="348"/>
      <c r="AK29" s="348"/>
      <c r="AL29" s="348"/>
      <c r="AM29" s="348"/>
      <c r="AN29" s="348"/>
      <c r="AO29" s="348"/>
      <c r="AP29" s="348"/>
      <c r="AQ29" s="348"/>
      <c r="AR29" s="348"/>
      <c r="AS29" s="348"/>
      <c r="AT29" s="348"/>
      <c r="AU29" s="348"/>
      <c r="AV29" s="348"/>
      <c r="AW29" s="348"/>
      <c r="AX29" s="348"/>
      <c r="AY29" s="348"/>
      <c r="AZ29" s="348"/>
      <c r="BA29" s="348"/>
      <c r="BB29" s="349"/>
    </row>
    <row r="30" spans="1:54">
      <c r="A30" s="305" t="s">
        <v>1117</v>
      </c>
      <c r="B30" s="306"/>
      <c r="C30" s="306"/>
      <c r="D30" s="306"/>
      <c r="E30" s="307"/>
      <c r="F30" s="308" t="s">
        <v>1118</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10"/>
      <c r="AD30" s="338"/>
      <c r="AE30" s="339"/>
      <c r="AF30" s="339"/>
      <c r="AG30" s="340"/>
      <c r="AH30" s="347"/>
      <c r="AI30" s="348"/>
      <c r="AJ30" s="348"/>
      <c r="AK30" s="348"/>
      <c r="AL30" s="348"/>
      <c r="AM30" s="348"/>
      <c r="AN30" s="348"/>
      <c r="AO30" s="348"/>
      <c r="AP30" s="348"/>
      <c r="AQ30" s="348"/>
      <c r="AR30" s="348"/>
      <c r="AS30" s="348"/>
      <c r="AT30" s="348"/>
      <c r="AU30" s="348"/>
      <c r="AV30" s="348"/>
      <c r="AW30" s="348"/>
      <c r="AX30" s="348"/>
      <c r="AY30" s="348"/>
      <c r="AZ30" s="348"/>
      <c r="BA30" s="348"/>
      <c r="BB30" s="349"/>
    </row>
    <row r="31" spans="1:54">
      <c r="A31" s="305" t="s">
        <v>1119</v>
      </c>
      <c r="B31" s="306"/>
      <c r="C31" s="306"/>
      <c r="D31" s="306"/>
      <c r="E31" s="307"/>
      <c r="F31" s="308" t="s">
        <v>1120</v>
      </c>
      <c r="G31" s="309"/>
      <c r="H31" s="309"/>
      <c r="I31" s="309"/>
      <c r="J31" s="309"/>
      <c r="K31" s="309"/>
      <c r="L31" s="309"/>
      <c r="M31" s="309"/>
      <c r="N31" s="309"/>
      <c r="O31" s="309"/>
      <c r="P31" s="309"/>
      <c r="Q31" s="309"/>
      <c r="R31" s="309"/>
      <c r="S31" s="309"/>
      <c r="T31" s="309"/>
      <c r="U31" s="309"/>
      <c r="V31" s="309"/>
      <c r="W31" s="309"/>
      <c r="X31" s="309"/>
      <c r="Y31" s="309"/>
      <c r="Z31" s="309"/>
      <c r="AA31" s="309"/>
      <c r="AB31" s="309"/>
      <c r="AC31" s="310"/>
      <c r="AD31" s="338"/>
      <c r="AE31" s="339"/>
      <c r="AF31" s="339"/>
      <c r="AG31" s="340"/>
      <c r="AH31" s="347"/>
      <c r="AI31" s="348"/>
      <c r="AJ31" s="348"/>
      <c r="AK31" s="348"/>
      <c r="AL31" s="348"/>
      <c r="AM31" s="348"/>
      <c r="AN31" s="348"/>
      <c r="AO31" s="348"/>
      <c r="AP31" s="348"/>
      <c r="AQ31" s="348"/>
      <c r="AR31" s="348"/>
      <c r="AS31" s="348"/>
      <c r="AT31" s="348"/>
      <c r="AU31" s="348"/>
      <c r="AV31" s="348"/>
      <c r="AW31" s="348"/>
      <c r="AX31" s="348"/>
      <c r="AY31" s="348"/>
      <c r="AZ31" s="348"/>
      <c r="BA31" s="348"/>
      <c r="BB31" s="349"/>
    </row>
    <row r="32" spans="1:54">
      <c r="A32" s="305" t="s">
        <v>1121</v>
      </c>
      <c r="B32" s="306"/>
      <c r="C32" s="306"/>
      <c r="D32" s="306"/>
      <c r="E32" s="307"/>
      <c r="F32" s="308" t="s">
        <v>1122</v>
      </c>
      <c r="G32" s="309"/>
      <c r="H32" s="309"/>
      <c r="I32" s="309"/>
      <c r="J32" s="309"/>
      <c r="K32" s="309"/>
      <c r="L32" s="309"/>
      <c r="M32" s="309"/>
      <c r="N32" s="309"/>
      <c r="O32" s="309"/>
      <c r="P32" s="309"/>
      <c r="Q32" s="309"/>
      <c r="R32" s="309"/>
      <c r="S32" s="309"/>
      <c r="T32" s="309"/>
      <c r="U32" s="309"/>
      <c r="V32" s="309"/>
      <c r="W32" s="309"/>
      <c r="X32" s="309"/>
      <c r="Y32" s="309"/>
      <c r="Z32" s="309"/>
      <c r="AA32" s="309"/>
      <c r="AB32" s="309"/>
      <c r="AC32" s="310"/>
      <c r="AD32" s="341"/>
      <c r="AE32" s="342"/>
      <c r="AF32" s="342"/>
      <c r="AG32" s="343"/>
      <c r="AH32" s="350"/>
      <c r="AI32" s="351"/>
      <c r="AJ32" s="351"/>
      <c r="AK32" s="351"/>
      <c r="AL32" s="351"/>
      <c r="AM32" s="351"/>
      <c r="AN32" s="351"/>
      <c r="AO32" s="351"/>
      <c r="AP32" s="351"/>
      <c r="AQ32" s="351"/>
      <c r="AR32" s="351"/>
      <c r="AS32" s="351"/>
      <c r="AT32" s="351"/>
      <c r="AU32" s="351"/>
      <c r="AV32" s="351"/>
      <c r="AW32" s="351"/>
      <c r="AX32" s="351"/>
      <c r="AY32" s="351"/>
      <c r="AZ32" s="351"/>
      <c r="BA32" s="351"/>
      <c r="BB32" s="352"/>
    </row>
    <row r="33" spans="1:54">
      <c r="A33" s="305" t="s">
        <v>1123</v>
      </c>
      <c r="B33" s="306"/>
      <c r="C33" s="306"/>
      <c r="D33" s="306"/>
      <c r="E33" s="307"/>
      <c r="F33" s="308" t="s">
        <v>1124</v>
      </c>
      <c r="G33" s="309"/>
      <c r="H33" s="309"/>
      <c r="I33" s="309"/>
      <c r="J33" s="309"/>
      <c r="K33" s="309"/>
      <c r="L33" s="309"/>
      <c r="M33" s="309"/>
      <c r="N33" s="309"/>
      <c r="O33" s="309"/>
      <c r="P33" s="309"/>
      <c r="Q33" s="309"/>
      <c r="R33" s="309"/>
      <c r="S33" s="309"/>
      <c r="T33" s="309"/>
      <c r="U33" s="309"/>
      <c r="V33" s="309"/>
      <c r="W33" s="309"/>
      <c r="X33" s="309"/>
      <c r="Y33" s="309"/>
      <c r="Z33" s="309"/>
      <c r="AA33" s="309"/>
      <c r="AB33" s="309"/>
      <c r="AC33" s="310"/>
      <c r="AD33" s="353" t="s">
        <v>1125</v>
      </c>
      <c r="AE33" s="354"/>
      <c r="AF33" s="354"/>
      <c r="AG33" s="355"/>
      <c r="AH33" s="308" t="s">
        <v>1126</v>
      </c>
      <c r="AI33" s="309"/>
      <c r="AJ33" s="309"/>
      <c r="AK33" s="309"/>
      <c r="AL33" s="309"/>
      <c r="AM33" s="309"/>
      <c r="AN33" s="309"/>
      <c r="AO33" s="309"/>
      <c r="AP33" s="309"/>
      <c r="AQ33" s="309"/>
      <c r="AR33" s="309"/>
      <c r="AS33" s="309"/>
      <c r="AT33" s="309"/>
      <c r="AU33" s="309"/>
      <c r="AV33" s="309"/>
      <c r="AW33" s="309"/>
      <c r="AX33" s="309"/>
      <c r="AY33" s="309"/>
      <c r="AZ33" s="309"/>
      <c r="BA33" s="309"/>
      <c r="BB33" s="310"/>
    </row>
    <row r="34" spans="1:54">
      <c r="A34" s="305" t="s">
        <v>1127</v>
      </c>
      <c r="B34" s="306"/>
      <c r="C34" s="306"/>
      <c r="D34" s="306"/>
      <c r="E34" s="307"/>
      <c r="F34" s="308" t="s">
        <v>1128</v>
      </c>
      <c r="G34" s="309"/>
      <c r="H34" s="309"/>
      <c r="I34" s="309"/>
      <c r="J34" s="309"/>
      <c r="K34" s="309"/>
      <c r="L34" s="309"/>
      <c r="M34" s="309"/>
      <c r="N34" s="309"/>
      <c r="O34" s="309"/>
      <c r="P34" s="309"/>
      <c r="Q34" s="309"/>
      <c r="R34" s="309"/>
      <c r="S34" s="309"/>
      <c r="T34" s="309"/>
      <c r="U34" s="309"/>
      <c r="V34" s="309"/>
      <c r="W34" s="309"/>
      <c r="X34" s="309"/>
      <c r="Y34" s="309"/>
      <c r="Z34" s="309"/>
      <c r="AA34" s="309"/>
      <c r="AB34" s="309"/>
      <c r="AC34" s="310"/>
      <c r="AD34" s="311" t="s">
        <v>1129</v>
      </c>
      <c r="AE34" s="312"/>
      <c r="AF34" s="312"/>
      <c r="AG34" s="313"/>
      <c r="AH34" s="317" t="s">
        <v>1130</v>
      </c>
      <c r="AI34" s="318"/>
      <c r="AJ34" s="318"/>
      <c r="AK34" s="318"/>
      <c r="AL34" s="318"/>
      <c r="AM34" s="318"/>
      <c r="AN34" s="318"/>
      <c r="AO34" s="318"/>
      <c r="AP34" s="318"/>
      <c r="AQ34" s="318"/>
      <c r="AR34" s="318"/>
      <c r="AS34" s="318"/>
      <c r="AT34" s="318"/>
      <c r="AU34" s="318"/>
      <c r="AV34" s="318"/>
      <c r="AW34" s="318"/>
      <c r="AX34" s="318"/>
      <c r="AY34" s="318"/>
      <c r="AZ34" s="318"/>
      <c r="BA34" s="318"/>
      <c r="BB34" s="319"/>
    </row>
    <row r="35" spans="1:54">
      <c r="A35" s="305" t="s">
        <v>1131</v>
      </c>
      <c r="B35" s="306"/>
      <c r="C35" s="306"/>
      <c r="D35" s="306"/>
      <c r="E35" s="307"/>
      <c r="F35" s="308" t="s">
        <v>1132</v>
      </c>
      <c r="G35" s="309"/>
      <c r="H35" s="309"/>
      <c r="I35" s="309"/>
      <c r="J35" s="309"/>
      <c r="K35" s="309"/>
      <c r="L35" s="309"/>
      <c r="M35" s="309"/>
      <c r="N35" s="309"/>
      <c r="O35" s="309"/>
      <c r="P35" s="309"/>
      <c r="Q35" s="309"/>
      <c r="R35" s="309"/>
      <c r="S35" s="309"/>
      <c r="T35" s="309"/>
      <c r="U35" s="309"/>
      <c r="V35" s="309"/>
      <c r="W35" s="309"/>
      <c r="X35" s="309"/>
      <c r="Y35" s="309"/>
      <c r="Z35" s="309"/>
      <c r="AA35" s="309"/>
      <c r="AB35" s="309"/>
      <c r="AC35" s="310"/>
      <c r="AD35" s="314"/>
      <c r="AE35" s="315"/>
      <c r="AF35" s="315"/>
      <c r="AG35" s="316"/>
      <c r="AH35" s="320"/>
      <c r="AI35" s="321"/>
      <c r="AJ35" s="321"/>
      <c r="AK35" s="321"/>
      <c r="AL35" s="321"/>
      <c r="AM35" s="321"/>
      <c r="AN35" s="321"/>
      <c r="AO35" s="321"/>
      <c r="AP35" s="321"/>
      <c r="AQ35" s="321"/>
      <c r="AR35" s="321"/>
      <c r="AS35" s="321"/>
      <c r="AT35" s="321"/>
      <c r="AU35" s="321"/>
      <c r="AV35" s="321"/>
      <c r="AW35" s="321"/>
      <c r="AX35" s="321"/>
      <c r="AY35" s="321"/>
      <c r="AZ35" s="321"/>
      <c r="BA35" s="321"/>
      <c r="BB35" s="322"/>
    </row>
    <row r="36" spans="1:54">
      <c r="A36" s="305" t="s">
        <v>1133</v>
      </c>
      <c r="B36" s="306"/>
      <c r="C36" s="306"/>
      <c r="D36" s="306"/>
      <c r="E36" s="307"/>
      <c r="F36" s="308" t="s">
        <v>1134</v>
      </c>
      <c r="G36" s="309"/>
      <c r="H36" s="309"/>
      <c r="I36" s="309"/>
      <c r="J36" s="309"/>
      <c r="K36" s="309"/>
      <c r="L36" s="309"/>
      <c r="M36" s="309"/>
      <c r="N36" s="309"/>
      <c r="O36" s="309"/>
      <c r="P36" s="309"/>
      <c r="Q36" s="309"/>
      <c r="R36" s="309"/>
      <c r="S36" s="309"/>
      <c r="T36" s="309"/>
      <c r="U36" s="309"/>
      <c r="V36" s="309"/>
      <c r="W36" s="309"/>
      <c r="X36" s="309"/>
      <c r="Y36" s="309"/>
      <c r="Z36" s="309"/>
      <c r="AA36" s="309"/>
      <c r="AB36" s="309"/>
      <c r="AC36" s="310"/>
      <c r="AD36" s="335" t="s">
        <v>1135</v>
      </c>
      <c r="AE36" s="336"/>
      <c r="AF36" s="336"/>
      <c r="AG36" s="337"/>
      <c r="AH36" s="344" t="s">
        <v>1136</v>
      </c>
      <c r="AI36" s="345"/>
      <c r="AJ36" s="345"/>
      <c r="AK36" s="345"/>
      <c r="AL36" s="345"/>
      <c r="AM36" s="345"/>
      <c r="AN36" s="345"/>
      <c r="AO36" s="345"/>
      <c r="AP36" s="345"/>
      <c r="AQ36" s="345"/>
      <c r="AR36" s="345"/>
      <c r="AS36" s="345"/>
      <c r="AT36" s="345"/>
      <c r="AU36" s="345"/>
      <c r="AV36" s="345"/>
      <c r="AW36" s="345"/>
      <c r="AX36" s="345"/>
      <c r="AY36" s="345"/>
      <c r="AZ36" s="345"/>
      <c r="BA36" s="345"/>
      <c r="BB36" s="346"/>
    </row>
    <row r="37" spans="1:54">
      <c r="A37" s="305" t="s">
        <v>1137</v>
      </c>
      <c r="B37" s="306"/>
      <c r="C37" s="306"/>
      <c r="D37" s="306"/>
      <c r="E37" s="307"/>
      <c r="F37" s="308" t="s">
        <v>1138</v>
      </c>
      <c r="G37" s="309"/>
      <c r="H37" s="309"/>
      <c r="I37" s="309"/>
      <c r="J37" s="309"/>
      <c r="K37" s="309"/>
      <c r="L37" s="309"/>
      <c r="M37" s="309"/>
      <c r="N37" s="309"/>
      <c r="O37" s="309"/>
      <c r="P37" s="309"/>
      <c r="Q37" s="309"/>
      <c r="R37" s="309"/>
      <c r="S37" s="309"/>
      <c r="T37" s="309"/>
      <c r="U37" s="309"/>
      <c r="V37" s="309"/>
      <c r="W37" s="309"/>
      <c r="X37" s="309"/>
      <c r="Y37" s="309"/>
      <c r="Z37" s="309"/>
      <c r="AA37" s="309"/>
      <c r="AB37" s="309"/>
      <c r="AC37" s="310"/>
      <c r="AD37" s="338"/>
      <c r="AE37" s="339"/>
      <c r="AF37" s="339"/>
      <c r="AG37" s="340"/>
      <c r="AH37" s="347"/>
      <c r="AI37" s="348"/>
      <c r="AJ37" s="348"/>
      <c r="AK37" s="348"/>
      <c r="AL37" s="348"/>
      <c r="AM37" s="348"/>
      <c r="AN37" s="348"/>
      <c r="AO37" s="348"/>
      <c r="AP37" s="348"/>
      <c r="AQ37" s="348"/>
      <c r="AR37" s="348"/>
      <c r="AS37" s="348"/>
      <c r="AT37" s="348"/>
      <c r="AU37" s="348"/>
      <c r="AV37" s="348"/>
      <c r="AW37" s="348"/>
      <c r="AX37" s="348"/>
      <c r="AY37" s="348"/>
      <c r="AZ37" s="348"/>
      <c r="BA37" s="348"/>
      <c r="BB37" s="349"/>
    </row>
    <row r="38" spans="1:54">
      <c r="A38" s="305" t="s">
        <v>1139</v>
      </c>
      <c r="B38" s="306"/>
      <c r="C38" s="306"/>
      <c r="D38" s="306"/>
      <c r="E38" s="307"/>
      <c r="F38" s="308" t="s">
        <v>1140</v>
      </c>
      <c r="G38" s="309"/>
      <c r="H38" s="309"/>
      <c r="I38" s="309"/>
      <c r="J38" s="309"/>
      <c r="K38" s="309"/>
      <c r="L38" s="309"/>
      <c r="M38" s="309"/>
      <c r="N38" s="309"/>
      <c r="O38" s="309"/>
      <c r="P38" s="309"/>
      <c r="Q38" s="309"/>
      <c r="R38" s="309"/>
      <c r="S38" s="309"/>
      <c r="T38" s="309"/>
      <c r="U38" s="309"/>
      <c r="V38" s="309"/>
      <c r="W38" s="309"/>
      <c r="X38" s="309"/>
      <c r="Y38" s="309"/>
      <c r="Z38" s="309"/>
      <c r="AA38" s="309"/>
      <c r="AB38" s="309"/>
      <c r="AC38" s="310"/>
      <c r="AD38" s="341"/>
      <c r="AE38" s="342"/>
      <c r="AF38" s="342"/>
      <c r="AG38" s="343"/>
      <c r="AH38" s="350"/>
      <c r="AI38" s="351"/>
      <c r="AJ38" s="351"/>
      <c r="AK38" s="351"/>
      <c r="AL38" s="351"/>
      <c r="AM38" s="351"/>
      <c r="AN38" s="351"/>
      <c r="AO38" s="351"/>
      <c r="AP38" s="351"/>
      <c r="AQ38" s="351"/>
      <c r="AR38" s="351"/>
      <c r="AS38" s="351"/>
      <c r="AT38" s="351"/>
      <c r="AU38" s="351"/>
      <c r="AV38" s="351"/>
      <c r="AW38" s="351"/>
      <c r="AX38" s="351"/>
      <c r="AY38" s="351"/>
      <c r="AZ38" s="351"/>
      <c r="BA38" s="351"/>
      <c r="BB38" s="352"/>
    </row>
    <row r="39" spans="1:54">
      <c r="A39" s="305" t="s">
        <v>1141</v>
      </c>
      <c r="B39" s="306"/>
      <c r="C39" s="306"/>
      <c r="D39" s="306"/>
      <c r="E39" s="307"/>
      <c r="F39" s="308" t="s">
        <v>1142</v>
      </c>
      <c r="G39" s="309"/>
      <c r="H39" s="309"/>
      <c r="I39" s="309"/>
      <c r="J39" s="309"/>
      <c r="K39" s="309"/>
      <c r="L39" s="309"/>
      <c r="M39" s="309"/>
      <c r="N39" s="309"/>
      <c r="O39" s="309"/>
      <c r="P39" s="309"/>
      <c r="Q39" s="309"/>
      <c r="R39" s="309"/>
      <c r="S39" s="309"/>
      <c r="T39" s="309"/>
      <c r="U39" s="309"/>
      <c r="V39" s="309"/>
      <c r="W39" s="309"/>
      <c r="X39" s="309"/>
      <c r="Y39" s="309"/>
      <c r="Z39" s="309"/>
      <c r="AA39" s="309"/>
      <c r="AB39" s="309"/>
      <c r="AC39" s="310"/>
      <c r="AD39" s="353" t="s">
        <v>1135</v>
      </c>
      <c r="AE39" s="354"/>
      <c r="AF39" s="354"/>
      <c r="AG39" s="355"/>
      <c r="AH39" s="308" t="s">
        <v>1136</v>
      </c>
      <c r="AI39" s="309"/>
      <c r="AJ39" s="309"/>
      <c r="AK39" s="309"/>
      <c r="AL39" s="309"/>
      <c r="AM39" s="309"/>
      <c r="AN39" s="309"/>
      <c r="AO39" s="309"/>
      <c r="AP39" s="309"/>
      <c r="AQ39" s="309"/>
      <c r="AR39" s="309"/>
      <c r="AS39" s="309"/>
      <c r="AT39" s="309"/>
      <c r="AU39" s="309"/>
      <c r="AV39" s="309"/>
      <c r="AW39" s="309"/>
      <c r="AX39" s="309"/>
      <c r="AY39" s="309"/>
      <c r="AZ39" s="309"/>
      <c r="BA39" s="309"/>
      <c r="BB39" s="310"/>
    </row>
    <row r="40" spans="1:54">
      <c r="A40" s="305" t="s">
        <v>1143</v>
      </c>
      <c r="B40" s="306"/>
      <c r="C40" s="306"/>
      <c r="D40" s="306"/>
      <c r="E40" s="307"/>
      <c r="F40" s="308" t="s">
        <v>1144</v>
      </c>
      <c r="G40" s="309"/>
      <c r="H40" s="309"/>
      <c r="I40" s="309"/>
      <c r="J40" s="309"/>
      <c r="K40" s="309"/>
      <c r="L40" s="309"/>
      <c r="M40" s="309"/>
      <c r="N40" s="309"/>
      <c r="O40" s="309"/>
      <c r="P40" s="309"/>
      <c r="Q40" s="309"/>
      <c r="R40" s="309"/>
      <c r="S40" s="309"/>
      <c r="T40" s="309"/>
      <c r="U40" s="309"/>
      <c r="V40" s="309"/>
      <c r="W40" s="309"/>
      <c r="X40" s="309"/>
      <c r="Y40" s="309"/>
      <c r="Z40" s="309"/>
      <c r="AA40" s="309"/>
      <c r="AB40" s="309"/>
      <c r="AC40" s="310"/>
      <c r="AD40" s="353" t="s">
        <v>1145</v>
      </c>
      <c r="AE40" s="354"/>
      <c r="AF40" s="354"/>
      <c r="AG40" s="355"/>
      <c r="AH40" s="308" t="s">
        <v>1146</v>
      </c>
      <c r="AI40" s="309"/>
      <c r="AJ40" s="309"/>
      <c r="AK40" s="309"/>
      <c r="AL40" s="309"/>
      <c r="AM40" s="309"/>
      <c r="AN40" s="309"/>
      <c r="AO40" s="309"/>
      <c r="AP40" s="309"/>
      <c r="AQ40" s="309"/>
      <c r="AR40" s="309"/>
      <c r="AS40" s="309"/>
      <c r="AT40" s="309"/>
      <c r="AU40" s="309"/>
      <c r="AV40" s="309"/>
      <c r="AW40" s="309"/>
      <c r="AX40" s="309"/>
      <c r="AY40" s="309"/>
      <c r="AZ40" s="309"/>
      <c r="BA40" s="309"/>
      <c r="BB40" s="310"/>
    </row>
    <row r="41" spans="1:54">
      <c r="A41" s="305" t="s">
        <v>1147</v>
      </c>
      <c r="B41" s="306"/>
      <c r="C41" s="306"/>
      <c r="D41" s="306"/>
      <c r="E41" s="307"/>
      <c r="F41" s="308" t="s">
        <v>1148</v>
      </c>
      <c r="G41" s="309"/>
      <c r="H41" s="309"/>
      <c r="I41" s="309"/>
      <c r="J41" s="309"/>
      <c r="K41" s="309"/>
      <c r="L41" s="309"/>
      <c r="M41" s="309"/>
      <c r="N41" s="309"/>
      <c r="O41" s="309"/>
      <c r="P41" s="309"/>
      <c r="Q41" s="309"/>
      <c r="R41" s="309"/>
      <c r="S41" s="309"/>
      <c r="T41" s="309"/>
      <c r="U41" s="309"/>
      <c r="V41" s="309"/>
      <c r="W41" s="309"/>
      <c r="X41" s="309"/>
      <c r="Y41" s="309"/>
      <c r="Z41" s="309"/>
      <c r="AA41" s="309"/>
      <c r="AB41" s="309"/>
      <c r="AC41" s="310"/>
      <c r="AD41" s="311" t="s">
        <v>1149</v>
      </c>
      <c r="AE41" s="312"/>
      <c r="AF41" s="312"/>
      <c r="AG41" s="313"/>
      <c r="AH41" s="317" t="s">
        <v>1150</v>
      </c>
      <c r="AI41" s="318"/>
      <c r="AJ41" s="318"/>
      <c r="AK41" s="318"/>
      <c r="AL41" s="318"/>
      <c r="AM41" s="318"/>
      <c r="AN41" s="318"/>
      <c r="AO41" s="318"/>
      <c r="AP41" s="318"/>
      <c r="AQ41" s="318"/>
      <c r="AR41" s="318"/>
      <c r="AS41" s="318"/>
      <c r="AT41" s="318"/>
      <c r="AU41" s="318"/>
      <c r="AV41" s="318"/>
      <c r="AW41" s="318"/>
      <c r="AX41" s="318"/>
      <c r="AY41" s="318"/>
      <c r="AZ41" s="318"/>
      <c r="BA41" s="318"/>
      <c r="BB41" s="319"/>
    </row>
    <row r="42" spans="1:54">
      <c r="A42" s="305" t="s">
        <v>1151</v>
      </c>
      <c r="B42" s="306"/>
      <c r="C42" s="306"/>
      <c r="D42" s="306"/>
      <c r="E42" s="307"/>
      <c r="F42" s="308" t="s">
        <v>1152</v>
      </c>
      <c r="G42" s="309"/>
      <c r="H42" s="309"/>
      <c r="I42" s="309"/>
      <c r="J42" s="309"/>
      <c r="K42" s="309"/>
      <c r="L42" s="309"/>
      <c r="M42" s="309"/>
      <c r="N42" s="309"/>
      <c r="O42" s="309"/>
      <c r="P42" s="309"/>
      <c r="Q42" s="309"/>
      <c r="R42" s="309"/>
      <c r="S42" s="309"/>
      <c r="T42" s="309"/>
      <c r="U42" s="309"/>
      <c r="V42" s="309"/>
      <c r="W42" s="309"/>
      <c r="X42" s="309"/>
      <c r="Y42" s="309"/>
      <c r="Z42" s="309"/>
      <c r="AA42" s="309"/>
      <c r="AB42" s="309"/>
      <c r="AC42" s="310"/>
      <c r="AD42" s="314"/>
      <c r="AE42" s="315"/>
      <c r="AF42" s="315"/>
      <c r="AG42" s="316"/>
      <c r="AH42" s="320"/>
      <c r="AI42" s="321"/>
      <c r="AJ42" s="321"/>
      <c r="AK42" s="321"/>
      <c r="AL42" s="321"/>
      <c r="AM42" s="321"/>
      <c r="AN42" s="321"/>
      <c r="AO42" s="321"/>
      <c r="AP42" s="321"/>
      <c r="AQ42" s="321"/>
      <c r="AR42" s="321"/>
      <c r="AS42" s="321"/>
      <c r="AT42" s="321"/>
      <c r="AU42" s="321"/>
      <c r="AV42" s="321"/>
      <c r="AW42" s="321"/>
      <c r="AX42" s="321"/>
      <c r="AY42" s="321"/>
      <c r="AZ42" s="321"/>
      <c r="BA42" s="321"/>
      <c r="BB42" s="322"/>
    </row>
    <row r="43" spans="1:54">
      <c r="A43" s="305" t="s">
        <v>1153</v>
      </c>
      <c r="B43" s="306"/>
      <c r="C43" s="306"/>
      <c r="D43" s="306"/>
      <c r="E43" s="307"/>
      <c r="F43" s="308" t="s">
        <v>1154</v>
      </c>
      <c r="G43" s="309"/>
      <c r="H43" s="309"/>
      <c r="I43" s="309"/>
      <c r="J43" s="309"/>
      <c r="K43" s="309"/>
      <c r="L43" s="309"/>
      <c r="M43" s="309"/>
      <c r="N43" s="309"/>
      <c r="O43" s="309"/>
      <c r="P43" s="309"/>
      <c r="Q43" s="309"/>
      <c r="R43" s="309"/>
      <c r="S43" s="309"/>
      <c r="T43" s="309"/>
      <c r="U43" s="309"/>
      <c r="V43" s="309"/>
      <c r="W43" s="309"/>
      <c r="X43" s="309"/>
      <c r="Y43" s="309"/>
      <c r="Z43" s="309"/>
      <c r="AA43" s="309"/>
      <c r="AB43" s="309"/>
      <c r="AC43" s="310"/>
      <c r="AD43" s="353" t="s">
        <v>1155</v>
      </c>
      <c r="AE43" s="354"/>
      <c r="AF43" s="354"/>
      <c r="AG43" s="355"/>
      <c r="AH43" s="308" t="s">
        <v>1156</v>
      </c>
      <c r="AI43" s="309"/>
      <c r="AJ43" s="309"/>
      <c r="AK43" s="309"/>
      <c r="AL43" s="309"/>
      <c r="AM43" s="309"/>
      <c r="AN43" s="309"/>
      <c r="AO43" s="309"/>
      <c r="AP43" s="309"/>
      <c r="AQ43" s="309"/>
      <c r="AR43" s="309"/>
      <c r="AS43" s="309"/>
      <c r="AT43" s="309"/>
      <c r="AU43" s="309"/>
      <c r="AV43" s="309"/>
      <c r="AW43" s="309"/>
      <c r="AX43" s="309"/>
      <c r="AY43" s="309"/>
      <c r="AZ43" s="309"/>
      <c r="BA43" s="309"/>
      <c r="BB43" s="310"/>
    </row>
    <row r="44" spans="1:54">
      <c r="A44" s="305" t="s">
        <v>1157</v>
      </c>
      <c r="B44" s="306"/>
      <c r="C44" s="306"/>
      <c r="D44" s="306"/>
      <c r="E44" s="307"/>
      <c r="F44" s="308" t="s">
        <v>1158</v>
      </c>
      <c r="G44" s="309"/>
      <c r="H44" s="309"/>
      <c r="I44" s="309"/>
      <c r="J44" s="309"/>
      <c r="K44" s="309"/>
      <c r="L44" s="309"/>
      <c r="M44" s="309"/>
      <c r="N44" s="309"/>
      <c r="O44" s="309"/>
      <c r="P44" s="309"/>
      <c r="Q44" s="309"/>
      <c r="R44" s="309"/>
      <c r="S44" s="309"/>
      <c r="T44" s="309"/>
      <c r="U44" s="309"/>
      <c r="V44" s="309"/>
      <c r="W44" s="309"/>
      <c r="X44" s="309"/>
      <c r="Y44" s="309"/>
      <c r="Z44" s="309"/>
      <c r="AA44" s="309"/>
      <c r="AB44" s="309"/>
      <c r="AC44" s="310"/>
      <c r="AD44" s="311" t="s">
        <v>1159</v>
      </c>
      <c r="AE44" s="312"/>
      <c r="AF44" s="312"/>
      <c r="AG44" s="313"/>
      <c r="AH44" s="317" t="s">
        <v>1160</v>
      </c>
      <c r="AI44" s="318"/>
      <c r="AJ44" s="318"/>
      <c r="AK44" s="318"/>
      <c r="AL44" s="318"/>
      <c r="AM44" s="318"/>
      <c r="AN44" s="318"/>
      <c r="AO44" s="318"/>
      <c r="AP44" s="318"/>
      <c r="AQ44" s="318"/>
      <c r="AR44" s="318"/>
      <c r="AS44" s="318"/>
      <c r="AT44" s="318"/>
      <c r="AU44" s="318"/>
      <c r="AV44" s="318"/>
      <c r="AW44" s="318"/>
      <c r="AX44" s="318"/>
      <c r="AY44" s="318"/>
      <c r="AZ44" s="318"/>
      <c r="BA44" s="318"/>
      <c r="BB44" s="319"/>
    </row>
    <row r="45" spans="1:54">
      <c r="A45" s="305" t="s">
        <v>1161</v>
      </c>
      <c r="B45" s="306"/>
      <c r="C45" s="306"/>
      <c r="D45" s="306"/>
      <c r="E45" s="307"/>
      <c r="F45" s="308" t="s">
        <v>1162</v>
      </c>
      <c r="G45" s="309"/>
      <c r="H45" s="309"/>
      <c r="I45" s="309"/>
      <c r="J45" s="309"/>
      <c r="K45" s="309"/>
      <c r="L45" s="309"/>
      <c r="M45" s="309"/>
      <c r="N45" s="309"/>
      <c r="O45" s="309"/>
      <c r="P45" s="309"/>
      <c r="Q45" s="309"/>
      <c r="R45" s="309"/>
      <c r="S45" s="309"/>
      <c r="T45" s="309"/>
      <c r="U45" s="309"/>
      <c r="V45" s="309"/>
      <c r="W45" s="309"/>
      <c r="X45" s="309"/>
      <c r="Y45" s="309"/>
      <c r="Z45" s="309"/>
      <c r="AA45" s="309"/>
      <c r="AB45" s="309"/>
      <c r="AC45" s="310"/>
      <c r="AD45" s="314"/>
      <c r="AE45" s="315"/>
      <c r="AF45" s="315"/>
      <c r="AG45" s="316"/>
      <c r="AH45" s="320"/>
      <c r="AI45" s="321"/>
      <c r="AJ45" s="321"/>
      <c r="AK45" s="321"/>
      <c r="AL45" s="321"/>
      <c r="AM45" s="321"/>
      <c r="AN45" s="321"/>
      <c r="AO45" s="321"/>
      <c r="AP45" s="321"/>
      <c r="AQ45" s="321"/>
      <c r="AR45" s="321"/>
      <c r="AS45" s="321"/>
      <c r="AT45" s="321"/>
      <c r="AU45" s="321"/>
      <c r="AV45" s="321"/>
      <c r="AW45" s="321"/>
      <c r="AX45" s="321"/>
      <c r="AY45" s="321"/>
      <c r="AZ45" s="321"/>
      <c r="BA45" s="321"/>
      <c r="BB45" s="322"/>
    </row>
    <row r="46" spans="1:54">
      <c r="A46" s="305" t="s">
        <v>1163</v>
      </c>
      <c r="B46" s="306"/>
      <c r="C46" s="306"/>
      <c r="D46" s="306"/>
      <c r="E46" s="307"/>
      <c r="F46" s="308" t="s">
        <v>1164</v>
      </c>
      <c r="G46" s="309"/>
      <c r="H46" s="309"/>
      <c r="I46" s="309"/>
      <c r="J46" s="309"/>
      <c r="K46" s="309"/>
      <c r="L46" s="309"/>
      <c r="M46" s="309"/>
      <c r="N46" s="309"/>
      <c r="O46" s="309"/>
      <c r="P46" s="309"/>
      <c r="Q46" s="309"/>
      <c r="R46" s="309"/>
      <c r="S46" s="309"/>
      <c r="T46" s="309"/>
      <c r="U46" s="309"/>
      <c r="V46" s="309"/>
      <c r="W46" s="309"/>
      <c r="X46" s="309"/>
      <c r="Y46" s="309"/>
      <c r="Z46" s="309"/>
      <c r="AA46" s="309"/>
      <c r="AB46" s="309"/>
      <c r="AC46" s="310"/>
      <c r="AD46" s="311" t="s">
        <v>1165</v>
      </c>
      <c r="AE46" s="312"/>
      <c r="AF46" s="312"/>
      <c r="AG46" s="313"/>
      <c r="AH46" s="317" t="s">
        <v>1166</v>
      </c>
      <c r="AI46" s="318"/>
      <c r="AJ46" s="318"/>
      <c r="AK46" s="318"/>
      <c r="AL46" s="318"/>
      <c r="AM46" s="318"/>
      <c r="AN46" s="318"/>
      <c r="AO46" s="318"/>
      <c r="AP46" s="318"/>
      <c r="AQ46" s="318"/>
      <c r="AR46" s="318"/>
      <c r="AS46" s="318"/>
      <c r="AT46" s="318"/>
      <c r="AU46" s="318"/>
      <c r="AV46" s="318"/>
      <c r="AW46" s="318"/>
      <c r="AX46" s="318"/>
      <c r="AY46" s="318"/>
      <c r="AZ46" s="318"/>
      <c r="BA46" s="318"/>
      <c r="BB46" s="319"/>
    </row>
    <row r="47" spans="1:54">
      <c r="A47" s="305" t="s">
        <v>1167</v>
      </c>
      <c r="B47" s="306"/>
      <c r="C47" s="306"/>
      <c r="D47" s="306"/>
      <c r="E47" s="307"/>
      <c r="F47" s="308" t="s">
        <v>1168</v>
      </c>
      <c r="G47" s="309"/>
      <c r="H47" s="309"/>
      <c r="I47" s="309"/>
      <c r="J47" s="309"/>
      <c r="K47" s="309"/>
      <c r="L47" s="309"/>
      <c r="M47" s="309"/>
      <c r="N47" s="309"/>
      <c r="O47" s="309"/>
      <c r="P47" s="309"/>
      <c r="Q47" s="309"/>
      <c r="R47" s="309"/>
      <c r="S47" s="309"/>
      <c r="T47" s="309"/>
      <c r="U47" s="309"/>
      <c r="V47" s="309"/>
      <c r="W47" s="309"/>
      <c r="X47" s="309"/>
      <c r="Y47" s="309"/>
      <c r="Z47" s="309"/>
      <c r="AA47" s="309"/>
      <c r="AB47" s="309"/>
      <c r="AC47" s="310"/>
      <c r="AD47" s="314"/>
      <c r="AE47" s="315"/>
      <c r="AF47" s="315"/>
      <c r="AG47" s="316"/>
      <c r="AH47" s="320"/>
      <c r="AI47" s="321"/>
      <c r="AJ47" s="321"/>
      <c r="AK47" s="321"/>
      <c r="AL47" s="321"/>
      <c r="AM47" s="321"/>
      <c r="AN47" s="321"/>
      <c r="AO47" s="321"/>
      <c r="AP47" s="321"/>
      <c r="AQ47" s="321"/>
      <c r="AR47" s="321"/>
      <c r="AS47" s="321"/>
      <c r="AT47" s="321"/>
      <c r="AU47" s="321"/>
      <c r="AV47" s="321"/>
      <c r="AW47" s="321"/>
      <c r="AX47" s="321"/>
      <c r="AY47" s="321"/>
      <c r="AZ47" s="321"/>
      <c r="BA47" s="321"/>
      <c r="BB47" s="322"/>
    </row>
    <row r="48" spans="1:54">
      <c r="A48" s="305" t="s">
        <v>1169</v>
      </c>
      <c r="B48" s="306"/>
      <c r="C48" s="306"/>
      <c r="D48" s="306"/>
      <c r="E48" s="307"/>
      <c r="F48" s="308" t="s">
        <v>1170</v>
      </c>
      <c r="G48" s="309"/>
      <c r="H48" s="309"/>
      <c r="I48" s="309"/>
      <c r="J48" s="309"/>
      <c r="K48" s="309"/>
      <c r="L48" s="309"/>
      <c r="M48" s="309"/>
      <c r="N48" s="309"/>
      <c r="O48" s="309"/>
      <c r="P48" s="309"/>
      <c r="Q48" s="309"/>
      <c r="R48" s="309"/>
      <c r="S48" s="309"/>
      <c r="T48" s="309"/>
      <c r="U48" s="309"/>
      <c r="V48" s="309"/>
      <c r="W48" s="309"/>
      <c r="X48" s="309"/>
      <c r="Y48" s="309"/>
      <c r="Z48" s="309"/>
      <c r="AA48" s="309"/>
      <c r="AB48" s="309"/>
      <c r="AC48" s="310"/>
      <c r="AD48" s="311" t="s">
        <v>1171</v>
      </c>
      <c r="AE48" s="312"/>
      <c r="AF48" s="312"/>
      <c r="AG48" s="313"/>
      <c r="AH48" s="317" t="s">
        <v>1172</v>
      </c>
      <c r="AI48" s="318"/>
      <c r="AJ48" s="318"/>
      <c r="AK48" s="318"/>
      <c r="AL48" s="318"/>
      <c r="AM48" s="318"/>
      <c r="AN48" s="318"/>
      <c r="AO48" s="318"/>
      <c r="AP48" s="318"/>
      <c r="AQ48" s="318"/>
      <c r="AR48" s="318"/>
      <c r="AS48" s="318"/>
      <c r="AT48" s="318"/>
      <c r="AU48" s="318"/>
      <c r="AV48" s="318"/>
      <c r="AW48" s="318"/>
      <c r="AX48" s="318"/>
      <c r="AY48" s="318"/>
      <c r="AZ48" s="318"/>
      <c r="BA48" s="318"/>
      <c r="BB48" s="319"/>
    </row>
    <row r="49" spans="1:54">
      <c r="A49" s="305" t="s">
        <v>1173</v>
      </c>
      <c r="B49" s="306"/>
      <c r="C49" s="306"/>
      <c r="D49" s="306"/>
      <c r="E49" s="307"/>
      <c r="F49" s="308" t="s">
        <v>1174</v>
      </c>
      <c r="G49" s="309"/>
      <c r="H49" s="309"/>
      <c r="I49" s="309"/>
      <c r="J49" s="309"/>
      <c r="K49" s="309"/>
      <c r="L49" s="309"/>
      <c r="M49" s="309"/>
      <c r="N49" s="309"/>
      <c r="O49" s="309"/>
      <c r="P49" s="309"/>
      <c r="Q49" s="309"/>
      <c r="R49" s="309"/>
      <c r="S49" s="309"/>
      <c r="T49" s="309"/>
      <c r="U49" s="309"/>
      <c r="V49" s="309"/>
      <c r="W49" s="309"/>
      <c r="X49" s="309"/>
      <c r="Y49" s="309"/>
      <c r="Z49" s="309"/>
      <c r="AA49" s="309"/>
      <c r="AB49" s="309"/>
      <c r="AC49" s="310"/>
      <c r="AD49" s="314"/>
      <c r="AE49" s="315"/>
      <c r="AF49" s="315"/>
      <c r="AG49" s="316"/>
      <c r="AH49" s="320"/>
      <c r="AI49" s="321"/>
      <c r="AJ49" s="321"/>
      <c r="AK49" s="321"/>
      <c r="AL49" s="321"/>
      <c r="AM49" s="321"/>
      <c r="AN49" s="321"/>
      <c r="AO49" s="321"/>
      <c r="AP49" s="321"/>
      <c r="AQ49" s="321"/>
      <c r="AR49" s="321"/>
      <c r="AS49" s="321"/>
      <c r="AT49" s="321"/>
      <c r="AU49" s="321"/>
      <c r="AV49" s="321"/>
      <c r="AW49" s="321"/>
      <c r="AX49" s="321"/>
      <c r="AY49" s="321"/>
      <c r="AZ49" s="321"/>
      <c r="BA49" s="321"/>
      <c r="BB49" s="322"/>
    </row>
    <row r="50" spans="1:54">
      <c r="A50" s="305" t="s">
        <v>1175</v>
      </c>
      <c r="B50" s="306"/>
      <c r="C50" s="306"/>
      <c r="D50" s="306"/>
      <c r="E50" s="307"/>
      <c r="F50" s="308" t="s">
        <v>1176</v>
      </c>
      <c r="G50" s="309"/>
      <c r="H50" s="309"/>
      <c r="I50" s="309"/>
      <c r="J50" s="309"/>
      <c r="K50" s="309"/>
      <c r="L50" s="309"/>
      <c r="M50" s="309"/>
      <c r="N50" s="309"/>
      <c r="O50" s="309"/>
      <c r="P50" s="309"/>
      <c r="Q50" s="309"/>
      <c r="R50" s="309"/>
      <c r="S50" s="309"/>
      <c r="T50" s="309"/>
      <c r="U50" s="309"/>
      <c r="V50" s="309"/>
      <c r="W50" s="309"/>
      <c r="X50" s="309"/>
      <c r="Y50" s="309"/>
      <c r="Z50" s="309"/>
      <c r="AA50" s="309"/>
      <c r="AB50" s="309"/>
      <c r="AC50" s="310"/>
      <c r="AD50" s="335" t="s">
        <v>1177</v>
      </c>
      <c r="AE50" s="336"/>
      <c r="AF50" s="336"/>
      <c r="AG50" s="337"/>
      <c r="AH50" s="344" t="s">
        <v>1178</v>
      </c>
      <c r="AI50" s="345"/>
      <c r="AJ50" s="345"/>
      <c r="AK50" s="345"/>
      <c r="AL50" s="345"/>
      <c r="AM50" s="345"/>
      <c r="AN50" s="345"/>
      <c r="AO50" s="345"/>
      <c r="AP50" s="345"/>
      <c r="AQ50" s="345"/>
      <c r="AR50" s="345"/>
      <c r="AS50" s="345"/>
      <c r="AT50" s="345"/>
      <c r="AU50" s="345"/>
      <c r="AV50" s="345"/>
      <c r="AW50" s="345"/>
      <c r="AX50" s="345"/>
      <c r="AY50" s="345"/>
      <c r="AZ50" s="345"/>
      <c r="BA50" s="345"/>
      <c r="BB50" s="346"/>
    </row>
    <row r="51" spans="1:54">
      <c r="A51" s="305" t="s">
        <v>1179</v>
      </c>
      <c r="B51" s="306"/>
      <c r="C51" s="306"/>
      <c r="D51" s="306"/>
      <c r="E51" s="307"/>
      <c r="F51" s="308" t="s">
        <v>1180</v>
      </c>
      <c r="G51" s="309"/>
      <c r="H51" s="309"/>
      <c r="I51" s="309"/>
      <c r="J51" s="309"/>
      <c r="K51" s="309"/>
      <c r="L51" s="309"/>
      <c r="M51" s="309"/>
      <c r="N51" s="309"/>
      <c r="O51" s="309"/>
      <c r="P51" s="309"/>
      <c r="Q51" s="309"/>
      <c r="R51" s="309"/>
      <c r="S51" s="309"/>
      <c r="T51" s="309"/>
      <c r="U51" s="309"/>
      <c r="V51" s="309"/>
      <c r="W51" s="309"/>
      <c r="X51" s="309"/>
      <c r="Y51" s="309"/>
      <c r="Z51" s="309"/>
      <c r="AA51" s="309"/>
      <c r="AB51" s="309"/>
      <c r="AC51" s="310"/>
      <c r="AD51" s="338"/>
      <c r="AE51" s="339"/>
      <c r="AF51" s="339"/>
      <c r="AG51" s="340"/>
      <c r="AH51" s="347"/>
      <c r="AI51" s="348"/>
      <c r="AJ51" s="348"/>
      <c r="AK51" s="348"/>
      <c r="AL51" s="348"/>
      <c r="AM51" s="348"/>
      <c r="AN51" s="348"/>
      <c r="AO51" s="348"/>
      <c r="AP51" s="348"/>
      <c r="AQ51" s="348"/>
      <c r="AR51" s="348"/>
      <c r="AS51" s="348"/>
      <c r="AT51" s="348"/>
      <c r="AU51" s="348"/>
      <c r="AV51" s="348"/>
      <c r="AW51" s="348"/>
      <c r="AX51" s="348"/>
      <c r="AY51" s="348"/>
      <c r="AZ51" s="348"/>
      <c r="BA51" s="348"/>
      <c r="BB51" s="349"/>
    </row>
    <row r="52" spans="1:54">
      <c r="A52" s="305" t="s">
        <v>1181</v>
      </c>
      <c r="B52" s="306"/>
      <c r="C52" s="306"/>
      <c r="D52" s="306"/>
      <c r="E52" s="307"/>
      <c r="F52" s="308" t="s">
        <v>1182</v>
      </c>
      <c r="G52" s="309"/>
      <c r="H52" s="309"/>
      <c r="I52" s="309"/>
      <c r="J52" s="309"/>
      <c r="K52" s="309"/>
      <c r="L52" s="309"/>
      <c r="M52" s="309"/>
      <c r="N52" s="309"/>
      <c r="O52" s="309"/>
      <c r="P52" s="309"/>
      <c r="Q52" s="309"/>
      <c r="R52" s="309"/>
      <c r="S52" s="309"/>
      <c r="T52" s="309"/>
      <c r="U52" s="309"/>
      <c r="V52" s="309"/>
      <c r="W52" s="309"/>
      <c r="X52" s="309"/>
      <c r="Y52" s="309"/>
      <c r="Z52" s="309"/>
      <c r="AA52" s="309"/>
      <c r="AB52" s="309"/>
      <c r="AC52" s="310"/>
      <c r="AD52" s="338"/>
      <c r="AE52" s="339"/>
      <c r="AF52" s="339"/>
      <c r="AG52" s="340"/>
      <c r="AH52" s="347"/>
      <c r="AI52" s="348"/>
      <c r="AJ52" s="348"/>
      <c r="AK52" s="348"/>
      <c r="AL52" s="348"/>
      <c r="AM52" s="348"/>
      <c r="AN52" s="348"/>
      <c r="AO52" s="348"/>
      <c r="AP52" s="348"/>
      <c r="AQ52" s="348"/>
      <c r="AR52" s="348"/>
      <c r="AS52" s="348"/>
      <c r="AT52" s="348"/>
      <c r="AU52" s="348"/>
      <c r="AV52" s="348"/>
      <c r="AW52" s="348"/>
      <c r="AX52" s="348"/>
      <c r="AY52" s="348"/>
      <c r="AZ52" s="348"/>
      <c r="BA52" s="348"/>
      <c r="BB52" s="349"/>
    </row>
    <row r="53" spans="1:54">
      <c r="A53" s="305" t="s">
        <v>1183</v>
      </c>
      <c r="B53" s="306"/>
      <c r="C53" s="306"/>
      <c r="D53" s="306"/>
      <c r="E53" s="307"/>
      <c r="F53" s="308" t="s">
        <v>1184</v>
      </c>
      <c r="G53" s="309"/>
      <c r="H53" s="309"/>
      <c r="I53" s="309"/>
      <c r="J53" s="309"/>
      <c r="K53" s="309"/>
      <c r="L53" s="309"/>
      <c r="M53" s="309"/>
      <c r="N53" s="309"/>
      <c r="O53" s="309"/>
      <c r="P53" s="309"/>
      <c r="Q53" s="309"/>
      <c r="R53" s="309"/>
      <c r="S53" s="309"/>
      <c r="T53" s="309"/>
      <c r="U53" s="309"/>
      <c r="V53" s="309"/>
      <c r="W53" s="309"/>
      <c r="X53" s="309"/>
      <c r="Y53" s="309"/>
      <c r="Z53" s="309"/>
      <c r="AA53" s="309"/>
      <c r="AB53" s="309"/>
      <c r="AC53" s="310"/>
      <c r="AD53" s="341"/>
      <c r="AE53" s="342"/>
      <c r="AF53" s="342"/>
      <c r="AG53" s="343"/>
      <c r="AH53" s="350"/>
      <c r="AI53" s="351"/>
      <c r="AJ53" s="351"/>
      <c r="AK53" s="351"/>
      <c r="AL53" s="351"/>
      <c r="AM53" s="351"/>
      <c r="AN53" s="351"/>
      <c r="AO53" s="351"/>
      <c r="AP53" s="351"/>
      <c r="AQ53" s="351"/>
      <c r="AR53" s="351"/>
      <c r="AS53" s="351"/>
      <c r="AT53" s="351"/>
      <c r="AU53" s="351"/>
      <c r="AV53" s="351"/>
      <c r="AW53" s="351"/>
      <c r="AX53" s="351"/>
      <c r="AY53" s="351"/>
      <c r="AZ53" s="351"/>
      <c r="BA53" s="351"/>
      <c r="BB53" s="352"/>
    </row>
    <row r="54" spans="1:54">
      <c r="A54" s="305" t="s">
        <v>1185</v>
      </c>
      <c r="B54" s="306"/>
      <c r="C54" s="306"/>
      <c r="D54" s="306"/>
      <c r="E54" s="307"/>
      <c r="F54" s="308" t="s">
        <v>1186</v>
      </c>
      <c r="G54" s="309"/>
      <c r="H54" s="309"/>
      <c r="I54" s="309"/>
      <c r="J54" s="309"/>
      <c r="K54" s="309"/>
      <c r="L54" s="309"/>
      <c r="M54" s="309"/>
      <c r="N54" s="309"/>
      <c r="O54" s="309"/>
      <c r="P54" s="309"/>
      <c r="Q54" s="309"/>
      <c r="R54" s="309"/>
      <c r="S54" s="309"/>
      <c r="T54" s="309"/>
      <c r="U54" s="309"/>
      <c r="V54" s="309"/>
      <c r="W54" s="309"/>
      <c r="X54" s="309"/>
      <c r="Y54" s="309"/>
      <c r="Z54" s="309"/>
      <c r="AA54" s="309"/>
      <c r="AB54" s="309"/>
      <c r="AC54" s="310"/>
      <c r="AD54" s="311" t="s">
        <v>1187</v>
      </c>
      <c r="AE54" s="312"/>
      <c r="AF54" s="312"/>
      <c r="AG54" s="313"/>
      <c r="AH54" s="317" t="s">
        <v>1188</v>
      </c>
      <c r="AI54" s="318"/>
      <c r="AJ54" s="318"/>
      <c r="AK54" s="318"/>
      <c r="AL54" s="318"/>
      <c r="AM54" s="318"/>
      <c r="AN54" s="318"/>
      <c r="AO54" s="318"/>
      <c r="AP54" s="318"/>
      <c r="AQ54" s="318"/>
      <c r="AR54" s="318"/>
      <c r="AS54" s="318"/>
      <c r="AT54" s="318"/>
      <c r="AU54" s="318"/>
      <c r="AV54" s="318"/>
      <c r="AW54" s="318"/>
      <c r="AX54" s="318"/>
      <c r="AY54" s="318"/>
      <c r="AZ54" s="318"/>
      <c r="BA54" s="318"/>
      <c r="BB54" s="319"/>
    </row>
    <row r="55" spans="1:54">
      <c r="A55" s="305" t="s">
        <v>1189</v>
      </c>
      <c r="B55" s="306"/>
      <c r="C55" s="306"/>
      <c r="D55" s="306"/>
      <c r="E55" s="307"/>
      <c r="F55" s="308" t="s">
        <v>1190</v>
      </c>
      <c r="G55" s="309"/>
      <c r="H55" s="309"/>
      <c r="I55" s="309"/>
      <c r="J55" s="309"/>
      <c r="K55" s="309"/>
      <c r="L55" s="309"/>
      <c r="M55" s="309"/>
      <c r="N55" s="309"/>
      <c r="O55" s="309"/>
      <c r="P55" s="309"/>
      <c r="Q55" s="309"/>
      <c r="R55" s="309"/>
      <c r="S55" s="309"/>
      <c r="T55" s="309"/>
      <c r="U55" s="309"/>
      <c r="V55" s="309"/>
      <c r="W55" s="309"/>
      <c r="X55" s="309"/>
      <c r="Y55" s="309"/>
      <c r="Z55" s="309"/>
      <c r="AA55" s="309"/>
      <c r="AB55" s="309"/>
      <c r="AC55" s="310"/>
      <c r="AD55" s="314"/>
      <c r="AE55" s="315"/>
      <c r="AF55" s="315"/>
      <c r="AG55" s="316"/>
      <c r="AH55" s="320"/>
      <c r="AI55" s="321"/>
      <c r="AJ55" s="321"/>
      <c r="AK55" s="321"/>
      <c r="AL55" s="321"/>
      <c r="AM55" s="321"/>
      <c r="AN55" s="321"/>
      <c r="AO55" s="321"/>
      <c r="AP55" s="321"/>
      <c r="AQ55" s="321"/>
      <c r="AR55" s="321"/>
      <c r="AS55" s="321"/>
      <c r="AT55" s="321"/>
      <c r="AU55" s="321"/>
      <c r="AV55" s="321"/>
      <c r="AW55" s="321"/>
      <c r="AX55" s="321"/>
      <c r="AY55" s="321"/>
      <c r="AZ55" s="321"/>
      <c r="BA55" s="321"/>
      <c r="BB55" s="322"/>
    </row>
    <row r="56" spans="1:54">
      <c r="A56" s="305" t="s">
        <v>1191</v>
      </c>
      <c r="B56" s="306"/>
      <c r="C56" s="306"/>
      <c r="D56" s="306"/>
      <c r="E56" s="307"/>
      <c r="F56" s="308" t="s">
        <v>1192</v>
      </c>
      <c r="G56" s="309"/>
      <c r="H56" s="309"/>
      <c r="I56" s="309"/>
      <c r="J56" s="309"/>
      <c r="K56" s="309"/>
      <c r="L56" s="309"/>
      <c r="M56" s="309"/>
      <c r="N56" s="309"/>
      <c r="O56" s="309"/>
      <c r="P56" s="309"/>
      <c r="Q56" s="309"/>
      <c r="R56" s="309"/>
      <c r="S56" s="309"/>
      <c r="T56" s="309"/>
      <c r="U56" s="309"/>
      <c r="V56" s="309"/>
      <c r="W56" s="309"/>
      <c r="X56" s="309"/>
      <c r="Y56" s="309"/>
      <c r="Z56" s="309"/>
      <c r="AA56" s="309"/>
      <c r="AB56" s="309"/>
      <c r="AC56" s="310"/>
      <c r="AD56" s="353" t="s">
        <v>1193</v>
      </c>
      <c r="AE56" s="354"/>
      <c r="AF56" s="354"/>
      <c r="AG56" s="355"/>
      <c r="AH56" s="308" t="s">
        <v>1194</v>
      </c>
      <c r="AI56" s="309"/>
      <c r="AJ56" s="309"/>
      <c r="AK56" s="309"/>
      <c r="AL56" s="309"/>
      <c r="AM56" s="309"/>
      <c r="AN56" s="309"/>
      <c r="AO56" s="309"/>
      <c r="AP56" s="309"/>
      <c r="AQ56" s="309"/>
      <c r="AR56" s="309"/>
      <c r="AS56" s="309"/>
      <c r="AT56" s="309"/>
      <c r="AU56" s="309"/>
      <c r="AV56" s="309"/>
      <c r="AW56" s="309"/>
      <c r="AX56" s="309"/>
      <c r="AY56" s="309"/>
      <c r="AZ56" s="309"/>
      <c r="BA56" s="309"/>
      <c r="BB56" s="310"/>
    </row>
    <row r="57" spans="1:54">
      <c r="A57" s="305" t="s">
        <v>1195</v>
      </c>
      <c r="B57" s="306"/>
      <c r="C57" s="306"/>
      <c r="D57" s="306"/>
      <c r="E57" s="307"/>
      <c r="F57" s="308" t="s">
        <v>1196</v>
      </c>
      <c r="G57" s="309"/>
      <c r="H57" s="309"/>
      <c r="I57" s="309"/>
      <c r="J57" s="309"/>
      <c r="K57" s="309"/>
      <c r="L57" s="309"/>
      <c r="M57" s="309"/>
      <c r="N57" s="309"/>
      <c r="O57" s="309"/>
      <c r="P57" s="309"/>
      <c r="Q57" s="309"/>
      <c r="R57" s="309"/>
      <c r="S57" s="309"/>
      <c r="T57" s="309"/>
      <c r="U57" s="309"/>
      <c r="V57" s="309"/>
      <c r="W57" s="309"/>
      <c r="X57" s="309"/>
      <c r="Y57" s="309"/>
      <c r="Z57" s="309"/>
      <c r="AA57" s="309"/>
      <c r="AB57" s="309"/>
      <c r="AC57" s="310"/>
      <c r="AD57" s="353" t="s">
        <v>1197</v>
      </c>
      <c r="AE57" s="354"/>
      <c r="AF57" s="354"/>
      <c r="AG57" s="355"/>
      <c r="AH57" s="308" t="s">
        <v>1198</v>
      </c>
      <c r="AI57" s="309"/>
      <c r="AJ57" s="309"/>
      <c r="AK57" s="309"/>
      <c r="AL57" s="309"/>
      <c r="AM57" s="309"/>
      <c r="AN57" s="309"/>
      <c r="AO57" s="309"/>
      <c r="AP57" s="309"/>
      <c r="AQ57" s="309"/>
      <c r="AR57" s="309"/>
      <c r="AS57" s="309"/>
      <c r="AT57" s="309"/>
      <c r="AU57" s="309"/>
      <c r="AV57" s="309"/>
      <c r="AW57" s="309"/>
      <c r="AX57" s="309"/>
      <c r="AY57" s="309"/>
      <c r="AZ57" s="309"/>
      <c r="BA57" s="309"/>
      <c r="BB57" s="310"/>
    </row>
    <row r="58" spans="1:54">
      <c r="A58" s="305" t="s">
        <v>1199</v>
      </c>
      <c r="B58" s="306"/>
      <c r="C58" s="306"/>
      <c r="D58" s="306"/>
      <c r="E58" s="307"/>
      <c r="F58" s="308" t="s">
        <v>1200</v>
      </c>
      <c r="G58" s="309"/>
      <c r="H58" s="309"/>
      <c r="I58" s="309"/>
      <c r="J58" s="309"/>
      <c r="K58" s="309"/>
      <c r="L58" s="309"/>
      <c r="M58" s="309"/>
      <c r="N58" s="309"/>
      <c r="O58" s="309"/>
      <c r="P58" s="309"/>
      <c r="Q58" s="309"/>
      <c r="R58" s="309"/>
      <c r="S58" s="309"/>
      <c r="T58" s="309"/>
      <c r="U58" s="309"/>
      <c r="V58" s="309"/>
      <c r="W58" s="309"/>
      <c r="X58" s="309"/>
      <c r="Y58" s="309"/>
      <c r="Z58" s="309"/>
      <c r="AA58" s="309"/>
      <c r="AB58" s="309"/>
      <c r="AC58" s="310"/>
      <c r="AD58" s="335" t="s">
        <v>1201</v>
      </c>
      <c r="AE58" s="336"/>
      <c r="AF58" s="336"/>
      <c r="AG58" s="337"/>
      <c r="AH58" s="344" t="s">
        <v>1202</v>
      </c>
      <c r="AI58" s="345"/>
      <c r="AJ58" s="345"/>
      <c r="AK58" s="345"/>
      <c r="AL58" s="345"/>
      <c r="AM58" s="345"/>
      <c r="AN58" s="345"/>
      <c r="AO58" s="345"/>
      <c r="AP58" s="345"/>
      <c r="AQ58" s="345"/>
      <c r="AR58" s="345"/>
      <c r="AS58" s="345"/>
      <c r="AT58" s="345"/>
      <c r="AU58" s="345"/>
      <c r="AV58" s="345"/>
      <c r="AW58" s="345"/>
      <c r="AX58" s="345"/>
      <c r="AY58" s="345"/>
      <c r="AZ58" s="345"/>
      <c r="BA58" s="345"/>
      <c r="BB58" s="346"/>
    </row>
    <row r="59" spans="1:54">
      <c r="A59" s="305" t="s">
        <v>1203</v>
      </c>
      <c r="B59" s="306"/>
      <c r="C59" s="306"/>
      <c r="D59" s="306"/>
      <c r="E59" s="307"/>
      <c r="F59" s="308" t="s">
        <v>1204</v>
      </c>
      <c r="G59" s="309"/>
      <c r="H59" s="309"/>
      <c r="I59" s="309"/>
      <c r="J59" s="309"/>
      <c r="K59" s="309"/>
      <c r="L59" s="309"/>
      <c r="M59" s="309"/>
      <c r="N59" s="309"/>
      <c r="O59" s="309"/>
      <c r="P59" s="309"/>
      <c r="Q59" s="309"/>
      <c r="R59" s="309"/>
      <c r="S59" s="309"/>
      <c r="T59" s="309"/>
      <c r="U59" s="309"/>
      <c r="V59" s="309"/>
      <c r="W59" s="309"/>
      <c r="X59" s="309"/>
      <c r="Y59" s="309"/>
      <c r="Z59" s="309"/>
      <c r="AA59" s="309"/>
      <c r="AB59" s="309"/>
      <c r="AC59" s="310"/>
      <c r="AD59" s="338"/>
      <c r="AE59" s="339"/>
      <c r="AF59" s="339"/>
      <c r="AG59" s="340"/>
      <c r="AH59" s="347"/>
      <c r="AI59" s="348"/>
      <c r="AJ59" s="348"/>
      <c r="AK59" s="348"/>
      <c r="AL59" s="348"/>
      <c r="AM59" s="348"/>
      <c r="AN59" s="348"/>
      <c r="AO59" s="348"/>
      <c r="AP59" s="348"/>
      <c r="AQ59" s="348"/>
      <c r="AR59" s="348"/>
      <c r="AS59" s="348"/>
      <c r="AT59" s="348"/>
      <c r="AU59" s="348"/>
      <c r="AV59" s="348"/>
      <c r="AW59" s="348"/>
      <c r="AX59" s="348"/>
      <c r="AY59" s="348"/>
      <c r="AZ59" s="348"/>
      <c r="BA59" s="348"/>
      <c r="BB59" s="349"/>
    </row>
    <row r="60" spans="1:54">
      <c r="A60" s="305" t="s">
        <v>1205</v>
      </c>
      <c r="B60" s="306"/>
      <c r="C60" s="306"/>
      <c r="D60" s="306"/>
      <c r="E60" s="307"/>
      <c r="F60" s="308" t="s">
        <v>1206</v>
      </c>
      <c r="G60" s="309"/>
      <c r="H60" s="309"/>
      <c r="I60" s="309"/>
      <c r="J60" s="309"/>
      <c r="K60" s="309"/>
      <c r="L60" s="309"/>
      <c r="M60" s="309"/>
      <c r="N60" s="309"/>
      <c r="O60" s="309"/>
      <c r="P60" s="309"/>
      <c r="Q60" s="309"/>
      <c r="R60" s="309"/>
      <c r="S60" s="309"/>
      <c r="T60" s="309"/>
      <c r="U60" s="309"/>
      <c r="V60" s="309"/>
      <c r="W60" s="309"/>
      <c r="X60" s="309"/>
      <c r="Y60" s="309"/>
      <c r="Z60" s="309"/>
      <c r="AA60" s="309"/>
      <c r="AB60" s="309"/>
      <c r="AC60" s="310"/>
      <c r="AD60" s="338"/>
      <c r="AE60" s="339"/>
      <c r="AF60" s="339"/>
      <c r="AG60" s="340"/>
      <c r="AH60" s="347"/>
      <c r="AI60" s="348"/>
      <c r="AJ60" s="348"/>
      <c r="AK60" s="348"/>
      <c r="AL60" s="348"/>
      <c r="AM60" s="348"/>
      <c r="AN60" s="348"/>
      <c r="AO60" s="348"/>
      <c r="AP60" s="348"/>
      <c r="AQ60" s="348"/>
      <c r="AR60" s="348"/>
      <c r="AS60" s="348"/>
      <c r="AT60" s="348"/>
      <c r="AU60" s="348"/>
      <c r="AV60" s="348"/>
      <c r="AW60" s="348"/>
      <c r="AX60" s="348"/>
      <c r="AY60" s="348"/>
      <c r="AZ60" s="348"/>
      <c r="BA60" s="348"/>
      <c r="BB60" s="349"/>
    </row>
    <row r="61" spans="1:54">
      <c r="A61" s="305" t="s">
        <v>1207</v>
      </c>
      <c r="B61" s="306"/>
      <c r="C61" s="306"/>
      <c r="D61" s="306"/>
      <c r="E61" s="307"/>
      <c r="F61" s="308" t="s">
        <v>1208</v>
      </c>
      <c r="G61" s="309"/>
      <c r="H61" s="309"/>
      <c r="I61" s="309"/>
      <c r="J61" s="309"/>
      <c r="K61" s="309"/>
      <c r="L61" s="309"/>
      <c r="M61" s="309"/>
      <c r="N61" s="309"/>
      <c r="O61" s="309"/>
      <c r="P61" s="309"/>
      <c r="Q61" s="309"/>
      <c r="R61" s="309"/>
      <c r="S61" s="309"/>
      <c r="T61" s="309"/>
      <c r="U61" s="309"/>
      <c r="V61" s="309"/>
      <c r="W61" s="309"/>
      <c r="X61" s="309"/>
      <c r="Y61" s="309"/>
      <c r="Z61" s="309"/>
      <c r="AA61" s="309"/>
      <c r="AB61" s="309"/>
      <c r="AC61" s="310"/>
      <c r="AD61" s="338"/>
      <c r="AE61" s="339"/>
      <c r="AF61" s="339"/>
      <c r="AG61" s="340"/>
      <c r="AH61" s="347"/>
      <c r="AI61" s="348"/>
      <c r="AJ61" s="348"/>
      <c r="AK61" s="348"/>
      <c r="AL61" s="348"/>
      <c r="AM61" s="348"/>
      <c r="AN61" s="348"/>
      <c r="AO61" s="348"/>
      <c r="AP61" s="348"/>
      <c r="AQ61" s="348"/>
      <c r="AR61" s="348"/>
      <c r="AS61" s="348"/>
      <c r="AT61" s="348"/>
      <c r="AU61" s="348"/>
      <c r="AV61" s="348"/>
      <c r="AW61" s="348"/>
      <c r="AX61" s="348"/>
      <c r="AY61" s="348"/>
      <c r="AZ61" s="348"/>
      <c r="BA61" s="348"/>
      <c r="BB61" s="349"/>
    </row>
    <row r="62" spans="1:54">
      <c r="A62" s="305" t="s">
        <v>1209</v>
      </c>
      <c r="B62" s="306"/>
      <c r="C62" s="306"/>
      <c r="D62" s="306"/>
      <c r="E62" s="307"/>
      <c r="F62" s="308" t="s">
        <v>1210</v>
      </c>
      <c r="G62" s="309"/>
      <c r="H62" s="309"/>
      <c r="I62" s="309"/>
      <c r="J62" s="309"/>
      <c r="K62" s="309"/>
      <c r="L62" s="309"/>
      <c r="M62" s="309"/>
      <c r="N62" s="309"/>
      <c r="O62" s="309"/>
      <c r="P62" s="309"/>
      <c r="Q62" s="309"/>
      <c r="R62" s="309"/>
      <c r="S62" s="309"/>
      <c r="T62" s="309"/>
      <c r="U62" s="309"/>
      <c r="V62" s="309"/>
      <c r="W62" s="309"/>
      <c r="X62" s="309"/>
      <c r="Y62" s="309"/>
      <c r="Z62" s="309"/>
      <c r="AA62" s="309"/>
      <c r="AB62" s="309"/>
      <c r="AC62" s="310"/>
      <c r="AD62" s="338"/>
      <c r="AE62" s="339"/>
      <c r="AF62" s="339"/>
      <c r="AG62" s="340"/>
      <c r="AH62" s="347"/>
      <c r="AI62" s="348"/>
      <c r="AJ62" s="348"/>
      <c r="AK62" s="348"/>
      <c r="AL62" s="348"/>
      <c r="AM62" s="348"/>
      <c r="AN62" s="348"/>
      <c r="AO62" s="348"/>
      <c r="AP62" s="348"/>
      <c r="AQ62" s="348"/>
      <c r="AR62" s="348"/>
      <c r="AS62" s="348"/>
      <c r="AT62" s="348"/>
      <c r="AU62" s="348"/>
      <c r="AV62" s="348"/>
      <c r="AW62" s="348"/>
      <c r="AX62" s="348"/>
      <c r="AY62" s="348"/>
      <c r="AZ62" s="348"/>
      <c r="BA62" s="348"/>
      <c r="BB62" s="349"/>
    </row>
    <row r="63" spans="1:54">
      <c r="A63" s="305" t="s">
        <v>1211</v>
      </c>
      <c r="B63" s="306"/>
      <c r="C63" s="306"/>
      <c r="D63" s="306"/>
      <c r="E63" s="307"/>
      <c r="F63" s="308" t="s">
        <v>1212</v>
      </c>
      <c r="G63" s="309"/>
      <c r="H63" s="309"/>
      <c r="I63" s="309"/>
      <c r="J63" s="309"/>
      <c r="K63" s="309"/>
      <c r="L63" s="309"/>
      <c r="M63" s="309"/>
      <c r="N63" s="309"/>
      <c r="O63" s="309"/>
      <c r="P63" s="309"/>
      <c r="Q63" s="309"/>
      <c r="R63" s="309"/>
      <c r="S63" s="309"/>
      <c r="T63" s="309"/>
      <c r="U63" s="309"/>
      <c r="V63" s="309"/>
      <c r="W63" s="309"/>
      <c r="X63" s="309"/>
      <c r="Y63" s="309"/>
      <c r="Z63" s="309"/>
      <c r="AA63" s="309"/>
      <c r="AB63" s="309"/>
      <c r="AC63" s="310"/>
      <c r="AD63" s="341"/>
      <c r="AE63" s="342"/>
      <c r="AF63" s="342"/>
      <c r="AG63" s="343"/>
      <c r="AH63" s="350"/>
      <c r="AI63" s="351"/>
      <c r="AJ63" s="351"/>
      <c r="AK63" s="351"/>
      <c r="AL63" s="351"/>
      <c r="AM63" s="351"/>
      <c r="AN63" s="351"/>
      <c r="AO63" s="351"/>
      <c r="AP63" s="351"/>
      <c r="AQ63" s="351"/>
      <c r="AR63" s="351"/>
      <c r="AS63" s="351"/>
      <c r="AT63" s="351"/>
      <c r="AU63" s="351"/>
      <c r="AV63" s="351"/>
      <c r="AW63" s="351"/>
      <c r="AX63" s="351"/>
      <c r="AY63" s="351"/>
      <c r="AZ63" s="351"/>
      <c r="BA63" s="351"/>
      <c r="BB63" s="352"/>
    </row>
    <row r="64" spans="1:54">
      <c r="A64" s="305" t="s">
        <v>1213</v>
      </c>
      <c r="B64" s="306"/>
      <c r="C64" s="306"/>
      <c r="D64" s="306"/>
      <c r="E64" s="307"/>
      <c r="F64" s="308" t="s">
        <v>1214</v>
      </c>
      <c r="G64" s="309"/>
      <c r="H64" s="309"/>
      <c r="I64" s="309"/>
      <c r="J64" s="309"/>
      <c r="K64" s="309"/>
      <c r="L64" s="309"/>
      <c r="M64" s="309"/>
      <c r="N64" s="309"/>
      <c r="O64" s="309"/>
      <c r="P64" s="309"/>
      <c r="Q64" s="309"/>
      <c r="R64" s="309"/>
      <c r="S64" s="309"/>
      <c r="T64" s="309"/>
      <c r="U64" s="309"/>
      <c r="V64" s="309"/>
      <c r="W64" s="309"/>
      <c r="X64" s="309"/>
      <c r="Y64" s="309"/>
      <c r="Z64" s="309"/>
      <c r="AA64" s="309"/>
      <c r="AB64" s="309"/>
      <c r="AC64" s="310"/>
      <c r="AD64" s="353" t="s">
        <v>1215</v>
      </c>
      <c r="AE64" s="354"/>
      <c r="AF64" s="354"/>
      <c r="AG64" s="355"/>
      <c r="AH64" s="308" t="s">
        <v>1214</v>
      </c>
      <c r="AI64" s="309"/>
      <c r="AJ64" s="309"/>
      <c r="AK64" s="309"/>
      <c r="AL64" s="309"/>
      <c r="AM64" s="309"/>
      <c r="AN64" s="309"/>
      <c r="AO64" s="309"/>
      <c r="AP64" s="309"/>
      <c r="AQ64" s="309"/>
      <c r="AR64" s="309"/>
      <c r="AS64" s="309"/>
      <c r="AT64" s="309"/>
      <c r="AU64" s="309"/>
      <c r="AV64" s="309"/>
      <c r="AW64" s="309"/>
      <c r="AX64" s="309"/>
      <c r="AY64" s="309"/>
      <c r="AZ64" s="309"/>
      <c r="BA64" s="309"/>
      <c r="BB64" s="310"/>
    </row>
    <row r="65" spans="1:54">
      <c r="A65" s="305" t="s">
        <v>1216</v>
      </c>
      <c r="B65" s="306"/>
      <c r="C65" s="306"/>
      <c r="D65" s="306"/>
      <c r="E65" s="307"/>
      <c r="F65" s="308" t="s">
        <v>1217</v>
      </c>
      <c r="G65" s="309"/>
      <c r="H65" s="309"/>
      <c r="I65" s="309"/>
      <c r="J65" s="309"/>
      <c r="K65" s="309"/>
      <c r="L65" s="309"/>
      <c r="M65" s="309"/>
      <c r="N65" s="309"/>
      <c r="O65" s="309"/>
      <c r="P65" s="309"/>
      <c r="Q65" s="309"/>
      <c r="R65" s="309"/>
      <c r="S65" s="309"/>
      <c r="T65" s="309"/>
      <c r="U65" s="309"/>
      <c r="V65" s="309"/>
      <c r="W65" s="309"/>
      <c r="X65" s="309"/>
      <c r="Y65" s="309"/>
      <c r="Z65" s="309"/>
      <c r="AA65" s="309"/>
      <c r="AB65" s="309"/>
      <c r="AC65" s="310"/>
      <c r="AD65" s="335" t="s">
        <v>1218</v>
      </c>
      <c r="AE65" s="336"/>
      <c r="AF65" s="336"/>
      <c r="AG65" s="337"/>
      <c r="AH65" s="344" t="s">
        <v>1219</v>
      </c>
      <c r="AI65" s="345"/>
      <c r="AJ65" s="345"/>
      <c r="AK65" s="345"/>
      <c r="AL65" s="345"/>
      <c r="AM65" s="345"/>
      <c r="AN65" s="345"/>
      <c r="AO65" s="345"/>
      <c r="AP65" s="345"/>
      <c r="AQ65" s="345"/>
      <c r="AR65" s="345"/>
      <c r="AS65" s="345"/>
      <c r="AT65" s="345"/>
      <c r="AU65" s="345"/>
      <c r="AV65" s="345"/>
      <c r="AW65" s="345"/>
      <c r="AX65" s="345"/>
      <c r="AY65" s="345"/>
      <c r="AZ65" s="345"/>
      <c r="BA65" s="345"/>
      <c r="BB65" s="346"/>
    </row>
    <row r="66" spans="1:54">
      <c r="A66" s="305" t="s">
        <v>1220</v>
      </c>
      <c r="B66" s="306"/>
      <c r="C66" s="306"/>
      <c r="D66" s="306"/>
      <c r="E66" s="307"/>
      <c r="F66" s="308" t="s">
        <v>1221</v>
      </c>
      <c r="G66" s="309"/>
      <c r="H66" s="309"/>
      <c r="I66" s="309"/>
      <c r="J66" s="309"/>
      <c r="K66" s="309"/>
      <c r="L66" s="309"/>
      <c r="M66" s="309"/>
      <c r="N66" s="309"/>
      <c r="O66" s="309"/>
      <c r="P66" s="309"/>
      <c r="Q66" s="309"/>
      <c r="R66" s="309"/>
      <c r="S66" s="309"/>
      <c r="T66" s="309"/>
      <c r="U66" s="309"/>
      <c r="V66" s="309"/>
      <c r="W66" s="309"/>
      <c r="X66" s="309"/>
      <c r="Y66" s="309"/>
      <c r="Z66" s="309"/>
      <c r="AA66" s="309"/>
      <c r="AB66" s="309"/>
      <c r="AC66" s="310"/>
      <c r="AD66" s="338"/>
      <c r="AE66" s="339"/>
      <c r="AF66" s="339"/>
      <c r="AG66" s="340"/>
      <c r="AH66" s="347"/>
      <c r="AI66" s="348"/>
      <c r="AJ66" s="348"/>
      <c r="AK66" s="348"/>
      <c r="AL66" s="348"/>
      <c r="AM66" s="348"/>
      <c r="AN66" s="348"/>
      <c r="AO66" s="348"/>
      <c r="AP66" s="348"/>
      <c r="AQ66" s="348"/>
      <c r="AR66" s="348"/>
      <c r="AS66" s="348"/>
      <c r="AT66" s="348"/>
      <c r="AU66" s="348"/>
      <c r="AV66" s="348"/>
      <c r="AW66" s="348"/>
      <c r="AX66" s="348"/>
      <c r="AY66" s="348"/>
      <c r="AZ66" s="348"/>
      <c r="BA66" s="348"/>
      <c r="BB66" s="349"/>
    </row>
    <row r="67" spans="1:54">
      <c r="A67" s="305" t="s">
        <v>1222</v>
      </c>
      <c r="B67" s="306"/>
      <c r="C67" s="306"/>
      <c r="D67" s="306"/>
      <c r="E67" s="307"/>
      <c r="F67" s="308" t="s">
        <v>1223</v>
      </c>
      <c r="G67" s="309"/>
      <c r="H67" s="309"/>
      <c r="I67" s="309"/>
      <c r="J67" s="309"/>
      <c r="K67" s="309"/>
      <c r="L67" s="309"/>
      <c r="M67" s="309"/>
      <c r="N67" s="309"/>
      <c r="O67" s="309"/>
      <c r="P67" s="309"/>
      <c r="Q67" s="309"/>
      <c r="R67" s="309"/>
      <c r="S67" s="309"/>
      <c r="T67" s="309"/>
      <c r="U67" s="309"/>
      <c r="V67" s="309"/>
      <c r="W67" s="309"/>
      <c r="X67" s="309"/>
      <c r="Y67" s="309"/>
      <c r="Z67" s="309"/>
      <c r="AA67" s="309"/>
      <c r="AB67" s="309"/>
      <c r="AC67" s="310"/>
      <c r="AD67" s="338"/>
      <c r="AE67" s="339"/>
      <c r="AF67" s="339"/>
      <c r="AG67" s="340"/>
      <c r="AH67" s="347"/>
      <c r="AI67" s="348"/>
      <c r="AJ67" s="348"/>
      <c r="AK67" s="348"/>
      <c r="AL67" s="348"/>
      <c r="AM67" s="348"/>
      <c r="AN67" s="348"/>
      <c r="AO67" s="348"/>
      <c r="AP67" s="348"/>
      <c r="AQ67" s="348"/>
      <c r="AR67" s="348"/>
      <c r="AS67" s="348"/>
      <c r="AT67" s="348"/>
      <c r="AU67" s="348"/>
      <c r="AV67" s="348"/>
      <c r="AW67" s="348"/>
      <c r="AX67" s="348"/>
      <c r="AY67" s="348"/>
      <c r="AZ67" s="348"/>
      <c r="BA67" s="348"/>
      <c r="BB67" s="349"/>
    </row>
    <row r="68" spans="1:54">
      <c r="A68" s="305" t="s">
        <v>1224</v>
      </c>
      <c r="B68" s="306"/>
      <c r="C68" s="306"/>
      <c r="D68" s="306"/>
      <c r="E68" s="307"/>
      <c r="F68" s="308" t="s">
        <v>1225</v>
      </c>
      <c r="G68" s="309"/>
      <c r="H68" s="309"/>
      <c r="I68" s="309"/>
      <c r="J68" s="309"/>
      <c r="K68" s="309"/>
      <c r="L68" s="309"/>
      <c r="M68" s="309"/>
      <c r="N68" s="309"/>
      <c r="O68" s="309"/>
      <c r="P68" s="309"/>
      <c r="Q68" s="309"/>
      <c r="R68" s="309"/>
      <c r="S68" s="309"/>
      <c r="T68" s="309"/>
      <c r="U68" s="309"/>
      <c r="V68" s="309"/>
      <c r="W68" s="309"/>
      <c r="X68" s="309"/>
      <c r="Y68" s="309"/>
      <c r="Z68" s="309"/>
      <c r="AA68" s="309"/>
      <c r="AB68" s="309"/>
      <c r="AC68" s="310"/>
      <c r="AD68" s="338"/>
      <c r="AE68" s="339"/>
      <c r="AF68" s="339"/>
      <c r="AG68" s="340"/>
      <c r="AH68" s="347"/>
      <c r="AI68" s="348"/>
      <c r="AJ68" s="348"/>
      <c r="AK68" s="348"/>
      <c r="AL68" s="348"/>
      <c r="AM68" s="348"/>
      <c r="AN68" s="348"/>
      <c r="AO68" s="348"/>
      <c r="AP68" s="348"/>
      <c r="AQ68" s="348"/>
      <c r="AR68" s="348"/>
      <c r="AS68" s="348"/>
      <c r="AT68" s="348"/>
      <c r="AU68" s="348"/>
      <c r="AV68" s="348"/>
      <c r="AW68" s="348"/>
      <c r="AX68" s="348"/>
      <c r="AY68" s="348"/>
      <c r="AZ68" s="348"/>
      <c r="BA68" s="348"/>
      <c r="BB68" s="349"/>
    </row>
    <row r="69" spans="1:54">
      <c r="A69" s="305" t="s">
        <v>1226</v>
      </c>
      <c r="B69" s="306"/>
      <c r="C69" s="306"/>
      <c r="D69" s="306"/>
      <c r="E69" s="307"/>
      <c r="F69" s="308" t="s">
        <v>1227</v>
      </c>
      <c r="G69" s="309"/>
      <c r="H69" s="309"/>
      <c r="I69" s="309"/>
      <c r="J69" s="309"/>
      <c r="K69" s="309"/>
      <c r="L69" s="309"/>
      <c r="M69" s="309"/>
      <c r="N69" s="309"/>
      <c r="O69" s="309"/>
      <c r="P69" s="309"/>
      <c r="Q69" s="309"/>
      <c r="R69" s="309"/>
      <c r="S69" s="309"/>
      <c r="T69" s="309"/>
      <c r="U69" s="309"/>
      <c r="V69" s="309"/>
      <c r="W69" s="309"/>
      <c r="X69" s="309"/>
      <c r="Y69" s="309"/>
      <c r="Z69" s="309"/>
      <c r="AA69" s="309"/>
      <c r="AB69" s="309"/>
      <c r="AC69" s="310"/>
      <c r="AD69" s="341"/>
      <c r="AE69" s="342"/>
      <c r="AF69" s="342"/>
      <c r="AG69" s="343"/>
      <c r="AH69" s="350"/>
      <c r="AI69" s="351"/>
      <c r="AJ69" s="351"/>
      <c r="AK69" s="351"/>
      <c r="AL69" s="351"/>
      <c r="AM69" s="351"/>
      <c r="AN69" s="351"/>
      <c r="AO69" s="351"/>
      <c r="AP69" s="351"/>
      <c r="AQ69" s="351"/>
      <c r="AR69" s="351"/>
      <c r="AS69" s="351"/>
      <c r="AT69" s="351"/>
      <c r="AU69" s="351"/>
      <c r="AV69" s="351"/>
      <c r="AW69" s="351"/>
      <c r="AX69" s="351"/>
      <c r="AY69" s="351"/>
      <c r="AZ69" s="351"/>
      <c r="BA69" s="351"/>
      <c r="BB69" s="352"/>
    </row>
    <row r="70" spans="1:54">
      <c r="A70" s="305" t="s">
        <v>1228</v>
      </c>
      <c r="B70" s="306"/>
      <c r="C70" s="306"/>
      <c r="D70" s="306"/>
      <c r="E70" s="307"/>
      <c r="F70" s="308" t="s">
        <v>1229</v>
      </c>
      <c r="G70" s="309"/>
      <c r="H70" s="309"/>
      <c r="I70" s="309"/>
      <c r="J70" s="309"/>
      <c r="K70" s="309"/>
      <c r="L70" s="309"/>
      <c r="M70" s="309"/>
      <c r="N70" s="309"/>
      <c r="O70" s="309"/>
      <c r="P70" s="309"/>
      <c r="Q70" s="309"/>
      <c r="R70" s="309"/>
      <c r="S70" s="309"/>
      <c r="T70" s="309"/>
      <c r="U70" s="309"/>
      <c r="V70" s="309"/>
      <c r="W70" s="309"/>
      <c r="X70" s="309"/>
      <c r="Y70" s="309"/>
      <c r="Z70" s="309"/>
      <c r="AA70" s="309"/>
      <c r="AB70" s="309"/>
      <c r="AC70" s="310"/>
      <c r="AD70" s="335" t="s">
        <v>1230</v>
      </c>
      <c r="AE70" s="336"/>
      <c r="AF70" s="336"/>
      <c r="AG70" s="337"/>
      <c r="AH70" s="344" t="s">
        <v>1231</v>
      </c>
      <c r="AI70" s="345"/>
      <c r="AJ70" s="345"/>
      <c r="AK70" s="345"/>
      <c r="AL70" s="345"/>
      <c r="AM70" s="345"/>
      <c r="AN70" s="345"/>
      <c r="AO70" s="345"/>
      <c r="AP70" s="345"/>
      <c r="AQ70" s="345"/>
      <c r="AR70" s="345"/>
      <c r="AS70" s="345"/>
      <c r="AT70" s="345"/>
      <c r="AU70" s="345"/>
      <c r="AV70" s="345"/>
      <c r="AW70" s="345"/>
      <c r="AX70" s="345"/>
      <c r="AY70" s="345"/>
      <c r="AZ70" s="345"/>
      <c r="BA70" s="345"/>
      <c r="BB70" s="346"/>
    </row>
    <row r="71" spans="1:54">
      <c r="A71" s="305" t="s">
        <v>1232</v>
      </c>
      <c r="B71" s="306"/>
      <c r="C71" s="306"/>
      <c r="D71" s="306"/>
      <c r="E71" s="307"/>
      <c r="F71" s="308" t="s">
        <v>1233</v>
      </c>
      <c r="G71" s="309"/>
      <c r="H71" s="309"/>
      <c r="I71" s="309"/>
      <c r="J71" s="309"/>
      <c r="K71" s="309"/>
      <c r="L71" s="309"/>
      <c r="M71" s="309"/>
      <c r="N71" s="309"/>
      <c r="O71" s="309"/>
      <c r="P71" s="309"/>
      <c r="Q71" s="309"/>
      <c r="R71" s="309"/>
      <c r="S71" s="309"/>
      <c r="T71" s="309"/>
      <c r="U71" s="309"/>
      <c r="V71" s="309"/>
      <c r="W71" s="309"/>
      <c r="X71" s="309"/>
      <c r="Y71" s="309"/>
      <c r="Z71" s="309"/>
      <c r="AA71" s="309"/>
      <c r="AB71" s="309"/>
      <c r="AC71" s="310"/>
      <c r="AD71" s="338"/>
      <c r="AE71" s="339"/>
      <c r="AF71" s="339"/>
      <c r="AG71" s="340"/>
      <c r="AH71" s="347"/>
      <c r="AI71" s="348"/>
      <c r="AJ71" s="348"/>
      <c r="AK71" s="348"/>
      <c r="AL71" s="348"/>
      <c r="AM71" s="348"/>
      <c r="AN71" s="348"/>
      <c r="AO71" s="348"/>
      <c r="AP71" s="348"/>
      <c r="AQ71" s="348"/>
      <c r="AR71" s="348"/>
      <c r="AS71" s="348"/>
      <c r="AT71" s="348"/>
      <c r="AU71" s="348"/>
      <c r="AV71" s="348"/>
      <c r="AW71" s="348"/>
      <c r="AX71" s="348"/>
      <c r="AY71" s="348"/>
      <c r="AZ71" s="348"/>
      <c r="BA71" s="348"/>
      <c r="BB71" s="349"/>
    </row>
    <row r="72" spans="1:54">
      <c r="A72" s="305" t="s">
        <v>1234</v>
      </c>
      <c r="B72" s="306"/>
      <c r="C72" s="306"/>
      <c r="D72" s="306"/>
      <c r="E72" s="307"/>
      <c r="F72" s="308" t="s">
        <v>1235</v>
      </c>
      <c r="G72" s="309"/>
      <c r="H72" s="309"/>
      <c r="I72" s="309"/>
      <c r="J72" s="309"/>
      <c r="K72" s="309"/>
      <c r="L72" s="309"/>
      <c r="M72" s="309"/>
      <c r="N72" s="309"/>
      <c r="O72" s="309"/>
      <c r="P72" s="309"/>
      <c r="Q72" s="309"/>
      <c r="R72" s="309"/>
      <c r="S72" s="309"/>
      <c r="T72" s="309"/>
      <c r="U72" s="309"/>
      <c r="V72" s="309"/>
      <c r="W72" s="309"/>
      <c r="X72" s="309"/>
      <c r="Y72" s="309"/>
      <c r="Z72" s="309"/>
      <c r="AA72" s="309"/>
      <c r="AB72" s="309"/>
      <c r="AC72" s="310"/>
      <c r="AD72" s="341"/>
      <c r="AE72" s="342"/>
      <c r="AF72" s="342"/>
      <c r="AG72" s="343"/>
      <c r="AH72" s="350"/>
      <c r="AI72" s="351"/>
      <c r="AJ72" s="351"/>
      <c r="AK72" s="351"/>
      <c r="AL72" s="351"/>
      <c r="AM72" s="351"/>
      <c r="AN72" s="351"/>
      <c r="AO72" s="351"/>
      <c r="AP72" s="351"/>
      <c r="AQ72" s="351"/>
      <c r="AR72" s="351"/>
      <c r="AS72" s="351"/>
      <c r="AT72" s="351"/>
      <c r="AU72" s="351"/>
      <c r="AV72" s="351"/>
      <c r="AW72" s="351"/>
      <c r="AX72" s="351"/>
      <c r="AY72" s="351"/>
      <c r="AZ72" s="351"/>
      <c r="BA72" s="351"/>
      <c r="BB72" s="352"/>
    </row>
    <row r="73" spans="1:54">
      <c r="A73" s="305" t="s">
        <v>1236</v>
      </c>
      <c r="B73" s="306"/>
      <c r="C73" s="306"/>
      <c r="D73" s="306"/>
      <c r="E73" s="307"/>
      <c r="F73" s="308" t="s">
        <v>1237</v>
      </c>
      <c r="G73" s="309"/>
      <c r="H73" s="309"/>
      <c r="I73" s="309"/>
      <c r="J73" s="309"/>
      <c r="K73" s="309"/>
      <c r="L73" s="309"/>
      <c r="M73" s="309"/>
      <c r="N73" s="309"/>
      <c r="O73" s="309"/>
      <c r="P73" s="309"/>
      <c r="Q73" s="309"/>
      <c r="R73" s="309"/>
      <c r="S73" s="309"/>
      <c r="T73" s="309"/>
      <c r="U73" s="309"/>
      <c r="V73" s="309"/>
      <c r="W73" s="309"/>
      <c r="X73" s="309"/>
      <c r="Y73" s="309"/>
      <c r="Z73" s="309"/>
      <c r="AA73" s="309"/>
      <c r="AB73" s="309"/>
      <c r="AC73" s="310"/>
      <c r="AD73" s="311" t="s">
        <v>1238</v>
      </c>
      <c r="AE73" s="312"/>
      <c r="AF73" s="312"/>
      <c r="AG73" s="313"/>
      <c r="AH73" s="317" t="s">
        <v>1239</v>
      </c>
      <c r="AI73" s="318"/>
      <c r="AJ73" s="318"/>
      <c r="AK73" s="318"/>
      <c r="AL73" s="318"/>
      <c r="AM73" s="318"/>
      <c r="AN73" s="318"/>
      <c r="AO73" s="318"/>
      <c r="AP73" s="318"/>
      <c r="AQ73" s="318"/>
      <c r="AR73" s="318"/>
      <c r="AS73" s="318"/>
      <c r="AT73" s="318"/>
      <c r="AU73" s="318"/>
      <c r="AV73" s="318"/>
      <c r="AW73" s="318"/>
      <c r="AX73" s="318"/>
      <c r="AY73" s="318"/>
      <c r="AZ73" s="318"/>
      <c r="BA73" s="318"/>
      <c r="BB73" s="319"/>
    </row>
    <row r="74" spans="1:54" ht="27.75" customHeight="1">
      <c r="A74" s="305" t="s">
        <v>1240</v>
      </c>
      <c r="B74" s="306"/>
      <c r="C74" s="306"/>
      <c r="D74" s="306"/>
      <c r="E74" s="307"/>
      <c r="F74" s="308" t="s">
        <v>1241</v>
      </c>
      <c r="G74" s="309"/>
      <c r="H74" s="309"/>
      <c r="I74" s="309"/>
      <c r="J74" s="309"/>
      <c r="K74" s="309"/>
      <c r="L74" s="309"/>
      <c r="M74" s="309"/>
      <c r="N74" s="309"/>
      <c r="O74" s="309"/>
      <c r="P74" s="309"/>
      <c r="Q74" s="309"/>
      <c r="R74" s="309"/>
      <c r="S74" s="309"/>
      <c r="T74" s="309"/>
      <c r="U74" s="309"/>
      <c r="V74" s="309"/>
      <c r="W74" s="309"/>
      <c r="X74" s="309"/>
      <c r="Y74" s="309"/>
      <c r="Z74" s="309"/>
      <c r="AA74" s="309"/>
      <c r="AB74" s="309"/>
      <c r="AC74" s="310"/>
      <c r="AD74" s="314"/>
      <c r="AE74" s="315"/>
      <c r="AF74" s="315"/>
      <c r="AG74" s="316"/>
      <c r="AH74" s="320"/>
      <c r="AI74" s="321"/>
      <c r="AJ74" s="321"/>
      <c r="AK74" s="321"/>
      <c r="AL74" s="321"/>
      <c r="AM74" s="321"/>
      <c r="AN74" s="321"/>
      <c r="AO74" s="321"/>
      <c r="AP74" s="321"/>
      <c r="AQ74" s="321"/>
      <c r="AR74" s="321"/>
      <c r="AS74" s="321"/>
      <c r="AT74" s="321"/>
      <c r="AU74" s="321"/>
      <c r="AV74" s="321"/>
      <c r="AW74" s="321"/>
      <c r="AX74" s="321"/>
      <c r="AY74" s="321"/>
      <c r="AZ74" s="321"/>
      <c r="BA74" s="321"/>
      <c r="BB74" s="322"/>
    </row>
    <row r="75" spans="1:54">
      <c r="A75" s="305" t="s">
        <v>1242</v>
      </c>
      <c r="B75" s="306"/>
      <c r="C75" s="306"/>
      <c r="D75" s="306"/>
      <c r="E75" s="307"/>
      <c r="F75" s="308" t="s">
        <v>1243</v>
      </c>
      <c r="G75" s="309"/>
      <c r="H75" s="309"/>
      <c r="I75" s="309"/>
      <c r="J75" s="309"/>
      <c r="K75" s="309"/>
      <c r="L75" s="309"/>
      <c r="M75" s="309"/>
      <c r="N75" s="309"/>
      <c r="O75" s="309"/>
      <c r="P75" s="309"/>
      <c r="Q75" s="309"/>
      <c r="R75" s="309"/>
      <c r="S75" s="309"/>
      <c r="T75" s="309"/>
      <c r="U75" s="309"/>
      <c r="V75" s="309"/>
      <c r="W75" s="309"/>
      <c r="X75" s="309"/>
      <c r="Y75" s="309"/>
      <c r="Z75" s="309"/>
      <c r="AA75" s="309"/>
      <c r="AB75" s="309"/>
      <c r="AC75" s="310"/>
      <c r="AD75" s="311" t="s">
        <v>1238</v>
      </c>
      <c r="AE75" s="312"/>
      <c r="AF75" s="312"/>
      <c r="AG75" s="313"/>
      <c r="AH75" s="317" t="s">
        <v>1239</v>
      </c>
      <c r="AI75" s="318"/>
      <c r="AJ75" s="318"/>
      <c r="AK75" s="318"/>
      <c r="AL75" s="318"/>
      <c r="AM75" s="318"/>
      <c r="AN75" s="318"/>
      <c r="AO75" s="318"/>
      <c r="AP75" s="318"/>
      <c r="AQ75" s="318"/>
      <c r="AR75" s="318"/>
      <c r="AS75" s="318"/>
      <c r="AT75" s="318"/>
      <c r="AU75" s="318"/>
      <c r="AV75" s="318"/>
      <c r="AW75" s="318"/>
      <c r="AX75" s="318"/>
      <c r="AY75" s="318"/>
      <c r="AZ75" s="318"/>
      <c r="BA75" s="318"/>
      <c r="BB75" s="319"/>
    </row>
    <row r="76" spans="1:54">
      <c r="A76" s="305" t="s">
        <v>1244</v>
      </c>
      <c r="B76" s="306"/>
      <c r="C76" s="306"/>
      <c r="D76" s="306"/>
      <c r="E76" s="307"/>
      <c r="F76" s="356" t="s">
        <v>1245</v>
      </c>
      <c r="G76" s="357"/>
      <c r="H76" s="357"/>
      <c r="I76" s="357"/>
      <c r="J76" s="357"/>
      <c r="K76" s="357"/>
      <c r="L76" s="357"/>
      <c r="M76" s="357"/>
      <c r="N76" s="357"/>
      <c r="O76" s="357"/>
      <c r="P76" s="357"/>
      <c r="Q76" s="357"/>
      <c r="R76" s="357"/>
      <c r="S76" s="357"/>
      <c r="T76" s="357"/>
      <c r="U76" s="357"/>
      <c r="V76" s="357"/>
      <c r="W76" s="357"/>
      <c r="X76" s="357"/>
      <c r="Y76" s="357"/>
      <c r="Z76" s="357"/>
      <c r="AA76" s="357"/>
      <c r="AB76" s="357"/>
      <c r="AC76" s="358"/>
      <c r="AD76" s="314"/>
      <c r="AE76" s="315"/>
      <c r="AF76" s="315"/>
      <c r="AG76" s="316"/>
      <c r="AH76" s="320"/>
      <c r="AI76" s="321"/>
      <c r="AJ76" s="321"/>
      <c r="AK76" s="321"/>
      <c r="AL76" s="321"/>
      <c r="AM76" s="321"/>
      <c r="AN76" s="321"/>
      <c r="AO76" s="321"/>
      <c r="AP76" s="321"/>
      <c r="AQ76" s="321"/>
      <c r="AR76" s="321"/>
      <c r="AS76" s="321"/>
      <c r="AT76" s="321"/>
      <c r="AU76" s="321"/>
      <c r="AV76" s="321"/>
      <c r="AW76" s="321"/>
      <c r="AX76" s="321"/>
      <c r="AY76" s="321"/>
      <c r="AZ76" s="321"/>
      <c r="BA76" s="321"/>
      <c r="BB76" s="322"/>
    </row>
    <row r="77" spans="1:54">
      <c r="A77" s="305" t="s">
        <v>1246</v>
      </c>
      <c r="B77" s="306"/>
      <c r="C77" s="306"/>
      <c r="D77" s="306"/>
      <c r="E77" s="307"/>
      <c r="F77" s="308" t="s">
        <v>1247</v>
      </c>
      <c r="G77" s="309"/>
      <c r="H77" s="309"/>
      <c r="I77" s="309"/>
      <c r="J77" s="309"/>
      <c r="K77" s="309"/>
      <c r="L77" s="309"/>
      <c r="M77" s="309"/>
      <c r="N77" s="309"/>
      <c r="O77" s="309"/>
      <c r="P77" s="309"/>
      <c r="Q77" s="309"/>
      <c r="R77" s="309"/>
      <c r="S77" s="309"/>
      <c r="T77" s="309"/>
      <c r="U77" s="309"/>
      <c r="V77" s="309"/>
      <c r="W77" s="309"/>
      <c r="X77" s="309"/>
      <c r="Y77" s="309"/>
      <c r="Z77" s="309"/>
      <c r="AA77" s="309"/>
      <c r="AB77" s="309"/>
      <c r="AC77" s="310"/>
      <c r="AD77" s="353" t="s">
        <v>1248</v>
      </c>
      <c r="AE77" s="354"/>
      <c r="AF77" s="354"/>
      <c r="AG77" s="355"/>
      <c r="AH77" s="308" t="s">
        <v>1249</v>
      </c>
      <c r="AI77" s="309"/>
      <c r="AJ77" s="309"/>
      <c r="AK77" s="309"/>
      <c r="AL77" s="309"/>
      <c r="AM77" s="309"/>
      <c r="AN77" s="309"/>
      <c r="AO77" s="309"/>
      <c r="AP77" s="309"/>
      <c r="AQ77" s="309"/>
      <c r="AR77" s="309"/>
      <c r="AS77" s="309"/>
      <c r="AT77" s="309"/>
      <c r="AU77" s="309"/>
      <c r="AV77" s="309"/>
      <c r="AW77" s="309"/>
      <c r="AX77" s="309"/>
      <c r="AY77" s="309"/>
      <c r="AZ77" s="309"/>
      <c r="BA77" s="309"/>
      <c r="BB77" s="310"/>
    </row>
    <row r="78" spans="1:54">
      <c r="A78" s="305" t="s">
        <v>1250</v>
      </c>
      <c r="B78" s="306"/>
      <c r="C78" s="306"/>
      <c r="D78" s="306"/>
      <c r="E78" s="307"/>
      <c r="F78" s="308" t="s">
        <v>1251</v>
      </c>
      <c r="G78" s="309"/>
      <c r="H78" s="309"/>
      <c r="I78" s="309"/>
      <c r="J78" s="309"/>
      <c r="K78" s="309"/>
      <c r="L78" s="309"/>
      <c r="M78" s="309"/>
      <c r="N78" s="309"/>
      <c r="O78" s="309"/>
      <c r="P78" s="309"/>
      <c r="Q78" s="309"/>
      <c r="R78" s="309"/>
      <c r="S78" s="309"/>
      <c r="T78" s="309"/>
      <c r="U78" s="309"/>
      <c r="V78" s="309"/>
      <c r="W78" s="309"/>
      <c r="X78" s="309"/>
      <c r="Y78" s="309"/>
      <c r="Z78" s="309"/>
      <c r="AA78" s="309"/>
      <c r="AB78" s="309"/>
      <c r="AC78" s="310"/>
      <c r="AD78" s="311" t="s">
        <v>1252</v>
      </c>
      <c r="AE78" s="312"/>
      <c r="AF78" s="312"/>
      <c r="AG78" s="313"/>
      <c r="AH78" s="317" t="s">
        <v>1253</v>
      </c>
      <c r="AI78" s="318"/>
      <c r="AJ78" s="318"/>
      <c r="AK78" s="318"/>
      <c r="AL78" s="318"/>
      <c r="AM78" s="318"/>
      <c r="AN78" s="318"/>
      <c r="AO78" s="318"/>
      <c r="AP78" s="318"/>
      <c r="AQ78" s="318"/>
      <c r="AR78" s="318"/>
      <c r="AS78" s="318"/>
      <c r="AT78" s="318"/>
      <c r="AU78" s="318"/>
      <c r="AV78" s="318"/>
      <c r="AW78" s="318"/>
      <c r="AX78" s="318"/>
      <c r="AY78" s="318"/>
      <c r="AZ78" s="318"/>
      <c r="BA78" s="318"/>
      <c r="BB78" s="319"/>
    </row>
    <row r="79" spans="1:54">
      <c r="A79" s="305" t="s">
        <v>1254</v>
      </c>
      <c r="B79" s="306"/>
      <c r="C79" s="306"/>
      <c r="D79" s="306"/>
      <c r="E79" s="307"/>
      <c r="F79" s="308" t="s">
        <v>1255</v>
      </c>
      <c r="G79" s="309"/>
      <c r="H79" s="309"/>
      <c r="I79" s="309"/>
      <c r="J79" s="309"/>
      <c r="K79" s="309"/>
      <c r="L79" s="309"/>
      <c r="M79" s="309"/>
      <c r="N79" s="309"/>
      <c r="O79" s="309"/>
      <c r="P79" s="309"/>
      <c r="Q79" s="309"/>
      <c r="R79" s="309"/>
      <c r="S79" s="309"/>
      <c r="T79" s="309"/>
      <c r="U79" s="309"/>
      <c r="V79" s="309"/>
      <c r="W79" s="309"/>
      <c r="X79" s="309"/>
      <c r="Y79" s="309"/>
      <c r="Z79" s="309"/>
      <c r="AA79" s="309"/>
      <c r="AB79" s="309"/>
      <c r="AC79" s="310"/>
      <c r="AD79" s="314"/>
      <c r="AE79" s="315"/>
      <c r="AF79" s="315"/>
      <c r="AG79" s="316"/>
      <c r="AH79" s="320"/>
      <c r="AI79" s="321"/>
      <c r="AJ79" s="321"/>
      <c r="AK79" s="321"/>
      <c r="AL79" s="321"/>
      <c r="AM79" s="321"/>
      <c r="AN79" s="321"/>
      <c r="AO79" s="321"/>
      <c r="AP79" s="321"/>
      <c r="AQ79" s="321"/>
      <c r="AR79" s="321"/>
      <c r="AS79" s="321"/>
      <c r="AT79" s="321"/>
      <c r="AU79" s="321"/>
      <c r="AV79" s="321"/>
      <c r="AW79" s="321"/>
      <c r="AX79" s="321"/>
      <c r="AY79" s="321"/>
      <c r="AZ79" s="321"/>
      <c r="BA79" s="321"/>
      <c r="BB79" s="322"/>
    </row>
    <row r="80" spans="1:54">
      <c r="A80" s="305" t="s">
        <v>1256</v>
      </c>
      <c r="B80" s="306"/>
      <c r="C80" s="306"/>
      <c r="D80" s="306"/>
      <c r="E80" s="307"/>
      <c r="F80" s="308" t="s">
        <v>1257</v>
      </c>
      <c r="G80" s="309"/>
      <c r="H80" s="309"/>
      <c r="I80" s="309"/>
      <c r="J80" s="309"/>
      <c r="K80" s="309"/>
      <c r="L80" s="309"/>
      <c r="M80" s="309"/>
      <c r="N80" s="309"/>
      <c r="O80" s="309"/>
      <c r="P80" s="309"/>
      <c r="Q80" s="309"/>
      <c r="R80" s="309"/>
      <c r="S80" s="309"/>
      <c r="T80" s="309"/>
      <c r="U80" s="309"/>
      <c r="V80" s="309"/>
      <c r="W80" s="309"/>
      <c r="X80" s="309"/>
      <c r="Y80" s="309"/>
      <c r="Z80" s="309"/>
      <c r="AA80" s="309"/>
      <c r="AB80" s="309"/>
      <c r="AC80" s="310"/>
      <c r="AD80" s="311" t="s">
        <v>1258</v>
      </c>
      <c r="AE80" s="312"/>
      <c r="AF80" s="312"/>
      <c r="AG80" s="313"/>
      <c r="AH80" s="317" t="s">
        <v>1259</v>
      </c>
      <c r="AI80" s="318"/>
      <c r="AJ80" s="318"/>
      <c r="AK80" s="318"/>
      <c r="AL80" s="318"/>
      <c r="AM80" s="318"/>
      <c r="AN80" s="318"/>
      <c r="AO80" s="318"/>
      <c r="AP80" s="318"/>
      <c r="AQ80" s="318"/>
      <c r="AR80" s="318"/>
      <c r="AS80" s="318"/>
      <c r="AT80" s="318"/>
      <c r="AU80" s="318"/>
      <c r="AV80" s="318"/>
      <c r="AW80" s="318"/>
      <c r="AX80" s="318"/>
      <c r="AY80" s="318"/>
      <c r="AZ80" s="318"/>
      <c r="BA80" s="318"/>
      <c r="BB80" s="319"/>
    </row>
    <row r="81" spans="1:54">
      <c r="A81" s="305" t="s">
        <v>1260</v>
      </c>
      <c r="B81" s="306"/>
      <c r="C81" s="306"/>
      <c r="D81" s="306"/>
      <c r="E81" s="307"/>
      <c r="F81" s="308" t="s">
        <v>1261</v>
      </c>
      <c r="G81" s="309"/>
      <c r="H81" s="309"/>
      <c r="I81" s="309"/>
      <c r="J81" s="309"/>
      <c r="K81" s="309"/>
      <c r="L81" s="309"/>
      <c r="M81" s="309"/>
      <c r="N81" s="309"/>
      <c r="O81" s="309"/>
      <c r="P81" s="309"/>
      <c r="Q81" s="309"/>
      <c r="R81" s="309"/>
      <c r="S81" s="309"/>
      <c r="T81" s="309"/>
      <c r="U81" s="309"/>
      <c r="V81" s="309"/>
      <c r="W81" s="309"/>
      <c r="X81" s="309"/>
      <c r="Y81" s="309"/>
      <c r="Z81" s="309"/>
      <c r="AA81" s="309"/>
      <c r="AB81" s="309"/>
      <c r="AC81" s="310"/>
      <c r="AD81" s="314"/>
      <c r="AE81" s="315"/>
      <c r="AF81" s="315"/>
      <c r="AG81" s="316"/>
      <c r="AH81" s="320"/>
      <c r="AI81" s="321"/>
      <c r="AJ81" s="321"/>
      <c r="AK81" s="321"/>
      <c r="AL81" s="321"/>
      <c r="AM81" s="321"/>
      <c r="AN81" s="321"/>
      <c r="AO81" s="321"/>
      <c r="AP81" s="321"/>
      <c r="AQ81" s="321"/>
      <c r="AR81" s="321"/>
      <c r="AS81" s="321"/>
      <c r="AT81" s="321"/>
      <c r="AU81" s="321"/>
      <c r="AV81" s="321"/>
      <c r="AW81" s="321"/>
      <c r="AX81" s="321"/>
      <c r="AY81" s="321"/>
      <c r="AZ81" s="321"/>
      <c r="BA81" s="321"/>
      <c r="BB81" s="322"/>
    </row>
    <row r="82" spans="1:54">
      <c r="A82" s="305" t="s">
        <v>1262</v>
      </c>
      <c r="B82" s="306"/>
      <c r="C82" s="306"/>
      <c r="D82" s="306"/>
      <c r="E82" s="307"/>
      <c r="F82" s="308" t="s">
        <v>1263</v>
      </c>
      <c r="G82" s="309"/>
      <c r="H82" s="309"/>
      <c r="I82" s="309"/>
      <c r="J82" s="309"/>
      <c r="K82" s="309"/>
      <c r="L82" s="309"/>
      <c r="M82" s="309"/>
      <c r="N82" s="309"/>
      <c r="O82" s="309"/>
      <c r="P82" s="309"/>
      <c r="Q82" s="309"/>
      <c r="R82" s="309"/>
      <c r="S82" s="309"/>
      <c r="T82" s="309"/>
      <c r="U82" s="309"/>
      <c r="V82" s="309"/>
      <c r="W82" s="309"/>
      <c r="X82" s="309"/>
      <c r="Y82" s="309"/>
      <c r="Z82" s="309"/>
      <c r="AA82" s="309"/>
      <c r="AB82" s="309"/>
      <c r="AC82" s="310"/>
      <c r="AD82" s="311" t="s">
        <v>1264</v>
      </c>
      <c r="AE82" s="312"/>
      <c r="AF82" s="312"/>
      <c r="AG82" s="313"/>
      <c r="AH82" s="317" t="s">
        <v>1265</v>
      </c>
      <c r="AI82" s="318"/>
      <c r="AJ82" s="318"/>
      <c r="AK82" s="318"/>
      <c r="AL82" s="318"/>
      <c r="AM82" s="318"/>
      <c r="AN82" s="318"/>
      <c r="AO82" s="318"/>
      <c r="AP82" s="318"/>
      <c r="AQ82" s="318"/>
      <c r="AR82" s="318"/>
      <c r="AS82" s="318"/>
      <c r="AT82" s="318"/>
      <c r="AU82" s="318"/>
      <c r="AV82" s="318"/>
      <c r="AW82" s="318"/>
      <c r="AX82" s="318"/>
      <c r="AY82" s="318"/>
      <c r="AZ82" s="318"/>
      <c r="BA82" s="318"/>
      <c r="BB82" s="319"/>
    </row>
    <row r="83" spans="1:54">
      <c r="A83" s="305" t="s">
        <v>1266</v>
      </c>
      <c r="B83" s="306"/>
      <c r="C83" s="306"/>
      <c r="D83" s="306"/>
      <c r="E83" s="307"/>
      <c r="F83" s="308" t="s">
        <v>1267</v>
      </c>
      <c r="G83" s="309"/>
      <c r="H83" s="309"/>
      <c r="I83" s="309"/>
      <c r="J83" s="309"/>
      <c r="K83" s="309"/>
      <c r="L83" s="309"/>
      <c r="M83" s="309"/>
      <c r="N83" s="309"/>
      <c r="O83" s="309"/>
      <c r="P83" s="309"/>
      <c r="Q83" s="309"/>
      <c r="R83" s="309"/>
      <c r="S83" s="309"/>
      <c r="T83" s="309"/>
      <c r="U83" s="309"/>
      <c r="V83" s="309"/>
      <c r="W83" s="309"/>
      <c r="X83" s="309"/>
      <c r="Y83" s="309"/>
      <c r="Z83" s="309"/>
      <c r="AA83" s="309"/>
      <c r="AB83" s="309"/>
      <c r="AC83" s="310"/>
      <c r="AD83" s="314"/>
      <c r="AE83" s="315"/>
      <c r="AF83" s="315"/>
      <c r="AG83" s="316"/>
      <c r="AH83" s="320"/>
      <c r="AI83" s="321"/>
      <c r="AJ83" s="321"/>
      <c r="AK83" s="321"/>
      <c r="AL83" s="321"/>
      <c r="AM83" s="321"/>
      <c r="AN83" s="321"/>
      <c r="AO83" s="321"/>
      <c r="AP83" s="321"/>
      <c r="AQ83" s="321"/>
      <c r="AR83" s="321"/>
      <c r="AS83" s="321"/>
      <c r="AT83" s="321"/>
      <c r="AU83" s="321"/>
      <c r="AV83" s="321"/>
      <c r="AW83" s="321"/>
      <c r="AX83" s="321"/>
      <c r="AY83" s="321"/>
      <c r="AZ83" s="321"/>
      <c r="BA83" s="321"/>
      <c r="BB83" s="322"/>
    </row>
    <row r="84" spans="1:54">
      <c r="A84" s="305" t="s">
        <v>1268</v>
      </c>
      <c r="B84" s="306"/>
      <c r="C84" s="306"/>
      <c r="D84" s="306"/>
      <c r="E84" s="307"/>
      <c r="F84" s="308" t="s">
        <v>1269</v>
      </c>
      <c r="G84" s="309"/>
      <c r="H84" s="309"/>
      <c r="I84" s="309"/>
      <c r="J84" s="309"/>
      <c r="K84" s="309"/>
      <c r="L84" s="309"/>
      <c r="M84" s="309"/>
      <c r="N84" s="309"/>
      <c r="O84" s="309"/>
      <c r="P84" s="309"/>
      <c r="Q84" s="309"/>
      <c r="R84" s="309"/>
      <c r="S84" s="309"/>
      <c r="T84" s="309"/>
      <c r="U84" s="309"/>
      <c r="V84" s="309"/>
      <c r="W84" s="309"/>
      <c r="X84" s="309"/>
      <c r="Y84" s="309"/>
      <c r="Z84" s="309"/>
      <c r="AA84" s="309"/>
      <c r="AB84" s="309"/>
      <c r="AC84" s="310"/>
      <c r="AD84" s="353" t="s">
        <v>1270</v>
      </c>
      <c r="AE84" s="354"/>
      <c r="AF84" s="354"/>
      <c r="AG84" s="355"/>
      <c r="AH84" s="308" t="s">
        <v>1269</v>
      </c>
      <c r="AI84" s="309"/>
      <c r="AJ84" s="309"/>
      <c r="AK84" s="309"/>
      <c r="AL84" s="309"/>
      <c r="AM84" s="309"/>
      <c r="AN84" s="309"/>
      <c r="AO84" s="309"/>
      <c r="AP84" s="309"/>
      <c r="AQ84" s="309"/>
      <c r="AR84" s="309"/>
      <c r="AS84" s="309"/>
      <c r="AT84" s="309"/>
      <c r="AU84" s="309"/>
      <c r="AV84" s="309"/>
      <c r="AW84" s="309"/>
      <c r="AX84" s="309"/>
      <c r="AY84" s="309"/>
      <c r="AZ84" s="309"/>
      <c r="BA84" s="309"/>
      <c r="BB84" s="310"/>
    </row>
    <row r="85" spans="1:54">
      <c r="A85" s="305" t="s">
        <v>1271</v>
      </c>
      <c r="B85" s="306"/>
      <c r="C85" s="306"/>
      <c r="D85" s="306"/>
      <c r="E85" s="307"/>
      <c r="F85" s="308" t="s">
        <v>1272</v>
      </c>
      <c r="G85" s="309"/>
      <c r="H85" s="309"/>
      <c r="I85" s="309"/>
      <c r="J85" s="309"/>
      <c r="K85" s="309"/>
      <c r="L85" s="309"/>
      <c r="M85" s="309"/>
      <c r="N85" s="309"/>
      <c r="O85" s="309"/>
      <c r="P85" s="309"/>
      <c r="Q85" s="309"/>
      <c r="R85" s="309"/>
      <c r="S85" s="309"/>
      <c r="T85" s="309"/>
      <c r="U85" s="309"/>
      <c r="V85" s="309"/>
      <c r="W85" s="309"/>
      <c r="X85" s="309"/>
      <c r="Y85" s="309"/>
      <c r="Z85" s="309"/>
      <c r="AA85" s="309"/>
      <c r="AB85" s="309"/>
      <c r="AC85" s="310"/>
      <c r="AD85" s="335" t="s">
        <v>1273</v>
      </c>
      <c r="AE85" s="336"/>
      <c r="AF85" s="336"/>
      <c r="AG85" s="337"/>
      <c r="AH85" s="344" t="s">
        <v>1274</v>
      </c>
      <c r="AI85" s="345"/>
      <c r="AJ85" s="345"/>
      <c r="AK85" s="345"/>
      <c r="AL85" s="345"/>
      <c r="AM85" s="345"/>
      <c r="AN85" s="345"/>
      <c r="AO85" s="345"/>
      <c r="AP85" s="345"/>
      <c r="AQ85" s="345"/>
      <c r="AR85" s="345"/>
      <c r="AS85" s="345"/>
      <c r="AT85" s="345"/>
      <c r="AU85" s="345"/>
      <c r="AV85" s="345"/>
      <c r="AW85" s="345"/>
      <c r="AX85" s="345"/>
      <c r="AY85" s="345"/>
      <c r="AZ85" s="345"/>
      <c r="BA85" s="345"/>
      <c r="BB85" s="346"/>
    </row>
    <row r="86" spans="1:54">
      <c r="A86" s="305" t="s">
        <v>1275</v>
      </c>
      <c r="B86" s="306"/>
      <c r="C86" s="306"/>
      <c r="D86" s="306"/>
      <c r="E86" s="307"/>
      <c r="F86" s="308" t="s">
        <v>1276</v>
      </c>
      <c r="G86" s="309"/>
      <c r="H86" s="309"/>
      <c r="I86" s="309"/>
      <c r="J86" s="309"/>
      <c r="K86" s="309"/>
      <c r="L86" s="309"/>
      <c r="M86" s="309"/>
      <c r="N86" s="309"/>
      <c r="O86" s="309"/>
      <c r="P86" s="309"/>
      <c r="Q86" s="309"/>
      <c r="R86" s="309"/>
      <c r="S86" s="309"/>
      <c r="T86" s="309"/>
      <c r="U86" s="309"/>
      <c r="V86" s="309"/>
      <c r="W86" s="309"/>
      <c r="X86" s="309"/>
      <c r="Y86" s="309"/>
      <c r="Z86" s="309"/>
      <c r="AA86" s="309"/>
      <c r="AB86" s="309"/>
      <c r="AC86" s="310"/>
      <c r="AD86" s="338"/>
      <c r="AE86" s="339"/>
      <c r="AF86" s="339"/>
      <c r="AG86" s="340"/>
      <c r="AH86" s="347"/>
      <c r="AI86" s="348"/>
      <c r="AJ86" s="348"/>
      <c r="AK86" s="348"/>
      <c r="AL86" s="348"/>
      <c r="AM86" s="348"/>
      <c r="AN86" s="348"/>
      <c r="AO86" s="348"/>
      <c r="AP86" s="348"/>
      <c r="AQ86" s="348"/>
      <c r="AR86" s="348"/>
      <c r="AS86" s="348"/>
      <c r="AT86" s="348"/>
      <c r="AU86" s="348"/>
      <c r="AV86" s="348"/>
      <c r="AW86" s="348"/>
      <c r="AX86" s="348"/>
      <c r="AY86" s="348"/>
      <c r="AZ86" s="348"/>
      <c r="BA86" s="348"/>
      <c r="BB86" s="349"/>
    </row>
    <row r="87" spans="1:54">
      <c r="A87" s="305" t="s">
        <v>1277</v>
      </c>
      <c r="B87" s="306"/>
      <c r="C87" s="306"/>
      <c r="D87" s="306"/>
      <c r="E87" s="307"/>
      <c r="F87" s="308" t="s">
        <v>1278</v>
      </c>
      <c r="G87" s="309"/>
      <c r="H87" s="309"/>
      <c r="I87" s="309"/>
      <c r="J87" s="309"/>
      <c r="K87" s="309"/>
      <c r="L87" s="309"/>
      <c r="M87" s="309"/>
      <c r="N87" s="309"/>
      <c r="O87" s="309"/>
      <c r="P87" s="309"/>
      <c r="Q87" s="309"/>
      <c r="R87" s="309"/>
      <c r="S87" s="309"/>
      <c r="T87" s="309"/>
      <c r="U87" s="309"/>
      <c r="V87" s="309"/>
      <c r="W87" s="309"/>
      <c r="X87" s="309"/>
      <c r="Y87" s="309"/>
      <c r="Z87" s="309"/>
      <c r="AA87" s="309"/>
      <c r="AB87" s="309"/>
      <c r="AC87" s="310"/>
      <c r="AD87" s="338"/>
      <c r="AE87" s="339"/>
      <c r="AF87" s="339"/>
      <c r="AG87" s="340"/>
      <c r="AH87" s="347"/>
      <c r="AI87" s="348"/>
      <c r="AJ87" s="348"/>
      <c r="AK87" s="348"/>
      <c r="AL87" s="348"/>
      <c r="AM87" s="348"/>
      <c r="AN87" s="348"/>
      <c r="AO87" s="348"/>
      <c r="AP87" s="348"/>
      <c r="AQ87" s="348"/>
      <c r="AR87" s="348"/>
      <c r="AS87" s="348"/>
      <c r="AT87" s="348"/>
      <c r="AU87" s="348"/>
      <c r="AV87" s="348"/>
      <c r="AW87" s="348"/>
      <c r="AX87" s="348"/>
      <c r="AY87" s="348"/>
      <c r="AZ87" s="348"/>
      <c r="BA87" s="348"/>
      <c r="BB87" s="349"/>
    </row>
    <row r="88" spans="1:54">
      <c r="A88" s="305" t="s">
        <v>1279</v>
      </c>
      <c r="B88" s="306"/>
      <c r="C88" s="306"/>
      <c r="D88" s="306"/>
      <c r="E88" s="307"/>
      <c r="F88" s="308" t="s">
        <v>1280</v>
      </c>
      <c r="G88" s="309"/>
      <c r="H88" s="309"/>
      <c r="I88" s="309"/>
      <c r="J88" s="309"/>
      <c r="K88" s="309"/>
      <c r="L88" s="309"/>
      <c r="M88" s="309"/>
      <c r="N88" s="309"/>
      <c r="O88" s="309"/>
      <c r="P88" s="309"/>
      <c r="Q88" s="309"/>
      <c r="R88" s="309"/>
      <c r="S88" s="309"/>
      <c r="T88" s="309"/>
      <c r="U88" s="309"/>
      <c r="V88" s="309"/>
      <c r="W88" s="309"/>
      <c r="X88" s="309"/>
      <c r="Y88" s="309"/>
      <c r="Z88" s="309"/>
      <c r="AA88" s="309"/>
      <c r="AB88" s="309"/>
      <c r="AC88" s="310"/>
      <c r="AD88" s="341"/>
      <c r="AE88" s="342"/>
      <c r="AF88" s="342"/>
      <c r="AG88" s="343"/>
      <c r="AH88" s="350"/>
      <c r="AI88" s="351"/>
      <c r="AJ88" s="351"/>
      <c r="AK88" s="351"/>
      <c r="AL88" s="351"/>
      <c r="AM88" s="351"/>
      <c r="AN88" s="351"/>
      <c r="AO88" s="351"/>
      <c r="AP88" s="351"/>
      <c r="AQ88" s="351"/>
      <c r="AR88" s="351"/>
      <c r="AS88" s="351"/>
      <c r="AT88" s="351"/>
      <c r="AU88" s="351"/>
      <c r="AV88" s="351"/>
      <c r="AW88" s="351"/>
      <c r="AX88" s="351"/>
      <c r="AY88" s="351"/>
      <c r="AZ88" s="351"/>
      <c r="BA88" s="351"/>
      <c r="BB88" s="352"/>
    </row>
    <row r="89" spans="1:54">
      <c r="A89" s="305" t="s">
        <v>1281</v>
      </c>
      <c r="B89" s="306"/>
      <c r="C89" s="306"/>
      <c r="D89" s="306"/>
      <c r="E89" s="307"/>
      <c r="F89" s="308" t="s">
        <v>1282</v>
      </c>
      <c r="G89" s="309"/>
      <c r="H89" s="309"/>
      <c r="I89" s="309"/>
      <c r="J89" s="309"/>
      <c r="K89" s="309"/>
      <c r="L89" s="309"/>
      <c r="M89" s="309"/>
      <c r="N89" s="309"/>
      <c r="O89" s="309"/>
      <c r="P89" s="309"/>
      <c r="Q89" s="309"/>
      <c r="R89" s="309"/>
      <c r="S89" s="309"/>
      <c r="T89" s="309"/>
      <c r="U89" s="309"/>
      <c r="V89" s="309"/>
      <c r="W89" s="309"/>
      <c r="X89" s="309"/>
      <c r="Y89" s="309"/>
      <c r="Z89" s="309"/>
      <c r="AA89" s="309"/>
      <c r="AB89" s="309"/>
      <c r="AC89" s="310"/>
      <c r="AD89" s="335" t="s">
        <v>1283</v>
      </c>
      <c r="AE89" s="336"/>
      <c r="AF89" s="336"/>
      <c r="AG89" s="337"/>
      <c r="AH89" s="344" t="s">
        <v>1284</v>
      </c>
      <c r="AI89" s="345"/>
      <c r="AJ89" s="345"/>
      <c r="AK89" s="345"/>
      <c r="AL89" s="345"/>
      <c r="AM89" s="345"/>
      <c r="AN89" s="345"/>
      <c r="AO89" s="345"/>
      <c r="AP89" s="345"/>
      <c r="AQ89" s="345"/>
      <c r="AR89" s="345"/>
      <c r="AS89" s="345"/>
      <c r="AT89" s="345"/>
      <c r="AU89" s="345"/>
      <c r="AV89" s="345"/>
      <c r="AW89" s="345"/>
      <c r="AX89" s="345"/>
      <c r="AY89" s="345"/>
      <c r="AZ89" s="345"/>
      <c r="BA89" s="345"/>
      <c r="BB89" s="346"/>
    </row>
    <row r="90" spans="1:54">
      <c r="A90" s="305" t="s">
        <v>1285</v>
      </c>
      <c r="B90" s="306"/>
      <c r="C90" s="306"/>
      <c r="D90" s="306"/>
      <c r="E90" s="307"/>
      <c r="F90" s="308" t="s">
        <v>1286</v>
      </c>
      <c r="G90" s="309"/>
      <c r="H90" s="309"/>
      <c r="I90" s="309"/>
      <c r="J90" s="309"/>
      <c r="K90" s="309"/>
      <c r="L90" s="309"/>
      <c r="M90" s="309"/>
      <c r="N90" s="309"/>
      <c r="O90" s="309"/>
      <c r="P90" s="309"/>
      <c r="Q90" s="309"/>
      <c r="R90" s="309"/>
      <c r="S90" s="309"/>
      <c r="T90" s="309"/>
      <c r="U90" s="309"/>
      <c r="V90" s="309"/>
      <c r="W90" s="309"/>
      <c r="X90" s="309"/>
      <c r="Y90" s="309"/>
      <c r="Z90" s="309"/>
      <c r="AA90" s="309"/>
      <c r="AB90" s="309"/>
      <c r="AC90" s="310"/>
      <c r="AD90" s="338"/>
      <c r="AE90" s="339"/>
      <c r="AF90" s="339"/>
      <c r="AG90" s="340"/>
      <c r="AH90" s="347"/>
      <c r="AI90" s="348"/>
      <c r="AJ90" s="348"/>
      <c r="AK90" s="348"/>
      <c r="AL90" s="348"/>
      <c r="AM90" s="348"/>
      <c r="AN90" s="348"/>
      <c r="AO90" s="348"/>
      <c r="AP90" s="348"/>
      <c r="AQ90" s="348"/>
      <c r="AR90" s="348"/>
      <c r="AS90" s="348"/>
      <c r="AT90" s="348"/>
      <c r="AU90" s="348"/>
      <c r="AV90" s="348"/>
      <c r="AW90" s="348"/>
      <c r="AX90" s="348"/>
      <c r="AY90" s="348"/>
      <c r="AZ90" s="348"/>
      <c r="BA90" s="348"/>
      <c r="BB90" s="349"/>
    </row>
    <row r="91" spans="1:54">
      <c r="A91" s="305" t="s">
        <v>1287</v>
      </c>
      <c r="B91" s="306"/>
      <c r="C91" s="306"/>
      <c r="D91" s="306"/>
      <c r="E91" s="307"/>
      <c r="F91" s="308" t="s">
        <v>1288</v>
      </c>
      <c r="G91" s="309"/>
      <c r="H91" s="309"/>
      <c r="I91" s="309"/>
      <c r="J91" s="309"/>
      <c r="K91" s="309"/>
      <c r="L91" s="309"/>
      <c r="M91" s="309"/>
      <c r="N91" s="309"/>
      <c r="O91" s="309"/>
      <c r="P91" s="309"/>
      <c r="Q91" s="309"/>
      <c r="R91" s="309"/>
      <c r="S91" s="309"/>
      <c r="T91" s="309"/>
      <c r="U91" s="309"/>
      <c r="V91" s="309"/>
      <c r="W91" s="309"/>
      <c r="X91" s="309"/>
      <c r="Y91" s="309"/>
      <c r="Z91" s="309"/>
      <c r="AA91" s="309"/>
      <c r="AB91" s="309"/>
      <c r="AC91" s="310"/>
      <c r="AD91" s="338"/>
      <c r="AE91" s="339"/>
      <c r="AF91" s="339"/>
      <c r="AG91" s="340"/>
      <c r="AH91" s="347"/>
      <c r="AI91" s="348"/>
      <c r="AJ91" s="348"/>
      <c r="AK91" s="348"/>
      <c r="AL91" s="348"/>
      <c r="AM91" s="348"/>
      <c r="AN91" s="348"/>
      <c r="AO91" s="348"/>
      <c r="AP91" s="348"/>
      <c r="AQ91" s="348"/>
      <c r="AR91" s="348"/>
      <c r="AS91" s="348"/>
      <c r="AT91" s="348"/>
      <c r="AU91" s="348"/>
      <c r="AV91" s="348"/>
      <c r="AW91" s="348"/>
      <c r="AX91" s="348"/>
      <c r="AY91" s="348"/>
      <c r="AZ91" s="348"/>
      <c r="BA91" s="348"/>
      <c r="BB91" s="349"/>
    </row>
    <row r="92" spans="1:54">
      <c r="A92" s="305" t="s">
        <v>1289</v>
      </c>
      <c r="B92" s="306"/>
      <c r="C92" s="306"/>
      <c r="D92" s="306"/>
      <c r="E92" s="307"/>
      <c r="F92" s="308" t="s">
        <v>1290</v>
      </c>
      <c r="G92" s="309"/>
      <c r="H92" s="309"/>
      <c r="I92" s="309"/>
      <c r="J92" s="309"/>
      <c r="K92" s="309"/>
      <c r="L92" s="309"/>
      <c r="M92" s="309"/>
      <c r="N92" s="309"/>
      <c r="O92" s="309"/>
      <c r="P92" s="309"/>
      <c r="Q92" s="309"/>
      <c r="R92" s="309"/>
      <c r="S92" s="309"/>
      <c r="T92" s="309"/>
      <c r="U92" s="309"/>
      <c r="V92" s="309"/>
      <c r="W92" s="309"/>
      <c r="X92" s="309"/>
      <c r="Y92" s="309"/>
      <c r="Z92" s="309"/>
      <c r="AA92" s="309"/>
      <c r="AB92" s="309"/>
      <c r="AC92" s="310"/>
      <c r="AD92" s="338"/>
      <c r="AE92" s="339"/>
      <c r="AF92" s="339"/>
      <c r="AG92" s="340"/>
      <c r="AH92" s="347"/>
      <c r="AI92" s="348"/>
      <c r="AJ92" s="348"/>
      <c r="AK92" s="348"/>
      <c r="AL92" s="348"/>
      <c r="AM92" s="348"/>
      <c r="AN92" s="348"/>
      <c r="AO92" s="348"/>
      <c r="AP92" s="348"/>
      <c r="AQ92" s="348"/>
      <c r="AR92" s="348"/>
      <c r="AS92" s="348"/>
      <c r="AT92" s="348"/>
      <c r="AU92" s="348"/>
      <c r="AV92" s="348"/>
      <c r="AW92" s="348"/>
      <c r="AX92" s="348"/>
      <c r="AY92" s="348"/>
      <c r="AZ92" s="348"/>
      <c r="BA92" s="348"/>
      <c r="BB92" s="349"/>
    </row>
    <row r="93" spans="1:54">
      <c r="A93" s="305" t="s">
        <v>1291</v>
      </c>
      <c r="B93" s="306"/>
      <c r="C93" s="306"/>
      <c r="D93" s="306"/>
      <c r="E93" s="307"/>
      <c r="F93" s="308" t="s">
        <v>1292</v>
      </c>
      <c r="G93" s="309"/>
      <c r="H93" s="309"/>
      <c r="I93" s="309"/>
      <c r="J93" s="309"/>
      <c r="K93" s="309"/>
      <c r="L93" s="309"/>
      <c r="M93" s="309"/>
      <c r="N93" s="309"/>
      <c r="O93" s="309"/>
      <c r="P93" s="309"/>
      <c r="Q93" s="309"/>
      <c r="R93" s="309"/>
      <c r="S93" s="309"/>
      <c r="T93" s="309"/>
      <c r="U93" s="309"/>
      <c r="V93" s="309"/>
      <c r="W93" s="309"/>
      <c r="X93" s="309"/>
      <c r="Y93" s="309"/>
      <c r="Z93" s="309"/>
      <c r="AA93" s="309"/>
      <c r="AB93" s="309"/>
      <c r="AC93" s="310"/>
      <c r="AD93" s="338"/>
      <c r="AE93" s="339"/>
      <c r="AF93" s="339"/>
      <c r="AG93" s="340"/>
      <c r="AH93" s="347"/>
      <c r="AI93" s="348"/>
      <c r="AJ93" s="348"/>
      <c r="AK93" s="348"/>
      <c r="AL93" s="348"/>
      <c r="AM93" s="348"/>
      <c r="AN93" s="348"/>
      <c r="AO93" s="348"/>
      <c r="AP93" s="348"/>
      <c r="AQ93" s="348"/>
      <c r="AR93" s="348"/>
      <c r="AS93" s="348"/>
      <c r="AT93" s="348"/>
      <c r="AU93" s="348"/>
      <c r="AV93" s="348"/>
      <c r="AW93" s="348"/>
      <c r="AX93" s="348"/>
      <c r="AY93" s="348"/>
      <c r="AZ93" s="348"/>
      <c r="BA93" s="348"/>
      <c r="BB93" s="349"/>
    </row>
    <row r="94" spans="1:54">
      <c r="A94" s="305" t="s">
        <v>1293</v>
      </c>
      <c r="B94" s="306"/>
      <c r="C94" s="306"/>
      <c r="D94" s="306"/>
      <c r="E94" s="307"/>
      <c r="F94" s="308" t="s">
        <v>1294</v>
      </c>
      <c r="G94" s="309"/>
      <c r="H94" s="309"/>
      <c r="I94" s="309"/>
      <c r="J94" s="309"/>
      <c r="K94" s="309"/>
      <c r="L94" s="309"/>
      <c r="M94" s="309"/>
      <c r="N94" s="309"/>
      <c r="O94" s="309"/>
      <c r="P94" s="309"/>
      <c r="Q94" s="309"/>
      <c r="R94" s="309"/>
      <c r="S94" s="309"/>
      <c r="T94" s="309"/>
      <c r="U94" s="309"/>
      <c r="V94" s="309"/>
      <c r="W94" s="309"/>
      <c r="X94" s="309"/>
      <c r="Y94" s="309"/>
      <c r="Z94" s="309"/>
      <c r="AA94" s="309"/>
      <c r="AB94" s="309"/>
      <c r="AC94" s="310"/>
      <c r="AD94" s="338"/>
      <c r="AE94" s="339"/>
      <c r="AF94" s="339"/>
      <c r="AG94" s="340"/>
      <c r="AH94" s="347"/>
      <c r="AI94" s="348"/>
      <c r="AJ94" s="348"/>
      <c r="AK94" s="348"/>
      <c r="AL94" s="348"/>
      <c r="AM94" s="348"/>
      <c r="AN94" s="348"/>
      <c r="AO94" s="348"/>
      <c r="AP94" s="348"/>
      <c r="AQ94" s="348"/>
      <c r="AR94" s="348"/>
      <c r="AS94" s="348"/>
      <c r="AT94" s="348"/>
      <c r="AU94" s="348"/>
      <c r="AV94" s="348"/>
      <c r="AW94" s="348"/>
      <c r="AX94" s="348"/>
      <c r="AY94" s="348"/>
      <c r="AZ94" s="348"/>
      <c r="BA94" s="348"/>
      <c r="BB94" s="349"/>
    </row>
    <row r="95" spans="1:54">
      <c r="A95" s="305" t="s">
        <v>1295</v>
      </c>
      <c r="B95" s="306"/>
      <c r="C95" s="306"/>
      <c r="D95" s="306"/>
      <c r="E95" s="307"/>
      <c r="F95" s="308" t="s">
        <v>1296</v>
      </c>
      <c r="G95" s="309"/>
      <c r="H95" s="309"/>
      <c r="I95" s="309"/>
      <c r="J95" s="309"/>
      <c r="K95" s="309"/>
      <c r="L95" s="309"/>
      <c r="M95" s="309"/>
      <c r="N95" s="309"/>
      <c r="O95" s="309"/>
      <c r="P95" s="309"/>
      <c r="Q95" s="309"/>
      <c r="R95" s="309"/>
      <c r="S95" s="309"/>
      <c r="T95" s="309"/>
      <c r="U95" s="309"/>
      <c r="V95" s="309"/>
      <c r="W95" s="309"/>
      <c r="X95" s="309"/>
      <c r="Y95" s="309"/>
      <c r="Z95" s="309"/>
      <c r="AA95" s="309"/>
      <c r="AB95" s="309"/>
      <c r="AC95" s="310"/>
      <c r="AD95" s="338"/>
      <c r="AE95" s="339"/>
      <c r="AF95" s="339"/>
      <c r="AG95" s="340"/>
      <c r="AH95" s="347"/>
      <c r="AI95" s="348"/>
      <c r="AJ95" s="348"/>
      <c r="AK95" s="348"/>
      <c r="AL95" s="348"/>
      <c r="AM95" s="348"/>
      <c r="AN95" s="348"/>
      <c r="AO95" s="348"/>
      <c r="AP95" s="348"/>
      <c r="AQ95" s="348"/>
      <c r="AR95" s="348"/>
      <c r="AS95" s="348"/>
      <c r="AT95" s="348"/>
      <c r="AU95" s="348"/>
      <c r="AV95" s="348"/>
      <c r="AW95" s="348"/>
      <c r="AX95" s="348"/>
      <c r="AY95" s="348"/>
      <c r="AZ95" s="348"/>
      <c r="BA95" s="348"/>
      <c r="BB95" s="349"/>
    </row>
    <row r="96" spans="1:54">
      <c r="A96" s="305" t="s">
        <v>1297</v>
      </c>
      <c r="B96" s="306"/>
      <c r="C96" s="306"/>
      <c r="D96" s="306"/>
      <c r="E96" s="307"/>
      <c r="F96" s="308" t="s">
        <v>1298</v>
      </c>
      <c r="G96" s="309"/>
      <c r="H96" s="309"/>
      <c r="I96" s="309"/>
      <c r="J96" s="309"/>
      <c r="K96" s="309"/>
      <c r="L96" s="309"/>
      <c r="M96" s="309"/>
      <c r="N96" s="309"/>
      <c r="O96" s="309"/>
      <c r="P96" s="309"/>
      <c r="Q96" s="309"/>
      <c r="R96" s="309"/>
      <c r="S96" s="309"/>
      <c r="T96" s="309"/>
      <c r="U96" s="309"/>
      <c r="V96" s="309"/>
      <c r="W96" s="309"/>
      <c r="X96" s="309"/>
      <c r="Y96" s="309"/>
      <c r="Z96" s="309"/>
      <c r="AA96" s="309"/>
      <c r="AB96" s="309"/>
      <c r="AC96" s="310"/>
      <c r="AD96" s="338"/>
      <c r="AE96" s="339"/>
      <c r="AF96" s="339"/>
      <c r="AG96" s="340"/>
      <c r="AH96" s="347"/>
      <c r="AI96" s="348"/>
      <c r="AJ96" s="348"/>
      <c r="AK96" s="348"/>
      <c r="AL96" s="348"/>
      <c r="AM96" s="348"/>
      <c r="AN96" s="348"/>
      <c r="AO96" s="348"/>
      <c r="AP96" s="348"/>
      <c r="AQ96" s="348"/>
      <c r="AR96" s="348"/>
      <c r="AS96" s="348"/>
      <c r="AT96" s="348"/>
      <c r="AU96" s="348"/>
      <c r="AV96" s="348"/>
      <c r="AW96" s="348"/>
      <c r="AX96" s="348"/>
      <c r="AY96" s="348"/>
      <c r="AZ96" s="348"/>
      <c r="BA96" s="348"/>
      <c r="BB96" s="349"/>
    </row>
    <row r="97" spans="1:54">
      <c r="A97" s="305" t="s">
        <v>1299</v>
      </c>
      <c r="B97" s="306"/>
      <c r="C97" s="306"/>
      <c r="D97" s="306"/>
      <c r="E97" s="307"/>
      <c r="F97" s="308" t="s">
        <v>1300</v>
      </c>
      <c r="G97" s="309"/>
      <c r="H97" s="309"/>
      <c r="I97" s="309"/>
      <c r="J97" s="309"/>
      <c r="K97" s="309"/>
      <c r="L97" s="309"/>
      <c r="M97" s="309"/>
      <c r="N97" s="309"/>
      <c r="O97" s="309"/>
      <c r="P97" s="309"/>
      <c r="Q97" s="309"/>
      <c r="R97" s="309"/>
      <c r="S97" s="309"/>
      <c r="T97" s="309"/>
      <c r="U97" s="309"/>
      <c r="V97" s="309"/>
      <c r="W97" s="309"/>
      <c r="X97" s="309"/>
      <c r="Y97" s="309"/>
      <c r="Z97" s="309"/>
      <c r="AA97" s="309"/>
      <c r="AB97" s="309"/>
      <c r="AC97" s="310"/>
      <c r="AD97" s="338"/>
      <c r="AE97" s="339"/>
      <c r="AF97" s="339"/>
      <c r="AG97" s="340"/>
      <c r="AH97" s="347"/>
      <c r="AI97" s="348"/>
      <c r="AJ97" s="348"/>
      <c r="AK97" s="348"/>
      <c r="AL97" s="348"/>
      <c r="AM97" s="348"/>
      <c r="AN97" s="348"/>
      <c r="AO97" s="348"/>
      <c r="AP97" s="348"/>
      <c r="AQ97" s="348"/>
      <c r="AR97" s="348"/>
      <c r="AS97" s="348"/>
      <c r="AT97" s="348"/>
      <c r="AU97" s="348"/>
      <c r="AV97" s="348"/>
      <c r="AW97" s="348"/>
      <c r="AX97" s="348"/>
      <c r="AY97" s="348"/>
      <c r="AZ97" s="348"/>
      <c r="BA97" s="348"/>
      <c r="BB97" s="349"/>
    </row>
    <row r="98" spans="1:54">
      <c r="A98" s="305" t="s">
        <v>1301</v>
      </c>
      <c r="B98" s="306"/>
      <c r="C98" s="306"/>
      <c r="D98" s="306"/>
      <c r="E98" s="307"/>
      <c r="F98" s="308" t="s">
        <v>1302</v>
      </c>
      <c r="G98" s="309"/>
      <c r="H98" s="309"/>
      <c r="I98" s="309"/>
      <c r="J98" s="309"/>
      <c r="K98" s="309"/>
      <c r="L98" s="309"/>
      <c r="M98" s="309"/>
      <c r="N98" s="309"/>
      <c r="O98" s="309"/>
      <c r="P98" s="309"/>
      <c r="Q98" s="309"/>
      <c r="R98" s="309"/>
      <c r="S98" s="309"/>
      <c r="T98" s="309"/>
      <c r="U98" s="309"/>
      <c r="V98" s="309"/>
      <c r="W98" s="309"/>
      <c r="X98" s="309"/>
      <c r="Y98" s="309"/>
      <c r="Z98" s="309"/>
      <c r="AA98" s="309"/>
      <c r="AB98" s="309"/>
      <c r="AC98" s="310"/>
      <c r="AD98" s="338"/>
      <c r="AE98" s="339"/>
      <c r="AF98" s="339"/>
      <c r="AG98" s="340"/>
      <c r="AH98" s="347"/>
      <c r="AI98" s="348"/>
      <c r="AJ98" s="348"/>
      <c r="AK98" s="348"/>
      <c r="AL98" s="348"/>
      <c r="AM98" s="348"/>
      <c r="AN98" s="348"/>
      <c r="AO98" s="348"/>
      <c r="AP98" s="348"/>
      <c r="AQ98" s="348"/>
      <c r="AR98" s="348"/>
      <c r="AS98" s="348"/>
      <c r="AT98" s="348"/>
      <c r="AU98" s="348"/>
      <c r="AV98" s="348"/>
      <c r="AW98" s="348"/>
      <c r="AX98" s="348"/>
      <c r="AY98" s="348"/>
      <c r="AZ98" s="348"/>
      <c r="BA98" s="348"/>
      <c r="BB98" s="349"/>
    </row>
    <row r="99" spans="1:54">
      <c r="A99" s="305" t="s">
        <v>1303</v>
      </c>
      <c r="B99" s="306"/>
      <c r="C99" s="306"/>
      <c r="D99" s="306"/>
      <c r="E99" s="307"/>
      <c r="F99" s="308" t="s">
        <v>1304</v>
      </c>
      <c r="G99" s="309"/>
      <c r="H99" s="309"/>
      <c r="I99" s="309"/>
      <c r="J99" s="309"/>
      <c r="K99" s="309"/>
      <c r="L99" s="309"/>
      <c r="M99" s="309"/>
      <c r="N99" s="309"/>
      <c r="O99" s="309"/>
      <c r="P99" s="309"/>
      <c r="Q99" s="309"/>
      <c r="R99" s="309"/>
      <c r="S99" s="309"/>
      <c r="T99" s="309"/>
      <c r="U99" s="309"/>
      <c r="V99" s="309"/>
      <c r="W99" s="309"/>
      <c r="X99" s="309"/>
      <c r="Y99" s="309"/>
      <c r="Z99" s="309"/>
      <c r="AA99" s="309"/>
      <c r="AB99" s="309"/>
      <c r="AC99" s="310"/>
      <c r="AD99" s="338"/>
      <c r="AE99" s="339"/>
      <c r="AF99" s="339"/>
      <c r="AG99" s="340"/>
      <c r="AH99" s="347"/>
      <c r="AI99" s="348"/>
      <c r="AJ99" s="348"/>
      <c r="AK99" s="348"/>
      <c r="AL99" s="348"/>
      <c r="AM99" s="348"/>
      <c r="AN99" s="348"/>
      <c r="AO99" s="348"/>
      <c r="AP99" s="348"/>
      <c r="AQ99" s="348"/>
      <c r="AR99" s="348"/>
      <c r="AS99" s="348"/>
      <c r="AT99" s="348"/>
      <c r="AU99" s="348"/>
      <c r="AV99" s="348"/>
      <c r="AW99" s="348"/>
      <c r="AX99" s="348"/>
      <c r="AY99" s="348"/>
      <c r="AZ99" s="348"/>
      <c r="BA99" s="348"/>
      <c r="BB99" s="349"/>
    </row>
    <row r="100" spans="1:54">
      <c r="A100" s="305" t="s">
        <v>1305</v>
      </c>
      <c r="B100" s="306"/>
      <c r="C100" s="306"/>
      <c r="D100" s="306"/>
      <c r="E100" s="307"/>
      <c r="F100" s="308" t="s">
        <v>1306</v>
      </c>
      <c r="G100" s="309"/>
      <c r="H100" s="309"/>
      <c r="I100" s="309"/>
      <c r="J100" s="309"/>
      <c r="K100" s="309"/>
      <c r="L100" s="309"/>
      <c r="M100" s="309"/>
      <c r="N100" s="309"/>
      <c r="O100" s="309"/>
      <c r="P100" s="309"/>
      <c r="Q100" s="309"/>
      <c r="R100" s="309"/>
      <c r="S100" s="309"/>
      <c r="T100" s="309"/>
      <c r="U100" s="309"/>
      <c r="V100" s="309"/>
      <c r="W100" s="309"/>
      <c r="X100" s="309"/>
      <c r="Y100" s="309"/>
      <c r="Z100" s="309"/>
      <c r="AA100" s="309"/>
      <c r="AB100" s="309"/>
      <c r="AC100" s="310"/>
      <c r="AD100" s="338"/>
      <c r="AE100" s="339"/>
      <c r="AF100" s="339"/>
      <c r="AG100" s="340"/>
      <c r="AH100" s="347"/>
      <c r="AI100" s="348"/>
      <c r="AJ100" s="348"/>
      <c r="AK100" s="348"/>
      <c r="AL100" s="348"/>
      <c r="AM100" s="348"/>
      <c r="AN100" s="348"/>
      <c r="AO100" s="348"/>
      <c r="AP100" s="348"/>
      <c r="AQ100" s="348"/>
      <c r="AR100" s="348"/>
      <c r="AS100" s="348"/>
      <c r="AT100" s="348"/>
      <c r="AU100" s="348"/>
      <c r="AV100" s="348"/>
      <c r="AW100" s="348"/>
      <c r="AX100" s="348"/>
      <c r="AY100" s="348"/>
      <c r="AZ100" s="348"/>
      <c r="BA100" s="348"/>
      <c r="BB100" s="349"/>
    </row>
    <row r="101" spans="1:54">
      <c r="A101" s="305" t="s">
        <v>1307</v>
      </c>
      <c r="B101" s="306"/>
      <c r="C101" s="306"/>
      <c r="D101" s="306"/>
      <c r="E101" s="307"/>
      <c r="F101" s="308" t="s">
        <v>1308</v>
      </c>
      <c r="G101" s="309"/>
      <c r="H101" s="309"/>
      <c r="I101" s="309"/>
      <c r="J101" s="309"/>
      <c r="K101" s="309"/>
      <c r="L101" s="309"/>
      <c r="M101" s="309"/>
      <c r="N101" s="309"/>
      <c r="O101" s="309"/>
      <c r="P101" s="309"/>
      <c r="Q101" s="309"/>
      <c r="R101" s="309"/>
      <c r="S101" s="309"/>
      <c r="T101" s="309"/>
      <c r="U101" s="309"/>
      <c r="V101" s="309"/>
      <c r="W101" s="309"/>
      <c r="X101" s="309"/>
      <c r="Y101" s="309"/>
      <c r="Z101" s="309"/>
      <c r="AA101" s="309"/>
      <c r="AB101" s="309"/>
      <c r="AC101" s="310"/>
      <c r="AD101" s="338"/>
      <c r="AE101" s="339"/>
      <c r="AF101" s="339"/>
      <c r="AG101" s="340"/>
      <c r="AH101" s="347"/>
      <c r="AI101" s="348"/>
      <c r="AJ101" s="348"/>
      <c r="AK101" s="348"/>
      <c r="AL101" s="348"/>
      <c r="AM101" s="348"/>
      <c r="AN101" s="348"/>
      <c r="AO101" s="348"/>
      <c r="AP101" s="348"/>
      <c r="AQ101" s="348"/>
      <c r="AR101" s="348"/>
      <c r="AS101" s="348"/>
      <c r="AT101" s="348"/>
      <c r="AU101" s="348"/>
      <c r="AV101" s="348"/>
      <c r="AW101" s="348"/>
      <c r="AX101" s="348"/>
      <c r="AY101" s="348"/>
      <c r="AZ101" s="348"/>
      <c r="BA101" s="348"/>
      <c r="BB101" s="349"/>
    </row>
    <row r="102" spans="1:54">
      <c r="A102" s="305" t="s">
        <v>1309</v>
      </c>
      <c r="B102" s="306"/>
      <c r="C102" s="306"/>
      <c r="D102" s="306"/>
      <c r="E102" s="307"/>
      <c r="F102" s="308" t="s">
        <v>1310</v>
      </c>
      <c r="G102" s="309"/>
      <c r="H102" s="309"/>
      <c r="I102" s="309"/>
      <c r="J102" s="309"/>
      <c r="K102" s="309"/>
      <c r="L102" s="309"/>
      <c r="M102" s="309"/>
      <c r="N102" s="309"/>
      <c r="O102" s="309"/>
      <c r="P102" s="309"/>
      <c r="Q102" s="309"/>
      <c r="R102" s="309"/>
      <c r="S102" s="309"/>
      <c r="T102" s="309"/>
      <c r="U102" s="309"/>
      <c r="V102" s="309"/>
      <c r="W102" s="309"/>
      <c r="X102" s="309"/>
      <c r="Y102" s="309"/>
      <c r="Z102" s="309"/>
      <c r="AA102" s="309"/>
      <c r="AB102" s="309"/>
      <c r="AC102" s="310"/>
      <c r="AD102" s="338"/>
      <c r="AE102" s="339"/>
      <c r="AF102" s="339"/>
      <c r="AG102" s="340"/>
      <c r="AH102" s="347"/>
      <c r="AI102" s="348"/>
      <c r="AJ102" s="348"/>
      <c r="AK102" s="348"/>
      <c r="AL102" s="348"/>
      <c r="AM102" s="348"/>
      <c r="AN102" s="348"/>
      <c r="AO102" s="348"/>
      <c r="AP102" s="348"/>
      <c r="AQ102" s="348"/>
      <c r="AR102" s="348"/>
      <c r="AS102" s="348"/>
      <c r="AT102" s="348"/>
      <c r="AU102" s="348"/>
      <c r="AV102" s="348"/>
      <c r="AW102" s="348"/>
      <c r="AX102" s="348"/>
      <c r="AY102" s="348"/>
      <c r="AZ102" s="348"/>
      <c r="BA102" s="348"/>
      <c r="BB102" s="349"/>
    </row>
    <row r="103" spans="1:54">
      <c r="A103" s="305" t="s">
        <v>1311</v>
      </c>
      <c r="B103" s="306"/>
      <c r="C103" s="306"/>
      <c r="D103" s="306"/>
      <c r="E103" s="307"/>
      <c r="F103" s="308" t="s">
        <v>1312</v>
      </c>
      <c r="G103" s="309"/>
      <c r="H103" s="309"/>
      <c r="I103" s="309"/>
      <c r="J103" s="309"/>
      <c r="K103" s="309"/>
      <c r="L103" s="309"/>
      <c r="M103" s="309"/>
      <c r="N103" s="309"/>
      <c r="O103" s="309"/>
      <c r="P103" s="309"/>
      <c r="Q103" s="309"/>
      <c r="R103" s="309"/>
      <c r="S103" s="309"/>
      <c r="T103" s="309"/>
      <c r="U103" s="309"/>
      <c r="V103" s="309"/>
      <c r="W103" s="309"/>
      <c r="X103" s="309"/>
      <c r="Y103" s="309"/>
      <c r="Z103" s="309"/>
      <c r="AA103" s="309"/>
      <c r="AB103" s="309"/>
      <c r="AC103" s="310"/>
      <c r="AD103" s="338"/>
      <c r="AE103" s="339"/>
      <c r="AF103" s="339"/>
      <c r="AG103" s="340"/>
      <c r="AH103" s="347"/>
      <c r="AI103" s="348"/>
      <c r="AJ103" s="348"/>
      <c r="AK103" s="348"/>
      <c r="AL103" s="348"/>
      <c r="AM103" s="348"/>
      <c r="AN103" s="348"/>
      <c r="AO103" s="348"/>
      <c r="AP103" s="348"/>
      <c r="AQ103" s="348"/>
      <c r="AR103" s="348"/>
      <c r="AS103" s="348"/>
      <c r="AT103" s="348"/>
      <c r="AU103" s="348"/>
      <c r="AV103" s="348"/>
      <c r="AW103" s="348"/>
      <c r="AX103" s="348"/>
      <c r="AY103" s="348"/>
      <c r="AZ103" s="348"/>
      <c r="BA103" s="348"/>
      <c r="BB103" s="349"/>
    </row>
    <row r="104" spans="1:54">
      <c r="A104" s="305" t="s">
        <v>1313</v>
      </c>
      <c r="B104" s="306"/>
      <c r="C104" s="306"/>
      <c r="D104" s="306"/>
      <c r="E104" s="307"/>
      <c r="F104" s="308" t="s">
        <v>1314</v>
      </c>
      <c r="G104" s="309"/>
      <c r="H104" s="309"/>
      <c r="I104" s="309"/>
      <c r="J104" s="309"/>
      <c r="K104" s="309"/>
      <c r="L104" s="309"/>
      <c r="M104" s="309"/>
      <c r="N104" s="309"/>
      <c r="O104" s="309"/>
      <c r="P104" s="309"/>
      <c r="Q104" s="309"/>
      <c r="R104" s="309"/>
      <c r="S104" s="309"/>
      <c r="T104" s="309"/>
      <c r="U104" s="309"/>
      <c r="V104" s="309"/>
      <c r="W104" s="309"/>
      <c r="X104" s="309"/>
      <c r="Y104" s="309"/>
      <c r="Z104" s="309"/>
      <c r="AA104" s="309"/>
      <c r="AB104" s="309"/>
      <c r="AC104" s="310"/>
      <c r="AD104" s="338"/>
      <c r="AE104" s="339"/>
      <c r="AF104" s="339"/>
      <c r="AG104" s="340"/>
      <c r="AH104" s="347"/>
      <c r="AI104" s="348"/>
      <c r="AJ104" s="348"/>
      <c r="AK104" s="348"/>
      <c r="AL104" s="348"/>
      <c r="AM104" s="348"/>
      <c r="AN104" s="348"/>
      <c r="AO104" s="348"/>
      <c r="AP104" s="348"/>
      <c r="AQ104" s="348"/>
      <c r="AR104" s="348"/>
      <c r="AS104" s="348"/>
      <c r="AT104" s="348"/>
      <c r="AU104" s="348"/>
      <c r="AV104" s="348"/>
      <c r="AW104" s="348"/>
      <c r="AX104" s="348"/>
      <c r="AY104" s="348"/>
      <c r="AZ104" s="348"/>
      <c r="BA104" s="348"/>
      <c r="BB104" s="349"/>
    </row>
    <row r="105" spans="1:54">
      <c r="A105" s="305" t="s">
        <v>1315</v>
      </c>
      <c r="B105" s="306"/>
      <c r="C105" s="306"/>
      <c r="D105" s="306"/>
      <c r="E105" s="307"/>
      <c r="F105" s="308" t="s">
        <v>1316</v>
      </c>
      <c r="G105" s="309"/>
      <c r="H105" s="309"/>
      <c r="I105" s="309"/>
      <c r="J105" s="309"/>
      <c r="K105" s="309"/>
      <c r="L105" s="309"/>
      <c r="M105" s="309"/>
      <c r="N105" s="309"/>
      <c r="O105" s="309"/>
      <c r="P105" s="309"/>
      <c r="Q105" s="309"/>
      <c r="R105" s="309"/>
      <c r="S105" s="309"/>
      <c r="T105" s="309"/>
      <c r="U105" s="309"/>
      <c r="V105" s="309"/>
      <c r="W105" s="309"/>
      <c r="X105" s="309"/>
      <c r="Y105" s="309"/>
      <c r="Z105" s="309"/>
      <c r="AA105" s="309"/>
      <c r="AB105" s="309"/>
      <c r="AC105" s="310"/>
      <c r="AD105" s="338"/>
      <c r="AE105" s="339"/>
      <c r="AF105" s="339"/>
      <c r="AG105" s="340"/>
      <c r="AH105" s="347"/>
      <c r="AI105" s="348"/>
      <c r="AJ105" s="348"/>
      <c r="AK105" s="348"/>
      <c r="AL105" s="348"/>
      <c r="AM105" s="348"/>
      <c r="AN105" s="348"/>
      <c r="AO105" s="348"/>
      <c r="AP105" s="348"/>
      <c r="AQ105" s="348"/>
      <c r="AR105" s="348"/>
      <c r="AS105" s="348"/>
      <c r="AT105" s="348"/>
      <c r="AU105" s="348"/>
      <c r="AV105" s="348"/>
      <c r="AW105" s="348"/>
      <c r="AX105" s="348"/>
      <c r="AY105" s="348"/>
      <c r="AZ105" s="348"/>
      <c r="BA105" s="348"/>
      <c r="BB105" s="349"/>
    </row>
    <row r="106" spans="1:54">
      <c r="A106" s="305" t="s">
        <v>1317</v>
      </c>
      <c r="B106" s="306"/>
      <c r="C106" s="306"/>
      <c r="D106" s="306"/>
      <c r="E106" s="307"/>
      <c r="F106" s="308" t="s">
        <v>1318</v>
      </c>
      <c r="G106" s="309"/>
      <c r="H106" s="309"/>
      <c r="I106" s="309"/>
      <c r="J106" s="309"/>
      <c r="K106" s="309"/>
      <c r="L106" s="309"/>
      <c r="M106" s="309"/>
      <c r="N106" s="309"/>
      <c r="O106" s="309"/>
      <c r="P106" s="309"/>
      <c r="Q106" s="309"/>
      <c r="R106" s="309"/>
      <c r="S106" s="309"/>
      <c r="T106" s="309"/>
      <c r="U106" s="309"/>
      <c r="V106" s="309"/>
      <c r="W106" s="309"/>
      <c r="X106" s="309"/>
      <c r="Y106" s="309"/>
      <c r="Z106" s="309"/>
      <c r="AA106" s="309"/>
      <c r="AB106" s="309"/>
      <c r="AC106" s="310"/>
      <c r="AD106" s="338"/>
      <c r="AE106" s="339"/>
      <c r="AF106" s="339"/>
      <c r="AG106" s="340"/>
      <c r="AH106" s="347"/>
      <c r="AI106" s="348"/>
      <c r="AJ106" s="348"/>
      <c r="AK106" s="348"/>
      <c r="AL106" s="348"/>
      <c r="AM106" s="348"/>
      <c r="AN106" s="348"/>
      <c r="AO106" s="348"/>
      <c r="AP106" s="348"/>
      <c r="AQ106" s="348"/>
      <c r="AR106" s="348"/>
      <c r="AS106" s="348"/>
      <c r="AT106" s="348"/>
      <c r="AU106" s="348"/>
      <c r="AV106" s="348"/>
      <c r="AW106" s="348"/>
      <c r="AX106" s="348"/>
      <c r="AY106" s="348"/>
      <c r="AZ106" s="348"/>
      <c r="BA106" s="348"/>
      <c r="BB106" s="349"/>
    </row>
    <row r="107" spans="1:54">
      <c r="A107" s="305" t="s">
        <v>1319</v>
      </c>
      <c r="B107" s="306"/>
      <c r="C107" s="306"/>
      <c r="D107" s="306"/>
      <c r="E107" s="307"/>
      <c r="F107" s="308" t="s">
        <v>1320</v>
      </c>
      <c r="G107" s="309"/>
      <c r="H107" s="309"/>
      <c r="I107" s="309"/>
      <c r="J107" s="309"/>
      <c r="K107" s="309"/>
      <c r="L107" s="309"/>
      <c r="M107" s="309"/>
      <c r="N107" s="309"/>
      <c r="O107" s="309"/>
      <c r="P107" s="309"/>
      <c r="Q107" s="309"/>
      <c r="R107" s="309"/>
      <c r="S107" s="309"/>
      <c r="T107" s="309"/>
      <c r="U107" s="309"/>
      <c r="V107" s="309"/>
      <c r="W107" s="309"/>
      <c r="X107" s="309"/>
      <c r="Y107" s="309"/>
      <c r="Z107" s="309"/>
      <c r="AA107" s="309"/>
      <c r="AB107" s="309"/>
      <c r="AC107" s="310"/>
      <c r="AD107" s="338"/>
      <c r="AE107" s="339"/>
      <c r="AF107" s="339"/>
      <c r="AG107" s="340"/>
      <c r="AH107" s="347"/>
      <c r="AI107" s="348"/>
      <c r="AJ107" s="348"/>
      <c r="AK107" s="348"/>
      <c r="AL107" s="348"/>
      <c r="AM107" s="348"/>
      <c r="AN107" s="348"/>
      <c r="AO107" s="348"/>
      <c r="AP107" s="348"/>
      <c r="AQ107" s="348"/>
      <c r="AR107" s="348"/>
      <c r="AS107" s="348"/>
      <c r="AT107" s="348"/>
      <c r="AU107" s="348"/>
      <c r="AV107" s="348"/>
      <c r="AW107" s="348"/>
      <c r="AX107" s="348"/>
      <c r="AY107" s="348"/>
      <c r="AZ107" s="348"/>
      <c r="BA107" s="348"/>
      <c r="BB107" s="349"/>
    </row>
    <row r="108" spans="1:54">
      <c r="A108" s="305" t="s">
        <v>1321</v>
      </c>
      <c r="B108" s="306"/>
      <c r="C108" s="306"/>
      <c r="D108" s="306"/>
      <c r="E108" s="307"/>
      <c r="F108" s="308" t="s">
        <v>1322</v>
      </c>
      <c r="G108" s="309"/>
      <c r="H108" s="309"/>
      <c r="I108" s="309"/>
      <c r="J108" s="309"/>
      <c r="K108" s="309"/>
      <c r="L108" s="309"/>
      <c r="M108" s="309"/>
      <c r="N108" s="309"/>
      <c r="O108" s="309"/>
      <c r="P108" s="309"/>
      <c r="Q108" s="309"/>
      <c r="R108" s="309"/>
      <c r="S108" s="309"/>
      <c r="T108" s="309"/>
      <c r="U108" s="309"/>
      <c r="V108" s="309"/>
      <c r="W108" s="309"/>
      <c r="X108" s="309"/>
      <c r="Y108" s="309"/>
      <c r="Z108" s="309"/>
      <c r="AA108" s="309"/>
      <c r="AB108" s="309"/>
      <c r="AC108" s="310"/>
      <c r="AD108" s="338"/>
      <c r="AE108" s="339"/>
      <c r="AF108" s="339"/>
      <c r="AG108" s="340"/>
      <c r="AH108" s="347"/>
      <c r="AI108" s="348"/>
      <c r="AJ108" s="348"/>
      <c r="AK108" s="348"/>
      <c r="AL108" s="348"/>
      <c r="AM108" s="348"/>
      <c r="AN108" s="348"/>
      <c r="AO108" s="348"/>
      <c r="AP108" s="348"/>
      <c r="AQ108" s="348"/>
      <c r="AR108" s="348"/>
      <c r="AS108" s="348"/>
      <c r="AT108" s="348"/>
      <c r="AU108" s="348"/>
      <c r="AV108" s="348"/>
      <c r="AW108" s="348"/>
      <c r="AX108" s="348"/>
      <c r="AY108" s="348"/>
      <c r="AZ108" s="348"/>
      <c r="BA108" s="348"/>
      <c r="BB108" s="349"/>
    </row>
    <row r="109" spans="1:54">
      <c r="A109" s="305" t="s">
        <v>1323</v>
      </c>
      <c r="B109" s="306"/>
      <c r="C109" s="306"/>
      <c r="D109" s="306"/>
      <c r="E109" s="307"/>
      <c r="F109" s="308" t="s">
        <v>1324</v>
      </c>
      <c r="G109" s="309"/>
      <c r="H109" s="309"/>
      <c r="I109" s="309"/>
      <c r="J109" s="309"/>
      <c r="K109" s="309"/>
      <c r="L109" s="309"/>
      <c r="M109" s="309"/>
      <c r="N109" s="309"/>
      <c r="O109" s="309"/>
      <c r="P109" s="309"/>
      <c r="Q109" s="309"/>
      <c r="R109" s="309"/>
      <c r="S109" s="309"/>
      <c r="T109" s="309"/>
      <c r="U109" s="309"/>
      <c r="V109" s="309"/>
      <c r="W109" s="309"/>
      <c r="X109" s="309"/>
      <c r="Y109" s="309"/>
      <c r="Z109" s="309"/>
      <c r="AA109" s="309"/>
      <c r="AB109" s="309"/>
      <c r="AC109" s="310"/>
      <c r="AD109" s="341"/>
      <c r="AE109" s="342"/>
      <c r="AF109" s="342"/>
      <c r="AG109" s="343"/>
      <c r="AH109" s="350"/>
      <c r="AI109" s="351"/>
      <c r="AJ109" s="351"/>
      <c r="AK109" s="351"/>
      <c r="AL109" s="351"/>
      <c r="AM109" s="351"/>
      <c r="AN109" s="351"/>
      <c r="AO109" s="351"/>
      <c r="AP109" s="351"/>
      <c r="AQ109" s="351"/>
      <c r="AR109" s="351"/>
      <c r="AS109" s="351"/>
      <c r="AT109" s="351"/>
      <c r="AU109" s="351"/>
      <c r="AV109" s="351"/>
      <c r="AW109" s="351"/>
      <c r="AX109" s="351"/>
      <c r="AY109" s="351"/>
      <c r="AZ109" s="351"/>
      <c r="BA109" s="351"/>
      <c r="BB109" s="352"/>
    </row>
    <row r="110" spans="1:54">
      <c r="A110" s="305" t="s">
        <v>1325</v>
      </c>
      <c r="B110" s="306"/>
      <c r="C110" s="306"/>
      <c r="D110" s="306"/>
      <c r="E110" s="307"/>
      <c r="F110" s="308" t="s">
        <v>1326</v>
      </c>
      <c r="G110" s="309"/>
      <c r="H110" s="309"/>
      <c r="I110" s="309"/>
      <c r="J110" s="309"/>
      <c r="K110" s="309"/>
      <c r="L110" s="309"/>
      <c r="M110" s="309"/>
      <c r="N110" s="309"/>
      <c r="O110" s="309"/>
      <c r="P110" s="309"/>
      <c r="Q110" s="309"/>
      <c r="R110" s="309"/>
      <c r="S110" s="309"/>
      <c r="T110" s="309"/>
      <c r="U110" s="309"/>
      <c r="V110" s="309"/>
      <c r="W110" s="309"/>
      <c r="X110" s="309"/>
      <c r="Y110" s="309"/>
      <c r="Z110" s="309"/>
      <c r="AA110" s="309"/>
      <c r="AB110" s="309"/>
      <c r="AC110" s="310"/>
      <c r="AD110" s="335" t="s">
        <v>1283</v>
      </c>
      <c r="AE110" s="336"/>
      <c r="AF110" s="336"/>
      <c r="AG110" s="337"/>
      <c r="AH110" s="344" t="s">
        <v>1284</v>
      </c>
      <c r="AI110" s="345"/>
      <c r="AJ110" s="345"/>
      <c r="AK110" s="345"/>
      <c r="AL110" s="345"/>
      <c r="AM110" s="345"/>
      <c r="AN110" s="345"/>
      <c r="AO110" s="345"/>
      <c r="AP110" s="345"/>
      <c r="AQ110" s="345"/>
      <c r="AR110" s="345"/>
      <c r="AS110" s="345"/>
      <c r="AT110" s="345"/>
      <c r="AU110" s="345"/>
      <c r="AV110" s="345"/>
      <c r="AW110" s="345"/>
      <c r="AX110" s="345"/>
      <c r="AY110" s="345"/>
      <c r="AZ110" s="345"/>
      <c r="BA110" s="345"/>
      <c r="BB110" s="346"/>
    </row>
    <row r="111" spans="1:54">
      <c r="A111" s="305" t="s">
        <v>1327</v>
      </c>
      <c r="B111" s="306"/>
      <c r="C111" s="306"/>
      <c r="D111" s="306"/>
      <c r="E111" s="307"/>
      <c r="F111" s="308" t="s">
        <v>1328</v>
      </c>
      <c r="G111" s="309"/>
      <c r="H111" s="309"/>
      <c r="I111" s="309"/>
      <c r="J111" s="309"/>
      <c r="K111" s="309"/>
      <c r="L111" s="309"/>
      <c r="M111" s="309"/>
      <c r="N111" s="309"/>
      <c r="O111" s="309"/>
      <c r="P111" s="309"/>
      <c r="Q111" s="309"/>
      <c r="R111" s="309"/>
      <c r="S111" s="309"/>
      <c r="T111" s="309"/>
      <c r="U111" s="309"/>
      <c r="V111" s="309"/>
      <c r="W111" s="309"/>
      <c r="X111" s="309"/>
      <c r="Y111" s="309"/>
      <c r="Z111" s="309"/>
      <c r="AA111" s="309"/>
      <c r="AB111" s="309"/>
      <c r="AC111" s="310"/>
      <c r="AD111" s="338"/>
      <c r="AE111" s="339"/>
      <c r="AF111" s="339"/>
      <c r="AG111" s="340"/>
      <c r="AH111" s="347"/>
      <c r="AI111" s="348"/>
      <c r="AJ111" s="348"/>
      <c r="AK111" s="348"/>
      <c r="AL111" s="348"/>
      <c r="AM111" s="348"/>
      <c r="AN111" s="348"/>
      <c r="AO111" s="348"/>
      <c r="AP111" s="348"/>
      <c r="AQ111" s="348"/>
      <c r="AR111" s="348"/>
      <c r="AS111" s="348"/>
      <c r="AT111" s="348"/>
      <c r="AU111" s="348"/>
      <c r="AV111" s="348"/>
      <c r="AW111" s="348"/>
      <c r="AX111" s="348"/>
      <c r="AY111" s="348"/>
      <c r="AZ111" s="348"/>
      <c r="BA111" s="348"/>
      <c r="BB111" s="349"/>
    </row>
    <row r="112" spans="1:54">
      <c r="A112" s="305" t="s">
        <v>1329</v>
      </c>
      <c r="B112" s="306"/>
      <c r="C112" s="306"/>
      <c r="D112" s="306"/>
      <c r="E112" s="307"/>
      <c r="F112" s="308" t="s">
        <v>1330</v>
      </c>
      <c r="G112" s="309"/>
      <c r="H112" s="309"/>
      <c r="I112" s="309"/>
      <c r="J112" s="309"/>
      <c r="K112" s="309"/>
      <c r="L112" s="309"/>
      <c r="M112" s="309"/>
      <c r="N112" s="309"/>
      <c r="O112" s="309"/>
      <c r="P112" s="309"/>
      <c r="Q112" s="309"/>
      <c r="R112" s="309"/>
      <c r="S112" s="309"/>
      <c r="T112" s="309"/>
      <c r="U112" s="309"/>
      <c r="V112" s="309"/>
      <c r="W112" s="309"/>
      <c r="X112" s="309"/>
      <c r="Y112" s="309"/>
      <c r="Z112" s="309"/>
      <c r="AA112" s="309"/>
      <c r="AB112" s="309"/>
      <c r="AC112" s="310"/>
      <c r="AD112" s="338"/>
      <c r="AE112" s="339"/>
      <c r="AF112" s="339"/>
      <c r="AG112" s="340"/>
      <c r="AH112" s="347"/>
      <c r="AI112" s="348"/>
      <c r="AJ112" s="348"/>
      <c r="AK112" s="348"/>
      <c r="AL112" s="348"/>
      <c r="AM112" s="348"/>
      <c r="AN112" s="348"/>
      <c r="AO112" s="348"/>
      <c r="AP112" s="348"/>
      <c r="AQ112" s="348"/>
      <c r="AR112" s="348"/>
      <c r="AS112" s="348"/>
      <c r="AT112" s="348"/>
      <c r="AU112" s="348"/>
      <c r="AV112" s="348"/>
      <c r="AW112" s="348"/>
      <c r="AX112" s="348"/>
      <c r="AY112" s="348"/>
      <c r="AZ112" s="348"/>
      <c r="BA112" s="348"/>
      <c r="BB112" s="349"/>
    </row>
    <row r="113" spans="1:54">
      <c r="A113" s="305" t="s">
        <v>1331</v>
      </c>
      <c r="B113" s="306"/>
      <c r="C113" s="306"/>
      <c r="D113" s="306"/>
      <c r="E113" s="307"/>
      <c r="F113" s="308" t="s">
        <v>1332</v>
      </c>
      <c r="G113" s="309"/>
      <c r="H113" s="309"/>
      <c r="I113" s="309"/>
      <c r="J113" s="309"/>
      <c r="K113" s="309"/>
      <c r="L113" s="309"/>
      <c r="M113" s="309"/>
      <c r="N113" s="309"/>
      <c r="O113" s="309"/>
      <c r="P113" s="309"/>
      <c r="Q113" s="309"/>
      <c r="R113" s="309"/>
      <c r="S113" s="309"/>
      <c r="T113" s="309"/>
      <c r="U113" s="309"/>
      <c r="V113" s="309"/>
      <c r="W113" s="309"/>
      <c r="X113" s="309"/>
      <c r="Y113" s="309"/>
      <c r="Z113" s="309"/>
      <c r="AA113" s="309"/>
      <c r="AB113" s="309"/>
      <c r="AC113" s="310"/>
      <c r="AD113" s="338"/>
      <c r="AE113" s="339"/>
      <c r="AF113" s="339"/>
      <c r="AG113" s="340"/>
      <c r="AH113" s="347"/>
      <c r="AI113" s="348"/>
      <c r="AJ113" s="348"/>
      <c r="AK113" s="348"/>
      <c r="AL113" s="348"/>
      <c r="AM113" s="348"/>
      <c r="AN113" s="348"/>
      <c r="AO113" s="348"/>
      <c r="AP113" s="348"/>
      <c r="AQ113" s="348"/>
      <c r="AR113" s="348"/>
      <c r="AS113" s="348"/>
      <c r="AT113" s="348"/>
      <c r="AU113" s="348"/>
      <c r="AV113" s="348"/>
      <c r="AW113" s="348"/>
      <c r="AX113" s="348"/>
      <c r="AY113" s="348"/>
      <c r="AZ113" s="348"/>
      <c r="BA113" s="348"/>
      <c r="BB113" s="349"/>
    </row>
    <row r="114" spans="1:54">
      <c r="A114" s="305" t="s">
        <v>1333</v>
      </c>
      <c r="B114" s="306"/>
      <c r="C114" s="306"/>
      <c r="D114" s="306"/>
      <c r="E114" s="307"/>
      <c r="F114" s="308" t="s">
        <v>1334</v>
      </c>
      <c r="G114" s="309"/>
      <c r="H114" s="309"/>
      <c r="I114" s="309"/>
      <c r="J114" s="309"/>
      <c r="K114" s="309"/>
      <c r="L114" s="309"/>
      <c r="M114" s="309"/>
      <c r="N114" s="309"/>
      <c r="O114" s="309"/>
      <c r="P114" s="309"/>
      <c r="Q114" s="309"/>
      <c r="R114" s="309"/>
      <c r="S114" s="309"/>
      <c r="T114" s="309"/>
      <c r="U114" s="309"/>
      <c r="V114" s="309"/>
      <c r="W114" s="309"/>
      <c r="X114" s="309"/>
      <c r="Y114" s="309"/>
      <c r="Z114" s="309"/>
      <c r="AA114" s="309"/>
      <c r="AB114" s="309"/>
      <c r="AC114" s="310"/>
      <c r="AD114" s="338"/>
      <c r="AE114" s="339"/>
      <c r="AF114" s="339"/>
      <c r="AG114" s="340"/>
      <c r="AH114" s="347"/>
      <c r="AI114" s="348"/>
      <c r="AJ114" s="348"/>
      <c r="AK114" s="348"/>
      <c r="AL114" s="348"/>
      <c r="AM114" s="348"/>
      <c r="AN114" s="348"/>
      <c r="AO114" s="348"/>
      <c r="AP114" s="348"/>
      <c r="AQ114" s="348"/>
      <c r="AR114" s="348"/>
      <c r="AS114" s="348"/>
      <c r="AT114" s="348"/>
      <c r="AU114" s="348"/>
      <c r="AV114" s="348"/>
      <c r="AW114" s="348"/>
      <c r="AX114" s="348"/>
      <c r="AY114" s="348"/>
      <c r="AZ114" s="348"/>
      <c r="BA114" s="348"/>
      <c r="BB114" s="349"/>
    </row>
    <row r="115" spans="1:54">
      <c r="A115" s="305" t="s">
        <v>1335</v>
      </c>
      <c r="B115" s="306"/>
      <c r="C115" s="306"/>
      <c r="D115" s="306"/>
      <c r="E115" s="307"/>
      <c r="F115" s="308" t="s">
        <v>1336</v>
      </c>
      <c r="G115" s="309"/>
      <c r="H115" s="309"/>
      <c r="I115" s="309"/>
      <c r="J115" s="309"/>
      <c r="K115" s="309"/>
      <c r="L115" s="309"/>
      <c r="M115" s="309"/>
      <c r="N115" s="309"/>
      <c r="O115" s="309"/>
      <c r="P115" s="309"/>
      <c r="Q115" s="309"/>
      <c r="R115" s="309"/>
      <c r="S115" s="309"/>
      <c r="T115" s="309"/>
      <c r="U115" s="309"/>
      <c r="V115" s="309"/>
      <c r="W115" s="309"/>
      <c r="X115" s="309"/>
      <c r="Y115" s="309"/>
      <c r="Z115" s="309"/>
      <c r="AA115" s="309"/>
      <c r="AB115" s="309"/>
      <c r="AC115" s="310"/>
      <c r="AD115" s="338"/>
      <c r="AE115" s="339"/>
      <c r="AF115" s="339"/>
      <c r="AG115" s="340"/>
      <c r="AH115" s="347"/>
      <c r="AI115" s="348"/>
      <c r="AJ115" s="348"/>
      <c r="AK115" s="348"/>
      <c r="AL115" s="348"/>
      <c r="AM115" s="348"/>
      <c r="AN115" s="348"/>
      <c r="AO115" s="348"/>
      <c r="AP115" s="348"/>
      <c r="AQ115" s="348"/>
      <c r="AR115" s="348"/>
      <c r="AS115" s="348"/>
      <c r="AT115" s="348"/>
      <c r="AU115" s="348"/>
      <c r="AV115" s="348"/>
      <c r="AW115" s="348"/>
      <c r="AX115" s="348"/>
      <c r="AY115" s="348"/>
      <c r="AZ115" s="348"/>
      <c r="BA115" s="348"/>
      <c r="BB115" s="349"/>
    </row>
    <row r="116" spans="1:54">
      <c r="A116" s="305" t="s">
        <v>1337</v>
      </c>
      <c r="B116" s="306"/>
      <c r="C116" s="306"/>
      <c r="D116" s="306"/>
      <c r="E116" s="307"/>
      <c r="F116" s="308" t="s">
        <v>1338</v>
      </c>
      <c r="G116" s="309"/>
      <c r="H116" s="309"/>
      <c r="I116" s="309"/>
      <c r="J116" s="309"/>
      <c r="K116" s="309"/>
      <c r="L116" s="309"/>
      <c r="M116" s="309"/>
      <c r="N116" s="309"/>
      <c r="O116" s="309"/>
      <c r="P116" s="309"/>
      <c r="Q116" s="309"/>
      <c r="R116" s="309"/>
      <c r="S116" s="309"/>
      <c r="T116" s="309"/>
      <c r="U116" s="309"/>
      <c r="V116" s="309"/>
      <c r="W116" s="309"/>
      <c r="X116" s="309"/>
      <c r="Y116" s="309"/>
      <c r="Z116" s="309"/>
      <c r="AA116" s="309"/>
      <c r="AB116" s="309"/>
      <c r="AC116" s="310"/>
      <c r="AD116" s="338"/>
      <c r="AE116" s="339"/>
      <c r="AF116" s="339"/>
      <c r="AG116" s="340"/>
      <c r="AH116" s="347"/>
      <c r="AI116" s="348"/>
      <c r="AJ116" s="348"/>
      <c r="AK116" s="348"/>
      <c r="AL116" s="348"/>
      <c r="AM116" s="348"/>
      <c r="AN116" s="348"/>
      <c r="AO116" s="348"/>
      <c r="AP116" s="348"/>
      <c r="AQ116" s="348"/>
      <c r="AR116" s="348"/>
      <c r="AS116" s="348"/>
      <c r="AT116" s="348"/>
      <c r="AU116" s="348"/>
      <c r="AV116" s="348"/>
      <c r="AW116" s="348"/>
      <c r="AX116" s="348"/>
      <c r="AY116" s="348"/>
      <c r="AZ116" s="348"/>
      <c r="BA116" s="348"/>
      <c r="BB116" s="349"/>
    </row>
    <row r="117" spans="1:54">
      <c r="A117" s="305" t="s">
        <v>1339</v>
      </c>
      <c r="B117" s="306"/>
      <c r="C117" s="306"/>
      <c r="D117" s="306"/>
      <c r="E117" s="307"/>
      <c r="F117" s="308" t="s">
        <v>1340</v>
      </c>
      <c r="G117" s="309"/>
      <c r="H117" s="309"/>
      <c r="I117" s="309"/>
      <c r="J117" s="309"/>
      <c r="K117" s="309"/>
      <c r="L117" s="309"/>
      <c r="M117" s="309"/>
      <c r="N117" s="309"/>
      <c r="O117" s="309"/>
      <c r="P117" s="309"/>
      <c r="Q117" s="309"/>
      <c r="R117" s="309"/>
      <c r="S117" s="309"/>
      <c r="T117" s="309"/>
      <c r="U117" s="309"/>
      <c r="V117" s="309"/>
      <c r="W117" s="309"/>
      <c r="X117" s="309"/>
      <c r="Y117" s="309"/>
      <c r="Z117" s="309"/>
      <c r="AA117" s="309"/>
      <c r="AB117" s="309"/>
      <c r="AC117" s="310"/>
      <c r="AD117" s="338"/>
      <c r="AE117" s="339"/>
      <c r="AF117" s="339"/>
      <c r="AG117" s="340"/>
      <c r="AH117" s="347"/>
      <c r="AI117" s="348"/>
      <c r="AJ117" s="348"/>
      <c r="AK117" s="348"/>
      <c r="AL117" s="348"/>
      <c r="AM117" s="348"/>
      <c r="AN117" s="348"/>
      <c r="AO117" s="348"/>
      <c r="AP117" s="348"/>
      <c r="AQ117" s="348"/>
      <c r="AR117" s="348"/>
      <c r="AS117" s="348"/>
      <c r="AT117" s="348"/>
      <c r="AU117" s="348"/>
      <c r="AV117" s="348"/>
      <c r="AW117" s="348"/>
      <c r="AX117" s="348"/>
      <c r="AY117" s="348"/>
      <c r="AZ117" s="348"/>
      <c r="BA117" s="348"/>
      <c r="BB117" s="349"/>
    </row>
    <row r="118" spans="1:54">
      <c r="A118" s="305" t="s">
        <v>1341</v>
      </c>
      <c r="B118" s="306"/>
      <c r="C118" s="306"/>
      <c r="D118" s="306"/>
      <c r="E118" s="307"/>
      <c r="F118" s="308" t="s">
        <v>1342</v>
      </c>
      <c r="G118" s="309"/>
      <c r="H118" s="309"/>
      <c r="I118" s="309"/>
      <c r="J118" s="309"/>
      <c r="K118" s="309"/>
      <c r="L118" s="309"/>
      <c r="M118" s="309"/>
      <c r="N118" s="309"/>
      <c r="O118" s="309"/>
      <c r="P118" s="309"/>
      <c r="Q118" s="309"/>
      <c r="R118" s="309"/>
      <c r="S118" s="309"/>
      <c r="T118" s="309"/>
      <c r="U118" s="309"/>
      <c r="V118" s="309"/>
      <c r="W118" s="309"/>
      <c r="X118" s="309"/>
      <c r="Y118" s="309"/>
      <c r="Z118" s="309"/>
      <c r="AA118" s="309"/>
      <c r="AB118" s="309"/>
      <c r="AC118" s="310"/>
      <c r="AD118" s="338"/>
      <c r="AE118" s="339"/>
      <c r="AF118" s="339"/>
      <c r="AG118" s="340"/>
      <c r="AH118" s="347"/>
      <c r="AI118" s="348"/>
      <c r="AJ118" s="348"/>
      <c r="AK118" s="348"/>
      <c r="AL118" s="348"/>
      <c r="AM118" s="348"/>
      <c r="AN118" s="348"/>
      <c r="AO118" s="348"/>
      <c r="AP118" s="348"/>
      <c r="AQ118" s="348"/>
      <c r="AR118" s="348"/>
      <c r="AS118" s="348"/>
      <c r="AT118" s="348"/>
      <c r="AU118" s="348"/>
      <c r="AV118" s="348"/>
      <c r="AW118" s="348"/>
      <c r="AX118" s="348"/>
      <c r="AY118" s="348"/>
      <c r="AZ118" s="348"/>
      <c r="BA118" s="348"/>
      <c r="BB118" s="349"/>
    </row>
    <row r="119" spans="1:54">
      <c r="A119" s="305" t="s">
        <v>1343</v>
      </c>
      <c r="B119" s="306"/>
      <c r="C119" s="306"/>
      <c r="D119" s="306"/>
      <c r="E119" s="307"/>
      <c r="F119" s="308" t="s">
        <v>1344</v>
      </c>
      <c r="G119" s="309"/>
      <c r="H119" s="309"/>
      <c r="I119" s="309"/>
      <c r="J119" s="309"/>
      <c r="K119" s="309"/>
      <c r="L119" s="309"/>
      <c r="M119" s="309"/>
      <c r="N119" s="309"/>
      <c r="O119" s="309"/>
      <c r="P119" s="309"/>
      <c r="Q119" s="309"/>
      <c r="R119" s="309"/>
      <c r="S119" s="309"/>
      <c r="T119" s="309"/>
      <c r="U119" s="309"/>
      <c r="V119" s="309"/>
      <c r="W119" s="309"/>
      <c r="X119" s="309"/>
      <c r="Y119" s="309"/>
      <c r="Z119" s="309"/>
      <c r="AA119" s="309"/>
      <c r="AB119" s="309"/>
      <c r="AC119" s="310"/>
      <c r="AD119" s="338"/>
      <c r="AE119" s="339"/>
      <c r="AF119" s="339"/>
      <c r="AG119" s="340"/>
      <c r="AH119" s="347"/>
      <c r="AI119" s="348"/>
      <c r="AJ119" s="348"/>
      <c r="AK119" s="348"/>
      <c r="AL119" s="348"/>
      <c r="AM119" s="348"/>
      <c r="AN119" s="348"/>
      <c r="AO119" s="348"/>
      <c r="AP119" s="348"/>
      <c r="AQ119" s="348"/>
      <c r="AR119" s="348"/>
      <c r="AS119" s="348"/>
      <c r="AT119" s="348"/>
      <c r="AU119" s="348"/>
      <c r="AV119" s="348"/>
      <c r="AW119" s="348"/>
      <c r="AX119" s="348"/>
      <c r="AY119" s="348"/>
      <c r="AZ119" s="348"/>
      <c r="BA119" s="348"/>
      <c r="BB119" s="349"/>
    </row>
    <row r="120" spans="1:54">
      <c r="A120" s="305" t="s">
        <v>1345</v>
      </c>
      <c r="B120" s="306"/>
      <c r="C120" s="306"/>
      <c r="D120" s="306"/>
      <c r="E120" s="307"/>
      <c r="F120" s="308" t="s">
        <v>1346</v>
      </c>
      <c r="G120" s="309"/>
      <c r="H120" s="309"/>
      <c r="I120" s="309"/>
      <c r="J120" s="309"/>
      <c r="K120" s="309"/>
      <c r="L120" s="309"/>
      <c r="M120" s="309"/>
      <c r="N120" s="309"/>
      <c r="O120" s="309"/>
      <c r="P120" s="309"/>
      <c r="Q120" s="309"/>
      <c r="R120" s="309"/>
      <c r="S120" s="309"/>
      <c r="T120" s="309"/>
      <c r="U120" s="309"/>
      <c r="V120" s="309"/>
      <c r="W120" s="309"/>
      <c r="X120" s="309"/>
      <c r="Y120" s="309"/>
      <c r="Z120" s="309"/>
      <c r="AA120" s="309"/>
      <c r="AB120" s="309"/>
      <c r="AC120" s="310"/>
      <c r="AD120" s="338"/>
      <c r="AE120" s="339"/>
      <c r="AF120" s="339"/>
      <c r="AG120" s="340"/>
      <c r="AH120" s="347"/>
      <c r="AI120" s="348"/>
      <c r="AJ120" s="348"/>
      <c r="AK120" s="348"/>
      <c r="AL120" s="348"/>
      <c r="AM120" s="348"/>
      <c r="AN120" s="348"/>
      <c r="AO120" s="348"/>
      <c r="AP120" s="348"/>
      <c r="AQ120" s="348"/>
      <c r="AR120" s="348"/>
      <c r="AS120" s="348"/>
      <c r="AT120" s="348"/>
      <c r="AU120" s="348"/>
      <c r="AV120" s="348"/>
      <c r="AW120" s="348"/>
      <c r="AX120" s="348"/>
      <c r="AY120" s="348"/>
      <c r="AZ120" s="348"/>
      <c r="BA120" s="348"/>
      <c r="BB120" s="349"/>
    </row>
    <row r="121" spans="1:54">
      <c r="A121" s="305" t="s">
        <v>1347</v>
      </c>
      <c r="B121" s="306"/>
      <c r="C121" s="306"/>
      <c r="D121" s="306"/>
      <c r="E121" s="307"/>
      <c r="F121" s="308" t="s">
        <v>1284</v>
      </c>
      <c r="G121" s="309"/>
      <c r="H121" s="309"/>
      <c r="I121" s="309"/>
      <c r="J121" s="309"/>
      <c r="K121" s="309"/>
      <c r="L121" s="309"/>
      <c r="M121" s="309"/>
      <c r="N121" s="309"/>
      <c r="O121" s="309"/>
      <c r="P121" s="309"/>
      <c r="Q121" s="309"/>
      <c r="R121" s="309"/>
      <c r="S121" s="309"/>
      <c r="T121" s="309"/>
      <c r="U121" s="309"/>
      <c r="V121" s="309"/>
      <c r="W121" s="309"/>
      <c r="X121" s="309"/>
      <c r="Y121" s="309"/>
      <c r="Z121" s="309"/>
      <c r="AA121" s="309"/>
      <c r="AB121" s="309"/>
      <c r="AC121" s="310"/>
      <c r="AD121" s="341"/>
      <c r="AE121" s="342"/>
      <c r="AF121" s="342"/>
      <c r="AG121" s="343"/>
      <c r="AH121" s="350"/>
      <c r="AI121" s="351"/>
      <c r="AJ121" s="351"/>
      <c r="AK121" s="351"/>
      <c r="AL121" s="351"/>
      <c r="AM121" s="351"/>
      <c r="AN121" s="351"/>
      <c r="AO121" s="351"/>
      <c r="AP121" s="351"/>
      <c r="AQ121" s="351"/>
      <c r="AR121" s="351"/>
      <c r="AS121" s="351"/>
      <c r="AT121" s="351"/>
      <c r="AU121" s="351"/>
      <c r="AV121" s="351"/>
      <c r="AW121" s="351"/>
      <c r="AX121" s="351"/>
      <c r="AY121" s="351"/>
      <c r="AZ121" s="351"/>
      <c r="BA121" s="351"/>
      <c r="BB121" s="352"/>
    </row>
    <row r="122" spans="1:54" ht="39.75" customHeight="1">
      <c r="A122" s="356" t="s">
        <v>1348</v>
      </c>
      <c r="B122" s="357"/>
      <c r="C122" s="357"/>
      <c r="D122" s="357"/>
      <c r="E122" s="357"/>
      <c r="F122" s="357"/>
      <c r="G122" s="357"/>
      <c r="H122" s="357"/>
      <c r="I122" s="357"/>
      <c r="J122" s="357"/>
      <c r="K122" s="357"/>
      <c r="L122" s="357"/>
      <c r="M122" s="357"/>
      <c r="N122" s="357"/>
      <c r="O122" s="357"/>
      <c r="P122" s="357"/>
      <c r="Q122" s="357"/>
      <c r="R122" s="357"/>
      <c r="S122" s="357"/>
      <c r="T122" s="357"/>
      <c r="U122" s="357"/>
      <c r="V122" s="357"/>
      <c r="W122" s="357"/>
      <c r="X122" s="357"/>
      <c r="Y122" s="357"/>
      <c r="Z122" s="357"/>
      <c r="AA122" s="357"/>
      <c r="AB122" s="357"/>
      <c r="AC122" s="357"/>
      <c r="AD122" s="357"/>
      <c r="AE122" s="357"/>
      <c r="AF122" s="357"/>
      <c r="AG122" s="357"/>
      <c r="AH122" s="357"/>
      <c r="AI122" s="357"/>
      <c r="AJ122" s="357"/>
      <c r="AK122" s="357"/>
      <c r="AL122" s="357"/>
      <c r="AM122" s="357"/>
      <c r="AN122" s="357"/>
      <c r="AO122" s="357"/>
      <c r="AP122" s="357"/>
      <c r="AQ122" s="357"/>
      <c r="AR122" s="357"/>
      <c r="AS122" s="357"/>
      <c r="AT122" s="357"/>
      <c r="AU122" s="357"/>
      <c r="AV122" s="357"/>
      <c r="AW122" s="357"/>
      <c r="AX122" s="357"/>
      <c r="AY122" s="357"/>
      <c r="AZ122" s="357"/>
      <c r="BA122" s="357"/>
      <c r="BB122" s="358"/>
    </row>
  </sheetData>
  <sheetProtection algorithmName="SHA-512" hashValue="0qYI6O+MiS10LXRv+IR7wr7rVj3DcR0mAOTTa6LjG96Q/UKeBYzcQ6JG8viZtJLJPrIoLOoPB9zfWJE1GonCwg==" saltValue="fdgP4gwUSc9eZL7jZizD2g==" spinCount="100000" sheet="1" objects="1" scenarios="1" formatCells="0" formatColumns="0" formatRows="0" autoFilter="0"/>
  <mergeCells count="318">
    <mergeCell ref="A122:BB122"/>
    <mergeCell ref="A119:E119"/>
    <mergeCell ref="F119:AC119"/>
    <mergeCell ref="A120:E120"/>
    <mergeCell ref="F120:AC120"/>
    <mergeCell ref="A121:E121"/>
    <mergeCell ref="F121:AC121"/>
    <mergeCell ref="A116:E116"/>
    <mergeCell ref="F116:AC116"/>
    <mergeCell ref="A117:E117"/>
    <mergeCell ref="F117:AC117"/>
    <mergeCell ref="A118:E118"/>
    <mergeCell ref="F118:AC118"/>
    <mergeCell ref="AD110:AG121"/>
    <mergeCell ref="AH110:BB121"/>
    <mergeCell ref="A113:E113"/>
    <mergeCell ref="F113:AC113"/>
    <mergeCell ref="A114:E114"/>
    <mergeCell ref="F114:AC114"/>
    <mergeCell ref="A115:E115"/>
    <mergeCell ref="F115:AC115"/>
    <mergeCell ref="A110:E110"/>
    <mergeCell ref="F110:AC110"/>
    <mergeCell ref="A111:E111"/>
    <mergeCell ref="F111:AC111"/>
    <mergeCell ref="A112:E112"/>
    <mergeCell ref="F112:AC112"/>
    <mergeCell ref="A106:E106"/>
    <mergeCell ref="F106:AC106"/>
    <mergeCell ref="A107:E107"/>
    <mergeCell ref="F107:AC107"/>
    <mergeCell ref="A108:E108"/>
    <mergeCell ref="F108:AC108"/>
    <mergeCell ref="A102:E102"/>
    <mergeCell ref="F102:AC102"/>
    <mergeCell ref="A97:E97"/>
    <mergeCell ref="F97:AC97"/>
    <mergeCell ref="A98:E98"/>
    <mergeCell ref="F98:AC98"/>
    <mergeCell ref="A99:E99"/>
    <mergeCell ref="F99:AC99"/>
    <mergeCell ref="A89:E89"/>
    <mergeCell ref="F89:AC89"/>
    <mergeCell ref="A94:E94"/>
    <mergeCell ref="F94:AC94"/>
    <mergeCell ref="A95:E95"/>
    <mergeCell ref="F95:AC95"/>
    <mergeCell ref="AH89:BB109"/>
    <mergeCell ref="A90:E90"/>
    <mergeCell ref="F90:AC90"/>
    <mergeCell ref="A91:E91"/>
    <mergeCell ref="F91:AC91"/>
    <mergeCell ref="A92:E92"/>
    <mergeCell ref="F92:AC92"/>
    <mergeCell ref="A93:E93"/>
    <mergeCell ref="F93:AC93"/>
    <mergeCell ref="A100:E100"/>
    <mergeCell ref="F100:AC100"/>
    <mergeCell ref="A101:E101"/>
    <mergeCell ref="F101:AC101"/>
    <mergeCell ref="A103:E103"/>
    <mergeCell ref="F103:AC103"/>
    <mergeCell ref="A104:E104"/>
    <mergeCell ref="F104:AC104"/>
    <mergeCell ref="A105:E105"/>
    <mergeCell ref="F105:AC105"/>
    <mergeCell ref="A96:E96"/>
    <mergeCell ref="F96:AC96"/>
    <mergeCell ref="AD89:AG109"/>
    <mergeCell ref="A109:E109"/>
    <mergeCell ref="F109:AC109"/>
    <mergeCell ref="A82:E82"/>
    <mergeCell ref="F82:AC82"/>
    <mergeCell ref="AD82:AG83"/>
    <mergeCell ref="AH82:BB83"/>
    <mergeCell ref="A83:E83"/>
    <mergeCell ref="F83:AC83"/>
    <mergeCell ref="A87:E87"/>
    <mergeCell ref="F87:AC87"/>
    <mergeCell ref="A88:E88"/>
    <mergeCell ref="F88:AC88"/>
    <mergeCell ref="A84:E84"/>
    <mergeCell ref="F84:AC84"/>
    <mergeCell ref="AD84:AG84"/>
    <mergeCell ref="AH84:BB84"/>
    <mergeCell ref="A85:E85"/>
    <mergeCell ref="F85:AC85"/>
    <mergeCell ref="AD85:AG88"/>
    <mergeCell ref="AH85:BB88"/>
    <mergeCell ref="A86:E86"/>
    <mergeCell ref="F86:AC86"/>
    <mergeCell ref="A80:E80"/>
    <mergeCell ref="F80:AC80"/>
    <mergeCell ref="AD80:AG81"/>
    <mergeCell ref="AH80:BB81"/>
    <mergeCell ref="A81:E81"/>
    <mergeCell ref="F81:AC81"/>
    <mergeCell ref="A77:E77"/>
    <mergeCell ref="F77:AC77"/>
    <mergeCell ref="AD77:AG77"/>
    <mergeCell ref="AH77:BB77"/>
    <mergeCell ref="A78:E78"/>
    <mergeCell ref="F78:AC78"/>
    <mergeCell ref="AD78:AG79"/>
    <mergeCell ref="AH78:BB79"/>
    <mergeCell ref="A79:E79"/>
    <mergeCell ref="F79:AC79"/>
    <mergeCell ref="A75:E75"/>
    <mergeCell ref="F75:AC75"/>
    <mergeCell ref="AD75:AG76"/>
    <mergeCell ref="AH75:BB76"/>
    <mergeCell ref="A76:E76"/>
    <mergeCell ref="F76:AC76"/>
    <mergeCell ref="A73:E73"/>
    <mergeCell ref="F73:AC73"/>
    <mergeCell ref="AD73:AG74"/>
    <mergeCell ref="AH73:BB74"/>
    <mergeCell ref="A74:E74"/>
    <mergeCell ref="F74:AC74"/>
    <mergeCell ref="AD70:AG72"/>
    <mergeCell ref="AH70:BB72"/>
    <mergeCell ref="A71:E71"/>
    <mergeCell ref="F71:AC71"/>
    <mergeCell ref="A72:E72"/>
    <mergeCell ref="F72:AC72"/>
    <mergeCell ref="A68:E68"/>
    <mergeCell ref="F68:AC68"/>
    <mergeCell ref="A69:E69"/>
    <mergeCell ref="F69:AC69"/>
    <mergeCell ref="A70:E70"/>
    <mergeCell ref="F70:AC70"/>
    <mergeCell ref="A64:E64"/>
    <mergeCell ref="F64:AC64"/>
    <mergeCell ref="A58:E58"/>
    <mergeCell ref="F58:AC58"/>
    <mergeCell ref="AD58:AG63"/>
    <mergeCell ref="AD64:AG64"/>
    <mergeCell ref="AH64:BB64"/>
    <mergeCell ref="A65:E65"/>
    <mergeCell ref="F65:AC65"/>
    <mergeCell ref="AD65:AG69"/>
    <mergeCell ref="AH65:BB69"/>
    <mergeCell ref="A66:E66"/>
    <mergeCell ref="F66:AC66"/>
    <mergeCell ref="A67:E67"/>
    <mergeCell ref="F67:AC67"/>
    <mergeCell ref="AH58:BB63"/>
    <mergeCell ref="A59:E59"/>
    <mergeCell ref="F59:AC59"/>
    <mergeCell ref="A60:E60"/>
    <mergeCell ref="F60:AC60"/>
    <mergeCell ref="A61:E61"/>
    <mergeCell ref="F61:AC61"/>
    <mergeCell ref="A63:E63"/>
    <mergeCell ref="F63:AC63"/>
    <mergeCell ref="A56:E56"/>
    <mergeCell ref="F56:AC56"/>
    <mergeCell ref="AD56:AG56"/>
    <mergeCell ref="AH56:BB56"/>
    <mergeCell ref="A57:E57"/>
    <mergeCell ref="F57:AC57"/>
    <mergeCell ref="AD57:AG57"/>
    <mergeCell ref="AH57:BB57"/>
    <mergeCell ref="A62:E62"/>
    <mergeCell ref="F62:AC62"/>
    <mergeCell ref="A54:E54"/>
    <mergeCell ref="F54:AC54"/>
    <mergeCell ref="AD54:AG55"/>
    <mergeCell ref="AH54:BB55"/>
    <mergeCell ref="A55:E55"/>
    <mergeCell ref="F55:AC55"/>
    <mergeCell ref="A50:E50"/>
    <mergeCell ref="F50:AC50"/>
    <mergeCell ref="AD50:AG53"/>
    <mergeCell ref="AH50:BB53"/>
    <mergeCell ref="A51:E51"/>
    <mergeCell ref="F51:AC51"/>
    <mergeCell ref="A52:E52"/>
    <mergeCell ref="F52:AC52"/>
    <mergeCell ref="A53:E53"/>
    <mergeCell ref="F53:AC53"/>
    <mergeCell ref="A48:E48"/>
    <mergeCell ref="F48:AC48"/>
    <mergeCell ref="AD48:AG49"/>
    <mergeCell ref="AH48:BB49"/>
    <mergeCell ref="A49:E49"/>
    <mergeCell ref="F49:AC49"/>
    <mergeCell ref="A46:E46"/>
    <mergeCell ref="F46:AC46"/>
    <mergeCell ref="AD46:AG47"/>
    <mergeCell ref="AH46:BB47"/>
    <mergeCell ref="A47:E47"/>
    <mergeCell ref="F47:AC47"/>
    <mergeCell ref="A43:E43"/>
    <mergeCell ref="F43:AC43"/>
    <mergeCell ref="AD43:AG43"/>
    <mergeCell ref="AH43:BB43"/>
    <mergeCell ref="A44:E44"/>
    <mergeCell ref="F44:AC44"/>
    <mergeCell ref="AD44:AG45"/>
    <mergeCell ref="AH44:BB45"/>
    <mergeCell ref="A45:E45"/>
    <mergeCell ref="F45:AC45"/>
    <mergeCell ref="A41:E41"/>
    <mergeCell ref="F41:AC41"/>
    <mergeCell ref="AD41:AG42"/>
    <mergeCell ref="AH41:BB42"/>
    <mergeCell ref="A42:E42"/>
    <mergeCell ref="F42:AC42"/>
    <mergeCell ref="A39:E39"/>
    <mergeCell ref="F39:AC39"/>
    <mergeCell ref="AD39:AG39"/>
    <mergeCell ref="AH39:BB39"/>
    <mergeCell ref="A40:E40"/>
    <mergeCell ref="F40:AC40"/>
    <mergeCell ref="AD40:AG40"/>
    <mergeCell ref="AH40:BB40"/>
    <mergeCell ref="A33:E33"/>
    <mergeCell ref="F33:AC33"/>
    <mergeCell ref="A27:E27"/>
    <mergeCell ref="F27:AC27"/>
    <mergeCell ref="AD27:AG32"/>
    <mergeCell ref="A36:E36"/>
    <mergeCell ref="F36:AC36"/>
    <mergeCell ref="AD36:AG38"/>
    <mergeCell ref="AH36:BB38"/>
    <mergeCell ref="A37:E37"/>
    <mergeCell ref="F37:AC37"/>
    <mergeCell ref="A38:E38"/>
    <mergeCell ref="F38:AC38"/>
    <mergeCell ref="AD33:AG33"/>
    <mergeCell ref="AH33:BB33"/>
    <mergeCell ref="A34:E34"/>
    <mergeCell ref="F34:AC34"/>
    <mergeCell ref="AD34:AG35"/>
    <mergeCell ref="AH34:BB35"/>
    <mergeCell ref="A35:E35"/>
    <mergeCell ref="F35:AC35"/>
    <mergeCell ref="AH27:BB32"/>
    <mergeCell ref="A28:E28"/>
    <mergeCell ref="F28:AC28"/>
    <mergeCell ref="A31:E31"/>
    <mergeCell ref="F31:AC31"/>
    <mergeCell ref="A32:E32"/>
    <mergeCell ref="F32:AC32"/>
    <mergeCell ref="A23:E23"/>
    <mergeCell ref="F23:AC23"/>
    <mergeCell ref="AD23:AG24"/>
    <mergeCell ref="AH23:BB24"/>
    <mergeCell ref="A24:E24"/>
    <mergeCell ref="F24:AC24"/>
    <mergeCell ref="A29:E29"/>
    <mergeCell ref="F29:AC29"/>
    <mergeCell ref="A30:E30"/>
    <mergeCell ref="F30:AC30"/>
    <mergeCell ref="A25:E25"/>
    <mergeCell ref="F25:AC25"/>
    <mergeCell ref="AD25:AG26"/>
    <mergeCell ref="AH25:BB26"/>
    <mergeCell ref="A26:E26"/>
    <mergeCell ref="F26:AC26"/>
    <mergeCell ref="A21:E21"/>
    <mergeCell ref="F21:AC21"/>
    <mergeCell ref="AD21:AG22"/>
    <mergeCell ref="AH21:BB22"/>
    <mergeCell ref="A22:E22"/>
    <mergeCell ref="F22:AC22"/>
    <mergeCell ref="A19:E19"/>
    <mergeCell ref="F19:AC19"/>
    <mergeCell ref="AD19:AG20"/>
    <mergeCell ref="AH19:BB20"/>
    <mergeCell ref="A20:E20"/>
    <mergeCell ref="F20:AC20"/>
    <mergeCell ref="A17:E17"/>
    <mergeCell ref="F17:AC17"/>
    <mergeCell ref="AD17:AG18"/>
    <mergeCell ref="AH17:BB18"/>
    <mergeCell ref="A18:E18"/>
    <mergeCell ref="F18:AC18"/>
    <mergeCell ref="A15:E15"/>
    <mergeCell ref="F15:AC15"/>
    <mergeCell ref="A16:E16"/>
    <mergeCell ref="F16:AC16"/>
    <mergeCell ref="AD16:AG16"/>
    <mergeCell ref="AH16:BB16"/>
    <mergeCell ref="A11:E11"/>
    <mergeCell ref="F11:AC11"/>
    <mergeCell ref="AD11:AG15"/>
    <mergeCell ref="AH11:BB15"/>
    <mergeCell ref="A12:E12"/>
    <mergeCell ref="F12:AC12"/>
    <mergeCell ref="A13:E13"/>
    <mergeCell ref="F13:AC13"/>
    <mergeCell ref="A14:E14"/>
    <mergeCell ref="F14:AC14"/>
    <mergeCell ref="A7:E7"/>
    <mergeCell ref="F7:AC7"/>
    <mergeCell ref="AD7:AG10"/>
    <mergeCell ref="AH7:BB10"/>
    <mergeCell ref="A8:E8"/>
    <mergeCell ref="F8:AC8"/>
    <mergeCell ref="A9:E9"/>
    <mergeCell ref="F9:AC9"/>
    <mergeCell ref="A10:E10"/>
    <mergeCell ref="F10:AC10"/>
    <mergeCell ref="A5:E5"/>
    <mergeCell ref="F5:AC5"/>
    <mergeCell ref="AD5:AG6"/>
    <mergeCell ref="AH5:BB6"/>
    <mergeCell ref="A6:E6"/>
    <mergeCell ref="F6:AC6"/>
    <mergeCell ref="A2:BB2"/>
    <mergeCell ref="A3:AC3"/>
    <mergeCell ref="AD3:BB3"/>
    <mergeCell ref="A4:E4"/>
    <mergeCell ref="F4:AC4"/>
    <mergeCell ref="AD4:AG4"/>
    <mergeCell ref="AH4:BB4"/>
  </mergeCells>
  <hyperlinks>
    <hyperlink ref="A1" r:id="rId1" display="https://www.epa.gov/sites/default/files/2020-09/documents/instructions_for_reporting_2020_tsca_cdr_finalrule_2020-09-08.pdf " xr:uid="{7A40A970-5403-4B00-B055-5732F22293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EEA2A-F90C-4292-AEAF-9EF048555B38}">
  <sheetPr>
    <tabColor theme="1"/>
  </sheetPr>
  <dimension ref="A1:H26"/>
  <sheetViews>
    <sheetView workbookViewId="0">
      <selection activeCell="A7" sqref="A7:XFD7"/>
    </sheetView>
  </sheetViews>
  <sheetFormatPr defaultRowHeight="14.45"/>
  <cols>
    <col min="1" max="1" width="29.28515625" customWidth="1"/>
    <col min="2" max="2" width="121.42578125" bestFit="1" customWidth="1"/>
    <col min="7" max="7" width="19.7109375" customWidth="1"/>
  </cols>
  <sheetData>
    <row r="1" spans="1:8" ht="18.399999999999999">
      <c r="A1" s="34" t="s">
        <v>4</v>
      </c>
    </row>
    <row r="2" spans="1:8">
      <c r="A2" t="s">
        <v>5</v>
      </c>
    </row>
    <row r="3" spans="1:8">
      <c r="A3" t="s">
        <v>6</v>
      </c>
    </row>
    <row r="4" spans="1:8">
      <c r="A4" s="18" t="s">
        <v>7</v>
      </c>
    </row>
    <row r="6" spans="1:8">
      <c r="A6" s="31" t="s">
        <v>8</v>
      </c>
      <c r="B6" s="31" t="s">
        <v>9</v>
      </c>
    </row>
    <row r="7" spans="1:8">
      <c r="A7" s="290" t="s">
        <v>10</v>
      </c>
      <c r="B7" s="291"/>
    </row>
    <row r="8" spans="1:8" ht="100.9">
      <c r="A8" s="158" t="s">
        <v>11</v>
      </c>
      <c r="B8" s="363" t="s">
        <v>12</v>
      </c>
    </row>
    <row r="9" spans="1:8" ht="57.6">
      <c r="A9" s="158" t="s">
        <v>13</v>
      </c>
      <c r="B9" s="4" t="s">
        <v>14</v>
      </c>
    </row>
    <row r="10" spans="1:8" ht="115.15">
      <c r="A10" s="147" t="s">
        <v>15</v>
      </c>
      <c r="B10" s="4" t="s">
        <v>16</v>
      </c>
    </row>
    <row r="11" spans="1:8" ht="57.6">
      <c r="A11" s="158" t="s">
        <v>17</v>
      </c>
      <c r="B11" s="4" t="s">
        <v>18</v>
      </c>
    </row>
    <row r="12" spans="1:8" ht="43.15">
      <c r="A12" s="2" t="s">
        <v>19</v>
      </c>
      <c r="B12" s="4" t="s">
        <v>20</v>
      </c>
    </row>
    <row r="13" spans="1:8" ht="51" customHeight="1">
      <c r="A13" s="292" t="s">
        <v>21</v>
      </c>
      <c r="B13" s="293"/>
    </row>
    <row r="14" spans="1:8">
      <c r="A14" s="157" t="s">
        <v>22</v>
      </c>
      <c r="B14" s="2" t="s">
        <v>23</v>
      </c>
    </row>
    <row r="15" spans="1:8" ht="57.6">
      <c r="A15" s="148" t="s">
        <v>24</v>
      </c>
      <c r="B15" s="4" t="s">
        <v>25</v>
      </c>
    </row>
    <row r="16" spans="1:8" ht="124.15" customHeight="1">
      <c r="A16" t="s">
        <v>26</v>
      </c>
      <c r="B16" s="363" t="s">
        <v>27</v>
      </c>
      <c r="G16" s="4"/>
      <c r="H16" t="s">
        <v>28</v>
      </c>
    </row>
    <row r="17" spans="1:2">
      <c r="A17" s="290" t="s">
        <v>29</v>
      </c>
      <c r="B17" s="291"/>
    </row>
    <row r="18" spans="1:2" ht="28.9">
      <c r="A18" s="2" t="s">
        <v>30</v>
      </c>
      <c r="B18" s="363" t="s">
        <v>31</v>
      </c>
    </row>
    <row r="19" spans="1:2" ht="28.9">
      <c r="A19" s="2" t="s">
        <v>32</v>
      </c>
      <c r="B19" s="4" t="s">
        <v>33</v>
      </c>
    </row>
    <row r="20" spans="1:2" ht="28.9">
      <c r="A20" s="2" t="s">
        <v>34</v>
      </c>
      <c r="B20" s="4" t="s">
        <v>35</v>
      </c>
    </row>
    <row r="21" spans="1:2" ht="28.9">
      <c r="A21" s="158" t="s">
        <v>36</v>
      </c>
      <c r="B21" s="4" t="s">
        <v>37</v>
      </c>
    </row>
    <row r="22" spans="1:2" ht="28.9">
      <c r="A22" s="158" t="s">
        <v>38</v>
      </c>
      <c r="B22" s="4" t="s">
        <v>39</v>
      </c>
    </row>
    <row r="23" spans="1:2" ht="28.9">
      <c r="A23" s="2" t="s">
        <v>40</v>
      </c>
      <c r="B23" s="4" t="s">
        <v>41</v>
      </c>
    </row>
    <row r="24" spans="1:2" ht="28.9">
      <c r="A24" s="2" t="s">
        <v>42</v>
      </c>
      <c r="B24" s="4" t="s">
        <v>43</v>
      </c>
    </row>
    <row r="25" spans="1:2" ht="28.9">
      <c r="A25" s="2" t="s">
        <v>44</v>
      </c>
      <c r="B25" s="4" t="s">
        <v>45</v>
      </c>
    </row>
    <row r="26" spans="1:2" ht="28.9">
      <c r="A26" s="2" t="s">
        <v>46</v>
      </c>
      <c r="B26" s="4" t="s">
        <v>47</v>
      </c>
    </row>
  </sheetData>
  <sheetProtection algorithmName="SHA-512" hashValue="W9u/NALjtOlIrOYWeKRgQV+qc+gI1Pe3RD+4cUPkmSVRREV0gaPXryt3Figm1iOQAMAlolqWxx6zx4UMaYMh1w==" saltValue="O0gdhRxuBv2qD9rshMLPQA==" spinCount="100000" sheet="1" objects="1" scenarios="1" formatCells="0" formatColumns="0" formatRows="0"/>
  <mergeCells count="3">
    <mergeCell ref="A7:B7"/>
    <mergeCell ref="A17:B17"/>
    <mergeCell ref="A13:B13"/>
  </mergeCells>
  <pageMargins left="0.7" right="0.7" top="0.75" bottom="0.75" header="0.3" footer="0.3"/>
  <pageSetup orientation="portrait"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615B-5434-4869-BE91-E72F69B162EA}">
  <sheetPr>
    <tabColor rgb="FF9966FF"/>
  </sheetPr>
  <dimension ref="A1:K312"/>
  <sheetViews>
    <sheetView topLeftCell="C1" workbookViewId="0">
      <selection activeCell="T14" sqref="T14"/>
    </sheetView>
  </sheetViews>
  <sheetFormatPr defaultColWidth="8.7109375" defaultRowHeight="14.45"/>
  <cols>
    <col min="1" max="1" width="11.28515625" bestFit="1" customWidth="1"/>
    <col min="2" max="2" width="36.28515625" bestFit="1" customWidth="1"/>
    <col min="3" max="3" width="16.42578125" bestFit="1" customWidth="1"/>
    <col min="4" max="4" width="21.85546875" bestFit="1" customWidth="1"/>
    <col min="5" max="5" width="14.7109375" bestFit="1" customWidth="1"/>
    <col min="6" max="6" width="57.28515625" bestFit="1" customWidth="1"/>
    <col min="7" max="7" width="14.7109375" bestFit="1" customWidth="1"/>
    <col min="8" max="8" width="49.7109375" bestFit="1" customWidth="1"/>
    <col min="11" max="11" width="57.28515625" customWidth="1"/>
  </cols>
  <sheetData>
    <row r="1" spans="1:11" ht="15" customHeight="1" thickBot="1">
      <c r="A1" s="165" t="s">
        <v>1349</v>
      </c>
      <c r="B1" s="166" t="s">
        <v>1350</v>
      </c>
      <c r="C1" s="166" t="s">
        <v>1351</v>
      </c>
      <c r="D1" s="166" t="s">
        <v>1352</v>
      </c>
      <c r="E1" s="166" t="s">
        <v>1353</v>
      </c>
      <c r="F1" s="166" t="s">
        <v>1354</v>
      </c>
      <c r="G1" s="166" t="s">
        <v>1355</v>
      </c>
      <c r="H1" s="167" t="s">
        <v>1356</v>
      </c>
      <c r="J1" s="202" t="s">
        <v>1046</v>
      </c>
      <c r="K1" s="202" t="s">
        <v>1047</v>
      </c>
    </row>
    <row r="2" spans="1:11" ht="14.65" thickBot="1">
      <c r="A2" s="168" t="s">
        <v>1357</v>
      </c>
      <c r="B2" s="169" t="s">
        <v>1358</v>
      </c>
      <c r="C2" s="169" t="s">
        <v>1359</v>
      </c>
      <c r="D2" s="169" t="s">
        <v>1359</v>
      </c>
      <c r="E2" s="169" t="s">
        <v>1359</v>
      </c>
      <c r="F2" s="169" t="s">
        <v>1359</v>
      </c>
      <c r="G2" s="169" t="s">
        <v>1359</v>
      </c>
      <c r="H2" s="170" t="s">
        <v>1359</v>
      </c>
      <c r="J2" s="201" t="s">
        <v>1048</v>
      </c>
      <c r="K2" s="201" t="s">
        <v>1049</v>
      </c>
    </row>
    <row r="3" spans="1:11" ht="15" customHeight="1" thickBot="1">
      <c r="A3" s="168" t="s">
        <v>1360</v>
      </c>
      <c r="B3" s="169" t="s">
        <v>1361</v>
      </c>
      <c r="C3" s="169" t="s">
        <v>1359</v>
      </c>
      <c r="D3" s="169" t="s">
        <v>1359</v>
      </c>
      <c r="E3" s="169" t="s">
        <v>1359</v>
      </c>
      <c r="F3" s="169" t="s">
        <v>1359</v>
      </c>
      <c r="G3" s="169" t="s">
        <v>1359</v>
      </c>
      <c r="H3" s="170" t="s">
        <v>1359</v>
      </c>
      <c r="J3" s="201" t="s">
        <v>1051</v>
      </c>
      <c r="K3" s="201" t="s">
        <v>1052</v>
      </c>
    </row>
    <row r="4" spans="1:11" ht="15" customHeight="1" thickBot="1">
      <c r="A4" s="168" t="s">
        <v>1362</v>
      </c>
      <c r="B4" s="169" t="s">
        <v>1363</v>
      </c>
      <c r="C4" s="169" t="s">
        <v>1359</v>
      </c>
      <c r="D4" s="169" t="s">
        <v>1359</v>
      </c>
      <c r="E4" s="169" t="s">
        <v>1359</v>
      </c>
      <c r="F4" s="169" t="s">
        <v>1359</v>
      </c>
      <c r="G4" s="169" t="s">
        <v>1359</v>
      </c>
      <c r="H4" s="170" t="s">
        <v>1359</v>
      </c>
      <c r="J4" s="201" t="s">
        <v>1053</v>
      </c>
      <c r="K4" s="201" t="s">
        <v>1054</v>
      </c>
    </row>
    <row r="5" spans="1:11" ht="14.65" thickBot="1">
      <c r="A5" s="168" t="s">
        <v>1364</v>
      </c>
      <c r="B5" s="169" t="s">
        <v>1365</v>
      </c>
      <c r="C5" s="169" t="s">
        <v>1359</v>
      </c>
      <c r="D5" s="169" t="s">
        <v>1359</v>
      </c>
      <c r="E5" s="169" t="s">
        <v>1359</v>
      </c>
      <c r="F5" s="169" t="s">
        <v>1359</v>
      </c>
      <c r="G5" s="169" t="s">
        <v>1359</v>
      </c>
      <c r="H5" s="170" t="s">
        <v>1359</v>
      </c>
      <c r="J5" s="201" t="s">
        <v>1057</v>
      </c>
      <c r="K5" s="201" t="s">
        <v>1058</v>
      </c>
    </row>
    <row r="6" spans="1:11" ht="14.65" thickBot="1">
      <c r="A6" s="168" t="s">
        <v>1366</v>
      </c>
      <c r="B6" s="169" t="s">
        <v>1367</v>
      </c>
      <c r="C6" s="169" t="s">
        <v>1359</v>
      </c>
      <c r="D6" s="169" t="s">
        <v>1359</v>
      </c>
      <c r="E6" s="169" t="s">
        <v>1359</v>
      </c>
      <c r="F6" s="169" t="s">
        <v>1359</v>
      </c>
      <c r="G6" s="169" t="s">
        <v>1359</v>
      </c>
      <c r="H6" s="170" t="s">
        <v>1359</v>
      </c>
      <c r="J6" s="201" t="s">
        <v>1059</v>
      </c>
      <c r="K6" s="201" t="s">
        <v>1060</v>
      </c>
    </row>
    <row r="7" spans="1:11" ht="15" customHeight="1" thickBot="1">
      <c r="A7" s="168" t="s">
        <v>1368</v>
      </c>
      <c r="B7" s="169" t="s">
        <v>1369</v>
      </c>
      <c r="C7" s="169" t="s">
        <v>1359</v>
      </c>
      <c r="D7" s="169" t="s">
        <v>1359</v>
      </c>
      <c r="E7" s="169" t="s">
        <v>1359</v>
      </c>
      <c r="F7" s="169" t="s">
        <v>1359</v>
      </c>
      <c r="G7" s="169" t="s">
        <v>1359</v>
      </c>
      <c r="H7" s="170" t="s">
        <v>1359</v>
      </c>
      <c r="J7" s="201" t="s">
        <v>1061</v>
      </c>
      <c r="K7" s="201" t="s">
        <v>1062</v>
      </c>
    </row>
    <row r="8" spans="1:11" ht="14.65" thickBot="1">
      <c r="A8" s="168" t="s">
        <v>1370</v>
      </c>
      <c r="B8" s="169" t="s">
        <v>1371</v>
      </c>
      <c r="C8" s="169" t="s">
        <v>1359</v>
      </c>
      <c r="D8" s="169" t="s">
        <v>1359</v>
      </c>
      <c r="E8" s="169" t="s">
        <v>1372</v>
      </c>
      <c r="F8" s="169" t="s">
        <v>1373</v>
      </c>
      <c r="G8" s="169" t="s">
        <v>1359</v>
      </c>
      <c r="H8" s="170" t="s">
        <v>1359</v>
      </c>
      <c r="J8" s="201" t="s">
        <v>1063</v>
      </c>
      <c r="K8" s="201" t="s">
        <v>1064</v>
      </c>
    </row>
    <row r="9" spans="1:11" ht="14.65" thickBot="1">
      <c r="A9" s="168" t="s">
        <v>1370</v>
      </c>
      <c r="B9" s="169" t="s">
        <v>1371</v>
      </c>
      <c r="C9" s="169" t="s">
        <v>1374</v>
      </c>
      <c r="D9" s="169" t="s">
        <v>1375</v>
      </c>
      <c r="E9" s="169" t="s">
        <v>1376</v>
      </c>
      <c r="F9" s="169" t="s">
        <v>1377</v>
      </c>
      <c r="G9" s="169" t="s">
        <v>1378</v>
      </c>
      <c r="H9" s="170" t="s">
        <v>1379</v>
      </c>
      <c r="J9" s="201" t="s">
        <v>1067</v>
      </c>
      <c r="K9" s="201" t="s">
        <v>1068</v>
      </c>
    </row>
    <row r="10" spans="1:11" ht="15" customHeight="1" thickBot="1">
      <c r="A10" s="168" t="s">
        <v>1370</v>
      </c>
      <c r="B10" s="169" t="s">
        <v>1371</v>
      </c>
      <c r="C10" s="169" t="s">
        <v>1374</v>
      </c>
      <c r="D10" s="169" t="s">
        <v>1375</v>
      </c>
      <c r="E10" s="169" t="s">
        <v>1376</v>
      </c>
      <c r="F10" s="169" t="s">
        <v>1377</v>
      </c>
      <c r="G10" s="169" t="s">
        <v>1380</v>
      </c>
      <c r="H10" s="170" t="s">
        <v>1381</v>
      </c>
      <c r="J10" s="201" t="s">
        <v>1069</v>
      </c>
      <c r="K10" s="201" t="s">
        <v>1070</v>
      </c>
    </row>
    <row r="11" spans="1:11" ht="14.65" thickBot="1">
      <c r="A11" s="168" t="s">
        <v>1370</v>
      </c>
      <c r="B11" s="169" t="s">
        <v>1371</v>
      </c>
      <c r="C11" s="169" t="s">
        <v>1374</v>
      </c>
      <c r="D11" s="169" t="s">
        <v>1375</v>
      </c>
      <c r="E11" s="169" t="s">
        <v>1382</v>
      </c>
      <c r="F11" s="169" t="s">
        <v>1383</v>
      </c>
      <c r="G11" s="169" t="s">
        <v>1384</v>
      </c>
      <c r="H11" s="170" t="s">
        <v>1385</v>
      </c>
      <c r="J11" s="201" t="s">
        <v>1071</v>
      </c>
      <c r="K11" s="201" t="s">
        <v>1072</v>
      </c>
    </row>
    <row r="12" spans="1:11" ht="15" customHeight="1" thickBot="1">
      <c r="A12" s="168" t="s">
        <v>1370</v>
      </c>
      <c r="B12" s="169" t="s">
        <v>1371</v>
      </c>
      <c r="C12" s="169" t="s">
        <v>1374</v>
      </c>
      <c r="D12" s="169" t="s">
        <v>1375</v>
      </c>
      <c r="E12" s="169" t="s">
        <v>1382</v>
      </c>
      <c r="F12" s="169" t="s">
        <v>1383</v>
      </c>
      <c r="G12" s="169" t="s">
        <v>1386</v>
      </c>
      <c r="H12" s="170" t="s">
        <v>1387</v>
      </c>
      <c r="J12" s="201" t="s">
        <v>1073</v>
      </c>
      <c r="K12" s="201" t="s">
        <v>1074</v>
      </c>
    </row>
    <row r="13" spans="1:11" ht="15" customHeight="1" thickBot="1">
      <c r="A13" s="168" t="s">
        <v>1370</v>
      </c>
      <c r="B13" s="169" t="s">
        <v>1371</v>
      </c>
      <c r="C13" s="169" t="s">
        <v>1374</v>
      </c>
      <c r="D13" s="169" t="s">
        <v>1375</v>
      </c>
      <c r="E13" s="169" t="s">
        <v>1382</v>
      </c>
      <c r="F13" s="169" t="s">
        <v>1383</v>
      </c>
      <c r="G13" s="169" t="s">
        <v>1388</v>
      </c>
      <c r="H13" s="170" t="s">
        <v>1389</v>
      </c>
      <c r="J13" s="201" t="s">
        <v>1075</v>
      </c>
      <c r="K13" s="201" t="s">
        <v>1076</v>
      </c>
    </row>
    <row r="14" spans="1:11" ht="15" customHeight="1" thickBot="1">
      <c r="A14" s="168" t="s">
        <v>1370</v>
      </c>
      <c r="B14" s="169" t="s">
        <v>1371</v>
      </c>
      <c r="C14" s="169" t="s">
        <v>1374</v>
      </c>
      <c r="D14" s="169" t="s">
        <v>1375</v>
      </c>
      <c r="E14" s="169" t="s">
        <v>1382</v>
      </c>
      <c r="F14" s="169" t="s">
        <v>1383</v>
      </c>
      <c r="G14" s="169" t="s">
        <v>1390</v>
      </c>
      <c r="H14" s="170" t="s">
        <v>1391</v>
      </c>
      <c r="J14" s="201" t="s">
        <v>1079</v>
      </c>
      <c r="K14" s="201" t="s">
        <v>1080</v>
      </c>
    </row>
    <row r="15" spans="1:11" ht="15" customHeight="1" thickBot="1">
      <c r="A15" s="168" t="s">
        <v>1370</v>
      </c>
      <c r="B15" s="169" t="s">
        <v>1371</v>
      </c>
      <c r="C15" s="169" t="s">
        <v>1374</v>
      </c>
      <c r="D15" s="169" t="s">
        <v>1375</v>
      </c>
      <c r="E15" s="169" t="s">
        <v>1382</v>
      </c>
      <c r="F15" s="169" t="s">
        <v>1383</v>
      </c>
      <c r="G15" s="169" t="s">
        <v>1392</v>
      </c>
      <c r="H15" s="170" t="s">
        <v>1393</v>
      </c>
      <c r="J15" s="201" t="s">
        <v>1083</v>
      </c>
      <c r="K15" s="201" t="s">
        <v>1084</v>
      </c>
    </row>
    <row r="16" spans="1:11" ht="15" customHeight="1" thickBot="1">
      <c r="A16" s="168" t="s">
        <v>1370</v>
      </c>
      <c r="B16" s="169" t="s">
        <v>1371</v>
      </c>
      <c r="C16" s="169" t="s">
        <v>1374</v>
      </c>
      <c r="D16" s="169" t="s">
        <v>1375</v>
      </c>
      <c r="E16" s="169" t="s">
        <v>1382</v>
      </c>
      <c r="F16" s="169" t="s">
        <v>1383</v>
      </c>
      <c r="G16" s="169" t="s">
        <v>1394</v>
      </c>
      <c r="H16" s="170" t="s">
        <v>1395</v>
      </c>
      <c r="J16" s="201" t="s">
        <v>1085</v>
      </c>
      <c r="K16" s="201" t="s">
        <v>1086</v>
      </c>
    </row>
    <row r="17" spans="1:11" ht="15" customHeight="1" thickBot="1">
      <c r="A17" s="168" t="s">
        <v>1370</v>
      </c>
      <c r="B17" s="169" t="s">
        <v>1371</v>
      </c>
      <c r="C17" s="169" t="s">
        <v>1396</v>
      </c>
      <c r="D17" s="169" t="s">
        <v>1397</v>
      </c>
      <c r="E17" s="169" t="s">
        <v>1376</v>
      </c>
      <c r="F17" s="169" t="s">
        <v>1377</v>
      </c>
      <c r="G17" s="169" t="s">
        <v>1378</v>
      </c>
      <c r="H17" s="170" t="s">
        <v>1379</v>
      </c>
      <c r="J17" s="201" t="s">
        <v>1089</v>
      </c>
      <c r="K17" s="201" t="s">
        <v>1090</v>
      </c>
    </row>
    <row r="18" spans="1:11" ht="15" customHeight="1" thickBot="1">
      <c r="A18" s="168" t="s">
        <v>1370</v>
      </c>
      <c r="B18" s="169" t="s">
        <v>1371</v>
      </c>
      <c r="C18" s="169" t="s">
        <v>1396</v>
      </c>
      <c r="D18" s="169" t="s">
        <v>1397</v>
      </c>
      <c r="E18" s="169" t="s">
        <v>1376</v>
      </c>
      <c r="F18" s="169" t="s">
        <v>1377</v>
      </c>
      <c r="G18" s="169" t="s">
        <v>1380</v>
      </c>
      <c r="H18" s="170" t="s">
        <v>1381</v>
      </c>
      <c r="J18" s="201" t="s">
        <v>1091</v>
      </c>
      <c r="K18" s="201" t="s">
        <v>1092</v>
      </c>
    </row>
    <row r="19" spans="1:11" ht="15" customHeight="1" thickBot="1">
      <c r="A19" s="168" t="s">
        <v>1370</v>
      </c>
      <c r="B19" s="169" t="s">
        <v>1371</v>
      </c>
      <c r="C19" s="169" t="s">
        <v>1396</v>
      </c>
      <c r="D19" s="169" t="s">
        <v>1397</v>
      </c>
      <c r="E19" s="169" t="s">
        <v>1382</v>
      </c>
      <c r="F19" s="169" t="s">
        <v>1383</v>
      </c>
      <c r="G19" s="169" t="s">
        <v>1384</v>
      </c>
      <c r="H19" s="170" t="s">
        <v>1385</v>
      </c>
      <c r="J19" s="201" t="s">
        <v>1095</v>
      </c>
      <c r="K19" s="201" t="s">
        <v>1096</v>
      </c>
    </row>
    <row r="20" spans="1:11" ht="14.65" thickBot="1">
      <c r="A20" s="168" t="s">
        <v>1370</v>
      </c>
      <c r="B20" s="169" t="s">
        <v>1371</v>
      </c>
      <c r="C20" s="169" t="s">
        <v>1396</v>
      </c>
      <c r="D20" s="169" t="s">
        <v>1397</v>
      </c>
      <c r="E20" s="169" t="s">
        <v>1382</v>
      </c>
      <c r="F20" s="169" t="s">
        <v>1383</v>
      </c>
      <c r="G20" s="169" t="s">
        <v>1386</v>
      </c>
      <c r="H20" s="170" t="s">
        <v>1387</v>
      </c>
      <c r="J20" s="201" t="s">
        <v>1097</v>
      </c>
      <c r="K20" s="201" t="s">
        <v>1098</v>
      </c>
    </row>
    <row r="21" spans="1:11" ht="15" customHeight="1" thickBot="1">
      <c r="A21" s="168" t="s">
        <v>1370</v>
      </c>
      <c r="B21" s="169" t="s">
        <v>1371</v>
      </c>
      <c r="C21" s="169" t="s">
        <v>1396</v>
      </c>
      <c r="D21" s="169" t="s">
        <v>1397</v>
      </c>
      <c r="E21" s="169" t="s">
        <v>1382</v>
      </c>
      <c r="F21" s="169" t="s">
        <v>1383</v>
      </c>
      <c r="G21" s="169" t="s">
        <v>1388</v>
      </c>
      <c r="H21" s="170" t="s">
        <v>1389</v>
      </c>
      <c r="J21" s="201" t="s">
        <v>1101</v>
      </c>
      <c r="K21" s="201" t="s">
        <v>1102</v>
      </c>
    </row>
    <row r="22" spans="1:11" ht="14.65" thickBot="1">
      <c r="A22" s="168" t="s">
        <v>1370</v>
      </c>
      <c r="B22" s="169" t="s">
        <v>1371</v>
      </c>
      <c r="C22" s="169" t="s">
        <v>1396</v>
      </c>
      <c r="D22" s="169" t="s">
        <v>1397</v>
      </c>
      <c r="E22" s="169" t="s">
        <v>1382</v>
      </c>
      <c r="F22" s="169" t="s">
        <v>1383</v>
      </c>
      <c r="G22" s="169" t="s">
        <v>1390</v>
      </c>
      <c r="H22" s="170" t="s">
        <v>1391</v>
      </c>
      <c r="J22" s="201" t="s">
        <v>1103</v>
      </c>
      <c r="K22" s="201" t="s">
        <v>1104</v>
      </c>
    </row>
    <row r="23" spans="1:11" ht="14.65" thickBot="1">
      <c r="A23" s="168" t="s">
        <v>1370</v>
      </c>
      <c r="B23" s="169" t="s">
        <v>1371</v>
      </c>
      <c r="C23" s="169" t="s">
        <v>1396</v>
      </c>
      <c r="D23" s="169" t="s">
        <v>1397</v>
      </c>
      <c r="E23" s="169" t="s">
        <v>1382</v>
      </c>
      <c r="F23" s="169" t="s">
        <v>1383</v>
      </c>
      <c r="G23" s="169" t="s">
        <v>1392</v>
      </c>
      <c r="H23" s="170" t="s">
        <v>1393</v>
      </c>
      <c r="J23" s="201" t="s">
        <v>1107</v>
      </c>
      <c r="K23" s="201" t="s">
        <v>1108</v>
      </c>
    </row>
    <row r="24" spans="1:11" ht="15" customHeight="1" thickBot="1">
      <c r="A24" s="168" t="s">
        <v>1370</v>
      </c>
      <c r="B24" s="169" t="s">
        <v>1371</v>
      </c>
      <c r="C24" s="169" t="s">
        <v>1396</v>
      </c>
      <c r="D24" s="169" t="s">
        <v>1397</v>
      </c>
      <c r="E24" s="169" t="s">
        <v>1382</v>
      </c>
      <c r="F24" s="169" t="s">
        <v>1383</v>
      </c>
      <c r="G24" s="169" t="s">
        <v>1394</v>
      </c>
      <c r="H24" s="170" t="s">
        <v>1395</v>
      </c>
      <c r="J24" s="201" t="s">
        <v>1109</v>
      </c>
      <c r="K24" s="201" t="s">
        <v>1110</v>
      </c>
    </row>
    <row r="25" spans="1:11" ht="15" customHeight="1" thickBot="1">
      <c r="A25" s="168" t="s">
        <v>1370</v>
      </c>
      <c r="B25" s="169" t="s">
        <v>1371</v>
      </c>
      <c r="C25" s="169" t="s">
        <v>1398</v>
      </c>
      <c r="D25" s="169" t="s">
        <v>1377</v>
      </c>
      <c r="E25" s="169" t="s">
        <v>1376</v>
      </c>
      <c r="F25" s="169" t="s">
        <v>1377</v>
      </c>
      <c r="G25" s="169" t="s">
        <v>1378</v>
      </c>
      <c r="H25" s="170" t="s">
        <v>1379</v>
      </c>
      <c r="J25" s="201" t="s">
        <v>1113</v>
      </c>
      <c r="K25" s="201" t="s">
        <v>1114</v>
      </c>
    </row>
    <row r="26" spans="1:11" ht="15" customHeight="1" thickBot="1">
      <c r="A26" s="168" t="s">
        <v>1370</v>
      </c>
      <c r="B26" s="169" t="s">
        <v>1371</v>
      </c>
      <c r="C26" s="169" t="s">
        <v>1398</v>
      </c>
      <c r="D26" s="169" t="s">
        <v>1377</v>
      </c>
      <c r="E26" s="169" t="s">
        <v>1376</v>
      </c>
      <c r="F26" s="169" t="s">
        <v>1377</v>
      </c>
      <c r="G26" s="169" t="s">
        <v>1380</v>
      </c>
      <c r="H26" s="170" t="s">
        <v>1381</v>
      </c>
      <c r="J26" s="201" t="s">
        <v>1115</v>
      </c>
      <c r="K26" s="201" t="s">
        <v>1116</v>
      </c>
    </row>
    <row r="27" spans="1:11" ht="15" customHeight="1" thickBot="1">
      <c r="A27" s="168" t="s">
        <v>1370</v>
      </c>
      <c r="B27" s="169" t="s">
        <v>1371</v>
      </c>
      <c r="C27" s="169" t="s">
        <v>1399</v>
      </c>
      <c r="D27" s="169" t="s">
        <v>1400</v>
      </c>
      <c r="E27" s="169" t="s">
        <v>1382</v>
      </c>
      <c r="F27" s="169" t="s">
        <v>1383</v>
      </c>
      <c r="G27" s="169" t="s">
        <v>1388</v>
      </c>
      <c r="H27" s="170" t="s">
        <v>1389</v>
      </c>
      <c r="J27" s="201" t="s">
        <v>1117</v>
      </c>
      <c r="K27" s="201" t="s">
        <v>1118</v>
      </c>
    </row>
    <row r="28" spans="1:11" ht="15" customHeight="1" thickBot="1">
      <c r="A28" s="168" t="s">
        <v>1370</v>
      </c>
      <c r="B28" s="169" t="s">
        <v>1371</v>
      </c>
      <c r="C28" s="169" t="s">
        <v>1399</v>
      </c>
      <c r="D28" s="169" t="s">
        <v>1400</v>
      </c>
      <c r="E28" s="169" t="s">
        <v>1382</v>
      </c>
      <c r="F28" s="169" t="s">
        <v>1383</v>
      </c>
      <c r="G28" s="169" t="s">
        <v>1392</v>
      </c>
      <c r="H28" s="170" t="s">
        <v>1393</v>
      </c>
      <c r="J28" s="201" t="s">
        <v>1119</v>
      </c>
      <c r="K28" s="201" t="s">
        <v>1120</v>
      </c>
    </row>
    <row r="29" spans="1:11" ht="15" customHeight="1" thickBot="1">
      <c r="A29" s="168" t="s">
        <v>1370</v>
      </c>
      <c r="B29" s="169" t="s">
        <v>1371</v>
      </c>
      <c r="C29" s="169" t="s">
        <v>1401</v>
      </c>
      <c r="D29" s="169" t="s">
        <v>1402</v>
      </c>
      <c r="E29" s="169" t="s">
        <v>1403</v>
      </c>
      <c r="F29" s="169" t="s">
        <v>1404</v>
      </c>
      <c r="G29" s="169" t="s">
        <v>1405</v>
      </c>
      <c r="H29" s="170" t="s">
        <v>1406</v>
      </c>
      <c r="J29" s="201" t="s">
        <v>1121</v>
      </c>
      <c r="K29" s="201" t="s">
        <v>1122</v>
      </c>
    </row>
    <row r="30" spans="1:11" ht="15" customHeight="1" thickBot="1">
      <c r="A30" s="168" t="s">
        <v>1370</v>
      </c>
      <c r="B30" s="169" t="s">
        <v>1371</v>
      </c>
      <c r="C30" s="169" t="s">
        <v>1401</v>
      </c>
      <c r="D30" s="169" t="s">
        <v>1402</v>
      </c>
      <c r="E30" s="169" t="s">
        <v>1403</v>
      </c>
      <c r="F30" s="169" t="s">
        <v>1404</v>
      </c>
      <c r="G30" s="169" t="s">
        <v>1407</v>
      </c>
      <c r="H30" s="170" t="s">
        <v>1408</v>
      </c>
      <c r="J30" s="201" t="s">
        <v>1123</v>
      </c>
      <c r="K30" s="201" t="s">
        <v>1124</v>
      </c>
    </row>
    <row r="31" spans="1:11" ht="15" customHeight="1" thickBot="1">
      <c r="A31" s="168" t="s">
        <v>1370</v>
      </c>
      <c r="B31" s="169" t="s">
        <v>1371</v>
      </c>
      <c r="C31" s="169" t="s">
        <v>1401</v>
      </c>
      <c r="D31" s="169" t="s">
        <v>1402</v>
      </c>
      <c r="E31" s="169" t="s">
        <v>1403</v>
      </c>
      <c r="F31" s="169" t="s">
        <v>1404</v>
      </c>
      <c r="G31" s="169" t="s">
        <v>1409</v>
      </c>
      <c r="H31" s="170" t="s">
        <v>1410</v>
      </c>
      <c r="J31" s="201" t="s">
        <v>1127</v>
      </c>
      <c r="K31" s="201" t="s">
        <v>1128</v>
      </c>
    </row>
    <row r="32" spans="1:11" ht="14.65" thickBot="1">
      <c r="A32" s="168" t="s">
        <v>1370</v>
      </c>
      <c r="B32" s="169" t="s">
        <v>1371</v>
      </c>
      <c r="C32" s="169" t="s">
        <v>1401</v>
      </c>
      <c r="D32" s="169" t="s">
        <v>1402</v>
      </c>
      <c r="E32" s="169" t="s">
        <v>1403</v>
      </c>
      <c r="F32" s="169" t="s">
        <v>1404</v>
      </c>
      <c r="G32" s="169" t="s">
        <v>1411</v>
      </c>
      <c r="H32" s="170" t="s">
        <v>1412</v>
      </c>
      <c r="J32" s="201" t="s">
        <v>1131</v>
      </c>
      <c r="K32" s="201" t="s">
        <v>1132</v>
      </c>
    </row>
    <row r="33" spans="1:11" ht="15" customHeight="1" thickBot="1">
      <c r="A33" s="168" t="s">
        <v>1370</v>
      </c>
      <c r="B33" s="169" t="s">
        <v>1371</v>
      </c>
      <c r="C33" s="169" t="s">
        <v>1401</v>
      </c>
      <c r="D33" s="169" t="s">
        <v>1402</v>
      </c>
      <c r="E33" s="169" t="s">
        <v>1413</v>
      </c>
      <c r="F33" s="169" t="s">
        <v>1414</v>
      </c>
      <c r="G33" s="169" t="s">
        <v>1415</v>
      </c>
      <c r="H33" s="170" t="s">
        <v>1416</v>
      </c>
      <c r="J33" s="201" t="s">
        <v>1133</v>
      </c>
      <c r="K33" s="201" t="s">
        <v>1134</v>
      </c>
    </row>
    <row r="34" spans="1:11" ht="15" customHeight="1" thickBot="1">
      <c r="A34" s="168" t="s">
        <v>1370</v>
      </c>
      <c r="B34" s="169" t="s">
        <v>1371</v>
      </c>
      <c r="C34" s="169" t="s">
        <v>1401</v>
      </c>
      <c r="D34" s="169" t="s">
        <v>1402</v>
      </c>
      <c r="E34" s="169" t="s">
        <v>1413</v>
      </c>
      <c r="F34" s="169" t="s">
        <v>1414</v>
      </c>
      <c r="G34" s="169" t="s">
        <v>1417</v>
      </c>
      <c r="H34" s="170" t="s">
        <v>1418</v>
      </c>
      <c r="J34" s="201" t="s">
        <v>1137</v>
      </c>
      <c r="K34" s="201" t="s">
        <v>1138</v>
      </c>
    </row>
    <row r="35" spans="1:11" ht="14.65" thickBot="1">
      <c r="A35" s="168" t="s">
        <v>1370</v>
      </c>
      <c r="B35" s="169" t="s">
        <v>1371</v>
      </c>
      <c r="C35" s="169" t="s">
        <v>1401</v>
      </c>
      <c r="D35" s="169" t="s">
        <v>1402</v>
      </c>
      <c r="E35" s="169" t="s">
        <v>1419</v>
      </c>
      <c r="F35" s="169" t="s">
        <v>1420</v>
      </c>
      <c r="G35" s="169" t="s">
        <v>1421</v>
      </c>
      <c r="H35" s="170" t="s">
        <v>1422</v>
      </c>
      <c r="J35" s="201" t="s">
        <v>1139</v>
      </c>
      <c r="K35" s="201" t="s">
        <v>1140</v>
      </c>
    </row>
    <row r="36" spans="1:11" ht="15" customHeight="1" thickBot="1">
      <c r="A36" s="168" t="s">
        <v>1370</v>
      </c>
      <c r="B36" s="169" t="s">
        <v>1371</v>
      </c>
      <c r="C36" s="169" t="s">
        <v>1401</v>
      </c>
      <c r="D36" s="169" t="s">
        <v>1402</v>
      </c>
      <c r="E36" s="169" t="s">
        <v>1423</v>
      </c>
      <c r="F36" s="169" t="s">
        <v>1424</v>
      </c>
      <c r="G36" s="169" t="s">
        <v>1425</v>
      </c>
      <c r="H36" s="170" t="s">
        <v>1426</v>
      </c>
      <c r="J36" s="201" t="s">
        <v>1141</v>
      </c>
      <c r="K36" s="201" t="s">
        <v>1142</v>
      </c>
    </row>
    <row r="37" spans="1:11" ht="15" customHeight="1" thickBot="1">
      <c r="A37" s="168" t="s">
        <v>1370</v>
      </c>
      <c r="B37" s="169" t="s">
        <v>1371</v>
      </c>
      <c r="C37" s="169" t="s">
        <v>1401</v>
      </c>
      <c r="D37" s="169" t="s">
        <v>1402</v>
      </c>
      <c r="E37" s="169" t="s">
        <v>1427</v>
      </c>
      <c r="F37" s="169" t="s">
        <v>1428</v>
      </c>
      <c r="G37" s="169" t="s">
        <v>1429</v>
      </c>
      <c r="H37" s="170" t="s">
        <v>1430</v>
      </c>
      <c r="J37" s="201" t="s">
        <v>1143</v>
      </c>
      <c r="K37" s="201" t="s">
        <v>1144</v>
      </c>
    </row>
    <row r="38" spans="1:11" ht="15" customHeight="1" thickBot="1">
      <c r="A38" s="168" t="s">
        <v>1370</v>
      </c>
      <c r="B38" s="169" t="s">
        <v>1371</v>
      </c>
      <c r="C38" s="169" t="s">
        <v>1401</v>
      </c>
      <c r="D38" s="169" t="s">
        <v>1402</v>
      </c>
      <c r="E38" s="169" t="s">
        <v>1427</v>
      </c>
      <c r="F38" s="169" t="s">
        <v>1428</v>
      </c>
      <c r="G38" s="169" t="s">
        <v>1431</v>
      </c>
      <c r="H38" s="170" t="s">
        <v>1432</v>
      </c>
      <c r="J38" s="201" t="s">
        <v>1147</v>
      </c>
      <c r="K38" s="201" t="s">
        <v>1148</v>
      </c>
    </row>
    <row r="39" spans="1:11" ht="15" customHeight="1" thickBot="1">
      <c r="A39" s="168" t="s">
        <v>1370</v>
      </c>
      <c r="B39" s="169" t="s">
        <v>1371</v>
      </c>
      <c r="C39" s="169" t="s">
        <v>1401</v>
      </c>
      <c r="D39" s="169" t="s">
        <v>1402</v>
      </c>
      <c r="E39" s="169" t="s">
        <v>1433</v>
      </c>
      <c r="F39" s="169" t="s">
        <v>1434</v>
      </c>
      <c r="G39" s="169" t="s">
        <v>1435</v>
      </c>
      <c r="H39" s="170" t="s">
        <v>1434</v>
      </c>
      <c r="J39" s="201" t="s">
        <v>1151</v>
      </c>
      <c r="K39" s="201" t="s">
        <v>1152</v>
      </c>
    </row>
    <row r="40" spans="1:11" ht="15" customHeight="1" thickBot="1">
      <c r="A40" s="168" t="s">
        <v>1436</v>
      </c>
      <c r="B40" s="169" t="s">
        <v>1437</v>
      </c>
      <c r="C40" s="169" t="s">
        <v>1359</v>
      </c>
      <c r="D40" s="169" t="s">
        <v>1359</v>
      </c>
      <c r="E40" s="169" t="s">
        <v>1438</v>
      </c>
      <c r="F40" s="169" t="s">
        <v>1439</v>
      </c>
      <c r="G40" s="169" t="s">
        <v>1359</v>
      </c>
      <c r="H40" s="170" t="s">
        <v>1359</v>
      </c>
      <c r="J40" s="201" t="s">
        <v>1153</v>
      </c>
      <c r="K40" s="201" t="s">
        <v>1154</v>
      </c>
    </row>
    <row r="41" spans="1:11" ht="15" customHeight="1" thickBot="1">
      <c r="A41" s="168" t="s">
        <v>1436</v>
      </c>
      <c r="B41" s="169" t="s">
        <v>1437</v>
      </c>
      <c r="C41" s="169" t="s">
        <v>1440</v>
      </c>
      <c r="D41" s="169" t="s">
        <v>1441</v>
      </c>
      <c r="E41" s="169" t="s">
        <v>1359</v>
      </c>
      <c r="F41" s="169" t="s">
        <v>1359</v>
      </c>
      <c r="G41" s="169" t="s">
        <v>1405</v>
      </c>
      <c r="H41" s="170" t="s">
        <v>1406</v>
      </c>
      <c r="J41" s="201" t="s">
        <v>1157</v>
      </c>
      <c r="K41" s="201" t="s">
        <v>1158</v>
      </c>
    </row>
    <row r="42" spans="1:11" ht="15" customHeight="1" thickBot="1">
      <c r="A42" s="168" t="s">
        <v>1436</v>
      </c>
      <c r="B42" s="169" t="s">
        <v>1437</v>
      </c>
      <c r="C42" s="169" t="s">
        <v>1440</v>
      </c>
      <c r="D42" s="169" t="s">
        <v>1441</v>
      </c>
      <c r="E42" s="169" t="s">
        <v>1359</v>
      </c>
      <c r="F42" s="169" t="s">
        <v>1359</v>
      </c>
      <c r="G42" s="169" t="s">
        <v>1407</v>
      </c>
      <c r="H42" s="170" t="s">
        <v>1408</v>
      </c>
      <c r="J42" s="201" t="s">
        <v>1161</v>
      </c>
      <c r="K42" s="201" t="s">
        <v>1162</v>
      </c>
    </row>
    <row r="43" spans="1:11" ht="15" customHeight="1" thickBot="1">
      <c r="A43" s="168" t="s">
        <v>1436</v>
      </c>
      <c r="B43" s="169" t="s">
        <v>1437</v>
      </c>
      <c r="C43" s="169" t="s">
        <v>1440</v>
      </c>
      <c r="D43" s="169" t="s">
        <v>1441</v>
      </c>
      <c r="E43" s="169" t="s">
        <v>1359</v>
      </c>
      <c r="F43" s="169" t="s">
        <v>1359</v>
      </c>
      <c r="G43" s="169" t="s">
        <v>1409</v>
      </c>
      <c r="H43" s="170" t="s">
        <v>1410</v>
      </c>
      <c r="J43" s="201" t="s">
        <v>1163</v>
      </c>
      <c r="K43" s="201" t="s">
        <v>1164</v>
      </c>
    </row>
    <row r="44" spans="1:11" ht="14.65" thickBot="1">
      <c r="A44" s="168" t="s">
        <v>1436</v>
      </c>
      <c r="B44" s="169" t="s">
        <v>1437</v>
      </c>
      <c r="C44" s="169" t="s">
        <v>1440</v>
      </c>
      <c r="D44" s="169" t="s">
        <v>1441</v>
      </c>
      <c r="E44" s="169" t="s">
        <v>1359</v>
      </c>
      <c r="F44" s="169" t="s">
        <v>1359</v>
      </c>
      <c r="G44" s="169" t="s">
        <v>1442</v>
      </c>
      <c r="H44" s="170" t="s">
        <v>1443</v>
      </c>
      <c r="J44" s="201" t="s">
        <v>1167</v>
      </c>
      <c r="K44" s="201" t="s">
        <v>1168</v>
      </c>
    </row>
    <row r="45" spans="1:11" ht="15" customHeight="1" thickBot="1">
      <c r="A45" s="168" t="s">
        <v>1436</v>
      </c>
      <c r="B45" s="169" t="s">
        <v>1437</v>
      </c>
      <c r="C45" s="169" t="s">
        <v>1440</v>
      </c>
      <c r="D45" s="169" t="s">
        <v>1441</v>
      </c>
      <c r="E45" s="169" t="s">
        <v>1359</v>
      </c>
      <c r="F45" s="169" t="s">
        <v>1359</v>
      </c>
      <c r="G45" s="169" t="s">
        <v>1444</v>
      </c>
      <c r="H45" s="170" t="s">
        <v>1445</v>
      </c>
      <c r="J45" s="201" t="s">
        <v>1169</v>
      </c>
      <c r="K45" s="201" t="s">
        <v>1170</v>
      </c>
    </row>
    <row r="46" spans="1:11" ht="15" customHeight="1" thickBot="1">
      <c r="A46" s="168" t="s">
        <v>1436</v>
      </c>
      <c r="B46" s="169" t="s">
        <v>1437</v>
      </c>
      <c r="C46" s="169" t="s">
        <v>1440</v>
      </c>
      <c r="D46" s="169" t="s">
        <v>1441</v>
      </c>
      <c r="E46" s="169" t="s">
        <v>1359</v>
      </c>
      <c r="F46" s="169" t="s">
        <v>1359</v>
      </c>
      <c r="G46" s="169" t="s">
        <v>1446</v>
      </c>
      <c r="H46" s="170" t="s">
        <v>1447</v>
      </c>
      <c r="J46" s="201" t="s">
        <v>1173</v>
      </c>
      <c r="K46" s="201" t="s">
        <v>1174</v>
      </c>
    </row>
    <row r="47" spans="1:11" ht="15" customHeight="1" thickBot="1">
      <c r="A47" s="168" t="s">
        <v>1436</v>
      </c>
      <c r="B47" s="169" t="s">
        <v>1437</v>
      </c>
      <c r="C47" s="169" t="s">
        <v>1440</v>
      </c>
      <c r="D47" s="169" t="s">
        <v>1441</v>
      </c>
      <c r="E47" s="169" t="s">
        <v>1448</v>
      </c>
      <c r="F47" s="169" t="s">
        <v>1449</v>
      </c>
      <c r="G47" s="169" t="s">
        <v>1450</v>
      </c>
      <c r="H47" s="170" t="s">
        <v>1451</v>
      </c>
      <c r="J47" s="201" t="s">
        <v>1175</v>
      </c>
      <c r="K47" s="201" t="s">
        <v>1176</v>
      </c>
    </row>
    <row r="48" spans="1:11" ht="15" customHeight="1" thickBot="1">
      <c r="A48" s="168" t="s">
        <v>1436</v>
      </c>
      <c r="B48" s="169" t="s">
        <v>1437</v>
      </c>
      <c r="C48" s="169" t="s">
        <v>1440</v>
      </c>
      <c r="D48" s="169" t="s">
        <v>1441</v>
      </c>
      <c r="E48" s="169" t="s">
        <v>1448</v>
      </c>
      <c r="F48" s="169" t="s">
        <v>1449</v>
      </c>
      <c r="G48" s="169" t="s">
        <v>1452</v>
      </c>
      <c r="H48" s="170" t="s">
        <v>1453</v>
      </c>
      <c r="J48" s="201" t="s">
        <v>1179</v>
      </c>
      <c r="K48" s="201" t="s">
        <v>1180</v>
      </c>
    </row>
    <row r="49" spans="1:11" ht="15" customHeight="1" thickBot="1">
      <c r="A49" s="168" t="s">
        <v>1436</v>
      </c>
      <c r="B49" s="169" t="s">
        <v>1437</v>
      </c>
      <c r="C49" s="169" t="s">
        <v>1440</v>
      </c>
      <c r="D49" s="169" t="s">
        <v>1441</v>
      </c>
      <c r="E49" s="169" t="s">
        <v>1359</v>
      </c>
      <c r="F49" s="169" t="s">
        <v>1359</v>
      </c>
      <c r="G49" s="169" t="s">
        <v>1417</v>
      </c>
      <c r="H49" s="170" t="s">
        <v>1418</v>
      </c>
      <c r="J49" s="201" t="s">
        <v>1181</v>
      </c>
      <c r="K49" s="201" t="s">
        <v>1182</v>
      </c>
    </row>
    <row r="50" spans="1:11" ht="15" customHeight="1" thickBot="1">
      <c r="A50" s="168" t="s">
        <v>1436</v>
      </c>
      <c r="B50" s="169" t="s">
        <v>1437</v>
      </c>
      <c r="C50" s="169" t="s">
        <v>1440</v>
      </c>
      <c r="D50" s="169" t="s">
        <v>1441</v>
      </c>
      <c r="E50" s="169" t="s">
        <v>1454</v>
      </c>
      <c r="F50" s="169" t="s">
        <v>1455</v>
      </c>
      <c r="G50" s="169" t="s">
        <v>1456</v>
      </c>
      <c r="H50" s="170" t="s">
        <v>1457</v>
      </c>
      <c r="J50" s="201" t="s">
        <v>1183</v>
      </c>
      <c r="K50" s="201" t="s">
        <v>1184</v>
      </c>
    </row>
    <row r="51" spans="1:11" ht="14.65" thickBot="1">
      <c r="A51" s="168" t="s">
        <v>1436</v>
      </c>
      <c r="B51" s="169" t="s">
        <v>1437</v>
      </c>
      <c r="C51" s="169" t="s">
        <v>1440</v>
      </c>
      <c r="D51" s="169" t="s">
        <v>1441</v>
      </c>
      <c r="E51" s="169" t="s">
        <v>1454</v>
      </c>
      <c r="F51" s="169" t="s">
        <v>1455</v>
      </c>
      <c r="G51" s="169" t="s">
        <v>1458</v>
      </c>
      <c r="H51" s="170" t="s">
        <v>1459</v>
      </c>
      <c r="J51" s="201" t="s">
        <v>1185</v>
      </c>
      <c r="K51" s="201" t="s">
        <v>1186</v>
      </c>
    </row>
    <row r="52" spans="1:11" ht="14.65" thickBot="1">
      <c r="A52" s="168" t="s">
        <v>1436</v>
      </c>
      <c r="B52" s="169" t="s">
        <v>1437</v>
      </c>
      <c r="C52" s="169" t="s">
        <v>1440</v>
      </c>
      <c r="D52" s="169" t="s">
        <v>1441</v>
      </c>
      <c r="E52" s="169" t="s">
        <v>1460</v>
      </c>
      <c r="F52" s="169" t="s">
        <v>1461</v>
      </c>
      <c r="G52" s="169" t="s">
        <v>1462</v>
      </c>
      <c r="H52" s="170" t="s">
        <v>1463</v>
      </c>
      <c r="J52" s="201" t="s">
        <v>1189</v>
      </c>
      <c r="K52" s="201" t="s">
        <v>1190</v>
      </c>
    </row>
    <row r="53" spans="1:11" ht="15" customHeight="1" thickBot="1">
      <c r="A53" s="168" t="s">
        <v>1436</v>
      </c>
      <c r="B53" s="169" t="s">
        <v>1437</v>
      </c>
      <c r="C53" s="169" t="s">
        <v>1440</v>
      </c>
      <c r="D53" s="169" t="s">
        <v>1441</v>
      </c>
      <c r="E53" s="169" t="s">
        <v>1460</v>
      </c>
      <c r="F53" s="169" t="s">
        <v>1461</v>
      </c>
      <c r="G53" s="169" t="s">
        <v>1464</v>
      </c>
      <c r="H53" s="170" t="s">
        <v>1465</v>
      </c>
      <c r="J53" s="201" t="s">
        <v>1191</v>
      </c>
      <c r="K53" s="201" t="s">
        <v>1192</v>
      </c>
    </row>
    <row r="54" spans="1:11" ht="15" customHeight="1" thickBot="1">
      <c r="A54" s="168" t="s">
        <v>1436</v>
      </c>
      <c r="B54" s="169" t="s">
        <v>1437</v>
      </c>
      <c r="C54" s="169" t="s">
        <v>1440</v>
      </c>
      <c r="D54" s="169" t="s">
        <v>1441</v>
      </c>
      <c r="E54" s="169" t="s">
        <v>1460</v>
      </c>
      <c r="F54" s="169" t="s">
        <v>1461</v>
      </c>
      <c r="G54" s="169" t="s">
        <v>1466</v>
      </c>
      <c r="H54" s="170" t="s">
        <v>1467</v>
      </c>
      <c r="J54" s="201" t="s">
        <v>1195</v>
      </c>
      <c r="K54" s="201" t="s">
        <v>1196</v>
      </c>
    </row>
    <row r="55" spans="1:11" ht="14.65" thickBot="1">
      <c r="A55" s="168" t="s">
        <v>1436</v>
      </c>
      <c r="B55" s="169" t="s">
        <v>1437</v>
      </c>
      <c r="C55" s="169" t="s">
        <v>1440</v>
      </c>
      <c r="D55" s="169" t="s">
        <v>1441</v>
      </c>
      <c r="E55" s="169" t="s">
        <v>1460</v>
      </c>
      <c r="F55" s="169" t="s">
        <v>1461</v>
      </c>
      <c r="G55" s="169" t="s">
        <v>1468</v>
      </c>
      <c r="H55" s="170" t="s">
        <v>1469</v>
      </c>
      <c r="J55" s="201" t="s">
        <v>1199</v>
      </c>
      <c r="K55" s="201" t="s">
        <v>1200</v>
      </c>
    </row>
    <row r="56" spans="1:11" ht="15" customHeight="1" thickBot="1">
      <c r="A56" s="168" t="s">
        <v>1436</v>
      </c>
      <c r="B56" s="169" t="s">
        <v>1437</v>
      </c>
      <c r="C56" s="169" t="s">
        <v>1440</v>
      </c>
      <c r="D56" s="169" t="s">
        <v>1441</v>
      </c>
      <c r="E56" s="169" t="s">
        <v>1460</v>
      </c>
      <c r="F56" s="169" t="s">
        <v>1461</v>
      </c>
      <c r="G56" s="169" t="s">
        <v>1470</v>
      </c>
      <c r="H56" s="170" t="s">
        <v>1471</v>
      </c>
      <c r="J56" s="201" t="s">
        <v>1203</v>
      </c>
      <c r="K56" s="201" t="s">
        <v>1204</v>
      </c>
    </row>
    <row r="57" spans="1:11" ht="15" customHeight="1" thickBot="1">
      <c r="A57" s="168" t="s">
        <v>1436</v>
      </c>
      <c r="B57" s="169" t="s">
        <v>1437</v>
      </c>
      <c r="C57" s="169" t="s">
        <v>1440</v>
      </c>
      <c r="D57" s="169" t="s">
        <v>1441</v>
      </c>
      <c r="E57" s="169" t="s">
        <v>1460</v>
      </c>
      <c r="F57" s="169" t="s">
        <v>1461</v>
      </c>
      <c r="G57" s="169" t="s">
        <v>1472</v>
      </c>
      <c r="H57" s="170" t="s">
        <v>1473</v>
      </c>
      <c r="J57" s="201" t="s">
        <v>1205</v>
      </c>
      <c r="K57" s="201" t="s">
        <v>1206</v>
      </c>
    </row>
    <row r="58" spans="1:11" ht="15" customHeight="1" thickBot="1">
      <c r="A58" s="168" t="s">
        <v>1436</v>
      </c>
      <c r="B58" s="169" t="s">
        <v>1437</v>
      </c>
      <c r="C58" s="169" t="s">
        <v>1440</v>
      </c>
      <c r="D58" s="169" t="s">
        <v>1441</v>
      </c>
      <c r="E58" s="169" t="s">
        <v>1474</v>
      </c>
      <c r="F58" s="169" t="s">
        <v>1475</v>
      </c>
      <c r="G58" s="169" t="s">
        <v>1476</v>
      </c>
      <c r="H58" s="170" t="s">
        <v>1477</v>
      </c>
      <c r="J58" s="201" t="s">
        <v>1207</v>
      </c>
      <c r="K58" s="201" t="s">
        <v>1208</v>
      </c>
    </row>
    <row r="59" spans="1:11" ht="15" customHeight="1" thickBot="1">
      <c r="A59" s="168" t="s">
        <v>1436</v>
      </c>
      <c r="B59" s="169" t="s">
        <v>1437</v>
      </c>
      <c r="C59" s="169" t="s">
        <v>1440</v>
      </c>
      <c r="D59" s="169" t="s">
        <v>1441</v>
      </c>
      <c r="E59" s="169" t="s">
        <v>1478</v>
      </c>
      <c r="F59" s="169" t="s">
        <v>1479</v>
      </c>
      <c r="G59" s="169" t="s">
        <v>1480</v>
      </c>
      <c r="H59" s="170" t="s">
        <v>1481</v>
      </c>
      <c r="J59" s="201" t="s">
        <v>1209</v>
      </c>
      <c r="K59" s="201" t="s">
        <v>1210</v>
      </c>
    </row>
    <row r="60" spans="1:11" ht="15" customHeight="1" thickBot="1">
      <c r="A60" s="168" t="s">
        <v>1436</v>
      </c>
      <c r="B60" s="169" t="s">
        <v>1437</v>
      </c>
      <c r="C60" s="169" t="s">
        <v>1440</v>
      </c>
      <c r="D60" s="169" t="s">
        <v>1441</v>
      </c>
      <c r="E60" s="169" t="s">
        <v>1478</v>
      </c>
      <c r="F60" s="169" t="s">
        <v>1479</v>
      </c>
      <c r="G60" s="169" t="s">
        <v>1482</v>
      </c>
      <c r="H60" s="170" t="s">
        <v>1483</v>
      </c>
      <c r="J60" s="201" t="s">
        <v>1211</v>
      </c>
      <c r="K60" s="201" t="s">
        <v>1212</v>
      </c>
    </row>
    <row r="61" spans="1:11" ht="15" customHeight="1" thickBot="1">
      <c r="A61" s="168" t="s">
        <v>1436</v>
      </c>
      <c r="B61" s="169" t="s">
        <v>1437</v>
      </c>
      <c r="C61" s="169" t="s">
        <v>1440</v>
      </c>
      <c r="D61" s="169" t="s">
        <v>1441</v>
      </c>
      <c r="E61" s="169" t="s">
        <v>1484</v>
      </c>
      <c r="F61" s="169" t="s">
        <v>1485</v>
      </c>
      <c r="G61" s="169" t="s">
        <v>1486</v>
      </c>
      <c r="H61" s="170" t="s">
        <v>1487</v>
      </c>
      <c r="J61" s="201" t="s">
        <v>1213</v>
      </c>
      <c r="K61" s="201" t="s">
        <v>1214</v>
      </c>
    </row>
    <row r="62" spans="1:11" ht="15" customHeight="1" thickBot="1">
      <c r="A62" s="168" t="s">
        <v>1436</v>
      </c>
      <c r="B62" s="169" t="s">
        <v>1437</v>
      </c>
      <c r="C62" s="169" t="s">
        <v>1440</v>
      </c>
      <c r="D62" s="169" t="s">
        <v>1441</v>
      </c>
      <c r="E62" s="169" t="s">
        <v>1484</v>
      </c>
      <c r="F62" s="169" t="s">
        <v>1485</v>
      </c>
      <c r="G62" s="169" t="s">
        <v>1488</v>
      </c>
      <c r="H62" s="170" t="s">
        <v>1489</v>
      </c>
      <c r="J62" s="201" t="s">
        <v>1216</v>
      </c>
      <c r="K62" s="201" t="s">
        <v>1217</v>
      </c>
    </row>
    <row r="63" spans="1:11" ht="15" customHeight="1" thickBot="1">
      <c r="A63" s="168" t="s">
        <v>1436</v>
      </c>
      <c r="B63" s="169" t="s">
        <v>1437</v>
      </c>
      <c r="C63" s="169" t="s">
        <v>1440</v>
      </c>
      <c r="D63" s="169" t="s">
        <v>1441</v>
      </c>
      <c r="E63" s="169" t="s">
        <v>1490</v>
      </c>
      <c r="F63" s="169" t="s">
        <v>1491</v>
      </c>
      <c r="G63" s="169" t="s">
        <v>1492</v>
      </c>
      <c r="H63" s="170" t="s">
        <v>1493</v>
      </c>
      <c r="J63" s="201" t="s">
        <v>1220</v>
      </c>
      <c r="K63" s="201" t="s">
        <v>1221</v>
      </c>
    </row>
    <row r="64" spans="1:11" ht="14.65" thickBot="1">
      <c r="A64" s="168" t="s">
        <v>1436</v>
      </c>
      <c r="B64" s="169" t="s">
        <v>1437</v>
      </c>
      <c r="C64" s="169" t="s">
        <v>1440</v>
      </c>
      <c r="D64" s="169" t="s">
        <v>1441</v>
      </c>
      <c r="E64" s="169" t="s">
        <v>1494</v>
      </c>
      <c r="F64" s="169" t="s">
        <v>1495</v>
      </c>
      <c r="G64" s="169" t="s">
        <v>1496</v>
      </c>
      <c r="H64" s="170" t="s">
        <v>1497</v>
      </c>
      <c r="J64" s="201" t="s">
        <v>1222</v>
      </c>
      <c r="K64" s="201" t="s">
        <v>1223</v>
      </c>
    </row>
    <row r="65" spans="1:11" ht="15" customHeight="1" thickBot="1">
      <c r="A65" s="168" t="s">
        <v>1436</v>
      </c>
      <c r="B65" s="169" t="s">
        <v>1437</v>
      </c>
      <c r="C65" s="169" t="s">
        <v>1440</v>
      </c>
      <c r="D65" s="169" t="s">
        <v>1441</v>
      </c>
      <c r="E65" s="169" t="s">
        <v>1494</v>
      </c>
      <c r="F65" s="169" t="s">
        <v>1495</v>
      </c>
      <c r="G65" s="169" t="s">
        <v>1498</v>
      </c>
      <c r="H65" s="170" t="s">
        <v>1499</v>
      </c>
      <c r="J65" s="201" t="s">
        <v>1224</v>
      </c>
      <c r="K65" s="201" t="s">
        <v>1225</v>
      </c>
    </row>
    <row r="66" spans="1:11" ht="15" customHeight="1" thickBot="1">
      <c r="A66" s="168" t="s">
        <v>1436</v>
      </c>
      <c r="B66" s="169" t="s">
        <v>1437</v>
      </c>
      <c r="C66" s="169" t="s">
        <v>1440</v>
      </c>
      <c r="D66" s="169" t="s">
        <v>1441</v>
      </c>
      <c r="E66" s="169" t="s">
        <v>1494</v>
      </c>
      <c r="F66" s="169" t="s">
        <v>1495</v>
      </c>
      <c r="G66" s="169" t="s">
        <v>1500</v>
      </c>
      <c r="H66" s="170" t="s">
        <v>1501</v>
      </c>
      <c r="J66" s="201" t="s">
        <v>1226</v>
      </c>
      <c r="K66" s="201" t="s">
        <v>1227</v>
      </c>
    </row>
    <row r="67" spans="1:11" ht="15" customHeight="1" thickBot="1">
      <c r="A67" s="168" t="s">
        <v>1436</v>
      </c>
      <c r="B67" s="169" t="s">
        <v>1437</v>
      </c>
      <c r="C67" s="169" t="s">
        <v>1440</v>
      </c>
      <c r="D67" s="169" t="s">
        <v>1441</v>
      </c>
      <c r="E67" s="169" t="s">
        <v>1494</v>
      </c>
      <c r="F67" s="169" t="s">
        <v>1495</v>
      </c>
      <c r="G67" s="169" t="s">
        <v>1502</v>
      </c>
      <c r="H67" s="170" t="s">
        <v>1503</v>
      </c>
      <c r="J67" s="201" t="s">
        <v>1228</v>
      </c>
      <c r="K67" s="201" t="s">
        <v>1229</v>
      </c>
    </row>
    <row r="68" spans="1:11" ht="14.65" thickBot="1">
      <c r="A68" s="168" t="s">
        <v>1436</v>
      </c>
      <c r="B68" s="169" t="s">
        <v>1437</v>
      </c>
      <c r="C68" s="169" t="s">
        <v>1440</v>
      </c>
      <c r="D68" s="169" t="s">
        <v>1441</v>
      </c>
      <c r="E68" s="169" t="s">
        <v>1359</v>
      </c>
      <c r="F68" s="169" t="s">
        <v>1359</v>
      </c>
      <c r="G68" s="169" t="s">
        <v>1504</v>
      </c>
      <c r="H68" s="170" t="s">
        <v>1505</v>
      </c>
      <c r="J68" s="201" t="s">
        <v>1232</v>
      </c>
      <c r="K68" s="201" t="s">
        <v>1233</v>
      </c>
    </row>
    <row r="69" spans="1:11" ht="15" customHeight="1" thickBot="1">
      <c r="A69" s="168" t="s">
        <v>1436</v>
      </c>
      <c r="B69" s="169" t="s">
        <v>1437</v>
      </c>
      <c r="C69" s="169" t="s">
        <v>1440</v>
      </c>
      <c r="D69" s="169" t="s">
        <v>1441</v>
      </c>
      <c r="E69" s="169" t="s">
        <v>1506</v>
      </c>
      <c r="F69" s="169" t="s">
        <v>1507</v>
      </c>
      <c r="G69" s="169" t="s">
        <v>1508</v>
      </c>
      <c r="H69" s="170" t="s">
        <v>1509</v>
      </c>
      <c r="J69" s="201" t="s">
        <v>1234</v>
      </c>
      <c r="K69" s="201" t="s">
        <v>1235</v>
      </c>
    </row>
    <row r="70" spans="1:11" ht="15" customHeight="1" thickBot="1">
      <c r="A70" s="168" t="s">
        <v>1436</v>
      </c>
      <c r="B70" s="169" t="s">
        <v>1437</v>
      </c>
      <c r="C70" s="169" t="s">
        <v>1440</v>
      </c>
      <c r="D70" s="169" t="s">
        <v>1441</v>
      </c>
      <c r="E70" s="169" t="s">
        <v>1506</v>
      </c>
      <c r="F70" s="169" t="s">
        <v>1507</v>
      </c>
      <c r="G70" s="169" t="s">
        <v>1510</v>
      </c>
      <c r="H70" s="170" t="s">
        <v>1511</v>
      </c>
      <c r="J70" s="201" t="s">
        <v>1236</v>
      </c>
      <c r="K70" s="201" t="s">
        <v>1237</v>
      </c>
    </row>
    <row r="71" spans="1:11" ht="15" customHeight="1" thickBot="1">
      <c r="A71" s="168" t="s">
        <v>1436</v>
      </c>
      <c r="B71" s="169" t="s">
        <v>1437</v>
      </c>
      <c r="C71" s="169" t="s">
        <v>1440</v>
      </c>
      <c r="D71" s="169" t="s">
        <v>1441</v>
      </c>
      <c r="E71" s="169" t="s">
        <v>1506</v>
      </c>
      <c r="F71" s="169" t="s">
        <v>1507</v>
      </c>
      <c r="G71" s="169" t="s">
        <v>1512</v>
      </c>
      <c r="H71" s="170" t="s">
        <v>1513</v>
      </c>
      <c r="J71" s="201" t="s">
        <v>1240</v>
      </c>
      <c r="K71" s="201" t="s">
        <v>1241</v>
      </c>
    </row>
    <row r="72" spans="1:11" ht="15" customHeight="1" thickBot="1">
      <c r="A72" s="168" t="s">
        <v>1436</v>
      </c>
      <c r="B72" s="169" t="s">
        <v>1437</v>
      </c>
      <c r="C72" s="169" t="s">
        <v>1440</v>
      </c>
      <c r="D72" s="169" t="s">
        <v>1441</v>
      </c>
      <c r="E72" s="169" t="s">
        <v>1514</v>
      </c>
      <c r="F72" s="169" t="s">
        <v>1515</v>
      </c>
      <c r="G72" s="169" t="s">
        <v>1516</v>
      </c>
      <c r="H72" s="170" t="s">
        <v>1517</v>
      </c>
      <c r="J72" s="201" t="s">
        <v>1242</v>
      </c>
      <c r="K72" s="201" t="s">
        <v>1243</v>
      </c>
    </row>
    <row r="73" spans="1:11" ht="15" customHeight="1" thickBot="1">
      <c r="A73" s="168" t="s">
        <v>1436</v>
      </c>
      <c r="B73" s="169" t="s">
        <v>1437</v>
      </c>
      <c r="C73" s="169" t="s">
        <v>1440</v>
      </c>
      <c r="D73" s="169" t="s">
        <v>1441</v>
      </c>
      <c r="E73" s="169" t="s">
        <v>1514</v>
      </c>
      <c r="F73" s="169" t="s">
        <v>1515</v>
      </c>
      <c r="G73" s="169" t="s">
        <v>1518</v>
      </c>
      <c r="H73" s="170" t="s">
        <v>1519</v>
      </c>
      <c r="J73" s="201" t="s">
        <v>1244</v>
      </c>
      <c r="K73" s="203" t="s">
        <v>1245</v>
      </c>
    </row>
    <row r="74" spans="1:11" ht="15" customHeight="1" thickBot="1">
      <c r="A74" s="168" t="s">
        <v>1436</v>
      </c>
      <c r="B74" s="169" t="s">
        <v>1437</v>
      </c>
      <c r="C74" s="169" t="s">
        <v>1440</v>
      </c>
      <c r="D74" s="169" t="s">
        <v>1441</v>
      </c>
      <c r="E74" s="169" t="s">
        <v>1514</v>
      </c>
      <c r="F74" s="169" t="s">
        <v>1515</v>
      </c>
      <c r="G74" s="169" t="s">
        <v>1520</v>
      </c>
      <c r="H74" s="170" t="s">
        <v>1521</v>
      </c>
      <c r="J74" s="201" t="s">
        <v>1246</v>
      </c>
      <c r="K74" s="201" t="s">
        <v>1247</v>
      </c>
    </row>
    <row r="75" spans="1:11" ht="14.65" thickBot="1">
      <c r="A75" s="168" t="s">
        <v>1436</v>
      </c>
      <c r="B75" s="169" t="s">
        <v>1437</v>
      </c>
      <c r="C75" s="169" t="s">
        <v>1440</v>
      </c>
      <c r="D75" s="169" t="s">
        <v>1441</v>
      </c>
      <c r="E75" s="169" t="s">
        <v>1514</v>
      </c>
      <c r="F75" s="169" t="s">
        <v>1515</v>
      </c>
      <c r="G75" s="169" t="s">
        <v>1522</v>
      </c>
      <c r="H75" s="170" t="s">
        <v>1523</v>
      </c>
      <c r="J75" s="201" t="s">
        <v>1250</v>
      </c>
      <c r="K75" s="201" t="s">
        <v>1251</v>
      </c>
    </row>
    <row r="76" spans="1:11" ht="14.65" thickBot="1">
      <c r="A76" s="168" t="s">
        <v>1436</v>
      </c>
      <c r="B76" s="169" t="s">
        <v>1437</v>
      </c>
      <c r="C76" s="169" t="s">
        <v>1440</v>
      </c>
      <c r="D76" s="169" t="s">
        <v>1441</v>
      </c>
      <c r="E76" s="169" t="s">
        <v>1359</v>
      </c>
      <c r="F76" s="169" t="s">
        <v>1359</v>
      </c>
      <c r="G76" s="169" t="s">
        <v>1524</v>
      </c>
      <c r="H76" s="170" t="s">
        <v>1525</v>
      </c>
      <c r="J76" s="201" t="s">
        <v>1254</v>
      </c>
      <c r="K76" s="201" t="s">
        <v>1255</v>
      </c>
    </row>
    <row r="77" spans="1:11" ht="15" customHeight="1" thickBot="1">
      <c r="A77" s="168" t="s">
        <v>1436</v>
      </c>
      <c r="B77" s="169" t="s">
        <v>1437</v>
      </c>
      <c r="C77" s="169" t="s">
        <v>1440</v>
      </c>
      <c r="D77" s="169" t="s">
        <v>1441</v>
      </c>
      <c r="E77" s="169" t="s">
        <v>1359</v>
      </c>
      <c r="F77" s="169" t="s">
        <v>1359</v>
      </c>
      <c r="G77" s="169" t="s">
        <v>1526</v>
      </c>
      <c r="H77" s="170" t="s">
        <v>1527</v>
      </c>
      <c r="J77" s="201" t="s">
        <v>1256</v>
      </c>
      <c r="K77" s="201" t="s">
        <v>1257</v>
      </c>
    </row>
    <row r="78" spans="1:11" ht="15" customHeight="1" thickBot="1">
      <c r="A78" s="168" t="s">
        <v>1436</v>
      </c>
      <c r="B78" s="169" t="s">
        <v>1437</v>
      </c>
      <c r="C78" s="169" t="s">
        <v>1440</v>
      </c>
      <c r="D78" s="169" t="s">
        <v>1441</v>
      </c>
      <c r="E78" s="169" t="s">
        <v>1359</v>
      </c>
      <c r="F78" s="169" t="s">
        <v>1359</v>
      </c>
      <c r="G78" s="169" t="s">
        <v>1528</v>
      </c>
      <c r="H78" s="170" t="s">
        <v>1529</v>
      </c>
      <c r="J78" s="201" t="s">
        <v>1260</v>
      </c>
      <c r="K78" s="201" t="s">
        <v>1261</v>
      </c>
    </row>
    <row r="79" spans="1:11" ht="15" customHeight="1" thickBot="1">
      <c r="A79" s="168" t="s">
        <v>1436</v>
      </c>
      <c r="B79" s="169" t="s">
        <v>1437</v>
      </c>
      <c r="C79" s="169" t="s">
        <v>1440</v>
      </c>
      <c r="D79" s="169" t="s">
        <v>1441</v>
      </c>
      <c r="E79" s="169" t="s">
        <v>1359</v>
      </c>
      <c r="F79" s="169" t="s">
        <v>1359</v>
      </c>
      <c r="G79" s="169" t="s">
        <v>1530</v>
      </c>
      <c r="H79" s="170" t="s">
        <v>1531</v>
      </c>
      <c r="J79" s="201" t="s">
        <v>1262</v>
      </c>
      <c r="K79" s="201" t="s">
        <v>1263</v>
      </c>
    </row>
    <row r="80" spans="1:11" ht="15" customHeight="1" thickBot="1">
      <c r="A80" s="168" t="s">
        <v>1436</v>
      </c>
      <c r="B80" s="169" t="s">
        <v>1437</v>
      </c>
      <c r="C80" s="169" t="s">
        <v>1440</v>
      </c>
      <c r="D80" s="169" t="s">
        <v>1441</v>
      </c>
      <c r="E80" s="169" t="s">
        <v>1359</v>
      </c>
      <c r="F80" s="169" t="s">
        <v>1359</v>
      </c>
      <c r="G80" s="169" t="s">
        <v>1532</v>
      </c>
      <c r="H80" s="170" t="s">
        <v>1533</v>
      </c>
      <c r="J80" s="201" t="s">
        <v>1266</v>
      </c>
      <c r="K80" s="201" t="s">
        <v>1267</v>
      </c>
    </row>
    <row r="81" spans="1:11" ht="15" customHeight="1" thickBot="1">
      <c r="A81" s="168" t="s">
        <v>1436</v>
      </c>
      <c r="B81" s="169" t="s">
        <v>1437</v>
      </c>
      <c r="C81" s="169" t="s">
        <v>1440</v>
      </c>
      <c r="D81" s="169" t="s">
        <v>1441</v>
      </c>
      <c r="E81" s="169" t="s">
        <v>1359</v>
      </c>
      <c r="F81" s="169" t="s">
        <v>1359</v>
      </c>
      <c r="G81" s="169" t="s">
        <v>1534</v>
      </c>
      <c r="H81" s="170" t="s">
        <v>1535</v>
      </c>
      <c r="J81" s="201" t="s">
        <v>1268</v>
      </c>
      <c r="K81" s="201" t="s">
        <v>1269</v>
      </c>
    </row>
    <row r="82" spans="1:11" ht="15" customHeight="1" thickBot="1">
      <c r="A82" s="168" t="s">
        <v>1436</v>
      </c>
      <c r="B82" s="169" t="s">
        <v>1437</v>
      </c>
      <c r="C82" s="169" t="s">
        <v>1440</v>
      </c>
      <c r="D82" s="169" t="s">
        <v>1441</v>
      </c>
      <c r="E82" s="169" t="s">
        <v>1359</v>
      </c>
      <c r="F82" s="169" t="s">
        <v>1359</v>
      </c>
      <c r="G82" s="169" t="s">
        <v>1536</v>
      </c>
      <c r="H82" s="170" t="s">
        <v>1537</v>
      </c>
      <c r="J82" s="201" t="s">
        <v>1271</v>
      </c>
      <c r="K82" s="201" t="s">
        <v>1272</v>
      </c>
    </row>
    <row r="83" spans="1:11" ht="15" customHeight="1" thickBot="1">
      <c r="A83" s="168" t="s">
        <v>1436</v>
      </c>
      <c r="B83" s="169" t="s">
        <v>1437</v>
      </c>
      <c r="C83" s="169" t="s">
        <v>1440</v>
      </c>
      <c r="D83" s="169" t="s">
        <v>1441</v>
      </c>
      <c r="E83" s="169" t="s">
        <v>1359</v>
      </c>
      <c r="F83" s="169" t="s">
        <v>1359</v>
      </c>
      <c r="G83" s="169" t="s">
        <v>1538</v>
      </c>
      <c r="H83" s="170" t="s">
        <v>1539</v>
      </c>
      <c r="J83" s="201" t="s">
        <v>1275</v>
      </c>
      <c r="K83" s="201" t="s">
        <v>1276</v>
      </c>
    </row>
    <row r="84" spans="1:11" ht="15" customHeight="1" thickBot="1">
      <c r="A84" s="168" t="s">
        <v>1436</v>
      </c>
      <c r="B84" s="169" t="s">
        <v>1437</v>
      </c>
      <c r="C84" s="169" t="s">
        <v>1440</v>
      </c>
      <c r="D84" s="169" t="s">
        <v>1441</v>
      </c>
      <c r="E84" s="169" t="s">
        <v>1359</v>
      </c>
      <c r="F84" s="169" t="s">
        <v>1359</v>
      </c>
      <c r="G84" s="169" t="s">
        <v>1540</v>
      </c>
      <c r="H84" s="170" t="s">
        <v>1541</v>
      </c>
      <c r="J84" s="201" t="s">
        <v>1277</v>
      </c>
      <c r="K84" s="201" t="s">
        <v>1278</v>
      </c>
    </row>
    <row r="85" spans="1:11" ht="15" customHeight="1" thickBot="1">
      <c r="A85" s="168" t="s">
        <v>1436</v>
      </c>
      <c r="B85" s="169" t="s">
        <v>1437</v>
      </c>
      <c r="C85" s="169" t="s">
        <v>1440</v>
      </c>
      <c r="D85" s="169" t="s">
        <v>1441</v>
      </c>
      <c r="E85" s="169" t="s">
        <v>1359</v>
      </c>
      <c r="F85" s="169" t="s">
        <v>1359</v>
      </c>
      <c r="G85" s="169" t="s">
        <v>1542</v>
      </c>
      <c r="H85" s="170" t="s">
        <v>1543</v>
      </c>
      <c r="J85" s="201" t="s">
        <v>1279</v>
      </c>
      <c r="K85" s="201" t="s">
        <v>1280</v>
      </c>
    </row>
    <row r="86" spans="1:11" ht="15" customHeight="1" thickBot="1">
      <c r="A86" s="168" t="s">
        <v>1436</v>
      </c>
      <c r="B86" s="169" t="s">
        <v>1437</v>
      </c>
      <c r="C86" s="169" t="s">
        <v>1440</v>
      </c>
      <c r="D86" s="169" t="s">
        <v>1441</v>
      </c>
      <c r="E86" s="169" t="s">
        <v>1359</v>
      </c>
      <c r="F86" s="169" t="s">
        <v>1359</v>
      </c>
      <c r="G86" s="169" t="s">
        <v>1544</v>
      </c>
      <c r="H86" s="170" t="s">
        <v>1545</v>
      </c>
      <c r="J86" s="201" t="s">
        <v>1281</v>
      </c>
      <c r="K86" s="201" t="s">
        <v>1282</v>
      </c>
    </row>
    <row r="87" spans="1:11" ht="15" customHeight="1" thickBot="1">
      <c r="A87" s="168" t="s">
        <v>1436</v>
      </c>
      <c r="B87" s="169" t="s">
        <v>1437</v>
      </c>
      <c r="C87" s="169" t="s">
        <v>1546</v>
      </c>
      <c r="D87" s="169" t="s">
        <v>1414</v>
      </c>
      <c r="E87" s="169" t="s">
        <v>1413</v>
      </c>
      <c r="F87" s="169" t="s">
        <v>1414</v>
      </c>
      <c r="G87" s="169" t="s">
        <v>1415</v>
      </c>
      <c r="H87" s="170" t="s">
        <v>1416</v>
      </c>
      <c r="J87" s="201" t="s">
        <v>1285</v>
      </c>
      <c r="K87" s="201" t="s">
        <v>1286</v>
      </c>
    </row>
    <row r="88" spans="1:11" ht="15" customHeight="1" thickBot="1">
      <c r="A88" s="168" t="s">
        <v>1436</v>
      </c>
      <c r="B88" s="169" t="s">
        <v>1437</v>
      </c>
      <c r="C88" s="169" t="s">
        <v>1546</v>
      </c>
      <c r="D88" s="169" t="s">
        <v>1414</v>
      </c>
      <c r="E88" s="169" t="s">
        <v>1413</v>
      </c>
      <c r="F88" s="169" t="s">
        <v>1414</v>
      </c>
      <c r="G88" s="169" t="s">
        <v>1417</v>
      </c>
      <c r="H88" s="170" t="s">
        <v>1418</v>
      </c>
      <c r="J88" s="201" t="s">
        <v>1287</v>
      </c>
      <c r="K88" s="201" t="s">
        <v>1288</v>
      </c>
    </row>
    <row r="89" spans="1:11" ht="15" customHeight="1" thickBot="1">
      <c r="A89" s="168" t="s">
        <v>1436</v>
      </c>
      <c r="B89" s="169" t="s">
        <v>1437</v>
      </c>
      <c r="C89" s="169" t="s">
        <v>1546</v>
      </c>
      <c r="D89" s="169" t="s">
        <v>1414</v>
      </c>
      <c r="E89" s="169" t="s">
        <v>1547</v>
      </c>
      <c r="F89" s="169" t="s">
        <v>1548</v>
      </c>
      <c r="G89" s="169" t="s">
        <v>1504</v>
      </c>
      <c r="H89" s="170" t="s">
        <v>1505</v>
      </c>
      <c r="J89" s="201" t="s">
        <v>1289</v>
      </c>
      <c r="K89" s="201" t="s">
        <v>1290</v>
      </c>
    </row>
    <row r="90" spans="1:11" ht="15" customHeight="1" thickBot="1">
      <c r="A90" s="168" t="s">
        <v>1436</v>
      </c>
      <c r="B90" s="169" t="s">
        <v>1437</v>
      </c>
      <c r="C90" s="169" t="s">
        <v>1546</v>
      </c>
      <c r="D90" s="169" t="s">
        <v>1414</v>
      </c>
      <c r="E90" s="169" t="s">
        <v>1547</v>
      </c>
      <c r="F90" s="169" t="s">
        <v>1548</v>
      </c>
      <c r="G90" s="169" t="s">
        <v>1549</v>
      </c>
      <c r="H90" s="170" t="s">
        <v>1550</v>
      </c>
      <c r="J90" s="201" t="s">
        <v>1291</v>
      </c>
      <c r="K90" s="201" t="s">
        <v>1292</v>
      </c>
    </row>
    <row r="91" spans="1:11" ht="15" customHeight="1" thickBot="1">
      <c r="A91" s="168" t="s">
        <v>1436</v>
      </c>
      <c r="B91" s="169" t="s">
        <v>1437</v>
      </c>
      <c r="C91" s="169" t="s">
        <v>1551</v>
      </c>
      <c r="D91" s="169" t="s">
        <v>1552</v>
      </c>
      <c r="E91" s="169" t="s">
        <v>1553</v>
      </c>
      <c r="F91" s="169" t="s">
        <v>1554</v>
      </c>
      <c r="G91" s="169" t="s">
        <v>1555</v>
      </c>
      <c r="H91" s="170" t="s">
        <v>1556</v>
      </c>
      <c r="J91" s="201" t="s">
        <v>1293</v>
      </c>
      <c r="K91" s="201" t="s">
        <v>1294</v>
      </c>
    </row>
    <row r="92" spans="1:11" ht="15" customHeight="1" thickBot="1">
      <c r="A92" s="168" t="s">
        <v>1436</v>
      </c>
      <c r="B92" s="169" t="s">
        <v>1437</v>
      </c>
      <c r="C92" s="169" t="s">
        <v>1551</v>
      </c>
      <c r="D92" s="169" t="s">
        <v>1552</v>
      </c>
      <c r="E92" s="169" t="s">
        <v>1557</v>
      </c>
      <c r="F92" s="169" t="s">
        <v>1558</v>
      </c>
      <c r="G92" s="169" t="s">
        <v>1559</v>
      </c>
      <c r="H92" s="170" t="s">
        <v>1560</v>
      </c>
      <c r="J92" s="201" t="s">
        <v>1295</v>
      </c>
      <c r="K92" s="201" t="s">
        <v>1296</v>
      </c>
    </row>
    <row r="93" spans="1:11" ht="15" customHeight="1" thickBot="1">
      <c r="A93" s="168" t="s">
        <v>1436</v>
      </c>
      <c r="B93" s="169" t="s">
        <v>1437</v>
      </c>
      <c r="C93" s="169" t="s">
        <v>1561</v>
      </c>
      <c r="D93" s="169" t="s">
        <v>1400</v>
      </c>
      <c r="E93" s="169" t="s">
        <v>1382</v>
      </c>
      <c r="F93" s="169" t="s">
        <v>1383</v>
      </c>
      <c r="G93" s="169" t="s">
        <v>1388</v>
      </c>
      <c r="H93" s="170" t="s">
        <v>1389</v>
      </c>
      <c r="J93" s="201" t="s">
        <v>1297</v>
      </c>
      <c r="K93" s="201" t="s">
        <v>1298</v>
      </c>
    </row>
    <row r="94" spans="1:11" ht="15" customHeight="1" thickBot="1">
      <c r="A94" s="168" t="s">
        <v>1436</v>
      </c>
      <c r="B94" s="169" t="s">
        <v>1437</v>
      </c>
      <c r="C94" s="169" t="s">
        <v>1561</v>
      </c>
      <c r="D94" s="169" t="s">
        <v>1400</v>
      </c>
      <c r="E94" s="169" t="s">
        <v>1382</v>
      </c>
      <c r="F94" s="169" t="s">
        <v>1383</v>
      </c>
      <c r="G94" s="169" t="s">
        <v>1392</v>
      </c>
      <c r="H94" s="170" t="s">
        <v>1393</v>
      </c>
      <c r="J94" s="201" t="s">
        <v>1299</v>
      </c>
      <c r="K94" s="201" t="s">
        <v>1300</v>
      </c>
    </row>
    <row r="95" spans="1:11" ht="15" customHeight="1" thickBot="1">
      <c r="A95" s="168" t="s">
        <v>1436</v>
      </c>
      <c r="B95" s="169" t="s">
        <v>1437</v>
      </c>
      <c r="C95" s="169" t="s">
        <v>1562</v>
      </c>
      <c r="D95" s="169" t="s">
        <v>1563</v>
      </c>
      <c r="E95" s="169" t="s">
        <v>1553</v>
      </c>
      <c r="F95" s="169" t="s">
        <v>1554</v>
      </c>
      <c r="G95" s="169" t="s">
        <v>1564</v>
      </c>
      <c r="H95" s="170" t="s">
        <v>1565</v>
      </c>
      <c r="J95" s="201" t="s">
        <v>1301</v>
      </c>
      <c r="K95" s="201" t="s">
        <v>1302</v>
      </c>
    </row>
    <row r="96" spans="1:11" ht="15" customHeight="1" thickBot="1">
      <c r="A96" s="168" t="s">
        <v>1436</v>
      </c>
      <c r="B96" s="169" t="s">
        <v>1437</v>
      </c>
      <c r="C96" s="169" t="s">
        <v>1566</v>
      </c>
      <c r="D96" s="169" t="s">
        <v>1567</v>
      </c>
      <c r="E96" s="169" t="s">
        <v>1448</v>
      </c>
      <c r="F96" s="169" t="s">
        <v>1449</v>
      </c>
      <c r="G96" s="169" t="s">
        <v>1452</v>
      </c>
      <c r="H96" s="170" t="s">
        <v>1453</v>
      </c>
      <c r="J96" s="201" t="s">
        <v>1303</v>
      </c>
      <c r="K96" s="201" t="s">
        <v>1304</v>
      </c>
    </row>
    <row r="97" spans="1:11" ht="15" customHeight="1" thickBot="1">
      <c r="A97" s="168" t="s">
        <v>1436</v>
      </c>
      <c r="B97" s="169" t="s">
        <v>1437</v>
      </c>
      <c r="C97" s="169" t="s">
        <v>1566</v>
      </c>
      <c r="D97" s="169" t="s">
        <v>1567</v>
      </c>
      <c r="E97" s="169" t="s">
        <v>1382</v>
      </c>
      <c r="F97" s="169" t="s">
        <v>1383</v>
      </c>
      <c r="G97" s="169" t="s">
        <v>1388</v>
      </c>
      <c r="H97" s="170" t="s">
        <v>1389</v>
      </c>
      <c r="J97" s="201" t="s">
        <v>1305</v>
      </c>
      <c r="K97" s="201" t="s">
        <v>1306</v>
      </c>
    </row>
    <row r="98" spans="1:11" ht="15" customHeight="1" thickBot="1">
      <c r="A98" s="168" t="s">
        <v>1436</v>
      </c>
      <c r="B98" s="169" t="s">
        <v>1437</v>
      </c>
      <c r="C98" s="169" t="s">
        <v>1566</v>
      </c>
      <c r="D98" s="169" t="s">
        <v>1567</v>
      </c>
      <c r="E98" s="169" t="s">
        <v>1382</v>
      </c>
      <c r="F98" s="169" t="s">
        <v>1383</v>
      </c>
      <c r="G98" s="169" t="s">
        <v>1390</v>
      </c>
      <c r="H98" s="170" t="s">
        <v>1391</v>
      </c>
      <c r="J98" s="201" t="s">
        <v>1307</v>
      </c>
      <c r="K98" s="201" t="s">
        <v>1308</v>
      </c>
    </row>
    <row r="99" spans="1:11" ht="15" customHeight="1" thickBot="1">
      <c r="A99" s="168" t="s">
        <v>1436</v>
      </c>
      <c r="B99" s="169" t="s">
        <v>1437</v>
      </c>
      <c r="C99" s="169" t="s">
        <v>1566</v>
      </c>
      <c r="D99" s="169" t="s">
        <v>1567</v>
      </c>
      <c r="E99" s="169" t="s">
        <v>1382</v>
      </c>
      <c r="F99" s="169" t="s">
        <v>1383</v>
      </c>
      <c r="G99" s="169" t="s">
        <v>1394</v>
      </c>
      <c r="H99" s="170" t="s">
        <v>1395</v>
      </c>
      <c r="J99" s="201" t="s">
        <v>1309</v>
      </c>
      <c r="K99" s="201" t="s">
        <v>1310</v>
      </c>
    </row>
    <row r="100" spans="1:11" ht="15" customHeight="1" thickBot="1">
      <c r="A100" s="168" t="s">
        <v>1436</v>
      </c>
      <c r="B100" s="169" t="s">
        <v>1437</v>
      </c>
      <c r="C100" s="169" t="s">
        <v>1568</v>
      </c>
      <c r="D100" s="169" t="s">
        <v>1569</v>
      </c>
      <c r="E100" s="169" t="s">
        <v>1570</v>
      </c>
      <c r="F100" s="169" t="s">
        <v>1571</v>
      </c>
      <c r="G100" s="169" t="s">
        <v>1572</v>
      </c>
      <c r="H100" s="170" t="s">
        <v>1573</v>
      </c>
      <c r="J100" s="201" t="s">
        <v>1311</v>
      </c>
      <c r="K100" s="201" t="s">
        <v>1312</v>
      </c>
    </row>
    <row r="101" spans="1:11" ht="14.65" thickBot="1">
      <c r="A101" s="168" t="s">
        <v>1436</v>
      </c>
      <c r="B101" s="169" t="s">
        <v>1437</v>
      </c>
      <c r="C101" s="169" t="s">
        <v>1574</v>
      </c>
      <c r="D101" s="169" t="s">
        <v>1575</v>
      </c>
      <c r="E101" s="169" t="s">
        <v>1570</v>
      </c>
      <c r="F101" s="169" t="s">
        <v>1571</v>
      </c>
      <c r="G101" s="169" t="s">
        <v>1576</v>
      </c>
      <c r="H101" s="170" t="s">
        <v>1577</v>
      </c>
      <c r="J101" s="201" t="s">
        <v>1313</v>
      </c>
      <c r="K101" s="201" t="s">
        <v>1314</v>
      </c>
    </row>
    <row r="102" spans="1:11" ht="15" customHeight="1" thickBot="1">
      <c r="A102" s="168" t="s">
        <v>1436</v>
      </c>
      <c r="B102" s="169" t="s">
        <v>1437</v>
      </c>
      <c r="C102" s="169" t="s">
        <v>1578</v>
      </c>
      <c r="D102" s="169" t="s">
        <v>1579</v>
      </c>
      <c r="E102" s="169" t="s">
        <v>1478</v>
      </c>
      <c r="F102" s="169" t="s">
        <v>1479</v>
      </c>
      <c r="G102" s="169" t="s">
        <v>1480</v>
      </c>
      <c r="H102" s="170" t="s">
        <v>1481</v>
      </c>
      <c r="J102" s="201" t="s">
        <v>1315</v>
      </c>
      <c r="K102" s="201" t="s">
        <v>1316</v>
      </c>
    </row>
    <row r="103" spans="1:11" ht="15" customHeight="1" thickBot="1">
      <c r="A103" s="168" t="s">
        <v>1436</v>
      </c>
      <c r="B103" s="169" t="s">
        <v>1437</v>
      </c>
      <c r="C103" s="169" t="s">
        <v>1578</v>
      </c>
      <c r="D103" s="169" t="s">
        <v>1579</v>
      </c>
      <c r="E103" s="169" t="s">
        <v>1478</v>
      </c>
      <c r="F103" s="169" t="s">
        <v>1479</v>
      </c>
      <c r="G103" s="169" t="s">
        <v>1482</v>
      </c>
      <c r="H103" s="170" t="s">
        <v>1483</v>
      </c>
      <c r="J103" s="201" t="s">
        <v>1317</v>
      </c>
      <c r="K103" s="201" t="s">
        <v>1318</v>
      </c>
    </row>
    <row r="104" spans="1:11" ht="15" customHeight="1" thickBot="1">
      <c r="A104" s="168" t="s">
        <v>1436</v>
      </c>
      <c r="B104" s="169" t="s">
        <v>1437</v>
      </c>
      <c r="C104" s="169" t="s">
        <v>1580</v>
      </c>
      <c r="D104" s="169" t="s">
        <v>1581</v>
      </c>
      <c r="E104" s="169" t="s">
        <v>1419</v>
      </c>
      <c r="F104" s="169" t="s">
        <v>1420</v>
      </c>
      <c r="G104" s="169" t="s">
        <v>1421</v>
      </c>
      <c r="H104" s="170" t="s">
        <v>1422</v>
      </c>
      <c r="J104" s="201" t="s">
        <v>1319</v>
      </c>
      <c r="K104" s="201" t="s">
        <v>1320</v>
      </c>
    </row>
    <row r="105" spans="1:11" ht="15" customHeight="1" thickBot="1">
      <c r="A105" s="168" t="s">
        <v>1436</v>
      </c>
      <c r="B105" s="169" t="s">
        <v>1437</v>
      </c>
      <c r="C105" s="169" t="s">
        <v>1582</v>
      </c>
      <c r="D105" s="169" t="s">
        <v>1583</v>
      </c>
      <c r="E105" s="169" t="s">
        <v>1490</v>
      </c>
      <c r="F105" s="169" t="s">
        <v>1491</v>
      </c>
      <c r="G105" s="169" t="s">
        <v>1492</v>
      </c>
      <c r="H105" s="170" t="s">
        <v>1493</v>
      </c>
      <c r="J105" s="201" t="s">
        <v>1321</v>
      </c>
      <c r="K105" s="201" t="s">
        <v>1322</v>
      </c>
    </row>
    <row r="106" spans="1:11" ht="15" customHeight="1" thickBot="1">
      <c r="A106" s="168" t="s">
        <v>1436</v>
      </c>
      <c r="B106" s="169" t="s">
        <v>1437</v>
      </c>
      <c r="C106" s="169" t="s">
        <v>1582</v>
      </c>
      <c r="D106" s="169" t="s">
        <v>1583</v>
      </c>
      <c r="E106" s="169" t="s">
        <v>1557</v>
      </c>
      <c r="F106" s="169" t="s">
        <v>1558</v>
      </c>
      <c r="G106" s="169" t="s">
        <v>1584</v>
      </c>
      <c r="H106" s="170" t="s">
        <v>1585</v>
      </c>
      <c r="J106" s="201" t="s">
        <v>1323</v>
      </c>
      <c r="K106" s="201" t="s">
        <v>1324</v>
      </c>
    </row>
    <row r="107" spans="1:11" ht="15" customHeight="1" thickBot="1">
      <c r="A107" s="168" t="s">
        <v>1436</v>
      </c>
      <c r="B107" s="169" t="s">
        <v>1437</v>
      </c>
      <c r="C107" s="169" t="s">
        <v>1582</v>
      </c>
      <c r="D107" s="169" t="s">
        <v>1583</v>
      </c>
      <c r="E107" s="169" t="s">
        <v>1557</v>
      </c>
      <c r="F107" s="169" t="s">
        <v>1558</v>
      </c>
      <c r="G107" s="169" t="s">
        <v>1559</v>
      </c>
      <c r="H107" s="170" t="s">
        <v>1560</v>
      </c>
      <c r="J107" s="201" t="s">
        <v>1325</v>
      </c>
      <c r="K107" s="201" t="s">
        <v>1326</v>
      </c>
    </row>
    <row r="108" spans="1:11" ht="15" customHeight="1" thickBot="1">
      <c r="A108" s="168" t="s">
        <v>1436</v>
      </c>
      <c r="B108" s="169" t="s">
        <v>1437</v>
      </c>
      <c r="C108" s="169" t="s">
        <v>1586</v>
      </c>
      <c r="D108" s="169" t="s">
        <v>1402</v>
      </c>
      <c r="E108" s="169" t="s">
        <v>1587</v>
      </c>
      <c r="F108" s="169" t="s">
        <v>1588</v>
      </c>
      <c r="G108" s="169" t="s">
        <v>1589</v>
      </c>
      <c r="H108" s="170" t="s">
        <v>1590</v>
      </c>
      <c r="J108" s="201" t="s">
        <v>1327</v>
      </c>
      <c r="K108" s="201" t="s">
        <v>1328</v>
      </c>
    </row>
    <row r="109" spans="1:11" ht="15" customHeight="1" thickBot="1">
      <c r="A109" s="168" t="s">
        <v>1436</v>
      </c>
      <c r="B109" s="169" t="s">
        <v>1437</v>
      </c>
      <c r="C109" s="169" t="s">
        <v>1586</v>
      </c>
      <c r="D109" s="169" t="s">
        <v>1402</v>
      </c>
      <c r="E109" s="169" t="s">
        <v>1359</v>
      </c>
      <c r="F109" s="169" t="s">
        <v>1359</v>
      </c>
      <c r="G109" s="169" t="s">
        <v>1411</v>
      </c>
      <c r="H109" s="170" t="s">
        <v>1412</v>
      </c>
      <c r="J109" s="201" t="s">
        <v>1329</v>
      </c>
      <c r="K109" s="201" t="s">
        <v>1330</v>
      </c>
    </row>
    <row r="110" spans="1:11" ht="15" customHeight="1" thickBot="1">
      <c r="A110" s="168" t="s">
        <v>1436</v>
      </c>
      <c r="B110" s="169" t="s">
        <v>1437</v>
      </c>
      <c r="C110" s="169" t="s">
        <v>1586</v>
      </c>
      <c r="D110" s="169" t="s">
        <v>1402</v>
      </c>
      <c r="E110" s="169" t="s">
        <v>1591</v>
      </c>
      <c r="F110" s="169" t="s">
        <v>1592</v>
      </c>
      <c r="G110" s="169" t="s">
        <v>1593</v>
      </c>
      <c r="H110" s="170" t="s">
        <v>1594</v>
      </c>
      <c r="J110" s="201" t="s">
        <v>1331</v>
      </c>
      <c r="K110" s="201" t="s">
        <v>1332</v>
      </c>
    </row>
    <row r="111" spans="1:11" ht="15" customHeight="1" thickBot="1">
      <c r="A111" s="168" t="s">
        <v>1436</v>
      </c>
      <c r="B111" s="169" t="s">
        <v>1437</v>
      </c>
      <c r="C111" s="169" t="s">
        <v>1586</v>
      </c>
      <c r="D111" s="169" t="s">
        <v>1402</v>
      </c>
      <c r="E111" s="169" t="s">
        <v>1484</v>
      </c>
      <c r="F111" s="169" t="s">
        <v>1485</v>
      </c>
      <c r="G111" s="169" t="s">
        <v>1486</v>
      </c>
      <c r="H111" s="170" t="s">
        <v>1487</v>
      </c>
      <c r="J111" s="201" t="s">
        <v>1333</v>
      </c>
      <c r="K111" s="201" t="s">
        <v>1334</v>
      </c>
    </row>
    <row r="112" spans="1:11" ht="15" customHeight="1" thickBot="1">
      <c r="A112" s="168" t="s">
        <v>1436</v>
      </c>
      <c r="B112" s="169" t="s">
        <v>1437</v>
      </c>
      <c r="C112" s="169" t="s">
        <v>1586</v>
      </c>
      <c r="D112" s="169" t="s">
        <v>1402</v>
      </c>
      <c r="E112" s="169" t="s">
        <v>1484</v>
      </c>
      <c r="F112" s="169" t="s">
        <v>1485</v>
      </c>
      <c r="G112" s="169" t="s">
        <v>1488</v>
      </c>
      <c r="H112" s="170" t="s">
        <v>1489</v>
      </c>
      <c r="J112" s="201" t="s">
        <v>1335</v>
      </c>
      <c r="K112" s="201" t="s">
        <v>1336</v>
      </c>
    </row>
    <row r="113" spans="1:11" ht="15" customHeight="1" thickBot="1">
      <c r="A113" s="168" t="s">
        <v>1436</v>
      </c>
      <c r="B113" s="169" t="s">
        <v>1437</v>
      </c>
      <c r="C113" s="169" t="s">
        <v>1586</v>
      </c>
      <c r="D113" s="169" t="s">
        <v>1402</v>
      </c>
      <c r="E113" s="169" t="s">
        <v>1494</v>
      </c>
      <c r="F113" s="169" t="s">
        <v>1495</v>
      </c>
      <c r="G113" s="169" t="s">
        <v>1496</v>
      </c>
      <c r="H113" s="170" t="s">
        <v>1497</v>
      </c>
      <c r="J113" s="201" t="s">
        <v>1337</v>
      </c>
      <c r="K113" s="201" t="s">
        <v>1338</v>
      </c>
    </row>
    <row r="114" spans="1:11" ht="15" customHeight="1" thickBot="1">
      <c r="A114" s="168" t="s">
        <v>1436</v>
      </c>
      <c r="B114" s="169" t="s">
        <v>1437</v>
      </c>
      <c r="C114" s="169" t="s">
        <v>1586</v>
      </c>
      <c r="D114" s="169" t="s">
        <v>1402</v>
      </c>
      <c r="E114" s="169" t="s">
        <v>1494</v>
      </c>
      <c r="F114" s="169" t="s">
        <v>1495</v>
      </c>
      <c r="G114" s="169" t="s">
        <v>1498</v>
      </c>
      <c r="H114" s="170" t="s">
        <v>1499</v>
      </c>
      <c r="J114" s="201" t="s">
        <v>1339</v>
      </c>
      <c r="K114" s="201" t="s">
        <v>1340</v>
      </c>
    </row>
    <row r="115" spans="1:11" ht="15" customHeight="1" thickBot="1">
      <c r="A115" s="168" t="s">
        <v>1436</v>
      </c>
      <c r="B115" s="169" t="s">
        <v>1437</v>
      </c>
      <c r="C115" s="169" t="s">
        <v>1586</v>
      </c>
      <c r="D115" s="169" t="s">
        <v>1402</v>
      </c>
      <c r="E115" s="169" t="s">
        <v>1494</v>
      </c>
      <c r="F115" s="169" t="s">
        <v>1495</v>
      </c>
      <c r="G115" s="169" t="s">
        <v>1500</v>
      </c>
      <c r="H115" s="170" t="s">
        <v>1501</v>
      </c>
      <c r="J115" s="201" t="s">
        <v>1341</v>
      </c>
      <c r="K115" s="201" t="s">
        <v>1342</v>
      </c>
    </row>
    <row r="116" spans="1:11" ht="14.65" thickBot="1">
      <c r="A116" s="168" t="s">
        <v>1436</v>
      </c>
      <c r="B116" s="169" t="s">
        <v>1437</v>
      </c>
      <c r="C116" s="169" t="s">
        <v>1586</v>
      </c>
      <c r="D116" s="169" t="s">
        <v>1402</v>
      </c>
      <c r="E116" s="169" t="s">
        <v>1494</v>
      </c>
      <c r="F116" s="169" t="s">
        <v>1495</v>
      </c>
      <c r="G116" s="169" t="s">
        <v>1502</v>
      </c>
      <c r="H116" s="170" t="s">
        <v>1503</v>
      </c>
      <c r="J116" s="201" t="s">
        <v>1343</v>
      </c>
      <c r="K116" s="201" t="s">
        <v>1344</v>
      </c>
    </row>
    <row r="117" spans="1:11" ht="15" customHeight="1" thickBot="1">
      <c r="A117" s="168" t="s">
        <v>1436</v>
      </c>
      <c r="B117" s="169" t="s">
        <v>1437</v>
      </c>
      <c r="C117" s="169" t="s">
        <v>1586</v>
      </c>
      <c r="D117" s="169" t="s">
        <v>1402</v>
      </c>
      <c r="E117" s="169" t="s">
        <v>1506</v>
      </c>
      <c r="F117" s="169" t="s">
        <v>1507</v>
      </c>
      <c r="G117" s="169" t="s">
        <v>1508</v>
      </c>
      <c r="H117" s="170" t="s">
        <v>1509</v>
      </c>
      <c r="J117" s="201" t="s">
        <v>1345</v>
      </c>
      <c r="K117" s="201" t="s">
        <v>1346</v>
      </c>
    </row>
    <row r="118" spans="1:11" ht="15" customHeight="1" thickBot="1">
      <c r="A118" s="168" t="s">
        <v>1436</v>
      </c>
      <c r="B118" s="169" t="s">
        <v>1437</v>
      </c>
      <c r="C118" s="169" t="s">
        <v>1586</v>
      </c>
      <c r="D118" s="169" t="s">
        <v>1402</v>
      </c>
      <c r="E118" s="169" t="s">
        <v>1506</v>
      </c>
      <c r="F118" s="169" t="s">
        <v>1507</v>
      </c>
      <c r="G118" s="169" t="s">
        <v>1510</v>
      </c>
      <c r="H118" s="170" t="s">
        <v>1511</v>
      </c>
      <c r="J118" s="201" t="s">
        <v>1347</v>
      </c>
      <c r="K118" s="201" t="s">
        <v>1284</v>
      </c>
    </row>
    <row r="119" spans="1:11" ht="14.65" thickBot="1">
      <c r="A119" s="168" t="s">
        <v>1436</v>
      </c>
      <c r="B119" s="169" t="s">
        <v>1437</v>
      </c>
      <c r="C119" s="169" t="s">
        <v>1586</v>
      </c>
      <c r="D119" s="169" t="s">
        <v>1402</v>
      </c>
      <c r="E119" s="169" t="s">
        <v>1506</v>
      </c>
      <c r="F119" s="169" t="s">
        <v>1507</v>
      </c>
      <c r="G119" s="169" t="s">
        <v>1512</v>
      </c>
      <c r="H119" s="170" t="s">
        <v>1513</v>
      </c>
    </row>
    <row r="120" spans="1:11" ht="14.65" thickBot="1">
      <c r="A120" s="168" t="s">
        <v>1436</v>
      </c>
      <c r="B120" s="169" t="s">
        <v>1437</v>
      </c>
      <c r="C120" s="169" t="s">
        <v>1586</v>
      </c>
      <c r="D120" s="169" t="s">
        <v>1402</v>
      </c>
      <c r="E120" s="169" t="s">
        <v>1433</v>
      </c>
      <c r="F120" s="169" t="s">
        <v>1434</v>
      </c>
      <c r="G120" s="169" t="s">
        <v>1595</v>
      </c>
      <c r="H120" s="170" t="s">
        <v>1596</v>
      </c>
    </row>
    <row r="121" spans="1:11" ht="14.65" thickBot="1">
      <c r="A121" s="168" t="s">
        <v>1436</v>
      </c>
      <c r="B121" s="169" t="s">
        <v>1437</v>
      </c>
      <c r="C121" s="169" t="s">
        <v>1586</v>
      </c>
      <c r="D121" s="169" t="s">
        <v>1402</v>
      </c>
      <c r="E121" s="169" t="s">
        <v>1433</v>
      </c>
      <c r="F121" s="169" t="s">
        <v>1434</v>
      </c>
      <c r="G121" s="169" t="s">
        <v>1597</v>
      </c>
      <c r="H121" s="170" t="s">
        <v>1598</v>
      </c>
    </row>
    <row r="122" spans="1:11" ht="14.65" thickBot="1">
      <c r="A122" s="168" t="s">
        <v>1436</v>
      </c>
      <c r="B122" s="169" t="s">
        <v>1437</v>
      </c>
      <c r="C122" s="169" t="s">
        <v>1586</v>
      </c>
      <c r="D122" s="169" t="s">
        <v>1402</v>
      </c>
      <c r="E122" s="169" t="s">
        <v>1433</v>
      </c>
      <c r="F122" s="169" t="s">
        <v>1434</v>
      </c>
      <c r="G122" s="169" t="s">
        <v>1599</v>
      </c>
      <c r="H122" s="170" t="s">
        <v>1600</v>
      </c>
    </row>
    <row r="123" spans="1:11" ht="14.65" thickBot="1">
      <c r="A123" s="168" t="s">
        <v>1436</v>
      </c>
      <c r="B123" s="169" t="s">
        <v>1437</v>
      </c>
      <c r="C123" s="169" t="s">
        <v>1586</v>
      </c>
      <c r="D123" s="169" t="s">
        <v>1402</v>
      </c>
      <c r="E123" s="169" t="s">
        <v>1433</v>
      </c>
      <c r="F123" s="169" t="s">
        <v>1434</v>
      </c>
      <c r="G123" s="169" t="s">
        <v>1524</v>
      </c>
      <c r="H123" s="170" t="s">
        <v>1525</v>
      </c>
    </row>
    <row r="124" spans="1:11" ht="14.65" thickBot="1">
      <c r="A124" s="168" t="s">
        <v>1436</v>
      </c>
      <c r="B124" s="169" t="s">
        <v>1437</v>
      </c>
      <c r="C124" s="169" t="s">
        <v>1586</v>
      </c>
      <c r="D124" s="169" t="s">
        <v>1402</v>
      </c>
      <c r="E124" s="169" t="s">
        <v>1433</v>
      </c>
      <c r="F124" s="169" t="s">
        <v>1434</v>
      </c>
      <c r="G124" s="169" t="s">
        <v>1526</v>
      </c>
      <c r="H124" s="170" t="s">
        <v>1527</v>
      </c>
    </row>
    <row r="125" spans="1:11" ht="14.65" thickBot="1">
      <c r="A125" s="168" t="s">
        <v>1436</v>
      </c>
      <c r="B125" s="169" t="s">
        <v>1437</v>
      </c>
      <c r="C125" s="169" t="s">
        <v>1586</v>
      </c>
      <c r="D125" s="169" t="s">
        <v>1402</v>
      </c>
      <c r="E125" s="169" t="s">
        <v>1433</v>
      </c>
      <c r="F125" s="169" t="s">
        <v>1434</v>
      </c>
      <c r="G125" s="169" t="s">
        <v>1528</v>
      </c>
      <c r="H125" s="170" t="s">
        <v>1529</v>
      </c>
    </row>
    <row r="126" spans="1:11" ht="14.65" thickBot="1">
      <c r="A126" s="168" t="s">
        <v>1436</v>
      </c>
      <c r="B126" s="169" t="s">
        <v>1437</v>
      </c>
      <c r="C126" s="169" t="s">
        <v>1586</v>
      </c>
      <c r="D126" s="169" t="s">
        <v>1402</v>
      </c>
      <c r="E126" s="169" t="s">
        <v>1433</v>
      </c>
      <c r="F126" s="169" t="s">
        <v>1434</v>
      </c>
      <c r="G126" s="169" t="s">
        <v>1601</v>
      </c>
      <c r="H126" s="170" t="s">
        <v>1602</v>
      </c>
    </row>
    <row r="127" spans="1:11" ht="14.65" thickBot="1">
      <c r="A127" s="168" t="s">
        <v>1436</v>
      </c>
      <c r="B127" s="169" t="s">
        <v>1437</v>
      </c>
      <c r="C127" s="169" t="s">
        <v>1586</v>
      </c>
      <c r="D127" s="169" t="s">
        <v>1402</v>
      </c>
      <c r="E127" s="169" t="s">
        <v>1433</v>
      </c>
      <c r="F127" s="169" t="s">
        <v>1434</v>
      </c>
      <c r="G127" s="169" t="s">
        <v>1603</v>
      </c>
      <c r="H127" s="170" t="s">
        <v>1604</v>
      </c>
    </row>
    <row r="128" spans="1:11" ht="14.65" thickBot="1">
      <c r="A128" s="168" t="s">
        <v>1436</v>
      </c>
      <c r="B128" s="169" t="s">
        <v>1437</v>
      </c>
      <c r="C128" s="169" t="s">
        <v>1586</v>
      </c>
      <c r="D128" s="169" t="s">
        <v>1402</v>
      </c>
      <c r="E128" s="169" t="s">
        <v>1433</v>
      </c>
      <c r="F128" s="169" t="s">
        <v>1434</v>
      </c>
      <c r="G128" s="169" t="s">
        <v>1605</v>
      </c>
      <c r="H128" s="170" t="s">
        <v>1606</v>
      </c>
    </row>
    <row r="129" spans="1:8" ht="14.65" thickBot="1">
      <c r="A129" s="168" t="s">
        <v>1436</v>
      </c>
      <c r="B129" s="169" t="s">
        <v>1437</v>
      </c>
      <c r="C129" s="169" t="s">
        <v>1586</v>
      </c>
      <c r="D129" s="169" t="s">
        <v>1402</v>
      </c>
      <c r="E129" s="169" t="s">
        <v>1433</v>
      </c>
      <c r="F129" s="169" t="s">
        <v>1434</v>
      </c>
      <c r="G129" s="169" t="s">
        <v>1530</v>
      </c>
      <c r="H129" s="170" t="s">
        <v>1531</v>
      </c>
    </row>
    <row r="130" spans="1:8" ht="14.65" thickBot="1">
      <c r="A130" s="168" t="s">
        <v>1436</v>
      </c>
      <c r="B130" s="169" t="s">
        <v>1437</v>
      </c>
      <c r="C130" s="169" t="s">
        <v>1586</v>
      </c>
      <c r="D130" s="169" t="s">
        <v>1402</v>
      </c>
      <c r="E130" s="169" t="s">
        <v>1433</v>
      </c>
      <c r="F130" s="169" t="s">
        <v>1434</v>
      </c>
      <c r="G130" s="169" t="s">
        <v>1607</v>
      </c>
      <c r="H130" s="170" t="s">
        <v>1608</v>
      </c>
    </row>
    <row r="131" spans="1:8" ht="14.65" thickBot="1">
      <c r="A131" s="168" t="s">
        <v>1436</v>
      </c>
      <c r="B131" s="169" t="s">
        <v>1437</v>
      </c>
      <c r="C131" s="169" t="s">
        <v>1586</v>
      </c>
      <c r="D131" s="169" t="s">
        <v>1402</v>
      </c>
      <c r="E131" s="169" t="s">
        <v>1433</v>
      </c>
      <c r="F131" s="169" t="s">
        <v>1434</v>
      </c>
      <c r="G131" s="169" t="s">
        <v>1532</v>
      </c>
      <c r="H131" s="170" t="s">
        <v>1533</v>
      </c>
    </row>
    <row r="132" spans="1:8" ht="14.65" thickBot="1">
      <c r="A132" s="168" t="s">
        <v>1436</v>
      </c>
      <c r="B132" s="169" t="s">
        <v>1437</v>
      </c>
      <c r="C132" s="169" t="s">
        <v>1586</v>
      </c>
      <c r="D132" s="169" t="s">
        <v>1402</v>
      </c>
      <c r="E132" s="169" t="s">
        <v>1433</v>
      </c>
      <c r="F132" s="169" t="s">
        <v>1434</v>
      </c>
      <c r="G132" s="169" t="s">
        <v>1609</v>
      </c>
      <c r="H132" s="170" t="s">
        <v>1610</v>
      </c>
    </row>
    <row r="133" spans="1:8" ht="14.65" thickBot="1">
      <c r="A133" s="168" t="s">
        <v>1436</v>
      </c>
      <c r="B133" s="169" t="s">
        <v>1437</v>
      </c>
      <c r="C133" s="169" t="s">
        <v>1586</v>
      </c>
      <c r="D133" s="169" t="s">
        <v>1402</v>
      </c>
      <c r="E133" s="169" t="s">
        <v>1433</v>
      </c>
      <c r="F133" s="169" t="s">
        <v>1434</v>
      </c>
      <c r="G133" s="169" t="s">
        <v>1534</v>
      </c>
      <c r="H133" s="170" t="s">
        <v>1535</v>
      </c>
    </row>
    <row r="134" spans="1:8" ht="14.65" thickBot="1">
      <c r="A134" s="168" t="s">
        <v>1436</v>
      </c>
      <c r="B134" s="169" t="s">
        <v>1437</v>
      </c>
      <c r="C134" s="169" t="s">
        <v>1586</v>
      </c>
      <c r="D134" s="169" t="s">
        <v>1402</v>
      </c>
      <c r="E134" s="169" t="s">
        <v>1433</v>
      </c>
      <c r="F134" s="169" t="s">
        <v>1434</v>
      </c>
      <c r="G134" s="169" t="s">
        <v>1611</v>
      </c>
      <c r="H134" s="170" t="s">
        <v>1612</v>
      </c>
    </row>
    <row r="135" spans="1:8" ht="14.65" thickBot="1">
      <c r="A135" s="168" t="s">
        <v>1436</v>
      </c>
      <c r="B135" s="169" t="s">
        <v>1437</v>
      </c>
      <c r="C135" s="169" t="s">
        <v>1586</v>
      </c>
      <c r="D135" s="169" t="s">
        <v>1402</v>
      </c>
      <c r="E135" s="169" t="s">
        <v>1433</v>
      </c>
      <c r="F135" s="169" t="s">
        <v>1434</v>
      </c>
      <c r="G135" s="169" t="s">
        <v>1536</v>
      </c>
      <c r="H135" s="170" t="s">
        <v>1537</v>
      </c>
    </row>
    <row r="136" spans="1:8" ht="14.65" thickBot="1">
      <c r="A136" s="168" t="s">
        <v>1436</v>
      </c>
      <c r="B136" s="169" t="s">
        <v>1437</v>
      </c>
      <c r="C136" s="169" t="s">
        <v>1586</v>
      </c>
      <c r="D136" s="169" t="s">
        <v>1402</v>
      </c>
      <c r="E136" s="169" t="s">
        <v>1433</v>
      </c>
      <c r="F136" s="169" t="s">
        <v>1434</v>
      </c>
      <c r="G136" s="169" t="s">
        <v>1538</v>
      </c>
      <c r="H136" s="170" t="s">
        <v>1539</v>
      </c>
    </row>
    <row r="137" spans="1:8" ht="14.65" thickBot="1">
      <c r="A137" s="168" t="s">
        <v>1436</v>
      </c>
      <c r="B137" s="169" t="s">
        <v>1437</v>
      </c>
      <c r="C137" s="169" t="s">
        <v>1586</v>
      </c>
      <c r="D137" s="169" t="s">
        <v>1402</v>
      </c>
      <c r="E137" s="169" t="s">
        <v>1433</v>
      </c>
      <c r="F137" s="169" t="s">
        <v>1434</v>
      </c>
      <c r="G137" s="169" t="s">
        <v>1613</v>
      </c>
      <c r="H137" s="170" t="s">
        <v>1614</v>
      </c>
    </row>
    <row r="138" spans="1:8" ht="14.65" thickBot="1">
      <c r="A138" s="168" t="s">
        <v>1436</v>
      </c>
      <c r="B138" s="169" t="s">
        <v>1437</v>
      </c>
      <c r="C138" s="169" t="s">
        <v>1586</v>
      </c>
      <c r="D138" s="169" t="s">
        <v>1402</v>
      </c>
      <c r="E138" s="169" t="s">
        <v>1433</v>
      </c>
      <c r="F138" s="169" t="s">
        <v>1434</v>
      </c>
      <c r="G138" s="169" t="s">
        <v>1540</v>
      </c>
      <c r="H138" s="170" t="s">
        <v>1541</v>
      </c>
    </row>
    <row r="139" spans="1:8" ht="14.65" thickBot="1">
      <c r="A139" s="168" t="s">
        <v>1436</v>
      </c>
      <c r="B139" s="169" t="s">
        <v>1437</v>
      </c>
      <c r="C139" s="169" t="s">
        <v>1586</v>
      </c>
      <c r="D139" s="169" t="s">
        <v>1402</v>
      </c>
      <c r="E139" s="169" t="s">
        <v>1433</v>
      </c>
      <c r="F139" s="169" t="s">
        <v>1434</v>
      </c>
      <c r="G139" s="169" t="s">
        <v>1542</v>
      </c>
      <c r="H139" s="170" t="s">
        <v>1543</v>
      </c>
    </row>
    <row r="140" spans="1:8" ht="14.65" thickBot="1">
      <c r="A140" s="168" t="s">
        <v>1436</v>
      </c>
      <c r="B140" s="169" t="s">
        <v>1437</v>
      </c>
      <c r="C140" s="169" t="s">
        <v>1586</v>
      </c>
      <c r="D140" s="169" t="s">
        <v>1402</v>
      </c>
      <c r="E140" s="169" t="s">
        <v>1433</v>
      </c>
      <c r="F140" s="169" t="s">
        <v>1434</v>
      </c>
      <c r="G140" s="169" t="s">
        <v>1544</v>
      </c>
      <c r="H140" s="170" t="s">
        <v>1545</v>
      </c>
    </row>
    <row r="141" spans="1:8" ht="14.65" thickBot="1">
      <c r="A141" s="168" t="s">
        <v>1436</v>
      </c>
      <c r="B141" s="169" t="s">
        <v>1437</v>
      </c>
      <c r="C141" s="169" t="s">
        <v>1586</v>
      </c>
      <c r="D141" s="169" t="s">
        <v>1402</v>
      </c>
      <c r="E141" s="169" t="s">
        <v>1433</v>
      </c>
      <c r="F141" s="169" t="s">
        <v>1434</v>
      </c>
      <c r="G141" s="169" t="s">
        <v>1615</v>
      </c>
      <c r="H141" s="170" t="s">
        <v>1616</v>
      </c>
    </row>
    <row r="142" spans="1:8" ht="14.65" thickBot="1">
      <c r="A142" s="168" t="s">
        <v>1436</v>
      </c>
      <c r="B142" s="169" t="s">
        <v>1437</v>
      </c>
      <c r="C142" s="169" t="s">
        <v>1586</v>
      </c>
      <c r="D142" s="169" t="s">
        <v>1402</v>
      </c>
      <c r="E142" s="169" t="s">
        <v>1433</v>
      </c>
      <c r="F142" s="169" t="s">
        <v>1434</v>
      </c>
      <c r="G142" s="169" t="s">
        <v>1617</v>
      </c>
      <c r="H142" s="170" t="s">
        <v>1618</v>
      </c>
    </row>
    <row r="143" spans="1:8" ht="14.65" thickBot="1">
      <c r="A143" s="168" t="s">
        <v>1436</v>
      </c>
      <c r="B143" s="169" t="s">
        <v>1437</v>
      </c>
      <c r="C143" s="169" t="s">
        <v>1586</v>
      </c>
      <c r="D143" s="169" t="s">
        <v>1402</v>
      </c>
      <c r="E143" s="169" t="s">
        <v>1433</v>
      </c>
      <c r="F143" s="169" t="s">
        <v>1434</v>
      </c>
      <c r="G143" s="169" t="s">
        <v>1619</v>
      </c>
      <c r="H143" s="170" t="s">
        <v>1620</v>
      </c>
    </row>
    <row r="144" spans="1:8" ht="14.65" thickBot="1">
      <c r="A144" s="168" t="s">
        <v>1436</v>
      </c>
      <c r="B144" s="169" t="s">
        <v>1437</v>
      </c>
      <c r="C144" s="169" t="s">
        <v>1586</v>
      </c>
      <c r="D144" s="169" t="s">
        <v>1402</v>
      </c>
      <c r="E144" s="169" t="s">
        <v>1433</v>
      </c>
      <c r="F144" s="169" t="s">
        <v>1434</v>
      </c>
      <c r="G144" s="169" t="s">
        <v>1621</v>
      </c>
      <c r="H144" s="170" t="s">
        <v>1622</v>
      </c>
    </row>
    <row r="145" spans="1:8" ht="14.65" thickBot="1">
      <c r="A145" s="168" t="s">
        <v>1436</v>
      </c>
      <c r="B145" s="169" t="s">
        <v>1437</v>
      </c>
      <c r="C145" s="169" t="s">
        <v>1586</v>
      </c>
      <c r="D145" s="169" t="s">
        <v>1402</v>
      </c>
      <c r="E145" s="169" t="s">
        <v>1433</v>
      </c>
      <c r="F145" s="169" t="s">
        <v>1434</v>
      </c>
      <c r="G145" s="169" t="s">
        <v>1623</v>
      </c>
      <c r="H145" s="170" t="s">
        <v>1624</v>
      </c>
    </row>
    <row r="146" spans="1:8" ht="14.65" thickBot="1">
      <c r="A146" s="168" t="s">
        <v>1436</v>
      </c>
      <c r="B146" s="169" t="s">
        <v>1437</v>
      </c>
      <c r="C146" s="169" t="s">
        <v>1586</v>
      </c>
      <c r="D146" s="169" t="s">
        <v>1402</v>
      </c>
      <c r="E146" s="169" t="s">
        <v>1433</v>
      </c>
      <c r="F146" s="169" t="s">
        <v>1434</v>
      </c>
      <c r="G146" s="169" t="s">
        <v>1625</v>
      </c>
      <c r="H146" s="170" t="s">
        <v>1626</v>
      </c>
    </row>
    <row r="147" spans="1:8" ht="14.65" thickBot="1">
      <c r="A147" s="168" t="s">
        <v>1436</v>
      </c>
      <c r="B147" s="169" t="s">
        <v>1437</v>
      </c>
      <c r="C147" s="169" t="s">
        <v>1586</v>
      </c>
      <c r="D147" s="169" t="s">
        <v>1402</v>
      </c>
      <c r="E147" s="169" t="s">
        <v>1433</v>
      </c>
      <c r="F147" s="169" t="s">
        <v>1434</v>
      </c>
      <c r="G147" s="169" t="s">
        <v>1627</v>
      </c>
      <c r="H147" s="170" t="s">
        <v>1628</v>
      </c>
    </row>
    <row r="148" spans="1:8" ht="14.65" thickBot="1">
      <c r="A148" s="168" t="s">
        <v>1436</v>
      </c>
      <c r="B148" s="169" t="s">
        <v>1437</v>
      </c>
      <c r="C148" s="169" t="s">
        <v>1586</v>
      </c>
      <c r="D148" s="169" t="s">
        <v>1402</v>
      </c>
      <c r="E148" s="169" t="s">
        <v>1433</v>
      </c>
      <c r="F148" s="169" t="s">
        <v>1434</v>
      </c>
      <c r="G148" s="169" t="s">
        <v>1629</v>
      </c>
      <c r="H148" s="170" t="s">
        <v>1630</v>
      </c>
    </row>
    <row r="149" spans="1:8" ht="14.65" thickBot="1">
      <c r="A149" s="168" t="s">
        <v>1436</v>
      </c>
      <c r="B149" s="169" t="s">
        <v>1437</v>
      </c>
      <c r="C149" s="169" t="s">
        <v>1586</v>
      </c>
      <c r="D149" s="169" t="s">
        <v>1402</v>
      </c>
      <c r="E149" s="169" t="s">
        <v>1433</v>
      </c>
      <c r="F149" s="169" t="s">
        <v>1434</v>
      </c>
      <c r="G149" s="169" t="s">
        <v>1435</v>
      </c>
      <c r="H149" s="170" t="s">
        <v>1434</v>
      </c>
    </row>
    <row r="150" spans="1:8" ht="14.65" thickBot="1">
      <c r="A150" s="168" t="s">
        <v>1631</v>
      </c>
      <c r="B150" s="169" t="s">
        <v>1632</v>
      </c>
      <c r="C150" s="169" t="s">
        <v>1359</v>
      </c>
      <c r="D150" s="169" t="s">
        <v>1359</v>
      </c>
      <c r="E150" s="169" t="s">
        <v>1633</v>
      </c>
      <c r="F150" s="169" t="s">
        <v>1634</v>
      </c>
      <c r="G150" s="169" t="s">
        <v>1359</v>
      </c>
      <c r="H150" s="170" t="s">
        <v>1359</v>
      </c>
    </row>
    <row r="151" spans="1:8" ht="14.65" thickBot="1">
      <c r="A151" s="168" t="s">
        <v>1635</v>
      </c>
      <c r="B151" s="169" t="s">
        <v>1636</v>
      </c>
      <c r="C151" s="169" t="s">
        <v>1359</v>
      </c>
      <c r="D151" s="169" t="s">
        <v>1359</v>
      </c>
      <c r="E151" s="169" t="s">
        <v>1637</v>
      </c>
      <c r="F151" s="169" t="s">
        <v>1638</v>
      </c>
      <c r="G151" s="169" t="s">
        <v>1359</v>
      </c>
      <c r="H151" s="170" t="s">
        <v>1359</v>
      </c>
    </row>
    <row r="152" spans="1:8" ht="14.65" thickBot="1">
      <c r="A152" s="168" t="s">
        <v>1639</v>
      </c>
      <c r="B152" s="169" t="s">
        <v>1640</v>
      </c>
      <c r="C152" s="169" t="s">
        <v>1359</v>
      </c>
      <c r="D152" s="169" t="s">
        <v>1359</v>
      </c>
      <c r="E152" s="169" t="s">
        <v>1359</v>
      </c>
      <c r="F152" s="169" t="s">
        <v>1359</v>
      </c>
      <c r="G152" s="169" t="s">
        <v>1359</v>
      </c>
      <c r="H152" s="170" t="s">
        <v>1359</v>
      </c>
    </row>
    <row r="153" spans="1:8" ht="14.65" thickBot="1">
      <c r="A153" s="168" t="s">
        <v>1641</v>
      </c>
      <c r="B153" s="169" t="s">
        <v>1642</v>
      </c>
      <c r="C153" s="169" t="s">
        <v>1359</v>
      </c>
      <c r="D153" s="169" t="s">
        <v>1359</v>
      </c>
      <c r="E153" s="169" t="s">
        <v>1359</v>
      </c>
      <c r="F153" s="169" t="s">
        <v>1359</v>
      </c>
      <c r="G153" s="169" t="s">
        <v>1359</v>
      </c>
      <c r="H153" s="170" t="s">
        <v>1359</v>
      </c>
    </row>
    <row r="154" spans="1:8" ht="14.65" thickBot="1">
      <c r="A154" s="168" t="s">
        <v>1643</v>
      </c>
      <c r="B154" s="169" t="s">
        <v>1644</v>
      </c>
      <c r="C154" s="169" t="s">
        <v>1359</v>
      </c>
      <c r="D154" s="169" t="s">
        <v>1359</v>
      </c>
      <c r="E154" s="169" t="s">
        <v>1645</v>
      </c>
      <c r="F154" s="169" t="s">
        <v>1646</v>
      </c>
      <c r="G154" s="169" t="s">
        <v>1359</v>
      </c>
      <c r="H154" s="170" t="s">
        <v>1359</v>
      </c>
    </row>
    <row r="155" spans="1:8" ht="14.65" thickBot="1">
      <c r="A155" s="168" t="s">
        <v>1643</v>
      </c>
      <c r="B155" s="169" t="s">
        <v>1644</v>
      </c>
      <c r="C155" s="169" t="s">
        <v>1647</v>
      </c>
      <c r="D155" s="169" t="s">
        <v>1648</v>
      </c>
      <c r="E155" s="169" t="s">
        <v>1649</v>
      </c>
      <c r="F155" s="169" t="s">
        <v>1650</v>
      </c>
      <c r="G155" s="169" t="s">
        <v>1651</v>
      </c>
      <c r="H155" s="170" t="s">
        <v>1650</v>
      </c>
    </row>
    <row r="156" spans="1:8" ht="14.65" thickBot="1">
      <c r="A156" s="168" t="s">
        <v>1643</v>
      </c>
      <c r="B156" s="169" t="s">
        <v>1644</v>
      </c>
      <c r="C156" s="169" t="s">
        <v>1647</v>
      </c>
      <c r="D156" s="169" t="s">
        <v>1648</v>
      </c>
      <c r="E156" s="169" t="s">
        <v>1652</v>
      </c>
      <c r="F156" s="169" t="s">
        <v>1653</v>
      </c>
      <c r="G156" s="169" t="s">
        <v>1654</v>
      </c>
      <c r="H156" s="170" t="s">
        <v>1655</v>
      </c>
    </row>
    <row r="157" spans="1:8" ht="14.65" thickBot="1">
      <c r="A157" s="168" t="s">
        <v>1643</v>
      </c>
      <c r="B157" s="169" t="s">
        <v>1644</v>
      </c>
      <c r="C157" s="169" t="s">
        <v>1647</v>
      </c>
      <c r="D157" s="169" t="s">
        <v>1648</v>
      </c>
      <c r="E157" s="169" t="s">
        <v>1359</v>
      </c>
      <c r="F157" s="169" t="s">
        <v>1359</v>
      </c>
      <c r="G157" s="169" t="s">
        <v>1555</v>
      </c>
      <c r="H157" s="170" t="s">
        <v>1556</v>
      </c>
    </row>
    <row r="158" spans="1:8" ht="14.65" thickBot="1">
      <c r="A158" s="168" t="s">
        <v>1643</v>
      </c>
      <c r="B158" s="169" t="s">
        <v>1644</v>
      </c>
      <c r="C158" s="169" t="s">
        <v>1647</v>
      </c>
      <c r="D158" s="169" t="s">
        <v>1648</v>
      </c>
      <c r="E158" s="169" t="s">
        <v>1359</v>
      </c>
      <c r="F158" s="169" t="s">
        <v>1359</v>
      </c>
      <c r="G158" s="169" t="s">
        <v>1564</v>
      </c>
      <c r="H158" s="170" t="s">
        <v>1565</v>
      </c>
    </row>
    <row r="159" spans="1:8" ht="14.65" thickBot="1">
      <c r="A159" s="168" t="s">
        <v>1643</v>
      </c>
      <c r="B159" s="169" t="s">
        <v>1644</v>
      </c>
      <c r="C159" s="169" t="s">
        <v>1656</v>
      </c>
      <c r="D159" s="169" t="s">
        <v>1657</v>
      </c>
      <c r="E159" s="169" t="s">
        <v>1382</v>
      </c>
      <c r="F159" s="169" t="s">
        <v>1383</v>
      </c>
      <c r="G159" s="169" t="s">
        <v>1384</v>
      </c>
      <c r="H159" s="170" t="s">
        <v>1385</v>
      </c>
    </row>
    <row r="160" spans="1:8" ht="14.65" thickBot="1">
      <c r="A160" s="168" t="s">
        <v>1643</v>
      </c>
      <c r="B160" s="169" t="s">
        <v>1644</v>
      </c>
      <c r="C160" s="169" t="s">
        <v>1656</v>
      </c>
      <c r="D160" s="169" t="s">
        <v>1657</v>
      </c>
      <c r="E160" s="169" t="s">
        <v>1382</v>
      </c>
      <c r="F160" s="169" t="s">
        <v>1383</v>
      </c>
      <c r="G160" s="169" t="s">
        <v>1388</v>
      </c>
      <c r="H160" s="170" t="s">
        <v>1389</v>
      </c>
    </row>
    <row r="161" spans="1:8" ht="14.65" thickBot="1">
      <c r="A161" s="168" t="s">
        <v>1643</v>
      </c>
      <c r="B161" s="169" t="s">
        <v>1644</v>
      </c>
      <c r="C161" s="169" t="s">
        <v>1656</v>
      </c>
      <c r="D161" s="169" t="s">
        <v>1657</v>
      </c>
      <c r="E161" s="169" t="s">
        <v>1382</v>
      </c>
      <c r="F161" s="169" t="s">
        <v>1383</v>
      </c>
      <c r="G161" s="169" t="s">
        <v>1390</v>
      </c>
      <c r="H161" s="170" t="s">
        <v>1391</v>
      </c>
    </row>
    <row r="162" spans="1:8" ht="14.65" thickBot="1">
      <c r="A162" s="168" t="s">
        <v>1643</v>
      </c>
      <c r="B162" s="169" t="s">
        <v>1644</v>
      </c>
      <c r="C162" s="169" t="s">
        <v>1656</v>
      </c>
      <c r="D162" s="169" t="s">
        <v>1657</v>
      </c>
      <c r="E162" s="169" t="s">
        <v>1382</v>
      </c>
      <c r="F162" s="169" t="s">
        <v>1383</v>
      </c>
      <c r="G162" s="169" t="s">
        <v>1392</v>
      </c>
      <c r="H162" s="170" t="s">
        <v>1393</v>
      </c>
    </row>
    <row r="163" spans="1:8" ht="14.65" thickBot="1">
      <c r="A163" s="168" t="s">
        <v>1643</v>
      </c>
      <c r="B163" s="169" t="s">
        <v>1644</v>
      </c>
      <c r="C163" s="169" t="s">
        <v>1656</v>
      </c>
      <c r="D163" s="169" t="s">
        <v>1657</v>
      </c>
      <c r="E163" s="169" t="s">
        <v>1649</v>
      </c>
      <c r="F163" s="169" t="s">
        <v>1650</v>
      </c>
      <c r="G163" s="169" t="s">
        <v>1651</v>
      </c>
      <c r="H163" s="170" t="s">
        <v>1650</v>
      </c>
    </row>
    <row r="164" spans="1:8" ht="14.65" thickBot="1">
      <c r="A164" s="168" t="s">
        <v>1643</v>
      </c>
      <c r="B164" s="169" t="s">
        <v>1644</v>
      </c>
      <c r="C164" s="169" t="s">
        <v>1656</v>
      </c>
      <c r="D164" s="169" t="s">
        <v>1657</v>
      </c>
      <c r="E164" s="169" t="s">
        <v>1652</v>
      </c>
      <c r="F164" s="169" t="s">
        <v>1653</v>
      </c>
      <c r="G164" s="169" t="s">
        <v>1654</v>
      </c>
      <c r="H164" s="170" t="s">
        <v>1655</v>
      </c>
    </row>
    <row r="165" spans="1:8" ht="14.65" thickBot="1">
      <c r="A165" s="168" t="s">
        <v>1643</v>
      </c>
      <c r="B165" s="169" t="s">
        <v>1644</v>
      </c>
      <c r="C165" s="169" t="s">
        <v>1658</v>
      </c>
      <c r="D165" s="169" t="s">
        <v>1567</v>
      </c>
      <c r="E165" s="169" t="s">
        <v>1448</v>
      </c>
      <c r="F165" s="169" t="s">
        <v>1449</v>
      </c>
      <c r="G165" s="169" t="s">
        <v>1452</v>
      </c>
      <c r="H165" s="170" t="s">
        <v>1453</v>
      </c>
    </row>
    <row r="166" spans="1:8" ht="14.65" thickBot="1">
      <c r="A166" s="168" t="s">
        <v>1643</v>
      </c>
      <c r="B166" s="169" t="s">
        <v>1644</v>
      </c>
      <c r="C166" s="169" t="s">
        <v>1658</v>
      </c>
      <c r="D166" s="169" t="s">
        <v>1567</v>
      </c>
      <c r="E166" s="169" t="s">
        <v>1382</v>
      </c>
      <c r="F166" s="169" t="s">
        <v>1383</v>
      </c>
      <c r="G166" s="169" t="s">
        <v>1388</v>
      </c>
      <c r="H166" s="170" t="s">
        <v>1389</v>
      </c>
    </row>
    <row r="167" spans="1:8" ht="14.65" thickBot="1">
      <c r="A167" s="168" t="s">
        <v>1643</v>
      </c>
      <c r="B167" s="169" t="s">
        <v>1644</v>
      </c>
      <c r="C167" s="169" t="s">
        <v>1658</v>
      </c>
      <c r="D167" s="169" t="s">
        <v>1567</v>
      </c>
      <c r="E167" s="169" t="s">
        <v>1382</v>
      </c>
      <c r="F167" s="169" t="s">
        <v>1383</v>
      </c>
      <c r="G167" s="169" t="s">
        <v>1390</v>
      </c>
      <c r="H167" s="170" t="s">
        <v>1391</v>
      </c>
    </row>
    <row r="168" spans="1:8" ht="14.65" thickBot="1">
      <c r="A168" s="168" t="s">
        <v>1643</v>
      </c>
      <c r="B168" s="169" t="s">
        <v>1644</v>
      </c>
      <c r="C168" s="169" t="s">
        <v>1658</v>
      </c>
      <c r="D168" s="169" t="s">
        <v>1567</v>
      </c>
      <c r="E168" s="169" t="s">
        <v>1382</v>
      </c>
      <c r="F168" s="169" t="s">
        <v>1383</v>
      </c>
      <c r="G168" s="169" t="s">
        <v>1394</v>
      </c>
      <c r="H168" s="170" t="s">
        <v>1395</v>
      </c>
    </row>
    <row r="169" spans="1:8" ht="14.65" thickBot="1">
      <c r="A169" s="168" t="s">
        <v>1643</v>
      </c>
      <c r="B169" s="169" t="s">
        <v>1644</v>
      </c>
      <c r="C169" s="169" t="s">
        <v>1658</v>
      </c>
      <c r="D169" s="169" t="s">
        <v>1567</v>
      </c>
      <c r="E169" s="169" t="s">
        <v>1649</v>
      </c>
      <c r="F169" s="169" t="s">
        <v>1650</v>
      </c>
      <c r="G169" s="169" t="s">
        <v>1651</v>
      </c>
      <c r="H169" s="170" t="s">
        <v>1650</v>
      </c>
    </row>
    <row r="170" spans="1:8" ht="14.65" thickBot="1">
      <c r="A170" s="168" t="s">
        <v>1643</v>
      </c>
      <c r="B170" s="169" t="s">
        <v>1644</v>
      </c>
      <c r="C170" s="169" t="s">
        <v>1658</v>
      </c>
      <c r="D170" s="169" t="s">
        <v>1567</v>
      </c>
      <c r="E170" s="169" t="s">
        <v>1652</v>
      </c>
      <c r="F170" s="169" t="s">
        <v>1653</v>
      </c>
      <c r="G170" s="169" t="s">
        <v>1654</v>
      </c>
      <c r="H170" s="170" t="s">
        <v>1655</v>
      </c>
    </row>
    <row r="171" spans="1:8" ht="14.65" thickBot="1">
      <c r="A171" s="168" t="s">
        <v>1643</v>
      </c>
      <c r="B171" s="169" t="s">
        <v>1644</v>
      </c>
      <c r="C171" s="169" t="s">
        <v>1659</v>
      </c>
      <c r="D171" s="169" t="s">
        <v>1400</v>
      </c>
      <c r="E171" s="169" t="s">
        <v>1382</v>
      </c>
      <c r="F171" s="169" t="s">
        <v>1383</v>
      </c>
      <c r="G171" s="169" t="s">
        <v>1388</v>
      </c>
      <c r="H171" s="170" t="s">
        <v>1389</v>
      </c>
    </row>
    <row r="172" spans="1:8" ht="14.65" thickBot="1">
      <c r="A172" s="168" t="s">
        <v>1643</v>
      </c>
      <c r="B172" s="169" t="s">
        <v>1644</v>
      </c>
      <c r="C172" s="169" t="s">
        <v>1659</v>
      </c>
      <c r="D172" s="169" t="s">
        <v>1400</v>
      </c>
      <c r="E172" s="169" t="s">
        <v>1382</v>
      </c>
      <c r="F172" s="169" t="s">
        <v>1383</v>
      </c>
      <c r="G172" s="169" t="s">
        <v>1392</v>
      </c>
      <c r="H172" s="170" t="s">
        <v>1393</v>
      </c>
    </row>
    <row r="173" spans="1:8" ht="14.65" thickBot="1">
      <c r="A173" s="168" t="s">
        <v>1643</v>
      </c>
      <c r="B173" s="169" t="s">
        <v>1644</v>
      </c>
      <c r="C173" s="169" t="s">
        <v>1659</v>
      </c>
      <c r="D173" s="169" t="s">
        <v>1400</v>
      </c>
      <c r="E173" s="169" t="s">
        <v>1649</v>
      </c>
      <c r="F173" s="169" t="s">
        <v>1650</v>
      </c>
      <c r="G173" s="169" t="s">
        <v>1651</v>
      </c>
      <c r="H173" s="170" t="s">
        <v>1650</v>
      </c>
    </row>
    <row r="174" spans="1:8" ht="14.65" thickBot="1">
      <c r="A174" s="168" t="s">
        <v>1643</v>
      </c>
      <c r="B174" s="169" t="s">
        <v>1644</v>
      </c>
      <c r="C174" s="169" t="s">
        <v>1659</v>
      </c>
      <c r="D174" s="169" t="s">
        <v>1400</v>
      </c>
      <c r="E174" s="169" t="s">
        <v>1652</v>
      </c>
      <c r="F174" s="169" t="s">
        <v>1653</v>
      </c>
      <c r="G174" s="169" t="s">
        <v>1654</v>
      </c>
      <c r="H174" s="170" t="s">
        <v>1655</v>
      </c>
    </row>
    <row r="175" spans="1:8" ht="14.65" thickBot="1">
      <c r="A175" s="168" t="s">
        <v>1643</v>
      </c>
      <c r="B175" s="169" t="s">
        <v>1644</v>
      </c>
      <c r="C175" s="169" t="s">
        <v>1660</v>
      </c>
      <c r="D175" s="169" t="s">
        <v>1661</v>
      </c>
      <c r="E175" s="169" t="s">
        <v>1382</v>
      </c>
      <c r="F175" s="169" t="s">
        <v>1383</v>
      </c>
      <c r="G175" s="169" t="s">
        <v>1386</v>
      </c>
      <c r="H175" s="170" t="s">
        <v>1387</v>
      </c>
    </row>
    <row r="176" spans="1:8" ht="14.65" thickBot="1">
      <c r="A176" s="168" t="s">
        <v>1643</v>
      </c>
      <c r="B176" s="169" t="s">
        <v>1644</v>
      </c>
      <c r="C176" s="169" t="s">
        <v>1660</v>
      </c>
      <c r="D176" s="169" t="s">
        <v>1661</v>
      </c>
      <c r="E176" s="169" t="s">
        <v>1382</v>
      </c>
      <c r="F176" s="169" t="s">
        <v>1383</v>
      </c>
      <c r="G176" s="169" t="s">
        <v>1388</v>
      </c>
      <c r="H176" s="170" t="s">
        <v>1389</v>
      </c>
    </row>
    <row r="177" spans="1:8" ht="14.65" thickBot="1">
      <c r="A177" s="168" t="s">
        <v>1643</v>
      </c>
      <c r="B177" s="169" t="s">
        <v>1644</v>
      </c>
      <c r="C177" s="169" t="s">
        <v>1660</v>
      </c>
      <c r="D177" s="169" t="s">
        <v>1661</v>
      </c>
      <c r="E177" s="169" t="s">
        <v>1382</v>
      </c>
      <c r="F177" s="169" t="s">
        <v>1383</v>
      </c>
      <c r="G177" s="169" t="s">
        <v>1390</v>
      </c>
      <c r="H177" s="170" t="s">
        <v>1391</v>
      </c>
    </row>
    <row r="178" spans="1:8" ht="14.65" thickBot="1">
      <c r="A178" s="168" t="s">
        <v>1643</v>
      </c>
      <c r="B178" s="169" t="s">
        <v>1644</v>
      </c>
      <c r="C178" s="169" t="s">
        <v>1660</v>
      </c>
      <c r="D178" s="169" t="s">
        <v>1661</v>
      </c>
      <c r="E178" s="169" t="s">
        <v>1382</v>
      </c>
      <c r="F178" s="169" t="s">
        <v>1383</v>
      </c>
      <c r="G178" s="169" t="s">
        <v>1394</v>
      </c>
      <c r="H178" s="170" t="s">
        <v>1395</v>
      </c>
    </row>
    <row r="179" spans="1:8" ht="14.65" thickBot="1">
      <c r="A179" s="168" t="s">
        <v>1643</v>
      </c>
      <c r="B179" s="169" t="s">
        <v>1644</v>
      </c>
      <c r="C179" s="169" t="s">
        <v>1660</v>
      </c>
      <c r="D179" s="169" t="s">
        <v>1661</v>
      </c>
      <c r="E179" s="169" t="s">
        <v>1649</v>
      </c>
      <c r="F179" s="169" t="s">
        <v>1650</v>
      </c>
      <c r="G179" s="169" t="s">
        <v>1651</v>
      </c>
      <c r="H179" s="170" t="s">
        <v>1650</v>
      </c>
    </row>
    <row r="180" spans="1:8" ht="14.65" thickBot="1">
      <c r="A180" s="168" t="s">
        <v>1643</v>
      </c>
      <c r="B180" s="169" t="s">
        <v>1644</v>
      </c>
      <c r="C180" s="169" t="s">
        <v>1660</v>
      </c>
      <c r="D180" s="169" t="s">
        <v>1661</v>
      </c>
      <c r="E180" s="169" t="s">
        <v>1652</v>
      </c>
      <c r="F180" s="169" t="s">
        <v>1653</v>
      </c>
      <c r="G180" s="169" t="s">
        <v>1654</v>
      </c>
      <c r="H180" s="170" t="s">
        <v>1655</v>
      </c>
    </row>
    <row r="181" spans="1:8" ht="14.65" thickBot="1">
      <c r="A181" s="168" t="s">
        <v>1643</v>
      </c>
      <c r="B181" s="169" t="s">
        <v>1644</v>
      </c>
      <c r="C181" s="169" t="s">
        <v>1662</v>
      </c>
      <c r="D181" s="169" t="s">
        <v>1663</v>
      </c>
      <c r="E181" s="169" t="s">
        <v>1649</v>
      </c>
      <c r="F181" s="169" t="s">
        <v>1650</v>
      </c>
      <c r="G181" s="169" t="s">
        <v>1651</v>
      </c>
      <c r="H181" s="170" t="s">
        <v>1650</v>
      </c>
    </row>
    <row r="182" spans="1:8" ht="14.65" thickBot="1">
      <c r="A182" s="168" t="s">
        <v>1643</v>
      </c>
      <c r="B182" s="169" t="s">
        <v>1644</v>
      </c>
      <c r="C182" s="169" t="s">
        <v>1662</v>
      </c>
      <c r="D182" s="169" t="s">
        <v>1663</v>
      </c>
      <c r="E182" s="169" t="s">
        <v>1652</v>
      </c>
      <c r="F182" s="169" t="s">
        <v>1653</v>
      </c>
      <c r="G182" s="169" t="s">
        <v>1664</v>
      </c>
      <c r="H182" s="170" t="s">
        <v>1665</v>
      </c>
    </row>
    <row r="183" spans="1:8" ht="14.65" thickBot="1">
      <c r="A183" s="168" t="s">
        <v>1643</v>
      </c>
      <c r="B183" s="169" t="s">
        <v>1644</v>
      </c>
      <c r="C183" s="169" t="s">
        <v>1662</v>
      </c>
      <c r="D183" s="169" t="s">
        <v>1663</v>
      </c>
      <c r="E183" s="169" t="s">
        <v>1652</v>
      </c>
      <c r="F183" s="169" t="s">
        <v>1653</v>
      </c>
      <c r="G183" s="169" t="s">
        <v>1654</v>
      </c>
      <c r="H183" s="170" t="s">
        <v>1655</v>
      </c>
    </row>
    <row r="184" spans="1:8" ht="14.65" thickBot="1">
      <c r="A184" s="168" t="s">
        <v>1643</v>
      </c>
      <c r="B184" s="169" t="s">
        <v>1644</v>
      </c>
      <c r="C184" s="169" t="s">
        <v>1666</v>
      </c>
      <c r="D184" s="169" t="s">
        <v>1402</v>
      </c>
      <c r="E184" s="169" t="s">
        <v>1667</v>
      </c>
      <c r="F184" s="169" t="s">
        <v>1668</v>
      </c>
      <c r="G184" s="169" t="s">
        <v>1669</v>
      </c>
      <c r="H184" s="170" t="s">
        <v>1670</v>
      </c>
    </row>
    <row r="185" spans="1:8" ht="14.65" thickBot="1">
      <c r="A185" s="168" t="s">
        <v>1643</v>
      </c>
      <c r="B185" s="169" t="s">
        <v>1644</v>
      </c>
      <c r="C185" s="169" t="s">
        <v>1666</v>
      </c>
      <c r="D185" s="169" t="s">
        <v>1402</v>
      </c>
      <c r="E185" s="169" t="s">
        <v>1667</v>
      </c>
      <c r="F185" s="169" t="s">
        <v>1668</v>
      </c>
      <c r="G185" s="169" t="s">
        <v>1671</v>
      </c>
      <c r="H185" s="170" t="s">
        <v>1672</v>
      </c>
    </row>
    <row r="186" spans="1:8" ht="14.65" thickBot="1">
      <c r="A186" s="168" t="s">
        <v>1643</v>
      </c>
      <c r="B186" s="169" t="s">
        <v>1644</v>
      </c>
      <c r="C186" s="169" t="s">
        <v>1666</v>
      </c>
      <c r="D186" s="169" t="s">
        <v>1402</v>
      </c>
      <c r="E186" s="169" t="s">
        <v>1667</v>
      </c>
      <c r="F186" s="169" t="s">
        <v>1668</v>
      </c>
      <c r="G186" s="169" t="s">
        <v>1673</v>
      </c>
      <c r="H186" s="170" t="s">
        <v>1674</v>
      </c>
    </row>
    <row r="187" spans="1:8" ht="14.65" thickBot="1">
      <c r="A187" s="168" t="s">
        <v>1643</v>
      </c>
      <c r="B187" s="169" t="s">
        <v>1644</v>
      </c>
      <c r="C187" s="169" t="s">
        <v>1666</v>
      </c>
      <c r="D187" s="169" t="s">
        <v>1402</v>
      </c>
      <c r="E187" s="169" t="s">
        <v>1667</v>
      </c>
      <c r="F187" s="169" t="s">
        <v>1668</v>
      </c>
      <c r="G187" s="169" t="s">
        <v>1442</v>
      </c>
      <c r="H187" s="170" t="s">
        <v>1443</v>
      </c>
    </row>
    <row r="188" spans="1:8" ht="14.65" thickBot="1">
      <c r="A188" s="168" t="s">
        <v>1643</v>
      </c>
      <c r="B188" s="169" t="s">
        <v>1644</v>
      </c>
      <c r="C188" s="169" t="s">
        <v>1666</v>
      </c>
      <c r="D188" s="169" t="s">
        <v>1402</v>
      </c>
      <c r="E188" s="169" t="s">
        <v>1667</v>
      </c>
      <c r="F188" s="169" t="s">
        <v>1668</v>
      </c>
      <c r="G188" s="169" t="s">
        <v>1444</v>
      </c>
      <c r="H188" s="170" t="s">
        <v>1445</v>
      </c>
    </row>
    <row r="189" spans="1:8" ht="14.65" thickBot="1">
      <c r="A189" s="168" t="s">
        <v>1643</v>
      </c>
      <c r="B189" s="169" t="s">
        <v>1644</v>
      </c>
      <c r="C189" s="169" t="s">
        <v>1666</v>
      </c>
      <c r="D189" s="169" t="s">
        <v>1402</v>
      </c>
      <c r="E189" s="169" t="s">
        <v>1675</v>
      </c>
      <c r="F189" s="169" t="s">
        <v>1676</v>
      </c>
      <c r="G189" s="169" t="s">
        <v>1677</v>
      </c>
      <c r="H189" s="170" t="s">
        <v>1678</v>
      </c>
    </row>
    <row r="190" spans="1:8" ht="14.65" thickBot="1">
      <c r="A190" s="168" t="s">
        <v>1643</v>
      </c>
      <c r="B190" s="169" t="s">
        <v>1644</v>
      </c>
      <c r="C190" s="169" t="s">
        <v>1666</v>
      </c>
      <c r="D190" s="169" t="s">
        <v>1402</v>
      </c>
      <c r="E190" s="169" t="s">
        <v>1675</v>
      </c>
      <c r="F190" s="169" t="s">
        <v>1676</v>
      </c>
      <c r="G190" s="169" t="s">
        <v>1446</v>
      </c>
      <c r="H190" s="170" t="s">
        <v>1447</v>
      </c>
    </row>
    <row r="191" spans="1:8" ht="14.65" thickBot="1">
      <c r="A191" s="168" t="s">
        <v>1643</v>
      </c>
      <c r="B191" s="169" t="s">
        <v>1644</v>
      </c>
      <c r="C191" s="169" t="s">
        <v>1666</v>
      </c>
      <c r="D191" s="169" t="s">
        <v>1402</v>
      </c>
      <c r="E191" s="169" t="s">
        <v>1423</v>
      </c>
      <c r="F191" s="169" t="s">
        <v>1424</v>
      </c>
      <c r="G191" s="169" t="s">
        <v>1425</v>
      </c>
      <c r="H191" s="170" t="s">
        <v>1426</v>
      </c>
    </row>
    <row r="192" spans="1:8" ht="14.65" thickBot="1">
      <c r="A192" s="168" t="s">
        <v>1643</v>
      </c>
      <c r="B192" s="169" t="s">
        <v>1644</v>
      </c>
      <c r="C192" s="169" t="s">
        <v>1666</v>
      </c>
      <c r="D192" s="169" t="s">
        <v>1402</v>
      </c>
      <c r="E192" s="169" t="s">
        <v>1427</v>
      </c>
      <c r="F192" s="169" t="s">
        <v>1428</v>
      </c>
      <c r="G192" s="169" t="s">
        <v>1429</v>
      </c>
      <c r="H192" s="170" t="s">
        <v>1430</v>
      </c>
    </row>
    <row r="193" spans="1:8" ht="14.65" thickBot="1">
      <c r="A193" s="168" t="s">
        <v>1643</v>
      </c>
      <c r="B193" s="169" t="s">
        <v>1644</v>
      </c>
      <c r="C193" s="169" t="s">
        <v>1666</v>
      </c>
      <c r="D193" s="169" t="s">
        <v>1402</v>
      </c>
      <c r="E193" s="169" t="s">
        <v>1427</v>
      </c>
      <c r="F193" s="169" t="s">
        <v>1428</v>
      </c>
      <c r="G193" s="169" t="s">
        <v>1431</v>
      </c>
      <c r="H193" s="170" t="s">
        <v>1432</v>
      </c>
    </row>
    <row r="194" spans="1:8" ht="14.65" thickBot="1">
      <c r="A194" s="168" t="s">
        <v>1643</v>
      </c>
      <c r="B194" s="169" t="s">
        <v>1644</v>
      </c>
      <c r="C194" s="169" t="s">
        <v>1666</v>
      </c>
      <c r="D194" s="169" t="s">
        <v>1402</v>
      </c>
      <c r="E194" s="169" t="s">
        <v>1494</v>
      </c>
      <c r="F194" s="169" t="s">
        <v>1495</v>
      </c>
      <c r="G194" s="169" t="s">
        <v>1496</v>
      </c>
      <c r="H194" s="170" t="s">
        <v>1497</v>
      </c>
    </row>
    <row r="195" spans="1:8" ht="14.65" thickBot="1">
      <c r="A195" s="168" t="s">
        <v>1643</v>
      </c>
      <c r="B195" s="169" t="s">
        <v>1644</v>
      </c>
      <c r="C195" s="169" t="s">
        <v>1666</v>
      </c>
      <c r="D195" s="169" t="s">
        <v>1402</v>
      </c>
      <c r="E195" s="169" t="s">
        <v>1494</v>
      </c>
      <c r="F195" s="169" t="s">
        <v>1495</v>
      </c>
      <c r="G195" s="169" t="s">
        <v>1498</v>
      </c>
      <c r="H195" s="170" t="s">
        <v>1499</v>
      </c>
    </row>
    <row r="196" spans="1:8" ht="14.65" thickBot="1">
      <c r="A196" s="168" t="s">
        <v>1643</v>
      </c>
      <c r="B196" s="169" t="s">
        <v>1644</v>
      </c>
      <c r="C196" s="169" t="s">
        <v>1666</v>
      </c>
      <c r="D196" s="169" t="s">
        <v>1402</v>
      </c>
      <c r="E196" s="169" t="s">
        <v>1494</v>
      </c>
      <c r="F196" s="169" t="s">
        <v>1495</v>
      </c>
      <c r="G196" s="169" t="s">
        <v>1500</v>
      </c>
      <c r="H196" s="170" t="s">
        <v>1501</v>
      </c>
    </row>
    <row r="197" spans="1:8" ht="14.65" thickBot="1">
      <c r="A197" s="168" t="s">
        <v>1643</v>
      </c>
      <c r="B197" s="169" t="s">
        <v>1644</v>
      </c>
      <c r="C197" s="169" t="s">
        <v>1666</v>
      </c>
      <c r="D197" s="169" t="s">
        <v>1402</v>
      </c>
      <c r="E197" s="169" t="s">
        <v>1494</v>
      </c>
      <c r="F197" s="169" t="s">
        <v>1495</v>
      </c>
      <c r="G197" s="169" t="s">
        <v>1502</v>
      </c>
      <c r="H197" s="170" t="s">
        <v>1503</v>
      </c>
    </row>
    <row r="198" spans="1:8" ht="14.65" thickBot="1">
      <c r="A198" s="168" t="s">
        <v>1643</v>
      </c>
      <c r="B198" s="169" t="s">
        <v>1644</v>
      </c>
      <c r="C198" s="169" t="s">
        <v>1666</v>
      </c>
      <c r="D198" s="169" t="s">
        <v>1402</v>
      </c>
      <c r="E198" s="169" t="s">
        <v>1649</v>
      </c>
      <c r="F198" s="169" t="s">
        <v>1650</v>
      </c>
      <c r="G198" s="169" t="s">
        <v>1651</v>
      </c>
      <c r="H198" s="170" t="s">
        <v>1650</v>
      </c>
    </row>
    <row r="199" spans="1:8" ht="14.65" thickBot="1">
      <c r="A199" s="168" t="s">
        <v>1643</v>
      </c>
      <c r="B199" s="169" t="s">
        <v>1644</v>
      </c>
      <c r="C199" s="169" t="s">
        <v>1666</v>
      </c>
      <c r="D199" s="169" t="s">
        <v>1402</v>
      </c>
      <c r="E199" s="169" t="s">
        <v>1652</v>
      </c>
      <c r="F199" s="169" t="s">
        <v>1653</v>
      </c>
      <c r="G199" s="169" t="s">
        <v>1679</v>
      </c>
      <c r="H199" s="170" t="s">
        <v>1680</v>
      </c>
    </row>
    <row r="200" spans="1:8" ht="14.65" thickBot="1">
      <c r="A200" s="168" t="s">
        <v>1643</v>
      </c>
      <c r="B200" s="169" t="s">
        <v>1644</v>
      </c>
      <c r="C200" s="169" t="s">
        <v>1666</v>
      </c>
      <c r="D200" s="169" t="s">
        <v>1402</v>
      </c>
      <c r="E200" s="169" t="s">
        <v>1652</v>
      </c>
      <c r="F200" s="169" t="s">
        <v>1653</v>
      </c>
      <c r="G200" s="169" t="s">
        <v>1681</v>
      </c>
      <c r="H200" s="170" t="s">
        <v>1682</v>
      </c>
    </row>
    <row r="201" spans="1:8" ht="14.65" thickBot="1">
      <c r="A201" s="168" t="s">
        <v>1643</v>
      </c>
      <c r="B201" s="169" t="s">
        <v>1644</v>
      </c>
      <c r="C201" s="169" t="s">
        <v>1666</v>
      </c>
      <c r="D201" s="169" t="s">
        <v>1402</v>
      </c>
      <c r="E201" s="169" t="s">
        <v>1652</v>
      </c>
      <c r="F201" s="169" t="s">
        <v>1653</v>
      </c>
      <c r="G201" s="169" t="s">
        <v>1683</v>
      </c>
      <c r="H201" s="170" t="s">
        <v>1684</v>
      </c>
    </row>
    <row r="202" spans="1:8" ht="14.65" thickBot="1">
      <c r="A202" s="168" t="s">
        <v>1643</v>
      </c>
      <c r="B202" s="169" t="s">
        <v>1644</v>
      </c>
      <c r="C202" s="169" t="s">
        <v>1666</v>
      </c>
      <c r="D202" s="169" t="s">
        <v>1402</v>
      </c>
      <c r="E202" s="169" t="s">
        <v>1652</v>
      </c>
      <c r="F202" s="169" t="s">
        <v>1653</v>
      </c>
      <c r="G202" s="169" t="s">
        <v>1664</v>
      </c>
      <c r="H202" s="170" t="s">
        <v>1665</v>
      </c>
    </row>
    <row r="203" spans="1:8" ht="14.65" thickBot="1">
      <c r="A203" s="168" t="s">
        <v>1643</v>
      </c>
      <c r="B203" s="169" t="s">
        <v>1644</v>
      </c>
      <c r="C203" s="169" t="s">
        <v>1666</v>
      </c>
      <c r="D203" s="169" t="s">
        <v>1402</v>
      </c>
      <c r="E203" s="169" t="s">
        <v>1652</v>
      </c>
      <c r="F203" s="169" t="s">
        <v>1653</v>
      </c>
      <c r="G203" s="169" t="s">
        <v>1654</v>
      </c>
      <c r="H203" s="170" t="s">
        <v>1655</v>
      </c>
    </row>
    <row r="204" spans="1:8" ht="14.65" thickBot="1">
      <c r="A204" s="168" t="s">
        <v>1643</v>
      </c>
      <c r="B204" s="169" t="s">
        <v>1644</v>
      </c>
      <c r="C204" s="169" t="s">
        <v>1666</v>
      </c>
      <c r="D204" s="169" t="s">
        <v>1402</v>
      </c>
      <c r="E204" s="169" t="s">
        <v>1685</v>
      </c>
      <c r="F204" s="169" t="s">
        <v>1686</v>
      </c>
      <c r="G204" s="169" t="s">
        <v>1687</v>
      </c>
      <c r="H204" s="170" t="s">
        <v>1688</v>
      </c>
    </row>
    <row r="205" spans="1:8" ht="14.65" thickBot="1">
      <c r="A205" s="168" t="s">
        <v>1643</v>
      </c>
      <c r="B205" s="169" t="s">
        <v>1644</v>
      </c>
      <c r="C205" s="169" t="s">
        <v>1666</v>
      </c>
      <c r="D205" s="169" t="s">
        <v>1402</v>
      </c>
      <c r="E205" s="169" t="s">
        <v>1685</v>
      </c>
      <c r="F205" s="169" t="s">
        <v>1686</v>
      </c>
      <c r="G205" s="169" t="s">
        <v>1689</v>
      </c>
      <c r="H205" s="170" t="s">
        <v>1690</v>
      </c>
    </row>
    <row r="206" spans="1:8" ht="14.65" thickBot="1">
      <c r="A206" s="168" t="s">
        <v>1643</v>
      </c>
      <c r="B206" s="169" t="s">
        <v>1644</v>
      </c>
      <c r="C206" s="169" t="s">
        <v>1666</v>
      </c>
      <c r="D206" s="169" t="s">
        <v>1402</v>
      </c>
      <c r="E206" s="169" t="s">
        <v>1685</v>
      </c>
      <c r="F206" s="169" t="s">
        <v>1686</v>
      </c>
      <c r="G206" s="169" t="s">
        <v>1691</v>
      </c>
      <c r="H206" s="170" t="s">
        <v>1692</v>
      </c>
    </row>
    <row r="207" spans="1:8" ht="14.65" thickBot="1">
      <c r="A207" s="168" t="s">
        <v>1643</v>
      </c>
      <c r="B207" s="169" t="s">
        <v>1644</v>
      </c>
      <c r="C207" s="169" t="s">
        <v>1666</v>
      </c>
      <c r="D207" s="169" t="s">
        <v>1402</v>
      </c>
      <c r="E207" s="169" t="s">
        <v>1685</v>
      </c>
      <c r="F207" s="169" t="s">
        <v>1686</v>
      </c>
      <c r="G207" s="169" t="s">
        <v>1693</v>
      </c>
      <c r="H207" s="170" t="s">
        <v>1694</v>
      </c>
    </row>
    <row r="208" spans="1:8" ht="14.65" thickBot="1">
      <c r="A208" s="168" t="s">
        <v>1643</v>
      </c>
      <c r="B208" s="169" t="s">
        <v>1644</v>
      </c>
      <c r="C208" s="169" t="s">
        <v>1666</v>
      </c>
      <c r="D208" s="169" t="s">
        <v>1402</v>
      </c>
      <c r="E208" s="169" t="s">
        <v>1557</v>
      </c>
      <c r="F208" s="169" t="s">
        <v>1558</v>
      </c>
      <c r="G208" s="169" t="s">
        <v>1584</v>
      </c>
      <c r="H208" s="170" t="s">
        <v>1585</v>
      </c>
    </row>
    <row r="209" spans="1:8" ht="14.65" thickBot="1">
      <c r="A209" s="168" t="s">
        <v>1643</v>
      </c>
      <c r="B209" s="169" t="s">
        <v>1644</v>
      </c>
      <c r="C209" s="169" t="s">
        <v>1666</v>
      </c>
      <c r="D209" s="169" t="s">
        <v>1402</v>
      </c>
      <c r="E209" s="169" t="s">
        <v>1557</v>
      </c>
      <c r="F209" s="169" t="s">
        <v>1558</v>
      </c>
      <c r="G209" s="169" t="s">
        <v>1559</v>
      </c>
      <c r="H209" s="170" t="s">
        <v>1560</v>
      </c>
    </row>
    <row r="210" spans="1:8" ht="14.65" thickBot="1">
      <c r="A210" s="168" t="s">
        <v>1643</v>
      </c>
      <c r="B210" s="169" t="s">
        <v>1644</v>
      </c>
      <c r="C210" s="169" t="s">
        <v>1666</v>
      </c>
      <c r="D210" s="169" t="s">
        <v>1402</v>
      </c>
      <c r="E210" s="169" t="s">
        <v>1433</v>
      </c>
      <c r="F210" s="169" t="s">
        <v>1434</v>
      </c>
      <c r="G210" s="169" t="s">
        <v>1595</v>
      </c>
      <c r="H210" s="170" t="s">
        <v>1596</v>
      </c>
    </row>
    <row r="211" spans="1:8" ht="14.65" thickBot="1">
      <c r="A211" s="168" t="s">
        <v>1643</v>
      </c>
      <c r="B211" s="169" t="s">
        <v>1644</v>
      </c>
      <c r="C211" s="169" t="s">
        <v>1666</v>
      </c>
      <c r="D211" s="169" t="s">
        <v>1402</v>
      </c>
      <c r="E211" s="169" t="s">
        <v>1433</v>
      </c>
      <c r="F211" s="169" t="s">
        <v>1434</v>
      </c>
      <c r="G211" s="169" t="s">
        <v>1613</v>
      </c>
      <c r="H211" s="170" t="s">
        <v>1614</v>
      </c>
    </row>
    <row r="212" spans="1:8" ht="14.65" thickBot="1">
      <c r="A212" s="168" t="s">
        <v>1643</v>
      </c>
      <c r="B212" s="169" t="s">
        <v>1644</v>
      </c>
      <c r="C212" s="169" t="s">
        <v>1666</v>
      </c>
      <c r="D212" s="169" t="s">
        <v>1402</v>
      </c>
      <c r="E212" s="169" t="s">
        <v>1433</v>
      </c>
      <c r="F212" s="169" t="s">
        <v>1434</v>
      </c>
      <c r="G212" s="169" t="s">
        <v>1542</v>
      </c>
      <c r="H212" s="170" t="s">
        <v>1543</v>
      </c>
    </row>
    <row r="213" spans="1:8" ht="14.65" thickBot="1">
      <c r="A213" s="168" t="s">
        <v>1643</v>
      </c>
      <c r="B213" s="169" t="s">
        <v>1644</v>
      </c>
      <c r="C213" s="169" t="s">
        <v>1666</v>
      </c>
      <c r="D213" s="169" t="s">
        <v>1402</v>
      </c>
      <c r="E213" s="169" t="s">
        <v>1433</v>
      </c>
      <c r="F213" s="169" t="s">
        <v>1434</v>
      </c>
      <c r="G213" s="169" t="s">
        <v>1544</v>
      </c>
      <c r="H213" s="170" t="s">
        <v>1545</v>
      </c>
    </row>
    <row r="214" spans="1:8" ht="14.65" thickBot="1">
      <c r="A214" s="168" t="s">
        <v>1643</v>
      </c>
      <c r="B214" s="169" t="s">
        <v>1644</v>
      </c>
      <c r="C214" s="169" t="s">
        <v>1666</v>
      </c>
      <c r="D214" s="169" t="s">
        <v>1402</v>
      </c>
      <c r="E214" s="169" t="s">
        <v>1433</v>
      </c>
      <c r="F214" s="169" t="s">
        <v>1434</v>
      </c>
      <c r="G214" s="169" t="s">
        <v>1617</v>
      </c>
      <c r="H214" s="170" t="s">
        <v>1618</v>
      </c>
    </row>
    <row r="215" spans="1:8" ht="14.65" thickBot="1">
      <c r="A215" s="168" t="s">
        <v>1643</v>
      </c>
      <c r="B215" s="169" t="s">
        <v>1644</v>
      </c>
      <c r="C215" s="169" t="s">
        <v>1666</v>
      </c>
      <c r="D215" s="169" t="s">
        <v>1402</v>
      </c>
      <c r="E215" s="169" t="s">
        <v>1433</v>
      </c>
      <c r="F215" s="169" t="s">
        <v>1434</v>
      </c>
      <c r="G215" s="169" t="s">
        <v>1621</v>
      </c>
      <c r="H215" s="170" t="s">
        <v>1622</v>
      </c>
    </row>
    <row r="216" spans="1:8" ht="14.65" thickBot="1">
      <c r="A216" s="168" t="s">
        <v>1643</v>
      </c>
      <c r="B216" s="169" t="s">
        <v>1644</v>
      </c>
      <c r="C216" s="169" t="s">
        <v>1666</v>
      </c>
      <c r="D216" s="169" t="s">
        <v>1402</v>
      </c>
      <c r="E216" s="169" t="s">
        <v>1433</v>
      </c>
      <c r="F216" s="169" t="s">
        <v>1434</v>
      </c>
      <c r="G216" s="169" t="s">
        <v>1695</v>
      </c>
      <c r="H216" s="170" t="s">
        <v>1696</v>
      </c>
    </row>
    <row r="217" spans="1:8" ht="14.65" thickBot="1">
      <c r="A217" s="168" t="s">
        <v>1643</v>
      </c>
      <c r="B217" s="169" t="s">
        <v>1644</v>
      </c>
      <c r="C217" s="169" t="s">
        <v>1666</v>
      </c>
      <c r="D217" s="169" t="s">
        <v>1402</v>
      </c>
      <c r="E217" s="169" t="s">
        <v>1433</v>
      </c>
      <c r="F217" s="169" t="s">
        <v>1434</v>
      </c>
      <c r="G217" s="169" t="s">
        <v>1623</v>
      </c>
      <c r="H217" s="170" t="s">
        <v>1624</v>
      </c>
    </row>
    <row r="218" spans="1:8" ht="14.65" thickBot="1">
      <c r="A218" s="168" t="s">
        <v>1643</v>
      </c>
      <c r="B218" s="169" t="s">
        <v>1644</v>
      </c>
      <c r="C218" s="169" t="s">
        <v>1666</v>
      </c>
      <c r="D218" s="169" t="s">
        <v>1402</v>
      </c>
      <c r="E218" s="169" t="s">
        <v>1433</v>
      </c>
      <c r="F218" s="169" t="s">
        <v>1434</v>
      </c>
      <c r="G218" s="169" t="s">
        <v>1627</v>
      </c>
      <c r="H218" s="170" t="s">
        <v>1628</v>
      </c>
    </row>
    <row r="219" spans="1:8" ht="14.65" thickBot="1">
      <c r="A219" s="168" t="s">
        <v>1643</v>
      </c>
      <c r="B219" s="169" t="s">
        <v>1644</v>
      </c>
      <c r="C219" s="169" t="s">
        <v>1666</v>
      </c>
      <c r="D219" s="169" t="s">
        <v>1402</v>
      </c>
      <c r="E219" s="169" t="s">
        <v>1433</v>
      </c>
      <c r="F219" s="169" t="s">
        <v>1434</v>
      </c>
      <c r="G219" s="169" t="s">
        <v>1697</v>
      </c>
      <c r="H219" s="170" t="s">
        <v>1698</v>
      </c>
    </row>
    <row r="220" spans="1:8" ht="14.65" thickBot="1">
      <c r="A220" s="168" t="s">
        <v>1643</v>
      </c>
      <c r="B220" s="169" t="s">
        <v>1644</v>
      </c>
      <c r="C220" s="169" t="s">
        <v>1666</v>
      </c>
      <c r="D220" s="169" t="s">
        <v>1402</v>
      </c>
      <c r="E220" s="169" t="s">
        <v>1433</v>
      </c>
      <c r="F220" s="169" t="s">
        <v>1434</v>
      </c>
      <c r="G220" s="169" t="s">
        <v>1629</v>
      </c>
      <c r="H220" s="170" t="s">
        <v>1630</v>
      </c>
    </row>
    <row r="221" spans="1:8" ht="14.65" thickBot="1">
      <c r="A221" s="168" t="s">
        <v>1643</v>
      </c>
      <c r="B221" s="169" t="s">
        <v>1644</v>
      </c>
      <c r="C221" s="169" t="s">
        <v>1666</v>
      </c>
      <c r="D221" s="169" t="s">
        <v>1402</v>
      </c>
      <c r="E221" s="169" t="s">
        <v>1433</v>
      </c>
      <c r="F221" s="169" t="s">
        <v>1434</v>
      </c>
      <c r="G221" s="169" t="s">
        <v>1435</v>
      </c>
      <c r="H221" s="170" t="s">
        <v>1434</v>
      </c>
    </row>
    <row r="222" spans="1:8" ht="14.65" thickBot="1">
      <c r="A222" s="168" t="s">
        <v>1699</v>
      </c>
      <c r="B222" s="169" t="s">
        <v>1700</v>
      </c>
      <c r="C222" s="169" t="s">
        <v>1359</v>
      </c>
      <c r="D222" s="169" t="s">
        <v>1359</v>
      </c>
      <c r="E222" s="169" t="s">
        <v>1645</v>
      </c>
      <c r="F222" s="169" t="s">
        <v>1646</v>
      </c>
      <c r="G222" s="169" t="s">
        <v>1359</v>
      </c>
      <c r="H222" s="170" t="s">
        <v>1359</v>
      </c>
    </row>
    <row r="223" spans="1:8" ht="14.65" thickBot="1">
      <c r="A223" s="168" t="s">
        <v>1699</v>
      </c>
      <c r="B223" s="169" t="s">
        <v>1700</v>
      </c>
      <c r="C223" s="169" t="s">
        <v>1701</v>
      </c>
      <c r="D223" s="169" t="s">
        <v>1702</v>
      </c>
      <c r="E223" s="169" t="s">
        <v>1478</v>
      </c>
      <c r="F223" s="169" t="s">
        <v>1479</v>
      </c>
      <c r="G223" s="169" t="s">
        <v>1480</v>
      </c>
      <c r="H223" s="170" t="s">
        <v>1481</v>
      </c>
    </row>
    <row r="224" spans="1:8" ht="14.65" thickBot="1">
      <c r="A224" s="168" t="s">
        <v>1699</v>
      </c>
      <c r="B224" s="169" t="s">
        <v>1700</v>
      </c>
      <c r="C224" s="169" t="s">
        <v>1701</v>
      </c>
      <c r="D224" s="169" t="s">
        <v>1702</v>
      </c>
      <c r="E224" s="169" t="s">
        <v>1478</v>
      </c>
      <c r="F224" s="169" t="s">
        <v>1479</v>
      </c>
      <c r="G224" s="169" t="s">
        <v>1482</v>
      </c>
      <c r="H224" s="170" t="s">
        <v>1483</v>
      </c>
    </row>
    <row r="225" spans="1:8" ht="14.65" thickBot="1">
      <c r="A225" s="168" t="s">
        <v>1699</v>
      </c>
      <c r="B225" s="169" t="s">
        <v>1700</v>
      </c>
      <c r="C225" s="169" t="s">
        <v>1703</v>
      </c>
      <c r="D225" s="169" t="s">
        <v>1704</v>
      </c>
      <c r="E225" s="169" t="s">
        <v>1448</v>
      </c>
      <c r="F225" s="169" t="s">
        <v>1449</v>
      </c>
      <c r="G225" s="169" t="s">
        <v>1450</v>
      </c>
      <c r="H225" s="170" t="s">
        <v>1451</v>
      </c>
    </row>
    <row r="226" spans="1:8" ht="14.65" thickBot="1">
      <c r="A226" s="168" t="s">
        <v>1699</v>
      </c>
      <c r="B226" s="169" t="s">
        <v>1700</v>
      </c>
      <c r="C226" s="169" t="s">
        <v>1703</v>
      </c>
      <c r="D226" s="169" t="s">
        <v>1704</v>
      </c>
      <c r="E226" s="169" t="s">
        <v>1448</v>
      </c>
      <c r="F226" s="169" t="s">
        <v>1449</v>
      </c>
      <c r="G226" s="169" t="s">
        <v>1452</v>
      </c>
      <c r="H226" s="170" t="s">
        <v>1453</v>
      </c>
    </row>
    <row r="227" spans="1:8" ht="14.65" thickBot="1">
      <c r="A227" s="168" t="s">
        <v>1699</v>
      </c>
      <c r="B227" s="169" t="s">
        <v>1700</v>
      </c>
      <c r="C227" s="169" t="s">
        <v>1703</v>
      </c>
      <c r="D227" s="169" t="s">
        <v>1704</v>
      </c>
      <c r="E227" s="169" t="s">
        <v>1705</v>
      </c>
      <c r="F227" s="169" t="s">
        <v>1706</v>
      </c>
      <c r="G227" s="169" t="s">
        <v>1707</v>
      </c>
      <c r="H227" s="170" t="s">
        <v>1708</v>
      </c>
    </row>
    <row r="228" spans="1:8" ht="14.65" thickBot="1">
      <c r="A228" s="168" t="s">
        <v>1699</v>
      </c>
      <c r="B228" s="169" t="s">
        <v>1700</v>
      </c>
      <c r="C228" s="169" t="s">
        <v>1703</v>
      </c>
      <c r="D228" s="169" t="s">
        <v>1704</v>
      </c>
      <c r="E228" s="169" t="s">
        <v>1478</v>
      </c>
      <c r="F228" s="169" t="s">
        <v>1479</v>
      </c>
      <c r="G228" s="169" t="s">
        <v>1482</v>
      </c>
      <c r="H228" s="170" t="s">
        <v>1483</v>
      </c>
    </row>
    <row r="229" spans="1:8" ht="14.65" thickBot="1">
      <c r="A229" s="168" t="s">
        <v>1699</v>
      </c>
      <c r="B229" s="169" t="s">
        <v>1700</v>
      </c>
      <c r="C229" s="169" t="s">
        <v>1709</v>
      </c>
      <c r="D229" s="169" t="s">
        <v>1710</v>
      </c>
      <c r="E229" s="169" t="s">
        <v>1711</v>
      </c>
      <c r="F229" s="169" t="s">
        <v>1712</v>
      </c>
      <c r="G229" s="169" t="s">
        <v>1713</v>
      </c>
      <c r="H229" s="170" t="s">
        <v>1714</v>
      </c>
    </row>
    <row r="230" spans="1:8" ht="14.65" thickBot="1">
      <c r="A230" s="168" t="s">
        <v>1699</v>
      </c>
      <c r="B230" s="169" t="s">
        <v>1700</v>
      </c>
      <c r="C230" s="169" t="s">
        <v>1715</v>
      </c>
      <c r="D230" s="169" t="s">
        <v>1716</v>
      </c>
      <c r="E230" s="169" t="s">
        <v>1711</v>
      </c>
      <c r="F230" s="169" t="s">
        <v>1712</v>
      </c>
      <c r="G230" s="169" t="s">
        <v>1713</v>
      </c>
      <c r="H230" s="170" t="s">
        <v>1714</v>
      </c>
    </row>
    <row r="231" spans="1:8" ht="14.65" thickBot="1">
      <c r="A231" s="168" t="s">
        <v>1699</v>
      </c>
      <c r="B231" s="169" t="s">
        <v>1700</v>
      </c>
      <c r="C231" s="169" t="s">
        <v>1715</v>
      </c>
      <c r="D231" s="169" t="s">
        <v>1716</v>
      </c>
      <c r="E231" s="169" t="s">
        <v>1711</v>
      </c>
      <c r="F231" s="169" t="s">
        <v>1712</v>
      </c>
      <c r="G231" s="169" t="s">
        <v>1717</v>
      </c>
      <c r="H231" s="170" t="s">
        <v>1716</v>
      </c>
    </row>
    <row r="232" spans="1:8" ht="14.65" thickBot="1">
      <c r="A232" s="168" t="s">
        <v>1699</v>
      </c>
      <c r="B232" s="169" t="s">
        <v>1700</v>
      </c>
      <c r="C232" s="169" t="s">
        <v>1718</v>
      </c>
      <c r="D232" s="169" t="s">
        <v>1719</v>
      </c>
      <c r="E232" s="169" t="s">
        <v>1711</v>
      </c>
      <c r="F232" s="169" t="s">
        <v>1712</v>
      </c>
      <c r="G232" s="169" t="s">
        <v>1720</v>
      </c>
      <c r="H232" s="170" t="s">
        <v>1721</v>
      </c>
    </row>
    <row r="233" spans="1:8" ht="14.65" thickBot="1">
      <c r="A233" s="168" t="s">
        <v>1699</v>
      </c>
      <c r="B233" s="169" t="s">
        <v>1700</v>
      </c>
      <c r="C233" s="169" t="s">
        <v>1722</v>
      </c>
      <c r="D233" s="169" t="s">
        <v>1402</v>
      </c>
      <c r="E233" s="169" t="s">
        <v>1711</v>
      </c>
      <c r="F233" s="169" t="s">
        <v>1712</v>
      </c>
      <c r="G233" s="169" t="s">
        <v>1713</v>
      </c>
      <c r="H233" s="170" t="s">
        <v>1714</v>
      </c>
    </row>
    <row r="234" spans="1:8" ht="14.65" thickBot="1">
      <c r="A234" s="168" t="s">
        <v>1699</v>
      </c>
      <c r="B234" s="169" t="s">
        <v>1700</v>
      </c>
      <c r="C234" s="169" t="s">
        <v>1722</v>
      </c>
      <c r="D234" s="169" t="s">
        <v>1402</v>
      </c>
      <c r="E234" s="169" t="s">
        <v>1711</v>
      </c>
      <c r="F234" s="169" t="s">
        <v>1712</v>
      </c>
      <c r="G234" s="169" t="s">
        <v>1723</v>
      </c>
      <c r="H234" s="170" t="s">
        <v>1724</v>
      </c>
    </row>
    <row r="235" spans="1:8" ht="14.65" thickBot="1">
      <c r="A235" s="168" t="s">
        <v>1699</v>
      </c>
      <c r="B235" s="169" t="s">
        <v>1700</v>
      </c>
      <c r="C235" s="169" t="s">
        <v>1722</v>
      </c>
      <c r="D235" s="169" t="s">
        <v>1402</v>
      </c>
      <c r="E235" s="169" t="s">
        <v>1705</v>
      </c>
      <c r="F235" s="169" t="s">
        <v>1706</v>
      </c>
      <c r="G235" s="169" t="s">
        <v>1707</v>
      </c>
      <c r="H235" s="170" t="s">
        <v>1708</v>
      </c>
    </row>
    <row r="236" spans="1:8" ht="14.65" thickBot="1">
      <c r="A236" s="168" t="s">
        <v>1699</v>
      </c>
      <c r="B236" s="169" t="s">
        <v>1700</v>
      </c>
      <c r="C236" s="169" t="s">
        <v>1722</v>
      </c>
      <c r="D236" s="169" t="s">
        <v>1402</v>
      </c>
      <c r="E236" s="169" t="s">
        <v>1725</v>
      </c>
      <c r="F236" s="169" t="s">
        <v>1726</v>
      </c>
      <c r="G236" s="169" t="s">
        <v>1727</v>
      </c>
      <c r="H236" s="170" t="s">
        <v>1728</v>
      </c>
    </row>
    <row r="237" spans="1:8" ht="14.65" thickBot="1">
      <c r="A237" s="168" t="s">
        <v>1699</v>
      </c>
      <c r="B237" s="169" t="s">
        <v>1700</v>
      </c>
      <c r="C237" s="169" t="s">
        <v>1722</v>
      </c>
      <c r="D237" s="169" t="s">
        <v>1402</v>
      </c>
      <c r="E237" s="169" t="s">
        <v>1433</v>
      </c>
      <c r="F237" s="169" t="s">
        <v>1434</v>
      </c>
      <c r="G237" s="169" t="s">
        <v>1435</v>
      </c>
      <c r="H237" s="170" t="s">
        <v>1434</v>
      </c>
    </row>
    <row r="238" spans="1:8" ht="14.65" thickBot="1">
      <c r="A238" s="168" t="s">
        <v>1729</v>
      </c>
      <c r="B238" s="169" t="s">
        <v>1730</v>
      </c>
      <c r="C238" s="169" t="s">
        <v>1359</v>
      </c>
      <c r="D238" s="169" t="s">
        <v>1359</v>
      </c>
      <c r="E238" s="169" t="s">
        <v>1645</v>
      </c>
      <c r="F238" s="169" t="s">
        <v>1646</v>
      </c>
      <c r="G238" s="169" t="s">
        <v>1359</v>
      </c>
      <c r="H238" s="170" t="s">
        <v>1359</v>
      </c>
    </row>
    <row r="239" spans="1:8" ht="14.65" thickBot="1">
      <c r="A239" s="168" t="s">
        <v>1729</v>
      </c>
      <c r="B239" s="169" t="s">
        <v>1730</v>
      </c>
      <c r="C239" s="169" t="s">
        <v>1731</v>
      </c>
      <c r="D239" s="169" t="s">
        <v>1732</v>
      </c>
      <c r="E239" s="169" t="s">
        <v>1733</v>
      </c>
      <c r="F239" s="169" t="s">
        <v>1734</v>
      </c>
      <c r="G239" s="169" t="s">
        <v>1735</v>
      </c>
      <c r="H239" s="170" t="s">
        <v>1736</v>
      </c>
    </row>
    <row r="240" spans="1:8" ht="14.65" thickBot="1">
      <c r="A240" s="168" t="s">
        <v>1729</v>
      </c>
      <c r="B240" s="169" t="s">
        <v>1730</v>
      </c>
      <c r="C240" s="169" t="s">
        <v>1731</v>
      </c>
      <c r="D240" s="169" t="s">
        <v>1732</v>
      </c>
      <c r="E240" s="169" t="s">
        <v>1359</v>
      </c>
      <c r="F240" s="169" t="s">
        <v>1359</v>
      </c>
      <c r="G240" s="169" t="s">
        <v>1564</v>
      </c>
      <c r="H240" s="170" t="s">
        <v>1565</v>
      </c>
    </row>
    <row r="241" spans="1:8" ht="14.65" thickBot="1">
      <c r="A241" s="168" t="s">
        <v>1729</v>
      </c>
      <c r="B241" s="169" t="s">
        <v>1730</v>
      </c>
      <c r="C241" s="169" t="s">
        <v>1737</v>
      </c>
      <c r="D241" s="169" t="s">
        <v>1738</v>
      </c>
      <c r="E241" s="169" t="s">
        <v>1733</v>
      </c>
      <c r="F241" s="169" t="s">
        <v>1734</v>
      </c>
      <c r="G241" s="169" t="s">
        <v>1735</v>
      </c>
      <c r="H241" s="170" t="s">
        <v>1736</v>
      </c>
    </row>
    <row r="242" spans="1:8" ht="14.65" thickBot="1">
      <c r="A242" s="168" t="s">
        <v>1729</v>
      </c>
      <c r="B242" s="169" t="s">
        <v>1730</v>
      </c>
      <c r="C242" s="169" t="s">
        <v>1737</v>
      </c>
      <c r="D242" s="169" t="s">
        <v>1738</v>
      </c>
      <c r="E242" s="169" t="s">
        <v>1359</v>
      </c>
      <c r="F242" s="169" t="s">
        <v>1359</v>
      </c>
      <c r="G242" s="169" t="s">
        <v>1564</v>
      </c>
      <c r="H242" s="170" t="s">
        <v>1565</v>
      </c>
    </row>
    <row r="243" spans="1:8" ht="14.65" thickBot="1">
      <c r="A243" s="168" t="s">
        <v>1729</v>
      </c>
      <c r="B243" s="169" t="s">
        <v>1730</v>
      </c>
      <c r="C243" s="169" t="s">
        <v>1739</v>
      </c>
      <c r="D243" s="169" t="s">
        <v>1740</v>
      </c>
      <c r="E243" s="169" t="s">
        <v>1478</v>
      </c>
      <c r="F243" s="169" t="s">
        <v>1479</v>
      </c>
      <c r="G243" s="169" t="s">
        <v>1480</v>
      </c>
      <c r="H243" s="170" t="s">
        <v>1481</v>
      </c>
    </row>
    <row r="244" spans="1:8" ht="14.65" thickBot="1">
      <c r="A244" s="168" t="s">
        <v>1729</v>
      </c>
      <c r="B244" s="169" t="s">
        <v>1730</v>
      </c>
      <c r="C244" s="169" t="s">
        <v>1739</v>
      </c>
      <c r="D244" s="169" t="s">
        <v>1740</v>
      </c>
      <c r="E244" s="169" t="s">
        <v>1478</v>
      </c>
      <c r="F244" s="169" t="s">
        <v>1479</v>
      </c>
      <c r="G244" s="169" t="s">
        <v>1482</v>
      </c>
      <c r="H244" s="170" t="s">
        <v>1483</v>
      </c>
    </row>
    <row r="245" spans="1:8" ht="14.65" thickBot="1">
      <c r="A245" s="168" t="s">
        <v>1729</v>
      </c>
      <c r="B245" s="169" t="s">
        <v>1730</v>
      </c>
      <c r="C245" s="169" t="s">
        <v>1741</v>
      </c>
      <c r="D245" s="169" t="s">
        <v>1742</v>
      </c>
      <c r="E245" s="169" t="s">
        <v>1474</v>
      </c>
      <c r="F245" s="169" t="s">
        <v>1475</v>
      </c>
      <c r="G245" s="169" t="s">
        <v>1476</v>
      </c>
      <c r="H245" s="170" t="s">
        <v>1477</v>
      </c>
    </row>
    <row r="246" spans="1:8" ht="14.65" thickBot="1">
      <c r="A246" s="168" t="s">
        <v>1729</v>
      </c>
      <c r="B246" s="169" t="s">
        <v>1730</v>
      </c>
      <c r="C246" s="169" t="s">
        <v>1741</v>
      </c>
      <c r="D246" s="169" t="s">
        <v>1742</v>
      </c>
      <c r="E246" s="169" t="s">
        <v>1474</v>
      </c>
      <c r="F246" s="169" t="s">
        <v>1475</v>
      </c>
      <c r="G246" s="169" t="s">
        <v>1743</v>
      </c>
      <c r="H246" s="170" t="s">
        <v>1742</v>
      </c>
    </row>
    <row r="247" spans="1:8" ht="14.65" thickBot="1">
      <c r="A247" s="168" t="s">
        <v>1729</v>
      </c>
      <c r="B247" s="169" t="s">
        <v>1730</v>
      </c>
      <c r="C247" s="169" t="s">
        <v>1744</v>
      </c>
      <c r="D247" s="169" t="s">
        <v>1745</v>
      </c>
      <c r="E247" s="169" t="s">
        <v>1419</v>
      </c>
      <c r="F247" s="169" t="s">
        <v>1420</v>
      </c>
      <c r="G247" s="169" t="s">
        <v>1421</v>
      </c>
      <c r="H247" s="170" t="s">
        <v>1422</v>
      </c>
    </row>
    <row r="248" spans="1:8" ht="14.65" thickBot="1">
      <c r="A248" s="168" t="s">
        <v>1729</v>
      </c>
      <c r="B248" s="169" t="s">
        <v>1730</v>
      </c>
      <c r="C248" s="169" t="s">
        <v>1746</v>
      </c>
      <c r="D248" s="169" t="s">
        <v>1747</v>
      </c>
      <c r="E248" s="169" t="s">
        <v>1667</v>
      </c>
      <c r="F248" s="169" t="s">
        <v>1668</v>
      </c>
      <c r="G248" s="169" t="s">
        <v>1669</v>
      </c>
      <c r="H248" s="170" t="s">
        <v>1670</v>
      </c>
    </row>
    <row r="249" spans="1:8" ht="14.65" thickBot="1">
      <c r="A249" s="168" t="s">
        <v>1729</v>
      </c>
      <c r="B249" s="169" t="s">
        <v>1730</v>
      </c>
      <c r="C249" s="169" t="s">
        <v>1746</v>
      </c>
      <c r="D249" s="169" t="s">
        <v>1747</v>
      </c>
      <c r="E249" s="169" t="s">
        <v>1667</v>
      </c>
      <c r="F249" s="169" t="s">
        <v>1668</v>
      </c>
      <c r="G249" s="169" t="s">
        <v>1671</v>
      </c>
      <c r="H249" s="170" t="s">
        <v>1672</v>
      </c>
    </row>
    <row r="250" spans="1:8" ht="14.65" thickBot="1">
      <c r="A250" s="168" t="s">
        <v>1729</v>
      </c>
      <c r="B250" s="169" t="s">
        <v>1730</v>
      </c>
      <c r="C250" s="169" t="s">
        <v>1746</v>
      </c>
      <c r="D250" s="169" t="s">
        <v>1747</v>
      </c>
      <c r="E250" s="169" t="s">
        <v>1667</v>
      </c>
      <c r="F250" s="169" t="s">
        <v>1668</v>
      </c>
      <c r="G250" s="169" t="s">
        <v>1673</v>
      </c>
      <c r="H250" s="170" t="s">
        <v>1674</v>
      </c>
    </row>
    <row r="251" spans="1:8" ht="14.65" thickBot="1">
      <c r="A251" s="168" t="s">
        <v>1729</v>
      </c>
      <c r="B251" s="169" t="s">
        <v>1730</v>
      </c>
      <c r="C251" s="169" t="s">
        <v>1746</v>
      </c>
      <c r="D251" s="169" t="s">
        <v>1747</v>
      </c>
      <c r="E251" s="169" t="s">
        <v>1667</v>
      </c>
      <c r="F251" s="169" t="s">
        <v>1668</v>
      </c>
      <c r="G251" s="169" t="s">
        <v>1442</v>
      </c>
      <c r="H251" s="170" t="s">
        <v>1443</v>
      </c>
    </row>
    <row r="252" spans="1:8" ht="14.65" thickBot="1">
      <c r="A252" s="168" t="s">
        <v>1729</v>
      </c>
      <c r="B252" s="169" t="s">
        <v>1730</v>
      </c>
      <c r="C252" s="169" t="s">
        <v>1746</v>
      </c>
      <c r="D252" s="169" t="s">
        <v>1747</v>
      </c>
      <c r="E252" s="169" t="s">
        <v>1667</v>
      </c>
      <c r="F252" s="169" t="s">
        <v>1668</v>
      </c>
      <c r="G252" s="169" t="s">
        <v>1444</v>
      </c>
      <c r="H252" s="170" t="s">
        <v>1445</v>
      </c>
    </row>
    <row r="253" spans="1:8" ht="14.65" thickBot="1">
      <c r="A253" s="168" t="s">
        <v>1729</v>
      </c>
      <c r="B253" s="169" t="s">
        <v>1730</v>
      </c>
      <c r="C253" s="169" t="s">
        <v>1746</v>
      </c>
      <c r="D253" s="169" t="s">
        <v>1747</v>
      </c>
      <c r="E253" s="169" t="s">
        <v>1423</v>
      </c>
      <c r="F253" s="169" t="s">
        <v>1424</v>
      </c>
      <c r="G253" s="169" t="s">
        <v>1425</v>
      </c>
      <c r="H253" s="170" t="s">
        <v>1426</v>
      </c>
    </row>
    <row r="254" spans="1:8" ht="14.65" thickBot="1">
      <c r="A254" s="168" t="s">
        <v>1729</v>
      </c>
      <c r="B254" s="169" t="s">
        <v>1730</v>
      </c>
      <c r="C254" s="169" t="s">
        <v>1746</v>
      </c>
      <c r="D254" s="169" t="s">
        <v>1747</v>
      </c>
      <c r="E254" s="169" t="s">
        <v>1484</v>
      </c>
      <c r="F254" s="169" t="s">
        <v>1485</v>
      </c>
      <c r="G254" s="169" t="s">
        <v>1486</v>
      </c>
      <c r="H254" s="170" t="s">
        <v>1487</v>
      </c>
    </row>
    <row r="255" spans="1:8" ht="14.65" thickBot="1">
      <c r="A255" s="168" t="s">
        <v>1729</v>
      </c>
      <c r="B255" s="169" t="s">
        <v>1730</v>
      </c>
      <c r="C255" s="169" t="s">
        <v>1746</v>
      </c>
      <c r="D255" s="169" t="s">
        <v>1747</v>
      </c>
      <c r="E255" s="169" t="s">
        <v>1484</v>
      </c>
      <c r="F255" s="169" t="s">
        <v>1485</v>
      </c>
      <c r="G255" s="169" t="s">
        <v>1488</v>
      </c>
      <c r="H255" s="170" t="s">
        <v>1489</v>
      </c>
    </row>
    <row r="256" spans="1:8" ht="14.65" thickBot="1">
      <c r="A256" s="168" t="s">
        <v>1729</v>
      </c>
      <c r="B256" s="169" t="s">
        <v>1730</v>
      </c>
      <c r="C256" s="169" t="s">
        <v>1746</v>
      </c>
      <c r="D256" s="169" t="s">
        <v>1747</v>
      </c>
      <c r="E256" s="169" t="s">
        <v>1427</v>
      </c>
      <c r="F256" s="169" t="s">
        <v>1428</v>
      </c>
      <c r="G256" s="169" t="s">
        <v>1429</v>
      </c>
      <c r="H256" s="170" t="s">
        <v>1430</v>
      </c>
    </row>
    <row r="257" spans="1:8" ht="14.65" thickBot="1">
      <c r="A257" s="168" t="s">
        <v>1729</v>
      </c>
      <c r="B257" s="169" t="s">
        <v>1730</v>
      </c>
      <c r="C257" s="169" t="s">
        <v>1746</v>
      </c>
      <c r="D257" s="169" t="s">
        <v>1747</v>
      </c>
      <c r="E257" s="169" t="s">
        <v>1427</v>
      </c>
      <c r="F257" s="169" t="s">
        <v>1428</v>
      </c>
      <c r="G257" s="169" t="s">
        <v>1431</v>
      </c>
      <c r="H257" s="170" t="s">
        <v>1432</v>
      </c>
    </row>
    <row r="258" spans="1:8" ht="14.65" thickBot="1">
      <c r="A258" s="168" t="s">
        <v>1729</v>
      </c>
      <c r="B258" s="169" t="s">
        <v>1730</v>
      </c>
      <c r="C258" s="169" t="s">
        <v>1746</v>
      </c>
      <c r="D258" s="169" t="s">
        <v>1747</v>
      </c>
      <c r="E258" s="169" t="s">
        <v>1685</v>
      </c>
      <c r="F258" s="169" t="s">
        <v>1686</v>
      </c>
      <c r="G258" s="169" t="s">
        <v>1687</v>
      </c>
      <c r="H258" s="170" t="s">
        <v>1688</v>
      </c>
    </row>
    <row r="259" spans="1:8" ht="14.65" thickBot="1">
      <c r="A259" s="168" t="s">
        <v>1729</v>
      </c>
      <c r="B259" s="169" t="s">
        <v>1730</v>
      </c>
      <c r="C259" s="169" t="s">
        <v>1746</v>
      </c>
      <c r="D259" s="169" t="s">
        <v>1747</v>
      </c>
      <c r="E259" s="169" t="s">
        <v>1685</v>
      </c>
      <c r="F259" s="169" t="s">
        <v>1686</v>
      </c>
      <c r="G259" s="169" t="s">
        <v>1689</v>
      </c>
      <c r="H259" s="170" t="s">
        <v>1690</v>
      </c>
    </row>
    <row r="260" spans="1:8" ht="14.65" thickBot="1">
      <c r="A260" s="168" t="s">
        <v>1729</v>
      </c>
      <c r="B260" s="169" t="s">
        <v>1730</v>
      </c>
      <c r="C260" s="169" t="s">
        <v>1746</v>
      </c>
      <c r="D260" s="169" t="s">
        <v>1747</v>
      </c>
      <c r="E260" s="169" t="s">
        <v>1685</v>
      </c>
      <c r="F260" s="169" t="s">
        <v>1686</v>
      </c>
      <c r="G260" s="169" t="s">
        <v>1691</v>
      </c>
      <c r="H260" s="170" t="s">
        <v>1692</v>
      </c>
    </row>
    <row r="261" spans="1:8" ht="14.65" thickBot="1">
      <c r="A261" s="168" t="s">
        <v>1729</v>
      </c>
      <c r="B261" s="169" t="s">
        <v>1730</v>
      </c>
      <c r="C261" s="169" t="s">
        <v>1746</v>
      </c>
      <c r="D261" s="169" t="s">
        <v>1747</v>
      </c>
      <c r="E261" s="169" t="s">
        <v>1685</v>
      </c>
      <c r="F261" s="169" t="s">
        <v>1686</v>
      </c>
      <c r="G261" s="169" t="s">
        <v>1693</v>
      </c>
      <c r="H261" s="170" t="s">
        <v>1694</v>
      </c>
    </row>
    <row r="262" spans="1:8" ht="14.65" thickBot="1">
      <c r="A262" s="168" t="s">
        <v>1729</v>
      </c>
      <c r="B262" s="169" t="s">
        <v>1730</v>
      </c>
      <c r="C262" s="169" t="s">
        <v>1748</v>
      </c>
      <c r="D262" s="169" t="s">
        <v>1749</v>
      </c>
      <c r="E262" s="169" t="s">
        <v>1667</v>
      </c>
      <c r="F262" s="169" t="s">
        <v>1668</v>
      </c>
      <c r="G262" s="169" t="s">
        <v>1669</v>
      </c>
      <c r="H262" s="170" t="s">
        <v>1670</v>
      </c>
    </row>
    <row r="263" spans="1:8" ht="14.65" thickBot="1">
      <c r="A263" s="168" t="s">
        <v>1729</v>
      </c>
      <c r="B263" s="169" t="s">
        <v>1730</v>
      </c>
      <c r="C263" s="169" t="s">
        <v>1748</v>
      </c>
      <c r="D263" s="169" t="s">
        <v>1749</v>
      </c>
      <c r="E263" s="169" t="s">
        <v>1667</v>
      </c>
      <c r="F263" s="169" t="s">
        <v>1668</v>
      </c>
      <c r="G263" s="169" t="s">
        <v>1671</v>
      </c>
      <c r="H263" s="170" t="s">
        <v>1672</v>
      </c>
    </row>
    <row r="264" spans="1:8" ht="14.65" thickBot="1">
      <c r="A264" s="168" t="s">
        <v>1729</v>
      </c>
      <c r="B264" s="169" t="s">
        <v>1730</v>
      </c>
      <c r="C264" s="169" t="s">
        <v>1748</v>
      </c>
      <c r="D264" s="169" t="s">
        <v>1749</v>
      </c>
      <c r="E264" s="169" t="s">
        <v>1667</v>
      </c>
      <c r="F264" s="169" t="s">
        <v>1668</v>
      </c>
      <c r="G264" s="169" t="s">
        <v>1673</v>
      </c>
      <c r="H264" s="170" t="s">
        <v>1674</v>
      </c>
    </row>
    <row r="265" spans="1:8" ht="14.65" thickBot="1">
      <c r="A265" s="168" t="s">
        <v>1729</v>
      </c>
      <c r="B265" s="169" t="s">
        <v>1730</v>
      </c>
      <c r="C265" s="169" t="s">
        <v>1748</v>
      </c>
      <c r="D265" s="169" t="s">
        <v>1749</v>
      </c>
      <c r="E265" s="169" t="s">
        <v>1667</v>
      </c>
      <c r="F265" s="169" t="s">
        <v>1668</v>
      </c>
      <c r="G265" s="169" t="s">
        <v>1442</v>
      </c>
      <c r="H265" s="170" t="s">
        <v>1443</v>
      </c>
    </row>
    <row r="266" spans="1:8" ht="14.65" thickBot="1">
      <c r="A266" s="168" t="s">
        <v>1729</v>
      </c>
      <c r="B266" s="169" t="s">
        <v>1730</v>
      </c>
      <c r="C266" s="169" t="s">
        <v>1748</v>
      </c>
      <c r="D266" s="169" t="s">
        <v>1749</v>
      </c>
      <c r="E266" s="169" t="s">
        <v>1667</v>
      </c>
      <c r="F266" s="169" t="s">
        <v>1668</v>
      </c>
      <c r="G266" s="169" t="s">
        <v>1444</v>
      </c>
      <c r="H266" s="170" t="s">
        <v>1445</v>
      </c>
    </row>
    <row r="267" spans="1:8" ht="14.65" thickBot="1">
      <c r="A267" s="168" t="s">
        <v>1729</v>
      </c>
      <c r="B267" s="169" t="s">
        <v>1730</v>
      </c>
      <c r="C267" s="169" t="s">
        <v>1748</v>
      </c>
      <c r="D267" s="169" t="s">
        <v>1749</v>
      </c>
      <c r="E267" s="169" t="s">
        <v>1423</v>
      </c>
      <c r="F267" s="169" t="s">
        <v>1424</v>
      </c>
      <c r="G267" s="169" t="s">
        <v>1425</v>
      </c>
      <c r="H267" s="170" t="s">
        <v>1426</v>
      </c>
    </row>
    <row r="268" spans="1:8" ht="14.65" thickBot="1">
      <c r="A268" s="168" t="s">
        <v>1729</v>
      </c>
      <c r="B268" s="169" t="s">
        <v>1730</v>
      </c>
      <c r="C268" s="169" t="s">
        <v>1748</v>
      </c>
      <c r="D268" s="169" t="s">
        <v>1749</v>
      </c>
      <c r="E268" s="169" t="s">
        <v>1484</v>
      </c>
      <c r="F268" s="169" t="s">
        <v>1485</v>
      </c>
      <c r="G268" s="169" t="s">
        <v>1486</v>
      </c>
      <c r="H268" s="170" t="s">
        <v>1487</v>
      </c>
    </row>
    <row r="269" spans="1:8" ht="14.65" thickBot="1">
      <c r="A269" s="168" t="s">
        <v>1729</v>
      </c>
      <c r="B269" s="169" t="s">
        <v>1730</v>
      </c>
      <c r="C269" s="169" t="s">
        <v>1748</v>
      </c>
      <c r="D269" s="169" t="s">
        <v>1749</v>
      </c>
      <c r="E269" s="169" t="s">
        <v>1484</v>
      </c>
      <c r="F269" s="169" t="s">
        <v>1485</v>
      </c>
      <c r="G269" s="169" t="s">
        <v>1488</v>
      </c>
      <c r="H269" s="170" t="s">
        <v>1489</v>
      </c>
    </row>
    <row r="270" spans="1:8" ht="14.65" thickBot="1">
      <c r="A270" s="168" t="s">
        <v>1729</v>
      </c>
      <c r="B270" s="169" t="s">
        <v>1730</v>
      </c>
      <c r="C270" s="169" t="s">
        <v>1748</v>
      </c>
      <c r="D270" s="169" t="s">
        <v>1749</v>
      </c>
      <c r="E270" s="169" t="s">
        <v>1427</v>
      </c>
      <c r="F270" s="169" t="s">
        <v>1428</v>
      </c>
      <c r="G270" s="169" t="s">
        <v>1429</v>
      </c>
      <c r="H270" s="170" t="s">
        <v>1430</v>
      </c>
    </row>
    <row r="271" spans="1:8" ht="14.65" thickBot="1">
      <c r="A271" s="168" t="s">
        <v>1729</v>
      </c>
      <c r="B271" s="169" t="s">
        <v>1730</v>
      </c>
      <c r="C271" s="169" t="s">
        <v>1748</v>
      </c>
      <c r="D271" s="169" t="s">
        <v>1749</v>
      </c>
      <c r="E271" s="169" t="s">
        <v>1427</v>
      </c>
      <c r="F271" s="169" t="s">
        <v>1428</v>
      </c>
      <c r="G271" s="169" t="s">
        <v>1431</v>
      </c>
      <c r="H271" s="170" t="s">
        <v>1432</v>
      </c>
    </row>
    <row r="272" spans="1:8" ht="14.65" thickBot="1">
      <c r="A272" s="168" t="s">
        <v>1729</v>
      </c>
      <c r="B272" s="169" t="s">
        <v>1730</v>
      </c>
      <c r="C272" s="169" t="s">
        <v>1748</v>
      </c>
      <c r="D272" s="169" t="s">
        <v>1749</v>
      </c>
      <c r="E272" s="169" t="s">
        <v>1685</v>
      </c>
      <c r="F272" s="169" t="s">
        <v>1686</v>
      </c>
      <c r="G272" s="169" t="s">
        <v>1687</v>
      </c>
      <c r="H272" s="170" t="s">
        <v>1688</v>
      </c>
    </row>
    <row r="273" spans="1:8" ht="14.65" thickBot="1">
      <c r="A273" s="168" t="s">
        <v>1729</v>
      </c>
      <c r="B273" s="169" t="s">
        <v>1730</v>
      </c>
      <c r="C273" s="169" t="s">
        <v>1748</v>
      </c>
      <c r="D273" s="169" t="s">
        <v>1749</v>
      </c>
      <c r="E273" s="169" t="s">
        <v>1685</v>
      </c>
      <c r="F273" s="169" t="s">
        <v>1686</v>
      </c>
      <c r="G273" s="169" t="s">
        <v>1689</v>
      </c>
      <c r="H273" s="170" t="s">
        <v>1690</v>
      </c>
    </row>
    <row r="274" spans="1:8" ht="14.65" thickBot="1">
      <c r="A274" s="168" t="s">
        <v>1729</v>
      </c>
      <c r="B274" s="169" t="s">
        <v>1730</v>
      </c>
      <c r="C274" s="169" t="s">
        <v>1748</v>
      </c>
      <c r="D274" s="169" t="s">
        <v>1749</v>
      </c>
      <c r="E274" s="169" t="s">
        <v>1685</v>
      </c>
      <c r="F274" s="169" t="s">
        <v>1686</v>
      </c>
      <c r="G274" s="169" t="s">
        <v>1691</v>
      </c>
      <c r="H274" s="170" t="s">
        <v>1692</v>
      </c>
    </row>
    <row r="275" spans="1:8" ht="14.65" thickBot="1">
      <c r="A275" s="168" t="s">
        <v>1729</v>
      </c>
      <c r="B275" s="169" t="s">
        <v>1730</v>
      </c>
      <c r="C275" s="169" t="s">
        <v>1748</v>
      </c>
      <c r="D275" s="169" t="s">
        <v>1749</v>
      </c>
      <c r="E275" s="169" t="s">
        <v>1685</v>
      </c>
      <c r="F275" s="169" t="s">
        <v>1686</v>
      </c>
      <c r="G275" s="169" t="s">
        <v>1693</v>
      </c>
      <c r="H275" s="170" t="s">
        <v>1694</v>
      </c>
    </row>
    <row r="276" spans="1:8" ht="14.65" thickBot="1">
      <c r="A276" s="168" t="s">
        <v>1729</v>
      </c>
      <c r="B276" s="169" t="s">
        <v>1730</v>
      </c>
      <c r="C276" s="169" t="s">
        <v>1750</v>
      </c>
      <c r="D276" s="169" t="s">
        <v>1751</v>
      </c>
      <c r="E276" s="169" t="s">
        <v>1752</v>
      </c>
      <c r="F276" s="169" t="s">
        <v>1753</v>
      </c>
      <c r="G276" s="169" t="s">
        <v>1754</v>
      </c>
      <c r="H276" s="170" t="s">
        <v>1753</v>
      </c>
    </row>
    <row r="277" spans="1:8" ht="14.65" thickBot="1">
      <c r="A277" s="168" t="s">
        <v>1729</v>
      </c>
      <c r="B277" s="169" t="s">
        <v>1730</v>
      </c>
      <c r="C277" s="169" t="s">
        <v>1750</v>
      </c>
      <c r="D277" s="169" t="s">
        <v>1751</v>
      </c>
      <c r="E277" s="169" t="s">
        <v>1403</v>
      </c>
      <c r="F277" s="169" t="s">
        <v>1404</v>
      </c>
      <c r="G277" s="169" t="s">
        <v>1405</v>
      </c>
      <c r="H277" s="170" t="s">
        <v>1406</v>
      </c>
    </row>
    <row r="278" spans="1:8" ht="14.65" thickBot="1">
      <c r="A278" s="168" t="s">
        <v>1729</v>
      </c>
      <c r="B278" s="169" t="s">
        <v>1730</v>
      </c>
      <c r="C278" s="169" t="s">
        <v>1750</v>
      </c>
      <c r="D278" s="169" t="s">
        <v>1751</v>
      </c>
      <c r="E278" s="169" t="s">
        <v>1403</v>
      </c>
      <c r="F278" s="169" t="s">
        <v>1404</v>
      </c>
      <c r="G278" s="169" t="s">
        <v>1407</v>
      </c>
      <c r="H278" s="170" t="s">
        <v>1408</v>
      </c>
    </row>
    <row r="279" spans="1:8" ht="14.65" thickBot="1">
      <c r="A279" s="168" t="s">
        <v>1729</v>
      </c>
      <c r="B279" s="169" t="s">
        <v>1730</v>
      </c>
      <c r="C279" s="169" t="s">
        <v>1750</v>
      </c>
      <c r="D279" s="169" t="s">
        <v>1751</v>
      </c>
      <c r="E279" s="169" t="s">
        <v>1403</v>
      </c>
      <c r="F279" s="169" t="s">
        <v>1404</v>
      </c>
      <c r="G279" s="169" t="s">
        <v>1409</v>
      </c>
      <c r="H279" s="170" t="s">
        <v>1410</v>
      </c>
    </row>
    <row r="280" spans="1:8" ht="14.65" thickBot="1">
      <c r="A280" s="168" t="s">
        <v>1729</v>
      </c>
      <c r="B280" s="169" t="s">
        <v>1730</v>
      </c>
      <c r="C280" s="169" t="s">
        <v>1750</v>
      </c>
      <c r="D280" s="169" t="s">
        <v>1751</v>
      </c>
      <c r="E280" s="169" t="s">
        <v>1403</v>
      </c>
      <c r="F280" s="169" t="s">
        <v>1404</v>
      </c>
      <c r="G280" s="169" t="s">
        <v>1411</v>
      </c>
      <c r="H280" s="170" t="s">
        <v>1412</v>
      </c>
    </row>
    <row r="281" spans="1:8" ht="14.65" thickBot="1">
      <c r="A281" s="168" t="s">
        <v>1729</v>
      </c>
      <c r="B281" s="169" t="s">
        <v>1730</v>
      </c>
      <c r="C281" s="169" t="s">
        <v>1750</v>
      </c>
      <c r="D281" s="169" t="s">
        <v>1751</v>
      </c>
      <c r="E281" s="169" t="s">
        <v>1591</v>
      </c>
      <c r="F281" s="169" t="s">
        <v>1592</v>
      </c>
      <c r="G281" s="169" t="s">
        <v>1593</v>
      </c>
      <c r="H281" s="170" t="s">
        <v>1594</v>
      </c>
    </row>
    <row r="282" spans="1:8" ht="14.65" thickBot="1">
      <c r="A282" s="168" t="s">
        <v>1729</v>
      </c>
      <c r="B282" s="169" t="s">
        <v>1730</v>
      </c>
      <c r="C282" s="169" t="s">
        <v>1750</v>
      </c>
      <c r="D282" s="169" t="s">
        <v>1751</v>
      </c>
      <c r="E282" s="169" t="s">
        <v>1591</v>
      </c>
      <c r="F282" s="169" t="s">
        <v>1592</v>
      </c>
      <c r="G282" s="169" t="s">
        <v>1755</v>
      </c>
      <c r="H282" s="170" t="s">
        <v>1756</v>
      </c>
    </row>
    <row r="283" spans="1:8" ht="14.65" thickBot="1">
      <c r="A283" s="168" t="s">
        <v>1729</v>
      </c>
      <c r="B283" s="169" t="s">
        <v>1730</v>
      </c>
      <c r="C283" s="169" t="s">
        <v>1750</v>
      </c>
      <c r="D283" s="169" t="s">
        <v>1751</v>
      </c>
      <c r="E283" s="169" t="s">
        <v>1705</v>
      </c>
      <c r="F283" s="169" t="s">
        <v>1706</v>
      </c>
      <c r="G283" s="169" t="s">
        <v>1707</v>
      </c>
      <c r="H283" s="170" t="s">
        <v>1708</v>
      </c>
    </row>
    <row r="284" spans="1:8" ht="14.65" thickBot="1">
      <c r="A284" s="168" t="s">
        <v>1729</v>
      </c>
      <c r="B284" s="169" t="s">
        <v>1730</v>
      </c>
      <c r="C284" s="169" t="s">
        <v>1750</v>
      </c>
      <c r="D284" s="169" t="s">
        <v>1751</v>
      </c>
      <c r="E284" s="169" t="s">
        <v>1478</v>
      </c>
      <c r="F284" s="169" t="s">
        <v>1479</v>
      </c>
      <c r="G284" s="169" t="s">
        <v>1480</v>
      </c>
      <c r="H284" s="170" t="s">
        <v>1481</v>
      </c>
    </row>
    <row r="285" spans="1:8" ht="14.65" thickBot="1">
      <c r="A285" s="168" t="s">
        <v>1729</v>
      </c>
      <c r="B285" s="169" t="s">
        <v>1730</v>
      </c>
      <c r="C285" s="169" t="s">
        <v>1750</v>
      </c>
      <c r="D285" s="169" t="s">
        <v>1751</v>
      </c>
      <c r="E285" s="169" t="s">
        <v>1478</v>
      </c>
      <c r="F285" s="169" t="s">
        <v>1479</v>
      </c>
      <c r="G285" s="169" t="s">
        <v>1482</v>
      </c>
      <c r="H285" s="170" t="s">
        <v>1483</v>
      </c>
    </row>
    <row r="286" spans="1:8" ht="14.65" thickBot="1">
      <c r="A286" s="168" t="s">
        <v>1729</v>
      </c>
      <c r="B286" s="169" t="s">
        <v>1730</v>
      </c>
      <c r="C286" s="169" t="s">
        <v>1750</v>
      </c>
      <c r="D286" s="169" t="s">
        <v>1751</v>
      </c>
      <c r="E286" s="169" t="s">
        <v>1725</v>
      </c>
      <c r="F286" s="169" t="s">
        <v>1726</v>
      </c>
      <c r="G286" s="169" t="s">
        <v>1727</v>
      </c>
      <c r="H286" s="170" t="s">
        <v>1728</v>
      </c>
    </row>
    <row r="287" spans="1:8" ht="14.65" thickBot="1">
      <c r="A287" s="168" t="s">
        <v>1729</v>
      </c>
      <c r="B287" s="169" t="s">
        <v>1730</v>
      </c>
      <c r="C287" s="169" t="s">
        <v>1750</v>
      </c>
      <c r="D287" s="169" t="s">
        <v>1751</v>
      </c>
      <c r="E287" s="169" t="s">
        <v>1506</v>
      </c>
      <c r="F287" s="169" t="s">
        <v>1757</v>
      </c>
      <c r="G287" s="169" t="s">
        <v>1508</v>
      </c>
      <c r="H287" s="170" t="s">
        <v>1509</v>
      </c>
    </row>
    <row r="288" spans="1:8" ht="14.65" thickBot="1">
      <c r="A288" s="168" t="s">
        <v>1729</v>
      </c>
      <c r="B288" s="169" t="s">
        <v>1730</v>
      </c>
      <c r="C288" s="169" t="s">
        <v>1750</v>
      </c>
      <c r="D288" s="169" t="s">
        <v>1751</v>
      </c>
      <c r="E288" s="169" t="s">
        <v>1506</v>
      </c>
      <c r="F288" s="169" t="s">
        <v>1757</v>
      </c>
      <c r="G288" s="169" t="s">
        <v>1510</v>
      </c>
      <c r="H288" s="170" t="s">
        <v>1511</v>
      </c>
    </row>
    <row r="289" spans="1:8" ht="14.65" thickBot="1">
      <c r="A289" s="168" t="s">
        <v>1729</v>
      </c>
      <c r="B289" s="169" t="s">
        <v>1730</v>
      </c>
      <c r="C289" s="169" t="s">
        <v>1750</v>
      </c>
      <c r="D289" s="169" t="s">
        <v>1751</v>
      </c>
      <c r="E289" s="169" t="s">
        <v>1506</v>
      </c>
      <c r="F289" s="169" t="s">
        <v>1757</v>
      </c>
      <c r="G289" s="169" t="s">
        <v>1512</v>
      </c>
      <c r="H289" s="170" t="s">
        <v>1513</v>
      </c>
    </row>
    <row r="290" spans="1:8" ht="14.65" thickBot="1">
      <c r="A290" s="168" t="s">
        <v>1729</v>
      </c>
      <c r="B290" s="169" t="s">
        <v>1730</v>
      </c>
      <c r="C290" s="169" t="s">
        <v>1750</v>
      </c>
      <c r="D290" s="169" t="s">
        <v>1751</v>
      </c>
      <c r="E290" s="169" t="s">
        <v>1433</v>
      </c>
      <c r="F290" s="169" t="s">
        <v>1434</v>
      </c>
      <c r="G290" s="169" t="s">
        <v>1435</v>
      </c>
      <c r="H290" s="170" t="s">
        <v>1434</v>
      </c>
    </row>
    <row r="291" spans="1:8" ht="14.65" thickBot="1">
      <c r="A291" s="168" t="s">
        <v>1729</v>
      </c>
      <c r="B291" s="169" t="s">
        <v>1730</v>
      </c>
      <c r="C291" s="169" t="s">
        <v>1758</v>
      </c>
      <c r="D291" s="169" t="s">
        <v>1402</v>
      </c>
      <c r="E291" s="169" t="s">
        <v>1752</v>
      </c>
      <c r="F291" s="169" t="s">
        <v>1753</v>
      </c>
      <c r="G291" s="169" t="s">
        <v>1754</v>
      </c>
      <c r="H291" s="170" t="s">
        <v>1753</v>
      </c>
    </row>
    <row r="292" spans="1:8" ht="14.65" thickBot="1">
      <c r="A292" s="168" t="s">
        <v>1729</v>
      </c>
      <c r="B292" s="169" t="s">
        <v>1730</v>
      </c>
      <c r="C292" s="169" t="s">
        <v>1758</v>
      </c>
      <c r="D292" s="169" t="s">
        <v>1402</v>
      </c>
      <c r="E292" s="169" t="s">
        <v>1752</v>
      </c>
      <c r="F292" s="169" t="s">
        <v>1753</v>
      </c>
      <c r="G292" s="169" t="s">
        <v>1759</v>
      </c>
      <c r="H292" s="170" t="s">
        <v>1760</v>
      </c>
    </row>
    <row r="293" spans="1:8" ht="14.65" thickBot="1">
      <c r="A293" s="168" t="s">
        <v>1729</v>
      </c>
      <c r="B293" s="169" t="s">
        <v>1730</v>
      </c>
      <c r="C293" s="169" t="s">
        <v>1758</v>
      </c>
      <c r="D293" s="169" t="s">
        <v>1402</v>
      </c>
      <c r="E293" s="169" t="s">
        <v>1403</v>
      </c>
      <c r="F293" s="169" t="s">
        <v>1404</v>
      </c>
      <c r="G293" s="169" t="s">
        <v>1405</v>
      </c>
      <c r="H293" s="170" t="s">
        <v>1406</v>
      </c>
    </row>
    <row r="294" spans="1:8" ht="14.65" thickBot="1">
      <c r="A294" s="168" t="s">
        <v>1729</v>
      </c>
      <c r="B294" s="169" t="s">
        <v>1730</v>
      </c>
      <c r="C294" s="169" t="s">
        <v>1758</v>
      </c>
      <c r="D294" s="169" t="s">
        <v>1402</v>
      </c>
      <c r="E294" s="169" t="s">
        <v>1403</v>
      </c>
      <c r="F294" s="169" t="s">
        <v>1404</v>
      </c>
      <c r="G294" s="169" t="s">
        <v>1407</v>
      </c>
      <c r="H294" s="170" t="s">
        <v>1408</v>
      </c>
    </row>
    <row r="295" spans="1:8" ht="14.65" thickBot="1">
      <c r="A295" s="168" t="s">
        <v>1729</v>
      </c>
      <c r="B295" s="169" t="s">
        <v>1730</v>
      </c>
      <c r="C295" s="169" t="s">
        <v>1758</v>
      </c>
      <c r="D295" s="169" t="s">
        <v>1402</v>
      </c>
      <c r="E295" s="169" t="s">
        <v>1403</v>
      </c>
      <c r="F295" s="169" t="s">
        <v>1404</v>
      </c>
      <c r="G295" s="169" t="s">
        <v>1409</v>
      </c>
      <c r="H295" s="170" t="s">
        <v>1410</v>
      </c>
    </row>
    <row r="296" spans="1:8" ht="14.65" thickBot="1">
      <c r="A296" s="168" t="s">
        <v>1729</v>
      </c>
      <c r="B296" s="169" t="s">
        <v>1730</v>
      </c>
      <c r="C296" s="169" t="s">
        <v>1758</v>
      </c>
      <c r="D296" s="169" t="s">
        <v>1402</v>
      </c>
      <c r="E296" s="169" t="s">
        <v>1403</v>
      </c>
      <c r="F296" s="169" t="s">
        <v>1404</v>
      </c>
      <c r="G296" s="169" t="s">
        <v>1411</v>
      </c>
      <c r="H296" s="170" t="s">
        <v>1412</v>
      </c>
    </row>
    <row r="297" spans="1:8" ht="14.65" thickBot="1">
      <c r="A297" s="168" t="s">
        <v>1729</v>
      </c>
      <c r="B297" s="169" t="s">
        <v>1730</v>
      </c>
      <c r="C297" s="169" t="s">
        <v>1758</v>
      </c>
      <c r="D297" s="169" t="s">
        <v>1402</v>
      </c>
      <c r="E297" s="169" t="s">
        <v>1591</v>
      </c>
      <c r="F297" s="169" t="s">
        <v>1592</v>
      </c>
      <c r="G297" s="169" t="s">
        <v>1593</v>
      </c>
      <c r="H297" s="170" t="s">
        <v>1594</v>
      </c>
    </row>
    <row r="298" spans="1:8" ht="14.65" thickBot="1">
      <c r="A298" s="168" t="s">
        <v>1729</v>
      </c>
      <c r="B298" s="169" t="s">
        <v>1730</v>
      </c>
      <c r="C298" s="169" t="s">
        <v>1758</v>
      </c>
      <c r="D298" s="169" t="s">
        <v>1402</v>
      </c>
      <c r="E298" s="169" t="s">
        <v>1591</v>
      </c>
      <c r="F298" s="169" t="s">
        <v>1592</v>
      </c>
      <c r="G298" s="169" t="s">
        <v>1755</v>
      </c>
      <c r="H298" s="170" t="s">
        <v>1756</v>
      </c>
    </row>
    <row r="299" spans="1:8" ht="14.65" thickBot="1">
      <c r="A299" s="168" t="s">
        <v>1729</v>
      </c>
      <c r="B299" s="169" t="s">
        <v>1730</v>
      </c>
      <c r="C299" s="169" t="s">
        <v>1758</v>
      </c>
      <c r="D299" s="169" t="s">
        <v>1402</v>
      </c>
      <c r="E299" s="169" t="s">
        <v>1705</v>
      </c>
      <c r="F299" s="169" t="s">
        <v>1706</v>
      </c>
      <c r="G299" s="169" t="s">
        <v>1707</v>
      </c>
      <c r="H299" s="170" t="s">
        <v>1708</v>
      </c>
    </row>
    <row r="300" spans="1:8" ht="14.65" thickBot="1">
      <c r="A300" s="168" t="s">
        <v>1729</v>
      </c>
      <c r="B300" s="169" t="s">
        <v>1730</v>
      </c>
      <c r="C300" s="169" t="s">
        <v>1758</v>
      </c>
      <c r="D300" s="169" t="s">
        <v>1402</v>
      </c>
      <c r="E300" s="169" t="s">
        <v>1484</v>
      </c>
      <c r="F300" s="169" t="s">
        <v>1485</v>
      </c>
      <c r="G300" s="169" t="s">
        <v>1486</v>
      </c>
      <c r="H300" s="170" t="s">
        <v>1487</v>
      </c>
    </row>
    <row r="301" spans="1:8" ht="14.65" thickBot="1">
      <c r="A301" s="168" t="s">
        <v>1729</v>
      </c>
      <c r="B301" s="169" t="s">
        <v>1730</v>
      </c>
      <c r="C301" s="169" t="s">
        <v>1758</v>
      </c>
      <c r="D301" s="169" t="s">
        <v>1402</v>
      </c>
      <c r="E301" s="169" t="s">
        <v>1484</v>
      </c>
      <c r="F301" s="169" t="s">
        <v>1485</v>
      </c>
      <c r="G301" s="169" t="s">
        <v>1488</v>
      </c>
      <c r="H301" s="170" t="s">
        <v>1489</v>
      </c>
    </row>
    <row r="302" spans="1:8" ht="14.65" thickBot="1">
      <c r="A302" s="168" t="s">
        <v>1729</v>
      </c>
      <c r="B302" s="169" t="s">
        <v>1730</v>
      </c>
      <c r="C302" s="169" t="s">
        <v>1758</v>
      </c>
      <c r="D302" s="169" t="s">
        <v>1402</v>
      </c>
      <c r="E302" s="169" t="s">
        <v>1725</v>
      </c>
      <c r="F302" s="169" t="s">
        <v>1726</v>
      </c>
      <c r="G302" s="169" t="s">
        <v>1727</v>
      </c>
      <c r="H302" s="170" t="s">
        <v>1728</v>
      </c>
    </row>
    <row r="303" spans="1:8" ht="14.65" thickBot="1">
      <c r="A303" s="168" t="s">
        <v>1729</v>
      </c>
      <c r="B303" s="169" t="s">
        <v>1730</v>
      </c>
      <c r="C303" s="169" t="s">
        <v>1758</v>
      </c>
      <c r="D303" s="169" t="s">
        <v>1402</v>
      </c>
      <c r="E303" s="169" t="s">
        <v>1761</v>
      </c>
      <c r="F303" s="169" t="s">
        <v>1762</v>
      </c>
      <c r="G303" s="169" t="s">
        <v>1763</v>
      </c>
      <c r="H303" s="170" t="s">
        <v>1764</v>
      </c>
    </row>
    <row r="304" spans="1:8" ht="14.65" thickBot="1">
      <c r="A304" s="168" t="s">
        <v>1729</v>
      </c>
      <c r="B304" s="169" t="s">
        <v>1730</v>
      </c>
      <c r="C304" s="169" t="s">
        <v>1758</v>
      </c>
      <c r="D304" s="169" t="s">
        <v>1402</v>
      </c>
      <c r="E304" s="169" t="s">
        <v>1433</v>
      </c>
      <c r="F304" s="169" t="s">
        <v>1434</v>
      </c>
      <c r="G304" s="169" t="s">
        <v>1765</v>
      </c>
      <c r="H304" s="170" t="s">
        <v>1766</v>
      </c>
    </row>
    <row r="305" spans="1:8" ht="14.65" thickBot="1">
      <c r="A305" s="168" t="s">
        <v>1729</v>
      </c>
      <c r="B305" s="169" t="s">
        <v>1730</v>
      </c>
      <c r="C305" s="169" t="s">
        <v>1758</v>
      </c>
      <c r="D305" s="169" t="s">
        <v>1402</v>
      </c>
      <c r="E305" s="169" t="s">
        <v>1433</v>
      </c>
      <c r="F305" s="169" t="s">
        <v>1434</v>
      </c>
      <c r="G305" s="169" t="s">
        <v>1595</v>
      </c>
      <c r="H305" s="170" t="s">
        <v>1596</v>
      </c>
    </row>
    <row r="306" spans="1:8" ht="14.65" thickBot="1">
      <c r="A306" s="168" t="s">
        <v>1729</v>
      </c>
      <c r="B306" s="169" t="s">
        <v>1730</v>
      </c>
      <c r="C306" s="169" t="s">
        <v>1758</v>
      </c>
      <c r="D306" s="169" t="s">
        <v>1402</v>
      </c>
      <c r="E306" s="169" t="s">
        <v>1433</v>
      </c>
      <c r="F306" s="169" t="s">
        <v>1434</v>
      </c>
      <c r="G306" s="169" t="s">
        <v>1597</v>
      </c>
      <c r="H306" s="170" t="s">
        <v>1598</v>
      </c>
    </row>
    <row r="307" spans="1:8" ht="14.65" thickBot="1">
      <c r="A307" s="168" t="s">
        <v>1729</v>
      </c>
      <c r="B307" s="169" t="s">
        <v>1730</v>
      </c>
      <c r="C307" s="169" t="s">
        <v>1758</v>
      </c>
      <c r="D307" s="169" t="s">
        <v>1402</v>
      </c>
      <c r="E307" s="169" t="s">
        <v>1433</v>
      </c>
      <c r="F307" s="169" t="s">
        <v>1434</v>
      </c>
      <c r="G307" s="169" t="s">
        <v>1603</v>
      </c>
      <c r="H307" s="170" t="s">
        <v>1604</v>
      </c>
    </row>
    <row r="308" spans="1:8" ht="14.65" thickBot="1">
      <c r="A308" s="168" t="s">
        <v>1729</v>
      </c>
      <c r="B308" s="169" t="s">
        <v>1730</v>
      </c>
      <c r="C308" s="169" t="s">
        <v>1758</v>
      </c>
      <c r="D308" s="169" t="s">
        <v>1402</v>
      </c>
      <c r="E308" s="169" t="s">
        <v>1433</v>
      </c>
      <c r="F308" s="169" t="s">
        <v>1434</v>
      </c>
      <c r="G308" s="169" t="s">
        <v>1615</v>
      </c>
      <c r="H308" s="170" t="s">
        <v>1616</v>
      </c>
    </row>
    <row r="309" spans="1:8" ht="14.65" thickBot="1">
      <c r="A309" s="168" t="s">
        <v>1729</v>
      </c>
      <c r="B309" s="169" t="s">
        <v>1730</v>
      </c>
      <c r="C309" s="169" t="s">
        <v>1758</v>
      </c>
      <c r="D309" s="169" t="s">
        <v>1402</v>
      </c>
      <c r="E309" s="169" t="s">
        <v>1433</v>
      </c>
      <c r="F309" s="169" t="s">
        <v>1434</v>
      </c>
      <c r="G309" s="169" t="s">
        <v>1623</v>
      </c>
      <c r="H309" s="170" t="s">
        <v>1624</v>
      </c>
    </row>
    <row r="310" spans="1:8" ht="14.65" thickBot="1">
      <c r="A310" s="168" t="s">
        <v>1729</v>
      </c>
      <c r="B310" s="169" t="s">
        <v>1730</v>
      </c>
      <c r="C310" s="169" t="s">
        <v>1758</v>
      </c>
      <c r="D310" s="169" t="s">
        <v>1402</v>
      </c>
      <c r="E310" s="169" t="s">
        <v>1433</v>
      </c>
      <c r="F310" s="169" t="s">
        <v>1434</v>
      </c>
      <c r="G310" s="169" t="s">
        <v>1697</v>
      </c>
      <c r="H310" s="170" t="s">
        <v>1698</v>
      </c>
    </row>
    <row r="311" spans="1:8" ht="14.65" thickBot="1">
      <c r="A311" s="168" t="s">
        <v>1729</v>
      </c>
      <c r="B311" s="169" t="s">
        <v>1730</v>
      </c>
      <c r="C311" s="169" t="s">
        <v>1758</v>
      </c>
      <c r="D311" s="169" t="s">
        <v>1402</v>
      </c>
      <c r="E311" s="169" t="s">
        <v>1433</v>
      </c>
      <c r="F311" s="169" t="s">
        <v>1434</v>
      </c>
      <c r="G311" s="169" t="s">
        <v>1629</v>
      </c>
      <c r="H311" s="170" t="s">
        <v>1630</v>
      </c>
    </row>
    <row r="312" spans="1:8">
      <c r="A312" s="171" t="s">
        <v>1729</v>
      </c>
      <c r="B312" s="172" t="s">
        <v>1730</v>
      </c>
      <c r="C312" s="172" t="s">
        <v>1758</v>
      </c>
      <c r="D312" s="172" t="s">
        <v>1402</v>
      </c>
      <c r="E312" s="172" t="s">
        <v>1433</v>
      </c>
      <c r="F312" s="172" t="s">
        <v>1434</v>
      </c>
      <c r="G312" s="172" t="s">
        <v>1435</v>
      </c>
      <c r="H312" s="173" t="s">
        <v>1434</v>
      </c>
    </row>
  </sheetData>
  <sheetProtection algorithmName="SHA-512" hashValue="6e8zCkNkvpRm2mz6KelAXjLhS2TShwphdyoOk6FPHYqaT1Si7ujiWTKMCerab9DIkgYaT4G5oNJwu5E/zQuuxA==" saltValue="6Rc5OdF2VdpGI8UJZJYWAw==" spinCount="100000" sheet="1" objects="1" scenarios="1" formatCells="0" formatColumns="0" formatRows="0" autoFilter="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D3331-6FDB-4221-9BB6-C59F43FFFA0C}">
  <sheetPr>
    <tabColor rgb="FF9966FF"/>
  </sheetPr>
  <dimension ref="A1:C69"/>
  <sheetViews>
    <sheetView topLeftCell="A24" workbookViewId="0"/>
  </sheetViews>
  <sheetFormatPr defaultRowHeight="14.45"/>
  <cols>
    <col min="1" max="1" width="18.28515625" style="15" customWidth="1"/>
    <col min="3" max="3" width="70.28515625" customWidth="1"/>
  </cols>
  <sheetData>
    <row r="1" spans="1:3">
      <c r="A1" s="184" t="s">
        <v>1767</v>
      </c>
      <c r="B1" s="182" t="s">
        <v>1768</v>
      </c>
      <c r="C1" s="182" t="s">
        <v>1769</v>
      </c>
    </row>
    <row r="2" spans="1:3">
      <c r="A2" s="11">
        <v>11</v>
      </c>
      <c r="B2" s="183" t="s">
        <v>1770</v>
      </c>
      <c r="C2" s="2" t="s">
        <v>1771</v>
      </c>
    </row>
    <row r="3" spans="1:3">
      <c r="A3" s="11">
        <v>211</v>
      </c>
      <c r="B3" s="185" t="s">
        <v>1772</v>
      </c>
      <c r="C3" s="185" t="s">
        <v>1773</v>
      </c>
    </row>
    <row r="4" spans="1:3">
      <c r="A4" s="11">
        <v>213</v>
      </c>
      <c r="B4" s="185" t="s">
        <v>1772</v>
      </c>
      <c r="C4" s="185" t="s">
        <v>1773</v>
      </c>
    </row>
    <row r="5" spans="1:3">
      <c r="A5" s="11">
        <v>212</v>
      </c>
      <c r="B5" s="183" t="s">
        <v>1774</v>
      </c>
      <c r="C5" s="2" t="s">
        <v>1775</v>
      </c>
    </row>
    <row r="6" spans="1:3">
      <c r="A6" s="11">
        <v>22</v>
      </c>
      <c r="B6" s="183" t="s">
        <v>1776</v>
      </c>
      <c r="C6" s="2" t="s">
        <v>1777</v>
      </c>
    </row>
    <row r="7" spans="1:3">
      <c r="A7" s="11">
        <v>23</v>
      </c>
      <c r="B7" s="183" t="s">
        <v>1778</v>
      </c>
      <c r="C7" s="2" t="s">
        <v>1779</v>
      </c>
    </row>
    <row r="8" spans="1:3">
      <c r="A8" s="11">
        <v>311</v>
      </c>
      <c r="B8" s="185" t="s">
        <v>1780</v>
      </c>
      <c r="C8" s="185" t="s">
        <v>1781</v>
      </c>
    </row>
    <row r="9" spans="1:3">
      <c r="A9" s="11">
        <v>312</v>
      </c>
      <c r="B9" s="185" t="s">
        <v>1780</v>
      </c>
      <c r="C9" s="185" t="s">
        <v>1781</v>
      </c>
    </row>
    <row r="10" spans="1:3">
      <c r="A10" s="11">
        <v>313</v>
      </c>
      <c r="B10" s="185" t="s">
        <v>1782</v>
      </c>
      <c r="C10" s="384" t="s">
        <v>1783</v>
      </c>
    </row>
    <row r="11" spans="1:3">
      <c r="A11" s="11">
        <v>314</v>
      </c>
      <c r="B11" s="185" t="s">
        <v>1782</v>
      </c>
      <c r="C11" s="384" t="s">
        <v>1783</v>
      </c>
    </row>
    <row r="12" spans="1:3">
      <c r="A12" s="11">
        <v>315</v>
      </c>
      <c r="B12" s="185" t="s">
        <v>1782</v>
      </c>
      <c r="C12" s="384" t="s">
        <v>1783</v>
      </c>
    </row>
    <row r="13" spans="1:3">
      <c r="A13" s="11">
        <v>316</v>
      </c>
      <c r="B13" s="185" t="s">
        <v>1782</v>
      </c>
      <c r="C13" s="384" t="s">
        <v>1783</v>
      </c>
    </row>
    <row r="14" spans="1:3">
      <c r="A14" s="11">
        <v>321</v>
      </c>
      <c r="B14" s="183" t="s">
        <v>1784</v>
      </c>
      <c r="C14" s="2" t="s">
        <v>1785</v>
      </c>
    </row>
    <row r="15" spans="1:3">
      <c r="A15" s="11">
        <v>322</v>
      </c>
      <c r="B15" s="183" t="s">
        <v>1786</v>
      </c>
      <c r="C15" s="2" t="s">
        <v>1787</v>
      </c>
    </row>
    <row r="16" spans="1:3">
      <c r="A16" s="11">
        <v>323</v>
      </c>
      <c r="B16" s="183" t="s">
        <v>1788</v>
      </c>
      <c r="C16" s="2" t="s">
        <v>1789</v>
      </c>
    </row>
    <row r="17" spans="1:3">
      <c r="A17" s="11">
        <v>32411</v>
      </c>
      <c r="B17" s="183" t="s">
        <v>1790</v>
      </c>
      <c r="C17" s="2" t="s">
        <v>1791</v>
      </c>
    </row>
    <row r="18" spans="1:3">
      <c r="A18" s="11">
        <v>32412</v>
      </c>
      <c r="B18" s="183" t="s">
        <v>1792</v>
      </c>
      <c r="C18" s="2" t="s">
        <v>1793</v>
      </c>
    </row>
    <row r="19" spans="1:3">
      <c r="A19" s="11">
        <v>324191</v>
      </c>
      <c r="B19" s="183" t="s">
        <v>1794</v>
      </c>
      <c r="C19" s="2" t="s">
        <v>1795</v>
      </c>
    </row>
    <row r="20" spans="1:3">
      <c r="A20" s="11">
        <v>324199</v>
      </c>
      <c r="B20" s="183" t="s">
        <v>1796</v>
      </c>
      <c r="C20" s="2" t="s">
        <v>1797</v>
      </c>
    </row>
    <row r="21" spans="1:3">
      <c r="A21" s="11">
        <v>32511</v>
      </c>
      <c r="B21" s="183" t="s">
        <v>1798</v>
      </c>
      <c r="C21" s="2" t="s">
        <v>1799</v>
      </c>
    </row>
    <row r="22" spans="1:3">
      <c r="A22" s="11">
        <v>32512</v>
      </c>
      <c r="B22" s="183" t="s">
        <v>1800</v>
      </c>
      <c r="C22" s="2" t="s">
        <v>1801</v>
      </c>
    </row>
    <row r="23" spans="1:3">
      <c r="A23" s="11">
        <v>32513</v>
      </c>
      <c r="B23" s="183" t="s">
        <v>1802</v>
      </c>
      <c r="C23" s="2" t="s">
        <v>1803</v>
      </c>
    </row>
    <row r="24" spans="1:3">
      <c r="A24" s="11">
        <v>325182</v>
      </c>
      <c r="B24" s="183" t="s">
        <v>1804</v>
      </c>
      <c r="C24" s="2" t="s">
        <v>1805</v>
      </c>
    </row>
    <row r="25" spans="1:3">
      <c r="A25" s="11">
        <v>32518</v>
      </c>
      <c r="B25" s="183" t="s">
        <v>1806</v>
      </c>
      <c r="C25" s="2" t="s">
        <v>1807</v>
      </c>
    </row>
    <row r="26" spans="1:3">
      <c r="A26" s="11">
        <v>325192</v>
      </c>
      <c r="B26" s="183" t="s">
        <v>1808</v>
      </c>
      <c r="C26" s="2" t="s">
        <v>1809</v>
      </c>
    </row>
    <row r="27" spans="1:3">
      <c r="A27" s="11">
        <v>32519</v>
      </c>
      <c r="B27" s="183" t="s">
        <v>1810</v>
      </c>
      <c r="C27" s="2" t="s">
        <v>1017</v>
      </c>
    </row>
    <row r="28" spans="1:3">
      <c r="A28" s="11">
        <v>325211</v>
      </c>
      <c r="B28" s="183" t="s">
        <v>1811</v>
      </c>
      <c r="C28" s="2" t="s">
        <v>1812</v>
      </c>
    </row>
    <row r="29" spans="1:3">
      <c r="A29" s="11">
        <v>325212</v>
      </c>
      <c r="B29" s="183" t="s">
        <v>1813</v>
      </c>
      <c r="C29" s="2" t="s">
        <v>1814</v>
      </c>
    </row>
    <row r="30" spans="1:3">
      <c r="A30" s="11">
        <v>32522</v>
      </c>
      <c r="B30" s="183" t="s">
        <v>1815</v>
      </c>
      <c r="C30" s="2" t="s">
        <v>1816</v>
      </c>
    </row>
    <row r="31" spans="1:3">
      <c r="A31" s="11">
        <v>3253</v>
      </c>
      <c r="B31" s="183" t="s">
        <v>1817</v>
      </c>
      <c r="C31" s="2" t="s">
        <v>1818</v>
      </c>
    </row>
    <row r="32" spans="1:3">
      <c r="A32" s="11">
        <v>3254</v>
      </c>
      <c r="B32" s="183" t="s">
        <v>1819</v>
      </c>
      <c r="C32" s="2" t="s">
        <v>1820</v>
      </c>
    </row>
    <row r="33" spans="1:3">
      <c r="A33" s="11">
        <v>32551</v>
      </c>
      <c r="B33" s="183" t="s">
        <v>1821</v>
      </c>
      <c r="C33" s="2" t="s">
        <v>1822</v>
      </c>
    </row>
    <row r="34" spans="1:3">
      <c r="A34" s="11">
        <v>32552</v>
      </c>
      <c r="B34" s="183" t="s">
        <v>1823</v>
      </c>
      <c r="C34" s="2" t="s">
        <v>1019</v>
      </c>
    </row>
    <row r="35" spans="1:3">
      <c r="A35" s="11">
        <v>3256</v>
      </c>
      <c r="B35" s="183" t="s">
        <v>1824</v>
      </c>
      <c r="C35" s="2" t="s">
        <v>1825</v>
      </c>
    </row>
    <row r="36" spans="1:3">
      <c r="A36" s="11">
        <v>32591</v>
      </c>
      <c r="B36" s="183" t="s">
        <v>1826</v>
      </c>
      <c r="C36" s="2" t="s">
        <v>1827</v>
      </c>
    </row>
    <row r="37" spans="1:3">
      <c r="A37" s="11">
        <v>32592</v>
      </c>
      <c r="B37" s="183" t="s">
        <v>1828</v>
      </c>
      <c r="C37" s="2" t="s">
        <v>1829</v>
      </c>
    </row>
    <row r="38" spans="1:3">
      <c r="A38" s="11">
        <v>325991</v>
      </c>
      <c r="B38" s="183" t="s">
        <v>1830</v>
      </c>
      <c r="C38" s="2" t="s">
        <v>1831</v>
      </c>
    </row>
    <row r="39" spans="1:3">
      <c r="A39" s="11">
        <v>325992</v>
      </c>
      <c r="B39" s="183" t="s">
        <v>1832</v>
      </c>
      <c r="C39" s="2" t="s">
        <v>1833</v>
      </c>
    </row>
    <row r="40" spans="1:3">
      <c r="A40" s="11">
        <v>325998</v>
      </c>
      <c r="B40" s="183" t="s">
        <v>1834</v>
      </c>
      <c r="C40" s="2" t="s">
        <v>1835</v>
      </c>
    </row>
    <row r="41" spans="1:3">
      <c r="A41" s="11">
        <v>3261</v>
      </c>
      <c r="B41" s="183" t="s">
        <v>1836</v>
      </c>
      <c r="C41" s="2" t="s">
        <v>1837</v>
      </c>
    </row>
    <row r="42" spans="1:3">
      <c r="A42" s="11">
        <v>3262</v>
      </c>
      <c r="B42" s="183" t="s">
        <v>1838</v>
      </c>
      <c r="C42" s="2" t="s">
        <v>1839</v>
      </c>
    </row>
    <row r="43" spans="1:3">
      <c r="A43" s="11">
        <v>327</v>
      </c>
      <c r="B43" s="183" t="s">
        <v>1840</v>
      </c>
      <c r="C43" s="2" t="s">
        <v>1841</v>
      </c>
    </row>
    <row r="44" spans="1:3">
      <c r="A44" s="11">
        <v>331</v>
      </c>
      <c r="B44" s="183" t="s">
        <v>1842</v>
      </c>
      <c r="C44" s="2" t="s">
        <v>1843</v>
      </c>
    </row>
    <row r="45" spans="1:3">
      <c r="A45" s="11">
        <v>332</v>
      </c>
      <c r="B45" s="183" t="s">
        <v>1844</v>
      </c>
      <c r="C45" s="2" t="s">
        <v>1845</v>
      </c>
    </row>
    <row r="46" spans="1:3">
      <c r="A46" s="11">
        <v>333</v>
      </c>
      <c r="B46" s="183" t="s">
        <v>1846</v>
      </c>
      <c r="C46" s="2" t="s">
        <v>1847</v>
      </c>
    </row>
    <row r="47" spans="1:3">
      <c r="A47" s="11">
        <v>334</v>
      </c>
      <c r="B47" s="183" t="s">
        <v>1848</v>
      </c>
      <c r="C47" s="2" t="s">
        <v>1849</v>
      </c>
    </row>
    <row r="48" spans="1:3">
      <c r="A48" s="11">
        <v>335</v>
      </c>
      <c r="B48" s="183" t="s">
        <v>1850</v>
      </c>
      <c r="C48" s="2" t="s">
        <v>1851</v>
      </c>
    </row>
    <row r="49" spans="1:3">
      <c r="A49" s="11">
        <v>336</v>
      </c>
      <c r="B49" s="183" t="s">
        <v>1852</v>
      </c>
      <c r="C49" s="2" t="s">
        <v>1853</v>
      </c>
    </row>
    <row r="50" spans="1:3">
      <c r="A50" s="11">
        <v>337</v>
      </c>
      <c r="B50" s="183" t="s">
        <v>1854</v>
      </c>
      <c r="C50" s="2" t="s">
        <v>1855</v>
      </c>
    </row>
    <row r="51" spans="1:3">
      <c r="A51" s="11">
        <v>339</v>
      </c>
      <c r="B51" s="183" t="s">
        <v>1856</v>
      </c>
      <c r="C51" s="2" t="s">
        <v>1857</v>
      </c>
    </row>
    <row r="52" spans="1:3">
      <c r="A52" s="11">
        <v>42</v>
      </c>
      <c r="B52" s="185" t="s">
        <v>1858</v>
      </c>
      <c r="C52" s="185" t="s">
        <v>1859</v>
      </c>
    </row>
    <row r="53" spans="1:3">
      <c r="A53" s="11">
        <v>44</v>
      </c>
      <c r="B53" s="185" t="s">
        <v>1858</v>
      </c>
      <c r="C53" s="185" t="s">
        <v>1859</v>
      </c>
    </row>
    <row r="54" spans="1:3">
      <c r="A54" s="11">
        <v>45</v>
      </c>
      <c r="B54" s="185" t="s">
        <v>1858</v>
      </c>
      <c r="C54" s="185" t="s">
        <v>1859</v>
      </c>
    </row>
    <row r="55" spans="1:3">
      <c r="A55" s="11">
        <v>48</v>
      </c>
      <c r="B55" s="185" t="s">
        <v>1858</v>
      </c>
      <c r="C55" s="185" t="s">
        <v>1859</v>
      </c>
    </row>
    <row r="56" spans="1:3">
      <c r="A56" s="11">
        <v>49</v>
      </c>
      <c r="B56" s="185" t="s">
        <v>1858</v>
      </c>
      <c r="C56" s="185" t="s">
        <v>1859</v>
      </c>
    </row>
    <row r="57" spans="1:3">
      <c r="A57" s="11">
        <v>51</v>
      </c>
      <c r="B57" s="185" t="s">
        <v>1860</v>
      </c>
      <c r="C57" s="185" t="s">
        <v>1861</v>
      </c>
    </row>
    <row r="58" spans="1:3">
      <c r="A58" s="11">
        <v>52</v>
      </c>
      <c r="B58" s="185" t="s">
        <v>1860</v>
      </c>
      <c r="C58" s="185" t="s">
        <v>1861</v>
      </c>
    </row>
    <row r="59" spans="1:3">
      <c r="A59" s="11">
        <v>53</v>
      </c>
      <c r="B59" s="185" t="s">
        <v>1860</v>
      </c>
      <c r="C59" s="185" t="s">
        <v>1861</v>
      </c>
    </row>
    <row r="60" spans="1:3">
      <c r="A60" s="11">
        <v>54</v>
      </c>
      <c r="B60" s="185" t="s">
        <v>1860</v>
      </c>
      <c r="C60" s="185" t="s">
        <v>1861</v>
      </c>
    </row>
    <row r="61" spans="1:3">
      <c r="A61" s="11">
        <v>55</v>
      </c>
      <c r="B61" s="185" t="s">
        <v>1860</v>
      </c>
      <c r="C61" s="185" t="s">
        <v>1861</v>
      </c>
    </row>
    <row r="62" spans="1:3">
      <c r="A62" s="11">
        <v>56</v>
      </c>
      <c r="B62" s="185" t="s">
        <v>1860</v>
      </c>
      <c r="C62" s="185" t="s">
        <v>1861</v>
      </c>
    </row>
    <row r="63" spans="1:3">
      <c r="A63" s="11">
        <v>61</v>
      </c>
      <c r="B63" s="185" t="s">
        <v>1860</v>
      </c>
      <c r="C63" s="185" t="s">
        <v>1861</v>
      </c>
    </row>
    <row r="64" spans="1:3">
      <c r="A64" s="11">
        <v>62</v>
      </c>
      <c r="B64" s="185" t="s">
        <v>1860</v>
      </c>
      <c r="C64" s="185" t="s">
        <v>1861</v>
      </c>
    </row>
    <row r="65" spans="1:3">
      <c r="A65" s="11">
        <v>71</v>
      </c>
      <c r="B65" s="185" t="s">
        <v>1860</v>
      </c>
      <c r="C65" s="185" t="s">
        <v>1861</v>
      </c>
    </row>
    <row r="66" spans="1:3">
      <c r="A66" s="11">
        <v>72</v>
      </c>
      <c r="B66" s="185" t="s">
        <v>1860</v>
      </c>
      <c r="C66" s="185" t="s">
        <v>1861</v>
      </c>
    </row>
    <row r="67" spans="1:3">
      <c r="A67" s="11">
        <v>81</v>
      </c>
      <c r="B67" s="185" t="s">
        <v>1860</v>
      </c>
      <c r="C67" s="185" t="s">
        <v>1861</v>
      </c>
    </row>
    <row r="68" spans="1:3">
      <c r="A68" s="11">
        <v>92</v>
      </c>
      <c r="B68" s="185" t="s">
        <v>1860</v>
      </c>
      <c r="C68" s="185" t="s">
        <v>1861</v>
      </c>
    </row>
    <row r="69" spans="1:3">
      <c r="A69" s="11"/>
      <c r="B69" s="183" t="s">
        <v>1862</v>
      </c>
      <c r="C69" s="2" t="s">
        <v>1863</v>
      </c>
    </row>
  </sheetData>
  <sheetProtection algorithmName="SHA-512" hashValue="lzXWkLjaoaJ0+i6y0vso4WN96lChD5Myc1BIVwaHfjGMS2Fkbx++xkKbLWDRSLySv6NUl83+7+SlmcA+wQCjBA==" saltValue="9diyoS+wQkcu8O9h4WXYAQ==" spinCount="100000" sheet="1" objects="1" scenarios="1" formatCells="0" formatColumns="0" formatRows="0" autoFilter="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26EDE-FBEC-4184-B9A3-4630E2ABDE08}">
  <sheetPr>
    <tabColor rgb="FF9966FF"/>
  </sheetPr>
  <dimension ref="A1:C1110"/>
  <sheetViews>
    <sheetView workbookViewId="0"/>
  </sheetViews>
  <sheetFormatPr defaultRowHeight="14.45"/>
  <cols>
    <col min="1" max="1" width="25.28515625" customWidth="1"/>
    <col min="2" max="2" width="23" customWidth="1"/>
    <col min="3" max="3" width="50.42578125" customWidth="1"/>
  </cols>
  <sheetData>
    <row r="1" spans="1:3">
      <c r="A1" t="s">
        <v>1864</v>
      </c>
      <c r="B1" t="s">
        <v>1865</v>
      </c>
      <c r="C1" t="s">
        <v>1866</v>
      </c>
    </row>
    <row r="2" spans="1:3">
      <c r="A2">
        <v>2111</v>
      </c>
      <c r="B2" t="s">
        <v>1772</v>
      </c>
      <c r="C2" t="s">
        <v>1773</v>
      </c>
    </row>
    <row r="3" spans="1:3">
      <c r="A3">
        <v>2121</v>
      </c>
      <c r="B3" t="s">
        <v>1774</v>
      </c>
      <c r="C3" t="s">
        <v>1775</v>
      </c>
    </row>
    <row r="4" spans="1:3">
      <c r="A4">
        <v>2122</v>
      </c>
      <c r="B4" t="s">
        <v>1774</v>
      </c>
      <c r="C4" t="s">
        <v>1775</v>
      </c>
    </row>
    <row r="5" spans="1:3">
      <c r="A5">
        <v>2211</v>
      </c>
      <c r="B5" t="s">
        <v>1776</v>
      </c>
      <c r="C5" t="s">
        <v>1777</v>
      </c>
    </row>
    <row r="6" spans="1:3">
      <c r="A6">
        <v>2212</v>
      </c>
      <c r="B6" t="s">
        <v>1776</v>
      </c>
      <c r="C6" t="s">
        <v>1777</v>
      </c>
    </row>
    <row r="7" spans="1:3">
      <c r="A7">
        <v>2213</v>
      </c>
      <c r="B7" t="s">
        <v>1776</v>
      </c>
      <c r="C7" t="s">
        <v>1777</v>
      </c>
    </row>
    <row r="8" spans="1:3">
      <c r="A8">
        <v>3119</v>
      </c>
      <c r="B8" t="s">
        <v>1780</v>
      </c>
      <c r="C8" t="s">
        <v>1781</v>
      </c>
    </row>
    <row r="9" spans="1:3">
      <c r="A9">
        <v>3121</v>
      </c>
      <c r="B9" t="s">
        <v>1780</v>
      </c>
      <c r="C9" t="s">
        <v>1781</v>
      </c>
    </row>
    <row r="10" spans="1:3">
      <c r="A10">
        <v>3122</v>
      </c>
      <c r="B10" t="s">
        <v>1780</v>
      </c>
      <c r="C10" t="s">
        <v>1781</v>
      </c>
    </row>
    <row r="11" spans="1:3">
      <c r="A11">
        <v>3131</v>
      </c>
      <c r="B11" t="s">
        <v>1782</v>
      </c>
      <c r="C11" t="s">
        <v>1783</v>
      </c>
    </row>
    <row r="12" spans="1:3">
      <c r="A12">
        <v>3132</v>
      </c>
      <c r="B12" t="s">
        <v>1782</v>
      </c>
      <c r="C12" t="s">
        <v>1783</v>
      </c>
    </row>
    <row r="13" spans="1:3">
      <c r="A13">
        <v>3133</v>
      </c>
      <c r="B13" t="s">
        <v>1782</v>
      </c>
      <c r="C13" t="s">
        <v>1783</v>
      </c>
    </row>
    <row r="14" spans="1:3">
      <c r="A14">
        <v>3219</v>
      </c>
      <c r="B14" t="s">
        <v>1784</v>
      </c>
      <c r="C14" t="s">
        <v>1785</v>
      </c>
    </row>
    <row r="15" spans="1:3">
      <c r="A15">
        <v>3221</v>
      </c>
      <c r="B15" t="s">
        <v>1786</v>
      </c>
      <c r="C15" t="s">
        <v>1787</v>
      </c>
    </row>
    <row r="16" spans="1:3">
      <c r="A16">
        <v>3222</v>
      </c>
      <c r="B16" t="s">
        <v>1786</v>
      </c>
      <c r="C16" t="s">
        <v>1787</v>
      </c>
    </row>
    <row r="17" spans="1:3">
      <c r="A17">
        <v>3231</v>
      </c>
      <c r="B17" t="s">
        <v>1788</v>
      </c>
      <c r="C17" t="s">
        <v>1789</v>
      </c>
    </row>
    <row r="18" spans="1:3">
      <c r="A18">
        <v>3251</v>
      </c>
      <c r="B18" t="s">
        <v>1867</v>
      </c>
      <c r="C18" t="s">
        <v>1868</v>
      </c>
    </row>
    <row r="19" spans="1:3">
      <c r="A19">
        <v>3254</v>
      </c>
      <c r="B19" t="s">
        <v>1819</v>
      </c>
      <c r="C19" t="s">
        <v>1820</v>
      </c>
    </row>
    <row r="20" spans="1:3">
      <c r="A20">
        <v>3259</v>
      </c>
      <c r="B20" t="s">
        <v>1869</v>
      </c>
      <c r="C20" t="s">
        <v>1868</v>
      </c>
    </row>
    <row r="21" spans="1:3">
      <c r="A21">
        <v>3261</v>
      </c>
      <c r="B21" t="s">
        <v>1836</v>
      </c>
      <c r="C21" t="s">
        <v>1837</v>
      </c>
    </row>
    <row r="22" spans="1:3" ht="57.6">
      <c r="A22">
        <v>3274</v>
      </c>
      <c r="B22" t="s">
        <v>1840</v>
      </c>
      <c r="C22" s="6" t="s">
        <v>1870</v>
      </c>
    </row>
    <row r="23" spans="1:3">
      <c r="A23">
        <v>3314</v>
      </c>
      <c r="B23" t="s">
        <v>1842</v>
      </c>
      <c r="C23" t="s">
        <v>1843</v>
      </c>
    </row>
    <row r="24" spans="1:3">
      <c r="A24">
        <v>3329</v>
      </c>
      <c r="B24" t="s">
        <v>1844</v>
      </c>
      <c r="C24" t="s">
        <v>1845</v>
      </c>
    </row>
    <row r="25" spans="1:3">
      <c r="A25">
        <v>3335</v>
      </c>
      <c r="B25" t="s">
        <v>1846</v>
      </c>
      <c r="C25" t="s">
        <v>1847</v>
      </c>
    </row>
    <row r="26" spans="1:3">
      <c r="A26">
        <v>3339</v>
      </c>
      <c r="B26" t="s">
        <v>1856</v>
      </c>
      <c r="C26" t="s">
        <v>1857</v>
      </c>
    </row>
    <row r="27" spans="1:3">
      <c r="A27">
        <v>3344</v>
      </c>
      <c r="B27" t="s">
        <v>1848</v>
      </c>
      <c r="C27" t="s">
        <v>1849</v>
      </c>
    </row>
    <row r="28" spans="1:3">
      <c r="A28">
        <v>3363</v>
      </c>
      <c r="B28" t="s">
        <v>1852</v>
      </c>
      <c r="C28" t="s">
        <v>1853</v>
      </c>
    </row>
    <row r="29" spans="1:3">
      <c r="A29">
        <v>3364</v>
      </c>
      <c r="B29" t="s">
        <v>1852</v>
      </c>
      <c r="C29" t="s">
        <v>1853</v>
      </c>
    </row>
    <row r="30" spans="1:3">
      <c r="A30">
        <v>3366</v>
      </c>
      <c r="B30" t="s">
        <v>1852</v>
      </c>
      <c r="C30" t="s">
        <v>1853</v>
      </c>
    </row>
    <row r="31" spans="1:3">
      <c r="A31">
        <v>3371</v>
      </c>
      <c r="B31" t="s">
        <v>1854</v>
      </c>
      <c r="C31" t="s">
        <v>1855</v>
      </c>
    </row>
    <row r="32" spans="1:3">
      <c r="A32">
        <v>3391</v>
      </c>
      <c r="B32" t="s">
        <v>1856</v>
      </c>
      <c r="C32" t="s">
        <v>1857</v>
      </c>
    </row>
    <row r="33" spans="1:3">
      <c r="A33">
        <v>3399</v>
      </c>
      <c r="B33" t="s">
        <v>1856</v>
      </c>
      <c r="C33" t="s">
        <v>1857</v>
      </c>
    </row>
    <row r="34" spans="1:3">
      <c r="A34">
        <v>4247</v>
      </c>
      <c r="B34" t="s">
        <v>1858</v>
      </c>
      <c r="C34" t="s">
        <v>1859</v>
      </c>
    </row>
    <row r="35" spans="1:3">
      <c r="A35">
        <v>4442</v>
      </c>
      <c r="B35" t="s">
        <v>1858</v>
      </c>
      <c r="C35" t="s">
        <v>1859</v>
      </c>
    </row>
    <row r="36" spans="1:3">
      <c r="A36">
        <v>4481</v>
      </c>
      <c r="B36" t="s">
        <v>1858</v>
      </c>
      <c r="C36" t="s">
        <v>1859</v>
      </c>
    </row>
    <row r="37" spans="1:3">
      <c r="A37">
        <v>4811</v>
      </c>
      <c r="B37" t="s">
        <v>1858</v>
      </c>
      <c r="C37" t="s">
        <v>1859</v>
      </c>
    </row>
    <row r="38" spans="1:3">
      <c r="A38">
        <v>4862</v>
      </c>
      <c r="B38" t="s">
        <v>1858</v>
      </c>
      <c r="C38" t="s">
        <v>1859</v>
      </c>
    </row>
    <row r="39" spans="1:3">
      <c r="A39">
        <v>4883</v>
      </c>
      <c r="B39" t="s">
        <v>1858</v>
      </c>
      <c r="C39" t="s">
        <v>1859</v>
      </c>
    </row>
    <row r="40" spans="1:3">
      <c r="A40">
        <v>4931</v>
      </c>
      <c r="B40" t="s">
        <v>1858</v>
      </c>
      <c r="C40" t="s">
        <v>1859</v>
      </c>
    </row>
    <row r="41" spans="1:3">
      <c r="A41">
        <v>5122</v>
      </c>
      <c r="B41" t="s">
        <v>1860</v>
      </c>
      <c r="C41" t="s">
        <v>1861</v>
      </c>
    </row>
    <row r="42" spans="1:3">
      <c r="A42">
        <v>5173</v>
      </c>
      <c r="B42" t="s">
        <v>1860</v>
      </c>
      <c r="C42" t="s">
        <v>1861</v>
      </c>
    </row>
    <row r="43" spans="1:3">
      <c r="A43">
        <v>5182</v>
      </c>
      <c r="B43" t="s">
        <v>1860</v>
      </c>
      <c r="C43" t="s">
        <v>1861</v>
      </c>
    </row>
    <row r="44" spans="1:3">
      <c r="A44">
        <v>5241</v>
      </c>
      <c r="B44" t="s">
        <v>1860</v>
      </c>
      <c r="C44" t="s">
        <v>1861</v>
      </c>
    </row>
    <row r="45" spans="1:3">
      <c r="A45">
        <v>5311</v>
      </c>
      <c r="B45" t="s">
        <v>1860</v>
      </c>
      <c r="C45" t="s">
        <v>1861</v>
      </c>
    </row>
    <row r="46" spans="1:3">
      <c r="A46">
        <v>5511</v>
      </c>
      <c r="B46" t="s">
        <v>1860</v>
      </c>
      <c r="C46" t="s">
        <v>1861</v>
      </c>
    </row>
    <row r="47" spans="1:3">
      <c r="A47">
        <v>5614</v>
      </c>
      <c r="B47" t="s">
        <v>1860</v>
      </c>
      <c r="C47" t="s">
        <v>1861</v>
      </c>
    </row>
    <row r="48" spans="1:3">
      <c r="A48">
        <v>6113</v>
      </c>
      <c r="B48" t="s">
        <v>1860</v>
      </c>
      <c r="C48" t="s">
        <v>1861</v>
      </c>
    </row>
    <row r="49" spans="1:3">
      <c r="A49">
        <v>6115</v>
      </c>
      <c r="B49" t="s">
        <v>1860</v>
      </c>
      <c r="C49" t="s">
        <v>1861</v>
      </c>
    </row>
    <row r="50" spans="1:3">
      <c r="A50">
        <v>6221</v>
      </c>
      <c r="B50" t="s">
        <v>1860</v>
      </c>
      <c r="C50" t="s">
        <v>1861</v>
      </c>
    </row>
    <row r="51" spans="1:3">
      <c r="A51">
        <v>6239</v>
      </c>
      <c r="B51" t="s">
        <v>1860</v>
      </c>
      <c r="C51" t="s">
        <v>1861</v>
      </c>
    </row>
    <row r="52" spans="1:3">
      <c r="A52">
        <v>7211</v>
      </c>
      <c r="B52" t="s">
        <v>1860</v>
      </c>
      <c r="C52" t="s">
        <v>1861</v>
      </c>
    </row>
    <row r="53" spans="1:3">
      <c r="A53">
        <v>8123</v>
      </c>
      <c r="B53" t="s">
        <v>1860</v>
      </c>
      <c r="C53" t="s">
        <v>1861</v>
      </c>
    </row>
    <row r="54" spans="1:3">
      <c r="A54">
        <v>9211</v>
      </c>
      <c r="B54" t="s">
        <v>1860</v>
      </c>
      <c r="C54" t="s">
        <v>1861</v>
      </c>
    </row>
    <row r="55" spans="1:3">
      <c r="A55">
        <v>11232</v>
      </c>
      <c r="B55" t="s">
        <v>1770</v>
      </c>
      <c r="C55" t="s">
        <v>1771</v>
      </c>
    </row>
    <row r="56" spans="1:3">
      <c r="A56">
        <v>11521</v>
      </c>
      <c r="B56" t="s">
        <v>1770</v>
      </c>
      <c r="C56" t="s">
        <v>1771</v>
      </c>
    </row>
    <row r="57" spans="1:3">
      <c r="A57">
        <v>11531</v>
      </c>
      <c r="B57" t="s">
        <v>1770</v>
      </c>
      <c r="C57" t="s">
        <v>1771</v>
      </c>
    </row>
    <row r="58" spans="1:3">
      <c r="A58">
        <v>21112</v>
      </c>
      <c r="B58" t="s">
        <v>1772</v>
      </c>
      <c r="C58" t="s">
        <v>1773</v>
      </c>
    </row>
    <row r="59" spans="1:3">
      <c r="A59">
        <v>21113</v>
      </c>
      <c r="B59" t="s">
        <v>1772</v>
      </c>
      <c r="C59" t="s">
        <v>1773</v>
      </c>
    </row>
    <row r="60" spans="1:3">
      <c r="A60">
        <v>21211</v>
      </c>
      <c r="B60" t="s">
        <v>1774</v>
      </c>
      <c r="C60" t="s">
        <v>1775</v>
      </c>
    </row>
    <row r="61" spans="1:3">
      <c r="A61">
        <v>21223</v>
      </c>
      <c r="B61" t="s">
        <v>1774</v>
      </c>
      <c r="C61" t="s">
        <v>1775</v>
      </c>
    </row>
    <row r="62" spans="1:3">
      <c r="A62">
        <v>21231</v>
      </c>
      <c r="B62" t="s">
        <v>1774</v>
      </c>
      <c r="C62" t="s">
        <v>1775</v>
      </c>
    </row>
    <row r="63" spans="1:3">
      <c r="A63">
        <v>21232</v>
      </c>
      <c r="B63" t="s">
        <v>1774</v>
      </c>
      <c r="C63" t="s">
        <v>1775</v>
      </c>
    </row>
    <row r="64" spans="1:3">
      <c r="A64">
        <v>22111</v>
      </c>
      <c r="B64" t="s">
        <v>1776</v>
      </c>
      <c r="C64" t="s">
        <v>1777</v>
      </c>
    </row>
    <row r="65" spans="1:3">
      <c r="A65">
        <v>22112</v>
      </c>
      <c r="B65" t="s">
        <v>1776</v>
      </c>
      <c r="C65" t="s">
        <v>1777</v>
      </c>
    </row>
    <row r="66" spans="1:3">
      <c r="A66">
        <v>22121</v>
      </c>
      <c r="B66" t="s">
        <v>1776</v>
      </c>
      <c r="C66" t="s">
        <v>1777</v>
      </c>
    </row>
    <row r="67" spans="1:3">
      <c r="A67">
        <v>22131</v>
      </c>
      <c r="B67" t="s">
        <v>1776</v>
      </c>
      <c r="C67" t="s">
        <v>1777</v>
      </c>
    </row>
    <row r="68" spans="1:3">
      <c r="A68">
        <v>22132</v>
      </c>
      <c r="B68" t="s">
        <v>1776</v>
      </c>
      <c r="C68" t="s">
        <v>1777</v>
      </c>
    </row>
    <row r="69" spans="1:3">
      <c r="A69">
        <v>22133</v>
      </c>
      <c r="B69" t="s">
        <v>1776</v>
      </c>
      <c r="C69" t="s">
        <v>1777</v>
      </c>
    </row>
    <row r="70" spans="1:3">
      <c r="A70">
        <v>31123</v>
      </c>
      <c r="B70" t="s">
        <v>1780</v>
      </c>
      <c r="C70" t="s">
        <v>1781</v>
      </c>
    </row>
    <row r="71" spans="1:3">
      <c r="A71">
        <v>31134</v>
      </c>
      <c r="B71" t="s">
        <v>1780</v>
      </c>
      <c r="C71" t="s">
        <v>1781</v>
      </c>
    </row>
    <row r="72" spans="1:3">
      <c r="A72">
        <v>31161</v>
      </c>
      <c r="B72" t="s">
        <v>1780</v>
      </c>
      <c r="C72" t="s">
        <v>1781</v>
      </c>
    </row>
    <row r="73" spans="1:3">
      <c r="A73">
        <v>31171</v>
      </c>
      <c r="B73" t="s">
        <v>1780</v>
      </c>
      <c r="C73" t="s">
        <v>1781</v>
      </c>
    </row>
    <row r="74" spans="1:3">
      <c r="A74">
        <v>31183</v>
      </c>
      <c r="B74" t="s">
        <v>1780</v>
      </c>
      <c r="C74" t="s">
        <v>1781</v>
      </c>
    </row>
    <row r="75" spans="1:3">
      <c r="A75">
        <v>31191</v>
      </c>
      <c r="B75" t="s">
        <v>1780</v>
      </c>
      <c r="C75" t="s">
        <v>1781</v>
      </c>
    </row>
    <row r="76" spans="1:3">
      <c r="A76">
        <v>31192</v>
      </c>
      <c r="B76" t="s">
        <v>1780</v>
      </c>
      <c r="C76" t="s">
        <v>1781</v>
      </c>
    </row>
    <row r="77" spans="1:3">
      <c r="A77">
        <v>31193</v>
      </c>
      <c r="B77" t="s">
        <v>1780</v>
      </c>
      <c r="C77" t="s">
        <v>1781</v>
      </c>
    </row>
    <row r="78" spans="1:3">
      <c r="A78">
        <v>31194</v>
      </c>
      <c r="B78" t="s">
        <v>1780</v>
      </c>
      <c r="C78" t="s">
        <v>1781</v>
      </c>
    </row>
    <row r="79" spans="1:3">
      <c r="A79">
        <v>31199</v>
      </c>
      <c r="B79" t="s">
        <v>1780</v>
      </c>
      <c r="C79" t="s">
        <v>1781</v>
      </c>
    </row>
    <row r="80" spans="1:3">
      <c r="A80">
        <v>31212</v>
      </c>
      <c r="B80" t="s">
        <v>1780</v>
      </c>
      <c r="C80" t="s">
        <v>1781</v>
      </c>
    </row>
    <row r="81" spans="1:3">
      <c r="A81">
        <v>31214</v>
      </c>
      <c r="B81" t="s">
        <v>1780</v>
      </c>
      <c r="C81" t="s">
        <v>1781</v>
      </c>
    </row>
    <row r="82" spans="1:3">
      <c r="A82">
        <v>31321</v>
      </c>
      <c r="B82" t="s">
        <v>1782</v>
      </c>
      <c r="C82" t="s">
        <v>1783</v>
      </c>
    </row>
    <row r="83" spans="1:3">
      <c r="A83">
        <v>31323</v>
      </c>
      <c r="B83" t="s">
        <v>1782</v>
      </c>
      <c r="C83" t="s">
        <v>1783</v>
      </c>
    </row>
    <row r="84" spans="1:3">
      <c r="A84">
        <v>31331</v>
      </c>
      <c r="B84" t="s">
        <v>1782</v>
      </c>
      <c r="C84" t="s">
        <v>1783</v>
      </c>
    </row>
    <row r="85" spans="1:3">
      <c r="A85">
        <v>31332</v>
      </c>
      <c r="B85" t="s">
        <v>1782</v>
      </c>
      <c r="C85" t="s">
        <v>1783</v>
      </c>
    </row>
    <row r="86" spans="1:3">
      <c r="A86">
        <v>31411</v>
      </c>
      <c r="B86" t="s">
        <v>1782</v>
      </c>
      <c r="C86" t="s">
        <v>1783</v>
      </c>
    </row>
    <row r="87" spans="1:3">
      <c r="A87">
        <v>31499</v>
      </c>
      <c r="B87" t="s">
        <v>1782</v>
      </c>
      <c r="C87" t="s">
        <v>1783</v>
      </c>
    </row>
    <row r="88" spans="1:3">
      <c r="A88">
        <v>31611</v>
      </c>
      <c r="B88" t="s">
        <v>1782</v>
      </c>
      <c r="C88" t="s">
        <v>1783</v>
      </c>
    </row>
    <row r="89" spans="1:3">
      <c r="A89">
        <v>32111</v>
      </c>
      <c r="B89" t="s">
        <v>1784</v>
      </c>
      <c r="C89" t="s">
        <v>1785</v>
      </c>
    </row>
    <row r="90" spans="1:3">
      <c r="A90">
        <v>32121</v>
      </c>
      <c r="B90" t="s">
        <v>1784</v>
      </c>
      <c r="C90" t="s">
        <v>1785</v>
      </c>
    </row>
    <row r="91" spans="1:3">
      <c r="A91">
        <v>32191</v>
      </c>
      <c r="B91" t="s">
        <v>1784</v>
      </c>
      <c r="C91" t="s">
        <v>1785</v>
      </c>
    </row>
    <row r="92" spans="1:3">
      <c r="A92">
        <v>32192</v>
      </c>
      <c r="B92" t="s">
        <v>1784</v>
      </c>
      <c r="C92" t="s">
        <v>1785</v>
      </c>
    </row>
    <row r="93" spans="1:3">
      <c r="A93">
        <v>32199</v>
      </c>
      <c r="B93" t="s">
        <v>1784</v>
      </c>
      <c r="C93" t="s">
        <v>1785</v>
      </c>
    </row>
    <row r="94" spans="1:3">
      <c r="A94">
        <v>32211</v>
      </c>
      <c r="B94" t="s">
        <v>1786</v>
      </c>
      <c r="C94" t="s">
        <v>1787</v>
      </c>
    </row>
    <row r="95" spans="1:3">
      <c r="A95">
        <v>32212</v>
      </c>
      <c r="B95" t="s">
        <v>1786</v>
      </c>
      <c r="C95" t="s">
        <v>1787</v>
      </c>
    </row>
    <row r="96" spans="1:3">
      <c r="A96">
        <v>32213</v>
      </c>
      <c r="B96" t="s">
        <v>1786</v>
      </c>
      <c r="C96" t="s">
        <v>1787</v>
      </c>
    </row>
    <row r="97" spans="1:3">
      <c r="A97">
        <v>32222</v>
      </c>
      <c r="B97" t="s">
        <v>1786</v>
      </c>
      <c r="C97" t="s">
        <v>1787</v>
      </c>
    </row>
    <row r="98" spans="1:3">
      <c r="A98">
        <v>32311</v>
      </c>
      <c r="B98" t="s">
        <v>1788</v>
      </c>
      <c r="C98" t="s">
        <v>1789</v>
      </c>
    </row>
    <row r="99" spans="1:3">
      <c r="A99">
        <v>32411</v>
      </c>
      <c r="B99" t="s">
        <v>1790</v>
      </c>
      <c r="C99" t="s">
        <v>1791</v>
      </c>
    </row>
    <row r="100" spans="1:3">
      <c r="A100">
        <v>32412</v>
      </c>
      <c r="B100" t="s">
        <v>1792</v>
      </c>
      <c r="C100" t="s">
        <v>1793</v>
      </c>
    </row>
    <row r="101" spans="1:3">
      <c r="A101">
        <v>32512</v>
      </c>
      <c r="B101" t="s">
        <v>1800</v>
      </c>
      <c r="C101" t="s">
        <v>1801</v>
      </c>
    </row>
    <row r="102" spans="1:3">
      <c r="A102">
        <v>32513</v>
      </c>
      <c r="B102" t="s">
        <v>1802</v>
      </c>
      <c r="C102" t="s">
        <v>1803</v>
      </c>
    </row>
    <row r="103" spans="1:3">
      <c r="A103">
        <v>32518</v>
      </c>
      <c r="B103" t="s">
        <v>1806</v>
      </c>
      <c r="C103" t="s">
        <v>1807</v>
      </c>
    </row>
    <row r="104" spans="1:3">
      <c r="A104">
        <v>32519</v>
      </c>
      <c r="B104" t="s">
        <v>1810</v>
      </c>
      <c r="C104" t="s">
        <v>1017</v>
      </c>
    </row>
    <row r="105" spans="1:3">
      <c r="A105">
        <v>32521</v>
      </c>
      <c r="B105" t="s">
        <v>1871</v>
      </c>
      <c r="C105" t="s">
        <v>1872</v>
      </c>
    </row>
    <row r="106" spans="1:3">
      <c r="A106">
        <v>32532</v>
      </c>
      <c r="B106" t="s">
        <v>1817</v>
      </c>
      <c r="C106" t="s">
        <v>1818</v>
      </c>
    </row>
    <row r="107" spans="1:3">
      <c r="A107">
        <v>32551</v>
      </c>
      <c r="B107" t="s">
        <v>1821</v>
      </c>
      <c r="C107" t="s">
        <v>1822</v>
      </c>
    </row>
    <row r="108" spans="1:3">
      <c r="A108">
        <v>32552</v>
      </c>
      <c r="B108" t="s">
        <v>1823</v>
      </c>
      <c r="C108" t="s">
        <v>1019</v>
      </c>
    </row>
    <row r="109" spans="1:3">
      <c r="A109">
        <v>32562</v>
      </c>
      <c r="B109" t="s">
        <v>1824</v>
      </c>
      <c r="C109" t="s">
        <v>1825</v>
      </c>
    </row>
    <row r="110" spans="1:3">
      <c r="A110">
        <v>32591</v>
      </c>
      <c r="B110" t="s">
        <v>1826</v>
      </c>
      <c r="C110" t="s">
        <v>1827</v>
      </c>
    </row>
    <row r="111" spans="1:3">
      <c r="A111">
        <v>32592</v>
      </c>
      <c r="B111" t="s">
        <v>1828</v>
      </c>
      <c r="C111" t="s">
        <v>1829</v>
      </c>
    </row>
    <row r="112" spans="1:3">
      <c r="A112">
        <v>32612</v>
      </c>
      <c r="B112" t="s">
        <v>1836</v>
      </c>
      <c r="C112" t="s">
        <v>1837</v>
      </c>
    </row>
    <row r="113" spans="1:3">
      <c r="A113">
        <v>32613</v>
      </c>
      <c r="B113" t="s">
        <v>1836</v>
      </c>
      <c r="C113" t="s">
        <v>1837</v>
      </c>
    </row>
    <row r="114" spans="1:3">
      <c r="A114">
        <v>32614</v>
      </c>
      <c r="B114" t="s">
        <v>1836</v>
      </c>
      <c r="C114" t="s">
        <v>1837</v>
      </c>
    </row>
    <row r="115" spans="1:3">
      <c r="A115">
        <v>32615</v>
      </c>
      <c r="B115" t="s">
        <v>1836</v>
      </c>
      <c r="C115" t="s">
        <v>1837</v>
      </c>
    </row>
    <row r="116" spans="1:3">
      <c r="A116">
        <v>32619</v>
      </c>
      <c r="B116" t="s">
        <v>1836</v>
      </c>
      <c r="C116" t="s">
        <v>1837</v>
      </c>
    </row>
    <row r="117" spans="1:3">
      <c r="A117">
        <v>32622</v>
      </c>
      <c r="B117" t="s">
        <v>1838</v>
      </c>
      <c r="C117" t="s">
        <v>1839</v>
      </c>
    </row>
    <row r="118" spans="1:3">
      <c r="A118">
        <v>32712</v>
      </c>
      <c r="B118" t="s">
        <v>1840</v>
      </c>
      <c r="C118" t="s">
        <v>1870</v>
      </c>
    </row>
    <row r="119" spans="1:3">
      <c r="A119">
        <v>32731</v>
      </c>
      <c r="B119" t="s">
        <v>1840</v>
      </c>
      <c r="C119" t="s">
        <v>1870</v>
      </c>
    </row>
    <row r="120" spans="1:3">
      <c r="A120">
        <v>32732</v>
      </c>
      <c r="B120" t="s">
        <v>1840</v>
      </c>
      <c r="C120" t="s">
        <v>1870</v>
      </c>
    </row>
    <row r="121" spans="1:3">
      <c r="A121">
        <v>32733</v>
      </c>
      <c r="B121" t="s">
        <v>1840</v>
      </c>
      <c r="C121" t="s">
        <v>1870</v>
      </c>
    </row>
    <row r="122" spans="1:3">
      <c r="A122">
        <v>32739</v>
      </c>
      <c r="B122" t="s">
        <v>1840</v>
      </c>
      <c r="C122" t="s">
        <v>1870</v>
      </c>
    </row>
    <row r="123" spans="1:3">
      <c r="A123">
        <v>32741</v>
      </c>
      <c r="B123" t="s">
        <v>1840</v>
      </c>
      <c r="C123" t="s">
        <v>1870</v>
      </c>
    </row>
    <row r="124" spans="1:3">
      <c r="A124">
        <v>32742</v>
      </c>
      <c r="B124" t="s">
        <v>1840</v>
      </c>
      <c r="C124" t="s">
        <v>1870</v>
      </c>
    </row>
    <row r="125" spans="1:3">
      <c r="A125">
        <v>32791</v>
      </c>
      <c r="B125" t="s">
        <v>1840</v>
      </c>
      <c r="C125" t="s">
        <v>1870</v>
      </c>
    </row>
    <row r="126" spans="1:3">
      <c r="A126">
        <v>32799</v>
      </c>
      <c r="B126" t="s">
        <v>1840</v>
      </c>
      <c r="C126" t="s">
        <v>1870</v>
      </c>
    </row>
    <row r="127" spans="1:3">
      <c r="A127">
        <v>33111</v>
      </c>
      <c r="B127" t="s">
        <v>1842</v>
      </c>
      <c r="C127" t="s">
        <v>1843</v>
      </c>
    </row>
    <row r="128" spans="1:3">
      <c r="A128">
        <v>33121</v>
      </c>
      <c r="B128" t="s">
        <v>1842</v>
      </c>
      <c r="C128" t="s">
        <v>1843</v>
      </c>
    </row>
    <row r="129" spans="1:3">
      <c r="A129">
        <v>33131</v>
      </c>
      <c r="B129" t="s">
        <v>1842</v>
      </c>
      <c r="C129" t="s">
        <v>1843</v>
      </c>
    </row>
    <row r="130" spans="1:3">
      <c r="A130">
        <v>33141</v>
      </c>
      <c r="B130" t="s">
        <v>1842</v>
      </c>
      <c r="C130" t="s">
        <v>1843</v>
      </c>
    </row>
    <row r="131" spans="1:3">
      <c r="A131">
        <v>33142</v>
      </c>
      <c r="B131" t="s">
        <v>1842</v>
      </c>
      <c r="C131" t="s">
        <v>1843</v>
      </c>
    </row>
    <row r="132" spans="1:3">
      <c r="A132">
        <v>33151</v>
      </c>
      <c r="B132" t="s">
        <v>1842</v>
      </c>
      <c r="C132" t="s">
        <v>1843</v>
      </c>
    </row>
    <row r="133" spans="1:3">
      <c r="A133">
        <v>33211</v>
      </c>
      <c r="B133" t="s">
        <v>1844</v>
      </c>
      <c r="C133" t="s">
        <v>1845</v>
      </c>
    </row>
    <row r="134" spans="1:3">
      <c r="A134">
        <v>33221</v>
      </c>
      <c r="B134" t="s">
        <v>1844</v>
      </c>
      <c r="C134" t="s">
        <v>1845</v>
      </c>
    </row>
    <row r="135" spans="1:3">
      <c r="A135">
        <v>33242</v>
      </c>
      <c r="B135" t="s">
        <v>1844</v>
      </c>
      <c r="C135" t="s">
        <v>1845</v>
      </c>
    </row>
    <row r="136" spans="1:3">
      <c r="A136">
        <v>33251</v>
      </c>
      <c r="B136" t="s">
        <v>1844</v>
      </c>
      <c r="C136" t="s">
        <v>1845</v>
      </c>
    </row>
    <row r="137" spans="1:3">
      <c r="A137">
        <v>33299</v>
      </c>
      <c r="B137" t="s">
        <v>1844</v>
      </c>
      <c r="C137" t="s">
        <v>1845</v>
      </c>
    </row>
    <row r="138" spans="1:3">
      <c r="A138">
        <v>33312</v>
      </c>
      <c r="B138" t="s">
        <v>1846</v>
      </c>
      <c r="C138" t="s">
        <v>1847</v>
      </c>
    </row>
    <row r="139" spans="1:3">
      <c r="A139">
        <v>33324</v>
      </c>
      <c r="B139" t="s">
        <v>1846</v>
      </c>
      <c r="C139" t="s">
        <v>1847</v>
      </c>
    </row>
    <row r="140" spans="1:3">
      <c r="A140">
        <v>33331</v>
      </c>
      <c r="B140" t="s">
        <v>1846</v>
      </c>
      <c r="C140" t="s">
        <v>1847</v>
      </c>
    </row>
    <row r="141" spans="1:3">
      <c r="A141">
        <v>33361</v>
      </c>
      <c r="B141" t="s">
        <v>1846</v>
      </c>
      <c r="C141" t="s">
        <v>1847</v>
      </c>
    </row>
    <row r="142" spans="1:3">
      <c r="A142">
        <v>33421</v>
      </c>
      <c r="B142" t="s">
        <v>1848</v>
      </c>
      <c r="C142" t="s">
        <v>1849</v>
      </c>
    </row>
    <row r="143" spans="1:3">
      <c r="A143">
        <v>33422</v>
      </c>
      <c r="B143" t="s">
        <v>1848</v>
      </c>
      <c r="C143" t="s">
        <v>1849</v>
      </c>
    </row>
    <row r="144" spans="1:3">
      <c r="A144">
        <v>33431</v>
      </c>
      <c r="B144" t="s">
        <v>1848</v>
      </c>
      <c r="C144" t="s">
        <v>1849</v>
      </c>
    </row>
    <row r="145" spans="1:3">
      <c r="A145">
        <v>33451</v>
      </c>
      <c r="B145" t="s">
        <v>1848</v>
      </c>
      <c r="C145" t="s">
        <v>1849</v>
      </c>
    </row>
    <row r="146" spans="1:3">
      <c r="A146">
        <v>33521</v>
      </c>
      <c r="B146" t="s">
        <v>1850</v>
      </c>
      <c r="C146" t="s">
        <v>1851</v>
      </c>
    </row>
    <row r="147" spans="1:3">
      <c r="A147">
        <v>33522</v>
      </c>
      <c r="B147" t="s">
        <v>1850</v>
      </c>
      <c r="C147" t="s">
        <v>1851</v>
      </c>
    </row>
    <row r="148" spans="1:3">
      <c r="A148">
        <v>33531</v>
      </c>
      <c r="B148" t="s">
        <v>1850</v>
      </c>
      <c r="C148" t="s">
        <v>1851</v>
      </c>
    </row>
    <row r="149" spans="1:3">
      <c r="A149">
        <v>33612</v>
      </c>
      <c r="B149" t="s">
        <v>1852</v>
      </c>
      <c r="C149" t="s">
        <v>1853</v>
      </c>
    </row>
    <row r="150" spans="1:3">
      <c r="A150">
        <v>33633</v>
      </c>
      <c r="B150" t="s">
        <v>1852</v>
      </c>
      <c r="C150" t="s">
        <v>1853</v>
      </c>
    </row>
    <row r="151" spans="1:3">
      <c r="A151">
        <v>33634</v>
      </c>
      <c r="B151" t="s">
        <v>1852</v>
      </c>
      <c r="C151" t="s">
        <v>1853</v>
      </c>
    </row>
    <row r="152" spans="1:3">
      <c r="A152">
        <v>33635</v>
      </c>
      <c r="B152" t="s">
        <v>1852</v>
      </c>
      <c r="C152" t="s">
        <v>1853</v>
      </c>
    </row>
    <row r="153" spans="1:3">
      <c r="A153">
        <v>33636</v>
      </c>
      <c r="B153" t="s">
        <v>1852</v>
      </c>
      <c r="C153" t="s">
        <v>1853</v>
      </c>
    </row>
    <row r="154" spans="1:3">
      <c r="A154">
        <v>33637</v>
      </c>
      <c r="B154" t="s">
        <v>1852</v>
      </c>
      <c r="C154" t="s">
        <v>1853</v>
      </c>
    </row>
    <row r="155" spans="1:3">
      <c r="A155">
        <v>33639</v>
      </c>
      <c r="B155" t="s">
        <v>1852</v>
      </c>
      <c r="C155" t="s">
        <v>1853</v>
      </c>
    </row>
    <row r="156" spans="1:3">
      <c r="A156">
        <v>33641</v>
      </c>
      <c r="B156" t="s">
        <v>1852</v>
      </c>
      <c r="C156" t="s">
        <v>1853</v>
      </c>
    </row>
    <row r="157" spans="1:3">
      <c r="A157">
        <v>33651</v>
      </c>
      <c r="B157" t="s">
        <v>1852</v>
      </c>
      <c r="C157" t="s">
        <v>1853</v>
      </c>
    </row>
    <row r="158" spans="1:3">
      <c r="A158">
        <v>33711</v>
      </c>
      <c r="B158" t="s">
        <v>1854</v>
      </c>
      <c r="C158" t="s">
        <v>1855</v>
      </c>
    </row>
    <row r="159" spans="1:3">
      <c r="A159">
        <v>33712</v>
      </c>
      <c r="B159" t="s">
        <v>1854</v>
      </c>
      <c r="C159" t="s">
        <v>1855</v>
      </c>
    </row>
    <row r="160" spans="1:3">
      <c r="A160">
        <v>33721</v>
      </c>
      <c r="B160" t="s">
        <v>1854</v>
      </c>
      <c r="C160" t="s">
        <v>1855</v>
      </c>
    </row>
    <row r="161" spans="1:3">
      <c r="A161">
        <v>33911</v>
      </c>
      <c r="B161" t="s">
        <v>1856</v>
      </c>
      <c r="C161" t="s">
        <v>1857</v>
      </c>
    </row>
    <row r="162" spans="1:3">
      <c r="A162">
        <v>33991</v>
      </c>
      <c r="B162" t="s">
        <v>1856</v>
      </c>
      <c r="C162" t="s">
        <v>1857</v>
      </c>
    </row>
    <row r="163" spans="1:3">
      <c r="A163">
        <v>33993</v>
      </c>
      <c r="B163" t="s">
        <v>1856</v>
      </c>
      <c r="C163" t="s">
        <v>1857</v>
      </c>
    </row>
    <row r="164" spans="1:3">
      <c r="A164">
        <v>33994</v>
      </c>
      <c r="B164" t="s">
        <v>1856</v>
      </c>
      <c r="C164" t="s">
        <v>1857</v>
      </c>
    </row>
    <row r="165" spans="1:3">
      <c r="A165">
        <v>33995</v>
      </c>
      <c r="B165" t="s">
        <v>1856</v>
      </c>
      <c r="C165" t="s">
        <v>1857</v>
      </c>
    </row>
    <row r="166" spans="1:3">
      <c r="A166">
        <v>33999</v>
      </c>
      <c r="B166" t="s">
        <v>1856</v>
      </c>
      <c r="C166" t="s">
        <v>1857</v>
      </c>
    </row>
    <row r="167" spans="1:3">
      <c r="A167">
        <v>42312</v>
      </c>
      <c r="B167" t="s">
        <v>1858</v>
      </c>
      <c r="C167" t="s">
        <v>1859</v>
      </c>
    </row>
    <row r="168" spans="1:3">
      <c r="A168">
        <v>42331</v>
      </c>
      <c r="B168" t="s">
        <v>1858</v>
      </c>
      <c r="C168" t="s">
        <v>1859</v>
      </c>
    </row>
    <row r="169" spans="1:3">
      <c r="A169">
        <v>42332</v>
      </c>
      <c r="B169" t="s">
        <v>1858</v>
      </c>
      <c r="C169" t="s">
        <v>1859</v>
      </c>
    </row>
    <row r="170" spans="1:3">
      <c r="A170">
        <v>42352</v>
      </c>
      <c r="B170" t="s">
        <v>1858</v>
      </c>
      <c r="C170" t="s">
        <v>1859</v>
      </c>
    </row>
    <row r="171" spans="1:3">
      <c r="A171">
        <v>42393</v>
      </c>
      <c r="B171" t="s">
        <v>1858</v>
      </c>
      <c r="C171" t="s">
        <v>1859</v>
      </c>
    </row>
    <row r="172" spans="1:3">
      <c r="A172">
        <v>42451</v>
      </c>
      <c r="B172" t="s">
        <v>1858</v>
      </c>
      <c r="C172" t="s">
        <v>1859</v>
      </c>
    </row>
    <row r="173" spans="1:3">
      <c r="A173">
        <v>42469</v>
      </c>
      <c r="B173" t="s">
        <v>1858</v>
      </c>
      <c r="C173" t="s">
        <v>1859</v>
      </c>
    </row>
    <row r="174" spans="1:3">
      <c r="A174">
        <v>42471</v>
      </c>
      <c r="B174" t="s">
        <v>1858</v>
      </c>
      <c r="C174" t="s">
        <v>1859</v>
      </c>
    </row>
    <row r="175" spans="1:3">
      <c r="A175">
        <v>42482</v>
      </c>
      <c r="B175" t="s">
        <v>1858</v>
      </c>
      <c r="C175" t="s">
        <v>1859</v>
      </c>
    </row>
    <row r="176" spans="1:3">
      <c r="A176">
        <v>42512</v>
      </c>
      <c r="B176" t="s">
        <v>1858</v>
      </c>
      <c r="C176" t="s">
        <v>1859</v>
      </c>
    </row>
    <row r="177" spans="1:3">
      <c r="A177">
        <v>44419</v>
      </c>
      <c r="B177" t="s">
        <v>1858</v>
      </c>
      <c r="C177" t="s">
        <v>1859</v>
      </c>
    </row>
    <row r="178" spans="1:3">
      <c r="A178">
        <v>44611</v>
      </c>
      <c r="B178" t="s">
        <v>1858</v>
      </c>
      <c r="C178" t="s">
        <v>1859</v>
      </c>
    </row>
    <row r="179" spans="1:3">
      <c r="A179">
        <v>44831</v>
      </c>
      <c r="B179" t="s">
        <v>1858</v>
      </c>
      <c r="C179" t="s">
        <v>1859</v>
      </c>
    </row>
    <row r="180" spans="1:3">
      <c r="A180">
        <v>45431</v>
      </c>
      <c r="B180" t="s">
        <v>1858</v>
      </c>
      <c r="C180" t="s">
        <v>1859</v>
      </c>
    </row>
    <row r="181" spans="1:3">
      <c r="A181">
        <v>48111</v>
      </c>
      <c r="B181" t="s">
        <v>1858</v>
      </c>
      <c r="C181" t="s">
        <v>1859</v>
      </c>
    </row>
    <row r="182" spans="1:3">
      <c r="A182">
        <v>48211</v>
      </c>
      <c r="B182" t="s">
        <v>1858</v>
      </c>
      <c r="C182" t="s">
        <v>1859</v>
      </c>
    </row>
    <row r="183" spans="1:3">
      <c r="A183">
        <v>48411</v>
      </c>
      <c r="B183" t="s">
        <v>1858</v>
      </c>
      <c r="C183" t="s">
        <v>1859</v>
      </c>
    </row>
    <row r="184" spans="1:3">
      <c r="A184">
        <v>48422</v>
      </c>
      <c r="B184" t="s">
        <v>1858</v>
      </c>
      <c r="C184" t="s">
        <v>1859</v>
      </c>
    </row>
    <row r="185" spans="1:3">
      <c r="A185">
        <v>48621</v>
      </c>
      <c r="B185" t="s">
        <v>1858</v>
      </c>
      <c r="C185" t="s">
        <v>1859</v>
      </c>
    </row>
    <row r="186" spans="1:3">
      <c r="A186">
        <v>48691</v>
      </c>
      <c r="B186" t="s">
        <v>1858</v>
      </c>
      <c r="C186" t="s">
        <v>1859</v>
      </c>
    </row>
    <row r="187" spans="1:3">
      <c r="A187">
        <v>48699</v>
      </c>
      <c r="B187" t="s">
        <v>1858</v>
      </c>
      <c r="C187" t="s">
        <v>1859</v>
      </c>
    </row>
    <row r="188" spans="1:3">
      <c r="A188">
        <v>48811</v>
      </c>
      <c r="B188" t="s">
        <v>1858</v>
      </c>
      <c r="C188" t="s">
        <v>1859</v>
      </c>
    </row>
    <row r="189" spans="1:3">
      <c r="A189">
        <v>48819</v>
      </c>
      <c r="B189" t="s">
        <v>1858</v>
      </c>
      <c r="C189" t="s">
        <v>1859</v>
      </c>
    </row>
    <row r="190" spans="1:3">
      <c r="A190">
        <v>48821</v>
      </c>
      <c r="B190" t="s">
        <v>1858</v>
      </c>
      <c r="C190" t="s">
        <v>1859</v>
      </c>
    </row>
    <row r="191" spans="1:3">
      <c r="A191">
        <v>48831</v>
      </c>
      <c r="B191" t="s">
        <v>1858</v>
      </c>
      <c r="C191" t="s">
        <v>1859</v>
      </c>
    </row>
    <row r="192" spans="1:3">
      <c r="A192">
        <v>48832</v>
      </c>
      <c r="B192" t="s">
        <v>1858</v>
      </c>
      <c r="C192" t="s">
        <v>1859</v>
      </c>
    </row>
    <row r="193" spans="1:3">
      <c r="A193">
        <v>48849</v>
      </c>
      <c r="B193" t="s">
        <v>1858</v>
      </c>
      <c r="C193" t="s">
        <v>1859</v>
      </c>
    </row>
    <row r="194" spans="1:3">
      <c r="A194">
        <v>49211</v>
      </c>
      <c r="B194" t="s">
        <v>1858</v>
      </c>
      <c r="C194" t="s">
        <v>1859</v>
      </c>
    </row>
    <row r="195" spans="1:3">
      <c r="A195">
        <v>49311</v>
      </c>
      <c r="B195" t="s">
        <v>1858</v>
      </c>
      <c r="C195" t="s">
        <v>1859</v>
      </c>
    </row>
    <row r="196" spans="1:3">
      <c r="A196">
        <v>49313</v>
      </c>
      <c r="B196" t="s">
        <v>1858</v>
      </c>
      <c r="C196" t="s">
        <v>1859</v>
      </c>
    </row>
    <row r="197" spans="1:3">
      <c r="A197">
        <v>49319</v>
      </c>
      <c r="B197" t="s">
        <v>1858</v>
      </c>
      <c r="C197" t="s">
        <v>1859</v>
      </c>
    </row>
    <row r="198" spans="1:3">
      <c r="A198">
        <v>51111</v>
      </c>
      <c r="B198" t="s">
        <v>1860</v>
      </c>
      <c r="C198" t="s">
        <v>1861</v>
      </c>
    </row>
    <row r="199" spans="1:3">
      <c r="A199">
        <v>51821</v>
      </c>
      <c r="B199" t="s">
        <v>1860</v>
      </c>
      <c r="C199" t="s">
        <v>1861</v>
      </c>
    </row>
    <row r="200" spans="1:3">
      <c r="A200">
        <v>52211</v>
      </c>
      <c r="B200" t="s">
        <v>1860</v>
      </c>
      <c r="C200" t="s">
        <v>1861</v>
      </c>
    </row>
    <row r="201" spans="1:3">
      <c r="A201">
        <v>52212</v>
      </c>
      <c r="B201" t="s">
        <v>1860</v>
      </c>
      <c r="C201" t="s">
        <v>1861</v>
      </c>
    </row>
    <row r="202" spans="1:3">
      <c r="A202">
        <v>52221</v>
      </c>
      <c r="B202" t="s">
        <v>1860</v>
      </c>
      <c r="C202" t="s">
        <v>1861</v>
      </c>
    </row>
    <row r="203" spans="1:3">
      <c r="A203">
        <v>52393</v>
      </c>
      <c r="B203" t="s">
        <v>1860</v>
      </c>
      <c r="C203" t="s">
        <v>1861</v>
      </c>
    </row>
    <row r="204" spans="1:3">
      <c r="A204">
        <v>53111</v>
      </c>
      <c r="B204" t="s">
        <v>1860</v>
      </c>
      <c r="C204" t="s">
        <v>1861</v>
      </c>
    </row>
    <row r="205" spans="1:3">
      <c r="A205">
        <v>53112</v>
      </c>
      <c r="B205" t="s">
        <v>1860</v>
      </c>
      <c r="C205" t="s">
        <v>1861</v>
      </c>
    </row>
    <row r="206" spans="1:3">
      <c r="A206">
        <v>53121</v>
      </c>
      <c r="B206" t="s">
        <v>1860</v>
      </c>
      <c r="C206" t="s">
        <v>1861</v>
      </c>
    </row>
    <row r="207" spans="1:3">
      <c r="A207">
        <v>54138</v>
      </c>
      <c r="B207" t="s">
        <v>1860</v>
      </c>
      <c r="C207" t="s">
        <v>1861</v>
      </c>
    </row>
    <row r="208" spans="1:3">
      <c r="A208">
        <v>54171</v>
      </c>
      <c r="B208" t="s">
        <v>1860</v>
      </c>
      <c r="C208" t="s">
        <v>1861</v>
      </c>
    </row>
    <row r="209" spans="1:3">
      <c r="A209">
        <v>54184</v>
      </c>
      <c r="B209" t="s">
        <v>1860</v>
      </c>
      <c r="C209" t="s">
        <v>1861</v>
      </c>
    </row>
    <row r="210" spans="1:3">
      <c r="A210">
        <v>54191</v>
      </c>
      <c r="B210" t="s">
        <v>1860</v>
      </c>
      <c r="C210" t="s">
        <v>1861</v>
      </c>
    </row>
    <row r="211" spans="1:3">
      <c r="A211">
        <v>54199</v>
      </c>
      <c r="B211" t="s">
        <v>1860</v>
      </c>
      <c r="C211" t="s">
        <v>1861</v>
      </c>
    </row>
    <row r="212" spans="1:3">
      <c r="A212">
        <v>56111</v>
      </c>
      <c r="B212" t="s">
        <v>1860</v>
      </c>
      <c r="C212" t="s">
        <v>1861</v>
      </c>
    </row>
    <row r="213" spans="1:3">
      <c r="A213">
        <v>56173</v>
      </c>
      <c r="B213" t="s">
        <v>1860</v>
      </c>
      <c r="C213" t="s">
        <v>1861</v>
      </c>
    </row>
    <row r="214" spans="1:3">
      <c r="A214">
        <v>56191</v>
      </c>
      <c r="B214" t="s">
        <v>1860</v>
      </c>
      <c r="C214" t="s">
        <v>1861</v>
      </c>
    </row>
    <row r="215" spans="1:3">
      <c r="A215">
        <v>56211</v>
      </c>
      <c r="B215" t="s">
        <v>1860</v>
      </c>
      <c r="C215" t="s">
        <v>1861</v>
      </c>
    </row>
    <row r="216" spans="1:3">
      <c r="A216">
        <v>56292</v>
      </c>
      <c r="B216" t="s">
        <v>1860</v>
      </c>
      <c r="C216" t="s">
        <v>1861</v>
      </c>
    </row>
    <row r="217" spans="1:3">
      <c r="A217">
        <v>61121</v>
      </c>
      <c r="B217" t="s">
        <v>1860</v>
      </c>
      <c r="C217" t="s">
        <v>1861</v>
      </c>
    </row>
    <row r="218" spans="1:3">
      <c r="A218">
        <v>61131</v>
      </c>
      <c r="B218" t="s">
        <v>1860</v>
      </c>
      <c r="C218" t="s">
        <v>1861</v>
      </c>
    </row>
    <row r="219" spans="1:3">
      <c r="A219">
        <v>61171</v>
      </c>
      <c r="B219" t="s">
        <v>1860</v>
      </c>
      <c r="C219" t="s">
        <v>1861</v>
      </c>
    </row>
    <row r="220" spans="1:3">
      <c r="A220">
        <v>62111</v>
      </c>
      <c r="B220" t="s">
        <v>1860</v>
      </c>
      <c r="C220" t="s">
        <v>1861</v>
      </c>
    </row>
    <row r="221" spans="1:3">
      <c r="A221">
        <v>62199</v>
      </c>
      <c r="B221" t="s">
        <v>1860</v>
      </c>
      <c r="C221" t="s">
        <v>1861</v>
      </c>
    </row>
    <row r="222" spans="1:3">
      <c r="A222">
        <v>62211</v>
      </c>
      <c r="B222" t="s">
        <v>1860</v>
      </c>
      <c r="C222" t="s">
        <v>1861</v>
      </c>
    </row>
    <row r="223" spans="1:3">
      <c r="A223">
        <v>62221</v>
      </c>
      <c r="B223" t="s">
        <v>1860</v>
      </c>
      <c r="C223" t="s">
        <v>1861</v>
      </c>
    </row>
    <row r="224" spans="1:3">
      <c r="A224">
        <v>62231</v>
      </c>
      <c r="B224" t="s">
        <v>1860</v>
      </c>
      <c r="C224" t="s">
        <v>1861</v>
      </c>
    </row>
    <row r="225" spans="1:3">
      <c r="A225">
        <v>62311</v>
      </c>
      <c r="B225" t="s">
        <v>1860</v>
      </c>
      <c r="C225" t="s">
        <v>1861</v>
      </c>
    </row>
    <row r="226" spans="1:3">
      <c r="A226">
        <v>62321</v>
      </c>
      <c r="B226" t="s">
        <v>1860</v>
      </c>
      <c r="C226" t="s">
        <v>1861</v>
      </c>
    </row>
    <row r="227" spans="1:3">
      <c r="A227">
        <v>62322</v>
      </c>
      <c r="B227" t="s">
        <v>1860</v>
      </c>
      <c r="C227" t="s">
        <v>1861</v>
      </c>
    </row>
    <row r="228" spans="1:3">
      <c r="A228">
        <v>62422</v>
      </c>
      <c r="B228" t="s">
        <v>1860</v>
      </c>
      <c r="C228" t="s">
        <v>1861</v>
      </c>
    </row>
    <row r="229" spans="1:3">
      <c r="A229">
        <v>71321</v>
      </c>
      <c r="B229" t="s">
        <v>1860</v>
      </c>
      <c r="C229" t="s">
        <v>1861</v>
      </c>
    </row>
    <row r="230" spans="1:3">
      <c r="A230">
        <v>71329</v>
      </c>
      <c r="B230" t="s">
        <v>1860</v>
      </c>
      <c r="C230" t="s">
        <v>1861</v>
      </c>
    </row>
    <row r="231" spans="1:3">
      <c r="A231">
        <v>72111</v>
      </c>
      <c r="B231" t="s">
        <v>1860</v>
      </c>
      <c r="C231" t="s">
        <v>1861</v>
      </c>
    </row>
    <row r="232" spans="1:3">
      <c r="A232">
        <v>72112</v>
      </c>
      <c r="B232" t="s">
        <v>1860</v>
      </c>
      <c r="C232" t="s">
        <v>1861</v>
      </c>
    </row>
    <row r="233" spans="1:3">
      <c r="A233">
        <v>81121</v>
      </c>
      <c r="B233" t="s">
        <v>1860</v>
      </c>
      <c r="C233" t="s">
        <v>1861</v>
      </c>
    </row>
    <row r="234" spans="1:3">
      <c r="A234">
        <v>81131</v>
      </c>
      <c r="B234" t="s">
        <v>1860</v>
      </c>
      <c r="C234" t="s">
        <v>1861</v>
      </c>
    </row>
    <row r="235" spans="1:3">
      <c r="A235">
        <v>81221</v>
      </c>
      <c r="B235" t="s">
        <v>1860</v>
      </c>
      <c r="C235" t="s">
        <v>1861</v>
      </c>
    </row>
    <row r="236" spans="1:3">
      <c r="A236">
        <v>81222</v>
      </c>
      <c r="B236" t="s">
        <v>1860</v>
      </c>
      <c r="C236" t="s">
        <v>1861</v>
      </c>
    </row>
    <row r="237" spans="1:3">
      <c r="A237">
        <v>81232</v>
      </c>
      <c r="B237" t="s">
        <v>1860</v>
      </c>
      <c r="C237" t="s">
        <v>1861</v>
      </c>
    </row>
    <row r="238" spans="1:3">
      <c r="A238">
        <v>92113</v>
      </c>
      <c r="B238" t="s">
        <v>1860</v>
      </c>
      <c r="C238" t="s">
        <v>1861</v>
      </c>
    </row>
    <row r="239" spans="1:3">
      <c r="A239">
        <v>92119</v>
      </c>
      <c r="B239" t="s">
        <v>1860</v>
      </c>
      <c r="C239" t="s">
        <v>1861</v>
      </c>
    </row>
    <row r="240" spans="1:3">
      <c r="A240">
        <v>92211</v>
      </c>
      <c r="B240" t="s">
        <v>1860</v>
      </c>
      <c r="C240" t="s">
        <v>1861</v>
      </c>
    </row>
    <row r="241" spans="1:3">
      <c r="A241">
        <v>92214</v>
      </c>
      <c r="B241" t="s">
        <v>1860</v>
      </c>
      <c r="C241" t="s">
        <v>1861</v>
      </c>
    </row>
    <row r="242" spans="1:3">
      <c r="A242">
        <v>92219</v>
      </c>
      <c r="B242" t="s">
        <v>1860</v>
      </c>
      <c r="C242" t="s">
        <v>1861</v>
      </c>
    </row>
    <row r="243" spans="1:3">
      <c r="A243">
        <v>92312</v>
      </c>
      <c r="B243" t="s">
        <v>1860</v>
      </c>
      <c r="C243" t="s">
        <v>1861</v>
      </c>
    </row>
    <row r="244" spans="1:3">
      <c r="A244">
        <v>92411</v>
      </c>
      <c r="B244" t="s">
        <v>1860</v>
      </c>
      <c r="C244" t="s">
        <v>1861</v>
      </c>
    </row>
    <row r="245" spans="1:3">
      <c r="A245">
        <v>92711</v>
      </c>
      <c r="B245" t="s">
        <v>1860</v>
      </c>
      <c r="C245" t="s">
        <v>1861</v>
      </c>
    </row>
    <row r="246" spans="1:3">
      <c r="A246">
        <v>92811</v>
      </c>
      <c r="B246" t="s">
        <v>1860</v>
      </c>
      <c r="C246" t="s">
        <v>1861</v>
      </c>
    </row>
    <row r="247" spans="1:3">
      <c r="A247">
        <v>111110</v>
      </c>
      <c r="B247" t="s">
        <v>1770</v>
      </c>
      <c r="C247" t="s">
        <v>1771</v>
      </c>
    </row>
    <row r="248" spans="1:3">
      <c r="A248">
        <v>111120</v>
      </c>
      <c r="B248" t="s">
        <v>1770</v>
      </c>
      <c r="C248" t="s">
        <v>1771</v>
      </c>
    </row>
    <row r="249" spans="1:3">
      <c r="A249">
        <v>111130</v>
      </c>
      <c r="B249" t="s">
        <v>1770</v>
      </c>
      <c r="C249" t="s">
        <v>1771</v>
      </c>
    </row>
    <row r="250" spans="1:3">
      <c r="A250">
        <v>111150</v>
      </c>
      <c r="B250" t="s">
        <v>1770</v>
      </c>
      <c r="C250" t="s">
        <v>1771</v>
      </c>
    </row>
    <row r="251" spans="1:3">
      <c r="A251">
        <v>111160</v>
      </c>
      <c r="B251" t="s">
        <v>1770</v>
      </c>
      <c r="C251" t="s">
        <v>1771</v>
      </c>
    </row>
    <row r="252" spans="1:3">
      <c r="A252">
        <v>111191</v>
      </c>
      <c r="B252" t="s">
        <v>1770</v>
      </c>
      <c r="C252" t="s">
        <v>1771</v>
      </c>
    </row>
    <row r="253" spans="1:3">
      <c r="A253">
        <v>111199</v>
      </c>
      <c r="B253" t="s">
        <v>1770</v>
      </c>
      <c r="C253" t="s">
        <v>1771</v>
      </c>
    </row>
    <row r="254" spans="1:3">
      <c r="A254">
        <v>111219</v>
      </c>
      <c r="B254" t="s">
        <v>1770</v>
      </c>
      <c r="C254" t="s">
        <v>1771</v>
      </c>
    </row>
    <row r="255" spans="1:3">
      <c r="A255">
        <v>111332</v>
      </c>
      <c r="B255" t="s">
        <v>1770</v>
      </c>
      <c r="C255" t="s">
        <v>1771</v>
      </c>
    </row>
    <row r="256" spans="1:3">
      <c r="A256">
        <v>111334</v>
      </c>
      <c r="B256" t="s">
        <v>1770</v>
      </c>
      <c r="C256" t="s">
        <v>1771</v>
      </c>
    </row>
    <row r="257" spans="1:3">
      <c r="A257">
        <v>111335</v>
      </c>
      <c r="B257" t="s">
        <v>1770</v>
      </c>
      <c r="C257" t="s">
        <v>1771</v>
      </c>
    </row>
    <row r="258" spans="1:3">
      <c r="A258">
        <v>111339</v>
      </c>
      <c r="B258" t="s">
        <v>1770</v>
      </c>
      <c r="C258" t="s">
        <v>1771</v>
      </c>
    </row>
    <row r="259" spans="1:3">
      <c r="A259">
        <v>111411</v>
      </c>
      <c r="B259" t="s">
        <v>1770</v>
      </c>
      <c r="C259" t="s">
        <v>1771</v>
      </c>
    </row>
    <row r="260" spans="1:3">
      <c r="A260">
        <v>111419</v>
      </c>
      <c r="B260" t="s">
        <v>1770</v>
      </c>
      <c r="C260" t="s">
        <v>1771</v>
      </c>
    </row>
    <row r="261" spans="1:3">
      <c r="A261">
        <v>111421</v>
      </c>
      <c r="B261" t="s">
        <v>1770</v>
      </c>
      <c r="C261" t="s">
        <v>1771</v>
      </c>
    </row>
    <row r="262" spans="1:3">
      <c r="A262">
        <v>111422</v>
      </c>
      <c r="B262" t="s">
        <v>1770</v>
      </c>
      <c r="C262" t="s">
        <v>1771</v>
      </c>
    </row>
    <row r="263" spans="1:3">
      <c r="A263">
        <v>111940</v>
      </c>
      <c r="B263" t="s">
        <v>1770</v>
      </c>
      <c r="C263" t="s">
        <v>1771</v>
      </c>
    </row>
    <row r="264" spans="1:3">
      <c r="A264">
        <v>111998</v>
      </c>
      <c r="B264" t="s">
        <v>1770</v>
      </c>
      <c r="C264" t="s">
        <v>1771</v>
      </c>
    </row>
    <row r="265" spans="1:3">
      <c r="A265">
        <v>112112</v>
      </c>
      <c r="B265" t="s">
        <v>1770</v>
      </c>
      <c r="C265" t="s">
        <v>1771</v>
      </c>
    </row>
    <row r="266" spans="1:3">
      <c r="A266">
        <v>112120</v>
      </c>
      <c r="B266" t="s">
        <v>1770</v>
      </c>
      <c r="C266" t="s">
        <v>1771</v>
      </c>
    </row>
    <row r="267" spans="1:3">
      <c r="A267">
        <v>112130</v>
      </c>
      <c r="B267" t="s">
        <v>1770</v>
      </c>
      <c r="C267" t="s">
        <v>1771</v>
      </c>
    </row>
    <row r="268" spans="1:3">
      <c r="A268">
        <v>112210</v>
      </c>
      <c r="B268" t="s">
        <v>1770</v>
      </c>
      <c r="C268" t="s">
        <v>1771</v>
      </c>
    </row>
    <row r="269" spans="1:3">
      <c r="A269">
        <v>112310</v>
      </c>
      <c r="B269" t="s">
        <v>1770</v>
      </c>
      <c r="C269" t="s">
        <v>1771</v>
      </c>
    </row>
    <row r="270" spans="1:3">
      <c r="A270">
        <v>112390</v>
      </c>
      <c r="B270" t="s">
        <v>1770</v>
      </c>
      <c r="C270" t="s">
        <v>1771</v>
      </c>
    </row>
    <row r="271" spans="1:3">
      <c r="A271">
        <v>112511</v>
      </c>
      <c r="B271" t="s">
        <v>1770</v>
      </c>
      <c r="C271" t="s">
        <v>1771</v>
      </c>
    </row>
    <row r="272" spans="1:3">
      <c r="A272">
        <v>112910</v>
      </c>
      <c r="B272" t="s">
        <v>1770</v>
      </c>
      <c r="C272" t="s">
        <v>1771</v>
      </c>
    </row>
    <row r="273" spans="1:3">
      <c r="A273">
        <v>112920</v>
      </c>
      <c r="B273" t="s">
        <v>1770</v>
      </c>
      <c r="C273" t="s">
        <v>1771</v>
      </c>
    </row>
    <row r="274" spans="1:3">
      <c r="A274">
        <v>112990</v>
      </c>
      <c r="B274" t="s">
        <v>1770</v>
      </c>
      <c r="C274" t="s">
        <v>1771</v>
      </c>
    </row>
    <row r="275" spans="1:3">
      <c r="A275">
        <v>113310</v>
      </c>
      <c r="B275" t="s">
        <v>1770</v>
      </c>
      <c r="C275" t="s">
        <v>1771</v>
      </c>
    </row>
    <row r="276" spans="1:3">
      <c r="A276">
        <v>114111</v>
      </c>
      <c r="B276" t="s">
        <v>1770</v>
      </c>
      <c r="C276" t="s">
        <v>1771</v>
      </c>
    </row>
    <row r="277" spans="1:3">
      <c r="A277">
        <v>114112</v>
      </c>
      <c r="B277" t="s">
        <v>1770</v>
      </c>
      <c r="C277" t="s">
        <v>1771</v>
      </c>
    </row>
    <row r="278" spans="1:3">
      <c r="A278">
        <v>115111</v>
      </c>
      <c r="B278" t="s">
        <v>1770</v>
      </c>
      <c r="C278" t="s">
        <v>1771</v>
      </c>
    </row>
    <row r="279" spans="1:3">
      <c r="A279">
        <v>115112</v>
      </c>
      <c r="B279" t="s">
        <v>1770</v>
      </c>
      <c r="C279" t="s">
        <v>1771</v>
      </c>
    </row>
    <row r="280" spans="1:3">
      <c r="A280">
        <v>115113</v>
      </c>
      <c r="B280" t="s">
        <v>1770</v>
      </c>
      <c r="C280" t="s">
        <v>1771</v>
      </c>
    </row>
    <row r="281" spans="1:3">
      <c r="A281">
        <v>115114</v>
      </c>
      <c r="B281" t="s">
        <v>1770</v>
      </c>
      <c r="C281" t="s">
        <v>1771</v>
      </c>
    </row>
    <row r="282" spans="1:3">
      <c r="A282">
        <v>115210</v>
      </c>
      <c r="B282" t="s">
        <v>1770</v>
      </c>
      <c r="C282" t="s">
        <v>1771</v>
      </c>
    </row>
    <row r="283" spans="1:3">
      <c r="A283">
        <v>115310</v>
      </c>
      <c r="B283" t="s">
        <v>1770</v>
      </c>
      <c r="C283" t="s">
        <v>1771</v>
      </c>
    </row>
    <row r="284" spans="1:3">
      <c r="A284">
        <v>211120</v>
      </c>
      <c r="B284" t="s">
        <v>1772</v>
      </c>
      <c r="C284" t="s">
        <v>1773</v>
      </c>
    </row>
    <row r="285" spans="1:3">
      <c r="A285">
        <v>211130</v>
      </c>
      <c r="B285" t="s">
        <v>1772</v>
      </c>
      <c r="C285" t="s">
        <v>1773</v>
      </c>
    </row>
    <row r="286" spans="1:3">
      <c r="A286">
        <v>212111</v>
      </c>
      <c r="B286" t="s">
        <v>1774</v>
      </c>
      <c r="C286" t="s">
        <v>1775</v>
      </c>
    </row>
    <row r="287" spans="1:3">
      <c r="A287">
        <v>212112</v>
      </c>
      <c r="B287" t="s">
        <v>1774</v>
      </c>
      <c r="C287" t="s">
        <v>1775</v>
      </c>
    </row>
    <row r="288" spans="1:3">
      <c r="A288">
        <v>212210</v>
      </c>
      <c r="B288" t="s">
        <v>1774</v>
      </c>
      <c r="C288" t="s">
        <v>1775</v>
      </c>
    </row>
    <row r="289" spans="1:3">
      <c r="A289">
        <v>212221</v>
      </c>
      <c r="B289" t="s">
        <v>1774</v>
      </c>
      <c r="C289" t="s">
        <v>1775</v>
      </c>
    </row>
    <row r="290" spans="1:3">
      <c r="A290">
        <v>212230</v>
      </c>
      <c r="B290" t="s">
        <v>1774</v>
      </c>
      <c r="C290" t="s">
        <v>1775</v>
      </c>
    </row>
    <row r="291" spans="1:3">
      <c r="A291">
        <v>212291</v>
      </c>
      <c r="B291" t="s">
        <v>1774</v>
      </c>
      <c r="C291" t="s">
        <v>1775</v>
      </c>
    </row>
    <row r="292" spans="1:3">
      <c r="A292">
        <v>212299</v>
      </c>
      <c r="B292" t="s">
        <v>1774</v>
      </c>
      <c r="C292" t="s">
        <v>1775</v>
      </c>
    </row>
    <row r="293" spans="1:3">
      <c r="A293">
        <v>212311</v>
      </c>
      <c r="B293" t="s">
        <v>1774</v>
      </c>
      <c r="C293" t="s">
        <v>1775</v>
      </c>
    </row>
    <row r="294" spans="1:3">
      <c r="A294">
        <v>212312</v>
      </c>
      <c r="B294" t="s">
        <v>1774</v>
      </c>
      <c r="C294" t="s">
        <v>1775</v>
      </c>
    </row>
    <row r="295" spans="1:3">
      <c r="A295">
        <v>212313</v>
      </c>
      <c r="B295" t="s">
        <v>1774</v>
      </c>
      <c r="C295" t="s">
        <v>1775</v>
      </c>
    </row>
    <row r="296" spans="1:3">
      <c r="A296">
        <v>212319</v>
      </c>
      <c r="B296" t="s">
        <v>1774</v>
      </c>
      <c r="C296" t="s">
        <v>1775</v>
      </c>
    </row>
    <row r="297" spans="1:3">
      <c r="A297">
        <v>212321</v>
      </c>
      <c r="B297" t="s">
        <v>1774</v>
      </c>
      <c r="C297" t="s">
        <v>1775</v>
      </c>
    </row>
    <row r="298" spans="1:3">
      <c r="A298">
        <v>212322</v>
      </c>
      <c r="B298" t="s">
        <v>1774</v>
      </c>
      <c r="C298" t="s">
        <v>1775</v>
      </c>
    </row>
    <row r="299" spans="1:3">
      <c r="A299">
        <v>212324</v>
      </c>
      <c r="B299" t="s">
        <v>1774</v>
      </c>
      <c r="C299" t="s">
        <v>1775</v>
      </c>
    </row>
    <row r="300" spans="1:3">
      <c r="A300">
        <v>212325</v>
      </c>
      <c r="B300" t="s">
        <v>1774</v>
      </c>
      <c r="C300" t="s">
        <v>1775</v>
      </c>
    </row>
    <row r="301" spans="1:3">
      <c r="A301">
        <v>212391</v>
      </c>
      <c r="B301" t="s">
        <v>1774</v>
      </c>
      <c r="C301" t="s">
        <v>1775</v>
      </c>
    </row>
    <row r="302" spans="1:3">
      <c r="A302">
        <v>212393</v>
      </c>
      <c r="B302" t="s">
        <v>1774</v>
      </c>
      <c r="C302" t="s">
        <v>1775</v>
      </c>
    </row>
    <row r="303" spans="1:3">
      <c r="A303">
        <v>212399</v>
      </c>
      <c r="B303" t="s">
        <v>1774</v>
      </c>
      <c r="C303" t="s">
        <v>1775</v>
      </c>
    </row>
    <row r="304" spans="1:3">
      <c r="A304">
        <v>213111</v>
      </c>
      <c r="B304" t="s">
        <v>1772</v>
      </c>
      <c r="C304" t="s">
        <v>1773</v>
      </c>
    </row>
    <row r="305" spans="1:3">
      <c r="A305">
        <v>213112</v>
      </c>
      <c r="B305" t="s">
        <v>1772</v>
      </c>
      <c r="C305" t="s">
        <v>1773</v>
      </c>
    </row>
    <row r="306" spans="1:3">
      <c r="A306">
        <v>213113</v>
      </c>
      <c r="B306" t="s">
        <v>1772</v>
      </c>
      <c r="C306" t="s">
        <v>1773</v>
      </c>
    </row>
    <row r="307" spans="1:3">
      <c r="A307">
        <v>213114</v>
      </c>
      <c r="B307" t="s">
        <v>1772</v>
      </c>
      <c r="C307" t="s">
        <v>1773</v>
      </c>
    </row>
    <row r="308" spans="1:3">
      <c r="A308">
        <v>213115</v>
      </c>
      <c r="B308" t="s">
        <v>1772</v>
      </c>
      <c r="C308" t="s">
        <v>1773</v>
      </c>
    </row>
    <row r="309" spans="1:3">
      <c r="A309">
        <v>221112</v>
      </c>
      <c r="B309" t="s">
        <v>1776</v>
      </c>
      <c r="C309" t="s">
        <v>1777</v>
      </c>
    </row>
    <row r="310" spans="1:3">
      <c r="A310">
        <v>221113</v>
      </c>
      <c r="B310" t="s">
        <v>1776</v>
      </c>
      <c r="C310" t="s">
        <v>1777</v>
      </c>
    </row>
    <row r="311" spans="1:3">
      <c r="A311">
        <v>221114</v>
      </c>
      <c r="B311" t="s">
        <v>1776</v>
      </c>
      <c r="C311" t="s">
        <v>1777</v>
      </c>
    </row>
    <row r="312" spans="1:3">
      <c r="A312">
        <v>221115</v>
      </c>
      <c r="B312" t="s">
        <v>1776</v>
      </c>
      <c r="C312" t="s">
        <v>1777</v>
      </c>
    </row>
    <row r="313" spans="1:3">
      <c r="A313">
        <v>221116</v>
      </c>
      <c r="B313" t="s">
        <v>1776</v>
      </c>
      <c r="C313" t="s">
        <v>1777</v>
      </c>
    </row>
    <row r="314" spans="1:3">
      <c r="A314">
        <v>221117</v>
      </c>
      <c r="B314" t="s">
        <v>1776</v>
      </c>
      <c r="C314" t="s">
        <v>1777</v>
      </c>
    </row>
    <row r="315" spans="1:3">
      <c r="A315">
        <v>221118</v>
      </c>
      <c r="B315" t="s">
        <v>1776</v>
      </c>
      <c r="C315" t="s">
        <v>1777</v>
      </c>
    </row>
    <row r="316" spans="1:3">
      <c r="A316">
        <v>221121</v>
      </c>
      <c r="B316" t="s">
        <v>1776</v>
      </c>
      <c r="C316" t="s">
        <v>1777</v>
      </c>
    </row>
    <row r="317" spans="1:3">
      <c r="A317">
        <v>221122</v>
      </c>
      <c r="B317" t="s">
        <v>1776</v>
      </c>
      <c r="C317" t="s">
        <v>1777</v>
      </c>
    </row>
    <row r="318" spans="1:3">
      <c r="A318">
        <v>221210</v>
      </c>
      <c r="B318" t="s">
        <v>1776</v>
      </c>
      <c r="C318" t="s">
        <v>1777</v>
      </c>
    </row>
    <row r="319" spans="1:3">
      <c r="A319">
        <v>221310</v>
      </c>
      <c r="B319" t="s">
        <v>1776</v>
      </c>
      <c r="C319" t="s">
        <v>1777</v>
      </c>
    </row>
    <row r="320" spans="1:3">
      <c r="A320">
        <v>221320</v>
      </c>
      <c r="B320" t="s">
        <v>1776</v>
      </c>
      <c r="C320" t="s">
        <v>1777</v>
      </c>
    </row>
    <row r="321" spans="1:3">
      <c r="A321">
        <v>221330</v>
      </c>
      <c r="B321" t="s">
        <v>1776</v>
      </c>
      <c r="C321" t="s">
        <v>1777</v>
      </c>
    </row>
    <row r="322" spans="1:3">
      <c r="A322">
        <v>236115</v>
      </c>
      <c r="B322" t="s">
        <v>1778</v>
      </c>
      <c r="C322" t="s">
        <v>1779</v>
      </c>
    </row>
    <row r="323" spans="1:3">
      <c r="A323">
        <v>236116</v>
      </c>
      <c r="B323" t="s">
        <v>1778</v>
      </c>
      <c r="C323" t="s">
        <v>1779</v>
      </c>
    </row>
    <row r="324" spans="1:3">
      <c r="A324">
        <v>236117</v>
      </c>
      <c r="B324" t="s">
        <v>1778</v>
      </c>
      <c r="C324" t="s">
        <v>1779</v>
      </c>
    </row>
    <row r="325" spans="1:3">
      <c r="A325">
        <v>236118</v>
      </c>
      <c r="B325" t="s">
        <v>1778</v>
      </c>
      <c r="C325" t="s">
        <v>1779</v>
      </c>
    </row>
    <row r="326" spans="1:3">
      <c r="A326">
        <v>236210</v>
      </c>
      <c r="B326" t="s">
        <v>1778</v>
      </c>
      <c r="C326" t="s">
        <v>1779</v>
      </c>
    </row>
    <row r="327" spans="1:3">
      <c r="A327">
        <v>236220</v>
      </c>
      <c r="B327" t="s">
        <v>1778</v>
      </c>
      <c r="C327" t="s">
        <v>1779</v>
      </c>
    </row>
    <row r="328" spans="1:3">
      <c r="A328">
        <v>237110</v>
      </c>
      <c r="B328" t="s">
        <v>1778</v>
      </c>
      <c r="C328" t="s">
        <v>1779</v>
      </c>
    </row>
    <row r="329" spans="1:3">
      <c r="A329">
        <v>237120</v>
      </c>
      <c r="B329" t="s">
        <v>1778</v>
      </c>
      <c r="C329" t="s">
        <v>1779</v>
      </c>
    </row>
    <row r="330" spans="1:3">
      <c r="A330">
        <v>237130</v>
      </c>
      <c r="B330" t="s">
        <v>1778</v>
      </c>
      <c r="C330" t="s">
        <v>1779</v>
      </c>
    </row>
    <row r="331" spans="1:3">
      <c r="A331">
        <v>237210</v>
      </c>
      <c r="B331" t="s">
        <v>1778</v>
      </c>
      <c r="C331" t="s">
        <v>1779</v>
      </c>
    </row>
    <row r="332" spans="1:3">
      <c r="A332">
        <v>237310</v>
      </c>
      <c r="B332" t="s">
        <v>1778</v>
      </c>
      <c r="C332" t="s">
        <v>1779</v>
      </c>
    </row>
    <row r="333" spans="1:3">
      <c r="A333">
        <v>237990</v>
      </c>
      <c r="B333" t="s">
        <v>1778</v>
      </c>
      <c r="C333" t="s">
        <v>1779</v>
      </c>
    </row>
    <row r="334" spans="1:3">
      <c r="A334">
        <v>238110</v>
      </c>
      <c r="B334" t="s">
        <v>1778</v>
      </c>
      <c r="C334" t="s">
        <v>1779</v>
      </c>
    </row>
    <row r="335" spans="1:3">
      <c r="A335">
        <v>238120</v>
      </c>
      <c r="B335" t="s">
        <v>1778</v>
      </c>
      <c r="C335" t="s">
        <v>1779</v>
      </c>
    </row>
    <row r="336" spans="1:3">
      <c r="A336">
        <v>238140</v>
      </c>
      <c r="B336" t="s">
        <v>1778</v>
      </c>
      <c r="C336" t="s">
        <v>1779</v>
      </c>
    </row>
    <row r="337" spans="1:3">
      <c r="A337">
        <v>238160</v>
      </c>
      <c r="B337" t="s">
        <v>1778</v>
      </c>
      <c r="C337" t="s">
        <v>1779</v>
      </c>
    </row>
    <row r="338" spans="1:3">
      <c r="A338">
        <v>238190</v>
      </c>
      <c r="B338" t="s">
        <v>1778</v>
      </c>
      <c r="C338" t="s">
        <v>1779</v>
      </c>
    </row>
    <row r="339" spans="1:3">
      <c r="A339">
        <v>238210</v>
      </c>
      <c r="B339" t="s">
        <v>1778</v>
      </c>
      <c r="C339" t="s">
        <v>1779</v>
      </c>
    </row>
    <row r="340" spans="1:3">
      <c r="A340">
        <v>238220</v>
      </c>
      <c r="B340" t="s">
        <v>1778</v>
      </c>
      <c r="C340" t="s">
        <v>1779</v>
      </c>
    </row>
    <row r="341" spans="1:3">
      <c r="A341">
        <v>238320</v>
      </c>
      <c r="B341" t="s">
        <v>1778</v>
      </c>
      <c r="C341" t="s">
        <v>1779</v>
      </c>
    </row>
    <row r="342" spans="1:3">
      <c r="A342">
        <v>238340</v>
      </c>
      <c r="B342" t="s">
        <v>1778</v>
      </c>
      <c r="C342" t="s">
        <v>1779</v>
      </c>
    </row>
    <row r="343" spans="1:3">
      <c r="A343">
        <v>238910</v>
      </c>
      <c r="B343" t="s">
        <v>1778</v>
      </c>
      <c r="C343" t="s">
        <v>1779</v>
      </c>
    </row>
    <row r="344" spans="1:3">
      <c r="A344">
        <v>238990</v>
      </c>
      <c r="B344" t="s">
        <v>1778</v>
      </c>
      <c r="C344" t="s">
        <v>1779</v>
      </c>
    </row>
    <row r="345" spans="1:3">
      <c r="A345">
        <v>311111</v>
      </c>
      <c r="B345" t="s">
        <v>1780</v>
      </c>
      <c r="C345" t="s">
        <v>1781</v>
      </c>
    </row>
    <row r="346" spans="1:3">
      <c r="A346">
        <v>311119</v>
      </c>
      <c r="B346" t="s">
        <v>1780</v>
      </c>
      <c r="C346" t="s">
        <v>1781</v>
      </c>
    </row>
    <row r="347" spans="1:3">
      <c r="A347">
        <v>311211</v>
      </c>
      <c r="B347" t="s">
        <v>1780</v>
      </c>
      <c r="C347" t="s">
        <v>1781</v>
      </c>
    </row>
    <row r="348" spans="1:3">
      <c r="A348">
        <v>311212</v>
      </c>
      <c r="B348" t="s">
        <v>1780</v>
      </c>
      <c r="C348" t="s">
        <v>1781</v>
      </c>
    </row>
    <row r="349" spans="1:3">
      <c r="A349">
        <v>311213</v>
      </c>
      <c r="B349" t="s">
        <v>1780</v>
      </c>
      <c r="C349" t="s">
        <v>1781</v>
      </c>
    </row>
    <row r="350" spans="1:3">
      <c r="A350">
        <v>311221</v>
      </c>
      <c r="B350" t="s">
        <v>1780</v>
      </c>
      <c r="C350" t="s">
        <v>1781</v>
      </c>
    </row>
    <row r="351" spans="1:3">
      <c r="A351">
        <v>311224</v>
      </c>
      <c r="B351" t="s">
        <v>1780</v>
      </c>
      <c r="C351" t="s">
        <v>1781</v>
      </c>
    </row>
    <row r="352" spans="1:3">
      <c r="A352">
        <v>311225</v>
      </c>
      <c r="B352" t="s">
        <v>1780</v>
      </c>
      <c r="C352" t="s">
        <v>1781</v>
      </c>
    </row>
    <row r="353" spans="1:3">
      <c r="A353">
        <v>311230</v>
      </c>
      <c r="B353" t="s">
        <v>1780</v>
      </c>
      <c r="C353" t="s">
        <v>1781</v>
      </c>
    </row>
    <row r="354" spans="1:3">
      <c r="A354">
        <v>311313</v>
      </c>
      <c r="B354" t="s">
        <v>1780</v>
      </c>
      <c r="C354" t="s">
        <v>1781</v>
      </c>
    </row>
    <row r="355" spans="1:3">
      <c r="A355">
        <v>311314</v>
      </c>
      <c r="B355" t="s">
        <v>1780</v>
      </c>
      <c r="C355" t="s">
        <v>1781</v>
      </c>
    </row>
    <row r="356" spans="1:3">
      <c r="A356">
        <v>311340</v>
      </c>
      <c r="B356" t="s">
        <v>1780</v>
      </c>
      <c r="C356" t="s">
        <v>1781</v>
      </c>
    </row>
    <row r="357" spans="1:3">
      <c r="A357">
        <v>311351</v>
      </c>
      <c r="B357" t="s">
        <v>1780</v>
      </c>
      <c r="C357" t="s">
        <v>1781</v>
      </c>
    </row>
    <row r="358" spans="1:3">
      <c r="A358">
        <v>311352</v>
      </c>
      <c r="B358" t="s">
        <v>1780</v>
      </c>
      <c r="C358" t="s">
        <v>1781</v>
      </c>
    </row>
    <row r="359" spans="1:3">
      <c r="A359">
        <v>311411</v>
      </c>
      <c r="B359" t="s">
        <v>1780</v>
      </c>
      <c r="C359" t="s">
        <v>1781</v>
      </c>
    </row>
    <row r="360" spans="1:3">
      <c r="A360">
        <v>311412</v>
      </c>
      <c r="B360" t="s">
        <v>1780</v>
      </c>
      <c r="C360" t="s">
        <v>1781</v>
      </c>
    </row>
    <row r="361" spans="1:3">
      <c r="A361">
        <v>311421</v>
      </c>
      <c r="B361" t="s">
        <v>1780</v>
      </c>
      <c r="C361" t="s">
        <v>1781</v>
      </c>
    </row>
    <row r="362" spans="1:3">
      <c r="A362">
        <v>311422</v>
      </c>
      <c r="B362" t="s">
        <v>1780</v>
      </c>
      <c r="C362" t="s">
        <v>1781</v>
      </c>
    </row>
    <row r="363" spans="1:3">
      <c r="A363">
        <v>311423</v>
      </c>
      <c r="B363" t="s">
        <v>1780</v>
      </c>
      <c r="C363" t="s">
        <v>1781</v>
      </c>
    </row>
    <row r="364" spans="1:3">
      <c r="A364">
        <v>311511</v>
      </c>
      <c r="B364" t="s">
        <v>1780</v>
      </c>
      <c r="C364" t="s">
        <v>1781</v>
      </c>
    </row>
    <row r="365" spans="1:3">
      <c r="A365">
        <v>311512</v>
      </c>
      <c r="B365" t="s">
        <v>1780</v>
      </c>
      <c r="C365" t="s">
        <v>1781</v>
      </c>
    </row>
    <row r="366" spans="1:3">
      <c r="A366">
        <v>311513</v>
      </c>
      <c r="B366" t="s">
        <v>1780</v>
      </c>
      <c r="C366" t="s">
        <v>1781</v>
      </c>
    </row>
    <row r="367" spans="1:3">
      <c r="A367">
        <v>311514</v>
      </c>
      <c r="B367" t="s">
        <v>1780</v>
      </c>
      <c r="C367" t="s">
        <v>1781</v>
      </c>
    </row>
    <row r="368" spans="1:3">
      <c r="A368">
        <v>311520</v>
      </c>
      <c r="B368" t="s">
        <v>1780</v>
      </c>
      <c r="C368" t="s">
        <v>1781</v>
      </c>
    </row>
    <row r="369" spans="1:3">
      <c r="A369">
        <v>311611</v>
      </c>
      <c r="B369" t="s">
        <v>1780</v>
      </c>
      <c r="C369" t="s">
        <v>1781</v>
      </c>
    </row>
    <row r="370" spans="1:3">
      <c r="A370">
        <v>311612</v>
      </c>
      <c r="B370" t="s">
        <v>1780</v>
      </c>
      <c r="C370" t="s">
        <v>1781</v>
      </c>
    </row>
    <row r="371" spans="1:3">
      <c r="A371">
        <v>311613</v>
      </c>
      <c r="B371" t="s">
        <v>1780</v>
      </c>
      <c r="C371" t="s">
        <v>1781</v>
      </c>
    </row>
    <row r="372" spans="1:3">
      <c r="A372">
        <v>311615</v>
      </c>
      <c r="B372" t="s">
        <v>1780</v>
      </c>
      <c r="C372" t="s">
        <v>1781</v>
      </c>
    </row>
    <row r="373" spans="1:3">
      <c r="A373">
        <v>311710</v>
      </c>
      <c r="B373" t="s">
        <v>1780</v>
      </c>
      <c r="C373" t="s">
        <v>1781</v>
      </c>
    </row>
    <row r="374" spans="1:3">
      <c r="A374">
        <v>311811</v>
      </c>
      <c r="B374" t="s">
        <v>1780</v>
      </c>
      <c r="C374" t="s">
        <v>1781</v>
      </c>
    </row>
    <row r="375" spans="1:3">
      <c r="A375">
        <v>311812</v>
      </c>
      <c r="B375" t="s">
        <v>1780</v>
      </c>
      <c r="C375" t="s">
        <v>1781</v>
      </c>
    </row>
    <row r="376" spans="1:3">
      <c r="A376">
        <v>311813</v>
      </c>
      <c r="B376" t="s">
        <v>1780</v>
      </c>
      <c r="C376" t="s">
        <v>1781</v>
      </c>
    </row>
    <row r="377" spans="1:3">
      <c r="A377">
        <v>311821</v>
      </c>
      <c r="B377" t="s">
        <v>1780</v>
      </c>
      <c r="C377" t="s">
        <v>1781</v>
      </c>
    </row>
    <row r="378" spans="1:3">
      <c r="A378">
        <v>311824</v>
      </c>
      <c r="B378" t="s">
        <v>1780</v>
      </c>
      <c r="C378" t="s">
        <v>1781</v>
      </c>
    </row>
    <row r="379" spans="1:3">
      <c r="A379">
        <v>311830</v>
      </c>
      <c r="B379" t="s">
        <v>1780</v>
      </c>
      <c r="C379" t="s">
        <v>1781</v>
      </c>
    </row>
    <row r="380" spans="1:3">
      <c r="A380">
        <v>311911</v>
      </c>
      <c r="B380" t="s">
        <v>1780</v>
      </c>
      <c r="C380" t="s">
        <v>1781</v>
      </c>
    </row>
    <row r="381" spans="1:3">
      <c r="A381">
        <v>311919</v>
      </c>
      <c r="B381" t="s">
        <v>1780</v>
      </c>
      <c r="C381" t="s">
        <v>1781</v>
      </c>
    </row>
    <row r="382" spans="1:3">
      <c r="A382">
        <v>311920</v>
      </c>
      <c r="B382" t="s">
        <v>1780</v>
      </c>
      <c r="C382" t="s">
        <v>1781</v>
      </c>
    </row>
    <row r="383" spans="1:3">
      <c r="A383">
        <v>311930</v>
      </c>
      <c r="B383" t="s">
        <v>1780</v>
      </c>
      <c r="C383" t="s">
        <v>1781</v>
      </c>
    </row>
    <row r="384" spans="1:3">
      <c r="A384">
        <v>311941</v>
      </c>
      <c r="B384" t="s">
        <v>1780</v>
      </c>
      <c r="C384" t="s">
        <v>1781</v>
      </c>
    </row>
    <row r="385" spans="1:3">
      <c r="A385">
        <v>311942</v>
      </c>
      <c r="B385" t="s">
        <v>1780</v>
      </c>
      <c r="C385" t="s">
        <v>1781</v>
      </c>
    </row>
    <row r="386" spans="1:3">
      <c r="A386">
        <v>311991</v>
      </c>
      <c r="B386" t="s">
        <v>1780</v>
      </c>
      <c r="C386" t="s">
        <v>1781</v>
      </c>
    </row>
    <row r="387" spans="1:3">
      <c r="A387">
        <v>311999</v>
      </c>
      <c r="B387" t="s">
        <v>1780</v>
      </c>
      <c r="C387" t="s">
        <v>1781</v>
      </c>
    </row>
    <row r="388" spans="1:3">
      <c r="A388">
        <v>312111</v>
      </c>
      <c r="B388" t="s">
        <v>1780</v>
      </c>
      <c r="C388" t="s">
        <v>1781</v>
      </c>
    </row>
    <row r="389" spans="1:3">
      <c r="A389">
        <v>312112</v>
      </c>
      <c r="B389" t="s">
        <v>1780</v>
      </c>
      <c r="C389" t="s">
        <v>1781</v>
      </c>
    </row>
    <row r="390" spans="1:3">
      <c r="A390">
        <v>312113</v>
      </c>
      <c r="B390" t="s">
        <v>1780</v>
      </c>
      <c r="C390" t="s">
        <v>1781</v>
      </c>
    </row>
    <row r="391" spans="1:3">
      <c r="A391">
        <v>312120</v>
      </c>
      <c r="B391" t="s">
        <v>1780</v>
      </c>
      <c r="C391" t="s">
        <v>1781</v>
      </c>
    </row>
    <row r="392" spans="1:3">
      <c r="A392">
        <v>312130</v>
      </c>
      <c r="B392" t="s">
        <v>1780</v>
      </c>
      <c r="C392" t="s">
        <v>1781</v>
      </c>
    </row>
    <row r="393" spans="1:3">
      <c r="A393">
        <v>312140</v>
      </c>
      <c r="B393" t="s">
        <v>1780</v>
      </c>
      <c r="C393" t="s">
        <v>1781</v>
      </c>
    </row>
    <row r="394" spans="1:3">
      <c r="A394">
        <v>312230</v>
      </c>
      <c r="B394" t="s">
        <v>1780</v>
      </c>
      <c r="C394" t="s">
        <v>1781</v>
      </c>
    </row>
    <row r="395" spans="1:3">
      <c r="A395">
        <v>313110</v>
      </c>
      <c r="B395" t="s">
        <v>1782</v>
      </c>
      <c r="C395" t="s">
        <v>1783</v>
      </c>
    </row>
    <row r="396" spans="1:3">
      <c r="A396">
        <v>313210</v>
      </c>
      <c r="B396" t="s">
        <v>1782</v>
      </c>
      <c r="C396" t="s">
        <v>1783</v>
      </c>
    </row>
    <row r="397" spans="1:3">
      <c r="A397">
        <v>313220</v>
      </c>
      <c r="B397" t="s">
        <v>1782</v>
      </c>
      <c r="C397" t="s">
        <v>1783</v>
      </c>
    </row>
    <row r="398" spans="1:3">
      <c r="A398">
        <v>313230</v>
      </c>
      <c r="B398" t="s">
        <v>1782</v>
      </c>
      <c r="C398" t="s">
        <v>1783</v>
      </c>
    </row>
    <row r="399" spans="1:3">
      <c r="A399">
        <v>313240</v>
      </c>
      <c r="B399" t="s">
        <v>1782</v>
      </c>
      <c r="C399" t="s">
        <v>1783</v>
      </c>
    </row>
    <row r="400" spans="1:3">
      <c r="A400">
        <v>313310</v>
      </c>
      <c r="B400" t="s">
        <v>1782</v>
      </c>
      <c r="C400" t="s">
        <v>1783</v>
      </c>
    </row>
    <row r="401" spans="1:3">
      <c r="A401">
        <v>313320</v>
      </c>
      <c r="B401" t="s">
        <v>1782</v>
      </c>
      <c r="C401" t="s">
        <v>1783</v>
      </c>
    </row>
    <row r="402" spans="1:3">
      <c r="A402">
        <v>314110</v>
      </c>
      <c r="B402" t="s">
        <v>1782</v>
      </c>
      <c r="C402" t="s">
        <v>1783</v>
      </c>
    </row>
    <row r="403" spans="1:3">
      <c r="A403">
        <v>314120</v>
      </c>
      <c r="B403" t="s">
        <v>1782</v>
      </c>
      <c r="C403" t="s">
        <v>1783</v>
      </c>
    </row>
    <row r="404" spans="1:3">
      <c r="A404">
        <v>314910</v>
      </c>
      <c r="B404" t="s">
        <v>1782</v>
      </c>
      <c r="C404" t="s">
        <v>1783</v>
      </c>
    </row>
    <row r="405" spans="1:3">
      <c r="A405">
        <v>314994</v>
      </c>
      <c r="B405" t="s">
        <v>1782</v>
      </c>
      <c r="C405" t="s">
        <v>1783</v>
      </c>
    </row>
    <row r="406" spans="1:3">
      <c r="A406">
        <v>314999</v>
      </c>
      <c r="B406" t="s">
        <v>1782</v>
      </c>
      <c r="C406" t="s">
        <v>1783</v>
      </c>
    </row>
    <row r="407" spans="1:3">
      <c r="A407">
        <v>315110</v>
      </c>
      <c r="B407" t="s">
        <v>1782</v>
      </c>
      <c r="C407" t="s">
        <v>1783</v>
      </c>
    </row>
    <row r="408" spans="1:3">
      <c r="A408">
        <v>315190</v>
      </c>
      <c r="B408" t="s">
        <v>1782</v>
      </c>
      <c r="C408" t="s">
        <v>1783</v>
      </c>
    </row>
    <row r="409" spans="1:3">
      <c r="A409">
        <v>315210</v>
      </c>
      <c r="B409" t="s">
        <v>1782</v>
      </c>
      <c r="C409" t="s">
        <v>1783</v>
      </c>
    </row>
    <row r="410" spans="1:3">
      <c r="A410">
        <v>315220</v>
      </c>
      <c r="B410" t="s">
        <v>1782</v>
      </c>
      <c r="C410" t="s">
        <v>1783</v>
      </c>
    </row>
    <row r="411" spans="1:3">
      <c r="A411">
        <v>315240</v>
      </c>
      <c r="B411" t="s">
        <v>1782</v>
      </c>
      <c r="C411" t="s">
        <v>1783</v>
      </c>
    </row>
    <row r="412" spans="1:3">
      <c r="A412">
        <v>315280</v>
      </c>
      <c r="B412" t="s">
        <v>1782</v>
      </c>
      <c r="C412" t="s">
        <v>1783</v>
      </c>
    </row>
    <row r="413" spans="1:3">
      <c r="A413">
        <v>315990</v>
      </c>
      <c r="B413" t="s">
        <v>1782</v>
      </c>
      <c r="C413" t="s">
        <v>1783</v>
      </c>
    </row>
    <row r="414" spans="1:3">
      <c r="A414">
        <v>316110</v>
      </c>
      <c r="B414" t="s">
        <v>1782</v>
      </c>
      <c r="C414" t="s">
        <v>1783</v>
      </c>
    </row>
    <row r="415" spans="1:3">
      <c r="A415">
        <v>316210</v>
      </c>
      <c r="B415" t="s">
        <v>1782</v>
      </c>
      <c r="C415" t="s">
        <v>1783</v>
      </c>
    </row>
    <row r="416" spans="1:3">
      <c r="A416">
        <v>321113</v>
      </c>
      <c r="B416" t="s">
        <v>1784</v>
      </c>
      <c r="C416" t="s">
        <v>1785</v>
      </c>
    </row>
    <row r="417" spans="1:3">
      <c r="A417">
        <v>321114</v>
      </c>
      <c r="B417" t="s">
        <v>1784</v>
      </c>
      <c r="C417" t="s">
        <v>1785</v>
      </c>
    </row>
    <row r="418" spans="1:3">
      <c r="A418">
        <v>321211</v>
      </c>
      <c r="B418" t="s">
        <v>1784</v>
      </c>
      <c r="C418" t="s">
        <v>1785</v>
      </c>
    </row>
    <row r="419" spans="1:3">
      <c r="A419">
        <v>321212</v>
      </c>
      <c r="B419" t="s">
        <v>1784</v>
      </c>
      <c r="C419" t="s">
        <v>1785</v>
      </c>
    </row>
    <row r="420" spans="1:3">
      <c r="A420">
        <v>321213</v>
      </c>
      <c r="B420" t="s">
        <v>1784</v>
      </c>
      <c r="C420" t="s">
        <v>1785</v>
      </c>
    </row>
    <row r="421" spans="1:3">
      <c r="A421">
        <v>321214</v>
      </c>
      <c r="B421" t="s">
        <v>1784</v>
      </c>
      <c r="C421" t="s">
        <v>1785</v>
      </c>
    </row>
    <row r="422" spans="1:3">
      <c r="A422">
        <v>321219</v>
      </c>
      <c r="B422" t="s">
        <v>1784</v>
      </c>
      <c r="C422" t="s">
        <v>1785</v>
      </c>
    </row>
    <row r="423" spans="1:3">
      <c r="A423">
        <v>321911</v>
      </c>
      <c r="B423" t="s">
        <v>1784</v>
      </c>
      <c r="C423" t="s">
        <v>1785</v>
      </c>
    </row>
    <row r="424" spans="1:3">
      <c r="A424">
        <v>321912</v>
      </c>
      <c r="B424" t="s">
        <v>1784</v>
      </c>
      <c r="C424" t="s">
        <v>1785</v>
      </c>
    </row>
    <row r="425" spans="1:3">
      <c r="A425">
        <v>321918</v>
      </c>
      <c r="B425" t="s">
        <v>1784</v>
      </c>
      <c r="C425" t="s">
        <v>1785</v>
      </c>
    </row>
    <row r="426" spans="1:3">
      <c r="A426">
        <v>321920</v>
      </c>
      <c r="B426" t="s">
        <v>1784</v>
      </c>
      <c r="C426" t="s">
        <v>1785</v>
      </c>
    </row>
    <row r="427" spans="1:3">
      <c r="A427">
        <v>321991</v>
      </c>
      <c r="B427" t="s">
        <v>1784</v>
      </c>
      <c r="C427" t="s">
        <v>1785</v>
      </c>
    </row>
    <row r="428" spans="1:3">
      <c r="A428">
        <v>321999</v>
      </c>
      <c r="B428" t="s">
        <v>1784</v>
      </c>
      <c r="C428" t="s">
        <v>1785</v>
      </c>
    </row>
    <row r="429" spans="1:3">
      <c r="A429">
        <v>322110</v>
      </c>
      <c r="B429" t="s">
        <v>1786</v>
      </c>
      <c r="C429" t="s">
        <v>1787</v>
      </c>
    </row>
    <row r="430" spans="1:3">
      <c r="A430">
        <v>322121</v>
      </c>
      <c r="B430" t="s">
        <v>1786</v>
      </c>
      <c r="C430" t="s">
        <v>1787</v>
      </c>
    </row>
    <row r="431" spans="1:3">
      <c r="A431">
        <v>322122</v>
      </c>
      <c r="B431" t="s">
        <v>1786</v>
      </c>
      <c r="C431" t="s">
        <v>1787</v>
      </c>
    </row>
    <row r="432" spans="1:3">
      <c r="A432">
        <v>322130</v>
      </c>
      <c r="B432" t="s">
        <v>1786</v>
      </c>
      <c r="C432" t="s">
        <v>1787</v>
      </c>
    </row>
    <row r="433" spans="1:3">
      <c r="A433">
        <v>322211</v>
      </c>
      <c r="B433" t="s">
        <v>1786</v>
      </c>
      <c r="C433" t="s">
        <v>1787</v>
      </c>
    </row>
    <row r="434" spans="1:3">
      <c r="A434">
        <v>322212</v>
      </c>
      <c r="B434" t="s">
        <v>1786</v>
      </c>
      <c r="C434" t="s">
        <v>1787</v>
      </c>
    </row>
    <row r="435" spans="1:3">
      <c r="A435">
        <v>322219</v>
      </c>
      <c r="B435" t="s">
        <v>1786</v>
      </c>
      <c r="C435" t="s">
        <v>1787</v>
      </c>
    </row>
    <row r="436" spans="1:3">
      <c r="A436">
        <v>322220</v>
      </c>
      <c r="B436" t="s">
        <v>1786</v>
      </c>
      <c r="C436" t="s">
        <v>1787</v>
      </c>
    </row>
    <row r="437" spans="1:3">
      <c r="A437">
        <v>322230</v>
      </c>
      <c r="B437" t="s">
        <v>1786</v>
      </c>
      <c r="C437" t="s">
        <v>1787</v>
      </c>
    </row>
    <row r="438" spans="1:3">
      <c r="A438">
        <v>322291</v>
      </c>
      <c r="B438" t="s">
        <v>1786</v>
      </c>
      <c r="C438" t="s">
        <v>1787</v>
      </c>
    </row>
    <row r="439" spans="1:3">
      <c r="A439">
        <v>322299</v>
      </c>
      <c r="B439" t="s">
        <v>1786</v>
      </c>
      <c r="C439" t="s">
        <v>1787</v>
      </c>
    </row>
    <row r="440" spans="1:3">
      <c r="A440">
        <v>323111</v>
      </c>
      <c r="B440" t="s">
        <v>1788</v>
      </c>
      <c r="C440" t="s">
        <v>1789</v>
      </c>
    </row>
    <row r="441" spans="1:3">
      <c r="A441">
        <v>323113</v>
      </c>
      <c r="B441" t="s">
        <v>1788</v>
      </c>
      <c r="C441" t="s">
        <v>1789</v>
      </c>
    </row>
    <row r="442" spans="1:3">
      <c r="A442">
        <v>323117</v>
      </c>
      <c r="B442" t="s">
        <v>1788</v>
      </c>
      <c r="C442" t="s">
        <v>1789</v>
      </c>
    </row>
    <row r="443" spans="1:3">
      <c r="A443">
        <v>323120</v>
      </c>
      <c r="B443" t="s">
        <v>1788</v>
      </c>
      <c r="C443" t="s">
        <v>1789</v>
      </c>
    </row>
    <row r="444" spans="1:3">
      <c r="A444">
        <v>324110</v>
      </c>
      <c r="B444" t="s">
        <v>1790</v>
      </c>
      <c r="C444" t="s">
        <v>1791</v>
      </c>
    </row>
    <row r="445" spans="1:3">
      <c r="A445">
        <v>324121</v>
      </c>
      <c r="B445" t="s">
        <v>1792</v>
      </c>
      <c r="C445" t="s">
        <v>1793</v>
      </c>
    </row>
    <row r="446" spans="1:3">
      <c r="A446">
        <v>324122</v>
      </c>
      <c r="B446" t="s">
        <v>1792</v>
      </c>
      <c r="C446" t="s">
        <v>1793</v>
      </c>
    </row>
    <row r="447" spans="1:3">
      <c r="A447">
        <v>324191</v>
      </c>
      <c r="B447" t="s">
        <v>1794</v>
      </c>
      <c r="C447" t="s">
        <v>1795</v>
      </c>
    </row>
    <row r="448" spans="1:3">
      <c r="A448">
        <v>324199</v>
      </c>
      <c r="B448" t="s">
        <v>1796</v>
      </c>
      <c r="C448" t="s">
        <v>1797</v>
      </c>
    </row>
    <row r="449" spans="1:3">
      <c r="A449">
        <v>325110</v>
      </c>
      <c r="B449" t="s">
        <v>1798</v>
      </c>
      <c r="C449" t="s">
        <v>1799</v>
      </c>
    </row>
    <row r="450" spans="1:3">
      <c r="A450">
        <v>325120</v>
      </c>
      <c r="B450" t="s">
        <v>1800</v>
      </c>
      <c r="C450" t="s">
        <v>1801</v>
      </c>
    </row>
    <row r="451" spans="1:3">
      <c r="A451">
        <v>325130</v>
      </c>
      <c r="B451" t="s">
        <v>1802</v>
      </c>
      <c r="C451" t="s">
        <v>1803</v>
      </c>
    </row>
    <row r="452" spans="1:3">
      <c r="A452">
        <v>325180</v>
      </c>
      <c r="B452" t="s">
        <v>1806</v>
      </c>
      <c r="C452" t="s">
        <v>1807</v>
      </c>
    </row>
    <row r="453" spans="1:3">
      <c r="A453">
        <v>325193</v>
      </c>
      <c r="B453" t="s">
        <v>1810</v>
      </c>
      <c r="C453" t="s">
        <v>1017</v>
      </c>
    </row>
    <row r="454" spans="1:3">
      <c r="A454">
        <v>325194</v>
      </c>
      <c r="B454" t="s">
        <v>1810</v>
      </c>
      <c r="C454" t="s">
        <v>1017</v>
      </c>
    </row>
    <row r="455" spans="1:3">
      <c r="A455">
        <v>325199</v>
      </c>
      <c r="B455" t="s">
        <v>1810</v>
      </c>
      <c r="C455" t="s">
        <v>1017</v>
      </c>
    </row>
    <row r="456" spans="1:3">
      <c r="A456">
        <v>325211</v>
      </c>
      <c r="B456" t="s">
        <v>1811</v>
      </c>
      <c r="C456" t="s">
        <v>1812</v>
      </c>
    </row>
    <row r="457" spans="1:3">
      <c r="A457">
        <v>325212</v>
      </c>
      <c r="B457" t="s">
        <v>1813</v>
      </c>
      <c r="C457" t="s">
        <v>1814</v>
      </c>
    </row>
    <row r="458" spans="1:3">
      <c r="A458">
        <v>325220</v>
      </c>
      <c r="B458" t="s">
        <v>1815</v>
      </c>
      <c r="C458" t="s">
        <v>1816</v>
      </c>
    </row>
    <row r="459" spans="1:3">
      <c r="A459">
        <v>325311</v>
      </c>
      <c r="B459" t="s">
        <v>1817</v>
      </c>
      <c r="C459" t="s">
        <v>1818</v>
      </c>
    </row>
    <row r="460" spans="1:3">
      <c r="A460">
        <v>325312</v>
      </c>
      <c r="B460" t="s">
        <v>1817</v>
      </c>
      <c r="C460" t="s">
        <v>1818</v>
      </c>
    </row>
    <row r="461" spans="1:3">
      <c r="A461">
        <v>325314</v>
      </c>
      <c r="B461" t="s">
        <v>1817</v>
      </c>
      <c r="C461" t="s">
        <v>1818</v>
      </c>
    </row>
    <row r="462" spans="1:3">
      <c r="A462">
        <v>325320</v>
      </c>
      <c r="B462" t="s">
        <v>1817</v>
      </c>
      <c r="C462" t="s">
        <v>1818</v>
      </c>
    </row>
    <row r="463" spans="1:3">
      <c r="A463">
        <v>325411</v>
      </c>
      <c r="B463" t="s">
        <v>1819</v>
      </c>
      <c r="C463" t="s">
        <v>1820</v>
      </c>
    </row>
    <row r="464" spans="1:3">
      <c r="A464">
        <v>325412</v>
      </c>
      <c r="B464" t="s">
        <v>1819</v>
      </c>
      <c r="C464" t="s">
        <v>1820</v>
      </c>
    </row>
    <row r="465" spans="1:3">
      <c r="A465">
        <v>325413</v>
      </c>
      <c r="B465" t="s">
        <v>1819</v>
      </c>
      <c r="C465" t="s">
        <v>1820</v>
      </c>
    </row>
    <row r="466" spans="1:3">
      <c r="A466">
        <v>325414</v>
      </c>
      <c r="B466" t="s">
        <v>1819</v>
      </c>
      <c r="C466" t="s">
        <v>1820</v>
      </c>
    </row>
    <row r="467" spans="1:3">
      <c r="A467">
        <v>325510</v>
      </c>
      <c r="B467" t="s">
        <v>1821</v>
      </c>
      <c r="C467" t="s">
        <v>1822</v>
      </c>
    </row>
    <row r="468" spans="1:3">
      <c r="A468">
        <v>325520</v>
      </c>
      <c r="B468" t="s">
        <v>1823</v>
      </c>
      <c r="C468" t="s">
        <v>1019</v>
      </c>
    </row>
    <row r="469" spans="1:3">
      <c r="A469">
        <v>325611</v>
      </c>
      <c r="B469" t="s">
        <v>1824</v>
      </c>
      <c r="C469" t="s">
        <v>1825</v>
      </c>
    </row>
    <row r="470" spans="1:3">
      <c r="A470">
        <v>325612</v>
      </c>
      <c r="B470" t="s">
        <v>1824</v>
      </c>
      <c r="C470" t="s">
        <v>1825</v>
      </c>
    </row>
    <row r="471" spans="1:3">
      <c r="A471">
        <v>325613</v>
      </c>
      <c r="B471" t="s">
        <v>1824</v>
      </c>
      <c r="C471" t="s">
        <v>1825</v>
      </c>
    </row>
    <row r="472" spans="1:3">
      <c r="A472">
        <v>325620</v>
      </c>
      <c r="B472" t="s">
        <v>1824</v>
      </c>
      <c r="C472" t="s">
        <v>1825</v>
      </c>
    </row>
    <row r="473" spans="1:3">
      <c r="A473">
        <v>325910</v>
      </c>
      <c r="B473" t="s">
        <v>1826</v>
      </c>
      <c r="C473" t="s">
        <v>1827</v>
      </c>
    </row>
    <row r="474" spans="1:3">
      <c r="A474">
        <v>325920</v>
      </c>
      <c r="B474" t="s">
        <v>1828</v>
      </c>
      <c r="C474" t="s">
        <v>1829</v>
      </c>
    </row>
    <row r="475" spans="1:3">
      <c r="A475">
        <v>325991</v>
      </c>
      <c r="B475" t="s">
        <v>1830</v>
      </c>
      <c r="C475" t="s">
        <v>1831</v>
      </c>
    </row>
    <row r="476" spans="1:3">
      <c r="A476">
        <v>325992</v>
      </c>
      <c r="B476" t="s">
        <v>1832</v>
      </c>
      <c r="C476" t="s">
        <v>1833</v>
      </c>
    </row>
    <row r="477" spans="1:3">
      <c r="A477">
        <v>325998</v>
      </c>
      <c r="B477" t="s">
        <v>1834</v>
      </c>
      <c r="C477" t="s">
        <v>1835</v>
      </c>
    </row>
    <row r="478" spans="1:3">
      <c r="A478">
        <v>326111</v>
      </c>
      <c r="B478" t="s">
        <v>1836</v>
      </c>
      <c r="C478" t="s">
        <v>1837</v>
      </c>
    </row>
    <row r="479" spans="1:3">
      <c r="A479">
        <v>326112</v>
      </c>
      <c r="B479" t="s">
        <v>1836</v>
      </c>
      <c r="C479" t="s">
        <v>1837</v>
      </c>
    </row>
    <row r="480" spans="1:3">
      <c r="A480">
        <v>326113</v>
      </c>
      <c r="B480" t="s">
        <v>1836</v>
      </c>
      <c r="C480" t="s">
        <v>1837</v>
      </c>
    </row>
    <row r="481" spans="1:3">
      <c r="A481">
        <v>326121</v>
      </c>
      <c r="B481" t="s">
        <v>1836</v>
      </c>
      <c r="C481" t="s">
        <v>1837</v>
      </c>
    </row>
    <row r="482" spans="1:3">
      <c r="A482">
        <v>326122</v>
      </c>
      <c r="B482" t="s">
        <v>1836</v>
      </c>
      <c r="C482" t="s">
        <v>1837</v>
      </c>
    </row>
    <row r="483" spans="1:3">
      <c r="A483">
        <v>326130</v>
      </c>
      <c r="B483" t="s">
        <v>1836</v>
      </c>
      <c r="C483" t="s">
        <v>1837</v>
      </c>
    </row>
    <row r="484" spans="1:3">
      <c r="A484">
        <v>326140</v>
      </c>
      <c r="B484" t="s">
        <v>1836</v>
      </c>
      <c r="C484" t="s">
        <v>1837</v>
      </c>
    </row>
    <row r="485" spans="1:3">
      <c r="A485">
        <v>326150</v>
      </c>
      <c r="B485" t="s">
        <v>1836</v>
      </c>
      <c r="C485" t="s">
        <v>1837</v>
      </c>
    </row>
    <row r="486" spans="1:3">
      <c r="A486">
        <v>326160</v>
      </c>
      <c r="B486" t="s">
        <v>1836</v>
      </c>
      <c r="C486" t="s">
        <v>1837</v>
      </c>
    </row>
    <row r="487" spans="1:3">
      <c r="A487">
        <v>326191</v>
      </c>
      <c r="B487" t="s">
        <v>1836</v>
      </c>
      <c r="C487" t="s">
        <v>1837</v>
      </c>
    </row>
    <row r="488" spans="1:3">
      <c r="A488">
        <v>326199</v>
      </c>
      <c r="B488" t="s">
        <v>1836</v>
      </c>
      <c r="C488" t="s">
        <v>1837</v>
      </c>
    </row>
    <row r="489" spans="1:3">
      <c r="A489">
        <v>326211</v>
      </c>
      <c r="B489" t="s">
        <v>1838</v>
      </c>
      <c r="C489" t="s">
        <v>1839</v>
      </c>
    </row>
    <row r="490" spans="1:3">
      <c r="A490">
        <v>326212</v>
      </c>
      <c r="B490" t="s">
        <v>1838</v>
      </c>
      <c r="C490" t="s">
        <v>1839</v>
      </c>
    </row>
    <row r="491" spans="1:3">
      <c r="A491">
        <v>326220</v>
      </c>
      <c r="B491" t="s">
        <v>1838</v>
      </c>
      <c r="C491" t="s">
        <v>1839</v>
      </c>
    </row>
    <row r="492" spans="1:3">
      <c r="A492">
        <v>326291</v>
      </c>
      <c r="B492" t="s">
        <v>1838</v>
      </c>
      <c r="C492" t="s">
        <v>1839</v>
      </c>
    </row>
    <row r="493" spans="1:3">
      <c r="A493">
        <v>326299</v>
      </c>
      <c r="B493" t="s">
        <v>1838</v>
      </c>
      <c r="C493" t="s">
        <v>1839</v>
      </c>
    </row>
    <row r="494" spans="1:3">
      <c r="A494">
        <v>327110</v>
      </c>
      <c r="B494" t="s">
        <v>1840</v>
      </c>
      <c r="C494" t="s">
        <v>1870</v>
      </c>
    </row>
    <row r="495" spans="1:3">
      <c r="A495">
        <v>327120</v>
      </c>
      <c r="B495" t="s">
        <v>1840</v>
      </c>
      <c r="C495" t="s">
        <v>1870</v>
      </c>
    </row>
    <row r="496" spans="1:3">
      <c r="A496">
        <v>327211</v>
      </c>
      <c r="B496" t="s">
        <v>1840</v>
      </c>
      <c r="C496" t="s">
        <v>1870</v>
      </c>
    </row>
    <row r="497" spans="1:3">
      <c r="A497">
        <v>327212</v>
      </c>
      <c r="B497" t="s">
        <v>1840</v>
      </c>
      <c r="C497" t="s">
        <v>1870</v>
      </c>
    </row>
    <row r="498" spans="1:3">
      <c r="A498">
        <v>327213</v>
      </c>
      <c r="B498" t="s">
        <v>1840</v>
      </c>
      <c r="C498" t="s">
        <v>1870</v>
      </c>
    </row>
    <row r="499" spans="1:3">
      <c r="A499">
        <v>327215</v>
      </c>
      <c r="B499" t="s">
        <v>1840</v>
      </c>
      <c r="C499" t="s">
        <v>1870</v>
      </c>
    </row>
    <row r="500" spans="1:3">
      <c r="A500">
        <v>327310</v>
      </c>
      <c r="B500" t="s">
        <v>1840</v>
      </c>
      <c r="C500" t="s">
        <v>1870</v>
      </c>
    </row>
    <row r="501" spans="1:3">
      <c r="A501">
        <v>327320</v>
      </c>
      <c r="B501" t="s">
        <v>1840</v>
      </c>
      <c r="C501" t="s">
        <v>1870</v>
      </c>
    </row>
    <row r="502" spans="1:3">
      <c r="A502">
        <v>327331</v>
      </c>
      <c r="B502" t="s">
        <v>1840</v>
      </c>
      <c r="C502" t="s">
        <v>1870</v>
      </c>
    </row>
    <row r="503" spans="1:3">
      <c r="A503">
        <v>327332</v>
      </c>
      <c r="B503" t="s">
        <v>1840</v>
      </c>
      <c r="C503" t="s">
        <v>1870</v>
      </c>
    </row>
    <row r="504" spans="1:3">
      <c r="A504">
        <v>327390</v>
      </c>
      <c r="B504" t="s">
        <v>1840</v>
      </c>
      <c r="C504" t="s">
        <v>1870</v>
      </c>
    </row>
    <row r="505" spans="1:3">
      <c r="A505">
        <v>327410</v>
      </c>
      <c r="B505" t="s">
        <v>1840</v>
      </c>
      <c r="C505" t="s">
        <v>1870</v>
      </c>
    </row>
    <row r="506" spans="1:3">
      <c r="A506">
        <v>327420</v>
      </c>
      <c r="B506" t="s">
        <v>1840</v>
      </c>
      <c r="C506" t="s">
        <v>1870</v>
      </c>
    </row>
    <row r="507" spans="1:3">
      <c r="A507">
        <v>327910</v>
      </c>
      <c r="B507" t="s">
        <v>1840</v>
      </c>
      <c r="C507" t="s">
        <v>1870</v>
      </c>
    </row>
    <row r="508" spans="1:3">
      <c r="A508">
        <v>327991</v>
      </c>
      <c r="B508" t="s">
        <v>1840</v>
      </c>
      <c r="C508" t="s">
        <v>1870</v>
      </c>
    </row>
    <row r="509" spans="1:3">
      <c r="A509">
        <v>327992</v>
      </c>
      <c r="B509" t="s">
        <v>1840</v>
      </c>
      <c r="C509" t="s">
        <v>1870</v>
      </c>
    </row>
    <row r="510" spans="1:3">
      <c r="A510">
        <v>327993</v>
      </c>
      <c r="B510" t="s">
        <v>1840</v>
      </c>
      <c r="C510" t="s">
        <v>1870</v>
      </c>
    </row>
    <row r="511" spans="1:3">
      <c r="A511">
        <v>327999</v>
      </c>
      <c r="B511" t="s">
        <v>1840</v>
      </c>
      <c r="C511" t="s">
        <v>1870</v>
      </c>
    </row>
    <row r="512" spans="1:3">
      <c r="A512">
        <v>331110</v>
      </c>
      <c r="B512" t="s">
        <v>1842</v>
      </c>
      <c r="C512" t="s">
        <v>1843</v>
      </c>
    </row>
    <row r="513" spans="1:3">
      <c r="A513">
        <v>331210</v>
      </c>
      <c r="B513" t="s">
        <v>1842</v>
      </c>
      <c r="C513" t="s">
        <v>1843</v>
      </c>
    </row>
    <row r="514" spans="1:3">
      <c r="A514">
        <v>331221</v>
      </c>
      <c r="B514" t="s">
        <v>1842</v>
      </c>
      <c r="C514" t="s">
        <v>1843</v>
      </c>
    </row>
    <row r="515" spans="1:3">
      <c r="A515">
        <v>331222</v>
      </c>
      <c r="B515" t="s">
        <v>1842</v>
      </c>
      <c r="C515" t="s">
        <v>1843</v>
      </c>
    </row>
    <row r="516" spans="1:3">
      <c r="A516">
        <v>331313</v>
      </c>
      <c r="B516" t="s">
        <v>1842</v>
      </c>
      <c r="C516" t="s">
        <v>1843</v>
      </c>
    </row>
    <row r="517" spans="1:3">
      <c r="A517">
        <v>331314</v>
      </c>
      <c r="B517" t="s">
        <v>1842</v>
      </c>
      <c r="C517" t="s">
        <v>1843</v>
      </c>
    </row>
    <row r="518" spans="1:3">
      <c r="A518">
        <v>331315</v>
      </c>
      <c r="B518" t="s">
        <v>1842</v>
      </c>
      <c r="C518" t="s">
        <v>1843</v>
      </c>
    </row>
    <row r="519" spans="1:3">
      <c r="A519">
        <v>331318</v>
      </c>
      <c r="B519" t="s">
        <v>1842</v>
      </c>
      <c r="C519" t="s">
        <v>1843</v>
      </c>
    </row>
    <row r="520" spans="1:3">
      <c r="A520">
        <v>331410</v>
      </c>
      <c r="B520" t="s">
        <v>1842</v>
      </c>
      <c r="C520" t="s">
        <v>1843</v>
      </c>
    </row>
    <row r="521" spans="1:3">
      <c r="A521">
        <v>331420</v>
      </c>
      <c r="B521" t="s">
        <v>1842</v>
      </c>
      <c r="C521" t="s">
        <v>1843</v>
      </c>
    </row>
    <row r="522" spans="1:3">
      <c r="A522">
        <v>331491</v>
      </c>
      <c r="B522" t="s">
        <v>1842</v>
      </c>
      <c r="C522" t="s">
        <v>1843</v>
      </c>
    </row>
    <row r="523" spans="1:3">
      <c r="A523">
        <v>331492</v>
      </c>
      <c r="B523" t="s">
        <v>1842</v>
      </c>
      <c r="C523" t="s">
        <v>1843</v>
      </c>
    </row>
    <row r="524" spans="1:3">
      <c r="A524">
        <v>331511</v>
      </c>
      <c r="B524" t="s">
        <v>1842</v>
      </c>
      <c r="C524" t="s">
        <v>1843</v>
      </c>
    </row>
    <row r="525" spans="1:3">
      <c r="A525">
        <v>331512</v>
      </c>
      <c r="B525" t="s">
        <v>1842</v>
      </c>
      <c r="C525" t="s">
        <v>1843</v>
      </c>
    </row>
    <row r="526" spans="1:3">
      <c r="A526">
        <v>331513</v>
      </c>
      <c r="B526" t="s">
        <v>1842</v>
      </c>
      <c r="C526" t="s">
        <v>1843</v>
      </c>
    </row>
    <row r="527" spans="1:3">
      <c r="A527">
        <v>331523</v>
      </c>
      <c r="B527" t="s">
        <v>1842</v>
      </c>
      <c r="C527" t="s">
        <v>1843</v>
      </c>
    </row>
    <row r="528" spans="1:3">
      <c r="A528">
        <v>331524</v>
      </c>
      <c r="B528" t="s">
        <v>1842</v>
      </c>
      <c r="C528" t="s">
        <v>1843</v>
      </c>
    </row>
    <row r="529" spans="1:3">
      <c r="A529">
        <v>331529</v>
      </c>
      <c r="B529" t="s">
        <v>1842</v>
      </c>
      <c r="C529" t="s">
        <v>1843</v>
      </c>
    </row>
    <row r="530" spans="1:3">
      <c r="A530">
        <v>332111</v>
      </c>
      <c r="B530" t="s">
        <v>1844</v>
      </c>
      <c r="C530" t="s">
        <v>1845</v>
      </c>
    </row>
    <row r="531" spans="1:3">
      <c r="A531">
        <v>332112</v>
      </c>
      <c r="B531" t="s">
        <v>1844</v>
      </c>
      <c r="C531" t="s">
        <v>1845</v>
      </c>
    </row>
    <row r="532" spans="1:3">
      <c r="A532">
        <v>332117</v>
      </c>
      <c r="B532" t="s">
        <v>1844</v>
      </c>
      <c r="C532" t="s">
        <v>1845</v>
      </c>
    </row>
    <row r="533" spans="1:3">
      <c r="A533">
        <v>332119</v>
      </c>
      <c r="B533" t="s">
        <v>1844</v>
      </c>
      <c r="C533" t="s">
        <v>1845</v>
      </c>
    </row>
    <row r="534" spans="1:3">
      <c r="A534">
        <v>332215</v>
      </c>
      <c r="B534" t="s">
        <v>1844</v>
      </c>
      <c r="C534" t="s">
        <v>1845</v>
      </c>
    </row>
    <row r="535" spans="1:3">
      <c r="A535">
        <v>332216</v>
      </c>
      <c r="B535" t="s">
        <v>1844</v>
      </c>
      <c r="C535" t="s">
        <v>1845</v>
      </c>
    </row>
    <row r="536" spans="1:3">
      <c r="A536">
        <v>332311</v>
      </c>
      <c r="B536" t="s">
        <v>1844</v>
      </c>
      <c r="C536" t="s">
        <v>1845</v>
      </c>
    </row>
    <row r="537" spans="1:3">
      <c r="A537">
        <v>332312</v>
      </c>
      <c r="B537" t="s">
        <v>1844</v>
      </c>
      <c r="C537" t="s">
        <v>1845</v>
      </c>
    </row>
    <row r="538" spans="1:3">
      <c r="A538">
        <v>332313</v>
      </c>
      <c r="B538" t="s">
        <v>1844</v>
      </c>
      <c r="C538" t="s">
        <v>1845</v>
      </c>
    </row>
    <row r="539" spans="1:3">
      <c r="A539">
        <v>332321</v>
      </c>
      <c r="B539" t="s">
        <v>1844</v>
      </c>
      <c r="C539" t="s">
        <v>1845</v>
      </c>
    </row>
    <row r="540" spans="1:3">
      <c r="A540">
        <v>332322</v>
      </c>
      <c r="B540" t="s">
        <v>1844</v>
      </c>
      <c r="C540" t="s">
        <v>1845</v>
      </c>
    </row>
    <row r="541" spans="1:3">
      <c r="A541">
        <v>332323</v>
      </c>
      <c r="B541" t="s">
        <v>1844</v>
      </c>
      <c r="C541" t="s">
        <v>1845</v>
      </c>
    </row>
    <row r="542" spans="1:3">
      <c r="A542">
        <v>332410</v>
      </c>
      <c r="B542" t="s">
        <v>1844</v>
      </c>
      <c r="C542" t="s">
        <v>1845</v>
      </c>
    </row>
    <row r="543" spans="1:3">
      <c r="A543">
        <v>332420</v>
      </c>
      <c r="B543" t="s">
        <v>1844</v>
      </c>
      <c r="C543" t="s">
        <v>1845</v>
      </c>
    </row>
    <row r="544" spans="1:3">
      <c r="A544">
        <v>332431</v>
      </c>
      <c r="B544" t="s">
        <v>1844</v>
      </c>
      <c r="C544" t="s">
        <v>1845</v>
      </c>
    </row>
    <row r="545" spans="1:3">
      <c r="A545">
        <v>332439</v>
      </c>
      <c r="B545" t="s">
        <v>1844</v>
      </c>
      <c r="C545" t="s">
        <v>1845</v>
      </c>
    </row>
    <row r="546" spans="1:3">
      <c r="A546">
        <v>332510</v>
      </c>
      <c r="B546" t="s">
        <v>1844</v>
      </c>
      <c r="C546" t="s">
        <v>1845</v>
      </c>
    </row>
    <row r="547" spans="1:3">
      <c r="A547">
        <v>332613</v>
      </c>
      <c r="B547" t="s">
        <v>1844</v>
      </c>
      <c r="C547" t="s">
        <v>1845</v>
      </c>
    </row>
    <row r="548" spans="1:3">
      <c r="A548">
        <v>332618</v>
      </c>
      <c r="B548" t="s">
        <v>1844</v>
      </c>
      <c r="C548" t="s">
        <v>1845</v>
      </c>
    </row>
    <row r="549" spans="1:3">
      <c r="A549">
        <v>332710</v>
      </c>
      <c r="B549" t="s">
        <v>1844</v>
      </c>
      <c r="C549" t="s">
        <v>1845</v>
      </c>
    </row>
    <row r="550" spans="1:3">
      <c r="A550">
        <v>332721</v>
      </c>
      <c r="B550" t="s">
        <v>1844</v>
      </c>
      <c r="C550" t="s">
        <v>1845</v>
      </c>
    </row>
    <row r="551" spans="1:3">
      <c r="A551">
        <v>332722</v>
      </c>
      <c r="B551" t="s">
        <v>1844</v>
      </c>
      <c r="C551" t="s">
        <v>1845</v>
      </c>
    </row>
    <row r="552" spans="1:3">
      <c r="A552">
        <v>332811</v>
      </c>
      <c r="B552" t="s">
        <v>1844</v>
      </c>
      <c r="C552" t="s">
        <v>1845</v>
      </c>
    </row>
    <row r="553" spans="1:3">
      <c r="A553">
        <v>332812</v>
      </c>
      <c r="B553" t="s">
        <v>1844</v>
      </c>
      <c r="C553" t="s">
        <v>1845</v>
      </c>
    </row>
    <row r="554" spans="1:3">
      <c r="A554">
        <v>332813</v>
      </c>
      <c r="B554" t="s">
        <v>1844</v>
      </c>
      <c r="C554" t="s">
        <v>1845</v>
      </c>
    </row>
    <row r="555" spans="1:3">
      <c r="A555">
        <v>332911</v>
      </c>
      <c r="B555" t="s">
        <v>1844</v>
      </c>
      <c r="C555" t="s">
        <v>1845</v>
      </c>
    </row>
    <row r="556" spans="1:3">
      <c r="A556">
        <v>332912</v>
      </c>
      <c r="B556" t="s">
        <v>1844</v>
      </c>
      <c r="C556" t="s">
        <v>1845</v>
      </c>
    </row>
    <row r="557" spans="1:3">
      <c r="A557">
        <v>332913</v>
      </c>
      <c r="B557" t="s">
        <v>1844</v>
      </c>
      <c r="C557" t="s">
        <v>1845</v>
      </c>
    </row>
    <row r="558" spans="1:3">
      <c r="A558">
        <v>332919</v>
      </c>
      <c r="B558" t="s">
        <v>1844</v>
      </c>
      <c r="C558" t="s">
        <v>1845</v>
      </c>
    </row>
    <row r="559" spans="1:3">
      <c r="A559">
        <v>332991</v>
      </c>
      <c r="B559" t="s">
        <v>1844</v>
      </c>
      <c r="C559" t="s">
        <v>1845</v>
      </c>
    </row>
    <row r="560" spans="1:3">
      <c r="A560">
        <v>332992</v>
      </c>
      <c r="B560" t="s">
        <v>1844</v>
      </c>
      <c r="C560" t="s">
        <v>1845</v>
      </c>
    </row>
    <row r="561" spans="1:3">
      <c r="A561">
        <v>332993</v>
      </c>
      <c r="B561" t="s">
        <v>1844</v>
      </c>
      <c r="C561" t="s">
        <v>1845</v>
      </c>
    </row>
    <row r="562" spans="1:3">
      <c r="A562">
        <v>332994</v>
      </c>
      <c r="B562" t="s">
        <v>1844</v>
      </c>
      <c r="C562" t="s">
        <v>1845</v>
      </c>
    </row>
    <row r="563" spans="1:3">
      <c r="A563">
        <v>332996</v>
      </c>
      <c r="B563" t="s">
        <v>1844</v>
      </c>
      <c r="C563" t="s">
        <v>1845</v>
      </c>
    </row>
    <row r="564" spans="1:3">
      <c r="A564">
        <v>332999</v>
      </c>
      <c r="B564" t="s">
        <v>1844</v>
      </c>
      <c r="C564" t="s">
        <v>1845</v>
      </c>
    </row>
    <row r="565" spans="1:3">
      <c r="A565">
        <v>333111</v>
      </c>
      <c r="B565" t="s">
        <v>1846</v>
      </c>
      <c r="C565" t="s">
        <v>1847</v>
      </c>
    </row>
    <row r="566" spans="1:3">
      <c r="A566">
        <v>333112</v>
      </c>
      <c r="B566" t="s">
        <v>1846</v>
      </c>
      <c r="C566" t="s">
        <v>1847</v>
      </c>
    </row>
    <row r="567" spans="1:3">
      <c r="A567">
        <v>333120</v>
      </c>
      <c r="B567" t="s">
        <v>1846</v>
      </c>
      <c r="C567" t="s">
        <v>1847</v>
      </c>
    </row>
    <row r="568" spans="1:3">
      <c r="A568">
        <v>333131</v>
      </c>
      <c r="B568" t="s">
        <v>1846</v>
      </c>
      <c r="C568" t="s">
        <v>1847</v>
      </c>
    </row>
    <row r="569" spans="1:3">
      <c r="A569">
        <v>333132</v>
      </c>
      <c r="B569" t="s">
        <v>1846</v>
      </c>
      <c r="C569" t="s">
        <v>1847</v>
      </c>
    </row>
    <row r="570" spans="1:3">
      <c r="A570">
        <v>333241</v>
      </c>
      <c r="B570" t="s">
        <v>1846</v>
      </c>
      <c r="C570" t="s">
        <v>1847</v>
      </c>
    </row>
    <row r="571" spans="1:3">
      <c r="A571">
        <v>333242</v>
      </c>
      <c r="B571" t="s">
        <v>1846</v>
      </c>
      <c r="C571" t="s">
        <v>1847</v>
      </c>
    </row>
    <row r="572" spans="1:3">
      <c r="A572">
        <v>333243</v>
      </c>
      <c r="B572" t="s">
        <v>1846</v>
      </c>
      <c r="C572" t="s">
        <v>1847</v>
      </c>
    </row>
    <row r="573" spans="1:3">
      <c r="A573">
        <v>333244</v>
      </c>
      <c r="B573" t="s">
        <v>1846</v>
      </c>
      <c r="C573" t="s">
        <v>1847</v>
      </c>
    </row>
    <row r="574" spans="1:3">
      <c r="A574">
        <v>333249</v>
      </c>
      <c r="B574" t="s">
        <v>1846</v>
      </c>
      <c r="C574" t="s">
        <v>1847</v>
      </c>
    </row>
    <row r="575" spans="1:3">
      <c r="A575">
        <v>333314</v>
      </c>
      <c r="B575" t="s">
        <v>1846</v>
      </c>
      <c r="C575" t="s">
        <v>1847</v>
      </c>
    </row>
    <row r="576" spans="1:3">
      <c r="A576">
        <v>333316</v>
      </c>
      <c r="B576" t="s">
        <v>1846</v>
      </c>
      <c r="C576" t="s">
        <v>1847</v>
      </c>
    </row>
    <row r="577" spans="1:3">
      <c r="A577">
        <v>333318</v>
      </c>
      <c r="B577" t="s">
        <v>1846</v>
      </c>
      <c r="C577" t="s">
        <v>1847</v>
      </c>
    </row>
    <row r="578" spans="1:3">
      <c r="A578">
        <v>333413</v>
      </c>
      <c r="B578" t="s">
        <v>1846</v>
      </c>
      <c r="C578" t="s">
        <v>1847</v>
      </c>
    </row>
    <row r="579" spans="1:3">
      <c r="A579">
        <v>333414</v>
      </c>
      <c r="B579" t="s">
        <v>1846</v>
      </c>
      <c r="C579" t="s">
        <v>1847</v>
      </c>
    </row>
    <row r="580" spans="1:3">
      <c r="A580">
        <v>333415</v>
      </c>
      <c r="B580" t="s">
        <v>1846</v>
      </c>
      <c r="C580" t="s">
        <v>1847</v>
      </c>
    </row>
    <row r="581" spans="1:3">
      <c r="A581">
        <v>333511</v>
      </c>
      <c r="B581" t="s">
        <v>1846</v>
      </c>
      <c r="C581" t="s">
        <v>1847</v>
      </c>
    </row>
    <row r="582" spans="1:3">
      <c r="A582">
        <v>333514</v>
      </c>
      <c r="B582" t="s">
        <v>1846</v>
      </c>
      <c r="C582" t="s">
        <v>1847</v>
      </c>
    </row>
    <row r="583" spans="1:3">
      <c r="A583">
        <v>333515</v>
      </c>
      <c r="B583" t="s">
        <v>1846</v>
      </c>
      <c r="C583" t="s">
        <v>1847</v>
      </c>
    </row>
    <row r="584" spans="1:3">
      <c r="A584">
        <v>333517</v>
      </c>
      <c r="B584" t="s">
        <v>1846</v>
      </c>
      <c r="C584" t="s">
        <v>1847</v>
      </c>
    </row>
    <row r="585" spans="1:3">
      <c r="A585">
        <v>333519</v>
      </c>
      <c r="B585" t="s">
        <v>1846</v>
      </c>
      <c r="C585" t="s">
        <v>1847</v>
      </c>
    </row>
    <row r="586" spans="1:3">
      <c r="A586">
        <v>333611</v>
      </c>
      <c r="B586" t="s">
        <v>1846</v>
      </c>
      <c r="C586" t="s">
        <v>1847</v>
      </c>
    </row>
    <row r="587" spans="1:3">
      <c r="A587">
        <v>333612</v>
      </c>
      <c r="B587" t="s">
        <v>1846</v>
      </c>
      <c r="C587" t="s">
        <v>1847</v>
      </c>
    </row>
    <row r="588" spans="1:3">
      <c r="A588">
        <v>333613</v>
      </c>
      <c r="B588" t="s">
        <v>1846</v>
      </c>
      <c r="C588" t="s">
        <v>1847</v>
      </c>
    </row>
    <row r="589" spans="1:3">
      <c r="A589">
        <v>333618</v>
      </c>
      <c r="B589" t="s">
        <v>1846</v>
      </c>
      <c r="C589" t="s">
        <v>1847</v>
      </c>
    </row>
    <row r="590" spans="1:3">
      <c r="A590">
        <v>333912</v>
      </c>
      <c r="B590" t="s">
        <v>1846</v>
      </c>
      <c r="C590" t="s">
        <v>1847</v>
      </c>
    </row>
    <row r="591" spans="1:3">
      <c r="A591">
        <v>333914</v>
      </c>
      <c r="B591" t="s">
        <v>1846</v>
      </c>
      <c r="C591" t="s">
        <v>1847</v>
      </c>
    </row>
    <row r="592" spans="1:3">
      <c r="A592">
        <v>333921</v>
      </c>
      <c r="B592" t="s">
        <v>1846</v>
      </c>
      <c r="C592" t="s">
        <v>1847</v>
      </c>
    </row>
    <row r="593" spans="1:3">
      <c r="A593">
        <v>333922</v>
      </c>
      <c r="B593" t="s">
        <v>1846</v>
      </c>
      <c r="C593" t="s">
        <v>1847</v>
      </c>
    </row>
    <row r="594" spans="1:3">
      <c r="A594">
        <v>333923</v>
      </c>
      <c r="B594" t="s">
        <v>1846</v>
      </c>
      <c r="C594" t="s">
        <v>1847</v>
      </c>
    </row>
    <row r="595" spans="1:3">
      <c r="A595">
        <v>333924</v>
      </c>
      <c r="B595" t="s">
        <v>1846</v>
      </c>
      <c r="C595" t="s">
        <v>1847</v>
      </c>
    </row>
    <row r="596" spans="1:3">
      <c r="A596">
        <v>333991</v>
      </c>
      <c r="B596" t="s">
        <v>1846</v>
      </c>
      <c r="C596" t="s">
        <v>1847</v>
      </c>
    </row>
    <row r="597" spans="1:3">
      <c r="A597">
        <v>333992</v>
      </c>
      <c r="B597" t="s">
        <v>1846</v>
      </c>
      <c r="C597" t="s">
        <v>1847</v>
      </c>
    </row>
    <row r="598" spans="1:3">
      <c r="A598">
        <v>333994</v>
      </c>
      <c r="B598" t="s">
        <v>1846</v>
      </c>
      <c r="C598" t="s">
        <v>1847</v>
      </c>
    </row>
    <row r="599" spans="1:3">
      <c r="A599">
        <v>333995</v>
      </c>
      <c r="B599" t="s">
        <v>1846</v>
      </c>
      <c r="C599" t="s">
        <v>1847</v>
      </c>
    </row>
    <row r="600" spans="1:3">
      <c r="A600">
        <v>333996</v>
      </c>
      <c r="B600" t="s">
        <v>1846</v>
      </c>
      <c r="C600" t="s">
        <v>1847</v>
      </c>
    </row>
    <row r="601" spans="1:3">
      <c r="A601">
        <v>333997</v>
      </c>
      <c r="B601" t="s">
        <v>1846</v>
      </c>
      <c r="C601" t="s">
        <v>1847</v>
      </c>
    </row>
    <row r="602" spans="1:3">
      <c r="A602">
        <v>333999</v>
      </c>
      <c r="B602" t="s">
        <v>1846</v>
      </c>
      <c r="C602" t="s">
        <v>1847</v>
      </c>
    </row>
    <row r="603" spans="1:3">
      <c r="A603">
        <v>334111</v>
      </c>
      <c r="B603" t="s">
        <v>1848</v>
      </c>
      <c r="C603" t="s">
        <v>1849</v>
      </c>
    </row>
    <row r="604" spans="1:3">
      <c r="A604">
        <v>334112</v>
      </c>
      <c r="B604" t="s">
        <v>1848</v>
      </c>
      <c r="C604" t="s">
        <v>1849</v>
      </c>
    </row>
    <row r="605" spans="1:3">
      <c r="A605">
        <v>334118</v>
      </c>
      <c r="B605" t="s">
        <v>1848</v>
      </c>
      <c r="C605" t="s">
        <v>1849</v>
      </c>
    </row>
    <row r="606" spans="1:3">
      <c r="A606">
        <v>334210</v>
      </c>
      <c r="B606" t="s">
        <v>1848</v>
      </c>
      <c r="C606" t="s">
        <v>1849</v>
      </c>
    </row>
    <row r="607" spans="1:3">
      <c r="A607">
        <v>334220</v>
      </c>
      <c r="B607" t="s">
        <v>1848</v>
      </c>
      <c r="C607" t="s">
        <v>1849</v>
      </c>
    </row>
    <row r="608" spans="1:3">
      <c r="A608">
        <v>334290</v>
      </c>
      <c r="B608" t="s">
        <v>1848</v>
      </c>
      <c r="C608" t="s">
        <v>1849</v>
      </c>
    </row>
    <row r="609" spans="1:3">
      <c r="A609">
        <v>334310</v>
      </c>
      <c r="B609" t="s">
        <v>1848</v>
      </c>
      <c r="C609" t="s">
        <v>1849</v>
      </c>
    </row>
    <row r="610" spans="1:3">
      <c r="A610">
        <v>334412</v>
      </c>
      <c r="B610" t="s">
        <v>1848</v>
      </c>
      <c r="C610" t="s">
        <v>1849</v>
      </c>
    </row>
    <row r="611" spans="1:3">
      <c r="A611">
        <v>334413</v>
      </c>
      <c r="B611" t="s">
        <v>1848</v>
      </c>
      <c r="C611" t="s">
        <v>1849</v>
      </c>
    </row>
    <row r="612" spans="1:3">
      <c r="A612">
        <v>334416</v>
      </c>
      <c r="B612" t="s">
        <v>1848</v>
      </c>
      <c r="C612" t="s">
        <v>1849</v>
      </c>
    </row>
    <row r="613" spans="1:3">
      <c r="A613">
        <v>334417</v>
      </c>
      <c r="B613" t="s">
        <v>1848</v>
      </c>
      <c r="C613" t="s">
        <v>1849</v>
      </c>
    </row>
    <row r="614" spans="1:3">
      <c r="A614">
        <v>334418</v>
      </c>
      <c r="B614" t="s">
        <v>1848</v>
      </c>
      <c r="C614" t="s">
        <v>1849</v>
      </c>
    </row>
    <row r="615" spans="1:3">
      <c r="A615">
        <v>334419</v>
      </c>
      <c r="B615" t="s">
        <v>1848</v>
      </c>
      <c r="C615" t="s">
        <v>1849</v>
      </c>
    </row>
    <row r="616" spans="1:3">
      <c r="A616">
        <v>334510</v>
      </c>
      <c r="B616" t="s">
        <v>1848</v>
      </c>
      <c r="C616" t="s">
        <v>1849</v>
      </c>
    </row>
    <row r="617" spans="1:3">
      <c r="A617">
        <v>334511</v>
      </c>
      <c r="B617" t="s">
        <v>1848</v>
      </c>
      <c r="C617" t="s">
        <v>1849</v>
      </c>
    </row>
    <row r="618" spans="1:3">
      <c r="A618">
        <v>334512</v>
      </c>
      <c r="B618" t="s">
        <v>1848</v>
      </c>
      <c r="C618" t="s">
        <v>1849</v>
      </c>
    </row>
    <row r="619" spans="1:3">
      <c r="A619">
        <v>334513</v>
      </c>
      <c r="B619" t="s">
        <v>1848</v>
      </c>
      <c r="C619" t="s">
        <v>1849</v>
      </c>
    </row>
    <row r="620" spans="1:3">
      <c r="A620">
        <v>334514</v>
      </c>
      <c r="B620" t="s">
        <v>1848</v>
      </c>
      <c r="C620" t="s">
        <v>1849</v>
      </c>
    </row>
    <row r="621" spans="1:3">
      <c r="A621">
        <v>334515</v>
      </c>
      <c r="B621" t="s">
        <v>1848</v>
      </c>
      <c r="C621" t="s">
        <v>1849</v>
      </c>
    </row>
    <row r="622" spans="1:3">
      <c r="A622">
        <v>334516</v>
      </c>
      <c r="B622" t="s">
        <v>1848</v>
      </c>
      <c r="C622" t="s">
        <v>1849</v>
      </c>
    </row>
    <row r="623" spans="1:3">
      <c r="A623">
        <v>334517</v>
      </c>
      <c r="B623" t="s">
        <v>1848</v>
      </c>
      <c r="C623" t="s">
        <v>1849</v>
      </c>
    </row>
    <row r="624" spans="1:3">
      <c r="A624">
        <v>334519</v>
      </c>
      <c r="B624" t="s">
        <v>1848</v>
      </c>
      <c r="C624" t="s">
        <v>1849</v>
      </c>
    </row>
    <row r="625" spans="1:3">
      <c r="A625">
        <v>334613</v>
      </c>
      <c r="B625" t="s">
        <v>1848</v>
      </c>
      <c r="C625" t="s">
        <v>1849</v>
      </c>
    </row>
    <row r="626" spans="1:3">
      <c r="A626">
        <v>334614</v>
      </c>
      <c r="B626" t="s">
        <v>1848</v>
      </c>
      <c r="C626" t="s">
        <v>1849</v>
      </c>
    </row>
    <row r="627" spans="1:3">
      <c r="A627">
        <v>335110</v>
      </c>
      <c r="B627" t="s">
        <v>1850</v>
      </c>
      <c r="C627" t="s">
        <v>1851</v>
      </c>
    </row>
    <row r="628" spans="1:3">
      <c r="A628">
        <v>335121</v>
      </c>
      <c r="B628" t="s">
        <v>1850</v>
      </c>
      <c r="C628" t="s">
        <v>1851</v>
      </c>
    </row>
    <row r="629" spans="1:3">
      <c r="A629">
        <v>335122</v>
      </c>
      <c r="B629" t="s">
        <v>1850</v>
      </c>
      <c r="C629" t="s">
        <v>1851</v>
      </c>
    </row>
    <row r="630" spans="1:3">
      <c r="A630">
        <v>335129</v>
      </c>
      <c r="B630" t="s">
        <v>1850</v>
      </c>
      <c r="C630" t="s">
        <v>1851</v>
      </c>
    </row>
    <row r="631" spans="1:3">
      <c r="A631">
        <v>335210</v>
      </c>
      <c r="B631" t="s">
        <v>1850</v>
      </c>
      <c r="C631" t="s">
        <v>1851</v>
      </c>
    </row>
    <row r="632" spans="1:3">
      <c r="A632">
        <v>335220</v>
      </c>
      <c r="B632" t="s">
        <v>1850</v>
      </c>
      <c r="C632" t="s">
        <v>1851</v>
      </c>
    </row>
    <row r="633" spans="1:3">
      <c r="A633">
        <v>335311</v>
      </c>
      <c r="B633" t="s">
        <v>1850</v>
      </c>
      <c r="C633" t="s">
        <v>1851</v>
      </c>
    </row>
    <row r="634" spans="1:3">
      <c r="A634">
        <v>335312</v>
      </c>
      <c r="B634" t="s">
        <v>1850</v>
      </c>
      <c r="C634" t="s">
        <v>1851</v>
      </c>
    </row>
    <row r="635" spans="1:3">
      <c r="A635">
        <v>335313</v>
      </c>
      <c r="B635" t="s">
        <v>1850</v>
      </c>
      <c r="C635" t="s">
        <v>1851</v>
      </c>
    </row>
    <row r="636" spans="1:3">
      <c r="A636">
        <v>335314</v>
      </c>
      <c r="B636" t="s">
        <v>1850</v>
      </c>
      <c r="C636" t="s">
        <v>1851</v>
      </c>
    </row>
    <row r="637" spans="1:3">
      <c r="A637">
        <v>335911</v>
      </c>
      <c r="B637" t="s">
        <v>1850</v>
      </c>
      <c r="C637" t="s">
        <v>1851</v>
      </c>
    </row>
    <row r="638" spans="1:3">
      <c r="A638">
        <v>335912</v>
      </c>
      <c r="B638" t="s">
        <v>1850</v>
      </c>
      <c r="C638" t="s">
        <v>1851</v>
      </c>
    </row>
    <row r="639" spans="1:3">
      <c r="A639">
        <v>335921</v>
      </c>
      <c r="B639" t="s">
        <v>1850</v>
      </c>
      <c r="C639" t="s">
        <v>1851</v>
      </c>
    </row>
    <row r="640" spans="1:3">
      <c r="A640">
        <v>335929</v>
      </c>
      <c r="B640" t="s">
        <v>1850</v>
      </c>
      <c r="C640" t="s">
        <v>1851</v>
      </c>
    </row>
    <row r="641" spans="1:3">
      <c r="A641">
        <v>335931</v>
      </c>
      <c r="B641" t="s">
        <v>1850</v>
      </c>
      <c r="C641" t="s">
        <v>1851</v>
      </c>
    </row>
    <row r="642" spans="1:3">
      <c r="A642">
        <v>335932</v>
      </c>
      <c r="B642" t="s">
        <v>1850</v>
      </c>
      <c r="C642" t="s">
        <v>1851</v>
      </c>
    </row>
    <row r="643" spans="1:3">
      <c r="A643">
        <v>335991</v>
      </c>
      <c r="B643" t="s">
        <v>1850</v>
      </c>
      <c r="C643" t="s">
        <v>1851</v>
      </c>
    </row>
    <row r="644" spans="1:3">
      <c r="A644">
        <v>335999</v>
      </c>
      <c r="B644" t="s">
        <v>1850</v>
      </c>
      <c r="C644" t="s">
        <v>1851</v>
      </c>
    </row>
    <row r="645" spans="1:3">
      <c r="A645">
        <v>336111</v>
      </c>
      <c r="B645" t="s">
        <v>1852</v>
      </c>
      <c r="C645" t="s">
        <v>1853</v>
      </c>
    </row>
    <row r="646" spans="1:3">
      <c r="A646">
        <v>336112</v>
      </c>
      <c r="B646" t="s">
        <v>1852</v>
      </c>
      <c r="C646" t="s">
        <v>1853</v>
      </c>
    </row>
    <row r="647" spans="1:3">
      <c r="A647">
        <v>336120</v>
      </c>
      <c r="B647" t="s">
        <v>1852</v>
      </c>
      <c r="C647" t="s">
        <v>1853</v>
      </c>
    </row>
    <row r="648" spans="1:3">
      <c r="A648">
        <v>336211</v>
      </c>
      <c r="B648" t="s">
        <v>1852</v>
      </c>
      <c r="C648" t="s">
        <v>1853</v>
      </c>
    </row>
    <row r="649" spans="1:3">
      <c r="A649">
        <v>336212</v>
      </c>
      <c r="B649" t="s">
        <v>1852</v>
      </c>
      <c r="C649" t="s">
        <v>1853</v>
      </c>
    </row>
    <row r="650" spans="1:3">
      <c r="A650">
        <v>336213</v>
      </c>
      <c r="B650" t="s">
        <v>1852</v>
      </c>
      <c r="C650" t="s">
        <v>1853</v>
      </c>
    </row>
    <row r="651" spans="1:3">
      <c r="A651">
        <v>336214</v>
      </c>
      <c r="B651" t="s">
        <v>1852</v>
      </c>
      <c r="C651" t="s">
        <v>1853</v>
      </c>
    </row>
    <row r="652" spans="1:3">
      <c r="A652">
        <v>336310</v>
      </c>
      <c r="B652" t="s">
        <v>1852</v>
      </c>
      <c r="C652" t="s">
        <v>1853</v>
      </c>
    </row>
    <row r="653" spans="1:3">
      <c r="A653">
        <v>336320</v>
      </c>
      <c r="B653" t="s">
        <v>1852</v>
      </c>
      <c r="C653" t="s">
        <v>1853</v>
      </c>
    </row>
    <row r="654" spans="1:3">
      <c r="A654">
        <v>336330</v>
      </c>
      <c r="B654" t="s">
        <v>1852</v>
      </c>
      <c r="C654" t="s">
        <v>1853</v>
      </c>
    </row>
    <row r="655" spans="1:3">
      <c r="A655">
        <v>336340</v>
      </c>
      <c r="B655" t="s">
        <v>1852</v>
      </c>
      <c r="C655" t="s">
        <v>1853</v>
      </c>
    </row>
    <row r="656" spans="1:3">
      <c r="A656">
        <v>336350</v>
      </c>
      <c r="B656" t="s">
        <v>1852</v>
      </c>
      <c r="C656" t="s">
        <v>1853</v>
      </c>
    </row>
    <row r="657" spans="1:3">
      <c r="A657">
        <v>336360</v>
      </c>
      <c r="B657" t="s">
        <v>1852</v>
      </c>
      <c r="C657" t="s">
        <v>1853</v>
      </c>
    </row>
    <row r="658" spans="1:3">
      <c r="A658">
        <v>336370</v>
      </c>
      <c r="B658" t="s">
        <v>1852</v>
      </c>
      <c r="C658" t="s">
        <v>1853</v>
      </c>
    </row>
    <row r="659" spans="1:3">
      <c r="A659">
        <v>336390</v>
      </c>
      <c r="B659" t="s">
        <v>1852</v>
      </c>
      <c r="C659" t="s">
        <v>1853</v>
      </c>
    </row>
    <row r="660" spans="1:3">
      <c r="A660">
        <v>336411</v>
      </c>
      <c r="B660" t="s">
        <v>1852</v>
      </c>
      <c r="C660" t="s">
        <v>1853</v>
      </c>
    </row>
    <row r="661" spans="1:3">
      <c r="A661">
        <v>336412</v>
      </c>
      <c r="B661" t="s">
        <v>1852</v>
      </c>
      <c r="C661" t="s">
        <v>1853</v>
      </c>
    </row>
    <row r="662" spans="1:3">
      <c r="A662">
        <v>336413</v>
      </c>
      <c r="B662" t="s">
        <v>1852</v>
      </c>
      <c r="C662" t="s">
        <v>1853</v>
      </c>
    </row>
    <row r="663" spans="1:3">
      <c r="A663">
        <v>336414</v>
      </c>
      <c r="B663" t="s">
        <v>1852</v>
      </c>
      <c r="C663" t="s">
        <v>1853</v>
      </c>
    </row>
    <row r="664" spans="1:3">
      <c r="A664">
        <v>336415</v>
      </c>
      <c r="B664" t="s">
        <v>1852</v>
      </c>
      <c r="C664" t="s">
        <v>1853</v>
      </c>
    </row>
    <row r="665" spans="1:3">
      <c r="A665">
        <v>336419</v>
      </c>
      <c r="B665" t="s">
        <v>1852</v>
      </c>
      <c r="C665" t="s">
        <v>1853</v>
      </c>
    </row>
    <row r="666" spans="1:3">
      <c r="A666">
        <v>336510</v>
      </c>
      <c r="B666" t="s">
        <v>1852</v>
      </c>
      <c r="C666" t="s">
        <v>1853</v>
      </c>
    </row>
    <row r="667" spans="1:3">
      <c r="A667">
        <v>336611</v>
      </c>
      <c r="B667" t="s">
        <v>1852</v>
      </c>
      <c r="C667" t="s">
        <v>1853</v>
      </c>
    </row>
    <row r="668" spans="1:3">
      <c r="A668">
        <v>336612</v>
      </c>
      <c r="B668" t="s">
        <v>1852</v>
      </c>
      <c r="C668" t="s">
        <v>1853</v>
      </c>
    </row>
    <row r="669" spans="1:3">
      <c r="A669">
        <v>336991</v>
      </c>
      <c r="B669" t="s">
        <v>1852</v>
      </c>
      <c r="C669" t="s">
        <v>1853</v>
      </c>
    </row>
    <row r="670" spans="1:3">
      <c r="A670">
        <v>336992</v>
      </c>
      <c r="B670" t="s">
        <v>1852</v>
      </c>
      <c r="C670" t="s">
        <v>1853</v>
      </c>
    </row>
    <row r="671" spans="1:3">
      <c r="A671">
        <v>336999</v>
      </c>
      <c r="B671" t="s">
        <v>1852</v>
      </c>
      <c r="C671" t="s">
        <v>1853</v>
      </c>
    </row>
    <row r="672" spans="1:3">
      <c r="A672">
        <v>337110</v>
      </c>
      <c r="B672" t="s">
        <v>1854</v>
      </c>
      <c r="C672" t="s">
        <v>1855</v>
      </c>
    </row>
    <row r="673" spans="1:3">
      <c r="A673">
        <v>337121</v>
      </c>
      <c r="B673" t="s">
        <v>1854</v>
      </c>
      <c r="C673" t="s">
        <v>1855</v>
      </c>
    </row>
    <row r="674" spans="1:3">
      <c r="A674">
        <v>337122</v>
      </c>
      <c r="B674" t="s">
        <v>1854</v>
      </c>
      <c r="C674" t="s">
        <v>1855</v>
      </c>
    </row>
    <row r="675" spans="1:3">
      <c r="A675">
        <v>337124</v>
      </c>
      <c r="B675" t="s">
        <v>1854</v>
      </c>
      <c r="C675" t="s">
        <v>1855</v>
      </c>
    </row>
    <row r="676" spans="1:3">
      <c r="A676">
        <v>337125</v>
      </c>
      <c r="B676" t="s">
        <v>1854</v>
      </c>
      <c r="C676" t="s">
        <v>1855</v>
      </c>
    </row>
    <row r="677" spans="1:3">
      <c r="A677">
        <v>337127</v>
      </c>
      <c r="B677" t="s">
        <v>1854</v>
      </c>
      <c r="C677" t="s">
        <v>1855</v>
      </c>
    </row>
    <row r="678" spans="1:3">
      <c r="A678">
        <v>337211</v>
      </c>
      <c r="B678" t="s">
        <v>1854</v>
      </c>
      <c r="C678" t="s">
        <v>1855</v>
      </c>
    </row>
    <row r="679" spans="1:3">
      <c r="A679">
        <v>337212</v>
      </c>
      <c r="B679" t="s">
        <v>1854</v>
      </c>
      <c r="C679" t="s">
        <v>1855</v>
      </c>
    </row>
    <row r="680" spans="1:3">
      <c r="A680">
        <v>337214</v>
      </c>
      <c r="B680" t="s">
        <v>1854</v>
      </c>
      <c r="C680" t="s">
        <v>1855</v>
      </c>
    </row>
    <row r="681" spans="1:3">
      <c r="A681">
        <v>337215</v>
      </c>
      <c r="B681" t="s">
        <v>1854</v>
      </c>
      <c r="C681" t="s">
        <v>1855</v>
      </c>
    </row>
    <row r="682" spans="1:3">
      <c r="A682">
        <v>337910</v>
      </c>
      <c r="B682" t="s">
        <v>1854</v>
      </c>
      <c r="C682" t="s">
        <v>1855</v>
      </c>
    </row>
    <row r="683" spans="1:3">
      <c r="A683">
        <v>337920</v>
      </c>
      <c r="B683" t="s">
        <v>1854</v>
      </c>
      <c r="C683" t="s">
        <v>1855</v>
      </c>
    </row>
    <row r="684" spans="1:3">
      <c r="A684">
        <v>339112</v>
      </c>
      <c r="B684" t="s">
        <v>1856</v>
      </c>
      <c r="C684" t="s">
        <v>1857</v>
      </c>
    </row>
    <row r="685" spans="1:3">
      <c r="A685">
        <v>339113</v>
      </c>
      <c r="B685" t="s">
        <v>1856</v>
      </c>
      <c r="C685" t="s">
        <v>1857</v>
      </c>
    </row>
    <row r="686" spans="1:3">
      <c r="A686">
        <v>339114</v>
      </c>
      <c r="B686" t="s">
        <v>1856</v>
      </c>
      <c r="C686" t="s">
        <v>1857</v>
      </c>
    </row>
    <row r="687" spans="1:3">
      <c r="A687">
        <v>339115</v>
      </c>
      <c r="B687" t="s">
        <v>1856</v>
      </c>
      <c r="C687" t="s">
        <v>1857</v>
      </c>
    </row>
    <row r="688" spans="1:3">
      <c r="A688">
        <v>339116</v>
      </c>
      <c r="B688" t="s">
        <v>1856</v>
      </c>
      <c r="C688" t="s">
        <v>1857</v>
      </c>
    </row>
    <row r="689" spans="1:3">
      <c r="A689">
        <v>339910</v>
      </c>
      <c r="B689" t="s">
        <v>1856</v>
      </c>
      <c r="C689" t="s">
        <v>1857</v>
      </c>
    </row>
    <row r="690" spans="1:3">
      <c r="A690">
        <v>339920</v>
      </c>
      <c r="B690" t="s">
        <v>1856</v>
      </c>
      <c r="C690" t="s">
        <v>1857</v>
      </c>
    </row>
    <row r="691" spans="1:3">
      <c r="A691">
        <v>339930</v>
      </c>
      <c r="B691" t="s">
        <v>1856</v>
      </c>
      <c r="C691" t="s">
        <v>1857</v>
      </c>
    </row>
    <row r="692" spans="1:3">
      <c r="A692">
        <v>339940</v>
      </c>
      <c r="B692" t="s">
        <v>1856</v>
      </c>
      <c r="C692" t="s">
        <v>1857</v>
      </c>
    </row>
    <row r="693" spans="1:3">
      <c r="A693">
        <v>339950</v>
      </c>
      <c r="B693" t="s">
        <v>1856</v>
      </c>
      <c r="C693" t="s">
        <v>1857</v>
      </c>
    </row>
    <row r="694" spans="1:3">
      <c r="A694">
        <v>339991</v>
      </c>
      <c r="B694" t="s">
        <v>1856</v>
      </c>
      <c r="C694" t="s">
        <v>1857</v>
      </c>
    </row>
    <row r="695" spans="1:3">
      <c r="A695">
        <v>339992</v>
      </c>
      <c r="B695" t="s">
        <v>1856</v>
      </c>
      <c r="C695" t="s">
        <v>1857</v>
      </c>
    </row>
    <row r="696" spans="1:3">
      <c r="A696">
        <v>339993</v>
      </c>
      <c r="B696" t="s">
        <v>1856</v>
      </c>
      <c r="C696" t="s">
        <v>1857</v>
      </c>
    </row>
    <row r="697" spans="1:3">
      <c r="A697">
        <v>339994</v>
      </c>
      <c r="B697" t="s">
        <v>1856</v>
      </c>
      <c r="C697" t="s">
        <v>1857</v>
      </c>
    </row>
    <row r="698" spans="1:3">
      <c r="A698">
        <v>339995</v>
      </c>
      <c r="B698" t="s">
        <v>1856</v>
      </c>
      <c r="C698" t="s">
        <v>1857</v>
      </c>
    </row>
    <row r="699" spans="1:3">
      <c r="A699">
        <v>339999</v>
      </c>
      <c r="B699" t="s">
        <v>1856</v>
      </c>
      <c r="C699" t="s">
        <v>1857</v>
      </c>
    </row>
    <row r="700" spans="1:3">
      <c r="A700">
        <v>423110</v>
      </c>
      <c r="B700" t="s">
        <v>1858</v>
      </c>
      <c r="C700" t="s">
        <v>1859</v>
      </c>
    </row>
    <row r="701" spans="1:3">
      <c r="A701">
        <v>423120</v>
      </c>
      <c r="B701" t="s">
        <v>1858</v>
      </c>
      <c r="C701" t="s">
        <v>1859</v>
      </c>
    </row>
    <row r="702" spans="1:3">
      <c r="A702">
        <v>423130</v>
      </c>
      <c r="B702" t="s">
        <v>1858</v>
      </c>
      <c r="C702" t="s">
        <v>1859</v>
      </c>
    </row>
    <row r="703" spans="1:3">
      <c r="A703">
        <v>423140</v>
      </c>
      <c r="B703" t="s">
        <v>1858</v>
      </c>
      <c r="C703" t="s">
        <v>1859</v>
      </c>
    </row>
    <row r="704" spans="1:3">
      <c r="A704">
        <v>423210</v>
      </c>
      <c r="B704" t="s">
        <v>1858</v>
      </c>
      <c r="C704" t="s">
        <v>1859</v>
      </c>
    </row>
    <row r="705" spans="1:3">
      <c r="A705">
        <v>423310</v>
      </c>
      <c r="B705" t="s">
        <v>1858</v>
      </c>
      <c r="C705" t="s">
        <v>1859</v>
      </c>
    </row>
    <row r="706" spans="1:3">
      <c r="A706">
        <v>423320</v>
      </c>
      <c r="B706" t="s">
        <v>1858</v>
      </c>
      <c r="C706" t="s">
        <v>1859</v>
      </c>
    </row>
    <row r="707" spans="1:3">
      <c r="A707">
        <v>423420</v>
      </c>
      <c r="B707" t="s">
        <v>1858</v>
      </c>
      <c r="C707" t="s">
        <v>1859</v>
      </c>
    </row>
    <row r="708" spans="1:3">
      <c r="A708">
        <v>423430</v>
      </c>
      <c r="B708" t="s">
        <v>1858</v>
      </c>
      <c r="C708" t="s">
        <v>1859</v>
      </c>
    </row>
    <row r="709" spans="1:3">
      <c r="A709">
        <v>423450</v>
      </c>
      <c r="B709" t="s">
        <v>1858</v>
      </c>
      <c r="C709" t="s">
        <v>1859</v>
      </c>
    </row>
    <row r="710" spans="1:3">
      <c r="A710">
        <v>423490</v>
      </c>
      <c r="B710" t="s">
        <v>1858</v>
      </c>
      <c r="C710" t="s">
        <v>1859</v>
      </c>
    </row>
    <row r="711" spans="1:3">
      <c r="A711">
        <v>423510</v>
      </c>
      <c r="B711" t="s">
        <v>1858</v>
      </c>
      <c r="C711" t="s">
        <v>1859</v>
      </c>
    </row>
    <row r="712" spans="1:3">
      <c r="A712">
        <v>423520</v>
      </c>
      <c r="B712" t="s">
        <v>1858</v>
      </c>
      <c r="C712" t="s">
        <v>1859</v>
      </c>
    </row>
    <row r="713" spans="1:3">
      <c r="A713">
        <v>423610</v>
      </c>
      <c r="B713" t="s">
        <v>1858</v>
      </c>
      <c r="C713" t="s">
        <v>1859</v>
      </c>
    </row>
    <row r="714" spans="1:3">
      <c r="A714">
        <v>423620</v>
      </c>
      <c r="B714" t="s">
        <v>1858</v>
      </c>
      <c r="C714" t="s">
        <v>1859</v>
      </c>
    </row>
    <row r="715" spans="1:3">
      <c r="A715">
        <v>423690</v>
      </c>
      <c r="B715" t="s">
        <v>1858</v>
      </c>
      <c r="C715" t="s">
        <v>1859</v>
      </c>
    </row>
    <row r="716" spans="1:3">
      <c r="A716">
        <v>423720</v>
      </c>
      <c r="B716" t="s">
        <v>1858</v>
      </c>
      <c r="C716" t="s">
        <v>1859</v>
      </c>
    </row>
    <row r="717" spans="1:3">
      <c r="A717">
        <v>423810</v>
      </c>
      <c r="B717" t="s">
        <v>1858</v>
      </c>
      <c r="C717" t="s">
        <v>1859</v>
      </c>
    </row>
    <row r="718" spans="1:3">
      <c r="A718">
        <v>423820</v>
      </c>
      <c r="B718" t="s">
        <v>1858</v>
      </c>
      <c r="C718" t="s">
        <v>1859</v>
      </c>
    </row>
    <row r="719" spans="1:3">
      <c r="A719">
        <v>423830</v>
      </c>
      <c r="B719" t="s">
        <v>1858</v>
      </c>
      <c r="C719" t="s">
        <v>1859</v>
      </c>
    </row>
    <row r="720" spans="1:3">
      <c r="A720">
        <v>423840</v>
      </c>
      <c r="B720" t="s">
        <v>1858</v>
      </c>
      <c r="C720" t="s">
        <v>1859</v>
      </c>
    </row>
    <row r="721" spans="1:3">
      <c r="A721">
        <v>423860</v>
      </c>
      <c r="B721" t="s">
        <v>1858</v>
      </c>
      <c r="C721" t="s">
        <v>1859</v>
      </c>
    </row>
    <row r="722" spans="1:3">
      <c r="A722">
        <v>423910</v>
      </c>
      <c r="B722" t="s">
        <v>1858</v>
      </c>
      <c r="C722" t="s">
        <v>1859</v>
      </c>
    </row>
    <row r="723" spans="1:3">
      <c r="A723">
        <v>423930</v>
      </c>
      <c r="B723" t="s">
        <v>1858</v>
      </c>
      <c r="C723" t="s">
        <v>1859</v>
      </c>
    </row>
    <row r="724" spans="1:3">
      <c r="A724">
        <v>423990</v>
      </c>
      <c r="B724" t="s">
        <v>1858</v>
      </c>
      <c r="C724" t="s">
        <v>1859</v>
      </c>
    </row>
    <row r="725" spans="1:3">
      <c r="A725">
        <v>424130</v>
      </c>
      <c r="B725" t="s">
        <v>1858</v>
      </c>
      <c r="C725" t="s">
        <v>1859</v>
      </c>
    </row>
    <row r="726" spans="1:3">
      <c r="A726">
        <v>424210</v>
      </c>
      <c r="B726" t="s">
        <v>1858</v>
      </c>
      <c r="C726" t="s">
        <v>1859</v>
      </c>
    </row>
    <row r="727" spans="1:3">
      <c r="A727">
        <v>424330</v>
      </c>
      <c r="B727" t="s">
        <v>1858</v>
      </c>
      <c r="C727" t="s">
        <v>1859</v>
      </c>
    </row>
    <row r="728" spans="1:3">
      <c r="A728">
        <v>424410</v>
      </c>
      <c r="B728" t="s">
        <v>1858</v>
      </c>
      <c r="C728" t="s">
        <v>1859</v>
      </c>
    </row>
    <row r="729" spans="1:3">
      <c r="A729">
        <v>424430</v>
      </c>
      <c r="B729" t="s">
        <v>1858</v>
      </c>
      <c r="C729" t="s">
        <v>1859</v>
      </c>
    </row>
    <row r="730" spans="1:3">
      <c r="A730">
        <v>424440</v>
      </c>
      <c r="B730" t="s">
        <v>1858</v>
      </c>
      <c r="C730" t="s">
        <v>1859</v>
      </c>
    </row>
    <row r="731" spans="1:3">
      <c r="A731">
        <v>424450</v>
      </c>
      <c r="B731" t="s">
        <v>1858</v>
      </c>
      <c r="C731" t="s">
        <v>1859</v>
      </c>
    </row>
    <row r="732" spans="1:3">
      <c r="A732">
        <v>424460</v>
      </c>
      <c r="B732" t="s">
        <v>1858</v>
      </c>
      <c r="C732" t="s">
        <v>1859</v>
      </c>
    </row>
    <row r="733" spans="1:3">
      <c r="A733">
        <v>424470</v>
      </c>
      <c r="B733" t="s">
        <v>1858</v>
      </c>
      <c r="C733" t="s">
        <v>1859</v>
      </c>
    </row>
    <row r="734" spans="1:3">
      <c r="A734">
        <v>424480</v>
      </c>
      <c r="B734" t="s">
        <v>1858</v>
      </c>
      <c r="C734" t="s">
        <v>1859</v>
      </c>
    </row>
    <row r="735" spans="1:3">
      <c r="A735">
        <v>424490</v>
      </c>
      <c r="B735" t="s">
        <v>1858</v>
      </c>
      <c r="C735" t="s">
        <v>1859</v>
      </c>
    </row>
    <row r="736" spans="1:3">
      <c r="A736">
        <v>424510</v>
      </c>
      <c r="B736" t="s">
        <v>1858</v>
      </c>
      <c r="C736" t="s">
        <v>1859</v>
      </c>
    </row>
    <row r="737" spans="1:3">
      <c r="A737">
        <v>424590</v>
      </c>
      <c r="B737" t="s">
        <v>1858</v>
      </c>
      <c r="C737" t="s">
        <v>1859</v>
      </c>
    </row>
    <row r="738" spans="1:3">
      <c r="A738">
        <v>424610</v>
      </c>
      <c r="B738" t="s">
        <v>1858</v>
      </c>
      <c r="C738" t="s">
        <v>1859</v>
      </c>
    </row>
    <row r="739" spans="1:3">
      <c r="A739">
        <v>424690</v>
      </c>
      <c r="B739" t="s">
        <v>1858</v>
      </c>
      <c r="C739" t="s">
        <v>1859</v>
      </c>
    </row>
    <row r="740" spans="1:3">
      <c r="A740">
        <v>424710</v>
      </c>
      <c r="B740" t="s">
        <v>1858</v>
      </c>
      <c r="C740" t="s">
        <v>1859</v>
      </c>
    </row>
    <row r="741" spans="1:3">
      <c r="A741">
        <v>424720</v>
      </c>
      <c r="B741" t="s">
        <v>1858</v>
      </c>
      <c r="C741" t="s">
        <v>1859</v>
      </c>
    </row>
    <row r="742" spans="1:3">
      <c r="A742">
        <v>424820</v>
      </c>
      <c r="B742" t="s">
        <v>1858</v>
      </c>
      <c r="C742" t="s">
        <v>1859</v>
      </c>
    </row>
    <row r="743" spans="1:3">
      <c r="A743">
        <v>424910</v>
      </c>
      <c r="B743" t="s">
        <v>1858</v>
      </c>
      <c r="C743" t="s">
        <v>1859</v>
      </c>
    </row>
    <row r="744" spans="1:3">
      <c r="A744">
        <v>424930</v>
      </c>
      <c r="B744" t="s">
        <v>1858</v>
      </c>
      <c r="C744" t="s">
        <v>1859</v>
      </c>
    </row>
    <row r="745" spans="1:3">
      <c r="A745">
        <v>424950</v>
      </c>
      <c r="B745" t="s">
        <v>1858</v>
      </c>
      <c r="C745" t="s">
        <v>1859</v>
      </c>
    </row>
    <row r="746" spans="1:3">
      <c r="A746">
        <v>424990</v>
      </c>
      <c r="B746" t="s">
        <v>1858</v>
      </c>
      <c r="C746" t="s">
        <v>1859</v>
      </c>
    </row>
    <row r="747" spans="1:3">
      <c r="A747">
        <v>425110</v>
      </c>
      <c r="B747" t="s">
        <v>1858</v>
      </c>
      <c r="C747" t="s">
        <v>1859</v>
      </c>
    </row>
    <row r="748" spans="1:3">
      <c r="A748">
        <v>425120</v>
      </c>
      <c r="B748" t="s">
        <v>1858</v>
      </c>
      <c r="C748" t="s">
        <v>1859</v>
      </c>
    </row>
    <row r="749" spans="1:3">
      <c r="A749">
        <v>441110</v>
      </c>
      <c r="B749" t="s">
        <v>1858</v>
      </c>
      <c r="C749" t="s">
        <v>1859</v>
      </c>
    </row>
    <row r="750" spans="1:3">
      <c r="A750">
        <v>441120</v>
      </c>
      <c r="B750" t="s">
        <v>1858</v>
      </c>
      <c r="C750" t="s">
        <v>1859</v>
      </c>
    </row>
    <row r="751" spans="1:3">
      <c r="A751">
        <v>441228</v>
      </c>
      <c r="B751" t="s">
        <v>1858</v>
      </c>
      <c r="C751" t="s">
        <v>1859</v>
      </c>
    </row>
    <row r="752" spans="1:3">
      <c r="A752">
        <v>441310</v>
      </c>
      <c r="B752" t="s">
        <v>1858</v>
      </c>
      <c r="C752" t="s">
        <v>1859</v>
      </c>
    </row>
    <row r="753" spans="1:3">
      <c r="A753">
        <v>441320</v>
      </c>
      <c r="B753" t="s">
        <v>1858</v>
      </c>
      <c r="C753" t="s">
        <v>1859</v>
      </c>
    </row>
    <row r="754" spans="1:3">
      <c r="A754">
        <v>442110</v>
      </c>
      <c r="B754" t="s">
        <v>1858</v>
      </c>
      <c r="C754" t="s">
        <v>1859</v>
      </c>
    </row>
    <row r="755" spans="1:3">
      <c r="A755">
        <v>442299</v>
      </c>
      <c r="B755" t="s">
        <v>1858</v>
      </c>
      <c r="C755" t="s">
        <v>1859</v>
      </c>
    </row>
    <row r="756" spans="1:3">
      <c r="A756">
        <v>443141</v>
      </c>
      <c r="B756" t="s">
        <v>1858</v>
      </c>
      <c r="C756" t="s">
        <v>1859</v>
      </c>
    </row>
    <row r="757" spans="1:3">
      <c r="A757">
        <v>443142</v>
      </c>
      <c r="B757" t="s">
        <v>1858</v>
      </c>
      <c r="C757" t="s">
        <v>1859</v>
      </c>
    </row>
    <row r="758" spans="1:3">
      <c r="A758">
        <v>444110</v>
      </c>
      <c r="B758" t="s">
        <v>1858</v>
      </c>
      <c r="C758" t="s">
        <v>1859</v>
      </c>
    </row>
    <row r="759" spans="1:3">
      <c r="A759">
        <v>444130</v>
      </c>
      <c r="B759" t="s">
        <v>1858</v>
      </c>
      <c r="C759" t="s">
        <v>1859</v>
      </c>
    </row>
    <row r="760" spans="1:3">
      <c r="A760">
        <v>444190</v>
      </c>
      <c r="B760" t="s">
        <v>1858</v>
      </c>
      <c r="C760" t="s">
        <v>1859</v>
      </c>
    </row>
    <row r="761" spans="1:3">
      <c r="A761">
        <v>444210</v>
      </c>
      <c r="B761" t="s">
        <v>1858</v>
      </c>
      <c r="C761" t="s">
        <v>1859</v>
      </c>
    </row>
    <row r="762" spans="1:3">
      <c r="A762">
        <v>444220</v>
      </c>
      <c r="B762" t="s">
        <v>1858</v>
      </c>
      <c r="C762" t="s">
        <v>1859</v>
      </c>
    </row>
    <row r="763" spans="1:3">
      <c r="A763">
        <v>445110</v>
      </c>
      <c r="B763" t="s">
        <v>1858</v>
      </c>
      <c r="C763" t="s">
        <v>1859</v>
      </c>
    </row>
    <row r="764" spans="1:3">
      <c r="A764">
        <v>445120</v>
      </c>
      <c r="B764" t="s">
        <v>1858</v>
      </c>
      <c r="C764" t="s">
        <v>1859</v>
      </c>
    </row>
    <row r="765" spans="1:3">
      <c r="A765">
        <v>445220</v>
      </c>
      <c r="B765" t="s">
        <v>1858</v>
      </c>
      <c r="C765" t="s">
        <v>1859</v>
      </c>
    </row>
    <row r="766" spans="1:3">
      <c r="A766">
        <v>445299</v>
      </c>
      <c r="B766" t="s">
        <v>1858</v>
      </c>
      <c r="C766" t="s">
        <v>1859</v>
      </c>
    </row>
    <row r="767" spans="1:3">
      <c r="A767">
        <v>446110</v>
      </c>
      <c r="B767" t="s">
        <v>1858</v>
      </c>
      <c r="C767" t="s">
        <v>1859</v>
      </c>
    </row>
    <row r="768" spans="1:3">
      <c r="A768">
        <v>446120</v>
      </c>
      <c r="B768" t="s">
        <v>1858</v>
      </c>
      <c r="C768" t="s">
        <v>1859</v>
      </c>
    </row>
    <row r="769" spans="1:3">
      <c r="A769">
        <v>447110</v>
      </c>
      <c r="B769" t="s">
        <v>1858</v>
      </c>
      <c r="C769" t="s">
        <v>1859</v>
      </c>
    </row>
    <row r="770" spans="1:3">
      <c r="A770">
        <v>447190</v>
      </c>
      <c r="B770" t="s">
        <v>1858</v>
      </c>
      <c r="C770" t="s">
        <v>1859</v>
      </c>
    </row>
    <row r="771" spans="1:3">
      <c r="A771">
        <v>448120</v>
      </c>
      <c r="B771" t="s">
        <v>1858</v>
      </c>
      <c r="C771" t="s">
        <v>1859</v>
      </c>
    </row>
    <row r="772" spans="1:3">
      <c r="A772">
        <v>448130</v>
      </c>
      <c r="B772" t="s">
        <v>1858</v>
      </c>
      <c r="C772" t="s">
        <v>1859</v>
      </c>
    </row>
    <row r="773" spans="1:3">
      <c r="A773">
        <v>448140</v>
      </c>
      <c r="B773" t="s">
        <v>1858</v>
      </c>
      <c r="C773" t="s">
        <v>1859</v>
      </c>
    </row>
    <row r="774" spans="1:3">
      <c r="A774">
        <v>448150</v>
      </c>
      <c r="B774" t="s">
        <v>1858</v>
      </c>
      <c r="C774" t="s">
        <v>1859</v>
      </c>
    </row>
    <row r="775" spans="1:3">
      <c r="A775">
        <v>448190</v>
      </c>
      <c r="B775" t="s">
        <v>1858</v>
      </c>
      <c r="C775" t="s">
        <v>1859</v>
      </c>
    </row>
    <row r="776" spans="1:3">
      <c r="A776">
        <v>451110</v>
      </c>
      <c r="B776" t="s">
        <v>1858</v>
      </c>
      <c r="C776" t="s">
        <v>1859</v>
      </c>
    </row>
    <row r="777" spans="1:3">
      <c r="A777">
        <v>451120</v>
      </c>
      <c r="B777" t="s">
        <v>1858</v>
      </c>
      <c r="C777" t="s">
        <v>1859</v>
      </c>
    </row>
    <row r="778" spans="1:3">
      <c r="A778">
        <v>452210</v>
      </c>
      <c r="B778" t="s">
        <v>1858</v>
      </c>
      <c r="C778" t="s">
        <v>1859</v>
      </c>
    </row>
    <row r="779" spans="1:3">
      <c r="A779">
        <v>452311</v>
      </c>
      <c r="B779" t="s">
        <v>1858</v>
      </c>
      <c r="C779" t="s">
        <v>1859</v>
      </c>
    </row>
    <row r="780" spans="1:3">
      <c r="A780">
        <v>452319</v>
      </c>
      <c r="B780" t="s">
        <v>1858</v>
      </c>
      <c r="C780" t="s">
        <v>1859</v>
      </c>
    </row>
    <row r="781" spans="1:3">
      <c r="A781">
        <v>453210</v>
      </c>
      <c r="B781" t="s">
        <v>1858</v>
      </c>
      <c r="C781" t="s">
        <v>1859</v>
      </c>
    </row>
    <row r="782" spans="1:3">
      <c r="A782">
        <v>453910</v>
      </c>
      <c r="B782" t="s">
        <v>1858</v>
      </c>
      <c r="C782" t="s">
        <v>1859</v>
      </c>
    </row>
    <row r="783" spans="1:3">
      <c r="A783">
        <v>453998</v>
      </c>
      <c r="B783" t="s">
        <v>1858</v>
      </c>
      <c r="C783" t="s">
        <v>1859</v>
      </c>
    </row>
    <row r="784" spans="1:3">
      <c r="A784">
        <v>454110</v>
      </c>
      <c r="B784" t="s">
        <v>1858</v>
      </c>
      <c r="C784" t="s">
        <v>1859</v>
      </c>
    </row>
    <row r="785" spans="1:3">
      <c r="A785">
        <v>454310</v>
      </c>
      <c r="B785" t="s">
        <v>1858</v>
      </c>
      <c r="C785" t="s">
        <v>1859</v>
      </c>
    </row>
    <row r="786" spans="1:3">
      <c r="A786">
        <v>454390</v>
      </c>
      <c r="B786" t="s">
        <v>1858</v>
      </c>
      <c r="C786" t="s">
        <v>1859</v>
      </c>
    </row>
    <row r="787" spans="1:3">
      <c r="A787">
        <v>481111</v>
      </c>
      <c r="B787" t="s">
        <v>1858</v>
      </c>
      <c r="C787" t="s">
        <v>1859</v>
      </c>
    </row>
    <row r="788" spans="1:3">
      <c r="A788">
        <v>481112</v>
      </c>
      <c r="B788" t="s">
        <v>1858</v>
      </c>
      <c r="C788" t="s">
        <v>1859</v>
      </c>
    </row>
    <row r="789" spans="1:3">
      <c r="A789">
        <v>481211</v>
      </c>
      <c r="B789" t="s">
        <v>1858</v>
      </c>
      <c r="C789" t="s">
        <v>1859</v>
      </c>
    </row>
    <row r="790" spans="1:3">
      <c r="A790">
        <v>481219</v>
      </c>
      <c r="B790" t="s">
        <v>1858</v>
      </c>
      <c r="C790" t="s">
        <v>1859</v>
      </c>
    </row>
    <row r="791" spans="1:3">
      <c r="A791">
        <v>482111</v>
      </c>
      <c r="B791" t="s">
        <v>1858</v>
      </c>
      <c r="C791" t="s">
        <v>1859</v>
      </c>
    </row>
    <row r="792" spans="1:3">
      <c r="A792">
        <v>482112</v>
      </c>
      <c r="B792" t="s">
        <v>1858</v>
      </c>
      <c r="C792" t="s">
        <v>1859</v>
      </c>
    </row>
    <row r="793" spans="1:3">
      <c r="A793">
        <v>483111</v>
      </c>
      <c r="B793" t="s">
        <v>1858</v>
      </c>
      <c r="C793" t="s">
        <v>1859</v>
      </c>
    </row>
    <row r="794" spans="1:3">
      <c r="A794">
        <v>483112</v>
      </c>
      <c r="B794" t="s">
        <v>1858</v>
      </c>
      <c r="C794" t="s">
        <v>1859</v>
      </c>
    </row>
    <row r="795" spans="1:3">
      <c r="A795">
        <v>483114</v>
      </c>
      <c r="B795" t="s">
        <v>1858</v>
      </c>
      <c r="C795" t="s">
        <v>1859</v>
      </c>
    </row>
    <row r="796" spans="1:3">
      <c r="A796">
        <v>483211</v>
      </c>
      <c r="B796" t="s">
        <v>1858</v>
      </c>
      <c r="C796" t="s">
        <v>1859</v>
      </c>
    </row>
    <row r="797" spans="1:3">
      <c r="A797">
        <v>483212</v>
      </c>
      <c r="B797" t="s">
        <v>1858</v>
      </c>
      <c r="C797" t="s">
        <v>1859</v>
      </c>
    </row>
    <row r="798" spans="1:3">
      <c r="A798">
        <v>484110</v>
      </c>
      <c r="B798" t="s">
        <v>1858</v>
      </c>
      <c r="C798" t="s">
        <v>1859</v>
      </c>
    </row>
    <row r="799" spans="1:3">
      <c r="A799">
        <v>484121</v>
      </c>
      <c r="B799" t="s">
        <v>1858</v>
      </c>
      <c r="C799" t="s">
        <v>1859</v>
      </c>
    </row>
    <row r="800" spans="1:3">
      <c r="A800">
        <v>484122</v>
      </c>
      <c r="B800" t="s">
        <v>1858</v>
      </c>
      <c r="C800" t="s">
        <v>1859</v>
      </c>
    </row>
    <row r="801" spans="1:3">
      <c r="A801">
        <v>484210</v>
      </c>
      <c r="B801" t="s">
        <v>1858</v>
      </c>
      <c r="C801" t="s">
        <v>1859</v>
      </c>
    </row>
    <row r="802" spans="1:3">
      <c r="A802">
        <v>484220</v>
      </c>
      <c r="B802" t="s">
        <v>1858</v>
      </c>
      <c r="C802" t="s">
        <v>1859</v>
      </c>
    </row>
    <row r="803" spans="1:3">
      <c r="A803">
        <v>484230</v>
      </c>
      <c r="B803" t="s">
        <v>1858</v>
      </c>
      <c r="C803" t="s">
        <v>1859</v>
      </c>
    </row>
    <row r="804" spans="1:3">
      <c r="A804">
        <v>485111</v>
      </c>
      <c r="B804" t="s">
        <v>1858</v>
      </c>
      <c r="C804" t="s">
        <v>1859</v>
      </c>
    </row>
    <row r="805" spans="1:3">
      <c r="A805">
        <v>485112</v>
      </c>
      <c r="B805" t="s">
        <v>1858</v>
      </c>
      <c r="C805" t="s">
        <v>1859</v>
      </c>
    </row>
    <row r="806" spans="1:3">
      <c r="A806">
        <v>485113</v>
      </c>
      <c r="B806" t="s">
        <v>1858</v>
      </c>
      <c r="C806" t="s">
        <v>1859</v>
      </c>
    </row>
    <row r="807" spans="1:3">
      <c r="A807">
        <v>485119</v>
      </c>
      <c r="B807" t="s">
        <v>1858</v>
      </c>
      <c r="C807" t="s">
        <v>1859</v>
      </c>
    </row>
    <row r="808" spans="1:3">
      <c r="A808">
        <v>485210</v>
      </c>
      <c r="B808" t="s">
        <v>1858</v>
      </c>
      <c r="C808" t="s">
        <v>1859</v>
      </c>
    </row>
    <row r="809" spans="1:3">
      <c r="A809">
        <v>485310</v>
      </c>
      <c r="B809" t="s">
        <v>1858</v>
      </c>
      <c r="C809" t="s">
        <v>1859</v>
      </c>
    </row>
    <row r="810" spans="1:3">
      <c r="A810">
        <v>485991</v>
      </c>
      <c r="B810" t="s">
        <v>1858</v>
      </c>
      <c r="C810" t="s">
        <v>1859</v>
      </c>
    </row>
    <row r="811" spans="1:3">
      <c r="A811">
        <v>485999</v>
      </c>
      <c r="B811" t="s">
        <v>1858</v>
      </c>
      <c r="C811" t="s">
        <v>1859</v>
      </c>
    </row>
    <row r="812" spans="1:3">
      <c r="A812">
        <v>486110</v>
      </c>
      <c r="B812" t="s">
        <v>1858</v>
      </c>
      <c r="C812" t="s">
        <v>1859</v>
      </c>
    </row>
    <row r="813" spans="1:3">
      <c r="A813">
        <v>486210</v>
      </c>
      <c r="B813" t="s">
        <v>1858</v>
      </c>
      <c r="C813" t="s">
        <v>1859</v>
      </c>
    </row>
    <row r="814" spans="1:3">
      <c r="A814">
        <v>486910</v>
      </c>
      <c r="B814" t="s">
        <v>1858</v>
      </c>
      <c r="C814" t="s">
        <v>1859</v>
      </c>
    </row>
    <row r="815" spans="1:3">
      <c r="A815">
        <v>486990</v>
      </c>
      <c r="B815" t="s">
        <v>1858</v>
      </c>
      <c r="C815" t="s">
        <v>1859</v>
      </c>
    </row>
    <row r="816" spans="1:3">
      <c r="A816">
        <v>487110</v>
      </c>
      <c r="B816" t="s">
        <v>1858</v>
      </c>
      <c r="C816" t="s">
        <v>1859</v>
      </c>
    </row>
    <row r="817" spans="1:3">
      <c r="A817">
        <v>487990</v>
      </c>
      <c r="B817" t="s">
        <v>1858</v>
      </c>
      <c r="C817" t="s">
        <v>1859</v>
      </c>
    </row>
    <row r="818" spans="1:3">
      <c r="A818">
        <v>488111</v>
      </c>
      <c r="B818" t="s">
        <v>1858</v>
      </c>
      <c r="C818" t="s">
        <v>1859</v>
      </c>
    </row>
    <row r="819" spans="1:3">
      <c r="A819">
        <v>488119</v>
      </c>
      <c r="B819" t="s">
        <v>1858</v>
      </c>
      <c r="C819" t="s">
        <v>1859</v>
      </c>
    </row>
    <row r="820" spans="1:3">
      <c r="A820">
        <v>488190</v>
      </c>
      <c r="B820" t="s">
        <v>1858</v>
      </c>
      <c r="C820" t="s">
        <v>1859</v>
      </c>
    </row>
    <row r="821" spans="1:3">
      <c r="A821">
        <v>488210</v>
      </c>
      <c r="B821" t="s">
        <v>1858</v>
      </c>
      <c r="C821" t="s">
        <v>1859</v>
      </c>
    </row>
    <row r="822" spans="1:3">
      <c r="A822">
        <v>488310</v>
      </c>
      <c r="B822" t="s">
        <v>1858</v>
      </c>
      <c r="C822" t="s">
        <v>1859</v>
      </c>
    </row>
    <row r="823" spans="1:3">
      <c r="A823">
        <v>488320</v>
      </c>
      <c r="B823" t="s">
        <v>1858</v>
      </c>
      <c r="C823" t="s">
        <v>1859</v>
      </c>
    </row>
    <row r="824" spans="1:3">
      <c r="A824">
        <v>488330</v>
      </c>
      <c r="B824" t="s">
        <v>1858</v>
      </c>
      <c r="C824" t="s">
        <v>1859</v>
      </c>
    </row>
    <row r="825" spans="1:3">
      <c r="A825">
        <v>488390</v>
      </c>
      <c r="B825" t="s">
        <v>1858</v>
      </c>
      <c r="C825" t="s">
        <v>1859</v>
      </c>
    </row>
    <row r="826" spans="1:3">
      <c r="A826">
        <v>488410</v>
      </c>
      <c r="B826" t="s">
        <v>1858</v>
      </c>
      <c r="C826" t="s">
        <v>1859</v>
      </c>
    </row>
    <row r="827" spans="1:3">
      <c r="A827">
        <v>488490</v>
      </c>
      <c r="B827" t="s">
        <v>1858</v>
      </c>
      <c r="C827" t="s">
        <v>1859</v>
      </c>
    </row>
    <row r="828" spans="1:3">
      <c r="A828">
        <v>488510</v>
      </c>
      <c r="B828" t="s">
        <v>1858</v>
      </c>
      <c r="C828" t="s">
        <v>1859</v>
      </c>
    </row>
    <row r="829" spans="1:3">
      <c r="A829">
        <v>488991</v>
      </c>
      <c r="B829" t="s">
        <v>1858</v>
      </c>
      <c r="C829" t="s">
        <v>1859</v>
      </c>
    </row>
    <row r="830" spans="1:3">
      <c r="A830">
        <v>488999</v>
      </c>
      <c r="B830" t="s">
        <v>1858</v>
      </c>
      <c r="C830" t="s">
        <v>1859</v>
      </c>
    </row>
    <row r="831" spans="1:3">
      <c r="A831">
        <v>491110</v>
      </c>
      <c r="B831" t="s">
        <v>1858</v>
      </c>
      <c r="C831" t="s">
        <v>1859</v>
      </c>
    </row>
    <row r="832" spans="1:3">
      <c r="A832">
        <v>492110</v>
      </c>
      <c r="B832" t="s">
        <v>1858</v>
      </c>
      <c r="C832" t="s">
        <v>1859</v>
      </c>
    </row>
    <row r="833" spans="1:3">
      <c r="A833">
        <v>493110</v>
      </c>
      <c r="B833" t="s">
        <v>1858</v>
      </c>
      <c r="C833" t="s">
        <v>1859</v>
      </c>
    </row>
    <row r="834" spans="1:3">
      <c r="A834">
        <v>493120</v>
      </c>
      <c r="B834" t="s">
        <v>1858</v>
      </c>
      <c r="C834" t="s">
        <v>1859</v>
      </c>
    </row>
    <row r="835" spans="1:3">
      <c r="A835">
        <v>493130</v>
      </c>
      <c r="B835" t="s">
        <v>1858</v>
      </c>
      <c r="C835" t="s">
        <v>1859</v>
      </c>
    </row>
    <row r="836" spans="1:3">
      <c r="A836">
        <v>493190</v>
      </c>
      <c r="B836" t="s">
        <v>1858</v>
      </c>
      <c r="C836" t="s">
        <v>1859</v>
      </c>
    </row>
    <row r="837" spans="1:3">
      <c r="A837">
        <v>511110</v>
      </c>
      <c r="B837" t="s">
        <v>1860</v>
      </c>
      <c r="C837" t="s">
        <v>1861</v>
      </c>
    </row>
    <row r="838" spans="1:3">
      <c r="A838">
        <v>511120</v>
      </c>
      <c r="B838" t="s">
        <v>1860</v>
      </c>
      <c r="C838" t="s">
        <v>1861</v>
      </c>
    </row>
    <row r="839" spans="1:3">
      <c r="A839">
        <v>511140</v>
      </c>
      <c r="B839" t="s">
        <v>1860</v>
      </c>
      <c r="C839" t="s">
        <v>1861</v>
      </c>
    </row>
    <row r="840" spans="1:3">
      <c r="A840">
        <v>511191</v>
      </c>
      <c r="B840" t="s">
        <v>1860</v>
      </c>
      <c r="C840" t="s">
        <v>1861</v>
      </c>
    </row>
    <row r="841" spans="1:3">
      <c r="A841">
        <v>511199</v>
      </c>
      <c r="B841" t="s">
        <v>1860</v>
      </c>
      <c r="C841" t="s">
        <v>1861</v>
      </c>
    </row>
    <row r="842" spans="1:3">
      <c r="A842">
        <v>511210</v>
      </c>
      <c r="B842" t="s">
        <v>1860</v>
      </c>
      <c r="C842" t="s">
        <v>1861</v>
      </c>
    </row>
    <row r="843" spans="1:3">
      <c r="A843">
        <v>512110</v>
      </c>
      <c r="B843" t="s">
        <v>1860</v>
      </c>
      <c r="C843" t="s">
        <v>1861</v>
      </c>
    </row>
    <row r="844" spans="1:3">
      <c r="A844">
        <v>512131</v>
      </c>
      <c r="B844" t="s">
        <v>1860</v>
      </c>
      <c r="C844" t="s">
        <v>1861</v>
      </c>
    </row>
    <row r="845" spans="1:3">
      <c r="A845">
        <v>512191</v>
      </c>
      <c r="B845" t="s">
        <v>1860</v>
      </c>
      <c r="C845" t="s">
        <v>1861</v>
      </c>
    </row>
    <row r="846" spans="1:3">
      <c r="A846">
        <v>512199</v>
      </c>
      <c r="B846" t="s">
        <v>1860</v>
      </c>
      <c r="C846" t="s">
        <v>1861</v>
      </c>
    </row>
    <row r="847" spans="1:3">
      <c r="A847">
        <v>512230</v>
      </c>
      <c r="B847" t="s">
        <v>1860</v>
      </c>
      <c r="C847" t="s">
        <v>1861</v>
      </c>
    </row>
    <row r="848" spans="1:3">
      <c r="A848">
        <v>512250</v>
      </c>
      <c r="B848" t="s">
        <v>1860</v>
      </c>
      <c r="C848" t="s">
        <v>1861</v>
      </c>
    </row>
    <row r="849" spans="1:3">
      <c r="A849">
        <v>512290</v>
      </c>
      <c r="B849" t="s">
        <v>1860</v>
      </c>
      <c r="C849" t="s">
        <v>1861</v>
      </c>
    </row>
    <row r="850" spans="1:3">
      <c r="A850">
        <v>515111</v>
      </c>
      <c r="B850" t="s">
        <v>1860</v>
      </c>
      <c r="C850" t="s">
        <v>1861</v>
      </c>
    </row>
    <row r="851" spans="1:3">
      <c r="A851">
        <v>515112</v>
      </c>
      <c r="B851" t="s">
        <v>1860</v>
      </c>
      <c r="C851" t="s">
        <v>1861</v>
      </c>
    </row>
    <row r="852" spans="1:3">
      <c r="A852">
        <v>515120</v>
      </c>
      <c r="B852" t="s">
        <v>1860</v>
      </c>
      <c r="C852" t="s">
        <v>1861</v>
      </c>
    </row>
    <row r="853" spans="1:3">
      <c r="A853">
        <v>515210</v>
      </c>
      <c r="B853" t="s">
        <v>1860</v>
      </c>
      <c r="C853" t="s">
        <v>1861</v>
      </c>
    </row>
    <row r="854" spans="1:3">
      <c r="A854">
        <v>517311</v>
      </c>
      <c r="B854" t="s">
        <v>1860</v>
      </c>
      <c r="C854" t="s">
        <v>1861</v>
      </c>
    </row>
    <row r="855" spans="1:3">
      <c r="A855">
        <v>517312</v>
      </c>
      <c r="B855" t="s">
        <v>1860</v>
      </c>
      <c r="C855" t="s">
        <v>1861</v>
      </c>
    </row>
    <row r="856" spans="1:3">
      <c r="A856">
        <v>517410</v>
      </c>
      <c r="B856" t="s">
        <v>1860</v>
      </c>
      <c r="C856" t="s">
        <v>1861</v>
      </c>
    </row>
    <row r="857" spans="1:3">
      <c r="A857">
        <v>517911</v>
      </c>
      <c r="B857" t="s">
        <v>1860</v>
      </c>
      <c r="C857" t="s">
        <v>1861</v>
      </c>
    </row>
    <row r="858" spans="1:3">
      <c r="A858">
        <v>517919</v>
      </c>
      <c r="B858" t="s">
        <v>1860</v>
      </c>
      <c r="C858" t="s">
        <v>1861</v>
      </c>
    </row>
    <row r="859" spans="1:3">
      <c r="A859">
        <v>518210</v>
      </c>
      <c r="B859" t="s">
        <v>1860</v>
      </c>
      <c r="C859" t="s">
        <v>1861</v>
      </c>
    </row>
    <row r="860" spans="1:3">
      <c r="A860">
        <v>519120</v>
      </c>
      <c r="B860" t="s">
        <v>1860</v>
      </c>
      <c r="C860" t="s">
        <v>1861</v>
      </c>
    </row>
    <row r="861" spans="1:3">
      <c r="A861">
        <v>519130</v>
      </c>
      <c r="B861" t="s">
        <v>1860</v>
      </c>
      <c r="C861" t="s">
        <v>1861</v>
      </c>
    </row>
    <row r="862" spans="1:3">
      <c r="A862">
        <v>519190</v>
      </c>
      <c r="B862" t="s">
        <v>1860</v>
      </c>
      <c r="C862" t="s">
        <v>1861</v>
      </c>
    </row>
    <row r="863" spans="1:3">
      <c r="A863">
        <v>521110</v>
      </c>
      <c r="B863" t="s">
        <v>1860</v>
      </c>
      <c r="C863" t="s">
        <v>1861</v>
      </c>
    </row>
    <row r="864" spans="1:3">
      <c r="A864">
        <v>522110</v>
      </c>
      <c r="B864" t="s">
        <v>1860</v>
      </c>
      <c r="C864" t="s">
        <v>1861</v>
      </c>
    </row>
    <row r="865" spans="1:3">
      <c r="A865">
        <v>522120</v>
      </c>
      <c r="B865" t="s">
        <v>1860</v>
      </c>
      <c r="C865" t="s">
        <v>1861</v>
      </c>
    </row>
    <row r="866" spans="1:3">
      <c r="A866">
        <v>522130</v>
      </c>
      <c r="B866" t="s">
        <v>1860</v>
      </c>
      <c r="C866" t="s">
        <v>1861</v>
      </c>
    </row>
    <row r="867" spans="1:3">
      <c r="A867">
        <v>522190</v>
      </c>
      <c r="B867" t="s">
        <v>1860</v>
      </c>
      <c r="C867" t="s">
        <v>1861</v>
      </c>
    </row>
    <row r="868" spans="1:3">
      <c r="A868">
        <v>522210</v>
      </c>
      <c r="B868" t="s">
        <v>1860</v>
      </c>
      <c r="C868" t="s">
        <v>1861</v>
      </c>
    </row>
    <row r="869" spans="1:3">
      <c r="A869">
        <v>522291</v>
      </c>
      <c r="B869" t="s">
        <v>1860</v>
      </c>
      <c r="C869" t="s">
        <v>1861</v>
      </c>
    </row>
    <row r="870" spans="1:3">
      <c r="A870">
        <v>522292</v>
      </c>
      <c r="B870" t="s">
        <v>1860</v>
      </c>
      <c r="C870" t="s">
        <v>1861</v>
      </c>
    </row>
    <row r="871" spans="1:3">
      <c r="A871">
        <v>522294</v>
      </c>
      <c r="B871" t="s">
        <v>1860</v>
      </c>
      <c r="C871" t="s">
        <v>1861</v>
      </c>
    </row>
    <row r="872" spans="1:3">
      <c r="A872">
        <v>522298</v>
      </c>
      <c r="B872" t="s">
        <v>1860</v>
      </c>
      <c r="C872" t="s">
        <v>1861</v>
      </c>
    </row>
    <row r="873" spans="1:3">
      <c r="A873">
        <v>522310</v>
      </c>
      <c r="B873" t="s">
        <v>1860</v>
      </c>
      <c r="C873" t="s">
        <v>1861</v>
      </c>
    </row>
    <row r="874" spans="1:3">
      <c r="A874">
        <v>522320</v>
      </c>
      <c r="B874" t="s">
        <v>1860</v>
      </c>
      <c r="C874" t="s">
        <v>1861</v>
      </c>
    </row>
    <row r="875" spans="1:3">
      <c r="A875">
        <v>522390</v>
      </c>
      <c r="B875" t="s">
        <v>1860</v>
      </c>
      <c r="C875" t="s">
        <v>1861</v>
      </c>
    </row>
    <row r="876" spans="1:3">
      <c r="A876">
        <v>523110</v>
      </c>
      <c r="B876" t="s">
        <v>1860</v>
      </c>
      <c r="C876" t="s">
        <v>1861</v>
      </c>
    </row>
    <row r="877" spans="1:3">
      <c r="A877">
        <v>523120</v>
      </c>
      <c r="B877" t="s">
        <v>1860</v>
      </c>
      <c r="C877" t="s">
        <v>1861</v>
      </c>
    </row>
    <row r="878" spans="1:3">
      <c r="A878">
        <v>523130</v>
      </c>
      <c r="B878" t="s">
        <v>1860</v>
      </c>
      <c r="C878" t="s">
        <v>1861</v>
      </c>
    </row>
    <row r="879" spans="1:3">
      <c r="A879">
        <v>523210</v>
      </c>
      <c r="B879" t="s">
        <v>1860</v>
      </c>
      <c r="C879" t="s">
        <v>1861</v>
      </c>
    </row>
    <row r="880" spans="1:3">
      <c r="A880">
        <v>523910</v>
      </c>
      <c r="B880" t="s">
        <v>1860</v>
      </c>
      <c r="C880" t="s">
        <v>1861</v>
      </c>
    </row>
    <row r="881" spans="1:3">
      <c r="A881">
        <v>523920</v>
      </c>
      <c r="B881" t="s">
        <v>1860</v>
      </c>
      <c r="C881" t="s">
        <v>1861</v>
      </c>
    </row>
    <row r="882" spans="1:3">
      <c r="A882">
        <v>523930</v>
      </c>
      <c r="B882" t="s">
        <v>1860</v>
      </c>
      <c r="C882" t="s">
        <v>1861</v>
      </c>
    </row>
    <row r="883" spans="1:3">
      <c r="A883">
        <v>523991</v>
      </c>
      <c r="B883" t="s">
        <v>1860</v>
      </c>
      <c r="C883" t="s">
        <v>1861</v>
      </c>
    </row>
    <row r="884" spans="1:3">
      <c r="A884">
        <v>523999</v>
      </c>
      <c r="B884" t="s">
        <v>1860</v>
      </c>
      <c r="C884" t="s">
        <v>1861</v>
      </c>
    </row>
    <row r="885" spans="1:3">
      <c r="A885">
        <v>524113</v>
      </c>
      <c r="B885" t="s">
        <v>1860</v>
      </c>
      <c r="C885" t="s">
        <v>1861</v>
      </c>
    </row>
    <row r="886" spans="1:3">
      <c r="A886">
        <v>524114</v>
      </c>
      <c r="B886" t="s">
        <v>1860</v>
      </c>
      <c r="C886" t="s">
        <v>1861</v>
      </c>
    </row>
    <row r="887" spans="1:3">
      <c r="A887">
        <v>524126</v>
      </c>
      <c r="B887" t="s">
        <v>1860</v>
      </c>
      <c r="C887" t="s">
        <v>1861</v>
      </c>
    </row>
    <row r="888" spans="1:3">
      <c r="A888">
        <v>524128</v>
      </c>
      <c r="B888" t="s">
        <v>1860</v>
      </c>
      <c r="C888" t="s">
        <v>1861</v>
      </c>
    </row>
    <row r="889" spans="1:3">
      <c r="A889">
        <v>524130</v>
      </c>
      <c r="B889" t="s">
        <v>1860</v>
      </c>
      <c r="C889" t="s">
        <v>1861</v>
      </c>
    </row>
    <row r="890" spans="1:3">
      <c r="A890">
        <v>524210</v>
      </c>
      <c r="B890" t="s">
        <v>1860</v>
      </c>
      <c r="C890" t="s">
        <v>1861</v>
      </c>
    </row>
    <row r="891" spans="1:3">
      <c r="A891">
        <v>524291</v>
      </c>
      <c r="B891" t="s">
        <v>1860</v>
      </c>
      <c r="C891" t="s">
        <v>1861</v>
      </c>
    </row>
    <row r="892" spans="1:3">
      <c r="A892">
        <v>524292</v>
      </c>
      <c r="B892" t="s">
        <v>1860</v>
      </c>
      <c r="C892" t="s">
        <v>1861</v>
      </c>
    </row>
    <row r="893" spans="1:3">
      <c r="A893">
        <v>525190</v>
      </c>
      <c r="B893" t="s">
        <v>1860</v>
      </c>
      <c r="C893" t="s">
        <v>1861</v>
      </c>
    </row>
    <row r="894" spans="1:3">
      <c r="A894">
        <v>525920</v>
      </c>
      <c r="B894" t="s">
        <v>1860</v>
      </c>
      <c r="C894" t="s">
        <v>1861</v>
      </c>
    </row>
    <row r="895" spans="1:3">
      <c r="A895">
        <v>525990</v>
      </c>
      <c r="B895" t="s">
        <v>1860</v>
      </c>
      <c r="C895" t="s">
        <v>1861</v>
      </c>
    </row>
    <row r="896" spans="1:3">
      <c r="A896">
        <v>531110</v>
      </c>
      <c r="B896" t="s">
        <v>1860</v>
      </c>
      <c r="C896" t="s">
        <v>1861</v>
      </c>
    </row>
    <row r="897" spans="1:3">
      <c r="A897">
        <v>531120</v>
      </c>
      <c r="B897" t="s">
        <v>1860</v>
      </c>
      <c r="C897" t="s">
        <v>1861</v>
      </c>
    </row>
    <row r="898" spans="1:3">
      <c r="A898">
        <v>531130</v>
      </c>
      <c r="B898" t="s">
        <v>1860</v>
      </c>
      <c r="C898" t="s">
        <v>1861</v>
      </c>
    </row>
    <row r="899" spans="1:3">
      <c r="A899">
        <v>531190</v>
      </c>
      <c r="B899" t="s">
        <v>1860</v>
      </c>
      <c r="C899" t="s">
        <v>1861</v>
      </c>
    </row>
    <row r="900" spans="1:3">
      <c r="A900">
        <v>531210</v>
      </c>
      <c r="B900" t="s">
        <v>1860</v>
      </c>
      <c r="C900" t="s">
        <v>1861</v>
      </c>
    </row>
    <row r="901" spans="1:3">
      <c r="A901">
        <v>531311</v>
      </c>
      <c r="B901" t="s">
        <v>1860</v>
      </c>
      <c r="C901" t="s">
        <v>1861</v>
      </c>
    </row>
    <row r="902" spans="1:3">
      <c r="A902">
        <v>531312</v>
      </c>
      <c r="B902" t="s">
        <v>1860</v>
      </c>
      <c r="C902" t="s">
        <v>1861</v>
      </c>
    </row>
    <row r="903" spans="1:3">
      <c r="A903">
        <v>531320</v>
      </c>
      <c r="B903" t="s">
        <v>1860</v>
      </c>
      <c r="C903" t="s">
        <v>1861</v>
      </c>
    </row>
    <row r="904" spans="1:3">
      <c r="A904">
        <v>531390</v>
      </c>
      <c r="B904" t="s">
        <v>1860</v>
      </c>
      <c r="C904" t="s">
        <v>1861</v>
      </c>
    </row>
    <row r="905" spans="1:3">
      <c r="A905">
        <v>532112</v>
      </c>
      <c r="B905" t="s">
        <v>1860</v>
      </c>
      <c r="C905" t="s">
        <v>1861</v>
      </c>
    </row>
    <row r="906" spans="1:3">
      <c r="A906">
        <v>532210</v>
      </c>
      <c r="B906" t="s">
        <v>1860</v>
      </c>
      <c r="C906" t="s">
        <v>1861</v>
      </c>
    </row>
    <row r="907" spans="1:3">
      <c r="A907">
        <v>532284</v>
      </c>
      <c r="B907" t="s">
        <v>1860</v>
      </c>
      <c r="C907" t="s">
        <v>1861</v>
      </c>
    </row>
    <row r="908" spans="1:3">
      <c r="A908">
        <v>532289</v>
      </c>
      <c r="B908" t="s">
        <v>1860</v>
      </c>
      <c r="C908" t="s">
        <v>1861</v>
      </c>
    </row>
    <row r="909" spans="1:3">
      <c r="A909">
        <v>532411</v>
      </c>
      <c r="B909" t="s">
        <v>1860</v>
      </c>
      <c r="C909" t="s">
        <v>1861</v>
      </c>
    </row>
    <row r="910" spans="1:3">
      <c r="A910">
        <v>532412</v>
      </c>
      <c r="B910" t="s">
        <v>1860</v>
      </c>
      <c r="C910" t="s">
        <v>1861</v>
      </c>
    </row>
    <row r="911" spans="1:3">
      <c r="A911">
        <v>532490</v>
      </c>
      <c r="B911" t="s">
        <v>1860</v>
      </c>
      <c r="C911" t="s">
        <v>1861</v>
      </c>
    </row>
    <row r="912" spans="1:3">
      <c r="A912">
        <v>533110</v>
      </c>
      <c r="B912" t="s">
        <v>1860</v>
      </c>
      <c r="C912" t="s">
        <v>1861</v>
      </c>
    </row>
    <row r="913" spans="1:3">
      <c r="A913">
        <v>541110</v>
      </c>
      <c r="B913" t="s">
        <v>1860</v>
      </c>
      <c r="C913" t="s">
        <v>1861</v>
      </c>
    </row>
    <row r="914" spans="1:3">
      <c r="A914">
        <v>541191</v>
      </c>
      <c r="B914" t="s">
        <v>1860</v>
      </c>
      <c r="C914" t="s">
        <v>1861</v>
      </c>
    </row>
    <row r="915" spans="1:3">
      <c r="A915">
        <v>541199</v>
      </c>
      <c r="B915" t="s">
        <v>1860</v>
      </c>
      <c r="C915" t="s">
        <v>1861</v>
      </c>
    </row>
    <row r="916" spans="1:3">
      <c r="A916">
        <v>541214</v>
      </c>
      <c r="B916" t="s">
        <v>1860</v>
      </c>
      <c r="C916" t="s">
        <v>1861</v>
      </c>
    </row>
    <row r="917" spans="1:3">
      <c r="A917">
        <v>541219</v>
      </c>
      <c r="B917" t="s">
        <v>1860</v>
      </c>
      <c r="C917" t="s">
        <v>1861</v>
      </c>
    </row>
    <row r="918" spans="1:3">
      <c r="A918">
        <v>541310</v>
      </c>
      <c r="B918" t="s">
        <v>1860</v>
      </c>
      <c r="C918" t="s">
        <v>1861</v>
      </c>
    </row>
    <row r="919" spans="1:3">
      <c r="A919">
        <v>541320</v>
      </c>
      <c r="B919" t="s">
        <v>1860</v>
      </c>
      <c r="C919" t="s">
        <v>1861</v>
      </c>
    </row>
    <row r="920" spans="1:3">
      <c r="A920">
        <v>541330</v>
      </c>
      <c r="B920" t="s">
        <v>1860</v>
      </c>
      <c r="C920" t="s">
        <v>1861</v>
      </c>
    </row>
    <row r="921" spans="1:3">
      <c r="A921">
        <v>541380</v>
      </c>
      <c r="B921" t="s">
        <v>1860</v>
      </c>
      <c r="C921" t="s">
        <v>1861</v>
      </c>
    </row>
    <row r="922" spans="1:3">
      <c r="A922">
        <v>541410</v>
      </c>
      <c r="B922" t="s">
        <v>1860</v>
      </c>
      <c r="C922" t="s">
        <v>1861</v>
      </c>
    </row>
    <row r="923" spans="1:3">
      <c r="A923">
        <v>541430</v>
      </c>
      <c r="B923" t="s">
        <v>1860</v>
      </c>
      <c r="C923" t="s">
        <v>1861</v>
      </c>
    </row>
    <row r="924" spans="1:3">
      <c r="A924">
        <v>541490</v>
      </c>
      <c r="B924" t="s">
        <v>1860</v>
      </c>
      <c r="C924" t="s">
        <v>1861</v>
      </c>
    </row>
    <row r="925" spans="1:3">
      <c r="A925">
        <v>541511</v>
      </c>
      <c r="B925" t="s">
        <v>1860</v>
      </c>
      <c r="C925" t="s">
        <v>1861</v>
      </c>
    </row>
    <row r="926" spans="1:3">
      <c r="A926">
        <v>541512</v>
      </c>
      <c r="B926" t="s">
        <v>1860</v>
      </c>
      <c r="C926" t="s">
        <v>1861</v>
      </c>
    </row>
    <row r="927" spans="1:3">
      <c r="A927">
        <v>541513</v>
      </c>
      <c r="B927" t="s">
        <v>1860</v>
      </c>
      <c r="C927" t="s">
        <v>1861</v>
      </c>
    </row>
    <row r="928" spans="1:3">
      <c r="A928">
        <v>541519</v>
      </c>
      <c r="B928" t="s">
        <v>1860</v>
      </c>
      <c r="C928" t="s">
        <v>1861</v>
      </c>
    </row>
    <row r="929" spans="1:3">
      <c r="A929">
        <v>541611</v>
      </c>
      <c r="B929" t="s">
        <v>1860</v>
      </c>
      <c r="C929" t="s">
        <v>1861</v>
      </c>
    </row>
    <row r="930" spans="1:3">
      <c r="A930">
        <v>541612</v>
      </c>
      <c r="B930" t="s">
        <v>1860</v>
      </c>
      <c r="C930" t="s">
        <v>1861</v>
      </c>
    </row>
    <row r="931" spans="1:3">
      <c r="A931">
        <v>541618</v>
      </c>
      <c r="B931" t="s">
        <v>1860</v>
      </c>
      <c r="C931" t="s">
        <v>1861</v>
      </c>
    </row>
    <row r="932" spans="1:3">
      <c r="A932">
        <v>541620</v>
      </c>
      <c r="B932" t="s">
        <v>1860</v>
      </c>
      <c r="C932" t="s">
        <v>1861</v>
      </c>
    </row>
    <row r="933" spans="1:3">
      <c r="A933">
        <v>541690</v>
      </c>
      <c r="B933" t="s">
        <v>1860</v>
      </c>
      <c r="C933" t="s">
        <v>1861</v>
      </c>
    </row>
    <row r="934" spans="1:3">
      <c r="A934">
        <v>541711</v>
      </c>
      <c r="B934" t="s">
        <v>1860</v>
      </c>
      <c r="C934" t="s">
        <v>1861</v>
      </c>
    </row>
    <row r="935" spans="1:3">
      <c r="A935">
        <v>541713</v>
      </c>
      <c r="B935" t="s">
        <v>1860</v>
      </c>
      <c r="C935" t="s">
        <v>1861</v>
      </c>
    </row>
    <row r="936" spans="1:3">
      <c r="A936">
        <v>541714</v>
      </c>
      <c r="B936" t="s">
        <v>1860</v>
      </c>
      <c r="C936" t="s">
        <v>1861</v>
      </c>
    </row>
    <row r="937" spans="1:3">
      <c r="A937">
        <v>541715</v>
      </c>
      <c r="B937" t="s">
        <v>1860</v>
      </c>
      <c r="C937" t="s">
        <v>1861</v>
      </c>
    </row>
    <row r="938" spans="1:3">
      <c r="A938">
        <v>541720</v>
      </c>
      <c r="B938" t="s">
        <v>1860</v>
      </c>
      <c r="C938" t="s">
        <v>1861</v>
      </c>
    </row>
    <row r="939" spans="1:3">
      <c r="A939">
        <v>541850</v>
      </c>
      <c r="B939" t="s">
        <v>1860</v>
      </c>
      <c r="C939" t="s">
        <v>1861</v>
      </c>
    </row>
    <row r="940" spans="1:3">
      <c r="A940">
        <v>541860</v>
      </c>
      <c r="B940" t="s">
        <v>1860</v>
      </c>
      <c r="C940" t="s">
        <v>1861</v>
      </c>
    </row>
    <row r="941" spans="1:3">
      <c r="A941">
        <v>541890</v>
      </c>
      <c r="B941" t="s">
        <v>1860</v>
      </c>
      <c r="C941" t="s">
        <v>1861</v>
      </c>
    </row>
    <row r="942" spans="1:3">
      <c r="A942">
        <v>541910</v>
      </c>
      <c r="B942" t="s">
        <v>1860</v>
      </c>
      <c r="C942" t="s">
        <v>1861</v>
      </c>
    </row>
    <row r="943" spans="1:3">
      <c r="A943">
        <v>541922</v>
      </c>
      <c r="B943" t="s">
        <v>1860</v>
      </c>
      <c r="C943" t="s">
        <v>1861</v>
      </c>
    </row>
    <row r="944" spans="1:3">
      <c r="A944">
        <v>541940</v>
      </c>
      <c r="B944" t="s">
        <v>1860</v>
      </c>
      <c r="C944" t="s">
        <v>1861</v>
      </c>
    </row>
    <row r="945" spans="1:3">
      <c r="A945">
        <v>541990</v>
      </c>
      <c r="B945" t="s">
        <v>1860</v>
      </c>
      <c r="C945" t="s">
        <v>1861</v>
      </c>
    </row>
    <row r="946" spans="1:3">
      <c r="A946">
        <v>551112</v>
      </c>
      <c r="B946" t="s">
        <v>1860</v>
      </c>
      <c r="C946" t="s">
        <v>1861</v>
      </c>
    </row>
    <row r="947" spans="1:3">
      <c r="A947">
        <v>551114</v>
      </c>
      <c r="B947" t="s">
        <v>1860</v>
      </c>
      <c r="C947" t="s">
        <v>1861</v>
      </c>
    </row>
    <row r="948" spans="1:3">
      <c r="A948">
        <v>561110</v>
      </c>
      <c r="B948" t="s">
        <v>1860</v>
      </c>
      <c r="C948" t="s">
        <v>1861</v>
      </c>
    </row>
    <row r="949" spans="1:3">
      <c r="A949">
        <v>561210</v>
      </c>
      <c r="B949" t="s">
        <v>1860</v>
      </c>
      <c r="C949" t="s">
        <v>1861</v>
      </c>
    </row>
    <row r="950" spans="1:3">
      <c r="A950">
        <v>561421</v>
      </c>
      <c r="B950" t="s">
        <v>1860</v>
      </c>
      <c r="C950" t="s">
        <v>1861</v>
      </c>
    </row>
    <row r="951" spans="1:3">
      <c r="A951">
        <v>561439</v>
      </c>
      <c r="B951" t="s">
        <v>1860</v>
      </c>
      <c r="C951" t="s">
        <v>1861</v>
      </c>
    </row>
    <row r="952" spans="1:3">
      <c r="A952">
        <v>561440</v>
      </c>
      <c r="B952" t="s">
        <v>1860</v>
      </c>
      <c r="C952" t="s">
        <v>1861</v>
      </c>
    </row>
    <row r="953" spans="1:3">
      <c r="A953">
        <v>561499</v>
      </c>
      <c r="B953" t="s">
        <v>1860</v>
      </c>
      <c r="C953" t="s">
        <v>1861</v>
      </c>
    </row>
    <row r="954" spans="1:3">
      <c r="A954">
        <v>561591</v>
      </c>
      <c r="B954" t="s">
        <v>1860</v>
      </c>
      <c r="C954" t="s">
        <v>1861</v>
      </c>
    </row>
    <row r="955" spans="1:3">
      <c r="A955">
        <v>561599</v>
      </c>
      <c r="B955" t="s">
        <v>1860</v>
      </c>
      <c r="C955" t="s">
        <v>1861</v>
      </c>
    </row>
    <row r="956" spans="1:3">
      <c r="A956">
        <v>561612</v>
      </c>
      <c r="B956" t="s">
        <v>1860</v>
      </c>
      <c r="C956" t="s">
        <v>1861</v>
      </c>
    </row>
    <row r="957" spans="1:3">
      <c r="A957">
        <v>561710</v>
      </c>
      <c r="B957" t="s">
        <v>1860</v>
      </c>
      <c r="C957" t="s">
        <v>1861</v>
      </c>
    </row>
    <row r="958" spans="1:3">
      <c r="A958">
        <v>561720</v>
      </c>
      <c r="B958" t="s">
        <v>1860</v>
      </c>
      <c r="C958" t="s">
        <v>1861</v>
      </c>
    </row>
    <row r="959" spans="1:3">
      <c r="A959">
        <v>561730</v>
      </c>
      <c r="B959" t="s">
        <v>1860</v>
      </c>
      <c r="C959" t="s">
        <v>1861</v>
      </c>
    </row>
    <row r="960" spans="1:3">
      <c r="A960">
        <v>561740</v>
      </c>
      <c r="B960" t="s">
        <v>1860</v>
      </c>
      <c r="C960" t="s">
        <v>1861</v>
      </c>
    </row>
    <row r="961" spans="1:3">
      <c r="A961">
        <v>561790</v>
      </c>
      <c r="B961" t="s">
        <v>1860</v>
      </c>
      <c r="C961" t="s">
        <v>1861</v>
      </c>
    </row>
    <row r="962" spans="1:3">
      <c r="A962">
        <v>561910</v>
      </c>
      <c r="B962" t="s">
        <v>1860</v>
      </c>
      <c r="C962" t="s">
        <v>1861</v>
      </c>
    </row>
    <row r="963" spans="1:3">
      <c r="A963">
        <v>561920</v>
      </c>
      <c r="B963" t="s">
        <v>1860</v>
      </c>
      <c r="C963" t="s">
        <v>1861</v>
      </c>
    </row>
    <row r="964" spans="1:3">
      <c r="A964">
        <v>561990</v>
      </c>
      <c r="B964" t="s">
        <v>1860</v>
      </c>
      <c r="C964" t="s">
        <v>1861</v>
      </c>
    </row>
    <row r="965" spans="1:3">
      <c r="A965">
        <v>562111</v>
      </c>
      <c r="B965" t="s">
        <v>1860</v>
      </c>
      <c r="C965" t="s">
        <v>1861</v>
      </c>
    </row>
    <row r="966" spans="1:3">
      <c r="A966">
        <v>562112</v>
      </c>
      <c r="B966" t="s">
        <v>1860</v>
      </c>
      <c r="C966" t="s">
        <v>1861</v>
      </c>
    </row>
    <row r="967" spans="1:3">
      <c r="A967">
        <v>562119</v>
      </c>
      <c r="B967" t="s">
        <v>1860</v>
      </c>
      <c r="C967" t="s">
        <v>1861</v>
      </c>
    </row>
    <row r="968" spans="1:3">
      <c r="A968">
        <v>562211</v>
      </c>
      <c r="B968" t="s">
        <v>1860</v>
      </c>
      <c r="C968" t="s">
        <v>1861</v>
      </c>
    </row>
    <row r="969" spans="1:3">
      <c r="A969">
        <v>562212</v>
      </c>
      <c r="B969" t="s">
        <v>1860</v>
      </c>
      <c r="C969" t="s">
        <v>1861</v>
      </c>
    </row>
    <row r="970" spans="1:3">
      <c r="A970">
        <v>562213</v>
      </c>
      <c r="B970" t="s">
        <v>1860</v>
      </c>
      <c r="C970" t="s">
        <v>1861</v>
      </c>
    </row>
    <row r="971" spans="1:3">
      <c r="A971">
        <v>562219</v>
      </c>
      <c r="B971" t="s">
        <v>1860</v>
      </c>
      <c r="C971" t="s">
        <v>1861</v>
      </c>
    </row>
    <row r="972" spans="1:3">
      <c r="A972">
        <v>562910</v>
      </c>
      <c r="B972" t="s">
        <v>1860</v>
      </c>
      <c r="C972" t="s">
        <v>1861</v>
      </c>
    </row>
    <row r="973" spans="1:3">
      <c r="A973">
        <v>562920</v>
      </c>
      <c r="B973" t="s">
        <v>1860</v>
      </c>
      <c r="C973" t="s">
        <v>1861</v>
      </c>
    </row>
    <row r="974" spans="1:3">
      <c r="A974">
        <v>562991</v>
      </c>
      <c r="B974" t="s">
        <v>1860</v>
      </c>
      <c r="C974" t="s">
        <v>1861</v>
      </c>
    </row>
    <row r="975" spans="1:3">
      <c r="A975">
        <v>562998</v>
      </c>
      <c r="B975" t="s">
        <v>1860</v>
      </c>
      <c r="C975" t="s">
        <v>1861</v>
      </c>
    </row>
    <row r="976" spans="1:3">
      <c r="A976">
        <v>611110</v>
      </c>
      <c r="B976" t="s">
        <v>1860</v>
      </c>
      <c r="C976" t="s">
        <v>1861</v>
      </c>
    </row>
    <row r="977" spans="1:3">
      <c r="A977">
        <v>611210</v>
      </c>
      <c r="B977" t="s">
        <v>1860</v>
      </c>
      <c r="C977" t="s">
        <v>1861</v>
      </c>
    </row>
    <row r="978" spans="1:3">
      <c r="A978">
        <v>611310</v>
      </c>
      <c r="B978" t="s">
        <v>1860</v>
      </c>
      <c r="C978" t="s">
        <v>1861</v>
      </c>
    </row>
    <row r="979" spans="1:3">
      <c r="A979">
        <v>611430</v>
      </c>
      <c r="B979" t="s">
        <v>1860</v>
      </c>
      <c r="C979" t="s">
        <v>1861</v>
      </c>
    </row>
    <row r="980" spans="1:3">
      <c r="A980">
        <v>611512</v>
      </c>
      <c r="B980" t="s">
        <v>1860</v>
      </c>
      <c r="C980" t="s">
        <v>1861</v>
      </c>
    </row>
    <row r="981" spans="1:3">
      <c r="A981">
        <v>611519</v>
      </c>
      <c r="B981" t="s">
        <v>1860</v>
      </c>
      <c r="C981" t="s">
        <v>1861</v>
      </c>
    </row>
    <row r="982" spans="1:3">
      <c r="A982">
        <v>611610</v>
      </c>
      <c r="B982" t="s">
        <v>1860</v>
      </c>
      <c r="C982" t="s">
        <v>1861</v>
      </c>
    </row>
    <row r="983" spans="1:3">
      <c r="A983">
        <v>611620</v>
      </c>
      <c r="B983" t="s">
        <v>1860</v>
      </c>
      <c r="C983" t="s">
        <v>1861</v>
      </c>
    </row>
    <row r="984" spans="1:3">
      <c r="A984">
        <v>611692</v>
      </c>
      <c r="B984" t="s">
        <v>1860</v>
      </c>
      <c r="C984" t="s">
        <v>1861</v>
      </c>
    </row>
    <row r="985" spans="1:3">
      <c r="A985">
        <v>611699</v>
      </c>
      <c r="B985" t="s">
        <v>1860</v>
      </c>
      <c r="C985" t="s">
        <v>1861</v>
      </c>
    </row>
    <row r="986" spans="1:3">
      <c r="A986">
        <v>611710</v>
      </c>
      <c r="B986" t="s">
        <v>1860</v>
      </c>
      <c r="C986" t="s">
        <v>1861</v>
      </c>
    </row>
    <row r="987" spans="1:3">
      <c r="A987">
        <v>621111</v>
      </c>
      <c r="B987" t="s">
        <v>1860</v>
      </c>
      <c r="C987" t="s">
        <v>1861</v>
      </c>
    </row>
    <row r="988" spans="1:3">
      <c r="A988">
        <v>621112</v>
      </c>
      <c r="B988" t="s">
        <v>1860</v>
      </c>
      <c r="C988" t="s">
        <v>1861</v>
      </c>
    </row>
    <row r="989" spans="1:3">
      <c r="A989">
        <v>621210</v>
      </c>
      <c r="B989" t="s">
        <v>1860</v>
      </c>
      <c r="C989" t="s">
        <v>1861</v>
      </c>
    </row>
    <row r="990" spans="1:3">
      <c r="A990">
        <v>621320</v>
      </c>
      <c r="B990" t="s">
        <v>1860</v>
      </c>
      <c r="C990" t="s">
        <v>1861</v>
      </c>
    </row>
    <row r="991" spans="1:3">
      <c r="A991">
        <v>621399</v>
      </c>
      <c r="B991" t="s">
        <v>1860</v>
      </c>
      <c r="C991" t="s">
        <v>1861</v>
      </c>
    </row>
    <row r="992" spans="1:3">
      <c r="A992">
        <v>621410</v>
      </c>
      <c r="B992" t="s">
        <v>1860</v>
      </c>
      <c r="C992" t="s">
        <v>1861</v>
      </c>
    </row>
    <row r="993" spans="1:3">
      <c r="A993">
        <v>621491</v>
      </c>
      <c r="B993" t="s">
        <v>1860</v>
      </c>
      <c r="C993" t="s">
        <v>1861</v>
      </c>
    </row>
    <row r="994" spans="1:3">
      <c r="A994">
        <v>621492</v>
      </c>
      <c r="B994" t="s">
        <v>1860</v>
      </c>
      <c r="C994" t="s">
        <v>1861</v>
      </c>
    </row>
    <row r="995" spans="1:3">
      <c r="A995">
        <v>621493</v>
      </c>
      <c r="B995" t="s">
        <v>1860</v>
      </c>
      <c r="C995" t="s">
        <v>1861</v>
      </c>
    </row>
    <row r="996" spans="1:3">
      <c r="A996">
        <v>621498</v>
      </c>
      <c r="B996" t="s">
        <v>1860</v>
      </c>
      <c r="C996" t="s">
        <v>1861</v>
      </c>
    </row>
    <row r="997" spans="1:3">
      <c r="A997">
        <v>621511</v>
      </c>
      <c r="B997" t="s">
        <v>1860</v>
      </c>
      <c r="C997" t="s">
        <v>1861</v>
      </c>
    </row>
    <row r="998" spans="1:3">
      <c r="A998">
        <v>621512</v>
      </c>
      <c r="B998" t="s">
        <v>1860</v>
      </c>
      <c r="C998" t="s">
        <v>1861</v>
      </c>
    </row>
    <row r="999" spans="1:3">
      <c r="A999">
        <v>621610</v>
      </c>
      <c r="B999" t="s">
        <v>1860</v>
      </c>
      <c r="C999" t="s">
        <v>1861</v>
      </c>
    </row>
    <row r="1000" spans="1:3">
      <c r="A1000">
        <v>621910</v>
      </c>
      <c r="B1000" t="s">
        <v>1860</v>
      </c>
      <c r="C1000" t="s">
        <v>1861</v>
      </c>
    </row>
    <row r="1001" spans="1:3">
      <c r="A1001">
        <v>621991</v>
      </c>
      <c r="B1001" t="s">
        <v>1860</v>
      </c>
      <c r="C1001" t="s">
        <v>1861</v>
      </c>
    </row>
    <row r="1002" spans="1:3">
      <c r="A1002">
        <v>621999</v>
      </c>
      <c r="B1002" t="s">
        <v>1860</v>
      </c>
      <c r="C1002" t="s">
        <v>1861</v>
      </c>
    </row>
    <row r="1003" spans="1:3">
      <c r="A1003">
        <v>622110</v>
      </c>
      <c r="B1003" t="s">
        <v>1860</v>
      </c>
      <c r="C1003" t="s">
        <v>1861</v>
      </c>
    </row>
    <row r="1004" spans="1:3">
      <c r="A1004">
        <v>622210</v>
      </c>
      <c r="B1004" t="s">
        <v>1860</v>
      </c>
      <c r="C1004" t="s">
        <v>1861</v>
      </c>
    </row>
    <row r="1005" spans="1:3">
      <c r="A1005">
        <v>622310</v>
      </c>
      <c r="B1005" t="s">
        <v>1860</v>
      </c>
      <c r="C1005" t="s">
        <v>1861</v>
      </c>
    </row>
    <row r="1006" spans="1:3">
      <c r="A1006">
        <v>623110</v>
      </c>
      <c r="B1006" t="s">
        <v>1860</v>
      </c>
      <c r="C1006" t="s">
        <v>1861</v>
      </c>
    </row>
    <row r="1007" spans="1:3">
      <c r="A1007">
        <v>623210</v>
      </c>
      <c r="B1007" t="s">
        <v>1860</v>
      </c>
      <c r="C1007" t="s">
        <v>1861</v>
      </c>
    </row>
    <row r="1008" spans="1:3">
      <c r="A1008">
        <v>623220</v>
      </c>
      <c r="B1008" t="s">
        <v>1860</v>
      </c>
      <c r="C1008" t="s">
        <v>1861</v>
      </c>
    </row>
    <row r="1009" spans="1:3">
      <c r="A1009">
        <v>623311</v>
      </c>
      <c r="B1009" t="s">
        <v>1860</v>
      </c>
      <c r="C1009" t="s">
        <v>1861</v>
      </c>
    </row>
    <row r="1010" spans="1:3">
      <c r="A1010">
        <v>623312</v>
      </c>
      <c r="B1010" t="s">
        <v>1860</v>
      </c>
      <c r="C1010" t="s">
        <v>1861</v>
      </c>
    </row>
    <row r="1011" spans="1:3">
      <c r="A1011">
        <v>623990</v>
      </c>
      <c r="B1011" t="s">
        <v>1860</v>
      </c>
      <c r="C1011" t="s">
        <v>1861</v>
      </c>
    </row>
    <row r="1012" spans="1:3">
      <c r="A1012">
        <v>624110</v>
      </c>
      <c r="B1012" t="s">
        <v>1860</v>
      </c>
      <c r="C1012" t="s">
        <v>1861</v>
      </c>
    </row>
    <row r="1013" spans="1:3">
      <c r="A1013">
        <v>624120</v>
      </c>
      <c r="B1013" t="s">
        <v>1860</v>
      </c>
      <c r="C1013" t="s">
        <v>1861</v>
      </c>
    </row>
    <row r="1014" spans="1:3">
      <c r="A1014">
        <v>624190</v>
      </c>
      <c r="B1014" t="s">
        <v>1860</v>
      </c>
      <c r="C1014" t="s">
        <v>1861</v>
      </c>
    </row>
    <row r="1015" spans="1:3">
      <c r="A1015">
        <v>624210</v>
      </c>
      <c r="B1015" t="s">
        <v>1860</v>
      </c>
      <c r="C1015" t="s">
        <v>1861</v>
      </c>
    </row>
    <row r="1016" spans="1:3">
      <c r="A1016">
        <v>624229</v>
      </c>
      <c r="B1016" t="s">
        <v>1860</v>
      </c>
      <c r="C1016" t="s">
        <v>1861</v>
      </c>
    </row>
    <row r="1017" spans="1:3">
      <c r="A1017">
        <v>624230</v>
      </c>
      <c r="B1017" t="s">
        <v>1860</v>
      </c>
      <c r="C1017" t="s">
        <v>1861</v>
      </c>
    </row>
    <row r="1018" spans="1:3">
      <c r="A1018">
        <v>624310</v>
      </c>
      <c r="B1018" t="s">
        <v>1860</v>
      </c>
      <c r="C1018" t="s">
        <v>1861</v>
      </c>
    </row>
    <row r="1019" spans="1:3">
      <c r="A1019">
        <v>711110</v>
      </c>
      <c r="B1019" t="s">
        <v>1860</v>
      </c>
      <c r="C1019" t="s">
        <v>1861</v>
      </c>
    </row>
    <row r="1020" spans="1:3">
      <c r="A1020">
        <v>711130</v>
      </c>
      <c r="B1020" t="s">
        <v>1860</v>
      </c>
      <c r="C1020" t="s">
        <v>1861</v>
      </c>
    </row>
    <row r="1021" spans="1:3">
      <c r="A1021">
        <v>711211</v>
      </c>
      <c r="B1021" t="s">
        <v>1860</v>
      </c>
      <c r="C1021" t="s">
        <v>1861</v>
      </c>
    </row>
    <row r="1022" spans="1:3">
      <c r="A1022">
        <v>711212</v>
      </c>
      <c r="B1022" t="s">
        <v>1860</v>
      </c>
      <c r="C1022" t="s">
        <v>1861</v>
      </c>
    </row>
    <row r="1023" spans="1:3">
      <c r="A1023">
        <v>711310</v>
      </c>
      <c r="B1023" t="s">
        <v>1860</v>
      </c>
      <c r="C1023" t="s">
        <v>1861</v>
      </c>
    </row>
    <row r="1024" spans="1:3">
      <c r="A1024">
        <v>711320</v>
      </c>
      <c r="B1024" t="s">
        <v>1860</v>
      </c>
      <c r="C1024" t="s">
        <v>1861</v>
      </c>
    </row>
    <row r="1025" spans="1:3">
      <c r="A1025">
        <v>711510</v>
      </c>
      <c r="B1025" t="s">
        <v>1860</v>
      </c>
      <c r="C1025" t="s">
        <v>1861</v>
      </c>
    </row>
    <row r="1026" spans="1:3">
      <c r="A1026">
        <v>712110</v>
      </c>
      <c r="B1026" t="s">
        <v>1860</v>
      </c>
      <c r="C1026" t="s">
        <v>1861</v>
      </c>
    </row>
    <row r="1027" spans="1:3">
      <c r="A1027">
        <v>712120</v>
      </c>
      <c r="B1027" t="s">
        <v>1860</v>
      </c>
      <c r="C1027" t="s">
        <v>1861</v>
      </c>
    </row>
    <row r="1028" spans="1:3">
      <c r="A1028">
        <v>712130</v>
      </c>
      <c r="B1028" t="s">
        <v>1860</v>
      </c>
      <c r="C1028" t="s">
        <v>1861</v>
      </c>
    </row>
    <row r="1029" spans="1:3">
      <c r="A1029">
        <v>712190</v>
      </c>
      <c r="B1029" t="s">
        <v>1860</v>
      </c>
      <c r="C1029" t="s">
        <v>1861</v>
      </c>
    </row>
    <row r="1030" spans="1:3">
      <c r="A1030">
        <v>713110</v>
      </c>
      <c r="B1030" t="s">
        <v>1860</v>
      </c>
      <c r="C1030" t="s">
        <v>1861</v>
      </c>
    </row>
    <row r="1031" spans="1:3">
      <c r="A1031">
        <v>713210</v>
      </c>
      <c r="B1031" t="s">
        <v>1860</v>
      </c>
      <c r="C1031" t="s">
        <v>1861</v>
      </c>
    </row>
    <row r="1032" spans="1:3">
      <c r="A1032">
        <v>713910</v>
      </c>
      <c r="B1032" t="s">
        <v>1860</v>
      </c>
      <c r="C1032" t="s">
        <v>1861</v>
      </c>
    </row>
    <row r="1033" spans="1:3">
      <c r="A1033">
        <v>713920</v>
      </c>
      <c r="B1033" t="s">
        <v>1860</v>
      </c>
      <c r="C1033" t="s">
        <v>1861</v>
      </c>
    </row>
    <row r="1034" spans="1:3">
      <c r="A1034">
        <v>713930</v>
      </c>
      <c r="B1034" t="s">
        <v>1860</v>
      </c>
      <c r="C1034" t="s">
        <v>1861</v>
      </c>
    </row>
    <row r="1035" spans="1:3">
      <c r="A1035">
        <v>713940</v>
      </c>
      <c r="B1035" t="s">
        <v>1860</v>
      </c>
      <c r="C1035" t="s">
        <v>1861</v>
      </c>
    </row>
    <row r="1036" spans="1:3">
      <c r="A1036">
        <v>713990</v>
      </c>
      <c r="B1036" t="s">
        <v>1860</v>
      </c>
      <c r="C1036" t="s">
        <v>1861</v>
      </c>
    </row>
    <row r="1037" spans="1:3">
      <c r="A1037">
        <v>721110</v>
      </c>
      <c r="B1037" t="s">
        <v>1860</v>
      </c>
      <c r="C1037" t="s">
        <v>1861</v>
      </c>
    </row>
    <row r="1038" spans="1:3">
      <c r="A1038">
        <v>721120</v>
      </c>
      <c r="B1038" t="s">
        <v>1860</v>
      </c>
      <c r="C1038" t="s">
        <v>1861</v>
      </c>
    </row>
    <row r="1039" spans="1:3">
      <c r="A1039">
        <v>721191</v>
      </c>
      <c r="B1039" t="s">
        <v>1860</v>
      </c>
      <c r="C1039" t="s">
        <v>1861</v>
      </c>
    </row>
    <row r="1040" spans="1:3">
      <c r="A1040">
        <v>721199</v>
      </c>
      <c r="B1040" t="s">
        <v>1860</v>
      </c>
      <c r="C1040" t="s">
        <v>1861</v>
      </c>
    </row>
    <row r="1041" spans="1:3">
      <c r="A1041">
        <v>721211</v>
      </c>
      <c r="B1041" t="s">
        <v>1860</v>
      </c>
      <c r="C1041" t="s">
        <v>1861</v>
      </c>
    </row>
    <row r="1042" spans="1:3">
      <c r="A1042">
        <v>721214</v>
      </c>
      <c r="B1042" t="s">
        <v>1860</v>
      </c>
      <c r="C1042" t="s">
        <v>1861</v>
      </c>
    </row>
    <row r="1043" spans="1:3">
      <c r="A1043">
        <v>721310</v>
      </c>
      <c r="B1043" t="s">
        <v>1860</v>
      </c>
      <c r="C1043" t="s">
        <v>1861</v>
      </c>
    </row>
    <row r="1044" spans="1:3">
      <c r="A1044">
        <v>722310</v>
      </c>
      <c r="B1044" t="s">
        <v>1860</v>
      </c>
      <c r="C1044" t="s">
        <v>1861</v>
      </c>
    </row>
    <row r="1045" spans="1:3">
      <c r="A1045">
        <v>722320</v>
      </c>
      <c r="B1045" t="s">
        <v>1860</v>
      </c>
      <c r="C1045" t="s">
        <v>1861</v>
      </c>
    </row>
    <row r="1046" spans="1:3">
      <c r="A1046">
        <v>722330</v>
      </c>
      <c r="B1046" t="s">
        <v>1860</v>
      </c>
      <c r="C1046" t="s">
        <v>1861</v>
      </c>
    </row>
    <row r="1047" spans="1:3">
      <c r="A1047">
        <v>722410</v>
      </c>
      <c r="B1047" t="s">
        <v>1860</v>
      </c>
      <c r="C1047" t="s">
        <v>1861</v>
      </c>
    </row>
    <row r="1048" spans="1:3">
      <c r="A1048">
        <v>722511</v>
      </c>
      <c r="B1048" t="s">
        <v>1860</v>
      </c>
      <c r="C1048" t="s">
        <v>1861</v>
      </c>
    </row>
    <row r="1049" spans="1:3">
      <c r="A1049">
        <v>722513</v>
      </c>
      <c r="B1049" t="s">
        <v>1860</v>
      </c>
      <c r="C1049" t="s">
        <v>1861</v>
      </c>
    </row>
    <row r="1050" spans="1:3">
      <c r="A1050">
        <v>722515</v>
      </c>
      <c r="B1050" t="s">
        <v>1860</v>
      </c>
      <c r="C1050" t="s">
        <v>1861</v>
      </c>
    </row>
    <row r="1051" spans="1:3">
      <c r="A1051">
        <v>811111</v>
      </c>
      <c r="B1051" t="s">
        <v>1860</v>
      </c>
      <c r="C1051" t="s">
        <v>1861</v>
      </c>
    </row>
    <row r="1052" spans="1:3">
      <c r="A1052">
        <v>811113</v>
      </c>
      <c r="B1052" t="s">
        <v>1860</v>
      </c>
      <c r="C1052" t="s">
        <v>1861</v>
      </c>
    </row>
    <row r="1053" spans="1:3">
      <c r="A1053">
        <v>811118</v>
      </c>
      <c r="B1053" t="s">
        <v>1860</v>
      </c>
      <c r="C1053" t="s">
        <v>1861</v>
      </c>
    </row>
    <row r="1054" spans="1:3">
      <c r="A1054">
        <v>811121</v>
      </c>
      <c r="B1054" t="s">
        <v>1860</v>
      </c>
      <c r="C1054" t="s">
        <v>1861</v>
      </c>
    </row>
    <row r="1055" spans="1:3">
      <c r="A1055">
        <v>811122</v>
      </c>
      <c r="B1055" t="s">
        <v>1860</v>
      </c>
      <c r="C1055" t="s">
        <v>1861</v>
      </c>
    </row>
    <row r="1056" spans="1:3">
      <c r="A1056">
        <v>811192</v>
      </c>
      <c r="B1056" t="s">
        <v>1860</v>
      </c>
      <c r="C1056" t="s">
        <v>1861</v>
      </c>
    </row>
    <row r="1057" spans="1:3">
      <c r="A1057">
        <v>811211</v>
      </c>
      <c r="B1057" t="s">
        <v>1860</v>
      </c>
      <c r="C1057" t="s">
        <v>1861</v>
      </c>
    </row>
    <row r="1058" spans="1:3">
      <c r="A1058">
        <v>811212</v>
      </c>
      <c r="B1058" t="s">
        <v>1860</v>
      </c>
      <c r="C1058" t="s">
        <v>1861</v>
      </c>
    </row>
    <row r="1059" spans="1:3">
      <c r="A1059">
        <v>811219</v>
      </c>
      <c r="B1059" t="s">
        <v>1860</v>
      </c>
      <c r="C1059" t="s">
        <v>1861</v>
      </c>
    </row>
    <row r="1060" spans="1:3">
      <c r="A1060">
        <v>811310</v>
      </c>
      <c r="B1060" t="s">
        <v>1860</v>
      </c>
      <c r="C1060" t="s">
        <v>1861</v>
      </c>
    </row>
    <row r="1061" spans="1:3">
      <c r="A1061">
        <v>811412</v>
      </c>
      <c r="B1061" t="s">
        <v>1860</v>
      </c>
      <c r="C1061" t="s">
        <v>1861</v>
      </c>
    </row>
    <row r="1062" spans="1:3">
      <c r="A1062">
        <v>811420</v>
      </c>
      <c r="B1062" t="s">
        <v>1860</v>
      </c>
      <c r="C1062" t="s">
        <v>1861</v>
      </c>
    </row>
    <row r="1063" spans="1:3">
      <c r="A1063">
        <v>811490</v>
      </c>
      <c r="B1063" t="s">
        <v>1860</v>
      </c>
      <c r="C1063" t="s">
        <v>1861</v>
      </c>
    </row>
    <row r="1064" spans="1:3">
      <c r="A1064">
        <v>812112</v>
      </c>
      <c r="B1064" t="s">
        <v>1860</v>
      </c>
      <c r="C1064" t="s">
        <v>1861</v>
      </c>
    </row>
    <row r="1065" spans="1:3">
      <c r="A1065">
        <v>812199</v>
      </c>
      <c r="B1065" t="s">
        <v>1860</v>
      </c>
      <c r="C1065" t="s">
        <v>1861</v>
      </c>
    </row>
    <row r="1066" spans="1:3">
      <c r="A1066">
        <v>812210</v>
      </c>
      <c r="B1066" t="s">
        <v>1860</v>
      </c>
      <c r="C1066" t="s">
        <v>1861</v>
      </c>
    </row>
    <row r="1067" spans="1:3">
      <c r="A1067">
        <v>812220</v>
      </c>
      <c r="B1067" t="s">
        <v>1860</v>
      </c>
      <c r="C1067" t="s">
        <v>1861</v>
      </c>
    </row>
    <row r="1068" spans="1:3">
      <c r="A1068">
        <v>812320</v>
      </c>
      <c r="B1068" t="s">
        <v>1860</v>
      </c>
      <c r="C1068" t="s">
        <v>1861</v>
      </c>
    </row>
    <row r="1069" spans="1:3">
      <c r="A1069">
        <v>812331</v>
      </c>
      <c r="B1069" t="s">
        <v>1860</v>
      </c>
      <c r="C1069" t="s">
        <v>1861</v>
      </c>
    </row>
    <row r="1070" spans="1:3">
      <c r="A1070">
        <v>812332</v>
      </c>
      <c r="B1070" t="s">
        <v>1860</v>
      </c>
      <c r="C1070" t="s">
        <v>1861</v>
      </c>
    </row>
    <row r="1071" spans="1:3">
      <c r="A1071">
        <v>812910</v>
      </c>
      <c r="B1071" t="s">
        <v>1860</v>
      </c>
      <c r="C1071" t="s">
        <v>1861</v>
      </c>
    </row>
    <row r="1072" spans="1:3">
      <c r="A1072">
        <v>812930</v>
      </c>
      <c r="B1072" t="s">
        <v>1860</v>
      </c>
      <c r="C1072" t="s">
        <v>1861</v>
      </c>
    </row>
    <row r="1073" spans="1:3">
      <c r="A1073">
        <v>812990</v>
      </c>
      <c r="B1073" t="s">
        <v>1860</v>
      </c>
      <c r="C1073" t="s">
        <v>1861</v>
      </c>
    </row>
    <row r="1074" spans="1:3">
      <c r="A1074">
        <v>813110</v>
      </c>
      <c r="B1074" t="s">
        <v>1860</v>
      </c>
      <c r="C1074" t="s">
        <v>1861</v>
      </c>
    </row>
    <row r="1075" spans="1:3">
      <c r="A1075">
        <v>813211</v>
      </c>
      <c r="B1075" t="s">
        <v>1860</v>
      </c>
      <c r="C1075" t="s">
        <v>1861</v>
      </c>
    </row>
    <row r="1076" spans="1:3">
      <c r="A1076">
        <v>813212</v>
      </c>
      <c r="B1076" t="s">
        <v>1860</v>
      </c>
      <c r="C1076" t="s">
        <v>1861</v>
      </c>
    </row>
    <row r="1077" spans="1:3">
      <c r="A1077">
        <v>813312</v>
      </c>
      <c r="B1077" t="s">
        <v>1860</v>
      </c>
      <c r="C1077" t="s">
        <v>1861</v>
      </c>
    </row>
    <row r="1078" spans="1:3">
      <c r="A1078">
        <v>813319</v>
      </c>
      <c r="B1078" t="s">
        <v>1860</v>
      </c>
      <c r="C1078" t="s">
        <v>1861</v>
      </c>
    </row>
    <row r="1079" spans="1:3">
      <c r="A1079">
        <v>813410</v>
      </c>
      <c r="B1079" t="s">
        <v>1860</v>
      </c>
      <c r="C1079" t="s">
        <v>1861</v>
      </c>
    </row>
    <row r="1080" spans="1:3">
      <c r="A1080">
        <v>813910</v>
      </c>
      <c r="B1080" t="s">
        <v>1860</v>
      </c>
      <c r="C1080" t="s">
        <v>1861</v>
      </c>
    </row>
    <row r="1081" spans="1:3">
      <c r="A1081">
        <v>813920</v>
      </c>
      <c r="B1081" t="s">
        <v>1860</v>
      </c>
      <c r="C1081" t="s">
        <v>1861</v>
      </c>
    </row>
    <row r="1082" spans="1:3">
      <c r="A1082">
        <v>813990</v>
      </c>
      <c r="B1082" t="s">
        <v>1860</v>
      </c>
      <c r="C1082" t="s">
        <v>1861</v>
      </c>
    </row>
    <row r="1083" spans="1:3">
      <c r="A1083">
        <v>814110</v>
      </c>
      <c r="B1083" t="s">
        <v>1860</v>
      </c>
      <c r="C1083" t="s">
        <v>1861</v>
      </c>
    </row>
    <row r="1084" spans="1:3">
      <c r="A1084">
        <v>921110</v>
      </c>
      <c r="B1084" t="s">
        <v>1860</v>
      </c>
      <c r="C1084" t="s">
        <v>1861</v>
      </c>
    </row>
    <row r="1085" spans="1:3">
      <c r="A1085">
        <v>921120</v>
      </c>
      <c r="B1085" t="s">
        <v>1860</v>
      </c>
      <c r="C1085" t="s">
        <v>1861</v>
      </c>
    </row>
    <row r="1086" spans="1:3">
      <c r="A1086">
        <v>921130</v>
      </c>
      <c r="B1086" t="s">
        <v>1860</v>
      </c>
      <c r="C1086" t="s">
        <v>1861</v>
      </c>
    </row>
    <row r="1087" spans="1:3">
      <c r="A1087">
        <v>921150</v>
      </c>
      <c r="B1087" t="s">
        <v>1860</v>
      </c>
      <c r="C1087" t="s">
        <v>1861</v>
      </c>
    </row>
    <row r="1088" spans="1:3">
      <c r="A1088">
        <v>921190</v>
      </c>
      <c r="B1088" t="s">
        <v>1860</v>
      </c>
      <c r="C1088" t="s">
        <v>1861</v>
      </c>
    </row>
    <row r="1089" spans="1:3">
      <c r="A1089">
        <v>922110</v>
      </c>
      <c r="B1089" t="s">
        <v>1860</v>
      </c>
      <c r="C1089" t="s">
        <v>1861</v>
      </c>
    </row>
    <row r="1090" spans="1:3">
      <c r="A1090">
        <v>922120</v>
      </c>
      <c r="B1090" t="s">
        <v>1860</v>
      </c>
      <c r="C1090" t="s">
        <v>1861</v>
      </c>
    </row>
    <row r="1091" spans="1:3">
      <c r="A1091">
        <v>922130</v>
      </c>
      <c r="B1091" t="s">
        <v>1860</v>
      </c>
      <c r="C1091" t="s">
        <v>1861</v>
      </c>
    </row>
    <row r="1092" spans="1:3">
      <c r="A1092">
        <v>922140</v>
      </c>
      <c r="B1092" t="s">
        <v>1860</v>
      </c>
      <c r="C1092" t="s">
        <v>1861</v>
      </c>
    </row>
    <row r="1093" spans="1:3">
      <c r="A1093">
        <v>922150</v>
      </c>
      <c r="B1093" t="s">
        <v>1860</v>
      </c>
      <c r="C1093" t="s">
        <v>1861</v>
      </c>
    </row>
    <row r="1094" spans="1:3">
      <c r="A1094">
        <v>922160</v>
      </c>
      <c r="B1094" t="s">
        <v>1860</v>
      </c>
      <c r="C1094" t="s">
        <v>1861</v>
      </c>
    </row>
    <row r="1095" spans="1:3">
      <c r="A1095">
        <v>922190</v>
      </c>
      <c r="B1095" t="s">
        <v>1860</v>
      </c>
      <c r="C1095" t="s">
        <v>1861</v>
      </c>
    </row>
    <row r="1096" spans="1:3">
      <c r="A1096">
        <v>923110</v>
      </c>
      <c r="B1096" t="s">
        <v>1860</v>
      </c>
      <c r="C1096" t="s">
        <v>1861</v>
      </c>
    </row>
    <row r="1097" spans="1:3">
      <c r="A1097">
        <v>923120</v>
      </c>
      <c r="B1097" t="s">
        <v>1860</v>
      </c>
      <c r="C1097" t="s">
        <v>1861</v>
      </c>
    </row>
    <row r="1098" spans="1:3">
      <c r="A1098">
        <v>923130</v>
      </c>
      <c r="B1098" t="s">
        <v>1860</v>
      </c>
      <c r="C1098" t="s">
        <v>1861</v>
      </c>
    </row>
    <row r="1099" spans="1:3">
      <c r="A1099">
        <v>923140</v>
      </c>
      <c r="B1099" t="s">
        <v>1860</v>
      </c>
      <c r="C1099" t="s">
        <v>1861</v>
      </c>
    </row>
    <row r="1100" spans="1:3">
      <c r="A1100">
        <v>924110</v>
      </c>
      <c r="B1100" t="s">
        <v>1860</v>
      </c>
      <c r="C1100" t="s">
        <v>1861</v>
      </c>
    </row>
    <row r="1101" spans="1:3">
      <c r="A1101">
        <v>924120</v>
      </c>
      <c r="B1101" t="s">
        <v>1860</v>
      </c>
      <c r="C1101" t="s">
        <v>1861</v>
      </c>
    </row>
    <row r="1102" spans="1:3">
      <c r="A1102">
        <v>925110</v>
      </c>
      <c r="B1102" t="s">
        <v>1860</v>
      </c>
      <c r="C1102" t="s">
        <v>1861</v>
      </c>
    </row>
    <row r="1103" spans="1:3">
      <c r="A1103">
        <v>925120</v>
      </c>
      <c r="B1103" t="s">
        <v>1860</v>
      </c>
      <c r="C1103" t="s">
        <v>1861</v>
      </c>
    </row>
    <row r="1104" spans="1:3">
      <c r="A1104">
        <v>926110</v>
      </c>
      <c r="B1104" t="s">
        <v>1860</v>
      </c>
      <c r="C1104" t="s">
        <v>1861</v>
      </c>
    </row>
    <row r="1105" spans="1:3">
      <c r="A1105">
        <v>926120</v>
      </c>
      <c r="B1105" t="s">
        <v>1860</v>
      </c>
      <c r="C1105" t="s">
        <v>1861</v>
      </c>
    </row>
    <row r="1106" spans="1:3">
      <c r="A1106">
        <v>926130</v>
      </c>
      <c r="B1106" t="s">
        <v>1860</v>
      </c>
      <c r="C1106" t="s">
        <v>1861</v>
      </c>
    </row>
    <row r="1107" spans="1:3">
      <c r="A1107">
        <v>926140</v>
      </c>
      <c r="B1107" t="s">
        <v>1860</v>
      </c>
      <c r="C1107" t="s">
        <v>1861</v>
      </c>
    </row>
    <row r="1108" spans="1:3">
      <c r="A1108">
        <v>927110</v>
      </c>
      <c r="B1108" t="s">
        <v>1860</v>
      </c>
      <c r="C1108" t="s">
        <v>1861</v>
      </c>
    </row>
    <row r="1109" spans="1:3">
      <c r="A1109">
        <v>928110</v>
      </c>
      <c r="B1109" t="s">
        <v>1860</v>
      </c>
      <c r="C1109" t="s">
        <v>1861</v>
      </c>
    </row>
    <row r="1110" spans="1:3">
      <c r="A1110">
        <v>928120</v>
      </c>
      <c r="B1110" t="s">
        <v>1860</v>
      </c>
      <c r="C1110" t="s">
        <v>1861</v>
      </c>
    </row>
  </sheetData>
  <sheetProtection algorithmName="SHA-512" hashValue="z4x+oSGnt7CB3/YLXTzq+c56u0LIKnGy/rQ6x93ecAM6PcbtbfC+Fk6CAt89r7w9XY4xBRa9afXG739YOXf20w==" saltValue="kkcWWHwOx5MRaLzpg5f9GQ==" spinCount="100000" sheet="1" objects="1" scenarios="1" formatCells="0" formatColumns="0" formatRows="0" autoFilter="0"/>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B3D3-3EF7-4460-9812-AA9A29F2806C}">
  <sheetPr>
    <tabColor rgb="FF9966FF"/>
  </sheetPr>
  <dimension ref="A1:K2202"/>
  <sheetViews>
    <sheetView topLeftCell="A162" workbookViewId="0">
      <selection activeCell="E244" sqref="E244"/>
    </sheetView>
  </sheetViews>
  <sheetFormatPr defaultRowHeight="14.45"/>
  <cols>
    <col min="1" max="1" width="11.28515625" customWidth="1"/>
    <col min="2" max="2" width="57" customWidth="1"/>
  </cols>
  <sheetData>
    <row r="1" spans="1:4" ht="27.75" customHeight="1">
      <c r="A1" s="359" t="s">
        <v>1873</v>
      </c>
      <c r="B1" s="360"/>
      <c r="C1" s="360"/>
      <c r="D1" s="360"/>
    </row>
    <row r="2" spans="1:4" ht="45" customHeight="1">
      <c r="A2" s="361" t="s">
        <v>1874</v>
      </c>
      <c r="B2" s="362"/>
      <c r="C2" s="362"/>
      <c r="D2" s="362"/>
    </row>
    <row r="3" spans="1:4" ht="36.950000000000003">
      <c r="A3" s="36" t="s">
        <v>1875</v>
      </c>
      <c r="B3" s="41" t="s">
        <v>1876</v>
      </c>
      <c r="C3" s="36" t="s">
        <v>1877</v>
      </c>
      <c r="D3" s="36" t="s">
        <v>1878</v>
      </c>
    </row>
    <row r="4" spans="1:4" ht="24.6">
      <c r="A4" s="37">
        <v>111110</v>
      </c>
      <c r="B4" s="37" t="s">
        <v>1879</v>
      </c>
      <c r="C4" s="37">
        <v>111110</v>
      </c>
      <c r="D4" s="37" t="s">
        <v>1879</v>
      </c>
    </row>
    <row r="5" spans="1:4" ht="49.15">
      <c r="A5" s="37">
        <v>111120</v>
      </c>
      <c r="B5" s="37" t="s">
        <v>1880</v>
      </c>
      <c r="C5" s="37">
        <v>111120</v>
      </c>
      <c r="D5" s="37" t="s">
        <v>1880</v>
      </c>
    </row>
    <row r="6" spans="1:4" ht="36.950000000000003">
      <c r="A6" s="37">
        <v>111130</v>
      </c>
      <c r="B6" s="37" t="s">
        <v>1881</v>
      </c>
      <c r="C6" s="37">
        <v>111130</v>
      </c>
      <c r="D6" s="37" t="s">
        <v>1881</v>
      </c>
    </row>
    <row r="7" spans="1:4" ht="24.6">
      <c r="A7" s="37">
        <v>111140</v>
      </c>
      <c r="B7" s="37" t="s">
        <v>1882</v>
      </c>
      <c r="C7" s="37">
        <v>111140</v>
      </c>
      <c r="D7" s="37" t="s">
        <v>1882</v>
      </c>
    </row>
    <row r="8" spans="1:4" ht="24.6">
      <c r="A8" s="37">
        <v>111150</v>
      </c>
      <c r="B8" s="37" t="s">
        <v>1883</v>
      </c>
      <c r="C8" s="37">
        <v>111150</v>
      </c>
      <c r="D8" s="37" t="s">
        <v>1883</v>
      </c>
    </row>
    <row r="9" spans="1:4" ht="24.6">
      <c r="A9" s="37">
        <v>111160</v>
      </c>
      <c r="B9" s="37" t="s">
        <v>1884</v>
      </c>
      <c r="C9" s="37">
        <v>111160</v>
      </c>
      <c r="D9" s="37" t="s">
        <v>1884</v>
      </c>
    </row>
    <row r="10" spans="1:4" ht="61.5">
      <c r="A10" s="37">
        <v>111191</v>
      </c>
      <c r="B10" s="37" t="s">
        <v>1885</v>
      </c>
      <c r="C10" s="37">
        <v>111191</v>
      </c>
      <c r="D10" s="37" t="s">
        <v>1885</v>
      </c>
    </row>
    <row r="11" spans="1:4" ht="36.950000000000003">
      <c r="A11" s="37">
        <v>111199</v>
      </c>
      <c r="B11" s="37" t="s">
        <v>1886</v>
      </c>
      <c r="C11" s="37">
        <v>111199</v>
      </c>
      <c r="D11" s="37" t="s">
        <v>1886</v>
      </c>
    </row>
    <row r="12" spans="1:4" ht="24.6">
      <c r="A12" s="37">
        <v>111211</v>
      </c>
      <c r="B12" s="37" t="s">
        <v>1887</v>
      </c>
      <c r="C12" s="37">
        <v>111211</v>
      </c>
      <c r="D12" s="37" t="s">
        <v>1887</v>
      </c>
    </row>
    <row r="13" spans="1:4" ht="73.900000000000006">
      <c r="A13" s="37">
        <v>111219</v>
      </c>
      <c r="B13" s="37" t="s">
        <v>1888</v>
      </c>
      <c r="C13" s="37">
        <v>111219</v>
      </c>
      <c r="D13" s="37" t="s">
        <v>1888</v>
      </c>
    </row>
    <row r="14" spans="1:4" ht="24.6">
      <c r="A14" s="37">
        <v>111310</v>
      </c>
      <c r="B14" s="37" t="s">
        <v>1889</v>
      </c>
      <c r="C14" s="37">
        <v>111310</v>
      </c>
      <c r="D14" s="37" t="s">
        <v>1889</v>
      </c>
    </row>
    <row r="15" spans="1:4" ht="49.15">
      <c r="A15" s="37">
        <v>111320</v>
      </c>
      <c r="B15" s="37" t="s">
        <v>1890</v>
      </c>
      <c r="C15" s="37">
        <v>111320</v>
      </c>
      <c r="D15" s="37" t="s">
        <v>1890</v>
      </c>
    </row>
    <row r="16" spans="1:4" ht="24.6">
      <c r="A16" s="37">
        <v>111331</v>
      </c>
      <c r="B16" s="37" t="s">
        <v>1891</v>
      </c>
      <c r="C16" s="37">
        <v>111331</v>
      </c>
      <c r="D16" s="37" t="s">
        <v>1891</v>
      </c>
    </row>
    <row r="17" spans="1:6" ht="24.6">
      <c r="A17" s="37">
        <v>111332</v>
      </c>
      <c r="B17" s="37" t="s">
        <v>1892</v>
      </c>
      <c r="C17" s="37">
        <v>111332</v>
      </c>
      <c r="D17" s="37" t="s">
        <v>1892</v>
      </c>
      <c r="E17" s="77"/>
    </row>
    <row r="18" spans="1:6" ht="24.6">
      <c r="A18" s="37">
        <v>111333</v>
      </c>
      <c r="B18" s="37" t="s">
        <v>1893</v>
      </c>
      <c r="C18" s="37">
        <v>111333</v>
      </c>
      <c r="D18" s="37" t="s">
        <v>1893</v>
      </c>
      <c r="E18" s="77"/>
    </row>
    <row r="19" spans="1:6" ht="49.15">
      <c r="A19" s="37">
        <v>111334</v>
      </c>
      <c r="B19" s="37" t="s">
        <v>1894</v>
      </c>
      <c r="C19" s="37">
        <v>111334</v>
      </c>
      <c r="D19" s="37" t="s">
        <v>1894</v>
      </c>
      <c r="E19" s="77"/>
    </row>
    <row r="20" spans="1:6" ht="24.6">
      <c r="A20" s="37">
        <v>111335</v>
      </c>
      <c r="B20" s="37" t="s">
        <v>1895</v>
      </c>
      <c r="C20" s="37">
        <v>111335</v>
      </c>
      <c r="D20" s="37" t="s">
        <v>1895</v>
      </c>
      <c r="E20" s="77"/>
    </row>
    <row r="21" spans="1:6" ht="61.5">
      <c r="A21" s="37">
        <v>111336</v>
      </c>
      <c r="B21" s="37" t="s">
        <v>1896</v>
      </c>
      <c r="C21" s="37">
        <v>111336</v>
      </c>
      <c r="D21" s="37" t="s">
        <v>1896</v>
      </c>
      <c r="E21" s="77"/>
    </row>
    <row r="22" spans="1:6" ht="49.15">
      <c r="A22" s="37">
        <v>111339</v>
      </c>
      <c r="B22" s="37" t="s">
        <v>1897</v>
      </c>
      <c r="C22" s="37">
        <v>111339</v>
      </c>
      <c r="D22" s="37" t="s">
        <v>1897</v>
      </c>
      <c r="E22" s="77"/>
    </row>
    <row r="23" spans="1:6" ht="24.6">
      <c r="A23" s="37">
        <v>111411</v>
      </c>
      <c r="B23" s="37" t="s">
        <v>1898</v>
      </c>
      <c r="C23" s="37">
        <v>111411</v>
      </c>
      <c r="D23" s="37" t="s">
        <v>1898</v>
      </c>
      <c r="E23" s="77"/>
    </row>
    <row r="24" spans="1:6" ht="73.900000000000006">
      <c r="A24" s="37">
        <v>111419</v>
      </c>
      <c r="B24" s="37" t="s">
        <v>1899</v>
      </c>
      <c r="C24" s="37">
        <v>111419</v>
      </c>
      <c r="D24" s="37" t="s">
        <v>1899</v>
      </c>
      <c r="E24" s="77"/>
    </row>
    <row r="25" spans="1:6" ht="36.950000000000003">
      <c r="A25" s="37">
        <v>111421</v>
      </c>
      <c r="B25" s="37" t="s">
        <v>1900</v>
      </c>
      <c r="C25" s="37">
        <v>111421</v>
      </c>
      <c r="D25" s="37" t="s">
        <v>1900</v>
      </c>
      <c r="E25" s="77"/>
    </row>
    <row r="26" spans="1:6" ht="36.950000000000003">
      <c r="A26" s="37">
        <v>111422</v>
      </c>
      <c r="B26" s="37" t="s">
        <v>1901</v>
      </c>
      <c r="C26" s="37">
        <v>111422</v>
      </c>
      <c r="D26" s="37" t="s">
        <v>1901</v>
      </c>
      <c r="E26" s="77"/>
    </row>
    <row r="27" spans="1:6" ht="24.6">
      <c r="A27" s="37">
        <v>111910</v>
      </c>
      <c r="B27" s="37" t="s">
        <v>1902</v>
      </c>
      <c r="C27" s="37">
        <v>111910</v>
      </c>
      <c r="D27" s="37" t="s">
        <v>1902</v>
      </c>
      <c r="E27" s="77"/>
      <c r="F27" t="s">
        <v>28</v>
      </c>
    </row>
    <row r="28" spans="1:6" ht="24.6">
      <c r="A28" s="37">
        <v>111920</v>
      </c>
      <c r="B28" s="37" t="s">
        <v>1903</v>
      </c>
      <c r="C28" s="37">
        <v>111920</v>
      </c>
      <c r="D28" s="37" t="s">
        <v>1903</v>
      </c>
      <c r="E28" s="77"/>
    </row>
    <row r="29" spans="1:6" ht="24.6">
      <c r="A29" s="37">
        <v>111930</v>
      </c>
      <c r="B29" s="37" t="s">
        <v>1904</v>
      </c>
      <c r="C29" s="37">
        <v>111930</v>
      </c>
      <c r="D29" s="37" t="s">
        <v>1904</v>
      </c>
      <c r="E29" s="77"/>
    </row>
    <row r="30" spans="1:6" ht="24.6">
      <c r="A30" s="37">
        <v>111940</v>
      </c>
      <c r="B30" s="37" t="s">
        <v>1905</v>
      </c>
      <c r="C30" s="37">
        <v>111940</v>
      </c>
      <c r="D30" s="37" t="s">
        <v>1905</v>
      </c>
      <c r="E30" s="77"/>
    </row>
    <row r="31" spans="1:6" ht="36.950000000000003">
      <c r="A31" s="37">
        <v>111991</v>
      </c>
      <c r="B31" s="37" t="s">
        <v>1906</v>
      </c>
      <c r="C31" s="37">
        <v>111991</v>
      </c>
      <c r="D31" s="37" t="s">
        <v>1906</v>
      </c>
      <c r="E31" s="77"/>
    </row>
    <row r="32" spans="1:6" ht="24.6">
      <c r="A32" s="37">
        <v>111992</v>
      </c>
      <c r="B32" s="37" t="s">
        <v>1907</v>
      </c>
      <c r="C32" s="37">
        <v>111992</v>
      </c>
      <c r="D32" s="37" t="s">
        <v>1907</v>
      </c>
      <c r="E32" s="77"/>
    </row>
    <row r="33" spans="1:4" ht="49.15">
      <c r="A33" s="37">
        <v>111998</v>
      </c>
      <c r="B33" s="37" t="s">
        <v>1908</v>
      </c>
      <c r="C33" s="37">
        <v>111998</v>
      </c>
      <c r="D33" s="37" t="s">
        <v>1908</v>
      </c>
    </row>
    <row r="34" spans="1:4" ht="61.5">
      <c r="A34" s="37">
        <v>112111</v>
      </c>
      <c r="B34" s="37" t="s">
        <v>1909</v>
      </c>
      <c r="C34" s="37">
        <v>112111</v>
      </c>
      <c r="D34" s="37" t="s">
        <v>1909</v>
      </c>
    </row>
    <row r="35" spans="1:4" ht="24.6">
      <c r="A35" s="37">
        <v>112112</v>
      </c>
      <c r="B35" s="37" t="s">
        <v>1910</v>
      </c>
      <c r="C35" s="37">
        <v>112112</v>
      </c>
      <c r="D35" s="37" t="s">
        <v>1910</v>
      </c>
    </row>
    <row r="36" spans="1:4" ht="49.15">
      <c r="A36" s="37">
        <v>112120</v>
      </c>
      <c r="B36" s="37" t="s">
        <v>1911</v>
      </c>
      <c r="C36" s="37">
        <v>112120</v>
      </c>
      <c r="D36" s="37" t="s">
        <v>1911</v>
      </c>
    </row>
    <row r="37" spans="1:4" ht="73.900000000000006">
      <c r="A37" s="37">
        <v>112130</v>
      </c>
      <c r="B37" s="37" t="s">
        <v>1912</v>
      </c>
      <c r="C37" s="37">
        <v>112130</v>
      </c>
      <c r="D37" s="37" t="s">
        <v>1912</v>
      </c>
    </row>
    <row r="38" spans="1:4" ht="36.950000000000003">
      <c r="A38" s="37">
        <v>112210</v>
      </c>
      <c r="B38" s="37" t="s">
        <v>1913</v>
      </c>
      <c r="C38" s="37">
        <v>112210</v>
      </c>
      <c r="D38" s="37" t="s">
        <v>1913</v>
      </c>
    </row>
    <row r="39" spans="1:4" ht="36.950000000000003">
      <c r="A39" s="37">
        <v>112310</v>
      </c>
      <c r="B39" s="37" t="s">
        <v>1914</v>
      </c>
      <c r="C39" s="37">
        <v>112310</v>
      </c>
      <c r="D39" s="37" t="s">
        <v>1914</v>
      </c>
    </row>
    <row r="40" spans="1:4" ht="61.5">
      <c r="A40" s="37">
        <v>112320</v>
      </c>
      <c r="B40" s="37" t="s">
        <v>1915</v>
      </c>
      <c r="C40" s="37">
        <v>112320</v>
      </c>
      <c r="D40" s="37" t="s">
        <v>1915</v>
      </c>
    </row>
    <row r="41" spans="1:4" ht="24.6">
      <c r="A41" s="37">
        <v>112330</v>
      </c>
      <c r="B41" s="37" t="s">
        <v>1916</v>
      </c>
      <c r="C41" s="37">
        <v>112330</v>
      </c>
      <c r="D41" s="37" t="s">
        <v>1916</v>
      </c>
    </row>
    <row r="42" spans="1:4" ht="24.6">
      <c r="A42" s="37">
        <v>112340</v>
      </c>
      <c r="B42" s="37" t="s">
        <v>1917</v>
      </c>
      <c r="C42" s="37">
        <v>112340</v>
      </c>
      <c r="D42" s="37" t="s">
        <v>1917</v>
      </c>
    </row>
    <row r="43" spans="1:4" ht="36.950000000000003">
      <c r="A43" s="37">
        <v>112390</v>
      </c>
      <c r="B43" s="37" t="s">
        <v>1918</v>
      </c>
      <c r="C43" s="37">
        <v>112390</v>
      </c>
      <c r="D43" s="37" t="s">
        <v>1918</v>
      </c>
    </row>
    <row r="44" spans="1:4" ht="24.6">
      <c r="A44" s="37">
        <v>112410</v>
      </c>
      <c r="B44" s="37" t="s">
        <v>1919</v>
      </c>
      <c r="C44" s="37">
        <v>112410</v>
      </c>
      <c r="D44" s="37" t="s">
        <v>1919</v>
      </c>
    </row>
    <row r="45" spans="1:4" ht="24.6">
      <c r="A45" s="37">
        <v>112420</v>
      </c>
      <c r="B45" s="37" t="s">
        <v>1920</v>
      </c>
      <c r="C45" s="37">
        <v>112420</v>
      </c>
      <c r="D45" s="37" t="s">
        <v>1920</v>
      </c>
    </row>
    <row r="46" spans="1:4" ht="49.15">
      <c r="A46" s="37">
        <v>112511</v>
      </c>
      <c r="B46" s="37" t="s">
        <v>1921</v>
      </c>
      <c r="C46" s="37">
        <v>112511</v>
      </c>
      <c r="D46" s="37" t="s">
        <v>1921</v>
      </c>
    </row>
    <row r="47" spans="1:4" ht="24.6">
      <c r="A47" s="37">
        <v>112512</v>
      </c>
      <c r="B47" s="37" t="s">
        <v>1922</v>
      </c>
      <c r="C47" s="37">
        <v>112512</v>
      </c>
      <c r="D47" s="37" t="s">
        <v>1922</v>
      </c>
    </row>
    <row r="48" spans="1:4" ht="36.950000000000003">
      <c r="A48" s="37">
        <v>112519</v>
      </c>
      <c r="B48" s="37" t="s">
        <v>1923</v>
      </c>
      <c r="C48" s="37">
        <v>112519</v>
      </c>
      <c r="D48" s="37" t="s">
        <v>1923</v>
      </c>
    </row>
    <row r="49" spans="1:6">
      <c r="A49" s="37">
        <v>112910</v>
      </c>
      <c r="B49" s="37" t="s">
        <v>1924</v>
      </c>
      <c r="C49" s="37">
        <v>112910</v>
      </c>
      <c r="D49" s="37" t="s">
        <v>1924</v>
      </c>
      <c r="E49" s="77"/>
    </row>
    <row r="50" spans="1:6" ht="49.15">
      <c r="A50" s="37">
        <v>112920</v>
      </c>
      <c r="B50" s="37" t="s">
        <v>1925</v>
      </c>
      <c r="C50" s="37">
        <v>112920</v>
      </c>
      <c r="D50" s="37" t="s">
        <v>1925</v>
      </c>
      <c r="E50" s="77"/>
    </row>
    <row r="51" spans="1:6" ht="61.5">
      <c r="A51" s="37">
        <v>112930</v>
      </c>
      <c r="B51" s="37" t="s">
        <v>1926</v>
      </c>
      <c r="C51" s="37">
        <v>112930</v>
      </c>
      <c r="D51" s="37" t="s">
        <v>1926</v>
      </c>
      <c r="E51" s="77"/>
    </row>
    <row r="52" spans="1:6" ht="36.950000000000003">
      <c r="A52" s="37">
        <v>112990</v>
      </c>
      <c r="B52" s="37" t="s">
        <v>1927</v>
      </c>
      <c r="C52" s="37">
        <v>112990</v>
      </c>
      <c r="D52" s="37" t="s">
        <v>1927</v>
      </c>
      <c r="E52" s="77"/>
    </row>
    <row r="53" spans="1:6" ht="49.15">
      <c r="A53" s="37">
        <v>113110</v>
      </c>
      <c r="B53" s="37" t="s">
        <v>1928</v>
      </c>
      <c r="C53" s="37">
        <v>113110</v>
      </c>
      <c r="D53" s="37" t="s">
        <v>1928</v>
      </c>
      <c r="E53" s="77"/>
    </row>
    <row r="54" spans="1:6" ht="73.900000000000006">
      <c r="A54" s="37">
        <v>113210</v>
      </c>
      <c r="B54" s="37" t="s">
        <v>1929</v>
      </c>
      <c r="C54" s="37">
        <v>113210</v>
      </c>
      <c r="D54" s="37" t="s">
        <v>1929</v>
      </c>
      <c r="E54" s="77"/>
    </row>
    <row r="55" spans="1:6">
      <c r="A55" s="37">
        <v>113310</v>
      </c>
      <c r="B55" s="37" t="s">
        <v>1930</v>
      </c>
      <c r="C55" s="37">
        <v>113310</v>
      </c>
      <c r="D55" s="37" t="s">
        <v>1930</v>
      </c>
      <c r="E55" s="77"/>
    </row>
    <row r="56" spans="1:6" ht="24.6">
      <c r="A56" s="37">
        <v>114111</v>
      </c>
      <c r="B56" s="37" t="s">
        <v>1931</v>
      </c>
      <c r="C56" s="37">
        <v>114111</v>
      </c>
      <c r="D56" s="37" t="s">
        <v>1931</v>
      </c>
      <c r="E56" s="77"/>
    </row>
    <row r="57" spans="1:6" ht="24.6">
      <c r="A57" s="37">
        <v>114112</v>
      </c>
      <c r="B57" s="37" t="s">
        <v>1932</v>
      </c>
      <c r="C57" s="37">
        <v>114112</v>
      </c>
      <c r="D57" s="37" t="s">
        <v>1932</v>
      </c>
      <c r="E57" s="77"/>
    </row>
    <row r="58" spans="1:6" ht="36.950000000000003">
      <c r="A58" s="37">
        <v>114119</v>
      </c>
      <c r="B58" s="37" t="s">
        <v>1933</v>
      </c>
      <c r="C58" s="37">
        <v>114119</v>
      </c>
      <c r="D58" s="37" t="s">
        <v>1933</v>
      </c>
      <c r="E58" s="77"/>
    </row>
    <row r="59" spans="1:6" ht="36.950000000000003">
      <c r="A59" s="37">
        <v>114210</v>
      </c>
      <c r="B59" s="37" t="s">
        <v>1934</v>
      </c>
      <c r="C59" s="37">
        <v>114210</v>
      </c>
      <c r="D59" s="37" t="s">
        <v>1934</v>
      </c>
      <c r="E59" s="77"/>
    </row>
    <row r="60" spans="1:6" ht="24.6">
      <c r="A60" s="37">
        <v>115111</v>
      </c>
      <c r="B60" s="37" t="s">
        <v>1935</v>
      </c>
      <c r="C60" s="37">
        <v>115111</v>
      </c>
      <c r="D60" s="37" t="s">
        <v>1935</v>
      </c>
      <c r="E60" s="77"/>
    </row>
    <row r="61" spans="1:6" ht="73.900000000000006">
      <c r="A61" s="37">
        <v>115112</v>
      </c>
      <c r="B61" s="37" t="s">
        <v>1936</v>
      </c>
      <c r="C61" s="37">
        <v>115112</v>
      </c>
      <c r="D61" s="37" t="s">
        <v>1936</v>
      </c>
      <c r="E61" s="77"/>
    </row>
    <row r="62" spans="1:6" ht="61.5">
      <c r="A62" s="37">
        <v>115113</v>
      </c>
      <c r="B62" s="37" t="s">
        <v>1937</v>
      </c>
      <c r="C62" s="37">
        <v>115113</v>
      </c>
      <c r="D62" s="37" t="s">
        <v>1937</v>
      </c>
      <c r="E62" s="77"/>
    </row>
    <row r="63" spans="1:6" ht="73.900000000000006">
      <c r="A63" s="37">
        <v>115114</v>
      </c>
      <c r="B63" s="37" t="s">
        <v>1938</v>
      </c>
      <c r="C63" s="37">
        <v>115114</v>
      </c>
      <c r="D63" s="37" t="s">
        <v>1938</v>
      </c>
      <c r="E63" s="77"/>
      <c r="F63" s="42" t="s">
        <v>28</v>
      </c>
    </row>
    <row r="64" spans="1:6" ht="73.900000000000006">
      <c r="A64" s="37">
        <v>115115</v>
      </c>
      <c r="B64" s="37" t="s">
        <v>1939</v>
      </c>
      <c r="C64" s="37">
        <v>115115</v>
      </c>
      <c r="D64" s="37" t="s">
        <v>1939</v>
      </c>
      <c r="E64" s="77"/>
    </row>
    <row r="65" spans="1:7" ht="49.15">
      <c r="A65" s="37">
        <v>115116</v>
      </c>
      <c r="B65" s="37" t="s">
        <v>1940</v>
      </c>
      <c r="C65" s="37">
        <v>115116</v>
      </c>
      <c r="D65" s="37" t="s">
        <v>1940</v>
      </c>
      <c r="E65" s="77"/>
    </row>
    <row r="66" spans="1:7" ht="49.15">
      <c r="A66" s="37">
        <v>115210</v>
      </c>
      <c r="B66" s="37" t="s">
        <v>1941</v>
      </c>
      <c r="C66" s="37">
        <v>115210</v>
      </c>
      <c r="D66" s="37" t="s">
        <v>1941</v>
      </c>
      <c r="E66" s="77"/>
    </row>
    <row r="67" spans="1:7" ht="49.15">
      <c r="A67" s="37">
        <v>115310</v>
      </c>
      <c r="B67" s="37" t="s">
        <v>1942</v>
      </c>
      <c r="C67" s="37">
        <v>115310</v>
      </c>
      <c r="D67" s="37" t="s">
        <v>1942</v>
      </c>
      <c r="E67" s="77"/>
    </row>
    <row r="68" spans="1:7" ht="36.950000000000003">
      <c r="A68" s="37">
        <v>2111</v>
      </c>
      <c r="B68" s="37" t="s">
        <v>1943</v>
      </c>
      <c r="C68" s="37">
        <v>2111</v>
      </c>
      <c r="D68" s="37" t="s">
        <v>1943</v>
      </c>
      <c r="E68" s="77"/>
    </row>
    <row r="69" spans="1:7" ht="36.950000000000003">
      <c r="A69" s="37">
        <v>211120</v>
      </c>
      <c r="B69" s="37" t="s">
        <v>1944</v>
      </c>
      <c r="C69" s="37">
        <v>211120</v>
      </c>
      <c r="D69" s="37" t="s">
        <v>1944</v>
      </c>
      <c r="E69" s="77"/>
    </row>
    <row r="70" spans="1:7" ht="36.950000000000003">
      <c r="A70" s="37">
        <v>21112</v>
      </c>
      <c r="B70" s="37" t="s">
        <v>1944</v>
      </c>
      <c r="C70" s="37">
        <v>21112</v>
      </c>
      <c r="D70" s="37" t="s">
        <v>1944</v>
      </c>
      <c r="E70" s="77"/>
    </row>
    <row r="71" spans="1:7" ht="36.950000000000003">
      <c r="A71" s="37">
        <v>211130</v>
      </c>
      <c r="B71" s="37" t="s">
        <v>1945</v>
      </c>
      <c r="C71" s="37">
        <v>211130</v>
      </c>
      <c r="D71" s="37" t="s">
        <v>1945</v>
      </c>
      <c r="E71" s="77"/>
      <c r="F71" s="42" t="s">
        <v>28</v>
      </c>
      <c r="G71" s="42" t="s">
        <v>28</v>
      </c>
    </row>
    <row r="72" spans="1:7" ht="36.950000000000003">
      <c r="A72" s="37">
        <v>21113</v>
      </c>
      <c r="B72" s="37" t="s">
        <v>1945</v>
      </c>
      <c r="C72" s="37">
        <v>21113</v>
      </c>
      <c r="D72" s="37" t="s">
        <v>1945</v>
      </c>
      <c r="E72" s="77"/>
      <c r="F72" s="42"/>
      <c r="G72" s="42"/>
    </row>
    <row r="73" spans="1:7" ht="36.950000000000003">
      <c r="A73" s="37">
        <v>212111</v>
      </c>
      <c r="B73" s="37" t="s">
        <v>1946</v>
      </c>
      <c r="C73" s="38">
        <v>212114</v>
      </c>
      <c r="D73" s="37" t="s">
        <v>1947</v>
      </c>
      <c r="E73" s="99"/>
    </row>
    <row r="74" spans="1:7" ht="36.950000000000003">
      <c r="A74" s="39">
        <v>212113</v>
      </c>
      <c r="B74" s="37" t="s">
        <v>1948</v>
      </c>
      <c r="C74" s="38">
        <v>212114</v>
      </c>
      <c r="D74" s="37" t="s">
        <v>1947</v>
      </c>
      <c r="E74" s="99"/>
    </row>
    <row r="75" spans="1:7" ht="36.950000000000003">
      <c r="A75" s="37">
        <v>212112</v>
      </c>
      <c r="B75" s="37" t="s">
        <v>1949</v>
      </c>
      <c r="C75" s="38">
        <v>212115</v>
      </c>
      <c r="D75" s="37" t="s">
        <v>1950</v>
      </c>
      <c r="E75" s="99"/>
    </row>
    <row r="76" spans="1:7" ht="36.950000000000003">
      <c r="A76" s="39">
        <v>212113</v>
      </c>
      <c r="B76" s="37" t="s">
        <v>1951</v>
      </c>
      <c r="C76" s="38">
        <v>212115</v>
      </c>
      <c r="D76" s="37" t="s">
        <v>1950</v>
      </c>
      <c r="E76" s="99"/>
    </row>
    <row r="77" spans="1:7" ht="24.6">
      <c r="A77" s="37">
        <v>212210</v>
      </c>
      <c r="B77" s="37" t="s">
        <v>1952</v>
      </c>
      <c r="C77" s="37">
        <v>212210</v>
      </c>
      <c r="D77" s="37" t="s">
        <v>1952</v>
      </c>
      <c r="E77" s="77"/>
    </row>
    <row r="78" spans="1:7" ht="49.15">
      <c r="A78" s="37">
        <v>212221</v>
      </c>
      <c r="B78" s="37" t="s">
        <v>1953</v>
      </c>
      <c r="C78" s="38">
        <v>212220</v>
      </c>
      <c r="D78" s="37" t="s">
        <v>1954</v>
      </c>
      <c r="E78" s="99"/>
    </row>
    <row r="79" spans="1:7" ht="49.15">
      <c r="A79" s="37">
        <v>212222</v>
      </c>
      <c r="B79" s="37" t="s">
        <v>1955</v>
      </c>
      <c r="C79" s="38">
        <v>212220</v>
      </c>
      <c r="D79" s="37" t="s">
        <v>1954</v>
      </c>
      <c r="E79" s="99"/>
    </row>
    <row r="80" spans="1:7" ht="61.5">
      <c r="A80" s="37">
        <v>212230</v>
      </c>
      <c r="B80" s="37" t="s">
        <v>1956</v>
      </c>
      <c r="C80" s="37">
        <v>212230</v>
      </c>
      <c r="D80" s="37" t="s">
        <v>1956</v>
      </c>
      <c r="E80" s="77"/>
    </row>
    <row r="81" spans="1:4" ht="36.950000000000003">
      <c r="A81" s="37">
        <v>212291</v>
      </c>
      <c r="B81" s="37" t="s">
        <v>1957</v>
      </c>
      <c r="C81" s="38">
        <v>212290</v>
      </c>
      <c r="D81" s="37" t="s">
        <v>1958</v>
      </c>
    </row>
    <row r="82" spans="1:4" ht="36.950000000000003">
      <c r="A82" s="37">
        <v>212299</v>
      </c>
      <c r="B82" s="37" t="s">
        <v>1959</v>
      </c>
      <c r="C82" s="38">
        <v>212290</v>
      </c>
      <c r="D82" s="37" t="s">
        <v>1958</v>
      </c>
    </row>
    <row r="83" spans="1:4" ht="61.5">
      <c r="A83" s="37">
        <v>212311</v>
      </c>
      <c r="B83" s="37" t="s">
        <v>1960</v>
      </c>
      <c r="C83" s="37">
        <v>212311</v>
      </c>
      <c r="D83" s="37" t="s">
        <v>1960</v>
      </c>
    </row>
    <row r="84" spans="1:4" ht="86.1">
      <c r="A84" s="37">
        <v>212312</v>
      </c>
      <c r="B84" s="37" t="s">
        <v>1961</v>
      </c>
      <c r="C84" s="37">
        <v>212312</v>
      </c>
      <c r="D84" s="37" t="s">
        <v>1961</v>
      </c>
    </row>
    <row r="85" spans="1:4" ht="86.1">
      <c r="A85" s="37">
        <v>212313</v>
      </c>
      <c r="B85" s="37" t="s">
        <v>1962</v>
      </c>
      <c r="C85" s="37">
        <v>212313</v>
      </c>
      <c r="D85" s="37" t="s">
        <v>1962</v>
      </c>
    </row>
    <row r="86" spans="1:4" ht="98.45">
      <c r="A86" s="37">
        <v>212319</v>
      </c>
      <c r="B86" s="37" t="s">
        <v>1963</v>
      </c>
      <c r="C86" s="37">
        <v>212319</v>
      </c>
      <c r="D86" s="37" t="s">
        <v>1963</v>
      </c>
    </row>
    <row r="87" spans="1:4" ht="49.15">
      <c r="A87" s="37">
        <v>212321</v>
      </c>
      <c r="B87" s="37" t="s">
        <v>1964</v>
      </c>
      <c r="C87" s="37">
        <v>212321</v>
      </c>
      <c r="D87" s="37" t="s">
        <v>1964</v>
      </c>
    </row>
    <row r="88" spans="1:4" ht="36.950000000000003">
      <c r="A88" s="37">
        <v>212322</v>
      </c>
      <c r="B88" s="37" t="s">
        <v>1965</v>
      </c>
      <c r="C88" s="37">
        <v>212322</v>
      </c>
      <c r="D88" s="37" t="s">
        <v>1965</v>
      </c>
    </row>
    <row r="89" spans="1:4" ht="86.1">
      <c r="A89" s="37">
        <v>212324</v>
      </c>
      <c r="B89" s="37" t="s">
        <v>1966</v>
      </c>
      <c r="C89" s="38">
        <v>212323</v>
      </c>
      <c r="D89" s="37" t="s">
        <v>1967</v>
      </c>
    </row>
    <row r="90" spans="1:4" ht="86.1">
      <c r="A90" s="37">
        <v>212325</v>
      </c>
      <c r="B90" s="37" t="s">
        <v>1968</v>
      </c>
      <c r="C90" s="38">
        <v>212323</v>
      </c>
      <c r="D90" s="37" t="s">
        <v>1967</v>
      </c>
    </row>
    <row r="91" spans="1:4" ht="73.900000000000006">
      <c r="A91" s="37">
        <v>212391</v>
      </c>
      <c r="B91" s="37" t="s">
        <v>1969</v>
      </c>
      <c r="C91" s="38">
        <v>212390</v>
      </c>
      <c r="D91" s="37" t="s">
        <v>1970</v>
      </c>
    </row>
    <row r="92" spans="1:4" ht="73.900000000000006">
      <c r="A92" s="37">
        <v>212392</v>
      </c>
      <c r="B92" s="37" t="s">
        <v>1971</v>
      </c>
      <c r="C92" s="38">
        <v>212390</v>
      </c>
      <c r="D92" s="37" t="s">
        <v>1970</v>
      </c>
    </row>
    <row r="93" spans="1:4" ht="73.900000000000006">
      <c r="A93" s="37">
        <v>212393</v>
      </c>
      <c r="B93" s="37" t="s">
        <v>1972</v>
      </c>
      <c r="C93" s="38">
        <v>212390</v>
      </c>
      <c r="D93" s="37" t="s">
        <v>1970</v>
      </c>
    </row>
    <row r="94" spans="1:4" ht="73.900000000000006">
      <c r="A94" s="37">
        <v>212399</v>
      </c>
      <c r="B94" s="37" t="s">
        <v>1973</v>
      </c>
      <c r="C94" s="38">
        <v>212390</v>
      </c>
      <c r="D94" s="37" t="s">
        <v>1970</v>
      </c>
    </row>
    <row r="95" spans="1:4" ht="36.950000000000003">
      <c r="A95" s="37">
        <v>213111</v>
      </c>
      <c r="B95" s="37" t="s">
        <v>1974</v>
      </c>
      <c r="C95" s="37">
        <v>213111</v>
      </c>
      <c r="D95" s="37" t="s">
        <v>1974</v>
      </c>
    </row>
    <row r="96" spans="1:4" ht="73.900000000000006">
      <c r="A96" s="37">
        <v>213112</v>
      </c>
      <c r="B96" s="37" t="s">
        <v>1975</v>
      </c>
      <c r="C96" s="37">
        <v>213112</v>
      </c>
      <c r="D96" s="37" t="s">
        <v>1975</v>
      </c>
    </row>
    <row r="97" spans="1:7" ht="49.15">
      <c r="A97" s="37">
        <v>213113</v>
      </c>
      <c r="B97" s="37" t="s">
        <v>1976</v>
      </c>
      <c r="C97" s="37">
        <v>213113</v>
      </c>
      <c r="D97" s="37" t="s">
        <v>1976</v>
      </c>
    </row>
    <row r="98" spans="1:7" ht="49.15">
      <c r="A98" s="37">
        <v>213114</v>
      </c>
      <c r="B98" s="37" t="s">
        <v>1977</v>
      </c>
      <c r="C98" s="37">
        <v>213114</v>
      </c>
      <c r="D98" s="37" t="s">
        <v>1977</v>
      </c>
    </row>
    <row r="99" spans="1:7" ht="98.45">
      <c r="A99" s="37">
        <v>213115</v>
      </c>
      <c r="B99" s="37" t="s">
        <v>1978</v>
      </c>
      <c r="C99" s="37">
        <v>213115</v>
      </c>
      <c r="D99" s="37" t="s">
        <v>1978</v>
      </c>
    </row>
    <row r="100" spans="1:7" ht="49.15">
      <c r="A100" s="37">
        <v>221111</v>
      </c>
      <c r="B100" s="37" t="s">
        <v>1979</v>
      </c>
      <c r="C100" s="37">
        <v>221111</v>
      </c>
      <c r="D100" s="37" t="s">
        <v>1979</v>
      </c>
      <c r="E100" s="77"/>
    </row>
    <row r="101" spans="1:7" ht="73.900000000000006">
      <c r="A101" s="37">
        <v>221112</v>
      </c>
      <c r="B101" s="37" t="s">
        <v>1980</v>
      </c>
      <c r="C101" s="37">
        <v>221112</v>
      </c>
      <c r="D101" s="37" t="s">
        <v>1980</v>
      </c>
      <c r="E101" s="77"/>
    </row>
    <row r="102" spans="1:7" ht="61.5">
      <c r="A102" s="37">
        <v>221113</v>
      </c>
      <c r="B102" s="37" t="s">
        <v>1981</v>
      </c>
      <c r="C102" s="37">
        <v>221113</v>
      </c>
      <c r="D102" s="37" t="s">
        <v>1981</v>
      </c>
      <c r="E102" s="77"/>
    </row>
    <row r="103" spans="1:7" ht="61.5">
      <c r="A103" s="37">
        <v>221114</v>
      </c>
      <c r="B103" s="37" t="s">
        <v>1982</v>
      </c>
      <c r="C103" s="37">
        <v>221114</v>
      </c>
      <c r="D103" s="37" t="s">
        <v>1982</v>
      </c>
      <c r="E103" s="77"/>
    </row>
    <row r="104" spans="1:7" ht="61.5">
      <c r="A104" s="37">
        <v>221115</v>
      </c>
      <c r="B104" s="37" t="s">
        <v>1983</v>
      </c>
      <c r="C104" s="37">
        <v>221115</v>
      </c>
      <c r="D104" s="37" t="s">
        <v>1983</v>
      </c>
      <c r="E104" s="77"/>
    </row>
    <row r="105" spans="1:7" ht="61.5">
      <c r="A105" s="37">
        <v>221116</v>
      </c>
      <c r="B105" s="37" t="s">
        <v>1984</v>
      </c>
      <c r="C105" s="37">
        <v>221116</v>
      </c>
      <c r="D105" s="37" t="s">
        <v>1984</v>
      </c>
      <c r="E105" s="77"/>
    </row>
    <row r="106" spans="1:7" ht="61.5">
      <c r="A106" s="37">
        <v>221117</v>
      </c>
      <c r="B106" s="37" t="s">
        <v>1985</v>
      </c>
      <c r="C106" s="37">
        <v>221117</v>
      </c>
      <c r="D106" s="37" t="s">
        <v>1985</v>
      </c>
      <c r="E106" s="77"/>
    </row>
    <row r="107" spans="1:7" ht="61.5">
      <c r="A107" s="37">
        <v>221118</v>
      </c>
      <c r="B107" s="37" t="s">
        <v>1986</v>
      </c>
      <c r="C107" s="37">
        <v>221118</v>
      </c>
      <c r="D107" s="37" t="s">
        <v>1986</v>
      </c>
      <c r="E107" s="77"/>
    </row>
    <row r="108" spans="1:7" ht="73.900000000000006">
      <c r="A108" s="37">
        <v>221121</v>
      </c>
      <c r="B108" s="37" t="s">
        <v>1987</v>
      </c>
      <c r="C108" s="37">
        <v>221121</v>
      </c>
      <c r="D108" s="37" t="s">
        <v>1987</v>
      </c>
      <c r="E108" s="77"/>
    </row>
    <row r="109" spans="1:7" ht="49.15">
      <c r="A109" s="37">
        <v>221122</v>
      </c>
      <c r="B109" s="37" t="s">
        <v>1988</v>
      </c>
      <c r="C109" s="37">
        <v>221122</v>
      </c>
      <c r="D109" s="37" t="s">
        <v>1988</v>
      </c>
      <c r="E109" s="77"/>
      <c r="G109" s="42" t="s">
        <v>28</v>
      </c>
    </row>
    <row r="110" spans="1:7" ht="49.15">
      <c r="A110" s="37">
        <v>221210</v>
      </c>
      <c r="B110" s="37" t="s">
        <v>1989</v>
      </c>
      <c r="C110" s="37">
        <v>221210</v>
      </c>
      <c r="D110" s="37" t="s">
        <v>1989</v>
      </c>
      <c r="E110" s="77"/>
    </row>
    <row r="111" spans="1:7" ht="61.5">
      <c r="A111" s="37">
        <v>221310</v>
      </c>
      <c r="B111" s="37" t="s">
        <v>1990</v>
      </c>
      <c r="C111" s="37">
        <v>221310</v>
      </c>
      <c r="D111" s="37" t="s">
        <v>1990</v>
      </c>
      <c r="E111" s="77"/>
    </row>
    <row r="112" spans="1:7" ht="36.950000000000003">
      <c r="A112" s="37">
        <v>221320</v>
      </c>
      <c r="B112" s="37" t="s">
        <v>1991</v>
      </c>
      <c r="C112" s="37">
        <v>221320</v>
      </c>
      <c r="D112" s="37" t="s">
        <v>1991</v>
      </c>
      <c r="E112" s="77"/>
    </row>
    <row r="113" spans="1:4" ht="49.15">
      <c r="A113" s="37">
        <v>221330</v>
      </c>
      <c r="B113" s="37" t="s">
        <v>1992</v>
      </c>
      <c r="C113" s="37">
        <v>221330</v>
      </c>
      <c r="D113" s="37" t="s">
        <v>1992</v>
      </c>
    </row>
    <row r="114" spans="1:4" ht="98.45">
      <c r="A114" s="37">
        <v>236115</v>
      </c>
      <c r="B114" s="37" t="s">
        <v>1993</v>
      </c>
      <c r="C114" s="37">
        <v>236115</v>
      </c>
      <c r="D114" s="37" t="s">
        <v>1993</v>
      </c>
    </row>
    <row r="115" spans="1:4" ht="86.1">
      <c r="A115" s="37">
        <v>236116</v>
      </c>
      <c r="B115" s="37" t="s">
        <v>1994</v>
      </c>
      <c r="C115" s="37">
        <v>236116</v>
      </c>
      <c r="D115" s="37" t="s">
        <v>1994</v>
      </c>
    </row>
    <row r="116" spans="1:4" ht="49.15">
      <c r="A116" s="37">
        <v>236117</v>
      </c>
      <c r="B116" s="37" t="s">
        <v>1995</v>
      </c>
      <c r="C116" s="37">
        <v>236117</v>
      </c>
      <c r="D116" s="37" t="s">
        <v>1995</v>
      </c>
    </row>
    <row r="117" spans="1:4" ht="49.15">
      <c r="A117" s="37">
        <v>236118</v>
      </c>
      <c r="B117" s="37" t="s">
        <v>1996</v>
      </c>
      <c r="C117" s="37">
        <v>236118</v>
      </c>
      <c r="D117" s="37" t="s">
        <v>1996</v>
      </c>
    </row>
    <row r="118" spans="1:4" ht="49.15">
      <c r="A118" s="37">
        <v>236210</v>
      </c>
      <c r="B118" s="37" t="s">
        <v>1997</v>
      </c>
      <c r="C118" s="37">
        <v>236210</v>
      </c>
      <c r="D118" s="37" t="s">
        <v>1997</v>
      </c>
    </row>
    <row r="119" spans="1:4" ht="73.900000000000006">
      <c r="A119" s="37">
        <v>236220</v>
      </c>
      <c r="B119" s="37" t="s">
        <v>1998</v>
      </c>
      <c r="C119" s="37">
        <v>236220</v>
      </c>
      <c r="D119" s="37" t="s">
        <v>1998</v>
      </c>
    </row>
    <row r="120" spans="1:4" ht="86.1">
      <c r="A120" s="37">
        <v>237110</v>
      </c>
      <c r="B120" s="37" t="s">
        <v>1999</v>
      </c>
      <c r="C120" s="37">
        <v>237110</v>
      </c>
      <c r="D120" s="37" t="s">
        <v>1999</v>
      </c>
    </row>
    <row r="121" spans="1:4" ht="98.45">
      <c r="A121" s="37">
        <v>237120</v>
      </c>
      <c r="B121" s="37" t="s">
        <v>2000</v>
      </c>
      <c r="C121" s="37">
        <v>237120</v>
      </c>
      <c r="D121" s="37" t="s">
        <v>2000</v>
      </c>
    </row>
    <row r="122" spans="1:4" ht="98.45">
      <c r="A122" s="37">
        <v>237130</v>
      </c>
      <c r="B122" s="37" t="s">
        <v>2001</v>
      </c>
      <c r="C122" s="37">
        <v>237130</v>
      </c>
      <c r="D122" s="37" t="s">
        <v>2001</v>
      </c>
    </row>
    <row r="123" spans="1:4" ht="36.950000000000003">
      <c r="A123" s="37">
        <v>237210</v>
      </c>
      <c r="B123" s="37" t="s">
        <v>2002</v>
      </c>
      <c r="C123" s="37">
        <v>237210</v>
      </c>
      <c r="D123" s="37" t="s">
        <v>2002</v>
      </c>
    </row>
    <row r="124" spans="1:4" ht="61.5">
      <c r="A124" s="37">
        <v>237310</v>
      </c>
      <c r="B124" s="37" t="s">
        <v>2003</v>
      </c>
      <c r="C124" s="37">
        <v>237310</v>
      </c>
      <c r="D124" s="37" t="s">
        <v>2003</v>
      </c>
    </row>
    <row r="125" spans="1:4" ht="86.1">
      <c r="A125" s="37">
        <v>237990</v>
      </c>
      <c r="B125" s="37" t="s">
        <v>2004</v>
      </c>
      <c r="C125" s="37">
        <v>237990</v>
      </c>
      <c r="D125" s="37" t="s">
        <v>2004</v>
      </c>
    </row>
    <row r="126" spans="1:4" ht="86.1">
      <c r="A126" s="37">
        <v>238110</v>
      </c>
      <c r="B126" s="37" t="s">
        <v>2005</v>
      </c>
      <c r="C126" s="37">
        <v>238110</v>
      </c>
      <c r="D126" s="37" t="s">
        <v>2005</v>
      </c>
    </row>
    <row r="127" spans="1:4" ht="73.900000000000006">
      <c r="A127" s="37">
        <v>238120</v>
      </c>
      <c r="B127" s="37" t="s">
        <v>2006</v>
      </c>
      <c r="C127" s="37">
        <v>238120</v>
      </c>
      <c r="D127" s="37" t="s">
        <v>2006</v>
      </c>
    </row>
    <row r="128" spans="1:4" ht="36.950000000000003">
      <c r="A128" s="37">
        <v>238130</v>
      </c>
      <c r="B128" s="37" t="s">
        <v>2007</v>
      </c>
      <c r="C128" s="37">
        <v>238130</v>
      </c>
      <c r="D128" s="37" t="s">
        <v>2007</v>
      </c>
    </row>
    <row r="129" spans="1:4" ht="36.950000000000003">
      <c r="A129" s="37">
        <v>238140</v>
      </c>
      <c r="B129" s="37" t="s">
        <v>2008</v>
      </c>
      <c r="C129" s="37">
        <v>238140</v>
      </c>
      <c r="D129" s="37" t="s">
        <v>2008</v>
      </c>
    </row>
    <row r="130" spans="1:4" ht="49.15">
      <c r="A130" s="37">
        <v>238150</v>
      </c>
      <c r="B130" s="37" t="s">
        <v>2009</v>
      </c>
      <c r="C130" s="37">
        <v>238150</v>
      </c>
      <c r="D130" s="37" t="s">
        <v>2009</v>
      </c>
    </row>
    <row r="131" spans="1:4" ht="36.950000000000003">
      <c r="A131" s="37">
        <v>238160</v>
      </c>
      <c r="B131" s="37" t="s">
        <v>2010</v>
      </c>
      <c r="C131" s="37">
        <v>238160</v>
      </c>
      <c r="D131" s="37" t="s">
        <v>2010</v>
      </c>
    </row>
    <row r="132" spans="1:4" ht="36.950000000000003">
      <c r="A132" s="37">
        <v>238170</v>
      </c>
      <c r="B132" s="37" t="s">
        <v>2011</v>
      </c>
      <c r="C132" s="37">
        <v>238170</v>
      </c>
      <c r="D132" s="37" t="s">
        <v>2011</v>
      </c>
    </row>
    <row r="133" spans="1:4" ht="110.65">
      <c r="A133" s="37">
        <v>238190</v>
      </c>
      <c r="B133" s="37" t="s">
        <v>2012</v>
      </c>
      <c r="C133" s="37">
        <v>238190</v>
      </c>
      <c r="D133" s="37" t="s">
        <v>2012</v>
      </c>
    </row>
    <row r="134" spans="1:4" ht="98.45">
      <c r="A134" s="37">
        <v>238210</v>
      </c>
      <c r="B134" s="37" t="s">
        <v>2013</v>
      </c>
      <c r="C134" s="37">
        <v>238210</v>
      </c>
      <c r="D134" s="37" t="s">
        <v>2013</v>
      </c>
    </row>
    <row r="135" spans="1:4" ht="86.1">
      <c r="A135" s="37">
        <v>238220</v>
      </c>
      <c r="B135" s="37" t="s">
        <v>2014</v>
      </c>
      <c r="C135" s="37">
        <v>238220</v>
      </c>
      <c r="D135" s="37" t="s">
        <v>2014</v>
      </c>
    </row>
    <row r="136" spans="1:4" ht="61.5">
      <c r="A136" s="37">
        <v>238290</v>
      </c>
      <c r="B136" s="37" t="s">
        <v>2015</v>
      </c>
      <c r="C136" s="37">
        <v>238290</v>
      </c>
      <c r="D136" s="37" t="s">
        <v>2015</v>
      </c>
    </row>
    <row r="137" spans="1:4" ht="61.5">
      <c r="A137" s="37">
        <v>238310</v>
      </c>
      <c r="B137" s="37" t="s">
        <v>2016</v>
      </c>
      <c r="C137" s="37">
        <v>238310</v>
      </c>
      <c r="D137" s="37" t="s">
        <v>2016</v>
      </c>
    </row>
    <row r="138" spans="1:4" ht="61.5">
      <c r="A138" s="37">
        <v>238320</v>
      </c>
      <c r="B138" s="37" t="s">
        <v>2017</v>
      </c>
      <c r="C138" s="37">
        <v>238320</v>
      </c>
      <c r="D138" s="37" t="s">
        <v>2017</v>
      </c>
    </row>
    <row r="139" spans="1:4" ht="36.950000000000003">
      <c r="A139" s="37">
        <v>238330</v>
      </c>
      <c r="B139" s="37" t="s">
        <v>2018</v>
      </c>
      <c r="C139" s="37">
        <v>238330</v>
      </c>
      <c r="D139" s="37" t="s">
        <v>2018</v>
      </c>
    </row>
    <row r="140" spans="1:4" ht="49.15">
      <c r="A140" s="37">
        <v>238340</v>
      </c>
      <c r="B140" s="37" t="s">
        <v>2019</v>
      </c>
      <c r="C140" s="37">
        <v>238340</v>
      </c>
      <c r="D140" s="37" t="s">
        <v>2019</v>
      </c>
    </row>
    <row r="141" spans="1:4" ht="49.15">
      <c r="A141" s="37">
        <v>238350</v>
      </c>
      <c r="B141" s="37" t="s">
        <v>2020</v>
      </c>
      <c r="C141" s="37">
        <v>238350</v>
      </c>
      <c r="D141" s="37" t="s">
        <v>2020</v>
      </c>
    </row>
    <row r="142" spans="1:4" ht="61.5">
      <c r="A142" s="37">
        <v>238390</v>
      </c>
      <c r="B142" s="37" t="s">
        <v>2021</v>
      </c>
      <c r="C142" s="37">
        <v>238390</v>
      </c>
      <c r="D142" s="37" t="s">
        <v>2021</v>
      </c>
    </row>
    <row r="143" spans="1:4" ht="61.5">
      <c r="A143" s="37">
        <v>238910</v>
      </c>
      <c r="B143" s="37" t="s">
        <v>2022</v>
      </c>
      <c r="C143" s="37">
        <v>238910</v>
      </c>
      <c r="D143" s="37" t="s">
        <v>2022</v>
      </c>
    </row>
    <row r="144" spans="1:4" ht="61.5">
      <c r="A144" s="37">
        <v>238990</v>
      </c>
      <c r="B144" s="37" t="s">
        <v>2023</v>
      </c>
      <c r="C144" s="37">
        <v>238990</v>
      </c>
      <c r="D144" s="37" t="s">
        <v>2023</v>
      </c>
    </row>
    <row r="145" spans="1:8" ht="49.15">
      <c r="A145" s="37">
        <v>311111</v>
      </c>
      <c r="B145" s="37" t="s">
        <v>2024</v>
      </c>
      <c r="C145" s="37">
        <v>311111</v>
      </c>
      <c r="D145" s="37" t="s">
        <v>2024</v>
      </c>
    </row>
    <row r="146" spans="1:8" ht="61.5">
      <c r="A146" s="37">
        <v>311119</v>
      </c>
      <c r="B146" s="37" t="s">
        <v>2025</v>
      </c>
      <c r="C146" s="37">
        <v>311119</v>
      </c>
      <c r="D146" s="37" t="s">
        <v>2025</v>
      </c>
    </row>
    <row r="147" spans="1:8" ht="24.6">
      <c r="A147" s="37">
        <v>311211</v>
      </c>
      <c r="B147" s="37" t="s">
        <v>2026</v>
      </c>
      <c r="C147" s="37">
        <v>311211</v>
      </c>
      <c r="D147" s="37" t="s">
        <v>2026</v>
      </c>
    </row>
    <row r="148" spans="1:8" ht="24.6">
      <c r="A148" s="37">
        <v>311212</v>
      </c>
      <c r="B148" s="37" t="s">
        <v>2027</v>
      </c>
      <c r="C148" s="37">
        <v>311212</v>
      </c>
      <c r="D148" s="37" t="s">
        <v>2027</v>
      </c>
      <c r="E148" s="77"/>
    </row>
    <row r="149" spans="1:8" ht="36.950000000000003">
      <c r="A149" s="37">
        <v>311213</v>
      </c>
      <c r="B149" s="37" t="s">
        <v>2028</v>
      </c>
      <c r="C149" s="37">
        <v>311213</v>
      </c>
      <c r="D149" s="37" t="s">
        <v>2028</v>
      </c>
      <c r="E149" s="77"/>
    </row>
    <row r="150" spans="1:8" ht="61.5">
      <c r="A150" s="37">
        <v>311221</v>
      </c>
      <c r="B150" s="37" t="s">
        <v>2029</v>
      </c>
      <c r="C150" s="37">
        <v>311221</v>
      </c>
      <c r="D150" s="37" t="s">
        <v>2030</v>
      </c>
      <c r="E150" s="77"/>
    </row>
    <row r="151" spans="1:8" ht="61.5">
      <c r="A151" s="37">
        <v>311224</v>
      </c>
      <c r="B151" s="37" t="s">
        <v>2031</v>
      </c>
      <c r="C151" s="37">
        <v>311224</v>
      </c>
      <c r="D151" s="37" t="s">
        <v>2031</v>
      </c>
      <c r="E151" s="77"/>
    </row>
    <row r="152" spans="1:8" ht="61.5">
      <c r="A152" s="37">
        <v>311225</v>
      </c>
      <c r="B152" s="37" t="s">
        <v>2032</v>
      </c>
      <c r="C152" s="37">
        <v>311225</v>
      </c>
      <c r="D152" s="37" t="s">
        <v>2032</v>
      </c>
      <c r="E152" s="77"/>
    </row>
    <row r="153" spans="1:8" ht="49.15">
      <c r="A153" s="37">
        <v>311230</v>
      </c>
      <c r="B153" s="37" t="s">
        <v>2033</v>
      </c>
      <c r="C153" s="37">
        <v>311230</v>
      </c>
      <c r="D153" s="37" t="s">
        <v>2033</v>
      </c>
      <c r="E153" s="77"/>
    </row>
    <row r="154" spans="1:8" ht="49.15">
      <c r="A154" s="37">
        <v>311313</v>
      </c>
      <c r="B154" s="37" t="s">
        <v>2034</v>
      </c>
      <c r="C154" s="37">
        <v>311313</v>
      </c>
      <c r="D154" s="37" t="s">
        <v>2034</v>
      </c>
      <c r="E154" s="77"/>
    </row>
    <row r="155" spans="1:8" ht="49.15">
      <c r="A155" s="43">
        <v>311314</v>
      </c>
      <c r="B155" s="43" t="s">
        <v>2035</v>
      </c>
      <c r="C155" s="43">
        <v>311314</v>
      </c>
      <c r="D155" s="43" t="s">
        <v>2035</v>
      </c>
      <c r="E155" s="100"/>
    </row>
    <row r="156" spans="1:8" ht="73.900000000000006">
      <c r="A156" s="37">
        <v>311340</v>
      </c>
      <c r="B156" s="37" t="s">
        <v>2036</v>
      </c>
      <c r="C156" s="37">
        <v>311340</v>
      </c>
      <c r="D156" s="37" t="s">
        <v>2036</v>
      </c>
      <c r="E156" s="77"/>
    </row>
    <row r="157" spans="1:8" ht="98.45">
      <c r="A157" s="44">
        <v>311351</v>
      </c>
      <c r="B157" s="37" t="s">
        <v>2037</v>
      </c>
      <c r="C157" s="44">
        <v>311351</v>
      </c>
      <c r="D157" s="37" t="s">
        <v>2037</v>
      </c>
      <c r="E157" s="101"/>
    </row>
    <row r="158" spans="1:8" ht="73.900000000000006">
      <c r="A158" s="44">
        <v>311352</v>
      </c>
      <c r="B158" s="37" t="s">
        <v>2038</v>
      </c>
      <c r="C158" s="44">
        <v>311352</v>
      </c>
      <c r="D158" s="37" t="s">
        <v>2038</v>
      </c>
      <c r="E158" s="101"/>
      <c r="H158" s="42" t="s">
        <v>28</v>
      </c>
    </row>
    <row r="159" spans="1:8" ht="73.900000000000006">
      <c r="A159" s="37">
        <v>311411</v>
      </c>
      <c r="B159" s="37" t="s">
        <v>2039</v>
      </c>
      <c r="C159" s="37">
        <v>311411</v>
      </c>
      <c r="D159" s="37" t="s">
        <v>2039</v>
      </c>
      <c r="E159" s="77"/>
    </row>
    <row r="160" spans="1:8" ht="61.5">
      <c r="A160" s="37">
        <v>311412</v>
      </c>
      <c r="B160" s="37" t="s">
        <v>2040</v>
      </c>
      <c r="C160" s="37">
        <v>311412</v>
      </c>
      <c r="D160" s="37" t="s">
        <v>2040</v>
      </c>
      <c r="E160" s="77"/>
    </row>
    <row r="161" spans="1:4" ht="36.950000000000003">
      <c r="A161" s="37">
        <v>311421</v>
      </c>
      <c r="B161" s="37" t="s">
        <v>2041</v>
      </c>
      <c r="C161" s="37">
        <v>311421</v>
      </c>
      <c r="D161" s="37" t="s">
        <v>2041</v>
      </c>
    </row>
    <row r="162" spans="1:4" ht="24.6">
      <c r="A162" s="37">
        <v>311422</v>
      </c>
      <c r="B162" s="37" t="s">
        <v>2042</v>
      </c>
      <c r="C162" s="37">
        <v>311422</v>
      </c>
      <c r="D162" s="37" t="s">
        <v>2042</v>
      </c>
    </row>
    <row r="163" spans="1:4" ht="61.5">
      <c r="A163" s="37">
        <v>311423</v>
      </c>
      <c r="B163" s="37" t="s">
        <v>2043</v>
      </c>
      <c r="C163" s="37">
        <v>311423</v>
      </c>
      <c r="D163" s="37" t="s">
        <v>2043</v>
      </c>
    </row>
    <row r="164" spans="1:4" ht="36.950000000000003">
      <c r="A164" s="37">
        <v>311511</v>
      </c>
      <c r="B164" s="37" t="s">
        <v>2044</v>
      </c>
      <c r="C164" s="37">
        <v>311511</v>
      </c>
      <c r="D164" s="37" t="s">
        <v>2044</v>
      </c>
    </row>
    <row r="165" spans="1:4" ht="49.15">
      <c r="A165" s="37">
        <v>311512</v>
      </c>
      <c r="B165" s="37" t="s">
        <v>2045</v>
      </c>
      <c r="C165" s="37">
        <v>311512</v>
      </c>
      <c r="D165" s="37" t="s">
        <v>2045</v>
      </c>
    </row>
    <row r="166" spans="1:4" ht="36.950000000000003">
      <c r="A166" s="37">
        <v>311513</v>
      </c>
      <c r="B166" s="37" t="s">
        <v>2046</v>
      </c>
      <c r="C166" s="37">
        <v>311513</v>
      </c>
      <c r="D166" s="37" t="s">
        <v>2046</v>
      </c>
    </row>
    <row r="167" spans="1:4" ht="98.45">
      <c r="A167" s="37">
        <v>311514</v>
      </c>
      <c r="B167" s="37" t="s">
        <v>2047</v>
      </c>
      <c r="C167" s="37">
        <v>311514</v>
      </c>
      <c r="D167" s="37" t="s">
        <v>2047</v>
      </c>
    </row>
    <row r="168" spans="1:4" ht="73.900000000000006">
      <c r="A168" s="37">
        <v>311520</v>
      </c>
      <c r="B168" s="37" t="s">
        <v>2048</v>
      </c>
      <c r="C168" s="37">
        <v>311520</v>
      </c>
      <c r="D168" s="37" t="s">
        <v>2048</v>
      </c>
    </row>
    <row r="169" spans="1:4" ht="61.5">
      <c r="A169" s="37">
        <v>311611</v>
      </c>
      <c r="B169" s="37" t="s">
        <v>2049</v>
      </c>
      <c r="C169" s="37">
        <v>311611</v>
      </c>
      <c r="D169" s="37" t="s">
        <v>2049</v>
      </c>
    </row>
    <row r="170" spans="1:4" ht="49.15">
      <c r="A170" s="37">
        <v>311612</v>
      </c>
      <c r="B170" s="37" t="s">
        <v>2050</v>
      </c>
      <c r="C170" s="37">
        <v>311612</v>
      </c>
      <c r="D170" s="37" t="s">
        <v>2050</v>
      </c>
    </row>
    <row r="171" spans="1:4" ht="61.5">
      <c r="A171" s="37">
        <v>311613</v>
      </c>
      <c r="B171" s="37" t="s">
        <v>2051</v>
      </c>
      <c r="C171" s="37">
        <v>311613</v>
      </c>
      <c r="D171" s="37" t="s">
        <v>2051</v>
      </c>
    </row>
    <row r="172" spans="1:4" ht="36.950000000000003">
      <c r="A172" s="37">
        <v>311615</v>
      </c>
      <c r="B172" s="37" t="s">
        <v>2052</v>
      </c>
      <c r="C172" s="37">
        <v>311615</v>
      </c>
      <c r="D172" s="37" t="s">
        <v>2052</v>
      </c>
    </row>
    <row r="173" spans="1:4" ht="61.5">
      <c r="A173" s="45">
        <v>311710</v>
      </c>
      <c r="B173" s="45" t="s">
        <v>2053</v>
      </c>
      <c r="C173" s="45">
        <v>311710</v>
      </c>
      <c r="D173" s="45" t="s">
        <v>2053</v>
      </c>
    </row>
    <row r="174" spans="1:4" ht="24.6">
      <c r="A174" s="37">
        <v>311811</v>
      </c>
      <c r="B174" s="37" t="s">
        <v>2054</v>
      </c>
      <c r="C174" s="37">
        <v>311811</v>
      </c>
      <c r="D174" s="37" t="s">
        <v>2054</v>
      </c>
    </row>
    <row r="175" spans="1:4" ht="36.950000000000003">
      <c r="A175" s="37">
        <v>311812</v>
      </c>
      <c r="B175" s="37" t="s">
        <v>2055</v>
      </c>
      <c r="C175" s="37">
        <v>311812</v>
      </c>
      <c r="D175" s="37" t="s">
        <v>2055</v>
      </c>
    </row>
    <row r="176" spans="1:4" ht="86.1">
      <c r="A176" s="37">
        <v>311813</v>
      </c>
      <c r="B176" s="37" t="s">
        <v>2056</v>
      </c>
      <c r="C176" s="37">
        <v>311813</v>
      </c>
      <c r="D176" s="37" t="s">
        <v>2056</v>
      </c>
    </row>
    <row r="177" spans="1:7" ht="61.5">
      <c r="A177" s="37">
        <v>311821</v>
      </c>
      <c r="B177" s="37" t="s">
        <v>2057</v>
      </c>
      <c r="C177" s="37">
        <v>311821</v>
      </c>
      <c r="D177" s="37" t="s">
        <v>2057</v>
      </c>
    </row>
    <row r="178" spans="1:7" ht="98.45">
      <c r="A178" s="46">
        <v>311824</v>
      </c>
      <c r="B178" s="46" t="s">
        <v>2058</v>
      </c>
      <c r="C178" s="46">
        <v>311824</v>
      </c>
      <c r="D178" s="46" t="s">
        <v>2058</v>
      </c>
    </row>
    <row r="179" spans="1:7" ht="36.950000000000003">
      <c r="A179" s="37">
        <v>311830</v>
      </c>
      <c r="B179" s="37" t="s">
        <v>2059</v>
      </c>
      <c r="C179" s="37">
        <v>311830</v>
      </c>
      <c r="D179" s="37" t="s">
        <v>2059</v>
      </c>
    </row>
    <row r="180" spans="1:7" ht="73.900000000000006">
      <c r="A180" s="37">
        <v>311911</v>
      </c>
      <c r="B180" s="37" t="s">
        <v>2060</v>
      </c>
      <c r="C180" s="37">
        <v>311911</v>
      </c>
      <c r="D180" s="37" t="s">
        <v>2060</v>
      </c>
      <c r="E180" s="77"/>
    </row>
    <row r="181" spans="1:7" ht="61.5">
      <c r="A181" s="37">
        <v>311919</v>
      </c>
      <c r="B181" s="37" t="s">
        <v>2061</v>
      </c>
      <c r="C181" s="37">
        <v>311919</v>
      </c>
      <c r="D181" s="37" t="s">
        <v>2061</v>
      </c>
      <c r="E181" s="77"/>
    </row>
    <row r="182" spans="1:7" ht="49.15">
      <c r="A182" s="37">
        <v>311920</v>
      </c>
      <c r="B182" s="37" t="s">
        <v>2062</v>
      </c>
      <c r="C182" s="37">
        <v>311920</v>
      </c>
      <c r="D182" s="37" t="s">
        <v>2062</v>
      </c>
      <c r="E182" s="77"/>
    </row>
    <row r="183" spans="1:7" ht="73.900000000000006">
      <c r="A183" s="37">
        <v>311930</v>
      </c>
      <c r="B183" s="37" t="s">
        <v>2063</v>
      </c>
      <c r="C183" s="37">
        <v>311930</v>
      </c>
      <c r="D183" s="37" t="s">
        <v>2063</v>
      </c>
      <c r="E183" s="77"/>
    </row>
    <row r="184" spans="1:7" ht="98.45">
      <c r="A184" s="37">
        <v>311941</v>
      </c>
      <c r="B184" s="37" t="s">
        <v>2064</v>
      </c>
      <c r="C184" s="37">
        <v>311941</v>
      </c>
      <c r="D184" s="37" t="s">
        <v>2064</v>
      </c>
      <c r="E184" s="77"/>
    </row>
    <row r="185" spans="1:7" ht="49.15">
      <c r="A185" s="37">
        <v>311942</v>
      </c>
      <c r="B185" s="37" t="s">
        <v>2065</v>
      </c>
      <c r="C185" s="37">
        <v>311942</v>
      </c>
      <c r="D185" s="37" t="s">
        <v>2065</v>
      </c>
      <c r="E185" s="77"/>
    </row>
    <row r="186" spans="1:7" ht="61.5">
      <c r="A186" s="37">
        <v>311991</v>
      </c>
      <c r="B186" s="37" t="s">
        <v>2066</v>
      </c>
      <c r="C186" s="37">
        <v>311991</v>
      </c>
      <c r="D186" s="37" t="s">
        <v>2066</v>
      </c>
      <c r="E186" s="77"/>
    </row>
    <row r="187" spans="1:7" ht="61.5">
      <c r="A187" s="37">
        <v>311999</v>
      </c>
      <c r="B187" s="37" t="s">
        <v>2067</v>
      </c>
      <c r="C187" s="37">
        <v>311999</v>
      </c>
      <c r="D187" s="37" t="s">
        <v>2067</v>
      </c>
      <c r="E187" s="77"/>
    </row>
    <row r="188" spans="1:7" ht="36.950000000000003">
      <c r="A188" s="37">
        <v>312111</v>
      </c>
      <c r="B188" s="37" t="s">
        <v>2068</v>
      </c>
      <c r="C188" s="37">
        <v>312111</v>
      </c>
      <c r="D188" s="37" t="s">
        <v>2068</v>
      </c>
      <c r="E188" s="77"/>
      <c r="G188" s="42" t="s">
        <v>28</v>
      </c>
    </row>
    <row r="189" spans="1:7" ht="49.15">
      <c r="A189" s="37">
        <v>312112</v>
      </c>
      <c r="B189" s="37" t="s">
        <v>2069</v>
      </c>
      <c r="C189" s="37">
        <v>312112</v>
      </c>
      <c r="D189" s="37" t="s">
        <v>2069</v>
      </c>
      <c r="E189" s="77"/>
    </row>
    <row r="190" spans="1:7" ht="36.950000000000003">
      <c r="A190" s="37">
        <v>312113</v>
      </c>
      <c r="B190" s="37" t="s">
        <v>2070</v>
      </c>
      <c r="C190" s="37">
        <v>312113</v>
      </c>
      <c r="D190" s="37" t="s">
        <v>2070</v>
      </c>
      <c r="E190" s="77"/>
    </row>
    <row r="191" spans="1:7">
      <c r="A191" s="37">
        <v>312120</v>
      </c>
      <c r="B191" s="37" t="s">
        <v>2071</v>
      </c>
      <c r="C191" s="37">
        <v>312120</v>
      </c>
      <c r="D191" s="37" t="s">
        <v>2071</v>
      </c>
      <c r="E191" s="77"/>
    </row>
    <row r="192" spans="1:7">
      <c r="A192" s="37">
        <v>312130</v>
      </c>
      <c r="B192" s="37" t="s">
        <v>2072</v>
      </c>
      <c r="C192" s="37">
        <v>312130</v>
      </c>
      <c r="D192" s="37" t="s">
        <v>2072</v>
      </c>
      <c r="E192" s="77"/>
    </row>
    <row r="193" spans="1:4">
      <c r="A193" s="37">
        <v>312140</v>
      </c>
      <c r="B193" s="37" t="s">
        <v>2073</v>
      </c>
      <c r="C193" s="37">
        <v>312140</v>
      </c>
      <c r="D193" s="37" t="s">
        <v>2073</v>
      </c>
    </row>
    <row r="194" spans="1:4" ht="36.950000000000003">
      <c r="A194" s="47">
        <v>312230</v>
      </c>
      <c r="B194" s="47" t="s">
        <v>2074</v>
      </c>
      <c r="C194" s="47">
        <v>312230</v>
      </c>
      <c r="D194" s="47" t="s">
        <v>2074</v>
      </c>
    </row>
    <row r="195" spans="1:4" ht="49.15">
      <c r="A195" s="48">
        <v>313110</v>
      </c>
      <c r="B195" s="48" t="s">
        <v>2075</v>
      </c>
      <c r="C195" s="48">
        <v>313110</v>
      </c>
      <c r="D195" s="48" t="s">
        <v>2075</v>
      </c>
    </row>
    <row r="196" spans="1:4" ht="36.950000000000003">
      <c r="A196" s="37">
        <v>313210</v>
      </c>
      <c r="B196" s="37" t="s">
        <v>2076</v>
      </c>
      <c r="C196" s="37">
        <v>313210</v>
      </c>
      <c r="D196" s="37" t="s">
        <v>2076</v>
      </c>
    </row>
    <row r="197" spans="1:4" ht="36.950000000000003">
      <c r="A197" s="37">
        <v>31321</v>
      </c>
      <c r="B197" s="37" t="s">
        <v>2076</v>
      </c>
      <c r="C197" s="37">
        <v>31321</v>
      </c>
      <c r="D197" s="37" t="s">
        <v>2076</v>
      </c>
    </row>
    <row r="198" spans="1:4" ht="86.1">
      <c r="A198" s="49">
        <v>313220</v>
      </c>
      <c r="B198" s="49" t="s">
        <v>2077</v>
      </c>
      <c r="C198" s="49">
        <v>313220</v>
      </c>
      <c r="D198" s="49" t="s">
        <v>2077</v>
      </c>
    </row>
    <row r="199" spans="1:4" ht="36.950000000000003">
      <c r="A199" s="37">
        <v>313230</v>
      </c>
      <c r="B199" s="37" t="s">
        <v>2078</v>
      </c>
      <c r="C199" s="37">
        <v>313230</v>
      </c>
      <c r="D199" s="37" t="s">
        <v>2078</v>
      </c>
    </row>
    <row r="200" spans="1:4" ht="24.6">
      <c r="A200" s="50">
        <v>313240</v>
      </c>
      <c r="B200" s="50" t="s">
        <v>2079</v>
      </c>
      <c r="C200" s="50">
        <v>313240</v>
      </c>
      <c r="D200" s="50" t="s">
        <v>2079</v>
      </c>
    </row>
    <row r="201" spans="1:4" ht="49.15">
      <c r="A201" s="50">
        <v>313310</v>
      </c>
      <c r="B201" s="50" t="s">
        <v>2080</v>
      </c>
      <c r="C201" s="50">
        <v>313310</v>
      </c>
      <c r="D201" s="50" t="s">
        <v>2080</v>
      </c>
    </row>
    <row r="202" spans="1:4" ht="36.950000000000003">
      <c r="A202" s="37">
        <v>313320</v>
      </c>
      <c r="B202" s="37" t="s">
        <v>1012</v>
      </c>
      <c r="C202" s="37">
        <v>313320</v>
      </c>
      <c r="D202" s="37" t="s">
        <v>1012</v>
      </c>
    </row>
    <row r="203" spans="1:4" ht="36.950000000000003">
      <c r="A203" s="37">
        <v>314110</v>
      </c>
      <c r="B203" s="37" t="s">
        <v>2081</v>
      </c>
      <c r="C203" s="37">
        <v>314110</v>
      </c>
      <c r="D203" s="37" t="s">
        <v>2081</v>
      </c>
    </row>
    <row r="204" spans="1:4" ht="36.950000000000003">
      <c r="A204" s="51">
        <v>314120</v>
      </c>
      <c r="B204" s="51" t="s">
        <v>2082</v>
      </c>
      <c r="C204" s="51">
        <v>314120</v>
      </c>
      <c r="D204" s="51" t="s">
        <v>2082</v>
      </c>
    </row>
    <row r="205" spans="1:4" ht="49.15">
      <c r="A205" s="51">
        <v>314910</v>
      </c>
      <c r="B205" s="51" t="s">
        <v>2083</v>
      </c>
      <c r="C205" s="51">
        <v>314910</v>
      </c>
      <c r="D205" s="51" t="s">
        <v>2083</v>
      </c>
    </row>
    <row r="206" spans="1:4" ht="86.1">
      <c r="A206" s="51">
        <v>314994</v>
      </c>
      <c r="B206" s="51" t="s">
        <v>2084</v>
      </c>
      <c r="C206" s="51">
        <v>314994</v>
      </c>
      <c r="D206" s="51" t="s">
        <v>2084</v>
      </c>
    </row>
    <row r="207" spans="1:4" ht="61.5">
      <c r="A207" s="37">
        <v>314999</v>
      </c>
      <c r="B207" s="37" t="s">
        <v>2085</v>
      </c>
      <c r="C207" s="37">
        <v>314999</v>
      </c>
      <c r="D207" s="37" t="s">
        <v>2085</v>
      </c>
    </row>
    <row r="208" spans="1:4" ht="36.950000000000003">
      <c r="A208" s="52">
        <v>315110</v>
      </c>
      <c r="B208" s="52" t="s">
        <v>2086</v>
      </c>
      <c r="C208" s="53">
        <v>315120</v>
      </c>
      <c r="D208" s="52" t="s">
        <v>2087</v>
      </c>
    </row>
    <row r="209" spans="1:9" ht="36.950000000000003">
      <c r="A209" s="52">
        <v>315190</v>
      </c>
      <c r="B209" s="52" t="s">
        <v>2088</v>
      </c>
      <c r="C209" s="53">
        <v>315120</v>
      </c>
      <c r="D209" s="52" t="s">
        <v>2087</v>
      </c>
    </row>
    <row r="210" spans="1:9" ht="61.5">
      <c r="A210" s="52">
        <v>315210</v>
      </c>
      <c r="B210" s="52" t="s">
        <v>2089</v>
      </c>
      <c r="C210" s="52">
        <v>315210</v>
      </c>
      <c r="D210" s="52" t="s">
        <v>2089</v>
      </c>
    </row>
    <row r="211" spans="1:9" ht="98.45">
      <c r="A211" s="52">
        <v>315220</v>
      </c>
      <c r="B211" s="52" t="s">
        <v>2090</v>
      </c>
      <c r="C211" s="53">
        <v>315250</v>
      </c>
      <c r="D211" s="52" t="s">
        <v>2091</v>
      </c>
    </row>
    <row r="212" spans="1:9" ht="98.45">
      <c r="A212" s="52">
        <v>315240</v>
      </c>
      <c r="B212" s="52" t="s">
        <v>2092</v>
      </c>
      <c r="C212" s="53">
        <v>315250</v>
      </c>
      <c r="D212" s="52" t="s">
        <v>2091</v>
      </c>
    </row>
    <row r="213" spans="1:9" ht="98.45">
      <c r="A213" s="54">
        <v>315280</v>
      </c>
      <c r="B213" s="54" t="s">
        <v>2093</v>
      </c>
      <c r="C213" s="55">
        <v>315250</v>
      </c>
      <c r="D213" s="54" t="s">
        <v>2091</v>
      </c>
      <c r="E213" s="102"/>
    </row>
    <row r="214" spans="1:9" ht="86.1">
      <c r="A214" s="54">
        <v>315990</v>
      </c>
      <c r="B214" s="54" t="s">
        <v>2094</v>
      </c>
      <c r="C214" s="54">
        <v>315990</v>
      </c>
      <c r="D214" s="54" t="s">
        <v>2094</v>
      </c>
      <c r="E214" s="103"/>
    </row>
    <row r="215" spans="1:9" ht="61.5">
      <c r="A215" s="37">
        <v>316110</v>
      </c>
      <c r="B215" s="37" t="s">
        <v>2095</v>
      </c>
      <c r="C215" s="37">
        <v>316110</v>
      </c>
      <c r="D215" s="37" t="s">
        <v>2095</v>
      </c>
      <c r="E215" s="77"/>
    </row>
    <row r="216" spans="1:9" ht="36.950000000000003">
      <c r="A216" s="56">
        <v>316210</v>
      </c>
      <c r="B216" s="56" t="s">
        <v>2096</v>
      </c>
      <c r="C216" s="56">
        <v>316210</v>
      </c>
      <c r="D216" s="56" t="s">
        <v>2096</v>
      </c>
      <c r="E216" s="104"/>
    </row>
    <row r="217" spans="1:9" ht="73.900000000000006">
      <c r="A217" s="37">
        <v>316992</v>
      </c>
      <c r="B217" s="37" t="s">
        <v>2097</v>
      </c>
      <c r="C217" s="38">
        <v>316990</v>
      </c>
      <c r="D217" s="37" t="s">
        <v>2098</v>
      </c>
      <c r="E217" s="99"/>
    </row>
    <row r="218" spans="1:9" ht="73.900000000000006">
      <c r="A218" s="56">
        <v>316998</v>
      </c>
      <c r="B218" s="56" t="s">
        <v>2099</v>
      </c>
      <c r="C218" s="57">
        <v>316990</v>
      </c>
      <c r="D218" s="56" t="s">
        <v>2098</v>
      </c>
      <c r="E218" s="105"/>
      <c r="I218" s="42" t="s">
        <v>28</v>
      </c>
    </row>
    <row r="219" spans="1:9">
      <c r="A219" s="37">
        <v>321113</v>
      </c>
      <c r="B219" s="37" t="s">
        <v>2100</v>
      </c>
      <c r="C219" s="37">
        <v>321113</v>
      </c>
      <c r="D219" s="37" t="s">
        <v>2100</v>
      </c>
      <c r="E219" s="77"/>
    </row>
    <row r="220" spans="1:9" ht="36.950000000000003">
      <c r="A220" s="37">
        <v>321114</v>
      </c>
      <c r="B220" s="37" t="s">
        <v>2101</v>
      </c>
      <c r="C220" s="37">
        <v>321114</v>
      </c>
      <c r="D220" s="37" t="s">
        <v>2101</v>
      </c>
      <c r="E220" s="77"/>
    </row>
    <row r="221" spans="1:9" ht="73.900000000000006">
      <c r="A221" s="37">
        <v>321211</v>
      </c>
      <c r="B221" s="37" t="s">
        <v>2102</v>
      </c>
      <c r="C221" s="37">
        <v>321211</v>
      </c>
      <c r="D221" s="37" t="s">
        <v>2102</v>
      </c>
      <c r="E221" s="77"/>
    </row>
    <row r="222" spans="1:9" ht="73.900000000000006">
      <c r="A222" s="37">
        <v>321212</v>
      </c>
      <c r="B222" s="37" t="s">
        <v>2103</v>
      </c>
      <c r="C222" s="37">
        <v>321212</v>
      </c>
      <c r="D222" s="37" t="s">
        <v>2103</v>
      </c>
      <c r="E222" s="77"/>
    </row>
    <row r="223" spans="1:9" ht="61.5">
      <c r="A223" s="37">
        <v>321213</v>
      </c>
      <c r="B223" s="37" t="s">
        <v>2104</v>
      </c>
      <c r="C223" s="38">
        <v>321215</v>
      </c>
      <c r="D223" s="37" t="s">
        <v>2105</v>
      </c>
      <c r="E223" s="99"/>
    </row>
    <row r="224" spans="1:9" ht="61.5">
      <c r="A224" s="37">
        <v>321214</v>
      </c>
      <c r="B224" s="37" t="s">
        <v>2106</v>
      </c>
      <c r="C224" s="38">
        <v>321215</v>
      </c>
      <c r="D224" s="37" t="s">
        <v>2105</v>
      </c>
      <c r="E224" s="99"/>
    </row>
    <row r="225" spans="1:8" ht="61.5">
      <c r="A225" s="37">
        <v>321219</v>
      </c>
      <c r="B225" s="37" t="s">
        <v>2107</v>
      </c>
      <c r="C225" s="37">
        <v>321219</v>
      </c>
      <c r="D225" s="37" t="s">
        <v>2107</v>
      </c>
      <c r="E225" s="77"/>
    </row>
    <row r="226" spans="1:8" ht="61.5">
      <c r="A226" s="37">
        <v>321911</v>
      </c>
      <c r="B226" s="37" t="s">
        <v>2108</v>
      </c>
      <c r="C226" s="37">
        <v>321911</v>
      </c>
      <c r="D226" s="37" t="s">
        <v>2108</v>
      </c>
      <c r="E226" s="77"/>
    </row>
    <row r="227" spans="1:8" ht="61.5">
      <c r="A227" s="37">
        <v>321912</v>
      </c>
      <c r="B227" s="37" t="s">
        <v>2109</v>
      </c>
      <c r="C227" s="37">
        <v>321912</v>
      </c>
      <c r="D227" s="37" t="s">
        <v>2109</v>
      </c>
      <c r="E227" s="77"/>
    </row>
    <row r="228" spans="1:8" ht="49.15">
      <c r="A228" s="37">
        <v>321918</v>
      </c>
      <c r="B228" s="37" t="s">
        <v>2110</v>
      </c>
      <c r="C228" s="37">
        <v>321918</v>
      </c>
      <c r="D228" s="37" t="s">
        <v>2110</v>
      </c>
      <c r="E228" s="77"/>
    </row>
    <row r="229" spans="1:8" ht="61.5">
      <c r="A229" s="37">
        <v>321920</v>
      </c>
      <c r="B229" s="37" t="s">
        <v>2111</v>
      </c>
      <c r="C229" s="37">
        <v>321920</v>
      </c>
      <c r="D229" s="37" t="s">
        <v>2111</v>
      </c>
      <c r="E229" s="77"/>
    </row>
    <row r="230" spans="1:8" ht="73.900000000000006">
      <c r="A230" s="37">
        <v>321991</v>
      </c>
      <c r="B230" s="37" t="s">
        <v>2112</v>
      </c>
      <c r="C230" s="37">
        <v>321991</v>
      </c>
      <c r="D230" s="37" t="s">
        <v>2112</v>
      </c>
      <c r="E230" s="77"/>
    </row>
    <row r="231" spans="1:8" ht="61.5">
      <c r="A231" s="37">
        <v>321992</v>
      </c>
      <c r="B231" s="37" t="s">
        <v>2113</v>
      </c>
      <c r="C231" s="37">
        <v>321992</v>
      </c>
      <c r="D231" s="37" t="s">
        <v>2113</v>
      </c>
      <c r="E231" s="77"/>
      <c r="H231" s="42" t="s">
        <v>28</v>
      </c>
    </row>
    <row r="232" spans="1:8" ht="73.900000000000006">
      <c r="A232" s="37">
        <v>321999</v>
      </c>
      <c r="B232" s="37" t="s">
        <v>2114</v>
      </c>
      <c r="C232" s="37">
        <v>321999</v>
      </c>
      <c r="D232" s="37" t="s">
        <v>2114</v>
      </c>
      <c r="E232" s="77"/>
    </row>
    <row r="233" spans="1:8">
      <c r="A233" s="37">
        <v>322110</v>
      </c>
      <c r="B233" s="37" t="s">
        <v>2115</v>
      </c>
      <c r="C233" s="37">
        <v>322110</v>
      </c>
      <c r="D233" s="37" t="s">
        <v>2115</v>
      </c>
      <c r="E233" s="77"/>
    </row>
    <row r="234" spans="1:8" ht="24.6">
      <c r="A234" s="37">
        <v>322121</v>
      </c>
      <c r="B234" s="37" t="s">
        <v>2116</v>
      </c>
      <c r="C234" s="38">
        <v>322120</v>
      </c>
      <c r="D234" s="37" t="s">
        <v>2117</v>
      </c>
      <c r="E234" s="99"/>
    </row>
    <row r="235" spans="1:8" ht="24.6">
      <c r="A235" s="37">
        <v>322122</v>
      </c>
      <c r="B235" s="37" t="s">
        <v>2118</v>
      </c>
      <c r="C235" s="38">
        <v>322120</v>
      </c>
      <c r="D235" s="37" t="s">
        <v>2117</v>
      </c>
      <c r="E235" s="99"/>
    </row>
    <row r="236" spans="1:8" ht="24.6">
      <c r="A236" s="37">
        <v>322130</v>
      </c>
      <c r="B236" s="37" t="s">
        <v>2119</v>
      </c>
      <c r="C236" s="37">
        <v>322130</v>
      </c>
      <c r="D236" s="37" t="s">
        <v>2119</v>
      </c>
      <c r="E236" s="77"/>
    </row>
    <row r="237" spans="1:8" ht="73.900000000000006">
      <c r="A237" s="37">
        <v>322211</v>
      </c>
      <c r="B237" s="37" t="s">
        <v>2120</v>
      </c>
      <c r="C237" s="37">
        <v>322211</v>
      </c>
      <c r="D237" s="37" t="s">
        <v>2120</v>
      </c>
      <c r="E237" s="77"/>
    </row>
    <row r="238" spans="1:8" ht="61.5">
      <c r="A238" s="37">
        <v>322212</v>
      </c>
      <c r="B238" s="37" t="s">
        <v>2121</v>
      </c>
      <c r="C238" s="37">
        <v>322212</v>
      </c>
      <c r="D238" s="37" t="s">
        <v>2121</v>
      </c>
      <c r="E238" s="77"/>
    </row>
    <row r="239" spans="1:8" ht="73.900000000000006">
      <c r="A239" s="58">
        <v>322219</v>
      </c>
      <c r="B239" s="58" t="s">
        <v>2122</v>
      </c>
      <c r="C239" s="58">
        <v>322219</v>
      </c>
      <c r="D239" s="58" t="s">
        <v>2122</v>
      </c>
      <c r="E239" s="106"/>
    </row>
    <row r="240" spans="1:8" ht="98.45">
      <c r="A240" s="58">
        <v>322220</v>
      </c>
      <c r="B240" s="58" t="s">
        <v>1014</v>
      </c>
      <c r="C240" s="58">
        <v>322220</v>
      </c>
      <c r="D240" s="58" t="s">
        <v>1014</v>
      </c>
      <c r="E240" s="106"/>
    </row>
    <row r="241" spans="1:6" ht="49.15">
      <c r="A241" s="58">
        <v>322230</v>
      </c>
      <c r="B241" s="58" t="s">
        <v>2123</v>
      </c>
      <c r="C241" s="58">
        <v>322230</v>
      </c>
      <c r="D241" s="58" t="s">
        <v>2123</v>
      </c>
      <c r="E241" s="106"/>
    </row>
    <row r="242" spans="1:6" ht="61.5">
      <c r="A242" s="37">
        <v>322291</v>
      </c>
      <c r="B242" s="37" t="s">
        <v>2124</v>
      </c>
      <c r="C242" s="37">
        <v>322291</v>
      </c>
      <c r="D242" s="37" t="s">
        <v>2124</v>
      </c>
      <c r="E242" s="77"/>
    </row>
    <row r="243" spans="1:6" ht="73.900000000000006">
      <c r="A243" s="37">
        <v>322299</v>
      </c>
      <c r="B243" s="37" t="s">
        <v>2125</v>
      </c>
      <c r="C243" s="37">
        <v>322299</v>
      </c>
      <c r="D243" s="37" t="s">
        <v>2125</v>
      </c>
      <c r="E243" s="77"/>
      <c r="F243" s="42" t="s">
        <v>28</v>
      </c>
    </row>
    <row r="244" spans="1:6" ht="73.900000000000006">
      <c r="A244" s="59">
        <v>323111</v>
      </c>
      <c r="B244" s="59" t="s">
        <v>2126</v>
      </c>
      <c r="C244" s="59">
        <v>323111</v>
      </c>
      <c r="D244" s="59" t="s">
        <v>2126</v>
      </c>
      <c r="E244" s="107"/>
    </row>
    <row r="245" spans="1:6" ht="36.950000000000003">
      <c r="A245" s="37">
        <v>323113</v>
      </c>
      <c r="B245" s="37" t="s">
        <v>2127</v>
      </c>
      <c r="C245" s="37">
        <v>323113</v>
      </c>
      <c r="D245" s="37" t="s">
        <v>2127</v>
      </c>
    </row>
    <row r="246" spans="1:6" ht="61.5">
      <c r="A246" s="37">
        <v>3231</v>
      </c>
      <c r="B246" s="37" t="s">
        <v>2128</v>
      </c>
      <c r="C246" s="37">
        <v>3231</v>
      </c>
      <c r="D246" s="37" t="s">
        <v>2128</v>
      </c>
    </row>
    <row r="247" spans="1:6" ht="24.6">
      <c r="A247" s="37">
        <v>323117</v>
      </c>
      <c r="B247" s="37" t="s">
        <v>2129</v>
      </c>
      <c r="C247" s="37">
        <v>323117</v>
      </c>
      <c r="D247" s="37" t="s">
        <v>2129</v>
      </c>
    </row>
    <row r="248" spans="1:6" ht="49.15">
      <c r="A248" s="60">
        <v>323120</v>
      </c>
      <c r="B248" s="60" t="s">
        <v>2130</v>
      </c>
      <c r="C248" s="60">
        <v>323120</v>
      </c>
      <c r="D248" s="60" t="s">
        <v>2130</v>
      </c>
    </row>
    <row r="249" spans="1:6" ht="24.6">
      <c r="A249" s="37">
        <v>324110</v>
      </c>
      <c r="B249" s="37" t="s">
        <v>1791</v>
      </c>
      <c r="C249" s="37">
        <v>324110</v>
      </c>
      <c r="D249" s="37" t="s">
        <v>1791</v>
      </c>
    </row>
    <row r="250" spans="1:6" ht="73.900000000000006">
      <c r="A250" s="37">
        <v>324121</v>
      </c>
      <c r="B250" s="37" t="s">
        <v>2131</v>
      </c>
      <c r="C250" s="37">
        <v>324121</v>
      </c>
      <c r="D250" s="37" t="s">
        <v>2131</v>
      </c>
    </row>
    <row r="251" spans="1:6" ht="86.1">
      <c r="A251" s="37">
        <v>324122</v>
      </c>
      <c r="B251" s="37" t="s">
        <v>2132</v>
      </c>
      <c r="C251" s="37">
        <v>324122</v>
      </c>
      <c r="D251" s="37" t="s">
        <v>2132</v>
      </c>
    </row>
    <row r="252" spans="1:6" ht="73.900000000000006">
      <c r="A252" s="37">
        <v>324191</v>
      </c>
      <c r="B252" s="37" t="s">
        <v>1795</v>
      </c>
      <c r="C252" s="37">
        <v>324191</v>
      </c>
      <c r="D252" s="37" t="s">
        <v>1795</v>
      </c>
    </row>
    <row r="253" spans="1:6" ht="73.900000000000006">
      <c r="A253" s="37">
        <v>324199</v>
      </c>
      <c r="B253" s="37" t="s">
        <v>1797</v>
      </c>
      <c r="C253" s="37">
        <v>324199</v>
      </c>
      <c r="D253" s="37" t="s">
        <v>1797</v>
      </c>
    </row>
    <row r="254" spans="1:6" ht="49.15">
      <c r="A254" s="37">
        <v>325110</v>
      </c>
      <c r="B254" s="37" t="s">
        <v>1799</v>
      </c>
      <c r="C254" s="37">
        <v>325110</v>
      </c>
      <c r="D254" s="37" t="s">
        <v>1799</v>
      </c>
    </row>
    <row r="255" spans="1:6" ht="49.15">
      <c r="A255" s="37">
        <v>325120</v>
      </c>
      <c r="B255" s="37" t="s">
        <v>1801</v>
      </c>
      <c r="C255" s="37">
        <v>325120</v>
      </c>
      <c r="D255" s="37" t="s">
        <v>1801</v>
      </c>
    </row>
    <row r="256" spans="1:6" ht="61.5">
      <c r="A256" s="61">
        <v>325130</v>
      </c>
      <c r="B256" s="61" t="s">
        <v>1803</v>
      </c>
      <c r="C256" s="61">
        <v>325130</v>
      </c>
      <c r="D256" s="61" t="s">
        <v>1803</v>
      </c>
    </row>
    <row r="257" spans="1:4" ht="73.900000000000006">
      <c r="A257" s="61">
        <v>325180</v>
      </c>
      <c r="B257" s="61" t="s">
        <v>1015</v>
      </c>
      <c r="C257" s="61">
        <v>325180</v>
      </c>
      <c r="D257" s="61" t="s">
        <v>1015</v>
      </c>
    </row>
    <row r="258" spans="1:4" ht="49.15">
      <c r="A258" s="37">
        <v>325193</v>
      </c>
      <c r="B258" s="37" t="s">
        <v>2133</v>
      </c>
      <c r="C258" s="37">
        <v>325193</v>
      </c>
      <c r="D258" s="37" t="s">
        <v>2133</v>
      </c>
    </row>
    <row r="259" spans="1:4" ht="110.65">
      <c r="A259" s="61">
        <v>325194</v>
      </c>
      <c r="B259" s="61" t="s">
        <v>2134</v>
      </c>
      <c r="C259" s="61">
        <v>325194</v>
      </c>
      <c r="D259" s="61" t="s">
        <v>2134</v>
      </c>
    </row>
    <row r="260" spans="1:4" ht="73.900000000000006">
      <c r="A260" s="37">
        <v>325199</v>
      </c>
      <c r="B260" s="37" t="s">
        <v>1017</v>
      </c>
      <c r="C260" s="37">
        <v>325199</v>
      </c>
      <c r="D260" s="37" t="s">
        <v>1017</v>
      </c>
    </row>
    <row r="261" spans="1:4" ht="61.5">
      <c r="A261" s="37">
        <v>325211</v>
      </c>
      <c r="B261" s="37" t="s">
        <v>1018</v>
      </c>
      <c r="C261" s="37">
        <v>325211</v>
      </c>
      <c r="D261" s="37" t="s">
        <v>1018</v>
      </c>
    </row>
    <row r="262" spans="1:4" ht="49.15">
      <c r="A262" s="37">
        <v>325212</v>
      </c>
      <c r="B262" s="37" t="s">
        <v>1814</v>
      </c>
      <c r="C262" s="37">
        <v>325212</v>
      </c>
      <c r="D262" s="37" t="s">
        <v>1814</v>
      </c>
    </row>
    <row r="263" spans="1:4" ht="86.1">
      <c r="A263" s="62">
        <v>325220</v>
      </c>
      <c r="B263" s="62" t="s">
        <v>2135</v>
      </c>
      <c r="C263" s="62">
        <v>325220</v>
      </c>
      <c r="D263" s="62" t="s">
        <v>2135</v>
      </c>
    </row>
    <row r="264" spans="1:4" ht="61.5">
      <c r="A264" s="37">
        <v>325311</v>
      </c>
      <c r="B264" s="37" t="s">
        <v>2136</v>
      </c>
      <c r="C264" s="37">
        <v>325311</v>
      </c>
      <c r="D264" s="37" t="s">
        <v>2136</v>
      </c>
    </row>
    <row r="265" spans="1:4" ht="49.15">
      <c r="A265" s="37">
        <v>325312</v>
      </c>
      <c r="B265" s="37" t="s">
        <v>2137</v>
      </c>
      <c r="C265" s="37">
        <v>325312</v>
      </c>
      <c r="D265" s="37" t="s">
        <v>2137</v>
      </c>
    </row>
    <row r="266" spans="1:4" ht="61.5">
      <c r="A266" s="39">
        <v>325314</v>
      </c>
      <c r="B266" s="37" t="s">
        <v>2138</v>
      </c>
      <c r="C266" s="37">
        <v>325314</v>
      </c>
      <c r="D266" s="37" t="s">
        <v>2139</v>
      </c>
    </row>
    <row r="267" spans="1:4" ht="36.950000000000003">
      <c r="A267" s="39">
        <v>325314</v>
      </c>
      <c r="B267" s="37" t="s">
        <v>2140</v>
      </c>
      <c r="C267" s="37">
        <v>325315</v>
      </c>
      <c r="D267" s="37" t="s">
        <v>2141</v>
      </c>
    </row>
    <row r="268" spans="1:4" ht="73.900000000000006">
      <c r="A268" s="37">
        <v>325320</v>
      </c>
      <c r="B268" s="37" t="s">
        <v>2142</v>
      </c>
      <c r="C268" s="37">
        <v>325320</v>
      </c>
      <c r="D268" s="37" t="s">
        <v>2142</v>
      </c>
    </row>
    <row r="269" spans="1:4" ht="61.5">
      <c r="A269" s="37">
        <v>325411</v>
      </c>
      <c r="B269" s="37" t="s">
        <v>2143</v>
      </c>
      <c r="C269" s="37">
        <v>325411</v>
      </c>
      <c r="D269" s="37" t="s">
        <v>2143</v>
      </c>
    </row>
    <row r="270" spans="1:4" ht="73.900000000000006">
      <c r="A270" s="37">
        <v>325412</v>
      </c>
      <c r="B270" s="37" t="s">
        <v>2144</v>
      </c>
      <c r="C270" s="37">
        <v>325412</v>
      </c>
      <c r="D270" s="37" t="s">
        <v>2144</v>
      </c>
    </row>
    <row r="271" spans="1:4" ht="61.5">
      <c r="A271" s="37">
        <v>325413</v>
      </c>
      <c r="B271" s="37" t="s">
        <v>2145</v>
      </c>
      <c r="C271" s="37">
        <v>325413</v>
      </c>
      <c r="D271" s="37" t="s">
        <v>2145</v>
      </c>
    </row>
    <row r="272" spans="1:4" ht="86.1">
      <c r="A272" s="37">
        <v>325414</v>
      </c>
      <c r="B272" s="37" t="s">
        <v>2146</v>
      </c>
      <c r="C272" s="37">
        <v>325414</v>
      </c>
      <c r="D272" s="37" t="s">
        <v>2146</v>
      </c>
    </row>
    <row r="273" spans="1:8" ht="49.15">
      <c r="A273" s="37">
        <v>325510</v>
      </c>
      <c r="B273" s="37" t="s">
        <v>1822</v>
      </c>
      <c r="C273" s="37">
        <v>325510</v>
      </c>
      <c r="D273" s="37" t="s">
        <v>1822</v>
      </c>
    </row>
    <row r="274" spans="1:8" ht="36.950000000000003">
      <c r="A274" s="37">
        <v>325520</v>
      </c>
      <c r="B274" s="37" t="s">
        <v>1019</v>
      </c>
      <c r="C274" s="37">
        <v>325520</v>
      </c>
      <c r="D274" s="37" t="s">
        <v>1019</v>
      </c>
    </row>
    <row r="275" spans="1:8" ht="61.5">
      <c r="A275" s="37">
        <v>325611</v>
      </c>
      <c r="B275" s="37" t="s">
        <v>2147</v>
      </c>
      <c r="C275" s="37">
        <v>325611</v>
      </c>
      <c r="D275" s="37" t="s">
        <v>2147</v>
      </c>
    </row>
    <row r="276" spans="1:8" ht="73.900000000000006">
      <c r="A276" s="37">
        <v>325612</v>
      </c>
      <c r="B276" s="37" t="s">
        <v>2148</v>
      </c>
      <c r="C276" s="37">
        <v>325612</v>
      </c>
      <c r="D276" s="37" t="s">
        <v>2148</v>
      </c>
    </row>
    <row r="277" spans="1:8" ht="61.5">
      <c r="A277" s="37">
        <v>325613</v>
      </c>
      <c r="B277" s="37" t="s">
        <v>2149</v>
      </c>
      <c r="C277" s="37">
        <v>325613</v>
      </c>
      <c r="D277" s="37" t="s">
        <v>2149</v>
      </c>
    </row>
    <row r="278" spans="1:8" ht="61.5">
      <c r="A278" s="37">
        <v>325620</v>
      </c>
      <c r="B278" s="37" t="s">
        <v>2150</v>
      </c>
      <c r="C278" s="37">
        <v>325620</v>
      </c>
      <c r="D278" s="37" t="s">
        <v>2150</v>
      </c>
      <c r="E278" s="77"/>
      <c r="H278" s="42" t="s">
        <v>28</v>
      </c>
    </row>
    <row r="279" spans="1:8" ht="49.15">
      <c r="A279" s="37">
        <v>325910</v>
      </c>
      <c r="B279" s="37" t="s">
        <v>1827</v>
      </c>
      <c r="C279" s="37">
        <v>325910</v>
      </c>
      <c r="D279" s="37" t="s">
        <v>1827</v>
      </c>
      <c r="E279" s="77"/>
    </row>
    <row r="280" spans="1:8" ht="36.950000000000003">
      <c r="A280" s="37">
        <v>325920</v>
      </c>
      <c r="B280" s="37" t="s">
        <v>1829</v>
      </c>
      <c r="C280" s="37">
        <v>325920</v>
      </c>
      <c r="D280" s="37" t="s">
        <v>1829</v>
      </c>
      <c r="E280" s="77"/>
    </row>
    <row r="281" spans="1:8" ht="61.5">
      <c r="A281" s="37">
        <v>325991</v>
      </c>
      <c r="B281" s="37" t="s">
        <v>1021</v>
      </c>
      <c r="C281" s="37">
        <v>325991</v>
      </c>
      <c r="D281" s="37" t="s">
        <v>1021</v>
      </c>
      <c r="E281" s="77"/>
    </row>
    <row r="282" spans="1:8" ht="110.65">
      <c r="A282" s="37">
        <v>325992</v>
      </c>
      <c r="B282" s="37" t="s">
        <v>2151</v>
      </c>
      <c r="C282" s="37">
        <v>325992</v>
      </c>
      <c r="D282" s="37" t="s">
        <v>2152</v>
      </c>
      <c r="E282" s="77"/>
      <c r="G282" s="42" t="s">
        <v>28</v>
      </c>
    </row>
    <row r="283" spans="1:8" ht="123">
      <c r="A283" s="37">
        <v>325998</v>
      </c>
      <c r="B283" s="37" t="s">
        <v>1022</v>
      </c>
      <c r="C283" s="37">
        <v>325998</v>
      </c>
      <c r="D283" s="37" t="s">
        <v>1022</v>
      </c>
      <c r="E283" s="77"/>
    </row>
    <row r="284" spans="1:8" ht="61.5">
      <c r="A284" s="37">
        <v>326111</v>
      </c>
      <c r="B284" s="37" t="s">
        <v>2153</v>
      </c>
      <c r="C284" s="37">
        <v>326111</v>
      </c>
      <c r="D284" s="37" t="s">
        <v>2153</v>
      </c>
      <c r="E284" s="77"/>
    </row>
    <row r="285" spans="1:8" ht="110.65">
      <c r="A285" s="37">
        <v>326112</v>
      </c>
      <c r="B285" s="37" t="s">
        <v>2154</v>
      </c>
      <c r="C285" s="37">
        <v>326112</v>
      </c>
      <c r="D285" s="37" t="s">
        <v>2154</v>
      </c>
      <c r="E285" s="77"/>
    </row>
    <row r="286" spans="1:8" ht="123">
      <c r="A286" s="37">
        <v>326113</v>
      </c>
      <c r="B286" s="37" t="s">
        <v>1023</v>
      </c>
      <c r="C286" s="37">
        <v>326113</v>
      </c>
      <c r="D286" s="37" t="s">
        <v>1023</v>
      </c>
      <c r="E286" s="77"/>
    </row>
    <row r="287" spans="1:8" ht="86.1">
      <c r="A287" s="37">
        <v>326121</v>
      </c>
      <c r="B287" s="37" t="s">
        <v>2155</v>
      </c>
      <c r="C287" s="37">
        <v>326121</v>
      </c>
      <c r="D287" s="37" t="s">
        <v>2155</v>
      </c>
      <c r="E287" s="77"/>
    </row>
    <row r="288" spans="1:8" ht="73.900000000000006">
      <c r="A288" s="37">
        <v>326122</v>
      </c>
      <c r="B288" s="37" t="s">
        <v>2156</v>
      </c>
      <c r="C288" s="37">
        <v>326122</v>
      </c>
      <c r="D288" s="37" t="s">
        <v>2156</v>
      </c>
      <c r="E288" s="77"/>
    </row>
    <row r="289" spans="1:4" ht="123">
      <c r="A289" s="37">
        <v>326130</v>
      </c>
      <c r="B289" s="37" t="s">
        <v>1024</v>
      </c>
      <c r="C289" s="37">
        <v>326130</v>
      </c>
      <c r="D289" s="37" t="s">
        <v>1024</v>
      </c>
    </row>
    <row r="290" spans="1:4" ht="61.5">
      <c r="A290" s="37">
        <v>326140</v>
      </c>
      <c r="B290" s="37" t="s">
        <v>2157</v>
      </c>
      <c r="C290" s="37">
        <v>326140</v>
      </c>
      <c r="D290" s="37" t="s">
        <v>2157</v>
      </c>
    </row>
    <row r="291" spans="1:4" ht="110.65">
      <c r="A291" s="37">
        <v>326150</v>
      </c>
      <c r="B291" s="37" t="s">
        <v>2158</v>
      </c>
      <c r="C291" s="37">
        <v>326150</v>
      </c>
      <c r="D291" s="37" t="s">
        <v>2158</v>
      </c>
    </row>
    <row r="292" spans="1:4" ht="49.15">
      <c r="A292" s="37">
        <v>326160</v>
      </c>
      <c r="B292" s="37" t="s">
        <v>2159</v>
      </c>
      <c r="C292" s="37">
        <v>326160</v>
      </c>
      <c r="D292" s="37" t="s">
        <v>2159</v>
      </c>
    </row>
    <row r="293" spans="1:4" ht="61.5">
      <c r="A293" s="37">
        <v>326191</v>
      </c>
      <c r="B293" s="37" t="s">
        <v>2160</v>
      </c>
      <c r="C293" s="37">
        <v>326191</v>
      </c>
      <c r="D293" s="37" t="s">
        <v>2160</v>
      </c>
    </row>
    <row r="294" spans="1:4" ht="61.5">
      <c r="A294" s="63">
        <v>326199</v>
      </c>
      <c r="B294" s="63" t="s">
        <v>1025</v>
      </c>
      <c r="C294" s="63">
        <v>326199</v>
      </c>
      <c r="D294" s="63" t="s">
        <v>1025</v>
      </c>
    </row>
    <row r="295" spans="1:4" ht="73.900000000000006">
      <c r="A295" s="37">
        <v>326211</v>
      </c>
      <c r="B295" s="37" t="s">
        <v>2161</v>
      </c>
      <c r="C295" s="37">
        <v>326211</v>
      </c>
      <c r="D295" s="37" t="s">
        <v>2161</v>
      </c>
    </row>
    <row r="296" spans="1:4" ht="36.950000000000003">
      <c r="A296" s="37">
        <v>326212</v>
      </c>
      <c r="B296" s="37" t="s">
        <v>2162</v>
      </c>
      <c r="C296" s="37">
        <v>326212</v>
      </c>
      <c r="D296" s="37" t="s">
        <v>2162</v>
      </c>
    </row>
    <row r="297" spans="1:4" ht="86.1">
      <c r="A297" s="37">
        <v>326220</v>
      </c>
      <c r="B297" s="37" t="s">
        <v>2163</v>
      </c>
      <c r="C297" s="37">
        <v>326220</v>
      </c>
      <c r="D297" s="37" t="s">
        <v>2163</v>
      </c>
    </row>
    <row r="298" spans="1:4" ht="73.900000000000006">
      <c r="A298" s="37">
        <v>326291</v>
      </c>
      <c r="B298" s="37" t="s">
        <v>2164</v>
      </c>
      <c r="C298" s="37">
        <v>326291</v>
      </c>
      <c r="D298" s="37" t="s">
        <v>2164</v>
      </c>
    </row>
    <row r="299" spans="1:4" ht="61.5">
      <c r="A299" s="37">
        <v>326299</v>
      </c>
      <c r="B299" s="37" t="s">
        <v>2165</v>
      </c>
      <c r="C299" s="37">
        <v>326299</v>
      </c>
      <c r="D299" s="37" t="s">
        <v>2165</v>
      </c>
    </row>
    <row r="300" spans="1:4" ht="86.1">
      <c r="A300" s="64">
        <v>327110</v>
      </c>
      <c r="B300" s="64" t="s">
        <v>2166</v>
      </c>
      <c r="C300" s="64">
        <v>327110</v>
      </c>
      <c r="D300" s="64" t="s">
        <v>2166</v>
      </c>
    </row>
    <row r="301" spans="1:4" ht="98.45">
      <c r="A301" s="64">
        <v>327120</v>
      </c>
      <c r="B301" s="64" t="s">
        <v>2167</v>
      </c>
      <c r="C301" s="64">
        <v>327120</v>
      </c>
      <c r="D301" s="64" t="s">
        <v>2167</v>
      </c>
    </row>
    <row r="302" spans="1:4" ht="36.950000000000003">
      <c r="A302" s="37">
        <v>327211</v>
      </c>
      <c r="B302" s="37" t="s">
        <v>2168</v>
      </c>
      <c r="C302" s="37">
        <v>327211</v>
      </c>
      <c r="D302" s="37" t="s">
        <v>2168</v>
      </c>
    </row>
    <row r="303" spans="1:4" ht="86.1">
      <c r="A303" s="37">
        <v>327212</v>
      </c>
      <c r="B303" s="37" t="s">
        <v>2169</v>
      </c>
      <c r="C303" s="37">
        <v>327212</v>
      </c>
      <c r="D303" s="37" t="s">
        <v>2169</v>
      </c>
    </row>
    <row r="304" spans="1:4" ht="49.15">
      <c r="A304" s="37">
        <v>327213</v>
      </c>
      <c r="B304" s="37" t="s">
        <v>2170</v>
      </c>
      <c r="C304" s="37">
        <v>327213</v>
      </c>
      <c r="D304" s="37" t="s">
        <v>2170</v>
      </c>
    </row>
    <row r="305" spans="1:7" ht="86.1">
      <c r="A305" s="37">
        <v>327215</v>
      </c>
      <c r="B305" s="37" t="s">
        <v>2171</v>
      </c>
      <c r="C305" s="37">
        <v>327215</v>
      </c>
      <c r="D305" s="37" t="s">
        <v>2171</v>
      </c>
      <c r="E305" s="77"/>
    </row>
    <row r="306" spans="1:7" ht="36.950000000000003">
      <c r="A306" s="37">
        <v>327310</v>
      </c>
      <c r="B306" s="37" t="s">
        <v>2172</v>
      </c>
      <c r="C306" s="37">
        <v>327310</v>
      </c>
      <c r="D306" s="37" t="s">
        <v>2172</v>
      </c>
      <c r="E306" s="77"/>
    </row>
    <row r="307" spans="1:7" ht="49.15">
      <c r="A307" s="37">
        <v>327320</v>
      </c>
      <c r="B307" s="37" t="s">
        <v>2173</v>
      </c>
      <c r="C307" s="37">
        <v>327320</v>
      </c>
      <c r="D307" s="37" t="s">
        <v>2173</v>
      </c>
      <c r="E307" s="77"/>
      <c r="G307" s="42" t="s">
        <v>28</v>
      </c>
    </row>
    <row r="308" spans="1:7" ht="61.5">
      <c r="A308" s="37">
        <v>327331</v>
      </c>
      <c r="B308" s="37" t="s">
        <v>2174</v>
      </c>
      <c r="C308" s="37">
        <v>327331</v>
      </c>
      <c r="D308" s="37" t="s">
        <v>2174</v>
      </c>
      <c r="E308" s="77"/>
    </row>
    <row r="309" spans="1:7" ht="49.15">
      <c r="A309" s="37">
        <v>327332</v>
      </c>
      <c r="B309" s="37" t="s">
        <v>2175</v>
      </c>
      <c r="C309" s="37">
        <v>327332</v>
      </c>
      <c r="D309" s="37" t="s">
        <v>2175</v>
      </c>
      <c r="E309" s="77"/>
    </row>
    <row r="310" spans="1:7" ht="61.5">
      <c r="A310" s="37">
        <v>327390</v>
      </c>
      <c r="B310" s="37" t="s">
        <v>1026</v>
      </c>
      <c r="C310" s="37">
        <v>327390</v>
      </c>
      <c r="D310" s="37" t="s">
        <v>1026</v>
      </c>
    </row>
    <row r="311" spans="1:7" ht="36.950000000000003">
      <c r="A311" s="37">
        <v>327410</v>
      </c>
      <c r="B311" s="37" t="s">
        <v>2176</v>
      </c>
      <c r="C311" s="37">
        <v>327410</v>
      </c>
      <c r="D311" s="37" t="s">
        <v>2176</v>
      </c>
    </row>
    <row r="312" spans="1:7" ht="49.15">
      <c r="A312" s="37">
        <v>327420</v>
      </c>
      <c r="B312" s="37" t="s">
        <v>2177</v>
      </c>
      <c r="C312" s="37">
        <v>327420</v>
      </c>
      <c r="D312" s="37" t="s">
        <v>2177</v>
      </c>
    </row>
    <row r="313" spans="1:7" ht="49.15">
      <c r="A313" s="37">
        <v>327910</v>
      </c>
      <c r="B313" s="37" t="s">
        <v>2178</v>
      </c>
      <c r="C313" s="37">
        <v>327910</v>
      </c>
      <c r="D313" s="37" t="s">
        <v>2178</v>
      </c>
    </row>
    <row r="314" spans="1:7" ht="61.5">
      <c r="A314" s="37">
        <v>327991</v>
      </c>
      <c r="B314" s="37" t="s">
        <v>2179</v>
      </c>
      <c r="C314" s="37">
        <v>327991</v>
      </c>
      <c r="D314" s="37" t="s">
        <v>2179</v>
      </c>
    </row>
    <row r="315" spans="1:7" ht="73.900000000000006">
      <c r="A315" s="37">
        <v>327992</v>
      </c>
      <c r="B315" s="37" t="s">
        <v>2180</v>
      </c>
      <c r="C315" s="37">
        <v>327992</v>
      </c>
      <c r="D315" s="37" t="s">
        <v>2180</v>
      </c>
    </row>
    <row r="316" spans="1:7" ht="49.15">
      <c r="A316" s="37">
        <v>327993</v>
      </c>
      <c r="B316" s="37" t="s">
        <v>2181</v>
      </c>
      <c r="C316" s="37">
        <v>327993</v>
      </c>
      <c r="D316" s="37" t="s">
        <v>2181</v>
      </c>
    </row>
    <row r="317" spans="1:7" ht="98.45">
      <c r="A317" s="37">
        <v>327999</v>
      </c>
      <c r="B317" s="37" t="s">
        <v>2182</v>
      </c>
      <c r="C317" s="37">
        <v>327999</v>
      </c>
      <c r="D317" s="37" t="s">
        <v>2182</v>
      </c>
    </row>
    <row r="318" spans="1:7" ht="73.900000000000006">
      <c r="A318" s="65">
        <v>331110</v>
      </c>
      <c r="B318" s="65" t="s">
        <v>2183</v>
      </c>
      <c r="C318" s="65">
        <v>331110</v>
      </c>
      <c r="D318" s="65" t="s">
        <v>2183</v>
      </c>
    </row>
    <row r="319" spans="1:7" ht="86.1">
      <c r="A319" s="37">
        <v>331210</v>
      </c>
      <c r="B319" s="37" t="s">
        <v>2184</v>
      </c>
      <c r="C319" s="37">
        <v>331210</v>
      </c>
      <c r="D319" s="37" t="s">
        <v>2184</v>
      </c>
    </row>
    <row r="320" spans="1:7" ht="61.5">
      <c r="A320" s="37">
        <v>331221</v>
      </c>
      <c r="B320" s="37" t="s">
        <v>2185</v>
      </c>
      <c r="C320" s="37">
        <v>331221</v>
      </c>
      <c r="D320" s="37" t="s">
        <v>2185</v>
      </c>
    </row>
    <row r="321" spans="1:7" ht="24.6">
      <c r="A321" s="37">
        <v>331222</v>
      </c>
      <c r="B321" s="37" t="s">
        <v>2186</v>
      </c>
      <c r="C321" s="37">
        <v>331222</v>
      </c>
      <c r="D321" s="37" t="s">
        <v>2186</v>
      </c>
    </row>
    <row r="322" spans="1:7" ht="73.900000000000006">
      <c r="A322" s="66">
        <v>331313</v>
      </c>
      <c r="B322" s="66" t="s">
        <v>2187</v>
      </c>
      <c r="C322" s="66">
        <v>331313</v>
      </c>
      <c r="D322" s="66" t="s">
        <v>2187</v>
      </c>
    </row>
    <row r="323" spans="1:7" ht="61.5">
      <c r="A323" s="37">
        <v>331314</v>
      </c>
      <c r="B323" s="37" t="s">
        <v>2188</v>
      </c>
      <c r="C323" s="37">
        <v>331314</v>
      </c>
      <c r="D323" s="37" t="s">
        <v>2188</v>
      </c>
    </row>
    <row r="324" spans="1:7" ht="73.900000000000006">
      <c r="A324" s="37">
        <v>331315</v>
      </c>
      <c r="B324" s="37" t="s">
        <v>2189</v>
      </c>
      <c r="C324" s="37">
        <v>331315</v>
      </c>
      <c r="D324" s="37" t="s">
        <v>2189</v>
      </c>
    </row>
    <row r="325" spans="1:7" ht="73.900000000000006">
      <c r="A325" s="67">
        <v>331318</v>
      </c>
      <c r="B325" s="67" t="s">
        <v>2190</v>
      </c>
      <c r="C325" s="67">
        <v>331318</v>
      </c>
      <c r="D325" s="67" t="s">
        <v>2190</v>
      </c>
    </row>
    <row r="326" spans="1:7" ht="86.1">
      <c r="A326" s="67">
        <v>331410</v>
      </c>
      <c r="B326" s="67" t="s">
        <v>2191</v>
      </c>
      <c r="C326" s="67">
        <v>331410</v>
      </c>
      <c r="D326" s="67" t="s">
        <v>2191</v>
      </c>
      <c r="E326" s="108"/>
    </row>
    <row r="327" spans="1:7" ht="73.900000000000006">
      <c r="A327" s="67">
        <v>331420</v>
      </c>
      <c r="B327" s="67" t="s">
        <v>2192</v>
      </c>
      <c r="C327" s="67">
        <v>331420</v>
      </c>
      <c r="D327" s="67" t="s">
        <v>2192</v>
      </c>
      <c r="E327" s="108"/>
      <c r="G327" s="42" t="s">
        <v>28</v>
      </c>
    </row>
    <row r="328" spans="1:7" ht="123">
      <c r="A328" s="37">
        <v>331491</v>
      </c>
      <c r="B328" s="37" t="s">
        <v>2193</v>
      </c>
      <c r="C328" s="37">
        <v>331491</v>
      </c>
      <c r="D328" s="37" t="s">
        <v>2193</v>
      </c>
      <c r="E328" s="77"/>
    </row>
    <row r="329" spans="1:7" ht="135.4">
      <c r="A329" s="37">
        <v>331492</v>
      </c>
      <c r="B329" s="37" t="s">
        <v>2194</v>
      </c>
      <c r="C329" s="37">
        <v>331492</v>
      </c>
      <c r="D329" s="37" t="s">
        <v>2194</v>
      </c>
      <c r="E329" s="77"/>
    </row>
    <row r="330" spans="1:7" ht="24.6">
      <c r="A330" s="37">
        <v>331511</v>
      </c>
      <c r="B330" s="37" t="s">
        <v>2195</v>
      </c>
      <c r="C330" s="37">
        <v>331511</v>
      </c>
      <c r="D330" s="37" t="s">
        <v>2195</v>
      </c>
      <c r="E330" s="77"/>
    </row>
    <row r="331" spans="1:7" ht="49.15">
      <c r="A331" s="37">
        <v>331512</v>
      </c>
      <c r="B331" s="37" t="s">
        <v>2196</v>
      </c>
      <c r="C331" s="37">
        <v>331512</v>
      </c>
      <c r="D331" s="37" t="s">
        <v>2196</v>
      </c>
      <c r="E331" s="77"/>
    </row>
    <row r="332" spans="1:7" ht="61.5">
      <c r="A332" s="37">
        <v>331513</v>
      </c>
      <c r="B332" s="37" t="s">
        <v>2197</v>
      </c>
      <c r="C332" s="37">
        <v>331513</v>
      </c>
      <c r="D332" s="37" t="s">
        <v>2197</v>
      </c>
      <c r="E332" s="77"/>
    </row>
    <row r="333" spans="1:7" ht="61.5">
      <c r="A333" s="68">
        <v>331523</v>
      </c>
      <c r="B333" s="68" t="s">
        <v>2198</v>
      </c>
      <c r="C333" s="68">
        <v>331523</v>
      </c>
      <c r="D333" s="68" t="s">
        <v>2198</v>
      </c>
      <c r="E333" s="109"/>
    </row>
    <row r="334" spans="1:7" ht="61.5">
      <c r="A334" s="37">
        <v>331524</v>
      </c>
      <c r="B334" s="37" t="s">
        <v>2199</v>
      </c>
      <c r="C334" s="37">
        <v>331524</v>
      </c>
      <c r="D334" s="37" t="s">
        <v>2199</v>
      </c>
      <c r="E334" s="77"/>
    </row>
    <row r="335" spans="1:7" ht="86.1">
      <c r="A335" s="69">
        <v>331529</v>
      </c>
      <c r="B335" s="69" t="s">
        <v>2200</v>
      </c>
      <c r="C335" s="69">
        <v>331529</v>
      </c>
      <c r="D335" s="69" t="s">
        <v>2200</v>
      </c>
      <c r="E335" s="110"/>
    </row>
    <row r="336" spans="1:7" ht="36.950000000000003">
      <c r="A336" s="37">
        <v>332111</v>
      </c>
      <c r="B336" s="37" t="s">
        <v>2201</v>
      </c>
      <c r="C336" s="37">
        <v>332111</v>
      </c>
      <c r="D336" s="37" t="s">
        <v>2201</v>
      </c>
      <c r="E336" s="77"/>
    </row>
    <row r="337" spans="1:8" ht="24.6">
      <c r="A337" s="37">
        <v>332112</v>
      </c>
      <c r="B337" s="37" t="s">
        <v>2202</v>
      </c>
      <c r="C337" s="37">
        <v>332112</v>
      </c>
      <c r="D337" s="37" t="s">
        <v>2202</v>
      </c>
      <c r="E337" s="77"/>
    </row>
    <row r="338" spans="1:8" ht="36.950000000000003">
      <c r="A338" s="37">
        <v>332114</v>
      </c>
      <c r="B338" s="37" t="s">
        <v>2203</v>
      </c>
      <c r="C338" s="37">
        <v>332114</v>
      </c>
      <c r="D338" s="37" t="s">
        <v>2203</v>
      </c>
      <c r="E338" s="77"/>
    </row>
    <row r="339" spans="1:8" ht="61.5">
      <c r="A339" s="37">
        <v>332117</v>
      </c>
      <c r="B339" s="37" t="s">
        <v>2204</v>
      </c>
      <c r="C339" s="37">
        <v>332117</v>
      </c>
      <c r="D339" s="37" t="s">
        <v>2204</v>
      </c>
      <c r="E339" s="77"/>
    </row>
    <row r="340" spans="1:8" ht="110.65">
      <c r="A340" s="70">
        <v>332119</v>
      </c>
      <c r="B340" s="70" t="s">
        <v>2205</v>
      </c>
      <c r="C340" s="70">
        <v>332119</v>
      </c>
      <c r="D340" s="70" t="s">
        <v>2205</v>
      </c>
      <c r="E340" s="111"/>
    </row>
    <row r="341" spans="1:8" ht="135.4">
      <c r="A341" s="71">
        <v>332215</v>
      </c>
      <c r="B341" s="71" t="s">
        <v>2206</v>
      </c>
      <c r="C341" s="71">
        <v>332215</v>
      </c>
      <c r="D341" s="71" t="s">
        <v>2206</v>
      </c>
      <c r="E341" s="112"/>
    </row>
    <row r="342" spans="1:8" ht="61.5">
      <c r="A342" s="71">
        <v>332216</v>
      </c>
      <c r="B342" s="71" t="s">
        <v>2207</v>
      </c>
      <c r="C342" s="71">
        <v>332216</v>
      </c>
      <c r="D342" s="71" t="s">
        <v>2207</v>
      </c>
      <c r="E342" s="112"/>
    </row>
    <row r="343" spans="1:8" ht="98.45">
      <c r="A343" s="37">
        <v>332311</v>
      </c>
      <c r="B343" s="37" t="s">
        <v>2208</v>
      </c>
      <c r="C343" s="37">
        <v>332311</v>
      </c>
      <c r="D343" s="37" t="s">
        <v>2208</v>
      </c>
      <c r="E343" s="77"/>
    </row>
    <row r="344" spans="1:8" ht="61.5">
      <c r="A344" s="37">
        <v>332312</v>
      </c>
      <c r="B344" s="37" t="s">
        <v>2209</v>
      </c>
      <c r="C344" s="37">
        <v>332312</v>
      </c>
      <c r="D344" s="37" t="s">
        <v>2209</v>
      </c>
      <c r="E344" s="77"/>
    </row>
    <row r="345" spans="1:8" ht="49.15">
      <c r="A345" s="37">
        <v>332313</v>
      </c>
      <c r="B345" s="37" t="s">
        <v>2210</v>
      </c>
      <c r="C345" s="37">
        <v>332313</v>
      </c>
      <c r="D345" s="37" t="s">
        <v>2210</v>
      </c>
      <c r="E345" s="77"/>
    </row>
    <row r="346" spans="1:8" ht="61.5">
      <c r="A346" s="37">
        <v>332321</v>
      </c>
      <c r="B346" s="37" t="s">
        <v>2211</v>
      </c>
      <c r="C346" s="37">
        <v>332321</v>
      </c>
      <c r="D346" s="37" t="s">
        <v>2211</v>
      </c>
      <c r="E346" s="77"/>
    </row>
    <row r="347" spans="1:8" ht="61.5">
      <c r="A347" s="37">
        <v>332322</v>
      </c>
      <c r="B347" s="37" t="s">
        <v>2212</v>
      </c>
      <c r="C347" s="37">
        <v>332322</v>
      </c>
      <c r="D347" s="37" t="s">
        <v>2212</v>
      </c>
      <c r="E347" s="77"/>
      <c r="H347" s="42" t="s">
        <v>28</v>
      </c>
    </row>
    <row r="348" spans="1:8" ht="86.1">
      <c r="A348" s="37">
        <v>332323</v>
      </c>
      <c r="B348" s="37" t="s">
        <v>2213</v>
      </c>
      <c r="C348" s="37">
        <v>332323</v>
      </c>
      <c r="D348" s="37" t="s">
        <v>2213</v>
      </c>
      <c r="E348" s="77"/>
    </row>
    <row r="349" spans="1:8" ht="73.900000000000006">
      <c r="A349" s="37">
        <v>332410</v>
      </c>
      <c r="B349" s="37" t="s">
        <v>2214</v>
      </c>
      <c r="C349" s="37">
        <v>332410</v>
      </c>
      <c r="D349" s="37" t="s">
        <v>2214</v>
      </c>
      <c r="E349" s="77"/>
    </row>
    <row r="350" spans="1:8" ht="73.900000000000006">
      <c r="A350" s="37">
        <v>332420</v>
      </c>
      <c r="B350" s="37" t="s">
        <v>2215</v>
      </c>
      <c r="C350" s="37">
        <v>332420</v>
      </c>
      <c r="D350" s="37" t="s">
        <v>2215</v>
      </c>
      <c r="E350" s="77"/>
    </row>
    <row r="351" spans="1:8" ht="36.950000000000003">
      <c r="A351" s="37">
        <v>332431</v>
      </c>
      <c r="B351" s="37" t="s">
        <v>2216</v>
      </c>
      <c r="C351" s="37">
        <v>332431</v>
      </c>
      <c r="D351" s="37" t="s">
        <v>2216</v>
      </c>
      <c r="E351" s="77"/>
    </row>
    <row r="352" spans="1:8" ht="61.5">
      <c r="A352" s="37">
        <v>332439</v>
      </c>
      <c r="B352" s="37" t="s">
        <v>2217</v>
      </c>
      <c r="C352" s="37">
        <v>332439</v>
      </c>
      <c r="D352" s="37" t="s">
        <v>2217</v>
      </c>
      <c r="E352" s="77"/>
    </row>
    <row r="353" spans="1:4" ht="36.950000000000003">
      <c r="A353" s="37">
        <v>332510</v>
      </c>
      <c r="B353" s="37" t="s">
        <v>2218</v>
      </c>
      <c r="C353" s="37">
        <v>332510</v>
      </c>
      <c r="D353" s="37" t="s">
        <v>2218</v>
      </c>
    </row>
    <row r="354" spans="1:4" ht="36.950000000000003">
      <c r="A354" s="72">
        <v>332613</v>
      </c>
      <c r="B354" s="72" t="s">
        <v>2219</v>
      </c>
      <c r="C354" s="72">
        <v>332613</v>
      </c>
      <c r="D354" s="72" t="s">
        <v>2219</v>
      </c>
    </row>
    <row r="355" spans="1:4" ht="73.900000000000006">
      <c r="A355" s="37">
        <v>332618</v>
      </c>
      <c r="B355" s="37" t="s">
        <v>2220</v>
      </c>
      <c r="C355" s="37">
        <v>332618</v>
      </c>
      <c r="D355" s="37" t="s">
        <v>2220</v>
      </c>
    </row>
    <row r="356" spans="1:4" ht="24.6">
      <c r="A356" s="37">
        <v>332710</v>
      </c>
      <c r="B356" s="37" t="s">
        <v>2221</v>
      </c>
      <c r="C356" s="37">
        <v>332710</v>
      </c>
      <c r="D356" s="37" t="s">
        <v>2221</v>
      </c>
    </row>
    <row r="357" spans="1:4" ht="61.5">
      <c r="A357" s="37">
        <v>332721</v>
      </c>
      <c r="B357" s="37" t="s">
        <v>2222</v>
      </c>
      <c r="C357" s="37">
        <v>332721</v>
      </c>
      <c r="D357" s="37" t="s">
        <v>2222</v>
      </c>
    </row>
    <row r="358" spans="1:4" ht="73.900000000000006">
      <c r="A358" s="37">
        <v>332722</v>
      </c>
      <c r="B358" s="37" t="s">
        <v>2223</v>
      </c>
      <c r="C358" s="37">
        <v>332722</v>
      </c>
      <c r="D358" s="37" t="s">
        <v>2223</v>
      </c>
    </row>
    <row r="359" spans="1:4" ht="24.6">
      <c r="A359" s="37">
        <v>332811</v>
      </c>
      <c r="B359" s="37" t="s">
        <v>2224</v>
      </c>
      <c r="C359" s="37">
        <v>332811</v>
      </c>
      <c r="D359" s="37" t="s">
        <v>2224</v>
      </c>
    </row>
    <row r="360" spans="1:4" ht="159.94999999999999">
      <c r="A360" s="37">
        <v>332812</v>
      </c>
      <c r="B360" s="37" t="s">
        <v>2225</v>
      </c>
      <c r="C360" s="37">
        <v>332812</v>
      </c>
      <c r="D360" s="37" t="s">
        <v>2225</v>
      </c>
    </row>
    <row r="361" spans="1:4" ht="86.1">
      <c r="A361" s="37">
        <v>332813</v>
      </c>
      <c r="B361" s="37" t="s">
        <v>2226</v>
      </c>
      <c r="C361" s="37">
        <v>332813</v>
      </c>
      <c r="D361" s="37" t="s">
        <v>2226</v>
      </c>
    </row>
    <row r="362" spans="1:4" ht="49.15">
      <c r="A362" s="37">
        <v>332911</v>
      </c>
      <c r="B362" s="37" t="s">
        <v>2227</v>
      </c>
      <c r="C362" s="37">
        <v>332911</v>
      </c>
      <c r="D362" s="37" t="s">
        <v>2227</v>
      </c>
    </row>
    <row r="363" spans="1:4" ht="86.1">
      <c r="A363" s="37">
        <v>332912</v>
      </c>
      <c r="B363" s="37" t="s">
        <v>2228</v>
      </c>
      <c r="C363" s="37">
        <v>332912</v>
      </c>
      <c r="D363" s="37" t="s">
        <v>2228</v>
      </c>
    </row>
    <row r="364" spans="1:4" ht="73.900000000000006">
      <c r="A364" s="37">
        <v>332913</v>
      </c>
      <c r="B364" s="37" t="s">
        <v>2229</v>
      </c>
      <c r="C364" s="37">
        <v>332913</v>
      </c>
      <c r="D364" s="37" t="s">
        <v>2229</v>
      </c>
    </row>
    <row r="365" spans="1:4" ht="86.1">
      <c r="A365" s="37">
        <v>332919</v>
      </c>
      <c r="B365" s="37" t="s">
        <v>2230</v>
      </c>
      <c r="C365" s="37">
        <v>332919</v>
      </c>
      <c r="D365" s="37" t="s">
        <v>2230</v>
      </c>
    </row>
    <row r="366" spans="1:4" ht="61.5">
      <c r="A366" s="37">
        <v>332991</v>
      </c>
      <c r="B366" s="37" t="s">
        <v>2231</v>
      </c>
      <c r="C366" s="37">
        <v>332991</v>
      </c>
      <c r="D366" s="37" t="s">
        <v>2231</v>
      </c>
    </row>
    <row r="367" spans="1:4" ht="73.900000000000006">
      <c r="A367" s="37">
        <v>332992</v>
      </c>
      <c r="B367" s="37" t="s">
        <v>2232</v>
      </c>
      <c r="C367" s="37">
        <v>332992</v>
      </c>
      <c r="D367" s="37" t="s">
        <v>2232</v>
      </c>
    </row>
    <row r="368" spans="1:4" ht="73.900000000000006">
      <c r="A368" s="37">
        <v>332993</v>
      </c>
      <c r="B368" s="37" t="s">
        <v>2233</v>
      </c>
      <c r="C368" s="37">
        <v>332993</v>
      </c>
      <c r="D368" s="37" t="s">
        <v>2233</v>
      </c>
    </row>
    <row r="369" spans="1:6" ht="110.65">
      <c r="A369" s="73">
        <v>332994</v>
      </c>
      <c r="B369" s="73" t="s">
        <v>2234</v>
      </c>
      <c r="C369" s="73">
        <v>332994</v>
      </c>
      <c r="D369" s="73" t="s">
        <v>2234</v>
      </c>
      <c r="E369" s="113"/>
    </row>
    <row r="370" spans="1:6" ht="73.900000000000006">
      <c r="A370" s="37">
        <v>332996</v>
      </c>
      <c r="B370" s="37" t="s">
        <v>2235</v>
      </c>
      <c r="C370" s="37">
        <v>332996</v>
      </c>
      <c r="D370" s="37" t="s">
        <v>2235</v>
      </c>
      <c r="E370" s="77"/>
    </row>
    <row r="371" spans="1:6" ht="98.45">
      <c r="A371" s="74">
        <v>332999</v>
      </c>
      <c r="B371" s="74" t="s">
        <v>2236</v>
      </c>
      <c r="C371" s="74">
        <v>332999</v>
      </c>
      <c r="D371" s="74" t="s">
        <v>2236</v>
      </c>
      <c r="E371" s="114"/>
      <c r="F371" s="42" t="s">
        <v>28</v>
      </c>
    </row>
    <row r="372" spans="1:6" ht="73.900000000000006">
      <c r="A372" s="37">
        <v>333111</v>
      </c>
      <c r="B372" s="37" t="s">
        <v>2237</v>
      </c>
      <c r="C372" s="37">
        <v>333111</v>
      </c>
      <c r="D372" s="37" t="s">
        <v>2237</v>
      </c>
      <c r="E372" s="77"/>
    </row>
    <row r="373" spans="1:6" ht="110.65">
      <c r="A373" s="37">
        <v>333112</v>
      </c>
      <c r="B373" s="37" t="s">
        <v>2238</v>
      </c>
      <c r="C373" s="37">
        <v>333112</v>
      </c>
      <c r="D373" s="37" t="s">
        <v>2238</v>
      </c>
      <c r="E373" s="77"/>
    </row>
    <row r="374" spans="1:6" ht="61.5">
      <c r="A374" s="37">
        <v>333120</v>
      </c>
      <c r="B374" s="37" t="s">
        <v>2239</v>
      </c>
      <c r="C374" s="37">
        <v>333120</v>
      </c>
      <c r="D374" s="37" t="s">
        <v>2239</v>
      </c>
    </row>
    <row r="375" spans="1:6" ht="73.900000000000006">
      <c r="A375" s="37">
        <v>333131</v>
      </c>
      <c r="B375" s="37" t="s">
        <v>2240</v>
      </c>
      <c r="C375" s="37">
        <v>333131</v>
      </c>
      <c r="D375" s="37" t="s">
        <v>2240</v>
      </c>
    </row>
    <row r="376" spans="1:6" ht="86.1">
      <c r="A376" s="37">
        <v>333132</v>
      </c>
      <c r="B376" s="37" t="s">
        <v>2241</v>
      </c>
      <c r="C376" s="37">
        <v>333132</v>
      </c>
      <c r="D376" s="37" t="s">
        <v>2241</v>
      </c>
    </row>
    <row r="377" spans="1:6" ht="61.5">
      <c r="A377" s="75">
        <v>333241</v>
      </c>
      <c r="B377" s="75" t="s">
        <v>2242</v>
      </c>
      <c r="C377" s="75">
        <v>333241</v>
      </c>
      <c r="D377" s="75" t="s">
        <v>2242</v>
      </c>
    </row>
    <row r="378" spans="1:6" ht="61.5">
      <c r="A378" s="75">
        <v>333242</v>
      </c>
      <c r="B378" s="75" t="s">
        <v>2243</v>
      </c>
      <c r="C378" s="75">
        <v>333242</v>
      </c>
      <c r="D378" s="75" t="s">
        <v>2243</v>
      </c>
    </row>
    <row r="379" spans="1:6" ht="86.1">
      <c r="A379" s="75">
        <v>333243</v>
      </c>
      <c r="B379" s="75" t="s">
        <v>2244</v>
      </c>
      <c r="C379" s="75">
        <v>333243</v>
      </c>
      <c r="D379" s="75" t="s">
        <v>2244</v>
      </c>
    </row>
    <row r="380" spans="1:6" ht="61.5">
      <c r="A380" s="75">
        <v>333244</v>
      </c>
      <c r="B380" s="75" t="s">
        <v>2245</v>
      </c>
      <c r="C380" s="76">
        <v>333248</v>
      </c>
      <c r="D380" s="75" t="s">
        <v>2246</v>
      </c>
    </row>
    <row r="381" spans="1:6" ht="61.5">
      <c r="A381" s="75">
        <v>333249</v>
      </c>
      <c r="B381" s="75" t="s">
        <v>2247</v>
      </c>
      <c r="C381" s="76">
        <v>333248</v>
      </c>
      <c r="D381" s="75" t="s">
        <v>2246</v>
      </c>
    </row>
    <row r="382" spans="1:6" ht="86.1">
      <c r="A382" s="37">
        <v>333314</v>
      </c>
      <c r="B382" s="37" t="s">
        <v>2248</v>
      </c>
      <c r="C382" s="38">
        <v>333310</v>
      </c>
      <c r="D382" s="37" t="s">
        <v>2249</v>
      </c>
    </row>
    <row r="383" spans="1:6" ht="86.1">
      <c r="A383" s="78">
        <v>333316</v>
      </c>
      <c r="B383" s="78" t="s">
        <v>2250</v>
      </c>
      <c r="C383" s="79">
        <v>333310</v>
      </c>
      <c r="D383" s="78" t="s">
        <v>2249</v>
      </c>
    </row>
    <row r="384" spans="1:6" ht="86.1">
      <c r="A384" s="75">
        <v>333318</v>
      </c>
      <c r="B384" s="75" t="s">
        <v>2251</v>
      </c>
      <c r="C384" s="76">
        <v>333310</v>
      </c>
      <c r="D384" s="75" t="s">
        <v>2249</v>
      </c>
    </row>
    <row r="385" spans="1:7" ht="135.4">
      <c r="A385" s="80">
        <v>333413</v>
      </c>
      <c r="B385" s="80" t="s">
        <v>2252</v>
      </c>
      <c r="C385" s="80">
        <v>333413</v>
      </c>
      <c r="D385" s="80" t="s">
        <v>2252</v>
      </c>
    </row>
    <row r="386" spans="1:7" ht="86.1">
      <c r="A386" s="37">
        <v>333414</v>
      </c>
      <c r="B386" s="37" t="s">
        <v>2253</v>
      </c>
      <c r="C386" s="37">
        <v>333414</v>
      </c>
      <c r="D386" s="37" t="s">
        <v>2253</v>
      </c>
    </row>
    <row r="387" spans="1:7" ht="184.5">
      <c r="A387" s="37">
        <v>333415</v>
      </c>
      <c r="B387" s="37" t="s">
        <v>2254</v>
      </c>
      <c r="C387" s="37">
        <v>333415</v>
      </c>
      <c r="D387" s="37" t="s">
        <v>2254</v>
      </c>
    </row>
    <row r="388" spans="1:7" ht="49.15">
      <c r="A388" s="37">
        <v>333511</v>
      </c>
      <c r="B388" s="37" t="s">
        <v>2255</v>
      </c>
      <c r="C388" s="37">
        <v>333511</v>
      </c>
      <c r="D388" s="37" t="s">
        <v>2255</v>
      </c>
    </row>
    <row r="389" spans="1:7" ht="98.45">
      <c r="A389" s="37">
        <v>333514</v>
      </c>
      <c r="B389" s="37" t="s">
        <v>2256</v>
      </c>
      <c r="C389" s="37">
        <v>333514</v>
      </c>
      <c r="D389" s="37" t="s">
        <v>2256</v>
      </c>
    </row>
    <row r="390" spans="1:7" ht="86.1">
      <c r="A390" s="37">
        <v>333515</v>
      </c>
      <c r="B390" s="37" t="s">
        <v>2257</v>
      </c>
      <c r="C390" s="37">
        <v>333515</v>
      </c>
      <c r="D390" s="37" t="s">
        <v>2257</v>
      </c>
      <c r="E390" s="77"/>
    </row>
    <row r="391" spans="1:7" ht="49.15">
      <c r="A391" s="81">
        <v>333517</v>
      </c>
      <c r="B391" s="81" t="s">
        <v>2258</v>
      </c>
      <c r="C391" s="81">
        <v>333517</v>
      </c>
      <c r="D391" s="81" t="s">
        <v>2258</v>
      </c>
      <c r="E391" s="115"/>
    </row>
    <row r="392" spans="1:7" ht="86.1">
      <c r="A392" s="82">
        <v>333519</v>
      </c>
      <c r="B392" s="82" t="s">
        <v>2259</v>
      </c>
      <c r="C392" s="82">
        <v>333519</v>
      </c>
      <c r="D392" s="82" t="s">
        <v>2259</v>
      </c>
      <c r="E392" s="116"/>
    </row>
    <row r="393" spans="1:7" ht="86.1">
      <c r="A393" s="37">
        <v>333611</v>
      </c>
      <c r="B393" s="37" t="s">
        <v>2260</v>
      </c>
      <c r="C393" s="37">
        <v>333611</v>
      </c>
      <c r="D393" s="37" t="s">
        <v>2260</v>
      </c>
      <c r="E393" s="77"/>
    </row>
    <row r="394" spans="1:7" ht="110.65">
      <c r="A394" s="37">
        <v>333612</v>
      </c>
      <c r="B394" s="37" t="s">
        <v>2261</v>
      </c>
      <c r="C394" s="37">
        <v>333612</v>
      </c>
      <c r="D394" s="37" t="s">
        <v>2261</v>
      </c>
      <c r="E394" s="77"/>
    </row>
    <row r="395" spans="1:7" ht="86.1">
      <c r="A395" s="37">
        <v>333613</v>
      </c>
      <c r="B395" s="37" t="s">
        <v>2262</v>
      </c>
      <c r="C395" s="37">
        <v>333613</v>
      </c>
      <c r="D395" s="37" t="s">
        <v>2262</v>
      </c>
      <c r="E395" s="77"/>
    </row>
    <row r="396" spans="1:7" ht="61.5">
      <c r="A396" s="37">
        <v>333618</v>
      </c>
      <c r="B396" s="37" t="s">
        <v>2263</v>
      </c>
      <c r="C396" s="37">
        <v>333618</v>
      </c>
      <c r="D396" s="37" t="s">
        <v>2263</v>
      </c>
      <c r="E396" s="77"/>
    </row>
    <row r="397" spans="1:7" ht="73.900000000000006">
      <c r="A397" s="37">
        <v>333912</v>
      </c>
      <c r="B397" s="37" t="s">
        <v>2264</v>
      </c>
      <c r="C397" s="37">
        <v>333912</v>
      </c>
      <c r="D397" s="37" t="s">
        <v>2264</v>
      </c>
      <c r="E397" s="77"/>
    </row>
    <row r="398" spans="1:7" ht="110.65">
      <c r="A398" s="37">
        <v>333914</v>
      </c>
      <c r="B398" s="37" t="s">
        <v>2265</v>
      </c>
      <c r="C398" s="37">
        <v>333914</v>
      </c>
      <c r="D398" s="37" t="s">
        <v>2265</v>
      </c>
      <c r="E398" s="77"/>
    </row>
    <row r="399" spans="1:7" ht="73.900000000000006">
      <c r="A399" s="37">
        <v>333921</v>
      </c>
      <c r="B399" s="37" t="s">
        <v>2266</v>
      </c>
      <c r="C399" s="37">
        <v>333921</v>
      </c>
      <c r="D399" s="37" t="s">
        <v>2266</v>
      </c>
      <c r="E399" s="77"/>
      <c r="G399" s="42" t="s">
        <v>28</v>
      </c>
    </row>
    <row r="400" spans="1:7" ht="73.900000000000006">
      <c r="A400" s="37">
        <v>333922</v>
      </c>
      <c r="B400" s="37" t="s">
        <v>2267</v>
      </c>
      <c r="C400" s="37">
        <v>333922</v>
      </c>
      <c r="D400" s="37" t="s">
        <v>2267</v>
      </c>
      <c r="E400" s="77"/>
      <c r="G400" t="s">
        <v>28</v>
      </c>
    </row>
    <row r="401" spans="1:8" ht="98.45">
      <c r="A401" s="37">
        <v>333923</v>
      </c>
      <c r="B401" s="37" t="s">
        <v>2268</v>
      </c>
      <c r="C401" s="37">
        <v>333923</v>
      </c>
      <c r="D401" s="37" t="s">
        <v>2268</v>
      </c>
      <c r="E401" s="77"/>
    </row>
    <row r="402" spans="1:8" ht="110.65">
      <c r="A402" s="37">
        <v>333924</v>
      </c>
      <c r="B402" s="37" t="s">
        <v>2269</v>
      </c>
      <c r="C402" s="37">
        <v>333924</v>
      </c>
      <c r="D402" s="37" t="s">
        <v>2269</v>
      </c>
      <c r="E402" s="77"/>
    </row>
    <row r="403" spans="1:8" ht="61.5">
      <c r="A403" s="37">
        <v>333991</v>
      </c>
      <c r="B403" s="37" t="s">
        <v>2270</v>
      </c>
      <c r="C403" s="37">
        <v>333991</v>
      </c>
      <c r="D403" s="37" t="s">
        <v>2270</v>
      </c>
      <c r="E403" s="77"/>
    </row>
    <row r="404" spans="1:8" ht="73.900000000000006">
      <c r="A404" s="37">
        <v>333992</v>
      </c>
      <c r="B404" s="37" t="s">
        <v>2271</v>
      </c>
      <c r="C404" s="37">
        <v>333992</v>
      </c>
      <c r="D404" s="37" t="s">
        <v>2271</v>
      </c>
      <c r="E404" s="77"/>
    </row>
    <row r="405" spans="1:8" ht="49.15">
      <c r="A405" s="37">
        <v>333993</v>
      </c>
      <c r="B405" s="37" t="s">
        <v>2272</v>
      </c>
      <c r="C405" s="37">
        <v>333993</v>
      </c>
      <c r="D405" s="37" t="s">
        <v>2272</v>
      </c>
      <c r="E405" s="77"/>
    </row>
    <row r="406" spans="1:8" ht="73.900000000000006">
      <c r="A406" s="37">
        <v>333994</v>
      </c>
      <c r="B406" s="37" t="s">
        <v>2273</v>
      </c>
      <c r="C406" s="37">
        <v>333994</v>
      </c>
      <c r="D406" s="37" t="s">
        <v>2273</v>
      </c>
      <c r="E406" s="77"/>
    </row>
    <row r="407" spans="1:8" ht="86.1">
      <c r="A407" s="37">
        <v>333995</v>
      </c>
      <c r="B407" s="37" t="s">
        <v>2274</v>
      </c>
      <c r="C407" s="37">
        <v>333995</v>
      </c>
      <c r="D407" s="37" t="s">
        <v>2274</v>
      </c>
      <c r="E407" s="77"/>
    </row>
    <row r="408" spans="1:8" ht="73.900000000000006">
      <c r="A408" s="37">
        <v>333996</v>
      </c>
      <c r="B408" s="37" t="s">
        <v>2275</v>
      </c>
      <c r="C408" s="37">
        <v>333996</v>
      </c>
      <c r="D408" s="37" t="s">
        <v>2275</v>
      </c>
      <c r="E408" s="77"/>
    </row>
    <row r="409" spans="1:8" ht="98.45">
      <c r="A409" s="37">
        <v>333997</v>
      </c>
      <c r="B409" s="37" t="s">
        <v>2276</v>
      </c>
      <c r="C409" s="38">
        <v>333998</v>
      </c>
      <c r="D409" s="37" t="s">
        <v>2277</v>
      </c>
      <c r="E409" s="99"/>
    </row>
    <row r="410" spans="1:8" ht="98.45">
      <c r="A410" s="37">
        <v>333999</v>
      </c>
      <c r="B410" s="37" t="s">
        <v>2277</v>
      </c>
      <c r="C410" s="38">
        <v>333998</v>
      </c>
      <c r="D410" s="37" t="s">
        <v>2277</v>
      </c>
      <c r="E410" s="99"/>
      <c r="H410" s="42" t="s">
        <v>28</v>
      </c>
    </row>
    <row r="411" spans="1:8" ht="49.15">
      <c r="A411" s="37">
        <v>334111</v>
      </c>
      <c r="B411" s="37" t="s">
        <v>2278</v>
      </c>
      <c r="C411" s="37">
        <v>334111</v>
      </c>
      <c r="D411" s="37" t="s">
        <v>2278</v>
      </c>
      <c r="E411" s="77"/>
    </row>
    <row r="412" spans="1:8" ht="61.5">
      <c r="A412" s="37">
        <v>334112</v>
      </c>
      <c r="B412" s="37" t="s">
        <v>2279</v>
      </c>
      <c r="C412" s="37">
        <v>334112</v>
      </c>
      <c r="D412" s="37" t="s">
        <v>2279</v>
      </c>
      <c r="E412" s="77"/>
    </row>
    <row r="413" spans="1:8" ht="98.45">
      <c r="A413" s="83">
        <v>334118</v>
      </c>
      <c r="B413" s="83" t="s">
        <v>2280</v>
      </c>
      <c r="C413" s="83">
        <v>334118</v>
      </c>
      <c r="D413" s="83" t="s">
        <v>2280</v>
      </c>
      <c r="E413" s="117"/>
    </row>
    <row r="414" spans="1:8" ht="49.15">
      <c r="A414" s="37">
        <v>334210</v>
      </c>
      <c r="B414" s="37" t="s">
        <v>2281</v>
      </c>
      <c r="C414" s="37">
        <v>334210</v>
      </c>
      <c r="D414" s="37" t="s">
        <v>2281</v>
      </c>
      <c r="E414" s="77"/>
    </row>
    <row r="415" spans="1:8" ht="123">
      <c r="A415" s="37">
        <v>334220</v>
      </c>
      <c r="B415" s="37" t="s">
        <v>2282</v>
      </c>
      <c r="C415" s="37">
        <v>334220</v>
      </c>
      <c r="D415" s="37" t="s">
        <v>2282</v>
      </c>
      <c r="E415" s="77"/>
    </row>
    <row r="416" spans="1:8" ht="73.900000000000006">
      <c r="A416" s="37">
        <v>334290</v>
      </c>
      <c r="B416" s="37" t="s">
        <v>2283</v>
      </c>
      <c r="C416" s="37">
        <v>334290</v>
      </c>
      <c r="D416" s="37" t="s">
        <v>2283</v>
      </c>
      <c r="E416" s="77"/>
    </row>
    <row r="417" spans="1:6" ht="61.5">
      <c r="A417" s="37">
        <v>334310</v>
      </c>
      <c r="B417" s="37" t="s">
        <v>2284</v>
      </c>
      <c r="C417" s="37">
        <v>334310</v>
      </c>
      <c r="D417" s="37" t="s">
        <v>2284</v>
      </c>
      <c r="E417" s="77"/>
    </row>
    <row r="418" spans="1:6" ht="73.900000000000006">
      <c r="A418" s="37">
        <v>334412</v>
      </c>
      <c r="B418" s="37" t="s">
        <v>2285</v>
      </c>
      <c r="C418" s="37">
        <v>334412</v>
      </c>
      <c r="D418" s="37" t="s">
        <v>2285</v>
      </c>
      <c r="E418" s="77"/>
    </row>
    <row r="419" spans="1:6" ht="73.900000000000006">
      <c r="A419" s="37">
        <v>334413</v>
      </c>
      <c r="B419" s="37" t="s">
        <v>1029</v>
      </c>
      <c r="C419" s="37">
        <v>334413</v>
      </c>
      <c r="D419" s="37" t="s">
        <v>1029</v>
      </c>
      <c r="E419" s="77"/>
    </row>
    <row r="420" spans="1:6" ht="110.65">
      <c r="A420" s="84">
        <v>334416</v>
      </c>
      <c r="B420" s="84" t="s">
        <v>2286</v>
      </c>
      <c r="C420" s="84">
        <v>334416</v>
      </c>
      <c r="D420" s="84" t="s">
        <v>2286</v>
      </c>
      <c r="E420" s="118"/>
    </row>
    <row r="421" spans="1:6" ht="49.15">
      <c r="A421" s="37">
        <v>334417</v>
      </c>
      <c r="B421" s="37" t="s">
        <v>2287</v>
      </c>
      <c r="C421" s="37">
        <v>334417</v>
      </c>
      <c r="D421" s="37" t="s">
        <v>2287</v>
      </c>
      <c r="E421" s="77"/>
    </row>
    <row r="422" spans="1:6" ht="86.1">
      <c r="A422" s="37">
        <v>334418</v>
      </c>
      <c r="B422" s="37" t="s">
        <v>2288</v>
      </c>
      <c r="C422" s="37">
        <v>334418</v>
      </c>
      <c r="D422" s="37" t="s">
        <v>2288</v>
      </c>
      <c r="E422" s="77"/>
    </row>
    <row r="423" spans="1:6" ht="73.900000000000006">
      <c r="A423" s="85">
        <v>334419</v>
      </c>
      <c r="B423" s="85" t="s">
        <v>1030</v>
      </c>
      <c r="C423" s="85">
        <v>334419</v>
      </c>
      <c r="D423" s="85" t="s">
        <v>1030</v>
      </c>
      <c r="E423" s="119"/>
    </row>
    <row r="424" spans="1:6" ht="86.1">
      <c r="A424" s="37">
        <v>334510</v>
      </c>
      <c r="B424" s="37" t="s">
        <v>2289</v>
      </c>
      <c r="C424" s="37">
        <v>334510</v>
      </c>
      <c r="D424" s="37" t="s">
        <v>2289</v>
      </c>
      <c r="E424" s="77"/>
    </row>
    <row r="425" spans="1:6" ht="159.94999999999999">
      <c r="A425" s="37">
        <v>334511</v>
      </c>
      <c r="B425" s="37" t="s">
        <v>2290</v>
      </c>
      <c r="C425" s="37">
        <v>334511</v>
      </c>
      <c r="D425" s="37" t="s">
        <v>2290</v>
      </c>
      <c r="E425" s="77"/>
    </row>
    <row r="426" spans="1:6" ht="147.6">
      <c r="A426" s="37">
        <v>334512</v>
      </c>
      <c r="B426" s="37" t="s">
        <v>2291</v>
      </c>
      <c r="C426" s="37">
        <v>334512</v>
      </c>
      <c r="D426" s="37" t="s">
        <v>2291</v>
      </c>
      <c r="E426" s="77"/>
    </row>
    <row r="427" spans="1:6" ht="172.15">
      <c r="A427" s="37">
        <v>334513</v>
      </c>
      <c r="B427" s="37" t="s">
        <v>2292</v>
      </c>
      <c r="C427" s="37">
        <v>334513</v>
      </c>
      <c r="D427" s="37" t="s">
        <v>2292</v>
      </c>
      <c r="E427" s="77"/>
      <c r="F427" s="42" t="s">
        <v>28</v>
      </c>
    </row>
    <row r="428" spans="1:6" ht="86.1">
      <c r="A428" s="37">
        <v>334514</v>
      </c>
      <c r="B428" s="37" t="s">
        <v>2293</v>
      </c>
      <c r="C428" s="37">
        <v>334514</v>
      </c>
      <c r="D428" s="37" t="s">
        <v>2293</v>
      </c>
      <c r="E428" s="77"/>
    </row>
    <row r="429" spans="1:6" ht="123">
      <c r="A429" s="37">
        <v>334515</v>
      </c>
      <c r="B429" s="37" t="s">
        <v>2294</v>
      </c>
      <c r="C429" s="37">
        <v>334515</v>
      </c>
      <c r="D429" s="37" t="s">
        <v>2294</v>
      </c>
      <c r="E429" s="77"/>
    </row>
    <row r="430" spans="1:6" ht="61.5">
      <c r="A430" s="37">
        <v>334516</v>
      </c>
      <c r="B430" s="37" t="s">
        <v>2295</v>
      </c>
      <c r="C430" s="37">
        <v>334516</v>
      </c>
      <c r="D430" s="37" t="s">
        <v>2295</v>
      </c>
      <c r="E430" s="77"/>
    </row>
    <row r="431" spans="1:6" ht="49.15">
      <c r="A431" s="37">
        <v>334517</v>
      </c>
      <c r="B431" s="37" t="s">
        <v>2296</v>
      </c>
      <c r="C431" s="37">
        <v>334517</v>
      </c>
      <c r="D431" s="37" t="s">
        <v>2296</v>
      </c>
      <c r="E431" s="77"/>
    </row>
    <row r="432" spans="1:6" ht="86.1">
      <c r="A432" s="86">
        <v>334519</v>
      </c>
      <c r="B432" s="86" t="s">
        <v>2297</v>
      </c>
      <c r="C432" s="86">
        <v>334519</v>
      </c>
      <c r="D432" s="86" t="s">
        <v>2297</v>
      </c>
      <c r="E432" s="120"/>
    </row>
    <row r="433" spans="1:10" ht="98.45">
      <c r="A433" s="37">
        <v>334613</v>
      </c>
      <c r="B433" s="37" t="s">
        <v>2298</v>
      </c>
      <c r="C433" s="38">
        <v>334610</v>
      </c>
      <c r="D433" s="37" t="s">
        <v>2299</v>
      </c>
      <c r="E433" s="99"/>
    </row>
    <row r="434" spans="1:10" ht="98.45">
      <c r="A434" s="86">
        <v>334614</v>
      </c>
      <c r="B434" s="86" t="s">
        <v>2300</v>
      </c>
      <c r="C434" s="87">
        <v>334610</v>
      </c>
      <c r="D434" s="86" t="s">
        <v>2299</v>
      </c>
      <c r="E434" s="121"/>
    </row>
    <row r="435" spans="1:10" ht="73.900000000000006">
      <c r="A435" s="37">
        <v>335121</v>
      </c>
      <c r="B435" s="37" t="s">
        <v>2301</v>
      </c>
      <c r="C435" s="37">
        <v>335131</v>
      </c>
      <c r="D435" s="37" t="s">
        <v>2301</v>
      </c>
      <c r="E435" s="77"/>
    </row>
    <row r="436" spans="1:10" ht="123">
      <c r="A436" s="37">
        <v>335122</v>
      </c>
      <c r="B436" s="37" t="s">
        <v>2302</v>
      </c>
      <c r="C436" s="37">
        <v>335132</v>
      </c>
      <c r="D436" s="37" t="s">
        <v>2302</v>
      </c>
      <c r="E436" s="77"/>
    </row>
    <row r="437" spans="1:10" ht="86.1">
      <c r="A437" s="37">
        <v>335110</v>
      </c>
      <c r="B437" s="37" t="s">
        <v>2303</v>
      </c>
      <c r="C437" s="38">
        <v>335139</v>
      </c>
      <c r="D437" s="37" t="s">
        <v>2304</v>
      </c>
      <c r="E437" s="99"/>
    </row>
    <row r="438" spans="1:10" ht="86.1">
      <c r="A438" s="37">
        <v>335129</v>
      </c>
      <c r="B438" s="37" t="s">
        <v>2305</v>
      </c>
      <c r="C438" s="38">
        <v>335139</v>
      </c>
      <c r="D438" s="37" t="s">
        <v>2304</v>
      </c>
      <c r="E438" s="99"/>
    </row>
    <row r="439" spans="1:10" ht="61.5">
      <c r="A439" s="88">
        <v>335210</v>
      </c>
      <c r="B439" s="88" t="s">
        <v>2306</v>
      </c>
      <c r="C439" s="88">
        <v>335210</v>
      </c>
      <c r="D439" s="88" t="s">
        <v>2306</v>
      </c>
      <c r="E439" s="122"/>
    </row>
    <row r="440" spans="1:10" ht="61.5">
      <c r="A440" s="37">
        <v>335220</v>
      </c>
      <c r="B440" s="37" t="s">
        <v>2307</v>
      </c>
      <c r="C440" s="37">
        <v>335220</v>
      </c>
      <c r="D440" s="37" t="s">
        <v>2307</v>
      </c>
      <c r="E440" s="77"/>
      <c r="F440" s="42" t="s">
        <v>28</v>
      </c>
    </row>
    <row r="441" spans="1:10" ht="98.45">
      <c r="A441" s="37">
        <v>335311</v>
      </c>
      <c r="B441" s="37" t="s">
        <v>2308</v>
      </c>
      <c r="C441" s="37">
        <v>335311</v>
      </c>
      <c r="D441" s="37" t="s">
        <v>2308</v>
      </c>
      <c r="E441" s="77"/>
      <c r="J441" t="s">
        <v>28</v>
      </c>
    </row>
    <row r="442" spans="1:10" ht="49.15">
      <c r="A442" s="37">
        <v>335312</v>
      </c>
      <c r="B442" s="37" t="s">
        <v>2309</v>
      </c>
      <c r="C442" s="37">
        <v>335312</v>
      </c>
      <c r="D442" s="37" t="s">
        <v>2309</v>
      </c>
      <c r="E442" s="77"/>
    </row>
    <row r="443" spans="1:10" ht="86.1">
      <c r="A443" s="37">
        <v>335313</v>
      </c>
      <c r="B443" s="37" t="s">
        <v>2310</v>
      </c>
      <c r="C443" s="37">
        <v>335313</v>
      </c>
      <c r="D443" s="37" t="s">
        <v>2310</v>
      </c>
      <c r="E443" s="77"/>
    </row>
    <row r="444" spans="1:10" ht="61.5">
      <c r="A444" s="37">
        <v>335314</v>
      </c>
      <c r="B444" s="37" t="s">
        <v>2311</v>
      </c>
      <c r="C444" s="37">
        <v>335314</v>
      </c>
      <c r="D444" s="37" t="s">
        <v>2311</v>
      </c>
      <c r="E444" s="77"/>
    </row>
    <row r="445" spans="1:10" ht="36.950000000000003">
      <c r="A445" s="37">
        <v>335911</v>
      </c>
      <c r="B445" s="37" t="s">
        <v>2312</v>
      </c>
      <c r="C445" s="38">
        <v>335910</v>
      </c>
      <c r="D445" s="37" t="s">
        <v>2313</v>
      </c>
      <c r="E445" s="99"/>
    </row>
    <row r="446" spans="1:10" ht="36.950000000000003">
      <c r="A446" s="37">
        <v>335912</v>
      </c>
      <c r="B446" s="37" t="s">
        <v>2314</v>
      </c>
      <c r="C446" s="38">
        <v>335910</v>
      </c>
      <c r="D446" s="37" t="s">
        <v>2313</v>
      </c>
      <c r="E446" s="99"/>
    </row>
    <row r="447" spans="1:10" ht="61.5">
      <c r="A447" s="37">
        <v>335921</v>
      </c>
      <c r="B447" s="37" t="s">
        <v>2315</v>
      </c>
      <c r="C447" s="37">
        <v>335921</v>
      </c>
      <c r="D447" s="37" t="s">
        <v>2315</v>
      </c>
      <c r="E447" s="77"/>
    </row>
    <row r="448" spans="1:10" ht="86.1">
      <c r="A448" s="37">
        <v>335929</v>
      </c>
      <c r="B448" s="37" t="s">
        <v>1031</v>
      </c>
      <c r="C448" s="37">
        <v>335929</v>
      </c>
      <c r="D448" s="37" t="s">
        <v>1031</v>
      </c>
      <c r="E448" s="77"/>
    </row>
    <row r="449" spans="1:7" ht="73.900000000000006">
      <c r="A449" s="37">
        <v>335931</v>
      </c>
      <c r="B449" s="37" t="s">
        <v>1032</v>
      </c>
      <c r="C449" s="37">
        <v>335931</v>
      </c>
      <c r="D449" s="37" t="s">
        <v>1032</v>
      </c>
      <c r="E449" s="77"/>
    </row>
    <row r="450" spans="1:7" ht="73.900000000000006">
      <c r="A450" s="37">
        <v>335932</v>
      </c>
      <c r="B450" s="37" t="s">
        <v>2316</v>
      </c>
      <c r="C450" s="37">
        <v>335932</v>
      </c>
      <c r="D450" s="37" t="s">
        <v>2316</v>
      </c>
      <c r="E450" s="77"/>
    </row>
    <row r="451" spans="1:7" ht="73.900000000000006">
      <c r="A451" s="37">
        <v>335991</v>
      </c>
      <c r="B451" s="37" t="s">
        <v>1033</v>
      </c>
      <c r="C451" s="37">
        <v>335991</v>
      </c>
      <c r="D451" s="37" t="s">
        <v>1033</v>
      </c>
      <c r="E451" s="77"/>
    </row>
    <row r="452" spans="1:7" ht="123">
      <c r="A452" s="37">
        <v>335999</v>
      </c>
      <c r="B452" s="37" t="s">
        <v>1034</v>
      </c>
      <c r="C452" s="37">
        <v>335999</v>
      </c>
      <c r="D452" s="37" t="s">
        <v>1034</v>
      </c>
      <c r="E452" s="77"/>
    </row>
    <row r="453" spans="1:7" ht="86.1">
      <c r="A453" s="37">
        <v>336111</v>
      </c>
      <c r="B453" s="37" t="s">
        <v>513</v>
      </c>
      <c r="C453" s="38">
        <v>336110</v>
      </c>
      <c r="D453" s="37" t="s">
        <v>1035</v>
      </c>
      <c r="E453" s="99"/>
    </row>
    <row r="454" spans="1:7" ht="86.1">
      <c r="A454" s="37">
        <v>336112</v>
      </c>
      <c r="B454" s="37" t="s">
        <v>2317</v>
      </c>
      <c r="C454" s="38">
        <v>336110</v>
      </c>
      <c r="D454" s="37" t="s">
        <v>1035</v>
      </c>
      <c r="E454" s="99"/>
    </row>
    <row r="455" spans="1:7" ht="61.5">
      <c r="A455" s="37">
        <v>336120</v>
      </c>
      <c r="B455" s="37" t="s">
        <v>2318</v>
      </c>
      <c r="C455" s="37">
        <v>336120</v>
      </c>
      <c r="D455" s="37" t="s">
        <v>2318</v>
      </c>
      <c r="E455" s="77"/>
    </row>
    <row r="456" spans="1:7" ht="61.5">
      <c r="A456" s="37">
        <v>336211</v>
      </c>
      <c r="B456" s="37" t="s">
        <v>2319</v>
      </c>
      <c r="C456" s="37">
        <v>336211</v>
      </c>
      <c r="D456" s="37" t="s">
        <v>2319</v>
      </c>
      <c r="E456" s="77"/>
    </row>
    <row r="457" spans="1:7" ht="49.15">
      <c r="A457" s="37">
        <v>336212</v>
      </c>
      <c r="B457" s="37" t="s">
        <v>2320</v>
      </c>
      <c r="C457" s="37">
        <v>336212</v>
      </c>
      <c r="D457" s="37" t="s">
        <v>2320</v>
      </c>
      <c r="E457" s="77"/>
      <c r="G457" s="42" t="s">
        <v>28</v>
      </c>
    </row>
    <row r="458" spans="1:7" ht="49.15">
      <c r="A458" s="37">
        <v>336213</v>
      </c>
      <c r="B458" s="37" t="s">
        <v>2321</v>
      </c>
      <c r="C458" s="37">
        <v>336213</v>
      </c>
      <c r="D458" s="37" t="s">
        <v>2321</v>
      </c>
      <c r="E458" s="77"/>
    </row>
    <row r="459" spans="1:7" ht="61.5">
      <c r="A459" s="37">
        <v>336214</v>
      </c>
      <c r="B459" s="37" t="s">
        <v>2322</v>
      </c>
      <c r="C459" s="37">
        <v>336214</v>
      </c>
      <c r="D459" s="37" t="s">
        <v>2322</v>
      </c>
      <c r="E459" s="77"/>
    </row>
    <row r="460" spans="1:7" ht="110.65">
      <c r="A460" s="89">
        <v>336310</v>
      </c>
      <c r="B460" s="89" t="s">
        <v>2323</v>
      </c>
      <c r="C460" s="89">
        <v>336310</v>
      </c>
      <c r="D460" s="89" t="s">
        <v>2323</v>
      </c>
      <c r="E460" s="123"/>
    </row>
    <row r="461" spans="1:7" ht="98.45">
      <c r="A461" s="89">
        <v>336320</v>
      </c>
      <c r="B461" s="89" t="s">
        <v>2324</v>
      </c>
      <c r="C461" s="89">
        <v>336320</v>
      </c>
      <c r="D461" s="89" t="s">
        <v>2324</v>
      </c>
      <c r="E461" s="123"/>
    </row>
    <row r="462" spans="1:7" ht="147.6">
      <c r="A462" s="37">
        <v>336330</v>
      </c>
      <c r="B462" s="37" t="s">
        <v>2325</v>
      </c>
      <c r="C462" s="37">
        <v>336330</v>
      </c>
      <c r="D462" s="37" t="s">
        <v>2325</v>
      </c>
      <c r="E462" s="77"/>
    </row>
    <row r="463" spans="1:7" ht="73.900000000000006">
      <c r="A463" s="37">
        <v>336340</v>
      </c>
      <c r="B463" s="37" t="s">
        <v>2326</v>
      </c>
      <c r="C463" s="37">
        <v>336340</v>
      </c>
      <c r="D463" s="37" t="s">
        <v>2326</v>
      </c>
      <c r="E463" s="77"/>
    </row>
    <row r="464" spans="1:7" ht="110.65">
      <c r="A464" s="37">
        <v>336350</v>
      </c>
      <c r="B464" s="37" t="s">
        <v>2327</v>
      </c>
      <c r="C464" s="37">
        <v>336350</v>
      </c>
      <c r="D464" s="37" t="s">
        <v>2327</v>
      </c>
      <c r="E464" s="77"/>
    </row>
    <row r="465" spans="1:7" ht="98.45">
      <c r="A465" s="37">
        <v>336360</v>
      </c>
      <c r="B465" s="37" t="s">
        <v>2328</v>
      </c>
      <c r="C465" s="37">
        <v>336360</v>
      </c>
      <c r="D465" s="37" t="s">
        <v>2328</v>
      </c>
      <c r="E465" s="77"/>
    </row>
    <row r="466" spans="1:7" ht="49.15">
      <c r="A466" s="37">
        <v>336370</v>
      </c>
      <c r="B466" s="37" t="s">
        <v>2329</v>
      </c>
      <c r="C466" s="37">
        <v>336370</v>
      </c>
      <c r="D466" s="37" t="s">
        <v>2329</v>
      </c>
      <c r="E466" s="77"/>
    </row>
    <row r="467" spans="1:7" ht="73.900000000000006">
      <c r="A467" s="90">
        <v>336390</v>
      </c>
      <c r="B467" s="90" t="s">
        <v>2330</v>
      </c>
      <c r="C467" s="90">
        <v>336390</v>
      </c>
      <c r="D467" s="90" t="s">
        <v>2330</v>
      </c>
      <c r="E467" s="124"/>
    </row>
    <row r="468" spans="1:7" ht="36.950000000000003">
      <c r="A468" s="37">
        <v>336411</v>
      </c>
      <c r="B468" s="37" t="s">
        <v>1036</v>
      </c>
      <c r="C468" s="37">
        <v>336411</v>
      </c>
      <c r="D468" s="37" t="s">
        <v>1036</v>
      </c>
      <c r="E468" s="77"/>
    </row>
    <row r="469" spans="1:7" ht="86.1">
      <c r="A469" s="37">
        <v>336412</v>
      </c>
      <c r="B469" s="37" t="s">
        <v>2331</v>
      </c>
      <c r="C469" s="37">
        <v>336412</v>
      </c>
      <c r="D469" s="37" t="s">
        <v>2331</v>
      </c>
      <c r="E469" s="77"/>
    </row>
    <row r="470" spans="1:7" ht="86.1">
      <c r="A470" s="37">
        <v>336413</v>
      </c>
      <c r="B470" s="37" t="s">
        <v>1037</v>
      </c>
      <c r="C470" s="37">
        <v>336413</v>
      </c>
      <c r="D470" s="37" t="s">
        <v>1037</v>
      </c>
      <c r="E470" s="77"/>
    </row>
    <row r="471" spans="1:7" ht="73.900000000000006">
      <c r="A471" s="37">
        <v>336414</v>
      </c>
      <c r="B471" s="37" t="s">
        <v>2332</v>
      </c>
      <c r="C471" s="37">
        <v>336414</v>
      </c>
      <c r="D471" s="37" t="s">
        <v>2332</v>
      </c>
      <c r="E471" s="77"/>
    </row>
    <row r="472" spans="1:7" ht="123">
      <c r="A472" s="37">
        <v>336415</v>
      </c>
      <c r="B472" s="37" t="s">
        <v>2333</v>
      </c>
      <c r="C472" s="37">
        <v>336415</v>
      </c>
      <c r="D472" s="37" t="s">
        <v>2333</v>
      </c>
      <c r="E472" s="77"/>
    </row>
    <row r="473" spans="1:7" ht="123">
      <c r="A473" s="37">
        <v>336419</v>
      </c>
      <c r="B473" s="37" t="s">
        <v>2334</v>
      </c>
      <c r="C473" s="37">
        <v>336419</v>
      </c>
      <c r="D473" s="37" t="s">
        <v>2334</v>
      </c>
      <c r="E473" s="77"/>
    </row>
    <row r="474" spans="1:7" ht="61.5">
      <c r="A474" s="37">
        <v>336510</v>
      </c>
      <c r="B474" s="37" t="s">
        <v>2335</v>
      </c>
      <c r="C474" s="37">
        <v>336510</v>
      </c>
      <c r="D474" s="37" t="s">
        <v>2335</v>
      </c>
      <c r="E474" s="77"/>
    </row>
    <row r="475" spans="1:7" ht="49.15">
      <c r="A475" s="37">
        <v>336611</v>
      </c>
      <c r="B475" s="37" t="s">
        <v>2336</v>
      </c>
      <c r="C475" s="37">
        <v>336611</v>
      </c>
      <c r="D475" s="37" t="s">
        <v>2336</v>
      </c>
      <c r="E475" s="77"/>
      <c r="G475" t="s">
        <v>28</v>
      </c>
    </row>
    <row r="476" spans="1:7" ht="24.6">
      <c r="A476" s="37">
        <v>336612</v>
      </c>
      <c r="B476" s="37" t="s">
        <v>2337</v>
      </c>
      <c r="C476" s="37">
        <v>336612</v>
      </c>
      <c r="D476" s="37" t="s">
        <v>2337</v>
      </c>
      <c r="E476" s="77"/>
    </row>
    <row r="477" spans="1:7" ht="61.5">
      <c r="A477" s="37">
        <v>336991</v>
      </c>
      <c r="B477" s="37" t="s">
        <v>2338</v>
      </c>
      <c r="C477" s="37">
        <v>336991</v>
      </c>
      <c r="D477" s="37" t="s">
        <v>2338</v>
      </c>
      <c r="E477" s="77"/>
    </row>
    <row r="478" spans="1:7" ht="110.65">
      <c r="A478" s="37">
        <v>336992</v>
      </c>
      <c r="B478" s="37" t="s">
        <v>2339</v>
      </c>
      <c r="C478" s="37">
        <v>336992</v>
      </c>
      <c r="D478" s="37" t="s">
        <v>2339</v>
      </c>
      <c r="E478" s="77"/>
    </row>
    <row r="479" spans="1:7" ht="73.900000000000006">
      <c r="A479" s="37">
        <v>336999</v>
      </c>
      <c r="B479" s="37" t="s">
        <v>2340</v>
      </c>
      <c r="C479" s="37">
        <v>336999</v>
      </c>
      <c r="D479" s="37" t="s">
        <v>2340</v>
      </c>
      <c r="E479" s="77"/>
    </row>
    <row r="480" spans="1:7" ht="98.45">
      <c r="A480" s="37">
        <v>337110</v>
      </c>
      <c r="B480" s="37" t="s">
        <v>2341</v>
      </c>
      <c r="C480" s="37">
        <v>337110</v>
      </c>
      <c r="D480" s="37" t="s">
        <v>2341</v>
      </c>
      <c r="E480" s="77"/>
    </row>
    <row r="481" spans="1:7" ht="73.900000000000006">
      <c r="A481" s="37">
        <v>337121</v>
      </c>
      <c r="B481" s="37" t="s">
        <v>2342</v>
      </c>
      <c r="C481" s="37">
        <v>337121</v>
      </c>
      <c r="D481" s="37" t="s">
        <v>2342</v>
      </c>
      <c r="E481" s="77"/>
    </row>
    <row r="482" spans="1:7" ht="86.1">
      <c r="A482" s="37">
        <v>337122</v>
      </c>
      <c r="B482" s="37" t="s">
        <v>2343</v>
      </c>
      <c r="C482" s="37">
        <v>337122</v>
      </c>
      <c r="D482" s="37" t="s">
        <v>2343</v>
      </c>
      <c r="E482" s="77"/>
    </row>
    <row r="483" spans="1:7" ht="98.45">
      <c r="A483" s="37">
        <v>337124</v>
      </c>
      <c r="B483" s="37" t="s">
        <v>2344</v>
      </c>
      <c r="C483" s="38">
        <v>337126</v>
      </c>
      <c r="D483" s="37" t="s">
        <v>2345</v>
      </c>
      <c r="E483" s="99"/>
    </row>
    <row r="484" spans="1:7" ht="98.45">
      <c r="A484" s="37">
        <v>337125</v>
      </c>
      <c r="B484" s="37" t="s">
        <v>2346</v>
      </c>
      <c r="C484" s="38">
        <v>337126</v>
      </c>
      <c r="D484" s="37" t="s">
        <v>2345</v>
      </c>
      <c r="E484" s="99"/>
    </row>
    <row r="485" spans="1:7" ht="49.15">
      <c r="A485" s="37">
        <v>337127</v>
      </c>
      <c r="B485" s="37" t="s">
        <v>2347</v>
      </c>
      <c r="C485" s="37">
        <v>337127</v>
      </c>
      <c r="D485" s="37" t="s">
        <v>2347</v>
      </c>
      <c r="E485" s="77"/>
    </row>
    <row r="486" spans="1:7" ht="61.5">
      <c r="A486" s="37">
        <v>337211</v>
      </c>
      <c r="B486" s="37" t="s">
        <v>2348</v>
      </c>
      <c r="C486" s="37">
        <v>337211</v>
      </c>
      <c r="D486" s="37" t="s">
        <v>2348</v>
      </c>
      <c r="E486" s="77"/>
    </row>
    <row r="487" spans="1:7" ht="98.45">
      <c r="A487" s="37">
        <v>337212</v>
      </c>
      <c r="B487" s="37" t="s">
        <v>2349</v>
      </c>
      <c r="C487" s="37">
        <v>337212</v>
      </c>
      <c r="D487" s="37" t="s">
        <v>2349</v>
      </c>
      <c r="E487" s="77"/>
    </row>
    <row r="488" spans="1:7" ht="73.900000000000006">
      <c r="A488" s="37">
        <v>337214</v>
      </c>
      <c r="B488" s="37" t="s">
        <v>2350</v>
      </c>
      <c r="C488" s="37">
        <v>337214</v>
      </c>
      <c r="D488" s="37" t="s">
        <v>2350</v>
      </c>
      <c r="E488" s="77"/>
    </row>
    <row r="489" spans="1:7" ht="86.1">
      <c r="A489" s="37">
        <v>337215</v>
      </c>
      <c r="B489" s="37" t="s">
        <v>2351</v>
      </c>
      <c r="C489" s="37">
        <v>337215</v>
      </c>
      <c r="D489" s="37" t="s">
        <v>2351</v>
      </c>
      <c r="E489" s="77"/>
    </row>
    <row r="490" spans="1:7" ht="36.950000000000003">
      <c r="A490" s="37">
        <v>337910</v>
      </c>
      <c r="B490" s="37" t="s">
        <v>2352</v>
      </c>
      <c r="C490" s="37">
        <v>337910</v>
      </c>
      <c r="D490" s="37" t="s">
        <v>2352</v>
      </c>
      <c r="E490" s="77"/>
    </row>
    <row r="491" spans="1:7" ht="49.15">
      <c r="A491" s="37">
        <v>337920</v>
      </c>
      <c r="B491" s="37" t="s">
        <v>2353</v>
      </c>
      <c r="C491" s="37">
        <v>337920</v>
      </c>
      <c r="D491" s="37" t="s">
        <v>2353</v>
      </c>
      <c r="E491" s="77"/>
    </row>
    <row r="492" spans="1:7" ht="73.900000000000006">
      <c r="A492" s="37">
        <v>339112</v>
      </c>
      <c r="B492" s="37" t="s">
        <v>2354</v>
      </c>
      <c r="C492" s="37">
        <v>339112</v>
      </c>
      <c r="D492" s="37" t="s">
        <v>2354</v>
      </c>
      <c r="E492" s="77"/>
    </row>
    <row r="493" spans="1:7" ht="73.900000000000006">
      <c r="A493" s="37">
        <v>339113</v>
      </c>
      <c r="B493" s="37" t="s">
        <v>2355</v>
      </c>
      <c r="C493" s="37">
        <v>339113</v>
      </c>
      <c r="D493" s="37" t="s">
        <v>2355</v>
      </c>
      <c r="E493" s="77"/>
    </row>
    <row r="494" spans="1:7" ht="73.900000000000006">
      <c r="A494" s="37">
        <v>339114</v>
      </c>
      <c r="B494" s="37" t="s">
        <v>2356</v>
      </c>
      <c r="C494" s="37">
        <v>339114</v>
      </c>
      <c r="D494" s="37" t="s">
        <v>2356</v>
      </c>
      <c r="E494" s="77"/>
      <c r="G494" t="s">
        <v>28</v>
      </c>
    </row>
    <row r="495" spans="1:7" ht="49.15">
      <c r="A495" s="37">
        <v>339115</v>
      </c>
      <c r="B495" s="37" t="s">
        <v>2357</v>
      </c>
      <c r="C495" s="37">
        <v>339115</v>
      </c>
      <c r="D495" s="37" t="s">
        <v>2357</v>
      </c>
      <c r="E495" s="77"/>
    </row>
    <row r="496" spans="1:7" ht="36.950000000000003">
      <c r="A496" s="37">
        <v>339116</v>
      </c>
      <c r="B496" s="37" t="s">
        <v>2358</v>
      </c>
      <c r="C496" s="37">
        <v>339116</v>
      </c>
      <c r="D496" s="37" t="s">
        <v>2358</v>
      </c>
      <c r="E496" s="77"/>
    </row>
    <row r="497" spans="1:4" ht="61.5">
      <c r="A497" s="91">
        <v>339910</v>
      </c>
      <c r="B497" s="91" t="s">
        <v>2359</v>
      </c>
      <c r="C497" s="91">
        <v>339910</v>
      </c>
      <c r="D497" s="91" t="s">
        <v>2359</v>
      </c>
    </row>
    <row r="498" spans="1:4" ht="73.900000000000006">
      <c r="A498" s="37">
        <v>339920</v>
      </c>
      <c r="B498" s="37" t="s">
        <v>2360</v>
      </c>
      <c r="C498" s="37">
        <v>339920</v>
      </c>
      <c r="D498" s="37" t="s">
        <v>2360</v>
      </c>
    </row>
    <row r="499" spans="1:4" ht="49.15">
      <c r="A499" s="92">
        <v>339930</v>
      </c>
      <c r="B499" s="92" t="s">
        <v>2361</v>
      </c>
      <c r="C499" s="92">
        <v>339930</v>
      </c>
      <c r="D499" s="92" t="s">
        <v>2361</v>
      </c>
    </row>
    <row r="500" spans="1:4" ht="73.900000000000006">
      <c r="A500" s="92">
        <v>339940</v>
      </c>
      <c r="B500" s="92" t="s">
        <v>2362</v>
      </c>
      <c r="C500" s="92">
        <v>339940</v>
      </c>
      <c r="D500" s="92" t="s">
        <v>2362</v>
      </c>
    </row>
    <row r="501" spans="1:4" ht="36.950000000000003">
      <c r="A501" s="37">
        <v>339950</v>
      </c>
      <c r="B501" s="37" t="s">
        <v>2363</v>
      </c>
      <c r="C501" s="37">
        <v>339950</v>
      </c>
      <c r="D501" s="37" t="s">
        <v>2363</v>
      </c>
    </row>
    <row r="502" spans="1:4" ht="86.1">
      <c r="A502" s="37">
        <v>339991</v>
      </c>
      <c r="B502" s="37" t="s">
        <v>2364</v>
      </c>
      <c r="C502" s="37">
        <v>339991</v>
      </c>
      <c r="D502" s="37" t="s">
        <v>2364</v>
      </c>
    </row>
    <row r="503" spans="1:4" ht="49.15">
      <c r="A503" s="37">
        <v>339992</v>
      </c>
      <c r="B503" s="37" t="s">
        <v>2365</v>
      </c>
      <c r="C503" s="37">
        <v>339992</v>
      </c>
      <c r="D503" s="37" t="s">
        <v>2365</v>
      </c>
    </row>
    <row r="504" spans="1:4" ht="73.900000000000006">
      <c r="A504" s="37">
        <v>339993</v>
      </c>
      <c r="B504" s="37" t="s">
        <v>2366</v>
      </c>
      <c r="C504" s="37">
        <v>339993</v>
      </c>
      <c r="D504" s="37" t="s">
        <v>2366</v>
      </c>
    </row>
    <row r="505" spans="1:4" ht="61.5">
      <c r="A505" s="37">
        <v>339994</v>
      </c>
      <c r="B505" s="37" t="s">
        <v>2367</v>
      </c>
      <c r="C505" s="37">
        <v>339994</v>
      </c>
      <c r="D505" s="37" t="s">
        <v>2367</v>
      </c>
    </row>
    <row r="506" spans="1:4" ht="49.15">
      <c r="A506" s="37">
        <v>339995</v>
      </c>
      <c r="B506" s="37" t="s">
        <v>2368</v>
      </c>
      <c r="C506" s="37">
        <v>339995</v>
      </c>
      <c r="D506" s="37" t="s">
        <v>2368</v>
      </c>
    </row>
    <row r="507" spans="1:4" ht="61.5">
      <c r="A507" s="37">
        <v>339999</v>
      </c>
      <c r="B507" s="37" t="s">
        <v>2369</v>
      </c>
      <c r="C507" s="37">
        <v>339999</v>
      </c>
      <c r="D507" s="37" t="s">
        <v>2369</v>
      </c>
    </row>
    <row r="508" spans="1:4" ht="98.45">
      <c r="A508" s="37">
        <v>423110</v>
      </c>
      <c r="B508" s="37" t="s">
        <v>2370</v>
      </c>
      <c r="C508" s="37">
        <v>423110</v>
      </c>
      <c r="D508" s="37" t="s">
        <v>2370</v>
      </c>
    </row>
    <row r="509" spans="1:4" ht="98.45">
      <c r="A509" s="37">
        <v>423120</v>
      </c>
      <c r="B509" s="37" t="s">
        <v>2371</v>
      </c>
      <c r="C509" s="37">
        <v>423120</v>
      </c>
      <c r="D509" s="37" t="s">
        <v>2371</v>
      </c>
    </row>
    <row r="510" spans="1:4" ht="61.5">
      <c r="A510" s="37">
        <v>423130</v>
      </c>
      <c r="B510" s="37" t="s">
        <v>2372</v>
      </c>
      <c r="C510" s="37">
        <v>423130</v>
      </c>
      <c r="D510" s="37" t="s">
        <v>2372</v>
      </c>
    </row>
    <row r="511" spans="1:4" ht="86.1">
      <c r="A511" s="37">
        <v>423140</v>
      </c>
      <c r="B511" s="37" t="s">
        <v>2373</v>
      </c>
      <c r="C511" s="37">
        <v>423140</v>
      </c>
      <c r="D511" s="37" t="s">
        <v>2373</v>
      </c>
    </row>
    <row r="512" spans="1:4" ht="49.15">
      <c r="A512" s="37">
        <v>423210</v>
      </c>
      <c r="B512" s="37" t="s">
        <v>2374</v>
      </c>
      <c r="C512" s="37">
        <v>423210</v>
      </c>
      <c r="D512" s="37" t="s">
        <v>2374</v>
      </c>
    </row>
    <row r="513" spans="1:8" ht="61.5">
      <c r="A513" s="37">
        <v>423220</v>
      </c>
      <c r="B513" s="37" t="s">
        <v>2375</v>
      </c>
      <c r="C513" s="37">
        <v>423220</v>
      </c>
      <c r="D513" s="37" t="s">
        <v>2375</v>
      </c>
      <c r="E513" s="77"/>
      <c r="G513" t="s">
        <v>28</v>
      </c>
    </row>
    <row r="514" spans="1:8" ht="98.45">
      <c r="A514" s="37">
        <v>423310</v>
      </c>
      <c r="B514" s="37" t="s">
        <v>2376</v>
      </c>
      <c r="C514" s="37">
        <v>423310</v>
      </c>
      <c r="D514" s="37" t="s">
        <v>2376</v>
      </c>
      <c r="E514" s="77"/>
    </row>
    <row r="515" spans="1:8" ht="110.65">
      <c r="A515" s="37">
        <v>423320</v>
      </c>
      <c r="B515" s="37" t="s">
        <v>2377</v>
      </c>
      <c r="C515" s="37">
        <v>423320</v>
      </c>
      <c r="D515" s="37" t="s">
        <v>2377</v>
      </c>
      <c r="E515" s="77"/>
    </row>
    <row r="516" spans="1:8" ht="98.45">
      <c r="A516" s="37">
        <v>423330</v>
      </c>
      <c r="B516" s="37" t="s">
        <v>2378</v>
      </c>
      <c r="C516" s="37">
        <v>423330</v>
      </c>
      <c r="D516" s="37" t="s">
        <v>2378</v>
      </c>
      <c r="E516" s="77"/>
    </row>
    <row r="517" spans="1:8" ht="86.1">
      <c r="A517" s="37">
        <v>423390</v>
      </c>
      <c r="B517" s="37" t="s">
        <v>2379</v>
      </c>
      <c r="C517" s="37">
        <v>423390</v>
      </c>
      <c r="D517" s="37" t="s">
        <v>2379</v>
      </c>
      <c r="E517" s="77"/>
    </row>
    <row r="518" spans="1:8" ht="98.45">
      <c r="A518" s="37">
        <v>423410</v>
      </c>
      <c r="B518" s="37" t="s">
        <v>2380</v>
      </c>
      <c r="C518" s="37">
        <v>423410</v>
      </c>
      <c r="D518" s="37" t="s">
        <v>2380</v>
      </c>
      <c r="E518" s="77"/>
    </row>
    <row r="519" spans="1:8" ht="61.5">
      <c r="A519" s="37">
        <v>423420</v>
      </c>
      <c r="B519" s="37" t="s">
        <v>2381</v>
      </c>
      <c r="C519" s="37">
        <v>423420</v>
      </c>
      <c r="D519" s="37" t="s">
        <v>2381</v>
      </c>
      <c r="E519" s="77"/>
    </row>
    <row r="520" spans="1:8" ht="123">
      <c r="A520" s="37">
        <v>423430</v>
      </c>
      <c r="B520" s="37" t="s">
        <v>2382</v>
      </c>
      <c r="C520" s="37">
        <v>423430</v>
      </c>
      <c r="D520" s="37" t="s">
        <v>2382</v>
      </c>
      <c r="E520" s="77"/>
    </row>
    <row r="521" spans="1:8" ht="86.1">
      <c r="A521" s="37">
        <v>423440</v>
      </c>
      <c r="B521" s="37" t="s">
        <v>2383</v>
      </c>
      <c r="C521" s="37">
        <v>423440</v>
      </c>
      <c r="D521" s="37" t="s">
        <v>2383</v>
      </c>
      <c r="E521" s="77"/>
    </row>
    <row r="522" spans="1:8" ht="123">
      <c r="A522" s="37">
        <v>423450</v>
      </c>
      <c r="B522" s="37" t="s">
        <v>2384</v>
      </c>
      <c r="C522" s="37">
        <v>423450</v>
      </c>
      <c r="D522" s="37" t="s">
        <v>2384</v>
      </c>
      <c r="E522" s="77"/>
    </row>
    <row r="523" spans="1:8" ht="61.5">
      <c r="A523" s="37">
        <v>423460</v>
      </c>
      <c r="B523" s="37" t="s">
        <v>2385</v>
      </c>
      <c r="C523" s="37">
        <v>423460</v>
      </c>
      <c r="D523" s="37" t="s">
        <v>2385</v>
      </c>
      <c r="E523" s="77"/>
    </row>
    <row r="524" spans="1:8" ht="110.65">
      <c r="A524" s="37">
        <v>423490</v>
      </c>
      <c r="B524" s="37" t="s">
        <v>2386</v>
      </c>
      <c r="C524" s="37">
        <v>423490</v>
      </c>
      <c r="D524" s="37" t="s">
        <v>2386</v>
      </c>
      <c r="E524" s="77"/>
    </row>
    <row r="525" spans="1:8" ht="98.45">
      <c r="A525" s="37">
        <v>423510</v>
      </c>
      <c r="B525" s="37" t="s">
        <v>2387</v>
      </c>
      <c r="C525" s="37">
        <v>423510</v>
      </c>
      <c r="D525" s="37" t="s">
        <v>2387</v>
      </c>
      <c r="E525" s="77"/>
    </row>
    <row r="526" spans="1:8" ht="86.1">
      <c r="A526" s="37">
        <v>423520</v>
      </c>
      <c r="B526" s="37" t="s">
        <v>2388</v>
      </c>
      <c r="C526" s="37">
        <v>423520</v>
      </c>
      <c r="D526" s="37" t="s">
        <v>2388</v>
      </c>
      <c r="E526" s="77"/>
    </row>
    <row r="527" spans="1:8" ht="147.6">
      <c r="A527" s="37">
        <v>423610</v>
      </c>
      <c r="B527" s="37" t="s">
        <v>2389</v>
      </c>
      <c r="C527" s="37">
        <v>423610</v>
      </c>
      <c r="D527" s="37" t="s">
        <v>2389</v>
      </c>
      <c r="E527" s="77"/>
    </row>
    <row r="528" spans="1:8" ht="135.4">
      <c r="A528" s="37">
        <v>423620</v>
      </c>
      <c r="B528" s="93" t="s">
        <v>2390</v>
      </c>
      <c r="C528" s="37">
        <v>423620</v>
      </c>
      <c r="D528" s="93" t="s">
        <v>2390</v>
      </c>
      <c r="E528" s="77"/>
      <c r="H528" t="s">
        <v>28</v>
      </c>
    </row>
    <row r="529" spans="1:7" ht="86.1">
      <c r="A529" s="37">
        <v>423690</v>
      </c>
      <c r="B529" s="37" t="s">
        <v>2391</v>
      </c>
      <c r="C529" s="37">
        <v>423690</v>
      </c>
      <c r="D529" s="37" t="s">
        <v>2391</v>
      </c>
      <c r="E529" s="77"/>
    </row>
    <row r="530" spans="1:7" ht="49.15">
      <c r="A530" s="37">
        <v>423710</v>
      </c>
      <c r="B530" s="37" t="s">
        <v>2392</v>
      </c>
      <c r="C530" s="37">
        <v>423710</v>
      </c>
      <c r="D530" s="37" t="s">
        <v>2392</v>
      </c>
      <c r="E530" s="77"/>
    </row>
    <row r="531" spans="1:7" ht="123">
      <c r="A531" s="94">
        <v>423720</v>
      </c>
      <c r="B531" s="94" t="s">
        <v>2393</v>
      </c>
      <c r="C531" s="94">
        <v>423720</v>
      </c>
      <c r="D531" s="94" t="s">
        <v>2393</v>
      </c>
      <c r="E531" s="125"/>
    </row>
    <row r="532" spans="1:7" ht="135.4">
      <c r="A532" s="37">
        <v>423730</v>
      </c>
      <c r="B532" s="37" t="s">
        <v>2394</v>
      </c>
      <c r="C532" s="37">
        <v>423730</v>
      </c>
      <c r="D532" s="37" t="s">
        <v>2394</v>
      </c>
      <c r="E532" s="77"/>
    </row>
    <row r="533" spans="1:7" ht="98.45">
      <c r="A533" s="37">
        <v>423740</v>
      </c>
      <c r="B533" s="37" t="s">
        <v>2395</v>
      </c>
      <c r="C533" s="37">
        <v>423740</v>
      </c>
      <c r="D533" s="37" t="s">
        <v>2395</v>
      </c>
      <c r="E533" s="77"/>
    </row>
    <row r="534" spans="1:7" ht="135.4">
      <c r="A534" s="37">
        <v>423810</v>
      </c>
      <c r="B534" s="37" t="s">
        <v>2396</v>
      </c>
      <c r="C534" s="37">
        <v>423810</v>
      </c>
      <c r="D534" s="37" t="s">
        <v>2396</v>
      </c>
      <c r="E534" s="77"/>
    </row>
    <row r="535" spans="1:7" ht="98.45">
      <c r="A535" s="37">
        <v>423820</v>
      </c>
      <c r="B535" s="37" t="s">
        <v>2397</v>
      </c>
      <c r="C535" s="37">
        <v>423820</v>
      </c>
      <c r="D535" s="37" t="s">
        <v>2397</v>
      </c>
      <c r="E535" s="77"/>
    </row>
    <row r="536" spans="1:7" ht="86.1">
      <c r="A536" s="37">
        <v>423830</v>
      </c>
      <c r="B536" s="37" t="s">
        <v>2398</v>
      </c>
      <c r="C536" s="37">
        <v>423830</v>
      </c>
      <c r="D536" s="37" t="s">
        <v>2398</v>
      </c>
      <c r="E536" s="77"/>
    </row>
    <row r="537" spans="1:7" ht="61.5">
      <c r="A537" s="37">
        <v>423840</v>
      </c>
      <c r="B537" s="37" t="s">
        <v>2399</v>
      </c>
      <c r="C537" s="37">
        <v>423840</v>
      </c>
      <c r="D537" s="37" t="s">
        <v>2399</v>
      </c>
      <c r="E537" s="77"/>
    </row>
    <row r="538" spans="1:7" ht="110.65">
      <c r="A538" s="37">
        <v>423850</v>
      </c>
      <c r="B538" s="37" t="s">
        <v>2400</v>
      </c>
      <c r="C538" s="37">
        <v>423850</v>
      </c>
      <c r="D538" s="37" t="s">
        <v>2400</v>
      </c>
      <c r="E538" s="77"/>
    </row>
    <row r="539" spans="1:7" ht="135.4">
      <c r="A539" s="37">
        <v>423860</v>
      </c>
      <c r="B539" s="37" t="s">
        <v>2401</v>
      </c>
      <c r="C539" s="37">
        <v>423860</v>
      </c>
      <c r="D539" s="37" t="s">
        <v>2401</v>
      </c>
      <c r="E539" s="77"/>
    </row>
    <row r="540" spans="1:7" ht="110.65">
      <c r="A540" s="37">
        <v>423910</v>
      </c>
      <c r="B540" s="37" t="s">
        <v>2402</v>
      </c>
      <c r="C540" s="37">
        <v>423910</v>
      </c>
      <c r="D540" s="37" t="s">
        <v>2402</v>
      </c>
      <c r="E540" s="77"/>
    </row>
    <row r="541" spans="1:7" ht="98.45">
      <c r="A541" s="37">
        <v>423920</v>
      </c>
      <c r="B541" s="37" t="s">
        <v>2403</v>
      </c>
      <c r="C541" s="37">
        <v>423920</v>
      </c>
      <c r="D541" s="37" t="s">
        <v>2403</v>
      </c>
      <c r="E541" s="77"/>
    </row>
    <row r="542" spans="1:7" ht="61.5">
      <c r="A542" s="37">
        <v>423930</v>
      </c>
      <c r="B542" s="37" t="s">
        <v>2404</v>
      </c>
      <c r="C542" s="37">
        <v>423930</v>
      </c>
      <c r="D542" s="37" t="s">
        <v>2404</v>
      </c>
      <c r="E542" s="77"/>
    </row>
    <row r="543" spans="1:7" ht="110.65">
      <c r="A543" s="37">
        <v>423940</v>
      </c>
      <c r="B543" s="37" t="s">
        <v>2405</v>
      </c>
      <c r="C543" s="37">
        <v>423940</v>
      </c>
      <c r="D543" s="37" t="s">
        <v>2405</v>
      </c>
      <c r="E543" s="77"/>
    </row>
    <row r="544" spans="1:7" ht="98.45">
      <c r="A544" s="37">
        <v>423990</v>
      </c>
      <c r="B544" s="37" t="s">
        <v>2406</v>
      </c>
      <c r="C544" s="37">
        <v>423990</v>
      </c>
      <c r="D544" s="37" t="s">
        <v>2406</v>
      </c>
      <c r="E544" s="77"/>
      <c r="G544" t="s">
        <v>28</v>
      </c>
    </row>
    <row r="545" spans="1:4" ht="86.1">
      <c r="A545" s="37">
        <v>424110</v>
      </c>
      <c r="B545" s="37" t="s">
        <v>2407</v>
      </c>
      <c r="C545" s="37">
        <v>424110</v>
      </c>
      <c r="D545" s="37" t="s">
        <v>2407</v>
      </c>
    </row>
    <row r="546" spans="1:4" ht="73.900000000000006">
      <c r="A546" s="37">
        <v>424120</v>
      </c>
      <c r="B546" s="37" t="s">
        <v>2408</v>
      </c>
      <c r="C546" s="37">
        <v>424120</v>
      </c>
      <c r="D546" s="37" t="s">
        <v>2408</v>
      </c>
    </row>
    <row r="547" spans="1:4" ht="98.45">
      <c r="A547" s="37">
        <v>424130</v>
      </c>
      <c r="B547" s="37" t="s">
        <v>2409</v>
      </c>
      <c r="C547" s="37">
        <v>424130</v>
      </c>
      <c r="D547" s="37" t="s">
        <v>2409</v>
      </c>
    </row>
    <row r="548" spans="1:4" ht="73.900000000000006">
      <c r="A548" s="37">
        <v>424210</v>
      </c>
      <c r="B548" s="37" t="s">
        <v>2410</v>
      </c>
      <c r="C548" s="37">
        <v>424210</v>
      </c>
      <c r="D548" s="37" t="s">
        <v>2410</v>
      </c>
    </row>
    <row r="549" spans="1:4" ht="98.45">
      <c r="A549" s="37">
        <v>424310</v>
      </c>
      <c r="B549" s="37" t="s">
        <v>2411</v>
      </c>
      <c r="C549" s="37">
        <v>424310</v>
      </c>
      <c r="D549" s="37" t="s">
        <v>2411</v>
      </c>
    </row>
    <row r="550" spans="1:4" ht="49.15">
      <c r="A550" s="37">
        <v>424340</v>
      </c>
      <c r="B550" s="37" t="s">
        <v>2412</v>
      </c>
      <c r="C550" s="37">
        <v>424340</v>
      </c>
      <c r="D550" s="37" t="s">
        <v>2412</v>
      </c>
    </row>
    <row r="551" spans="1:4" ht="98.45">
      <c r="A551" s="37">
        <v>424320</v>
      </c>
      <c r="B551" s="37" t="s">
        <v>2413</v>
      </c>
      <c r="C551" s="38">
        <v>424350</v>
      </c>
      <c r="D551" s="37" t="s">
        <v>2414</v>
      </c>
    </row>
    <row r="552" spans="1:4" ht="98.45">
      <c r="A552" s="37">
        <v>424330</v>
      </c>
      <c r="B552" s="37" t="s">
        <v>2415</v>
      </c>
      <c r="C552" s="38">
        <v>424350</v>
      </c>
      <c r="D552" s="37" t="s">
        <v>2414</v>
      </c>
    </row>
    <row r="553" spans="1:4" ht="73.900000000000006">
      <c r="A553" s="37">
        <v>424410</v>
      </c>
      <c r="B553" s="37" t="s">
        <v>2416</v>
      </c>
      <c r="C553" s="37">
        <v>424410</v>
      </c>
      <c r="D553" s="37" t="s">
        <v>2416</v>
      </c>
    </row>
    <row r="554" spans="1:4" ht="73.900000000000006">
      <c r="A554" s="37">
        <v>424420</v>
      </c>
      <c r="B554" s="37" t="s">
        <v>2417</v>
      </c>
      <c r="C554" s="37">
        <v>424420</v>
      </c>
      <c r="D554" s="37" t="s">
        <v>2417</v>
      </c>
    </row>
    <row r="555" spans="1:4" ht="98.45">
      <c r="A555" s="37">
        <v>424430</v>
      </c>
      <c r="B555" s="37" t="s">
        <v>2418</v>
      </c>
      <c r="C555" s="37">
        <v>424430</v>
      </c>
      <c r="D555" s="37" t="s">
        <v>2418</v>
      </c>
    </row>
    <row r="556" spans="1:4" ht="86.1">
      <c r="A556" s="37">
        <v>424440</v>
      </c>
      <c r="B556" s="37" t="s">
        <v>2419</v>
      </c>
      <c r="C556" s="37">
        <v>424440</v>
      </c>
      <c r="D556" s="37" t="s">
        <v>2419</v>
      </c>
    </row>
    <row r="557" spans="1:4" ht="61.5">
      <c r="A557" s="37">
        <v>424450</v>
      </c>
      <c r="B557" s="37" t="s">
        <v>2420</v>
      </c>
      <c r="C557" s="37">
        <v>424450</v>
      </c>
      <c r="D557" s="37" t="s">
        <v>2420</v>
      </c>
    </row>
    <row r="558" spans="1:4" ht="61.5">
      <c r="A558" s="37">
        <v>424460</v>
      </c>
      <c r="B558" s="37" t="s">
        <v>2421</v>
      </c>
      <c r="C558" s="37">
        <v>424460</v>
      </c>
      <c r="D558" s="37" t="s">
        <v>2421</v>
      </c>
    </row>
    <row r="559" spans="1:4" ht="73.900000000000006">
      <c r="A559" s="37">
        <v>424470</v>
      </c>
      <c r="B559" s="37" t="s">
        <v>2422</v>
      </c>
      <c r="C559" s="37">
        <v>424470</v>
      </c>
      <c r="D559" s="37" t="s">
        <v>2422</v>
      </c>
    </row>
    <row r="560" spans="1:4" ht="73.900000000000006">
      <c r="A560" s="37">
        <v>424480</v>
      </c>
      <c r="B560" s="37" t="s">
        <v>2423</v>
      </c>
      <c r="C560" s="37">
        <v>424480</v>
      </c>
      <c r="D560" s="37" t="s">
        <v>2423</v>
      </c>
    </row>
    <row r="561" spans="1:7" ht="98.45">
      <c r="A561" s="37">
        <v>424490</v>
      </c>
      <c r="B561" s="37" t="s">
        <v>2424</v>
      </c>
      <c r="C561" s="37">
        <v>424490</v>
      </c>
      <c r="D561" s="37" t="s">
        <v>2424</v>
      </c>
      <c r="E561" s="77"/>
    </row>
    <row r="562" spans="1:7" ht="61.5">
      <c r="A562" s="37">
        <v>424510</v>
      </c>
      <c r="B562" s="37" t="s">
        <v>2425</v>
      </c>
      <c r="C562" s="37">
        <v>424510</v>
      </c>
      <c r="D562" s="37" t="s">
        <v>2425</v>
      </c>
      <c r="E562" s="77"/>
    </row>
    <row r="563" spans="1:7" ht="49.15">
      <c r="A563" s="37">
        <v>424520</v>
      </c>
      <c r="B563" s="37" t="s">
        <v>2426</v>
      </c>
      <c r="C563" s="37">
        <v>424520</v>
      </c>
      <c r="D563" s="37" t="s">
        <v>2426</v>
      </c>
      <c r="E563" s="77"/>
      <c r="G563" t="s">
        <v>28</v>
      </c>
    </row>
    <row r="564" spans="1:7" ht="98.45">
      <c r="A564" s="37">
        <v>424590</v>
      </c>
      <c r="B564" s="37" t="s">
        <v>2427</v>
      </c>
      <c r="C564" s="37">
        <v>424590</v>
      </c>
      <c r="D564" s="37" t="s">
        <v>2427</v>
      </c>
      <c r="E564" s="77"/>
    </row>
    <row r="565" spans="1:7" ht="98.45">
      <c r="A565" s="37">
        <v>424610</v>
      </c>
      <c r="B565" s="37" t="s">
        <v>2428</v>
      </c>
      <c r="C565" s="37">
        <v>424610</v>
      </c>
      <c r="D565" s="37" t="s">
        <v>2428</v>
      </c>
      <c r="E565" s="77"/>
    </row>
    <row r="566" spans="1:7" ht="86.1">
      <c r="A566" s="37">
        <v>424690</v>
      </c>
      <c r="B566" s="37" t="s">
        <v>2429</v>
      </c>
      <c r="C566" s="37">
        <v>424690</v>
      </c>
      <c r="D566" s="37" t="s">
        <v>2429</v>
      </c>
      <c r="E566" s="77"/>
    </row>
    <row r="567" spans="1:7" ht="61.5">
      <c r="A567" s="37">
        <v>424710</v>
      </c>
      <c r="B567" s="37" t="s">
        <v>2430</v>
      </c>
      <c r="C567" s="37">
        <v>424710</v>
      </c>
      <c r="D567" s="37" t="s">
        <v>2430</v>
      </c>
      <c r="E567" s="77"/>
    </row>
    <row r="568" spans="1:7" ht="135.4">
      <c r="A568" s="37">
        <v>424720</v>
      </c>
      <c r="B568" s="37" t="s">
        <v>2431</v>
      </c>
      <c r="C568" s="37">
        <v>424720</v>
      </c>
      <c r="D568" s="37" t="s">
        <v>2431</v>
      </c>
      <c r="E568" s="77"/>
    </row>
    <row r="569" spans="1:7" ht="61.5">
      <c r="A569" s="37">
        <v>424810</v>
      </c>
      <c r="B569" s="37" t="s">
        <v>2432</v>
      </c>
      <c r="C569" s="37">
        <v>424810</v>
      </c>
      <c r="D569" s="37" t="s">
        <v>2432</v>
      </c>
      <c r="E569" s="77"/>
    </row>
    <row r="570" spans="1:7" ht="86.1">
      <c r="A570" s="37">
        <v>424820</v>
      </c>
      <c r="B570" s="37" t="s">
        <v>2433</v>
      </c>
      <c r="C570" s="37">
        <v>424820</v>
      </c>
      <c r="D570" s="37" t="s">
        <v>2433</v>
      </c>
      <c r="E570" s="77"/>
    </row>
    <row r="571" spans="1:7" ht="61.5">
      <c r="A571" s="37">
        <v>424910</v>
      </c>
      <c r="B571" s="37" t="s">
        <v>2434</v>
      </c>
      <c r="C571" s="37">
        <v>424910</v>
      </c>
      <c r="D571" s="37" t="s">
        <v>2434</v>
      </c>
      <c r="E571" s="77"/>
    </row>
    <row r="572" spans="1:7" ht="86.1">
      <c r="A572" s="37">
        <v>424920</v>
      </c>
      <c r="B572" s="37" t="s">
        <v>2435</v>
      </c>
      <c r="C572" s="37">
        <v>424920</v>
      </c>
      <c r="D572" s="37" t="s">
        <v>2435</v>
      </c>
      <c r="E572" s="77"/>
    </row>
    <row r="573" spans="1:7" ht="98.45">
      <c r="A573" s="37">
        <v>424930</v>
      </c>
      <c r="B573" s="37" t="s">
        <v>2436</v>
      </c>
      <c r="C573" s="37">
        <v>424930</v>
      </c>
      <c r="D573" s="37" t="s">
        <v>2436</v>
      </c>
      <c r="E573" s="77"/>
    </row>
    <row r="574" spans="1:7" ht="98.45">
      <c r="A574" s="37">
        <v>424940</v>
      </c>
      <c r="B574" s="37" t="s">
        <v>2437</v>
      </c>
      <c r="C574" s="37">
        <v>424940</v>
      </c>
      <c r="D574" s="37" t="s">
        <v>2438</v>
      </c>
      <c r="E574" s="77"/>
    </row>
    <row r="575" spans="1:7" ht="86.1">
      <c r="A575" s="37">
        <v>424950</v>
      </c>
      <c r="B575" s="37" t="s">
        <v>2439</v>
      </c>
      <c r="C575" s="37">
        <v>424950</v>
      </c>
      <c r="D575" s="37" t="s">
        <v>2439</v>
      </c>
      <c r="E575" s="77"/>
    </row>
    <row r="576" spans="1:7" ht="98.45">
      <c r="A576" s="37">
        <v>424990</v>
      </c>
      <c r="B576" s="37" t="s">
        <v>2440</v>
      </c>
      <c r="C576" s="37">
        <v>424990</v>
      </c>
      <c r="D576" s="37" t="s">
        <v>2440</v>
      </c>
      <c r="E576" s="77"/>
    </row>
    <row r="577" spans="1:8" ht="61.5">
      <c r="A577" s="37">
        <v>425110</v>
      </c>
      <c r="B577" s="37" t="s">
        <v>2441</v>
      </c>
      <c r="C577" s="38">
        <v>425120</v>
      </c>
      <c r="D577" s="37" t="s">
        <v>2442</v>
      </c>
      <c r="E577" s="99"/>
    </row>
    <row r="578" spans="1:8" ht="61.5">
      <c r="A578" s="37">
        <v>425120</v>
      </c>
      <c r="B578" s="37" t="s">
        <v>2442</v>
      </c>
      <c r="C578" s="38">
        <v>425120</v>
      </c>
      <c r="D578" s="37" t="s">
        <v>2442</v>
      </c>
      <c r="E578" s="99"/>
    </row>
    <row r="579" spans="1:8" ht="24.6">
      <c r="A579" s="37">
        <v>441110</v>
      </c>
      <c r="B579" s="37" t="s">
        <v>2443</v>
      </c>
      <c r="C579" s="37">
        <v>441110</v>
      </c>
      <c r="D579" s="37" t="s">
        <v>2443</v>
      </c>
      <c r="E579" s="77"/>
    </row>
    <row r="580" spans="1:8" ht="24.6">
      <c r="A580" s="37">
        <v>441120</v>
      </c>
      <c r="B580" s="37" t="s">
        <v>2444</v>
      </c>
      <c r="C580" s="37">
        <v>441120</v>
      </c>
      <c r="D580" s="37" t="s">
        <v>2444</v>
      </c>
      <c r="E580" s="77"/>
    </row>
    <row r="581" spans="1:8" ht="36.950000000000003">
      <c r="A581" s="37">
        <v>441210</v>
      </c>
      <c r="B581" s="37" t="s">
        <v>2445</v>
      </c>
      <c r="C581" s="37">
        <v>441210</v>
      </c>
      <c r="D581" s="37" t="s">
        <v>2445</v>
      </c>
      <c r="E581" s="77"/>
      <c r="H581" t="s">
        <v>28</v>
      </c>
    </row>
    <row r="582" spans="1:8" ht="24.6">
      <c r="A582" s="37">
        <v>441222</v>
      </c>
      <c r="B582" s="37" t="s">
        <v>2446</v>
      </c>
      <c r="C582" s="37">
        <v>441222</v>
      </c>
      <c r="D582" s="37" t="s">
        <v>2446</v>
      </c>
    </row>
    <row r="583" spans="1:8" ht="73.900000000000006">
      <c r="A583" s="95">
        <v>441228</v>
      </c>
      <c r="B583" s="95" t="s">
        <v>2447</v>
      </c>
      <c r="C583" s="96">
        <v>441227</v>
      </c>
      <c r="D583" s="95" t="s">
        <v>2447</v>
      </c>
    </row>
    <row r="584" spans="1:8" ht="73.900000000000006">
      <c r="A584" s="39">
        <v>454110</v>
      </c>
      <c r="B584" s="37" t="s">
        <v>2448</v>
      </c>
      <c r="C584" s="96">
        <v>441227</v>
      </c>
      <c r="D584" s="95" t="s">
        <v>2447</v>
      </c>
    </row>
    <row r="585" spans="1:8" ht="73.900000000000006">
      <c r="A585" s="37">
        <v>441310</v>
      </c>
      <c r="B585" s="37" t="s">
        <v>2449</v>
      </c>
      <c r="C585" s="38">
        <v>441330</v>
      </c>
      <c r="D585" s="37" t="s">
        <v>2450</v>
      </c>
    </row>
    <row r="586" spans="1:8" ht="73.900000000000006">
      <c r="A586" s="39">
        <v>454110</v>
      </c>
      <c r="B586" s="37" t="s">
        <v>2448</v>
      </c>
      <c r="C586" s="38">
        <v>441330</v>
      </c>
      <c r="D586" s="37" t="s">
        <v>2450</v>
      </c>
    </row>
    <row r="587" spans="1:8" ht="73.900000000000006">
      <c r="A587" s="39">
        <v>454390</v>
      </c>
      <c r="B587" s="37" t="s">
        <v>2451</v>
      </c>
      <c r="C587" s="38">
        <v>441330</v>
      </c>
      <c r="D587" s="37" t="s">
        <v>2450</v>
      </c>
    </row>
    <row r="588" spans="1:8" ht="24.6">
      <c r="A588" s="37">
        <v>441320</v>
      </c>
      <c r="B588" s="37" t="s">
        <v>2452</v>
      </c>
      <c r="C588" s="38">
        <v>441340</v>
      </c>
      <c r="D588" s="37" t="s">
        <v>2452</v>
      </c>
    </row>
    <row r="589" spans="1:8" ht="24.6">
      <c r="A589" s="39">
        <v>454110</v>
      </c>
      <c r="B589" s="37" t="s">
        <v>2448</v>
      </c>
      <c r="C589" s="38">
        <v>441340</v>
      </c>
      <c r="D589" s="37" t="s">
        <v>2452</v>
      </c>
    </row>
    <row r="590" spans="1:8" ht="24.6">
      <c r="A590" s="39">
        <v>454390</v>
      </c>
      <c r="B590" s="37" t="s">
        <v>2451</v>
      </c>
      <c r="C590" s="38">
        <v>441340</v>
      </c>
      <c r="D590" s="37" t="s">
        <v>2452</v>
      </c>
    </row>
    <row r="591" spans="1:8" ht="24.6">
      <c r="A591" s="37">
        <v>444110</v>
      </c>
      <c r="B591" s="37" t="s">
        <v>2453</v>
      </c>
      <c r="C591" s="37">
        <v>444110</v>
      </c>
      <c r="D591" s="37" t="s">
        <v>2453</v>
      </c>
    </row>
    <row r="592" spans="1:8" ht="36.950000000000003">
      <c r="A592" s="37">
        <v>444120</v>
      </c>
      <c r="B592" s="37" t="s">
        <v>2454</v>
      </c>
      <c r="C592" s="37">
        <v>444120</v>
      </c>
      <c r="D592" s="37" t="s">
        <v>2455</v>
      </c>
    </row>
    <row r="593" spans="1:4" ht="24.6">
      <c r="A593" s="37">
        <v>444130</v>
      </c>
      <c r="B593" s="37" t="s">
        <v>2456</v>
      </c>
      <c r="C593" s="38">
        <v>444140</v>
      </c>
      <c r="D593" s="37" t="s">
        <v>2457</v>
      </c>
    </row>
    <row r="594" spans="1:4" ht="24.6">
      <c r="A594" s="39">
        <v>454110</v>
      </c>
      <c r="B594" s="37" t="s">
        <v>2448</v>
      </c>
      <c r="C594" s="38">
        <v>444140</v>
      </c>
      <c r="D594" s="37" t="s">
        <v>2457</v>
      </c>
    </row>
    <row r="595" spans="1:4" ht="24.6">
      <c r="A595" s="39">
        <v>454390</v>
      </c>
      <c r="B595" s="37" t="s">
        <v>2451</v>
      </c>
      <c r="C595" s="38">
        <v>444140</v>
      </c>
      <c r="D595" s="37" t="s">
        <v>2457</v>
      </c>
    </row>
    <row r="596" spans="1:4" ht="49.15">
      <c r="A596" s="37">
        <v>444190</v>
      </c>
      <c r="B596" s="37" t="s">
        <v>2458</v>
      </c>
      <c r="C596" s="38">
        <v>444180</v>
      </c>
      <c r="D596" s="37" t="s">
        <v>2458</v>
      </c>
    </row>
    <row r="597" spans="1:4" ht="49.15">
      <c r="A597" s="39">
        <v>454110</v>
      </c>
      <c r="B597" s="37" t="s">
        <v>2448</v>
      </c>
      <c r="C597" s="38">
        <v>444180</v>
      </c>
      <c r="D597" s="37" t="s">
        <v>2458</v>
      </c>
    </row>
    <row r="598" spans="1:4" ht="49.15">
      <c r="A598" s="39">
        <v>454390</v>
      </c>
      <c r="B598" s="37" t="s">
        <v>2451</v>
      </c>
      <c r="C598" s="38">
        <v>444180</v>
      </c>
      <c r="D598" s="37" t="s">
        <v>2458</v>
      </c>
    </row>
    <row r="599" spans="1:4" ht="49.15">
      <c r="A599" s="37">
        <v>444210</v>
      </c>
      <c r="B599" s="37" t="s">
        <v>2459</v>
      </c>
      <c r="C599" s="38">
        <v>444230</v>
      </c>
      <c r="D599" s="37" t="s">
        <v>2460</v>
      </c>
    </row>
    <row r="600" spans="1:4" ht="49.15">
      <c r="A600" s="39">
        <v>454110</v>
      </c>
      <c r="B600" s="37" t="s">
        <v>2448</v>
      </c>
      <c r="C600" s="38">
        <v>444230</v>
      </c>
      <c r="D600" s="37" t="s">
        <v>2460</v>
      </c>
    </row>
    <row r="601" spans="1:4" ht="49.15">
      <c r="A601" s="39">
        <v>454390</v>
      </c>
      <c r="B601" s="37" t="s">
        <v>2451</v>
      </c>
      <c r="C601" s="38">
        <v>444230</v>
      </c>
      <c r="D601" s="37" t="s">
        <v>2460</v>
      </c>
    </row>
    <row r="602" spans="1:4" ht="73.900000000000006">
      <c r="A602" s="37">
        <v>444220</v>
      </c>
      <c r="B602" s="37" t="s">
        <v>2461</v>
      </c>
      <c r="C602" s="38">
        <v>444240</v>
      </c>
      <c r="D602" s="37" t="s">
        <v>2462</v>
      </c>
    </row>
    <row r="603" spans="1:4" ht="73.900000000000006">
      <c r="A603" s="39">
        <v>454110</v>
      </c>
      <c r="B603" s="37" t="s">
        <v>2448</v>
      </c>
      <c r="C603" s="38">
        <v>444240</v>
      </c>
      <c r="D603" s="37" t="s">
        <v>2462</v>
      </c>
    </row>
    <row r="604" spans="1:4" ht="73.900000000000006">
      <c r="A604" s="39">
        <v>454390</v>
      </c>
      <c r="B604" s="37" t="s">
        <v>2451</v>
      </c>
      <c r="C604" s="38">
        <v>444240</v>
      </c>
      <c r="D604" s="37" t="s">
        <v>2462</v>
      </c>
    </row>
    <row r="605" spans="1:4" ht="110.65">
      <c r="A605" s="37">
        <v>445110</v>
      </c>
      <c r="B605" s="37" t="s">
        <v>2463</v>
      </c>
      <c r="C605" s="37">
        <v>445110</v>
      </c>
      <c r="D605" s="37" t="s">
        <v>2464</v>
      </c>
    </row>
    <row r="606" spans="1:4" ht="36.950000000000003">
      <c r="A606" s="37">
        <v>445120</v>
      </c>
      <c r="B606" s="37" t="s">
        <v>2465</v>
      </c>
      <c r="C606" s="38">
        <v>445131</v>
      </c>
      <c r="D606" s="37" t="s">
        <v>2466</v>
      </c>
    </row>
    <row r="607" spans="1:4" ht="36.950000000000003">
      <c r="A607" s="39">
        <v>454110</v>
      </c>
      <c r="B607" s="37" t="s">
        <v>2448</v>
      </c>
      <c r="C607" s="38">
        <v>445131</v>
      </c>
      <c r="D607" s="37" t="s">
        <v>2466</v>
      </c>
    </row>
    <row r="608" spans="1:4" ht="36.950000000000003">
      <c r="A608" s="39">
        <v>454390</v>
      </c>
      <c r="B608" s="37" t="s">
        <v>2451</v>
      </c>
      <c r="C608" s="38">
        <v>445131</v>
      </c>
      <c r="D608" s="37" t="s">
        <v>2466</v>
      </c>
    </row>
    <row r="609" spans="1:4" ht="36.950000000000003">
      <c r="A609" s="37">
        <v>454210</v>
      </c>
      <c r="B609" s="37" t="s">
        <v>2467</v>
      </c>
      <c r="C609" s="37">
        <v>445132</v>
      </c>
      <c r="D609" s="37" t="s">
        <v>2467</v>
      </c>
    </row>
    <row r="610" spans="1:4" ht="36.950000000000003">
      <c r="A610" s="37">
        <v>445230</v>
      </c>
      <c r="B610" s="37" t="s">
        <v>2468</v>
      </c>
      <c r="C610" s="37">
        <v>445230</v>
      </c>
      <c r="D610" s="37" t="s">
        <v>2469</v>
      </c>
    </row>
    <row r="611" spans="1:4" ht="24.6">
      <c r="A611" s="37">
        <v>445210</v>
      </c>
      <c r="B611" s="37" t="s">
        <v>2470</v>
      </c>
      <c r="C611" s="38">
        <v>445240</v>
      </c>
      <c r="D611" s="37" t="s">
        <v>2471</v>
      </c>
    </row>
    <row r="612" spans="1:4" ht="24.6">
      <c r="A612" s="39">
        <v>454110</v>
      </c>
      <c r="B612" s="37" t="s">
        <v>2448</v>
      </c>
      <c r="C612" s="38">
        <v>445240</v>
      </c>
      <c r="D612" s="37" t="s">
        <v>2471</v>
      </c>
    </row>
    <row r="613" spans="1:4" ht="24.6">
      <c r="A613" s="39">
        <v>454390</v>
      </c>
      <c r="B613" s="37" t="s">
        <v>2451</v>
      </c>
      <c r="C613" s="38">
        <v>445240</v>
      </c>
      <c r="D613" s="37" t="s">
        <v>2471</v>
      </c>
    </row>
    <row r="614" spans="1:4" ht="36.950000000000003">
      <c r="A614" s="37">
        <v>445220</v>
      </c>
      <c r="B614" s="37" t="s">
        <v>2472</v>
      </c>
      <c r="C614" s="38">
        <v>445250</v>
      </c>
      <c r="D614" s="37" t="s">
        <v>2473</v>
      </c>
    </row>
    <row r="615" spans="1:4" ht="36.950000000000003">
      <c r="A615" s="39">
        <v>454110</v>
      </c>
      <c r="B615" s="37" t="s">
        <v>2448</v>
      </c>
      <c r="C615" s="38">
        <v>445250</v>
      </c>
      <c r="D615" s="37" t="s">
        <v>2473</v>
      </c>
    </row>
    <row r="616" spans="1:4" ht="36.950000000000003">
      <c r="A616" s="39">
        <v>454390</v>
      </c>
      <c r="B616" s="37" t="s">
        <v>2451</v>
      </c>
      <c r="C616" s="38">
        <v>445250</v>
      </c>
      <c r="D616" s="37" t="s">
        <v>2473</v>
      </c>
    </row>
    <row r="617" spans="1:4" ht="36.950000000000003">
      <c r="A617" s="37">
        <v>445291</v>
      </c>
      <c r="B617" s="37" t="s">
        <v>2474</v>
      </c>
      <c r="C617" s="37">
        <v>445291</v>
      </c>
      <c r="D617" s="37" t="s">
        <v>2475</v>
      </c>
    </row>
    <row r="618" spans="1:4" ht="49.15">
      <c r="A618" s="37">
        <v>445292</v>
      </c>
      <c r="B618" s="37" t="s">
        <v>2476</v>
      </c>
      <c r="C618" s="37">
        <v>445292</v>
      </c>
      <c r="D618" s="37" t="s">
        <v>2477</v>
      </c>
    </row>
    <row r="619" spans="1:4" ht="49.15">
      <c r="A619" s="37">
        <v>445299</v>
      </c>
      <c r="B619" s="37" t="s">
        <v>2478</v>
      </c>
      <c r="C619" s="38">
        <v>445298</v>
      </c>
      <c r="D619" s="37" t="s">
        <v>2479</v>
      </c>
    </row>
    <row r="620" spans="1:4" ht="49.15">
      <c r="A620" s="39">
        <v>454110</v>
      </c>
      <c r="B620" s="37" t="s">
        <v>2448</v>
      </c>
      <c r="C620" s="38">
        <v>445298</v>
      </c>
      <c r="D620" s="37" t="s">
        <v>2479</v>
      </c>
    </row>
    <row r="621" spans="1:4" ht="49.15">
      <c r="A621" s="39">
        <v>454390</v>
      </c>
      <c r="B621" s="37" t="s">
        <v>2451</v>
      </c>
      <c r="C621" s="38">
        <v>445298</v>
      </c>
      <c r="D621" s="37" t="s">
        <v>2479</v>
      </c>
    </row>
    <row r="622" spans="1:4" ht="49.15">
      <c r="A622" s="37">
        <v>445310</v>
      </c>
      <c r="B622" s="37" t="s">
        <v>2480</v>
      </c>
      <c r="C622" s="38">
        <v>445320</v>
      </c>
      <c r="D622" s="37" t="s">
        <v>2481</v>
      </c>
    </row>
    <row r="623" spans="1:4" ht="49.15">
      <c r="A623" s="39">
        <v>454110</v>
      </c>
      <c r="B623" s="37" t="s">
        <v>2448</v>
      </c>
      <c r="C623" s="38">
        <v>445320</v>
      </c>
      <c r="D623" s="37" t="s">
        <v>2481</v>
      </c>
    </row>
    <row r="624" spans="1:4" ht="49.15">
      <c r="A624" s="39">
        <v>454390</v>
      </c>
      <c r="B624" s="37" t="s">
        <v>2451</v>
      </c>
      <c r="C624" s="38">
        <v>445320</v>
      </c>
      <c r="D624" s="37" t="s">
        <v>2481</v>
      </c>
    </row>
    <row r="625" spans="1:4" ht="24.6">
      <c r="A625" s="37">
        <v>442110</v>
      </c>
      <c r="B625" s="37" t="s">
        <v>2482</v>
      </c>
      <c r="C625" s="38">
        <v>449110</v>
      </c>
      <c r="D625" s="37" t="s">
        <v>2483</v>
      </c>
    </row>
    <row r="626" spans="1:4" ht="24.6">
      <c r="A626" s="39">
        <v>454110</v>
      </c>
      <c r="B626" s="37" t="s">
        <v>2448</v>
      </c>
      <c r="C626" s="38">
        <v>449110</v>
      </c>
      <c r="D626" s="37" t="s">
        <v>2483</v>
      </c>
    </row>
    <row r="627" spans="1:4" ht="24.6">
      <c r="A627" s="39">
        <v>454390</v>
      </c>
      <c r="B627" s="37" t="s">
        <v>2451</v>
      </c>
      <c r="C627" s="38">
        <v>449110</v>
      </c>
      <c r="D627" s="37" t="s">
        <v>2483</v>
      </c>
    </row>
    <row r="628" spans="1:4" ht="36.950000000000003">
      <c r="A628" s="37">
        <v>442210</v>
      </c>
      <c r="B628" s="37" t="s">
        <v>2484</v>
      </c>
      <c r="C628" s="38">
        <v>449121</v>
      </c>
      <c r="D628" s="37" t="s">
        <v>2485</v>
      </c>
    </row>
    <row r="629" spans="1:4" ht="36.950000000000003">
      <c r="A629" s="39">
        <v>454110</v>
      </c>
      <c r="B629" s="37" t="s">
        <v>2448</v>
      </c>
      <c r="C629" s="38">
        <v>449121</v>
      </c>
      <c r="D629" s="37" t="s">
        <v>2485</v>
      </c>
    </row>
    <row r="630" spans="1:4" ht="36.950000000000003">
      <c r="A630" s="39">
        <v>454390</v>
      </c>
      <c r="B630" s="37" t="s">
        <v>2451</v>
      </c>
      <c r="C630" s="38">
        <v>449121</v>
      </c>
      <c r="D630" s="37" t="s">
        <v>2485</v>
      </c>
    </row>
    <row r="631" spans="1:4" ht="36.950000000000003">
      <c r="A631" s="37">
        <v>442291</v>
      </c>
      <c r="B631" s="37" t="s">
        <v>2486</v>
      </c>
      <c r="C631" s="38">
        <v>449122</v>
      </c>
      <c r="D631" s="37" t="s">
        <v>2487</v>
      </c>
    </row>
    <row r="632" spans="1:4" ht="36.950000000000003">
      <c r="A632" s="39">
        <v>454110</v>
      </c>
      <c r="B632" s="37" t="s">
        <v>2448</v>
      </c>
      <c r="C632" s="38">
        <v>449122</v>
      </c>
      <c r="D632" s="37" t="s">
        <v>2487</v>
      </c>
    </row>
    <row r="633" spans="1:4" ht="36.950000000000003">
      <c r="A633" s="39">
        <v>454390</v>
      </c>
      <c r="B633" s="37" t="s">
        <v>2451</v>
      </c>
      <c r="C633" s="38">
        <v>449122</v>
      </c>
      <c r="D633" s="37" t="s">
        <v>2487</v>
      </c>
    </row>
    <row r="634" spans="1:4" ht="49.15">
      <c r="A634" s="37">
        <v>442299</v>
      </c>
      <c r="B634" s="37" t="s">
        <v>2488</v>
      </c>
      <c r="C634" s="38">
        <v>449129</v>
      </c>
      <c r="D634" s="37" t="s">
        <v>2489</v>
      </c>
    </row>
    <row r="635" spans="1:4" ht="49.15">
      <c r="A635" s="39">
        <v>454110</v>
      </c>
      <c r="B635" s="37" t="s">
        <v>2448</v>
      </c>
      <c r="C635" s="38">
        <v>449129</v>
      </c>
      <c r="D635" s="37" t="s">
        <v>2489</v>
      </c>
    </row>
    <row r="636" spans="1:4" ht="49.15">
      <c r="A636" s="39">
        <v>454390</v>
      </c>
      <c r="B636" s="37" t="s">
        <v>2451</v>
      </c>
      <c r="C636" s="38">
        <v>449129</v>
      </c>
      <c r="D636" s="37" t="s">
        <v>2489</v>
      </c>
    </row>
    <row r="637" spans="1:4" ht="49.15">
      <c r="A637" s="95">
        <v>443141</v>
      </c>
      <c r="B637" s="95" t="s">
        <v>2490</v>
      </c>
      <c r="C637" s="96">
        <v>449210</v>
      </c>
      <c r="D637" s="95" t="s">
        <v>2491</v>
      </c>
    </row>
    <row r="638" spans="1:4" ht="49.15">
      <c r="A638" s="95">
        <v>443142</v>
      </c>
      <c r="B638" s="95" t="s">
        <v>2492</v>
      </c>
      <c r="C638" s="96">
        <v>449210</v>
      </c>
      <c r="D638" s="95" t="s">
        <v>2491</v>
      </c>
    </row>
    <row r="639" spans="1:4" ht="49.15">
      <c r="A639" s="39">
        <v>454110</v>
      </c>
      <c r="B639" s="37" t="s">
        <v>2448</v>
      </c>
      <c r="C639" s="96">
        <v>449210</v>
      </c>
      <c r="D639" s="95" t="s">
        <v>2491</v>
      </c>
    </row>
    <row r="640" spans="1:4" ht="49.15">
      <c r="A640" s="39">
        <v>454390</v>
      </c>
      <c r="B640" s="37" t="s">
        <v>2451</v>
      </c>
      <c r="C640" s="96">
        <v>449210</v>
      </c>
      <c r="D640" s="95" t="s">
        <v>2491</v>
      </c>
    </row>
    <row r="641" spans="1:8" ht="24.6">
      <c r="A641" s="37">
        <v>452210</v>
      </c>
      <c r="B641" s="37" t="s">
        <v>2493</v>
      </c>
      <c r="C641" s="38">
        <v>455110</v>
      </c>
      <c r="D641" s="37" t="s">
        <v>2493</v>
      </c>
    </row>
    <row r="642" spans="1:8" ht="24.6">
      <c r="A642" s="39">
        <v>454110</v>
      </c>
      <c r="B642" s="37" t="s">
        <v>2448</v>
      </c>
      <c r="C642" s="38">
        <v>455110</v>
      </c>
      <c r="D642" s="37" t="s">
        <v>2493</v>
      </c>
    </row>
    <row r="643" spans="1:8" ht="61.5">
      <c r="A643" s="37">
        <v>452311</v>
      </c>
      <c r="B643" s="37" t="s">
        <v>2494</v>
      </c>
      <c r="C643" s="38">
        <v>455211</v>
      </c>
      <c r="D643" s="37" t="s">
        <v>2494</v>
      </c>
    </row>
    <row r="644" spans="1:8" ht="61.5">
      <c r="A644" s="39">
        <v>454110</v>
      </c>
      <c r="B644" s="37" t="s">
        <v>2448</v>
      </c>
      <c r="C644" s="38">
        <v>455211</v>
      </c>
      <c r="D644" s="37" t="s">
        <v>2494</v>
      </c>
    </row>
    <row r="645" spans="1:8" ht="61.5">
      <c r="A645" s="37">
        <v>452319</v>
      </c>
      <c r="B645" s="37" t="s">
        <v>2495</v>
      </c>
      <c r="C645" s="38">
        <v>455219</v>
      </c>
      <c r="D645" s="37" t="s">
        <v>2496</v>
      </c>
    </row>
    <row r="646" spans="1:8" ht="61.5">
      <c r="A646" s="39">
        <v>453998</v>
      </c>
      <c r="B646" s="37" t="s">
        <v>2497</v>
      </c>
      <c r="C646" s="38">
        <v>455219</v>
      </c>
      <c r="D646" s="37" t="s">
        <v>2496</v>
      </c>
      <c r="E646" s="99"/>
    </row>
    <row r="647" spans="1:8" ht="61.5">
      <c r="A647" s="39">
        <v>454110</v>
      </c>
      <c r="B647" s="37" t="s">
        <v>2448</v>
      </c>
      <c r="C647" s="38">
        <v>455219</v>
      </c>
      <c r="D647" s="37" t="s">
        <v>2496</v>
      </c>
      <c r="E647" s="99"/>
    </row>
    <row r="648" spans="1:8" ht="61.5">
      <c r="A648" s="39">
        <v>454390</v>
      </c>
      <c r="B648" s="37" t="s">
        <v>2451</v>
      </c>
      <c r="C648" s="38">
        <v>455219</v>
      </c>
      <c r="D648" s="37" t="s">
        <v>2496</v>
      </c>
      <c r="E648" s="99"/>
    </row>
    <row r="649" spans="1:8" ht="49.15">
      <c r="A649" s="37">
        <v>446110</v>
      </c>
      <c r="B649" s="37" t="s">
        <v>2498</v>
      </c>
      <c r="C649" s="38">
        <v>456110</v>
      </c>
      <c r="D649" s="37" t="s">
        <v>2499</v>
      </c>
      <c r="E649" s="99"/>
    </row>
    <row r="650" spans="1:8" ht="49.15">
      <c r="A650" s="39">
        <v>454110</v>
      </c>
      <c r="B650" s="37" t="s">
        <v>2448</v>
      </c>
      <c r="C650" s="38">
        <v>456110</v>
      </c>
      <c r="D650" s="37" t="s">
        <v>2499</v>
      </c>
      <c r="E650" s="99"/>
    </row>
    <row r="651" spans="1:8" ht="49.15">
      <c r="A651" s="39">
        <v>454390</v>
      </c>
      <c r="B651" s="37" t="s">
        <v>2451</v>
      </c>
      <c r="C651" s="38">
        <v>456110</v>
      </c>
      <c r="D651" s="37" t="s">
        <v>2499</v>
      </c>
      <c r="E651" s="99"/>
    </row>
    <row r="652" spans="1:8" ht="73.900000000000006">
      <c r="A652" s="37">
        <v>446120</v>
      </c>
      <c r="B652" s="37" t="s">
        <v>2500</v>
      </c>
      <c r="C652" s="38">
        <v>456120</v>
      </c>
      <c r="D652" s="37" t="s">
        <v>2501</v>
      </c>
      <c r="E652" s="99"/>
      <c r="H652" t="s">
        <v>28</v>
      </c>
    </row>
    <row r="653" spans="1:8" ht="73.900000000000006">
      <c r="A653" s="39">
        <v>454110</v>
      </c>
      <c r="B653" s="37" t="s">
        <v>2448</v>
      </c>
      <c r="C653" s="38">
        <v>456120</v>
      </c>
      <c r="D653" s="37" t="s">
        <v>2501</v>
      </c>
      <c r="E653" s="99"/>
    </row>
    <row r="654" spans="1:8" ht="73.900000000000006">
      <c r="A654" s="39">
        <v>454390</v>
      </c>
      <c r="B654" s="37" t="s">
        <v>2451</v>
      </c>
      <c r="C654" s="38">
        <v>456120</v>
      </c>
      <c r="D654" s="37" t="s">
        <v>2501</v>
      </c>
      <c r="E654" s="99"/>
    </row>
    <row r="655" spans="1:8" ht="36.950000000000003">
      <c r="A655" s="37">
        <v>446130</v>
      </c>
      <c r="B655" s="37" t="s">
        <v>2502</v>
      </c>
      <c r="C655" s="38">
        <v>456130</v>
      </c>
      <c r="D655" s="37" t="s">
        <v>2503</v>
      </c>
      <c r="E655" s="99"/>
    </row>
    <row r="656" spans="1:8" ht="36.950000000000003">
      <c r="A656" s="39">
        <v>454110</v>
      </c>
      <c r="B656" s="37" t="s">
        <v>2448</v>
      </c>
      <c r="C656" s="38">
        <v>456130</v>
      </c>
      <c r="D656" s="37" t="s">
        <v>2503</v>
      </c>
      <c r="E656" s="99"/>
    </row>
    <row r="657" spans="1:4" ht="36.950000000000003">
      <c r="A657" s="39">
        <v>454390</v>
      </c>
      <c r="B657" s="37" t="s">
        <v>2451</v>
      </c>
      <c r="C657" s="38">
        <v>456130</v>
      </c>
      <c r="D657" s="37" t="s">
        <v>2503</v>
      </c>
    </row>
    <row r="658" spans="1:4" ht="61.5">
      <c r="A658" s="37">
        <v>446191</v>
      </c>
      <c r="B658" s="37" t="s">
        <v>2504</v>
      </c>
      <c r="C658" s="38">
        <v>456191</v>
      </c>
      <c r="D658" s="37" t="s">
        <v>2505</v>
      </c>
    </row>
    <row r="659" spans="1:4" ht="61.5">
      <c r="A659" s="39">
        <v>454110</v>
      </c>
      <c r="B659" s="37" t="s">
        <v>2448</v>
      </c>
      <c r="C659" s="38">
        <v>456191</v>
      </c>
      <c r="D659" s="37" t="s">
        <v>2505</v>
      </c>
    </row>
    <row r="660" spans="1:4" ht="61.5">
      <c r="A660" s="39">
        <v>454390</v>
      </c>
      <c r="B660" s="37" t="s">
        <v>2451</v>
      </c>
      <c r="C660" s="38">
        <v>456191</v>
      </c>
      <c r="D660" s="37" t="s">
        <v>2505</v>
      </c>
    </row>
    <row r="661" spans="1:4" ht="61.5">
      <c r="A661" s="37">
        <v>446199</v>
      </c>
      <c r="B661" s="37" t="s">
        <v>2506</v>
      </c>
      <c r="C661" s="38">
        <v>456199</v>
      </c>
      <c r="D661" s="37" t="s">
        <v>2507</v>
      </c>
    </row>
    <row r="662" spans="1:4" ht="61.5">
      <c r="A662" s="39">
        <v>454110</v>
      </c>
      <c r="B662" s="37" t="s">
        <v>2448</v>
      </c>
      <c r="C662" s="38">
        <v>456199</v>
      </c>
      <c r="D662" s="37" t="s">
        <v>2507</v>
      </c>
    </row>
    <row r="663" spans="1:4" ht="61.5">
      <c r="A663" s="39">
        <v>454390</v>
      </c>
      <c r="B663" s="37" t="s">
        <v>2451</v>
      </c>
      <c r="C663" s="38">
        <v>456199</v>
      </c>
      <c r="D663" s="37" t="s">
        <v>2507</v>
      </c>
    </row>
    <row r="664" spans="1:4" ht="61.5">
      <c r="A664" s="37">
        <v>447110</v>
      </c>
      <c r="B664" s="37" t="s">
        <v>2508</v>
      </c>
      <c r="C664" s="37">
        <v>457110</v>
      </c>
      <c r="D664" s="37" t="s">
        <v>2508</v>
      </c>
    </row>
    <row r="665" spans="1:4" ht="36.950000000000003">
      <c r="A665" s="37">
        <v>447190</v>
      </c>
      <c r="B665" s="37" t="s">
        <v>2509</v>
      </c>
      <c r="C665" s="37">
        <v>457120</v>
      </c>
      <c r="D665" s="37" t="s">
        <v>2509</v>
      </c>
    </row>
    <row r="666" spans="1:4" ht="24.6">
      <c r="A666" s="97">
        <v>454310</v>
      </c>
      <c r="B666" s="97" t="s">
        <v>2510</v>
      </c>
      <c r="C666" s="97">
        <v>457210</v>
      </c>
      <c r="D666" s="97" t="s">
        <v>2510</v>
      </c>
    </row>
    <row r="667" spans="1:4" ht="73.900000000000006">
      <c r="A667" s="37">
        <v>448110</v>
      </c>
      <c r="B667" s="37" t="s">
        <v>2511</v>
      </c>
      <c r="C667" s="38">
        <v>458110</v>
      </c>
      <c r="D667" s="37" t="s">
        <v>2512</v>
      </c>
    </row>
    <row r="668" spans="1:4" ht="73.900000000000006">
      <c r="A668" s="37">
        <v>448120</v>
      </c>
      <c r="B668" s="37" t="s">
        <v>2513</v>
      </c>
      <c r="C668" s="38">
        <v>458110</v>
      </c>
      <c r="D668" s="37" t="s">
        <v>2512</v>
      </c>
    </row>
    <row r="669" spans="1:4" ht="73.900000000000006">
      <c r="A669" s="37">
        <v>448130</v>
      </c>
      <c r="B669" s="37" t="s">
        <v>2514</v>
      </c>
      <c r="C669" s="38">
        <v>458110</v>
      </c>
      <c r="D669" s="37" t="s">
        <v>2512</v>
      </c>
    </row>
    <row r="670" spans="1:4" ht="73.900000000000006">
      <c r="A670" s="37">
        <v>448140</v>
      </c>
      <c r="B670" s="37" t="s">
        <v>2515</v>
      </c>
      <c r="C670" s="38">
        <v>458110</v>
      </c>
      <c r="D670" s="37" t="s">
        <v>2512</v>
      </c>
    </row>
    <row r="671" spans="1:4" ht="73.900000000000006">
      <c r="A671" s="37">
        <v>448150</v>
      </c>
      <c r="B671" s="37" t="s">
        <v>2516</v>
      </c>
      <c r="C671" s="38">
        <v>458110</v>
      </c>
      <c r="D671" s="37" t="s">
        <v>2512</v>
      </c>
    </row>
    <row r="672" spans="1:4" ht="73.900000000000006">
      <c r="A672" s="37">
        <v>448190</v>
      </c>
      <c r="B672" s="37" t="s">
        <v>2517</v>
      </c>
      <c r="C672" s="38">
        <v>458110</v>
      </c>
      <c r="D672" s="37" t="s">
        <v>2512</v>
      </c>
    </row>
    <row r="673" spans="1:4" ht="73.900000000000006">
      <c r="A673" s="39">
        <v>454110</v>
      </c>
      <c r="B673" s="37" t="s">
        <v>2448</v>
      </c>
      <c r="C673" s="38">
        <v>458110</v>
      </c>
      <c r="D673" s="37" t="s">
        <v>2512</v>
      </c>
    </row>
    <row r="674" spans="1:4" ht="73.900000000000006">
      <c r="A674" s="39">
        <v>454390</v>
      </c>
      <c r="B674" s="37" t="s">
        <v>2451</v>
      </c>
      <c r="C674" s="38">
        <v>458110</v>
      </c>
      <c r="D674" s="37" t="s">
        <v>2512</v>
      </c>
    </row>
    <row r="675" spans="1:4" ht="24.6">
      <c r="A675" s="37">
        <v>448210</v>
      </c>
      <c r="B675" s="37" t="s">
        <v>2518</v>
      </c>
      <c r="C675" s="38">
        <v>458210</v>
      </c>
      <c r="D675" s="37" t="s">
        <v>2519</v>
      </c>
    </row>
    <row r="676" spans="1:4" ht="24.6">
      <c r="A676" s="39">
        <v>454110</v>
      </c>
      <c r="B676" s="37" t="s">
        <v>2448</v>
      </c>
      <c r="C676" s="38">
        <v>458210</v>
      </c>
      <c r="D676" s="37" t="s">
        <v>2519</v>
      </c>
    </row>
    <row r="677" spans="1:4" ht="24.6">
      <c r="A677" s="39">
        <v>454390</v>
      </c>
      <c r="B677" s="37" t="s">
        <v>2451</v>
      </c>
      <c r="C677" s="38">
        <v>458210</v>
      </c>
      <c r="D677" s="37" t="s">
        <v>2519</v>
      </c>
    </row>
    <row r="678" spans="1:4" ht="24.6">
      <c r="A678" s="37">
        <v>448310</v>
      </c>
      <c r="B678" s="37" t="s">
        <v>2520</v>
      </c>
      <c r="C678" s="38">
        <v>458310</v>
      </c>
      <c r="D678" s="37" t="s">
        <v>2521</v>
      </c>
    </row>
    <row r="679" spans="1:4" ht="24.6">
      <c r="A679" s="39">
        <v>454110</v>
      </c>
      <c r="B679" s="37" t="s">
        <v>2448</v>
      </c>
      <c r="C679" s="38">
        <v>458310</v>
      </c>
      <c r="D679" s="37" t="s">
        <v>2521</v>
      </c>
    </row>
    <row r="680" spans="1:4" ht="24.6">
      <c r="A680" s="39">
        <v>454390</v>
      </c>
      <c r="B680" s="37" t="s">
        <v>2451</v>
      </c>
      <c r="C680" s="38">
        <v>458310</v>
      </c>
      <c r="D680" s="37" t="s">
        <v>2521</v>
      </c>
    </row>
    <row r="681" spans="1:4" ht="61.5">
      <c r="A681" s="37">
        <v>448320</v>
      </c>
      <c r="B681" s="37" t="s">
        <v>2522</v>
      </c>
      <c r="C681" s="38">
        <v>458320</v>
      </c>
      <c r="D681" s="37" t="s">
        <v>2523</v>
      </c>
    </row>
    <row r="682" spans="1:4" ht="61.5">
      <c r="A682" s="39">
        <v>454110</v>
      </c>
      <c r="B682" s="37" t="s">
        <v>2448</v>
      </c>
      <c r="C682" s="38">
        <v>458320</v>
      </c>
      <c r="D682" s="37" t="s">
        <v>2523</v>
      </c>
    </row>
    <row r="683" spans="1:4" ht="61.5">
      <c r="A683" s="39">
        <v>454390</v>
      </c>
      <c r="B683" s="37" t="s">
        <v>2451</v>
      </c>
      <c r="C683" s="38">
        <v>458320</v>
      </c>
      <c r="D683" s="37" t="s">
        <v>2523</v>
      </c>
    </row>
    <row r="684" spans="1:4" ht="36.950000000000003">
      <c r="A684" s="37">
        <v>451110</v>
      </c>
      <c r="B684" s="37" t="s">
        <v>2524</v>
      </c>
      <c r="C684" s="38">
        <v>459110</v>
      </c>
      <c r="D684" s="37" t="s">
        <v>2525</v>
      </c>
    </row>
    <row r="685" spans="1:4" ht="36.950000000000003">
      <c r="A685" s="39">
        <v>454110</v>
      </c>
      <c r="B685" s="37" t="s">
        <v>2448</v>
      </c>
      <c r="C685" s="38">
        <v>459110</v>
      </c>
      <c r="D685" s="37" t="s">
        <v>2525</v>
      </c>
    </row>
    <row r="686" spans="1:4" ht="36.950000000000003">
      <c r="A686" s="39">
        <v>454390</v>
      </c>
      <c r="B686" s="37" t="s">
        <v>2451</v>
      </c>
      <c r="C686" s="38">
        <v>459110</v>
      </c>
      <c r="D686" s="37" t="s">
        <v>2525</v>
      </c>
    </row>
    <row r="687" spans="1:4" ht="49.15">
      <c r="A687" s="37">
        <v>451120</v>
      </c>
      <c r="B687" s="37" t="s">
        <v>2526</v>
      </c>
      <c r="C687" s="38">
        <v>459120</v>
      </c>
      <c r="D687" s="37" t="s">
        <v>2527</v>
      </c>
    </row>
    <row r="688" spans="1:4" ht="49.15">
      <c r="A688" s="39">
        <v>454110</v>
      </c>
      <c r="B688" s="37" t="s">
        <v>2448</v>
      </c>
      <c r="C688" s="38">
        <v>459120</v>
      </c>
      <c r="D688" s="37" t="s">
        <v>2527</v>
      </c>
    </row>
    <row r="689" spans="1:6" ht="49.15">
      <c r="A689" s="39">
        <v>454390</v>
      </c>
      <c r="B689" s="37" t="s">
        <v>2451</v>
      </c>
      <c r="C689" s="38">
        <v>459120</v>
      </c>
      <c r="D689" s="37" t="s">
        <v>2527</v>
      </c>
    </row>
    <row r="690" spans="1:6" ht="73.900000000000006">
      <c r="A690" s="37">
        <v>451130</v>
      </c>
      <c r="B690" s="37" t="s">
        <v>2528</v>
      </c>
      <c r="C690" s="38">
        <v>459130</v>
      </c>
      <c r="D690" s="37" t="s">
        <v>2529</v>
      </c>
    </row>
    <row r="691" spans="1:6" ht="73.900000000000006">
      <c r="A691" s="39">
        <v>454110</v>
      </c>
      <c r="B691" s="37" t="s">
        <v>2448</v>
      </c>
      <c r="C691" s="38">
        <v>459130</v>
      </c>
      <c r="D691" s="37" t="s">
        <v>2529</v>
      </c>
    </row>
    <row r="692" spans="1:6" ht="73.900000000000006">
      <c r="A692" s="39">
        <v>454390</v>
      </c>
      <c r="B692" s="37" t="s">
        <v>2451</v>
      </c>
      <c r="C692" s="38">
        <v>459130</v>
      </c>
      <c r="D692" s="37" t="s">
        <v>2529</v>
      </c>
    </row>
    <row r="693" spans="1:6" ht="61.5">
      <c r="A693" s="37">
        <v>451140</v>
      </c>
      <c r="B693" s="37" t="s">
        <v>2530</v>
      </c>
      <c r="C693" s="38">
        <v>459140</v>
      </c>
      <c r="D693" s="37" t="s">
        <v>2531</v>
      </c>
    </row>
    <row r="694" spans="1:6" ht="61.5">
      <c r="A694" s="39">
        <v>454110</v>
      </c>
      <c r="B694" s="37" t="s">
        <v>2448</v>
      </c>
      <c r="C694" s="38">
        <v>459140</v>
      </c>
      <c r="D694" s="37" t="s">
        <v>2531</v>
      </c>
      <c r="E694" s="99"/>
    </row>
    <row r="695" spans="1:6" ht="61.5">
      <c r="A695" s="39">
        <v>454390</v>
      </c>
      <c r="B695" s="37" t="s">
        <v>2451</v>
      </c>
      <c r="C695" s="38">
        <v>459140</v>
      </c>
      <c r="D695" s="37" t="s">
        <v>2531</v>
      </c>
      <c r="E695" s="99"/>
    </row>
    <row r="696" spans="1:6" ht="49.15">
      <c r="A696" s="37">
        <v>451211</v>
      </c>
      <c r="B696" s="37" t="s">
        <v>2532</v>
      </c>
      <c r="C696" s="38">
        <v>459210</v>
      </c>
      <c r="D696" s="37" t="s">
        <v>2533</v>
      </c>
      <c r="E696" s="99"/>
    </row>
    <row r="697" spans="1:6" ht="49.15">
      <c r="A697" s="37">
        <v>451212</v>
      </c>
      <c r="B697" s="37" t="s">
        <v>2534</v>
      </c>
      <c r="C697" s="38">
        <v>459210</v>
      </c>
      <c r="D697" s="37" t="s">
        <v>2533</v>
      </c>
      <c r="E697" s="99"/>
    </row>
    <row r="698" spans="1:6" ht="49.15">
      <c r="A698" s="39">
        <v>454110</v>
      </c>
      <c r="B698" s="37" t="s">
        <v>2448</v>
      </c>
      <c r="C698" s="38">
        <v>459210</v>
      </c>
      <c r="D698" s="37" t="s">
        <v>2533</v>
      </c>
      <c r="E698" s="99"/>
    </row>
    <row r="699" spans="1:6" ht="49.15">
      <c r="A699" s="39">
        <v>454390</v>
      </c>
      <c r="B699" s="37" t="s">
        <v>2451</v>
      </c>
      <c r="C699" s="38">
        <v>459210</v>
      </c>
      <c r="D699" s="37" t="s">
        <v>2533</v>
      </c>
      <c r="E699" s="99"/>
    </row>
    <row r="700" spans="1:6">
      <c r="A700" s="37">
        <v>453110</v>
      </c>
      <c r="B700" s="37" t="s">
        <v>2535</v>
      </c>
      <c r="C700" s="38">
        <v>459310</v>
      </c>
      <c r="D700" s="37" t="s">
        <v>2535</v>
      </c>
      <c r="E700" s="99"/>
    </row>
    <row r="701" spans="1:6">
      <c r="A701" s="39">
        <v>454110</v>
      </c>
      <c r="B701" s="37" t="s">
        <v>2448</v>
      </c>
      <c r="C701" s="38">
        <v>459310</v>
      </c>
      <c r="D701" s="37" t="s">
        <v>2535</v>
      </c>
      <c r="E701" s="99"/>
    </row>
    <row r="702" spans="1:6">
      <c r="A702" s="39">
        <v>454390</v>
      </c>
      <c r="B702" s="37" t="s">
        <v>2451</v>
      </c>
      <c r="C702" s="38">
        <v>459310</v>
      </c>
      <c r="D702" s="37" t="s">
        <v>2535</v>
      </c>
      <c r="E702" s="99"/>
    </row>
    <row r="703" spans="1:6" ht="61.5">
      <c r="A703" s="37">
        <v>453210</v>
      </c>
      <c r="B703" s="37" t="s">
        <v>2536</v>
      </c>
      <c r="C703" s="38">
        <v>459410</v>
      </c>
      <c r="D703" s="37" t="s">
        <v>2537</v>
      </c>
      <c r="E703" s="99"/>
      <c r="F703" s="42" t="s">
        <v>2538</v>
      </c>
    </row>
    <row r="704" spans="1:6" ht="61.5">
      <c r="A704" s="39">
        <v>454110</v>
      </c>
      <c r="B704" s="37" t="s">
        <v>2448</v>
      </c>
      <c r="C704" s="38">
        <v>459410</v>
      </c>
      <c r="D704" s="37" t="s">
        <v>2537</v>
      </c>
      <c r="E704" s="99"/>
      <c r="F704" s="42"/>
    </row>
    <row r="705" spans="1:6" ht="61.5">
      <c r="A705" s="39">
        <v>454390</v>
      </c>
      <c r="B705" s="37" t="s">
        <v>2451</v>
      </c>
      <c r="C705" s="38">
        <v>459410</v>
      </c>
      <c r="D705" s="37" t="s">
        <v>2537</v>
      </c>
      <c r="E705" s="99"/>
      <c r="F705" s="42"/>
    </row>
    <row r="706" spans="1:6" ht="61.5">
      <c r="A706" s="37">
        <v>453220</v>
      </c>
      <c r="B706" s="37" t="s">
        <v>2539</v>
      </c>
      <c r="C706" s="38">
        <v>459420</v>
      </c>
      <c r="D706" s="37" t="s">
        <v>2540</v>
      </c>
      <c r="E706" s="99"/>
    </row>
    <row r="707" spans="1:6" ht="61.5">
      <c r="A707" s="39">
        <v>454110</v>
      </c>
      <c r="B707" s="37" t="s">
        <v>2448</v>
      </c>
      <c r="C707" s="38">
        <v>459420</v>
      </c>
      <c r="D707" s="37" t="s">
        <v>2540</v>
      </c>
      <c r="E707" s="99"/>
    </row>
    <row r="708" spans="1:6" ht="61.5">
      <c r="A708" s="39">
        <v>454390</v>
      </c>
      <c r="B708" s="37" t="s">
        <v>2451</v>
      </c>
      <c r="C708" s="38">
        <v>459420</v>
      </c>
      <c r="D708" s="37" t="s">
        <v>2540</v>
      </c>
      <c r="E708" s="99"/>
    </row>
    <row r="709" spans="1:6" ht="49.15">
      <c r="A709" s="37">
        <v>453310</v>
      </c>
      <c r="B709" s="37" t="s">
        <v>2541</v>
      </c>
      <c r="C709" s="38">
        <v>459510</v>
      </c>
      <c r="D709" s="37" t="s">
        <v>2542</v>
      </c>
      <c r="E709" s="99"/>
    </row>
    <row r="710" spans="1:6" ht="49.15">
      <c r="A710" s="39">
        <v>454110</v>
      </c>
      <c r="B710" s="37" t="s">
        <v>2448</v>
      </c>
      <c r="C710" s="38">
        <v>459510</v>
      </c>
      <c r="D710" s="37" t="s">
        <v>2542</v>
      </c>
      <c r="E710" s="99"/>
    </row>
    <row r="711" spans="1:6" ht="49.15">
      <c r="A711" s="39">
        <v>454390</v>
      </c>
      <c r="B711" s="37" t="s">
        <v>2451</v>
      </c>
      <c r="C711" s="38">
        <v>459510</v>
      </c>
      <c r="D711" s="37" t="s">
        <v>2542</v>
      </c>
      <c r="E711" s="99"/>
    </row>
    <row r="712" spans="1:6" ht="49.15">
      <c r="A712" s="37">
        <v>453910</v>
      </c>
      <c r="B712" s="37" t="s">
        <v>2543</v>
      </c>
      <c r="C712" s="38">
        <v>459910</v>
      </c>
      <c r="D712" s="37" t="s">
        <v>2544</v>
      </c>
      <c r="E712" s="99"/>
      <c r="F712" s="42" t="s">
        <v>28</v>
      </c>
    </row>
    <row r="713" spans="1:6" ht="49.15">
      <c r="A713" s="39">
        <v>454110</v>
      </c>
      <c r="B713" s="37" t="s">
        <v>2448</v>
      </c>
      <c r="C713" s="38">
        <v>459910</v>
      </c>
      <c r="D713" s="37" t="s">
        <v>2544</v>
      </c>
      <c r="E713" s="99"/>
      <c r="F713" s="42"/>
    </row>
    <row r="714" spans="1:6" ht="49.15">
      <c r="A714" s="39">
        <v>454390</v>
      </c>
      <c r="B714" s="37" t="s">
        <v>2451</v>
      </c>
      <c r="C714" s="38">
        <v>459910</v>
      </c>
      <c r="D714" s="37" t="s">
        <v>2544</v>
      </c>
      <c r="E714" s="99"/>
      <c r="F714" s="42"/>
    </row>
    <row r="715" spans="1:6" ht="24.6">
      <c r="A715" s="37">
        <v>453920</v>
      </c>
      <c r="B715" s="37" t="s">
        <v>2545</v>
      </c>
      <c r="C715" s="38">
        <v>459920</v>
      </c>
      <c r="D715" s="37" t="s">
        <v>2545</v>
      </c>
      <c r="E715" s="99"/>
    </row>
    <row r="716" spans="1:6" ht="24.6">
      <c r="A716" s="39">
        <v>454110</v>
      </c>
      <c r="B716" s="37" t="s">
        <v>2448</v>
      </c>
      <c r="C716" s="38">
        <v>459920</v>
      </c>
      <c r="D716" s="37" t="s">
        <v>2545</v>
      </c>
      <c r="E716" s="99"/>
    </row>
    <row r="717" spans="1:6" ht="24.6">
      <c r="A717" s="39">
        <v>454390</v>
      </c>
      <c r="B717" s="37" t="s">
        <v>2451</v>
      </c>
      <c r="C717" s="38">
        <v>459920</v>
      </c>
      <c r="D717" s="37" t="s">
        <v>2545</v>
      </c>
      <c r="E717" s="99"/>
    </row>
    <row r="718" spans="1:6" ht="61.5">
      <c r="A718" s="37">
        <v>453930</v>
      </c>
      <c r="B718" s="37" t="s">
        <v>2546</v>
      </c>
      <c r="C718" s="37">
        <v>459930</v>
      </c>
      <c r="D718" s="37" t="s">
        <v>2546</v>
      </c>
      <c r="E718" s="77"/>
    </row>
    <row r="719" spans="1:6" ht="86.1">
      <c r="A719" s="37">
        <v>453991</v>
      </c>
      <c r="B719" s="37" t="s">
        <v>2547</v>
      </c>
      <c r="C719" s="38">
        <v>459991</v>
      </c>
      <c r="D719" s="37" t="s">
        <v>2548</v>
      </c>
      <c r="E719" s="99"/>
    </row>
    <row r="720" spans="1:6" ht="86.1">
      <c r="A720" s="39">
        <v>453998</v>
      </c>
      <c r="B720" s="37" t="s">
        <v>2549</v>
      </c>
      <c r="C720" s="38">
        <v>459991</v>
      </c>
      <c r="D720" s="37" t="s">
        <v>2548</v>
      </c>
      <c r="E720" s="99"/>
    </row>
    <row r="721" spans="1:4" ht="86.1">
      <c r="A721" s="39">
        <v>454110</v>
      </c>
      <c r="B721" s="37" t="s">
        <v>2448</v>
      </c>
      <c r="C721" s="38">
        <v>459991</v>
      </c>
      <c r="D721" s="37" t="s">
        <v>2548</v>
      </c>
    </row>
    <row r="722" spans="1:4" ht="86.1">
      <c r="A722" s="39">
        <v>454390</v>
      </c>
      <c r="B722" s="37" t="s">
        <v>2451</v>
      </c>
      <c r="C722" s="38">
        <v>459991</v>
      </c>
      <c r="D722" s="37" t="s">
        <v>2548</v>
      </c>
    </row>
    <row r="723" spans="1:4" ht="49.15">
      <c r="A723" s="39">
        <v>453998</v>
      </c>
      <c r="B723" s="37" t="s">
        <v>2550</v>
      </c>
      <c r="C723" s="38">
        <v>459999</v>
      </c>
      <c r="D723" s="37" t="s">
        <v>2551</v>
      </c>
    </row>
    <row r="724" spans="1:4" ht="49.15">
      <c r="A724" s="39">
        <v>454110</v>
      </c>
      <c r="B724" s="37" t="s">
        <v>2448</v>
      </c>
      <c r="C724" s="38">
        <v>459999</v>
      </c>
      <c r="D724" s="37" t="s">
        <v>2551</v>
      </c>
    </row>
    <row r="725" spans="1:4" ht="49.15">
      <c r="A725" s="39">
        <v>454390</v>
      </c>
      <c r="B725" s="37" t="s">
        <v>2451</v>
      </c>
      <c r="C725" s="38">
        <v>459999</v>
      </c>
      <c r="D725" s="37" t="s">
        <v>2551</v>
      </c>
    </row>
    <row r="726" spans="1:4" ht="61.5">
      <c r="A726" s="37">
        <v>481111</v>
      </c>
      <c r="B726" s="37" t="s">
        <v>2552</v>
      </c>
      <c r="C726" s="37">
        <v>481111</v>
      </c>
      <c r="D726" s="37" t="s">
        <v>2552</v>
      </c>
    </row>
    <row r="727" spans="1:4" ht="49.15">
      <c r="A727" s="37">
        <v>481112</v>
      </c>
      <c r="B727" s="37" t="s">
        <v>2553</v>
      </c>
      <c r="C727" s="37">
        <v>481112</v>
      </c>
      <c r="D727" s="37" t="s">
        <v>2553</v>
      </c>
    </row>
    <row r="728" spans="1:4" ht="86.1">
      <c r="A728" s="37">
        <v>481211</v>
      </c>
      <c r="B728" s="37" t="s">
        <v>2554</v>
      </c>
      <c r="C728" s="37">
        <v>481211</v>
      </c>
      <c r="D728" s="37" t="s">
        <v>2554</v>
      </c>
    </row>
    <row r="729" spans="1:4" ht="73.900000000000006">
      <c r="A729" s="37">
        <v>481212</v>
      </c>
      <c r="B729" s="37" t="s">
        <v>2555</v>
      </c>
      <c r="C729" s="37">
        <v>481212</v>
      </c>
      <c r="D729" s="37" t="s">
        <v>2555</v>
      </c>
    </row>
    <row r="730" spans="1:4" ht="61.5">
      <c r="A730" s="37">
        <v>481219</v>
      </c>
      <c r="B730" s="37" t="s">
        <v>2556</v>
      </c>
      <c r="C730" s="37">
        <v>481219</v>
      </c>
      <c r="D730" s="37" t="s">
        <v>2556</v>
      </c>
    </row>
    <row r="731" spans="1:4" ht="24.6">
      <c r="A731" s="37">
        <v>482111</v>
      </c>
      <c r="B731" s="37" t="s">
        <v>2557</v>
      </c>
      <c r="C731" s="37">
        <v>482111</v>
      </c>
      <c r="D731" s="37" t="s">
        <v>2557</v>
      </c>
    </row>
    <row r="732" spans="1:4" ht="24.6">
      <c r="A732" s="37">
        <v>482112</v>
      </c>
      <c r="B732" s="37" t="s">
        <v>2558</v>
      </c>
      <c r="C732" s="37">
        <v>482112</v>
      </c>
      <c r="D732" s="37" t="s">
        <v>2558</v>
      </c>
    </row>
    <row r="733" spans="1:4" ht="49.15">
      <c r="A733" s="37">
        <v>483111</v>
      </c>
      <c r="B733" s="37" t="s">
        <v>2559</v>
      </c>
      <c r="C733" s="37">
        <v>483111</v>
      </c>
      <c r="D733" s="37" t="s">
        <v>2559</v>
      </c>
    </row>
    <row r="734" spans="1:4" ht="49.15">
      <c r="A734" s="37">
        <v>483112</v>
      </c>
      <c r="B734" s="37" t="s">
        <v>2560</v>
      </c>
      <c r="C734" s="37">
        <v>483112</v>
      </c>
      <c r="D734" s="37" t="s">
        <v>2560</v>
      </c>
    </row>
    <row r="735" spans="1:4" ht="73.900000000000006">
      <c r="A735" s="37">
        <v>483113</v>
      </c>
      <c r="B735" s="37" t="s">
        <v>2561</v>
      </c>
      <c r="C735" s="37">
        <v>483113</v>
      </c>
      <c r="D735" s="37" t="s">
        <v>2561</v>
      </c>
    </row>
    <row r="736" spans="1:4" ht="73.900000000000006">
      <c r="A736" s="37">
        <v>483114</v>
      </c>
      <c r="B736" s="37" t="s">
        <v>2562</v>
      </c>
      <c r="C736" s="37">
        <v>483114</v>
      </c>
      <c r="D736" s="37" t="s">
        <v>2562</v>
      </c>
    </row>
    <row r="737" spans="1:4" ht="61.5">
      <c r="A737" s="37">
        <v>483211</v>
      </c>
      <c r="B737" s="37" t="s">
        <v>2563</v>
      </c>
      <c r="C737" s="37">
        <v>483211</v>
      </c>
      <c r="D737" s="37" t="s">
        <v>2563</v>
      </c>
    </row>
    <row r="738" spans="1:4" ht="61.5">
      <c r="A738" s="37">
        <v>483212</v>
      </c>
      <c r="B738" s="37" t="s">
        <v>2564</v>
      </c>
      <c r="C738" s="37">
        <v>483212</v>
      </c>
      <c r="D738" s="37" t="s">
        <v>2564</v>
      </c>
    </row>
    <row r="739" spans="1:4" ht="49.15">
      <c r="A739" s="37">
        <v>484110</v>
      </c>
      <c r="B739" s="37" t="s">
        <v>2565</v>
      </c>
      <c r="C739" s="37">
        <v>484110</v>
      </c>
      <c r="D739" s="37" t="s">
        <v>2565</v>
      </c>
    </row>
    <row r="740" spans="1:4" ht="73.900000000000006">
      <c r="A740" s="37">
        <v>484121</v>
      </c>
      <c r="B740" s="37" t="s">
        <v>2566</v>
      </c>
      <c r="C740" s="37">
        <v>484121</v>
      </c>
      <c r="D740" s="37" t="s">
        <v>2566</v>
      </c>
    </row>
    <row r="741" spans="1:4" ht="86.1">
      <c r="A741" s="37">
        <v>484122</v>
      </c>
      <c r="B741" s="37" t="s">
        <v>2567</v>
      </c>
      <c r="C741" s="37">
        <v>484122</v>
      </c>
      <c r="D741" s="37" t="s">
        <v>2567</v>
      </c>
    </row>
    <row r="742" spans="1:4" ht="61.5">
      <c r="A742" s="37">
        <v>484210</v>
      </c>
      <c r="B742" s="37" t="s">
        <v>2568</v>
      </c>
      <c r="C742" s="37">
        <v>484210</v>
      </c>
      <c r="D742" s="37" t="s">
        <v>2568</v>
      </c>
    </row>
    <row r="743" spans="1:4" ht="86.1">
      <c r="A743" s="37">
        <v>484220</v>
      </c>
      <c r="B743" s="37" t="s">
        <v>2569</v>
      </c>
      <c r="C743" s="37">
        <v>484220</v>
      </c>
      <c r="D743" s="37" t="s">
        <v>2569</v>
      </c>
    </row>
    <row r="744" spans="1:4" ht="98.45">
      <c r="A744" s="37">
        <v>484230</v>
      </c>
      <c r="B744" s="37" t="s">
        <v>2570</v>
      </c>
      <c r="C744" s="37">
        <v>484230</v>
      </c>
      <c r="D744" s="37" t="s">
        <v>2570</v>
      </c>
    </row>
    <row r="745" spans="1:4" ht="49.15">
      <c r="A745" s="37">
        <v>485111</v>
      </c>
      <c r="B745" s="37" t="s">
        <v>2571</v>
      </c>
      <c r="C745" s="37">
        <v>485111</v>
      </c>
      <c r="D745" s="37" t="s">
        <v>2571</v>
      </c>
    </row>
    <row r="746" spans="1:4" ht="36.950000000000003">
      <c r="A746" s="37">
        <v>485112</v>
      </c>
      <c r="B746" s="37" t="s">
        <v>2572</v>
      </c>
      <c r="C746" s="37">
        <v>485112</v>
      </c>
      <c r="D746" s="37" t="s">
        <v>2572</v>
      </c>
    </row>
    <row r="747" spans="1:4" ht="73.900000000000006">
      <c r="A747" s="37">
        <v>485113</v>
      </c>
      <c r="B747" s="37" t="s">
        <v>2573</v>
      </c>
      <c r="C747" s="37">
        <v>485113</v>
      </c>
      <c r="D747" s="37" t="s">
        <v>2573</v>
      </c>
    </row>
    <row r="748" spans="1:4" ht="49.15">
      <c r="A748" s="37">
        <v>485119</v>
      </c>
      <c r="B748" s="37" t="s">
        <v>2574</v>
      </c>
      <c r="C748" s="37">
        <v>485119</v>
      </c>
      <c r="D748" s="37" t="s">
        <v>2574</v>
      </c>
    </row>
    <row r="749" spans="1:4" ht="61.5">
      <c r="A749" s="37">
        <v>485210</v>
      </c>
      <c r="B749" s="37" t="s">
        <v>2575</v>
      </c>
      <c r="C749" s="37">
        <v>485210</v>
      </c>
      <c r="D749" s="37" t="s">
        <v>2575</v>
      </c>
    </row>
    <row r="750" spans="1:4" ht="36.950000000000003">
      <c r="A750" s="37">
        <v>485310</v>
      </c>
      <c r="B750" s="37" t="s">
        <v>2576</v>
      </c>
      <c r="C750" s="37">
        <v>485310</v>
      </c>
      <c r="D750" s="37" t="s">
        <v>2577</v>
      </c>
    </row>
    <row r="751" spans="1:4" ht="24.6">
      <c r="A751" s="37">
        <v>485320</v>
      </c>
      <c r="B751" s="37" t="s">
        <v>2578</v>
      </c>
      <c r="C751" s="37">
        <v>485320</v>
      </c>
      <c r="D751" s="37" t="s">
        <v>2578</v>
      </c>
    </row>
    <row r="752" spans="1:4" ht="73.900000000000006">
      <c r="A752" s="37">
        <v>485410</v>
      </c>
      <c r="B752" s="37" t="s">
        <v>2579</v>
      </c>
      <c r="C752" s="37">
        <v>485410</v>
      </c>
      <c r="D752" s="37" t="s">
        <v>2579</v>
      </c>
    </row>
    <row r="753" spans="1:6" ht="36.950000000000003">
      <c r="A753" s="37">
        <v>485510</v>
      </c>
      <c r="B753" s="37" t="s">
        <v>2580</v>
      </c>
      <c r="C753" s="37">
        <v>485510</v>
      </c>
      <c r="D753" s="37" t="s">
        <v>2580</v>
      </c>
    </row>
    <row r="754" spans="1:6" ht="49.15">
      <c r="A754" s="37">
        <v>485991</v>
      </c>
      <c r="B754" s="37" t="s">
        <v>2581</v>
      </c>
      <c r="C754" s="37">
        <v>485991</v>
      </c>
      <c r="D754" s="37" t="s">
        <v>2581</v>
      </c>
    </row>
    <row r="755" spans="1:6" ht="86.1">
      <c r="A755" s="37">
        <v>485999</v>
      </c>
      <c r="B755" s="37" t="s">
        <v>2582</v>
      </c>
      <c r="C755" s="37">
        <v>485999</v>
      </c>
      <c r="D755" s="37" t="s">
        <v>2582</v>
      </c>
    </row>
    <row r="756" spans="1:6" ht="49.15">
      <c r="A756" s="37">
        <v>486110</v>
      </c>
      <c r="B756" s="37" t="s">
        <v>2583</v>
      </c>
      <c r="C756" s="37">
        <v>486110</v>
      </c>
      <c r="D756" s="37" t="s">
        <v>2583</v>
      </c>
    </row>
    <row r="757" spans="1:6" ht="61.5">
      <c r="A757" s="37">
        <v>486210</v>
      </c>
      <c r="B757" s="37" t="s">
        <v>2584</v>
      </c>
      <c r="C757" s="37">
        <v>486210</v>
      </c>
      <c r="D757" s="37" t="s">
        <v>2584</v>
      </c>
    </row>
    <row r="758" spans="1:6" ht="73.900000000000006">
      <c r="A758" s="37">
        <v>486910</v>
      </c>
      <c r="B758" s="37" t="s">
        <v>2585</v>
      </c>
      <c r="C758" s="37">
        <v>486910</v>
      </c>
      <c r="D758" s="37" t="s">
        <v>2585</v>
      </c>
      <c r="E758" s="77"/>
    </row>
    <row r="759" spans="1:6" ht="49.15">
      <c r="A759" s="37">
        <v>486990</v>
      </c>
      <c r="B759" s="37" t="s">
        <v>2586</v>
      </c>
      <c r="C759" s="37">
        <v>486990</v>
      </c>
      <c r="D759" s="37" t="s">
        <v>2586</v>
      </c>
      <c r="E759" s="77"/>
    </row>
    <row r="760" spans="1:6" ht="86.1">
      <c r="A760" s="37">
        <v>487110</v>
      </c>
      <c r="B760" s="37" t="s">
        <v>2587</v>
      </c>
      <c r="C760" s="37">
        <v>487110</v>
      </c>
      <c r="D760" s="37" t="s">
        <v>2587</v>
      </c>
      <c r="E760" s="77"/>
    </row>
    <row r="761" spans="1:6" ht="86.1">
      <c r="A761" s="37">
        <v>487210</v>
      </c>
      <c r="B761" s="37" t="s">
        <v>2588</v>
      </c>
      <c r="C761" s="37">
        <v>487210</v>
      </c>
      <c r="D761" s="37" t="s">
        <v>2588</v>
      </c>
      <c r="E761" s="77"/>
    </row>
    <row r="762" spans="1:6" ht="86.1">
      <c r="A762" s="37">
        <v>487990</v>
      </c>
      <c r="B762" s="37" t="s">
        <v>2589</v>
      </c>
      <c r="C762" s="37">
        <v>487990</v>
      </c>
      <c r="D762" s="37" t="s">
        <v>2589</v>
      </c>
      <c r="E762" s="77"/>
      <c r="F762" t="s">
        <v>28</v>
      </c>
    </row>
    <row r="763" spans="1:6" ht="24.6">
      <c r="A763" s="37">
        <v>488111</v>
      </c>
      <c r="B763" s="37" t="s">
        <v>2590</v>
      </c>
      <c r="C763" s="37">
        <v>488111</v>
      </c>
      <c r="D763" s="37" t="s">
        <v>2590</v>
      </c>
      <c r="E763" s="77"/>
    </row>
    <row r="764" spans="1:6" ht="49.15">
      <c r="A764" s="37">
        <v>488119</v>
      </c>
      <c r="B764" s="37" t="s">
        <v>2591</v>
      </c>
      <c r="C764" s="37">
        <v>488119</v>
      </c>
      <c r="D764" s="37" t="s">
        <v>2591</v>
      </c>
      <c r="E764" s="77"/>
    </row>
    <row r="765" spans="1:6" ht="73.900000000000006">
      <c r="A765" s="37">
        <v>488190</v>
      </c>
      <c r="B765" s="37" t="s">
        <v>2592</v>
      </c>
      <c r="C765" s="37">
        <v>488190</v>
      </c>
      <c r="D765" s="37" t="s">
        <v>2592</v>
      </c>
      <c r="E765" s="77"/>
    </row>
    <row r="766" spans="1:6" ht="61.5">
      <c r="A766" s="37">
        <v>488210</v>
      </c>
      <c r="B766" s="37" t="s">
        <v>2593</v>
      </c>
      <c r="C766" s="37">
        <v>488210</v>
      </c>
      <c r="D766" s="37" t="s">
        <v>2593</v>
      </c>
      <c r="E766" s="77"/>
    </row>
    <row r="767" spans="1:6" ht="49.15">
      <c r="A767" s="37">
        <v>488310</v>
      </c>
      <c r="B767" s="37" t="s">
        <v>2594</v>
      </c>
      <c r="C767" s="37">
        <v>488310</v>
      </c>
      <c r="D767" s="37" t="s">
        <v>2594</v>
      </c>
      <c r="E767" s="77"/>
    </row>
    <row r="768" spans="1:6" ht="36.950000000000003">
      <c r="A768" s="37">
        <v>488320</v>
      </c>
      <c r="B768" s="37" t="s">
        <v>2595</v>
      </c>
      <c r="C768" s="37">
        <v>488320</v>
      </c>
      <c r="D768" s="37" t="s">
        <v>2595</v>
      </c>
      <c r="E768" s="77"/>
    </row>
    <row r="769" spans="1:4" ht="61.5">
      <c r="A769" s="37">
        <v>488330</v>
      </c>
      <c r="B769" s="37" t="s">
        <v>2596</v>
      </c>
      <c r="C769" s="37">
        <v>488330</v>
      </c>
      <c r="D769" s="37" t="s">
        <v>2596</v>
      </c>
    </row>
    <row r="770" spans="1:4" ht="73.900000000000006">
      <c r="A770" s="37">
        <v>488390</v>
      </c>
      <c r="B770" s="37" t="s">
        <v>2597</v>
      </c>
      <c r="C770" s="37">
        <v>488390</v>
      </c>
      <c r="D770" s="37" t="s">
        <v>2597</v>
      </c>
    </row>
    <row r="771" spans="1:4" ht="36.950000000000003">
      <c r="A771" s="37">
        <v>488410</v>
      </c>
      <c r="B771" s="37" t="s">
        <v>2598</v>
      </c>
      <c r="C771" s="37">
        <v>488410</v>
      </c>
      <c r="D771" s="37" t="s">
        <v>2598</v>
      </c>
    </row>
    <row r="772" spans="1:4" ht="73.900000000000006">
      <c r="A772" s="37">
        <v>488490</v>
      </c>
      <c r="B772" s="37" t="s">
        <v>2599</v>
      </c>
      <c r="C772" s="37">
        <v>488490</v>
      </c>
      <c r="D772" s="37" t="s">
        <v>2599</v>
      </c>
    </row>
    <row r="773" spans="1:4" ht="61.5">
      <c r="A773" s="37">
        <v>488510</v>
      </c>
      <c r="B773" s="37" t="s">
        <v>2600</v>
      </c>
      <c r="C773" s="37">
        <v>488510</v>
      </c>
      <c r="D773" s="37" t="s">
        <v>2600</v>
      </c>
    </row>
    <row r="774" spans="1:4" ht="36.950000000000003">
      <c r="A774" s="37">
        <v>488991</v>
      </c>
      <c r="B774" s="37" t="s">
        <v>2601</v>
      </c>
      <c r="C774" s="37">
        <v>488991</v>
      </c>
      <c r="D774" s="37" t="s">
        <v>2601</v>
      </c>
    </row>
    <row r="775" spans="1:4" ht="73.900000000000006">
      <c r="A775" s="37">
        <v>488999</v>
      </c>
      <c r="B775" s="37" t="s">
        <v>2602</v>
      </c>
      <c r="C775" s="37">
        <v>488999</v>
      </c>
      <c r="D775" s="37" t="s">
        <v>2602</v>
      </c>
    </row>
    <row r="776" spans="1:4" ht="24.6">
      <c r="A776" s="37">
        <v>491110</v>
      </c>
      <c r="B776" s="37" t="s">
        <v>2603</v>
      </c>
      <c r="C776" s="37">
        <v>491110</v>
      </c>
      <c r="D776" s="37" t="s">
        <v>2603</v>
      </c>
    </row>
    <row r="777" spans="1:4" ht="61.5">
      <c r="A777" s="37">
        <v>492110</v>
      </c>
      <c r="B777" s="37" t="s">
        <v>2604</v>
      </c>
      <c r="C777" s="37">
        <v>492110</v>
      </c>
      <c r="D777" s="37" t="s">
        <v>2604</v>
      </c>
    </row>
    <row r="778" spans="1:4" ht="61.5">
      <c r="A778" s="37">
        <v>492210</v>
      </c>
      <c r="B778" s="37" t="s">
        <v>2605</v>
      </c>
      <c r="C778" s="37">
        <v>492210</v>
      </c>
      <c r="D778" s="37" t="s">
        <v>2605</v>
      </c>
    </row>
    <row r="779" spans="1:4" ht="49.15">
      <c r="A779" s="37">
        <v>493110</v>
      </c>
      <c r="B779" s="37" t="s">
        <v>2606</v>
      </c>
      <c r="C779" s="37">
        <v>493110</v>
      </c>
      <c r="D779" s="37" t="s">
        <v>2606</v>
      </c>
    </row>
    <row r="780" spans="1:4" ht="61.5">
      <c r="A780" s="37">
        <v>493120</v>
      </c>
      <c r="B780" s="37" t="s">
        <v>2607</v>
      </c>
      <c r="C780" s="37">
        <v>493120</v>
      </c>
      <c r="D780" s="37" t="s">
        <v>2607</v>
      </c>
    </row>
    <row r="781" spans="1:4" ht="61.5">
      <c r="A781" s="37">
        <v>493130</v>
      </c>
      <c r="B781" s="37" t="s">
        <v>2608</v>
      </c>
      <c r="C781" s="37">
        <v>493130</v>
      </c>
      <c r="D781" s="37" t="s">
        <v>2608</v>
      </c>
    </row>
    <row r="782" spans="1:4" ht="49.15">
      <c r="A782" s="37">
        <v>493190</v>
      </c>
      <c r="B782" s="37" t="s">
        <v>2609</v>
      </c>
      <c r="C782" s="37">
        <v>493190</v>
      </c>
      <c r="D782" s="37" t="s">
        <v>2609</v>
      </c>
    </row>
    <row r="783" spans="1:4" ht="49.15">
      <c r="A783" s="37">
        <v>512110</v>
      </c>
      <c r="B783" s="37" t="s">
        <v>2610</v>
      </c>
      <c r="C783" s="37">
        <v>512110</v>
      </c>
      <c r="D783" s="37" t="s">
        <v>2610</v>
      </c>
    </row>
    <row r="784" spans="1:4" ht="61.5">
      <c r="A784" s="37">
        <v>512120</v>
      </c>
      <c r="B784" s="37" t="s">
        <v>2611</v>
      </c>
      <c r="C784" s="37">
        <v>512120</v>
      </c>
      <c r="D784" s="37" t="s">
        <v>2611</v>
      </c>
    </row>
    <row r="785" spans="1:9" ht="61.5">
      <c r="A785" s="37">
        <v>512131</v>
      </c>
      <c r="B785" s="37" t="s">
        <v>2612</v>
      </c>
      <c r="C785" s="37">
        <v>512131</v>
      </c>
      <c r="D785" s="37" t="s">
        <v>2612</v>
      </c>
    </row>
    <row r="786" spans="1:9" ht="49.15">
      <c r="A786" s="37">
        <v>512132</v>
      </c>
      <c r="B786" s="37" t="s">
        <v>2613</v>
      </c>
      <c r="C786" s="37">
        <v>512132</v>
      </c>
      <c r="D786" s="37" t="s">
        <v>2613</v>
      </c>
    </row>
    <row r="787" spans="1:9" ht="73.900000000000006">
      <c r="A787" s="37">
        <v>512191</v>
      </c>
      <c r="B787" s="37" t="s">
        <v>2614</v>
      </c>
      <c r="C787" s="37">
        <v>512191</v>
      </c>
      <c r="D787" s="37" t="s">
        <v>2614</v>
      </c>
    </row>
    <row r="788" spans="1:9" ht="61.5">
      <c r="A788" s="37">
        <v>512199</v>
      </c>
      <c r="B788" s="37" t="s">
        <v>2615</v>
      </c>
      <c r="C788" s="37">
        <v>512199</v>
      </c>
      <c r="D788" s="37" t="s">
        <v>2615</v>
      </c>
    </row>
    <row r="789" spans="1:9" ht="24.6">
      <c r="A789" s="37">
        <v>512230</v>
      </c>
      <c r="B789" s="37" t="s">
        <v>2616</v>
      </c>
      <c r="C789" s="37">
        <v>512230</v>
      </c>
      <c r="D789" s="37" t="s">
        <v>2616</v>
      </c>
    </row>
    <row r="790" spans="1:9" ht="36.950000000000003">
      <c r="A790" s="37">
        <v>512240</v>
      </c>
      <c r="B790" s="37" t="s">
        <v>2617</v>
      </c>
      <c r="C790" s="37">
        <v>512240</v>
      </c>
      <c r="D790" s="37" t="s">
        <v>2617</v>
      </c>
      <c r="E790" s="77"/>
      <c r="I790" t="s">
        <v>28</v>
      </c>
    </row>
    <row r="791" spans="1:9" ht="61.5">
      <c r="A791" s="37">
        <v>512250</v>
      </c>
      <c r="B791" s="37" t="s">
        <v>2618</v>
      </c>
      <c r="C791" s="37">
        <v>512250</v>
      </c>
      <c r="D791" s="37" t="s">
        <v>2618</v>
      </c>
      <c r="E791" s="77"/>
    </row>
    <row r="792" spans="1:9" ht="49.15">
      <c r="A792" s="37">
        <v>512290</v>
      </c>
      <c r="B792" s="37" t="s">
        <v>2619</v>
      </c>
      <c r="C792" s="37">
        <v>512290</v>
      </c>
      <c r="D792" s="37" t="s">
        <v>2619</v>
      </c>
      <c r="E792" s="77"/>
    </row>
    <row r="793" spans="1:9" ht="36.950000000000003">
      <c r="A793" s="37">
        <v>511110</v>
      </c>
      <c r="B793" s="37" t="s">
        <v>2620</v>
      </c>
      <c r="C793" s="38">
        <v>513110</v>
      </c>
      <c r="D793" s="37" t="s">
        <v>2620</v>
      </c>
      <c r="E793" s="99"/>
    </row>
    <row r="794" spans="1:9" ht="36.950000000000003">
      <c r="A794" s="39">
        <v>519130</v>
      </c>
      <c r="B794" s="37" t="s">
        <v>2621</v>
      </c>
      <c r="C794" s="38">
        <v>513110</v>
      </c>
      <c r="D794" s="37" t="s">
        <v>2620</v>
      </c>
      <c r="E794" s="99"/>
    </row>
    <row r="795" spans="1:9" ht="24.6">
      <c r="A795" s="37">
        <v>511120</v>
      </c>
      <c r="B795" s="37" t="s">
        <v>2622</v>
      </c>
      <c r="C795" s="38">
        <v>513120</v>
      </c>
      <c r="D795" s="37" t="s">
        <v>2622</v>
      </c>
      <c r="E795" s="99"/>
    </row>
    <row r="796" spans="1:9" ht="25.15">
      <c r="A796" s="39">
        <v>519130</v>
      </c>
      <c r="B796" s="37" t="s">
        <v>2623</v>
      </c>
      <c r="C796" s="38">
        <v>513120</v>
      </c>
      <c r="D796" s="37" t="s">
        <v>2622</v>
      </c>
      <c r="E796" s="99"/>
    </row>
    <row r="797" spans="1:9" ht="24.6">
      <c r="A797" s="37">
        <v>511130</v>
      </c>
      <c r="B797" s="37" t="s">
        <v>2624</v>
      </c>
      <c r="C797" s="38">
        <v>513130</v>
      </c>
      <c r="D797" s="37" t="s">
        <v>2624</v>
      </c>
      <c r="E797" s="99"/>
    </row>
    <row r="798" spans="1:9" ht="25.15">
      <c r="A798" s="39">
        <v>519130</v>
      </c>
      <c r="B798" s="37" t="s">
        <v>2625</v>
      </c>
      <c r="C798" s="38">
        <v>513130</v>
      </c>
      <c r="D798" s="37" t="s">
        <v>2624</v>
      </c>
      <c r="E798" s="99"/>
    </row>
    <row r="799" spans="1:9" ht="61.5">
      <c r="A799" s="37">
        <v>511140</v>
      </c>
      <c r="B799" s="37" t="s">
        <v>2626</v>
      </c>
      <c r="C799" s="38">
        <v>513140</v>
      </c>
      <c r="D799" s="37" t="s">
        <v>2626</v>
      </c>
      <c r="E799" s="99"/>
    </row>
    <row r="800" spans="1:9" ht="61.5">
      <c r="A800" s="39">
        <v>519130</v>
      </c>
      <c r="B800" s="37" t="s">
        <v>2627</v>
      </c>
      <c r="C800" s="38">
        <v>513140</v>
      </c>
      <c r="D800" s="37" t="s">
        <v>2626</v>
      </c>
      <c r="E800" s="99"/>
    </row>
    <row r="801" spans="1:8" ht="36.950000000000003">
      <c r="A801" s="37">
        <v>511191</v>
      </c>
      <c r="B801" s="37" t="s">
        <v>2628</v>
      </c>
      <c r="C801" s="38">
        <v>513191</v>
      </c>
      <c r="D801" s="37" t="s">
        <v>2628</v>
      </c>
      <c r="E801" s="99"/>
    </row>
    <row r="802" spans="1:8" ht="36.950000000000003">
      <c r="A802" s="39">
        <v>519130</v>
      </c>
      <c r="B802" s="37" t="s">
        <v>2629</v>
      </c>
      <c r="C802" s="38">
        <v>513191</v>
      </c>
      <c r="D802" s="37" t="s">
        <v>2628</v>
      </c>
      <c r="E802" s="99"/>
    </row>
    <row r="803" spans="1:8" ht="24.6">
      <c r="A803" s="37">
        <v>511199</v>
      </c>
      <c r="B803" s="37" t="s">
        <v>2630</v>
      </c>
      <c r="C803" s="38">
        <v>513199</v>
      </c>
      <c r="D803" s="37" t="s">
        <v>2630</v>
      </c>
      <c r="E803" s="99"/>
    </row>
    <row r="804" spans="1:8" ht="25.15">
      <c r="A804" s="39">
        <v>519130</v>
      </c>
      <c r="B804" s="37" t="s">
        <v>2631</v>
      </c>
      <c r="C804" s="38">
        <v>513199</v>
      </c>
      <c r="D804" s="37" t="s">
        <v>2630</v>
      </c>
      <c r="E804" s="99"/>
    </row>
    <row r="805" spans="1:8" ht="24.6">
      <c r="A805" s="37">
        <v>511210</v>
      </c>
      <c r="B805" s="37" t="s">
        <v>2632</v>
      </c>
      <c r="C805" s="37">
        <v>513210</v>
      </c>
      <c r="D805" s="37" t="s">
        <v>2632</v>
      </c>
      <c r="E805" s="77"/>
      <c r="H805" t="s">
        <v>28</v>
      </c>
    </row>
    <row r="806" spans="1:8" ht="49.15">
      <c r="A806" s="37">
        <v>515112</v>
      </c>
      <c r="B806" s="37" t="s">
        <v>2633</v>
      </c>
      <c r="C806" s="37">
        <v>516110</v>
      </c>
      <c r="D806" s="37" t="s">
        <v>2634</v>
      </c>
      <c r="E806" s="77"/>
    </row>
    <row r="807" spans="1:8" ht="49.15">
      <c r="A807" s="39">
        <v>515120</v>
      </c>
      <c r="B807" s="37" t="s">
        <v>2635</v>
      </c>
      <c r="C807" s="37">
        <v>516120</v>
      </c>
      <c r="D807" s="37" t="s">
        <v>2636</v>
      </c>
      <c r="E807" s="77"/>
    </row>
    <row r="808" spans="1:8" ht="159.94999999999999">
      <c r="A808" s="37">
        <v>515111</v>
      </c>
      <c r="B808" s="37" t="s">
        <v>2637</v>
      </c>
      <c r="C808" s="38">
        <v>516210</v>
      </c>
      <c r="D808" s="37" t="s">
        <v>2638</v>
      </c>
      <c r="E808" s="99"/>
      <c r="G808" s="42" t="s">
        <v>28</v>
      </c>
    </row>
    <row r="809" spans="1:8" ht="159.94999999999999">
      <c r="A809" s="39">
        <v>515120</v>
      </c>
      <c r="B809" s="37" t="s">
        <v>2639</v>
      </c>
      <c r="C809" s="38">
        <v>516210</v>
      </c>
      <c r="D809" s="37" t="s">
        <v>2638</v>
      </c>
      <c r="E809" s="99"/>
    </row>
    <row r="810" spans="1:8" ht="159.94999999999999">
      <c r="A810" s="37">
        <v>515210</v>
      </c>
      <c r="B810" s="37" t="s">
        <v>2640</v>
      </c>
      <c r="C810" s="38">
        <v>516210</v>
      </c>
      <c r="D810" s="37" t="s">
        <v>2638</v>
      </c>
      <c r="E810" s="99"/>
    </row>
    <row r="811" spans="1:8" ht="159.94999999999999">
      <c r="A811" s="37">
        <v>519110</v>
      </c>
      <c r="B811" s="37" t="s">
        <v>2641</v>
      </c>
      <c r="C811" s="38">
        <v>516210</v>
      </c>
      <c r="D811" s="37" t="s">
        <v>2638</v>
      </c>
      <c r="E811" s="99"/>
    </row>
    <row r="812" spans="1:8" ht="159.94999999999999">
      <c r="A812" s="39">
        <v>519130</v>
      </c>
      <c r="B812" s="37" t="s">
        <v>2642</v>
      </c>
      <c r="C812" s="38">
        <v>516210</v>
      </c>
      <c r="D812" s="37" t="s">
        <v>2638</v>
      </c>
      <c r="E812" s="99"/>
    </row>
    <row r="813" spans="1:8" ht="49.15">
      <c r="A813" s="37">
        <v>517311</v>
      </c>
      <c r="B813" s="37" t="s">
        <v>2643</v>
      </c>
      <c r="C813" s="37">
        <v>517111</v>
      </c>
      <c r="D813" s="37" t="s">
        <v>2643</v>
      </c>
      <c r="E813" s="77"/>
    </row>
    <row r="814" spans="1:8" ht="73.900000000000006">
      <c r="A814" s="39">
        <v>517312</v>
      </c>
      <c r="B814" s="37" t="s">
        <v>2644</v>
      </c>
      <c r="C814" s="37">
        <v>517112</v>
      </c>
      <c r="D814" s="37" t="s">
        <v>2645</v>
      </c>
      <c r="E814" s="77"/>
    </row>
    <row r="815" spans="1:8" ht="36.950000000000003">
      <c r="A815" s="39">
        <v>517911</v>
      </c>
      <c r="B815" s="37" t="s">
        <v>2646</v>
      </c>
      <c r="C815" s="37">
        <v>517121</v>
      </c>
      <c r="D815" s="37" t="s">
        <v>2647</v>
      </c>
      <c r="E815" s="77"/>
    </row>
    <row r="816" spans="1:8" ht="61.5">
      <c r="A816" s="39">
        <v>517312</v>
      </c>
      <c r="B816" s="37" t="s">
        <v>2648</v>
      </c>
      <c r="C816" s="38">
        <v>517122</v>
      </c>
      <c r="D816" s="37" t="s">
        <v>2649</v>
      </c>
      <c r="E816" s="99"/>
    </row>
    <row r="817" spans="1:4" ht="61.5">
      <c r="A817" s="39">
        <v>517911</v>
      </c>
      <c r="B817" s="37" t="s">
        <v>2650</v>
      </c>
      <c r="C817" s="38">
        <v>517122</v>
      </c>
      <c r="D817" s="37" t="s">
        <v>2649</v>
      </c>
    </row>
    <row r="818" spans="1:4" ht="36.950000000000003">
      <c r="A818" s="37">
        <v>517410</v>
      </c>
      <c r="B818" s="37" t="s">
        <v>2651</v>
      </c>
      <c r="C818" s="37">
        <v>517410</v>
      </c>
      <c r="D818" s="37" t="s">
        <v>2651</v>
      </c>
    </row>
    <row r="819" spans="1:4" ht="36.950000000000003">
      <c r="A819" s="37">
        <v>517919</v>
      </c>
      <c r="B819" s="37" t="s">
        <v>2652</v>
      </c>
      <c r="C819" s="37">
        <v>517810</v>
      </c>
      <c r="D819" s="37" t="s">
        <v>2652</v>
      </c>
    </row>
    <row r="820" spans="1:4" ht="147.6">
      <c r="A820" s="37">
        <v>518210</v>
      </c>
      <c r="B820" s="37" t="s">
        <v>2653</v>
      </c>
      <c r="C820" s="37">
        <v>518210</v>
      </c>
      <c r="D820" s="37" t="s">
        <v>2654</v>
      </c>
    </row>
    <row r="821" spans="1:4" ht="36.950000000000003">
      <c r="A821" s="37">
        <v>519120</v>
      </c>
      <c r="B821" s="37" t="s">
        <v>2655</v>
      </c>
      <c r="C821" s="37">
        <v>519210</v>
      </c>
      <c r="D821" s="37" t="s">
        <v>2655</v>
      </c>
    </row>
    <row r="822" spans="1:4" ht="86.1">
      <c r="A822" s="39">
        <v>519130</v>
      </c>
      <c r="B822" s="37" t="s">
        <v>2656</v>
      </c>
      <c r="C822" s="38">
        <v>519290</v>
      </c>
      <c r="D822" s="37" t="s">
        <v>2657</v>
      </c>
    </row>
    <row r="823" spans="1:4" ht="86.1">
      <c r="A823" s="37">
        <v>519190</v>
      </c>
      <c r="B823" s="37" t="s">
        <v>2658</v>
      </c>
      <c r="C823" s="38">
        <v>519290</v>
      </c>
      <c r="D823" s="37" t="s">
        <v>2657</v>
      </c>
    </row>
    <row r="824" spans="1:4" ht="49.15">
      <c r="A824" s="37">
        <v>521110</v>
      </c>
      <c r="B824" s="37" t="s">
        <v>2659</v>
      </c>
      <c r="C824" s="37">
        <v>521110</v>
      </c>
      <c r="D824" s="37" t="s">
        <v>2659</v>
      </c>
    </row>
    <row r="825" spans="1:4" ht="24.6">
      <c r="A825" s="37">
        <v>522110</v>
      </c>
      <c r="B825" s="37" t="s">
        <v>2660</v>
      </c>
      <c r="C825" s="37">
        <v>522110</v>
      </c>
      <c r="D825" s="37" t="s">
        <v>2660</v>
      </c>
    </row>
    <row r="826" spans="1:4" ht="24.6">
      <c r="A826" s="37">
        <v>522130</v>
      </c>
      <c r="B826" s="37" t="s">
        <v>2661</v>
      </c>
      <c r="C826" s="37">
        <v>522130</v>
      </c>
      <c r="D826" s="37" t="s">
        <v>2661</v>
      </c>
    </row>
    <row r="827" spans="1:4" ht="86.1">
      <c r="A827" s="37">
        <v>522120</v>
      </c>
      <c r="B827" s="37" t="s">
        <v>2662</v>
      </c>
      <c r="C827" s="38">
        <v>522180</v>
      </c>
      <c r="D827" s="37" t="s">
        <v>2663</v>
      </c>
    </row>
    <row r="828" spans="1:4" ht="86.1">
      <c r="A828" s="37">
        <v>522190</v>
      </c>
      <c r="B828" s="37" t="s">
        <v>2664</v>
      </c>
      <c r="C828" s="38">
        <v>522180</v>
      </c>
      <c r="D828" s="37" t="s">
        <v>2663</v>
      </c>
    </row>
    <row r="829" spans="1:4" ht="36.950000000000003">
      <c r="A829" s="37">
        <v>522210</v>
      </c>
      <c r="B829" s="37" t="s">
        <v>2665</v>
      </c>
      <c r="C829" s="37">
        <v>522210</v>
      </c>
      <c r="D829" s="37" t="s">
        <v>2665</v>
      </c>
    </row>
    <row r="830" spans="1:4" ht="24.6">
      <c r="A830" s="37">
        <v>522220</v>
      </c>
      <c r="B830" s="37" t="s">
        <v>2666</v>
      </c>
      <c r="C830" s="37">
        <v>522220</v>
      </c>
      <c r="D830" s="37" t="s">
        <v>2666</v>
      </c>
    </row>
    <row r="831" spans="1:4" ht="24.6">
      <c r="A831" s="37">
        <v>522291</v>
      </c>
      <c r="B831" s="37" t="s">
        <v>2667</v>
      </c>
      <c r="C831" s="37">
        <v>522291</v>
      </c>
      <c r="D831" s="37" t="s">
        <v>2667</v>
      </c>
    </row>
    <row r="832" spans="1:4" ht="36.950000000000003">
      <c r="A832" s="37">
        <v>522292</v>
      </c>
      <c r="B832" s="37" t="s">
        <v>2668</v>
      </c>
      <c r="C832" s="37">
        <v>522292</v>
      </c>
      <c r="D832" s="37" t="s">
        <v>2668</v>
      </c>
    </row>
    <row r="833" spans="1:9" ht="123">
      <c r="A833" s="37">
        <v>522293</v>
      </c>
      <c r="B833" s="37" t="s">
        <v>2669</v>
      </c>
      <c r="C833" s="38">
        <v>522299</v>
      </c>
      <c r="D833" s="37" t="s">
        <v>2670</v>
      </c>
      <c r="E833" s="99"/>
    </row>
    <row r="834" spans="1:9" ht="123">
      <c r="A834" s="37">
        <v>522294</v>
      </c>
      <c r="B834" s="37" t="s">
        <v>2671</v>
      </c>
      <c r="C834" s="38">
        <v>522299</v>
      </c>
      <c r="D834" s="37" t="s">
        <v>2670</v>
      </c>
      <c r="E834" s="99"/>
    </row>
    <row r="835" spans="1:9" ht="123">
      <c r="A835" s="37">
        <v>522298</v>
      </c>
      <c r="B835" s="37" t="s">
        <v>2672</v>
      </c>
      <c r="C835" s="38">
        <v>522299</v>
      </c>
      <c r="D835" s="37" t="s">
        <v>2670</v>
      </c>
      <c r="E835" s="99"/>
    </row>
    <row r="836" spans="1:9" ht="61.5">
      <c r="A836" s="37">
        <v>522310</v>
      </c>
      <c r="B836" s="37" t="s">
        <v>2673</v>
      </c>
      <c r="C836" s="37">
        <v>522310</v>
      </c>
      <c r="D836" s="37" t="s">
        <v>2673</v>
      </c>
      <c r="E836" s="77"/>
      <c r="I836" t="s">
        <v>28</v>
      </c>
    </row>
    <row r="837" spans="1:9" ht="123">
      <c r="A837" s="37">
        <v>522320</v>
      </c>
      <c r="B837" s="37" t="s">
        <v>2674</v>
      </c>
      <c r="C837" s="37">
        <v>522320</v>
      </c>
      <c r="D837" s="37" t="s">
        <v>2674</v>
      </c>
      <c r="E837" s="77"/>
    </row>
    <row r="838" spans="1:9" ht="73.900000000000006">
      <c r="A838" s="40">
        <v>522390</v>
      </c>
      <c r="B838" s="37" t="s">
        <v>2675</v>
      </c>
      <c r="C838" s="40">
        <v>522390</v>
      </c>
      <c r="D838" s="37" t="s">
        <v>2675</v>
      </c>
    </row>
    <row r="839" spans="1:9" ht="73.900000000000006">
      <c r="A839" s="37">
        <v>523110</v>
      </c>
      <c r="B839" s="37" t="s">
        <v>2676</v>
      </c>
      <c r="C839" s="38">
        <v>523150</v>
      </c>
      <c r="D839" s="37" t="s">
        <v>2677</v>
      </c>
    </row>
    <row r="840" spans="1:9" ht="73.900000000000006">
      <c r="A840" s="37">
        <v>523120</v>
      </c>
      <c r="B840" s="37" t="s">
        <v>2678</v>
      </c>
      <c r="C840" s="38">
        <v>523150</v>
      </c>
      <c r="D840" s="37" t="s">
        <v>2677</v>
      </c>
    </row>
    <row r="841" spans="1:9" ht="61.5">
      <c r="A841" s="37">
        <v>523130</v>
      </c>
      <c r="B841" s="37" t="s">
        <v>2679</v>
      </c>
      <c r="C841" s="38">
        <v>523160</v>
      </c>
      <c r="D841" s="37" t="s">
        <v>2680</v>
      </c>
    </row>
    <row r="842" spans="1:9" ht="61.5">
      <c r="A842" s="37">
        <v>523140</v>
      </c>
      <c r="B842" s="37" t="s">
        <v>2681</v>
      </c>
      <c r="C842" s="38">
        <v>523160</v>
      </c>
      <c r="D842" s="37" t="s">
        <v>2680</v>
      </c>
    </row>
    <row r="843" spans="1:9" ht="73.900000000000006">
      <c r="A843" s="37">
        <v>523210</v>
      </c>
      <c r="B843" s="37" t="s">
        <v>2682</v>
      </c>
      <c r="C843" s="37">
        <v>523210</v>
      </c>
      <c r="D843" s="37" t="s">
        <v>2682</v>
      </c>
    </row>
    <row r="844" spans="1:9" ht="49.15">
      <c r="A844" s="37">
        <v>523910</v>
      </c>
      <c r="B844" s="37" t="s">
        <v>2683</v>
      </c>
      <c r="C844" s="37">
        <v>523910</v>
      </c>
      <c r="D844" s="37" t="s">
        <v>2683</v>
      </c>
    </row>
    <row r="845" spans="1:9" ht="61.5">
      <c r="A845" s="37">
        <v>523920</v>
      </c>
      <c r="B845" s="37" t="s">
        <v>2684</v>
      </c>
      <c r="C845" s="38">
        <v>523940</v>
      </c>
      <c r="D845" s="37" t="s">
        <v>2685</v>
      </c>
    </row>
    <row r="846" spans="1:9" ht="61.5">
      <c r="A846" s="37">
        <v>523930</v>
      </c>
      <c r="B846" s="37" t="s">
        <v>2686</v>
      </c>
      <c r="C846" s="38">
        <v>523940</v>
      </c>
      <c r="D846" s="37" t="s">
        <v>2685</v>
      </c>
    </row>
    <row r="847" spans="1:9" ht="61.5">
      <c r="A847" s="37">
        <v>523991</v>
      </c>
      <c r="B847" s="37" t="s">
        <v>2687</v>
      </c>
      <c r="C847" s="37">
        <v>523991</v>
      </c>
      <c r="D847" s="37" t="s">
        <v>2687</v>
      </c>
    </row>
    <row r="848" spans="1:9" ht="61.5">
      <c r="A848" s="37">
        <v>523999</v>
      </c>
      <c r="B848" s="37" t="s">
        <v>2688</v>
      </c>
      <c r="C848" s="37">
        <v>523999</v>
      </c>
      <c r="D848" s="37" t="s">
        <v>2688</v>
      </c>
    </row>
    <row r="849" spans="1:8" ht="36.950000000000003">
      <c r="A849" s="37">
        <v>524113</v>
      </c>
      <c r="B849" s="37" t="s">
        <v>2689</v>
      </c>
      <c r="C849" s="37">
        <v>524113</v>
      </c>
      <c r="D849" s="37" t="s">
        <v>2689</v>
      </c>
    </row>
    <row r="850" spans="1:8" ht="61.5">
      <c r="A850" s="37">
        <v>524114</v>
      </c>
      <c r="B850" s="37" t="s">
        <v>2690</v>
      </c>
      <c r="C850" s="37">
        <v>524114</v>
      </c>
      <c r="D850" s="37" t="s">
        <v>2690</v>
      </c>
    </row>
    <row r="851" spans="1:8" ht="73.900000000000006">
      <c r="A851" s="37">
        <v>524126</v>
      </c>
      <c r="B851" s="37" t="s">
        <v>2691</v>
      </c>
      <c r="C851" s="37">
        <v>524126</v>
      </c>
      <c r="D851" s="37" t="s">
        <v>2691</v>
      </c>
    </row>
    <row r="852" spans="1:8" ht="36.950000000000003">
      <c r="A852" s="37">
        <v>524127</v>
      </c>
      <c r="B852" s="37" t="s">
        <v>2692</v>
      </c>
      <c r="C852" s="37">
        <v>524127</v>
      </c>
      <c r="D852" s="37" t="s">
        <v>2692</v>
      </c>
    </row>
    <row r="853" spans="1:8" ht="110.65">
      <c r="A853" s="37">
        <v>524128</v>
      </c>
      <c r="B853" s="37" t="s">
        <v>2693</v>
      </c>
      <c r="C853" s="37">
        <v>524128</v>
      </c>
      <c r="D853" s="37" t="s">
        <v>2693</v>
      </c>
    </row>
    <row r="854" spans="1:8" ht="36.950000000000003">
      <c r="A854" s="37">
        <v>524130</v>
      </c>
      <c r="B854" s="37" t="s">
        <v>2694</v>
      </c>
      <c r="C854" s="37">
        <v>524130</v>
      </c>
      <c r="D854" s="37" t="s">
        <v>2694</v>
      </c>
      <c r="E854" s="77"/>
    </row>
    <row r="855" spans="1:8" ht="61.5">
      <c r="A855" s="37">
        <v>524210</v>
      </c>
      <c r="B855" s="37" t="s">
        <v>2695</v>
      </c>
      <c r="C855" s="37">
        <v>524210</v>
      </c>
      <c r="D855" s="37" t="s">
        <v>2695</v>
      </c>
      <c r="E855" s="77"/>
    </row>
    <row r="856" spans="1:8" ht="24.6">
      <c r="A856" s="37">
        <v>524291</v>
      </c>
      <c r="B856" s="37" t="s">
        <v>2696</v>
      </c>
      <c r="C856" s="37">
        <v>524291</v>
      </c>
      <c r="D856" s="37" t="s">
        <v>2696</v>
      </c>
      <c r="E856" s="77"/>
    </row>
    <row r="857" spans="1:8" ht="159.94999999999999">
      <c r="A857" s="37">
        <v>524292</v>
      </c>
      <c r="B857" s="37" t="s">
        <v>2697</v>
      </c>
      <c r="C857" s="37">
        <v>524292</v>
      </c>
      <c r="D857" s="37" t="s">
        <v>2698</v>
      </c>
      <c r="E857" s="77"/>
      <c r="H857" t="s">
        <v>28</v>
      </c>
    </row>
    <row r="858" spans="1:8" ht="49.15">
      <c r="A858" s="37">
        <v>524298</v>
      </c>
      <c r="B858" s="37" t="s">
        <v>2699</v>
      </c>
      <c r="C858" s="37">
        <v>524298</v>
      </c>
      <c r="D858" s="37" t="s">
        <v>2699</v>
      </c>
      <c r="E858" s="77"/>
    </row>
    <row r="859" spans="1:8" ht="24.6">
      <c r="A859" s="37">
        <v>525110</v>
      </c>
      <c r="B859" s="37" t="s">
        <v>2700</v>
      </c>
      <c r="C859" s="37">
        <v>525110</v>
      </c>
      <c r="D859" s="37" t="s">
        <v>2700</v>
      </c>
      <c r="E859" s="77"/>
    </row>
    <row r="860" spans="1:8" ht="36.950000000000003">
      <c r="A860" s="37">
        <v>525120</v>
      </c>
      <c r="B860" s="37" t="s">
        <v>2701</v>
      </c>
      <c r="C860" s="37">
        <v>525120</v>
      </c>
      <c r="D860" s="37" t="s">
        <v>2701</v>
      </c>
      <c r="E860" s="77"/>
    </row>
    <row r="861" spans="1:8" ht="36.950000000000003">
      <c r="A861" s="37">
        <v>525190</v>
      </c>
      <c r="B861" s="37" t="s">
        <v>2702</v>
      </c>
      <c r="C861" s="37">
        <v>525190</v>
      </c>
      <c r="D861" s="37" t="s">
        <v>2702</v>
      </c>
      <c r="E861" s="77"/>
    </row>
    <row r="862" spans="1:8" ht="36.950000000000003">
      <c r="A862" s="37">
        <v>525910</v>
      </c>
      <c r="B862" s="37" t="s">
        <v>2703</v>
      </c>
      <c r="C862" s="37">
        <v>525910</v>
      </c>
      <c r="D862" s="37" t="s">
        <v>2703</v>
      </c>
      <c r="E862" s="77"/>
    </row>
    <row r="863" spans="1:8" ht="61.5">
      <c r="A863" s="37">
        <v>525920</v>
      </c>
      <c r="B863" s="37" t="s">
        <v>2704</v>
      </c>
      <c r="C863" s="37">
        <v>525920</v>
      </c>
      <c r="D863" s="37" t="s">
        <v>2704</v>
      </c>
      <c r="E863" s="77"/>
    </row>
    <row r="864" spans="1:8" ht="36.950000000000003">
      <c r="A864" s="37">
        <v>525990</v>
      </c>
      <c r="B864" s="37" t="s">
        <v>2705</v>
      </c>
      <c r="C864" s="37">
        <v>525990</v>
      </c>
      <c r="D864" s="37" t="s">
        <v>2705</v>
      </c>
      <c r="E864" s="77"/>
    </row>
    <row r="865" spans="1:4" ht="61.5">
      <c r="A865" s="37">
        <v>531110</v>
      </c>
      <c r="B865" s="37" t="s">
        <v>2706</v>
      </c>
      <c r="C865" s="37">
        <v>531110</v>
      </c>
      <c r="D865" s="37" t="s">
        <v>2706</v>
      </c>
    </row>
    <row r="866" spans="1:4" ht="86.1">
      <c r="A866" s="37">
        <v>531120</v>
      </c>
      <c r="B866" s="37" t="s">
        <v>2707</v>
      </c>
      <c r="C866" s="37">
        <v>531120</v>
      </c>
      <c r="D866" s="37" t="s">
        <v>2707</v>
      </c>
    </row>
    <row r="867" spans="1:4" ht="73.900000000000006">
      <c r="A867" s="37">
        <v>531130</v>
      </c>
      <c r="B867" s="37" t="s">
        <v>2708</v>
      </c>
      <c r="C867" s="37">
        <v>531130</v>
      </c>
      <c r="D867" s="37" t="s">
        <v>2708</v>
      </c>
    </row>
    <row r="868" spans="1:4" ht="49.15">
      <c r="A868" s="37">
        <v>531190</v>
      </c>
      <c r="B868" s="37" t="s">
        <v>2709</v>
      </c>
      <c r="C868" s="37">
        <v>531190</v>
      </c>
      <c r="D868" s="37" t="s">
        <v>2709</v>
      </c>
    </row>
    <row r="869" spans="1:4" ht="73.900000000000006">
      <c r="A869" s="37">
        <v>531210</v>
      </c>
      <c r="B869" s="37" t="s">
        <v>2710</v>
      </c>
      <c r="C869" s="37">
        <v>531210</v>
      </c>
      <c r="D869" s="37" t="s">
        <v>2710</v>
      </c>
    </row>
    <row r="870" spans="1:4" ht="36.950000000000003">
      <c r="A870" s="37">
        <v>531311</v>
      </c>
      <c r="B870" s="37" t="s">
        <v>2711</v>
      </c>
      <c r="C870" s="37">
        <v>531311</v>
      </c>
      <c r="D870" s="37" t="s">
        <v>2711</v>
      </c>
    </row>
    <row r="871" spans="1:4" ht="49.15">
      <c r="A871" s="37">
        <v>531312</v>
      </c>
      <c r="B871" s="37" t="s">
        <v>2712</v>
      </c>
      <c r="C871" s="37">
        <v>531312</v>
      </c>
      <c r="D871" s="37" t="s">
        <v>2712</v>
      </c>
    </row>
    <row r="872" spans="1:4" ht="49.15">
      <c r="A872" s="37">
        <v>531320</v>
      </c>
      <c r="B872" s="37" t="s">
        <v>2713</v>
      </c>
      <c r="C872" s="37">
        <v>531320</v>
      </c>
      <c r="D872" s="37" t="s">
        <v>2713</v>
      </c>
    </row>
    <row r="873" spans="1:4" ht="61.5">
      <c r="A873" s="37">
        <v>531390</v>
      </c>
      <c r="B873" s="37" t="s">
        <v>2714</v>
      </c>
      <c r="C873" s="37">
        <v>531390</v>
      </c>
      <c r="D873" s="37" t="s">
        <v>2714</v>
      </c>
    </row>
    <row r="874" spans="1:4" ht="24.6">
      <c r="A874" s="37">
        <v>532111</v>
      </c>
      <c r="B874" s="37" t="s">
        <v>2715</v>
      </c>
      <c r="C874" s="37">
        <v>532111</v>
      </c>
      <c r="D874" s="37" t="s">
        <v>2715</v>
      </c>
    </row>
    <row r="875" spans="1:4" ht="36.950000000000003">
      <c r="A875" s="37">
        <v>532112</v>
      </c>
      <c r="B875" s="37" t="s">
        <v>2716</v>
      </c>
      <c r="C875" s="37">
        <v>532112</v>
      </c>
      <c r="D875" s="37" t="s">
        <v>2716</v>
      </c>
    </row>
    <row r="876" spans="1:4" ht="110.65">
      <c r="A876" s="37">
        <v>532120</v>
      </c>
      <c r="B876" s="37" t="s">
        <v>2717</v>
      </c>
      <c r="C876" s="37">
        <v>532120</v>
      </c>
      <c r="D876" s="37" t="s">
        <v>2717</v>
      </c>
    </row>
    <row r="877" spans="1:4" ht="61.5">
      <c r="A877" s="37">
        <v>532210</v>
      </c>
      <c r="B877" s="37" t="s">
        <v>2718</v>
      </c>
      <c r="C877" s="37">
        <v>532210</v>
      </c>
      <c r="D877" s="37" t="s">
        <v>2718</v>
      </c>
    </row>
    <row r="878" spans="1:4" ht="49.15">
      <c r="A878" s="37">
        <v>532281</v>
      </c>
      <c r="B878" s="37" t="s">
        <v>2719</v>
      </c>
      <c r="C878" s="37">
        <v>532281</v>
      </c>
      <c r="D878" s="37" t="s">
        <v>2719</v>
      </c>
    </row>
    <row r="879" spans="1:4" ht="49.15">
      <c r="A879" s="37">
        <v>532282</v>
      </c>
      <c r="B879" s="37" t="s">
        <v>2720</v>
      </c>
      <c r="C879" s="37">
        <v>532282</v>
      </c>
      <c r="D879" s="37" t="s">
        <v>2720</v>
      </c>
    </row>
    <row r="880" spans="1:4" ht="49.15">
      <c r="A880" s="37">
        <v>532283</v>
      </c>
      <c r="B880" s="37" t="s">
        <v>2721</v>
      </c>
      <c r="C880" s="37">
        <v>532283</v>
      </c>
      <c r="D880" s="37" t="s">
        <v>2721</v>
      </c>
    </row>
    <row r="881" spans="1:8" ht="36.950000000000003">
      <c r="A881" s="37">
        <v>532284</v>
      </c>
      <c r="B881" s="37" t="s">
        <v>2722</v>
      </c>
      <c r="C881" s="37">
        <v>532284</v>
      </c>
      <c r="D881" s="37" t="s">
        <v>2722</v>
      </c>
      <c r="E881" s="77"/>
    </row>
    <row r="882" spans="1:8" ht="49.15">
      <c r="A882" s="37">
        <v>532289</v>
      </c>
      <c r="B882" s="37" t="s">
        <v>2723</v>
      </c>
      <c r="C882" s="37">
        <v>532289</v>
      </c>
      <c r="D882" s="37" t="s">
        <v>2723</v>
      </c>
      <c r="E882" s="77"/>
    </row>
    <row r="883" spans="1:8" ht="36.950000000000003">
      <c r="A883" s="37">
        <v>532310</v>
      </c>
      <c r="B883" s="37" t="s">
        <v>2724</v>
      </c>
      <c r="C883" s="37">
        <v>532310</v>
      </c>
      <c r="D883" s="37" t="s">
        <v>2724</v>
      </c>
      <c r="E883" s="77"/>
      <c r="H883" t="s">
        <v>28</v>
      </c>
    </row>
    <row r="884" spans="1:8" ht="98.45">
      <c r="A884" s="37">
        <v>532411</v>
      </c>
      <c r="B884" s="37" t="s">
        <v>2725</v>
      </c>
      <c r="C884" s="37">
        <v>532411</v>
      </c>
      <c r="D884" s="37" t="s">
        <v>2725</v>
      </c>
      <c r="E884" s="77"/>
      <c r="G884" t="s">
        <v>28</v>
      </c>
    </row>
    <row r="885" spans="1:8" ht="123">
      <c r="A885" s="37">
        <v>532412</v>
      </c>
      <c r="B885" s="37" t="s">
        <v>2726</v>
      </c>
      <c r="C885" s="37">
        <v>532412</v>
      </c>
      <c r="D885" s="37" t="s">
        <v>2726</v>
      </c>
      <c r="E885" s="77"/>
    </row>
    <row r="886" spans="1:8" ht="73.900000000000006">
      <c r="A886" s="37">
        <v>532420</v>
      </c>
      <c r="B886" s="37" t="s">
        <v>2727</v>
      </c>
      <c r="C886" s="37">
        <v>532420</v>
      </c>
      <c r="D886" s="37" t="s">
        <v>2727</v>
      </c>
    </row>
    <row r="887" spans="1:8" ht="110.65">
      <c r="A887" s="37">
        <v>532490</v>
      </c>
      <c r="B887" s="37" t="s">
        <v>2728</v>
      </c>
      <c r="C887" s="37">
        <v>532490</v>
      </c>
      <c r="D887" s="37" t="s">
        <v>2728</v>
      </c>
    </row>
    <row r="888" spans="1:8" ht="98.45">
      <c r="A888" s="37">
        <v>533110</v>
      </c>
      <c r="B888" s="37" t="s">
        <v>2729</v>
      </c>
      <c r="C888" s="37">
        <v>533110</v>
      </c>
      <c r="D888" s="37" t="s">
        <v>2729</v>
      </c>
    </row>
    <row r="889" spans="1:8" ht="24.6">
      <c r="A889" s="37">
        <v>541110</v>
      </c>
      <c r="B889" s="37" t="s">
        <v>2730</v>
      </c>
      <c r="C889" s="37">
        <v>541110</v>
      </c>
      <c r="D889" s="37" t="s">
        <v>2730</v>
      </c>
    </row>
    <row r="890" spans="1:8" ht="24.6">
      <c r="A890" s="37">
        <v>541120</v>
      </c>
      <c r="B890" s="37" t="s">
        <v>2731</v>
      </c>
      <c r="C890" s="37">
        <v>541120</v>
      </c>
      <c r="D890" s="37" t="s">
        <v>2731</v>
      </c>
    </row>
    <row r="891" spans="1:8" ht="61.5">
      <c r="A891" s="37">
        <v>541191</v>
      </c>
      <c r="B891" s="37" t="s">
        <v>2732</v>
      </c>
      <c r="C891" s="37">
        <v>541191</v>
      </c>
      <c r="D891" s="37" t="s">
        <v>2732</v>
      </c>
    </row>
    <row r="892" spans="1:8" ht="36.950000000000003">
      <c r="A892" s="37">
        <v>541199</v>
      </c>
      <c r="B892" s="37" t="s">
        <v>2733</v>
      </c>
      <c r="C892" s="37">
        <v>541199</v>
      </c>
      <c r="D892" s="37" t="s">
        <v>2733</v>
      </c>
    </row>
    <row r="893" spans="1:8" ht="61.5">
      <c r="A893" s="37">
        <v>541211</v>
      </c>
      <c r="B893" s="37" t="s">
        <v>2734</v>
      </c>
      <c r="C893" s="37">
        <v>541211</v>
      </c>
      <c r="D893" s="37" t="s">
        <v>2734</v>
      </c>
    </row>
    <row r="894" spans="1:8" ht="36.950000000000003">
      <c r="A894" s="37">
        <v>541213</v>
      </c>
      <c r="B894" s="37" t="s">
        <v>2735</v>
      </c>
      <c r="C894" s="37">
        <v>541213</v>
      </c>
      <c r="D894" s="37" t="s">
        <v>2735</v>
      </c>
    </row>
    <row r="895" spans="1:8" ht="24.6">
      <c r="A895" s="37">
        <v>541214</v>
      </c>
      <c r="B895" s="37" t="s">
        <v>2736</v>
      </c>
      <c r="C895" s="37">
        <v>541214</v>
      </c>
      <c r="D895" s="37" t="s">
        <v>2736</v>
      </c>
    </row>
    <row r="896" spans="1:8" ht="36.950000000000003">
      <c r="A896" s="37">
        <v>541219</v>
      </c>
      <c r="B896" s="37" t="s">
        <v>2737</v>
      </c>
      <c r="C896" s="37">
        <v>541219</v>
      </c>
      <c r="D896" s="37" t="s">
        <v>2737</v>
      </c>
    </row>
    <row r="897" spans="1:11" ht="36.950000000000003">
      <c r="A897" s="37">
        <v>541310</v>
      </c>
      <c r="B897" s="37" t="s">
        <v>2738</v>
      </c>
      <c r="C897" s="37">
        <v>541310</v>
      </c>
      <c r="D897" s="37" t="s">
        <v>2738</v>
      </c>
    </row>
    <row r="898" spans="1:11" ht="61.5">
      <c r="A898" s="37">
        <v>541320</v>
      </c>
      <c r="B898" s="37" t="s">
        <v>2739</v>
      </c>
      <c r="C898" s="37">
        <v>541320</v>
      </c>
      <c r="D898" s="37" t="s">
        <v>2739</v>
      </c>
    </row>
    <row r="899" spans="1:11" ht="24.6">
      <c r="A899" s="37">
        <v>541330</v>
      </c>
      <c r="B899" s="37" t="s">
        <v>2740</v>
      </c>
      <c r="C899" s="37">
        <v>541330</v>
      </c>
      <c r="D899" s="37" t="s">
        <v>2740</v>
      </c>
    </row>
    <row r="900" spans="1:11" ht="24.6">
      <c r="A900" s="37">
        <v>541340</v>
      </c>
      <c r="B900" s="37" t="s">
        <v>2741</v>
      </c>
      <c r="C900" s="37">
        <v>541340</v>
      </c>
      <c r="D900" s="37" t="s">
        <v>2741</v>
      </c>
    </row>
    <row r="901" spans="1:11" ht="36.950000000000003">
      <c r="A901" s="37">
        <v>541350</v>
      </c>
      <c r="B901" s="37" t="s">
        <v>2742</v>
      </c>
      <c r="C901" s="37">
        <v>541350</v>
      </c>
      <c r="D901" s="37" t="s">
        <v>2742</v>
      </c>
    </row>
    <row r="902" spans="1:11" ht="73.900000000000006">
      <c r="A902" s="37">
        <v>541360</v>
      </c>
      <c r="B902" s="37" t="s">
        <v>2743</v>
      </c>
      <c r="C902" s="37">
        <v>541360</v>
      </c>
      <c r="D902" s="37" t="s">
        <v>2743</v>
      </c>
      <c r="E902" s="77"/>
    </row>
    <row r="903" spans="1:11" ht="86.1">
      <c r="A903" s="37">
        <v>541370</v>
      </c>
      <c r="B903" s="37" t="s">
        <v>2744</v>
      </c>
      <c r="C903" s="37">
        <v>541370</v>
      </c>
      <c r="D903" s="37" t="s">
        <v>2744</v>
      </c>
      <c r="E903" s="77"/>
      <c r="K903" t="s">
        <v>28</v>
      </c>
    </row>
    <row r="904" spans="1:11" ht="49.15">
      <c r="A904" s="37">
        <v>541380</v>
      </c>
      <c r="B904" s="37" t="s">
        <v>2745</v>
      </c>
      <c r="C904" s="37">
        <v>541380</v>
      </c>
      <c r="D904" s="37" t="s">
        <v>2746</v>
      </c>
      <c r="E904" s="77"/>
    </row>
    <row r="905" spans="1:11" ht="36.950000000000003">
      <c r="A905" s="37">
        <v>541410</v>
      </c>
      <c r="B905" s="37" t="s">
        <v>2747</v>
      </c>
      <c r="C905" s="37">
        <v>541410</v>
      </c>
      <c r="D905" s="37" t="s">
        <v>2747</v>
      </c>
      <c r="E905" s="77"/>
    </row>
    <row r="906" spans="1:11" ht="36.950000000000003">
      <c r="A906" s="37">
        <v>541420</v>
      </c>
      <c r="B906" s="37" t="s">
        <v>2748</v>
      </c>
      <c r="C906" s="37">
        <v>541420</v>
      </c>
      <c r="D906" s="37" t="s">
        <v>2748</v>
      </c>
      <c r="E906" s="77"/>
    </row>
    <row r="907" spans="1:11" ht="36.950000000000003">
      <c r="A907" s="37">
        <v>541430</v>
      </c>
      <c r="B907" s="37" t="s">
        <v>2749</v>
      </c>
      <c r="C907" s="37">
        <v>541430</v>
      </c>
      <c r="D907" s="37" t="s">
        <v>2749</v>
      </c>
      <c r="E907" s="77"/>
    </row>
    <row r="908" spans="1:11" ht="49.15">
      <c r="A908" s="37">
        <v>541490</v>
      </c>
      <c r="B908" s="37" t="s">
        <v>2750</v>
      </c>
      <c r="C908" s="37">
        <v>541490</v>
      </c>
      <c r="D908" s="37" t="s">
        <v>2750</v>
      </c>
      <c r="E908" s="77"/>
    </row>
    <row r="909" spans="1:11" ht="61.5">
      <c r="A909" s="37">
        <v>541511</v>
      </c>
      <c r="B909" s="37" t="s">
        <v>2751</v>
      </c>
      <c r="C909" s="37">
        <v>541511</v>
      </c>
      <c r="D909" s="37" t="s">
        <v>2751</v>
      </c>
      <c r="E909" s="77"/>
    </row>
    <row r="910" spans="1:11" ht="49.15">
      <c r="A910" s="37">
        <v>541512</v>
      </c>
      <c r="B910" s="37" t="s">
        <v>2752</v>
      </c>
      <c r="C910" s="37">
        <v>541512</v>
      </c>
      <c r="D910" s="37" t="s">
        <v>2752</v>
      </c>
      <c r="E910" s="77"/>
    </row>
    <row r="911" spans="1:11" ht="61.5">
      <c r="A911" s="37">
        <v>541513</v>
      </c>
      <c r="B911" s="37" t="s">
        <v>2753</v>
      </c>
      <c r="C911" s="37">
        <v>541513</v>
      </c>
      <c r="D911" s="37" t="s">
        <v>2753</v>
      </c>
      <c r="E911" s="77"/>
    </row>
    <row r="912" spans="1:11" ht="49.15">
      <c r="A912" s="37">
        <v>541519</v>
      </c>
      <c r="B912" s="37" t="s">
        <v>2754</v>
      </c>
      <c r="C912" s="37">
        <v>541519</v>
      </c>
      <c r="D912" s="37" t="s">
        <v>2754</v>
      </c>
      <c r="E912" s="77"/>
    </row>
    <row r="913" spans="1:7" ht="110.65">
      <c r="A913" s="37">
        <v>541611</v>
      </c>
      <c r="B913" s="37" t="s">
        <v>2755</v>
      </c>
      <c r="C913" s="37">
        <v>541611</v>
      </c>
      <c r="D913" s="37" t="s">
        <v>2755</v>
      </c>
      <c r="E913" s="77"/>
    </row>
    <row r="914" spans="1:7" ht="49.15">
      <c r="A914" s="37">
        <v>541612</v>
      </c>
      <c r="B914" s="37" t="s">
        <v>2756</v>
      </c>
      <c r="C914" s="37">
        <v>541612</v>
      </c>
      <c r="D914" s="37" t="s">
        <v>2756</v>
      </c>
      <c r="E914" s="77"/>
    </row>
    <row r="915" spans="1:7" ht="36.950000000000003">
      <c r="A915" s="37">
        <v>541613</v>
      </c>
      <c r="B915" s="37" t="s">
        <v>2757</v>
      </c>
      <c r="C915" s="37">
        <v>541613</v>
      </c>
      <c r="D915" s="37" t="s">
        <v>2757</v>
      </c>
      <c r="E915" s="77"/>
    </row>
    <row r="916" spans="1:7" ht="86.1">
      <c r="A916" s="37">
        <v>541614</v>
      </c>
      <c r="B916" s="37" t="s">
        <v>2758</v>
      </c>
      <c r="C916" s="37">
        <v>541614</v>
      </c>
      <c r="D916" s="37" t="s">
        <v>2758</v>
      </c>
      <c r="E916" s="77"/>
    </row>
    <row r="917" spans="1:7" ht="61.5">
      <c r="A917" s="37">
        <v>541618</v>
      </c>
      <c r="B917" s="37" t="s">
        <v>2759</v>
      </c>
      <c r="C917" s="37">
        <v>541618</v>
      </c>
      <c r="D917" s="37" t="s">
        <v>2759</v>
      </c>
      <c r="E917" s="77"/>
    </row>
    <row r="918" spans="1:7" ht="49.15">
      <c r="A918" s="37">
        <v>541620</v>
      </c>
      <c r="B918" s="37" t="s">
        <v>2760</v>
      </c>
      <c r="C918" s="37">
        <v>541620</v>
      </c>
      <c r="D918" s="37" t="s">
        <v>2760</v>
      </c>
      <c r="E918" s="77"/>
    </row>
    <row r="919" spans="1:7" ht="73.900000000000006">
      <c r="A919" s="37">
        <v>541690</v>
      </c>
      <c r="B919" s="37" t="s">
        <v>2761</v>
      </c>
      <c r="C919" s="37">
        <v>541690</v>
      </c>
      <c r="D919" s="37" t="s">
        <v>2761</v>
      </c>
      <c r="E919" s="77"/>
    </row>
    <row r="920" spans="1:7" ht="73.900000000000006">
      <c r="A920" s="37">
        <v>541713</v>
      </c>
      <c r="B920" s="37" t="s">
        <v>2762</v>
      </c>
      <c r="C920" s="37">
        <v>541713</v>
      </c>
      <c r="D920" s="37" t="s">
        <v>2762</v>
      </c>
      <c r="E920" s="77"/>
    </row>
    <row r="921" spans="1:7" ht="110.65">
      <c r="A921" s="37">
        <v>541714</v>
      </c>
      <c r="B921" s="37" t="s">
        <v>2763</v>
      </c>
      <c r="C921" s="37">
        <v>541714</v>
      </c>
      <c r="D921" s="37" t="s">
        <v>2763</v>
      </c>
      <c r="E921" s="77"/>
      <c r="F921" s="42"/>
    </row>
    <row r="922" spans="1:7" ht="159.94999999999999">
      <c r="A922" s="37">
        <v>541715</v>
      </c>
      <c r="B922" s="37" t="s">
        <v>2764</v>
      </c>
      <c r="C922" s="37">
        <v>541715</v>
      </c>
      <c r="D922" s="37" t="s">
        <v>2764</v>
      </c>
      <c r="E922" s="77"/>
      <c r="F922" s="42"/>
      <c r="G922" s="42" t="s">
        <v>28</v>
      </c>
    </row>
    <row r="923" spans="1:7" ht="110.65">
      <c r="A923" s="37">
        <v>541720</v>
      </c>
      <c r="B923" s="37" t="s">
        <v>2765</v>
      </c>
      <c r="C923" s="37">
        <v>541720</v>
      </c>
      <c r="D923" s="37" t="s">
        <v>2765</v>
      </c>
      <c r="E923" s="77"/>
      <c r="F923" s="42" t="s">
        <v>28</v>
      </c>
    </row>
    <row r="924" spans="1:7" ht="36.950000000000003">
      <c r="A924" s="37">
        <v>541810</v>
      </c>
      <c r="B924" s="37" t="s">
        <v>2766</v>
      </c>
      <c r="C924" s="37">
        <v>541810</v>
      </c>
      <c r="D924" s="37" t="s">
        <v>2766</v>
      </c>
      <c r="E924" s="77"/>
    </row>
    <row r="925" spans="1:7" ht="36.950000000000003">
      <c r="A925" s="37">
        <v>541820</v>
      </c>
      <c r="B925" s="37" t="s">
        <v>2767</v>
      </c>
      <c r="C925" s="37">
        <v>541820</v>
      </c>
      <c r="D925" s="37" t="s">
        <v>2767</v>
      </c>
      <c r="E925" s="77"/>
    </row>
    <row r="926" spans="1:7" ht="36.950000000000003">
      <c r="A926" s="37">
        <v>541830</v>
      </c>
      <c r="B926" s="37" t="s">
        <v>2768</v>
      </c>
      <c r="C926" s="37">
        <v>541830</v>
      </c>
      <c r="D926" s="37" t="s">
        <v>2768</v>
      </c>
      <c r="E926" s="77"/>
    </row>
    <row r="927" spans="1:7" ht="36.950000000000003">
      <c r="A927" s="37">
        <v>541840</v>
      </c>
      <c r="B927" s="37" t="s">
        <v>2769</v>
      </c>
      <c r="C927" s="37">
        <v>541840</v>
      </c>
      <c r="D927" s="37" t="s">
        <v>2769</v>
      </c>
      <c r="E927" s="77"/>
    </row>
    <row r="928" spans="1:7" ht="61.5">
      <c r="A928" s="37">
        <v>541850</v>
      </c>
      <c r="B928" s="37" t="s">
        <v>2770</v>
      </c>
      <c r="C928" s="37">
        <v>541850</v>
      </c>
      <c r="D928" s="37" t="s">
        <v>2771</v>
      </c>
      <c r="E928" s="77"/>
    </row>
    <row r="929" spans="1:9" ht="36.950000000000003">
      <c r="A929" s="37">
        <v>541860</v>
      </c>
      <c r="B929" s="37" t="s">
        <v>2772</v>
      </c>
      <c r="C929" s="37">
        <v>541860</v>
      </c>
      <c r="D929" s="37" t="s">
        <v>2772</v>
      </c>
      <c r="E929" s="77"/>
    </row>
    <row r="930" spans="1:9" ht="49.15">
      <c r="A930" s="37">
        <v>541870</v>
      </c>
      <c r="B930" s="37" t="s">
        <v>2773</v>
      </c>
      <c r="C930" s="37">
        <v>541870</v>
      </c>
      <c r="D930" s="37" t="s">
        <v>2773</v>
      </c>
      <c r="E930" s="77"/>
    </row>
    <row r="931" spans="1:9" ht="61.5">
      <c r="A931" s="37">
        <v>541890</v>
      </c>
      <c r="B931" s="37" t="s">
        <v>2774</v>
      </c>
      <c r="C931" s="37">
        <v>541890</v>
      </c>
      <c r="D931" s="37" t="s">
        <v>2774</v>
      </c>
      <c r="E931" s="77"/>
    </row>
    <row r="932" spans="1:9" ht="61.5">
      <c r="A932" s="37">
        <v>541910</v>
      </c>
      <c r="B932" s="37" t="s">
        <v>2775</v>
      </c>
      <c r="C932" s="37">
        <v>541910</v>
      </c>
      <c r="D932" s="37" t="s">
        <v>2775</v>
      </c>
      <c r="E932" s="77"/>
    </row>
    <row r="933" spans="1:9" ht="49.15">
      <c r="A933" s="37">
        <v>541921</v>
      </c>
      <c r="B933" s="37" t="s">
        <v>2776</v>
      </c>
      <c r="C933" s="37">
        <v>541921</v>
      </c>
      <c r="D933" s="37" t="s">
        <v>2776</v>
      </c>
      <c r="E933" s="77"/>
    </row>
    <row r="934" spans="1:9" ht="49.15">
      <c r="A934" s="37">
        <v>541922</v>
      </c>
      <c r="B934" s="37" t="s">
        <v>2777</v>
      </c>
      <c r="C934" s="37">
        <v>541922</v>
      </c>
      <c r="D934" s="37" t="s">
        <v>2777</v>
      </c>
      <c r="E934" s="77"/>
      <c r="I934" t="s">
        <v>28</v>
      </c>
    </row>
    <row r="935" spans="1:9" ht="61.5">
      <c r="A935" s="37">
        <v>541930</v>
      </c>
      <c r="B935" s="37" t="s">
        <v>2778</v>
      </c>
      <c r="C935" s="37">
        <v>541930</v>
      </c>
      <c r="D935" s="37" t="s">
        <v>2778</v>
      </c>
      <c r="E935" s="77"/>
    </row>
    <row r="936" spans="1:9" ht="24.6">
      <c r="A936" s="37">
        <v>541940</v>
      </c>
      <c r="B936" s="37" t="s">
        <v>2779</v>
      </c>
      <c r="C936" s="37">
        <v>541940</v>
      </c>
      <c r="D936" s="37" t="s">
        <v>2779</v>
      </c>
      <c r="E936" s="77"/>
    </row>
    <row r="937" spans="1:9" ht="86.1">
      <c r="A937" s="37">
        <v>541990</v>
      </c>
      <c r="B937" s="37" t="s">
        <v>2780</v>
      </c>
      <c r="C937" s="37">
        <v>541990</v>
      </c>
      <c r="D937" s="37" t="s">
        <v>2780</v>
      </c>
      <c r="E937" s="77"/>
    </row>
    <row r="938" spans="1:9" ht="61.5">
      <c r="A938" s="37">
        <v>551111</v>
      </c>
      <c r="B938" s="37" t="s">
        <v>2781</v>
      </c>
      <c r="C938" s="37">
        <v>551111</v>
      </c>
      <c r="D938" s="37" t="s">
        <v>2781</v>
      </c>
      <c r="E938" s="77"/>
    </row>
    <row r="939" spans="1:9" ht="61.5">
      <c r="A939" s="37">
        <v>551112</v>
      </c>
      <c r="B939" s="37" t="s">
        <v>2782</v>
      </c>
      <c r="C939" s="37">
        <v>551112</v>
      </c>
      <c r="D939" s="37" t="s">
        <v>2782</v>
      </c>
      <c r="E939" s="77"/>
    </row>
    <row r="940" spans="1:9" ht="73.900000000000006">
      <c r="A940" s="37">
        <v>551114</v>
      </c>
      <c r="B940" s="37" t="s">
        <v>2783</v>
      </c>
      <c r="C940" s="37">
        <v>551114</v>
      </c>
      <c r="D940" s="37" t="s">
        <v>2783</v>
      </c>
      <c r="E940" s="77"/>
    </row>
    <row r="941" spans="1:9" ht="49.15">
      <c r="A941" s="37">
        <v>561110</v>
      </c>
      <c r="B941" s="37" t="s">
        <v>2784</v>
      </c>
      <c r="C941" s="37">
        <v>561110</v>
      </c>
      <c r="D941" s="37" t="s">
        <v>2784</v>
      </c>
      <c r="E941" s="77"/>
    </row>
    <row r="942" spans="1:9" ht="36.950000000000003">
      <c r="A942" s="37">
        <v>561210</v>
      </c>
      <c r="B942" s="37" t="s">
        <v>2785</v>
      </c>
      <c r="C942" s="37">
        <v>561210</v>
      </c>
      <c r="D942" s="37" t="s">
        <v>2785</v>
      </c>
      <c r="E942" s="77"/>
    </row>
    <row r="943" spans="1:9" ht="49.15">
      <c r="A943" s="37">
        <v>561311</v>
      </c>
      <c r="B943" s="37" t="s">
        <v>2786</v>
      </c>
      <c r="C943" s="37">
        <v>561311</v>
      </c>
      <c r="D943" s="37" t="s">
        <v>2786</v>
      </c>
      <c r="E943" s="77"/>
    </row>
    <row r="944" spans="1:9" ht="36.950000000000003">
      <c r="A944" s="37">
        <v>561312</v>
      </c>
      <c r="B944" s="37" t="s">
        <v>2787</v>
      </c>
      <c r="C944" s="37">
        <v>561312</v>
      </c>
      <c r="D944" s="37" t="s">
        <v>2787</v>
      </c>
      <c r="E944" s="77"/>
    </row>
    <row r="945" spans="1:4" ht="36.950000000000003">
      <c r="A945" s="37">
        <v>561320</v>
      </c>
      <c r="B945" s="37" t="s">
        <v>2788</v>
      </c>
      <c r="C945" s="37">
        <v>561320</v>
      </c>
      <c r="D945" s="37" t="s">
        <v>2788</v>
      </c>
    </row>
    <row r="946" spans="1:4" ht="61.5">
      <c r="A946" s="37">
        <v>561330</v>
      </c>
      <c r="B946" s="37" t="s">
        <v>2789</v>
      </c>
      <c r="C946" s="37">
        <v>561330</v>
      </c>
      <c r="D946" s="37" t="s">
        <v>2789</v>
      </c>
    </row>
    <row r="947" spans="1:4" ht="36.950000000000003">
      <c r="A947" s="37">
        <v>561410</v>
      </c>
      <c r="B947" s="37" t="s">
        <v>2790</v>
      </c>
      <c r="C947" s="37">
        <v>561410</v>
      </c>
      <c r="D947" s="37" t="s">
        <v>2790</v>
      </c>
    </row>
    <row r="948" spans="1:4" ht="36.950000000000003">
      <c r="A948" s="37">
        <v>561421</v>
      </c>
      <c r="B948" s="37" t="s">
        <v>2791</v>
      </c>
      <c r="C948" s="37">
        <v>561421</v>
      </c>
      <c r="D948" s="37" t="s">
        <v>2791</v>
      </c>
    </row>
    <row r="949" spans="1:4" ht="73.900000000000006">
      <c r="A949" s="37">
        <v>561422</v>
      </c>
      <c r="B949" s="37" t="s">
        <v>2792</v>
      </c>
      <c r="C949" s="37">
        <v>561422</v>
      </c>
      <c r="D949" s="37" t="s">
        <v>2792</v>
      </c>
    </row>
    <row r="950" spans="1:4" ht="36.950000000000003">
      <c r="A950" s="37">
        <v>561431</v>
      </c>
      <c r="B950" s="37" t="s">
        <v>2793</v>
      </c>
      <c r="C950" s="37">
        <v>561431</v>
      </c>
      <c r="D950" s="37" t="s">
        <v>2793</v>
      </c>
    </row>
    <row r="951" spans="1:4" ht="86.1">
      <c r="A951" s="37">
        <v>561439</v>
      </c>
      <c r="B951" s="37" t="s">
        <v>2794</v>
      </c>
      <c r="C951" s="37">
        <v>561439</v>
      </c>
      <c r="D951" s="37" t="s">
        <v>2794</v>
      </c>
    </row>
    <row r="952" spans="1:4" ht="24.6">
      <c r="A952" s="37">
        <v>561440</v>
      </c>
      <c r="B952" s="37" t="s">
        <v>2795</v>
      </c>
      <c r="C952" s="37">
        <v>561440</v>
      </c>
      <c r="D952" s="37" t="s">
        <v>2795</v>
      </c>
    </row>
    <row r="953" spans="1:4" ht="24.6">
      <c r="A953" s="37">
        <v>561450</v>
      </c>
      <c r="B953" s="37" t="s">
        <v>2796</v>
      </c>
      <c r="C953" s="37">
        <v>561450</v>
      </c>
      <c r="D953" s="37" t="s">
        <v>2796</v>
      </c>
    </row>
    <row r="954" spans="1:4" ht="36.950000000000003">
      <c r="A954" s="37">
        <v>561491</v>
      </c>
      <c r="B954" s="37" t="s">
        <v>2797</v>
      </c>
      <c r="C954" s="37">
        <v>561491</v>
      </c>
      <c r="D954" s="37" t="s">
        <v>2797</v>
      </c>
    </row>
    <row r="955" spans="1:4" ht="61.5">
      <c r="A955" s="37">
        <v>561492</v>
      </c>
      <c r="B955" s="37" t="s">
        <v>2798</v>
      </c>
      <c r="C955" s="37">
        <v>561492</v>
      </c>
      <c r="D955" s="37" t="s">
        <v>2798</v>
      </c>
    </row>
    <row r="956" spans="1:4" ht="49.15">
      <c r="A956" s="37">
        <v>561499</v>
      </c>
      <c r="B956" s="37" t="s">
        <v>2799</v>
      </c>
      <c r="C956" s="37">
        <v>561499</v>
      </c>
      <c r="D956" s="37" t="s">
        <v>2799</v>
      </c>
    </row>
    <row r="957" spans="1:4" ht="24.6">
      <c r="A957" s="37">
        <v>561510</v>
      </c>
      <c r="B957" s="37" t="s">
        <v>2800</v>
      </c>
      <c r="C957" s="37">
        <v>561510</v>
      </c>
      <c r="D957" s="37" t="s">
        <v>2800</v>
      </c>
    </row>
    <row r="958" spans="1:4" ht="24.6">
      <c r="A958" s="37">
        <v>561520</v>
      </c>
      <c r="B958" s="37" t="s">
        <v>2801</v>
      </c>
      <c r="C958" s="37">
        <v>561520</v>
      </c>
      <c r="D958" s="37" t="s">
        <v>2801</v>
      </c>
    </row>
    <row r="959" spans="1:4" ht="49.15">
      <c r="A959" s="37">
        <v>561591</v>
      </c>
      <c r="B959" s="37" t="s">
        <v>2802</v>
      </c>
      <c r="C959" s="37">
        <v>561591</v>
      </c>
      <c r="D959" s="37" t="s">
        <v>2802</v>
      </c>
    </row>
    <row r="960" spans="1:4" ht="73.900000000000006">
      <c r="A960" s="37">
        <v>561599</v>
      </c>
      <c r="B960" s="37" t="s">
        <v>2803</v>
      </c>
      <c r="C960" s="37">
        <v>561599</v>
      </c>
      <c r="D960" s="37" t="s">
        <v>2803</v>
      </c>
    </row>
    <row r="961" spans="1:8" ht="73.900000000000006">
      <c r="A961" s="37">
        <v>561611</v>
      </c>
      <c r="B961" s="37" t="s">
        <v>2804</v>
      </c>
      <c r="C961" s="37">
        <v>561611</v>
      </c>
      <c r="D961" s="37" t="s">
        <v>2805</v>
      </c>
      <c r="E961" s="77"/>
      <c r="H961" t="s">
        <v>28</v>
      </c>
    </row>
    <row r="962" spans="1:8" ht="49.15">
      <c r="A962" s="37">
        <v>561612</v>
      </c>
      <c r="B962" s="37" t="s">
        <v>2806</v>
      </c>
      <c r="C962" s="37">
        <v>561612</v>
      </c>
      <c r="D962" s="37" t="s">
        <v>2806</v>
      </c>
      <c r="E962" s="77"/>
    </row>
    <row r="963" spans="1:8" ht="36.950000000000003">
      <c r="A963" s="37">
        <v>561613</v>
      </c>
      <c r="B963" s="37" t="s">
        <v>2807</v>
      </c>
      <c r="C963" s="37">
        <v>561613</v>
      </c>
      <c r="D963" s="37" t="s">
        <v>2807</v>
      </c>
      <c r="E963" s="77"/>
    </row>
    <row r="964" spans="1:8" ht="73.900000000000006">
      <c r="A964" s="37">
        <v>561621</v>
      </c>
      <c r="B964" s="37" t="s">
        <v>2808</v>
      </c>
      <c r="C964" s="37">
        <v>561621</v>
      </c>
      <c r="D964" s="37" t="s">
        <v>2808</v>
      </c>
      <c r="E964" s="77"/>
    </row>
    <row r="965" spans="1:8" ht="24.6">
      <c r="A965" s="37">
        <v>561622</v>
      </c>
      <c r="B965" s="37" t="s">
        <v>2809</v>
      </c>
      <c r="C965" s="37">
        <v>561622</v>
      </c>
      <c r="D965" s="37" t="s">
        <v>2809</v>
      </c>
      <c r="E965" s="77"/>
    </row>
    <row r="966" spans="1:8" ht="61.5">
      <c r="A966" s="37">
        <v>561710</v>
      </c>
      <c r="B966" s="37" t="s">
        <v>2810</v>
      </c>
      <c r="C966" s="37">
        <v>561710</v>
      </c>
      <c r="D966" s="37" t="s">
        <v>2810</v>
      </c>
    </row>
    <row r="967" spans="1:8" ht="24.6">
      <c r="A967" s="37">
        <v>561720</v>
      </c>
      <c r="B967" s="37" t="s">
        <v>2811</v>
      </c>
      <c r="C967" s="37">
        <v>561720</v>
      </c>
      <c r="D967" s="37" t="s">
        <v>2811</v>
      </c>
    </row>
    <row r="968" spans="1:8" ht="36.950000000000003">
      <c r="A968" s="37">
        <v>561730</v>
      </c>
      <c r="B968" s="37" t="s">
        <v>2812</v>
      </c>
      <c r="C968" s="37">
        <v>561730</v>
      </c>
      <c r="D968" s="37" t="s">
        <v>2812</v>
      </c>
    </row>
    <row r="969" spans="1:8" ht="61.5">
      <c r="A969" s="37">
        <v>561740</v>
      </c>
      <c r="B969" s="37" t="s">
        <v>2813</v>
      </c>
      <c r="C969" s="37">
        <v>561740</v>
      </c>
      <c r="D969" s="37" t="s">
        <v>2813</v>
      </c>
    </row>
    <row r="970" spans="1:8" ht="73.900000000000006">
      <c r="A970" s="37">
        <v>561790</v>
      </c>
      <c r="B970" s="37" t="s">
        <v>2814</v>
      </c>
      <c r="C970" s="37">
        <v>561790</v>
      </c>
      <c r="D970" s="37" t="s">
        <v>2814</v>
      </c>
    </row>
    <row r="971" spans="1:8" ht="49.15">
      <c r="A971" s="37">
        <v>561910</v>
      </c>
      <c r="B971" s="37" t="s">
        <v>2815</v>
      </c>
      <c r="C971" s="37">
        <v>561910</v>
      </c>
      <c r="D971" s="37" t="s">
        <v>2815</v>
      </c>
    </row>
    <row r="972" spans="1:8" ht="73.900000000000006">
      <c r="A972" s="37">
        <v>561920</v>
      </c>
      <c r="B972" s="37" t="s">
        <v>2816</v>
      </c>
      <c r="C972" s="37">
        <v>561920</v>
      </c>
      <c r="D972" s="37" t="s">
        <v>2816</v>
      </c>
    </row>
    <row r="973" spans="1:8" ht="36.950000000000003">
      <c r="A973" s="37">
        <v>561990</v>
      </c>
      <c r="B973" s="37" t="s">
        <v>2817</v>
      </c>
      <c r="C973" s="37">
        <v>561990</v>
      </c>
      <c r="D973" s="37" t="s">
        <v>2817</v>
      </c>
    </row>
    <row r="974" spans="1:8" ht="36.950000000000003">
      <c r="A974" s="37">
        <v>562111</v>
      </c>
      <c r="B974" s="37" t="s">
        <v>2818</v>
      </c>
      <c r="C974" s="37">
        <v>562111</v>
      </c>
      <c r="D974" s="37" t="s">
        <v>2818</v>
      </c>
    </row>
    <row r="975" spans="1:8" ht="36.950000000000003">
      <c r="A975" s="37">
        <v>562112</v>
      </c>
      <c r="B975" s="37" t="s">
        <v>2819</v>
      </c>
      <c r="C975" s="37">
        <v>562112</v>
      </c>
      <c r="D975" s="37" t="s">
        <v>2819</v>
      </c>
    </row>
    <row r="976" spans="1:8" ht="36.950000000000003">
      <c r="A976" s="37">
        <v>562119</v>
      </c>
      <c r="B976" s="37" t="s">
        <v>2820</v>
      </c>
      <c r="C976" s="37">
        <v>562119</v>
      </c>
      <c r="D976" s="37" t="s">
        <v>2820</v>
      </c>
    </row>
    <row r="977" spans="1:8" ht="61.5">
      <c r="A977" s="37">
        <v>562211</v>
      </c>
      <c r="B977" s="37" t="s">
        <v>1038</v>
      </c>
      <c r="C977" s="37">
        <v>562211</v>
      </c>
      <c r="D977" s="37" t="s">
        <v>1038</v>
      </c>
    </row>
    <row r="978" spans="1:8" ht="36.950000000000003">
      <c r="A978" s="37">
        <v>562212</v>
      </c>
      <c r="B978" s="37" t="s">
        <v>2821</v>
      </c>
      <c r="C978" s="37">
        <v>562212</v>
      </c>
      <c r="D978" s="37" t="s">
        <v>2821</v>
      </c>
    </row>
    <row r="979" spans="1:8" ht="73.900000000000006">
      <c r="A979" s="37">
        <v>562213</v>
      </c>
      <c r="B979" s="37" t="s">
        <v>2822</v>
      </c>
      <c r="C979" s="37">
        <v>562213</v>
      </c>
      <c r="D979" s="37" t="s">
        <v>2822</v>
      </c>
    </row>
    <row r="980" spans="1:8" ht="86.1">
      <c r="A980" s="37">
        <v>562219</v>
      </c>
      <c r="B980" s="37" t="s">
        <v>1039</v>
      </c>
      <c r="C980" s="37">
        <v>562219</v>
      </c>
      <c r="D980" s="37" t="s">
        <v>1039</v>
      </c>
    </row>
    <row r="981" spans="1:8" ht="36.950000000000003">
      <c r="A981" s="37">
        <v>562910</v>
      </c>
      <c r="B981" s="37" t="s">
        <v>2823</v>
      </c>
      <c r="C981" s="37">
        <v>562910</v>
      </c>
      <c r="D981" s="37" t="s">
        <v>2823</v>
      </c>
    </row>
    <row r="982" spans="1:8" ht="36.950000000000003">
      <c r="A982" s="37">
        <v>562920</v>
      </c>
      <c r="B982" s="37" t="s">
        <v>2824</v>
      </c>
      <c r="C982" s="37">
        <v>562920</v>
      </c>
      <c r="D982" s="37" t="s">
        <v>2824</v>
      </c>
      <c r="E982" s="77"/>
    </row>
    <row r="983" spans="1:8" ht="49.15">
      <c r="A983" s="37">
        <v>562991</v>
      </c>
      <c r="B983" s="37" t="s">
        <v>2825</v>
      </c>
      <c r="C983" s="37">
        <v>562991</v>
      </c>
      <c r="D983" s="37" t="s">
        <v>2825</v>
      </c>
      <c r="E983" s="77"/>
    </row>
    <row r="984" spans="1:8" ht="73.900000000000006">
      <c r="A984" s="37">
        <v>562998</v>
      </c>
      <c r="B984" s="37" t="s">
        <v>2826</v>
      </c>
      <c r="C984" s="37">
        <v>562998</v>
      </c>
      <c r="D984" s="37" t="s">
        <v>2826</v>
      </c>
      <c r="E984" s="77"/>
    </row>
    <row r="985" spans="1:8" ht="49.15">
      <c r="A985" s="37">
        <v>611110</v>
      </c>
      <c r="B985" s="37" t="s">
        <v>2827</v>
      </c>
      <c r="C985" s="37">
        <v>611110</v>
      </c>
      <c r="D985" s="37" t="s">
        <v>2827</v>
      </c>
      <c r="E985" s="77"/>
      <c r="H985" t="s">
        <v>28</v>
      </c>
    </row>
    <row r="986" spans="1:8" ht="24.6">
      <c r="A986" s="37">
        <v>611210</v>
      </c>
      <c r="B986" s="37" t="s">
        <v>2828</v>
      </c>
      <c r="C986" s="37">
        <v>611210</v>
      </c>
      <c r="D986" s="37" t="s">
        <v>2828</v>
      </c>
      <c r="E986" s="77"/>
    </row>
    <row r="987" spans="1:8" ht="61.5">
      <c r="A987" s="37">
        <v>611310</v>
      </c>
      <c r="B987" s="37" t="s">
        <v>2829</v>
      </c>
      <c r="C987" s="37">
        <v>611310</v>
      </c>
      <c r="D987" s="37" t="s">
        <v>2829</v>
      </c>
      <c r="E987" s="77"/>
    </row>
    <row r="988" spans="1:8" ht="49.15">
      <c r="A988" s="37">
        <v>611410</v>
      </c>
      <c r="B988" s="37" t="s">
        <v>2830</v>
      </c>
      <c r="C988" s="37">
        <v>611410</v>
      </c>
      <c r="D988" s="37" t="s">
        <v>2830</v>
      </c>
      <c r="E988" s="77"/>
    </row>
    <row r="989" spans="1:8" ht="24.6">
      <c r="A989" s="37">
        <v>611420</v>
      </c>
      <c r="B989" s="37" t="s">
        <v>2831</v>
      </c>
      <c r="C989" s="37">
        <v>611420</v>
      </c>
      <c r="D989" s="37" t="s">
        <v>2831</v>
      </c>
      <c r="E989" s="77"/>
    </row>
    <row r="990" spans="1:8" ht="86.1">
      <c r="A990" s="37">
        <v>611430</v>
      </c>
      <c r="B990" s="37" t="s">
        <v>2832</v>
      </c>
      <c r="C990" s="37">
        <v>611430</v>
      </c>
      <c r="D990" s="37" t="s">
        <v>2832</v>
      </c>
      <c r="E990" s="77"/>
    </row>
    <row r="991" spans="1:8" ht="49.15">
      <c r="A991" s="37">
        <v>611511</v>
      </c>
      <c r="B991" s="37" t="s">
        <v>2833</v>
      </c>
      <c r="C991" s="37">
        <v>611511</v>
      </c>
      <c r="D991" s="37" t="s">
        <v>2833</v>
      </c>
      <c r="E991" s="77"/>
    </row>
    <row r="992" spans="1:8" ht="24.6">
      <c r="A992" s="37">
        <v>611512</v>
      </c>
      <c r="B992" s="37" t="s">
        <v>2834</v>
      </c>
      <c r="C992" s="37">
        <v>611512</v>
      </c>
      <c r="D992" s="37" t="s">
        <v>2834</v>
      </c>
      <c r="E992" s="77"/>
    </row>
    <row r="993" spans="1:4" ht="36.950000000000003">
      <c r="A993" s="37">
        <v>611513</v>
      </c>
      <c r="B993" s="37" t="s">
        <v>2835</v>
      </c>
      <c r="C993" s="37">
        <v>611513</v>
      </c>
      <c r="D993" s="37" t="s">
        <v>2835</v>
      </c>
    </row>
    <row r="994" spans="1:4" ht="49.15">
      <c r="A994" s="37">
        <v>611519</v>
      </c>
      <c r="B994" s="37" t="s">
        <v>2836</v>
      </c>
      <c r="C994" s="37">
        <v>611519</v>
      </c>
      <c r="D994" s="37" t="s">
        <v>2836</v>
      </c>
    </row>
    <row r="995" spans="1:4" ht="24.6">
      <c r="A995" s="37">
        <v>611610</v>
      </c>
      <c r="B995" s="37" t="s">
        <v>2837</v>
      </c>
      <c r="C995" s="37">
        <v>611610</v>
      </c>
      <c r="D995" s="37" t="s">
        <v>2837</v>
      </c>
    </row>
    <row r="996" spans="1:4" ht="49.15">
      <c r="A996" s="37">
        <v>611620</v>
      </c>
      <c r="B996" s="37" t="s">
        <v>2838</v>
      </c>
      <c r="C996" s="37">
        <v>611620</v>
      </c>
      <c r="D996" s="37" t="s">
        <v>2838</v>
      </c>
    </row>
    <row r="997" spans="1:4" ht="24.6">
      <c r="A997" s="37">
        <v>611630</v>
      </c>
      <c r="B997" s="37" t="s">
        <v>2839</v>
      </c>
      <c r="C997" s="37">
        <v>611630</v>
      </c>
      <c r="D997" s="37" t="s">
        <v>2839</v>
      </c>
    </row>
    <row r="998" spans="1:4" ht="49.15">
      <c r="A998" s="37">
        <v>611691</v>
      </c>
      <c r="B998" s="37" t="s">
        <v>2840</v>
      </c>
      <c r="C998" s="37">
        <v>611691</v>
      </c>
      <c r="D998" s="37" t="s">
        <v>2840</v>
      </c>
    </row>
    <row r="999" spans="1:4" ht="36.950000000000003">
      <c r="A999" s="37">
        <v>611692</v>
      </c>
      <c r="B999" s="37" t="s">
        <v>2841</v>
      </c>
      <c r="C999" s="37">
        <v>611692</v>
      </c>
      <c r="D999" s="37" t="s">
        <v>2841</v>
      </c>
    </row>
    <row r="1000" spans="1:4" ht="73.900000000000006">
      <c r="A1000" s="37">
        <v>611699</v>
      </c>
      <c r="B1000" s="37" t="s">
        <v>2842</v>
      </c>
      <c r="C1000" s="37">
        <v>611699</v>
      </c>
      <c r="D1000" s="37" t="s">
        <v>2842</v>
      </c>
    </row>
    <row r="1001" spans="1:4" ht="36.950000000000003">
      <c r="A1001" s="37">
        <v>611710</v>
      </c>
      <c r="B1001" s="37" t="s">
        <v>2843</v>
      </c>
      <c r="C1001" s="37">
        <v>611710</v>
      </c>
      <c r="D1001" s="37" t="s">
        <v>2843</v>
      </c>
    </row>
    <row r="1002" spans="1:4" ht="86.1">
      <c r="A1002" s="37">
        <v>621111</v>
      </c>
      <c r="B1002" s="37" t="s">
        <v>2844</v>
      </c>
      <c r="C1002" s="37">
        <v>621111</v>
      </c>
      <c r="D1002" s="37" t="s">
        <v>2844</v>
      </c>
    </row>
    <row r="1003" spans="1:4" ht="61.5">
      <c r="A1003" s="37">
        <v>621112</v>
      </c>
      <c r="B1003" s="37" t="s">
        <v>2845</v>
      </c>
      <c r="C1003" s="37">
        <v>621112</v>
      </c>
      <c r="D1003" s="37" t="s">
        <v>2845</v>
      </c>
    </row>
    <row r="1004" spans="1:4" ht="24.6">
      <c r="A1004" s="37">
        <v>621210</v>
      </c>
      <c r="B1004" s="37" t="s">
        <v>2846</v>
      </c>
      <c r="C1004" s="37">
        <v>621210</v>
      </c>
      <c r="D1004" s="37" t="s">
        <v>2846</v>
      </c>
    </row>
    <row r="1005" spans="1:4" ht="36.950000000000003">
      <c r="A1005" s="37">
        <v>621310</v>
      </c>
      <c r="B1005" s="37" t="s">
        <v>2847</v>
      </c>
      <c r="C1005" s="37">
        <v>621310</v>
      </c>
      <c r="D1005" s="37" t="s">
        <v>2847</v>
      </c>
    </row>
    <row r="1006" spans="1:4" ht="36.950000000000003">
      <c r="A1006" s="37">
        <v>621320</v>
      </c>
      <c r="B1006" s="37" t="s">
        <v>2848</v>
      </c>
      <c r="C1006" s="37">
        <v>621320</v>
      </c>
      <c r="D1006" s="37" t="s">
        <v>2848</v>
      </c>
    </row>
    <row r="1007" spans="1:4" ht="86.1">
      <c r="A1007" s="37">
        <v>621330</v>
      </c>
      <c r="B1007" s="37" t="s">
        <v>2849</v>
      </c>
      <c r="C1007" s="37">
        <v>621330</v>
      </c>
      <c r="D1007" s="37" t="s">
        <v>2849</v>
      </c>
    </row>
    <row r="1008" spans="1:4" ht="110.65">
      <c r="A1008" s="37">
        <v>621340</v>
      </c>
      <c r="B1008" s="37" t="s">
        <v>2850</v>
      </c>
      <c r="C1008" s="37">
        <v>621340</v>
      </c>
      <c r="D1008" s="37" t="s">
        <v>2850</v>
      </c>
    </row>
    <row r="1009" spans="1:8" ht="24.6">
      <c r="A1009" s="37">
        <v>621391</v>
      </c>
      <c r="B1009" s="37" t="s">
        <v>2851</v>
      </c>
      <c r="C1009" s="37">
        <v>621391</v>
      </c>
      <c r="D1009" s="37" t="s">
        <v>2851</v>
      </c>
    </row>
    <row r="1010" spans="1:8" ht="73.900000000000006">
      <c r="A1010" s="37">
        <v>621399</v>
      </c>
      <c r="B1010" s="37" t="s">
        <v>2852</v>
      </c>
      <c r="C1010" s="37">
        <v>621399</v>
      </c>
      <c r="D1010" s="37" t="s">
        <v>2852</v>
      </c>
    </row>
    <row r="1011" spans="1:8" ht="36.950000000000003">
      <c r="A1011" s="37">
        <v>621410</v>
      </c>
      <c r="B1011" s="37" t="s">
        <v>2853</v>
      </c>
      <c r="C1011" s="37">
        <v>621410</v>
      </c>
      <c r="D1011" s="37" t="s">
        <v>2853</v>
      </c>
    </row>
    <row r="1012" spans="1:8" ht="73.900000000000006">
      <c r="A1012" s="37">
        <v>621420</v>
      </c>
      <c r="B1012" s="37" t="s">
        <v>2854</v>
      </c>
      <c r="C1012" s="37">
        <v>621420</v>
      </c>
      <c r="D1012" s="37" t="s">
        <v>2854</v>
      </c>
    </row>
    <row r="1013" spans="1:8" ht="36.950000000000003">
      <c r="A1013" s="37">
        <v>621491</v>
      </c>
      <c r="B1013" s="37" t="s">
        <v>2855</v>
      </c>
      <c r="C1013" s="37">
        <v>621491</v>
      </c>
      <c r="D1013" s="37" t="s">
        <v>2855</v>
      </c>
    </row>
    <row r="1014" spans="1:8" ht="36.950000000000003">
      <c r="A1014" s="37">
        <v>621492</v>
      </c>
      <c r="B1014" s="37" t="s">
        <v>2856</v>
      </c>
      <c r="C1014" s="37">
        <v>621492</v>
      </c>
      <c r="D1014" s="37" t="s">
        <v>2856</v>
      </c>
      <c r="E1014" s="77"/>
    </row>
    <row r="1015" spans="1:8" ht="86.1">
      <c r="A1015" s="37">
        <v>621493</v>
      </c>
      <c r="B1015" s="37" t="s">
        <v>2857</v>
      </c>
      <c r="C1015" s="37">
        <v>621493</v>
      </c>
      <c r="D1015" s="37" t="s">
        <v>2857</v>
      </c>
      <c r="E1015" s="77"/>
      <c r="H1015" t="s">
        <v>28</v>
      </c>
    </row>
    <row r="1016" spans="1:8" ht="49.15">
      <c r="A1016" s="37">
        <v>621498</v>
      </c>
      <c r="B1016" s="37" t="s">
        <v>2858</v>
      </c>
      <c r="C1016" s="37">
        <v>621498</v>
      </c>
      <c r="D1016" s="37" t="s">
        <v>2858</v>
      </c>
      <c r="E1016" s="77"/>
    </row>
    <row r="1017" spans="1:8" ht="36.950000000000003">
      <c r="A1017" s="37">
        <v>621511</v>
      </c>
      <c r="B1017" s="37" t="s">
        <v>2859</v>
      </c>
      <c r="C1017" s="37">
        <v>621511</v>
      </c>
      <c r="D1017" s="37" t="s">
        <v>2859</v>
      </c>
      <c r="E1017" s="77"/>
    </row>
    <row r="1018" spans="1:8" ht="36.950000000000003">
      <c r="A1018" s="37">
        <v>621512</v>
      </c>
      <c r="B1018" s="37" t="s">
        <v>2860</v>
      </c>
      <c r="C1018" s="37">
        <v>621512</v>
      </c>
      <c r="D1018" s="37" t="s">
        <v>2860</v>
      </c>
      <c r="E1018" s="77"/>
    </row>
    <row r="1019" spans="1:8" ht="49.15">
      <c r="A1019" s="37">
        <v>621610</v>
      </c>
      <c r="B1019" s="37" t="s">
        <v>2861</v>
      </c>
      <c r="C1019" s="37">
        <v>621610</v>
      </c>
      <c r="D1019" s="37" t="s">
        <v>2861</v>
      </c>
      <c r="E1019" s="77"/>
    </row>
    <row r="1020" spans="1:8" ht="24.6">
      <c r="A1020" s="37">
        <v>621910</v>
      </c>
      <c r="B1020" s="37" t="s">
        <v>2862</v>
      </c>
      <c r="C1020" s="37">
        <v>621910</v>
      </c>
      <c r="D1020" s="37" t="s">
        <v>2862</v>
      </c>
      <c r="E1020" s="77"/>
    </row>
    <row r="1021" spans="1:8" ht="36.950000000000003">
      <c r="A1021" s="37">
        <v>621991</v>
      </c>
      <c r="B1021" s="37" t="s">
        <v>2863</v>
      </c>
      <c r="C1021" s="37">
        <v>621991</v>
      </c>
      <c r="D1021" s="37" t="s">
        <v>2863</v>
      </c>
      <c r="E1021" s="77"/>
    </row>
    <row r="1022" spans="1:8" ht="86.1">
      <c r="A1022" s="37">
        <v>621999</v>
      </c>
      <c r="B1022" s="37" t="s">
        <v>2864</v>
      </c>
      <c r="C1022" s="37">
        <v>621999</v>
      </c>
      <c r="D1022" s="37" t="s">
        <v>2864</v>
      </c>
      <c r="E1022" s="77"/>
    </row>
    <row r="1023" spans="1:8" ht="61.5">
      <c r="A1023" s="37">
        <v>622110</v>
      </c>
      <c r="B1023" s="37" t="s">
        <v>2865</v>
      </c>
      <c r="C1023" s="37">
        <v>622110</v>
      </c>
      <c r="D1023" s="37" t="s">
        <v>2865</v>
      </c>
      <c r="E1023" s="77"/>
    </row>
    <row r="1024" spans="1:8" ht="61.5">
      <c r="A1024" s="37">
        <v>622210</v>
      </c>
      <c r="B1024" s="37" t="s">
        <v>2866</v>
      </c>
      <c r="C1024" s="37">
        <v>622210</v>
      </c>
      <c r="D1024" s="37" t="s">
        <v>2866</v>
      </c>
      <c r="E1024" s="77"/>
    </row>
    <row r="1025" spans="1:9" ht="86.1">
      <c r="A1025" s="37">
        <v>622310</v>
      </c>
      <c r="B1025" s="37" t="s">
        <v>2867</v>
      </c>
      <c r="C1025" s="37">
        <v>622310</v>
      </c>
      <c r="D1025" s="37" t="s">
        <v>2867</v>
      </c>
      <c r="E1025" s="77"/>
    </row>
    <row r="1026" spans="1:9" ht="73.900000000000006">
      <c r="A1026" s="37">
        <v>623110</v>
      </c>
      <c r="B1026" s="37" t="s">
        <v>2868</v>
      </c>
      <c r="C1026" s="37">
        <v>623110</v>
      </c>
      <c r="D1026" s="37" t="s">
        <v>2868</v>
      </c>
      <c r="E1026" s="77"/>
    </row>
    <row r="1027" spans="1:9" ht="98.45">
      <c r="A1027" s="37">
        <v>623210</v>
      </c>
      <c r="B1027" s="37" t="s">
        <v>2869</v>
      </c>
      <c r="C1027" s="37">
        <v>623210</v>
      </c>
      <c r="D1027" s="37" t="s">
        <v>2869</v>
      </c>
      <c r="E1027" s="77"/>
    </row>
    <row r="1028" spans="1:9" ht="73.900000000000006">
      <c r="A1028" s="37">
        <v>623220</v>
      </c>
      <c r="B1028" s="37" t="s">
        <v>2870</v>
      </c>
      <c r="C1028" s="37">
        <v>623220</v>
      </c>
      <c r="D1028" s="37" t="s">
        <v>2870</v>
      </c>
      <c r="E1028" s="77"/>
    </row>
    <row r="1029" spans="1:9" ht="73.900000000000006">
      <c r="A1029" s="37">
        <v>623311</v>
      </c>
      <c r="B1029" s="37" t="s">
        <v>2871</v>
      </c>
      <c r="C1029" s="37">
        <v>623311</v>
      </c>
      <c r="D1029" s="37" t="s">
        <v>2871</v>
      </c>
      <c r="E1029" s="77"/>
    </row>
    <row r="1030" spans="1:9" ht="61.5">
      <c r="A1030" s="37">
        <v>623312</v>
      </c>
      <c r="B1030" s="37" t="s">
        <v>2872</v>
      </c>
      <c r="C1030" s="37">
        <v>623312</v>
      </c>
      <c r="D1030" s="37" t="s">
        <v>2872</v>
      </c>
      <c r="E1030" s="77"/>
    </row>
    <row r="1031" spans="1:9" ht="49.15">
      <c r="A1031" s="37">
        <v>623990</v>
      </c>
      <c r="B1031" s="37" t="s">
        <v>2873</v>
      </c>
      <c r="C1031" s="37">
        <v>623990</v>
      </c>
      <c r="D1031" s="37" t="s">
        <v>2873</v>
      </c>
      <c r="E1031" s="77"/>
    </row>
    <row r="1032" spans="1:9" ht="36.950000000000003">
      <c r="A1032" s="37">
        <v>624110</v>
      </c>
      <c r="B1032" s="37" t="s">
        <v>2874</v>
      </c>
      <c r="C1032" s="37">
        <v>624110</v>
      </c>
      <c r="D1032" s="37" t="s">
        <v>2874</v>
      </c>
      <c r="E1032" s="77"/>
    </row>
    <row r="1033" spans="1:9" ht="86.1">
      <c r="A1033" s="37">
        <v>624120</v>
      </c>
      <c r="B1033" s="37" t="s">
        <v>2875</v>
      </c>
      <c r="C1033" s="37">
        <v>624120</v>
      </c>
      <c r="D1033" s="37" t="s">
        <v>2875</v>
      </c>
      <c r="E1033" s="77"/>
    </row>
    <row r="1034" spans="1:9" ht="49.15">
      <c r="A1034" s="37">
        <v>624190</v>
      </c>
      <c r="B1034" s="37" t="s">
        <v>2876</v>
      </c>
      <c r="C1034" s="37">
        <v>624190</v>
      </c>
      <c r="D1034" s="37" t="s">
        <v>2876</v>
      </c>
      <c r="E1034" s="77"/>
    </row>
    <row r="1035" spans="1:9" ht="36.950000000000003">
      <c r="A1035" s="37">
        <v>624210</v>
      </c>
      <c r="B1035" s="37" t="s">
        <v>2877</v>
      </c>
      <c r="C1035" s="37">
        <v>624210</v>
      </c>
      <c r="D1035" s="37" t="s">
        <v>2877</v>
      </c>
      <c r="E1035" s="77"/>
    </row>
    <row r="1036" spans="1:9" ht="24.6">
      <c r="A1036" s="37">
        <v>624221</v>
      </c>
      <c r="B1036" s="37" t="s">
        <v>2878</v>
      </c>
      <c r="C1036" s="37">
        <v>624221</v>
      </c>
      <c r="D1036" s="37" t="s">
        <v>2878</v>
      </c>
      <c r="E1036" s="77"/>
      <c r="I1036" t="s">
        <v>28</v>
      </c>
    </row>
    <row r="1037" spans="1:9" ht="49.15">
      <c r="A1037" s="37">
        <v>624229</v>
      </c>
      <c r="B1037" s="37" t="s">
        <v>2879</v>
      </c>
      <c r="C1037" s="37">
        <v>624229</v>
      </c>
      <c r="D1037" s="37" t="s">
        <v>2879</v>
      </c>
      <c r="E1037" s="77"/>
    </row>
    <row r="1038" spans="1:9" ht="61.5">
      <c r="A1038" s="37">
        <v>624230</v>
      </c>
      <c r="B1038" s="37" t="s">
        <v>2880</v>
      </c>
      <c r="C1038" s="37">
        <v>624230</v>
      </c>
      <c r="D1038" s="37" t="s">
        <v>2880</v>
      </c>
      <c r="E1038" s="77"/>
    </row>
    <row r="1039" spans="1:9" ht="49.15">
      <c r="A1039" s="37">
        <v>624310</v>
      </c>
      <c r="B1039" s="37" t="s">
        <v>2881</v>
      </c>
      <c r="C1039" s="37">
        <v>624310</v>
      </c>
      <c r="D1039" s="37" t="s">
        <v>2881</v>
      </c>
      <c r="E1039" s="77"/>
    </row>
    <row r="1040" spans="1:9" ht="24.6">
      <c r="A1040" s="37">
        <v>624410</v>
      </c>
      <c r="B1040" s="37" t="s">
        <v>2882</v>
      </c>
      <c r="C1040" s="37">
        <v>624410</v>
      </c>
      <c r="D1040" s="37" t="s">
        <v>2883</v>
      </c>
      <c r="E1040" s="77"/>
    </row>
    <row r="1041" spans="1:4" ht="61.5">
      <c r="A1041" s="37">
        <v>711110</v>
      </c>
      <c r="B1041" s="37" t="s">
        <v>2884</v>
      </c>
      <c r="C1041" s="37">
        <v>711110</v>
      </c>
      <c r="D1041" s="37" t="s">
        <v>2884</v>
      </c>
    </row>
    <row r="1042" spans="1:4" ht="36.950000000000003">
      <c r="A1042" s="37">
        <v>711120</v>
      </c>
      <c r="B1042" s="37" t="s">
        <v>2885</v>
      </c>
      <c r="C1042" s="37">
        <v>711120</v>
      </c>
      <c r="D1042" s="37" t="s">
        <v>2885</v>
      </c>
    </row>
    <row r="1043" spans="1:4" ht="36.950000000000003">
      <c r="A1043" s="37">
        <v>711130</v>
      </c>
      <c r="B1043" s="37" t="s">
        <v>2886</v>
      </c>
      <c r="C1043" s="37">
        <v>711130</v>
      </c>
      <c r="D1043" s="37" t="s">
        <v>2886</v>
      </c>
    </row>
    <row r="1044" spans="1:4" ht="61.5">
      <c r="A1044" s="37">
        <v>711190</v>
      </c>
      <c r="B1044" s="37" t="s">
        <v>2887</v>
      </c>
      <c r="C1044" s="37">
        <v>711190</v>
      </c>
      <c r="D1044" s="37" t="s">
        <v>2887</v>
      </c>
    </row>
    <row r="1045" spans="1:4" ht="36.950000000000003">
      <c r="A1045" s="37">
        <v>711211</v>
      </c>
      <c r="B1045" s="37" t="s">
        <v>2888</v>
      </c>
      <c r="C1045" s="37">
        <v>711211</v>
      </c>
      <c r="D1045" s="37" t="s">
        <v>2888</v>
      </c>
    </row>
    <row r="1046" spans="1:4" ht="24.6">
      <c r="A1046" s="37">
        <v>711212</v>
      </c>
      <c r="B1046" s="37" t="s">
        <v>2889</v>
      </c>
      <c r="C1046" s="37">
        <v>711212</v>
      </c>
      <c r="D1046" s="37" t="s">
        <v>2889</v>
      </c>
    </row>
    <row r="1047" spans="1:4" ht="36.950000000000003">
      <c r="A1047" s="37">
        <v>711219</v>
      </c>
      <c r="B1047" s="37" t="s">
        <v>2890</v>
      </c>
      <c r="C1047" s="37">
        <v>711219</v>
      </c>
      <c r="D1047" s="37" t="s">
        <v>2890</v>
      </c>
    </row>
    <row r="1048" spans="1:4" ht="123">
      <c r="A1048" s="37">
        <v>711310</v>
      </c>
      <c r="B1048" s="37" t="s">
        <v>2891</v>
      </c>
      <c r="C1048" s="37">
        <v>711310</v>
      </c>
      <c r="D1048" s="37" t="s">
        <v>2891</v>
      </c>
    </row>
    <row r="1049" spans="1:4" ht="123">
      <c r="A1049" s="37">
        <v>711320</v>
      </c>
      <c r="B1049" s="37" t="s">
        <v>2892</v>
      </c>
      <c r="C1049" s="37">
        <v>711320</v>
      </c>
      <c r="D1049" s="37" t="s">
        <v>2892</v>
      </c>
    </row>
    <row r="1050" spans="1:4" ht="123">
      <c r="A1050" s="37">
        <v>711410</v>
      </c>
      <c r="B1050" s="37" t="s">
        <v>2893</v>
      </c>
      <c r="C1050" s="37">
        <v>711410</v>
      </c>
      <c r="D1050" s="37" t="s">
        <v>2893</v>
      </c>
    </row>
    <row r="1051" spans="1:4" ht="73.900000000000006">
      <c r="A1051" s="37">
        <v>711510</v>
      </c>
      <c r="B1051" s="37" t="s">
        <v>2894</v>
      </c>
      <c r="C1051" s="37">
        <v>711510</v>
      </c>
      <c r="D1051" s="37" t="s">
        <v>2894</v>
      </c>
    </row>
    <row r="1052" spans="1:4">
      <c r="A1052" s="37">
        <v>712110</v>
      </c>
      <c r="B1052" s="37" t="s">
        <v>2895</v>
      </c>
      <c r="C1052" s="37">
        <v>712110</v>
      </c>
      <c r="D1052" s="37" t="s">
        <v>2895</v>
      </c>
    </row>
    <row r="1053" spans="1:4" ht="24.6">
      <c r="A1053" s="37">
        <v>712120</v>
      </c>
      <c r="B1053" s="37" t="s">
        <v>2896</v>
      </c>
      <c r="C1053" s="37">
        <v>712120</v>
      </c>
      <c r="D1053" s="37" t="s">
        <v>2896</v>
      </c>
    </row>
    <row r="1054" spans="1:4" ht="36.950000000000003">
      <c r="A1054" s="37">
        <v>712130</v>
      </c>
      <c r="B1054" s="37" t="s">
        <v>2897</v>
      </c>
      <c r="C1054" s="37">
        <v>712130</v>
      </c>
      <c r="D1054" s="37" t="s">
        <v>2897</v>
      </c>
    </row>
    <row r="1055" spans="1:4" ht="61.5">
      <c r="A1055" s="37">
        <v>712190</v>
      </c>
      <c r="B1055" s="37" t="s">
        <v>2898</v>
      </c>
      <c r="C1055" s="37">
        <v>712190</v>
      </c>
      <c r="D1055" s="37" t="s">
        <v>2898</v>
      </c>
    </row>
    <row r="1056" spans="1:4" ht="49.15">
      <c r="A1056" s="37">
        <v>713110</v>
      </c>
      <c r="B1056" s="37" t="s">
        <v>2899</v>
      </c>
      <c r="C1056" s="37">
        <v>713110</v>
      </c>
      <c r="D1056" s="37" t="s">
        <v>2899</v>
      </c>
    </row>
    <row r="1057" spans="1:7" ht="24.6">
      <c r="A1057" s="37">
        <v>713120</v>
      </c>
      <c r="B1057" s="37" t="s">
        <v>2900</v>
      </c>
      <c r="C1057" s="37">
        <v>713120</v>
      </c>
      <c r="D1057" s="37" t="s">
        <v>2900</v>
      </c>
    </row>
    <row r="1058" spans="1:7" ht="49.15">
      <c r="A1058" s="37">
        <v>713210</v>
      </c>
      <c r="B1058" s="37" t="s">
        <v>2901</v>
      </c>
      <c r="C1058" s="37">
        <v>713210</v>
      </c>
      <c r="D1058" s="37" t="s">
        <v>2901</v>
      </c>
    </row>
    <row r="1059" spans="1:7" ht="36.950000000000003">
      <c r="A1059" s="37">
        <v>713290</v>
      </c>
      <c r="B1059" s="37" t="s">
        <v>2902</v>
      </c>
      <c r="C1059" s="37">
        <v>713290</v>
      </c>
      <c r="D1059" s="37" t="s">
        <v>2902</v>
      </c>
    </row>
    <row r="1060" spans="1:7" ht="61.5">
      <c r="A1060" s="37">
        <v>713910</v>
      </c>
      <c r="B1060" s="37" t="s">
        <v>2903</v>
      </c>
      <c r="C1060" s="37">
        <v>713910</v>
      </c>
      <c r="D1060" s="37" t="s">
        <v>2903</v>
      </c>
    </row>
    <row r="1061" spans="1:7" ht="24.6">
      <c r="A1061" s="37">
        <v>713920</v>
      </c>
      <c r="B1061" s="37" t="s">
        <v>2904</v>
      </c>
      <c r="C1061" s="37">
        <v>713920</v>
      </c>
      <c r="D1061" s="37" t="s">
        <v>2904</v>
      </c>
    </row>
    <row r="1062" spans="1:7">
      <c r="A1062" s="37">
        <v>713930</v>
      </c>
      <c r="B1062" s="37" t="s">
        <v>2905</v>
      </c>
      <c r="C1062" s="37">
        <v>713930</v>
      </c>
      <c r="D1062" s="37" t="s">
        <v>2905</v>
      </c>
      <c r="E1062" s="77"/>
    </row>
    <row r="1063" spans="1:7" ht="61.5">
      <c r="A1063" s="37">
        <v>713940</v>
      </c>
      <c r="B1063" s="37" t="s">
        <v>2906</v>
      </c>
      <c r="C1063" s="37">
        <v>713940</v>
      </c>
      <c r="D1063" s="37" t="s">
        <v>2906</v>
      </c>
      <c r="E1063" s="77"/>
      <c r="G1063" t="s">
        <v>28</v>
      </c>
    </row>
    <row r="1064" spans="1:7" ht="24.6">
      <c r="A1064" s="37">
        <v>713950</v>
      </c>
      <c r="B1064" s="37" t="s">
        <v>2907</v>
      </c>
      <c r="C1064" s="37">
        <v>713950</v>
      </c>
      <c r="D1064" s="37" t="s">
        <v>2907</v>
      </c>
      <c r="E1064" s="77"/>
    </row>
    <row r="1065" spans="1:7" ht="61.5">
      <c r="A1065" s="37">
        <v>713990</v>
      </c>
      <c r="B1065" s="37" t="s">
        <v>2908</v>
      </c>
      <c r="C1065" s="37">
        <v>713990</v>
      </c>
      <c r="D1065" s="37" t="s">
        <v>2908</v>
      </c>
      <c r="E1065" s="77"/>
    </row>
    <row r="1066" spans="1:7" ht="73.900000000000006">
      <c r="A1066" s="37">
        <v>721110</v>
      </c>
      <c r="B1066" s="37" t="s">
        <v>2909</v>
      </c>
      <c r="C1066" s="37">
        <v>721110</v>
      </c>
      <c r="D1066" s="37" t="s">
        <v>2909</v>
      </c>
      <c r="E1066" s="77"/>
    </row>
    <row r="1067" spans="1:7" ht="24.6">
      <c r="A1067" s="37">
        <v>721120</v>
      </c>
      <c r="B1067" s="37" t="s">
        <v>2910</v>
      </c>
      <c r="C1067" s="37">
        <v>721120</v>
      </c>
      <c r="D1067" s="37" t="s">
        <v>2910</v>
      </c>
      <c r="E1067" s="77"/>
    </row>
    <row r="1068" spans="1:7" ht="36.950000000000003">
      <c r="A1068" s="37">
        <v>721191</v>
      </c>
      <c r="B1068" s="37" t="s">
        <v>2911</v>
      </c>
      <c r="C1068" s="37">
        <v>721191</v>
      </c>
      <c r="D1068" s="37" t="s">
        <v>2911</v>
      </c>
      <c r="E1068" s="77"/>
    </row>
    <row r="1069" spans="1:7" ht="49.15">
      <c r="A1069" s="37">
        <v>721199</v>
      </c>
      <c r="B1069" s="37" t="s">
        <v>2912</v>
      </c>
      <c r="C1069" s="37">
        <v>721199</v>
      </c>
      <c r="D1069" s="37" t="s">
        <v>2912</v>
      </c>
      <c r="E1069" s="77"/>
    </row>
    <row r="1070" spans="1:7" ht="86.1">
      <c r="A1070" s="37">
        <v>721211</v>
      </c>
      <c r="B1070" s="37" t="s">
        <v>2913</v>
      </c>
      <c r="C1070" s="37">
        <v>721211</v>
      </c>
      <c r="D1070" s="37" t="s">
        <v>2913</v>
      </c>
      <c r="E1070" s="77"/>
    </row>
    <row r="1071" spans="1:7" ht="86.1">
      <c r="A1071" s="37">
        <v>721214</v>
      </c>
      <c r="B1071" s="37" t="s">
        <v>2914</v>
      </c>
      <c r="C1071" s="37">
        <v>721214</v>
      </c>
      <c r="D1071" s="37" t="s">
        <v>2914</v>
      </c>
      <c r="E1071" s="77"/>
    </row>
    <row r="1072" spans="1:7" ht="98.45">
      <c r="A1072" s="37">
        <v>721310</v>
      </c>
      <c r="B1072" s="37" t="s">
        <v>2915</v>
      </c>
      <c r="C1072" s="37">
        <v>721310</v>
      </c>
      <c r="D1072" s="37" t="s">
        <v>2915</v>
      </c>
      <c r="E1072" s="77"/>
    </row>
    <row r="1073" spans="1:6" ht="49.15">
      <c r="A1073" s="37">
        <v>722310</v>
      </c>
      <c r="B1073" s="37" t="s">
        <v>2916</v>
      </c>
      <c r="C1073" s="37">
        <v>722310</v>
      </c>
      <c r="D1073" s="37" t="s">
        <v>2916</v>
      </c>
      <c r="E1073" s="77"/>
    </row>
    <row r="1074" spans="1:6">
      <c r="A1074" s="37">
        <v>722320</v>
      </c>
      <c r="B1074" s="37" t="s">
        <v>2917</v>
      </c>
      <c r="C1074" s="37">
        <v>722320</v>
      </c>
      <c r="D1074" s="37" t="s">
        <v>2917</v>
      </c>
      <c r="E1074" s="77"/>
    </row>
    <row r="1075" spans="1:6" ht="36.950000000000003">
      <c r="A1075" s="37">
        <v>722330</v>
      </c>
      <c r="B1075" s="37" t="s">
        <v>2918</v>
      </c>
      <c r="C1075" s="37">
        <v>722330</v>
      </c>
      <c r="D1075" s="37" t="s">
        <v>2918</v>
      </c>
      <c r="E1075" s="77"/>
    </row>
    <row r="1076" spans="1:6" ht="61.5">
      <c r="A1076" s="37">
        <v>722410</v>
      </c>
      <c r="B1076" s="37" t="s">
        <v>2919</v>
      </c>
      <c r="C1076" s="37">
        <v>722410</v>
      </c>
      <c r="D1076" s="37" t="s">
        <v>2919</v>
      </c>
      <c r="E1076" s="77"/>
    </row>
    <row r="1077" spans="1:6" ht="49.15">
      <c r="A1077" s="98">
        <v>722511</v>
      </c>
      <c r="B1077" s="98" t="s">
        <v>2920</v>
      </c>
      <c r="C1077" s="98">
        <v>722511</v>
      </c>
      <c r="D1077" s="98" t="s">
        <v>2920</v>
      </c>
      <c r="E1077" s="126"/>
    </row>
    <row r="1078" spans="1:6" ht="49.15">
      <c r="A1078" s="98">
        <v>722513</v>
      </c>
      <c r="B1078" s="98" t="s">
        <v>2921</v>
      </c>
      <c r="C1078" s="98">
        <v>722513</v>
      </c>
      <c r="D1078" s="98" t="s">
        <v>2921</v>
      </c>
      <c r="E1078" s="126"/>
    </row>
    <row r="1079" spans="1:6" ht="61.5">
      <c r="A1079" s="98">
        <v>722514</v>
      </c>
      <c r="B1079" s="98" t="s">
        <v>2922</v>
      </c>
      <c r="C1079" s="98">
        <v>722514</v>
      </c>
      <c r="D1079" s="98" t="s">
        <v>2922</v>
      </c>
      <c r="E1079" s="126"/>
    </row>
    <row r="1080" spans="1:6" ht="61.5">
      <c r="A1080" s="98">
        <v>722515</v>
      </c>
      <c r="B1080" s="98" t="s">
        <v>2923</v>
      </c>
      <c r="C1080" s="98">
        <v>722515</v>
      </c>
      <c r="D1080" s="98" t="s">
        <v>2923</v>
      </c>
      <c r="E1080" s="126"/>
    </row>
    <row r="1081" spans="1:6" ht="36.950000000000003">
      <c r="A1081" s="37">
        <v>811111</v>
      </c>
      <c r="B1081" s="37" t="s">
        <v>2924</v>
      </c>
      <c r="C1081" s="37">
        <v>811111</v>
      </c>
      <c r="D1081" s="37" t="s">
        <v>2924</v>
      </c>
      <c r="E1081" s="77"/>
    </row>
    <row r="1082" spans="1:6" ht="49.15">
      <c r="A1082" s="37">
        <v>811112</v>
      </c>
      <c r="B1082" s="37" t="s">
        <v>2925</v>
      </c>
      <c r="C1082" s="38">
        <v>811114</v>
      </c>
      <c r="D1082" s="37" t="s">
        <v>2926</v>
      </c>
      <c r="E1082" s="99"/>
    </row>
    <row r="1083" spans="1:6" ht="49.15">
      <c r="A1083" s="37">
        <v>811113</v>
      </c>
      <c r="B1083" s="37" t="s">
        <v>2927</v>
      </c>
      <c r="C1083" s="38">
        <v>811114</v>
      </c>
      <c r="D1083" s="37" t="s">
        <v>2926</v>
      </c>
      <c r="E1083" s="99"/>
    </row>
    <row r="1084" spans="1:6" ht="49.15">
      <c r="A1084" s="37">
        <v>811118</v>
      </c>
      <c r="B1084" s="37" t="s">
        <v>2928</v>
      </c>
      <c r="C1084" s="38">
        <v>811114</v>
      </c>
      <c r="D1084" s="37" t="s">
        <v>2926</v>
      </c>
      <c r="E1084" s="99"/>
    </row>
    <row r="1085" spans="1:6" ht="98.45">
      <c r="A1085" s="37">
        <v>811121</v>
      </c>
      <c r="B1085" s="37" t="s">
        <v>2929</v>
      </c>
      <c r="C1085" s="37">
        <v>811121</v>
      </c>
      <c r="D1085" s="37" t="s">
        <v>2929</v>
      </c>
      <c r="E1085" s="77"/>
    </row>
    <row r="1086" spans="1:6" ht="49.15">
      <c r="A1086" s="37">
        <v>811122</v>
      </c>
      <c r="B1086" s="37" t="s">
        <v>2930</v>
      </c>
      <c r="C1086" s="37">
        <v>811122</v>
      </c>
      <c r="D1086" s="37" t="s">
        <v>2930</v>
      </c>
      <c r="E1086" s="77"/>
    </row>
    <row r="1087" spans="1:6" ht="73.900000000000006">
      <c r="A1087" s="37">
        <v>811191</v>
      </c>
      <c r="B1087" s="37" t="s">
        <v>2931</v>
      </c>
      <c r="C1087" s="37">
        <v>811191</v>
      </c>
      <c r="D1087" s="37" t="s">
        <v>2931</v>
      </c>
      <c r="E1087" s="77"/>
    </row>
    <row r="1088" spans="1:6" ht="24.6">
      <c r="A1088" s="37">
        <v>811192</v>
      </c>
      <c r="B1088" s="37" t="s">
        <v>2932</v>
      </c>
      <c r="C1088" s="37">
        <v>811192</v>
      </c>
      <c r="D1088" s="37" t="s">
        <v>2932</v>
      </c>
      <c r="E1088" s="77"/>
      <c r="F1088" t="s">
        <v>28</v>
      </c>
    </row>
    <row r="1089" spans="1:4" ht="73.900000000000006">
      <c r="A1089" s="37">
        <v>811198</v>
      </c>
      <c r="B1089" s="37" t="s">
        <v>2933</v>
      </c>
      <c r="C1089" s="37">
        <v>811198</v>
      </c>
      <c r="D1089" s="37" t="s">
        <v>2933</v>
      </c>
    </row>
    <row r="1090" spans="1:4" ht="98.45">
      <c r="A1090" s="37">
        <v>811211</v>
      </c>
      <c r="B1090" s="37" t="s">
        <v>2934</v>
      </c>
      <c r="C1090" s="38">
        <v>811210</v>
      </c>
      <c r="D1090" s="37" t="s">
        <v>2935</v>
      </c>
    </row>
    <row r="1091" spans="1:4" ht="98.45">
      <c r="A1091" s="37">
        <v>811212</v>
      </c>
      <c r="B1091" s="37" t="s">
        <v>2936</v>
      </c>
      <c r="C1091" s="38">
        <v>811210</v>
      </c>
      <c r="D1091" s="37" t="s">
        <v>2935</v>
      </c>
    </row>
    <row r="1092" spans="1:4" ht="98.45">
      <c r="A1092" s="37">
        <v>811213</v>
      </c>
      <c r="B1092" s="37" t="s">
        <v>2937</v>
      </c>
      <c r="C1092" s="38">
        <v>811210</v>
      </c>
      <c r="D1092" s="37" t="s">
        <v>2935</v>
      </c>
    </row>
    <row r="1093" spans="1:4" ht="98.45">
      <c r="A1093" s="37">
        <v>811219</v>
      </c>
      <c r="B1093" s="37" t="s">
        <v>2938</v>
      </c>
      <c r="C1093" s="38">
        <v>811210</v>
      </c>
      <c r="D1093" s="37" t="s">
        <v>2935</v>
      </c>
    </row>
    <row r="1094" spans="1:4" ht="172.15">
      <c r="A1094" s="37">
        <v>811310</v>
      </c>
      <c r="B1094" s="37" t="s">
        <v>2939</v>
      </c>
      <c r="C1094" s="37">
        <v>811310</v>
      </c>
      <c r="D1094" s="37" t="s">
        <v>2939</v>
      </c>
    </row>
    <row r="1095" spans="1:4" ht="86.1">
      <c r="A1095" s="37">
        <v>811411</v>
      </c>
      <c r="B1095" s="37" t="s">
        <v>2940</v>
      </c>
      <c r="C1095" s="37">
        <v>811411</v>
      </c>
      <c r="D1095" s="37" t="s">
        <v>2940</v>
      </c>
    </row>
    <row r="1096" spans="1:4" ht="61.5">
      <c r="A1096" s="37">
        <v>811412</v>
      </c>
      <c r="B1096" s="37" t="s">
        <v>2941</v>
      </c>
      <c r="C1096" s="37">
        <v>811412</v>
      </c>
      <c r="D1096" s="37" t="s">
        <v>2941</v>
      </c>
    </row>
    <row r="1097" spans="1:4" ht="49.15">
      <c r="A1097" s="37">
        <v>811420</v>
      </c>
      <c r="B1097" s="37" t="s">
        <v>2942</v>
      </c>
      <c r="C1097" s="37">
        <v>811420</v>
      </c>
      <c r="D1097" s="37" t="s">
        <v>2942</v>
      </c>
    </row>
    <row r="1098" spans="1:4" ht="61.5">
      <c r="A1098" s="37">
        <v>811430</v>
      </c>
      <c r="B1098" s="37" t="s">
        <v>2943</v>
      </c>
      <c r="C1098" s="37">
        <v>811430</v>
      </c>
      <c r="D1098" s="37" t="s">
        <v>2943</v>
      </c>
    </row>
    <row r="1099" spans="1:4" ht="110.65">
      <c r="A1099" s="37">
        <v>811490</v>
      </c>
      <c r="B1099" s="37" t="s">
        <v>2944</v>
      </c>
      <c r="C1099" s="37">
        <v>811490</v>
      </c>
      <c r="D1099" s="37" t="s">
        <v>2944</v>
      </c>
    </row>
    <row r="1100" spans="1:4" ht="24.6">
      <c r="A1100" s="37">
        <v>812111</v>
      </c>
      <c r="B1100" s="37" t="s">
        <v>2945</v>
      </c>
      <c r="C1100" s="37">
        <v>812111</v>
      </c>
      <c r="D1100" s="37" t="s">
        <v>2945</v>
      </c>
    </row>
    <row r="1101" spans="1:4" ht="24.6">
      <c r="A1101" s="37">
        <v>812112</v>
      </c>
      <c r="B1101" s="37" t="s">
        <v>2946</v>
      </c>
      <c r="C1101" s="37">
        <v>812112</v>
      </c>
      <c r="D1101" s="37" t="s">
        <v>2946</v>
      </c>
    </row>
    <row r="1102" spans="1:4" ht="24.6">
      <c r="A1102" s="37">
        <v>812113</v>
      </c>
      <c r="B1102" s="37" t="s">
        <v>2947</v>
      </c>
      <c r="C1102" s="37">
        <v>812113</v>
      </c>
      <c r="D1102" s="37" t="s">
        <v>2947</v>
      </c>
    </row>
    <row r="1103" spans="1:4" ht="49.15">
      <c r="A1103" s="37">
        <v>812191</v>
      </c>
      <c r="B1103" s="37" t="s">
        <v>2948</v>
      </c>
      <c r="C1103" s="37">
        <v>812191</v>
      </c>
      <c r="D1103" s="37" t="s">
        <v>2948</v>
      </c>
    </row>
    <row r="1104" spans="1:4" ht="49.15">
      <c r="A1104" s="37">
        <v>812199</v>
      </c>
      <c r="B1104" s="37" t="s">
        <v>2949</v>
      </c>
      <c r="C1104" s="37">
        <v>812199</v>
      </c>
      <c r="D1104" s="37" t="s">
        <v>2949</v>
      </c>
    </row>
    <row r="1105" spans="1:7" ht="61.5">
      <c r="A1105" s="37">
        <v>812210</v>
      </c>
      <c r="B1105" s="37" t="s">
        <v>2950</v>
      </c>
      <c r="C1105" s="37">
        <v>812210</v>
      </c>
      <c r="D1105" s="37" t="s">
        <v>2950</v>
      </c>
      <c r="E1105" s="77"/>
    </row>
    <row r="1106" spans="1:7" ht="49.15">
      <c r="A1106" s="37">
        <v>812220</v>
      </c>
      <c r="B1106" s="37" t="s">
        <v>2951</v>
      </c>
      <c r="C1106" s="37">
        <v>812220</v>
      </c>
      <c r="D1106" s="37" t="s">
        <v>2951</v>
      </c>
      <c r="E1106" s="77"/>
    </row>
    <row r="1107" spans="1:7" ht="73.900000000000006">
      <c r="A1107" s="37">
        <v>812310</v>
      </c>
      <c r="B1107" s="37" t="s">
        <v>2952</v>
      </c>
      <c r="C1107" s="37">
        <v>812310</v>
      </c>
      <c r="D1107" s="37" t="s">
        <v>2952</v>
      </c>
      <c r="E1107" s="77"/>
      <c r="G1107" t="s">
        <v>28</v>
      </c>
    </row>
    <row r="1108" spans="1:7" ht="86.1">
      <c r="A1108" s="37">
        <v>812320</v>
      </c>
      <c r="B1108" s="37" t="s">
        <v>2953</v>
      </c>
      <c r="C1108" s="37">
        <v>812320</v>
      </c>
      <c r="D1108" s="37" t="s">
        <v>2953</v>
      </c>
      <c r="E1108" s="77"/>
    </row>
    <row r="1109" spans="1:7" ht="24.6">
      <c r="A1109" s="37">
        <v>812331</v>
      </c>
      <c r="B1109" s="37" t="s">
        <v>2954</v>
      </c>
      <c r="C1109" s="37">
        <v>812331</v>
      </c>
      <c r="D1109" s="37" t="s">
        <v>2954</v>
      </c>
      <c r="E1109" s="77"/>
    </row>
    <row r="1110" spans="1:7" ht="36.950000000000003">
      <c r="A1110" s="37">
        <v>812332</v>
      </c>
      <c r="B1110" s="37" t="s">
        <v>2955</v>
      </c>
      <c r="C1110" s="37">
        <v>812332</v>
      </c>
      <c r="D1110" s="37" t="s">
        <v>2955</v>
      </c>
    </row>
    <row r="1111" spans="1:7" ht="49.15">
      <c r="A1111" s="37">
        <v>812910</v>
      </c>
      <c r="B1111" s="37" t="s">
        <v>2956</v>
      </c>
      <c r="C1111" s="37">
        <v>812910</v>
      </c>
      <c r="D1111" s="37" t="s">
        <v>2956</v>
      </c>
    </row>
    <row r="1112" spans="1:7" ht="61.5">
      <c r="A1112" s="37">
        <v>812921</v>
      </c>
      <c r="B1112" s="37" t="s">
        <v>2957</v>
      </c>
      <c r="C1112" s="37">
        <v>812921</v>
      </c>
      <c r="D1112" s="37" t="s">
        <v>2957</v>
      </c>
    </row>
    <row r="1113" spans="1:7" ht="36.950000000000003">
      <c r="A1113" s="37">
        <v>812922</v>
      </c>
      <c r="B1113" s="37" t="s">
        <v>2958</v>
      </c>
      <c r="C1113" s="37">
        <v>812922</v>
      </c>
      <c r="D1113" s="37" t="s">
        <v>2958</v>
      </c>
    </row>
    <row r="1114" spans="1:7" ht="36.950000000000003">
      <c r="A1114" s="37">
        <v>812930</v>
      </c>
      <c r="B1114" s="37" t="s">
        <v>2959</v>
      </c>
      <c r="C1114" s="37">
        <v>812930</v>
      </c>
      <c r="D1114" s="37" t="s">
        <v>2959</v>
      </c>
    </row>
    <row r="1115" spans="1:7" ht="36.950000000000003">
      <c r="A1115" s="37">
        <v>812990</v>
      </c>
      <c r="B1115" s="37" t="s">
        <v>2960</v>
      </c>
      <c r="C1115" s="37">
        <v>812990</v>
      </c>
      <c r="D1115" s="37" t="s">
        <v>2960</v>
      </c>
    </row>
    <row r="1116" spans="1:7" ht="36.950000000000003">
      <c r="A1116" s="37">
        <v>813110</v>
      </c>
      <c r="B1116" s="37" t="s">
        <v>2961</v>
      </c>
      <c r="C1116" s="37">
        <v>813110</v>
      </c>
      <c r="D1116" s="37" t="s">
        <v>2961</v>
      </c>
    </row>
    <row r="1117" spans="1:7" ht="49.15">
      <c r="A1117" s="37">
        <v>813211</v>
      </c>
      <c r="B1117" s="37" t="s">
        <v>2962</v>
      </c>
      <c r="C1117" s="37">
        <v>813211</v>
      </c>
      <c r="D1117" s="37" t="s">
        <v>2962</v>
      </c>
    </row>
    <row r="1118" spans="1:7" ht="49.15">
      <c r="A1118" s="37">
        <v>813212</v>
      </c>
      <c r="B1118" s="37" t="s">
        <v>2963</v>
      </c>
      <c r="C1118" s="37">
        <v>813212</v>
      </c>
      <c r="D1118" s="37" t="s">
        <v>2963</v>
      </c>
    </row>
    <row r="1119" spans="1:7" ht="61.5">
      <c r="A1119" s="37">
        <v>813219</v>
      </c>
      <c r="B1119" s="37" t="s">
        <v>2964</v>
      </c>
      <c r="C1119" s="37">
        <v>813219</v>
      </c>
      <c r="D1119" s="37" t="s">
        <v>2964</v>
      </c>
    </row>
    <row r="1120" spans="1:7" ht="49.15">
      <c r="A1120" s="37">
        <v>813311</v>
      </c>
      <c r="B1120" s="37" t="s">
        <v>2965</v>
      </c>
      <c r="C1120" s="37">
        <v>813311</v>
      </c>
      <c r="D1120" s="37" t="s">
        <v>2965</v>
      </c>
    </row>
    <row r="1121" spans="1:4" ht="86.1">
      <c r="A1121" s="37">
        <v>813312</v>
      </c>
      <c r="B1121" s="37" t="s">
        <v>2966</v>
      </c>
      <c r="C1121" s="37">
        <v>813312</v>
      </c>
      <c r="D1121" s="37" t="s">
        <v>2966</v>
      </c>
    </row>
    <row r="1122" spans="1:4" ht="61.5">
      <c r="A1122" s="37">
        <v>813319</v>
      </c>
      <c r="B1122" s="37" t="s">
        <v>2967</v>
      </c>
      <c r="C1122" s="37">
        <v>813319</v>
      </c>
      <c r="D1122" s="37" t="s">
        <v>2967</v>
      </c>
    </row>
    <row r="1123" spans="1:4" ht="49.15">
      <c r="A1123" s="37">
        <v>813410</v>
      </c>
      <c r="B1123" s="37" t="s">
        <v>2968</v>
      </c>
      <c r="C1123" s="37">
        <v>813410</v>
      </c>
      <c r="D1123" s="37" t="s">
        <v>2968</v>
      </c>
    </row>
    <row r="1124" spans="1:4" ht="36.950000000000003">
      <c r="A1124" s="37">
        <v>813910</v>
      </c>
      <c r="B1124" s="37" t="s">
        <v>2969</v>
      </c>
      <c r="C1124" s="37">
        <v>813910</v>
      </c>
      <c r="D1124" s="37" t="s">
        <v>2969</v>
      </c>
    </row>
    <row r="1125" spans="1:4" ht="49.15">
      <c r="A1125" s="37">
        <v>813920</v>
      </c>
      <c r="B1125" s="37" t="s">
        <v>2970</v>
      </c>
      <c r="C1125" s="37">
        <v>813920</v>
      </c>
      <c r="D1125" s="37" t="s">
        <v>2970</v>
      </c>
    </row>
    <row r="1126" spans="1:4" ht="86.1">
      <c r="A1126" s="37">
        <v>813930</v>
      </c>
      <c r="B1126" s="37" t="s">
        <v>2971</v>
      </c>
      <c r="C1126" s="37">
        <v>813930</v>
      </c>
      <c r="D1126" s="37" t="s">
        <v>2971</v>
      </c>
    </row>
    <row r="1127" spans="1:4" ht="36.950000000000003">
      <c r="A1127" s="37">
        <v>813940</v>
      </c>
      <c r="B1127" s="37" t="s">
        <v>2972</v>
      </c>
      <c r="C1127" s="37">
        <v>813940</v>
      </c>
      <c r="D1127" s="37" t="s">
        <v>2972</v>
      </c>
    </row>
    <row r="1128" spans="1:4" ht="147.6">
      <c r="A1128" s="37">
        <v>813990</v>
      </c>
      <c r="B1128" s="37" t="s">
        <v>2973</v>
      </c>
      <c r="C1128" s="37">
        <v>813990</v>
      </c>
      <c r="D1128" s="37" t="s">
        <v>2973</v>
      </c>
    </row>
    <row r="1129" spans="1:4" ht="36.950000000000003">
      <c r="A1129" s="37">
        <v>814110</v>
      </c>
      <c r="B1129" s="37" t="s">
        <v>2974</v>
      </c>
      <c r="C1129" s="37">
        <v>814110</v>
      </c>
      <c r="D1129" s="37" t="s">
        <v>2974</v>
      </c>
    </row>
    <row r="1130" spans="1:4" ht="24.6">
      <c r="A1130" s="37">
        <v>921110</v>
      </c>
      <c r="B1130" s="37" t="s">
        <v>2975</v>
      </c>
      <c r="C1130" s="37">
        <v>921110</v>
      </c>
      <c r="D1130" s="37" t="s">
        <v>2975</v>
      </c>
    </row>
    <row r="1131" spans="1:4" ht="24.6">
      <c r="A1131" s="37">
        <v>921120</v>
      </c>
      <c r="B1131" s="37" t="s">
        <v>2976</v>
      </c>
      <c r="C1131" s="37">
        <v>921120</v>
      </c>
      <c r="D1131" s="37" t="s">
        <v>2976</v>
      </c>
    </row>
    <row r="1132" spans="1:4" ht="36.950000000000003">
      <c r="A1132" s="37">
        <v>921130</v>
      </c>
      <c r="B1132" s="37" t="s">
        <v>2977</v>
      </c>
      <c r="C1132" s="37">
        <v>921130</v>
      </c>
      <c r="D1132" s="37" t="s">
        <v>2977</v>
      </c>
    </row>
    <row r="1133" spans="1:4" ht="61.5">
      <c r="A1133" s="37">
        <v>921140</v>
      </c>
      <c r="B1133" s="37" t="s">
        <v>2978</v>
      </c>
      <c r="C1133" s="37">
        <v>921140</v>
      </c>
      <c r="D1133" s="37" t="s">
        <v>2978</v>
      </c>
    </row>
    <row r="1134" spans="1:4" ht="86.1">
      <c r="A1134" s="37">
        <v>921150</v>
      </c>
      <c r="B1134" s="37" t="s">
        <v>2979</v>
      </c>
      <c r="C1134" s="37">
        <v>921150</v>
      </c>
      <c r="D1134" s="37" t="s">
        <v>2979</v>
      </c>
    </row>
    <row r="1135" spans="1:4" ht="49.15">
      <c r="A1135" s="37">
        <v>921190</v>
      </c>
      <c r="B1135" s="37" t="s">
        <v>2980</v>
      </c>
      <c r="C1135" s="37">
        <v>921190</v>
      </c>
      <c r="D1135" s="37" t="s">
        <v>2980</v>
      </c>
    </row>
    <row r="1136" spans="1:4">
      <c r="A1136" s="37">
        <v>922110</v>
      </c>
      <c r="B1136" s="37" t="s">
        <v>2981</v>
      </c>
      <c r="C1136" s="37">
        <v>922110</v>
      </c>
      <c r="D1136" s="37" t="s">
        <v>2981</v>
      </c>
    </row>
    <row r="1137" spans="1:8" ht="24.6">
      <c r="A1137" s="37">
        <v>922120</v>
      </c>
      <c r="B1137" s="37" t="s">
        <v>2982</v>
      </c>
      <c r="C1137" s="37">
        <v>922120</v>
      </c>
      <c r="D1137" s="37" t="s">
        <v>2982</v>
      </c>
      <c r="E1137" s="77"/>
      <c r="H1137" t="s">
        <v>28</v>
      </c>
    </row>
    <row r="1138" spans="1:8" ht="61.5">
      <c r="A1138" s="37">
        <v>922130</v>
      </c>
      <c r="B1138" s="37" t="s">
        <v>2983</v>
      </c>
      <c r="C1138" s="37">
        <v>922130</v>
      </c>
      <c r="D1138" s="37" t="s">
        <v>2983</v>
      </c>
      <c r="E1138" s="77"/>
    </row>
    <row r="1139" spans="1:8" ht="36.950000000000003">
      <c r="A1139" s="37">
        <v>922140</v>
      </c>
      <c r="B1139" s="37" t="s">
        <v>2984</v>
      </c>
      <c r="C1139" s="37">
        <v>922140</v>
      </c>
      <c r="D1139" s="37" t="s">
        <v>2984</v>
      </c>
      <c r="E1139" s="77"/>
    </row>
    <row r="1140" spans="1:8" ht="61.5">
      <c r="A1140" s="37">
        <v>922150</v>
      </c>
      <c r="B1140" s="37" t="s">
        <v>2985</v>
      </c>
      <c r="C1140" s="37">
        <v>922150</v>
      </c>
      <c r="D1140" s="37" t="s">
        <v>2985</v>
      </c>
      <c r="E1140" s="77"/>
    </row>
    <row r="1141" spans="1:8" ht="24.6">
      <c r="A1141" s="37">
        <v>922160</v>
      </c>
      <c r="B1141" s="37" t="s">
        <v>2986</v>
      </c>
      <c r="C1141" s="37">
        <v>922160</v>
      </c>
      <c r="D1141" s="37" t="s">
        <v>2986</v>
      </c>
      <c r="E1141" s="77"/>
    </row>
    <row r="1142" spans="1:8" ht="73.900000000000006">
      <c r="A1142" s="37">
        <v>922190</v>
      </c>
      <c r="B1142" s="37" t="s">
        <v>2987</v>
      </c>
      <c r="C1142" s="37">
        <v>922190</v>
      </c>
      <c r="D1142" s="37" t="s">
        <v>2987</v>
      </c>
      <c r="E1142" s="77"/>
    </row>
    <row r="1143" spans="1:8" ht="49.15">
      <c r="A1143" s="37">
        <v>923110</v>
      </c>
      <c r="B1143" s="37" t="s">
        <v>2988</v>
      </c>
      <c r="C1143" s="37">
        <v>923110</v>
      </c>
      <c r="D1143" s="37" t="s">
        <v>2988</v>
      </c>
      <c r="E1143" s="77"/>
    </row>
    <row r="1144" spans="1:8" ht="61.5">
      <c r="A1144" s="37">
        <v>923120</v>
      </c>
      <c r="B1144" s="37" t="s">
        <v>2989</v>
      </c>
      <c r="C1144" s="37">
        <v>923120</v>
      </c>
      <c r="D1144" s="37" t="s">
        <v>2989</v>
      </c>
      <c r="E1144" s="77"/>
    </row>
    <row r="1145" spans="1:8" ht="159.94999999999999">
      <c r="A1145" s="37">
        <v>923130</v>
      </c>
      <c r="B1145" s="37" t="s">
        <v>2990</v>
      </c>
      <c r="C1145" s="37">
        <v>923130</v>
      </c>
      <c r="D1145" s="37" t="s">
        <v>2990</v>
      </c>
      <c r="E1145" s="77"/>
    </row>
    <row r="1146" spans="1:8" ht="49.15">
      <c r="A1146" s="37">
        <v>923140</v>
      </c>
      <c r="B1146" s="37" t="s">
        <v>2991</v>
      </c>
      <c r="C1146" s="37">
        <v>923140</v>
      </c>
      <c r="D1146" s="37" t="s">
        <v>2991</v>
      </c>
      <c r="E1146" s="77"/>
    </row>
    <row r="1147" spans="1:8" ht="110.65">
      <c r="A1147" s="37">
        <v>924110</v>
      </c>
      <c r="B1147" s="37" t="s">
        <v>2992</v>
      </c>
      <c r="C1147" s="37">
        <v>924110</v>
      </c>
      <c r="D1147" s="37" t="s">
        <v>2992</v>
      </c>
      <c r="E1147" s="77"/>
    </row>
    <row r="1148" spans="1:8" ht="61.5">
      <c r="A1148" s="37">
        <v>924120</v>
      </c>
      <c r="B1148" s="37" t="s">
        <v>2993</v>
      </c>
      <c r="C1148" s="37">
        <v>924120</v>
      </c>
      <c r="D1148" s="37" t="s">
        <v>2993</v>
      </c>
      <c r="E1148" s="77"/>
    </row>
    <row r="1149" spans="1:8" ht="49.15">
      <c r="A1149" s="37">
        <v>925110</v>
      </c>
      <c r="B1149" s="37" t="s">
        <v>2994</v>
      </c>
      <c r="C1149" s="37">
        <v>925110</v>
      </c>
      <c r="D1149" s="37" t="s">
        <v>2994</v>
      </c>
      <c r="E1149" s="77"/>
    </row>
    <row r="1150" spans="1:8" ht="123">
      <c r="A1150" s="37">
        <v>925120</v>
      </c>
      <c r="B1150" s="37" t="s">
        <v>2995</v>
      </c>
      <c r="C1150" s="37">
        <v>925120</v>
      </c>
      <c r="D1150" s="37" t="s">
        <v>2995</v>
      </c>
      <c r="E1150" s="77"/>
      <c r="F1150" t="s">
        <v>28</v>
      </c>
    </row>
    <row r="1151" spans="1:8" ht="61.5">
      <c r="A1151" s="37">
        <v>926110</v>
      </c>
      <c r="B1151" s="37" t="s">
        <v>2996</v>
      </c>
      <c r="C1151" s="37">
        <v>926110</v>
      </c>
      <c r="D1151" s="37" t="s">
        <v>2996</v>
      </c>
      <c r="E1151" s="77"/>
    </row>
    <row r="1152" spans="1:8" ht="86.1">
      <c r="A1152" s="37">
        <v>926120</v>
      </c>
      <c r="B1152" s="37" t="s">
        <v>2997</v>
      </c>
      <c r="C1152" s="37">
        <v>926120</v>
      </c>
      <c r="D1152" s="37" t="s">
        <v>2997</v>
      </c>
      <c r="E1152" s="77"/>
    </row>
    <row r="1153" spans="1:4" ht="123">
      <c r="A1153" s="37">
        <v>926130</v>
      </c>
      <c r="B1153" s="37" t="s">
        <v>2998</v>
      </c>
      <c r="C1153" s="37">
        <v>926130</v>
      </c>
      <c r="D1153" s="37" t="s">
        <v>2998</v>
      </c>
    </row>
    <row r="1154" spans="1:4" ht="98.45">
      <c r="A1154" s="37">
        <v>926140</v>
      </c>
      <c r="B1154" s="37" t="s">
        <v>2999</v>
      </c>
      <c r="C1154" s="37">
        <v>926140</v>
      </c>
      <c r="D1154" s="37" t="s">
        <v>2999</v>
      </c>
    </row>
    <row r="1155" spans="1:4" ht="123">
      <c r="A1155" s="37">
        <v>926150</v>
      </c>
      <c r="B1155" s="37" t="s">
        <v>3000</v>
      </c>
      <c r="C1155" s="37">
        <v>926150</v>
      </c>
      <c r="D1155" s="37" t="s">
        <v>3000</v>
      </c>
    </row>
    <row r="1156" spans="1:4" ht="61.5">
      <c r="A1156" s="37">
        <v>927110</v>
      </c>
      <c r="B1156" s="37" t="s">
        <v>3001</v>
      </c>
      <c r="C1156" s="37">
        <v>927110</v>
      </c>
      <c r="D1156" s="37" t="s">
        <v>3001</v>
      </c>
    </row>
    <row r="1157" spans="1:4" ht="24.6">
      <c r="A1157" s="37">
        <v>928110</v>
      </c>
      <c r="B1157" s="37" t="s">
        <v>1040</v>
      </c>
      <c r="C1157" s="37">
        <v>928110</v>
      </c>
      <c r="D1157" s="37" t="s">
        <v>1040</v>
      </c>
    </row>
    <row r="1158" spans="1:4" ht="24.6">
      <c r="A1158" s="37">
        <v>928120</v>
      </c>
      <c r="B1158" s="37" t="s">
        <v>3002</v>
      </c>
      <c r="C1158" s="37">
        <v>928120</v>
      </c>
      <c r="D1158" s="37" t="s">
        <v>3002</v>
      </c>
    </row>
    <row r="1159" spans="1:4">
      <c r="A1159">
        <v>445291</v>
      </c>
      <c r="B1159" t="s">
        <v>3003</v>
      </c>
    </row>
    <row r="1160" spans="1:4">
      <c r="A1160">
        <v>445292</v>
      </c>
      <c r="B1160" t="s">
        <v>3004</v>
      </c>
    </row>
    <row r="1161" spans="1:4">
      <c r="A1161">
        <v>445299</v>
      </c>
      <c r="B1161" t="s">
        <v>3005</v>
      </c>
    </row>
    <row r="1162" spans="1:4">
      <c r="A1162">
        <v>4453</v>
      </c>
      <c r="B1162" t="s">
        <v>3006</v>
      </c>
    </row>
    <row r="1163" spans="1:4">
      <c r="A1163">
        <v>44531</v>
      </c>
      <c r="B1163" t="s">
        <v>3006</v>
      </c>
    </row>
    <row r="1164" spans="1:4">
      <c r="A1164">
        <v>445310</v>
      </c>
      <c r="B1164" t="s">
        <v>3006</v>
      </c>
    </row>
    <row r="1165" spans="1:4">
      <c r="A1165">
        <v>446</v>
      </c>
      <c r="B1165" t="s">
        <v>3007</v>
      </c>
    </row>
    <row r="1166" spans="1:4">
      <c r="A1166">
        <v>4461</v>
      </c>
      <c r="B1166" t="s">
        <v>3007</v>
      </c>
    </row>
    <row r="1167" spans="1:4">
      <c r="A1167">
        <v>44611</v>
      </c>
      <c r="B1167" t="s">
        <v>3008</v>
      </c>
    </row>
    <row r="1168" spans="1:4">
      <c r="A1168">
        <v>446110</v>
      </c>
      <c r="B1168" t="s">
        <v>3008</v>
      </c>
    </row>
    <row r="1169" spans="1:2">
      <c r="A1169">
        <v>44612</v>
      </c>
      <c r="B1169" t="s">
        <v>3009</v>
      </c>
    </row>
    <row r="1170" spans="1:2">
      <c r="A1170">
        <v>446120</v>
      </c>
      <c r="B1170" t="s">
        <v>3009</v>
      </c>
    </row>
    <row r="1171" spans="1:2">
      <c r="A1171">
        <v>44613</v>
      </c>
      <c r="B1171" t="s">
        <v>3010</v>
      </c>
    </row>
    <row r="1172" spans="1:2">
      <c r="A1172">
        <v>446130</v>
      </c>
      <c r="B1172" t="s">
        <v>3010</v>
      </c>
    </row>
    <row r="1173" spans="1:2">
      <c r="A1173">
        <v>44619</v>
      </c>
      <c r="B1173" t="s">
        <v>3011</v>
      </c>
    </row>
    <row r="1174" spans="1:2">
      <c r="A1174">
        <v>446191</v>
      </c>
      <c r="B1174" t="s">
        <v>3012</v>
      </c>
    </row>
    <row r="1175" spans="1:2">
      <c r="A1175">
        <v>446199</v>
      </c>
      <c r="B1175" t="s">
        <v>3013</v>
      </c>
    </row>
    <row r="1176" spans="1:2">
      <c r="A1176">
        <v>447</v>
      </c>
      <c r="B1176" t="s">
        <v>3014</v>
      </c>
    </row>
    <row r="1177" spans="1:2">
      <c r="A1177">
        <v>4471</v>
      </c>
      <c r="B1177" t="s">
        <v>3014</v>
      </c>
    </row>
    <row r="1178" spans="1:2">
      <c r="A1178">
        <v>44711</v>
      </c>
      <c r="B1178" t="s">
        <v>3015</v>
      </c>
    </row>
    <row r="1179" spans="1:2">
      <c r="A1179">
        <v>447110</v>
      </c>
      <c r="B1179" t="s">
        <v>3015</v>
      </c>
    </row>
    <row r="1180" spans="1:2">
      <c r="A1180">
        <v>44719</v>
      </c>
      <c r="B1180" t="s">
        <v>3016</v>
      </c>
    </row>
    <row r="1181" spans="1:2">
      <c r="A1181">
        <v>447190</v>
      </c>
      <c r="B1181" t="s">
        <v>3016</v>
      </c>
    </row>
    <row r="1182" spans="1:2">
      <c r="A1182">
        <v>448</v>
      </c>
      <c r="B1182" t="s">
        <v>3017</v>
      </c>
    </row>
    <row r="1183" spans="1:2">
      <c r="A1183">
        <v>4481</v>
      </c>
      <c r="B1183" t="s">
        <v>3018</v>
      </c>
    </row>
    <row r="1184" spans="1:2">
      <c r="A1184">
        <v>44811</v>
      </c>
      <c r="B1184" t="s">
        <v>3019</v>
      </c>
    </row>
    <row r="1185" spans="1:2">
      <c r="A1185">
        <v>448110</v>
      </c>
      <c r="B1185" t="s">
        <v>3019</v>
      </c>
    </row>
    <row r="1186" spans="1:2">
      <c r="A1186">
        <v>44812</v>
      </c>
      <c r="B1186" t="s">
        <v>3020</v>
      </c>
    </row>
    <row r="1187" spans="1:2">
      <c r="A1187">
        <v>448120</v>
      </c>
      <c r="B1187" t="s">
        <v>3020</v>
      </c>
    </row>
    <row r="1188" spans="1:2">
      <c r="A1188">
        <v>44813</v>
      </c>
      <c r="B1188" t="s">
        <v>3021</v>
      </c>
    </row>
    <row r="1189" spans="1:2">
      <c r="A1189">
        <v>448130</v>
      </c>
      <c r="B1189" t="s">
        <v>3021</v>
      </c>
    </row>
    <row r="1190" spans="1:2">
      <c r="A1190">
        <v>44814</v>
      </c>
      <c r="B1190" t="s">
        <v>3022</v>
      </c>
    </row>
    <row r="1191" spans="1:2">
      <c r="A1191">
        <v>448140</v>
      </c>
      <c r="B1191" t="s">
        <v>3022</v>
      </c>
    </row>
    <row r="1192" spans="1:2">
      <c r="A1192">
        <v>44815</v>
      </c>
      <c r="B1192" t="s">
        <v>3023</v>
      </c>
    </row>
    <row r="1193" spans="1:2">
      <c r="A1193">
        <v>448150</v>
      </c>
      <c r="B1193" t="s">
        <v>3023</v>
      </c>
    </row>
    <row r="1194" spans="1:2">
      <c r="A1194">
        <v>44819</v>
      </c>
      <c r="B1194" t="s">
        <v>3024</v>
      </c>
    </row>
    <row r="1195" spans="1:2">
      <c r="A1195">
        <v>448190</v>
      </c>
      <c r="B1195" t="s">
        <v>3024</v>
      </c>
    </row>
    <row r="1196" spans="1:2">
      <c r="A1196">
        <v>4482</v>
      </c>
      <c r="B1196" t="s">
        <v>3025</v>
      </c>
    </row>
    <row r="1197" spans="1:2">
      <c r="A1197">
        <v>44821</v>
      </c>
      <c r="B1197" t="s">
        <v>3025</v>
      </c>
    </row>
    <row r="1198" spans="1:2">
      <c r="A1198">
        <v>448210</v>
      </c>
      <c r="B1198" t="s">
        <v>3025</v>
      </c>
    </row>
    <row r="1199" spans="1:2">
      <c r="A1199">
        <v>4483</v>
      </c>
      <c r="B1199" t="s">
        <v>3026</v>
      </c>
    </row>
    <row r="1200" spans="1:2">
      <c r="A1200">
        <v>44831</v>
      </c>
      <c r="B1200" t="s">
        <v>3027</v>
      </c>
    </row>
    <row r="1201" spans="1:2">
      <c r="A1201">
        <v>448310</v>
      </c>
      <c r="B1201" t="s">
        <v>3027</v>
      </c>
    </row>
    <row r="1202" spans="1:2">
      <c r="A1202">
        <v>44832</v>
      </c>
      <c r="B1202" t="s">
        <v>3028</v>
      </c>
    </row>
    <row r="1203" spans="1:2">
      <c r="A1203">
        <v>448320</v>
      </c>
      <c r="B1203" t="s">
        <v>3028</v>
      </c>
    </row>
    <row r="1204" spans="1:2">
      <c r="A1204">
        <v>451</v>
      </c>
      <c r="B1204" t="s">
        <v>3029</v>
      </c>
    </row>
    <row r="1205" spans="1:2">
      <c r="A1205">
        <v>4511</v>
      </c>
      <c r="B1205" t="s">
        <v>3030</v>
      </c>
    </row>
    <row r="1206" spans="1:2">
      <c r="A1206">
        <v>45111</v>
      </c>
      <c r="B1206" t="s">
        <v>3031</v>
      </c>
    </row>
    <row r="1207" spans="1:2">
      <c r="A1207">
        <v>451110</v>
      </c>
      <c r="B1207" t="s">
        <v>3031</v>
      </c>
    </row>
    <row r="1208" spans="1:2">
      <c r="A1208">
        <v>45112</v>
      </c>
      <c r="B1208" t="s">
        <v>3032</v>
      </c>
    </row>
    <row r="1209" spans="1:2">
      <c r="A1209">
        <v>451120</v>
      </c>
      <c r="B1209" t="s">
        <v>3032</v>
      </c>
    </row>
    <row r="1210" spans="1:2">
      <c r="A1210">
        <v>45113</v>
      </c>
      <c r="B1210" t="s">
        <v>3033</v>
      </c>
    </row>
    <row r="1211" spans="1:2">
      <c r="A1211">
        <v>451130</v>
      </c>
      <c r="B1211" t="s">
        <v>3033</v>
      </c>
    </row>
    <row r="1212" spans="1:2">
      <c r="A1212">
        <v>45114</v>
      </c>
      <c r="B1212" t="s">
        <v>3034</v>
      </c>
    </row>
    <row r="1213" spans="1:2">
      <c r="A1213">
        <v>451140</v>
      </c>
      <c r="B1213" t="s">
        <v>3034</v>
      </c>
    </row>
    <row r="1214" spans="1:2">
      <c r="A1214">
        <v>4512</v>
      </c>
      <c r="B1214" t="s">
        <v>3035</v>
      </c>
    </row>
    <row r="1215" spans="1:2">
      <c r="A1215">
        <v>45121</v>
      </c>
      <c r="B1215" t="s">
        <v>3035</v>
      </c>
    </row>
    <row r="1216" spans="1:2">
      <c r="A1216">
        <v>451211</v>
      </c>
      <c r="B1216" t="s">
        <v>3036</v>
      </c>
    </row>
    <row r="1217" spans="1:2">
      <c r="A1217">
        <v>451212</v>
      </c>
      <c r="B1217" t="s">
        <v>3037</v>
      </c>
    </row>
    <row r="1218" spans="1:2">
      <c r="A1218">
        <v>452</v>
      </c>
      <c r="B1218" t="s">
        <v>3038</v>
      </c>
    </row>
    <row r="1219" spans="1:2">
      <c r="A1219">
        <v>4522</v>
      </c>
      <c r="B1219" s="18" t="s">
        <v>3039</v>
      </c>
    </row>
    <row r="1220" spans="1:2">
      <c r="A1220">
        <v>45221</v>
      </c>
      <c r="B1220" s="18" t="s">
        <v>3039</v>
      </c>
    </row>
    <row r="1221" spans="1:2">
      <c r="A1221">
        <v>452210</v>
      </c>
      <c r="B1221" s="18" t="s">
        <v>3039</v>
      </c>
    </row>
    <row r="1222" spans="1:2">
      <c r="A1222">
        <v>4523</v>
      </c>
      <c r="B1222" s="18" t="s">
        <v>3040</v>
      </c>
    </row>
    <row r="1223" spans="1:2">
      <c r="A1223">
        <v>45231</v>
      </c>
      <c r="B1223" s="18" t="s">
        <v>3040</v>
      </c>
    </row>
    <row r="1224" spans="1:2">
      <c r="A1224">
        <v>452311</v>
      </c>
      <c r="B1224" s="18" t="s">
        <v>3041</v>
      </c>
    </row>
    <row r="1225" spans="1:2">
      <c r="A1225">
        <v>452319</v>
      </c>
      <c r="B1225" s="18" t="s">
        <v>3042</v>
      </c>
    </row>
    <row r="1226" spans="1:2">
      <c r="A1226">
        <v>453</v>
      </c>
      <c r="B1226" t="s">
        <v>3043</v>
      </c>
    </row>
    <row r="1227" spans="1:2">
      <c r="A1227">
        <v>4531</v>
      </c>
      <c r="B1227" t="s">
        <v>3044</v>
      </c>
    </row>
    <row r="1228" spans="1:2">
      <c r="A1228">
        <v>45311</v>
      </c>
      <c r="B1228" t="s">
        <v>3044</v>
      </c>
    </row>
    <row r="1229" spans="1:2">
      <c r="A1229">
        <v>453110</v>
      </c>
      <c r="B1229" t="s">
        <v>3044</v>
      </c>
    </row>
    <row r="1230" spans="1:2">
      <c r="A1230">
        <v>4532</v>
      </c>
      <c r="B1230" t="s">
        <v>3045</v>
      </c>
    </row>
    <row r="1231" spans="1:2">
      <c r="A1231">
        <v>45321</v>
      </c>
      <c r="B1231" t="s">
        <v>3046</v>
      </c>
    </row>
    <row r="1232" spans="1:2">
      <c r="A1232">
        <v>453210</v>
      </c>
      <c r="B1232" t="s">
        <v>3046</v>
      </c>
    </row>
    <row r="1233" spans="1:2">
      <c r="A1233">
        <v>45322</v>
      </c>
      <c r="B1233" t="s">
        <v>3047</v>
      </c>
    </row>
    <row r="1234" spans="1:2">
      <c r="A1234">
        <v>453220</v>
      </c>
      <c r="B1234" t="s">
        <v>3047</v>
      </c>
    </row>
    <row r="1235" spans="1:2">
      <c r="A1235">
        <v>4533</v>
      </c>
      <c r="B1235" t="s">
        <v>3048</v>
      </c>
    </row>
    <row r="1236" spans="1:2">
      <c r="A1236">
        <v>45331</v>
      </c>
      <c r="B1236" t="s">
        <v>3048</v>
      </c>
    </row>
    <row r="1237" spans="1:2">
      <c r="A1237">
        <v>453310</v>
      </c>
      <c r="B1237" t="s">
        <v>3048</v>
      </c>
    </row>
    <row r="1238" spans="1:2">
      <c r="A1238">
        <v>4539</v>
      </c>
      <c r="B1238" t="s">
        <v>3049</v>
      </c>
    </row>
    <row r="1239" spans="1:2">
      <c r="A1239">
        <v>45391</v>
      </c>
      <c r="B1239" t="s">
        <v>3050</v>
      </c>
    </row>
    <row r="1240" spans="1:2">
      <c r="A1240">
        <v>453910</v>
      </c>
      <c r="B1240" t="s">
        <v>3050</v>
      </c>
    </row>
    <row r="1241" spans="1:2">
      <c r="A1241">
        <v>45392</v>
      </c>
      <c r="B1241" t="s">
        <v>3051</v>
      </c>
    </row>
    <row r="1242" spans="1:2">
      <c r="A1242">
        <v>453920</v>
      </c>
      <c r="B1242" t="s">
        <v>3051</v>
      </c>
    </row>
    <row r="1243" spans="1:2">
      <c r="A1243">
        <v>45393</v>
      </c>
      <c r="B1243" t="s">
        <v>3052</v>
      </c>
    </row>
    <row r="1244" spans="1:2">
      <c r="A1244">
        <v>453930</v>
      </c>
      <c r="B1244" t="s">
        <v>3052</v>
      </c>
    </row>
    <row r="1245" spans="1:2">
      <c r="A1245">
        <v>45399</v>
      </c>
      <c r="B1245" t="s">
        <v>3053</v>
      </c>
    </row>
    <row r="1246" spans="1:2">
      <c r="A1246">
        <v>453991</v>
      </c>
      <c r="B1246" t="s">
        <v>3054</v>
      </c>
    </row>
    <row r="1247" spans="1:2">
      <c r="A1247">
        <v>453998</v>
      </c>
      <c r="B1247" t="s">
        <v>3055</v>
      </c>
    </row>
    <row r="1248" spans="1:2">
      <c r="A1248">
        <v>454</v>
      </c>
      <c r="B1248" t="s">
        <v>3056</v>
      </c>
    </row>
    <row r="1249" spans="1:2">
      <c r="A1249">
        <v>4541</v>
      </c>
      <c r="B1249" t="s">
        <v>3057</v>
      </c>
    </row>
    <row r="1250" spans="1:2">
      <c r="A1250">
        <v>45411</v>
      </c>
      <c r="B1250" t="s">
        <v>3057</v>
      </c>
    </row>
    <row r="1251" spans="1:2">
      <c r="A1251">
        <v>454110</v>
      </c>
      <c r="B1251" s="18" t="s">
        <v>3057</v>
      </c>
    </row>
    <row r="1252" spans="1:2">
      <c r="A1252">
        <v>4542</v>
      </c>
      <c r="B1252" t="s">
        <v>3058</v>
      </c>
    </row>
    <row r="1253" spans="1:2">
      <c r="A1253">
        <v>45421</v>
      </c>
      <c r="B1253" t="s">
        <v>3058</v>
      </c>
    </row>
    <row r="1254" spans="1:2">
      <c r="A1254">
        <v>454210</v>
      </c>
      <c r="B1254" t="s">
        <v>3058</v>
      </c>
    </row>
    <row r="1255" spans="1:2">
      <c r="A1255">
        <v>4543</v>
      </c>
      <c r="B1255" t="s">
        <v>3059</v>
      </c>
    </row>
    <row r="1256" spans="1:2">
      <c r="A1256">
        <v>45431</v>
      </c>
      <c r="B1256" t="s">
        <v>3060</v>
      </c>
    </row>
    <row r="1257" spans="1:2">
      <c r="A1257">
        <v>454310</v>
      </c>
      <c r="B1257" t="s">
        <v>3060</v>
      </c>
    </row>
    <row r="1258" spans="1:2">
      <c r="A1258">
        <v>45439</v>
      </c>
      <c r="B1258" t="s">
        <v>3061</v>
      </c>
    </row>
    <row r="1259" spans="1:2">
      <c r="A1259">
        <v>454390</v>
      </c>
      <c r="B1259" t="s">
        <v>3061</v>
      </c>
    </row>
    <row r="1260" spans="1:2" ht="16.5">
      <c r="A1260" s="17" t="s">
        <v>3062</v>
      </c>
      <c r="B1260" t="s">
        <v>3063</v>
      </c>
    </row>
    <row r="1261" spans="1:2" ht="16.5">
      <c r="A1261">
        <v>481</v>
      </c>
      <c r="B1261" t="s">
        <v>3064</v>
      </c>
    </row>
    <row r="1262" spans="1:2" ht="16.5">
      <c r="A1262">
        <v>4811</v>
      </c>
      <c r="B1262" t="s">
        <v>3065</v>
      </c>
    </row>
    <row r="1263" spans="1:2" ht="16.5">
      <c r="A1263">
        <v>48111</v>
      </c>
      <c r="B1263" t="s">
        <v>3065</v>
      </c>
    </row>
    <row r="1264" spans="1:2">
      <c r="A1264">
        <v>481111</v>
      </c>
      <c r="B1264" t="s">
        <v>3066</v>
      </c>
    </row>
    <row r="1265" spans="1:2">
      <c r="A1265">
        <v>481112</v>
      </c>
      <c r="B1265" t="s">
        <v>3067</v>
      </c>
    </row>
    <row r="1266" spans="1:2" ht="16.5">
      <c r="A1266">
        <v>4812</v>
      </c>
      <c r="B1266" t="s">
        <v>3068</v>
      </c>
    </row>
    <row r="1267" spans="1:2" ht="16.5">
      <c r="A1267">
        <v>48121</v>
      </c>
      <c r="B1267" t="s">
        <v>3068</v>
      </c>
    </row>
    <row r="1268" spans="1:2">
      <c r="A1268">
        <v>481211</v>
      </c>
      <c r="B1268" t="s">
        <v>3069</v>
      </c>
    </row>
    <row r="1269" spans="1:2">
      <c r="A1269">
        <v>481212</v>
      </c>
      <c r="B1269" t="s">
        <v>3070</v>
      </c>
    </row>
    <row r="1270" spans="1:2">
      <c r="A1270">
        <v>481219</v>
      </c>
      <c r="B1270" t="s">
        <v>3071</v>
      </c>
    </row>
    <row r="1271" spans="1:2" ht="16.5">
      <c r="A1271">
        <v>482</v>
      </c>
      <c r="B1271" t="s">
        <v>3072</v>
      </c>
    </row>
    <row r="1272" spans="1:2" ht="16.5">
      <c r="A1272">
        <v>4821</v>
      </c>
      <c r="B1272" t="s">
        <v>3072</v>
      </c>
    </row>
    <row r="1273" spans="1:2" ht="16.5">
      <c r="A1273">
        <v>48211</v>
      </c>
      <c r="B1273" t="s">
        <v>3072</v>
      </c>
    </row>
    <row r="1274" spans="1:2">
      <c r="A1274">
        <v>482111</v>
      </c>
      <c r="B1274" t="s">
        <v>3073</v>
      </c>
    </row>
    <row r="1275" spans="1:2">
      <c r="A1275">
        <v>482112</v>
      </c>
      <c r="B1275" t="s">
        <v>3074</v>
      </c>
    </row>
    <row r="1276" spans="1:2" ht="16.5">
      <c r="A1276">
        <v>483</v>
      </c>
      <c r="B1276" t="s">
        <v>3075</v>
      </c>
    </row>
    <row r="1277" spans="1:2" ht="16.5">
      <c r="A1277">
        <v>4831</v>
      </c>
      <c r="B1277" t="s">
        <v>3076</v>
      </c>
    </row>
    <row r="1278" spans="1:2" ht="16.5">
      <c r="A1278">
        <v>48311</v>
      </c>
      <c r="B1278" t="s">
        <v>3076</v>
      </c>
    </row>
    <row r="1279" spans="1:2">
      <c r="A1279">
        <v>483111</v>
      </c>
      <c r="B1279" t="s">
        <v>3077</v>
      </c>
    </row>
    <row r="1280" spans="1:2">
      <c r="A1280">
        <v>483112</v>
      </c>
      <c r="B1280" t="s">
        <v>3078</v>
      </c>
    </row>
    <row r="1281" spans="1:2">
      <c r="A1281">
        <v>483113</v>
      </c>
      <c r="B1281" t="s">
        <v>3079</v>
      </c>
    </row>
    <row r="1282" spans="1:2">
      <c r="A1282">
        <v>483114</v>
      </c>
      <c r="B1282" t="s">
        <v>3080</v>
      </c>
    </row>
    <row r="1283" spans="1:2" ht="16.5">
      <c r="A1283">
        <v>4832</v>
      </c>
      <c r="B1283" t="s">
        <v>3081</v>
      </c>
    </row>
    <row r="1284" spans="1:2" ht="16.5">
      <c r="A1284">
        <v>48321</v>
      </c>
      <c r="B1284" t="s">
        <v>3081</v>
      </c>
    </row>
    <row r="1285" spans="1:2">
      <c r="A1285">
        <v>483211</v>
      </c>
      <c r="B1285" t="s">
        <v>3082</v>
      </c>
    </row>
    <row r="1286" spans="1:2">
      <c r="A1286">
        <v>483212</v>
      </c>
      <c r="B1286" t="s">
        <v>3083</v>
      </c>
    </row>
    <row r="1287" spans="1:2" ht="16.5">
      <c r="A1287">
        <v>484</v>
      </c>
      <c r="B1287" t="s">
        <v>3084</v>
      </c>
    </row>
    <row r="1288" spans="1:2" ht="16.5">
      <c r="A1288">
        <v>4841</v>
      </c>
      <c r="B1288" t="s">
        <v>3085</v>
      </c>
    </row>
    <row r="1289" spans="1:2" ht="16.5">
      <c r="A1289">
        <v>48411</v>
      </c>
      <c r="B1289" t="s">
        <v>3086</v>
      </c>
    </row>
    <row r="1290" spans="1:2">
      <c r="A1290">
        <v>484110</v>
      </c>
      <c r="B1290" t="s">
        <v>3087</v>
      </c>
    </row>
    <row r="1291" spans="1:2" ht="16.5">
      <c r="A1291">
        <v>48412</v>
      </c>
      <c r="B1291" t="s">
        <v>3088</v>
      </c>
    </row>
    <row r="1292" spans="1:2">
      <c r="A1292">
        <v>484121</v>
      </c>
      <c r="B1292" t="s">
        <v>3089</v>
      </c>
    </row>
    <row r="1293" spans="1:2">
      <c r="A1293">
        <v>484122</v>
      </c>
      <c r="B1293" t="s">
        <v>3090</v>
      </c>
    </row>
    <row r="1294" spans="1:2" ht="16.5">
      <c r="A1294">
        <v>4842</v>
      </c>
      <c r="B1294" t="s">
        <v>3091</v>
      </c>
    </row>
    <row r="1295" spans="1:2" ht="16.5">
      <c r="A1295">
        <v>48421</v>
      </c>
      <c r="B1295" t="s">
        <v>3092</v>
      </c>
    </row>
    <row r="1296" spans="1:2">
      <c r="A1296">
        <v>484210</v>
      </c>
      <c r="B1296" t="s">
        <v>2568</v>
      </c>
    </row>
    <row r="1297" spans="1:2" ht="16.5">
      <c r="A1297">
        <v>48422</v>
      </c>
      <c r="B1297" t="s">
        <v>3093</v>
      </c>
    </row>
    <row r="1298" spans="1:2">
      <c r="A1298">
        <v>484220</v>
      </c>
      <c r="B1298" t="s">
        <v>3094</v>
      </c>
    </row>
    <row r="1299" spans="1:2" ht="16.5">
      <c r="A1299">
        <v>48423</v>
      </c>
      <c r="B1299" t="s">
        <v>3095</v>
      </c>
    </row>
    <row r="1300" spans="1:2">
      <c r="A1300">
        <v>484230</v>
      </c>
      <c r="B1300" t="s">
        <v>3096</v>
      </c>
    </row>
    <row r="1301" spans="1:2" ht="16.5">
      <c r="A1301">
        <v>485</v>
      </c>
      <c r="B1301" t="s">
        <v>3097</v>
      </c>
    </row>
    <row r="1302" spans="1:2" ht="16.5">
      <c r="A1302">
        <v>4851</v>
      </c>
      <c r="B1302" t="s">
        <v>3098</v>
      </c>
    </row>
    <row r="1303" spans="1:2" ht="16.5">
      <c r="A1303">
        <v>48511</v>
      </c>
      <c r="B1303" t="s">
        <v>3098</v>
      </c>
    </row>
    <row r="1304" spans="1:2">
      <c r="A1304">
        <v>485111</v>
      </c>
      <c r="B1304" t="s">
        <v>3099</v>
      </c>
    </row>
    <row r="1305" spans="1:2">
      <c r="A1305">
        <v>485112</v>
      </c>
      <c r="B1305" t="s">
        <v>3100</v>
      </c>
    </row>
    <row r="1306" spans="1:2">
      <c r="A1306">
        <v>485113</v>
      </c>
      <c r="B1306" t="s">
        <v>3101</v>
      </c>
    </row>
    <row r="1307" spans="1:2">
      <c r="A1307">
        <v>485119</v>
      </c>
      <c r="B1307" t="s">
        <v>3102</v>
      </c>
    </row>
    <row r="1308" spans="1:2" ht="16.5">
      <c r="A1308">
        <v>4852</v>
      </c>
      <c r="B1308" t="s">
        <v>3103</v>
      </c>
    </row>
    <row r="1309" spans="1:2" ht="16.5">
      <c r="A1309">
        <v>48521</v>
      </c>
      <c r="B1309" t="s">
        <v>3103</v>
      </c>
    </row>
    <row r="1310" spans="1:2">
      <c r="A1310">
        <v>485210</v>
      </c>
      <c r="B1310" t="s">
        <v>2575</v>
      </c>
    </row>
    <row r="1311" spans="1:2" ht="16.5">
      <c r="A1311">
        <v>4853</v>
      </c>
      <c r="B1311" t="s">
        <v>3104</v>
      </c>
    </row>
    <row r="1312" spans="1:2" ht="16.5">
      <c r="A1312">
        <v>48531</v>
      </c>
      <c r="B1312" t="s">
        <v>3105</v>
      </c>
    </row>
    <row r="1313" spans="1:2">
      <c r="A1313">
        <v>485310</v>
      </c>
      <c r="B1313" t="s">
        <v>3106</v>
      </c>
    </row>
    <row r="1314" spans="1:2" ht="16.5">
      <c r="A1314">
        <v>48532</v>
      </c>
      <c r="B1314" t="s">
        <v>3107</v>
      </c>
    </row>
    <row r="1315" spans="1:2">
      <c r="A1315">
        <v>485320</v>
      </c>
      <c r="B1315" t="s">
        <v>2578</v>
      </c>
    </row>
    <row r="1316" spans="1:2" ht="16.5">
      <c r="A1316">
        <v>4854</v>
      </c>
      <c r="B1316" t="s">
        <v>3108</v>
      </c>
    </row>
    <row r="1317" spans="1:2" ht="16.5">
      <c r="A1317">
        <v>48541</v>
      </c>
      <c r="B1317" t="s">
        <v>3108</v>
      </c>
    </row>
    <row r="1318" spans="1:2">
      <c r="A1318">
        <v>485410</v>
      </c>
      <c r="B1318" t="s">
        <v>2579</v>
      </c>
    </row>
    <row r="1319" spans="1:2" ht="16.5">
      <c r="A1319">
        <v>4855</v>
      </c>
      <c r="B1319" t="s">
        <v>3109</v>
      </c>
    </row>
    <row r="1320" spans="1:2" ht="16.5">
      <c r="A1320">
        <v>48551</v>
      </c>
      <c r="B1320" t="s">
        <v>3109</v>
      </c>
    </row>
    <row r="1321" spans="1:2">
      <c r="A1321">
        <v>485510</v>
      </c>
      <c r="B1321" t="s">
        <v>2580</v>
      </c>
    </row>
    <row r="1322" spans="1:2" ht="16.5">
      <c r="A1322">
        <v>4859</v>
      </c>
      <c r="B1322" t="s">
        <v>3110</v>
      </c>
    </row>
    <row r="1323" spans="1:2" ht="16.5">
      <c r="A1323">
        <v>48599</v>
      </c>
      <c r="B1323" t="s">
        <v>3110</v>
      </c>
    </row>
    <row r="1324" spans="1:2">
      <c r="A1324">
        <v>485991</v>
      </c>
      <c r="B1324" t="s">
        <v>3111</v>
      </c>
    </row>
    <row r="1325" spans="1:2">
      <c r="A1325">
        <v>485999</v>
      </c>
      <c r="B1325" t="s">
        <v>3112</v>
      </c>
    </row>
    <row r="1326" spans="1:2" ht="16.5">
      <c r="A1326">
        <v>486</v>
      </c>
      <c r="B1326" t="s">
        <v>3113</v>
      </c>
    </row>
    <row r="1327" spans="1:2" ht="16.5">
      <c r="A1327">
        <v>4861</v>
      </c>
      <c r="B1327" t="s">
        <v>3114</v>
      </c>
    </row>
    <row r="1328" spans="1:2" ht="16.5">
      <c r="A1328">
        <v>48611</v>
      </c>
      <c r="B1328" t="s">
        <v>3114</v>
      </c>
    </row>
    <row r="1329" spans="1:2">
      <c r="A1329">
        <v>486110</v>
      </c>
      <c r="B1329" t="s">
        <v>2583</v>
      </c>
    </row>
    <row r="1330" spans="1:2" ht="16.5">
      <c r="A1330">
        <v>4862</v>
      </c>
      <c r="B1330" t="s">
        <v>3115</v>
      </c>
    </row>
    <row r="1331" spans="1:2" ht="16.5">
      <c r="A1331">
        <v>48621</v>
      </c>
      <c r="B1331" t="s">
        <v>3115</v>
      </c>
    </row>
    <row r="1332" spans="1:2">
      <c r="A1332">
        <v>486210</v>
      </c>
      <c r="B1332" t="s">
        <v>2584</v>
      </c>
    </row>
    <row r="1333" spans="1:2" ht="16.5">
      <c r="A1333">
        <v>4869</v>
      </c>
      <c r="B1333" t="s">
        <v>3116</v>
      </c>
    </row>
    <row r="1334" spans="1:2" ht="16.5">
      <c r="A1334">
        <v>48691</v>
      </c>
      <c r="B1334" t="s">
        <v>3117</v>
      </c>
    </row>
    <row r="1335" spans="1:2">
      <c r="A1335">
        <v>486910</v>
      </c>
      <c r="B1335" t="s">
        <v>2585</v>
      </c>
    </row>
    <row r="1336" spans="1:2" ht="16.5">
      <c r="A1336">
        <v>48699</v>
      </c>
      <c r="B1336" t="s">
        <v>3118</v>
      </c>
    </row>
    <row r="1337" spans="1:2">
      <c r="A1337">
        <v>486990</v>
      </c>
      <c r="B1337" t="s">
        <v>2586</v>
      </c>
    </row>
    <row r="1338" spans="1:2" ht="16.5">
      <c r="A1338">
        <v>487</v>
      </c>
      <c r="B1338" t="s">
        <v>3119</v>
      </c>
    </row>
    <row r="1339" spans="1:2" ht="16.5">
      <c r="A1339">
        <v>4871</v>
      </c>
      <c r="B1339" t="s">
        <v>3120</v>
      </c>
    </row>
    <row r="1340" spans="1:2" ht="16.5">
      <c r="A1340">
        <v>48711</v>
      </c>
      <c r="B1340" t="s">
        <v>3120</v>
      </c>
    </row>
    <row r="1341" spans="1:2">
      <c r="A1341">
        <v>487110</v>
      </c>
      <c r="B1341" t="s">
        <v>2587</v>
      </c>
    </row>
    <row r="1342" spans="1:2" ht="16.5">
      <c r="A1342">
        <v>4872</v>
      </c>
      <c r="B1342" t="s">
        <v>3121</v>
      </c>
    </row>
    <row r="1343" spans="1:2" ht="16.5">
      <c r="A1343">
        <v>48721</v>
      </c>
      <c r="B1343" t="s">
        <v>3121</v>
      </c>
    </row>
    <row r="1344" spans="1:2">
      <c r="A1344">
        <v>487210</v>
      </c>
      <c r="B1344" t="s">
        <v>2588</v>
      </c>
    </row>
    <row r="1345" spans="1:2" ht="16.5">
      <c r="A1345">
        <v>4879</v>
      </c>
      <c r="B1345" t="s">
        <v>3122</v>
      </c>
    </row>
    <row r="1346" spans="1:2" ht="16.5">
      <c r="A1346">
        <v>48799</v>
      </c>
      <c r="B1346" t="s">
        <v>3122</v>
      </c>
    </row>
    <row r="1347" spans="1:2">
      <c r="A1347">
        <v>487990</v>
      </c>
      <c r="B1347" t="s">
        <v>2589</v>
      </c>
    </row>
    <row r="1348" spans="1:2" ht="16.5">
      <c r="A1348">
        <v>488</v>
      </c>
      <c r="B1348" t="s">
        <v>3123</v>
      </c>
    </row>
    <row r="1349" spans="1:2" ht="16.5">
      <c r="A1349">
        <v>4881</v>
      </c>
      <c r="B1349" t="s">
        <v>3124</v>
      </c>
    </row>
    <row r="1350" spans="1:2">
      <c r="A1350">
        <v>48811</v>
      </c>
      <c r="B1350" t="s">
        <v>3125</v>
      </c>
    </row>
    <row r="1351" spans="1:2">
      <c r="A1351">
        <v>488111</v>
      </c>
      <c r="B1351" t="s">
        <v>2590</v>
      </c>
    </row>
    <row r="1352" spans="1:2">
      <c r="A1352">
        <v>488119</v>
      </c>
      <c r="B1352" t="s">
        <v>3126</v>
      </c>
    </row>
    <row r="1353" spans="1:2" ht="16.5">
      <c r="A1353">
        <v>48819</v>
      </c>
      <c r="B1353" t="s">
        <v>3127</v>
      </c>
    </row>
    <row r="1354" spans="1:2">
      <c r="A1354">
        <v>488190</v>
      </c>
      <c r="B1354" t="s">
        <v>2592</v>
      </c>
    </row>
    <row r="1355" spans="1:2" ht="16.5">
      <c r="A1355">
        <v>4882</v>
      </c>
      <c r="B1355" t="s">
        <v>3128</v>
      </c>
    </row>
    <row r="1356" spans="1:2" ht="16.5">
      <c r="A1356">
        <v>48821</v>
      </c>
      <c r="B1356" t="s">
        <v>3128</v>
      </c>
    </row>
    <row r="1357" spans="1:2">
      <c r="A1357">
        <v>488210</v>
      </c>
      <c r="B1357" t="s">
        <v>2593</v>
      </c>
    </row>
    <row r="1358" spans="1:2" ht="16.5">
      <c r="A1358">
        <v>4883</v>
      </c>
      <c r="B1358" t="s">
        <v>3129</v>
      </c>
    </row>
    <row r="1359" spans="1:2" ht="16.5">
      <c r="A1359">
        <v>48831</v>
      </c>
      <c r="B1359" t="s">
        <v>3130</v>
      </c>
    </row>
    <row r="1360" spans="1:2">
      <c r="A1360">
        <v>488310</v>
      </c>
      <c r="B1360" t="s">
        <v>2594</v>
      </c>
    </row>
    <row r="1361" spans="1:2" ht="16.5">
      <c r="A1361">
        <v>48832</v>
      </c>
      <c r="B1361" t="s">
        <v>3131</v>
      </c>
    </row>
    <row r="1362" spans="1:2">
      <c r="A1362">
        <v>488320</v>
      </c>
      <c r="B1362" t="s">
        <v>2595</v>
      </c>
    </row>
    <row r="1363" spans="1:2" ht="16.5">
      <c r="A1363">
        <v>48833</v>
      </c>
      <c r="B1363" t="s">
        <v>3132</v>
      </c>
    </row>
    <row r="1364" spans="1:2">
      <c r="A1364">
        <v>488330</v>
      </c>
      <c r="B1364" t="s">
        <v>3133</v>
      </c>
    </row>
    <row r="1365" spans="1:2" ht="16.5">
      <c r="A1365">
        <v>48839</v>
      </c>
      <c r="B1365" t="s">
        <v>3134</v>
      </c>
    </row>
    <row r="1366" spans="1:2">
      <c r="A1366">
        <v>488390</v>
      </c>
      <c r="B1366" t="s">
        <v>2597</v>
      </c>
    </row>
    <row r="1367" spans="1:2" ht="16.5">
      <c r="A1367">
        <v>4884</v>
      </c>
      <c r="B1367" t="s">
        <v>3135</v>
      </c>
    </row>
    <row r="1368" spans="1:2" ht="16.5">
      <c r="A1368">
        <v>48841</v>
      </c>
      <c r="B1368" t="s">
        <v>3136</v>
      </c>
    </row>
    <row r="1369" spans="1:2">
      <c r="A1369">
        <v>488410</v>
      </c>
      <c r="B1369" t="s">
        <v>2598</v>
      </c>
    </row>
    <row r="1370" spans="1:2" ht="16.5">
      <c r="A1370">
        <v>48849</v>
      </c>
      <c r="B1370" t="s">
        <v>3137</v>
      </c>
    </row>
    <row r="1371" spans="1:2">
      <c r="A1371">
        <v>488490</v>
      </c>
      <c r="B1371" t="s">
        <v>3138</v>
      </c>
    </row>
    <row r="1372" spans="1:2" ht="16.5">
      <c r="A1372">
        <v>4885</v>
      </c>
      <c r="B1372" t="s">
        <v>3139</v>
      </c>
    </row>
    <row r="1373" spans="1:2" ht="16.5">
      <c r="A1373">
        <v>48851</v>
      </c>
      <c r="B1373" t="s">
        <v>3139</v>
      </c>
    </row>
    <row r="1374" spans="1:2">
      <c r="A1374">
        <v>488510</v>
      </c>
      <c r="B1374" t="s">
        <v>3140</v>
      </c>
    </row>
    <row r="1375" spans="1:2" ht="16.5">
      <c r="A1375">
        <v>4889</v>
      </c>
      <c r="B1375" t="s">
        <v>3141</v>
      </c>
    </row>
    <row r="1376" spans="1:2" ht="16.5">
      <c r="A1376">
        <v>48899</v>
      </c>
      <c r="B1376" t="s">
        <v>3141</v>
      </c>
    </row>
    <row r="1377" spans="1:2">
      <c r="A1377">
        <v>488991</v>
      </c>
      <c r="B1377" t="s">
        <v>3142</v>
      </c>
    </row>
    <row r="1378" spans="1:2">
      <c r="A1378">
        <v>488999</v>
      </c>
      <c r="B1378" t="s">
        <v>3143</v>
      </c>
    </row>
    <row r="1379" spans="1:2" ht="16.5">
      <c r="A1379">
        <v>491</v>
      </c>
      <c r="B1379" t="s">
        <v>3144</v>
      </c>
    </row>
    <row r="1380" spans="1:2" ht="16.5">
      <c r="A1380">
        <v>4911</v>
      </c>
      <c r="B1380" t="s">
        <v>3144</v>
      </c>
    </row>
    <row r="1381" spans="1:2" ht="16.5">
      <c r="A1381">
        <v>49111</v>
      </c>
      <c r="B1381" t="s">
        <v>3144</v>
      </c>
    </row>
    <row r="1382" spans="1:2">
      <c r="A1382">
        <v>491110</v>
      </c>
      <c r="B1382" t="s">
        <v>2603</v>
      </c>
    </row>
    <row r="1383" spans="1:2" ht="16.5">
      <c r="A1383">
        <v>492</v>
      </c>
      <c r="B1383" t="s">
        <v>3145</v>
      </c>
    </row>
    <row r="1384" spans="1:2" ht="16.5">
      <c r="A1384">
        <v>4921</v>
      </c>
      <c r="B1384" t="s">
        <v>3146</v>
      </c>
    </row>
    <row r="1385" spans="1:2" ht="16.5">
      <c r="A1385">
        <v>49211</v>
      </c>
      <c r="B1385" t="s">
        <v>3146</v>
      </c>
    </row>
    <row r="1386" spans="1:2">
      <c r="A1386">
        <v>492110</v>
      </c>
      <c r="B1386" t="s">
        <v>2604</v>
      </c>
    </row>
    <row r="1387" spans="1:2" ht="16.5">
      <c r="A1387">
        <v>4922</v>
      </c>
      <c r="B1387" t="s">
        <v>3147</v>
      </c>
    </row>
    <row r="1388" spans="1:2" ht="16.5">
      <c r="A1388">
        <v>49221</v>
      </c>
      <c r="B1388" t="s">
        <v>3147</v>
      </c>
    </row>
    <row r="1389" spans="1:2">
      <c r="A1389">
        <v>492210</v>
      </c>
      <c r="B1389" t="s">
        <v>2605</v>
      </c>
    </row>
    <row r="1390" spans="1:2" ht="16.5">
      <c r="A1390">
        <v>493</v>
      </c>
      <c r="B1390" t="s">
        <v>3148</v>
      </c>
    </row>
    <row r="1391" spans="1:2" ht="16.5">
      <c r="A1391">
        <v>4931</v>
      </c>
      <c r="B1391" t="s">
        <v>3148</v>
      </c>
    </row>
    <row r="1392" spans="1:2" ht="16.5">
      <c r="A1392">
        <v>49311</v>
      </c>
      <c r="B1392" t="s">
        <v>3149</v>
      </c>
    </row>
    <row r="1393" spans="1:2">
      <c r="A1393">
        <v>493110</v>
      </c>
      <c r="B1393" t="s">
        <v>3150</v>
      </c>
    </row>
    <row r="1394" spans="1:2" ht="16.5">
      <c r="A1394">
        <v>49312</v>
      </c>
      <c r="B1394" t="s">
        <v>3151</v>
      </c>
    </row>
    <row r="1395" spans="1:2">
      <c r="A1395">
        <v>493120</v>
      </c>
      <c r="B1395" t="s">
        <v>2607</v>
      </c>
    </row>
    <row r="1396" spans="1:2" ht="16.5">
      <c r="A1396">
        <v>49313</v>
      </c>
      <c r="B1396" t="s">
        <v>3152</v>
      </c>
    </row>
    <row r="1397" spans="1:2">
      <c r="A1397">
        <v>493130</v>
      </c>
      <c r="B1397" t="s">
        <v>2608</v>
      </c>
    </row>
    <row r="1398" spans="1:2" ht="16.5">
      <c r="A1398">
        <v>49319</v>
      </c>
      <c r="B1398" t="s">
        <v>3153</v>
      </c>
    </row>
    <row r="1399" spans="1:2">
      <c r="A1399">
        <v>493190</v>
      </c>
      <c r="B1399" t="s">
        <v>2609</v>
      </c>
    </row>
    <row r="1400" spans="1:2" ht="16.5">
      <c r="A1400">
        <v>51</v>
      </c>
      <c r="B1400" t="s">
        <v>3154</v>
      </c>
    </row>
    <row r="1401" spans="1:2" ht="16.5">
      <c r="A1401">
        <v>511</v>
      </c>
      <c r="B1401" t="s">
        <v>3155</v>
      </c>
    </row>
    <row r="1402" spans="1:2" ht="16.5">
      <c r="A1402">
        <v>5111</v>
      </c>
      <c r="B1402" t="s">
        <v>3156</v>
      </c>
    </row>
    <row r="1403" spans="1:2" ht="16.5">
      <c r="A1403">
        <v>51111</v>
      </c>
      <c r="B1403" t="s">
        <v>3157</v>
      </c>
    </row>
    <row r="1404" spans="1:2">
      <c r="A1404">
        <v>511110</v>
      </c>
      <c r="B1404" t="s">
        <v>3158</v>
      </c>
    </row>
    <row r="1405" spans="1:2" ht="16.5">
      <c r="A1405">
        <v>51112</v>
      </c>
      <c r="B1405" t="s">
        <v>3159</v>
      </c>
    </row>
    <row r="1406" spans="1:2">
      <c r="A1406">
        <v>511120</v>
      </c>
      <c r="B1406" t="s">
        <v>3160</v>
      </c>
    </row>
    <row r="1407" spans="1:2" ht="16.5">
      <c r="A1407">
        <v>51113</v>
      </c>
      <c r="B1407" t="s">
        <v>3161</v>
      </c>
    </row>
    <row r="1408" spans="1:2">
      <c r="A1408">
        <v>511130</v>
      </c>
      <c r="B1408" t="s">
        <v>3162</v>
      </c>
    </row>
    <row r="1409" spans="1:2" ht="16.5">
      <c r="A1409">
        <v>51114</v>
      </c>
      <c r="B1409" t="s">
        <v>3163</v>
      </c>
    </row>
    <row r="1410" spans="1:2">
      <c r="A1410">
        <v>511140</v>
      </c>
      <c r="B1410" t="s">
        <v>3164</v>
      </c>
    </row>
    <row r="1411" spans="1:2" ht="16.5">
      <c r="A1411">
        <v>51119</v>
      </c>
      <c r="B1411" t="s">
        <v>3165</v>
      </c>
    </row>
    <row r="1412" spans="1:2">
      <c r="A1412">
        <v>511191</v>
      </c>
      <c r="B1412" t="s">
        <v>3166</v>
      </c>
    </row>
    <row r="1413" spans="1:2">
      <c r="A1413">
        <v>511199</v>
      </c>
      <c r="B1413" t="s">
        <v>3167</v>
      </c>
    </row>
    <row r="1414" spans="1:2" ht="16.5">
      <c r="A1414">
        <v>5112</v>
      </c>
      <c r="B1414" t="s">
        <v>3168</v>
      </c>
    </row>
    <row r="1415" spans="1:2" ht="16.5">
      <c r="A1415">
        <v>51121</v>
      </c>
      <c r="B1415" t="s">
        <v>3168</v>
      </c>
    </row>
    <row r="1416" spans="1:2">
      <c r="A1416">
        <v>511210</v>
      </c>
      <c r="B1416" t="s">
        <v>2632</v>
      </c>
    </row>
    <row r="1417" spans="1:2" ht="16.5">
      <c r="A1417">
        <v>512</v>
      </c>
      <c r="B1417" t="s">
        <v>3169</v>
      </c>
    </row>
    <row r="1418" spans="1:2" ht="16.5">
      <c r="A1418">
        <v>5121</v>
      </c>
      <c r="B1418" t="s">
        <v>3170</v>
      </c>
    </row>
    <row r="1419" spans="1:2" ht="16.5">
      <c r="A1419">
        <v>51211</v>
      </c>
      <c r="B1419" t="s">
        <v>3171</v>
      </c>
    </row>
    <row r="1420" spans="1:2">
      <c r="A1420">
        <v>512110</v>
      </c>
      <c r="B1420" t="s">
        <v>3172</v>
      </c>
    </row>
    <row r="1421" spans="1:2" ht="16.5">
      <c r="A1421">
        <v>51212</v>
      </c>
      <c r="B1421" t="s">
        <v>3173</v>
      </c>
    </row>
    <row r="1422" spans="1:2">
      <c r="A1422">
        <v>512120</v>
      </c>
      <c r="B1422" t="s">
        <v>2611</v>
      </c>
    </row>
    <row r="1423" spans="1:2" ht="16.5">
      <c r="A1423">
        <v>51213</v>
      </c>
      <c r="B1423" t="s">
        <v>3174</v>
      </c>
    </row>
    <row r="1424" spans="1:2">
      <c r="A1424">
        <v>512131</v>
      </c>
      <c r="B1424" s="19" t="s">
        <v>3175</v>
      </c>
    </row>
    <row r="1425" spans="1:2">
      <c r="A1425">
        <v>512132</v>
      </c>
      <c r="B1425" t="s">
        <v>3176</v>
      </c>
    </row>
    <row r="1426" spans="1:2" ht="16.5">
      <c r="A1426">
        <v>51219</v>
      </c>
      <c r="B1426" t="s">
        <v>3177</v>
      </c>
    </row>
    <row r="1427" spans="1:2">
      <c r="A1427">
        <v>512191</v>
      </c>
      <c r="B1427" t="s">
        <v>3178</v>
      </c>
    </row>
    <row r="1428" spans="1:2">
      <c r="A1428">
        <v>512199</v>
      </c>
      <c r="B1428" t="s">
        <v>3179</v>
      </c>
    </row>
    <row r="1429" spans="1:2" ht="16.5">
      <c r="A1429">
        <v>5122</v>
      </c>
      <c r="B1429" t="s">
        <v>3180</v>
      </c>
    </row>
    <row r="1430" spans="1:2" ht="16.5">
      <c r="A1430">
        <v>51223</v>
      </c>
      <c r="B1430" t="s">
        <v>3181</v>
      </c>
    </row>
    <row r="1431" spans="1:2">
      <c r="A1431">
        <v>512230</v>
      </c>
      <c r="B1431" t="s">
        <v>2616</v>
      </c>
    </row>
    <row r="1432" spans="1:2" ht="16.5">
      <c r="A1432">
        <v>51224</v>
      </c>
      <c r="B1432" t="s">
        <v>3182</v>
      </c>
    </row>
    <row r="1433" spans="1:2">
      <c r="A1433">
        <v>512240</v>
      </c>
      <c r="B1433" t="s">
        <v>2617</v>
      </c>
    </row>
    <row r="1434" spans="1:2" ht="16.5">
      <c r="A1434">
        <v>51225</v>
      </c>
      <c r="B1434" s="18" t="s">
        <v>3183</v>
      </c>
    </row>
    <row r="1435" spans="1:2">
      <c r="A1435">
        <v>512250</v>
      </c>
      <c r="B1435" s="18" t="s">
        <v>2618</v>
      </c>
    </row>
    <row r="1436" spans="1:2" ht="16.5">
      <c r="A1436">
        <v>51229</v>
      </c>
      <c r="B1436" t="s">
        <v>3184</v>
      </c>
    </row>
    <row r="1437" spans="1:2">
      <c r="A1437">
        <v>512290</v>
      </c>
      <c r="B1437" t="s">
        <v>2619</v>
      </c>
    </row>
    <row r="1438" spans="1:2" ht="16.5">
      <c r="A1438">
        <v>515</v>
      </c>
      <c r="B1438" t="s">
        <v>3185</v>
      </c>
    </row>
    <row r="1439" spans="1:2" ht="16.5">
      <c r="A1439">
        <v>5151</v>
      </c>
      <c r="B1439" t="s">
        <v>3186</v>
      </c>
    </row>
    <row r="1440" spans="1:2" ht="16.5">
      <c r="A1440">
        <v>51511</v>
      </c>
      <c r="B1440" t="s">
        <v>3187</v>
      </c>
    </row>
    <row r="1441" spans="1:2">
      <c r="A1441">
        <v>515111</v>
      </c>
      <c r="B1441" t="s">
        <v>3188</v>
      </c>
    </row>
    <row r="1442" spans="1:2">
      <c r="A1442">
        <v>515112</v>
      </c>
      <c r="B1442" t="s">
        <v>3189</v>
      </c>
    </row>
    <row r="1443" spans="1:2" ht="16.5">
      <c r="A1443">
        <v>51512</v>
      </c>
      <c r="B1443" t="s">
        <v>3190</v>
      </c>
    </row>
    <row r="1444" spans="1:2">
      <c r="A1444">
        <v>515120</v>
      </c>
      <c r="B1444" t="s">
        <v>3191</v>
      </c>
    </row>
    <row r="1445" spans="1:2" ht="16.5">
      <c r="A1445">
        <v>5152</v>
      </c>
      <c r="B1445" t="s">
        <v>3192</v>
      </c>
    </row>
    <row r="1446" spans="1:2" ht="16.5">
      <c r="A1446">
        <v>51521</v>
      </c>
      <c r="B1446" t="s">
        <v>3192</v>
      </c>
    </row>
    <row r="1447" spans="1:2">
      <c r="A1447">
        <v>515210</v>
      </c>
      <c r="B1447" t="s">
        <v>2640</v>
      </c>
    </row>
    <row r="1448" spans="1:2" ht="16.5">
      <c r="A1448">
        <v>517</v>
      </c>
      <c r="B1448" t="s">
        <v>3193</v>
      </c>
    </row>
    <row r="1449" spans="1:2" ht="16.5">
      <c r="A1449">
        <v>5173</v>
      </c>
      <c r="B1449" s="18" t="s">
        <v>3194</v>
      </c>
    </row>
    <row r="1450" spans="1:2" ht="16.5">
      <c r="A1450">
        <v>51731</v>
      </c>
      <c r="B1450" s="18" t="s">
        <v>3194</v>
      </c>
    </row>
    <row r="1451" spans="1:2">
      <c r="A1451">
        <v>517311</v>
      </c>
      <c r="B1451" s="18" t="s">
        <v>3195</v>
      </c>
    </row>
    <row r="1452" spans="1:2">
      <c r="A1452">
        <v>517312</v>
      </c>
      <c r="B1452" s="18" t="s">
        <v>2645</v>
      </c>
    </row>
    <row r="1453" spans="1:2" ht="16.5">
      <c r="A1453">
        <v>5174</v>
      </c>
      <c r="B1453" t="s">
        <v>3196</v>
      </c>
    </row>
    <row r="1454" spans="1:2" ht="16.5">
      <c r="A1454">
        <v>51741</v>
      </c>
      <c r="B1454" t="s">
        <v>3196</v>
      </c>
    </row>
    <row r="1455" spans="1:2">
      <c r="A1455">
        <v>517410</v>
      </c>
      <c r="B1455" t="s">
        <v>2651</v>
      </c>
    </row>
    <row r="1456" spans="1:2" ht="16.5">
      <c r="A1456">
        <v>5179</v>
      </c>
      <c r="B1456" t="s">
        <v>3197</v>
      </c>
    </row>
    <row r="1457" spans="1:2" ht="16.5">
      <c r="A1457">
        <v>51791</v>
      </c>
      <c r="B1457" t="s">
        <v>3197</v>
      </c>
    </row>
    <row r="1458" spans="1:2">
      <c r="A1458">
        <v>517911</v>
      </c>
      <c r="B1458" t="s">
        <v>3198</v>
      </c>
    </row>
    <row r="1459" spans="1:2">
      <c r="A1459">
        <v>517919</v>
      </c>
      <c r="B1459" t="s">
        <v>3199</v>
      </c>
    </row>
    <row r="1460" spans="1:2" ht="16.5">
      <c r="A1460">
        <v>518</v>
      </c>
      <c r="B1460" t="s">
        <v>3200</v>
      </c>
    </row>
    <row r="1461" spans="1:2" ht="16.5">
      <c r="A1461">
        <v>5182</v>
      </c>
      <c r="B1461" t="s">
        <v>3200</v>
      </c>
    </row>
    <row r="1462" spans="1:2" ht="16.5">
      <c r="A1462">
        <v>51821</v>
      </c>
      <c r="B1462" t="s">
        <v>3200</v>
      </c>
    </row>
    <row r="1463" spans="1:2">
      <c r="A1463">
        <v>518210</v>
      </c>
      <c r="B1463" t="s">
        <v>2653</v>
      </c>
    </row>
    <row r="1464" spans="1:2" ht="16.5">
      <c r="A1464">
        <v>519</v>
      </c>
      <c r="B1464" t="s">
        <v>3201</v>
      </c>
    </row>
    <row r="1465" spans="1:2" ht="16.5">
      <c r="A1465">
        <v>5191</v>
      </c>
      <c r="B1465" t="s">
        <v>3201</v>
      </c>
    </row>
    <row r="1466" spans="1:2" ht="16.5">
      <c r="A1466">
        <v>51911</v>
      </c>
      <c r="B1466" t="s">
        <v>3202</v>
      </c>
    </row>
    <row r="1467" spans="1:2">
      <c r="A1467">
        <v>519110</v>
      </c>
      <c r="B1467" t="s">
        <v>2641</v>
      </c>
    </row>
    <row r="1468" spans="1:2" ht="16.5">
      <c r="A1468">
        <v>51912</v>
      </c>
      <c r="B1468" t="s">
        <v>3203</v>
      </c>
    </row>
    <row r="1469" spans="1:2">
      <c r="A1469">
        <v>519120</v>
      </c>
      <c r="B1469" t="s">
        <v>3204</v>
      </c>
    </row>
    <row r="1470" spans="1:2" ht="16.5">
      <c r="A1470">
        <v>51913</v>
      </c>
      <c r="B1470" t="s">
        <v>3205</v>
      </c>
    </row>
    <row r="1471" spans="1:2">
      <c r="A1471">
        <v>519130</v>
      </c>
      <c r="B1471" t="s">
        <v>3206</v>
      </c>
    </row>
    <row r="1472" spans="1:2" ht="16.5">
      <c r="A1472">
        <v>51919</v>
      </c>
      <c r="B1472" t="s">
        <v>3207</v>
      </c>
    </row>
    <row r="1473" spans="1:2">
      <c r="A1473">
        <v>519190</v>
      </c>
      <c r="B1473" t="s">
        <v>2658</v>
      </c>
    </row>
    <row r="1474" spans="1:2" ht="16.5">
      <c r="A1474">
        <v>52</v>
      </c>
      <c r="B1474" t="s">
        <v>3208</v>
      </c>
    </row>
    <row r="1475" spans="1:2" ht="16.5">
      <c r="A1475">
        <v>521</v>
      </c>
      <c r="B1475" t="s">
        <v>3209</v>
      </c>
    </row>
    <row r="1476" spans="1:2" ht="16.5">
      <c r="A1476">
        <v>5211</v>
      </c>
      <c r="B1476" t="s">
        <v>3209</v>
      </c>
    </row>
    <row r="1477" spans="1:2" ht="16.5">
      <c r="A1477">
        <v>52111</v>
      </c>
      <c r="B1477" t="s">
        <v>3209</v>
      </c>
    </row>
    <row r="1478" spans="1:2">
      <c r="A1478">
        <v>521110</v>
      </c>
      <c r="B1478" t="s">
        <v>2659</v>
      </c>
    </row>
    <row r="1479" spans="1:2" ht="16.5">
      <c r="A1479">
        <v>522</v>
      </c>
      <c r="B1479" t="s">
        <v>3210</v>
      </c>
    </row>
    <row r="1480" spans="1:2">
      <c r="A1480">
        <v>5221</v>
      </c>
      <c r="B1480" t="s">
        <v>3211</v>
      </c>
    </row>
    <row r="1481" spans="1:2">
      <c r="A1481">
        <v>52211</v>
      </c>
      <c r="B1481" t="s">
        <v>3212</v>
      </c>
    </row>
    <row r="1482" spans="1:2">
      <c r="A1482">
        <v>522110</v>
      </c>
      <c r="B1482" t="s">
        <v>3212</v>
      </c>
    </row>
    <row r="1483" spans="1:2">
      <c r="A1483">
        <v>52212</v>
      </c>
      <c r="B1483" t="s">
        <v>3213</v>
      </c>
    </row>
    <row r="1484" spans="1:2">
      <c r="A1484">
        <v>522120</v>
      </c>
      <c r="B1484" t="s">
        <v>3213</v>
      </c>
    </row>
    <row r="1485" spans="1:2">
      <c r="A1485">
        <v>52213</v>
      </c>
      <c r="B1485" t="s">
        <v>3214</v>
      </c>
    </row>
    <row r="1486" spans="1:2">
      <c r="A1486">
        <v>522130</v>
      </c>
      <c r="B1486" t="s">
        <v>3214</v>
      </c>
    </row>
    <row r="1487" spans="1:2">
      <c r="A1487">
        <v>52219</v>
      </c>
      <c r="B1487" t="s">
        <v>3215</v>
      </c>
    </row>
    <row r="1488" spans="1:2">
      <c r="A1488">
        <v>522190</v>
      </c>
      <c r="B1488" t="s">
        <v>3215</v>
      </c>
    </row>
    <row r="1489" spans="1:2">
      <c r="A1489">
        <v>5222</v>
      </c>
      <c r="B1489" t="s">
        <v>3216</v>
      </c>
    </row>
    <row r="1490" spans="1:2">
      <c r="A1490">
        <v>52221</v>
      </c>
      <c r="B1490" t="s">
        <v>3217</v>
      </c>
    </row>
    <row r="1491" spans="1:2">
      <c r="A1491">
        <v>522210</v>
      </c>
      <c r="B1491" t="s">
        <v>3217</v>
      </c>
    </row>
    <row r="1492" spans="1:2">
      <c r="A1492">
        <v>52222</v>
      </c>
      <c r="B1492" t="s">
        <v>3218</v>
      </c>
    </row>
    <row r="1493" spans="1:2">
      <c r="A1493">
        <v>522220</v>
      </c>
      <c r="B1493" t="s">
        <v>3218</v>
      </c>
    </row>
    <row r="1494" spans="1:2">
      <c r="A1494">
        <v>52229</v>
      </c>
      <c r="B1494" t="s">
        <v>3219</v>
      </c>
    </row>
    <row r="1495" spans="1:2">
      <c r="A1495">
        <v>522291</v>
      </c>
      <c r="B1495" t="s">
        <v>3220</v>
      </c>
    </row>
    <row r="1496" spans="1:2">
      <c r="A1496">
        <v>522292</v>
      </c>
      <c r="B1496" t="s">
        <v>3221</v>
      </c>
    </row>
    <row r="1497" spans="1:2">
      <c r="A1497">
        <v>522293</v>
      </c>
      <c r="B1497" t="s">
        <v>3222</v>
      </c>
    </row>
    <row r="1498" spans="1:2">
      <c r="A1498">
        <v>522294</v>
      </c>
      <c r="B1498" t="s">
        <v>3223</v>
      </c>
    </row>
    <row r="1499" spans="1:2">
      <c r="A1499">
        <v>522298</v>
      </c>
      <c r="B1499" t="s">
        <v>3224</v>
      </c>
    </row>
    <row r="1500" spans="1:2">
      <c r="A1500">
        <v>5223</v>
      </c>
      <c r="B1500" t="s">
        <v>3225</v>
      </c>
    </row>
    <row r="1501" spans="1:2">
      <c r="A1501">
        <v>52231</v>
      </c>
      <c r="B1501" t="s">
        <v>3226</v>
      </c>
    </row>
    <row r="1502" spans="1:2">
      <c r="A1502">
        <v>522310</v>
      </c>
      <c r="B1502" t="s">
        <v>3226</v>
      </c>
    </row>
    <row r="1503" spans="1:2">
      <c r="A1503">
        <v>52232</v>
      </c>
      <c r="B1503" t="s">
        <v>3227</v>
      </c>
    </row>
    <row r="1504" spans="1:2">
      <c r="A1504">
        <v>522320</v>
      </c>
      <c r="B1504" t="s">
        <v>3227</v>
      </c>
    </row>
    <row r="1505" spans="1:2">
      <c r="A1505">
        <v>52239</v>
      </c>
      <c r="B1505" t="s">
        <v>3228</v>
      </c>
    </row>
    <row r="1506" spans="1:2">
      <c r="A1506">
        <v>522390</v>
      </c>
      <c r="B1506" t="s">
        <v>3228</v>
      </c>
    </row>
    <row r="1507" spans="1:2" ht="16.5">
      <c r="A1507">
        <v>523</v>
      </c>
      <c r="B1507" t="s">
        <v>3229</v>
      </c>
    </row>
    <row r="1508" spans="1:2" ht="16.5">
      <c r="A1508">
        <v>5231</v>
      </c>
      <c r="B1508" t="s">
        <v>3230</v>
      </c>
    </row>
    <row r="1509" spans="1:2">
      <c r="A1509">
        <v>52311</v>
      </c>
      <c r="B1509" t="s">
        <v>3231</v>
      </c>
    </row>
    <row r="1510" spans="1:2">
      <c r="A1510">
        <v>523110</v>
      </c>
      <c r="B1510" t="s">
        <v>3231</v>
      </c>
    </row>
    <row r="1511" spans="1:2">
      <c r="A1511">
        <v>52312</v>
      </c>
      <c r="B1511" t="s">
        <v>3232</v>
      </c>
    </row>
    <row r="1512" spans="1:2">
      <c r="A1512">
        <v>523120</v>
      </c>
      <c r="B1512" t="s">
        <v>3232</v>
      </c>
    </row>
    <row r="1513" spans="1:2">
      <c r="A1513">
        <v>52313</v>
      </c>
      <c r="B1513" t="s">
        <v>3233</v>
      </c>
    </row>
    <row r="1514" spans="1:2">
      <c r="A1514">
        <v>523130</v>
      </c>
      <c r="B1514" t="s">
        <v>3233</v>
      </c>
    </row>
    <row r="1515" spans="1:2">
      <c r="A1515">
        <v>52314</v>
      </c>
      <c r="B1515" t="s">
        <v>3234</v>
      </c>
    </row>
    <row r="1516" spans="1:2">
      <c r="A1516">
        <v>523140</v>
      </c>
      <c r="B1516" t="s">
        <v>3234</v>
      </c>
    </row>
    <row r="1517" spans="1:2" ht="16.5">
      <c r="A1517">
        <v>5232</v>
      </c>
      <c r="B1517" t="s">
        <v>3235</v>
      </c>
    </row>
    <row r="1518" spans="1:2" ht="16.5">
      <c r="A1518">
        <v>52321</v>
      </c>
      <c r="B1518" t="s">
        <v>3235</v>
      </c>
    </row>
    <row r="1519" spans="1:2">
      <c r="A1519">
        <v>523210</v>
      </c>
      <c r="B1519" t="s">
        <v>2682</v>
      </c>
    </row>
    <row r="1520" spans="1:2" ht="16.5">
      <c r="A1520">
        <v>5239</v>
      </c>
      <c r="B1520" t="s">
        <v>3236</v>
      </c>
    </row>
    <row r="1521" spans="1:2">
      <c r="A1521">
        <v>52391</v>
      </c>
      <c r="B1521" t="s">
        <v>3237</v>
      </c>
    </row>
    <row r="1522" spans="1:2">
      <c r="A1522">
        <v>523910</v>
      </c>
      <c r="B1522" t="s">
        <v>3237</v>
      </c>
    </row>
    <row r="1523" spans="1:2">
      <c r="A1523">
        <v>52392</v>
      </c>
      <c r="B1523" t="s">
        <v>3238</v>
      </c>
    </row>
    <row r="1524" spans="1:2">
      <c r="A1524">
        <v>523920</v>
      </c>
      <c r="B1524" t="s">
        <v>3238</v>
      </c>
    </row>
    <row r="1525" spans="1:2">
      <c r="A1525">
        <v>52393</v>
      </c>
      <c r="B1525" t="s">
        <v>3239</v>
      </c>
    </row>
    <row r="1526" spans="1:2">
      <c r="A1526">
        <v>523930</v>
      </c>
      <c r="B1526" t="s">
        <v>3239</v>
      </c>
    </row>
    <row r="1527" spans="1:2">
      <c r="A1527">
        <v>52399</v>
      </c>
      <c r="B1527" t="s">
        <v>3240</v>
      </c>
    </row>
    <row r="1528" spans="1:2">
      <c r="A1528">
        <v>523991</v>
      </c>
      <c r="B1528" t="s">
        <v>3241</v>
      </c>
    </row>
    <row r="1529" spans="1:2">
      <c r="A1529">
        <v>523999</v>
      </c>
      <c r="B1529" t="s">
        <v>3242</v>
      </c>
    </row>
    <row r="1530" spans="1:2" ht="16.5">
      <c r="A1530">
        <v>524</v>
      </c>
      <c r="B1530" t="s">
        <v>3243</v>
      </c>
    </row>
    <row r="1531" spans="1:2" ht="16.5">
      <c r="A1531">
        <v>5241</v>
      </c>
      <c r="B1531" t="s">
        <v>3244</v>
      </c>
    </row>
    <row r="1532" spans="1:2">
      <c r="A1532">
        <v>52411</v>
      </c>
      <c r="B1532" t="s">
        <v>3245</v>
      </c>
    </row>
    <row r="1533" spans="1:2">
      <c r="A1533">
        <v>524113</v>
      </c>
      <c r="B1533" t="s">
        <v>3246</v>
      </c>
    </row>
    <row r="1534" spans="1:2">
      <c r="A1534">
        <v>524114</v>
      </c>
      <c r="B1534" t="s">
        <v>3247</v>
      </c>
    </row>
    <row r="1535" spans="1:2">
      <c r="A1535">
        <v>52412</v>
      </c>
      <c r="B1535" t="s">
        <v>3248</v>
      </c>
    </row>
    <row r="1536" spans="1:2">
      <c r="A1536">
        <v>524126</v>
      </c>
      <c r="B1536" t="s">
        <v>3249</v>
      </c>
    </row>
    <row r="1537" spans="1:2">
      <c r="A1537">
        <v>524127</v>
      </c>
      <c r="B1537" t="s">
        <v>3250</v>
      </c>
    </row>
    <row r="1538" spans="1:2">
      <c r="A1538">
        <v>524128</v>
      </c>
      <c r="B1538" t="s">
        <v>3251</v>
      </c>
    </row>
    <row r="1539" spans="1:2">
      <c r="A1539">
        <v>52413</v>
      </c>
      <c r="B1539" t="s">
        <v>3252</v>
      </c>
    </row>
    <row r="1540" spans="1:2">
      <c r="A1540">
        <v>524130</v>
      </c>
      <c r="B1540" t="s">
        <v>3252</v>
      </c>
    </row>
    <row r="1541" spans="1:2" ht="16.5">
      <c r="A1541">
        <v>5242</v>
      </c>
      <c r="B1541" t="s">
        <v>3253</v>
      </c>
    </row>
    <row r="1542" spans="1:2">
      <c r="A1542">
        <v>52421</v>
      </c>
      <c r="B1542" t="s">
        <v>3254</v>
      </c>
    </row>
    <row r="1543" spans="1:2">
      <c r="A1543">
        <v>524210</v>
      </c>
      <c r="B1543" t="s">
        <v>3254</v>
      </c>
    </row>
    <row r="1544" spans="1:2">
      <c r="A1544">
        <v>52429</v>
      </c>
      <c r="B1544" t="s">
        <v>3255</v>
      </c>
    </row>
    <row r="1545" spans="1:2">
      <c r="A1545">
        <v>524291</v>
      </c>
      <c r="B1545" t="s">
        <v>3256</v>
      </c>
    </row>
    <row r="1546" spans="1:2">
      <c r="A1546">
        <v>524292</v>
      </c>
      <c r="B1546" t="s">
        <v>3257</v>
      </c>
    </row>
    <row r="1547" spans="1:2">
      <c r="A1547">
        <v>524298</v>
      </c>
      <c r="B1547" t="s">
        <v>3258</v>
      </c>
    </row>
    <row r="1548" spans="1:2">
      <c r="A1548">
        <v>525</v>
      </c>
      <c r="B1548" t="s">
        <v>3259</v>
      </c>
    </row>
    <row r="1549" spans="1:2">
      <c r="A1549">
        <v>5251</v>
      </c>
      <c r="B1549" t="s">
        <v>3260</v>
      </c>
    </row>
    <row r="1550" spans="1:2">
      <c r="A1550">
        <v>52511</v>
      </c>
      <c r="B1550" t="s">
        <v>3261</v>
      </c>
    </row>
    <row r="1551" spans="1:2">
      <c r="A1551">
        <v>525110</v>
      </c>
      <c r="B1551" t="s">
        <v>3261</v>
      </c>
    </row>
    <row r="1552" spans="1:2">
      <c r="A1552">
        <v>52512</v>
      </c>
      <c r="B1552" t="s">
        <v>3262</v>
      </c>
    </row>
    <row r="1553" spans="1:2">
      <c r="A1553">
        <v>525120</v>
      </c>
      <c r="B1553" t="s">
        <v>3262</v>
      </c>
    </row>
    <row r="1554" spans="1:2">
      <c r="A1554">
        <v>52519</v>
      </c>
      <c r="B1554" t="s">
        <v>3263</v>
      </c>
    </row>
    <row r="1555" spans="1:2">
      <c r="A1555">
        <v>525190</v>
      </c>
      <c r="B1555" t="s">
        <v>3263</v>
      </c>
    </row>
    <row r="1556" spans="1:2">
      <c r="A1556">
        <v>5259</v>
      </c>
      <c r="B1556" t="s">
        <v>3264</v>
      </c>
    </row>
    <row r="1557" spans="1:2">
      <c r="A1557">
        <v>52591</v>
      </c>
      <c r="B1557" t="s">
        <v>3265</v>
      </c>
    </row>
    <row r="1558" spans="1:2">
      <c r="A1558">
        <v>525910</v>
      </c>
      <c r="B1558" t="s">
        <v>3265</v>
      </c>
    </row>
    <row r="1559" spans="1:2">
      <c r="A1559">
        <v>52592</v>
      </c>
      <c r="B1559" t="s">
        <v>3266</v>
      </c>
    </row>
    <row r="1560" spans="1:2">
      <c r="A1560">
        <v>525920</v>
      </c>
      <c r="B1560" t="s">
        <v>3266</v>
      </c>
    </row>
    <row r="1561" spans="1:2">
      <c r="A1561">
        <v>52599</v>
      </c>
      <c r="B1561" t="s">
        <v>3267</v>
      </c>
    </row>
    <row r="1562" spans="1:2">
      <c r="A1562">
        <v>525990</v>
      </c>
      <c r="B1562" t="s">
        <v>3267</v>
      </c>
    </row>
    <row r="1563" spans="1:2" ht="16.5">
      <c r="A1563">
        <v>53</v>
      </c>
      <c r="B1563" t="s">
        <v>3268</v>
      </c>
    </row>
    <row r="1564" spans="1:2" ht="16.5">
      <c r="A1564">
        <v>531</v>
      </c>
      <c r="B1564" t="s">
        <v>3269</v>
      </c>
    </row>
    <row r="1565" spans="1:2" ht="16.5">
      <c r="A1565">
        <v>5311</v>
      </c>
      <c r="B1565" t="s">
        <v>3270</v>
      </c>
    </row>
    <row r="1566" spans="1:2">
      <c r="A1566">
        <v>53111</v>
      </c>
      <c r="B1566" t="s">
        <v>3271</v>
      </c>
    </row>
    <row r="1567" spans="1:2">
      <c r="A1567">
        <v>531110</v>
      </c>
      <c r="B1567" t="s">
        <v>3271</v>
      </c>
    </row>
    <row r="1568" spans="1:2">
      <c r="A1568">
        <v>53112</v>
      </c>
      <c r="B1568" t="s">
        <v>3272</v>
      </c>
    </row>
    <row r="1569" spans="1:2">
      <c r="A1569">
        <v>531120</v>
      </c>
      <c r="B1569" t="s">
        <v>3272</v>
      </c>
    </row>
    <row r="1570" spans="1:2">
      <c r="A1570">
        <v>53113</v>
      </c>
      <c r="B1570" t="s">
        <v>3273</v>
      </c>
    </row>
    <row r="1571" spans="1:2">
      <c r="A1571">
        <v>531130</v>
      </c>
      <c r="B1571" t="s">
        <v>3273</v>
      </c>
    </row>
    <row r="1572" spans="1:2">
      <c r="A1572">
        <v>53119</v>
      </c>
      <c r="B1572" t="s">
        <v>3274</v>
      </c>
    </row>
    <row r="1573" spans="1:2">
      <c r="A1573">
        <v>531190</v>
      </c>
      <c r="B1573" t="s">
        <v>3274</v>
      </c>
    </row>
    <row r="1574" spans="1:2" ht="16.5">
      <c r="A1574">
        <v>5312</v>
      </c>
      <c r="B1574" t="s">
        <v>3275</v>
      </c>
    </row>
    <row r="1575" spans="1:2" ht="16.5">
      <c r="A1575">
        <v>53121</v>
      </c>
      <c r="B1575" t="s">
        <v>3275</v>
      </c>
    </row>
    <row r="1576" spans="1:2">
      <c r="A1576">
        <v>531210</v>
      </c>
      <c r="B1576" t="s">
        <v>2710</v>
      </c>
    </row>
    <row r="1577" spans="1:2" ht="16.5">
      <c r="A1577">
        <v>5313</v>
      </c>
      <c r="B1577" t="s">
        <v>3276</v>
      </c>
    </row>
    <row r="1578" spans="1:2">
      <c r="A1578">
        <v>53131</v>
      </c>
      <c r="B1578" t="s">
        <v>3277</v>
      </c>
    </row>
    <row r="1579" spans="1:2">
      <c r="A1579">
        <v>531311</v>
      </c>
      <c r="B1579" t="s">
        <v>3278</v>
      </c>
    </row>
    <row r="1580" spans="1:2">
      <c r="A1580">
        <v>531312</v>
      </c>
      <c r="B1580" t="s">
        <v>3279</v>
      </c>
    </row>
    <row r="1581" spans="1:2">
      <c r="A1581">
        <v>53132</v>
      </c>
      <c r="B1581" t="s">
        <v>3280</v>
      </c>
    </row>
    <row r="1582" spans="1:2">
      <c r="A1582">
        <v>531320</v>
      </c>
      <c r="B1582" t="s">
        <v>3280</v>
      </c>
    </row>
    <row r="1583" spans="1:2">
      <c r="A1583">
        <v>53139</v>
      </c>
      <c r="B1583" t="s">
        <v>3281</v>
      </c>
    </row>
    <row r="1584" spans="1:2">
      <c r="A1584">
        <v>531390</v>
      </c>
      <c r="B1584" t="s">
        <v>3281</v>
      </c>
    </row>
    <row r="1585" spans="1:2" ht="16.5">
      <c r="A1585">
        <v>532</v>
      </c>
      <c r="B1585" t="s">
        <v>3282</v>
      </c>
    </row>
    <row r="1586" spans="1:2" ht="16.5">
      <c r="A1586">
        <v>5321</v>
      </c>
      <c r="B1586" t="s">
        <v>3283</v>
      </c>
    </row>
    <row r="1587" spans="1:2" ht="16.5">
      <c r="A1587">
        <v>53211</v>
      </c>
      <c r="B1587" t="s">
        <v>3284</v>
      </c>
    </row>
    <row r="1588" spans="1:2">
      <c r="A1588">
        <v>532111</v>
      </c>
      <c r="B1588" t="s">
        <v>3285</v>
      </c>
    </row>
    <row r="1589" spans="1:2">
      <c r="A1589">
        <v>532112</v>
      </c>
      <c r="B1589" t="s">
        <v>3286</v>
      </c>
    </row>
    <row r="1590" spans="1:2" ht="16.5">
      <c r="A1590">
        <v>53212</v>
      </c>
      <c r="B1590" t="s">
        <v>3287</v>
      </c>
    </row>
    <row r="1591" spans="1:2">
      <c r="A1591">
        <v>532120</v>
      </c>
      <c r="B1591" t="s">
        <v>3288</v>
      </c>
    </row>
    <row r="1592" spans="1:2" ht="16.5">
      <c r="A1592">
        <v>5322</v>
      </c>
      <c r="B1592" t="s">
        <v>3289</v>
      </c>
    </row>
    <row r="1593" spans="1:2" ht="16.5">
      <c r="A1593">
        <v>53221</v>
      </c>
      <c r="B1593" t="s">
        <v>3290</v>
      </c>
    </row>
    <row r="1594" spans="1:2">
      <c r="A1594">
        <v>532210</v>
      </c>
      <c r="B1594" t="s">
        <v>2718</v>
      </c>
    </row>
    <row r="1595" spans="1:2" ht="16.5">
      <c r="A1595">
        <v>53228</v>
      </c>
      <c r="B1595" s="18" t="s">
        <v>3291</v>
      </c>
    </row>
    <row r="1596" spans="1:2">
      <c r="A1596">
        <v>532281</v>
      </c>
      <c r="B1596" s="18" t="s">
        <v>2719</v>
      </c>
    </row>
    <row r="1597" spans="1:2">
      <c r="A1597">
        <v>532282</v>
      </c>
      <c r="B1597" s="18" t="s">
        <v>2720</v>
      </c>
    </row>
    <row r="1598" spans="1:2">
      <c r="A1598">
        <v>532283</v>
      </c>
      <c r="B1598" s="18" t="s">
        <v>3292</v>
      </c>
    </row>
    <row r="1599" spans="1:2">
      <c r="A1599">
        <v>532284</v>
      </c>
      <c r="B1599" s="18" t="s">
        <v>3293</v>
      </c>
    </row>
    <row r="1600" spans="1:2">
      <c r="A1600">
        <v>532289</v>
      </c>
      <c r="B1600" s="18" t="s">
        <v>3294</v>
      </c>
    </row>
    <row r="1601" spans="1:2" ht="16.5">
      <c r="A1601">
        <v>5323</v>
      </c>
      <c r="B1601" t="s">
        <v>3295</v>
      </c>
    </row>
    <row r="1602" spans="1:2" ht="16.5">
      <c r="A1602">
        <v>53231</v>
      </c>
      <c r="B1602" t="s">
        <v>3295</v>
      </c>
    </row>
    <row r="1603" spans="1:2">
      <c r="A1603">
        <v>532310</v>
      </c>
      <c r="B1603" t="s">
        <v>2724</v>
      </c>
    </row>
    <row r="1604" spans="1:2" ht="16.5">
      <c r="A1604">
        <v>5324</v>
      </c>
      <c r="B1604" t="s">
        <v>3296</v>
      </c>
    </row>
    <row r="1605" spans="1:2" ht="16.5">
      <c r="A1605">
        <v>53241</v>
      </c>
      <c r="B1605" t="s">
        <v>3297</v>
      </c>
    </row>
    <row r="1606" spans="1:2">
      <c r="A1606">
        <v>532411</v>
      </c>
      <c r="B1606" t="s">
        <v>3298</v>
      </c>
    </row>
    <row r="1607" spans="1:2">
      <c r="A1607">
        <v>532412</v>
      </c>
      <c r="B1607" t="s">
        <v>3299</v>
      </c>
    </row>
    <row r="1608" spans="1:2" ht="16.5">
      <c r="A1608">
        <v>53242</v>
      </c>
      <c r="B1608" t="s">
        <v>3300</v>
      </c>
    </row>
    <row r="1609" spans="1:2">
      <c r="A1609">
        <v>532420</v>
      </c>
      <c r="B1609" t="s">
        <v>2727</v>
      </c>
    </row>
    <row r="1610" spans="1:2" ht="16.5">
      <c r="A1610">
        <v>53249</v>
      </c>
      <c r="B1610" t="s">
        <v>3301</v>
      </c>
    </row>
    <row r="1611" spans="1:2">
      <c r="A1611">
        <v>532490</v>
      </c>
      <c r="B1611" t="s">
        <v>3302</v>
      </c>
    </row>
    <row r="1612" spans="1:2" ht="16.5">
      <c r="A1612">
        <v>533</v>
      </c>
      <c r="B1612" t="s">
        <v>3303</v>
      </c>
    </row>
    <row r="1613" spans="1:2" ht="16.5">
      <c r="A1613">
        <v>5331</v>
      </c>
      <c r="B1613" t="s">
        <v>3303</v>
      </c>
    </row>
    <row r="1614" spans="1:2" ht="16.5">
      <c r="A1614">
        <v>53311</v>
      </c>
      <c r="B1614" t="s">
        <v>3303</v>
      </c>
    </row>
    <row r="1615" spans="1:2">
      <c r="A1615">
        <v>533110</v>
      </c>
      <c r="B1615" t="s">
        <v>2729</v>
      </c>
    </row>
    <row r="1616" spans="1:2" ht="16.5">
      <c r="A1616">
        <v>54</v>
      </c>
      <c r="B1616" t="s">
        <v>3304</v>
      </c>
    </row>
    <row r="1617" spans="1:2" ht="16.5">
      <c r="A1617">
        <v>541</v>
      </c>
      <c r="B1617" t="s">
        <v>3305</v>
      </c>
    </row>
    <row r="1618" spans="1:2" ht="16.5">
      <c r="A1618">
        <v>5411</v>
      </c>
      <c r="B1618" t="s">
        <v>3306</v>
      </c>
    </row>
    <row r="1619" spans="1:2" ht="16.5">
      <c r="A1619">
        <v>54111</v>
      </c>
      <c r="B1619" t="s">
        <v>3307</v>
      </c>
    </row>
    <row r="1620" spans="1:2">
      <c r="A1620">
        <v>541110</v>
      </c>
      <c r="B1620" t="s">
        <v>2730</v>
      </c>
    </row>
    <row r="1621" spans="1:2" ht="16.5">
      <c r="A1621">
        <v>54112</v>
      </c>
      <c r="B1621" t="s">
        <v>3308</v>
      </c>
    </row>
    <row r="1622" spans="1:2">
      <c r="A1622">
        <v>541120</v>
      </c>
      <c r="B1622" t="s">
        <v>2731</v>
      </c>
    </row>
    <row r="1623" spans="1:2" ht="16.5">
      <c r="A1623">
        <v>54119</v>
      </c>
      <c r="B1623" t="s">
        <v>3309</v>
      </c>
    </row>
    <row r="1624" spans="1:2">
      <c r="A1624">
        <v>541191</v>
      </c>
      <c r="B1624" t="s">
        <v>3310</v>
      </c>
    </row>
    <row r="1625" spans="1:2">
      <c r="A1625">
        <v>541199</v>
      </c>
      <c r="B1625" t="s">
        <v>3311</v>
      </c>
    </row>
    <row r="1626" spans="1:2" ht="16.5">
      <c r="A1626">
        <v>5412</v>
      </c>
      <c r="B1626" t="s">
        <v>3312</v>
      </c>
    </row>
    <row r="1627" spans="1:2" ht="16.5">
      <c r="A1627">
        <v>54121</v>
      </c>
      <c r="B1627" t="s">
        <v>3312</v>
      </c>
    </row>
    <row r="1628" spans="1:2">
      <c r="A1628">
        <v>541211</v>
      </c>
      <c r="B1628" t="s">
        <v>3313</v>
      </c>
    </row>
    <row r="1629" spans="1:2">
      <c r="A1629">
        <v>541213</v>
      </c>
      <c r="B1629" t="s">
        <v>3314</v>
      </c>
    </row>
    <row r="1630" spans="1:2">
      <c r="A1630">
        <v>541214</v>
      </c>
      <c r="B1630" t="s">
        <v>3315</v>
      </c>
    </row>
    <row r="1631" spans="1:2">
      <c r="A1631">
        <v>541219</v>
      </c>
      <c r="B1631" t="s">
        <v>3316</v>
      </c>
    </row>
    <row r="1632" spans="1:2" ht="16.5">
      <c r="A1632">
        <v>5413</v>
      </c>
      <c r="B1632" t="s">
        <v>3317</v>
      </c>
    </row>
    <row r="1633" spans="1:2" ht="16.5">
      <c r="A1633">
        <v>54131</v>
      </c>
      <c r="B1633" t="s">
        <v>3318</v>
      </c>
    </row>
    <row r="1634" spans="1:2">
      <c r="A1634">
        <v>541310</v>
      </c>
      <c r="B1634" t="s">
        <v>2738</v>
      </c>
    </row>
    <row r="1635" spans="1:2" ht="16.5">
      <c r="A1635">
        <v>54132</v>
      </c>
      <c r="B1635" t="s">
        <v>3319</v>
      </c>
    </row>
    <row r="1636" spans="1:2">
      <c r="A1636">
        <v>541320</v>
      </c>
      <c r="B1636" t="s">
        <v>2739</v>
      </c>
    </row>
    <row r="1637" spans="1:2" ht="16.5">
      <c r="A1637">
        <v>54133</v>
      </c>
      <c r="B1637" t="s">
        <v>3320</v>
      </c>
    </row>
    <row r="1638" spans="1:2">
      <c r="A1638">
        <v>541330</v>
      </c>
      <c r="B1638" t="s">
        <v>2740</v>
      </c>
    </row>
    <row r="1639" spans="1:2" ht="16.5">
      <c r="A1639">
        <v>54134</v>
      </c>
      <c r="B1639" t="s">
        <v>3321</v>
      </c>
    </row>
    <row r="1640" spans="1:2">
      <c r="A1640">
        <v>541340</v>
      </c>
      <c r="B1640" t="s">
        <v>2741</v>
      </c>
    </row>
    <row r="1641" spans="1:2" ht="16.5">
      <c r="A1641">
        <v>54135</v>
      </c>
      <c r="B1641" t="s">
        <v>3322</v>
      </c>
    </row>
    <row r="1642" spans="1:2">
      <c r="A1642">
        <v>541350</v>
      </c>
      <c r="B1642" t="s">
        <v>2742</v>
      </c>
    </row>
    <row r="1643" spans="1:2" ht="16.5">
      <c r="A1643">
        <v>54136</v>
      </c>
      <c r="B1643" t="s">
        <v>3323</v>
      </c>
    </row>
    <row r="1644" spans="1:2">
      <c r="A1644">
        <v>541360</v>
      </c>
      <c r="B1644" t="s">
        <v>2743</v>
      </c>
    </row>
    <row r="1645" spans="1:2" ht="16.5">
      <c r="A1645">
        <v>54137</v>
      </c>
      <c r="B1645" t="s">
        <v>3324</v>
      </c>
    </row>
    <row r="1646" spans="1:2">
      <c r="A1646">
        <v>541370</v>
      </c>
      <c r="B1646" t="s">
        <v>2744</v>
      </c>
    </row>
    <row r="1647" spans="1:2" ht="16.5">
      <c r="A1647">
        <v>54138</v>
      </c>
      <c r="B1647" t="s">
        <v>3325</v>
      </c>
    </row>
    <row r="1648" spans="1:2">
      <c r="A1648">
        <v>541380</v>
      </c>
      <c r="B1648" t="s">
        <v>2745</v>
      </c>
    </row>
    <row r="1649" spans="1:2" ht="16.5">
      <c r="A1649">
        <v>5414</v>
      </c>
      <c r="B1649" t="s">
        <v>3326</v>
      </c>
    </row>
    <row r="1650" spans="1:2" ht="16.5">
      <c r="A1650">
        <v>54141</v>
      </c>
      <c r="B1650" t="s">
        <v>3327</v>
      </c>
    </row>
    <row r="1651" spans="1:2">
      <c r="A1651">
        <v>541410</v>
      </c>
      <c r="B1651" t="s">
        <v>2747</v>
      </c>
    </row>
    <row r="1652" spans="1:2" ht="16.5">
      <c r="A1652">
        <v>54142</v>
      </c>
      <c r="B1652" t="s">
        <v>3328</v>
      </c>
    </row>
    <row r="1653" spans="1:2">
      <c r="A1653">
        <v>541420</v>
      </c>
      <c r="B1653" t="s">
        <v>2748</v>
      </c>
    </row>
    <row r="1654" spans="1:2" ht="16.5">
      <c r="A1654">
        <v>54143</v>
      </c>
      <c r="B1654" t="s">
        <v>3329</v>
      </c>
    </row>
    <row r="1655" spans="1:2">
      <c r="A1655">
        <v>541430</v>
      </c>
      <c r="B1655" t="s">
        <v>2749</v>
      </c>
    </row>
    <row r="1656" spans="1:2" ht="16.5">
      <c r="A1656">
        <v>54149</v>
      </c>
      <c r="B1656" t="s">
        <v>3330</v>
      </c>
    </row>
    <row r="1657" spans="1:2">
      <c r="A1657">
        <v>541490</v>
      </c>
      <c r="B1657" t="s">
        <v>2750</v>
      </c>
    </row>
    <row r="1658" spans="1:2" ht="16.5">
      <c r="A1658">
        <v>5415</v>
      </c>
      <c r="B1658" t="s">
        <v>3331</v>
      </c>
    </row>
    <row r="1659" spans="1:2" ht="16.5">
      <c r="A1659">
        <v>54151</v>
      </c>
      <c r="B1659" t="s">
        <v>3331</v>
      </c>
    </row>
    <row r="1660" spans="1:2">
      <c r="A1660">
        <v>541511</v>
      </c>
      <c r="B1660" t="s">
        <v>3332</v>
      </c>
    </row>
    <row r="1661" spans="1:2">
      <c r="A1661">
        <v>541512</v>
      </c>
      <c r="B1661" t="s">
        <v>3333</v>
      </c>
    </row>
    <row r="1662" spans="1:2">
      <c r="A1662">
        <v>541513</v>
      </c>
      <c r="B1662" t="s">
        <v>3334</v>
      </c>
    </row>
    <row r="1663" spans="1:2">
      <c r="A1663">
        <v>541519</v>
      </c>
      <c r="B1663" t="s">
        <v>2754</v>
      </c>
    </row>
    <row r="1664" spans="1:2" ht="16.5">
      <c r="A1664">
        <v>5416</v>
      </c>
      <c r="B1664" t="s">
        <v>3335</v>
      </c>
    </row>
    <row r="1665" spans="1:2" ht="16.5">
      <c r="A1665">
        <v>54161</v>
      </c>
      <c r="B1665" t="s">
        <v>3336</v>
      </c>
    </row>
    <row r="1666" spans="1:2">
      <c r="A1666">
        <v>541611</v>
      </c>
      <c r="B1666" t="s">
        <v>3337</v>
      </c>
    </row>
    <row r="1667" spans="1:2">
      <c r="A1667">
        <v>541612</v>
      </c>
      <c r="B1667" t="s">
        <v>3338</v>
      </c>
    </row>
    <row r="1668" spans="1:2">
      <c r="A1668">
        <v>541613</v>
      </c>
      <c r="B1668" t="s">
        <v>3339</v>
      </c>
    </row>
    <row r="1669" spans="1:2">
      <c r="A1669">
        <v>541614</v>
      </c>
      <c r="B1669" t="s">
        <v>3340</v>
      </c>
    </row>
    <row r="1670" spans="1:2">
      <c r="A1670">
        <v>541618</v>
      </c>
      <c r="B1670" t="s">
        <v>3341</v>
      </c>
    </row>
    <row r="1671" spans="1:2" ht="16.5">
      <c r="A1671">
        <v>54162</v>
      </c>
      <c r="B1671" t="s">
        <v>3342</v>
      </c>
    </row>
    <row r="1672" spans="1:2">
      <c r="A1672">
        <v>541620</v>
      </c>
      <c r="B1672" t="s">
        <v>2760</v>
      </c>
    </row>
    <row r="1673" spans="1:2" ht="16.5">
      <c r="A1673">
        <v>54169</v>
      </c>
      <c r="B1673" t="s">
        <v>3343</v>
      </c>
    </row>
    <row r="1674" spans="1:2">
      <c r="A1674">
        <v>541690</v>
      </c>
      <c r="B1674" t="s">
        <v>2761</v>
      </c>
    </row>
    <row r="1675" spans="1:2" ht="16.5">
      <c r="A1675">
        <v>5417</v>
      </c>
      <c r="B1675" t="s">
        <v>3344</v>
      </c>
    </row>
    <row r="1676" spans="1:2" ht="16.5">
      <c r="A1676">
        <v>54171</v>
      </c>
      <c r="B1676" t="s">
        <v>3345</v>
      </c>
    </row>
    <row r="1677" spans="1:2">
      <c r="A1677">
        <v>541713</v>
      </c>
      <c r="B1677" s="18" t="s">
        <v>3346</v>
      </c>
    </row>
    <row r="1678" spans="1:2">
      <c r="A1678">
        <v>541714</v>
      </c>
      <c r="B1678" s="18" t="s">
        <v>2763</v>
      </c>
    </row>
    <row r="1679" spans="1:2">
      <c r="A1679">
        <v>541715</v>
      </c>
      <c r="B1679" s="18" t="s">
        <v>3347</v>
      </c>
    </row>
    <row r="1680" spans="1:2" ht="16.5">
      <c r="A1680">
        <v>54172</v>
      </c>
      <c r="B1680" t="s">
        <v>3348</v>
      </c>
    </row>
    <row r="1681" spans="1:2">
      <c r="A1681">
        <v>541720</v>
      </c>
      <c r="B1681" t="s">
        <v>3349</v>
      </c>
    </row>
    <row r="1682" spans="1:2" ht="16.5">
      <c r="A1682">
        <v>5418</v>
      </c>
      <c r="B1682" t="s">
        <v>3350</v>
      </c>
    </row>
    <row r="1683" spans="1:2" ht="16.5">
      <c r="A1683">
        <v>54181</v>
      </c>
      <c r="B1683" t="s">
        <v>3351</v>
      </c>
    </row>
    <row r="1684" spans="1:2">
      <c r="A1684">
        <v>541810</v>
      </c>
      <c r="B1684" t="s">
        <v>2766</v>
      </c>
    </row>
    <row r="1685" spans="1:2" ht="16.5">
      <c r="A1685">
        <v>54182</v>
      </c>
      <c r="B1685" t="s">
        <v>3352</v>
      </c>
    </row>
    <row r="1686" spans="1:2">
      <c r="A1686">
        <v>541820</v>
      </c>
      <c r="B1686" t="s">
        <v>2767</v>
      </c>
    </row>
    <row r="1687" spans="1:2" ht="16.5">
      <c r="A1687">
        <v>54183</v>
      </c>
      <c r="B1687" t="s">
        <v>3353</v>
      </c>
    </row>
    <row r="1688" spans="1:2">
      <c r="A1688">
        <v>541830</v>
      </c>
      <c r="B1688" t="s">
        <v>2768</v>
      </c>
    </row>
    <row r="1689" spans="1:2" ht="16.5">
      <c r="A1689">
        <v>54184</v>
      </c>
      <c r="B1689" t="s">
        <v>3354</v>
      </c>
    </row>
    <row r="1690" spans="1:2">
      <c r="A1690">
        <v>541840</v>
      </c>
      <c r="B1690" t="s">
        <v>2769</v>
      </c>
    </row>
    <row r="1691" spans="1:2" ht="16.5">
      <c r="A1691">
        <v>54185</v>
      </c>
      <c r="B1691" t="s">
        <v>3355</v>
      </c>
    </row>
    <row r="1692" spans="1:2">
      <c r="A1692">
        <v>541850</v>
      </c>
      <c r="B1692" t="s">
        <v>2770</v>
      </c>
    </row>
    <row r="1693" spans="1:2" ht="16.5">
      <c r="A1693">
        <v>54186</v>
      </c>
      <c r="B1693" t="s">
        <v>3356</v>
      </c>
    </row>
    <row r="1694" spans="1:2">
      <c r="A1694">
        <v>541860</v>
      </c>
      <c r="B1694" t="s">
        <v>2772</v>
      </c>
    </row>
    <row r="1695" spans="1:2" ht="16.5">
      <c r="A1695">
        <v>54187</v>
      </c>
      <c r="B1695" t="s">
        <v>3357</v>
      </c>
    </row>
    <row r="1696" spans="1:2">
      <c r="A1696">
        <v>541870</v>
      </c>
      <c r="B1696" t="s">
        <v>2773</v>
      </c>
    </row>
    <row r="1697" spans="1:2" ht="16.5">
      <c r="A1697">
        <v>54189</v>
      </c>
      <c r="B1697" t="s">
        <v>3358</v>
      </c>
    </row>
    <row r="1698" spans="1:2">
      <c r="A1698">
        <v>541890</v>
      </c>
      <c r="B1698" t="s">
        <v>3359</v>
      </c>
    </row>
    <row r="1699" spans="1:2" ht="16.5">
      <c r="A1699">
        <v>5419</v>
      </c>
      <c r="B1699" t="s">
        <v>3360</v>
      </c>
    </row>
    <row r="1700" spans="1:2" ht="16.5">
      <c r="A1700">
        <v>54191</v>
      </c>
      <c r="B1700" t="s">
        <v>3361</v>
      </c>
    </row>
    <row r="1701" spans="1:2">
      <c r="A1701">
        <v>541910</v>
      </c>
      <c r="B1701" t="s">
        <v>2775</v>
      </c>
    </row>
    <row r="1702" spans="1:2" ht="16.5">
      <c r="A1702">
        <v>54192</v>
      </c>
      <c r="B1702" t="s">
        <v>3362</v>
      </c>
    </row>
    <row r="1703" spans="1:2">
      <c r="A1703">
        <v>541921</v>
      </c>
      <c r="B1703" t="s">
        <v>3363</v>
      </c>
    </row>
    <row r="1704" spans="1:2">
      <c r="A1704">
        <v>541922</v>
      </c>
      <c r="B1704" t="s">
        <v>3364</v>
      </c>
    </row>
    <row r="1705" spans="1:2" ht="16.5">
      <c r="A1705">
        <v>54193</v>
      </c>
      <c r="B1705" t="s">
        <v>3365</v>
      </c>
    </row>
    <row r="1706" spans="1:2">
      <c r="A1706">
        <v>541930</v>
      </c>
      <c r="B1706" t="s">
        <v>2778</v>
      </c>
    </row>
    <row r="1707" spans="1:2" ht="16.5">
      <c r="A1707">
        <v>54194</v>
      </c>
      <c r="B1707" t="s">
        <v>3366</v>
      </c>
    </row>
    <row r="1708" spans="1:2">
      <c r="A1708">
        <v>541940</v>
      </c>
      <c r="B1708" t="s">
        <v>3367</v>
      </c>
    </row>
    <row r="1709" spans="1:2" ht="16.5">
      <c r="A1709">
        <v>54199</v>
      </c>
      <c r="B1709" t="s">
        <v>3368</v>
      </c>
    </row>
    <row r="1710" spans="1:2">
      <c r="A1710">
        <v>541990</v>
      </c>
      <c r="B1710" t="s">
        <v>2780</v>
      </c>
    </row>
    <row r="1711" spans="1:2" ht="16.5">
      <c r="A1711">
        <v>55</v>
      </c>
      <c r="B1711" t="s">
        <v>3369</v>
      </c>
    </row>
    <row r="1712" spans="1:2" ht="16.5">
      <c r="A1712">
        <v>551</v>
      </c>
      <c r="B1712" t="s">
        <v>3369</v>
      </c>
    </row>
    <row r="1713" spans="1:2" ht="16.5">
      <c r="A1713">
        <v>5511</v>
      </c>
      <c r="B1713" t="s">
        <v>3369</v>
      </c>
    </row>
    <row r="1714" spans="1:2" ht="16.5">
      <c r="A1714">
        <v>55111</v>
      </c>
      <c r="B1714" t="s">
        <v>3369</v>
      </c>
    </row>
    <row r="1715" spans="1:2">
      <c r="A1715">
        <v>551111</v>
      </c>
      <c r="B1715" t="s">
        <v>3370</v>
      </c>
    </row>
    <row r="1716" spans="1:2">
      <c r="A1716">
        <v>551112</v>
      </c>
      <c r="B1716" t="s">
        <v>3371</v>
      </c>
    </row>
    <row r="1717" spans="1:2">
      <c r="A1717">
        <v>551114</v>
      </c>
      <c r="B1717" t="s">
        <v>3372</v>
      </c>
    </row>
    <row r="1718" spans="1:2" ht="16.5">
      <c r="A1718">
        <v>56</v>
      </c>
      <c r="B1718" t="s">
        <v>3373</v>
      </c>
    </row>
    <row r="1719" spans="1:2" ht="16.5">
      <c r="A1719">
        <v>561</v>
      </c>
      <c r="B1719" t="s">
        <v>3374</v>
      </c>
    </row>
    <row r="1720" spans="1:2" ht="16.5">
      <c r="A1720">
        <v>5611</v>
      </c>
      <c r="B1720" t="s">
        <v>3375</v>
      </c>
    </row>
    <row r="1721" spans="1:2" ht="16.5">
      <c r="A1721">
        <v>56111</v>
      </c>
      <c r="B1721" t="s">
        <v>3375</v>
      </c>
    </row>
    <row r="1722" spans="1:2">
      <c r="A1722">
        <v>561110</v>
      </c>
      <c r="B1722" t="s">
        <v>2784</v>
      </c>
    </row>
    <row r="1723" spans="1:2" ht="16.5">
      <c r="A1723">
        <v>5612</v>
      </c>
      <c r="B1723" t="s">
        <v>3376</v>
      </c>
    </row>
    <row r="1724" spans="1:2" ht="16.5">
      <c r="A1724">
        <v>56121</v>
      </c>
      <c r="B1724" t="s">
        <v>3376</v>
      </c>
    </row>
    <row r="1725" spans="1:2">
      <c r="A1725">
        <v>561210</v>
      </c>
      <c r="B1725" t="s">
        <v>2785</v>
      </c>
    </row>
    <row r="1726" spans="1:2" ht="16.5">
      <c r="A1726">
        <v>5613</v>
      </c>
      <c r="B1726" t="s">
        <v>3377</v>
      </c>
    </row>
    <row r="1727" spans="1:2" ht="16.5">
      <c r="A1727">
        <v>56131</v>
      </c>
      <c r="B1727" t="s">
        <v>3378</v>
      </c>
    </row>
    <row r="1728" spans="1:2">
      <c r="A1728">
        <v>561311</v>
      </c>
      <c r="B1728" t="s">
        <v>3379</v>
      </c>
    </row>
    <row r="1729" spans="1:2">
      <c r="A1729">
        <v>561312</v>
      </c>
      <c r="B1729" t="s">
        <v>3380</v>
      </c>
    </row>
    <row r="1730" spans="1:2" ht="16.5">
      <c r="A1730">
        <v>56132</v>
      </c>
      <c r="B1730" t="s">
        <v>3381</v>
      </c>
    </row>
    <row r="1731" spans="1:2">
      <c r="A1731">
        <v>561320</v>
      </c>
      <c r="B1731" t="s">
        <v>2788</v>
      </c>
    </row>
    <row r="1732" spans="1:2" ht="16.5">
      <c r="A1732">
        <v>56133</v>
      </c>
      <c r="B1732" t="s">
        <v>3382</v>
      </c>
    </row>
    <row r="1733" spans="1:2">
      <c r="A1733">
        <v>561330</v>
      </c>
      <c r="B1733" t="s">
        <v>2789</v>
      </c>
    </row>
    <row r="1734" spans="1:2" ht="16.5">
      <c r="A1734">
        <v>5614</v>
      </c>
      <c r="B1734" t="s">
        <v>3383</v>
      </c>
    </row>
    <row r="1735" spans="1:2" ht="16.5">
      <c r="A1735">
        <v>56141</v>
      </c>
      <c r="B1735" t="s">
        <v>3384</v>
      </c>
    </row>
    <row r="1736" spans="1:2">
      <c r="A1736">
        <v>561410</v>
      </c>
      <c r="B1736" t="s">
        <v>2790</v>
      </c>
    </row>
    <row r="1737" spans="1:2" ht="16.5">
      <c r="A1737">
        <v>56142</v>
      </c>
      <c r="B1737" t="s">
        <v>3385</v>
      </c>
    </row>
    <row r="1738" spans="1:2">
      <c r="A1738">
        <v>561421</v>
      </c>
      <c r="B1738" t="s">
        <v>3386</v>
      </c>
    </row>
    <row r="1739" spans="1:2">
      <c r="A1739">
        <v>561422</v>
      </c>
      <c r="B1739" t="s">
        <v>3387</v>
      </c>
    </row>
    <row r="1740" spans="1:2" ht="16.5">
      <c r="A1740">
        <v>56143</v>
      </c>
      <c r="B1740" t="s">
        <v>3388</v>
      </c>
    </row>
    <row r="1741" spans="1:2">
      <c r="A1741">
        <v>561431</v>
      </c>
      <c r="B1741" t="s">
        <v>3389</v>
      </c>
    </row>
    <row r="1742" spans="1:2">
      <c r="A1742">
        <v>561439</v>
      </c>
      <c r="B1742" t="s">
        <v>3390</v>
      </c>
    </row>
    <row r="1743" spans="1:2" ht="16.5">
      <c r="A1743">
        <v>56144</v>
      </c>
      <c r="B1743" t="s">
        <v>3391</v>
      </c>
    </row>
    <row r="1744" spans="1:2">
      <c r="A1744">
        <v>561440</v>
      </c>
      <c r="B1744" t="s">
        <v>2795</v>
      </c>
    </row>
    <row r="1745" spans="1:2" ht="16.5">
      <c r="A1745">
        <v>56145</v>
      </c>
      <c r="B1745" t="s">
        <v>3392</v>
      </c>
    </row>
    <row r="1746" spans="1:2">
      <c r="A1746">
        <v>561450</v>
      </c>
      <c r="B1746" t="s">
        <v>2796</v>
      </c>
    </row>
    <row r="1747" spans="1:2" ht="16.5">
      <c r="A1747">
        <v>56149</v>
      </c>
      <c r="B1747" t="s">
        <v>3393</v>
      </c>
    </row>
    <row r="1748" spans="1:2">
      <c r="A1748">
        <v>561491</v>
      </c>
      <c r="B1748" t="s">
        <v>3394</v>
      </c>
    </row>
    <row r="1749" spans="1:2">
      <c r="A1749">
        <v>561492</v>
      </c>
      <c r="B1749" t="s">
        <v>3395</v>
      </c>
    </row>
    <row r="1750" spans="1:2">
      <c r="A1750">
        <v>561499</v>
      </c>
      <c r="B1750" t="s">
        <v>3396</v>
      </c>
    </row>
    <row r="1751" spans="1:2" ht="16.5">
      <c r="A1751">
        <v>5615</v>
      </c>
      <c r="B1751" t="s">
        <v>3397</v>
      </c>
    </row>
    <row r="1752" spans="1:2" ht="16.5">
      <c r="A1752">
        <v>56151</v>
      </c>
      <c r="B1752" t="s">
        <v>3398</v>
      </c>
    </row>
    <row r="1753" spans="1:2">
      <c r="A1753">
        <v>561510</v>
      </c>
      <c r="B1753" t="s">
        <v>2800</v>
      </c>
    </row>
    <row r="1754" spans="1:2" ht="16.5">
      <c r="A1754">
        <v>56152</v>
      </c>
      <c r="B1754" t="s">
        <v>3399</v>
      </c>
    </row>
    <row r="1755" spans="1:2">
      <c r="A1755">
        <v>561520</v>
      </c>
      <c r="B1755" t="s">
        <v>2801</v>
      </c>
    </row>
    <row r="1756" spans="1:2" ht="16.5">
      <c r="A1756">
        <v>56159</v>
      </c>
      <c r="B1756" t="s">
        <v>3400</v>
      </c>
    </row>
    <row r="1757" spans="1:2">
      <c r="A1757">
        <v>561591</v>
      </c>
      <c r="B1757" t="s">
        <v>3401</v>
      </c>
    </row>
    <row r="1758" spans="1:2">
      <c r="A1758">
        <v>561599</v>
      </c>
      <c r="B1758" t="s">
        <v>3402</v>
      </c>
    </row>
    <row r="1759" spans="1:2" ht="16.5">
      <c r="A1759">
        <v>5616</v>
      </c>
      <c r="B1759" t="s">
        <v>3403</v>
      </c>
    </row>
    <row r="1760" spans="1:2" ht="16.5">
      <c r="A1760">
        <v>56161</v>
      </c>
      <c r="B1760" t="s">
        <v>3404</v>
      </c>
    </row>
    <row r="1761" spans="1:2">
      <c r="A1761">
        <v>561611</v>
      </c>
      <c r="B1761" t="s">
        <v>3405</v>
      </c>
    </row>
    <row r="1762" spans="1:2">
      <c r="A1762">
        <v>561612</v>
      </c>
      <c r="B1762" t="s">
        <v>3406</v>
      </c>
    </row>
    <row r="1763" spans="1:2">
      <c r="A1763">
        <v>561613</v>
      </c>
      <c r="B1763" t="s">
        <v>3407</v>
      </c>
    </row>
    <row r="1764" spans="1:2" ht="16.5">
      <c r="A1764">
        <v>56162</v>
      </c>
      <c r="B1764" t="s">
        <v>3408</v>
      </c>
    </row>
    <row r="1765" spans="1:2">
      <c r="A1765">
        <v>561621</v>
      </c>
      <c r="B1765" t="s">
        <v>3409</v>
      </c>
    </row>
    <row r="1766" spans="1:2">
      <c r="A1766">
        <v>561622</v>
      </c>
      <c r="B1766" t="s">
        <v>3410</v>
      </c>
    </row>
    <row r="1767" spans="1:2" ht="16.5">
      <c r="A1767">
        <v>5617</v>
      </c>
      <c r="B1767" t="s">
        <v>3411</v>
      </c>
    </row>
    <row r="1768" spans="1:2" ht="16.5">
      <c r="A1768">
        <v>56171</v>
      </c>
      <c r="B1768" t="s">
        <v>3412</v>
      </c>
    </row>
    <row r="1769" spans="1:2">
      <c r="A1769">
        <v>561710</v>
      </c>
      <c r="B1769" t="s">
        <v>2810</v>
      </c>
    </row>
    <row r="1770" spans="1:2" ht="16.5">
      <c r="A1770">
        <v>56172</v>
      </c>
      <c r="B1770" t="s">
        <v>3413</v>
      </c>
    </row>
    <row r="1771" spans="1:2">
      <c r="A1771">
        <v>561720</v>
      </c>
      <c r="B1771" t="s">
        <v>3414</v>
      </c>
    </row>
    <row r="1772" spans="1:2" ht="16.5">
      <c r="A1772">
        <v>56173</v>
      </c>
      <c r="B1772" t="s">
        <v>3415</v>
      </c>
    </row>
    <row r="1773" spans="1:2">
      <c r="A1773">
        <v>561730</v>
      </c>
      <c r="B1773" t="s">
        <v>2812</v>
      </c>
    </row>
    <row r="1774" spans="1:2" ht="16.5">
      <c r="A1774">
        <v>56174</v>
      </c>
      <c r="B1774" t="s">
        <v>3416</v>
      </c>
    </row>
    <row r="1775" spans="1:2">
      <c r="A1775">
        <v>561740</v>
      </c>
      <c r="B1775" t="s">
        <v>2813</v>
      </c>
    </row>
    <row r="1776" spans="1:2" ht="16.5">
      <c r="A1776">
        <v>56179</v>
      </c>
      <c r="B1776" t="s">
        <v>3417</v>
      </c>
    </row>
    <row r="1777" spans="1:2">
      <c r="A1777">
        <v>561790</v>
      </c>
      <c r="B1777" t="s">
        <v>3418</v>
      </c>
    </row>
    <row r="1778" spans="1:2" ht="16.5">
      <c r="A1778">
        <v>5619</v>
      </c>
      <c r="B1778" t="s">
        <v>3419</v>
      </c>
    </row>
    <row r="1779" spans="1:2" ht="16.5">
      <c r="A1779">
        <v>56191</v>
      </c>
      <c r="B1779" t="s">
        <v>3420</v>
      </c>
    </row>
    <row r="1780" spans="1:2">
      <c r="A1780">
        <v>561910</v>
      </c>
      <c r="B1780" t="s">
        <v>2815</v>
      </c>
    </row>
    <row r="1781" spans="1:2" ht="16.5">
      <c r="A1781">
        <v>56192</v>
      </c>
      <c r="B1781" t="s">
        <v>3421</v>
      </c>
    </row>
    <row r="1782" spans="1:2">
      <c r="A1782">
        <v>561920</v>
      </c>
      <c r="B1782" t="s">
        <v>2816</v>
      </c>
    </row>
    <row r="1783" spans="1:2" ht="16.5">
      <c r="A1783">
        <v>56199</v>
      </c>
      <c r="B1783" t="s">
        <v>3422</v>
      </c>
    </row>
    <row r="1784" spans="1:2">
      <c r="A1784">
        <v>561990</v>
      </c>
      <c r="B1784" t="s">
        <v>2817</v>
      </c>
    </row>
    <row r="1785" spans="1:2" ht="16.5">
      <c r="A1785">
        <v>562</v>
      </c>
      <c r="B1785" t="s">
        <v>3423</v>
      </c>
    </row>
    <row r="1786" spans="1:2">
      <c r="A1786">
        <v>5621</v>
      </c>
      <c r="B1786" t="s">
        <v>3424</v>
      </c>
    </row>
    <row r="1787" spans="1:2">
      <c r="A1787">
        <v>56211</v>
      </c>
      <c r="B1787" t="s">
        <v>3424</v>
      </c>
    </row>
    <row r="1788" spans="1:2">
      <c r="A1788">
        <v>562111</v>
      </c>
      <c r="B1788" t="s">
        <v>3425</v>
      </c>
    </row>
    <row r="1789" spans="1:2">
      <c r="A1789">
        <v>562112</v>
      </c>
      <c r="B1789" t="s">
        <v>3426</v>
      </c>
    </row>
    <row r="1790" spans="1:2">
      <c r="A1790">
        <v>562119</v>
      </c>
      <c r="B1790" t="s">
        <v>3427</v>
      </c>
    </row>
    <row r="1791" spans="1:2">
      <c r="A1791">
        <v>5622</v>
      </c>
      <c r="B1791" t="s">
        <v>3428</v>
      </c>
    </row>
    <row r="1792" spans="1:2">
      <c r="A1792">
        <v>56221</v>
      </c>
      <c r="B1792" t="s">
        <v>3428</v>
      </c>
    </row>
    <row r="1793" spans="1:2">
      <c r="A1793">
        <v>562211</v>
      </c>
      <c r="B1793" t="s">
        <v>3429</v>
      </c>
    </row>
    <row r="1794" spans="1:2">
      <c r="A1794">
        <v>562212</v>
      </c>
      <c r="B1794" t="s">
        <v>3430</v>
      </c>
    </row>
    <row r="1795" spans="1:2">
      <c r="A1795">
        <v>562213</v>
      </c>
      <c r="B1795" t="s">
        <v>3431</v>
      </c>
    </row>
    <row r="1796" spans="1:2">
      <c r="A1796">
        <v>562219</v>
      </c>
      <c r="B1796" t="s">
        <v>3432</v>
      </c>
    </row>
    <row r="1797" spans="1:2">
      <c r="A1797">
        <v>5629</v>
      </c>
      <c r="B1797" t="s">
        <v>3433</v>
      </c>
    </row>
    <row r="1798" spans="1:2">
      <c r="A1798">
        <v>56291</v>
      </c>
      <c r="B1798" t="s">
        <v>3434</v>
      </c>
    </row>
    <row r="1799" spans="1:2">
      <c r="A1799">
        <v>562910</v>
      </c>
      <c r="B1799" t="s">
        <v>3434</v>
      </c>
    </row>
    <row r="1800" spans="1:2">
      <c r="A1800">
        <v>56292</v>
      </c>
      <c r="B1800" t="s">
        <v>3435</v>
      </c>
    </row>
    <row r="1801" spans="1:2">
      <c r="A1801">
        <v>562920</v>
      </c>
      <c r="B1801" t="s">
        <v>3435</v>
      </c>
    </row>
    <row r="1802" spans="1:2">
      <c r="A1802">
        <v>56299</v>
      </c>
      <c r="B1802" t="s">
        <v>3436</v>
      </c>
    </row>
    <row r="1803" spans="1:2">
      <c r="A1803">
        <v>562991</v>
      </c>
      <c r="B1803" t="s">
        <v>3437</v>
      </c>
    </row>
    <row r="1804" spans="1:2">
      <c r="A1804">
        <v>562998</v>
      </c>
      <c r="B1804" t="s">
        <v>3438</v>
      </c>
    </row>
    <row r="1805" spans="1:2" ht="16.5">
      <c r="A1805">
        <v>61</v>
      </c>
      <c r="B1805" t="s">
        <v>3439</v>
      </c>
    </row>
    <row r="1806" spans="1:2" ht="16.5">
      <c r="A1806">
        <v>611</v>
      </c>
      <c r="B1806" t="s">
        <v>3440</v>
      </c>
    </row>
    <row r="1807" spans="1:2" ht="16.5">
      <c r="A1807">
        <v>6111</v>
      </c>
      <c r="B1807" t="s">
        <v>3441</v>
      </c>
    </row>
    <row r="1808" spans="1:2">
      <c r="A1808">
        <v>61111</v>
      </c>
      <c r="B1808" t="s">
        <v>3442</v>
      </c>
    </row>
    <row r="1809" spans="1:2">
      <c r="A1809">
        <v>611110</v>
      </c>
      <c r="B1809" t="s">
        <v>3442</v>
      </c>
    </row>
    <row r="1810" spans="1:2" ht="16.5">
      <c r="A1810">
        <v>6112</v>
      </c>
      <c r="B1810" t="s">
        <v>3443</v>
      </c>
    </row>
    <row r="1811" spans="1:2" ht="16.5">
      <c r="A1811">
        <v>61121</v>
      </c>
      <c r="B1811" t="s">
        <v>3443</v>
      </c>
    </row>
    <row r="1812" spans="1:2">
      <c r="A1812">
        <v>611210</v>
      </c>
      <c r="B1812" t="s">
        <v>3444</v>
      </c>
    </row>
    <row r="1813" spans="1:2" ht="16.5">
      <c r="A1813">
        <v>6113</v>
      </c>
      <c r="B1813" t="s">
        <v>3445</v>
      </c>
    </row>
    <row r="1814" spans="1:2" ht="16.5">
      <c r="A1814">
        <v>61131</v>
      </c>
      <c r="B1814" t="s">
        <v>3445</v>
      </c>
    </row>
    <row r="1815" spans="1:2">
      <c r="A1815">
        <v>611310</v>
      </c>
      <c r="B1815" t="s">
        <v>3446</v>
      </c>
    </row>
    <row r="1816" spans="1:2" ht="16.5">
      <c r="A1816">
        <v>6114</v>
      </c>
      <c r="B1816" t="s">
        <v>3447</v>
      </c>
    </row>
    <row r="1817" spans="1:2" ht="16.5">
      <c r="A1817">
        <v>61141</v>
      </c>
      <c r="B1817" t="s">
        <v>3448</v>
      </c>
    </row>
    <row r="1818" spans="1:2">
      <c r="A1818">
        <v>611410</v>
      </c>
      <c r="B1818" t="s">
        <v>3449</v>
      </c>
    </row>
    <row r="1819" spans="1:2" ht="16.5">
      <c r="A1819">
        <v>61142</v>
      </c>
      <c r="B1819" t="s">
        <v>3450</v>
      </c>
    </row>
    <row r="1820" spans="1:2">
      <c r="A1820">
        <v>611420</v>
      </c>
      <c r="B1820" t="s">
        <v>3451</v>
      </c>
    </row>
    <row r="1821" spans="1:2" ht="16.5">
      <c r="A1821">
        <v>61143</v>
      </c>
      <c r="B1821" t="s">
        <v>3452</v>
      </c>
    </row>
    <row r="1822" spans="1:2">
      <c r="A1822">
        <v>611430</v>
      </c>
      <c r="B1822" t="s">
        <v>3453</v>
      </c>
    </row>
    <row r="1823" spans="1:2" ht="16.5">
      <c r="A1823">
        <v>6115</v>
      </c>
      <c r="B1823" t="s">
        <v>3454</v>
      </c>
    </row>
    <row r="1824" spans="1:2" ht="16.5">
      <c r="A1824">
        <v>61151</v>
      </c>
      <c r="B1824" t="s">
        <v>3454</v>
      </c>
    </row>
    <row r="1825" spans="1:2">
      <c r="A1825">
        <v>611511</v>
      </c>
      <c r="B1825" t="s">
        <v>3455</v>
      </c>
    </row>
    <row r="1826" spans="1:2">
      <c r="A1826">
        <v>611512</v>
      </c>
      <c r="B1826" t="s">
        <v>3456</v>
      </c>
    </row>
    <row r="1827" spans="1:2">
      <c r="A1827">
        <v>611513</v>
      </c>
      <c r="B1827" t="s">
        <v>3457</v>
      </c>
    </row>
    <row r="1828" spans="1:2">
      <c r="A1828">
        <v>611519</v>
      </c>
      <c r="B1828" t="s">
        <v>3458</v>
      </c>
    </row>
    <row r="1829" spans="1:2" ht="16.5">
      <c r="A1829">
        <v>6116</v>
      </c>
      <c r="B1829" t="s">
        <v>3459</v>
      </c>
    </row>
    <row r="1830" spans="1:2" ht="16.5">
      <c r="A1830">
        <v>61161</v>
      </c>
      <c r="B1830" t="s">
        <v>3460</v>
      </c>
    </row>
    <row r="1831" spans="1:2">
      <c r="A1831">
        <v>611610</v>
      </c>
      <c r="B1831" t="s">
        <v>3461</v>
      </c>
    </row>
    <row r="1832" spans="1:2" ht="16.5">
      <c r="A1832">
        <v>61162</v>
      </c>
      <c r="B1832" t="s">
        <v>3462</v>
      </c>
    </row>
    <row r="1833" spans="1:2">
      <c r="A1833">
        <v>611620</v>
      </c>
      <c r="B1833" t="s">
        <v>3463</v>
      </c>
    </row>
    <row r="1834" spans="1:2" ht="16.5">
      <c r="A1834">
        <v>61163</v>
      </c>
      <c r="B1834" t="s">
        <v>3464</v>
      </c>
    </row>
    <row r="1835" spans="1:2">
      <c r="A1835">
        <v>611630</v>
      </c>
      <c r="B1835" t="s">
        <v>3465</v>
      </c>
    </row>
    <row r="1836" spans="1:2" ht="16.5">
      <c r="A1836">
        <v>61169</v>
      </c>
      <c r="B1836" t="s">
        <v>3466</v>
      </c>
    </row>
    <row r="1837" spans="1:2">
      <c r="A1837">
        <v>611691</v>
      </c>
      <c r="B1837" t="s">
        <v>3467</v>
      </c>
    </row>
    <row r="1838" spans="1:2">
      <c r="A1838">
        <v>611692</v>
      </c>
      <c r="B1838" t="s">
        <v>3468</v>
      </c>
    </row>
    <row r="1839" spans="1:2">
      <c r="A1839">
        <v>611699</v>
      </c>
      <c r="B1839" t="s">
        <v>3469</v>
      </c>
    </row>
    <row r="1840" spans="1:2" ht="16.5">
      <c r="A1840">
        <v>6117</v>
      </c>
      <c r="B1840" t="s">
        <v>3470</v>
      </c>
    </row>
    <row r="1841" spans="1:2" ht="16.5">
      <c r="A1841">
        <v>61171</v>
      </c>
      <c r="B1841" t="s">
        <v>3470</v>
      </c>
    </row>
    <row r="1842" spans="1:2">
      <c r="A1842">
        <v>611710</v>
      </c>
      <c r="B1842" t="s">
        <v>2843</v>
      </c>
    </row>
    <row r="1843" spans="1:2" ht="16.5">
      <c r="A1843">
        <v>62</v>
      </c>
      <c r="B1843" t="s">
        <v>3471</v>
      </c>
    </row>
    <row r="1844" spans="1:2" ht="16.5">
      <c r="A1844">
        <v>621</v>
      </c>
      <c r="B1844" t="s">
        <v>3472</v>
      </c>
    </row>
    <row r="1845" spans="1:2" ht="16.5">
      <c r="A1845">
        <v>6211</v>
      </c>
      <c r="B1845" t="s">
        <v>3473</v>
      </c>
    </row>
    <row r="1846" spans="1:2" ht="16.5">
      <c r="A1846">
        <v>62111</v>
      </c>
      <c r="B1846" t="s">
        <v>3473</v>
      </c>
    </row>
    <row r="1847" spans="1:2">
      <c r="A1847">
        <v>621111</v>
      </c>
      <c r="B1847" t="s">
        <v>3474</v>
      </c>
    </row>
    <row r="1848" spans="1:2">
      <c r="A1848">
        <v>621112</v>
      </c>
      <c r="B1848" t="s">
        <v>3475</v>
      </c>
    </row>
    <row r="1849" spans="1:2" ht="16.5">
      <c r="A1849">
        <v>6212</v>
      </c>
      <c r="B1849" t="s">
        <v>3476</v>
      </c>
    </row>
    <row r="1850" spans="1:2" ht="16.5">
      <c r="A1850">
        <v>62121</v>
      </c>
      <c r="B1850" t="s">
        <v>3476</v>
      </c>
    </row>
    <row r="1851" spans="1:2">
      <c r="A1851">
        <v>621210</v>
      </c>
      <c r="B1851" t="s">
        <v>3477</v>
      </c>
    </row>
    <row r="1852" spans="1:2" ht="16.5">
      <c r="A1852">
        <v>6213</v>
      </c>
      <c r="B1852" t="s">
        <v>3478</v>
      </c>
    </row>
    <row r="1853" spans="1:2" ht="16.5">
      <c r="A1853">
        <v>62131</v>
      </c>
      <c r="B1853" t="s">
        <v>3479</v>
      </c>
    </row>
    <row r="1854" spans="1:2">
      <c r="A1854">
        <v>621310</v>
      </c>
      <c r="B1854" t="s">
        <v>3480</v>
      </c>
    </row>
    <row r="1855" spans="1:2" ht="16.5">
      <c r="A1855">
        <v>62132</v>
      </c>
      <c r="B1855" t="s">
        <v>3481</v>
      </c>
    </row>
    <row r="1856" spans="1:2">
      <c r="A1856">
        <v>621320</v>
      </c>
      <c r="B1856" t="s">
        <v>2848</v>
      </c>
    </row>
    <row r="1857" spans="1:2" ht="16.5">
      <c r="A1857">
        <v>62133</v>
      </c>
      <c r="B1857" t="s">
        <v>3482</v>
      </c>
    </row>
    <row r="1858" spans="1:2">
      <c r="A1858">
        <v>621330</v>
      </c>
      <c r="B1858" t="s">
        <v>3483</v>
      </c>
    </row>
    <row r="1859" spans="1:2" ht="16.5">
      <c r="A1859">
        <v>62134</v>
      </c>
      <c r="B1859" t="s">
        <v>3484</v>
      </c>
    </row>
    <row r="1860" spans="1:2">
      <c r="A1860">
        <v>621340</v>
      </c>
      <c r="B1860" t="s">
        <v>3485</v>
      </c>
    </row>
    <row r="1861" spans="1:2" ht="16.5">
      <c r="A1861">
        <v>62139</v>
      </c>
      <c r="B1861" t="s">
        <v>3486</v>
      </c>
    </row>
    <row r="1862" spans="1:2">
      <c r="A1862">
        <v>621391</v>
      </c>
      <c r="B1862" t="s">
        <v>3487</v>
      </c>
    </row>
    <row r="1863" spans="1:2">
      <c r="A1863">
        <v>621399</v>
      </c>
      <c r="B1863" t="s">
        <v>3488</v>
      </c>
    </row>
    <row r="1864" spans="1:2" ht="16.5">
      <c r="A1864">
        <v>6214</v>
      </c>
      <c r="B1864" t="s">
        <v>3489</v>
      </c>
    </row>
    <row r="1865" spans="1:2" ht="16.5">
      <c r="A1865">
        <v>62141</v>
      </c>
      <c r="B1865" t="s">
        <v>3490</v>
      </c>
    </row>
    <row r="1866" spans="1:2">
      <c r="A1866">
        <v>621410</v>
      </c>
      <c r="B1866" t="s">
        <v>3491</v>
      </c>
    </row>
    <row r="1867" spans="1:2" ht="16.5">
      <c r="A1867">
        <v>62142</v>
      </c>
      <c r="B1867" t="s">
        <v>3492</v>
      </c>
    </row>
    <row r="1868" spans="1:2">
      <c r="A1868">
        <v>621420</v>
      </c>
      <c r="B1868" t="s">
        <v>3493</v>
      </c>
    </row>
    <row r="1869" spans="1:2" ht="16.5">
      <c r="A1869">
        <v>62149</v>
      </c>
      <c r="B1869" t="s">
        <v>3494</v>
      </c>
    </row>
    <row r="1870" spans="1:2">
      <c r="A1870">
        <v>621491</v>
      </c>
      <c r="B1870" t="s">
        <v>3495</v>
      </c>
    </row>
    <row r="1871" spans="1:2">
      <c r="A1871">
        <v>621492</v>
      </c>
      <c r="B1871" t="s">
        <v>3496</v>
      </c>
    </row>
    <row r="1872" spans="1:2">
      <c r="A1872">
        <v>621493</v>
      </c>
      <c r="B1872" t="s">
        <v>3497</v>
      </c>
    </row>
    <row r="1873" spans="1:2">
      <c r="A1873">
        <v>621498</v>
      </c>
      <c r="B1873" t="s">
        <v>3498</v>
      </c>
    </row>
    <row r="1874" spans="1:2" ht="16.5">
      <c r="A1874">
        <v>6215</v>
      </c>
      <c r="B1874" t="s">
        <v>3499</v>
      </c>
    </row>
    <row r="1875" spans="1:2" ht="16.5">
      <c r="A1875">
        <v>62151</v>
      </c>
      <c r="B1875" t="s">
        <v>3499</v>
      </c>
    </row>
    <row r="1876" spans="1:2">
      <c r="A1876">
        <v>621511</v>
      </c>
      <c r="B1876" t="s">
        <v>3500</v>
      </c>
    </row>
    <row r="1877" spans="1:2">
      <c r="A1877">
        <v>621512</v>
      </c>
      <c r="B1877" t="s">
        <v>3501</v>
      </c>
    </row>
    <row r="1878" spans="1:2" ht="16.5">
      <c r="A1878">
        <v>6216</v>
      </c>
      <c r="B1878" t="s">
        <v>3502</v>
      </c>
    </row>
    <row r="1879" spans="1:2" ht="16.5">
      <c r="A1879">
        <v>62161</v>
      </c>
      <c r="B1879" t="s">
        <v>3502</v>
      </c>
    </row>
    <row r="1880" spans="1:2">
      <c r="A1880">
        <v>621610</v>
      </c>
      <c r="B1880" t="s">
        <v>2861</v>
      </c>
    </row>
    <row r="1881" spans="1:2" ht="16.5">
      <c r="A1881">
        <v>6219</v>
      </c>
      <c r="B1881" t="s">
        <v>3503</v>
      </c>
    </row>
    <row r="1882" spans="1:2" ht="16.5">
      <c r="A1882">
        <v>62191</v>
      </c>
      <c r="B1882" t="s">
        <v>3504</v>
      </c>
    </row>
    <row r="1883" spans="1:2">
      <c r="A1883">
        <v>621910</v>
      </c>
      <c r="B1883" t="s">
        <v>3505</v>
      </c>
    </row>
    <row r="1884" spans="1:2" ht="16.5">
      <c r="A1884">
        <v>62199</v>
      </c>
      <c r="B1884" t="s">
        <v>3506</v>
      </c>
    </row>
    <row r="1885" spans="1:2">
      <c r="A1885">
        <v>621991</v>
      </c>
      <c r="B1885" t="s">
        <v>3507</v>
      </c>
    </row>
    <row r="1886" spans="1:2">
      <c r="A1886">
        <v>621999</v>
      </c>
      <c r="B1886" t="s">
        <v>3508</v>
      </c>
    </row>
    <row r="1887" spans="1:2" ht="16.5">
      <c r="A1887">
        <v>622</v>
      </c>
      <c r="B1887" t="s">
        <v>3509</v>
      </c>
    </row>
    <row r="1888" spans="1:2" ht="16.5">
      <c r="A1888">
        <v>6221</v>
      </c>
      <c r="B1888" t="s">
        <v>3510</v>
      </c>
    </row>
    <row r="1889" spans="1:2" ht="16.5">
      <c r="A1889">
        <v>62211</v>
      </c>
      <c r="B1889" t="s">
        <v>3510</v>
      </c>
    </row>
    <row r="1890" spans="1:2">
      <c r="A1890">
        <v>622110</v>
      </c>
      <c r="B1890" t="s">
        <v>3511</v>
      </c>
    </row>
    <row r="1891" spans="1:2" ht="16.5">
      <c r="A1891">
        <v>6222</v>
      </c>
      <c r="B1891" t="s">
        <v>3512</v>
      </c>
    </row>
    <row r="1892" spans="1:2" ht="16.5">
      <c r="A1892">
        <v>62221</v>
      </c>
      <c r="B1892" t="s">
        <v>3512</v>
      </c>
    </row>
    <row r="1893" spans="1:2">
      <c r="A1893">
        <v>622210</v>
      </c>
      <c r="B1893" t="s">
        <v>3513</v>
      </c>
    </row>
    <row r="1894" spans="1:2" ht="16.5">
      <c r="A1894">
        <v>6223</v>
      </c>
      <c r="B1894" t="s">
        <v>3514</v>
      </c>
    </row>
    <row r="1895" spans="1:2" ht="16.5">
      <c r="A1895">
        <v>62231</v>
      </c>
      <c r="B1895" t="s">
        <v>3514</v>
      </c>
    </row>
    <row r="1896" spans="1:2">
      <c r="A1896">
        <v>622310</v>
      </c>
      <c r="B1896" t="s">
        <v>3515</v>
      </c>
    </row>
    <row r="1897" spans="1:2" ht="16.5">
      <c r="A1897">
        <v>623</v>
      </c>
      <c r="B1897" t="s">
        <v>3516</v>
      </c>
    </row>
    <row r="1898" spans="1:2" ht="16.5">
      <c r="A1898">
        <v>6231</v>
      </c>
      <c r="B1898" t="s">
        <v>3517</v>
      </c>
    </row>
    <row r="1899" spans="1:2" ht="16.5">
      <c r="A1899">
        <v>62311</v>
      </c>
      <c r="B1899" t="s">
        <v>3517</v>
      </c>
    </row>
    <row r="1900" spans="1:2">
      <c r="A1900">
        <v>623110</v>
      </c>
      <c r="B1900" t="s">
        <v>3518</v>
      </c>
    </row>
    <row r="1901" spans="1:2" ht="16.5">
      <c r="A1901">
        <v>6232</v>
      </c>
      <c r="B1901" t="s">
        <v>3519</v>
      </c>
    </row>
    <row r="1902" spans="1:2" ht="16.5">
      <c r="A1902">
        <v>62321</v>
      </c>
      <c r="B1902" t="s">
        <v>3520</v>
      </c>
    </row>
    <row r="1903" spans="1:2">
      <c r="A1903">
        <v>623210</v>
      </c>
      <c r="B1903" t="s">
        <v>3521</v>
      </c>
    </row>
    <row r="1904" spans="1:2" ht="16.5">
      <c r="A1904">
        <v>62322</v>
      </c>
      <c r="B1904" t="s">
        <v>3522</v>
      </c>
    </row>
    <row r="1905" spans="1:2">
      <c r="A1905">
        <v>623220</v>
      </c>
      <c r="B1905" t="s">
        <v>3523</v>
      </c>
    </row>
    <row r="1906" spans="1:2" ht="16.5">
      <c r="A1906">
        <v>6233</v>
      </c>
      <c r="B1906" t="s">
        <v>3524</v>
      </c>
    </row>
    <row r="1907" spans="1:2" ht="16.5">
      <c r="A1907">
        <v>62331</v>
      </c>
      <c r="B1907" t="s">
        <v>3524</v>
      </c>
    </row>
    <row r="1908" spans="1:2">
      <c r="A1908">
        <v>623311</v>
      </c>
      <c r="B1908" t="s">
        <v>3525</v>
      </c>
    </row>
    <row r="1909" spans="1:2">
      <c r="A1909">
        <v>623312</v>
      </c>
      <c r="B1909" t="s">
        <v>3526</v>
      </c>
    </row>
    <row r="1910" spans="1:2" ht="16.5">
      <c r="A1910">
        <v>6239</v>
      </c>
      <c r="B1910" t="s">
        <v>3527</v>
      </c>
    </row>
    <row r="1911" spans="1:2" ht="16.5">
      <c r="A1911">
        <v>62399</v>
      </c>
      <c r="B1911" t="s">
        <v>3527</v>
      </c>
    </row>
    <row r="1912" spans="1:2">
      <c r="A1912">
        <v>623990</v>
      </c>
      <c r="B1912" t="s">
        <v>3528</v>
      </c>
    </row>
    <row r="1913" spans="1:2" ht="16.5">
      <c r="A1913">
        <v>624</v>
      </c>
      <c r="B1913" t="s">
        <v>3529</v>
      </c>
    </row>
    <row r="1914" spans="1:2" ht="16.5">
      <c r="A1914">
        <v>6241</v>
      </c>
      <c r="B1914" t="s">
        <v>3530</v>
      </c>
    </row>
    <row r="1915" spans="1:2" ht="16.5">
      <c r="A1915">
        <v>62411</v>
      </c>
      <c r="B1915" t="s">
        <v>3531</v>
      </c>
    </row>
    <row r="1916" spans="1:2">
      <c r="A1916">
        <v>624110</v>
      </c>
      <c r="B1916" t="s">
        <v>3532</v>
      </c>
    </row>
    <row r="1917" spans="1:2" ht="16.5">
      <c r="A1917">
        <v>62412</v>
      </c>
      <c r="B1917" t="s">
        <v>3533</v>
      </c>
    </row>
    <row r="1918" spans="1:2">
      <c r="A1918">
        <v>624120</v>
      </c>
      <c r="B1918" t="s">
        <v>3534</v>
      </c>
    </row>
    <row r="1919" spans="1:2" ht="16.5">
      <c r="A1919">
        <v>62419</v>
      </c>
      <c r="B1919" t="s">
        <v>3535</v>
      </c>
    </row>
    <row r="1920" spans="1:2">
      <c r="A1920">
        <v>624190</v>
      </c>
      <c r="B1920" t="s">
        <v>3536</v>
      </c>
    </row>
    <row r="1921" spans="1:2" ht="16.5">
      <c r="A1921">
        <v>6242</v>
      </c>
      <c r="B1921" t="s">
        <v>3537</v>
      </c>
    </row>
    <row r="1922" spans="1:2" ht="16.5">
      <c r="A1922">
        <v>62421</v>
      </c>
      <c r="B1922" t="s">
        <v>3538</v>
      </c>
    </row>
    <row r="1923" spans="1:2">
      <c r="A1923">
        <v>624210</v>
      </c>
      <c r="B1923" t="s">
        <v>3539</v>
      </c>
    </row>
    <row r="1924" spans="1:2" ht="16.5">
      <c r="A1924">
        <v>62422</v>
      </c>
      <c r="B1924" t="s">
        <v>3540</v>
      </c>
    </row>
    <row r="1925" spans="1:2">
      <c r="A1925">
        <v>624221</v>
      </c>
      <c r="B1925" t="s">
        <v>3541</v>
      </c>
    </row>
    <row r="1926" spans="1:2">
      <c r="A1926">
        <v>624229</v>
      </c>
      <c r="B1926" t="s">
        <v>3542</v>
      </c>
    </row>
    <row r="1927" spans="1:2" ht="16.5">
      <c r="A1927">
        <v>62423</v>
      </c>
      <c r="B1927" t="s">
        <v>3543</v>
      </c>
    </row>
    <row r="1928" spans="1:2">
      <c r="A1928">
        <v>624230</v>
      </c>
      <c r="B1928" t="s">
        <v>3544</v>
      </c>
    </row>
    <row r="1929" spans="1:2" ht="16.5">
      <c r="A1929">
        <v>6243</v>
      </c>
      <c r="B1929" t="s">
        <v>3545</v>
      </c>
    </row>
    <row r="1930" spans="1:2" ht="16.5">
      <c r="A1930">
        <v>62431</v>
      </c>
      <c r="B1930" t="s">
        <v>3545</v>
      </c>
    </row>
    <row r="1931" spans="1:2">
      <c r="A1931">
        <v>624310</v>
      </c>
      <c r="B1931" t="s">
        <v>3546</v>
      </c>
    </row>
    <row r="1932" spans="1:2" ht="16.5">
      <c r="A1932">
        <v>6244</v>
      </c>
      <c r="B1932" t="s">
        <v>3547</v>
      </c>
    </row>
    <row r="1933" spans="1:2" ht="16.5">
      <c r="A1933">
        <v>62441</v>
      </c>
      <c r="B1933" t="s">
        <v>3547</v>
      </c>
    </row>
    <row r="1934" spans="1:2">
      <c r="A1934">
        <v>624410</v>
      </c>
      <c r="B1934" t="s">
        <v>3548</v>
      </c>
    </row>
    <row r="1935" spans="1:2" ht="16.5">
      <c r="A1935">
        <v>71</v>
      </c>
      <c r="B1935" t="s">
        <v>3549</v>
      </c>
    </row>
    <row r="1936" spans="1:2" ht="16.5">
      <c r="A1936">
        <v>711</v>
      </c>
      <c r="B1936" t="s">
        <v>3550</v>
      </c>
    </row>
    <row r="1937" spans="1:2" ht="16.5">
      <c r="A1937">
        <v>7111</v>
      </c>
      <c r="B1937" t="s">
        <v>3551</v>
      </c>
    </row>
    <row r="1938" spans="1:2" ht="16.5">
      <c r="A1938">
        <v>71111</v>
      </c>
      <c r="B1938" t="s">
        <v>3552</v>
      </c>
    </row>
    <row r="1939" spans="1:2">
      <c r="A1939">
        <v>711110</v>
      </c>
      <c r="B1939" t="s">
        <v>3553</v>
      </c>
    </row>
    <row r="1940" spans="1:2" ht="16.5">
      <c r="A1940">
        <v>71112</v>
      </c>
      <c r="B1940" t="s">
        <v>3554</v>
      </c>
    </row>
    <row r="1941" spans="1:2">
      <c r="A1941">
        <v>711120</v>
      </c>
      <c r="B1941" t="s">
        <v>3555</v>
      </c>
    </row>
    <row r="1942" spans="1:2" ht="16.5">
      <c r="A1942">
        <v>71113</v>
      </c>
      <c r="B1942" t="s">
        <v>3556</v>
      </c>
    </row>
    <row r="1943" spans="1:2">
      <c r="A1943">
        <v>711130</v>
      </c>
      <c r="B1943" t="s">
        <v>3557</v>
      </c>
    </row>
    <row r="1944" spans="1:2" ht="16.5">
      <c r="A1944">
        <v>71119</v>
      </c>
      <c r="B1944" t="s">
        <v>3558</v>
      </c>
    </row>
    <row r="1945" spans="1:2">
      <c r="A1945">
        <v>711190</v>
      </c>
      <c r="B1945" t="s">
        <v>3559</v>
      </c>
    </row>
    <row r="1946" spans="1:2" ht="16.5">
      <c r="A1946">
        <v>7112</v>
      </c>
      <c r="B1946" t="s">
        <v>3560</v>
      </c>
    </row>
    <row r="1947" spans="1:2" ht="16.5">
      <c r="A1947">
        <v>71121</v>
      </c>
      <c r="B1947" t="s">
        <v>3560</v>
      </c>
    </row>
    <row r="1948" spans="1:2">
      <c r="A1948">
        <v>711211</v>
      </c>
      <c r="B1948" t="s">
        <v>3561</v>
      </c>
    </row>
    <row r="1949" spans="1:2">
      <c r="A1949">
        <v>711212</v>
      </c>
      <c r="B1949" t="s">
        <v>3562</v>
      </c>
    </row>
    <row r="1950" spans="1:2">
      <c r="A1950">
        <v>711219</v>
      </c>
      <c r="B1950" t="s">
        <v>3563</v>
      </c>
    </row>
    <row r="1951" spans="1:2" ht="16.5">
      <c r="A1951">
        <v>7113</v>
      </c>
      <c r="B1951" t="s">
        <v>3564</v>
      </c>
    </row>
    <row r="1952" spans="1:2" ht="16.5">
      <c r="A1952">
        <v>71131</v>
      </c>
      <c r="B1952" t="s">
        <v>3565</v>
      </c>
    </row>
    <row r="1953" spans="1:2">
      <c r="A1953">
        <v>711310</v>
      </c>
      <c r="B1953" t="s">
        <v>3566</v>
      </c>
    </row>
    <row r="1954" spans="1:2" ht="16.5">
      <c r="A1954">
        <v>71132</v>
      </c>
      <c r="B1954" t="s">
        <v>3567</v>
      </c>
    </row>
    <row r="1955" spans="1:2">
      <c r="A1955">
        <v>711320</v>
      </c>
      <c r="B1955" t="s">
        <v>3568</v>
      </c>
    </row>
    <row r="1956" spans="1:2" ht="16.5">
      <c r="A1956">
        <v>7114</v>
      </c>
      <c r="B1956" t="s">
        <v>3569</v>
      </c>
    </row>
    <row r="1957" spans="1:2" ht="16.5">
      <c r="A1957">
        <v>71141</v>
      </c>
      <c r="B1957" t="s">
        <v>3569</v>
      </c>
    </row>
    <row r="1958" spans="1:2">
      <c r="A1958">
        <v>711410</v>
      </c>
      <c r="B1958" t="s">
        <v>2893</v>
      </c>
    </row>
    <row r="1959" spans="1:2" ht="16.5">
      <c r="A1959">
        <v>7115</v>
      </c>
      <c r="B1959" t="s">
        <v>3570</v>
      </c>
    </row>
    <row r="1960" spans="1:2" ht="16.5">
      <c r="A1960">
        <v>71151</v>
      </c>
      <c r="B1960" t="s">
        <v>3570</v>
      </c>
    </row>
    <row r="1961" spans="1:2">
      <c r="A1961">
        <v>711510</v>
      </c>
      <c r="B1961" t="s">
        <v>3571</v>
      </c>
    </row>
    <row r="1962" spans="1:2" ht="16.5">
      <c r="A1962">
        <v>712</v>
      </c>
      <c r="B1962" t="s">
        <v>3572</v>
      </c>
    </row>
    <row r="1963" spans="1:2" ht="16.5">
      <c r="A1963">
        <v>7121</v>
      </c>
      <c r="B1963" t="s">
        <v>3572</v>
      </c>
    </row>
    <row r="1964" spans="1:2" ht="16.5">
      <c r="A1964">
        <v>71211</v>
      </c>
      <c r="B1964" t="s">
        <v>3573</v>
      </c>
    </row>
    <row r="1965" spans="1:2">
      <c r="A1965">
        <v>712110</v>
      </c>
      <c r="B1965" t="s">
        <v>3574</v>
      </c>
    </row>
    <row r="1966" spans="1:2" ht="16.5">
      <c r="A1966">
        <v>71212</v>
      </c>
      <c r="B1966" t="s">
        <v>3575</v>
      </c>
    </row>
    <row r="1967" spans="1:2">
      <c r="A1967">
        <v>712120</v>
      </c>
      <c r="B1967" t="s">
        <v>2896</v>
      </c>
    </row>
    <row r="1968" spans="1:2" ht="16.5">
      <c r="A1968">
        <v>71213</v>
      </c>
      <c r="B1968" t="s">
        <v>3576</v>
      </c>
    </row>
    <row r="1969" spans="1:2">
      <c r="A1969">
        <v>712130</v>
      </c>
      <c r="B1969" t="s">
        <v>3577</v>
      </c>
    </row>
    <row r="1970" spans="1:2" ht="16.5">
      <c r="A1970">
        <v>71219</v>
      </c>
      <c r="B1970" t="s">
        <v>3578</v>
      </c>
    </row>
    <row r="1971" spans="1:2">
      <c r="A1971">
        <v>712190</v>
      </c>
      <c r="B1971" t="s">
        <v>2898</v>
      </c>
    </row>
    <row r="1972" spans="1:2" ht="16.5">
      <c r="A1972">
        <v>713</v>
      </c>
      <c r="B1972" t="s">
        <v>3579</v>
      </c>
    </row>
    <row r="1973" spans="1:2" ht="16.5">
      <c r="A1973">
        <v>7131</v>
      </c>
      <c r="B1973" t="s">
        <v>3580</v>
      </c>
    </row>
    <row r="1974" spans="1:2" ht="16.5">
      <c r="A1974">
        <v>71311</v>
      </c>
      <c r="B1974" t="s">
        <v>3581</v>
      </c>
    </row>
    <row r="1975" spans="1:2">
      <c r="A1975">
        <v>713110</v>
      </c>
      <c r="B1975" t="s">
        <v>3582</v>
      </c>
    </row>
    <row r="1976" spans="1:2" ht="16.5">
      <c r="A1976">
        <v>71312</v>
      </c>
      <c r="B1976" t="s">
        <v>3583</v>
      </c>
    </row>
    <row r="1977" spans="1:2">
      <c r="A1977">
        <v>713120</v>
      </c>
      <c r="B1977" t="s">
        <v>2900</v>
      </c>
    </row>
    <row r="1978" spans="1:2" ht="16.5">
      <c r="A1978">
        <v>7132</v>
      </c>
      <c r="B1978" t="s">
        <v>3584</v>
      </c>
    </row>
    <row r="1979" spans="1:2" ht="16.5">
      <c r="A1979">
        <v>71321</v>
      </c>
      <c r="B1979" t="s">
        <v>3585</v>
      </c>
    </row>
    <row r="1980" spans="1:2">
      <c r="A1980">
        <v>713210</v>
      </c>
      <c r="B1980" t="s">
        <v>2901</v>
      </c>
    </row>
    <row r="1981" spans="1:2" ht="16.5">
      <c r="A1981">
        <v>71329</v>
      </c>
      <c r="B1981" t="s">
        <v>3586</v>
      </c>
    </row>
    <row r="1982" spans="1:2">
      <c r="A1982">
        <v>713290</v>
      </c>
      <c r="B1982" t="s">
        <v>3587</v>
      </c>
    </row>
    <row r="1983" spans="1:2" ht="16.5">
      <c r="A1983">
        <v>7139</v>
      </c>
      <c r="B1983" t="s">
        <v>3588</v>
      </c>
    </row>
    <row r="1984" spans="1:2" ht="16.5">
      <c r="A1984">
        <v>71391</v>
      </c>
      <c r="B1984" t="s">
        <v>3589</v>
      </c>
    </row>
    <row r="1985" spans="1:2">
      <c r="A1985">
        <v>713910</v>
      </c>
      <c r="B1985" t="s">
        <v>2903</v>
      </c>
    </row>
    <row r="1986" spans="1:2" ht="16.5">
      <c r="A1986">
        <v>71392</v>
      </c>
      <c r="B1986" t="s">
        <v>3590</v>
      </c>
    </row>
    <row r="1987" spans="1:2">
      <c r="A1987">
        <v>713920</v>
      </c>
      <c r="B1987" t="s">
        <v>2904</v>
      </c>
    </row>
    <row r="1988" spans="1:2" ht="16.5">
      <c r="A1988">
        <v>71393</v>
      </c>
      <c r="B1988" t="s">
        <v>3591</v>
      </c>
    </row>
    <row r="1989" spans="1:2">
      <c r="A1989">
        <v>713930</v>
      </c>
      <c r="B1989" t="s">
        <v>2905</v>
      </c>
    </row>
    <row r="1990" spans="1:2" ht="16.5">
      <c r="A1990">
        <v>71394</v>
      </c>
      <c r="B1990" t="s">
        <v>3592</v>
      </c>
    </row>
    <row r="1991" spans="1:2">
      <c r="A1991">
        <v>713940</v>
      </c>
      <c r="B1991" t="s">
        <v>3593</v>
      </c>
    </row>
    <row r="1992" spans="1:2" ht="16.5">
      <c r="A1992">
        <v>71395</v>
      </c>
      <c r="B1992" t="s">
        <v>3594</v>
      </c>
    </row>
    <row r="1993" spans="1:2">
      <c r="A1993">
        <v>713950</v>
      </c>
      <c r="B1993" t="s">
        <v>2907</v>
      </c>
    </row>
    <row r="1994" spans="1:2" ht="16.5">
      <c r="A1994">
        <v>71399</v>
      </c>
      <c r="B1994" t="s">
        <v>3595</v>
      </c>
    </row>
    <row r="1995" spans="1:2">
      <c r="A1995">
        <v>713990</v>
      </c>
      <c r="B1995" t="s">
        <v>3596</v>
      </c>
    </row>
    <row r="1996" spans="1:2" ht="16.5">
      <c r="A1996">
        <v>72</v>
      </c>
      <c r="B1996" t="s">
        <v>3597</v>
      </c>
    </row>
    <row r="1997" spans="1:2" ht="16.5">
      <c r="A1997">
        <v>721</v>
      </c>
      <c r="B1997" t="s">
        <v>3598</v>
      </c>
    </row>
    <row r="1998" spans="1:2" ht="16.5">
      <c r="A1998">
        <v>7211</v>
      </c>
      <c r="B1998" t="s">
        <v>3599</v>
      </c>
    </row>
    <row r="1999" spans="1:2" ht="16.5">
      <c r="A1999">
        <v>72111</v>
      </c>
      <c r="B1999" t="s">
        <v>3600</v>
      </c>
    </row>
    <row r="2000" spans="1:2">
      <c r="A2000">
        <v>721110</v>
      </c>
      <c r="B2000" t="s">
        <v>3601</v>
      </c>
    </row>
    <row r="2001" spans="1:2" ht="16.5">
      <c r="A2001">
        <v>72112</v>
      </c>
      <c r="B2001" t="s">
        <v>3602</v>
      </c>
    </row>
    <row r="2002" spans="1:2">
      <c r="A2002">
        <v>721120</v>
      </c>
      <c r="B2002" t="s">
        <v>2910</v>
      </c>
    </row>
    <row r="2003" spans="1:2" ht="16.5">
      <c r="A2003">
        <v>72119</v>
      </c>
      <c r="B2003" t="s">
        <v>3603</v>
      </c>
    </row>
    <row r="2004" spans="1:2">
      <c r="A2004">
        <v>721191</v>
      </c>
      <c r="B2004" t="s">
        <v>3604</v>
      </c>
    </row>
    <row r="2005" spans="1:2">
      <c r="A2005">
        <v>721199</v>
      </c>
      <c r="B2005" t="s">
        <v>3605</v>
      </c>
    </row>
    <row r="2006" spans="1:2" ht="16.5">
      <c r="A2006">
        <v>7212</v>
      </c>
      <c r="B2006" t="s">
        <v>3606</v>
      </c>
    </row>
    <row r="2007" spans="1:2" ht="16.5">
      <c r="A2007">
        <v>72121</v>
      </c>
      <c r="B2007" t="s">
        <v>3606</v>
      </c>
    </row>
    <row r="2008" spans="1:2">
      <c r="A2008">
        <v>721211</v>
      </c>
      <c r="B2008" t="s">
        <v>3607</v>
      </c>
    </row>
    <row r="2009" spans="1:2">
      <c r="A2009">
        <v>721214</v>
      </c>
      <c r="B2009" t="s">
        <v>3608</v>
      </c>
    </row>
    <row r="2010" spans="1:2" ht="16.5">
      <c r="A2010">
        <v>7213</v>
      </c>
      <c r="B2010" s="18" t="s">
        <v>3609</v>
      </c>
    </row>
    <row r="2011" spans="1:2" ht="16.5">
      <c r="A2011">
        <v>72131</v>
      </c>
      <c r="B2011" s="18" t="s">
        <v>3609</v>
      </c>
    </row>
    <row r="2012" spans="1:2">
      <c r="A2012">
        <v>721310</v>
      </c>
      <c r="B2012" s="18" t="s">
        <v>3610</v>
      </c>
    </row>
    <row r="2013" spans="1:2" ht="16.5">
      <c r="A2013">
        <v>722</v>
      </c>
      <c r="B2013" t="s">
        <v>3611</v>
      </c>
    </row>
    <row r="2014" spans="1:2" ht="16.5">
      <c r="A2014">
        <v>7223</v>
      </c>
      <c r="B2014" t="s">
        <v>3612</v>
      </c>
    </row>
    <row r="2015" spans="1:2" ht="16.5">
      <c r="A2015">
        <v>72231</v>
      </c>
      <c r="B2015" t="s">
        <v>3613</v>
      </c>
    </row>
    <row r="2016" spans="1:2">
      <c r="A2016">
        <v>722310</v>
      </c>
      <c r="B2016" t="s">
        <v>2916</v>
      </c>
    </row>
    <row r="2017" spans="1:2" ht="16.5">
      <c r="A2017">
        <v>72232</v>
      </c>
      <c r="B2017" t="s">
        <v>3614</v>
      </c>
    </row>
    <row r="2018" spans="1:2">
      <c r="A2018">
        <v>722320</v>
      </c>
      <c r="B2018" t="s">
        <v>2917</v>
      </c>
    </row>
    <row r="2019" spans="1:2" ht="16.5">
      <c r="A2019">
        <v>72233</v>
      </c>
      <c r="B2019" t="s">
        <v>3615</v>
      </c>
    </row>
    <row r="2020" spans="1:2">
      <c r="A2020">
        <v>722330</v>
      </c>
      <c r="B2020" t="s">
        <v>2918</v>
      </c>
    </row>
    <row r="2021" spans="1:2" ht="16.5">
      <c r="A2021">
        <v>7224</v>
      </c>
      <c r="B2021" t="s">
        <v>3616</v>
      </c>
    </row>
    <row r="2022" spans="1:2" ht="16.5">
      <c r="A2022">
        <v>72241</v>
      </c>
      <c r="B2022" t="s">
        <v>3616</v>
      </c>
    </row>
    <row r="2023" spans="1:2">
      <c r="A2023">
        <v>722410</v>
      </c>
      <c r="B2023" t="s">
        <v>3617</v>
      </c>
    </row>
    <row r="2024" spans="1:2" ht="16.5">
      <c r="A2024">
        <v>7225</v>
      </c>
      <c r="B2024" t="s">
        <v>3618</v>
      </c>
    </row>
    <row r="2025" spans="1:2" ht="16.5">
      <c r="A2025">
        <v>72251</v>
      </c>
      <c r="B2025" t="s">
        <v>3618</v>
      </c>
    </row>
    <row r="2026" spans="1:2">
      <c r="A2026">
        <v>722511</v>
      </c>
      <c r="B2026" t="s">
        <v>3619</v>
      </c>
    </row>
    <row r="2027" spans="1:2">
      <c r="A2027">
        <v>722513</v>
      </c>
      <c r="B2027" t="s">
        <v>3620</v>
      </c>
    </row>
    <row r="2028" spans="1:2">
      <c r="A2028">
        <v>722514</v>
      </c>
      <c r="B2028" t="s">
        <v>3621</v>
      </c>
    </row>
    <row r="2029" spans="1:2">
      <c r="A2029">
        <v>722515</v>
      </c>
      <c r="B2029" t="s">
        <v>3622</v>
      </c>
    </row>
    <row r="2030" spans="1:2" ht="16.5">
      <c r="A2030">
        <v>81</v>
      </c>
      <c r="B2030" t="s">
        <v>3623</v>
      </c>
    </row>
    <row r="2031" spans="1:2" ht="16.5">
      <c r="A2031">
        <v>811</v>
      </c>
      <c r="B2031" t="s">
        <v>3624</v>
      </c>
    </row>
    <row r="2032" spans="1:2" ht="16.5">
      <c r="A2032">
        <v>8111</v>
      </c>
      <c r="B2032" t="s">
        <v>3625</v>
      </c>
    </row>
    <row r="2033" spans="1:2" ht="16.5">
      <c r="A2033">
        <v>81111</v>
      </c>
      <c r="B2033" t="s">
        <v>3626</v>
      </c>
    </row>
    <row r="2034" spans="1:2">
      <c r="A2034">
        <v>811111</v>
      </c>
      <c r="B2034" t="s">
        <v>3627</v>
      </c>
    </row>
    <row r="2035" spans="1:2">
      <c r="A2035">
        <v>811112</v>
      </c>
      <c r="B2035" t="s">
        <v>3628</v>
      </c>
    </row>
    <row r="2036" spans="1:2">
      <c r="A2036">
        <v>811113</v>
      </c>
      <c r="B2036" t="s">
        <v>3629</v>
      </c>
    </row>
    <row r="2037" spans="1:2">
      <c r="A2037">
        <v>811118</v>
      </c>
      <c r="B2037" t="s">
        <v>3630</v>
      </c>
    </row>
    <row r="2038" spans="1:2" ht="16.5">
      <c r="A2038">
        <v>81112</v>
      </c>
      <c r="B2038" t="s">
        <v>3631</v>
      </c>
    </row>
    <row r="2039" spans="1:2">
      <c r="A2039">
        <v>811121</v>
      </c>
      <c r="B2039" t="s">
        <v>3632</v>
      </c>
    </row>
    <row r="2040" spans="1:2">
      <c r="A2040">
        <v>811122</v>
      </c>
      <c r="B2040" t="s">
        <v>3633</v>
      </c>
    </row>
    <row r="2041" spans="1:2" ht="16.5">
      <c r="A2041">
        <v>81119</v>
      </c>
      <c r="B2041" t="s">
        <v>3634</v>
      </c>
    </row>
    <row r="2042" spans="1:2">
      <c r="A2042">
        <v>811191</v>
      </c>
      <c r="B2042" t="s">
        <v>3635</v>
      </c>
    </row>
    <row r="2043" spans="1:2">
      <c r="A2043">
        <v>811192</v>
      </c>
      <c r="B2043" t="s">
        <v>3636</v>
      </c>
    </row>
    <row r="2044" spans="1:2">
      <c r="A2044">
        <v>811198</v>
      </c>
      <c r="B2044" t="s">
        <v>3637</v>
      </c>
    </row>
    <row r="2045" spans="1:2" ht="16.5">
      <c r="A2045">
        <v>8112</v>
      </c>
      <c r="B2045" t="s">
        <v>3638</v>
      </c>
    </row>
    <row r="2046" spans="1:2" ht="16.5">
      <c r="A2046">
        <v>81121</v>
      </c>
      <c r="B2046" t="s">
        <v>3638</v>
      </c>
    </row>
    <row r="2047" spans="1:2">
      <c r="A2047">
        <v>811211</v>
      </c>
      <c r="B2047" t="s">
        <v>3639</v>
      </c>
    </row>
    <row r="2048" spans="1:2">
      <c r="A2048">
        <v>811212</v>
      </c>
      <c r="B2048" t="s">
        <v>3640</v>
      </c>
    </row>
    <row r="2049" spans="1:2">
      <c r="A2049">
        <v>811213</v>
      </c>
      <c r="B2049" t="s">
        <v>3641</v>
      </c>
    </row>
    <row r="2050" spans="1:2">
      <c r="A2050">
        <v>811219</v>
      </c>
      <c r="B2050" t="s">
        <v>3642</v>
      </c>
    </row>
    <row r="2051" spans="1:2" ht="16.5">
      <c r="A2051">
        <v>8113</v>
      </c>
      <c r="B2051" t="s">
        <v>3643</v>
      </c>
    </row>
    <row r="2052" spans="1:2" ht="16.5">
      <c r="A2052">
        <v>81131</v>
      </c>
      <c r="B2052" t="s">
        <v>3643</v>
      </c>
    </row>
    <row r="2053" spans="1:2">
      <c r="A2053">
        <v>811310</v>
      </c>
      <c r="B2053" t="s">
        <v>3644</v>
      </c>
    </row>
    <row r="2054" spans="1:2" ht="16.5">
      <c r="A2054">
        <v>8114</v>
      </c>
      <c r="B2054" t="s">
        <v>3645</v>
      </c>
    </row>
    <row r="2055" spans="1:2" ht="16.5">
      <c r="A2055">
        <v>81141</v>
      </c>
      <c r="B2055" t="s">
        <v>3646</v>
      </c>
    </row>
    <row r="2056" spans="1:2">
      <c r="A2056">
        <v>811411</v>
      </c>
      <c r="B2056" t="s">
        <v>3647</v>
      </c>
    </row>
    <row r="2057" spans="1:2">
      <c r="A2057">
        <v>811412</v>
      </c>
      <c r="B2057" t="s">
        <v>3648</v>
      </c>
    </row>
    <row r="2058" spans="1:2" ht="16.5">
      <c r="A2058">
        <v>81142</v>
      </c>
      <c r="B2058" t="s">
        <v>3649</v>
      </c>
    </row>
    <row r="2059" spans="1:2">
      <c r="A2059">
        <v>811420</v>
      </c>
      <c r="B2059" t="s">
        <v>2942</v>
      </c>
    </row>
    <row r="2060" spans="1:2" ht="16.5">
      <c r="A2060">
        <v>81143</v>
      </c>
      <c r="B2060" t="s">
        <v>3650</v>
      </c>
    </row>
    <row r="2061" spans="1:2">
      <c r="A2061">
        <v>811430</v>
      </c>
      <c r="B2061" t="s">
        <v>2943</v>
      </c>
    </row>
    <row r="2062" spans="1:2" ht="16.5">
      <c r="A2062">
        <v>81149</v>
      </c>
      <c r="B2062" t="s">
        <v>3651</v>
      </c>
    </row>
    <row r="2063" spans="1:2">
      <c r="A2063">
        <v>811490</v>
      </c>
      <c r="B2063" t="s">
        <v>3652</v>
      </c>
    </row>
    <row r="2064" spans="1:2" ht="16.5">
      <c r="A2064">
        <v>812</v>
      </c>
      <c r="B2064" t="s">
        <v>3653</v>
      </c>
    </row>
    <row r="2065" spans="1:2">
      <c r="A2065">
        <v>8121</v>
      </c>
      <c r="B2065" t="s">
        <v>3654</v>
      </c>
    </row>
    <row r="2066" spans="1:2">
      <c r="A2066">
        <v>81211</v>
      </c>
      <c r="B2066" t="s">
        <v>3655</v>
      </c>
    </row>
    <row r="2067" spans="1:2">
      <c r="A2067">
        <v>812111</v>
      </c>
      <c r="B2067" t="s">
        <v>3656</v>
      </c>
    </row>
    <row r="2068" spans="1:2">
      <c r="A2068">
        <v>812112</v>
      </c>
      <c r="B2068" t="s">
        <v>3657</v>
      </c>
    </row>
    <row r="2069" spans="1:2">
      <c r="A2069">
        <v>812113</v>
      </c>
      <c r="B2069" t="s">
        <v>3658</v>
      </c>
    </row>
    <row r="2070" spans="1:2">
      <c r="A2070">
        <v>81219</v>
      </c>
      <c r="B2070" t="s">
        <v>3659</v>
      </c>
    </row>
    <row r="2071" spans="1:2">
      <c r="A2071">
        <v>812191</v>
      </c>
      <c r="B2071" t="s">
        <v>3660</v>
      </c>
    </row>
    <row r="2072" spans="1:2">
      <c r="A2072">
        <v>812199</v>
      </c>
      <c r="B2072" t="s">
        <v>3659</v>
      </c>
    </row>
    <row r="2073" spans="1:2">
      <c r="A2073">
        <v>8122</v>
      </c>
      <c r="B2073" t="s">
        <v>3661</v>
      </c>
    </row>
    <row r="2074" spans="1:2">
      <c r="A2074">
        <v>81221</v>
      </c>
      <c r="B2074" t="s">
        <v>3662</v>
      </c>
    </row>
    <row r="2075" spans="1:2">
      <c r="A2075">
        <v>812210</v>
      </c>
      <c r="B2075" t="s">
        <v>3662</v>
      </c>
    </row>
    <row r="2076" spans="1:2">
      <c r="A2076">
        <v>81222</v>
      </c>
      <c r="B2076" t="s">
        <v>3663</v>
      </c>
    </row>
    <row r="2077" spans="1:2">
      <c r="A2077">
        <v>812220</v>
      </c>
      <c r="B2077" t="s">
        <v>3663</v>
      </c>
    </row>
    <row r="2078" spans="1:2">
      <c r="A2078">
        <v>8123</v>
      </c>
      <c r="B2078" t="s">
        <v>3664</v>
      </c>
    </row>
    <row r="2079" spans="1:2">
      <c r="A2079">
        <v>81231</v>
      </c>
      <c r="B2079" t="s">
        <v>3665</v>
      </c>
    </row>
    <row r="2080" spans="1:2">
      <c r="A2080">
        <v>812310</v>
      </c>
      <c r="B2080" t="s">
        <v>3665</v>
      </c>
    </row>
    <row r="2081" spans="1:2">
      <c r="A2081">
        <v>81232</v>
      </c>
      <c r="B2081" t="s">
        <v>3666</v>
      </c>
    </row>
    <row r="2082" spans="1:2">
      <c r="A2082">
        <v>812320</v>
      </c>
      <c r="B2082" t="s">
        <v>3666</v>
      </c>
    </row>
    <row r="2083" spans="1:2">
      <c r="A2083">
        <v>81233</v>
      </c>
      <c r="B2083" t="s">
        <v>3667</v>
      </c>
    </row>
    <row r="2084" spans="1:2">
      <c r="A2084">
        <v>812331</v>
      </c>
      <c r="B2084" t="s">
        <v>3668</v>
      </c>
    </row>
    <row r="2085" spans="1:2">
      <c r="A2085">
        <v>812332</v>
      </c>
      <c r="B2085" t="s">
        <v>3669</v>
      </c>
    </row>
    <row r="2086" spans="1:2">
      <c r="A2086">
        <v>8129</v>
      </c>
      <c r="B2086" t="s">
        <v>3670</v>
      </c>
    </row>
    <row r="2087" spans="1:2">
      <c r="A2087">
        <v>81291</v>
      </c>
      <c r="B2087" t="s">
        <v>3671</v>
      </c>
    </row>
    <row r="2088" spans="1:2">
      <c r="A2088">
        <v>812910</v>
      </c>
      <c r="B2088" t="s">
        <v>3671</v>
      </c>
    </row>
    <row r="2089" spans="1:2">
      <c r="A2089">
        <v>81292</v>
      </c>
      <c r="B2089" t="s">
        <v>3672</v>
      </c>
    </row>
    <row r="2090" spans="1:2">
      <c r="A2090">
        <v>812921</v>
      </c>
      <c r="B2090" t="s">
        <v>3673</v>
      </c>
    </row>
    <row r="2091" spans="1:2">
      <c r="A2091">
        <v>812922</v>
      </c>
      <c r="B2091" t="s">
        <v>3674</v>
      </c>
    </row>
    <row r="2092" spans="1:2">
      <c r="A2092">
        <v>81293</v>
      </c>
      <c r="B2092" t="s">
        <v>3675</v>
      </c>
    </row>
    <row r="2093" spans="1:2">
      <c r="A2093">
        <v>812930</v>
      </c>
      <c r="B2093" t="s">
        <v>3675</v>
      </c>
    </row>
    <row r="2094" spans="1:2">
      <c r="A2094">
        <v>81299</v>
      </c>
      <c r="B2094" t="s">
        <v>3676</v>
      </c>
    </row>
    <row r="2095" spans="1:2">
      <c r="A2095">
        <v>812990</v>
      </c>
      <c r="B2095" t="s">
        <v>3676</v>
      </c>
    </row>
    <row r="2096" spans="1:2" ht="16.5">
      <c r="A2096">
        <v>813</v>
      </c>
      <c r="B2096" t="s">
        <v>3677</v>
      </c>
    </row>
    <row r="2097" spans="1:2">
      <c r="A2097">
        <v>8131</v>
      </c>
      <c r="B2097" t="s">
        <v>3678</v>
      </c>
    </row>
    <row r="2098" spans="1:2">
      <c r="A2098">
        <v>81311</v>
      </c>
      <c r="B2098" t="s">
        <v>3678</v>
      </c>
    </row>
    <row r="2099" spans="1:2">
      <c r="A2099">
        <v>813110</v>
      </c>
      <c r="B2099" t="s">
        <v>3678</v>
      </c>
    </row>
    <row r="2100" spans="1:2">
      <c r="A2100">
        <v>8132</v>
      </c>
      <c r="B2100" t="s">
        <v>3679</v>
      </c>
    </row>
    <row r="2101" spans="1:2">
      <c r="A2101">
        <v>81321</v>
      </c>
      <c r="B2101" t="s">
        <v>3679</v>
      </c>
    </row>
    <row r="2102" spans="1:2">
      <c r="A2102">
        <v>813211</v>
      </c>
      <c r="B2102" t="s">
        <v>3680</v>
      </c>
    </row>
    <row r="2103" spans="1:2">
      <c r="A2103">
        <v>813212</v>
      </c>
      <c r="B2103" t="s">
        <v>3681</v>
      </c>
    </row>
    <row r="2104" spans="1:2">
      <c r="A2104">
        <v>813219</v>
      </c>
      <c r="B2104" t="s">
        <v>3682</v>
      </c>
    </row>
    <row r="2105" spans="1:2">
      <c r="A2105">
        <v>8133</v>
      </c>
      <c r="B2105" t="s">
        <v>3683</v>
      </c>
    </row>
    <row r="2106" spans="1:2">
      <c r="A2106">
        <v>81331</v>
      </c>
      <c r="B2106" t="s">
        <v>3683</v>
      </c>
    </row>
    <row r="2107" spans="1:2">
      <c r="A2107">
        <v>813311</v>
      </c>
      <c r="B2107" t="s">
        <v>3684</v>
      </c>
    </row>
    <row r="2108" spans="1:2">
      <c r="A2108">
        <v>813312</v>
      </c>
      <c r="B2108" t="s">
        <v>3685</v>
      </c>
    </row>
    <row r="2109" spans="1:2">
      <c r="A2109">
        <v>813319</v>
      </c>
      <c r="B2109" t="s">
        <v>3686</v>
      </c>
    </row>
    <row r="2110" spans="1:2">
      <c r="A2110">
        <v>8134</v>
      </c>
      <c r="B2110" t="s">
        <v>3687</v>
      </c>
    </row>
    <row r="2111" spans="1:2">
      <c r="A2111">
        <v>81341</v>
      </c>
      <c r="B2111" t="s">
        <v>3687</v>
      </c>
    </row>
    <row r="2112" spans="1:2">
      <c r="A2112">
        <v>813410</v>
      </c>
      <c r="B2112" t="s">
        <v>3687</v>
      </c>
    </row>
    <row r="2113" spans="1:2">
      <c r="A2113">
        <v>8139</v>
      </c>
      <c r="B2113" t="s">
        <v>3688</v>
      </c>
    </row>
    <row r="2114" spans="1:2">
      <c r="A2114">
        <v>81391</v>
      </c>
      <c r="B2114" t="s">
        <v>3689</v>
      </c>
    </row>
    <row r="2115" spans="1:2">
      <c r="A2115">
        <v>813910</v>
      </c>
      <c r="B2115" t="s">
        <v>3689</v>
      </c>
    </row>
    <row r="2116" spans="1:2">
      <c r="A2116">
        <v>81392</v>
      </c>
      <c r="B2116" t="s">
        <v>3690</v>
      </c>
    </row>
    <row r="2117" spans="1:2">
      <c r="A2117">
        <v>813920</v>
      </c>
      <c r="B2117" t="s">
        <v>3690</v>
      </c>
    </row>
    <row r="2118" spans="1:2">
      <c r="A2118">
        <v>81393</v>
      </c>
      <c r="B2118" t="s">
        <v>3691</v>
      </c>
    </row>
    <row r="2119" spans="1:2">
      <c r="A2119">
        <v>813930</v>
      </c>
      <c r="B2119" t="s">
        <v>3691</v>
      </c>
    </row>
    <row r="2120" spans="1:2">
      <c r="A2120">
        <v>81394</v>
      </c>
      <c r="B2120" t="s">
        <v>3692</v>
      </c>
    </row>
    <row r="2121" spans="1:2">
      <c r="A2121">
        <v>813940</v>
      </c>
      <c r="B2121" t="s">
        <v>3692</v>
      </c>
    </row>
    <row r="2122" spans="1:2">
      <c r="A2122">
        <v>81399</v>
      </c>
      <c r="B2122" t="s">
        <v>3693</v>
      </c>
    </row>
    <row r="2123" spans="1:2">
      <c r="A2123">
        <v>813990</v>
      </c>
      <c r="B2123" t="s">
        <v>3693</v>
      </c>
    </row>
    <row r="2124" spans="1:2" ht="16.5">
      <c r="A2124">
        <v>814</v>
      </c>
      <c r="B2124" t="s">
        <v>3694</v>
      </c>
    </row>
    <row r="2125" spans="1:2" ht="16.5">
      <c r="A2125">
        <v>8141</v>
      </c>
      <c r="B2125" t="s">
        <v>3694</v>
      </c>
    </row>
    <row r="2126" spans="1:2" ht="16.5">
      <c r="A2126">
        <v>81411</v>
      </c>
      <c r="B2126" t="s">
        <v>3694</v>
      </c>
    </row>
    <row r="2127" spans="1:2">
      <c r="A2127">
        <v>814110</v>
      </c>
      <c r="B2127" t="s">
        <v>2974</v>
      </c>
    </row>
    <row r="2128" spans="1:2" ht="16.5">
      <c r="A2128">
        <v>92</v>
      </c>
      <c r="B2128" t="s">
        <v>3695</v>
      </c>
    </row>
    <row r="2129" spans="1:2">
      <c r="A2129">
        <v>921</v>
      </c>
      <c r="B2129" t="s">
        <v>3696</v>
      </c>
    </row>
    <row r="2130" spans="1:2">
      <c r="A2130">
        <v>9211</v>
      </c>
      <c r="B2130" t="s">
        <v>3696</v>
      </c>
    </row>
    <row r="2131" spans="1:2">
      <c r="A2131">
        <v>92111</v>
      </c>
      <c r="B2131" t="s">
        <v>3697</v>
      </c>
    </row>
    <row r="2132" spans="1:2">
      <c r="A2132">
        <v>921110</v>
      </c>
      <c r="B2132" t="s">
        <v>3697</v>
      </c>
    </row>
    <row r="2133" spans="1:2">
      <c r="A2133">
        <v>92112</v>
      </c>
      <c r="B2133" t="s">
        <v>3698</v>
      </c>
    </row>
    <row r="2134" spans="1:2">
      <c r="A2134">
        <v>921120</v>
      </c>
      <c r="B2134" t="s">
        <v>3698</v>
      </c>
    </row>
    <row r="2135" spans="1:2">
      <c r="A2135">
        <v>92113</v>
      </c>
      <c r="B2135" t="s">
        <v>3699</v>
      </c>
    </row>
    <row r="2136" spans="1:2">
      <c r="A2136">
        <v>921130</v>
      </c>
      <c r="B2136" t="s">
        <v>3699</v>
      </c>
    </row>
    <row r="2137" spans="1:2">
      <c r="A2137">
        <v>92114</v>
      </c>
      <c r="B2137" t="s">
        <v>3700</v>
      </c>
    </row>
    <row r="2138" spans="1:2">
      <c r="A2138">
        <v>921140</v>
      </c>
      <c r="B2138" t="s">
        <v>3700</v>
      </c>
    </row>
    <row r="2139" spans="1:2">
      <c r="A2139">
        <v>92115</v>
      </c>
      <c r="B2139" t="s">
        <v>3701</v>
      </c>
    </row>
    <row r="2140" spans="1:2">
      <c r="A2140">
        <v>921150</v>
      </c>
      <c r="B2140" t="s">
        <v>3701</v>
      </c>
    </row>
    <row r="2141" spans="1:2">
      <c r="A2141">
        <v>92119</v>
      </c>
      <c r="B2141" t="s">
        <v>3702</v>
      </c>
    </row>
    <row r="2142" spans="1:2">
      <c r="A2142">
        <v>921190</v>
      </c>
      <c r="B2142" t="s">
        <v>3702</v>
      </c>
    </row>
    <row r="2143" spans="1:2">
      <c r="A2143">
        <v>922</v>
      </c>
      <c r="B2143" t="s">
        <v>3703</v>
      </c>
    </row>
    <row r="2144" spans="1:2">
      <c r="A2144">
        <v>9221</v>
      </c>
      <c r="B2144" t="s">
        <v>3703</v>
      </c>
    </row>
    <row r="2145" spans="1:2">
      <c r="A2145">
        <v>92211</v>
      </c>
      <c r="B2145" t="s">
        <v>3704</v>
      </c>
    </row>
    <row r="2146" spans="1:2">
      <c r="A2146">
        <v>922110</v>
      </c>
      <c r="B2146" t="s">
        <v>3704</v>
      </c>
    </row>
    <row r="2147" spans="1:2">
      <c r="A2147">
        <v>92212</v>
      </c>
      <c r="B2147" t="s">
        <v>3705</v>
      </c>
    </row>
    <row r="2148" spans="1:2">
      <c r="A2148">
        <v>922120</v>
      </c>
      <c r="B2148" t="s">
        <v>3705</v>
      </c>
    </row>
    <row r="2149" spans="1:2">
      <c r="A2149">
        <v>92213</v>
      </c>
      <c r="B2149" t="s">
        <v>3706</v>
      </c>
    </row>
    <row r="2150" spans="1:2">
      <c r="A2150">
        <v>922130</v>
      </c>
      <c r="B2150" t="s">
        <v>3706</v>
      </c>
    </row>
    <row r="2151" spans="1:2">
      <c r="A2151">
        <v>92214</v>
      </c>
      <c r="B2151" t="s">
        <v>3707</v>
      </c>
    </row>
    <row r="2152" spans="1:2">
      <c r="A2152">
        <v>922140</v>
      </c>
      <c r="B2152" t="s">
        <v>3707</v>
      </c>
    </row>
    <row r="2153" spans="1:2">
      <c r="A2153">
        <v>92215</v>
      </c>
      <c r="B2153" t="s">
        <v>3708</v>
      </c>
    </row>
    <row r="2154" spans="1:2">
      <c r="A2154">
        <v>922150</v>
      </c>
      <c r="B2154" t="s">
        <v>3708</v>
      </c>
    </row>
    <row r="2155" spans="1:2">
      <c r="A2155">
        <v>92216</v>
      </c>
      <c r="B2155" t="s">
        <v>3709</v>
      </c>
    </row>
    <row r="2156" spans="1:2">
      <c r="A2156">
        <v>922160</v>
      </c>
      <c r="B2156" t="s">
        <v>3709</v>
      </c>
    </row>
    <row r="2157" spans="1:2">
      <c r="A2157">
        <v>92219</v>
      </c>
      <c r="B2157" t="s">
        <v>3710</v>
      </c>
    </row>
    <row r="2158" spans="1:2">
      <c r="A2158">
        <v>922190</v>
      </c>
      <c r="B2158" t="s">
        <v>3710</v>
      </c>
    </row>
    <row r="2159" spans="1:2">
      <c r="A2159">
        <v>923</v>
      </c>
      <c r="B2159" t="s">
        <v>3711</v>
      </c>
    </row>
    <row r="2160" spans="1:2">
      <c r="A2160">
        <v>9231</v>
      </c>
      <c r="B2160" t="s">
        <v>3711</v>
      </c>
    </row>
    <row r="2161" spans="1:2">
      <c r="A2161">
        <v>92311</v>
      </c>
      <c r="B2161" t="s">
        <v>3712</v>
      </c>
    </row>
    <row r="2162" spans="1:2">
      <c r="A2162">
        <v>923110</v>
      </c>
      <c r="B2162" t="s">
        <v>3712</v>
      </c>
    </row>
    <row r="2163" spans="1:2">
      <c r="A2163">
        <v>92312</v>
      </c>
      <c r="B2163" t="s">
        <v>3713</v>
      </c>
    </row>
    <row r="2164" spans="1:2">
      <c r="A2164">
        <v>923120</v>
      </c>
      <c r="B2164" t="s">
        <v>3713</v>
      </c>
    </row>
    <row r="2165" spans="1:2">
      <c r="A2165">
        <v>92313</v>
      </c>
      <c r="B2165" t="s">
        <v>3714</v>
      </c>
    </row>
    <row r="2166" spans="1:2">
      <c r="A2166">
        <v>923130</v>
      </c>
      <c r="B2166" t="s">
        <v>3714</v>
      </c>
    </row>
    <row r="2167" spans="1:2">
      <c r="A2167">
        <v>92314</v>
      </c>
      <c r="B2167" t="s">
        <v>3715</v>
      </c>
    </row>
    <row r="2168" spans="1:2">
      <c r="A2168">
        <v>923140</v>
      </c>
      <c r="B2168" t="s">
        <v>3715</v>
      </c>
    </row>
    <row r="2169" spans="1:2">
      <c r="A2169">
        <v>924</v>
      </c>
      <c r="B2169" t="s">
        <v>3716</v>
      </c>
    </row>
    <row r="2170" spans="1:2">
      <c r="A2170">
        <v>9241</v>
      </c>
      <c r="B2170" t="s">
        <v>3716</v>
      </c>
    </row>
    <row r="2171" spans="1:2">
      <c r="A2171">
        <v>92411</v>
      </c>
      <c r="B2171" t="s">
        <v>3717</v>
      </c>
    </row>
    <row r="2172" spans="1:2">
      <c r="A2172">
        <v>924110</v>
      </c>
      <c r="B2172" t="s">
        <v>3717</v>
      </c>
    </row>
    <row r="2173" spans="1:2">
      <c r="A2173">
        <v>92412</v>
      </c>
      <c r="B2173" t="s">
        <v>3718</v>
      </c>
    </row>
    <row r="2174" spans="1:2">
      <c r="A2174">
        <v>924120</v>
      </c>
      <c r="B2174" t="s">
        <v>3718</v>
      </c>
    </row>
    <row r="2175" spans="1:2">
      <c r="A2175">
        <v>925</v>
      </c>
      <c r="B2175" t="s">
        <v>3719</v>
      </c>
    </row>
    <row r="2176" spans="1:2">
      <c r="A2176">
        <v>9251</v>
      </c>
      <c r="B2176" t="s">
        <v>3719</v>
      </c>
    </row>
    <row r="2177" spans="1:2">
      <c r="A2177">
        <v>92511</v>
      </c>
      <c r="B2177" t="s">
        <v>3720</v>
      </c>
    </row>
    <row r="2178" spans="1:2">
      <c r="A2178">
        <v>925110</v>
      </c>
      <c r="B2178" t="s">
        <v>3720</v>
      </c>
    </row>
    <row r="2179" spans="1:2">
      <c r="A2179">
        <v>92512</v>
      </c>
      <c r="B2179" t="s">
        <v>3721</v>
      </c>
    </row>
    <row r="2180" spans="1:2">
      <c r="A2180">
        <v>925120</v>
      </c>
      <c r="B2180" t="s">
        <v>3721</v>
      </c>
    </row>
    <row r="2181" spans="1:2">
      <c r="A2181">
        <v>926</v>
      </c>
      <c r="B2181" t="s">
        <v>3722</v>
      </c>
    </row>
    <row r="2182" spans="1:2">
      <c r="A2182">
        <v>9261</v>
      </c>
      <c r="B2182" t="s">
        <v>3722</v>
      </c>
    </row>
    <row r="2183" spans="1:2">
      <c r="A2183">
        <v>92611</v>
      </c>
      <c r="B2183" t="s">
        <v>3723</v>
      </c>
    </row>
    <row r="2184" spans="1:2">
      <c r="A2184">
        <v>926110</v>
      </c>
      <c r="B2184" t="s">
        <v>3723</v>
      </c>
    </row>
    <row r="2185" spans="1:2">
      <c r="A2185">
        <v>92612</v>
      </c>
      <c r="B2185" t="s">
        <v>3724</v>
      </c>
    </row>
    <row r="2186" spans="1:2">
      <c r="A2186">
        <v>926120</v>
      </c>
      <c r="B2186" t="s">
        <v>3724</v>
      </c>
    </row>
    <row r="2187" spans="1:2">
      <c r="A2187">
        <v>92613</v>
      </c>
      <c r="B2187" t="s">
        <v>3725</v>
      </c>
    </row>
    <row r="2188" spans="1:2">
      <c r="A2188">
        <v>926130</v>
      </c>
      <c r="B2188" t="s">
        <v>3725</v>
      </c>
    </row>
    <row r="2189" spans="1:2">
      <c r="A2189">
        <v>92614</v>
      </c>
      <c r="B2189" t="s">
        <v>3726</v>
      </c>
    </row>
    <row r="2190" spans="1:2">
      <c r="A2190">
        <v>926140</v>
      </c>
      <c r="B2190" t="s">
        <v>3726</v>
      </c>
    </row>
    <row r="2191" spans="1:2">
      <c r="A2191">
        <v>92615</v>
      </c>
      <c r="B2191" t="s">
        <v>3727</v>
      </c>
    </row>
    <row r="2192" spans="1:2">
      <c r="A2192">
        <v>926150</v>
      </c>
      <c r="B2192" t="s">
        <v>3727</v>
      </c>
    </row>
    <row r="2193" spans="1:2">
      <c r="A2193">
        <v>927</v>
      </c>
      <c r="B2193" t="s">
        <v>3728</v>
      </c>
    </row>
    <row r="2194" spans="1:2">
      <c r="A2194">
        <v>9271</v>
      </c>
      <c r="B2194" t="s">
        <v>3728</v>
      </c>
    </row>
    <row r="2195" spans="1:2">
      <c r="A2195">
        <v>92711</v>
      </c>
      <c r="B2195" t="s">
        <v>3728</v>
      </c>
    </row>
    <row r="2196" spans="1:2">
      <c r="A2196">
        <v>927110</v>
      </c>
      <c r="B2196" t="s">
        <v>3728</v>
      </c>
    </row>
    <row r="2197" spans="1:2">
      <c r="A2197">
        <v>928</v>
      </c>
      <c r="B2197" t="s">
        <v>3729</v>
      </c>
    </row>
    <row r="2198" spans="1:2">
      <c r="A2198">
        <v>9281</v>
      </c>
      <c r="B2198" t="s">
        <v>3729</v>
      </c>
    </row>
    <row r="2199" spans="1:2">
      <c r="A2199">
        <v>92811</v>
      </c>
      <c r="B2199" t="s">
        <v>3730</v>
      </c>
    </row>
    <row r="2200" spans="1:2">
      <c r="A2200">
        <v>928110</v>
      </c>
      <c r="B2200" t="s">
        <v>3730</v>
      </c>
    </row>
    <row r="2201" spans="1:2">
      <c r="A2201">
        <v>92812</v>
      </c>
      <c r="B2201" t="s">
        <v>3731</v>
      </c>
    </row>
    <row r="2202" spans="1:2">
      <c r="A2202">
        <v>928120</v>
      </c>
      <c r="B2202" t="s">
        <v>3731</v>
      </c>
    </row>
  </sheetData>
  <sheetProtection algorithmName="SHA-512" hashValue="Y6TCiGkO6lxX/NvcMGgc6Bujf5bLlBagUWN+iYr0oZnE9pawpld650yy0U7DwnKDQ4fz3htoYQnQ9zSDG7XMqA==" saltValue="aiG7U/Lo/0VwqxaaRAhneQ==" spinCount="100000" sheet="1" objects="1" scenarios="1" formatCells="0" formatColumns="0" formatRows="0" autoFilter="0"/>
  <mergeCells count="2">
    <mergeCell ref="A1:D1"/>
    <mergeCell ref="A2:D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5539E-64EB-4AAA-B554-9A7298580BBA}">
  <sheetPr>
    <tabColor rgb="FF9966FF"/>
  </sheetPr>
  <dimension ref="A1:B6"/>
  <sheetViews>
    <sheetView workbookViewId="0">
      <selection activeCell="H31" sqref="H31"/>
    </sheetView>
  </sheetViews>
  <sheetFormatPr defaultRowHeight="14.45"/>
  <cols>
    <col min="1" max="1" width="19.5703125" bestFit="1" customWidth="1"/>
    <col min="2" max="2" width="66.7109375" bestFit="1" customWidth="1"/>
  </cols>
  <sheetData>
    <row r="1" spans="1:2">
      <c r="A1" s="3" t="s">
        <v>3732</v>
      </c>
      <c r="B1" s="3" t="s">
        <v>9</v>
      </c>
    </row>
    <row r="2" spans="1:2">
      <c r="A2" s="2" t="s">
        <v>3733</v>
      </c>
      <c r="B2" s="2" t="s">
        <v>3734</v>
      </c>
    </row>
    <row r="3" spans="1:2">
      <c r="A3" s="2" t="s">
        <v>3735</v>
      </c>
      <c r="B3" s="2" t="s">
        <v>3736</v>
      </c>
    </row>
    <row r="4" spans="1:2">
      <c r="A4" s="2" t="s">
        <v>3737</v>
      </c>
      <c r="B4" s="2" t="s">
        <v>3738</v>
      </c>
    </row>
    <row r="5" spans="1:2">
      <c r="A5" s="2" t="s">
        <v>3739</v>
      </c>
      <c r="B5" s="2" t="s">
        <v>3740</v>
      </c>
    </row>
    <row r="6" spans="1:2">
      <c r="A6" s="2" t="s">
        <v>3741</v>
      </c>
      <c r="B6" s="2" t="s">
        <v>3742</v>
      </c>
    </row>
  </sheetData>
  <sheetProtection algorithmName="SHA-512" hashValue="30qxGBPhYHhPMxcUT8yjLBN7u3PEatz/zKwlB2O00D2wP8++v0zJOXZJUL/Ixmb75sV3TShTUfBM7Nt/OKH0iQ==" saltValue="jpGZocGc5AiSS5EFqRNACw==" spinCount="100000" sheet="1" objects="1" scenarios="1" formatCells="0" formatColumns="0" formatRow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C8670-9993-4BED-817D-9C8C7E4AFE2E}">
  <sheetPr>
    <tabColor rgb="FF9966FF"/>
  </sheetPr>
  <dimension ref="A1:J203"/>
  <sheetViews>
    <sheetView workbookViewId="0">
      <selection activeCell="E34" sqref="E34"/>
    </sheetView>
  </sheetViews>
  <sheetFormatPr defaultRowHeight="14.45"/>
  <cols>
    <col min="1" max="1" width="14.28515625" bestFit="1" customWidth="1"/>
    <col min="2" max="2" width="44" bestFit="1" customWidth="1"/>
    <col min="3" max="3" width="24" bestFit="1" customWidth="1"/>
    <col min="4" max="4" width="89.28515625" bestFit="1" customWidth="1"/>
    <col min="5" max="5" width="12.28515625" bestFit="1" customWidth="1"/>
    <col min="6" max="6" width="19.7109375" bestFit="1" customWidth="1"/>
    <col min="7" max="7" width="17.42578125" bestFit="1" customWidth="1"/>
    <col min="8" max="8" width="11.28515625" bestFit="1" customWidth="1"/>
    <col min="9" max="9" width="13.7109375" bestFit="1" customWidth="1"/>
    <col min="10" max="10" width="11.28515625" bestFit="1" customWidth="1"/>
  </cols>
  <sheetData>
    <row r="1" spans="1:10">
      <c r="A1" s="3" t="s">
        <v>3743</v>
      </c>
      <c r="B1" s="3" t="s">
        <v>9</v>
      </c>
      <c r="C1" s="3" t="s">
        <v>3744</v>
      </c>
      <c r="D1" s="3" t="s">
        <v>3745</v>
      </c>
      <c r="E1" s="163" t="s">
        <v>95</v>
      </c>
      <c r="F1" s="163" t="s">
        <v>96</v>
      </c>
      <c r="G1" s="164" t="s">
        <v>97</v>
      </c>
      <c r="H1" s="164" t="s">
        <v>98</v>
      </c>
      <c r="I1" s="164" t="s">
        <v>99</v>
      </c>
      <c r="J1" s="164" t="s">
        <v>100</v>
      </c>
    </row>
    <row r="2" spans="1:10">
      <c r="A2" s="2">
        <v>100</v>
      </c>
      <c r="B2" s="2" t="s">
        <v>3746</v>
      </c>
      <c r="C2" s="2" t="s">
        <v>3747</v>
      </c>
      <c r="D2" s="2"/>
    </row>
    <row r="3" spans="1:10">
      <c r="A3" s="2">
        <v>120</v>
      </c>
      <c r="B3" s="2" t="s">
        <v>3748</v>
      </c>
      <c r="C3" s="2" t="s">
        <v>3747</v>
      </c>
      <c r="D3" s="2"/>
    </row>
    <row r="4" spans="1:10">
      <c r="A4" s="2">
        <v>1200</v>
      </c>
      <c r="B4" s="2" t="s">
        <v>3749</v>
      </c>
      <c r="C4" s="2" t="s">
        <v>3750</v>
      </c>
      <c r="D4" s="2"/>
    </row>
    <row r="5" spans="1:10">
      <c r="A5" s="2">
        <v>1201</v>
      </c>
      <c r="B5" s="2" t="s">
        <v>3751</v>
      </c>
      <c r="C5" s="2" t="s">
        <v>3752</v>
      </c>
      <c r="D5" s="2"/>
    </row>
    <row r="6" spans="1:10">
      <c r="A6" s="2">
        <v>1202</v>
      </c>
      <c r="B6" s="2" t="s">
        <v>3753</v>
      </c>
      <c r="C6" s="2" t="s">
        <v>3752</v>
      </c>
      <c r="D6" s="2"/>
    </row>
    <row r="7" spans="1:10">
      <c r="A7" s="2">
        <v>1251</v>
      </c>
      <c r="B7" s="2" t="s">
        <v>3754</v>
      </c>
      <c r="C7" s="2" t="s">
        <v>3755</v>
      </c>
      <c r="D7" s="2"/>
    </row>
    <row r="8" spans="1:10">
      <c r="A8" s="2">
        <v>1252</v>
      </c>
      <c r="B8" s="2" t="s">
        <v>3756</v>
      </c>
      <c r="C8" s="2" t="s">
        <v>3755</v>
      </c>
      <c r="D8" s="2"/>
    </row>
    <row r="9" spans="1:10">
      <c r="A9" s="2">
        <v>1253</v>
      </c>
      <c r="B9" s="2" t="s">
        <v>3757</v>
      </c>
      <c r="C9" s="2" t="s">
        <v>3755</v>
      </c>
      <c r="D9" s="2"/>
    </row>
    <row r="10" spans="1:10">
      <c r="A10" s="2">
        <v>1254</v>
      </c>
      <c r="B10" s="2" t="s">
        <v>3758</v>
      </c>
      <c r="C10" s="2" t="s">
        <v>3759</v>
      </c>
      <c r="D10" s="2"/>
    </row>
    <row r="11" spans="1:10">
      <c r="A11" s="2">
        <v>140</v>
      </c>
      <c r="B11" s="2" t="s">
        <v>3760</v>
      </c>
      <c r="C11" s="2" t="s">
        <v>3747</v>
      </c>
      <c r="D11" s="2"/>
    </row>
    <row r="12" spans="1:10">
      <c r="A12" s="2">
        <v>1401</v>
      </c>
      <c r="B12" s="2" t="s">
        <v>3761</v>
      </c>
      <c r="C12" s="2" t="s">
        <v>3762</v>
      </c>
      <c r="D12" s="2"/>
    </row>
    <row r="13" spans="1:10">
      <c r="A13" s="2">
        <v>1402</v>
      </c>
      <c r="B13" s="2" t="s">
        <v>3763</v>
      </c>
      <c r="C13" s="2" t="s">
        <v>3750</v>
      </c>
      <c r="D13" s="2"/>
    </row>
    <row r="14" spans="1:10">
      <c r="A14" s="2">
        <v>1403</v>
      </c>
      <c r="B14" s="2" t="s">
        <v>3764</v>
      </c>
      <c r="C14" s="2" t="s">
        <v>3752</v>
      </c>
      <c r="D14" s="2"/>
    </row>
    <row r="15" spans="1:10">
      <c r="A15" s="2">
        <v>1404</v>
      </c>
      <c r="B15" s="2" t="s">
        <v>3765</v>
      </c>
      <c r="C15" s="2" t="s">
        <v>3752</v>
      </c>
      <c r="D15" s="2"/>
    </row>
    <row r="16" spans="1:10">
      <c r="A16" s="2">
        <v>1405</v>
      </c>
      <c r="B16" s="2" t="s">
        <v>3766</v>
      </c>
      <c r="C16" s="2" t="s">
        <v>3752</v>
      </c>
      <c r="D16" s="2"/>
    </row>
    <row r="17" spans="1:4">
      <c r="A17" s="2">
        <v>1406</v>
      </c>
      <c r="B17" s="2" t="s">
        <v>3767</v>
      </c>
      <c r="C17" s="2" t="s">
        <v>3752</v>
      </c>
      <c r="D17" s="2"/>
    </row>
    <row r="18" spans="1:4">
      <c r="A18" s="2">
        <v>1407</v>
      </c>
      <c r="B18" s="2" t="s">
        <v>3768</v>
      </c>
      <c r="C18" s="2" t="s">
        <v>3752</v>
      </c>
      <c r="D18" s="2"/>
    </row>
    <row r="19" spans="1:4">
      <c r="A19" s="2">
        <v>150</v>
      </c>
      <c r="B19" s="2" t="s">
        <v>3769</v>
      </c>
      <c r="C19" s="2" t="s">
        <v>3747</v>
      </c>
      <c r="D19" s="2"/>
    </row>
    <row r="20" spans="1:4">
      <c r="A20" s="2">
        <v>160</v>
      </c>
      <c r="B20" s="2" t="s">
        <v>3770</v>
      </c>
      <c r="C20" s="2" t="s">
        <v>3747</v>
      </c>
      <c r="D20" s="2"/>
    </row>
    <row r="21" spans="1:4">
      <c r="A21" s="2">
        <v>1690</v>
      </c>
      <c r="B21" s="2" t="s">
        <v>3771</v>
      </c>
      <c r="C21" s="2" t="s">
        <v>3752</v>
      </c>
      <c r="D21" s="2"/>
    </row>
    <row r="22" spans="1:4">
      <c r="A22" s="2">
        <v>1691</v>
      </c>
      <c r="B22" s="2" t="s">
        <v>3772</v>
      </c>
      <c r="C22" s="2" t="s">
        <v>3752</v>
      </c>
      <c r="D22" s="2"/>
    </row>
    <row r="23" spans="1:4">
      <c r="A23" s="2">
        <v>1692</v>
      </c>
      <c r="B23" s="2" t="s">
        <v>3773</v>
      </c>
      <c r="C23" s="2" t="s">
        <v>3752</v>
      </c>
      <c r="D23" s="2"/>
    </row>
    <row r="24" spans="1:4">
      <c r="A24" s="2">
        <v>1693</v>
      </c>
      <c r="B24" s="2" t="s">
        <v>3774</v>
      </c>
      <c r="C24" s="2" t="s">
        <v>3752</v>
      </c>
      <c r="D24" s="2"/>
    </row>
    <row r="25" spans="1:4">
      <c r="A25" s="2">
        <v>1694</v>
      </c>
      <c r="B25" s="2" t="s">
        <v>3775</v>
      </c>
      <c r="C25" s="2" t="s">
        <v>3752</v>
      </c>
      <c r="D25" s="2"/>
    </row>
    <row r="26" spans="1:4">
      <c r="A26" s="2">
        <v>1695</v>
      </c>
      <c r="B26" s="2" t="s">
        <v>3776</v>
      </c>
      <c r="C26" s="2" t="s">
        <v>3752</v>
      </c>
      <c r="D26" s="2"/>
    </row>
    <row r="27" spans="1:4">
      <c r="A27" s="2">
        <v>1696</v>
      </c>
      <c r="B27" s="2" t="s">
        <v>3777</v>
      </c>
      <c r="C27" s="2" t="s">
        <v>3752</v>
      </c>
      <c r="D27" s="2"/>
    </row>
    <row r="28" spans="1:4">
      <c r="A28" s="2">
        <v>1697</v>
      </c>
      <c r="B28" s="2" t="s">
        <v>3778</v>
      </c>
      <c r="C28" s="2" t="s">
        <v>3752</v>
      </c>
      <c r="D28" s="2"/>
    </row>
    <row r="29" spans="1:4">
      <c r="A29" s="2">
        <v>1698</v>
      </c>
      <c r="B29" s="2" t="s">
        <v>3779</v>
      </c>
      <c r="C29" s="2" t="s">
        <v>3752</v>
      </c>
      <c r="D29" s="2"/>
    </row>
    <row r="30" spans="1:4">
      <c r="A30" s="2">
        <v>1699</v>
      </c>
      <c r="B30" s="2" t="s">
        <v>3780</v>
      </c>
      <c r="C30" s="2" t="s">
        <v>3752</v>
      </c>
      <c r="D30" s="2"/>
    </row>
    <row r="31" spans="1:4">
      <c r="A31" s="2">
        <v>170</v>
      </c>
      <c r="B31" s="2" t="s">
        <v>3781</v>
      </c>
      <c r="C31" s="2" t="s">
        <v>3747</v>
      </c>
      <c r="D31" s="2" t="s">
        <v>3782</v>
      </c>
    </row>
    <row r="32" spans="1:4">
      <c r="A32" s="2">
        <v>1700</v>
      </c>
      <c r="B32" s="2" t="s">
        <v>3783</v>
      </c>
      <c r="C32" s="2" t="s">
        <v>3752</v>
      </c>
      <c r="D32" s="2"/>
    </row>
    <row r="33" spans="1:4">
      <c r="A33" s="2">
        <v>1701</v>
      </c>
      <c r="B33" s="2" t="s">
        <v>3784</v>
      </c>
      <c r="C33" s="2" t="s">
        <v>3762</v>
      </c>
      <c r="D33" s="2"/>
    </row>
    <row r="34" spans="1:4">
      <c r="A34" s="2">
        <v>1702</v>
      </c>
      <c r="B34" s="2" t="s">
        <v>3785</v>
      </c>
      <c r="C34" s="2" t="s">
        <v>3762</v>
      </c>
      <c r="D34" s="2"/>
    </row>
    <row r="35" spans="1:4">
      <c r="A35" s="2">
        <v>1703</v>
      </c>
      <c r="B35" s="2" t="s">
        <v>3786</v>
      </c>
      <c r="C35" s="2" t="s">
        <v>3755</v>
      </c>
      <c r="D35" s="2"/>
    </row>
    <row r="36" spans="1:4">
      <c r="A36" s="2">
        <v>1731</v>
      </c>
      <c r="B36" s="2" t="s">
        <v>3787</v>
      </c>
      <c r="C36" s="2" t="s">
        <v>3755</v>
      </c>
      <c r="D36" s="2"/>
    </row>
    <row r="37" spans="1:4">
      <c r="A37" s="2">
        <v>1732</v>
      </c>
      <c r="B37" s="2" t="s">
        <v>3788</v>
      </c>
      <c r="C37" s="2" t="s">
        <v>3789</v>
      </c>
      <c r="D37" s="2"/>
    </row>
    <row r="38" spans="1:4">
      <c r="A38" s="2">
        <v>1733</v>
      </c>
      <c r="B38" s="2" t="s">
        <v>3790</v>
      </c>
      <c r="C38" s="2" t="s">
        <v>3791</v>
      </c>
      <c r="D38" s="2"/>
    </row>
    <row r="39" spans="1:4">
      <c r="A39" s="2">
        <v>1734</v>
      </c>
      <c r="B39" s="2" t="s">
        <v>3792</v>
      </c>
      <c r="C39" s="2" t="s">
        <v>3791</v>
      </c>
      <c r="D39" s="2"/>
    </row>
    <row r="40" spans="1:4">
      <c r="A40" s="2">
        <v>1741</v>
      </c>
      <c r="B40" s="2" t="s">
        <v>3793</v>
      </c>
      <c r="C40" s="2" t="s">
        <v>3789</v>
      </c>
      <c r="D40" s="2"/>
    </row>
    <row r="41" spans="1:4">
      <c r="A41" s="2">
        <v>1742</v>
      </c>
      <c r="B41" s="2" t="s">
        <v>3794</v>
      </c>
      <c r="C41" s="2" t="s">
        <v>3752</v>
      </c>
      <c r="D41" s="2"/>
    </row>
    <row r="42" spans="1:4">
      <c r="A42" s="2">
        <v>1743</v>
      </c>
      <c r="B42" s="2" t="s">
        <v>3795</v>
      </c>
      <c r="C42" s="2" t="s">
        <v>3752</v>
      </c>
      <c r="D42" s="2"/>
    </row>
    <row r="43" spans="1:4">
      <c r="A43" s="2">
        <v>1744</v>
      </c>
      <c r="B43" s="2" t="s">
        <v>3796</v>
      </c>
      <c r="C43" s="2" t="s">
        <v>3752</v>
      </c>
      <c r="D43" s="2"/>
    </row>
    <row r="44" spans="1:4">
      <c r="A44" s="2">
        <v>1771</v>
      </c>
      <c r="B44" s="2" t="s">
        <v>3797</v>
      </c>
      <c r="C44" s="2" t="s">
        <v>3789</v>
      </c>
      <c r="D44" s="2"/>
    </row>
    <row r="45" spans="1:4">
      <c r="A45" s="2">
        <v>1772</v>
      </c>
      <c r="B45" s="2" t="s">
        <v>3798</v>
      </c>
      <c r="C45" s="2" t="s">
        <v>3789</v>
      </c>
      <c r="D45" s="2"/>
    </row>
    <row r="46" spans="1:4">
      <c r="A46" s="2">
        <v>1773</v>
      </c>
      <c r="B46" s="2" t="s">
        <v>3799</v>
      </c>
      <c r="C46" s="2" t="s">
        <v>3789</v>
      </c>
      <c r="D46" s="2"/>
    </row>
    <row r="47" spans="1:4">
      <c r="A47" s="2">
        <v>1775</v>
      </c>
      <c r="B47" s="2" t="s">
        <v>3800</v>
      </c>
      <c r="C47" s="2" t="s">
        <v>3762</v>
      </c>
      <c r="D47" s="2"/>
    </row>
    <row r="48" spans="1:4">
      <c r="A48" s="2">
        <v>1776</v>
      </c>
      <c r="B48" s="2" t="s">
        <v>3801</v>
      </c>
      <c r="C48" s="2" t="s">
        <v>3791</v>
      </c>
      <c r="D48" s="2"/>
    </row>
    <row r="49" spans="1:4">
      <c r="A49" s="2">
        <v>180</v>
      </c>
      <c r="B49" s="2" t="s">
        <v>3802</v>
      </c>
      <c r="C49" s="2" t="s">
        <v>3747</v>
      </c>
      <c r="D49" s="2"/>
    </row>
    <row r="50" spans="1:4">
      <c r="A50" s="2">
        <v>200</v>
      </c>
      <c r="B50" s="2" t="s">
        <v>3803</v>
      </c>
      <c r="C50" s="2" t="s">
        <v>3747</v>
      </c>
      <c r="D50" s="2"/>
    </row>
    <row r="51" spans="1:4">
      <c r="A51" s="2">
        <v>202</v>
      </c>
      <c r="B51" s="2" t="s">
        <v>3804</v>
      </c>
      <c r="C51" s="2" t="s">
        <v>3750</v>
      </c>
      <c r="D51" s="2"/>
    </row>
    <row r="52" spans="1:4">
      <c r="A52" s="2">
        <v>203</v>
      </c>
      <c r="B52" s="2" t="s">
        <v>3805</v>
      </c>
      <c r="C52" s="2" t="s">
        <v>3750</v>
      </c>
      <c r="D52" s="2"/>
    </row>
    <row r="53" spans="1:4">
      <c r="A53" s="2">
        <v>204</v>
      </c>
      <c r="B53" s="2" t="s">
        <v>3806</v>
      </c>
      <c r="C53" s="2" t="s">
        <v>3750</v>
      </c>
      <c r="D53" s="2"/>
    </row>
    <row r="54" spans="1:4">
      <c r="A54" s="2">
        <v>205</v>
      </c>
      <c r="B54" s="2" t="s">
        <v>3807</v>
      </c>
      <c r="C54" s="2" t="s">
        <v>3750</v>
      </c>
      <c r="D54" s="2"/>
    </row>
    <row r="55" spans="1:4">
      <c r="A55" s="2">
        <v>206</v>
      </c>
      <c r="B55" s="2" t="s">
        <v>3808</v>
      </c>
      <c r="C55" s="2" t="s">
        <v>3750</v>
      </c>
      <c r="D55" s="2"/>
    </row>
    <row r="56" spans="1:4">
      <c r="A56" s="2">
        <v>207</v>
      </c>
      <c r="B56" s="2" t="s">
        <v>3809</v>
      </c>
      <c r="C56" s="2" t="s">
        <v>3750</v>
      </c>
      <c r="D56" s="2"/>
    </row>
    <row r="57" spans="1:4">
      <c r="A57" s="2">
        <v>208</v>
      </c>
      <c r="B57" s="2" t="s">
        <v>3810</v>
      </c>
      <c r="C57" s="2" t="s">
        <v>3750</v>
      </c>
      <c r="D57" s="2"/>
    </row>
    <row r="58" spans="1:4">
      <c r="A58" s="2">
        <v>209</v>
      </c>
      <c r="B58" s="2" t="s">
        <v>3811</v>
      </c>
      <c r="C58" s="2" t="s">
        <v>3750</v>
      </c>
      <c r="D58" s="2"/>
    </row>
    <row r="59" spans="1:4">
      <c r="A59" s="2">
        <v>210</v>
      </c>
      <c r="B59" s="2" t="s">
        <v>3812</v>
      </c>
      <c r="C59" s="2" t="s">
        <v>3747</v>
      </c>
      <c r="D59" s="2"/>
    </row>
    <row r="60" spans="1:4">
      <c r="A60" s="2">
        <v>211</v>
      </c>
      <c r="B60" s="2" t="s">
        <v>3813</v>
      </c>
      <c r="C60" s="2" t="s">
        <v>3755</v>
      </c>
      <c r="D60" s="2"/>
    </row>
    <row r="61" spans="1:4">
      <c r="A61" s="2">
        <v>212</v>
      </c>
      <c r="B61" s="2" t="s">
        <v>3814</v>
      </c>
      <c r="C61" s="2" t="s">
        <v>3762</v>
      </c>
      <c r="D61" s="2"/>
    </row>
    <row r="62" spans="1:4">
      <c r="A62" s="2">
        <v>213</v>
      </c>
      <c r="B62" s="2" t="s">
        <v>3815</v>
      </c>
      <c r="C62" s="2" t="s">
        <v>3791</v>
      </c>
      <c r="D62" s="2"/>
    </row>
    <row r="63" spans="1:4">
      <c r="A63" s="2">
        <v>214</v>
      </c>
      <c r="B63" s="2" t="s">
        <v>3816</v>
      </c>
      <c r="C63" s="2" t="s">
        <v>3791</v>
      </c>
      <c r="D63" s="2"/>
    </row>
    <row r="64" spans="1:4">
      <c r="A64" s="2">
        <v>215</v>
      </c>
      <c r="B64" s="2" t="s">
        <v>3817</v>
      </c>
      <c r="C64" s="2" t="s">
        <v>3752</v>
      </c>
      <c r="D64" s="2"/>
    </row>
    <row r="65" spans="1:4">
      <c r="A65" s="2">
        <v>220</v>
      </c>
      <c r="B65" s="2" t="s">
        <v>3818</v>
      </c>
      <c r="C65" s="2" t="s">
        <v>3747</v>
      </c>
      <c r="D65" s="2"/>
    </row>
    <row r="66" spans="1:4">
      <c r="A66" s="2">
        <v>2251</v>
      </c>
      <c r="B66" s="2" t="s">
        <v>3819</v>
      </c>
      <c r="C66" s="2" t="s">
        <v>3752</v>
      </c>
      <c r="D66" s="2"/>
    </row>
    <row r="67" spans="1:4">
      <c r="A67" s="2">
        <v>230</v>
      </c>
      <c r="B67" s="2" t="s">
        <v>3820</v>
      </c>
      <c r="C67" s="2" t="s">
        <v>3747</v>
      </c>
      <c r="D67" s="2"/>
    </row>
    <row r="68" spans="1:4">
      <c r="A68" s="2">
        <v>250</v>
      </c>
      <c r="B68" s="2" t="s">
        <v>3821</v>
      </c>
      <c r="C68" s="2" t="s">
        <v>3747</v>
      </c>
      <c r="D68" s="2"/>
    </row>
    <row r="69" spans="1:4">
      <c r="A69" s="2">
        <v>251</v>
      </c>
      <c r="B69" s="2" t="s">
        <v>3822</v>
      </c>
      <c r="C69" s="2" t="s">
        <v>3755</v>
      </c>
      <c r="D69" s="2"/>
    </row>
    <row r="70" spans="1:4">
      <c r="A70" s="2">
        <v>252</v>
      </c>
      <c r="B70" s="2" t="s">
        <v>3823</v>
      </c>
      <c r="C70" s="2" t="s">
        <v>3755</v>
      </c>
      <c r="D70" s="2"/>
    </row>
    <row r="71" spans="1:4">
      <c r="A71" s="2">
        <v>253</v>
      </c>
      <c r="B71" s="2" t="s">
        <v>3824</v>
      </c>
      <c r="C71" s="2" t="s">
        <v>3755</v>
      </c>
      <c r="D71" s="2"/>
    </row>
    <row r="72" spans="1:4">
      <c r="A72" s="2">
        <v>254</v>
      </c>
      <c r="B72" s="2" t="s">
        <v>3825</v>
      </c>
      <c r="C72" s="2" t="s">
        <v>3755</v>
      </c>
      <c r="D72" s="2"/>
    </row>
    <row r="73" spans="1:4">
      <c r="A73" s="2">
        <v>255</v>
      </c>
      <c r="B73" s="2" t="s">
        <v>3826</v>
      </c>
      <c r="C73" s="2" t="s">
        <v>3747</v>
      </c>
      <c r="D73" s="2"/>
    </row>
    <row r="74" spans="1:4">
      <c r="A74" s="2">
        <v>260</v>
      </c>
      <c r="B74" s="2" t="s">
        <v>3827</v>
      </c>
      <c r="C74" s="2" t="s">
        <v>3828</v>
      </c>
      <c r="D74" s="2"/>
    </row>
    <row r="75" spans="1:4">
      <c r="A75" s="2">
        <v>261</v>
      </c>
      <c r="B75" s="2" t="s">
        <v>3829</v>
      </c>
      <c r="C75" s="2" t="s">
        <v>3755</v>
      </c>
      <c r="D75" s="2"/>
    </row>
    <row r="76" spans="1:4">
      <c r="A76" s="2">
        <v>262</v>
      </c>
      <c r="B76" s="2" t="s">
        <v>3830</v>
      </c>
      <c r="C76" s="2" t="s">
        <v>3755</v>
      </c>
      <c r="D76" s="2"/>
    </row>
    <row r="77" spans="1:4">
      <c r="A77" s="2">
        <v>263</v>
      </c>
      <c r="B77" s="2" t="s">
        <v>3831</v>
      </c>
      <c r="C77" s="2" t="s">
        <v>3755</v>
      </c>
      <c r="D77" s="2"/>
    </row>
    <row r="78" spans="1:4">
      <c r="A78" s="2">
        <v>264</v>
      </c>
      <c r="B78" s="2" t="s">
        <v>3832</v>
      </c>
      <c r="C78" s="2" t="s">
        <v>3755</v>
      </c>
      <c r="D78" s="2"/>
    </row>
    <row r="79" spans="1:4">
      <c r="A79" s="2">
        <v>265</v>
      </c>
      <c r="B79" s="2" t="s">
        <v>3833</v>
      </c>
      <c r="C79" s="2" t="s">
        <v>3755</v>
      </c>
      <c r="D79" s="2"/>
    </row>
    <row r="80" spans="1:4">
      <c r="A80" s="2">
        <v>270</v>
      </c>
      <c r="B80" s="2" t="s">
        <v>3834</v>
      </c>
      <c r="C80" s="2" t="s">
        <v>3747</v>
      </c>
      <c r="D80" s="2" t="s">
        <v>3835</v>
      </c>
    </row>
    <row r="81" spans="1:4">
      <c r="A81" s="2">
        <v>271</v>
      </c>
      <c r="B81" s="2" t="s">
        <v>3836</v>
      </c>
      <c r="C81" s="2" t="s">
        <v>3762</v>
      </c>
      <c r="D81" s="2"/>
    </row>
    <row r="82" spans="1:4">
      <c r="A82" s="2">
        <v>280</v>
      </c>
      <c r="B82" s="2" t="s">
        <v>3837</v>
      </c>
      <c r="C82" s="2" t="s">
        <v>3747</v>
      </c>
      <c r="D82" s="2"/>
    </row>
    <row r="83" spans="1:4">
      <c r="A83" s="2">
        <v>281</v>
      </c>
      <c r="B83" s="2" t="s">
        <v>3838</v>
      </c>
      <c r="C83" s="2" t="s">
        <v>3789</v>
      </c>
      <c r="D83" s="2"/>
    </row>
    <row r="84" spans="1:4">
      <c r="A84" s="2">
        <v>285</v>
      </c>
      <c r="B84" s="2" t="s">
        <v>3839</v>
      </c>
      <c r="C84" s="2" t="s">
        <v>3747</v>
      </c>
      <c r="D84" s="2"/>
    </row>
    <row r="85" spans="1:4">
      <c r="A85" s="2">
        <v>290</v>
      </c>
      <c r="B85" s="2" t="s">
        <v>3840</v>
      </c>
      <c r="C85" s="2" t="s">
        <v>3747</v>
      </c>
      <c r="D85" s="2" t="s">
        <v>3841</v>
      </c>
    </row>
    <row r="86" spans="1:4">
      <c r="A86" s="2">
        <v>291</v>
      </c>
      <c r="B86" s="2" t="s">
        <v>3842</v>
      </c>
      <c r="C86" s="2" t="s">
        <v>3755</v>
      </c>
      <c r="D86" s="2"/>
    </row>
    <row r="87" spans="1:4">
      <c r="A87" s="2">
        <v>292</v>
      </c>
      <c r="B87" s="2" t="s">
        <v>3843</v>
      </c>
      <c r="C87" s="2" t="s">
        <v>3750</v>
      </c>
      <c r="D87" s="2"/>
    </row>
    <row r="88" spans="1:4">
      <c r="A88" s="2">
        <v>293</v>
      </c>
      <c r="B88" s="2" t="s">
        <v>3844</v>
      </c>
      <c r="C88" s="2" t="s">
        <v>3752</v>
      </c>
      <c r="D88" s="2"/>
    </row>
    <row r="89" spans="1:4">
      <c r="A89" s="2">
        <v>300</v>
      </c>
      <c r="B89" s="2" t="s">
        <v>3845</v>
      </c>
      <c r="C89" s="2" t="s">
        <v>3846</v>
      </c>
      <c r="D89" s="2" t="s">
        <v>3847</v>
      </c>
    </row>
    <row r="90" spans="1:4">
      <c r="A90" s="2">
        <v>310</v>
      </c>
      <c r="B90" s="2" t="s">
        <v>3848</v>
      </c>
      <c r="C90" s="2" t="s">
        <v>3846</v>
      </c>
      <c r="D90" s="2"/>
    </row>
    <row r="91" spans="1:4">
      <c r="A91" s="2">
        <v>350</v>
      </c>
      <c r="B91" s="2" t="s">
        <v>3849</v>
      </c>
      <c r="C91" s="2" t="s">
        <v>3846</v>
      </c>
      <c r="D91" s="2"/>
    </row>
    <row r="92" spans="1:4">
      <c r="A92" s="2">
        <v>360</v>
      </c>
      <c r="B92" s="2" t="s">
        <v>3850</v>
      </c>
      <c r="C92" s="2" t="s">
        <v>3846</v>
      </c>
      <c r="D92" s="2"/>
    </row>
    <row r="93" spans="1:4">
      <c r="A93" s="2">
        <v>361</v>
      </c>
      <c r="B93" s="2" t="s">
        <v>3851</v>
      </c>
      <c r="C93" s="2" t="s">
        <v>3789</v>
      </c>
      <c r="D93" s="2"/>
    </row>
    <row r="94" spans="1:4">
      <c r="A94" s="2">
        <v>362</v>
      </c>
      <c r="B94" s="2" t="s">
        <v>3852</v>
      </c>
      <c r="C94" s="2" t="s">
        <v>3789</v>
      </c>
      <c r="D94" s="2"/>
    </row>
    <row r="95" spans="1:4">
      <c r="A95" s="2">
        <v>363</v>
      </c>
      <c r="B95" s="2" t="s">
        <v>3853</v>
      </c>
      <c r="C95" s="2" t="s">
        <v>3789</v>
      </c>
      <c r="D95" s="2"/>
    </row>
    <row r="96" spans="1:4">
      <c r="A96" s="2">
        <v>364</v>
      </c>
      <c r="B96" s="2" t="s">
        <v>3854</v>
      </c>
      <c r="C96" s="2" t="s">
        <v>3789</v>
      </c>
      <c r="D96" s="2" t="s">
        <v>3855</v>
      </c>
    </row>
    <row r="97" spans="1:4">
      <c r="A97" s="2">
        <v>365</v>
      </c>
      <c r="B97" s="2" t="s">
        <v>3856</v>
      </c>
      <c r="C97" s="2" t="s">
        <v>3789</v>
      </c>
      <c r="D97" s="2"/>
    </row>
    <row r="98" spans="1:4">
      <c r="A98" s="2">
        <v>366</v>
      </c>
      <c r="B98" s="2" t="s">
        <v>3857</v>
      </c>
      <c r="C98" s="2" t="s">
        <v>3789</v>
      </c>
      <c r="D98" s="2"/>
    </row>
    <row r="99" spans="1:4">
      <c r="A99" s="2">
        <v>367</v>
      </c>
      <c r="B99" s="2" t="s">
        <v>3858</v>
      </c>
      <c r="C99" s="2" t="s">
        <v>3789</v>
      </c>
      <c r="D99" s="2"/>
    </row>
    <row r="100" spans="1:4">
      <c r="A100" s="2">
        <v>369</v>
      </c>
      <c r="B100" s="2" t="s">
        <v>3859</v>
      </c>
      <c r="C100" s="2" t="s">
        <v>3789</v>
      </c>
      <c r="D100" s="2"/>
    </row>
    <row r="101" spans="1:4">
      <c r="A101" s="2">
        <v>370</v>
      </c>
      <c r="B101" s="2" t="s">
        <v>3860</v>
      </c>
      <c r="C101" s="2" t="s">
        <v>3789</v>
      </c>
      <c r="D101" s="2"/>
    </row>
    <row r="102" spans="1:4">
      <c r="A102" s="2">
        <v>371</v>
      </c>
      <c r="B102" s="2" t="s">
        <v>3861</v>
      </c>
      <c r="C102" s="2" t="s">
        <v>3789</v>
      </c>
      <c r="D102" s="2"/>
    </row>
    <row r="103" spans="1:4">
      <c r="A103" s="2">
        <v>372</v>
      </c>
      <c r="B103" s="2" t="s">
        <v>3862</v>
      </c>
      <c r="C103" s="2" t="s">
        <v>3789</v>
      </c>
      <c r="D103" s="2"/>
    </row>
    <row r="104" spans="1:4">
      <c r="A104" s="2">
        <v>373</v>
      </c>
      <c r="B104" s="2" t="s">
        <v>3863</v>
      </c>
      <c r="C104" s="2" t="s">
        <v>3762</v>
      </c>
      <c r="D104" s="2"/>
    </row>
    <row r="105" spans="1:4">
      <c r="A105" s="2">
        <v>374</v>
      </c>
      <c r="B105" s="2" t="s">
        <v>3864</v>
      </c>
      <c r="C105" s="2" t="s">
        <v>3762</v>
      </c>
      <c r="D105" s="2"/>
    </row>
    <row r="106" spans="1:4">
      <c r="A106" s="2">
        <v>375</v>
      </c>
      <c r="B106" s="2" t="s">
        <v>3865</v>
      </c>
      <c r="C106" s="2" t="s">
        <v>3762</v>
      </c>
      <c r="D106" s="2"/>
    </row>
    <row r="107" spans="1:4">
      <c r="A107" s="2">
        <v>376</v>
      </c>
      <c r="B107" s="2" t="s">
        <v>3866</v>
      </c>
      <c r="C107" s="2" t="s">
        <v>3762</v>
      </c>
      <c r="D107" s="2"/>
    </row>
    <row r="108" spans="1:4">
      <c r="A108" s="2">
        <v>378</v>
      </c>
      <c r="B108" s="2" t="s">
        <v>3867</v>
      </c>
      <c r="C108" s="2" t="s">
        <v>3762</v>
      </c>
      <c r="D108" s="2" t="s">
        <v>3868</v>
      </c>
    </row>
    <row r="109" spans="1:4">
      <c r="A109" s="2">
        <v>379</v>
      </c>
      <c r="B109" s="2" t="s">
        <v>3869</v>
      </c>
      <c r="C109" s="2" t="s">
        <v>3752</v>
      </c>
      <c r="D109" s="2"/>
    </row>
    <row r="110" spans="1:4">
      <c r="A110" s="2">
        <v>380</v>
      </c>
      <c r="B110" s="2" t="s">
        <v>3870</v>
      </c>
      <c r="C110" s="2" t="s">
        <v>3752</v>
      </c>
      <c r="D110" s="2"/>
    </row>
    <row r="111" spans="1:4">
      <c r="A111" s="2">
        <v>381</v>
      </c>
      <c r="B111" s="2" t="s">
        <v>3871</v>
      </c>
      <c r="C111" s="2" t="s">
        <v>3752</v>
      </c>
      <c r="D111" s="2"/>
    </row>
    <row r="112" spans="1:4">
      <c r="A112" s="2">
        <v>382</v>
      </c>
      <c r="B112" s="2" t="s">
        <v>3872</v>
      </c>
      <c r="C112" s="2" t="s">
        <v>3752</v>
      </c>
      <c r="D112" s="2"/>
    </row>
    <row r="113" spans="1:4">
      <c r="A113" s="2">
        <v>383</v>
      </c>
      <c r="B113" s="2" t="s">
        <v>3873</v>
      </c>
      <c r="C113" s="2" t="s">
        <v>3762</v>
      </c>
      <c r="D113" s="2"/>
    </row>
    <row r="114" spans="1:4">
      <c r="A114" s="2">
        <v>390</v>
      </c>
      <c r="B114" s="2" t="s">
        <v>3874</v>
      </c>
      <c r="C114" s="2" t="s">
        <v>3846</v>
      </c>
      <c r="D114" s="2"/>
    </row>
    <row r="115" spans="1:4">
      <c r="A115" s="2">
        <v>391</v>
      </c>
      <c r="B115" s="2" t="s">
        <v>3875</v>
      </c>
      <c r="C115" s="2" t="s">
        <v>3789</v>
      </c>
      <c r="D115" s="2"/>
    </row>
    <row r="116" spans="1:4">
      <c r="A116" s="2">
        <v>392</v>
      </c>
      <c r="B116" s="2" t="s">
        <v>3876</v>
      </c>
      <c r="C116" s="2" t="s">
        <v>3762</v>
      </c>
      <c r="D116" s="2"/>
    </row>
    <row r="117" spans="1:4">
      <c r="A117" s="2">
        <v>400</v>
      </c>
      <c r="B117" s="2" t="s">
        <v>3877</v>
      </c>
      <c r="C117" s="2" t="s">
        <v>3828</v>
      </c>
      <c r="D117" s="2"/>
    </row>
    <row r="118" spans="1:4">
      <c r="A118" s="2">
        <v>401</v>
      </c>
      <c r="B118" s="2" t="s">
        <v>3878</v>
      </c>
      <c r="C118" s="2" t="s">
        <v>3789</v>
      </c>
      <c r="D118" s="2"/>
    </row>
    <row r="119" spans="1:4">
      <c r="A119" s="2">
        <v>402</v>
      </c>
      <c r="B119" s="2" t="s">
        <v>3879</v>
      </c>
      <c r="C119" s="2" t="s">
        <v>3789</v>
      </c>
      <c r="D119" s="2"/>
    </row>
    <row r="120" spans="1:4">
      <c r="A120" s="2">
        <v>403</v>
      </c>
      <c r="B120" s="2" t="s">
        <v>3880</v>
      </c>
      <c r="C120" s="2" t="s">
        <v>3759</v>
      </c>
      <c r="D120" s="2"/>
    </row>
    <row r="121" spans="1:4">
      <c r="A121" s="2">
        <v>404</v>
      </c>
      <c r="B121" s="2" t="s">
        <v>3881</v>
      </c>
      <c r="C121" s="2" t="s">
        <v>3759</v>
      </c>
      <c r="D121" s="2"/>
    </row>
    <row r="122" spans="1:4">
      <c r="A122" s="2">
        <v>405</v>
      </c>
      <c r="B122" s="2" t="s">
        <v>3882</v>
      </c>
      <c r="C122" s="2" t="s">
        <v>3759</v>
      </c>
      <c r="D122" s="2"/>
    </row>
    <row r="123" spans="1:4">
      <c r="A123" s="2">
        <v>406</v>
      </c>
      <c r="B123" s="2" t="s">
        <v>3883</v>
      </c>
      <c r="C123" s="2" t="s">
        <v>3759</v>
      </c>
      <c r="D123" s="2"/>
    </row>
    <row r="124" spans="1:4">
      <c r="A124" s="2">
        <v>407</v>
      </c>
      <c r="B124" s="2" t="s">
        <v>3884</v>
      </c>
      <c r="C124" s="2" t="s">
        <v>3762</v>
      </c>
      <c r="D124" s="2"/>
    </row>
    <row r="125" spans="1:4">
      <c r="A125" s="2">
        <v>408</v>
      </c>
      <c r="B125" s="2" t="s">
        <v>3885</v>
      </c>
      <c r="C125" s="2" t="s">
        <v>3762</v>
      </c>
      <c r="D125" s="2"/>
    </row>
    <row r="126" spans="1:4">
      <c r="A126" s="2">
        <v>409</v>
      </c>
      <c r="B126" s="2" t="s">
        <v>3886</v>
      </c>
      <c r="C126" s="2" t="s">
        <v>3762</v>
      </c>
      <c r="D126" s="2"/>
    </row>
    <row r="127" spans="1:4">
      <c r="A127" s="2">
        <v>410</v>
      </c>
      <c r="B127" s="2" t="s">
        <v>3887</v>
      </c>
      <c r="C127" s="2" t="s">
        <v>3828</v>
      </c>
      <c r="D127" s="2"/>
    </row>
    <row r="128" spans="1:4">
      <c r="A128" s="2">
        <v>411</v>
      </c>
      <c r="B128" s="2" t="s">
        <v>3888</v>
      </c>
      <c r="C128" s="2" t="s">
        <v>3755</v>
      </c>
      <c r="D128" s="2"/>
    </row>
    <row r="129" spans="1:4">
      <c r="A129" s="2">
        <v>412</v>
      </c>
      <c r="B129" s="2" t="s">
        <v>3889</v>
      </c>
      <c r="C129" s="2" t="s">
        <v>3789</v>
      </c>
      <c r="D129" s="2"/>
    </row>
    <row r="130" spans="1:4">
      <c r="A130" s="2">
        <v>413</v>
      </c>
      <c r="B130" s="2" t="s">
        <v>3890</v>
      </c>
      <c r="C130" s="2" t="s">
        <v>3789</v>
      </c>
      <c r="D130" s="2"/>
    </row>
    <row r="131" spans="1:4">
      <c r="A131" s="2">
        <v>414</v>
      </c>
      <c r="B131" s="2" t="s">
        <v>3891</v>
      </c>
      <c r="C131" s="2" t="s">
        <v>3789</v>
      </c>
      <c r="D131" s="2"/>
    </row>
    <row r="132" spans="1:4">
      <c r="A132" s="2">
        <v>415</v>
      </c>
      <c r="B132" s="2" t="s">
        <v>3892</v>
      </c>
      <c r="C132" s="2" t="s">
        <v>3789</v>
      </c>
      <c r="D132" s="2"/>
    </row>
    <row r="133" spans="1:4">
      <c r="A133" s="2">
        <v>416</v>
      </c>
      <c r="B133" s="2" t="s">
        <v>3893</v>
      </c>
      <c r="C133" s="2" t="s">
        <v>3789</v>
      </c>
      <c r="D133" s="2"/>
    </row>
    <row r="134" spans="1:4">
      <c r="A134" s="2">
        <v>417</v>
      </c>
      <c r="B134" s="2" t="s">
        <v>3894</v>
      </c>
      <c r="C134" s="2" t="s">
        <v>3789</v>
      </c>
      <c r="D134" s="2"/>
    </row>
    <row r="135" spans="1:4">
      <c r="A135" s="2">
        <v>418</v>
      </c>
      <c r="B135" s="2" t="s">
        <v>3895</v>
      </c>
      <c r="C135" s="2" t="s">
        <v>3762</v>
      </c>
      <c r="D135" s="2"/>
    </row>
    <row r="136" spans="1:4">
      <c r="A136" s="2">
        <v>419</v>
      </c>
      <c r="B136" s="2" t="s">
        <v>3896</v>
      </c>
      <c r="C136" s="2" t="s">
        <v>3752</v>
      </c>
      <c r="D136" s="2" t="s">
        <v>3897</v>
      </c>
    </row>
    <row r="137" spans="1:4">
      <c r="A137" s="2">
        <v>420</v>
      </c>
      <c r="B137" s="2" t="s">
        <v>3898</v>
      </c>
      <c r="C137" s="2" t="s">
        <v>3789</v>
      </c>
      <c r="D137" s="2"/>
    </row>
    <row r="138" spans="1:4">
      <c r="A138" s="2">
        <v>430</v>
      </c>
      <c r="B138" s="2" t="s">
        <v>3899</v>
      </c>
      <c r="C138" s="2" t="s">
        <v>3828</v>
      </c>
      <c r="D138" s="2"/>
    </row>
    <row r="139" spans="1:4">
      <c r="A139" s="2">
        <v>450</v>
      </c>
      <c r="B139" s="2" t="s">
        <v>3900</v>
      </c>
      <c r="C139" s="2" t="s">
        <v>3828</v>
      </c>
      <c r="D139" s="2"/>
    </row>
    <row r="140" spans="1:4">
      <c r="A140" s="2">
        <v>451</v>
      </c>
      <c r="B140" s="2" t="s">
        <v>3901</v>
      </c>
      <c r="C140" s="2" t="s">
        <v>3755</v>
      </c>
      <c r="D140" s="2" t="s">
        <v>3902</v>
      </c>
    </row>
    <row r="141" spans="1:4">
      <c r="A141" s="2">
        <v>470</v>
      </c>
      <c r="B141" s="2" t="s">
        <v>3903</v>
      </c>
      <c r="C141" s="2" t="s">
        <v>3828</v>
      </c>
      <c r="D141" s="2"/>
    </row>
    <row r="142" spans="1:4">
      <c r="A142" s="2">
        <v>480</v>
      </c>
      <c r="B142" s="2" t="s">
        <v>3904</v>
      </c>
      <c r="C142" s="2" t="s">
        <v>3828</v>
      </c>
      <c r="D142" s="2"/>
    </row>
    <row r="143" spans="1:4">
      <c r="A143" s="2">
        <v>490</v>
      </c>
      <c r="B143" s="2" t="s">
        <v>3905</v>
      </c>
      <c r="C143" s="2" t="s">
        <v>3828</v>
      </c>
      <c r="D143" s="2"/>
    </row>
    <row r="144" spans="1:4">
      <c r="A144" s="2">
        <v>492</v>
      </c>
      <c r="B144" s="2" t="s">
        <v>3906</v>
      </c>
      <c r="C144" s="2" t="s">
        <v>3762</v>
      </c>
      <c r="D144" s="2"/>
    </row>
    <row r="145" spans="1:4">
      <c r="A145" s="2">
        <v>494</v>
      </c>
      <c r="B145" s="2" t="s">
        <v>3907</v>
      </c>
      <c r="C145" s="2" t="s">
        <v>3762</v>
      </c>
      <c r="D145" s="2" t="s">
        <v>3908</v>
      </c>
    </row>
    <row r="146" spans="1:4">
      <c r="A146" s="2">
        <v>600</v>
      </c>
      <c r="B146" s="2" t="s">
        <v>3909</v>
      </c>
      <c r="C146" s="2" t="s">
        <v>3910</v>
      </c>
      <c r="D146" s="2"/>
    </row>
    <row r="147" spans="1:4">
      <c r="A147" s="2">
        <v>610</v>
      </c>
      <c r="B147" s="2" t="s">
        <v>3911</v>
      </c>
      <c r="C147" s="2" t="s">
        <v>3910</v>
      </c>
      <c r="D147" s="2"/>
    </row>
    <row r="148" spans="1:4">
      <c r="A148" s="2">
        <v>611</v>
      </c>
      <c r="B148" s="2" t="s">
        <v>3912</v>
      </c>
      <c r="C148" s="2" t="s">
        <v>3752</v>
      </c>
      <c r="D148" s="2"/>
    </row>
    <row r="149" spans="1:4">
      <c r="A149" s="2">
        <v>620</v>
      </c>
      <c r="B149" s="2" t="s">
        <v>3913</v>
      </c>
      <c r="C149" s="2" t="s">
        <v>3910</v>
      </c>
      <c r="D149" s="2"/>
    </row>
    <row r="150" spans="1:4">
      <c r="A150" s="2">
        <v>621</v>
      </c>
      <c r="B150" s="2" t="s">
        <v>3914</v>
      </c>
      <c r="C150" s="2" t="s">
        <v>3752</v>
      </c>
      <c r="D150" s="2"/>
    </row>
    <row r="151" spans="1:4">
      <c r="A151" s="2">
        <v>622</v>
      </c>
      <c r="B151" s="2" t="s">
        <v>3915</v>
      </c>
      <c r="C151" s="2" t="s">
        <v>3762</v>
      </c>
      <c r="D151" s="2"/>
    </row>
    <row r="152" spans="1:4">
      <c r="A152" s="2">
        <v>623</v>
      </c>
      <c r="B152" s="2" t="s">
        <v>3916</v>
      </c>
      <c r="C152" s="2" t="s">
        <v>3762</v>
      </c>
      <c r="D152" s="2"/>
    </row>
    <row r="153" spans="1:4">
      <c r="A153" s="2">
        <v>640</v>
      </c>
      <c r="B153" s="2" t="s">
        <v>3917</v>
      </c>
      <c r="C153" s="2" t="s">
        <v>3910</v>
      </c>
      <c r="D153" s="2"/>
    </row>
    <row r="154" spans="1:4">
      <c r="A154" s="2">
        <v>641</v>
      </c>
      <c r="B154" s="2" t="s">
        <v>3918</v>
      </c>
      <c r="C154" s="2" t="s">
        <v>3752</v>
      </c>
      <c r="D154" s="2"/>
    </row>
    <row r="155" spans="1:4">
      <c r="A155" s="2">
        <v>680</v>
      </c>
      <c r="B155" s="2" t="s">
        <v>3919</v>
      </c>
      <c r="C155" s="2" t="s">
        <v>3910</v>
      </c>
      <c r="D155" s="2"/>
    </row>
    <row r="156" spans="1:4">
      <c r="A156" s="2">
        <v>681</v>
      </c>
      <c r="B156" s="2" t="s">
        <v>3920</v>
      </c>
      <c r="C156" s="2" t="s">
        <v>3750</v>
      </c>
      <c r="D156" s="2"/>
    </row>
    <row r="157" spans="1:4">
      <c r="A157" s="2">
        <v>690</v>
      </c>
      <c r="B157" s="2" t="s">
        <v>3921</v>
      </c>
      <c r="C157" s="2" t="s">
        <v>3910</v>
      </c>
      <c r="D157" s="2"/>
    </row>
    <row r="158" spans="1:4">
      <c r="A158" s="2">
        <v>691</v>
      </c>
      <c r="B158" s="2" t="s">
        <v>3922</v>
      </c>
      <c r="C158" s="2" t="s">
        <v>3755</v>
      </c>
      <c r="D158" s="2"/>
    </row>
    <row r="159" spans="1:4">
      <c r="A159" s="2">
        <v>692</v>
      </c>
      <c r="B159" s="2" t="s">
        <v>3923</v>
      </c>
      <c r="C159" s="2" t="s">
        <v>3755</v>
      </c>
      <c r="D159" s="2"/>
    </row>
    <row r="160" spans="1:4">
      <c r="A160" s="2">
        <v>693</v>
      </c>
      <c r="B160" s="2" t="s">
        <v>3924</v>
      </c>
      <c r="C160" s="2" t="s">
        <v>3755</v>
      </c>
      <c r="D160" s="2"/>
    </row>
    <row r="161" spans="1:4">
      <c r="A161" s="2">
        <v>694</v>
      </c>
      <c r="B161" s="2" t="s">
        <v>3925</v>
      </c>
      <c r="C161" s="2" t="s">
        <v>3755</v>
      </c>
      <c r="D161" s="2"/>
    </row>
    <row r="162" spans="1:4">
      <c r="A162" s="2">
        <v>695</v>
      </c>
      <c r="B162" s="2" t="s">
        <v>3926</v>
      </c>
      <c r="C162" s="2" t="s">
        <v>3755</v>
      </c>
      <c r="D162" s="2"/>
    </row>
    <row r="163" spans="1:4">
      <c r="A163" s="2">
        <v>696</v>
      </c>
      <c r="B163" s="2" t="s">
        <v>3927</v>
      </c>
      <c r="C163" s="2" t="s">
        <v>3755</v>
      </c>
      <c r="D163" s="2"/>
    </row>
    <row r="164" spans="1:4">
      <c r="A164" s="2">
        <v>697</v>
      </c>
      <c r="B164" s="2" t="s">
        <v>3928</v>
      </c>
      <c r="C164" s="2" t="s">
        <v>3755</v>
      </c>
      <c r="D164" s="2"/>
    </row>
    <row r="165" spans="1:4">
      <c r="A165" s="2">
        <v>698</v>
      </c>
      <c r="B165" s="2" t="s">
        <v>3929</v>
      </c>
      <c r="C165" s="2" t="s">
        <v>3755</v>
      </c>
      <c r="D165" s="2"/>
    </row>
    <row r="166" spans="1:4">
      <c r="A166" s="2">
        <v>699</v>
      </c>
      <c r="B166" s="2" t="s">
        <v>3930</v>
      </c>
      <c r="C166" s="2" t="s">
        <v>3755</v>
      </c>
      <c r="D166" s="2"/>
    </row>
    <row r="167" spans="1:4">
      <c r="A167" s="2">
        <v>700</v>
      </c>
      <c r="B167" s="2" t="s">
        <v>3931</v>
      </c>
      <c r="C167" s="2" t="s">
        <v>3755</v>
      </c>
      <c r="D167" s="2"/>
    </row>
    <row r="168" spans="1:4">
      <c r="A168" s="2">
        <v>701</v>
      </c>
      <c r="B168" s="2" t="s">
        <v>3932</v>
      </c>
      <c r="C168" s="2" t="s">
        <v>3789</v>
      </c>
      <c r="D168" s="2"/>
    </row>
    <row r="169" spans="1:4">
      <c r="A169" s="2">
        <v>702</v>
      </c>
      <c r="B169" s="2" t="s">
        <v>3933</v>
      </c>
      <c r="C169" s="2" t="s">
        <v>3789</v>
      </c>
      <c r="D169" s="2"/>
    </row>
    <row r="170" spans="1:4">
      <c r="A170" s="2">
        <v>703</v>
      </c>
      <c r="B170" s="2" t="s">
        <v>3934</v>
      </c>
      <c r="C170" s="2" t="s">
        <v>3762</v>
      </c>
      <c r="D170" s="2"/>
    </row>
    <row r="171" spans="1:4">
      <c r="A171" s="2">
        <v>705</v>
      </c>
      <c r="B171" s="2" t="s">
        <v>3935</v>
      </c>
      <c r="C171" s="2" t="s">
        <v>3762</v>
      </c>
      <c r="D171" s="2"/>
    </row>
    <row r="172" spans="1:4">
      <c r="A172" s="2">
        <v>706</v>
      </c>
      <c r="B172" s="2" t="s">
        <v>3936</v>
      </c>
      <c r="C172" s="2" t="s">
        <v>3762</v>
      </c>
      <c r="D172" s="2"/>
    </row>
    <row r="173" spans="1:4">
      <c r="A173" s="2">
        <v>712</v>
      </c>
      <c r="B173" s="2" t="s">
        <v>3937</v>
      </c>
      <c r="C173" s="2" t="s">
        <v>3791</v>
      </c>
      <c r="D173" s="2"/>
    </row>
    <row r="174" spans="1:4">
      <c r="A174" s="2">
        <v>713</v>
      </c>
      <c r="B174" s="2" t="s">
        <v>3938</v>
      </c>
      <c r="C174" s="2" t="s">
        <v>3750</v>
      </c>
      <c r="D174" s="2"/>
    </row>
    <row r="175" spans="1:4">
      <c r="A175" s="2">
        <v>714</v>
      </c>
      <c r="B175" s="2" t="s">
        <v>3939</v>
      </c>
      <c r="C175" s="2" t="s">
        <v>3752</v>
      </c>
      <c r="D175" s="2"/>
    </row>
    <row r="176" spans="1:4">
      <c r="A176" s="2">
        <v>715</v>
      </c>
      <c r="B176" s="2" t="s">
        <v>3940</v>
      </c>
      <c r="C176" s="2" t="s">
        <v>3752</v>
      </c>
      <c r="D176" s="2"/>
    </row>
    <row r="177" spans="1:4">
      <c r="A177" s="2">
        <v>716</v>
      </c>
      <c r="B177" s="2" t="s">
        <v>3941</v>
      </c>
      <c r="C177" s="2" t="s">
        <v>3752</v>
      </c>
      <c r="D177" s="2"/>
    </row>
    <row r="178" spans="1:4">
      <c r="A178" s="2">
        <v>717</v>
      </c>
      <c r="B178" s="2" t="s">
        <v>3942</v>
      </c>
      <c r="C178" s="2" t="s">
        <v>3752</v>
      </c>
      <c r="D178" s="2"/>
    </row>
    <row r="179" spans="1:4">
      <c r="A179" s="2">
        <v>718</v>
      </c>
      <c r="B179" s="2" t="s">
        <v>3943</v>
      </c>
      <c r="C179" s="2" t="s">
        <v>3752</v>
      </c>
      <c r="D179" s="2"/>
    </row>
    <row r="180" spans="1:4">
      <c r="A180" s="2">
        <v>719</v>
      </c>
      <c r="B180" s="2" t="s">
        <v>3944</v>
      </c>
      <c r="C180" s="2" t="s">
        <v>3752</v>
      </c>
      <c r="D180" s="2"/>
    </row>
    <row r="181" spans="1:4">
      <c r="A181" s="2">
        <v>720</v>
      </c>
      <c r="B181" s="2" t="s">
        <v>3945</v>
      </c>
      <c r="C181" s="2" t="s">
        <v>3946</v>
      </c>
      <c r="D181" s="2"/>
    </row>
    <row r="182" spans="1:4">
      <c r="A182" s="2">
        <v>721</v>
      </c>
      <c r="B182" s="2" t="s">
        <v>3947</v>
      </c>
      <c r="C182" s="2" t="s">
        <v>3791</v>
      </c>
      <c r="D182" s="2"/>
    </row>
    <row r="183" spans="1:4">
      <c r="A183" s="2">
        <v>722</v>
      </c>
      <c r="B183" s="2" t="s">
        <v>3948</v>
      </c>
      <c r="C183" s="2" t="s">
        <v>3791</v>
      </c>
      <c r="D183" s="2"/>
    </row>
    <row r="184" spans="1:4">
      <c r="A184" s="2">
        <v>730</v>
      </c>
      <c r="B184" s="2" t="s">
        <v>3949</v>
      </c>
      <c r="C184" s="2" t="s">
        <v>3946</v>
      </c>
      <c r="D184" s="2"/>
    </row>
    <row r="185" spans="1:4">
      <c r="A185" s="2">
        <v>740</v>
      </c>
      <c r="B185" s="2" t="s">
        <v>3950</v>
      </c>
      <c r="C185" s="2" t="s">
        <v>3946</v>
      </c>
      <c r="D185" s="2"/>
    </row>
    <row r="186" spans="1:4">
      <c r="A186" s="2">
        <v>760</v>
      </c>
      <c r="B186" s="2" t="s">
        <v>3951</v>
      </c>
      <c r="C186" s="2" t="s">
        <v>3946</v>
      </c>
      <c r="D186" s="2"/>
    </row>
    <row r="187" spans="1:4">
      <c r="A187" s="2">
        <v>761</v>
      </c>
      <c r="B187" s="2" t="s">
        <v>3952</v>
      </c>
      <c r="C187" s="2" t="s">
        <v>3752</v>
      </c>
      <c r="D187" s="2"/>
    </row>
    <row r="188" spans="1:4">
      <c r="A188" s="2">
        <v>762</v>
      </c>
      <c r="B188" s="2" t="s">
        <v>3953</v>
      </c>
      <c r="C188" s="2" t="s">
        <v>3752</v>
      </c>
      <c r="D188" s="2"/>
    </row>
    <row r="189" spans="1:4">
      <c r="A189" s="2">
        <v>770</v>
      </c>
      <c r="B189" s="2" t="s">
        <v>3954</v>
      </c>
      <c r="C189" s="2" t="s">
        <v>3946</v>
      </c>
      <c r="D189" s="2"/>
    </row>
    <row r="190" spans="1:4">
      <c r="A190" s="2">
        <v>780</v>
      </c>
      <c r="B190" s="2" t="s">
        <v>3955</v>
      </c>
      <c r="C190" s="2" t="s">
        <v>3946</v>
      </c>
      <c r="D190" s="2"/>
    </row>
    <row r="191" spans="1:4">
      <c r="A191" s="2">
        <v>785</v>
      </c>
      <c r="B191" s="2" t="s">
        <v>3956</v>
      </c>
      <c r="C191" s="2" t="s">
        <v>3946</v>
      </c>
      <c r="D191" s="2"/>
    </row>
    <row r="192" spans="1:4">
      <c r="A192" s="2">
        <v>786</v>
      </c>
      <c r="B192" s="2" t="s">
        <v>3957</v>
      </c>
      <c r="C192" s="2" t="s">
        <v>3752</v>
      </c>
      <c r="D192" s="2"/>
    </row>
    <row r="193" spans="1:4">
      <c r="A193" s="2">
        <v>790</v>
      </c>
      <c r="B193" s="2" t="s">
        <v>3958</v>
      </c>
      <c r="C193" s="2" t="s">
        <v>3946</v>
      </c>
      <c r="D193" s="2"/>
    </row>
    <row r="194" spans="1:4">
      <c r="A194" s="2">
        <v>792</v>
      </c>
      <c r="B194" s="2" t="s">
        <v>3959</v>
      </c>
      <c r="C194" s="2" t="s">
        <v>3755</v>
      </c>
      <c r="D194" s="2"/>
    </row>
    <row r="195" spans="1:4">
      <c r="A195" s="2">
        <v>793</v>
      </c>
      <c r="B195" s="2" t="s">
        <v>3960</v>
      </c>
      <c r="C195" s="2" t="s">
        <v>3755</v>
      </c>
      <c r="D195" s="2"/>
    </row>
    <row r="196" spans="1:4">
      <c r="A196" s="2">
        <v>794</v>
      </c>
      <c r="B196" s="2" t="s">
        <v>3961</v>
      </c>
      <c r="C196" s="2" t="s">
        <v>3755</v>
      </c>
      <c r="D196" s="2" t="s">
        <v>3962</v>
      </c>
    </row>
    <row r="197" spans="1:4">
      <c r="A197" s="2">
        <v>796</v>
      </c>
      <c r="B197" s="2" t="s">
        <v>3963</v>
      </c>
      <c r="C197" s="2" t="s">
        <v>3752</v>
      </c>
      <c r="D197" s="2"/>
    </row>
    <row r="198" spans="1:4">
      <c r="A198" s="2">
        <v>797</v>
      </c>
      <c r="B198" s="2" t="s">
        <v>3964</v>
      </c>
      <c r="C198" s="2" t="s">
        <v>3752</v>
      </c>
      <c r="D198" s="2"/>
    </row>
    <row r="199" spans="1:4">
      <c r="A199" s="2">
        <v>798</v>
      </c>
      <c r="B199" s="2" t="s">
        <v>3965</v>
      </c>
      <c r="C199" s="2" t="s">
        <v>3752</v>
      </c>
      <c r="D199" s="2"/>
    </row>
    <row r="200" spans="1:4">
      <c r="A200" s="2">
        <v>801</v>
      </c>
      <c r="B200" s="2" t="s">
        <v>3966</v>
      </c>
      <c r="C200" s="2" t="s">
        <v>3762</v>
      </c>
      <c r="D200" s="2"/>
    </row>
    <row r="201" spans="1:4">
      <c r="A201" s="2">
        <v>805</v>
      </c>
      <c r="B201" s="2" t="s">
        <v>3967</v>
      </c>
      <c r="C201" s="2" t="s">
        <v>3762</v>
      </c>
      <c r="D201" s="2" t="s">
        <v>3968</v>
      </c>
    </row>
    <row r="202" spans="1:4">
      <c r="A202" s="2">
        <v>810</v>
      </c>
      <c r="B202" s="2" t="s">
        <v>3969</v>
      </c>
      <c r="C202" s="2" t="s">
        <v>3755</v>
      </c>
      <c r="D202" s="2"/>
    </row>
    <row r="203" spans="1:4">
      <c r="A203" s="2">
        <v>999</v>
      </c>
      <c r="B203" s="2" t="s">
        <v>3970</v>
      </c>
      <c r="C203" s="2" t="s">
        <v>3970</v>
      </c>
      <c r="D203" s="2"/>
    </row>
  </sheetData>
  <sheetProtection algorithmName="SHA-512" hashValue="G9oyQN6CQHH2ycjrHaw4iWmkjNX5zZ5zJOLqNcDjyVpscmpa+zdp196ffX0U+MDUSL/ngKHIm0D8fw8Ivp+YIQ==" saltValue="s/awxFKVz+GiZdGPbVpITQ==" spinCount="100000" sheet="1" objects="1" scenarios="1" formatCells="0" formatColumns="0" formatRow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7BA55-2E47-4323-A398-7C1918706EA1}">
  <sheetPr>
    <tabColor rgb="FF9966FF"/>
  </sheetPr>
  <dimension ref="A1:D11"/>
  <sheetViews>
    <sheetView workbookViewId="0">
      <selection activeCell="C10" sqref="C10"/>
    </sheetView>
  </sheetViews>
  <sheetFormatPr defaultRowHeight="14.45"/>
  <cols>
    <col min="1" max="1" width="12.7109375" customWidth="1"/>
    <col min="2" max="2" width="40.7109375" bestFit="1" customWidth="1"/>
    <col min="3" max="3" width="17.28515625" customWidth="1"/>
    <col min="4" max="4" width="15.42578125" customWidth="1"/>
  </cols>
  <sheetData>
    <row r="1" spans="1:4" ht="28.9">
      <c r="A1" s="5" t="s">
        <v>3971</v>
      </c>
      <c r="B1" s="5" t="s">
        <v>9</v>
      </c>
      <c r="C1" s="5" t="s">
        <v>3972</v>
      </c>
      <c r="D1" s="5" t="s">
        <v>3973</v>
      </c>
    </row>
    <row r="2" spans="1:4">
      <c r="A2" s="2">
        <v>1</v>
      </c>
      <c r="B2" s="2" t="s">
        <v>3974</v>
      </c>
      <c r="C2" s="2" t="s">
        <v>1003</v>
      </c>
      <c r="D2" s="2"/>
    </row>
    <row r="3" spans="1:4">
      <c r="A3" s="2">
        <v>2</v>
      </c>
      <c r="B3" s="2" t="s">
        <v>3975</v>
      </c>
      <c r="C3" s="2" t="s">
        <v>1002</v>
      </c>
      <c r="D3" s="2"/>
    </row>
    <row r="4" spans="1:4">
      <c r="A4" s="2">
        <v>3</v>
      </c>
      <c r="B4" s="2" t="s">
        <v>3976</v>
      </c>
      <c r="C4" s="2" t="s">
        <v>1002</v>
      </c>
      <c r="D4" s="2"/>
    </row>
    <row r="5" spans="1:4">
      <c r="A5" s="2">
        <v>4</v>
      </c>
      <c r="B5" s="2" t="s">
        <v>3977</v>
      </c>
      <c r="C5" s="2" t="s">
        <v>1002</v>
      </c>
      <c r="D5" s="2"/>
    </row>
    <row r="6" spans="1:4">
      <c r="A6" s="2">
        <v>5</v>
      </c>
      <c r="B6" s="2" t="s">
        <v>3978</v>
      </c>
      <c r="C6" s="2" t="s">
        <v>1002</v>
      </c>
      <c r="D6" s="2"/>
    </row>
    <row r="7" spans="1:4">
      <c r="A7" s="2">
        <v>6</v>
      </c>
      <c r="B7" s="2" t="s">
        <v>3979</v>
      </c>
      <c r="C7" s="2" t="s">
        <v>1002</v>
      </c>
      <c r="D7" s="2"/>
    </row>
    <row r="8" spans="1:4">
      <c r="A8" s="2">
        <v>7</v>
      </c>
      <c r="B8" s="2" t="s">
        <v>3980</v>
      </c>
      <c r="C8" s="2" t="s">
        <v>1003</v>
      </c>
      <c r="D8" s="2"/>
    </row>
    <row r="9" spans="1:4">
      <c r="A9" s="2">
        <v>8</v>
      </c>
      <c r="B9" s="2" t="s">
        <v>3981</v>
      </c>
      <c r="C9" s="2" t="s">
        <v>1002</v>
      </c>
      <c r="D9" s="2"/>
    </row>
    <row r="10" spans="1:4">
      <c r="A10" s="2">
        <v>9</v>
      </c>
      <c r="B10" s="2" t="s">
        <v>3982</v>
      </c>
      <c r="C10" s="2" t="s">
        <v>1003</v>
      </c>
      <c r="D10" s="2"/>
    </row>
    <row r="11" spans="1:4">
      <c r="A11" s="2">
        <v>99</v>
      </c>
      <c r="B11" s="2" t="s">
        <v>995</v>
      </c>
      <c r="C11" s="2" t="s">
        <v>1002</v>
      </c>
      <c r="D11" s="2">
        <v>2002</v>
      </c>
    </row>
  </sheetData>
  <sheetProtection algorithmName="SHA-512" hashValue="NhXXPznzBFeYhjqgv3dRDbXc2xy1AnEsYiO4djg03Cw0StU84p8DJECgMoSRVa2CRlxcRHLCVyIx2kET5jWpSQ==" saltValue="Mq8ONULd0AcMsR8buBovYg==" spinCount="100000" sheet="1" objects="1" scenarios="1" formatCells="0" formatColumns="0" formatRow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9534F-EAFF-463A-86E0-7D06B49D3A29}">
  <sheetPr>
    <tabColor rgb="FF9966FF"/>
  </sheetPr>
  <dimension ref="A1:L14122"/>
  <sheetViews>
    <sheetView workbookViewId="0">
      <selection activeCell="E20" sqref="E20"/>
    </sheetView>
  </sheetViews>
  <sheetFormatPr defaultRowHeight="14.45"/>
  <cols>
    <col min="1" max="1" width="11.28515625" style="159" bestFit="1" customWidth="1"/>
    <col min="2" max="2" width="41" customWidth="1"/>
    <col min="3" max="3" width="28" customWidth="1"/>
    <col min="4" max="4" width="21.42578125" customWidth="1"/>
    <col min="5" max="5" width="68.140625" customWidth="1"/>
    <col min="6" max="6" width="31.140625" customWidth="1"/>
    <col min="7" max="7" width="10" bestFit="1" customWidth="1"/>
    <col min="8" max="8" width="28.5703125" bestFit="1" customWidth="1"/>
    <col min="9" max="9" width="10" bestFit="1" customWidth="1"/>
    <col min="10" max="10" width="38.7109375" bestFit="1" customWidth="1"/>
    <col min="11" max="11" width="10" bestFit="1" customWidth="1"/>
    <col min="12" max="12" width="37.28515625" bestFit="1" customWidth="1"/>
  </cols>
  <sheetData>
    <row r="1" spans="1:12" s="228" customFormat="1">
      <c r="A1" s="385" t="s">
        <v>88</v>
      </c>
      <c r="B1" s="228" t="s">
        <v>3983</v>
      </c>
      <c r="C1" s="228" t="s">
        <v>3984</v>
      </c>
      <c r="D1" s="228" t="s">
        <v>3985</v>
      </c>
      <c r="E1" s="228" t="s">
        <v>3986</v>
      </c>
      <c r="F1" s="228" t="s">
        <v>175</v>
      </c>
      <c r="G1" t="s">
        <v>3987</v>
      </c>
      <c r="H1" t="s">
        <v>3988</v>
      </c>
      <c r="I1" t="s">
        <v>3989</v>
      </c>
      <c r="J1" t="s">
        <v>3990</v>
      </c>
      <c r="K1" t="s">
        <v>3991</v>
      </c>
      <c r="L1" t="s">
        <v>3992</v>
      </c>
    </row>
    <row r="2" spans="1:12">
      <c r="A2" s="15">
        <v>4444444444</v>
      </c>
      <c r="B2" t="s">
        <v>3993</v>
      </c>
      <c r="C2" t="s">
        <v>3993</v>
      </c>
      <c r="D2" t="s">
        <v>3993</v>
      </c>
      <c r="E2" t="s">
        <v>3993</v>
      </c>
      <c r="F2" t="s">
        <v>3994</v>
      </c>
      <c r="G2" s="160" t="s">
        <v>3995</v>
      </c>
      <c r="H2" t="s">
        <v>3996</v>
      </c>
      <c r="I2" s="160" t="s">
        <v>3997</v>
      </c>
      <c r="J2" t="s">
        <v>3998</v>
      </c>
      <c r="K2">
        <v>99</v>
      </c>
      <c r="L2" t="s">
        <v>3999</v>
      </c>
    </row>
    <row r="3" spans="1:12">
      <c r="A3" s="15">
        <v>40100101</v>
      </c>
      <c r="B3" t="s">
        <v>4000</v>
      </c>
      <c r="C3" t="s">
        <v>4001</v>
      </c>
      <c r="D3" t="s">
        <v>4002</v>
      </c>
      <c r="E3" t="s">
        <v>4003</v>
      </c>
      <c r="F3" t="s">
        <v>4004</v>
      </c>
      <c r="G3" s="160" t="s">
        <v>4005</v>
      </c>
      <c r="H3" t="s">
        <v>4006</v>
      </c>
      <c r="I3" s="160" t="s">
        <v>3995</v>
      </c>
      <c r="J3" t="s">
        <v>4002</v>
      </c>
      <c r="K3" s="160" t="s">
        <v>4007</v>
      </c>
      <c r="L3" t="s">
        <v>4003</v>
      </c>
    </row>
    <row r="4" spans="1:12">
      <c r="A4" s="15">
        <v>40100102</v>
      </c>
      <c r="B4" t="s">
        <v>4000</v>
      </c>
      <c r="C4" t="s">
        <v>4001</v>
      </c>
      <c r="D4" t="s">
        <v>4002</v>
      </c>
      <c r="E4" t="s">
        <v>4008</v>
      </c>
      <c r="F4" t="s">
        <v>4004</v>
      </c>
      <c r="G4" s="160" t="s">
        <v>4005</v>
      </c>
      <c r="H4" t="s">
        <v>4006</v>
      </c>
      <c r="I4" s="160" t="s">
        <v>3995</v>
      </c>
      <c r="J4" t="s">
        <v>4002</v>
      </c>
      <c r="K4" s="160" t="s">
        <v>4009</v>
      </c>
      <c r="L4" t="s">
        <v>4010</v>
      </c>
    </row>
    <row r="5" spans="1:12">
      <c r="A5" s="15">
        <v>40100104</v>
      </c>
      <c r="B5" t="s">
        <v>4000</v>
      </c>
      <c r="C5" t="s">
        <v>4001</v>
      </c>
      <c r="D5" t="s">
        <v>4002</v>
      </c>
      <c r="E5" t="s">
        <v>4011</v>
      </c>
      <c r="F5" t="s">
        <v>4004</v>
      </c>
      <c r="G5" s="160" t="s">
        <v>4005</v>
      </c>
      <c r="H5" t="s">
        <v>4006</v>
      </c>
      <c r="I5" s="160" t="s">
        <v>3995</v>
      </c>
      <c r="J5" t="s">
        <v>4002</v>
      </c>
      <c r="K5" s="160" t="s">
        <v>4009</v>
      </c>
      <c r="L5" t="s">
        <v>4010</v>
      </c>
    </row>
    <row r="6" spans="1:12">
      <c r="A6" s="15">
        <v>40100105</v>
      </c>
      <c r="B6" t="s">
        <v>4000</v>
      </c>
      <c r="C6" t="s">
        <v>4001</v>
      </c>
      <c r="D6" t="s">
        <v>4002</v>
      </c>
      <c r="E6" t="s">
        <v>4012</v>
      </c>
      <c r="F6" t="s">
        <v>4004</v>
      </c>
      <c r="G6" s="160" t="s">
        <v>4005</v>
      </c>
      <c r="H6" t="s">
        <v>4006</v>
      </c>
      <c r="I6" s="160" t="s">
        <v>3995</v>
      </c>
      <c r="J6" t="s">
        <v>4002</v>
      </c>
      <c r="K6">
        <v>99</v>
      </c>
      <c r="L6" t="s">
        <v>3999</v>
      </c>
    </row>
    <row r="7" spans="1:12">
      <c r="A7" s="15">
        <v>40100107</v>
      </c>
      <c r="B7" t="s">
        <v>4000</v>
      </c>
      <c r="C7" t="s">
        <v>4001</v>
      </c>
      <c r="D7" t="s">
        <v>4002</v>
      </c>
      <c r="E7" t="s">
        <v>4013</v>
      </c>
      <c r="F7" t="s">
        <v>4004</v>
      </c>
      <c r="G7" s="160" t="s">
        <v>4005</v>
      </c>
      <c r="H7" t="s">
        <v>4006</v>
      </c>
      <c r="I7" s="160" t="s">
        <v>3995</v>
      </c>
      <c r="J7" t="s">
        <v>4002</v>
      </c>
      <c r="K7">
        <v>99</v>
      </c>
      <c r="L7" t="s">
        <v>3999</v>
      </c>
    </row>
    <row r="8" spans="1:12">
      <c r="A8" s="15">
        <v>40100146</v>
      </c>
      <c r="B8" t="s">
        <v>4000</v>
      </c>
      <c r="C8" t="s">
        <v>4001</v>
      </c>
      <c r="D8" t="s">
        <v>4002</v>
      </c>
      <c r="E8" t="s">
        <v>4014</v>
      </c>
      <c r="F8" t="s">
        <v>4004</v>
      </c>
      <c r="G8" s="160" t="s">
        <v>4005</v>
      </c>
      <c r="H8" t="s">
        <v>4006</v>
      </c>
      <c r="I8" s="160" t="s">
        <v>3995</v>
      </c>
      <c r="J8" t="s">
        <v>4002</v>
      </c>
      <c r="K8">
        <v>99</v>
      </c>
      <c r="L8" t="s">
        <v>3999</v>
      </c>
    </row>
    <row r="9" spans="1:12">
      <c r="A9" s="15">
        <v>40100147</v>
      </c>
      <c r="B9" t="s">
        <v>4000</v>
      </c>
      <c r="C9" t="s">
        <v>4001</v>
      </c>
      <c r="D9" t="s">
        <v>4002</v>
      </c>
      <c r="E9" t="s">
        <v>4015</v>
      </c>
      <c r="F9" t="s">
        <v>4004</v>
      </c>
      <c r="G9" s="160" t="s">
        <v>4005</v>
      </c>
      <c r="H9" t="s">
        <v>4006</v>
      </c>
      <c r="I9" s="160" t="s">
        <v>3995</v>
      </c>
      <c r="J9" t="s">
        <v>4002</v>
      </c>
      <c r="K9">
        <v>99</v>
      </c>
      <c r="L9" t="s">
        <v>3999</v>
      </c>
    </row>
    <row r="10" spans="1:12">
      <c r="A10" s="15">
        <v>40100160</v>
      </c>
      <c r="B10" t="s">
        <v>4000</v>
      </c>
      <c r="C10" t="s">
        <v>4001</v>
      </c>
      <c r="D10" t="s">
        <v>4002</v>
      </c>
      <c r="E10" t="s">
        <v>4016</v>
      </c>
      <c r="F10" t="s">
        <v>4004</v>
      </c>
      <c r="G10" s="160" t="s">
        <v>4005</v>
      </c>
      <c r="H10" t="s">
        <v>4006</v>
      </c>
      <c r="I10" s="160" t="s">
        <v>3995</v>
      </c>
      <c r="J10" t="s">
        <v>4002</v>
      </c>
      <c r="K10">
        <v>99</v>
      </c>
      <c r="L10" t="s">
        <v>3999</v>
      </c>
    </row>
    <row r="11" spans="1:12">
      <c r="A11" s="15">
        <v>40100161</v>
      </c>
      <c r="B11" t="s">
        <v>4000</v>
      </c>
      <c r="C11" t="s">
        <v>4001</v>
      </c>
      <c r="D11" t="s">
        <v>4002</v>
      </c>
      <c r="E11" t="s">
        <v>4017</v>
      </c>
      <c r="F11" t="s">
        <v>4004</v>
      </c>
      <c r="G11" s="160" t="s">
        <v>4005</v>
      </c>
      <c r="H11" t="s">
        <v>4006</v>
      </c>
      <c r="I11" s="160" t="s">
        <v>3995</v>
      </c>
      <c r="J11" t="s">
        <v>4002</v>
      </c>
      <c r="K11">
        <v>99</v>
      </c>
      <c r="L11" t="s">
        <v>3999</v>
      </c>
    </row>
    <row r="12" spans="1:12">
      <c r="A12" s="15">
        <v>40100162</v>
      </c>
      <c r="B12" t="s">
        <v>4000</v>
      </c>
      <c r="C12" t="s">
        <v>4001</v>
      </c>
      <c r="D12" t="s">
        <v>4002</v>
      </c>
      <c r="E12" t="s">
        <v>4018</v>
      </c>
      <c r="F12" t="s">
        <v>4004</v>
      </c>
      <c r="G12" s="160" t="s">
        <v>4005</v>
      </c>
      <c r="H12" t="s">
        <v>4006</v>
      </c>
      <c r="I12" s="160" t="s">
        <v>3995</v>
      </c>
      <c r="J12" t="s">
        <v>4002</v>
      </c>
      <c r="K12">
        <v>99</v>
      </c>
      <c r="L12" t="s">
        <v>3999</v>
      </c>
    </row>
    <row r="13" spans="1:12">
      <c r="A13" s="15">
        <v>40100163</v>
      </c>
      <c r="B13" t="s">
        <v>4000</v>
      </c>
      <c r="C13" t="s">
        <v>4001</v>
      </c>
      <c r="D13" t="s">
        <v>4002</v>
      </c>
      <c r="E13" t="s">
        <v>4019</v>
      </c>
      <c r="F13" t="s">
        <v>4004</v>
      </c>
      <c r="G13" s="160" t="s">
        <v>4005</v>
      </c>
      <c r="H13" t="s">
        <v>4006</v>
      </c>
      <c r="I13" s="160" t="s">
        <v>3995</v>
      </c>
      <c r="J13" t="s">
        <v>4002</v>
      </c>
      <c r="K13">
        <v>99</v>
      </c>
      <c r="L13" t="s">
        <v>3999</v>
      </c>
    </row>
    <row r="14" spans="1:12">
      <c r="A14" s="15">
        <v>40100198</v>
      </c>
      <c r="B14" t="s">
        <v>4000</v>
      </c>
      <c r="C14" t="s">
        <v>4001</v>
      </c>
      <c r="D14" t="s">
        <v>4002</v>
      </c>
      <c r="E14" t="s">
        <v>4020</v>
      </c>
      <c r="F14" t="s">
        <v>4004</v>
      </c>
      <c r="G14" s="160" t="s">
        <v>4005</v>
      </c>
      <c r="H14" t="s">
        <v>4006</v>
      </c>
      <c r="I14" s="160" t="s">
        <v>3995</v>
      </c>
      <c r="J14" t="s">
        <v>4002</v>
      </c>
      <c r="K14">
        <v>99</v>
      </c>
      <c r="L14" t="s">
        <v>3999</v>
      </c>
    </row>
    <row r="15" spans="1:12">
      <c r="A15" s="15">
        <v>40100201</v>
      </c>
      <c r="B15" t="s">
        <v>4000</v>
      </c>
      <c r="C15" t="s">
        <v>4001</v>
      </c>
      <c r="D15" t="s">
        <v>4021</v>
      </c>
      <c r="E15" t="s">
        <v>4022</v>
      </c>
      <c r="F15" t="s">
        <v>4023</v>
      </c>
      <c r="G15" s="160" t="s">
        <v>4005</v>
      </c>
      <c r="H15" t="s">
        <v>4006</v>
      </c>
      <c r="I15" s="160" t="s">
        <v>4007</v>
      </c>
      <c r="J15" t="s">
        <v>4021</v>
      </c>
      <c r="K15" s="160" t="s">
        <v>4007</v>
      </c>
      <c r="L15" t="s">
        <v>4024</v>
      </c>
    </row>
    <row r="16" spans="1:12">
      <c r="A16" s="15">
        <v>40100202</v>
      </c>
      <c r="B16" t="s">
        <v>4000</v>
      </c>
      <c r="C16" t="s">
        <v>4001</v>
      </c>
      <c r="D16" t="s">
        <v>4021</v>
      </c>
      <c r="E16" t="s">
        <v>4025</v>
      </c>
      <c r="F16" t="s">
        <v>4023</v>
      </c>
      <c r="G16" s="160" t="s">
        <v>4005</v>
      </c>
      <c r="H16" t="s">
        <v>4006</v>
      </c>
      <c r="I16" s="160" t="s">
        <v>4007</v>
      </c>
      <c r="J16" t="s">
        <v>4021</v>
      </c>
      <c r="K16" s="160" t="s">
        <v>4007</v>
      </c>
      <c r="L16" t="s">
        <v>4024</v>
      </c>
    </row>
    <row r="17" spans="1:12">
      <c r="A17" s="15">
        <v>40100203</v>
      </c>
      <c r="B17" t="s">
        <v>4000</v>
      </c>
      <c r="C17" t="s">
        <v>4001</v>
      </c>
      <c r="D17" t="s">
        <v>4021</v>
      </c>
      <c r="E17" t="s">
        <v>4026</v>
      </c>
      <c r="F17" t="s">
        <v>4023</v>
      </c>
      <c r="G17" s="160" t="s">
        <v>4005</v>
      </c>
      <c r="H17" t="s">
        <v>4006</v>
      </c>
      <c r="I17" s="160" t="s">
        <v>4007</v>
      </c>
      <c r="J17" t="s">
        <v>4021</v>
      </c>
      <c r="K17" s="160" t="s">
        <v>4007</v>
      </c>
      <c r="L17" t="s">
        <v>4024</v>
      </c>
    </row>
    <row r="18" spans="1:12">
      <c r="A18" s="15">
        <v>40100204</v>
      </c>
      <c r="B18" t="s">
        <v>4000</v>
      </c>
      <c r="C18" t="s">
        <v>4001</v>
      </c>
      <c r="D18" t="s">
        <v>4021</v>
      </c>
      <c r="E18" t="s">
        <v>4027</v>
      </c>
      <c r="F18" t="s">
        <v>4023</v>
      </c>
      <c r="G18" s="160" t="s">
        <v>4005</v>
      </c>
      <c r="H18" t="s">
        <v>4006</v>
      </c>
      <c r="I18" s="160" t="s">
        <v>4007</v>
      </c>
      <c r="J18" t="s">
        <v>4021</v>
      </c>
      <c r="K18" s="160" t="s">
        <v>4007</v>
      </c>
      <c r="L18" t="s">
        <v>4024</v>
      </c>
    </row>
    <row r="19" spans="1:12">
      <c r="A19" s="15">
        <v>40100205</v>
      </c>
      <c r="B19" t="s">
        <v>4000</v>
      </c>
      <c r="C19" t="s">
        <v>4001</v>
      </c>
      <c r="D19" t="s">
        <v>4021</v>
      </c>
      <c r="E19" t="s">
        <v>4028</v>
      </c>
      <c r="F19" t="s">
        <v>4023</v>
      </c>
      <c r="G19" s="160" t="s">
        <v>4005</v>
      </c>
      <c r="H19" t="s">
        <v>4006</v>
      </c>
      <c r="I19" s="160" t="s">
        <v>4007</v>
      </c>
      <c r="J19" t="s">
        <v>4021</v>
      </c>
      <c r="K19" s="160" t="s">
        <v>4007</v>
      </c>
      <c r="L19" t="s">
        <v>4024</v>
      </c>
    </row>
    <row r="20" spans="1:12">
      <c r="A20" s="15">
        <v>40100206</v>
      </c>
      <c r="B20" t="s">
        <v>4000</v>
      </c>
      <c r="C20" t="s">
        <v>4001</v>
      </c>
      <c r="D20" t="s">
        <v>4021</v>
      </c>
      <c r="E20" t="s">
        <v>4029</v>
      </c>
      <c r="F20" t="s">
        <v>4023</v>
      </c>
      <c r="G20" s="160" t="s">
        <v>4005</v>
      </c>
      <c r="H20" t="s">
        <v>4006</v>
      </c>
      <c r="I20" s="160" t="s">
        <v>4007</v>
      </c>
      <c r="J20" t="s">
        <v>4021</v>
      </c>
      <c r="K20" s="160" t="s">
        <v>4007</v>
      </c>
      <c r="L20" t="s">
        <v>4024</v>
      </c>
    </row>
    <row r="21" spans="1:12">
      <c r="A21" s="15">
        <v>40100207</v>
      </c>
      <c r="B21" t="s">
        <v>4000</v>
      </c>
      <c r="C21" t="s">
        <v>4001</v>
      </c>
      <c r="D21" t="s">
        <v>4021</v>
      </c>
      <c r="E21" t="s">
        <v>4030</v>
      </c>
      <c r="F21" t="s">
        <v>4023</v>
      </c>
      <c r="G21" s="160" t="s">
        <v>4005</v>
      </c>
      <c r="H21" t="s">
        <v>4006</v>
      </c>
      <c r="I21" s="160" t="s">
        <v>4007</v>
      </c>
      <c r="J21" t="s">
        <v>4021</v>
      </c>
      <c r="K21" s="160" t="s">
        <v>4007</v>
      </c>
      <c r="L21" t="s">
        <v>4024</v>
      </c>
    </row>
    <row r="22" spans="1:12">
      <c r="A22" s="15">
        <v>40100208</v>
      </c>
      <c r="B22" t="s">
        <v>4000</v>
      </c>
      <c r="C22" t="s">
        <v>4001</v>
      </c>
      <c r="D22" t="s">
        <v>4021</v>
      </c>
      <c r="E22" t="s">
        <v>4031</v>
      </c>
      <c r="F22" t="s">
        <v>4023</v>
      </c>
      <c r="G22" s="160" t="s">
        <v>4005</v>
      </c>
      <c r="H22" t="s">
        <v>4006</v>
      </c>
      <c r="I22" s="160" t="s">
        <v>4007</v>
      </c>
      <c r="J22" t="s">
        <v>4021</v>
      </c>
      <c r="K22" s="160" t="s">
        <v>4007</v>
      </c>
      <c r="L22" t="s">
        <v>4024</v>
      </c>
    </row>
    <row r="23" spans="1:12">
      <c r="A23" s="15">
        <v>40100209</v>
      </c>
      <c r="B23" t="s">
        <v>4000</v>
      </c>
      <c r="C23" t="s">
        <v>4001</v>
      </c>
      <c r="D23" t="s">
        <v>4021</v>
      </c>
      <c r="E23" t="s">
        <v>4032</v>
      </c>
      <c r="F23" t="s">
        <v>4023</v>
      </c>
      <c r="G23" s="160" t="s">
        <v>4005</v>
      </c>
      <c r="H23" t="s">
        <v>4006</v>
      </c>
      <c r="I23" s="160" t="s">
        <v>4007</v>
      </c>
      <c r="J23" t="s">
        <v>4021</v>
      </c>
      <c r="K23" s="160" t="s">
        <v>4007</v>
      </c>
      <c r="L23" t="s">
        <v>4024</v>
      </c>
    </row>
    <row r="24" spans="1:12">
      <c r="A24" s="15">
        <v>40100215</v>
      </c>
      <c r="B24" t="s">
        <v>4000</v>
      </c>
      <c r="C24" t="s">
        <v>4001</v>
      </c>
      <c r="D24" t="s">
        <v>4021</v>
      </c>
      <c r="E24" t="s">
        <v>4033</v>
      </c>
      <c r="F24" t="s">
        <v>4023</v>
      </c>
      <c r="G24" s="160" t="s">
        <v>4005</v>
      </c>
      <c r="H24" t="s">
        <v>4006</v>
      </c>
      <c r="I24" s="160" t="s">
        <v>4007</v>
      </c>
      <c r="J24" t="s">
        <v>4021</v>
      </c>
      <c r="K24" s="160" t="s">
        <v>4007</v>
      </c>
      <c r="L24" t="s">
        <v>4024</v>
      </c>
    </row>
    <row r="25" spans="1:12">
      <c r="A25" s="15">
        <v>40100221</v>
      </c>
      <c r="B25" t="s">
        <v>4000</v>
      </c>
      <c r="C25" t="s">
        <v>4001</v>
      </c>
      <c r="D25" t="s">
        <v>4021</v>
      </c>
      <c r="E25" t="s">
        <v>4034</v>
      </c>
      <c r="F25" t="s">
        <v>4023</v>
      </c>
      <c r="G25" s="160" t="s">
        <v>4005</v>
      </c>
      <c r="H25" t="s">
        <v>4006</v>
      </c>
      <c r="I25" s="160" t="s">
        <v>4007</v>
      </c>
      <c r="J25" t="s">
        <v>4021</v>
      </c>
      <c r="K25" s="160" t="s">
        <v>4009</v>
      </c>
      <c r="L25" t="s">
        <v>4035</v>
      </c>
    </row>
    <row r="26" spans="1:12">
      <c r="A26" s="15">
        <v>40100222</v>
      </c>
      <c r="B26" t="s">
        <v>4000</v>
      </c>
      <c r="C26" t="s">
        <v>4001</v>
      </c>
      <c r="D26" t="s">
        <v>4021</v>
      </c>
      <c r="E26" t="s">
        <v>4036</v>
      </c>
      <c r="F26" t="s">
        <v>4023</v>
      </c>
      <c r="G26" s="160" t="s">
        <v>4005</v>
      </c>
      <c r="H26" t="s">
        <v>4006</v>
      </c>
      <c r="I26" s="160" t="s">
        <v>4007</v>
      </c>
      <c r="J26" t="s">
        <v>4021</v>
      </c>
      <c r="K26" s="160" t="s">
        <v>4009</v>
      </c>
      <c r="L26" t="s">
        <v>4035</v>
      </c>
    </row>
    <row r="27" spans="1:12">
      <c r="A27" s="15">
        <v>40100223</v>
      </c>
      <c r="B27" t="s">
        <v>4000</v>
      </c>
      <c r="C27" t="s">
        <v>4001</v>
      </c>
      <c r="D27" t="s">
        <v>4021</v>
      </c>
      <c r="E27" t="s">
        <v>4037</v>
      </c>
      <c r="F27" t="s">
        <v>4023</v>
      </c>
      <c r="G27" s="160" t="s">
        <v>4005</v>
      </c>
      <c r="H27" t="s">
        <v>4006</v>
      </c>
      <c r="I27" s="160" t="s">
        <v>4007</v>
      </c>
      <c r="J27" t="s">
        <v>4021</v>
      </c>
      <c r="K27" s="160" t="s">
        <v>4009</v>
      </c>
      <c r="L27" t="s">
        <v>4035</v>
      </c>
    </row>
    <row r="28" spans="1:12">
      <c r="A28" s="15">
        <v>40100224</v>
      </c>
      <c r="B28" t="s">
        <v>4000</v>
      </c>
      <c r="C28" t="s">
        <v>4001</v>
      </c>
      <c r="D28" t="s">
        <v>4021</v>
      </c>
      <c r="E28" t="s">
        <v>4038</v>
      </c>
      <c r="F28" t="s">
        <v>4023</v>
      </c>
      <c r="G28" s="160" t="s">
        <v>4005</v>
      </c>
      <c r="H28" t="s">
        <v>4006</v>
      </c>
      <c r="I28" s="160" t="s">
        <v>4007</v>
      </c>
      <c r="J28" t="s">
        <v>4021</v>
      </c>
      <c r="K28" s="160" t="s">
        <v>4009</v>
      </c>
      <c r="L28" t="s">
        <v>4035</v>
      </c>
    </row>
    <row r="29" spans="1:12">
      <c r="A29" s="15">
        <v>40100225</v>
      </c>
      <c r="B29" t="s">
        <v>4000</v>
      </c>
      <c r="C29" t="s">
        <v>4001</v>
      </c>
      <c r="D29" t="s">
        <v>4021</v>
      </c>
      <c r="E29" t="s">
        <v>4039</v>
      </c>
      <c r="F29" t="s">
        <v>4023</v>
      </c>
      <c r="G29" s="160" t="s">
        <v>4005</v>
      </c>
      <c r="H29" t="s">
        <v>4006</v>
      </c>
      <c r="I29" s="160" t="s">
        <v>4007</v>
      </c>
      <c r="J29" t="s">
        <v>4021</v>
      </c>
      <c r="K29" s="160" t="s">
        <v>4009</v>
      </c>
      <c r="L29" t="s">
        <v>4035</v>
      </c>
    </row>
    <row r="30" spans="1:12">
      <c r="A30" s="15">
        <v>40100235</v>
      </c>
      <c r="B30" t="s">
        <v>4000</v>
      </c>
      <c r="C30" t="s">
        <v>4001</v>
      </c>
      <c r="D30" t="s">
        <v>4021</v>
      </c>
      <c r="E30" t="s">
        <v>4040</v>
      </c>
      <c r="F30" t="s">
        <v>4023</v>
      </c>
      <c r="G30" s="160" t="s">
        <v>4005</v>
      </c>
      <c r="H30" t="s">
        <v>4006</v>
      </c>
      <c r="I30" s="160" t="s">
        <v>4007</v>
      </c>
      <c r="J30" t="s">
        <v>4021</v>
      </c>
      <c r="K30" s="160" t="s">
        <v>4009</v>
      </c>
      <c r="L30" t="s">
        <v>4035</v>
      </c>
    </row>
    <row r="31" spans="1:12">
      <c r="A31" s="15">
        <v>40100236</v>
      </c>
      <c r="B31" t="s">
        <v>4000</v>
      </c>
      <c r="C31" t="s">
        <v>4001</v>
      </c>
      <c r="D31" t="s">
        <v>4021</v>
      </c>
      <c r="E31" t="s">
        <v>4041</v>
      </c>
      <c r="F31" t="s">
        <v>4023</v>
      </c>
      <c r="G31" s="160" t="s">
        <v>4005</v>
      </c>
      <c r="H31" t="s">
        <v>4006</v>
      </c>
      <c r="I31" s="160" t="s">
        <v>4007</v>
      </c>
      <c r="J31" t="s">
        <v>4021</v>
      </c>
      <c r="K31" s="160" t="s">
        <v>4009</v>
      </c>
      <c r="L31" t="s">
        <v>4035</v>
      </c>
    </row>
    <row r="32" spans="1:12">
      <c r="A32" s="15">
        <v>40100251</v>
      </c>
      <c r="B32" t="s">
        <v>4000</v>
      </c>
      <c r="C32" t="s">
        <v>4001</v>
      </c>
      <c r="D32" t="s">
        <v>4021</v>
      </c>
      <c r="E32" t="s">
        <v>4042</v>
      </c>
      <c r="F32" t="s">
        <v>4023</v>
      </c>
      <c r="G32" s="160" t="s">
        <v>4005</v>
      </c>
      <c r="H32" t="s">
        <v>4006</v>
      </c>
      <c r="I32" s="160" t="s">
        <v>4007</v>
      </c>
      <c r="J32" t="s">
        <v>4021</v>
      </c>
      <c r="K32">
        <v>99</v>
      </c>
      <c r="L32" t="s">
        <v>3999</v>
      </c>
    </row>
    <row r="33" spans="1:12">
      <c r="A33" s="15">
        <v>40100252</v>
      </c>
      <c r="B33" t="s">
        <v>4000</v>
      </c>
      <c r="C33" t="s">
        <v>4001</v>
      </c>
      <c r="D33" t="s">
        <v>4021</v>
      </c>
      <c r="E33" t="s">
        <v>4043</v>
      </c>
      <c r="F33" t="s">
        <v>4023</v>
      </c>
      <c r="G33" s="160" t="s">
        <v>4005</v>
      </c>
      <c r="H33" t="s">
        <v>4006</v>
      </c>
      <c r="I33" s="160" t="s">
        <v>4007</v>
      </c>
      <c r="J33" t="s">
        <v>4021</v>
      </c>
      <c r="K33">
        <v>99</v>
      </c>
      <c r="L33" t="s">
        <v>3999</v>
      </c>
    </row>
    <row r="34" spans="1:12">
      <c r="A34" s="15">
        <v>40100253</v>
      </c>
      <c r="B34" t="s">
        <v>4000</v>
      </c>
      <c r="C34" t="s">
        <v>4001</v>
      </c>
      <c r="D34" t="s">
        <v>4021</v>
      </c>
      <c r="E34" t="s">
        <v>4044</v>
      </c>
      <c r="F34" t="s">
        <v>4023</v>
      </c>
      <c r="G34" s="160" t="s">
        <v>4005</v>
      </c>
      <c r="H34" t="s">
        <v>4006</v>
      </c>
      <c r="I34" s="160" t="s">
        <v>4007</v>
      </c>
      <c r="J34" t="s">
        <v>4021</v>
      </c>
      <c r="K34">
        <v>99</v>
      </c>
      <c r="L34" t="s">
        <v>3999</v>
      </c>
    </row>
    <row r="35" spans="1:12">
      <c r="A35" s="15">
        <v>40100254</v>
      </c>
      <c r="B35" t="s">
        <v>4000</v>
      </c>
      <c r="C35" t="s">
        <v>4001</v>
      </c>
      <c r="D35" t="s">
        <v>4021</v>
      </c>
      <c r="E35" t="s">
        <v>4045</v>
      </c>
      <c r="F35" t="s">
        <v>4023</v>
      </c>
      <c r="G35" s="160" t="s">
        <v>4005</v>
      </c>
      <c r="H35" t="s">
        <v>4006</v>
      </c>
      <c r="I35" s="160" t="s">
        <v>4007</v>
      </c>
      <c r="J35" t="s">
        <v>4021</v>
      </c>
      <c r="K35">
        <v>99</v>
      </c>
      <c r="L35" t="s">
        <v>3999</v>
      </c>
    </row>
    <row r="36" spans="1:12">
      <c r="A36" s="15">
        <v>40100255</v>
      </c>
      <c r="B36" t="s">
        <v>4000</v>
      </c>
      <c r="C36" t="s">
        <v>4001</v>
      </c>
      <c r="D36" t="s">
        <v>4021</v>
      </c>
      <c r="E36" t="s">
        <v>4046</v>
      </c>
      <c r="F36" t="s">
        <v>4023</v>
      </c>
      <c r="G36" s="160" t="s">
        <v>4005</v>
      </c>
      <c r="H36" t="s">
        <v>4006</v>
      </c>
      <c r="I36" s="160" t="s">
        <v>4007</v>
      </c>
      <c r="J36" t="s">
        <v>4021</v>
      </c>
      <c r="K36">
        <v>99</v>
      </c>
      <c r="L36" t="s">
        <v>3999</v>
      </c>
    </row>
    <row r="37" spans="1:12">
      <c r="A37" s="15">
        <v>40100256</v>
      </c>
      <c r="B37" t="s">
        <v>4000</v>
      </c>
      <c r="C37" t="s">
        <v>4001</v>
      </c>
      <c r="D37" t="s">
        <v>4021</v>
      </c>
      <c r="E37" t="s">
        <v>4047</v>
      </c>
      <c r="F37" t="s">
        <v>4023</v>
      </c>
      <c r="G37" s="160" t="s">
        <v>4005</v>
      </c>
      <c r="H37" t="s">
        <v>4006</v>
      </c>
      <c r="I37" s="160" t="s">
        <v>4007</v>
      </c>
      <c r="J37" t="s">
        <v>4021</v>
      </c>
      <c r="K37">
        <v>99</v>
      </c>
      <c r="L37" t="s">
        <v>3999</v>
      </c>
    </row>
    <row r="38" spans="1:12">
      <c r="A38" s="15">
        <v>40100257</v>
      </c>
      <c r="B38" t="s">
        <v>4000</v>
      </c>
      <c r="C38" t="s">
        <v>4001</v>
      </c>
      <c r="D38" t="s">
        <v>4021</v>
      </c>
      <c r="E38" t="s">
        <v>4048</v>
      </c>
      <c r="F38" t="s">
        <v>4023</v>
      </c>
      <c r="G38" s="160" t="s">
        <v>4005</v>
      </c>
      <c r="H38" t="s">
        <v>4006</v>
      </c>
      <c r="I38" s="160" t="s">
        <v>4007</v>
      </c>
      <c r="J38" t="s">
        <v>4021</v>
      </c>
      <c r="K38">
        <v>99</v>
      </c>
      <c r="L38" t="s">
        <v>3999</v>
      </c>
    </row>
    <row r="39" spans="1:12">
      <c r="A39" s="15">
        <v>40100258</v>
      </c>
      <c r="B39" t="s">
        <v>4000</v>
      </c>
      <c r="C39" t="s">
        <v>4001</v>
      </c>
      <c r="D39" t="s">
        <v>4021</v>
      </c>
      <c r="E39" t="s">
        <v>4049</v>
      </c>
      <c r="F39" t="s">
        <v>4023</v>
      </c>
      <c r="G39" s="160" t="s">
        <v>4005</v>
      </c>
      <c r="H39" t="s">
        <v>4006</v>
      </c>
      <c r="I39" s="160" t="s">
        <v>4007</v>
      </c>
      <c r="J39" t="s">
        <v>4021</v>
      </c>
      <c r="K39">
        <v>99</v>
      </c>
      <c r="L39" t="s">
        <v>3999</v>
      </c>
    </row>
    <row r="40" spans="1:12">
      <c r="A40" s="15">
        <v>40100296</v>
      </c>
      <c r="B40" t="s">
        <v>4000</v>
      </c>
      <c r="C40" t="s">
        <v>4001</v>
      </c>
      <c r="D40" t="s">
        <v>4021</v>
      </c>
      <c r="E40" t="s">
        <v>4050</v>
      </c>
      <c r="F40" t="s">
        <v>4023</v>
      </c>
      <c r="G40" s="160" t="s">
        <v>4005</v>
      </c>
      <c r="H40" t="s">
        <v>4006</v>
      </c>
      <c r="I40" s="160" t="s">
        <v>4007</v>
      </c>
      <c r="J40" t="s">
        <v>4021</v>
      </c>
      <c r="K40">
        <v>99</v>
      </c>
      <c r="L40" t="s">
        <v>3999</v>
      </c>
    </row>
    <row r="41" spans="1:12">
      <c r="A41" s="15">
        <v>40100298</v>
      </c>
      <c r="B41" t="s">
        <v>4000</v>
      </c>
      <c r="C41" t="s">
        <v>4001</v>
      </c>
      <c r="D41" t="s">
        <v>4021</v>
      </c>
      <c r="E41" t="s">
        <v>4051</v>
      </c>
      <c r="F41" t="s">
        <v>4023</v>
      </c>
      <c r="G41" s="160" t="s">
        <v>4005</v>
      </c>
      <c r="H41" t="s">
        <v>4006</v>
      </c>
      <c r="I41" s="160" t="s">
        <v>4007</v>
      </c>
      <c r="J41" t="s">
        <v>4021</v>
      </c>
      <c r="K41" s="160" t="s">
        <v>4009</v>
      </c>
      <c r="L41" t="s">
        <v>4035</v>
      </c>
    </row>
    <row r="42" spans="1:12">
      <c r="A42" s="15">
        <v>40100299</v>
      </c>
      <c r="B42" t="s">
        <v>4000</v>
      </c>
      <c r="C42" t="s">
        <v>4001</v>
      </c>
      <c r="D42" t="s">
        <v>4021</v>
      </c>
      <c r="E42" t="s">
        <v>4052</v>
      </c>
      <c r="F42" t="s">
        <v>4023</v>
      </c>
      <c r="G42" s="160" t="s">
        <v>4005</v>
      </c>
      <c r="H42" t="s">
        <v>4006</v>
      </c>
      <c r="I42" s="160" t="s">
        <v>4007</v>
      </c>
      <c r="J42" t="s">
        <v>4021</v>
      </c>
      <c r="K42" s="160" t="s">
        <v>4007</v>
      </c>
      <c r="L42" t="s">
        <v>4024</v>
      </c>
    </row>
    <row r="43" spans="1:12">
      <c r="A43" s="15">
        <v>40100301</v>
      </c>
      <c r="B43" t="s">
        <v>4000</v>
      </c>
      <c r="C43" t="s">
        <v>4001</v>
      </c>
      <c r="D43" t="s">
        <v>4053</v>
      </c>
      <c r="E43" t="s">
        <v>4054</v>
      </c>
      <c r="F43" t="s">
        <v>4023</v>
      </c>
      <c r="G43" s="160" t="s">
        <v>4005</v>
      </c>
      <c r="H43" t="s">
        <v>4006</v>
      </c>
      <c r="I43" s="160" t="s">
        <v>4007</v>
      </c>
      <c r="J43" t="s">
        <v>4021</v>
      </c>
      <c r="K43" s="160" t="s">
        <v>3995</v>
      </c>
      <c r="L43" t="s">
        <v>4055</v>
      </c>
    </row>
    <row r="44" spans="1:12">
      <c r="A44" s="15">
        <v>40100302</v>
      </c>
      <c r="B44" t="s">
        <v>4000</v>
      </c>
      <c r="C44" t="s">
        <v>4001</v>
      </c>
      <c r="D44" t="s">
        <v>4053</v>
      </c>
      <c r="E44" t="s">
        <v>4056</v>
      </c>
      <c r="F44" t="s">
        <v>4023</v>
      </c>
      <c r="G44" s="160" t="s">
        <v>4005</v>
      </c>
      <c r="H44" t="s">
        <v>4006</v>
      </c>
      <c r="I44" s="160" t="s">
        <v>4007</v>
      </c>
      <c r="J44" t="s">
        <v>4021</v>
      </c>
      <c r="K44" s="160" t="s">
        <v>3995</v>
      </c>
      <c r="L44" t="s">
        <v>4055</v>
      </c>
    </row>
    <row r="45" spans="1:12">
      <c r="A45" s="15">
        <v>40100303</v>
      </c>
      <c r="B45" t="s">
        <v>4000</v>
      </c>
      <c r="C45" t="s">
        <v>4001</v>
      </c>
      <c r="D45" t="s">
        <v>4053</v>
      </c>
      <c r="E45" t="s">
        <v>4057</v>
      </c>
      <c r="F45" t="s">
        <v>4023</v>
      </c>
      <c r="G45" s="160" t="s">
        <v>4005</v>
      </c>
      <c r="H45" t="s">
        <v>4006</v>
      </c>
      <c r="I45" s="160" t="s">
        <v>4007</v>
      </c>
      <c r="J45" t="s">
        <v>4021</v>
      </c>
      <c r="K45" s="160" t="s">
        <v>3995</v>
      </c>
      <c r="L45" t="s">
        <v>4055</v>
      </c>
    </row>
    <row r="46" spans="1:12">
      <c r="A46" s="15">
        <v>40100304</v>
      </c>
      <c r="B46" t="s">
        <v>4000</v>
      </c>
      <c r="C46" t="s">
        <v>4001</v>
      </c>
      <c r="D46" t="s">
        <v>4053</v>
      </c>
      <c r="E46" t="s">
        <v>4003</v>
      </c>
      <c r="F46" t="s">
        <v>4023</v>
      </c>
      <c r="G46" s="160" t="s">
        <v>4005</v>
      </c>
      <c r="H46" t="s">
        <v>4006</v>
      </c>
      <c r="I46" s="160" t="s">
        <v>4007</v>
      </c>
      <c r="J46" t="s">
        <v>4021</v>
      </c>
      <c r="K46" s="160" t="s">
        <v>3995</v>
      </c>
      <c r="L46" t="s">
        <v>4055</v>
      </c>
    </row>
    <row r="47" spans="1:12">
      <c r="A47" s="15">
        <v>40100305</v>
      </c>
      <c r="B47" t="s">
        <v>4000</v>
      </c>
      <c r="C47" t="s">
        <v>4001</v>
      </c>
      <c r="D47" t="s">
        <v>4053</v>
      </c>
      <c r="E47" t="s">
        <v>4058</v>
      </c>
      <c r="F47" t="s">
        <v>4023</v>
      </c>
      <c r="G47" s="160" t="s">
        <v>4005</v>
      </c>
      <c r="H47" t="s">
        <v>4006</v>
      </c>
      <c r="I47" s="160" t="s">
        <v>4007</v>
      </c>
      <c r="J47" t="s">
        <v>4021</v>
      </c>
      <c r="K47" s="160" t="s">
        <v>3995</v>
      </c>
      <c r="L47" t="s">
        <v>4055</v>
      </c>
    </row>
    <row r="48" spans="1:12">
      <c r="A48" s="15">
        <v>40100306</v>
      </c>
      <c r="B48" t="s">
        <v>4000</v>
      </c>
      <c r="C48" t="s">
        <v>4001</v>
      </c>
      <c r="D48" t="s">
        <v>4053</v>
      </c>
      <c r="E48" t="s">
        <v>4059</v>
      </c>
      <c r="F48" t="s">
        <v>4023</v>
      </c>
      <c r="G48" s="160" t="s">
        <v>4005</v>
      </c>
      <c r="H48" t="s">
        <v>4006</v>
      </c>
      <c r="I48" s="160" t="s">
        <v>4007</v>
      </c>
      <c r="J48" t="s">
        <v>4021</v>
      </c>
      <c r="K48" s="160" t="s">
        <v>3995</v>
      </c>
      <c r="L48" t="s">
        <v>4055</v>
      </c>
    </row>
    <row r="49" spans="1:12">
      <c r="A49" s="15">
        <v>40100307</v>
      </c>
      <c r="B49" t="s">
        <v>4000</v>
      </c>
      <c r="C49" t="s">
        <v>4001</v>
      </c>
      <c r="D49" t="s">
        <v>4053</v>
      </c>
      <c r="E49" t="s">
        <v>4060</v>
      </c>
      <c r="F49" t="s">
        <v>4023</v>
      </c>
      <c r="G49" s="160" t="s">
        <v>4005</v>
      </c>
      <c r="H49" t="s">
        <v>4006</v>
      </c>
      <c r="I49" s="160" t="s">
        <v>4007</v>
      </c>
      <c r="J49" t="s">
        <v>4021</v>
      </c>
      <c r="K49" s="160" t="s">
        <v>3995</v>
      </c>
      <c r="L49" t="s">
        <v>4055</v>
      </c>
    </row>
    <row r="50" spans="1:12">
      <c r="A50" s="15">
        <v>40100308</v>
      </c>
      <c r="B50" t="s">
        <v>4000</v>
      </c>
      <c r="C50" t="s">
        <v>4001</v>
      </c>
      <c r="D50" t="s">
        <v>4053</v>
      </c>
      <c r="E50" t="s">
        <v>4061</v>
      </c>
      <c r="F50" t="s">
        <v>4023</v>
      </c>
      <c r="G50" s="160" t="s">
        <v>4005</v>
      </c>
      <c r="H50" t="s">
        <v>4006</v>
      </c>
      <c r="I50" s="160" t="s">
        <v>4007</v>
      </c>
      <c r="J50" t="s">
        <v>4021</v>
      </c>
      <c r="K50" s="160" t="s">
        <v>3995</v>
      </c>
      <c r="L50" t="s">
        <v>4055</v>
      </c>
    </row>
    <row r="51" spans="1:12">
      <c r="A51" s="15">
        <v>40100309</v>
      </c>
      <c r="B51" t="s">
        <v>4000</v>
      </c>
      <c r="C51" t="s">
        <v>4001</v>
      </c>
      <c r="D51" t="s">
        <v>4053</v>
      </c>
      <c r="E51" t="s">
        <v>4062</v>
      </c>
      <c r="F51" t="s">
        <v>4023</v>
      </c>
      <c r="G51" s="160" t="s">
        <v>4005</v>
      </c>
      <c r="H51" t="s">
        <v>4006</v>
      </c>
      <c r="I51" s="160" t="s">
        <v>4007</v>
      </c>
      <c r="J51" t="s">
        <v>4021</v>
      </c>
      <c r="K51" s="160" t="s">
        <v>3995</v>
      </c>
      <c r="L51" t="s">
        <v>4055</v>
      </c>
    </row>
    <row r="52" spans="1:12">
      <c r="A52" s="15">
        <v>40100310</v>
      </c>
      <c r="B52" t="s">
        <v>4000</v>
      </c>
      <c r="C52" t="s">
        <v>4001</v>
      </c>
      <c r="D52" t="s">
        <v>4053</v>
      </c>
      <c r="E52" t="s">
        <v>4063</v>
      </c>
      <c r="F52" t="s">
        <v>4023</v>
      </c>
      <c r="G52" s="160" t="s">
        <v>4005</v>
      </c>
      <c r="H52" t="s">
        <v>4006</v>
      </c>
      <c r="I52" s="160" t="s">
        <v>4007</v>
      </c>
      <c r="J52" t="s">
        <v>4021</v>
      </c>
      <c r="K52" s="160" t="s">
        <v>3995</v>
      </c>
      <c r="L52" t="s">
        <v>4055</v>
      </c>
    </row>
    <row r="53" spans="1:12">
      <c r="A53" s="15">
        <v>40100311</v>
      </c>
      <c r="B53" t="s">
        <v>4000</v>
      </c>
      <c r="C53" t="s">
        <v>4001</v>
      </c>
      <c r="D53" t="s">
        <v>4053</v>
      </c>
      <c r="E53" t="s">
        <v>4064</v>
      </c>
      <c r="F53" t="s">
        <v>4023</v>
      </c>
      <c r="G53" s="160" t="s">
        <v>4005</v>
      </c>
      <c r="H53" t="s">
        <v>4006</v>
      </c>
      <c r="I53" s="160" t="s">
        <v>4007</v>
      </c>
      <c r="J53" t="s">
        <v>4021</v>
      </c>
      <c r="K53" s="160" t="s">
        <v>3995</v>
      </c>
      <c r="L53" t="s">
        <v>4055</v>
      </c>
    </row>
    <row r="54" spans="1:12">
      <c r="A54" s="15">
        <v>40100335</v>
      </c>
      <c r="B54" t="s">
        <v>4000</v>
      </c>
      <c r="C54" t="s">
        <v>4001</v>
      </c>
      <c r="D54" t="s">
        <v>4053</v>
      </c>
      <c r="E54" t="s">
        <v>4065</v>
      </c>
      <c r="F54" t="s">
        <v>4023</v>
      </c>
      <c r="G54" s="160" t="s">
        <v>4005</v>
      </c>
      <c r="H54" t="s">
        <v>4006</v>
      </c>
      <c r="I54" s="160" t="s">
        <v>4007</v>
      </c>
      <c r="J54" t="s">
        <v>4021</v>
      </c>
      <c r="K54" s="160" t="s">
        <v>3995</v>
      </c>
      <c r="L54" t="s">
        <v>4055</v>
      </c>
    </row>
    <row r="55" spans="1:12">
      <c r="A55" s="15">
        <v>40100336</v>
      </c>
      <c r="B55" t="s">
        <v>4000</v>
      </c>
      <c r="C55" t="s">
        <v>4001</v>
      </c>
      <c r="D55" t="s">
        <v>4053</v>
      </c>
      <c r="E55" t="s">
        <v>4066</v>
      </c>
      <c r="F55" t="s">
        <v>4023</v>
      </c>
      <c r="G55" s="160" t="s">
        <v>4005</v>
      </c>
      <c r="H55" t="s">
        <v>4006</v>
      </c>
      <c r="I55" s="160" t="s">
        <v>4007</v>
      </c>
      <c r="J55" t="s">
        <v>4021</v>
      </c>
      <c r="K55" s="160" t="s">
        <v>3995</v>
      </c>
      <c r="L55" t="s">
        <v>4055</v>
      </c>
    </row>
    <row r="56" spans="1:12">
      <c r="A56" s="15">
        <v>40100399</v>
      </c>
      <c r="B56" t="s">
        <v>4000</v>
      </c>
      <c r="C56" t="s">
        <v>4001</v>
      </c>
      <c r="D56" t="s">
        <v>4053</v>
      </c>
      <c r="E56" t="s">
        <v>4020</v>
      </c>
      <c r="F56" t="s">
        <v>4023</v>
      </c>
      <c r="G56" s="160" t="s">
        <v>4005</v>
      </c>
      <c r="H56" t="s">
        <v>4006</v>
      </c>
      <c r="I56" s="160" t="s">
        <v>4007</v>
      </c>
      <c r="J56" t="s">
        <v>4021</v>
      </c>
      <c r="K56" s="160" t="s">
        <v>3995</v>
      </c>
      <c r="L56" t="s">
        <v>4055</v>
      </c>
    </row>
    <row r="57" spans="1:12">
      <c r="A57" s="15">
        <v>40100401</v>
      </c>
      <c r="B57" t="s">
        <v>4000</v>
      </c>
      <c r="C57" t="s">
        <v>4001</v>
      </c>
      <c r="D57" t="s">
        <v>4067</v>
      </c>
      <c r="E57" t="s">
        <v>4003</v>
      </c>
      <c r="F57" t="s">
        <v>4068</v>
      </c>
      <c r="G57" s="160" t="s">
        <v>4005</v>
      </c>
      <c r="H57" t="s">
        <v>4006</v>
      </c>
      <c r="I57" s="160" t="s">
        <v>4069</v>
      </c>
      <c r="J57" t="s">
        <v>4070</v>
      </c>
      <c r="K57">
        <v>99</v>
      </c>
      <c r="L57" t="s">
        <v>3999</v>
      </c>
    </row>
    <row r="58" spans="1:12">
      <c r="A58" s="15">
        <v>40100499</v>
      </c>
      <c r="B58" t="s">
        <v>4000</v>
      </c>
      <c r="C58" t="s">
        <v>4001</v>
      </c>
      <c r="D58" t="s">
        <v>4067</v>
      </c>
      <c r="E58" t="s">
        <v>4020</v>
      </c>
      <c r="F58" t="s">
        <v>4068</v>
      </c>
      <c r="G58" s="160" t="s">
        <v>4005</v>
      </c>
      <c r="H58" t="s">
        <v>4006</v>
      </c>
      <c r="I58" s="160" t="s">
        <v>4069</v>
      </c>
      <c r="J58" t="s">
        <v>4070</v>
      </c>
      <c r="K58">
        <v>99</v>
      </c>
      <c r="L58" t="s">
        <v>3999</v>
      </c>
    </row>
    <row r="59" spans="1:12">
      <c r="A59" s="15">
        <v>40100501</v>
      </c>
      <c r="B59" t="s">
        <v>4000</v>
      </c>
      <c r="C59" t="s">
        <v>4001</v>
      </c>
      <c r="D59" t="s">
        <v>4071</v>
      </c>
      <c r="E59" t="s">
        <v>4072</v>
      </c>
      <c r="F59" t="s">
        <v>4073</v>
      </c>
      <c r="G59" s="160" t="s">
        <v>4074</v>
      </c>
      <c r="H59" t="s">
        <v>4075</v>
      </c>
      <c r="I59" s="160" t="s">
        <v>4076</v>
      </c>
      <c r="J59" t="s">
        <v>4077</v>
      </c>
      <c r="K59">
        <v>99</v>
      </c>
      <c r="L59" t="s">
        <v>3999</v>
      </c>
    </row>
    <row r="60" spans="1:12">
      <c r="A60" s="15">
        <v>40100550</v>
      </c>
      <c r="B60" t="s">
        <v>4000</v>
      </c>
      <c r="C60" t="s">
        <v>4001</v>
      </c>
      <c r="D60" t="s">
        <v>4071</v>
      </c>
      <c r="E60" t="s">
        <v>4078</v>
      </c>
      <c r="F60" t="s">
        <v>4073</v>
      </c>
      <c r="G60" s="160" t="s">
        <v>4074</v>
      </c>
      <c r="H60" t="s">
        <v>4075</v>
      </c>
      <c r="I60" s="160" t="s">
        <v>4076</v>
      </c>
      <c r="J60" t="s">
        <v>4077</v>
      </c>
      <c r="K60">
        <v>99</v>
      </c>
      <c r="L60" t="s">
        <v>3999</v>
      </c>
    </row>
    <row r="61" spans="1:12">
      <c r="A61" s="15">
        <v>40188898</v>
      </c>
      <c r="B61" t="s">
        <v>4000</v>
      </c>
      <c r="C61" t="s">
        <v>4001</v>
      </c>
      <c r="D61" t="s">
        <v>4079</v>
      </c>
      <c r="E61" t="s">
        <v>4080</v>
      </c>
      <c r="F61" t="s">
        <v>4023</v>
      </c>
      <c r="G61" s="160" t="s">
        <v>4005</v>
      </c>
      <c r="H61" t="s">
        <v>4006</v>
      </c>
      <c r="I61" s="160" t="s">
        <v>4007</v>
      </c>
      <c r="J61" t="s">
        <v>4021</v>
      </c>
      <c r="K61">
        <v>99</v>
      </c>
      <c r="L61" t="s">
        <v>3999</v>
      </c>
    </row>
    <row r="62" spans="1:12">
      <c r="A62" s="15">
        <v>40200101</v>
      </c>
      <c r="B62" t="s">
        <v>4000</v>
      </c>
      <c r="C62" t="s">
        <v>4081</v>
      </c>
      <c r="D62" t="s">
        <v>4082</v>
      </c>
      <c r="E62" t="s">
        <v>4083</v>
      </c>
      <c r="F62" t="s">
        <v>4068</v>
      </c>
      <c r="G62" s="160" t="s">
        <v>4005</v>
      </c>
      <c r="H62" t="s">
        <v>4006</v>
      </c>
      <c r="I62" s="160" t="s">
        <v>3997</v>
      </c>
      <c r="J62" t="s">
        <v>4084</v>
      </c>
      <c r="K62">
        <v>24</v>
      </c>
      <c r="L62" t="s">
        <v>4080</v>
      </c>
    </row>
    <row r="63" spans="1:12">
      <c r="A63" s="15">
        <v>40200201</v>
      </c>
      <c r="B63" t="s">
        <v>4000</v>
      </c>
      <c r="C63" t="s">
        <v>4081</v>
      </c>
      <c r="D63" t="s">
        <v>4082</v>
      </c>
      <c r="E63" t="s">
        <v>4085</v>
      </c>
      <c r="F63" t="s">
        <v>4068</v>
      </c>
      <c r="G63" s="160" t="s">
        <v>4005</v>
      </c>
      <c r="H63" t="s">
        <v>4006</v>
      </c>
      <c r="I63" s="160" t="s">
        <v>3997</v>
      </c>
      <c r="J63" t="s">
        <v>4084</v>
      </c>
      <c r="K63">
        <v>24</v>
      </c>
      <c r="L63" t="s">
        <v>4080</v>
      </c>
    </row>
    <row r="64" spans="1:12">
      <c r="A64" s="15">
        <v>40200301</v>
      </c>
      <c r="B64" t="s">
        <v>4000</v>
      </c>
      <c r="C64" t="s">
        <v>4081</v>
      </c>
      <c r="D64" t="s">
        <v>4082</v>
      </c>
      <c r="E64" t="s">
        <v>4086</v>
      </c>
      <c r="F64" t="s">
        <v>4068</v>
      </c>
      <c r="G64" s="160" t="s">
        <v>4005</v>
      </c>
      <c r="H64" t="s">
        <v>4006</v>
      </c>
      <c r="I64" s="160" t="s">
        <v>3997</v>
      </c>
      <c r="J64" t="s">
        <v>4084</v>
      </c>
      <c r="K64">
        <v>24</v>
      </c>
      <c r="L64" t="s">
        <v>4080</v>
      </c>
    </row>
    <row r="65" spans="1:12">
      <c r="A65" s="15">
        <v>40200401</v>
      </c>
      <c r="B65" t="s">
        <v>4000</v>
      </c>
      <c r="C65" t="s">
        <v>4081</v>
      </c>
      <c r="D65" t="s">
        <v>4082</v>
      </c>
      <c r="E65" t="s">
        <v>4087</v>
      </c>
      <c r="F65" t="s">
        <v>4068</v>
      </c>
      <c r="G65" s="160" t="s">
        <v>4005</v>
      </c>
      <c r="H65" t="s">
        <v>4006</v>
      </c>
      <c r="I65" s="160" t="s">
        <v>3997</v>
      </c>
      <c r="J65" t="s">
        <v>4084</v>
      </c>
      <c r="K65">
        <v>24</v>
      </c>
      <c r="L65" t="s">
        <v>4080</v>
      </c>
    </row>
    <row r="66" spans="1:12">
      <c r="A66" s="15">
        <v>40200501</v>
      </c>
      <c r="B66" t="s">
        <v>4000</v>
      </c>
      <c r="C66" t="s">
        <v>4081</v>
      </c>
      <c r="D66" t="s">
        <v>4082</v>
      </c>
      <c r="E66" t="s">
        <v>4088</v>
      </c>
      <c r="F66" t="s">
        <v>4068</v>
      </c>
      <c r="G66" s="160" t="s">
        <v>4005</v>
      </c>
      <c r="H66" t="s">
        <v>4006</v>
      </c>
      <c r="I66" s="160" t="s">
        <v>3997</v>
      </c>
      <c r="J66" t="s">
        <v>4084</v>
      </c>
      <c r="K66">
        <v>24</v>
      </c>
      <c r="L66" t="s">
        <v>4080</v>
      </c>
    </row>
    <row r="67" spans="1:12">
      <c r="A67" s="15">
        <v>40200601</v>
      </c>
      <c r="B67" t="s">
        <v>4000</v>
      </c>
      <c r="C67" t="s">
        <v>4081</v>
      </c>
      <c r="D67" t="s">
        <v>4082</v>
      </c>
      <c r="E67" t="s">
        <v>4089</v>
      </c>
      <c r="F67" t="s">
        <v>4068</v>
      </c>
      <c r="G67" s="160" t="s">
        <v>4005</v>
      </c>
      <c r="H67" t="s">
        <v>4006</v>
      </c>
      <c r="I67" s="160" t="s">
        <v>3997</v>
      </c>
      <c r="J67" t="s">
        <v>4084</v>
      </c>
      <c r="K67">
        <v>24</v>
      </c>
      <c r="L67" t="s">
        <v>4080</v>
      </c>
    </row>
    <row r="68" spans="1:12">
      <c r="A68" s="15">
        <v>40200701</v>
      </c>
      <c r="B68" t="s">
        <v>4000</v>
      </c>
      <c r="C68" t="s">
        <v>4081</v>
      </c>
      <c r="D68" t="s">
        <v>4082</v>
      </c>
      <c r="E68" t="s">
        <v>4090</v>
      </c>
      <c r="F68" t="s">
        <v>4068</v>
      </c>
      <c r="G68" s="160" t="s">
        <v>4005</v>
      </c>
      <c r="H68" t="s">
        <v>4006</v>
      </c>
      <c r="I68" s="160" t="s">
        <v>3997</v>
      </c>
      <c r="J68" t="s">
        <v>4084</v>
      </c>
      <c r="K68" s="160" t="s">
        <v>4007</v>
      </c>
      <c r="L68" t="s">
        <v>4091</v>
      </c>
    </row>
    <row r="69" spans="1:12">
      <c r="A69" s="15">
        <v>40200706</v>
      </c>
      <c r="B69" t="s">
        <v>4000</v>
      </c>
      <c r="C69" t="s">
        <v>4081</v>
      </c>
      <c r="D69" t="s">
        <v>4082</v>
      </c>
      <c r="E69" t="s">
        <v>4092</v>
      </c>
      <c r="F69" t="s">
        <v>4068</v>
      </c>
      <c r="G69" s="160" t="s">
        <v>4005</v>
      </c>
      <c r="H69" t="s">
        <v>4006</v>
      </c>
      <c r="I69" s="160" t="s">
        <v>3997</v>
      </c>
      <c r="J69" t="s">
        <v>4084</v>
      </c>
      <c r="K69" s="160" t="s">
        <v>4007</v>
      </c>
      <c r="L69" t="s">
        <v>4091</v>
      </c>
    </row>
    <row r="70" spans="1:12">
      <c r="A70" s="15">
        <v>40200707</v>
      </c>
      <c r="B70" t="s">
        <v>4000</v>
      </c>
      <c r="C70" t="s">
        <v>4081</v>
      </c>
      <c r="D70" t="s">
        <v>4082</v>
      </c>
      <c r="E70" t="s">
        <v>4093</v>
      </c>
      <c r="F70" t="s">
        <v>4073</v>
      </c>
      <c r="G70" s="160" t="s">
        <v>4074</v>
      </c>
      <c r="H70" t="s">
        <v>4075</v>
      </c>
      <c r="I70" s="160" t="s">
        <v>4076</v>
      </c>
      <c r="J70" t="s">
        <v>4077</v>
      </c>
      <c r="K70">
        <v>99</v>
      </c>
      <c r="L70" t="s">
        <v>3999</v>
      </c>
    </row>
    <row r="71" spans="1:12">
      <c r="A71" s="15">
        <v>40200710</v>
      </c>
      <c r="B71" t="s">
        <v>4000</v>
      </c>
      <c r="C71" t="s">
        <v>4081</v>
      </c>
      <c r="D71" t="s">
        <v>4082</v>
      </c>
      <c r="E71" t="s">
        <v>4094</v>
      </c>
      <c r="F71" t="s">
        <v>4068</v>
      </c>
      <c r="G71" s="160" t="s">
        <v>4005</v>
      </c>
      <c r="H71" t="s">
        <v>4006</v>
      </c>
      <c r="I71" s="160" t="s">
        <v>3997</v>
      </c>
      <c r="J71" t="s">
        <v>4084</v>
      </c>
      <c r="K71" s="160" t="s">
        <v>4007</v>
      </c>
      <c r="L71" t="s">
        <v>4091</v>
      </c>
    </row>
    <row r="72" spans="1:12">
      <c r="A72" s="15">
        <v>40200711</v>
      </c>
      <c r="B72" t="s">
        <v>4000</v>
      </c>
      <c r="C72" t="s">
        <v>4081</v>
      </c>
      <c r="D72" t="s">
        <v>4082</v>
      </c>
      <c r="E72" t="s">
        <v>4095</v>
      </c>
      <c r="F72" t="s">
        <v>4068</v>
      </c>
      <c r="G72" s="160" t="s">
        <v>4005</v>
      </c>
      <c r="H72" t="s">
        <v>4006</v>
      </c>
      <c r="I72" s="160" t="s">
        <v>3997</v>
      </c>
      <c r="J72" t="s">
        <v>4084</v>
      </c>
      <c r="K72" s="160" t="s">
        <v>4007</v>
      </c>
      <c r="L72" t="s">
        <v>4091</v>
      </c>
    </row>
    <row r="73" spans="1:12">
      <c r="A73" s="15">
        <v>40200712</v>
      </c>
      <c r="B73" t="s">
        <v>4000</v>
      </c>
      <c r="C73" t="s">
        <v>4081</v>
      </c>
      <c r="D73" t="s">
        <v>4082</v>
      </c>
      <c r="E73" t="s">
        <v>4096</v>
      </c>
      <c r="F73" t="s">
        <v>4068</v>
      </c>
      <c r="G73" s="160" t="s">
        <v>4005</v>
      </c>
      <c r="H73" t="s">
        <v>4006</v>
      </c>
      <c r="I73" s="160" t="s">
        <v>3997</v>
      </c>
      <c r="J73" t="s">
        <v>4084</v>
      </c>
      <c r="K73" s="160" t="s">
        <v>4007</v>
      </c>
      <c r="L73" t="s">
        <v>4091</v>
      </c>
    </row>
    <row r="74" spans="1:12">
      <c r="A74" s="15">
        <v>40200801</v>
      </c>
      <c r="B74" t="s">
        <v>4000</v>
      </c>
      <c r="C74" t="s">
        <v>4081</v>
      </c>
      <c r="D74" t="s">
        <v>4097</v>
      </c>
      <c r="E74" t="s">
        <v>4080</v>
      </c>
      <c r="F74" t="s">
        <v>4068</v>
      </c>
      <c r="G74" s="160" t="s">
        <v>4005</v>
      </c>
      <c r="H74" t="s">
        <v>4006</v>
      </c>
      <c r="I74" s="160" t="s">
        <v>3997</v>
      </c>
      <c r="J74" t="s">
        <v>4084</v>
      </c>
      <c r="K74">
        <v>99</v>
      </c>
      <c r="L74" t="s">
        <v>3999</v>
      </c>
    </row>
    <row r="75" spans="1:12">
      <c r="A75" s="15">
        <v>40200802</v>
      </c>
      <c r="B75" t="s">
        <v>4000</v>
      </c>
      <c r="C75" t="s">
        <v>4081</v>
      </c>
      <c r="D75" t="s">
        <v>4097</v>
      </c>
      <c r="E75" t="s">
        <v>4098</v>
      </c>
      <c r="F75" t="s">
        <v>4068</v>
      </c>
      <c r="G75" s="160" t="s">
        <v>4005</v>
      </c>
      <c r="H75" t="s">
        <v>4006</v>
      </c>
      <c r="I75" s="160" t="s">
        <v>3997</v>
      </c>
      <c r="J75" t="s">
        <v>4084</v>
      </c>
      <c r="K75">
        <v>99</v>
      </c>
      <c r="L75" t="s">
        <v>3999</v>
      </c>
    </row>
    <row r="76" spans="1:12">
      <c r="A76" s="15">
        <v>40200803</v>
      </c>
      <c r="B76" t="s">
        <v>4000</v>
      </c>
      <c r="C76" t="s">
        <v>4081</v>
      </c>
      <c r="D76" t="s">
        <v>4097</v>
      </c>
      <c r="E76" t="s">
        <v>4099</v>
      </c>
      <c r="F76" t="s">
        <v>4068</v>
      </c>
      <c r="G76" s="160" t="s">
        <v>4005</v>
      </c>
      <c r="H76" t="s">
        <v>4006</v>
      </c>
      <c r="I76" s="160" t="s">
        <v>3997</v>
      </c>
      <c r="J76" t="s">
        <v>4084</v>
      </c>
      <c r="K76">
        <v>99</v>
      </c>
      <c r="L76" t="s">
        <v>3999</v>
      </c>
    </row>
    <row r="77" spans="1:12">
      <c r="A77" s="15">
        <v>40200820</v>
      </c>
      <c r="B77" t="s">
        <v>4000</v>
      </c>
      <c r="C77" t="s">
        <v>4081</v>
      </c>
      <c r="D77" t="s">
        <v>4097</v>
      </c>
      <c r="E77" t="s">
        <v>4100</v>
      </c>
      <c r="F77" t="s">
        <v>4068</v>
      </c>
      <c r="G77" s="160" t="s">
        <v>4005</v>
      </c>
      <c r="H77" t="s">
        <v>4006</v>
      </c>
      <c r="I77" s="160" t="s">
        <v>3997</v>
      </c>
      <c r="J77" t="s">
        <v>4084</v>
      </c>
      <c r="K77">
        <v>99</v>
      </c>
      <c r="L77" t="s">
        <v>3999</v>
      </c>
    </row>
    <row r="78" spans="1:12">
      <c r="A78" s="15">
        <v>40200830</v>
      </c>
      <c r="B78" t="s">
        <v>4000</v>
      </c>
      <c r="C78" t="s">
        <v>4081</v>
      </c>
      <c r="D78" t="s">
        <v>4097</v>
      </c>
      <c r="E78" t="s">
        <v>4101</v>
      </c>
      <c r="F78" t="s">
        <v>4068</v>
      </c>
      <c r="G78" s="160" t="s">
        <v>4005</v>
      </c>
      <c r="H78" t="s">
        <v>4006</v>
      </c>
      <c r="I78" s="160" t="s">
        <v>3997</v>
      </c>
      <c r="J78" t="s">
        <v>4084</v>
      </c>
      <c r="K78">
        <v>99</v>
      </c>
      <c r="L78" t="s">
        <v>3999</v>
      </c>
    </row>
    <row r="79" spans="1:12">
      <c r="A79" s="15">
        <v>40200840</v>
      </c>
      <c r="B79" t="s">
        <v>4000</v>
      </c>
      <c r="C79" t="s">
        <v>4081</v>
      </c>
      <c r="D79" t="s">
        <v>4097</v>
      </c>
      <c r="E79" t="s">
        <v>4102</v>
      </c>
      <c r="F79" t="s">
        <v>4068</v>
      </c>
      <c r="G79" s="160" t="s">
        <v>4005</v>
      </c>
      <c r="H79" t="s">
        <v>4006</v>
      </c>
      <c r="I79" s="160" t="s">
        <v>3997</v>
      </c>
      <c r="J79" t="s">
        <v>4084</v>
      </c>
      <c r="K79" s="160" t="s">
        <v>4076</v>
      </c>
      <c r="L79" t="s">
        <v>4103</v>
      </c>
    </row>
    <row r="80" spans="1:12">
      <c r="A80" s="15">
        <v>40200841</v>
      </c>
      <c r="B80" t="s">
        <v>4000</v>
      </c>
      <c r="C80" t="s">
        <v>4081</v>
      </c>
      <c r="D80" t="s">
        <v>4097</v>
      </c>
      <c r="E80" t="s">
        <v>4104</v>
      </c>
      <c r="F80" t="s">
        <v>4068</v>
      </c>
      <c r="G80" s="160" t="s">
        <v>4005</v>
      </c>
      <c r="H80" t="s">
        <v>4006</v>
      </c>
      <c r="I80" s="160" t="s">
        <v>3997</v>
      </c>
      <c r="J80" t="s">
        <v>4084</v>
      </c>
      <c r="K80" s="160" t="s">
        <v>4076</v>
      </c>
      <c r="L80" t="s">
        <v>4103</v>
      </c>
    </row>
    <row r="81" spans="1:12">
      <c r="A81" s="15">
        <v>40200842</v>
      </c>
      <c r="B81" t="s">
        <v>4000</v>
      </c>
      <c r="C81" t="s">
        <v>4081</v>
      </c>
      <c r="D81" t="s">
        <v>4097</v>
      </c>
      <c r="E81" t="s">
        <v>4105</v>
      </c>
      <c r="F81" t="s">
        <v>4068</v>
      </c>
      <c r="G81" s="160" t="s">
        <v>4005</v>
      </c>
      <c r="H81" t="s">
        <v>4006</v>
      </c>
      <c r="I81" s="160" t="s">
        <v>3997</v>
      </c>
      <c r="J81" t="s">
        <v>4084</v>
      </c>
      <c r="K81" s="160" t="s">
        <v>4076</v>
      </c>
      <c r="L81" t="s">
        <v>4103</v>
      </c>
    </row>
    <row r="82" spans="1:12">
      <c r="A82" s="15">
        <v>40200843</v>
      </c>
      <c r="B82" t="s">
        <v>4000</v>
      </c>
      <c r="C82" t="s">
        <v>4081</v>
      </c>
      <c r="D82" t="s">
        <v>4097</v>
      </c>
      <c r="E82" t="s">
        <v>4106</v>
      </c>
      <c r="F82" t="s">
        <v>4068</v>
      </c>
      <c r="G82" s="160" t="s">
        <v>4005</v>
      </c>
      <c r="H82" t="s">
        <v>4006</v>
      </c>
      <c r="I82" s="160" t="s">
        <v>3997</v>
      </c>
      <c r="J82" t="s">
        <v>4084</v>
      </c>
      <c r="K82" s="160" t="s">
        <v>4076</v>
      </c>
      <c r="L82" t="s">
        <v>4103</v>
      </c>
    </row>
    <row r="83" spans="1:12">
      <c r="A83" s="15">
        <v>40200845</v>
      </c>
      <c r="B83" t="s">
        <v>4000</v>
      </c>
      <c r="C83" t="s">
        <v>4081</v>
      </c>
      <c r="D83" t="s">
        <v>4097</v>
      </c>
      <c r="E83" t="s">
        <v>4107</v>
      </c>
      <c r="F83" t="s">
        <v>4068</v>
      </c>
      <c r="G83" s="160" t="s">
        <v>4005</v>
      </c>
      <c r="H83" t="s">
        <v>4006</v>
      </c>
      <c r="I83" s="160" t="s">
        <v>3997</v>
      </c>
      <c r="J83" t="s">
        <v>4084</v>
      </c>
      <c r="K83" s="160" t="s">
        <v>4076</v>
      </c>
      <c r="L83" t="s">
        <v>4103</v>
      </c>
    </row>
    <row r="84" spans="1:12">
      <c r="A84" s="15">
        <v>40200846</v>
      </c>
      <c r="B84" t="s">
        <v>4000</v>
      </c>
      <c r="C84" t="s">
        <v>4081</v>
      </c>
      <c r="D84" t="s">
        <v>4097</v>
      </c>
      <c r="E84" t="s">
        <v>4108</v>
      </c>
      <c r="F84" t="s">
        <v>4068</v>
      </c>
      <c r="G84" s="160" t="s">
        <v>4005</v>
      </c>
      <c r="H84" t="s">
        <v>4006</v>
      </c>
      <c r="I84" s="160" t="s">
        <v>3997</v>
      </c>
      <c r="J84" t="s">
        <v>4084</v>
      </c>
      <c r="K84" s="160" t="s">
        <v>4076</v>
      </c>
      <c r="L84" t="s">
        <v>4103</v>
      </c>
    </row>
    <row r="85" spans="1:12">
      <c r="A85" s="15">
        <v>40200847</v>
      </c>
      <c r="B85" t="s">
        <v>4000</v>
      </c>
      <c r="C85" t="s">
        <v>4081</v>
      </c>
      <c r="D85" t="s">
        <v>4097</v>
      </c>
      <c r="E85" t="s">
        <v>4109</v>
      </c>
      <c r="F85" t="s">
        <v>4068</v>
      </c>
      <c r="G85" s="160" t="s">
        <v>4005</v>
      </c>
      <c r="H85" t="s">
        <v>4006</v>
      </c>
      <c r="I85" s="160" t="s">
        <v>3997</v>
      </c>
      <c r="J85" t="s">
        <v>4084</v>
      </c>
      <c r="K85" s="160" t="s">
        <v>4076</v>
      </c>
      <c r="L85" t="s">
        <v>4103</v>
      </c>
    </row>
    <row r="86" spans="1:12">
      <c r="A86" s="15">
        <v>40200848</v>
      </c>
      <c r="B86" t="s">
        <v>4000</v>
      </c>
      <c r="C86" t="s">
        <v>4081</v>
      </c>
      <c r="D86" t="s">
        <v>4097</v>
      </c>
      <c r="E86" t="s">
        <v>4110</v>
      </c>
      <c r="F86" t="s">
        <v>4068</v>
      </c>
      <c r="G86" s="160" t="s">
        <v>4005</v>
      </c>
      <c r="H86" t="s">
        <v>4006</v>
      </c>
      <c r="I86" s="160" t="s">
        <v>3997</v>
      </c>
      <c r="J86" t="s">
        <v>4084</v>
      </c>
      <c r="K86" s="160" t="s">
        <v>4076</v>
      </c>
      <c r="L86" t="s">
        <v>4103</v>
      </c>
    </row>
    <row r="87" spans="1:12">
      <c r="A87" s="15">
        <v>40200849</v>
      </c>
      <c r="B87" t="s">
        <v>4000</v>
      </c>
      <c r="C87" t="s">
        <v>4081</v>
      </c>
      <c r="D87" t="s">
        <v>4097</v>
      </c>
      <c r="E87" t="s">
        <v>4111</v>
      </c>
      <c r="F87" t="s">
        <v>4068</v>
      </c>
      <c r="G87" s="160" t="s">
        <v>4005</v>
      </c>
      <c r="H87" t="s">
        <v>4006</v>
      </c>
      <c r="I87" s="160" t="s">
        <v>3997</v>
      </c>
      <c r="J87" t="s">
        <v>4084</v>
      </c>
      <c r="K87" s="160" t="s">
        <v>4076</v>
      </c>
      <c r="L87" t="s">
        <v>4103</v>
      </c>
    </row>
    <row r="88" spans="1:12">
      <c r="A88" s="15">
        <v>40200855</v>
      </c>
      <c r="B88" t="s">
        <v>4000</v>
      </c>
      <c r="C88" t="s">
        <v>4081</v>
      </c>
      <c r="D88" t="s">
        <v>4097</v>
      </c>
      <c r="E88" t="s">
        <v>4112</v>
      </c>
      <c r="F88" t="s">
        <v>4068</v>
      </c>
      <c r="G88" s="160" t="s">
        <v>4005</v>
      </c>
      <c r="H88" t="s">
        <v>4006</v>
      </c>
      <c r="I88" s="160" t="s">
        <v>3997</v>
      </c>
      <c r="J88" t="s">
        <v>4084</v>
      </c>
      <c r="K88">
        <v>24</v>
      </c>
      <c r="L88" t="s">
        <v>4080</v>
      </c>
    </row>
    <row r="89" spans="1:12">
      <c r="A89" s="15">
        <v>40200856</v>
      </c>
      <c r="B89" t="s">
        <v>4000</v>
      </c>
      <c r="C89" t="s">
        <v>4081</v>
      </c>
      <c r="D89" t="s">
        <v>4097</v>
      </c>
      <c r="E89" t="s">
        <v>4113</v>
      </c>
      <c r="F89" t="s">
        <v>4068</v>
      </c>
      <c r="G89" s="160" t="s">
        <v>4005</v>
      </c>
      <c r="H89" t="s">
        <v>4006</v>
      </c>
      <c r="I89" s="160" t="s">
        <v>3997</v>
      </c>
      <c r="J89" t="s">
        <v>4084</v>
      </c>
      <c r="K89">
        <v>24</v>
      </c>
      <c r="L89" t="s">
        <v>4080</v>
      </c>
    </row>
    <row r="90" spans="1:12">
      <c r="A90" s="15">
        <v>40200861</v>
      </c>
      <c r="B90" t="s">
        <v>4000</v>
      </c>
      <c r="C90" t="s">
        <v>4081</v>
      </c>
      <c r="D90" t="s">
        <v>4097</v>
      </c>
      <c r="E90" t="s">
        <v>4114</v>
      </c>
      <c r="F90" t="s">
        <v>4068</v>
      </c>
      <c r="G90" s="160" t="s">
        <v>4005</v>
      </c>
      <c r="H90" t="s">
        <v>4006</v>
      </c>
      <c r="I90" s="160" t="s">
        <v>3997</v>
      </c>
      <c r="J90" t="s">
        <v>4084</v>
      </c>
      <c r="K90">
        <v>24</v>
      </c>
      <c r="L90" t="s">
        <v>4080</v>
      </c>
    </row>
    <row r="91" spans="1:12">
      <c r="A91" s="15">
        <v>40200870</v>
      </c>
      <c r="B91" t="s">
        <v>4000</v>
      </c>
      <c r="C91" t="s">
        <v>4081</v>
      </c>
      <c r="D91" t="s">
        <v>4097</v>
      </c>
      <c r="E91" t="s">
        <v>4115</v>
      </c>
      <c r="F91" t="s">
        <v>4068</v>
      </c>
      <c r="G91" s="160" t="s">
        <v>4005</v>
      </c>
      <c r="H91" t="s">
        <v>4006</v>
      </c>
      <c r="I91" s="160" t="s">
        <v>3997</v>
      </c>
      <c r="J91" t="s">
        <v>4084</v>
      </c>
      <c r="K91">
        <v>24</v>
      </c>
      <c r="L91" t="s">
        <v>4080</v>
      </c>
    </row>
    <row r="92" spans="1:12">
      <c r="A92" s="15">
        <v>40200871</v>
      </c>
      <c r="B92" t="s">
        <v>4000</v>
      </c>
      <c r="C92" t="s">
        <v>4081</v>
      </c>
      <c r="D92" t="s">
        <v>4097</v>
      </c>
      <c r="E92" t="s">
        <v>4116</v>
      </c>
      <c r="F92" t="s">
        <v>4068</v>
      </c>
      <c r="G92" s="160" t="s">
        <v>4005</v>
      </c>
      <c r="H92" t="s">
        <v>4006</v>
      </c>
      <c r="I92" s="160" t="s">
        <v>3997</v>
      </c>
      <c r="J92" t="s">
        <v>4084</v>
      </c>
      <c r="K92">
        <v>24</v>
      </c>
      <c r="L92" t="s">
        <v>4080</v>
      </c>
    </row>
    <row r="93" spans="1:12">
      <c r="A93" s="15">
        <v>40200872</v>
      </c>
      <c r="B93" t="s">
        <v>4000</v>
      </c>
      <c r="C93" t="s">
        <v>4081</v>
      </c>
      <c r="D93" t="s">
        <v>4097</v>
      </c>
      <c r="E93" t="s">
        <v>4117</v>
      </c>
      <c r="F93" t="s">
        <v>4068</v>
      </c>
      <c r="G93" s="160" t="s">
        <v>4005</v>
      </c>
      <c r="H93" t="s">
        <v>4006</v>
      </c>
      <c r="I93" s="160" t="s">
        <v>3997</v>
      </c>
      <c r="J93" t="s">
        <v>4084</v>
      </c>
      <c r="K93">
        <v>24</v>
      </c>
      <c r="L93" t="s">
        <v>4080</v>
      </c>
    </row>
    <row r="94" spans="1:12">
      <c r="A94" s="15">
        <v>40200901</v>
      </c>
      <c r="B94" t="s">
        <v>4000</v>
      </c>
      <c r="C94" t="s">
        <v>4081</v>
      </c>
      <c r="D94" t="s">
        <v>4118</v>
      </c>
      <c r="E94" t="s">
        <v>4080</v>
      </c>
      <c r="F94" t="s">
        <v>4068</v>
      </c>
      <c r="G94" s="160" t="s">
        <v>4005</v>
      </c>
      <c r="H94" t="s">
        <v>4006</v>
      </c>
      <c r="I94" s="160" t="s">
        <v>3997</v>
      </c>
      <c r="J94" t="s">
        <v>4084</v>
      </c>
      <c r="K94">
        <v>26</v>
      </c>
      <c r="L94" t="s">
        <v>4119</v>
      </c>
    </row>
    <row r="95" spans="1:12">
      <c r="A95" s="15">
        <v>40200902</v>
      </c>
      <c r="B95" t="s">
        <v>4000</v>
      </c>
      <c r="C95" t="s">
        <v>4081</v>
      </c>
      <c r="D95" t="s">
        <v>4118</v>
      </c>
      <c r="E95" t="s">
        <v>4063</v>
      </c>
      <c r="F95" t="s">
        <v>4068</v>
      </c>
      <c r="G95" s="160" t="s">
        <v>4005</v>
      </c>
      <c r="H95" t="s">
        <v>4006</v>
      </c>
      <c r="I95" s="160" t="s">
        <v>3997</v>
      </c>
      <c r="J95" t="s">
        <v>4084</v>
      </c>
      <c r="K95">
        <v>26</v>
      </c>
      <c r="L95" t="s">
        <v>4119</v>
      </c>
    </row>
    <row r="96" spans="1:12">
      <c r="A96" s="15">
        <v>40200903</v>
      </c>
      <c r="B96" t="s">
        <v>4000</v>
      </c>
      <c r="C96" t="s">
        <v>4081</v>
      </c>
      <c r="D96" t="s">
        <v>4118</v>
      </c>
      <c r="E96" t="s">
        <v>4120</v>
      </c>
      <c r="F96" t="s">
        <v>4068</v>
      </c>
      <c r="G96" s="160" t="s">
        <v>4005</v>
      </c>
      <c r="H96" t="s">
        <v>4006</v>
      </c>
      <c r="I96" s="160" t="s">
        <v>3997</v>
      </c>
      <c r="J96" t="s">
        <v>4084</v>
      </c>
      <c r="K96">
        <v>26</v>
      </c>
      <c r="L96" t="s">
        <v>4119</v>
      </c>
    </row>
    <row r="97" spans="1:12">
      <c r="A97" s="15">
        <v>40200904</v>
      </c>
      <c r="B97" t="s">
        <v>4000</v>
      </c>
      <c r="C97" t="s">
        <v>4081</v>
      </c>
      <c r="D97" t="s">
        <v>4118</v>
      </c>
      <c r="E97" t="s">
        <v>4121</v>
      </c>
      <c r="F97" t="s">
        <v>4068</v>
      </c>
      <c r="G97" s="160" t="s">
        <v>4005</v>
      </c>
      <c r="H97" t="s">
        <v>4006</v>
      </c>
      <c r="I97" s="160" t="s">
        <v>3997</v>
      </c>
      <c r="J97" t="s">
        <v>4084</v>
      </c>
      <c r="K97">
        <v>26</v>
      </c>
      <c r="L97" t="s">
        <v>4119</v>
      </c>
    </row>
    <row r="98" spans="1:12">
      <c r="A98" s="15">
        <v>40200905</v>
      </c>
      <c r="B98" t="s">
        <v>4000</v>
      </c>
      <c r="C98" t="s">
        <v>4081</v>
      </c>
      <c r="D98" t="s">
        <v>4118</v>
      </c>
      <c r="E98" t="s">
        <v>4122</v>
      </c>
      <c r="F98" t="s">
        <v>4068</v>
      </c>
      <c r="G98" s="160" t="s">
        <v>4005</v>
      </c>
      <c r="H98" t="s">
        <v>4006</v>
      </c>
      <c r="I98" s="160" t="s">
        <v>3997</v>
      </c>
      <c r="J98" t="s">
        <v>4084</v>
      </c>
      <c r="K98">
        <v>26</v>
      </c>
      <c r="L98" t="s">
        <v>4119</v>
      </c>
    </row>
    <row r="99" spans="1:12">
      <c r="A99" s="15">
        <v>40200906</v>
      </c>
      <c r="B99" t="s">
        <v>4000</v>
      </c>
      <c r="C99" t="s">
        <v>4081</v>
      </c>
      <c r="D99" t="s">
        <v>4118</v>
      </c>
      <c r="E99" t="s">
        <v>4123</v>
      </c>
      <c r="F99" t="s">
        <v>4068</v>
      </c>
      <c r="G99" s="160" t="s">
        <v>4005</v>
      </c>
      <c r="H99" t="s">
        <v>4006</v>
      </c>
      <c r="I99" s="160" t="s">
        <v>3997</v>
      </c>
      <c r="J99" t="s">
        <v>4084</v>
      </c>
      <c r="K99">
        <v>26</v>
      </c>
      <c r="L99" t="s">
        <v>4119</v>
      </c>
    </row>
    <row r="100" spans="1:12">
      <c r="A100" s="15">
        <v>40200907</v>
      </c>
      <c r="B100" t="s">
        <v>4000</v>
      </c>
      <c r="C100" t="s">
        <v>4081</v>
      </c>
      <c r="D100" t="s">
        <v>4118</v>
      </c>
      <c r="E100" t="s">
        <v>4124</v>
      </c>
      <c r="F100" t="s">
        <v>4068</v>
      </c>
      <c r="G100" s="160" t="s">
        <v>4005</v>
      </c>
      <c r="H100" t="s">
        <v>4006</v>
      </c>
      <c r="I100" s="160" t="s">
        <v>3997</v>
      </c>
      <c r="J100" t="s">
        <v>4084</v>
      </c>
      <c r="K100">
        <v>26</v>
      </c>
      <c r="L100" t="s">
        <v>4119</v>
      </c>
    </row>
    <row r="101" spans="1:12">
      <c r="A101" s="15">
        <v>40200908</v>
      </c>
      <c r="B101" t="s">
        <v>4000</v>
      </c>
      <c r="C101" t="s">
        <v>4081</v>
      </c>
      <c r="D101" t="s">
        <v>4118</v>
      </c>
      <c r="E101" t="s">
        <v>4125</v>
      </c>
      <c r="F101" t="s">
        <v>4068</v>
      </c>
      <c r="G101" s="160" t="s">
        <v>4005</v>
      </c>
      <c r="H101" t="s">
        <v>4006</v>
      </c>
      <c r="I101" s="160" t="s">
        <v>3997</v>
      </c>
      <c r="J101" t="s">
        <v>4084</v>
      </c>
      <c r="K101">
        <v>26</v>
      </c>
      <c r="L101" t="s">
        <v>4119</v>
      </c>
    </row>
    <row r="102" spans="1:12">
      <c r="A102" s="15">
        <v>40200909</v>
      </c>
      <c r="B102" t="s">
        <v>4000</v>
      </c>
      <c r="C102" t="s">
        <v>4081</v>
      </c>
      <c r="D102" t="s">
        <v>4118</v>
      </c>
      <c r="E102" t="s">
        <v>4126</v>
      </c>
      <c r="F102" t="s">
        <v>4068</v>
      </c>
      <c r="G102" s="160" t="s">
        <v>4005</v>
      </c>
      <c r="H102" t="s">
        <v>4006</v>
      </c>
      <c r="I102" s="160" t="s">
        <v>3997</v>
      </c>
      <c r="J102" t="s">
        <v>4084</v>
      </c>
      <c r="K102">
        <v>26</v>
      </c>
      <c r="L102" t="s">
        <v>4119</v>
      </c>
    </row>
    <row r="103" spans="1:12">
      <c r="A103" s="15">
        <v>40200910</v>
      </c>
      <c r="B103" t="s">
        <v>4000</v>
      </c>
      <c r="C103" t="s">
        <v>4081</v>
      </c>
      <c r="D103" t="s">
        <v>4118</v>
      </c>
      <c r="E103" t="s">
        <v>4127</v>
      </c>
      <c r="F103" t="s">
        <v>4068</v>
      </c>
      <c r="G103" s="160" t="s">
        <v>4005</v>
      </c>
      <c r="H103" t="s">
        <v>4006</v>
      </c>
      <c r="I103" s="160" t="s">
        <v>3997</v>
      </c>
      <c r="J103" t="s">
        <v>4084</v>
      </c>
      <c r="K103">
        <v>26</v>
      </c>
      <c r="L103" t="s">
        <v>4119</v>
      </c>
    </row>
    <row r="104" spans="1:12">
      <c r="A104" s="15">
        <v>40200911</v>
      </c>
      <c r="B104" t="s">
        <v>4000</v>
      </c>
      <c r="C104" t="s">
        <v>4081</v>
      </c>
      <c r="D104" t="s">
        <v>4118</v>
      </c>
      <c r="E104" t="s">
        <v>4128</v>
      </c>
      <c r="F104" t="s">
        <v>4068</v>
      </c>
      <c r="G104" s="160" t="s">
        <v>4005</v>
      </c>
      <c r="H104" t="s">
        <v>4006</v>
      </c>
      <c r="I104" s="160" t="s">
        <v>3997</v>
      </c>
      <c r="J104" t="s">
        <v>4084</v>
      </c>
      <c r="K104">
        <v>26</v>
      </c>
      <c r="L104" t="s">
        <v>4119</v>
      </c>
    </row>
    <row r="105" spans="1:12">
      <c r="A105" s="15">
        <v>40200912</v>
      </c>
      <c r="B105" t="s">
        <v>4000</v>
      </c>
      <c r="C105" t="s">
        <v>4081</v>
      </c>
      <c r="D105" t="s">
        <v>4118</v>
      </c>
      <c r="E105" t="s">
        <v>4060</v>
      </c>
      <c r="F105" t="s">
        <v>4068</v>
      </c>
      <c r="G105" s="160" t="s">
        <v>4005</v>
      </c>
      <c r="H105" t="s">
        <v>4006</v>
      </c>
      <c r="I105" s="160" t="s">
        <v>3997</v>
      </c>
      <c r="J105" t="s">
        <v>4084</v>
      </c>
      <c r="K105">
        <v>26</v>
      </c>
      <c r="L105" t="s">
        <v>4119</v>
      </c>
    </row>
    <row r="106" spans="1:12">
      <c r="A106" s="15">
        <v>40200913</v>
      </c>
      <c r="B106" t="s">
        <v>4000</v>
      </c>
      <c r="C106" t="s">
        <v>4081</v>
      </c>
      <c r="D106" t="s">
        <v>4118</v>
      </c>
      <c r="E106" t="s">
        <v>4129</v>
      </c>
      <c r="F106" t="s">
        <v>4068</v>
      </c>
      <c r="G106" s="160" t="s">
        <v>4005</v>
      </c>
      <c r="H106" t="s">
        <v>4006</v>
      </c>
      <c r="I106" s="160" t="s">
        <v>3997</v>
      </c>
      <c r="J106" t="s">
        <v>4084</v>
      </c>
      <c r="K106">
        <v>26</v>
      </c>
      <c r="L106" t="s">
        <v>4119</v>
      </c>
    </row>
    <row r="107" spans="1:12">
      <c r="A107" s="15">
        <v>40200914</v>
      </c>
      <c r="B107" t="s">
        <v>4000</v>
      </c>
      <c r="C107" t="s">
        <v>4081</v>
      </c>
      <c r="D107" t="s">
        <v>4118</v>
      </c>
      <c r="E107" t="s">
        <v>4130</v>
      </c>
      <c r="F107" t="s">
        <v>4068</v>
      </c>
      <c r="G107" s="160" t="s">
        <v>4005</v>
      </c>
      <c r="H107" t="s">
        <v>4006</v>
      </c>
      <c r="I107" s="160" t="s">
        <v>3997</v>
      </c>
      <c r="J107" t="s">
        <v>4084</v>
      </c>
      <c r="K107">
        <v>26</v>
      </c>
      <c r="L107" t="s">
        <v>4119</v>
      </c>
    </row>
    <row r="108" spans="1:12">
      <c r="A108" s="15">
        <v>40200915</v>
      </c>
      <c r="B108" t="s">
        <v>4000</v>
      </c>
      <c r="C108" t="s">
        <v>4081</v>
      </c>
      <c r="D108" t="s">
        <v>4118</v>
      </c>
      <c r="E108" t="s">
        <v>4131</v>
      </c>
      <c r="F108" t="s">
        <v>4068</v>
      </c>
      <c r="G108" s="160" t="s">
        <v>4005</v>
      </c>
      <c r="H108" t="s">
        <v>4006</v>
      </c>
      <c r="I108" s="160" t="s">
        <v>3997</v>
      </c>
      <c r="J108" t="s">
        <v>4084</v>
      </c>
      <c r="K108">
        <v>26</v>
      </c>
      <c r="L108" t="s">
        <v>4119</v>
      </c>
    </row>
    <row r="109" spans="1:12">
      <c r="A109" s="15">
        <v>40200916</v>
      </c>
      <c r="B109" t="s">
        <v>4000</v>
      </c>
      <c r="C109" t="s">
        <v>4081</v>
      </c>
      <c r="D109" t="s">
        <v>4118</v>
      </c>
      <c r="E109" t="s">
        <v>4132</v>
      </c>
      <c r="F109" t="s">
        <v>4068</v>
      </c>
      <c r="G109" s="160" t="s">
        <v>4005</v>
      </c>
      <c r="H109" t="s">
        <v>4006</v>
      </c>
      <c r="I109" s="160" t="s">
        <v>3997</v>
      </c>
      <c r="J109" t="s">
        <v>4084</v>
      </c>
      <c r="K109">
        <v>26</v>
      </c>
      <c r="L109" t="s">
        <v>4119</v>
      </c>
    </row>
    <row r="110" spans="1:12">
      <c r="A110" s="15">
        <v>40200917</v>
      </c>
      <c r="B110" t="s">
        <v>4000</v>
      </c>
      <c r="C110" t="s">
        <v>4081</v>
      </c>
      <c r="D110" t="s">
        <v>4118</v>
      </c>
      <c r="E110" t="s">
        <v>4133</v>
      </c>
      <c r="F110" t="s">
        <v>4068</v>
      </c>
      <c r="G110" s="160" t="s">
        <v>4005</v>
      </c>
      <c r="H110" t="s">
        <v>4006</v>
      </c>
      <c r="I110" s="160" t="s">
        <v>3997</v>
      </c>
      <c r="J110" t="s">
        <v>4084</v>
      </c>
      <c r="K110">
        <v>26</v>
      </c>
      <c r="L110" t="s">
        <v>4119</v>
      </c>
    </row>
    <row r="111" spans="1:12">
      <c r="A111" s="15">
        <v>40200918</v>
      </c>
      <c r="B111" t="s">
        <v>4000</v>
      </c>
      <c r="C111" t="s">
        <v>4081</v>
      </c>
      <c r="D111" t="s">
        <v>4118</v>
      </c>
      <c r="E111" t="s">
        <v>4061</v>
      </c>
      <c r="F111" t="s">
        <v>4068</v>
      </c>
      <c r="G111" s="160" t="s">
        <v>4005</v>
      </c>
      <c r="H111" t="s">
        <v>4006</v>
      </c>
      <c r="I111" s="160" t="s">
        <v>3997</v>
      </c>
      <c r="J111" t="s">
        <v>4084</v>
      </c>
      <c r="K111">
        <v>26</v>
      </c>
      <c r="L111" t="s">
        <v>4119</v>
      </c>
    </row>
    <row r="112" spans="1:12">
      <c r="A112" s="15">
        <v>40200919</v>
      </c>
      <c r="B112" t="s">
        <v>4000</v>
      </c>
      <c r="C112" t="s">
        <v>4081</v>
      </c>
      <c r="D112" t="s">
        <v>4118</v>
      </c>
      <c r="E112" t="s">
        <v>4134</v>
      </c>
      <c r="F112" t="s">
        <v>4068</v>
      </c>
      <c r="G112" s="160" t="s">
        <v>4005</v>
      </c>
      <c r="H112" t="s">
        <v>4006</v>
      </c>
      <c r="I112" s="160" t="s">
        <v>3997</v>
      </c>
      <c r="J112" t="s">
        <v>4084</v>
      </c>
      <c r="K112">
        <v>26</v>
      </c>
      <c r="L112" t="s">
        <v>4119</v>
      </c>
    </row>
    <row r="113" spans="1:12">
      <c r="A113" s="15">
        <v>40200920</v>
      </c>
      <c r="B113" t="s">
        <v>4000</v>
      </c>
      <c r="C113" t="s">
        <v>4081</v>
      </c>
      <c r="D113" t="s">
        <v>4118</v>
      </c>
      <c r="E113" t="s">
        <v>4135</v>
      </c>
      <c r="F113" t="s">
        <v>4068</v>
      </c>
      <c r="G113" s="160" t="s">
        <v>4005</v>
      </c>
      <c r="H113" t="s">
        <v>4006</v>
      </c>
      <c r="I113" s="160" t="s">
        <v>3997</v>
      </c>
      <c r="J113" t="s">
        <v>4084</v>
      </c>
      <c r="K113">
        <v>26</v>
      </c>
      <c r="L113" t="s">
        <v>4119</v>
      </c>
    </row>
    <row r="114" spans="1:12">
      <c r="A114" s="15">
        <v>40200921</v>
      </c>
      <c r="B114" t="s">
        <v>4000</v>
      </c>
      <c r="C114" t="s">
        <v>4081</v>
      </c>
      <c r="D114" t="s">
        <v>4118</v>
      </c>
      <c r="E114" t="s">
        <v>4136</v>
      </c>
      <c r="F114" t="s">
        <v>4068</v>
      </c>
      <c r="G114" s="160" t="s">
        <v>4005</v>
      </c>
      <c r="H114" t="s">
        <v>4006</v>
      </c>
      <c r="I114" s="160" t="s">
        <v>3997</v>
      </c>
      <c r="J114" t="s">
        <v>4084</v>
      </c>
      <c r="K114">
        <v>26</v>
      </c>
      <c r="L114" t="s">
        <v>4119</v>
      </c>
    </row>
    <row r="115" spans="1:12">
      <c r="A115" s="15">
        <v>40200922</v>
      </c>
      <c r="B115" t="s">
        <v>4000</v>
      </c>
      <c r="C115" t="s">
        <v>4081</v>
      </c>
      <c r="D115" t="s">
        <v>4118</v>
      </c>
      <c r="E115" t="s">
        <v>4137</v>
      </c>
      <c r="F115" t="s">
        <v>4068</v>
      </c>
      <c r="G115" s="160" t="s">
        <v>4005</v>
      </c>
      <c r="H115" t="s">
        <v>4006</v>
      </c>
      <c r="I115" s="160" t="s">
        <v>3997</v>
      </c>
      <c r="J115" t="s">
        <v>4084</v>
      </c>
      <c r="K115">
        <v>26</v>
      </c>
      <c r="L115" t="s">
        <v>4119</v>
      </c>
    </row>
    <row r="116" spans="1:12">
      <c r="A116" s="15">
        <v>40200923</v>
      </c>
      <c r="B116" t="s">
        <v>4000</v>
      </c>
      <c r="C116" t="s">
        <v>4081</v>
      </c>
      <c r="D116" t="s">
        <v>4118</v>
      </c>
      <c r="E116" t="s">
        <v>4138</v>
      </c>
      <c r="F116" t="s">
        <v>4068</v>
      </c>
      <c r="G116" s="160" t="s">
        <v>4005</v>
      </c>
      <c r="H116" t="s">
        <v>4006</v>
      </c>
      <c r="I116" s="160" t="s">
        <v>3997</v>
      </c>
      <c r="J116" t="s">
        <v>4084</v>
      </c>
      <c r="K116">
        <v>26</v>
      </c>
      <c r="L116" t="s">
        <v>4119</v>
      </c>
    </row>
    <row r="117" spans="1:12">
      <c r="A117" s="15">
        <v>40200924</v>
      </c>
      <c r="B117" t="s">
        <v>4000</v>
      </c>
      <c r="C117" t="s">
        <v>4081</v>
      </c>
      <c r="D117" t="s">
        <v>4118</v>
      </c>
      <c r="E117" t="s">
        <v>4139</v>
      </c>
      <c r="F117" t="s">
        <v>4068</v>
      </c>
      <c r="G117" s="160" t="s">
        <v>4005</v>
      </c>
      <c r="H117" t="s">
        <v>4006</v>
      </c>
      <c r="I117" s="160" t="s">
        <v>3997</v>
      </c>
      <c r="J117" t="s">
        <v>4084</v>
      </c>
      <c r="K117">
        <v>26</v>
      </c>
      <c r="L117" t="s">
        <v>4119</v>
      </c>
    </row>
    <row r="118" spans="1:12">
      <c r="A118" s="15">
        <v>40200925</v>
      </c>
      <c r="B118" t="s">
        <v>4000</v>
      </c>
      <c r="C118" t="s">
        <v>4081</v>
      </c>
      <c r="D118" t="s">
        <v>4118</v>
      </c>
      <c r="E118" t="s">
        <v>4140</v>
      </c>
      <c r="F118" t="s">
        <v>4068</v>
      </c>
      <c r="G118" s="160" t="s">
        <v>4005</v>
      </c>
      <c r="H118" t="s">
        <v>4006</v>
      </c>
      <c r="I118" s="160" t="s">
        <v>3997</v>
      </c>
      <c r="J118" t="s">
        <v>4084</v>
      </c>
      <c r="K118">
        <v>26</v>
      </c>
      <c r="L118" t="s">
        <v>4119</v>
      </c>
    </row>
    <row r="119" spans="1:12">
      <c r="A119" s="15">
        <v>40200926</v>
      </c>
      <c r="B119" t="s">
        <v>4000</v>
      </c>
      <c r="C119" t="s">
        <v>4081</v>
      </c>
      <c r="D119" t="s">
        <v>4118</v>
      </c>
      <c r="E119" t="s">
        <v>4141</v>
      </c>
      <c r="F119" t="s">
        <v>4068</v>
      </c>
      <c r="G119" s="160" t="s">
        <v>4005</v>
      </c>
      <c r="H119" t="s">
        <v>4006</v>
      </c>
      <c r="I119" s="160" t="s">
        <v>3997</v>
      </c>
      <c r="J119" t="s">
        <v>4084</v>
      </c>
      <c r="K119">
        <v>26</v>
      </c>
      <c r="L119" t="s">
        <v>4119</v>
      </c>
    </row>
    <row r="120" spans="1:12">
      <c r="A120" s="15">
        <v>40200927</v>
      </c>
      <c r="B120" t="s">
        <v>4000</v>
      </c>
      <c r="C120" t="s">
        <v>4081</v>
      </c>
      <c r="D120" t="s">
        <v>4118</v>
      </c>
      <c r="E120" t="s">
        <v>4142</v>
      </c>
      <c r="F120" t="s">
        <v>4068</v>
      </c>
      <c r="G120" s="160" t="s">
        <v>4005</v>
      </c>
      <c r="H120" t="s">
        <v>4006</v>
      </c>
      <c r="I120" s="160" t="s">
        <v>3997</v>
      </c>
      <c r="J120" t="s">
        <v>4084</v>
      </c>
      <c r="K120">
        <v>26</v>
      </c>
      <c r="L120" t="s">
        <v>4119</v>
      </c>
    </row>
    <row r="121" spans="1:12">
      <c r="A121" s="15">
        <v>40200928</v>
      </c>
      <c r="B121" t="s">
        <v>4000</v>
      </c>
      <c r="C121" t="s">
        <v>4081</v>
      </c>
      <c r="D121" t="s">
        <v>4118</v>
      </c>
      <c r="E121" t="s">
        <v>4143</v>
      </c>
      <c r="F121" t="s">
        <v>4068</v>
      </c>
      <c r="G121" s="160" t="s">
        <v>4005</v>
      </c>
      <c r="H121" t="s">
        <v>4006</v>
      </c>
      <c r="I121" s="160" t="s">
        <v>3997</v>
      </c>
      <c r="J121" t="s">
        <v>4084</v>
      </c>
      <c r="K121">
        <v>26</v>
      </c>
      <c r="L121" t="s">
        <v>4119</v>
      </c>
    </row>
    <row r="122" spans="1:12">
      <c r="A122" s="15">
        <v>40200929</v>
      </c>
      <c r="B122" t="s">
        <v>4000</v>
      </c>
      <c r="C122" t="s">
        <v>4081</v>
      </c>
      <c r="D122" t="s">
        <v>4118</v>
      </c>
      <c r="E122" t="s">
        <v>4058</v>
      </c>
      <c r="F122" t="s">
        <v>4068</v>
      </c>
      <c r="G122" s="160" t="s">
        <v>4005</v>
      </c>
      <c r="H122" t="s">
        <v>4006</v>
      </c>
      <c r="I122" s="160" t="s">
        <v>3997</v>
      </c>
      <c r="J122" t="s">
        <v>4084</v>
      </c>
      <c r="K122">
        <v>26</v>
      </c>
      <c r="L122" t="s">
        <v>4119</v>
      </c>
    </row>
    <row r="123" spans="1:12">
      <c r="A123" s="15">
        <v>40200930</v>
      </c>
      <c r="B123" t="s">
        <v>4000</v>
      </c>
      <c r="C123" t="s">
        <v>4081</v>
      </c>
      <c r="D123" t="s">
        <v>4118</v>
      </c>
      <c r="E123" t="s">
        <v>4056</v>
      </c>
      <c r="F123" t="s">
        <v>4068</v>
      </c>
      <c r="G123" s="160" t="s">
        <v>4005</v>
      </c>
      <c r="H123" t="s">
        <v>4006</v>
      </c>
      <c r="I123" s="160" t="s">
        <v>3997</v>
      </c>
      <c r="J123" t="s">
        <v>4084</v>
      </c>
      <c r="K123">
        <v>26</v>
      </c>
      <c r="L123" t="s">
        <v>4119</v>
      </c>
    </row>
    <row r="124" spans="1:12">
      <c r="A124" s="15">
        <v>40200931</v>
      </c>
      <c r="B124" t="s">
        <v>4000</v>
      </c>
      <c r="C124" t="s">
        <v>4081</v>
      </c>
      <c r="D124" t="s">
        <v>4118</v>
      </c>
      <c r="E124" t="s">
        <v>4003</v>
      </c>
      <c r="F124" t="s">
        <v>4068</v>
      </c>
      <c r="G124" s="160" t="s">
        <v>4005</v>
      </c>
      <c r="H124" t="s">
        <v>4006</v>
      </c>
      <c r="I124" s="160" t="s">
        <v>3997</v>
      </c>
      <c r="J124" t="s">
        <v>4084</v>
      </c>
      <c r="K124">
        <v>26</v>
      </c>
      <c r="L124" t="s">
        <v>4119</v>
      </c>
    </row>
    <row r="125" spans="1:12">
      <c r="A125" s="15">
        <v>40201001</v>
      </c>
      <c r="B125" t="s">
        <v>4000</v>
      </c>
      <c r="C125" t="s">
        <v>4081</v>
      </c>
      <c r="D125" t="s">
        <v>4144</v>
      </c>
      <c r="E125" t="s">
        <v>4145</v>
      </c>
      <c r="F125" t="s">
        <v>4068</v>
      </c>
      <c r="G125" s="160" t="s">
        <v>4009</v>
      </c>
      <c r="H125" t="s">
        <v>4146</v>
      </c>
      <c r="I125" s="160" t="s">
        <v>3995</v>
      </c>
      <c r="J125" t="s">
        <v>4147</v>
      </c>
      <c r="K125" s="160" t="s">
        <v>4007</v>
      </c>
      <c r="L125" t="s">
        <v>4148</v>
      </c>
    </row>
    <row r="126" spans="1:12">
      <c r="A126" s="15">
        <v>40201002</v>
      </c>
      <c r="B126" t="s">
        <v>4000</v>
      </c>
      <c r="C126" t="s">
        <v>4081</v>
      </c>
      <c r="D126" t="s">
        <v>4144</v>
      </c>
      <c r="E126" t="s">
        <v>4149</v>
      </c>
      <c r="F126" t="s">
        <v>4068</v>
      </c>
      <c r="G126" s="160" t="s">
        <v>4009</v>
      </c>
      <c r="H126" t="s">
        <v>4146</v>
      </c>
      <c r="I126" s="160" t="s">
        <v>4009</v>
      </c>
      <c r="J126" t="s">
        <v>4150</v>
      </c>
      <c r="K126" s="160" t="s">
        <v>4009</v>
      </c>
      <c r="L126" t="s">
        <v>4151</v>
      </c>
    </row>
    <row r="127" spans="1:12">
      <c r="A127" s="15">
        <v>40201003</v>
      </c>
      <c r="B127" t="s">
        <v>4000</v>
      </c>
      <c r="C127" t="s">
        <v>4081</v>
      </c>
      <c r="D127" t="s">
        <v>4144</v>
      </c>
      <c r="E127" t="s">
        <v>4152</v>
      </c>
      <c r="F127" t="s">
        <v>4068</v>
      </c>
      <c r="G127" s="160" t="s">
        <v>4009</v>
      </c>
      <c r="H127" t="s">
        <v>4146</v>
      </c>
      <c r="I127" s="160" t="s">
        <v>4009</v>
      </c>
      <c r="J127" t="s">
        <v>4150</v>
      </c>
      <c r="K127" s="160" t="s">
        <v>4007</v>
      </c>
      <c r="L127" t="s">
        <v>4153</v>
      </c>
    </row>
    <row r="128" spans="1:12">
      <c r="A128" s="15">
        <v>40201004</v>
      </c>
      <c r="B128" t="s">
        <v>4000</v>
      </c>
      <c r="C128" t="s">
        <v>4081</v>
      </c>
      <c r="D128" t="s">
        <v>4144</v>
      </c>
      <c r="E128" t="s">
        <v>4154</v>
      </c>
      <c r="F128" t="s">
        <v>4068</v>
      </c>
      <c r="G128" s="160" t="s">
        <v>4009</v>
      </c>
      <c r="H128" t="s">
        <v>4146</v>
      </c>
      <c r="I128" s="160" t="s">
        <v>3997</v>
      </c>
      <c r="J128" t="s">
        <v>3999</v>
      </c>
      <c r="K128">
        <v>99</v>
      </c>
      <c r="L128" t="s">
        <v>3999</v>
      </c>
    </row>
    <row r="129" spans="1:12">
      <c r="A129" s="15">
        <v>40201101</v>
      </c>
      <c r="B129" t="s">
        <v>4000</v>
      </c>
      <c r="C129" t="s">
        <v>4081</v>
      </c>
      <c r="D129" t="s">
        <v>4155</v>
      </c>
      <c r="E129" t="s">
        <v>4156</v>
      </c>
      <c r="F129" t="s">
        <v>4068</v>
      </c>
      <c r="G129" s="160" t="s">
        <v>4005</v>
      </c>
      <c r="H129" t="s">
        <v>4006</v>
      </c>
      <c r="I129" s="160" t="s">
        <v>3997</v>
      </c>
      <c r="J129" t="s">
        <v>4084</v>
      </c>
      <c r="K129" s="160" t="s">
        <v>4009</v>
      </c>
      <c r="L129" t="s">
        <v>4157</v>
      </c>
    </row>
    <row r="130" spans="1:12">
      <c r="A130" s="15">
        <v>40201103</v>
      </c>
      <c r="B130" t="s">
        <v>4000</v>
      </c>
      <c r="C130" t="s">
        <v>4081</v>
      </c>
      <c r="D130" t="s">
        <v>4155</v>
      </c>
      <c r="E130" t="s">
        <v>4158</v>
      </c>
      <c r="F130" t="s">
        <v>4068</v>
      </c>
      <c r="G130" s="160" t="s">
        <v>4005</v>
      </c>
      <c r="H130" t="s">
        <v>4006</v>
      </c>
      <c r="I130" s="160" t="s">
        <v>3997</v>
      </c>
      <c r="J130" t="s">
        <v>4084</v>
      </c>
      <c r="K130" s="160" t="s">
        <v>4009</v>
      </c>
      <c r="L130" t="s">
        <v>4157</v>
      </c>
    </row>
    <row r="131" spans="1:12">
      <c r="A131" s="15">
        <v>40201104</v>
      </c>
      <c r="B131" t="s">
        <v>4000</v>
      </c>
      <c r="C131" t="s">
        <v>4081</v>
      </c>
      <c r="D131" t="s">
        <v>4155</v>
      </c>
      <c r="E131" t="s">
        <v>4159</v>
      </c>
      <c r="F131" t="s">
        <v>4073</v>
      </c>
      <c r="G131" s="160" t="s">
        <v>4074</v>
      </c>
      <c r="H131" t="s">
        <v>4075</v>
      </c>
      <c r="I131" s="160" t="s">
        <v>4076</v>
      </c>
      <c r="J131" t="s">
        <v>4077</v>
      </c>
      <c r="K131">
        <v>99</v>
      </c>
      <c r="L131" t="s">
        <v>3999</v>
      </c>
    </row>
    <row r="132" spans="1:12">
      <c r="A132" s="15">
        <v>40201105</v>
      </c>
      <c r="B132" t="s">
        <v>4000</v>
      </c>
      <c r="C132" t="s">
        <v>4081</v>
      </c>
      <c r="D132" t="s">
        <v>4155</v>
      </c>
      <c r="E132" t="s">
        <v>4160</v>
      </c>
      <c r="F132" t="s">
        <v>4068</v>
      </c>
      <c r="G132" s="160" t="s">
        <v>4005</v>
      </c>
      <c r="H132" t="s">
        <v>4006</v>
      </c>
      <c r="I132" s="160" t="s">
        <v>3997</v>
      </c>
      <c r="J132" t="s">
        <v>4084</v>
      </c>
      <c r="K132" s="160" t="s">
        <v>4009</v>
      </c>
      <c r="L132" t="s">
        <v>4157</v>
      </c>
    </row>
    <row r="133" spans="1:12">
      <c r="A133" s="15">
        <v>40201112</v>
      </c>
      <c r="B133" t="s">
        <v>4000</v>
      </c>
      <c r="C133" t="s">
        <v>4081</v>
      </c>
      <c r="D133" t="s">
        <v>4155</v>
      </c>
      <c r="E133" t="s">
        <v>4161</v>
      </c>
      <c r="F133" t="s">
        <v>4068</v>
      </c>
      <c r="G133" s="160" t="s">
        <v>4005</v>
      </c>
      <c r="H133" t="s">
        <v>4006</v>
      </c>
      <c r="I133" s="160" t="s">
        <v>3997</v>
      </c>
      <c r="J133" t="s">
        <v>4084</v>
      </c>
      <c r="K133" s="160" t="s">
        <v>4009</v>
      </c>
      <c r="L133" t="s">
        <v>4157</v>
      </c>
    </row>
    <row r="134" spans="1:12">
      <c r="A134" s="15">
        <v>40201114</v>
      </c>
      <c r="B134" t="s">
        <v>4000</v>
      </c>
      <c r="C134" t="s">
        <v>4081</v>
      </c>
      <c r="D134" t="s">
        <v>4155</v>
      </c>
      <c r="E134" t="s">
        <v>4162</v>
      </c>
      <c r="F134" t="s">
        <v>4068</v>
      </c>
      <c r="G134" s="160" t="s">
        <v>4005</v>
      </c>
      <c r="H134" t="s">
        <v>4006</v>
      </c>
      <c r="I134" s="160" t="s">
        <v>3997</v>
      </c>
      <c r="J134" t="s">
        <v>4084</v>
      </c>
      <c r="K134" s="160" t="s">
        <v>4009</v>
      </c>
      <c r="L134" t="s">
        <v>4157</v>
      </c>
    </row>
    <row r="135" spans="1:12">
      <c r="A135" s="15">
        <v>40201116</v>
      </c>
      <c r="B135" t="s">
        <v>4000</v>
      </c>
      <c r="C135" t="s">
        <v>4081</v>
      </c>
      <c r="D135" t="s">
        <v>4155</v>
      </c>
      <c r="E135" t="s">
        <v>4163</v>
      </c>
      <c r="F135" t="s">
        <v>4068</v>
      </c>
      <c r="G135" s="160" t="s">
        <v>4005</v>
      </c>
      <c r="H135" t="s">
        <v>4006</v>
      </c>
      <c r="I135" s="160" t="s">
        <v>3997</v>
      </c>
      <c r="J135" t="s">
        <v>4084</v>
      </c>
      <c r="K135" s="160" t="s">
        <v>4009</v>
      </c>
      <c r="L135" t="s">
        <v>4157</v>
      </c>
    </row>
    <row r="136" spans="1:12">
      <c r="A136" s="15">
        <v>40201121</v>
      </c>
      <c r="B136" t="s">
        <v>4000</v>
      </c>
      <c r="C136" t="s">
        <v>4081</v>
      </c>
      <c r="D136" t="s">
        <v>4155</v>
      </c>
      <c r="E136" t="s">
        <v>4164</v>
      </c>
      <c r="F136" t="s">
        <v>4068</v>
      </c>
      <c r="G136" s="160" t="s">
        <v>4005</v>
      </c>
      <c r="H136" t="s">
        <v>4006</v>
      </c>
      <c r="I136" s="160" t="s">
        <v>3997</v>
      </c>
      <c r="J136" t="s">
        <v>4084</v>
      </c>
      <c r="K136" s="160" t="s">
        <v>4009</v>
      </c>
      <c r="L136" t="s">
        <v>4157</v>
      </c>
    </row>
    <row r="137" spans="1:12">
      <c r="A137" s="15">
        <v>40201122</v>
      </c>
      <c r="B137" t="s">
        <v>4000</v>
      </c>
      <c r="C137" t="s">
        <v>4081</v>
      </c>
      <c r="D137" t="s">
        <v>4155</v>
      </c>
      <c r="E137" t="s">
        <v>4165</v>
      </c>
      <c r="F137" t="s">
        <v>4068</v>
      </c>
      <c r="G137" s="160" t="s">
        <v>4005</v>
      </c>
      <c r="H137" t="s">
        <v>4006</v>
      </c>
      <c r="I137" s="160" t="s">
        <v>3997</v>
      </c>
      <c r="J137" t="s">
        <v>4084</v>
      </c>
      <c r="K137" s="160" t="s">
        <v>4009</v>
      </c>
      <c r="L137" t="s">
        <v>4157</v>
      </c>
    </row>
    <row r="138" spans="1:12">
      <c r="A138" s="15">
        <v>40201197</v>
      </c>
      <c r="B138" t="s">
        <v>4000</v>
      </c>
      <c r="C138" t="s">
        <v>4081</v>
      </c>
      <c r="D138" t="s">
        <v>4155</v>
      </c>
      <c r="E138" t="s">
        <v>4166</v>
      </c>
      <c r="F138" t="s">
        <v>4068</v>
      </c>
      <c r="G138" s="160" t="s">
        <v>4005</v>
      </c>
      <c r="H138" t="s">
        <v>4006</v>
      </c>
      <c r="I138" s="160" t="s">
        <v>3997</v>
      </c>
      <c r="J138" t="s">
        <v>4084</v>
      </c>
      <c r="K138" s="160" t="s">
        <v>4009</v>
      </c>
      <c r="L138" t="s">
        <v>4157</v>
      </c>
    </row>
    <row r="139" spans="1:12">
      <c r="A139" s="15">
        <v>40201199</v>
      </c>
      <c r="B139" t="s">
        <v>4000</v>
      </c>
      <c r="C139" t="s">
        <v>4081</v>
      </c>
      <c r="D139" t="s">
        <v>4155</v>
      </c>
      <c r="E139" t="s">
        <v>4167</v>
      </c>
      <c r="F139" t="s">
        <v>4068</v>
      </c>
      <c r="G139" s="160" t="s">
        <v>4005</v>
      </c>
      <c r="H139" t="s">
        <v>4006</v>
      </c>
      <c r="I139" s="160" t="s">
        <v>3997</v>
      </c>
      <c r="J139" t="s">
        <v>4084</v>
      </c>
      <c r="K139" s="160" t="s">
        <v>4009</v>
      </c>
      <c r="L139" t="s">
        <v>4157</v>
      </c>
    </row>
    <row r="140" spans="1:12">
      <c r="A140" s="15">
        <v>40201201</v>
      </c>
      <c r="B140" t="s">
        <v>4000</v>
      </c>
      <c r="C140" t="s">
        <v>4081</v>
      </c>
      <c r="D140" t="s">
        <v>4168</v>
      </c>
      <c r="E140" t="s">
        <v>4169</v>
      </c>
      <c r="F140" t="s">
        <v>4068</v>
      </c>
      <c r="G140" s="160" t="s">
        <v>4005</v>
      </c>
      <c r="H140" t="s">
        <v>4006</v>
      </c>
      <c r="I140" s="160" t="s">
        <v>3997</v>
      </c>
      <c r="J140" t="s">
        <v>4084</v>
      </c>
      <c r="K140" s="160" t="s">
        <v>4009</v>
      </c>
      <c r="L140" t="s">
        <v>4157</v>
      </c>
    </row>
    <row r="141" spans="1:12">
      <c r="A141" s="15">
        <v>40201301</v>
      </c>
      <c r="B141" t="s">
        <v>4000</v>
      </c>
      <c r="C141" t="s">
        <v>4081</v>
      </c>
      <c r="D141" t="s">
        <v>4170</v>
      </c>
      <c r="E141" t="s">
        <v>4171</v>
      </c>
      <c r="F141" t="s">
        <v>4068</v>
      </c>
      <c r="G141" s="160" t="s">
        <v>4005</v>
      </c>
      <c r="H141" t="s">
        <v>4006</v>
      </c>
      <c r="I141" s="160" t="s">
        <v>3997</v>
      </c>
      <c r="J141" t="s">
        <v>4084</v>
      </c>
      <c r="K141" s="160" t="s">
        <v>3995</v>
      </c>
      <c r="L141" t="s">
        <v>4172</v>
      </c>
    </row>
    <row r="142" spans="1:12">
      <c r="A142" s="15">
        <v>40201303</v>
      </c>
      <c r="B142" t="s">
        <v>4000</v>
      </c>
      <c r="C142" t="s">
        <v>4081</v>
      </c>
      <c r="D142" t="s">
        <v>4170</v>
      </c>
      <c r="E142" t="s">
        <v>4173</v>
      </c>
      <c r="F142" t="s">
        <v>4068</v>
      </c>
      <c r="G142" s="160" t="s">
        <v>4005</v>
      </c>
      <c r="H142" t="s">
        <v>4006</v>
      </c>
      <c r="I142" s="160" t="s">
        <v>3997</v>
      </c>
      <c r="J142" t="s">
        <v>4084</v>
      </c>
      <c r="K142" s="160" t="s">
        <v>3995</v>
      </c>
      <c r="L142" t="s">
        <v>4172</v>
      </c>
    </row>
    <row r="143" spans="1:12">
      <c r="A143" s="15">
        <v>40201304</v>
      </c>
      <c r="B143" t="s">
        <v>4000</v>
      </c>
      <c r="C143" t="s">
        <v>4081</v>
      </c>
      <c r="D143" t="s">
        <v>4170</v>
      </c>
      <c r="E143" t="s">
        <v>4174</v>
      </c>
      <c r="F143" t="s">
        <v>4073</v>
      </c>
      <c r="G143" s="160" t="s">
        <v>4074</v>
      </c>
      <c r="H143" t="s">
        <v>4075</v>
      </c>
      <c r="I143" s="160" t="s">
        <v>4076</v>
      </c>
      <c r="J143" t="s">
        <v>4077</v>
      </c>
      <c r="K143">
        <v>99</v>
      </c>
      <c r="L143" t="s">
        <v>3999</v>
      </c>
    </row>
    <row r="144" spans="1:12">
      <c r="A144" s="15">
        <v>40201305</v>
      </c>
      <c r="B144" t="s">
        <v>4000</v>
      </c>
      <c r="C144" t="s">
        <v>4081</v>
      </c>
      <c r="D144" t="s">
        <v>4170</v>
      </c>
      <c r="E144" t="s">
        <v>4175</v>
      </c>
      <c r="F144" t="s">
        <v>4068</v>
      </c>
      <c r="G144" s="160" t="s">
        <v>4005</v>
      </c>
      <c r="H144" t="s">
        <v>4006</v>
      </c>
      <c r="I144" s="160" t="s">
        <v>3997</v>
      </c>
      <c r="J144" t="s">
        <v>4084</v>
      </c>
      <c r="K144" s="160" t="s">
        <v>3995</v>
      </c>
      <c r="L144" t="s">
        <v>4172</v>
      </c>
    </row>
    <row r="145" spans="1:12">
      <c r="A145" s="15">
        <v>40201310</v>
      </c>
      <c r="B145" t="s">
        <v>4000</v>
      </c>
      <c r="C145" t="s">
        <v>4081</v>
      </c>
      <c r="D145" t="s">
        <v>4170</v>
      </c>
      <c r="E145" t="s">
        <v>4176</v>
      </c>
      <c r="F145" t="s">
        <v>4068</v>
      </c>
      <c r="G145" s="160" t="s">
        <v>4005</v>
      </c>
      <c r="H145" t="s">
        <v>4006</v>
      </c>
      <c r="I145" s="160" t="s">
        <v>3997</v>
      </c>
      <c r="J145" t="s">
        <v>4084</v>
      </c>
      <c r="K145" s="160" t="s">
        <v>3995</v>
      </c>
      <c r="L145" t="s">
        <v>4172</v>
      </c>
    </row>
    <row r="146" spans="1:12">
      <c r="A146" s="15">
        <v>40201320</v>
      </c>
      <c r="B146" t="s">
        <v>4000</v>
      </c>
      <c r="C146" t="s">
        <v>4081</v>
      </c>
      <c r="D146" t="s">
        <v>4170</v>
      </c>
      <c r="E146" t="s">
        <v>4177</v>
      </c>
      <c r="F146" t="s">
        <v>4068</v>
      </c>
      <c r="G146" s="160" t="s">
        <v>4005</v>
      </c>
      <c r="H146" t="s">
        <v>4006</v>
      </c>
      <c r="I146" s="160" t="s">
        <v>3997</v>
      </c>
      <c r="J146" t="s">
        <v>4084</v>
      </c>
      <c r="K146" s="160" t="s">
        <v>3995</v>
      </c>
      <c r="L146" t="s">
        <v>4172</v>
      </c>
    </row>
    <row r="147" spans="1:12">
      <c r="A147" s="15">
        <v>40201330</v>
      </c>
      <c r="B147" t="s">
        <v>4000</v>
      </c>
      <c r="C147" t="s">
        <v>4081</v>
      </c>
      <c r="D147" t="s">
        <v>4170</v>
      </c>
      <c r="E147" t="s">
        <v>4178</v>
      </c>
      <c r="F147" t="s">
        <v>4068</v>
      </c>
      <c r="G147" s="160" t="s">
        <v>4005</v>
      </c>
      <c r="H147" t="s">
        <v>4006</v>
      </c>
      <c r="I147" s="160" t="s">
        <v>3997</v>
      </c>
      <c r="J147" t="s">
        <v>4084</v>
      </c>
      <c r="K147" s="160" t="s">
        <v>3995</v>
      </c>
      <c r="L147" t="s">
        <v>4172</v>
      </c>
    </row>
    <row r="148" spans="1:12">
      <c r="A148" s="15">
        <v>40201399</v>
      </c>
      <c r="B148" t="s">
        <v>4000</v>
      </c>
      <c r="C148" t="s">
        <v>4081</v>
      </c>
      <c r="D148" t="s">
        <v>4170</v>
      </c>
      <c r="E148" t="s">
        <v>4020</v>
      </c>
      <c r="F148" t="s">
        <v>4068</v>
      </c>
      <c r="G148" s="160" t="s">
        <v>4005</v>
      </c>
      <c r="H148" t="s">
        <v>4006</v>
      </c>
      <c r="I148" s="160" t="s">
        <v>3997</v>
      </c>
      <c r="J148" t="s">
        <v>4084</v>
      </c>
      <c r="K148" s="160" t="s">
        <v>3995</v>
      </c>
      <c r="L148" t="s">
        <v>4172</v>
      </c>
    </row>
    <row r="149" spans="1:12">
      <c r="A149" s="15">
        <v>40201401</v>
      </c>
      <c r="B149" t="s">
        <v>4000</v>
      </c>
      <c r="C149" t="s">
        <v>4081</v>
      </c>
      <c r="D149" t="s">
        <v>4179</v>
      </c>
      <c r="E149" t="s">
        <v>4180</v>
      </c>
      <c r="F149" t="s">
        <v>4068</v>
      </c>
      <c r="G149" s="160" t="s">
        <v>4005</v>
      </c>
      <c r="H149" t="s">
        <v>4006</v>
      </c>
      <c r="I149" s="160" t="s">
        <v>3997</v>
      </c>
      <c r="J149" t="s">
        <v>4084</v>
      </c>
      <c r="K149" s="160" t="s">
        <v>3997</v>
      </c>
      <c r="L149" t="s">
        <v>4179</v>
      </c>
    </row>
    <row r="150" spans="1:12">
      <c r="A150" s="15">
        <v>40201402</v>
      </c>
      <c r="B150" t="s">
        <v>4000</v>
      </c>
      <c r="C150" t="s">
        <v>4081</v>
      </c>
      <c r="D150" t="s">
        <v>4179</v>
      </c>
      <c r="E150" t="s">
        <v>4181</v>
      </c>
      <c r="F150" t="s">
        <v>4068</v>
      </c>
      <c r="G150" s="160" t="s">
        <v>4005</v>
      </c>
      <c r="H150" t="s">
        <v>4006</v>
      </c>
      <c r="I150" s="160" t="s">
        <v>3997</v>
      </c>
      <c r="J150" t="s">
        <v>4084</v>
      </c>
      <c r="K150" s="160" t="s">
        <v>3997</v>
      </c>
      <c r="L150" t="s">
        <v>4179</v>
      </c>
    </row>
    <row r="151" spans="1:12">
      <c r="A151" s="15">
        <v>40201403</v>
      </c>
      <c r="B151" t="s">
        <v>4000</v>
      </c>
      <c r="C151" t="s">
        <v>4081</v>
      </c>
      <c r="D151" t="s">
        <v>4179</v>
      </c>
      <c r="E151" t="s">
        <v>4173</v>
      </c>
      <c r="F151" t="s">
        <v>4068</v>
      </c>
      <c r="G151" s="160" t="s">
        <v>4005</v>
      </c>
      <c r="H151" t="s">
        <v>4006</v>
      </c>
      <c r="I151" s="160" t="s">
        <v>3997</v>
      </c>
      <c r="J151" t="s">
        <v>4084</v>
      </c>
      <c r="K151" s="160" t="s">
        <v>3997</v>
      </c>
      <c r="L151" t="s">
        <v>4179</v>
      </c>
    </row>
    <row r="152" spans="1:12">
      <c r="A152" s="15">
        <v>40201404</v>
      </c>
      <c r="B152" t="s">
        <v>4000</v>
      </c>
      <c r="C152" t="s">
        <v>4081</v>
      </c>
      <c r="D152" t="s">
        <v>4179</v>
      </c>
      <c r="E152" t="s">
        <v>4174</v>
      </c>
      <c r="F152" t="s">
        <v>4073</v>
      </c>
      <c r="G152" s="160" t="s">
        <v>4074</v>
      </c>
      <c r="H152" t="s">
        <v>4075</v>
      </c>
      <c r="I152" s="160" t="s">
        <v>4076</v>
      </c>
      <c r="J152" t="s">
        <v>4077</v>
      </c>
      <c r="K152">
        <v>99</v>
      </c>
      <c r="L152" t="s">
        <v>3999</v>
      </c>
    </row>
    <row r="153" spans="1:12">
      <c r="A153" s="15">
        <v>40201405</v>
      </c>
      <c r="B153" t="s">
        <v>4000</v>
      </c>
      <c r="C153" t="s">
        <v>4081</v>
      </c>
      <c r="D153" t="s">
        <v>4179</v>
      </c>
      <c r="E153" t="s">
        <v>4175</v>
      </c>
      <c r="F153" t="s">
        <v>4068</v>
      </c>
      <c r="G153" s="160" t="s">
        <v>4005</v>
      </c>
      <c r="H153" t="s">
        <v>4006</v>
      </c>
      <c r="I153" s="160" t="s">
        <v>3997</v>
      </c>
      <c r="J153" t="s">
        <v>4084</v>
      </c>
      <c r="K153" s="160" t="s">
        <v>3997</v>
      </c>
      <c r="L153" t="s">
        <v>4179</v>
      </c>
    </row>
    <row r="154" spans="1:12">
      <c r="A154" s="15">
        <v>40201406</v>
      </c>
      <c r="B154" t="s">
        <v>4000</v>
      </c>
      <c r="C154" t="s">
        <v>4081</v>
      </c>
      <c r="D154" t="s">
        <v>4179</v>
      </c>
      <c r="E154" t="s">
        <v>4182</v>
      </c>
      <c r="F154" t="s">
        <v>4068</v>
      </c>
      <c r="G154" s="160" t="s">
        <v>4005</v>
      </c>
      <c r="H154" t="s">
        <v>4006</v>
      </c>
      <c r="I154" s="160" t="s">
        <v>3997</v>
      </c>
      <c r="J154" t="s">
        <v>4084</v>
      </c>
      <c r="K154" s="160" t="s">
        <v>3997</v>
      </c>
      <c r="L154" t="s">
        <v>4179</v>
      </c>
    </row>
    <row r="155" spans="1:12">
      <c r="A155" s="15">
        <v>40201410</v>
      </c>
      <c r="B155" t="s">
        <v>4000</v>
      </c>
      <c r="C155" t="s">
        <v>4081</v>
      </c>
      <c r="D155" t="s">
        <v>4179</v>
      </c>
      <c r="E155" t="s">
        <v>4183</v>
      </c>
      <c r="F155" t="s">
        <v>4068</v>
      </c>
      <c r="G155" s="160" t="s">
        <v>4005</v>
      </c>
      <c r="H155" t="s">
        <v>4006</v>
      </c>
      <c r="I155" s="160" t="s">
        <v>3997</v>
      </c>
      <c r="J155" t="s">
        <v>4084</v>
      </c>
      <c r="K155" s="160" t="s">
        <v>3997</v>
      </c>
      <c r="L155" t="s">
        <v>4179</v>
      </c>
    </row>
    <row r="156" spans="1:12">
      <c r="A156" s="15">
        <v>40201411</v>
      </c>
      <c r="B156" t="s">
        <v>4000</v>
      </c>
      <c r="C156" t="s">
        <v>4081</v>
      </c>
      <c r="D156" t="s">
        <v>4179</v>
      </c>
      <c r="E156" t="s">
        <v>4184</v>
      </c>
      <c r="F156" t="s">
        <v>4068</v>
      </c>
      <c r="G156" s="160" t="s">
        <v>4005</v>
      </c>
      <c r="H156" t="s">
        <v>4006</v>
      </c>
      <c r="I156" s="160" t="s">
        <v>3997</v>
      </c>
      <c r="J156" t="s">
        <v>4084</v>
      </c>
      <c r="K156" s="160" t="s">
        <v>3997</v>
      </c>
      <c r="L156" t="s">
        <v>4179</v>
      </c>
    </row>
    <row r="157" spans="1:12">
      <c r="A157" s="15">
        <v>40201431</v>
      </c>
      <c r="B157" t="s">
        <v>4000</v>
      </c>
      <c r="C157" t="s">
        <v>4081</v>
      </c>
      <c r="D157" t="s">
        <v>4179</v>
      </c>
      <c r="E157" t="s">
        <v>4185</v>
      </c>
      <c r="F157" t="s">
        <v>4068</v>
      </c>
      <c r="G157" s="160" t="s">
        <v>4005</v>
      </c>
      <c r="H157" t="s">
        <v>4006</v>
      </c>
      <c r="I157" s="160" t="s">
        <v>3997</v>
      </c>
      <c r="J157" t="s">
        <v>4084</v>
      </c>
      <c r="K157" s="160" t="s">
        <v>3997</v>
      </c>
      <c r="L157" t="s">
        <v>4179</v>
      </c>
    </row>
    <row r="158" spans="1:12">
      <c r="A158" s="15">
        <v>40201432</v>
      </c>
      <c r="B158" t="s">
        <v>4000</v>
      </c>
      <c r="C158" t="s">
        <v>4081</v>
      </c>
      <c r="D158" t="s">
        <v>4179</v>
      </c>
      <c r="E158" t="s">
        <v>4186</v>
      </c>
      <c r="F158" t="s">
        <v>4068</v>
      </c>
      <c r="G158" s="160" t="s">
        <v>4005</v>
      </c>
      <c r="H158" t="s">
        <v>4006</v>
      </c>
      <c r="I158" s="160" t="s">
        <v>3997</v>
      </c>
      <c r="J158" t="s">
        <v>4084</v>
      </c>
      <c r="K158" s="160" t="s">
        <v>3997</v>
      </c>
      <c r="L158" t="s">
        <v>4179</v>
      </c>
    </row>
    <row r="159" spans="1:12">
      <c r="A159" s="15">
        <v>40201433</v>
      </c>
      <c r="B159" t="s">
        <v>4000</v>
      </c>
      <c r="C159" t="s">
        <v>4081</v>
      </c>
      <c r="D159" t="s">
        <v>4179</v>
      </c>
      <c r="E159" t="s">
        <v>4187</v>
      </c>
      <c r="F159" t="s">
        <v>4068</v>
      </c>
      <c r="G159" s="160" t="s">
        <v>4005</v>
      </c>
      <c r="H159" t="s">
        <v>4006</v>
      </c>
      <c r="I159" s="160" t="s">
        <v>3997</v>
      </c>
      <c r="J159" t="s">
        <v>4084</v>
      </c>
      <c r="K159" s="160" t="s">
        <v>3997</v>
      </c>
      <c r="L159" t="s">
        <v>4179</v>
      </c>
    </row>
    <row r="160" spans="1:12">
      <c r="A160" s="15">
        <v>40201434</v>
      </c>
      <c r="B160" t="s">
        <v>4000</v>
      </c>
      <c r="C160" t="s">
        <v>4081</v>
      </c>
      <c r="D160" t="s">
        <v>4179</v>
      </c>
      <c r="E160" t="s">
        <v>4188</v>
      </c>
      <c r="F160" t="s">
        <v>4068</v>
      </c>
      <c r="G160" s="160" t="s">
        <v>4005</v>
      </c>
      <c r="H160" t="s">
        <v>4006</v>
      </c>
      <c r="I160" s="160" t="s">
        <v>3997</v>
      </c>
      <c r="J160" t="s">
        <v>4084</v>
      </c>
      <c r="K160" s="160" t="s">
        <v>3997</v>
      </c>
      <c r="L160" t="s">
        <v>4179</v>
      </c>
    </row>
    <row r="161" spans="1:12">
      <c r="A161" s="15">
        <v>40201435</v>
      </c>
      <c r="B161" t="s">
        <v>4000</v>
      </c>
      <c r="C161" t="s">
        <v>4081</v>
      </c>
      <c r="D161" t="s">
        <v>4179</v>
      </c>
      <c r="E161" t="s">
        <v>4189</v>
      </c>
      <c r="F161" t="s">
        <v>4068</v>
      </c>
      <c r="G161" s="160" t="s">
        <v>4005</v>
      </c>
      <c r="H161" t="s">
        <v>4006</v>
      </c>
      <c r="I161" s="160" t="s">
        <v>3997</v>
      </c>
      <c r="J161" t="s">
        <v>4084</v>
      </c>
      <c r="K161" s="160" t="s">
        <v>3997</v>
      </c>
      <c r="L161" t="s">
        <v>4179</v>
      </c>
    </row>
    <row r="162" spans="1:12">
      <c r="A162" s="15">
        <v>40201436</v>
      </c>
      <c r="B162" t="s">
        <v>4000</v>
      </c>
      <c r="C162" t="s">
        <v>4081</v>
      </c>
      <c r="D162" t="s">
        <v>4179</v>
      </c>
      <c r="E162" t="s">
        <v>4190</v>
      </c>
      <c r="F162" t="s">
        <v>4068</v>
      </c>
      <c r="G162" s="160" t="s">
        <v>4005</v>
      </c>
      <c r="H162" t="s">
        <v>4006</v>
      </c>
      <c r="I162" s="160" t="s">
        <v>3997</v>
      </c>
      <c r="J162" t="s">
        <v>4084</v>
      </c>
      <c r="K162" s="160" t="s">
        <v>3997</v>
      </c>
      <c r="L162" t="s">
        <v>4179</v>
      </c>
    </row>
    <row r="163" spans="1:12">
      <c r="A163" s="15">
        <v>40201437</v>
      </c>
      <c r="B163" t="s">
        <v>4000</v>
      </c>
      <c r="C163" t="s">
        <v>4081</v>
      </c>
      <c r="D163" t="s">
        <v>4179</v>
      </c>
      <c r="E163" t="s">
        <v>4191</v>
      </c>
      <c r="F163" t="s">
        <v>4068</v>
      </c>
      <c r="G163" s="160" t="s">
        <v>4005</v>
      </c>
      <c r="H163" t="s">
        <v>4006</v>
      </c>
      <c r="I163" s="160" t="s">
        <v>3997</v>
      </c>
      <c r="J163" t="s">
        <v>4084</v>
      </c>
      <c r="K163" s="160" t="s">
        <v>3997</v>
      </c>
      <c r="L163" t="s">
        <v>4179</v>
      </c>
    </row>
    <row r="164" spans="1:12">
      <c r="A164" s="15">
        <v>40201438</v>
      </c>
      <c r="B164" t="s">
        <v>4000</v>
      </c>
      <c r="C164" t="s">
        <v>4081</v>
      </c>
      <c r="D164" t="s">
        <v>4179</v>
      </c>
      <c r="E164" t="s">
        <v>4192</v>
      </c>
      <c r="F164" t="s">
        <v>4068</v>
      </c>
      <c r="G164" s="160" t="s">
        <v>4005</v>
      </c>
      <c r="H164" t="s">
        <v>4006</v>
      </c>
      <c r="I164" s="160" t="s">
        <v>3997</v>
      </c>
      <c r="J164" t="s">
        <v>4084</v>
      </c>
      <c r="K164" s="160" t="s">
        <v>3997</v>
      </c>
      <c r="L164" t="s">
        <v>4179</v>
      </c>
    </row>
    <row r="165" spans="1:12">
      <c r="A165" s="15">
        <v>40201499</v>
      </c>
      <c r="B165" t="s">
        <v>4000</v>
      </c>
      <c r="C165" t="s">
        <v>4081</v>
      </c>
      <c r="D165" t="s">
        <v>4179</v>
      </c>
      <c r="E165" t="s">
        <v>4020</v>
      </c>
      <c r="F165" t="s">
        <v>4068</v>
      </c>
      <c r="G165" s="160" t="s">
        <v>4005</v>
      </c>
      <c r="H165" t="s">
        <v>4006</v>
      </c>
      <c r="I165" s="160" t="s">
        <v>3997</v>
      </c>
      <c r="J165" t="s">
        <v>4084</v>
      </c>
      <c r="K165" s="160" t="s">
        <v>3997</v>
      </c>
      <c r="L165" t="s">
        <v>4179</v>
      </c>
    </row>
    <row r="166" spans="1:12">
      <c r="A166" s="15">
        <v>40201501</v>
      </c>
      <c r="B166" t="s">
        <v>4000</v>
      </c>
      <c r="C166" t="s">
        <v>4081</v>
      </c>
      <c r="D166" t="s">
        <v>4193</v>
      </c>
      <c r="E166" t="s">
        <v>4194</v>
      </c>
      <c r="F166" t="s">
        <v>4068</v>
      </c>
      <c r="G166" s="160" t="s">
        <v>4005</v>
      </c>
      <c r="H166" t="s">
        <v>4006</v>
      </c>
      <c r="I166" s="160" t="s">
        <v>3997</v>
      </c>
      <c r="J166" t="s">
        <v>4084</v>
      </c>
      <c r="K166" s="160" t="s">
        <v>4069</v>
      </c>
      <c r="L166" t="s">
        <v>4195</v>
      </c>
    </row>
    <row r="167" spans="1:12">
      <c r="A167" s="15">
        <v>40201502</v>
      </c>
      <c r="B167" t="s">
        <v>4000</v>
      </c>
      <c r="C167" t="s">
        <v>4081</v>
      </c>
      <c r="D167" t="s">
        <v>4193</v>
      </c>
      <c r="E167" t="s">
        <v>4181</v>
      </c>
      <c r="F167" t="s">
        <v>4068</v>
      </c>
      <c r="G167" s="160" t="s">
        <v>4005</v>
      </c>
      <c r="H167" t="s">
        <v>4006</v>
      </c>
      <c r="I167" s="160" t="s">
        <v>3997</v>
      </c>
      <c r="J167" t="s">
        <v>4084</v>
      </c>
      <c r="K167" s="160" t="s">
        <v>4069</v>
      </c>
      <c r="L167" t="s">
        <v>4195</v>
      </c>
    </row>
    <row r="168" spans="1:12">
      <c r="A168" s="15">
        <v>40201503</v>
      </c>
      <c r="B168" t="s">
        <v>4000</v>
      </c>
      <c r="C168" t="s">
        <v>4081</v>
      </c>
      <c r="D168" t="s">
        <v>4193</v>
      </c>
      <c r="E168" t="s">
        <v>4173</v>
      </c>
      <c r="F168" t="s">
        <v>4068</v>
      </c>
      <c r="G168" s="160" t="s">
        <v>4005</v>
      </c>
      <c r="H168" t="s">
        <v>4006</v>
      </c>
      <c r="I168" s="160" t="s">
        <v>3997</v>
      </c>
      <c r="J168" t="s">
        <v>4084</v>
      </c>
      <c r="K168" s="160" t="s">
        <v>4069</v>
      </c>
      <c r="L168" t="s">
        <v>4195</v>
      </c>
    </row>
    <row r="169" spans="1:12">
      <c r="A169" s="15">
        <v>40201504</v>
      </c>
      <c r="B169" t="s">
        <v>4000</v>
      </c>
      <c r="C169" t="s">
        <v>4081</v>
      </c>
      <c r="D169" t="s">
        <v>4193</v>
      </c>
      <c r="E169" t="s">
        <v>4174</v>
      </c>
      <c r="F169" t="s">
        <v>4073</v>
      </c>
      <c r="G169" s="160" t="s">
        <v>4074</v>
      </c>
      <c r="H169" t="s">
        <v>4075</v>
      </c>
      <c r="I169" s="160" t="s">
        <v>4076</v>
      </c>
      <c r="J169" t="s">
        <v>4077</v>
      </c>
      <c r="K169">
        <v>99</v>
      </c>
      <c r="L169" t="s">
        <v>3999</v>
      </c>
    </row>
    <row r="170" spans="1:12">
      <c r="A170" s="15">
        <v>40201505</v>
      </c>
      <c r="B170" t="s">
        <v>4000</v>
      </c>
      <c r="C170" t="s">
        <v>4081</v>
      </c>
      <c r="D170" t="s">
        <v>4193</v>
      </c>
      <c r="E170" t="s">
        <v>4175</v>
      </c>
      <c r="F170" t="s">
        <v>4068</v>
      </c>
      <c r="G170" s="160" t="s">
        <v>4005</v>
      </c>
      <c r="H170" t="s">
        <v>4006</v>
      </c>
      <c r="I170" s="160" t="s">
        <v>3997</v>
      </c>
      <c r="J170" t="s">
        <v>4084</v>
      </c>
      <c r="K170" s="160" t="s">
        <v>4069</v>
      </c>
      <c r="L170" t="s">
        <v>4195</v>
      </c>
    </row>
    <row r="171" spans="1:12">
      <c r="A171" s="15">
        <v>40201531</v>
      </c>
      <c r="B171" t="s">
        <v>4000</v>
      </c>
      <c r="C171" t="s">
        <v>4081</v>
      </c>
      <c r="D171" t="s">
        <v>4193</v>
      </c>
      <c r="E171" t="s">
        <v>4185</v>
      </c>
      <c r="F171" t="s">
        <v>4068</v>
      </c>
      <c r="G171" s="160" t="s">
        <v>4005</v>
      </c>
      <c r="H171" t="s">
        <v>4006</v>
      </c>
      <c r="I171" s="160" t="s">
        <v>3997</v>
      </c>
      <c r="J171" t="s">
        <v>4084</v>
      </c>
      <c r="K171" s="160" t="s">
        <v>4069</v>
      </c>
      <c r="L171" t="s">
        <v>4195</v>
      </c>
    </row>
    <row r="172" spans="1:12">
      <c r="A172" s="15">
        <v>40201599</v>
      </c>
      <c r="B172" t="s">
        <v>4000</v>
      </c>
      <c r="C172" t="s">
        <v>4081</v>
      </c>
      <c r="D172" t="s">
        <v>4193</v>
      </c>
      <c r="E172" t="s">
        <v>4020</v>
      </c>
      <c r="F172" t="s">
        <v>4068</v>
      </c>
      <c r="G172" s="160" t="s">
        <v>4005</v>
      </c>
      <c r="H172" t="s">
        <v>4006</v>
      </c>
      <c r="I172" s="160" t="s">
        <v>3997</v>
      </c>
      <c r="J172" t="s">
        <v>4084</v>
      </c>
      <c r="K172" s="160" t="s">
        <v>4069</v>
      </c>
      <c r="L172" t="s">
        <v>4195</v>
      </c>
    </row>
    <row r="173" spans="1:12">
      <c r="A173" s="15">
        <v>40201601</v>
      </c>
      <c r="B173" t="s">
        <v>4000</v>
      </c>
      <c r="C173" t="s">
        <v>4081</v>
      </c>
      <c r="D173" t="s">
        <v>4196</v>
      </c>
      <c r="E173" t="s">
        <v>4197</v>
      </c>
      <c r="F173" t="s">
        <v>4068</v>
      </c>
      <c r="G173" s="160" t="s">
        <v>4005</v>
      </c>
      <c r="H173" t="s">
        <v>4006</v>
      </c>
      <c r="I173" s="160" t="s">
        <v>3997</v>
      </c>
      <c r="J173" t="s">
        <v>4084</v>
      </c>
      <c r="K173" s="160" t="s">
        <v>4198</v>
      </c>
      <c r="L173" t="s">
        <v>4199</v>
      </c>
    </row>
    <row r="174" spans="1:12">
      <c r="A174" s="15">
        <v>40201602</v>
      </c>
      <c r="B174" t="s">
        <v>4000</v>
      </c>
      <c r="C174" t="s">
        <v>4081</v>
      </c>
      <c r="D174" t="s">
        <v>4196</v>
      </c>
      <c r="E174" t="s">
        <v>4181</v>
      </c>
      <c r="F174" t="s">
        <v>4068</v>
      </c>
      <c r="G174" s="160" t="s">
        <v>4005</v>
      </c>
      <c r="H174" t="s">
        <v>4006</v>
      </c>
      <c r="I174" s="160" t="s">
        <v>3997</v>
      </c>
      <c r="J174" t="s">
        <v>4084</v>
      </c>
      <c r="K174" s="160" t="s">
        <v>4198</v>
      </c>
      <c r="L174" t="s">
        <v>4199</v>
      </c>
    </row>
    <row r="175" spans="1:12">
      <c r="A175" s="15">
        <v>40201603</v>
      </c>
      <c r="B175" t="s">
        <v>4000</v>
      </c>
      <c r="C175" t="s">
        <v>4081</v>
      </c>
      <c r="D175" t="s">
        <v>4196</v>
      </c>
      <c r="E175" t="s">
        <v>4173</v>
      </c>
      <c r="F175" t="s">
        <v>4068</v>
      </c>
      <c r="G175" s="160" t="s">
        <v>4005</v>
      </c>
      <c r="H175" t="s">
        <v>4006</v>
      </c>
      <c r="I175" s="160" t="s">
        <v>3997</v>
      </c>
      <c r="J175" t="s">
        <v>4084</v>
      </c>
      <c r="K175" s="160" t="s">
        <v>4198</v>
      </c>
      <c r="L175" t="s">
        <v>4199</v>
      </c>
    </row>
    <row r="176" spans="1:12">
      <c r="A176" s="15">
        <v>40201604</v>
      </c>
      <c r="B176" t="s">
        <v>4000</v>
      </c>
      <c r="C176" t="s">
        <v>4081</v>
      </c>
      <c r="D176" t="s">
        <v>4196</v>
      </c>
      <c r="E176" t="s">
        <v>4174</v>
      </c>
      <c r="F176" t="s">
        <v>4073</v>
      </c>
      <c r="G176" s="160" t="s">
        <v>4074</v>
      </c>
      <c r="H176" t="s">
        <v>4075</v>
      </c>
      <c r="I176" s="160" t="s">
        <v>4076</v>
      </c>
      <c r="J176" t="s">
        <v>4077</v>
      </c>
      <c r="K176">
        <v>99</v>
      </c>
      <c r="L176" t="s">
        <v>3999</v>
      </c>
    </row>
    <row r="177" spans="1:12">
      <c r="A177" s="15">
        <v>40201605</v>
      </c>
      <c r="B177" t="s">
        <v>4000</v>
      </c>
      <c r="C177" t="s">
        <v>4081</v>
      </c>
      <c r="D177" t="s">
        <v>4196</v>
      </c>
      <c r="E177" t="s">
        <v>4175</v>
      </c>
      <c r="F177" t="s">
        <v>4068</v>
      </c>
      <c r="G177" s="160" t="s">
        <v>4005</v>
      </c>
      <c r="H177" t="s">
        <v>4006</v>
      </c>
      <c r="I177" s="160" t="s">
        <v>3997</v>
      </c>
      <c r="J177" t="s">
        <v>4084</v>
      </c>
      <c r="K177" s="160" t="s">
        <v>4198</v>
      </c>
      <c r="L177" t="s">
        <v>4199</v>
      </c>
    </row>
    <row r="178" spans="1:12">
      <c r="A178" s="15">
        <v>40201606</v>
      </c>
      <c r="B178" t="s">
        <v>4000</v>
      </c>
      <c r="C178" t="s">
        <v>4081</v>
      </c>
      <c r="D178" t="s">
        <v>4196</v>
      </c>
      <c r="E178" t="s">
        <v>4200</v>
      </c>
      <c r="F178" t="s">
        <v>4068</v>
      </c>
      <c r="G178" s="160" t="s">
        <v>4005</v>
      </c>
      <c r="H178" t="s">
        <v>4006</v>
      </c>
      <c r="I178" s="160" t="s">
        <v>3997</v>
      </c>
      <c r="J178" t="s">
        <v>4084</v>
      </c>
      <c r="K178" s="160" t="s">
        <v>4198</v>
      </c>
      <c r="L178" t="s">
        <v>4199</v>
      </c>
    </row>
    <row r="179" spans="1:12">
      <c r="A179" s="15">
        <v>40201607</v>
      </c>
      <c r="B179" t="s">
        <v>4000</v>
      </c>
      <c r="C179" t="s">
        <v>4081</v>
      </c>
      <c r="D179" t="s">
        <v>4196</v>
      </c>
      <c r="E179" t="s">
        <v>4201</v>
      </c>
      <c r="F179" t="s">
        <v>4068</v>
      </c>
      <c r="G179" s="160" t="s">
        <v>4005</v>
      </c>
      <c r="H179" t="s">
        <v>4006</v>
      </c>
      <c r="I179" s="160" t="s">
        <v>3997</v>
      </c>
      <c r="J179" t="s">
        <v>4084</v>
      </c>
      <c r="K179" s="160" t="s">
        <v>4198</v>
      </c>
      <c r="L179" t="s">
        <v>4199</v>
      </c>
    </row>
    <row r="180" spans="1:12">
      <c r="A180" s="15">
        <v>40201608</v>
      </c>
      <c r="B180" t="s">
        <v>4000</v>
      </c>
      <c r="C180" t="s">
        <v>4081</v>
      </c>
      <c r="D180" t="s">
        <v>4196</v>
      </c>
      <c r="E180" t="s">
        <v>4202</v>
      </c>
      <c r="F180" t="s">
        <v>4068</v>
      </c>
      <c r="G180" s="160" t="s">
        <v>4005</v>
      </c>
      <c r="H180" t="s">
        <v>4006</v>
      </c>
      <c r="I180" s="160" t="s">
        <v>3997</v>
      </c>
      <c r="J180" t="s">
        <v>4084</v>
      </c>
      <c r="K180" s="160" t="s">
        <v>4198</v>
      </c>
      <c r="L180" t="s">
        <v>4199</v>
      </c>
    </row>
    <row r="181" spans="1:12">
      <c r="A181" s="15">
        <v>40201609</v>
      </c>
      <c r="B181" t="s">
        <v>4000</v>
      </c>
      <c r="C181" t="s">
        <v>4081</v>
      </c>
      <c r="D181" t="s">
        <v>4196</v>
      </c>
      <c r="E181" t="s">
        <v>4203</v>
      </c>
      <c r="F181" t="s">
        <v>4068</v>
      </c>
      <c r="G181" s="160" t="s">
        <v>4005</v>
      </c>
      <c r="H181" t="s">
        <v>4006</v>
      </c>
      <c r="I181" s="160" t="s">
        <v>3997</v>
      </c>
      <c r="J181" t="s">
        <v>4084</v>
      </c>
      <c r="K181" s="160" t="s">
        <v>4198</v>
      </c>
      <c r="L181" t="s">
        <v>4199</v>
      </c>
    </row>
    <row r="182" spans="1:12">
      <c r="A182" s="15">
        <v>40201619</v>
      </c>
      <c r="B182" t="s">
        <v>4000</v>
      </c>
      <c r="C182" t="s">
        <v>4081</v>
      </c>
      <c r="D182" t="s">
        <v>4196</v>
      </c>
      <c r="E182" t="s">
        <v>4204</v>
      </c>
      <c r="F182" t="s">
        <v>4068</v>
      </c>
      <c r="G182" s="160" t="s">
        <v>4005</v>
      </c>
      <c r="H182" t="s">
        <v>4006</v>
      </c>
      <c r="I182" s="160" t="s">
        <v>3997</v>
      </c>
      <c r="J182" t="s">
        <v>4084</v>
      </c>
      <c r="K182" s="160" t="s">
        <v>4198</v>
      </c>
      <c r="L182" t="s">
        <v>4199</v>
      </c>
    </row>
    <row r="183" spans="1:12">
      <c r="A183" s="15">
        <v>40201620</v>
      </c>
      <c r="B183" t="s">
        <v>4000</v>
      </c>
      <c r="C183" t="s">
        <v>4081</v>
      </c>
      <c r="D183" t="s">
        <v>4196</v>
      </c>
      <c r="E183" t="s">
        <v>4205</v>
      </c>
      <c r="F183" t="s">
        <v>4068</v>
      </c>
      <c r="G183" s="160" t="s">
        <v>4005</v>
      </c>
      <c r="H183" t="s">
        <v>4006</v>
      </c>
      <c r="I183" s="160" t="s">
        <v>3997</v>
      </c>
      <c r="J183" t="s">
        <v>4084</v>
      </c>
      <c r="K183" s="160" t="s">
        <v>4198</v>
      </c>
      <c r="L183" t="s">
        <v>4199</v>
      </c>
    </row>
    <row r="184" spans="1:12">
      <c r="A184" s="15">
        <v>40201621</v>
      </c>
      <c r="B184" t="s">
        <v>4000</v>
      </c>
      <c r="C184" t="s">
        <v>4081</v>
      </c>
      <c r="D184" t="s">
        <v>4196</v>
      </c>
      <c r="E184" t="s">
        <v>4206</v>
      </c>
      <c r="F184" t="s">
        <v>4068</v>
      </c>
      <c r="G184" s="160" t="s">
        <v>4005</v>
      </c>
      <c r="H184" t="s">
        <v>4006</v>
      </c>
      <c r="I184" s="160" t="s">
        <v>3997</v>
      </c>
      <c r="J184" t="s">
        <v>4084</v>
      </c>
      <c r="K184" s="160" t="s">
        <v>4198</v>
      </c>
      <c r="L184" t="s">
        <v>4199</v>
      </c>
    </row>
    <row r="185" spans="1:12">
      <c r="A185" s="15">
        <v>40201622</v>
      </c>
      <c r="B185" t="s">
        <v>4000</v>
      </c>
      <c r="C185" t="s">
        <v>4081</v>
      </c>
      <c r="D185" t="s">
        <v>4196</v>
      </c>
      <c r="E185" t="s">
        <v>4207</v>
      </c>
      <c r="F185" t="s">
        <v>4068</v>
      </c>
      <c r="G185" s="160" t="s">
        <v>4005</v>
      </c>
      <c r="H185" t="s">
        <v>4006</v>
      </c>
      <c r="I185" s="160" t="s">
        <v>3997</v>
      </c>
      <c r="J185" t="s">
        <v>4084</v>
      </c>
      <c r="K185" s="160" t="s">
        <v>4198</v>
      </c>
      <c r="L185" t="s">
        <v>4199</v>
      </c>
    </row>
    <row r="186" spans="1:12">
      <c r="A186" s="15">
        <v>40201623</v>
      </c>
      <c r="B186" t="s">
        <v>4000</v>
      </c>
      <c r="C186" t="s">
        <v>4081</v>
      </c>
      <c r="D186" t="s">
        <v>4196</v>
      </c>
      <c r="E186" t="s">
        <v>4208</v>
      </c>
      <c r="F186" t="s">
        <v>4068</v>
      </c>
      <c r="G186" s="160" t="s">
        <v>4005</v>
      </c>
      <c r="H186" t="s">
        <v>4006</v>
      </c>
      <c r="I186" s="160" t="s">
        <v>3997</v>
      </c>
      <c r="J186" t="s">
        <v>4084</v>
      </c>
      <c r="K186" s="160" t="s">
        <v>4198</v>
      </c>
      <c r="L186" t="s">
        <v>4199</v>
      </c>
    </row>
    <row r="187" spans="1:12">
      <c r="A187" s="15">
        <v>40201624</v>
      </c>
      <c r="B187" t="s">
        <v>4000</v>
      </c>
      <c r="C187" t="s">
        <v>4081</v>
      </c>
      <c r="D187" t="s">
        <v>4196</v>
      </c>
      <c r="E187" t="s">
        <v>4209</v>
      </c>
      <c r="F187" t="s">
        <v>4068</v>
      </c>
      <c r="G187" s="160" t="s">
        <v>4005</v>
      </c>
      <c r="H187" t="s">
        <v>4006</v>
      </c>
      <c r="I187" s="160" t="s">
        <v>3997</v>
      </c>
      <c r="J187" t="s">
        <v>4084</v>
      </c>
      <c r="K187" s="160" t="s">
        <v>4198</v>
      </c>
      <c r="L187" t="s">
        <v>4199</v>
      </c>
    </row>
    <row r="188" spans="1:12">
      <c r="A188" s="15">
        <v>40201625</v>
      </c>
      <c r="B188" t="s">
        <v>4000</v>
      </c>
      <c r="C188" t="s">
        <v>4081</v>
      </c>
      <c r="D188" t="s">
        <v>4196</v>
      </c>
      <c r="E188" t="s">
        <v>4210</v>
      </c>
      <c r="F188" t="s">
        <v>4068</v>
      </c>
      <c r="G188" s="160" t="s">
        <v>4005</v>
      </c>
      <c r="H188" t="s">
        <v>4006</v>
      </c>
      <c r="I188" s="160" t="s">
        <v>3997</v>
      </c>
      <c r="J188" t="s">
        <v>4084</v>
      </c>
      <c r="K188" s="160" t="s">
        <v>4198</v>
      </c>
      <c r="L188" t="s">
        <v>4199</v>
      </c>
    </row>
    <row r="189" spans="1:12">
      <c r="A189" s="15">
        <v>40201626</v>
      </c>
      <c r="B189" t="s">
        <v>4000</v>
      </c>
      <c r="C189" t="s">
        <v>4081</v>
      </c>
      <c r="D189" t="s">
        <v>4196</v>
      </c>
      <c r="E189" t="s">
        <v>4211</v>
      </c>
      <c r="F189" t="s">
        <v>4068</v>
      </c>
      <c r="G189" s="160" t="s">
        <v>4005</v>
      </c>
      <c r="H189" t="s">
        <v>4006</v>
      </c>
      <c r="I189" s="160" t="s">
        <v>3997</v>
      </c>
      <c r="J189" t="s">
        <v>4084</v>
      </c>
      <c r="K189" s="160" t="s">
        <v>4198</v>
      </c>
      <c r="L189" t="s">
        <v>4199</v>
      </c>
    </row>
    <row r="190" spans="1:12">
      <c r="A190" s="15">
        <v>40201627</v>
      </c>
      <c r="B190" t="s">
        <v>4000</v>
      </c>
      <c r="C190" t="s">
        <v>4081</v>
      </c>
      <c r="D190" t="s">
        <v>4196</v>
      </c>
      <c r="E190" t="s">
        <v>4212</v>
      </c>
      <c r="F190" t="s">
        <v>4068</v>
      </c>
      <c r="G190" s="160" t="s">
        <v>4005</v>
      </c>
      <c r="H190" t="s">
        <v>4006</v>
      </c>
      <c r="I190" s="160" t="s">
        <v>3997</v>
      </c>
      <c r="J190" t="s">
        <v>4084</v>
      </c>
      <c r="K190" s="160" t="s">
        <v>4198</v>
      </c>
      <c r="L190" t="s">
        <v>4199</v>
      </c>
    </row>
    <row r="191" spans="1:12">
      <c r="A191" s="15">
        <v>40201628</v>
      </c>
      <c r="B191" t="s">
        <v>4000</v>
      </c>
      <c r="C191" t="s">
        <v>4081</v>
      </c>
      <c r="D191" t="s">
        <v>4196</v>
      </c>
      <c r="E191" t="s">
        <v>4213</v>
      </c>
      <c r="F191" t="s">
        <v>4068</v>
      </c>
      <c r="G191" s="160" t="s">
        <v>4005</v>
      </c>
      <c r="H191" t="s">
        <v>4006</v>
      </c>
      <c r="I191" s="160" t="s">
        <v>3997</v>
      </c>
      <c r="J191" t="s">
        <v>4084</v>
      </c>
      <c r="K191" s="160" t="s">
        <v>4198</v>
      </c>
      <c r="L191" t="s">
        <v>4199</v>
      </c>
    </row>
    <row r="192" spans="1:12">
      <c r="A192" s="15">
        <v>40201629</v>
      </c>
      <c r="B192" t="s">
        <v>4000</v>
      </c>
      <c r="C192" t="s">
        <v>4081</v>
      </c>
      <c r="D192" t="s">
        <v>4196</v>
      </c>
      <c r="E192" t="s">
        <v>4214</v>
      </c>
      <c r="F192" t="s">
        <v>4068</v>
      </c>
      <c r="G192" s="160" t="s">
        <v>4005</v>
      </c>
      <c r="H192" t="s">
        <v>4006</v>
      </c>
      <c r="I192" s="160" t="s">
        <v>3997</v>
      </c>
      <c r="J192" t="s">
        <v>4084</v>
      </c>
      <c r="K192" s="160" t="s">
        <v>4198</v>
      </c>
      <c r="L192" t="s">
        <v>4199</v>
      </c>
    </row>
    <row r="193" spans="1:12">
      <c r="A193" s="15">
        <v>40201630</v>
      </c>
      <c r="B193" t="s">
        <v>4000</v>
      </c>
      <c r="C193" t="s">
        <v>4081</v>
      </c>
      <c r="D193" t="s">
        <v>4196</v>
      </c>
      <c r="E193" t="s">
        <v>4215</v>
      </c>
      <c r="F193" t="s">
        <v>4068</v>
      </c>
      <c r="G193" s="160" t="s">
        <v>4005</v>
      </c>
      <c r="H193" t="s">
        <v>4006</v>
      </c>
      <c r="I193" s="160" t="s">
        <v>3997</v>
      </c>
      <c r="J193" t="s">
        <v>4084</v>
      </c>
      <c r="K193" s="160" t="s">
        <v>4198</v>
      </c>
      <c r="L193" t="s">
        <v>4199</v>
      </c>
    </row>
    <row r="194" spans="1:12">
      <c r="A194" s="15">
        <v>40201631</v>
      </c>
      <c r="B194" t="s">
        <v>4000</v>
      </c>
      <c r="C194" t="s">
        <v>4081</v>
      </c>
      <c r="D194" t="s">
        <v>4196</v>
      </c>
      <c r="E194" t="s">
        <v>4216</v>
      </c>
      <c r="F194" t="s">
        <v>4068</v>
      </c>
      <c r="G194" s="160" t="s">
        <v>4005</v>
      </c>
      <c r="H194" t="s">
        <v>4006</v>
      </c>
      <c r="I194" s="160" t="s">
        <v>3997</v>
      </c>
      <c r="J194" t="s">
        <v>4084</v>
      </c>
      <c r="K194" s="160" t="s">
        <v>4198</v>
      </c>
      <c r="L194" t="s">
        <v>4199</v>
      </c>
    </row>
    <row r="195" spans="1:12">
      <c r="A195" s="15">
        <v>40201632</v>
      </c>
      <c r="B195" t="s">
        <v>4000</v>
      </c>
      <c r="C195" t="s">
        <v>4081</v>
      </c>
      <c r="D195" t="s">
        <v>4196</v>
      </c>
      <c r="E195" t="s">
        <v>4217</v>
      </c>
      <c r="F195" t="s">
        <v>4068</v>
      </c>
      <c r="G195" s="160" t="s">
        <v>4005</v>
      </c>
      <c r="H195" t="s">
        <v>4006</v>
      </c>
      <c r="I195" s="160" t="s">
        <v>3997</v>
      </c>
      <c r="J195" t="s">
        <v>4084</v>
      </c>
      <c r="K195" s="160" t="s">
        <v>4198</v>
      </c>
      <c r="L195" t="s">
        <v>4199</v>
      </c>
    </row>
    <row r="196" spans="1:12">
      <c r="A196" s="15">
        <v>40201699</v>
      </c>
      <c r="B196" t="s">
        <v>4000</v>
      </c>
      <c r="C196" t="s">
        <v>4081</v>
      </c>
      <c r="D196" t="s">
        <v>4196</v>
      </c>
      <c r="E196" t="s">
        <v>4020</v>
      </c>
      <c r="F196" t="s">
        <v>4068</v>
      </c>
      <c r="G196" s="160" t="s">
        <v>4005</v>
      </c>
      <c r="H196" t="s">
        <v>4006</v>
      </c>
      <c r="I196" s="160" t="s">
        <v>3997</v>
      </c>
      <c r="J196" t="s">
        <v>4084</v>
      </c>
      <c r="K196" s="160" t="s">
        <v>4198</v>
      </c>
      <c r="L196" t="s">
        <v>4199</v>
      </c>
    </row>
    <row r="197" spans="1:12">
      <c r="A197" s="15">
        <v>40201702</v>
      </c>
      <c r="B197" t="s">
        <v>4000</v>
      </c>
      <c r="C197" t="s">
        <v>4081</v>
      </c>
      <c r="D197" t="s">
        <v>4218</v>
      </c>
      <c r="E197" t="s">
        <v>4181</v>
      </c>
      <c r="F197" t="s">
        <v>4068</v>
      </c>
      <c r="G197" s="160" t="s">
        <v>4005</v>
      </c>
      <c r="H197" t="s">
        <v>4006</v>
      </c>
      <c r="I197" s="160" t="s">
        <v>3997</v>
      </c>
      <c r="J197" t="s">
        <v>4084</v>
      </c>
      <c r="K197" s="160" t="s">
        <v>4076</v>
      </c>
      <c r="L197" t="s">
        <v>4103</v>
      </c>
    </row>
    <row r="198" spans="1:12">
      <c r="A198" s="15">
        <v>40201703</v>
      </c>
      <c r="B198" t="s">
        <v>4000</v>
      </c>
      <c r="C198" t="s">
        <v>4081</v>
      </c>
      <c r="D198" t="s">
        <v>4218</v>
      </c>
      <c r="E198" t="s">
        <v>4173</v>
      </c>
      <c r="F198" t="s">
        <v>4068</v>
      </c>
      <c r="G198" s="160" t="s">
        <v>4005</v>
      </c>
      <c r="H198" t="s">
        <v>4006</v>
      </c>
      <c r="I198" s="160" t="s">
        <v>3997</v>
      </c>
      <c r="J198" t="s">
        <v>4084</v>
      </c>
      <c r="K198" s="160" t="s">
        <v>4076</v>
      </c>
      <c r="L198" t="s">
        <v>4103</v>
      </c>
    </row>
    <row r="199" spans="1:12">
      <c r="A199" s="15">
        <v>40201704</v>
      </c>
      <c r="B199" t="s">
        <v>4000</v>
      </c>
      <c r="C199" t="s">
        <v>4081</v>
      </c>
      <c r="D199" t="s">
        <v>4218</v>
      </c>
      <c r="E199" t="s">
        <v>4174</v>
      </c>
      <c r="F199" t="s">
        <v>4073</v>
      </c>
      <c r="G199" s="160" t="s">
        <v>4074</v>
      </c>
      <c r="H199" t="s">
        <v>4075</v>
      </c>
      <c r="I199" s="160" t="s">
        <v>4076</v>
      </c>
      <c r="J199" t="s">
        <v>4077</v>
      </c>
      <c r="K199">
        <v>99</v>
      </c>
      <c r="L199" t="s">
        <v>3999</v>
      </c>
    </row>
    <row r="200" spans="1:12">
      <c r="A200" s="15">
        <v>40201705</v>
      </c>
      <c r="B200" t="s">
        <v>4000</v>
      </c>
      <c r="C200" t="s">
        <v>4081</v>
      </c>
      <c r="D200" t="s">
        <v>4218</v>
      </c>
      <c r="E200" t="s">
        <v>4175</v>
      </c>
      <c r="F200" t="s">
        <v>4068</v>
      </c>
      <c r="G200" s="160" t="s">
        <v>4005</v>
      </c>
      <c r="H200" t="s">
        <v>4006</v>
      </c>
      <c r="I200" s="160" t="s">
        <v>3997</v>
      </c>
      <c r="J200" t="s">
        <v>4084</v>
      </c>
      <c r="K200" s="160" t="s">
        <v>4076</v>
      </c>
      <c r="L200" t="s">
        <v>4103</v>
      </c>
    </row>
    <row r="201" spans="1:12">
      <c r="A201" s="15">
        <v>40201706</v>
      </c>
      <c r="B201" t="s">
        <v>4000</v>
      </c>
      <c r="C201" t="s">
        <v>4081</v>
      </c>
      <c r="D201" t="s">
        <v>4218</v>
      </c>
      <c r="E201" t="s">
        <v>4071</v>
      </c>
      <c r="F201" t="s">
        <v>4073</v>
      </c>
      <c r="G201" s="160" t="s">
        <v>4074</v>
      </c>
      <c r="H201" t="s">
        <v>4075</v>
      </c>
      <c r="I201" s="160" t="s">
        <v>4076</v>
      </c>
      <c r="J201" t="s">
        <v>4077</v>
      </c>
      <c r="K201">
        <v>99</v>
      </c>
      <c r="L201" t="s">
        <v>3999</v>
      </c>
    </row>
    <row r="202" spans="1:12">
      <c r="A202" s="15">
        <v>40201721</v>
      </c>
      <c r="B202" t="s">
        <v>4000</v>
      </c>
      <c r="C202" t="s">
        <v>4081</v>
      </c>
      <c r="D202" t="s">
        <v>4218</v>
      </c>
      <c r="E202" t="s">
        <v>4219</v>
      </c>
      <c r="F202" t="s">
        <v>4068</v>
      </c>
      <c r="G202" s="160" t="s">
        <v>4005</v>
      </c>
      <c r="H202" t="s">
        <v>4006</v>
      </c>
      <c r="I202" s="160" t="s">
        <v>3997</v>
      </c>
      <c r="J202" t="s">
        <v>4084</v>
      </c>
      <c r="K202" s="160" t="s">
        <v>4076</v>
      </c>
      <c r="L202" t="s">
        <v>4103</v>
      </c>
    </row>
    <row r="203" spans="1:12">
      <c r="A203" s="15">
        <v>40201722</v>
      </c>
      <c r="B203" t="s">
        <v>4000</v>
      </c>
      <c r="C203" t="s">
        <v>4081</v>
      </c>
      <c r="D203" t="s">
        <v>4218</v>
      </c>
      <c r="E203" t="s">
        <v>4220</v>
      </c>
      <c r="F203" t="s">
        <v>4068</v>
      </c>
      <c r="G203" s="160" t="s">
        <v>4005</v>
      </c>
      <c r="H203" t="s">
        <v>4006</v>
      </c>
      <c r="I203" s="160" t="s">
        <v>3997</v>
      </c>
      <c r="J203" t="s">
        <v>4084</v>
      </c>
      <c r="K203" s="160" t="s">
        <v>4076</v>
      </c>
      <c r="L203" t="s">
        <v>4103</v>
      </c>
    </row>
    <row r="204" spans="1:12">
      <c r="A204" s="15">
        <v>40201723</v>
      </c>
      <c r="B204" t="s">
        <v>4000</v>
      </c>
      <c r="C204" t="s">
        <v>4081</v>
      </c>
      <c r="D204" t="s">
        <v>4218</v>
      </c>
      <c r="E204" t="s">
        <v>4221</v>
      </c>
      <c r="F204" t="s">
        <v>4068</v>
      </c>
      <c r="G204" s="160" t="s">
        <v>4005</v>
      </c>
      <c r="H204" t="s">
        <v>4006</v>
      </c>
      <c r="I204" s="160" t="s">
        <v>3997</v>
      </c>
      <c r="J204" t="s">
        <v>4084</v>
      </c>
      <c r="K204" s="160" t="s">
        <v>4076</v>
      </c>
      <c r="L204" t="s">
        <v>4103</v>
      </c>
    </row>
    <row r="205" spans="1:12">
      <c r="A205" s="15">
        <v>40201724</v>
      </c>
      <c r="B205" t="s">
        <v>4000</v>
      </c>
      <c r="C205" t="s">
        <v>4081</v>
      </c>
      <c r="D205" t="s">
        <v>4218</v>
      </c>
      <c r="E205" t="s">
        <v>4222</v>
      </c>
      <c r="F205" t="s">
        <v>4068</v>
      </c>
      <c r="G205" s="160" t="s">
        <v>4005</v>
      </c>
      <c r="H205" t="s">
        <v>4006</v>
      </c>
      <c r="I205" s="160" t="s">
        <v>3997</v>
      </c>
      <c r="J205" t="s">
        <v>4084</v>
      </c>
      <c r="K205" s="160" t="s">
        <v>4076</v>
      </c>
      <c r="L205" t="s">
        <v>4103</v>
      </c>
    </row>
    <row r="206" spans="1:12">
      <c r="A206" s="15">
        <v>40201725</v>
      </c>
      <c r="B206" t="s">
        <v>4000</v>
      </c>
      <c r="C206" t="s">
        <v>4081</v>
      </c>
      <c r="D206" t="s">
        <v>4218</v>
      </c>
      <c r="E206" t="s">
        <v>4223</v>
      </c>
      <c r="F206" t="s">
        <v>4068</v>
      </c>
      <c r="G206" s="160" t="s">
        <v>4005</v>
      </c>
      <c r="H206" t="s">
        <v>4006</v>
      </c>
      <c r="I206" s="160" t="s">
        <v>3997</v>
      </c>
      <c r="J206" t="s">
        <v>4084</v>
      </c>
      <c r="K206" s="160" t="s">
        <v>4076</v>
      </c>
      <c r="L206" t="s">
        <v>4103</v>
      </c>
    </row>
    <row r="207" spans="1:12">
      <c r="A207" s="15">
        <v>40201726</v>
      </c>
      <c r="B207" t="s">
        <v>4000</v>
      </c>
      <c r="C207" t="s">
        <v>4081</v>
      </c>
      <c r="D207" t="s">
        <v>4218</v>
      </c>
      <c r="E207" t="s">
        <v>4224</v>
      </c>
      <c r="F207" t="s">
        <v>4068</v>
      </c>
      <c r="G207" s="160" t="s">
        <v>4005</v>
      </c>
      <c r="H207" t="s">
        <v>4006</v>
      </c>
      <c r="I207" s="160" t="s">
        <v>3997</v>
      </c>
      <c r="J207" t="s">
        <v>4084</v>
      </c>
      <c r="K207" s="160" t="s">
        <v>4076</v>
      </c>
      <c r="L207" t="s">
        <v>4103</v>
      </c>
    </row>
    <row r="208" spans="1:12">
      <c r="A208" s="15">
        <v>40201727</v>
      </c>
      <c r="B208" t="s">
        <v>4000</v>
      </c>
      <c r="C208" t="s">
        <v>4081</v>
      </c>
      <c r="D208" t="s">
        <v>4218</v>
      </c>
      <c r="E208" t="s">
        <v>4225</v>
      </c>
      <c r="F208" t="s">
        <v>4068</v>
      </c>
      <c r="G208" s="160" t="s">
        <v>4005</v>
      </c>
      <c r="H208" t="s">
        <v>4006</v>
      </c>
      <c r="I208" s="160" t="s">
        <v>3997</v>
      </c>
      <c r="J208" t="s">
        <v>4084</v>
      </c>
      <c r="K208" s="160" t="s">
        <v>4076</v>
      </c>
      <c r="L208" t="s">
        <v>4103</v>
      </c>
    </row>
    <row r="209" spans="1:12">
      <c r="A209" s="15">
        <v>40201728</v>
      </c>
      <c r="B209" t="s">
        <v>4000</v>
      </c>
      <c r="C209" t="s">
        <v>4081</v>
      </c>
      <c r="D209" t="s">
        <v>4218</v>
      </c>
      <c r="E209" t="s">
        <v>4226</v>
      </c>
      <c r="F209" t="s">
        <v>4068</v>
      </c>
      <c r="G209" s="160" t="s">
        <v>4005</v>
      </c>
      <c r="H209" t="s">
        <v>4006</v>
      </c>
      <c r="I209" s="160" t="s">
        <v>3997</v>
      </c>
      <c r="J209" t="s">
        <v>4084</v>
      </c>
      <c r="K209" s="160" t="s">
        <v>4076</v>
      </c>
      <c r="L209" t="s">
        <v>4103</v>
      </c>
    </row>
    <row r="210" spans="1:12">
      <c r="A210" s="15">
        <v>40201729</v>
      </c>
      <c r="B210" t="s">
        <v>4000</v>
      </c>
      <c r="C210" t="s">
        <v>4081</v>
      </c>
      <c r="D210" t="s">
        <v>4218</v>
      </c>
      <c r="E210" t="s">
        <v>4227</v>
      </c>
      <c r="F210" t="s">
        <v>4068</v>
      </c>
      <c r="G210" s="160" t="s">
        <v>4005</v>
      </c>
      <c r="H210" t="s">
        <v>4006</v>
      </c>
      <c r="I210" s="160" t="s">
        <v>3997</v>
      </c>
      <c r="J210" t="s">
        <v>4084</v>
      </c>
      <c r="K210" s="160" t="s">
        <v>4076</v>
      </c>
      <c r="L210" t="s">
        <v>4103</v>
      </c>
    </row>
    <row r="211" spans="1:12">
      <c r="A211" s="15">
        <v>40201731</v>
      </c>
      <c r="B211" t="s">
        <v>4000</v>
      </c>
      <c r="C211" t="s">
        <v>4081</v>
      </c>
      <c r="D211" t="s">
        <v>4218</v>
      </c>
      <c r="E211" t="s">
        <v>4228</v>
      </c>
      <c r="F211" t="s">
        <v>4068</v>
      </c>
      <c r="G211" s="160" t="s">
        <v>4005</v>
      </c>
      <c r="H211" t="s">
        <v>4006</v>
      </c>
      <c r="I211" s="160" t="s">
        <v>3997</v>
      </c>
      <c r="J211" t="s">
        <v>4084</v>
      </c>
      <c r="K211" s="160" t="s">
        <v>4076</v>
      </c>
      <c r="L211" t="s">
        <v>4103</v>
      </c>
    </row>
    <row r="212" spans="1:12">
      <c r="A212" s="15">
        <v>40201732</v>
      </c>
      <c r="B212" t="s">
        <v>4000</v>
      </c>
      <c r="C212" t="s">
        <v>4081</v>
      </c>
      <c r="D212" t="s">
        <v>4218</v>
      </c>
      <c r="E212" t="s">
        <v>4229</v>
      </c>
      <c r="F212" t="s">
        <v>4068</v>
      </c>
      <c r="G212" s="160" t="s">
        <v>4005</v>
      </c>
      <c r="H212" t="s">
        <v>4006</v>
      </c>
      <c r="I212" s="160" t="s">
        <v>3997</v>
      </c>
      <c r="J212" t="s">
        <v>4084</v>
      </c>
      <c r="K212" s="160" t="s">
        <v>4076</v>
      </c>
      <c r="L212" t="s">
        <v>4103</v>
      </c>
    </row>
    <row r="213" spans="1:12">
      <c r="A213" s="15">
        <v>40201733</v>
      </c>
      <c r="B213" t="s">
        <v>4000</v>
      </c>
      <c r="C213" t="s">
        <v>4081</v>
      </c>
      <c r="D213" t="s">
        <v>4218</v>
      </c>
      <c r="E213" t="s">
        <v>4230</v>
      </c>
      <c r="F213" t="s">
        <v>4068</v>
      </c>
      <c r="G213" s="160" t="s">
        <v>4005</v>
      </c>
      <c r="H213" t="s">
        <v>4006</v>
      </c>
      <c r="I213" s="160" t="s">
        <v>3997</v>
      </c>
      <c r="J213" t="s">
        <v>4084</v>
      </c>
      <c r="K213" s="160" t="s">
        <v>4076</v>
      </c>
      <c r="L213" t="s">
        <v>4103</v>
      </c>
    </row>
    <row r="214" spans="1:12">
      <c r="A214" s="15">
        <v>40201734</v>
      </c>
      <c r="B214" t="s">
        <v>4000</v>
      </c>
      <c r="C214" t="s">
        <v>4081</v>
      </c>
      <c r="D214" t="s">
        <v>4218</v>
      </c>
      <c r="E214" t="s">
        <v>4231</v>
      </c>
      <c r="F214" t="s">
        <v>4068</v>
      </c>
      <c r="G214" s="160" t="s">
        <v>4005</v>
      </c>
      <c r="H214" t="s">
        <v>4006</v>
      </c>
      <c r="I214" s="160" t="s">
        <v>3997</v>
      </c>
      <c r="J214" t="s">
        <v>4084</v>
      </c>
      <c r="K214" s="160" t="s">
        <v>4076</v>
      </c>
      <c r="L214" t="s">
        <v>4103</v>
      </c>
    </row>
    <row r="215" spans="1:12">
      <c r="A215" s="15">
        <v>40201735</v>
      </c>
      <c r="B215" t="s">
        <v>4000</v>
      </c>
      <c r="C215" t="s">
        <v>4081</v>
      </c>
      <c r="D215" t="s">
        <v>4218</v>
      </c>
      <c r="E215" t="s">
        <v>4232</v>
      </c>
      <c r="F215" t="s">
        <v>4068</v>
      </c>
      <c r="G215" s="160" t="s">
        <v>4005</v>
      </c>
      <c r="H215" t="s">
        <v>4006</v>
      </c>
      <c r="I215" s="160" t="s">
        <v>3997</v>
      </c>
      <c r="J215" t="s">
        <v>4084</v>
      </c>
      <c r="K215" s="160" t="s">
        <v>4076</v>
      </c>
      <c r="L215" t="s">
        <v>4103</v>
      </c>
    </row>
    <row r="216" spans="1:12">
      <c r="A216" s="15">
        <v>40201736</v>
      </c>
      <c r="B216" t="s">
        <v>4000</v>
      </c>
      <c r="C216" t="s">
        <v>4081</v>
      </c>
      <c r="D216" t="s">
        <v>4218</v>
      </c>
      <c r="E216" t="s">
        <v>4233</v>
      </c>
      <c r="F216" t="s">
        <v>4068</v>
      </c>
      <c r="G216" s="160" t="s">
        <v>4005</v>
      </c>
      <c r="H216" t="s">
        <v>4006</v>
      </c>
      <c r="I216" s="160" t="s">
        <v>3997</v>
      </c>
      <c r="J216" t="s">
        <v>4084</v>
      </c>
      <c r="K216" s="160" t="s">
        <v>4076</v>
      </c>
      <c r="L216" t="s">
        <v>4103</v>
      </c>
    </row>
    <row r="217" spans="1:12">
      <c r="A217" s="15">
        <v>40201737</v>
      </c>
      <c r="B217" t="s">
        <v>4000</v>
      </c>
      <c r="C217" t="s">
        <v>4081</v>
      </c>
      <c r="D217" t="s">
        <v>4218</v>
      </c>
      <c r="E217" t="s">
        <v>4234</v>
      </c>
      <c r="F217" t="s">
        <v>4068</v>
      </c>
      <c r="G217" s="160" t="s">
        <v>4005</v>
      </c>
      <c r="H217" t="s">
        <v>4006</v>
      </c>
      <c r="I217" s="160" t="s">
        <v>3997</v>
      </c>
      <c r="J217" t="s">
        <v>4084</v>
      </c>
      <c r="K217" s="160" t="s">
        <v>4076</v>
      </c>
      <c r="L217" t="s">
        <v>4103</v>
      </c>
    </row>
    <row r="218" spans="1:12">
      <c r="A218" s="15">
        <v>40201738</v>
      </c>
      <c r="B218" t="s">
        <v>4000</v>
      </c>
      <c r="C218" t="s">
        <v>4081</v>
      </c>
      <c r="D218" t="s">
        <v>4218</v>
      </c>
      <c r="E218" t="s">
        <v>4235</v>
      </c>
      <c r="F218" t="s">
        <v>4068</v>
      </c>
      <c r="G218" s="160" t="s">
        <v>4005</v>
      </c>
      <c r="H218" t="s">
        <v>4006</v>
      </c>
      <c r="I218" s="160" t="s">
        <v>3997</v>
      </c>
      <c r="J218" t="s">
        <v>4084</v>
      </c>
      <c r="K218" s="160" t="s">
        <v>4076</v>
      </c>
      <c r="L218" t="s">
        <v>4103</v>
      </c>
    </row>
    <row r="219" spans="1:12">
      <c r="A219" s="15">
        <v>40201739</v>
      </c>
      <c r="B219" t="s">
        <v>4000</v>
      </c>
      <c r="C219" t="s">
        <v>4081</v>
      </c>
      <c r="D219" t="s">
        <v>4218</v>
      </c>
      <c r="E219" t="s">
        <v>4236</v>
      </c>
      <c r="F219" t="s">
        <v>4068</v>
      </c>
      <c r="G219" s="160" t="s">
        <v>4005</v>
      </c>
      <c r="H219" t="s">
        <v>4006</v>
      </c>
      <c r="I219" s="160" t="s">
        <v>3997</v>
      </c>
      <c r="J219" t="s">
        <v>4084</v>
      </c>
      <c r="K219" s="160" t="s">
        <v>4076</v>
      </c>
      <c r="L219" t="s">
        <v>4103</v>
      </c>
    </row>
    <row r="220" spans="1:12">
      <c r="A220" s="15">
        <v>40201799</v>
      </c>
      <c r="B220" t="s">
        <v>4000</v>
      </c>
      <c r="C220" t="s">
        <v>4081</v>
      </c>
      <c r="D220" t="s">
        <v>4218</v>
      </c>
      <c r="E220" t="s">
        <v>4020</v>
      </c>
      <c r="F220" t="s">
        <v>4068</v>
      </c>
      <c r="G220" s="160" t="s">
        <v>4005</v>
      </c>
      <c r="H220" t="s">
        <v>4006</v>
      </c>
      <c r="I220" s="160" t="s">
        <v>3997</v>
      </c>
      <c r="J220" t="s">
        <v>4084</v>
      </c>
      <c r="K220" s="160" t="s">
        <v>4076</v>
      </c>
      <c r="L220" t="s">
        <v>4103</v>
      </c>
    </row>
    <row r="221" spans="1:12">
      <c r="A221" s="15">
        <v>40201801</v>
      </c>
      <c r="B221" t="s">
        <v>4000</v>
      </c>
      <c r="C221" t="s">
        <v>4081</v>
      </c>
      <c r="D221" t="s">
        <v>4237</v>
      </c>
      <c r="E221" t="s">
        <v>4238</v>
      </c>
      <c r="F221" t="s">
        <v>4068</v>
      </c>
      <c r="G221" s="160" t="s">
        <v>4005</v>
      </c>
      <c r="H221" t="s">
        <v>4006</v>
      </c>
      <c r="I221" s="160" t="s">
        <v>3997</v>
      </c>
      <c r="J221" t="s">
        <v>4084</v>
      </c>
      <c r="K221" s="160" t="s">
        <v>4005</v>
      </c>
      <c r="L221" t="s">
        <v>4239</v>
      </c>
    </row>
    <row r="222" spans="1:12">
      <c r="A222" s="15">
        <v>40201802</v>
      </c>
      <c r="B222" t="s">
        <v>4000</v>
      </c>
      <c r="C222" t="s">
        <v>4081</v>
      </c>
      <c r="D222" t="s">
        <v>4237</v>
      </c>
      <c r="E222" t="s">
        <v>4181</v>
      </c>
      <c r="F222" t="s">
        <v>4068</v>
      </c>
      <c r="G222" s="160" t="s">
        <v>4005</v>
      </c>
      <c r="H222" t="s">
        <v>4006</v>
      </c>
      <c r="I222" s="160" t="s">
        <v>3997</v>
      </c>
      <c r="J222" t="s">
        <v>4084</v>
      </c>
      <c r="K222" s="160" t="s">
        <v>4076</v>
      </c>
      <c r="L222" t="s">
        <v>4103</v>
      </c>
    </row>
    <row r="223" spans="1:12">
      <c r="A223" s="15">
        <v>40201803</v>
      </c>
      <c r="B223" t="s">
        <v>4000</v>
      </c>
      <c r="C223" t="s">
        <v>4081</v>
      </c>
      <c r="D223" t="s">
        <v>4237</v>
      </c>
      <c r="E223" t="s">
        <v>4240</v>
      </c>
      <c r="F223" t="s">
        <v>4068</v>
      </c>
      <c r="G223" s="160" t="s">
        <v>4005</v>
      </c>
      <c r="H223" t="s">
        <v>4006</v>
      </c>
      <c r="I223" s="160" t="s">
        <v>3997</v>
      </c>
      <c r="J223" t="s">
        <v>4084</v>
      </c>
      <c r="K223" s="160" t="s">
        <v>4005</v>
      </c>
      <c r="L223" t="s">
        <v>4239</v>
      </c>
    </row>
    <row r="224" spans="1:12">
      <c r="A224" s="15">
        <v>40201804</v>
      </c>
      <c r="B224" t="s">
        <v>4000</v>
      </c>
      <c r="C224" t="s">
        <v>4081</v>
      </c>
      <c r="D224" t="s">
        <v>4237</v>
      </c>
      <c r="E224" t="s">
        <v>4241</v>
      </c>
      <c r="F224" t="s">
        <v>4073</v>
      </c>
      <c r="G224" s="160" t="s">
        <v>4074</v>
      </c>
      <c r="H224" t="s">
        <v>4075</v>
      </c>
      <c r="I224" s="160" t="s">
        <v>4076</v>
      </c>
      <c r="J224" t="s">
        <v>4077</v>
      </c>
      <c r="K224">
        <v>99</v>
      </c>
      <c r="L224" t="s">
        <v>3999</v>
      </c>
    </row>
    <row r="225" spans="1:12">
      <c r="A225" s="15">
        <v>40201805</v>
      </c>
      <c r="B225" t="s">
        <v>4000</v>
      </c>
      <c r="C225" t="s">
        <v>4081</v>
      </c>
      <c r="D225" t="s">
        <v>4237</v>
      </c>
      <c r="E225" t="s">
        <v>4175</v>
      </c>
      <c r="F225" t="s">
        <v>4068</v>
      </c>
      <c r="G225" s="160" t="s">
        <v>4005</v>
      </c>
      <c r="H225" t="s">
        <v>4006</v>
      </c>
      <c r="I225" s="160" t="s">
        <v>3997</v>
      </c>
      <c r="J225" t="s">
        <v>4084</v>
      </c>
      <c r="K225" s="160" t="s">
        <v>4005</v>
      </c>
      <c r="L225" t="s">
        <v>4239</v>
      </c>
    </row>
    <row r="226" spans="1:12">
      <c r="A226" s="15">
        <v>40201806</v>
      </c>
      <c r="B226" t="s">
        <v>4000</v>
      </c>
      <c r="C226" t="s">
        <v>4081</v>
      </c>
      <c r="D226" t="s">
        <v>4237</v>
      </c>
      <c r="E226" t="s">
        <v>4242</v>
      </c>
      <c r="F226" t="s">
        <v>4068</v>
      </c>
      <c r="G226" s="160" t="s">
        <v>4005</v>
      </c>
      <c r="H226" t="s">
        <v>4006</v>
      </c>
      <c r="I226" s="160" t="s">
        <v>3997</v>
      </c>
      <c r="J226" t="s">
        <v>4084</v>
      </c>
      <c r="K226" s="160" t="s">
        <v>4005</v>
      </c>
      <c r="L226" t="s">
        <v>4239</v>
      </c>
    </row>
    <row r="227" spans="1:12">
      <c r="A227" s="15">
        <v>40201807</v>
      </c>
      <c r="B227" t="s">
        <v>4000</v>
      </c>
      <c r="C227" t="s">
        <v>4081</v>
      </c>
      <c r="D227" t="s">
        <v>4237</v>
      </c>
      <c r="E227" t="s">
        <v>4174</v>
      </c>
      <c r="F227" t="s">
        <v>4073</v>
      </c>
      <c r="G227" s="160" t="s">
        <v>4074</v>
      </c>
      <c r="H227" t="s">
        <v>4075</v>
      </c>
      <c r="I227" s="160" t="s">
        <v>4076</v>
      </c>
      <c r="J227" t="s">
        <v>4077</v>
      </c>
      <c r="K227">
        <v>99</v>
      </c>
      <c r="L227" t="s">
        <v>3999</v>
      </c>
    </row>
    <row r="228" spans="1:12">
      <c r="A228" s="15">
        <v>40201899</v>
      </c>
      <c r="B228" t="s">
        <v>4000</v>
      </c>
      <c r="C228" t="s">
        <v>4081</v>
      </c>
      <c r="D228" t="s">
        <v>4237</v>
      </c>
      <c r="E228" t="s">
        <v>4020</v>
      </c>
      <c r="F228" t="s">
        <v>4068</v>
      </c>
      <c r="G228" s="160" t="s">
        <v>4005</v>
      </c>
      <c r="H228" t="s">
        <v>4006</v>
      </c>
      <c r="I228" s="160" t="s">
        <v>3997</v>
      </c>
      <c r="J228" t="s">
        <v>4084</v>
      </c>
      <c r="K228" s="160" t="s">
        <v>4005</v>
      </c>
      <c r="L228" t="s">
        <v>4239</v>
      </c>
    </row>
    <row r="229" spans="1:12">
      <c r="A229" s="15">
        <v>40201901</v>
      </c>
      <c r="B229" t="s">
        <v>4000</v>
      </c>
      <c r="C229" t="s">
        <v>4081</v>
      </c>
      <c r="D229" t="s">
        <v>4243</v>
      </c>
      <c r="E229" t="s">
        <v>4171</v>
      </c>
      <c r="F229" t="s">
        <v>4068</v>
      </c>
      <c r="G229" s="160" t="s">
        <v>4005</v>
      </c>
      <c r="H229" t="s">
        <v>4006</v>
      </c>
      <c r="I229" s="160" t="s">
        <v>3997</v>
      </c>
      <c r="J229" t="s">
        <v>4084</v>
      </c>
      <c r="K229" s="160" t="s">
        <v>4074</v>
      </c>
      <c r="L229" t="s">
        <v>4244</v>
      </c>
    </row>
    <row r="230" spans="1:12">
      <c r="A230" s="15">
        <v>40201903</v>
      </c>
      <c r="B230" t="s">
        <v>4000</v>
      </c>
      <c r="C230" t="s">
        <v>4081</v>
      </c>
      <c r="D230" t="s">
        <v>4243</v>
      </c>
      <c r="E230" t="s">
        <v>4173</v>
      </c>
      <c r="F230" t="s">
        <v>4068</v>
      </c>
      <c r="G230" s="160" t="s">
        <v>4005</v>
      </c>
      <c r="H230" t="s">
        <v>4006</v>
      </c>
      <c r="I230" s="160" t="s">
        <v>3997</v>
      </c>
      <c r="J230" t="s">
        <v>4084</v>
      </c>
      <c r="K230" s="160" t="s">
        <v>4074</v>
      </c>
      <c r="L230" t="s">
        <v>4244</v>
      </c>
    </row>
    <row r="231" spans="1:12">
      <c r="A231" s="15">
        <v>40201904</v>
      </c>
      <c r="B231" t="s">
        <v>4000</v>
      </c>
      <c r="C231" t="s">
        <v>4081</v>
      </c>
      <c r="D231" t="s">
        <v>4243</v>
      </c>
      <c r="E231" t="s">
        <v>4174</v>
      </c>
      <c r="F231" t="s">
        <v>4073</v>
      </c>
      <c r="G231" s="160" t="s">
        <v>4074</v>
      </c>
      <c r="H231" t="s">
        <v>4075</v>
      </c>
      <c r="I231" s="160" t="s">
        <v>4076</v>
      </c>
      <c r="J231" t="s">
        <v>4077</v>
      </c>
      <c r="K231">
        <v>99</v>
      </c>
      <c r="L231" t="s">
        <v>3999</v>
      </c>
    </row>
    <row r="232" spans="1:12">
      <c r="A232" s="15">
        <v>40201999</v>
      </c>
      <c r="B232" t="s">
        <v>4000</v>
      </c>
      <c r="C232" t="s">
        <v>4081</v>
      </c>
      <c r="D232" t="s">
        <v>4243</v>
      </c>
      <c r="E232" t="s">
        <v>4020</v>
      </c>
      <c r="F232" t="s">
        <v>4068</v>
      </c>
      <c r="G232" s="160" t="s">
        <v>4005</v>
      </c>
      <c r="H232" t="s">
        <v>4006</v>
      </c>
      <c r="I232" s="160" t="s">
        <v>3997</v>
      </c>
      <c r="J232" t="s">
        <v>4084</v>
      </c>
      <c r="K232" s="160" t="s">
        <v>4074</v>
      </c>
      <c r="L232" t="s">
        <v>4244</v>
      </c>
    </row>
    <row r="233" spans="1:12">
      <c r="A233" s="15">
        <v>40202001</v>
      </c>
      <c r="B233" t="s">
        <v>4000</v>
      </c>
      <c r="C233" t="s">
        <v>4081</v>
      </c>
      <c r="D233" t="s">
        <v>4245</v>
      </c>
      <c r="E233" t="s">
        <v>4171</v>
      </c>
      <c r="F233" t="s">
        <v>4068</v>
      </c>
      <c r="G233" s="160" t="s">
        <v>4005</v>
      </c>
      <c r="H233" t="s">
        <v>4006</v>
      </c>
      <c r="I233" s="160" t="s">
        <v>3997</v>
      </c>
      <c r="J233" t="s">
        <v>4084</v>
      </c>
      <c r="K233">
        <v>10</v>
      </c>
      <c r="L233" t="s">
        <v>4246</v>
      </c>
    </row>
    <row r="234" spans="1:12">
      <c r="A234" s="15">
        <v>40202002</v>
      </c>
      <c r="B234" t="s">
        <v>4000</v>
      </c>
      <c r="C234" t="s">
        <v>4081</v>
      </c>
      <c r="D234" t="s">
        <v>4245</v>
      </c>
      <c r="E234" t="s">
        <v>4181</v>
      </c>
      <c r="F234" t="s">
        <v>4068</v>
      </c>
      <c r="G234" s="160" t="s">
        <v>4005</v>
      </c>
      <c r="H234" t="s">
        <v>4006</v>
      </c>
      <c r="I234" s="160" t="s">
        <v>3997</v>
      </c>
      <c r="J234" t="s">
        <v>4084</v>
      </c>
      <c r="K234">
        <v>10</v>
      </c>
      <c r="L234" t="s">
        <v>4246</v>
      </c>
    </row>
    <row r="235" spans="1:12">
      <c r="A235" s="15">
        <v>40202003</v>
      </c>
      <c r="B235" t="s">
        <v>4000</v>
      </c>
      <c r="C235" t="s">
        <v>4081</v>
      </c>
      <c r="D235" t="s">
        <v>4245</v>
      </c>
      <c r="E235" t="s">
        <v>4173</v>
      </c>
      <c r="F235" t="s">
        <v>4068</v>
      </c>
      <c r="G235" s="160" t="s">
        <v>4005</v>
      </c>
      <c r="H235" t="s">
        <v>4006</v>
      </c>
      <c r="I235" s="160" t="s">
        <v>3997</v>
      </c>
      <c r="J235" t="s">
        <v>4084</v>
      </c>
      <c r="K235">
        <v>10</v>
      </c>
      <c r="L235" t="s">
        <v>4246</v>
      </c>
    </row>
    <row r="236" spans="1:12">
      <c r="A236" s="15">
        <v>40202004</v>
      </c>
      <c r="B236" t="s">
        <v>4000</v>
      </c>
      <c r="C236" t="s">
        <v>4081</v>
      </c>
      <c r="D236" t="s">
        <v>4245</v>
      </c>
      <c r="E236" t="s">
        <v>4174</v>
      </c>
      <c r="F236" t="s">
        <v>4073</v>
      </c>
      <c r="G236" s="160" t="s">
        <v>4074</v>
      </c>
      <c r="H236" t="s">
        <v>4075</v>
      </c>
      <c r="I236" s="160" t="s">
        <v>4076</v>
      </c>
      <c r="J236" t="s">
        <v>4077</v>
      </c>
      <c r="K236">
        <v>99</v>
      </c>
      <c r="L236" t="s">
        <v>3999</v>
      </c>
    </row>
    <row r="237" spans="1:12">
      <c r="A237" s="15">
        <v>40202005</v>
      </c>
      <c r="B237" t="s">
        <v>4000</v>
      </c>
      <c r="C237" t="s">
        <v>4081</v>
      </c>
      <c r="D237" t="s">
        <v>4245</v>
      </c>
      <c r="E237" t="s">
        <v>4175</v>
      </c>
      <c r="F237" t="s">
        <v>4068</v>
      </c>
      <c r="G237" s="160" t="s">
        <v>4005</v>
      </c>
      <c r="H237" t="s">
        <v>4006</v>
      </c>
      <c r="I237" s="160" t="s">
        <v>3997</v>
      </c>
      <c r="J237" t="s">
        <v>4084</v>
      </c>
      <c r="K237">
        <v>10</v>
      </c>
      <c r="L237" t="s">
        <v>4246</v>
      </c>
    </row>
    <row r="238" spans="1:12">
      <c r="A238" s="15">
        <v>40202010</v>
      </c>
      <c r="B238" t="s">
        <v>4000</v>
      </c>
      <c r="C238" t="s">
        <v>4081</v>
      </c>
      <c r="D238" t="s">
        <v>4245</v>
      </c>
      <c r="E238" t="s">
        <v>4247</v>
      </c>
      <c r="F238" t="s">
        <v>4068</v>
      </c>
      <c r="G238" s="160" t="s">
        <v>4005</v>
      </c>
      <c r="H238" t="s">
        <v>4006</v>
      </c>
      <c r="I238" s="160" t="s">
        <v>3997</v>
      </c>
      <c r="J238" t="s">
        <v>4084</v>
      </c>
      <c r="K238">
        <v>10</v>
      </c>
      <c r="L238" t="s">
        <v>4246</v>
      </c>
    </row>
    <row r="239" spans="1:12">
      <c r="A239" s="15">
        <v>40202011</v>
      </c>
      <c r="B239" t="s">
        <v>4000</v>
      </c>
      <c r="C239" t="s">
        <v>4081</v>
      </c>
      <c r="D239" t="s">
        <v>4245</v>
      </c>
      <c r="E239" t="s">
        <v>4248</v>
      </c>
      <c r="F239" t="s">
        <v>4068</v>
      </c>
      <c r="G239" s="160" t="s">
        <v>4005</v>
      </c>
      <c r="H239" t="s">
        <v>4006</v>
      </c>
      <c r="I239" s="160" t="s">
        <v>3997</v>
      </c>
      <c r="J239" t="s">
        <v>4084</v>
      </c>
      <c r="K239">
        <v>10</v>
      </c>
      <c r="L239" t="s">
        <v>4246</v>
      </c>
    </row>
    <row r="240" spans="1:12">
      <c r="A240" s="15">
        <v>40202012</v>
      </c>
      <c r="B240" t="s">
        <v>4000</v>
      </c>
      <c r="C240" t="s">
        <v>4081</v>
      </c>
      <c r="D240" t="s">
        <v>4245</v>
      </c>
      <c r="E240" t="s">
        <v>4249</v>
      </c>
      <c r="F240" t="s">
        <v>4068</v>
      </c>
      <c r="G240" s="160" t="s">
        <v>4005</v>
      </c>
      <c r="H240" t="s">
        <v>4006</v>
      </c>
      <c r="I240" s="160" t="s">
        <v>3997</v>
      </c>
      <c r="J240" t="s">
        <v>4084</v>
      </c>
      <c r="K240">
        <v>10</v>
      </c>
      <c r="L240" t="s">
        <v>4246</v>
      </c>
    </row>
    <row r="241" spans="1:12">
      <c r="A241" s="15">
        <v>40202013</v>
      </c>
      <c r="B241" t="s">
        <v>4000</v>
      </c>
      <c r="C241" t="s">
        <v>4081</v>
      </c>
      <c r="D241" t="s">
        <v>4245</v>
      </c>
      <c r="E241" t="s">
        <v>4250</v>
      </c>
      <c r="F241" t="s">
        <v>4068</v>
      </c>
      <c r="G241" s="160" t="s">
        <v>4005</v>
      </c>
      <c r="H241" t="s">
        <v>4006</v>
      </c>
      <c r="I241" s="160" t="s">
        <v>3997</v>
      </c>
      <c r="J241" t="s">
        <v>4084</v>
      </c>
      <c r="K241">
        <v>10</v>
      </c>
      <c r="L241" t="s">
        <v>4246</v>
      </c>
    </row>
    <row r="242" spans="1:12">
      <c r="A242" s="15">
        <v>40202014</v>
      </c>
      <c r="B242" t="s">
        <v>4000</v>
      </c>
      <c r="C242" t="s">
        <v>4081</v>
      </c>
      <c r="D242" t="s">
        <v>4245</v>
      </c>
      <c r="E242" t="s">
        <v>4251</v>
      </c>
      <c r="F242" t="s">
        <v>4068</v>
      </c>
      <c r="G242" s="160" t="s">
        <v>4005</v>
      </c>
      <c r="H242" t="s">
        <v>4006</v>
      </c>
      <c r="I242" s="160" t="s">
        <v>3997</v>
      </c>
      <c r="J242" t="s">
        <v>4084</v>
      </c>
      <c r="K242">
        <v>10</v>
      </c>
      <c r="L242" t="s">
        <v>4246</v>
      </c>
    </row>
    <row r="243" spans="1:12">
      <c r="A243" s="15">
        <v>40202015</v>
      </c>
      <c r="B243" t="s">
        <v>4000</v>
      </c>
      <c r="C243" t="s">
        <v>4081</v>
      </c>
      <c r="D243" t="s">
        <v>4245</v>
      </c>
      <c r="E243" t="s">
        <v>4252</v>
      </c>
      <c r="F243" t="s">
        <v>4068</v>
      </c>
      <c r="G243" s="160" t="s">
        <v>4005</v>
      </c>
      <c r="H243" t="s">
        <v>4006</v>
      </c>
      <c r="I243" s="160" t="s">
        <v>3997</v>
      </c>
      <c r="J243" t="s">
        <v>4084</v>
      </c>
      <c r="K243">
        <v>10</v>
      </c>
      <c r="L243" t="s">
        <v>4246</v>
      </c>
    </row>
    <row r="244" spans="1:12">
      <c r="A244" s="15">
        <v>40202020</v>
      </c>
      <c r="B244" t="s">
        <v>4000</v>
      </c>
      <c r="C244" t="s">
        <v>4081</v>
      </c>
      <c r="D244" t="s">
        <v>4245</v>
      </c>
      <c r="E244" t="s">
        <v>4253</v>
      </c>
      <c r="F244" t="s">
        <v>4068</v>
      </c>
      <c r="G244" s="160" t="s">
        <v>4005</v>
      </c>
      <c r="H244" t="s">
        <v>4006</v>
      </c>
      <c r="I244" s="160" t="s">
        <v>3997</v>
      </c>
      <c r="J244" t="s">
        <v>4084</v>
      </c>
      <c r="K244">
        <v>10</v>
      </c>
      <c r="L244" t="s">
        <v>4246</v>
      </c>
    </row>
    <row r="245" spans="1:12">
      <c r="A245" s="15">
        <v>40202021</v>
      </c>
      <c r="B245" t="s">
        <v>4000</v>
      </c>
      <c r="C245" t="s">
        <v>4081</v>
      </c>
      <c r="D245" t="s">
        <v>4245</v>
      </c>
      <c r="E245" t="s">
        <v>4254</v>
      </c>
      <c r="F245" t="s">
        <v>4068</v>
      </c>
      <c r="G245" s="160" t="s">
        <v>4005</v>
      </c>
      <c r="H245" t="s">
        <v>4006</v>
      </c>
      <c r="I245" s="160" t="s">
        <v>3997</v>
      </c>
      <c r="J245" t="s">
        <v>4084</v>
      </c>
      <c r="K245">
        <v>10</v>
      </c>
      <c r="L245" t="s">
        <v>4246</v>
      </c>
    </row>
    <row r="246" spans="1:12">
      <c r="A246" s="15">
        <v>40202022</v>
      </c>
      <c r="B246" t="s">
        <v>4000</v>
      </c>
      <c r="C246" t="s">
        <v>4081</v>
      </c>
      <c r="D246" t="s">
        <v>4245</v>
      </c>
      <c r="E246" t="s">
        <v>4255</v>
      </c>
      <c r="F246" t="s">
        <v>4068</v>
      </c>
      <c r="G246" s="160" t="s">
        <v>4005</v>
      </c>
      <c r="H246" t="s">
        <v>4006</v>
      </c>
      <c r="I246" s="160" t="s">
        <v>3997</v>
      </c>
      <c r="J246" t="s">
        <v>4084</v>
      </c>
      <c r="K246">
        <v>10</v>
      </c>
      <c r="L246" t="s">
        <v>4246</v>
      </c>
    </row>
    <row r="247" spans="1:12">
      <c r="A247" s="15">
        <v>40202023</v>
      </c>
      <c r="B247" t="s">
        <v>4000</v>
      </c>
      <c r="C247" t="s">
        <v>4081</v>
      </c>
      <c r="D247" t="s">
        <v>4245</v>
      </c>
      <c r="E247" t="s">
        <v>4256</v>
      </c>
      <c r="F247" t="s">
        <v>4068</v>
      </c>
      <c r="G247" s="160" t="s">
        <v>4005</v>
      </c>
      <c r="H247" t="s">
        <v>4006</v>
      </c>
      <c r="I247" s="160" t="s">
        <v>3997</v>
      </c>
      <c r="J247" t="s">
        <v>4084</v>
      </c>
      <c r="K247">
        <v>10</v>
      </c>
      <c r="L247" t="s">
        <v>4246</v>
      </c>
    </row>
    <row r="248" spans="1:12">
      <c r="A248" s="15">
        <v>40202024</v>
      </c>
      <c r="B248" t="s">
        <v>4000</v>
      </c>
      <c r="C248" t="s">
        <v>4081</v>
      </c>
      <c r="D248" t="s">
        <v>4245</v>
      </c>
      <c r="E248" t="s">
        <v>4257</v>
      </c>
      <c r="F248" t="s">
        <v>4068</v>
      </c>
      <c r="G248" s="160" t="s">
        <v>4005</v>
      </c>
      <c r="H248" t="s">
        <v>4006</v>
      </c>
      <c r="I248" s="160" t="s">
        <v>3997</v>
      </c>
      <c r="J248" t="s">
        <v>4084</v>
      </c>
      <c r="K248">
        <v>10</v>
      </c>
      <c r="L248" t="s">
        <v>4246</v>
      </c>
    </row>
    <row r="249" spans="1:12">
      <c r="A249" s="15">
        <v>40202025</v>
      </c>
      <c r="B249" t="s">
        <v>4000</v>
      </c>
      <c r="C249" t="s">
        <v>4081</v>
      </c>
      <c r="D249" t="s">
        <v>4245</v>
      </c>
      <c r="E249" t="s">
        <v>4258</v>
      </c>
      <c r="F249" t="s">
        <v>4068</v>
      </c>
      <c r="G249" s="160" t="s">
        <v>4005</v>
      </c>
      <c r="H249" t="s">
        <v>4006</v>
      </c>
      <c r="I249" s="160" t="s">
        <v>3997</v>
      </c>
      <c r="J249" t="s">
        <v>4084</v>
      </c>
      <c r="K249">
        <v>10</v>
      </c>
      <c r="L249" t="s">
        <v>4246</v>
      </c>
    </row>
    <row r="250" spans="1:12">
      <c r="A250" s="15">
        <v>40202031</v>
      </c>
      <c r="B250" t="s">
        <v>4000</v>
      </c>
      <c r="C250" t="s">
        <v>4081</v>
      </c>
      <c r="D250" t="s">
        <v>4245</v>
      </c>
      <c r="E250" t="s">
        <v>4259</v>
      </c>
      <c r="F250" t="s">
        <v>4068</v>
      </c>
      <c r="G250" s="160" t="s">
        <v>4005</v>
      </c>
      <c r="H250" t="s">
        <v>4006</v>
      </c>
      <c r="I250" s="160" t="s">
        <v>3997</v>
      </c>
      <c r="J250" t="s">
        <v>4084</v>
      </c>
      <c r="K250">
        <v>10</v>
      </c>
      <c r="L250" t="s">
        <v>4246</v>
      </c>
    </row>
    <row r="251" spans="1:12">
      <c r="A251" s="15">
        <v>40202032</v>
      </c>
      <c r="B251" t="s">
        <v>4000</v>
      </c>
      <c r="C251" t="s">
        <v>4081</v>
      </c>
      <c r="D251" t="s">
        <v>4245</v>
      </c>
      <c r="E251" t="s">
        <v>4260</v>
      </c>
      <c r="F251" t="s">
        <v>4068</v>
      </c>
      <c r="G251" s="160" t="s">
        <v>4005</v>
      </c>
      <c r="H251" t="s">
        <v>4006</v>
      </c>
      <c r="I251" s="160" t="s">
        <v>3997</v>
      </c>
      <c r="J251" t="s">
        <v>4084</v>
      </c>
      <c r="K251">
        <v>10</v>
      </c>
      <c r="L251" t="s">
        <v>4246</v>
      </c>
    </row>
    <row r="252" spans="1:12">
      <c r="A252" s="15">
        <v>40202033</v>
      </c>
      <c r="B252" t="s">
        <v>4000</v>
      </c>
      <c r="C252" t="s">
        <v>4081</v>
      </c>
      <c r="D252" t="s">
        <v>4245</v>
      </c>
      <c r="E252" t="s">
        <v>4261</v>
      </c>
      <c r="F252" t="s">
        <v>4068</v>
      </c>
      <c r="G252" s="160" t="s">
        <v>4005</v>
      </c>
      <c r="H252" t="s">
        <v>4006</v>
      </c>
      <c r="I252" s="160" t="s">
        <v>3997</v>
      </c>
      <c r="J252" t="s">
        <v>4084</v>
      </c>
      <c r="K252">
        <v>10</v>
      </c>
      <c r="L252" t="s">
        <v>4246</v>
      </c>
    </row>
    <row r="253" spans="1:12">
      <c r="A253" s="15">
        <v>40202034</v>
      </c>
      <c r="B253" t="s">
        <v>4000</v>
      </c>
      <c r="C253" t="s">
        <v>4081</v>
      </c>
      <c r="D253" t="s">
        <v>4245</v>
      </c>
      <c r="E253" t="s">
        <v>4262</v>
      </c>
      <c r="F253" t="s">
        <v>4068</v>
      </c>
      <c r="G253" s="160" t="s">
        <v>4005</v>
      </c>
      <c r="H253" t="s">
        <v>4006</v>
      </c>
      <c r="I253" s="160" t="s">
        <v>3997</v>
      </c>
      <c r="J253" t="s">
        <v>4084</v>
      </c>
      <c r="K253">
        <v>10</v>
      </c>
      <c r="L253" t="s">
        <v>4246</v>
      </c>
    </row>
    <row r="254" spans="1:12">
      <c r="A254" s="15">
        <v>40202035</v>
      </c>
      <c r="B254" t="s">
        <v>4000</v>
      </c>
      <c r="C254" t="s">
        <v>4081</v>
      </c>
      <c r="D254" t="s">
        <v>4245</v>
      </c>
      <c r="E254" t="s">
        <v>4263</v>
      </c>
      <c r="F254" t="s">
        <v>4068</v>
      </c>
      <c r="G254" s="160" t="s">
        <v>4005</v>
      </c>
      <c r="H254" t="s">
        <v>4006</v>
      </c>
      <c r="I254" s="160" t="s">
        <v>3997</v>
      </c>
      <c r="J254" t="s">
        <v>4084</v>
      </c>
      <c r="K254">
        <v>10</v>
      </c>
      <c r="L254" t="s">
        <v>4246</v>
      </c>
    </row>
    <row r="255" spans="1:12">
      <c r="A255" s="15">
        <v>40202036</v>
      </c>
      <c r="B255" t="s">
        <v>4000</v>
      </c>
      <c r="C255" t="s">
        <v>4081</v>
      </c>
      <c r="D255" t="s">
        <v>4245</v>
      </c>
      <c r="E255" t="s">
        <v>4264</v>
      </c>
      <c r="F255" t="s">
        <v>4068</v>
      </c>
      <c r="G255" s="160" t="s">
        <v>4005</v>
      </c>
      <c r="H255" t="s">
        <v>4006</v>
      </c>
      <c r="I255" s="160" t="s">
        <v>3997</v>
      </c>
      <c r="J255" t="s">
        <v>4084</v>
      </c>
      <c r="K255">
        <v>10</v>
      </c>
      <c r="L255" t="s">
        <v>4246</v>
      </c>
    </row>
    <row r="256" spans="1:12">
      <c r="A256" s="15">
        <v>40202037</v>
      </c>
      <c r="B256" t="s">
        <v>4000</v>
      </c>
      <c r="C256" t="s">
        <v>4081</v>
      </c>
      <c r="D256" t="s">
        <v>4245</v>
      </c>
      <c r="E256" t="s">
        <v>4265</v>
      </c>
      <c r="F256" t="s">
        <v>4068</v>
      </c>
      <c r="G256" s="160" t="s">
        <v>4005</v>
      </c>
      <c r="H256" t="s">
        <v>4006</v>
      </c>
      <c r="I256" s="160" t="s">
        <v>3997</v>
      </c>
      <c r="J256" t="s">
        <v>4084</v>
      </c>
      <c r="K256">
        <v>10</v>
      </c>
      <c r="L256" t="s">
        <v>4246</v>
      </c>
    </row>
    <row r="257" spans="1:12">
      <c r="A257" s="15">
        <v>40202038</v>
      </c>
      <c r="B257" t="s">
        <v>4000</v>
      </c>
      <c r="C257" t="s">
        <v>4081</v>
      </c>
      <c r="D257" t="s">
        <v>4245</v>
      </c>
      <c r="E257" t="s">
        <v>4266</v>
      </c>
      <c r="F257" t="s">
        <v>4068</v>
      </c>
      <c r="G257" s="160" t="s">
        <v>4005</v>
      </c>
      <c r="H257" t="s">
        <v>4006</v>
      </c>
      <c r="I257" s="160" t="s">
        <v>3997</v>
      </c>
      <c r="J257" t="s">
        <v>4084</v>
      </c>
      <c r="K257">
        <v>10</v>
      </c>
      <c r="L257" t="s">
        <v>4246</v>
      </c>
    </row>
    <row r="258" spans="1:12">
      <c r="A258" s="15">
        <v>40202039</v>
      </c>
      <c r="B258" t="s">
        <v>4000</v>
      </c>
      <c r="C258" t="s">
        <v>4081</v>
      </c>
      <c r="D258" t="s">
        <v>4245</v>
      </c>
      <c r="E258" t="s">
        <v>4267</v>
      </c>
      <c r="F258" t="s">
        <v>4068</v>
      </c>
      <c r="G258" s="160" t="s">
        <v>4005</v>
      </c>
      <c r="H258" t="s">
        <v>4006</v>
      </c>
      <c r="I258" s="160" t="s">
        <v>3997</v>
      </c>
      <c r="J258" t="s">
        <v>4084</v>
      </c>
      <c r="K258">
        <v>10</v>
      </c>
      <c r="L258" t="s">
        <v>4246</v>
      </c>
    </row>
    <row r="259" spans="1:12">
      <c r="A259" s="15">
        <v>40202099</v>
      </c>
      <c r="B259" t="s">
        <v>4000</v>
      </c>
      <c r="C259" t="s">
        <v>4081</v>
      </c>
      <c r="D259" t="s">
        <v>4245</v>
      </c>
      <c r="E259" t="s">
        <v>4020</v>
      </c>
      <c r="F259" t="s">
        <v>4068</v>
      </c>
      <c r="G259" s="160" t="s">
        <v>4005</v>
      </c>
      <c r="H259" t="s">
        <v>4006</v>
      </c>
      <c r="I259" s="160" t="s">
        <v>3997</v>
      </c>
      <c r="J259" t="s">
        <v>4084</v>
      </c>
      <c r="K259">
        <v>10</v>
      </c>
      <c r="L259" t="s">
        <v>4246</v>
      </c>
    </row>
    <row r="260" spans="1:12">
      <c r="A260" s="15">
        <v>40202101</v>
      </c>
      <c r="B260" t="s">
        <v>4000</v>
      </c>
      <c r="C260" t="s">
        <v>4081</v>
      </c>
      <c r="D260" t="s">
        <v>4268</v>
      </c>
      <c r="E260" t="s">
        <v>4269</v>
      </c>
      <c r="F260" t="s">
        <v>4068</v>
      </c>
      <c r="G260" s="160" t="s">
        <v>4005</v>
      </c>
      <c r="H260" t="s">
        <v>4006</v>
      </c>
      <c r="I260" s="160" t="s">
        <v>3997</v>
      </c>
      <c r="J260" t="s">
        <v>4084</v>
      </c>
      <c r="K260">
        <v>11</v>
      </c>
      <c r="L260" t="s">
        <v>4270</v>
      </c>
    </row>
    <row r="261" spans="1:12">
      <c r="A261" s="15">
        <v>40202103</v>
      </c>
      <c r="B261" t="s">
        <v>4000</v>
      </c>
      <c r="C261" t="s">
        <v>4081</v>
      </c>
      <c r="D261" t="s">
        <v>4268</v>
      </c>
      <c r="E261" t="s">
        <v>4173</v>
      </c>
      <c r="F261" t="s">
        <v>4068</v>
      </c>
      <c r="G261" s="160" t="s">
        <v>4005</v>
      </c>
      <c r="H261" t="s">
        <v>4006</v>
      </c>
      <c r="I261" s="160" t="s">
        <v>3997</v>
      </c>
      <c r="J261" t="s">
        <v>4084</v>
      </c>
      <c r="K261">
        <v>11</v>
      </c>
      <c r="L261" t="s">
        <v>4270</v>
      </c>
    </row>
    <row r="262" spans="1:12">
      <c r="A262" s="15">
        <v>40202104</v>
      </c>
      <c r="B262" t="s">
        <v>4000</v>
      </c>
      <c r="C262" t="s">
        <v>4081</v>
      </c>
      <c r="D262" t="s">
        <v>4268</v>
      </c>
      <c r="E262" t="s">
        <v>4174</v>
      </c>
      <c r="F262" t="s">
        <v>4073</v>
      </c>
      <c r="G262" s="160" t="s">
        <v>4074</v>
      </c>
      <c r="H262" t="s">
        <v>4075</v>
      </c>
      <c r="I262" s="160" t="s">
        <v>4076</v>
      </c>
      <c r="J262" t="s">
        <v>4077</v>
      </c>
      <c r="K262">
        <v>99</v>
      </c>
      <c r="L262" t="s">
        <v>3999</v>
      </c>
    </row>
    <row r="263" spans="1:12">
      <c r="A263" s="15">
        <v>40202105</v>
      </c>
      <c r="B263" t="s">
        <v>4000</v>
      </c>
      <c r="C263" t="s">
        <v>4081</v>
      </c>
      <c r="D263" t="s">
        <v>4268</v>
      </c>
      <c r="E263" t="s">
        <v>4175</v>
      </c>
      <c r="F263" t="s">
        <v>4068</v>
      </c>
      <c r="G263" s="160" t="s">
        <v>4005</v>
      </c>
      <c r="H263" t="s">
        <v>4006</v>
      </c>
      <c r="I263" s="160" t="s">
        <v>3997</v>
      </c>
      <c r="J263" t="s">
        <v>4084</v>
      </c>
      <c r="K263">
        <v>11</v>
      </c>
      <c r="L263" t="s">
        <v>4270</v>
      </c>
    </row>
    <row r="264" spans="1:12">
      <c r="A264" s="15">
        <v>40202106</v>
      </c>
      <c r="B264" t="s">
        <v>4000</v>
      </c>
      <c r="C264" t="s">
        <v>4081</v>
      </c>
      <c r="D264" t="s">
        <v>4268</v>
      </c>
      <c r="E264" t="s">
        <v>4271</v>
      </c>
      <c r="F264" t="s">
        <v>4068</v>
      </c>
      <c r="G264" s="160" t="s">
        <v>4005</v>
      </c>
      <c r="H264" t="s">
        <v>4006</v>
      </c>
      <c r="I264" s="160" t="s">
        <v>3997</v>
      </c>
      <c r="J264" t="s">
        <v>4084</v>
      </c>
      <c r="K264">
        <v>11</v>
      </c>
      <c r="L264" t="s">
        <v>4270</v>
      </c>
    </row>
    <row r="265" spans="1:12">
      <c r="A265" s="15">
        <v>40202107</v>
      </c>
      <c r="B265" t="s">
        <v>4000</v>
      </c>
      <c r="C265" t="s">
        <v>4081</v>
      </c>
      <c r="D265" t="s">
        <v>4268</v>
      </c>
      <c r="E265" t="s">
        <v>4272</v>
      </c>
      <c r="F265" t="s">
        <v>4068</v>
      </c>
      <c r="G265" s="160" t="s">
        <v>4005</v>
      </c>
      <c r="H265" t="s">
        <v>4006</v>
      </c>
      <c r="I265" s="160" t="s">
        <v>3997</v>
      </c>
      <c r="J265" t="s">
        <v>4084</v>
      </c>
      <c r="K265">
        <v>11</v>
      </c>
      <c r="L265" t="s">
        <v>4270</v>
      </c>
    </row>
    <row r="266" spans="1:12">
      <c r="A266" s="15">
        <v>40202108</v>
      </c>
      <c r="B266" t="s">
        <v>4000</v>
      </c>
      <c r="C266" t="s">
        <v>4081</v>
      </c>
      <c r="D266" t="s">
        <v>4268</v>
      </c>
      <c r="E266" t="s">
        <v>4273</v>
      </c>
      <c r="F266" t="s">
        <v>4068</v>
      </c>
      <c r="G266" s="160" t="s">
        <v>4005</v>
      </c>
      <c r="H266" t="s">
        <v>4006</v>
      </c>
      <c r="I266" s="160" t="s">
        <v>3997</v>
      </c>
      <c r="J266" t="s">
        <v>4084</v>
      </c>
      <c r="K266">
        <v>11</v>
      </c>
      <c r="L266" t="s">
        <v>4270</v>
      </c>
    </row>
    <row r="267" spans="1:12">
      <c r="A267" s="15">
        <v>40202109</v>
      </c>
      <c r="B267" t="s">
        <v>4000</v>
      </c>
      <c r="C267" t="s">
        <v>4081</v>
      </c>
      <c r="D267" t="s">
        <v>4268</v>
      </c>
      <c r="E267" t="s">
        <v>4274</v>
      </c>
      <c r="F267" t="s">
        <v>4068</v>
      </c>
      <c r="G267" s="160" t="s">
        <v>4005</v>
      </c>
      <c r="H267" t="s">
        <v>4006</v>
      </c>
      <c r="I267" s="160" t="s">
        <v>3997</v>
      </c>
      <c r="J267" t="s">
        <v>4084</v>
      </c>
      <c r="K267">
        <v>11</v>
      </c>
      <c r="L267" t="s">
        <v>4270</v>
      </c>
    </row>
    <row r="268" spans="1:12">
      <c r="A268" s="15">
        <v>40202110</v>
      </c>
      <c r="B268" t="s">
        <v>4000</v>
      </c>
      <c r="C268" t="s">
        <v>4081</v>
      </c>
      <c r="D268" t="s">
        <v>4268</v>
      </c>
      <c r="E268" t="s">
        <v>4275</v>
      </c>
      <c r="F268" t="s">
        <v>4068</v>
      </c>
      <c r="G268" s="160" t="s">
        <v>4005</v>
      </c>
      <c r="H268" t="s">
        <v>4006</v>
      </c>
      <c r="I268" s="160" t="s">
        <v>3997</v>
      </c>
      <c r="J268" t="s">
        <v>4084</v>
      </c>
      <c r="K268">
        <v>11</v>
      </c>
      <c r="L268" t="s">
        <v>4270</v>
      </c>
    </row>
    <row r="269" spans="1:12">
      <c r="A269" s="15">
        <v>40202111</v>
      </c>
      <c r="B269" t="s">
        <v>4000</v>
      </c>
      <c r="C269" t="s">
        <v>4081</v>
      </c>
      <c r="D269" t="s">
        <v>4268</v>
      </c>
      <c r="E269" t="s">
        <v>4276</v>
      </c>
      <c r="F269" t="s">
        <v>4068</v>
      </c>
      <c r="G269" s="160" t="s">
        <v>4005</v>
      </c>
      <c r="H269" t="s">
        <v>4006</v>
      </c>
      <c r="I269" s="160" t="s">
        <v>3997</v>
      </c>
      <c r="J269" t="s">
        <v>4084</v>
      </c>
      <c r="K269">
        <v>11</v>
      </c>
      <c r="L269" t="s">
        <v>4270</v>
      </c>
    </row>
    <row r="270" spans="1:12">
      <c r="A270" s="15">
        <v>40202117</v>
      </c>
      <c r="B270" t="s">
        <v>4000</v>
      </c>
      <c r="C270" t="s">
        <v>4081</v>
      </c>
      <c r="D270" t="s">
        <v>4268</v>
      </c>
      <c r="E270" t="s">
        <v>4277</v>
      </c>
      <c r="F270" t="s">
        <v>4068</v>
      </c>
      <c r="G270" s="160" t="s">
        <v>4005</v>
      </c>
      <c r="H270" t="s">
        <v>4006</v>
      </c>
      <c r="I270" s="160" t="s">
        <v>3997</v>
      </c>
      <c r="J270" t="s">
        <v>4084</v>
      </c>
      <c r="K270">
        <v>11</v>
      </c>
      <c r="L270" t="s">
        <v>4270</v>
      </c>
    </row>
    <row r="271" spans="1:12">
      <c r="A271" s="15">
        <v>40202118</v>
      </c>
      <c r="B271" t="s">
        <v>4000</v>
      </c>
      <c r="C271" t="s">
        <v>4081</v>
      </c>
      <c r="D271" t="s">
        <v>4268</v>
      </c>
      <c r="E271" t="s">
        <v>4278</v>
      </c>
      <c r="F271" t="s">
        <v>4068</v>
      </c>
      <c r="G271" s="160" t="s">
        <v>4005</v>
      </c>
      <c r="H271" t="s">
        <v>4006</v>
      </c>
      <c r="I271" s="160" t="s">
        <v>3997</v>
      </c>
      <c r="J271" t="s">
        <v>4084</v>
      </c>
      <c r="K271">
        <v>11</v>
      </c>
      <c r="L271" t="s">
        <v>4270</v>
      </c>
    </row>
    <row r="272" spans="1:12">
      <c r="A272" s="15">
        <v>40202131</v>
      </c>
      <c r="B272" t="s">
        <v>4000</v>
      </c>
      <c r="C272" t="s">
        <v>4081</v>
      </c>
      <c r="D272" t="s">
        <v>4268</v>
      </c>
      <c r="E272" t="s">
        <v>4279</v>
      </c>
      <c r="F272" t="s">
        <v>4068</v>
      </c>
      <c r="G272" s="160" t="s">
        <v>4005</v>
      </c>
      <c r="H272" t="s">
        <v>4006</v>
      </c>
      <c r="I272" s="160" t="s">
        <v>3997</v>
      </c>
      <c r="J272" t="s">
        <v>4084</v>
      </c>
      <c r="K272">
        <v>11</v>
      </c>
      <c r="L272" t="s">
        <v>4270</v>
      </c>
    </row>
    <row r="273" spans="1:12">
      <c r="A273" s="15">
        <v>40202132</v>
      </c>
      <c r="B273" t="s">
        <v>4000</v>
      </c>
      <c r="C273" t="s">
        <v>4081</v>
      </c>
      <c r="D273" t="s">
        <v>4268</v>
      </c>
      <c r="E273" t="s">
        <v>4280</v>
      </c>
      <c r="F273" t="s">
        <v>4068</v>
      </c>
      <c r="G273" s="160" t="s">
        <v>4005</v>
      </c>
      <c r="H273" t="s">
        <v>4006</v>
      </c>
      <c r="I273" s="160" t="s">
        <v>3997</v>
      </c>
      <c r="J273" t="s">
        <v>4084</v>
      </c>
      <c r="K273">
        <v>11</v>
      </c>
      <c r="L273" t="s">
        <v>4270</v>
      </c>
    </row>
    <row r="274" spans="1:12">
      <c r="A274" s="15">
        <v>40202133</v>
      </c>
      <c r="B274" t="s">
        <v>4000</v>
      </c>
      <c r="C274" t="s">
        <v>4081</v>
      </c>
      <c r="D274" t="s">
        <v>4268</v>
      </c>
      <c r="E274" t="s">
        <v>4281</v>
      </c>
      <c r="F274" t="s">
        <v>4068</v>
      </c>
      <c r="G274" s="160" t="s">
        <v>4005</v>
      </c>
      <c r="H274" t="s">
        <v>4006</v>
      </c>
      <c r="I274" s="160" t="s">
        <v>3997</v>
      </c>
      <c r="J274" t="s">
        <v>4084</v>
      </c>
      <c r="K274">
        <v>11</v>
      </c>
      <c r="L274" t="s">
        <v>4270</v>
      </c>
    </row>
    <row r="275" spans="1:12">
      <c r="A275" s="15">
        <v>40202134</v>
      </c>
      <c r="B275" t="s">
        <v>4000</v>
      </c>
      <c r="C275" t="s">
        <v>4081</v>
      </c>
      <c r="D275" t="s">
        <v>4268</v>
      </c>
      <c r="E275" t="s">
        <v>4083</v>
      </c>
      <c r="F275" t="s">
        <v>4068</v>
      </c>
      <c r="G275" s="160" t="s">
        <v>4005</v>
      </c>
      <c r="H275" t="s">
        <v>4006</v>
      </c>
      <c r="I275" s="160" t="s">
        <v>3997</v>
      </c>
      <c r="J275" t="s">
        <v>4084</v>
      </c>
      <c r="K275">
        <v>11</v>
      </c>
      <c r="L275" t="s">
        <v>4270</v>
      </c>
    </row>
    <row r="276" spans="1:12">
      <c r="A276" s="15">
        <v>40202135</v>
      </c>
      <c r="B276" t="s">
        <v>4000</v>
      </c>
      <c r="C276" t="s">
        <v>4081</v>
      </c>
      <c r="D276" t="s">
        <v>4268</v>
      </c>
      <c r="E276" t="s">
        <v>4085</v>
      </c>
      <c r="F276" t="s">
        <v>4068</v>
      </c>
      <c r="G276" s="160" t="s">
        <v>4005</v>
      </c>
      <c r="H276" t="s">
        <v>4006</v>
      </c>
      <c r="I276" s="160" t="s">
        <v>3997</v>
      </c>
      <c r="J276" t="s">
        <v>4084</v>
      </c>
      <c r="K276">
        <v>11</v>
      </c>
      <c r="L276" t="s">
        <v>4270</v>
      </c>
    </row>
    <row r="277" spans="1:12">
      <c r="A277" s="15">
        <v>40202136</v>
      </c>
      <c r="B277" t="s">
        <v>4000</v>
      </c>
      <c r="C277" t="s">
        <v>4081</v>
      </c>
      <c r="D277" t="s">
        <v>4268</v>
      </c>
      <c r="E277" t="s">
        <v>4086</v>
      </c>
      <c r="F277" t="s">
        <v>4068</v>
      </c>
      <c r="G277" s="160" t="s">
        <v>4005</v>
      </c>
      <c r="H277" t="s">
        <v>4006</v>
      </c>
      <c r="I277" s="160" t="s">
        <v>3997</v>
      </c>
      <c r="J277" t="s">
        <v>4084</v>
      </c>
      <c r="K277">
        <v>11</v>
      </c>
      <c r="L277" t="s">
        <v>4270</v>
      </c>
    </row>
    <row r="278" spans="1:12">
      <c r="A278" s="15">
        <v>40202137</v>
      </c>
      <c r="B278" t="s">
        <v>4000</v>
      </c>
      <c r="C278" t="s">
        <v>4081</v>
      </c>
      <c r="D278" t="s">
        <v>4268</v>
      </c>
      <c r="E278" t="s">
        <v>4088</v>
      </c>
      <c r="F278" t="s">
        <v>4068</v>
      </c>
      <c r="G278" s="160" t="s">
        <v>4005</v>
      </c>
      <c r="H278" t="s">
        <v>4006</v>
      </c>
      <c r="I278" s="160" t="s">
        <v>3997</v>
      </c>
      <c r="J278" t="s">
        <v>4084</v>
      </c>
      <c r="K278">
        <v>11</v>
      </c>
      <c r="L278" t="s">
        <v>4270</v>
      </c>
    </row>
    <row r="279" spans="1:12">
      <c r="A279" s="15">
        <v>40202138</v>
      </c>
      <c r="B279" t="s">
        <v>4000</v>
      </c>
      <c r="C279" t="s">
        <v>4081</v>
      </c>
      <c r="D279" t="s">
        <v>4268</v>
      </c>
      <c r="E279" t="s">
        <v>4089</v>
      </c>
      <c r="F279" t="s">
        <v>4068</v>
      </c>
      <c r="G279" s="160" t="s">
        <v>4005</v>
      </c>
      <c r="H279" t="s">
        <v>4006</v>
      </c>
      <c r="I279" s="160" t="s">
        <v>3997</v>
      </c>
      <c r="J279" t="s">
        <v>4084</v>
      </c>
      <c r="K279">
        <v>11</v>
      </c>
      <c r="L279" t="s">
        <v>4270</v>
      </c>
    </row>
    <row r="280" spans="1:12">
      <c r="A280" s="15">
        <v>40202140</v>
      </c>
      <c r="B280" t="s">
        <v>4000</v>
      </c>
      <c r="C280" t="s">
        <v>4081</v>
      </c>
      <c r="D280" t="s">
        <v>4268</v>
      </c>
      <c r="E280" t="s">
        <v>4282</v>
      </c>
      <c r="F280" t="s">
        <v>4068</v>
      </c>
      <c r="G280" s="160" t="s">
        <v>4005</v>
      </c>
      <c r="H280" t="s">
        <v>4006</v>
      </c>
      <c r="I280" s="160" t="s">
        <v>3997</v>
      </c>
      <c r="J280" t="s">
        <v>4084</v>
      </c>
      <c r="K280">
        <v>11</v>
      </c>
      <c r="L280" t="s">
        <v>4270</v>
      </c>
    </row>
    <row r="281" spans="1:12">
      <c r="A281" s="15">
        <v>40202141</v>
      </c>
      <c r="B281" t="s">
        <v>4000</v>
      </c>
      <c r="C281" t="s">
        <v>4081</v>
      </c>
      <c r="D281" t="s">
        <v>4268</v>
      </c>
      <c r="E281" t="s">
        <v>4283</v>
      </c>
      <c r="F281" t="s">
        <v>4068</v>
      </c>
      <c r="G281" s="160" t="s">
        <v>4005</v>
      </c>
      <c r="H281" t="s">
        <v>4006</v>
      </c>
      <c r="I281" s="160" t="s">
        <v>3997</v>
      </c>
      <c r="J281" t="s">
        <v>4084</v>
      </c>
      <c r="K281">
        <v>11</v>
      </c>
      <c r="L281" t="s">
        <v>4270</v>
      </c>
    </row>
    <row r="282" spans="1:12">
      <c r="A282" s="15">
        <v>40202142</v>
      </c>
      <c r="B282" t="s">
        <v>4000</v>
      </c>
      <c r="C282" t="s">
        <v>4081</v>
      </c>
      <c r="D282" t="s">
        <v>4268</v>
      </c>
      <c r="E282" t="s">
        <v>4096</v>
      </c>
      <c r="F282" t="s">
        <v>4068</v>
      </c>
      <c r="G282" s="160" t="s">
        <v>4005</v>
      </c>
      <c r="H282" t="s">
        <v>4006</v>
      </c>
      <c r="I282" s="160" t="s">
        <v>3997</v>
      </c>
      <c r="J282" t="s">
        <v>4084</v>
      </c>
      <c r="K282">
        <v>11</v>
      </c>
      <c r="L282" t="s">
        <v>4270</v>
      </c>
    </row>
    <row r="283" spans="1:12">
      <c r="A283" s="15">
        <v>40202198</v>
      </c>
      <c r="B283" t="s">
        <v>4000</v>
      </c>
      <c r="C283" t="s">
        <v>4081</v>
      </c>
      <c r="D283" t="s">
        <v>4268</v>
      </c>
      <c r="E283" t="s">
        <v>4284</v>
      </c>
      <c r="F283" t="s">
        <v>4068</v>
      </c>
      <c r="G283" s="160" t="s">
        <v>4005</v>
      </c>
      <c r="H283" t="s">
        <v>4006</v>
      </c>
      <c r="I283" s="160" t="s">
        <v>3997</v>
      </c>
      <c r="J283" t="s">
        <v>4084</v>
      </c>
      <c r="K283">
        <v>11</v>
      </c>
      <c r="L283" t="s">
        <v>4270</v>
      </c>
    </row>
    <row r="284" spans="1:12">
      <c r="A284" s="15">
        <v>40202199</v>
      </c>
      <c r="B284" t="s">
        <v>4000</v>
      </c>
      <c r="C284" t="s">
        <v>4081</v>
      </c>
      <c r="D284" t="s">
        <v>4268</v>
      </c>
      <c r="E284" t="s">
        <v>4284</v>
      </c>
      <c r="F284" t="s">
        <v>4068</v>
      </c>
      <c r="G284" s="160" t="s">
        <v>4005</v>
      </c>
      <c r="H284" t="s">
        <v>4006</v>
      </c>
      <c r="I284" s="160" t="s">
        <v>3997</v>
      </c>
      <c r="J284" t="s">
        <v>4084</v>
      </c>
      <c r="K284">
        <v>11</v>
      </c>
      <c r="L284" t="s">
        <v>4270</v>
      </c>
    </row>
    <row r="285" spans="1:12">
      <c r="A285" s="15">
        <v>40202201</v>
      </c>
      <c r="B285" t="s">
        <v>4000</v>
      </c>
      <c r="C285" t="s">
        <v>4081</v>
      </c>
      <c r="D285" t="s">
        <v>4285</v>
      </c>
      <c r="E285" t="s">
        <v>4171</v>
      </c>
      <c r="F285" t="s">
        <v>4068</v>
      </c>
      <c r="G285" s="160" t="s">
        <v>4005</v>
      </c>
      <c r="H285" t="s">
        <v>4006</v>
      </c>
      <c r="I285" s="160" t="s">
        <v>3997</v>
      </c>
      <c r="J285" t="s">
        <v>4084</v>
      </c>
      <c r="K285">
        <v>12</v>
      </c>
      <c r="L285" t="s">
        <v>4285</v>
      </c>
    </row>
    <row r="286" spans="1:12">
      <c r="A286" s="15">
        <v>40202202</v>
      </c>
      <c r="B286" t="s">
        <v>4000</v>
      </c>
      <c r="C286" t="s">
        <v>4081</v>
      </c>
      <c r="D286" t="s">
        <v>4285</v>
      </c>
      <c r="E286" t="s">
        <v>4181</v>
      </c>
      <c r="F286" t="s">
        <v>4068</v>
      </c>
      <c r="G286" s="160" t="s">
        <v>4005</v>
      </c>
      <c r="H286" t="s">
        <v>4006</v>
      </c>
      <c r="I286" s="160" t="s">
        <v>3997</v>
      </c>
      <c r="J286" t="s">
        <v>4084</v>
      </c>
      <c r="K286">
        <v>12</v>
      </c>
      <c r="L286" t="s">
        <v>4285</v>
      </c>
    </row>
    <row r="287" spans="1:12">
      <c r="A287" s="15">
        <v>40202203</v>
      </c>
      <c r="B287" t="s">
        <v>4000</v>
      </c>
      <c r="C287" t="s">
        <v>4081</v>
      </c>
      <c r="D287" t="s">
        <v>4285</v>
      </c>
      <c r="E287" t="s">
        <v>4173</v>
      </c>
      <c r="F287" t="s">
        <v>4068</v>
      </c>
      <c r="G287" s="160" t="s">
        <v>4005</v>
      </c>
      <c r="H287" t="s">
        <v>4006</v>
      </c>
      <c r="I287" s="160" t="s">
        <v>3997</v>
      </c>
      <c r="J287" t="s">
        <v>4084</v>
      </c>
      <c r="K287">
        <v>12</v>
      </c>
      <c r="L287" t="s">
        <v>4285</v>
      </c>
    </row>
    <row r="288" spans="1:12">
      <c r="A288" s="15">
        <v>40202204</v>
      </c>
      <c r="B288" t="s">
        <v>4000</v>
      </c>
      <c r="C288" t="s">
        <v>4081</v>
      </c>
      <c r="D288" t="s">
        <v>4285</v>
      </c>
      <c r="E288" t="s">
        <v>4174</v>
      </c>
      <c r="F288" t="s">
        <v>4073</v>
      </c>
      <c r="G288" s="160" t="s">
        <v>4074</v>
      </c>
      <c r="H288" t="s">
        <v>4075</v>
      </c>
      <c r="I288" s="160" t="s">
        <v>4076</v>
      </c>
      <c r="J288" t="s">
        <v>4077</v>
      </c>
      <c r="K288">
        <v>99</v>
      </c>
      <c r="L288" t="s">
        <v>3999</v>
      </c>
    </row>
    <row r="289" spans="1:12">
      <c r="A289" s="15">
        <v>40202205</v>
      </c>
      <c r="B289" t="s">
        <v>4000</v>
      </c>
      <c r="C289" t="s">
        <v>4081</v>
      </c>
      <c r="D289" t="s">
        <v>4285</v>
      </c>
      <c r="E289" t="s">
        <v>4175</v>
      </c>
      <c r="F289" t="s">
        <v>4068</v>
      </c>
      <c r="G289" s="160" t="s">
        <v>4005</v>
      </c>
      <c r="H289" t="s">
        <v>4006</v>
      </c>
      <c r="I289" s="160" t="s">
        <v>3997</v>
      </c>
      <c r="J289" t="s">
        <v>4084</v>
      </c>
      <c r="K289">
        <v>12</v>
      </c>
      <c r="L289" t="s">
        <v>4285</v>
      </c>
    </row>
    <row r="290" spans="1:12">
      <c r="A290" s="15">
        <v>40202206</v>
      </c>
      <c r="B290" t="s">
        <v>4000</v>
      </c>
      <c r="C290" t="s">
        <v>4081</v>
      </c>
      <c r="D290" t="s">
        <v>4285</v>
      </c>
      <c r="E290" t="s">
        <v>4286</v>
      </c>
      <c r="F290" t="s">
        <v>4068</v>
      </c>
      <c r="G290" s="160" t="s">
        <v>4005</v>
      </c>
      <c r="H290" t="s">
        <v>4006</v>
      </c>
      <c r="I290" s="160" t="s">
        <v>3997</v>
      </c>
      <c r="J290" t="s">
        <v>4084</v>
      </c>
      <c r="K290">
        <v>12</v>
      </c>
      <c r="L290" t="s">
        <v>4285</v>
      </c>
    </row>
    <row r="291" spans="1:12">
      <c r="A291" s="15">
        <v>40202207</v>
      </c>
      <c r="B291" t="s">
        <v>4000</v>
      </c>
      <c r="C291" t="s">
        <v>4081</v>
      </c>
      <c r="D291" t="s">
        <v>4285</v>
      </c>
      <c r="E291" t="s">
        <v>4287</v>
      </c>
      <c r="F291" t="s">
        <v>4068</v>
      </c>
      <c r="G291" s="160" t="s">
        <v>4005</v>
      </c>
      <c r="H291" t="s">
        <v>4006</v>
      </c>
      <c r="I291" s="160" t="s">
        <v>3997</v>
      </c>
      <c r="J291" t="s">
        <v>4084</v>
      </c>
      <c r="K291">
        <v>12</v>
      </c>
      <c r="L291" t="s">
        <v>4285</v>
      </c>
    </row>
    <row r="292" spans="1:12">
      <c r="A292" s="15">
        <v>40202208</v>
      </c>
      <c r="B292" t="s">
        <v>4000</v>
      </c>
      <c r="C292" t="s">
        <v>4081</v>
      </c>
      <c r="D292" t="s">
        <v>4285</v>
      </c>
      <c r="E292" t="s">
        <v>4288</v>
      </c>
      <c r="F292" t="s">
        <v>4068</v>
      </c>
      <c r="G292" s="160" t="s">
        <v>4005</v>
      </c>
      <c r="H292" t="s">
        <v>4006</v>
      </c>
      <c r="I292" s="160" t="s">
        <v>3997</v>
      </c>
      <c r="J292" t="s">
        <v>4084</v>
      </c>
      <c r="K292">
        <v>12</v>
      </c>
      <c r="L292" t="s">
        <v>4285</v>
      </c>
    </row>
    <row r="293" spans="1:12">
      <c r="A293" s="15">
        <v>40202209</v>
      </c>
      <c r="B293" t="s">
        <v>4000</v>
      </c>
      <c r="C293" t="s">
        <v>4081</v>
      </c>
      <c r="D293" t="s">
        <v>4285</v>
      </c>
      <c r="E293" t="s">
        <v>4289</v>
      </c>
      <c r="F293" t="s">
        <v>4068</v>
      </c>
      <c r="G293" s="160" t="s">
        <v>4005</v>
      </c>
      <c r="H293" t="s">
        <v>4006</v>
      </c>
      <c r="I293" s="160" t="s">
        <v>3997</v>
      </c>
      <c r="J293" t="s">
        <v>4084</v>
      </c>
      <c r="K293">
        <v>12</v>
      </c>
      <c r="L293" t="s">
        <v>4285</v>
      </c>
    </row>
    <row r="294" spans="1:12">
      <c r="A294" s="15">
        <v>40202210</v>
      </c>
      <c r="B294" t="s">
        <v>4000</v>
      </c>
      <c r="C294" t="s">
        <v>4081</v>
      </c>
      <c r="D294" t="s">
        <v>4285</v>
      </c>
      <c r="E294" t="s">
        <v>4290</v>
      </c>
      <c r="F294" t="s">
        <v>4068</v>
      </c>
      <c r="G294" s="160" t="s">
        <v>4005</v>
      </c>
      <c r="H294" t="s">
        <v>4006</v>
      </c>
      <c r="I294" s="160" t="s">
        <v>3997</v>
      </c>
      <c r="J294" t="s">
        <v>4084</v>
      </c>
      <c r="K294">
        <v>12</v>
      </c>
      <c r="L294" t="s">
        <v>4285</v>
      </c>
    </row>
    <row r="295" spans="1:12">
      <c r="A295" s="15">
        <v>40202211</v>
      </c>
      <c r="B295" t="s">
        <v>4000</v>
      </c>
      <c r="C295" t="s">
        <v>4081</v>
      </c>
      <c r="D295" t="s">
        <v>4285</v>
      </c>
      <c r="E295" t="s">
        <v>4291</v>
      </c>
      <c r="F295" t="s">
        <v>4068</v>
      </c>
      <c r="G295" s="160" t="s">
        <v>4005</v>
      </c>
      <c r="H295" t="s">
        <v>4006</v>
      </c>
      <c r="I295" s="160" t="s">
        <v>3997</v>
      </c>
      <c r="J295" t="s">
        <v>4084</v>
      </c>
      <c r="K295">
        <v>12</v>
      </c>
      <c r="L295" t="s">
        <v>4285</v>
      </c>
    </row>
    <row r="296" spans="1:12">
      <c r="A296" s="15">
        <v>40202212</v>
      </c>
      <c r="B296" t="s">
        <v>4000</v>
      </c>
      <c r="C296" t="s">
        <v>4081</v>
      </c>
      <c r="D296" t="s">
        <v>4285</v>
      </c>
      <c r="E296" t="s">
        <v>4292</v>
      </c>
      <c r="F296" t="s">
        <v>4068</v>
      </c>
      <c r="G296" s="160" t="s">
        <v>4005</v>
      </c>
      <c r="H296" t="s">
        <v>4006</v>
      </c>
      <c r="I296" s="160" t="s">
        <v>3997</v>
      </c>
      <c r="J296" t="s">
        <v>4084</v>
      </c>
      <c r="K296">
        <v>12</v>
      </c>
      <c r="L296" t="s">
        <v>4285</v>
      </c>
    </row>
    <row r="297" spans="1:12">
      <c r="A297" s="15">
        <v>40202213</v>
      </c>
      <c r="B297" t="s">
        <v>4000</v>
      </c>
      <c r="C297" t="s">
        <v>4081</v>
      </c>
      <c r="D297" t="s">
        <v>4285</v>
      </c>
      <c r="E297" t="s">
        <v>4293</v>
      </c>
      <c r="F297" t="s">
        <v>4068</v>
      </c>
      <c r="G297" s="160" t="s">
        <v>4005</v>
      </c>
      <c r="H297" t="s">
        <v>4006</v>
      </c>
      <c r="I297" s="160" t="s">
        <v>3997</v>
      </c>
      <c r="J297" t="s">
        <v>4084</v>
      </c>
      <c r="K297">
        <v>12</v>
      </c>
      <c r="L297" t="s">
        <v>4285</v>
      </c>
    </row>
    <row r="298" spans="1:12">
      <c r="A298" s="15">
        <v>40202214</v>
      </c>
      <c r="B298" t="s">
        <v>4000</v>
      </c>
      <c r="C298" t="s">
        <v>4081</v>
      </c>
      <c r="D298" t="s">
        <v>4285</v>
      </c>
      <c r="E298" t="s">
        <v>4294</v>
      </c>
      <c r="F298" t="s">
        <v>4068</v>
      </c>
      <c r="G298" s="160" t="s">
        <v>4005</v>
      </c>
      <c r="H298" t="s">
        <v>4006</v>
      </c>
      <c r="I298" s="160" t="s">
        <v>3997</v>
      </c>
      <c r="J298" t="s">
        <v>4084</v>
      </c>
      <c r="K298">
        <v>12</v>
      </c>
      <c r="L298" t="s">
        <v>4285</v>
      </c>
    </row>
    <row r="299" spans="1:12">
      <c r="A299" s="15">
        <v>40202215</v>
      </c>
      <c r="B299" t="s">
        <v>4000</v>
      </c>
      <c r="C299" t="s">
        <v>4081</v>
      </c>
      <c r="D299" t="s">
        <v>4285</v>
      </c>
      <c r="E299" t="s">
        <v>4295</v>
      </c>
      <c r="F299" t="s">
        <v>4068</v>
      </c>
      <c r="G299" s="160" t="s">
        <v>4005</v>
      </c>
      <c r="H299" t="s">
        <v>4006</v>
      </c>
      <c r="I299" s="160" t="s">
        <v>3997</v>
      </c>
      <c r="J299" t="s">
        <v>4084</v>
      </c>
      <c r="K299">
        <v>12</v>
      </c>
      <c r="L299" t="s">
        <v>4285</v>
      </c>
    </row>
    <row r="300" spans="1:12">
      <c r="A300" s="15">
        <v>40202220</v>
      </c>
      <c r="B300" t="s">
        <v>4000</v>
      </c>
      <c r="C300" t="s">
        <v>4081</v>
      </c>
      <c r="D300" t="s">
        <v>4285</v>
      </c>
      <c r="E300" t="s">
        <v>4247</v>
      </c>
      <c r="F300" t="s">
        <v>4068</v>
      </c>
      <c r="G300" s="160" t="s">
        <v>4005</v>
      </c>
      <c r="H300" t="s">
        <v>4006</v>
      </c>
      <c r="I300" s="160" t="s">
        <v>3997</v>
      </c>
      <c r="J300" t="s">
        <v>4084</v>
      </c>
      <c r="K300">
        <v>12</v>
      </c>
      <c r="L300" t="s">
        <v>4285</v>
      </c>
    </row>
    <row r="301" spans="1:12">
      <c r="A301" s="15">
        <v>40202229</v>
      </c>
      <c r="B301" t="s">
        <v>4000</v>
      </c>
      <c r="C301" t="s">
        <v>4081</v>
      </c>
      <c r="D301" t="s">
        <v>4285</v>
      </c>
      <c r="E301" t="s">
        <v>4183</v>
      </c>
      <c r="F301" t="s">
        <v>4068</v>
      </c>
      <c r="G301" s="160" t="s">
        <v>4005</v>
      </c>
      <c r="H301" t="s">
        <v>4006</v>
      </c>
      <c r="I301" s="160" t="s">
        <v>3997</v>
      </c>
      <c r="J301" t="s">
        <v>4084</v>
      </c>
      <c r="K301">
        <v>12</v>
      </c>
      <c r="L301" t="s">
        <v>4285</v>
      </c>
    </row>
    <row r="302" spans="1:12">
      <c r="A302" s="15">
        <v>40202230</v>
      </c>
      <c r="B302" t="s">
        <v>4000</v>
      </c>
      <c r="C302" t="s">
        <v>4081</v>
      </c>
      <c r="D302" t="s">
        <v>4285</v>
      </c>
      <c r="E302" t="s">
        <v>4296</v>
      </c>
      <c r="F302" t="s">
        <v>4068</v>
      </c>
      <c r="G302" s="160" t="s">
        <v>4005</v>
      </c>
      <c r="H302" t="s">
        <v>4006</v>
      </c>
      <c r="I302" s="160" t="s">
        <v>3997</v>
      </c>
      <c r="J302" t="s">
        <v>4084</v>
      </c>
      <c r="K302">
        <v>12</v>
      </c>
      <c r="L302" t="s">
        <v>4285</v>
      </c>
    </row>
    <row r="303" spans="1:12">
      <c r="A303" s="15">
        <v>40202239</v>
      </c>
      <c r="B303" t="s">
        <v>4000</v>
      </c>
      <c r="C303" t="s">
        <v>4081</v>
      </c>
      <c r="D303" t="s">
        <v>4285</v>
      </c>
      <c r="E303" t="s">
        <v>4297</v>
      </c>
      <c r="F303" t="s">
        <v>4068</v>
      </c>
      <c r="G303" s="160" t="s">
        <v>4005</v>
      </c>
      <c r="H303" t="s">
        <v>4006</v>
      </c>
      <c r="I303" s="160" t="s">
        <v>3997</v>
      </c>
      <c r="J303" t="s">
        <v>4084</v>
      </c>
      <c r="K303">
        <v>12</v>
      </c>
      <c r="L303" t="s">
        <v>4285</v>
      </c>
    </row>
    <row r="304" spans="1:12">
      <c r="A304" s="15">
        <v>40202240</v>
      </c>
      <c r="B304" t="s">
        <v>4000</v>
      </c>
      <c r="C304" t="s">
        <v>4081</v>
      </c>
      <c r="D304" t="s">
        <v>4285</v>
      </c>
      <c r="E304" t="s">
        <v>4298</v>
      </c>
      <c r="F304" t="s">
        <v>4068</v>
      </c>
      <c r="G304" s="160" t="s">
        <v>4005</v>
      </c>
      <c r="H304" t="s">
        <v>4006</v>
      </c>
      <c r="I304" s="160" t="s">
        <v>3997</v>
      </c>
      <c r="J304" t="s">
        <v>4084</v>
      </c>
      <c r="K304">
        <v>12</v>
      </c>
      <c r="L304" t="s">
        <v>4285</v>
      </c>
    </row>
    <row r="305" spans="1:12">
      <c r="A305" s="15">
        <v>40202249</v>
      </c>
      <c r="B305" t="s">
        <v>4000</v>
      </c>
      <c r="C305" t="s">
        <v>4081</v>
      </c>
      <c r="D305" t="s">
        <v>4285</v>
      </c>
      <c r="E305" t="s">
        <v>4299</v>
      </c>
      <c r="F305" t="s">
        <v>4068</v>
      </c>
      <c r="G305" s="160" t="s">
        <v>4005</v>
      </c>
      <c r="H305" t="s">
        <v>4006</v>
      </c>
      <c r="I305" s="160" t="s">
        <v>3997</v>
      </c>
      <c r="J305" t="s">
        <v>4084</v>
      </c>
      <c r="K305">
        <v>12</v>
      </c>
      <c r="L305" t="s">
        <v>4285</v>
      </c>
    </row>
    <row r="306" spans="1:12">
      <c r="A306" s="15">
        <v>40202250</v>
      </c>
      <c r="B306" t="s">
        <v>4000</v>
      </c>
      <c r="C306" t="s">
        <v>4081</v>
      </c>
      <c r="D306" t="s">
        <v>4285</v>
      </c>
      <c r="E306" t="s">
        <v>4300</v>
      </c>
      <c r="F306" t="s">
        <v>4068</v>
      </c>
      <c r="G306" s="160" t="s">
        <v>4005</v>
      </c>
      <c r="H306" t="s">
        <v>4006</v>
      </c>
      <c r="I306" s="160" t="s">
        <v>3997</v>
      </c>
      <c r="J306" t="s">
        <v>4084</v>
      </c>
      <c r="K306">
        <v>12</v>
      </c>
      <c r="L306" t="s">
        <v>4285</v>
      </c>
    </row>
    <row r="307" spans="1:12">
      <c r="A307" s="15">
        <v>40202259</v>
      </c>
      <c r="B307" t="s">
        <v>4000</v>
      </c>
      <c r="C307" t="s">
        <v>4081</v>
      </c>
      <c r="D307" t="s">
        <v>4285</v>
      </c>
      <c r="E307" t="s">
        <v>4301</v>
      </c>
      <c r="F307" t="s">
        <v>4068</v>
      </c>
      <c r="G307" s="160" t="s">
        <v>4005</v>
      </c>
      <c r="H307" t="s">
        <v>4006</v>
      </c>
      <c r="I307" s="160" t="s">
        <v>3997</v>
      </c>
      <c r="J307" t="s">
        <v>4084</v>
      </c>
      <c r="K307">
        <v>12</v>
      </c>
      <c r="L307" t="s">
        <v>4285</v>
      </c>
    </row>
    <row r="308" spans="1:12">
      <c r="A308" s="15">
        <v>40202270</v>
      </c>
      <c r="B308" t="s">
        <v>4000</v>
      </c>
      <c r="C308" t="s">
        <v>4081</v>
      </c>
      <c r="D308" t="s">
        <v>4285</v>
      </c>
      <c r="E308" t="s">
        <v>4302</v>
      </c>
      <c r="F308" t="s">
        <v>4068</v>
      </c>
      <c r="G308" s="160" t="s">
        <v>4005</v>
      </c>
      <c r="H308" t="s">
        <v>4006</v>
      </c>
      <c r="I308" s="160" t="s">
        <v>3997</v>
      </c>
      <c r="J308" t="s">
        <v>4084</v>
      </c>
      <c r="K308">
        <v>12</v>
      </c>
      <c r="L308" t="s">
        <v>4285</v>
      </c>
    </row>
    <row r="309" spans="1:12">
      <c r="A309" s="15">
        <v>40202280</v>
      </c>
      <c r="B309" t="s">
        <v>4000</v>
      </c>
      <c r="C309" t="s">
        <v>4081</v>
      </c>
      <c r="D309" t="s">
        <v>4285</v>
      </c>
      <c r="E309" t="s">
        <v>4303</v>
      </c>
      <c r="F309" t="s">
        <v>4068</v>
      </c>
      <c r="G309" s="160" t="s">
        <v>4005</v>
      </c>
      <c r="H309" t="s">
        <v>4006</v>
      </c>
      <c r="I309" s="160" t="s">
        <v>3997</v>
      </c>
      <c r="J309" t="s">
        <v>4084</v>
      </c>
      <c r="K309">
        <v>12</v>
      </c>
      <c r="L309" t="s">
        <v>4285</v>
      </c>
    </row>
    <row r="310" spans="1:12">
      <c r="A310" s="15">
        <v>40202299</v>
      </c>
      <c r="B310" t="s">
        <v>4000</v>
      </c>
      <c r="C310" t="s">
        <v>4081</v>
      </c>
      <c r="D310" t="s">
        <v>4285</v>
      </c>
      <c r="E310" t="s">
        <v>4020</v>
      </c>
      <c r="F310" t="s">
        <v>4068</v>
      </c>
      <c r="G310" s="160" t="s">
        <v>4005</v>
      </c>
      <c r="H310" t="s">
        <v>4006</v>
      </c>
      <c r="I310" s="160" t="s">
        <v>3997</v>
      </c>
      <c r="J310" t="s">
        <v>4084</v>
      </c>
      <c r="K310">
        <v>12</v>
      </c>
      <c r="L310" t="s">
        <v>4285</v>
      </c>
    </row>
    <row r="311" spans="1:12">
      <c r="A311" s="15">
        <v>40202301</v>
      </c>
      <c r="B311" t="s">
        <v>4000</v>
      </c>
      <c r="C311" t="s">
        <v>4081</v>
      </c>
      <c r="D311" t="s">
        <v>4304</v>
      </c>
      <c r="E311" t="s">
        <v>4180</v>
      </c>
      <c r="F311" t="s">
        <v>4068</v>
      </c>
      <c r="G311" s="160" t="s">
        <v>4005</v>
      </c>
      <c r="H311" t="s">
        <v>4006</v>
      </c>
      <c r="I311" s="160" t="s">
        <v>3997</v>
      </c>
      <c r="J311" t="s">
        <v>4084</v>
      </c>
      <c r="K311">
        <v>13</v>
      </c>
      <c r="L311" t="s">
        <v>4304</v>
      </c>
    </row>
    <row r="312" spans="1:12">
      <c r="A312" s="15">
        <v>40202302</v>
      </c>
      <c r="B312" t="s">
        <v>4000</v>
      </c>
      <c r="C312" t="s">
        <v>4081</v>
      </c>
      <c r="D312" t="s">
        <v>4304</v>
      </c>
      <c r="E312" t="s">
        <v>4181</v>
      </c>
      <c r="F312" t="s">
        <v>4068</v>
      </c>
      <c r="G312" s="160" t="s">
        <v>4005</v>
      </c>
      <c r="H312" t="s">
        <v>4006</v>
      </c>
      <c r="I312" s="160" t="s">
        <v>3997</v>
      </c>
      <c r="J312" t="s">
        <v>4084</v>
      </c>
      <c r="K312">
        <v>13</v>
      </c>
      <c r="L312" t="s">
        <v>4304</v>
      </c>
    </row>
    <row r="313" spans="1:12">
      <c r="A313" s="15">
        <v>40202303</v>
      </c>
      <c r="B313" t="s">
        <v>4000</v>
      </c>
      <c r="C313" t="s">
        <v>4081</v>
      </c>
      <c r="D313" t="s">
        <v>4304</v>
      </c>
      <c r="E313" t="s">
        <v>4173</v>
      </c>
      <c r="F313" t="s">
        <v>4068</v>
      </c>
      <c r="G313" s="160" t="s">
        <v>4005</v>
      </c>
      <c r="H313" t="s">
        <v>4006</v>
      </c>
      <c r="I313" s="160" t="s">
        <v>3997</v>
      </c>
      <c r="J313" t="s">
        <v>4084</v>
      </c>
      <c r="K313">
        <v>13</v>
      </c>
      <c r="L313" t="s">
        <v>4304</v>
      </c>
    </row>
    <row r="314" spans="1:12">
      <c r="A314" s="15">
        <v>40202304</v>
      </c>
      <c r="B314" t="s">
        <v>4000</v>
      </c>
      <c r="C314" t="s">
        <v>4081</v>
      </c>
      <c r="D314" t="s">
        <v>4304</v>
      </c>
      <c r="E314" t="s">
        <v>4174</v>
      </c>
      <c r="F314" t="s">
        <v>4073</v>
      </c>
      <c r="G314" s="160" t="s">
        <v>4074</v>
      </c>
      <c r="H314" t="s">
        <v>4075</v>
      </c>
      <c r="I314" s="160" t="s">
        <v>4076</v>
      </c>
      <c r="J314" t="s">
        <v>4077</v>
      </c>
      <c r="K314">
        <v>99</v>
      </c>
      <c r="L314" t="s">
        <v>3999</v>
      </c>
    </row>
    <row r="315" spans="1:12">
      <c r="A315" s="15">
        <v>40202305</v>
      </c>
      <c r="B315" t="s">
        <v>4000</v>
      </c>
      <c r="C315" t="s">
        <v>4081</v>
      </c>
      <c r="D315" t="s">
        <v>4304</v>
      </c>
      <c r="E315" t="s">
        <v>4175</v>
      </c>
      <c r="F315" t="s">
        <v>4068</v>
      </c>
      <c r="G315" s="160" t="s">
        <v>4005</v>
      </c>
      <c r="H315" t="s">
        <v>4006</v>
      </c>
      <c r="I315" s="160" t="s">
        <v>3997</v>
      </c>
      <c r="J315" t="s">
        <v>4084</v>
      </c>
      <c r="K315">
        <v>13</v>
      </c>
      <c r="L315" t="s">
        <v>4304</v>
      </c>
    </row>
    <row r="316" spans="1:12">
      <c r="A316" s="15">
        <v>40202306</v>
      </c>
      <c r="B316" t="s">
        <v>4000</v>
      </c>
      <c r="C316" t="s">
        <v>4081</v>
      </c>
      <c r="D316" t="s">
        <v>4304</v>
      </c>
      <c r="E316" t="s">
        <v>4200</v>
      </c>
      <c r="F316" t="s">
        <v>4068</v>
      </c>
      <c r="G316" s="160" t="s">
        <v>4005</v>
      </c>
      <c r="H316" t="s">
        <v>4006</v>
      </c>
      <c r="I316" s="160" t="s">
        <v>3997</v>
      </c>
      <c r="J316" t="s">
        <v>4084</v>
      </c>
      <c r="K316">
        <v>13</v>
      </c>
      <c r="L316" t="s">
        <v>4304</v>
      </c>
    </row>
    <row r="317" spans="1:12">
      <c r="A317" s="15">
        <v>40202399</v>
      </c>
      <c r="B317" t="s">
        <v>4000</v>
      </c>
      <c r="C317" t="s">
        <v>4081</v>
      </c>
      <c r="D317" t="s">
        <v>4304</v>
      </c>
      <c r="E317" t="s">
        <v>4020</v>
      </c>
      <c r="F317" t="s">
        <v>4068</v>
      </c>
      <c r="G317" s="160" t="s">
        <v>4005</v>
      </c>
      <c r="H317" t="s">
        <v>4006</v>
      </c>
      <c r="I317" s="160" t="s">
        <v>3997</v>
      </c>
      <c r="J317" t="s">
        <v>4084</v>
      </c>
      <c r="K317">
        <v>13</v>
      </c>
      <c r="L317" t="s">
        <v>4304</v>
      </c>
    </row>
    <row r="318" spans="1:12">
      <c r="A318" s="15">
        <v>40202401</v>
      </c>
      <c r="B318" t="s">
        <v>4000</v>
      </c>
      <c r="C318" t="s">
        <v>4081</v>
      </c>
      <c r="D318" t="s">
        <v>4305</v>
      </c>
      <c r="E318" t="s">
        <v>4306</v>
      </c>
      <c r="F318" t="s">
        <v>4068</v>
      </c>
      <c r="G318" s="160" t="s">
        <v>4005</v>
      </c>
      <c r="H318" t="s">
        <v>4006</v>
      </c>
      <c r="I318" s="160" t="s">
        <v>3997</v>
      </c>
      <c r="J318" t="s">
        <v>4084</v>
      </c>
      <c r="K318">
        <v>14</v>
      </c>
      <c r="L318" t="s">
        <v>4307</v>
      </c>
    </row>
    <row r="319" spans="1:12">
      <c r="A319" s="15">
        <v>40202402</v>
      </c>
      <c r="B319" t="s">
        <v>4000</v>
      </c>
      <c r="C319" t="s">
        <v>4081</v>
      </c>
      <c r="D319" t="s">
        <v>4305</v>
      </c>
      <c r="E319" t="s">
        <v>4181</v>
      </c>
      <c r="F319" t="s">
        <v>4068</v>
      </c>
      <c r="G319" s="160" t="s">
        <v>4005</v>
      </c>
      <c r="H319" t="s">
        <v>4006</v>
      </c>
      <c r="I319" s="160" t="s">
        <v>3997</v>
      </c>
      <c r="J319" t="s">
        <v>4084</v>
      </c>
      <c r="K319">
        <v>14</v>
      </c>
      <c r="L319" t="s">
        <v>4307</v>
      </c>
    </row>
    <row r="320" spans="1:12">
      <c r="A320" s="15">
        <v>40202403</v>
      </c>
      <c r="B320" t="s">
        <v>4000</v>
      </c>
      <c r="C320" t="s">
        <v>4081</v>
      </c>
      <c r="D320" t="s">
        <v>4305</v>
      </c>
      <c r="E320" t="s">
        <v>4173</v>
      </c>
      <c r="F320" t="s">
        <v>4068</v>
      </c>
      <c r="G320" s="160" t="s">
        <v>4005</v>
      </c>
      <c r="H320" t="s">
        <v>4006</v>
      </c>
      <c r="I320" s="160" t="s">
        <v>3997</v>
      </c>
      <c r="J320" t="s">
        <v>4084</v>
      </c>
      <c r="K320">
        <v>14</v>
      </c>
      <c r="L320" t="s">
        <v>4307</v>
      </c>
    </row>
    <row r="321" spans="1:12">
      <c r="A321" s="15">
        <v>40202404</v>
      </c>
      <c r="B321" t="s">
        <v>4000</v>
      </c>
      <c r="C321" t="s">
        <v>4081</v>
      </c>
      <c r="D321" t="s">
        <v>4305</v>
      </c>
      <c r="E321" t="s">
        <v>4174</v>
      </c>
      <c r="F321" t="s">
        <v>4068</v>
      </c>
      <c r="G321" s="160" t="s">
        <v>4005</v>
      </c>
      <c r="H321" t="s">
        <v>4006</v>
      </c>
      <c r="I321" s="160" t="s">
        <v>3997</v>
      </c>
      <c r="J321" t="s">
        <v>4084</v>
      </c>
      <c r="K321">
        <v>14</v>
      </c>
      <c r="L321" t="s">
        <v>4307</v>
      </c>
    </row>
    <row r="322" spans="1:12">
      <c r="A322" s="15">
        <v>40202405</v>
      </c>
      <c r="B322" t="s">
        <v>4000</v>
      </c>
      <c r="C322" t="s">
        <v>4081</v>
      </c>
      <c r="D322" t="s">
        <v>4305</v>
      </c>
      <c r="E322" t="s">
        <v>4175</v>
      </c>
      <c r="F322" t="s">
        <v>4068</v>
      </c>
      <c r="G322" s="160" t="s">
        <v>4005</v>
      </c>
      <c r="H322" t="s">
        <v>4006</v>
      </c>
      <c r="I322" s="160" t="s">
        <v>3997</v>
      </c>
      <c r="J322" t="s">
        <v>4084</v>
      </c>
      <c r="K322">
        <v>14</v>
      </c>
      <c r="L322" t="s">
        <v>4307</v>
      </c>
    </row>
    <row r="323" spans="1:12">
      <c r="A323" s="15">
        <v>40202406</v>
      </c>
      <c r="B323" t="s">
        <v>4000</v>
      </c>
      <c r="C323" t="s">
        <v>4081</v>
      </c>
      <c r="D323" t="s">
        <v>4305</v>
      </c>
      <c r="E323" t="s">
        <v>4253</v>
      </c>
      <c r="F323" t="s">
        <v>4068</v>
      </c>
      <c r="G323" s="160" t="s">
        <v>4005</v>
      </c>
      <c r="H323" t="s">
        <v>4006</v>
      </c>
      <c r="I323" s="160" t="s">
        <v>3997</v>
      </c>
      <c r="J323" t="s">
        <v>4084</v>
      </c>
      <c r="K323">
        <v>14</v>
      </c>
      <c r="L323" t="s">
        <v>4307</v>
      </c>
    </row>
    <row r="324" spans="1:12">
      <c r="A324" s="15">
        <v>40202407</v>
      </c>
      <c r="B324" t="s">
        <v>4000</v>
      </c>
      <c r="C324" t="s">
        <v>4081</v>
      </c>
      <c r="D324" t="s">
        <v>4305</v>
      </c>
      <c r="E324" t="s">
        <v>4308</v>
      </c>
      <c r="F324" t="s">
        <v>4068</v>
      </c>
      <c r="G324" s="160" t="s">
        <v>4005</v>
      </c>
      <c r="H324" t="s">
        <v>4006</v>
      </c>
      <c r="I324" s="160" t="s">
        <v>3997</v>
      </c>
      <c r="J324" t="s">
        <v>4084</v>
      </c>
      <c r="K324">
        <v>14</v>
      </c>
      <c r="L324" t="s">
        <v>4307</v>
      </c>
    </row>
    <row r="325" spans="1:12">
      <c r="A325" s="15">
        <v>40202408</v>
      </c>
      <c r="B325" t="s">
        <v>4000</v>
      </c>
      <c r="C325" t="s">
        <v>4081</v>
      </c>
      <c r="D325" t="s">
        <v>4305</v>
      </c>
      <c r="E325" t="s">
        <v>4309</v>
      </c>
      <c r="F325" t="s">
        <v>4068</v>
      </c>
      <c r="G325" s="160" t="s">
        <v>4005</v>
      </c>
      <c r="H325" t="s">
        <v>4006</v>
      </c>
      <c r="I325" s="160" t="s">
        <v>3997</v>
      </c>
      <c r="J325" t="s">
        <v>4084</v>
      </c>
      <c r="K325">
        <v>14</v>
      </c>
      <c r="L325" t="s">
        <v>4307</v>
      </c>
    </row>
    <row r="326" spans="1:12">
      <c r="A326" s="15">
        <v>40202409</v>
      </c>
      <c r="B326" t="s">
        <v>4000</v>
      </c>
      <c r="C326" t="s">
        <v>4081</v>
      </c>
      <c r="D326" t="s">
        <v>4305</v>
      </c>
      <c r="E326" t="s">
        <v>4310</v>
      </c>
      <c r="F326" t="s">
        <v>4068</v>
      </c>
      <c r="G326" s="160" t="s">
        <v>4005</v>
      </c>
      <c r="H326" t="s">
        <v>4006</v>
      </c>
      <c r="I326" s="160" t="s">
        <v>3997</v>
      </c>
      <c r="J326" t="s">
        <v>4084</v>
      </c>
      <c r="K326">
        <v>14</v>
      </c>
      <c r="L326" t="s">
        <v>4307</v>
      </c>
    </row>
    <row r="327" spans="1:12">
      <c r="A327" s="15">
        <v>40202410</v>
      </c>
      <c r="B327" t="s">
        <v>4000</v>
      </c>
      <c r="C327" t="s">
        <v>4081</v>
      </c>
      <c r="D327" t="s">
        <v>4305</v>
      </c>
      <c r="E327" t="s">
        <v>4311</v>
      </c>
      <c r="F327" t="s">
        <v>4068</v>
      </c>
      <c r="G327" s="160" t="s">
        <v>4005</v>
      </c>
      <c r="H327" t="s">
        <v>4006</v>
      </c>
      <c r="I327" s="160" t="s">
        <v>3997</v>
      </c>
      <c r="J327" t="s">
        <v>4084</v>
      </c>
      <c r="K327">
        <v>14</v>
      </c>
      <c r="L327" t="s">
        <v>4307</v>
      </c>
    </row>
    <row r="328" spans="1:12">
      <c r="A328" s="15">
        <v>40202411</v>
      </c>
      <c r="B328" t="s">
        <v>4000</v>
      </c>
      <c r="C328" t="s">
        <v>4081</v>
      </c>
      <c r="D328" t="s">
        <v>4305</v>
      </c>
      <c r="E328" t="s">
        <v>4312</v>
      </c>
      <c r="F328" t="s">
        <v>4068</v>
      </c>
      <c r="G328" s="160" t="s">
        <v>4005</v>
      </c>
      <c r="H328" t="s">
        <v>4006</v>
      </c>
      <c r="I328" s="160" t="s">
        <v>3997</v>
      </c>
      <c r="J328" t="s">
        <v>4084</v>
      </c>
      <c r="K328">
        <v>14</v>
      </c>
      <c r="L328" t="s">
        <v>4307</v>
      </c>
    </row>
    <row r="329" spans="1:12">
      <c r="A329" s="15">
        <v>40202499</v>
      </c>
      <c r="B329" t="s">
        <v>4000</v>
      </c>
      <c r="C329" t="s">
        <v>4081</v>
      </c>
      <c r="D329" t="s">
        <v>4305</v>
      </c>
      <c r="E329" t="s">
        <v>4313</v>
      </c>
      <c r="F329" t="s">
        <v>4068</v>
      </c>
      <c r="G329" s="160" t="s">
        <v>4005</v>
      </c>
      <c r="H329" t="s">
        <v>4006</v>
      </c>
      <c r="I329" s="160" t="s">
        <v>3997</v>
      </c>
      <c r="J329" t="s">
        <v>4084</v>
      </c>
      <c r="K329">
        <v>14</v>
      </c>
      <c r="L329" t="s">
        <v>4307</v>
      </c>
    </row>
    <row r="330" spans="1:12">
      <c r="A330" s="15">
        <v>40202501</v>
      </c>
      <c r="B330" t="s">
        <v>4000</v>
      </c>
      <c r="C330" t="s">
        <v>4081</v>
      </c>
      <c r="D330" t="s">
        <v>4314</v>
      </c>
      <c r="E330" t="s">
        <v>4171</v>
      </c>
      <c r="F330" t="s">
        <v>4068</v>
      </c>
      <c r="G330" s="160" t="s">
        <v>4005</v>
      </c>
      <c r="H330" t="s">
        <v>4006</v>
      </c>
      <c r="I330" s="160" t="s">
        <v>3997</v>
      </c>
      <c r="J330" t="s">
        <v>4084</v>
      </c>
      <c r="K330">
        <v>15</v>
      </c>
      <c r="L330" t="s">
        <v>4315</v>
      </c>
    </row>
    <row r="331" spans="1:12">
      <c r="A331" s="15">
        <v>40202502</v>
      </c>
      <c r="B331" t="s">
        <v>4000</v>
      </c>
      <c r="C331" t="s">
        <v>4081</v>
      </c>
      <c r="D331" t="s">
        <v>4314</v>
      </c>
      <c r="E331" t="s">
        <v>4181</v>
      </c>
      <c r="F331" t="s">
        <v>4068</v>
      </c>
      <c r="G331" s="160" t="s">
        <v>4005</v>
      </c>
      <c r="H331" t="s">
        <v>4006</v>
      </c>
      <c r="I331" s="160" t="s">
        <v>3997</v>
      </c>
      <c r="J331" t="s">
        <v>4084</v>
      </c>
      <c r="K331">
        <v>15</v>
      </c>
      <c r="L331" t="s">
        <v>4315</v>
      </c>
    </row>
    <row r="332" spans="1:12">
      <c r="A332" s="15">
        <v>40202503</v>
      </c>
      <c r="B332" t="s">
        <v>4000</v>
      </c>
      <c r="C332" t="s">
        <v>4081</v>
      </c>
      <c r="D332" t="s">
        <v>4314</v>
      </c>
      <c r="E332" t="s">
        <v>4173</v>
      </c>
      <c r="F332" t="s">
        <v>4068</v>
      </c>
      <c r="G332" s="160" t="s">
        <v>4005</v>
      </c>
      <c r="H332" t="s">
        <v>4006</v>
      </c>
      <c r="I332" s="160" t="s">
        <v>3997</v>
      </c>
      <c r="J332" t="s">
        <v>4084</v>
      </c>
      <c r="K332">
        <v>15</v>
      </c>
      <c r="L332" t="s">
        <v>4315</v>
      </c>
    </row>
    <row r="333" spans="1:12">
      <c r="A333" s="15">
        <v>40202504</v>
      </c>
      <c r="B333" t="s">
        <v>4000</v>
      </c>
      <c r="C333" t="s">
        <v>4081</v>
      </c>
      <c r="D333" t="s">
        <v>4314</v>
      </c>
      <c r="E333" t="s">
        <v>4174</v>
      </c>
      <c r="F333" t="s">
        <v>4073</v>
      </c>
      <c r="G333" s="160" t="s">
        <v>4074</v>
      </c>
      <c r="H333" t="s">
        <v>4075</v>
      </c>
      <c r="I333" s="160" t="s">
        <v>4076</v>
      </c>
      <c r="J333" t="s">
        <v>4077</v>
      </c>
      <c r="K333">
        <v>99</v>
      </c>
      <c r="L333" t="s">
        <v>3999</v>
      </c>
    </row>
    <row r="334" spans="1:12">
      <c r="A334" s="15">
        <v>40202505</v>
      </c>
      <c r="B334" t="s">
        <v>4000</v>
      </c>
      <c r="C334" t="s">
        <v>4081</v>
      </c>
      <c r="D334" t="s">
        <v>4314</v>
      </c>
      <c r="E334" t="s">
        <v>4175</v>
      </c>
      <c r="F334" t="s">
        <v>4068</v>
      </c>
      <c r="G334" s="160" t="s">
        <v>4005</v>
      </c>
      <c r="H334" t="s">
        <v>4006</v>
      </c>
      <c r="I334" s="160" t="s">
        <v>3997</v>
      </c>
      <c r="J334" t="s">
        <v>4084</v>
      </c>
      <c r="K334">
        <v>15</v>
      </c>
      <c r="L334" t="s">
        <v>4315</v>
      </c>
    </row>
    <row r="335" spans="1:12">
      <c r="A335" s="15">
        <v>40202510</v>
      </c>
      <c r="B335" t="s">
        <v>4000</v>
      </c>
      <c r="C335" t="s">
        <v>4081</v>
      </c>
      <c r="D335" t="s">
        <v>4314</v>
      </c>
      <c r="E335" t="s">
        <v>4247</v>
      </c>
      <c r="F335" t="s">
        <v>4068</v>
      </c>
      <c r="G335" s="160" t="s">
        <v>4005</v>
      </c>
      <c r="H335" t="s">
        <v>4006</v>
      </c>
      <c r="I335" s="160" t="s">
        <v>3997</v>
      </c>
      <c r="J335" t="s">
        <v>4084</v>
      </c>
      <c r="K335">
        <v>99</v>
      </c>
      <c r="L335" t="s">
        <v>3999</v>
      </c>
    </row>
    <row r="336" spans="1:12">
      <c r="A336" s="15">
        <v>40202511</v>
      </c>
      <c r="B336" t="s">
        <v>4000</v>
      </c>
      <c r="C336" t="s">
        <v>4081</v>
      </c>
      <c r="D336" t="s">
        <v>4314</v>
      </c>
      <c r="E336" t="s">
        <v>4248</v>
      </c>
      <c r="F336" t="s">
        <v>4068</v>
      </c>
      <c r="G336" s="160" t="s">
        <v>4005</v>
      </c>
      <c r="H336" t="s">
        <v>4006</v>
      </c>
      <c r="I336" s="160" t="s">
        <v>3997</v>
      </c>
      <c r="J336" t="s">
        <v>4084</v>
      </c>
      <c r="K336">
        <v>99</v>
      </c>
      <c r="L336" t="s">
        <v>3999</v>
      </c>
    </row>
    <row r="337" spans="1:12">
      <c r="A337" s="15">
        <v>40202512</v>
      </c>
      <c r="B337" t="s">
        <v>4000</v>
      </c>
      <c r="C337" t="s">
        <v>4081</v>
      </c>
      <c r="D337" t="s">
        <v>4314</v>
      </c>
      <c r="E337" t="s">
        <v>4249</v>
      </c>
      <c r="F337" t="s">
        <v>4068</v>
      </c>
      <c r="G337" s="160" t="s">
        <v>4005</v>
      </c>
      <c r="H337" t="s">
        <v>4006</v>
      </c>
      <c r="I337" s="160" t="s">
        <v>3997</v>
      </c>
      <c r="J337" t="s">
        <v>4084</v>
      </c>
      <c r="K337">
        <v>99</v>
      </c>
      <c r="L337" t="s">
        <v>3999</v>
      </c>
    </row>
    <row r="338" spans="1:12">
      <c r="A338" s="15">
        <v>40202515</v>
      </c>
      <c r="B338" t="s">
        <v>4000</v>
      </c>
      <c r="C338" t="s">
        <v>4081</v>
      </c>
      <c r="D338" t="s">
        <v>4314</v>
      </c>
      <c r="E338" t="s">
        <v>4252</v>
      </c>
      <c r="F338" t="s">
        <v>4068</v>
      </c>
      <c r="G338" s="160" t="s">
        <v>4005</v>
      </c>
      <c r="H338" t="s">
        <v>4006</v>
      </c>
      <c r="I338" s="160" t="s">
        <v>3997</v>
      </c>
      <c r="J338" t="s">
        <v>4084</v>
      </c>
      <c r="K338">
        <v>15</v>
      </c>
      <c r="L338" t="s">
        <v>4315</v>
      </c>
    </row>
    <row r="339" spans="1:12">
      <c r="A339" s="15">
        <v>40202520</v>
      </c>
      <c r="B339" t="s">
        <v>4000</v>
      </c>
      <c r="C339" t="s">
        <v>4081</v>
      </c>
      <c r="D339" t="s">
        <v>4314</v>
      </c>
      <c r="E339" t="s">
        <v>4253</v>
      </c>
      <c r="F339" t="s">
        <v>4068</v>
      </c>
      <c r="G339" s="160" t="s">
        <v>4005</v>
      </c>
      <c r="H339" t="s">
        <v>4006</v>
      </c>
      <c r="I339" s="160" t="s">
        <v>3997</v>
      </c>
      <c r="J339" t="s">
        <v>4084</v>
      </c>
      <c r="K339">
        <v>15</v>
      </c>
      <c r="L339" t="s">
        <v>4315</v>
      </c>
    </row>
    <row r="340" spans="1:12">
      <c r="A340" s="15">
        <v>40202521</v>
      </c>
      <c r="B340" t="s">
        <v>4000</v>
      </c>
      <c r="C340" t="s">
        <v>4081</v>
      </c>
      <c r="D340" t="s">
        <v>4314</v>
      </c>
      <c r="E340" t="s">
        <v>4254</v>
      </c>
      <c r="F340" t="s">
        <v>4068</v>
      </c>
      <c r="G340" s="160" t="s">
        <v>4005</v>
      </c>
      <c r="H340" t="s">
        <v>4006</v>
      </c>
      <c r="I340" s="160" t="s">
        <v>3997</v>
      </c>
      <c r="J340" t="s">
        <v>4084</v>
      </c>
      <c r="K340">
        <v>99</v>
      </c>
      <c r="L340" t="s">
        <v>3999</v>
      </c>
    </row>
    <row r="341" spans="1:12">
      <c r="A341" s="15">
        <v>40202522</v>
      </c>
      <c r="B341" t="s">
        <v>4000</v>
      </c>
      <c r="C341" t="s">
        <v>4081</v>
      </c>
      <c r="D341" t="s">
        <v>4314</v>
      </c>
      <c r="E341" t="s">
        <v>4255</v>
      </c>
      <c r="F341" t="s">
        <v>4068</v>
      </c>
      <c r="G341" s="160" t="s">
        <v>4005</v>
      </c>
      <c r="H341" t="s">
        <v>4006</v>
      </c>
      <c r="I341" s="160" t="s">
        <v>3997</v>
      </c>
      <c r="J341" t="s">
        <v>4084</v>
      </c>
      <c r="K341">
        <v>99</v>
      </c>
      <c r="L341" t="s">
        <v>3999</v>
      </c>
    </row>
    <row r="342" spans="1:12">
      <c r="A342" s="15">
        <v>40202523</v>
      </c>
      <c r="B342" t="s">
        <v>4000</v>
      </c>
      <c r="C342" t="s">
        <v>4081</v>
      </c>
      <c r="D342" t="s">
        <v>4314</v>
      </c>
      <c r="E342" t="s">
        <v>4256</v>
      </c>
      <c r="F342" t="s">
        <v>4068</v>
      </c>
      <c r="G342" s="160" t="s">
        <v>4005</v>
      </c>
      <c r="H342" t="s">
        <v>4006</v>
      </c>
      <c r="I342" s="160" t="s">
        <v>3997</v>
      </c>
      <c r="J342" t="s">
        <v>4084</v>
      </c>
      <c r="K342">
        <v>99</v>
      </c>
      <c r="L342" t="s">
        <v>3999</v>
      </c>
    </row>
    <row r="343" spans="1:12">
      <c r="A343" s="15">
        <v>40202524</v>
      </c>
      <c r="B343" t="s">
        <v>4000</v>
      </c>
      <c r="C343" t="s">
        <v>4081</v>
      </c>
      <c r="D343" t="s">
        <v>4314</v>
      </c>
      <c r="E343" t="s">
        <v>4257</v>
      </c>
      <c r="F343" t="s">
        <v>4068</v>
      </c>
      <c r="G343" s="160" t="s">
        <v>4005</v>
      </c>
      <c r="H343" t="s">
        <v>4006</v>
      </c>
      <c r="I343" s="160" t="s">
        <v>3997</v>
      </c>
      <c r="J343" t="s">
        <v>4084</v>
      </c>
      <c r="K343">
        <v>15</v>
      </c>
      <c r="L343" t="s">
        <v>4315</v>
      </c>
    </row>
    <row r="344" spans="1:12">
      <c r="A344" s="15">
        <v>40202525</v>
      </c>
      <c r="B344" t="s">
        <v>4000</v>
      </c>
      <c r="C344" t="s">
        <v>4081</v>
      </c>
      <c r="D344" t="s">
        <v>4314</v>
      </c>
      <c r="E344" t="s">
        <v>4258</v>
      </c>
      <c r="F344" t="s">
        <v>4068</v>
      </c>
      <c r="G344" s="160" t="s">
        <v>4005</v>
      </c>
      <c r="H344" t="s">
        <v>4006</v>
      </c>
      <c r="I344" s="160" t="s">
        <v>3997</v>
      </c>
      <c r="J344" t="s">
        <v>4084</v>
      </c>
      <c r="K344">
        <v>15</v>
      </c>
      <c r="L344" t="s">
        <v>4315</v>
      </c>
    </row>
    <row r="345" spans="1:12">
      <c r="A345" s="15">
        <v>40202531</v>
      </c>
      <c r="B345" t="s">
        <v>4000</v>
      </c>
      <c r="C345" t="s">
        <v>4081</v>
      </c>
      <c r="D345" t="s">
        <v>4314</v>
      </c>
      <c r="E345" t="s">
        <v>4316</v>
      </c>
      <c r="F345" t="s">
        <v>4068</v>
      </c>
      <c r="G345" s="160" t="s">
        <v>4005</v>
      </c>
      <c r="H345" t="s">
        <v>4006</v>
      </c>
      <c r="I345" s="160" t="s">
        <v>3997</v>
      </c>
      <c r="J345" t="s">
        <v>4084</v>
      </c>
      <c r="K345">
        <v>15</v>
      </c>
      <c r="L345" t="s">
        <v>4315</v>
      </c>
    </row>
    <row r="346" spans="1:12">
      <c r="A346" s="15">
        <v>40202532</v>
      </c>
      <c r="B346" t="s">
        <v>4000</v>
      </c>
      <c r="C346" t="s">
        <v>4081</v>
      </c>
      <c r="D346" t="s">
        <v>4314</v>
      </c>
      <c r="E346" t="s">
        <v>4317</v>
      </c>
      <c r="F346" t="s">
        <v>4068</v>
      </c>
      <c r="G346" s="160" t="s">
        <v>4005</v>
      </c>
      <c r="H346" t="s">
        <v>4006</v>
      </c>
      <c r="I346" s="160" t="s">
        <v>3997</v>
      </c>
      <c r="J346" t="s">
        <v>4084</v>
      </c>
      <c r="K346">
        <v>15</v>
      </c>
      <c r="L346" t="s">
        <v>4315</v>
      </c>
    </row>
    <row r="347" spans="1:12">
      <c r="A347" s="15">
        <v>40202533</v>
      </c>
      <c r="B347" t="s">
        <v>4000</v>
      </c>
      <c r="C347" t="s">
        <v>4081</v>
      </c>
      <c r="D347" t="s">
        <v>4314</v>
      </c>
      <c r="E347" t="s">
        <v>4318</v>
      </c>
      <c r="F347" t="s">
        <v>4068</v>
      </c>
      <c r="G347" s="160" t="s">
        <v>4005</v>
      </c>
      <c r="H347" t="s">
        <v>4006</v>
      </c>
      <c r="I347" s="160" t="s">
        <v>3997</v>
      </c>
      <c r="J347" t="s">
        <v>4084</v>
      </c>
      <c r="K347">
        <v>15</v>
      </c>
      <c r="L347" t="s">
        <v>4315</v>
      </c>
    </row>
    <row r="348" spans="1:12">
      <c r="A348" s="15">
        <v>40202534</v>
      </c>
      <c r="B348" t="s">
        <v>4000</v>
      </c>
      <c r="C348" t="s">
        <v>4081</v>
      </c>
      <c r="D348" t="s">
        <v>4314</v>
      </c>
      <c r="E348" t="s">
        <v>4319</v>
      </c>
      <c r="F348" t="s">
        <v>4068</v>
      </c>
      <c r="G348" s="160" t="s">
        <v>4005</v>
      </c>
      <c r="H348" t="s">
        <v>4006</v>
      </c>
      <c r="I348" s="160" t="s">
        <v>3997</v>
      </c>
      <c r="J348" t="s">
        <v>4084</v>
      </c>
      <c r="K348">
        <v>15</v>
      </c>
      <c r="L348" t="s">
        <v>4315</v>
      </c>
    </row>
    <row r="349" spans="1:12">
      <c r="A349" s="15">
        <v>40202535</v>
      </c>
      <c r="B349" t="s">
        <v>4000</v>
      </c>
      <c r="C349" t="s">
        <v>4081</v>
      </c>
      <c r="D349" t="s">
        <v>4314</v>
      </c>
      <c r="E349" t="s">
        <v>4320</v>
      </c>
      <c r="F349" t="s">
        <v>4068</v>
      </c>
      <c r="G349" s="160" t="s">
        <v>4005</v>
      </c>
      <c r="H349" t="s">
        <v>4006</v>
      </c>
      <c r="I349" s="160" t="s">
        <v>3997</v>
      </c>
      <c r="J349" t="s">
        <v>4084</v>
      </c>
      <c r="K349">
        <v>15</v>
      </c>
      <c r="L349" t="s">
        <v>4315</v>
      </c>
    </row>
    <row r="350" spans="1:12">
      <c r="A350" s="15">
        <v>40202536</v>
      </c>
      <c r="B350" t="s">
        <v>4000</v>
      </c>
      <c r="C350" t="s">
        <v>4081</v>
      </c>
      <c r="D350" t="s">
        <v>4314</v>
      </c>
      <c r="E350" t="s">
        <v>4321</v>
      </c>
      <c r="F350" t="s">
        <v>4068</v>
      </c>
      <c r="G350" s="160" t="s">
        <v>4005</v>
      </c>
      <c r="H350" t="s">
        <v>4006</v>
      </c>
      <c r="I350" s="160" t="s">
        <v>3997</v>
      </c>
      <c r="J350" t="s">
        <v>4084</v>
      </c>
      <c r="K350">
        <v>15</v>
      </c>
      <c r="L350" t="s">
        <v>4315</v>
      </c>
    </row>
    <row r="351" spans="1:12">
      <c r="A351" s="15">
        <v>40202537</v>
      </c>
      <c r="B351" t="s">
        <v>4000</v>
      </c>
      <c r="C351" t="s">
        <v>4081</v>
      </c>
      <c r="D351" t="s">
        <v>4314</v>
      </c>
      <c r="E351" t="s">
        <v>4322</v>
      </c>
      <c r="F351" t="s">
        <v>4068</v>
      </c>
      <c r="G351" s="160" t="s">
        <v>4005</v>
      </c>
      <c r="H351" t="s">
        <v>4006</v>
      </c>
      <c r="I351" s="160" t="s">
        <v>3997</v>
      </c>
      <c r="J351" t="s">
        <v>4084</v>
      </c>
      <c r="K351">
        <v>15</v>
      </c>
      <c r="L351" t="s">
        <v>4315</v>
      </c>
    </row>
    <row r="352" spans="1:12">
      <c r="A352" s="15">
        <v>40202542</v>
      </c>
      <c r="B352" t="s">
        <v>4000</v>
      </c>
      <c r="C352" t="s">
        <v>4081</v>
      </c>
      <c r="D352" t="s">
        <v>4314</v>
      </c>
      <c r="E352" t="s">
        <v>4263</v>
      </c>
      <c r="F352" t="s">
        <v>4068</v>
      </c>
      <c r="G352" s="160" t="s">
        <v>4005</v>
      </c>
      <c r="H352" t="s">
        <v>4006</v>
      </c>
      <c r="I352" s="160" t="s">
        <v>3997</v>
      </c>
      <c r="J352" t="s">
        <v>4084</v>
      </c>
      <c r="K352">
        <v>15</v>
      </c>
      <c r="L352" t="s">
        <v>4315</v>
      </c>
    </row>
    <row r="353" spans="1:12">
      <c r="A353" s="15">
        <v>40202543</v>
      </c>
      <c r="B353" t="s">
        <v>4000</v>
      </c>
      <c r="C353" t="s">
        <v>4081</v>
      </c>
      <c r="D353" t="s">
        <v>4314</v>
      </c>
      <c r="E353" t="s">
        <v>4264</v>
      </c>
      <c r="F353" t="s">
        <v>4068</v>
      </c>
      <c r="G353" s="160" t="s">
        <v>4005</v>
      </c>
      <c r="H353" t="s">
        <v>4006</v>
      </c>
      <c r="I353" s="160" t="s">
        <v>3997</v>
      </c>
      <c r="J353" t="s">
        <v>4084</v>
      </c>
      <c r="K353">
        <v>99</v>
      </c>
      <c r="L353" t="s">
        <v>3999</v>
      </c>
    </row>
    <row r="354" spans="1:12">
      <c r="A354" s="15">
        <v>40202544</v>
      </c>
      <c r="B354" t="s">
        <v>4000</v>
      </c>
      <c r="C354" t="s">
        <v>4081</v>
      </c>
      <c r="D354" t="s">
        <v>4314</v>
      </c>
      <c r="E354" t="s">
        <v>4265</v>
      </c>
      <c r="F354" t="s">
        <v>4068</v>
      </c>
      <c r="G354" s="160" t="s">
        <v>4005</v>
      </c>
      <c r="H354" t="s">
        <v>4006</v>
      </c>
      <c r="I354" s="160" t="s">
        <v>3997</v>
      </c>
      <c r="J354" t="s">
        <v>4084</v>
      </c>
      <c r="K354">
        <v>99</v>
      </c>
      <c r="L354" t="s">
        <v>3999</v>
      </c>
    </row>
    <row r="355" spans="1:12">
      <c r="A355" s="15">
        <v>40202545</v>
      </c>
      <c r="B355" t="s">
        <v>4000</v>
      </c>
      <c r="C355" t="s">
        <v>4081</v>
      </c>
      <c r="D355" t="s">
        <v>4314</v>
      </c>
      <c r="E355" t="s">
        <v>4266</v>
      </c>
      <c r="F355" t="s">
        <v>4068</v>
      </c>
      <c r="G355" s="160" t="s">
        <v>4005</v>
      </c>
      <c r="H355" t="s">
        <v>4006</v>
      </c>
      <c r="I355" s="160" t="s">
        <v>3997</v>
      </c>
      <c r="J355" t="s">
        <v>4084</v>
      </c>
      <c r="K355">
        <v>15</v>
      </c>
      <c r="L355" t="s">
        <v>4315</v>
      </c>
    </row>
    <row r="356" spans="1:12">
      <c r="A356" s="15">
        <v>40202546</v>
      </c>
      <c r="B356" t="s">
        <v>4000</v>
      </c>
      <c r="C356" t="s">
        <v>4081</v>
      </c>
      <c r="D356" t="s">
        <v>4314</v>
      </c>
      <c r="E356" t="s">
        <v>4267</v>
      </c>
      <c r="F356" t="s">
        <v>4068</v>
      </c>
      <c r="G356" s="160" t="s">
        <v>4005</v>
      </c>
      <c r="H356" t="s">
        <v>4006</v>
      </c>
      <c r="I356" s="160" t="s">
        <v>3997</v>
      </c>
      <c r="J356" t="s">
        <v>4084</v>
      </c>
      <c r="K356">
        <v>99</v>
      </c>
      <c r="L356" t="s">
        <v>3999</v>
      </c>
    </row>
    <row r="357" spans="1:12">
      <c r="A357" s="15">
        <v>40202599</v>
      </c>
      <c r="B357" t="s">
        <v>4000</v>
      </c>
      <c r="C357" t="s">
        <v>4081</v>
      </c>
      <c r="D357" t="s">
        <v>4314</v>
      </c>
      <c r="E357" t="s">
        <v>4020</v>
      </c>
      <c r="F357" t="s">
        <v>4068</v>
      </c>
      <c r="G357" s="160" t="s">
        <v>4005</v>
      </c>
      <c r="H357" t="s">
        <v>4006</v>
      </c>
      <c r="I357" s="160" t="s">
        <v>3997</v>
      </c>
      <c r="J357" t="s">
        <v>4084</v>
      </c>
      <c r="K357">
        <v>15</v>
      </c>
      <c r="L357" t="s">
        <v>4315</v>
      </c>
    </row>
    <row r="358" spans="1:12">
      <c r="A358" s="15">
        <v>40202601</v>
      </c>
      <c r="B358" t="s">
        <v>4000</v>
      </c>
      <c r="C358" t="s">
        <v>4081</v>
      </c>
      <c r="D358" t="s">
        <v>4323</v>
      </c>
      <c r="E358" t="s">
        <v>4171</v>
      </c>
      <c r="F358" t="s">
        <v>4068</v>
      </c>
      <c r="G358" s="160" t="s">
        <v>4005</v>
      </c>
      <c r="H358" t="s">
        <v>4006</v>
      </c>
      <c r="I358" s="160" t="s">
        <v>3997</v>
      </c>
      <c r="J358" t="s">
        <v>4084</v>
      </c>
      <c r="K358">
        <v>16</v>
      </c>
      <c r="L358" t="s">
        <v>4323</v>
      </c>
    </row>
    <row r="359" spans="1:12">
      <c r="A359" s="15">
        <v>40202602</v>
      </c>
      <c r="B359" t="s">
        <v>4000</v>
      </c>
      <c r="C359" t="s">
        <v>4081</v>
      </c>
      <c r="D359" t="s">
        <v>4323</v>
      </c>
      <c r="E359" t="s">
        <v>4181</v>
      </c>
      <c r="F359" t="s">
        <v>4068</v>
      </c>
      <c r="G359" s="160" t="s">
        <v>4005</v>
      </c>
      <c r="H359" t="s">
        <v>4006</v>
      </c>
      <c r="I359" s="160" t="s">
        <v>3997</v>
      </c>
      <c r="J359" t="s">
        <v>4084</v>
      </c>
      <c r="K359">
        <v>16</v>
      </c>
      <c r="L359" t="s">
        <v>4323</v>
      </c>
    </row>
    <row r="360" spans="1:12">
      <c r="A360" s="15">
        <v>40202603</v>
      </c>
      <c r="B360" t="s">
        <v>4000</v>
      </c>
      <c r="C360" t="s">
        <v>4081</v>
      </c>
      <c r="D360" t="s">
        <v>4323</v>
      </c>
      <c r="E360" t="s">
        <v>4173</v>
      </c>
      <c r="F360" t="s">
        <v>4068</v>
      </c>
      <c r="G360" s="160" t="s">
        <v>4005</v>
      </c>
      <c r="H360" t="s">
        <v>4006</v>
      </c>
      <c r="I360" s="160" t="s">
        <v>3997</v>
      </c>
      <c r="J360" t="s">
        <v>4084</v>
      </c>
      <c r="K360">
        <v>16</v>
      </c>
      <c r="L360" t="s">
        <v>4323</v>
      </c>
    </row>
    <row r="361" spans="1:12">
      <c r="A361" s="15">
        <v>40202604</v>
      </c>
      <c r="B361" t="s">
        <v>4000</v>
      </c>
      <c r="C361" t="s">
        <v>4081</v>
      </c>
      <c r="D361" t="s">
        <v>4323</v>
      </c>
      <c r="E361" t="s">
        <v>4174</v>
      </c>
      <c r="F361" t="s">
        <v>4073</v>
      </c>
      <c r="G361" s="160" t="s">
        <v>4074</v>
      </c>
      <c r="H361" t="s">
        <v>4075</v>
      </c>
      <c r="I361" s="160" t="s">
        <v>4076</v>
      </c>
      <c r="J361" t="s">
        <v>4077</v>
      </c>
      <c r="K361">
        <v>99</v>
      </c>
      <c r="L361" t="s">
        <v>3999</v>
      </c>
    </row>
    <row r="362" spans="1:12">
      <c r="A362" s="15">
        <v>40202605</v>
      </c>
      <c r="B362" t="s">
        <v>4000</v>
      </c>
      <c r="C362" t="s">
        <v>4081</v>
      </c>
      <c r="D362" t="s">
        <v>4323</v>
      </c>
      <c r="E362" t="s">
        <v>4175</v>
      </c>
      <c r="F362" t="s">
        <v>4068</v>
      </c>
      <c r="G362" s="160" t="s">
        <v>4005</v>
      </c>
      <c r="H362" t="s">
        <v>4006</v>
      </c>
      <c r="I362" s="160" t="s">
        <v>3997</v>
      </c>
      <c r="J362" t="s">
        <v>4084</v>
      </c>
      <c r="K362">
        <v>16</v>
      </c>
      <c r="L362" t="s">
        <v>4323</v>
      </c>
    </row>
    <row r="363" spans="1:12">
      <c r="A363" s="15">
        <v>40202606</v>
      </c>
      <c r="B363" t="s">
        <v>4000</v>
      </c>
      <c r="C363" t="s">
        <v>4081</v>
      </c>
      <c r="D363" t="s">
        <v>4323</v>
      </c>
      <c r="E363" t="s">
        <v>4324</v>
      </c>
      <c r="F363" t="s">
        <v>4068</v>
      </c>
      <c r="G363" s="160" t="s">
        <v>4005</v>
      </c>
      <c r="H363" t="s">
        <v>4006</v>
      </c>
      <c r="I363" s="160" t="s">
        <v>3997</v>
      </c>
      <c r="J363" t="s">
        <v>4084</v>
      </c>
      <c r="K363">
        <v>16</v>
      </c>
      <c r="L363" t="s">
        <v>4323</v>
      </c>
    </row>
    <row r="364" spans="1:12">
      <c r="A364" s="15">
        <v>40202607</v>
      </c>
      <c r="B364" t="s">
        <v>4000</v>
      </c>
      <c r="C364" t="s">
        <v>4081</v>
      </c>
      <c r="D364" t="s">
        <v>4323</v>
      </c>
      <c r="E364" t="s">
        <v>4325</v>
      </c>
      <c r="F364" t="s">
        <v>4068</v>
      </c>
      <c r="G364" s="160" t="s">
        <v>4005</v>
      </c>
      <c r="H364" t="s">
        <v>4006</v>
      </c>
      <c r="I364" s="160" t="s">
        <v>3997</v>
      </c>
      <c r="J364" t="s">
        <v>4084</v>
      </c>
      <c r="K364">
        <v>16</v>
      </c>
      <c r="L364" t="s">
        <v>4323</v>
      </c>
    </row>
    <row r="365" spans="1:12">
      <c r="A365" s="15">
        <v>40202699</v>
      </c>
      <c r="B365" t="s">
        <v>4000</v>
      </c>
      <c r="C365" t="s">
        <v>4081</v>
      </c>
      <c r="D365" t="s">
        <v>4323</v>
      </c>
      <c r="E365" t="s">
        <v>4020</v>
      </c>
      <c r="F365" t="s">
        <v>4068</v>
      </c>
      <c r="G365" s="160" t="s">
        <v>4005</v>
      </c>
      <c r="H365" t="s">
        <v>4006</v>
      </c>
      <c r="I365" s="160" t="s">
        <v>3997</v>
      </c>
      <c r="J365" t="s">
        <v>4084</v>
      </c>
      <c r="K365">
        <v>16</v>
      </c>
      <c r="L365" t="s">
        <v>4323</v>
      </c>
    </row>
    <row r="366" spans="1:12">
      <c r="A366" s="15">
        <v>40202701</v>
      </c>
      <c r="B366" t="s">
        <v>4000</v>
      </c>
      <c r="C366" t="s">
        <v>4081</v>
      </c>
      <c r="D366" t="s">
        <v>4326</v>
      </c>
      <c r="E366" t="s">
        <v>4327</v>
      </c>
      <c r="F366" t="s">
        <v>4068</v>
      </c>
      <c r="G366" s="160" t="s">
        <v>4005</v>
      </c>
      <c r="H366" t="s">
        <v>4006</v>
      </c>
      <c r="I366" s="160" t="s">
        <v>3997</v>
      </c>
      <c r="J366" t="s">
        <v>4084</v>
      </c>
      <c r="K366">
        <v>99</v>
      </c>
      <c r="L366" t="s">
        <v>3999</v>
      </c>
    </row>
    <row r="367" spans="1:12">
      <c r="A367" s="15">
        <v>40202801</v>
      </c>
      <c r="B367" t="s">
        <v>4000</v>
      </c>
      <c r="C367" t="s">
        <v>4081</v>
      </c>
      <c r="D367" t="s">
        <v>4328</v>
      </c>
      <c r="E367" t="s">
        <v>4329</v>
      </c>
      <c r="F367" t="s">
        <v>4068</v>
      </c>
      <c r="G367" s="160" t="s">
        <v>4076</v>
      </c>
      <c r="H367" t="s">
        <v>4330</v>
      </c>
      <c r="I367" s="160" t="s">
        <v>4076</v>
      </c>
      <c r="J367" t="s">
        <v>4331</v>
      </c>
      <c r="K367">
        <v>99</v>
      </c>
      <c r="L367" t="s">
        <v>3999</v>
      </c>
    </row>
    <row r="368" spans="1:12">
      <c r="A368" s="15">
        <v>40202802</v>
      </c>
      <c r="B368" t="s">
        <v>4000</v>
      </c>
      <c r="C368" t="s">
        <v>4081</v>
      </c>
      <c r="D368" t="s">
        <v>4328</v>
      </c>
      <c r="E368" t="s">
        <v>4332</v>
      </c>
      <c r="F368" t="s">
        <v>4068</v>
      </c>
      <c r="G368" s="160" t="s">
        <v>4076</v>
      </c>
      <c r="H368" t="s">
        <v>4330</v>
      </c>
      <c r="I368" s="160" t="s">
        <v>4076</v>
      </c>
      <c r="J368" t="s">
        <v>4331</v>
      </c>
      <c r="K368">
        <v>99</v>
      </c>
      <c r="L368" t="s">
        <v>3999</v>
      </c>
    </row>
    <row r="369" spans="1:12">
      <c r="A369" s="15">
        <v>40202899</v>
      </c>
      <c r="B369" t="s">
        <v>4000</v>
      </c>
      <c r="C369" t="s">
        <v>4081</v>
      </c>
      <c r="D369" t="s">
        <v>4328</v>
      </c>
      <c r="E369" t="s">
        <v>4333</v>
      </c>
      <c r="F369" t="s">
        <v>4068</v>
      </c>
      <c r="G369" s="160" t="s">
        <v>4076</v>
      </c>
      <c r="H369" t="s">
        <v>4330</v>
      </c>
      <c r="I369" s="160" t="s">
        <v>4076</v>
      </c>
      <c r="J369" t="s">
        <v>4331</v>
      </c>
      <c r="K369">
        <v>99</v>
      </c>
      <c r="L369" t="s">
        <v>3999</v>
      </c>
    </row>
    <row r="370" spans="1:12">
      <c r="A370" s="15">
        <v>40203001</v>
      </c>
      <c r="B370" t="s">
        <v>4000</v>
      </c>
      <c r="C370" t="s">
        <v>4081</v>
      </c>
      <c r="D370" t="s">
        <v>4334</v>
      </c>
      <c r="E370" t="s">
        <v>4335</v>
      </c>
      <c r="F370" t="s">
        <v>4068</v>
      </c>
      <c r="G370" s="160" t="s">
        <v>4005</v>
      </c>
      <c r="H370" t="s">
        <v>4006</v>
      </c>
      <c r="I370" s="160" t="s">
        <v>3997</v>
      </c>
      <c r="J370" t="s">
        <v>4084</v>
      </c>
      <c r="K370">
        <v>23</v>
      </c>
      <c r="L370" t="s">
        <v>4336</v>
      </c>
    </row>
    <row r="371" spans="1:12">
      <c r="A371" s="15">
        <v>40204001</v>
      </c>
      <c r="B371" t="s">
        <v>4000</v>
      </c>
      <c r="C371" t="s">
        <v>4081</v>
      </c>
      <c r="D371" t="s">
        <v>4337</v>
      </c>
      <c r="E371" t="s">
        <v>4338</v>
      </c>
      <c r="F371" t="s">
        <v>4068</v>
      </c>
      <c r="G371" s="160" t="s">
        <v>4005</v>
      </c>
      <c r="H371" t="s">
        <v>4006</v>
      </c>
      <c r="I371" s="160" t="s">
        <v>3997</v>
      </c>
      <c r="J371" t="s">
        <v>4084</v>
      </c>
      <c r="K371" s="160" t="s">
        <v>4009</v>
      </c>
      <c r="L371" t="s">
        <v>4157</v>
      </c>
    </row>
    <row r="372" spans="1:12">
      <c r="A372" s="15">
        <v>40204002</v>
      </c>
      <c r="B372" t="s">
        <v>4000</v>
      </c>
      <c r="C372" t="s">
        <v>4081</v>
      </c>
      <c r="D372" t="s">
        <v>4337</v>
      </c>
      <c r="E372" t="s">
        <v>4339</v>
      </c>
      <c r="F372" t="s">
        <v>4068</v>
      </c>
      <c r="G372" s="160" t="s">
        <v>4005</v>
      </c>
      <c r="H372" t="s">
        <v>4006</v>
      </c>
      <c r="I372" s="160" t="s">
        <v>3997</v>
      </c>
      <c r="J372" t="s">
        <v>4084</v>
      </c>
      <c r="K372" s="160" t="s">
        <v>4009</v>
      </c>
      <c r="L372" t="s">
        <v>4157</v>
      </c>
    </row>
    <row r="373" spans="1:12">
      <c r="A373" s="15">
        <v>40204003</v>
      </c>
      <c r="B373" t="s">
        <v>4000</v>
      </c>
      <c r="C373" t="s">
        <v>4081</v>
      </c>
      <c r="D373" t="s">
        <v>4337</v>
      </c>
      <c r="E373" t="s">
        <v>4340</v>
      </c>
      <c r="F373" t="s">
        <v>4073</v>
      </c>
      <c r="G373" s="160" t="s">
        <v>4005</v>
      </c>
      <c r="H373" t="s">
        <v>4006</v>
      </c>
      <c r="I373" s="160" t="s">
        <v>3997</v>
      </c>
      <c r="J373" t="s">
        <v>4084</v>
      </c>
      <c r="K373" s="160" t="s">
        <v>4009</v>
      </c>
      <c r="L373" t="s">
        <v>4157</v>
      </c>
    </row>
    <row r="374" spans="1:12">
      <c r="A374" s="15">
        <v>40204004</v>
      </c>
      <c r="B374" t="s">
        <v>4000</v>
      </c>
      <c r="C374" t="s">
        <v>4081</v>
      </c>
      <c r="D374" t="s">
        <v>4337</v>
      </c>
      <c r="E374" t="s">
        <v>4341</v>
      </c>
      <c r="F374" t="s">
        <v>4068</v>
      </c>
      <c r="G374" s="160" t="s">
        <v>4005</v>
      </c>
      <c r="H374" t="s">
        <v>4006</v>
      </c>
      <c r="I374" s="160" t="s">
        <v>3997</v>
      </c>
      <c r="J374" t="s">
        <v>4084</v>
      </c>
      <c r="K374" s="160" t="s">
        <v>4009</v>
      </c>
      <c r="L374" t="s">
        <v>4157</v>
      </c>
    </row>
    <row r="375" spans="1:12">
      <c r="A375" s="15">
        <v>40204010</v>
      </c>
      <c r="B375" t="s">
        <v>4000</v>
      </c>
      <c r="C375" t="s">
        <v>4081</v>
      </c>
      <c r="D375" t="s">
        <v>4337</v>
      </c>
      <c r="E375" t="s">
        <v>4342</v>
      </c>
      <c r="F375" t="s">
        <v>4068</v>
      </c>
      <c r="G375" s="160" t="s">
        <v>4005</v>
      </c>
      <c r="H375" t="s">
        <v>4006</v>
      </c>
      <c r="I375" s="160" t="s">
        <v>3997</v>
      </c>
      <c r="J375" t="s">
        <v>4084</v>
      </c>
      <c r="K375" s="160" t="s">
        <v>4009</v>
      </c>
      <c r="L375" t="s">
        <v>4157</v>
      </c>
    </row>
    <row r="376" spans="1:12">
      <c r="A376" s="15">
        <v>40204011</v>
      </c>
      <c r="B376" t="s">
        <v>4000</v>
      </c>
      <c r="C376" t="s">
        <v>4081</v>
      </c>
      <c r="D376" t="s">
        <v>4337</v>
      </c>
      <c r="E376" t="s">
        <v>4343</v>
      </c>
      <c r="F376" t="s">
        <v>4068</v>
      </c>
      <c r="G376" s="160" t="s">
        <v>4005</v>
      </c>
      <c r="H376" t="s">
        <v>4006</v>
      </c>
      <c r="I376" s="160" t="s">
        <v>3997</v>
      </c>
      <c r="J376" t="s">
        <v>4084</v>
      </c>
      <c r="K376" s="160" t="s">
        <v>4009</v>
      </c>
      <c r="L376" t="s">
        <v>4157</v>
      </c>
    </row>
    <row r="377" spans="1:12">
      <c r="A377" s="15">
        <v>40204012</v>
      </c>
      <c r="B377" t="s">
        <v>4000</v>
      </c>
      <c r="C377" t="s">
        <v>4081</v>
      </c>
      <c r="D377" t="s">
        <v>4337</v>
      </c>
      <c r="E377" t="s">
        <v>4344</v>
      </c>
      <c r="F377" t="s">
        <v>4073</v>
      </c>
      <c r="G377" s="160" t="s">
        <v>4005</v>
      </c>
      <c r="H377" t="s">
        <v>4006</v>
      </c>
      <c r="I377" s="160" t="s">
        <v>3997</v>
      </c>
      <c r="J377" t="s">
        <v>4084</v>
      </c>
      <c r="K377" s="160" t="s">
        <v>4009</v>
      </c>
      <c r="L377" t="s">
        <v>4157</v>
      </c>
    </row>
    <row r="378" spans="1:12">
      <c r="A378" s="15">
        <v>40204013</v>
      </c>
      <c r="B378" t="s">
        <v>4000</v>
      </c>
      <c r="C378" t="s">
        <v>4081</v>
      </c>
      <c r="D378" t="s">
        <v>4337</v>
      </c>
      <c r="E378" t="s">
        <v>4345</v>
      </c>
      <c r="F378" t="s">
        <v>4068</v>
      </c>
      <c r="G378" s="160" t="s">
        <v>4005</v>
      </c>
      <c r="H378" t="s">
        <v>4006</v>
      </c>
      <c r="I378" s="160" t="s">
        <v>3997</v>
      </c>
      <c r="J378" t="s">
        <v>4084</v>
      </c>
      <c r="K378" s="160" t="s">
        <v>4009</v>
      </c>
      <c r="L378" t="s">
        <v>4157</v>
      </c>
    </row>
    <row r="379" spans="1:12">
      <c r="A379" s="15">
        <v>40204020</v>
      </c>
      <c r="B379" t="s">
        <v>4000</v>
      </c>
      <c r="C379" t="s">
        <v>4081</v>
      </c>
      <c r="D379" t="s">
        <v>4337</v>
      </c>
      <c r="E379" t="s">
        <v>4346</v>
      </c>
      <c r="F379" t="s">
        <v>4068</v>
      </c>
      <c r="G379" s="160" t="s">
        <v>4005</v>
      </c>
      <c r="H379" t="s">
        <v>4006</v>
      </c>
      <c r="I379" s="160" t="s">
        <v>3997</v>
      </c>
      <c r="J379" t="s">
        <v>4084</v>
      </c>
      <c r="K379" s="160" t="s">
        <v>4009</v>
      </c>
      <c r="L379" t="s">
        <v>4157</v>
      </c>
    </row>
    <row r="380" spans="1:12">
      <c r="A380" s="15">
        <v>40204021</v>
      </c>
      <c r="B380" t="s">
        <v>4000</v>
      </c>
      <c r="C380" t="s">
        <v>4081</v>
      </c>
      <c r="D380" t="s">
        <v>4337</v>
      </c>
      <c r="E380" t="s">
        <v>4347</v>
      </c>
      <c r="F380" t="s">
        <v>4068</v>
      </c>
      <c r="G380" s="160" t="s">
        <v>4005</v>
      </c>
      <c r="H380" t="s">
        <v>4006</v>
      </c>
      <c r="I380" s="160" t="s">
        <v>3997</v>
      </c>
      <c r="J380" t="s">
        <v>4084</v>
      </c>
      <c r="K380" s="160" t="s">
        <v>4009</v>
      </c>
      <c r="L380" t="s">
        <v>4157</v>
      </c>
    </row>
    <row r="381" spans="1:12">
      <c r="A381" s="15">
        <v>40204022</v>
      </c>
      <c r="B381" t="s">
        <v>4000</v>
      </c>
      <c r="C381" t="s">
        <v>4081</v>
      </c>
      <c r="D381" t="s">
        <v>4337</v>
      </c>
      <c r="E381" t="s">
        <v>4348</v>
      </c>
      <c r="F381" t="s">
        <v>4073</v>
      </c>
      <c r="G381" s="160" t="s">
        <v>4005</v>
      </c>
      <c r="H381" t="s">
        <v>4006</v>
      </c>
      <c r="I381" s="160" t="s">
        <v>3997</v>
      </c>
      <c r="J381" t="s">
        <v>4084</v>
      </c>
      <c r="K381" s="160" t="s">
        <v>4009</v>
      </c>
      <c r="L381" t="s">
        <v>4157</v>
      </c>
    </row>
    <row r="382" spans="1:12">
      <c r="A382" s="15">
        <v>40204023</v>
      </c>
      <c r="B382" t="s">
        <v>4000</v>
      </c>
      <c r="C382" t="s">
        <v>4081</v>
      </c>
      <c r="D382" t="s">
        <v>4337</v>
      </c>
      <c r="E382" t="s">
        <v>4349</v>
      </c>
      <c r="F382" t="s">
        <v>4068</v>
      </c>
      <c r="G382" s="160" t="s">
        <v>4005</v>
      </c>
      <c r="H382" t="s">
        <v>4006</v>
      </c>
      <c r="I382" s="160" t="s">
        <v>3997</v>
      </c>
      <c r="J382" t="s">
        <v>4084</v>
      </c>
      <c r="K382" s="160" t="s">
        <v>4009</v>
      </c>
      <c r="L382" t="s">
        <v>4157</v>
      </c>
    </row>
    <row r="383" spans="1:12">
      <c r="A383" s="15">
        <v>40204121</v>
      </c>
      <c r="B383" t="s">
        <v>4000</v>
      </c>
      <c r="C383" t="s">
        <v>4081</v>
      </c>
      <c r="D383" t="s">
        <v>4350</v>
      </c>
      <c r="E383" t="s">
        <v>4351</v>
      </c>
      <c r="F383" t="s">
        <v>4068</v>
      </c>
      <c r="G383" s="160" t="s">
        <v>4005</v>
      </c>
      <c r="H383" t="s">
        <v>4006</v>
      </c>
      <c r="I383" s="160" t="s">
        <v>3997</v>
      </c>
      <c r="J383" t="s">
        <v>4084</v>
      </c>
      <c r="K383" s="160" t="s">
        <v>4009</v>
      </c>
      <c r="L383" t="s">
        <v>4157</v>
      </c>
    </row>
    <row r="384" spans="1:12">
      <c r="A384" s="15">
        <v>40204130</v>
      </c>
      <c r="B384" t="s">
        <v>4000</v>
      </c>
      <c r="C384" t="s">
        <v>4081</v>
      </c>
      <c r="D384" t="s">
        <v>4350</v>
      </c>
      <c r="E384" t="s">
        <v>4352</v>
      </c>
      <c r="F384" t="s">
        <v>4068</v>
      </c>
      <c r="G384" s="160" t="s">
        <v>4005</v>
      </c>
      <c r="H384" t="s">
        <v>4006</v>
      </c>
      <c r="I384" s="160" t="s">
        <v>3997</v>
      </c>
      <c r="J384" t="s">
        <v>4084</v>
      </c>
      <c r="K384" s="160" t="s">
        <v>4009</v>
      </c>
      <c r="L384" t="s">
        <v>4157</v>
      </c>
    </row>
    <row r="385" spans="1:12">
      <c r="A385" s="15">
        <v>40204140</v>
      </c>
      <c r="B385" t="s">
        <v>4000</v>
      </c>
      <c r="C385" t="s">
        <v>4081</v>
      </c>
      <c r="D385" t="s">
        <v>4350</v>
      </c>
      <c r="E385" t="s">
        <v>4353</v>
      </c>
      <c r="F385" t="s">
        <v>4068</v>
      </c>
      <c r="G385" s="160" t="s">
        <v>4005</v>
      </c>
      <c r="H385" t="s">
        <v>4006</v>
      </c>
      <c r="I385" s="160" t="s">
        <v>3997</v>
      </c>
      <c r="J385" t="s">
        <v>4084</v>
      </c>
      <c r="K385" s="160" t="s">
        <v>4009</v>
      </c>
      <c r="L385" t="s">
        <v>4157</v>
      </c>
    </row>
    <row r="386" spans="1:12">
      <c r="A386" s="15">
        <v>40204150</v>
      </c>
      <c r="B386" t="s">
        <v>4000</v>
      </c>
      <c r="C386" t="s">
        <v>4081</v>
      </c>
      <c r="D386" t="s">
        <v>4350</v>
      </c>
      <c r="E386" t="s">
        <v>4354</v>
      </c>
      <c r="F386" t="s">
        <v>4068</v>
      </c>
      <c r="G386" s="160" t="s">
        <v>4005</v>
      </c>
      <c r="H386" t="s">
        <v>4006</v>
      </c>
      <c r="I386" s="160" t="s">
        <v>3997</v>
      </c>
      <c r="J386" t="s">
        <v>4084</v>
      </c>
      <c r="K386" s="160" t="s">
        <v>4009</v>
      </c>
      <c r="L386" t="s">
        <v>4157</v>
      </c>
    </row>
    <row r="387" spans="1:12">
      <c r="A387" s="15">
        <v>40204151</v>
      </c>
      <c r="B387" t="s">
        <v>4000</v>
      </c>
      <c r="C387" t="s">
        <v>4081</v>
      </c>
      <c r="D387" t="s">
        <v>4350</v>
      </c>
      <c r="E387" t="s">
        <v>4355</v>
      </c>
      <c r="F387" t="s">
        <v>4068</v>
      </c>
      <c r="G387" s="160" t="s">
        <v>4005</v>
      </c>
      <c r="H387" t="s">
        <v>4006</v>
      </c>
      <c r="I387" s="160" t="s">
        <v>3997</v>
      </c>
      <c r="J387" t="s">
        <v>4084</v>
      </c>
      <c r="K387" s="160" t="s">
        <v>4009</v>
      </c>
      <c r="L387" t="s">
        <v>4157</v>
      </c>
    </row>
    <row r="388" spans="1:12">
      <c r="A388" s="15">
        <v>40204152</v>
      </c>
      <c r="B388" t="s">
        <v>4000</v>
      </c>
      <c r="C388" t="s">
        <v>4081</v>
      </c>
      <c r="D388" t="s">
        <v>4350</v>
      </c>
      <c r="E388" t="s">
        <v>4356</v>
      </c>
      <c r="F388" t="s">
        <v>4068</v>
      </c>
      <c r="G388" s="160" t="s">
        <v>4005</v>
      </c>
      <c r="H388" t="s">
        <v>4006</v>
      </c>
      <c r="I388" s="160" t="s">
        <v>3997</v>
      </c>
      <c r="J388" t="s">
        <v>4084</v>
      </c>
      <c r="K388" s="160" t="s">
        <v>4009</v>
      </c>
      <c r="L388" t="s">
        <v>4157</v>
      </c>
    </row>
    <row r="389" spans="1:12">
      <c r="A389" s="15">
        <v>40204160</v>
      </c>
      <c r="B389" t="s">
        <v>4000</v>
      </c>
      <c r="C389" t="s">
        <v>4081</v>
      </c>
      <c r="D389" t="s">
        <v>4350</v>
      </c>
      <c r="E389" t="s">
        <v>4357</v>
      </c>
      <c r="F389" t="s">
        <v>4068</v>
      </c>
      <c r="G389">
        <v>10</v>
      </c>
      <c r="H389" t="s">
        <v>4358</v>
      </c>
      <c r="I389" s="160" t="s">
        <v>4076</v>
      </c>
      <c r="J389" t="s">
        <v>3999</v>
      </c>
      <c r="K389">
        <v>99</v>
      </c>
      <c r="L389" t="s">
        <v>3999</v>
      </c>
    </row>
    <row r="390" spans="1:12">
      <c r="A390" s="15">
        <v>40204161</v>
      </c>
      <c r="B390" t="s">
        <v>4000</v>
      </c>
      <c r="C390" t="s">
        <v>4081</v>
      </c>
      <c r="D390" t="s">
        <v>4350</v>
      </c>
      <c r="E390" t="s">
        <v>4359</v>
      </c>
      <c r="F390" t="s">
        <v>4068</v>
      </c>
      <c r="G390">
        <v>10</v>
      </c>
      <c r="H390" t="s">
        <v>4358</v>
      </c>
      <c r="I390" s="160" t="s">
        <v>4076</v>
      </c>
      <c r="J390" t="s">
        <v>3999</v>
      </c>
      <c r="K390">
        <v>99</v>
      </c>
      <c r="L390" t="s">
        <v>3999</v>
      </c>
    </row>
    <row r="391" spans="1:12">
      <c r="A391" s="15">
        <v>40204162</v>
      </c>
      <c r="B391" t="s">
        <v>4000</v>
      </c>
      <c r="C391" t="s">
        <v>4081</v>
      </c>
      <c r="D391" t="s">
        <v>4350</v>
      </c>
      <c r="E391" t="s">
        <v>4360</v>
      </c>
      <c r="F391" t="s">
        <v>4068</v>
      </c>
      <c r="G391">
        <v>10</v>
      </c>
      <c r="H391" t="s">
        <v>4358</v>
      </c>
      <c r="I391" s="160" t="s">
        <v>4076</v>
      </c>
      <c r="J391" t="s">
        <v>3999</v>
      </c>
      <c r="K391">
        <v>99</v>
      </c>
      <c r="L391" t="s">
        <v>3999</v>
      </c>
    </row>
    <row r="392" spans="1:12">
      <c r="A392" s="15">
        <v>40204221</v>
      </c>
      <c r="B392" t="s">
        <v>4000</v>
      </c>
      <c r="C392" t="s">
        <v>4081</v>
      </c>
      <c r="D392" t="s">
        <v>4361</v>
      </c>
      <c r="E392" t="s">
        <v>4351</v>
      </c>
      <c r="F392" t="s">
        <v>4068</v>
      </c>
      <c r="G392" s="160" t="s">
        <v>4005</v>
      </c>
      <c r="H392" t="s">
        <v>4006</v>
      </c>
      <c r="I392" s="160" t="s">
        <v>3997</v>
      </c>
      <c r="J392" t="s">
        <v>4084</v>
      </c>
      <c r="K392" s="160" t="s">
        <v>4009</v>
      </c>
      <c r="L392" t="s">
        <v>4157</v>
      </c>
    </row>
    <row r="393" spans="1:12">
      <c r="A393" s="15">
        <v>40204230</v>
      </c>
      <c r="B393" t="s">
        <v>4000</v>
      </c>
      <c r="C393" t="s">
        <v>4081</v>
      </c>
      <c r="D393" t="s">
        <v>4361</v>
      </c>
      <c r="E393" t="s">
        <v>4352</v>
      </c>
      <c r="F393" t="s">
        <v>4068</v>
      </c>
      <c r="G393" s="160" t="s">
        <v>4005</v>
      </c>
      <c r="H393" t="s">
        <v>4006</v>
      </c>
      <c r="I393" s="160" t="s">
        <v>3997</v>
      </c>
      <c r="J393" t="s">
        <v>4084</v>
      </c>
      <c r="K393" s="160" t="s">
        <v>4009</v>
      </c>
      <c r="L393" t="s">
        <v>4157</v>
      </c>
    </row>
    <row r="394" spans="1:12">
      <c r="A394" s="15">
        <v>40204240</v>
      </c>
      <c r="B394" t="s">
        <v>4000</v>
      </c>
      <c r="C394" t="s">
        <v>4081</v>
      </c>
      <c r="D394" t="s">
        <v>4361</v>
      </c>
      <c r="E394" t="s">
        <v>4353</v>
      </c>
      <c r="F394" t="s">
        <v>4068</v>
      </c>
      <c r="G394" s="160" t="s">
        <v>4005</v>
      </c>
      <c r="H394" t="s">
        <v>4006</v>
      </c>
      <c r="I394" s="160" t="s">
        <v>3997</v>
      </c>
      <c r="J394" t="s">
        <v>4084</v>
      </c>
      <c r="K394" s="160" t="s">
        <v>4009</v>
      </c>
      <c r="L394" t="s">
        <v>4157</v>
      </c>
    </row>
    <row r="395" spans="1:12">
      <c r="A395" s="15">
        <v>40204250</v>
      </c>
      <c r="B395" t="s">
        <v>4000</v>
      </c>
      <c r="C395" t="s">
        <v>4081</v>
      </c>
      <c r="D395" t="s">
        <v>4361</v>
      </c>
      <c r="E395" t="s">
        <v>4354</v>
      </c>
      <c r="F395" t="s">
        <v>4068</v>
      </c>
      <c r="G395" s="160" t="s">
        <v>4005</v>
      </c>
      <c r="H395" t="s">
        <v>4006</v>
      </c>
      <c r="I395" s="160" t="s">
        <v>3997</v>
      </c>
      <c r="J395" t="s">
        <v>4084</v>
      </c>
      <c r="K395" s="160" t="s">
        <v>4009</v>
      </c>
      <c r="L395" t="s">
        <v>4157</v>
      </c>
    </row>
    <row r="396" spans="1:12">
      <c r="A396" s="15">
        <v>40204251</v>
      </c>
      <c r="B396" t="s">
        <v>4000</v>
      </c>
      <c r="C396" t="s">
        <v>4081</v>
      </c>
      <c r="D396" t="s">
        <v>4361</v>
      </c>
      <c r="E396" t="s">
        <v>4355</v>
      </c>
      <c r="F396" t="s">
        <v>4068</v>
      </c>
      <c r="G396" s="160" t="s">
        <v>4005</v>
      </c>
      <c r="H396" t="s">
        <v>4006</v>
      </c>
      <c r="I396" s="160" t="s">
        <v>3997</v>
      </c>
      <c r="J396" t="s">
        <v>4084</v>
      </c>
      <c r="K396" s="160" t="s">
        <v>4009</v>
      </c>
      <c r="L396" t="s">
        <v>4157</v>
      </c>
    </row>
    <row r="397" spans="1:12">
      <c r="A397" s="15">
        <v>40204252</v>
      </c>
      <c r="B397" t="s">
        <v>4000</v>
      </c>
      <c r="C397" t="s">
        <v>4081</v>
      </c>
      <c r="D397" t="s">
        <v>4361</v>
      </c>
      <c r="E397" t="s">
        <v>4356</v>
      </c>
      <c r="F397" t="s">
        <v>4068</v>
      </c>
      <c r="G397" s="160" t="s">
        <v>4005</v>
      </c>
      <c r="H397" t="s">
        <v>4006</v>
      </c>
      <c r="I397" s="160" t="s">
        <v>3997</v>
      </c>
      <c r="J397" t="s">
        <v>4084</v>
      </c>
      <c r="K397" s="160" t="s">
        <v>4009</v>
      </c>
      <c r="L397" t="s">
        <v>4157</v>
      </c>
    </row>
    <row r="398" spans="1:12">
      <c r="A398" s="15">
        <v>40204260</v>
      </c>
      <c r="B398" t="s">
        <v>4000</v>
      </c>
      <c r="C398" t="s">
        <v>4081</v>
      </c>
      <c r="D398" t="s">
        <v>4361</v>
      </c>
      <c r="E398" t="s">
        <v>4357</v>
      </c>
      <c r="F398" t="s">
        <v>4068</v>
      </c>
      <c r="G398">
        <v>10</v>
      </c>
      <c r="H398" t="s">
        <v>4358</v>
      </c>
      <c r="I398" s="160" t="s">
        <v>4076</v>
      </c>
      <c r="J398" t="s">
        <v>3999</v>
      </c>
      <c r="K398">
        <v>99</v>
      </c>
      <c r="L398" t="s">
        <v>3999</v>
      </c>
    </row>
    <row r="399" spans="1:12">
      <c r="A399" s="15">
        <v>40204261</v>
      </c>
      <c r="B399" t="s">
        <v>4000</v>
      </c>
      <c r="C399" t="s">
        <v>4081</v>
      </c>
      <c r="D399" t="s">
        <v>4361</v>
      </c>
      <c r="E399" t="s">
        <v>4359</v>
      </c>
      <c r="F399" t="s">
        <v>4068</v>
      </c>
      <c r="G399">
        <v>10</v>
      </c>
      <c r="H399" t="s">
        <v>4358</v>
      </c>
      <c r="I399" s="160" t="s">
        <v>4076</v>
      </c>
      <c r="J399" t="s">
        <v>3999</v>
      </c>
      <c r="K399">
        <v>99</v>
      </c>
      <c r="L399" t="s">
        <v>3999</v>
      </c>
    </row>
    <row r="400" spans="1:12">
      <c r="A400" s="15">
        <v>40204262</v>
      </c>
      <c r="B400" t="s">
        <v>4000</v>
      </c>
      <c r="C400" t="s">
        <v>4081</v>
      </c>
      <c r="D400" t="s">
        <v>4361</v>
      </c>
      <c r="E400" t="s">
        <v>4360</v>
      </c>
      <c r="F400" t="s">
        <v>4068</v>
      </c>
      <c r="G400">
        <v>10</v>
      </c>
      <c r="H400" t="s">
        <v>4358</v>
      </c>
      <c r="I400" s="160" t="s">
        <v>4076</v>
      </c>
      <c r="J400" t="s">
        <v>3999</v>
      </c>
      <c r="K400">
        <v>99</v>
      </c>
      <c r="L400" t="s">
        <v>3999</v>
      </c>
    </row>
    <row r="401" spans="1:12">
      <c r="A401" s="15">
        <v>40204321</v>
      </c>
      <c r="B401" t="s">
        <v>4000</v>
      </c>
      <c r="C401" t="s">
        <v>4081</v>
      </c>
      <c r="D401" t="s">
        <v>4362</v>
      </c>
      <c r="E401" t="s">
        <v>4351</v>
      </c>
      <c r="F401" t="s">
        <v>4068</v>
      </c>
      <c r="G401" s="160" t="s">
        <v>4005</v>
      </c>
      <c r="H401" t="s">
        <v>4006</v>
      </c>
      <c r="I401" s="160" t="s">
        <v>3997</v>
      </c>
      <c r="J401" t="s">
        <v>4084</v>
      </c>
      <c r="K401" s="160" t="s">
        <v>4009</v>
      </c>
      <c r="L401" t="s">
        <v>4157</v>
      </c>
    </row>
    <row r="402" spans="1:12">
      <c r="A402" s="15">
        <v>40204330</v>
      </c>
      <c r="B402" t="s">
        <v>4000</v>
      </c>
      <c r="C402" t="s">
        <v>4081</v>
      </c>
      <c r="D402" t="s">
        <v>4362</v>
      </c>
      <c r="E402" t="s">
        <v>4352</v>
      </c>
      <c r="F402" t="s">
        <v>4068</v>
      </c>
      <c r="G402" s="160" t="s">
        <v>4005</v>
      </c>
      <c r="H402" t="s">
        <v>4006</v>
      </c>
      <c r="I402" s="160" t="s">
        <v>3997</v>
      </c>
      <c r="J402" t="s">
        <v>4084</v>
      </c>
      <c r="K402" s="160" t="s">
        <v>4009</v>
      </c>
      <c r="L402" t="s">
        <v>4157</v>
      </c>
    </row>
    <row r="403" spans="1:12">
      <c r="A403" s="15">
        <v>40204340</v>
      </c>
      <c r="B403" t="s">
        <v>4000</v>
      </c>
      <c r="C403" t="s">
        <v>4081</v>
      </c>
      <c r="D403" t="s">
        <v>4362</v>
      </c>
      <c r="E403" t="s">
        <v>4353</v>
      </c>
      <c r="F403" t="s">
        <v>4068</v>
      </c>
      <c r="G403" s="160" t="s">
        <v>4005</v>
      </c>
      <c r="H403" t="s">
        <v>4006</v>
      </c>
      <c r="I403" s="160" t="s">
        <v>3997</v>
      </c>
      <c r="J403" t="s">
        <v>4084</v>
      </c>
      <c r="K403" s="160" t="s">
        <v>4009</v>
      </c>
      <c r="L403" t="s">
        <v>4157</v>
      </c>
    </row>
    <row r="404" spans="1:12">
      <c r="A404" s="15">
        <v>40204350</v>
      </c>
      <c r="B404" t="s">
        <v>4000</v>
      </c>
      <c r="C404" t="s">
        <v>4081</v>
      </c>
      <c r="D404" t="s">
        <v>4362</v>
      </c>
      <c r="E404" t="s">
        <v>4354</v>
      </c>
      <c r="F404" t="s">
        <v>4068</v>
      </c>
      <c r="G404" s="160" t="s">
        <v>4005</v>
      </c>
      <c r="H404" t="s">
        <v>4006</v>
      </c>
      <c r="I404" s="160" t="s">
        <v>3997</v>
      </c>
      <c r="J404" t="s">
        <v>4084</v>
      </c>
      <c r="K404" s="160" t="s">
        <v>4009</v>
      </c>
      <c r="L404" t="s">
        <v>4157</v>
      </c>
    </row>
    <row r="405" spans="1:12">
      <c r="A405" s="15">
        <v>40204351</v>
      </c>
      <c r="B405" t="s">
        <v>4000</v>
      </c>
      <c r="C405" t="s">
        <v>4081</v>
      </c>
      <c r="D405" t="s">
        <v>4362</v>
      </c>
      <c r="E405" t="s">
        <v>4355</v>
      </c>
      <c r="F405" t="s">
        <v>4068</v>
      </c>
      <c r="G405" s="160" t="s">
        <v>4005</v>
      </c>
      <c r="H405" t="s">
        <v>4006</v>
      </c>
      <c r="I405" s="160" t="s">
        <v>3997</v>
      </c>
      <c r="J405" t="s">
        <v>4084</v>
      </c>
      <c r="K405" s="160" t="s">
        <v>4009</v>
      </c>
      <c r="L405" t="s">
        <v>4157</v>
      </c>
    </row>
    <row r="406" spans="1:12">
      <c r="A406" s="15">
        <v>40204352</v>
      </c>
      <c r="B406" t="s">
        <v>4000</v>
      </c>
      <c r="C406" t="s">
        <v>4081</v>
      </c>
      <c r="D406" t="s">
        <v>4362</v>
      </c>
      <c r="E406" t="s">
        <v>4356</v>
      </c>
      <c r="F406" t="s">
        <v>4068</v>
      </c>
      <c r="G406" s="160" t="s">
        <v>4005</v>
      </c>
      <c r="H406" t="s">
        <v>4006</v>
      </c>
      <c r="I406" s="160" t="s">
        <v>3997</v>
      </c>
      <c r="J406" t="s">
        <v>4084</v>
      </c>
      <c r="K406" s="160" t="s">
        <v>4009</v>
      </c>
      <c r="L406" t="s">
        <v>4157</v>
      </c>
    </row>
    <row r="407" spans="1:12">
      <c r="A407" s="15">
        <v>40204360</v>
      </c>
      <c r="B407" t="s">
        <v>4000</v>
      </c>
      <c r="C407" t="s">
        <v>4081</v>
      </c>
      <c r="D407" t="s">
        <v>4362</v>
      </c>
      <c r="E407" t="s">
        <v>4357</v>
      </c>
      <c r="F407" t="s">
        <v>4068</v>
      </c>
      <c r="G407">
        <v>10</v>
      </c>
      <c r="H407" t="s">
        <v>4358</v>
      </c>
      <c r="I407" s="160" t="s">
        <v>4076</v>
      </c>
      <c r="J407" t="s">
        <v>3999</v>
      </c>
      <c r="K407">
        <v>99</v>
      </c>
      <c r="L407" t="s">
        <v>3999</v>
      </c>
    </row>
    <row r="408" spans="1:12">
      <c r="A408" s="15">
        <v>40204361</v>
      </c>
      <c r="B408" t="s">
        <v>4000</v>
      </c>
      <c r="C408" t="s">
        <v>4081</v>
      </c>
      <c r="D408" t="s">
        <v>4362</v>
      </c>
      <c r="E408" t="s">
        <v>4359</v>
      </c>
      <c r="F408" t="s">
        <v>4068</v>
      </c>
      <c r="G408">
        <v>10</v>
      </c>
      <c r="H408" t="s">
        <v>4358</v>
      </c>
      <c r="I408" s="160" t="s">
        <v>4076</v>
      </c>
      <c r="J408" t="s">
        <v>3999</v>
      </c>
      <c r="K408">
        <v>99</v>
      </c>
      <c r="L408" t="s">
        <v>3999</v>
      </c>
    </row>
    <row r="409" spans="1:12">
      <c r="A409" s="15">
        <v>40204362</v>
      </c>
      <c r="B409" t="s">
        <v>4000</v>
      </c>
      <c r="C409" t="s">
        <v>4081</v>
      </c>
      <c r="D409" t="s">
        <v>4362</v>
      </c>
      <c r="E409" t="s">
        <v>4360</v>
      </c>
      <c r="F409" t="s">
        <v>4068</v>
      </c>
      <c r="G409">
        <v>10</v>
      </c>
      <c r="H409" t="s">
        <v>4358</v>
      </c>
      <c r="I409" s="160" t="s">
        <v>4076</v>
      </c>
      <c r="J409" t="s">
        <v>3999</v>
      </c>
      <c r="K409">
        <v>99</v>
      </c>
      <c r="L409" t="s">
        <v>3999</v>
      </c>
    </row>
    <row r="410" spans="1:12">
      <c r="A410" s="15">
        <v>40204421</v>
      </c>
      <c r="B410" t="s">
        <v>4000</v>
      </c>
      <c r="C410" t="s">
        <v>4081</v>
      </c>
      <c r="D410" t="s">
        <v>4363</v>
      </c>
      <c r="E410" t="s">
        <v>4351</v>
      </c>
      <c r="F410" t="s">
        <v>4068</v>
      </c>
      <c r="G410" s="160" t="s">
        <v>4005</v>
      </c>
      <c r="H410" t="s">
        <v>4006</v>
      </c>
      <c r="I410" s="160" t="s">
        <v>3997</v>
      </c>
      <c r="J410" t="s">
        <v>4084</v>
      </c>
      <c r="K410" s="160" t="s">
        <v>4009</v>
      </c>
      <c r="L410" t="s">
        <v>4157</v>
      </c>
    </row>
    <row r="411" spans="1:12">
      <c r="A411" s="15">
        <v>40204430</v>
      </c>
      <c r="B411" t="s">
        <v>4000</v>
      </c>
      <c r="C411" t="s">
        <v>4081</v>
      </c>
      <c r="D411" t="s">
        <v>4363</v>
      </c>
      <c r="E411" t="s">
        <v>4352</v>
      </c>
      <c r="F411" t="s">
        <v>4068</v>
      </c>
      <c r="G411" s="160" t="s">
        <v>4005</v>
      </c>
      <c r="H411" t="s">
        <v>4006</v>
      </c>
      <c r="I411" s="160" t="s">
        <v>3997</v>
      </c>
      <c r="J411" t="s">
        <v>4084</v>
      </c>
      <c r="K411" s="160" t="s">
        <v>4009</v>
      </c>
      <c r="L411" t="s">
        <v>4157</v>
      </c>
    </row>
    <row r="412" spans="1:12">
      <c r="A412" s="15">
        <v>40204431</v>
      </c>
      <c r="B412" t="s">
        <v>4000</v>
      </c>
      <c r="C412" t="s">
        <v>4081</v>
      </c>
      <c r="D412" t="s">
        <v>4363</v>
      </c>
      <c r="E412" t="s">
        <v>4364</v>
      </c>
      <c r="F412" t="s">
        <v>4068</v>
      </c>
      <c r="G412" s="160" t="s">
        <v>4005</v>
      </c>
      <c r="H412" t="s">
        <v>4006</v>
      </c>
      <c r="I412" s="160" t="s">
        <v>3997</v>
      </c>
      <c r="J412" t="s">
        <v>4084</v>
      </c>
      <c r="K412" s="160" t="s">
        <v>4009</v>
      </c>
      <c r="L412" t="s">
        <v>4157</v>
      </c>
    </row>
    <row r="413" spans="1:12">
      <c r="A413" s="15">
        <v>40204432</v>
      </c>
      <c r="B413" t="s">
        <v>4000</v>
      </c>
      <c r="C413" t="s">
        <v>4081</v>
      </c>
      <c r="D413" t="s">
        <v>4363</v>
      </c>
      <c r="E413" t="s">
        <v>4365</v>
      </c>
      <c r="F413" t="s">
        <v>4068</v>
      </c>
      <c r="G413" s="160" t="s">
        <v>4005</v>
      </c>
      <c r="H413" t="s">
        <v>4006</v>
      </c>
      <c r="I413" s="160" t="s">
        <v>3997</v>
      </c>
      <c r="J413" t="s">
        <v>4084</v>
      </c>
      <c r="K413" s="160" t="s">
        <v>4009</v>
      </c>
      <c r="L413" t="s">
        <v>4157</v>
      </c>
    </row>
    <row r="414" spans="1:12">
      <c r="A414" s="15">
        <v>40204435</v>
      </c>
      <c r="B414" t="s">
        <v>4000</v>
      </c>
      <c r="C414" t="s">
        <v>4081</v>
      </c>
      <c r="D414" t="s">
        <v>4363</v>
      </c>
      <c r="E414" t="s">
        <v>4366</v>
      </c>
      <c r="F414" t="s">
        <v>4068</v>
      </c>
      <c r="G414" s="160" t="s">
        <v>4005</v>
      </c>
      <c r="H414" t="s">
        <v>4006</v>
      </c>
      <c r="I414" s="160" t="s">
        <v>3997</v>
      </c>
      <c r="J414" t="s">
        <v>4084</v>
      </c>
      <c r="K414" s="160" t="s">
        <v>4009</v>
      </c>
      <c r="L414" t="s">
        <v>4157</v>
      </c>
    </row>
    <row r="415" spans="1:12">
      <c r="A415" s="15">
        <v>40204440</v>
      </c>
      <c r="B415" t="s">
        <v>4000</v>
      </c>
      <c r="C415" t="s">
        <v>4081</v>
      </c>
      <c r="D415" t="s">
        <v>4363</v>
      </c>
      <c r="E415" t="s">
        <v>4353</v>
      </c>
      <c r="F415" t="s">
        <v>4068</v>
      </c>
      <c r="G415" s="160" t="s">
        <v>4005</v>
      </c>
      <c r="H415" t="s">
        <v>4006</v>
      </c>
      <c r="I415" s="160" t="s">
        <v>3997</v>
      </c>
      <c r="J415" t="s">
        <v>4084</v>
      </c>
      <c r="K415" s="160" t="s">
        <v>4009</v>
      </c>
      <c r="L415" t="s">
        <v>4157</v>
      </c>
    </row>
    <row r="416" spans="1:12">
      <c r="A416" s="15">
        <v>40204441</v>
      </c>
      <c r="B416" t="s">
        <v>4000</v>
      </c>
      <c r="C416" t="s">
        <v>4081</v>
      </c>
      <c r="D416" t="s">
        <v>4363</v>
      </c>
      <c r="E416" t="s">
        <v>4367</v>
      </c>
      <c r="F416" t="s">
        <v>4068</v>
      </c>
      <c r="G416" s="160" t="s">
        <v>4005</v>
      </c>
      <c r="H416" t="s">
        <v>4006</v>
      </c>
      <c r="I416" s="160" t="s">
        <v>3997</v>
      </c>
      <c r="J416" t="s">
        <v>4084</v>
      </c>
      <c r="K416" s="160" t="s">
        <v>4009</v>
      </c>
      <c r="L416" t="s">
        <v>4157</v>
      </c>
    </row>
    <row r="417" spans="1:12">
      <c r="A417" s="15">
        <v>40204442</v>
      </c>
      <c r="B417" t="s">
        <v>4000</v>
      </c>
      <c r="C417" t="s">
        <v>4081</v>
      </c>
      <c r="D417" t="s">
        <v>4363</v>
      </c>
      <c r="E417" t="s">
        <v>4368</v>
      </c>
      <c r="F417" t="s">
        <v>4068</v>
      </c>
      <c r="G417" s="160" t="s">
        <v>4005</v>
      </c>
      <c r="H417" t="s">
        <v>4006</v>
      </c>
      <c r="I417" s="160" t="s">
        <v>3997</v>
      </c>
      <c r="J417" t="s">
        <v>4084</v>
      </c>
      <c r="K417" s="160" t="s">
        <v>4009</v>
      </c>
      <c r="L417" t="s">
        <v>4157</v>
      </c>
    </row>
    <row r="418" spans="1:12">
      <c r="A418" s="15">
        <v>40204443</v>
      </c>
      <c r="B418" t="s">
        <v>4000</v>
      </c>
      <c r="C418" t="s">
        <v>4081</v>
      </c>
      <c r="D418" t="s">
        <v>4363</v>
      </c>
      <c r="E418" t="s">
        <v>4369</v>
      </c>
      <c r="F418" t="s">
        <v>4068</v>
      </c>
      <c r="G418" s="160" t="s">
        <v>4005</v>
      </c>
      <c r="H418" t="s">
        <v>4006</v>
      </c>
      <c r="I418" s="160" t="s">
        <v>3997</v>
      </c>
      <c r="J418" t="s">
        <v>4084</v>
      </c>
      <c r="K418" s="160" t="s">
        <v>4009</v>
      </c>
      <c r="L418" t="s">
        <v>4157</v>
      </c>
    </row>
    <row r="419" spans="1:12">
      <c r="A419" s="15">
        <v>40204450</v>
      </c>
      <c r="B419" t="s">
        <v>4000</v>
      </c>
      <c r="C419" t="s">
        <v>4081</v>
      </c>
      <c r="D419" t="s">
        <v>4363</v>
      </c>
      <c r="E419" t="s">
        <v>4370</v>
      </c>
      <c r="F419" t="s">
        <v>4068</v>
      </c>
      <c r="G419" s="160" t="s">
        <v>4005</v>
      </c>
      <c r="H419" t="s">
        <v>4006</v>
      </c>
      <c r="I419" s="160" t="s">
        <v>3997</v>
      </c>
      <c r="J419" t="s">
        <v>4084</v>
      </c>
      <c r="K419" s="160" t="s">
        <v>4009</v>
      </c>
      <c r="L419" t="s">
        <v>4157</v>
      </c>
    </row>
    <row r="420" spans="1:12">
      <c r="A420" s="15">
        <v>40204455</v>
      </c>
      <c r="B420" t="s">
        <v>4000</v>
      </c>
      <c r="C420" t="s">
        <v>4081</v>
      </c>
      <c r="D420" t="s">
        <v>4363</v>
      </c>
      <c r="E420" t="s">
        <v>4371</v>
      </c>
      <c r="F420" t="s">
        <v>4068</v>
      </c>
      <c r="G420" s="160" t="s">
        <v>4005</v>
      </c>
      <c r="H420" t="s">
        <v>4006</v>
      </c>
      <c r="I420" s="160" t="s">
        <v>3997</v>
      </c>
      <c r="J420" t="s">
        <v>4084</v>
      </c>
      <c r="K420" s="160" t="s">
        <v>4009</v>
      </c>
      <c r="L420" t="s">
        <v>4157</v>
      </c>
    </row>
    <row r="421" spans="1:12">
      <c r="A421" s="15">
        <v>40204460</v>
      </c>
      <c r="B421" t="s">
        <v>4000</v>
      </c>
      <c r="C421" t="s">
        <v>4081</v>
      </c>
      <c r="D421" t="s">
        <v>4363</v>
      </c>
      <c r="E421" t="s">
        <v>4354</v>
      </c>
      <c r="F421" t="s">
        <v>4068</v>
      </c>
      <c r="G421" s="160" t="s">
        <v>4005</v>
      </c>
      <c r="H421" t="s">
        <v>4006</v>
      </c>
      <c r="I421" s="160" t="s">
        <v>3997</v>
      </c>
      <c r="J421" t="s">
        <v>4084</v>
      </c>
      <c r="K421" s="160" t="s">
        <v>4009</v>
      </c>
      <c r="L421" t="s">
        <v>4157</v>
      </c>
    </row>
    <row r="422" spans="1:12">
      <c r="A422" s="15">
        <v>40204461</v>
      </c>
      <c r="B422" t="s">
        <v>4000</v>
      </c>
      <c r="C422" t="s">
        <v>4081</v>
      </c>
      <c r="D422" t="s">
        <v>4363</v>
      </c>
      <c r="E422" t="s">
        <v>4355</v>
      </c>
      <c r="F422" t="s">
        <v>4068</v>
      </c>
      <c r="G422" s="160" t="s">
        <v>4005</v>
      </c>
      <c r="H422" t="s">
        <v>4006</v>
      </c>
      <c r="I422" s="160" t="s">
        <v>3997</v>
      </c>
      <c r="J422" t="s">
        <v>4084</v>
      </c>
      <c r="K422" s="160" t="s">
        <v>4009</v>
      </c>
      <c r="L422" t="s">
        <v>4157</v>
      </c>
    </row>
    <row r="423" spans="1:12">
      <c r="A423" s="15">
        <v>40204462</v>
      </c>
      <c r="B423" t="s">
        <v>4000</v>
      </c>
      <c r="C423" t="s">
        <v>4081</v>
      </c>
      <c r="D423" t="s">
        <v>4363</v>
      </c>
      <c r="E423" t="s">
        <v>4356</v>
      </c>
      <c r="F423" t="s">
        <v>4068</v>
      </c>
      <c r="G423" s="160" t="s">
        <v>4005</v>
      </c>
      <c r="H423" t="s">
        <v>4006</v>
      </c>
      <c r="I423" s="160" t="s">
        <v>3997</v>
      </c>
      <c r="J423" t="s">
        <v>4084</v>
      </c>
      <c r="K423" s="160" t="s">
        <v>4009</v>
      </c>
      <c r="L423" t="s">
        <v>4157</v>
      </c>
    </row>
    <row r="424" spans="1:12">
      <c r="A424" s="15">
        <v>40204470</v>
      </c>
      <c r="B424" t="s">
        <v>4000</v>
      </c>
      <c r="C424" t="s">
        <v>4081</v>
      </c>
      <c r="D424" t="s">
        <v>4363</v>
      </c>
      <c r="E424" t="s">
        <v>4357</v>
      </c>
      <c r="F424" t="s">
        <v>4068</v>
      </c>
      <c r="G424">
        <v>10</v>
      </c>
      <c r="H424" t="s">
        <v>4358</v>
      </c>
      <c r="I424" s="160" t="s">
        <v>4076</v>
      </c>
      <c r="J424" t="s">
        <v>3999</v>
      </c>
      <c r="K424">
        <v>99</v>
      </c>
      <c r="L424" t="s">
        <v>3999</v>
      </c>
    </row>
    <row r="425" spans="1:12">
      <c r="A425" s="15">
        <v>40204471</v>
      </c>
      <c r="B425" t="s">
        <v>4000</v>
      </c>
      <c r="C425" t="s">
        <v>4081</v>
      </c>
      <c r="D425" t="s">
        <v>4363</v>
      </c>
      <c r="E425" t="s">
        <v>4359</v>
      </c>
      <c r="F425" t="s">
        <v>4068</v>
      </c>
      <c r="G425">
        <v>10</v>
      </c>
      <c r="H425" t="s">
        <v>4358</v>
      </c>
      <c r="I425" s="160" t="s">
        <v>4076</v>
      </c>
      <c r="J425" t="s">
        <v>3999</v>
      </c>
      <c r="K425">
        <v>99</v>
      </c>
      <c r="L425" t="s">
        <v>3999</v>
      </c>
    </row>
    <row r="426" spans="1:12">
      <c r="A426" s="15">
        <v>40204472</v>
      </c>
      <c r="B426" t="s">
        <v>4000</v>
      </c>
      <c r="C426" t="s">
        <v>4081</v>
      </c>
      <c r="D426" t="s">
        <v>4363</v>
      </c>
      <c r="E426" t="s">
        <v>4360</v>
      </c>
      <c r="F426" t="s">
        <v>4068</v>
      </c>
      <c r="G426">
        <v>10</v>
      </c>
      <c r="H426" t="s">
        <v>4358</v>
      </c>
      <c r="I426" s="160" t="s">
        <v>4076</v>
      </c>
      <c r="J426" t="s">
        <v>3999</v>
      </c>
      <c r="K426">
        <v>99</v>
      </c>
      <c r="L426" t="s">
        <v>3999</v>
      </c>
    </row>
    <row r="427" spans="1:12">
      <c r="A427" s="15">
        <v>40204521</v>
      </c>
      <c r="B427" t="s">
        <v>4000</v>
      </c>
      <c r="C427" t="s">
        <v>4081</v>
      </c>
      <c r="D427" t="s">
        <v>4372</v>
      </c>
      <c r="E427" t="s">
        <v>4351</v>
      </c>
      <c r="F427" t="s">
        <v>4068</v>
      </c>
      <c r="G427" s="160" t="s">
        <v>4005</v>
      </c>
      <c r="H427" t="s">
        <v>4006</v>
      </c>
      <c r="I427" s="160" t="s">
        <v>3997</v>
      </c>
      <c r="J427" t="s">
        <v>4084</v>
      </c>
      <c r="K427" s="160" t="s">
        <v>4009</v>
      </c>
      <c r="L427" t="s">
        <v>4157</v>
      </c>
    </row>
    <row r="428" spans="1:12">
      <c r="A428" s="15">
        <v>40204530</v>
      </c>
      <c r="B428" t="s">
        <v>4000</v>
      </c>
      <c r="C428" t="s">
        <v>4081</v>
      </c>
      <c r="D428" t="s">
        <v>4372</v>
      </c>
      <c r="E428" t="s">
        <v>4352</v>
      </c>
      <c r="F428" t="s">
        <v>4068</v>
      </c>
      <c r="G428" s="160" t="s">
        <v>4005</v>
      </c>
      <c r="H428" t="s">
        <v>4006</v>
      </c>
      <c r="I428" s="160" t="s">
        <v>3997</v>
      </c>
      <c r="J428" t="s">
        <v>4084</v>
      </c>
      <c r="K428" s="160" t="s">
        <v>4009</v>
      </c>
      <c r="L428" t="s">
        <v>4157</v>
      </c>
    </row>
    <row r="429" spans="1:12">
      <c r="A429" s="15">
        <v>40204531</v>
      </c>
      <c r="B429" t="s">
        <v>4000</v>
      </c>
      <c r="C429" t="s">
        <v>4081</v>
      </c>
      <c r="D429" t="s">
        <v>4372</v>
      </c>
      <c r="E429" t="s">
        <v>4373</v>
      </c>
      <c r="F429" t="s">
        <v>4068</v>
      </c>
      <c r="G429" s="160" t="s">
        <v>4005</v>
      </c>
      <c r="H429" t="s">
        <v>4006</v>
      </c>
      <c r="I429" s="160" t="s">
        <v>3997</v>
      </c>
      <c r="J429" t="s">
        <v>4084</v>
      </c>
      <c r="K429" s="160" t="s">
        <v>4009</v>
      </c>
      <c r="L429" t="s">
        <v>4157</v>
      </c>
    </row>
    <row r="430" spans="1:12">
      <c r="A430" s="15">
        <v>40204532</v>
      </c>
      <c r="B430" t="s">
        <v>4000</v>
      </c>
      <c r="C430" t="s">
        <v>4081</v>
      </c>
      <c r="D430" t="s">
        <v>4372</v>
      </c>
      <c r="E430" t="s">
        <v>4374</v>
      </c>
      <c r="F430" t="s">
        <v>4068</v>
      </c>
      <c r="G430" s="160" t="s">
        <v>4005</v>
      </c>
      <c r="H430" t="s">
        <v>4006</v>
      </c>
      <c r="I430" s="160" t="s">
        <v>3997</v>
      </c>
      <c r="J430" t="s">
        <v>4084</v>
      </c>
      <c r="K430" s="160" t="s">
        <v>4009</v>
      </c>
      <c r="L430" t="s">
        <v>4157</v>
      </c>
    </row>
    <row r="431" spans="1:12">
      <c r="A431" s="15">
        <v>40204550</v>
      </c>
      <c r="B431" t="s">
        <v>4000</v>
      </c>
      <c r="C431" t="s">
        <v>4081</v>
      </c>
      <c r="D431" t="s">
        <v>4372</v>
      </c>
      <c r="E431" t="s">
        <v>4375</v>
      </c>
      <c r="F431" t="s">
        <v>4068</v>
      </c>
      <c r="G431" s="160" t="s">
        <v>4005</v>
      </c>
      <c r="H431" t="s">
        <v>4006</v>
      </c>
      <c r="I431" s="160" t="s">
        <v>3997</v>
      </c>
      <c r="J431" t="s">
        <v>4084</v>
      </c>
      <c r="K431" s="160" t="s">
        <v>4009</v>
      </c>
      <c r="L431" t="s">
        <v>4157</v>
      </c>
    </row>
    <row r="432" spans="1:12">
      <c r="A432" s="15">
        <v>40204555</v>
      </c>
      <c r="B432" t="s">
        <v>4000</v>
      </c>
      <c r="C432" t="s">
        <v>4081</v>
      </c>
      <c r="D432" t="s">
        <v>4372</v>
      </c>
      <c r="E432" t="s">
        <v>4371</v>
      </c>
      <c r="F432" t="s">
        <v>4068</v>
      </c>
      <c r="G432" s="160" t="s">
        <v>4005</v>
      </c>
      <c r="H432" t="s">
        <v>4006</v>
      </c>
      <c r="I432" s="160" t="s">
        <v>3997</v>
      </c>
      <c r="J432" t="s">
        <v>4084</v>
      </c>
      <c r="K432" s="160" t="s">
        <v>4009</v>
      </c>
      <c r="L432" t="s">
        <v>4157</v>
      </c>
    </row>
    <row r="433" spans="1:12">
      <c r="A433" s="15">
        <v>40204560</v>
      </c>
      <c r="B433" t="s">
        <v>4000</v>
      </c>
      <c r="C433" t="s">
        <v>4081</v>
      </c>
      <c r="D433" t="s">
        <v>4372</v>
      </c>
      <c r="E433" t="s">
        <v>4354</v>
      </c>
      <c r="F433" t="s">
        <v>4068</v>
      </c>
      <c r="G433" s="160" t="s">
        <v>4005</v>
      </c>
      <c r="H433" t="s">
        <v>4006</v>
      </c>
      <c r="I433" s="160" t="s">
        <v>3997</v>
      </c>
      <c r="J433" t="s">
        <v>4084</v>
      </c>
      <c r="K433" s="160" t="s">
        <v>4009</v>
      </c>
      <c r="L433" t="s">
        <v>4157</v>
      </c>
    </row>
    <row r="434" spans="1:12">
      <c r="A434" s="15">
        <v>40204561</v>
      </c>
      <c r="B434" t="s">
        <v>4000</v>
      </c>
      <c r="C434" t="s">
        <v>4081</v>
      </c>
      <c r="D434" t="s">
        <v>4372</v>
      </c>
      <c r="E434" t="s">
        <v>4355</v>
      </c>
      <c r="F434" t="s">
        <v>4068</v>
      </c>
      <c r="G434" s="160" t="s">
        <v>4005</v>
      </c>
      <c r="H434" t="s">
        <v>4006</v>
      </c>
      <c r="I434" s="160" t="s">
        <v>3997</v>
      </c>
      <c r="J434" t="s">
        <v>4084</v>
      </c>
      <c r="K434" s="160" t="s">
        <v>4009</v>
      </c>
      <c r="L434" t="s">
        <v>4157</v>
      </c>
    </row>
    <row r="435" spans="1:12">
      <c r="A435" s="15">
        <v>40204562</v>
      </c>
      <c r="B435" t="s">
        <v>4000</v>
      </c>
      <c r="C435" t="s">
        <v>4081</v>
      </c>
      <c r="D435" t="s">
        <v>4372</v>
      </c>
      <c r="E435" t="s">
        <v>4356</v>
      </c>
      <c r="F435" t="s">
        <v>4068</v>
      </c>
      <c r="G435" s="160" t="s">
        <v>4005</v>
      </c>
      <c r="H435" t="s">
        <v>4006</v>
      </c>
      <c r="I435" s="160" t="s">
        <v>3997</v>
      </c>
      <c r="J435" t="s">
        <v>4084</v>
      </c>
      <c r="K435" s="160" t="s">
        <v>4009</v>
      </c>
      <c r="L435" t="s">
        <v>4157</v>
      </c>
    </row>
    <row r="436" spans="1:12">
      <c r="A436" s="15">
        <v>40204570</v>
      </c>
      <c r="B436" t="s">
        <v>4000</v>
      </c>
      <c r="C436" t="s">
        <v>4081</v>
      </c>
      <c r="D436" t="s">
        <v>4372</v>
      </c>
      <c r="E436" t="s">
        <v>4357</v>
      </c>
      <c r="F436" t="s">
        <v>4068</v>
      </c>
      <c r="G436">
        <v>10</v>
      </c>
      <c r="H436" t="s">
        <v>4358</v>
      </c>
      <c r="I436" s="160" t="s">
        <v>4076</v>
      </c>
      <c r="J436" t="s">
        <v>3999</v>
      </c>
      <c r="K436">
        <v>99</v>
      </c>
      <c r="L436" t="s">
        <v>3999</v>
      </c>
    </row>
    <row r="437" spans="1:12">
      <c r="A437" s="15">
        <v>40204571</v>
      </c>
      <c r="B437" t="s">
        <v>4000</v>
      </c>
      <c r="C437" t="s">
        <v>4081</v>
      </c>
      <c r="D437" t="s">
        <v>4372</v>
      </c>
      <c r="E437" t="s">
        <v>4359</v>
      </c>
      <c r="F437" t="s">
        <v>4068</v>
      </c>
      <c r="G437">
        <v>10</v>
      </c>
      <c r="H437" t="s">
        <v>4358</v>
      </c>
      <c r="I437" s="160" t="s">
        <v>4076</v>
      </c>
      <c r="J437" t="s">
        <v>3999</v>
      </c>
      <c r="K437">
        <v>99</v>
      </c>
      <c r="L437" t="s">
        <v>3999</v>
      </c>
    </row>
    <row r="438" spans="1:12">
      <c r="A438" s="15">
        <v>40204572</v>
      </c>
      <c r="B438" t="s">
        <v>4000</v>
      </c>
      <c r="C438" t="s">
        <v>4081</v>
      </c>
      <c r="D438" t="s">
        <v>4372</v>
      </c>
      <c r="E438" t="s">
        <v>4360</v>
      </c>
      <c r="F438" t="s">
        <v>4068</v>
      </c>
      <c r="G438">
        <v>10</v>
      </c>
      <c r="H438" t="s">
        <v>4358</v>
      </c>
      <c r="I438" s="160" t="s">
        <v>4076</v>
      </c>
      <c r="J438" t="s">
        <v>3999</v>
      </c>
      <c r="K438">
        <v>99</v>
      </c>
      <c r="L438" t="s">
        <v>3999</v>
      </c>
    </row>
    <row r="439" spans="1:12">
      <c r="A439" s="15">
        <v>40204621</v>
      </c>
      <c r="B439" t="s">
        <v>4000</v>
      </c>
      <c r="C439" t="s">
        <v>4081</v>
      </c>
      <c r="D439" t="s">
        <v>4376</v>
      </c>
      <c r="E439" t="s">
        <v>4351</v>
      </c>
      <c r="F439" t="s">
        <v>4068</v>
      </c>
      <c r="G439" s="160" t="s">
        <v>4005</v>
      </c>
      <c r="H439" t="s">
        <v>4006</v>
      </c>
      <c r="I439" s="160" t="s">
        <v>3997</v>
      </c>
      <c r="J439" t="s">
        <v>4084</v>
      </c>
      <c r="K439" s="160" t="s">
        <v>4009</v>
      </c>
      <c r="L439" t="s">
        <v>4157</v>
      </c>
    </row>
    <row r="440" spans="1:12">
      <c r="A440" s="15">
        <v>40204630</v>
      </c>
      <c r="B440" t="s">
        <v>4000</v>
      </c>
      <c r="C440" t="s">
        <v>4081</v>
      </c>
      <c r="D440" t="s">
        <v>4376</v>
      </c>
      <c r="E440" t="s">
        <v>4352</v>
      </c>
      <c r="F440" t="s">
        <v>4068</v>
      </c>
      <c r="G440" s="160" t="s">
        <v>4005</v>
      </c>
      <c r="H440" t="s">
        <v>4006</v>
      </c>
      <c r="I440" s="160" t="s">
        <v>3997</v>
      </c>
      <c r="J440" t="s">
        <v>4084</v>
      </c>
      <c r="K440" s="160" t="s">
        <v>4009</v>
      </c>
      <c r="L440" t="s">
        <v>4157</v>
      </c>
    </row>
    <row r="441" spans="1:12">
      <c r="A441" s="15">
        <v>40204631</v>
      </c>
      <c r="B441" t="s">
        <v>4000</v>
      </c>
      <c r="C441" t="s">
        <v>4081</v>
      </c>
      <c r="D441" t="s">
        <v>4376</v>
      </c>
      <c r="E441" t="s">
        <v>4377</v>
      </c>
      <c r="F441" t="s">
        <v>4068</v>
      </c>
      <c r="G441" s="160" t="s">
        <v>4005</v>
      </c>
      <c r="H441" t="s">
        <v>4006</v>
      </c>
      <c r="I441" s="160" t="s">
        <v>3997</v>
      </c>
      <c r="J441" t="s">
        <v>4084</v>
      </c>
      <c r="K441" s="160" t="s">
        <v>4009</v>
      </c>
      <c r="L441" t="s">
        <v>4157</v>
      </c>
    </row>
    <row r="442" spans="1:12">
      <c r="A442" s="15">
        <v>40204632</v>
      </c>
      <c r="B442" t="s">
        <v>4000</v>
      </c>
      <c r="C442" t="s">
        <v>4081</v>
      </c>
      <c r="D442" t="s">
        <v>4376</v>
      </c>
      <c r="E442" t="s">
        <v>4378</v>
      </c>
      <c r="F442" t="s">
        <v>4068</v>
      </c>
      <c r="G442" s="160" t="s">
        <v>4005</v>
      </c>
      <c r="H442" t="s">
        <v>4006</v>
      </c>
      <c r="I442" s="160" t="s">
        <v>3997</v>
      </c>
      <c r="J442" t="s">
        <v>4084</v>
      </c>
      <c r="K442" s="160" t="s">
        <v>4009</v>
      </c>
      <c r="L442" t="s">
        <v>4157</v>
      </c>
    </row>
    <row r="443" spans="1:12">
      <c r="A443" s="15">
        <v>40204650</v>
      </c>
      <c r="B443" t="s">
        <v>4000</v>
      </c>
      <c r="C443" t="s">
        <v>4081</v>
      </c>
      <c r="D443" t="s">
        <v>4376</v>
      </c>
      <c r="E443" t="s">
        <v>4379</v>
      </c>
      <c r="F443" t="s">
        <v>4068</v>
      </c>
      <c r="G443" s="160" t="s">
        <v>4005</v>
      </c>
      <c r="H443" t="s">
        <v>4006</v>
      </c>
      <c r="I443" s="160" t="s">
        <v>3997</v>
      </c>
      <c r="J443" t="s">
        <v>4084</v>
      </c>
      <c r="K443" s="160" t="s">
        <v>4009</v>
      </c>
      <c r="L443" t="s">
        <v>4157</v>
      </c>
    </row>
    <row r="444" spans="1:12">
      <c r="A444" s="15">
        <v>40204655</v>
      </c>
      <c r="B444" t="s">
        <v>4000</v>
      </c>
      <c r="C444" t="s">
        <v>4081</v>
      </c>
      <c r="D444" t="s">
        <v>4376</v>
      </c>
      <c r="E444" t="s">
        <v>4371</v>
      </c>
      <c r="F444" t="s">
        <v>4068</v>
      </c>
      <c r="G444" s="160" t="s">
        <v>4005</v>
      </c>
      <c r="H444" t="s">
        <v>4006</v>
      </c>
      <c r="I444" s="160" t="s">
        <v>3997</v>
      </c>
      <c r="J444" t="s">
        <v>4084</v>
      </c>
      <c r="K444" s="160" t="s">
        <v>4009</v>
      </c>
      <c r="L444" t="s">
        <v>4157</v>
      </c>
    </row>
    <row r="445" spans="1:12">
      <c r="A445" s="15">
        <v>40204660</v>
      </c>
      <c r="B445" t="s">
        <v>4000</v>
      </c>
      <c r="C445" t="s">
        <v>4081</v>
      </c>
      <c r="D445" t="s">
        <v>4376</v>
      </c>
      <c r="E445" t="s">
        <v>4354</v>
      </c>
      <c r="F445" t="s">
        <v>4068</v>
      </c>
      <c r="G445" s="160" t="s">
        <v>4005</v>
      </c>
      <c r="H445" t="s">
        <v>4006</v>
      </c>
      <c r="I445" s="160" t="s">
        <v>3997</v>
      </c>
      <c r="J445" t="s">
        <v>4084</v>
      </c>
      <c r="K445" s="160" t="s">
        <v>4009</v>
      </c>
      <c r="L445" t="s">
        <v>4157</v>
      </c>
    </row>
    <row r="446" spans="1:12">
      <c r="A446" s="15">
        <v>40204661</v>
      </c>
      <c r="B446" t="s">
        <v>4000</v>
      </c>
      <c r="C446" t="s">
        <v>4081</v>
      </c>
      <c r="D446" t="s">
        <v>4376</v>
      </c>
      <c r="E446" t="s">
        <v>4355</v>
      </c>
      <c r="F446" t="s">
        <v>4068</v>
      </c>
      <c r="G446" s="160" t="s">
        <v>4005</v>
      </c>
      <c r="H446" t="s">
        <v>4006</v>
      </c>
      <c r="I446" s="160" t="s">
        <v>3997</v>
      </c>
      <c r="J446" t="s">
        <v>4084</v>
      </c>
      <c r="K446" s="160" t="s">
        <v>4009</v>
      </c>
      <c r="L446" t="s">
        <v>4157</v>
      </c>
    </row>
    <row r="447" spans="1:12">
      <c r="A447" s="15">
        <v>40204662</v>
      </c>
      <c r="B447" t="s">
        <v>4000</v>
      </c>
      <c r="C447" t="s">
        <v>4081</v>
      </c>
      <c r="D447" t="s">
        <v>4376</v>
      </c>
      <c r="E447" t="s">
        <v>4356</v>
      </c>
      <c r="F447" t="s">
        <v>4068</v>
      </c>
      <c r="G447" s="160" t="s">
        <v>4005</v>
      </c>
      <c r="H447" t="s">
        <v>4006</v>
      </c>
      <c r="I447" s="160" t="s">
        <v>3997</v>
      </c>
      <c r="J447" t="s">
        <v>4084</v>
      </c>
      <c r="K447" s="160" t="s">
        <v>4009</v>
      </c>
      <c r="L447" t="s">
        <v>4157</v>
      </c>
    </row>
    <row r="448" spans="1:12">
      <c r="A448" s="15">
        <v>40204670</v>
      </c>
      <c r="B448" t="s">
        <v>4000</v>
      </c>
      <c r="C448" t="s">
        <v>4081</v>
      </c>
      <c r="D448" t="s">
        <v>4376</v>
      </c>
      <c r="E448" t="s">
        <v>4357</v>
      </c>
      <c r="F448" t="s">
        <v>4068</v>
      </c>
      <c r="G448">
        <v>10</v>
      </c>
      <c r="H448" t="s">
        <v>4358</v>
      </c>
      <c r="I448" s="160" t="s">
        <v>4076</v>
      </c>
      <c r="J448" t="s">
        <v>3999</v>
      </c>
      <c r="K448">
        <v>99</v>
      </c>
      <c r="L448" t="s">
        <v>3999</v>
      </c>
    </row>
    <row r="449" spans="1:12">
      <c r="A449" s="15">
        <v>40204671</v>
      </c>
      <c r="B449" t="s">
        <v>4000</v>
      </c>
      <c r="C449" t="s">
        <v>4081</v>
      </c>
      <c r="D449" t="s">
        <v>4376</v>
      </c>
      <c r="E449" t="s">
        <v>4359</v>
      </c>
      <c r="F449" t="s">
        <v>4068</v>
      </c>
      <c r="G449">
        <v>10</v>
      </c>
      <c r="H449" t="s">
        <v>4358</v>
      </c>
      <c r="I449" s="160" t="s">
        <v>4076</v>
      </c>
      <c r="J449" t="s">
        <v>3999</v>
      </c>
      <c r="K449">
        <v>99</v>
      </c>
      <c r="L449" t="s">
        <v>3999</v>
      </c>
    </row>
    <row r="450" spans="1:12">
      <c r="A450" s="15">
        <v>40204672</v>
      </c>
      <c r="B450" t="s">
        <v>4000</v>
      </c>
      <c r="C450" t="s">
        <v>4081</v>
      </c>
      <c r="D450" t="s">
        <v>4376</v>
      </c>
      <c r="E450" t="s">
        <v>4360</v>
      </c>
      <c r="F450" t="s">
        <v>4068</v>
      </c>
      <c r="G450">
        <v>10</v>
      </c>
      <c r="H450" t="s">
        <v>4358</v>
      </c>
      <c r="I450" s="160" t="s">
        <v>4076</v>
      </c>
      <c r="J450" t="s">
        <v>3999</v>
      </c>
      <c r="K450">
        <v>99</v>
      </c>
      <c r="L450" t="s">
        <v>3999</v>
      </c>
    </row>
    <row r="451" spans="1:12">
      <c r="A451" s="15">
        <v>40204721</v>
      </c>
      <c r="B451" t="s">
        <v>4000</v>
      </c>
      <c r="C451" t="s">
        <v>4081</v>
      </c>
      <c r="D451" t="s">
        <v>4380</v>
      </c>
      <c r="E451" t="s">
        <v>4351</v>
      </c>
      <c r="F451" t="s">
        <v>4068</v>
      </c>
      <c r="G451" s="160" t="s">
        <v>4005</v>
      </c>
      <c r="H451" t="s">
        <v>4006</v>
      </c>
      <c r="I451" s="160" t="s">
        <v>3997</v>
      </c>
      <c r="J451" t="s">
        <v>4084</v>
      </c>
      <c r="K451" s="160" t="s">
        <v>4009</v>
      </c>
      <c r="L451" t="s">
        <v>4157</v>
      </c>
    </row>
    <row r="452" spans="1:12">
      <c r="A452" s="15">
        <v>40204730</v>
      </c>
      <c r="B452" t="s">
        <v>4000</v>
      </c>
      <c r="C452" t="s">
        <v>4081</v>
      </c>
      <c r="D452" t="s">
        <v>4380</v>
      </c>
      <c r="E452" t="s">
        <v>4352</v>
      </c>
      <c r="F452" t="s">
        <v>4068</v>
      </c>
      <c r="G452" s="160" t="s">
        <v>4005</v>
      </c>
      <c r="H452" t="s">
        <v>4006</v>
      </c>
      <c r="I452" s="160" t="s">
        <v>3997</v>
      </c>
      <c r="J452" t="s">
        <v>4084</v>
      </c>
      <c r="K452" s="160" t="s">
        <v>4009</v>
      </c>
      <c r="L452" t="s">
        <v>4157</v>
      </c>
    </row>
    <row r="453" spans="1:12">
      <c r="A453" s="15">
        <v>40204735</v>
      </c>
      <c r="B453" t="s">
        <v>4000</v>
      </c>
      <c r="C453" t="s">
        <v>4081</v>
      </c>
      <c r="D453" t="s">
        <v>4380</v>
      </c>
      <c r="E453" t="s">
        <v>4381</v>
      </c>
      <c r="F453" t="s">
        <v>4068</v>
      </c>
      <c r="G453" s="160" t="s">
        <v>4005</v>
      </c>
      <c r="H453" t="s">
        <v>4006</v>
      </c>
      <c r="I453" s="160" t="s">
        <v>3997</v>
      </c>
      <c r="J453" t="s">
        <v>4084</v>
      </c>
      <c r="K453" s="160" t="s">
        <v>4009</v>
      </c>
      <c r="L453" t="s">
        <v>4157</v>
      </c>
    </row>
    <row r="454" spans="1:12">
      <c r="A454" s="15">
        <v>40204740</v>
      </c>
      <c r="B454" t="s">
        <v>4000</v>
      </c>
      <c r="C454" t="s">
        <v>4081</v>
      </c>
      <c r="D454" t="s">
        <v>4380</v>
      </c>
      <c r="E454" t="s">
        <v>4382</v>
      </c>
      <c r="F454" t="s">
        <v>4068</v>
      </c>
      <c r="G454" s="160" t="s">
        <v>4005</v>
      </c>
      <c r="H454" t="s">
        <v>4006</v>
      </c>
      <c r="I454" s="160" t="s">
        <v>3997</v>
      </c>
      <c r="J454" t="s">
        <v>4084</v>
      </c>
      <c r="K454" s="160" t="s">
        <v>4009</v>
      </c>
      <c r="L454" t="s">
        <v>4157</v>
      </c>
    </row>
    <row r="455" spans="1:12">
      <c r="A455" s="15">
        <v>40204750</v>
      </c>
      <c r="B455" t="s">
        <v>4000</v>
      </c>
      <c r="C455" t="s">
        <v>4081</v>
      </c>
      <c r="D455" t="s">
        <v>4380</v>
      </c>
      <c r="E455" t="s">
        <v>4383</v>
      </c>
      <c r="F455" t="s">
        <v>4068</v>
      </c>
      <c r="G455" s="160" t="s">
        <v>4005</v>
      </c>
      <c r="H455" t="s">
        <v>4006</v>
      </c>
      <c r="I455" s="160" t="s">
        <v>3997</v>
      </c>
      <c r="J455" t="s">
        <v>4084</v>
      </c>
      <c r="K455" s="160" t="s">
        <v>4009</v>
      </c>
      <c r="L455" t="s">
        <v>4157</v>
      </c>
    </row>
    <row r="456" spans="1:12">
      <c r="A456" s="15">
        <v>40204755</v>
      </c>
      <c r="B456" t="s">
        <v>4000</v>
      </c>
      <c r="C456" t="s">
        <v>4081</v>
      </c>
      <c r="D456" t="s">
        <v>4380</v>
      </c>
      <c r="E456" t="s">
        <v>4371</v>
      </c>
      <c r="F456" t="s">
        <v>4068</v>
      </c>
      <c r="G456" s="160" t="s">
        <v>4005</v>
      </c>
      <c r="H456" t="s">
        <v>4006</v>
      </c>
      <c r="I456" s="160" t="s">
        <v>3997</v>
      </c>
      <c r="J456" t="s">
        <v>4084</v>
      </c>
      <c r="K456" s="160" t="s">
        <v>4009</v>
      </c>
      <c r="L456" t="s">
        <v>4157</v>
      </c>
    </row>
    <row r="457" spans="1:12">
      <c r="A457" s="15">
        <v>40204760</v>
      </c>
      <c r="B457" t="s">
        <v>4000</v>
      </c>
      <c r="C457" t="s">
        <v>4081</v>
      </c>
      <c r="D457" t="s">
        <v>4380</v>
      </c>
      <c r="E457" t="s">
        <v>4354</v>
      </c>
      <c r="F457" t="s">
        <v>4068</v>
      </c>
      <c r="G457" s="160" t="s">
        <v>4005</v>
      </c>
      <c r="H457" t="s">
        <v>4006</v>
      </c>
      <c r="I457" s="160" t="s">
        <v>3997</v>
      </c>
      <c r="J457" t="s">
        <v>4084</v>
      </c>
      <c r="K457" s="160" t="s">
        <v>4009</v>
      </c>
      <c r="L457" t="s">
        <v>4157</v>
      </c>
    </row>
    <row r="458" spans="1:12">
      <c r="A458" s="15">
        <v>40204761</v>
      </c>
      <c r="B458" t="s">
        <v>4000</v>
      </c>
      <c r="C458" t="s">
        <v>4081</v>
      </c>
      <c r="D458" t="s">
        <v>4380</v>
      </c>
      <c r="E458" t="s">
        <v>4355</v>
      </c>
      <c r="F458" t="s">
        <v>4068</v>
      </c>
      <c r="G458" s="160" t="s">
        <v>4005</v>
      </c>
      <c r="H458" t="s">
        <v>4006</v>
      </c>
      <c r="I458" s="160" t="s">
        <v>3997</v>
      </c>
      <c r="J458" t="s">
        <v>4084</v>
      </c>
      <c r="K458" s="160" t="s">
        <v>4009</v>
      </c>
      <c r="L458" t="s">
        <v>4157</v>
      </c>
    </row>
    <row r="459" spans="1:12">
      <c r="A459" s="15">
        <v>40204762</v>
      </c>
      <c r="B459" t="s">
        <v>4000</v>
      </c>
      <c r="C459" t="s">
        <v>4081</v>
      </c>
      <c r="D459" t="s">
        <v>4380</v>
      </c>
      <c r="E459" t="s">
        <v>4356</v>
      </c>
      <c r="F459" t="s">
        <v>4068</v>
      </c>
      <c r="G459" s="160" t="s">
        <v>4005</v>
      </c>
      <c r="H459" t="s">
        <v>4006</v>
      </c>
      <c r="I459" s="160" t="s">
        <v>3997</v>
      </c>
      <c r="J459" t="s">
        <v>4084</v>
      </c>
      <c r="K459" s="160" t="s">
        <v>4009</v>
      </c>
      <c r="L459" t="s">
        <v>4157</v>
      </c>
    </row>
    <row r="460" spans="1:12">
      <c r="A460" s="15">
        <v>40204770</v>
      </c>
      <c r="B460" t="s">
        <v>4000</v>
      </c>
      <c r="C460" t="s">
        <v>4081</v>
      </c>
      <c r="D460" t="s">
        <v>4380</v>
      </c>
      <c r="E460" t="s">
        <v>4357</v>
      </c>
      <c r="F460" t="s">
        <v>4068</v>
      </c>
      <c r="G460">
        <v>10</v>
      </c>
      <c r="H460" t="s">
        <v>4358</v>
      </c>
      <c r="I460" s="160" t="s">
        <v>4076</v>
      </c>
      <c r="J460" t="s">
        <v>3999</v>
      </c>
      <c r="K460">
        <v>99</v>
      </c>
      <c r="L460" t="s">
        <v>3999</v>
      </c>
    </row>
    <row r="461" spans="1:12">
      <c r="A461" s="15">
        <v>40204771</v>
      </c>
      <c r="B461" t="s">
        <v>4000</v>
      </c>
      <c r="C461" t="s">
        <v>4081</v>
      </c>
      <c r="D461" t="s">
        <v>4380</v>
      </c>
      <c r="E461" t="s">
        <v>4359</v>
      </c>
      <c r="F461" t="s">
        <v>4068</v>
      </c>
      <c r="G461">
        <v>10</v>
      </c>
      <c r="H461" t="s">
        <v>4358</v>
      </c>
      <c r="I461" s="160" t="s">
        <v>4076</v>
      </c>
      <c r="J461" t="s">
        <v>3999</v>
      </c>
      <c r="K461">
        <v>99</v>
      </c>
      <c r="L461" t="s">
        <v>3999</v>
      </c>
    </row>
    <row r="462" spans="1:12">
      <c r="A462" s="15">
        <v>40204772</v>
      </c>
      <c r="B462" t="s">
        <v>4000</v>
      </c>
      <c r="C462" t="s">
        <v>4081</v>
      </c>
      <c r="D462" t="s">
        <v>4380</v>
      </c>
      <c r="E462" t="s">
        <v>4360</v>
      </c>
      <c r="F462" t="s">
        <v>4068</v>
      </c>
      <c r="G462">
        <v>10</v>
      </c>
      <c r="H462" t="s">
        <v>4358</v>
      </c>
      <c r="I462" s="160" t="s">
        <v>4076</v>
      </c>
      <c r="J462" t="s">
        <v>3999</v>
      </c>
      <c r="K462">
        <v>99</v>
      </c>
      <c r="L462" t="s">
        <v>3999</v>
      </c>
    </row>
    <row r="463" spans="1:12">
      <c r="A463" s="15">
        <v>40206010</v>
      </c>
      <c r="B463" t="s">
        <v>4000</v>
      </c>
      <c r="C463" t="s">
        <v>4081</v>
      </c>
      <c r="D463" t="s">
        <v>4168</v>
      </c>
      <c r="E463" t="s">
        <v>4384</v>
      </c>
      <c r="F463" t="s">
        <v>4068</v>
      </c>
      <c r="G463" s="160" t="s">
        <v>4005</v>
      </c>
      <c r="H463" t="s">
        <v>4006</v>
      </c>
      <c r="I463" s="160" t="s">
        <v>3997</v>
      </c>
      <c r="J463" t="s">
        <v>4084</v>
      </c>
      <c r="K463" s="160" t="s">
        <v>4009</v>
      </c>
      <c r="L463" t="s">
        <v>4157</v>
      </c>
    </row>
    <row r="464" spans="1:12">
      <c r="A464" s="15">
        <v>40206030</v>
      </c>
      <c r="B464" t="s">
        <v>4000</v>
      </c>
      <c r="C464" t="s">
        <v>4081</v>
      </c>
      <c r="D464" t="s">
        <v>4168</v>
      </c>
      <c r="E464" t="s">
        <v>4385</v>
      </c>
      <c r="F464" t="s">
        <v>4068</v>
      </c>
      <c r="G464" s="160" t="s">
        <v>4005</v>
      </c>
      <c r="H464" t="s">
        <v>4006</v>
      </c>
      <c r="I464" s="160" t="s">
        <v>3997</v>
      </c>
      <c r="J464" t="s">
        <v>4084</v>
      </c>
      <c r="K464" s="160" t="s">
        <v>4009</v>
      </c>
      <c r="L464" t="s">
        <v>4157</v>
      </c>
    </row>
    <row r="465" spans="1:12">
      <c r="A465" s="15">
        <v>40206031</v>
      </c>
      <c r="B465" t="s">
        <v>4000</v>
      </c>
      <c r="C465" t="s">
        <v>4081</v>
      </c>
      <c r="D465" t="s">
        <v>4168</v>
      </c>
      <c r="E465" t="s">
        <v>4386</v>
      </c>
      <c r="F465" t="s">
        <v>4068</v>
      </c>
      <c r="G465" s="160" t="s">
        <v>4005</v>
      </c>
      <c r="H465" t="s">
        <v>4006</v>
      </c>
      <c r="I465" s="160" t="s">
        <v>3997</v>
      </c>
      <c r="J465" t="s">
        <v>4084</v>
      </c>
      <c r="K465" s="160" t="s">
        <v>4009</v>
      </c>
      <c r="L465" t="s">
        <v>4157</v>
      </c>
    </row>
    <row r="466" spans="1:12">
      <c r="A466" s="15">
        <v>40206032</v>
      </c>
      <c r="B466" t="s">
        <v>4000</v>
      </c>
      <c r="C466" t="s">
        <v>4081</v>
      </c>
      <c r="D466" t="s">
        <v>4168</v>
      </c>
      <c r="E466" t="s">
        <v>4387</v>
      </c>
      <c r="F466" t="s">
        <v>4068</v>
      </c>
      <c r="G466" s="160" t="s">
        <v>4005</v>
      </c>
      <c r="H466" t="s">
        <v>4006</v>
      </c>
      <c r="I466" s="160" t="s">
        <v>3997</v>
      </c>
      <c r="J466" t="s">
        <v>4084</v>
      </c>
      <c r="K466" s="160" t="s">
        <v>4009</v>
      </c>
      <c r="L466" t="s">
        <v>4157</v>
      </c>
    </row>
    <row r="467" spans="1:12">
      <c r="A467" s="15">
        <v>40206033</v>
      </c>
      <c r="B467" t="s">
        <v>4000</v>
      </c>
      <c r="C467" t="s">
        <v>4081</v>
      </c>
      <c r="D467" t="s">
        <v>4168</v>
      </c>
      <c r="E467" t="s">
        <v>4388</v>
      </c>
      <c r="F467" t="s">
        <v>4068</v>
      </c>
      <c r="G467" s="160" t="s">
        <v>4005</v>
      </c>
      <c r="H467" t="s">
        <v>4006</v>
      </c>
      <c r="I467" s="160" t="s">
        <v>3997</v>
      </c>
      <c r="J467" t="s">
        <v>4084</v>
      </c>
      <c r="K467" s="160" t="s">
        <v>4009</v>
      </c>
      <c r="L467" t="s">
        <v>4157</v>
      </c>
    </row>
    <row r="468" spans="1:12">
      <c r="A468" s="15">
        <v>40206034</v>
      </c>
      <c r="B468" t="s">
        <v>4000</v>
      </c>
      <c r="C468" t="s">
        <v>4081</v>
      </c>
      <c r="D468" t="s">
        <v>4168</v>
      </c>
      <c r="E468" t="s">
        <v>4389</v>
      </c>
      <c r="F468" t="s">
        <v>4068</v>
      </c>
      <c r="G468" s="160" t="s">
        <v>4005</v>
      </c>
      <c r="H468" t="s">
        <v>4006</v>
      </c>
      <c r="I468" s="160" t="s">
        <v>3997</v>
      </c>
      <c r="J468" t="s">
        <v>4084</v>
      </c>
      <c r="K468" s="160" t="s">
        <v>4009</v>
      </c>
      <c r="L468" t="s">
        <v>4157</v>
      </c>
    </row>
    <row r="469" spans="1:12">
      <c r="A469" s="15">
        <v>40206035</v>
      </c>
      <c r="B469" t="s">
        <v>4000</v>
      </c>
      <c r="C469" t="s">
        <v>4081</v>
      </c>
      <c r="D469" t="s">
        <v>4168</v>
      </c>
      <c r="E469" t="s">
        <v>4390</v>
      </c>
      <c r="F469" t="s">
        <v>4068</v>
      </c>
      <c r="G469" s="160" t="s">
        <v>4005</v>
      </c>
      <c r="H469" t="s">
        <v>4006</v>
      </c>
      <c r="I469" s="160" t="s">
        <v>3997</v>
      </c>
      <c r="J469" t="s">
        <v>4084</v>
      </c>
      <c r="K469" s="160" t="s">
        <v>4009</v>
      </c>
      <c r="L469" t="s">
        <v>4157</v>
      </c>
    </row>
    <row r="470" spans="1:12">
      <c r="A470" s="15">
        <v>40206050</v>
      </c>
      <c r="B470" t="s">
        <v>4000</v>
      </c>
      <c r="C470" t="s">
        <v>4081</v>
      </c>
      <c r="D470" t="s">
        <v>4168</v>
      </c>
      <c r="E470" t="s">
        <v>4357</v>
      </c>
      <c r="F470" t="s">
        <v>4068</v>
      </c>
      <c r="G470">
        <v>10</v>
      </c>
      <c r="H470" t="s">
        <v>4358</v>
      </c>
      <c r="I470" s="160" t="s">
        <v>4076</v>
      </c>
      <c r="J470" t="s">
        <v>3999</v>
      </c>
      <c r="K470">
        <v>99</v>
      </c>
      <c r="L470" t="s">
        <v>3999</v>
      </c>
    </row>
    <row r="471" spans="1:12">
      <c r="A471" s="15">
        <v>40280001</v>
      </c>
      <c r="B471" t="s">
        <v>4000</v>
      </c>
      <c r="C471" t="s">
        <v>4081</v>
      </c>
      <c r="D471" t="s">
        <v>4391</v>
      </c>
      <c r="E471" t="s">
        <v>4391</v>
      </c>
      <c r="F471" t="s">
        <v>4068</v>
      </c>
      <c r="G471" s="160" t="s">
        <v>4005</v>
      </c>
      <c r="H471" t="s">
        <v>4006</v>
      </c>
      <c r="I471" s="160" t="s">
        <v>3997</v>
      </c>
      <c r="J471" t="s">
        <v>4084</v>
      </c>
      <c r="K471">
        <v>25</v>
      </c>
      <c r="L471" t="s">
        <v>4333</v>
      </c>
    </row>
    <row r="472" spans="1:12">
      <c r="A472" s="15">
        <v>40282001</v>
      </c>
      <c r="B472" t="s">
        <v>4000</v>
      </c>
      <c r="C472" t="s">
        <v>4081</v>
      </c>
      <c r="D472" t="s">
        <v>4392</v>
      </c>
      <c r="E472" t="s">
        <v>4393</v>
      </c>
      <c r="F472" t="s">
        <v>4068</v>
      </c>
      <c r="G472">
        <v>10</v>
      </c>
      <c r="H472" t="s">
        <v>4358</v>
      </c>
      <c r="I472" s="160" t="s">
        <v>3997</v>
      </c>
      <c r="J472" t="s">
        <v>4394</v>
      </c>
      <c r="K472">
        <v>99</v>
      </c>
      <c r="L472" t="s">
        <v>3999</v>
      </c>
    </row>
    <row r="473" spans="1:12">
      <c r="A473" s="15">
        <v>40282002</v>
      </c>
      <c r="B473" t="s">
        <v>4000</v>
      </c>
      <c r="C473" t="s">
        <v>4081</v>
      </c>
      <c r="D473" t="s">
        <v>4392</v>
      </c>
      <c r="E473" t="s">
        <v>4395</v>
      </c>
      <c r="F473" t="s">
        <v>4068</v>
      </c>
      <c r="G473">
        <v>10</v>
      </c>
      <c r="H473" t="s">
        <v>4358</v>
      </c>
      <c r="I473" s="160" t="s">
        <v>3997</v>
      </c>
      <c r="J473" t="s">
        <v>4394</v>
      </c>
      <c r="K473">
        <v>99</v>
      </c>
      <c r="L473" t="s">
        <v>3999</v>
      </c>
    </row>
    <row r="474" spans="1:12">
      <c r="A474" s="15">
        <v>40282501</v>
      </c>
      <c r="B474" t="s">
        <v>4000</v>
      </c>
      <c r="C474" t="s">
        <v>4081</v>
      </c>
      <c r="D474" t="s">
        <v>4396</v>
      </c>
      <c r="E474" t="s">
        <v>4397</v>
      </c>
      <c r="F474" t="s">
        <v>4068</v>
      </c>
      <c r="G474">
        <v>10</v>
      </c>
      <c r="H474" t="s">
        <v>4358</v>
      </c>
      <c r="I474" s="160" t="s">
        <v>3997</v>
      </c>
      <c r="J474" t="s">
        <v>4394</v>
      </c>
      <c r="K474">
        <v>99</v>
      </c>
      <c r="L474" t="s">
        <v>3999</v>
      </c>
    </row>
    <row r="475" spans="1:12">
      <c r="A475" s="15">
        <v>40282599</v>
      </c>
      <c r="B475" t="s">
        <v>4000</v>
      </c>
      <c r="C475" t="s">
        <v>4081</v>
      </c>
      <c r="D475" t="s">
        <v>4396</v>
      </c>
      <c r="E475" t="s">
        <v>4020</v>
      </c>
      <c r="F475" t="s">
        <v>4068</v>
      </c>
      <c r="G475">
        <v>10</v>
      </c>
      <c r="H475" t="s">
        <v>4358</v>
      </c>
      <c r="I475" s="160" t="s">
        <v>3997</v>
      </c>
      <c r="J475" t="s">
        <v>4394</v>
      </c>
      <c r="K475">
        <v>99</v>
      </c>
      <c r="L475" t="s">
        <v>3999</v>
      </c>
    </row>
    <row r="476" spans="1:12">
      <c r="A476" s="15">
        <v>40288801</v>
      </c>
      <c r="B476" t="s">
        <v>4000</v>
      </c>
      <c r="C476" t="s">
        <v>4081</v>
      </c>
      <c r="D476" t="s">
        <v>4079</v>
      </c>
      <c r="E476" t="s">
        <v>4080</v>
      </c>
      <c r="F476" t="s">
        <v>4068</v>
      </c>
      <c r="G476" s="160" t="s">
        <v>4005</v>
      </c>
      <c r="H476" t="s">
        <v>4006</v>
      </c>
      <c r="I476" s="160" t="s">
        <v>3997</v>
      </c>
      <c r="J476" t="s">
        <v>4084</v>
      </c>
      <c r="K476">
        <v>99</v>
      </c>
      <c r="L476" t="s">
        <v>3999</v>
      </c>
    </row>
    <row r="477" spans="1:12">
      <c r="A477" s="15">
        <v>40288821</v>
      </c>
      <c r="B477" t="s">
        <v>4000</v>
      </c>
      <c r="C477" t="s">
        <v>4081</v>
      </c>
      <c r="D477" t="s">
        <v>4079</v>
      </c>
      <c r="E477" t="s">
        <v>4398</v>
      </c>
      <c r="F477" t="s">
        <v>4068</v>
      </c>
      <c r="G477" s="160" t="s">
        <v>4005</v>
      </c>
      <c r="H477" t="s">
        <v>4006</v>
      </c>
      <c r="I477" s="160" t="s">
        <v>3997</v>
      </c>
      <c r="J477" t="s">
        <v>4084</v>
      </c>
      <c r="K477">
        <v>25</v>
      </c>
      <c r="L477" t="s">
        <v>4333</v>
      </c>
    </row>
    <row r="478" spans="1:12">
      <c r="A478" s="15">
        <v>40288822</v>
      </c>
      <c r="B478" t="s">
        <v>4000</v>
      </c>
      <c r="C478" t="s">
        <v>4081</v>
      </c>
      <c r="D478" t="s">
        <v>4079</v>
      </c>
      <c r="E478" t="s">
        <v>4399</v>
      </c>
      <c r="F478" t="s">
        <v>4068</v>
      </c>
      <c r="G478" s="160" t="s">
        <v>4005</v>
      </c>
      <c r="H478" t="s">
        <v>4006</v>
      </c>
      <c r="I478" s="160" t="s">
        <v>3997</v>
      </c>
      <c r="J478" t="s">
        <v>4084</v>
      </c>
      <c r="K478">
        <v>99</v>
      </c>
      <c r="L478" t="s">
        <v>3999</v>
      </c>
    </row>
    <row r="479" spans="1:12">
      <c r="A479" s="15">
        <v>40288823</v>
      </c>
      <c r="B479" t="s">
        <v>4000</v>
      </c>
      <c r="C479" t="s">
        <v>4081</v>
      </c>
      <c r="D479" t="s">
        <v>4079</v>
      </c>
      <c r="E479" t="s">
        <v>4400</v>
      </c>
      <c r="F479" t="s">
        <v>4068</v>
      </c>
      <c r="G479" s="160" t="s">
        <v>4005</v>
      </c>
      <c r="H479" t="s">
        <v>4006</v>
      </c>
      <c r="I479" s="160" t="s">
        <v>3997</v>
      </c>
      <c r="J479" t="s">
        <v>4084</v>
      </c>
      <c r="K479">
        <v>99</v>
      </c>
      <c r="L479" t="s">
        <v>3999</v>
      </c>
    </row>
    <row r="480" spans="1:12">
      <c r="A480" s="15">
        <v>40288824</v>
      </c>
      <c r="B480" t="s">
        <v>4000</v>
      </c>
      <c r="C480" t="s">
        <v>4081</v>
      </c>
      <c r="D480" t="s">
        <v>4079</v>
      </c>
      <c r="E480" t="s">
        <v>4401</v>
      </c>
      <c r="F480" t="s">
        <v>4068</v>
      </c>
      <c r="G480" s="160" t="s">
        <v>4005</v>
      </c>
      <c r="H480" t="s">
        <v>4006</v>
      </c>
      <c r="I480" s="160" t="s">
        <v>3997</v>
      </c>
      <c r="J480" t="s">
        <v>4084</v>
      </c>
      <c r="K480">
        <v>99</v>
      </c>
      <c r="L480" t="s">
        <v>3999</v>
      </c>
    </row>
    <row r="481" spans="1:12">
      <c r="A481" s="15">
        <v>40290011</v>
      </c>
      <c r="B481" t="s">
        <v>4000</v>
      </c>
      <c r="C481" t="s">
        <v>4081</v>
      </c>
      <c r="D481" t="s">
        <v>4402</v>
      </c>
      <c r="E481" t="s">
        <v>4403</v>
      </c>
      <c r="F481" t="s">
        <v>4068</v>
      </c>
      <c r="G481" s="160" t="s">
        <v>4009</v>
      </c>
      <c r="H481" t="s">
        <v>4146</v>
      </c>
      <c r="I481" s="160" t="s">
        <v>4009</v>
      </c>
      <c r="J481" t="s">
        <v>4150</v>
      </c>
      <c r="K481" s="160" t="s">
        <v>4009</v>
      </c>
      <c r="L481" t="s">
        <v>4151</v>
      </c>
    </row>
    <row r="482" spans="1:12">
      <c r="A482" s="15">
        <v>40290012</v>
      </c>
      <c r="B482" t="s">
        <v>4000</v>
      </c>
      <c r="C482" t="s">
        <v>4081</v>
      </c>
      <c r="D482" t="s">
        <v>4402</v>
      </c>
      <c r="E482" t="s">
        <v>4404</v>
      </c>
      <c r="F482" t="s">
        <v>4068</v>
      </c>
      <c r="G482" s="160" t="s">
        <v>4009</v>
      </c>
      <c r="H482" t="s">
        <v>4146</v>
      </c>
      <c r="I482" s="160" t="s">
        <v>4009</v>
      </c>
      <c r="J482" t="s">
        <v>4150</v>
      </c>
      <c r="K482" s="160" t="s">
        <v>4007</v>
      </c>
      <c r="L482" t="s">
        <v>4153</v>
      </c>
    </row>
    <row r="483" spans="1:12">
      <c r="A483" s="15">
        <v>40290013</v>
      </c>
      <c r="B483" t="s">
        <v>4000</v>
      </c>
      <c r="C483" t="s">
        <v>4081</v>
      </c>
      <c r="D483" t="s">
        <v>4402</v>
      </c>
      <c r="E483" t="s">
        <v>4405</v>
      </c>
      <c r="F483" t="s">
        <v>4068</v>
      </c>
      <c r="G483" s="160" t="s">
        <v>4009</v>
      </c>
      <c r="H483" t="s">
        <v>4146</v>
      </c>
      <c r="I483" s="160" t="s">
        <v>3995</v>
      </c>
      <c r="J483" t="s">
        <v>4147</v>
      </c>
      <c r="K483" s="160" t="s">
        <v>4007</v>
      </c>
      <c r="L483" t="s">
        <v>4148</v>
      </c>
    </row>
    <row r="484" spans="1:12">
      <c r="A484" s="15">
        <v>40290023</v>
      </c>
      <c r="B484" t="s">
        <v>4000</v>
      </c>
      <c r="C484" t="s">
        <v>4081</v>
      </c>
      <c r="D484" t="s">
        <v>4402</v>
      </c>
      <c r="E484" t="s">
        <v>4406</v>
      </c>
      <c r="F484" t="s">
        <v>4068</v>
      </c>
      <c r="G484" s="160" t="s">
        <v>4009</v>
      </c>
      <c r="H484" t="s">
        <v>4146</v>
      </c>
      <c r="I484" s="160" t="s">
        <v>3995</v>
      </c>
      <c r="J484" t="s">
        <v>4147</v>
      </c>
      <c r="K484" s="160" t="s">
        <v>4007</v>
      </c>
      <c r="L484" t="s">
        <v>4148</v>
      </c>
    </row>
    <row r="485" spans="1:12">
      <c r="A485" s="15">
        <v>40299998</v>
      </c>
      <c r="B485" t="s">
        <v>4000</v>
      </c>
      <c r="C485" t="s">
        <v>4081</v>
      </c>
      <c r="D485" t="s">
        <v>4333</v>
      </c>
      <c r="E485" t="s">
        <v>4333</v>
      </c>
      <c r="F485" t="s">
        <v>4068</v>
      </c>
      <c r="G485" s="160" t="s">
        <v>4005</v>
      </c>
      <c r="H485" t="s">
        <v>4006</v>
      </c>
      <c r="I485" s="160" t="s">
        <v>3997</v>
      </c>
      <c r="J485" t="s">
        <v>4084</v>
      </c>
      <c r="K485">
        <v>25</v>
      </c>
      <c r="L485" t="s">
        <v>4333</v>
      </c>
    </row>
    <row r="486" spans="1:12">
      <c r="A486" s="15">
        <v>40301001</v>
      </c>
      <c r="B486" t="s">
        <v>4000</v>
      </c>
      <c r="C486" t="s">
        <v>4407</v>
      </c>
      <c r="D486" t="s">
        <v>4408</v>
      </c>
      <c r="E486" t="s">
        <v>4409</v>
      </c>
      <c r="F486" t="s">
        <v>4073</v>
      </c>
      <c r="G486" s="160" t="s">
        <v>4074</v>
      </c>
      <c r="H486" t="s">
        <v>4075</v>
      </c>
      <c r="I486" s="160" t="s">
        <v>4009</v>
      </c>
      <c r="J486" t="s">
        <v>4410</v>
      </c>
      <c r="K486" s="160" t="s">
        <v>4007</v>
      </c>
      <c r="L486" t="s">
        <v>4411</v>
      </c>
    </row>
    <row r="487" spans="1:12">
      <c r="A487" s="15">
        <v>40301002</v>
      </c>
      <c r="B487" t="s">
        <v>4000</v>
      </c>
      <c r="C487" t="s">
        <v>4407</v>
      </c>
      <c r="D487" t="s">
        <v>4408</v>
      </c>
      <c r="E487" t="s">
        <v>4412</v>
      </c>
      <c r="F487" t="s">
        <v>4073</v>
      </c>
      <c r="G487" s="160" t="s">
        <v>4074</v>
      </c>
      <c r="H487" t="s">
        <v>4075</v>
      </c>
      <c r="I487" s="160" t="s">
        <v>4009</v>
      </c>
      <c r="J487" t="s">
        <v>4410</v>
      </c>
      <c r="K487" s="160" t="s">
        <v>4007</v>
      </c>
      <c r="L487" t="s">
        <v>4411</v>
      </c>
    </row>
    <row r="488" spans="1:12">
      <c r="A488" s="15">
        <v>40301003</v>
      </c>
      <c r="B488" t="s">
        <v>4000</v>
      </c>
      <c r="C488" t="s">
        <v>4407</v>
      </c>
      <c r="D488" t="s">
        <v>4408</v>
      </c>
      <c r="E488" t="s">
        <v>4413</v>
      </c>
      <c r="F488" t="s">
        <v>4073</v>
      </c>
      <c r="G488" s="160" t="s">
        <v>4074</v>
      </c>
      <c r="H488" t="s">
        <v>4075</v>
      </c>
      <c r="I488" s="160" t="s">
        <v>4009</v>
      </c>
      <c r="J488" t="s">
        <v>4410</v>
      </c>
      <c r="K488" s="160" t="s">
        <v>4007</v>
      </c>
      <c r="L488" t="s">
        <v>4411</v>
      </c>
    </row>
    <row r="489" spans="1:12">
      <c r="A489" s="15">
        <v>40301004</v>
      </c>
      <c r="B489" t="s">
        <v>4000</v>
      </c>
      <c r="C489" t="s">
        <v>4407</v>
      </c>
      <c r="D489" t="s">
        <v>4408</v>
      </c>
      <c r="E489" t="s">
        <v>4414</v>
      </c>
      <c r="F489" t="s">
        <v>4073</v>
      </c>
      <c r="G489" s="160" t="s">
        <v>4074</v>
      </c>
      <c r="H489" t="s">
        <v>4075</v>
      </c>
      <c r="I489" s="160" t="s">
        <v>4009</v>
      </c>
      <c r="J489" t="s">
        <v>4410</v>
      </c>
      <c r="K489" s="160" t="s">
        <v>4007</v>
      </c>
      <c r="L489" t="s">
        <v>4411</v>
      </c>
    </row>
    <row r="490" spans="1:12">
      <c r="A490" s="15">
        <v>40301005</v>
      </c>
      <c r="B490" t="s">
        <v>4000</v>
      </c>
      <c r="C490" t="s">
        <v>4407</v>
      </c>
      <c r="D490" t="s">
        <v>4408</v>
      </c>
      <c r="E490" t="s">
        <v>4415</v>
      </c>
      <c r="F490" t="s">
        <v>4073</v>
      </c>
      <c r="G490" s="160" t="s">
        <v>4074</v>
      </c>
      <c r="H490" t="s">
        <v>4075</v>
      </c>
      <c r="I490" s="160" t="s">
        <v>4009</v>
      </c>
      <c r="J490" t="s">
        <v>4410</v>
      </c>
      <c r="K490" s="160" t="s">
        <v>4007</v>
      </c>
      <c r="L490" t="s">
        <v>4411</v>
      </c>
    </row>
    <row r="491" spans="1:12">
      <c r="A491" s="15">
        <v>40301006</v>
      </c>
      <c r="B491" t="s">
        <v>4000</v>
      </c>
      <c r="C491" t="s">
        <v>4407</v>
      </c>
      <c r="D491" t="s">
        <v>4408</v>
      </c>
      <c r="E491" t="s">
        <v>4416</v>
      </c>
      <c r="F491" t="s">
        <v>4073</v>
      </c>
      <c r="G491" s="160" t="s">
        <v>4074</v>
      </c>
      <c r="H491" t="s">
        <v>4075</v>
      </c>
      <c r="I491" s="160" t="s">
        <v>4009</v>
      </c>
      <c r="J491" t="s">
        <v>4410</v>
      </c>
      <c r="K491" s="160" t="s">
        <v>4007</v>
      </c>
      <c r="L491" t="s">
        <v>4411</v>
      </c>
    </row>
    <row r="492" spans="1:12">
      <c r="A492" s="15">
        <v>40301007</v>
      </c>
      <c r="B492" t="s">
        <v>4000</v>
      </c>
      <c r="C492" t="s">
        <v>4407</v>
      </c>
      <c r="D492" t="s">
        <v>4408</v>
      </c>
      <c r="E492" t="s">
        <v>4417</v>
      </c>
      <c r="F492" t="s">
        <v>4073</v>
      </c>
      <c r="G492" s="160" t="s">
        <v>4074</v>
      </c>
      <c r="H492" t="s">
        <v>4075</v>
      </c>
      <c r="I492" s="160" t="s">
        <v>4009</v>
      </c>
      <c r="J492" t="s">
        <v>4410</v>
      </c>
      <c r="K492" s="160" t="s">
        <v>4007</v>
      </c>
      <c r="L492" t="s">
        <v>4411</v>
      </c>
    </row>
    <row r="493" spans="1:12">
      <c r="A493" s="15">
        <v>40301008</v>
      </c>
      <c r="B493" t="s">
        <v>4000</v>
      </c>
      <c r="C493" t="s">
        <v>4407</v>
      </c>
      <c r="D493" t="s">
        <v>4408</v>
      </c>
      <c r="E493" t="s">
        <v>4418</v>
      </c>
      <c r="F493" t="s">
        <v>4073</v>
      </c>
      <c r="G493" s="160" t="s">
        <v>4074</v>
      </c>
      <c r="H493" t="s">
        <v>4075</v>
      </c>
      <c r="I493" s="160" t="s">
        <v>4009</v>
      </c>
      <c r="J493" t="s">
        <v>4410</v>
      </c>
      <c r="K493" s="160" t="s">
        <v>4007</v>
      </c>
      <c r="L493" t="s">
        <v>4411</v>
      </c>
    </row>
    <row r="494" spans="1:12">
      <c r="A494" s="15">
        <v>40301009</v>
      </c>
      <c r="B494" t="s">
        <v>4000</v>
      </c>
      <c r="C494" t="s">
        <v>4407</v>
      </c>
      <c r="D494" t="s">
        <v>4408</v>
      </c>
      <c r="E494" t="s">
        <v>4419</v>
      </c>
      <c r="F494" t="s">
        <v>4073</v>
      </c>
      <c r="G494" s="160" t="s">
        <v>4074</v>
      </c>
      <c r="H494" t="s">
        <v>4075</v>
      </c>
      <c r="I494" s="160" t="s">
        <v>4009</v>
      </c>
      <c r="J494" t="s">
        <v>4410</v>
      </c>
      <c r="K494" s="160" t="s">
        <v>4007</v>
      </c>
      <c r="L494" t="s">
        <v>4411</v>
      </c>
    </row>
    <row r="495" spans="1:12">
      <c r="A495" s="15">
        <v>40301010</v>
      </c>
      <c r="B495" t="s">
        <v>4000</v>
      </c>
      <c r="C495" t="s">
        <v>4407</v>
      </c>
      <c r="D495" t="s">
        <v>4408</v>
      </c>
      <c r="E495" t="s">
        <v>4420</v>
      </c>
      <c r="F495" t="s">
        <v>4073</v>
      </c>
      <c r="G495" s="160" t="s">
        <v>4074</v>
      </c>
      <c r="H495" t="s">
        <v>4075</v>
      </c>
      <c r="I495" s="160" t="s">
        <v>4009</v>
      </c>
      <c r="J495" t="s">
        <v>4410</v>
      </c>
      <c r="K495" s="160" t="s">
        <v>4009</v>
      </c>
      <c r="L495" t="s">
        <v>4421</v>
      </c>
    </row>
    <row r="496" spans="1:12">
      <c r="A496" s="15">
        <v>40301011</v>
      </c>
      <c r="B496" t="s">
        <v>4000</v>
      </c>
      <c r="C496" t="s">
        <v>4407</v>
      </c>
      <c r="D496" t="s">
        <v>4408</v>
      </c>
      <c r="E496" t="s">
        <v>4422</v>
      </c>
      <c r="F496" t="s">
        <v>4073</v>
      </c>
      <c r="G496" s="160" t="s">
        <v>4074</v>
      </c>
      <c r="H496" t="s">
        <v>4075</v>
      </c>
      <c r="I496" s="160" t="s">
        <v>4009</v>
      </c>
      <c r="J496" t="s">
        <v>4410</v>
      </c>
      <c r="K496" s="160" t="s">
        <v>4009</v>
      </c>
      <c r="L496" t="s">
        <v>4421</v>
      </c>
    </row>
    <row r="497" spans="1:12">
      <c r="A497" s="15">
        <v>40301012</v>
      </c>
      <c r="B497" t="s">
        <v>4000</v>
      </c>
      <c r="C497" t="s">
        <v>4407</v>
      </c>
      <c r="D497" t="s">
        <v>4408</v>
      </c>
      <c r="E497" t="s">
        <v>4423</v>
      </c>
      <c r="F497" t="s">
        <v>4073</v>
      </c>
      <c r="G497" s="160" t="s">
        <v>4074</v>
      </c>
      <c r="H497" t="s">
        <v>4075</v>
      </c>
      <c r="I497" s="160" t="s">
        <v>4009</v>
      </c>
      <c r="J497" t="s">
        <v>4410</v>
      </c>
      <c r="K497" s="160" t="s">
        <v>4009</v>
      </c>
      <c r="L497" t="s">
        <v>4421</v>
      </c>
    </row>
    <row r="498" spans="1:12">
      <c r="A498" s="15">
        <v>40301013</v>
      </c>
      <c r="B498" t="s">
        <v>4000</v>
      </c>
      <c r="C498" t="s">
        <v>4407</v>
      </c>
      <c r="D498" t="s">
        <v>4408</v>
      </c>
      <c r="E498" t="s">
        <v>4424</v>
      </c>
      <c r="F498" t="s">
        <v>4073</v>
      </c>
      <c r="G498" s="160" t="s">
        <v>4074</v>
      </c>
      <c r="H498" t="s">
        <v>4075</v>
      </c>
      <c r="I498" s="160" t="s">
        <v>4009</v>
      </c>
      <c r="J498" t="s">
        <v>4410</v>
      </c>
      <c r="K498">
        <v>99</v>
      </c>
      <c r="L498" t="s">
        <v>3999</v>
      </c>
    </row>
    <row r="499" spans="1:12">
      <c r="A499" s="15">
        <v>40301014</v>
      </c>
      <c r="B499" t="s">
        <v>4000</v>
      </c>
      <c r="C499" t="s">
        <v>4407</v>
      </c>
      <c r="D499" t="s">
        <v>4408</v>
      </c>
      <c r="E499" t="s">
        <v>4425</v>
      </c>
      <c r="F499" t="s">
        <v>4073</v>
      </c>
      <c r="G499" s="160" t="s">
        <v>4074</v>
      </c>
      <c r="H499" t="s">
        <v>4075</v>
      </c>
      <c r="I499" s="160" t="s">
        <v>4009</v>
      </c>
      <c r="J499" t="s">
        <v>4410</v>
      </c>
      <c r="K499">
        <v>99</v>
      </c>
      <c r="L499" t="s">
        <v>3999</v>
      </c>
    </row>
    <row r="500" spans="1:12">
      <c r="A500" s="15">
        <v>40301015</v>
      </c>
      <c r="B500" t="s">
        <v>4000</v>
      </c>
      <c r="C500" t="s">
        <v>4407</v>
      </c>
      <c r="D500" t="s">
        <v>4408</v>
      </c>
      <c r="E500" t="s">
        <v>4426</v>
      </c>
      <c r="F500" t="s">
        <v>4073</v>
      </c>
      <c r="G500" s="160" t="s">
        <v>4074</v>
      </c>
      <c r="H500" t="s">
        <v>4075</v>
      </c>
      <c r="I500" s="160" t="s">
        <v>4009</v>
      </c>
      <c r="J500" t="s">
        <v>4410</v>
      </c>
      <c r="K500">
        <v>99</v>
      </c>
      <c r="L500" t="s">
        <v>3999</v>
      </c>
    </row>
    <row r="501" spans="1:12">
      <c r="A501" s="15">
        <v>40301016</v>
      </c>
      <c r="B501" t="s">
        <v>4000</v>
      </c>
      <c r="C501" t="s">
        <v>4407</v>
      </c>
      <c r="D501" t="s">
        <v>4408</v>
      </c>
      <c r="E501" t="s">
        <v>4427</v>
      </c>
      <c r="F501" t="s">
        <v>4073</v>
      </c>
      <c r="G501" s="160" t="s">
        <v>4074</v>
      </c>
      <c r="H501" t="s">
        <v>4075</v>
      </c>
      <c r="I501" s="160" t="s">
        <v>4009</v>
      </c>
      <c r="J501" t="s">
        <v>4410</v>
      </c>
      <c r="K501">
        <v>99</v>
      </c>
      <c r="L501" t="s">
        <v>3999</v>
      </c>
    </row>
    <row r="502" spans="1:12">
      <c r="A502" s="15">
        <v>40301017</v>
      </c>
      <c r="B502" t="s">
        <v>4000</v>
      </c>
      <c r="C502" t="s">
        <v>4407</v>
      </c>
      <c r="D502" t="s">
        <v>4408</v>
      </c>
      <c r="E502" t="s">
        <v>4428</v>
      </c>
      <c r="F502" t="s">
        <v>4073</v>
      </c>
      <c r="G502" s="160" t="s">
        <v>4074</v>
      </c>
      <c r="H502" t="s">
        <v>4075</v>
      </c>
      <c r="I502" s="160" t="s">
        <v>4009</v>
      </c>
      <c r="J502" t="s">
        <v>4410</v>
      </c>
      <c r="K502">
        <v>99</v>
      </c>
      <c r="L502" t="s">
        <v>3999</v>
      </c>
    </row>
    <row r="503" spans="1:12">
      <c r="A503" s="15">
        <v>40301018</v>
      </c>
      <c r="B503" t="s">
        <v>4000</v>
      </c>
      <c r="C503" t="s">
        <v>4407</v>
      </c>
      <c r="D503" t="s">
        <v>4408</v>
      </c>
      <c r="E503" t="s">
        <v>4429</v>
      </c>
      <c r="F503" t="s">
        <v>4073</v>
      </c>
      <c r="G503" s="160" t="s">
        <v>4074</v>
      </c>
      <c r="H503" t="s">
        <v>4075</v>
      </c>
      <c r="I503" s="160" t="s">
        <v>4009</v>
      </c>
      <c r="J503" t="s">
        <v>4410</v>
      </c>
      <c r="K503">
        <v>99</v>
      </c>
      <c r="L503" t="s">
        <v>3999</v>
      </c>
    </row>
    <row r="504" spans="1:12">
      <c r="A504" s="15">
        <v>40301019</v>
      </c>
      <c r="B504" t="s">
        <v>4000</v>
      </c>
      <c r="C504" t="s">
        <v>4407</v>
      </c>
      <c r="D504" t="s">
        <v>4408</v>
      </c>
      <c r="E504" t="s">
        <v>4430</v>
      </c>
      <c r="F504" t="s">
        <v>4073</v>
      </c>
      <c r="G504" s="160" t="s">
        <v>4074</v>
      </c>
      <c r="H504" t="s">
        <v>4075</v>
      </c>
      <c r="I504" s="160" t="s">
        <v>4009</v>
      </c>
      <c r="J504" t="s">
        <v>4410</v>
      </c>
      <c r="K504">
        <v>99</v>
      </c>
      <c r="L504" t="s">
        <v>3999</v>
      </c>
    </row>
    <row r="505" spans="1:12">
      <c r="A505" s="15">
        <v>40301020</v>
      </c>
      <c r="B505" t="s">
        <v>4000</v>
      </c>
      <c r="C505" t="s">
        <v>4407</v>
      </c>
      <c r="D505" t="s">
        <v>4408</v>
      </c>
      <c r="E505" t="s">
        <v>4431</v>
      </c>
      <c r="F505" t="s">
        <v>4073</v>
      </c>
      <c r="G505" s="160" t="s">
        <v>4074</v>
      </c>
      <c r="H505" t="s">
        <v>4075</v>
      </c>
      <c r="I505" s="160" t="s">
        <v>4009</v>
      </c>
      <c r="J505" t="s">
        <v>4410</v>
      </c>
      <c r="K505">
        <v>99</v>
      </c>
      <c r="L505" t="s">
        <v>3999</v>
      </c>
    </row>
    <row r="506" spans="1:12">
      <c r="A506" s="15">
        <v>40301021</v>
      </c>
      <c r="B506" t="s">
        <v>4000</v>
      </c>
      <c r="C506" t="s">
        <v>4407</v>
      </c>
      <c r="D506" t="s">
        <v>4408</v>
      </c>
      <c r="E506" t="s">
        <v>4432</v>
      </c>
      <c r="F506" t="s">
        <v>4073</v>
      </c>
      <c r="G506" s="160" t="s">
        <v>4074</v>
      </c>
      <c r="H506" t="s">
        <v>4075</v>
      </c>
      <c r="I506" s="160" t="s">
        <v>4009</v>
      </c>
      <c r="J506" t="s">
        <v>4410</v>
      </c>
      <c r="K506">
        <v>99</v>
      </c>
      <c r="L506" t="s">
        <v>3999</v>
      </c>
    </row>
    <row r="507" spans="1:12">
      <c r="A507" s="15">
        <v>40301022</v>
      </c>
      <c r="B507" t="s">
        <v>4000</v>
      </c>
      <c r="C507" t="s">
        <v>4407</v>
      </c>
      <c r="D507" t="s">
        <v>4408</v>
      </c>
      <c r="E507" t="s">
        <v>4433</v>
      </c>
      <c r="F507" t="s">
        <v>4073</v>
      </c>
      <c r="G507" s="160" t="s">
        <v>4074</v>
      </c>
      <c r="H507" t="s">
        <v>4075</v>
      </c>
      <c r="I507" s="160" t="s">
        <v>4009</v>
      </c>
      <c r="J507" t="s">
        <v>4410</v>
      </c>
      <c r="K507">
        <v>99</v>
      </c>
      <c r="L507" t="s">
        <v>3999</v>
      </c>
    </row>
    <row r="508" spans="1:12">
      <c r="A508" s="15">
        <v>40301023</v>
      </c>
      <c r="B508" t="s">
        <v>4000</v>
      </c>
      <c r="C508" t="s">
        <v>4407</v>
      </c>
      <c r="D508" t="s">
        <v>4408</v>
      </c>
      <c r="E508" t="s">
        <v>4434</v>
      </c>
      <c r="F508" t="s">
        <v>4073</v>
      </c>
      <c r="G508" s="160" t="s">
        <v>4074</v>
      </c>
      <c r="H508" t="s">
        <v>4075</v>
      </c>
      <c r="I508" s="160" t="s">
        <v>4009</v>
      </c>
      <c r="J508" t="s">
        <v>4410</v>
      </c>
      <c r="K508">
        <v>99</v>
      </c>
      <c r="L508" t="s">
        <v>3999</v>
      </c>
    </row>
    <row r="509" spans="1:12">
      <c r="A509" s="15">
        <v>40301024</v>
      </c>
      <c r="B509" t="s">
        <v>4000</v>
      </c>
      <c r="C509" t="s">
        <v>4407</v>
      </c>
      <c r="D509" t="s">
        <v>4408</v>
      </c>
      <c r="E509" t="s">
        <v>4435</v>
      </c>
      <c r="F509" t="s">
        <v>4073</v>
      </c>
      <c r="G509" s="160" t="s">
        <v>4074</v>
      </c>
      <c r="H509" t="s">
        <v>4075</v>
      </c>
      <c r="I509" s="160" t="s">
        <v>4009</v>
      </c>
      <c r="J509" t="s">
        <v>4410</v>
      </c>
      <c r="K509" s="160" t="s">
        <v>4009</v>
      </c>
      <c r="L509" t="s">
        <v>4421</v>
      </c>
    </row>
    <row r="510" spans="1:12">
      <c r="A510" s="15">
        <v>40301025</v>
      </c>
      <c r="B510" t="s">
        <v>4000</v>
      </c>
      <c r="C510" t="s">
        <v>4407</v>
      </c>
      <c r="D510" t="s">
        <v>4408</v>
      </c>
      <c r="E510" t="s">
        <v>4436</v>
      </c>
      <c r="F510" t="s">
        <v>4073</v>
      </c>
      <c r="G510" s="160" t="s">
        <v>4074</v>
      </c>
      <c r="H510" t="s">
        <v>4075</v>
      </c>
      <c r="I510" s="160" t="s">
        <v>4009</v>
      </c>
      <c r="J510" t="s">
        <v>4410</v>
      </c>
      <c r="K510">
        <v>99</v>
      </c>
      <c r="L510" t="s">
        <v>3999</v>
      </c>
    </row>
    <row r="511" spans="1:12">
      <c r="A511" s="15">
        <v>40301026</v>
      </c>
      <c r="B511" t="s">
        <v>4000</v>
      </c>
      <c r="C511" t="s">
        <v>4407</v>
      </c>
      <c r="D511" t="s">
        <v>4408</v>
      </c>
      <c r="E511" t="s">
        <v>4437</v>
      </c>
      <c r="F511" t="s">
        <v>4073</v>
      </c>
      <c r="G511" s="160" t="s">
        <v>4074</v>
      </c>
      <c r="H511" t="s">
        <v>4075</v>
      </c>
      <c r="I511" s="160" t="s">
        <v>4009</v>
      </c>
      <c r="J511" t="s">
        <v>4410</v>
      </c>
      <c r="K511">
        <v>99</v>
      </c>
      <c r="L511" t="s">
        <v>3999</v>
      </c>
    </row>
    <row r="512" spans="1:12">
      <c r="A512" s="15">
        <v>40301027</v>
      </c>
      <c r="B512" t="s">
        <v>4000</v>
      </c>
      <c r="C512" t="s">
        <v>4407</v>
      </c>
      <c r="D512" t="s">
        <v>4408</v>
      </c>
      <c r="E512" t="s">
        <v>4438</v>
      </c>
      <c r="F512" t="s">
        <v>4073</v>
      </c>
      <c r="G512" s="160" t="s">
        <v>4074</v>
      </c>
      <c r="H512" t="s">
        <v>4075</v>
      </c>
      <c r="I512" s="160" t="s">
        <v>4009</v>
      </c>
      <c r="J512" t="s">
        <v>4410</v>
      </c>
      <c r="K512" s="160" t="s">
        <v>4009</v>
      </c>
      <c r="L512" t="s">
        <v>4421</v>
      </c>
    </row>
    <row r="513" spans="1:12">
      <c r="A513" s="15">
        <v>40301028</v>
      </c>
      <c r="B513" t="s">
        <v>4000</v>
      </c>
      <c r="C513" t="s">
        <v>4407</v>
      </c>
      <c r="D513" t="s">
        <v>4408</v>
      </c>
      <c r="E513" t="s">
        <v>4439</v>
      </c>
      <c r="F513" t="s">
        <v>4073</v>
      </c>
      <c r="G513" s="160" t="s">
        <v>4074</v>
      </c>
      <c r="H513" t="s">
        <v>4075</v>
      </c>
      <c r="I513" s="160" t="s">
        <v>4009</v>
      </c>
      <c r="J513" t="s">
        <v>4410</v>
      </c>
      <c r="K513">
        <v>99</v>
      </c>
      <c r="L513" t="s">
        <v>3999</v>
      </c>
    </row>
    <row r="514" spans="1:12">
      <c r="A514" s="15">
        <v>40301029</v>
      </c>
      <c r="B514" t="s">
        <v>4000</v>
      </c>
      <c r="C514" t="s">
        <v>4407</v>
      </c>
      <c r="D514" t="s">
        <v>4408</v>
      </c>
      <c r="E514" t="s">
        <v>4440</v>
      </c>
      <c r="F514" t="s">
        <v>4073</v>
      </c>
      <c r="G514" s="160" t="s">
        <v>4074</v>
      </c>
      <c r="H514" t="s">
        <v>4075</v>
      </c>
      <c r="I514" s="160" t="s">
        <v>4009</v>
      </c>
      <c r="J514" t="s">
        <v>4410</v>
      </c>
      <c r="K514">
        <v>99</v>
      </c>
      <c r="L514" t="s">
        <v>3999</v>
      </c>
    </row>
    <row r="515" spans="1:12">
      <c r="A515" s="15">
        <v>40301065</v>
      </c>
      <c r="B515" t="s">
        <v>4000</v>
      </c>
      <c r="C515" t="s">
        <v>4407</v>
      </c>
      <c r="D515" t="s">
        <v>4408</v>
      </c>
      <c r="E515" t="s">
        <v>4441</v>
      </c>
      <c r="F515" t="s">
        <v>4073</v>
      </c>
      <c r="G515" s="160" t="s">
        <v>4074</v>
      </c>
      <c r="H515" t="s">
        <v>4075</v>
      </c>
      <c r="I515" s="160" t="s">
        <v>4009</v>
      </c>
      <c r="J515" t="s">
        <v>4410</v>
      </c>
      <c r="K515">
        <v>99</v>
      </c>
      <c r="L515" t="s">
        <v>3999</v>
      </c>
    </row>
    <row r="516" spans="1:12">
      <c r="A516" s="15">
        <v>40301066</v>
      </c>
      <c r="B516" t="s">
        <v>4000</v>
      </c>
      <c r="C516" t="s">
        <v>4407</v>
      </c>
      <c r="D516" t="s">
        <v>4408</v>
      </c>
      <c r="E516" t="s">
        <v>4442</v>
      </c>
      <c r="F516" t="s">
        <v>4073</v>
      </c>
      <c r="G516" s="160" t="s">
        <v>4074</v>
      </c>
      <c r="H516" t="s">
        <v>4075</v>
      </c>
      <c r="I516" s="160" t="s">
        <v>4009</v>
      </c>
      <c r="J516" t="s">
        <v>4410</v>
      </c>
      <c r="K516" s="160" t="s">
        <v>4009</v>
      </c>
      <c r="L516" t="s">
        <v>4421</v>
      </c>
    </row>
    <row r="517" spans="1:12">
      <c r="A517" s="15">
        <v>40301067</v>
      </c>
      <c r="B517" t="s">
        <v>4000</v>
      </c>
      <c r="C517" t="s">
        <v>4407</v>
      </c>
      <c r="D517" t="s">
        <v>4408</v>
      </c>
      <c r="E517" t="s">
        <v>4443</v>
      </c>
      <c r="F517" t="s">
        <v>4073</v>
      </c>
      <c r="G517" s="160" t="s">
        <v>4074</v>
      </c>
      <c r="H517" t="s">
        <v>4075</v>
      </c>
      <c r="I517" s="160" t="s">
        <v>4009</v>
      </c>
      <c r="J517" t="s">
        <v>4410</v>
      </c>
      <c r="K517" s="160" t="s">
        <v>4009</v>
      </c>
      <c r="L517" t="s">
        <v>4421</v>
      </c>
    </row>
    <row r="518" spans="1:12">
      <c r="A518" s="15">
        <v>40301068</v>
      </c>
      <c r="B518" t="s">
        <v>4000</v>
      </c>
      <c r="C518" t="s">
        <v>4407</v>
      </c>
      <c r="D518" t="s">
        <v>4408</v>
      </c>
      <c r="E518" t="s">
        <v>4444</v>
      </c>
      <c r="F518" t="s">
        <v>4073</v>
      </c>
      <c r="G518" s="160" t="s">
        <v>4074</v>
      </c>
      <c r="H518" t="s">
        <v>4075</v>
      </c>
      <c r="I518" s="160" t="s">
        <v>4009</v>
      </c>
      <c r="J518" t="s">
        <v>4410</v>
      </c>
      <c r="K518" s="160" t="s">
        <v>4009</v>
      </c>
      <c r="L518" t="s">
        <v>4421</v>
      </c>
    </row>
    <row r="519" spans="1:12">
      <c r="A519" s="15">
        <v>40301069</v>
      </c>
      <c r="B519" t="s">
        <v>4000</v>
      </c>
      <c r="C519" t="s">
        <v>4407</v>
      </c>
      <c r="D519" t="s">
        <v>4408</v>
      </c>
      <c r="E519" t="s">
        <v>4445</v>
      </c>
      <c r="F519" t="s">
        <v>4073</v>
      </c>
      <c r="G519" s="160" t="s">
        <v>4074</v>
      </c>
      <c r="H519" t="s">
        <v>4075</v>
      </c>
      <c r="I519" s="160" t="s">
        <v>4009</v>
      </c>
      <c r="J519" t="s">
        <v>4410</v>
      </c>
      <c r="K519">
        <v>99</v>
      </c>
      <c r="L519" t="s">
        <v>3999</v>
      </c>
    </row>
    <row r="520" spans="1:12">
      <c r="A520" s="15">
        <v>40301075</v>
      </c>
      <c r="B520" t="s">
        <v>4000</v>
      </c>
      <c r="C520" t="s">
        <v>4407</v>
      </c>
      <c r="D520" t="s">
        <v>4408</v>
      </c>
      <c r="E520" t="s">
        <v>4446</v>
      </c>
      <c r="F520" t="s">
        <v>4073</v>
      </c>
      <c r="G520" s="160" t="s">
        <v>4074</v>
      </c>
      <c r="H520" t="s">
        <v>4075</v>
      </c>
      <c r="I520" s="160" t="s">
        <v>4009</v>
      </c>
      <c r="J520" t="s">
        <v>4410</v>
      </c>
      <c r="K520">
        <v>99</v>
      </c>
      <c r="L520" t="s">
        <v>3999</v>
      </c>
    </row>
    <row r="521" spans="1:12">
      <c r="A521" s="15">
        <v>40301076</v>
      </c>
      <c r="B521" t="s">
        <v>4000</v>
      </c>
      <c r="C521" t="s">
        <v>4407</v>
      </c>
      <c r="D521" t="s">
        <v>4408</v>
      </c>
      <c r="E521" t="s">
        <v>4447</v>
      </c>
      <c r="F521" t="s">
        <v>4073</v>
      </c>
      <c r="G521" s="160" t="s">
        <v>4074</v>
      </c>
      <c r="H521" t="s">
        <v>4075</v>
      </c>
      <c r="I521" s="160" t="s">
        <v>4009</v>
      </c>
      <c r="J521" t="s">
        <v>4410</v>
      </c>
      <c r="K521">
        <v>99</v>
      </c>
      <c r="L521" t="s">
        <v>3999</v>
      </c>
    </row>
    <row r="522" spans="1:12">
      <c r="A522" s="15">
        <v>40301077</v>
      </c>
      <c r="B522" t="s">
        <v>4000</v>
      </c>
      <c r="C522" t="s">
        <v>4407</v>
      </c>
      <c r="D522" t="s">
        <v>4408</v>
      </c>
      <c r="E522" t="s">
        <v>4448</v>
      </c>
      <c r="F522" t="s">
        <v>4073</v>
      </c>
      <c r="G522" s="160" t="s">
        <v>4074</v>
      </c>
      <c r="H522" t="s">
        <v>4075</v>
      </c>
      <c r="I522" s="160" t="s">
        <v>4009</v>
      </c>
      <c r="J522" t="s">
        <v>4410</v>
      </c>
      <c r="K522">
        <v>99</v>
      </c>
      <c r="L522" t="s">
        <v>3999</v>
      </c>
    </row>
    <row r="523" spans="1:12">
      <c r="A523" s="15">
        <v>40301078</v>
      </c>
      <c r="B523" t="s">
        <v>4000</v>
      </c>
      <c r="C523" t="s">
        <v>4407</v>
      </c>
      <c r="D523" t="s">
        <v>4408</v>
      </c>
      <c r="E523" t="s">
        <v>4449</v>
      </c>
      <c r="F523" t="s">
        <v>4073</v>
      </c>
      <c r="G523" s="160" t="s">
        <v>4074</v>
      </c>
      <c r="H523" t="s">
        <v>4075</v>
      </c>
      <c r="I523" s="160" t="s">
        <v>4009</v>
      </c>
      <c r="J523" t="s">
        <v>4410</v>
      </c>
      <c r="K523" s="160" t="s">
        <v>4009</v>
      </c>
      <c r="L523" t="s">
        <v>4421</v>
      </c>
    </row>
    <row r="524" spans="1:12">
      <c r="A524" s="15">
        <v>40301079</v>
      </c>
      <c r="B524" t="s">
        <v>4000</v>
      </c>
      <c r="C524" t="s">
        <v>4407</v>
      </c>
      <c r="D524" t="s">
        <v>4408</v>
      </c>
      <c r="E524" t="s">
        <v>4450</v>
      </c>
      <c r="F524" t="s">
        <v>4073</v>
      </c>
      <c r="G524" s="160" t="s">
        <v>4074</v>
      </c>
      <c r="H524" t="s">
        <v>4075</v>
      </c>
      <c r="I524" s="160" t="s">
        <v>4009</v>
      </c>
      <c r="J524" t="s">
        <v>4410</v>
      </c>
      <c r="K524">
        <v>99</v>
      </c>
      <c r="L524" t="s">
        <v>3999</v>
      </c>
    </row>
    <row r="525" spans="1:12">
      <c r="A525" s="15">
        <v>40301097</v>
      </c>
      <c r="B525" t="s">
        <v>4000</v>
      </c>
      <c r="C525" t="s">
        <v>4407</v>
      </c>
      <c r="D525" t="s">
        <v>4408</v>
      </c>
      <c r="E525" t="s">
        <v>4451</v>
      </c>
      <c r="F525" t="s">
        <v>4073</v>
      </c>
      <c r="G525" s="160" t="s">
        <v>4074</v>
      </c>
      <c r="H525" t="s">
        <v>4075</v>
      </c>
      <c r="I525" s="160" t="s">
        <v>4009</v>
      </c>
      <c r="J525" t="s">
        <v>4410</v>
      </c>
      <c r="K525">
        <v>99</v>
      </c>
      <c r="L525" t="s">
        <v>3999</v>
      </c>
    </row>
    <row r="526" spans="1:12">
      <c r="A526" s="15">
        <v>40301098</v>
      </c>
      <c r="B526" t="s">
        <v>4000</v>
      </c>
      <c r="C526" t="s">
        <v>4407</v>
      </c>
      <c r="D526" t="s">
        <v>4408</v>
      </c>
      <c r="E526" t="s">
        <v>4452</v>
      </c>
      <c r="F526" t="s">
        <v>4073</v>
      </c>
      <c r="G526" s="160" t="s">
        <v>4074</v>
      </c>
      <c r="H526" t="s">
        <v>4075</v>
      </c>
      <c r="I526" s="160" t="s">
        <v>4009</v>
      </c>
      <c r="J526" t="s">
        <v>4410</v>
      </c>
      <c r="K526">
        <v>99</v>
      </c>
      <c r="L526" t="s">
        <v>3999</v>
      </c>
    </row>
    <row r="527" spans="1:12">
      <c r="A527" s="15">
        <v>40301099</v>
      </c>
      <c r="B527" t="s">
        <v>4000</v>
      </c>
      <c r="C527" t="s">
        <v>4407</v>
      </c>
      <c r="D527" t="s">
        <v>4408</v>
      </c>
      <c r="E527" t="s">
        <v>4453</v>
      </c>
      <c r="F527" t="s">
        <v>4073</v>
      </c>
      <c r="G527" s="160" t="s">
        <v>4074</v>
      </c>
      <c r="H527" t="s">
        <v>4075</v>
      </c>
      <c r="I527" s="160" t="s">
        <v>4009</v>
      </c>
      <c r="J527" t="s">
        <v>4410</v>
      </c>
      <c r="K527">
        <v>99</v>
      </c>
      <c r="L527" t="s">
        <v>3999</v>
      </c>
    </row>
    <row r="528" spans="1:12">
      <c r="A528" s="15">
        <v>40301101</v>
      </c>
      <c r="B528" t="s">
        <v>4000</v>
      </c>
      <c r="C528" t="s">
        <v>4407</v>
      </c>
      <c r="D528" t="s">
        <v>4454</v>
      </c>
      <c r="E528" t="s">
        <v>4409</v>
      </c>
      <c r="F528" t="s">
        <v>4073</v>
      </c>
      <c r="G528" s="160" t="s">
        <v>4074</v>
      </c>
      <c r="H528" t="s">
        <v>4075</v>
      </c>
      <c r="I528" s="160" t="s">
        <v>4009</v>
      </c>
      <c r="J528" t="s">
        <v>4410</v>
      </c>
      <c r="K528" s="160" t="s">
        <v>3995</v>
      </c>
      <c r="L528" t="s">
        <v>4455</v>
      </c>
    </row>
    <row r="529" spans="1:12">
      <c r="A529" s="15">
        <v>40301102</v>
      </c>
      <c r="B529" t="s">
        <v>4000</v>
      </c>
      <c r="C529" t="s">
        <v>4407</v>
      </c>
      <c r="D529" t="s">
        <v>4454</v>
      </c>
      <c r="E529" t="s">
        <v>4412</v>
      </c>
      <c r="F529" t="s">
        <v>4073</v>
      </c>
      <c r="G529" s="160" t="s">
        <v>4074</v>
      </c>
      <c r="H529" t="s">
        <v>4075</v>
      </c>
      <c r="I529" s="160" t="s">
        <v>4009</v>
      </c>
      <c r="J529" t="s">
        <v>4410</v>
      </c>
      <c r="K529" s="160" t="s">
        <v>3995</v>
      </c>
      <c r="L529" t="s">
        <v>4455</v>
      </c>
    </row>
    <row r="530" spans="1:12">
      <c r="A530" s="15">
        <v>40301103</v>
      </c>
      <c r="B530" t="s">
        <v>4000</v>
      </c>
      <c r="C530" t="s">
        <v>4407</v>
      </c>
      <c r="D530" t="s">
        <v>4454</v>
      </c>
      <c r="E530" t="s">
        <v>4413</v>
      </c>
      <c r="F530" t="s">
        <v>4073</v>
      </c>
      <c r="G530" s="160" t="s">
        <v>4074</v>
      </c>
      <c r="H530" t="s">
        <v>4075</v>
      </c>
      <c r="I530" s="160" t="s">
        <v>4009</v>
      </c>
      <c r="J530" t="s">
        <v>4410</v>
      </c>
      <c r="K530" s="160" t="s">
        <v>3995</v>
      </c>
      <c r="L530" t="s">
        <v>4455</v>
      </c>
    </row>
    <row r="531" spans="1:12">
      <c r="A531" s="15">
        <v>40301104</v>
      </c>
      <c r="B531" t="s">
        <v>4000</v>
      </c>
      <c r="C531" t="s">
        <v>4407</v>
      </c>
      <c r="D531" t="s">
        <v>4454</v>
      </c>
      <c r="E531" t="s">
        <v>4414</v>
      </c>
      <c r="F531" t="s">
        <v>4073</v>
      </c>
      <c r="G531" s="160" t="s">
        <v>4074</v>
      </c>
      <c r="H531" t="s">
        <v>4075</v>
      </c>
      <c r="I531" s="160" t="s">
        <v>4009</v>
      </c>
      <c r="J531" t="s">
        <v>4410</v>
      </c>
      <c r="K531" s="160" t="s">
        <v>3995</v>
      </c>
      <c r="L531" t="s">
        <v>4455</v>
      </c>
    </row>
    <row r="532" spans="1:12">
      <c r="A532" s="15">
        <v>40301105</v>
      </c>
      <c r="B532" t="s">
        <v>4000</v>
      </c>
      <c r="C532" t="s">
        <v>4407</v>
      </c>
      <c r="D532" t="s">
        <v>4454</v>
      </c>
      <c r="E532" t="s">
        <v>4415</v>
      </c>
      <c r="F532" t="s">
        <v>4073</v>
      </c>
      <c r="G532" s="160" t="s">
        <v>4074</v>
      </c>
      <c r="H532" t="s">
        <v>4075</v>
      </c>
      <c r="I532" s="160" t="s">
        <v>4009</v>
      </c>
      <c r="J532" t="s">
        <v>4410</v>
      </c>
      <c r="K532" s="160" t="s">
        <v>3995</v>
      </c>
      <c r="L532" t="s">
        <v>4455</v>
      </c>
    </row>
    <row r="533" spans="1:12">
      <c r="A533" s="15">
        <v>40301106</v>
      </c>
      <c r="B533" t="s">
        <v>4000</v>
      </c>
      <c r="C533" t="s">
        <v>4407</v>
      </c>
      <c r="D533" t="s">
        <v>4454</v>
      </c>
      <c r="E533" t="s">
        <v>4416</v>
      </c>
      <c r="F533" t="s">
        <v>4073</v>
      </c>
      <c r="G533" s="160" t="s">
        <v>4074</v>
      </c>
      <c r="H533" t="s">
        <v>4075</v>
      </c>
      <c r="I533" s="160" t="s">
        <v>4009</v>
      </c>
      <c r="J533" t="s">
        <v>4410</v>
      </c>
      <c r="K533" s="160" t="s">
        <v>3995</v>
      </c>
      <c r="L533" t="s">
        <v>4455</v>
      </c>
    </row>
    <row r="534" spans="1:12">
      <c r="A534" s="15">
        <v>40301107</v>
      </c>
      <c r="B534" t="s">
        <v>4000</v>
      </c>
      <c r="C534" t="s">
        <v>4407</v>
      </c>
      <c r="D534" t="s">
        <v>4454</v>
      </c>
      <c r="E534" t="s">
        <v>4456</v>
      </c>
      <c r="F534" t="s">
        <v>4073</v>
      </c>
      <c r="G534" s="160" t="s">
        <v>4074</v>
      </c>
      <c r="H534" t="s">
        <v>4075</v>
      </c>
      <c r="I534" s="160" t="s">
        <v>4009</v>
      </c>
      <c r="J534" t="s">
        <v>4410</v>
      </c>
      <c r="K534" s="160" t="s">
        <v>3995</v>
      </c>
      <c r="L534" t="s">
        <v>4455</v>
      </c>
    </row>
    <row r="535" spans="1:12">
      <c r="A535" s="15">
        <v>40301108</v>
      </c>
      <c r="B535" t="s">
        <v>4000</v>
      </c>
      <c r="C535" t="s">
        <v>4407</v>
      </c>
      <c r="D535" t="s">
        <v>4454</v>
      </c>
      <c r="E535" t="s">
        <v>4457</v>
      </c>
      <c r="F535" t="s">
        <v>4073</v>
      </c>
      <c r="G535" s="160" t="s">
        <v>4074</v>
      </c>
      <c r="H535" t="s">
        <v>4075</v>
      </c>
      <c r="I535" s="160" t="s">
        <v>4009</v>
      </c>
      <c r="J535" t="s">
        <v>4410</v>
      </c>
      <c r="K535" s="160" t="s">
        <v>3995</v>
      </c>
      <c r="L535" t="s">
        <v>4455</v>
      </c>
    </row>
    <row r="536" spans="1:12">
      <c r="A536" s="15">
        <v>40301109</v>
      </c>
      <c r="B536" t="s">
        <v>4000</v>
      </c>
      <c r="C536" t="s">
        <v>4407</v>
      </c>
      <c r="D536" t="s">
        <v>4454</v>
      </c>
      <c r="E536" t="s">
        <v>4420</v>
      </c>
      <c r="F536" t="s">
        <v>4073</v>
      </c>
      <c r="G536" s="160" t="s">
        <v>4074</v>
      </c>
      <c r="H536" t="s">
        <v>4075</v>
      </c>
      <c r="I536" s="160" t="s">
        <v>4009</v>
      </c>
      <c r="J536" t="s">
        <v>4410</v>
      </c>
      <c r="K536" s="160" t="s">
        <v>3997</v>
      </c>
      <c r="L536" t="s">
        <v>4458</v>
      </c>
    </row>
    <row r="537" spans="1:12">
      <c r="A537" s="15">
        <v>40301110</v>
      </c>
      <c r="B537" t="s">
        <v>4000</v>
      </c>
      <c r="C537" t="s">
        <v>4407</v>
      </c>
      <c r="D537" t="s">
        <v>4454</v>
      </c>
      <c r="E537" t="s">
        <v>4422</v>
      </c>
      <c r="F537" t="s">
        <v>4073</v>
      </c>
      <c r="G537" s="160" t="s">
        <v>4074</v>
      </c>
      <c r="H537" t="s">
        <v>4075</v>
      </c>
      <c r="I537" s="160" t="s">
        <v>4009</v>
      </c>
      <c r="J537" t="s">
        <v>4410</v>
      </c>
      <c r="K537" s="160" t="s">
        <v>3997</v>
      </c>
      <c r="L537" t="s">
        <v>4458</v>
      </c>
    </row>
    <row r="538" spans="1:12">
      <c r="A538" s="15">
        <v>40301111</v>
      </c>
      <c r="B538" t="s">
        <v>4000</v>
      </c>
      <c r="C538" t="s">
        <v>4407</v>
      </c>
      <c r="D538" t="s">
        <v>4454</v>
      </c>
      <c r="E538" t="s">
        <v>4424</v>
      </c>
      <c r="F538" t="s">
        <v>4073</v>
      </c>
      <c r="G538" s="160" t="s">
        <v>4074</v>
      </c>
      <c r="H538" t="s">
        <v>4075</v>
      </c>
      <c r="I538" s="160" t="s">
        <v>4009</v>
      </c>
      <c r="J538" t="s">
        <v>4410</v>
      </c>
      <c r="K538">
        <v>99</v>
      </c>
      <c r="L538" t="s">
        <v>3999</v>
      </c>
    </row>
    <row r="539" spans="1:12">
      <c r="A539" s="15">
        <v>40301112</v>
      </c>
      <c r="B539" t="s">
        <v>4000</v>
      </c>
      <c r="C539" t="s">
        <v>4407</v>
      </c>
      <c r="D539" t="s">
        <v>4454</v>
      </c>
      <c r="E539" t="s">
        <v>4425</v>
      </c>
      <c r="F539" t="s">
        <v>4073</v>
      </c>
      <c r="G539" s="160" t="s">
        <v>4074</v>
      </c>
      <c r="H539" t="s">
        <v>4075</v>
      </c>
      <c r="I539" s="160" t="s">
        <v>4009</v>
      </c>
      <c r="J539" t="s">
        <v>4410</v>
      </c>
      <c r="K539">
        <v>99</v>
      </c>
      <c r="L539" t="s">
        <v>3999</v>
      </c>
    </row>
    <row r="540" spans="1:12">
      <c r="A540" s="15">
        <v>40301113</v>
      </c>
      <c r="B540" t="s">
        <v>4000</v>
      </c>
      <c r="C540" t="s">
        <v>4407</v>
      </c>
      <c r="D540" t="s">
        <v>4454</v>
      </c>
      <c r="E540" t="s">
        <v>4427</v>
      </c>
      <c r="F540" t="s">
        <v>4073</v>
      </c>
      <c r="G540" s="160" t="s">
        <v>4074</v>
      </c>
      <c r="H540" t="s">
        <v>4075</v>
      </c>
      <c r="I540" s="160" t="s">
        <v>4009</v>
      </c>
      <c r="J540" t="s">
        <v>4410</v>
      </c>
      <c r="K540">
        <v>99</v>
      </c>
      <c r="L540" t="s">
        <v>3999</v>
      </c>
    </row>
    <row r="541" spans="1:12">
      <c r="A541" s="15">
        <v>40301114</v>
      </c>
      <c r="B541" t="s">
        <v>4000</v>
      </c>
      <c r="C541" t="s">
        <v>4407</v>
      </c>
      <c r="D541" t="s">
        <v>4454</v>
      </c>
      <c r="E541" t="s">
        <v>4428</v>
      </c>
      <c r="F541" t="s">
        <v>4073</v>
      </c>
      <c r="G541" s="160" t="s">
        <v>4074</v>
      </c>
      <c r="H541" t="s">
        <v>4075</v>
      </c>
      <c r="I541" s="160" t="s">
        <v>4009</v>
      </c>
      <c r="J541" t="s">
        <v>4410</v>
      </c>
      <c r="K541">
        <v>99</v>
      </c>
      <c r="L541" t="s">
        <v>3999</v>
      </c>
    </row>
    <row r="542" spans="1:12">
      <c r="A542" s="15">
        <v>40301115</v>
      </c>
      <c r="B542" t="s">
        <v>4000</v>
      </c>
      <c r="C542" t="s">
        <v>4407</v>
      </c>
      <c r="D542" t="s">
        <v>4454</v>
      </c>
      <c r="E542" t="s">
        <v>4430</v>
      </c>
      <c r="F542" t="s">
        <v>4073</v>
      </c>
      <c r="G542" s="160" t="s">
        <v>4074</v>
      </c>
      <c r="H542" t="s">
        <v>4075</v>
      </c>
      <c r="I542" s="160" t="s">
        <v>4009</v>
      </c>
      <c r="J542" t="s">
        <v>4410</v>
      </c>
      <c r="K542">
        <v>99</v>
      </c>
      <c r="L542" t="s">
        <v>3999</v>
      </c>
    </row>
    <row r="543" spans="1:12">
      <c r="A543" s="15">
        <v>40301116</v>
      </c>
      <c r="B543" t="s">
        <v>4000</v>
      </c>
      <c r="C543" t="s">
        <v>4407</v>
      </c>
      <c r="D543" t="s">
        <v>4454</v>
      </c>
      <c r="E543" t="s">
        <v>4431</v>
      </c>
      <c r="F543" t="s">
        <v>4073</v>
      </c>
      <c r="G543" s="160" t="s">
        <v>4074</v>
      </c>
      <c r="H543" t="s">
        <v>4075</v>
      </c>
      <c r="I543" s="160" t="s">
        <v>4009</v>
      </c>
      <c r="J543" t="s">
        <v>4410</v>
      </c>
      <c r="K543">
        <v>99</v>
      </c>
      <c r="L543" t="s">
        <v>3999</v>
      </c>
    </row>
    <row r="544" spans="1:12">
      <c r="A544" s="15">
        <v>40301117</v>
      </c>
      <c r="B544" t="s">
        <v>4000</v>
      </c>
      <c r="C544" t="s">
        <v>4407</v>
      </c>
      <c r="D544" t="s">
        <v>4454</v>
      </c>
      <c r="E544" t="s">
        <v>4423</v>
      </c>
      <c r="F544" t="s">
        <v>4073</v>
      </c>
      <c r="G544" s="160" t="s">
        <v>4074</v>
      </c>
      <c r="H544" t="s">
        <v>4075</v>
      </c>
      <c r="I544" s="160" t="s">
        <v>4009</v>
      </c>
      <c r="J544" t="s">
        <v>4410</v>
      </c>
      <c r="K544">
        <v>99</v>
      </c>
      <c r="L544" t="s">
        <v>3999</v>
      </c>
    </row>
    <row r="545" spans="1:12">
      <c r="A545" s="15">
        <v>40301118</v>
      </c>
      <c r="B545" t="s">
        <v>4000</v>
      </c>
      <c r="C545" t="s">
        <v>4407</v>
      </c>
      <c r="D545" t="s">
        <v>4454</v>
      </c>
      <c r="E545" t="s">
        <v>4426</v>
      </c>
      <c r="F545" t="s">
        <v>4073</v>
      </c>
      <c r="G545" s="160" t="s">
        <v>4074</v>
      </c>
      <c r="H545" t="s">
        <v>4075</v>
      </c>
      <c r="I545" s="160" t="s">
        <v>4009</v>
      </c>
      <c r="J545" t="s">
        <v>4410</v>
      </c>
      <c r="K545">
        <v>99</v>
      </c>
      <c r="L545" t="s">
        <v>3999</v>
      </c>
    </row>
    <row r="546" spans="1:12">
      <c r="A546" s="15">
        <v>40301119</v>
      </c>
      <c r="B546" t="s">
        <v>4000</v>
      </c>
      <c r="C546" t="s">
        <v>4407</v>
      </c>
      <c r="D546" t="s">
        <v>4454</v>
      </c>
      <c r="E546" t="s">
        <v>4429</v>
      </c>
      <c r="F546" t="s">
        <v>4073</v>
      </c>
      <c r="G546" s="160" t="s">
        <v>4074</v>
      </c>
      <c r="H546" t="s">
        <v>4075</v>
      </c>
      <c r="I546" s="160" t="s">
        <v>4009</v>
      </c>
      <c r="J546" t="s">
        <v>4410</v>
      </c>
      <c r="K546">
        <v>99</v>
      </c>
      <c r="L546" t="s">
        <v>3999</v>
      </c>
    </row>
    <row r="547" spans="1:12">
      <c r="A547" s="15">
        <v>40301120</v>
      </c>
      <c r="B547" t="s">
        <v>4000</v>
      </c>
      <c r="C547" t="s">
        <v>4407</v>
      </c>
      <c r="D547" t="s">
        <v>4454</v>
      </c>
      <c r="E547" t="s">
        <v>4432</v>
      </c>
      <c r="F547" t="s">
        <v>4073</v>
      </c>
      <c r="G547" s="160" t="s">
        <v>4074</v>
      </c>
      <c r="H547" t="s">
        <v>4075</v>
      </c>
      <c r="I547" s="160" t="s">
        <v>4009</v>
      </c>
      <c r="J547" t="s">
        <v>4410</v>
      </c>
      <c r="K547">
        <v>99</v>
      </c>
      <c r="L547" t="s">
        <v>3999</v>
      </c>
    </row>
    <row r="548" spans="1:12">
      <c r="A548" s="15">
        <v>40301125</v>
      </c>
      <c r="B548" t="s">
        <v>4000</v>
      </c>
      <c r="C548" t="s">
        <v>4407</v>
      </c>
      <c r="D548" t="s">
        <v>4454</v>
      </c>
      <c r="E548" t="s">
        <v>4436</v>
      </c>
      <c r="F548" t="s">
        <v>4073</v>
      </c>
      <c r="G548" s="160" t="s">
        <v>4074</v>
      </c>
      <c r="H548" t="s">
        <v>4075</v>
      </c>
      <c r="I548" s="160" t="s">
        <v>4009</v>
      </c>
      <c r="J548" t="s">
        <v>4410</v>
      </c>
      <c r="K548">
        <v>99</v>
      </c>
      <c r="L548" t="s">
        <v>3999</v>
      </c>
    </row>
    <row r="549" spans="1:12">
      <c r="A549" s="15">
        <v>40301126</v>
      </c>
      <c r="B549" t="s">
        <v>4000</v>
      </c>
      <c r="C549" t="s">
        <v>4407</v>
      </c>
      <c r="D549" t="s">
        <v>4454</v>
      </c>
      <c r="E549" t="s">
        <v>4437</v>
      </c>
      <c r="F549" t="s">
        <v>4073</v>
      </c>
      <c r="G549" s="160" t="s">
        <v>4074</v>
      </c>
      <c r="H549" t="s">
        <v>4075</v>
      </c>
      <c r="I549" s="160" t="s">
        <v>4009</v>
      </c>
      <c r="J549" t="s">
        <v>4410</v>
      </c>
      <c r="K549" s="160" t="s">
        <v>3997</v>
      </c>
      <c r="L549" t="s">
        <v>4458</v>
      </c>
    </row>
    <row r="550" spans="1:12">
      <c r="A550" s="15">
        <v>40301127</v>
      </c>
      <c r="B550" t="s">
        <v>4000</v>
      </c>
      <c r="C550" t="s">
        <v>4407</v>
      </c>
      <c r="D550" t="s">
        <v>4454</v>
      </c>
      <c r="E550" t="s">
        <v>4438</v>
      </c>
      <c r="F550" t="s">
        <v>4073</v>
      </c>
      <c r="G550" s="160" t="s">
        <v>4074</v>
      </c>
      <c r="H550" t="s">
        <v>4075</v>
      </c>
      <c r="I550" s="160" t="s">
        <v>4009</v>
      </c>
      <c r="J550" t="s">
        <v>4410</v>
      </c>
      <c r="K550" s="160" t="s">
        <v>3997</v>
      </c>
      <c r="L550" t="s">
        <v>4458</v>
      </c>
    </row>
    <row r="551" spans="1:12">
      <c r="A551" s="15">
        <v>40301128</v>
      </c>
      <c r="B551" t="s">
        <v>4000</v>
      </c>
      <c r="C551" t="s">
        <v>4407</v>
      </c>
      <c r="D551" t="s">
        <v>4454</v>
      </c>
      <c r="E551" t="s">
        <v>4459</v>
      </c>
      <c r="F551" t="s">
        <v>4073</v>
      </c>
      <c r="G551" s="160" t="s">
        <v>4074</v>
      </c>
      <c r="H551" t="s">
        <v>4075</v>
      </c>
      <c r="I551" s="160" t="s">
        <v>4009</v>
      </c>
      <c r="J551" t="s">
        <v>4410</v>
      </c>
      <c r="K551" s="160" t="s">
        <v>3997</v>
      </c>
      <c r="L551" t="s">
        <v>4458</v>
      </c>
    </row>
    <row r="552" spans="1:12">
      <c r="A552" s="15">
        <v>40301129</v>
      </c>
      <c r="B552" t="s">
        <v>4000</v>
      </c>
      <c r="C552" t="s">
        <v>4407</v>
      </c>
      <c r="D552" t="s">
        <v>4454</v>
      </c>
      <c r="E552" t="s">
        <v>4440</v>
      </c>
      <c r="F552" t="s">
        <v>4073</v>
      </c>
      <c r="G552" s="160" t="s">
        <v>4074</v>
      </c>
      <c r="H552" t="s">
        <v>4075</v>
      </c>
      <c r="I552" s="160" t="s">
        <v>4009</v>
      </c>
      <c r="J552" t="s">
        <v>4410</v>
      </c>
      <c r="K552" s="160" t="s">
        <v>3997</v>
      </c>
      <c r="L552" t="s">
        <v>4458</v>
      </c>
    </row>
    <row r="553" spans="1:12">
      <c r="A553" s="15">
        <v>40301130</v>
      </c>
      <c r="B553" t="s">
        <v>4000</v>
      </c>
      <c r="C553" t="s">
        <v>4407</v>
      </c>
      <c r="D553" t="s">
        <v>4454</v>
      </c>
      <c r="E553" t="s">
        <v>4460</v>
      </c>
      <c r="F553" t="s">
        <v>4073</v>
      </c>
      <c r="G553" s="160" t="s">
        <v>4074</v>
      </c>
      <c r="H553" t="s">
        <v>4075</v>
      </c>
      <c r="I553" s="160" t="s">
        <v>4009</v>
      </c>
      <c r="J553" t="s">
        <v>4410</v>
      </c>
      <c r="K553">
        <v>99</v>
      </c>
      <c r="L553" t="s">
        <v>3999</v>
      </c>
    </row>
    <row r="554" spans="1:12">
      <c r="A554" s="15">
        <v>40301131</v>
      </c>
      <c r="B554" t="s">
        <v>4000</v>
      </c>
      <c r="C554" t="s">
        <v>4407</v>
      </c>
      <c r="D554" t="s">
        <v>4454</v>
      </c>
      <c r="E554" t="s">
        <v>4461</v>
      </c>
      <c r="F554" t="s">
        <v>4073</v>
      </c>
      <c r="G554" s="160" t="s">
        <v>4074</v>
      </c>
      <c r="H554" t="s">
        <v>4075</v>
      </c>
      <c r="I554" s="160" t="s">
        <v>4009</v>
      </c>
      <c r="J554" t="s">
        <v>4410</v>
      </c>
      <c r="K554" s="160" t="s">
        <v>4069</v>
      </c>
      <c r="L554" t="s">
        <v>4462</v>
      </c>
    </row>
    <row r="555" spans="1:12">
      <c r="A555" s="15">
        <v>40301132</v>
      </c>
      <c r="B555" t="s">
        <v>4000</v>
      </c>
      <c r="C555" t="s">
        <v>4407</v>
      </c>
      <c r="D555" t="s">
        <v>4454</v>
      </c>
      <c r="E555" t="s">
        <v>4463</v>
      </c>
      <c r="F555" t="s">
        <v>4073</v>
      </c>
      <c r="G555" s="160" t="s">
        <v>4074</v>
      </c>
      <c r="H555" t="s">
        <v>4075</v>
      </c>
      <c r="I555" s="160" t="s">
        <v>4009</v>
      </c>
      <c r="J555" t="s">
        <v>4410</v>
      </c>
      <c r="K555" s="160" t="s">
        <v>4198</v>
      </c>
      <c r="L555" t="s">
        <v>4464</v>
      </c>
    </row>
    <row r="556" spans="1:12">
      <c r="A556" s="15">
        <v>40301133</v>
      </c>
      <c r="B556" t="s">
        <v>4000</v>
      </c>
      <c r="C556" t="s">
        <v>4407</v>
      </c>
      <c r="D556" t="s">
        <v>4454</v>
      </c>
      <c r="E556" t="s">
        <v>4465</v>
      </c>
      <c r="F556" t="s">
        <v>4073</v>
      </c>
      <c r="G556" s="160" t="s">
        <v>4074</v>
      </c>
      <c r="H556" t="s">
        <v>4075</v>
      </c>
      <c r="I556" s="160" t="s">
        <v>4009</v>
      </c>
      <c r="J556" t="s">
        <v>4410</v>
      </c>
      <c r="K556">
        <v>99</v>
      </c>
      <c r="L556" t="s">
        <v>3999</v>
      </c>
    </row>
    <row r="557" spans="1:12">
      <c r="A557" s="15">
        <v>40301134</v>
      </c>
      <c r="B557" t="s">
        <v>4000</v>
      </c>
      <c r="C557" t="s">
        <v>4407</v>
      </c>
      <c r="D557" t="s">
        <v>4454</v>
      </c>
      <c r="E557" t="s">
        <v>4466</v>
      </c>
      <c r="F557" t="s">
        <v>4073</v>
      </c>
      <c r="G557" s="160" t="s">
        <v>4074</v>
      </c>
      <c r="H557" t="s">
        <v>4075</v>
      </c>
      <c r="I557" s="160" t="s">
        <v>4009</v>
      </c>
      <c r="J557" t="s">
        <v>4410</v>
      </c>
      <c r="K557">
        <v>99</v>
      </c>
      <c r="L557" t="s">
        <v>3999</v>
      </c>
    </row>
    <row r="558" spans="1:12">
      <c r="A558" s="15">
        <v>40301135</v>
      </c>
      <c r="B558" t="s">
        <v>4000</v>
      </c>
      <c r="C558" t="s">
        <v>4407</v>
      </c>
      <c r="D558" t="s">
        <v>4454</v>
      </c>
      <c r="E558" t="s">
        <v>4467</v>
      </c>
      <c r="F558" t="s">
        <v>4073</v>
      </c>
      <c r="G558" s="160" t="s">
        <v>4074</v>
      </c>
      <c r="H558" t="s">
        <v>4075</v>
      </c>
      <c r="I558" s="160" t="s">
        <v>4009</v>
      </c>
      <c r="J558" t="s">
        <v>4410</v>
      </c>
      <c r="K558">
        <v>99</v>
      </c>
      <c r="L558" t="s">
        <v>3999</v>
      </c>
    </row>
    <row r="559" spans="1:12">
      <c r="A559" s="15">
        <v>40301140</v>
      </c>
      <c r="B559" t="s">
        <v>4000</v>
      </c>
      <c r="C559" t="s">
        <v>4407</v>
      </c>
      <c r="D559" t="s">
        <v>4454</v>
      </c>
      <c r="E559" t="s">
        <v>4468</v>
      </c>
      <c r="F559" t="s">
        <v>4073</v>
      </c>
      <c r="G559" s="160" t="s">
        <v>4074</v>
      </c>
      <c r="H559" t="s">
        <v>4075</v>
      </c>
      <c r="I559" s="160" t="s">
        <v>4009</v>
      </c>
      <c r="J559" t="s">
        <v>4410</v>
      </c>
      <c r="K559">
        <v>99</v>
      </c>
      <c r="L559" t="s">
        <v>3999</v>
      </c>
    </row>
    <row r="560" spans="1:12">
      <c r="A560" s="15">
        <v>40301141</v>
      </c>
      <c r="B560" t="s">
        <v>4000</v>
      </c>
      <c r="C560" t="s">
        <v>4407</v>
      </c>
      <c r="D560" t="s">
        <v>4454</v>
      </c>
      <c r="E560" t="s">
        <v>4469</v>
      </c>
      <c r="F560" t="s">
        <v>4073</v>
      </c>
      <c r="G560" s="160" t="s">
        <v>4074</v>
      </c>
      <c r="H560" t="s">
        <v>4075</v>
      </c>
      <c r="I560" s="160" t="s">
        <v>4009</v>
      </c>
      <c r="J560" t="s">
        <v>4410</v>
      </c>
      <c r="K560" s="160" t="s">
        <v>4069</v>
      </c>
      <c r="L560" t="s">
        <v>4462</v>
      </c>
    </row>
    <row r="561" spans="1:12">
      <c r="A561" s="15">
        <v>40301142</v>
      </c>
      <c r="B561" t="s">
        <v>4000</v>
      </c>
      <c r="C561" t="s">
        <v>4407</v>
      </c>
      <c r="D561" t="s">
        <v>4454</v>
      </c>
      <c r="E561" t="s">
        <v>4470</v>
      </c>
      <c r="F561" t="s">
        <v>4073</v>
      </c>
      <c r="G561" s="160" t="s">
        <v>4074</v>
      </c>
      <c r="H561" t="s">
        <v>4075</v>
      </c>
      <c r="I561" s="160" t="s">
        <v>4009</v>
      </c>
      <c r="J561" t="s">
        <v>4410</v>
      </c>
      <c r="K561" s="160" t="s">
        <v>4198</v>
      </c>
      <c r="L561" t="s">
        <v>4464</v>
      </c>
    </row>
    <row r="562" spans="1:12">
      <c r="A562" s="15">
        <v>40301143</v>
      </c>
      <c r="B562" t="s">
        <v>4000</v>
      </c>
      <c r="C562" t="s">
        <v>4407</v>
      </c>
      <c r="D562" t="s">
        <v>4454</v>
      </c>
      <c r="E562" t="s">
        <v>4471</v>
      </c>
      <c r="F562" t="s">
        <v>4073</v>
      </c>
      <c r="G562" s="160" t="s">
        <v>4074</v>
      </c>
      <c r="H562" t="s">
        <v>4075</v>
      </c>
      <c r="I562" s="160" t="s">
        <v>4009</v>
      </c>
      <c r="J562" t="s">
        <v>4410</v>
      </c>
      <c r="K562">
        <v>99</v>
      </c>
      <c r="L562" t="s">
        <v>3999</v>
      </c>
    </row>
    <row r="563" spans="1:12">
      <c r="A563" s="15">
        <v>40301144</v>
      </c>
      <c r="B563" t="s">
        <v>4000</v>
      </c>
      <c r="C563" t="s">
        <v>4407</v>
      </c>
      <c r="D563" t="s">
        <v>4454</v>
      </c>
      <c r="E563" t="s">
        <v>4472</v>
      </c>
      <c r="F563" t="s">
        <v>4073</v>
      </c>
      <c r="G563" s="160" t="s">
        <v>4074</v>
      </c>
      <c r="H563" t="s">
        <v>4075</v>
      </c>
      <c r="I563" s="160" t="s">
        <v>4009</v>
      </c>
      <c r="J563" t="s">
        <v>4410</v>
      </c>
      <c r="K563">
        <v>99</v>
      </c>
      <c r="L563" t="s">
        <v>3999</v>
      </c>
    </row>
    <row r="564" spans="1:12">
      <c r="A564" s="15">
        <v>40301145</v>
      </c>
      <c r="B564" t="s">
        <v>4000</v>
      </c>
      <c r="C564" t="s">
        <v>4407</v>
      </c>
      <c r="D564" t="s">
        <v>4454</v>
      </c>
      <c r="E564" t="s">
        <v>4473</v>
      </c>
      <c r="F564" t="s">
        <v>4073</v>
      </c>
      <c r="G564" s="160" t="s">
        <v>4074</v>
      </c>
      <c r="H564" t="s">
        <v>4075</v>
      </c>
      <c r="I564" s="160" t="s">
        <v>4009</v>
      </c>
      <c r="J564" t="s">
        <v>4410</v>
      </c>
      <c r="K564">
        <v>99</v>
      </c>
      <c r="L564" t="s">
        <v>3999</v>
      </c>
    </row>
    <row r="565" spans="1:12">
      <c r="A565" s="15">
        <v>40301150</v>
      </c>
      <c r="B565" t="s">
        <v>4000</v>
      </c>
      <c r="C565" t="s">
        <v>4407</v>
      </c>
      <c r="D565" t="s">
        <v>4454</v>
      </c>
      <c r="E565" t="s">
        <v>4474</v>
      </c>
      <c r="F565" t="s">
        <v>4073</v>
      </c>
      <c r="G565" s="160" t="s">
        <v>4074</v>
      </c>
      <c r="H565" t="s">
        <v>4075</v>
      </c>
      <c r="I565" s="160" t="s">
        <v>4009</v>
      </c>
      <c r="J565" t="s">
        <v>4410</v>
      </c>
      <c r="K565">
        <v>99</v>
      </c>
      <c r="L565" t="s">
        <v>3999</v>
      </c>
    </row>
    <row r="566" spans="1:12">
      <c r="A566" s="15">
        <v>40301151</v>
      </c>
      <c r="B566" t="s">
        <v>4000</v>
      </c>
      <c r="C566" t="s">
        <v>4407</v>
      </c>
      <c r="D566" t="s">
        <v>4454</v>
      </c>
      <c r="E566" t="s">
        <v>4475</v>
      </c>
      <c r="F566" t="s">
        <v>4073</v>
      </c>
      <c r="G566" s="160" t="s">
        <v>4074</v>
      </c>
      <c r="H566" t="s">
        <v>4075</v>
      </c>
      <c r="I566" s="160" t="s">
        <v>4009</v>
      </c>
      <c r="J566" t="s">
        <v>4410</v>
      </c>
      <c r="K566" s="160" t="s">
        <v>4076</v>
      </c>
      <c r="L566" t="s">
        <v>4476</v>
      </c>
    </row>
    <row r="567" spans="1:12">
      <c r="A567" s="15">
        <v>40301152</v>
      </c>
      <c r="B567" t="s">
        <v>4000</v>
      </c>
      <c r="C567" t="s">
        <v>4407</v>
      </c>
      <c r="D567" t="s">
        <v>4454</v>
      </c>
      <c r="E567" t="s">
        <v>4477</v>
      </c>
      <c r="F567" t="s">
        <v>4073</v>
      </c>
      <c r="G567" s="160" t="s">
        <v>4074</v>
      </c>
      <c r="H567" t="s">
        <v>4075</v>
      </c>
      <c r="I567" s="160" t="s">
        <v>4009</v>
      </c>
      <c r="J567" t="s">
        <v>4410</v>
      </c>
      <c r="K567" s="160" t="s">
        <v>4005</v>
      </c>
      <c r="L567" t="s">
        <v>4478</v>
      </c>
    </row>
    <row r="568" spans="1:12">
      <c r="A568" s="15">
        <v>40301153</v>
      </c>
      <c r="B568" t="s">
        <v>4000</v>
      </c>
      <c r="C568" t="s">
        <v>4407</v>
      </c>
      <c r="D568" t="s">
        <v>4454</v>
      </c>
      <c r="E568" t="s">
        <v>4479</v>
      </c>
      <c r="F568" t="s">
        <v>4073</v>
      </c>
      <c r="G568" s="160" t="s">
        <v>4074</v>
      </c>
      <c r="H568" t="s">
        <v>4075</v>
      </c>
      <c r="I568" s="160" t="s">
        <v>4009</v>
      </c>
      <c r="J568" t="s">
        <v>4410</v>
      </c>
      <c r="K568">
        <v>99</v>
      </c>
      <c r="L568" t="s">
        <v>3999</v>
      </c>
    </row>
    <row r="569" spans="1:12">
      <c r="A569" s="15">
        <v>40301154</v>
      </c>
      <c r="B569" t="s">
        <v>4000</v>
      </c>
      <c r="C569" t="s">
        <v>4407</v>
      </c>
      <c r="D569" t="s">
        <v>4454</v>
      </c>
      <c r="E569" t="s">
        <v>4480</v>
      </c>
      <c r="F569" t="s">
        <v>4073</v>
      </c>
      <c r="G569" s="160" t="s">
        <v>4074</v>
      </c>
      <c r="H569" t="s">
        <v>4075</v>
      </c>
      <c r="I569" s="160" t="s">
        <v>4009</v>
      </c>
      <c r="J569" t="s">
        <v>4410</v>
      </c>
      <c r="K569">
        <v>99</v>
      </c>
      <c r="L569" t="s">
        <v>3999</v>
      </c>
    </row>
    <row r="570" spans="1:12">
      <c r="A570" s="15">
        <v>40301155</v>
      </c>
      <c r="B570" t="s">
        <v>4000</v>
      </c>
      <c r="C570" t="s">
        <v>4407</v>
      </c>
      <c r="D570" t="s">
        <v>4454</v>
      </c>
      <c r="E570" t="s">
        <v>4481</v>
      </c>
      <c r="F570" t="s">
        <v>4073</v>
      </c>
      <c r="G570" s="160" t="s">
        <v>4074</v>
      </c>
      <c r="H570" t="s">
        <v>4075</v>
      </c>
      <c r="I570" s="160" t="s">
        <v>4009</v>
      </c>
      <c r="J570" t="s">
        <v>4410</v>
      </c>
      <c r="K570">
        <v>99</v>
      </c>
      <c r="L570" t="s">
        <v>3999</v>
      </c>
    </row>
    <row r="571" spans="1:12">
      <c r="A571" s="15">
        <v>40301165</v>
      </c>
      <c r="B571" t="s">
        <v>4000</v>
      </c>
      <c r="C571" t="s">
        <v>4407</v>
      </c>
      <c r="D571" t="s">
        <v>4454</v>
      </c>
      <c r="E571" t="s">
        <v>4441</v>
      </c>
      <c r="F571" t="s">
        <v>4073</v>
      </c>
      <c r="G571" s="160" t="s">
        <v>4074</v>
      </c>
      <c r="H571" t="s">
        <v>4075</v>
      </c>
      <c r="I571" s="160" t="s">
        <v>4009</v>
      </c>
      <c r="J571" t="s">
        <v>4410</v>
      </c>
      <c r="K571" s="160" t="s">
        <v>3997</v>
      </c>
      <c r="L571" t="s">
        <v>4458</v>
      </c>
    </row>
    <row r="572" spans="1:12">
      <c r="A572" s="15">
        <v>40301166</v>
      </c>
      <c r="B572" t="s">
        <v>4000</v>
      </c>
      <c r="C572" t="s">
        <v>4407</v>
      </c>
      <c r="D572" t="s">
        <v>4454</v>
      </c>
      <c r="E572" t="s">
        <v>4442</v>
      </c>
      <c r="F572" t="s">
        <v>4073</v>
      </c>
      <c r="G572" s="160" t="s">
        <v>4074</v>
      </c>
      <c r="H572" t="s">
        <v>4075</v>
      </c>
      <c r="I572" s="160" t="s">
        <v>4009</v>
      </c>
      <c r="J572" t="s">
        <v>4410</v>
      </c>
      <c r="K572" s="160" t="s">
        <v>3997</v>
      </c>
      <c r="L572" t="s">
        <v>4458</v>
      </c>
    </row>
    <row r="573" spans="1:12">
      <c r="A573" s="15">
        <v>40301167</v>
      </c>
      <c r="B573" t="s">
        <v>4000</v>
      </c>
      <c r="C573" t="s">
        <v>4407</v>
      </c>
      <c r="D573" t="s">
        <v>4454</v>
      </c>
      <c r="E573" t="s">
        <v>4443</v>
      </c>
      <c r="F573" t="s">
        <v>4073</v>
      </c>
      <c r="G573" s="160" t="s">
        <v>4074</v>
      </c>
      <c r="H573" t="s">
        <v>4075</v>
      </c>
      <c r="I573" s="160" t="s">
        <v>4009</v>
      </c>
      <c r="J573" t="s">
        <v>4410</v>
      </c>
      <c r="K573" s="160" t="s">
        <v>3997</v>
      </c>
      <c r="L573" t="s">
        <v>4458</v>
      </c>
    </row>
    <row r="574" spans="1:12">
      <c r="A574" s="15">
        <v>40301168</v>
      </c>
      <c r="B574" t="s">
        <v>4000</v>
      </c>
      <c r="C574" t="s">
        <v>4407</v>
      </c>
      <c r="D574" t="s">
        <v>4454</v>
      </c>
      <c r="E574" t="s">
        <v>4482</v>
      </c>
      <c r="F574" t="s">
        <v>4073</v>
      </c>
      <c r="G574" s="160" t="s">
        <v>4074</v>
      </c>
      <c r="H574" t="s">
        <v>4075</v>
      </c>
      <c r="I574" s="160" t="s">
        <v>4009</v>
      </c>
      <c r="J574" t="s">
        <v>4410</v>
      </c>
      <c r="K574" s="160" t="s">
        <v>3997</v>
      </c>
      <c r="L574" t="s">
        <v>4458</v>
      </c>
    </row>
    <row r="575" spans="1:12">
      <c r="A575" s="15">
        <v>40301169</v>
      </c>
      <c r="B575" t="s">
        <v>4000</v>
      </c>
      <c r="C575" t="s">
        <v>4407</v>
      </c>
      <c r="D575" t="s">
        <v>4454</v>
      </c>
      <c r="E575" t="s">
        <v>4445</v>
      </c>
      <c r="F575" t="s">
        <v>4073</v>
      </c>
      <c r="G575" s="160" t="s">
        <v>4074</v>
      </c>
      <c r="H575" t="s">
        <v>4075</v>
      </c>
      <c r="I575" s="160" t="s">
        <v>4009</v>
      </c>
      <c r="J575" t="s">
        <v>4410</v>
      </c>
      <c r="K575" s="160" t="s">
        <v>3997</v>
      </c>
      <c r="L575" t="s">
        <v>4458</v>
      </c>
    </row>
    <row r="576" spans="1:12">
      <c r="A576" s="15">
        <v>40301175</v>
      </c>
      <c r="B576" t="s">
        <v>4000</v>
      </c>
      <c r="C576" t="s">
        <v>4407</v>
      </c>
      <c r="D576" t="s">
        <v>4454</v>
      </c>
      <c r="E576" t="s">
        <v>4446</v>
      </c>
      <c r="F576" t="s">
        <v>4073</v>
      </c>
      <c r="G576" s="160" t="s">
        <v>4074</v>
      </c>
      <c r="H576" t="s">
        <v>4075</v>
      </c>
      <c r="I576" s="160" t="s">
        <v>4009</v>
      </c>
      <c r="J576" t="s">
        <v>4410</v>
      </c>
      <c r="K576" s="160" t="s">
        <v>3997</v>
      </c>
      <c r="L576" t="s">
        <v>4458</v>
      </c>
    </row>
    <row r="577" spans="1:12">
      <c r="A577" s="15">
        <v>40301176</v>
      </c>
      <c r="B577" t="s">
        <v>4000</v>
      </c>
      <c r="C577" t="s">
        <v>4407</v>
      </c>
      <c r="D577" t="s">
        <v>4454</v>
      </c>
      <c r="E577" t="s">
        <v>4447</v>
      </c>
      <c r="F577" t="s">
        <v>4073</v>
      </c>
      <c r="G577" s="160" t="s">
        <v>4074</v>
      </c>
      <c r="H577" t="s">
        <v>4075</v>
      </c>
      <c r="I577" s="160" t="s">
        <v>4009</v>
      </c>
      <c r="J577" t="s">
        <v>4410</v>
      </c>
      <c r="K577" s="160" t="s">
        <v>3997</v>
      </c>
      <c r="L577" t="s">
        <v>4458</v>
      </c>
    </row>
    <row r="578" spans="1:12">
      <c r="A578" s="15">
        <v>40301177</v>
      </c>
      <c r="B578" t="s">
        <v>4000</v>
      </c>
      <c r="C578" t="s">
        <v>4407</v>
      </c>
      <c r="D578" t="s">
        <v>4454</v>
      </c>
      <c r="E578" t="s">
        <v>4448</v>
      </c>
      <c r="F578" t="s">
        <v>4073</v>
      </c>
      <c r="G578" s="160" t="s">
        <v>4074</v>
      </c>
      <c r="H578" t="s">
        <v>4075</v>
      </c>
      <c r="I578" s="160" t="s">
        <v>4009</v>
      </c>
      <c r="J578" t="s">
        <v>4410</v>
      </c>
      <c r="K578" s="160" t="s">
        <v>3997</v>
      </c>
      <c r="L578" t="s">
        <v>4458</v>
      </c>
    </row>
    <row r="579" spans="1:12">
      <c r="A579" s="15">
        <v>40301178</v>
      </c>
      <c r="B579" t="s">
        <v>4000</v>
      </c>
      <c r="C579" t="s">
        <v>4407</v>
      </c>
      <c r="D579" t="s">
        <v>4454</v>
      </c>
      <c r="E579" t="s">
        <v>4449</v>
      </c>
      <c r="F579" t="s">
        <v>4073</v>
      </c>
      <c r="G579" s="160" t="s">
        <v>4074</v>
      </c>
      <c r="H579" t="s">
        <v>4075</v>
      </c>
      <c r="I579" s="160" t="s">
        <v>4009</v>
      </c>
      <c r="J579" t="s">
        <v>4410</v>
      </c>
      <c r="K579" s="160" t="s">
        <v>3997</v>
      </c>
      <c r="L579" t="s">
        <v>4458</v>
      </c>
    </row>
    <row r="580" spans="1:12">
      <c r="A580" s="15">
        <v>40301179</v>
      </c>
      <c r="B580" t="s">
        <v>4000</v>
      </c>
      <c r="C580" t="s">
        <v>4407</v>
      </c>
      <c r="D580" t="s">
        <v>4454</v>
      </c>
      <c r="E580" t="s">
        <v>4450</v>
      </c>
      <c r="F580" t="s">
        <v>4073</v>
      </c>
      <c r="G580" s="160" t="s">
        <v>4074</v>
      </c>
      <c r="H580" t="s">
        <v>4075</v>
      </c>
      <c r="I580" s="160" t="s">
        <v>4009</v>
      </c>
      <c r="J580" t="s">
        <v>4410</v>
      </c>
      <c r="K580" s="160" t="s">
        <v>3997</v>
      </c>
      <c r="L580" t="s">
        <v>4458</v>
      </c>
    </row>
    <row r="581" spans="1:12">
      <c r="A581" s="15">
        <v>40301180</v>
      </c>
      <c r="B581" t="s">
        <v>4000</v>
      </c>
      <c r="C581" t="s">
        <v>4407</v>
      </c>
      <c r="D581" t="s">
        <v>4454</v>
      </c>
      <c r="E581" t="s">
        <v>4417</v>
      </c>
      <c r="F581" t="s">
        <v>4073</v>
      </c>
      <c r="G581" s="160" t="s">
        <v>4074</v>
      </c>
      <c r="H581" t="s">
        <v>4075</v>
      </c>
      <c r="I581" s="160" t="s">
        <v>4009</v>
      </c>
      <c r="J581" t="s">
        <v>4410</v>
      </c>
      <c r="K581" s="160" t="s">
        <v>3995</v>
      </c>
      <c r="L581" t="s">
        <v>4455</v>
      </c>
    </row>
    <row r="582" spans="1:12">
      <c r="A582" s="15">
        <v>40301181</v>
      </c>
      <c r="B582" t="s">
        <v>4000</v>
      </c>
      <c r="C582" t="s">
        <v>4407</v>
      </c>
      <c r="D582" t="s">
        <v>4454</v>
      </c>
      <c r="E582" t="s">
        <v>4418</v>
      </c>
      <c r="F582" t="s">
        <v>4073</v>
      </c>
      <c r="G582" s="160" t="s">
        <v>4074</v>
      </c>
      <c r="H582" t="s">
        <v>4075</v>
      </c>
      <c r="I582" s="160" t="s">
        <v>4009</v>
      </c>
      <c r="J582" t="s">
        <v>4410</v>
      </c>
      <c r="K582" s="160" t="s">
        <v>3995</v>
      </c>
      <c r="L582" t="s">
        <v>4455</v>
      </c>
    </row>
    <row r="583" spans="1:12">
      <c r="A583" s="15">
        <v>40301182</v>
      </c>
      <c r="B583" t="s">
        <v>4000</v>
      </c>
      <c r="C583" t="s">
        <v>4407</v>
      </c>
      <c r="D583" t="s">
        <v>4454</v>
      </c>
      <c r="E583" t="s">
        <v>4419</v>
      </c>
      <c r="F583" t="s">
        <v>4073</v>
      </c>
      <c r="G583" s="160" t="s">
        <v>4074</v>
      </c>
      <c r="H583" t="s">
        <v>4075</v>
      </c>
      <c r="I583" s="160" t="s">
        <v>4009</v>
      </c>
      <c r="J583" t="s">
        <v>4410</v>
      </c>
      <c r="K583" s="160" t="s">
        <v>3995</v>
      </c>
      <c r="L583" t="s">
        <v>4455</v>
      </c>
    </row>
    <row r="584" spans="1:12">
      <c r="A584" s="15">
        <v>40301197</v>
      </c>
      <c r="B584" t="s">
        <v>4000</v>
      </c>
      <c r="C584" t="s">
        <v>4407</v>
      </c>
      <c r="D584" t="s">
        <v>4454</v>
      </c>
      <c r="E584" t="s">
        <v>4453</v>
      </c>
      <c r="F584" t="s">
        <v>4073</v>
      </c>
      <c r="G584" s="160" t="s">
        <v>4074</v>
      </c>
      <c r="H584" t="s">
        <v>4075</v>
      </c>
      <c r="I584" s="160" t="s">
        <v>4009</v>
      </c>
      <c r="J584" t="s">
        <v>4410</v>
      </c>
      <c r="K584">
        <v>99</v>
      </c>
      <c r="L584" t="s">
        <v>3999</v>
      </c>
    </row>
    <row r="585" spans="1:12">
      <c r="A585" s="15">
        <v>40301198</v>
      </c>
      <c r="B585" t="s">
        <v>4000</v>
      </c>
      <c r="C585" t="s">
        <v>4407</v>
      </c>
      <c r="D585" t="s">
        <v>4454</v>
      </c>
      <c r="E585" t="s">
        <v>4451</v>
      </c>
      <c r="F585" t="s">
        <v>4073</v>
      </c>
      <c r="G585" s="160" t="s">
        <v>4074</v>
      </c>
      <c r="H585" t="s">
        <v>4075</v>
      </c>
      <c r="I585" s="160" t="s">
        <v>4009</v>
      </c>
      <c r="J585" t="s">
        <v>4410</v>
      </c>
      <c r="K585">
        <v>99</v>
      </c>
      <c r="L585" t="s">
        <v>3999</v>
      </c>
    </row>
    <row r="586" spans="1:12">
      <c r="A586" s="15">
        <v>40301199</v>
      </c>
      <c r="B586" t="s">
        <v>4000</v>
      </c>
      <c r="C586" t="s">
        <v>4407</v>
      </c>
      <c r="D586" t="s">
        <v>4454</v>
      </c>
      <c r="E586" t="s">
        <v>4452</v>
      </c>
      <c r="F586" t="s">
        <v>4073</v>
      </c>
      <c r="G586" s="160" t="s">
        <v>4074</v>
      </c>
      <c r="H586" t="s">
        <v>4075</v>
      </c>
      <c r="I586" s="160" t="s">
        <v>4009</v>
      </c>
      <c r="J586" t="s">
        <v>4410</v>
      </c>
      <c r="K586">
        <v>99</v>
      </c>
      <c r="L586" t="s">
        <v>3999</v>
      </c>
    </row>
    <row r="587" spans="1:12">
      <c r="A587" s="15">
        <v>40301201</v>
      </c>
      <c r="B587" t="s">
        <v>4000</v>
      </c>
      <c r="C587" t="s">
        <v>4407</v>
      </c>
      <c r="D587" t="s">
        <v>4483</v>
      </c>
      <c r="E587" t="s">
        <v>4484</v>
      </c>
      <c r="F587" t="s">
        <v>4073</v>
      </c>
      <c r="G587" s="160" t="s">
        <v>4074</v>
      </c>
      <c r="H587" t="s">
        <v>4075</v>
      </c>
      <c r="I587" s="160" t="s">
        <v>4009</v>
      </c>
      <c r="J587" t="s">
        <v>4410</v>
      </c>
      <c r="K587" s="160" t="s">
        <v>4074</v>
      </c>
      <c r="L587" t="s">
        <v>4485</v>
      </c>
    </row>
    <row r="588" spans="1:12">
      <c r="A588" s="15">
        <v>40301202</v>
      </c>
      <c r="B588" t="s">
        <v>4000</v>
      </c>
      <c r="C588" t="s">
        <v>4407</v>
      </c>
      <c r="D588" t="s">
        <v>4483</v>
      </c>
      <c r="E588" t="s">
        <v>4486</v>
      </c>
      <c r="F588" t="s">
        <v>4073</v>
      </c>
      <c r="G588" s="160" t="s">
        <v>4074</v>
      </c>
      <c r="H588" t="s">
        <v>4075</v>
      </c>
      <c r="I588" s="160" t="s">
        <v>4009</v>
      </c>
      <c r="J588" t="s">
        <v>4410</v>
      </c>
      <c r="K588" s="160" t="s">
        <v>4074</v>
      </c>
      <c r="L588" t="s">
        <v>4485</v>
      </c>
    </row>
    <row r="589" spans="1:12">
      <c r="A589" s="15">
        <v>40301203</v>
      </c>
      <c r="B589" t="s">
        <v>4000</v>
      </c>
      <c r="C589" t="s">
        <v>4407</v>
      </c>
      <c r="D589" t="s">
        <v>4483</v>
      </c>
      <c r="E589" t="s">
        <v>4487</v>
      </c>
      <c r="F589" t="s">
        <v>4073</v>
      </c>
      <c r="G589" s="160" t="s">
        <v>4074</v>
      </c>
      <c r="H589" t="s">
        <v>4075</v>
      </c>
      <c r="I589" s="160" t="s">
        <v>4009</v>
      </c>
      <c r="J589" t="s">
        <v>4410</v>
      </c>
      <c r="K589" s="160" t="s">
        <v>4074</v>
      </c>
      <c r="L589" t="s">
        <v>4485</v>
      </c>
    </row>
    <row r="590" spans="1:12">
      <c r="A590" s="15">
        <v>40301204</v>
      </c>
      <c r="B590" t="s">
        <v>4000</v>
      </c>
      <c r="C590" t="s">
        <v>4407</v>
      </c>
      <c r="D590" t="s">
        <v>4483</v>
      </c>
      <c r="E590" t="s">
        <v>4488</v>
      </c>
      <c r="F590" t="s">
        <v>4073</v>
      </c>
      <c r="G590" s="160" t="s">
        <v>4074</v>
      </c>
      <c r="H590" t="s">
        <v>4075</v>
      </c>
      <c r="I590" s="160" t="s">
        <v>4009</v>
      </c>
      <c r="J590" t="s">
        <v>4410</v>
      </c>
      <c r="K590">
        <v>99</v>
      </c>
      <c r="L590" t="s">
        <v>3999</v>
      </c>
    </row>
    <row r="591" spans="1:12">
      <c r="A591" s="15">
        <v>40301205</v>
      </c>
      <c r="B591" t="s">
        <v>4000</v>
      </c>
      <c r="C591" t="s">
        <v>4407</v>
      </c>
      <c r="D591" t="s">
        <v>4483</v>
      </c>
      <c r="E591" t="s">
        <v>4489</v>
      </c>
      <c r="F591" t="s">
        <v>4073</v>
      </c>
      <c r="G591" s="160" t="s">
        <v>4074</v>
      </c>
      <c r="H591" t="s">
        <v>4075</v>
      </c>
      <c r="I591" s="160" t="s">
        <v>4009</v>
      </c>
      <c r="J591" t="s">
        <v>4410</v>
      </c>
      <c r="K591">
        <v>99</v>
      </c>
      <c r="L591" t="s">
        <v>3999</v>
      </c>
    </row>
    <row r="592" spans="1:12">
      <c r="A592" s="15">
        <v>40301206</v>
      </c>
      <c r="B592" t="s">
        <v>4000</v>
      </c>
      <c r="C592" t="s">
        <v>4407</v>
      </c>
      <c r="D592" t="s">
        <v>4483</v>
      </c>
      <c r="E592" t="s">
        <v>4490</v>
      </c>
      <c r="F592" t="s">
        <v>4073</v>
      </c>
      <c r="G592" s="160" t="s">
        <v>4074</v>
      </c>
      <c r="H592" t="s">
        <v>4075</v>
      </c>
      <c r="I592" s="160" t="s">
        <v>4009</v>
      </c>
      <c r="J592" t="s">
        <v>4410</v>
      </c>
      <c r="K592">
        <v>99</v>
      </c>
      <c r="L592" t="s">
        <v>3999</v>
      </c>
    </row>
    <row r="593" spans="1:12">
      <c r="A593" s="15">
        <v>40301207</v>
      </c>
      <c r="B593" t="s">
        <v>4000</v>
      </c>
      <c r="C593" t="s">
        <v>4407</v>
      </c>
      <c r="D593" t="s">
        <v>4483</v>
      </c>
      <c r="E593" t="s">
        <v>4491</v>
      </c>
      <c r="F593" t="s">
        <v>4073</v>
      </c>
      <c r="G593" s="160" t="s">
        <v>4074</v>
      </c>
      <c r="H593" t="s">
        <v>4075</v>
      </c>
      <c r="I593" s="160" t="s">
        <v>4009</v>
      </c>
      <c r="J593" t="s">
        <v>4410</v>
      </c>
      <c r="K593">
        <v>99</v>
      </c>
      <c r="L593" t="s">
        <v>3999</v>
      </c>
    </row>
    <row r="594" spans="1:12">
      <c r="A594" s="15">
        <v>40301299</v>
      </c>
      <c r="B594" t="s">
        <v>4000</v>
      </c>
      <c r="C594" t="s">
        <v>4407</v>
      </c>
      <c r="D594" t="s">
        <v>4483</v>
      </c>
      <c r="E594" t="s">
        <v>4492</v>
      </c>
      <c r="F594" t="s">
        <v>4073</v>
      </c>
      <c r="G594" s="160" t="s">
        <v>4074</v>
      </c>
      <c r="H594" t="s">
        <v>4075</v>
      </c>
      <c r="I594" s="160" t="s">
        <v>4009</v>
      </c>
      <c r="J594" t="s">
        <v>4410</v>
      </c>
      <c r="K594">
        <v>99</v>
      </c>
      <c r="L594" t="s">
        <v>3999</v>
      </c>
    </row>
    <row r="595" spans="1:12">
      <c r="A595" s="15">
        <v>40388801</v>
      </c>
      <c r="B595" t="s">
        <v>4000</v>
      </c>
      <c r="C595" t="s">
        <v>4407</v>
      </c>
      <c r="D595" t="s">
        <v>4079</v>
      </c>
      <c r="E595" t="s">
        <v>4493</v>
      </c>
      <c r="F595" t="s">
        <v>4073</v>
      </c>
      <c r="G595" s="160" t="s">
        <v>4074</v>
      </c>
      <c r="H595" t="s">
        <v>4075</v>
      </c>
      <c r="I595" s="160" t="s">
        <v>4009</v>
      </c>
      <c r="J595" t="s">
        <v>4410</v>
      </c>
      <c r="K595">
        <v>99</v>
      </c>
      <c r="L595" t="s">
        <v>3999</v>
      </c>
    </row>
    <row r="596" spans="1:12">
      <c r="A596" s="15">
        <v>40399999</v>
      </c>
      <c r="B596" t="s">
        <v>4000</v>
      </c>
      <c r="C596" t="s">
        <v>4407</v>
      </c>
      <c r="D596" t="s">
        <v>4020</v>
      </c>
      <c r="E596" t="s">
        <v>4284</v>
      </c>
      <c r="F596" t="s">
        <v>4073</v>
      </c>
      <c r="G596" s="160" t="s">
        <v>4074</v>
      </c>
      <c r="H596" t="s">
        <v>4075</v>
      </c>
      <c r="I596" s="160" t="s">
        <v>4009</v>
      </c>
      <c r="J596" t="s">
        <v>4410</v>
      </c>
      <c r="K596">
        <v>99</v>
      </c>
      <c r="L596" t="s">
        <v>3999</v>
      </c>
    </row>
    <row r="597" spans="1:12">
      <c r="A597" s="15">
        <v>40400101</v>
      </c>
      <c r="B597" t="s">
        <v>4000</v>
      </c>
      <c r="C597" t="s">
        <v>4494</v>
      </c>
      <c r="D597" t="s">
        <v>4495</v>
      </c>
      <c r="E597" t="s">
        <v>4496</v>
      </c>
      <c r="F597" t="s">
        <v>4497</v>
      </c>
      <c r="G597" s="160" t="s">
        <v>4074</v>
      </c>
      <c r="H597" t="s">
        <v>4075</v>
      </c>
      <c r="I597" s="160" t="s">
        <v>4007</v>
      </c>
      <c r="J597" t="s">
        <v>4498</v>
      </c>
      <c r="K597" s="160" t="s">
        <v>4007</v>
      </c>
      <c r="L597" t="s">
        <v>4499</v>
      </c>
    </row>
    <row r="598" spans="1:12">
      <c r="A598" s="15">
        <v>40400102</v>
      </c>
      <c r="B598" t="s">
        <v>4000</v>
      </c>
      <c r="C598" t="s">
        <v>4494</v>
      </c>
      <c r="D598" t="s">
        <v>4495</v>
      </c>
      <c r="E598" t="s">
        <v>4500</v>
      </c>
      <c r="F598" t="s">
        <v>4497</v>
      </c>
      <c r="G598" s="160" t="s">
        <v>4074</v>
      </c>
      <c r="H598" t="s">
        <v>4075</v>
      </c>
      <c r="I598" s="160" t="s">
        <v>4007</v>
      </c>
      <c r="J598" t="s">
        <v>4498</v>
      </c>
      <c r="K598" s="160" t="s">
        <v>4007</v>
      </c>
      <c r="L598" t="s">
        <v>4499</v>
      </c>
    </row>
    <row r="599" spans="1:12">
      <c r="A599" s="15">
        <v>40400103</v>
      </c>
      <c r="B599" t="s">
        <v>4000</v>
      </c>
      <c r="C599" t="s">
        <v>4494</v>
      </c>
      <c r="D599" t="s">
        <v>4495</v>
      </c>
      <c r="E599" t="s">
        <v>4501</v>
      </c>
      <c r="F599" t="s">
        <v>4497</v>
      </c>
      <c r="G599" s="160" t="s">
        <v>4074</v>
      </c>
      <c r="H599" t="s">
        <v>4075</v>
      </c>
      <c r="I599" s="160" t="s">
        <v>4007</v>
      </c>
      <c r="J599" t="s">
        <v>4498</v>
      </c>
      <c r="K599" s="160" t="s">
        <v>4007</v>
      </c>
      <c r="L599" t="s">
        <v>4499</v>
      </c>
    </row>
    <row r="600" spans="1:12">
      <c r="A600" s="15">
        <v>40400104</v>
      </c>
      <c r="B600" t="s">
        <v>4000</v>
      </c>
      <c r="C600" t="s">
        <v>4494</v>
      </c>
      <c r="D600" t="s">
        <v>4495</v>
      </c>
      <c r="E600" t="s">
        <v>4502</v>
      </c>
      <c r="F600" t="s">
        <v>4497</v>
      </c>
      <c r="G600" s="160" t="s">
        <v>4074</v>
      </c>
      <c r="H600" t="s">
        <v>4075</v>
      </c>
      <c r="I600" s="160" t="s">
        <v>4007</v>
      </c>
      <c r="J600" t="s">
        <v>4498</v>
      </c>
      <c r="K600" s="160" t="s">
        <v>4007</v>
      </c>
      <c r="L600" t="s">
        <v>4499</v>
      </c>
    </row>
    <row r="601" spans="1:12">
      <c r="A601" s="15">
        <v>40400105</v>
      </c>
      <c r="B601" t="s">
        <v>4000</v>
      </c>
      <c r="C601" t="s">
        <v>4494</v>
      </c>
      <c r="D601" t="s">
        <v>4495</v>
      </c>
      <c r="E601" t="s">
        <v>4503</v>
      </c>
      <c r="F601" t="s">
        <v>4497</v>
      </c>
      <c r="G601" s="160" t="s">
        <v>4074</v>
      </c>
      <c r="H601" t="s">
        <v>4075</v>
      </c>
      <c r="I601" s="160" t="s">
        <v>4007</v>
      </c>
      <c r="J601" t="s">
        <v>4498</v>
      </c>
      <c r="K601" s="160" t="s">
        <v>4007</v>
      </c>
      <c r="L601" t="s">
        <v>4499</v>
      </c>
    </row>
    <row r="602" spans="1:12">
      <c r="A602" s="15">
        <v>40400106</v>
      </c>
      <c r="B602" t="s">
        <v>4000</v>
      </c>
      <c r="C602" t="s">
        <v>4494</v>
      </c>
      <c r="D602" t="s">
        <v>4495</v>
      </c>
      <c r="E602" t="s">
        <v>4504</v>
      </c>
      <c r="F602" t="s">
        <v>4497</v>
      </c>
      <c r="G602" s="160" t="s">
        <v>4074</v>
      </c>
      <c r="H602" t="s">
        <v>4075</v>
      </c>
      <c r="I602" s="160" t="s">
        <v>4007</v>
      </c>
      <c r="J602" t="s">
        <v>4498</v>
      </c>
      <c r="K602" s="160" t="s">
        <v>4007</v>
      </c>
      <c r="L602" t="s">
        <v>4499</v>
      </c>
    </row>
    <row r="603" spans="1:12">
      <c r="A603" s="15">
        <v>40400107</v>
      </c>
      <c r="B603" t="s">
        <v>4000</v>
      </c>
      <c r="C603" t="s">
        <v>4494</v>
      </c>
      <c r="D603" t="s">
        <v>4495</v>
      </c>
      <c r="E603" t="s">
        <v>4505</v>
      </c>
      <c r="F603" t="s">
        <v>4497</v>
      </c>
      <c r="G603" s="160" t="s">
        <v>4074</v>
      </c>
      <c r="H603" t="s">
        <v>4075</v>
      </c>
      <c r="I603" s="160" t="s">
        <v>4007</v>
      </c>
      <c r="J603" t="s">
        <v>4498</v>
      </c>
      <c r="K603" s="160" t="s">
        <v>4007</v>
      </c>
      <c r="L603" t="s">
        <v>4499</v>
      </c>
    </row>
    <row r="604" spans="1:12">
      <c r="A604" s="15">
        <v>40400108</v>
      </c>
      <c r="B604" t="s">
        <v>4000</v>
      </c>
      <c r="C604" t="s">
        <v>4494</v>
      </c>
      <c r="D604" t="s">
        <v>4495</v>
      </c>
      <c r="E604" t="s">
        <v>4506</v>
      </c>
      <c r="F604" t="s">
        <v>4497</v>
      </c>
      <c r="G604" s="160" t="s">
        <v>4074</v>
      </c>
      <c r="H604" t="s">
        <v>4075</v>
      </c>
      <c r="I604" s="160" t="s">
        <v>4007</v>
      </c>
      <c r="J604" t="s">
        <v>4498</v>
      </c>
      <c r="K604" s="160" t="s">
        <v>4007</v>
      </c>
      <c r="L604" t="s">
        <v>4499</v>
      </c>
    </row>
    <row r="605" spans="1:12">
      <c r="A605" s="15">
        <v>40400109</v>
      </c>
      <c r="B605" t="s">
        <v>4000</v>
      </c>
      <c r="C605" t="s">
        <v>4494</v>
      </c>
      <c r="D605" t="s">
        <v>4495</v>
      </c>
      <c r="E605" t="s">
        <v>4507</v>
      </c>
      <c r="F605" t="s">
        <v>4497</v>
      </c>
      <c r="G605" s="160" t="s">
        <v>4074</v>
      </c>
      <c r="H605" t="s">
        <v>4075</v>
      </c>
      <c r="I605" s="160" t="s">
        <v>4007</v>
      </c>
      <c r="J605" t="s">
        <v>4498</v>
      </c>
      <c r="K605" s="160" t="s">
        <v>4007</v>
      </c>
      <c r="L605" t="s">
        <v>4499</v>
      </c>
    </row>
    <row r="606" spans="1:12">
      <c r="A606" s="15">
        <v>40400110</v>
      </c>
      <c r="B606" t="s">
        <v>4000</v>
      </c>
      <c r="C606" t="s">
        <v>4494</v>
      </c>
      <c r="D606" t="s">
        <v>4495</v>
      </c>
      <c r="E606" t="s">
        <v>4508</v>
      </c>
      <c r="F606" t="s">
        <v>4497</v>
      </c>
      <c r="G606" s="160" t="s">
        <v>4074</v>
      </c>
      <c r="H606" t="s">
        <v>4075</v>
      </c>
      <c r="I606" s="160" t="s">
        <v>4007</v>
      </c>
      <c r="J606" t="s">
        <v>4498</v>
      </c>
      <c r="K606" s="160" t="s">
        <v>4009</v>
      </c>
      <c r="L606" t="s">
        <v>4509</v>
      </c>
    </row>
    <row r="607" spans="1:12">
      <c r="A607" s="15">
        <v>40400111</v>
      </c>
      <c r="B607" t="s">
        <v>4000</v>
      </c>
      <c r="C607" t="s">
        <v>4494</v>
      </c>
      <c r="D607" t="s">
        <v>4495</v>
      </c>
      <c r="E607" t="s">
        <v>4510</v>
      </c>
      <c r="F607" t="s">
        <v>4497</v>
      </c>
      <c r="G607" s="160" t="s">
        <v>4074</v>
      </c>
      <c r="H607" t="s">
        <v>4075</v>
      </c>
      <c r="I607" s="160" t="s">
        <v>4007</v>
      </c>
      <c r="J607" t="s">
        <v>4498</v>
      </c>
      <c r="K607" s="160" t="s">
        <v>4009</v>
      </c>
      <c r="L607" t="s">
        <v>4509</v>
      </c>
    </row>
    <row r="608" spans="1:12">
      <c r="A608" s="15">
        <v>40400112</v>
      </c>
      <c r="B608" t="s">
        <v>4000</v>
      </c>
      <c r="C608" t="s">
        <v>4494</v>
      </c>
      <c r="D608" t="s">
        <v>4495</v>
      </c>
      <c r="E608" t="s">
        <v>4511</v>
      </c>
      <c r="F608" t="s">
        <v>4497</v>
      </c>
      <c r="G608" s="160" t="s">
        <v>4074</v>
      </c>
      <c r="H608" t="s">
        <v>4075</v>
      </c>
      <c r="I608" s="160" t="s">
        <v>4007</v>
      </c>
      <c r="J608" t="s">
        <v>4498</v>
      </c>
      <c r="K608" s="160" t="s">
        <v>4009</v>
      </c>
      <c r="L608" t="s">
        <v>4509</v>
      </c>
    </row>
    <row r="609" spans="1:12">
      <c r="A609" s="15">
        <v>40400113</v>
      </c>
      <c r="B609" t="s">
        <v>4000</v>
      </c>
      <c r="C609" t="s">
        <v>4494</v>
      </c>
      <c r="D609" t="s">
        <v>4495</v>
      </c>
      <c r="E609" t="s">
        <v>4512</v>
      </c>
      <c r="F609" t="s">
        <v>4497</v>
      </c>
      <c r="G609" s="160" t="s">
        <v>4074</v>
      </c>
      <c r="H609" t="s">
        <v>4075</v>
      </c>
      <c r="I609" s="160" t="s">
        <v>4007</v>
      </c>
      <c r="J609" t="s">
        <v>4498</v>
      </c>
      <c r="K609" s="160" t="s">
        <v>4009</v>
      </c>
      <c r="L609" t="s">
        <v>4509</v>
      </c>
    </row>
    <row r="610" spans="1:12">
      <c r="A610" s="15">
        <v>40400114</v>
      </c>
      <c r="B610" t="s">
        <v>4000</v>
      </c>
      <c r="C610" t="s">
        <v>4494</v>
      </c>
      <c r="D610" t="s">
        <v>4495</v>
      </c>
      <c r="E610" t="s">
        <v>4513</v>
      </c>
      <c r="F610" t="s">
        <v>4497</v>
      </c>
      <c r="G610" s="160" t="s">
        <v>4074</v>
      </c>
      <c r="H610" t="s">
        <v>4075</v>
      </c>
      <c r="I610" s="160" t="s">
        <v>4007</v>
      </c>
      <c r="J610" t="s">
        <v>4498</v>
      </c>
      <c r="K610" s="160" t="s">
        <v>4009</v>
      </c>
      <c r="L610" t="s">
        <v>4509</v>
      </c>
    </row>
    <row r="611" spans="1:12">
      <c r="A611" s="15">
        <v>40400115</v>
      </c>
      <c r="B611" t="s">
        <v>4000</v>
      </c>
      <c r="C611" t="s">
        <v>4494</v>
      </c>
      <c r="D611" t="s">
        <v>4495</v>
      </c>
      <c r="E611" t="s">
        <v>4514</v>
      </c>
      <c r="F611" t="s">
        <v>4497</v>
      </c>
      <c r="G611" s="160" t="s">
        <v>4074</v>
      </c>
      <c r="H611" t="s">
        <v>4075</v>
      </c>
      <c r="I611" s="160" t="s">
        <v>4007</v>
      </c>
      <c r="J611" t="s">
        <v>4498</v>
      </c>
      <c r="K611" s="160" t="s">
        <v>4009</v>
      </c>
      <c r="L611" t="s">
        <v>4509</v>
      </c>
    </row>
    <row r="612" spans="1:12">
      <c r="A612" s="15">
        <v>40400116</v>
      </c>
      <c r="B612" t="s">
        <v>4000</v>
      </c>
      <c r="C612" t="s">
        <v>4494</v>
      </c>
      <c r="D612" t="s">
        <v>4495</v>
      </c>
      <c r="E612" t="s">
        <v>4515</v>
      </c>
      <c r="F612" t="s">
        <v>4497</v>
      </c>
      <c r="G612" s="160" t="s">
        <v>4074</v>
      </c>
      <c r="H612" t="s">
        <v>4075</v>
      </c>
      <c r="I612" s="160" t="s">
        <v>4007</v>
      </c>
      <c r="J612" t="s">
        <v>4498</v>
      </c>
      <c r="K612" s="160" t="s">
        <v>4009</v>
      </c>
      <c r="L612" t="s">
        <v>4509</v>
      </c>
    </row>
    <row r="613" spans="1:12">
      <c r="A613" s="15">
        <v>40400117</v>
      </c>
      <c r="B613" t="s">
        <v>4000</v>
      </c>
      <c r="C613" t="s">
        <v>4494</v>
      </c>
      <c r="D613" t="s">
        <v>4495</v>
      </c>
      <c r="E613" t="s">
        <v>4516</v>
      </c>
      <c r="F613" t="s">
        <v>4497</v>
      </c>
      <c r="G613" s="160" t="s">
        <v>4074</v>
      </c>
      <c r="H613" t="s">
        <v>4075</v>
      </c>
      <c r="I613" s="160" t="s">
        <v>4007</v>
      </c>
      <c r="J613" t="s">
        <v>4498</v>
      </c>
      <c r="K613" s="160" t="s">
        <v>4009</v>
      </c>
      <c r="L613" t="s">
        <v>4509</v>
      </c>
    </row>
    <row r="614" spans="1:12">
      <c r="A614" s="15">
        <v>40400118</v>
      </c>
      <c r="B614" t="s">
        <v>4000</v>
      </c>
      <c r="C614" t="s">
        <v>4494</v>
      </c>
      <c r="D614" t="s">
        <v>4495</v>
      </c>
      <c r="E614" t="s">
        <v>4517</v>
      </c>
      <c r="F614" t="s">
        <v>4497</v>
      </c>
      <c r="G614" s="160" t="s">
        <v>4074</v>
      </c>
      <c r="H614" t="s">
        <v>4075</v>
      </c>
      <c r="I614" s="160" t="s">
        <v>4007</v>
      </c>
      <c r="J614" t="s">
        <v>4498</v>
      </c>
      <c r="K614" s="160" t="s">
        <v>3995</v>
      </c>
      <c r="L614" t="s">
        <v>4483</v>
      </c>
    </row>
    <row r="615" spans="1:12">
      <c r="A615" s="15">
        <v>40400119</v>
      </c>
      <c r="B615" t="s">
        <v>4000</v>
      </c>
      <c r="C615" t="s">
        <v>4494</v>
      </c>
      <c r="D615" t="s">
        <v>4495</v>
      </c>
      <c r="E615" t="s">
        <v>4518</v>
      </c>
      <c r="F615" t="s">
        <v>4497</v>
      </c>
      <c r="G615" s="160" t="s">
        <v>4074</v>
      </c>
      <c r="H615" t="s">
        <v>4075</v>
      </c>
      <c r="I615" s="160" t="s">
        <v>4007</v>
      </c>
      <c r="J615" t="s">
        <v>4498</v>
      </c>
      <c r="K615" s="160" t="s">
        <v>3995</v>
      </c>
      <c r="L615" t="s">
        <v>4483</v>
      </c>
    </row>
    <row r="616" spans="1:12">
      <c r="A616" s="15">
        <v>40400120</v>
      </c>
      <c r="B616" t="s">
        <v>4000</v>
      </c>
      <c r="C616" t="s">
        <v>4494</v>
      </c>
      <c r="D616" t="s">
        <v>4495</v>
      </c>
      <c r="E616" t="s">
        <v>4519</v>
      </c>
      <c r="F616" t="s">
        <v>4497</v>
      </c>
      <c r="G616" s="160" t="s">
        <v>4074</v>
      </c>
      <c r="H616" t="s">
        <v>4075</v>
      </c>
      <c r="I616" s="160" t="s">
        <v>4007</v>
      </c>
      <c r="J616" t="s">
        <v>4498</v>
      </c>
      <c r="K616" s="160" t="s">
        <v>3995</v>
      </c>
      <c r="L616" t="s">
        <v>4483</v>
      </c>
    </row>
    <row r="617" spans="1:12">
      <c r="A617" s="15">
        <v>40400121</v>
      </c>
      <c r="B617" t="s">
        <v>4000</v>
      </c>
      <c r="C617" t="s">
        <v>4494</v>
      </c>
      <c r="D617" t="s">
        <v>4495</v>
      </c>
      <c r="E617" t="s">
        <v>4520</v>
      </c>
      <c r="F617" t="s">
        <v>4497</v>
      </c>
      <c r="G617" s="160" t="s">
        <v>4074</v>
      </c>
      <c r="H617" t="s">
        <v>4075</v>
      </c>
      <c r="I617" s="160" t="s">
        <v>4007</v>
      </c>
      <c r="J617" t="s">
        <v>4498</v>
      </c>
      <c r="K617">
        <v>99</v>
      </c>
      <c r="L617" t="s">
        <v>3999</v>
      </c>
    </row>
    <row r="618" spans="1:12">
      <c r="A618" s="15">
        <v>40400122</v>
      </c>
      <c r="B618" t="s">
        <v>4000</v>
      </c>
      <c r="C618" t="s">
        <v>4494</v>
      </c>
      <c r="D618" t="s">
        <v>4495</v>
      </c>
      <c r="E618" t="s">
        <v>4521</v>
      </c>
      <c r="F618" t="s">
        <v>4497</v>
      </c>
      <c r="G618" s="160" t="s">
        <v>4074</v>
      </c>
      <c r="H618" t="s">
        <v>4075</v>
      </c>
      <c r="I618" s="160" t="s">
        <v>4007</v>
      </c>
      <c r="J618" t="s">
        <v>4498</v>
      </c>
      <c r="K618">
        <v>99</v>
      </c>
      <c r="L618" t="s">
        <v>3999</v>
      </c>
    </row>
    <row r="619" spans="1:12">
      <c r="A619" s="15">
        <v>40400123</v>
      </c>
      <c r="B619" t="s">
        <v>4000</v>
      </c>
      <c r="C619" t="s">
        <v>4494</v>
      </c>
      <c r="D619" t="s">
        <v>4495</v>
      </c>
      <c r="E619" t="s">
        <v>4522</v>
      </c>
      <c r="F619" t="s">
        <v>4497</v>
      </c>
      <c r="G619" s="160" t="s">
        <v>4074</v>
      </c>
      <c r="H619" t="s">
        <v>4075</v>
      </c>
      <c r="I619" s="160" t="s">
        <v>4007</v>
      </c>
      <c r="J619" t="s">
        <v>4498</v>
      </c>
      <c r="K619">
        <v>99</v>
      </c>
      <c r="L619" t="s">
        <v>3999</v>
      </c>
    </row>
    <row r="620" spans="1:12">
      <c r="A620" s="15">
        <v>40400124</v>
      </c>
      <c r="B620" t="s">
        <v>4000</v>
      </c>
      <c r="C620" t="s">
        <v>4494</v>
      </c>
      <c r="D620" t="s">
        <v>4495</v>
      </c>
      <c r="E620" t="s">
        <v>4523</v>
      </c>
      <c r="F620" t="s">
        <v>4497</v>
      </c>
      <c r="G620" s="160" t="s">
        <v>4074</v>
      </c>
      <c r="H620" t="s">
        <v>4075</v>
      </c>
      <c r="I620" s="160" t="s">
        <v>4007</v>
      </c>
      <c r="J620" t="s">
        <v>4498</v>
      </c>
      <c r="K620">
        <v>99</v>
      </c>
      <c r="L620" t="s">
        <v>3999</v>
      </c>
    </row>
    <row r="621" spans="1:12">
      <c r="A621" s="15">
        <v>40400130</v>
      </c>
      <c r="B621" t="s">
        <v>4000</v>
      </c>
      <c r="C621" t="s">
        <v>4494</v>
      </c>
      <c r="D621" t="s">
        <v>4495</v>
      </c>
      <c r="E621" t="s">
        <v>4524</v>
      </c>
      <c r="F621" t="s">
        <v>4497</v>
      </c>
      <c r="G621" s="160" t="s">
        <v>4074</v>
      </c>
      <c r="H621" t="s">
        <v>4075</v>
      </c>
      <c r="I621" s="160" t="s">
        <v>4007</v>
      </c>
      <c r="J621" t="s">
        <v>4498</v>
      </c>
      <c r="K621" s="160" t="s">
        <v>3997</v>
      </c>
      <c r="L621" t="s">
        <v>4525</v>
      </c>
    </row>
    <row r="622" spans="1:12">
      <c r="A622" s="15">
        <v>40400131</v>
      </c>
      <c r="B622" t="s">
        <v>4000</v>
      </c>
      <c r="C622" t="s">
        <v>4494</v>
      </c>
      <c r="D622" t="s">
        <v>4495</v>
      </c>
      <c r="E622" t="s">
        <v>4526</v>
      </c>
      <c r="F622" t="s">
        <v>4497</v>
      </c>
      <c r="G622" s="160" t="s">
        <v>4074</v>
      </c>
      <c r="H622" t="s">
        <v>4075</v>
      </c>
      <c r="I622" s="160" t="s">
        <v>4007</v>
      </c>
      <c r="J622" t="s">
        <v>4498</v>
      </c>
      <c r="K622" s="160" t="s">
        <v>3997</v>
      </c>
      <c r="L622" t="s">
        <v>4525</v>
      </c>
    </row>
    <row r="623" spans="1:12">
      <c r="A623" s="15">
        <v>40400132</v>
      </c>
      <c r="B623" t="s">
        <v>4000</v>
      </c>
      <c r="C623" t="s">
        <v>4494</v>
      </c>
      <c r="D623" t="s">
        <v>4495</v>
      </c>
      <c r="E623" t="s">
        <v>4527</v>
      </c>
      <c r="F623" t="s">
        <v>4497</v>
      </c>
      <c r="G623" s="160" t="s">
        <v>4074</v>
      </c>
      <c r="H623" t="s">
        <v>4075</v>
      </c>
      <c r="I623" s="160" t="s">
        <v>4007</v>
      </c>
      <c r="J623" t="s">
        <v>4498</v>
      </c>
      <c r="K623">
        <v>99</v>
      </c>
      <c r="L623" t="s">
        <v>3999</v>
      </c>
    </row>
    <row r="624" spans="1:12">
      <c r="A624" s="15">
        <v>40400133</v>
      </c>
      <c r="B624" t="s">
        <v>4000</v>
      </c>
      <c r="C624" t="s">
        <v>4494</v>
      </c>
      <c r="D624" t="s">
        <v>4495</v>
      </c>
      <c r="E624" t="s">
        <v>4528</v>
      </c>
      <c r="F624" t="s">
        <v>4497</v>
      </c>
      <c r="G624" s="160" t="s">
        <v>4074</v>
      </c>
      <c r="H624" t="s">
        <v>4075</v>
      </c>
      <c r="I624" s="160" t="s">
        <v>4007</v>
      </c>
      <c r="J624" t="s">
        <v>4498</v>
      </c>
      <c r="K624">
        <v>99</v>
      </c>
      <c r="L624" t="s">
        <v>3999</v>
      </c>
    </row>
    <row r="625" spans="1:12">
      <c r="A625" s="15">
        <v>40400140</v>
      </c>
      <c r="B625" t="s">
        <v>4000</v>
      </c>
      <c r="C625" t="s">
        <v>4494</v>
      </c>
      <c r="D625" t="s">
        <v>4495</v>
      </c>
      <c r="E625" t="s">
        <v>4529</v>
      </c>
      <c r="F625" t="s">
        <v>4497</v>
      </c>
      <c r="G625" s="160" t="s">
        <v>4074</v>
      </c>
      <c r="H625" t="s">
        <v>4075</v>
      </c>
      <c r="I625" s="160" t="s">
        <v>4007</v>
      </c>
      <c r="J625" t="s">
        <v>4498</v>
      </c>
      <c r="K625" s="160" t="s">
        <v>3997</v>
      </c>
      <c r="L625" t="s">
        <v>4525</v>
      </c>
    </row>
    <row r="626" spans="1:12">
      <c r="A626" s="15">
        <v>40400141</v>
      </c>
      <c r="B626" t="s">
        <v>4000</v>
      </c>
      <c r="C626" t="s">
        <v>4494</v>
      </c>
      <c r="D626" t="s">
        <v>4495</v>
      </c>
      <c r="E626" t="s">
        <v>4530</v>
      </c>
      <c r="F626" t="s">
        <v>4497</v>
      </c>
      <c r="G626" s="160" t="s">
        <v>4074</v>
      </c>
      <c r="H626" t="s">
        <v>4075</v>
      </c>
      <c r="I626" s="160" t="s">
        <v>4007</v>
      </c>
      <c r="J626" t="s">
        <v>4498</v>
      </c>
      <c r="K626" s="160" t="s">
        <v>3997</v>
      </c>
      <c r="L626" t="s">
        <v>4525</v>
      </c>
    </row>
    <row r="627" spans="1:12">
      <c r="A627" s="15">
        <v>40400142</v>
      </c>
      <c r="B627" t="s">
        <v>4000</v>
      </c>
      <c r="C627" t="s">
        <v>4494</v>
      </c>
      <c r="D627" t="s">
        <v>4495</v>
      </c>
      <c r="E627" t="s">
        <v>4531</v>
      </c>
      <c r="F627" t="s">
        <v>4497</v>
      </c>
      <c r="G627" s="160" t="s">
        <v>4074</v>
      </c>
      <c r="H627" t="s">
        <v>4075</v>
      </c>
      <c r="I627" s="160" t="s">
        <v>4007</v>
      </c>
      <c r="J627" t="s">
        <v>4498</v>
      </c>
      <c r="K627" s="160" t="s">
        <v>3997</v>
      </c>
      <c r="L627" t="s">
        <v>4525</v>
      </c>
    </row>
    <row r="628" spans="1:12">
      <c r="A628" s="15">
        <v>40400143</v>
      </c>
      <c r="B628" t="s">
        <v>4000</v>
      </c>
      <c r="C628" t="s">
        <v>4494</v>
      </c>
      <c r="D628" t="s">
        <v>4495</v>
      </c>
      <c r="E628" t="s">
        <v>4532</v>
      </c>
      <c r="F628" t="s">
        <v>4497</v>
      </c>
      <c r="G628" s="160" t="s">
        <v>4074</v>
      </c>
      <c r="H628" t="s">
        <v>4075</v>
      </c>
      <c r="I628" s="160" t="s">
        <v>4007</v>
      </c>
      <c r="J628" t="s">
        <v>4498</v>
      </c>
      <c r="K628">
        <v>99</v>
      </c>
      <c r="L628" t="s">
        <v>3999</v>
      </c>
    </row>
    <row r="629" spans="1:12">
      <c r="A629" s="15">
        <v>40400148</v>
      </c>
      <c r="B629" t="s">
        <v>4000</v>
      </c>
      <c r="C629" t="s">
        <v>4494</v>
      </c>
      <c r="D629" t="s">
        <v>4495</v>
      </c>
      <c r="E629" t="s">
        <v>4533</v>
      </c>
      <c r="F629" t="s">
        <v>4497</v>
      </c>
      <c r="G629" s="160" t="s">
        <v>4074</v>
      </c>
      <c r="H629" t="s">
        <v>4075</v>
      </c>
      <c r="I629" s="160" t="s">
        <v>4007</v>
      </c>
      <c r="J629" t="s">
        <v>4498</v>
      </c>
      <c r="K629" s="160" t="s">
        <v>3997</v>
      </c>
      <c r="L629" t="s">
        <v>4525</v>
      </c>
    </row>
    <row r="630" spans="1:12">
      <c r="A630" s="15">
        <v>40400149</v>
      </c>
      <c r="B630" t="s">
        <v>4000</v>
      </c>
      <c r="C630" t="s">
        <v>4494</v>
      </c>
      <c r="D630" t="s">
        <v>4495</v>
      </c>
      <c r="E630" t="s">
        <v>4534</v>
      </c>
      <c r="F630" t="s">
        <v>4497</v>
      </c>
      <c r="G630" s="160" t="s">
        <v>4074</v>
      </c>
      <c r="H630" t="s">
        <v>4075</v>
      </c>
      <c r="I630" s="160" t="s">
        <v>4007</v>
      </c>
      <c r="J630" t="s">
        <v>4498</v>
      </c>
      <c r="K630">
        <v>99</v>
      </c>
      <c r="L630" t="s">
        <v>3999</v>
      </c>
    </row>
    <row r="631" spans="1:12">
      <c r="A631" s="15">
        <v>40400150</v>
      </c>
      <c r="B631" t="s">
        <v>4000</v>
      </c>
      <c r="C631" t="s">
        <v>4494</v>
      </c>
      <c r="D631" t="s">
        <v>4495</v>
      </c>
      <c r="E631" t="s">
        <v>4535</v>
      </c>
      <c r="F631" t="s">
        <v>4497</v>
      </c>
      <c r="G631" s="160" t="s">
        <v>4074</v>
      </c>
      <c r="H631" t="s">
        <v>4075</v>
      </c>
      <c r="I631" s="160" t="s">
        <v>4007</v>
      </c>
      <c r="J631" t="s">
        <v>4498</v>
      </c>
      <c r="K631">
        <v>99</v>
      </c>
      <c r="L631" t="s">
        <v>3999</v>
      </c>
    </row>
    <row r="632" spans="1:12">
      <c r="A632" s="15">
        <v>40400151</v>
      </c>
      <c r="B632" t="s">
        <v>4000</v>
      </c>
      <c r="C632" t="s">
        <v>4494</v>
      </c>
      <c r="D632" t="s">
        <v>4495</v>
      </c>
      <c r="E632" t="s">
        <v>4536</v>
      </c>
      <c r="F632" t="s">
        <v>4497</v>
      </c>
      <c r="G632" s="160" t="s">
        <v>4074</v>
      </c>
      <c r="H632" t="s">
        <v>4075</v>
      </c>
      <c r="I632" s="160" t="s">
        <v>4007</v>
      </c>
      <c r="J632" t="s">
        <v>4498</v>
      </c>
      <c r="K632">
        <v>99</v>
      </c>
      <c r="L632" t="s">
        <v>3999</v>
      </c>
    </row>
    <row r="633" spans="1:12">
      <c r="A633" s="15">
        <v>40400152</v>
      </c>
      <c r="B633" t="s">
        <v>4000</v>
      </c>
      <c r="C633" t="s">
        <v>4494</v>
      </c>
      <c r="D633" t="s">
        <v>4495</v>
      </c>
      <c r="E633" t="s">
        <v>4537</v>
      </c>
      <c r="F633" t="s">
        <v>4497</v>
      </c>
      <c r="G633" s="160" t="s">
        <v>4074</v>
      </c>
      <c r="H633" t="s">
        <v>4075</v>
      </c>
      <c r="I633" s="160" t="s">
        <v>4007</v>
      </c>
      <c r="J633" t="s">
        <v>4498</v>
      </c>
      <c r="K633">
        <v>99</v>
      </c>
      <c r="L633" t="s">
        <v>3999</v>
      </c>
    </row>
    <row r="634" spans="1:12">
      <c r="A634" s="15">
        <v>40400153</v>
      </c>
      <c r="B634" t="s">
        <v>4000</v>
      </c>
      <c r="C634" t="s">
        <v>4494</v>
      </c>
      <c r="D634" t="s">
        <v>4495</v>
      </c>
      <c r="E634" t="s">
        <v>4538</v>
      </c>
      <c r="F634" t="s">
        <v>4497</v>
      </c>
      <c r="G634" s="160" t="s">
        <v>4074</v>
      </c>
      <c r="H634" t="s">
        <v>4075</v>
      </c>
      <c r="I634" s="160" t="s">
        <v>4007</v>
      </c>
      <c r="J634" t="s">
        <v>4498</v>
      </c>
      <c r="K634">
        <v>99</v>
      </c>
      <c r="L634" t="s">
        <v>3999</v>
      </c>
    </row>
    <row r="635" spans="1:12">
      <c r="A635" s="15">
        <v>40400154</v>
      </c>
      <c r="B635" t="s">
        <v>4000</v>
      </c>
      <c r="C635" t="s">
        <v>4494</v>
      </c>
      <c r="D635" t="s">
        <v>4495</v>
      </c>
      <c r="E635" t="s">
        <v>4539</v>
      </c>
      <c r="F635" t="s">
        <v>4497</v>
      </c>
      <c r="G635" s="160" t="s">
        <v>4074</v>
      </c>
      <c r="H635" t="s">
        <v>4075</v>
      </c>
      <c r="I635" s="160" t="s">
        <v>4007</v>
      </c>
      <c r="J635" t="s">
        <v>4498</v>
      </c>
      <c r="K635">
        <v>99</v>
      </c>
      <c r="L635" t="s">
        <v>3999</v>
      </c>
    </row>
    <row r="636" spans="1:12">
      <c r="A636" s="15">
        <v>40400160</v>
      </c>
      <c r="B636" t="s">
        <v>4000</v>
      </c>
      <c r="C636" t="s">
        <v>4494</v>
      </c>
      <c r="D636" t="s">
        <v>4495</v>
      </c>
      <c r="E636" t="s">
        <v>4540</v>
      </c>
      <c r="F636" t="s">
        <v>4497</v>
      </c>
      <c r="G636" s="160" t="s">
        <v>4074</v>
      </c>
      <c r="H636" t="s">
        <v>4075</v>
      </c>
      <c r="I636" s="160" t="s">
        <v>4007</v>
      </c>
      <c r="J636" t="s">
        <v>4498</v>
      </c>
      <c r="K636" s="160" t="s">
        <v>4069</v>
      </c>
      <c r="L636" t="s">
        <v>4541</v>
      </c>
    </row>
    <row r="637" spans="1:12">
      <c r="A637" s="15">
        <v>40400161</v>
      </c>
      <c r="B637" t="s">
        <v>4000</v>
      </c>
      <c r="C637" t="s">
        <v>4494</v>
      </c>
      <c r="D637" t="s">
        <v>4495</v>
      </c>
      <c r="E637" t="s">
        <v>4542</v>
      </c>
      <c r="F637" t="s">
        <v>4497</v>
      </c>
      <c r="G637" s="160" t="s">
        <v>4074</v>
      </c>
      <c r="H637" t="s">
        <v>4075</v>
      </c>
      <c r="I637" s="160" t="s">
        <v>4007</v>
      </c>
      <c r="J637" t="s">
        <v>4498</v>
      </c>
      <c r="K637" s="160" t="s">
        <v>4069</v>
      </c>
      <c r="L637" t="s">
        <v>4541</v>
      </c>
    </row>
    <row r="638" spans="1:12">
      <c r="A638" s="15">
        <v>40400162</v>
      </c>
      <c r="B638" t="s">
        <v>4000</v>
      </c>
      <c r="C638" t="s">
        <v>4494</v>
      </c>
      <c r="D638" t="s">
        <v>4495</v>
      </c>
      <c r="E638" t="s">
        <v>4543</v>
      </c>
      <c r="F638" t="s">
        <v>4497</v>
      </c>
      <c r="G638" s="160" t="s">
        <v>4074</v>
      </c>
      <c r="H638" t="s">
        <v>4075</v>
      </c>
      <c r="I638" s="160" t="s">
        <v>4007</v>
      </c>
      <c r="J638" t="s">
        <v>4498</v>
      </c>
      <c r="K638">
        <v>99</v>
      </c>
      <c r="L638" t="s">
        <v>3999</v>
      </c>
    </row>
    <row r="639" spans="1:12">
      <c r="A639" s="15">
        <v>40400163</v>
      </c>
      <c r="B639" t="s">
        <v>4000</v>
      </c>
      <c r="C639" t="s">
        <v>4494</v>
      </c>
      <c r="D639" t="s">
        <v>4495</v>
      </c>
      <c r="E639" t="s">
        <v>4544</v>
      </c>
      <c r="F639" t="s">
        <v>4497</v>
      </c>
      <c r="G639" s="160" t="s">
        <v>4074</v>
      </c>
      <c r="H639" t="s">
        <v>4075</v>
      </c>
      <c r="I639" s="160" t="s">
        <v>4007</v>
      </c>
      <c r="J639" t="s">
        <v>4498</v>
      </c>
      <c r="K639">
        <v>99</v>
      </c>
      <c r="L639" t="s">
        <v>3999</v>
      </c>
    </row>
    <row r="640" spans="1:12">
      <c r="A640" s="15">
        <v>40400170</v>
      </c>
      <c r="B640" t="s">
        <v>4000</v>
      </c>
      <c r="C640" t="s">
        <v>4494</v>
      </c>
      <c r="D640" t="s">
        <v>4495</v>
      </c>
      <c r="E640" t="s">
        <v>4545</v>
      </c>
      <c r="F640" t="s">
        <v>4497</v>
      </c>
      <c r="G640" s="160" t="s">
        <v>4074</v>
      </c>
      <c r="H640" t="s">
        <v>4075</v>
      </c>
      <c r="I640" s="160" t="s">
        <v>4007</v>
      </c>
      <c r="J640" t="s">
        <v>4498</v>
      </c>
      <c r="K640" s="160" t="s">
        <v>4069</v>
      </c>
      <c r="L640" t="s">
        <v>4541</v>
      </c>
    </row>
    <row r="641" spans="1:12">
      <c r="A641" s="15">
        <v>40400171</v>
      </c>
      <c r="B641" t="s">
        <v>4000</v>
      </c>
      <c r="C641" t="s">
        <v>4494</v>
      </c>
      <c r="D641" t="s">
        <v>4495</v>
      </c>
      <c r="E641" t="s">
        <v>4546</v>
      </c>
      <c r="F641" t="s">
        <v>4497</v>
      </c>
      <c r="G641" s="160" t="s">
        <v>4074</v>
      </c>
      <c r="H641" t="s">
        <v>4075</v>
      </c>
      <c r="I641" s="160" t="s">
        <v>4007</v>
      </c>
      <c r="J641" t="s">
        <v>4498</v>
      </c>
      <c r="K641" s="160" t="s">
        <v>4069</v>
      </c>
      <c r="L641" t="s">
        <v>4541</v>
      </c>
    </row>
    <row r="642" spans="1:12">
      <c r="A642" s="15">
        <v>40400172</v>
      </c>
      <c r="B642" t="s">
        <v>4000</v>
      </c>
      <c r="C642" t="s">
        <v>4494</v>
      </c>
      <c r="D642" t="s">
        <v>4495</v>
      </c>
      <c r="E642" t="s">
        <v>4547</v>
      </c>
      <c r="F642" t="s">
        <v>4497</v>
      </c>
      <c r="G642" s="160" t="s">
        <v>4074</v>
      </c>
      <c r="H642" t="s">
        <v>4075</v>
      </c>
      <c r="I642" s="160" t="s">
        <v>4007</v>
      </c>
      <c r="J642" t="s">
        <v>4498</v>
      </c>
      <c r="K642" s="160" t="s">
        <v>3997</v>
      </c>
      <c r="L642" t="s">
        <v>4525</v>
      </c>
    </row>
    <row r="643" spans="1:12">
      <c r="A643" s="15">
        <v>40400173</v>
      </c>
      <c r="B643" t="s">
        <v>4000</v>
      </c>
      <c r="C643" t="s">
        <v>4494</v>
      </c>
      <c r="D643" t="s">
        <v>4495</v>
      </c>
      <c r="E643" t="s">
        <v>4548</v>
      </c>
      <c r="F643" t="s">
        <v>4497</v>
      </c>
      <c r="G643" s="160" t="s">
        <v>4074</v>
      </c>
      <c r="H643" t="s">
        <v>4075</v>
      </c>
      <c r="I643" s="160" t="s">
        <v>4007</v>
      </c>
      <c r="J643" t="s">
        <v>4498</v>
      </c>
      <c r="K643">
        <v>99</v>
      </c>
      <c r="L643" t="s">
        <v>3999</v>
      </c>
    </row>
    <row r="644" spans="1:12">
      <c r="A644" s="15">
        <v>40400178</v>
      </c>
      <c r="B644" t="s">
        <v>4000</v>
      </c>
      <c r="C644" t="s">
        <v>4494</v>
      </c>
      <c r="D644" t="s">
        <v>4495</v>
      </c>
      <c r="E644" t="s">
        <v>4549</v>
      </c>
      <c r="F644" t="s">
        <v>4497</v>
      </c>
      <c r="G644" s="160" t="s">
        <v>4074</v>
      </c>
      <c r="H644" t="s">
        <v>4075</v>
      </c>
      <c r="I644" s="160" t="s">
        <v>4007</v>
      </c>
      <c r="J644" t="s">
        <v>4498</v>
      </c>
      <c r="K644" s="160" t="s">
        <v>4069</v>
      </c>
      <c r="L644" t="s">
        <v>4541</v>
      </c>
    </row>
    <row r="645" spans="1:12">
      <c r="A645" s="15">
        <v>40400179</v>
      </c>
      <c r="B645" t="s">
        <v>4000</v>
      </c>
      <c r="C645" t="s">
        <v>4494</v>
      </c>
      <c r="D645" t="s">
        <v>4495</v>
      </c>
      <c r="E645" t="s">
        <v>4550</v>
      </c>
      <c r="F645" t="s">
        <v>4497</v>
      </c>
      <c r="G645" s="160" t="s">
        <v>4074</v>
      </c>
      <c r="H645" t="s">
        <v>4075</v>
      </c>
      <c r="I645" s="160" t="s">
        <v>4007</v>
      </c>
      <c r="J645" t="s">
        <v>4498</v>
      </c>
      <c r="K645" s="160" t="s">
        <v>4069</v>
      </c>
      <c r="L645" t="s">
        <v>4541</v>
      </c>
    </row>
    <row r="646" spans="1:12">
      <c r="A646" s="15">
        <v>40400199</v>
      </c>
      <c r="B646" t="s">
        <v>4000</v>
      </c>
      <c r="C646" t="s">
        <v>4494</v>
      </c>
      <c r="D646" t="s">
        <v>4495</v>
      </c>
      <c r="E646" t="s">
        <v>4020</v>
      </c>
      <c r="F646" t="s">
        <v>4497</v>
      </c>
      <c r="G646" s="160" t="s">
        <v>4074</v>
      </c>
      <c r="H646" t="s">
        <v>4075</v>
      </c>
      <c r="I646" s="160" t="s">
        <v>4007</v>
      </c>
      <c r="J646" t="s">
        <v>4498</v>
      </c>
      <c r="K646">
        <v>99</v>
      </c>
      <c r="L646" t="s">
        <v>3999</v>
      </c>
    </row>
    <row r="647" spans="1:12">
      <c r="A647" s="15">
        <v>40400201</v>
      </c>
      <c r="B647" t="s">
        <v>4000</v>
      </c>
      <c r="C647" t="s">
        <v>4494</v>
      </c>
      <c r="D647" t="s">
        <v>4551</v>
      </c>
      <c r="E647" t="s">
        <v>4496</v>
      </c>
      <c r="F647" t="s">
        <v>4497</v>
      </c>
      <c r="G647" s="160" t="s">
        <v>4074</v>
      </c>
      <c r="H647" t="s">
        <v>4075</v>
      </c>
      <c r="I647" s="160" t="s">
        <v>4007</v>
      </c>
      <c r="J647" t="s">
        <v>4498</v>
      </c>
      <c r="K647" s="160" t="s">
        <v>4007</v>
      </c>
      <c r="L647" t="s">
        <v>4499</v>
      </c>
    </row>
    <row r="648" spans="1:12">
      <c r="A648" s="15">
        <v>40400202</v>
      </c>
      <c r="B648" t="s">
        <v>4000</v>
      </c>
      <c r="C648" t="s">
        <v>4494</v>
      </c>
      <c r="D648" t="s">
        <v>4551</v>
      </c>
      <c r="E648" t="s">
        <v>4500</v>
      </c>
      <c r="F648" t="s">
        <v>4497</v>
      </c>
      <c r="G648" s="160" t="s">
        <v>4074</v>
      </c>
      <c r="H648" t="s">
        <v>4075</v>
      </c>
      <c r="I648" s="160" t="s">
        <v>4007</v>
      </c>
      <c r="J648" t="s">
        <v>4498</v>
      </c>
      <c r="K648" s="160" t="s">
        <v>4007</v>
      </c>
      <c r="L648" t="s">
        <v>4499</v>
      </c>
    </row>
    <row r="649" spans="1:12">
      <c r="A649" s="15">
        <v>40400203</v>
      </c>
      <c r="B649" t="s">
        <v>4000</v>
      </c>
      <c r="C649" t="s">
        <v>4494</v>
      </c>
      <c r="D649" t="s">
        <v>4551</v>
      </c>
      <c r="E649" t="s">
        <v>4501</v>
      </c>
      <c r="F649" t="s">
        <v>4497</v>
      </c>
      <c r="G649" s="160" t="s">
        <v>4074</v>
      </c>
      <c r="H649" t="s">
        <v>4075</v>
      </c>
      <c r="I649" s="160" t="s">
        <v>4007</v>
      </c>
      <c r="J649" t="s">
        <v>4498</v>
      </c>
      <c r="K649" s="160" t="s">
        <v>4007</v>
      </c>
      <c r="L649" t="s">
        <v>4499</v>
      </c>
    </row>
    <row r="650" spans="1:12">
      <c r="A650" s="15">
        <v>40400204</v>
      </c>
      <c r="B650" t="s">
        <v>4000</v>
      </c>
      <c r="C650" t="s">
        <v>4494</v>
      </c>
      <c r="D650" t="s">
        <v>4551</v>
      </c>
      <c r="E650" t="s">
        <v>4552</v>
      </c>
      <c r="F650" t="s">
        <v>4497</v>
      </c>
      <c r="G650" s="160" t="s">
        <v>4074</v>
      </c>
      <c r="H650" t="s">
        <v>4075</v>
      </c>
      <c r="I650" s="160" t="s">
        <v>4007</v>
      </c>
      <c r="J650" t="s">
        <v>4498</v>
      </c>
      <c r="K650" s="160" t="s">
        <v>4007</v>
      </c>
      <c r="L650" t="s">
        <v>4499</v>
      </c>
    </row>
    <row r="651" spans="1:12">
      <c r="A651" s="15">
        <v>40400205</v>
      </c>
      <c r="B651" t="s">
        <v>4000</v>
      </c>
      <c r="C651" t="s">
        <v>4494</v>
      </c>
      <c r="D651" t="s">
        <v>4551</v>
      </c>
      <c r="E651" t="s">
        <v>4553</v>
      </c>
      <c r="F651" t="s">
        <v>4497</v>
      </c>
      <c r="G651" s="160" t="s">
        <v>4074</v>
      </c>
      <c r="H651" t="s">
        <v>4075</v>
      </c>
      <c r="I651" s="160" t="s">
        <v>4007</v>
      </c>
      <c r="J651" t="s">
        <v>4498</v>
      </c>
      <c r="K651" s="160" t="s">
        <v>4007</v>
      </c>
      <c r="L651" t="s">
        <v>4499</v>
      </c>
    </row>
    <row r="652" spans="1:12">
      <c r="A652" s="15">
        <v>40400206</v>
      </c>
      <c r="B652" t="s">
        <v>4000</v>
      </c>
      <c r="C652" t="s">
        <v>4494</v>
      </c>
      <c r="D652" t="s">
        <v>4551</v>
      </c>
      <c r="E652" t="s">
        <v>4554</v>
      </c>
      <c r="F652" t="s">
        <v>4497</v>
      </c>
      <c r="G652" s="160" t="s">
        <v>4074</v>
      </c>
      <c r="H652" t="s">
        <v>4075</v>
      </c>
      <c r="I652" s="160" t="s">
        <v>4007</v>
      </c>
      <c r="J652" t="s">
        <v>4498</v>
      </c>
      <c r="K652" s="160" t="s">
        <v>4007</v>
      </c>
      <c r="L652" t="s">
        <v>4499</v>
      </c>
    </row>
    <row r="653" spans="1:12">
      <c r="A653" s="15">
        <v>40400207</v>
      </c>
      <c r="B653" t="s">
        <v>4000</v>
      </c>
      <c r="C653" t="s">
        <v>4494</v>
      </c>
      <c r="D653" t="s">
        <v>4551</v>
      </c>
      <c r="E653" t="s">
        <v>4555</v>
      </c>
      <c r="F653" t="s">
        <v>4497</v>
      </c>
      <c r="G653" s="160" t="s">
        <v>4074</v>
      </c>
      <c r="H653" t="s">
        <v>4075</v>
      </c>
      <c r="I653" s="160" t="s">
        <v>4007</v>
      </c>
      <c r="J653" t="s">
        <v>4498</v>
      </c>
      <c r="K653" s="160" t="s">
        <v>4009</v>
      </c>
      <c r="L653" t="s">
        <v>4509</v>
      </c>
    </row>
    <row r="654" spans="1:12">
      <c r="A654" s="15">
        <v>40400208</v>
      </c>
      <c r="B654" t="s">
        <v>4000</v>
      </c>
      <c r="C654" t="s">
        <v>4494</v>
      </c>
      <c r="D654" t="s">
        <v>4551</v>
      </c>
      <c r="E654" t="s">
        <v>4556</v>
      </c>
      <c r="F654" t="s">
        <v>4497</v>
      </c>
      <c r="G654" s="160" t="s">
        <v>4074</v>
      </c>
      <c r="H654" t="s">
        <v>4075</v>
      </c>
      <c r="I654" s="160" t="s">
        <v>4007</v>
      </c>
      <c r="J654" t="s">
        <v>4498</v>
      </c>
      <c r="K654" s="160" t="s">
        <v>4009</v>
      </c>
      <c r="L654" t="s">
        <v>4509</v>
      </c>
    </row>
    <row r="655" spans="1:12">
      <c r="A655" s="15">
        <v>40400209</v>
      </c>
      <c r="B655" t="s">
        <v>4000</v>
      </c>
      <c r="C655" t="s">
        <v>4494</v>
      </c>
      <c r="D655" t="s">
        <v>4551</v>
      </c>
      <c r="E655" t="s">
        <v>4557</v>
      </c>
      <c r="F655" t="s">
        <v>4497</v>
      </c>
      <c r="G655" s="160" t="s">
        <v>4074</v>
      </c>
      <c r="H655" t="s">
        <v>4075</v>
      </c>
      <c r="I655" s="160" t="s">
        <v>4007</v>
      </c>
      <c r="J655" t="s">
        <v>4498</v>
      </c>
      <c r="K655" s="160" t="s">
        <v>4009</v>
      </c>
      <c r="L655" t="s">
        <v>4509</v>
      </c>
    </row>
    <row r="656" spans="1:12">
      <c r="A656" s="15">
        <v>40400210</v>
      </c>
      <c r="B656" t="s">
        <v>4000</v>
      </c>
      <c r="C656" t="s">
        <v>4494</v>
      </c>
      <c r="D656" t="s">
        <v>4551</v>
      </c>
      <c r="E656" t="s">
        <v>4515</v>
      </c>
      <c r="F656" t="s">
        <v>4497</v>
      </c>
      <c r="G656" s="160" t="s">
        <v>4074</v>
      </c>
      <c r="H656" t="s">
        <v>4075</v>
      </c>
      <c r="I656" s="160" t="s">
        <v>4007</v>
      </c>
      <c r="J656" t="s">
        <v>4498</v>
      </c>
      <c r="K656" s="160" t="s">
        <v>4009</v>
      </c>
      <c r="L656" t="s">
        <v>4509</v>
      </c>
    </row>
    <row r="657" spans="1:12">
      <c r="A657" s="15">
        <v>40400211</v>
      </c>
      <c r="B657" t="s">
        <v>4000</v>
      </c>
      <c r="C657" t="s">
        <v>4494</v>
      </c>
      <c r="D657" t="s">
        <v>4551</v>
      </c>
      <c r="E657" t="s">
        <v>4517</v>
      </c>
      <c r="F657" t="s">
        <v>4497</v>
      </c>
      <c r="G657" s="160" t="s">
        <v>4074</v>
      </c>
      <c r="H657" t="s">
        <v>4075</v>
      </c>
      <c r="I657" s="160" t="s">
        <v>4007</v>
      </c>
      <c r="J657" t="s">
        <v>4498</v>
      </c>
      <c r="K657" s="160" t="s">
        <v>3995</v>
      </c>
      <c r="L657" t="s">
        <v>4483</v>
      </c>
    </row>
    <row r="658" spans="1:12">
      <c r="A658" s="15">
        <v>40400212</v>
      </c>
      <c r="B658" t="s">
        <v>4000</v>
      </c>
      <c r="C658" t="s">
        <v>4494</v>
      </c>
      <c r="D658" t="s">
        <v>4551</v>
      </c>
      <c r="E658" t="s">
        <v>4518</v>
      </c>
      <c r="F658" t="s">
        <v>4497</v>
      </c>
      <c r="G658" s="160" t="s">
        <v>4074</v>
      </c>
      <c r="H658" t="s">
        <v>4075</v>
      </c>
      <c r="I658" s="160" t="s">
        <v>4007</v>
      </c>
      <c r="J658" t="s">
        <v>4498</v>
      </c>
      <c r="K658" s="160" t="s">
        <v>3995</v>
      </c>
      <c r="L658" t="s">
        <v>4483</v>
      </c>
    </row>
    <row r="659" spans="1:12">
      <c r="A659" s="15">
        <v>40400213</v>
      </c>
      <c r="B659" t="s">
        <v>4000</v>
      </c>
      <c r="C659" t="s">
        <v>4494</v>
      </c>
      <c r="D659" t="s">
        <v>4551</v>
      </c>
      <c r="E659" t="s">
        <v>4519</v>
      </c>
      <c r="F659" t="s">
        <v>4497</v>
      </c>
      <c r="G659" s="160" t="s">
        <v>4074</v>
      </c>
      <c r="H659" t="s">
        <v>4075</v>
      </c>
      <c r="I659" s="160" t="s">
        <v>4007</v>
      </c>
      <c r="J659" t="s">
        <v>4498</v>
      </c>
      <c r="K659" s="160" t="s">
        <v>3995</v>
      </c>
      <c r="L659" t="s">
        <v>4483</v>
      </c>
    </row>
    <row r="660" spans="1:12">
      <c r="A660" s="15">
        <v>40400230</v>
      </c>
      <c r="B660" t="s">
        <v>4000</v>
      </c>
      <c r="C660" t="s">
        <v>4494</v>
      </c>
      <c r="D660" t="s">
        <v>4551</v>
      </c>
      <c r="E660" t="s">
        <v>4524</v>
      </c>
      <c r="F660" t="s">
        <v>4497</v>
      </c>
      <c r="G660" s="160" t="s">
        <v>4074</v>
      </c>
      <c r="H660" t="s">
        <v>4075</v>
      </c>
      <c r="I660" s="160" t="s">
        <v>4007</v>
      </c>
      <c r="J660" t="s">
        <v>4498</v>
      </c>
      <c r="K660" s="160" t="s">
        <v>3997</v>
      </c>
      <c r="L660" t="s">
        <v>4525</v>
      </c>
    </row>
    <row r="661" spans="1:12">
      <c r="A661" s="15">
        <v>40400231</v>
      </c>
      <c r="B661" t="s">
        <v>4000</v>
      </c>
      <c r="C661" t="s">
        <v>4494</v>
      </c>
      <c r="D661" t="s">
        <v>4551</v>
      </c>
      <c r="E661" t="s">
        <v>4526</v>
      </c>
      <c r="F661" t="s">
        <v>4497</v>
      </c>
      <c r="G661" s="160" t="s">
        <v>4074</v>
      </c>
      <c r="H661" t="s">
        <v>4075</v>
      </c>
      <c r="I661" s="160" t="s">
        <v>4007</v>
      </c>
      <c r="J661" t="s">
        <v>4498</v>
      </c>
      <c r="K661" s="160" t="s">
        <v>3997</v>
      </c>
      <c r="L661" t="s">
        <v>4525</v>
      </c>
    </row>
    <row r="662" spans="1:12">
      <c r="A662" s="15">
        <v>40400232</v>
      </c>
      <c r="B662" t="s">
        <v>4000</v>
      </c>
      <c r="C662" t="s">
        <v>4494</v>
      </c>
      <c r="D662" t="s">
        <v>4551</v>
      </c>
      <c r="E662" t="s">
        <v>4527</v>
      </c>
      <c r="F662" t="s">
        <v>4497</v>
      </c>
      <c r="G662" s="160" t="s">
        <v>4074</v>
      </c>
      <c r="H662" t="s">
        <v>4075</v>
      </c>
      <c r="I662" s="160" t="s">
        <v>4007</v>
      </c>
      <c r="J662" t="s">
        <v>4498</v>
      </c>
      <c r="K662">
        <v>99</v>
      </c>
      <c r="L662" t="s">
        <v>3999</v>
      </c>
    </row>
    <row r="663" spans="1:12">
      <c r="A663" s="15">
        <v>40400233</v>
      </c>
      <c r="B663" t="s">
        <v>4000</v>
      </c>
      <c r="C663" t="s">
        <v>4494</v>
      </c>
      <c r="D663" t="s">
        <v>4551</v>
      </c>
      <c r="E663" t="s">
        <v>4528</v>
      </c>
      <c r="F663" t="s">
        <v>4497</v>
      </c>
      <c r="G663" s="160" t="s">
        <v>4074</v>
      </c>
      <c r="H663" t="s">
        <v>4075</v>
      </c>
      <c r="I663" s="160" t="s">
        <v>4007</v>
      </c>
      <c r="J663" t="s">
        <v>4498</v>
      </c>
      <c r="K663">
        <v>99</v>
      </c>
      <c r="L663" t="s">
        <v>3999</v>
      </c>
    </row>
    <row r="664" spans="1:12">
      <c r="A664" s="15">
        <v>40400240</v>
      </c>
      <c r="B664" t="s">
        <v>4000</v>
      </c>
      <c r="C664" t="s">
        <v>4494</v>
      </c>
      <c r="D664" t="s">
        <v>4551</v>
      </c>
      <c r="E664" t="s">
        <v>4558</v>
      </c>
      <c r="F664" t="s">
        <v>4497</v>
      </c>
      <c r="G664" s="160" t="s">
        <v>4074</v>
      </c>
      <c r="H664" t="s">
        <v>4075</v>
      </c>
      <c r="I664" s="160" t="s">
        <v>4007</v>
      </c>
      <c r="J664" t="s">
        <v>4498</v>
      </c>
      <c r="K664" s="160" t="s">
        <v>3997</v>
      </c>
      <c r="L664" t="s">
        <v>4525</v>
      </c>
    </row>
    <row r="665" spans="1:12">
      <c r="A665" s="15">
        <v>40400241</v>
      </c>
      <c r="B665" t="s">
        <v>4000</v>
      </c>
      <c r="C665" t="s">
        <v>4494</v>
      </c>
      <c r="D665" t="s">
        <v>4551</v>
      </c>
      <c r="E665" t="s">
        <v>4530</v>
      </c>
      <c r="F665" t="s">
        <v>4497</v>
      </c>
      <c r="G665" s="160" t="s">
        <v>4074</v>
      </c>
      <c r="H665" t="s">
        <v>4075</v>
      </c>
      <c r="I665" s="160" t="s">
        <v>4007</v>
      </c>
      <c r="J665" t="s">
        <v>4498</v>
      </c>
      <c r="K665" s="160" t="s">
        <v>3997</v>
      </c>
      <c r="L665" t="s">
        <v>4525</v>
      </c>
    </row>
    <row r="666" spans="1:12">
      <c r="A666" s="15">
        <v>40400242</v>
      </c>
      <c r="B666" t="s">
        <v>4000</v>
      </c>
      <c r="C666" t="s">
        <v>4494</v>
      </c>
      <c r="D666" t="s">
        <v>4551</v>
      </c>
      <c r="E666" t="s">
        <v>4531</v>
      </c>
      <c r="F666" t="s">
        <v>4497</v>
      </c>
      <c r="G666" s="160" t="s">
        <v>4074</v>
      </c>
      <c r="H666" t="s">
        <v>4075</v>
      </c>
      <c r="I666" s="160" t="s">
        <v>4007</v>
      </c>
      <c r="J666" t="s">
        <v>4498</v>
      </c>
      <c r="K666">
        <v>99</v>
      </c>
      <c r="L666" t="s">
        <v>3999</v>
      </c>
    </row>
    <row r="667" spans="1:12">
      <c r="A667" s="15">
        <v>40400243</v>
      </c>
      <c r="B667" t="s">
        <v>4000</v>
      </c>
      <c r="C667" t="s">
        <v>4494</v>
      </c>
      <c r="D667" t="s">
        <v>4551</v>
      </c>
      <c r="E667" t="s">
        <v>4532</v>
      </c>
      <c r="F667" t="s">
        <v>4497</v>
      </c>
      <c r="G667" s="160" t="s">
        <v>4074</v>
      </c>
      <c r="H667" t="s">
        <v>4075</v>
      </c>
      <c r="I667" s="160" t="s">
        <v>4007</v>
      </c>
      <c r="J667" t="s">
        <v>4498</v>
      </c>
      <c r="K667">
        <v>99</v>
      </c>
      <c r="L667" t="s">
        <v>3999</v>
      </c>
    </row>
    <row r="668" spans="1:12">
      <c r="A668" s="15">
        <v>40400248</v>
      </c>
      <c r="B668" t="s">
        <v>4000</v>
      </c>
      <c r="C668" t="s">
        <v>4494</v>
      </c>
      <c r="D668" t="s">
        <v>4551</v>
      </c>
      <c r="E668" t="s">
        <v>4559</v>
      </c>
      <c r="F668" t="s">
        <v>4497</v>
      </c>
      <c r="G668" s="160" t="s">
        <v>4074</v>
      </c>
      <c r="H668" t="s">
        <v>4075</v>
      </c>
      <c r="I668" s="160" t="s">
        <v>4007</v>
      </c>
      <c r="J668" t="s">
        <v>4498</v>
      </c>
      <c r="K668">
        <v>99</v>
      </c>
      <c r="L668" t="s">
        <v>3999</v>
      </c>
    </row>
    <row r="669" spans="1:12">
      <c r="A669" s="15">
        <v>40400249</v>
      </c>
      <c r="B669" t="s">
        <v>4000</v>
      </c>
      <c r="C669" t="s">
        <v>4494</v>
      </c>
      <c r="D669" t="s">
        <v>4551</v>
      </c>
      <c r="E669" t="s">
        <v>4534</v>
      </c>
      <c r="F669" t="s">
        <v>4497</v>
      </c>
      <c r="G669" s="160" t="s">
        <v>4074</v>
      </c>
      <c r="H669" t="s">
        <v>4075</v>
      </c>
      <c r="I669" s="160" t="s">
        <v>4007</v>
      </c>
      <c r="J669" t="s">
        <v>4498</v>
      </c>
      <c r="K669">
        <v>99</v>
      </c>
      <c r="L669" t="s">
        <v>3999</v>
      </c>
    </row>
    <row r="670" spans="1:12">
      <c r="A670" s="15">
        <v>40400250</v>
      </c>
      <c r="B670" t="s">
        <v>4000</v>
      </c>
      <c r="C670" t="s">
        <v>4494</v>
      </c>
      <c r="D670" t="s">
        <v>4551</v>
      </c>
      <c r="E670" t="s">
        <v>4560</v>
      </c>
      <c r="F670" t="s">
        <v>4497</v>
      </c>
      <c r="G670" s="160" t="s">
        <v>4074</v>
      </c>
      <c r="H670" t="s">
        <v>4075</v>
      </c>
      <c r="I670" s="160" t="s">
        <v>4007</v>
      </c>
      <c r="J670" t="s">
        <v>4498</v>
      </c>
      <c r="K670">
        <v>99</v>
      </c>
      <c r="L670" t="s">
        <v>3999</v>
      </c>
    </row>
    <row r="671" spans="1:12">
      <c r="A671" s="15">
        <v>40400251</v>
      </c>
      <c r="B671" t="s">
        <v>4000</v>
      </c>
      <c r="C671" t="s">
        <v>4494</v>
      </c>
      <c r="D671" t="s">
        <v>4551</v>
      </c>
      <c r="E671" t="s">
        <v>4536</v>
      </c>
      <c r="F671" t="s">
        <v>4497</v>
      </c>
      <c r="G671" s="160" t="s">
        <v>4074</v>
      </c>
      <c r="H671" t="s">
        <v>4075</v>
      </c>
      <c r="I671" s="160" t="s">
        <v>4007</v>
      </c>
      <c r="J671" t="s">
        <v>4498</v>
      </c>
      <c r="K671">
        <v>99</v>
      </c>
      <c r="L671" t="s">
        <v>3999</v>
      </c>
    </row>
    <row r="672" spans="1:12">
      <c r="A672" s="15">
        <v>40400252</v>
      </c>
      <c r="B672" t="s">
        <v>4000</v>
      </c>
      <c r="C672" t="s">
        <v>4494</v>
      </c>
      <c r="D672" t="s">
        <v>4551</v>
      </c>
      <c r="E672" t="s">
        <v>4561</v>
      </c>
      <c r="F672" t="s">
        <v>4497</v>
      </c>
      <c r="G672" s="160" t="s">
        <v>4074</v>
      </c>
      <c r="H672" t="s">
        <v>4075</v>
      </c>
      <c r="I672" s="160" t="s">
        <v>4007</v>
      </c>
      <c r="J672" t="s">
        <v>4498</v>
      </c>
      <c r="K672">
        <v>99</v>
      </c>
      <c r="L672" t="s">
        <v>3999</v>
      </c>
    </row>
    <row r="673" spans="1:12">
      <c r="A673" s="15">
        <v>40400253</v>
      </c>
      <c r="B673" t="s">
        <v>4000</v>
      </c>
      <c r="C673" t="s">
        <v>4494</v>
      </c>
      <c r="D673" t="s">
        <v>4551</v>
      </c>
      <c r="E673" t="s">
        <v>4562</v>
      </c>
      <c r="F673" t="s">
        <v>4497</v>
      </c>
      <c r="G673" s="160" t="s">
        <v>4074</v>
      </c>
      <c r="H673" t="s">
        <v>4075</v>
      </c>
      <c r="I673" s="160" t="s">
        <v>4007</v>
      </c>
      <c r="J673" t="s">
        <v>4498</v>
      </c>
      <c r="K673">
        <v>99</v>
      </c>
      <c r="L673" t="s">
        <v>3999</v>
      </c>
    </row>
    <row r="674" spans="1:12">
      <c r="A674" s="15">
        <v>40400254</v>
      </c>
      <c r="B674" t="s">
        <v>4000</v>
      </c>
      <c r="C674" t="s">
        <v>4494</v>
      </c>
      <c r="D674" t="s">
        <v>4551</v>
      </c>
      <c r="E674" t="s">
        <v>4563</v>
      </c>
      <c r="F674" t="s">
        <v>4497</v>
      </c>
      <c r="G674" s="160" t="s">
        <v>4074</v>
      </c>
      <c r="H674" t="s">
        <v>4075</v>
      </c>
      <c r="I674" s="160" t="s">
        <v>4007</v>
      </c>
      <c r="J674" t="s">
        <v>4498</v>
      </c>
      <c r="K674">
        <v>99</v>
      </c>
      <c r="L674" t="s">
        <v>3999</v>
      </c>
    </row>
    <row r="675" spans="1:12">
      <c r="A675" s="15">
        <v>40400255</v>
      </c>
      <c r="B675" t="s">
        <v>4000</v>
      </c>
      <c r="C675" t="s">
        <v>4494</v>
      </c>
      <c r="D675" t="s">
        <v>4551</v>
      </c>
      <c r="E675" t="s">
        <v>4564</v>
      </c>
      <c r="F675" t="s">
        <v>4497</v>
      </c>
      <c r="G675" s="160" t="s">
        <v>4074</v>
      </c>
      <c r="H675" t="s">
        <v>4075</v>
      </c>
      <c r="I675" s="160" t="s">
        <v>4007</v>
      </c>
      <c r="J675" t="s">
        <v>4498</v>
      </c>
      <c r="K675">
        <v>99</v>
      </c>
      <c r="L675" t="s">
        <v>3999</v>
      </c>
    </row>
    <row r="676" spans="1:12">
      <c r="A676" s="15">
        <v>40400260</v>
      </c>
      <c r="B676" t="s">
        <v>4000</v>
      </c>
      <c r="C676" t="s">
        <v>4494</v>
      </c>
      <c r="D676" t="s">
        <v>4551</v>
      </c>
      <c r="E676" t="s">
        <v>4540</v>
      </c>
      <c r="F676" t="s">
        <v>4497</v>
      </c>
      <c r="G676" s="160" t="s">
        <v>4074</v>
      </c>
      <c r="H676" t="s">
        <v>4075</v>
      </c>
      <c r="I676" s="160" t="s">
        <v>4007</v>
      </c>
      <c r="J676" t="s">
        <v>4498</v>
      </c>
      <c r="K676" s="160" t="s">
        <v>4069</v>
      </c>
      <c r="L676" t="s">
        <v>4541</v>
      </c>
    </row>
    <row r="677" spans="1:12">
      <c r="A677" s="15">
        <v>40400261</v>
      </c>
      <c r="B677" t="s">
        <v>4000</v>
      </c>
      <c r="C677" t="s">
        <v>4494</v>
      </c>
      <c r="D677" t="s">
        <v>4551</v>
      </c>
      <c r="E677" t="s">
        <v>4542</v>
      </c>
      <c r="F677" t="s">
        <v>4497</v>
      </c>
      <c r="G677" s="160" t="s">
        <v>4074</v>
      </c>
      <c r="H677" t="s">
        <v>4075</v>
      </c>
      <c r="I677" s="160" t="s">
        <v>4007</v>
      </c>
      <c r="J677" t="s">
        <v>4498</v>
      </c>
      <c r="K677" s="160" t="s">
        <v>4069</v>
      </c>
      <c r="L677" t="s">
        <v>4541</v>
      </c>
    </row>
    <row r="678" spans="1:12">
      <c r="A678" s="15">
        <v>40400262</v>
      </c>
      <c r="B678" t="s">
        <v>4000</v>
      </c>
      <c r="C678" t="s">
        <v>4494</v>
      </c>
      <c r="D678" t="s">
        <v>4551</v>
      </c>
      <c r="E678" t="s">
        <v>4543</v>
      </c>
      <c r="F678" t="s">
        <v>4497</v>
      </c>
      <c r="G678" s="160" t="s">
        <v>4074</v>
      </c>
      <c r="H678" t="s">
        <v>4075</v>
      </c>
      <c r="I678" s="160" t="s">
        <v>4007</v>
      </c>
      <c r="J678" t="s">
        <v>4498</v>
      </c>
      <c r="K678" s="160" t="s">
        <v>4069</v>
      </c>
      <c r="L678" t="s">
        <v>4541</v>
      </c>
    </row>
    <row r="679" spans="1:12">
      <c r="A679" s="15">
        <v>40400263</v>
      </c>
      <c r="B679" t="s">
        <v>4000</v>
      </c>
      <c r="C679" t="s">
        <v>4494</v>
      </c>
      <c r="D679" t="s">
        <v>4551</v>
      </c>
      <c r="E679" t="s">
        <v>4544</v>
      </c>
      <c r="F679" t="s">
        <v>4497</v>
      </c>
      <c r="G679" s="160" t="s">
        <v>4074</v>
      </c>
      <c r="H679" t="s">
        <v>4075</v>
      </c>
      <c r="I679" s="160" t="s">
        <v>4007</v>
      </c>
      <c r="J679" t="s">
        <v>4498</v>
      </c>
      <c r="K679">
        <v>99</v>
      </c>
      <c r="L679" t="s">
        <v>3999</v>
      </c>
    </row>
    <row r="680" spans="1:12">
      <c r="A680" s="15">
        <v>40400270</v>
      </c>
      <c r="B680" t="s">
        <v>4000</v>
      </c>
      <c r="C680" t="s">
        <v>4494</v>
      </c>
      <c r="D680" t="s">
        <v>4551</v>
      </c>
      <c r="E680" t="s">
        <v>4545</v>
      </c>
      <c r="F680" t="s">
        <v>4497</v>
      </c>
      <c r="G680" s="160" t="s">
        <v>4074</v>
      </c>
      <c r="H680" t="s">
        <v>4075</v>
      </c>
      <c r="I680" s="160" t="s">
        <v>4007</v>
      </c>
      <c r="J680" t="s">
        <v>4498</v>
      </c>
      <c r="K680" s="160" t="s">
        <v>4069</v>
      </c>
      <c r="L680" t="s">
        <v>4541</v>
      </c>
    </row>
    <row r="681" spans="1:12">
      <c r="A681" s="15">
        <v>40400271</v>
      </c>
      <c r="B681" t="s">
        <v>4000</v>
      </c>
      <c r="C681" t="s">
        <v>4494</v>
      </c>
      <c r="D681" t="s">
        <v>4551</v>
      </c>
      <c r="E681" t="s">
        <v>4546</v>
      </c>
      <c r="F681" t="s">
        <v>4497</v>
      </c>
      <c r="G681" s="160" t="s">
        <v>4074</v>
      </c>
      <c r="H681" t="s">
        <v>4075</v>
      </c>
      <c r="I681" s="160" t="s">
        <v>4007</v>
      </c>
      <c r="J681" t="s">
        <v>4498</v>
      </c>
      <c r="K681" s="160" t="s">
        <v>4069</v>
      </c>
      <c r="L681" t="s">
        <v>4541</v>
      </c>
    </row>
    <row r="682" spans="1:12">
      <c r="A682" s="15">
        <v>40400272</v>
      </c>
      <c r="B682" t="s">
        <v>4000</v>
      </c>
      <c r="C682" t="s">
        <v>4494</v>
      </c>
      <c r="D682" t="s">
        <v>4551</v>
      </c>
      <c r="E682" t="s">
        <v>4547</v>
      </c>
      <c r="F682" t="s">
        <v>4497</v>
      </c>
      <c r="G682" s="160" t="s">
        <v>4074</v>
      </c>
      <c r="H682" t="s">
        <v>4075</v>
      </c>
      <c r="I682" s="160" t="s">
        <v>4007</v>
      </c>
      <c r="J682" t="s">
        <v>4498</v>
      </c>
      <c r="K682" s="160" t="s">
        <v>4069</v>
      </c>
      <c r="L682" t="s">
        <v>4541</v>
      </c>
    </row>
    <row r="683" spans="1:12">
      <c r="A683" s="15">
        <v>40400273</v>
      </c>
      <c r="B683" t="s">
        <v>4000</v>
      </c>
      <c r="C683" t="s">
        <v>4494</v>
      </c>
      <c r="D683" t="s">
        <v>4551</v>
      </c>
      <c r="E683" t="s">
        <v>4548</v>
      </c>
      <c r="F683" t="s">
        <v>4497</v>
      </c>
      <c r="G683" s="160" t="s">
        <v>4074</v>
      </c>
      <c r="H683" t="s">
        <v>4075</v>
      </c>
      <c r="I683" s="160" t="s">
        <v>4007</v>
      </c>
      <c r="J683" t="s">
        <v>4498</v>
      </c>
      <c r="K683">
        <v>99</v>
      </c>
      <c r="L683" t="s">
        <v>3999</v>
      </c>
    </row>
    <row r="684" spans="1:12">
      <c r="A684" s="15">
        <v>40400278</v>
      </c>
      <c r="B684" t="s">
        <v>4000</v>
      </c>
      <c r="C684" t="s">
        <v>4494</v>
      </c>
      <c r="D684" t="s">
        <v>4551</v>
      </c>
      <c r="E684" t="s">
        <v>4565</v>
      </c>
      <c r="F684" t="s">
        <v>4497</v>
      </c>
      <c r="G684" s="160" t="s">
        <v>4074</v>
      </c>
      <c r="H684" t="s">
        <v>4075</v>
      </c>
      <c r="I684" s="160" t="s">
        <v>4007</v>
      </c>
      <c r="J684" t="s">
        <v>4498</v>
      </c>
      <c r="K684" s="160" t="s">
        <v>4069</v>
      </c>
      <c r="L684" t="s">
        <v>4541</v>
      </c>
    </row>
    <row r="685" spans="1:12">
      <c r="A685" s="15">
        <v>40400279</v>
      </c>
      <c r="B685" t="s">
        <v>4000</v>
      </c>
      <c r="C685" t="s">
        <v>4494</v>
      </c>
      <c r="D685" t="s">
        <v>4551</v>
      </c>
      <c r="E685" t="s">
        <v>4566</v>
      </c>
      <c r="F685" t="s">
        <v>4497</v>
      </c>
      <c r="G685" s="160" t="s">
        <v>4074</v>
      </c>
      <c r="H685" t="s">
        <v>4075</v>
      </c>
      <c r="I685" s="160" t="s">
        <v>4007</v>
      </c>
      <c r="J685" t="s">
        <v>4498</v>
      </c>
      <c r="K685" s="160" t="s">
        <v>4069</v>
      </c>
      <c r="L685" t="s">
        <v>4541</v>
      </c>
    </row>
    <row r="686" spans="1:12">
      <c r="A686" s="15">
        <v>40400300</v>
      </c>
      <c r="B686" t="s">
        <v>4000</v>
      </c>
      <c r="C686" t="s">
        <v>4494</v>
      </c>
      <c r="D686" t="s">
        <v>4567</v>
      </c>
      <c r="E686" t="s">
        <v>4568</v>
      </c>
      <c r="F686" t="s">
        <v>4073</v>
      </c>
      <c r="G686" s="160" t="s">
        <v>4074</v>
      </c>
      <c r="H686" t="s">
        <v>4075</v>
      </c>
      <c r="I686" s="160" t="s">
        <v>4009</v>
      </c>
      <c r="J686" t="s">
        <v>4410</v>
      </c>
      <c r="K686" s="160" t="s">
        <v>4009</v>
      </c>
      <c r="L686" t="s">
        <v>4421</v>
      </c>
    </row>
    <row r="687" spans="1:12">
      <c r="A687" s="15">
        <v>40400301</v>
      </c>
      <c r="B687" t="s">
        <v>4000</v>
      </c>
      <c r="C687" t="s">
        <v>4494</v>
      </c>
      <c r="D687" t="s">
        <v>4567</v>
      </c>
      <c r="E687" t="s">
        <v>4569</v>
      </c>
      <c r="F687" t="s">
        <v>4073</v>
      </c>
      <c r="G687" s="160" t="s">
        <v>4074</v>
      </c>
      <c r="H687" t="s">
        <v>4075</v>
      </c>
      <c r="I687" s="160" t="s">
        <v>4009</v>
      </c>
      <c r="J687" t="s">
        <v>4410</v>
      </c>
      <c r="K687" s="160" t="s">
        <v>4009</v>
      </c>
      <c r="L687" t="s">
        <v>4421</v>
      </c>
    </row>
    <row r="688" spans="1:12">
      <c r="A688" s="15">
        <v>40400302</v>
      </c>
      <c r="B688" t="s">
        <v>4000</v>
      </c>
      <c r="C688" t="s">
        <v>4494</v>
      </c>
      <c r="D688" t="s">
        <v>4567</v>
      </c>
      <c r="E688" t="s">
        <v>4570</v>
      </c>
      <c r="F688" t="s">
        <v>4073</v>
      </c>
      <c r="G688" s="160" t="s">
        <v>4074</v>
      </c>
      <c r="H688" t="s">
        <v>4075</v>
      </c>
      <c r="I688" s="160" t="s">
        <v>4009</v>
      </c>
      <c r="J688" t="s">
        <v>4410</v>
      </c>
      <c r="K688" s="160" t="s">
        <v>4009</v>
      </c>
      <c r="L688" t="s">
        <v>4421</v>
      </c>
    </row>
    <row r="689" spans="1:12">
      <c r="A689" s="15">
        <v>40400303</v>
      </c>
      <c r="B689" t="s">
        <v>4000</v>
      </c>
      <c r="C689" t="s">
        <v>4494</v>
      </c>
      <c r="D689" t="s">
        <v>4567</v>
      </c>
      <c r="E689" t="s">
        <v>4571</v>
      </c>
      <c r="F689" t="s">
        <v>4073</v>
      </c>
      <c r="G689" s="160" t="s">
        <v>4074</v>
      </c>
      <c r="H689" t="s">
        <v>4075</v>
      </c>
      <c r="I689" s="160" t="s">
        <v>4009</v>
      </c>
      <c r="J689" t="s">
        <v>4410</v>
      </c>
      <c r="K689" s="160" t="s">
        <v>4198</v>
      </c>
      <c r="L689" t="s">
        <v>4464</v>
      </c>
    </row>
    <row r="690" spans="1:12">
      <c r="A690" s="15">
        <v>40400304</v>
      </c>
      <c r="B690" t="s">
        <v>4000</v>
      </c>
      <c r="C690" t="s">
        <v>4494</v>
      </c>
      <c r="D690" t="s">
        <v>4567</v>
      </c>
      <c r="E690" t="s">
        <v>4572</v>
      </c>
      <c r="F690" t="s">
        <v>4073</v>
      </c>
      <c r="G690" s="160" t="s">
        <v>4074</v>
      </c>
      <c r="H690" t="s">
        <v>4075</v>
      </c>
      <c r="I690" s="160" t="s">
        <v>4009</v>
      </c>
      <c r="J690" t="s">
        <v>4410</v>
      </c>
      <c r="K690" s="160" t="s">
        <v>4198</v>
      </c>
      <c r="L690" t="s">
        <v>4464</v>
      </c>
    </row>
    <row r="691" spans="1:12">
      <c r="A691" s="15">
        <v>40400305</v>
      </c>
      <c r="B691" t="s">
        <v>4000</v>
      </c>
      <c r="C691" t="s">
        <v>4494</v>
      </c>
      <c r="D691" t="s">
        <v>4567</v>
      </c>
      <c r="E691" t="s">
        <v>4573</v>
      </c>
      <c r="F691" t="s">
        <v>4073</v>
      </c>
      <c r="G691" s="160" t="s">
        <v>4074</v>
      </c>
      <c r="H691" t="s">
        <v>4075</v>
      </c>
      <c r="I691" s="160" t="s">
        <v>4009</v>
      </c>
      <c r="J691" t="s">
        <v>4410</v>
      </c>
      <c r="K691" s="160" t="s">
        <v>4005</v>
      </c>
      <c r="L691" t="s">
        <v>4478</v>
      </c>
    </row>
    <row r="692" spans="1:12">
      <c r="A692" s="15">
        <v>40400306</v>
      </c>
      <c r="B692" t="s">
        <v>4000</v>
      </c>
      <c r="C692" t="s">
        <v>4494</v>
      </c>
      <c r="D692" t="s">
        <v>4567</v>
      </c>
      <c r="E692" t="s">
        <v>4574</v>
      </c>
      <c r="F692" t="s">
        <v>4073</v>
      </c>
      <c r="G692" s="160" t="s">
        <v>4074</v>
      </c>
      <c r="H692" t="s">
        <v>4075</v>
      </c>
      <c r="I692" s="160" t="s">
        <v>4009</v>
      </c>
      <c r="J692" t="s">
        <v>4410</v>
      </c>
      <c r="K692">
        <v>99</v>
      </c>
      <c r="L692" t="s">
        <v>3999</v>
      </c>
    </row>
    <row r="693" spans="1:12">
      <c r="A693" s="15">
        <v>40400307</v>
      </c>
      <c r="B693" t="s">
        <v>4000</v>
      </c>
      <c r="C693" t="s">
        <v>4494</v>
      </c>
      <c r="D693" t="s">
        <v>4567</v>
      </c>
      <c r="E693" t="s">
        <v>4575</v>
      </c>
      <c r="F693" t="s">
        <v>4073</v>
      </c>
      <c r="G693" s="160" t="s">
        <v>4074</v>
      </c>
      <c r="H693" t="s">
        <v>4075</v>
      </c>
      <c r="I693" s="160" t="s">
        <v>4009</v>
      </c>
      <c r="J693" t="s">
        <v>4410</v>
      </c>
      <c r="K693">
        <v>99</v>
      </c>
      <c r="L693" t="s">
        <v>3999</v>
      </c>
    </row>
    <row r="694" spans="1:12">
      <c r="A694" s="15">
        <v>40400311</v>
      </c>
      <c r="B694" t="s">
        <v>4000</v>
      </c>
      <c r="C694" t="s">
        <v>4494</v>
      </c>
      <c r="D694" t="s">
        <v>4567</v>
      </c>
      <c r="E694" t="s">
        <v>4576</v>
      </c>
      <c r="F694" t="s">
        <v>4073</v>
      </c>
      <c r="G694" s="160" t="s">
        <v>4074</v>
      </c>
      <c r="H694" t="s">
        <v>4075</v>
      </c>
      <c r="I694" s="160" t="s">
        <v>4009</v>
      </c>
      <c r="J694" t="s">
        <v>4410</v>
      </c>
      <c r="K694" s="160" t="s">
        <v>4009</v>
      </c>
      <c r="L694" t="s">
        <v>4421</v>
      </c>
    </row>
    <row r="695" spans="1:12">
      <c r="A695" s="15">
        <v>40400312</v>
      </c>
      <c r="B695" t="s">
        <v>4000</v>
      </c>
      <c r="C695" t="s">
        <v>4494</v>
      </c>
      <c r="D695" t="s">
        <v>4567</v>
      </c>
      <c r="E695" t="s">
        <v>4577</v>
      </c>
      <c r="F695" t="s">
        <v>4073</v>
      </c>
      <c r="G695" s="160" t="s">
        <v>4074</v>
      </c>
      <c r="H695" t="s">
        <v>4075</v>
      </c>
      <c r="I695" s="160" t="s">
        <v>4009</v>
      </c>
      <c r="J695" t="s">
        <v>4410</v>
      </c>
      <c r="K695" s="160" t="s">
        <v>4009</v>
      </c>
      <c r="L695" t="s">
        <v>4421</v>
      </c>
    </row>
    <row r="696" spans="1:12">
      <c r="A696" s="15">
        <v>40400313</v>
      </c>
      <c r="B696" t="s">
        <v>4000</v>
      </c>
      <c r="C696" t="s">
        <v>4494</v>
      </c>
      <c r="D696" t="s">
        <v>4567</v>
      </c>
      <c r="E696" t="s">
        <v>4578</v>
      </c>
      <c r="F696" t="s">
        <v>4073</v>
      </c>
      <c r="G696" s="160" t="s">
        <v>4074</v>
      </c>
      <c r="H696" t="s">
        <v>4075</v>
      </c>
      <c r="I696" s="160" t="s">
        <v>4009</v>
      </c>
      <c r="J696" t="s">
        <v>4410</v>
      </c>
      <c r="K696" s="160" t="s">
        <v>4009</v>
      </c>
      <c r="L696" t="s">
        <v>4421</v>
      </c>
    </row>
    <row r="697" spans="1:12">
      <c r="A697" s="15">
        <v>40400314</v>
      </c>
      <c r="B697" t="s">
        <v>4000</v>
      </c>
      <c r="C697" t="s">
        <v>4494</v>
      </c>
      <c r="D697" t="s">
        <v>4567</v>
      </c>
      <c r="E697" t="s">
        <v>4579</v>
      </c>
      <c r="F697" t="s">
        <v>4073</v>
      </c>
      <c r="G697" s="160" t="s">
        <v>4074</v>
      </c>
      <c r="H697" t="s">
        <v>4075</v>
      </c>
      <c r="I697" s="160" t="s">
        <v>4009</v>
      </c>
      <c r="J697" t="s">
        <v>4410</v>
      </c>
      <c r="K697" s="160" t="s">
        <v>4009</v>
      </c>
      <c r="L697" t="s">
        <v>4421</v>
      </c>
    </row>
    <row r="698" spans="1:12">
      <c r="A698" s="15">
        <v>40400315</v>
      </c>
      <c r="B698" t="s">
        <v>4000</v>
      </c>
      <c r="C698" t="s">
        <v>4494</v>
      </c>
      <c r="D698" t="s">
        <v>4567</v>
      </c>
      <c r="E698" t="s">
        <v>4580</v>
      </c>
      <c r="F698" t="s">
        <v>4073</v>
      </c>
      <c r="G698" s="160" t="s">
        <v>4074</v>
      </c>
      <c r="H698" t="s">
        <v>4075</v>
      </c>
      <c r="I698" s="160" t="s">
        <v>4009</v>
      </c>
      <c r="J698" t="s">
        <v>4410</v>
      </c>
      <c r="K698" s="160" t="s">
        <v>4009</v>
      </c>
      <c r="L698" t="s">
        <v>4421</v>
      </c>
    </row>
    <row r="699" spans="1:12">
      <c r="A699" s="15">
        <v>40400316</v>
      </c>
      <c r="B699" t="s">
        <v>4000</v>
      </c>
      <c r="C699" t="s">
        <v>4494</v>
      </c>
      <c r="D699" t="s">
        <v>4567</v>
      </c>
      <c r="E699" t="s">
        <v>4581</v>
      </c>
      <c r="F699" t="s">
        <v>4073</v>
      </c>
      <c r="G699" s="160" t="s">
        <v>4074</v>
      </c>
      <c r="H699" t="s">
        <v>4075</v>
      </c>
      <c r="I699" s="160" t="s">
        <v>4009</v>
      </c>
      <c r="J699" t="s">
        <v>4410</v>
      </c>
      <c r="K699" s="160" t="s">
        <v>4009</v>
      </c>
      <c r="L699" t="s">
        <v>4421</v>
      </c>
    </row>
    <row r="700" spans="1:12">
      <c r="A700" s="15">
        <v>40400321</v>
      </c>
      <c r="B700" t="s">
        <v>4000</v>
      </c>
      <c r="C700" t="s">
        <v>4494</v>
      </c>
      <c r="D700" t="s">
        <v>4567</v>
      </c>
      <c r="E700" t="s">
        <v>4582</v>
      </c>
      <c r="F700" t="s">
        <v>4073</v>
      </c>
      <c r="G700" s="160" t="s">
        <v>4074</v>
      </c>
      <c r="H700" t="s">
        <v>4075</v>
      </c>
      <c r="I700" s="160" t="s">
        <v>4009</v>
      </c>
      <c r="J700" t="s">
        <v>4410</v>
      </c>
      <c r="K700" s="160" t="s">
        <v>4198</v>
      </c>
      <c r="L700" t="s">
        <v>4464</v>
      </c>
    </row>
    <row r="701" spans="1:12">
      <c r="A701" s="15">
        <v>40400322</v>
      </c>
      <c r="B701" t="s">
        <v>4000</v>
      </c>
      <c r="C701" t="s">
        <v>4494</v>
      </c>
      <c r="D701" t="s">
        <v>4567</v>
      </c>
      <c r="E701" t="s">
        <v>4583</v>
      </c>
      <c r="F701" t="s">
        <v>4073</v>
      </c>
      <c r="G701" s="160" t="s">
        <v>4074</v>
      </c>
      <c r="H701" t="s">
        <v>4075</v>
      </c>
      <c r="I701" s="160" t="s">
        <v>4009</v>
      </c>
      <c r="J701" t="s">
        <v>4410</v>
      </c>
      <c r="K701" s="160" t="s">
        <v>4198</v>
      </c>
      <c r="L701" t="s">
        <v>4464</v>
      </c>
    </row>
    <row r="702" spans="1:12">
      <c r="A702" s="15">
        <v>40400323</v>
      </c>
      <c r="B702" t="s">
        <v>4000</v>
      </c>
      <c r="C702" t="s">
        <v>4494</v>
      </c>
      <c r="D702" t="s">
        <v>4567</v>
      </c>
      <c r="E702" t="s">
        <v>4584</v>
      </c>
      <c r="F702" t="s">
        <v>4073</v>
      </c>
      <c r="G702" s="160" t="s">
        <v>4074</v>
      </c>
      <c r="H702" t="s">
        <v>4075</v>
      </c>
      <c r="I702" s="160" t="s">
        <v>4009</v>
      </c>
      <c r="J702" t="s">
        <v>4410</v>
      </c>
      <c r="K702" s="160" t="s">
        <v>4198</v>
      </c>
      <c r="L702" t="s">
        <v>4464</v>
      </c>
    </row>
    <row r="703" spans="1:12">
      <c r="A703" s="15">
        <v>40400324</v>
      </c>
      <c r="B703" t="s">
        <v>4000</v>
      </c>
      <c r="C703" t="s">
        <v>4494</v>
      </c>
      <c r="D703" t="s">
        <v>4567</v>
      </c>
      <c r="E703" t="s">
        <v>4585</v>
      </c>
      <c r="F703" t="s">
        <v>4073</v>
      </c>
      <c r="G703" s="160" t="s">
        <v>4074</v>
      </c>
      <c r="H703" t="s">
        <v>4075</v>
      </c>
      <c r="I703" s="160" t="s">
        <v>4009</v>
      </c>
      <c r="J703" t="s">
        <v>4410</v>
      </c>
      <c r="K703" s="160" t="s">
        <v>4198</v>
      </c>
      <c r="L703" t="s">
        <v>4464</v>
      </c>
    </row>
    <row r="704" spans="1:12">
      <c r="A704" s="15">
        <v>40400325</v>
      </c>
      <c r="B704" t="s">
        <v>4000</v>
      </c>
      <c r="C704" t="s">
        <v>4494</v>
      </c>
      <c r="D704" t="s">
        <v>4567</v>
      </c>
      <c r="E704" t="s">
        <v>4586</v>
      </c>
      <c r="F704" t="s">
        <v>4073</v>
      </c>
      <c r="G704" s="160" t="s">
        <v>4074</v>
      </c>
      <c r="H704" t="s">
        <v>4075</v>
      </c>
      <c r="I704" s="160" t="s">
        <v>4009</v>
      </c>
      <c r="J704" t="s">
        <v>4410</v>
      </c>
      <c r="K704" s="160" t="s">
        <v>4198</v>
      </c>
      <c r="L704" t="s">
        <v>4464</v>
      </c>
    </row>
    <row r="705" spans="1:12">
      <c r="A705" s="15">
        <v>40400326</v>
      </c>
      <c r="B705" t="s">
        <v>4000</v>
      </c>
      <c r="C705" t="s">
        <v>4494</v>
      </c>
      <c r="D705" t="s">
        <v>4567</v>
      </c>
      <c r="E705" t="s">
        <v>4587</v>
      </c>
      <c r="F705" t="s">
        <v>4073</v>
      </c>
      <c r="G705" s="160" t="s">
        <v>4074</v>
      </c>
      <c r="H705" t="s">
        <v>4075</v>
      </c>
      <c r="I705" s="160" t="s">
        <v>4009</v>
      </c>
      <c r="J705" t="s">
        <v>4410</v>
      </c>
      <c r="K705" s="160" t="s">
        <v>4198</v>
      </c>
      <c r="L705" t="s">
        <v>4464</v>
      </c>
    </row>
    <row r="706" spans="1:12">
      <c r="A706" s="15">
        <v>40400331</v>
      </c>
      <c r="B706" t="s">
        <v>4000</v>
      </c>
      <c r="C706" t="s">
        <v>4494</v>
      </c>
      <c r="D706" t="s">
        <v>4567</v>
      </c>
      <c r="E706" t="s">
        <v>4588</v>
      </c>
      <c r="F706" t="s">
        <v>4073</v>
      </c>
      <c r="G706" s="160" t="s">
        <v>4074</v>
      </c>
      <c r="H706" t="s">
        <v>4075</v>
      </c>
      <c r="I706" s="160" t="s">
        <v>4009</v>
      </c>
      <c r="J706" t="s">
        <v>4410</v>
      </c>
      <c r="K706" s="160" t="s">
        <v>4005</v>
      </c>
      <c r="L706" t="s">
        <v>4478</v>
      </c>
    </row>
    <row r="707" spans="1:12">
      <c r="A707" s="15">
        <v>40400332</v>
      </c>
      <c r="B707" t="s">
        <v>4000</v>
      </c>
      <c r="C707" t="s">
        <v>4494</v>
      </c>
      <c r="D707" t="s">
        <v>4567</v>
      </c>
      <c r="E707" t="s">
        <v>4589</v>
      </c>
      <c r="F707" t="s">
        <v>4073</v>
      </c>
      <c r="G707" s="160" t="s">
        <v>4074</v>
      </c>
      <c r="H707" t="s">
        <v>4075</v>
      </c>
      <c r="I707" s="160" t="s">
        <v>4009</v>
      </c>
      <c r="J707" t="s">
        <v>4410</v>
      </c>
      <c r="K707" s="160" t="s">
        <v>4005</v>
      </c>
      <c r="L707" t="s">
        <v>4478</v>
      </c>
    </row>
    <row r="708" spans="1:12">
      <c r="A708" s="15">
        <v>40400333</v>
      </c>
      <c r="B708" t="s">
        <v>4000</v>
      </c>
      <c r="C708" t="s">
        <v>4494</v>
      </c>
      <c r="D708" t="s">
        <v>4567</v>
      </c>
      <c r="E708" t="s">
        <v>4590</v>
      </c>
      <c r="F708" t="s">
        <v>4073</v>
      </c>
      <c r="G708" s="160" t="s">
        <v>4074</v>
      </c>
      <c r="H708" t="s">
        <v>4075</v>
      </c>
      <c r="I708" s="160" t="s">
        <v>4009</v>
      </c>
      <c r="J708" t="s">
        <v>4410</v>
      </c>
      <c r="K708" s="160" t="s">
        <v>4005</v>
      </c>
      <c r="L708" t="s">
        <v>4478</v>
      </c>
    </row>
    <row r="709" spans="1:12">
      <c r="A709" s="15">
        <v>40400334</v>
      </c>
      <c r="B709" t="s">
        <v>4000</v>
      </c>
      <c r="C709" t="s">
        <v>4494</v>
      </c>
      <c r="D709" t="s">
        <v>4567</v>
      </c>
      <c r="E709" t="s">
        <v>4591</v>
      </c>
      <c r="F709" t="s">
        <v>4073</v>
      </c>
      <c r="G709" s="160" t="s">
        <v>4074</v>
      </c>
      <c r="H709" t="s">
        <v>4075</v>
      </c>
      <c r="I709" s="160" t="s">
        <v>4009</v>
      </c>
      <c r="J709" t="s">
        <v>4410</v>
      </c>
      <c r="K709" s="160" t="s">
        <v>4005</v>
      </c>
      <c r="L709" t="s">
        <v>4478</v>
      </c>
    </row>
    <row r="710" spans="1:12">
      <c r="A710" s="15">
        <v>40400335</v>
      </c>
      <c r="B710" t="s">
        <v>4000</v>
      </c>
      <c r="C710" t="s">
        <v>4494</v>
      </c>
      <c r="D710" t="s">
        <v>4567</v>
      </c>
      <c r="E710" t="s">
        <v>4592</v>
      </c>
      <c r="F710" t="s">
        <v>4073</v>
      </c>
      <c r="G710" s="160" t="s">
        <v>4074</v>
      </c>
      <c r="H710" t="s">
        <v>4075</v>
      </c>
      <c r="I710" s="160" t="s">
        <v>4009</v>
      </c>
      <c r="J710" t="s">
        <v>4410</v>
      </c>
      <c r="K710" s="160" t="s">
        <v>4005</v>
      </c>
      <c r="L710" t="s">
        <v>4478</v>
      </c>
    </row>
    <row r="711" spans="1:12">
      <c r="A711" s="15">
        <v>40400336</v>
      </c>
      <c r="B711" t="s">
        <v>4000</v>
      </c>
      <c r="C711" t="s">
        <v>4494</v>
      </c>
      <c r="D711" t="s">
        <v>4567</v>
      </c>
      <c r="E711" t="s">
        <v>4593</v>
      </c>
      <c r="F711" t="s">
        <v>4073</v>
      </c>
      <c r="G711" s="160" t="s">
        <v>4074</v>
      </c>
      <c r="H711" t="s">
        <v>4075</v>
      </c>
      <c r="I711" s="160" t="s">
        <v>4009</v>
      </c>
      <c r="J711" t="s">
        <v>4410</v>
      </c>
      <c r="K711" s="160" t="s">
        <v>4005</v>
      </c>
      <c r="L711" t="s">
        <v>4478</v>
      </c>
    </row>
    <row r="712" spans="1:12">
      <c r="A712" s="15">
        <v>40400340</v>
      </c>
      <c r="B712" t="s">
        <v>4000</v>
      </c>
      <c r="C712" t="s">
        <v>4494</v>
      </c>
      <c r="D712" t="s">
        <v>4567</v>
      </c>
      <c r="E712" t="s">
        <v>4594</v>
      </c>
      <c r="F712" t="s">
        <v>4073</v>
      </c>
      <c r="G712" s="160" t="s">
        <v>4074</v>
      </c>
      <c r="H712" t="s">
        <v>4075</v>
      </c>
      <c r="I712" s="160" t="s">
        <v>4009</v>
      </c>
      <c r="J712" t="s">
        <v>4410</v>
      </c>
      <c r="K712">
        <v>99</v>
      </c>
      <c r="L712" t="s">
        <v>3999</v>
      </c>
    </row>
    <row r="713" spans="1:12">
      <c r="A713" s="15">
        <v>40400401</v>
      </c>
      <c r="B713" t="s">
        <v>4000</v>
      </c>
      <c r="C713" t="s">
        <v>4494</v>
      </c>
      <c r="D713" t="s">
        <v>4595</v>
      </c>
      <c r="E713" t="s">
        <v>4596</v>
      </c>
      <c r="F713" t="s">
        <v>4497</v>
      </c>
      <c r="G713" s="160" t="s">
        <v>4074</v>
      </c>
      <c r="H713" t="s">
        <v>4075</v>
      </c>
      <c r="I713" s="160" t="s">
        <v>4007</v>
      </c>
      <c r="J713" t="s">
        <v>4498</v>
      </c>
      <c r="K713" s="160" t="s">
        <v>4198</v>
      </c>
      <c r="L713" t="s">
        <v>4597</v>
      </c>
    </row>
    <row r="714" spans="1:12">
      <c r="A714" s="15">
        <v>40400402</v>
      </c>
      <c r="B714" t="s">
        <v>4000</v>
      </c>
      <c r="C714" t="s">
        <v>4494</v>
      </c>
      <c r="D714" t="s">
        <v>4595</v>
      </c>
      <c r="E714" t="s">
        <v>4417</v>
      </c>
      <c r="F714" t="s">
        <v>4497</v>
      </c>
      <c r="G714" s="160" t="s">
        <v>4074</v>
      </c>
      <c r="H714" t="s">
        <v>4075</v>
      </c>
      <c r="I714" s="160" t="s">
        <v>4007</v>
      </c>
      <c r="J714" t="s">
        <v>4498</v>
      </c>
      <c r="K714" s="160" t="s">
        <v>4198</v>
      </c>
      <c r="L714" t="s">
        <v>4597</v>
      </c>
    </row>
    <row r="715" spans="1:12">
      <c r="A715" s="15">
        <v>40400403</v>
      </c>
      <c r="B715" t="s">
        <v>4000</v>
      </c>
      <c r="C715" t="s">
        <v>4494</v>
      </c>
      <c r="D715" t="s">
        <v>4595</v>
      </c>
      <c r="E715" t="s">
        <v>4598</v>
      </c>
      <c r="F715" t="s">
        <v>4497</v>
      </c>
      <c r="G715" s="160" t="s">
        <v>4074</v>
      </c>
      <c r="H715" t="s">
        <v>4075</v>
      </c>
      <c r="I715" s="160" t="s">
        <v>4007</v>
      </c>
      <c r="J715" t="s">
        <v>4498</v>
      </c>
      <c r="K715" s="160" t="s">
        <v>4198</v>
      </c>
      <c r="L715" t="s">
        <v>4597</v>
      </c>
    </row>
    <row r="716" spans="1:12">
      <c r="A716" s="15">
        <v>40400404</v>
      </c>
      <c r="B716" t="s">
        <v>4000</v>
      </c>
      <c r="C716" t="s">
        <v>4494</v>
      </c>
      <c r="D716" t="s">
        <v>4595</v>
      </c>
      <c r="E716" t="s">
        <v>4418</v>
      </c>
      <c r="F716" t="s">
        <v>4497</v>
      </c>
      <c r="G716" s="160" t="s">
        <v>4074</v>
      </c>
      <c r="H716" t="s">
        <v>4075</v>
      </c>
      <c r="I716" s="160" t="s">
        <v>4007</v>
      </c>
      <c r="J716" t="s">
        <v>4498</v>
      </c>
      <c r="K716" s="160" t="s">
        <v>4198</v>
      </c>
      <c r="L716" t="s">
        <v>4597</v>
      </c>
    </row>
    <row r="717" spans="1:12">
      <c r="A717" s="15">
        <v>40400405</v>
      </c>
      <c r="B717" t="s">
        <v>4000</v>
      </c>
      <c r="C717" t="s">
        <v>4494</v>
      </c>
      <c r="D717" t="s">
        <v>4595</v>
      </c>
      <c r="E717" t="s">
        <v>4599</v>
      </c>
      <c r="F717" t="s">
        <v>4497</v>
      </c>
      <c r="G717" s="160" t="s">
        <v>4074</v>
      </c>
      <c r="H717" t="s">
        <v>4075</v>
      </c>
      <c r="I717" s="160" t="s">
        <v>4007</v>
      </c>
      <c r="J717" t="s">
        <v>4498</v>
      </c>
      <c r="K717" s="160" t="s">
        <v>4198</v>
      </c>
      <c r="L717" t="s">
        <v>4597</v>
      </c>
    </row>
    <row r="718" spans="1:12">
      <c r="A718" s="15">
        <v>40400406</v>
      </c>
      <c r="B718" t="s">
        <v>4000</v>
      </c>
      <c r="C718" t="s">
        <v>4494</v>
      </c>
      <c r="D718" t="s">
        <v>4595</v>
      </c>
      <c r="E718" t="s">
        <v>4419</v>
      </c>
      <c r="F718" t="s">
        <v>4497</v>
      </c>
      <c r="G718" s="160" t="s">
        <v>4074</v>
      </c>
      <c r="H718" t="s">
        <v>4075</v>
      </c>
      <c r="I718" s="160" t="s">
        <v>4007</v>
      </c>
      <c r="J718" t="s">
        <v>4498</v>
      </c>
      <c r="K718" s="160" t="s">
        <v>4198</v>
      </c>
      <c r="L718" t="s">
        <v>4597</v>
      </c>
    </row>
    <row r="719" spans="1:12">
      <c r="A719" s="15">
        <v>40400407</v>
      </c>
      <c r="B719" t="s">
        <v>4000</v>
      </c>
      <c r="C719" t="s">
        <v>4494</v>
      </c>
      <c r="D719" t="s">
        <v>4595</v>
      </c>
      <c r="E719" t="s">
        <v>4600</v>
      </c>
      <c r="F719" t="s">
        <v>4497</v>
      </c>
      <c r="G719" s="160" t="s">
        <v>4074</v>
      </c>
      <c r="H719" t="s">
        <v>4075</v>
      </c>
      <c r="I719" s="160" t="s">
        <v>4007</v>
      </c>
      <c r="J719" t="s">
        <v>4498</v>
      </c>
      <c r="K719" s="160" t="s">
        <v>4198</v>
      </c>
      <c r="L719" t="s">
        <v>4597</v>
      </c>
    </row>
    <row r="720" spans="1:12">
      <c r="A720" s="15">
        <v>40400408</v>
      </c>
      <c r="B720" t="s">
        <v>4000</v>
      </c>
      <c r="C720" t="s">
        <v>4494</v>
      </c>
      <c r="D720" t="s">
        <v>4595</v>
      </c>
      <c r="E720" t="s">
        <v>4423</v>
      </c>
      <c r="F720" t="s">
        <v>4497</v>
      </c>
      <c r="G720" s="160" t="s">
        <v>4074</v>
      </c>
      <c r="H720" t="s">
        <v>4075</v>
      </c>
      <c r="I720" s="160" t="s">
        <v>4007</v>
      </c>
      <c r="J720" t="s">
        <v>4498</v>
      </c>
      <c r="K720" s="160" t="s">
        <v>4198</v>
      </c>
      <c r="L720" t="s">
        <v>4597</v>
      </c>
    </row>
    <row r="721" spans="1:12">
      <c r="A721" s="15">
        <v>40400409</v>
      </c>
      <c r="B721" t="s">
        <v>4000</v>
      </c>
      <c r="C721" t="s">
        <v>4494</v>
      </c>
      <c r="D721" t="s">
        <v>4595</v>
      </c>
      <c r="E721" t="s">
        <v>4601</v>
      </c>
      <c r="F721" t="s">
        <v>4497</v>
      </c>
      <c r="G721" s="160" t="s">
        <v>4074</v>
      </c>
      <c r="H721" t="s">
        <v>4075</v>
      </c>
      <c r="I721" s="160" t="s">
        <v>4007</v>
      </c>
      <c r="J721" t="s">
        <v>4498</v>
      </c>
      <c r="K721" s="160" t="s">
        <v>4198</v>
      </c>
      <c r="L721" t="s">
        <v>4597</v>
      </c>
    </row>
    <row r="722" spans="1:12">
      <c r="A722" s="15">
        <v>40400410</v>
      </c>
      <c r="B722" t="s">
        <v>4000</v>
      </c>
      <c r="C722" t="s">
        <v>4494</v>
      </c>
      <c r="D722" t="s">
        <v>4595</v>
      </c>
      <c r="E722" t="s">
        <v>4426</v>
      </c>
      <c r="F722" t="s">
        <v>4497</v>
      </c>
      <c r="G722" s="160" t="s">
        <v>4074</v>
      </c>
      <c r="H722" t="s">
        <v>4075</v>
      </c>
      <c r="I722" s="160" t="s">
        <v>4007</v>
      </c>
      <c r="J722" t="s">
        <v>4498</v>
      </c>
      <c r="K722" s="160" t="s">
        <v>4198</v>
      </c>
      <c r="L722" t="s">
        <v>4597</v>
      </c>
    </row>
    <row r="723" spans="1:12">
      <c r="A723" s="15">
        <v>40400411</v>
      </c>
      <c r="B723" t="s">
        <v>4000</v>
      </c>
      <c r="C723" t="s">
        <v>4494</v>
      </c>
      <c r="D723" t="s">
        <v>4595</v>
      </c>
      <c r="E723" t="s">
        <v>4602</v>
      </c>
      <c r="F723" t="s">
        <v>4497</v>
      </c>
      <c r="G723" s="160" t="s">
        <v>4074</v>
      </c>
      <c r="H723" t="s">
        <v>4075</v>
      </c>
      <c r="I723" s="160" t="s">
        <v>4007</v>
      </c>
      <c r="J723" t="s">
        <v>4498</v>
      </c>
      <c r="K723" s="160" t="s">
        <v>4198</v>
      </c>
      <c r="L723" t="s">
        <v>4597</v>
      </c>
    </row>
    <row r="724" spans="1:12">
      <c r="A724" s="15">
        <v>40400412</v>
      </c>
      <c r="B724" t="s">
        <v>4000</v>
      </c>
      <c r="C724" t="s">
        <v>4494</v>
      </c>
      <c r="D724" t="s">
        <v>4595</v>
      </c>
      <c r="E724" t="s">
        <v>4429</v>
      </c>
      <c r="F724" t="s">
        <v>4497</v>
      </c>
      <c r="G724" s="160" t="s">
        <v>4074</v>
      </c>
      <c r="H724" t="s">
        <v>4075</v>
      </c>
      <c r="I724" s="160" t="s">
        <v>4007</v>
      </c>
      <c r="J724" t="s">
        <v>4498</v>
      </c>
      <c r="K724" s="160" t="s">
        <v>4198</v>
      </c>
      <c r="L724" t="s">
        <v>4597</v>
      </c>
    </row>
    <row r="725" spans="1:12">
      <c r="A725" s="15">
        <v>40400413</v>
      </c>
      <c r="B725" t="s">
        <v>4000</v>
      </c>
      <c r="C725" t="s">
        <v>4494</v>
      </c>
      <c r="D725" t="s">
        <v>4595</v>
      </c>
      <c r="E725" t="s">
        <v>4603</v>
      </c>
      <c r="F725" t="s">
        <v>4497</v>
      </c>
      <c r="G725" s="160" t="s">
        <v>4074</v>
      </c>
      <c r="H725" t="s">
        <v>4075</v>
      </c>
      <c r="I725" s="160" t="s">
        <v>4007</v>
      </c>
      <c r="J725" t="s">
        <v>4498</v>
      </c>
      <c r="K725" s="160" t="s">
        <v>4198</v>
      </c>
      <c r="L725" t="s">
        <v>4597</v>
      </c>
    </row>
    <row r="726" spans="1:12">
      <c r="A726" s="15">
        <v>40400414</v>
      </c>
      <c r="B726" t="s">
        <v>4000</v>
      </c>
      <c r="C726" t="s">
        <v>4494</v>
      </c>
      <c r="D726" t="s">
        <v>4595</v>
      </c>
      <c r="E726" t="s">
        <v>4432</v>
      </c>
      <c r="F726" t="s">
        <v>4497</v>
      </c>
      <c r="G726" s="160" t="s">
        <v>4074</v>
      </c>
      <c r="H726" t="s">
        <v>4075</v>
      </c>
      <c r="I726" s="160" t="s">
        <v>4007</v>
      </c>
      <c r="J726" t="s">
        <v>4498</v>
      </c>
      <c r="K726" s="160" t="s">
        <v>4198</v>
      </c>
      <c r="L726" t="s">
        <v>4597</v>
      </c>
    </row>
    <row r="727" spans="1:12">
      <c r="A727" s="15">
        <v>40400497</v>
      </c>
      <c r="B727" t="s">
        <v>4000</v>
      </c>
      <c r="C727" t="s">
        <v>4494</v>
      </c>
      <c r="D727" t="s">
        <v>4595</v>
      </c>
      <c r="E727" t="s">
        <v>4604</v>
      </c>
      <c r="F727" t="s">
        <v>4497</v>
      </c>
      <c r="G727" s="160" t="s">
        <v>4074</v>
      </c>
      <c r="H727" t="s">
        <v>4075</v>
      </c>
      <c r="I727" s="160" t="s">
        <v>4007</v>
      </c>
      <c r="J727" t="s">
        <v>4498</v>
      </c>
      <c r="K727" s="160" t="s">
        <v>4198</v>
      </c>
      <c r="L727" t="s">
        <v>4597</v>
      </c>
    </row>
    <row r="728" spans="1:12">
      <c r="A728" s="15">
        <v>40400498</v>
      </c>
      <c r="B728" t="s">
        <v>4000</v>
      </c>
      <c r="C728" t="s">
        <v>4494</v>
      </c>
      <c r="D728" t="s">
        <v>4595</v>
      </c>
      <c r="E728" t="s">
        <v>4605</v>
      </c>
      <c r="F728" t="s">
        <v>4497</v>
      </c>
      <c r="G728" s="160" t="s">
        <v>4074</v>
      </c>
      <c r="H728" t="s">
        <v>4075</v>
      </c>
      <c r="I728" s="160" t="s">
        <v>4007</v>
      </c>
      <c r="J728" t="s">
        <v>4498</v>
      </c>
      <c r="K728" s="160" t="s">
        <v>4198</v>
      </c>
      <c r="L728" t="s">
        <v>4597</v>
      </c>
    </row>
    <row r="729" spans="1:12">
      <c r="A729" s="15">
        <v>40500101</v>
      </c>
      <c r="B729" t="s">
        <v>4000</v>
      </c>
      <c r="C729" t="s">
        <v>4606</v>
      </c>
      <c r="D729" t="s">
        <v>4383</v>
      </c>
      <c r="E729" t="s">
        <v>4607</v>
      </c>
      <c r="F729" t="s">
        <v>4608</v>
      </c>
      <c r="G729" s="160" t="s">
        <v>4005</v>
      </c>
      <c r="H729" t="s">
        <v>4006</v>
      </c>
      <c r="I729" s="160" t="s">
        <v>4009</v>
      </c>
      <c r="J729" t="s">
        <v>4609</v>
      </c>
      <c r="K729">
        <v>99</v>
      </c>
      <c r="L729" t="s">
        <v>3999</v>
      </c>
    </row>
    <row r="730" spans="1:12">
      <c r="A730" s="15">
        <v>40500201</v>
      </c>
      <c r="B730" t="s">
        <v>4000</v>
      </c>
      <c r="C730" t="s">
        <v>4606</v>
      </c>
      <c r="D730" t="s">
        <v>4610</v>
      </c>
      <c r="E730" t="s">
        <v>4611</v>
      </c>
      <c r="F730" t="s">
        <v>4608</v>
      </c>
      <c r="G730" s="160" t="s">
        <v>4005</v>
      </c>
      <c r="H730" t="s">
        <v>4006</v>
      </c>
      <c r="I730" s="160" t="s">
        <v>4009</v>
      </c>
      <c r="J730" t="s">
        <v>4609</v>
      </c>
      <c r="K730" s="160" t="s">
        <v>4007</v>
      </c>
      <c r="L730" t="s">
        <v>4610</v>
      </c>
    </row>
    <row r="731" spans="1:12">
      <c r="A731" s="15">
        <v>40500202</v>
      </c>
      <c r="B731" t="s">
        <v>4000</v>
      </c>
      <c r="C731" t="s">
        <v>4606</v>
      </c>
      <c r="D731" t="s">
        <v>4610</v>
      </c>
      <c r="E731" t="s">
        <v>4612</v>
      </c>
      <c r="F731" t="s">
        <v>4608</v>
      </c>
      <c r="G731" s="160" t="s">
        <v>4005</v>
      </c>
      <c r="H731" t="s">
        <v>4006</v>
      </c>
      <c r="I731" s="160" t="s">
        <v>4009</v>
      </c>
      <c r="J731" t="s">
        <v>4609</v>
      </c>
      <c r="K731">
        <v>99</v>
      </c>
      <c r="L731" t="s">
        <v>3999</v>
      </c>
    </row>
    <row r="732" spans="1:12">
      <c r="A732" s="15">
        <v>40500203</v>
      </c>
      <c r="B732" t="s">
        <v>4000</v>
      </c>
      <c r="C732" t="s">
        <v>4606</v>
      </c>
      <c r="D732" t="s">
        <v>4610</v>
      </c>
      <c r="E732" t="s">
        <v>4613</v>
      </c>
      <c r="F732" t="s">
        <v>4608</v>
      </c>
      <c r="G732" s="160" t="s">
        <v>4005</v>
      </c>
      <c r="H732" t="s">
        <v>4006</v>
      </c>
      <c r="I732" s="160" t="s">
        <v>4009</v>
      </c>
      <c r="J732" t="s">
        <v>4609</v>
      </c>
      <c r="K732">
        <v>99</v>
      </c>
      <c r="L732" t="s">
        <v>3999</v>
      </c>
    </row>
    <row r="733" spans="1:12">
      <c r="A733" s="15">
        <v>40500204</v>
      </c>
      <c r="B733" t="s">
        <v>4000</v>
      </c>
      <c r="C733" t="s">
        <v>4606</v>
      </c>
      <c r="D733" t="s">
        <v>4610</v>
      </c>
      <c r="E733" t="s">
        <v>4607</v>
      </c>
      <c r="F733" t="s">
        <v>4608</v>
      </c>
      <c r="G733" s="160" t="s">
        <v>4005</v>
      </c>
      <c r="H733" t="s">
        <v>4006</v>
      </c>
      <c r="I733" s="160" t="s">
        <v>4009</v>
      </c>
      <c r="J733" t="s">
        <v>4609</v>
      </c>
      <c r="K733" s="160" t="s">
        <v>4007</v>
      </c>
      <c r="L733" t="s">
        <v>4610</v>
      </c>
    </row>
    <row r="734" spans="1:12">
      <c r="A734" s="15">
        <v>40500205</v>
      </c>
      <c r="B734" t="s">
        <v>4000</v>
      </c>
      <c r="C734" t="s">
        <v>4606</v>
      </c>
      <c r="D734" t="s">
        <v>4610</v>
      </c>
      <c r="E734" t="s">
        <v>4614</v>
      </c>
      <c r="F734" t="s">
        <v>4608</v>
      </c>
      <c r="G734" s="160" t="s">
        <v>4005</v>
      </c>
      <c r="H734" t="s">
        <v>4006</v>
      </c>
      <c r="I734" s="160" t="s">
        <v>4009</v>
      </c>
      <c r="J734" t="s">
        <v>4609</v>
      </c>
      <c r="K734" s="160" t="s">
        <v>4007</v>
      </c>
      <c r="L734" t="s">
        <v>4610</v>
      </c>
    </row>
    <row r="735" spans="1:12">
      <c r="A735" s="15">
        <v>40500215</v>
      </c>
      <c r="B735" t="s">
        <v>4000</v>
      </c>
      <c r="C735" t="s">
        <v>4606</v>
      </c>
      <c r="D735" t="s">
        <v>4610</v>
      </c>
      <c r="E735" t="s">
        <v>4615</v>
      </c>
      <c r="F735" t="s">
        <v>4608</v>
      </c>
      <c r="G735" s="160" t="s">
        <v>4005</v>
      </c>
      <c r="H735" t="s">
        <v>4006</v>
      </c>
      <c r="I735" s="160" t="s">
        <v>4009</v>
      </c>
      <c r="J735" t="s">
        <v>4609</v>
      </c>
      <c r="K735" s="160" t="s">
        <v>4007</v>
      </c>
      <c r="L735" t="s">
        <v>4610</v>
      </c>
    </row>
    <row r="736" spans="1:12">
      <c r="A736" s="15">
        <v>40500301</v>
      </c>
      <c r="B736" t="s">
        <v>4000</v>
      </c>
      <c r="C736" t="s">
        <v>4606</v>
      </c>
      <c r="D736" t="s">
        <v>4616</v>
      </c>
      <c r="E736" t="s">
        <v>4611</v>
      </c>
      <c r="F736" t="s">
        <v>4608</v>
      </c>
      <c r="G736" s="160" t="s">
        <v>4005</v>
      </c>
      <c r="H736" t="s">
        <v>4006</v>
      </c>
      <c r="I736" s="160" t="s">
        <v>4009</v>
      </c>
      <c r="J736" t="s">
        <v>4609</v>
      </c>
      <c r="K736" s="160" t="s">
        <v>4009</v>
      </c>
      <c r="L736" t="s">
        <v>4616</v>
      </c>
    </row>
    <row r="737" spans="1:12">
      <c r="A737" s="15">
        <v>40500302</v>
      </c>
      <c r="B737" t="s">
        <v>4000</v>
      </c>
      <c r="C737" t="s">
        <v>4606</v>
      </c>
      <c r="D737" t="s">
        <v>4616</v>
      </c>
      <c r="E737" t="s">
        <v>4617</v>
      </c>
      <c r="F737" t="s">
        <v>4608</v>
      </c>
      <c r="G737" s="160" t="s">
        <v>4005</v>
      </c>
      <c r="H737" t="s">
        <v>4006</v>
      </c>
      <c r="I737" s="160" t="s">
        <v>4009</v>
      </c>
      <c r="J737" t="s">
        <v>4609</v>
      </c>
      <c r="K737">
        <v>99</v>
      </c>
      <c r="L737" t="s">
        <v>3999</v>
      </c>
    </row>
    <row r="738" spans="1:12">
      <c r="A738" s="15">
        <v>40500303</v>
      </c>
      <c r="B738" t="s">
        <v>4000</v>
      </c>
      <c r="C738" t="s">
        <v>4606</v>
      </c>
      <c r="D738" t="s">
        <v>4616</v>
      </c>
      <c r="E738" t="s">
        <v>4618</v>
      </c>
      <c r="F738" t="s">
        <v>4608</v>
      </c>
      <c r="G738" s="160" t="s">
        <v>4005</v>
      </c>
      <c r="H738" t="s">
        <v>4006</v>
      </c>
      <c r="I738" s="160" t="s">
        <v>4009</v>
      </c>
      <c r="J738" t="s">
        <v>4609</v>
      </c>
      <c r="K738">
        <v>99</v>
      </c>
      <c r="L738" t="s">
        <v>3999</v>
      </c>
    </row>
    <row r="739" spans="1:12">
      <c r="A739" s="15">
        <v>40500304</v>
      </c>
      <c r="B739" t="s">
        <v>4000</v>
      </c>
      <c r="C739" t="s">
        <v>4606</v>
      </c>
      <c r="D739" t="s">
        <v>4616</v>
      </c>
      <c r="E739" t="s">
        <v>4619</v>
      </c>
      <c r="F739" t="s">
        <v>4608</v>
      </c>
      <c r="G739" s="160" t="s">
        <v>4005</v>
      </c>
      <c r="H739" t="s">
        <v>4006</v>
      </c>
      <c r="I739" s="160" t="s">
        <v>4009</v>
      </c>
      <c r="J739" t="s">
        <v>4609</v>
      </c>
      <c r="K739">
        <v>99</v>
      </c>
      <c r="L739" t="s">
        <v>3999</v>
      </c>
    </row>
    <row r="740" spans="1:12">
      <c r="A740" s="15">
        <v>40500305</v>
      </c>
      <c r="B740" t="s">
        <v>4000</v>
      </c>
      <c r="C740" t="s">
        <v>4606</v>
      </c>
      <c r="D740" t="s">
        <v>4616</v>
      </c>
      <c r="E740" t="s">
        <v>4620</v>
      </c>
      <c r="F740" t="s">
        <v>4608</v>
      </c>
      <c r="G740" s="160" t="s">
        <v>4005</v>
      </c>
      <c r="H740" t="s">
        <v>4006</v>
      </c>
      <c r="I740" s="160" t="s">
        <v>4009</v>
      </c>
      <c r="J740" t="s">
        <v>4609</v>
      </c>
      <c r="K740">
        <v>99</v>
      </c>
      <c r="L740" t="s">
        <v>3999</v>
      </c>
    </row>
    <row r="741" spans="1:12">
      <c r="A741" s="15">
        <v>40500306</v>
      </c>
      <c r="B741" t="s">
        <v>4000</v>
      </c>
      <c r="C741" t="s">
        <v>4606</v>
      </c>
      <c r="D741" t="s">
        <v>4616</v>
      </c>
      <c r="E741" t="s">
        <v>4621</v>
      </c>
      <c r="F741" t="s">
        <v>4608</v>
      </c>
      <c r="G741" s="160" t="s">
        <v>4005</v>
      </c>
      <c r="H741" t="s">
        <v>4006</v>
      </c>
      <c r="I741" s="160" t="s">
        <v>4009</v>
      </c>
      <c r="J741" t="s">
        <v>4609</v>
      </c>
      <c r="K741">
        <v>99</v>
      </c>
      <c r="L741" t="s">
        <v>3999</v>
      </c>
    </row>
    <row r="742" spans="1:12">
      <c r="A742" s="15">
        <v>40500307</v>
      </c>
      <c r="B742" t="s">
        <v>4000</v>
      </c>
      <c r="C742" t="s">
        <v>4606</v>
      </c>
      <c r="D742" t="s">
        <v>4616</v>
      </c>
      <c r="E742" t="s">
        <v>4622</v>
      </c>
      <c r="F742" t="s">
        <v>4608</v>
      </c>
      <c r="G742" s="160" t="s">
        <v>4005</v>
      </c>
      <c r="H742" t="s">
        <v>4006</v>
      </c>
      <c r="I742" s="160" t="s">
        <v>4009</v>
      </c>
      <c r="J742" t="s">
        <v>4609</v>
      </c>
      <c r="K742">
        <v>99</v>
      </c>
      <c r="L742" t="s">
        <v>3999</v>
      </c>
    </row>
    <row r="743" spans="1:12">
      <c r="A743" s="15">
        <v>40500308</v>
      </c>
      <c r="B743" t="s">
        <v>4000</v>
      </c>
      <c r="C743" t="s">
        <v>4606</v>
      </c>
      <c r="D743" t="s">
        <v>4616</v>
      </c>
      <c r="E743" t="s">
        <v>4607</v>
      </c>
      <c r="F743" t="s">
        <v>4608</v>
      </c>
      <c r="G743" s="160" t="s">
        <v>4005</v>
      </c>
      <c r="H743" t="s">
        <v>4006</v>
      </c>
      <c r="I743" s="160" t="s">
        <v>4009</v>
      </c>
      <c r="J743" t="s">
        <v>4609</v>
      </c>
      <c r="K743" s="160" t="s">
        <v>4009</v>
      </c>
      <c r="L743" t="s">
        <v>4616</v>
      </c>
    </row>
    <row r="744" spans="1:12">
      <c r="A744" s="15">
        <v>40500309</v>
      </c>
      <c r="B744" t="s">
        <v>4000</v>
      </c>
      <c r="C744" t="s">
        <v>4606</v>
      </c>
      <c r="D744" t="s">
        <v>4616</v>
      </c>
      <c r="E744" t="s">
        <v>4614</v>
      </c>
      <c r="F744" t="s">
        <v>4608</v>
      </c>
      <c r="G744" s="160" t="s">
        <v>4005</v>
      </c>
      <c r="H744" t="s">
        <v>4006</v>
      </c>
      <c r="I744" s="160" t="s">
        <v>4009</v>
      </c>
      <c r="J744" t="s">
        <v>4609</v>
      </c>
      <c r="K744" s="160" t="s">
        <v>4009</v>
      </c>
      <c r="L744" t="s">
        <v>4616</v>
      </c>
    </row>
    <row r="745" spans="1:12">
      <c r="A745" s="15">
        <v>40500314</v>
      </c>
      <c r="B745" t="s">
        <v>4000</v>
      </c>
      <c r="C745" t="s">
        <v>4606</v>
      </c>
      <c r="D745" t="s">
        <v>4616</v>
      </c>
      <c r="E745" t="s">
        <v>4623</v>
      </c>
      <c r="F745" t="s">
        <v>4608</v>
      </c>
      <c r="G745" s="160" t="s">
        <v>4005</v>
      </c>
      <c r="H745" t="s">
        <v>4006</v>
      </c>
      <c r="I745" s="160" t="s">
        <v>4009</v>
      </c>
      <c r="J745" t="s">
        <v>4609</v>
      </c>
      <c r="K745" s="160" t="s">
        <v>4009</v>
      </c>
      <c r="L745" t="s">
        <v>4616</v>
      </c>
    </row>
    <row r="746" spans="1:12">
      <c r="A746" s="15">
        <v>40500315</v>
      </c>
      <c r="B746" t="s">
        <v>4000</v>
      </c>
      <c r="C746" t="s">
        <v>4606</v>
      </c>
      <c r="D746" t="s">
        <v>4616</v>
      </c>
      <c r="E746" t="s">
        <v>4624</v>
      </c>
      <c r="F746" t="s">
        <v>4608</v>
      </c>
      <c r="G746" s="160" t="s">
        <v>4005</v>
      </c>
      <c r="H746" t="s">
        <v>4006</v>
      </c>
      <c r="I746" s="160" t="s">
        <v>4009</v>
      </c>
      <c r="J746" t="s">
        <v>4609</v>
      </c>
      <c r="K746" s="160" t="s">
        <v>4009</v>
      </c>
      <c r="L746" t="s">
        <v>4616</v>
      </c>
    </row>
    <row r="747" spans="1:12">
      <c r="A747" s="15">
        <v>40500318</v>
      </c>
      <c r="B747" t="s">
        <v>4000</v>
      </c>
      <c r="C747" t="s">
        <v>4606</v>
      </c>
      <c r="D747" t="s">
        <v>4616</v>
      </c>
      <c r="E747" t="s">
        <v>4625</v>
      </c>
      <c r="F747" t="s">
        <v>4608</v>
      </c>
      <c r="G747" s="160" t="s">
        <v>4005</v>
      </c>
      <c r="H747" t="s">
        <v>4006</v>
      </c>
      <c r="I747" s="160" t="s">
        <v>4009</v>
      </c>
      <c r="J747" t="s">
        <v>4609</v>
      </c>
      <c r="K747">
        <v>99</v>
      </c>
      <c r="L747" t="s">
        <v>3999</v>
      </c>
    </row>
    <row r="748" spans="1:12">
      <c r="A748" s="15">
        <v>40500319</v>
      </c>
      <c r="B748" t="s">
        <v>4000</v>
      </c>
      <c r="C748" t="s">
        <v>4606</v>
      </c>
      <c r="D748" t="s">
        <v>4616</v>
      </c>
      <c r="E748" t="s">
        <v>4626</v>
      </c>
      <c r="F748" t="s">
        <v>4608</v>
      </c>
      <c r="G748" s="160" t="s">
        <v>4005</v>
      </c>
      <c r="H748" t="s">
        <v>4006</v>
      </c>
      <c r="I748" s="160" t="s">
        <v>4009</v>
      </c>
      <c r="J748" t="s">
        <v>4609</v>
      </c>
      <c r="K748" s="160" t="s">
        <v>4009</v>
      </c>
      <c r="L748" t="s">
        <v>4616</v>
      </c>
    </row>
    <row r="749" spans="1:12">
      <c r="A749" s="15">
        <v>40500401</v>
      </c>
      <c r="B749" t="s">
        <v>4000</v>
      </c>
      <c r="C749" t="s">
        <v>4606</v>
      </c>
      <c r="D749" t="s">
        <v>4627</v>
      </c>
      <c r="E749" t="s">
        <v>4611</v>
      </c>
      <c r="F749" t="s">
        <v>4608</v>
      </c>
      <c r="G749" s="160" t="s">
        <v>4005</v>
      </c>
      <c r="H749" t="s">
        <v>4006</v>
      </c>
      <c r="I749" s="160" t="s">
        <v>4009</v>
      </c>
      <c r="J749" t="s">
        <v>4609</v>
      </c>
      <c r="K749" s="160" t="s">
        <v>3995</v>
      </c>
      <c r="L749" t="s">
        <v>4627</v>
      </c>
    </row>
    <row r="750" spans="1:12">
      <c r="A750" s="15">
        <v>40500402</v>
      </c>
      <c r="B750" t="s">
        <v>4000</v>
      </c>
      <c r="C750" t="s">
        <v>4606</v>
      </c>
      <c r="D750" t="s">
        <v>4627</v>
      </c>
      <c r="E750" t="s">
        <v>4607</v>
      </c>
      <c r="F750" t="s">
        <v>4608</v>
      </c>
      <c r="G750" s="160" t="s">
        <v>4005</v>
      </c>
      <c r="H750" t="s">
        <v>4006</v>
      </c>
      <c r="I750" s="160" t="s">
        <v>4009</v>
      </c>
      <c r="J750" t="s">
        <v>4609</v>
      </c>
      <c r="K750" s="160" t="s">
        <v>3995</v>
      </c>
      <c r="L750" t="s">
        <v>4627</v>
      </c>
    </row>
    <row r="751" spans="1:12">
      <c r="A751" s="15">
        <v>40500403</v>
      </c>
      <c r="B751" t="s">
        <v>4000</v>
      </c>
      <c r="C751" t="s">
        <v>4606</v>
      </c>
      <c r="D751" t="s">
        <v>4627</v>
      </c>
      <c r="E751" t="s">
        <v>4614</v>
      </c>
      <c r="F751" t="s">
        <v>4608</v>
      </c>
      <c r="G751" s="160" t="s">
        <v>4005</v>
      </c>
      <c r="H751" t="s">
        <v>4006</v>
      </c>
      <c r="I751" s="160" t="s">
        <v>4009</v>
      </c>
      <c r="J751" t="s">
        <v>4609</v>
      </c>
      <c r="K751" s="160" t="s">
        <v>3995</v>
      </c>
      <c r="L751" t="s">
        <v>4627</v>
      </c>
    </row>
    <row r="752" spans="1:12">
      <c r="A752" s="15">
        <v>40500413</v>
      </c>
      <c r="B752" t="s">
        <v>4000</v>
      </c>
      <c r="C752" t="s">
        <v>4606</v>
      </c>
      <c r="D752" t="s">
        <v>4627</v>
      </c>
      <c r="E752" t="s">
        <v>4628</v>
      </c>
      <c r="F752" t="s">
        <v>4608</v>
      </c>
      <c r="G752" s="160" t="s">
        <v>4005</v>
      </c>
      <c r="H752" t="s">
        <v>4006</v>
      </c>
      <c r="I752" s="160" t="s">
        <v>4009</v>
      </c>
      <c r="J752" t="s">
        <v>4609</v>
      </c>
      <c r="K752" s="160" t="s">
        <v>3995</v>
      </c>
      <c r="L752" t="s">
        <v>4627</v>
      </c>
    </row>
    <row r="753" spans="1:12">
      <c r="A753" s="15">
        <v>40500415</v>
      </c>
      <c r="B753" t="s">
        <v>4000</v>
      </c>
      <c r="C753" t="s">
        <v>4606</v>
      </c>
      <c r="D753" t="s">
        <v>4629</v>
      </c>
      <c r="E753" t="s">
        <v>4630</v>
      </c>
      <c r="F753" t="s">
        <v>4608</v>
      </c>
      <c r="G753" s="160" t="s">
        <v>4005</v>
      </c>
      <c r="H753" t="s">
        <v>4006</v>
      </c>
      <c r="I753" s="160" t="s">
        <v>4009</v>
      </c>
      <c r="J753" t="s">
        <v>4609</v>
      </c>
      <c r="K753" s="160" t="s">
        <v>3995</v>
      </c>
      <c r="L753" t="s">
        <v>4627</v>
      </c>
    </row>
    <row r="754" spans="1:12">
      <c r="A754" s="15">
        <v>40500416</v>
      </c>
      <c r="B754" t="s">
        <v>4000</v>
      </c>
      <c r="C754" t="s">
        <v>4606</v>
      </c>
      <c r="D754" t="s">
        <v>4629</v>
      </c>
      <c r="E754" t="s">
        <v>4631</v>
      </c>
      <c r="F754" t="s">
        <v>4608</v>
      </c>
      <c r="G754" s="160" t="s">
        <v>4005</v>
      </c>
      <c r="H754" t="s">
        <v>4006</v>
      </c>
      <c r="I754" s="160" t="s">
        <v>4009</v>
      </c>
      <c r="J754" t="s">
        <v>4609</v>
      </c>
      <c r="K754" s="160" t="s">
        <v>3995</v>
      </c>
      <c r="L754" t="s">
        <v>4627</v>
      </c>
    </row>
    <row r="755" spans="1:12">
      <c r="A755" s="15">
        <v>40500417</v>
      </c>
      <c r="B755" t="s">
        <v>4000</v>
      </c>
      <c r="C755" t="s">
        <v>4606</v>
      </c>
      <c r="D755" t="s">
        <v>4629</v>
      </c>
      <c r="E755" t="s">
        <v>4632</v>
      </c>
      <c r="F755" t="s">
        <v>4608</v>
      </c>
      <c r="G755" s="160" t="s">
        <v>4005</v>
      </c>
      <c r="H755" t="s">
        <v>4006</v>
      </c>
      <c r="I755" s="160" t="s">
        <v>4009</v>
      </c>
      <c r="J755" t="s">
        <v>4609</v>
      </c>
      <c r="K755" s="160" t="s">
        <v>3995</v>
      </c>
      <c r="L755" t="s">
        <v>4627</v>
      </c>
    </row>
    <row r="756" spans="1:12">
      <c r="A756" s="15">
        <v>40500418</v>
      </c>
      <c r="B756" t="s">
        <v>4000</v>
      </c>
      <c r="C756" t="s">
        <v>4606</v>
      </c>
      <c r="D756" t="s">
        <v>4629</v>
      </c>
      <c r="E756" t="s">
        <v>4633</v>
      </c>
      <c r="F756" t="s">
        <v>4608</v>
      </c>
      <c r="G756" s="160" t="s">
        <v>4005</v>
      </c>
      <c r="H756" t="s">
        <v>4006</v>
      </c>
      <c r="I756" s="160" t="s">
        <v>4009</v>
      </c>
      <c r="J756" t="s">
        <v>4609</v>
      </c>
      <c r="K756" s="160" t="s">
        <v>3995</v>
      </c>
      <c r="L756" t="s">
        <v>4627</v>
      </c>
    </row>
    <row r="757" spans="1:12">
      <c r="A757" s="15">
        <v>40500421</v>
      </c>
      <c r="B757" t="s">
        <v>4000</v>
      </c>
      <c r="C757" t="s">
        <v>4606</v>
      </c>
      <c r="D757" t="s">
        <v>4629</v>
      </c>
      <c r="E757" t="s">
        <v>4634</v>
      </c>
      <c r="F757" t="s">
        <v>4608</v>
      </c>
      <c r="G757" s="160" t="s">
        <v>4005</v>
      </c>
      <c r="H757" t="s">
        <v>4006</v>
      </c>
      <c r="I757" s="160" t="s">
        <v>4009</v>
      </c>
      <c r="J757" t="s">
        <v>4609</v>
      </c>
      <c r="K757">
        <v>99</v>
      </c>
      <c r="L757" t="s">
        <v>3999</v>
      </c>
    </row>
    <row r="758" spans="1:12">
      <c r="A758" s="15">
        <v>40500422</v>
      </c>
      <c r="B758" t="s">
        <v>4000</v>
      </c>
      <c r="C758" t="s">
        <v>4606</v>
      </c>
      <c r="D758" t="s">
        <v>4629</v>
      </c>
      <c r="E758" t="s">
        <v>4635</v>
      </c>
      <c r="F758" t="s">
        <v>4608</v>
      </c>
      <c r="G758" s="160" t="s">
        <v>4005</v>
      </c>
      <c r="H758" t="s">
        <v>4006</v>
      </c>
      <c r="I758" s="160" t="s">
        <v>4009</v>
      </c>
      <c r="J758" t="s">
        <v>4609</v>
      </c>
      <c r="K758" s="160" t="s">
        <v>3995</v>
      </c>
      <c r="L758" t="s">
        <v>4627</v>
      </c>
    </row>
    <row r="759" spans="1:12">
      <c r="A759" s="15">
        <v>40500431</v>
      </c>
      <c r="B759" t="s">
        <v>4000</v>
      </c>
      <c r="C759" t="s">
        <v>4606</v>
      </c>
      <c r="D759" t="s">
        <v>4629</v>
      </c>
      <c r="E759" t="s">
        <v>4636</v>
      </c>
      <c r="F759" t="s">
        <v>4608</v>
      </c>
      <c r="G759" s="160" t="s">
        <v>4005</v>
      </c>
      <c r="H759" t="s">
        <v>4006</v>
      </c>
      <c r="I759" s="160" t="s">
        <v>4009</v>
      </c>
      <c r="J759" t="s">
        <v>4609</v>
      </c>
      <c r="K759" s="160" t="s">
        <v>3995</v>
      </c>
      <c r="L759" t="s">
        <v>4627</v>
      </c>
    </row>
    <row r="760" spans="1:12">
      <c r="A760" s="15">
        <v>40500502</v>
      </c>
      <c r="B760" t="s">
        <v>4000</v>
      </c>
      <c r="C760" t="s">
        <v>4606</v>
      </c>
      <c r="D760" t="s">
        <v>4637</v>
      </c>
      <c r="E760" t="s">
        <v>4638</v>
      </c>
      <c r="F760" t="s">
        <v>4608</v>
      </c>
      <c r="G760" s="160" t="s">
        <v>4005</v>
      </c>
      <c r="H760" t="s">
        <v>4006</v>
      </c>
      <c r="I760" s="160" t="s">
        <v>4009</v>
      </c>
      <c r="J760" t="s">
        <v>4609</v>
      </c>
      <c r="K760">
        <v>99</v>
      </c>
      <c r="L760" t="s">
        <v>3999</v>
      </c>
    </row>
    <row r="761" spans="1:12">
      <c r="A761" s="15">
        <v>40500503</v>
      </c>
      <c r="B761" t="s">
        <v>4000</v>
      </c>
      <c r="C761" t="s">
        <v>4606</v>
      </c>
      <c r="D761" t="s">
        <v>4637</v>
      </c>
      <c r="E761" t="s">
        <v>4639</v>
      </c>
      <c r="F761" t="s">
        <v>4608</v>
      </c>
      <c r="G761" s="160" t="s">
        <v>4005</v>
      </c>
      <c r="H761" t="s">
        <v>4006</v>
      </c>
      <c r="I761" s="160" t="s">
        <v>4009</v>
      </c>
      <c r="J761" t="s">
        <v>4609</v>
      </c>
      <c r="K761">
        <v>99</v>
      </c>
      <c r="L761" t="s">
        <v>3999</v>
      </c>
    </row>
    <row r="762" spans="1:12">
      <c r="A762" s="15">
        <v>40500506</v>
      </c>
      <c r="B762" t="s">
        <v>4000</v>
      </c>
      <c r="C762" t="s">
        <v>4606</v>
      </c>
      <c r="D762" t="s">
        <v>4637</v>
      </c>
      <c r="E762" t="s">
        <v>4640</v>
      </c>
      <c r="F762" t="s">
        <v>4608</v>
      </c>
      <c r="G762" s="160" t="s">
        <v>4005</v>
      </c>
      <c r="H762" t="s">
        <v>4006</v>
      </c>
      <c r="I762" s="160" t="s">
        <v>4009</v>
      </c>
      <c r="J762" t="s">
        <v>4609</v>
      </c>
      <c r="K762">
        <v>99</v>
      </c>
      <c r="L762" t="s">
        <v>3999</v>
      </c>
    </row>
    <row r="763" spans="1:12">
      <c r="A763" s="15">
        <v>40500507</v>
      </c>
      <c r="B763" t="s">
        <v>4000</v>
      </c>
      <c r="C763" t="s">
        <v>4606</v>
      </c>
      <c r="D763" t="s">
        <v>4637</v>
      </c>
      <c r="E763" t="s">
        <v>4641</v>
      </c>
      <c r="F763" t="s">
        <v>4608</v>
      </c>
      <c r="G763" s="160" t="s">
        <v>4005</v>
      </c>
      <c r="H763" t="s">
        <v>4006</v>
      </c>
      <c r="I763" s="160" t="s">
        <v>4009</v>
      </c>
      <c r="J763" t="s">
        <v>4609</v>
      </c>
      <c r="K763">
        <v>99</v>
      </c>
      <c r="L763" t="s">
        <v>3999</v>
      </c>
    </row>
    <row r="764" spans="1:12">
      <c r="A764" s="15">
        <v>40500510</v>
      </c>
      <c r="B764" t="s">
        <v>4000</v>
      </c>
      <c r="C764" t="s">
        <v>4606</v>
      </c>
      <c r="D764" t="s">
        <v>4637</v>
      </c>
      <c r="E764" t="s">
        <v>4642</v>
      </c>
      <c r="F764" t="s">
        <v>4608</v>
      </c>
      <c r="G764" s="160" t="s">
        <v>4005</v>
      </c>
      <c r="H764" t="s">
        <v>4006</v>
      </c>
      <c r="I764" s="160" t="s">
        <v>4009</v>
      </c>
      <c r="J764" t="s">
        <v>4609</v>
      </c>
      <c r="K764">
        <v>99</v>
      </c>
      <c r="L764" t="s">
        <v>3999</v>
      </c>
    </row>
    <row r="765" spans="1:12">
      <c r="A765" s="15">
        <v>40500511</v>
      </c>
      <c r="B765" t="s">
        <v>4000</v>
      </c>
      <c r="C765" t="s">
        <v>4606</v>
      </c>
      <c r="D765" t="s">
        <v>4637</v>
      </c>
      <c r="E765" t="s">
        <v>4611</v>
      </c>
      <c r="F765" t="s">
        <v>4608</v>
      </c>
      <c r="G765" s="160" t="s">
        <v>4005</v>
      </c>
      <c r="H765" t="s">
        <v>4006</v>
      </c>
      <c r="I765" s="160" t="s">
        <v>4009</v>
      </c>
      <c r="J765" t="s">
        <v>4609</v>
      </c>
      <c r="K765" s="160" t="s">
        <v>3997</v>
      </c>
      <c r="L765" t="s">
        <v>4637</v>
      </c>
    </row>
    <row r="766" spans="1:12">
      <c r="A766" s="15">
        <v>40500514</v>
      </c>
      <c r="B766" t="s">
        <v>4000</v>
      </c>
      <c r="C766" t="s">
        <v>4606</v>
      </c>
      <c r="D766" t="s">
        <v>4637</v>
      </c>
      <c r="E766" t="s">
        <v>4643</v>
      </c>
      <c r="F766" t="s">
        <v>4608</v>
      </c>
      <c r="G766" s="160" t="s">
        <v>4005</v>
      </c>
      <c r="H766" t="s">
        <v>4006</v>
      </c>
      <c r="I766" s="160" t="s">
        <v>4009</v>
      </c>
      <c r="J766" t="s">
        <v>4609</v>
      </c>
      <c r="K766" s="160" t="s">
        <v>3997</v>
      </c>
      <c r="L766" t="s">
        <v>4637</v>
      </c>
    </row>
    <row r="767" spans="1:12">
      <c r="A767" s="15">
        <v>40500515</v>
      </c>
      <c r="B767" t="s">
        <v>4000</v>
      </c>
      <c r="C767" t="s">
        <v>4606</v>
      </c>
      <c r="D767" t="s">
        <v>4644</v>
      </c>
      <c r="E767" t="s">
        <v>4607</v>
      </c>
      <c r="F767" t="s">
        <v>4608</v>
      </c>
      <c r="G767" s="160" t="s">
        <v>4005</v>
      </c>
      <c r="H767" t="s">
        <v>4006</v>
      </c>
      <c r="I767" s="160" t="s">
        <v>4009</v>
      </c>
      <c r="J767" t="s">
        <v>4609</v>
      </c>
      <c r="K767" s="160" t="s">
        <v>3997</v>
      </c>
      <c r="L767" t="s">
        <v>4637</v>
      </c>
    </row>
    <row r="768" spans="1:12">
      <c r="A768" s="15">
        <v>40500516</v>
      </c>
      <c r="B768" t="s">
        <v>4000</v>
      </c>
      <c r="C768" t="s">
        <v>4606</v>
      </c>
      <c r="D768" t="s">
        <v>4644</v>
      </c>
      <c r="E768" t="s">
        <v>4614</v>
      </c>
      <c r="F768" t="s">
        <v>4608</v>
      </c>
      <c r="G768" s="160" t="s">
        <v>4005</v>
      </c>
      <c r="H768" t="s">
        <v>4006</v>
      </c>
      <c r="I768" s="160" t="s">
        <v>4009</v>
      </c>
      <c r="J768" t="s">
        <v>4609</v>
      </c>
      <c r="K768" s="160" t="s">
        <v>3997</v>
      </c>
      <c r="L768" t="s">
        <v>4637</v>
      </c>
    </row>
    <row r="769" spans="1:12">
      <c r="A769" s="15">
        <v>40500597</v>
      </c>
      <c r="B769" t="s">
        <v>4000</v>
      </c>
      <c r="C769" t="s">
        <v>4606</v>
      </c>
      <c r="D769" t="s">
        <v>4080</v>
      </c>
      <c r="E769" t="s">
        <v>4020</v>
      </c>
      <c r="F769" t="s">
        <v>4608</v>
      </c>
      <c r="G769" s="160" t="s">
        <v>4005</v>
      </c>
      <c r="H769" t="s">
        <v>4006</v>
      </c>
      <c r="I769" s="160" t="s">
        <v>4009</v>
      </c>
      <c r="J769" t="s">
        <v>4609</v>
      </c>
      <c r="K769">
        <v>99</v>
      </c>
      <c r="L769" t="s">
        <v>3999</v>
      </c>
    </row>
    <row r="770" spans="1:12">
      <c r="A770" s="15">
        <v>40500599</v>
      </c>
      <c r="B770" t="s">
        <v>4000</v>
      </c>
      <c r="C770" t="s">
        <v>4606</v>
      </c>
      <c r="D770" t="s">
        <v>4611</v>
      </c>
      <c r="E770" t="s">
        <v>4645</v>
      </c>
      <c r="F770" t="s">
        <v>4608</v>
      </c>
      <c r="G770" s="160" t="s">
        <v>4005</v>
      </c>
      <c r="H770" t="s">
        <v>4006</v>
      </c>
      <c r="I770" s="160" t="s">
        <v>4009</v>
      </c>
      <c r="J770" t="s">
        <v>4609</v>
      </c>
      <c r="K770">
        <v>99</v>
      </c>
      <c r="L770" t="s">
        <v>3999</v>
      </c>
    </row>
    <row r="771" spans="1:12">
      <c r="A771" s="15">
        <v>40500601</v>
      </c>
      <c r="B771" t="s">
        <v>4000</v>
      </c>
      <c r="C771" t="s">
        <v>4606</v>
      </c>
      <c r="D771" t="s">
        <v>4611</v>
      </c>
      <c r="E771" t="s">
        <v>4646</v>
      </c>
      <c r="F771" t="s">
        <v>4608</v>
      </c>
      <c r="G771" s="160" t="s">
        <v>4005</v>
      </c>
      <c r="H771" t="s">
        <v>4006</v>
      </c>
      <c r="I771" s="160" t="s">
        <v>4009</v>
      </c>
      <c r="J771" t="s">
        <v>4609</v>
      </c>
      <c r="K771">
        <v>99</v>
      </c>
      <c r="L771" t="s">
        <v>3999</v>
      </c>
    </row>
    <row r="772" spans="1:12">
      <c r="A772" s="15">
        <v>40500701</v>
      </c>
      <c r="B772" t="s">
        <v>4000</v>
      </c>
      <c r="C772" t="s">
        <v>4606</v>
      </c>
      <c r="D772" t="s">
        <v>4611</v>
      </c>
      <c r="E772" t="s">
        <v>4071</v>
      </c>
      <c r="F772" t="s">
        <v>4073</v>
      </c>
      <c r="G772" s="160" t="s">
        <v>4074</v>
      </c>
      <c r="H772" t="s">
        <v>4075</v>
      </c>
      <c r="I772" s="160" t="s">
        <v>4076</v>
      </c>
      <c r="J772" t="s">
        <v>4077</v>
      </c>
      <c r="K772">
        <v>99</v>
      </c>
      <c r="L772" t="s">
        <v>3999</v>
      </c>
    </row>
    <row r="773" spans="1:12">
      <c r="A773" s="15">
        <v>40500801</v>
      </c>
      <c r="B773" t="s">
        <v>4000</v>
      </c>
      <c r="C773" t="s">
        <v>4606</v>
      </c>
      <c r="D773" t="s">
        <v>4647</v>
      </c>
      <c r="E773" t="s">
        <v>4647</v>
      </c>
      <c r="F773" t="s">
        <v>4608</v>
      </c>
      <c r="G773" s="160" t="s">
        <v>4005</v>
      </c>
      <c r="H773" t="s">
        <v>4006</v>
      </c>
      <c r="I773" s="160" t="s">
        <v>4009</v>
      </c>
      <c r="J773" t="s">
        <v>4609</v>
      </c>
      <c r="K773">
        <v>99</v>
      </c>
      <c r="L773" t="s">
        <v>3999</v>
      </c>
    </row>
    <row r="774" spans="1:12">
      <c r="A774" s="15">
        <v>40500802</v>
      </c>
      <c r="B774" t="s">
        <v>4000</v>
      </c>
      <c r="C774" t="s">
        <v>4606</v>
      </c>
      <c r="D774" t="s">
        <v>4647</v>
      </c>
      <c r="E774" t="s">
        <v>4648</v>
      </c>
      <c r="F774" t="s">
        <v>4608</v>
      </c>
      <c r="G774" s="160" t="s">
        <v>4005</v>
      </c>
      <c r="H774" t="s">
        <v>4006</v>
      </c>
      <c r="I774" s="160" t="s">
        <v>4009</v>
      </c>
      <c r="J774" t="s">
        <v>4609</v>
      </c>
      <c r="K774">
        <v>99</v>
      </c>
      <c r="L774" t="s">
        <v>3999</v>
      </c>
    </row>
    <row r="775" spans="1:12">
      <c r="A775" s="15">
        <v>40500803</v>
      </c>
      <c r="B775" t="s">
        <v>4000</v>
      </c>
      <c r="C775" t="s">
        <v>4606</v>
      </c>
      <c r="D775" t="s">
        <v>4647</v>
      </c>
      <c r="E775" t="s">
        <v>4607</v>
      </c>
      <c r="F775" t="s">
        <v>4608</v>
      </c>
      <c r="G775" s="160" t="s">
        <v>4005</v>
      </c>
      <c r="H775" t="s">
        <v>4006</v>
      </c>
      <c r="I775" s="160" t="s">
        <v>4009</v>
      </c>
      <c r="J775" t="s">
        <v>4609</v>
      </c>
      <c r="K775">
        <v>99</v>
      </c>
      <c r="L775" t="s">
        <v>3999</v>
      </c>
    </row>
    <row r="776" spans="1:12">
      <c r="A776" s="15">
        <v>40500804</v>
      </c>
      <c r="B776" t="s">
        <v>4000</v>
      </c>
      <c r="C776" t="s">
        <v>4606</v>
      </c>
      <c r="D776" t="s">
        <v>4647</v>
      </c>
      <c r="E776" t="s">
        <v>4614</v>
      </c>
      <c r="F776" t="s">
        <v>4608</v>
      </c>
      <c r="G776" s="160" t="s">
        <v>4005</v>
      </c>
      <c r="H776" t="s">
        <v>4006</v>
      </c>
      <c r="I776" s="160" t="s">
        <v>4009</v>
      </c>
      <c r="J776" t="s">
        <v>4609</v>
      </c>
      <c r="K776">
        <v>99</v>
      </c>
      <c r="L776" t="s">
        <v>3999</v>
      </c>
    </row>
    <row r="777" spans="1:12">
      <c r="A777" s="15">
        <v>40500805</v>
      </c>
      <c r="B777" t="s">
        <v>4000</v>
      </c>
      <c r="C777" t="s">
        <v>4606</v>
      </c>
      <c r="D777" t="s">
        <v>4649</v>
      </c>
      <c r="E777" t="s">
        <v>4607</v>
      </c>
      <c r="F777" t="s">
        <v>4608</v>
      </c>
      <c r="G777" s="160" t="s">
        <v>4005</v>
      </c>
      <c r="H777" t="s">
        <v>4006</v>
      </c>
      <c r="I777" s="160" t="s">
        <v>4009</v>
      </c>
      <c r="J777" t="s">
        <v>4609</v>
      </c>
      <c r="K777">
        <v>99</v>
      </c>
      <c r="L777" t="s">
        <v>3999</v>
      </c>
    </row>
    <row r="778" spans="1:12">
      <c r="A778" s="15">
        <v>40500806</v>
      </c>
      <c r="B778" t="s">
        <v>4000</v>
      </c>
      <c r="C778" t="s">
        <v>4606</v>
      </c>
      <c r="D778" t="s">
        <v>4649</v>
      </c>
      <c r="E778" t="s">
        <v>4614</v>
      </c>
      <c r="F778" t="s">
        <v>4608</v>
      </c>
      <c r="G778" s="160" t="s">
        <v>4005</v>
      </c>
      <c r="H778" t="s">
        <v>4006</v>
      </c>
      <c r="I778" s="160" t="s">
        <v>4009</v>
      </c>
      <c r="J778" t="s">
        <v>4609</v>
      </c>
      <c r="K778">
        <v>99</v>
      </c>
      <c r="L778" t="s">
        <v>3999</v>
      </c>
    </row>
    <row r="779" spans="1:12">
      <c r="A779" s="15">
        <v>40500905</v>
      </c>
      <c r="B779" t="s">
        <v>4000</v>
      </c>
      <c r="C779" t="s">
        <v>4606</v>
      </c>
      <c r="D779" t="s">
        <v>4649</v>
      </c>
      <c r="E779" t="s">
        <v>4607</v>
      </c>
      <c r="F779" t="s">
        <v>4608</v>
      </c>
      <c r="G779" s="160" t="s">
        <v>4005</v>
      </c>
      <c r="H779" t="s">
        <v>4006</v>
      </c>
      <c r="I779" s="160" t="s">
        <v>4009</v>
      </c>
      <c r="J779" t="s">
        <v>4609</v>
      </c>
      <c r="K779">
        <v>99</v>
      </c>
      <c r="L779" t="s">
        <v>3999</v>
      </c>
    </row>
    <row r="780" spans="1:12">
      <c r="A780" s="15">
        <v>40500906</v>
      </c>
      <c r="B780" t="s">
        <v>4000</v>
      </c>
      <c r="C780" t="s">
        <v>4606</v>
      </c>
      <c r="D780" t="s">
        <v>4649</v>
      </c>
      <c r="E780" t="s">
        <v>4614</v>
      </c>
      <c r="F780" t="s">
        <v>4608</v>
      </c>
      <c r="G780" s="160" t="s">
        <v>4005</v>
      </c>
      <c r="H780" t="s">
        <v>4006</v>
      </c>
      <c r="I780" s="160" t="s">
        <v>4009</v>
      </c>
      <c r="J780" t="s">
        <v>4609</v>
      </c>
      <c r="K780">
        <v>99</v>
      </c>
      <c r="L780" t="s">
        <v>3999</v>
      </c>
    </row>
    <row r="781" spans="1:12">
      <c r="A781" s="15">
        <v>40588801</v>
      </c>
      <c r="B781" t="s">
        <v>4000</v>
      </c>
      <c r="C781" t="s">
        <v>4606</v>
      </c>
      <c r="D781" t="s">
        <v>4079</v>
      </c>
      <c r="E781" t="s">
        <v>4080</v>
      </c>
      <c r="F781" t="s">
        <v>4608</v>
      </c>
      <c r="G781" s="160" t="s">
        <v>4005</v>
      </c>
      <c r="H781" t="s">
        <v>4006</v>
      </c>
      <c r="I781" s="160" t="s">
        <v>4009</v>
      </c>
      <c r="J781" t="s">
        <v>4609</v>
      </c>
      <c r="K781">
        <v>99</v>
      </c>
      <c r="L781" t="s">
        <v>3999</v>
      </c>
    </row>
    <row r="782" spans="1:12">
      <c r="A782" s="15">
        <v>40600101</v>
      </c>
      <c r="B782" t="s">
        <v>4000</v>
      </c>
      <c r="C782" t="s">
        <v>4650</v>
      </c>
      <c r="D782" t="s">
        <v>4651</v>
      </c>
      <c r="E782" t="s">
        <v>4652</v>
      </c>
      <c r="F782" t="s">
        <v>4073</v>
      </c>
      <c r="G782" s="160" t="s">
        <v>4074</v>
      </c>
      <c r="H782" t="s">
        <v>4075</v>
      </c>
      <c r="I782" s="160" t="s">
        <v>3995</v>
      </c>
      <c r="J782" t="s">
        <v>4653</v>
      </c>
      <c r="K782">
        <v>99</v>
      </c>
      <c r="L782" t="s">
        <v>3999</v>
      </c>
    </row>
    <row r="783" spans="1:12">
      <c r="A783" s="15">
        <v>40600126</v>
      </c>
      <c r="B783" t="s">
        <v>4000</v>
      </c>
      <c r="C783" t="s">
        <v>4650</v>
      </c>
      <c r="D783" t="s">
        <v>4651</v>
      </c>
      <c r="E783" t="s">
        <v>4654</v>
      </c>
      <c r="F783" t="s">
        <v>4073</v>
      </c>
      <c r="G783" s="160" t="s">
        <v>4074</v>
      </c>
      <c r="H783" t="s">
        <v>4075</v>
      </c>
      <c r="I783" s="160" t="s">
        <v>3995</v>
      </c>
      <c r="J783" t="s">
        <v>4653</v>
      </c>
      <c r="K783">
        <v>99</v>
      </c>
      <c r="L783" t="s">
        <v>3999</v>
      </c>
    </row>
    <row r="784" spans="1:12">
      <c r="A784" s="15">
        <v>40600129</v>
      </c>
      <c r="B784" t="s">
        <v>4000</v>
      </c>
      <c r="C784" t="s">
        <v>4650</v>
      </c>
      <c r="D784" t="s">
        <v>4651</v>
      </c>
      <c r="E784" t="s">
        <v>4655</v>
      </c>
      <c r="F784" t="s">
        <v>4073</v>
      </c>
      <c r="G784" s="160" t="s">
        <v>4074</v>
      </c>
      <c r="H784" t="s">
        <v>4075</v>
      </c>
      <c r="I784" s="160" t="s">
        <v>3995</v>
      </c>
      <c r="J784" t="s">
        <v>4653</v>
      </c>
      <c r="K784">
        <v>99</v>
      </c>
      <c r="L784" t="s">
        <v>3999</v>
      </c>
    </row>
    <row r="785" spans="1:12">
      <c r="A785" s="15">
        <v>40600130</v>
      </c>
      <c r="B785" t="s">
        <v>4000</v>
      </c>
      <c r="C785" t="s">
        <v>4650</v>
      </c>
      <c r="D785" t="s">
        <v>4651</v>
      </c>
      <c r="E785" t="s">
        <v>4656</v>
      </c>
      <c r="F785" t="s">
        <v>4073</v>
      </c>
      <c r="G785" s="160" t="s">
        <v>4074</v>
      </c>
      <c r="H785" t="s">
        <v>4075</v>
      </c>
      <c r="I785" s="160" t="s">
        <v>3995</v>
      </c>
      <c r="J785" t="s">
        <v>4653</v>
      </c>
      <c r="K785">
        <v>99</v>
      </c>
      <c r="L785" t="s">
        <v>3999</v>
      </c>
    </row>
    <row r="786" spans="1:12">
      <c r="A786" s="15">
        <v>40600131</v>
      </c>
      <c r="B786" t="s">
        <v>4000</v>
      </c>
      <c r="C786" t="s">
        <v>4650</v>
      </c>
      <c r="D786" t="s">
        <v>4651</v>
      </c>
      <c r="E786" t="s">
        <v>4657</v>
      </c>
      <c r="F786" t="s">
        <v>4073</v>
      </c>
      <c r="G786" s="160" t="s">
        <v>4074</v>
      </c>
      <c r="H786" t="s">
        <v>4075</v>
      </c>
      <c r="I786" s="160" t="s">
        <v>3995</v>
      </c>
      <c r="J786" t="s">
        <v>4653</v>
      </c>
      <c r="K786" s="160" t="s">
        <v>3995</v>
      </c>
      <c r="L786" t="s">
        <v>4658</v>
      </c>
    </row>
    <row r="787" spans="1:12">
      <c r="A787" s="15">
        <v>40600132</v>
      </c>
      <c r="B787" t="s">
        <v>4000</v>
      </c>
      <c r="C787" t="s">
        <v>4650</v>
      </c>
      <c r="D787" t="s">
        <v>4651</v>
      </c>
      <c r="E787" t="s">
        <v>4659</v>
      </c>
      <c r="F787" t="s">
        <v>4073</v>
      </c>
      <c r="G787" s="160" t="s">
        <v>4074</v>
      </c>
      <c r="H787" t="s">
        <v>4075</v>
      </c>
      <c r="I787" s="160" t="s">
        <v>3995</v>
      </c>
      <c r="J787" t="s">
        <v>4653</v>
      </c>
      <c r="K787">
        <v>99</v>
      </c>
      <c r="L787" t="s">
        <v>3999</v>
      </c>
    </row>
    <row r="788" spans="1:12">
      <c r="A788" s="15">
        <v>40600133</v>
      </c>
      <c r="B788" t="s">
        <v>4000</v>
      </c>
      <c r="C788" t="s">
        <v>4650</v>
      </c>
      <c r="D788" t="s">
        <v>4651</v>
      </c>
      <c r="E788" t="s">
        <v>4660</v>
      </c>
      <c r="F788" t="s">
        <v>4073</v>
      </c>
      <c r="G788" s="160" t="s">
        <v>4074</v>
      </c>
      <c r="H788" t="s">
        <v>4075</v>
      </c>
      <c r="I788" s="160" t="s">
        <v>3995</v>
      </c>
      <c r="J788" t="s">
        <v>4653</v>
      </c>
      <c r="K788">
        <v>99</v>
      </c>
      <c r="L788" t="s">
        <v>3999</v>
      </c>
    </row>
    <row r="789" spans="1:12">
      <c r="A789" s="15">
        <v>40600134</v>
      </c>
      <c r="B789" t="s">
        <v>4000</v>
      </c>
      <c r="C789" t="s">
        <v>4650</v>
      </c>
      <c r="D789" t="s">
        <v>4651</v>
      </c>
      <c r="E789" t="s">
        <v>4661</v>
      </c>
      <c r="F789" t="s">
        <v>4073</v>
      </c>
      <c r="G789" s="160" t="s">
        <v>4074</v>
      </c>
      <c r="H789" t="s">
        <v>4075</v>
      </c>
      <c r="I789" s="160" t="s">
        <v>3995</v>
      </c>
      <c r="J789" t="s">
        <v>4653</v>
      </c>
      <c r="K789">
        <v>99</v>
      </c>
      <c r="L789" t="s">
        <v>3999</v>
      </c>
    </row>
    <row r="790" spans="1:12">
      <c r="A790" s="15">
        <v>40600135</v>
      </c>
      <c r="B790" t="s">
        <v>4000</v>
      </c>
      <c r="C790" t="s">
        <v>4650</v>
      </c>
      <c r="D790" t="s">
        <v>4651</v>
      </c>
      <c r="E790" t="s">
        <v>4662</v>
      </c>
      <c r="F790" t="s">
        <v>4073</v>
      </c>
      <c r="G790" s="160" t="s">
        <v>4074</v>
      </c>
      <c r="H790" t="s">
        <v>4075</v>
      </c>
      <c r="I790" s="160" t="s">
        <v>3995</v>
      </c>
      <c r="J790" t="s">
        <v>4653</v>
      </c>
      <c r="K790">
        <v>99</v>
      </c>
      <c r="L790" t="s">
        <v>3999</v>
      </c>
    </row>
    <row r="791" spans="1:12">
      <c r="A791" s="15">
        <v>40600136</v>
      </c>
      <c r="B791" t="s">
        <v>4000</v>
      </c>
      <c r="C791" t="s">
        <v>4650</v>
      </c>
      <c r="D791" t="s">
        <v>4651</v>
      </c>
      <c r="E791" t="s">
        <v>4663</v>
      </c>
      <c r="F791" t="s">
        <v>4073</v>
      </c>
      <c r="G791" s="160" t="s">
        <v>4074</v>
      </c>
      <c r="H791" t="s">
        <v>4075</v>
      </c>
      <c r="I791" s="160" t="s">
        <v>3995</v>
      </c>
      <c r="J791" t="s">
        <v>4653</v>
      </c>
      <c r="K791" s="160" t="s">
        <v>4007</v>
      </c>
      <c r="L791" t="s">
        <v>4664</v>
      </c>
    </row>
    <row r="792" spans="1:12">
      <c r="A792" s="15">
        <v>40600137</v>
      </c>
      <c r="B792" t="s">
        <v>4000</v>
      </c>
      <c r="C792" t="s">
        <v>4650</v>
      </c>
      <c r="D792" t="s">
        <v>4651</v>
      </c>
      <c r="E792" t="s">
        <v>4665</v>
      </c>
      <c r="F792" t="s">
        <v>4073</v>
      </c>
      <c r="G792" s="160" t="s">
        <v>4074</v>
      </c>
      <c r="H792" t="s">
        <v>4075</v>
      </c>
      <c r="I792" s="160" t="s">
        <v>3995</v>
      </c>
      <c r="J792" t="s">
        <v>4653</v>
      </c>
      <c r="K792">
        <v>99</v>
      </c>
      <c r="L792" t="s">
        <v>3999</v>
      </c>
    </row>
    <row r="793" spans="1:12">
      <c r="A793" s="15">
        <v>40600138</v>
      </c>
      <c r="B793" t="s">
        <v>4000</v>
      </c>
      <c r="C793" t="s">
        <v>4650</v>
      </c>
      <c r="D793" t="s">
        <v>4651</v>
      </c>
      <c r="E793" t="s">
        <v>4666</v>
      </c>
      <c r="F793" t="s">
        <v>4073</v>
      </c>
      <c r="G793" s="160" t="s">
        <v>4074</v>
      </c>
      <c r="H793" t="s">
        <v>4075</v>
      </c>
      <c r="I793" s="160" t="s">
        <v>3995</v>
      </c>
      <c r="J793" t="s">
        <v>4653</v>
      </c>
      <c r="K793">
        <v>99</v>
      </c>
      <c r="L793" t="s">
        <v>3999</v>
      </c>
    </row>
    <row r="794" spans="1:12">
      <c r="A794" s="15">
        <v>40600139</v>
      </c>
      <c r="B794" t="s">
        <v>4000</v>
      </c>
      <c r="C794" t="s">
        <v>4650</v>
      </c>
      <c r="D794" t="s">
        <v>4651</v>
      </c>
      <c r="E794" t="s">
        <v>4667</v>
      </c>
      <c r="F794" t="s">
        <v>4073</v>
      </c>
      <c r="G794" s="160" t="s">
        <v>4074</v>
      </c>
      <c r="H794" t="s">
        <v>4075</v>
      </c>
      <c r="I794" s="160" t="s">
        <v>3995</v>
      </c>
      <c r="J794" t="s">
        <v>4653</v>
      </c>
      <c r="K794">
        <v>99</v>
      </c>
      <c r="L794" t="s">
        <v>3999</v>
      </c>
    </row>
    <row r="795" spans="1:12">
      <c r="A795" s="15">
        <v>40600140</v>
      </c>
      <c r="B795" t="s">
        <v>4000</v>
      </c>
      <c r="C795" t="s">
        <v>4650</v>
      </c>
      <c r="D795" t="s">
        <v>4651</v>
      </c>
      <c r="E795" t="s">
        <v>4668</v>
      </c>
      <c r="F795" t="s">
        <v>4073</v>
      </c>
      <c r="G795" s="160" t="s">
        <v>4074</v>
      </c>
      <c r="H795" t="s">
        <v>4075</v>
      </c>
      <c r="I795" s="160" t="s">
        <v>3995</v>
      </c>
      <c r="J795" t="s">
        <v>4653</v>
      </c>
      <c r="K795">
        <v>99</v>
      </c>
      <c r="L795" t="s">
        <v>3999</v>
      </c>
    </row>
    <row r="796" spans="1:12">
      <c r="A796" s="15">
        <v>40600141</v>
      </c>
      <c r="B796" t="s">
        <v>4000</v>
      </c>
      <c r="C796" t="s">
        <v>4650</v>
      </c>
      <c r="D796" t="s">
        <v>4651</v>
      </c>
      <c r="E796" t="s">
        <v>4669</v>
      </c>
      <c r="F796" t="s">
        <v>4073</v>
      </c>
      <c r="G796" s="160" t="s">
        <v>4074</v>
      </c>
      <c r="H796" t="s">
        <v>4075</v>
      </c>
      <c r="I796" s="160" t="s">
        <v>3995</v>
      </c>
      <c r="J796" t="s">
        <v>4653</v>
      </c>
      <c r="K796" s="160" t="s">
        <v>4009</v>
      </c>
      <c r="L796" t="s">
        <v>4670</v>
      </c>
    </row>
    <row r="797" spans="1:12">
      <c r="A797" s="15">
        <v>40600142</v>
      </c>
      <c r="B797" t="s">
        <v>4000</v>
      </c>
      <c r="C797" t="s">
        <v>4650</v>
      </c>
      <c r="D797" t="s">
        <v>4651</v>
      </c>
      <c r="E797" t="s">
        <v>4671</v>
      </c>
      <c r="F797" t="s">
        <v>4073</v>
      </c>
      <c r="G797" s="160" t="s">
        <v>4074</v>
      </c>
      <c r="H797" t="s">
        <v>4075</v>
      </c>
      <c r="I797" s="160" t="s">
        <v>3995</v>
      </c>
      <c r="J797" t="s">
        <v>4653</v>
      </c>
      <c r="K797">
        <v>99</v>
      </c>
      <c r="L797" t="s">
        <v>3999</v>
      </c>
    </row>
    <row r="798" spans="1:12">
      <c r="A798" s="15">
        <v>40600143</v>
      </c>
      <c r="B798" t="s">
        <v>4000</v>
      </c>
      <c r="C798" t="s">
        <v>4650</v>
      </c>
      <c r="D798" t="s">
        <v>4651</v>
      </c>
      <c r="E798" t="s">
        <v>4672</v>
      </c>
      <c r="F798" t="s">
        <v>4073</v>
      </c>
      <c r="G798" s="160" t="s">
        <v>4074</v>
      </c>
      <c r="H798" t="s">
        <v>4075</v>
      </c>
      <c r="I798" s="160" t="s">
        <v>3995</v>
      </c>
      <c r="J798" t="s">
        <v>4653</v>
      </c>
      <c r="K798">
        <v>99</v>
      </c>
      <c r="L798" t="s">
        <v>3999</v>
      </c>
    </row>
    <row r="799" spans="1:12">
      <c r="A799" s="15">
        <v>40600144</v>
      </c>
      <c r="B799" t="s">
        <v>4000</v>
      </c>
      <c r="C799" t="s">
        <v>4650</v>
      </c>
      <c r="D799" t="s">
        <v>4651</v>
      </c>
      <c r="E799" t="s">
        <v>4673</v>
      </c>
      <c r="F799" t="s">
        <v>4073</v>
      </c>
      <c r="G799" s="160" t="s">
        <v>4074</v>
      </c>
      <c r="H799" t="s">
        <v>4075</v>
      </c>
      <c r="I799" s="160" t="s">
        <v>3995</v>
      </c>
      <c r="J799" t="s">
        <v>4653</v>
      </c>
      <c r="K799">
        <v>99</v>
      </c>
      <c r="L799" t="s">
        <v>3999</v>
      </c>
    </row>
    <row r="800" spans="1:12">
      <c r="A800" s="15">
        <v>40600145</v>
      </c>
      <c r="B800" t="s">
        <v>4000</v>
      </c>
      <c r="C800" t="s">
        <v>4650</v>
      </c>
      <c r="D800" t="s">
        <v>4651</v>
      </c>
      <c r="E800" t="s">
        <v>4674</v>
      </c>
      <c r="F800" t="s">
        <v>4073</v>
      </c>
      <c r="G800" s="160" t="s">
        <v>4074</v>
      </c>
      <c r="H800" t="s">
        <v>4075</v>
      </c>
      <c r="I800" s="160" t="s">
        <v>3995</v>
      </c>
      <c r="J800" t="s">
        <v>4653</v>
      </c>
      <c r="K800">
        <v>99</v>
      </c>
      <c r="L800" t="s">
        <v>3999</v>
      </c>
    </row>
    <row r="801" spans="1:12">
      <c r="A801" s="15">
        <v>40600146</v>
      </c>
      <c r="B801" t="s">
        <v>4000</v>
      </c>
      <c r="C801" t="s">
        <v>4650</v>
      </c>
      <c r="D801" t="s">
        <v>4651</v>
      </c>
      <c r="E801" t="s">
        <v>4675</v>
      </c>
      <c r="F801" t="s">
        <v>4073</v>
      </c>
      <c r="G801" s="160" t="s">
        <v>4074</v>
      </c>
      <c r="H801" t="s">
        <v>4075</v>
      </c>
      <c r="I801" s="160" t="s">
        <v>3995</v>
      </c>
      <c r="J801" t="s">
        <v>4653</v>
      </c>
      <c r="K801">
        <v>99</v>
      </c>
      <c r="L801" t="s">
        <v>3999</v>
      </c>
    </row>
    <row r="802" spans="1:12">
      <c r="A802" s="15">
        <v>40600147</v>
      </c>
      <c r="B802" t="s">
        <v>4000</v>
      </c>
      <c r="C802" t="s">
        <v>4650</v>
      </c>
      <c r="D802" t="s">
        <v>4651</v>
      </c>
      <c r="E802" t="s">
        <v>4676</v>
      </c>
      <c r="F802" t="s">
        <v>4073</v>
      </c>
      <c r="G802" s="160" t="s">
        <v>4074</v>
      </c>
      <c r="H802" t="s">
        <v>4075</v>
      </c>
      <c r="I802" s="160" t="s">
        <v>3995</v>
      </c>
      <c r="J802" t="s">
        <v>4653</v>
      </c>
      <c r="K802" s="160" t="s">
        <v>3997</v>
      </c>
      <c r="L802" t="s">
        <v>4677</v>
      </c>
    </row>
    <row r="803" spans="1:12">
      <c r="A803" s="15">
        <v>40600148</v>
      </c>
      <c r="B803" t="s">
        <v>4000</v>
      </c>
      <c r="C803" t="s">
        <v>4650</v>
      </c>
      <c r="D803" t="s">
        <v>4651</v>
      </c>
      <c r="E803" t="s">
        <v>4678</v>
      </c>
      <c r="F803" t="s">
        <v>4073</v>
      </c>
      <c r="G803" s="160" t="s">
        <v>4074</v>
      </c>
      <c r="H803" t="s">
        <v>4075</v>
      </c>
      <c r="I803" s="160" t="s">
        <v>3995</v>
      </c>
      <c r="J803" t="s">
        <v>4653</v>
      </c>
      <c r="K803">
        <v>99</v>
      </c>
      <c r="L803" t="s">
        <v>3999</v>
      </c>
    </row>
    <row r="804" spans="1:12">
      <c r="A804" s="15">
        <v>40600149</v>
      </c>
      <c r="B804" t="s">
        <v>4000</v>
      </c>
      <c r="C804" t="s">
        <v>4650</v>
      </c>
      <c r="D804" t="s">
        <v>4651</v>
      </c>
      <c r="E804" t="s">
        <v>4679</v>
      </c>
      <c r="F804" t="s">
        <v>4073</v>
      </c>
      <c r="G804" s="160" t="s">
        <v>4074</v>
      </c>
      <c r="H804" t="s">
        <v>4075</v>
      </c>
      <c r="I804" s="160" t="s">
        <v>3995</v>
      </c>
      <c r="J804" t="s">
        <v>4653</v>
      </c>
      <c r="K804">
        <v>99</v>
      </c>
      <c r="L804" t="s">
        <v>3999</v>
      </c>
    </row>
    <row r="805" spans="1:12">
      <c r="A805" s="15">
        <v>40600151</v>
      </c>
      <c r="B805" t="s">
        <v>4000</v>
      </c>
      <c r="C805" t="s">
        <v>4650</v>
      </c>
      <c r="D805" t="s">
        <v>4651</v>
      </c>
      <c r="E805" t="s">
        <v>4680</v>
      </c>
      <c r="F805" t="s">
        <v>4073</v>
      </c>
      <c r="G805" s="160" t="s">
        <v>4074</v>
      </c>
      <c r="H805" t="s">
        <v>4075</v>
      </c>
      <c r="I805" s="160" t="s">
        <v>3995</v>
      </c>
      <c r="J805" t="s">
        <v>4653</v>
      </c>
      <c r="K805" s="160" t="s">
        <v>4009</v>
      </c>
      <c r="L805" t="s">
        <v>4670</v>
      </c>
    </row>
    <row r="806" spans="1:12">
      <c r="A806" s="15">
        <v>40600160</v>
      </c>
      <c r="B806" t="s">
        <v>4000</v>
      </c>
      <c r="C806" t="s">
        <v>4650</v>
      </c>
      <c r="D806" t="s">
        <v>4651</v>
      </c>
      <c r="E806" t="s">
        <v>4681</v>
      </c>
      <c r="F806" t="s">
        <v>4073</v>
      </c>
      <c r="G806" s="160" t="s">
        <v>4074</v>
      </c>
      <c r="H806" t="s">
        <v>4075</v>
      </c>
      <c r="I806" s="160" t="s">
        <v>3995</v>
      </c>
      <c r="J806" t="s">
        <v>4653</v>
      </c>
      <c r="K806">
        <v>99</v>
      </c>
      <c r="L806" t="s">
        <v>3999</v>
      </c>
    </row>
    <row r="807" spans="1:12">
      <c r="A807" s="15">
        <v>40600161</v>
      </c>
      <c r="B807" t="s">
        <v>4000</v>
      </c>
      <c r="C807" t="s">
        <v>4650</v>
      </c>
      <c r="D807" t="s">
        <v>4651</v>
      </c>
      <c r="E807" t="s">
        <v>4682</v>
      </c>
      <c r="F807" t="s">
        <v>4073</v>
      </c>
      <c r="G807" s="160" t="s">
        <v>4074</v>
      </c>
      <c r="H807" t="s">
        <v>4075</v>
      </c>
      <c r="I807" s="160" t="s">
        <v>3995</v>
      </c>
      <c r="J807" t="s">
        <v>4653</v>
      </c>
      <c r="K807">
        <v>99</v>
      </c>
      <c r="L807" t="s">
        <v>3999</v>
      </c>
    </row>
    <row r="808" spans="1:12">
      <c r="A808" s="15">
        <v>40600162</v>
      </c>
      <c r="B808" t="s">
        <v>4000</v>
      </c>
      <c r="C808" t="s">
        <v>4650</v>
      </c>
      <c r="D808" t="s">
        <v>4651</v>
      </c>
      <c r="E808" t="s">
        <v>4683</v>
      </c>
      <c r="F808" t="s">
        <v>4073</v>
      </c>
      <c r="G808" s="160" t="s">
        <v>4074</v>
      </c>
      <c r="H808" t="s">
        <v>4075</v>
      </c>
      <c r="I808" s="160" t="s">
        <v>3995</v>
      </c>
      <c r="J808" t="s">
        <v>4653</v>
      </c>
      <c r="K808">
        <v>99</v>
      </c>
      <c r="L808" t="s">
        <v>3999</v>
      </c>
    </row>
    <row r="809" spans="1:12">
      <c r="A809" s="15">
        <v>40600163</v>
      </c>
      <c r="B809" t="s">
        <v>4000</v>
      </c>
      <c r="C809" t="s">
        <v>4650</v>
      </c>
      <c r="D809" t="s">
        <v>4651</v>
      </c>
      <c r="E809" t="s">
        <v>4684</v>
      </c>
      <c r="F809" t="s">
        <v>4073</v>
      </c>
      <c r="G809" s="160" t="s">
        <v>4074</v>
      </c>
      <c r="H809" t="s">
        <v>4075</v>
      </c>
      <c r="I809" s="160" t="s">
        <v>3995</v>
      </c>
      <c r="J809" t="s">
        <v>4653</v>
      </c>
      <c r="K809">
        <v>99</v>
      </c>
      <c r="L809" t="s">
        <v>3999</v>
      </c>
    </row>
    <row r="810" spans="1:12">
      <c r="A810" s="15">
        <v>40600164</v>
      </c>
      <c r="B810" t="s">
        <v>4000</v>
      </c>
      <c r="C810" t="s">
        <v>4650</v>
      </c>
      <c r="D810" t="s">
        <v>4651</v>
      </c>
      <c r="E810" t="s">
        <v>4685</v>
      </c>
      <c r="F810" t="s">
        <v>4073</v>
      </c>
      <c r="G810" s="160" t="s">
        <v>4074</v>
      </c>
      <c r="H810" t="s">
        <v>4075</v>
      </c>
      <c r="I810" s="160" t="s">
        <v>3995</v>
      </c>
      <c r="J810" t="s">
        <v>4653</v>
      </c>
      <c r="K810" s="160" t="s">
        <v>4007</v>
      </c>
      <c r="L810" t="s">
        <v>4664</v>
      </c>
    </row>
    <row r="811" spans="1:12">
      <c r="A811" s="15">
        <v>40600165</v>
      </c>
      <c r="B811" t="s">
        <v>4000</v>
      </c>
      <c r="C811" t="s">
        <v>4650</v>
      </c>
      <c r="D811" t="s">
        <v>4651</v>
      </c>
      <c r="E811" t="s">
        <v>4686</v>
      </c>
      <c r="F811" t="s">
        <v>4073</v>
      </c>
      <c r="G811" s="160" t="s">
        <v>4074</v>
      </c>
      <c r="H811" t="s">
        <v>4075</v>
      </c>
      <c r="I811" s="160" t="s">
        <v>3995</v>
      </c>
      <c r="J811" t="s">
        <v>4653</v>
      </c>
      <c r="K811">
        <v>99</v>
      </c>
      <c r="L811" t="s">
        <v>3999</v>
      </c>
    </row>
    <row r="812" spans="1:12">
      <c r="A812" s="15">
        <v>40600166</v>
      </c>
      <c r="B812" t="s">
        <v>4000</v>
      </c>
      <c r="C812" t="s">
        <v>4650</v>
      </c>
      <c r="D812" t="s">
        <v>4651</v>
      </c>
      <c r="E812" t="s">
        <v>4687</v>
      </c>
      <c r="F812" t="s">
        <v>4073</v>
      </c>
      <c r="G812" s="160" t="s">
        <v>4074</v>
      </c>
      <c r="H812" t="s">
        <v>4075</v>
      </c>
      <c r="I812" s="160" t="s">
        <v>3995</v>
      </c>
      <c r="J812" t="s">
        <v>4653</v>
      </c>
      <c r="K812" s="160" t="s">
        <v>4007</v>
      </c>
      <c r="L812" t="s">
        <v>4664</v>
      </c>
    </row>
    <row r="813" spans="1:12">
      <c r="A813" s="15">
        <v>40600167</v>
      </c>
      <c r="B813" t="s">
        <v>4000</v>
      </c>
      <c r="C813" t="s">
        <v>4650</v>
      </c>
      <c r="D813" t="s">
        <v>4651</v>
      </c>
      <c r="E813" t="s">
        <v>4688</v>
      </c>
      <c r="F813" t="s">
        <v>4073</v>
      </c>
      <c r="G813" s="160" t="s">
        <v>4074</v>
      </c>
      <c r="H813" t="s">
        <v>4075</v>
      </c>
      <c r="I813" s="160" t="s">
        <v>3995</v>
      </c>
      <c r="J813" t="s">
        <v>4653</v>
      </c>
      <c r="K813">
        <v>99</v>
      </c>
      <c r="L813" t="s">
        <v>3999</v>
      </c>
    </row>
    <row r="814" spans="1:12">
      <c r="A814" s="15">
        <v>40600168</v>
      </c>
      <c r="B814" t="s">
        <v>4000</v>
      </c>
      <c r="C814" t="s">
        <v>4650</v>
      </c>
      <c r="D814" t="s">
        <v>4651</v>
      </c>
      <c r="E814" t="s">
        <v>4689</v>
      </c>
      <c r="F814" t="s">
        <v>4073</v>
      </c>
      <c r="G814" s="160" t="s">
        <v>4074</v>
      </c>
      <c r="H814" t="s">
        <v>4075</v>
      </c>
      <c r="I814" s="160" t="s">
        <v>3995</v>
      </c>
      <c r="J814" t="s">
        <v>4653</v>
      </c>
      <c r="K814">
        <v>99</v>
      </c>
      <c r="L814" t="s">
        <v>3999</v>
      </c>
    </row>
    <row r="815" spans="1:12">
      <c r="A815" s="15">
        <v>40600169</v>
      </c>
      <c r="B815" t="s">
        <v>4000</v>
      </c>
      <c r="C815" t="s">
        <v>4650</v>
      </c>
      <c r="D815" t="s">
        <v>4651</v>
      </c>
      <c r="E815" t="s">
        <v>4690</v>
      </c>
      <c r="F815" t="s">
        <v>4073</v>
      </c>
      <c r="G815" s="160" t="s">
        <v>4074</v>
      </c>
      <c r="H815" t="s">
        <v>4075</v>
      </c>
      <c r="I815" s="160" t="s">
        <v>3995</v>
      </c>
      <c r="J815" t="s">
        <v>4653</v>
      </c>
      <c r="K815">
        <v>99</v>
      </c>
      <c r="L815" t="s">
        <v>3999</v>
      </c>
    </row>
    <row r="816" spans="1:12">
      <c r="A816" s="15">
        <v>40600170</v>
      </c>
      <c r="B816" t="s">
        <v>4000</v>
      </c>
      <c r="C816" t="s">
        <v>4650</v>
      </c>
      <c r="D816" t="s">
        <v>4651</v>
      </c>
      <c r="E816" t="s">
        <v>4691</v>
      </c>
      <c r="F816" t="s">
        <v>4073</v>
      </c>
      <c r="G816" s="160" t="s">
        <v>4074</v>
      </c>
      <c r="H816" t="s">
        <v>4075</v>
      </c>
      <c r="I816" s="160" t="s">
        <v>3995</v>
      </c>
      <c r="J816" t="s">
        <v>4653</v>
      </c>
      <c r="K816" s="160" t="s">
        <v>4007</v>
      </c>
      <c r="L816" t="s">
        <v>4664</v>
      </c>
    </row>
    <row r="817" spans="1:12">
      <c r="A817" s="15">
        <v>40600171</v>
      </c>
      <c r="B817" t="s">
        <v>4000</v>
      </c>
      <c r="C817" t="s">
        <v>4650</v>
      </c>
      <c r="D817" t="s">
        <v>4651</v>
      </c>
      <c r="E817" t="s">
        <v>4692</v>
      </c>
      <c r="F817" t="s">
        <v>4073</v>
      </c>
      <c r="G817" s="160" t="s">
        <v>4074</v>
      </c>
      <c r="H817" t="s">
        <v>4075</v>
      </c>
      <c r="I817" s="160" t="s">
        <v>3995</v>
      </c>
      <c r="J817" t="s">
        <v>4653</v>
      </c>
      <c r="K817">
        <v>99</v>
      </c>
      <c r="L817" t="s">
        <v>3999</v>
      </c>
    </row>
    <row r="818" spans="1:12">
      <c r="A818" s="15">
        <v>40600172</v>
      </c>
      <c r="B818" t="s">
        <v>4000</v>
      </c>
      <c r="C818" t="s">
        <v>4650</v>
      </c>
      <c r="D818" t="s">
        <v>4651</v>
      </c>
      <c r="E818" t="s">
        <v>4693</v>
      </c>
      <c r="F818" t="s">
        <v>4073</v>
      </c>
      <c r="G818" s="160" t="s">
        <v>4074</v>
      </c>
      <c r="H818" t="s">
        <v>4075</v>
      </c>
      <c r="I818" s="160" t="s">
        <v>3995</v>
      </c>
      <c r="J818" t="s">
        <v>4653</v>
      </c>
      <c r="K818">
        <v>99</v>
      </c>
      <c r="L818" t="s">
        <v>3999</v>
      </c>
    </row>
    <row r="819" spans="1:12">
      <c r="A819" s="15">
        <v>40600173</v>
      </c>
      <c r="B819" t="s">
        <v>4000</v>
      </c>
      <c r="C819" t="s">
        <v>4650</v>
      </c>
      <c r="D819" t="s">
        <v>4651</v>
      </c>
      <c r="E819" t="s">
        <v>4694</v>
      </c>
      <c r="F819" t="s">
        <v>4073</v>
      </c>
      <c r="G819" s="160" t="s">
        <v>4074</v>
      </c>
      <c r="H819" t="s">
        <v>4075</v>
      </c>
      <c r="I819" s="160" t="s">
        <v>3995</v>
      </c>
      <c r="J819" t="s">
        <v>4653</v>
      </c>
      <c r="K819">
        <v>99</v>
      </c>
      <c r="L819" t="s">
        <v>3999</v>
      </c>
    </row>
    <row r="820" spans="1:12">
      <c r="A820" s="15">
        <v>40600190</v>
      </c>
      <c r="B820" t="s">
        <v>4000</v>
      </c>
      <c r="C820" t="s">
        <v>4650</v>
      </c>
      <c r="D820" t="s">
        <v>4651</v>
      </c>
      <c r="E820" t="s">
        <v>4695</v>
      </c>
      <c r="F820" t="s">
        <v>4073</v>
      </c>
      <c r="G820" s="160" t="s">
        <v>4074</v>
      </c>
      <c r="H820" t="s">
        <v>4075</v>
      </c>
      <c r="I820" s="160" t="s">
        <v>3995</v>
      </c>
      <c r="J820" t="s">
        <v>4653</v>
      </c>
      <c r="K820">
        <v>99</v>
      </c>
      <c r="L820" t="s">
        <v>3999</v>
      </c>
    </row>
    <row r="821" spans="1:12">
      <c r="A821" s="15">
        <v>40600199</v>
      </c>
      <c r="B821" t="s">
        <v>4000</v>
      </c>
      <c r="C821" t="s">
        <v>4650</v>
      </c>
      <c r="D821" t="s">
        <v>4651</v>
      </c>
      <c r="E821" t="s">
        <v>4284</v>
      </c>
      <c r="F821" t="s">
        <v>4073</v>
      </c>
      <c r="G821" s="160" t="s">
        <v>4074</v>
      </c>
      <c r="H821" t="s">
        <v>4075</v>
      </c>
      <c r="I821" s="160" t="s">
        <v>3995</v>
      </c>
      <c r="J821" t="s">
        <v>4653</v>
      </c>
      <c r="K821">
        <v>99</v>
      </c>
      <c r="L821" t="s">
        <v>3999</v>
      </c>
    </row>
    <row r="822" spans="1:12">
      <c r="A822" s="15">
        <v>40600231</v>
      </c>
      <c r="B822" t="s">
        <v>4000</v>
      </c>
      <c r="C822" t="s">
        <v>4650</v>
      </c>
      <c r="D822" t="s">
        <v>4696</v>
      </c>
      <c r="E822" t="s">
        <v>4697</v>
      </c>
      <c r="F822" t="s">
        <v>4073</v>
      </c>
      <c r="G822" s="160" t="s">
        <v>4074</v>
      </c>
      <c r="H822" t="s">
        <v>4075</v>
      </c>
      <c r="I822" s="160" t="s">
        <v>3995</v>
      </c>
      <c r="J822" t="s">
        <v>4653</v>
      </c>
      <c r="K822" s="160" t="s">
        <v>4069</v>
      </c>
      <c r="L822" t="s">
        <v>4698</v>
      </c>
    </row>
    <row r="823" spans="1:12">
      <c r="A823" s="15">
        <v>40600232</v>
      </c>
      <c r="B823" t="s">
        <v>4000</v>
      </c>
      <c r="C823" t="s">
        <v>4650</v>
      </c>
      <c r="D823" t="s">
        <v>4696</v>
      </c>
      <c r="E823" t="s">
        <v>4699</v>
      </c>
      <c r="F823" t="s">
        <v>4073</v>
      </c>
      <c r="G823" s="160" t="s">
        <v>4074</v>
      </c>
      <c r="H823" t="s">
        <v>4075</v>
      </c>
      <c r="I823" s="160" t="s">
        <v>3995</v>
      </c>
      <c r="J823" t="s">
        <v>4653</v>
      </c>
      <c r="K823" s="160" t="s">
        <v>4069</v>
      </c>
      <c r="L823" t="s">
        <v>4698</v>
      </c>
    </row>
    <row r="824" spans="1:12">
      <c r="A824" s="15">
        <v>40600233</v>
      </c>
      <c r="B824" t="s">
        <v>4000</v>
      </c>
      <c r="C824" t="s">
        <v>4650</v>
      </c>
      <c r="D824" t="s">
        <v>4696</v>
      </c>
      <c r="E824" t="s">
        <v>4700</v>
      </c>
      <c r="F824" t="s">
        <v>4073</v>
      </c>
      <c r="G824" s="160" t="s">
        <v>4074</v>
      </c>
      <c r="H824" t="s">
        <v>4075</v>
      </c>
      <c r="I824" s="160" t="s">
        <v>3995</v>
      </c>
      <c r="J824" t="s">
        <v>4653</v>
      </c>
      <c r="K824" s="160" t="s">
        <v>4069</v>
      </c>
      <c r="L824" t="s">
        <v>4698</v>
      </c>
    </row>
    <row r="825" spans="1:12">
      <c r="A825" s="15">
        <v>40600234</v>
      </c>
      <c r="B825" t="s">
        <v>4000</v>
      </c>
      <c r="C825" t="s">
        <v>4650</v>
      </c>
      <c r="D825" t="s">
        <v>4696</v>
      </c>
      <c r="E825" t="s">
        <v>4701</v>
      </c>
      <c r="F825" t="s">
        <v>4073</v>
      </c>
      <c r="G825" s="160" t="s">
        <v>4074</v>
      </c>
      <c r="H825" t="s">
        <v>4075</v>
      </c>
      <c r="I825" s="160" t="s">
        <v>3995</v>
      </c>
      <c r="J825" t="s">
        <v>4653</v>
      </c>
      <c r="K825" s="160" t="s">
        <v>4069</v>
      </c>
      <c r="L825" t="s">
        <v>4698</v>
      </c>
    </row>
    <row r="826" spans="1:12">
      <c r="A826" s="15">
        <v>40600235</v>
      </c>
      <c r="B826" t="s">
        <v>4000</v>
      </c>
      <c r="C826" t="s">
        <v>4650</v>
      </c>
      <c r="D826" t="s">
        <v>4696</v>
      </c>
      <c r="E826" t="s">
        <v>4702</v>
      </c>
      <c r="F826" t="s">
        <v>4073</v>
      </c>
      <c r="G826" s="160" t="s">
        <v>4074</v>
      </c>
      <c r="H826" t="s">
        <v>4075</v>
      </c>
      <c r="I826" s="160" t="s">
        <v>3995</v>
      </c>
      <c r="J826" t="s">
        <v>4653</v>
      </c>
      <c r="K826" s="160" t="s">
        <v>4069</v>
      </c>
      <c r="L826" t="s">
        <v>4698</v>
      </c>
    </row>
    <row r="827" spans="1:12">
      <c r="A827" s="15">
        <v>40600236</v>
      </c>
      <c r="B827" t="s">
        <v>4000</v>
      </c>
      <c r="C827" t="s">
        <v>4650</v>
      </c>
      <c r="D827" t="s">
        <v>4696</v>
      </c>
      <c r="E827" t="s">
        <v>4703</v>
      </c>
      <c r="F827" t="s">
        <v>4073</v>
      </c>
      <c r="G827" s="160" t="s">
        <v>4074</v>
      </c>
      <c r="H827" t="s">
        <v>4075</v>
      </c>
      <c r="I827" s="160" t="s">
        <v>3995</v>
      </c>
      <c r="J827" t="s">
        <v>4653</v>
      </c>
      <c r="K827" s="160" t="s">
        <v>4069</v>
      </c>
      <c r="L827" t="s">
        <v>4698</v>
      </c>
    </row>
    <row r="828" spans="1:12">
      <c r="A828" s="15">
        <v>40600237</v>
      </c>
      <c r="B828" t="s">
        <v>4000</v>
      </c>
      <c r="C828" t="s">
        <v>4650</v>
      </c>
      <c r="D828" t="s">
        <v>4696</v>
      </c>
      <c r="E828" t="s">
        <v>4704</v>
      </c>
      <c r="F828" t="s">
        <v>4073</v>
      </c>
      <c r="G828" s="160" t="s">
        <v>4074</v>
      </c>
      <c r="H828" t="s">
        <v>4075</v>
      </c>
      <c r="I828" s="160" t="s">
        <v>3995</v>
      </c>
      <c r="J828" t="s">
        <v>4653</v>
      </c>
      <c r="K828" s="160" t="s">
        <v>4069</v>
      </c>
      <c r="L828" t="s">
        <v>4698</v>
      </c>
    </row>
    <row r="829" spans="1:12">
      <c r="A829" s="15">
        <v>40600238</v>
      </c>
      <c r="B829" t="s">
        <v>4000</v>
      </c>
      <c r="C829" t="s">
        <v>4650</v>
      </c>
      <c r="D829" t="s">
        <v>4696</v>
      </c>
      <c r="E829" t="s">
        <v>4705</v>
      </c>
      <c r="F829" t="s">
        <v>4073</v>
      </c>
      <c r="G829" s="160" t="s">
        <v>4074</v>
      </c>
      <c r="H829" t="s">
        <v>4075</v>
      </c>
      <c r="I829" s="160" t="s">
        <v>3995</v>
      </c>
      <c r="J829" t="s">
        <v>4653</v>
      </c>
      <c r="K829" s="160" t="s">
        <v>4069</v>
      </c>
      <c r="L829" t="s">
        <v>4698</v>
      </c>
    </row>
    <row r="830" spans="1:12">
      <c r="A830" s="15">
        <v>40600239</v>
      </c>
      <c r="B830" t="s">
        <v>4000</v>
      </c>
      <c r="C830" t="s">
        <v>4650</v>
      </c>
      <c r="D830" t="s">
        <v>4696</v>
      </c>
      <c r="E830" t="s">
        <v>4706</v>
      </c>
      <c r="F830" t="s">
        <v>4073</v>
      </c>
      <c r="G830" s="160" t="s">
        <v>4074</v>
      </c>
      <c r="H830" t="s">
        <v>4075</v>
      </c>
      <c r="I830" s="160" t="s">
        <v>3995</v>
      </c>
      <c r="J830" t="s">
        <v>4653</v>
      </c>
      <c r="K830" s="160" t="s">
        <v>4069</v>
      </c>
      <c r="L830" t="s">
        <v>4698</v>
      </c>
    </row>
    <row r="831" spans="1:12">
      <c r="A831" s="15">
        <v>40600240</v>
      </c>
      <c r="B831" t="s">
        <v>4000</v>
      </c>
      <c r="C831" t="s">
        <v>4650</v>
      </c>
      <c r="D831" t="s">
        <v>4696</v>
      </c>
      <c r="E831" t="s">
        <v>4707</v>
      </c>
      <c r="F831" t="s">
        <v>4073</v>
      </c>
      <c r="G831" s="160" t="s">
        <v>4074</v>
      </c>
      <c r="H831" t="s">
        <v>4075</v>
      </c>
      <c r="I831" s="160" t="s">
        <v>3995</v>
      </c>
      <c r="J831" t="s">
        <v>4653</v>
      </c>
      <c r="K831" s="160" t="s">
        <v>4069</v>
      </c>
      <c r="L831" t="s">
        <v>4698</v>
      </c>
    </row>
    <row r="832" spans="1:12">
      <c r="A832" s="15">
        <v>40600241</v>
      </c>
      <c r="B832" t="s">
        <v>4000</v>
      </c>
      <c r="C832" t="s">
        <v>4650</v>
      </c>
      <c r="D832" t="s">
        <v>4696</v>
      </c>
      <c r="E832" t="s">
        <v>4708</v>
      </c>
      <c r="F832" t="s">
        <v>4073</v>
      </c>
      <c r="G832" s="160" t="s">
        <v>4074</v>
      </c>
      <c r="H832" t="s">
        <v>4075</v>
      </c>
      <c r="I832" s="160" t="s">
        <v>3995</v>
      </c>
      <c r="J832" t="s">
        <v>4653</v>
      </c>
      <c r="K832">
        <v>99</v>
      </c>
      <c r="L832" t="s">
        <v>3999</v>
      </c>
    </row>
    <row r="833" spans="1:12">
      <c r="A833" s="15">
        <v>40600242</v>
      </c>
      <c r="B833" t="s">
        <v>4000</v>
      </c>
      <c r="C833" t="s">
        <v>4650</v>
      </c>
      <c r="D833" t="s">
        <v>4696</v>
      </c>
      <c r="E833" t="s">
        <v>4709</v>
      </c>
      <c r="F833" t="s">
        <v>4073</v>
      </c>
      <c r="G833" s="160" t="s">
        <v>4074</v>
      </c>
      <c r="H833" t="s">
        <v>4075</v>
      </c>
      <c r="I833" s="160" t="s">
        <v>3995</v>
      </c>
      <c r="J833" t="s">
        <v>4653</v>
      </c>
      <c r="K833">
        <v>99</v>
      </c>
      <c r="L833" t="s">
        <v>3999</v>
      </c>
    </row>
    <row r="834" spans="1:12">
      <c r="A834" s="15">
        <v>40600243</v>
      </c>
      <c r="B834" t="s">
        <v>4000</v>
      </c>
      <c r="C834" t="s">
        <v>4650</v>
      </c>
      <c r="D834" t="s">
        <v>4696</v>
      </c>
      <c r="E834" t="s">
        <v>4710</v>
      </c>
      <c r="F834" t="s">
        <v>4073</v>
      </c>
      <c r="G834" s="160" t="s">
        <v>4074</v>
      </c>
      <c r="H834" t="s">
        <v>4075</v>
      </c>
      <c r="I834" s="160" t="s">
        <v>3995</v>
      </c>
      <c r="J834" t="s">
        <v>4653</v>
      </c>
      <c r="K834">
        <v>99</v>
      </c>
      <c r="L834" t="s">
        <v>3999</v>
      </c>
    </row>
    <row r="835" spans="1:12">
      <c r="A835" s="15">
        <v>40600244</v>
      </c>
      <c r="B835" t="s">
        <v>4000</v>
      </c>
      <c r="C835" t="s">
        <v>4650</v>
      </c>
      <c r="D835" t="s">
        <v>4696</v>
      </c>
      <c r="E835" t="s">
        <v>4711</v>
      </c>
      <c r="F835" t="s">
        <v>4073</v>
      </c>
      <c r="G835" s="160" t="s">
        <v>4074</v>
      </c>
      <c r="H835" t="s">
        <v>4075</v>
      </c>
      <c r="I835" s="160" t="s">
        <v>3995</v>
      </c>
      <c r="J835" t="s">
        <v>4653</v>
      </c>
      <c r="K835">
        <v>99</v>
      </c>
      <c r="L835" t="s">
        <v>3999</v>
      </c>
    </row>
    <row r="836" spans="1:12">
      <c r="A836" s="15">
        <v>40600245</v>
      </c>
      <c r="B836" t="s">
        <v>4000</v>
      </c>
      <c r="C836" t="s">
        <v>4650</v>
      </c>
      <c r="D836" t="s">
        <v>4696</v>
      </c>
      <c r="E836" t="s">
        <v>4712</v>
      </c>
      <c r="F836" t="s">
        <v>4073</v>
      </c>
      <c r="G836" s="160" t="s">
        <v>4074</v>
      </c>
      <c r="H836" t="s">
        <v>4075</v>
      </c>
      <c r="I836" s="160" t="s">
        <v>3995</v>
      </c>
      <c r="J836" t="s">
        <v>4653</v>
      </c>
      <c r="K836">
        <v>99</v>
      </c>
      <c r="L836" t="s">
        <v>3999</v>
      </c>
    </row>
    <row r="837" spans="1:12">
      <c r="A837" s="15">
        <v>40600246</v>
      </c>
      <c r="B837" t="s">
        <v>4000</v>
      </c>
      <c r="C837" t="s">
        <v>4650</v>
      </c>
      <c r="D837" t="s">
        <v>4696</v>
      </c>
      <c r="E837" t="s">
        <v>4713</v>
      </c>
      <c r="F837" t="s">
        <v>4073</v>
      </c>
      <c r="G837" s="160" t="s">
        <v>4074</v>
      </c>
      <c r="H837" t="s">
        <v>4075</v>
      </c>
      <c r="I837" s="160" t="s">
        <v>3995</v>
      </c>
      <c r="J837" t="s">
        <v>4653</v>
      </c>
      <c r="K837">
        <v>99</v>
      </c>
      <c r="L837" t="s">
        <v>3999</v>
      </c>
    </row>
    <row r="838" spans="1:12">
      <c r="A838" s="15">
        <v>40600248</v>
      </c>
      <c r="B838" t="s">
        <v>4000</v>
      </c>
      <c r="C838" t="s">
        <v>4650</v>
      </c>
      <c r="D838" t="s">
        <v>4696</v>
      </c>
      <c r="E838" t="s">
        <v>4714</v>
      </c>
      <c r="F838" t="s">
        <v>4073</v>
      </c>
      <c r="G838" s="160" t="s">
        <v>4074</v>
      </c>
      <c r="H838" t="s">
        <v>4075</v>
      </c>
      <c r="I838" s="160" t="s">
        <v>3995</v>
      </c>
      <c r="J838" t="s">
        <v>4653</v>
      </c>
      <c r="K838">
        <v>99</v>
      </c>
      <c r="L838" t="s">
        <v>3999</v>
      </c>
    </row>
    <row r="839" spans="1:12">
      <c r="A839" s="15">
        <v>40600249</v>
      </c>
      <c r="B839" t="s">
        <v>4000</v>
      </c>
      <c r="C839" t="s">
        <v>4650</v>
      </c>
      <c r="D839" t="s">
        <v>4696</v>
      </c>
      <c r="E839" t="s">
        <v>4715</v>
      </c>
      <c r="F839" t="s">
        <v>4073</v>
      </c>
      <c r="G839" s="160" t="s">
        <v>4074</v>
      </c>
      <c r="H839" t="s">
        <v>4075</v>
      </c>
      <c r="I839" s="160" t="s">
        <v>3995</v>
      </c>
      <c r="J839" t="s">
        <v>4653</v>
      </c>
      <c r="K839">
        <v>99</v>
      </c>
      <c r="L839" t="s">
        <v>3999</v>
      </c>
    </row>
    <row r="840" spans="1:12">
      <c r="A840" s="15">
        <v>40600250</v>
      </c>
      <c r="B840" t="s">
        <v>4000</v>
      </c>
      <c r="C840" t="s">
        <v>4650</v>
      </c>
      <c r="D840" t="s">
        <v>4696</v>
      </c>
      <c r="E840" t="s">
        <v>4716</v>
      </c>
      <c r="F840" t="s">
        <v>4073</v>
      </c>
      <c r="G840" s="160" t="s">
        <v>4074</v>
      </c>
      <c r="H840" t="s">
        <v>4075</v>
      </c>
      <c r="I840" s="160" t="s">
        <v>3995</v>
      </c>
      <c r="J840" t="s">
        <v>4653</v>
      </c>
      <c r="K840">
        <v>99</v>
      </c>
      <c r="L840" t="s">
        <v>3999</v>
      </c>
    </row>
    <row r="841" spans="1:12">
      <c r="A841" s="15">
        <v>40600251</v>
      </c>
      <c r="B841" t="s">
        <v>4000</v>
      </c>
      <c r="C841" t="s">
        <v>4650</v>
      </c>
      <c r="D841" t="s">
        <v>4696</v>
      </c>
      <c r="E841" t="s">
        <v>4717</v>
      </c>
      <c r="F841" t="s">
        <v>4073</v>
      </c>
      <c r="G841" s="160" t="s">
        <v>4074</v>
      </c>
      <c r="H841" t="s">
        <v>4075</v>
      </c>
      <c r="I841" s="160" t="s">
        <v>3995</v>
      </c>
      <c r="J841" t="s">
        <v>4653</v>
      </c>
      <c r="K841">
        <v>99</v>
      </c>
      <c r="L841" t="s">
        <v>3999</v>
      </c>
    </row>
    <row r="842" spans="1:12">
      <c r="A842" s="15">
        <v>40600253</v>
      </c>
      <c r="B842" t="s">
        <v>4000</v>
      </c>
      <c r="C842" t="s">
        <v>4650</v>
      </c>
      <c r="D842" t="s">
        <v>4696</v>
      </c>
      <c r="E842" t="s">
        <v>4718</v>
      </c>
      <c r="F842" t="s">
        <v>4073</v>
      </c>
      <c r="G842" s="160" t="s">
        <v>4074</v>
      </c>
      <c r="H842" t="s">
        <v>4075</v>
      </c>
      <c r="I842" s="160" t="s">
        <v>3995</v>
      </c>
      <c r="J842" t="s">
        <v>4653</v>
      </c>
      <c r="K842">
        <v>99</v>
      </c>
      <c r="L842" t="s">
        <v>3999</v>
      </c>
    </row>
    <row r="843" spans="1:12">
      <c r="A843" s="15">
        <v>40600254</v>
      </c>
      <c r="B843" t="s">
        <v>4000</v>
      </c>
      <c r="C843" t="s">
        <v>4650</v>
      </c>
      <c r="D843" t="s">
        <v>4696</v>
      </c>
      <c r="E843" t="s">
        <v>4719</v>
      </c>
      <c r="F843" t="s">
        <v>4073</v>
      </c>
      <c r="G843" s="160" t="s">
        <v>4074</v>
      </c>
      <c r="H843" t="s">
        <v>4075</v>
      </c>
      <c r="I843" s="160" t="s">
        <v>3995</v>
      </c>
      <c r="J843" t="s">
        <v>4653</v>
      </c>
      <c r="K843">
        <v>99</v>
      </c>
      <c r="L843" t="s">
        <v>3999</v>
      </c>
    </row>
    <row r="844" spans="1:12">
      <c r="A844" s="15">
        <v>40600255</v>
      </c>
      <c r="B844" t="s">
        <v>4000</v>
      </c>
      <c r="C844" t="s">
        <v>4650</v>
      </c>
      <c r="D844" t="s">
        <v>4696</v>
      </c>
      <c r="E844" t="s">
        <v>4720</v>
      </c>
      <c r="F844" t="s">
        <v>4073</v>
      </c>
      <c r="G844" s="160" t="s">
        <v>4074</v>
      </c>
      <c r="H844" t="s">
        <v>4075</v>
      </c>
      <c r="I844" s="160" t="s">
        <v>3995</v>
      </c>
      <c r="J844" t="s">
        <v>4653</v>
      </c>
      <c r="K844">
        <v>99</v>
      </c>
      <c r="L844" t="s">
        <v>3999</v>
      </c>
    </row>
    <row r="845" spans="1:12">
      <c r="A845" s="15">
        <v>40600256</v>
      </c>
      <c r="B845" t="s">
        <v>4000</v>
      </c>
      <c r="C845" t="s">
        <v>4650</v>
      </c>
      <c r="D845" t="s">
        <v>4696</v>
      </c>
      <c r="E845" t="s">
        <v>4721</v>
      </c>
      <c r="F845" t="s">
        <v>4073</v>
      </c>
      <c r="G845" s="160" t="s">
        <v>4074</v>
      </c>
      <c r="H845" t="s">
        <v>4075</v>
      </c>
      <c r="I845" s="160" t="s">
        <v>3995</v>
      </c>
      <c r="J845" t="s">
        <v>4653</v>
      </c>
      <c r="K845">
        <v>99</v>
      </c>
      <c r="L845" t="s">
        <v>3999</v>
      </c>
    </row>
    <row r="846" spans="1:12">
      <c r="A846" s="15">
        <v>40600257</v>
      </c>
      <c r="B846" t="s">
        <v>4000</v>
      </c>
      <c r="C846" t="s">
        <v>4650</v>
      </c>
      <c r="D846" t="s">
        <v>4696</v>
      </c>
      <c r="E846" t="s">
        <v>4722</v>
      </c>
      <c r="F846" t="s">
        <v>4073</v>
      </c>
      <c r="G846" s="160" t="s">
        <v>4074</v>
      </c>
      <c r="H846" t="s">
        <v>4075</v>
      </c>
      <c r="I846" s="160" t="s">
        <v>3995</v>
      </c>
      <c r="J846" t="s">
        <v>4653</v>
      </c>
      <c r="K846">
        <v>99</v>
      </c>
      <c r="L846" t="s">
        <v>3999</v>
      </c>
    </row>
    <row r="847" spans="1:12">
      <c r="A847" s="15">
        <v>40600259</v>
      </c>
      <c r="B847" t="s">
        <v>4000</v>
      </c>
      <c r="C847" t="s">
        <v>4650</v>
      </c>
      <c r="D847" t="s">
        <v>4696</v>
      </c>
      <c r="E847" t="s">
        <v>4723</v>
      </c>
      <c r="F847" t="s">
        <v>4073</v>
      </c>
      <c r="G847" s="160" t="s">
        <v>4074</v>
      </c>
      <c r="H847" t="s">
        <v>4075</v>
      </c>
      <c r="I847" s="160" t="s">
        <v>3995</v>
      </c>
      <c r="J847" t="s">
        <v>4653</v>
      </c>
      <c r="K847">
        <v>99</v>
      </c>
      <c r="L847" t="s">
        <v>3999</v>
      </c>
    </row>
    <row r="848" spans="1:12">
      <c r="A848" s="15">
        <v>40600260</v>
      </c>
      <c r="B848" t="s">
        <v>4000</v>
      </c>
      <c r="C848" t="s">
        <v>4650</v>
      </c>
      <c r="D848" t="s">
        <v>4696</v>
      </c>
      <c r="E848" t="s">
        <v>4724</v>
      </c>
      <c r="F848" t="s">
        <v>4073</v>
      </c>
      <c r="G848" s="160" t="s">
        <v>4074</v>
      </c>
      <c r="H848" t="s">
        <v>4075</v>
      </c>
      <c r="I848" s="160" t="s">
        <v>3995</v>
      </c>
      <c r="J848" t="s">
        <v>4653</v>
      </c>
      <c r="K848" s="160" t="s">
        <v>4069</v>
      </c>
      <c r="L848" t="s">
        <v>4698</v>
      </c>
    </row>
    <row r="849" spans="1:12">
      <c r="A849" s="15">
        <v>40600261</v>
      </c>
      <c r="B849" t="s">
        <v>4000</v>
      </c>
      <c r="C849" t="s">
        <v>4650</v>
      </c>
      <c r="D849" t="s">
        <v>4696</v>
      </c>
      <c r="E849" t="s">
        <v>4725</v>
      </c>
      <c r="F849" t="s">
        <v>4073</v>
      </c>
      <c r="G849" s="160" t="s">
        <v>4074</v>
      </c>
      <c r="H849" t="s">
        <v>4075</v>
      </c>
      <c r="I849" s="160" t="s">
        <v>3995</v>
      </c>
      <c r="J849" t="s">
        <v>4653</v>
      </c>
      <c r="K849" s="160" t="s">
        <v>4069</v>
      </c>
      <c r="L849" t="s">
        <v>4698</v>
      </c>
    </row>
    <row r="850" spans="1:12">
      <c r="A850" s="15">
        <v>40600270</v>
      </c>
      <c r="B850" t="s">
        <v>4000</v>
      </c>
      <c r="C850" t="s">
        <v>4650</v>
      </c>
      <c r="D850" t="s">
        <v>4696</v>
      </c>
      <c r="E850" t="s">
        <v>4726</v>
      </c>
      <c r="F850" t="s">
        <v>4073</v>
      </c>
      <c r="G850" s="160" t="s">
        <v>4074</v>
      </c>
      <c r="H850" t="s">
        <v>4075</v>
      </c>
      <c r="I850" s="160" t="s">
        <v>3995</v>
      </c>
      <c r="J850" t="s">
        <v>4653</v>
      </c>
      <c r="K850">
        <v>99</v>
      </c>
      <c r="L850" t="s">
        <v>3999</v>
      </c>
    </row>
    <row r="851" spans="1:12">
      <c r="A851" s="15">
        <v>40600271</v>
      </c>
      <c r="B851" t="s">
        <v>4000</v>
      </c>
      <c r="C851" t="s">
        <v>4650</v>
      </c>
      <c r="D851" t="s">
        <v>4696</v>
      </c>
      <c r="E851" t="s">
        <v>4727</v>
      </c>
      <c r="F851" t="s">
        <v>4073</v>
      </c>
      <c r="G851" s="160" t="s">
        <v>4074</v>
      </c>
      <c r="H851" t="s">
        <v>4075</v>
      </c>
      <c r="I851" s="160" t="s">
        <v>3995</v>
      </c>
      <c r="J851" t="s">
        <v>4653</v>
      </c>
      <c r="K851">
        <v>99</v>
      </c>
      <c r="L851" t="s">
        <v>3999</v>
      </c>
    </row>
    <row r="852" spans="1:12">
      <c r="A852" s="15">
        <v>40600272</v>
      </c>
      <c r="B852" t="s">
        <v>4000</v>
      </c>
      <c r="C852" t="s">
        <v>4650</v>
      </c>
      <c r="D852" t="s">
        <v>4696</v>
      </c>
      <c r="E852" t="s">
        <v>4728</v>
      </c>
      <c r="F852" t="s">
        <v>4073</v>
      </c>
      <c r="G852" s="160" t="s">
        <v>4074</v>
      </c>
      <c r="H852" t="s">
        <v>4075</v>
      </c>
      <c r="I852" s="160" t="s">
        <v>3995</v>
      </c>
      <c r="J852" t="s">
        <v>4653</v>
      </c>
      <c r="K852">
        <v>99</v>
      </c>
      <c r="L852" t="s">
        <v>3999</v>
      </c>
    </row>
    <row r="853" spans="1:12">
      <c r="A853" s="15">
        <v>40600273</v>
      </c>
      <c r="B853" t="s">
        <v>4000</v>
      </c>
      <c r="C853" t="s">
        <v>4650</v>
      </c>
      <c r="D853" t="s">
        <v>4696</v>
      </c>
      <c r="E853" t="s">
        <v>4729</v>
      </c>
      <c r="F853" t="s">
        <v>4073</v>
      </c>
      <c r="G853" s="160" t="s">
        <v>4074</v>
      </c>
      <c r="H853" t="s">
        <v>4075</v>
      </c>
      <c r="I853" s="160" t="s">
        <v>3995</v>
      </c>
      <c r="J853" t="s">
        <v>4653</v>
      </c>
      <c r="K853">
        <v>99</v>
      </c>
      <c r="L853" t="s">
        <v>3999</v>
      </c>
    </row>
    <row r="854" spans="1:12">
      <c r="A854" s="15">
        <v>40600299</v>
      </c>
      <c r="B854" t="s">
        <v>4000</v>
      </c>
      <c r="C854" t="s">
        <v>4650</v>
      </c>
      <c r="D854" t="s">
        <v>4696</v>
      </c>
      <c r="E854" t="s">
        <v>4284</v>
      </c>
      <c r="F854" t="s">
        <v>4073</v>
      </c>
      <c r="G854" s="160" t="s">
        <v>4074</v>
      </c>
      <c r="H854" t="s">
        <v>4075</v>
      </c>
      <c r="I854" s="160" t="s">
        <v>3995</v>
      </c>
      <c r="J854" t="s">
        <v>4653</v>
      </c>
      <c r="K854">
        <v>99</v>
      </c>
      <c r="L854" t="s">
        <v>3999</v>
      </c>
    </row>
    <row r="855" spans="1:12">
      <c r="A855" s="15">
        <v>40600301</v>
      </c>
      <c r="B855" t="s">
        <v>4000</v>
      </c>
      <c r="C855" t="s">
        <v>4650</v>
      </c>
      <c r="D855" t="s">
        <v>4730</v>
      </c>
      <c r="E855" t="s">
        <v>4731</v>
      </c>
      <c r="F855" t="s">
        <v>4732</v>
      </c>
      <c r="G855" s="160" t="s">
        <v>4074</v>
      </c>
      <c r="H855" t="s">
        <v>4075</v>
      </c>
      <c r="I855" s="160" t="s">
        <v>3997</v>
      </c>
      <c r="J855" t="s">
        <v>4733</v>
      </c>
      <c r="K855">
        <v>99</v>
      </c>
      <c r="L855" t="s">
        <v>3999</v>
      </c>
    </row>
    <row r="856" spans="1:12">
      <c r="A856" s="15">
        <v>40600302</v>
      </c>
      <c r="B856" t="s">
        <v>4000</v>
      </c>
      <c r="C856" t="s">
        <v>4650</v>
      </c>
      <c r="D856" t="s">
        <v>4730</v>
      </c>
      <c r="E856" t="s">
        <v>4734</v>
      </c>
      <c r="F856" t="s">
        <v>4732</v>
      </c>
      <c r="G856" s="160" t="s">
        <v>4074</v>
      </c>
      <c r="H856" t="s">
        <v>4075</v>
      </c>
      <c r="I856" s="160" t="s">
        <v>3997</v>
      </c>
      <c r="J856" t="s">
        <v>4733</v>
      </c>
      <c r="K856">
        <v>99</v>
      </c>
      <c r="L856" t="s">
        <v>3999</v>
      </c>
    </row>
    <row r="857" spans="1:12">
      <c r="A857" s="15">
        <v>40600305</v>
      </c>
      <c r="B857" t="s">
        <v>4000</v>
      </c>
      <c r="C857" t="s">
        <v>4650</v>
      </c>
      <c r="D857" t="s">
        <v>4730</v>
      </c>
      <c r="E857" t="s">
        <v>4735</v>
      </c>
      <c r="F857" t="s">
        <v>4732</v>
      </c>
      <c r="G857" s="160" t="s">
        <v>4074</v>
      </c>
      <c r="H857" t="s">
        <v>4075</v>
      </c>
      <c r="I857" s="160" t="s">
        <v>3997</v>
      </c>
      <c r="J857" t="s">
        <v>4733</v>
      </c>
      <c r="K857">
        <v>99</v>
      </c>
      <c r="L857" t="s">
        <v>3999</v>
      </c>
    </row>
    <row r="858" spans="1:12">
      <c r="A858" s="15">
        <v>40600306</v>
      </c>
      <c r="B858" t="s">
        <v>4000</v>
      </c>
      <c r="C858" t="s">
        <v>4650</v>
      </c>
      <c r="D858" t="s">
        <v>4730</v>
      </c>
      <c r="E858" t="s">
        <v>4736</v>
      </c>
      <c r="F858" t="s">
        <v>4732</v>
      </c>
      <c r="G858" s="160" t="s">
        <v>4074</v>
      </c>
      <c r="H858" t="s">
        <v>4075</v>
      </c>
      <c r="I858" s="160" t="s">
        <v>3997</v>
      </c>
      <c r="J858" t="s">
        <v>4733</v>
      </c>
      <c r="K858">
        <v>99</v>
      </c>
      <c r="L858" t="s">
        <v>3999</v>
      </c>
    </row>
    <row r="859" spans="1:12">
      <c r="A859" s="15">
        <v>40600307</v>
      </c>
      <c r="B859" t="s">
        <v>4000</v>
      </c>
      <c r="C859" t="s">
        <v>4650</v>
      </c>
      <c r="D859" t="s">
        <v>4730</v>
      </c>
      <c r="E859" t="s">
        <v>4737</v>
      </c>
      <c r="F859" t="s">
        <v>4732</v>
      </c>
      <c r="G859" s="160" t="s">
        <v>4074</v>
      </c>
      <c r="H859" t="s">
        <v>4075</v>
      </c>
      <c r="I859" s="160" t="s">
        <v>3997</v>
      </c>
      <c r="J859" t="s">
        <v>4733</v>
      </c>
      <c r="K859">
        <v>99</v>
      </c>
      <c r="L859" t="s">
        <v>3999</v>
      </c>
    </row>
    <row r="860" spans="1:12">
      <c r="A860" s="15">
        <v>40600399</v>
      </c>
      <c r="B860" t="s">
        <v>4000</v>
      </c>
      <c r="C860" t="s">
        <v>4650</v>
      </c>
      <c r="D860" t="s">
        <v>4730</v>
      </c>
      <c r="E860" t="s">
        <v>4284</v>
      </c>
      <c r="F860" t="s">
        <v>4732</v>
      </c>
      <c r="G860" s="160" t="s">
        <v>4074</v>
      </c>
      <c r="H860" t="s">
        <v>4075</v>
      </c>
      <c r="I860" s="160" t="s">
        <v>3997</v>
      </c>
      <c r="J860" t="s">
        <v>4733</v>
      </c>
      <c r="K860">
        <v>99</v>
      </c>
      <c r="L860" t="s">
        <v>3999</v>
      </c>
    </row>
    <row r="861" spans="1:12">
      <c r="A861" s="15">
        <v>40600401</v>
      </c>
      <c r="B861" t="s">
        <v>4000</v>
      </c>
      <c r="C861" t="s">
        <v>4650</v>
      </c>
      <c r="D861" t="s">
        <v>4738</v>
      </c>
      <c r="E861" t="s">
        <v>4739</v>
      </c>
      <c r="F861" t="s">
        <v>4732</v>
      </c>
      <c r="G861" s="160" t="s">
        <v>4074</v>
      </c>
      <c r="H861" t="s">
        <v>4075</v>
      </c>
      <c r="I861" s="160" t="s">
        <v>4069</v>
      </c>
      <c r="J861" t="s">
        <v>4740</v>
      </c>
      <c r="K861">
        <v>99</v>
      </c>
      <c r="L861" t="s">
        <v>3999</v>
      </c>
    </row>
    <row r="862" spans="1:12">
      <c r="A862" s="15">
        <v>40600402</v>
      </c>
      <c r="B862" t="s">
        <v>4000</v>
      </c>
      <c r="C862" t="s">
        <v>4650</v>
      </c>
      <c r="D862" t="s">
        <v>4738</v>
      </c>
      <c r="E862" t="s">
        <v>4741</v>
      </c>
      <c r="F862" t="s">
        <v>4732</v>
      </c>
      <c r="G862" s="160" t="s">
        <v>4074</v>
      </c>
      <c r="H862" t="s">
        <v>4075</v>
      </c>
      <c r="I862" s="160" t="s">
        <v>4069</v>
      </c>
      <c r="J862" t="s">
        <v>4740</v>
      </c>
      <c r="K862">
        <v>99</v>
      </c>
      <c r="L862" t="s">
        <v>3999</v>
      </c>
    </row>
    <row r="863" spans="1:12">
      <c r="A863" s="15">
        <v>40600499</v>
      </c>
      <c r="B863" t="s">
        <v>4000</v>
      </c>
      <c r="C863" t="s">
        <v>4650</v>
      </c>
      <c r="D863" t="s">
        <v>4738</v>
      </c>
      <c r="E863" t="s">
        <v>4284</v>
      </c>
      <c r="F863" t="s">
        <v>4732</v>
      </c>
      <c r="G863" s="160" t="s">
        <v>4074</v>
      </c>
      <c r="H863" t="s">
        <v>4075</v>
      </c>
      <c r="I863" s="160" t="s">
        <v>4069</v>
      </c>
      <c r="J863" t="s">
        <v>4740</v>
      </c>
      <c r="K863">
        <v>99</v>
      </c>
      <c r="L863" t="s">
        <v>3999</v>
      </c>
    </row>
    <row r="864" spans="1:12">
      <c r="A864" s="15">
        <v>40600501</v>
      </c>
      <c r="B864" t="s">
        <v>4000</v>
      </c>
      <c r="C864" t="s">
        <v>4650</v>
      </c>
      <c r="D864" t="s">
        <v>4742</v>
      </c>
      <c r="E864" t="s">
        <v>4743</v>
      </c>
      <c r="F864" t="s">
        <v>4073</v>
      </c>
      <c r="G864" s="160" t="s">
        <v>4074</v>
      </c>
      <c r="H864" t="s">
        <v>4075</v>
      </c>
      <c r="I864" s="160" t="s">
        <v>3995</v>
      </c>
      <c r="J864" t="s">
        <v>4653</v>
      </c>
      <c r="K864">
        <v>99</v>
      </c>
      <c r="L864" t="s">
        <v>3999</v>
      </c>
    </row>
    <row r="865" spans="1:12">
      <c r="A865" s="15">
        <v>40600502</v>
      </c>
      <c r="B865" t="s">
        <v>4000</v>
      </c>
      <c r="C865" t="s">
        <v>4650</v>
      </c>
      <c r="D865" t="s">
        <v>4742</v>
      </c>
      <c r="E865" t="s">
        <v>4744</v>
      </c>
      <c r="F865" t="s">
        <v>4073</v>
      </c>
      <c r="G865" s="160" t="s">
        <v>4074</v>
      </c>
      <c r="H865" t="s">
        <v>4075</v>
      </c>
      <c r="I865" s="160" t="s">
        <v>3995</v>
      </c>
      <c r="J865" t="s">
        <v>4653</v>
      </c>
      <c r="K865">
        <v>99</v>
      </c>
      <c r="L865" t="s">
        <v>3999</v>
      </c>
    </row>
    <row r="866" spans="1:12">
      <c r="A866" s="15">
        <v>40600503</v>
      </c>
      <c r="B866" t="s">
        <v>4000</v>
      </c>
      <c r="C866" t="s">
        <v>4650</v>
      </c>
      <c r="D866" t="s">
        <v>4742</v>
      </c>
      <c r="E866" t="s">
        <v>4745</v>
      </c>
      <c r="F866" t="s">
        <v>4073</v>
      </c>
      <c r="G866" s="160" t="s">
        <v>4074</v>
      </c>
      <c r="H866" t="s">
        <v>4075</v>
      </c>
      <c r="I866" s="160" t="s">
        <v>3995</v>
      </c>
      <c r="J866" t="s">
        <v>4653</v>
      </c>
      <c r="K866">
        <v>99</v>
      </c>
      <c r="L866" t="s">
        <v>3999</v>
      </c>
    </row>
    <row r="867" spans="1:12">
      <c r="A867" s="15">
        <v>40600504</v>
      </c>
      <c r="B867" t="s">
        <v>4000</v>
      </c>
      <c r="C867" t="s">
        <v>4650</v>
      </c>
      <c r="D867" t="s">
        <v>4742</v>
      </c>
      <c r="E867" t="s">
        <v>4746</v>
      </c>
      <c r="F867" t="s">
        <v>4073</v>
      </c>
      <c r="G867" s="160" t="s">
        <v>4074</v>
      </c>
      <c r="H867" t="s">
        <v>4075</v>
      </c>
      <c r="I867" s="160" t="s">
        <v>3995</v>
      </c>
      <c r="J867" t="s">
        <v>4653</v>
      </c>
      <c r="K867">
        <v>99</v>
      </c>
      <c r="L867" t="s">
        <v>3999</v>
      </c>
    </row>
    <row r="868" spans="1:12">
      <c r="A868" s="15">
        <v>40600601</v>
      </c>
      <c r="B868" t="s">
        <v>4000</v>
      </c>
      <c r="C868" t="s">
        <v>4650</v>
      </c>
      <c r="D868" t="s">
        <v>4747</v>
      </c>
      <c r="E868" t="s">
        <v>4739</v>
      </c>
      <c r="F868" t="s">
        <v>4732</v>
      </c>
      <c r="G868" s="160" t="s">
        <v>4074</v>
      </c>
      <c r="H868" t="s">
        <v>4075</v>
      </c>
      <c r="I868" s="160" t="s">
        <v>4069</v>
      </c>
      <c r="J868" t="s">
        <v>4740</v>
      </c>
      <c r="K868">
        <v>99</v>
      </c>
      <c r="L868" t="s">
        <v>3999</v>
      </c>
    </row>
    <row r="869" spans="1:12">
      <c r="A869" s="15">
        <v>40600602</v>
      </c>
      <c r="B869" t="s">
        <v>4000</v>
      </c>
      <c r="C869" t="s">
        <v>4650</v>
      </c>
      <c r="D869" t="s">
        <v>4747</v>
      </c>
      <c r="E869" t="s">
        <v>4748</v>
      </c>
      <c r="F869" t="s">
        <v>4732</v>
      </c>
      <c r="G869" s="160" t="s">
        <v>4074</v>
      </c>
      <c r="H869" t="s">
        <v>4075</v>
      </c>
      <c r="I869" s="160" t="s">
        <v>4069</v>
      </c>
      <c r="J869" t="s">
        <v>4740</v>
      </c>
      <c r="K869">
        <v>99</v>
      </c>
      <c r="L869" t="s">
        <v>3999</v>
      </c>
    </row>
    <row r="870" spans="1:12">
      <c r="A870" s="15">
        <v>40600603</v>
      </c>
      <c r="B870" t="s">
        <v>4000</v>
      </c>
      <c r="C870" t="s">
        <v>4650</v>
      </c>
      <c r="D870" t="s">
        <v>4747</v>
      </c>
      <c r="E870" t="s">
        <v>4749</v>
      </c>
      <c r="F870" t="s">
        <v>4732</v>
      </c>
      <c r="G870" s="160" t="s">
        <v>4074</v>
      </c>
      <c r="H870" t="s">
        <v>4075</v>
      </c>
      <c r="I870" s="160" t="s">
        <v>4069</v>
      </c>
      <c r="J870" t="s">
        <v>4740</v>
      </c>
      <c r="K870">
        <v>99</v>
      </c>
      <c r="L870" t="s">
        <v>3999</v>
      </c>
    </row>
    <row r="871" spans="1:12">
      <c r="A871" s="15">
        <v>40600630</v>
      </c>
      <c r="B871" t="s">
        <v>4000</v>
      </c>
      <c r="C871" t="s">
        <v>4650</v>
      </c>
      <c r="D871" t="s">
        <v>4747</v>
      </c>
      <c r="E871" t="s">
        <v>4655</v>
      </c>
      <c r="F871" t="s">
        <v>4732</v>
      </c>
      <c r="G871" s="160" t="s">
        <v>4074</v>
      </c>
      <c r="H871" t="s">
        <v>4075</v>
      </c>
      <c r="I871" s="160" t="s">
        <v>4069</v>
      </c>
      <c r="J871" t="s">
        <v>4740</v>
      </c>
      <c r="K871">
        <v>99</v>
      </c>
      <c r="L871" t="s">
        <v>3999</v>
      </c>
    </row>
    <row r="872" spans="1:12">
      <c r="A872" s="15">
        <v>40600651</v>
      </c>
      <c r="B872" t="s">
        <v>4000</v>
      </c>
      <c r="C872" t="s">
        <v>4650</v>
      </c>
      <c r="D872" t="s">
        <v>4747</v>
      </c>
      <c r="E872" t="s">
        <v>4750</v>
      </c>
      <c r="F872" t="s">
        <v>4732</v>
      </c>
      <c r="G872" s="160" t="s">
        <v>4074</v>
      </c>
      <c r="H872" t="s">
        <v>4075</v>
      </c>
      <c r="I872" s="160" t="s">
        <v>4069</v>
      </c>
      <c r="J872" t="s">
        <v>4740</v>
      </c>
      <c r="K872">
        <v>99</v>
      </c>
      <c r="L872" t="s">
        <v>3999</v>
      </c>
    </row>
    <row r="873" spans="1:12">
      <c r="A873" s="15">
        <v>40600701</v>
      </c>
      <c r="B873" t="s">
        <v>4000</v>
      </c>
      <c r="C873" t="s">
        <v>4650</v>
      </c>
      <c r="D873" t="s">
        <v>4751</v>
      </c>
      <c r="E873" t="s">
        <v>4731</v>
      </c>
      <c r="F873" t="s">
        <v>4732</v>
      </c>
      <c r="G873" s="160" t="s">
        <v>4074</v>
      </c>
      <c r="H873" t="s">
        <v>4075</v>
      </c>
      <c r="I873" s="160" t="s">
        <v>3997</v>
      </c>
      <c r="J873" t="s">
        <v>4733</v>
      </c>
      <c r="K873">
        <v>99</v>
      </c>
      <c r="L873" t="s">
        <v>3999</v>
      </c>
    </row>
    <row r="874" spans="1:12">
      <c r="A874" s="15">
        <v>40600702</v>
      </c>
      <c r="B874" t="s">
        <v>4000</v>
      </c>
      <c r="C874" t="s">
        <v>4650</v>
      </c>
      <c r="D874" t="s">
        <v>4751</v>
      </c>
      <c r="E874" t="s">
        <v>4734</v>
      </c>
      <c r="F874" t="s">
        <v>4732</v>
      </c>
      <c r="G874" s="160" t="s">
        <v>4074</v>
      </c>
      <c r="H874" t="s">
        <v>4075</v>
      </c>
      <c r="I874" s="160" t="s">
        <v>3997</v>
      </c>
      <c r="J874" t="s">
        <v>4733</v>
      </c>
      <c r="K874">
        <v>99</v>
      </c>
      <c r="L874" t="s">
        <v>3999</v>
      </c>
    </row>
    <row r="875" spans="1:12">
      <c r="A875" s="15">
        <v>40600706</v>
      </c>
      <c r="B875" t="s">
        <v>4000</v>
      </c>
      <c r="C875" t="s">
        <v>4650</v>
      </c>
      <c r="D875" t="s">
        <v>4751</v>
      </c>
      <c r="E875" t="s">
        <v>4736</v>
      </c>
      <c r="F875" t="s">
        <v>4732</v>
      </c>
      <c r="G875" s="160" t="s">
        <v>4074</v>
      </c>
      <c r="H875" t="s">
        <v>4075</v>
      </c>
      <c r="I875" s="160" t="s">
        <v>3997</v>
      </c>
      <c r="J875" t="s">
        <v>4733</v>
      </c>
      <c r="K875">
        <v>99</v>
      </c>
      <c r="L875" t="s">
        <v>3999</v>
      </c>
    </row>
    <row r="876" spans="1:12">
      <c r="A876" s="15">
        <v>40600707</v>
      </c>
      <c r="B876" t="s">
        <v>4000</v>
      </c>
      <c r="C876" t="s">
        <v>4650</v>
      </c>
      <c r="D876" t="s">
        <v>4751</v>
      </c>
      <c r="E876" t="s">
        <v>4737</v>
      </c>
      <c r="F876" t="s">
        <v>4732</v>
      </c>
      <c r="G876" s="160" t="s">
        <v>4074</v>
      </c>
      <c r="H876" t="s">
        <v>4075</v>
      </c>
      <c r="I876" s="160" t="s">
        <v>3997</v>
      </c>
      <c r="J876" t="s">
        <v>4733</v>
      </c>
      <c r="K876">
        <v>99</v>
      </c>
      <c r="L876" t="s">
        <v>3999</v>
      </c>
    </row>
    <row r="877" spans="1:12">
      <c r="A877" s="15">
        <v>40600801</v>
      </c>
      <c r="B877" t="s">
        <v>4000</v>
      </c>
      <c r="C877" t="s">
        <v>4650</v>
      </c>
      <c r="D877" t="s">
        <v>4752</v>
      </c>
      <c r="E877" t="s">
        <v>4753</v>
      </c>
      <c r="F877" t="s">
        <v>4073</v>
      </c>
      <c r="G877" s="160" t="s">
        <v>4074</v>
      </c>
      <c r="H877" t="s">
        <v>4075</v>
      </c>
      <c r="I877" s="160" t="s">
        <v>3995</v>
      </c>
      <c r="J877" t="s">
        <v>4653</v>
      </c>
      <c r="K877">
        <v>99</v>
      </c>
      <c r="L877" t="s">
        <v>3999</v>
      </c>
    </row>
    <row r="878" spans="1:12">
      <c r="A878" s="15">
        <v>40688801</v>
      </c>
      <c r="B878" t="s">
        <v>4000</v>
      </c>
      <c r="C878" t="s">
        <v>4650</v>
      </c>
      <c r="D878" t="s">
        <v>4079</v>
      </c>
      <c r="E878" t="s">
        <v>4493</v>
      </c>
      <c r="F878" t="s">
        <v>4073</v>
      </c>
      <c r="G878" s="160" t="s">
        <v>4074</v>
      </c>
      <c r="H878" t="s">
        <v>4075</v>
      </c>
      <c r="I878" s="160" t="s">
        <v>3995</v>
      </c>
      <c r="J878" t="s">
        <v>4653</v>
      </c>
      <c r="K878">
        <v>99</v>
      </c>
      <c r="L878" t="s">
        <v>3999</v>
      </c>
    </row>
    <row r="879" spans="1:12">
      <c r="A879" s="15">
        <v>40700401</v>
      </c>
      <c r="B879" t="s">
        <v>4000</v>
      </c>
      <c r="C879" t="s">
        <v>4077</v>
      </c>
      <c r="D879" t="s">
        <v>4754</v>
      </c>
      <c r="E879" t="s">
        <v>4755</v>
      </c>
      <c r="F879" t="s">
        <v>4073</v>
      </c>
      <c r="G879" s="160" t="s">
        <v>4074</v>
      </c>
      <c r="H879" t="s">
        <v>4075</v>
      </c>
      <c r="I879" s="160" t="s">
        <v>4076</v>
      </c>
      <c r="J879" t="s">
        <v>4077</v>
      </c>
      <c r="K879">
        <v>99</v>
      </c>
      <c r="L879" t="s">
        <v>3999</v>
      </c>
    </row>
    <row r="880" spans="1:12">
      <c r="A880" s="15">
        <v>40700402</v>
      </c>
      <c r="B880" t="s">
        <v>4000</v>
      </c>
      <c r="C880" t="s">
        <v>4077</v>
      </c>
      <c r="D880" t="s">
        <v>4754</v>
      </c>
      <c r="E880" t="s">
        <v>4756</v>
      </c>
      <c r="F880" t="s">
        <v>4073</v>
      </c>
      <c r="G880" s="160" t="s">
        <v>4074</v>
      </c>
      <c r="H880" t="s">
        <v>4075</v>
      </c>
      <c r="I880" s="160" t="s">
        <v>4076</v>
      </c>
      <c r="J880" t="s">
        <v>4077</v>
      </c>
      <c r="K880">
        <v>99</v>
      </c>
      <c r="L880" t="s">
        <v>3999</v>
      </c>
    </row>
    <row r="881" spans="1:12">
      <c r="A881" s="15">
        <v>40700403</v>
      </c>
      <c r="B881" t="s">
        <v>4000</v>
      </c>
      <c r="C881" t="s">
        <v>4077</v>
      </c>
      <c r="D881" t="s">
        <v>4754</v>
      </c>
      <c r="E881" t="s">
        <v>4757</v>
      </c>
      <c r="F881" t="s">
        <v>4073</v>
      </c>
      <c r="G881" s="160" t="s">
        <v>4074</v>
      </c>
      <c r="H881" t="s">
        <v>4075</v>
      </c>
      <c r="I881" s="160" t="s">
        <v>4076</v>
      </c>
      <c r="J881" t="s">
        <v>4077</v>
      </c>
      <c r="K881">
        <v>99</v>
      </c>
      <c r="L881" t="s">
        <v>3999</v>
      </c>
    </row>
    <row r="882" spans="1:12">
      <c r="A882" s="15">
        <v>40700404</v>
      </c>
      <c r="B882" t="s">
        <v>4000</v>
      </c>
      <c r="C882" t="s">
        <v>4077</v>
      </c>
      <c r="D882" t="s">
        <v>4754</v>
      </c>
      <c r="E882" t="s">
        <v>4758</v>
      </c>
      <c r="F882" t="s">
        <v>4073</v>
      </c>
      <c r="G882" s="160" t="s">
        <v>4074</v>
      </c>
      <c r="H882" t="s">
        <v>4075</v>
      </c>
      <c r="I882" s="160" t="s">
        <v>4076</v>
      </c>
      <c r="J882" t="s">
        <v>4077</v>
      </c>
      <c r="K882">
        <v>99</v>
      </c>
      <c r="L882" t="s">
        <v>3999</v>
      </c>
    </row>
    <row r="883" spans="1:12">
      <c r="A883" s="15">
        <v>40700405</v>
      </c>
      <c r="B883" t="s">
        <v>4000</v>
      </c>
      <c r="C883" t="s">
        <v>4077</v>
      </c>
      <c r="D883" t="s">
        <v>4754</v>
      </c>
      <c r="E883" t="s">
        <v>4759</v>
      </c>
      <c r="F883" t="s">
        <v>4073</v>
      </c>
      <c r="G883" s="160" t="s">
        <v>4074</v>
      </c>
      <c r="H883" t="s">
        <v>4075</v>
      </c>
      <c r="I883" s="160" t="s">
        <v>4076</v>
      </c>
      <c r="J883" t="s">
        <v>4077</v>
      </c>
      <c r="K883">
        <v>99</v>
      </c>
      <c r="L883" t="s">
        <v>3999</v>
      </c>
    </row>
    <row r="884" spans="1:12">
      <c r="A884" s="15">
        <v>40700406</v>
      </c>
      <c r="B884" t="s">
        <v>4000</v>
      </c>
      <c r="C884" t="s">
        <v>4077</v>
      </c>
      <c r="D884" t="s">
        <v>4754</v>
      </c>
      <c r="E884" t="s">
        <v>4760</v>
      </c>
      <c r="F884" t="s">
        <v>4073</v>
      </c>
      <c r="G884" s="160" t="s">
        <v>4074</v>
      </c>
      <c r="H884" t="s">
        <v>4075</v>
      </c>
      <c r="I884" s="160" t="s">
        <v>4076</v>
      </c>
      <c r="J884" t="s">
        <v>4077</v>
      </c>
      <c r="K884">
        <v>99</v>
      </c>
      <c r="L884" t="s">
        <v>3999</v>
      </c>
    </row>
    <row r="885" spans="1:12">
      <c r="A885" s="15">
        <v>40700497</v>
      </c>
      <c r="B885" t="s">
        <v>4000</v>
      </c>
      <c r="C885" t="s">
        <v>4077</v>
      </c>
      <c r="D885" t="s">
        <v>4754</v>
      </c>
      <c r="E885" t="s">
        <v>4761</v>
      </c>
      <c r="F885" t="s">
        <v>4073</v>
      </c>
      <c r="G885" s="160" t="s">
        <v>4074</v>
      </c>
      <c r="H885" t="s">
        <v>4075</v>
      </c>
      <c r="I885" s="160" t="s">
        <v>4076</v>
      </c>
      <c r="J885" t="s">
        <v>4077</v>
      </c>
      <c r="K885">
        <v>99</v>
      </c>
      <c r="L885" t="s">
        <v>3999</v>
      </c>
    </row>
    <row r="886" spans="1:12">
      <c r="A886" s="15">
        <v>40700498</v>
      </c>
      <c r="B886" t="s">
        <v>4000</v>
      </c>
      <c r="C886" t="s">
        <v>4077</v>
      </c>
      <c r="D886" t="s">
        <v>4754</v>
      </c>
      <c r="E886" t="s">
        <v>4762</v>
      </c>
      <c r="F886" t="s">
        <v>4073</v>
      </c>
      <c r="G886" s="160" t="s">
        <v>4074</v>
      </c>
      <c r="H886" t="s">
        <v>4075</v>
      </c>
      <c r="I886" s="160" t="s">
        <v>4076</v>
      </c>
      <c r="J886" t="s">
        <v>4077</v>
      </c>
      <c r="K886">
        <v>99</v>
      </c>
      <c r="L886" t="s">
        <v>3999</v>
      </c>
    </row>
    <row r="887" spans="1:12">
      <c r="A887" s="15">
        <v>40700801</v>
      </c>
      <c r="B887" t="s">
        <v>4000</v>
      </c>
      <c r="C887" t="s">
        <v>4077</v>
      </c>
      <c r="D887" t="s">
        <v>4763</v>
      </c>
      <c r="E887" t="s">
        <v>4764</v>
      </c>
      <c r="F887" t="s">
        <v>4073</v>
      </c>
      <c r="G887" s="160" t="s">
        <v>4074</v>
      </c>
      <c r="H887" t="s">
        <v>4075</v>
      </c>
      <c r="I887" s="160" t="s">
        <v>4076</v>
      </c>
      <c r="J887" t="s">
        <v>4077</v>
      </c>
      <c r="K887">
        <v>99</v>
      </c>
      <c r="L887" t="s">
        <v>3999</v>
      </c>
    </row>
    <row r="888" spans="1:12">
      <c r="A888" s="15">
        <v>40700802</v>
      </c>
      <c r="B888" t="s">
        <v>4000</v>
      </c>
      <c r="C888" t="s">
        <v>4077</v>
      </c>
      <c r="D888" t="s">
        <v>4763</v>
      </c>
      <c r="E888" t="s">
        <v>4765</v>
      </c>
      <c r="F888" t="s">
        <v>4073</v>
      </c>
      <c r="G888" s="160" t="s">
        <v>4074</v>
      </c>
      <c r="H888" t="s">
        <v>4075</v>
      </c>
      <c r="I888" s="160" t="s">
        <v>4076</v>
      </c>
      <c r="J888" t="s">
        <v>4077</v>
      </c>
      <c r="K888">
        <v>99</v>
      </c>
      <c r="L888" t="s">
        <v>3999</v>
      </c>
    </row>
    <row r="889" spans="1:12">
      <c r="A889" s="15">
        <v>40700803</v>
      </c>
      <c r="B889" t="s">
        <v>4000</v>
      </c>
      <c r="C889" t="s">
        <v>4077</v>
      </c>
      <c r="D889" t="s">
        <v>4763</v>
      </c>
      <c r="E889" t="s">
        <v>4766</v>
      </c>
      <c r="F889" t="s">
        <v>4073</v>
      </c>
      <c r="G889" s="160" t="s">
        <v>4074</v>
      </c>
      <c r="H889" t="s">
        <v>4075</v>
      </c>
      <c r="I889" s="160" t="s">
        <v>4076</v>
      </c>
      <c r="J889" t="s">
        <v>4077</v>
      </c>
      <c r="K889">
        <v>99</v>
      </c>
      <c r="L889" t="s">
        <v>3999</v>
      </c>
    </row>
    <row r="890" spans="1:12">
      <c r="A890" s="15">
        <v>40700804</v>
      </c>
      <c r="B890" t="s">
        <v>4000</v>
      </c>
      <c r="C890" t="s">
        <v>4077</v>
      </c>
      <c r="D890" t="s">
        <v>4763</v>
      </c>
      <c r="E890" t="s">
        <v>4767</v>
      </c>
      <c r="F890" t="s">
        <v>4073</v>
      </c>
      <c r="G890" s="160" t="s">
        <v>4074</v>
      </c>
      <c r="H890" t="s">
        <v>4075</v>
      </c>
      <c r="I890" s="160" t="s">
        <v>4076</v>
      </c>
      <c r="J890" t="s">
        <v>4077</v>
      </c>
      <c r="K890">
        <v>99</v>
      </c>
      <c r="L890" t="s">
        <v>3999</v>
      </c>
    </row>
    <row r="891" spans="1:12">
      <c r="A891" s="15">
        <v>40700805</v>
      </c>
      <c r="B891" t="s">
        <v>4000</v>
      </c>
      <c r="C891" t="s">
        <v>4077</v>
      </c>
      <c r="D891" t="s">
        <v>4763</v>
      </c>
      <c r="E891" t="s">
        <v>4768</v>
      </c>
      <c r="F891" t="s">
        <v>4073</v>
      </c>
      <c r="G891" s="160" t="s">
        <v>4074</v>
      </c>
      <c r="H891" t="s">
        <v>4075</v>
      </c>
      <c r="I891" s="160" t="s">
        <v>4076</v>
      </c>
      <c r="J891" t="s">
        <v>4077</v>
      </c>
      <c r="K891">
        <v>99</v>
      </c>
      <c r="L891" t="s">
        <v>3999</v>
      </c>
    </row>
    <row r="892" spans="1:12">
      <c r="A892" s="15">
        <v>40700806</v>
      </c>
      <c r="B892" t="s">
        <v>4000</v>
      </c>
      <c r="C892" t="s">
        <v>4077</v>
      </c>
      <c r="D892" t="s">
        <v>4763</v>
      </c>
      <c r="E892" t="s">
        <v>4769</v>
      </c>
      <c r="F892" t="s">
        <v>4073</v>
      </c>
      <c r="G892" s="160" t="s">
        <v>4074</v>
      </c>
      <c r="H892" t="s">
        <v>4075</v>
      </c>
      <c r="I892" s="160" t="s">
        <v>4076</v>
      </c>
      <c r="J892" t="s">
        <v>4077</v>
      </c>
      <c r="K892">
        <v>99</v>
      </c>
      <c r="L892" t="s">
        <v>3999</v>
      </c>
    </row>
    <row r="893" spans="1:12">
      <c r="A893" s="15">
        <v>40700807</v>
      </c>
      <c r="B893" t="s">
        <v>4000</v>
      </c>
      <c r="C893" t="s">
        <v>4077</v>
      </c>
      <c r="D893" t="s">
        <v>4763</v>
      </c>
      <c r="E893" t="s">
        <v>4770</v>
      </c>
      <c r="F893" t="s">
        <v>4073</v>
      </c>
      <c r="G893" s="160" t="s">
        <v>4074</v>
      </c>
      <c r="H893" t="s">
        <v>4075</v>
      </c>
      <c r="I893" s="160" t="s">
        <v>4076</v>
      </c>
      <c r="J893" t="s">
        <v>4077</v>
      </c>
      <c r="K893">
        <v>99</v>
      </c>
      <c r="L893" t="s">
        <v>3999</v>
      </c>
    </row>
    <row r="894" spans="1:12">
      <c r="A894" s="15">
        <v>40700808</v>
      </c>
      <c r="B894" t="s">
        <v>4000</v>
      </c>
      <c r="C894" t="s">
        <v>4077</v>
      </c>
      <c r="D894" t="s">
        <v>4763</v>
      </c>
      <c r="E894" t="s">
        <v>4771</v>
      </c>
      <c r="F894" t="s">
        <v>4073</v>
      </c>
      <c r="G894" s="160" t="s">
        <v>4074</v>
      </c>
      <c r="H894" t="s">
        <v>4075</v>
      </c>
      <c r="I894" s="160" t="s">
        <v>4076</v>
      </c>
      <c r="J894" t="s">
        <v>4077</v>
      </c>
      <c r="K894">
        <v>99</v>
      </c>
      <c r="L894" t="s">
        <v>3999</v>
      </c>
    </row>
    <row r="895" spans="1:12">
      <c r="A895" s="15">
        <v>40700809</v>
      </c>
      <c r="B895" t="s">
        <v>4000</v>
      </c>
      <c r="C895" t="s">
        <v>4077</v>
      </c>
      <c r="D895" t="s">
        <v>4763</v>
      </c>
      <c r="E895" t="s">
        <v>4772</v>
      </c>
      <c r="F895" t="s">
        <v>4073</v>
      </c>
      <c r="G895" s="160" t="s">
        <v>4074</v>
      </c>
      <c r="H895" t="s">
        <v>4075</v>
      </c>
      <c r="I895" s="160" t="s">
        <v>4076</v>
      </c>
      <c r="J895" t="s">
        <v>4077</v>
      </c>
      <c r="K895">
        <v>99</v>
      </c>
      <c r="L895" t="s">
        <v>3999</v>
      </c>
    </row>
    <row r="896" spans="1:12">
      <c r="A896" s="15">
        <v>40700810</v>
      </c>
      <c r="B896" t="s">
        <v>4000</v>
      </c>
      <c r="C896" t="s">
        <v>4077</v>
      </c>
      <c r="D896" t="s">
        <v>4763</v>
      </c>
      <c r="E896" t="s">
        <v>4773</v>
      </c>
      <c r="F896" t="s">
        <v>4073</v>
      </c>
      <c r="G896" s="160" t="s">
        <v>4074</v>
      </c>
      <c r="H896" t="s">
        <v>4075</v>
      </c>
      <c r="I896" s="160" t="s">
        <v>4076</v>
      </c>
      <c r="J896" t="s">
        <v>4077</v>
      </c>
      <c r="K896">
        <v>99</v>
      </c>
      <c r="L896" t="s">
        <v>3999</v>
      </c>
    </row>
    <row r="897" spans="1:12">
      <c r="A897" s="15">
        <v>40700811</v>
      </c>
      <c r="B897" t="s">
        <v>4000</v>
      </c>
      <c r="C897" t="s">
        <v>4077</v>
      </c>
      <c r="D897" t="s">
        <v>4763</v>
      </c>
      <c r="E897" t="s">
        <v>4774</v>
      </c>
      <c r="F897" t="s">
        <v>4073</v>
      </c>
      <c r="G897" s="160" t="s">
        <v>4074</v>
      </c>
      <c r="H897" t="s">
        <v>4075</v>
      </c>
      <c r="I897" s="160" t="s">
        <v>4076</v>
      </c>
      <c r="J897" t="s">
        <v>4077</v>
      </c>
      <c r="K897">
        <v>99</v>
      </c>
      <c r="L897" t="s">
        <v>3999</v>
      </c>
    </row>
    <row r="898" spans="1:12">
      <c r="A898" s="15">
        <v>40700812</v>
      </c>
      <c r="B898" t="s">
        <v>4000</v>
      </c>
      <c r="C898" t="s">
        <v>4077</v>
      </c>
      <c r="D898" t="s">
        <v>4763</v>
      </c>
      <c r="E898" t="s">
        <v>4775</v>
      </c>
      <c r="F898" t="s">
        <v>4073</v>
      </c>
      <c r="G898" s="160" t="s">
        <v>4074</v>
      </c>
      <c r="H898" t="s">
        <v>4075</v>
      </c>
      <c r="I898" s="160" t="s">
        <v>4076</v>
      </c>
      <c r="J898" t="s">
        <v>4077</v>
      </c>
      <c r="K898">
        <v>99</v>
      </c>
      <c r="L898" t="s">
        <v>3999</v>
      </c>
    </row>
    <row r="899" spans="1:12">
      <c r="A899" s="15">
        <v>40700813</v>
      </c>
      <c r="B899" t="s">
        <v>4000</v>
      </c>
      <c r="C899" t="s">
        <v>4077</v>
      </c>
      <c r="D899" t="s">
        <v>4763</v>
      </c>
      <c r="E899" t="s">
        <v>4776</v>
      </c>
      <c r="F899" t="s">
        <v>4073</v>
      </c>
      <c r="G899" s="160" t="s">
        <v>4074</v>
      </c>
      <c r="H899" t="s">
        <v>4075</v>
      </c>
      <c r="I899" s="160" t="s">
        <v>4076</v>
      </c>
      <c r="J899" t="s">
        <v>4077</v>
      </c>
      <c r="K899">
        <v>99</v>
      </c>
      <c r="L899" t="s">
        <v>3999</v>
      </c>
    </row>
    <row r="900" spans="1:12">
      <c r="A900" s="15">
        <v>40700814</v>
      </c>
      <c r="B900" t="s">
        <v>4000</v>
      </c>
      <c r="C900" t="s">
        <v>4077</v>
      </c>
      <c r="D900" t="s">
        <v>4763</v>
      </c>
      <c r="E900" t="s">
        <v>4777</v>
      </c>
      <c r="F900" t="s">
        <v>4073</v>
      </c>
      <c r="G900" s="160" t="s">
        <v>4074</v>
      </c>
      <c r="H900" t="s">
        <v>4075</v>
      </c>
      <c r="I900" s="160" t="s">
        <v>4076</v>
      </c>
      <c r="J900" t="s">
        <v>4077</v>
      </c>
      <c r="K900">
        <v>99</v>
      </c>
      <c r="L900" t="s">
        <v>3999</v>
      </c>
    </row>
    <row r="901" spans="1:12">
      <c r="A901" s="15">
        <v>40700815</v>
      </c>
      <c r="B901" t="s">
        <v>4000</v>
      </c>
      <c r="C901" t="s">
        <v>4077</v>
      </c>
      <c r="D901" t="s">
        <v>4763</v>
      </c>
      <c r="E901" t="s">
        <v>4778</v>
      </c>
      <c r="F901" t="s">
        <v>4073</v>
      </c>
      <c r="G901" s="160" t="s">
        <v>4074</v>
      </c>
      <c r="H901" t="s">
        <v>4075</v>
      </c>
      <c r="I901" s="160" t="s">
        <v>4076</v>
      </c>
      <c r="J901" t="s">
        <v>4077</v>
      </c>
      <c r="K901">
        <v>99</v>
      </c>
      <c r="L901" t="s">
        <v>3999</v>
      </c>
    </row>
    <row r="902" spans="1:12">
      <c r="A902" s="15">
        <v>40700816</v>
      </c>
      <c r="B902" t="s">
        <v>4000</v>
      </c>
      <c r="C902" t="s">
        <v>4077</v>
      </c>
      <c r="D902" t="s">
        <v>4763</v>
      </c>
      <c r="E902" t="s">
        <v>4779</v>
      </c>
      <c r="F902" t="s">
        <v>4073</v>
      </c>
      <c r="G902" s="160" t="s">
        <v>4074</v>
      </c>
      <c r="H902" t="s">
        <v>4075</v>
      </c>
      <c r="I902" s="160" t="s">
        <v>4076</v>
      </c>
      <c r="J902" t="s">
        <v>4077</v>
      </c>
      <c r="K902">
        <v>99</v>
      </c>
      <c r="L902" t="s">
        <v>3999</v>
      </c>
    </row>
    <row r="903" spans="1:12">
      <c r="A903" s="15">
        <v>40700817</v>
      </c>
      <c r="B903" t="s">
        <v>4000</v>
      </c>
      <c r="C903" t="s">
        <v>4077</v>
      </c>
      <c r="D903" t="s">
        <v>4763</v>
      </c>
      <c r="E903" t="s">
        <v>4780</v>
      </c>
      <c r="F903" t="s">
        <v>4073</v>
      </c>
      <c r="G903" s="160" t="s">
        <v>4074</v>
      </c>
      <c r="H903" t="s">
        <v>4075</v>
      </c>
      <c r="I903" s="160" t="s">
        <v>4076</v>
      </c>
      <c r="J903" t="s">
        <v>4077</v>
      </c>
      <c r="K903">
        <v>99</v>
      </c>
      <c r="L903" t="s">
        <v>3999</v>
      </c>
    </row>
    <row r="904" spans="1:12">
      <c r="A904" s="15">
        <v>40700818</v>
      </c>
      <c r="B904" t="s">
        <v>4000</v>
      </c>
      <c r="C904" t="s">
        <v>4077</v>
      </c>
      <c r="D904" t="s">
        <v>4763</v>
      </c>
      <c r="E904" t="s">
        <v>4781</v>
      </c>
      <c r="F904" t="s">
        <v>4073</v>
      </c>
      <c r="G904" s="160" t="s">
        <v>4074</v>
      </c>
      <c r="H904" t="s">
        <v>4075</v>
      </c>
      <c r="I904" s="160" t="s">
        <v>4076</v>
      </c>
      <c r="J904" t="s">
        <v>4077</v>
      </c>
      <c r="K904">
        <v>99</v>
      </c>
      <c r="L904" t="s">
        <v>3999</v>
      </c>
    </row>
    <row r="905" spans="1:12">
      <c r="A905" s="15">
        <v>40700819</v>
      </c>
      <c r="B905" t="s">
        <v>4000</v>
      </c>
      <c r="C905" t="s">
        <v>4077</v>
      </c>
      <c r="D905" t="s">
        <v>4763</v>
      </c>
      <c r="E905" t="s">
        <v>4782</v>
      </c>
      <c r="F905" t="s">
        <v>4073</v>
      </c>
      <c r="G905" s="160" t="s">
        <v>4074</v>
      </c>
      <c r="H905" t="s">
        <v>4075</v>
      </c>
      <c r="I905" s="160" t="s">
        <v>4076</v>
      </c>
      <c r="J905" t="s">
        <v>4077</v>
      </c>
      <c r="K905">
        <v>99</v>
      </c>
      <c r="L905" t="s">
        <v>3999</v>
      </c>
    </row>
    <row r="906" spans="1:12">
      <c r="A906" s="15">
        <v>40700820</v>
      </c>
      <c r="B906" t="s">
        <v>4000</v>
      </c>
      <c r="C906" t="s">
        <v>4077</v>
      </c>
      <c r="D906" t="s">
        <v>4763</v>
      </c>
      <c r="E906" t="s">
        <v>4783</v>
      </c>
      <c r="F906" t="s">
        <v>4073</v>
      </c>
      <c r="G906" s="160" t="s">
        <v>4074</v>
      </c>
      <c r="H906" t="s">
        <v>4075</v>
      </c>
      <c r="I906" s="160" t="s">
        <v>4076</v>
      </c>
      <c r="J906" t="s">
        <v>4077</v>
      </c>
      <c r="K906">
        <v>99</v>
      </c>
      <c r="L906" t="s">
        <v>3999</v>
      </c>
    </row>
    <row r="907" spans="1:12">
      <c r="A907" s="15">
        <v>40700897</v>
      </c>
      <c r="B907" t="s">
        <v>4000</v>
      </c>
      <c r="C907" t="s">
        <v>4077</v>
      </c>
      <c r="D907" t="s">
        <v>4763</v>
      </c>
      <c r="E907" t="s">
        <v>4784</v>
      </c>
      <c r="F907" t="s">
        <v>4073</v>
      </c>
      <c r="G907" s="160" t="s">
        <v>4074</v>
      </c>
      <c r="H907" t="s">
        <v>4075</v>
      </c>
      <c r="I907" s="160" t="s">
        <v>4076</v>
      </c>
      <c r="J907" t="s">
        <v>4077</v>
      </c>
      <c r="K907">
        <v>99</v>
      </c>
      <c r="L907" t="s">
        <v>3999</v>
      </c>
    </row>
    <row r="908" spans="1:12">
      <c r="A908" s="15">
        <v>40700898</v>
      </c>
      <c r="B908" t="s">
        <v>4000</v>
      </c>
      <c r="C908" t="s">
        <v>4077</v>
      </c>
      <c r="D908" t="s">
        <v>4763</v>
      </c>
      <c r="E908" t="s">
        <v>4785</v>
      </c>
      <c r="F908" t="s">
        <v>4073</v>
      </c>
      <c r="G908" s="160" t="s">
        <v>4074</v>
      </c>
      <c r="H908" t="s">
        <v>4075</v>
      </c>
      <c r="I908" s="160" t="s">
        <v>4076</v>
      </c>
      <c r="J908" t="s">
        <v>4077</v>
      </c>
      <c r="K908">
        <v>99</v>
      </c>
      <c r="L908" t="s">
        <v>3999</v>
      </c>
    </row>
    <row r="909" spans="1:12">
      <c r="A909" s="15">
        <v>40701601</v>
      </c>
      <c r="B909" t="s">
        <v>4000</v>
      </c>
      <c r="C909" t="s">
        <v>4077</v>
      </c>
      <c r="D909" t="s">
        <v>4786</v>
      </c>
      <c r="E909" t="s">
        <v>4787</v>
      </c>
      <c r="F909" t="s">
        <v>4073</v>
      </c>
      <c r="G909" s="160" t="s">
        <v>4074</v>
      </c>
      <c r="H909" t="s">
        <v>4075</v>
      </c>
      <c r="I909" s="160" t="s">
        <v>4076</v>
      </c>
      <c r="J909" t="s">
        <v>4077</v>
      </c>
      <c r="K909">
        <v>99</v>
      </c>
      <c r="L909" t="s">
        <v>3999</v>
      </c>
    </row>
    <row r="910" spans="1:12">
      <c r="A910" s="15">
        <v>40701602</v>
      </c>
      <c r="B910" t="s">
        <v>4000</v>
      </c>
      <c r="C910" t="s">
        <v>4077</v>
      </c>
      <c r="D910" t="s">
        <v>4786</v>
      </c>
      <c r="E910" t="s">
        <v>4788</v>
      </c>
      <c r="F910" t="s">
        <v>4073</v>
      </c>
      <c r="G910" s="160" t="s">
        <v>4074</v>
      </c>
      <c r="H910" t="s">
        <v>4075</v>
      </c>
      <c r="I910" s="160" t="s">
        <v>4076</v>
      </c>
      <c r="J910" t="s">
        <v>4077</v>
      </c>
      <c r="K910">
        <v>99</v>
      </c>
      <c r="L910" t="s">
        <v>3999</v>
      </c>
    </row>
    <row r="911" spans="1:12">
      <c r="A911" s="15">
        <v>40701603</v>
      </c>
      <c r="B911" t="s">
        <v>4000</v>
      </c>
      <c r="C911" t="s">
        <v>4077</v>
      </c>
      <c r="D911" t="s">
        <v>4786</v>
      </c>
      <c r="E911" t="s">
        <v>4789</v>
      </c>
      <c r="F911" t="s">
        <v>4073</v>
      </c>
      <c r="G911" s="160" t="s">
        <v>4074</v>
      </c>
      <c r="H911" t="s">
        <v>4075</v>
      </c>
      <c r="I911" s="160" t="s">
        <v>4076</v>
      </c>
      <c r="J911" t="s">
        <v>4077</v>
      </c>
      <c r="K911">
        <v>99</v>
      </c>
      <c r="L911" t="s">
        <v>3999</v>
      </c>
    </row>
    <row r="912" spans="1:12">
      <c r="A912" s="15">
        <v>40701604</v>
      </c>
      <c r="B912" t="s">
        <v>4000</v>
      </c>
      <c r="C912" t="s">
        <v>4077</v>
      </c>
      <c r="D912" t="s">
        <v>4786</v>
      </c>
      <c r="E912" t="s">
        <v>4790</v>
      </c>
      <c r="F912" t="s">
        <v>4073</v>
      </c>
      <c r="G912" s="160" t="s">
        <v>4074</v>
      </c>
      <c r="H912" t="s">
        <v>4075</v>
      </c>
      <c r="I912" s="160" t="s">
        <v>4076</v>
      </c>
      <c r="J912" t="s">
        <v>4077</v>
      </c>
      <c r="K912">
        <v>99</v>
      </c>
      <c r="L912" t="s">
        <v>3999</v>
      </c>
    </row>
    <row r="913" spans="1:12">
      <c r="A913" s="15">
        <v>40701605</v>
      </c>
      <c r="B913" t="s">
        <v>4000</v>
      </c>
      <c r="C913" t="s">
        <v>4077</v>
      </c>
      <c r="D913" t="s">
        <v>4786</v>
      </c>
      <c r="E913" t="s">
        <v>4791</v>
      </c>
      <c r="F913" t="s">
        <v>4073</v>
      </c>
      <c r="G913" s="160" t="s">
        <v>4074</v>
      </c>
      <c r="H913" t="s">
        <v>4075</v>
      </c>
      <c r="I913" s="160" t="s">
        <v>4076</v>
      </c>
      <c r="J913" t="s">
        <v>4077</v>
      </c>
      <c r="K913">
        <v>99</v>
      </c>
      <c r="L913" t="s">
        <v>3999</v>
      </c>
    </row>
    <row r="914" spans="1:12">
      <c r="A914" s="15">
        <v>40701606</v>
      </c>
      <c r="B914" t="s">
        <v>4000</v>
      </c>
      <c r="C914" t="s">
        <v>4077</v>
      </c>
      <c r="D914" t="s">
        <v>4786</v>
      </c>
      <c r="E914" t="s">
        <v>4792</v>
      </c>
      <c r="F914" t="s">
        <v>4073</v>
      </c>
      <c r="G914" s="160" t="s">
        <v>4074</v>
      </c>
      <c r="H914" t="s">
        <v>4075</v>
      </c>
      <c r="I914" s="160" t="s">
        <v>4076</v>
      </c>
      <c r="J914" t="s">
        <v>4077</v>
      </c>
      <c r="K914">
        <v>99</v>
      </c>
      <c r="L914" t="s">
        <v>3999</v>
      </c>
    </row>
    <row r="915" spans="1:12">
      <c r="A915" s="15">
        <v>40701607</v>
      </c>
      <c r="B915" t="s">
        <v>4000</v>
      </c>
      <c r="C915" t="s">
        <v>4077</v>
      </c>
      <c r="D915" t="s">
        <v>4786</v>
      </c>
      <c r="E915" t="s">
        <v>4793</v>
      </c>
      <c r="F915" t="s">
        <v>4073</v>
      </c>
      <c r="G915" s="160" t="s">
        <v>4074</v>
      </c>
      <c r="H915" t="s">
        <v>4075</v>
      </c>
      <c r="I915" s="160" t="s">
        <v>4076</v>
      </c>
      <c r="J915" t="s">
        <v>4077</v>
      </c>
      <c r="K915">
        <v>99</v>
      </c>
      <c r="L915" t="s">
        <v>3999</v>
      </c>
    </row>
    <row r="916" spans="1:12">
      <c r="A916" s="15">
        <v>40701608</v>
      </c>
      <c r="B916" t="s">
        <v>4000</v>
      </c>
      <c r="C916" t="s">
        <v>4077</v>
      </c>
      <c r="D916" t="s">
        <v>4786</v>
      </c>
      <c r="E916" t="s">
        <v>4794</v>
      </c>
      <c r="F916" t="s">
        <v>4073</v>
      </c>
      <c r="G916" s="160" t="s">
        <v>4074</v>
      </c>
      <c r="H916" t="s">
        <v>4075</v>
      </c>
      <c r="I916" s="160" t="s">
        <v>4076</v>
      </c>
      <c r="J916" t="s">
        <v>4077</v>
      </c>
      <c r="K916">
        <v>99</v>
      </c>
      <c r="L916" t="s">
        <v>3999</v>
      </c>
    </row>
    <row r="917" spans="1:12">
      <c r="A917" s="15">
        <v>40701609</v>
      </c>
      <c r="B917" t="s">
        <v>4000</v>
      </c>
      <c r="C917" t="s">
        <v>4077</v>
      </c>
      <c r="D917" t="s">
        <v>4786</v>
      </c>
      <c r="E917" t="s">
        <v>4795</v>
      </c>
      <c r="F917" t="s">
        <v>4073</v>
      </c>
      <c r="G917" s="160" t="s">
        <v>4074</v>
      </c>
      <c r="H917" t="s">
        <v>4075</v>
      </c>
      <c r="I917" s="160" t="s">
        <v>4076</v>
      </c>
      <c r="J917" t="s">
        <v>4077</v>
      </c>
      <c r="K917">
        <v>99</v>
      </c>
      <c r="L917" t="s">
        <v>3999</v>
      </c>
    </row>
    <row r="918" spans="1:12">
      <c r="A918" s="15">
        <v>40701610</v>
      </c>
      <c r="B918" t="s">
        <v>4000</v>
      </c>
      <c r="C918" t="s">
        <v>4077</v>
      </c>
      <c r="D918" t="s">
        <v>4786</v>
      </c>
      <c r="E918" t="s">
        <v>4796</v>
      </c>
      <c r="F918" t="s">
        <v>4073</v>
      </c>
      <c r="G918" s="160" t="s">
        <v>4074</v>
      </c>
      <c r="H918" t="s">
        <v>4075</v>
      </c>
      <c r="I918" s="160" t="s">
        <v>4076</v>
      </c>
      <c r="J918" t="s">
        <v>4077</v>
      </c>
      <c r="K918">
        <v>99</v>
      </c>
      <c r="L918" t="s">
        <v>3999</v>
      </c>
    </row>
    <row r="919" spans="1:12">
      <c r="A919" s="15">
        <v>40701611</v>
      </c>
      <c r="B919" t="s">
        <v>4000</v>
      </c>
      <c r="C919" t="s">
        <v>4077</v>
      </c>
      <c r="D919" t="s">
        <v>4786</v>
      </c>
      <c r="E919" t="s">
        <v>4797</v>
      </c>
      <c r="F919" t="s">
        <v>4073</v>
      </c>
      <c r="G919" s="160" t="s">
        <v>4074</v>
      </c>
      <c r="H919" t="s">
        <v>4075</v>
      </c>
      <c r="I919" s="160" t="s">
        <v>4076</v>
      </c>
      <c r="J919" t="s">
        <v>4077</v>
      </c>
      <c r="K919">
        <v>99</v>
      </c>
      <c r="L919" t="s">
        <v>3999</v>
      </c>
    </row>
    <row r="920" spans="1:12">
      <c r="A920" s="15">
        <v>40701612</v>
      </c>
      <c r="B920" t="s">
        <v>4000</v>
      </c>
      <c r="C920" t="s">
        <v>4077</v>
      </c>
      <c r="D920" t="s">
        <v>4786</v>
      </c>
      <c r="E920" t="s">
        <v>4798</v>
      </c>
      <c r="F920" t="s">
        <v>4073</v>
      </c>
      <c r="G920" s="160" t="s">
        <v>4074</v>
      </c>
      <c r="H920" t="s">
        <v>4075</v>
      </c>
      <c r="I920" s="160" t="s">
        <v>4076</v>
      </c>
      <c r="J920" t="s">
        <v>4077</v>
      </c>
      <c r="K920">
        <v>99</v>
      </c>
      <c r="L920" t="s">
        <v>3999</v>
      </c>
    </row>
    <row r="921" spans="1:12">
      <c r="A921" s="15">
        <v>40701613</v>
      </c>
      <c r="B921" t="s">
        <v>4000</v>
      </c>
      <c r="C921" t="s">
        <v>4077</v>
      </c>
      <c r="D921" t="s">
        <v>4786</v>
      </c>
      <c r="E921" t="s">
        <v>4799</v>
      </c>
      <c r="F921" t="s">
        <v>4073</v>
      </c>
      <c r="G921" s="160" t="s">
        <v>4074</v>
      </c>
      <c r="H921" t="s">
        <v>4075</v>
      </c>
      <c r="I921" s="160" t="s">
        <v>4076</v>
      </c>
      <c r="J921" t="s">
        <v>4077</v>
      </c>
      <c r="K921">
        <v>99</v>
      </c>
      <c r="L921" t="s">
        <v>3999</v>
      </c>
    </row>
    <row r="922" spans="1:12">
      <c r="A922" s="15">
        <v>40701614</v>
      </c>
      <c r="B922" t="s">
        <v>4000</v>
      </c>
      <c r="C922" t="s">
        <v>4077</v>
      </c>
      <c r="D922" t="s">
        <v>4786</v>
      </c>
      <c r="E922" t="s">
        <v>4800</v>
      </c>
      <c r="F922" t="s">
        <v>4073</v>
      </c>
      <c r="G922" s="160" t="s">
        <v>4074</v>
      </c>
      <c r="H922" t="s">
        <v>4075</v>
      </c>
      <c r="I922" s="160" t="s">
        <v>4076</v>
      </c>
      <c r="J922" t="s">
        <v>4077</v>
      </c>
      <c r="K922">
        <v>99</v>
      </c>
      <c r="L922" t="s">
        <v>3999</v>
      </c>
    </row>
    <row r="923" spans="1:12">
      <c r="A923" s="15">
        <v>40701615</v>
      </c>
      <c r="B923" t="s">
        <v>4000</v>
      </c>
      <c r="C923" t="s">
        <v>4077</v>
      </c>
      <c r="D923" t="s">
        <v>4786</v>
      </c>
      <c r="E923" t="s">
        <v>4801</v>
      </c>
      <c r="F923" t="s">
        <v>4073</v>
      </c>
      <c r="G923" s="160" t="s">
        <v>4074</v>
      </c>
      <c r="H923" t="s">
        <v>4075</v>
      </c>
      <c r="I923" s="160" t="s">
        <v>4076</v>
      </c>
      <c r="J923" t="s">
        <v>4077</v>
      </c>
      <c r="K923">
        <v>99</v>
      </c>
      <c r="L923" t="s">
        <v>3999</v>
      </c>
    </row>
    <row r="924" spans="1:12">
      <c r="A924" s="15">
        <v>40701616</v>
      </c>
      <c r="B924" t="s">
        <v>4000</v>
      </c>
      <c r="C924" t="s">
        <v>4077</v>
      </c>
      <c r="D924" t="s">
        <v>4786</v>
      </c>
      <c r="E924" t="s">
        <v>4802</v>
      </c>
      <c r="F924" t="s">
        <v>4073</v>
      </c>
      <c r="G924" s="160" t="s">
        <v>4074</v>
      </c>
      <c r="H924" t="s">
        <v>4075</v>
      </c>
      <c r="I924" s="160" t="s">
        <v>4076</v>
      </c>
      <c r="J924" t="s">
        <v>4077</v>
      </c>
      <c r="K924">
        <v>99</v>
      </c>
      <c r="L924" t="s">
        <v>3999</v>
      </c>
    </row>
    <row r="925" spans="1:12">
      <c r="A925" s="15">
        <v>40701697</v>
      </c>
      <c r="B925" t="s">
        <v>4000</v>
      </c>
      <c r="C925" t="s">
        <v>4077</v>
      </c>
      <c r="D925" t="s">
        <v>4786</v>
      </c>
      <c r="E925" t="s">
        <v>4803</v>
      </c>
      <c r="F925" t="s">
        <v>4073</v>
      </c>
      <c r="G925" s="160" t="s">
        <v>4074</v>
      </c>
      <c r="H925" t="s">
        <v>4075</v>
      </c>
      <c r="I925" s="160" t="s">
        <v>4076</v>
      </c>
      <c r="J925" t="s">
        <v>4077</v>
      </c>
      <c r="K925">
        <v>99</v>
      </c>
      <c r="L925" t="s">
        <v>3999</v>
      </c>
    </row>
    <row r="926" spans="1:12">
      <c r="A926" s="15">
        <v>40701698</v>
      </c>
      <c r="B926" t="s">
        <v>4000</v>
      </c>
      <c r="C926" t="s">
        <v>4077</v>
      </c>
      <c r="D926" t="s">
        <v>4786</v>
      </c>
      <c r="E926" t="s">
        <v>4804</v>
      </c>
      <c r="F926" t="s">
        <v>4073</v>
      </c>
      <c r="G926" s="160" t="s">
        <v>4074</v>
      </c>
      <c r="H926" t="s">
        <v>4075</v>
      </c>
      <c r="I926" s="160" t="s">
        <v>4076</v>
      </c>
      <c r="J926" t="s">
        <v>4077</v>
      </c>
      <c r="K926">
        <v>99</v>
      </c>
      <c r="L926" t="s">
        <v>3999</v>
      </c>
    </row>
    <row r="927" spans="1:12">
      <c r="A927" s="15">
        <v>40702001</v>
      </c>
      <c r="B927" t="s">
        <v>4000</v>
      </c>
      <c r="C927" t="s">
        <v>4077</v>
      </c>
      <c r="D927" t="s">
        <v>4805</v>
      </c>
      <c r="E927" t="s">
        <v>4806</v>
      </c>
      <c r="F927" t="s">
        <v>4073</v>
      </c>
      <c r="G927" s="160" t="s">
        <v>4074</v>
      </c>
      <c r="H927" t="s">
        <v>4075</v>
      </c>
      <c r="I927" s="160" t="s">
        <v>4076</v>
      </c>
      <c r="J927" t="s">
        <v>4077</v>
      </c>
      <c r="K927">
        <v>99</v>
      </c>
      <c r="L927" t="s">
        <v>3999</v>
      </c>
    </row>
    <row r="928" spans="1:12">
      <c r="A928" s="15">
        <v>40702002</v>
      </c>
      <c r="B928" t="s">
        <v>4000</v>
      </c>
      <c r="C928" t="s">
        <v>4077</v>
      </c>
      <c r="D928" t="s">
        <v>4805</v>
      </c>
      <c r="E928" t="s">
        <v>4807</v>
      </c>
      <c r="F928" t="s">
        <v>4073</v>
      </c>
      <c r="G928" s="160" t="s">
        <v>4074</v>
      </c>
      <c r="H928" t="s">
        <v>4075</v>
      </c>
      <c r="I928" s="160" t="s">
        <v>4076</v>
      </c>
      <c r="J928" t="s">
        <v>4077</v>
      </c>
      <c r="K928">
        <v>99</v>
      </c>
      <c r="L928" t="s">
        <v>3999</v>
      </c>
    </row>
    <row r="929" spans="1:12">
      <c r="A929" s="15">
        <v>40702003</v>
      </c>
      <c r="B929" t="s">
        <v>4000</v>
      </c>
      <c r="C929" t="s">
        <v>4077</v>
      </c>
      <c r="D929" t="s">
        <v>4805</v>
      </c>
      <c r="E929" t="s">
        <v>4808</v>
      </c>
      <c r="F929" t="s">
        <v>4073</v>
      </c>
      <c r="G929" s="160" t="s">
        <v>4074</v>
      </c>
      <c r="H929" t="s">
        <v>4075</v>
      </c>
      <c r="I929" s="160" t="s">
        <v>4076</v>
      </c>
      <c r="J929" t="s">
        <v>4077</v>
      </c>
      <c r="K929">
        <v>99</v>
      </c>
      <c r="L929" t="s">
        <v>3999</v>
      </c>
    </row>
    <row r="930" spans="1:12">
      <c r="A930" s="15">
        <v>40702004</v>
      </c>
      <c r="B930" t="s">
        <v>4000</v>
      </c>
      <c r="C930" t="s">
        <v>4077</v>
      </c>
      <c r="D930" t="s">
        <v>4805</v>
      </c>
      <c r="E930" t="s">
        <v>4809</v>
      </c>
      <c r="F930" t="s">
        <v>4073</v>
      </c>
      <c r="G930" s="160" t="s">
        <v>4074</v>
      </c>
      <c r="H930" t="s">
        <v>4075</v>
      </c>
      <c r="I930" s="160" t="s">
        <v>4076</v>
      </c>
      <c r="J930" t="s">
        <v>4077</v>
      </c>
      <c r="K930">
        <v>99</v>
      </c>
      <c r="L930" t="s">
        <v>3999</v>
      </c>
    </row>
    <row r="931" spans="1:12">
      <c r="A931" s="15">
        <v>40702097</v>
      </c>
      <c r="B931" t="s">
        <v>4000</v>
      </c>
      <c r="C931" t="s">
        <v>4077</v>
      </c>
      <c r="D931" t="s">
        <v>4805</v>
      </c>
      <c r="E931" t="s">
        <v>4810</v>
      </c>
      <c r="F931" t="s">
        <v>4073</v>
      </c>
      <c r="G931" s="160" t="s">
        <v>4074</v>
      </c>
      <c r="H931" t="s">
        <v>4075</v>
      </c>
      <c r="I931" s="160" t="s">
        <v>4076</v>
      </c>
      <c r="J931" t="s">
        <v>4077</v>
      </c>
      <c r="K931">
        <v>99</v>
      </c>
      <c r="L931" t="s">
        <v>3999</v>
      </c>
    </row>
    <row r="932" spans="1:12">
      <c r="A932" s="15">
        <v>40702098</v>
      </c>
      <c r="B932" t="s">
        <v>4000</v>
      </c>
      <c r="C932" t="s">
        <v>4077</v>
      </c>
      <c r="D932" t="s">
        <v>4805</v>
      </c>
      <c r="E932" t="s">
        <v>4811</v>
      </c>
      <c r="F932" t="s">
        <v>4073</v>
      </c>
      <c r="G932" s="160" t="s">
        <v>4074</v>
      </c>
      <c r="H932" t="s">
        <v>4075</v>
      </c>
      <c r="I932" s="160" t="s">
        <v>4076</v>
      </c>
      <c r="J932" t="s">
        <v>4077</v>
      </c>
      <c r="K932">
        <v>99</v>
      </c>
      <c r="L932" t="s">
        <v>3999</v>
      </c>
    </row>
    <row r="933" spans="1:12">
      <c r="A933" s="15">
        <v>40702801</v>
      </c>
      <c r="B933" t="s">
        <v>4000</v>
      </c>
      <c r="C933" t="s">
        <v>4077</v>
      </c>
      <c r="D933" t="s">
        <v>4812</v>
      </c>
      <c r="E933" t="s">
        <v>4813</v>
      </c>
      <c r="F933" t="s">
        <v>4073</v>
      </c>
      <c r="G933" s="160" t="s">
        <v>4074</v>
      </c>
      <c r="H933" t="s">
        <v>4075</v>
      </c>
      <c r="I933" s="160" t="s">
        <v>4076</v>
      </c>
      <c r="J933" t="s">
        <v>4077</v>
      </c>
      <c r="K933">
        <v>99</v>
      </c>
      <c r="L933" t="s">
        <v>3999</v>
      </c>
    </row>
    <row r="934" spans="1:12">
      <c r="A934" s="15">
        <v>40702802</v>
      </c>
      <c r="B934" t="s">
        <v>4000</v>
      </c>
      <c r="C934" t="s">
        <v>4077</v>
      </c>
      <c r="D934" t="s">
        <v>4812</v>
      </c>
      <c r="E934" t="s">
        <v>4814</v>
      </c>
      <c r="F934" t="s">
        <v>4073</v>
      </c>
      <c r="G934" s="160" t="s">
        <v>4074</v>
      </c>
      <c r="H934" t="s">
        <v>4075</v>
      </c>
      <c r="I934" s="160" t="s">
        <v>4076</v>
      </c>
      <c r="J934" t="s">
        <v>4077</v>
      </c>
      <c r="K934">
        <v>99</v>
      </c>
      <c r="L934" t="s">
        <v>3999</v>
      </c>
    </row>
    <row r="935" spans="1:12">
      <c r="A935" s="15">
        <v>40703201</v>
      </c>
      <c r="B935" t="s">
        <v>4000</v>
      </c>
      <c r="C935" t="s">
        <v>4077</v>
      </c>
      <c r="D935" t="s">
        <v>4815</v>
      </c>
      <c r="E935" t="s">
        <v>4816</v>
      </c>
      <c r="F935" t="s">
        <v>4073</v>
      </c>
      <c r="G935" s="160" t="s">
        <v>4074</v>
      </c>
      <c r="H935" t="s">
        <v>4075</v>
      </c>
      <c r="I935" s="160" t="s">
        <v>4076</v>
      </c>
      <c r="J935" t="s">
        <v>4077</v>
      </c>
      <c r="K935">
        <v>99</v>
      </c>
      <c r="L935" t="s">
        <v>3999</v>
      </c>
    </row>
    <row r="936" spans="1:12">
      <c r="A936" s="15">
        <v>40703202</v>
      </c>
      <c r="B936" t="s">
        <v>4000</v>
      </c>
      <c r="C936" t="s">
        <v>4077</v>
      </c>
      <c r="D936" t="s">
        <v>4815</v>
      </c>
      <c r="E936" t="s">
        <v>4817</v>
      </c>
      <c r="F936" t="s">
        <v>4073</v>
      </c>
      <c r="G936" s="160" t="s">
        <v>4074</v>
      </c>
      <c r="H936" t="s">
        <v>4075</v>
      </c>
      <c r="I936" s="160" t="s">
        <v>4076</v>
      </c>
      <c r="J936" t="s">
        <v>4077</v>
      </c>
      <c r="K936">
        <v>99</v>
      </c>
      <c r="L936" t="s">
        <v>3999</v>
      </c>
    </row>
    <row r="937" spans="1:12">
      <c r="A937" s="15">
        <v>40703203</v>
      </c>
      <c r="B937" t="s">
        <v>4000</v>
      </c>
      <c r="C937" t="s">
        <v>4077</v>
      </c>
      <c r="D937" t="s">
        <v>4815</v>
      </c>
      <c r="E937" t="s">
        <v>4818</v>
      </c>
      <c r="F937" t="s">
        <v>4073</v>
      </c>
      <c r="G937" s="160" t="s">
        <v>4074</v>
      </c>
      <c r="H937" t="s">
        <v>4075</v>
      </c>
      <c r="I937" s="160" t="s">
        <v>4076</v>
      </c>
      <c r="J937" t="s">
        <v>4077</v>
      </c>
      <c r="K937">
        <v>99</v>
      </c>
      <c r="L937" t="s">
        <v>3999</v>
      </c>
    </row>
    <row r="938" spans="1:12">
      <c r="A938" s="15">
        <v>40703204</v>
      </c>
      <c r="B938" t="s">
        <v>4000</v>
      </c>
      <c r="C938" t="s">
        <v>4077</v>
      </c>
      <c r="D938" t="s">
        <v>4815</v>
      </c>
      <c r="E938" t="s">
        <v>4819</v>
      </c>
      <c r="F938" t="s">
        <v>4073</v>
      </c>
      <c r="G938" s="160" t="s">
        <v>4074</v>
      </c>
      <c r="H938" t="s">
        <v>4075</v>
      </c>
      <c r="I938" s="160" t="s">
        <v>4076</v>
      </c>
      <c r="J938" t="s">
        <v>4077</v>
      </c>
      <c r="K938">
        <v>99</v>
      </c>
      <c r="L938" t="s">
        <v>3999</v>
      </c>
    </row>
    <row r="939" spans="1:12">
      <c r="A939" s="15">
        <v>40703205</v>
      </c>
      <c r="B939" t="s">
        <v>4000</v>
      </c>
      <c r="C939" t="s">
        <v>4077</v>
      </c>
      <c r="D939" t="s">
        <v>4815</v>
      </c>
      <c r="E939" t="s">
        <v>4820</v>
      </c>
      <c r="F939" t="s">
        <v>4073</v>
      </c>
      <c r="G939" s="160" t="s">
        <v>4074</v>
      </c>
      <c r="H939" t="s">
        <v>4075</v>
      </c>
      <c r="I939" s="160" t="s">
        <v>4076</v>
      </c>
      <c r="J939" t="s">
        <v>4077</v>
      </c>
      <c r="K939">
        <v>99</v>
      </c>
      <c r="L939" t="s">
        <v>3999</v>
      </c>
    </row>
    <row r="940" spans="1:12">
      <c r="A940" s="15">
        <v>40703206</v>
      </c>
      <c r="B940" t="s">
        <v>4000</v>
      </c>
      <c r="C940" t="s">
        <v>4077</v>
      </c>
      <c r="D940" t="s">
        <v>4815</v>
      </c>
      <c r="E940" t="s">
        <v>4821</v>
      </c>
      <c r="F940" t="s">
        <v>4073</v>
      </c>
      <c r="G940" s="160" t="s">
        <v>4074</v>
      </c>
      <c r="H940" t="s">
        <v>4075</v>
      </c>
      <c r="I940" s="160" t="s">
        <v>4076</v>
      </c>
      <c r="J940" t="s">
        <v>4077</v>
      </c>
      <c r="K940">
        <v>99</v>
      </c>
      <c r="L940" t="s">
        <v>3999</v>
      </c>
    </row>
    <row r="941" spans="1:12">
      <c r="A941" s="15">
        <v>40703207</v>
      </c>
      <c r="B941" t="s">
        <v>4000</v>
      </c>
      <c r="C941" t="s">
        <v>4077</v>
      </c>
      <c r="D941" t="s">
        <v>4815</v>
      </c>
      <c r="E941" t="s">
        <v>4822</v>
      </c>
      <c r="F941" t="s">
        <v>4073</v>
      </c>
      <c r="G941" s="160" t="s">
        <v>4074</v>
      </c>
      <c r="H941" t="s">
        <v>4075</v>
      </c>
      <c r="I941" s="160" t="s">
        <v>4076</v>
      </c>
      <c r="J941" t="s">
        <v>4077</v>
      </c>
      <c r="K941">
        <v>99</v>
      </c>
      <c r="L941" t="s">
        <v>3999</v>
      </c>
    </row>
    <row r="942" spans="1:12">
      <c r="A942" s="15">
        <v>40703208</v>
      </c>
      <c r="B942" t="s">
        <v>4000</v>
      </c>
      <c r="C942" t="s">
        <v>4077</v>
      </c>
      <c r="D942" t="s">
        <v>4815</v>
      </c>
      <c r="E942" t="s">
        <v>4823</v>
      </c>
      <c r="F942" t="s">
        <v>4073</v>
      </c>
      <c r="G942" s="160" t="s">
        <v>4074</v>
      </c>
      <c r="H942" t="s">
        <v>4075</v>
      </c>
      <c r="I942" s="160" t="s">
        <v>4076</v>
      </c>
      <c r="J942" t="s">
        <v>4077</v>
      </c>
      <c r="K942">
        <v>99</v>
      </c>
      <c r="L942" t="s">
        <v>3999</v>
      </c>
    </row>
    <row r="943" spans="1:12">
      <c r="A943" s="15">
        <v>40703209</v>
      </c>
      <c r="B943" t="s">
        <v>4000</v>
      </c>
      <c r="C943" t="s">
        <v>4077</v>
      </c>
      <c r="D943" t="s">
        <v>4815</v>
      </c>
      <c r="E943" t="s">
        <v>4824</v>
      </c>
      <c r="F943" t="s">
        <v>4073</v>
      </c>
      <c r="G943" s="160" t="s">
        <v>4074</v>
      </c>
      <c r="H943" t="s">
        <v>4075</v>
      </c>
      <c r="I943" s="160" t="s">
        <v>4076</v>
      </c>
      <c r="J943" t="s">
        <v>4077</v>
      </c>
      <c r="K943">
        <v>99</v>
      </c>
      <c r="L943" t="s">
        <v>3999</v>
      </c>
    </row>
    <row r="944" spans="1:12">
      <c r="A944" s="15">
        <v>40703210</v>
      </c>
      <c r="B944" t="s">
        <v>4000</v>
      </c>
      <c r="C944" t="s">
        <v>4077</v>
      </c>
      <c r="D944" t="s">
        <v>4815</v>
      </c>
      <c r="E944" t="s">
        <v>4825</v>
      </c>
      <c r="F944" t="s">
        <v>4073</v>
      </c>
      <c r="G944" s="160" t="s">
        <v>4074</v>
      </c>
      <c r="H944" t="s">
        <v>4075</v>
      </c>
      <c r="I944" s="160" t="s">
        <v>4076</v>
      </c>
      <c r="J944" t="s">
        <v>4077</v>
      </c>
      <c r="K944">
        <v>99</v>
      </c>
      <c r="L944" t="s">
        <v>3999</v>
      </c>
    </row>
    <row r="945" spans="1:12">
      <c r="A945" s="15">
        <v>40703211</v>
      </c>
      <c r="B945" t="s">
        <v>4000</v>
      </c>
      <c r="C945" t="s">
        <v>4077</v>
      </c>
      <c r="D945" t="s">
        <v>4815</v>
      </c>
      <c r="E945" t="s">
        <v>4826</v>
      </c>
      <c r="F945" t="s">
        <v>4073</v>
      </c>
      <c r="G945" s="160" t="s">
        <v>4074</v>
      </c>
      <c r="H945" t="s">
        <v>4075</v>
      </c>
      <c r="I945" s="160" t="s">
        <v>4076</v>
      </c>
      <c r="J945" t="s">
        <v>4077</v>
      </c>
      <c r="K945">
        <v>99</v>
      </c>
      <c r="L945" t="s">
        <v>3999</v>
      </c>
    </row>
    <row r="946" spans="1:12">
      <c r="A946" s="15">
        <v>40703212</v>
      </c>
      <c r="B946" t="s">
        <v>4000</v>
      </c>
      <c r="C946" t="s">
        <v>4077</v>
      </c>
      <c r="D946" t="s">
        <v>4815</v>
      </c>
      <c r="E946" t="s">
        <v>4827</v>
      </c>
      <c r="F946" t="s">
        <v>4073</v>
      </c>
      <c r="G946" s="160" t="s">
        <v>4074</v>
      </c>
      <c r="H946" t="s">
        <v>4075</v>
      </c>
      <c r="I946" s="160" t="s">
        <v>4076</v>
      </c>
      <c r="J946" t="s">
        <v>4077</v>
      </c>
      <c r="K946">
        <v>99</v>
      </c>
      <c r="L946" t="s">
        <v>3999</v>
      </c>
    </row>
    <row r="947" spans="1:12">
      <c r="A947" s="15">
        <v>40703297</v>
      </c>
      <c r="B947" t="s">
        <v>4000</v>
      </c>
      <c r="C947" t="s">
        <v>4077</v>
      </c>
      <c r="D947" t="s">
        <v>4815</v>
      </c>
      <c r="E947" t="s">
        <v>4828</v>
      </c>
      <c r="F947" t="s">
        <v>4073</v>
      </c>
      <c r="G947" s="160" t="s">
        <v>4074</v>
      </c>
      <c r="H947" t="s">
        <v>4075</v>
      </c>
      <c r="I947" s="160" t="s">
        <v>4076</v>
      </c>
      <c r="J947" t="s">
        <v>4077</v>
      </c>
      <c r="K947">
        <v>99</v>
      </c>
      <c r="L947" t="s">
        <v>3999</v>
      </c>
    </row>
    <row r="948" spans="1:12">
      <c r="A948" s="15">
        <v>40703298</v>
      </c>
      <c r="B948" t="s">
        <v>4000</v>
      </c>
      <c r="C948" t="s">
        <v>4077</v>
      </c>
      <c r="D948" t="s">
        <v>4815</v>
      </c>
      <c r="E948" t="s">
        <v>4829</v>
      </c>
      <c r="F948" t="s">
        <v>4073</v>
      </c>
      <c r="G948" s="160" t="s">
        <v>4074</v>
      </c>
      <c r="H948" t="s">
        <v>4075</v>
      </c>
      <c r="I948" s="160" t="s">
        <v>4076</v>
      </c>
      <c r="J948" t="s">
        <v>4077</v>
      </c>
      <c r="K948">
        <v>99</v>
      </c>
      <c r="L948" t="s">
        <v>3999</v>
      </c>
    </row>
    <row r="949" spans="1:12">
      <c r="A949" s="15">
        <v>40703601</v>
      </c>
      <c r="B949" t="s">
        <v>4000</v>
      </c>
      <c r="C949" t="s">
        <v>4077</v>
      </c>
      <c r="D949" t="s">
        <v>4830</v>
      </c>
      <c r="E949" t="s">
        <v>4831</v>
      </c>
      <c r="F949" t="s">
        <v>4073</v>
      </c>
      <c r="G949" s="160" t="s">
        <v>4074</v>
      </c>
      <c r="H949" t="s">
        <v>4075</v>
      </c>
      <c r="I949" s="160" t="s">
        <v>4076</v>
      </c>
      <c r="J949" t="s">
        <v>4077</v>
      </c>
      <c r="K949">
        <v>99</v>
      </c>
      <c r="L949" t="s">
        <v>3999</v>
      </c>
    </row>
    <row r="950" spans="1:12">
      <c r="A950" s="15">
        <v>40703602</v>
      </c>
      <c r="B950" t="s">
        <v>4000</v>
      </c>
      <c r="C950" t="s">
        <v>4077</v>
      </c>
      <c r="D950" t="s">
        <v>4830</v>
      </c>
      <c r="E950" t="s">
        <v>4832</v>
      </c>
      <c r="F950" t="s">
        <v>4073</v>
      </c>
      <c r="G950" s="160" t="s">
        <v>4074</v>
      </c>
      <c r="H950" t="s">
        <v>4075</v>
      </c>
      <c r="I950" s="160" t="s">
        <v>4076</v>
      </c>
      <c r="J950" t="s">
        <v>4077</v>
      </c>
      <c r="K950">
        <v>99</v>
      </c>
      <c r="L950" t="s">
        <v>3999</v>
      </c>
    </row>
    <row r="951" spans="1:12">
      <c r="A951" s="15">
        <v>40703603</v>
      </c>
      <c r="B951" t="s">
        <v>4000</v>
      </c>
      <c r="C951" t="s">
        <v>4077</v>
      </c>
      <c r="D951" t="s">
        <v>4830</v>
      </c>
      <c r="E951" t="s">
        <v>4833</v>
      </c>
      <c r="F951" t="s">
        <v>4073</v>
      </c>
      <c r="G951" s="160" t="s">
        <v>4074</v>
      </c>
      <c r="H951" t="s">
        <v>4075</v>
      </c>
      <c r="I951" s="160" t="s">
        <v>4076</v>
      </c>
      <c r="J951" t="s">
        <v>4077</v>
      </c>
      <c r="K951">
        <v>99</v>
      </c>
      <c r="L951" t="s">
        <v>3999</v>
      </c>
    </row>
    <row r="952" spans="1:12">
      <c r="A952" s="15">
        <v>40703604</v>
      </c>
      <c r="B952" t="s">
        <v>4000</v>
      </c>
      <c r="C952" t="s">
        <v>4077</v>
      </c>
      <c r="D952" t="s">
        <v>4830</v>
      </c>
      <c r="E952" t="s">
        <v>4834</v>
      </c>
      <c r="F952" t="s">
        <v>4073</v>
      </c>
      <c r="G952" s="160" t="s">
        <v>4074</v>
      </c>
      <c r="H952" t="s">
        <v>4075</v>
      </c>
      <c r="I952" s="160" t="s">
        <v>4076</v>
      </c>
      <c r="J952" t="s">
        <v>4077</v>
      </c>
      <c r="K952">
        <v>99</v>
      </c>
      <c r="L952" t="s">
        <v>3999</v>
      </c>
    </row>
    <row r="953" spans="1:12">
      <c r="A953" s="15">
        <v>40703605</v>
      </c>
      <c r="B953" t="s">
        <v>4000</v>
      </c>
      <c r="C953" t="s">
        <v>4077</v>
      </c>
      <c r="D953" t="s">
        <v>4830</v>
      </c>
      <c r="E953" t="s">
        <v>4835</v>
      </c>
      <c r="F953" t="s">
        <v>4073</v>
      </c>
      <c r="G953" s="160" t="s">
        <v>4074</v>
      </c>
      <c r="H953" t="s">
        <v>4075</v>
      </c>
      <c r="I953" s="160" t="s">
        <v>4076</v>
      </c>
      <c r="J953" t="s">
        <v>4077</v>
      </c>
      <c r="K953">
        <v>99</v>
      </c>
      <c r="L953" t="s">
        <v>3999</v>
      </c>
    </row>
    <row r="954" spans="1:12">
      <c r="A954" s="15">
        <v>40703606</v>
      </c>
      <c r="B954" t="s">
        <v>4000</v>
      </c>
      <c r="C954" t="s">
        <v>4077</v>
      </c>
      <c r="D954" t="s">
        <v>4830</v>
      </c>
      <c r="E954" t="s">
        <v>4836</v>
      </c>
      <c r="F954" t="s">
        <v>4073</v>
      </c>
      <c r="G954" s="160" t="s">
        <v>4074</v>
      </c>
      <c r="H954" t="s">
        <v>4075</v>
      </c>
      <c r="I954" s="160" t="s">
        <v>4076</v>
      </c>
      <c r="J954" t="s">
        <v>4077</v>
      </c>
      <c r="K954">
        <v>99</v>
      </c>
      <c r="L954" t="s">
        <v>3999</v>
      </c>
    </row>
    <row r="955" spans="1:12">
      <c r="A955" s="15">
        <v>40703607</v>
      </c>
      <c r="B955" t="s">
        <v>4000</v>
      </c>
      <c r="C955" t="s">
        <v>4077</v>
      </c>
      <c r="D955" t="s">
        <v>4830</v>
      </c>
      <c r="E955" t="s">
        <v>4837</v>
      </c>
      <c r="F955" t="s">
        <v>4073</v>
      </c>
      <c r="G955" s="160" t="s">
        <v>4074</v>
      </c>
      <c r="H955" t="s">
        <v>4075</v>
      </c>
      <c r="I955" s="160" t="s">
        <v>4076</v>
      </c>
      <c r="J955" t="s">
        <v>4077</v>
      </c>
      <c r="K955">
        <v>99</v>
      </c>
      <c r="L955" t="s">
        <v>3999</v>
      </c>
    </row>
    <row r="956" spans="1:12">
      <c r="A956" s="15">
        <v>40703608</v>
      </c>
      <c r="B956" t="s">
        <v>4000</v>
      </c>
      <c r="C956" t="s">
        <v>4077</v>
      </c>
      <c r="D956" t="s">
        <v>4830</v>
      </c>
      <c r="E956" t="s">
        <v>4838</v>
      </c>
      <c r="F956" t="s">
        <v>4073</v>
      </c>
      <c r="G956" s="160" t="s">
        <v>4074</v>
      </c>
      <c r="H956" t="s">
        <v>4075</v>
      </c>
      <c r="I956" s="160" t="s">
        <v>4076</v>
      </c>
      <c r="J956" t="s">
        <v>4077</v>
      </c>
      <c r="K956">
        <v>99</v>
      </c>
      <c r="L956" t="s">
        <v>3999</v>
      </c>
    </row>
    <row r="957" spans="1:12">
      <c r="A957" s="15">
        <v>40703609</v>
      </c>
      <c r="B957" t="s">
        <v>4000</v>
      </c>
      <c r="C957" t="s">
        <v>4077</v>
      </c>
      <c r="D957" t="s">
        <v>4830</v>
      </c>
      <c r="E957" t="s">
        <v>4839</v>
      </c>
      <c r="F957" t="s">
        <v>4073</v>
      </c>
      <c r="G957" s="160" t="s">
        <v>4074</v>
      </c>
      <c r="H957" t="s">
        <v>4075</v>
      </c>
      <c r="I957" s="160" t="s">
        <v>4076</v>
      </c>
      <c r="J957" t="s">
        <v>4077</v>
      </c>
      <c r="K957">
        <v>99</v>
      </c>
      <c r="L957" t="s">
        <v>3999</v>
      </c>
    </row>
    <row r="958" spans="1:12">
      <c r="A958" s="15">
        <v>40703610</v>
      </c>
      <c r="B958" t="s">
        <v>4000</v>
      </c>
      <c r="C958" t="s">
        <v>4077</v>
      </c>
      <c r="D958" t="s">
        <v>4830</v>
      </c>
      <c r="E958" t="s">
        <v>4840</v>
      </c>
      <c r="F958" t="s">
        <v>4073</v>
      </c>
      <c r="G958" s="160" t="s">
        <v>4074</v>
      </c>
      <c r="H958" t="s">
        <v>4075</v>
      </c>
      <c r="I958" s="160" t="s">
        <v>4076</v>
      </c>
      <c r="J958" t="s">
        <v>4077</v>
      </c>
      <c r="K958">
        <v>99</v>
      </c>
      <c r="L958" t="s">
        <v>3999</v>
      </c>
    </row>
    <row r="959" spans="1:12">
      <c r="A959" s="15">
        <v>40703611</v>
      </c>
      <c r="B959" t="s">
        <v>4000</v>
      </c>
      <c r="C959" t="s">
        <v>4077</v>
      </c>
      <c r="D959" t="s">
        <v>4830</v>
      </c>
      <c r="E959" t="s">
        <v>4841</v>
      </c>
      <c r="F959" t="s">
        <v>4073</v>
      </c>
      <c r="G959" s="160" t="s">
        <v>4074</v>
      </c>
      <c r="H959" t="s">
        <v>4075</v>
      </c>
      <c r="I959" s="160" t="s">
        <v>4076</v>
      </c>
      <c r="J959" t="s">
        <v>4077</v>
      </c>
      <c r="K959">
        <v>99</v>
      </c>
      <c r="L959" t="s">
        <v>3999</v>
      </c>
    </row>
    <row r="960" spans="1:12">
      <c r="A960" s="15">
        <v>40703612</v>
      </c>
      <c r="B960" t="s">
        <v>4000</v>
      </c>
      <c r="C960" t="s">
        <v>4077</v>
      </c>
      <c r="D960" t="s">
        <v>4830</v>
      </c>
      <c r="E960" t="s">
        <v>4842</v>
      </c>
      <c r="F960" t="s">
        <v>4073</v>
      </c>
      <c r="G960" s="160" t="s">
        <v>4074</v>
      </c>
      <c r="H960" t="s">
        <v>4075</v>
      </c>
      <c r="I960" s="160" t="s">
        <v>4076</v>
      </c>
      <c r="J960" t="s">
        <v>4077</v>
      </c>
      <c r="K960">
        <v>99</v>
      </c>
      <c r="L960" t="s">
        <v>3999</v>
      </c>
    </row>
    <row r="961" spans="1:12">
      <c r="A961" s="15">
        <v>40703613</v>
      </c>
      <c r="B961" t="s">
        <v>4000</v>
      </c>
      <c r="C961" t="s">
        <v>4077</v>
      </c>
      <c r="D961" t="s">
        <v>4830</v>
      </c>
      <c r="E961" t="s">
        <v>4843</v>
      </c>
      <c r="F961" t="s">
        <v>4073</v>
      </c>
      <c r="G961" s="160" t="s">
        <v>4074</v>
      </c>
      <c r="H961" t="s">
        <v>4075</v>
      </c>
      <c r="I961" s="160" t="s">
        <v>4076</v>
      </c>
      <c r="J961" t="s">
        <v>4077</v>
      </c>
      <c r="K961">
        <v>99</v>
      </c>
      <c r="L961" t="s">
        <v>3999</v>
      </c>
    </row>
    <row r="962" spans="1:12">
      <c r="A962" s="15">
        <v>40703614</v>
      </c>
      <c r="B962" t="s">
        <v>4000</v>
      </c>
      <c r="C962" t="s">
        <v>4077</v>
      </c>
      <c r="D962" t="s">
        <v>4830</v>
      </c>
      <c r="E962" t="s">
        <v>4844</v>
      </c>
      <c r="F962" t="s">
        <v>4073</v>
      </c>
      <c r="G962" s="160" t="s">
        <v>4074</v>
      </c>
      <c r="H962" t="s">
        <v>4075</v>
      </c>
      <c r="I962" s="160" t="s">
        <v>4076</v>
      </c>
      <c r="J962" t="s">
        <v>4077</v>
      </c>
      <c r="K962">
        <v>99</v>
      </c>
      <c r="L962" t="s">
        <v>3999</v>
      </c>
    </row>
    <row r="963" spans="1:12">
      <c r="A963" s="15">
        <v>40703615</v>
      </c>
      <c r="B963" t="s">
        <v>4000</v>
      </c>
      <c r="C963" t="s">
        <v>4077</v>
      </c>
      <c r="D963" t="s">
        <v>4830</v>
      </c>
      <c r="E963" t="s">
        <v>4845</v>
      </c>
      <c r="F963" t="s">
        <v>4073</v>
      </c>
      <c r="G963" s="160" t="s">
        <v>4074</v>
      </c>
      <c r="H963" t="s">
        <v>4075</v>
      </c>
      <c r="I963" s="160" t="s">
        <v>4076</v>
      </c>
      <c r="J963" t="s">
        <v>4077</v>
      </c>
      <c r="K963">
        <v>99</v>
      </c>
      <c r="L963" t="s">
        <v>3999</v>
      </c>
    </row>
    <row r="964" spans="1:12">
      <c r="A964" s="15">
        <v>40703616</v>
      </c>
      <c r="B964" t="s">
        <v>4000</v>
      </c>
      <c r="C964" t="s">
        <v>4077</v>
      </c>
      <c r="D964" t="s">
        <v>4830</v>
      </c>
      <c r="E964" t="s">
        <v>4846</v>
      </c>
      <c r="F964" t="s">
        <v>4073</v>
      </c>
      <c r="G964" s="160" t="s">
        <v>4074</v>
      </c>
      <c r="H964" t="s">
        <v>4075</v>
      </c>
      <c r="I964" s="160" t="s">
        <v>4076</v>
      </c>
      <c r="J964" t="s">
        <v>4077</v>
      </c>
      <c r="K964">
        <v>99</v>
      </c>
      <c r="L964" t="s">
        <v>3999</v>
      </c>
    </row>
    <row r="965" spans="1:12">
      <c r="A965" s="15">
        <v>40703617</v>
      </c>
      <c r="B965" t="s">
        <v>4000</v>
      </c>
      <c r="C965" t="s">
        <v>4077</v>
      </c>
      <c r="D965" t="s">
        <v>4830</v>
      </c>
      <c r="E965" t="s">
        <v>4847</v>
      </c>
      <c r="F965" t="s">
        <v>4073</v>
      </c>
      <c r="G965" s="160" t="s">
        <v>4074</v>
      </c>
      <c r="H965" t="s">
        <v>4075</v>
      </c>
      <c r="I965" s="160" t="s">
        <v>4076</v>
      </c>
      <c r="J965" t="s">
        <v>4077</v>
      </c>
      <c r="K965">
        <v>99</v>
      </c>
      <c r="L965" t="s">
        <v>3999</v>
      </c>
    </row>
    <row r="966" spans="1:12">
      <c r="A966" s="15">
        <v>40703618</v>
      </c>
      <c r="B966" t="s">
        <v>4000</v>
      </c>
      <c r="C966" t="s">
        <v>4077</v>
      </c>
      <c r="D966" t="s">
        <v>4830</v>
      </c>
      <c r="E966" t="s">
        <v>4848</v>
      </c>
      <c r="F966" t="s">
        <v>4073</v>
      </c>
      <c r="G966" s="160" t="s">
        <v>4074</v>
      </c>
      <c r="H966" t="s">
        <v>4075</v>
      </c>
      <c r="I966" s="160" t="s">
        <v>4076</v>
      </c>
      <c r="J966" t="s">
        <v>4077</v>
      </c>
      <c r="K966">
        <v>99</v>
      </c>
      <c r="L966" t="s">
        <v>3999</v>
      </c>
    </row>
    <row r="967" spans="1:12">
      <c r="A967" s="15">
        <v>40703619</v>
      </c>
      <c r="B967" t="s">
        <v>4000</v>
      </c>
      <c r="C967" t="s">
        <v>4077</v>
      </c>
      <c r="D967" t="s">
        <v>4830</v>
      </c>
      <c r="E967" t="s">
        <v>4849</v>
      </c>
      <c r="F967" t="s">
        <v>4073</v>
      </c>
      <c r="G967" s="160" t="s">
        <v>4074</v>
      </c>
      <c r="H967" t="s">
        <v>4075</v>
      </c>
      <c r="I967" s="160" t="s">
        <v>4076</v>
      </c>
      <c r="J967" t="s">
        <v>4077</v>
      </c>
      <c r="K967">
        <v>99</v>
      </c>
      <c r="L967" t="s">
        <v>3999</v>
      </c>
    </row>
    <row r="968" spans="1:12">
      <c r="A968" s="15">
        <v>40703620</v>
      </c>
      <c r="B968" t="s">
        <v>4000</v>
      </c>
      <c r="C968" t="s">
        <v>4077</v>
      </c>
      <c r="D968" t="s">
        <v>4830</v>
      </c>
      <c r="E968" t="s">
        <v>4850</v>
      </c>
      <c r="F968" t="s">
        <v>4073</v>
      </c>
      <c r="G968" s="160" t="s">
        <v>4074</v>
      </c>
      <c r="H968" t="s">
        <v>4075</v>
      </c>
      <c r="I968" s="160" t="s">
        <v>4076</v>
      </c>
      <c r="J968" t="s">
        <v>4077</v>
      </c>
      <c r="K968">
        <v>99</v>
      </c>
      <c r="L968" t="s">
        <v>3999</v>
      </c>
    </row>
    <row r="969" spans="1:12">
      <c r="A969" s="15">
        <v>40703621</v>
      </c>
      <c r="B969" t="s">
        <v>4000</v>
      </c>
      <c r="C969" t="s">
        <v>4077</v>
      </c>
      <c r="D969" t="s">
        <v>4830</v>
      </c>
      <c r="E969" t="s">
        <v>4851</v>
      </c>
      <c r="F969" t="s">
        <v>4073</v>
      </c>
      <c r="G969" s="160" t="s">
        <v>4074</v>
      </c>
      <c r="H969" t="s">
        <v>4075</v>
      </c>
      <c r="I969" s="160" t="s">
        <v>4076</v>
      </c>
      <c r="J969" t="s">
        <v>4077</v>
      </c>
      <c r="K969">
        <v>99</v>
      </c>
      <c r="L969" t="s">
        <v>3999</v>
      </c>
    </row>
    <row r="970" spans="1:12">
      <c r="A970" s="15">
        <v>40703622</v>
      </c>
      <c r="B970" t="s">
        <v>4000</v>
      </c>
      <c r="C970" t="s">
        <v>4077</v>
      </c>
      <c r="D970" t="s">
        <v>4830</v>
      </c>
      <c r="E970" t="s">
        <v>4852</v>
      </c>
      <c r="F970" t="s">
        <v>4073</v>
      </c>
      <c r="G970" s="160" t="s">
        <v>4074</v>
      </c>
      <c r="H970" t="s">
        <v>4075</v>
      </c>
      <c r="I970" s="160" t="s">
        <v>4076</v>
      </c>
      <c r="J970" t="s">
        <v>4077</v>
      </c>
      <c r="K970">
        <v>99</v>
      </c>
      <c r="L970" t="s">
        <v>3999</v>
      </c>
    </row>
    <row r="971" spans="1:12">
      <c r="A971" s="15">
        <v>40703623</v>
      </c>
      <c r="B971" t="s">
        <v>4000</v>
      </c>
      <c r="C971" t="s">
        <v>4077</v>
      </c>
      <c r="D971" t="s">
        <v>4830</v>
      </c>
      <c r="E971" t="s">
        <v>4853</v>
      </c>
      <c r="F971" t="s">
        <v>4073</v>
      </c>
      <c r="G971" s="160" t="s">
        <v>4074</v>
      </c>
      <c r="H971" t="s">
        <v>4075</v>
      </c>
      <c r="I971" s="160" t="s">
        <v>4076</v>
      </c>
      <c r="J971" t="s">
        <v>4077</v>
      </c>
      <c r="K971">
        <v>99</v>
      </c>
      <c r="L971" t="s">
        <v>3999</v>
      </c>
    </row>
    <row r="972" spans="1:12">
      <c r="A972" s="15">
        <v>40703624</v>
      </c>
      <c r="B972" t="s">
        <v>4000</v>
      </c>
      <c r="C972" t="s">
        <v>4077</v>
      </c>
      <c r="D972" t="s">
        <v>4830</v>
      </c>
      <c r="E972" t="s">
        <v>4854</v>
      </c>
      <c r="F972" t="s">
        <v>4073</v>
      </c>
      <c r="G972" s="160" t="s">
        <v>4074</v>
      </c>
      <c r="H972" t="s">
        <v>4075</v>
      </c>
      <c r="I972" s="160" t="s">
        <v>4076</v>
      </c>
      <c r="J972" t="s">
        <v>4077</v>
      </c>
      <c r="K972">
        <v>99</v>
      </c>
      <c r="L972" t="s">
        <v>3999</v>
      </c>
    </row>
    <row r="973" spans="1:12">
      <c r="A973" s="15">
        <v>40703625</v>
      </c>
      <c r="B973" t="s">
        <v>4000</v>
      </c>
      <c r="C973" t="s">
        <v>4077</v>
      </c>
      <c r="D973" t="s">
        <v>4830</v>
      </c>
      <c r="E973" t="s">
        <v>4855</v>
      </c>
      <c r="F973" t="s">
        <v>4073</v>
      </c>
      <c r="G973" s="160" t="s">
        <v>4074</v>
      </c>
      <c r="H973" t="s">
        <v>4075</v>
      </c>
      <c r="I973" s="160" t="s">
        <v>4076</v>
      </c>
      <c r="J973" t="s">
        <v>4077</v>
      </c>
      <c r="K973">
        <v>99</v>
      </c>
      <c r="L973" t="s">
        <v>3999</v>
      </c>
    </row>
    <row r="974" spans="1:12">
      <c r="A974" s="15">
        <v>40703626</v>
      </c>
      <c r="B974" t="s">
        <v>4000</v>
      </c>
      <c r="C974" t="s">
        <v>4077</v>
      </c>
      <c r="D974" t="s">
        <v>4830</v>
      </c>
      <c r="E974" t="s">
        <v>4856</v>
      </c>
      <c r="F974" t="s">
        <v>4073</v>
      </c>
      <c r="G974" s="160" t="s">
        <v>4074</v>
      </c>
      <c r="H974" t="s">
        <v>4075</v>
      </c>
      <c r="I974" s="160" t="s">
        <v>4076</v>
      </c>
      <c r="J974" t="s">
        <v>4077</v>
      </c>
      <c r="K974">
        <v>99</v>
      </c>
      <c r="L974" t="s">
        <v>3999</v>
      </c>
    </row>
    <row r="975" spans="1:12">
      <c r="A975" s="15">
        <v>40703697</v>
      </c>
      <c r="B975" t="s">
        <v>4000</v>
      </c>
      <c r="C975" t="s">
        <v>4077</v>
      </c>
      <c r="D975" t="s">
        <v>4830</v>
      </c>
      <c r="E975" t="s">
        <v>4857</v>
      </c>
      <c r="F975" t="s">
        <v>4073</v>
      </c>
      <c r="G975" s="160" t="s">
        <v>4074</v>
      </c>
      <c r="H975" t="s">
        <v>4075</v>
      </c>
      <c r="I975" s="160" t="s">
        <v>4076</v>
      </c>
      <c r="J975" t="s">
        <v>4077</v>
      </c>
      <c r="K975">
        <v>99</v>
      </c>
      <c r="L975" t="s">
        <v>3999</v>
      </c>
    </row>
    <row r="976" spans="1:12">
      <c r="A976" s="15">
        <v>40703698</v>
      </c>
      <c r="B976" t="s">
        <v>4000</v>
      </c>
      <c r="C976" t="s">
        <v>4077</v>
      </c>
      <c r="D976" t="s">
        <v>4830</v>
      </c>
      <c r="E976" t="s">
        <v>4858</v>
      </c>
      <c r="F976" t="s">
        <v>4073</v>
      </c>
      <c r="G976" s="160" t="s">
        <v>4074</v>
      </c>
      <c r="H976" t="s">
        <v>4075</v>
      </c>
      <c r="I976" s="160" t="s">
        <v>4076</v>
      </c>
      <c r="J976" t="s">
        <v>4077</v>
      </c>
      <c r="K976">
        <v>99</v>
      </c>
      <c r="L976" t="s">
        <v>3999</v>
      </c>
    </row>
    <row r="977" spans="1:12">
      <c r="A977" s="15">
        <v>40704001</v>
      </c>
      <c r="B977" t="s">
        <v>4000</v>
      </c>
      <c r="C977" t="s">
        <v>4077</v>
      </c>
      <c r="D977" t="s">
        <v>4859</v>
      </c>
      <c r="E977" t="s">
        <v>4860</v>
      </c>
      <c r="F977" t="s">
        <v>4073</v>
      </c>
      <c r="G977" s="160" t="s">
        <v>4074</v>
      </c>
      <c r="H977" t="s">
        <v>4075</v>
      </c>
      <c r="I977" s="160" t="s">
        <v>4076</v>
      </c>
      <c r="J977" t="s">
        <v>4077</v>
      </c>
      <c r="K977">
        <v>99</v>
      </c>
      <c r="L977" t="s">
        <v>3999</v>
      </c>
    </row>
    <row r="978" spans="1:12">
      <c r="A978" s="15">
        <v>40704002</v>
      </c>
      <c r="B978" t="s">
        <v>4000</v>
      </c>
      <c r="C978" t="s">
        <v>4077</v>
      </c>
      <c r="D978" t="s">
        <v>4859</v>
      </c>
      <c r="E978" t="s">
        <v>4861</v>
      </c>
      <c r="F978" t="s">
        <v>4073</v>
      </c>
      <c r="G978" s="160" t="s">
        <v>4074</v>
      </c>
      <c r="H978" t="s">
        <v>4075</v>
      </c>
      <c r="I978" s="160" t="s">
        <v>4076</v>
      </c>
      <c r="J978" t="s">
        <v>4077</v>
      </c>
      <c r="K978">
        <v>99</v>
      </c>
      <c r="L978" t="s">
        <v>3999</v>
      </c>
    </row>
    <row r="979" spans="1:12">
      <c r="A979" s="15">
        <v>40704003</v>
      </c>
      <c r="B979" t="s">
        <v>4000</v>
      </c>
      <c r="C979" t="s">
        <v>4077</v>
      </c>
      <c r="D979" t="s">
        <v>4859</v>
      </c>
      <c r="E979" t="s">
        <v>4862</v>
      </c>
      <c r="F979" t="s">
        <v>4073</v>
      </c>
      <c r="G979" s="160" t="s">
        <v>4074</v>
      </c>
      <c r="H979" t="s">
        <v>4075</v>
      </c>
      <c r="I979" s="160" t="s">
        <v>4076</v>
      </c>
      <c r="J979" t="s">
        <v>4077</v>
      </c>
      <c r="K979">
        <v>99</v>
      </c>
      <c r="L979" t="s">
        <v>3999</v>
      </c>
    </row>
    <row r="980" spans="1:12">
      <c r="A980" s="15">
        <v>40704004</v>
      </c>
      <c r="B980" t="s">
        <v>4000</v>
      </c>
      <c r="C980" t="s">
        <v>4077</v>
      </c>
      <c r="D980" t="s">
        <v>4859</v>
      </c>
      <c r="E980" t="s">
        <v>4863</v>
      </c>
      <c r="F980" t="s">
        <v>4073</v>
      </c>
      <c r="G980" s="160" t="s">
        <v>4074</v>
      </c>
      <c r="H980" t="s">
        <v>4075</v>
      </c>
      <c r="I980" s="160" t="s">
        <v>4076</v>
      </c>
      <c r="J980" t="s">
        <v>4077</v>
      </c>
      <c r="K980">
        <v>99</v>
      </c>
      <c r="L980" t="s">
        <v>3999</v>
      </c>
    </row>
    <row r="981" spans="1:12">
      <c r="A981" s="15">
        <v>40704005</v>
      </c>
      <c r="B981" t="s">
        <v>4000</v>
      </c>
      <c r="C981" t="s">
        <v>4077</v>
      </c>
      <c r="D981" t="s">
        <v>4859</v>
      </c>
      <c r="E981" t="s">
        <v>4864</v>
      </c>
      <c r="F981" t="s">
        <v>4073</v>
      </c>
      <c r="G981" s="160" t="s">
        <v>4074</v>
      </c>
      <c r="H981" t="s">
        <v>4075</v>
      </c>
      <c r="I981" s="160" t="s">
        <v>4076</v>
      </c>
      <c r="J981" t="s">
        <v>4077</v>
      </c>
      <c r="K981">
        <v>99</v>
      </c>
      <c r="L981" t="s">
        <v>3999</v>
      </c>
    </row>
    <row r="982" spans="1:12">
      <c r="A982" s="15">
        <v>40704006</v>
      </c>
      <c r="B982" t="s">
        <v>4000</v>
      </c>
      <c r="C982" t="s">
        <v>4077</v>
      </c>
      <c r="D982" t="s">
        <v>4859</v>
      </c>
      <c r="E982" t="s">
        <v>4865</v>
      </c>
      <c r="F982" t="s">
        <v>4073</v>
      </c>
      <c r="G982" s="160" t="s">
        <v>4074</v>
      </c>
      <c r="H982" t="s">
        <v>4075</v>
      </c>
      <c r="I982" s="160" t="s">
        <v>4076</v>
      </c>
      <c r="J982" t="s">
        <v>4077</v>
      </c>
      <c r="K982">
        <v>99</v>
      </c>
      <c r="L982" t="s">
        <v>3999</v>
      </c>
    </row>
    <row r="983" spans="1:12">
      <c r="A983" s="15">
        <v>40704007</v>
      </c>
      <c r="B983" t="s">
        <v>4000</v>
      </c>
      <c r="C983" t="s">
        <v>4077</v>
      </c>
      <c r="D983" t="s">
        <v>4859</v>
      </c>
      <c r="E983" t="s">
        <v>4866</v>
      </c>
      <c r="F983" t="s">
        <v>4073</v>
      </c>
      <c r="G983" s="160" t="s">
        <v>4074</v>
      </c>
      <c r="H983" t="s">
        <v>4075</v>
      </c>
      <c r="I983" s="160" t="s">
        <v>4076</v>
      </c>
      <c r="J983" t="s">
        <v>4077</v>
      </c>
      <c r="K983">
        <v>99</v>
      </c>
      <c r="L983" t="s">
        <v>3999</v>
      </c>
    </row>
    <row r="984" spans="1:12">
      <c r="A984" s="15">
        <v>40704008</v>
      </c>
      <c r="B984" t="s">
        <v>4000</v>
      </c>
      <c r="C984" t="s">
        <v>4077</v>
      </c>
      <c r="D984" t="s">
        <v>4859</v>
      </c>
      <c r="E984" t="s">
        <v>4867</v>
      </c>
      <c r="F984" t="s">
        <v>4073</v>
      </c>
      <c r="G984" s="160" t="s">
        <v>4074</v>
      </c>
      <c r="H984" t="s">
        <v>4075</v>
      </c>
      <c r="I984" s="160" t="s">
        <v>4076</v>
      </c>
      <c r="J984" t="s">
        <v>4077</v>
      </c>
      <c r="K984">
        <v>99</v>
      </c>
      <c r="L984" t="s">
        <v>3999</v>
      </c>
    </row>
    <row r="985" spans="1:12">
      <c r="A985" s="15">
        <v>40704009</v>
      </c>
      <c r="B985" t="s">
        <v>4000</v>
      </c>
      <c r="C985" t="s">
        <v>4077</v>
      </c>
      <c r="D985" t="s">
        <v>4859</v>
      </c>
      <c r="E985" t="s">
        <v>4868</v>
      </c>
      <c r="F985" t="s">
        <v>4073</v>
      </c>
      <c r="G985" s="160" t="s">
        <v>4074</v>
      </c>
      <c r="H985" t="s">
        <v>4075</v>
      </c>
      <c r="I985" s="160" t="s">
        <v>4076</v>
      </c>
      <c r="J985" t="s">
        <v>4077</v>
      </c>
      <c r="K985">
        <v>99</v>
      </c>
      <c r="L985" t="s">
        <v>3999</v>
      </c>
    </row>
    <row r="986" spans="1:12">
      <c r="A986" s="15">
        <v>40704010</v>
      </c>
      <c r="B986" t="s">
        <v>4000</v>
      </c>
      <c r="C986" t="s">
        <v>4077</v>
      </c>
      <c r="D986" t="s">
        <v>4859</v>
      </c>
      <c r="E986" t="s">
        <v>4869</v>
      </c>
      <c r="F986" t="s">
        <v>4073</v>
      </c>
      <c r="G986" s="160" t="s">
        <v>4074</v>
      </c>
      <c r="H986" t="s">
        <v>4075</v>
      </c>
      <c r="I986" s="160" t="s">
        <v>4076</v>
      </c>
      <c r="J986" t="s">
        <v>4077</v>
      </c>
      <c r="K986">
        <v>99</v>
      </c>
      <c r="L986" t="s">
        <v>3999</v>
      </c>
    </row>
    <row r="987" spans="1:12">
      <c r="A987" s="15">
        <v>40704011</v>
      </c>
      <c r="B987" t="s">
        <v>4000</v>
      </c>
      <c r="C987" t="s">
        <v>4077</v>
      </c>
      <c r="D987" t="s">
        <v>4859</v>
      </c>
      <c r="E987" t="s">
        <v>4870</v>
      </c>
      <c r="F987" t="s">
        <v>4073</v>
      </c>
      <c r="G987" s="160" t="s">
        <v>4074</v>
      </c>
      <c r="H987" t="s">
        <v>4075</v>
      </c>
      <c r="I987" s="160" t="s">
        <v>4076</v>
      </c>
      <c r="J987" t="s">
        <v>4077</v>
      </c>
      <c r="K987">
        <v>99</v>
      </c>
      <c r="L987" t="s">
        <v>3999</v>
      </c>
    </row>
    <row r="988" spans="1:12">
      <c r="A988" s="15">
        <v>40704012</v>
      </c>
      <c r="B988" t="s">
        <v>4000</v>
      </c>
      <c r="C988" t="s">
        <v>4077</v>
      </c>
      <c r="D988" t="s">
        <v>4859</v>
      </c>
      <c r="E988" t="s">
        <v>4871</v>
      </c>
      <c r="F988" t="s">
        <v>4073</v>
      </c>
      <c r="G988" s="160" t="s">
        <v>4074</v>
      </c>
      <c r="H988" t="s">
        <v>4075</v>
      </c>
      <c r="I988" s="160" t="s">
        <v>4076</v>
      </c>
      <c r="J988" t="s">
        <v>4077</v>
      </c>
      <c r="K988">
        <v>99</v>
      </c>
      <c r="L988" t="s">
        <v>3999</v>
      </c>
    </row>
    <row r="989" spans="1:12">
      <c r="A989" s="15">
        <v>40704097</v>
      </c>
      <c r="B989" t="s">
        <v>4000</v>
      </c>
      <c r="C989" t="s">
        <v>4077</v>
      </c>
      <c r="D989" t="s">
        <v>4859</v>
      </c>
      <c r="E989" t="s">
        <v>4872</v>
      </c>
      <c r="F989" t="s">
        <v>4073</v>
      </c>
      <c r="G989" s="160" t="s">
        <v>4074</v>
      </c>
      <c r="H989" t="s">
        <v>4075</v>
      </c>
      <c r="I989" s="160" t="s">
        <v>4076</v>
      </c>
      <c r="J989" t="s">
        <v>4077</v>
      </c>
      <c r="K989">
        <v>99</v>
      </c>
      <c r="L989" t="s">
        <v>3999</v>
      </c>
    </row>
    <row r="990" spans="1:12">
      <c r="A990" s="15">
        <v>40704098</v>
      </c>
      <c r="B990" t="s">
        <v>4000</v>
      </c>
      <c r="C990" t="s">
        <v>4077</v>
      </c>
      <c r="D990" t="s">
        <v>4859</v>
      </c>
      <c r="E990" t="s">
        <v>4873</v>
      </c>
      <c r="F990" t="s">
        <v>4073</v>
      </c>
      <c r="G990" s="160" t="s">
        <v>4074</v>
      </c>
      <c r="H990" t="s">
        <v>4075</v>
      </c>
      <c r="I990" s="160" t="s">
        <v>4076</v>
      </c>
      <c r="J990" t="s">
        <v>4077</v>
      </c>
      <c r="K990">
        <v>99</v>
      </c>
      <c r="L990" t="s">
        <v>3999</v>
      </c>
    </row>
    <row r="991" spans="1:12">
      <c r="A991" s="15">
        <v>40704401</v>
      </c>
      <c r="B991" t="s">
        <v>4000</v>
      </c>
      <c r="C991" t="s">
        <v>4077</v>
      </c>
      <c r="D991" t="s">
        <v>4874</v>
      </c>
      <c r="E991" t="s">
        <v>4875</v>
      </c>
      <c r="F991" t="s">
        <v>4073</v>
      </c>
      <c r="G991" s="160" t="s">
        <v>4074</v>
      </c>
      <c r="H991" t="s">
        <v>4075</v>
      </c>
      <c r="I991" s="160" t="s">
        <v>4076</v>
      </c>
      <c r="J991" t="s">
        <v>4077</v>
      </c>
      <c r="K991">
        <v>99</v>
      </c>
      <c r="L991" t="s">
        <v>3999</v>
      </c>
    </row>
    <row r="992" spans="1:12">
      <c r="A992" s="15">
        <v>40704402</v>
      </c>
      <c r="B992" t="s">
        <v>4000</v>
      </c>
      <c r="C992" t="s">
        <v>4077</v>
      </c>
      <c r="D992" t="s">
        <v>4874</v>
      </c>
      <c r="E992" t="s">
        <v>4876</v>
      </c>
      <c r="F992" t="s">
        <v>4073</v>
      </c>
      <c r="G992" s="160" t="s">
        <v>4074</v>
      </c>
      <c r="H992" t="s">
        <v>4075</v>
      </c>
      <c r="I992" s="160" t="s">
        <v>4076</v>
      </c>
      <c r="J992" t="s">
        <v>4077</v>
      </c>
      <c r="K992">
        <v>99</v>
      </c>
      <c r="L992" t="s">
        <v>3999</v>
      </c>
    </row>
    <row r="993" spans="1:12">
      <c r="A993" s="15">
        <v>40704403</v>
      </c>
      <c r="B993" t="s">
        <v>4000</v>
      </c>
      <c r="C993" t="s">
        <v>4077</v>
      </c>
      <c r="D993" t="s">
        <v>4874</v>
      </c>
      <c r="E993" t="s">
        <v>4877</v>
      </c>
      <c r="F993" t="s">
        <v>4073</v>
      </c>
      <c r="G993" s="160" t="s">
        <v>4074</v>
      </c>
      <c r="H993" t="s">
        <v>4075</v>
      </c>
      <c r="I993" s="160" t="s">
        <v>4076</v>
      </c>
      <c r="J993" t="s">
        <v>4077</v>
      </c>
      <c r="K993">
        <v>99</v>
      </c>
      <c r="L993" t="s">
        <v>3999</v>
      </c>
    </row>
    <row r="994" spans="1:12">
      <c r="A994" s="15">
        <v>40704404</v>
      </c>
      <c r="B994" t="s">
        <v>4000</v>
      </c>
      <c r="C994" t="s">
        <v>4077</v>
      </c>
      <c r="D994" t="s">
        <v>4874</v>
      </c>
      <c r="E994" t="s">
        <v>4878</v>
      </c>
      <c r="F994" t="s">
        <v>4073</v>
      </c>
      <c r="G994" s="160" t="s">
        <v>4074</v>
      </c>
      <c r="H994" t="s">
        <v>4075</v>
      </c>
      <c r="I994" s="160" t="s">
        <v>4076</v>
      </c>
      <c r="J994" t="s">
        <v>4077</v>
      </c>
      <c r="K994">
        <v>99</v>
      </c>
      <c r="L994" t="s">
        <v>3999</v>
      </c>
    </row>
    <row r="995" spans="1:12">
      <c r="A995" s="15">
        <v>40704405</v>
      </c>
      <c r="B995" t="s">
        <v>4000</v>
      </c>
      <c r="C995" t="s">
        <v>4077</v>
      </c>
      <c r="D995" t="s">
        <v>4874</v>
      </c>
      <c r="E995" t="s">
        <v>4879</v>
      </c>
      <c r="F995" t="s">
        <v>4073</v>
      </c>
      <c r="G995" s="160" t="s">
        <v>4074</v>
      </c>
      <c r="H995" t="s">
        <v>4075</v>
      </c>
      <c r="I995" s="160" t="s">
        <v>4076</v>
      </c>
      <c r="J995" t="s">
        <v>4077</v>
      </c>
      <c r="K995">
        <v>99</v>
      </c>
      <c r="L995" t="s">
        <v>3999</v>
      </c>
    </row>
    <row r="996" spans="1:12">
      <c r="A996" s="15">
        <v>40704406</v>
      </c>
      <c r="B996" t="s">
        <v>4000</v>
      </c>
      <c r="C996" t="s">
        <v>4077</v>
      </c>
      <c r="D996" t="s">
        <v>4874</v>
      </c>
      <c r="E996" t="s">
        <v>4880</v>
      </c>
      <c r="F996" t="s">
        <v>4073</v>
      </c>
      <c r="G996" s="160" t="s">
        <v>4074</v>
      </c>
      <c r="H996" t="s">
        <v>4075</v>
      </c>
      <c r="I996" s="160" t="s">
        <v>4076</v>
      </c>
      <c r="J996" t="s">
        <v>4077</v>
      </c>
      <c r="K996">
        <v>99</v>
      </c>
      <c r="L996" t="s">
        <v>3999</v>
      </c>
    </row>
    <row r="997" spans="1:12">
      <c r="A997" s="15">
        <v>40704407</v>
      </c>
      <c r="B997" t="s">
        <v>4000</v>
      </c>
      <c r="C997" t="s">
        <v>4077</v>
      </c>
      <c r="D997" t="s">
        <v>4874</v>
      </c>
      <c r="E997" t="s">
        <v>4881</v>
      </c>
      <c r="F997" t="s">
        <v>4073</v>
      </c>
      <c r="G997" s="160" t="s">
        <v>4074</v>
      </c>
      <c r="H997" t="s">
        <v>4075</v>
      </c>
      <c r="I997" s="160" t="s">
        <v>4076</v>
      </c>
      <c r="J997" t="s">
        <v>4077</v>
      </c>
      <c r="K997">
        <v>99</v>
      </c>
      <c r="L997" t="s">
        <v>3999</v>
      </c>
    </row>
    <row r="998" spans="1:12">
      <c r="A998" s="15">
        <v>40704408</v>
      </c>
      <c r="B998" t="s">
        <v>4000</v>
      </c>
      <c r="C998" t="s">
        <v>4077</v>
      </c>
      <c r="D998" t="s">
        <v>4874</v>
      </c>
      <c r="E998" t="s">
        <v>4882</v>
      </c>
      <c r="F998" t="s">
        <v>4073</v>
      </c>
      <c r="G998" s="160" t="s">
        <v>4074</v>
      </c>
      <c r="H998" t="s">
        <v>4075</v>
      </c>
      <c r="I998" s="160" t="s">
        <v>4076</v>
      </c>
      <c r="J998" t="s">
        <v>4077</v>
      </c>
      <c r="K998">
        <v>99</v>
      </c>
      <c r="L998" t="s">
        <v>3999</v>
      </c>
    </row>
    <row r="999" spans="1:12">
      <c r="A999" s="15">
        <v>40704409</v>
      </c>
      <c r="B999" t="s">
        <v>4000</v>
      </c>
      <c r="C999" t="s">
        <v>4077</v>
      </c>
      <c r="D999" t="s">
        <v>4874</v>
      </c>
      <c r="E999" t="s">
        <v>4883</v>
      </c>
      <c r="F999" t="s">
        <v>4073</v>
      </c>
      <c r="G999" s="160" t="s">
        <v>4074</v>
      </c>
      <c r="H999" t="s">
        <v>4075</v>
      </c>
      <c r="I999" s="160" t="s">
        <v>4076</v>
      </c>
      <c r="J999" t="s">
        <v>4077</v>
      </c>
      <c r="K999">
        <v>99</v>
      </c>
      <c r="L999" t="s">
        <v>3999</v>
      </c>
    </row>
    <row r="1000" spans="1:12">
      <c r="A1000" s="15">
        <v>40704410</v>
      </c>
      <c r="B1000" t="s">
        <v>4000</v>
      </c>
      <c r="C1000" t="s">
        <v>4077</v>
      </c>
      <c r="D1000" t="s">
        <v>4874</v>
      </c>
      <c r="E1000" t="s">
        <v>4884</v>
      </c>
      <c r="F1000" t="s">
        <v>4073</v>
      </c>
      <c r="G1000" s="160" t="s">
        <v>4074</v>
      </c>
      <c r="H1000" t="s">
        <v>4075</v>
      </c>
      <c r="I1000" s="160" t="s">
        <v>4076</v>
      </c>
      <c r="J1000" t="s">
        <v>4077</v>
      </c>
      <c r="K1000">
        <v>99</v>
      </c>
      <c r="L1000" t="s">
        <v>3999</v>
      </c>
    </row>
    <row r="1001" spans="1:12">
      <c r="A1001" s="15">
        <v>40704411</v>
      </c>
      <c r="B1001" t="s">
        <v>4000</v>
      </c>
      <c r="C1001" t="s">
        <v>4077</v>
      </c>
      <c r="D1001" t="s">
        <v>4874</v>
      </c>
      <c r="E1001" t="s">
        <v>4885</v>
      </c>
      <c r="F1001" t="s">
        <v>4073</v>
      </c>
      <c r="G1001" s="160" t="s">
        <v>4074</v>
      </c>
      <c r="H1001" t="s">
        <v>4075</v>
      </c>
      <c r="I1001" s="160" t="s">
        <v>4076</v>
      </c>
      <c r="J1001" t="s">
        <v>4077</v>
      </c>
      <c r="K1001">
        <v>99</v>
      </c>
      <c r="L1001" t="s">
        <v>3999</v>
      </c>
    </row>
    <row r="1002" spans="1:12">
      <c r="A1002" s="15">
        <v>40704412</v>
      </c>
      <c r="B1002" t="s">
        <v>4000</v>
      </c>
      <c r="C1002" t="s">
        <v>4077</v>
      </c>
      <c r="D1002" t="s">
        <v>4874</v>
      </c>
      <c r="E1002" t="s">
        <v>4886</v>
      </c>
      <c r="F1002" t="s">
        <v>4073</v>
      </c>
      <c r="G1002" s="160" t="s">
        <v>4074</v>
      </c>
      <c r="H1002" t="s">
        <v>4075</v>
      </c>
      <c r="I1002" s="160" t="s">
        <v>4076</v>
      </c>
      <c r="J1002" t="s">
        <v>4077</v>
      </c>
      <c r="K1002">
        <v>99</v>
      </c>
      <c r="L1002" t="s">
        <v>3999</v>
      </c>
    </row>
    <row r="1003" spans="1:12">
      <c r="A1003" s="15">
        <v>40704413</v>
      </c>
      <c r="B1003" t="s">
        <v>4000</v>
      </c>
      <c r="C1003" t="s">
        <v>4077</v>
      </c>
      <c r="D1003" t="s">
        <v>4874</v>
      </c>
      <c r="E1003" t="s">
        <v>4887</v>
      </c>
      <c r="F1003" t="s">
        <v>4073</v>
      </c>
      <c r="G1003" s="160" t="s">
        <v>4074</v>
      </c>
      <c r="H1003" t="s">
        <v>4075</v>
      </c>
      <c r="I1003" s="160" t="s">
        <v>4076</v>
      </c>
      <c r="J1003" t="s">
        <v>4077</v>
      </c>
      <c r="K1003">
        <v>99</v>
      </c>
      <c r="L1003" t="s">
        <v>3999</v>
      </c>
    </row>
    <row r="1004" spans="1:12">
      <c r="A1004" s="15">
        <v>40704414</v>
      </c>
      <c r="B1004" t="s">
        <v>4000</v>
      </c>
      <c r="C1004" t="s">
        <v>4077</v>
      </c>
      <c r="D1004" t="s">
        <v>4874</v>
      </c>
      <c r="E1004" t="s">
        <v>4888</v>
      </c>
      <c r="F1004" t="s">
        <v>4073</v>
      </c>
      <c r="G1004" s="160" t="s">
        <v>4074</v>
      </c>
      <c r="H1004" t="s">
        <v>4075</v>
      </c>
      <c r="I1004" s="160" t="s">
        <v>4076</v>
      </c>
      <c r="J1004" t="s">
        <v>4077</v>
      </c>
      <c r="K1004">
        <v>99</v>
      </c>
      <c r="L1004" t="s">
        <v>3999</v>
      </c>
    </row>
    <row r="1005" spans="1:12">
      <c r="A1005" s="15">
        <v>40704415</v>
      </c>
      <c r="B1005" t="s">
        <v>4000</v>
      </c>
      <c r="C1005" t="s">
        <v>4077</v>
      </c>
      <c r="D1005" t="s">
        <v>4874</v>
      </c>
      <c r="E1005" t="s">
        <v>4889</v>
      </c>
      <c r="F1005" t="s">
        <v>4073</v>
      </c>
      <c r="G1005" s="160" t="s">
        <v>4074</v>
      </c>
      <c r="H1005" t="s">
        <v>4075</v>
      </c>
      <c r="I1005" s="160" t="s">
        <v>4076</v>
      </c>
      <c r="J1005" t="s">
        <v>4077</v>
      </c>
      <c r="K1005">
        <v>99</v>
      </c>
      <c r="L1005" t="s">
        <v>3999</v>
      </c>
    </row>
    <row r="1006" spans="1:12">
      <c r="A1006" s="15">
        <v>40704416</v>
      </c>
      <c r="B1006" t="s">
        <v>4000</v>
      </c>
      <c r="C1006" t="s">
        <v>4077</v>
      </c>
      <c r="D1006" t="s">
        <v>4874</v>
      </c>
      <c r="E1006" t="s">
        <v>4890</v>
      </c>
      <c r="F1006" t="s">
        <v>4073</v>
      </c>
      <c r="G1006" s="160" t="s">
        <v>4074</v>
      </c>
      <c r="H1006" t="s">
        <v>4075</v>
      </c>
      <c r="I1006" s="160" t="s">
        <v>4076</v>
      </c>
      <c r="J1006" t="s">
        <v>4077</v>
      </c>
      <c r="K1006">
        <v>99</v>
      </c>
      <c r="L1006" t="s">
        <v>3999</v>
      </c>
    </row>
    <row r="1007" spans="1:12">
      <c r="A1007" s="15">
        <v>40704417</v>
      </c>
      <c r="B1007" t="s">
        <v>4000</v>
      </c>
      <c r="C1007" t="s">
        <v>4077</v>
      </c>
      <c r="D1007" t="s">
        <v>4874</v>
      </c>
      <c r="E1007" t="s">
        <v>4891</v>
      </c>
      <c r="F1007" t="s">
        <v>4073</v>
      </c>
      <c r="G1007" s="160" t="s">
        <v>4074</v>
      </c>
      <c r="H1007" t="s">
        <v>4075</v>
      </c>
      <c r="I1007" s="160" t="s">
        <v>4076</v>
      </c>
      <c r="J1007" t="s">
        <v>4077</v>
      </c>
      <c r="K1007">
        <v>99</v>
      </c>
      <c r="L1007" t="s">
        <v>3999</v>
      </c>
    </row>
    <row r="1008" spans="1:12">
      <c r="A1008" s="15">
        <v>40704418</v>
      </c>
      <c r="B1008" t="s">
        <v>4000</v>
      </c>
      <c r="C1008" t="s">
        <v>4077</v>
      </c>
      <c r="D1008" t="s">
        <v>4874</v>
      </c>
      <c r="E1008" t="s">
        <v>4892</v>
      </c>
      <c r="F1008" t="s">
        <v>4073</v>
      </c>
      <c r="G1008" s="160" t="s">
        <v>4074</v>
      </c>
      <c r="H1008" t="s">
        <v>4075</v>
      </c>
      <c r="I1008" s="160" t="s">
        <v>4076</v>
      </c>
      <c r="J1008" t="s">
        <v>4077</v>
      </c>
      <c r="K1008">
        <v>99</v>
      </c>
      <c r="L1008" t="s">
        <v>3999</v>
      </c>
    </row>
    <row r="1009" spans="1:12">
      <c r="A1009" s="15">
        <v>40704419</v>
      </c>
      <c r="B1009" t="s">
        <v>4000</v>
      </c>
      <c r="C1009" t="s">
        <v>4077</v>
      </c>
      <c r="D1009" t="s">
        <v>4874</v>
      </c>
      <c r="E1009" t="s">
        <v>4893</v>
      </c>
      <c r="F1009" t="s">
        <v>4073</v>
      </c>
      <c r="G1009" s="160" t="s">
        <v>4074</v>
      </c>
      <c r="H1009" t="s">
        <v>4075</v>
      </c>
      <c r="I1009" s="160" t="s">
        <v>4076</v>
      </c>
      <c r="J1009" t="s">
        <v>4077</v>
      </c>
      <c r="K1009">
        <v>99</v>
      </c>
      <c r="L1009" t="s">
        <v>3999</v>
      </c>
    </row>
    <row r="1010" spans="1:12">
      <c r="A1010" s="15">
        <v>40704420</v>
      </c>
      <c r="B1010" t="s">
        <v>4000</v>
      </c>
      <c r="C1010" t="s">
        <v>4077</v>
      </c>
      <c r="D1010" t="s">
        <v>4874</v>
      </c>
      <c r="E1010" t="s">
        <v>4894</v>
      </c>
      <c r="F1010" t="s">
        <v>4073</v>
      </c>
      <c r="G1010" s="160" t="s">
        <v>4074</v>
      </c>
      <c r="H1010" t="s">
        <v>4075</v>
      </c>
      <c r="I1010" s="160" t="s">
        <v>4076</v>
      </c>
      <c r="J1010" t="s">
        <v>4077</v>
      </c>
      <c r="K1010">
        <v>99</v>
      </c>
      <c r="L1010" t="s">
        <v>3999</v>
      </c>
    </row>
    <row r="1011" spans="1:12">
      <c r="A1011" s="15">
        <v>40704421</v>
      </c>
      <c r="B1011" t="s">
        <v>4000</v>
      </c>
      <c r="C1011" t="s">
        <v>4077</v>
      </c>
      <c r="D1011" t="s">
        <v>4874</v>
      </c>
      <c r="E1011" t="s">
        <v>4895</v>
      </c>
      <c r="F1011" t="s">
        <v>4073</v>
      </c>
      <c r="G1011" s="160" t="s">
        <v>4074</v>
      </c>
      <c r="H1011" t="s">
        <v>4075</v>
      </c>
      <c r="I1011" s="160" t="s">
        <v>4076</v>
      </c>
      <c r="J1011" t="s">
        <v>4077</v>
      </c>
      <c r="K1011">
        <v>99</v>
      </c>
      <c r="L1011" t="s">
        <v>3999</v>
      </c>
    </row>
    <row r="1012" spans="1:12">
      <c r="A1012" s="15">
        <v>40704422</v>
      </c>
      <c r="B1012" t="s">
        <v>4000</v>
      </c>
      <c r="C1012" t="s">
        <v>4077</v>
      </c>
      <c r="D1012" t="s">
        <v>4874</v>
      </c>
      <c r="E1012" t="s">
        <v>4896</v>
      </c>
      <c r="F1012" t="s">
        <v>4073</v>
      </c>
      <c r="G1012" s="160" t="s">
        <v>4074</v>
      </c>
      <c r="H1012" t="s">
        <v>4075</v>
      </c>
      <c r="I1012" s="160" t="s">
        <v>4076</v>
      </c>
      <c r="J1012" t="s">
        <v>4077</v>
      </c>
      <c r="K1012">
        <v>99</v>
      </c>
      <c r="L1012" t="s">
        <v>3999</v>
      </c>
    </row>
    <row r="1013" spans="1:12">
      <c r="A1013" s="15">
        <v>40704423</v>
      </c>
      <c r="B1013" t="s">
        <v>4000</v>
      </c>
      <c r="C1013" t="s">
        <v>4077</v>
      </c>
      <c r="D1013" t="s">
        <v>4874</v>
      </c>
      <c r="E1013" t="s">
        <v>4897</v>
      </c>
      <c r="F1013" t="s">
        <v>4073</v>
      </c>
      <c r="G1013" s="160" t="s">
        <v>4074</v>
      </c>
      <c r="H1013" t="s">
        <v>4075</v>
      </c>
      <c r="I1013" s="160" t="s">
        <v>4076</v>
      </c>
      <c r="J1013" t="s">
        <v>4077</v>
      </c>
      <c r="K1013">
        <v>99</v>
      </c>
      <c r="L1013" t="s">
        <v>3999</v>
      </c>
    </row>
    <row r="1014" spans="1:12">
      <c r="A1014" s="15">
        <v>40704424</v>
      </c>
      <c r="B1014" t="s">
        <v>4000</v>
      </c>
      <c r="C1014" t="s">
        <v>4077</v>
      </c>
      <c r="D1014" t="s">
        <v>4874</v>
      </c>
      <c r="E1014" t="s">
        <v>4898</v>
      </c>
      <c r="F1014" t="s">
        <v>4073</v>
      </c>
      <c r="G1014" s="160" t="s">
        <v>4074</v>
      </c>
      <c r="H1014" t="s">
        <v>4075</v>
      </c>
      <c r="I1014" s="160" t="s">
        <v>4076</v>
      </c>
      <c r="J1014" t="s">
        <v>4077</v>
      </c>
      <c r="K1014">
        <v>99</v>
      </c>
      <c r="L1014" t="s">
        <v>3999</v>
      </c>
    </row>
    <row r="1015" spans="1:12">
      <c r="A1015" s="15">
        <v>40704425</v>
      </c>
      <c r="B1015" t="s">
        <v>4000</v>
      </c>
      <c r="C1015" t="s">
        <v>4077</v>
      </c>
      <c r="D1015" t="s">
        <v>4874</v>
      </c>
      <c r="E1015" t="s">
        <v>4899</v>
      </c>
      <c r="F1015" t="s">
        <v>4073</v>
      </c>
      <c r="G1015" s="160" t="s">
        <v>4074</v>
      </c>
      <c r="H1015" t="s">
        <v>4075</v>
      </c>
      <c r="I1015" s="160" t="s">
        <v>4076</v>
      </c>
      <c r="J1015" t="s">
        <v>4077</v>
      </c>
      <c r="K1015">
        <v>99</v>
      </c>
      <c r="L1015" t="s">
        <v>3999</v>
      </c>
    </row>
    <row r="1016" spans="1:12">
      <c r="A1016" s="15">
        <v>40704426</v>
      </c>
      <c r="B1016" t="s">
        <v>4000</v>
      </c>
      <c r="C1016" t="s">
        <v>4077</v>
      </c>
      <c r="D1016" t="s">
        <v>4874</v>
      </c>
      <c r="E1016" t="s">
        <v>4900</v>
      </c>
      <c r="F1016" t="s">
        <v>4073</v>
      </c>
      <c r="G1016" s="160" t="s">
        <v>4074</v>
      </c>
      <c r="H1016" t="s">
        <v>4075</v>
      </c>
      <c r="I1016" s="160" t="s">
        <v>4076</v>
      </c>
      <c r="J1016" t="s">
        <v>4077</v>
      </c>
      <c r="K1016">
        <v>99</v>
      </c>
      <c r="L1016" t="s">
        <v>3999</v>
      </c>
    </row>
    <row r="1017" spans="1:12">
      <c r="A1017" s="15">
        <v>40704497</v>
      </c>
      <c r="B1017" t="s">
        <v>4000</v>
      </c>
      <c r="C1017" t="s">
        <v>4077</v>
      </c>
      <c r="D1017" t="s">
        <v>4874</v>
      </c>
      <c r="E1017" t="s">
        <v>4901</v>
      </c>
      <c r="F1017" t="s">
        <v>4073</v>
      </c>
      <c r="G1017" s="160" t="s">
        <v>4074</v>
      </c>
      <c r="H1017" t="s">
        <v>4075</v>
      </c>
      <c r="I1017" s="160" t="s">
        <v>4076</v>
      </c>
      <c r="J1017" t="s">
        <v>4077</v>
      </c>
      <c r="K1017">
        <v>99</v>
      </c>
      <c r="L1017" t="s">
        <v>3999</v>
      </c>
    </row>
    <row r="1018" spans="1:12">
      <c r="A1018" s="15">
        <v>40704498</v>
      </c>
      <c r="B1018" t="s">
        <v>4000</v>
      </c>
      <c r="C1018" t="s">
        <v>4077</v>
      </c>
      <c r="D1018" t="s">
        <v>4874</v>
      </c>
      <c r="E1018" t="s">
        <v>4902</v>
      </c>
      <c r="F1018" t="s">
        <v>4073</v>
      </c>
      <c r="G1018" s="160" t="s">
        <v>4074</v>
      </c>
      <c r="H1018" t="s">
        <v>4075</v>
      </c>
      <c r="I1018" s="160" t="s">
        <v>4076</v>
      </c>
      <c r="J1018" t="s">
        <v>4077</v>
      </c>
      <c r="K1018">
        <v>99</v>
      </c>
      <c r="L1018" t="s">
        <v>3999</v>
      </c>
    </row>
    <row r="1019" spans="1:12">
      <c r="A1019" s="15">
        <v>40704801</v>
      </c>
      <c r="B1019" t="s">
        <v>4000</v>
      </c>
      <c r="C1019" t="s">
        <v>4077</v>
      </c>
      <c r="D1019" t="s">
        <v>4903</v>
      </c>
      <c r="E1019" t="s">
        <v>4904</v>
      </c>
      <c r="F1019" t="s">
        <v>4073</v>
      </c>
      <c r="G1019" s="160" t="s">
        <v>4074</v>
      </c>
      <c r="H1019" t="s">
        <v>4075</v>
      </c>
      <c r="I1019" s="160" t="s">
        <v>4076</v>
      </c>
      <c r="J1019" t="s">
        <v>4077</v>
      </c>
      <c r="K1019">
        <v>99</v>
      </c>
      <c r="L1019" t="s">
        <v>3999</v>
      </c>
    </row>
    <row r="1020" spans="1:12">
      <c r="A1020" s="15">
        <v>40704802</v>
      </c>
      <c r="B1020" t="s">
        <v>4000</v>
      </c>
      <c r="C1020" t="s">
        <v>4077</v>
      </c>
      <c r="D1020" t="s">
        <v>4903</v>
      </c>
      <c r="E1020" t="s">
        <v>4905</v>
      </c>
      <c r="F1020" t="s">
        <v>4073</v>
      </c>
      <c r="G1020" s="160" t="s">
        <v>4074</v>
      </c>
      <c r="H1020" t="s">
        <v>4075</v>
      </c>
      <c r="I1020" s="160" t="s">
        <v>4076</v>
      </c>
      <c r="J1020" t="s">
        <v>4077</v>
      </c>
      <c r="K1020">
        <v>99</v>
      </c>
      <c r="L1020" t="s">
        <v>3999</v>
      </c>
    </row>
    <row r="1021" spans="1:12">
      <c r="A1021" s="15">
        <v>40704805</v>
      </c>
      <c r="B1021" t="s">
        <v>4000</v>
      </c>
      <c r="C1021" t="s">
        <v>4077</v>
      </c>
      <c r="D1021" t="s">
        <v>4903</v>
      </c>
      <c r="E1021" t="s">
        <v>4906</v>
      </c>
      <c r="F1021" t="s">
        <v>4073</v>
      </c>
      <c r="G1021" s="160" t="s">
        <v>4074</v>
      </c>
      <c r="H1021" t="s">
        <v>4075</v>
      </c>
      <c r="I1021" s="160" t="s">
        <v>4076</v>
      </c>
      <c r="J1021" t="s">
        <v>4077</v>
      </c>
      <c r="K1021">
        <v>99</v>
      </c>
      <c r="L1021" t="s">
        <v>3999</v>
      </c>
    </row>
    <row r="1022" spans="1:12">
      <c r="A1022" s="15">
        <v>40704806</v>
      </c>
      <c r="B1022" t="s">
        <v>4000</v>
      </c>
      <c r="C1022" t="s">
        <v>4077</v>
      </c>
      <c r="D1022" t="s">
        <v>4903</v>
      </c>
      <c r="E1022" t="s">
        <v>4907</v>
      </c>
      <c r="F1022" t="s">
        <v>4073</v>
      </c>
      <c r="G1022" s="160" t="s">
        <v>4074</v>
      </c>
      <c r="H1022" t="s">
        <v>4075</v>
      </c>
      <c r="I1022" s="160" t="s">
        <v>4076</v>
      </c>
      <c r="J1022" t="s">
        <v>4077</v>
      </c>
      <c r="K1022">
        <v>99</v>
      </c>
      <c r="L1022" t="s">
        <v>3999</v>
      </c>
    </row>
    <row r="1023" spans="1:12">
      <c r="A1023" s="15">
        <v>40704807</v>
      </c>
      <c r="B1023" t="s">
        <v>4000</v>
      </c>
      <c r="C1023" t="s">
        <v>4077</v>
      </c>
      <c r="D1023" t="s">
        <v>4903</v>
      </c>
      <c r="E1023" t="s">
        <v>4908</v>
      </c>
      <c r="F1023" t="s">
        <v>4073</v>
      </c>
      <c r="G1023" s="160" t="s">
        <v>4074</v>
      </c>
      <c r="H1023" t="s">
        <v>4075</v>
      </c>
      <c r="I1023" s="160" t="s">
        <v>4076</v>
      </c>
      <c r="J1023" t="s">
        <v>4077</v>
      </c>
      <c r="K1023">
        <v>99</v>
      </c>
      <c r="L1023" t="s">
        <v>3999</v>
      </c>
    </row>
    <row r="1024" spans="1:12">
      <c r="A1024" s="15">
        <v>40704808</v>
      </c>
      <c r="B1024" t="s">
        <v>4000</v>
      </c>
      <c r="C1024" t="s">
        <v>4077</v>
      </c>
      <c r="D1024" t="s">
        <v>4903</v>
      </c>
      <c r="E1024" t="s">
        <v>4909</v>
      </c>
      <c r="F1024" t="s">
        <v>4073</v>
      </c>
      <c r="G1024" s="160" t="s">
        <v>4074</v>
      </c>
      <c r="H1024" t="s">
        <v>4075</v>
      </c>
      <c r="I1024" s="160" t="s">
        <v>4076</v>
      </c>
      <c r="J1024" t="s">
        <v>4077</v>
      </c>
      <c r="K1024">
        <v>99</v>
      </c>
      <c r="L1024" t="s">
        <v>3999</v>
      </c>
    </row>
    <row r="1025" spans="1:12">
      <c r="A1025" s="15">
        <v>40704897</v>
      </c>
      <c r="B1025" t="s">
        <v>4000</v>
      </c>
      <c r="C1025" t="s">
        <v>4077</v>
      </c>
      <c r="D1025" t="s">
        <v>4903</v>
      </c>
      <c r="E1025" t="s">
        <v>4910</v>
      </c>
      <c r="F1025" t="s">
        <v>4073</v>
      </c>
      <c r="G1025" s="160" t="s">
        <v>4074</v>
      </c>
      <c r="H1025" t="s">
        <v>4075</v>
      </c>
      <c r="I1025" s="160" t="s">
        <v>4076</v>
      </c>
      <c r="J1025" t="s">
        <v>4077</v>
      </c>
      <c r="K1025">
        <v>99</v>
      </c>
      <c r="L1025" t="s">
        <v>3999</v>
      </c>
    </row>
    <row r="1026" spans="1:12">
      <c r="A1026" s="15">
        <v>40704898</v>
      </c>
      <c r="B1026" t="s">
        <v>4000</v>
      </c>
      <c r="C1026" t="s">
        <v>4077</v>
      </c>
      <c r="D1026" t="s">
        <v>4903</v>
      </c>
      <c r="E1026" t="s">
        <v>4911</v>
      </c>
      <c r="F1026" t="s">
        <v>4073</v>
      </c>
      <c r="G1026" s="160" t="s">
        <v>4074</v>
      </c>
      <c r="H1026" t="s">
        <v>4075</v>
      </c>
      <c r="I1026" s="160" t="s">
        <v>4076</v>
      </c>
      <c r="J1026" t="s">
        <v>4077</v>
      </c>
      <c r="K1026">
        <v>99</v>
      </c>
      <c r="L1026" t="s">
        <v>3999</v>
      </c>
    </row>
    <row r="1027" spans="1:12">
      <c r="A1027" s="15">
        <v>40705201</v>
      </c>
      <c r="B1027" t="s">
        <v>4000</v>
      </c>
      <c r="C1027" t="s">
        <v>4077</v>
      </c>
      <c r="D1027" t="s">
        <v>4912</v>
      </c>
      <c r="E1027" t="s">
        <v>4913</v>
      </c>
      <c r="F1027" t="s">
        <v>4073</v>
      </c>
      <c r="G1027" s="160" t="s">
        <v>4074</v>
      </c>
      <c r="H1027" t="s">
        <v>4075</v>
      </c>
      <c r="I1027" s="160" t="s">
        <v>4076</v>
      </c>
      <c r="J1027" t="s">
        <v>4077</v>
      </c>
      <c r="K1027">
        <v>99</v>
      </c>
      <c r="L1027" t="s">
        <v>3999</v>
      </c>
    </row>
    <row r="1028" spans="1:12">
      <c r="A1028" s="15">
        <v>40705202</v>
      </c>
      <c r="B1028" t="s">
        <v>4000</v>
      </c>
      <c r="C1028" t="s">
        <v>4077</v>
      </c>
      <c r="D1028" t="s">
        <v>4912</v>
      </c>
      <c r="E1028" t="s">
        <v>4914</v>
      </c>
      <c r="F1028" t="s">
        <v>4073</v>
      </c>
      <c r="G1028" s="160" t="s">
        <v>4074</v>
      </c>
      <c r="H1028" t="s">
        <v>4075</v>
      </c>
      <c r="I1028" s="160" t="s">
        <v>4076</v>
      </c>
      <c r="J1028" t="s">
        <v>4077</v>
      </c>
      <c r="K1028">
        <v>99</v>
      </c>
      <c r="L1028" t="s">
        <v>3999</v>
      </c>
    </row>
    <row r="1029" spans="1:12">
      <c r="A1029" s="15">
        <v>40705203</v>
      </c>
      <c r="B1029" t="s">
        <v>4000</v>
      </c>
      <c r="C1029" t="s">
        <v>4077</v>
      </c>
      <c r="D1029" t="s">
        <v>4912</v>
      </c>
      <c r="E1029" t="s">
        <v>4915</v>
      </c>
      <c r="F1029" t="s">
        <v>4073</v>
      </c>
      <c r="G1029" s="160" t="s">
        <v>4074</v>
      </c>
      <c r="H1029" t="s">
        <v>4075</v>
      </c>
      <c r="I1029" s="160" t="s">
        <v>4076</v>
      </c>
      <c r="J1029" t="s">
        <v>4077</v>
      </c>
      <c r="K1029">
        <v>99</v>
      </c>
      <c r="L1029" t="s">
        <v>3999</v>
      </c>
    </row>
    <row r="1030" spans="1:12">
      <c r="A1030" s="15">
        <v>40705204</v>
      </c>
      <c r="B1030" t="s">
        <v>4000</v>
      </c>
      <c r="C1030" t="s">
        <v>4077</v>
      </c>
      <c r="D1030" t="s">
        <v>4912</v>
      </c>
      <c r="E1030" t="s">
        <v>4916</v>
      </c>
      <c r="F1030" t="s">
        <v>4073</v>
      </c>
      <c r="G1030" s="160" t="s">
        <v>4074</v>
      </c>
      <c r="H1030" t="s">
        <v>4075</v>
      </c>
      <c r="I1030" s="160" t="s">
        <v>4076</v>
      </c>
      <c r="J1030" t="s">
        <v>4077</v>
      </c>
      <c r="K1030">
        <v>99</v>
      </c>
      <c r="L1030" t="s">
        <v>3999</v>
      </c>
    </row>
    <row r="1031" spans="1:12">
      <c r="A1031" s="15">
        <v>40705205</v>
      </c>
      <c r="B1031" t="s">
        <v>4000</v>
      </c>
      <c r="C1031" t="s">
        <v>4077</v>
      </c>
      <c r="D1031" t="s">
        <v>4912</v>
      </c>
      <c r="E1031" t="s">
        <v>4917</v>
      </c>
      <c r="F1031" t="s">
        <v>4073</v>
      </c>
      <c r="G1031" s="160" t="s">
        <v>4074</v>
      </c>
      <c r="H1031" t="s">
        <v>4075</v>
      </c>
      <c r="I1031" s="160" t="s">
        <v>4076</v>
      </c>
      <c r="J1031" t="s">
        <v>4077</v>
      </c>
      <c r="K1031">
        <v>99</v>
      </c>
      <c r="L1031" t="s">
        <v>3999</v>
      </c>
    </row>
    <row r="1032" spans="1:12">
      <c r="A1032" s="15">
        <v>40705206</v>
      </c>
      <c r="B1032" t="s">
        <v>4000</v>
      </c>
      <c r="C1032" t="s">
        <v>4077</v>
      </c>
      <c r="D1032" t="s">
        <v>4912</v>
      </c>
      <c r="E1032" t="s">
        <v>4918</v>
      </c>
      <c r="F1032" t="s">
        <v>4073</v>
      </c>
      <c r="G1032" s="160" t="s">
        <v>4074</v>
      </c>
      <c r="H1032" t="s">
        <v>4075</v>
      </c>
      <c r="I1032" s="160" t="s">
        <v>4076</v>
      </c>
      <c r="J1032" t="s">
        <v>4077</v>
      </c>
      <c r="K1032">
        <v>99</v>
      </c>
      <c r="L1032" t="s">
        <v>3999</v>
      </c>
    </row>
    <row r="1033" spans="1:12">
      <c r="A1033" s="15">
        <v>40705207</v>
      </c>
      <c r="B1033" t="s">
        <v>4000</v>
      </c>
      <c r="C1033" t="s">
        <v>4077</v>
      </c>
      <c r="D1033" t="s">
        <v>4912</v>
      </c>
      <c r="E1033" t="s">
        <v>4919</v>
      </c>
      <c r="F1033" t="s">
        <v>4073</v>
      </c>
      <c r="G1033" s="160" t="s">
        <v>4074</v>
      </c>
      <c r="H1033" t="s">
        <v>4075</v>
      </c>
      <c r="I1033" s="160" t="s">
        <v>4076</v>
      </c>
      <c r="J1033" t="s">
        <v>4077</v>
      </c>
      <c r="K1033">
        <v>99</v>
      </c>
      <c r="L1033" t="s">
        <v>3999</v>
      </c>
    </row>
    <row r="1034" spans="1:12">
      <c r="A1034" s="15">
        <v>40705208</v>
      </c>
      <c r="B1034" t="s">
        <v>4000</v>
      </c>
      <c r="C1034" t="s">
        <v>4077</v>
      </c>
      <c r="D1034" t="s">
        <v>4912</v>
      </c>
      <c r="E1034" t="s">
        <v>4920</v>
      </c>
      <c r="F1034" t="s">
        <v>4073</v>
      </c>
      <c r="G1034" s="160" t="s">
        <v>4074</v>
      </c>
      <c r="H1034" t="s">
        <v>4075</v>
      </c>
      <c r="I1034" s="160" t="s">
        <v>4076</v>
      </c>
      <c r="J1034" t="s">
        <v>4077</v>
      </c>
      <c r="K1034">
        <v>99</v>
      </c>
      <c r="L1034" t="s">
        <v>3999</v>
      </c>
    </row>
    <row r="1035" spans="1:12">
      <c r="A1035" s="15">
        <v>40705209</v>
      </c>
      <c r="B1035" t="s">
        <v>4000</v>
      </c>
      <c r="C1035" t="s">
        <v>4077</v>
      </c>
      <c r="D1035" t="s">
        <v>4912</v>
      </c>
      <c r="E1035" t="s">
        <v>4921</v>
      </c>
      <c r="F1035" t="s">
        <v>4073</v>
      </c>
      <c r="G1035" s="160" t="s">
        <v>4074</v>
      </c>
      <c r="H1035" t="s">
        <v>4075</v>
      </c>
      <c r="I1035" s="160" t="s">
        <v>4076</v>
      </c>
      <c r="J1035" t="s">
        <v>4077</v>
      </c>
      <c r="K1035">
        <v>99</v>
      </c>
      <c r="L1035" t="s">
        <v>3999</v>
      </c>
    </row>
    <row r="1036" spans="1:12">
      <c r="A1036" s="15">
        <v>40705210</v>
      </c>
      <c r="B1036" t="s">
        <v>4000</v>
      </c>
      <c r="C1036" t="s">
        <v>4077</v>
      </c>
      <c r="D1036" t="s">
        <v>4912</v>
      </c>
      <c r="E1036" t="s">
        <v>4922</v>
      </c>
      <c r="F1036" t="s">
        <v>4073</v>
      </c>
      <c r="G1036" s="160" t="s">
        <v>4074</v>
      </c>
      <c r="H1036" t="s">
        <v>4075</v>
      </c>
      <c r="I1036" s="160" t="s">
        <v>4076</v>
      </c>
      <c r="J1036" t="s">
        <v>4077</v>
      </c>
      <c r="K1036">
        <v>99</v>
      </c>
      <c r="L1036" t="s">
        <v>3999</v>
      </c>
    </row>
    <row r="1037" spans="1:12">
      <c r="A1037" s="15">
        <v>40705211</v>
      </c>
      <c r="B1037" t="s">
        <v>4000</v>
      </c>
      <c r="C1037" t="s">
        <v>4077</v>
      </c>
      <c r="D1037" t="s">
        <v>4912</v>
      </c>
      <c r="E1037" t="s">
        <v>4923</v>
      </c>
      <c r="F1037" t="s">
        <v>4073</v>
      </c>
      <c r="G1037" s="160" t="s">
        <v>4074</v>
      </c>
      <c r="H1037" t="s">
        <v>4075</v>
      </c>
      <c r="I1037" s="160" t="s">
        <v>4076</v>
      </c>
      <c r="J1037" t="s">
        <v>4077</v>
      </c>
      <c r="K1037">
        <v>99</v>
      </c>
      <c r="L1037" t="s">
        <v>3999</v>
      </c>
    </row>
    <row r="1038" spans="1:12">
      <c r="A1038" s="15">
        <v>40705212</v>
      </c>
      <c r="B1038" t="s">
        <v>4000</v>
      </c>
      <c r="C1038" t="s">
        <v>4077</v>
      </c>
      <c r="D1038" t="s">
        <v>4912</v>
      </c>
      <c r="E1038" t="s">
        <v>4924</v>
      </c>
      <c r="F1038" t="s">
        <v>4073</v>
      </c>
      <c r="G1038" s="160" t="s">
        <v>4074</v>
      </c>
      <c r="H1038" t="s">
        <v>4075</v>
      </c>
      <c r="I1038" s="160" t="s">
        <v>4076</v>
      </c>
      <c r="J1038" t="s">
        <v>4077</v>
      </c>
      <c r="K1038">
        <v>99</v>
      </c>
      <c r="L1038" t="s">
        <v>3999</v>
      </c>
    </row>
    <row r="1039" spans="1:12">
      <c r="A1039" s="15">
        <v>40705213</v>
      </c>
      <c r="B1039" t="s">
        <v>4000</v>
      </c>
      <c r="C1039" t="s">
        <v>4077</v>
      </c>
      <c r="D1039" t="s">
        <v>4912</v>
      </c>
      <c r="E1039" t="s">
        <v>4925</v>
      </c>
      <c r="F1039" t="s">
        <v>4073</v>
      </c>
      <c r="G1039" s="160" t="s">
        <v>4074</v>
      </c>
      <c r="H1039" t="s">
        <v>4075</v>
      </c>
      <c r="I1039" s="160" t="s">
        <v>4076</v>
      </c>
      <c r="J1039" t="s">
        <v>4077</v>
      </c>
      <c r="K1039">
        <v>99</v>
      </c>
      <c r="L1039" t="s">
        <v>3999</v>
      </c>
    </row>
    <row r="1040" spans="1:12">
      <c r="A1040" s="15">
        <v>40705214</v>
      </c>
      <c r="B1040" t="s">
        <v>4000</v>
      </c>
      <c r="C1040" t="s">
        <v>4077</v>
      </c>
      <c r="D1040" t="s">
        <v>4912</v>
      </c>
      <c r="E1040" t="s">
        <v>4926</v>
      </c>
      <c r="F1040" t="s">
        <v>4073</v>
      </c>
      <c r="G1040" s="160" t="s">
        <v>4074</v>
      </c>
      <c r="H1040" t="s">
        <v>4075</v>
      </c>
      <c r="I1040" s="160" t="s">
        <v>4076</v>
      </c>
      <c r="J1040" t="s">
        <v>4077</v>
      </c>
      <c r="K1040">
        <v>99</v>
      </c>
      <c r="L1040" t="s">
        <v>3999</v>
      </c>
    </row>
    <row r="1041" spans="1:12">
      <c r="A1041" s="15">
        <v>40705215</v>
      </c>
      <c r="B1041" t="s">
        <v>4000</v>
      </c>
      <c r="C1041" t="s">
        <v>4077</v>
      </c>
      <c r="D1041" t="s">
        <v>4912</v>
      </c>
      <c r="E1041" t="s">
        <v>4927</v>
      </c>
      <c r="F1041" t="s">
        <v>4073</v>
      </c>
      <c r="G1041" s="160" t="s">
        <v>4074</v>
      </c>
      <c r="H1041" t="s">
        <v>4075</v>
      </c>
      <c r="I1041" s="160" t="s">
        <v>4076</v>
      </c>
      <c r="J1041" t="s">
        <v>4077</v>
      </c>
      <c r="K1041">
        <v>99</v>
      </c>
      <c r="L1041" t="s">
        <v>3999</v>
      </c>
    </row>
    <row r="1042" spans="1:12">
      <c r="A1042" s="15">
        <v>40705216</v>
      </c>
      <c r="B1042" t="s">
        <v>4000</v>
      </c>
      <c r="C1042" t="s">
        <v>4077</v>
      </c>
      <c r="D1042" t="s">
        <v>4912</v>
      </c>
      <c r="E1042" t="s">
        <v>4928</v>
      </c>
      <c r="F1042" t="s">
        <v>4073</v>
      </c>
      <c r="G1042" s="160" t="s">
        <v>4074</v>
      </c>
      <c r="H1042" t="s">
        <v>4075</v>
      </c>
      <c r="I1042" s="160" t="s">
        <v>4076</v>
      </c>
      <c r="J1042" t="s">
        <v>4077</v>
      </c>
      <c r="K1042">
        <v>99</v>
      </c>
      <c r="L1042" t="s">
        <v>3999</v>
      </c>
    </row>
    <row r="1043" spans="1:12">
      <c r="A1043" s="15">
        <v>40705217</v>
      </c>
      <c r="B1043" t="s">
        <v>4000</v>
      </c>
      <c r="C1043" t="s">
        <v>4077</v>
      </c>
      <c r="D1043" t="s">
        <v>4912</v>
      </c>
      <c r="E1043" t="s">
        <v>4929</v>
      </c>
      <c r="F1043" t="s">
        <v>4073</v>
      </c>
      <c r="G1043" s="160" t="s">
        <v>4074</v>
      </c>
      <c r="H1043" t="s">
        <v>4075</v>
      </c>
      <c r="I1043" s="160" t="s">
        <v>4076</v>
      </c>
      <c r="J1043" t="s">
        <v>4077</v>
      </c>
      <c r="K1043">
        <v>99</v>
      </c>
      <c r="L1043" t="s">
        <v>3999</v>
      </c>
    </row>
    <row r="1044" spans="1:12">
      <c r="A1044" s="15">
        <v>40705218</v>
      </c>
      <c r="B1044" t="s">
        <v>4000</v>
      </c>
      <c r="C1044" t="s">
        <v>4077</v>
      </c>
      <c r="D1044" t="s">
        <v>4912</v>
      </c>
      <c r="E1044" t="s">
        <v>4930</v>
      </c>
      <c r="F1044" t="s">
        <v>4073</v>
      </c>
      <c r="G1044" s="160" t="s">
        <v>4074</v>
      </c>
      <c r="H1044" t="s">
        <v>4075</v>
      </c>
      <c r="I1044" s="160" t="s">
        <v>4076</v>
      </c>
      <c r="J1044" t="s">
        <v>4077</v>
      </c>
      <c r="K1044">
        <v>99</v>
      </c>
      <c r="L1044" t="s">
        <v>3999</v>
      </c>
    </row>
    <row r="1045" spans="1:12">
      <c r="A1045" s="15">
        <v>40705297</v>
      </c>
      <c r="B1045" t="s">
        <v>4000</v>
      </c>
      <c r="C1045" t="s">
        <v>4077</v>
      </c>
      <c r="D1045" t="s">
        <v>4912</v>
      </c>
      <c r="E1045" t="s">
        <v>4931</v>
      </c>
      <c r="F1045" t="s">
        <v>4073</v>
      </c>
      <c r="G1045" s="160" t="s">
        <v>4074</v>
      </c>
      <c r="H1045" t="s">
        <v>4075</v>
      </c>
      <c r="I1045" s="160" t="s">
        <v>4076</v>
      </c>
      <c r="J1045" t="s">
        <v>4077</v>
      </c>
      <c r="K1045">
        <v>99</v>
      </c>
      <c r="L1045" t="s">
        <v>3999</v>
      </c>
    </row>
    <row r="1046" spans="1:12">
      <c r="A1046" s="15">
        <v>40705298</v>
      </c>
      <c r="B1046" t="s">
        <v>4000</v>
      </c>
      <c r="C1046" t="s">
        <v>4077</v>
      </c>
      <c r="D1046" t="s">
        <v>4912</v>
      </c>
      <c r="E1046" t="s">
        <v>4932</v>
      </c>
      <c r="F1046" t="s">
        <v>4073</v>
      </c>
      <c r="G1046" s="160" t="s">
        <v>4074</v>
      </c>
      <c r="H1046" t="s">
        <v>4075</v>
      </c>
      <c r="I1046" s="160" t="s">
        <v>4076</v>
      </c>
      <c r="J1046" t="s">
        <v>4077</v>
      </c>
      <c r="K1046">
        <v>99</v>
      </c>
      <c r="L1046" t="s">
        <v>3999</v>
      </c>
    </row>
    <row r="1047" spans="1:12">
      <c r="A1047" s="15">
        <v>40705601</v>
      </c>
      <c r="B1047" t="s">
        <v>4000</v>
      </c>
      <c r="C1047" t="s">
        <v>4077</v>
      </c>
      <c r="D1047" t="s">
        <v>4933</v>
      </c>
      <c r="E1047" t="s">
        <v>4934</v>
      </c>
      <c r="F1047" t="s">
        <v>4073</v>
      </c>
      <c r="G1047" s="160" t="s">
        <v>4074</v>
      </c>
      <c r="H1047" t="s">
        <v>4075</v>
      </c>
      <c r="I1047" s="160" t="s">
        <v>4076</v>
      </c>
      <c r="J1047" t="s">
        <v>4077</v>
      </c>
      <c r="K1047">
        <v>99</v>
      </c>
      <c r="L1047" t="s">
        <v>3999</v>
      </c>
    </row>
    <row r="1048" spans="1:12">
      <c r="A1048" s="15">
        <v>40705602</v>
      </c>
      <c r="B1048" t="s">
        <v>4000</v>
      </c>
      <c r="C1048" t="s">
        <v>4077</v>
      </c>
      <c r="D1048" t="s">
        <v>4933</v>
      </c>
      <c r="E1048" t="s">
        <v>4935</v>
      </c>
      <c r="F1048" t="s">
        <v>4073</v>
      </c>
      <c r="G1048" s="160" t="s">
        <v>4074</v>
      </c>
      <c r="H1048" t="s">
        <v>4075</v>
      </c>
      <c r="I1048" s="160" t="s">
        <v>4076</v>
      </c>
      <c r="J1048" t="s">
        <v>4077</v>
      </c>
      <c r="K1048">
        <v>99</v>
      </c>
      <c r="L1048" t="s">
        <v>3999</v>
      </c>
    </row>
    <row r="1049" spans="1:12">
      <c r="A1049" s="15">
        <v>40705603</v>
      </c>
      <c r="B1049" t="s">
        <v>4000</v>
      </c>
      <c r="C1049" t="s">
        <v>4077</v>
      </c>
      <c r="D1049" t="s">
        <v>4933</v>
      </c>
      <c r="E1049" t="s">
        <v>4936</v>
      </c>
      <c r="F1049" t="s">
        <v>4073</v>
      </c>
      <c r="G1049" s="160" t="s">
        <v>4074</v>
      </c>
      <c r="H1049" t="s">
        <v>4075</v>
      </c>
      <c r="I1049" s="160" t="s">
        <v>4076</v>
      </c>
      <c r="J1049" t="s">
        <v>4077</v>
      </c>
      <c r="K1049">
        <v>99</v>
      </c>
      <c r="L1049" t="s">
        <v>3999</v>
      </c>
    </row>
    <row r="1050" spans="1:12">
      <c r="A1050" s="15">
        <v>40705604</v>
      </c>
      <c r="B1050" t="s">
        <v>4000</v>
      </c>
      <c r="C1050" t="s">
        <v>4077</v>
      </c>
      <c r="D1050" t="s">
        <v>4933</v>
      </c>
      <c r="E1050" t="s">
        <v>4937</v>
      </c>
      <c r="F1050" t="s">
        <v>4073</v>
      </c>
      <c r="G1050" s="160" t="s">
        <v>4074</v>
      </c>
      <c r="H1050" t="s">
        <v>4075</v>
      </c>
      <c r="I1050" s="160" t="s">
        <v>4076</v>
      </c>
      <c r="J1050" t="s">
        <v>4077</v>
      </c>
      <c r="K1050">
        <v>99</v>
      </c>
      <c r="L1050" t="s">
        <v>3999</v>
      </c>
    </row>
    <row r="1051" spans="1:12">
      <c r="A1051" s="15">
        <v>40705605</v>
      </c>
      <c r="B1051" t="s">
        <v>4000</v>
      </c>
      <c r="C1051" t="s">
        <v>4077</v>
      </c>
      <c r="D1051" t="s">
        <v>4933</v>
      </c>
      <c r="E1051" t="s">
        <v>4938</v>
      </c>
      <c r="F1051" t="s">
        <v>4073</v>
      </c>
      <c r="G1051" s="160" t="s">
        <v>4074</v>
      </c>
      <c r="H1051" t="s">
        <v>4075</v>
      </c>
      <c r="I1051" s="160" t="s">
        <v>4076</v>
      </c>
      <c r="J1051" t="s">
        <v>4077</v>
      </c>
      <c r="K1051">
        <v>99</v>
      </c>
      <c r="L1051" t="s">
        <v>3999</v>
      </c>
    </row>
    <row r="1052" spans="1:12">
      <c r="A1052" s="15">
        <v>40705606</v>
      </c>
      <c r="B1052" t="s">
        <v>4000</v>
      </c>
      <c r="C1052" t="s">
        <v>4077</v>
      </c>
      <c r="D1052" t="s">
        <v>4933</v>
      </c>
      <c r="E1052" t="s">
        <v>4939</v>
      </c>
      <c r="F1052" t="s">
        <v>4073</v>
      </c>
      <c r="G1052" s="160" t="s">
        <v>4074</v>
      </c>
      <c r="H1052" t="s">
        <v>4075</v>
      </c>
      <c r="I1052" s="160" t="s">
        <v>4076</v>
      </c>
      <c r="J1052" t="s">
        <v>4077</v>
      </c>
      <c r="K1052">
        <v>99</v>
      </c>
      <c r="L1052" t="s">
        <v>3999</v>
      </c>
    </row>
    <row r="1053" spans="1:12">
      <c r="A1053" s="15">
        <v>40705607</v>
      </c>
      <c r="B1053" t="s">
        <v>4000</v>
      </c>
      <c r="C1053" t="s">
        <v>4077</v>
      </c>
      <c r="D1053" t="s">
        <v>4933</v>
      </c>
      <c r="E1053" t="s">
        <v>4940</v>
      </c>
      <c r="F1053" t="s">
        <v>4073</v>
      </c>
      <c r="G1053" s="160" t="s">
        <v>4074</v>
      </c>
      <c r="H1053" t="s">
        <v>4075</v>
      </c>
      <c r="I1053" s="160" t="s">
        <v>4076</v>
      </c>
      <c r="J1053" t="s">
        <v>4077</v>
      </c>
      <c r="K1053">
        <v>99</v>
      </c>
      <c r="L1053" t="s">
        <v>3999</v>
      </c>
    </row>
    <row r="1054" spans="1:12">
      <c r="A1054" s="15">
        <v>40705608</v>
      </c>
      <c r="B1054" t="s">
        <v>4000</v>
      </c>
      <c r="C1054" t="s">
        <v>4077</v>
      </c>
      <c r="D1054" t="s">
        <v>4933</v>
      </c>
      <c r="E1054" t="s">
        <v>4941</v>
      </c>
      <c r="F1054" t="s">
        <v>4073</v>
      </c>
      <c r="G1054" s="160" t="s">
        <v>4074</v>
      </c>
      <c r="H1054" t="s">
        <v>4075</v>
      </c>
      <c r="I1054" s="160" t="s">
        <v>4076</v>
      </c>
      <c r="J1054" t="s">
        <v>4077</v>
      </c>
      <c r="K1054">
        <v>99</v>
      </c>
      <c r="L1054" t="s">
        <v>3999</v>
      </c>
    </row>
    <row r="1055" spans="1:12">
      <c r="A1055" s="15">
        <v>40705609</v>
      </c>
      <c r="B1055" t="s">
        <v>4000</v>
      </c>
      <c r="C1055" t="s">
        <v>4077</v>
      </c>
      <c r="D1055" t="s">
        <v>4933</v>
      </c>
      <c r="E1055" t="s">
        <v>4942</v>
      </c>
      <c r="F1055" t="s">
        <v>4073</v>
      </c>
      <c r="G1055" s="160" t="s">
        <v>4074</v>
      </c>
      <c r="H1055" t="s">
        <v>4075</v>
      </c>
      <c r="I1055" s="160" t="s">
        <v>4076</v>
      </c>
      <c r="J1055" t="s">
        <v>4077</v>
      </c>
      <c r="K1055">
        <v>99</v>
      </c>
      <c r="L1055" t="s">
        <v>3999</v>
      </c>
    </row>
    <row r="1056" spans="1:12">
      <c r="A1056" s="15">
        <v>40705610</v>
      </c>
      <c r="B1056" t="s">
        <v>4000</v>
      </c>
      <c r="C1056" t="s">
        <v>4077</v>
      </c>
      <c r="D1056" t="s">
        <v>4933</v>
      </c>
      <c r="E1056" t="s">
        <v>4943</v>
      </c>
      <c r="F1056" t="s">
        <v>4073</v>
      </c>
      <c r="G1056" s="160" t="s">
        <v>4074</v>
      </c>
      <c r="H1056" t="s">
        <v>4075</v>
      </c>
      <c r="I1056" s="160" t="s">
        <v>4076</v>
      </c>
      <c r="J1056" t="s">
        <v>4077</v>
      </c>
      <c r="K1056">
        <v>99</v>
      </c>
      <c r="L1056" t="s">
        <v>3999</v>
      </c>
    </row>
    <row r="1057" spans="1:12">
      <c r="A1057" s="15">
        <v>40705697</v>
      </c>
      <c r="B1057" t="s">
        <v>4000</v>
      </c>
      <c r="C1057" t="s">
        <v>4077</v>
      </c>
      <c r="D1057" t="s">
        <v>4933</v>
      </c>
      <c r="E1057" t="s">
        <v>4944</v>
      </c>
      <c r="F1057" t="s">
        <v>4073</v>
      </c>
      <c r="G1057" s="160" t="s">
        <v>4074</v>
      </c>
      <c r="H1057" t="s">
        <v>4075</v>
      </c>
      <c r="I1057" s="160" t="s">
        <v>4076</v>
      </c>
      <c r="J1057" t="s">
        <v>4077</v>
      </c>
      <c r="K1057">
        <v>99</v>
      </c>
      <c r="L1057" t="s">
        <v>3999</v>
      </c>
    </row>
    <row r="1058" spans="1:12">
      <c r="A1058" s="15">
        <v>40705698</v>
      </c>
      <c r="B1058" t="s">
        <v>4000</v>
      </c>
      <c r="C1058" t="s">
        <v>4077</v>
      </c>
      <c r="D1058" t="s">
        <v>4933</v>
      </c>
      <c r="E1058" t="s">
        <v>4945</v>
      </c>
      <c r="F1058" t="s">
        <v>4073</v>
      </c>
      <c r="G1058" s="160" t="s">
        <v>4074</v>
      </c>
      <c r="H1058" t="s">
        <v>4075</v>
      </c>
      <c r="I1058" s="160" t="s">
        <v>4076</v>
      </c>
      <c r="J1058" t="s">
        <v>4077</v>
      </c>
      <c r="K1058">
        <v>99</v>
      </c>
      <c r="L1058" t="s">
        <v>3999</v>
      </c>
    </row>
    <row r="1059" spans="1:12">
      <c r="A1059" s="15">
        <v>40706001</v>
      </c>
      <c r="B1059" t="s">
        <v>4000</v>
      </c>
      <c r="C1059" t="s">
        <v>4077</v>
      </c>
      <c r="D1059" t="s">
        <v>4946</v>
      </c>
      <c r="E1059" t="s">
        <v>4947</v>
      </c>
      <c r="F1059" t="s">
        <v>4073</v>
      </c>
      <c r="G1059" s="160" t="s">
        <v>4074</v>
      </c>
      <c r="H1059" t="s">
        <v>4075</v>
      </c>
      <c r="I1059" s="160" t="s">
        <v>4076</v>
      </c>
      <c r="J1059" t="s">
        <v>4077</v>
      </c>
      <c r="K1059">
        <v>99</v>
      </c>
      <c r="L1059" t="s">
        <v>3999</v>
      </c>
    </row>
    <row r="1060" spans="1:12">
      <c r="A1060" s="15">
        <v>40706002</v>
      </c>
      <c r="B1060" t="s">
        <v>4000</v>
      </c>
      <c r="C1060" t="s">
        <v>4077</v>
      </c>
      <c r="D1060" t="s">
        <v>4946</v>
      </c>
      <c r="E1060" t="s">
        <v>4948</v>
      </c>
      <c r="F1060" t="s">
        <v>4073</v>
      </c>
      <c r="G1060" s="160" t="s">
        <v>4074</v>
      </c>
      <c r="H1060" t="s">
        <v>4075</v>
      </c>
      <c r="I1060" s="160" t="s">
        <v>4076</v>
      </c>
      <c r="J1060" t="s">
        <v>4077</v>
      </c>
      <c r="K1060">
        <v>99</v>
      </c>
      <c r="L1060" t="s">
        <v>3999</v>
      </c>
    </row>
    <row r="1061" spans="1:12">
      <c r="A1061" s="15">
        <v>40706003</v>
      </c>
      <c r="B1061" t="s">
        <v>4000</v>
      </c>
      <c r="C1061" t="s">
        <v>4077</v>
      </c>
      <c r="D1061" t="s">
        <v>4946</v>
      </c>
      <c r="E1061" t="s">
        <v>4949</v>
      </c>
      <c r="F1061" t="s">
        <v>4073</v>
      </c>
      <c r="G1061" s="160" t="s">
        <v>4074</v>
      </c>
      <c r="H1061" t="s">
        <v>4075</v>
      </c>
      <c r="I1061" s="160" t="s">
        <v>4076</v>
      </c>
      <c r="J1061" t="s">
        <v>4077</v>
      </c>
      <c r="K1061">
        <v>99</v>
      </c>
      <c r="L1061" t="s">
        <v>3999</v>
      </c>
    </row>
    <row r="1062" spans="1:12">
      <c r="A1062" s="15">
        <v>40706004</v>
      </c>
      <c r="B1062" t="s">
        <v>4000</v>
      </c>
      <c r="C1062" t="s">
        <v>4077</v>
      </c>
      <c r="D1062" t="s">
        <v>4946</v>
      </c>
      <c r="E1062" t="s">
        <v>4950</v>
      </c>
      <c r="F1062" t="s">
        <v>4073</v>
      </c>
      <c r="G1062" s="160" t="s">
        <v>4074</v>
      </c>
      <c r="H1062" t="s">
        <v>4075</v>
      </c>
      <c r="I1062" s="160" t="s">
        <v>4076</v>
      </c>
      <c r="J1062" t="s">
        <v>4077</v>
      </c>
      <c r="K1062">
        <v>99</v>
      </c>
      <c r="L1062" t="s">
        <v>3999</v>
      </c>
    </row>
    <row r="1063" spans="1:12">
      <c r="A1063" s="15">
        <v>40706005</v>
      </c>
      <c r="B1063" t="s">
        <v>4000</v>
      </c>
      <c r="C1063" t="s">
        <v>4077</v>
      </c>
      <c r="D1063" t="s">
        <v>4946</v>
      </c>
      <c r="E1063" t="s">
        <v>4951</v>
      </c>
      <c r="F1063" t="s">
        <v>4073</v>
      </c>
      <c r="G1063" s="160" t="s">
        <v>4074</v>
      </c>
      <c r="H1063" t="s">
        <v>4075</v>
      </c>
      <c r="I1063" s="160" t="s">
        <v>4076</v>
      </c>
      <c r="J1063" t="s">
        <v>4077</v>
      </c>
      <c r="K1063">
        <v>99</v>
      </c>
      <c r="L1063" t="s">
        <v>3999</v>
      </c>
    </row>
    <row r="1064" spans="1:12">
      <c r="A1064" s="15">
        <v>40706006</v>
      </c>
      <c r="B1064" t="s">
        <v>4000</v>
      </c>
      <c r="C1064" t="s">
        <v>4077</v>
      </c>
      <c r="D1064" t="s">
        <v>4946</v>
      </c>
      <c r="E1064" t="s">
        <v>4952</v>
      </c>
      <c r="F1064" t="s">
        <v>4073</v>
      </c>
      <c r="G1064" s="160" t="s">
        <v>4074</v>
      </c>
      <c r="H1064" t="s">
        <v>4075</v>
      </c>
      <c r="I1064" s="160" t="s">
        <v>4076</v>
      </c>
      <c r="J1064" t="s">
        <v>4077</v>
      </c>
      <c r="K1064">
        <v>99</v>
      </c>
      <c r="L1064" t="s">
        <v>3999</v>
      </c>
    </row>
    <row r="1065" spans="1:12">
      <c r="A1065" s="15">
        <v>40706007</v>
      </c>
      <c r="B1065" t="s">
        <v>4000</v>
      </c>
      <c r="C1065" t="s">
        <v>4077</v>
      </c>
      <c r="D1065" t="s">
        <v>4946</v>
      </c>
      <c r="E1065" t="s">
        <v>4953</v>
      </c>
      <c r="F1065" t="s">
        <v>4073</v>
      </c>
      <c r="G1065" s="160" t="s">
        <v>4074</v>
      </c>
      <c r="H1065" t="s">
        <v>4075</v>
      </c>
      <c r="I1065" s="160" t="s">
        <v>4076</v>
      </c>
      <c r="J1065" t="s">
        <v>4077</v>
      </c>
      <c r="K1065">
        <v>99</v>
      </c>
      <c r="L1065" t="s">
        <v>3999</v>
      </c>
    </row>
    <row r="1066" spans="1:12">
      <c r="A1066" s="15">
        <v>40706008</v>
      </c>
      <c r="B1066" t="s">
        <v>4000</v>
      </c>
      <c r="C1066" t="s">
        <v>4077</v>
      </c>
      <c r="D1066" t="s">
        <v>4946</v>
      </c>
      <c r="E1066" t="s">
        <v>4954</v>
      </c>
      <c r="F1066" t="s">
        <v>4073</v>
      </c>
      <c r="G1066" s="160" t="s">
        <v>4074</v>
      </c>
      <c r="H1066" t="s">
        <v>4075</v>
      </c>
      <c r="I1066" s="160" t="s">
        <v>4076</v>
      </c>
      <c r="J1066" t="s">
        <v>4077</v>
      </c>
      <c r="K1066">
        <v>99</v>
      </c>
      <c r="L1066" t="s">
        <v>3999</v>
      </c>
    </row>
    <row r="1067" spans="1:12">
      <c r="A1067" s="15">
        <v>40706009</v>
      </c>
      <c r="B1067" t="s">
        <v>4000</v>
      </c>
      <c r="C1067" t="s">
        <v>4077</v>
      </c>
      <c r="D1067" t="s">
        <v>4946</v>
      </c>
      <c r="E1067" t="s">
        <v>4955</v>
      </c>
      <c r="F1067" t="s">
        <v>4073</v>
      </c>
      <c r="G1067" s="160" t="s">
        <v>4074</v>
      </c>
      <c r="H1067" t="s">
        <v>4075</v>
      </c>
      <c r="I1067" s="160" t="s">
        <v>4076</v>
      </c>
      <c r="J1067" t="s">
        <v>4077</v>
      </c>
      <c r="K1067">
        <v>99</v>
      </c>
      <c r="L1067" t="s">
        <v>3999</v>
      </c>
    </row>
    <row r="1068" spans="1:12">
      <c r="A1068" s="15">
        <v>40706010</v>
      </c>
      <c r="B1068" t="s">
        <v>4000</v>
      </c>
      <c r="C1068" t="s">
        <v>4077</v>
      </c>
      <c r="D1068" t="s">
        <v>4946</v>
      </c>
      <c r="E1068" t="s">
        <v>4956</v>
      </c>
      <c r="F1068" t="s">
        <v>4073</v>
      </c>
      <c r="G1068" s="160" t="s">
        <v>4074</v>
      </c>
      <c r="H1068" t="s">
        <v>4075</v>
      </c>
      <c r="I1068" s="160" t="s">
        <v>4076</v>
      </c>
      <c r="J1068" t="s">
        <v>4077</v>
      </c>
      <c r="K1068">
        <v>99</v>
      </c>
      <c r="L1068" t="s">
        <v>3999</v>
      </c>
    </row>
    <row r="1069" spans="1:12">
      <c r="A1069" s="15">
        <v>40706011</v>
      </c>
      <c r="B1069" t="s">
        <v>4000</v>
      </c>
      <c r="C1069" t="s">
        <v>4077</v>
      </c>
      <c r="D1069" t="s">
        <v>4946</v>
      </c>
      <c r="E1069" t="s">
        <v>4957</v>
      </c>
      <c r="F1069" t="s">
        <v>4073</v>
      </c>
      <c r="G1069" s="160" t="s">
        <v>4074</v>
      </c>
      <c r="H1069" t="s">
        <v>4075</v>
      </c>
      <c r="I1069" s="160" t="s">
        <v>4076</v>
      </c>
      <c r="J1069" t="s">
        <v>4077</v>
      </c>
      <c r="K1069">
        <v>99</v>
      </c>
      <c r="L1069" t="s">
        <v>3999</v>
      </c>
    </row>
    <row r="1070" spans="1:12">
      <c r="A1070" s="15">
        <v>40706012</v>
      </c>
      <c r="B1070" t="s">
        <v>4000</v>
      </c>
      <c r="C1070" t="s">
        <v>4077</v>
      </c>
      <c r="D1070" t="s">
        <v>4946</v>
      </c>
      <c r="E1070" t="s">
        <v>4958</v>
      </c>
      <c r="F1070" t="s">
        <v>4073</v>
      </c>
      <c r="G1070" s="160" t="s">
        <v>4074</v>
      </c>
      <c r="H1070" t="s">
        <v>4075</v>
      </c>
      <c r="I1070" s="160" t="s">
        <v>4076</v>
      </c>
      <c r="J1070" t="s">
        <v>4077</v>
      </c>
      <c r="K1070">
        <v>99</v>
      </c>
      <c r="L1070" t="s">
        <v>3999</v>
      </c>
    </row>
    <row r="1071" spans="1:12">
      <c r="A1071" s="15">
        <v>40706013</v>
      </c>
      <c r="B1071" t="s">
        <v>4000</v>
      </c>
      <c r="C1071" t="s">
        <v>4077</v>
      </c>
      <c r="D1071" t="s">
        <v>4946</v>
      </c>
      <c r="E1071" t="s">
        <v>4959</v>
      </c>
      <c r="F1071" t="s">
        <v>4073</v>
      </c>
      <c r="G1071" s="160" t="s">
        <v>4074</v>
      </c>
      <c r="H1071" t="s">
        <v>4075</v>
      </c>
      <c r="I1071" s="160" t="s">
        <v>4076</v>
      </c>
      <c r="J1071" t="s">
        <v>4077</v>
      </c>
      <c r="K1071">
        <v>99</v>
      </c>
      <c r="L1071" t="s">
        <v>3999</v>
      </c>
    </row>
    <row r="1072" spans="1:12">
      <c r="A1072" s="15">
        <v>40706014</v>
      </c>
      <c r="B1072" t="s">
        <v>4000</v>
      </c>
      <c r="C1072" t="s">
        <v>4077</v>
      </c>
      <c r="D1072" t="s">
        <v>4946</v>
      </c>
      <c r="E1072" t="s">
        <v>4960</v>
      </c>
      <c r="F1072" t="s">
        <v>4073</v>
      </c>
      <c r="G1072" s="160" t="s">
        <v>4074</v>
      </c>
      <c r="H1072" t="s">
        <v>4075</v>
      </c>
      <c r="I1072" s="160" t="s">
        <v>4076</v>
      </c>
      <c r="J1072" t="s">
        <v>4077</v>
      </c>
      <c r="K1072">
        <v>99</v>
      </c>
      <c r="L1072" t="s">
        <v>3999</v>
      </c>
    </row>
    <row r="1073" spans="1:12">
      <c r="A1073" s="15">
        <v>40706015</v>
      </c>
      <c r="B1073" t="s">
        <v>4000</v>
      </c>
      <c r="C1073" t="s">
        <v>4077</v>
      </c>
      <c r="D1073" t="s">
        <v>4946</v>
      </c>
      <c r="E1073" t="s">
        <v>4961</v>
      </c>
      <c r="F1073" t="s">
        <v>4073</v>
      </c>
      <c r="G1073" s="160" t="s">
        <v>4074</v>
      </c>
      <c r="H1073" t="s">
        <v>4075</v>
      </c>
      <c r="I1073" s="160" t="s">
        <v>4076</v>
      </c>
      <c r="J1073" t="s">
        <v>4077</v>
      </c>
      <c r="K1073">
        <v>99</v>
      </c>
      <c r="L1073" t="s">
        <v>3999</v>
      </c>
    </row>
    <row r="1074" spans="1:12">
      <c r="A1074" s="15">
        <v>40706016</v>
      </c>
      <c r="B1074" t="s">
        <v>4000</v>
      </c>
      <c r="C1074" t="s">
        <v>4077</v>
      </c>
      <c r="D1074" t="s">
        <v>4946</v>
      </c>
      <c r="E1074" t="s">
        <v>4962</v>
      </c>
      <c r="F1074" t="s">
        <v>4073</v>
      </c>
      <c r="G1074" s="160" t="s">
        <v>4074</v>
      </c>
      <c r="H1074" t="s">
        <v>4075</v>
      </c>
      <c r="I1074" s="160" t="s">
        <v>4076</v>
      </c>
      <c r="J1074" t="s">
        <v>4077</v>
      </c>
      <c r="K1074">
        <v>99</v>
      </c>
      <c r="L1074" t="s">
        <v>3999</v>
      </c>
    </row>
    <row r="1075" spans="1:12">
      <c r="A1075" s="15">
        <v>40706017</v>
      </c>
      <c r="B1075" t="s">
        <v>4000</v>
      </c>
      <c r="C1075" t="s">
        <v>4077</v>
      </c>
      <c r="D1075" t="s">
        <v>4946</v>
      </c>
      <c r="E1075" t="s">
        <v>4963</v>
      </c>
      <c r="F1075" t="s">
        <v>4073</v>
      </c>
      <c r="G1075" s="160" t="s">
        <v>4074</v>
      </c>
      <c r="H1075" t="s">
        <v>4075</v>
      </c>
      <c r="I1075" s="160" t="s">
        <v>4076</v>
      </c>
      <c r="J1075" t="s">
        <v>4077</v>
      </c>
      <c r="K1075">
        <v>99</v>
      </c>
      <c r="L1075" t="s">
        <v>3999</v>
      </c>
    </row>
    <row r="1076" spans="1:12">
      <c r="A1076" s="15">
        <v>40706018</v>
      </c>
      <c r="B1076" t="s">
        <v>4000</v>
      </c>
      <c r="C1076" t="s">
        <v>4077</v>
      </c>
      <c r="D1076" t="s">
        <v>4946</v>
      </c>
      <c r="E1076" t="s">
        <v>4964</v>
      </c>
      <c r="F1076" t="s">
        <v>4073</v>
      </c>
      <c r="G1076" s="160" t="s">
        <v>4074</v>
      </c>
      <c r="H1076" t="s">
        <v>4075</v>
      </c>
      <c r="I1076" s="160" t="s">
        <v>4076</v>
      </c>
      <c r="J1076" t="s">
        <v>4077</v>
      </c>
      <c r="K1076">
        <v>99</v>
      </c>
      <c r="L1076" t="s">
        <v>3999</v>
      </c>
    </row>
    <row r="1077" spans="1:12">
      <c r="A1077" s="15">
        <v>40706019</v>
      </c>
      <c r="B1077" t="s">
        <v>4000</v>
      </c>
      <c r="C1077" t="s">
        <v>4077</v>
      </c>
      <c r="D1077" t="s">
        <v>4946</v>
      </c>
      <c r="E1077" t="s">
        <v>4965</v>
      </c>
      <c r="F1077" t="s">
        <v>4073</v>
      </c>
      <c r="G1077" s="160" t="s">
        <v>4074</v>
      </c>
      <c r="H1077" t="s">
        <v>4075</v>
      </c>
      <c r="I1077" s="160" t="s">
        <v>4076</v>
      </c>
      <c r="J1077" t="s">
        <v>4077</v>
      </c>
      <c r="K1077">
        <v>99</v>
      </c>
      <c r="L1077" t="s">
        <v>3999</v>
      </c>
    </row>
    <row r="1078" spans="1:12">
      <c r="A1078" s="15">
        <v>40706020</v>
      </c>
      <c r="B1078" t="s">
        <v>4000</v>
      </c>
      <c r="C1078" t="s">
        <v>4077</v>
      </c>
      <c r="D1078" t="s">
        <v>4946</v>
      </c>
      <c r="E1078" t="s">
        <v>4966</v>
      </c>
      <c r="F1078" t="s">
        <v>4073</v>
      </c>
      <c r="G1078" s="160" t="s">
        <v>4074</v>
      </c>
      <c r="H1078" t="s">
        <v>4075</v>
      </c>
      <c r="I1078" s="160" t="s">
        <v>4076</v>
      </c>
      <c r="J1078" t="s">
        <v>4077</v>
      </c>
      <c r="K1078">
        <v>99</v>
      </c>
      <c r="L1078" t="s">
        <v>3999</v>
      </c>
    </row>
    <row r="1079" spans="1:12">
      <c r="A1079" s="15">
        <v>40706021</v>
      </c>
      <c r="B1079" t="s">
        <v>4000</v>
      </c>
      <c r="C1079" t="s">
        <v>4077</v>
      </c>
      <c r="D1079" t="s">
        <v>4946</v>
      </c>
      <c r="E1079" t="s">
        <v>4967</v>
      </c>
      <c r="F1079" t="s">
        <v>4073</v>
      </c>
      <c r="G1079" s="160" t="s">
        <v>4074</v>
      </c>
      <c r="H1079" t="s">
        <v>4075</v>
      </c>
      <c r="I1079" s="160" t="s">
        <v>4076</v>
      </c>
      <c r="J1079" t="s">
        <v>4077</v>
      </c>
      <c r="K1079">
        <v>99</v>
      </c>
      <c r="L1079" t="s">
        <v>3999</v>
      </c>
    </row>
    <row r="1080" spans="1:12">
      <c r="A1080" s="15">
        <v>40706022</v>
      </c>
      <c r="B1080" t="s">
        <v>4000</v>
      </c>
      <c r="C1080" t="s">
        <v>4077</v>
      </c>
      <c r="D1080" t="s">
        <v>4946</v>
      </c>
      <c r="E1080" t="s">
        <v>4968</v>
      </c>
      <c r="F1080" t="s">
        <v>4073</v>
      </c>
      <c r="G1080" s="160" t="s">
        <v>4074</v>
      </c>
      <c r="H1080" t="s">
        <v>4075</v>
      </c>
      <c r="I1080" s="160" t="s">
        <v>4076</v>
      </c>
      <c r="J1080" t="s">
        <v>4077</v>
      </c>
      <c r="K1080">
        <v>99</v>
      </c>
      <c r="L1080" t="s">
        <v>3999</v>
      </c>
    </row>
    <row r="1081" spans="1:12">
      <c r="A1081" s="15">
        <v>40706023</v>
      </c>
      <c r="B1081" t="s">
        <v>4000</v>
      </c>
      <c r="C1081" t="s">
        <v>4077</v>
      </c>
      <c r="D1081" t="s">
        <v>4946</v>
      </c>
      <c r="E1081" t="s">
        <v>4969</v>
      </c>
      <c r="F1081" t="s">
        <v>4073</v>
      </c>
      <c r="G1081" s="160" t="s">
        <v>4074</v>
      </c>
      <c r="H1081" t="s">
        <v>4075</v>
      </c>
      <c r="I1081" s="160" t="s">
        <v>4076</v>
      </c>
      <c r="J1081" t="s">
        <v>4077</v>
      </c>
      <c r="K1081">
        <v>99</v>
      </c>
      <c r="L1081" t="s">
        <v>3999</v>
      </c>
    </row>
    <row r="1082" spans="1:12">
      <c r="A1082" s="15">
        <v>40706024</v>
      </c>
      <c r="B1082" t="s">
        <v>4000</v>
      </c>
      <c r="C1082" t="s">
        <v>4077</v>
      </c>
      <c r="D1082" t="s">
        <v>4946</v>
      </c>
      <c r="E1082" t="s">
        <v>4970</v>
      </c>
      <c r="F1082" t="s">
        <v>4073</v>
      </c>
      <c r="G1082" s="160" t="s">
        <v>4074</v>
      </c>
      <c r="H1082" t="s">
        <v>4075</v>
      </c>
      <c r="I1082" s="160" t="s">
        <v>4076</v>
      </c>
      <c r="J1082" t="s">
        <v>4077</v>
      </c>
      <c r="K1082">
        <v>99</v>
      </c>
      <c r="L1082" t="s">
        <v>3999</v>
      </c>
    </row>
    <row r="1083" spans="1:12">
      <c r="A1083" s="15">
        <v>40706027</v>
      </c>
      <c r="B1083" t="s">
        <v>4000</v>
      </c>
      <c r="C1083" t="s">
        <v>4077</v>
      </c>
      <c r="D1083" t="s">
        <v>4946</v>
      </c>
      <c r="E1083" t="s">
        <v>4971</v>
      </c>
      <c r="F1083" t="s">
        <v>4073</v>
      </c>
      <c r="G1083" s="160" t="s">
        <v>4074</v>
      </c>
      <c r="H1083" t="s">
        <v>4075</v>
      </c>
      <c r="I1083" s="160" t="s">
        <v>4076</v>
      </c>
      <c r="J1083" t="s">
        <v>4077</v>
      </c>
      <c r="K1083">
        <v>99</v>
      </c>
      <c r="L1083" t="s">
        <v>3999</v>
      </c>
    </row>
    <row r="1084" spans="1:12">
      <c r="A1084" s="15">
        <v>40706028</v>
      </c>
      <c r="B1084" t="s">
        <v>4000</v>
      </c>
      <c r="C1084" t="s">
        <v>4077</v>
      </c>
      <c r="D1084" t="s">
        <v>4946</v>
      </c>
      <c r="E1084" t="s">
        <v>4972</v>
      </c>
      <c r="F1084" t="s">
        <v>4073</v>
      </c>
      <c r="G1084" s="160" t="s">
        <v>4074</v>
      </c>
      <c r="H1084" t="s">
        <v>4075</v>
      </c>
      <c r="I1084" s="160" t="s">
        <v>4076</v>
      </c>
      <c r="J1084" t="s">
        <v>4077</v>
      </c>
      <c r="K1084">
        <v>99</v>
      </c>
      <c r="L1084" t="s">
        <v>3999</v>
      </c>
    </row>
    <row r="1085" spans="1:12">
      <c r="A1085" s="15">
        <v>40706029</v>
      </c>
      <c r="B1085" t="s">
        <v>4000</v>
      </c>
      <c r="C1085" t="s">
        <v>4077</v>
      </c>
      <c r="D1085" t="s">
        <v>4946</v>
      </c>
      <c r="E1085" t="s">
        <v>4973</v>
      </c>
      <c r="F1085" t="s">
        <v>4073</v>
      </c>
      <c r="G1085" s="160" t="s">
        <v>4074</v>
      </c>
      <c r="H1085" t="s">
        <v>4075</v>
      </c>
      <c r="I1085" s="160" t="s">
        <v>4076</v>
      </c>
      <c r="J1085" t="s">
        <v>4077</v>
      </c>
      <c r="K1085">
        <v>99</v>
      </c>
      <c r="L1085" t="s">
        <v>3999</v>
      </c>
    </row>
    <row r="1086" spans="1:12">
      <c r="A1086" s="15">
        <v>40706030</v>
      </c>
      <c r="B1086" t="s">
        <v>4000</v>
      </c>
      <c r="C1086" t="s">
        <v>4077</v>
      </c>
      <c r="D1086" t="s">
        <v>4946</v>
      </c>
      <c r="E1086" t="s">
        <v>4974</v>
      </c>
      <c r="F1086" t="s">
        <v>4073</v>
      </c>
      <c r="G1086" s="160" t="s">
        <v>4074</v>
      </c>
      <c r="H1086" t="s">
        <v>4075</v>
      </c>
      <c r="I1086" s="160" t="s">
        <v>4076</v>
      </c>
      <c r="J1086" t="s">
        <v>4077</v>
      </c>
      <c r="K1086">
        <v>99</v>
      </c>
      <c r="L1086" t="s">
        <v>3999</v>
      </c>
    </row>
    <row r="1087" spans="1:12">
      <c r="A1087" s="15">
        <v>40706031</v>
      </c>
      <c r="B1087" t="s">
        <v>4000</v>
      </c>
      <c r="C1087" t="s">
        <v>4077</v>
      </c>
      <c r="D1087" t="s">
        <v>4946</v>
      </c>
      <c r="E1087" t="s">
        <v>4975</v>
      </c>
      <c r="F1087" t="s">
        <v>4073</v>
      </c>
      <c r="G1087" s="160" t="s">
        <v>4074</v>
      </c>
      <c r="H1087" t="s">
        <v>4075</v>
      </c>
      <c r="I1087" s="160" t="s">
        <v>4076</v>
      </c>
      <c r="J1087" t="s">
        <v>4077</v>
      </c>
      <c r="K1087">
        <v>99</v>
      </c>
      <c r="L1087" t="s">
        <v>3999</v>
      </c>
    </row>
    <row r="1088" spans="1:12">
      <c r="A1088" s="15">
        <v>40706032</v>
      </c>
      <c r="B1088" t="s">
        <v>4000</v>
      </c>
      <c r="C1088" t="s">
        <v>4077</v>
      </c>
      <c r="D1088" t="s">
        <v>4946</v>
      </c>
      <c r="E1088" t="s">
        <v>4976</v>
      </c>
      <c r="F1088" t="s">
        <v>4073</v>
      </c>
      <c r="G1088" s="160" t="s">
        <v>4074</v>
      </c>
      <c r="H1088" t="s">
        <v>4075</v>
      </c>
      <c r="I1088" s="160" t="s">
        <v>4076</v>
      </c>
      <c r="J1088" t="s">
        <v>4077</v>
      </c>
      <c r="K1088">
        <v>99</v>
      </c>
      <c r="L1088" t="s">
        <v>3999</v>
      </c>
    </row>
    <row r="1089" spans="1:12">
      <c r="A1089" s="15">
        <v>40706033</v>
      </c>
      <c r="B1089" t="s">
        <v>4000</v>
      </c>
      <c r="C1089" t="s">
        <v>4077</v>
      </c>
      <c r="D1089" t="s">
        <v>4946</v>
      </c>
      <c r="E1089" t="s">
        <v>4977</v>
      </c>
      <c r="F1089" t="s">
        <v>4073</v>
      </c>
      <c r="G1089" s="160" t="s">
        <v>4074</v>
      </c>
      <c r="H1089" t="s">
        <v>4075</v>
      </c>
      <c r="I1089" s="160" t="s">
        <v>4076</v>
      </c>
      <c r="J1089" t="s">
        <v>4077</v>
      </c>
      <c r="K1089">
        <v>99</v>
      </c>
      <c r="L1089" t="s">
        <v>3999</v>
      </c>
    </row>
    <row r="1090" spans="1:12">
      <c r="A1090" s="15">
        <v>40706034</v>
      </c>
      <c r="B1090" t="s">
        <v>4000</v>
      </c>
      <c r="C1090" t="s">
        <v>4077</v>
      </c>
      <c r="D1090" t="s">
        <v>4946</v>
      </c>
      <c r="E1090" t="s">
        <v>4978</v>
      </c>
      <c r="F1090" t="s">
        <v>4073</v>
      </c>
      <c r="G1090" s="160" t="s">
        <v>4074</v>
      </c>
      <c r="H1090" t="s">
        <v>4075</v>
      </c>
      <c r="I1090" s="160" t="s">
        <v>4076</v>
      </c>
      <c r="J1090" t="s">
        <v>4077</v>
      </c>
      <c r="K1090">
        <v>99</v>
      </c>
      <c r="L1090" t="s">
        <v>3999</v>
      </c>
    </row>
    <row r="1091" spans="1:12">
      <c r="A1091" s="15">
        <v>40706035</v>
      </c>
      <c r="B1091" t="s">
        <v>4000</v>
      </c>
      <c r="C1091" t="s">
        <v>4077</v>
      </c>
      <c r="D1091" t="s">
        <v>4946</v>
      </c>
      <c r="E1091" t="s">
        <v>4979</v>
      </c>
      <c r="F1091" t="s">
        <v>4073</v>
      </c>
      <c r="G1091" s="160" t="s">
        <v>4074</v>
      </c>
      <c r="H1091" t="s">
        <v>4075</v>
      </c>
      <c r="I1091" s="160" t="s">
        <v>4076</v>
      </c>
      <c r="J1091" t="s">
        <v>4077</v>
      </c>
      <c r="K1091">
        <v>99</v>
      </c>
      <c r="L1091" t="s">
        <v>3999</v>
      </c>
    </row>
    <row r="1092" spans="1:12">
      <c r="A1092" s="15">
        <v>40706036</v>
      </c>
      <c r="B1092" t="s">
        <v>4000</v>
      </c>
      <c r="C1092" t="s">
        <v>4077</v>
      </c>
      <c r="D1092" t="s">
        <v>4946</v>
      </c>
      <c r="E1092" t="s">
        <v>4980</v>
      </c>
      <c r="F1092" t="s">
        <v>4073</v>
      </c>
      <c r="G1092" s="160" t="s">
        <v>4074</v>
      </c>
      <c r="H1092" t="s">
        <v>4075</v>
      </c>
      <c r="I1092" s="160" t="s">
        <v>4076</v>
      </c>
      <c r="J1092" t="s">
        <v>4077</v>
      </c>
      <c r="K1092">
        <v>99</v>
      </c>
      <c r="L1092" t="s">
        <v>3999</v>
      </c>
    </row>
    <row r="1093" spans="1:12">
      <c r="A1093" s="15">
        <v>40706097</v>
      </c>
      <c r="B1093" t="s">
        <v>4000</v>
      </c>
      <c r="C1093" t="s">
        <v>4077</v>
      </c>
      <c r="D1093" t="s">
        <v>4946</v>
      </c>
      <c r="E1093" t="s">
        <v>4981</v>
      </c>
      <c r="F1093" t="s">
        <v>4073</v>
      </c>
      <c r="G1093" s="160" t="s">
        <v>4074</v>
      </c>
      <c r="H1093" t="s">
        <v>4075</v>
      </c>
      <c r="I1093" s="160" t="s">
        <v>4076</v>
      </c>
      <c r="J1093" t="s">
        <v>4077</v>
      </c>
      <c r="K1093">
        <v>99</v>
      </c>
      <c r="L1093" t="s">
        <v>3999</v>
      </c>
    </row>
    <row r="1094" spans="1:12">
      <c r="A1094" s="15">
        <v>40706098</v>
      </c>
      <c r="B1094" t="s">
        <v>4000</v>
      </c>
      <c r="C1094" t="s">
        <v>4077</v>
      </c>
      <c r="D1094" t="s">
        <v>4946</v>
      </c>
      <c r="E1094" t="s">
        <v>4982</v>
      </c>
      <c r="F1094" t="s">
        <v>4073</v>
      </c>
      <c r="G1094" s="160" t="s">
        <v>4074</v>
      </c>
      <c r="H1094" t="s">
        <v>4075</v>
      </c>
      <c r="I1094" s="160" t="s">
        <v>4076</v>
      </c>
      <c r="J1094" t="s">
        <v>4077</v>
      </c>
      <c r="K1094">
        <v>99</v>
      </c>
      <c r="L1094" t="s">
        <v>3999</v>
      </c>
    </row>
    <row r="1095" spans="1:12">
      <c r="A1095" s="15">
        <v>40706401</v>
      </c>
      <c r="B1095" t="s">
        <v>4000</v>
      </c>
      <c r="C1095" t="s">
        <v>4077</v>
      </c>
      <c r="D1095" t="s">
        <v>4983</v>
      </c>
      <c r="E1095" t="s">
        <v>4984</v>
      </c>
      <c r="F1095" t="s">
        <v>4073</v>
      </c>
      <c r="G1095" s="160" t="s">
        <v>4074</v>
      </c>
      <c r="H1095" t="s">
        <v>4075</v>
      </c>
      <c r="I1095" s="160" t="s">
        <v>4076</v>
      </c>
      <c r="J1095" t="s">
        <v>4077</v>
      </c>
      <c r="K1095">
        <v>99</v>
      </c>
      <c r="L1095" t="s">
        <v>3999</v>
      </c>
    </row>
    <row r="1096" spans="1:12">
      <c r="A1096" s="15">
        <v>40706402</v>
      </c>
      <c r="B1096" t="s">
        <v>4000</v>
      </c>
      <c r="C1096" t="s">
        <v>4077</v>
      </c>
      <c r="D1096" t="s">
        <v>4983</v>
      </c>
      <c r="E1096" t="s">
        <v>4985</v>
      </c>
      <c r="F1096" t="s">
        <v>4073</v>
      </c>
      <c r="G1096" s="160" t="s">
        <v>4074</v>
      </c>
      <c r="H1096" t="s">
        <v>4075</v>
      </c>
      <c r="I1096" s="160" t="s">
        <v>4076</v>
      </c>
      <c r="J1096" t="s">
        <v>4077</v>
      </c>
      <c r="K1096">
        <v>99</v>
      </c>
      <c r="L1096" t="s">
        <v>3999</v>
      </c>
    </row>
    <row r="1097" spans="1:12">
      <c r="A1097" s="15">
        <v>40706403</v>
      </c>
      <c r="B1097" t="s">
        <v>4000</v>
      </c>
      <c r="C1097" t="s">
        <v>4077</v>
      </c>
      <c r="D1097" t="s">
        <v>4983</v>
      </c>
      <c r="E1097" t="s">
        <v>4986</v>
      </c>
      <c r="F1097" t="s">
        <v>4073</v>
      </c>
      <c r="G1097" s="160" t="s">
        <v>4074</v>
      </c>
      <c r="H1097" t="s">
        <v>4075</v>
      </c>
      <c r="I1097" s="160" t="s">
        <v>4076</v>
      </c>
      <c r="J1097" t="s">
        <v>4077</v>
      </c>
      <c r="K1097">
        <v>99</v>
      </c>
      <c r="L1097" t="s">
        <v>3999</v>
      </c>
    </row>
    <row r="1098" spans="1:12">
      <c r="A1098" s="15">
        <v>40706404</v>
      </c>
      <c r="B1098" t="s">
        <v>4000</v>
      </c>
      <c r="C1098" t="s">
        <v>4077</v>
      </c>
      <c r="D1098" t="s">
        <v>4983</v>
      </c>
      <c r="E1098" t="s">
        <v>4987</v>
      </c>
      <c r="F1098" t="s">
        <v>4073</v>
      </c>
      <c r="G1098" s="160" t="s">
        <v>4074</v>
      </c>
      <c r="H1098" t="s">
        <v>4075</v>
      </c>
      <c r="I1098" s="160" t="s">
        <v>4076</v>
      </c>
      <c r="J1098" t="s">
        <v>4077</v>
      </c>
      <c r="K1098">
        <v>99</v>
      </c>
      <c r="L1098" t="s">
        <v>3999</v>
      </c>
    </row>
    <row r="1099" spans="1:12">
      <c r="A1099" s="15">
        <v>40706497</v>
      </c>
      <c r="B1099" t="s">
        <v>4000</v>
      </c>
      <c r="C1099" t="s">
        <v>4077</v>
      </c>
      <c r="D1099" t="s">
        <v>4983</v>
      </c>
      <c r="E1099" t="s">
        <v>4988</v>
      </c>
      <c r="F1099" t="s">
        <v>4073</v>
      </c>
      <c r="G1099" s="160" t="s">
        <v>4074</v>
      </c>
      <c r="H1099" t="s">
        <v>4075</v>
      </c>
      <c r="I1099" s="160" t="s">
        <v>4076</v>
      </c>
      <c r="J1099" t="s">
        <v>4077</v>
      </c>
      <c r="K1099">
        <v>99</v>
      </c>
      <c r="L1099" t="s">
        <v>3999</v>
      </c>
    </row>
    <row r="1100" spans="1:12">
      <c r="A1100" s="15">
        <v>40706498</v>
      </c>
      <c r="B1100" t="s">
        <v>4000</v>
      </c>
      <c r="C1100" t="s">
        <v>4077</v>
      </c>
      <c r="D1100" t="s">
        <v>4983</v>
      </c>
      <c r="E1100" t="s">
        <v>4989</v>
      </c>
      <c r="F1100" t="s">
        <v>4073</v>
      </c>
      <c r="G1100" s="160" t="s">
        <v>4074</v>
      </c>
      <c r="H1100" t="s">
        <v>4075</v>
      </c>
      <c r="I1100" s="160" t="s">
        <v>4076</v>
      </c>
      <c r="J1100" t="s">
        <v>4077</v>
      </c>
      <c r="K1100">
        <v>99</v>
      </c>
      <c r="L1100" t="s">
        <v>3999</v>
      </c>
    </row>
    <row r="1101" spans="1:12">
      <c r="A1101" s="15">
        <v>40706801</v>
      </c>
      <c r="B1101" t="s">
        <v>4000</v>
      </c>
      <c r="C1101" t="s">
        <v>4077</v>
      </c>
      <c r="D1101" t="s">
        <v>4990</v>
      </c>
      <c r="E1101" t="s">
        <v>4991</v>
      </c>
      <c r="F1101" t="s">
        <v>4073</v>
      </c>
      <c r="G1101" s="160" t="s">
        <v>4074</v>
      </c>
      <c r="H1101" t="s">
        <v>4075</v>
      </c>
      <c r="I1101" s="160" t="s">
        <v>4076</v>
      </c>
      <c r="J1101" t="s">
        <v>4077</v>
      </c>
      <c r="K1101">
        <v>99</v>
      </c>
      <c r="L1101" t="s">
        <v>3999</v>
      </c>
    </row>
    <row r="1102" spans="1:12">
      <c r="A1102" s="15">
        <v>40706802</v>
      </c>
      <c r="B1102" t="s">
        <v>4000</v>
      </c>
      <c r="C1102" t="s">
        <v>4077</v>
      </c>
      <c r="D1102" t="s">
        <v>4990</v>
      </c>
      <c r="E1102" t="s">
        <v>4992</v>
      </c>
      <c r="F1102" t="s">
        <v>4073</v>
      </c>
      <c r="G1102" s="160" t="s">
        <v>4074</v>
      </c>
      <c r="H1102" t="s">
        <v>4075</v>
      </c>
      <c r="I1102" s="160" t="s">
        <v>4076</v>
      </c>
      <c r="J1102" t="s">
        <v>4077</v>
      </c>
      <c r="K1102">
        <v>99</v>
      </c>
      <c r="L1102" t="s">
        <v>3999</v>
      </c>
    </row>
    <row r="1103" spans="1:12">
      <c r="A1103" s="15">
        <v>40706803</v>
      </c>
      <c r="B1103" t="s">
        <v>4000</v>
      </c>
      <c r="C1103" t="s">
        <v>4077</v>
      </c>
      <c r="D1103" t="s">
        <v>4990</v>
      </c>
      <c r="E1103" t="s">
        <v>4993</v>
      </c>
      <c r="F1103" t="s">
        <v>4073</v>
      </c>
      <c r="G1103" s="160" t="s">
        <v>4074</v>
      </c>
      <c r="H1103" t="s">
        <v>4075</v>
      </c>
      <c r="I1103" s="160" t="s">
        <v>4076</v>
      </c>
      <c r="J1103" t="s">
        <v>4077</v>
      </c>
      <c r="K1103">
        <v>99</v>
      </c>
      <c r="L1103" t="s">
        <v>3999</v>
      </c>
    </row>
    <row r="1104" spans="1:12">
      <c r="A1104" s="15">
        <v>40706804</v>
      </c>
      <c r="B1104" t="s">
        <v>4000</v>
      </c>
      <c r="C1104" t="s">
        <v>4077</v>
      </c>
      <c r="D1104" t="s">
        <v>4990</v>
      </c>
      <c r="E1104" t="s">
        <v>4994</v>
      </c>
      <c r="F1104" t="s">
        <v>4073</v>
      </c>
      <c r="G1104" s="160" t="s">
        <v>4074</v>
      </c>
      <c r="H1104" t="s">
        <v>4075</v>
      </c>
      <c r="I1104" s="160" t="s">
        <v>4076</v>
      </c>
      <c r="J1104" t="s">
        <v>4077</v>
      </c>
      <c r="K1104">
        <v>99</v>
      </c>
      <c r="L1104" t="s">
        <v>3999</v>
      </c>
    </row>
    <row r="1105" spans="1:12">
      <c r="A1105" s="15">
        <v>40706805</v>
      </c>
      <c r="B1105" t="s">
        <v>4000</v>
      </c>
      <c r="C1105" t="s">
        <v>4077</v>
      </c>
      <c r="D1105" t="s">
        <v>4990</v>
      </c>
      <c r="E1105" t="s">
        <v>4995</v>
      </c>
      <c r="F1105" t="s">
        <v>4073</v>
      </c>
      <c r="G1105" s="160" t="s">
        <v>4074</v>
      </c>
      <c r="H1105" t="s">
        <v>4075</v>
      </c>
      <c r="I1105" s="160" t="s">
        <v>4076</v>
      </c>
      <c r="J1105" t="s">
        <v>4077</v>
      </c>
      <c r="K1105">
        <v>99</v>
      </c>
      <c r="L1105" t="s">
        <v>3999</v>
      </c>
    </row>
    <row r="1106" spans="1:12">
      <c r="A1106" s="15">
        <v>40706806</v>
      </c>
      <c r="B1106" t="s">
        <v>4000</v>
      </c>
      <c r="C1106" t="s">
        <v>4077</v>
      </c>
      <c r="D1106" t="s">
        <v>4990</v>
      </c>
      <c r="E1106" t="s">
        <v>4996</v>
      </c>
      <c r="F1106" t="s">
        <v>4073</v>
      </c>
      <c r="G1106" s="160" t="s">
        <v>4074</v>
      </c>
      <c r="H1106" t="s">
        <v>4075</v>
      </c>
      <c r="I1106" s="160" t="s">
        <v>4076</v>
      </c>
      <c r="J1106" t="s">
        <v>4077</v>
      </c>
      <c r="K1106">
        <v>99</v>
      </c>
      <c r="L1106" t="s">
        <v>3999</v>
      </c>
    </row>
    <row r="1107" spans="1:12">
      <c r="A1107" s="15">
        <v>40706807</v>
      </c>
      <c r="B1107" t="s">
        <v>4000</v>
      </c>
      <c r="C1107" t="s">
        <v>4077</v>
      </c>
      <c r="D1107" t="s">
        <v>4990</v>
      </c>
      <c r="E1107" t="s">
        <v>4997</v>
      </c>
      <c r="F1107" t="s">
        <v>4073</v>
      </c>
      <c r="G1107" s="160" t="s">
        <v>4074</v>
      </c>
      <c r="H1107" t="s">
        <v>4075</v>
      </c>
      <c r="I1107" s="160" t="s">
        <v>4076</v>
      </c>
      <c r="J1107" t="s">
        <v>4077</v>
      </c>
      <c r="K1107">
        <v>99</v>
      </c>
      <c r="L1107" t="s">
        <v>3999</v>
      </c>
    </row>
    <row r="1108" spans="1:12">
      <c r="A1108" s="15">
        <v>40706808</v>
      </c>
      <c r="B1108" t="s">
        <v>4000</v>
      </c>
      <c r="C1108" t="s">
        <v>4077</v>
      </c>
      <c r="D1108" t="s">
        <v>4990</v>
      </c>
      <c r="E1108" t="s">
        <v>4998</v>
      </c>
      <c r="F1108" t="s">
        <v>4073</v>
      </c>
      <c r="G1108" s="160" t="s">
        <v>4074</v>
      </c>
      <c r="H1108" t="s">
        <v>4075</v>
      </c>
      <c r="I1108" s="160" t="s">
        <v>4076</v>
      </c>
      <c r="J1108" t="s">
        <v>4077</v>
      </c>
      <c r="K1108">
        <v>99</v>
      </c>
      <c r="L1108" t="s">
        <v>3999</v>
      </c>
    </row>
    <row r="1109" spans="1:12">
      <c r="A1109" s="15">
        <v>40706813</v>
      </c>
      <c r="B1109" t="s">
        <v>4000</v>
      </c>
      <c r="C1109" t="s">
        <v>4077</v>
      </c>
      <c r="D1109" t="s">
        <v>4990</v>
      </c>
      <c r="E1109" t="s">
        <v>4999</v>
      </c>
      <c r="F1109" t="s">
        <v>4073</v>
      </c>
      <c r="G1109" s="160" t="s">
        <v>4074</v>
      </c>
      <c r="H1109" t="s">
        <v>4075</v>
      </c>
      <c r="I1109" s="160" t="s">
        <v>4076</v>
      </c>
      <c r="J1109" t="s">
        <v>4077</v>
      </c>
      <c r="K1109">
        <v>99</v>
      </c>
      <c r="L1109" t="s">
        <v>3999</v>
      </c>
    </row>
    <row r="1110" spans="1:12">
      <c r="A1110" s="15">
        <v>40706814</v>
      </c>
      <c r="B1110" t="s">
        <v>4000</v>
      </c>
      <c r="C1110" t="s">
        <v>4077</v>
      </c>
      <c r="D1110" t="s">
        <v>4990</v>
      </c>
      <c r="E1110" t="s">
        <v>5000</v>
      </c>
      <c r="F1110" t="s">
        <v>4073</v>
      </c>
      <c r="G1110" s="160" t="s">
        <v>4074</v>
      </c>
      <c r="H1110" t="s">
        <v>4075</v>
      </c>
      <c r="I1110" s="160" t="s">
        <v>4076</v>
      </c>
      <c r="J1110" t="s">
        <v>4077</v>
      </c>
      <c r="K1110">
        <v>99</v>
      </c>
      <c r="L1110" t="s">
        <v>3999</v>
      </c>
    </row>
    <row r="1111" spans="1:12">
      <c r="A1111" s="15">
        <v>40706897</v>
      </c>
      <c r="B1111" t="s">
        <v>4000</v>
      </c>
      <c r="C1111" t="s">
        <v>4077</v>
      </c>
      <c r="D1111" t="s">
        <v>4990</v>
      </c>
      <c r="E1111" t="s">
        <v>5001</v>
      </c>
      <c r="F1111" t="s">
        <v>4073</v>
      </c>
      <c r="G1111" s="160" t="s">
        <v>4074</v>
      </c>
      <c r="H1111" t="s">
        <v>4075</v>
      </c>
      <c r="I1111" s="160" t="s">
        <v>4076</v>
      </c>
      <c r="J1111" t="s">
        <v>4077</v>
      </c>
      <c r="K1111">
        <v>99</v>
      </c>
      <c r="L1111" t="s">
        <v>3999</v>
      </c>
    </row>
    <row r="1112" spans="1:12">
      <c r="A1112" s="15">
        <v>40706898</v>
      </c>
      <c r="B1112" t="s">
        <v>4000</v>
      </c>
      <c r="C1112" t="s">
        <v>4077</v>
      </c>
      <c r="D1112" t="s">
        <v>4990</v>
      </c>
      <c r="E1112" t="s">
        <v>5002</v>
      </c>
      <c r="F1112" t="s">
        <v>4073</v>
      </c>
      <c r="G1112" s="160" t="s">
        <v>4074</v>
      </c>
      <c r="H1112" t="s">
        <v>4075</v>
      </c>
      <c r="I1112" s="160" t="s">
        <v>4076</v>
      </c>
      <c r="J1112" t="s">
        <v>4077</v>
      </c>
      <c r="K1112">
        <v>99</v>
      </c>
      <c r="L1112" t="s">
        <v>3999</v>
      </c>
    </row>
    <row r="1113" spans="1:12">
      <c r="A1113" s="15">
        <v>40707203</v>
      </c>
      <c r="B1113" t="s">
        <v>4000</v>
      </c>
      <c r="C1113" t="s">
        <v>4077</v>
      </c>
      <c r="D1113" t="s">
        <v>5003</v>
      </c>
      <c r="E1113" t="s">
        <v>5004</v>
      </c>
      <c r="F1113" t="s">
        <v>4073</v>
      </c>
      <c r="G1113" s="160" t="s">
        <v>4074</v>
      </c>
      <c r="H1113" t="s">
        <v>4075</v>
      </c>
      <c r="I1113" s="160" t="s">
        <v>4076</v>
      </c>
      <c r="J1113" t="s">
        <v>4077</v>
      </c>
      <c r="K1113">
        <v>99</v>
      </c>
      <c r="L1113" t="s">
        <v>3999</v>
      </c>
    </row>
    <row r="1114" spans="1:12">
      <c r="A1114" s="15">
        <v>40707204</v>
      </c>
      <c r="B1114" t="s">
        <v>4000</v>
      </c>
      <c r="C1114" t="s">
        <v>4077</v>
      </c>
      <c r="D1114" t="s">
        <v>5003</v>
      </c>
      <c r="E1114" t="s">
        <v>5005</v>
      </c>
      <c r="F1114" t="s">
        <v>4073</v>
      </c>
      <c r="G1114" s="160" t="s">
        <v>4074</v>
      </c>
      <c r="H1114" t="s">
        <v>4075</v>
      </c>
      <c r="I1114" s="160" t="s">
        <v>4076</v>
      </c>
      <c r="J1114" t="s">
        <v>4077</v>
      </c>
      <c r="K1114">
        <v>99</v>
      </c>
      <c r="L1114" t="s">
        <v>3999</v>
      </c>
    </row>
    <row r="1115" spans="1:12">
      <c r="A1115" s="15">
        <v>40707601</v>
      </c>
      <c r="B1115" t="s">
        <v>4000</v>
      </c>
      <c r="C1115" t="s">
        <v>4077</v>
      </c>
      <c r="D1115" t="s">
        <v>5006</v>
      </c>
      <c r="E1115" t="s">
        <v>5007</v>
      </c>
      <c r="F1115" t="s">
        <v>4073</v>
      </c>
      <c r="G1115" s="160" t="s">
        <v>4074</v>
      </c>
      <c r="H1115" t="s">
        <v>4075</v>
      </c>
      <c r="I1115" s="160" t="s">
        <v>4076</v>
      </c>
      <c r="J1115" t="s">
        <v>4077</v>
      </c>
      <c r="K1115">
        <v>99</v>
      </c>
      <c r="L1115" t="s">
        <v>3999</v>
      </c>
    </row>
    <row r="1116" spans="1:12">
      <c r="A1116" s="15">
        <v>40707602</v>
      </c>
      <c r="B1116" t="s">
        <v>4000</v>
      </c>
      <c r="C1116" t="s">
        <v>4077</v>
      </c>
      <c r="D1116" t="s">
        <v>5006</v>
      </c>
      <c r="E1116" t="s">
        <v>5008</v>
      </c>
      <c r="F1116" t="s">
        <v>4073</v>
      </c>
      <c r="G1116" s="160" t="s">
        <v>4074</v>
      </c>
      <c r="H1116" t="s">
        <v>4075</v>
      </c>
      <c r="I1116" s="160" t="s">
        <v>4076</v>
      </c>
      <c r="J1116" t="s">
        <v>4077</v>
      </c>
      <c r="K1116">
        <v>99</v>
      </c>
      <c r="L1116" t="s">
        <v>3999</v>
      </c>
    </row>
    <row r="1117" spans="1:12">
      <c r="A1117" s="15">
        <v>40707603</v>
      </c>
      <c r="B1117" t="s">
        <v>4000</v>
      </c>
      <c r="C1117" t="s">
        <v>4077</v>
      </c>
      <c r="D1117" t="s">
        <v>5006</v>
      </c>
      <c r="E1117" t="s">
        <v>5009</v>
      </c>
      <c r="F1117" t="s">
        <v>4073</v>
      </c>
      <c r="G1117" s="160" t="s">
        <v>4074</v>
      </c>
      <c r="H1117" t="s">
        <v>4075</v>
      </c>
      <c r="I1117" s="160" t="s">
        <v>4076</v>
      </c>
      <c r="J1117" t="s">
        <v>4077</v>
      </c>
      <c r="K1117">
        <v>99</v>
      </c>
      <c r="L1117" t="s">
        <v>3999</v>
      </c>
    </row>
    <row r="1118" spans="1:12">
      <c r="A1118" s="15">
        <v>40707604</v>
      </c>
      <c r="B1118" t="s">
        <v>4000</v>
      </c>
      <c r="C1118" t="s">
        <v>4077</v>
      </c>
      <c r="D1118" t="s">
        <v>5006</v>
      </c>
      <c r="E1118" t="s">
        <v>5010</v>
      </c>
      <c r="F1118" t="s">
        <v>4073</v>
      </c>
      <c r="G1118" s="160" t="s">
        <v>4074</v>
      </c>
      <c r="H1118" t="s">
        <v>4075</v>
      </c>
      <c r="I1118" s="160" t="s">
        <v>4076</v>
      </c>
      <c r="J1118" t="s">
        <v>4077</v>
      </c>
      <c r="K1118">
        <v>99</v>
      </c>
      <c r="L1118" t="s">
        <v>3999</v>
      </c>
    </row>
    <row r="1119" spans="1:12">
      <c r="A1119" s="15">
        <v>40707697</v>
      </c>
      <c r="B1119" t="s">
        <v>4000</v>
      </c>
      <c r="C1119" t="s">
        <v>4077</v>
      </c>
      <c r="D1119" t="s">
        <v>5006</v>
      </c>
      <c r="E1119" t="s">
        <v>5011</v>
      </c>
      <c r="F1119" t="s">
        <v>4073</v>
      </c>
      <c r="G1119" s="160" t="s">
        <v>4074</v>
      </c>
      <c r="H1119" t="s">
        <v>4075</v>
      </c>
      <c r="I1119" s="160" t="s">
        <v>4076</v>
      </c>
      <c r="J1119" t="s">
        <v>4077</v>
      </c>
      <c r="K1119">
        <v>99</v>
      </c>
      <c r="L1119" t="s">
        <v>3999</v>
      </c>
    </row>
    <row r="1120" spans="1:12">
      <c r="A1120" s="15">
        <v>40707698</v>
      </c>
      <c r="B1120" t="s">
        <v>4000</v>
      </c>
      <c r="C1120" t="s">
        <v>4077</v>
      </c>
      <c r="D1120" t="s">
        <v>5006</v>
      </c>
      <c r="E1120" t="s">
        <v>5012</v>
      </c>
      <c r="F1120" t="s">
        <v>4073</v>
      </c>
      <c r="G1120" s="160" t="s">
        <v>4074</v>
      </c>
      <c r="H1120" t="s">
        <v>4075</v>
      </c>
      <c r="I1120" s="160" t="s">
        <v>4076</v>
      </c>
      <c r="J1120" t="s">
        <v>4077</v>
      </c>
      <c r="K1120">
        <v>99</v>
      </c>
      <c r="L1120" t="s">
        <v>3999</v>
      </c>
    </row>
    <row r="1121" spans="1:12">
      <c r="A1121" s="15">
        <v>40708001</v>
      </c>
      <c r="B1121" t="s">
        <v>4000</v>
      </c>
      <c r="C1121" t="s">
        <v>4077</v>
      </c>
      <c r="D1121" t="s">
        <v>5013</v>
      </c>
      <c r="E1121" t="s">
        <v>5014</v>
      </c>
      <c r="F1121" t="s">
        <v>4073</v>
      </c>
      <c r="G1121" s="160" t="s">
        <v>4074</v>
      </c>
      <c r="H1121" t="s">
        <v>4075</v>
      </c>
      <c r="I1121" s="160" t="s">
        <v>4076</v>
      </c>
      <c r="J1121" t="s">
        <v>4077</v>
      </c>
      <c r="K1121">
        <v>99</v>
      </c>
      <c r="L1121" t="s">
        <v>3999</v>
      </c>
    </row>
    <row r="1122" spans="1:12">
      <c r="A1122" s="15">
        <v>40708002</v>
      </c>
      <c r="B1122" t="s">
        <v>4000</v>
      </c>
      <c r="C1122" t="s">
        <v>4077</v>
      </c>
      <c r="D1122" t="s">
        <v>5013</v>
      </c>
      <c r="E1122" t="s">
        <v>5015</v>
      </c>
      <c r="F1122" t="s">
        <v>4073</v>
      </c>
      <c r="G1122" s="160" t="s">
        <v>4074</v>
      </c>
      <c r="H1122" t="s">
        <v>4075</v>
      </c>
      <c r="I1122" s="160" t="s">
        <v>4076</v>
      </c>
      <c r="J1122" t="s">
        <v>4077</v>
      </c>
      <c r="K1122">
        <v>99</v>
      </c>
      <c r="L1122" t="s">
        <v>3999</v>
      </c>
    </row>
    <row r="1123" spans="1:12">
      <c r="A1123" s="15">
        <v>40708097</v>
      </c>
      <c r="B1123" t="s">
        <v>4000</v>
      </c>
      <c r="C1123" t="s">
        <v>4077</v>
      </c>
      <c r="D1123" t="s">
        <v>5013</v>
      </c>
      <c r="E1123" t="s">
        <v>5016</v>
      </c>
      <c r="F1123" t="s">
        <v>4073</v>
      </c>
      <c r="G1123" s="160" t="s">
        <v>4074</v>
      </c>
      <c r="H1123" t="s">
        <v>4075</v>
      </c>
      <c r="I1123" s="160" t="s">
        <v>4076</v>
      </c>
      <c r="J1123" t="s">
        <v>4077</v>
      </c>
      <c r="K1123">
        <v>99</v>
      </c>
      <c r="L1123" t="s">
        <v>3999</v>
      </c>
    </row>
    <row r="1124" spans="1:12">
      <c r="A1124" s="15">
        <v>40708098</v>
      </c>
      <c r="B1124" t="s">
        <v>4000</v>
      </c>
      <c r="C1124" t="s">
        <v>4077</v>
      </c>
      <c r="D1124" t="s">
        <v>5013</v>
      </c>
      <c r="E1124" t="s">
        <v>5017</v>
      </c>
      <c r="F1124" t="s">
        <v>4073</v>
      </c>
      <c r="G1124" s="160" t="s">
        <v>4074</v>
      </c>
      <c r="H1124" t="s">
        <v>4075</v>
      </c>
      <c r="I1124" s="160" t="s">
        <v>4076</v>
      </c>
      <c r="J1124" t="s">
        <v>4077</v>
      </c>
      <c r="K1124">
        <v>99</v>
      </c>
      <c r="L1124" t="s">
        <v>3999</v>
      </c>
    </row>
    <row r="1125" spans="1:12">
      <c r="A1125" s="15">
        <v>40708401</v>
      </c>
      <c r="B1125" t="s">
        <v>4000</v>
      </c>
      <c r="C1125" t="s">
        <v>4077</v>
      </c>
      <c r="D1125" t="s">
        <v>5018</v>
      </c>
      <c r="E1125" t="s">
        <v>5019</v>
      </c>
      <c r="F1125" t="s">
        <v>4073</v>
      </c>
      <c r="G1125" s="160" t="s">
        <v>4074</v>
      </c>
      <c r="H1125" t="s">
        <v>4075</v>
      </c>
      <c r="I1125" s="160" t="s">
        <v>4076</v>
      </c>
      <c r="J1125" t="s">
        <v>4077</v>
      </c>
      <c r="K1125">
        <v>99</v>
      </c>
      <c r="L1125" t="s">
        <v>3999</v>
      </c>
    </row>
    <row r="1126" spans="1:12">
      <c r="A1126" s="15">
        <v>40708402</v>
      </c>
      <c r="B1126" t="s">
        <v>4000</v>
      </c>
      <c r="C1126" t="s">
        <v>4077</v>
      </c>
      <c r="D1126" t="s">
        <v>5018</v>
      </c>
      <c r="E1126" t="s">
        <v>5020</v>
      </c>
      <c r="F1126" t="s">
        <v>4073</v>
      </c>
      <c r="G1126" s="160" t="s">
        <v>4074</v>
      </c>
      <c r="H1126" t="s">
        <v>4075</v>
      </c>
      <c r="I1126" s="160" t="s">
        <v>4076</v>
      </c>
      <c r="J1126" t="s">
        <v>4077</v>
      </c>
      <c r="K1126">
        <v>99</v>
      </c>
      <c r="L1126" t="s">
        <v>3999</v>
      </c>
    </row>
    <row r="1127" spans="1:12">
      <c r="A1127" s="15">
        <v>40708403</v>
      </c>
      <c r="B1127" t="s">
        <v>4000</v>
      </c>
      <c r="C1127" t="s">
        <v>4077</v>
      </c>
      <c r="D1127" t="s">
        <v>5018</v>
      </c>
      <c r="E1127" t="s">
        <v>5021</v>
      </c>
      <c r="F1127" t="s">
        <v>4073</v>
      </c>
      <c r="G1127" s="160" t="s">
        <v>4074</v>
      </c>
      <c r="H1127" t="s">
        <v>4075</v>
      </c>
      <c r="I1127" s="160" t="s">
        <v>4076</v>
      </c>
      <c r="J1127" t="s">
        <v>4077</v>
      </c>
      <c r="K1127">
        <v>99</v>
      </c>
      <c r="L1127" t="s">
        <v>3999</v>
      </c>
    </row>
    <row r="1128" spans="1:12">
      <c r="A1128" s="15">
        <v>40708404</v>
      </c>
      <c r="B1128" t="s">
        <v>4000</v>
      </c>
      <c r="C1128" t="s">
        <v>4077</v>
      </c>
      <c r="D1128" t="s">
        <v>5018</v>
      </c>
      <c r="E1128" t="s">
        <v>5022</v>
      </c>
      <c r="F1128" t="s">
        <v>4073</v>
      </c>
      <c r="G1128" s="160" t="s">
        <v>4074</v>
      </c>
      <c r="H1128" t="s">
        <v>4075</v>
      </c>
      <c r="I1128" s="160" t="s">
        <v>4076</v>
      </c>
      <c r="J1128" t="s">
        <v>4077</v>
      </c>
      <c r="K1128">
        <v>99</v>
      </c>
      <c r="L1128" t="s">
        <v>3999</v>
      </c>
    </row>
    <row r="1129" spans="1:12">
      <c r="A1129" s="15">
        <v>40708405</v>
      </c>
      <c r="B1129" t="s">
        <v>4000</v>
      </c>
      <c r="C1129" t="s">
        <v>4077</v>
      </c>
      <c r="D1129" t="s">
        <v>5018</v>
      </c>
      <c r="E1129" t="s">
        <v>5023</v>
      </c>
      <c r="F1129" t="s">
        <v>4073</v>
      </c>
      <c r="G1129" s="160" t="s">
        <v>4074</v>
      </c>
      <c r="H1129" t="s">
        <v>4075</v>
      </c>
      <c r="I1129" s="160" t="s">
        <v>4076</v>
      </c>
      <c r="J1129" t="s">
        <v>4077</v>
      </c>
      <c r="K1129">
        <v>99</v>
      </c>
      <c r="L1129" t="s">
        <v>3999</v>
      </c>
    </row>
    <row r="1130" spans="1:12">
      <c r="A1130" s="15">
        <v>40708406</v>
      </c>
      <c r="B1130" t="s">
        <v>4000</v>
      </c>
      <c r="C1130" t="s">
        <v>4077</v>
      </c>
      <c r="D1130" t="s">
        <v>5018</v>
      </c>
      <c r="E1130" t="s">
        <v>5024</v>
      </c>
      <c r="F1130" t="s">
        <v>4073</v>
      </c>
      <c r="G1130" s="160" t="s">
        <v>4074</v>
      </c>
      <c r="H1130" t="s">
        <v>4075</v>
      </c>
      <c r="I1130" s="160" t="s">
        <v>4076</v>
      </c>
      <c r="J1130" t="s">
        <v>4077</v>
      </c>
      <c r="K1130">
        <v>99</v>
      </c>
      <c r="L1130" t="s">
        <v>3999</v>
      </c>
    </row>
    <row r="1131" spans="1:12">
      <c r="A1131" s="15">
        <v>40708497</v>
      </c>
      <c r="B1131" t="s">
        <v>4000</v>
      </c>
      <c r="C1131" t="s">
        <v>4077</v>
      </c>
      <c r="D1131" t="s">
        <v>5018</v>
      </c>
      <c r="E1131" t="s">
        <v>5025</v>
      </c>
      <c r="F1131" t="s">
        <v>4073</v>
      </c>
      <c r="G1131" s="160" t="s">
        <v>4074</v>
      </c>
      <c r="H1131" t="s">
        <v>4075</v>
      </c>
      <c r="I1131" s="160" t="s">
        <v>4076</v>
      </c>
      <c r="J1131" t="s">
        <v>4077</v>
      </c>
      <c r="K1131">
        <v>99</v>
      </c>
      <c r="L1131" t="s">
        <v>3999</v>
      </c>
    </row>
    <row r="1132" spans="1:12">
      <c r="A1132" s="15">
        <v>40708498</v>
      </c>
      <c r="B1132" t="s">
        <v>4000</v>
      </c>
      <c r="C1132" t="s">
        <v>4077</v>
      </c>
      <c r="D1132" t="s">
        <v>5018</v>
      </c>
      <c r="E1132" t="s">
        <v>5026</v>
      </c>
      <c r="F1132" t="s">
        <v>4073</v>
      </c>
      <c r="G1132" s="160" t="s">
        <v>4074</v>
      </c>
      <c r="H1132" t="s">
        <v>4075</v>
      </c>
      <c r="I1132" s="160" t="s">
        <v>4076</v>
      </c>
      <c r="J1132" t="s">
        <v>4077</v>
      </c>
      <c r="K1132">
        <v>99</v>
      </c>
      <c r="L1132" t="s">
        <v>3999</v>
      </c>
    </row>
    <row r="1133" spans="1:12">
      <c r="A1133" s="15">
        <v>40714601</v>
      </c>
      <c r="B1133" t="s">
        <v>4000</v>
      </c>
      <c r="C1133" t="s">
        <v>4077</v>
      </c>
      <c r="D1133" t="s">
        <v>5027</v>
      </c>
      <c r="E1133" t="s">
        <v>5028</v>
      </c>
      <c r="F1133" t="s">
        <v>4073</v>
      </c>
      <c r="G1133" s="160" t="s">
        <v>4074</v>
      </c>
      <c r="H1133" t="s">
        <v>4075</v>
      </c>
      <c r="I1133" s="160" t="s">
        <v>4076</v>
      </c>
      <c r="J1133" t="s">
        <v>4077</v>
      </c>
      <c r="K1133">
        <v>99</v>
      </c>
      <c r="L1133" t="s">
        <v>3999</v>
      </c>
    </row>
    <row r="1134" spans="1:12">
      <c r="A1134" s="15">
        <v>40714602</v>
      </c>
      <c r="B1134" t="s">
        <v>4000</v>
      </c>
      <c r="C1134" t="s">
        <v>4077</v>
      </c>
      <c r="D1134" t="s">
        <v>5027</v>
      </c>
      <c r="E1134" t="s">
        <v>5029</v>
      </c>
      <c r="F1134" t="s">
        <v>4073</v>
      </c>
      <c r="G1134" s="160" t="s">
        <v>4074</v>
      </c>
      <c r="H1134" t="s">
        <v>4075</v>
      </c>
      <c r="I1134" s="160" t="s">
        <v>4076</v>
      </c>
      <c r="J1134" t="s">
        <v>4077</v>
      </c>
      <c r="K1134">
        <v>99</v>
      </c>
      <c r="L1134" t="s">
        <v>3999</v>
      </c>
    </row>
    <row r="1135" spans="1:12">
      <c r="A1135" s="15">
        <v>40714603</v>
      </c>
      <c r="B1135" t="s">
        <v>4000</v>
      </c>
      <c r="C1135" t="s">
        <v>4077</v>
      </c>
      <c r="D1135" t="s">
        <v>5027</v>
      </c>
      <c r="E1135" t="s">
        <v>5030</v>
      </c>
      <c r="F1135" t="s">
        <v>4073</v>
      </c>
      <c r="G1135" s="160" t="s">
        <v>4074</v>
      </c>
      <c r="H1135" t="s">
        <v>4075</v>
      </c>
      <c r="I1135" s="160" t="s">
        <v>4076</v>
      </c>
      <c r="J1135" t="s">
        <v>4077</v>
      </c>
      <c r="K1135">
        <v>99</v>
      </c>
      <c r="L1135" t="s">
        <v>3999</v>
      </c>
    </row>
    <row r="1136" spans="1:12">
      <c r="A1136" s="15">
        <v>40714604</v>
      </c>
      <c r="B1136" t="s">
        <v>4000</v>
      </c>
      <c r="C1136" t="s">
        <v>4077</v>
      </c>
      <c r="D1136" t="s">
        <v>5027</v>
      </c>
      <c r="E1136" t="s">
        <v>5031</v>
      </c>
      <c r="F1136" t="s">
        <v>4073</v>
      </c>
      <c r="G1136" s="160" t="s">
        <v>4074</v>
      </c>
      <c r="H1136" t="s">
        <v>4075</v>
      </c>
      <c r="I1136" s="160" t="s">
        <v>4076</v>
      </c>
      <c r="J1136" t="s">
        <v>4077</v>
      </c>
      <c r="K1136">
        <v>99</v>
      </c>
      <c r="L1136" t="s">
        <v>3999</v>
      </c>
    </row>
    <row r="1137" spans="1:12">
      <c r="A1137" s="15">
        <v>40714605</v>
      </c>
      <c r="B1137" t="s">
        <v>4000</v>
      </c>
      <c r="C1137" t="s">
        <v>4077</v>
      </c>
      <c r="D1137" t="s">
        <v>5027</v>
      </c>
      <c r="E1137" t="s">
        <v>5032</v>
      </c>
      <c r="F1137" t="s">
        <v>4073</v>
      </c>
      <c r="G1137" s="160" t="s">
        <v>4074</v>
      </c>
      <c r="H1137" t="s">
        <v>4075</v>
      </c>
      <c r="I1137" s="160" t="s">
        <v>4076</v>
      </c>
      <c r="J1137" t="s">
        <v>4077</v>
      </c>
      <c r="K1137">
        <v>99</v>
      </c>
      <c r="L1137" t="s">
        <v>3999</v>
      </c>
    </row>
    <row r="1138" spans="1:12">
      <c r="A1138" s="15">
        <v>40714606</v>
      </c>
      <c r="B1138" t="s">
        <v>4000</v>
      </c>
      <c r="C1138" t="s">
        <v>4077</v>
      </c>
      <c r="D1138" t="s">
        <v>5027</v>
      </c>
      <c r="E1138" t="s">
        <v>5033</v>
      </c>
      <c r="F1138" t="s">
        <v>4073</v>
      </c>
      <c r="G1138" s="160" t="s">
        <v>4074</v>
      </c>
      <c r="H1138" t="s">
        <v>4075</v>
      </c>
      <c r="I1138" s="160" t="s">
        <v>4076</v>
      </c>
      <c r="J1138" t="s">
        <v>4077</v>
      </c>
      <c r="K1138">
        <v>99</v>
      </c>
      <c r="L1138" t="s">
        <v>3999</v>
      </c>
    </row>
    <row r="1139" spans="1:12">
      <c r="A1139" s="15">
        <v>40714697</v>
      </c>
      <c r="B1139" t="s">
        <v>4000</v>
      </c>
      <c r="C1139" t="s">
        <v>4077</v>
      </c>
      <c r="D1139" t="s">
        <v>5027</v>
      </c>
      <c r="E1139" t="s">
        <v>5034</v>
      </c>
      <c r="F1139" t="s">
        <v>4073</v>
      </c>
      <c r="G1139" s="160" t="s">
        <v>4074</v>
      </c>
      <c r="H1139" t="s">
        <v>4075</v>
      </c>
      <c r="I1139" s="160" t="s">
        <v>4076</v>
      </c>
      <c r="J1139" t="s">
        <v>4077</v>
      </c>
      <c r="K1139">
        <v>99</v>
      </c>
      <c r="L1139" t="s">
        <v>3999</v>
      </c>
    </row>
    <row r="1140" spans="1:12">
      <c r="A1140" s="15">
        <v>40714698</v>
      </c>
      <c r="B1140" t="s">
        <v>4000</v>
      </c>
      <c r="C1140" t="s">
        <v>4077</v>
      </c>
      <c r="D1140" t="s">
        <v>5027</v>
      </c>
      <c r="E1140" t="s">
        <v>5035</v>
      </c>
      <c r="F1140" t="s">
        <v>4073</v>
      </c>
      <c r="G1140" s="160" t="s">
        <v>4074</v>
      </c>
      <c r="H1140" t="s">
        <v>4075</v>
      </c>
      <c r="I1140" s="160" t="s">
        <v>4076</v>
      </c>
      <c r="J1140" t="s">
        <v>4077</v>
      </c>
      <c r="K1140">
        <v>99</v>
      </c>
      <c r="L1140" t="s">
        <v>3999</v>
      </c>
    </row>
    <row r="1141" spans="1:12">
      <c r="A1141" s="15">
        <v>40715401</v>
      </c>
      <c r="B1141" t="s">
        <v>4000</v>
      </c>
      <c r="C1141" t="s">
        <v>4077</v>
      </c>
      <c r="D1141" t="s">
        <v>5036</v>
      </c>
      <c r="E1141" t="s">
        <v>5037</v>
      </c>
      <c r="F1141" t="s">
        <v>4073</v>
      </c>
      <c r="G1141" s="160" t="s">
        <v>4074</v>
      </c>
      <c r="H1141" t="s">
        <v>4075</v>
      </c>
      <c r="I1141" s="160" t="s">
        <v>4076</v>
      </c>
      <c r="J1141" t="s">
        <v>4077</v>
      </c>
      <c r="K1141">
        <v>99</v>
      </c>
      <c r="L1141" t="s">
        <v>3999</v>
      </c>
    </row>
    <row r="1142" spans="1:12">
      <c r="A1142" s="15">
        <v>40715402</v>
      </c>
      <c r="B1142" t="s">
        <v>4000</v>
      </c>
      <c r="C1142" t="s">
        <v>4077</v>
      </c>
      <c r="D1142" t="s">
        <v>5036</v>
      </c>
      <c r="E1142" t="s">
        <v>5038</v>
      </c>
      <c r="F1142" t="s">
        <v>4073</v>
      </c>
      <c r="G1142" s="160" t="s">
        <v>4074</v>
      </c>
      <c r="H1142" t="s">
        <v>4075</v>
      </c>
      <c r="I1142" s="160" t="s">
        <v>4076</v>
      </c>
      <c r="J1142" t="s">
        <v>4077</v>
      </c>
      <c r="K1142">
        <v>99</v>
      </c>
      <c r="L1142" t="s">
        <v>3999</v>
      </c>
    </row>
    <row r="1143" spans="1:12">
      <c r="A1143" s="15">
        <v>40715403</v>
      </c>
      <c r="B1143" t="s">
        <v>4000</v>
      </c>
      <c r="C1143" t="s">
        <v>4077</v>
      </c>
      <c r="D1143" t="s">
        <v>5036</v>
      </c>
      <c r="E1143" t="s">
        <v>5039</v>
      </c>
      <c r="F1143" t="s">
        <v>4073</v>
      </c>
      <c r="G1143" s="160" t="s">
        <v>4074</v>
      </c>
      <c r="H1143" t="s">
        <v>4075</v>
      </c>
      <c r="I1143" s="160" t="s">
        <v>4076</v>
      </c>
      <c r="J1143" t="s">
        <v>4077</v>
      </c>
      <c r="K1143">
        <v>99</v>
      </c>
      <c r="L1143" t="s">
        <v>3999</v>
      </c>
    </row>
    <row r="1144" spans="1:12">
      <c r="A1144" s="15">
        <v>40715404</v>
      </c>
      <c r="B1144" t="s">
        <v>4000</v>
      </c>
      <c r="C1144" t="s">
        <v>4077</v>
      </c>
      <c r="D1144" t="s">
        <v>5036</v>
      </c>
      <c r="E1144" t="s">
        <v>4758</v>
      </c>
      <c r="F1144" t="s">
        <v>4073</v>
      </c>
      <c r="G1144" s="160" t="s">
        <v>4074</v>
      </c>
      <c r="H1144" t="s">
        <v>4075</v>
      </c>
      <c r="I1144" s="160" t="s">
        <v>4076</v>
      </c>
      <c r="J1144" t="s">
        <v>4077</v>
      </c>
      <c r="K1144">
        <v>99</v>
      </c>
      <c r="L1144" t="s">
        <v>3999</v>
      </c>
    </row>
    <row r="1145" spans="1:12">
      <c r="A1145" s="15">
        <v>40715405</v>
      </c>
      <c r="B1145" t="s">
        <v>4000</v>
      </c>
      <c r="C1145" t="s">
        <v>4077</v>
      </c>
      <c r="D1145" t="s">
        <v>5036</v>
      </c>
      <c r="E1145" t="s">
        <v>4759</v>
      </c>
      <c r="F1145" t="s">
        <v>4073</v>
      </c>
      <c r="G1145" s="160" t="s">
        <v>4074</v>
      </c>
      <c r="H1145" t="s">
        <v>4075</v>
      </c>
      <c r="I1145" s="160" t="s">
        <v>4076</v>
      </c>
      <c r="J1145" t="s">
        <v>4077</v>
      </c>
      <c r="K1145">
        <v>99</v>
      </c>
      <c r="L1145" t="s">
        <v>3999</v>
      </c>
    </row>
    <row r="1146" spans="1:12">
      <c r="A1146" s="15">
        <v>40715406</v>
      </c>
      <c r="B1146" t="s">
        <v>4000</v>
      </c>
      <c r="C1146" t="s">
        <v>4077</v>
      </c>
      <c r="D1146" t="s">
        <v>5036</v>
      </c>
      <c r="E1146" t="s">
        <v>4760</v>
      </c>
      <c r="F1146" t="s">
        <v>4073</v>
      </c>
      <c r="G1146" s="160" t="s">
        <v>4074</v>
      </c>
      <c r="H1146" t="s">
        <v>4075</v>
      </c>
      <c r="I1146" s="160" t="s">
        <v>4076</v>
      </c>
      <c r="J1146" t="s">
        <v>4077</v>
      </c>
      <c r="K1146">
        <v>99</v>
      </c>
      <c r="L1146" t="s">
        <v>3999</v>
      </c>
    </row>
    <row r="1147" spans="1:12">
      <c r="A1147" s="15">
        <v>40715801</v>
      </c>
      <c r="B1147" t="s">
        <v>4000</v>
      </c>
      <c r="C1147" t="s">
        <v>4077</v>
      </c>
      <c r="D1147" t="s">
        <v>5040</v>
      </c>
      <c r="E1147" t="s">
        <v>4778</v>
      </c>
      <c r="F1147" t="s">
        <v>4073</v>
      </c>
      <c r="G1147" s="160" t="s">
        <v>4074</v>
      </c>
      <c r="H1147" t="s">
        <v>4075</v>
      </c>
      <c r="I1147" s="160" t="s">
        <v>4076</v>
      </c>
      <c r="J1147" t="s">
        <v>4077</v>
      </c>
      <c r="K1147">
        <v>99</v>
      </c>
      <c r="L1147" t="s">
        <v>3999</v>
      </c>
    </row>
    <row r="1148" spans="1:12">
      <c r="A1148" s="15">
        <v>40715802</v>
      </c>
      <c r="B1148" t="s">
        <v>4000</v>
      </c>
      <c r="C1148" t="s">
        <v>4077</v>
      </c>
      <c r="D1148" t="s">
        <v>5040</v>
      </c>
      <c r="E1148" t="s">
        <v>4779</v>
      </c>
      <c r="F1148" t="s">
        <v>4073</v>
      </c>
      <c r="G1148" s="160" t="s">
        <v>4074</v>
      </c>
      <c r="H1148" t="s">
        <v>4075</v>
      </c>
      <c r="I1148" s="160" t="s">
        <v>4076</v>
      </c>
      <c r="J1148" t="s">
        <v>4077</v>
      </c>
      <c r="K1148">
        <v>99</v>
      </c>
      <c r="L1148" t="s">
        <v>3999</v>
      </c>
    </row>
    <row r="1149" spans="1:12">
      <c r="A1149" s="15">
        <v>40715809</v>
      </c>
      <c r="B1149" t="s">
        <v>4000</v>
      </c>
      <c r="C1149" t="s">
        <v>4077</v>
      </c>
      <c r="D1149" t="s">
        <v>5040</v>
      </c>
      <c r="E1149" t="s">
        <v>4772</v>
      </c>
      <c r="F1149" t="s">
        <v>4073</v>
      </c>
      <c r="G1149" s="160" t="s">
        <v>4074</v>
      </c>
      <c r="H1149" t="s">
        <v>4075</v>
      </c>
      <c r="I1149" s="160" t="s">
        <v>4076</v>
      </c>
      <c r="J1149" t="s">
        <v>4077</v>
      </c>
      <c r="K1149">
        <v>99</v>
      </c>
      <c r="L1149" t="s">
        <v>3999</v>
      </c>
    </row>
    <row r="1150" spans="1:12">
      <c r="A1150" s="15">
        <v>40715810</v>
      </c>
      <c r="B1150" t="s">
        <v>4000</v>
      </c>
      <c r="C1150" t="s">
        <v>4077</v>
      </c>
      <c r="D1150" t="s">
        <v>5040</v>
      </c>
      <c r="E1150" t="s">
        <v>4773</v>
      </c>
      <c r="F1150" t="s">
        <v>4073</v>
      </c>
      <c r="G1150" s="160" t="s">
        <v>4074</v>
      </c>
      <c r="H1150" t="s">
        <v>4075</v>
      </c>
      <c r="I1150" s="160" t="s">
        <v>4076</v>
      </c>
      <c r="J1150" t="s">
        <v>4077</v>
      </c>
      <c r="K1150">
        <v>99</v>
      </c>
      <c r="L1150" t="s">
        <v>3999</v>
      </c>
    </row>
    <row r="1151" spans="1:12">
      <c r="A1151" s="15">
        <v>40715811</v>
      </c>
      <c r="B1151" t="s">
        <v>4000</v>
      </c>
      <c r="C1151" t="s">
        <v>4077</v>
      </c>
      <c r="D1151" t="s">
        <v>5040</v>
      </c>
      <c r="E1151" t="s">
        <v>5041</v>
      </c>
      <c r="F1151" t="s">
        <v>4073</v>
      </c>
      <c r="G1151" s="160" t="s">
        <v>4074</v>
      </c>
      <c r="H1151" t="s">
        <v>4075</v>
      </c>
      <c r="I1151" s="160" t="s">
        <v>4076</v>
      </c>
      <c r="J1151" t="s">
        <v>4077</v>
      </c>
      <c r="K1151">
        <v>99</v>
      </c>
      <c r="L1151" t="s">
        <v>3999</v>
      </c>
    </row>
    <row r="1152" spans="1:12">
      <c r="A1152" s="15">
        <v>40715812</v>
      </c>
      <c r="B1152" t="s">
        <v>4000</v>
      </c>
      <c r="C1152" t="s">
        <v>4077</v>
      </c>
      <c r="D1152" t="s">
        <v>5040</v>
      </c>
      <c r="E1152" t="s">
        <v>5042</v>
      </c>
      <c r="F1152" t="s">
        <v>4073</v>
      </c>
      <c r="G1152" s="160" t="s">
        <v>4074</v>
      </c>
      <c r="H1152" t="s">
        <v>4075</v>
      </c>
      <c r="I1152" s="160" t="s">
        <v>4076</v>
      </c>
      <c r="J1152" t="s">
        <v>4077</v>
      </c>
      <c r="K1152">
        <v>99</v>
      </c>
      <c r="L1152" t="s">
        <v>3999</v>
      </c>
    </row>
    <row r="1153" spans="1:12">
      <c r="A1153" s="15">
        <v>40715817</v>
      </c>
      <c r="B1153" t="s">
        <v>4000</v>
      </c>
      <c r="C1153" t="s">
        <v>4077</v>
      </c>
      <c r="D1153" t="s">
        <v>5040</v>
      </c>
      <c r="E1153" t="s">
        <v>4780</v>
      </c>
      <c r="F1153" t="s">
        <v>4073</v>
      </c>
      <c r="G1153" s="160" t="s">
        <v>4074</v>
      </c>
      <c r="H1153" t="s">
        <v>4075</v>
      </c>
      <c r="I1153" s="160" t="s">
        <v>4076</v>
      </c>
      <c r="J1153" t="s">
        <v>4077</v>
      </c>
      <c r="K1153">
        <v>99</v>
      </c>
      <c r="L1153" t="s">
        <v>3999</v>
      </c>
    </row>
    <row r="1154" spans="1:12">
      <c r="A1154" s="15">
        <v>40715818</v>
      </c>
      <c r="B1154" t="s">
        <v>4000</v>
      </c>
      <c r="C1154" t="s">
        <v>4077</v>
      </c>
      <c r="D1154" t="s">
        <v>5040</v>
      </c>
      <c r="E1154" t="s">
        <v>4781</v>
      </c>
      <c r="F1154" t="s">
        <v>4073</v>
      </c>
      <c r="G1154" s="160" t="s">
        <v>4074</v>
      </c>
      <c r="H1154" t="s">
        <v>4075</v>
      </c>
      <c r="I1154" s="160" t="s">
        <v>4076</v>
      </c>
      <c r="J1154" t="s">
        <v>4077</v>
      </c>
      <c r="K1154">
        <v>99</v>
      </c>
      <c r="L1154" t="s">
        <v>3999</v>
      </c>
    </row>
    <row r="1155" spans="1:12">
      <c r="A1155" s="15">
        <v>40715819</v>
      </c>
      <c r="B1155" t="s">
        <v>4000</v>
      </c>
      <c r="C1155" t="s">
        <v>4077</v>
      </c>
      <c r="D1155" t="s">
        <v>5040</v>
      </c>
      <c r="E1155" t="s">
        <v>4782</v>
      </c>
      <c r="F1155" t="s">
        <v>4073</v>
      </c>
      <c r="G1155" s="160" t="s">
        <v>4074</v>
      </c>
      <c r="H1155" t="s">
        <v>4075</v>
      </c>
      <c r="I1155" s="160" t="s">
        <v>4076</v>
      </c>
      <c r="J1155" t="s">
        <v>4077</v>
      </c>
      <c r="K1155">
        <v>99</v>
      </c>
      <c r="L1155" t="s">
        <v>3999</v>
      </c>
    </row>
    <row r="1156" spans="1:12">
      <c r="A1156" s="15">
        <v>40715820</v>
      </c>
      <c r="B1156" t="s">
        <v>4000</v>
      </c>
      <c r="C1156" t="s">
        <v>4077</v>
      </c>
      <c r="D1156" t="s">
        <v>5040</v>
      </c>
      <c r="E1156" t="s">
        <v>4783</v>
      </c>
      <c r="F1156" t="s">
        <v>4073</v>
      </c>
      <c r="G1156" s="160" t="s">
        <v>4074</v>
      </c>
      <c r="H1156" t="s">
        <v>4075</v>
      </c>
      <c r="I1156" s="160" t="s">
        <v>4076</v>
      </c>
      <c r="J1156" t="s">
        <v>4077</v>
      </c>
      <c r="K1156">
        <v>99</v>
      </c>
      <c r="L1156" t="s">
        <v>3999</v>
      </c>
    </row>
    <row r="1157" spans="1:12">
      <c r="A1157" s="15">
        <v>40717201</v>
      </c>
      <c r="B1157" t="s">
        <v>4000</v>
      </c>
      <c r="C1157" t="s">
        <v>4077</v>
      </c>
      <c r="D1157" t="s">
        <v>5043</v>
      </c>
      <c r="E1157" t="s">
        <v>5044</v>
      </c>
      <c r="F1157" t="s">
        <v>4073</v>
      </c>
      <c r="G1157" s="160" t="s">
        <v>4074</v>
      </c>
      <c r="H1157" t="s">
        <v>4075</v>
      </c>
      <c r="I1157" s="160" t="s">
        <v>4076</v>
      </c>
      <c r="J1157" t="s">
        <v>4077</v>
      </c>
      <c r="K1157">
        <v>99</v>
      </c>
      <c r="L1157" t="s">
        <v>3999</v>
      </c>
    </row>
    <row r="1158" spans="1:12">
      <c r="A1158" s="15">
        <v>40717202</v>
      </c>
      <c r="B1158" t="s">
        <v>4000</v>
      </c>
      <c r="C1158" t="s">
        <v>4077</v>
      </c>
      <c r="D1158" t="s">
        <v>5043</v>
      </c>
      <c r="E1158" t="s">
        <v>5045</v>
      </c>
      <c r="F1158" t="s">
        <v>4073</v>
      </c>
      <c r="G1158" s="160" t="s">
        <v>4074</v>
      </c>
      <c r="H1158" t="s">
        <v>4075</v>
      </c>
      <c r="I1158" s="160" t="s">
        <v>4076</v>
      </c>
      <c r="J1158" t="s">
        <v>4077</v>
      </c>
      <c r="K1158">
        <v>99</v>
      </c>
      <c r="L1158" t="s">
        <v>3999</v>
      </c>
    </row>
    <row r="1159" spans="1:12">
      <c r="A1159" s="15">
        <v>40717203</v>
      </c>
      <c r="B1159" t="s">
        <v>4000</v>
      </c>
      <c r="C1159" t="s">
        <v>4077</v>
      </c>
      <c r="D1159" t="s">
        <v>5043</v>
      </c>
      <c r="E1159" t="s">
        <v>5046</v>
      </c>
      <c r="F1159" t="s">
        <v>4073</v>
      </c>
      <c r="G1159" s="160" t="s">
        <v>4074</v>
      </c>
      <c r="H1159" t="s">
        <v>4075</v>
      </c>
      <c r="I1159" s="160" t="s">
        <v>4076</v>
      </c>
      <c r="J1159" t="s">
        <v>4077</v>
      </c>
      <c r="K1159">
        <v>99</v>
      </c>
      <c r="L1159" t="s">
        <v>3999</v>
      </c>
    </row>
    <row r="1160" spans="1:12">
      <c r="A1160" s="15">
        <v>40717204</v>
      </c>
      <c r="B1160" t="s">
        <v>4000</v>
      </c>
      <c r="C1160" t="s">
        <v>4077</v>
      </c>
      <c r="D1160" t="s">
        <v>5043</v>
      </c>
      <c r="E1160" t="s">
        <v>5047</v>
      </c>
      <c r="F1160" t="s">
        <v>4073</v>
      </c>
      <c r="G1160" s="160" t="s">
        <v>4074</v>
      </c>
      <c r="H1160" t="s">
        <v>4075</v>
      </c>
      <c r="I1160" s="160" t="s">
        <v>4076</v>
      </c>
      <c r="J1160" t="s">
        <v>4077</v>
      </c>
      <c r="K1160">
        <v>99</v>
      </c>
      <c r="L1160" t="s">
        <v>3999</v>
      </c>
    </row>
    <row r="1161" spans="1:12">
      <c r="A1161" s="15">
        <v>40717205</v>
      </c>
      <c r="B1161" t="s">
        <v>4000</v>
      </c>
      <c r="C1161" t="s">
        <v>4077</v>
      </c>
      <c r="D1161" t="s">
        <v>5043</v>
      </c>
      <c r="E1161" t="s">
        <v>5048</v>
      </c>
      <c r="F1161" t="s">
        <v>4073</v>
      </c>
      <c r="G1161" s="160" t="s">
        <v>4074</v>
      </c>
      <c r="H1161" t="s">
        <v>4075</v>
      </c>
      <c r="I1161" s="160" t="s">
        <v>4076</v>
      </c>
      <c r="J1161" t="s">
        <v>4077</v>
      </c>
      <c r="K1161">
        <v>99</v>
      </c>
      <c r="L1161" t="s">
        <v>3999</v>
      </c>
    </row>
    <row r="1162" spans="1:12">
      <c r="A1162" s="15">
        <v>40717206</v>
      </c>
      <c r="B1162" t="s">
        <v>4000</v>
      </c>
      <c r="C1162" t="s">
        <v>4077</v>
      </c>
      <c r="D1162" t="s">
        <v>5043</v>
      </c>
      <c r="E1162" t="s">
        <v>5049</v>
      </c>
      <c r="F1162" t="s">
        <v>4073</v>
      </c>
      <c r="G1162" s="160" t="s">
        <v>4074</v>
      </c>
      <c r="H1162" t="s">
        <v>4075</v>
      </c>
      <c r="I1162" s="160" t="s">
        <v>4076</v>
      </c>
      <c r="J1162" t="s">
        <v>4077</v>
      </c>
      <c r="K1162">
        <v>99</v>
      </c>
      <c r="L1162" t="s">
        <v>3999</v>
      </c>
    </row>
    <row r="1163" spans="1:12">
      <c r="A1163" s="15">
        <v>40717207</v>
      </c>
      <c r="B1163" t="s">
        <v>4000</v>
      </c>
      <c r="C1163" t="s">
        <v>4077</v>
      </c>
      <c r="D1163" t="s">
        <v>5043</v>
      </c>
      <c r="E1163" t="s">
        <v>5050</v>
      </c>
      <c r="F1163" t="s">
        <v>4073</v>
      </c>
      <c r="G1163" s="160" t="s">
        <v>4074</v>
      </c>
      <c r="H1163" t="s">
        <v>4075</v>
      </c>
      <c r="I1163" s="160" t="s">
        <v>4076</v>
      </c>
      <c r="J1163" t="s">
        <v>4077</v>
      </c>
      <c r="K1163">
        <v>99</v>
      </c>
      <c r="L1163" t="s">
        <v>3999</v>
      </c>
    </row>
    <row r="1164" spans="1:12">
      <c r="A1164" s="15">
        <v>40717208</v>
      </c>
      <c r="B1164" t="s">
        <v>4000</v>
      </c>
      <c r="C1164" t="s">
        <v>4077</v>
      </c>
      <c r="D1164" t="s">
        <v>5043</v>
      </c>
      <c r="E1164" t="s">
        <v>5051</v>
      </c>
      <c r="F1164" t="s">
        <v>4073</v>
      </c>
      <c r="G1164" s="160" t="s">
        <v>4074</v>
      </c>
      <c r="H1164" t="s">
        <v>4075</v>
      </c>
      <c r="I1164" s="160" t="s">
        <v>4076</v>
      </c>
      <c r="J1164" t="s">
        <v>4077</v>
      </c>
      <c r="K1164">
        <v>99</v>
      </c>
      <c r="L1164" t="s">
        <v>3999</v>
      </c>
    </row>
    <row r="1165" spans="1:12">
      <c r="A1165" s="15">
        <v>40717209</v>
      </c>
      <c r="B1165" t="s">
        <v>4000</v>
      </c>
      <c r="C1165" t="s">
        <v>4077</v>
      </c>
      <c r="D1165" t="s">
        <v>5043</v>
      </c>
      <c r="E1165" t="s">
        <v>5052</v>
      </c>
      <c r="F1165" t="s">
        <v>4073</v>
      </c>
      <c r="G1165" s="160" t="s">
        <v>4074</v>
      </c>
      <c r="H1165" t="s">
        <v>4075</v>
      </c>
      <c r="I1165" s="160" t="s">
        <v>4076</v>
      </c>
      <c r="J1165" t="s">
        <v>4077</v>
      </c>
      <c r="K1165">
        <v>99</v>
      </c>
      <c r="L1165" t="s">
        <v>3999</v>
      </c>
    </row>
    <row r="1166" spans="1:12">
      <c r="A1166" s="15">
        <v>40717210</v>
      </c>
      <c r="B1166" t="s">
        <v>4000</v>
      </c>
      <c r="C1166" t="s">
        <v>4077</v>
      </c>
      <c r="D1166" t="s">
        <v>5043</v>
      </c>
      <c r="E1166" t="s">
        <v>5053</v>
      </c>
      <c r="F1166" t="s">
        <v>4073</v>
      </c>
      <c r="G1166" s="160" t="s">
        <v>4074</v>
      </c>
      <c r="H1166" t="s">
        <v>4075</v>
      </c>
      <c r="I1166" s="160" t="s">
        <v>4076</v>
      </c>
      <c r="J1166" t="s">
        <v>4077</v>
      </c>
      <c r="K1166">
        <v>99</v>
      </c>
      <c r="L1166" t="s">
        <v>3999</v>
      </c>
    </row>
    <row r="1167" spans="1:12">
      <c r="A1167" s="15">
        <v>40717211</v>
      </c>
      <c r="B1167" t="s">
        <v>4000</v>
      </c>
      <c r="C1167" t="s">
        <v>4077</v>
      </c>
      <c r="D1167" t="s">
        <v>5043</v>
      </c>
      <c r="E1167" t="s">
        <v>5054</v>
      </c>
      <c r="F1167" t="s">
        <v>4073</v>
      </c>
      <c r="G1167" s="160" t="s">
        <v>4074</v>
      </c>
      <c r="H1167" t="s">
        <v>4075</v>
      </c>
      <c r="I1167" s="160" t="s">
        <v>4076</v>
      </c>
      <c r="J1167" t="s">
        <v>4077</v>
      </c>
      <c r="K1167">
        <v>99</v>
      </c>
      <c r="L1167" t="s">
        <v>3999</v>
      </c>
    </row>
    <row r="1168" spans="1:12">
      <c r="A1168" s="15">
        <v>40717212</v>
      </c>
      <c r="B1168" t="s">
        <v>4000</v>
      </c>
      <c r="C1168" t="s">
        <v>4077</v>
      </c>
      <c r="D1168" t="s">
        <v>5043</v>
      </c>
      <c r="E1168" t="s">
        <v>5055</v>
      </c>
      <c r="F1168" t="s">
        <v>4073</v>
      </c>
      <c r="G1168" s="160" t="s">
        <v>4074</v>
      </c>
      <c r="H1168" t="s">
        <v>4075</v>
      </c>
      <c r="I1168" s="160" t="s">
        <v>4076</v>
      </c>
      <c r="J1168" t="s">
        <v>4077</v>
      </c>
      <c r="K1168">
        <v>99</v>
      </c>
      <c r="L1168" t="s">
        <v>3999</v>
      </c>
    </row>
    <row r="1169" spans="1:12">
      <c r="A1169" s="15">
        <v>40717297</v>
      </c>
      <c r="B1169" t="s">
        <v>4000</v>
      </c>
      <c r="C1169" t="s">
        <v>4077</v>
      </c>
      <c r="D1169" t="s">
        <v>5043</v>
      </c>
      <c r="E1169" t="s">
        <v>5056</v>
      </c>
      <c r="F1169" t="s">
        <v>4073</v>
      </c>
      <c r="G1169" s="160" t="s">
        <v>4074</v>
      </c>
      <c r="H1169" t="s">
        <v>4075</v>
      </c>
      <c r="I1169" s="160" t="s">
        <v>4076</v>
      </c>
      <c r="J1169" t="s">
        <v>4077</v>
      </c>
      <c r="K1169">
        <v>99</v>
      </c>
      <c r="L1169" t="s">
        <v>3999</v>
      </c>
    </row>
    <row r="1170" spans="1:12">
      <c r="A1170" s="15">
        <v>40717298</v>
      </c>
      <c r="B1170" t="s">
        <v>4000</v>
      </c>
      <c r="C1170" t="s">
        <v>4077</v>
      </c>
      <c r="D1170" t="s">
        <v>5043</v>
      </c>
      <c r="E1170" t="s">
        <v>5057</v>
      </c>
      <c r="F1170" t="s">
        <v>4073</v>
      </c>
      <c r="G1170" s="160" t="s">
        <v>4074</v>
      </c>
      <c r="H1170" t="s">
        <v>4075</v>
      </c>
      <c r="I1170" s="160" t="s">
        <v>4076</v>
      </c>
      <c r="J1170" t="s">
        <v>4077</v>
      </c>
      <c r="K1170">
        <v>99</v>
      </c>
      <c r="L1170" t="s">
        <v>3999</v>
      </c>
    </row>
    <row r="1171" spans="1:12">
      <c r="A1171" s="15">
        <v>40717601</v>
      </c>
      <c r="B1171" t="s">
        <v>4000</v>
      </c>
      <c r="C1171" t="s">
        <v>4077</v>
      </c>
      <c r="D1171" t="s">
        <v>5058</v>
      </c>
      <c r="E1171" t="s">
        <v>5059</v>
      </c>
      <c r="F1171" t="s">
        <v>4073</v>
      </c>
      <c r="G1171" s="160" t="s">
        <v>4074</v>
      </c>
      <c r="H1171" t="s">
        <v>4075</v>
      </c>
      <c r="I1171" s="160" t="s">
        <v>4076</v>
      </c>
      <c r="J1171" t="s">
        <v>4077</v>
      </c>
      <c r="K1171">
        <v>99</v>
      </c>
      <c r="L1171" t="s">
        <v>3999</v>
      </c>
    </row>
    <row r="1172" spans="1:12">
      <c r="A1172" s="15">
        <v>40717602</v>
      </c>
      <c r="B1172" t="s">
        <v>4000</v>
      </c>
      <c r="C1172" t="s">
        <v>4077</v>
      </c>
      <c r="D1172" t="s">
        <v>5058</v>
      </c>
      <c r="E1172" t="s">
        <v>5060</v>
      </c>
      <c r="F1172" t="s">
        <v>4073</v>
      </c>
      <c r="G1172" s="160" t="s">
        <v>4074</v>
      </c>
      <c r="H1172" t="s">
        <v>4075</v>
      </c>
      <c r="I1172" s="160" t="s">
        <v>4076</v>
      </c>
      <c r="J1172" t="s">
        <v>4077</v>
      </c>
      <c r="K1172">
        <v>99</v>
      </c>
      <c r="L1172" t="s">
        <v>3999</v>
      </c>
    </row>
    <row r="1173" spans="1:12">
      <c r="A1173" s="15">
        <v>40717603</v>
      </c>
      <c r="B1173" t="s">
        <v>4000</v>
      </c>
      <c r="C1173" t="s">
        <v>4077</v>
      </c>
      <c r="D1173" t="s">
        <v>5058</v>
      </c>
      <c r="E1173" t="s">
        <v>4801</v>
      </c>
      <c r="F1173" t="s">
        <v>4073</v>
      </c>
      <c r="G1173" s="160" t="s">
        <v>4074</v>
      </c>
      <c r="H1173" t="s">
        <v>4075</v>
      </c>
      <c r="I1173" s="160" t="s">
        <v>4076</v>
      </c>
      <c r="J1173" t="s">
        <v>4077</v>
      </c>
      <c r="K1173">
        <v>99</v>
      </c>
      <c r="L1173" t="s">
        <v>3999</v>
      </c>
    </row>
    <row r="1174" spans="1:12">
      <c r="A1174" s="15">
        <v>40717604</v>
      </c>
      <c r="B1174" t="s">
        <v>4000</v>
      </c>
      <c r="C1174" t="s">
        <v>4077</v>
      </c>
      <c r="D1174" t="s">
        <v>5058</v>
      </c>
      <c r="E1174" t="s">
        <v>4802</v>
      </c>
      <c r="F1174" t="s">
        <v>4073</v>
      </c>
      <c r="G1174" s="160" t="s">
        <v>4074</v>
      </c>
      <c r="H1174" t="s">
        <v>4075</v>
      </c>
      <c r="I1174" s="160" t="s">
        <v>4076</v>
      </c>
      <c r="J1174" t="s">
        <v>4077</v>
      </c>
      <c r="K1174">
        <v>99</v>
      </c>
      <c r="L1174" t="s">
        <v>3999</v>
      </c>
    </row>
    <row r="1175" spans="1:12">
      <c r="A1175" s="15">
        <v>40717605</v>
      </c>
      <c r="B1175" t="s">
        <v>4000</v>
      </c>
      <c r="C1175" t="s">
        <v>4077</v>
      </c>
      <c r="D1175" t="s">
        <v>5058</v>
      </c>
      <c r="E1175" t="s">
        <v>5061</v>
      </c>
      <c r="F1175" t="s">
        <v>4073</v>
      </c>
      <c r="G1175" s="160" t="s">
        <v>4074</v>
      </c>
      <c r="H1175" t="s">
        <v>4075</v>
      </c>
      <c r="I1175" s="160" t="s">
        <v>4076</v>
      </c>
      <c r="J1175" t="s">
        <v>4077</v>
      </c>
      <c r="K1175">
        <v>99</v>
      </c>
      <c r="L1175" t="s">
        <v>3999</v>
      </c>
    </row>
    <row r="1176" spans="1:12">
      <c r="A1176" s="15">
        <v>40717606</v>
      </c>
      <c r="B1176" t="s">
        <v>4000</v>
      </c>
      <c r="C1176" t="s">
        <v>4077</v>
      </c>
      <c r="D1176" t="s">
        <v>5058</v>
      </c>
      <c r="E1176" t="s">
        <v>5062</v>
      </c>
      <c r="F1176" t="s">
        <v>4073</v>
      </c>
      <c r="G1176" s="160" t="s">
        <v>4074</v>
      </c>
      <c r="H1176" t="s">
        <v>4075</v>
      </c>
      <c r="I1176" s="160" t="s">
        <v>4076</v>
      </c>
      <c r="J1176" t="s">
        <v>4077</v>
      </c>
      <c r="K1176">
        <v>99</v>
      </c>
      <c r="L1176" t="s">
        <v>3999</v>
      </c>
    </row>
    <row r="1177" spans="1:12">
      <c r="A1177" s="15">
        <v>40717611</v>
      </c>
      <c r="B1177" t="s">
        <v>4000</v>
      </c>
      <c r="C1177" t="s">
        <v>4077</v>
      </c>
      <c r="D1177" t="s">
        <v>5058</v>
      </c>
      <c r="E1177" t="s">
        <v>4797</v>
      </c>
      <c r="F1177" t="s">
        <v>4073</v>
      </c>
      <c r="G1177" s="160" t="s">
        <v>4074</v>
      </c>
      <c r="H1177" t="s">
        <v>4075</v>
      </c>
      <c r="I1177" s="160" t="s">
        <v>4076</v>
      </c>
      <c r="J1177" t="s">
        <v>4077</v>
      </c>
      <c r="K1177">
        <v>99</v>
      </c>
      <c r="L1177" t="s">
        <v>3999</v>
      </c>
    </row>
    <row r="1178" spans="1:12">
      <c r="A1178" s="15">
        <v>40717612</v>
      </c>
      <c r="B1178" t="s">
        <v>4000</v>
      </c>
      <c r="C1178" t="s">
        <v>4077</v>
      </c>
      <c r="D1178" t="s">
        <v>5058</v>
      </c>
      <c r="E1178" t="s">
        <v>4798</v>
      </c>
      <c r="F1178" t="s">
        <v>4073</v>
      </c>
      <c r="G1178" s="160" t="s">
        <v>4074</v>
      </c>
      <c r="H1178" t="s">
        <v>4075</v>
      </c>
      <c r="I1178" s="160" t="s">
        <v>4076</v>
      </c>
      <c r="J1178" t="s">
        <v>4077</v>
      </c>
      <c r="K1178">
        <v>99</v>
      </c>
      <c r="L1178" t="s">
        <v>3999</v>
      </c>
    </row>
    <row r="1179" spans="1:12">
      <c r="A1179" s="15">
        <v>40717613</v>
      </c>
      <c r="B1179" t="s">
        <v>4000</v>
      </c>
      <c r="C1179" t="s">
        <v>4077</v>
      </c>
      <c r="D1179" t="s">
        <v>5058</v>
      </c>
      <c r="E1179" t="s">
        <v>5063</v>
      </c>
      <c r="F1179" t="s">
        <v>4073</v>
      </c>
      <c r="G1179" s="160" t="s">
        <v>4074</v>
      </c>
      <c r="H1179" t="s">
        <v>4075</v>
      </c>
      <c r="I1179" s="160" t="s">
        <v>4076</v>
      </c>
      <c r="J1179" t="s">
        <v>4077</v>
      </c>
      <c r="K1179">
        <v>99</v>
      </c>
      <c r="L1179" t="s">
        <v>3999</v>
      </c>
    </row>
    <row r="1180" spans="1:12">
      <c r="A1180" s="15">
        <v>40717614</v>
      </c>
      <c r="B1180" t="s">
        <v>4000</v>
      </c>
      <c r="C1180" t="s">
        <v>4077</v>
      </c>
      <c r="D1180" t="s">
        <v>5058</v>
      </c>
      <c r="E1180" t="s">
        <v>5064</v>
      </c>
      <c r="F1180" t="s">
        <v>4073</v>
      </c>
      <c r="G1180" s="160" t="s">
        <v>4074</v>
      </c>
      <c r="H1180" t="s">
        <v>4075</v>
      </c>
      <c r="I1180" s="160" t="s">
        <v>4076</v>
      </c>
      <c r="J1180" t="s">
        <v>4077</v>
      </c>
      <c r="K1180">
        <v>99</v>
      </c>
      <c r="L1180" t="s">
        <v>3999</v>
      </c>
    </row>
    <row r="1181" spans="1:12">
      <c r="A1181" s="15">
        <v>40717697</v>
      </c>
      <c r="B1181" t="s">
        <v>4000</v>
      </c>
      <c r="C1181" t="s">
        <v>4077</v>
      </c>
      <c r="D1181" t="s">
        <v>5058</v>
      </c>
      <c r="E1181" t="s">
        <v>4803</v>
      </c>
      <c r="F1181" t="s">
        <v>4073</v>
      </c>
      <c r="G1181" s="160" t="s">
        <v>4074</v>
      </c>
      <c r="H1181" t="s">
        <v>4075</v>
      </c>
      <c r="I1181" s="160" t="s">
        <v>4076</v>
      </c>
      <c r="J1181" t="s">
        <v>4077</v>
      </c>
      <c r="K1181">
        <v>99</v>
      </c>
      <c r="L1181" t="s">
        <v>3999</v>
      </c>
    </row>
    <row r="1182" spans="1:12">
      <c r="A1182" s="15">
        <v>40717698</v>
      </c>
      <c r="B1182" t="s">
        <v>4000</v>
      </c>
      <c r="C1182" t="s">
        <v>4077</v>
      </c>
      <c r="D1182" t="s">
        <v>5058</v>
      </c>
      <c r="E1182" t="s">
        <v>4804</v>
      </c>
      <c r="F1182" t="s">
        <v>4073</v>
      </c>
      <c r="G1182" s="160" t="s">
        <v>4074</v>
      </c>
      <c r="H1182" t="s">
        <v>4075</v>
      </c>
      <c r="I1182" s="160" t="s">
        <v>4076</v>
      </c>
      <c r="J1182" t="s">
        <v>4077</v>
      </c>
      <c r="K1182">
        <v>99</v>
      </c>
      <c r="L1182" t="s">
        <v>3999</v>
      </c>
    </row>
    <row r="1183" spans="1:12">
      <c r="A1183" s="15">
        <v>40718001</v>
      </c>
      <c r="B1183" t="s">
        <v>4000</v>
      </c>
      <c r="C1183" t="s">
        <v>4077</v>
      </c>
      <c r="D1183" t="s">
        <v>5065</v>
      </c>
      <c r="E1183" t="s">
        <v>5066</v>
      </c>
      <c r="F1183" t="s">
        <v>4073</v>
      </c>
      <c r="G1183" s="160" t="s">
        <v>4074</v>
      </c>
      <c r="H1183" t="s">
        <v>4075</v>
      </c>
      <c r="I1183" s="160" t="s">
        <v>4076</v>
      </c>
      <c r="J1183" t="s">
        <v>4077</v>
      </c>
      <c r="K1183">
        <v>99</v>
      </c>
      <c r="L1183" t="s">
        <v>3999</v>
      </c>
    </row>
    <row r="1184" spans="1:12">
      <c r="A1184" s="15">
        <v>40718002</v>
      </c>
      <c r="B1184" t="s">
        <v>4000</v>
      </c>
      <c r="C1184" t="s">
        <v>4077</v>
      </c>
      <c r="D1184" t="s">
        <v>5065</v>
      </c>
      <c r="E1184" t="s">
        <v>5067</v>
      </c>
      <c r="F1184" t="s">
        <v>4073</v>
      </c>
      <c r="G1184" s="160" t="s">
        <v>4074</v>
      </c>
      <c r="H1184" t="s">
        <v>4075</v>
      </c>
      <c r="I1184" s="160" t="s">
        <v>4076</v>
      </c>
      <c r="J1184" t="s">
        <v>4077</v>
      </c>
      <c r="K1184">
        <v>99</v>
      </c>
      <c r="L1184" t="s">
        <v>3999</v>
      </c>
    </row>
    <row r="1185" spans="1:12">
      <c r="A1185" s="15">
        <v>40718003</v>
      </c>
      <c r="B1185" t="s">
        <v>4000</v>
      </c>
      <c r="C1185" t="s">
        <v>4077</v>
      </c>
      <c r="D1185" t="s">
        <v>5065</v>
      </c>
      <c r="E1185" t="s">
        <v>5068</v>
      </c>
      <c r="F1185" t="s">
        <v>4073</v>
      </c>
      <c r="G1185" s="160" t="s">
        <v>4074</v>
      </c>
      <c r="H1185" t="s">
        <v>4075</v>
      </c>
      <c r="I1185" s="160" t="s">
        <v>4076</v>
      </c>
      <c r="J1185" t="s">
        <v>4077</v>
      </c>
      <c r="K1185">
        <v>99</v>
      </c>
      <c r="L1185" t="s">
        <v>3999</v>
      </c>
    </row>
    <row r="1186" spans="1:12">
      <c r="A1186" s="15">
        <v>40718004</v>
      </c>
      <c r="B1186" t="s">
        <v>4000</v>
      </c>
      <c r="C1186" t="s">
        <v>4077</v>
      </c>
      <c r="D1186" t="s">
        <v>5065</v>
      </c>
      <c r="E1186" t="s">
        <v>5069</v>
      </c>
      <c r="F1186" t="s">
        <v>4073</v>
      </c>
      <c r="G1186" s="160" t="s">
        <v>4074</v>
      </c>
      <c r="H1186" t="s">
        <v>4075</v>
      </c>
      <c r="I1186" s="160" t="s">
        <v>4076</v>
      </c>
      <c r="J1186" t="s">
        <v>4077</v>
      </c>
      <c r="K1186">
        <v>99</v>
      </c>
      <c r="L1186" t="s">
        <v>3999</v>
      </c>
    </row>
    <row r="1187" spans="1:12">
      <c r="A1187" s="15">
        <v>40718005</v>
      </c>
      <c r="B1187" t="s">
        <v>4000</v>
      </c>
      <c r="C1187" t="s">
        <v>4077</v>
      </c>
      <c r="D1187" t="s">
        <v>5065</v>
      </c>
      <c r="E1187" t="s">
        <v>5070</v>
      </c>
      <c r="F1187" t="s">
        <v>4073</v>
      </c>
      <c r="G1187" s="160" t="s">
        <v>4074</v>
      </c>
      <c r="H1187" t="s">
        <v>4075</v>
      </c>
      <c r="I1187" s="160" t="s">
        <v>4076</v>
      </c>
      <c r="J1187" t="s">
        <v>4077</v>
      </c>
      <c r="K1187">
        <v>99</v>
      </c>
      <c r="L1187" t="s">
        <v>3999</v>
      </c>
    </row>
    <row r="1188" spans="1:12">
      <c r="A1188" s="15">
        <v>40718006</v>
      </c>
      <c r="B1188" t="s">
        <v>4000</v>
      </c>
      <c r="C1188" t="s">
        <v>4077</v>
      </c>
      <c r="D1188" t="s">
        <v>5065</v>
      </c>
      <c r="E1188" t="s">
        <v>5071</v>
      </c>
      <c r="F1188" t="s">
        <v>4073</v>
      </c>
      <c r="G1188" s="160" t="s">
        <v>4074</v>
      </c>
      <c r="H1188" t="s">
        <v>4075</v>
      </c>
      <c r="I1188" s="160" t="s">
        <v>4076</v>
      </c>
      <c r="J1188" t="s">
        <v>4077</v>
      </c>
      <c r="K1188">
        <v>99</v>
      </c>
      <c r="L1188" t="s">
        <v>3999</v>
      </c>
    </row>
    <row r="1189" spans="1:12">
      <c r="A1189" s="15">
        <v>40718007</v>
      </c>
      <c r="B1189" t="s">
        <v>4000</v>
      </c>
      <c r="C1189" t="s">
        <v>4077</v>
      </c>
      <c r="D1189" t="s">
        <v>5065</v>
      </c>
      <c r="E1189" t="s">
        <v>5072</v>
      </c>
      <c r="F1189" t="s">
        <v>4073</v>
      </c>
      <c r="G1189" s="160" t="s">
        <v>4074</v>
      </c>
      <c r="H1189" t="s">
        <v>4075</v>
      </c>
      <c r="I1189" s="160" t="s">
        <v>4076</v>
      </c>
      <c r="J1189" t="s">
        <v>4077</v>
      </c>
      <c r="K1189">
        <v>99</v>
      </c>
      <c r="L1189" t="s">
        <v>3999</v>
      </c>
    </row>
    <row r="1190" spans="1:12">
      <c r="A1190" s="15">
        <v>40718008</v>
      </c>
      <c r="B1190" t="s">
        <v>4000</v>
      </c>
      <c r="C1190" t="s">
        <v>4077</v>
      </c>
      <c r="D1190" t="s">
        <v>5065</v>
      </c>
      <c r="E1190" t="s">
        <v>5073</v>
      </c>
      <c r="F1190" t="s">
        <v>4073</v>
      </c>
      <c r="G1190" s="160" t="s">
        <v>4074</v>
      </c>
      <c r="H1190" t="s">
        <v>4075</v>
      </c>
      <c r="I1190" s="160" t="s">
        <v>4076</v>
      </c>
      <c r="J1190" t="s">
        <v>4077</v>
      </c>
      <c r="K1190">
        <v>99</v>
      </c>
      <c r="L1190" t="s">
        <v>3999</v>
      </c>
    </row>
    <row r="1191" spans="1:12">
      <c r="A1191" s="15">
        <v>40718009</v>
      </c>
      <c r="B1191" t="s">
        <v>4000</v>
      </c>
      <c r="C1191" t="s">
        <v>4077</v>
      </c>
      <c r="D1191" t="s">
        <v>5065</v>
      </c>
      <c r="E1191" t="s">
        <v>5074</v>
      </c>
      <c r="F1191" t="s">
        <v>4073</v>
      </c>
      <c r="G1191" s="160" t="s">
        <v>4074</v>
      </c>
      <c r="H1191" t="s">
        <v>4075</v>
      </c>
      <c r="I1191" s="160" t="s">
        <v>4076</v>
      </c>
      <c r="J1191" t="s">
        <v>4077</v>
      </c>
      <c r="K1191">
        <v>99</v>
      </c>
      <c r="L1191" t="s">
        <v>3999</v>
      </c>
    </row>
    <row r="1192" spans="1:12">
      <c r="A1192" s="15">
        <v>40718010</v>
      </c>
      <c r="B1192" t="s">
        <v>4000</v>
      </c>
      <c r="C1192" t="s">
        <v>4077</v>
      </c>
      <c r="D1192" t="s">
        <v>5065</v>
      </c>
      <c r="E1192" t="s">
        <v>5075</v>
      </c>
      <c r="F1192" t="s">
        <v>4073</v>
      </c>
      <c r="G1192" s="160" t="s">
        <v>4074</v>
      </c>
      <c r="H1192" t="s">
        <v>4075</v>
      </c>
      <c r="I1192" s="160" t="s">
        <v>4076</v>
      </c>
      <c r="J1192" t="s">
        <v>4077</v>
      </c>
      <c r="K1192">
        <v>99</v>
      </c>
      <c r="L1192" t="s">
        <v>3999</v>
      </c>
    </row>
    <row r="1193" spans="1:12">
      <c r="A1193" s="15">
        <v>40718097</v>
      </c>
      <c r="B1193" t="s">
        <v>4000</v>
      </c>
      <c r="C1193" t="s">
        <v>4077</v>
      </c>
      <c r="D1193" t="s">
        <v>5065</v>
      </c>
      <c r="E1193" t="s">
        <v>4810</v>
      </c>
      <c r="F1193" t="s">
        <v>4073</v>
      </c>
      <c r="G1193" s="160" t="s">
        <v>4074</v>
      </c>
      <c r="H1193" t="s">
        <v>4075</v>
      </c>
      <c r="I1193" s="160" t="s">
        <v>4076</v>
      </c>
      <c r="J1193" t="s">
        <v>4077</v>
      </c>
      <c r="K1193">
        <v>99</v>
      </c>
      <c r="L1193" t="s">
        <v>3999</v>
      </c>
    </row>
    <row r="1194" spans="1:12">
      <c r="A1194" s="15">
        <v>40718098</v>
      </c>
      <c r="B1194" t="s">
        <v>4000</v>
      </c>
      <c r="C1194" t="s">
        <v>4077</v>
      </c>
      <c r="D1194" t="s">
        <v>5065</v>
      </c>
      <c r="E1194" t="s">
        <v>4811</v>
      </c>
      <c r="F1194" t="s">
        <v>4073</v>
      </c>
      <c r="G1194" s="160" t="s">
        <v>4074</v>
      </c>
      <c r="H1194" t="s">
        <v>4075</v>
      </c>
      <c r="I1194" s="160" t="s">
        <v>4076</v>
      </c>
      <c r="J1194" t="s">
        <v>4077</v>
      </c>
      <c r="K1194">
        <v>99</v>
      </c>
      <c r="L1194" t="s">
        <v>3999</v>
      </c>
    </row>
    <row r="1195" spans="1:12">
      <c r="A1195" s="15">
        <v>40718801</v>
      </c>
      <c r="B1195" t="s">
        <v>4000</v>
      </c>
      <c r="C1195" t="s">
        <v>4077</v>
      </c>
      <c r="D1195" t="s">
        <v>5076</v>
      </c>
      <c r="E1195" t="s">
        <v>4813</v>
      </c>
      <c r="F1195" t="s">
        <v>4073</v>
      </c>
      <c r="G1195" s="160" t="s">
        <v>4074</v>
      </c>
      <c r="H1195" t="s">
        <v>4075</v>
      </c>
      <c r="I1195" s="160" t="s">
        <v>4076</v>
      </c>
      <c r="J1195" t="s">
        <v>4077</v>
      </c>
      <c r="K1195">
        <v>99</v>
      </c>
      <c r="L1195" t="s">
        <v>3999</v>
      </c>
    </row>
    <row r="1196" spans="1:12">
      <c r="A1196" s="15">
        <v>40718802</v>
      </c>
      <c r="B1196" t="s">
        <v>4000</v>
      </c>
      <c r="C1196" t="s">
        <v>4077</v>
      </c>
      <c r="D1196" t="s">
        <v>5076</v>
      </c>
      <c r="E1196" t="s">
        <v>4814</v>
      </c>
      <c r="F1196" t="s">
        <v>4073</v>
      </c>
      <c r="G1196" s="160" t="s">
        <v>4074</v>
      </c>
      <c r="H1196" t="s">
        <v>4075</v>
      </c>
      <c r="I1196" s="160" t="s">
        <v>4076</v>
      </c>
      <c r="J1196" t="s">
        <v>4077</v>
      </c>
      <c r="K1196">
        <v>99</v>
      </c>
      <c r="L1196" t="s">
        <v>3999</v>
      </c>
    </row>
    <row r="1197" spans="1:12">
      <c r="A1197" s="15">
        <v>40719201</v>
      </c>
      <c r="B1197" t="s">
        <v>4000</v>
      </c>
      <c r="C1197" t="s">
        <v>4077</v>
      </c>
      <c r="D1197" t="s">
        <v>5077</v>
      </c>
      <c r="E1197" t="s">
        <v>4816</v>
      </c>
      <c r="F1197" t="s">
        <v>4073</v>
      </c>
      <c r="G1197" s="160" t="s">
        <v>4074</v>
      </c>
      <c r="H1197" t="s">
        <v>4075</v>
      </c>
      <c r="I1197" s="160" t="s">
        <v>4076</v>
      </c>
      <c r="J1197" t="s">
        <v>4077</v>
      </c>
      <c r="K1197">
        <v>99</v>
      </c>
      <c r="L1197" t="s">
        <v>3999</v>
      </c>
    </row>
    <row r="1198" spans="1:12">
      <c r="A1198" s="15">
        <v>40719202</v>
      </c>
      <c r="B1198" t="s">
        <v>4000</v>
      </c>
      <c r="C1198" t="s">
        <v>4077</v>
      </c>
      <c r="D1198" t="s">
        <v>5077</v>
      </c>
      <c r="E1198" t="s">
        <v>4817</v>
      </c>
      <c r="F1198" t="s">
        <v>4073</v>
      </c>
      <c r="G1198" s="160" t="s">
        <v>4074</v>
      </c>
      <c r="H1198" t="s">
        <v>4075</v>
      </c>
      <c r="I1198" s="160" t="s">
        <v>4076</v>
      </c>
      <c r="J1198" t="s">
        <v>4077</v>
      </c>
      <c r="K1198">
        <v>99</v>
      </c>
      <c r="L1198" t="s">
        <v>3999</v>
      </c>
    </row>
    <row r="1199" spans="1:12">
      <c r="A1199" s="15">
        <v>40719207</v>
      </c>
      <c r="B1199" t="s">
        <v>4000</v>
      </c>
      <c r="C1199" t="s">
        <v>4077</v>
      </c>
      <c r="D1199" t="s">
        <v>5077</v>
      </c>
      <c r="E1199" t="s">
        <v>4822</v>
      </c>
      <c r="F1199" t="s">
        <v>4073</v>
      </c>
      <c r="G1199" s="160" t="s">
        <v>4074</v>
      </c>
      <c r="H1199" t="s">
        <v>4075</v>
      </c>
      <c r="I1199" s="160" t="s">
        <v>4076</v>
      </c>
      <c r="J1199" t="s">
        <v>4077</v>
      </c>
      <c r="K1199">
        <v>99</v>
      </c>
      <c r="L1199" t="s">
        <v>3999</v>
      </c>
    </row>
    <row r="1200" spans="1:12">
      <c r="A1200" s="15">
        <v>40719208</v>
      </c>
      <c r="B1200" t="s">
        <v>4000</v>
      </c>
      <c r="C1200" t="s">
        <v>4077</v>
      </c>
      <c r="D1200" t="s">
        <v>5077</v>
      </c>
      <c r="E1200" t="s">
        <v>4823</v>
      </c>
      <c r="F1200" t="s">
        <v>4073</v>
      </c>
      <c r="G1200" s="160" t="s">
        <v>4074</v>
      </c>
      <c r="H1200" t="s">
        <v>4075</v>
      </c>
      <c r="I1200" s="160" t="s">
        <v>4076</v>
      </c>
      <c r="J1200" t="s">
        <v>4077</v>
      </c>
      <c r="K1200">
        <v>99</v>
      </c>
      <c r="L1200" t="s">
        <v>3999</v>
      </c>
    </row>
    <row r="1201" spans="1:12">
      <c r="A1201" s="15">
        <v>40719209</v>
      </c>
      <c r="B1201" t="s">
        <v>4000</v>
      </c>
      <c r="C1201" t="s">
        <v>4077</v>
      </c>
      <c r="D1201" t="s">
        <v>5077</v>
      </c>
      <c r="E1201" t="s">
        <v>4824</v>
      </c>
      <c r="F1201" t="s">
        <v>4073</v>
      </c>
      <c r="G1201" s="160" t="s">
        <v>4074</v>
      </c>
      <c r="H1201" t="s">
        <v>4075</v>
      </c>
      <c r="I1201" s="160" t="s">
        <v>4076</v>
      </c>
      <c r="J1201" t="s">
        <v>4077</v>
      </c>
      <c r="K1201">
        <v>99</v>
      </c>
      <c r="L1201" t="s">
        <v>3999</v>
      </c>
    </row>
    <row r="1202" spans="1:12">
      <c r="A1202" s="15">
        <v>40719210</v>
      </c>
      <c r="B1202" t="s">
        <v>4000</v>
      </c>
      <c r="C1202" t="s">
        <v>4077</v>
      </c>
      <c r="D1202" t="s">
        <v>5077</v>
      </c>
      <c r="E1202" t="s">
        <v>4825</v>
      </c>
      <c r="F1202" t="s">
        <v>4073</v>
      </c>
      <c r="G1202" s="160" t="s">
        <v>4074</v>
      </c>
      <c r="H1202" t="s">
        <v>4075</v>
      </c>
      <c r="I1202" s="160" t="s">
        <v>4076</v>
      </c>
      <c r="J1202" t="s">
        <v>4077</v>
      </c>
      <c r="K1202">
        <v>99</v>
      </c>
      <c r="L1202" t="s">
        <v>3999</v>
      </c>
    </row>
    <row r="1203" spans="1:12">
      <c r="A1203" s="15">
        <v>40719211</v>
      </c>
      <c r="B1203" t="s">
        <v>4000</v>
      </c>
      <c r="C1203" t="s">
        <v>4077</v>
      </c>
      <c r="D1203" t="s">
        <v>5077</v>
      </c>
      <c r="E1203" t="s">
        <v>4826</v>
      </c>
      <c r="F1203" t="s">
        <v>4073</v>
      </c>
      <c r="G1203" s="160" t="s">
        <v>4074</v>
      </c>
      <c r="H1203" t="s">
        <v>4075</v>
      </c>
      <c r="I1203" s="160" t="s">
        <v>4076</v>
      </c>
      <c r="J1203" t="s">
        <v>4077</v>
      </c>
      <c r="K1203">
        <v>99</v>
      </c>
      <c r="L1203" t="s">
        <v>3999</v>
      </c>
    </row>
    <row r="1204" spans="1:12">
      <c r="A1204" s="15">
        <v>40719212</v>
      </c>
      <c r="B1204" t="s">
        <v>4000</v>
      </c>
      <c r="C1204" t="s">
        <v>4077</v>
      </c>
      <c r="D1204" t="s">
        <v>5077</v>
      </c>
      <c r="E1204" t="s">
        <v>4827</v>
      </c>
      <c r="F1204" t="s">
        <v>4073</v>
      </c>
      <c r="G1204" s="160" t="s">
        <v>4074</v>
      </c>
      <c r="H1204" t="s">
        <v>4075</v>
      </c>
      <c r="I1204" s="160" t="s">
        <v>4076</v>
      </c>
      <c r="J1204" t="s">
        <v>4077</v>
      </c>
      <c r="K1204">
        <v>99</v>
      </c>
      <c r="L1204" t="s">
        <v>3999</v>
      </c>
    </row>
    <row r="1205" spans="1:12">
      <c r="A1205" s="15">
        <v>40719601</v>
      </c>
      <c r="B1205" t="s">
        <v>4000</v>
      </c>
      <c r="C1205" t="s">
        <v>4077</v>
      </c>
      <c r="D1205" t="s">
        <v>5078</v>
      </c>
      <c r="E1205" t="s">
        <v>4831</v>
      </c>
      <c r="F1205" t="s">
        <v>4073</v>
      </c>
      <c r="G1205" s="160" t="s">
        <v>4074</v>
      </c>
      <c r="H1205" t="s">
        <v>4075</v>
      </c>
      <c r="I1205" s="160" t="s">
        <v>4076</v>
      </c>
      <c r="J1205" t="s">
        <v>4077</v>
      </c>
      <c r="K1205">
        <v>99</v>
      </c>
      <c r="L1205" t="s">
        <v>3999</v>
      </c>
    </row>
    <row r="1206" spans="1:12">
      <c r="A1206" s="15">
        <v>40719602</v>
      </c>
      <c r="B1206" t="s">
        <v>4000</v>
      </c>
      <c r="C1206" t="s">
        <v>4077</v>
      </c>
      <c r="D1206" t="s">
        <v>5078</v>
      </c>
      <c r="E1206" t="s">
        <v>4832</v>
      </c>
      <c r="F1206" t="s">
        <v>4073</v>
      </c>
      <c r="G1206" s="160" t="s">
        <v>4074</v>
      </c>
      <c r="H1206" t="s">
        <v>4075</v>
      </c>
      <c r="I1206" s="160" t="s">
        <v>4076</v>
      </c>
      <c r="J1206" t="s">
        <v>4077</v>
      </c>
      <c r="K1206">
        <v>99</v>
      </c>
      <c r="L1206" t="s">
        <v>3999</v>
      </c>
    </row>
    <row r="1207" spans="1:12">
      <c r="A1207" s="15">
        <v>40719613</v>
      </c>
      <c r="B1207" t="s">
        <v>4000</v>
      </c>
      <c r="C1207" t="s">
        <v>4077</v>
      </c>
      <c r="D1207" t="s">
        <v>5078</v>
      </c>
      <c r="E1207" t="s">
        <v>4843</v>
      </c>
      <c r="F1207" t="s">
        <v>4073</v>
      </c>
      <c r="G1207" s="160" t="s">
        <v>4074</v>
      </c>
      <c r="H1207" t="s">
        <v>4075</v>
      </c>
      <c r="I1207" s="160" t="s">
        <v>4076</v>
      </c>
      <c r="J1207" t="s">
        <v>4077</v>
      </c>
      <c r="K1207">
        <v>99</v>
      </c>
      <c r="L1207" t="s">
        <v>3999</v>
      </c>
    </row>
    <row r="1208" spans="1:12">
      <c r="A1208" s="15">
        <v>40719614</v>
      </c>
      <c r="B1208" t="s">
        <v>4000</v>
      </c>
      <c r="C1208" t="s">
        <v>4077</v>
      </c>
      <c r="D1208" t="s">
        <v>5078</v>
      </c>
      <c r="E1208" t="s">
        <v>4844</v>
      </c>
      <c r="F1208" t="s">
        <v>4073</v>
      </c>
      <c r="G1208" s="160" t="s">
        <v>4074</v>
      </c>
      <c r="H1208" t="s">
        <v>4075</v>
      </c>
      <c r="I1208" s="160" t="s">
        <v>4076</v>
      </c>
      <c r="J1208" t="s">
        <v>4077</v>
      </c>
      <c r="K1208">
        <v>99</v>
      </c>
      <c r="L1208" t="s">
        <v>3999</v>
      </c>
    </row>
    <row r="1209" spans="1:12">
      <c r="A1209" s="15">
        <v>40719615</v>
      </c>
      <c r="B1209" t="s">
        <v>4000</v>
      </c>
      <c r="C1209" t="s">
        <v>4077</v>
      </c>
      <c r="D1209" t="s">
        <v>5078</v>
      </c>
      <c r="E1209" t="s">
        <v>4845</v>
      </c>
      <c r="F1209" t="s">
        <v>4073</v>
      </c>
      <c r="G1209" s="160" t="s">
        <v>4074</v>
      </c>
      <c r="H1209" t="s">
        <v>4075</v>
      </c>
      <c r="I1209" s="160" t="s">
        <v>4076</v>
      </c>
      <c r="J1209" t="s">
        <v>4077</v>
      </c>
      <c r="K1209">
        <v>99</v>
      </c>
      <c r="L1209" t="s">
        <v>3999</v>
      </c>
    </row>
    <row r="1210" spans="1:12">
      <c r="A1210" s="15">
        <v>40719616</v>
      </c>
      <c r="B1210" t="s">
        <v>4000</v>
      </c>
      <c r="C1210" t="s">
        <v>4077</v>
      </c>
      <c r="D1210" t="s">
        <v>5078</v>
      </c>
      <c r="E1210" t="s">
        <v>4846</v>
      </c>
      <c r="F1210" t="s">
        <v>4073</v>
      </c>
      <c r="G1210" s="160" t="s">
        <v>4074</v>
      </c>
      <c r="H1210" t="s">
        <v>4075</v>
      </c>
      <c r="I1210" s="160" t="s">
        <v>4076</v>
      </c>
      <c r="J1210" t="s">
        <v>4077</v>
      </c>
      <c r="K1210">
        <v>99</v>
      </c>
      <c r="L1210" t="s">
        <v>3999</v>
      </c>
    </row>
    <row r="1211" spans="1:12">
      <c r="A1211" s="15">
        <v>40719619</v>
      </c>
      <c r="B1211" t="s">
        <v>4000</v>
      </c>
      <c r="C1211" t="s">
        <v>4077</v>
      </c>
      <c r="D1211" t="s">
        <v>5078</v>
      </c>
      <c r="E1211" t="s">
        <v>4849</v>
      </c>
      <c r="F1211" t="s">
        <v>4073</v>
      </c>
      <c r="G1211" s="160" t="s">
        <v>4074</v>
      </c>
      <c r="H1211" t="s">
        <v>4075</v>
      </c>
      <c r="I1211" s="160" t="s">
        <v>4076</v>
      </c>
      <c r="J1211" t="s">
        <v>4077</v>
      </c>
      <c r="K1211">
        <v>99</v>
      </c>
      <c r="L1211" t="s">
        <v>3999</v>
      </c>
    </row>
    <row r="1212" spans="1:12">
      <c r="A1212" s="15">
        <v>40719620</v>
      </c>
      <c r="B1212" t="s">
        <v>4000</v>
      </c>
      <c r="C1212" t="s">
        <v>4077</v>
      </c>
      <c r="D1212" t="s">
        <v>5078</v>
      </c>
      <c r="E1212" t="s">
        <v>4850</v>
      </c>
      <c r="F1212" t="s">
        <v>4073</v>
      </c>
      <c r="G1212" s="160" t="s">
        <v>4074</v>
      </c>
      <c r="H1212" t="s">
        <v>4075</v>
      </c>
      <c r="I1212" s="160" t="s">
        <v>4076</v>
      </c>
      <c r="J1212" t="s">
        <v>4077</v>
      </c>
      <c r="K1212">
        <v>99</v>
      </c>
      <c r="L1212" t="s">
        <v>3999</v>
      </c>
    </row>
    <row r="1213" spans="1:12">
      <c r="A1213" s="15">
        <v>40719621</v>
      </c>
      <c r="B1213" t="s">
        <v>4000</v>
      </c>
      <c r="C1213" t="s">
        <v>4077</v>
      </c>
      <c r="D1213" t="s">
        <v>5078</v>
      </c>
      <c r="E1213" t="s">
        <v>4851</v>
      </c>
      <c r="F1213" t="s">
        <v>4073</v>
      </c>
      <c r="G1213" s="160" t="s">
        <v>4074</v>
      </c>
      <c r="H1213" t="s">
        <v>4075</v>
      </c>
      <c r="I1213" s="160" t="s">
        <v>4076</v>
      </c>
      <c r="J1213" t="s">
        <v>4077</v>
      </c>
      <c r="K1213">
        <v>99</v>
      </c>
      <c r="L1213" t="s">
        <v>3999</v>
      </c>
    </row>
    <row r="1214" spans="1:12">
      <c r="A1214" s="15">
        <v>40719622</v>
      </c>
      <c r="B1214" t="s">
        <v>4000</v>
      </c>
      <c r="C1214" t="s">
        <v>4077</v>
      </c>
      <c r="D1214" t="s">
        <v>5078</v>
      </c>
      <c r="E1214" t="s">
        <v>4852</v>
      </c>
      <c r="F1214" t="s">
        <v>4073</v>
      </c>
      <c r="G1214" s="160" t="s">
        <v>4074</v>
      </c>
      <c r="H1214" t="s">
        <v>4075</v>
      </c>
      <c r="I1214" s="160" t="s">
        <v>4076</v>
      </c>
      <c r="J1214" t="s">
        <v>4077</v>
      </c>
      <c r="K1214">
        <v>99</v>
      </c>
      <c r="L1214" t="s">
        <v>3999</v>
      </c>
    </row>
    <row r="1215" spans="1:12">
      <c r="A1215" s="15">
        <v>40719623</v>
      </c>
      <c r="B1215" t="s">
        <v>4000</v>
      </c>
      <c r="C1215" t="s">
        <v>4077</v>
      </c>
      <c r="D1215" t="s">
        <v>5078</v>
      </c>
      <c r="E1215" t="s">
        <v>4853</v>
      </c>
      <c r="F1215" t="s">
        <v>4073</v>
      </c>
      <c r="G1215" s="160" t="s">
        <v>4074</v>
      </c>
      <c r="H1215" t="s">
        <v>4075</v>
      </c>
      <c r="I1215" s="160" t="s">
        <v>4076</v>
      </c>
      <c r="J1215" t="s">
        <v>4077</v>
      </c>
      <c r="K1215">
        <v>99</v>
      </c>
      <c r="L1215" t="s">
        <v>3999</v>
      </c>
    </row>
    <row r="1216" spans="1:12">
      <c r="A1216" s="15">
        <v>40719624</v>
      </c>
      <c r="B1216" t="s">
        <v>4000</v>
      </c>
      <c r="C1216" t="s">
        <v>4077</v>
      </c>
      <c r="D1216" t="s">
        <v>5078</v>
      </c>
      <c r="E1216" t="s">
        <v>4854</v>
      </c>
      <c r="F1216" t="s">
        <v>4073</v>
      </c>
      <c r="G1216" s="160" t="s">
        <v>4074</v>
      </c>
      <c r="H1216" t="s">
        <v>4075</v>
      </c>
      <c r="I1216" s="160" t="s">
        <v>4076</v>
      </c>
      <c r="J1216" t="s">
        <v>4077</v>
      </c>
      <c r="K1216">
        <v>99</v>
      </c>
      <c r="L1216" t="s">
        <v>3999</v>
      </c>
    </row>
    <row r="1217" spans="1:12">
      <c r="A1217" s="15">
        <v>40719697</v>
      </c>
      <c r="B1217" t="s">
        <v>4000</v>
      </c>
      <c r="C1217" t="s">
        <v>4077</v>
      </c>
      <c r="D1217" t="s">
        <v>5078</v>
      </c>
      <c r="E1217" t="s">
        <v>4857</v>
      </c>
      <c r="F1217" t="s">
        <v>4073</v>
      </c>
      <c r="G1217" s="160" t="s">
        <v>4074</v>
      </c>
      <c r="H1217" t="s">
        <v>4075</v>
      </c>
      <c r="I1217" s="160" t="s">
        <v>4076</v>
      </c>
      <c r="J1217" t="s">
        <v>4077</v>
      </c>
      <c r="K1217">
        <v>99</v>
      </c>
      <c r="L1217" t="s">
        <v>3999</v>
      </c>
    </row>
    <row r="1218" spans="1:12">
      <c r="A1218" s="15">
        <v>40719698</v>
      </c>
      <c r="B1218" t="s">
        <v>4000</v>
      </c>
      <c r="C1218" t="s">
        <v>4077</v>
      </c>
      <c r="D1218" t="s">
        <v>5078</v>
      </c>
      <c r="E1218" t="s">
        <v>4858</v>
      </c>
      <c r="F1218" t="s">
        <v>4073</v>
      </c>
      <c r="G1218" s="160" t="s">
        <v>4074</v>
      </c>
      <c r="H1218" t="s">
        <v>4075</v>
      </c>
      <c r="I1218" s="160" t="s">
        <v>4076</v>
      </c>
      <c r="J1218" t="s">
        <v>4077</v>
      </c>
      <c r="K1218">
        <v>99</v>
      </c>
      <c r="L1218" t="s">
        <v>3999</v>
      </c>
    </row>
    <row r="1219" spans="1:12">
      <c r="A1219" s="15">
        <v>40720001</v>
      </c>
      <c r="B1219" t="s">
        <v>4000</v>
      </c>
      <c r="C1219" t="s">
        <v>4077</v>
      </c>
      <c r="D1219" t="s">
        <v>5079</v>
      </c>
      <c r="E1219" t="s">
        <v>4860</v>
      </c>
      <c r="F1219" t="s">
        <v>4073</v>
      </c>
      <c r="G1219" s="160" t="s">
        <v>4074</v>
      </c>
      <c r="H1219" t="s">
        <v>4075</v>
      </c>
      <c r="I1219" s="160" t="s">
        <v>4076</v>
      </c>
      <c r="J1219" t="s">
        <v>4077</v>
      </c>
      <c r="K1219">
        <v>99</v>
      </c>
      <c r="L1219" t="s">
        <v>3999</v>
      </c>
    </row>
    <row r="1220" spans="1:12">
      <c r="A1220" s="15">
        <v>40720002</v>
      </c>
      <c r="B1220" t="s">
        <v>4000</v>
      </c>
      <c r="C1220" t="s">
        <v>4077</v>
      </c>
      <c r="D1220" t="s">
        <v>5079</v>
      </c>
      <c r="E1220" t="s">
        <v>4861</v>
      </c>
      <c r="F1220" t="s">
        <v>4073</v>
      </c>
      <c r="G1220" s="160" t="s">
        <v>4074</v>
      </c>
      <c r="H1220" t="s">
        <v>4075</v>
      </c>
      <c r="I1220" s="160" t="s">
        <v>4076</v>
      </c>
      <c r="J1220" t="s">
        <v>4077</v>
      </c>
      <c r="K1220">
        <v>99</v>
      </c>
      <c r="L1220" t="s">
        <v>3999</v>
      </c>
    </row>
    <row r="1221" spans="1:12">
      <c r="A1221" s="15">
        <v>40720003</v>
      </c>
      <c r="B1221" t="s">
        <v>4000</v>
      </c>
      <c r="C1221" t="s">
        <v>4077</v>
      </c>
      <c r="D1221" t="s">
        <v>5079</v>
      </c>
      <c r="E1221" t="s">
        <v>4862</v>
      </c>
      <c r="F1221" t="s">
        <v>4073</v>
      </c>
      <c r="G1221" s="160" t="s">
        <v>4074</v>
      </c>
      <c r="H1221" t="s">
        <v>4075</v>
      </c>
      <c r="I1221" s="160" t="s">
        <v>4076</v>
      </c>
      <c r="J1221" t="s">
        <v>4077</v>
      </c>
      <c r="K1221">
        <v>99</v>
      </c>
      <c r="L1221" t="s">
        <v>3999</v>
      </c>
    </row>
    <row r="1222" spans="1:12">
      <c r="A1222" s="15">
        <v>40720004</v>
      </c>
      <c r="B1222" t="s">
        <v>4000</v>
      </c>
      <c r="C1222" t="s">
        <v>4077</v>
      </c>
      <c r="D1222" t="s">
        <v>5079</v>
      </c>
      <c r="E1222" t="s">
        <v>4863</v>
      </c>
      <c r="F1222" t="s">
        <v>4073</v>
      </c>
      <c r="G1222" s="160" t="s">
        <v>4074</v>
      </c>
      <c r="H1222" t="s">
        <v>4075</v>
      </c>
      <c r="I1222" s="160" t="s">
        <v>4076</v>
      </c>
      <c r="J1222" t="s">
        <v>4077</v>
      </c>
      <c r="K1222">
        <v>99</v>
      </c>
      <c r="L1222" t="s">
        <v>3999</v>
      </c>
    </row>
    <row r="1223" spans="1:12">
      <c r="A1223" s="15">
        <v>40720011</v>
      </c>
      <c r="B1223" t="s">
        <v>4000</v>
      </c>
      <c r="C1223" t="s">
        <v>4077</v>
      </c>
      <c r="D1223" t="s">
        <v>5079</v>
      </c>
      <c r="E1223" t="s">
        <v>4870</v>
      </c>
      <c r="F1223" t="s">
        <v>4073</v>
      </c>
      <c r="G1223" s="160" t="s">
        <v>4074</v>
      </c>
      <c r="H1223" t="s">
        <v>4075</v>
      </c>
      <c r="I1223" s="160" t="s">
        <v>4076</v>
      </c>
      <c r="J1223" t="s">
        <v>4077</v>
      </c>
      <c r="K1223">
        <v>99</v>
      </c>
      <c r="L1223" t="s">
        <v>3999</v>
      </c>
    </row>
    <row r="1224" spans="1:12">
      <c r="A1224" s="15">
        <v>40720012</v>
      </c>
      <c r="B1224" t="s">
        <v>4000</v>
      </c>
      <c r="C1224" t="s">
        <v>4077</v>
      </c>
      <c r="D1224" t="s">
        <v>5079</v>
      </c>
      <c r="E1224" t="s">
        <v>4871</v>
      </c>
      <c r="F1224" t="s">
        <v>4073</v>
      </c>
      <c r="G1224" s="160" t="s">
        <v>4074</v>
      </c>
      <c r="H1224" t="s">
        <v>4075</v>
      </c>
      <c r="I1224" s="160" t="s">
        <v>4076</v>
      </c>
      <c r="J1224" t="s">
        <v>4077</v>
      </c>
      <c r="K1224">
        <v>99</v>
      </c>
      <c r="L1224" t="s">
        <v>3999</v>
      </c>
    </row>
    <row r="1225" spans="1:12">
      <c r="A1225" s="15">
        <v>40720097</v>
      </c>
      <c r="B1225" t="s">
        <v>4000</v>
      </c>
      <c r="C1225" t="s">
        <v>4077</v>
      </c>
      <c r="D1225" t="s">
        <v>5079</v>
      </c>
      <c r="E1225" t="s">
        <v>4872</v>
      </c>
      <c r="F1225" t="s">
        <v>4073</v>
      </c>
      <c r="G1225" s="160" t="s">
        <v>4074</v>
      </c>
      <c r="H1225" t="s">
        <v>4075</v>
      </c>
      <c r="I1225" s="160" t="s">
        <v>4076</v>
      </c>
      <c r="J1225" t="s">
        <v>4077</v>
      </c>
      <c r="K1225">
        <v>99</v>
      </c>
      <c r="L1225" t="s">
        <v>3999</v>
      </c>
    </row>
    <row r="1226" spans="1:12">
      <c r="A1226" s="15">
        <v>40720098</v>
      </c>
      <c r="B1226" t="s">
        <v>4000</v>
      </c>
      <c r="C1226" t="s">
        <v>4077</v>
      </c>
      <c r="D1226" t="s">
        <v>5079</v>
      </c>
      <c r="E1226" t="s">
        <v>4873</v>
      </c>
      <c r="F1226" t="s">
        <v>4073</v>
      </c>
      <c r="G1226" s="160" t="s">
        <v>4074</v>
      </c>
      <c r="H1226" t="s">
        <v>4075</v>
      </c>
      <c r="I1226" s="160" t="s">
        <v>4076</v>
      </c>
      <c r="J1226" t="s">
        <v>4077</v>
      </c>
      <c r="K1226">
        <v>99</v>
      </c>
      <c r="L1226" t="s">
        <v>3999</v>
      </c>
    </row>
    <row r="1227" spans="1:12">
      <c r="A1227" s="15">
        <v>40720401</v>
      </c>
      <c r="B1227" t="s">
        <v>4000</v>
      </c>
      <c r="C1227" t="s">
        <v>4077</v>
      </c>
      <c r="D1227" t="s">
        <v>5080</v>
      </c>
      <c r="E1227" t="s">
        <v>4875</v>
      </c>
      <c r="F1227" t="s">
        <v>4073</v>
      </c>
      <c r="G1227" s="160" t="s">
        <v>4074</v>
      </c>
      <c r="H1227" t="s">
        <v>4075</v>
      </c>
      <c r="I1227" s="160" t="s">
        <v>4076</v>
      </c>
      <c r="J1227" t="s">
        <v>4077</v>
      </c>
      <c r="K1227">
        <v>99</v>
      </c>
      <c r="L1227" t="s">
        <v>3999</v>
      </c>
    </row>
    <row r="1228" spans="1:12">
      <c r="A1228" s="15">
        <v>40720402</v>
      </c>
      <c r="B1228" t="s">
        <v>4000</v>
      </c>
      <c r="C1228" t="s">
        <v>4077</v>
      </c>
      <c r="D1228" t="s">
        <v>5080</v>
      </c>
      <c r="E1228" t="s">
        <v>4876</v>
      </c>
      <c r="F1228" t="s">
        <v>4073</v>
      </c>
      <c r="G1228" s="160" t="s">
        <v>4074</v>
      </c>
      <c r="H1228" t="s">
        <v>4075</v>
      </c>
      <c r="I1228" s="160" t="s">
        <v>4076</v>
      </c>
      <c r="J1228" t="s">
        <v>4077</v>
      </c>
      <c r="K1228">
        <v>99</v>
      </c>
      <c r="L1228" t="s">
        <v>3999</v>
      </c>
    </row>
    <row r="1229" spans="1:12">
      <c r="A1229" s="15">
        <v>40720405</v>
      </c>
      <c r="B1229" t="s">
        <v>4000</v>
      </c>
      <c r="C1229" t="s">
        <v>4077</v>
      </c>
      <c r="D1229" t="s">
        <v>5080</v>
      </c>
      <c r="E1229" t="s">
        <v>4879</v>
      </c>
      <c r="F1229" t="s">
        <v>4073</v>
      </c>
      <c r="G1229" s="160" t="s">
        <v>4074</v>
      </c>
      <c r="H1229" t="s">
        <v>4075</v>
      </c>
      <c r="I1229" s="160" t="s">
        <v>4076</v>
      </c>
      <c r="J1229" t="s">
        <v>4077</v>
      </c>
      <c r="K1229">
        <v>99</v>
      </c>
      <c r="L1229" t="s">
        <v>3999</v>
      </c>
    </row>
    <row r="1230" spans="1:12">
      <c r="A1230" s="15">
        <v>40720406</v>
      </c>
      <c r="B1230" t="s">
        <v>4000</v>
      </c>
      <c r="C1230" t="s">
        <v>4077</v>
      </c>
      <c r="D1230" t="s">
        <v>5080</v>
      </c>
      <c r="E1230" t="s">
        <v>4880</v>
      </c>
      <c r="F1230" t="s">
        <v>4073</v>
      </c>
      <c r="G1230" s="160" t="s">
        <v>4074</v>
      </c>
      <c r="H1230" t="s">
        <v>4075</v>
      </c>
      <c r="I1230" s="160" t="s">
        <v>4076</v>
      </c>
      <c r="J1230" t="s">
        <v>4077</v>
      </c>
      <c r="K1230">
        <v>99</v>
      </c>
      <c r="L1230" t="s">
        <v>3999</v>
      </c>
    </row>
    <row r="1231" spans="1:12">
      <c r="A1231" s="15">
        <v>40720417</v>
      </c>
      <c r="B1231" t="s">
        <v>4000</v>
      </c>
      <c r="C1231" t="s">
        <v>4077</v>
      </c>
      <c r="D1231" t="s">
        <v>5080</v>
      </c>
      <c r="E1231" t="s">
        <v>4891</v>
      </c>
      <c r="F1231" t="s">
        <v>4073</v>
      </c>
      <c r="G1231" s="160" t="s">
        <v>4074</v>
      </c>
      <c r="H1231" t="s">
        <v>4075</v>
      </c>
      <c r="I1231" s="160" t="s">
        <v>4076</v>
      </c>
      <c r="J1231" t="s">
        <v>4077</v>
      </c>
      <c r="K1231">
        <v>99</v>
      </c>
      <c r="L1231" t="s">
        <v>3999</v>
      </c>
    </row>
    <row r="1232" spans="1:12">
      <c r="A1232" s="15">
        <v>40720418</v>
      </c>
      <c r="B1232" t="s">
        <v>4000</v>
      </c>
      <c r="C1232" t="s">
        <v>4077</v>
      </c>
      <c r="D1232" t="s">
        <v>5080</v>
      </c>
      <c r="E1232" t="s">
        <v>4892</v>
      </c>
      <c r="F1232" t="s">
        <v>4073</v>
      </c>
      <c r="G1232" s="160" t="s">
        <v>4074</v>
      </c>
      <c r="H1232" t="s">
        <v>4075</v>
      </c>
      <c r="I1232" s="160" t="s">
        <v>4076</v>
      </c>
      <c r="J1232" t="s">
        <v>4077</v>
      </c>
      <c r="K1232">
        <v>99</v>
      </c>
      <c r="L1232" t="s">
        <v>3999</v>
      </c>
    </row>
    <row r="1233" spans="1:12">
      <c r="A1233" s="15">
        <v>40720419</v>
      </c>
      <c r="B1233" t="s">
        <v>4000</v>
      </c>
      <c r="C1233" t="s">
        <v>4077</v>
      </c>
      <c r="D1233" t="s">
        <v>5080</v>
      </c>
      <c r="E1233" t="s">
        <v>4893</v>
      </c>
      <c r="F1233" t="s">
        <v>4073</v>
      </c>
      <c r="G1233" s="160" t="s">
        <v>4074</v>
      </c>
      <c r="H1233" t="s">
        <v>4075</v>
      </c>
      <c r="I1233" s="160" t="s">
        <v>4076</v>
      </c>
      <c r="J1233" t="s">
        <v>4077</v>
      </c>
      <c r="K1233">
        <v>99</v>
      </c>
      <c r="L1233" t="s">
        <v>3999</v>
      </c>
    </row>
    <row r="1234" spans="1:12">
      <c r="A1234" s="15">
        <v>40720420</v>
      </c>
      <c r="B1234" t="s">
        <v>4000</v>
      </c>
      <c r="C1234" t="s">
        <v>4077</v>
      </c>
      <c r="D1234" t="s">
        <v>5080</v>
      </c>
      <c r="E1234" t="s">
        <v>4894</v>
      </c>
      <c r="F1234" t="s">
        <v>4073</v>
      </c>
      <c r="G1234" s="160" t="s">
        <v>4074</v>
      </c>
      <c r="H1234" t="s">
        <v>4075</v>
      </c>
      <c r="I1234" s="160" t="s">
        <v>4076</v>
      </c>
      <c r="J1234" t="s">
        <v>4077</v>
      </c>
      <c r="K1234">
        <v>99</v>
      </c>
      <c r="L1234" t="s">
        <v>3999</v>
      </c>
    </row>
    <row r="1235" spans="1:12">
      <c r="A1235" s="15">
        <v>40720425</v>
      </c>
      <c r="B1235" t="s">
        <v>4000</v>
      </c>
      <c r="C1235" t="s">
        <v>4077</v>
      </c>
      <c r="D1235" t="s">
        <v>5080</v>
      </c>
      <c r="E1235" t="s">
        <v>4899</v>
      </c>
      <c r="F1235" t="s">
        <v>4073</v>
      </c>
      <c r="G1235" s="160" t="s">
        <v>4074</v>
      </c>
      <c r="H1235" t="s">
        <v>4075</v>
      </c>
      <c r="I1235" s="160" t="s">
        <v>4076</v>
      </c>
      <c r="J1235" t="s">
        <v>4077</v>
      </c>
      <c r="K1235">
        <v>99</v>
      </c>
      <c r="L1235" t="s">
        <v>3999</v>
      </c>
    </row>
    <row r="1236" spans="1:12">
      <c r="A1236" s="15">
        <v>40720426</v>
      </c>
      <c r="B1236" t="s">
        <v>4000</v>
      </c>
      <c r="C1236" t="s">
        <v>4077</v>
      </c>
      <c r="D1236" t="s">
        <v>5080</v>
      </c>
      <c r="E1236" t="s">
        <v>4900</v>
      </c>
      <c r="F1236" t="s">
        <v>4073</v>
      </c>
      <c r="G1236" s="160" t="s">
        <v>4074</v>
      </c>
      <c r="H1236" t="s">
        <v>4075</v>
      </c>
      <c r="I1236" s="160" t="s">
        <v>4076</v>
      </c>
      <c r="J1236" t="s">
        <v>4077</v>
      </c>
      <c r="K1236">
        <v>99</v>
      </c>
      <c r="L1236" t="s">
        <v>3999</v>
      </c>
    </row>
    <row r="1237" spans="1:12">
      <c r="A1237" s="15">
        <v>40720801</v>
      </c>
      <c r="B1237" t="s">
        <v>4000</v>
      </c>
      <c r="C1237" t="s">
        <v>4077</v>
      </c>
      <c r="D1237" t="s">
        <v>5081</v>
      </c>
      <c r="E1237" t="s">
        <v>5082</v>
      </c>
      <c r="F1237" t="s">
        <v>4073</v>
      </c>
      <c r="G1237" s="160" t="s">
        <v>4074</v>
      </c>
      <c r="H1237" t="s">
        <v>4075</v>
      </c>
      <c r="I1237" s="160" t="s">
        <v>4076</v>
      </c>
      <c r="J1237" t="s">
        <v>4077</v>
      </c>
      <c r="K1237">
        <v>99</v>
      </c>
      <c r="L1237" t="s">
        <v>3999</v>
      </c>
    </row>
    <row r="1238" spans="1:12">
      <c r="A1238" s="15">
        <v>40720802</v>
      </c>
      <c r="B1238" t="s">
        <v>4000</v>
      </c>
      <c r="C1238" t="s">
        <v>4077</v>
      </c>
      <c r="D1238" t="s">
        <v>5081</v>
      </c>
      <c r="E1238" t="s">
        <v>5083</v>
      </c>
      <c r="F1238" t="s">
        <v>4073</v>
      </c>
      <c r="G1238" s="160" t="s">
        <v>4074</v>
      </c>
      <c r="H1238" t="s">
        <v>4075</v>
      </c>
      <c r="I1238" s="160" t="s">
        <v>4076</v>
      </c>
      <c r="J1238" t="s">
        <v>4077</v>
      </c>
      <c r="K1238">
        <v>99</v>
      </c>
      <c r="L1238" t="s">
        <v>3999</v>
      </c>
    </row>
    <row r="1239" spans="1:12">
      <c r="A1239" s="15">
        <v>40720803</v>
      </c>
      <c r="B1239" t="s">
        <v>4000</v>
      </c>
      <c r="C1239" t="s">
        <v>4077</v>
      </c>
      <c r="D1239" t="s">
        <v>5081</v>
      </c>
      <c r="E1239" t="s">
        <v>4908</v>
      </c>
      <c r="F1239" t="s">
        <v>4073</v>
      </c>
      <c r="G1239" s="160" t="s">
        <v>4074</v>
      </c>
      <c r="H1239" t="s">
        <v>4075</v>
      </c>
      <c r="I1239" s="160" t="s">
        <v>4076</v>
      </c>
      <c r="J1239" t="s">
        <v>4077</v>
      </c>
      <c r="K1239">
        <v>99</v>
      </c>
      <c r="L1239" t="s">
        <v>3999</v>
      </c>
    </row>
    <row r="1240" spans="1:12">
      <c r="A1240" s="15">
        <v>40720804</v>
      </c>
      <c r="B1240" t="s">
        <v>4000</v>
      </c>
      <c r="C1240" t="s">
        <v>4077</v>
      </c>
      <c r="D1240" t="s">
        <v>5081</v>
      </c>
      <c r="E1240" t="s">
        <v>4909</v>
      </c>
      <c r="F1240" t="s">
        <v>4073</v>
      </c>
      <c r="G1240" s="160" t="s">
        <v>4074</v>
      </c>
      <c r="H1240" t="s">
        <v>4075</v>
      </c>
      <c r="I1240" s="160" t="s">
        <v>4076</v>
      </c>
      <c r="J1240" t="s">
        <v>4077</v>
      </c>
      <c r="K1240">
        <v>99</v>
      </c>
      <c r="L1240" t="s">
        <v>3999</v>
      </c>
    </row>
    <row r="1241" spans="1:12">
      <c r="A1241" s="15">
        <v>40720805</v>
      </c>
      <c r="B1241" t="s">
        <v>4000</v>
      </c>
      <c r="C1241" t="s">
        <v>4077</v>
      </c>
      <c r="D1241" t="s">
        <v>5081</v>
      </c>
      <c r="E1241" t="s">
        <v>4906</v>
      </c>
      <c r="F1241" t="s">
        <v>4073</v>
      </c>
      <c r="G1241" s="160" t="s">
        <v>4074</v>
      </c>
      <c r="H1241" t="s">
        <v>4075</v>
      </c>
      <c r="I1241" s="160" t="s">
        <v>4076</v>
      </c>
      <c r="J1241" t="s">
        <v>4077</v>
      </c>
      <c r="K1241">
        <v>99</v>
      </c>
      <c r="L1241" t="s">
        <v>3999</v>
      </c>
    </row>
    <row r="1242" spans="1:12">
      <c r="A1242" s="15">
        <v>40720806</v>
      </c>
      <c r="B1242" t="s">
        <v>4000</v>
      </c>
      <c r="C1242" t="s">
        <v>4077</v>
      </c>
      <c r="D1242" t="s">
        <v>5081</v>
      </c>
      <c r="E1242" t="s">
        <v>4907</v>
      </c>
      <c r="F1242" t="s">
        <v>4073</v>
      </c>
      <c r="G1242" s="160" t="s">
        <v>4074</v>
      </c>
      <c r="H1242" t="s">
        <v>4075</v>
      </c>
      <c r="I1242" s="160" t="s">
        <v>4076</v>
      </c>
      <c r="J1242" t="s">
        <v>4077</v>
      </c>
      <c r="K1242">
        <v>99</v>
      </c>
      <c r="L1242" t="s">
        <v>3999</v>
      </c>
    </row>
    <row r="1243" spans="1:12">
      <c r="A1243" s="15">
        <v>40720897</v>
      </c>
      <c r="B1243" t="s">
        <v>4000</v>
      </c>
      <c r="C1243" t="s">
        <v>4077</v>
      </c>
      <c r="D1243" t="s">
        <v>5081</v>
      </c>
      <c r="E1243" t="s">
        <v>4910</v>
      </c>
      <c r="F1243" t="s">
        <v>4073</v>
      </c>
      <c r="G1243" s="160" t="s">
        <v>4074</v>
      </c>
      <c r="H1243" t="s">
        <v>4075</v>
      </c>
      <c r="I1243" s="160" t="s">
        <v>4076</v>
      </c>
      <c r="J1243" t="s">
        <v>4077</v>
      </c>
      <c r="K1243">
        <v>99</v>
      </c>
      <c r="L1243" t="s">
        <v>3999</v>
      </c>
    </row>
    <row r="1244" spans="1:12">
      <c r="A1244" s="15">
        <v>40720898</v>
      </c>
      <c r="B1244" t="s">
        <v>4000</v>
      </c>
      <c r="C1244" t="s">
        <v>4077</v>
      </c>
      <c r="D1244" t="s">
        <v>5081</v>
      </c>
      <c r="E1244" t="s">
        <v>4911</v>
      </c>
      <c r="F1244" t="s">
        <v>4073</v>
      </c>
      <c r="G1244" s="160" t="s">
        <v>4074</v>
      </c>
      <c r="H1244" t="s">
        <v>4075</v>
      </c>
      <c r="I1244" s="160" t="s">
        <v>4076</v>
      </c>
      <c r="J1244" t="s">
        <v>4077</v>
      </c>
      <c r="K1244">
        <v>99</v>
      </c>
      <c r="L1244" t="s">
        <v>3999</v>
      </c>
    </row>
    <row r="1245" spans="1:12">
      <c r="A1245" s="15">
        <v>40721205</v>
      </c>
      <c r="B1245" t="s">
        <v>4000</v>
      </c>
      <c r="C1245" t="s">
        <v>4077</v>
      </c>
      <c r="D1245" t="s">
        <v>5084</v>
      </c>
      <c r="E1245" t="s">
        <v>4917</v>
      </c>
      <c r="F1245" t="s">
        <v>4073</v>
      </c>
      <c r="G1245" s="160" t="s">
        <v>4074</v>
      </c>
      <c r="H1245" t="s">
        <v>4075</v>
      </c>
      <c r="I1245" s="160" t="s">
        <v>4076</v>
      </c>
      <c r="J1245" t="s">
        <v>4077</v>
      </c>
      <c r="K1245">
        <v>99</v>
      </c>
      <c r="L1245" t="s">
        <v>3999</v>
      </c>
    </row>
    <row r="1246" spans="1:12">
      <c r="A1246" s="15">
        <v>40721206</v>
      </c>
      <c r="B1246" t="s">
        <v>4000</v>
      </c>
      <c r="C1246" t="s">
        <v>4077</v>
      </c>
      <c r="D1246" t="s">
        <v>5084</v>
      </c>
      <c r="E1246" t="s">
        <v>4918</v>
      </c>
      <c r="F1246" t="s">
        <v>4073</v>
      </c>
      <c r="G1246" s="160" t="s">
        <v>4074</v>
      </c>
      <c r="H1246" t="s">
        <v>4075</v>
      </c>
      <c r="I1246" s="160" t="s">
        <v>4076</v>
      </c>
      <c r="J1246" t="s">
        <v>4077</v>
      </c>
      <c r="K1246">
        <v>99</v>
      </c>
      <c r="L1246" t="s">
        <v>3999</v>
      </c>
    </row>
    <row r="1247" spans="1:12">
      <c r="A1247" s="15">
        <v>40721207</v>
      </c>
      <c r="B1247" t="s">
        <v>4000</v>
      </c>
      <c r="C1247" t="s">
        <v>4077</v>
      </c>
      <c r="D1247" t="s">
        <v>5084</v>
      </c>
      <c r="E1247" t="s">
        <v>4919</v>
      </c>
      <c r="F1247" t="s">
        <v>4073</v>
      </c>
      <c r="G1247" s="160" t="s">
        <v>4074</v>
      </c>
      <c r="H1247" t="s">
        <v>4075</v>
      </c>
      <c r="I1247" s="160" t="s">
        <v>4076</v>
      </c>
      <c r="J1247" t="s">
        <v>4077</v>
      </c>
      <c r="K1247">
        <v>99</v>
      </c>
      <c r="L1247" t="s">
        <v>3999</v>
      </c>
    </row>
    <row r="1248" spans="1:12">
      <c r="A1248" s="15">
        <v>40721208</v>
      </c>
      <c r="B1248" t="s">
        <v>4000</v>
      </c>
      <c r="C1248" t="s">
        <v>4077</v>
      </c>
      <c r="D1248" t="s">
        <v>5084</v>
      </c>
      <c r="E1248" t="s">
        <v>4920</v>
      </c>
      <c r="F1248" t="s">
        <v>4073</v>
      </c>
      <c r="G1248" s="160" t="s">
        <v>4074</v>
      </c>
      <c r="H1248" t="s">
        <v>4075</v>
      </c>
      <c r="I1248" s="160" t="s">
        <v>4076</v>
      </c>
      <c r="J1248" t="s">
        <v>4077</v>
      </c>
      <c r="K1248">
        <v>99</v>
      </c>
      <c r="L1248" t="s">
        <v>3999</v>
      </c>
    </row>
    <row r="1249" spans="1:12">
      <c r="A1249" s="15">
        <v>40721217</v>
      </c>
      <c r="B1249" t="s">
        <v>4000</v>
      </c>
      <c r="C1249" t="s">
        <v>4077</v>
      </c>
      <c r="D1249" t="s">
        <v>5084</v>
      </c>
      <c r="E1249" t="s">
        <v>4929</v>
      </c>
      <c r="F1249" t="s">
        <v>4073</v>
      </c>
      <c r="G1249" s="160" t="s">
        <v>4074</v>
      </c>
      <c r="H1249" t="s">
        <v>4075</v>
      </c>
      <c r="I1249" s="160" t="s">
        <v>4076</v>
      </c>
      <c r="J1249" t="s">
        <v>4077</v>
      </c>
      <c r="K1249">
        <v>99</v>
      </c>
      <c r="L1249" t="s">
        <v>3999</v>
      </c>
    </row>
    <row r="1250" spans="1:12">
      <c r="A1250" s="15">
        <v>40721218</v>
      </c>
      <c r="B1250" t="s">
        <v>4000</v>
      </c>
      <c r="C1250" t="s">
        <v>4077</v>
      </c>
      <c r="D1250" t="s">
        <v>5084</v>
      </c>
      <c r="E1250" t="s">
        <v>4930</v>
      </c>
      <c r="F1250" t="s">
        <v>4073</v>
      </c>
      <c r="G1250" s="160" t="s">
        <v>4074</v>
      </c>
      <c r="H1250" t="s">
        <v>4075</v>
      </c>
      <c r="I1250" s="160" t="s">
        <v>4076</v>
      </c>
      <c r="J1250" t="s">
        <v>4077</v>
      </c>
      <c r="K1250">
        <v>99</v>
      </c>
      <c r="L1250" t="s">
        <v>3999</v>
      </c>
    </row>
    <row r="1251" spans="1:12">
      <c r="A1251" s="15">
        <v>40721603</v>
      </c>
      <c r="B1251" t="s">
        <v>4000</v>
      </c>
      <c r="C1251" t="s">
        <v>4077</v>
      </c>
      <c r="D1251" t="s">
        <v>5085</v>
      </c>
      <c r="E1251" t="s">
        <v>4936</v>
      </c>
      <c r="F1251" t="s">
        <v>4073</v>
      </c>
      <c r="G1251" s="160" t="s">
        <v>4074</v>
      </c>
      <c r="H1251" t="s">
        <v>4075</v>
      </c>
      <c r="I1251" s="160" t="s">
        <v>4076</v>
      </c>
      <c r="J1251" t="s">
        <v>4077</v>
      </c>
      <c r="K1251">
        <v>99</v>
      </c>
      <c r="L1251" t="s">
        <v>3999</v>
      </c>
    </row>
    <row r="1252" spans="1:12">
      <c r="A1252" s="15">
        <v>40721604</v>
      </c>
      <c r="B1252" t="s">
        <v>4000</v>
      </c>
      <c r="C1252" t="s">
        <v>4077</v>
      </c>
      <c r="D1252" t="s">
        <v>5085</v>
      </c>
      <c r="E1252" t="s">
        <v>4937</v>
      </c>
      <c r="F1252" t="s">
        <v>4073</v>
      </c>
      <c r="G1252" s="160" t="s">
        <v>4074</v>
      </c>
      <c r="H1252" t="s">
        <v>4075</v>
      </c>
      <c r="I1252" s="160" t="s">
        <v>4076</v>
      </c>
      <c r="J1252" t="s">
        <v>4077</v>
      </c>
      <c r="K1252">
        <v>99</v>
      </c>
      <c r="L1252" t="s">
        <v>3999</v>
      </c>
    </row>
    <row r="1253" spans="1:12">
      <c r="A1253" s="15">
        <v>40722001</v>
      </c>
      <c r="B1253" t="s">
        <v>4000</v>
      </c>
      <c r="C1253" t="s">
        <v>4077</v>
      </c>
      <c r="D1253" t="s">
        <v>5086</v>
      </c>
      <c r="E1253" t="s">
        <v>4951</v>
      </c>
      <c r="F1253" t="s">
        <v>4073</v>
      </c>
      <c r="G1253" s="160" t="s">
        <v>4074</v>
      </c>
      <c r="H1253" t="s">
        <v>4075</v>
      </c>
      <c r="I1253" s="160" t="s">
        <v>4076</v>
      </c>
      <c r="J1253" t="s">
        <v>4077</v>
      </c>
      <c r="K1253">
        <v>99</v>
      </c>
      <c r="L1253" t="s">
        <v>3999</v>
      </c>
    </row>
    <row r="1254" spans="1:12">
      <c r="A1254" s="15">
        <v>40722002</v>
      </c>
      <c r="B1254" t="s">
        <v>4000</v>
      </c>
      <c r="C1254" t="s">
        <v>4077</v>
      </c>
      <c r="D1254" t="s">
        <v>5086</v>
      </c>
      <c r="E1254" t="s">
        <v>4952</v>
      </c>
      <c r="F1254" t="s">
        <v>4073</v>
      </c>
      <c r="G1254" s="160" t="s">
        <v>4074</v>
      </c>
      <c r="H1254" t="s">
        <v>4075</v>
      </c>
      <c r="I1254" s="160" t="s">
        <v>4076</v>
      </c>
      <c r="J1254" t="s">
        <v>4077</v>
      </c>
      <c r="K1254">
        <v>99</v>
      </c>
      <c r="L1254" t="s">
        <v>3999</v>
      </c>
    </row>
    <row r="1255" spans="1:12">
      <c r="A1255" s="15">
        <v>40722003</v>
      </c>
      <c r="B1255" t="s">
        <v>4000</v>
      </c>
      <c r="C1255" t="s">
        <v>4077</v>
      </c>
      <c r="D1255" t="s">
        <v>5086</v>
      </c>
      <c r="E1255" t="s">
        <v>4977</v>
      </c>
      <c r="F1255" t="s">
        <v>4073</v>
      </c>
      <c r="G1255" s="160" t="s">
        <v>4074</v>
      </c>
      <c r="H1255" t="s">
        <v>4075</v>
      </c>
      <c r="I1255" s="160" t="s">
        <v>4076</v>
      </c>
      <c r="J1255" t="s">
        <v>4077</v>
      </c>
      <c r="K1255">
        <v>99</v>
      </c>
      <c r="L1255" t="s">
        <v>3999</v>
      </c>
    </row>
    <row r="1256" spans="1:12">
      <c r="A1256" s="15">
        <v>40722004</v>
      </c>
      <c r="B1256" t="s">
        <v>4000</v>
      </c>
      <c r="C1256" t="s">
        <v>4077</v>
      </c>
      <c r="D1256" t="s">
        <v>5086</v>
      </c>
      <c r="E1256" t="s">
        <v>4978</v>
      </c>
      <c r="F1256" t="s">
        <v>4073</v>
      </c>
      <c r="G1256" s="160" t="s">
        <v>4074</v>
      </c>
      <c r="H1256" t="s">
        <v>4075</v>
      </c>
      <c r="I1256" s="160" t="s">
        <v>4076</v>
      </c>
      <c r="J1256" t="s">
        <v>4077</v>
      </c>
      <c r="K1256">
        <v>99</v>
      </c>
      <c r="L1256" t="s">
        <v>3999</v>
      </c>
    </row>
    <row r="1257" spans="1:12">
      <c r="A1257" s="15">
        <v>40722005</v>
      </c>
      <c r="B1257" t="s">
        <v>4000</v>
      </c>
      <c r="C1257" t="s">
        <v>4077</v>
      </c>
      <c r="D1257" t="s">
        <v>5086</v>
      </c>
      <c r="E1257" t="s">
        <v>4963</v>
      </c>
      <c r="F1257" t="s">
        <v>4073</v>
      </c>
      <c r="G1257" s="160" t="s">
        <v>4074</v>
      </c>
      <c r="H1257" t="s">
        <v>4075</v>
      </c>
      <c r="I1257" s="160" t="s">
        <v>4076</v>
      </c>
      <c r="J1257" t="s">
        <v>4077</v>
      </c>
      <c r="K1257">
        <v>99</v>
      </c>
      <c r="L1257" t="s">
        <v>3999</v>
      </c>
    </row>
    <row r="1258" spans="1:12">
      <c r="A1258" s="15">
        <v>40722006</v>
      </c>
      <c r="B1258" t="s">
        <v>4000</v>
      </c>
      <c r="C1258" t="s">
        <v>4077</v>
      </c>
      <c r="D1258" t="s">
        <v>5086</v>
      </c>
      <c r="E1258" t="s">
        <v>4964</v>
      </c>
      <c r="F1258" t="s">
        <v>4073</v>
      </c>
      <c r="G1258" s="160" t="s">
        <v>4074</v>
      </c>
      <c r="H1258" t="s">
        <v>4075</v>
      </c>
      <c r="I1258" s="160" t="s">
        <v>4076</v>
      </c>
      <c r="J1258" t="s">
        <v>4077</v>
      </c>
      <c r="K1258">
        <v>99</v>
      </c>
      <c r="L1258" t="s">
        <v>3999</v>
      </c>
    </row>
    <row r="1259" spans="1:12">
      <c r="A1259" s="15">
        <v>40722007</v>
      </c>
      <c r="B1259" t="s">
        <v>4000</v>
      </c>
      <c r="C1259" t="s">
        <v>4077</v>
      </c>
      <c r="D1259" t="s">
        <v>5086</v>
      </c>
      <c r="E1259" t="s">
        <v>4965</v>
      </c>
      <c r="F1259" t="s">
        <v>4073</v>
      </c>
      <c r="G1259" s="160" t="s">
        <v>4074</v>
      </c>
      <c r="H1259" t="s">
        <v>4075</v>
      </c>
      <c r="I1259" s="160" t="s">
        <v>4076</v>
      </c>
      <c r="J1259" t="s">
        <v>4077</v>
      </c>
      <c r="K1259">
        <v>99</v>
      </c>
      <c r="L1259" t="s">
        <v>3999</v>
      </c>
    </row>
    <row r="1260" spans="1:12">
      <c r="A1260" s="15">
        <v>40722008</v>
      </c>
      <c r="B1260" t="s">
        <v>4000</v>
      </c>
      <c r="C1260" t="s">
        <v>4077</v>
      </c>
      <c r="D1260" t="s">
        <v>5086</v>
      </c>
      <c r="E1260" t="s">
        <v>4966</v>
      </c>
      <c r="F1260" t="s">
        <v>4073</v>
      </c>
      <c r="G1260" s="160" t="s">
        <v>4074</v>
      </c>
      <c r="H1260" t="s">
        <v>4075</v>
      </c>
      <c r="I1260" s="160" t="s">
        <v>4076</v>
      </c>
      <c r="J1260" t="s">
        <v>4077</v>
      </c>
      <c r="K1260">
        <v>99</v>
      </c>
      <c r="L1260" t="s">
        <v>3999</v>
      </c>
    </row>
    <row r="1261" spans="1:12">
      <c r="A1261" s="15">
        <v>40722009</v>
      </c>
      <c r="B1261" t="s">
        <v>4000</v>
      </c>
      <c r="C1261" t="s">
        <v>4077</v>
      </c>
      <c r="D1261" t="s">
        <v>5086</v>
      </c>
      <c r="E1261" t="s">
        <v>5087</v>
      </c>
      <c r="F1261" t="s">
        <v>4073</v>
      </c>
      <c r="G1261" s="160" t="s">
        <v>4074</v>
      </c>
      <c r="H1261" t="s">
        <v>4075</v>
      </c>
      <c r="I1261" s="160" t="s">
        <v>4076</v>
      </c>
      <c r="J1261" t="s">
        <v>4077</v>
      </c>
      <c r="K1261">
        <v>99</v>
      </c>
      <c r="L1261" t="s">
        <v>3999</v>
      </c>
    </row>
    <row r="1262" spans="1:12">
      <c r="A1262" s="15">
        <v>40722010</v>
      </c>
      <c r="B1262" t="s">
        <v>4000</v>
      </c>
      <c r="C1262" t="s">
        <v>4077</v>
      </c>
      <c r="D1262" t="s">
        <v>5086</v>
      </c>
      <c r="E1262" t="s">
        <v>5088</v>
      </c>
      <c r="F1262" t="s">
        <v>4073</v>
      </c>
      <c r="G1262" s="160" t="s">
        <v>4074</v>
      </c>
      <c r="H1262" t="s">
        <v>4075</v>
      </c>
      <c r="I1262" s="160" t="s">
        <v>4076</v>
      </c>
      <c r="J1262" t="s">
        <v>4077</v>
      </c>
      <c r="K1262">
        <v>99</v>
      </c>
      <c r="L1262" t="s">
        <v>3999</v>
      </c>
    </row>
    <row r="1263" spans="1:12">
      <c r="A1263" s="15">
        <v>40722011</v>
      </c>
      <c r="B1263" t="s">
        <v>4000</v>
      </c>
      <c r="C1263" t="s">
        <v>4077</v>
      </c>
      <c r="D1263" t="s">
        <v>5086</v>
      </c>
      <c r="E1263" t="s">
        <v>4971</v>
      </c>
      <c r="F1263" t="s">
        <v>4073</v>
      </c>
      <c r="G1263" s="160" t="s">
        <v>4074</v>
      </c>
      <c r="H1263" t="s">
        <v>4075</v>
      </c>
      <c r="I1263" s="160" t="s">
        <v>4076</v>
      </c>
      <c r="J1263" t="s">
        <v>4077</v>
      </c>
      <c r="K1263">
        <v>99</v>
      </c>
      <c r="L1263" t="s">
        <v>3999</v>
      </c>
    </row>
    <row r="1264" spans="1:12">
      <c r="A1264" s="15">
        <v>40722012</v>
      </c>
      <c r="B1264" t="s">
        <v>4000</v>
      </c>
      <c r="C1264" t="s">
        <v>4077</v>
      </c>
      <c r="D1264" t="s">
        <v>5086</v>
      </c>
      <c r="E1264" t="s">
        <v>4972</v>
      </c>
      <c r="F1264" t="s">
        <v>4073</v>
      </c>
      <c r="G1264" s="160" t="s">
        <v>4074</v>
      </c>
      <c r="H1264" t="s">
        <v>4075</v>
      </c>
      <c r="I1264" s="160" t="s">
        <v>4076</v>
      </c>
      <c r="J1264" t="s">
        <v>4077</v>
      </c>
      <c r="K1264">
        <v>99</v>
      </c>
      <c r="L1264" t="s">
        <v>3999</v>
      </c>
    </row>
    <row r="1265" spans="1:12">
      <c r="A1265" s="15">
        <v>40722021</v>
      </c>
      <c r="B1265" t="s">
        <v>4000</v>
      </c>
      <c r="C1265" t="s">
        <v>4077</v>
      </c>
      <c r="D1265" t="s">
        <v>5086</v>
      </c>
      <c r="E1265" t="s">
        <v>4967</v>
      </c>
      <c r="F1265" t="s">
        <v>4073</v>
      </c>
      <c r="G1265" s="160" t="s">
        <v>4074</v>
      </c>
      <c r="H1265" t="s">
        <v>4075</v>
      </c>
      <c r="I1265" s="160" t="s">
        <v>4076</v>
      </c>
      <c r="J1265" t="s">
        <v>4077</v>
      </c>
      <c r="K1265">
        <v>99</v>
      </c>
      <c r="L1265" t="s">
        <v>3999</v>
      </c>
    </row>
    <row r="1266" spans="1:12">
      <c r="A1266" s="15">
        <v>40722022</v>
      </c>
      <c r="B1266" t="s">
        <v>4000</v>
      </c>
      <c r="C1266" t="s">
        <v>4077</v>
      </c>
      <c r="D1266" t="s">
        <v>5086</v>
      </c>
      <c r="E1266" t="s">
        <v>4968</v>
      </c>
      <c r="F1266" t="s">
        <v>4073</v>
      </c>
      <c r="G1266" s="160" t="s">
        <v>4074</v>
      </c>
      <c r="H1266" t="s">
        <v>4075</v>
      </c>
      <c r="I1266" s="160" t="s">
        <v>4076</v>
      </c>
      <c r="J1266" t="s">
        <v>4077</v>
      </c>
      <c r="K1266">
        <v>99</v>
      </c>
      <c r="L1266" t="s">
        <v>3999</v>
      </c>
    </row>
    <row r="1267" spans="1:12">
      <c r="A1267" s="15">
        <v>40722029</v>
      </c>
      <c r="B1267" t="s">
        <v>4000</v>
      </c>
      <c r="C1267" t="s">
        <v>4077</v>
      </c>
      <c r="D1267" t="s">
        <v>5086</v>
      </c>
      <c r="E1267" t="s">
        <v>4973</v>
      </c>
      <c r="F1267" t="s">
        <v>4073</v>
      </c>
      <c r="G1267" s="160" t="s">
        <v>4074</v>
      </c>
      <c r="H1267" t="s">
        <v>4075</v>
      </c>
      <c r="I1267" s="160" t="s">
        <v>4076</v>
      </c>
      <c r="J1267" t="s">
        <v>4077</v>
      </c>
      <c r="K1267">
        <v>99</v>
      </c>
      <c r="L1267" t="s">
        <v>3999</v>
      </c>
    </row>
    <row r="1268" spans="1:12">
      <c r="A1268" s="15">
        <v>40722030</v>
      </c>
      <c r="B1268" t="s">
        <v>4000</v>
      </c>
      <c r="C1268" t="s">
        <v>4077</v>
      </c>
      <c r="D1268" t="s">
        <v>5086</v>
      </c>
      <c r="E1268" t="s">
        <v>4974</v>
      </c>
      <c r="F1268" t="s">
        <v>4073</v>
      </c>
      <c r="G1268" s="160" t="s">
        <v>4074</v>
      </c>
      <c r="H1268" t="s">
        <v>4075</v>
      </c>
      <c r="I1268" s="160" t="s">
        <v>4076</v>
      </c>
      <c r="J1268" t="s">
        <v>4077</v>
      </c>
      <c r="K1268">
        <v>99</v>
      </c>
      <c r="L1268" t="s">
        <v>3999</v>
      </c>
    </row>
    <row r="1269" spans="1:12">
      <c r="A1269" s="15">
        <v>40722031</v>
      </c>
      <c r="B1269" t="s">
        <v>4000</v>
      </c>
      <c r="C1269" t="s">
        <v>4077</v>
      </c>
      <c r="D1269" t="s">
        <v>5086</v>
      </c>
      <c r="E1269" t="s">
        <v>5089</v>
      </c>
      <c r="F1269" t="s">
        <v>4073</v>
      </c>
      <c r="G1269" s="160" t="s">
        <v>4074</v>
      </c>
      <c r="H1269" t="s">
        <v>4075</v>
      </c>
      <c r="I1269" s="160" t="s">
        <v>4076</v>
      </c>
      <c r="J1269" t="s">
        <v>4077</v>
      </c>
      <c r="K1269">
        <v>99</v>
      </c>
      <c r="L1269" t="s">
        <v>3999</v>
      </c>
    </row>
    <row r="1270" spans="1:12">
      <c r="A1270" s="15">
        <v>40722032</v>
      </c>
      <c r="B1270" t="s">
        <v>4000</v>
      </c>
      <c r="C1270" t="s">
        <v>4077</v>
      </c>
      <c r="D1270" t="s">
        <v>5086</v>
      </c>
      <c r="E1270" t="s">
        <v>4976</v>
      </c>
      <c r="F1270" t="s">
        <v>4073</v>
      </c>
      <c r="G1270" s="160" t="s">
        <v>4074</v>
      </c>
      <c r="H1270" t="s">
        <v>4075</v>
      </c>
      <c r="I1270" s="160" t="s">
        <v>4076</v>
      </c>
      <c r="J1270" t="s">
        <v>4077</v>
      </c>
      <c r="K1270">
        <v>99</v>
      </c>
      <c r="L1270" t="s">
        <v>3999</v>
      </c>
    </row>
    <row r="1271" spans="1:12">
      <c r="A1271" s="15">
        <v>40722033</v>
      </c>
      <c r="B1271" t="s">
        <v>4000</v>
      </c>
      <c r="C1271" t="s">
        <v>4077</v>
      </c>
      <c r="D1271" t="s">
        <v>5086</v>
      </c>
      <c r="E1271" t="s">
        <v>4953</v>
      </c>
      <c r="F1271" t="s">
        <v>4073</v>
      </c>
      <c r="G1271" s="160" t="s">
        <v>4074</v>
      </c>
      <c r="H1271" t="s">
        <v>4075</v>
      </c>
      <c r="I1271" s="160" t="s">
        <v>4076</v>
      </c>
      <c r="J1271" t="s">
        <v>4077</v>
      </c>
      <c r="K1271">
        <v>99</v>
      </c>
      <c r="L1271" t="s">
        <v>3999</v>
      </c>
    </row>
    <row r="1272" spans="1:12">
      <c r="A1272" s="15">
        <v>40722034</v>
      </c>
      <c r="B1272" t="s">
        <v>4000</v>
      </c>
      <c r="C1272" t="s">
        <v>4077</v>
      </c>
      <c r="D1272" t="s">
        <v>5086</v>
      </c>
      <c r="E1272" t="s">
        <v>4954</v>
      </c>
      <c r="F1272" t="s">
        <v>4073</v>
      </c>
      <c r="G1272" s="160" t="s">
        <v>4074</v>
      </c>
      <c r="H1272" t="s">
        <v>4075</v>
      </c>
      <c r="I1272" s="160" t="s">
        <v>4076</v>
      </c>
      <c r="J1272" t="s">
        <v>4077</v>
      </c>
      <c r="K1272">
        <v>99</v>
      </c>
      <c r="L1272" t="s">
        <v>3999</v>
      </c>
    </row>
    <row r="1273" spans="1:12">
      <c r="A1273" s="15">
        <v>40722035</v>
      </c>
      <c r="B1273" t="s">
        <v>4000</v>
      </c>
      <c r="C1273" t="s">
        <v>4077</v>
      </c>
      <c r="D1273" t="s">
        <v>5086</v>
      </c>
      <c r="E1273" t="s">
        <v>4979</v>
      </c>
      <c r="F1273" t="s">
        <v>4073</v>
      </c>
      <c r="G1273" s="160" t="s">
        <v>4074</v>
      </c>
      <c r="H1273" t="s">
        <v>4075</v>
      </c>
      <c r="I1273" s="160" t="s">
        <v>4076</v>
      </c>
      <c r="J1273" t="s">
        <v>4077</v>
      </c>
      <c r="K1273">
        <v>99</v>
      </c>
      <c r="L1273" t="s">
        <v>3999</v>
      </c>
    </row>
    <row r="1274" spans="1:12">
      <c r="A1274" s="15">
        <v>40722036</v>
      </c>
      <c r="B1274" t="s">
        <v>4000</v>
      </c>
      <c r="C1274" t="s">
        <v>4077</v>
      </c>
      <c r="D1274" t="s">
        <v>5086</v>
      </c>
      <c r="E1274" t="s">
        <v>4980</v>
      </c>
      <c r="F1274" t="s">
        <v>4073</v>
      </c>
      <c r="G1274" s="160" t="s">
        <v>4074</v>
      </c>
      <c r="H1274" t="s">
        <v>4075</v>
      </c>
      <c r="I1274" s="160" t="s">
        <v>4076</v>
      </c>
      <c r="J1274" t="s">
        <v>4077</v>
      </c>
      <c r="K1274">
        <v>99</v>
      </c>
      <c r="L1274" t="s">
        <v>3999</v>
      </c>
    </row>
    <row r="1275" spans="1:12">
      <c r="A1275" s="15">
        <v>40722097</v>
      </c>
      <c r="B1275" t="s">
        <v>4000</v>
      </c>
      <c r="C1275" t="s">
        <v>4077</v>
      </c>
      <c r="D1275" t="s">
        <v>5086</v>
      </c>
      <c r="E1275" t="s">
        <v>4981</v>
      </c>
      <c r="F1275" t="s">
        <v>4073</v>
      </c>
      <c r="G1275" s="160" t="s">
        <v>4074</v>
      </c>
      <c r="H1275" t="s">
        <v>4075</v>
      </c>
      <c r="I1275" s="160" t="s">
        <v>4076</v>
      </c>
      <c r="J1275" t="s">
        <v>4077</v>
      </c>
      <c r="K1275">
        <v>99</v>
      </c>
      <c r="L1275" t="s">
        <v>3999</v>
      </c>
    </row>
    <row r="1276" spans="1:12">
      <c r="A1276" s="15">
        <v>40722098</v>
      </c>
      <c r="B1276" t="s">
        <v>4000</v>
      </c>
      <c r="C1276" t="s">
        <v>4077</v>
      </c>
      <c r="D1276" t="s">
        <v>5086</v>
      </c>
      <c r="E1276" t="s">
        <v>4982</v>
      </c>
      <c r="F1276" t="s">
        <v>4073</v>
      </c>
      <c r="G1276" s="160" t="s">
        <v>4074</v>
      </c>
      <c r="H1276" t="s">
        <v>4075</v>
      </c>
      <c r="I1276" s="160" t="s">
        <v>4076</v>
      </c>
      <c r="J1276" t="s">
        <v>4077</v>
      </c>
      <c r="K1276">
        <v>99</v>
      </c>
      <c r="L1276" t="s">
        <v>3999</v>
      </c>
    </row>
    <row r="1277" spans="1:12">
      <c r="A1277" s="15">
        <v>40722801</v>
      </c>
      <c r="B1277" t="s">
        <v>4000</v>
      </c>
      <c r="C1277" t="s">
        <v>4077</v>
      </c>
      <c r="D1277" t="s">
        <v>5090</v>
      </c>
      <c r="E1277" t="s">
        <v>4993</v>
      </c>
      <c r="F1277" t="s">
        <v>4073</v>
      </c>
      <c r="G1277" s="160" t="s">
        <v>4074</v>
      </c>
      <c r="H1277" t="s">
        <v>4075</v>
      </c>
      <c r="I1277" s="160" t="s">
        <v>4076</v>
      </c>
      <c r="J1277" t="s">
        <v>4077</v>
      </c>
      <c r="K1277">
        <v>99</v>
      </c>
      <c r="L1277" t="s">
        <v>3999</v>
      </c>
    </row>
    <row r="1278" spans="1:12">
      <c r="A1278" s="15">
        <v>40722802</v>
      </c>
      <c r="B1278" t="s">
        <v>4000</v>
      </c>
      <c r="C1278" t="s">
        <v>4077</v>
      </c>
      <c r="D1278" t="s">
        <v>5090</v>
      </c>
      <c r="E1278" t="s">
        <v>4994</v>
      </c>
      <c r="F1278" t="s">
        <v>4073</v>
      </c>
      <c r="G1278" s="160" t="s">
        <v>4074</v>
      </c>
      <c r="H1278" t="s">
        <v>4075</v>
      </c>
      <c r="I1278" s="160" t="s">
        <v>4076</v>
      </c>
      <c r="J1278" t="s">
        <v>4077</v>
      </c>
      <c r="K1278">
        <v>99</v>
      </c>
      <c r="L1278" t="s">
        <v>3999</v>
      </c>
    </row>
    <row r="1279" spans="1:12">
      <c r="A1279" s="15">
        <v>40722803</v>
      </c>
      <c r="B1279" t="s">
        <v>4000</v>
      </c>
      <c r="C1279" t="s">
        <v>4077</v>
      </c>
      <c r="D1279" t="s">
        <v>5090</v>
      </c>
      <c r="E1279" t="s">
        <v>4995</v>
      </c>
      <c r="F1279" t="s">
        <v>4073</v>
      </c>
      <c r="G1279" s="160" t="s">
        <v>4074</v>
      </c>
      <c r="H1279" t="s">
        <v>4075</v>
      </c>
      <c r="I1279" s="160" t="s">
        <v>4076</v>
      </c>
      <c r="J1279" t="s">
        <v>4077</v>
      </c>
      <c r="K1279">
        <v>99</v>
      </c>
      <c r="L1279" t="s">
        <v>3999</v>
      </c>
    </row>
    <row r="1280" spans="1:12">
      <c r="A1280" s="15">
        <v>40722804</v>
      </c>
      <c r="B1280" t="s">
        <v>4000</v>
      </c>
      <c r="C1280" t="s">
        <v>4077</v>
      </c>
      <c r="D1280" t="s">
        <v>5090</v>
      </c>
      <c r="E1280" t="s">
        <v>4996</v>
      </c>
      <c r="F1280" t="s">
        <v>4073</v>
      </c>
      <c r="G1280" s="160" t="s">
        <v>4074</v>
      </c>
      <c r="H1280" t="s">
        <v>4075</v>
      </c>
      <c r="I1280" s="160" t="s">
        <v>4076</v>
      </c>
      <c r="J1280" t="s">
        <v>4077</v>
      </c>
      <c r="K1280">
        <v>99</v>
      </c>
      <c r="L1280" t="s">
        <v>3999</v>
      </c>
    </row>
    <row r="1281" spans="1:12">
      <c r="A1281" s="15">
        <v>40722805</v>
      </c>
      <c r="B1281" t="s">
        <v>4000</v>
      </c>
      <c r="C1281" t="s">
        <v>4077</v>
      </c>
      <c r="D1281" t="s">
        <v>5090</v>
      </c>
      <c r="E1281" t="s">
        <v>4997</v>
      </c>
      <c r="F1281" t="s">
        <v>4073</v>
      </c>
      <c r="G1281" s="160" t="s">
        <v>4074</v>
      </c>
      <c r="H1281" t="s">
        <v>4075</v>
      </c>
      <c r="I1281" s="160" t="s">
        <v>4076</v>
      </c>
      <c r="J1281" t="s">
        <v>4077</v>
      </c>
      <c r="K1281">
        <v>99</v>
      </c>
      <c r="L1281" t="s">
        <v>3999</v>
      </c>
    </row>
    <row r="1282" spans="1:12">
      <c r="A1282" s="15">
        <v>40722806</v>
      </c>
      <c r="B1282" t="s">
        <v>4000</v>
      </c>
      <c r="C1282" t="s">
        <v>4077</v>
      </c>
      <c r="D1282" t="s">
        <v>5090</v>
      </c>
      <c r="E1282" t="s">
        <v>4998</v>
      </c>
      <c r="F1282" t="s">
        <v>4073</v>
      </c>
      <c r="G1282" s="160" t="s">
        <v>4074</v>
      </c>
      <c r="H1282" t="s">
        <v>4075</v>
      </c>
      <c r="I1282" s="160" t="s">
        <v>4076</v>
      </c>
      <c r="J1282" t="s">
        <v>4077</v>
      </c>
      <c r="K1282">
        <v>99</v>
      </c>
      <c r="L1282" t="s">
        <v>3999</v>
      </c>
    </row>
    <row r="1283" spans="1:12">
      <c r="A1283" s="15">
        <v>40722807</v>
      </c>
      <c r="B1283" t="s">
        <v>4000</v>
      </c>
      <c r="C1283" t="s">
        <v>4077</v>
      </c>
      <c r="D1283" t="s">
        <v>5090</v>
      </c>
      <c r="E1283" t="s">
        <v>4991</v>
      </c>
      <c r="F1283" t="s">
        <v>4073</v>
      </c>
      <c r="G1283" s="160" t="s">
        <v>4074</v>
      </c>
      <c r="H1283" t="s">
        <v>4075</v>
      </c>
      <c r="I1283" s="160" t="s">
        <v>4076</v>
      </c>
      <c r="J1283" t="s">
        <v>4077</v>
      </c>
      <c r="K1283">
        <v>99</v>
      </c>
      <c r="L1283" t="s">
        <v>3999</v>
      </c>
    </row>
    <row r="1284" spans="1:12">
      <c r="A1284" s="15">
        <v>40722808</v>
      </c>
      <c r="B1284" t="s">
        <v>4000</v>
      </c>
      <c r="C1284" t="s">
        <v>4077</v>
      </c>
      <c r="D1284" t="s">
        <v>5090</v>
      </c>
      <c r="E1284" t="s">
        <v>4992</v>
      </c>
      <c r="F1284" t="s">
        <v>4073</v>
      </c>
      <c r="G1284" s="160" t="s">
        <v>4074</v>
      </c>
      <c r="H1284" t="s">
        <v>4075</v>
      </c>
      <c r="I1284" s="160" t="s">
        <v>4076</v>
      </c>
      <c r="J1284" t="s">
        <v>4077</v>
      </c>
      <c r="K1284">
        <v>99</v>
      </c>
      <c r="L1284" t="s">
        <v>3999</v>
      </c>
    </row>
    <row r="1285" spans="1:12">
      <c r="A1285" s="15">
        <v>40722897</v>
      </c>
      <c r="B1285" t="s">
        <v>4000</v>
      </c>
      <c r="C1285" t="s">
        <v>4077</v>
      </c>
      <c r="D1285" t="s">
        <v>5090</v>
      </c>
      <c r="E1285" t="s">
        <v>5001</v>
      </c>
      <c r="F1285" t="s">
        <v>4073</v>
      </c>
      <c r="G1285" s="160" t="s">
        <v>4074</v>
      </c>
      <c r="H1285" t="s">
        <v>4075</v>
      </c>
      <c r="I1285" s="160" t="s">
        <v>4076</v>
      </c>
      <c r="J1285" t="s">
        <v>4077</v>
      </c>
      <c r="K1285">
        <v>99</v>
      </c>
      <c r="L1285" t="s">
        <v>3999</v>
      </c>
    </row>
    <row r="1286" spans="1:12">
      <c r="A1286" s="15">
        <v>40722898</v>
      </c>
      <c r="B1286" t="s">
        <v>4000</v>
      </c>
      <c r="C1286" t="s">
        <v>4077</v>
      </c>
      <c r="D1286" t="s">
        <v>5090</v>
      </c>
      <c r="E1286" t="s">
        <v>5002</v>
      </c>
      <c r="F1286" t="s">
        <v>4073</v>
      </c>
      <c r="G1286" s="160" t="s">
        <v>4074</v>
      </c>
      <c r="H1286" t="s">
        <v>4075</v>
      </c>
      <c r="I1286" s="160" t="s">
        <v>4076</v>
      </c>
      <c r="J1286" t="s">
        <v>4077</v>
      </c>
      <c r="K1286">
        <v>99</v>
      </c>
      <c r="L1286" t="s">
        <v>3999</v>
      </c>
    </row>
    <row r="1287" spans="1:12">
      <c r="A1287" s="15">
        <v>40723201</v>
      </c>
      <c r="B1287" t="s">
        <v>4000</v>
      </c>
      <c r="C1287" t="s">
        <v>4077</v>
      </c>
      <c r="D1287" t="s">
        <v>5091</v>
      </c>
      <c r="E1287" t="s">
        <v>5092</v>
      </c>
      <c r="F1287" t="s">
        <v>4073</v>
      </c>
      <c r="G1287" s="160" t="s">
        <v>4074</v>
      </c>
      <c r="H1287" t="s">
        <v>4075</v>
      </c>
      <c r="I1287" s="160" t="s">
        <v>4076</v>
      </c>
      <c r="J1287" t="s">
        <v>4077</v>
      </c>
      <c r="K1287">
        <v>99</v>
      </c>
      <c r="L1287" t="s">
        <v>3999</v>
      </c>
    </row>
    <row r="1288" spans="1:12">
      <c r="A1288" s="15">
        <v>40723202</v>
      </c>
      <c r="B1288" t="s">
        <v>4000</v>
      </c>
      <c r="C1288" t="s">
        <v>4077</v>
      </c>
      <c r="D1288" t="s">
        <v>5091</v>
      </c>
      <c r="E1288" t="s">
        <v>5093</v>
      </c>
      <c r="F1288" t="s">
        <v>4073</v>
      </c>
      <c r="G1288" s="160" t="s">
        <v>4074</v>
      </c>
      <c r="H1288" t="s">
        <v>4075</v>
      </c>
      <c r="I1288" s="160" t="s">
        <v>4076</v>
      </c>
      <c r="J1288" t="s">
        <v>4077</v>
      </c>
      <c r="K1288">
        <v>99</v>
      </c>
      <c r="L1288" t="s">
        <v>3999</v>
      </c>
    </row>
    <row r="1289" spans="1:12">
      <c r="A1289" s="15">
        <v>40723203</v>
      </c>
      <c r="B1289" t="s">
        <v>4000</v>
      </c>
      <c r="C1289" t="s">
        <v>4077</v>
      </c>
      <c r="D1289" t="s">
        <v>5091</v>
      </c>
      <c r="E1289" t="s">
        <v>5004</v>
      </c>
      <c r="F1289" t="s">
        <v>4073</v>
      </c>
      <c r="G1289" s="160" t="s">
        <v>4074</v>
      </c>
      <c r="H1289" t="s">
        <v>4075</v>
      </c>
      <c r="I1289" s="160" t="s">
        <v>4076</v>
      </c>
      <c r="J1289" t="s">
        <v>4077</v>
      </c>
      <c r="K1289">
        <v>99</v>
      </c>
      <c r="L1289" t="s">
        <v>3999</v>
      </c>
    </row>
    <row r="1290" spans="1:12">
      <c r="A1290" s="15">
        <v>40723204</v>
      </c>
      <c r="B1290" t="s">
        <v>4000</v>
      </c>
      <c r="C1290" t="s">
        <v>4077</v>
      </c>
      <c r="D1290" t="s">
        <v>5091</v>
      </c>
      <c r="E1290" t="s">
        <v>5005</v>
      </c>
      <c r="F1290" t="s">
        <v>4073</v>
      </c>
      <c r="G1290" s="160" t="s">
        <v>4074</v>
      </c>
      <c r="H1290" t="s">
        <v>4075</v>
      </c>
      <c r="I1290" s="160" t="s">
        <v>4076</v>
      </c>
      <c r="J1290" t="s">
        <v>4077</v>
      </c>
      <c r="K1290">
        <v>99</v>
      </c>
      <c r="L1290" t="s">
        <v>3999</v>
      </c>
    </row>
    <row r="1291" spans="1:12">
      <c r="A1291" s="15">
        <v>40723297</v>
      </c>
      <c r="B1291" t="s">
        <v>4000</v>
      </c>
      <c r="C1291" t="s">
        <v>4077</v>
      </c>
      <c r="D1291" t="s">
        <v>5091</v>
      </c>
      <c r="E1291" t="s">
        <v>5094</v>
      </c>
      <c r="F1291" t="s">
        <v>4073</v>
      </c>
      <c r="G1291" s="160" t="s">
        <v>4074</v>
      </c>
      <c r="H1291" t="s">
        <v>4075</v>
      </c>
      <c r="I1291" s="160" t="s">
        <v>4076</v>
      </c>
      <c r="J1291" t="s">
        <v>4077</v>
      </c>
      <c r="K1291">
        <v>99</v>
      </c>
      <c r="L1291" t="s">
        <v>3999</v>
      </c>
    </row>
    <row r="1292" spans="1:12">
      <c r="A1292" s="15">
        <v>40723298</v>
      </c>
      <c r="B1292" t="s">
        <v>4000</v>
      </c>
      <c r="C1292" t="s">
        <v>4077</v>
      </c>
      <c r="D1292" t="s">
        <v>5091</v>
      </c>
      <c r="E1292" t="s">
        <v>5095</v>
      </c>
      <c r="F1292" t="s">
        <v>4073</v>
      </c>
      <c r="G1292" s="160" t="s">
        <v>4074</v>
      </c>
      <c r="H1292" t="s">
        <v>4075</v>
      </c>
      <c r="I1292" s="160" t="s">
        <v>4076</v>
      </c>
      <c r="J1292" t="s">
        <v>4077</v>
      </c>
      <c r="K1292">
        <v>99</v>
      </c>
      <c r="L1292" t="s">
        <v>3999</v>
      </c>
    </row>
    <row r="1293" spans="1:12">
      <c r="A1293" s="15">
        <v>40723601</v>
      </c>
      <c r="B1293" t="s">
        <v>4000</v>
      </c>
      <c r="C1293" t="s">
        <v>4077</v>
      </c>
      <c r="D1293" t="s">
        <v>5096</v>
      </c>
      <c r="E1293" t="s">
        <v>5007</v>
      </c>
      <c r="F1293" t="s">
        <v>4073</v>
      </c>
      <c r="G1293" s="160" t="s">
        <v>4074</v>
      </c>
      <c r="H1293" t="s">
        <v>4075</v>
      </c>
      <c r="I1293" s="160" t="s">
        <v>4076</v>
      </c>
      <c r="J1293" t="s">
        <v>4077</v>
      </c>
      <c r="K1293">
        <v>99</v>
      </c>
      <c r="L1293" t="s">
        <v>3999</v>
      </c>
    </row>
    <row r="1294" spans="1:12">
      <c r="A1294" s="15">
        <v>40723602</v>
      </c>
      <c r="B1294" t="s">
        <v>4000</v>
      </c>
      <c r="C1294" t="s">
        <v>4077</v>
      </c>
      <c r="D1294" t="s">
        <v>5096</v>
      </c>
      <c r="E1294" t="s">
        <v>5008</v>
      </c>
      <c r="F1294" t="s">
        <v>4073</v>
      </c>
      <c r="G1294" s="160" t="s">
        <v>4074</v>
      </c>
      <c r="H1294" t="s">
        <v>4075</v>
      </c>
      <c r="I1294" s="160" t="s">
        <v>4076</v>
      </c>
      <c r="J1294" t="s">
        <v>4077</v>
      </c>
      <c r="K1294">
        <v>99</v>
      </c>
      <c r="L1294" t="s">
        <v>3999</v>
      </c>
    </row>
    <row r="1295" spans="1:12">
      <c r="A1295" s="15">
        <v>40723603</v>
      </c>
      <c r="B1295" t="s">
        <v>4000</v>
      </c>
      <c r="C1295" t="s">
        <v>4077</v>
      </c>
      <c r="D1295" t="s">
        <v>5096</v>
      </c>
      <c r="E1295" t="s">
        <v>5009</v>
      </c>
      <c r="F1295" t="s">
        <v>4073</v>
      </c>
      <c r="G1295" s="160" t="s">
        <v>4074</v>
      </c>
      <c r="H1295" t="s">
        <v>4075</v>
      </c>
      <c r="I1295" s="160" t="s">
        <v>4076</v>
      </c>
      <c r="J1295" t="s">
        <v>4077</v>
      </c>
      <c r="K1295">
        <v>99</v>
      </c>
      <c r="L1295" t="s">
        <v>3999</v>
      </c>
    </row>
    <row r="1296" spans="1:12">
      <c r="A1296" s="15">
        <v>40723604</v>
      </c>
      <c r="B1296" t="s">
        <v>4000</v>
      </c>
      <c r="C1296" t="s">
        <v>4077</v>
      </c>
      <c r="D1296" t="s">
        <v>5096</v>
      </c>
      <c r="E1296" t="s">
        <v>5010</v>
      </c>
      <c r="F1296" t="s">
        <v>4073</v>
      </c>
      <c r="G1296" s="160" t="s">
        <v>4074</v>
      </c>
      <c r="H1296" t="s">
        <v>4075</v>
      </c>
      <c r="I1296" s="160" t="s">
        <v>4076</v>
      </c>
      <c r="J1296" t="s">
        <v>4077</v>
      </c>
      <c r="K1296">
        <v>99</v>
      </c>
      <c r="L1296" t="s">
        <v>3999</v>
      </c>
    </row>
    <row r="1297" spans="1:12">
      <c r="A1297" s="15">
        <v>40724403</v>
      </c>
      <c r="B1297" t="s">
        <v>4000</v>
      </c>
      <c r="C1297" t="s">
        <v>4077</v>
      </c>
      <c r="D1297" t="s">
        <v>5097</v>
      </c>
      <c r="E1297" t="s">
        <v>5021</v>
      </c>
      <c r="F1297" t="s">
        <v>4073</v>
      </c>
      <c r="G1297" s="160" t="s">
        <v>4074</v>
      </c>
      <c r="H1297" t="s">
        <v>4075</v>
      </c>
      <c r="I1297" s="160" t="s">
        <v>4076</v>
      </c>
      <c r="J1297" t="s">
        <v>4077</v>
      </c>
      <c r="K1297">
        <v>99</v>
      </c>
      <c r="L1297" t="s">
        <v>3999</v>
      </c>
    </row>
    <row r="1298" spans="1:12">
      <c r="A1298" s="15">
        <v>40724404</v>
      </c>
      <c r="B1298" t="s">
        <v>4000</v>
      </c>
      <c r="C1298" t="s">
        <v>4077</v>
      </c>
      <c r="D1298" t="s">
        <v>5097</v>
      </c>
      <c r="E1298" t="s">
        <v>5022</v>
      </c>
      <c r="F1298" t="s">
        <v>4073</v>
      </c>
      <c r="G1298" s="160" t="s">
        <v>4074</v>
      </c>
      <c r="H1298" t="s">
        <v>4075</v>
      </c>
      <c r="I1298" s="160" t="s">
        <v>4076</v>
      </c>
      <c r="J1298" t="s">
        <v>4077</v>
      </c>
      <c r="K1298">
        <v>99</v>
      </c>
      <c r="L1298" t="s">
        <v>3999</v>
      </c>
    </row>
    <row r="1299" spans="1:12">
      <c r="A1299" s="15">
        <v>40724405</v>
      </c>
      <c r="B1299" t="s">
        <v>4000</v>
      </c>
      <c r="C1299" t="s">
        <v>4077</v>
      </c>
      <c r="D1299" t="s">
        <v>5097</v>
      </c>
      <c r="E1299" t="s">
        <v>5023</v>
      </c>
      <c r="F1299" t="s">
        <v>4073</v>
      </c>
      <c r="G1299" s="160" t="s">
        <v>4074</v>
      </c>
      <c r="H1299" t="s">
        <v>4075</v>
      </c>
      <c r="I1299" s="160" t="s">
        <v>4076</v>
      </c>
      <c r="J1299" t="s">
        <v>4077</v>
      </c>
      <c r="K1299">
        <v>99</v>
      </c>
      <c r="L1299" t="s">
        <v>3999</v>
      </c>
    </row>
    <row r="1300" spans="1:12">
      <c r="A1300" s="15">
        <v>40724406</v>
      </c>
      <c r="B1300" t="s">
        <v>4000</v>
      </c>
      <c r="C1300" t="s">
        <v>4077</v>
      </c>
      <c r="D1300" t="s">
        <v>5097</v>
      </c>
      <c r="E1300" t="s">
        <v>5024</v>
      </c>
      <c r="F1300" t="s">
        <v>4073</v>
      </c>
      <c r="G1300" s="160" t="s">
        <v>4074</v>
      </c>
      <c r="H1300" t="s">
        <v>4075</v>
      </c>
      <c r="I1300" s="160" t="s">
        <v>4076</v>
      </c>
      <c r="J1300" t="s">
        <v>4077</v>
      </c>
      <c r="K1300">
        <v>99</v>
      </c>
      <c r="L1300" t="s">
        <v>3999</v>
      </c>
    </row>
    <row r="1301" spans="1:12">
      <c r="A1301" s="15">
        <v>40729601</v>
      </c>
      <c r="B1301" t="s">
        <v>4000</v>
      </c>
      <c r="C1301" t="s">
        <v>4077</v>
      </c>
      <c r="D1301" t="s">
        <v>5098</v>
      </c>
      <c r="E1301" t="s">
        <v>5028</v>
      </c>
      <c r="F1301" t="s">
        <v>4073</v>
      </c>
      <c r="G1301" s="160" t="s">
        <v>4074</v>
      </c>
      <c r="H1301" t="s">
        <v>4075</v>
      </c>
      <c r="I1301" s="160" t="s">
        <v>4076</v>
      </c>
      <c r="J1301" t="s">
        <v>4077</v>
      </c>
      <c r="K1301">
        <v>99</v>
      </c>
      <c r="L1301" t="s">
        <v>3999</v>
      </c>
    </row>
    <row r="1302" spans="1:12">
      <c r="A1302" s="15">
        <v>40729602</v>
      </c>
      <c r="B1302" t="s">
        <v>4000</v>
      </c>
      <c r="C1302" t="s">
        <v>4077</v>
      </c>
      <c r="D1302" t="s">
        <v>5098</v>
      </c>
      <c r="E1302" t="s">
        <v>5029</v>
      </c>
      <c r="F1302" t="s">
        <v>4073</v>
      </c>
      <c r="G1302" s="160" t="s">
        <v>4074</v>
      </c>
      <c r="H1302" t="s">
        <v>4075</v>
      </c>
      <c r="I1302" s="160" t="s">
        <v>4076</v>
      </c>
      <c r="J1302" t="s">
        <v>4077</v>
      </c>
      <c r="K1302">
        <v>99</v>
      </c>
      <c r="L1302" t="s">
        <v>3999</v>
      </c>
    </row>
    <row r="1303" spans="1:12">
      <c r="A1303" s="15">
        <v>40729603</v>
      </c>
      <c r="B1303" t="s">
        <v>4000</v>
      </c>
      <c r="C1303" t="s">
        <v>4077</v>
      </c>
      <c r="D1303" t="s">
        <v>5098</v>
      </c>
      <c r="E1303" t="s">
        <v>5030</v>
      </c>
      <c r="F1303" t="s">
        <v>4073</v>
      </c>
      <c r="G1303" s="160" t="s">
        <v>4074</v>
      </c>
      <c r="H1303" t="s">
        <v>4075</v>
      </c>
      <c r="I1303" s="160" t="s">
        <v>4076</v>
      </c>
      <c r="J1303" t="s">
        <v>4077</v>
      </c>
      <c r="K1303">
        <v>99</v>
      </c>
      <c r="L1303" t="s">
        <v>3999</v>
      </c>
    </row>
    <row r="1304" spans="1:12">
      <c r="A1304" s="15">
        <v>40729604</v>
      </c>
      <c r="B1304" t="s">
        <v>4000</v>
      </c>
      <c r="C1304" t="s">
        <v>4077</v>
      </c>
      <c r="D1304" t="s">
        <v>5098</v>
      </c>
      <c r="E1304" t="s">
        <v>5031</v>
      </c>
      <c r="F1304" t="s">
        <v>4073</v>
      </c>
      <c r="G1304" s="160" t="s">
        <v>4074</v>
      </c>
      <c r="H1304" t="s">
        <v>4075</v>
      </c>
      <c r="I1304" s="160" t="s">
        <v>4076</v>
      </c>
      <c r="J1304" t="s">
        <v>4077</v>
      </c>
      <c r="K1304">
        <v>99</v>
      </c>
      <c r="L1304" t="s">
        <v>3999</v>
      </c>
    </row>
    <row r="1305" spans="1:12">
      <c r="A1305" s="15">
        <v>40729605</v>
      </c>
      <c r="B1305" t="s">
        <v>4000</v>
      </c>
      <c r="C1305" t="s">
        <v>4077</v>
      </c>
      <c r="D1305" t="s">
        <v>5098</v>
      </c>
      <c r="E1305" t="s">
        <v>5032</v>
      </c>
      <c r="F1305" t="s">
        <v>4073</v>
      </c>
      <c r="G1305" s="160" t="s">
        <v>4074</v>
      </c>
      <c r="H1305" t="s">
        <v>4075</v>
      </c>
      <c r="I1305" s="160" t="s">
        <v>4076</v>
      </c>
      <c r="J1305" t="s">
        <v>4077</v>
      </c>
      <c r="K1305">
        <v>99</v>
      </c>
      <c r="L1305" t="s">
        <v>3999</v>
      </c>
    </row>
    <row r="1306" spans="1:12">
      <c r="A1306" s="15">
        <v>40729606</v>
      </c>
      <c r="B1306" t="s">
        <v>4000</v>
      </c>
      <c r="C1306" t="s">
        <v>4077</v>
      </c>
      <c r="D1306" t="s">
        <v>5098</v>
      </c>
      <c r="E1306" t="s">
        <v>5033</v>
      </c>
      <c r="F1306" t="s">
        <v>4073</v>
      </c>
      <c r="G1306" s="160" t="s">
        <v>4074</v>
      </c>
      <c r="H1306" t="s">
        <v>4075</v>
      </c>
      <c r="I1306" s="160" t="s">
        <v>4076</v>
      </c>
      <c r="J1306" t="s">
        <v>4077</v>
      </c>
      <c r="K1306">
        <v>99</v>
      </c>
      <c r="L1306" t="s">
        <v>3999</v>
      </c>
    </row>
    <row r="1307" spans="1:12">
      <c r="A1307" s="15">
        <v>40729697</v>
      </c>
      <c r="B1307" t="s">
        <v>4000</v>
      </c>
      <c r="C1307" t="s">
        <v>4077</v>
      </c>
      <c r="D1307" t="s">
        <v>5098</v>
      </c>
      <c r="E1307" t="s">
        <v>5034</v>
      </c>
      <c r="F1307" t="s">
        <v>4073</v>
      </c>
      <c r="G1307" s="160" t="s">
        <v>4074</v>
      </c>
      <c r="H1307" t="s">
        <v>4075</v>
      </c>
      <c r="I1307" s="160" t="s">
        <v>4076</v>
      </c>
      <c r="J1307" t="s">
        <v>4077</v>
      </c>
      <c r="K1307">
        <v>99</v>
      </c>
      <c r="L1307" t="s">
        <v>3999</v>
      </c>
    </row>
    <row r="1308" spans="1:12">
      <c r="A1308" s="15">
        <v>40729698</v>
      </c>
      <c r="B1308" t="s">
        <v>4000</v>
      </c>
      <c r="C1308" t="s">
        <v>4077</v>
      </c>
      <c r="D1308" t="s">
        <v>5098</v>
      </c>
      <c r="E1308" t="s">
        <v>5035</v>
      </c>
      <c r="F1308" t="s">
        <v>4073</v>
      </c>
      <c r="G1308" s="160" t="s">
        <v>4074</v>
      </c>
      <c r="H1308" t="s">
        <v>4075</v>
      </c>
      <c r="I1308" s="160" t="s">
        <v>4076</v>
      </c>
      <c r="J1308" t="s">
        <v>4077</v>
      </c>
      <c r="K1308">
        <v>99</v>
      </c>
      <c r="L1308" t="s">
        <v>3999</v>
      </c>
    </row>
    <row r="1309" spans="1:12">
      <c r="A1309" s="15">
        <v>40750012</v>
      </c>
      <c r="B1309" t="s">
        <v>4000</v>
      </c>
      <c r="C1309" t="s">
        <v>4077</v>
      </c>
      <c r="D1309" t="s">
        <v>5099</v>
      </c>
      <c r="E1309" t="s">
        <v>5100</v>
      </c>
      <c r="F1309" t="s">
        <v>4073</v>
      </c>
      <c r="G1309" s="160" t="s">
        <v>4074</v>
      </c>
      <c r="H1309" t="s">
        <v>4075</v>
      </c>
      <c r="I1309" s="160" t="s">
        <v>4076</v>
      </c>
      <c r="J1309" t="s">
        <v>4077</v>
      </c>
      <c r="K1309">
        <v>99</v>
      </c>
      <c r="L1309" t="s">
        <v>3999</v>
      </c>
    </row>
    <row r="1310" spans="1:12">
      <c r="A1310" s="15">
        <v>40750014</v>
      </c>
      <c r="B1310" t="s">
        <v>4000</v>
      </c>
      <c r="C1310" t="s">
        <v>4077</v>
      </c>
      <c r="D1310" t="s">
        <v>5099</v>
      </c>
      <c r="E1310" t="s">
        <v>5101</v>
      </c>
      <c r="F1310" t="s">
        <v>4073</v>
      </c>
      <c r="G1310" s="160" t="s">
        <v>4074</v>
      </c>
      <c r="H1310" t="s">
        <v>4075</v>
      </c>
      <c r="I1310" s="160" t="s">
        <v>4076</v>
      </c>
      <c r="J1310" t="s">
        <v>4077</v>
      </c>
      <c r="K1310">
        <v>99</v>
      </c>
      <c r="L1310" t="s">
        <v>3999</v>
      </c>
    </row>
    <row r="1311" spans="1:12">
      <c r="A1311" s="15">
        <v>40750016</v>
      </c>
      <c r="B1311" t="s">
        <v>4000</v>
      </c>
      <c r="C1311" t="s">
        <v>4077</v>
      </c>
      <c r="D1311" t="s">
        <v>5099</v>
      </c>
      <c r="E1311" t="s">
        <v>5008</v>
      </c>
      <c r="F1311" t="s">
        <v>4073</v>
      </c>
      <c r="G1311" s="160" t="s">
        <v>4074</v>
      </c>
      <c r="H1311" t="s">
        <v>4075</v>
      </c>
      <c r="I1311" s="160" t="s">
        <v>4076</v>
      </c>
      <c r="J1311" t="s">
        <v>4077</v>
      </c>
      <c r="K1311">
        <v>99</v>
      </c>
      <c r="L1311" t="s">
        <v>3999</v>
      </c>
    </row>
    <row r="1312" spans="1:12">
      <c r="A1312" s="15">
        <v>40750072</v>
      </c>
      <c r="B1312" t="s">
        <v>4000</v>
      </c>
      <c r="C1312" t="s">
        <v>4077</v>
      </c>
      <c r="D1312" t="s">
        <v>5099</v>
      </c>
      <c r="E1312" t="s">
        <v>5102</v>
      </c>
      <c r="F1312" t="s">
        <v>4073</v>
      </c>
      <c r="G1312" s="160" t="s">
        <v>4074</v>
      </c>
      <c r="H1312" t="s">
        <v>4075</v>
      </c>
      <c r="I1312" s="160" t="s">
        <v>4076</v>
      </c>
      <c r="J1312" t="s">
        <v>4077</v>
      </c>
      <c r="K1312">
        <v>99</v>
      </c>
      <c r="L1312" t="s">
        <v>3999</v>
      </c>
    </row>
    <row r="1313" spans="1:12">
      <c r="A1313" s="15">
        <v>40750098</v>
      </c>
      <c r="B1313" t="s">
        <v>4000</v>
      </c>
      <c r="C1313" t="s">
        <v>4077</v>
      </c>
      <c r="D1313" t="s">
        <v>5099</v>
      </c>
      <c r="E1313" t="s">
        <v>4020</v>
      </c>
      <c r="F1313" t="s">
        <v>4073</v>
      </c>
      <c r="G1313" s="160" t="s">
        <v>4074</v>
      </c>
      <c r="H1313" t="s">
        <v>4075</v>
      </c>
      <c r="I1313" s="160" t="s">
        <v>4076</v>
      </c>
      <c r="J1313" t="s">
        <v>4077</v>
      </c>
      <c r="K1313">
        <v>99</v>
      </c>
      <c r="L1313" t="s">
        <v>3999</v>
      </c>
    </row>
    <row r="1314" spans="1:12">
      <c r="A1314" s="15">
        <v>40780401</v>
      </c>
      <c r="B1314" t="s">
        <v>4000</v>
      </c>
      <c r="C1314" t="s">
        <v>4077</v>
      </c>
      <c r="D1314" t="s">
        <v>5103</v>
      </c>
      <c r="E1314" t="s">
        <v>5104</v>
      </c>
      <c r="F1314" t="s">
        <v>4073</v>
      </c>
      <c r="G1314" s="160" t="s">
        <v>4074</v>
      </c>
      <c r="H1314" t="s">
        <v>4075</v>
      </c>
      <c r="I1314" s="160" t="s">
        <v>4076</v>
      </c>
      <c r="J1314" t="s">
        <v>4077</v>
      </c>
      <c r="K1314">
        <v>99</v>
      </c>
      <c r="L1314" t="s">
        <v>3999</v>
      </c>
    </row>
    <row r="1315" spans="1:12">
      <c r="A1315" s="15">
        <v>40780403</v>
      </c>
      <c r="B1315" t="s">
        <v>4000</v>
      </c>
      <c r="C1315" t="s">
        <v>4077</v>
      </c>
      <c r="D1315" t="s">
        <v>5103</v>
      </c>
      <c r="E1315" t="s">
        <v>5105</v>
      </c>
      <c r="F1315" t="s">
        <v>4073</v>
      </c>
      <c r="G1315" s="160" t="s">
        <v>4074</v>
      </c>
      <c r="H1315" t="s">
        <v>4075</v>
      </c>
      <c r="I1315" s="160" t="s">
        <v>4076</v>
      </c>
      <c r="J1315" t="s">
        <v>4077</v>
      </c>
      <c r="K1315">
        <v>99</v>
      </c>
      <c r="L1315" t="s">
        <v>3999</v>
      </c>
    </row>
    <row r="1316" spans="1:12">
      <c r="A1316" s="15">
        <v>40780815</v>
      </c>
      <c r="B1316" t="s">
        <v>4000</v>
      </c>
      <c r="C1316" t="s">
        <v>4077</v>
      </c>
      <c r="D1316" t="s">
        <v>5106</v>
      </c>
      <c r="E1316" t="s">
        <v>4054</v>
      </c>
      <c r="F1316" t="s">
        <v>4073</v>
      </c>
      <c r="G1316" s="160" t="s">
        <v>4074</v>
      </c>
      <c r="H1316" t="s">
        <v>4075</v>
      </c>
      <c r="I1316" s="160" t="s">
        <v>4076</v>
      </c>
      <c r="J1316" t="s">
        <v>4077</v>
      </c>
      <c r="K1316">
        <v>99</v>
      </c>
      <c r="L1316" t="s">
        <v>3999</v>
      </c>
    </row>
    <row r="1317" spans="1:12">
      <c r="A1317" s="15">
        <v>40780819</v>
      </c>
      <c r="B1317" t="s">
        <v>4000</v>
      </c>
      <c r="C1317" t="s">
        <v>4077</v>
      </c>
      <c r="D1317" t="s">
        <v>5106</v>
      </c>
      <c r="E1317" t="s">
        <v>5107</v>
      </c>
      <c r="F1317" t="s">
        <v>4073</v>
      </c>
      <c r="G1317" s="160" t="s">
        <v>4074</v>
      </c>
      <c r="H1317" t="s">
        <v>4075</v>
      </c>
      <c r="I1317" s="160" t="s">
        <v>4076</v>
      </c>
      <c r="J1317" t="s">
        <v>4077</v>
      </c>
      <c r="K1317">
        <v>99</v>
      </c>
      <c r="L1317" t="s">
        <v>3999</v>
      </c>
    </row>
    <row r="1318" spans="1:12">
      <c r="A1318" s="15">
        <v>40781201</v>
      </c>
      <c r="B1318" t="s">
        <v>4000</v>
      </c>
      <c r="C1318" t="s">
        <v>4077</v>
      </c>
      <c r="D1318" t="s">
        <v>5108</v>
      </c>
      <c r="E1318" t="s">
        <v>5109</v>
      </c>
      <c r="F1318" t="s">
        <v>4073</v>
      </c>
      <c r="G1318" s="160" t="s">
        <v>4074</v>
      </c>
      <c r="H1318" t="s">
        <v>4075</v>
      </c>
      <c r="I1318" s="160" t="s">
        <v>4076</v>
      </c>
      <c r="J1318" t="s">
        <v>4077</v>
      </c>
      <c r="K1318">
        <v>99</v>
      </c>
      <c r="L1318" t="s">
        <v>3999</v>
      </c>
    </row>
    <row r="1319" spans="1:12">
      <c r="A1319" s="15">
        <v>40781202</v>
      </c>
      <c r="B1319" t="s">
        <v>4000</v>
      </c>
      <c r="C1319" t="s">
        <v>4077</v>
      </c>
      <c r="D1319" t="s">
        <v>5108</v>
      </c>
      <c r="E1319" t="s">
        <v>5110</v>
      </c>
      <c r="F1319" t="s">
        <v>4073</v>
      </c>
      <c r="G1319" s="160" t="s">
        <v>4074</v>
      </c>
      <c r="H1319" t="s">
        <v>4075</v>
      </c>
      <c r="I1319" s="160" t="s">
        <v>4076</v>
      </c>
      <c r="J1319" t="s">
        <v>4077</v>
      </c>
      <c r="K1319">
        <v>99</v>
      </c>
      <c r="L1319" t="s">
        <v>3999</v>
      </c>
    </row>
    <row r="1320" spans="1:12">
      <c r="A1320" s="15">
        <v>40781601</v>
      </c>
      <c r="B1320" t="s">
        <v>4000</v>
      </c>
      <c r="C1320" t="s">
        <v>4077</v>
      </c>
      <c r="D1320" t="s">
        <v>5111</v>
      </c>
      <c r="E1320" t="s">
        <v>5112</v>
      </c>
      <c r="F1320" t="s">
        <v>4073</v>
      </c>
      <c r="G1320" s="160" t="s">
        <v>4074</v>
      </c>
      <c r="H1320" t="s">
        <v>4075</v>
      </c>
      <c r="I1320" s="160" t="s">
        <v>4076</v>
      </c>
      <c r="J1320" t="s">
        <v>4077</v>
      </c>
      <c r="K1320">
        <v>99</v>
      </c>
      <c r="L1320" t="s">
        <v>3999</v>
      </c>
    </row>
    <row r="1321" spans="1:12">
      <c r="A1321" s="15">
        <v>40781602</v>
      </c>
      <c r="B1321" t="s">
        <v>4000</v>
      </c>
      <c r="C1321" t="s">
        <v>4077</v>
      </c>
      <c r="D1321" t="s">
        <v>5111</v>
      </c>
      <c r="E1321" t="s">
        <v>5113</v>
      </c>
      <c r="F1321" t="s">
        <v>4073</v>
      </c>
      <c r="G1321" s="160" t="s">
        <v>4074</v>
      </c>
      <c r="H1321" t="s">
        <v>4075</v>
      </c>
      <c r="I1321" s="160" t="s">
        <v>4076</v>
      </c>
      <c r="J1321" t="s">
        <v>4077</v>
      </c>
      <c r="K1321">
        <v>99</v>
      </c>
      <c r="L1321" t="s">
        <v>3999</v>
      </c>
    </row>
    <row r="1322" spans="1:12">
      <c r="A1322" s="15">
        <v>40781603</v>
      </c>
      <c r="B1322" t="s">
        <v>4000</v>
      </c>
      <c r="C1322" t="s">
        <v>4077</v>
      </c>
      <c r="D1322" t="s">
        <v>5111</v>
      </c>
      <c r="E1322" t="s">
        <v>5114</v>
      </c>
      <c r="F1322" t="s">
        <v>4073</v>
      </c>
      <c r="G1322" s="160" t="s">
        <v>4074</v>
      </c>
      <c r="H1322" t="s">
        <v>4075</v>
      </c>
      <c r="I1322" s="160" t="s">
        <v>4076</v>
      </c>
      <c r="J1322" t="s">
        <v>4077</v>
      </c>
      <c r="K1322">
        <v>99</v>
      </c>
      <c r="L1322" t="s">
        <v>3999</v>
      </c>
    </row>
    <row r="1323" spans="1:12">
      <c r="A1323" s="15">
        <v>40781604</v>
      </c>
      <c r="B1323" t="s">
        <v>4000</v>
      </c>
      <c r="C1323" t="s">
        <v>4077</v>
      </c>
      <c r="D1323" t="s">
        <v>5111</v>
      </c>
      <c r="E1323" t="s">
        <v>4145</v>
      </c>
      <c r="F1323" t="s">
        <v>4073</v>
      </c>
      <c r="G1323" s="160" t="s">
        <v>4074</v>
      </c>
      <c r="H1323" t="s">
        <v>4075</v>
      </c>
      <c r="I1323" s="160" t="s">
        <v>4076</v>
      </c>
      <c r="J1323" t="s">
        <v>4077</v>
      </c>
      <c r="K1323">
        <v>99</v>
      </c>
      <c r="L1323" t="s">
        <v>3999</v>
      </c>
    </row>
    <row r="1324" spans="1:12">
      <c r="A1324" s="15">
        <v>40781605</v>
      </c>
      <c r="B1324" t="s">
        <v>4000</v>
      </c>
      <c r="C1324" t="s">
        <v>4077</v>
      </c>
      <c r="D1324" t="s">
        <v>5111</v>
      </c>
      <c r="E1324" t="s">
        <v>5115</v>
      </c>
      <c r="F1324" t="s">
        <v>4073</v>
      </c>
      <c r="G1324" s="160" t="s">
        <v>4074</v>
      </c>
      <c r="H1324" t="s">
        <v>4075</v>
      </c>
      <c r="I1324" s="160" t="s">
        <v>4076</v>
      </c>
      <c r="J1324" t="s">
        <v>4077</v>
      </c>
      <c r="K1324">
        <v>99</v>
      </c>
      <c r="L1324" t="s">
        <v>3999</v>
      </c>
    </row>
    <row r="1325" spans="1:12">
      <c r="A1325" s="15">
        <v>40781606</v>
      </c>
      <c r="B1325" t="s">
        <v>4000</v>
      </c>
      <c r="C1325" t="s">
        <v>4077</v>
      </c>
      <c r="D1325" t="s">
        <v>5111</v>
      </c>
      <c r="E1325" t="s">
        <v>5116</v>
      </c>
      <c r="F1325" t="s">
        <v>4073</v>
      </c>
      <c r="G1325" s="160" t="s">
        <v>4074</v>
      </c>
      <c r="H1325" t="s">
        <v>4075</v>
      </c>
      <c r="I1325" s="160" t="s">
        <v>4076</v>
      </c>
      <c r="J1325" t="s">
        <v>4077</v>
      </c>
      <c r="K1325">
        <v>99</v>
      </c>
      <c r="L1325" t="s">
        <v>3999</v>
      </c>
    </row>
    <row r="1326" spans="1:12">
      <c r="A1326" s="15">
        <v>40781607</v>
      </c>
      <c r="B1326" t="s">
        <v>4000</v>
      </c>
      <c r="C1326" t="s">
        <v>4077</v>
      </c>
      <c r="D1326" t="s">
        <v>5111</v>
      </c>
      <c r="E1326" t="s">
        <v>5117</v>
      </c>
      <c r="F1326" t="s">
        <v>4073</v>
      </c>
      <c r="G1326" s="160" t="s">
        <v>4074</v>
      </c>
      <c r="H1326" t="s">
        <v>4075</v>
      </c>
      <c r="I1326" s="160" t="s">
        <v>4076</v>
      </c>
      <c r="J1326" t="s">
        <v>4077</v>
      </c>
      <c r="K1326">
        <v>99</v>
      </c>
      <c r="L1326" t="s">
        <v>3999</v>
      </c>
    </row>
    <row r="1327" spans="1:12">
      <c r="A1327" s="15">
        <v>40781699</v>
      </c>
      <c r="B1327" t="s">
        <v>4000</v>
      </c>
      <c r="C1327" t="s">
        <v>4077</v>
      </c>
      <c r="D1327" t="s">
        <v>5111</v>
      </c>
      <c r="E1327" t="s">
        <v>5118</v>
      </c>
      <c r="F1327" t="s">
        <v>4073</v>
      </c>
      <c r="G1327" s="160" t="s">
        <v>4074</v>
      </c>
      <c r="H1327" t="s">
        <v>4075</v>
      </c>
      <c r="I1327" s="160" t="s">
        <v>4076</v>
      </c>
      <c r="J1327" t="s">
        <v>4077</v>
      </c>
      <c r="K1327">
        <v>99</v>
      </c>
      <c r="L1327" t="s">
        <v>3999</v>
      </c>
    </row>
    <row r="1328" spans="1:12">
      <c r="A1328" s="15">
        <v>40782001</v>
      </c>
      <c r="B1328" t="s">
        <v>4000</v>
      </c>
      <c r="C1328" t="s">
        <v>4077</v>
      </c>
      <c r="D1328" t="s">
        <v>5119</v>
      </c>
      <c r="E1328" t="s">
        <v>5120</v>
      </c>
      <c r="F1328" t="s">
        <v>4073</v>
      </c>
      <c r="G1328" s="160" t="s">
        <v>4074</v>
      </c>
      <c r="H1328" t="s">
        <v>4075</v>
      </c>
      <c r="I1328" s="160" t="s">
        <v>4076</v>
      </c>
      <c r="J1328" t="s">
        <v>4077</v>
      </c>
      <c r="K1328">
        <v>99</v>
      </c>
      <c r="L1328" t="s">
        <v>3999</v>
      </c>
    </row>
    <row r="1329" spans="1:12">
      <c r="A1329" s="15">
        <v>40782002</v>
      </c>
      <c r="B1329" t="s">
        <v>4000</v>
      </c>
      <c r="C1329" t="s">
        <v>4077</v>
      </c>
      <c r="D1329" t="s">
        <v>5119</v>
      </c>
      <c r="E1329" t="s">
        <v>5121</v>
      </c>
      <c r="F1329" t="s">
        <v>4073</v>
      </c>
      <c r="G1329" s="160" t="s">
        <v>4074</v>
      </c>
      <c r="H1329" t="s">
        <v>4075</v>
      </c>
      <c r="I1329" s="160" t="s">
        <v>4076</v>
      </c>
      <c r="J1329" t="s">
        <v>4077</v>
      </c>
      <c r="K1329">
        <v>99</v>
      </c>
      <c r="L1329" t="s">
        <v>3999</v>
      </c>
    </row>
    <row r="1330" spans="1:12">
      <c r="A1330" s="15">
        <v>40782003</v>
      </c>
      <c r="B1330" t="s">
        <v>4000</v>
      </c>
      <c r="C1330" t="s">
        <v>4077</v>
      </c>
      <c r="D1330" t="s">
        <v>5119</v>
      </c>
      <c r="E1330" t="s">
        <v>5122</v>
      </c>
      <c r="F1330" t="s">
        <v>4073</v>
      </c>
      <c r="G1330" s="160" t="s">
        <v>4074</v>
      </c>
      <c r="H1330" t="s">
        <v>4075</v>
      </c>
      <c r="I1330" s="160" t="s">
        <v>4076</v>
      </c>
      <c r="J1330" t="s">
        <v>4077</v>
      </c>
      <c r="K1330">
        <v>99</v>
      </c>
      <c r="L1330" t="s">
        <v>3999</v>
      </c>
    </row>
    <row r="1331" spans="1:12">
      <c r="A1331" s="15">
        <v>40782004</v>
      </c>
      <c r="B1331" t="s">
        <v>4000</v>
      </c>
      <c r="C1331" t="s">
        <v>4077</v>
      </c>
      <c r="D1331" t="s">
        <v>5119</v>
      </c>
      <c r="E1331" t="s">
        <v>5123</v>
      </c>
      <c r="F1331" t="s">
        <v>4073</v>
      </c>
      <c r="G1331" s="160" t="s">
        <v>4074</v>
      </c>
      <c r="H1331" t="s">
        <v>4075</v>
      </c>
      <c r="I1331" s="160" t="s">
        <v>4076</v>
      </c>
      <c r="J1331" t="s">
        <v>4077</v>
      </c>
      <c r="K1331">
        <v>99</v>
      </c>
      <c r="L1331" t="s">
        <v>3999</v>
      </c>
    </row>
    <row r="1332" spans="1:12">
      <c r="A1332" s="15">
        <v>40782005</v>
      </c>
      <c r="B1332" t="s">
        <v>4000</v>
      </c>
      <c r="C1332" t="s">
        <v>4077</v>
      </c>
      <c r="D1332" t="s">
        <v>5119</v>
      </c>
      <c r="E1332" t="s">
        <v>5124</v>
      </c>
      <c r="F1332" t="s">
        <v>4073</v>
      </c>
      <c r="G1332" s="160" t="s">
        <v>4074</v>
      </c>
      <c r="H1332" t="s">
        <v>4075</v>
      </c>
      <c r="I1332" s="160" t="s">
        <v>4076</v>
      </c>
      <c r="J1332" t="s">
        <v>4077</v>
      </c>
      <c r="K1332">
        <v>99</v>
      </c>
      <c r="L1332" t="s">
        <v>3999</v>
      </c>
    </row>
    <row r="1333" spans="1:12">
      <c r="A1333" s="15">
        <v>40782006</v>
      </c>
      <c r="B1333" t="s">
        <v>4000</v>
      </c>
      <c r="C1333" t="s">
        <v>4077</v>
      </c>
      <c r="D1333" t="s">
        <v>5119</v>
      </c>
      <c r="E1333" t="s">
        <v>5125</v>
      </c>
      <c r="F1333" t="s">
        <v>4073</v>
      </c>
      <c r="G1333" s="160" t="s">
        <v>4074</v>
      </c>
      <c r="H1333" t="s">
        <v>4075</v>
      </c>
      <c r="I1333" s="160" t="s">
        <v>4076</v>
      </c>
      <c r="J1333" t="s">
        <v>4077</v>
      </c>
      <c r="K1333">
        <v>99</v>
      </c>
      <c r="L1333" t="s">
        <v>3999</v>
      </c>
    </row>
    <row r="1334" spans="1:12">
      <c r="A1334" s="15">
        <v>40782007</v>
      </c>
      <c r="B1334" t="s">
        <v>4000</v>
      </c>
      <c r="C1334" t="s">
        <v>4077</v>
      </c>
      <c r="D1334" t="s">
        <v>5119</v>
      </c>
      <c r="E1334" t="s">
        <v>5126</v>
      </c>
      <c r="F1334" t="s">
        <v>4073</v>
      </c>
      <c r="G1334" s="160" t="s">
        <v>4074</v>
      </c>
      <c r="H1334" t="s">
        <v>4075</v>
      </c>
      <c r="I1334" s="160" t="s">
        <v>4076</v>
      </c>
      <c r="J1334" t="s">
        <v>4077</v>
      </c>
      <c r="K1334">
        <v>99</v>
      </c>
      <c r="L1334" t="s">
        <v>3999</v>
      </c>
    </row>
    <row r="1335" spans="1:12">
      <c r="A1335" s="15">
        <v>40782008</v>
      </c>
      <c r="B1335" t="s">
        <v>4000</v>
      </c>
      <c r="C1335" t="s">
        <v>4077</v>
      </c>
      <c r="D1335" t="s">
        <v>5119</v>
      </c>
      <c r="E1335" t="s">
        <v>5127</v>
      </c>
      <c r="F1335" t="s">
        <v>4073</v>
      </c>
      <c r="G1335" s="160" t="s">
        <v>4074</v>
      </c>
      <c r="H1335" t="s">
        <v>4075</v>
      </c>
      <c r="I1335" s="160" t="s">
        <v>4076</v>
      </c>
      <c r="J1335" t="s">
        <v>4077</v>
      </c>
      <c r="K1335">
        <v>99</v>
      </c>
      <c r="L1335" t="s">
        <v>3999</v>
      </c>
    </row>
    <row r="1336" spans="1:12">
      <c r="A1336" s="15">
        <v>40782009</v>
      </c>
      <c r="B1336" t="s">
        <v>4000</v>
      </c>
      <c r="C1336" t="s">
        <v>4077</v>
      </c>
      <c r="D1336" t="s">
        <v>5119</v>
      </c>
      <c r="E1336" t="s">
        <v>5128</v>
      </c>
      <c r="F1336" t="s">
        <v>4073</v>
      </c>
      <c r="G1336" s="160" t="s">
        <v>4074</v>
      </c>
      <c r="H1336" t="s">
        <v>4075</v>
      </c>
      <c r="I1336" s="160" t="s">
        <v>4076</v>
      </c>
      <c r="J1336" t="s">
        <v>4077</v>
      </c>
      <c r="K1336">
        <v>99</v>
      </c>
      <c r="L1336" t="s">
        <v>3999</v>
      </c>
    </row>
    <row r="1337" spans="1:12">
      <c r="A1337" s="15">
        <v>40782010</v>
      </c>
      <c r="B1337" t="s">
        <v>4000</v>
      </c>
      <c r="C1337" t="s">
        <v>4077</v>
      </c>
      <c r="D1337" t="s">
        <v>5119</v>
      </c>
      <c r="E1337" t="s">
        <v>5129</v>
      </c>
      <c r="F1337" t="s">
        <v>4073</v>
      </c>
      <c r="G1337" s="160" t="s">
        <v>4074</v>
      </c>
      <c r="H1337" t="s">
        <v>4075</v>
      </c>
      <c r="I1337" s="160" t="s">
        <v>4076</v>
      </c>
      <c r="J1337" t="s">
        <v>4077</v>
      </c>
      <c r="K1337">
        <v>99</v>
      </c>
      <c r="L1337" t="s">
        <v>3999</v>
      </c>
    </row>
    <row r="1338" spans="1:12">
      <c r="A1338" s="15">
        <v>40782011</v>
      </c>
      <c r="B1338" t="s">
        <v>4000</v>
      </c>
      <c r="C1338" t="s">
        <v>4077</v>
      </c>
      <c r="D1338" t="s">
        <v>5119</v>
      </c>
      <c r="E1338" t="s">
        <v>5130</v>
      </c>
      <c r="F1338" t="s">
        <v>4073</v>
      </c>
      <c r="G1338" s="160" t="s">
        <v>4074</v>
      </c>
      <c r="H1338" t="s">
        <v>4075</v>
      </c>
      <c r="I1338" s="160" t="s">
        <v>4076</v>
      </c>
      <c r="J1338" t="s">
        <v>4077</v>
      </c>
      <c r="K1338">
        <v>99</v>
      </c>
      <c r="L1338" t="s">
        <v>3999</v>
      </c>
    </row>
    <row r="1339" spans="1:12">
      <c r="A1339" s="15">
        <v>40782012</v>
      </c>
      <c r="B1339" t="s">
        <v>4000</v>
      </c>
      <c r="C1339" t="s">
        <v>4077</v>
      </c>
      <c r="D1339" t="s">
        <v>5119</v>
      </c>
      <c r="E1339" t="s">
        <v>5131</v>
      </c>
      <c r="F1339" t="s">
        <v>4073</v>
      </c>
      <c r="G1339" s="160" t="s">
        <v>4074</v>
      </c>
      <c r="H1339" t="s">
        <v>4075</v>
      </c>
      <c r="I1339" s="160" t="s">
        <v>4076</v>
      </c>
      <c r="J1339" t="s">
        <v>4077</v>
      </c>
      <c r="K1339">
        <v>99</v>
      </c>
      <c r="L1339" t="s">
        <v>3999</v>
      </c>
    </row>
    <row r="1340" spans="1:12">
      <c r="A1340" s="15">
        <v>40782099</v>
      </c>
      <c r="B1340" t="s">
        <v>4000</v>
      </c>
      <c r="C1340" t="s">
        <v>4077</v>
      </c>
      <c r="D1340" t="s">
        <v>5119</v>
      </c>
      <c r="E1340" t="s">
        <v>5132</v>
      </c>
      <c r="F1340" t="s">
        <v>4073</v>
      </c>
      <c r="G1340" s="160" t="s">
        <v>4074</v>
      </c>
      <c r="H1340" t="s">
        <v>4075</v>
      </c>
      <c r="I1340" s="160" t="s">
        <v>4076</v>
      </c>
      <c r="J1340" t="s">
        <v>4077</v>
      </c>
      <c r="K1340">
        <v>99</v>
      </c>
      <c r="L1340" t="s">
        <v>3999</v>
      </c>
    </row>
    <row r="1341" spans="1:12">
      <c r="A1341" s="15">
        <v>40782401</v>
      </c>
      <c r="B1341" t="s">
        <v>4000</v>
      </c>
      <c r="C1341" t="s">
        <v>4077</v>
      </c>
      <c r="D1341" t="s">
        <v>5133</v>
      </c>
      <c r="E1341" t="s">
        <v>5134</v>
      </c>
      <c r="F1341" t="s">
        <v>4073</v>
      </c>
      <c r="G1341" s="160" t="s">
        <v>4074</v>
      </c>
      <c r="H1341" t="s">
        <v>4075</v>
      </c>
      <c r="I1341" s="160" t="s">
        <v>4076</v>
      </c>
      <c r="J1341" t="s">
        <v>4077</v>
      </c>
      <c r="K1341">
        <v>99</v>
      </c>
      <c r="L1341" t="s">
        <v>3999</v>
      </c>
    </row>
    <row r="1342" spans="1:12">
      <c r="A1342" s="15">
        <v>40782499</v>
      </c>
      <c r="B1342" t="s">
        <v>4000</v>
      </c>
      <c r="C1342" t="s">
        <v>4077</v>
      </c>
      <c r="D1342" t="s">
        <v>5133</v>
      </c>
      <c r="E1342" t="s">
        <v>5135</v>
      </c>
      <c r="F1342" t="s">
        <v>4073</v>
      </c>
      <c r="G1342" s="160" t="s">
        <v>4074</v>
      </c>
      <c r="H1342" t="s">
        <v>4075</v>
      </c>
      <c r="I1342" s="160" t="s">
        <v>4076</v>
      </c>
      <c r="J1342" t="s">
        <v>4077</v>
      </c>
      <c r="K1342">
        <v>99</v>
      </c>
      <c r="L1342" t="s">
        <v>3999</v>
      </c>
    </row>
    <row r="1343" spans="1:12">
      <c r="A1343" s="15">
        <v>40783201</v>
      </c>
      <c r="B1343" t="s">
        <v>4000</v>
      </c>
      <c r="C1343" t="s">
        <v>4077</v>
      </c>
      <c r="D1343" t="s">
        <v>5136</v>
      </c>
      <c r="E1343" t="s">
        <v>5137</v>
      </c>
      <c r="F1343" t="s">
        <v>4073</v>
      </c>
      <c r="G1343" s="160" t="s">
        <v>4074</v>
      </c>
      <c r="H1343" t="s">
        <v>4075</v>
      </c>
      <c r="I1343" s="160" t="s">
        <v>4076</v>
      </c>
      <c r="J1343" t="s">
        <v>4077</v>
      </c>
      <c r="K1343">
        <v>99</v>
      </c>
      <c r="L1343" t="s">
        <v>3999</v>
      </c>
    </row>
    <row r="1344" spans="1:12">
      <c r="A1344" s="15">
        <v>40783202</v>
      </c>
      <c r="B1344" t="s">
        <v>4000</v>
      </c>
      <c r="C1344" t="s">
        <v>4077</v>
      </c>
      <c r="D1344" t="s">
        <v>5136</v>
      </c>
      <c r="E1344" t="s">
        <v>5138</v>
      </c>
      <c r="F1344" t="s">
        <v>4073</v>
      </c>
      <c r="G1344" s="160" t="s">
        <v>4074</v>
      </c>
      <c r="H1344" t="s">
        <v>4075</v>
      </c>
      <c r="I1344" s="160" t="s">
        <v>4076</v>
      </c>
      <c r="J1344" t="s">
        <v>4077</v>
      </c>
      <c r="K1344">
        <v>99</v>
      </c>
      <c r="L1344" t="s">
        <v>3999</v>
      </c>
    </row>
    <row r="1345" spans="1:12">
      <c r="A1345" s="15">
        <v>40783203</v>
      </c>
      <c r="B1345" t="s">
        <v>4000</v>
      </c>
      <c r="C1345" t="s">
        <v>4077</v>
      </c>
      <c r="D1345" t="s">
        <v>5136</v>
      </c>
      <c r="E1345" t="s">
        <v>5139</v>
      </c>
      <c r="F1345" t="s">
        <v>4073</v>
      </c>
      <c r="G1345" s="160" t="s">
        <v>4074</v>
      </c>
      <c r="H1345" t="s">
        <v>4075</v>
      </c>
      <c r="I1345" s="160" t="s">
        <v>4076</v>
      </c>
      <c r="J1345" t="s">
        <v>4077</v>
      </c>
      <c r="K1345">
        <v>99</v>
      </c>
      <c r="L1345" t="s">
        <v>3999</v>
      </c>
    </row>
    <row r="1346" spans="1:12">
      <c r="A1346" s="15">
        <v>40783204</v>
      </c>
      <c r="B1346" t="s">
        <v>4000</v>
      </c>
      <c r="C1346" t="s">
        <v>4077</v>
      </c>
      <c r="D1346" t="s">
        <v>5136</v>
      </c>
      <c r="E1346" t="s">
        <v>5140</v>
      </c>
      <c r="F1346" t="s">
        <v>4073</v>
      </c>
      <c r="G1346" s="160" t="s">
        <v>4074</v>
      </c>
      <c r="H1346" t="s">
        <v>4075</v>
      </c>
      <c r="I1346" s="160" t="s">
        <v>4076</v>
      </c>
      <c r="J1346" t="s">
        <v>4077</v>
      </c>
      <c r="K1346">
        <v>99</v>
      </c>
      <c r="L1346" t="s">
        <v>3999</v>
      </c>
    </row>
    <row r="1347" spans="1:12">
      <c r="A1347" s="15">
        <v>40783205</v>
      </c>
      <c r="B1347" t="s">
        <v>4000</v>
      </c>
      <c r="C1347" t="s">
        <v>4077</v>
      </c>
      <c r="D1347" t="s">
        <v>5136</v>
      </c>
      <c r="E1347" t="s">
        <v>5141</v>
      </c>
      <c r="F1347" t="s">
        <v>4073</v>
      </c>
      <c r="G1347" s="160" t="s">
        <v>4074</v>
      </c>
      <c r="H1347" t="s">
        <v>4075</v>
      </c>
      <c r="I1347" s="160" t="s">
        <v>4076</v>
      </c>
      <c r="J1347" t="s">
        <v>4077</v>
      </c>
      <c r="K1347">
        <v>99</v>
      </c>
      <c r="L1347" t="s">
        <v>3999</v>
      </c>
    </row>
    <row r="1348" spans="1:12">
      <c r="A1348" s="15">
        <v>40783299</v>
      </c>
      <c r="B1348" t="s">
        <v>4000</v>
      </c>
      <c r="C1348" t="s">
        <v>4077</v>
      </c>
      <c r="D1348" t="s">
        <v>5136</v>
      </c>
      <c r="E1348" t="s">
        <v>5142</v>
      </c>
      <c r="F1348" t="s">
        <v>4073</v>
      </c>
      <c r="G1348" s="160" t="s">
        <v>4074</v>
      </c>
      <c r="H1348" t="s">
        <v>4075</v>
      </c>
      <c r="I1348" s="160" t="s">
        <v>4076</v>
      </c>
      <c r="J1348" t="s">
        <v>4077</v>
      </c>
      <c r="K1348">
        <v>99</v>
      </c>
      <c r="L1348" t="s">
        <v>3999</v>
      </c>
    </row>
    <row r="1349" spans="1:12">
      <c r="A1349" s="15">
        <v>40783601</v>
      </c>
      <c r="B1349" t="s">
        <v>4000</v>
      </c>
      <c r="C1349" t="s">
        <v>4077</v>
      </c>
      <c r="D1349" t="s">
        <v>5143</v>
      </c>
      <c r="E1349" t="s">
        <v>4140</v>
      </c>
      <c r="F1349" t="s">
        <v>4073</v>
      </c>
      <c r="G1349" s="160" t="s">
        <v>4074</v>
      </c>
      <c r="H1349" t="s">
        <v>4075</v>
      </c>
      <c r="I1349" s="160" t="s">
        <v>4076</v>
      </c>
      <c r="J1349" t="s">
        <v>4077</v>
      </c>
      <c r="K1349">
        <v>99</v>
      </c>
      <c r="L1349" t="s">
        <v>3999</v>
      </c>
    </row>
    <row r="1350" spans="1:12">
      <c r="A1350" s="15">
        <v>40783621</v>
      </c>
      <c r="B1350" t="s">
        <v>4000</v>
      </c>
      <c r="C1350" t="s">
        <v>4077</v>
      </c>
      <c r="D1350" t="s">
        <v>5143</v>
      </c>
      <c r="E1350" t="s">
        <v>5144</v>
      </c>
      <c r="F1350" t="s">
        <v>4073</v>
      </c>
      <c r="G1350" s="160" t="s">
        <v>4074</v>
      </c>
      <c r="H1350" t="s">
        <v>4075</v>
      </c>
      <c r="I1350" s="160" t="s">
        <v>4076</v>
      </c>
      <c r="J1350" t="s">
        <v>4077</v>
      </c>
      <c r="K1350">
        <v>99</v>
      </c>
      <c r="L1350" t="s">
        <v>3999</v>
      </c>
    </row>
    <row r="1351" spans="1:12">
      <c r="A1351" s="15">
        <v>40784801</v>
      </c>
      <c r="B1351" t="s">
        <v>4000</v>
      </c>
      <c r="C1351" t="s">
        <v>4077</v>
      </c>
      <c r="D1351" t="s">
        <v>5145</v>
      </c>
      <c r="E1351" t="s">
        <v>4143</v>
      </c>
      <c r="F1351" t="s">
        <v>4073</v>
      </c>
      <c r="G1351" s="160" t="s">
        <v>4074</v>
      </c>
      <c r="H1351" t="s">
        <v>4075</v>
      </c>
      <c r="I1351" s="160" t="s">
        <v>4076</v>
      </c>
      <c r="J1351" t="s">
        <v>4077</v>
      </c>
      <c r="K1351">
        <v>99</v>
      </c>
      <c r="L1351" t="s">
        <v>3999</v>
      </c>
    </row>
    <row r="1352" spans="1:12">
      <c r="A1352" s="15">
        <v>40784899</v>
      </c>
      <c r="B1352" t="s">
        <v>4000</v>
      </c>
      <c r="C1352" t="s">
        <v>4077</v>
      </c>
      <c r="D1352" t="s">
        <v>5145</v>
      </c>
      <c r="E1352" t="s">
        <v>5146</v>
      </c>
      <c r="F1352" t="s">
        <v>4073</v>
      </c>
      <c r="G1352" s="160" t="s">
        <v>4074</v>
      </c>
      <c r="H1352" t="s">
        <v>4075</v>
      </c>
      <c r="I1352" s="160" t="s">
        <v>4076</v>
      </c>
      <c r="J1352" t="s">
        <v>4077</v>
      </c>
      <c r="K1352">
        <v>99</v>
      </c>
      <c r="L1352" t="s">
        <v>3999</v>
      </c>
    </row>
    <row r="1353" spans="1:12">
      <c r="A1353" s="15">
        <v>40786001</v>
      </c>
      <c r="B1353" t="s">
        <v>4000</v>
      </c>
      <c r="C1353" t="s">
        <v>4077</v>
      </c>
      <c r="D1353" t="s">
        <v>5147</v>
      </c>
      <c r="E1353" t="s">
        <v>5148</v>
      </c>
      <c r="F1353" t="s">
        <v>4073</v>
      </c>
      <c r="G1353" s="160" t="s">
        <v>4074</v>
      </c>
      <c r="H1353" t="s">
        <v>4075</v>
      </c>
      <c r="I1353" s="160" t="s">
        <v>4076</v>
      </c>
      <c r="J1353" t="s">
        <v>4077</v>
      </c>
      <c r="K1353">
        <v>99</v>
      </c>
      <c r="L1353" t="s">
        <v>3999</v>
      </c>
    </row>
    <row r="1354" spans="1:12">
      <c r="A1354" s="15">
        <v>40786002</v>
      </c>
      <c r="B1354" t="s">
        <v>4000</v>
      </c>
      <c r="C1354" t="s">
        <v>4077</v>
      </c>
      <c r="D1354" t="s">
        <v>5147</v>
      </c>
      <c r="E1354" t="s">
        <v>5149</v>
      </c>
      <c r="F1354" t="s">
        <v>4073</v>
      </c>
      <c r="G1354" s="160" t="s">
        <v>4074</v>
      </c>
      <c r="H1354" t="s">
        <v>4075</v>
      </c>
      <c r="I1354" s="160" t="s">
        <v>4076</v>
      </c>
      <c r="J1354" t="s">
        <v>4077</v>
      </c>
      <c r="K1354">
        <v>99</v>
      </c>
      <c r="L1354" t="s">
        <v>3999</v>
      </c>
    </row>
    <row r="1355" spans="1:12">
      <c r="A1355" s="15">
        <v>40786003</v>
      </c>
      <c r="B1355" t="s">
        <v>4000</v>
      </c>
      <c r="C1355" t="s">
        <v>4077</v>
      </c>
      <c r="D1355" t="s">
        <v>5147</v>
      </c>
      <c r="E1355" t="s">
        <v>5150</v>
      </c>
      <c r="F1355" t="s">
        <v>4073</v>
      </c>
      <c r="G1355" s="160" t="s">
        <v>4074</v>
      </c>
      <c r="H1355" t="s">
        <v>4075</v>
      </c>
      <c r="I1355" s="160" t="s">
        <v>4076</v>
      </c>
      <c r="J1355" t="s">
        <v>4077</v>
      </c>
      <c r="K1355">
        <v>99</v>
      </c>
      <c r="L1355" t="s">
        <v>3999</v>
      </c>
    </row>
    <row r="1356" spans="1:12">
      <c r="A1356" s="15">
        <v>40786004</v>
      </c>
      <c r="B1356" t="s">
        <v>4000</v>
      </c>
      <c r="C1356" t="s">
        <v>4077</v>
      </c>
      <c r="D1356" t="s">
        <v>5147</v>
      </c>
      <c r="E1356" t="s">
        <v>5151</v>
      </c>
      <c r="F1356" t="s">
        <v>4073</v>
      </c>
      <c r="G1356" s="160" t="s">
        <v>4074</v>
      </c>
      <c r="H1356" t="s">
        <v>4075</v>
      </c>
      <c r="I1356" s="160" t="s">
        <v>4076</v>
      </c>
      <c r="J1356" t="s">
        <v>4077</v>
      </c>
      <c r="K1356">
        <v>99</v>
      </c>
      <c r="L1356" t="s">
        <v>3999</v>
      </c>
    </row>
    <row r="1357" spans="1:12">
      <c r="A1357" s="15">
        <v>40786005</v>
      </c>
      <c r="B1357" t="s">
        <v>4000</v>
      </c>
      <c r="C1357" t="s">
        <v>4077</v>
      </c>
      <c r="D1357" t="s">
        <v>5147</v>
      </c>
      <c r="E1357" t="s">
        <v>5152</v>
      </c>
      <c r="F1357" t="s">
        <v>4073</v>
      </c>
      <c r="G1357" s="160" t="s">
        <v>4074</v>
      </c>
      <c r="H1357" t="s">
        <v>4075</v>
      </c>
      <c r="I1357" s="160" t="s">
        <v>4076</v>
      </c>
      <c r="J1357" t="s">
        <v>4077</v>
      </c>
      <c r="K1357">
        <v>99</v>
      </c>
      <c r="L1357" t="s">
        <v>3999</v>
      </c>
    </row>
    <row r="1358" spans="1:12">
      <c r="A1358" s="15">
        <v>40786006</v>
      </c>
      <c r="B1358" t="s">
        <v>4000</v>
      </c>
      <c r="C1358" t="s">
        <v>4077</v>
      </c>
      <c r="D1358" t="s">
        <v>5147</v>
      </c>
      <c r="E1358" t="s">
        <v>5153</v>
      </c>
      <c r="F1358" t="s">
        <v>4073</v>
      </c>
      <c r="G1358" s="160" t="s">
        <v>4074</v>
      </c>
      <c r="H1358" t="s">
        <v>4075</v>
      </c>
      <c r="I1358" s="160" t="s">
        <v>4076</v>
      </c>
      <c r="J1358" t="s">
        <v>4077</v>
      </c>
      <c r="K1358">
        <v>99</v>
      </c>
      <c r="L1358" t="s">
        <v>3999</v>
      </c>
    </row>
    <row r="1359" spans="1:12">
      <c r="A1359" s="15">
        <v>40786019</v>
      </c>
      <c r="B1359" t="s">
        <v>4000</v>
      </c>
      <c r="C1359" t="s">
        <v>4077</v>
      </c>
      <c r="D1359" t="s">
        <v>5147</v>
      </c>
      <c r="E1359" t="s">
        <v>5154</v>
      </c>
      <c r="F1359" t="s">
        <v>4073</v>
      </c>
      <c r="G1359" s="160" t="s">
        <v>4074</v>
      </c>
      <c r="H1359" t="s">
        <v>4075</v>
      </c>
      <c r="I1359" s="160" t="s">
        <v>4076</v>
      </c>
      <c r="J1359" t="s">
        <v>4077</v>
      </c>
      <c r="K1359">
        <v>99</v>
      </c>
      <c r="L1359" t="s">
        <v>3999</v>
      </c>
    </row>
    <row r="1360" spans="1:12">
      <c r="A1360" s="15">
        <v>40786021</v>
      </c>
      <c r="B1360" t="s">
        <v>4000</v>
      </c>
      <c r="C1360" t="s">
        <v>4077</v>
      </c>
      <c r="D1360" t="s">
        <v>5147</v>
      </c>
      <c r="E1360" t="s">
        <v>4003</v>
      </c>
      <c r="F1360" t="s">
        <v>4073</v>
      </c>
      <c r="G1360" s="160" t="s">
        <v>4074</v>
      </c>
      <c r="H1360" t="s">
        <v>4075</v>
      </c>
      <c r="I1360" s="160" t="s">
        <v>4076</v>
      </c>
      <c r="J1360" t="s">
        <v>4077</v>
      </c>
      <c r="K1360">
        <v>99</v>
      </c>
      <c r="L1360" t="s">
        <v>3999</v>
      </c>
    </row>
    <row r="1361" spans="1:12">
      <c r="A1361" s="15">
        <v>40786023</v>
      </c>
      <c r="B1361" t="s">
        <v>4000</v>
      </c>
      <c r="C1361" t="s">
        <v>4077</v>
      </c>
      <c r="D1361" t="s">
        <v>5147</v>
      </c>
      <c r="E1361" t="s">
        <v>4059</v>
      </c>
      <c r="F1361" t="s">
        <v>4073</v>
      </c>
      <c r="G1361" s="160" t="s">
        <v>4074</v>
      </c>
      <c r="H1361" t="s">
        <v>4075</v>
      </c>
      <c r="I1361" s="160" t="s">
        <v>4076</v>
      </c>
      <c r="J1361" t="s">
        <v>4077</v>
      </c>
      <c r="K1361">
        <v>99</v>
      </c>
      <c r="L1361" t="s">
        <v>3999</v>
      </c>
    </row>
    <row r="1362" spans="1:12">
      <c r="A1362" s="15">
        <v>40786099</v>
      </c>
      <c r="B1362" t="s">
        <v>4000</v>
      </c>
      <c r="C1362" t="s">
        <v>4077</v>
      </c>
      <c r="D1362" t="s">
        <v>5147</v>
      </c>
      <c r="E1362" t="s">
        <v>5155</v>
      </c>
      <c r="F1362" t="s">
        <v>4073</v>
      </c>
      <c r="G1362" s="160" t="s">
        <v>4074</v>
      </c>
      <c r="H1362" t="s">
        <v>4075</v>
      </c>
      <c r="I1362" s="160" t="s">
        <v>4076</v>
      </c>
      <c r="J1362" t="s">
        <v>4077</v>
      </c>
      <c r="K1362">
        <v>99</v>
      </c>
      <c r="L1362" t="s">
        <v>3999</v>
      </c>
    </row>
    <row r="1363" spans="1:12">
      <c r="A1363" s="15">
        <v>40786401</v>
      </c>
      <c r="B1363" t="s">
        <v>4000</v>
      </c>
      <c r="C1363" t="s">
        <v>4077</v>
      </c>
      <c r="D1363" t="s">
        <v>5156</v>
      </c>
      <c r="E1363" t="s">
        <v>5157</v>
      </c>
      <c r="F1363" t="s">
        <v>4073</v>
      </c>
      <c r="G1363" s="160" t="s">
        <v>4074</v>
      </c>
      <c r="H1363" t="s">
        <v>4075</v>
      </c>
      <c r="I1363" s="160" t="s">
        <v>4076</v>
      </c>
      <c r="J1363" t="s">
        <v>4077</v>
      </c>
      <c r="K1363">
        <v>99</v>
      </c>
      <c r="L1363" t="s">
        <v>3999</v>
      </c>
    </row>
    <row r="1364" spans="1:12">
      <c r="A1364" s="15">
        <v>40786499</v>
      </c>
      <c r="B1364" t="s">
        <v>4000</v>
      </c>
      <c r="C1364" t="s">
        <v>4077</v>
      </c>
      <c r="D1364" t="s">
        <v>5156</v>
      </c>
      <c r="E1364" t="s">
        <v>5158</v>
      </c>
      <c r="F1364" t="s">
        <v>4073</v>
      </c>
      <c r="G1364" s="160" t="s">
        <v>4074</v>
      </c>
      <c r="H1364" t="s">
        <v>4075</v>
      </c>
      <c r="I1364" s="160" t="s">
        <v>4076</v>
      </c>
      <c r="J1364" t="s">
        <v>4077</v>
      </c>
      <c r="K1364">
        <v>99</v>
      </c>
      <c r="L1364" t="s">
        <v>3999</v>
      </c>
    </row>
    <row r="1365" spans="1:12">
      <c r="A1365" s="15">
        <v>40786801</v>
      </c>
      <c r="B1365" t="s">
        <v>4000</v>
      </c>
      <c r="C1365" t="s">
        <v>4077</v>
      </c>
      <c r="D1365" t="s">
        <v>5159</v>
      </c>
      <c r="E1365" t="s">
        <v>5160</v>
      </c>
      <c r="F1365" t="s">
        <v>4073</v>
      </c>
      <c r="G1365" s="160" t="s">
        <v>4074</v>
      </c>
      <c r="H1365" t="s">
        <v>4075</v>
      </c>
      <c r="I1365" s="160" t="s">
        <v>4076</v>
      </c>
      <c r="J1365" t="s">
        <v>4077</v>
      </c>
      <c r="K1365">
        <v>99</v>
      </c>
      <c r="L1365" t="s">
        <v>3999</v>
      </c>
    </row>
    <row r="1366" spans="1:12">
      <c r="A1366" s="15">
        <v>40786803</v>
      </c>
      <c r="B1366" t="s">
        <v>4000</v>
      </c>
      <c r="C1366" t="s">
        <v>4077</v>
      </c>
      <c r="D1366" t="s">
        <v>5159</v>
      </c>
      <c r="E1366" t="s">
        <v>4063</v>
      </c>
      <c r="F1366" t="s">
        <v>4073</v>
      </c>
      <c r="G1366" s="160" t="s">
        <v>4074</v>
      </c>
      <c r="H1366" t="s">
        <v>4075</v>
      </c>
      <c r="I1366" s="160" t="s">
        <v>4076</v>
      </c>
      <c r="J1366" t="s">
        <v>4077</v>
      </c>
      <c r="K1366">
        <v>99</v>
      </c>
      <c r="L1366" t="s">
        <v>3999</v>
      </c>
    </row>
    <row r="1367" spans="1:12">
      <c r="A1367" s="15">
        <v>40786805</v>
      </c>
      <c r="B1367" t="s">
        <v>4000</v>
      </c>
      <c r="C1367" t="s">
        <v>4077</v>
      </c>
      <c r="D1367" t="s">
        <v>5159</v>
      </c>
      <c r="E1367" t="s">
        <v>4061</v>
      </c>
      <c r="F1367" t="s">
        <v>4073</v>
      </c>
      <c r="G1367" s="160" t="s">
        <v>4074</v>
      </c>
      <c r="H1367" t="s">
        <v>4075</v>
      </c>
      <c r="I1367" s="160" t="s">
        <v>4076</v>
      </c>
      <c r="J1367" t="s">
        <v>4077</v>
      </c>
      <c r="K1367">
        <v>99</v>
      </c>
      <c r="L1367" t="s">
        <v>3999</v>
      </c>
    </row>
    <row r="1368" spans="1:12">
      <c r="A1368" s="15">
        <v>40787201</v>
      </c>
      <c r="B1368" t="s">
        <v>4000</v>
      </c>
      <c r="C1368" t="s">
        <v>4077</v>
      </c>
      <c r="D1368" t="s">
        <v>5161</v>
      </c>
      <c r="E1368" t="s">
        <v>5162</v>
      </c>
      <c r="F1368" t="s">
        <v>4073</v>
      </c>
      <c r="G1368" s="160" t="s">
        <v>4074</v>
      </c>
      <c r="H1368" t="s">
        <v>4075</v>
      </c>
      <c r="I1368" s="160" t="s">
        <v>4076</v>
      </c>
      <c r="J1368" t="s">
        <v>4077</v>
      </c>
      <c r="K1368">
        <v>99</v>
      </c>
      <c r="L1368" t="s">
        <v>3999</v>
      </c>
    </row>
    <row r="1369" spans="1:12">
      <c r="A1369" s="15">
        <v>40787203</v>
      </c>
      <c r="B1369" t="s">
        <v>4000</v>
      </c>
      <c r="C1369" t="s">
        <v>4077</v>
      </c>
      <c r="D1369" t="s">
        <v>5161</v>
      </c>
      <c r="E1369" t="s">
        <v>5163</v>
      </c>
      <c r="F1369" t="s">
        <v>4073</v>
      </c>
      <c r="G1369" s="160" t="s">
        <v>4074</v>
      </c>
      <c r="H1369" t="s">
        <v>4075</v>
      </c>
      <c r="I1369" s="160" t="s">
        <v>4076</v>
      </c>
      <c r="J1369" t="s">
        <v>4077</v>
      </c>
      <c r="K1369">
        <v>99</v>
      </c>
      <c r="L1369" t="s">
        <v>3999</v>
      </c>
    </row>
    <row r="1370" spans="1:12">
      <c r="A1370" s="15">
        <v>40787299</v>
      </c>
      <c r="B1370" t="s">
        <v>4000</v>
      </c>
      <c r="C1370" t="s">
        <v>4077</v>
      </c>
      <c r="D1370" t="s">
        <v>5161</v>
      </c>
      <c r="E1370" t="s">
        <v>5164</v>
      </c>
      <c r="F1370" t="s">
        <v>4073</v>
      </c>
      <c r="G1370" s="160" t="s">
        <v>4074</v>
      </c>
      <c r="H1370" t="s">
        <v>4075</v>
      </c>
      <c r="I1370" s="160" t="s">
        <v>4076</v>
      </c>
      <c r="J1370" t="s">
        <v>4077</v>
      </c>
      <c r="K1370">
        <v>99</v>
      </c>
      <c r="L1370" t="s">
        <v>3999</v>
      </c>
    </row>
    <row r="1371" spans="1:12">
      <c r="A1371" s="15">
        <v>40788403</v>
      </c>
      <c r="B1371" t="s">
        <v>4000</v>
      </c>
      <c r="C1371" t="s">
        <v>4077</v>
      </c>
      <c r="D1371" t="s">
        <v>5165</v>
      </c>
      <c r="E1371" t="s">
        <v>5166</v>
      </c>
      <c r="F1371" t="s">
        <v>4073</v>
      </c>
      <c r="G1371" s="160" t="s">
        <v>4074</v>
      </c>
      <c r="H1371" t="s">
        <v>4075</v>
      </c>
      <c r="I1371" s="160" t="s">
        <v>4076</v>
      </c>
      <c r="J1371" t="s">
        <v>4077</v>
      </c>
      <c r="K1371">
        <v>99</v>
      </c>
      <c r="L1371" t="s">
        <v>3999</v>
      </c>
    </row>
    <row r="1372" spans="1:12">
      <c r="A1372" s="15">
        <v>40788405</v>
      </c>
      <c r="B1372" t="s">
        <v>4000</v>
      </c>
      <c r="C1372" t="s">
        <v>4077</v>
      </c>
      <c r="D1372" t="s">
        <v>5165</v>
      </c>
      <c r="E1372" t="s">
        <v>5167</v>
      </c>
      <c r="F1372" t="s">
        <v>4073</v>
      </c>
      <c r="G1372" s="160" t="s">
        <v>4074</v>
      </c>
      <c r="H1372" t="s">
        <v>4075</v>
      </c>
      <c r="I1372" s="160" t="s">
        <v>4076</v>
      </c>
      <c r="J1372" t="s">
        <v>4077</v>
      </c>
      <c r="K1372">
        <v>99</v>
      </c>
      <c r="L1372" t="s">
        <v>3999</v>
      </c>
    </row>
    <row r="1373" spans="1:12">
      <c r="A1373" s="15">
        <v>40790101</v>
      </c>
      <c r="B1373" t="s">
        <v>4000</v>
      </c>
      <c r="C1373" t="s">
        <v>4077</v>
      </c>
      <c r="D1373" t="s">
        <v>5168</v>
      </c>
      <c r="E1373" t="s">
        <v>4020</v>
      </c>
      <c r="F1373" t="s">
        <v>4073</v>
      </c>
      <c r="G1373" s="160" t="s">
        <v>4074</v>
      </c>
      <c r="H1373" t="s">
        <v>4075</v>
      </c>
      <c r="I1373" s="160" t="s">
        <v>4076</v>
      </c>
      <c r="J1373" t="s">
        <v>4077</v>
      </c>
      <c r="K1373">
        <v>99</v>
      </c>
      <c r="L1373" t="s">
        <v>3999</v>
      </c>
    </row>
    <row r="1374" spans="1:12">
      <c r="A1374" s="15">
        <v>40799901</v>
      </c>
      <c r="B1374" t="s">
        <v>4000</v>
      </c>
      <c r="C1374" t="s">
        <v>4077</v>
      </c>
      <c r="D1374" t="s">
        <v>5169</v>
      </c>
      <c r="E1374" t="s">
        <v>5170</v>
      </c>
      <c r="F1374" t="s">
        <v>4073</v>
      </c>
      <c r="G1374" s="160" t="s">
        <v>4074</v>
      </c>
      <c r="H1374" t="s">
        <v>4075</v>
      </c>
      <c r="I1374" s="160" t="s">
        <v>4076</v>
      </c>
      <c r="J1374" t="s">
        <v>4077</v>
      </c>
      <c r="K1374">
        <v>99</v>
      </c>
      <c r="L1374" t="s">
        <v>3999</v>
      </c>
    </row>
    <row r="1375" spans="1:12">
      <c r="A1375" s="15">
        <v>40799903</v>
      </c>
      <c r="B1375" t="s">
        <v>4000</v>
      </c>
      <c r="C1375" t="s">
        <v>4077</v>
      </c>
      <c r="D1375" t="s">
        <v>5169</v>
      </c>
      <c r="E1375" t="s">
        <v>5171</v>
      </c>
      <c r="F1375" t="s">
        <v>4073</v>
      </c>
      <c r="G1375" s="160" t="s">
        <v>4074</v>
      </c>
      <c r="H1375" t="s">
        <v>4075</v>
      </c>
      <c r="I1375" s="160" t="s">
        <v>4076</v>
      </c>
      <c r="J1375" t="s">
        <v>4077</v>
      </c>
      <c r="K1375">
        <v>99</v>
      </c>
      <c r="L1375" t="s">
        <v>3999</v>
      </c>
    </row>
    <row r="1376" spans="1:12">
      <c r="A1376" s="15">
        <v>40799905</v>
      </c>
      <c r="B1376" t="s">
        <v>4000</v>
      </c>
      <c r="C1376" t="s">
        <v>4077</v>
      </c>
      <c r="D1376" t="s">
        <v>5169</v>
      </c>
      <c r="E1376" t="s">
        <v>5172</v>
      </c>
      <c r="F1376" t="s">
        <v>4073</v>
      </c>
      <c r="G1376" s="160" t="s">
        <v>4074</v>
      </c>
      <c r="H1376" t="s">
        <v>4075</v>
      </c>
      <c r="I1376" s="160" t="s">
        <v>4076</v>
      </c>
      <c r="J1376" t="s">
        <v>4077</v>
      </c>
      <c r="K1376">
        <v>99</v>
      </c>
      <c r="L1376" t="s">
        <v>3999</v>
      </c>
    </row>
    <row r="1377" spans="1:12">
      <c r="A1377" s="15">
        <v>40799999</v>
      </c>
      <c r="B1377" t="s">
        <v>4000</v>
      </c>
      <c r="C1377" t="s">
        <v>4077</v>
      </c>
      <c r="D1377" t="s">
        <v>5169</v>
      </c>
      <c r="E1377" t="s">
        <v>4020</v>
      </c>
      <c r="F1377" t="s">
        <v>4073</v>
      </c>
      <c r="G1377" s="160" t="s">
        <v>4074</v>
      </c>
      <c r="H1377" t="s">
        <v>4075</v>
      </c>
      <c r="I1377" s="160" t="s">
        <v>4076</v>
      </c>
      <c r="J1377" t="s">
        <v>4077</v>
      </c>
      <c r="K1377">
        <v>99</v>
      </c>
      <c r="L1377" t="s">
        <v>3999</v>
      </c>
    </row>
    <row r="1378" spans="1:12">
      <c r="A1378" s="15">
        <v>40880001</v>
      </c>
      <c r="B1378" t="s">
        <v>4000</v>
      </c>
      <c r="C1378" t="s">
        <v>5173</v>
      </c>
      <c r="D1378" t="s">
        <v>4391</v>
      </c>
      <c r="E1378" t="s">
        <v>4080</v>
      </c>
      <c r="F1378" t="s">
        <v>4073</v>
      </c>
      <c r="G1378" s="160" t="s">
        <v>4074</v>
      </c>
      <c r="H1378" t="s">
        <v>4075</v>
      </c>
      <c r="I1378" s="160" t="s">
        <v>4005</v>
      </c>
      <c r="J1378" t="s">
        <v>5174</v>
      </c>
      <c r="K1378">
        <v>99</v>
      </c>
      <c r="L1378" t="s">
        <v>3999</v>
      </c>
    </row>
    <row r="1379" spans="1:12">
      <c r="A1379" s="15">
        <v>40899995</v>
      </c>
      <c r="B1379" t="s">
        <v>4000</v>
      </c>
      <c r="C1379" t="s">
        <v>5173</v>
      </c>
      <c r="D1379" t="s">
        <v>5175</v>
      </c>
      <c r="E1379" t="s">
        <v>5176</v>
      </c>
      <c r="F1379" t="s">
        <v>4073</v>
      </c>
      <c r="G1379" s="160" t="s">
        <v>4074</v>
      </c>
      <c r="H1379" t="s">
        <v>4075</v>
      </c>
      <c r="I1379" s="160" t="s">
        <v>4005</v>
      </c>
      <c r="J1379" t="s">
        <v>5174</v>
      </c>
      <c r="K1379">
        <v>99</v>
      </c>
      <c r="L1379" t="s">
        <v>3999</v>
      </c>
    </row>
    <row r="1380" spans="1:12">
      <c r="A1380" s="15">
        <v>40899996</v>
      </c>
      <c r="B1380" t="s">
        <v>4000</v>
      </c>
      <c r="C1380" t="s">
        <v>5173</v>
      </c>
      <c r="D1380" t="s">
        <v>5175</v>
      </c>
      <c r="E1380" t="s">
        <v>5177</v>
      </c>
      <c r="F1380" t="s">
        <v>4073</v>
      </c>
      <c r="G1380" s="160" t="s">
        <v>4074</v>
      </c>
      <c r="H1380" t="s">
        <v>4075</v>
      </c>
      <c r="I1380" s="160" t="s">
        <v>4005</v>
      </c>
      <c r="J1380" t="s">
        <v>5174</v>
      </c>
      <c r="K1380">
        <v>99</v>
      </c>
      <c r="L1380" t="s">
        <v>3999</v>
      </c>
    </row>
    <row r="1381" spans="1:12">
      <c r="A1381" s="15">
        <v>40899997</v>
      </c>
      <c r="B1381" t="s">
        <v>4000</v>
      </c>
      <c r="C1381" t="s">
        <v>5173</v>
      </c>
      <c r="D1381" t="s">
        <v>5175</v>
      </c>
      <c r="E1381" t="s">
        <v>5178</v>
      </c>
      <c r="F1381" t="s">
        <v>4073</v>
      </c>
      <c r="G1381" s="160" t="s">
        <v>4074</v>
      </c>
      <c r="H1381" t="s">
        <v>4075</v>
      </c>
      <c r="I1381" s="160" t="s">
        <v>4005</v>
      </c>
      <c r="J1381" t="s">
        <v>5174</v>
      </c>
      <c r="K1381">
        <v>99</v>
      </c>
      <c r="L1381" t="s">
        <v>3999</v>
      </c>
    </row>
    <row r="1382" spans="1:12">
      <c r="A1382" s="15">
        <v>40899999</v>
      </c>
      <c r="B1382" t="s">
        <v>4000</v>
      </c>
      <c r="C1382" t="s">
        <v>5173</v>
      </c>
      <c r="D1382" t="s">
        <v>5175</v>
      </c>
      <c r="E1382" t="s">
        <v>5179</v>
      </c>
      <c r="F1382" t="s">
        <v>4073</v>
      </c>
      <c r="G1382" s="160" t="s">
        <v>4074</v>
      </c>
      <c r="H1382" t="s">
        <v>4075</v>
      </c>
      <c r="I1382" s="160" t="s">
        <v>4005</v>
      </c>
      <c r="J1382" t="s">
        <v>5174</v>
      </c>
      <c r="K1382">
        <v>99</v>
      </c>
      <c r="L1382" t="s">
        <v>3999</v>
      </c>
    </row>
    <row r="1383" spans="1:12">
      <c r="A1383" s="15">
        <v>41000101</v>
      </c>
      <c r="B1383" t="s">
        <v>4000</v>
      </c>
      <c r="C1383" t="s">
        <v>4002</v>
      </c>
      <c r="D1383" t="s">
        <v>5180</v>
      </c>
      <c r="E1383" t="s">
        <v>5181</v>
      </c>
      <c r="F1383" t="s">
        <v>4004</v>
      </c>
      <c r="G1383" s="160" t="s">
        <v>4005</v>
      </c>
      <c r="H1383" t="s">
        <v>4006</v>
      </c>
      <c r="I1383" s="160" t="s">
        <v>3995</v>
      </c>
      <c r="J1383" t="s">
        <v>4002</v>
      </c>
      <c r="K1383" s="160" t="s">
        <v>4009</v>
      </c>
      <c r="L1383" t="s">
        <v>4010</v>
      </c>
    </row>
    <row r="1384" spans="1:12">
      <c r="A1384" s="15">
        <v>41000115</v>
      </c>
      <c r="B1384" t="s">
        <v>4000</v>
      </c>
      <c r="C1384" t="s">
        <v>4002</v>
      </c>
      <c r="D1384" t="s">
        <v>5180</v>
      </c>
      <c r="E1384" t="s">
        <v>5182</v>
      </c>
      <c r="F1384" t="s">
        <v>4004</v>
      </c>
      <c r="G1384" s="160" t="s">
        <v>4005</v>
      </c>
      <c r="H1384" t="s">
        <v>4006</v>
      </c>
      <c r="I1384" s="160" t="s">
        <v>3995</v>
      </c>
      <c r="J1384" t="s">
        <v>4002</v>
      </c>
      <c r="K1384" s="160" t="s">
        <v>4009</v>
      </c>
      <c r="L1384" t="s">
        <v>4010</v>
      </c>
    </row>
    <row r="1385" spans="1:12">
      <c r="A1385" s="15">
        <v>41000125</v>
      </c>
      <c r="B1385" t="s">
        <v>4000</v>
      </c>
      <c r="C1385" t="s">
        <v>4002</v>
      </c>
      <c r="D1385" t="s">
        <v>5180</v>
      </c>
      <c r="E1385" t="s">
        <v>5183</v>
      </c>
      <c r="F1385" t="s">
        <v>4004</v>
      </c>
      <c r="G1385" s="160" t="s">
        <v>4005</v>
      </c>
      <c r="H1385" t="s">
        <v>4006</v>
      </c>
      <c r="I1385" s="160" t="s">
        <v>3995</v>
      </c>
      <c r="J1385" t="s">
        <v>4002</v>
      </c>
      <c r="K1385" s="160" t="s">
        <v>4009</v>
      </c>
      <c r="L1385" t="s">
        <v>4010</v>
      </c>
    </row>
    <row r="1386" spans="1:12">
      <c r="A1386" s="15">
        <v>41000126</v>
      </c>
      <c r="B1386" t="s">
        <v>4000</v>
      </c>
      <c r="C1386" t="s">
        <v>4002</v>
      </c>
      <c r="D1386" t="s">
        <v>5180</v>
      </c>
      <c r="E1386" t="s">
        <v>5184</v>
      </c>
      <c r="F1386" t="s">
        <v>4004</v>
      </c>
      <c r="G1386" s="160" t="s">
        <v>4005</v>
      </c>
      <c r="H1386" t="s">
        <v>4006</v>
      </c>
      <c r="I1386" s="160" t="s">
        <v>3995</v>
      </c>
      <c r="J1386" t="s">
        <v>4002</v>
      </c>
      <c r="K1386" s="160" t="s">
        <v>4009</v>
      </c>
      <c r="L1386" t="s">
        <v>4010</v>
      </c>
    </row>
    <row r="1387" spans="1:12">
      <c r="A1387" s="15">
        <v>41000130</v>
      </c>
      <c r="B1387" t="s">
        <v>4000</v>
      </c>
      <c r="C1387" t="s">
        <v>4002</v>
      </c>
      <c r="D1387" t="s">
        <v>5180</v>
      </c>
      <c r="E1387" t="s">
        <v>4607</v>
      </c>
      <c r="F1387" t="s">
        <v>4004</v>
      </c>
      <c r="G1387" s="160" t="s">
        <v>4005</v>
      </c>
      <c r="H1387" t="s">
        <v>4006</v>
      </c>
      <c r="I1387" s="160" t="s">
        <v>3995</v>
      </c>
      <c r="J1387" t="s">
        <v>4002</v>
      </c>
      <c r="K1387" s="160" t="s">
        <v>4009</v>
      </c>
      <c r="L1387" t="s">
        <v>4010</v>
      </c>
    </row>
    <row r="1388" spans="1:12">
      <c r="A1388" s="15">
        <v>41000131</v>
      </c>
      <c r="B1388" t="s">
        <v>4000</v>
      </c>
      <c r="C1388" t="s">
        <v>4002</v>
      </c>
      <c r="D1388" t="s">
        <v>5180</v>
      </c>
      <c r="E1388" t="s">
        <v>5185</v>
      </c>
      <c r="F1388" t="s">
        <v>4004</v>
      </c>
      <c r="G1388" s="160" t="s">
        <v>4005</v>
      </c>
      <c r="H1388" t="s">
        <v>4006</v>
      </c>
      <c r="I1388" s="160" t="s">
        <v>3995</v>
      </c>
      <c r="J1388" t="s">
        <v>4002</v>
      </c>
      <c r="K1388">
        <v>99</v>
      </c>
      <c r="L1388" t="s">
        <v>3999</v>
      </c>
    </row>
    <row r="1389" spans="1:12">
      <c r="A1389" s="15">
        <v>41000132</v>
      </c>
      <c r="B1389" t="s">
        <v>4000</v>
      </c>
      <c r="C1389" t="s">
        <v>4002</v>
      </c>
      <c r="D1389" t="s">
        <v>5180</v>
      </c>
      <c r="E1389" t="s">
        <v>5186</v>
      </c>
      <c r="F1389" t="s">
        <v>4004</v>
      </c>
      <c r="G1389" s="160" t="s">
        <v>4005</v>
      </c>
      <c r="H1389" t="s">
        <v>4006</v>
      </c>
      <c r="I1389" s="160" t="s">
        <v>3995</v>
      </c>
      <c r="J1389" t="s">
        <v>4002</v>
      </c>
      <c r="K1389" s="160" t="s">
        <v>4009</v>
      </c>
      <c r="L1389" t="s">
        <v>4010</v>
      </c>
    </row>
    <row r="1390" spans="1:12">
      <c r="A1390" s="15">
        <v>41000133</v>
      </c>
      <c r="B1390" t="s">
        <v>4000</v>
      </c>
      <c r="C1390" t="s">
        <v>4002</v>
      </c>
      <c r="D1390" t="s">
        <v>5180</v>
      </c>
      <c r="E1390" t="s">
        <v>5187</v>
      </c>
      <c r="F1390" t="s">
        <v>4004</v>
      </c>
      <c r="G1390" s="160" t="s">
        <v>4005</v>
      </c>
      <c r="H1390" t="s">
        <v>4006</v>
      </c>
      <c r="I1390" s="160" t="s">
        <v>3995</v>
      </c>
      <c r="J1390" t="s">
        <v>4002</v>
      </c>
      <c r="K1390">
        <v>99</v>
      </c>
      <c r="L1390" t="s">
        <v>3999</v>
      </c>
    </row>
    <row r="1391" spans="1:12">
      <c r="A1391" s="15">
        <v>41000140</v>
      </c>
      <c r="B1391" t="s">
        <v>4000</v>
      </c>
      <c r="C1391" t="s">
        <v>4002</v>
      </c>
      <c r="D1391" t="s">
        <v>5180</v>
      </c>
      <c r="E1391" t="s">
        <v>5188</v>
      </c>
      <c r="F1391" t="s">
        <v>4004</v>
      </c>
      <c r="G1391" s="160" t="s">
        <v>4005</v>
      </c>
      <c r="H1391" t="s">
        <v>4006</v>
      </c>
      <c r="I1391" s="160" t="s">
        <v>3995</v>
      </c>
      <c r="J1391" t="s">
        <v>4002</v>
      </c>
      <c r="K1391" s="160" t="s">
        <v>4009</v>
      </c>
      <c r="L1391" t="s">
        <v>4010</v>
      </c>
    </row>
    <row r="1392" spans="1:12">
      <c r="A1392" s="15">
        <v>41000141</v>
      </c>
      <c r="B1392" t="s">
        <v>4000</v>
      </c>
      <c r="C1392" t="s">
        <v>4002</v>
      </c>
      <c r="D1392" t="s">
        <v>5180</v>
      </c>
      <c r="E1392" t="s">
        <v>5189</v>
      </c>
      <c r="F1392" t="s">
        <v>4004</v>
      </c>
      <c r="G1392" s="160" t="s">
        <v>4005</v>
      </c>
      <c r="H1392" t="s">
        <v>4006</v>
      </c>
      <c r="I1392" s="160" t="s">
        <v>3995</v>
      </c>
      <c r="J1392" t="s">
        <v>4002</v>
      </c>
      <c r="K1392" s="160" t="s">
        <v>4009</v>
      </c>
      <c r="L1392" t="s">
        <v>4010</v>
      </c>
    </row>
    <row r="1393" spans="1:12">
      <c r="A1393" s="15">
        <v>41000142</v>
      </c>
      <c r="B1393" t="s">
        <v>4000</v>
      </c>
      <c r="C1393" t="s">
        <v>4002</v>
      </c>
      <c r="D1393" t="s">
        <v>5180</v>
      </c>
      <c r="E1393" t="s">
        <v>5190</v>
      </c>
      <c r="F1393" t="s">
        <v>4004</v>
      </c>
      <c r="G1393" s="160" t="s">
        <v>4005</v>
      </c>
      <c r="H1393" t="s">
        <v>4006</v>
      </c>
      <c r="I1393" s="160" t="s">
        <v>3995</v>
      </c>
      <c r="J1393" t="s">
        <v>4002</v>
      </c>
      <c r="K1393" s="160" t="s">
        <v>4009</v>
      </c>
      <c r="L1393" t="s">
        <v>4010</v>
      </c>
    </row>
    <row r="1394" spans="1:12">
      <c r="A1394" s="15">
        <v>41000143</v>
      </c>
      <c r="B1394" t="s">
        <v>4000</v>
      </c>
      <c r="C1394" t="s">
        <v>4002</v>
      </c>
      <c r="D1394" t="s">
        <v>5180</v>
      </c>
      <c r="E1394" t="s">
        <v>5191</v>
      </c>
      <c r="F1394" t="s">
        <v>4004</v>
      </c>
      <c r="G1394" s="160" t="s">
        <v>4005</v>
      </c>
      <c r="H1394" t="s">
        <v>4006</v>
      </c>
      <c r="I1394" s="160" t="s">
        <v>3995</v>
      </c>
      <c r="J1394" t="s">
        <v>4002</v>
      </c>
      <c r="K1394" s="160" t="s">
        <v>4009</v>
      </c>
      <c r="L1394" t="s">
        <v>4010</v>
      </c>
    </row>
    <row r="1395" spans="1:12">
      <c r="A1395" s="15">
        <v>41000144</v>
      </c>
      <c r="B1395" t="s">
        <v>4000</v>
      </c>
      <c r="C1395" t="s">
        <v>4002</v>
      </c>
      <c r="D1395" t="s">
        <v>5180</v>
      </c>
      <c r="E1395" t="s">
        <v>5192</v>
      </c>
      <c r="F1395" t="s">
        <v>4004</v>
      </c>
      <c r="G1395" s="160" t="s">
        <v>4005</v>
      </c>
      <c r="H1395" t="s">
        <v>4006</v>
      </c>
      <c r="I1395" s="160" t="s">
        <v>3995</v>
      </c>
      <c r="J1395" t="s">
        <v>4002</v>
      </c>
      <c r="K1395" s="160" t="s">
        <v>4009</v>
      </c>
      <c r="L1395" t="s">
        <v>4010</v>
      </c>
    </row>
    <row r="1396" spans="1:12">
      <c r="A1396" s="15">
        <v>41000145</v>
      </c>
      <c r="B1396" t="s">
        <v>4000</v>
      </c>
      <c r="C1396" t="s">
        <v>4002</v>
      </c>
      <c r="D1396" t="s">
        <v>5180</v>
      </c>
      <c r="E1396" t="s">
        <v>5193</v>
      </c>
      <c r="F1396" t="s">
        <v>4004</v>
      </c>
      <c r="G1396" s="160" t="s">
        <v>4005</v>
      </c>
      <c r="H1396" t="s">
        <v>4006</v>
      </c>
      <c r="I1396" s="160" t="s">
        <v>3995</v>
      </c>
      <c r="J1396" t="s">
        <v>4002</v>
      </c>
      <c r="K1396" s="160" t="s">
        <v>4009</v>
      </c>
      <c r="L1396" t="s">
        <v>4010</v>
      </c>
    </row>
    <row r="1397" spans="1:12">
      <c r="A1397" s="15">
        <v>41000146</v>
      </c>
      <c r="B1397" t="s">
        <v>4000</v>
      </c>
      <c r="C1397" t="s">
        <v>4002</v>
      </c>
      <c r="D1397" t="s">
        <v>5180</v>
      </c>
      <c r="E1397" t="s">
        <v>5194</v>
      </c>
      <c r="F1397" t="s">
        <v>4004</v>
      </c>
      <c r="G1397" s="160" t="s">
        <v>4005</v>
      </c>
      <c r="H1397" t="s">
        <v>4006</v>
      </c>
      <c r="I1397" s="160" t="s">
        <v>3995</v>
      </c>
      <c r="J1397" t="s">
        <v>4002</v>
      </c>
      <c r="K1397" s="160" t="s">
        <v>4009</v>
      </c>
      <c r="L1397" t="s">
        <v>4010</v>
      </c>
    </row>
    <row r="1398" spans="1:12">
      <c r="A1398" s="15">
        <v>41000147</v>
      </c>
      <c r="B1398" t="s">
        <v>4000</v>
      </c>
      <c r="C1398" t="s">
        <v>4002</v>
      </c>
      <c r="D1398" t="s">
        <v>5180</v>
      </c>
      <c r="E1398" t="s">
        <v>5195</v>
      </c>
      <c r="F1398" t="s">
        <v>4004</v>
      </c>
      <c r="G1398" s="160" t="s">
        <v>4005</v>
      </c>
      <c r="H1398" t="s">
        <v>4006</v>
      </c>
      <c r="I1398" s="160" t="s">
        <v>3995</v>
      </c>
      <c r="J1398" t="s">
        <v>4002</v>
      </c>
      <c r="K1398" s="160" t="s">
        <v>4009</v>
      </c>
      <c r="L1398" t="s">
        <v>4010</v>
      </c>
    </row>
    <row r="1399" spans="1:12">
      <c r="A1399" s="15">
        <v>41000160</v>
      </c>
      <c r="B1399" t="s">
        <v>4000</v>
      </c>
      <c r="C1399" t="s">
        <v>4002</v>
      </c>
      <c r="D1399" t="s">
        <v>5180</v>
      </c>
      <c r="E1399" t="s">
        <v>5196</v>
      </c>
      <c r="F1399" t="s">
        <v>4004</v>
      </c>
      <c r="G1399">
        <v>10</v>
      </c>
      <c r="H1399" t="s">
        <v>4358</v>
      </c>
      <c r="I1399" s="160" t="s">
        <v>4076</v>
      </c>
      <c r="J1399" t="s">
        <v>3999</v>
      </c>
      <c r="K1399">
        <v>99</v>
      </c>
      <c r="L1399" t="s">
        <v>3999</v>
      </c>
    </row>
    <row r="1400" spans="1:12">
      <c r="A1400" s="15">
        <v>41000161</v>
      </c>
      <c r="B1400" t="s">
        <v>4000</v>
      </c>
      <c r="C1400" t="s">
        <v>4002</v>
      </c>
      <c r="D1400" t="s">
        <v>5180</v>
      </c>
      <c r="E1400" t="s">
        <v>5197</v>
      </c>
      <c r="F1400" t="s">
        <v>4004</v>
      </c>
      <c r="G1400">
        <v>10</v>
      </c>
      <c r="H1400" t="s">
        <v>4358</v>
      </c>
      <c r="I1400" s="160" t="s">
        <v>4076</v>
      </c>
      <c r="J1400" t="s">
        <v>3999</v>
      </c>
      <c r="K1400">
        <v>99</v>
      </c>
      <c r="L1400" t="s">
        <v>3999</v>
      </c>
    </row>
    <row r="1401" spans="1:12">
      <c r="A1401" s="15">
        <v>41000162</v>
      </c>
      <c r="B1401" t="s">
        <v>4000</v>
      </c>
      <c r="C1401" t="s">
        <v>4002</v>
      </c>
      <c r="D1401" t="s">
        <v>5180</v>
      </c>
      <c r="E1401" t="s">
        <v>5198</v>
      </c>
      <c r="F1401" t="s">
        <v>4004</v>
      </c>
      <c r="G1401">
        <v>10</v>
      </c>
      <c r="H1401" t="s">
        <v>4358</v>
      </c>
      <c r="I1401" s="160" t="s">
        <v>4076</v>
      </c>
      <c r="J1401" t="s">
        <v>3999</v>
      </c>
      <c r="K1401">
        <v>99</v>
      </c>
      <c r="L1401" t="s">
        <v>3999</v>
      </c>
    </row>
    <row r="1402" spans="1:12">
      <c r="A1402" s="15">
        <v>41000163</v>
      </c>
      <c r="B1402" t="s">
        <v>4000</v>
      </c>
      <c r="C1402" t="s">
        <v>4002</v>
      </c>
      <c r="D1402" t="s">
        <v>5180</v>
      </c>
      <c r="E1402" t="s">
        <v>5199</v>
      </c>
      <c r="F1402" t="s">
        <v>4004</v>
      </c>
      <c r="G1402">
        <v>10</v>
      </c>
      <c r="H1402" t="s">
        <v>4358</v>
      </c>
      <c r="I1402" s="160" t="s">
        <v>4076</v>
      </c>
      <c r="J1402" t="s">
        <v>3999</v>
      </c>
      <c r="K1402">
        <v>99</v>
      </c>
      <c r="L1402" t="s">
        <v>3999</v>
      </c>
    </row>
    <row r="1403" spans="1:12">
      <c r="A1403" s="15">
        <v>41000164</v>
      </c>
      <c r="B1403" t="s">
        <v>4000</v>
      </c>
      <c r="C1403" t="s">
        <v>4002</v>
      </c>
      <c r="D1403" t="s">
        <v>5180</v>
      </c>
      <c r="E1403" t="s">
        <v>5200</v>
      </c>
      <c r="F1403" t="s">
        <v>4004</v>
      </c>
      <c r="G1403">
        <v>10</v>
      </c>
      <c r="H1403" t="s">
        <v>4358</v>
      </c>
      <c r="I1403" s="160" t="s">
        <v>4076</v>
      </c>
      <c r="J1403" t="s">
        <v>3999</v>
      </c>
      <c r="K1403">
        <v>99</v>
      </c>
      <c r="L1403" t="s">
        <v>3999</v>
      </c>
    </row>
    <row r="1404" spans="1:12">
      <c r="A1404" s="15">
        <v>41000165</v>
      </c>
      <c r="B1404" t="s">
        <v>4000</v>
      </c>
      <c r="C1404" t="s">
        <v>4002</v>
      </c>
      <c r="D1404" t="s">
        <v>5180</v>
      </c>
      <c r="E1404" t="s">
        <v>5201</v>
      </c>
      <c r="F1404" t="s">
        <v>4004</v>
      </c>
      <c r="G1404">
        <v>10</v>
      </c>
      <c r="H1404" t="s">
        <v>4358</v>
      </c>
      <c r="I1404" s="160" t="s">
        <v>4076</v>
      </c>
      <c r="J1404" t="s">
        <v>3999</v>
      </c>
      <c r="K1404">
        <v>99</v>
      </c>
      <c r="L1404" t="s">
        <v>3999</v>
      </c>
    </row>
    <row r="1405" spans="1:12">
      <c r="A1405" s="15">
        <v>41000166</v>
      </c>
      <c r="B1405" t="s">
        <v>4000</v>
      </c>
      <c r="C1405" t="s">
        <v>4002</v>
      </c>
      <c r="D1405" t="s">
        <v>5180</v>
      </c>
      <c r="E1405" t="s">
        <v>5202</v>
      </c>
      <c r="F1405" t="s">
        <v>4004</v>
      </c>
      <c r="G1405">
        <v>10</v>
      </c>
      <c r="H1405" t="s">
        <v>4358</v>
      </c>
      <c r="I1405" s="160" t="s">
        <v>4076</v>
      </c>
      <c r="J1405" t="s">
        <v>3999</v>
      </c>
      <c r="K1405">
        <v>99</v>
      </c>
      <c r="L1405" t="s">
        <v>3999</v>
      </c>
    </row>
    <row r="1406" spans="1:12">
      <c r="A1406" s="15">
        <v>41000202</v>
      </c>
      <c r="B1406" t="s">
        <v>4000</v>
      </c>
      <c r="C1406" t="s">
        <v>4002</v>
      </c>
      <c r="D1406" t="s">
        <v>5203</v>
      </c>
      <c r="E1406" t="s">
        <v>5181</v>
      </c>
      <c r="F1406" t="s">
        <v>4004</v>
      </c>
      <c r="G1406" s="160" t="s">
        <v>4005</v>
      </c>
      <c r="H1406" t="s">
        <v>4006</v>
      </c>
      <c r="I1406" s="160" t="s">
        <v>3995</v>
      </c>
      <c r="J1406" t="s">
        <v>4002</v>
      </c>
      <c r="K1406">
        <v>99</v>
      </c>
      <c r="L1406" t="s">
        <v>3999</v>
      </c>
    </row>
    <row r="1407" spans="1:12">
      <c r="A1407" s="15">
        <v>41000215</v>
      </c>
      <c r="B1407" t="s">
        <v>4000</v>
      </c>
      <c r="C1407" t="s">
        <v>4002</v>
      </c>
      <c r="D1407" t="s">
        <v>5203</v>
      </c>
      <c r="E1407" t="s">
        <v>5182</v>
      </c>
      <c r="F1407" t="s">
        <v>4004</v>
      </c>
      <c r="G1407" s="160" t="s">
        <v>4005</v>
      </c>
      <c r="H1407" t="s">
        <v>4006</v>
      </c>
      <c r="I1407" s="160" t="s">
        <v>3995</v>
      </c>
      <c r="J1407" t="s">
        <v>4002</v>
      </c>
      <c r="K1407" s="160" t="s">
        <v>4009</v>
      </c>
      <c r="L1407" t="s">
        <v>4010</v>
      </c>
    </row>
    <row r="1408" spans="1:12">
      <c r="A1408" s="15">
        <v>41000225</v>
      </c>
      <c r="B1408" t="s">
        <v>4000</v>
      </c>
      <c r="C1408" t="s">
        <v>4002</v>
      </c>
      <c r="D1408" t="s">
        <v>5203</v>
      </c>
      <c r="E1408" t="s">
        <v>5183</v>
      </c>
      <c r="F1408" t="s">
        <v>4004</v>
      </c>
      <c r="G1408" s="160" t="s">
        <v>4005</v>
      </c>
      <c r="H1408" t="s">
        <v>4006</v>
      </c>
      <c r="I1408" s="160" t="s">
        <v>3995</v>
      </c>
      <c r="J1408" t="s">
        <v>4002</v>
      </c>
      <c r="K1408" s="160" t="s">
        <v>4009</v>
      </c>
      <c r="L1408" t="s">
        <v>4010</v>
      </c>
    </row>
    <row r="1409" spans="1:12">
      <c r="A1409" s="15">
        <v>41000226</v>
      </c>
      <c r="B1409" t="s">
        <v>4000</v>
      </c>
      <c r="C1409" t="s">
        <v>4002</v>
      </c>
      <c r="D1409" t="s">
        <v>5203</v>
      </c>
      <c r="E1409" t="s">
        <v>5184</v>
      </c>
      <c r="F1409" t="s">
        <v>4004</v>
      </c>
      <c r="G1409" s="160" t="s">
        <v>4005</v>
      </c>
      <c r="H1409" t="s">
        <v>4006</v>
      </c>
      <c r="I1409" s="160" t="s">
        <v>3995</v>
      </c>
      <c r="J1409" t="s">
        <v>4002</v>
      </c>
      <c r="K1409" s="160" t="s">
        <v>4009</v>
      </c>
      <c r="L1409" t="s">
        <v>4010</v>
      </c>
    </row>
    <row r="1410" spans="1:12">
      <c r="A1410" s="15">
        <v>41000230</v>
      </c>
      <c r="B1410" t="s">
        <v>4000</v>
      </c>
      <c r="C1410" t="s">
        <v>4002</v>
      </c>
      <c r="D1410" t="s">
        <v>5203</v>
      </c>
      <c r="E1410" t="s">
        <v>4607</v>
      </c>
      <c r="F1410" t="s">
        <v>4004</v>
      </c>
      <c r="G1410" s="160" t="s">
        <v>4005</v>
      </c>
      <c r="H1410" t="s">
        <v>4006</v>
      </c>
      <c r="I1410" s="160" t="s">
        <v>3995</v>
      </c>
      <c r="J1410" t="s">
        <v>4002</v>
      </c>
      <c r="K1410" s="160" t="s">
        <v>4009</v>
      </c>
      <c r="L1410" t="s">
        <v>4010</v>
      </c>
    </row>
    <row r="1411" spans="1:12">
      <c r="A1411" s="15">
        <v>41000231</v>
      </c>
      <c r="B1411" t="s">
        <v>4000</v>
      </c>
      <c r="C1411" t="s">
        <v>4002</v>
      </c>
      <c r="D1411" t="s">
        <v>5203</v>
      </c>
      <c r="E1411" t="s">
        <v>5185</v>
      </c>
      <c r="F1411" t="s">
        <v>4004</v>
      </c>
      <c r="G1411" s="160" t="s">
        <v>4005</v>
      </c>
      <c r="H1411" t="s">
        <v>4006</v>
      </c>
      <c r="I1411" s="160" t="s">
        <v>3995</v>
      </c>
      <c r="J1411" t="s">
        <v>4002</v>
      </c>
      <c r="K1411" s="160" t="s">
        <v>4009</v>
      </c>
      <c r="L1411" t="s">
        <v>4010</v>
      </c>
    </row>
    <row r="1412" spans="1:12">
      <c r="A1412" s="15">
        <v>41000232</v>
      </c>
      <c r="B1412" t="s">
        <v>4000</v>
      </c>
      <c r="C1412" t="s">
        <v>4002</v>
      </c>
      <c r="D1412" t="s">
        <v>5203</v>
      </c>
      <c r="E1412" t="s">
        <v>5186</v>
      </c>
      <c r="F1412" t="s">
        <v>4004</v>
      </c>
      <c r="G1412" s="160" t="s">
        <v>4005</v>
      </c>
      <c r="H1412" t="s">
        <v>4006</v>
      </c>
      <c r="I1412" s="160" t="s">
        <v>3995</v>
      </c>
      <c r="J1412" t="s">
        <v>4002</v>
      </c>
      <c r="K1412" s="160" t="s">
        <v>4009</v>
      </c>
      <c r="L1412" t="s">
        <v>4010</v>
      </c>
    </row>
    <row r="1413" spans="1:12">
      <c r="A1413" s="15">
        <v>41000233</v>
      </c>
      <c r="B1413" t="s">
        <v>4000</v>
      </c>
      <c r="C1413" t="s">
        <v>4002</v>
      </c>
      <c r="D1413" t="s">
        <v>5203</v>
      </c>
      <c r="E1413" t="s">
        <v>5187</v>
      </c>
      <c r="F1413" t="s">
        <v>4004</v>
      </c>
      <c r="G1413" s="160" t="s">
        <v>4005</v>
      </c>
      <c r="H1413" t="s">
        <v>4006</v>
      </c>
      <c r="I1413" s="160" t="s">
        <v>3995</v>
      </c>
      <c r="J1413" t="s">
        <v>4002</v>
      </c>
      <c r="K1413" s="160" t="s">
        <v>4009</v>
      </c>
      <c r="L1413" t="s">
        <v>4010</v>
      </c>
    </row>
    <row r="1414" spans="1:12">
      <c r="A1414" s="15">
        <v>41000240</v>
      </c>
      <c r="B1414" t="s">
        <v>4000</v>
      </c>
      <c r="C1414" t="s">
        <v>4002</v>
      </c>
      <c r="D1414" t="s">
        <v>5203</v>
      </c>
      <c r="E1414" t="s">
        <v>5188</v>
      </c>
      <c r="F1414" t="s">
        <v>4004</v>
      </c>
      <c r="G1414" s="160" t="s">
        <v>4005</v>
      </c>
      <c r="H1414" t="s">
        <v>4006</v>
      </c>
      <c r="I1414" s="160" t="s">
        <v>3995</v>
      </c>
      <c r="J1414" t="s">
        <v>4002</v>
      </c>
      <c r="K1414" s="160" t="s">
        <v>4009</v>
      </c>
      <c r="L1414" t="s">
        <v>4010</v>
      </c>
    </row>
    <row r="1415" spans="1:12">
      <c r="A1415" s="15">
        <v>41000241</v>
      </c>
      <c r="B1415" t="s">
        <v>4000</v>
      </c>
      <c r="C1415" t="s">
        <v>4002</v>
      </c>
      <c r="D1415" t="s">
        <v>5203</v>
      </c>
      <c r="E1415" t="s">
        <v>5189</v>
      </c>
      <c r="F1415" t="s">
        <v>4004</v>
      </c>
      <c r="G1415" s="160" t="s">
        <v>4005</v>
      </c>
      <c r="H1415" t="s">
        <v>4006</v>
      </c>
      <c r="I1415" s="160" t="s">
        <v>3995</v>
      </c>
      <c r="J1415" t="s">
        <v>4002</v>
      </c>
      <c r="K1415" s="160" t="s">
        <v>4009</v>
      </c>
      <c r="L1415" t="s">
        <v>4010</v>
      </c>
    </row>
    <row r="1416" spans="1:12">
      <c r="A1416" s="15">
        <v>41000242</v>
      </c>
      <c r="B1416" t="s">
        <v>4000</v>
      </c>
      <c r="C1416" t="s">
        <v>4002</v>
      </c>
      <c r="D1416" t="s">
        <v>5203</v>
      </c>
      <c r="E1416" t="s">
        <v>5190</v>
      </c>
      <c r="F1416" t="s">
        <v>4004</v>
      </c>
      <c r="G1416" s="160" t="s">
        <v>4005</v>
      </c>
      <c r="H1416" t="s">
        <v>4006</v>
      </c>
      <c r="I1416" s="160" t="s">
        <v>3995</v>
      </c>
      <c r="J1416" t="s">
        <v>4002</v>
      </c>
      <c r="K1416" s="160" t="s">
        <v>4009</v>
      </c>
      <c r="L1416" t="s">
        <v>4010</v>
      </c>
    </row>
    <row r="1417" spans="1:12">
      <c r="A1417" s="15">
        <v>41000243</v>
      </c>
      <c r="B1417" t="s">
        <v>4000</v>
      </c>
      <c r="C1417" t="s">
        <v>4002</v>
      </c>
      <c r="D1417" t="s">
        <v>5203</v>
      </c>
      <c r="E1417" t="s">
        <v>5191</v>
      </c>
      <c r="F1417" t="s">
        <v>4004</v>
      </c>
      <c r="G1417" s="160" t="s">
        <v>4005</v>
      </c>
      <c r="H1417" t="s">
        <v>4006</v>
      </c>
      <c r="I1417" s="160" t="s">
        <v>3995</v>
      </c>
      <c r="J1417" t="s">
        <v>4002</v>
      </c>
      <c r="K1417" s="160" t="s">
        <v>4009</v>
      </c>
      <c r="L1417" t="s">
        <v>4010</v>
      </c>
    </row>
    <row r="1418" spans="1:12">
      <c r="A1418" s="15">
        <v>41000244</v>
      </c>
      <c r="B1418" t="s">
        <v>4000</v>
      </c>
      <c r="C1418" t="s">
        <v>4002</v>
      </c>
      <c r="D1418" t="s">
        <v>5203</v>
      </c>
      <c r="E1418" t="s">
        <v>5192</v>
      </c>
      <c r="F1418" t="s">
        <v>4004</v>
      </c>
      <c r="G1418" s="160" t="s">
        <v>4005</v>
      </c>
      <c r="H1418" t="s">
        <v>4006</v>
      </c>
      <c r="I1418" s="160" t="s">
        <v>3995</v>
      </c>
      <c r="J1418" t="s">
        <v>4002</v>
      </c>
      <c r="K1418" s="160" t="s">
        <v>4009</v>
      </c>
      <c r="L1418" t="s">
        <v>4010</v>
      </c>
    </row>
    <row r="1419" spans="1:12">
      <c r="A1419" s="15">
        <v>41000245</v>
      </c>
      <c r="B1419" t="s">
        <v>4000</v>
      </c>
      <c r="C1419" t="s">
        <v>4002</v>
      </c>
      <c r="D1419" t="s">
        <v>5203</v>
      </c>
      <c r="E1419" t="s">
        <v>5193</v>
      </c>
      <c r="F1419" t="s">
        <v>4004</v>
      </c>
      <c r="G1419" s="160" t="s">
        <v>4005</v>
      </c>
      <c r="H1419" t="s">
        <v>4006</v>
      </c>
      <c r="I1419" s="160" t="s">
        <v>3995</v>
      </c>
      <c r="J1419" t="s">
        <v>4002</v>
      </c>
      <c r="K1419" s="160" t="s">
        <v>4009</v>
      </c>
      <c r="L1419" t="s">
        <v>4010</v>
      </c>
    </row>
    <row r="1420" spans="1:12">
      <c r="A1420" s="15">
        <v>41000246</v>
      </c>
      <c r="B1420" t="s">
        <v>4000</v>
      </c>
      <c r="C1420" t="s">
        <v>4002</v>
      </c>
      <c r="D1420" t="s">
        <v>5203</v>
      </c>
      <c r="E1420" t="s">
        <v>5194</v>
      </c>
      <c r="F1420" t="s">
        <v>4004</v>
      </c>
      <c r="G1420" s="160" t="s">
        <v>4005</v>
      </c>
      <c r="H1420" t="s">
        <v>4006</v>
      </c>
      <c r="I1420" s="160" t="s">
        <v>3995</v>
      </c>
      <c r="J1420" t="s">
        <v>4002</v>
      </c>
      <c r="K1420" s="160" t="s">
        <v>4009</v>
      </c>
      <c r="L1420" t="s">
        <v>4010</v>
      </c>
    </row>
    <row r="1421" spans="1:12">
      <c r="A1421" s="15">
        <v>41000247</v>
      </c>
      <c r="B1421" t="s">
        <v>4000</v>
      </c>
      <c r="C1421" t="s">
        <v>4002</v>
      </c>
      <c r="D1421" t="s">
        <v>5203</v>
      </c>
      <c r="E1421" t="s">
        <v>5195</v>
      </c>
      <c r="F1421" t="s">
        <v>4004</v>
      </c>
      <c r="G1421" s="160" t="s">
        <v>4005</v>
      </c>
      <c r="H1421" t="s">
        <v>4006</v>
      </c>
      <c r="I1421" s="160" t="s">
        <v>3995</v>
      </c>
      <c r="J1421" t="s">
        <v>4002</v>
      </c>
      <c r="K1421" s="160" t="s">
        <v>4009</v>
      </c>
      <c r="L1421" t="s">
        <v>4010</v>
      </c>
    </row>
    <row r="1422" spans="1:12">
      <c r="A1422" s="15">
        <v>41000260</v>
      </c>
      <c r="B1422" t="s">
        <v>4000</v>
      </c>
      <c r="C1422" t="s">
        <v>4002</v>
      </c>
      <c r="D1422" t="s">
        <v>5203</v>
      </c>
      <c r="E1422" t="s">
        <v>5196</v>
      </c>
      <c r="F1422" t="s">
        <v>4004</v>
      </c>
      <c r="G1422">
        <v>10</v>
      </c>
      <c r="H1422" t="s">
        <v>4358</v>
      </c>
      <c r="I1422" s="160" t="s">
        <v>4076</v>
      </c>
      <c r="J1422" t="s">
        <v>3999</v>
      </c>
      <c r="K1422">
        <v>99</v>
      </c>
      <c r="L1422" t="s">
        <v>3999</v>
      </c>
    </row>
    <row r="1423" spans="1:12">
      <c r="A1423" s="15">
        <v>41000261</v>
      </c>
      <c r="B1423" t="s">
        <v>4000</v>
      </c>
      <c r="C1423" t="s">
        <v>4002</v>
      </c>
      <c r="D1423" t="s">
        <v>5203</v>
      </c>
      <c r="E1423" t="s">
        <v>5197</v>
      </c>
      <c r="F1423" t="s">
        <v>4004</v>
      </c>
      <c r="G1423">
        <v>10</v>
      </c>
      <c r="H1423" t="s">
        <v>4358</v>
      </c>
      <c r="I1423" s="160" t="s">
        <v>4076</v>
      </c>
      <c r="J1423" t="s">
        <v>3999</v>
      </c>
      <c r="K1423">
        <v>99</v>
      </c>
      <c r="L1423" t="s">
        <v>3999</v>
      </c>
    </row>
    <row r="1424" spans="1:12">
      <c r="A1424" s="15">
        <v>41000262</v>
      </c>
      <c r="B1424" t="s">
        <v>4000</v>
      </c>
      <c r="C1424" t="s">
        <v>4002</v>
      </c>
      <c r="D1424" t="s">
        <v>5203</v>
      </c>
      <c r="E1424" t="s">
        <v>5198</v>
      </c>
      <c r="F1424" t="s">
        <v>4004</v>
      </c>
      <c r="G1424">
        <v>10</v>
      </c>
      <c r="H1424" t="s">
        <v>4358</v>
      </c>
      <c r="I1424" s="160" t="s">
        <v>4076</v>
      </c>
      <c r="J1424" t="s">
        <v>3999</v>
      </c>
      <c r="K1424">
        <v>99</v>
      </c>
      <c r="L1424" t="s">
        <v>3999</v>
      </c>
    </row>
    <row r="1425" spans="1:12">
      <c r="A1425" s="15">
        <v>41000263</v>
      </c>
      <c r="B1425" t="s">
        <v>4000</v>
      </c>
      <c r="C1425" t="s">
        <v>4002</v>
      </c>
      <c r="D1425" t="s">
        <v>5203</v>
      </c>
      <c r="E1425" t="s">
        <v>5199</v>
      </c>
      <c r="F1425" t="s">
        <v>4004</v>
      </c>
      <c r="G1425">
        <v>10</v>
      </c>
      <c r="H1425" t="s">
        <v>4358</v>
      </c>
      <c r="I1425" s="160" t="s">
        <v>4076</v>
      </c>
      <c r="J1425" t="s">
        <v>3999</v>
      </c>
      <c r="K1425">
        <v>99</v>
      </c>
      <c r="L1425" t="s">
        <v>3999</v>
      </c>
    </row>
    <row r="1426" spans="1:12">
      <c r="A1426" s="15">
        <v>41000264</v>
      </c>
      <c r="B1426" t="s">
        <v>4000</v>
      </c>
      <c r="C1426" t="s">
        <v>4002</v>
      </c>
      <c r="D1426" t="s">
        <v>5203</v>
      </c>
      <c r="E1426" t="s">
        <v>5200</v>
      </c>
      <c r="F1426" t="s">
        <v>4004</v>
      </c>
      <c r="G1426">
        <v>10</v>
      </c>
      <c r="H1426" t="s">
        <v>4358</v>
      </c>
      <c r="I1426" s="160" t="s">
        <v>4076</v>
      </c>
      <c r="J1426" t="s">
        <v>3999</v>
      </c>
      <c r="K1426">
        <v>99</v>
      </c>
      <c r="L1426" t="s">
        <v>3999</v>
      </c>
    </row>
    <row r="1427" spans="1:12">
      <c r="A1427" s="15">
        <v>41000265</v>
      </c>
      <c r="B1427" t="s">
        <v>4000</v>
      </c>
      <c r="C1427" t="s">
        <v>4002</v>
      </c>
      <c r="D1427" t="s">
        <v>5203</v>
      </c>
      <c r="E1427" t="s">
        <v>5201</v>
      </c>
      <c r="F1427" t="s">
        <v>4004</v>
      </c>
      <c r="G1427">
        <v>10</v>
      </c>
      <c r="H1427" t="s">
        <v>4358</v>
      </c>
      <c r="I1427" s="160" t="s">
        <v>4076</v>
      </c>
      <c r="J1427" t="s">
        <v>3999</v>
      </c>
      <c r="K1427">
        <v>99</v>
      </c>
      <c r="L1427" t="s">
        <v>3999</v>
      </c>
    </row>
    <row r="1428" spans="1:12">
      <c r="A1428" s="15">
        <v>41000266</v>
      </c>
      <c r="B1428" t="s">
        <v>4000</v>
      </c>
      <c r="C1428" t="s">
        <v>4002</v>
      </c>
      <c r="D1428" t="s">
        <v>5203</v>
      </c>
      <c r="E1428" t="s">
        <v>5202</v>
      </c>
      <c r="F1428" t="s">
        <v>4004</v>
      </c>
      <c r="G1428">
        <v>10</v>
      </c>
      <c r="H1428" t="s">
        <v>4358</v>
      </c>
      <c r="I1428" s="160" t="s">
        <v>4076</v>
      </c>
      <c r="J1428" t="s">
        <v>3999</v>
      </c>
      <c r="K1428">
        <v>99</v>
      </c>
      <c r="L1428" t="s">
        <v>3999</v>
      </c>
    </row>
    <row r="1429" spans="1:12">
      <c r="A1429" s="15">
        <v>41080001</v>
      </c>
      <c r="B1429" t="s">
        <v>4000</v>
      </c>
      <c r="C1429" t="s">
        <v>4002</v>
      </c>
      <c r="D1429" t="s">
        <v>5204</v>
      </c>
      <c r="E1429" t="s">
        <v>4391</v>
      </c>
      <c r="F1429" t="s">
        <v>4004</v>
      </c>
      <c r="G1429" s="160" t="s">
        <v>4005</v>
      </c>
      <c r="H1429" t="s">
        <v>4006</v>
      </c>
      <c r="I1429" s="160" t="s">
        <v>3995</v>
      </c>
      <c r="J1429" t="s">
        <v>4002</v>
      </c>
      <c r="K1429" s="160" t="s">
        <v>4009</v>
      </c>
      <c r="L1429" t="s">
        <v>4010</v>
      </c>
    </row>
    <row r="1430" spans="1:12">
      <c r="A1430" s="15">
        <v>41082001</v>
      </c>
      <c r="B1430" t="s">
        <v>4000</v>
      </c>
      <c r="C1430" t="s">
        <v>4002</v>
      </c>
      <c r="D1430" t="s">
        <v>5205</v>
      </c>
      <c r="E1430" t="s">
        <v>4393</v>
      </c>
      <c r="F1430" t="s">
        <v>4004</v>
      </c>
      <c r="G1430">
        <v>10</v>
      </c>
      <c r="H1430" t="s">
        <v>4358</v>
      </c>
      <c r="I1430" s="160" t="s">
        <v>3997</v>
      </c>
      <c r="J1430" t="s">
        <v>4394</v>
      </c>
      <c r="K1430">
        <v>99</v>
      </c>
      <c r="L1430" t="s">
        <v>3999</v>
      </c>
    </row>
    <row r="1431" spans="1:12">
      <c r="A1431" s="15">
        <v>41082002</v>
      </c>
      <c r="B1431" t="s">
        <v>4000</v>
      </c>
      <c r="C1431" t="s">
        <v>4002</v>
      </c>
      <c r="D1431" t="s">
        <v>5205</v>
      </c>
      <c r="E1431" t="s">
        <v>4395</v>
      </c>
      <c r="F1431" t="s">
        <v>4004</v>
      </c>
      <c r="G1431" s="160" t="s">
        <v>4005</v>
      </c>
      <c r="H1431" t="s">
        <v>4006</v>
      </c>
      <c r="I1431" s="160" t="s">
        <v>3995</v>
      </c>
      <c r="J1431" t="s">
        <v>4002</v>
      </c>
      <c r="K1431">
        <v>99</v>
      </c>
      <c r="L1431" t="s">
        <v>3999</v>
      </c>
    </row>
    <row r="1432" spans="1:12">
      <c r="A1432" s="15">
        <v>41082599</v>
      </c>
      <c r="B1432" t="s">
        <v>4000</v>
      </c>
      <c r="C1432" t="s">
        <v>4002</v>
      </c>
      <c r="D1432" t="s">
        <v>5206</v>
      </c>
      <c r="E1432" t="s">
        <v>4020</v>
      </c>
      <c r="F1432" t="s">
        <v>4004</v>
      </c>
      <c r="G1432">
        <v>10</v>
      </c>
      <c r="H1432" t="s">
        <v>4358</v>
      </c>
      <c r="I1432" s="160" t="s">
        <v>3997</v>
      </c>
      <c r="J1432" t="s">
        <v>4394</v>
      </c>
      <c r="K1432">
        <v>99</v>
      </c>
      <c r="L1432" t="s">
        <v>3999</v>
      </c>
    </row>
    <row r="1433" spans="1:12">
      <c r="A1433" s="15">
        <v>41100101</v>
      </c>
      <c r="B1433" t="s">
        <v>4000</v>
      </c>
      <c r="C1433" t="s">
        <v>5207</v>
      </c>
      <c r="D1433" t="s">
        <v>5208</v>
      </c>
      <c r="E1433" t="s">
        <v>4284</v>
      </c>
      <c r="F1433" t="s">
        <v>3994</v>
      </c>
      <c r="G1433" s="160" t="s">
        <v>4005</v>
      </c>
      <c r="H1433" t="s">
        <v>4006</v>
      </c>
      <c r="I1433" s="160" t="s">
        <v>4198</v>
      </c>
      <c r="J1433" t="s">
        <v>5209</v>
      </c>
      <c r="K1433" s="160" t="s">
        <v>4069</v>
      </c>
      <c r="L1433" t="s">
        <v>5210</v>
      </c>
    </row>
    <row r="1434" spans="1:12">
      <c r="A1434" s="15">
        <v>41100102</v>
      </c>
      <c r="B1434" t="s">
        <v>4000</v>
      </c>
      <c r="C1434" t="s">
        <v>5207</v>
      </c>
      <c r="D1434" t="s">
        <v>5208</v>
      </c>
      <c r="E1434" t="s">
        <v>5211</v>
      </c>
      <c r="F1434" t="s">
        <v>3994</v>
      </c>
      <c r="G1434" s="160" t="s">
        <v>4005</v>
      </c>
      <c r="H1434" t="s">
        <v>4006</v>
      </c>
      <c r="I1434" s="160" t="s">
        <v>4198</v>
      </c>
      <c r="J1434" t="s">
        <v>5209</v>
      </c>
      <c r="K1434" s="160" t="s">
        <v>4069</v>
      </c>
      <c r="L1434" t="s">
        <v>5210</v>
      </c>
    </row>
    <row r="1435" spans="1:12">
      <c r="A1435" s="15">
        <v>41100103</v>
      </c>
      <c r="B1435" t="s">
        <v>4000</v>
      </c>
      <c r="C1435" t="s">
        <v>5207</v>
      </c>
      <c r="D1435" t="s">
        <v>5208</v>
      </c>
      <c r="E1435" t="s">
        <v>5212</v>
      </c>
      <c r="F1435" t="s">
        <v>3994</v>
      </c>
      <c r="G1435" s="160" t="s">
        <v>4005</v>
      </c>
      <c r="H1435" t="s">
        <v>4006</v>
      </c>
      <c r="I1435" s="160" t="s">
        <v>4198</v>
      </c>
      <c r="J1435" t="s">
        <v>5209</v>
      </c>
      <c r="K1435" s="160" t="s">
        <v>4069</v>
      </c>
      <c r="L1435" t="s">
        <v>5210</v>
      </c>
    </row>
    <row r="1436" spans="1:12">
      <c r="A1436" s="15">
        <v>41100104</v>
      </c>
      <c r="B1436" t="s">
        <v>4000</v>
      </c>
      <c r="C1436" t="s">
        <v>5207</v>
      </c>
      <c r="D1436" t="s">
        <v>5208</v>
      </c>
      <c r="E1436" t="s">
        <v>5213</v>
      </c>
      <c r="F1436" t="s">
        <v>3994</v>
      </c>
      <c r="G1436" s="160" t="s">
        <v>4005</v>
      </c>
      <c r="H1436" t="s">
        <v>4006</v>
      </c>
      <c r="I1436" s="160" t="s">
        <v>4198</v>
      </c>
      <c r="J1436" t="s">
        <v>5209</v>
      </c>
      <c r="K1436" s="160" t="s">
        <v>4069</v>
      </c>
      <c r="L1436" t="s">
        <v>5210</v>
      </c>
    </row>
    <row r="1437" spans="1:12">
      <c r="A1437" s="15">
        <v>41100105</v>
      </c>
      <c r="B1437" t="s">
        <v>4000</v>
      </c>
      <c r="C1437" t="s">
        <v>5207</v>
      </c>
      <c r="D1437" t="s">
        <v>5208</v>
      </c>
      <c r="E1437" t="s">
        <v>5214</v>
      </c>
      <c r="F1437" t="s">
        <v>3994</v>
      </c>
      <c r="G1437" s="160" t="s">
        <v>4005</v>
      </c>
      <c r="H1437" t="s">
        <v>4006</v>
      </c>
      <c r="I1437" s="160" t="s">
        <v>4198</v>
      </c>
      <c r="J1437" t="s">
        <v>5209</v>
      </c>
      <c r="K1437" s="160" t="s">
        <v>4069</v>
      </c>
      <c r="L1437" t="s">
        <v>5210</v>
      </c>
    </row>
    <row r="1438" spans="1:12">
      <c r="A1438" s="15">
        <v>42500101</v>
      </c>
      <c r="B1438" t="s">
        <v>4000</v>
      </c>
      <c r="C1438" t="s">
        <v>5215</v>
      </c>
      <c r="D1438" t="s">
        <v>5215</v>
      </c>
      <c r="E1438" t="s">
        <v>5216</v>
      </c>
      <c r="F1438" t="s">
        <v>4073</v>
      </c>
      <c r="G1438" s="160" t="s">
        <v>4074</v>
      </c>
      <c r="H1438" t="s">
        <v>4075</v>
      </c>
      <c r="I1438" s="160" t="s">
        <v>4198</v>
      </c>
      <c r="J1438" t="s">
        <v>5217</v>
      </c>
      <c r="K1438">
        <v>99</v>
      </c>
      <c r="L1438" t="s">
        <v>3999</v>
      </c>
    </row>
    <row r="1439" spans="1:12">
      <c r="A1439" s="15">
        <v>42500102</v>
      </c>
      <c r="B1439" t="s">
        <v>4000</v>
      </c>
      <c r="C1439" t="s">
        <v>5215</v>
      </c>
      <c r="D1439" t="s">
        <v>5215</v>
      </c>
      <c r="E1439" t="s">
        <v>5218</v>
      </c>
      <c r="F1439" t="s">
        <v>4073</v>
      </c>
      <c r="G1439" s="160" t="s">
        <v>4074</v>
      </c>
      <c r="H1439" t="s">
        <v>4075</v>
      </c>
      <c r="I1439" s="160" t="s">
        <v>4198</v>
      </c>
      <c r="J1439" t="s">
        <v>5217</v>
      </c>
      <c r="K1439">
        <v>99</v>
      </c>
      <c r="L1439" t="s">
        <v>3999</v>
      </c>
    </row>
    <row r="1440" spans="1:12">
      <c r="A1440" s="15">
        <v>42500201</v>
      </c>
      <c r="B1440" t="s">
        <v>4000</v>
      </c>
      <c r="C1440" t="s">
        <v>5215</v>
      </c>
      <c r="D1440" t="s">
        <v>5215</v>
      </c>
      <c r="E1440" t="s">
        <v>5219</v>
      </c>
      <c r="F1440" t="s">
        <v>4073</v>
      </c>
      <c r="G1440" s="160" t="s">
        <v>4074</v>
      </c>
      <c r="H1440" t="s">
        <v>4075</v>
      </c>
      <c r="I1440" s="160" t="s">
        <v>4076</v>
      </c>
      <c r="J1440" t="s">
        <v>4077</v>
      </c>
      <c r="K1440">
        <v>99</v>
      </c>
      <c r="L1440" t="s">
        <v>3999</v>
      </c>
    </row>
    <row r="1441" spans="1:12">
      <c r="A1441" s="15">
        <v>42500202</v>
      </c>
      <c r="B1441" t="s">
        <v>4000</v>
      </c>
      <c r="C1441" t="s">
        <v>5215</v>
      </c>
      <c r="D1441" t="s">
        <v>5215</v>
      </c>
      <c r="E1441" t="s">
        <v>5220</v>
      </c>
      <c r="F1441" t="s">
        <v>4073</v>
      </c>
      <c r="G1441" s="160" t="s">
        <v>4074</v>
      </c>
      <c r="H1441" t="s">
        <v>4075</v>
      </c>
      <c r="I1441" s="160" t="s">
        <v>4076</v>
      </c>
      <c r="J1441" t="s">
        <v>4077</v>
      </c>
      <c r="K1441">
        <v>99</v>
      </c>
      <c r="L1441" t="s">
        <v>3999</v>
      </c>
    </row>
    <row r="1442" spans="1:12">
      <c r="A1442" s="15">
        <v>42500301</v>
      </c>
      <c r="B1442" t="s">
        <v>4000</v>
      </c>
      <c r="C1442" t="s">
        <v>5215</v>
      </c>
      <c r="D1442" t="s">
        <v>5215</v>
      </c>
      <c r="E1442" t="s">
        <v>5221</v>
      </c>
      <c r="F1442" t="s">
        <v>4073</v>
      </c>
      <c r="G1442" s="160" t="s">
        <v>4074</v>
      </c>
      <c r="H1442" t="s">
        <v>4075</v>
      </c>
      <c r="I1442" s="160" t="s">
        <v>4076</v>
      </c>
      <c r="J1442" t="s">
        <v>4077</v>
      </c>
      <c r="K1442">
        <v>99</v>
      </c>
      <c r="L1442" t="s">
        <v>3999</v>
      </c>
    </row>
    <row r="1443" spans="1:12">
      <c r="A1443" s="15">
        <v>42500302</v>
      </c>
      <c r="B1443" t="s">
        <v>4000</v>
      </c>
      <c r="C1443" t="s">
        <v>5215</v>
      </c>
      <c r="D1443" t="s">
        <v>5215</v>
      </c>
      <c r="E1443" t="s">
        <v>5222</v>
      </c>
      <c r="F1443" t="s">
        <v>4073</v>
      </c>
      <c r="G1443" s="160" t="s">
        <v>4074</v>
      </c>
      <c r="H1443" t="s">
        <v>4075</v>
      </c>
      <c r="I1443" s="160" t="s">
        <v>4076</v>
      </c>
      <c r="J1443" t="s">
        <v>4077</v>
      </c>
      <c r="K1443">
        <v>99</v>
      </c>
      <c r="L1443" t="s">
        <v>3999</v>
      </c>
    </row>
    <row r="1444" spans="1:12">
      <c r="A1444" s="15">
        <v>42505001</v>
      </c>
      <c r="B1444" t="s">
        <v>4000</v>
      </c>
      <c r="C1444" t="s">
        <v>5215</v>
      </c>
      <c r="D1444" t="s">
        <v>5215</v>
      </c>
      <c r="E1444" t="s">
        <v>5223</v>
      </c>
      <c r="F1444" t="s">
        <v>4073</v>
      </c>
      <c r="G1444" s="160" t="s">
        <v>4074</v>
      </c>
      <c r="H1444" t="s">
        <v>4075</v>
      </c>
      <c r="I1444" s="160" t="s">
        <v>4076</v>
      </c>
      <c r="J1444" t="s">
        <v>4077</v>
      </c>
      <c r="K1444">
        <v>99</v>
      </c>
      <c r="L1444" t="s">
        <v>3999</v>
      </c>
    </row>
    <row r="1445" spans="1:12">
      <c r="A1445" s="15">
        <v>42505002</v>
      </c>
      <c r="B1445" t="s">
        <v>4000</v>
      </c>
      <c r="C1445" t="s">
        <v>5215</v>
      </c>
      <c r="D1445" t="s">
        <v>5215</v>
      </c>
      <c r="E1445" t="s">
        <v>5224</v>
      </c>
      <c r="F1445" t="s">
        <v>4073</v>
      </c>
      <c r="G1445" s="160" t="s">
        <v>4074</v>
      </c>
      <c r="H1445" t="s">
        <v>4075</v>
      </c>
      <c r="I1445" s="160" t="s">
        <v>4076</v>
      </c>
      <c r="J1445" t="s">
        <v>4077</v>
      </c>
      <c r="K1445">
        <v>99</v>
      </c>
      <c r="L1445" t="s">
        <v>3999</v>
      </c>
    </row>
    <row r="1446" spans="1:12">
      <c r="A1446" s="15">
        <v>42505101</v>
      </c>
      <c r="B1446" t="s">
        <v>4000</v>
      </c>
      <c r="C1446" t="s">
        <v>5215</v>
      </c>
      <c r="D1446" t="s">
        <v>5215</v>
      </c>
      <c r="E1446" t="s">
        <v>5225</v>
      </c>
      <c r="F1446" t="s">
        <v>4073</v>
      </c>
      <c r="G1446" s="160" t="s">
        <v>4074</v>
      </c>
      <c r="H1446" t="s">
        <v>4075</v>
      </c>
      <c r="I1446" s="160" t="s">
        <v>4009</v>
      </c>
      <c r="J1446" t="s">
        <v>4410</v>
      </c>
      <c r="K1446" s="160" t="s">
        <v>3995</v>
      </c>
      <c r="L1446" t="s">
        <v>4455</v>
      </c>
    </row>
    <row r="1447" spans="1:12">
      <c r="A1447" s="15">
        <v>42505102</v>
      </c>
      <c r="B1447" t="s">
        <v>4000</v>
      </c>
      <c r="C1447" t="s">
        <v>5215</v>
      </c>
      <c r="D1447" t="s">
        <v>5215</v>
      </c>
      <c r="E1447" t="s">
        <v>5226</v>
      </c>
      <c r="F1447" t="s">
        <v>4073</v>
      </c>
      <c r="G1447" s="160" t="s">
        <v>4074</v>
      </c>
      <c r="H1447" t="s">
        <v>4075</v>
      </c>
      <c r="I1447" s="160" t="s">
        <v>4009</v>
      </c>
      <c r="J1447" t="s">
        <v>4410</v>
      </c>
      <c r="K1447" s="160" t="s">
        <v>4009</v>
      </c>
      <c r="L1447" t="s">
        <v>4421</v>
      </c>
    </row>
    <row r="1448" spans="1:12">
      <c r="A1448" s="15">
        <v>42505202</v>
      </c>
      <c r="B1448" t="s">
        <v>4000</v>
      </c>
      <c r="C1448" t="s">
        <v>5215</v>
      </c>
      <c r="D1448" t="s">
        <v>5215</v>
      </c>
      <c r="E1448" t="s">
        <v>5224</v>
      </c>
      <c r="F1448" t="s">
        <v>4073</v>
      </c>
      <c r="G1448" s="160" t="s">
        <v>4074</v>
      </c>
      <c r="H1448" t="s">
        <v>4075</v>
      </c>
      <c r="I1448" s="160" t="s">
        <v>4009</v>
      </c>
      <c r="J1448" t="s">
        <v>4410</v>
      </c>
      <c r="K1448" s="160" t="s">
        <v>4009</v>
      </c>
      <c r="L1448" t="s">
        <v>4421</v>
      </c>
    </row>
    <row r="1449" spans="1:12">
      <c r="A1449" s="15">
        <v>49000101</v>
      </c>
      <c r="B1449" t="s">
        <v>4000</v>
      </c>
      <c r="C1449" t="s">
        <v>4001</v>
      </c>
      <c r="D1449" t="s">
        <v>5227</v>
      </c>
      <c r="E1449" t="s">
        <v>5228</v>
      </c>
      <c r="F1449" t="s">
        <v>4068</v>
      </c>
      <c r="G1449" s="160" t="s">
        <v>4005</v>
      </c>
      <c r="H1449" t="s">
        <v>4006</v>
      </c>
      <c r="I1449" s="160" t="s">
        <v>4069</v>
      </c>
      <c r="J1449" t="s">
        <v>4070</v>
      </c>
      <c r="K1449">
        <v>99</v>
      </c>
      <c r="L1449" t="s">
        <v>3999</v>
      </c>
    </row>
    <row r="1450" spans="1:12">
      <c r="A1450" s="15">
        <v>49000102</v>
      </c>
      <c r="B1450" t="s">
        <v>4000</v>
      </c>
      <c r="C1450" t="s">
        <v>4001</v>
      </c>
      <c r="D1450" t="s">
        <v>5227</v>
      </c>
      <c r="E1450" t="s">
        <v>4061</v>
      </c>
      <c r="F1450" t="s">
        <v>4068</v>
      </c>
      <c r="G1450" s="160" t="s">
        <v>4005</v>
      </c>
      <c r="H1450" t="s">
        <v>4006</v>
      </c>
      <c r="I1450" s="160" t="s">
        <v>4069</v>
      </c>
      <c r="J1450" t="s">
        <v>4070</v>
      </c>
      <c r="K1450">
        <v>99</v>
      </c>
      <c r="L1450" t="s">
        <v>3999</v>
      </c>
    </row>
    <row r="1451" spans="1:12">
      <c r="A1451" s="15">
        <v>49000103</v>
      </c>
      <c r="B1451" t="s">
        <v>4000</v>
      </c>
      <c r="C1451" t="s">
        <v>4001</v>
      </c>
      <c r="D1451" t="s">
        <v>5227</v>
      </c>
      <c r="E1451" t="s">
        <v>4134</v>
      </c>
      <c r="F1451" t="s">
        <v>4068</v>
      </c>
      <c r="G1451" s="160" t="s">
        <v>4005</v>
      </c>
      <c r="H1451" t="s">
        <v>4006</v>
      </c>
      <c r="I1451" s="160" t="s">
        <v>4069</v>
      </c>
      <c r="J1451" t="s">
        <v>4070</v>
      </c>
      <c r="K1451">
        <v>99</v>
      </c>
      <c r="L1451" t="s">
        <v>3999</v>
      </c>
    </row>
    <row r="1452" spans="1:12">
      <c r="A1452" s="15">
        <v>49000104</v>
      </c>
      <c r="B1452" t="s">
        <v>4000</v>
      </c>
      <c r="C1452" t="s">
        <v>4001</v>
      </c>
      <c r="D1452" t="s">
        <v>5227</v>
      </c>
      <c r="E1452" t="s">
        <v>5229</v>
      </c>
      <c r="F1452" t="s">
        <v>4068</v>
      </c>
      <c r="G1452" s="160" t="s">
        <v>4005</v>
      </c>
      <c r="H1452" t="s">
        <v>4006</v>
      </c>
      <c r="I1452" s="160" t="s">
        <v>4069</v>
      </c>
      <c r="J1452" t="s">
        <v>4070</v>
      </c>
      <c r="K1452">
        <v>99</v>
      </c>
      <c r="L1452" t="s">
        <v>3999</v>
      </c>
    </row>
    <row r="1453" spans="1:12">
      <c r="A1453" s="15">
        <v>49000105</v>
      </c>
      <c r="B1453" t="s">
        <v>4000</v>
      </c>
      <c r="C1453" t="s">
        <v>4001</v>
      </c>
      <c r="D1453" t="s">
        <v>5227</v>
      </c>
      <c r="E1453" t="s">
        <v>4059</v>
      </c>
      <c r="F1453" t="s">
        <v>4068</v>
      </c>
      <c r="G1453" s="160" t="s">
        <v>4005</v>
      </c>
      <c r="H1453" t="s">
        <v>4006</v>
      </c>
      <c r="I1453" s="160" t="s">
        <v>4069</v>
      </c>
      <c r="J1453" t="s">
        <v>4070</v>
      </c>
      <c r="K1453">
        <v>99</v>
      </c>
      <c r="L1453" t="s">
        <v>3999</v>
      </c>
    </row>
    <row r="1454" spans="1:12">
      <c r="A1454" s="15">
        <v>49000106</v>
      </c>
      <c r="B1454" t="s">
        <v>4000</v>
      </c>
      <c r="C1454" t="s">
        <v>4001</v>
      </c>
      <c r="D1454" t="s">
        <v>5227</v>
      </c>
      <c r="E1454" t="s">
        <v>4054</v>
      </c>
      <c r="F1454" t="s">
        <v>4068</v>
      </c>
      <c r="G1454" s="160" t="s">
        <v>4005</v>
      </c>
      <c r="H1454" t="s">
        <v>4006</v>
      </c>
      <c r="I1454" s="160" t="s">
        <v>4069</v>
      </c>
      <c r="J1454" t="s">
        <v>4070</v>
      </c>
      <c r="K1454">
        <v>99</v>
      </c>
      <c r="L1454" t="s">
        <v>3999</v>
      </c>
    </row>
    <row r="1455" spans="1:12">
      <c r="A1455" s="15">
        <v>49000107</v>
      </c>
      <c r="B1455" t="s">
        <v>4000</v>
      </c>
      <c r="C1455" t="s">
        <v>4001</v>
      </c>
      <c r="D1455" t="s">
        <v>5227</v>
      </c>
      <c r="E1455" t="s">
        <v>5113</v>
      </c>
      <c r="F1455" t="s">
        <v>4068</v>
      </c>
      <c r="G1455" s="160" t="s">
        <v>4005</v>
      </c>
      <c r="H1455" t="s">
        <v>4006</v>
      </c>
      <c r="I1455" s="160" t="s">
        <v>4069</v>
      </c>
      <c r="J1455" t="s">
        <v>4070</v>
      </c>
      <c r="K1455">
        <v>99</v>
      </c>
      <c r="L1455" t="s">
        <v>3999</v>
      </c>
    </row>
    <row r="1456" spans="1:12">
      <c r="A1456" s="15">
        <v>49000108</v>
      </c>
      <c r="B1456" t="s">
        <v>4000</v>
      </c>
      <c r="C1456" t="s">
        <v>4001</v>
      </c>
      <c r="D1456" t="s">
        <v>5227</v>
      </c>
      <c r="E1456" t="s">
        <v>5230</v>
      </c>
      <c r="F1456" t="s">
        <v>4068</v>
      </c>
      <c r="G1456" s="160" t="s">
        <v>4005</v>
      </c>
      <c r="H1456" t="s">
        <v>4006</v>
      </c>
      <c r="I1456" s="160" t="s">
        <v>4069</v>
      </c>
      <c r="J1456" t="s">
        <v>4070</v>
      </c>
      <c r="K1456">
        <v>99</v>
      </c>
      <c r="L1456" t="s">
        <v>3999</v>
      </c>
    </row>
    <row r="1457" spans="1:12">
      <c r="A1457" s="15">
        <v>49000199</v>
      </c>
      <c r="B1457" t="s">
        <v>4000</v>
      </c>
      <c r="C1457" t="s">
        <v>4001</v>
      </c>
      <c r="D1457" t="s">
        <v>5227</v>
      </c>
      <c r="E1457" t="s">
        <v>4020</v>
      </c>
      <c r="F1457" t="s">
        <v>4068</v>
      </c>
      <c r="G1457" s="160" t="s">
        <v>4005</v>
      </c>
      <c r="H1457" t="s">
        <v>4006</v>
      </c>
      <c r="I1457" s="160" t="s">
        <v>4069</v>
      </c>
      <c r="J1457" t="s">
        <v>4070</v>
      </c>
      <c r="K1457">
        <v>99</v>
      </c>
      <c r="L1457" t="s">
        <v>3999</v>
      </c>
    </row>
    <row r="1458" spans="1:12">
      <c r="A1458" s="15">
        <v>49000201</v>
      </c>
      <c r="B1458" t="s">
        <v>4000</v>
      </c>
      <c r="C1458" t="s">
        <v>4001</v>
      </c>
      <c r="D1458" t="s">
        <v>5231</v>
      </c>
      <c r="E1458" t="s">
        <v>5232</v>
      </c>
      <c r="F1458" t="s">
        <v>4073</v>
      </c>
      <c r="G1458" s="160" t="s">
        <v>4074</v>
      </c>
      <c r="H1458" t="s">
        <v>4075</v>
      </c>
      <c r="I1458" s="160" t="s">
        <v>4076</v>
      </c>
      <c r="J1458" t="s">
        <v>4077</v>
      </c>
      <c r="K1458">
        <v>99</v>
      </c>
      <c r="L1458" t="s">
        <v>3999</v>
      </c>
    </row>
    <row r="1459" spans="1:12">
      <c r="A1459" s="15">
        <v>49000202</v>
      </c>
      <c r="B1459" t="s">
        <v>4000</v>
      </c>
      <c r="C1459" t="s">
        <v>4001</v>
      </c>
      <c r="D1459" t="s">
        <v>5231</v>
      </c>
      <c r="E1459" t="s">
        <v>5233</v>
      </c>
      <c r="F1459" t="s">
        <v>4068</v>
      </c>
      <c r="G1459" s="160" t="s">
        <v>4005</v>
      </c>
      <c r="H1459" t="s">
        <v>4006</v>
      </c>
      <c r="I1459" s="160" t="s">
        <v>4069</v>
      </c>
      <c r="J1459" t="s">
        <v>4070</v>
      </c>
      <c r="K1459">
        <v>99</v>
      </c>
      <c r="L1459" t="s">
        <v>3999</v>
      </c>
    </row>
    <row r="1460" spans="1:12">
      <c r="A1460" s="15">
        <v>49000203</v>
      </c>
      <c r="B1460" t="s">
        <v>4000</v>
      </c>
      <c r="C1460" t="s">
        <v>4001</v>
      </c>
      <c r="D1460" t="s">
        <v>5231</v>
      </c>
      <c r="E1460" t="s">
        <v>5234</v>
      </c>
      <c r="F1460" t="s">
        <v>4068</v>
      </c>
      <c r="G1460">
        <v>10</v>
      </c>
      <c r="H1460" t="s">
        <v>4358</v>
      </c>
      <c r="I1460" s="160" t="s">
        <v>4007</v>
      </c>
      <c r="J1460" t="s">
        <v>5235</v>
      </c>
      <c r="K1460" s="160" t="s">
        <v>3995</v>
      </c>
      <c r="L1460" t="s">
        <v>5236</v>
      </c>
    </row>
    <row r="1461" spans="1:12">
      <c r="A1461" s="15">
        <v>49000204</v>
      </c>
      <c r="B1461" t="s">
        <v>4000</v>
      </c>
      <c r="C1461" t="s">
        <v>4001</v>
      </c>
      <c r="D1461" t="s">
        <v>5231</v>
      </c>
      <c r="E1461" t="s">
        <v>5237</v>
      </c>
      <c r="F1461" t="s">
        <v>4073</v>
      </c>
      <c r="G1461" s="160" t="s">
        <v>4074</v>
      </c>
      <c r="H1461" t="s">
        <v>4075</v>
      </c>
      <c r="I1461" s="160" t="s">
        <v>4076</v>
      </c>
      <c r="J1461" t="s">
        <v>4077</v>
      </c>
      <c r="K1461">
        <v>99</v>
      </c>
      <c r="L1461" t="s">
        <v>3999</v>
      </c>
    </row>
    <row r="1462" spans="1:12">
      <c r="A1462" s="15">
        <v>49000205</v>
      </c>
      <c r="B1462" t="s">
        <v>4000</v>
      </c>
      <c r="C1462" t="s">
        <v>4001</v>
      </c>
      <c r="D1462" t="s">
        <v>5231</v>
      </c>
      <c r="E1462" t="s">
        <v>5238</v>
      </c>
      <c r="F1462" t="s">
        <v>4073</v>
      </c>
      <c r="G1462" s="160" t="s">
        <v>4074</v>
      </c>
      <c r="H1462" t="s">
        <v>4075</v>
      </c>
      <c r="I1462" s="160" t="s">
        <v>4076</v>
      </c>
      <c r="J1462" t="s">
        <v>4077</v>
      </c>
      <c r="K1462">
        <v>99</v>
      </c>
      <c r="L1462" t="s">
        <v>3999</v>
      </c>
    </row>
    <row r="1463" spans="1:12">
      <c r="A1463" s="15">
        <v>49000206</v>
      </c>
      <c r="B1463" t="s">
        <v>4000</v>
      </c>
      <c r="C1463" t="s">
        <v>4001</v>
      </c>
      <c r="D1463" t="s">
        <v>5231</v>
      </c>
      <c r="E1463" t="s">
        <v>5239</v>
      </c>
      <c r="F1463" t="s">
        <v>4068</v>
      </c>
      <c r="G1463" s="160" t="s">
        <v>4005</v>
      </c>
      <c r="H1463" t="s">
        <v>4006</v>
      </c>
      <c r="I1463" s="160" t="s">
        <v>4069</v>
      </c>
      <c r="J1463" t="s">
        <v>4070</v>
      </c>
      <c r="K1463">
        <v>99</v>
      </c>
      <c r="L1463" t="s">
        <v>3999</v>
      </c>
    </row>
    <row r="1464" spans="1:12">
      <c r="A1464" s="15">
        <v>49000207</v>
      </c>
      <c r="B1464" t="s">
        <v>4000</v>
      </c>
      <c r="C1464" t="s">
        <v>4001</v>
      </c>
      <c r="D1464" t="s">
        <v>5231</v>
      </c>
      <c r="E1464" t="s">
        <v>5240</v>
      </c>
      <c r="F1464" t="s">
        <v>4068</v>
      </c>
      <c r="G1464" s="160" t="s">
        <v>4005</v>
      </c>
      <c r="H1464" t="s">
        <v>4006</v>
      </c>
      <c r="I1464" s="160" t="s">
        <v>4076</v>
      </c>
      <c r="J1464" t="s">
        <v>5241</v>
      </c>
      <c r="K1464">
        <v>99</v>
      </c>
      <c r="L1464" t="s">
        <v>3999</v>
      </c>
    </row>
    <row r="1465" spans="1:12">
      <c r="A1465" s="15">
        <v>49000208</v>
      </c>
      <c r="B1465" t="s">
        <v>4000</v>
      </c>
      <c r="C1465" t="s">
        <v>4001</v>
      </c>
      <c r="D1465" t="s">
        <v>5231</v>
      </c>
      <c r="E1465" t="s">
        <v>5242</v>
      </c>
      <c r="F1465" t="s">
        <v>4068</v>
      </c>
      <c r="G1465">
        <v>10</v>
      </c>
      <c r="H1465" t="s">
        <v>4358</v>
      </c>
      <c r="I1465" s="160" t="s">
        <v>4076</v>
      </c>
      <c r="J1465" t="s">
        <v>3999</v>
      </c>
      <c r="K1465">
        <v>99</v>
      </c>
      <c r="L1465" t="s">
        <v>3999</v>
      </c>
    </row>
    <row r="1466" spans="1:12">
      <c r="A1466" s="15">
        <v>49000209</v>
      </c>
      <c r="B1466" t="s">
        <v>4000</v>
      </c>
      <c r="C1466" t="s">
        <v>4001</v>
      </c>
      <c r="D1466" t="s">
        <v>5231</v>
      </c>
      <c r="E1466" t="s">
        <v>5243</v>
      </c>
      <c r="F1466" t="s">
        <v>4068</v>
      </c>
      <c r="G1466">
        <v>10</v>
      </c>
      <c r="H1466" t="s">
        <v>4358</v>
      </c>
      <c r="I1466" s="160" t="s">
        <v>4076</v>
      </c>
      <c r="J1466" t="s">
        <v>3999</v>
      </c>
      <c r="K1466">
        <v>99</v>
      </c>
      <c r="L1466" t="s">
        <v>3999</v>
      </c>
    </row>
    <row r="1467" spans="1:12">
      <c r="A1467" s="15">
        <v>49000299</v>
      </c>
      <c r="B1467" t="s">
        <v>4000</v>
      </c>
      <c r="C1467" t="s">
        <v>4001</v>
      </c>
      <c r="D1467" t="s">
        <v>5231</v>
      </c>
      <c r="E1467" t="s">
        <v>4020</v>
      </c>
      <c r="F1467" t="s">
        <v>4068</v>
      </c>
      <c r="G1467" s="160" t="s">
        <v>4005</v>
      </c>
      <c r="H1467" t="s">
        <v>4006</v>
      </c>
      <c r="I1467" s="160" t="s">
        <v>4069</v>
      </c>
      <c r="J1467" t="s">
        <v>4070</v>
      </c>
      <c r="K1467">
        <v>99</v>
      </c>
      <c r="L1467" t="s">
        <v>3999</v>
      </c>
    </row>
    <row r="1468" spans="1:12">
      <c r="A1468" s="15">
        <v>49000301</v>
      </c>
      <c r="B1468" t="s">
        <v>4000</v>
      </c>
      <c r="C1468" t="s">
        <v>4001</v>
      </c>
      <c r="D1468" t="s">
        <v>5244</v>
      </c>
      <c r="E1468" t="s">
        <v>5245</v>
      </c>
      <c r="F1468" t="s">
        <v>4068</v>
      </c>
      <c r="G1468" s="160" t="s">
        <v>4005</v>
      </c>
      <c r="H1468" t="s">
        <v>4006</v>
      </c>
      <c r="I1468" s="160" t="s">
        <v>4069</v>
      </c>
      <c r="J1468" t="s">
        <v>4070</v>
      </c>
      <c r="K1468">
        <v>99</v>
      </c>
      <c r="L1468" t="s">
        <v>3999</v>
      </c>
    </row>
    <row r="1469" spans="1:12">
      <c r="A1469" s="15">
        <v>49000302</v>
      </c>
      <c r="B1469" t="s">
        <v>4000</v>
      </c>
      <c r="C1469" t="s">
        <v>4001</v>
      </c>
      <c r="D1469" t="s">
        <v>5244</v>
      </c>
      <c r="E1469" t="s">
        <v>5246</v>
      </c>
      <c r="F1469" t="s">
        <v>4068</v>
      </c>
      <c r="G1469" s="160" t="s">
        <v>4005</v>
      </c>
      <c r="H1469" t="s">
        <v>4006</v>
      </c>
      <c r="I1469" s="160" t="s">
        <v>4069</v>
      </c>
      <c r="J1469" t="s">
        <v>4070</v>
      </c>
      <c r="K1469">
        <v>99</v>
      </c>
      <c r="L1469" t="s">
        <v>3999</v>
      </c>
    </row>
    <row r="1470" spans="1:12">
      <c r="A1470" s="15">
        <v>49000303</v>
      </c>
      <c r="B1470" t="s">
        <v>4000</v>
      </c>
      <c r="C1470" t="s">
        <v>4001</v>
      </c>
      <c r="D1470" t="s">
        <v>5244</v>
      </c>
      <c r="E1470" t="s">
        <v>5247</v>
      </c>
      <c r="F1470" t="s">
        <v>4068</v>
      </c>
      <c r="G1470" s="160" t="s">
        <v>4005</v>
      </c>
      <c r="H1470" t="s">
        <v>4006</v>
      </c>
      <c r="I1470" s="160" t="s">
        <v>4069</v>
      </c>
      <c r="J1470" t="s">
        <v>4070</v>
      </c>
      <c r="K1470">
        <v>99</v>
      </c>
      <c r="L1470" t="s">
        <v>3999</v>
      </c>
    </row>
    <row r="1471" spans="1:12">
      <c r="A1471" s="15">
        <v>49000304</v>
      </c>
      <c r="B1471" t="s">
        <v>4000</v>
      </c>
      <c r="C1471" t="s">
        <v>4001</v>
      </c>
      <c r="D1471" t="s">
        <v>5244</v>
      </c>
      <c r="E1471" t="s">
        <v>5248</v>
      </c>
      <c r="F1471" t="s">
        <v>4068</v>
      </c>
      <c r="G1471" s="160" t="s">
        <v>4005</v>
      </c>
      <c r="H1471" t="s">
        <v>4006</v>
      </c>
      <c r="I1471" s="160" t="s">
        <v>4069</v>
      </c>
      <c r="J1471" t="s">
        <v>4070</v>
      </c>
      <c r="K1471">
        <v>99</v>
      </c>
      <c r="L1471" t="s">
        <v>3999</v>
      </c>
    </row>
    <row r="1472" spans="1:12">
      <c r="A1472" s="15">
        <v>49000399</v>
      </c>
      <c r="B1472" t="s">
        <v>4000</v>
      </c>
      <c r="C1472" t="s">
        <v>4001</v>
      </c>
      <c r="D1472" t="s">
        <v>5244</v>
      </c>
      <c r="E1472" t="s">
        <v>4020</v>
      </c>
      <c r="F1472" t="s">
        <v>4068</v>
      </c>
      <c r="G1472" s="160" t="s">
        <v>4005</v>
      </c>
      <c r="H1472" t="s">
        <v>4006</v>
      </c>
      <c r="I1472" s="160" t="s">
        <v>4069</v>
      </c>
      <c r="J1472" t="s">
        <v>4070</v>
      </c>
      <c r="K1472">
        <v>99</v>
      </c>
      <c r="L1472" t="s">
        <v>3999</v>
      </c>
    </row>
    <row r="1473" spans="1:12">
      <c r="A1473" s="15">
        <v>49000401</v>
      </c>
      <c r="B1473" t="s">
        <v>4000</v>
      </c>
      <c r="C1473" t="s">
        <v>4001</v>
      </c>
      <c r="D1473" t="s">
        <v>5249</v>
      </c>
      <c r="E1473" t="s">
        <v>4063</v>
      </c>
      <c r="F1473" t="s">
        <v>4068</v>
      </c>
      <c r="G1473" s="160" t="s">
        <v>4005</v>
      </c>
      <c r="H1473" t="s">
        <v>4006</v>
      </c>
      <c r="I1473" s="160" t="s">
        <v>4069</v>
      </c>
      <c r="J1473" t="s">
        <v>4070</v>
      </c>
      <c r="K1473">
        <v>99</v>
      </c>
      <c r="L1473" t="s">
        <v>3999</v>
      </c>
    </row>
    <row r="1474" spans="1:12">
      <c r="A1474" s="15">
        <v>49000402</v>
      </c>
      <c r="B1474" t="s">
        <v>4000</v>
      </c>
      <c r="C1474" t="s">
        <v>4001</v>
      </c>
      <c r="D1474" t="s">
        <v>5249</v>
      </c>
      <c r="E1474" t="s">
        <v>4003</v>
      </c>
      <c r="F1474" t="s">
        <v>4068</v>
      </c>
      <c r="G1474" s="160" t="s">
        <v>4005</v>
      </c>
      <c r="H1474" t="s">
        <v>4006</v>
      </c>
      <c r="I1474" s="160" t="s">
        <v>4069</v>
      </c>
      <c r="J1474" t="s">
        <v>4070</v>
      </c>
      <c r="K1474">
        <v>99</v>
      </c>
      <c r="L1474" t="s">
        <v>3999</v>
      </c>
    </row>
    <row r="1475" spans="1:12">
      <c r="A1475" s="15">
        <v>49000403</v>
      </c>
      <c r="B1475" t="s">
        <v>4000</v>
      </c>
      <c r="C1475" t="s">
        <v>4001</v>
      </c>
      <c r="D1475" t="s">
        <v>5249</v>
      </c>
      <c r="E1475" t="s">
        <v>5101</v>
      </c>
      <c r="F1475" t="s">
        <v>4068</v>
      </c>
      <c r="G1475" s="160" t="s">
        <v>4005</v>
      </c>
      <c r="H1475" t="s">
        <v>4006</v>
      </c>
      <c r="I1475" s="160" t="s">
        <v>4069</v>
      </c>
      <c r="J1475" t="s">
        <v>4070</v>
      </c>
      <c r="K1475">
        <v>99</v>
      </c>
      <c r="L1475" t="s">
        <v>3999</v>
      </c>
    </row>
    <row r="1476" spans="1:12">
      <c r="A1476" s="15">
        <v>49000404</v>
      </c>
      <c r="B1476" t="s">
        <v>4000</v>
      </c>
      <c r="C1476" t="s">
        <v>4001</v>
      </c>
      <c r="D1476" t="s">
        <v>5249</v>
      </c>
      <c r="E1476" t="s">
        <v>5166</v>
      </c>
      <c r="F1476" t="s">
        <v>4068</v>
      </c>
      <c r="G1476" s="160" t="s">
        <v>4005</v>
      </c>
      <c r="H1476" t="s">
        <v>4006</v>
      </c>
      <c r="I1476" s="160" t="s">
        <v>4069</v>
      </c>
      <c r="J1476" t="s">
        <v>4070</v>
      </c>
      <c r="K1476">
        <v>99</v>
      </c>
      <c r="L1476" t="s">
        <v>3999</v>
      </c>
    </row>
    <row r="1477" spans="1:12">
      <c r="A1477" s="15">
        <v>49000405</v>
      </c>
      <c r="B1477" t="s">
        <v>4000</v>
      </c>
      <c r="C1477" t="s">
        <v>4001</v>
      </c>
      <c r="D1477" t="s">
        <v>5249</v>
      </c>
      <c r="E1477" t="s">
        <v>5250</v>
      </c>
      <c r="F1477" t="s">
        <v>4068</v>
      </c>
      <c r="G1477" s="160" t="s">
        <v>4005</v>
      </c>
      <c r="H1477" t="s">
        <v>4006</v>
      </c>
      <c r="I1477" s="160" t="s">
        <v>4069</v>
      </c>
      <c r="J1477" t="s">
        <v>4070</v>
      </c>
      <c r="K1477">
        <v>99</v>
      </c>
      <c r="L1477" t="s">
        <v>3999</v>
      </c>
    </row>
    <row r="1478" spans="1:12">
      <c r="A1478" s="15">
        <v>49000499</v>
      </c>
      <c r="B1478" t="s">
        <v>4000</v>
      </c>
      <c r="C1478" t="s">
        <v>4001</v>
      </c>
      <c r="D1478" t="s">
        <v>5249</v>
      </c>
      <c r="E1478" t="s">
        <v>4020</v>
      </c>
      <c r="F1478" t="s">
        <v>4068</v>
      </c>
      <c r="G1478" s="160" t="s">
        <v>4005</v>
      </c>
      <c r="H1478" t="s">
        <v>4006</v>
      </c>
      <c r="I1478" s="160" t="s">
        <v>4069</v>
      </c>
      <c r="J1478" t="s">
        <v>4070</v>
      </c>
      <c r="K1478">
        <v>99</v>
      </c>
      <c r="L1478" t="s">
        <v>3999</v>
      </c>
    </row>
    <row r="1479" spans="1:12">
      <c r="A1479" s="15">
        <v>49000501</v>
      </c>
      <c r="B1479" t="s">
        <v>4000</v>
      </c>
      <c r="C1479" t="s">
        <v>4001</v>
      </c>
      <c r="D1479" t="s">
        <v>5251</v>
      </c>
      <c r="E1479" t="s">
        <v>4059</v>
      </c>
      <c r="F1479" t="s">
        <v>4068</v>
      </c>
      <c r="G1479" s="160" t="s">
        <v>4005</v>
      </c>
      <c r="H1479" t="s">
        <v>4006</v>
      </c>
      <c r="I1479" s="160" t="s">
        <v>4069</v>
      </c>
      <c r="J1479" t="s">
        <v>4070</v>
      </c>
      <c r="K1479">
        <v>99</v>
      </c>
      <c r="L1479" t="s">
        <v>3999</v>
      </c>
    </row>
    <row r="1480" spans="1:12">
      <c r="A1480" s="15">
        <v>49000502</v>
      </c>
      <c r="B1480" t="s">
        <v>4000</v>
      </c>
      <c r="C1480" t="s">
        <v>4001</v>
      </c>
      <c r="D1480" t="s">
        <v>5251</v>
      </c>
      <c r="E1480" t="s">
        <v>4003</v>
      </c>
      <c r="F1480" t="s">
        <v>4068</v>
      </c>
      <c r="G1480" s="160" t="s">
        <v>4005</v>
      </c>
      <c r="H1480" t="s">
        <v>4006</v>
      </c>
      <c r="I1480" s="160" t="s">
        <v>4069</v>
      </c>
      <c r="J1480" t="s">
        <v>4070</v>
      </c>
      <c r="K1480">
        <v>99</v>
      </c>
      <c r="L1480" t="s">
        <v>3999</v>
      </c>
    </row>
    <row r="1481" spans="1:12">
      <c r="A1481" s="15">
        <v>49000503</v>
      </c>
      <c r="B1481" t="s">
        <v>4000</v>
      </c>
      <c r="C1481" t="s">
        <v>4001</v>
      </c>
      <c r="D1481" t="s">
        <v>5251</v>
      </c>
      <c r="E1481" t="s">
        <v>5252</v>
      </c>
      <c r="F1481" t="s">
        <v>4068</v>
      </c>
      <c r="G1481" s="160" t="s">
        <v>4005</v>
      </c>
      <c r="H1481" t="s">
        <v>4006</v>
      </c>
      <c r="I1481" s="160" t="s">
        <v>4069</v>
      </c>
      <c r="J1481" t="s">
        <v>4070</v>
      </c>
      <c r="K1481">
        <v>99</v>
      </c>
      <c r="L1481" t="s">
        <v>3999</v>
      </c>
    </row>
    <row r="1482" spans="1:12">
      <c r="A1482" s="15">
        <v>49000504</v>
      </c>
      <c r="B1482" t="s">
        <v>4000</v>
      </c>
      <c r="C1482" t="s">
        <v>4001</v>
      </c>
      <c r="D1482" t="s">
        <v>5251</v>
      </c>
      <c r="E1482" t="s">
        <v>5253</v>
      </c>
      <c r="F1482" t="s">
        <v>4068</v>
      </c>
      <c r="G1482" s="160" t="s">
        <v>4005</v>
      </c>
      <c r="H1482" t="s">
        <v>4006</v>
      </c>
      <c r="I1482" s="160" t="s">
        <v>4069</v>
      </c>
      <c r="J1482" t="s">
        <v>4070</v>
      </c>
      <c r="K1482">
        <v>99</v>
      </c>
      <c r="L1482" t="s">
        <v>3999</v>
      </c>
    </row>
    <row r="1483" spans="1:12">
      <c r="A1483" s="15">
        <v>49000599</v>
      </c>
      <c r="B1483" t="s">
        <v>4000</v>
      </c>
      <c r="C1483" t="s">
        <v>4001</v>
      </c>
      <c r="D1483" t="s">
        <v>5251</v>
      </c>
      <c r="E1483" t="s">
        <v>4335</v>
      </c>
      <c r="F1483" t="s">
        <v>4068</v>
      </c>
      <c r="G1483" s="160" t="s">
        <v>4005</v>
      </c>
      <c r="H1483" t="s">
        <v>4006</v>
      </c>
      <c r="I1483" s="160" t="s">
        <v>4069</v>
      </c>
      <c r="J1483" t="s">
        <v>4070</v>
      </c>
      <c r="K1483">
        <v>99</v>
      </c>
      <c r="L1483" t="s">
        <v>3999</v>
      </c>
    </row>
    <row r="1484" spans="1:12">
      <c r="A1484" s="15">
        <v>49000601</v>
      </c>
      <c r="B1484" t="s">
        <v>4000</v>
      </c>
      <c r="C1484" t="s">
        <v>4001</v>
      </c>
      <c r="D1484" t="s">
        <v>5254</v>
      </c>
      <c r="E1484" t="s">
        <v>5255</v>
      </c>
      <c r="F1484" t="s">
        <v>4068</v>
      </c>
      <c r="G1484">
        <v>10</v>
      </c>
      <c r="H1484" t="s">
        <v>4358</v>
      </c>
      <c r="I1484" s="160" t="s">
        <v>4076</v>
      </c>
      <c r="J1484" t="s">
        <v>3999</v>
      </c>
      <c r="K1484">
        <v>99</v>
      </c>
      <c r="L1484" t="s">
        <v>3999</v>
      </c>
    </row>
    <row r="1485" spans="1:12">
      <c r="A1485" s="15">
        <v>49090011</v>
      </c>
      <c r="B1485" t="s">
        <v>4000</v>
      </c>
      <c r="C1485" t="s">
        <v>4001</v>
      </c>
      <c r="D1485" t="s">
        <v>4402</v>
      </c>
      <c r="E1485" t="s">
        <v>5256</v>
      </c>
      <c r="F1485" t="s">
        <v>4068</v>
      </c>
      <c r="G1485" s="160" t="s">
        <v>4009</v>
      </c>
      <c r="H1485" t="s">
        <v>4146</v>
      </c>
      <c r="I1485" s="160" t="s">
        <v>4009</v>
      </c>
      <c r="J1485" t="s">
        <v>4150</v>
      </c>
      <c r="K1485" s="160" t="s">
        <v>4009</v>
      </c>
      <c r="L1485" t="s">
        <v>4151</v>
      </c>
    </row>
    <row r="1486" spans="1:12">
      <c r="A1486" s="15">
        <v>49090012</v>
      </c>
      <c r="B1486" t="s">
        <v>4000</v>
      </c>
      <c r="C1486" t="s">
        <v>4001</v>
      </c>
      <c r="D1486" t="s">
        <v>4402</v>
      </c>
      <c r="E1486" t="s">
        <v>5257</v>
      </c>
      <c r="F1486" t="s">
        <v>4068</v>
      </c>
      <c r="G1486" s="160" t="s">
        <v>4009</v>
      </c>
      <c r="H1486" t="s">
        <v>4146</v>
      </c>
      <c r="I1486" s="160" t="s">
        <v>4009</v>
      </c>
      <c r="J1486" t="s">
        <v>4150</v>
      </c>
      <c r="K1486" s="160" t="s">
        <v>4007</v>
      </c>
      <c r="L1486" t="s">
        <v>4153</v>
      </c>
    </row>
    <row r="1487" spans="1:12">
      <c r="A1487" s="15">
        <v>49090013</v>
      </c>
      <c r="B1487" t="s">
        <v>4000</v>
      </c>
      <c r="C1487" t="s">
        <v>4001</v>
      </c>
      <c r="D1487" t="s">
        <v>4402</v>
      </c>
      <c r="E1487" t="s">
        <v>5258</v>
      </c>
      <c r="F1487" t="s">
        <v>4068</v>
      </c>
      <c r="G1487" s="160" t="s">
        <v>4009</v>
      </c>
      <c r="H1487" t="s">
        <v>4146</v>
      </c>
      <c r="I1487" s="160" t="s">
        <v>3995</v>
      </c>
      <c r="J1487" t="s">
        <v>4147</v>
      </c>
      <c r="K1487" s="160" t="s">
        <v>4007</v>
      </c>
      <c r="L1487" t="s">
        <v>4148</v>
      </c>
    </row>
    <row r="1488" spans="1:12">
      <c r="A1488" s="15">
        <v>49090015</v>
      </c>
      <c r="B1488" t="s">
        <v>4000</v>
      </c>
      <c r="C1488" t="s">
        <v>4001</v>
      </c>
      <c r="D1488" t="s">
        <v>4402</v>
      </c>
      <c r="E1488" t="s">
        <v>5259</v>
      </c>
      <c r="F1488" t="s">
        <v>4068</v>
      </c>
      <c r="G1488">
        <v>10</v>
      </c>
      <c r="H1488" t="s">
        <v>4358</v>
      </c>
      <c r="I1488" s="160" t="s">
        <v>4007</v>
      </c>
      <c r="J1488" t="s">
        <v>5235</v>
      </c>
      <c r="K1488" s="160" t="s">
        <v>3995</v>
      </c>
      <c r="L1488" t="s">
        <v>5236</v>
      </c>
    </row>
    <row r="1489" spans="1:12">
      <c r="A1489" s="15">
        <v>49090021</v>
      </c>
      <c r="B1489" t="s">
        <v>4000</v>
      </c>
      <c r="C1489" t="s">
        <v>4001</v>
      </c>
      <c r="D1489" t="s">
        <v>4402</v>
      </c>
      <c r="E1489" t="s">
        <v>5260</v>
      </c>
      <c r="F1489" t="s">
        <v>4068</v>
      </c>
      <c r="G1489" s="160" t="s">
        <v>4009</v>
      </c>
      <c r="H1489" t="s">
        <v>4146</v>
      </c>
      <c r="I1489" s="160" t="s">
        <v>4009</v>
      </c>
      <c r="J1489" t="s">
        <v>4150</v>
      </c>
      <c r="K1489" s="160" t="s">
        <v>4009</v>
      </c>
      <c r="L1489" t="s">
        <v>4151</v>
      </c>
    </row>
    <row r="1490" spans="1:12">
      <c r="A1490" s="15">
        <v>49090022</v>
      </c>
      <c r="B1490" t="s">
        <v>4000</v>
      </c>
      <c r="C1490" t="s">
        <v>4001</v>
      </c>
      <c r="D1490" t="s">
        <v>4402</v>
      </c>
      <c r="E1490" t="s">
        <v>5261</v>
      </c>
      <c r="F1490" t="s">
        <v>4068</v>
      </c>
      <c r="G1490" s="160" t="s">
        <v>4009</v>
      </c>
      <c r="H1490" t="s">
        <v>4146</v>
      </c>
      <c r="I1490" s="160" t="s">
        <v>4009</v>
      </c>
      <c r="J1490" t="s">
        <v>4150</v>
      </c>
      <c r="K1490" s="160" t="s">
        <v>4007</v>
      </c>
      <c r="L1490" t="s">
        <v>4153</v>
      </c>
    </row>
    <row r="1491" spans="1:12">
      <c r="A1491" s="15">
        <v>49090023</v>
      </c>
      <c r="B1491" t="s">
        <v>4000</v>
      </c>
      <c r="C1491" t="s">
        <v>4001</v>
      </c>
      <c r="D1491" t="s">
        <v>4402</v>
      </c>
      <c r="E1491" t="s">
        <v>5262</v>
      </c>
      <c r="F1491" t="s">
        <v>4068</v>
      </c>
      <c r="G1491" s="160" t="s">
        <v>4009</v>
      </c>
      <c r="H1491" t="s">
        <v>4146</v>
      </c>
      <c r="I1491" s="160" t="s">
        <v>3995</v>
      </c>
      <c r="J1491" t="s">
        <v>4147</v>
      </c>
      <c r="K1491" s="160" t="s">
        <v>4007</v>
      </c>
      <c r="L1491" t="s">
        <v>4148</v>
      </c>
    </row>
    <row r="1492" spans="1:12">
      <c r="A1492" s="15">
        <v>49099998</v>
      </c>
      <c r="B1492" t="s">
        <v>4000</v>
      </c>
      <c r="C1492" t="s">
        <v>4001</v>
      </c>
      <c r="D1492" t="s">
        <v>5263</v>
      </c>
      <c r="E1492" t="s">
        <v>4333</v>
      </c>
      <c r="F1492" t="s">
        <v>4068</v>
      </c>
      <c r="G1492" s="160" t="s">
        <v>4005</v>
      </c>
      <c r="H1492" t="s">
        <v>4006</v>
      </c>
      <c r="I1492" s="160" t="s">
        <v>4069</v>
      </c>
      <c r="J1492" t="s">
        <v>4070</v>
      </c>
      <c r="K1492">
        <v>99</v>
      </c>
      <c r="L1492" t="s">
        <v>3999</v>
      </c>
    </row>
    <row r="1493" spans="1:12">
      <c r="A1493" s="15">
        <v>5555555555</v>
      </c>
      <c r="B1493" t="s">
        <v>5264</v>
      </c>
      <c r="C1493" t="s">
        <v>5264</v>
      </c>
      <c r="D1493" t="s">
        <v>5264</v>
      </c>
      <c r="E1493" t="s">
        <v>5264</v>
      </c>
      <c r="F1493" t="s">
        <v>5265</v>
      </c>
      <c r="G1493">
        <v>14</v>
      </c>
      <c r="H1493" t="s">
        <v>4333</v>
      </c>
      <c r="I1493">
        <v>99</v>
      </c>
      <c r="J1493" t="s">
        <v>3999</v>
      </c>
      <c r="K1493">
        <v>99</v>
      </c>
      <c r="L1493" t="s">
        <v>3999</v>
      </c>
    </row>
    <row r="1494" spans="1:12">
      <c r="A1494" s="15">
        <v>10100101</v>
      </c>
      <c r="B1494" t="s">
        <v>5266</v>
      </c>
      <c r="C1494" t="s">
        <v>5267</v>
      </c>
      <c r="D1494" t="s">
        <v>5268</v>
      </c>
      <c r="E1494" t="s">
        <v>5269</v>
      </c>
      <c r="F1494" t="s">
        <v>5270</v>
      </c>
      <c r="G1494" s="160" t="s">
        <v>4007</v>
      </c>
      <c r="H1494" t="s">
        <v>5271</v>
      </c>
      <c r="I1494" s="160" t="s">
        <v>4007</v>
      </c>
      <c r="J1494" t="s">
        <v>5272</v>
      </c>
      <c r="K1494" s="160" t="s">
        <v>3995</v>
      </c>
      <c r="L1494" t="s">
        <v>5273</v>
      </c>
    </row>
    <row r="1495" spans="1:12">
      <c r="A1495" s="15">
        <v>10100102</v>
      </c>
      <c r="B1495" t="s">
        <v>5266</v>
      </c>
      <c r="C1495" t="s">
        <v>5267</v>
      </c>
      <c r="D1495" t="s">
        <v>5268</v>
      </c>
      <c r="E1495" t="s">
        <v>5274</v>
      </c>
      <c r="F1495" t="s">
        <v>5270</v>
      </c>
      <c r="G1495" s="160" t="s">
        <v>4007</v>
      </c>
      <c r="H1495" t="s">
        <v>5271</v>
      </c>
      <c r="I1495" s="160" t="s">
        <v>4007</v>
      </c>
      <c r="J1495" t="s">
        <v>5272</v>
      </c>
      <c r="K1495" s="160" t="s">
        <v>3995</v>
      </c>
      <c r="L1495" t="s">
        <v>5273</v>
      </c>
    </row>
    <row r="1496" spans="1:12">
      <c r="A1496" s="15">
        <v>10100201</v>
      </c>
      <c r="B1496" t="s">
        <v>5266</v>
      </c>
      <c r="C1496" t="s">
        <v>5267</v>
      </c>
      <c r="D1496" t="s">
        <v>5275</v>
      </c>
      <c r="E1496" t="s">
        <v>5276</v>
      </c>
      <c r="F1496" t="s">
        <v>5270</v>
      </c>
      <c r="G1496" s="160" t="s">
        <v>4007</v>
      </c>
      <c r="H1496" t="s">
        <v>5271</v>
      </c>
      <c r="I1496" s="160" t="s">
        <v>4007</v>
      </c>
      <c r="J1496" t="s">
        <v>5272</v>
      </c>
      <c r="K1496" s="160" t="s">
        <v>4007</v>
      </c>
      <c r="L1496" t="s">
        <v>5277</v>
      </c>
    </row>
    <row r="1497" spans="1:12">
      <c r="A1497" s="15">
        <v>10100202</v>
      </c>
      <c r="B1497" t="s">
        <v>5266</v>
      </c>
      <c r="C1497" t="s">
        <v>5267</v>
      </c>
      <c r="D1497" t="s">
        <v>5275</v>
      </c>
      <c r="E1497" t="s">
        <v>5278</v>
      </c>
      <c r="F1497" t="s">
        <v>5270</v>
      </c>
      <c r="G1497" s="160" t="s">
        <v>4007</v>
      </c>
      <c r="H1497" t="s">
        <v>5271</v>
      </c>
      <c r="I1497" s="160" t="s">
        <v>4007</v>
      </c>
      <c r="J1497" t="s">
        <v>5272</v>
      </c>
      <c r="K1497" s="160" t="s">
        <v>4007</v>
      </c>
      <c r="L1497" t="s">
        <v>5277</v>
      </c>
    </row>
    <row r="1498" spans="1:12">
      <c r="A1498" s="15">
        <v>10100203</v>
      </c>
      <c r="B1498" t="s">
        <v>5266</v>
      </c>
      <c r="C1498" t="s">
        <v>5267</v>
      </c>
      <c r="D1498" t="s">
        <v>5275</v>
      </c>
      <c r="E1498" t="s">
        <v>5279</v>
      </c>
      <c r="F1498" t="s">
        <v>5270</v>
      </c>
      <c r="G1498" s="160" t="s">
        <v>4007</v>
      </c>
      <c r="H1498" t="s">
        <v>5271</v>
      </c>
      <c r="I1498" s="160" t="s">
        <v>4007</v>
      </c>
      <c r="J1498" t="s">
        <v>5272</v>
      </c>
      <c r="K1498" s="160" t="s">
        <v>4007</v>
      </c>
      <c r="L1498" t="s">
        <v>5277</v>
      </c>
    </row>
    <row r="1499" spans="1:12">
      <c r="A1499" s="15">
        <v>10100204</v>
      </c>
      <c r="B1499" t="s">
        <v>5266</v>
      </c>
      <c r="C1499" t="s">
        <v>5267</v>
      </c>
      <c r="D1499" t="s">
        <v>5275</v>
      </c>
      <c r="E1499" t="s">
        <v>5280</v>
      </c>
      <c r="F1499" t="s">
        <v>5270</v>
      </c>
      <c r="G1499" s="160" t="s">
        <v>4007</v>
      </c>
      <c r="H1499" t="s">
        <v>5271</v>
      </c>
      <c r="I1499" s="160" t="s">
        <v>4007</v>
      </c>
      <c r="J1499" t="s">
        <v>5272</v>
      </c>
      <c r="K1499" s="160" t="s">
        <v>4007</v>
      </c>
      <c r="L1499" t="s">
        <v>5277</v>
      </c>
    </row>
    <row r="1500" spans="1:12">
      <c r="A1500" s="15">
        <v>10100205</v>
      </c>
      <c r="B1500" t="s">
        <v>5266</v>
      </c>
      <c r="C1500" t="s">
        <v>5267</v>
      </c>
      <c r="D1500" t="s">
        <v>5275</v>
      </c>
      <c r="E1500" t="s">
        <v>5281</v>
      </c>
      <c r="F1500" t="s">
        <v>5270</v>
      </c>
      <c r="G1500" s="160" t="s">
        <v>4007</v>
      </c>
      <c r="H1500" t="s">
        <v>5271</v>
      </c>
      <c r="I1500" s="160" t="s">
        <v>4007</v>
      </c>
      <c r="J1500" t="s">
        <v>5272</v>
      </c>
      <c r="K1500" s="160" t="s">
        <v>4007</v>
      </c>
      <c r="L1500" t="s">
        <v>5277</v>
      </c>
    </row>
    <row r="1501" spans="1:12">
      <c r="A1501" s="15">
        <v>10100211</v>
      </c>
      <c r="B1501" t="s">
        <v>5266</v>
      </c>
      <c r="C1501" t="s">
        <v>5267</v>
      </c>
      <c r="D1501" t="s">
        <v>5275</v>
      </c>
      <c r="E1501" t="s">
        <v>5282</v>
      </c>
      <c r="F1501" t="s">
        <v>5270</v>
      </c>
      <c r="G1501" s="160" t="s">
        <v>4007</v>
      </c>
      <c r="H1501" t="s">
        <v>5271</v>
      </c>
      <c r="I1501" s="160" t="s">
        <v>4007</v>
      </c>
      <c r="J1501" t="s">
        <v>5272</v>
      </c>
      <c r="K1501" s="160" t="s">
        <v>4007</v>
      </c>
      <c r="L1501" t="s">
        <v>5277</v>
      </c>
    </row>
    <row r="1502" spans="1:12">
      <c r="A1502" s="15">
        <v>10100212</v>
      </c>
      <c r="B1502" t="s">
        <v>5266</v>
      </c>
      <c r="C1502" t="s">
        <v>5267</v>
      </c>
      <c r="D1502" t="s">
        <v>5275</v>
      </c>
      <c r="E1502" t="s">
        <v>5283</v>
      </c>
      <c r="F1502" t="s">
        <v>5270</v>
      </c>
      <c r="G1502" s="160" t="s">
        <v>4007</v>
      </c>
      <c r="H1502" t="s">
        <v>5271</v>
      </c>
      <c r="I1502" s="160" t="s">
        <v>4007</v>
      </c>
      <c r="J1502" t="s">
        <v>5272</v>
      </c>
      <c r="K1502" s="160" t="s">
        <v>4007</v>
      </c>
      <c r="L1502" t="s">
        <v>5277</v>
      </c>
    </row>
    <row r="1503" spans="1:12">
      <c r="A1503" s="15">
        <v>10100215</v>
      </c>
      <c r="B1503" t="s">
        <v>5266</v>
      </c>
      <c r="C1503" t="s">
        <v>5267</v>
      </c>
      <c r="D1503" t="s">
        <v>5275</v>
      </c>
      <c r="E1503" t="s">
        <v>5284</v>
      </c>
      <c r="F1503" t="s">
        <v>5270</v>
      </c>
      <c r="G1503" s="160" t="s">
        <v>4007</v>
      </c>
      <c r="H1503" t="s">
        <v>5271</v>
      </c>
      <c r="I1503" s="160" t="s">
        <v>4007</v>
      </c>
      <c r="J1503" t="s">
        <v>5272</v>
      </c>
      <c r="K1503" s="160" t="s">
        <v>4007</v>
      </c>
      <c r="L1503" t="s">
        <v>5277</v>
      </c>
    </row>
    <row r="1504" spans="1:12">
      <c r="A1504" s="15">
        <v>10100217</v>
      </c>
      <c r="B1504" t="s">
        <v>5266</v>
      </c>
      <c r="C1504" t="s">
        <v>5267</v>
      </c>
      <c r="D1504" t="s">
        <v>5275</v>
      </c>
      <c r="E1504" t="s">
        <v>5285</v>
      </c>
      <c r="F1504" t="s">
        <v>5270</v>
      </c>
      <c r="G1504" s="160" t="s">
        <v>4007</v>
      </c>
      <c r="H1504" t="s">
        <v>5271</v>
      </c>
      <c r="I1504" s="160" t="s">
        <v>4007</v>
      </c>
      <c r="J1504" t="s">
        <v>5272</v>
      </c>
      <c r="K1504" s="160" t="s">
        <v>4007</v>
      </c>
      <c r="L1504" t="s">
        <v>5277</v>
      </c>
    </row>
    <row r="1505" spans="1:12">
      <c r="A1505" s="15">
        <v>10100218</v>
      </c>
      <c r="B1505" t="s">
        <v>5266</v>
      </c>
      <c r="C1505" t="s">
        <v>5267</v>
      </c>
      <c r="D1505" t="s">
        <v>5275</v>
      </c>
      <c r="E1505" t="s">
        <v>5286</v>
      </c>
      <c r="F1505" t="s">
        <v>5270</v>
      </c>
      <c r="G1505" s="160" t="s">
        <v>4007</v>
      </c>
      <c r="H1505" t="s">
        <v>5271</v>
      </c>
      <c r="I1505" s="160" t="s">
        <v>4007</v>
      </c>
      <c r="J1505" t="s">
        <v>5272</v>
      </c>
      <c r="K1505" s="160" t="s">
        <v>4007</v>
      </c>
      <c r="L1505" t="s">
        <v>5277</v>
      </c>
    </row>
    <row r="1506" spans="1:12">
      <c r="A1506" s="15">
        <v>10100221</v>
      </c>
      <c r="B1506" t="s">
        <v>5266</v>
      </c>
      <c r="C1506" t="s">
        <v>5267</v>
      </c>
      <c r="D1506" t="s">
        <v>5275</v>
      </c>
      <c r="E1506" t="s">
        <v>5287</v>
      </c>
      <c r="F1506" t="s">
        <v>5270</v>
      </c>
      <c r="G1506" s="160" t="s">
        <v>4007</v>
      </c>
      <c r="H1506" t="s">
        <v>5271</v>
      </c>
      <c r="I1506" s="160" t="s">
        <v>4007</v>
      </c>
      <c r="J1506" t="s">
        <v>5272</v>
      </c>
      <c r="K1506" s="160" t="s">
        <v>4009</v>
      </c>
      <c r="L1506" t="s">
        <v>5288</v>
      </c>
    </row>
    <row r="1507" spans="1:12">
      <c r="A1507" s="15">
        <v>10100222</v>
      </c>
      <c r="B1507" t="s">
        <v>5266</v>
      </c>
      <c r="C1507" t="s">
        <v>5267</v>
      </c>
      <c r="D1507" t="s">
        <v>5275</v>
      </c>
      <c r="E1507" t="s">
        <v>5289</v>
      </c>
      <c r="F1507" t="s">
        <v>5270</v>
      </c>
      <c r="G1507" s="160" t="s">
        <v>4007</v>
      </c>
      <c r="H1507" t="s">
        <v>5271</v>
      </c>
      <c r="I1507" s="160" t="s">
        <v>4007</v>
      </c>
      <c r="J1507" t="s">
        <v>5272</v>
      </c>
      <c r="K1507" s="160" t="s">
        <v>4009</v>
      </c>
      <c r="L1507" t="s">
        <v>5288</v>
      </c>
    </row>
    <row r="1508" spans="1:12">
      <c r="A1508" s="15">
        <v>10100223</v>
      </c>
      <c r="B1508" t="s">
        <v>5266</v>
      </c>
      <c r="C1508" t="s">
        <v>5267</v>
      </c>
      <c r="D1508" t="s">
        <v>5275</v>
      </c>
      <c r="E1508" t="s">
        <v>5290</v>
      </c>
      <c r="F1508" t="s">
        <v>5270</v>
      </c>
      <c r="G1508" s="160" t="s">
        <v>4007</v>
      </c>
      <c r="H1508" t="s">
        <v>5271</v>
      </c>
      <c r="I1508" s="160" t="s">
        <v>4007</v>
      </c>
      <c r="J1508" t="s">
        <v>5272</v>
      </c>
      <c r="K1508" s="160" t="s">
        <v>4009</v>
      </c>
      <c r="L1508" t="s">
        <v>5288</v>
      </c>
    </row>
    <row r="1509" spans="1:12">
      <c r="A1509" s="15">
        <v>10100224</v>
      </c>
      <c r="B1509" t="s">
        <v>5266</v>
      </c>
      <c r="C1509" t="s">
        <v>5267</v>
      </c>
      <c r="D1509" t="s">
        <v>5275</v>
      </c>
      <c r="E1509" t="s">
        <v>5291</v>
      </c>
      <c r="F1509" t="s">
        <v>5270</v>
      </c>
      <c r="G1509" s="160" t="s">
        <v>4007</v>
      </c>
      <c r="H1509" t="s">
        <v>5271</v>
      </c>
      <c r="I1509" s="160" t="s">
        <v>4007</v>
      </c>
      <c r="J1509" t="s">
        <v>5272</v>
      </c>
      <c r="K1509" s="160" t="s">
        <v>4009</v>
      </c>
      <c r="L1509" t="s">
        <v>5288</v>
      </c>
    </row>
    <row r="1510" spans="1:12">
      <c r="A1510" s="15">
        <v>10100225</v>
      </c>
      <c r="B1510" t="s">
        <v>5266</v>
      </c>
      <c r="C1510" t="s">
        <v>5267</v>
      </c>
      <c r="D1510" t="s">
        <v>5275</v>
      </c>
      <c r="E1510" t="s">
        <v>5292</v>
      </c>
      <c r="F1510" t="s">
        <v>5270</v>
      </c>
      <c r="G1510" s="160" t="s">
        <v>4007</v>
      </c>
      <c r="H1510" t="s">
        <v>5271</v>
      </c>
      <c r="I1510" s="160" t="s">
        <v>4007</v>
      </c>
      <c r="J1510" t="s">
        <v>5272</v>
      </c>
      <c r="K1510" s="160" t="s">
        <v>4009</v>
      </c>
      <c r="L1510" t="s">
        <v>5288</v>
      </c>
    </row>
    <row r="1511" spans="1:12">
      <c r="A1511" s="15">
        <v>10100226</v>
      </c>
      <c r="B1511" t="s">
        <v>5266</v>
      </c>
      <c r="C1511" t="s">
        <v>5267</v>
      </c>
      <c r="D1511" t="s">
        <v>5275</v>
      </c>
      <c r="E1511" t="s">
        <v>5293</v>
      </c>
      <c r="F1511" t="s">
        <v>5270</v>
      </c>
      <c r="G1511" s="160" t="s">
        <v>4007</v>
      </c>
      <c r="H1511" t="s">
        <v>5271</v>
      </c>
      <c r="I1511" s="160" t="s">
        <v>4007</v>
      </c>
      <c r="J1511" t="s">
        <v>5272</v>
      </c>
      <c r="K1511" s="160" t="s">
        <v>4009</v>
      </c>
      <c r="L1511" t="s">
        <v>5288</v>
      </c>
    </row>
    <row r="1512" spans="1:12">
      <c r="A1512" s="15">
        <v>10100235</v>
      </c>
      <c r="B1512" t="s">
        <v>5266</v>
      </c>
      <c r="C1512" t="s">
        <v>5267</v>
      </c>
      <c r="D1512" t="s">
        <v>5275</v>
      </c>
      <c r="E1512" t="s">
        <v>5294</v>
      </c>
      <c r="F1512" t="s">
        <v>5270</v>
      </c>
      <c r="G1512" s="160" t="s">
        <v>4007</v>
      </c>
      <c r="H1512" t="s">
        <v>5271</v>
      </c>
      <c r="I1512" s="160" t="s">
        <v>4007</v>
      </c>
      <c r="J1512" t="s">
        <v>5272</v>
      </c>
      <c r="K1512" s="160" t="s">
        <v>4009</v>
      </c>
      <c r="L1512" t="s">
        <v>5288</v>
      </c>
    </row>
    <row r="1513" spans="1:12">
      <c r="A1513" s="15">
        <v>10100237</v>
      </c>
      <c r="B1513" t="s">
        <v>5266</v>
      </c>
      <c r="C1513" t="s">
        <v>5267</v>
      </c>
      <c r="D1513" t="s">
        <v>5275</v>
      </c>
      <c r="E1513" t="s">
        <v>5295</v>
      </c>
      <c r="F1513" t="s">
        <v>5270</v>
      </c>
      <c r="G1513" s="160" t="s">
        <v>4007</v>
      </c>
      <c r="H1513" t="s">
        <v>5271</v>
      </c>
      <c r="I1513" s="160" t="s">
        <v>4007</v>
      </c>
      <c r="J1513" t="s">
        <v>5272</v>
      </c>
      <c r="K1513" s="160" t="s">
        <v>4009</v>
      </c>
      <c r="L1513" t="s">
        <v>5288</v>
      </c>
    </row>
    <row r="1514" spans="1:12">
      <c r="A1514" s="15">
        <v>10100238</v>
      </c>
      <c r="B1514" t="s">
        <v>5266</v>
      </c>
      <c r="C1514" t="s">
        <v>5267</v>
      </c>
      <c r="D1514" t="s">
        <v>5275</v>
      </c>
      <c r="E1514" t="s">
        <v>5296</v>
      </c>
      <c r="F1514" t="s">
        <v>5270</v>
      </c>
      <c r="G1514" s="160" t="s">
        <v>4007</v>
      </c>
      <c r="H1514" t="s">
        <v>5271</v>
      </c>
      <c r="I1514" s="160" t="s">
        <v>4007</v>
      </c>
      <c r="J1514" t="s">
        <v>5272</v>
      </c>
      <c r="K1514" s="160" t="s">
        <v>4009</v>
      </c>
      <c r="L1514" t="s">
        <v>5288</v>
      </c>
    </row>
    <row r="1515" spans="1:12">
      <c r="A1515" s="15">
        <v>10100300</v>
      </c>
      <c r="B1515" t="s">
        <v>5266</v>
      </c>
      <c r="C1515" t="s">
        <v>5267</v>
      </c>
      <c r="D1515" t="s">
        <v>5297</v>
      </c>
      <c r="E1515" t="s">
        <v>5298</v>
      </c>
      <c r="F1515" t="s">
        <v>5270</v>
      </c>
      <c r="G1515" s="160" t="s">
        <v>4007</v>
      </c>
      <c r="H1515" t="s">
        <v>5271</v>
      </c>
      <c r="I1515" s="160" t="s">
        <v>4007</v>
      </c>
      <c r="J1515" t="s">
        <v>5272</v>
      </c>
      <c r="K1515" s="160" t="s">
        <v>3995</v>
      </c>
      <c r="L1515" t="s">
        <v>5273</v>
      </c>
    </row>
    <row r="1516" spans="1:12">
      <c r="A1516" s="15">
        <v>10100301</v>
      </c>
      <c r="B1516" t="s">
        <v>5266</v>
      </c>
      <c r="C1516" t="s">
        <v>5267</v>
      </c>
      <c r="D1516" t="s">
        <v>5297</v>
      </c>
      <c r="E1516" t="s">
        <v>5299</v>
      </c>
      <c r="F1516" t="s">
        <v>5270</v>
      </c>
      <c r="G1516" s="160" t="s">
        <v>4007</v>
      </c>
      <c r="H1516" t="s">
        <v>5271</v>
      </c>
      <c r="I1516" s="160" t="s">
        <v>4007</v>
      </c>
      <c r="J1516" t="s">
        <v>5272</v>
      </c>
      <c r="K1516" s="160" t="s">
        <v>3995</v>
      </c>
      <c r="L1516" t="s">
        <v>5273</v>
      </c>
    </row>
    <row r="1517" spans="1:12">
      <c r="A1517" s="15">
        <v>10100302</v>
      </c>
      <c r="B1517" t="s">
        <v>5266</v>
      </c>
      <c r="C1517" t="s">
        <v>5267</v>
      </c>
      <c r="D1517" t="s">
        <v>5297</v>
      </c>
      <c r="E1517" t="s">
        <v>5300</v>
      </c>
      <c r="F1517" t="s">
        <v>5270</v>
      </c>
      <c r="G1517" s="160" t="s">
        <v>4007</v>
      </c>
      <c r="H1517" t="s">
        <v>5271</v>
      </c>
      <c r="I1517" s="160" t="s">
        <v>4007</v>
      </c>
      <c r="J1517" t="s">
        <v>5272</v>
      </c>
      <c r="K1517" s="160" t="s">
        <v>3995</v>
      </c>
      <c r="L1517" t="s">
        <v>5273</v>
      </c>
    </row>
    <row r="1518" spans="1:12">
      <c r="A1518" s="15">
        <v>10100303</v>
      </c>
      <c r="B1518" t="s">
        <v>5266</v>
      </c>
      <c r="C1518" t="s">
        <v>5267</v>
      </c>
      <c r="D1518" t="s">
        <v>5297</v>
      </c>
      <c r="E1518" t="s">
        <v>5301</v>
      </c>
      <c r="F1518" t="s">
        <v>5270</v>
      </c>
      <c r="G1518" s="160" t="s">
        <v>4007</v>
      </c>
      <c r="H1518" t="s">
        <v>5271</v>
      </c>
      <c r="I1518" s="160" t="s">
        <v>4007</v>
      </c>
      <c r="J1518" t="s">
        <v>5272</v>
      </c>
      <c r="K1518" s="160" t="s">
        <v>3995</v>
      </c>
      <c r="L1518" t="s">
        <v>5273</v>
      </c>
    </row>
    <row r="1519" spans="1:12">
      <c r="A1519" s="15">
        <v>10100304</v>
      </c>
      <c r="B1519" t="s">
        <v>5266</v>
      </c>
      <c r="C1519" t="s">
        <v>5267</v>
      </c>
      <c r="D1519" t="s">
        <v>5297</v>
      </c>
      <c r="E1519" t="s">
        <v>5274</v>
      </c>
      <c r="F1519" t="s">
        <v>5270</v>
      </c>
      <c r="G1519" s="160" t="s">
        <v>4007</v>
      </c>
      <c r="H1519" t="s">
        <v>5271</v>
      </c>
      <c r="I1519" s="160" t="s">
        <v>4007</v>
      </c>
      <c r="J1519" t="s">
        <v>5272</v>
      </c>
      <c r="K1519" s="160" t="s">
        <v>3995</v>
      </c>
      <c r="L1519" t="s">
        <v>5273</v>
      </c>
    </row>
    <row r="1520" spans="1:12">
      <c r="A1520" s="15">
        <v>10100306</v>
      </c>
      <c r="B1520" t="s">
        <v>5266</v>
      </c>
      <c r="C1520" t="s">
        <v>5267</v>
      </c>
      <c r="D1520" t="s">
        <v>5297</v>
      </c>
      <c r="E1520" t="s">
        <v>5302</v>
      </c>
      <c r="F1520" t="s">
        <v>5270</v>
      </c>
      <c r="G1520" s="160" t="s">
        <v>4007</v>
      </c>
      <c r="H1520" t="s">
        <v>5271</v>
      </c>
      <c r="I1520" s="160" t="s">
        <v>4007</v>
      </c>
      <c r="J1520" t="s">
        <v>5272</v>
      </c>
      <c r="K1520" s="160" t="s">
        <v>3995</v>
      </c>
      <c r="L1520" t="s">
        <v>5273</v>
      </c>
    </row>
    <row r="1521" spans="1:12">
      <c r="A1521" s="15">
        <v>10100316</v>
      </c>
      <c r="B1521" t="s">
        <v>5266</v>
      </c>
      <c r="C1521" t="s">
        <v>5267</v>
      </c>
      <c r="D1521" t="s">
        <v>5297</v>
      </c>
      <c r="E1521" t="s">
        <v>5303</v>
      </c>
      <c r="F1521" t="s">
        <v>5270</v>
      </c>
      <c r="G1521" s="160" t="s">
        <v>4007</v>
      </c>
      <c r="H1521" t="s">
        <v>5271</v>
      </c>
      <c r="I1521" s="160" t="s">
        <v>4007</v>
      </c>
      <c r="J1521" t="s">
        <v>5272</v>
      </c>
      <c r="K1521" s="160" t="s">
        <v>3995</v>
      </c>
      <c r="L1521" t="s">
        <v>5273</v>
      </c>
    </row>
    <row r="1522" spans="1:12">
      <c r="A1522" s="15">
        <v>10100317</v>
      </c>
      <c r="B1522" t="s">
        <v>5266</v>
      </c>
      <c r="C1522" t="s">
        <v>5267</v>
      </c>
      <c r="D1522" t="s">
        <v>5297</v>
      </c>
      <c r="E1522" t="s">
        <v>5304</v>
      </c>
      <c r="F1522" t="s">
        <v>5270</v>
      </c>
      <c r="G1522" s="160" t="s">
        <v>4007</v>
      </c>
      <c r="H1522" t="s">
        <v>5271</v>
      </c>
      <c r="I1522" s="160" t="s">
        <v>4007</v>
      </c>
      <c r="J1522" t="s">
        <v>5272</v>
      </c>
      <c r="K1522" s="160" t="s">
        <v>3995</v>
      </c>
      <c r="L1522" t="s">
        <v>5273</v>
      </c>
    </row>
    <row r="1523" spans="1:12">
      <c r="A1523" s="15">
        <v>10100318</v>
      </c>
      <c r="B1523" t="s">
        <v>5266</v>
      </c>
      <c r="C1523" t="s">
        <v>5267</v>
      </c>
      <c r="D1523" t="s">
        <v>5297</v>
      </c>
      <c r="E1523" t="s">
        <v>5305</v>
      </c>
      <c r="F1523" t="s">
        <v>5270</v>
      </c>
      <c r="G1523" s="160" t="s">
        <v>4007</v>
      </c>
      <c r="H1523" t="s">
        <v>5271</v>
      </c>
      <c r="I1523" s="160" t="s">
        <v>4007</v>
      </c>
      <c r="J1523" t="s">
        <v>5272</v>
      </c>
      <c r="K1523" s="160" t="s">
        <v>3995</v>
      </c>
      <c r="L1523" t="s">
        <v>5273</v>
      </c>
    </row>
    <row r="1524" spans="1:12">
      <c r="A1524" s="15">
        <v>10100401</v>
      </c>
      <c r="B1524" t="s">
        <v>5266</v>
      </c>
      <c r="C1524" t="s">
        <v>5267</v>
      </c>
      <c r="D1524" t="s">
        <v>4152</v>
      </c>
      <c r="E1524" t="s">
        <v>5306</v>
      </c>
      <c r="F1524" t="s">
        <v>5307</v>
      </c>
      <c r="G1524" s="160" t="s">
        <v>4007</v>
      </c>
      <c r="H1524" t="s">
        <v>5271</v>
      </c>
      <c r="I1524" s="160" t="s">
        <v>4009</v>
      </c>
      <c r="J1524" t="s">
        <v>4150</v>
      </c>
      <c r="K1524" s="160" t="s">
        <v>4007</v>
      </c>
      <c r="L1524" t="s">
        <v>4153</v>
      </c>
    </row>
    <row r="1525" spans="1:12">
      <c r="A1525" s="15">
        <v>10100404</v>
      </c>
      <c r="B1525" t="s">
        <v>5266</v>
      </c>
      <c r="C1525" t="s">
        <v>5267</v>
      </c>
      <c r="D1525" t="s">
        <v>4152</v>
      </c>
      <c r="E1525" t="s">
        <v>5308</v>
      </c>
      <c r="F1525" t="s">
        <v>5307</v>
      </c>
      <c r="G1525" s="160" t="s">
        <v>4007</v>
      </c>
      <c r="H1525" t="s">
        <v>5271</v>
      </c>
      <c r="I1525" s="160" t="s">
        <v>4009</v>
      </c>
      <c r="J1525" t="s">
        <v>4150</v>
      </c>
      <c r="K1525" s="160" t="s">
        <v>4007</v>
      </c>
      <c r="L1525" t="s">
        <v>4153</v>
      </c>
    </row>
    <row r="1526" spans="1:12">
      <c r="A1526" s="15">
        <v>10100405</v>
      </c>
      <c r="B1526" t="s">
        <v>5266</v>
      </c>
      <c r="C1526" t="s">
        <v>5267</v>
      </c>
      <c r="D1526" t="s">
        <v>4152</v>
      </c>
      <c r="E1526" t="s">
        <v>5309</v>
      </c>
      <c r="F1526" t="s">
        <v>5307</v>
      </c>
      <c r="G1526" s="160" t="s">
        <v>4007</v>
      </c>
      <c r="H1526" t="s">
        <v>5271</v>
      </c>
      <c r="I1526" s="160" t="s">
        <v>4009</v>
      </c>
      <c r="J1526" t="s">
        <v>4150</v>
      </c>
      <c r="K1526" s="160" t="s">
        <v>4007</v>
      </c>
      <c r="L1526" t="s">
        <v>4153</v>
      </c>
    </row>
    <row r="1527" spans="1:12">
      <c r="A1527" s="15">
        <v>10100406</v>
      </c>
      <c r="B1527" t="s">
        <v>5266</v>
      </c>
      <c r="C1527" t="s">
        <v>5267</v>
      </c>
      <c r="D1527" t="s">
        <v>4152</v>
      </c>
      <c r="E1527" t="s">
        <v>5310</v>
      </c>
      <c r="F1527" t="s">
        <v>5307</v>
      </c>
      <c r="G1527" s="160" t="s">
        <v>4007</v>
      </c>
      <c r="H1527" t="s">
        <v>5271</v>
      </c>
      <c r="I1527" s="160" t="s">
        <v>4009</v>
      </c>
      <c r="J1527" t="s">
        <v>4150</v>
      </c>
      <c r="K1527" s="160" t="s">
        <v>4007</v>
      </c>
      <c r="L1527" t="s">
        <v>4153</v>
      </c>
    </row>
    <row r="1528" spans="1:12">
      <c r="A1528" s="15">
        <v>10100501</v>
      </c>
      <c r="B1528" t="s">
        <v>5266</v>
      </c>
      <c r="C1528" t="s">
        <v>5267</v>
      </c>
      <c r="D1528" t="s">
        <v>4149</v>
      </c>
      <c r="E1528" t="s">
        <v>5311</v>
      </c>
      <c r="F1528" t="s">
        <v>5307</v>
      </c>
      <c r="G1528" s="160" t="s">
        <v>4007</v>
      </c>
      <c r="H1528" t="s">
        <v>5271</v>
      </c>
      <c r="I1528" s="160" t="s">
        <v>4009</v>
      </c>
      <c r="J1528" t="s">
        <v>4150</v>
      </c>
      <c r="K1528" s="160" t="s">
        <v>4009</v>
      </c>
      <c r="L1528" t="s">
        <v>4151</v>
      </c>
    </row>
    <row r="1529" spans="1:12">
      <c r="A1529" s="15">
        <v>10100504</v>
      </c>
      <c r="B1529" t="s">
        <v>5266</v>
      </c>
      <c r="C1529" t="s">
        <v>5267</v>
      </c>
      <c r="D1529" t="s">
        <v>4149</v>
      </c>
      <c r="E1529" t="s">
        <v>5312</v>
      </c>
      <c r="F1529" t="s">
        <v>5307</v>
      </c>
      <c r="G1529" s="160" t="s">
        <v>4007</v>
      </c>
      <c r="H1529" t="s">
        <v>5271</v>
      </c>
      <c r="I1529" s="160" t="s">
        <v>4009</v>
      </c>
      <c r="J1529" t="s">
        <v>4150</v>
      </c>
      <c r="K1529" s="160" t="s">
        <v>4009</v>
      </c>
      <c r="L1529" t="s">
        <v>4151</v>
      </c>
    </row>
    <row r="1530" spans="1:12">
      <c r="A1530" s="15">
        <v>10100505</v>
      </c>
      <c r="B1530" t="s">
        <v>5266</v>
      </c>
      <c r="C1530" t="s">
        <v>5267</v>
      </c>
      <c r="D1530" t="s">
        <v>4149</v>
      </c>
      <c r="E1530" t="s">
        <v>5313</v>
      </c>
      <c r="F1530" t="s">
        <v>5307</v>
      </c>
      <c r="G1530" s="160" t="s">
        <v>4007</v>
      </c>
      <c r="H1530" t="s">
        <v>5271</v>
      </c>
      <c r="I1530" s="160" t="s">
        <v>4009</v>
      </c>
      <c r="J1530" t="s">
        <v>4150</v>
      </c>
      <c r="K1530" s="160" t="s">
        <v>4009</v>
      </c>
      <c r="L1530" t="s">
        <v>4151</v>
      </c>
    </row>
    <row r="1531" spans="1:12">
      <c r="A1531" s="15">
        <v>10100601</v>
      </c>
      <c r="B1531" t="s">
        <v>5266</v>
      </c>
      <c r="C1531" t="s">
        <v>5267</v>
      </c>
      <c r="D1531" t="s">
        <v>4145</v>
      </c>
      <c r="E1531" t="s">
        <v>5314</v>
      </c>
      <c r="F1531" t="s">
        <v>5315</v>
      </c>
      <c r="G1531" s="160" t="s">
        <v>4007</v>
      </c>
      <c r="H1531" t="s">
        <v>5271</v>
      </c>
      <c r="I1531" s="160" t="s">
        <v>3995</v>
      </c>
      <c r="J1531" t="s">
        <v>4147</v>
      </c>
      <c r="K1531" s="160" t="s">
        <v>4007</v>
      </c>
      <c r="L1531" t="s">
        <v>4148</v>
      </c>
    </row>
    <row r="1532" spans="1:12">
      <c r="A1532" s="15">
        <v>10100602</v>
      </c>
      <c r="B1532" t="s">
        <v>5266</v>
      </c>
      <c r="C1532" t="s">
        <v>5267</v>
      </c>
      <c r="D1532" t="s">
        <v>4145</v>
      </c>
      <c r="E1532" t="s">
        <v>5316</v>
      </c>
      <c r="F1532" t="s">
        <v>5315</v>
      </c>
      <c r="G1532" s="160" t="s">
        <v>4007</v>
      </c>
      <c r="H1532" t="s">
        <v>5271</v>
      </c>
      <c r="I1532" s="160" t="s">
        <v>3995</v>
      </c>
      <c r="J1532" t="s">
        <v>4147</v>
      </c>
      <c r="K1532" s="160" t="s">
        <v>4007</v>
      </c>
      <c r="L1532" t="s">
        <v>4148</v>
      </c>
    </row>
    <row r="1533" spans="1:12">
      <c r="A1533" s="15">
        <v>10100604</v>
      </c>
      <c r="B1533" t="s">
        <v>5266</v>
      </c>
      <c r="C1533" t="s">
        <v>5267</v>
      </c>
      <c r="D1533" t="s">
        <v>4145</v>
      </c>
      <c r="E1533" t="s">
        <v>5317</v>
      </c>
      <c r="F1533" t="s">
        <v>5315</v>
      </c>
      <c r="G1533" s="160" t="s">
        <v>4007</v>
      </c>
      <c r="H1533" t="s">
        <v>5271</v>
      </c>
      <c r="I1533" s="160" t="s">
        <v>3995</v>
      </c>
      <c r="J1533" t="s">
        <v>4147</v>
      </c>
      <c r="K1533" s="160" t="s">
        <v>4007</v>
      </c>
      <c r="L1533" t="s">
        <v>4148</v>
      </c>
    </row>
    <row r="1534" spans="1:12">
      <c r="A1534" s="15">
        <v>10100701</v>
      </c>
      <c r="B1534" t="s">
        <v>5266</v>
      </c>
      <c r="C1534" t="s">
        <v>5267</v>
      </c>
      <c r="D1534" t="s">
        <v>5318</v>
      </c>
      <c r="E1534" t="s">
        <v>5314</v>
      </c>
      <c r="F1534" t="s">
        <v>5319</v>
      </c>
      <c r="G1534" s="160" t="s">
        <v>4007</v>
      </c>
      <c r="H1534" t="s">
        <v>5271</v>
      </c>
      <c r="I1534" s="160" t="s">
        <v>3995</v>
      </c>
      <c r="J1534" t="s">
        <v>4147</v>
      </c>
      <c r="K1534" s="160" t="s">
        <v>4009</v>
      </c>
      <c r="L1534" t="s">
        <v>5320</v>
      </c>
    </row>
    <row r="1535" spans="1:12">
      <c r="A1535" s="15">
        <v>10100702</v>
      </c>
      <c r="B1535" t="s">
        <v>5266</v>
      </c>
      <c r="C1535" t="s">
        <v>5267</v>
      </c>
      <c r="D1535" t="s">
        <v>5318</v>
      </c>
      <c r="E1535" t="s">
        <v>5321</v>
      </c>
      <c r="F1535" t="s">
        <v>5319</v>
      </c>
      <c r="G1535" s="160" t="s">
        <v>4007</v>
      </c>
      <c r="H1535" t="s">
        <v>5271</v>
      </c>
      <c r="I1535" s="160" t="s">
        <v>3995</v>
      </c>
      <c r="J1535" t="s">
        <v>4147</v>
      </c>
      <c r="K1535" s="160" t="s">
        <v>4009</v>
      </c>
      <c r="L1535" t="s">
        <v>5320</v>
      </c>
    </row>
    <row r="1536" spans="1:12">
      <c r="A1536" s="15">
        <v>10100703</v>
      </c>
      <c r="B1536" t="s">
        <v>5266</v>
      </c>
      <c r="C1536" t="s">
        <v>5267</v>
      </c>
      <c r="D1536" t="s">
        <v>5318</v>
      </c>
      <c r="E1536" t="s">
        <v>5322</v>
      </c>
      <c r="F1536" t="s">
        <v>5319</v>
      </c>
      <c r="G1536" s="160" t="s">
        <v>4007</v>
      </c>
      <c r="H1536" t="s">
        <v>5271</v>
      </c>
      <c r="I1536" s="160" t="s">
        <v>3995</v>
      </c>
      <c r="J1536" t="s">
        <v>4147</v>
      </c>
      <c r="K1536" s="160" t="s">
        <v>4009</v>
      </c>
      <c r="L1536" t="s">
        <v>5320</v>
      </c>
    </row>
    <row r="1537" spans="1:12">
      <c r="A1537" s="15">
        <v>10100704</v>
      </c>
      <c r="B1537" t="s">
        <v>5266</v>
      </c>
      <c r="C1537" t="s">
        <v>5267</v>
      </c>
      <c r="D1537" t="s">
        <v>5318</v>
      </c>
      <c r="E1537" t="s">
        <v>5323</v>
      </c>
      <c r="F1537" t="s">
        <v>5319</v>
      </c>
      <c r="G1537" s="160" t="s">
        <v>4007</v>
      </c>
      <c r="H1537" t="s">
        <v>5271</v>
      </c>
      <c r="I1537" s="160" t="s">
        <v>3995</v>
      </c>
      <c r="J1537" t="s">
        <v>4147</v>
      </c>
      <c r="K1537" s="160" t="s">
        <v>4009</v>
      </c>
      <c r="L1537" t="s">
        <v>5320</v>
      </c>
    </row>
    <row r="1538" spans="1:12">
      <c r="A1538" s="15">
        <v>10100707</v>
      </c>
      <c r="B1538" t="s">
        <v>5266</v>
      </c>
      <c r="C1538" t="s">
        <v>5267</v>
      </c>
      <c r="D1538" t="s">
        <v>5318</v>
      </c>
      <c r="E1538" t="s">
        <v>5324</v>
      </c>
      <c r="F1538" t="s">
        <v>5319</v>
      </c>
      <c r="G1538" s="160" t="s">
        <v>4007</v>
      </c>
      <c r="H1538" t="s">
        <v>5271</v>
      </c>
      <c r="I1538" s="160" t="s">
        <v>3995</v>
      </c>
      <c r="J1538" t="s">
        <v>4147</v>
      </c>
      <c r="K1538" s="160" t="s">
        <v>4009</v>
      </c>
      <c r="L1538" t="s">
        <v>5320</v>
      </c>
    </row>
    <row r="1539" spans="1:12">
      <c r="A1539" s="15">
        <v>10100711</v>
      </c>
      <c r="B1539" t="s">
        <v>5266</v>
      </c>
      <c r="C1539" t="s">
        <v>5267</v>
      </c>
      <c r="D1539" t="s">
        <v>5318</v>
      </c>
      <c r="E1539" t="s">
        <v>5325</v>
      </c>
      <c r="F1539" t="s">
        <v>5319</v>
      </c>
      <c r="G1539" s="160" t="s">
        <v>4007</v>
      </c>
      <c r="H1539" t="s">
        <v>5271</v>
      </c>
      <c r="I1539" s="160" t="s">
        <v>3995</v>
      </c>
      <c r="J1539" t="s">
        <v>4147</v>
      </c>
      <c r="K1539" s="160" t="s">
        <v>4009</v>
      </c>
      <c r="L1539" t="s">
        <v>5320</v>
      </c>
    </row>
    <row r="1540" spans="1:12">
      <c r="A1540" s="15">
        <v>10100712</v>
      </c>
      <c r="B1540" t="s">
        <v>5266</v>
      </c>
      <c r="C1540" t="s">
        <v>5267</v>
      </c>
      <c r="D1540" t="s">
        <v>5318</v>
      </c>
      <c r="E1540" t="s">
        <v>5326</v>
      </c>
      <c r="F1540" t="s">
        <v>5319</v>
      </c>
      <c r="G1540" s="160" t="s">
        <v>4007</v>
      </c>
      <c r="H1540" t="s">
        <v>5271</v>
      </c>
      <c r="I1540" s="160" t="s">
        <v>3995</v>
      </c>
      <c r="J1540" t="s">
        <v>4147</v>
      </c>
      <c r="K1540" s="160" t="s">
        <v>4009</v>
      </c>
      <c r="L1540" t="s">
        <v>5320</v>
      </c>
    </row>
    <row r="1541" spans="1:12">
      <c r="A1541" s="15">
        <v>10100801</v>
      </c>
      <c r="B1541" t="s">
        <v>5266</v>
      </c>
      <c r="C1541" t="s">
        <v>5267</v>
      </c>
      <c r="D1541" t="s">
        <v>5327</v>
      </c>
      <c r="E1541" t="s">
        <v>5328</v>
      </c>
      <c r="F1541" t="s">
        <v>5319</v>
      </c>
      <c r="G1541" s="160" t="s">
        <v>4007</v>
      </c>
      <c r="H1541" t="s">
        <v>5271</v>
      </c>
      <c r="I1541" s="160" t="s">
        <v>3997</v>
      </c>
      <c r="J1541" t="s">
        <v>3999</v>
      </c>
      <c r="K1541">
        <v>99</v>
      </c>
      <c r="L1541" t="s">
        <v>3999</v>
      </c>
    </row>
    <row r="1542" spans="1:12">
      <c r="A1542" s="15">
        <v>10100818</v>
      </c>
      <c r="B1542" t="s">
        <v>5266</v>
      </c>
      <c r="C1542" t="s">
        <v>5267</v>
      </c>
      <c r="D1542" t="s">
        <v>5327</v>
      </c>
      <c r="E1542" t="s">
        <v>5329</v>
      </c>
      <c r="F1542" t="s">
        <v>5319</v>
      </c>
      <c r="G1542" s="160" t="s">
        <v>4007</v>
      </c>
      <c r="H1542" t="s">
        <v>5271</v>
      </c>
      <c r="I1542" s="160" t="s">
        <v>3997</v>
      </c>
      <c r="J1542" t="s">
        <v>3999</v>
      </c>
      <c r="K1542">
        <v>99</v>
      </c>
      <c r="L1542" t="s">
        <v>3999</v>
      </c>
    </row>
    <row r="1543" spans="1:12">
      <c r="A1543" s="15">
        <v>10100901</v>
      </c>
      <c r="B1543" t="s">
        <v>5266</v>
      </c>
      <c r="C1543" t="s">
        <v>5267</v>
      </c>
      <c r="D1543" t="s">
        <v>5330</v>
      </c>
      <c r="E1543" t="s">
        <v>5331</v>
      </c>
      <c r="F1543" t="s">
        <v>5332</v>
      </c>
      <c r="G1543" s="160" t="s">
        <v>4007</v>
      </c>
      <c r="H1543" t="s">
        <v>5271</v>
      </c>
      <c r="I1543" s="160" t="s">
        <v>3997</v>
      </c>
      <c r="J1543" t="s">
        <v>3999</v>
      </c>
      <c r="K1543">
        <v>99</v>
      </c>
      <c r="L1543" t="s">
        <v>3999</v>
      </c>
    </row>
    <row r="1544" spans="1:12">
      <c r="A1544" s="15">
        <v>10100902</v>
      </c>
      <c r="B1544" t="s">
        <v>5266</v>
      </c>
      <c r="C1544" t="s">
        <v>5267</v>
      </c>
      <c r="D1544" t="s">
        <v>5330</v>
      </c>
      <c r="E1544" t="s">
        <v>5333</v>
      </c>
      <c r="F1544" t="s">
        <v>5332</v>
      </c>
      <c r="G1544" s="160" t="s">
        <v>4007</v>
      </c>
      <c r="H1544" t="s">
        <v>5271</v>
      </c>
      <c r="I1544" s="160" t="s">
        <v>3997</v>
      </c>
      <c r="J1544" t="s">
        <v>3999</v>
      </c>
      <c r="K1544">
        <v>99</v>
      </c>
      <c r="L1544" t="s">
        <v>3999</v>
      </c>
    </row>
    <row r="1545" spans="1:12">
      <c r="A1545" s="15">
        <v>10100903</v>
      </c>
      <c r="B1545" t="s">
        <v>5266</v>
      </c>
      <c r="C1545" t="s">
        <v>5267</v>
      </c>
      <c r="D1545" t="s">
        <v>5330</v>
      </c>
      <c r="E1545" t="s">
        <v>5334</v>
      </c>
      <c r="F1545" t="s">
        <v>5332</v>
      </c>
      <c r="G1545" s="160" t="s">
        <v>4007</v>
      </c>
      <c r="H1545" t="s">
        <v>5271</v>
      </c>
      <c r="I1545" s="160" t="s">
        <v>3997</v>
      </c>
      <c r="J1545" t="s">
        <v>3999</v>
      </c>
      <c r="K1545">
        <v>99</v>
      </c>
      <c r="L1545" t="s">
        <v>3999</v>
      </c>
    </row>
    <row r="1546" spans="1:12">
      <c r="A1546" s="15">
        <v>10100908</v>
      </c>
      <c r="B1546" t="s">
        <v>5266</v>
      </c>
      <c r="C1546" t="s">
        <v>5267</v>
      </c>
      <c r="D1546" t="s">
        <v>5330</v>
      </c>
      <c r="E1546" t="s">
        <v>5335</v>
      </c>
      <c r="F1546" t="s">
        <v>5332</v>
      </c>
      <c r="G1546" s="160" t="s">
        <v>4007</v>
      </c>
      <c r="H1546" t="s">
        <v>5271</v>
      </c>
      <c r="I1546" s="160" t="s">
        <v>3997</v>
      </c>
      <c r="J1546" t="s">
        <v>3999</v>
      </c>
      <c r="K1546">
        <v>99</v>
      </c>
      <c r="L1546" t="s">
        <v>3999</v>
      </c>
    </row>
    <row r="1547" spans="1:12">
      <c r="A1547" s="15">
        <v>10100910</v>
      </c>
      <c r="B1547" t="s">
        <v>5266</v>
      </c>
      <c r="C1547" t="s">
        <v>5267</v>
      </c>
      <c r="D1547" t="s">
        <v>5330</v>
      </c>
      <c r="E1547" t="s">
        <v>5336</v>
      </c>
      <c r="F1547" t="s">
        <v>5332</v>
      </c>
      <c r="G1547" s="160" t="s">
        <v>4007</v>
      </c>
      <c r="H1547" t="s">
        <v>5271</v>
      </c>
      <c r="I1547" s="160" t="s">
        <v>3997</v>
      </c>
      <c r="J1547" t="s">
        <v>3999</v>
      </c>
      <c r="K1547">
        <v>99</v>
      </c>
      <c r="L1547" t="s">
        <v>3999</v>
      </c>
    </row>
    <row r="1548" spans="1:12">
      <c r="A1548" s="15">
        <v>10100911</v>
      </c>
      <c r="B1548" t="s">
        <v>5266</v>
      </c>
      <c r="C1548" t="s">
        <v>5267</v>
      </c>
      <c r="D1548" t="s">
        <v>5330</v>
      </c>
      <c r="E1548" t="s">
        <v>5337</v>
      </c>
      <c r="F1548" t="s">
        <v>5332</v>
      </c>
      <c r="G1548" s="160" t="s">
        <v>4007</v>
      </c>
      <c r="H1548" t="s">
        <v>5271</v>
      </c>
      <c r="I1548" s="160" t="s">
        <v>3997</v>
      </c>
      <c r="J1548" t="s">
        <v>3999</v>
      </c>
      <c r="K1548">
        <v>99</v>
      </c>
      <c r="L1548" t="s">
        <v>3999</v>
      </c>
    </row>
    <row r="1549" spans="1:12">
      <c r="A1549" s="15">
        <v>10100912</v>
      </c>
      <c r="B1549" t="s">
        <v>5266</v>
      </c>
      <c r="C1549" t="s">
        <v>5267</v>
      </c>
      <c r="D1549" t="s">
        <v>5330</v>
      </c>
      <c r="E1549" t="s">
        <v>5338</v>
      </c>
      <c r="F1549" t="s">
        <v>5332</v>
      </c>
      <c r="G1549" s="160" t="s">
        <v>4007</v>
      </c>
      <c r="H1549" t="s">
        <v>5271</v>
      </c>
      <c r="I1549" s="160" t="s">
        <v>3997</v>
      </c>
      <c r="J1549" t="s">
        <v>3999</v>
      </c>
      <c r="K1549">
        <v>99</v>
      </c>
      <c r="L1549" t="s">
        <v>3999</v>
      </c>
    </row>
    <row r="1550" spans="1:12">
      <c r="A1550" s="15">
        <v>10101001</v>
      </c>
      <c r="B1550" t="s">
        <v>5266</v>
      </c>
      <c r="C1550" t="s">
        <v>5267</v>
      </c>
      <c r="D1550" t="s">
        <v>4154</v>
      </c>
      <c r="E1550" t="s">
        <v>5113</v>
      </c>
      <c r="F1550" t="s">
        <v>5319</v>
      </c>
      <c r="G1550" s="160" t="s">
        <v>4007</v>
      </c>
      <c r="H1550" t="s">
        <v>5271</v>
      </c>
      <c r="I1550" s="160" t="s">
        <v>3997</v>
      </c>
      <c r="J1550" t="s">
        <v>3999</v>
      </c>
      <c r="K1550">
        <v>99</v>
      </c>
      <c r="L1550" t="s">
        <v>3999</v>
      </c>
    </row>
    <row r="1551" spans="1:12">
      <c r="A1551" s="15">
        <v>10101002</v>
      </c>
      <c r="B1551" t="s">
        <v>5266</v>
      </c>
      <c r="C1551" t="s">
        <v>5267</v>
      </c>
      <c r="D1551" t="s">
        <v>4154</v>
      </c>
      <c r="E1551" t="s">
        <v>5115</v>
      </c>
      <c r="F1551" t="s">
        <v>5319</v>
      </c>
      <c r="G1551" s="160" t="s">
        <v>4007</v>
      </c>
      <c r="H1551" t="s">
        <v>5271</v>
      </c>
      <c r="I1551" s="160" t="s">
        <v>3997</v>
      </c>
      <c r="J1551" t="s">
        <v>3999</v>
      </c>
      <c r="K1551">
        <v>99</v>
      </c>
      <c r="L1551" t="s">
        <v>3999</v>
      </c>
    </row>
    <row r="1552" spans="1:12">
      <c r="A1552" s="15">
        <v>10101003</v>
      </c>
      <c r="B1552" t="s">
        <v>5266</v>
      </c>
      <c r="C1552" t="s">
        <v>5267</v>
      </c>
      <c r="D1552" t="s">
        <v>4154</v>
      </c>
      <c r="E1552" t="s">
        <v>5339</v>
      </c>
      <c r="F1552" t="s">
        <v>5319</v>
      </c>
      <c r="G1552" s="160" t="s">
        <v>4007</v>
      </c>
      <c r="H1552" t="s">
        <v>5271</v>
      </c>
      <c r="I1552" s="160" t="s">
        <v>3995</v>
      </c>
      <c r="J1552" t="s">
        <v>4147</v>
      </c>
      <c r="K1552">
        <v>99</v>
      </c>
      <c r="L1552" t="s">
        <v>3999</v>
      </c>
    </row>
    <row r="1553" spans="1:12">
      <c r="A1553" s="15">
        <v>10101101</v>
      </c>
      <c r="B1553" t="s">
        <v>5266</v>
      </c>
      <c r="C1553" t="s">
        <v>5267</v>
      </c>
      <c r="D1553" t="s">
        <v>5340</v>
      </c>
      <c r="E1553" t="s">
        <v>5328</v>
      </c>
      <c r="F1553" t="s">
        <v>5319</v>
      </c>
      <c r="G1553" s="160" t="s">
        <v>4007</v>
      </c>
      <c r="H1553" t="s">
        <v>5271</v>
      </c>
      <c r="I1553" s="160" t="s">
        <v>3997</v>
      </c>
      <c r="J1553" t="s">
        <v>3999</v>
      </c>
      <c r="K1553">
        <v>99</v>
      </c>
      <c r="L1553" t="s">
        <v>3999</v>
      </c>
    </row>
    <row r="1554" spans="1:12">
      <c r="A1554" s="15">
        <v>10101201</v>
      </c>
      <c r="B1554" t="s">
        <v>5266</v>
      </c>
      <c r="C1554" t="s">
        <v>5267</v>
      </c>
      <c r="D1554" t="s">
        <v>5341</v>
      </c>
      <c r="E1554" t="s">
        <v>5342</v>
      </c>
      <c r="F1554" t="s">
        <v>5319</v>
      </c>
      <c r="G1554" s="160" t="s">
        <v>4007</v>
      </c>
      <c r="H1554" t="s">
        <v>5271</v>
      </c>
      <c r="I1554" s="160" t="s">
        <v>3997</v>
      </c>
      <c r="J1554" t="s">
        <v>3999</v>
      </c>
      <c r="K1554">
        <v>99</v>
      </c>
      <c r="L1554" t="s">
        <v>3999</v>
      </c>
    </row>
    <row r="1555" spans="1:12">
      <c r="A1555" s="15">
        <v>10101202</v>
      </c>
      <c r="B1555" t="s">
        <v>5266</v>
      </c>
      <c r="C1555" t="s">
        <v>5267</v>
      </c>
      <c r="D1555" t="s">
        <v>5341</v>
      </c>
      <c r="E1555" t="s">
        <v>5343</v>
      </c>
      <c r="F1555" t="s">
        <v>5319</v>
      </c>
      <c r="G1555" s="160" t="s">
        <v>4007</v>
      </c>
      <c r="H1555" t="s">
        <v>5271</v>
      </c>
      <c r="I1555" s="160" t="s">
        <v>3997</v>
      </c>
      <c r="J1555" t="s">
        <v>3999</v>
      </c>
      <c r="K1555">
        <v>99</v>
      </c>
      <c r="L1555" t="s">
        <v>3999</v>
      </c>
    </row>
    <row r="1556" spans="1:12">
      <c r="A1556" s="15">
        <v>10101204</v>
      </c>
      <c r="B1556" t="s">
        <v>5266</v>
      </c>
      <c r="C1556" t="s">
        <v>5267</v>
      </c>
      <c r="D1556" t="s">
        <v>5341</v>
      </c>
      <c r="E1556" t="s">
        <v>5344</v>
      </c>
      <c r="F1556" t="s">
        <v>5319</v>
      </c>
      <c r="G1556" s="160" t="s">
        <v>4007</v>
      </c>
      <c r="H1556" t="s">
        <v>5271</v>
      </c>
      <c r="I1556" s="160" t="s">
        <v>3997</v>
      </c>
      <c r="J1556" t="s">
        <v>3999</v>
      </c>
      <c r="K1556">
        <v>99</v>
      </c>
      <c r="L1556" t="s">
        <v>3999</v>
      </c>
    </row>
    <row r="1557" spans="1:12">
      <c r="A1557" s="15">
        <v>10101205</v>
      </c>
      <c r="B1557" t="s">
        <v>5266</v>
      </c>
      <c r="C1557" t="s">
        <v>5267</v>
      </c>
      <c r="D1557" t="s">
        <v>5341</v>
      </c>
      <c r="E1557" t="s">
        <v>5345</v>
      </c>
      <c r="F1557" t="s">
        <v>5319</v>
      </c>
      <c r="G1557" s="160" t="s">
        <v>4007</v>
      </c>
      <c r="H1557" t="s">
        <v>5271</v>
      </c>
      <c r="I1557" s="160" t="s">
        <v>3997</v>
      </c>
      <c r="J1557" t="s">
        <v>3999</v>
      </c>
      <c r="K1557">
        <v>99</v>
      </c>
      <c r="L1557" t="s">
        <v>3999</v>
      </c>
    </row>
    <row r="1558" spans="1:12">
      <c r="A1558" s="15">
        <v>10101206</v>
      </c>
      <c r="B1558" t="s">
        <v>5266</v>
      </c>
      <c r="C1558" t="s">
        <v>5267</v>
      </c>
      <c r="D1558" t="s">
        <v>5341</v>
      </c>
      <c r="E1558" t="s">
        <v>5346</v>
      </c>
      <c r="F1558" t="s">
        <v>5319</v>
      </c>
      <c r="G1558" s="160" t="s">
        <v>4007</v>
      </c>
      <c r="H1558" t="s">
        <v>5271</v>
      </c>
      <c r="I1558" s="160" t="s">
        <v>3997</v>
      </c>
      <c r="J1558" t="s">
        <v>3999</v>
      </c>
      <c r="K1558">
        <v>99</v>
      </c>
      <c r="L1558" t="s">
        <v>3999</v>
      </c>
    </row>
    <row r="1559" spans="1:12">
      <c r="A1559" s="15">
        <v>10101207</v>
      </c>
      <c r="B1559" t="s">
        <v>5266</v>
      </c>
      <c r="C1559" t="s">
        <v>5267</v>
      </c>
      <c r="D1559" t="s">
        <v>5341</v>
      </c>
      <c r="E1559" t="s">
        <v>5347</v>
      </c>
      <c r="F1559" t="s">
        <v>5332</v>
      </c>
      <c r="G1559" s="160" t="s">
        <v>4007</v>
      </c>
      <c r="H1559" t="s">
        <v>5271</v>
      </c>
      <c r="I1559" s="160" t="s">
        <v>3997</v>
      </c>
      <c r="J1559" t="s">
        <v>3999</v>
      </c>
      <c r="K1559">
        <v>99</v>
      </c>
      <c r="L1559" t="s">
        <v>3999</v>
      </c>
    </row>
    <row r="1560" spans="1:12">
      <c r="A1560" s="15">
        <v>10101208</v>
      </c>
      <c r="B1560" t="s">
        <v>5266</v>
      </c>
      <c r="C1560" t="s">
        <v>5267</v>
      </c>
      <c r="D1560" t="s">
        <v>5341</v>
      </c>
      <c r="E1560" t="s">
        <v>5348</v>
      </c>
      <c r="F1560" t="s">
        <v>5319</v>
      </c>
      <c r="G1560" s="160" t="s">
        <v>4007</v>
      </c>
      <c r="H1560" t="s">
        <v>5271</v>
      </c>
      <c r="I1560" s="160" t="s">
        <v>3997</v>
      </c>
      <c r="J1560" t="s">
        <v>3999</v>
      </c>
      <c r="K1560">
        <v>99</v>
      </c>
      <c r="L1560" t="s">
        <v>3999</v>
      </c>
    </row>
    <row r="1561" spans="1:12">
      <c r="A1561" s="15">
        <v>10101209</v>
      </c>
      <c r="B1561" t="s">
        <v>5266</v>
      </c>
      <c r="C1561" t="s">
        <v>5267</v>
      </c>
      <c r="D1561" t="s">
        <v>5341</v>
      </c>
      <c r="E1561" t="s">
        <v>5349</v>
      </c>
      <c r="F1561" t="s">
        <v>5332</v>
      </c>
      <c r="G1561" s="160" t="s">
        <v>4007</v>
      </c>
      <c r="H1561" t="s">
        <v>5271</v>
      </c>
      <c r="I1561" s="160" t="s">
        <v>3997</v>
      </c>
      <c r="J1561" t="s">
        <v>3999</v>
      </c>
      <c r="K1561">
        <v>99</v>
      </c>
      <c r="L1561" t="s">
        <v>3999</v>
      </c>
    </row>
    <row r="1562" spans="1:12">
      <c r="A1562" s="15">
        <v>10101210</v>
      </c>
      <c r="B1562" t="s">
        <v>5266</v>
      </c>
      <c r="C1562" t="s">
        <v>5267</v>
      </c>
      <c r="D1562" t="s">
        <v>5341</v>
      </c>
      <c r="E1562" t="s">
        <v>5350</v>
      </c>
      <c r="F1562" t="s">
        <v>5332</v>
      </c>
      <c r="G1562" s="160" t="s">
        <v>4007</v>
      </c>
      <c r="H1562" t="s">
        <v>5271</v>
      </c>
      <c r="I1562" s="160" t="s">
        <v>3997</v>
      </c>
      <c r="J1562" t="s">
        <v>3999</v>
      </c>
      <c r="K1562">
        <v>99</v>
      </c>
      <c r="L1562" t="s">
        <v>3999</v>
      </c>
    </row>
    <row r="1563" spans="1:12">
      <c r="A1563" s="15">
        <v>10101301</v>
      </c>
      <c r="B1563" t="s">
        <v>5266</v>
      </c>
      <c r="C1563" t="s">
        <v>5267</v>
      </c>
      <c r="D1563" t="s">
        <v>5351</v>
      </c>
      <c r="E1563" t="s">
        <v>5342</v>
      </c>
      <c r="F1563" t="s">
        <v>5319</v>
      </c>
      <c r="G1563" s="160" t="s">
        <v>4007</v>
      </c>
      <c r="H1563" t="s">
        <v>5271</v>
      </c>
      <c r="I1563" s="160" t="s">
        <v>3997</v>
      </c>
      <c r="J1563" t="s">
        <v>3999</v>
      </c>
      <c r="K1563">
        <v>99</v>
      </c>
      <c r="L1563" t="s">
        <v>3999</v>
      </c>
    </row>
    <row r="1564" spans="1:12">
      <c r="A1564" s="15">
        <v>10101302</v>
      </c>
      <c r="B1564" t="s">
        <v>5266</v>
      </c>
      <c r="C1564" t="s">
        <v>5267</v>
      </c>
      <c r="D1564" t="s">
        <v>5351</v>
      </c>
      <c r="E1564" t="s">
        <v>5352</v>
      </c>
      <c r="F1564" t="s">
        <v>5319</v>
      </c>
      <c r="G1564" s="160" t="s">
        <v>4007</v>
      </c>
      <c r="H1564" t="s">
        <v>5271</v>
      </c>
      <c r="I1564" s="160" t="s">
        <v>3997</v>
      </c>
      <c r="J1564" t="s">
        <v>3999</v>
      </c>
      <c r="K1564">
        <v>99</v>
      </c>
      <c r="L1564" t="s">
        <v>3999</v>
      </c>
    </row>
    <row r="1565" spans="1:12">
      <c r="A1565" s="15">
        <v>10101304</v>
      </c>
      <c r="B1565" t="s">
        <v>5266</v>
      </c>
      <c r="C1565" t="s">
        <v>5267</v>
      </c>
      <c r="D1565" t="s">
        <v>5351</v>
      </c>
      <c r="E1565" t="s">
        <v>5353</v>
      </c>
      <c r="F1565" t="s">
        <v>5319</v>
      </c>
      <c r="G1565" s="160" t="s">
        <v>4007</v>
      </c>
      <c r="H1565" t="s">
        <v>5271</v>
      </c>
      <c r="I1565" s="160" t="s">
        <v>3997</v>
      </c>
      <c r="J1565" t="s">
        <v>3999</v>
      </c>
      <c r="K1565">
        <v>99</v>
      </c>
      <c r="L1565" t="s">
        <v>3999</v>
      </c>
    </row>
    <row r="1566" spans="1:12">
      <c r="A1566" s="15">
        <v>10101305</v>
      </c>
      <c r="B1566" t="s">
        <v>5266</v>
      </c>
      <c r="C1566" t="s">
        <v>5267</v>
      </c>
      <c r="D1566" t="s">
        <v>5351</v>
      </c>
      <c r="E1566" t="s">
        <v>5354</v>
      </c>
      <c r="F1566" t="s">
        <v>5319</v>
      </c>
      <c r="G1566" s="160" t="s">
        <v>4007</v>
      </c>
      <c r="H1566" t="s">
        <v>5271</v>
      </c>
      <c r="I1566" s="160" t="s">
        <v>3997</v>
      </c>
      <c r="J1566" t="s">
        <v>3999</v>
      </c>
      <c r="K1566">
        <v>99</v>
      </c>
      <c r="L1566" t="s">
        <v>3999</v>
      </c>
    </row>
    <row r="1567" spans="1:12">
      <c r="A1567" s="15">
        <v>10101306</v>
      </c>
      <c r="B1567" t="s">
        <v>5266</v>
      </c>
      <c r="C1567" t="s">
        <v>5267</v>
      </c>
      <c r="D1567" t="s">
        <v>5351</v>
      </c>
      <c r="E1567" t="s">
        <v>5355</v>
      </c>
      <c r="F1567" t="s">
        <v>5319</v>
      </c>
      <c r="G1567" s="160" t="s">
        <v>4007</v>
      </c>
      <c r="H1567" t="s">
        <v>5271</v>
      </c>
      <c r="I1567" s="160" t="s">
        <v>3997</v>
      </c>
      <c r="J1567" t="s">
        <v>3999</v>
      </c>
      <c r="K1567">
        <v>99</v>
      </c>
      <c r="L1567" t="s">
        <v>3999</v>
      </c>
    </row>
    <row r="1568" spans="1:12">
      <c r="A1568" s="15">
        <v>10101307</v>
      </c>
      <c r="B1568" t="s">
        <v>5266</v>
      </c>
      <c r="C1568" t="s">
        <v>5267</v>
      </c>
      <c r="D1568" t="s">
        <v>5351</v>
      </c>
      <c r="E1568" t="s">
        <v>5356</v>
      </c>
      <c r="F1568" t="s">
        <v>5319</v>
      </c>
      <c r="G1568" s="160" t="s">
        <v>4007</v>
      </c>
      <c r="H1568" t="s">
        <v>5271</v>
      </c>
      <c r="I1568" s="160" t="s">
        <v>3997</v>
      </c>
      <c r="J1568" t="s">
        <v>3999</v>
      </c>
      <c r="K1568">
        <v>99</v>
      </c>
      <c r="L1568" t="s">
        <v>3999</v>
      </c>
    </row>
    <row r="1569" spans="1:12">
      <c r="A1569" s="15">
        <v>10101308</v>
      </c>
      <c r="B1569" t="s">
        <v>5266</v>
      </c>
      <c r="C1569" t="s">
        <v>5267</v>
      </c>
      <c r="D1569" t="s">
        <v>5351</v>
      </c>
      <c r="E1569" t="s">
        <v>5357</v>
      </c>
      <c r="F1569" t="s">
        <v>5319</v>
      </c>
      <c r="G1569" s="160" t="s">
        <v>4007</v>
      </c>
      <c r="H1569" t="s">
        <v>5271</v>
      </c>
      <c r="I1569" s="160" t="s">
        <v>3997</v>
      </c>
      <c r="J1569" t="s">
        <v>3999</v>
      </c>
      <c r="K1569">
        <v>99</v>
      </c>
      <c r="L1569" t="s">
        <v>3999</v>
      </c>
    </row>
    <row r="1570" spans="1:12">
      <c r="A1570" s="15">
        <v>10101309</v>
      </c>
      <c r="B1570" t="s">
        <v>5266</v>
      </c>
      <c r="C1570" t="s">
        <v>5267</v>
      </c>
      <c r="D1570" t="s">
        <v>5351</v>
      </c>
      <c r="E1570" t="s">
        <v>5358</v>
      </c>
      <c r="F1570" t="s">
        <v>5332</v>
      </c>
      <c r="G1570" s="160" t="s">
        <v>4007</v>
      </c>
      <c r="H1570" t="s">
        <v>5271</v>
      </c>
      <c r="I1570" s="160" t="s">
        <v>3997</v>
      </c>
      <c r="J1570" t="s">
        <v>3999</v>
      </c>
      <c r="K1570">
        <v>99</v>
      </c>
      <c r="L1570" t="s">
        <v>3999</v>
      </c>
    </row>
    <row r="1571" spans="1:12">
      <c r="A1571" s="15">
        <v>10101501</v>
      </c>
      <c r="B1571" t="s">
        <v>5266</v>
      </c>
      <c r="C1571" t="s">
        <v>5267</v>
      </c>
      <c r="D1571" t="s">
        <v>5359</v>
      </c>
      <c r="E1571" t="s">
        <v>5360</v>
      </c>
      <c r="F1571" t="s">
        <v>5319</v>
      </c>
      <c r="G1571" s="160" t="s">
        <v>4007</v>
      </c>
      <c r="H1571" t="s">
        <v>5271</v>
      </c>
      <c r="I1571" s="160" t="s">
        <v>3997</v>
      </c>
      <c r="J1571" t="s">
        <v>3999</v>
      </c>
      <c r="K1571">
        <v>99</v>
      </c>
      <c r="L1571" t="s">
        <v>3999</v>
      </c>
    </row>
    <row r="1572" spans="1:12">
      <c r="A1572" s="15">
        <v>10101502</v>
      </c>
      <c r="B1572" t="s">
        <v>5266</v>
      </c>
      <c r="C1572" t="s">
        <v>5267</v>
      </c>
      <c r="D1572" t="s">
        <v>5359</v>
      </c>
      <c r="E1572" t="s">
        <v>5361</v>
      </c>
      <c r="F1572" t="s">
        <v>5319</v>
      </c>
      <c r="G1572" s="160" t="s">
        <v>4007</v>
      </c>
      <c r="H1572" t="s">
        <v>5271</v>
      </c>
      <c r="I1572" s="160" t="s">
        <v>3997</v>
      </c>
      <c r="J1572" t="s">
        <v>3999</v>
      </c>
      <c r="K1572">
        <v>99</v>
      </c>
      <c r="L1572" t="s">
        <v>3999</v>
      </c>
    </row>
    <row r="1573" spans="1:12">
      <c r="A1573" s="15">
        <v>10101601</v>
      </c>
      <c r="B1573" t="s">
        <v>5266</v>
      </c>
      <c r="C1573" t="s">
        <v>5267</v>
      </c>
      <c r="D1573" t="s">
        <v>4054</v>
      </c>
      <c r="E1573" t="s">
        <v>5362</v>
      </c>
      <c r="F1573" t="s">
        <v>5319</v>
      </c>
      <c r="G1573" s="160" t="s">
        <v>4007</v>
      </c>
      <c r="H1573" t="s">
        <v>5271</v>
      </c>
      <c r="I1573" s="160" t="s">
        <v>3997</v>
      </c>
      <c r="J1573" t="s">
        <v>3999</v>
      </c>
      <c r="K1573">
        <v>99</v>
      </c>
      <c r="L1573" t="s">
        <v>3999</v>
      </c>
    </row>
    <row r="1574" spans="1:12">
      <c r="A1574" s="15">
        <v>10101801</v>
      </c>
      <c r="B1574" t="s">
        <v>5266</v>
      </c>
      <c r="C1574" t="s">
        <v>5267</v>
      </c>
      <c r="D1574" t="s">
        <v>5363</v>
      </c>
      <c r="E1574" t="s">
        <v>5362</v>
      </c>
      <c r="F1574" t="s">
        <v>5319</v>
      </c>
      <c r="G1574" s="160" t="s">
        <v>4007</v>
      </c>
      <c r="H1574" t="s">
        <v>5271</v>
      </c>
      <c r="I1574" s="160" t="s">
        <v>3997</v>
      </c>
      <c r="J1574" t="s">
        <v>3999</v>
      </c>
      <c r="K1574">
        <v>99</v>
      </c>
      <c r="L1574" t="s">
        <v>3999</v>
      </c>
    </row>
    <row r="1575" spans="1:12">
      <c r="A1575" s="15">
        <v>10101901</v>
      </c>
      <c r="B1575" t="s">
        <v>5266</v>
      </c>
      <c r="C1575" t="s">
        <v>5267</v>
      </c>
      <c r="D1575" t="s">
        <v>5364</v>
      </c>
      <c r="E1575" t="s">
        <v>5362</v>
      </c>
      <c r="F1575" t="s">
        <v>5319</v>
      </c>
      <c r="G1575" s="160" t="s">
        <v>4007</v>
      </c>
      <c r="H1575" t="s">
        <v>5271</v>
      </c>
      <c r="I1575" s="160" t="s">
        <v>3997</v>
      </c>
      <c r="J1575" t="s">
        <v>3999</v>
      </c>
      <c r="K1575">
        <v>99</v>
      </c>
      <c r="L1575" t="s">
        <v>3999</v>
      </c>
    </row>
    <row r="1576" spans="1:12">
      <c r="A1576" s="15">
        <v>10102001</v>
      </c>
      <c r="B1576" t="s">
        <v>5266</v>
      </c>
      <c r="C1576" t="s">
        <v>5267</v>
      </c>
      <c r="D1576" t="s">
        <v>5365</v>
      </c>
      <c r="E1576" t="s">
        <v>5362</v>
      </c>
      <c r="F1576" t="s">
        <v>5270</v>
      </c>
      <c r="G1576" s="160" t="s">
        <v>4007</v>
      </c>
      <c r="H1576" t="s">
        <v>5271</v>
      </c>
      <c r="I1576" s="160" t="s">
        <v>4007</v>
      </c>
      <c r="J1576" t="s">
        <v>5272</v>
      </c>
      <c r="K1576">
        <v>99</v>
      </c>
      <c r="L1576" t="s">
        <v>3999</v>
      </c>
    </row>
    <row r="1577" spans="1:12">
      <c r="A1577" s="15">
        <v>10102018</v>
      </c>
      <c r="B1577" t="s">
        <v>5266</v>
      </c>
      <c r="C1577" t="s">
        <v>5267</v>
      </c>
      <c r="D1577" t="s">
        <v>5365</v>
      </c>
      <c r="E1577" t="s">
        <v>5329</v>
      </c>
      <c r="F1577" t="s">
        <v>5270</v>
      </c>
      <c r="G1577" s="160" t="s">
        <v>4007</v>
      </c>
      <c r="H1577" t="s">
        <v>5271</v>
      </c>
      <c r="I1577" s="160" t="s">
        <v>3997</v>
      </c>
      <c r="J1577" t="s">
        <v>3999</v>
      </c>
      <c r="K1577">
        <v>99</v>
      </c>
      <c r="L1577" t="s">
        <v>3999</v>
      </c>
    </row>
    <row r="1578" spans="1:12">
      <c r="A1578" s="15">
        <v>10102101</v>
      </c>
      <c r="B1578" t="s">
        <v>5266</v>
      </c>
      <c r="C1578" t="s">
        <v>5267</v>
      </c>
      <c r="D1578" t="s">
        <v>5366</v>
      </c>
      <c r="E1578" t="s">
        <v>5362</v>
      </c>
      <c r="F1578" t="s">
        <v>5307</v>
      </c>
      <c r="G1578" s="160" t="s">
        <v>4007</v>
      </c>
      <c r="H1578" t="s">
        <v>5271</v>
      </c>
      <c r="I1578" s="160" t="s">
        <v>3997</v>
      </c>
      <c r="J1578" t="s">
        <v>3999</v>
      </c>
      <c r="K1578">
        <v>99</v>
      </c>
      <c r="L1578" t="s">
        <v>3999</v>
      </c>
    </row>
    <row r="1579" spans="1:12">
      <c r="A1579" s="15">
        <v>10200101</v>
      </c>
      <c r="B1579" t="s">
        <v>5266</v>
      </c>
      <c r="C1579" t="s">
        <v>5367</v>
      </c>
      <c r="D1579" t="s">
        <v>5268</v>
      </c>
      <c r="E1579" t="s">
        <v>5368</v>
      </c>
      <c r="F1579" t="s">
        <v>5369</v>
      </c>
      <c r="G1579" s="160" t="s">
        <v>4009</v>
      </c>
      <c r="H1579" t="s">
        <v>4146</v>
      </c>
      <c r="I1579" s="160" t="s">
        <v>4007</v>
      </c>
      <c r="J1579" t="s">
        <v>5272</v>
      </c>
      <c r="K1579" s="160" t="s">
        <v>3995</v>
      </c>
      <c r="L1579" t="s">
        <v>5273</v>
      </c>
    </row>
    <row r="1580" spans="1:12">
      <c r="A1580" s="15">
        <v>10200104</v>
      </c>
      <c r="B1580" t="s">
        <v>5266</v>
      </c>
      <c r="C1580" t="s">
        <v>5367</v>
      </c>
      <c r="D1580" t="s">
        <v>5268</v>
      </c>
      <c r="E1580" t="s">
        <v>5370</v>
      </c>
      <c r="F1580" t="s">
        <v>5369</v>
      </c>
      <c r="G1580" s="160" t="s">
        <v>4009</v>
      </c>
      <c r="H1580" t="s">
        <v>4146</v>
      </c>
      <c r="I1580" s="160" t="s">
        <v>4007</v>
      </c>
      <c r="J1580" t="s">
        <v>5272</v>
      </c>
      <c r="K1580" s="160" t="s">
        <v>3995</v>
      </c>
      <c r="L1580" t="s">
        <v>5273</v>
      </c>
    </row>
    <row r="1581" spans="1:12">
      <c r="A1581" s="15">
        <v>10200107</v>
      </c>
      <c r="B1581" t="s">
        <v>5266</v>
      </c>
      <c r="C1581" t="s">
        <v>5367</v>
      </c>
      <c r="D1581" t="s">
        <v>5268</v>
      </c>
      <c r="E1581" t="s">
        <v>5371</v>
      </c>
      <c r="F1581" t="s">
        <v>5369</v>
      </c>
      <c r="G1581" s="160" t="s">
        <v>4009</v>
      </c>
      <c r="H1581" t="s">
        <v>4146</v>
      </c>
      <c r="I1581" s="160" t="s">
        <v>4007</v>
      </c>
      <c r="J1581" t="s">
        <v>5272</v>
      </c>
      <c r="K1581" s="160" t="s">
        <v>3995</v>
      </c>
      <c r="L1581" t="s">
        <v>5273</v>
      </c>
    </row>
    <row r="1582" spans="1:12">
      <c r="A1582" s="15">
        <v>10200117</v>
      </c>
      <c r="B1582" t="s">
        <v>5266</v>
      </c>
      <c r="C1582" t="s">
        <v>5367</v>
      </c>
      <c r="D1582" t="s">
        <v>5268</v>
      </c>
      <c r="E1582" t="s">
        <v>5372</v>
      </c>
      <c r="F1582" t="s">
        <v>5369</v>
      </c>
      <c r="G1582" s="160" t="s">
        <v>4009</v>
      </c>
      <c r="H1582" t="s">
        <v>4146</v>
      </c>
      <c r="I1582" s="160" t="s">
        <v>4007</v>
      </c>
      <c r="J1582" t="s">
        <v>5272</v>
      </c>
      <c r="K1582" s="160" t="s">
        <v>3995</v>
      </c>
      <c r="L1582" t="s">
        <v>5273</v>
      </c>
    </row>
    <row r="1583" spans="1:12">
      <c r="A1583" s="15">
        <v>10200201</v>
      </c>
      <c r="B1583" t="s">
        <v>5266</v>
      </c>
      <c r="C1583" t="s">
        <v>5367</v>
      </c>
      <c r="D1583" t="s">
        <v>5275</v>
      </c>
      <c r="E1583" t="s">
        <v>5373</v>
      </c>
      <c r="F1583" t="s">
        <v>5369</v>
      </c>
      <c r="G1583" s="160" t="s">
        <v>4009</v>
      </c>
      <c r="H1583" t="s">
        <v>4146</v>
      </c>
      <c r="I1583" s="160" t="s">
        <v>4007</v>
      </c>
      <c r="J1583" t="s">
        <v>5272</v>
      </c>
      <c r="K1583" s="160" t="s">
        <v>4007</v>
      </c>
      <c r="L1583" t="s">
        <v>5277</v>
      </c>
    </row>
    <row r="1584" spans="1:12">
      <c r="A1584" s="15">
        <v>10200202</v>
      </c>
      <c r="B1584" t="s">
        <v>5266</v>
      </c>
      <c r="C1584" t="s">
        <v>5367</v>
      </c>
      <c r="D1584" t="s">
        <v>5275</v>
      </c>
      <c r="E1584" t="s">
        <v>5374</v>
      </c>
      <c r="F1584" t="s">
        <v>5369</v>
      </c>
      <c r="G1584" s="160" t="s">
        <v>4009</v>
      </c>
      <c r="H1584" t="s">
        <v>4146</v>
      </c>
      <c r="I1584" s="160" t="s">
        <v>4007</v>
      </c>
      <c r="J1584" t="s">
        <v>5272</v>
      </c>
      <c r="K1584" s="160" t="s">
        <v>4007</v>
      </c>
      <c r="L1584" t="s">
        <v>5277</v>
      </c>
    </row>
    <row r="1585" spans="1:12">
      <c r="A1585" s="15">
        <v>10200203</v>
      </c>
      <c r="B1585" t="s">
        <v>5266</v>
      </c>
      <c r="C1585" t="s">
        <v>5367</v>
      </c>
      <c r="D1585" t="s">
        <v>5275</v>
      </c>
      <c r="E1585" t="s">
        <v>5375</v>
      </c>
      <c r="F1585" t="s">
        <v>5369</v>
      </c>
      <c r="G1585" s="160" t="s">
        <v>4009</v>
      </c>
      <c r="H1585" t="s">
        <v>4146</v>
      </c>
      <c r="I1585" s="160" t="s">
        <v>4007</v>
      </c>
      <c r="J1585" t="s">
        <v>5272</v>
      </c>
      <c r="K1585" s="160" t="s">
        <v>4007</v>
      </c>
      <c r="L1585" t="s">
        <v>5277</v>
      </c>
    </row>
    <row r="1586" spans="1:12">
      <c r="A1586" s="15">
        <v>10200204</v>
      </c>
      <c r="B1586" t="s">
        <v>5266</v>
      </c>
      <c r="C1586" t="s">
        <v>5367</v>
      </c>
      <c r="D1586" t="s">
        <v>5275</v>
      </c>
      <c r="E1586" t="s">
        <v>5376</v>
      </c>
      <c r="F1586" t="s">
        <v>5369</v>
      </c>
      <c r="G1586" s="160" t="s">
        <v>4009</v>
      </c>
      <c r="H1586" t="s">
        <v>4146</v>
      </c>
      <c r="I1586" s="160" t="s">
        <v>4007</v>
      </c>
      <c r="J1586" t="s">
        <v>5272</v>
      </c>
      <c r="K1586" s="160" t="s">
        <v>4007</v>
      </c>
      <c r="L1586" t="s">
        <v>5277</v>
      </c>
    </row>
    <row r="1587" spans="1:12">
      <c r="A1587" s="15">
        <v>10200205</v>
      </c>
      <c r="B1587" t="s">
        <v>5266</v>
      </c>
      <c r="C1587" t="s">
        <v>5367</v>
      </c>
      <c r="D1587" t="s">
        <v>5275</v>
      </c>
      <c r="E1587" t="s">
        <v>5377</v>
      </c>
      <c r="F1587" t="s">
        <v>5369</v>
      </c>
      <c r="G1587" s="160" t="s">
        <v>4009</v>
      </c>
      <c r="H1587" t="s">
        <v>4146</v>
      </c>
      <c r="I1587" s="160" t="s">
        <v>4007</v>
      </c>
      <c r="J1587" t="s">
        <v>5272</v>
      </c>
      <c r="K1587" s="160" t="s">
        <v>4007</v>
      </c>
      <c r="L1587" t="s">
        <v>5277</v>
      </c>
    </row>
    <row r="1588" spans="1:12">
      <c r="A1588" s="15">
        <v>10200206</v>
      </c>
      <c r="B1588" t="s">
        <v>5266</v>
      </c>
      <c r="C1588" t="s">
        <v>5367</v>
      </c>
      <c r="D1588" t="s">
        <v>5275</v>
      </c>
      <c r="E1588" t="s">
        <v>5378</v>
      </c>
      <c r="F1588" t="s">
        <v>5369</v>
      </c>
      <c r="G1588" s="160" t="s">
        <v>4009</v>
      </c>
      <c r="H1588" t="s">
        <v>4146</v>
      </c>
      <c r="I1588" s="160" t="s">
        <v>4007</v>
      </c>
      <c r="J1588" t="s">
        <v>5272</v>
      </c>
      <c r="K1588" s="160" t="s">
        <v>4007</v>
      </c>
      <c r="L1588" t="s">
        <v>5277</v>
      </c>
    </row>
    <row r="1589" spans="1:12">
      <c r="A1589" s="15">
        <v>10200210</v>
      </c>
      <c r="B1589" t="s">
        <v>5266</v>
      </c>
      <c r="C1589" t="s">
        <v>5367</v>
      </c>
      <c r="D1589" t="s">
        <v>5275</v>
      </c>
      <c r="E1589" t="s">
        <v>5377</v>
      </c>
      <c r="F1589" t="s">
        <v>5369</v>
      </c>
      <c r="G1589" s="160" t="s">
        <v>4009</v>
      </c>
      <c r="H1589" t="s">
        <v>4146</v>
      </c>
      <c r="I1589" s="160" t="s">
        <v>4007</v>
      </c>
      <c r="J1589" t="s">
        <v>5272</v>
      </c>
      <c r="K1589" s="160" t="s">
        <v>4007</v>
      </c>
      <c r="L1589" t="s">
        <v>5277</v>
      </c>
    </row>
    <row r="1590" spans="1:12">
      <c r="A1590" s="15">
        <v>10200212</v>
      </c>
      <c r="B1590" t="s">
        <v>5266</v>
      </c>
      <c r="C1590" t="s">
        <v>5367</v>
      </c>
      <c r="D1590" t="s">
        <v>5275</v>
      </c>
      <c r="E1590" t="s">
        <v>5379</v>
      </c>
      <c r="F1590" t="s">
        <v>5369</v>
      </c>
      <c r="G1590" s="160" t="s">
        <v>4009</v>
      </c>
      <c r="H1590" t="s">
        <v>4146</v>
      </c>
      <c r="I1590" s="160" t="s">
        <v>4007</v>
      </c>
      <c r="J1590" t="s">
        <v>5272</v>
      </c>
      <c r="K1590" s="160" t="s">
        <v>4007</v>
      </c>
      <c r="L1590" t="s">
        <v>5277</v>
      </c>
    </row>
    <row r="1591" spans="1:12">
      <c r="A1591" s="15">
        <v>10200213</v>
      </c>
      <c r="B1591" t="s">
        <v>5266</v>
      </c>
      <c r="C1591" t="s">
        <v>5367</v>
      </c>
      <c r="D1591" t="s">
        <v>5275</v>
      </c>
      <c r="E1591" t="s">
        <v>5380</v>
      </c>
      <c r="F1591" t="s">
        <v>5369</v>
      </c>
      <c r="G1591" s="160" t="s">
        <v>4009</v>
      </c>
      <c r="H1591" t="s">
        <v>4146</v>
      </c>
      <c r="I1591" s="160" t="s">
        <v>4007</v>
      </c>
      <c r="J1591" t="s">
        <v>5272</v>
      </c>
      <c r="K1591" s="160" t="s">
        <v>4007</v>
      </c>
      <c r="L1591" t="s">
        <v>5277</v>
      </c>
    </row>
    <row r="1592" spans="1:12">
      <c r="A1592" s="15">
        <v>10200217</v>
      </c>
      <c r="B1592" t="s">
        <v>5266</v>
      </c>
      <c r="C1592" t="s">
        <v>5367</v>
      </c>
      <c r="D1592" t="s">
        <v>5275</v>
      </c>
      <c r="E1592" t="s">
        <v>5381</v>
      </c>
      <c r="F1592" t="s">
        <v>5369</v>
      </c>
      <c r="G1592" s="160" t="s">
        <v>4009</v>
      </c>
      <c r="H1592" t="s">
        <v>4146</v>
      </c>
      <c r="I1592" s="160" t="s">
        <v>4007</v>
      </c>
      <c r="J1592" t="s">
        <v>5272</v>
      </c>
      <c r="K1592" s="160" t="s">
        <v>4007</v>
      </c>
      <c r="L1592" t="s">
        <v>5277</v>
      </c>
    </row>
    <row r="1593" spans="1:12">
      <c r="A1593" s="15">
        <v>10200218</v>
      </c>
      <c r="B1593" t="s">
        <v>5266</v>
      </c>
      <c r="C1593" t="s">
        <v>5367</v>
      </c>
      <c r="D1593" t="s">
        <v>5275</v>
      </c>
      <c r="E1593" t="s">
        <v>5382</v>
      </c>
      <c r="F1593" t="s">
        <v>5369</v>
      </c>
      <c r="G1593" s="160" t="s">
        <v>4009</v>
      </c>
      <c r="H1593" t="s">
        <v>4146</v>
      </c>
      <c r="I1593" s="160" t="s">
        <v>4007</v>
      </c>
      <c r="J1593" t="s">
        <v>5272</v>
      </c>
      <c r="K1593" s="160" t="s">
        <v>4007</v>
      </c>
      <c r="L1593" t="s">
        <v>5277</v>
      </c>
    </row>
    <row r="1594" spans="1:12">
      <c r="A1594" s="15">
        <v>10200219</v>
      </c>
      <c r="B1594" t="s">
        <v>5266</v>
      </c>
      <c r="C1594" t="s">
        <v>5367</v>
      </c>
      <c r="D1594" t="s">
        <v>5275</v>
      </c>
      <c r="E1594" t="s">
        <v>5383</v>
      </c>
      <c r="F1594" t="s">
        <v>5369</v>
      </c>
      <c r="G1594" s="160" t="s">
        <v>4009</v>
      </c>
      <c r="H1594" t="s">
        <v>4146</v>
      </c>
      <c r="I1594" s="160" t="s">
        <v>4007</v>
      </c>
      <c r="J1594" t="s">
        <v>5272</v>
      </c>
      <c r="K1594" s="160" t="s">
        <v>4007</v>
      </c>
      <c r="L1594" t="s">
        <v>5277</v>
      </c>
    </row>
    <row r="1595" spans="1:12">
      <c r="A1595" s="15">
        <v>10200221</v>
      </c>
      <c r="B1595" t="s">
        <v>5266</v>
      </c>
      <c r="C1595" t="s">
        <v>5367</v>
      </c>
      <c r="D1595" t="s">
        <v>5275</v>
      </c>
      <c r="E1595" t="s">
        <v>5384</v>
      </c>
      <c r="F1595" t="s">
        <v>5369</v>
      </c>
      <c r="G1595" s="160" t="s">
        <v>4009</v>
      </c>
      <c r="H1595" t="s">
        <v>4146</v>
      </c>
      <c r="I1595" s="160" t="s">
        <v>4007</v>
      </c>
      <c r="J1595" t="s">
        <v>5272</v>
      </c>
      <c r="K1595" s="160" t="s">
        <v>4009</v>
      </c>
      <c r="L1595" t="s">
        <v>5288</v>
      </c>
    </row>
    <row r="1596" spans="1:12">
      <c r="A1596" s="15">
        <v>10200222</v>
      </c>
      <c r="B1596" t="s">
        <v>5266</v>
      </c>
      <c r="C1596" t="s">
        <v>5367</v>
      </c>
      <c r="D1596" t="s">
        <v>5275</v>
      </c>
      <c r="E1596" t="s">
        <v>5385</v>
      </c>
      <c r="F1596" t="s">
        <v>5369</v>
      </c>
      <c r="G1596" s="160" t="s">
        <v>4009</v>
      </c>
      <c r="H1596" t="s">
        <v>4146</v>
      </c>
      <c r="I1596" s="160" t="s">
        <v>4007</v>
      </c>
      <c r="J1596" t="s">
        <v>5272</v>
      </c>
      <c r="K1596" s="160" t="s">
        <v>4009</v>
      </c>
      <c r="L1596" t="s">
        <v>5288</v>
      </c>
    </row>
    <row r="1597" spans="1:12">
      <c r="A1597" s="15">
        <v>10200223</v>
      </c>
      <c r="B1597" t="s">
        <v>5266</v>
      </c>
      <c r="C1597" t="s">
        <v>5367</v>
      </c>
      <c r="D1597" t="s">
        <v>5275</v>
      </c>
      <c r="E1597" t="s">
        <v>5290</v>
      </c>
      <c r="F1597" t="s">
        <v>5369</v>
      </c>
      <c r="G1597" s="160" t="s">
        <v>4009</v>
      </c>
      <c r="H1597" t="s">
        <v>4146</v>
      </c>
      <c r="I1597" s="160" t="s">
        <v>4007</v>
      </c>
      <c r="J1597" t="s">
        <v>5272</v>
      </c>
      <c r="K1597" s="160" t="s">
        <v>4009</v>
      </c>
      <c r="L1597" t="s">
        <v>5288</v>
      </c>
    </row>
    <row r="1598" spans="1:12">
      <c r="A1598" s="15">
        <v>10200224</v>
      </c>
      <c r="B1598" t="s">
        <v>5266</v>
      </c>
      <c r="C1598" t="s">
        <v>5367</v>
      </c>
      <c r="D1598" t="s">
        <v>5275</v>
      </c>
      <c r="E1598" t="s">
        <v>5386</v>
      </c>
      <c r="F1598" t="s">
        <v>5369</v>
      </c>
      <c r="G1598" s="160" t="s">
        <v>4009</v>
      </c>
      <c r="H1598" t="s">
        <v>4146</v>
      </c>
      <c r="I1598" s="160" t="s">
        <v>4007</v>
      </c>
      <c r="J1598" t="s">
        <v>5272</v>
      </c>
      <c r="K1598" s="160" t="s">
        <v>4009</v>
      </c>
      <c r="L1598" t="s">
        <v>5288</v>
      </c>
    </row>
    <row r="1599" spans="1:12">
      <c r="A1599" s="15">
        <v>10200225</v>
      </c>
      <c r="B1599" t="s">
        <v>5266</v>
      </c>
      <c r="C1599" t="s">
        <v>5367</v>
      </c>
      <c r="D1599" t="s">
        <v>5275</v>
      </c>
      <c r="E1599" t="s">
        <v>5387</v>
      </c>
      <c r="F1599" t="s">
        <v>5369</v>
      </c>
      <c r="G1599" s="160" t="s">
        <v>4009</v>
      </c>
      <c r="H1599" t="s">
        <v>4146</v>
      </c>
      <c r="I1599" s="160" t="s">
        <v>4007</v>
      </c>
      <c r="J1599" t="s">
        <v>5272</v>
      </c>
      <c r="K1599" s="160" t="s">
        <v>4009</v>
      </c>
      <c r="L1599" t="s">
        <v>5288</v>
      </c>
    </row>
    <row r="1600" spans="1:12">
      <c r="A1600" s="15">
        <v>10200226</v>
      </c>
      <c r="B1600" t="s">
        <v>5266</v>
      </c>
      <c r="C1600" t="s">
        <v>5367</v>
      </c>
      <c r="D1600" t="s">
        <v>5275</v>
      </c>
      <c r="E1600" t="s">
        <v>5388</v>
      </c>
      <c r="F1600" t="s">
        <v>5369</v>
      </c>
      <c r="G1600" s="160" t="s">
        <v>4009</v>
      </c>
      <c r="H1600" t="s">
        <v>4146</v>
      </c>
      <c r="I1600" s="160" t="s">
        <v>4007</v>
      </c>
      <c r="J1600" t="s">
        <v>5272</v>
      </c>
      <c r="K1600" s="160" t="s">
        <v>4009</v>
      </c>
      <c r="L1600" t="s">
        <v>5288</v>
      </c>
    </row>
    <row r="1601" spans="1:12">
      <c r="A1601" s="15">
        <v>10200229</v>
      </c>
      <c r="B1601" t="s">
        <v>5266</v>
      </c>
      <c r="C1601" t="s">
        <v>5367</v>
      </c>
      <c r="D1601" t="s">
        <v>5275</v>
      </c>
      <c r="E1601" t="s">
        <v>5389</v>
      </c>
      <c r="F1601" t="s">
        <v>5369</v>
      </c>
      <c r="G1601" s="160" t="s">
        <v>4009</v>
      </c>
      <c r="H1601" t="s">
        <v>4146</v>
      </c>
      <c r="I1601" s="160" t="s">
        <v>4007</v>
      </c>
      <c r="J1601" t="s">
        <v>5272</v>
      </c>
      <c r="K1601" s="160" t="s">
        <v>4009</v>
      </c>
      <c r="L1601" t="s">
        <v>5288</v>
      </c>
    </row>
    <row r="1602" spans="1:12">
      <c r="A1602" s="15">
        <v>10200300</v>
      </c>
      <c r="B1602" t="s">
        <v>5266</v>
      </c>
      <c r="C1602" t="s">
        <v>5367</v>
      </c>
      <c r="D1602" t="s">
        <v>5297</v>
      </c>
      <c r="E1602" t="s">
        <v>5390</v>
      </c>
      <c r="F1602" t="s">
        <v>5369</v>
      </c>
      <c r="G1602" s="160" t="s">
        <v>4009</v>
      </c>
      <c r="H1602" t="s">
        <v>4146</v>
      </c>
      <c r="I1602" s="160" t="s">
        <v>4007</v>
      </c>
      <c r="J1602" t="s">
        <v>5272</v>
      </c>
      <c r="K1602" s="160" t="s">
        <v>3995</v>
      </c>
      <c r="L1602" t="s">
        <v>5273</v>
      </c>
    </row>
    <row r="1603" spans="1:12">
      <c r="A1603" s="15">
        <v>10200301</v>
      </c>
      <c r="B1603" t="s">
        <v>5266</v>
      </c>
      <c r="C1603" t="s">
        <v>5367</v>
      </c>
      <c r="D1603" t="s">
        <v>5297</v>
      </c>
      <c r="E1603" t="s">
        <v>5391</v>
      </c>
      <c r="F1603" t="s">
        <v>5369</v>
      </c>
      <c r="G1603" s="160" t="s">
        <v>4009</v>
      </c>
      <c r="H1603" t="s">
        <v>4146</v>
      </c>
      <c r="I1603" s="160" t="s">
        <v>4007</v>
      </c>
      <c r="J1603" t="s">
        <v>5272</v>
      </c>
      <c r="K1603" s="160" t="s">
        <v>3995</v>
      </c>
      <c r="L1603" t="s">
        <v>5273</v>
      </c>
    </row>
    <row r="1604" spans="1:12">
      <c r="A1604" s="15">
        <v>10200302</v>
      </c>
      <c r="B1604" t="s">
        <v>5266</v>
      </c>
      <c r="C1604" t="s">
        <v>5367</v>
      </c>
      <c r="D1604" t="s">
        <v>5297</v>
      </c>
      <c r="E1604" t="s">
        <v>5392</v>
      </c>
      <c r="F1604" t="s">
        <v>5369</v>
      </c>
      <c r="G1604" s="160" t="s">
        <v>4009</v>
      </c>
      <c r="H1604" t="s">
        <v>4146</v>
      </c>
      <c r="I1604" s="160" t="s">
        <v>4007</v>
      </c>
      <c r="J1604" t="s">
        <v>5272</v>
      </c>
      <c r="K1604" s="160" t="s">
        <v>3995</v>
      </c>
      <c r="L1604" t="s">
        <v>5273</v>
      </c>
    </row>
    <row r="1605" spans="1:12">
      <c r="A1605" s="15">
        <v>10200303</v>
      </c>
      <c r="B1605" t="s">
        <v>5266</v>
      </c>
      <c r="C1605" t="s">
        <v>5367</v>
      </c>
      <c r="D1605" t="s">
        <v>5297</v>
      </c>
      <c r="E1605" t="s">
        <v>5301</v>
      </c>
      <c r="F1605" t="s">
        <v>5369</v>
      </c>
      <c r="G1605" s="160" t="s">
        <v>4009</v>
      </c>
      <c r="H1605" t="s">
        <v>4146</v>
      </c>
      <c r="I1605" s="160" t="s">
        <v>4007</v>
      </c>
      <c r="J1605" t="s">
        <v>5272</v>
      </c>
      <c r="K1605" s="160" t="s">
        <v>3995</v>
      </c>
      <c r="L1605" t="s">
        <v>5273</v>
      </c>
    </row>
    <row r="1606" spans="1:12">
      <c r="A1606" s="15">
        <v>10200304</v>
      </c>
      <c r="B1606" t="s">
        <v>5266</v>
      </c>
      <c r="C1606" t="s">
        <v>5367</v>
      </c>
      <c r="D1606" t="s">
        <v>5297</v>
      </c>
      <c r="E1606" t="s">
        <v>5370</v>
      </c>
      <c r="F1606" t="s">
        <v>5369</v>
      </c>
      <c r="G1606" s="160" t="s">
        <v>4009</v>
      </c>
      <c r="H1606" t="s">
        <v>4146</v>
      </c>
      <c r="I1606" s="160" t="s">
        <v>4007</v>
      </c>
      <c r="J1606" t="s">
        <v>5272</v>
      </c>
      <c r="K1606" s="160" t="s">
        <v>3995</v>
      </c>
      <c r="L1606" t="s">
        <v>5273</v>
      </c>
    </row>
    <row r="1607" spans="1:12">
      <c r="A1607" s="15">
        <v>10200306</v>
      </c>
      <c r="B1607" t="s">
        <v>5266</v>
      </c>
      <c r="C1607" t="s">
        <v>5367</v>
      </c>
      <c r="D1607" t="s">
        <v>5297</v>
      </c>
      <c r="E1607" t="s">
        <v>5393</v>
      </c>
      <c r="F1607" t="s">
        <v>5369</v>
      </c>
      <c r="G1607" s="160" t="s">
        <v>4009</v>
      </c>
      <c r="H1607" t="s">
        <v>4146</v>
      </c>
      <c r="I1607" s="160" t="s">
        <v>4007</v>
      </c>
      <c r="J1607" t="s">
        <v>5272</v>
      </c>
      <c r="K1607" s="160" t="s">
        <v>3995</v>
      </c>
      <c r="L1607" t="s">
        <v>5273</v>
      </c>
    </row>
    <row r="1608" spans="1:12">
      <c r="A1608" s="15">
        <v>10200307</v>
      </c>
      <c r="B1608" t="s">
        <v>5266</v>
      </c>
      <c r="C1608" t="s">
        <v>5367</v>
      </c>
      <c r="D1608" t="s">
        <v>5297</v>
      </c>
      <c r="E1608" t="s">
        <v>5394</v>
      </c>
      <c r="F1608" t="s">
        <v>5369</v>
      </c>
      <c r="G1608" s="160" t="s">
        <v>4009</v>
      </c>
      <c r="H1608" t="s">
        <v>4146</v>
      </c>
      <c r="I1608" s="160" t="s">
        <v>4007</v>
      </c>
      <c r="J1608" t="s">
        <v>5272</v>
      </c>
      <c r="K1608" s="160" t="s">
        <v>3995</v>
      </c>
      <c r="L1608" t="s">
        <v>5273</v>
      </c>
    </row>
    <row r="1609" spans="1:12">
      <c r="A1609" s="15">
        <v>10200401</v>
      </c>
      <c r="B1609" t="s">
        <v>5266</v>
      </c>
      <c r="C1609" t="s">
        <v>5367</v>
      </c>
      <c r="D1609" t="s">
        <v>4152</v>
      </c>
      <c r="E1609" t="s">
        <v>5395</v>
      </c>
      <c r="F1609" t="s">
        <v>5396</v>
      </c>
      <c r="G1609" s="160" t="s">
        <v>4009</v>
      </c>
      <c r="H1609" t="s">
        <v>4146</v>
      </c>
      <c r="I1609" s="160" t="s">
        <v>4009</v>
      </c>
      <c r="J1609" t="s">
        <v>4150</v>
      </c>
      <c r="K1609" s="160" t="s">
        <v>4007</v>
      </c>
      <c r="L1609" t="s">
        <v>4153</v>
      </c>
    </row>
    <row r="1610" spans="1:12">
      <c r="A1610" s="15">
        <v>10200402</v>
      </c>
      <c r="B1610" t="s">
        <v>5266</v>
      </c>
      <c r="C1610" t="s">
        <v>5367</v>
      </c>
      <c r="D1610" t="s">
        <v>4152</v>
      </c>
      <c r="E1610" t="s">
        <v>5397</v>
      </c>
      <c r="F1610" t="s">
        <v>5396</v>
      </c>
      <c r="G1610" s="160" t="s">
        <v>4009</v>
      </c>
      <c r="H1610" t="s">
        <v>4146</v>
      </c>
      <c r="I1610" s="160" t="s">
        <v>4009</v>
      </c>
      <c r="J1610" t="s">
        <v>4150</v>
      </c>
      <c r="K1610" s="160" t="s">
        <v>4007</v>
      </c>
      <c r="L1610" t="s">
        <v>4153</v>
      </c>
    </row>
    <row r="1611" spans="1:12">
      <c r="A1611" s="15">
        <v>10200403</v>
      </c>
      <c r="B1611" t="s">
        <v>5266</v>
      </c>
      <c r="C1611" t="s">
        <v>5367</v>
      </c>
      <c r="D1611" t="s">
        <v>4152</v>
      </c>
      <c r="E1611" t="s">
        <v>5398</v>
      </c>
      <c r="F1611" t="s">
        <v>5396</v>
      </c>
      <c r="G1611" s="160" t="s">
        <v>4009</v>
      </c>
      <c r="H1611" t="s">
        <v>4146</v>
      </c>
      <c r="I1611" s="160" t="s">
        <v>4009</v>
      </c>
      <c r="J1611" t="s">
        <v>4150</v>
      </c>
      <c r="K1611" s="160" t="s">
        <v>4007</v>
      </c>
      <c r="L1611" t="s">
        <v>4153</v>
      </c>
    </row>
    <row r="1612" spans="1:12">
      <c r="A1612" s="15">
        <v>10200404</v>
      </c>
      <c r="B1612" t="s">
        <v>5266</v>
      </c>
      <c r="C1612" t="s">
        <v>5367</v>
      </c>
      <c r="D1612" t="s">
        <v>4152</v>
      </c>
      <c r="E1612" t="s">
        <v>5399</v>
      </c>
      <c r="F1612" t="s">
        <v>5396</v>
      </c>
      <c r="G1612" s="160" t="s">
        <v>4009</v>
      </c>
      <c r="H1612" t="s">
        <v>4146</v>
      </c>
      <c r="I1612" s="160" t="s">
        <v>4009</v>
      </c>
      <c r="J1612" t="s">
        <v>4150</v>
      </c>
      <c r="K1612" s="160" t="s">
        <v>4007</v>
      </c>
      <c r="L1612" t="s">
        <v>4153</v>
      </c>
    </row>
    <row r="1613" spans="1:12">
      <c r="A1613" s="15">
        <v>10200405</v>
      </c>
      <c r="B1613" t="s">
        <v>5266</v>
      </c>
      <c r="C1613" t="s">
        <v>5367</v>
      </c>
      <c r="D1613" t="s">
        <v>4152</v>
      </c>
      <c r="E1613" t="s">
        <v>5394</v>
      </c>
      <c r="F1613" t="s">
        <v>5396</v>
      </c>
      <c r="G1613" s="160" t="s">
        <v>4009</v>
      </c>
      <c r="H1613" t="s">
        <v>4146</v>
      </c>
      <c r="I1613" s="160" t="s">
        <v>4009</v>
      </c>
      <c r="J1613" t="s">
        <v>4150</v>
      </c>
      <c r="K1613" s="160" t="s">
        <v>4007</v>
      </c>
      <c r="L1613" t="s">
        <v>4153</v>
      </c>
    </row>
    <row r="1614" spans="1:12">
      <c r="A1614" s="15">
        <v>10200406</v>
      </c>
      <c r="B1614" t="s">
        <v>5266</v>
      </c>
      <c r="C1614" t="s">
        <v>5367</v>
      </c>
      <c r="D1614" t="s">
        <v>4152</v>
      </c>
      <c r="E1614" t="s">
        <v>5400</v>
      </c>
      <c r="F1614" t="s">
        <v>5396</v>
      </c>
      <c r="G1614" s="160" t="s">
        <v>4009</v>
      </c>
      <c r="H1614" t="s">
        <v>4146</v>
      </c>
      <c r="I1614" s="160" t="s">
        <v>4009</v>
      </c>
      <c r="J1614" t="s">
        <v>4150</v>
      </c>
      <c r="K1614" s="160" t="s">
        <v>4007</v>
      </c>
      <c r="L1614" t="s">
        <v>4153</v>
      </c>
    </row>
    <row r="1615" spans="1:12">
      <c r="A1615" s="15">
        <v>10200501</v>
      </c>
      <c r="B1615" t="s">
        <v>5266</v>
      </c>
      <c r="C1615" t="s">
        <v>5367</v>
      </c>
      <c r="D1615" t="s">
        <v>4149</v>
      </c>
      <c r="E1615" t="s">
        <v>5311</v>
      </c>
      <c r="F1615" t="s">
        <v>5396</v>
      </c>
      <c r="G1615" s="160" t="s">
        <v>4009</v>
      </c>
      <c r="H1615" t="s">
        <v>4146</v>
      </c>
      <c r="I1615" s="160" t="s">
        <v>4009</v>
      </c>
      <c r="J1615" t="s">
        <v>4150</v>
      </c>
      <c r="K1615" s="160" t="s">
        <v>4009</v>
      </c>
      <c r="L1615" t="s">
        <v>4151</v>
      </c>
    </row>
    <row r="1616" spans="1:12">
      <c r="A1616" s="15">
        <v>10200502</v>
      </c>
      <c r="B1616" t="s">
        <v>5266</v>
      </c>
      <c r="C1616" t="s">
        <v>5367</v>
      </c>
      <c r="D1616" t="s">
        <v>4149</v>
      </c>
      <c r="E1616" t="s">
        <v>5397</v>
      </c>
      <c r="F1616" t="s">
        <v>5396</v>
      </c>
      <c r="G1616" s="160" t="s">
        <v>4009</v>
      </c>
      <c r="H1616" t="s">
        <v>4146</v>
      </c>
      <c r="I1616" s="160" t="s">
        <v>4009</v>
      </c>
      <c r="J1616" t="s">
        <v>4150</v>
      </c>
      <c r="K1616" s="160" t="s">
        <v>4009</v>
      </c>
      <c r="L1616" t="s">
        <v>4151</v>
      </c>
    </row>
    <row r="1617" spans="1:12">
      <c r="A1617" s="15">
        <v>10200503</v>
      </c>
      <c r="B1617" t="s">
        <v>5266</v>
      </c>
      <c r="C1617" t="s">
        <v>5367</v>
      </c>
      <c r="D1617" t="s">
        <v>4149</v>
      </c>
      <c r="E1617" t="s">
        <v>5398</v>
      </c>
      <c r="F1617" t="s">
        <v>5396</v>
      </c>
      <c r="G1617" s="160" t="s">
        <v>4009</v>
      </c>
      <c r="H1617" t="s">
        <v>4146</v>
      </c>
      <c r="I1617" s="160" t="s">
        <v>4009</v>
      </c>
      <c r="J1617" t="s">
        <v>4150</v>
      </c>
      <c r="K1617" s="160" t="s">
        <v>4009</v>
      </c>
      <c r="L1617" t="s">
        <v>4151</v>
      </c>
    </row>
    <row r="1618" spans="1:12">
      <c r="A1618" s="15">
        <v>10200504</v>
      </c>
      <c r="B1618" t="s">
        <v>5266</v>
      </c>
      <c r="C1618" t="s">
        <v>5367</v>
      </c>
      <c r="D1618" t="s">
        <v>4149</v>
      </c>
      <c r="E1618" t="s">
        <v>5401</v>
      </c>
      <c r="F1618" t="s">
        <v>5396</v>
      </c>
      <c r="G1618" s="160" t="s">
        <v>4009</v>
      </c>
      <c r="H1618" t="s">
        <v>4146</v>
      </c>
      <c r="I1618" s="160" t="s">
        <v>4009</v>
      </c>
      <c r="J1618" t="s">
        <v>4150</v>
      </c>
      <c r="K1618" s="160" t="s">
        <v>4009</v>
      </c>
      <c r="L1618" t="s">
        <v>4151</v>
      </c>
    </row>
    <row r="1619" spans="1:12">
      <c r="A1619" s="15">
        <v>10200505</v>
      </c>
      <c r="B1619" t="s">
        <v>5266</v>
      </c>
      <c r="C1619" t="s">
        <v>5367</v>
      </c>
      <c r="D1619" t="s">
        <v>4149</v>
      </c>
      <c r="E1619" t="s">
        <v>5394</v>
      </c>
      <c r="F1619" t="s">
        <v>5396</v>
      </c>
      <c r="G1619" s="160" t="s">
        <v>4009</v>
      </c>
      <c r="H1619" t="s">
        <v>4146</v>
      </c>
      <c r="I1619" s="160" t="s">
        <v>4009</v>
      </c>
      <c r="J1619" t="s">
        <v>4150</v>
      </c>
      <c r="K1619" s="160" t="s">
        <v>4009</v>
      </c>
      <c r="L1619" t="s">
        <v>4151</v>
      </c>
    </row>
    <row r="1620" spans="1:12">
      <c r="A1620" s="15">
        <v>10200506</v>
      </c>
      <c r="B1620" t="s">
        <v>5266</v>
      </c>
      <c r="C1620" t="s">
        <v>5367</v>
      </c>
      <c r="D1620" t="s">
        <v>4149</v>
      </c>
      <c r="E1620" t="s">
        <v>5400</v>
      </c>
      <c r="F1620" t="s">
        <v>5396</v>
      </c>
      <c r="G1620" s="160" t="s">
        <v>4009</v>
      </c>
      <c r="H1620" t="s">
        <v>4146</v>
      </c>
      <c r="I1620" s="160" t="s">
        <v>4009</v>
      </c>
      <c r="J1620" t="s">
        <v>4150</v>
      </c>
      <c r="K1620" s="160" t="s">
        <v>4009</v>
      </c>
      <c r="L1620" t="s">
        <v>4151</v>
      </c>
    </row>
    <row r="1621" spans="1:12">
      <c r="A1621" s="15">
        <v>10200601</v>
      </c>
      <c r="B1621" t="s">
        <v>5266</v>
      </c>
      <c r="C1621" t="s">
        <v>5367</v>
      </c>
      <c r="D1621" t="s">
        <v>4145</v>
      </c>
      <c r="E1621" t="s">
        <v>5402</v>
      </c>
      <c r="F1621" t="s">
        <v>5403</v>
      </c>
      <c r="G1621" s="160" t="s">
        <v>4009</v>
      </c>
      <c r="H1621" t="s">
        <v>4146</v>
      </c>
      <c r="I1621" s="160" t="s">
        <v>3995</v>
      </c>
      <c r="J1621" t="s">
        <v>4147</v>
      </c>
      <c r="K1621" s="160" t="s">
        <v>4007</v>
      </c>
      <c r="L1621" t="s">
        <v>4148</v>
      </c>
    </row>
    <row r="1622" spans="1:12">
      <c r="A1622" s="15">
        <v>10200602</v>
      </c>
      <c r="B1622" t="s">
        <v>5266</v>
      </c>
      <c r="C1622" t="s">
        <v>5367</v>
      </c>
      <c r="D1622" t="s">
        <v>4145</v>
      </c>
      <c r="E1622" t="s">
        <v>5397</v>
      </c>
      <c r="F1622" t="s">
        <v>5403</v>
      </c>
      <c r="G1622" s="160" t="s">
        <v>4009</v>
      </c>
      <c r="H1622" t="s">
        <v>4146</v>
      </c>
      <c r="I1622" s="160" t="s">
        <v>3995</v>
      </c>
      <c r="J1622" t="s">
        <v>4147</v>
      </c>
      <c r="K1622" s="160" t="s">
        <v>4007</v>
      </c>
      <c r="L1622" t="s">
        <v>4148</v>
      </c>
    </row>
    <row r="1623" spans="1:12">
      <c r="A1623" s="15">
        <v>10200603</v>
      </c>
      <c r="B1623" t="s">
        <v>5266</v>
      </c>
      <c r="C1623" t="s">
        <v>5367</v>
      </c>
      <c r="D1623" t="s">
        <v>4145</v>
      </c>
      <c r="E1623" t="s">
        <v>5398</v>
      </c>
      <c r="F1623" t="s">
        <v>5403</v>
      </c>
      <c r="G1623" s="160" t="s">
        <v>4009</v>
      </c>
      <c r="H1623" t="s">
        <v>4146</v>
      </c>
      <c r="I1623" s="160" t="s">
        <v>3995</v>
      </c>
      <c r="J1623" t="s">
        <v>4147</v>
      </c>
      <c r="K1623" s="160" t="s">
        <v>4007</v>
      </c>
      <c r="L1623" t="s">
        <v>4148</v>
      </c>
    </row>
    <row r="1624" spans="1:12">
      <c r="A1624" s="15">
        <v>10200604</v>
      </c>
      <c r="B1624" t="s">
        <v>5266</v>
      </c>
      <c r="C1624" t="s">
        <v>5367</v>
      </c>
      <c r="D1624" t="s">
        <v>4145</v>
      </c>
      <c r="E1624" t="s">
        <v>5394</v>
      </c>
      <c r="F1624" t="s">
        <v>5403</v>
      </c>
      <c r="G1624" s="160" t="s">
        <v>4009</v>
      </c>
      <c r="H1624" t="s">
        <v>4146</v>
      </c>
      <c r="I1624" s="160" t="s">
        <v>3995</v>
      </c>
      <c r="J1624" t="s">
        <v>4147</v>
      </c>
      <c r="K1624" s="160" t="s">
        <v>4007</v>
      </c>
      <c r="L1624" t="s">
        <v>4148</v>
      </c>
    </row>
    <row r="1625" spans="1:12">
      <c r="A1625" s="15">
        <v>10200701</v>
      </c>
      <c r="B1625" t="s">
        <v>5266</v>
      </c>
      <c r="C1625" t="s">
        <v>5367</v>
      </c>
      <c r="D1625" t="s">
        <v>5318</v>
      </c>
      <c r="E1625" t="s">
        <v>5404</v>
      </c>
      <c r="F1625" t="s">
        <v>5405</v>
      </c>
      <c r="G1625" s="160" t="s">
        <v>4009</v>
      </c>
      <c r="H1625" t="s">
        <v>4146</v>
      </c>
      <c r="I1625" s="160" t="s">
        <v>3995</v>
      </c>
      <c r="J1625" t="s">
        <v>4147</v>
      </c>
      <c r="K1625" s="160" t="s">
        <v>4009</v>
      </c>
      <c r="L1625" t="s">
        <v>5320</v>
      </c>
    </row>
    <row r="1626" spans="1:12">
      <c r="A1626" s="15">
        <v>10200704</v>
      </c>
      <c r="B1626" t="s">
        <v>5266</v>
      </c>
      <c r="C1626" t="s">
        <v>5367</v>
      </c>
      <c r="D1626" t="s">
        <v>5318</v>
      </c>
      <c r="E1626" t="s">
        <v>5323</v>
      </c>
      <c r="F1626" t="s">
        <v>5405</v>
      </c>
      <c r="G1626" s="160" t="s">
        <v>4009</v>
      </c>
      <c r="H1626" t="s">
        <v>4146</v>
      </c>
      <c r="I1626" s="160" t="s">
        <v>3995</v>
      </c>
      <c r="J1626" t="s">
        <v>4147</v>
      </c>
      <c r="K1626" s="160" t="s">
        <v>4009</v>
      </c>
      <c r="L1626" t="s">
        <v>5320</v>
      </c>
    </row>
    <row r="1627" spans="1:12">
      <c r="A1627" s="15">
        <v>10200707</v>
      </c>
      <c r="B1627" t="s">
        <v>5266</v>
      </c>
      <c r="C1627" t="s">
        <v>5367</v>
      </c>
      <c r="D1627" t="s">
        <v>5318</v>
      </c>
      <c r="E1627" t="s">
        <v>5324</v>
      </c>
      <c r="F1627" t="s">
        <v>5405</v>
      </c>
      <c r="G1627" s="160" t="s">
        <v>4009</v>
      </c>
      <c r="H1627" t="s">
        <v>4146</v>
      </c>
      <c r="I1627" s="160" t="s">
        <v>3995</v>
      </c>
      <c r="J1627" t="s">
        <v>4147</v>
      </c>
      <c r="K1627" s="160" t="s">
        <v>4009</v>
      </c>
      <c r="L1627" t="s">
        <v>5320</v>
      </c>
    </row>
    <row r="1628" spans="1:12">
      <c r="A1628" s="15">
        <v>10200710</v>
      </c>
      <c r="B1628" t="s">
        <v>5266</v>
      </c>
      <c r="C1628" t="s">
        <v>5367</v>
      </c>
      <c r="D1628" t="s">
        <v>5318</v>
      </c>
      <c r="E1628" t="s">
        <v>5394</v>
      </c>
      <c r="F1628" t="s">
        <v>5405</v>
      </c>
      <c r="G1628" s="160" t="s">
        <v>4009</v>
      </c>
      <c r="H1628" t="s">
        <v>4146</v>
      </c>
      <c r="I1628" s="160" t="s">
        <v>3995</v>
      </c>
      <c r="J1628" t="s">
        <v>4147</v>
      </c>
      <c r="K1628" s="160" t="s">
        <v>4009</v>
      </c>
      <c r="L1628" t="s">
        <v>5320</v>
      </c>
    </row>
    <row r="1629" spans="1:12">
      <c r="A1629" s="15">
        <v>10200711</v>
      </c>
      <c r="B1629" t="s">
        <v>5266</v>
      </c>
      <c r="C1629" t="s">
        <v>5367</v>
      </c>
      <c r="D1629" t="s">
        <v>5318</v>
      </c>
      <c r="E1629" t="s">
        <v>5325</v>
      </c>
      <c r="F1629" t="s">
        <v>5405</v>
      </c>
      <c r="G1629" s="160" t="s">
        <v>4009</v>
      </c>
      <c r="H1629" t="s">
        <v>4146</v>
      </c>
      <c r="I1629" s="160" t="s">
        <v>3995</v>
      </c>
      <c r="J1629" t="s">
        <v>4147</v>
      </c>
      <c r="K1629" s="160" t="s">
        <v>4009</v>
      </c>
      <c r="L1629" t="s">
        <v>5320</v>
      </c>
    </row>
    <row r="1630" spans="1:12">
      <c r="A1630" s="15">
        <v>10200799</v>
      </c>
      <c r="B1630" t="s">
        <v>5266</v>
      </c>
      <c r="C1630" t="s">
        <v>5367</v>
      </c>
      <c r="D1630" t="s">
        <v>5318</v>
      </c>
      <c r="E1630" t="s">
        <v>5406</v>
      </c>
      <c r="F1630" t="s">
        <v>5405</v>
      </c>
      <c r="G1630" s="160" t="s">
        <v>4009</v>
      </c>
      <c r="H1630" t="s">
        <v>4146</v>
      </c>
      <c r="I1630" s="160" t="s">
        <v>3995</v>
      </c>
      <c r="J1630" t="s">
        <v>4147</v>
      </c>
      <c r="K1630" s="160" t="s">
        <v>4009</v>
      </c>
      <c r="L1630" t="s">
        <v>5320</v>
      </c>
    </row>
    <row r="1631" spans="1:12">
      <c r="A1631" s="15">
        <v>10200802</v>
      </c>
      <c r="B1631" t="s">
        <v>5266</v>
      </c>
      <c r="C1631" t="s">
        <v>5367</v>
      </c>
      <c r="D1631" t="s">
        <v>5327</v>
      </c>
      <c r="E1631" t="s">
        <v>5328</v>
      </c>
      <c r="F1631" t="s">
        <v>5405</v>
      </c>
      <c r="G1631" s="160" t="s">
        <v>4009</v>
      </c>
      <c r="H1631" t="s">
        <v>4146</v>
      </c>
      <c r="I1631" s="160" t="s">
        <v>3997</v>
      </c>
      <c r="J1631" t="s">
        <v>3999</v>
      </c>
      <c r="K1631">
        <v>99</v>
      </c>
      <c r="L1631" t="s">
        <v>3999</v>
      </c>
    </row>
    <row r="1632" spans="1:12">
      <c r="A1632" s="15">
        <v>10200804</v>
      </c>
      <c r="B1632" t="s">
        <v>5266</v>
      </c>
      <c r="C1632" t="s">
        <v>5367</v>
      </c>
      <c r="D1632" t="s">
        <v>5327</v>
      </c>
      <c r="E1632" t="s">
        <v>5394</v>
      </c>
      <c r="F1632" t="s">
        <v>5405</v>
      </c>
      <c r="G1632" s="160" t="s">
        <v>4009</v>
      </c>
      <c r="H1632" t="s">
        <v>4146</v>
      </c>
      <c r="I1632" s="160" t="s">
        <v>3997</v>
      </c>
      <c r="J1632" t="s">
        <v>3999</v>
      </c>
      <c r="K1632">
        <v>99</v>
      </c>
      <c r="L1632" t="s">
        <v>3999</v>
      </c>
    </row>
    <row r="1633" spans="1:12">
      <c r="A1633" s="15">
        <v>10200901</v>
      </c>
      <c r="B1633" t="s">
        <v>5266</v>
      </c>
      <c r="C1633" t="s">
        <v>5367</v>
      </c>
      <c r="D1633" t="s">
        <v>5330</v>
      </c>
      <c r="E1633" t="s">
        <v>5331</v>
      </c>
      <c r="F1633" t="s">
        <v>5407</v>
      </c>
      <c r="G1633" s="160" t="s">
        <v>4009</v>
      </c>
      <c r="H1633" t="s">
        <v>4146</v>
      </c>
      <c r="I1633" s="160" t="s">
        <v>3997</v>
      </c>
      <c r="J1633" t="s">
        <v>3999</v>
      </c>
      <c r="K1633" s="160" t="s">
        <v>4007</v>
      </c>
      <c r="L1633" t="s">
        <v>5330</v>
      </c>
    </row>
    <row r="1634" spans="1:12">
      <c r="A1634" s="15">
        <v>10200902</v>
      </c>
      <c r="B1634" t="s">
        <v>5266</v>
      </c>
      <c r="C1634" t="s">
        <v>5367</v>
      </c>
      <c r="D1634" t="s">
        <v>5330</v>
      </c>
      <c r="E1634" t="s">
        <v>5408</v>
      </c>
      <c r="F1634" t="s">
        <v>5407</v>
      </c>
      <c r="G1634" s="160" t="s">
        <v>4009</v>
      </c>
      <c r="H1634" t="s">
        <v>4146</v>
      </c>
      <c r="I1634" s="160" t="s">
        <v>3997</v>
      </c>
      <c r="J1634" t="s">
        <v>3999</v>
      </c>
      <c r="K1634" s="160" t="s">
        <v>4007</v>
      </c>
      <c r="L1634" t="s">
        <v>5330</v>
      </c>
    </row>
    <row r="1635" spans="1:12">
      <c r="A1635" s="15">
        <v>10200903</v>
      </c>
      <c r="B1635" t="s">
        <v>5266</v>
      </c>
      <c r="C1635" t="s">
        <v>5367</v>
      </c>
      <c r="D1635" t="s">
        <v>5330</v>
      </c>
      <c r="E1635" t="s">
        <v>5334</v>
      </c>
      <c r="F1635" t="s">
        <v>5407</v>
      </c>
      <c r="G1635" s="160" t="s">
        <v>4009</v>
      </c>
      <c r="H1635" t="s">
        <v>4146</v>
      </c>
      <c r="I1635" s="160" t="s">
        <v>3997</v>
      </c>
      <c r="J1635" t="s">
        <v>3999</v>
      </c>
      <c r="K1635" s="160" t="s">
        <v>4007</v>
      </c>
      <c r="L1635" t="s">
        <v>5330</v>
      </c>
    </row>
    <row r="1636" spans="1:12">
      <c r="A1636" s="15">
        <v>10200904</v>
      </c>
      <c r="B1636" t="s">
        <v>5266</v>
      </c>
      <c r="C1636" t="s">
        <v>5367</v>
      </c>
      <c r="D1636" t="s">
        <v>5330</v>
      </c>
      <c r="E1636" t="s">
        <v>5409</v>
      </c>
      <c r="F1636" t="s">
        <v>5407</v>
      </c>
      <c r="G1636" s="160" t="s">
        <v>4009</v>
      </c>
      <c r="H1636" t="s">
        <v>4146</v>
      </c>
      <c r="I1636" s="160" t="s">
        <v>3997</v>
      </c>
      <c r="J1636" t="s">
        <v>3999</v>
      </c>
      <c r="K1636" s="160" t="s">
        <v>4007</v>
      </c>
      <c r="L1636" t="s">
        <v>5330</v>
      </c>
    </row>
    <row r="1637" spans="1:12">
      <c r="A1637" s="15">
        <v>10200905</v>
      </c>
      <c r="B1637" t="s">
        <v>5266</v>
      </c>
      <c r="C1637" t="s">
        <v>5367</v>
      </c>
      <c r="D1637" t="s">
        <v>5330</v>
      </c>
      <c r="E1637" t="s">
        <v>5410</v>
      </c>
      <c r="F1637" t="s">
        <v>5407</v>
      </c>
      <c r="G1637" s="160" t="s">
        <v>4009</v>
      </c>
      <c r="H1637" t="s">
        <v>4146</v>
      </c>
      <c r="I1637" s="160" t="s">
        <v>3997</v>
      </c>
      <c r="J1637" t="s">
        <v>3999</v>
      </c>
      <c r="K1637" s="160" t="s">
        <v>4007</v>
      </c>
      <c r="L1637" t="s">
        <v>5330</v>
      </c>
    </row>
    <row r="1638" spans="1:12">
      <c r="A1638" s="15">
        <v>10200906</v>
      </c>
      <c r="B1638" t="s">
        <v>5266</v>
      </c>
      <c r="C1638" t="s">
        <v>5367</v>
      </c>
      <c r="D1638" t="s">
        <v>5330</v>
      </c>
      <c r="E1638" t="s">
        <v>5411</v>
      </c>
      <c r="F1638" t="s">
        <v>5407</v>
      </c>
      <c r="G1638" s="160" t="s">
        <v>4009</v>
      </c>
      <c r="H1638" t="s">
        <v>4146</v>
      </c>
      <c r="I1638" s="160" t="s">
        <v>3997</v>
      </c>
      <c r="J1638" t="s">
        <v>3999</v>
      </c>
      <c r="K1638" s="160" t="s">
        <v>4007</v>
      </c>
      <c r="L1638" t="s">
        <v>5330</v>
      </c>
    </row>
    <row r="1639" spans="1:12">
      <c r="A1639" s="15">
        <v>10200907</v>
      </c>
      <c r="B1639" t="s">
        <v>5266</v>
      </c>
      <c r="C1639" t="s">
        <v>5367</v>
      </c>
      <c r="D1639" t="s">
        <v>5330</v>
      </c>
      <c r="E1639" t="s">
        <v>5412</v>
      </c>
      <c r="F1639" t="s">
        <v>5407</v>
      </c>
      <c r="G1639" s="160" t="s">
        <v>4009</v>
      </c>
      <c r="H1639" t="s">
        <v>4146</v>
      </c>
      <c r="I1639" s="160" t="s">
        <v>3997</v>
      </c>
      <c r="J1639" t="s">
        <v>3999</v>
      </c>
      <c r="K1639" s="160" t="s">
        <v>4007</v>
      </c>
      <c r="L1639" t="s">
        <v>5330</v>
      </c>
    </row>
    <row r="1640" spans="1:12">
      <c r="A1640" s="15">
        <v>10200908</v>
      </c>
      <c r="B1640" t="s">
        <v>5266</v>
      </c>
      <c r="C1640" t="s">
        <v>5367</v>
      </c>
      <c r="D1640" t="s">
        <v>5330</v>
      </c>
      <c r="E1640" t="s">
        <v>5335</v>
      </c>
      <c r="F1640" t="s">
        <v>5407</v>
      </c>
      <c r="G1640" s="160" t="s">
        <v>4009</v>
      </c>
      <c r="H1640" t="s">
        <v>4146</v>
      </c>
      <c r="I1640" s="160" t="s">
        <v>3997</v>
      </c>
      <c r="J1640" t="s">
        <v>3999</v>
      </c>
      <c r="K1640" s="160" t="s">
        <v>4007</v>
      </c>
      <c r="L1640" t="s">
        <v>5330</v>
      </c>
    </row>
    <row r="1641" spans="1:12">
      <c r="A1641" s="15">
        <v>10200910</v>
      </c>
      <c r="B1641" t="s">
        <v>5266</v>
      </c>
      <c r="C1641" t="s">
        <v>5367</v>
      </c>
      <c r="D1641" t="s">
        <v>5330</v>
      </c>
      <c r="E1641" t="s">
        <v>5336</v>
      </c>
      <c r="F1641" t="s">
        <v>5407</v>
      </c>
      <c r="G1641" s="160" t="s">
        <v>4009</v>
      </c>
      <c r="H1641" t="s">
        <v>4146</v>
      </c>
      <c r="I1641" s="160" t="s">
        <v>3997</v>
      </c>
      <c r="J1641" t="s">
        <v>3999</v>
      </c>
      <c r="K1641" s="160" t="s">
        <v>4007</v>
      </c>
      <c r="L1641" t="s">
        <v>5330</v>
      </c>
    </row>
    <row r="1642" spans="1:12">
      <c r="A1642" s="15">
        <v>10200911</v>
      </c>
      <c r="B1642" t="s">
        <v>5266</v>
      </c>
      <c r="C1642" t="s">
        <v>5367</v>
      </c>
      <c r="D1642" t="s">
        <v>5330</v>
      </c>
      <c r="E1642" t="s">
        <v>5337</v>
      </c>
      <c r="F1642" t="s">
        <v>5407</v>
      </c>
      <c r="G1642" s="160" t="s">
        <v>4009</v>
      </c>
      <c r="H1642" t="s">
        <v>4146</v>
      </c>
      <c r="I1642" s="160" t="s">
        <v>3997</v>
      </c>
      <c r="J1642" t="s">
        <v>3999</v>
      </c>
      <c r="K1642" s="160" t="s">
        <v>4007</v>
      </c>
      <c r="L1642" t="s">
        <v>5330</v>
      </c>
    </row>
    <row r="1643" spans="1:12">
      <c r="A1643" s="15">
        <v>10200912</v>
      </c>
      <c r="B1643" t="s">
        <v>5266</v>
      </c>
      <c r="C1643" t="s">
        <v>5367</v>
      </c>
      <c r="D1643" t="s">
        <v>5330</v>
      </c>
      <c r="E1643" t="s">
        <v>5338</v>
      </c>
      <c r="F1643" t="s">
        <v>5407</v>
      </c>
      <c r="G1643" s="160" t="s">
        <v>4009</v>
      </c>
      <c r="H1643" t="s">
        <v>4146</v>
      </c>
      <c r="I1643" s="160" t="s">
        <v>3997</v>
      </c>
      <c r="J1643" t="s">
        <v>3999</v>
      </c>
      <c r="K1643" s="160" t="s">
        <v>4007</v>
      </c>
      <c r="L1643" t="s">
        <v>5330</v>
      </c>
    </row>
    <row r="1644" spans="1:12">
      <c r="A1644" s="15">
        <v>10201001</v>
      </c>
      <c r="B1644" t="s">
        <v>5266</v>
      </c>
      <c r="C1644" t="s">
        <v>5367</v>
      </c>
      <c r="D1644" t="s">
        <v>4154</v>
      </c>
      <c r="E1644" t="s">
        <v>5113</v>
      </c>
      <c r="F1644" t="s">
        <v>5405</v>
      </c>
      <c r="G1644" s="160" t="s">
        <v>4009</v>
      </c>
      <c r="H1644" t="s">
        <v>4146</v>
      </c>
      <c r="I1644" s="160" t="s">
        <v>3997</v>
      </c>
      <c r="J1644" t="s">
        <v>3999</v>
      </c>
      <c r="K1644">
        <v>99</v>
      </c>
      <c r="L1644" t="s">
        <v>3999</v>
      </c>
    </row>
    <row r="1645" spans="1:12">
      <c r="A1645" s="15">
        <v>10201002</v>
      </c>
      <c r="B1645" t="s">
        <v>5266</v>
      </c>
      <c r="C1645" t="s">
        <v>5367</v>
      </c>
      <c r="D1645" t="s">
        <v>4154</v>
      </c>
      <c r="E1645" t="s">
        <v>5115</v>
      </c>
      <c r="F1645" t="s">
        <v>5405</v>
      </c>
      <c r="G1645" s="160" t="s">
        <v>4009</v>
      </c>
      <c r="H1645" t="s">
        <v>4146</v>
      </c>
      <c r="I1645" s="160" t="s">
        <v>3997</v>
      </c>
      <c r="J1645" t="s">
        <v>3999</v>
      </c>
      <c r="K1645">
        <v>99</v>
      </c>
      <c r="L1645" t="s">
        <v>3999</v>
      </c>
    </row>
    <row r="1646" spans="1:12">
      <c r="A1646" s="15">
        <v>10201003</v>
      </c>
      <c r="B1646" t="s">
        <v>5266</v>
      </c>
      <c r="C1646" t="s">
        <v>5367</v>
      </c>
      <c r="D1646" t="s">
        <v>4154</v>
      </c>
      <c r="E1646" t="s">
        <v>5339</v>
      </c>
      <c r="F1646" t="s">
        <v>5405</v>
      </c>
      <c r="G1646" s="160" t="s">
        <v>4009</v>
      </c>
      <c r="H1646" t="s">
        <v>4146</v>
      </c>
      <c r="I1646" s="160" t="s">
        <v>3995</v>
      </c>
      <c r="J1646" t="s">
        <v>4147</v>
      </c>
      <c r="K1646">
        <v>99</v>
      </c>
      <c r="L1646" t="s">
        <v>3999</v>
      </c>
    </row>
    <row r="1647" spans="1:12">
      <c r="A1647" s="15">
        <v>10201101</v>
      </c>
      <c r="B1647" t="s">
        <v>5266</v>
      </c>
      <c r="C1647" t="s">
        <v>5367</v>
      </c>
      <c r="D1647" t="s">
        <v>5340</v>
      </c>
      <c r="E1647" t="s">
        <v>5328</v>
      </c>
      <c r="F1647" t="s">
        <v>5405</v>
      </c>
      <c r="G1647" s="160" t="s">
        <v>4009</v>
      </c>
      <c r="H1647" t="s">
        <v>4146</v>
      </c>
      <c r="I1647" s="160" t="s">
        <v>3997</v>
      </c>
      <c r="J1647" t="s">
        <v>3999</v>
      </c>
      <c r="K1647">
        <v>99</v>
      </c>
      <c r="L1647" t="s">
        <v>3999</v>
      </c>
    </row>
    <row r="1648" spans="1:12">
      <c r="A1648" s="15">
        <v>10201201</v>
      </c>
      <c r="B1648" t="s">
        <v>5266</v>
      </c>
      <c r="C1648" t="s">
        <v>5367</v>
      </c>
      <c r="D1648" t="s">
        <v>5341</v>
      </c>
      <c r="E1648" t="s">
        <v>5342</v>
      </c>
      <c r="F1648" t="s">
        <v>5405</v>
      </c>
      <c r="G1648" s="160" t="s">
        <v>4009</v>
      </c>
      <c r="H1648" t="s">
        <v>4146</v>
      </c>
      <c r="I1648" s="160" t="s">
        <v>3997</v>
      </c>
      <c r="J1648" t="s">
        <v>3999</v>
      </c>
      <c r="K1648">
        <v>99</v>
      </c>
      <c r="L1648" t="s">
        <v>3999</v>
      </c>
    </row>
    <row r="1649" spans="1:12">
      <c r="A1649" s="15">
        <v>10201202</v>
      </c>
      <c r="B1649" t="s">
        <v>5266</v>
      </c>
      <c r="C1649" t="s">
        <v>5367</v>
      </c>
      <c r="D1649" t="s">
        <v>5341</v>
      </c>
      <c r="E1649" t="s">
        <v>5343</v>
      </c>
      <c r="F1649" t="s">
        <v>5405</v>
      </c>
      <c r="G1649" s="160" t="s">
        <v>4009</v>
      </c>
      <c r="H1649" t="s">
        <v>4146</v>
      </c>
      <c r="I1649" s="160" t="s">
        <v>3997</v>
      </c>
      <c r="J1649" t="s">
        <v>3999</v>
      </c>
      <c r="K1649">
        <v>99</v>
      </c>
      <c r="L1649" t="s">
        <v>3999</v>
      </c>
    </row>
    <row r="1650" spans="1:12">
      <c r="A1650" s="15">
        <v>10201301</v>
      </c>
      <c r="B1650" t="s">
        <v>5266</v>
      </c>
      <c r="C1650" t="s">
        <v>5367</v>
      </c>
      <c r="D1650" t="s">
        <v>5351</v>
      </c>
      <c r="E1650" t="s">
        <v>5342</v>
      </c>
      <c r="F1650" t="s">
        <v>5405</v>
      </c>
      <c r="G1650" s="160" t="s">
        <v>4009</v>
      </c>
      <c r="H1650" t="s">
        <v>4146</v>
      </c>
      <c r="I1650" s="160" t="s">
        <v>3997</v>
      </c>
      <c r="J1650" t="s">
        <v>3999</v>
      </c>
      <c r="K1650" s="160" t="s">
        <v>4009</v>
      </c>
      <c r="L1650" t="s">
        <v>5351</v>
      </c>
    </row>
    <row r="1651" spans="1:12">
      <c r="A1651" s="15">
        <v>10201302</v>
      </c>
      <c r="B1651" t="s">
        <v>5266</v>
      </c>
      <c r="C1651" t="s">
        <v>5367</v>
      </c>
      <c r="D1651" t="s">
        <v>5351</v>
      </c>
      <c r="E1651" t="s">
        <v>5352</v>
      </c>
      <c r="F1651" t="s">
        <v>5405</v>
      </c>
      <c r="G1651" s="160" t="s">
        <v>4009</v>
      </c>
      <c r="H1651" t="s">
        <v>4146</v>
      </c>
      <c r="I1651" s="160" t="s">
        <v>3997</v>
      </c>
      <c r="J1651" t="s">
        <v>3999</v>
      </c>
      <c r="K1651" s="160" t="s">
        <v>4009</v>
      </c>
      <c r="L1651" t="s">
        <v>5351</v>
      </c>
    </row>
    <row r="1652" spans="1:12">
      <c r="A1652" s="15">
        <v>10201303</v>
      </c>
      <c r="B1652" t="s">
        <v>5266</v>
      </c>
      <c r="C1652" t="s">
        <v>5367</v>
      </c>
      <c r="D1652" t="s">
        <v>5351</v>
      </c>
      <c r="E1652" t="s">
        <v>5413</v>
      </c>
      <c r="F1652" t="s">
        <v>5405</v>
      </c>
      <c r="G1652" s="160" t="s">
        <v>4009</v>
      </c>
      <c r="H1652" t="s">
        <v>4146</v>
      </c>
      <c r="I1652" s="160" t="s">
        <v>3997</v>
      </c>
      <c r="J1652" t="s">
        <v>3999</v>
      </c>
      <c r="K1652" s="160" t="s">
        <v>4009</v>
      </c>
      <c r="L1652" t="s">
        <v>5351</v>
      </c>
    </row>
    <row r="1653" spans="1:12">
      <c r="A1653" s="15">
        <v>10201401</v>
      </c>
      <c r="B1653" t="s">
        <v>5266</v>
      </c>
      <c r="C1653" t="s">
        <v>5367</v>
      </c>
      <c r="D1653" t="s">
        <v>5414</v>
      </c>
      <c r="E1653" t="s">
        <v>4145</v>
      </c>
      <c r="F1653" t="s">
        <v>5405</v>
      </c>
      <c r="G1653" s="160" t="s">
        <v>4009</v>
      </c>
      <c r="H1653" t="s">
        <v>4146</v>
      </c>
      <c r="I1653" s="160" t="s">
        <v>3995</v>
      </c>
      <c r="J1653" t="s">
        <v>4147</v>
      </c>
      <c r="K1653" s="160" t="s">
        <v>4007</v>
      </c>
      <c r="L1653" t="s">
        <v>4148</v>
      </c>
    </row>
    <row r="1654" spans="1:12">
      <c r="A1654" s="15">
        <v>10201402</v>
      </c>
      <c r="B1654" t="s">
        <v>5266</v>
      </c>
      <c r="C1654" t="s">
        <v>5367</v>
      </c>
      <c r="D1654" t="s">
        <v>5414</v>
      </c>
      <c r="E1654" t="s">
        <v>5318</v>
      </c>
      <c r="F1654" t="s">
        <v>5405</v>
      </c>
      <c r="G1654" s="160" t="s">
        <v>4009</v>
      </c>
      <c r="H1654" t="s">
        <v>4146</v>
      </c>
      <c r="I1654" s="160" t="s">
        <v>3995</v>
      </c>
      <c r="J1654" t="s">
        <v>4147</v>
      </c>
      <c r="K1654" s="160" t="s">
        <v>4009</v>
      </c>
      <c r="L1654" t="s">
        <v>5320</v>
      </c>
    </row>
    <row r="1655" spans="1:12">
      <c r="A1655" s="15">
        <v>10201403</v>
      </c>
      <c r="B1655" t="s">
        <v>5266</v>
      </c>
      <c r="C1655" t="s">
        <v>5367</v>
      </c>
      <c r="D1655" t="s">
        <v>5414</v>
      </c>
      <c r="E1655" t="s">
        <v>4149</v>
      </c>
      <c r="F1655" t="s">
        <v>5405</v>
      </c>
      <c r="G1655" s="160" t="s">
        <v>4009</v>
      </c>
      <c r="H1655" t="s">
        <v>4146</v>
      </c>
      <c r="I1655" s="160" t="s">
        <v>4009</v>
      </c>
      <c r="J1655" t="s">
        <v>4150</v>
      </c>
      <c r="K1655" s="160" t="s">
        <v>4009</v>
      </c>
      <c r="L1655" t="s">
        <v>4151</v>
      </c>
    </row>
    <row r="1656" spans="1:12">
      <c r="A1656" s="15">
        <v>10201404</v>
      </c>
      <c r="B1656" t="s">
        <v>5266</v>
      </c>
      <c r="C1656" t="s">
        <v>5367</v>
      </c>
      <c r="D1656" t="s">
        <v>5414</v>
      </c>
      <c r="E1656" t="s">
        <v>4152</v>
      </c>
      <c r="F1656" t="s">
        <v>5405</v>
      </c>
      <c r="G1656" s="160" t="s">
        <v>4009</v>
      </c>
      <c r="H1656" t="s">
        <v>4146</v>
      </c>
      <c r="I1656" s="160" t="s">
        <v>4009</v>
      </c>
      <c r="J1656" t="s">
        <v>4150</v>
      </c>
      <c r="K1656" s="160" t="s">
        <v>4007</v>
      </c>
      <c r="L1656" t="s">
        <v>4153</v>
      </c>
    </row>
    <row r="1657" spans="1:12">
      <c r="A1657" s="15">
        <v>10201501</v>
      </c>
      <c r="B1657" t="s">
        <v>5266</v>
      </c>
      <c r="C1657" t="s">
        <v>5367</v>
      </c>
      <c r="D1657" t="s">
        <v>5415</v>
      </c>
      <c r="E1657" t="s">
        <v>5416</v>
      </c>
      <c r="F1657" t="s">
        <v>5405</v>
      </c>
      <c r="G1657" s="160" t="s">
        <v>4009</v>
      </c>
      <c r="H1657" t="s">
        <v>4146</v>
      </c>
      <c r="I1657" s="160" t="s">
        <v>3997</v>
      </c>
      <c r="J1657" t="s">
        <v>3999</v>
      </c>
      <c r="K1657">
        <v>99</v>
      </c>
      <c r="L1657" t="s">
        <v>3999</v>
      </c>
    </row>
    <row r="1658" spans="1:12">
      <c r="A1658" s="15">
        <v>10201502</v>
      </c>
      <c r="B1658" t="s">
        <v>5266</v>
      </c>
      <c r="C1658" t="s">
        <v>5367</v>
      </c>
      <c r="D1658" t="s">
        <v>5415</v>
      </c>
      <c r="E1658" t="s">
        <v>5417</v>
      </c>
      <c r="F1658" t="s">
        <v>5405</v>
      </c>
      <c r="G1658" s="160" t="s">
        <v>4009</v>
      </c>
      <c r="H1658" t="s">
        <v>4146</v>
      </c>
      <c r="I1658" s="160" t="s">
        <v>3997</v>
      </c>
      <c r="J1658" t="s">
        <v>3999</v>
      </c>
      <c r="K1658">
        <v>99</v>
      </c>
      <c r="L1658" t="s">
        <v>3999</v>
      </c>
    </row>
    <row r="1659" spans="1:12">
      <c r="A1659" s="15">
        <v>10201601</v>
      </c>
      <c r="B1659" t="s">
        <v>5266</v>
      </c>
      <c r="C1659" t="s">
        <v>5367</v>
      </c>
      <c r="D1659" t="s">
        <v>4054</v>
      </c>
      <c r="E1659" t="s">
        <v>5418</v>
      </c>
      <c r="F1659" t="s">
        <v>5405</v>
      </c>
      <c r="G1659" s="160" t="s">
        <v>4009</v>
      </c>
      <c r="H1659" t="s">
        <v>4146</v>
      </c>
      <c r="I1659" s="160" t="s">
        <v>3995</v>
      </c>
      <c r="J1659" t="s">
        <v>4147</v>
      </c>
      <c r="K1659">
        <v>99</v>
      </c>
      <c r="L1659" t="s">
        <v>3999</v>
      </c>
    </row>
    <row r="1660" spans="1:12">
      <c r="A1660" s="15">
        <v>10201701</v>
      </c>
      <c r="B1660" t="s">
        <v>5266</v>
      </c>
      <c r="C1660" t="s">
        <v>5367</v>
      </c>
      <c r="D1660" t="s">
        <v>4128</v>
      </c>
      <c r="E1660" t="s">
        <v>5418</v>
      </c>
      <c r="F1660" t="s">
        <v>5405</v>
      </c>
      <c r="G1660" s="160" t="s">
        <v>4009</v>
      </c>
      <c r="H1660" t="s">
        <v>4146</v>
      </c>
      <c r="I1660" s="160" t="s">
        <v>3995</v>
      </c>
      <c r="J1660" t="s">
        <v>4147</v>
      </c>
      <c r="K1660">
        <v>99</v>
      </c>
      <c r="L1660" t="s">
        <v>3999</v>
      </c>
    </row>
    <row r="1661" spans="1:12">
      <c r="A1661" s="15">
        <v>10201801</v>
      </c>
      <c r="B1661" t="s">
        <v>5266</v>
      </c>
      <c r="C1661" t="s">
        <v>5367</v>
      </c>
      <c r="D1661" t="s">
        <v>5419</v>
      </c>
      <c r="E1661" t="s">
        <v>5416</v>
      </c>
      <c r="F1661" t="s">
        <v>5407</v>
      </c>
      <c r="G1661" s="160" t="s">
        <v>4009</v>
      </c>
      <c r="H1661" t="s">
        <v>4146</v>
      </c>
      <c r="I1661" s="160" t="s">
        <v>3997</v>
      </c>
      <c r="J1661" t="s">
        <v>3999</v>
      </c>
      <c r="K1661">
        <v>99</v>
      </c>
      <c r="L1661" t="s">
        <v>3999</v>
      </c>
    </row>
    <row r="1662" spans="1:12">
      <c r="A1662" s="15">
        <v>10201802</v>
      </c>
      <c r="B1662" t="s">
        <v>5266</v>
      </c>
      <c r="C1662" t="s">
        <v>5367</v>
      </c>
      <c r="D1662" t="s">
        <v>5419</v>
      </c>
      <c r="E1662" t="s">
        <v>5417</v>
      </c>
      <c r="F1662" t="s">
        <v>5407</v>
      </c>
      <c r="G1662" s="160" t="s">
        <v>4009</v>
      </c>
      <c r="H1662" t="s">
        <v>4146</v>
      </c>
      <c r="I1662" s="160" t="s">
        <v>3997</v>
      </c>
      <c r="J1662" t="s">
        <v>3999</v>
      </c>
      <c r="K1662">
        <v>99</v>
      </c>
      <c r="L1662" t="s">
        <v>3999</v>
      </c>
    </row>
    <row r="1663" spans="1:12">
      <c r="A1663" s="15">
        <v>10201901</v>
      </c>
      <c r="B1663" t="s">
        <v>5266</v>
      </c>
      <c r="C1663" t="s">
        <v>5367</v>
      </c>
      <c r="D1663" t="s">
        <v>5420</v>
      </c>
      <c r="E1663" t="s">
        <v>5416</v>
      </c>
      <c r="F1663" t="s">
        <v>5407</v>
      </c>
      <c r="G1663" s="160" t="s">
        <v>4009</v>
      </c>
      <c r="H1663" t="s">
        <v>4146</v>
      </c>
      <c r="I1663" s="160" t="s">
        <v>3997</v>
      </c>
      <c r="J1663" t="s">
        <v>3999</v>
      </c>
      <c r="K1663">
        <v>99</v>
      </c>
      <c r="L1663" t="s">
        <v>3999</v>
      </c>
    </row>
    <row r="1664" spans="1:12">
      <c r="A1664" s="15">
        <v>10201902</v>
      </c>
      <c r="B1664" t="s">
        <v>5266</v>
      </c>
      <c r="C1664" t="s">
        <v>5367</v>
      </c>
      <c r="D1664" t="s">
        <v>5420</v>
      </c>
      <c r="E1664" t="s">
        <v>5421</v>
      </c>
      <c r="F1664" t="s">
        <v>5407</v>
      </c>
      <c r="G1664" s="160" t="s">
        <v>4009</v>
      </c>
      <c r="H1664" t="s">
        <v>4146</v>
      </c>
      <c r="I1664" s="160" t="s">
        <v>3997</v>
      </c>
      <c r="J1664" t="s">
        <v>3999</v>
      </c>
      <c r="K1664">
        <v>99</v>
      </c>
      <c r="L1664" t="s">
        <v>3999</v>
      </c>
    </row>
    <row r="1665" spans="1:12">
      <c r="A1665" s="15">
        <v>10202001</v>
      </c>
      <c r="B1665" t="s">
        <v>5266</v>
      </c>
      <c r="C1665" t="s">
        <v>5367</v>
      </c>
      <c r="D1665" t="s">
        <v>5422</v>
      </c>
      <c r="E1665" t="s">
        <v>5423</v>
      </c>
      <c r="F1665" t="s">
        <v>5405</v>
      </c>
      <c r="G1665" s="160" t="s">
        <v>4009</v>
      </c>
      <c r="H1665" t="s">
        <v>4146</v>
      </c>
      <c r="I1665" s="160" t="s">
        <v>3997</v>
      </c>
      <c r="J1665" t="s">
        <v>3999</v>
      </c>
      <c r="K1665">
        <v>99</v>
      </c>
      <c r="L1665" t="s">
        <v>3999</v>
      </c>
    </row>
    <row r="1666" spans="1:12">
      <c r="A1666" s="15">
        <v>10202002</v>
      </c>
      <c r="B1666" t="s">
        <v>5266</v>
      </c>
      <c r="C1666" t="s">
        <v>5367</v>
      </c>
      <c r="D1666" t="s">
        <v>5422</v>
      </c>
      <c r="E1666" t="s">
        <v>5424</v>
      </c>
      <c r="F1666" t="s">
        <v>5405</v>
      </c>
      <c r="G1666" s="160" t="s">
        <v>4009</v>
      </c>
      <c r="H1666" t="s">
        <v>4146</v>
      </c>
      <c r="I1666" s="160" t="s">
        <v>3997</v>
      </c>
      <c r="J1666" t="s">
        <v>3999</v>
      </c>
      <c r="K1666">
        <v>99</v>
      </c>
      <c r="L1666" t="s">
        <v>3999</v>
      </c>
    </row>
    <row r="1667" spans="1:12">
      <c r="A1667" s="15">
        <v>10202101</v>
      </c>
      <c r="B1667" t="s">
        <v>5266</v>
      </c>
      <c r="C1667" t="s">
        <v>5367</v>
      </c>
      <c r="D1667" t="s">
        <v>5425</v>
      </c>
      <c r="E1667" t="s">
        <v>5426</v>
      </c>
      <c r="F1667" t="s">
        <v>5405</v>
      </c>
      <c r="G1667" s="160" t="s">
        <v>4009</v>
      </c>
      <c r="H1667" t="s">
        <v>4146</v>
      </c>
      <c r="I1667" s="160" t="s">
        <v>3997</v>
      </c>
      <c r="J1667" t="s">
        <v>3999</v>
      </c>
      <c r="K1667">
        <v>99</v>
      </c>
      <c r="L1667" t="s">
        <v>3999</v>
      </c>
    </row>
    <row r="1668" spans="1:12">
      <c r="A1668" s="15">
        <v>10202201</v>
      </c>
      <c r="B1668" t="s">
        <v>5266</v>
      </c>
      <c r="C1668" t="s">
        <v>5367</v>
      </c>
      <c r="D1668" t="s">
        <v>5318</v>
      </c>
      <c r="E1668" t="s">
        <v>5427</v>
      </c>
      <c r="F1668" t="s">
        <v>5405</v>
      </c>
      <c r="G1668" s="160" t="s">
        <v>4009</v>
      </c>
      <c r="H1668" t="s">
        <v>4146</v>
      </c>
      <c r="I1668" s="160" t="s">
        <v>3995</v>
      </c>
      <c r="J1668" t="s">
        <v>4147</v>
      </c>
      <c r="K1668">
        <v>99</v>
      </c>
      <c r="L1668" t="s">
        <v>3999</v>
      </c>
    </row>
    <row r="1669" spans="1:12">
      <c r="A1669" s="15">
        <v>10202202</v>
      </c>
      <c r="B1669" t="s">
        <v>5266</v>
      </c>
      <c r="C1669" t="s">
        <v>5367</v>
      </c>
      <c r="D1669" t="s">
        <v>5318</v>
      </c>
      <c r="E1669" t="s">
        <v>5428</v>
      </c>
      <c r="F1669" t="s">
        <v>5405</v>
      </c>
      <c r="G1669" s="160" t="s">
        <v>4009</v>
      </c>
      <c r="H1669" t="s">
        <v>4146</v>
      </c>
      <c r="I1669" s="160" t="s">
        <v>3995</v>
      </c>
      <c r="J1669" t="s">
        <v>4147</v>
      </c>
      <c r="K1669">
        <v>99</v>
      </c>
      <c r="L1669" t="s">
        <v>3999</v>
      </c>
    </row>
    <row r="1670" spans="1:12">
      <c r="A1670" s="15">
        <v>10202203</v>
      </c>
      <c r="B1670" t="s">
        <v>5266</v>
      </c>
      <c r="C1670" t="s">
        <v>5367</v>
      </c>
      <c r="D1670" t="s">
        <v>5318</v>
      </c>
      <c r="E1670" t="s">
        <v>5429</v>
      </c>
      <c r="F1670" t="s">
        <v>5405</v>
      </c>
      <c r="G1670" s="160" t="s">
        <v>4009</v>
      </c>
      <c r="H1670" t="s">
        <v>4146</v>
      </c>
      <c r="I1670" s="160" t="s">
        <v>3995</v>
      </c>
      <c r="J1670" t="s">
        <v>4147</v>
      </c>
      <c r="K1670">
        <v>99</v>
      </c>
      <c r="L1670" t="s">
        <v>3999</v>
      </c>
    </row>
    <row r="1671" spans="1:12">
      <c r="A1671" s="15">
        <v>10202204</v>
      </c>
      <c r="B1671" t="s">
        <v>5266</v>
      </c>
      <c r="C1671" t="s">
        <v>5367</v>
      </c>
      <c r="D1671" t="s">
        <v>5318</v>
      </c>
      <c r="E1671" t="s">
        <v>5430</v>
      </c>
      <c r="F1671" t="s">
        <v>5405</v>
      </c>
      <c r="G1671" s="160" t="s">
        <v>4009</v>
      </c>
      <c r="H1671" t="s">
        <v>4146</v>
      </c>
      <c r="I1671" s="160" t="s">
        <v>3995</v>
      </c>
      <c r="J1671" t="s">
        <v>4147</v>
      </c>
      <c r="K1671">
        <v>99</v>
      </c>
      <c r="L1671" t="s">
        <v>3999</v>
      </c>
    </row>
    <row r="1672" spans="1:12">
      <c r="A1672" s="15">
        <v>10300101</v>
      </c>
      <c r="B1672" t="s">
        <v>5266</v>
      </c>
      <c r="C1672" t="s">
        <v>5431</v>
      </c>
      <c r="D1672" t="s">
        <v>5268</v>
      </c>
      <c r="E1672" t="s">
        <v>5368</v>
      </c>
      <c r="F1672" t="s">
        <v>5432</v>
      </c>
      <c r="G1672" s="160" t="s">
        <v>3995</v>
      </c>
      <c r="H1672" t="s">
        <v>3996</v>
      </c>
      <c r="I1672" s="160" t="s">
        <v>4007</v>
      </c>
      <c r="J1672" t="s">
        <v>5433</v>
      </c>
      <c r="K1672">
        <v>99</v>
      </c>
      <c r="L1672" t="s">
        <v>3999</v>
      </c>
    </row>
    <row r="1673" spans="1:12">
      <c r="A1673" s="15">
        <v>10300102</v>
      </c>
      <c r="B1673" t="s">
        <v>5266</v>
      </c>
      <c r="C1673" t="s">
        <v>5431</v>
      </c>
      <c r="D1673" t="s">
        <v>5268</v>
      </c>
      <c r="E1673" t="s">
        <v>5370</v>
      </c>
      <c r="F1673" t="s">
        <v>5432</v>
      </c>
      <c r="G1673" s="160" t="s">
        <v>3995</v>
      </c>
      <c r="H1673" t="s">
        <v>3996</v>
      </c>
      <c r="I1673" s="160" t="s">
        <v>4007</v>
      </c>
      <c r="J1673" t="s">
        <v>5433</v>
      </c>
      <c r="K1673">
        <v>99</v>
      </c>
      <c r="L1673" t="s">
        <v>3999</v>
      </c>
    </row>
    <row r="1674" spans="1:12">
      <c r="A1674" s="15">
        <v>10300103</v>
      </c>
      <c r="B1674" t="s">
        <v>5266</v>
      </c>
      <c r="C1674" t="s">
        <v>5431</v>
      </c>
      <c r="D1674" t="s">
        <v>5268</v>
      </c>
      <c r="E1674" t="s">
        <v>5371</v>
      </c>
      <c r="F1674" t="s">
        <v>5432</v>
      </c>
      <c r="G1674" s="160" t="s">
        <v>3995</v>
      </c>
      <c r="H1674" t="s">
        <v>3996</v>
      </c>
      <c r="I1674" s="160" t="s">
        <v>4007</v>
      </c>
      <c r="J1674" t="s">
        <v>5433</v>
      </c>
      <c r="K1674">
        <v>99</v>
      </c>
      <c r="L1674" t="s">
        <v>3999</v>
      </c>
    </row>
    <row r="1675" spans="1:12">
      <c r="A1675" s="15">
        <v>10300203</v>
      </c>
      <c r="B1675" t="s">
        <v>5266</v>
      </c>
      <c r="C1675" t="s">
        <v>5431</v>
      </c>
      <c r="D1675" t="s">
        <v>5275</v>
      </c>
      <c r="E1675" t="s">
        <v>5375</v>
      </c>
      <c r="F1675" t="s">
        <v>5432</v>
      </c>
      <c r="G1675" s="160" t="s">
        <v>3995</v>
      </c>
      <c r="H1675" t="s">
        <v>3996</v>
      </c>
      <c r="I1675" s="160" t="s">
        <v>4007</v>
      </c>
      <c r="J1675" t="s">
        <v>5433</v>
      </c>
      <c r="K1675">
        <v>99</v>
      </c>
      <c r="L1675" t="s">
        <v>3999</v>
      </c>
    </row>
    <row r="1676" spans="1:12">
      <c r="A1676" s="15">
        <v>10300205</v>
      </c>
      <c r="B1676" t="s">
        <v>5266</v>
      </c>
      <c r="C1676" t="s">
        <v>5431</v>
      </c>
      <c r="D1676" t="s">
        <v>5275</v>
      </c>
      <c r="E1676" t="s">
        <v>5373</v>
      </c>
      <c r="F1676" t="s">
        <v>5432</v>
      </c>
      <c r="G1676" s="160" t="s">
        <v>3995</v>
      </c>
      <c r="H1676" t="s">
        <v>3996</v>
      </c>
      <c r="I1676" s="160" t="s">
        <v>4007</v>
      </c>
      <c r="J1676" t="s">
        <v>5433</v>
      </c>
      <c r="K1676">
        <v>99</v>
      </c>
      <c r="L1676" t="s">
        <v>3999</v>
      </c>
    </row>
    <row r="1677" spans="1:12">
      <c r="A1677" s="15">
        <v>10300206</v>
      </c>
      <c r="B1677" t="s">
        <v>5266</v>
      </c>
      <c r="C1677" t="s">
        <v>5431</v>
      </c>
      <c r="D1677" t="s">
        <v>5275</v>
      </c>
      <c r="E1677" t="s">
        <v>5374</v>
      </c>
      <c r="F1677" t="s">
        <v>5432</v>
      </c>
      <c r="G1677" s="160" t="s">
        <v>3995</v>
      </c>
      <c r="H1677" t="s">
        <v>3996</v>
      </c>
      <c r="I1677" s="160" t="s">
        <v>4007</v>
      </c>
      <c r="J1677" t="s">
        <v>5433</v>
      </c>
      <c r="K1677">
        <v>99</v>
      </c>
      <c r="L1677" t="s">
        <v>3999</v>
      </c>
    </row>
    <row r="1678" spans="1:12">
      <c r="A1678" s="15">
        <v>10300207</v>
      </c>
      <c r="B1678" t="s">
        <v>5266</v>
      </c>
      <c r="C1678" t="s">
        <v>5431</v>
      </c>
      <c r="D1678" t="s">
        <v>5275</v>
      </c>
      <c r="E1678" t="s">
        <v>5377</v>
      </c>
      <c r="F1678" t="s">
        <v>5432</v>
      </c>
      <c r="G1678" s="160" t="s">
        <v>3995</v>
      </c>
      <c r="H1678" t="s">
        <v>3996</v>
      </c>
      <c r="I1678" s="160" t="s">
        <v>4007</v>
      </c>
      <c r="J1678" t="s">
        <v>5433</v>
      </c>
      <c r="K1678">
        <v>99</v>
      </c>
      <c r="L1678" t="s">
        <v>3999</v>
      </c>
    </row>
    <row r="1679" spans="1:12">
      <c r="A1679" s="15">
        <v>10300208</v>
      </c>
      <c r="B1679" t="s">
        <v>5266</v>
      </c>
      <c r="C1679" t="s">
        <v>5431</v>
      </c>
      <c r="D1679" t="s">
        <v>5275</v>
      </c>
      <c r="E1679" t="s">
        <v>5378</v>
      </c>
      <c r="F1679" t="s">
        <v>5432</v>
      </c>
      <c r="G1679" s="160" t="s">
        <v>3995</v>
      </c>
      <c r="H1679" t="s">
        <v>3996</v>
      </c>
      <c r="I1679" s="160" t="s">
        <v>4007</v>
      </c>
      <c r="J1679" t="s">
        <v>5433</v>
      </c>
      <c r="K1679">
        <v>99</v>
      </c>
      <c r="L1679" t="s">
        <v>3999</v>
      </c>
    </row>
    <row r="1680" spans="1:12">
      <c r="A1680" s="15">
        <v>10300209</v>
      </c>
      <c r="B1680" t="s">
        <v>5266</v>
      </c>
      <c r="C1680" t="s">
        <v>5431</v>
      </c>
      <c r="D1680" t="s">
        <v>5275</v>
      </c>
      <c r="E1680" t="s">
        <v>5376</v>
      </c>
      <c r="F1680" t="s">
        <v>5432</v>
      </c>
      <c r="G1680" s="160" t="s">
        <v>3995</v>
      </c>
      <c r="H1680" t="s">
        <v>3996</v>
      </c>
      <c r="I1680" s="160" t="s">
        <v>4007</v>
      </c>
      <c r="J1680" t="s">
        <v>5433</v>
      </c>
      <c r="K1680">
        <v>99</v>
      </c>
      <c r="L1680" t="s">
        <v>3999</v>
      </c>
    </row>
    <row r="1681" spans="1:12">
      <c r="A1681" s="15">
        <v>10300211</v>
      </c>
      <c r="B1681" t="s">
        <v>5266</v>
      </c>
      <c r="C1681" t="s">
        <v>5431</v>
      </c>
      <c r="D1681" t="s">
        <v>5275</v>
      </c>
      <c r="E1681" t="s">
        <v>5377</v>
      </c>
      <c r="F1681" t="s">
        <v>5432</v>
      </c>
      <c r="G1681" s="160" t="s">
        <v>3995</v>
      </c>
      <c r="H1681" t="s">
        <v>3996</v>
      </c>
      <c r="I1681" s="160" t="s">
        <v>4007</v>
      </c>
      <c r="J1681" t="s">
        <v>5433</v>
      </c>
      <c r="K1681">
        <v>99</v>
      </c>
      <c r="L1681" t="s">
        <v>3999</v>
      </c>
    </row>
    <row r="1682" spans="1:12">
      <c r="A1682" s="15">
        <v>10300214</v>
      </c>
      <c r="B1682" t="s">
        <v>5266</v>
      </c>
      <c r="C1682" t="s">
        <v>5431</v>
      </c>
      <c r="D1682" t="s">
        <v>5275</v>
      </c>
      <c r="E1682" t="s">
        <v>5434</v>
      </c>
      <c r="F1682" t="s">
        <v>5432</v>
      </c>
      <c r="G1682" s="160" t="s">
        <v>3995</v>
      </c>
      <c r="H1682" t="s">
        <v>3996</v>
      </c>
      <c r="I1682" s="160" t="s">
        <v>4007</v>
      </c>
      <c r="J1682" t="s">
        <v>5433</v>
      </c>
      <c r="K1682">
        <v>99</v>
      </c>
      <c r="L1682" t="s">
        <v>3999</v>
      </c>
    </row>
    <row r="1683" spans="1:12">
      <c r="A1683" s="15">
        <v>10300216</v>
      </c>
      <c r="B1683" t="s">
        <v>5266</v>
      </c>
      <c r="C1683" t="s">
        <v>5431</v>
      </c>
      <c r="D1683" t="s">
        <v>5275</v>
      </c>
      <c r="E1683" t="s">
        <v>5379</v>
      </c>
      <c r="F1683" t="s">
        <v>5432</v>
      </c>
      <c r="G1683" s="160" t="s">
        <v>3995</v>
      </c>
      <c r="H1683" t="s">
        <v>3996</v>
      </c>
      <c r="I1683" s="160" t="s">
        <v>4007</v>
      </c>
      <c r="J1683" t="s">
        <v>5433</v>
      </c>
      <c r="K1683">
        <v>99</v>
      </c>
      <c r="L1683" t="s">
        <v>3999</v>
      </c>
    </row>
    <row r="1684" spans="1:12">
      <c r="A1684" s="15">
        <v>10300217</v>
      </c>
      <c r="B1684" t="s">
        <v>5266</v>
      </c>
      <c r="C1684" t="s">
        <v>5431</v>
      </c>
      <c r="D1684" t="s">
        <v>5275</v>
      </c>
      <c r="E1684" t="s">
        <v>5381</v>
      </c>
      <c r="F1684" t="s">
        <v>5432</v>
      </c>
      <c r="G1684" s="160" t="s">
        <v>3995</v>
      </c>
      <c r="H1684" t="s">
        <v>3996</v>
      </c>
      <c r="I1684" s="160" t="s">
        <v>4007</v>
      </c>
      <c r="J1684" t="s">
        <v>5433</v>
      </c>
      <c r="K1684">
        <v>99</v>
      </c>
      <c r="L1684" t="s">
        <v>3999</v>
      </c>
    </row>
    <row r="1685" spans="1:12">
      <c r="A1685" s="15">
        <v>10300218</v>
      </c>
      <c r="B1685" t="s">
        <v>5266</v>
      </c>
      <c r="C1685" t="s">
        <v>5431</v>
      </c>
      <c r="D1685" t="s">
        <v>5275</v>
      </c>
      <c r="E1685" t="s">
        <v>5382</v>
      </c>
      <c r="F1685" t="s">
        <v>5432</v>
      </c>
      <c r="G1685" s="160" t="s">
        <v>3995</v>
      </c>
      <c r="H1685" t="s">
        <v>3996</v>
      </c>
      <c r="I1685" s="160" t="s">
        <v>4007</v>
      </c>
      <c r="J1685" t="s">
        <v>5433</v>
      </c>
      <c r="K1685">
        <v>99</v>
      </c>
      <c r="L1685" t="s">
        <v>3999</v>
      </c>
    </row>
    <row r="1686" spans="1:12">
      <c r="A1686" s="15">
        <v>10300221</v>
      </c>
      <c r="B1686" t="s">
        <v>5266</v>
      </c>
      <c r="C1686" t="s">
        <v>5431</v>
      </c>
      <c r="D1686" t="s">
        <v>5275</v>
      </c>
      <c r="E1686" t="s">
        <v>5384</v>
      </c>
      <c r="F1686" t="s">
        <v>5432</v>
      </c>
      <c r="G1686" s="160" t="s">
        <v>3995</v>
      </c>
      <c r="H1686" t="s">
        <v>3996</v>
      </c>
      <c r="I1686" s="160" t="s">
        <v>4007</v>
      </c>
      <c r="J1686" t="s">
        <v>5433</v>
      </c>
      <c r="K1686">
        <v>99</v>
      </c>
      <c r="L1686" t="s">
        <v>3999</v>
      </c>
    </row>
    <row r="1687" spans="1:12">
      <c r="A1687" s="15">
        <v>10300222</v>
      </c>
      <c r="B1687" t="s">
        <v>5266</v>
      </c>
      <c r="C1687" t="s">
        <v>5431</v>
      </c>
      <c r="D1687" t="s">
        <v>5275</v>
      </c>
      <c r="E1687" t="s">
        <v>5385</v>
      </c>
      <c r="F1687" t="s">
        <v>5432</v>
      </c>
      <c r="G1687" s="160" t="s">
        <v>3995</v>
      </c>
      <c r="H1687" t="s">
        <v>3996</v>
      </c>
      <c r="I1687" s="160" t="s">
        <v>4007</v>
      </c>
      <c r="J1687" t="s">
        <v>5433</v>
      </c>
      <c r="K1687">
        <v>99</v>
      </c>
      <c r="L1687" t="s">
        <v>3999</v>
      </c>
    </row>
    <row r="1688" spans="1:12">
      <c r="A1688" s="15">
        <v>10300223</v>
      </c>
      <c r="B1688" t="s">
        <v>5266</v>
      </c>
      <c r="C1688" t="s">
        <v>5431</v>
      </c>
      <c r="D1688" t="s">
        <v>5275</v>
      </c>
      <c r="E1688" t="s">
        <v>5290</v>
      </c>
      <c r="F1688" t="s">
        <v>5432</v>
      </c>
      <c r="G1688" s="160" t="s">
        <v>3995</v>
      </c>
      <c r="H1688" t="s">
        <v>3996</v>
      </c>
      <c r="I1688" s="160" t="s">
        <v>4007</v>
      </c>
      <c r="J1688" t="s">
        <v>5433</v>
      </c>
      <c r="K1688">
        <v>99</v>
      </c>
      <c r="L1688" t="s">
        <v>3999</v>
      </c>
    </row>
    <row r="1689" spans="1:12">
      <c r="A1689" s="15">
        <v>10300224</v>
      </c>
      <c r="B1689" t="s">
        <v>5266</v>
      </c>
      <c r="C1689" t="s">
        <v>5431</v>
      </c>
      <c r="D1689" t="s">
        <v>5275</v>
      </c>
      <c r="E1689" t="s">
        <v>5386</v>
      </c>
      <c r="F1689" t="s">
        <v>5432</v>
      </c>
      <c r="G1689" s="160" t="s">
        <v>3995</v>
      </c>
      <c r="H1689" t="s">
        <v>3996</v>
      </c>
      <c r="I1689" s="160" t="s">
        <v>4007</v>
      </c>
      <c r="J1689" t="s">
        <v>5433</v>
      </c>
      <c r="K1689">
        <v>99</v>
      </c>
      <c r="L1689" t="s">
        <v>3999</v>
      </c>
    </row>
    <row r="1690" spans="1:12">
      <c r="A1690" s="15">
        <v>10300225</v>
      </c>
      <c r="B1690" t="s">
        <v>5266</v>
      </c>
      <c r="C1690" t="s">
        <v>5431</v>
      </c>
      <c r="D1690" t="s">
        <v>5275</v>
      </c>
      <c r="E1690" t="s">
        <v>5387</v>
      </c>
      <c r="F1690" t="s">
        <v>5432</v>
      </c>
      <c r="G1690" s="160" t="s">
        <v>3995</v>
      </c>
      <c r="H1690" t="s">
        <v>3996</v>
      </c>
      <c r="I1690" s="160" t="s">
        <v>4007</v>
      </c>
      <c r="J1690" t="s">
        <v>5433</v>
      </c>
      <c r="K1690">
        <v>99</v>
      </c>
      <c r="L1690" t="s">
        <v>3999</v>
      </c>
    </row>
    <row r="1691" spans="1:12">
      <c r="A1691" s="15">
        <v>10300226</v>
      </c>
      <c r="B1691" t="s">
        <v>5266</v>
      </c>
      <c r="C1691" t="s">
        <v>5431</v>
      </c>
      <c r="D1691" t="s">
        <v>5275</v>
      </c>
      <c r="E1691" t="s">
        <v>5388</v>
      </c>
      <c r="F1691" t="s">
        <v>5432</v>
      </c>
      <c r="G1691" s="160" t="s">
        <v>3995</v>
      </c>
      <c r="H1691" t="s">
        <v>3996</v>
      </c>
      <c r="I1691" s="160" t="s">
        <v>4007</v>
      </c>
      <c r="J1691" t="s">
        <v>5433</v>
      </c>
      <c r="K1691">
        <v>99</v>
      </c>
      <c r="L1691" t="s">
        <v>3999</v>
      </c>
    </row>
    <row r="1692" spans="1:12">
      <c r="A1692" s="15">
        <v>10300300</v>
      </c>
      <c r="B1692" t="s">
        <v>5266</v>
      </c>
      <c r="C1692" t="s">
        <v>5431</v>
      </c>
      <c r="D1692" t="s">
        <v>5297</v>
      </c>
      <c r="E1692" t="s">
        <v>5390</v>
      </c>
      <c r="F1692" t="s">
        <v>5432</v>
      </c>
      <c r="G1692" s="160" t="s">
        <v>3995</v>
      </c>
      <c r="H1692" t="s">
        <v>3996</v>
      </c>
      <c r="I1692" s="160" t="s">
        <v>4007</v>
      </c>
      <c r="J1692" t="s">
        <v>5433</v>
      </c>
      <c r="K1692">
        <v>99</v>
      </c>
      <c r="L1692" t="s">
        <v>3999</v>
      </c>
    </row>
    <row r="1693" spans="1:12">
      <c r="A1693" s="15">
        <v>10300305</v>
      </c>
      <c r="B1693" t="s">
        <v>5266</v>
      </c>
      <c r="C1693" t="s">
        <v>5431</v>
      </c>
      <c r="D1693" t="s">
        <v>5297</v>
      </c>
      <c r="E1693" t="s">
        <v>5391</v>
      </c>
      <c r="F1693" t="s">
        <v>5432</v>
      </c>
      <c r="G1693" s="160" t="s">
        <v>3995</v>
      </c>
      <c r="H1693" t="s">
        <v>3996</v>
      </c>
      <c r="I1693" s="160" t="s">
        <v>4007</v>
      </c>
      <c r="J1693" t="s">
        <v>5433</v>
      </c>
      <c r="K1693">
        <v>99</v>
      </c>
      <c r="L1693" t="s">
        <v>3999</v>
      </c>
    </row>
    <row r="1694" spans="1:12">
      <c r="A1694" s="15">
        <v>10300306</v>
      </c>
      <c r="B1694" t="s">
        <v>5266</v>
      </c>
      <c r="C1694" t="s">
        <v>5431</v>
      </c>
      <c r="D1694" t="s">
        <v>5297</v>
      </c>
      <c r="E1694" t="s">
        <v>5392</v>
      </c>
      <c r="F1694" t="s">
        <v>5432</v>
      </c>
      <c r="G1694" s="160" t="s">
        <v>3995</v>
      </c>
      <c r="H1694" t="s">
        <v>3996</v>
      </c>
      <c r="I1694" s="160" t="s">
        <v>4007</v>
      </c>
      <c r="J1694" t="s">
        <v>5433</v>
      </c>
      <c r="K1694">
        <v>99</v>
      </c>
      <c r="L1694" t="s">
        <v>3999</v>
      </c>
    </row>
    <row r="1695" spans="1:12">
      <c r="A1695" s="15">
        <v>10300307</v>
      </c>
      <c r="B1695" t="s">
        <v>5266</v>
      </c>
      <c r="C1695" t="s">
        <v>5431</v>
      </c>
      <c r="D1695" t="s">
        <v>5297</v>
      </c>
      <c r="E1695" t="s">
        <v>5370</v>
      </c>
      <c r="F1695" t="s">
        <v>5432</v>
      </c>
      <c r="G1695" s="160" t="s">
        <v>3995</v>
      </c>
      <c r="H1695" t="s">
        <v>3996</v>
      </c>
      <c r="I1695" s="160" t="s">
        <v>4007</v>
      </c>
      <c r="J1695" t="s">
        <v>5433</v>
      </c>
      <c r="K1695">
        <v>99</v>
      </c>
      <c r="L1695" t="s">
        <v>3999</v>
      </c>
    </row>
    <row r="1696" spans="1:12">
      <c r="A1696" s="15">
        <v>10300309</v>
      </c>
      <c r="B1696" t="s">
        <v>5266</v>
      </c>
      <c r="C1696" t="s">
        <v>5431</v>
      </c>
      <c r="D1696" t="s">
        <v>5297</v>
      </c>
      <c r="E1696" t="s">
        <v>5393</v>
      </c>
      <c r="F1696" t="s">
        <v>5432</v>
      </c>
      <c r="G1696" s="160" t="s">
        <v>3995</v>
      </c>
      <c r="H1696" t="s">
        <v>3996</v>
      </c>
      <c r="I1696" s="160" t="s">
        <v>4007</v>
      </c>
      <c r="J1696" t="s">
        <v>5433</v>
      </c>
      <c r="K1696">
        <v>99</v>
      </c>
      <c r="L1696" t="s">
        <v>3999</v>
      </c>
    </row>
    <row r="1697" spans="1:12">
      <c r="A1697" s="15">
        <v>10300401</v>
      </c>
      <c r="B1697" t="s">
        <v>5266</v>
      </c>
      <c r="C1697" t="s">
        <v>5431</v>
      </c>
      <c r="D1697" t="s">
        <v>4152</v>
      </c>
      <c r="E1697" t="s">
        <v>5435</v>
      </c>
      <c r="F1697" t="s">
        <v>5436</v>
      </c>
      <c r="G1697" s="160" t="s">
        <v>3995</v>
      </c>
      <c r="H1697" t="s">
        <v>3996</v>
      </c>
      <c r="I1697" s="160" t="s">
        <v>4009</v>
      </c>
      <c r="J1697" t="s">
        <v>5437</v>
      </c>
      <c r="K1697">
        <v>99</v>
      </c>
      <c r="L1697" t="s">
        <v>3999</v>
      </c>
    </row>
    <row r="1698" spans="1:12">
      <c r="A1698" s="15">
        <v>10300402</v>
      </c>
      <c r="B1698" t="s">
        <v>5266</v>
      </c>
      <c r="C1698" t="s">
        <v>5431</v>
      </c>
      <c r="D1698" t="s">
        <v>4152</v>
      </c>
      <c r="E1698" t="s">
        <v>5397</v>
      </c>
      <c r="F1698" t="s">
        <v>5436</v>
      </c>
      <c r="G1698" s="160" t="s">
        <v>3995</v>
      </c>
      <c r="H1698" t="s">
        <v>3996</v>
      </c>
      <c r="I1698" s="160" t="s">
        <v>4009</v>
      </c>
      <c r="J1698" t="s">
        <v>5437</v>
      </c>
      <c r="K1698">
        <v>99</v>
      </c>
      <c r="L1698" t="s">
        <v>3999</v>
      </c>
    </row>
    <row r="1699" spans="1:12">
      <c r="A1699" s="15">
        <v>10300403</v>
      </c>
      <c r="B1699" t="s">
        <v>5266</v>
      </c>
      <c r="C1699" t="s">
        <v>5431</v>
      </c>
      <c r="D1699" t="s">
        <v>4152</v>
      </c>
      <c r="E1699" t="s">
        <v>5398</v>
      </c>
      <c r="F1699" t="s">
        <v>5436</v>
      </c>
      <c r="G1699" s="160" t="s">
        <v>3995</v>
      </c>
      <c r="H1699" t="s">
        <v>3996</v>
      </c>
      <c r="I1699" s="160" t="s">
        <v>4009</v>
      </c>
      <c r="J1699" t="s">
        <v>5437</v>
      </c>
      <c r="K1699">
        <v>99</v>
      </c>
      <c r="L1699" t="s">
        <v>3999</v>
      </c>
    </row>
    <row r="1700" spans="1:12">
      <c r="A1700" s="15">
        <v>10300404</v>
      </c>
      <c r="B1700" t="s">
        <v>5266</v>
      </c>
      <c r="C1700" t="s">
        <v>5431</v>
      </c>
      <c r="D1700" t="s">
        <v>4152</v>
      </c>
      <c r="E1700" t="s">
        <v>5399</v>
      </c>
      <c r="F1700" t="s">
        <v>5436</v>
      </c>
      <c r="G1700" s="160" t="s">
        <v>3995</v>
      </c>
      <c r="H1700" t="s">
        <v>3996</v>
      </c>
      <c r="I1700" s="160" t="s">
        <v>4009</v>
      </c>
      <c r="J1700" t="s">
        <v>5437</v>
      </c>
      <c r="K1700">
        <v>99</v>
      </c>
      <c r="L1700" t="s">
        <v>3999</v>
      </c>
    </row>
    <row r="1701" spans="1:12">
      <c r="A1701" s="15">
        <v>10300405</v>
      </c>
      <c r="B1701" t="s">
        <v>5266</v>
      </c>
      <c r="C1701" t="s">
        <v>5431</v>
      </c>
      <c r="D1701" t="s">
        <v>4152</v>
      </c>
      <c r="E1701" t="s">
        <v>5400</v>
      </c>
      <c r="F1701" t="s">
        <v>5436</v>
      </c>
      <c r="G1701" s="160" t="s">
        <v>3995</v>
      </c>
      <c r="H1701" t="s">
        <v>3996</v>
      </c>
      <c r="I1701" s="160" t="s">
        <v>4009</v>
      </c>
      <c r="J1701" t="s">
        <v>5437</v>
      </c>
      <c r="K1701">
        <v>99</v>
      </c>
      <c r="L1701" t="s">
        <v>3999</v>
      </c>
    </row>
    <row r="1702" spans="1:12">
      <c r="A1702" s="15">
        <v>10300501</v>
      </c>
      <c r="B1702" t="s">
        <v>5266</v>
      </c>
      <c r="C1702" t="s">
        <v>5431</v>
      </c>
      <c r="D1702" t="s">
        <v>4149</v>
      </c>
      <c r="E1702" t="s">
        <v>5311</v>
      </c>
      <c r="F1702" t="s">
        <v>5436</v>
      </c>
      <c r="G1702" s="160" t="s">
        <v>3995</v>
      </c>
      <c r="H1702" t="s">
        <v>3996</v>
      </c>
      <c r="I1702" s="160" t="s">
        <v>4009</v>
      </c>
      <c r="J1702" t="s">
        <v>5437</v>
      </c>
      <c r="K1702">
        <v>99</v>
      </c>
      <c r="L1702" t="s">
        <v>3999</v>
      </c>
    </row>
    <row r="1703" spans="1:12">
      <c r="A1703" s="15">
        <v>10300502</v>
      </c>
      <c r="B1703" t="s">
        <v>5266</v>
      </c>
      <c r="C1703" t="s">
        <v>5431</v>
      </c>
      <c r="D1703" t="s">
        <v>4149</v>
      </c>
      <c r="E1703" t="s">
        <v>5397</v>
      </c>
      <c r="F1703" t="s">
        <v>5436</v>
      </c>
      <c r="G1703" s="160" t="s">
        <v>3995</v>
      </c>
      <c r="H1703" t="s">
        <v>3996</v>
      </c>
      <c r="I1703" s="160" t="s">
        <v>4009</v>
      </c>
      <c r="J1703" t="s">
        <v>5437</v>
      </c>
      <c r="K1703">
        <v>99</v>
      </c>
      <c r="L1703" t="s">
        <v>3999</v>
      </c>
    </row>
    <row r="1704" spans="1:12">
      <c r="A1704" s="15">
        <v>10300503</v>
      </c>
      <c r="B1704" t="s">
        <v>5266</v>
      </c>
      <c r="C1704" t="s">
        <v>5431</v>
      </c>
      <c r="D1704" t="s">
        <v>4149</v>
      </c>
      <c r="E1704" t="s">
        <v>5398</v>
      </c>
      <c r="F1704" t="s">
        <v>5436</v>
      </c>
      <c r="G1704" s="160" t="s">
        <v>3995</v>
      </c>
      <c r="H1704" t="s">
        <v>3996</v>
      </c>
      <c r="I1704" s="160" t="s">
        <v>4009</v>
      </c>
      <c r="J1704" t="s">
        <v>5437</v>
      </c>
      <c r="K1704">
        <v>99</v>
      </c>
      <c r="L1704" t="s">
        <v>3999</v>
      </c>
    </row>
    <row r="1705" spans="1:12">
      <c r="A1705" s="15">
        <v>10300504</v>
      </c>
      <c r="B1705" t="s">
        <v>5266</v>
      </c>
      <c r="C1705" t="s">
        <v>5431</v>
      </c>
      <c r="D1705" t="s">
        <v>4149</v>
      </c>
      <c r="E1705" t="s">
        <v>5401</v>
      </c>
      <c r="F1705" t="s">
        <v>5436</v>
      </c>
      <c r="G1705" s="160" t="s">
        <v>3995</v>
      </c>
      <c r="H1705" t="s">
        <v>3996</v>
      </c>
      <c r="I1705" s="160" t="s">
        <v>4009</v>
      </c>
      <c r="J1705" t="s">
        <v>5437</v>
      </c>
      <c r="K1705">
        <v>99</v>
      </c>
      <c r="L1705" t="s">
        <v>3999</v>
      </c>
    </row>
    <row r="1706" spans="1:12">
      <c r="A1706" s="15">
        <v>10300505</v>
      </c>
      <c r="B1706" t="s">
        <v>5266</v>
      </c>
      <c r="C1706" t="s">
        <v>5431</v>
      </c>
      <c r="D1706" t="s">
        <v>4149</v>
      </c>
      <c r="E1706" t="s">
        <v>5400</v>
      </c>
      <c r="F1706" t="s">
        <v>5436</v>
      </c>
      <c r="G1706" s="160" t="s">
        <v>3995</v>
      </c>
      <c r="H1706" t="s">
        <v>3996</v>
      </c>
      <c r="I1706" s="160" t="s">
        <v>4009</v>
      </c>
      <c r="J1706" t="s">
        <v>5437</v>
      </c>
      <c r="K1706">
        <v>99</v>
      </c>
      <c r="L1706" t="s">
        <v>3999</v>
      </c>
    </row>
    <row r="1707" spans="1:12">
      <c r="A1707" s="15">
        <v>10300601</v>
      </c>
      <c r="B1707" t="s">
        <v>5266</v>
      </c>
      <c r="C1707" t="s">
        <v>5431</v>
      </c>
      <c r="D1707" t="s">
        <v>4145</v>
      </c>
      <c r="E1707" t="s">
        <v>5402</v>
      </c>
      <c r="F1707" t="s">
        <v>5438</v>
      </c>
      <c r="G1707" s="160" t="s">
        <v>3995</v>
      </c>
      <c r="H1707" t="s">
        <v>3996</v>
      </c>
      <c r="I1707" s="160" t="s">
        <v>3995</v>
      </c>
      <c r="J1707" t="s">
        <v>5439</v>
      </c>
      <c r="K1707">
        <v>99</v>
      </c>
      <c r="L1707" t="s">
        <v>3999</v>
      </c>
    </row>
    <row r="1708" spans="1:12">
      <c r="A1708" s="15">
        <v>10300602</v>
      </c>
      <c r="B1708" t="s">
        <v>5266</v>
      </c>
      <c r="C1708" t="s">
        <v>5431</v>
      </c>
      <c r="D1708" t="s">
        <v>4145</v>
      </c>
      <c r="E1708" t="s">
        <v>5397</v>
      </c>
      <c r="F1708" t="s">
        <v>5438</v>
      </c>
      <c r="G1708" s="160" t="s">
        <v>3995</v>
      </c>
      <c r="H1708" t="s">
        <v>3996</v>
      </c>
      <c r="I1708" s="160" t="s">
        <v>3995</v>
      </c>
      <c r="J1708" t="s">
        <v>5439</v>
      </c>
      <c r="K1708">
        <v>99</v>
      </c>
      <c r="L1708" t="s">
        <v>3999</v>
      </c>
    </row>
    <row r="1709" spans="1:12">
      <c r="A1709" s="15">
        <v>10300603</v>
      </c>
      <c r="B1709" t="s">
        <v>5266</v>
      </c>
      <c r="C1709" t="s">
        <v>5431</v>
      </c>
      <c r="D1709" t="s">
        <v>4145</v>
      </c>
      <c r="E1709" t="s">
        <v>5398</v>
      </c>
      <c r="F1709" t="s">
        <v>5438</v>
      </c>
      <c r="G1709" s="160" t="s">
        <v>3995</v>
      </c>
      <c r="H1709" t="s">
        <v>3996</v>
      </c>
      <c r="I1709" s="160" t="s">
        <v>3995</v>
      </c>
      <c r="J1709" t="s">
        <v>5439</v>
      </c>
      <c r="K1709">
        <v>99</v>
      </c>
      <c r="L1709" t="s">
        <v>3999</v>
      </c>
    </row>
    <row r="1710" spans="1:12">
      <c r="A1710" s="15">
        <v>10300701</v>
      </c>
      <c r="B1710" t="s">
        <v>5266</v>
      </c>
      <c r="C1710" t="s">
        <v>5431</v>
      </c>
      <c r="D1710" t="s">
        <v>5318</v>
      </c>
      <c r="E1710" t="s">
        <v>5440</v>
      </c>
      <c r="F1710" t="s">
        <v>5441</v>
      </c>
      <c r="G1710" s="160" t="s">
        <v>3995</v>
      </c>
      <c r="H1710" t="s">
        <v>3996</v>
      </c>
      <c r="I1710" s="160" t="s">
        <v>3995</v>
      </c>
      <c r="J1710" t="s">
        <v>5439</v>
      </c>
      <c r="K1710">
        <v>99</v>
      </c>
      <c r="L1710" t="s">
        <v>3999</v>
      </c>
    </row>
    <row r="1711" spans="1:12">
      <c r="A1711" s="15">
        <v>10300799</v>
      </c>
      <c r="B1711" t="s">
        <v>5266</v>
      </c>
      <c r="C1711" t="s">
        <v>5431</v>
      </c>
      <c r="D1711" t="s">
        <v>5318</v>
      </c>
      <c r="E1711" t="s">
        <v>4020</v>
      </c>
      <c r="F1711" t="s">
        <v>5441</v>
      </c>
      <c r="G1711" s="160" t="s">
        <v>3995</v>
      </c>
      <c r="H1711" t="s">
        <v>3996</v>
      </c>
      <c r="I1711" s="160" t="s">
        <v>3995</v>
      </c>
      <c r="J1711" t="s">
        <v>5439</v>
      </c>
      <c r="K1711">
        <v>99</v>
      </c>
      <c r="L1711" t="s">
        <v>3999</v>
      </c>
    </row>
    <row r="1712" spans="1:12">
      <c r="A1712" s="15">
        <v>10300811</v>
      </c>
      <c r="B1712" t="s">
        <v>5266</v>
      </c>
      <c r="C1712" t="s">
        <v>5431</v>
      </c>
      <c r="D1712" t="s">
        <v>5325</v>
      </c>
      <c r="E1712" t="s">
        <v>5325</v>
      </c>
      <c r="F1712" t="s">
        <v>5441</v>
      </c>
      <c r="G1712" s="160" t="s">
        <v>3995</v>
      </c>
      <c r="H1712" t="s">
        <v>3996</v>
      </c>
      <c r="I1712" s="160" t="s">
        <v>3997</v>
      </c>
      <c r="J1712" t="s">
        <v>3998</v>
      </c>
      <c r="K1712">
        <v>99</v>
      </c>
      <c r="L1712" t="s">
        <v>3999</v>
      </c>
    </row>
    <row r="1713" spans="1:12">
      <c r="A1713" s="15">
        <v>10300901</v>
      </c>
      <c r="B1713" t="s">
        <v>5266</v>
      </c>
      <c r="C1713" t="s">
        <v>5431</v>
      </c>
      <c r="D1713" t="s">
        <v>5330</v>
      </c>
      <c r="E1713" t="s">
        <v>5331</v>
      </c>
      <c r="F1713" t="s">
        <v>5442</v>
      </c>
      <c r="G1713" s="160" t="s">
        <v>3995</v>
      </c>
      <c r="H1713" t="s">
        <v>3996</v>
      </c>
      <c r="I1713" s="160" t="s">
        <v>3997</v>
      </c>
      <c r="J1713" t="s">
        <v>3998</v>
      </c>
      <c r="K1713">
        <v>99</v>
      </c>
      <c r="L1713" t="s">
        <v>3999</v>
      </c>
    </row>
    <row r="1714" spans="1:12">
      <c r="A1714" s="15">
        <v>10300902</v>
      </c>
      <c r="B1714" t="s">
        <v>5266</v>
      </c>
      <c r="C1714" t="s">
        <v>5431</v>
      </c>
      <c r="D1714" t="s">
        <v>5330</v>
      </c>
      <c r="E1714" t="s">
        <v>5408</v>
      </c>
      <c r="F1714" t="s">
        <v>5442</v>
      </c>
      <c r="G1714" s="160" t="s">
        <v>3995</v>
      </c>
      <c r="H1714" t="s">
        <v>3996</v>
      </c>
      <c r="I1714" s="160" t="s">
        <v>3997</v>
      </c>
      <c r="J1714" t="s">
        <v>3998</v>
      </c>
      <c r="K1714">
        <v>99</v>
      </c>
      <c r="L1714" t="s">
        <v>3999</v>
      </c>
    </row>
    <row r="1715" spans="1:12">
      <c r="A1715" s="15">
        <v>10300903</v>
      </c>
      <c r="B1715" t="s">
        <v>5266</v>
      </c>
      <c r="C1715" t="s">
        <v>5431</v>
      </c>
      <c r="D1715" t="s">
        <v>5330</v>
      </c>
      <c r="E1715" t="s">
        <v>5334</v>
      </c>
      <c r="F1715" t="s">
        <v>5442</v>
      </c>
      <c r="G1715" s="160" t="s">
        <v>3995</v>
      </c>
      <c r="H1715" t="s">
        <v>3996</v>
      </c>
      <c r="I1715" s="160" t="s">
        <v>3997</v>
      </c>
      <c r="J1715" t="s">
        <v>3998</v>
      </c>
      <c r="K1715">
        <v>99</v>
      </c>
      <c r="L1715" t="s">
        <v>3999</v>
      </c>
    </row>
    <row r="1716" spans="1:12">
      <c r="A1716" s="15">
        <v>10300908</v>
      </c>
      <c r="B1716" t="s">
        <v>5266</v>
      </c>
      <c r="C1716" t="s">
        <v>5431</v>
      </c>
      <c r="D1716" t="s">
        <v>5330</v>
      </c>
      <c r="E1716" t="s">
        <v>5335</v>
      </c>
      <c r="F1716" t="s">
        <v>5442</v>
      </c>
      <c r="G1716" s="160" t="s">
        <v>3995</v>
      </c>
      <c r="H1716" t="s">
        <v>3996</v>
      </c>
      <c r="I1716" s="160" t="s">
        <v>3997</v>
      </c>
      <c r="J1716" t="s">
        <v>3998</v>
      </c>
      <c r="K1716">
        <v>99</v>
      </c>
      <c r="L1716" t="s">
        <v>3999</v>
      </c>
    </row>
    <row r="1717" spans="1:12">
      <c r="A1717" s="15">
        <v>10300910</v>
      </c>
      <c r="B1717" t="s">
        <v>5266</v>
      </c>
      <c r="C1717" t="s">
        <v>5431</v>
      </c>
      <c r="D1717" t="s">
        <v>5330</v>
      </c>
      <c r="E1717" t="s">
        <v>5336</v>
      </c>
      <c r="F1717" t="s">
        <v>5442</v>
      </c>
      <c r="G1717" s="160" t="s">
        <v>3995</v>
      </c>
      <c r="H1717" t="s">
        <v>3996</v>
      </c>
      <c r="I1717" s="160" t="s">
        <v>3997</v>
      </c>
      <c r="J1717" t="s">
        <v>3998</v>
      </c>
      <c r="K1717">
        <v>99</v>
      </c>
      <c r="L1717" t="s">
        <v>3999</v>
      </c>
    </row>
    <row r="1718" spans="1:12">
      <c r="A1718" s="15">
        <v>10300911</v>
      </c>
      <c r="B1718" t="s">
        <v>5266</v>
      </c>
      <c r="C1718" t="s">
        <v>5431</v>
      </c>
      <c r="D1718" t="s">
        <v>5330</v>
      </c>
      <c r="E1718" t="s">
        <v>5337</v>
      </c>
      <c r="F1718" t="s">
        <v>5442</v>
      </c>
      <c r="G1718" s="160" t="s">
        <v>3995</v>
      </c>
      <c r="H1718" t="s">
        <v>3996</v>
      </c>
      <c r="I1718" s="160" t="s">
        <v>3997</v>
      </c>
      <c r="J1718" t="s">
        <v>3998</v>
      </c>
      <c r="K1718">
        <v>99</v>
      </c>
      <c r="L1718" t="s">
        <v>3999</v>
      </c>
    </row>
    <row r="1719" spans="1:12">
      <c r="A1719" s="15">
        <v>10300912</v>
      </c>
      <c r="B1719" t="s">
        <v>5266</v>
      </c>
      <c r="C1719" t="s">
        <v>5431</v>
      </c>
      <c r="D1719" t="s">
        <v>5330</v>
      </c>
      <c r="E1719" t="s">
        <v>5338</v>
      </c>
      <c r="F1719" t="s">
        <v>5442</v>
      </c>
      <c r="G1719" s="160" t="s">
        <v>3995</v>
      </c>
      <c r="H1719" t="s">
        <v>3996</v>
      </c>
      <c r="I1719" s="160" t="s">
        <v>3997</v>
      </c>
      <c r="J1719" t="s">
        <v>3998</v>
      </c>
      <c r="K1719">
        <v>99</v>
      </c>
      <c r="L1719" t="s">
        <v>3999</v>
      </c>
    </row>
    <row r="1720" spans="1:12">
      <c r="A1720" s="15">
        <v>10301001</v>
      </c>
      <c r="B1720" t="s">
        <v>5266</v>
      </c>
      <c r="C1720" t="s">
        <v>5431</v>
      </c>
      <c r="D1720" t="s">
        <v>4154</v>
      </c>
      <c r="E1720" t="s">
        <v>5113</v>
      </c>
      <c r="F1720" t="s">
        <v>5441</v>
      </c>
      <c r="G1720" s="160" t="s">
        <v>3995</v>
      </c>
      <c r="H1720" t="s">
        <v>3996</v>
      </c>
      <c r="I1720" s="160" t="s">
        <v>3997</v>
      </c>
      <c r="J1720" t="s">
        <v>3998</v>
      </c>
      <c r="K1720">
        <v>99</v>
      </c>
      <c r="L1720" t="s">
        <v>3999</v>
      </c>
    </row>
    <row r="1721" spans="1:12">
      <c r="A1721" s="15">
        <v>10301002</v>
      </c>
      <c r="B1721" t="s">
        <v>5266</v>
      </c>
      <c r="C1721" t="s">
        <v>5431</v>
      </c>
      <c r="D1721" t="s">
        <v>4154</v>
      </c>
      <c r="E1721" t="s">
        <v>5115</v>
      </c>
      <c r="F1721" t="s">
        <v>5441</v>
      </c>
      <c r="G1721" s="160" t="s">
        <v>3995</v>
      </c>
      <c r="H1721" t="s">
        <v>3996</v>
      </c>
      <c r="I1721" s="160" t="s">
        <v>3997</v>
      </c>
      <c r="J1721" t="s">
        <v>3998</v>
      </c>
      <c r="K1721">
        <v>99</v>
      </c>
      <c r="L1721" t="s">
        <v>3999</v>
      </c>
    </row>
    <row r="1722" spans="1:12">
      <c r="A1722" s="15">
        <v>10301003</v>
      </c>
      <c r="B1722" t="s">
        <v>5266</v>
      </c>
      <c r="C1722" t="s">
        <v>5431</v>
      </c>
      <c r="D1722" t="s">
        <v>4154</v>
      </c>
      <c r="E1722" t="s">
        <v>5339</v>
      </c>
      <c r="F1722" t="s">
        <v>5441</v>
      </c>
      <c r="G1722" s="160" t="s">
        <v>3995</v>
      </c>
      <c r="H1722" t="s">
        <v>3996</v>
      </c>
      <c r="I1722" s="160" t="s">
        <v>3997</v>
      </c>
      <c r="J1722" t="s">
        <v>3998</v>
      </c>
      <c r="K1722">
        <v>99</v>
      </c>
      <c r="L1722" t="s">
        <v>3999</v>
      </c>
    </row>
    <row r="1723" spans="1:12">
      <c r="A1723" s="15">
        <v>10301101</v>
      </c>
      <c r="B1723" t="s">
        <v>5266</v>
      </c>
      <c r="C1723" t="s">
        <v>5431</v>
      </c>
      <c r="D1723" t="s">
        <v>5443</v>
      </c>
      <c r="E1723" t="s">
        <v>5416</v>
      </c>
      <c r="F1723" t="s">
        <v>5442</v>
      </c>
      <c r="G1723" s="160" t="s">
        <v>3995</v>
      </c>
      <c r="H1723" t="s">
        <v>3996</v>
      </c>
      <c r="I1723" s="160" t="s">
        <v>3997</v>
      </c>
      <c r="J1723" t="s">
        <v>3998</v>
      </c>
      <c r="K1723">
        <v>99</v>
      </c>
      <c r="L1723" t="s">
        <v>3999</v>
      </c>
    </row>
    <row r="1724" spans="1:12">
      <c r="A1724" s="15">
        <v>10301102</v>
      </c>
      <c r="B1724" t="s">
        <v>5266</v>
      </c>
      <c r="C1724" t="s">
        <v>5431</v>
      </c>
      <c r="D1724" t="s">
        <v>5443</v>
      </c>
      <c r="E1724" t="s">
        <v>5417</v>
      </c>
      <c r="F1724" t="s">
        <v>5442</v>
      </c>
      <c r="G1724" s="160" t="s">
        <v>3995</v>
      </c>
      <c r="H1724" t="s">
        <v>3996</v>
      </c>
      <c r="I1724" s="160" t="s">
        <v>3997</v>
      </c>
      <c r="J1724" t="s">
        <v>3998</v>
      </c>
      <c r="K1724">
        <v>99</v>
      </c>
      <c r="L1724" t="s">
        <v>3999</v>
      </c>
    </row>
    <row r="1725" spans="1:12">
      <c r="A1725" s="15">
        <v>10301201</v>
      </c>
      <c r="B1725" t="s">
        <v>5266</v>
      </c>
      <c r="C1725" t="s">
        <v>5431</v>
      </c>
      <c r="D1725" t="s">
        <v>5341</v>
      </c>
      <c r="E1725" t="s">
        <v>5342</v>
      </c>
      <c r="F1725" t="s">
        <v>5441</v>
      </c>
      <c r="G1725" s="160" t="s">
        <v>3995</v>
      </c>
      <c r="H1725" t="s">
        <v>3996</v>
      </c>
      <c r="I1725" s="160" t="s">
        <v>3997</v>
      </c>
      <c r="J1725" t="s">
        <v>3998</v>
      </c>
      <c r="K1725">
        <v>99</v>
      </c>
      <c r="L1725" t="s">
        <v>3999</v>
      </c>
    </row>
    <row r="1726" spans="1:12">
      <c r="A1726" s="15">
        <v>10301202</v>
      </c>
      <c r="B1726" t="s">
        <v>5266</v>
      </c>
      <c r="C1726" t="s">
        <v>5431</v>
      </c>
      <c r="D1726" t="s">
        <v>5341</v>
      </c>
      <c r="E1726" t="s">
        <v>5343</v>
      </c>
      <c r="F1726" t="s">
        <v>5441</v>
      </c>
      <c r="G1726" s="160" t="s">
        <v>3995</v>
      </c>
      <c r="H1726" t="s">
        <v>3996</v>
      </c>
      <c r="I1726" s="160" t="s">
        <v>3997</v>
      </c>
      <c r="J1726" t="s">
        <v>3998</v>
      </c>
      <c r="K1726">
        <v>99</v>
      </c>
      <c r="L1726" t="s">
        <v>3999</v>
      </c>
    </row>
    <row r="1727" spans="1:12">
      <c r="A1727" s="15">
        <v>10301301</v>
      </c>
      <c r="B1727" t="s">
        <v>5266</v>
      </c>
      <c r="C1727" t="s">
        <v>5431</v>
      </c>
      <c r="D1727" t="s">
        <v>5351</v>
      </c>
      <c r="E1727" t="s">
        <v>5342</v>
      </c>
      <c r="F1727" t="s">
        <v>5441</v>
      </c>
      <c r="G1727" s="160" t="s">
        <v>3995</v>
      </c>
      <c r="H1727" t="s">
        <v>3996</v>
      </c>
      <c r="I1727" s="160" t="s">
        <v>3997</v>
      </c>
      <c r="J1727" t="s">
        <v>3998</v>
      </c>
      <c r="K1727">
        <v>99</v>
      </c>
      <c r="L1727" t="s">
        <v>3999</v>
      </c>
    </row>
    <row r="1728" spans="1:12">
      <c r="A1728" s="15">
        <v>10301302</v>
      </c>
      <c r="B1728" t="s">
        <v>5266</v>
      </c>
      <c r="C1728" t="s">
        <v>5431</v>
      </c>
      <c r="D1728" t="s">
        <v>5351</v>
      </c>
      <c r="E1728" t="s">
        <v>5352</v>
      </c>
      <c r="F1728" t="s">
        <v>5441</v>
      </c>
      <c r="G1728" s="160" t="s">
        <v>3995</v>
      </c>
      <c r="H1728" t="s">
        <v>3996</v>
      </c>
      <c r="I1728" s="160" t="s">
        <v>3997</v>
      </c>
      <c r="J1728" t="s">
        <v>3998</v>
      </c>
      <c r="K1728">
        <v>99</v>
      </c>
      <c r="L1728" t="s">
        <v>3999</v>
      </c>
    </row>
    <row r="1729" spans="1:12">
      <c r="A1729" s="15">
        <v>10301303</v>
      </c>
      <c r="B1729" t="s">
        <v>5266</v>
      </c>
      <c r="C1729" t="s">
        <v>5431</v>
      </c>
      <c r="D1729" t="s">
        <v>5351</v>
      </c>
      <c r="E1729" t="s">
        <v>5444</v>
      </c>
      <c r="F1729" t="s">
        <v>5441</v>
      </c>
      <c r="G1729" s="160" t="s">
        <v>3995</v>
      </c>
      <c r="H1729" t="s">
        <v>3996</v>
      </c>
      <c r="I1729" s="160" t="s">
        <v>3997</v>
      </c>
      <c r="J1729" t="s">
        <v>3998</v>
      </c>
      <c r="K1729">
        <v>99</v>
      </c>
      <c r="L1729" t="s">
        <v>3999</v>
      </c>
    </row>
    <row r="1730" spans="1:12">
      <c r="A1730" s="15">
        <v>10301401</v>
      </c>
      <c r="B1730" t="s">
        <v>5266</v>
      </c>
      <c r="C1730" t="s">
        <v>5431</v>
      </c>
      <c r="D1730" t="s">
        <v>5422</v>
      </c>
      <c r="E1730" t="s">
        <v>5423</v>
      </c>
      <c r="F1730" t="s">
        <v>5441</v>
      </c>
      <c r="G1730" s="160" t="s">
        <v>3995</v>
      </c>
      <c r="H1730" t="s">
        <v>3996</v>
      </c>
      <c r="I1730" s="160" t="s">
        <v>3997</v>
      </c>
      <c r="J1730" t="s">
        <v>3998</v>
      </c>
      <c r="K1730">
        <v>99</v>
      </c>
      <c r="L1730" t="s">
        <v>3999</v>
      </c>
    </row>
    <row r="1731" spans="1:12">
      <c r="A1731" s="15">
        <v>10301402</v>
      </c>
      <c r="B1731" t="s">
        <v>5266</v>
      </c>
      <c r="C1731" t="s">
        <v>5431</v>
      </c>
      <c r="D1731" t="s">
        <v>5422</v>
      </c>
      <c r="E1731" t="s">
        <v>5424</v>
      </c>
      <c r="F1731" t="s">
        <v>5441</v>
      </c>
      <c r="G1731" s="160" t="s">
        <v>3995</v>
      </c>
      <c r="H1731" t="s">
        <v>3996</v>
      </c>
      <c r="I1731" s="160" t="s">
        <v>3997</v>
      </c>
      <c r="J1731" t="s">
        <v>3998</v>
      </c>
      <c r="K1731">
        <v>99</v>
      </c>
      <c r="L1731" t="s">
        <v>3999</v>
      </c>
    </row>
    <row r="1732" spans="1:12">
      <c r="A1732" s="15">
        <v>10500102</v>
      </c>
      <c r="B1732" t="s">
        <v>5266</v>
      </c>
      <c r="C1732" t="s">
        <v>5445</v>
      </c>
      <c r="D1732" t="s">
        <v>5236</v>
      </c>
      <c r="E1732" t="s">
        <v>5272</v>
      </c>
      <c r="F1732" t="s">
        <v>5369</v>
      </c>
      <c r="G1732" s="160" t="s">
        <v>4009</v>
      </c>
      <c r="H1732" t="s">
        <v>4146</v>
      </c>
      <c r="I1732" s="160" t="s">
        <v>4007</v>
      </c>
      <c r="J1732" t="s">
        <v>5272</v>
      </c>
      <c r="K1732">
        <v>99</v>
      </c>
      <c r="L1732" t="s">
        <v>3999</v>
      </c>
    </row>
    <row r="1733" spans="1:12">
      <c r="A1733" s="15">
        <v>10500105</v>
      </c>
      <c r="B1733" t="s">
        <v>5266</v>
      </c>
      <c r="C1733" t="s">
        <v>5445</v>
      </c>
      <c r="D1733" t="s">
        <v>5236</v>
      </c>
      <c r="E1733" t="s">
        <v>4149</v>
      </c>
      <c r="F1733" t="s">
        <v>5396</v>
      </c>
      <c r="G1733" s="160" t="s">
        <v>4009</v>
      </c>
      <c r="H1733" t="s">
        <v>4146</v>
      </c>
      <c r="I1733" s="160" t="s">
        <v>4009</v>
      </c>
      <c r="J1733" t="s">
        <v>4150</v>
      </c>
      <c r="K1733" s="160" t="s">
        <v>4009</v>
      </c>
      <c r="L1733" t="s">
        <v>4151</v>
      </c>
    </row>
    <row r="1734" spans="1:12">
      <c r="A1734" s="15">
        <v>10500106</v>
      </c>
      <c r="B1734" t="s">
        <v>5266</v>
      </c>
      <c r="C1734" t="s">
        <v>5445</v>
      </c>
      <c r="D1734" t="s">
        <v>5236</v>
      </c>
      <c r="E1734" t="s">
        <v>4145</v>
      </c>
      <c r="F1734" t="s">
        <v>5403</v>
      </c>
      <c r="G1734" s="160" t="s">
        <v>4009</v>
      </c>
      <c r="H1734" t="s">
        <v>4146</v>
      </c>
      <c r="I1734" s="160" t="s">
        <v>3995</v>
      </c>
      <c r="J1734" t="s">
        <v>4147</v>
      </c>
      <c r="K1734" s="160" t="s">
        <v>4007</v>
      </c>
      <c r="L1734" t="s">
        <v>4148</v>
      </c>
    </row>
    <row r="1735" spans="1:12">
      <c r="A1735" s="15">
        <v>10500110</v>
      </c>
      <c r="B1735" t="s">
        <v>5266</v>
      </c>
      <c r="C1735" t="s">
        <v>5445</v>
      </c>
      <c r="D1735" t="s">
        <v>5236</v>
      </c>
      <c r="E1735" t="s">
        <v>4154</v>
      </c>
      <c r="F1735" t="s">
        <v>5405</v>
      </c>
      <c r="G1735" s="160" t="s">
        <v>4009</v>
      </c>
      <c r="H1735" t="s">
        <v>4146</v>
      </c>
      <c r="I1735" s="160" t="s">
        <v>3997</v>
      </c>
      <c r="J1735" t="s">
        <v>3999</v>
      </c>
      <c r="K1735">
        <v>99</v>
      </c>
      <c r="L1735" t="s">
        <v>3999</v>
      </c>
    </row>
    <row r="1736" spans="1:12">
      <c r="A1736" s="15">
        <v>10500113</v>
      </c>
      <c r="B1736" t="s">
        <v>5266</v>
      </c>
      <c r="C1736" t="s">
        <v>5445</v>
      </c>
      <c r="D1736" t="s">
        <v>5236</v>
      </c>
      <c r="E1736" t="s">
        <v>5446</v>
      </c>
      <c r="F1736" t="s">
        <v>5405</v>
      </c>
      <c r="G1736" s="160" t="s">
        <v>4009</v>
      </c>
      <c r="H1736" t="s">
        <v>4146</v>
      </c>
      <c r="I1736" s="160" t="s">
        <v>3997</v>
      </c>
      <c r="J1736" t="s">
        <v>3999</v>
      </c>
      <c r="K1736" s="160" t="s">
        <v>4009</v>
      </c>
      <c r="L1736" t="s">
        <v>5351</v>
      </c>
    </row>
    <row r="1737" spans="1:12">
      <c r="A1737" s="15">
        <v>10500114</v>
      </c>
      <c r="B1737" t="s">
        <v>5266</v>
      </c>
      <c r="C1737" t="s">
        <v>5445</v>
      </c>
      <c r="D1737" t="s">
        <v>5236</v>
      </c>
      <c r="E1737" t="s">
        <v>5447</v>
      </c>
      <c r="F1737" t="s">
        <v>5405</v>
      </c>
      <c r="G1737" s="160" t="s">
        <v>4009</v>
      </c>
      <c r="H1737" t="s">
        <v>4146</v>
      </c>
      <c r="I1737" s="160" t="s">
        <v>3997</v>
      </c>
      <c r="J1737" t="s">
        <v>3999</v>
      </c>
      <c r="K1737" s="160" t="s">
        <v>4009</v>
      </c>
      <c r="L1737" t="s">
        <v>5351</v>
      </c>
    </row>
    <row r="1738" spans="1:12">
      <c r="A1738" s="15">
        <v>10500202</v>
      </c>
      <c r="B1738" t="s">
        <v>5266</v>
      </c>
      <c r="C1738" t="s">
        <v>5445</v>
      </c>
      <c r="D1738" t="s">
        <v>5448</v>
      </c>
      <c r="E1738" t="s">
        <v>5272</v>
      </c>
      <c r="F1738" t="s">
        <v>5432</v>
      </c>
      <c r="G1738" s="160" t="s">
        <v>3995</v>
      </c>
      <c r="H1738" t="s">
        <v>3996</v>
      </c>
      <c r="I1738" s="160" t="s">
        <v>4007</v>
      </c>
      <c r="J1738" t="s">
        <v>5433</v>
      </c>
      <c r="K1738">
        <v>99</v>
      </c>
      <c r="L1738" t="s">
        <v>3999</v>
      </c>
    </row>
    <row r="1739" spans="1:12">
      <c r="A1739" s="15">
        <v>10500205</v>
      </c>
      <c r="B1739" t="s">
        <v>5266</v>
      </c>
      <c r="C1739" t="s">
        <v>5445</v>
      </c>
      <c r="D1739" t="s">
        <v>5448</v>
      </c>
      <c r="E1739" t="s">
        <v>4149</v>
      </c>
      <c r="F1739" t="s">
        <v>5436</v>
      </c>
      <c r="G1739" s="160" t="s">
        <v>3995</v>
      </c>
      <c r="H1739" t="s">
        <v>3996</v>
      </c>
      <c r="I1739" s="160" t="s">
        <v>4009</v>
      </c>
      <c r="J1739" t="s">
        <v>5437</v>
      </c>
      <c r="K1739">
        <v>99</v>
      </c>
      <c r="L1739" t="s">
        <v>3999</v>
      </c>
    </row>
    <row r="1740" spans="1:12">
      <c r="A1740" s="15">
        <v>10500206</v>
      </c>
      <c r="B1740" t="s">
        <v>5266</v>
      </c>
      <c r="C1740" t="s">
        <v>5445</v>
      </c>
      <c r="D1740" t="s">
        <v>5448</v>
      </c>
      <c r="E1740" t="s">
        <v>4145</v>
      </c>
      <c r="F1740" t="s">
        <v>5438</v>
      </c>
      <c r="G1740" s="160" t="s">
        <v>3995</v>
      </c>
      <c r="H1740" t="s">
        <v>3996</v>
      </c>
      <c r="I1740" s="160" t="s">
        <v>3995</v>
      </c>
      <c r="J1740" t="s">
        <v>5439</v>
      </c>
      <c r="K1740">
        <v>99</v>
      </c>
      <c r="L1740" t="s">
        <v>3999</v>
      </c>
    </row>
    <row r="1741" spans="1:12">
      <c r="A1741" s="15">
        <v>10500209</v>
      </c>
      <c r="B1741" t="s">
        <v>5266</v>
      </c>
      <c r="C1741" t="s">
        <v>5445</v>
      </c>
      <c r="D1741" t="s">
        <v>5448</v>
      </c>
      <c r="E1741" t="s">
        <v>5449</v>
      </c>
      <c r="F1741" t="s">
        <v>5442</v>
      </c>
      <c r="G1741" s="160" t="s">
        <v>3995</v>
      </c>
      <c r="H1741" t="s">
        <v>3996</v>
      </c>
      <c r="I1741" s="160" t="s">
        <v>3997</v>
      </c>
      <c r="J1741" t="s">
        <v>3998</v>
      </c>
      <c r="K1741">
        <v>99</v>
      </c>
      <c r="L1741" t="s">
        <v>3999</v>
      </c>
    </row>
    <row r="1742" spans="1:12">
      <c r="A1742" s="15">
        <v>10500210</v>
      </c>
      <c r="B1742" t="s">
        <v>5266</v>
      </c>
      <c r="C1742" t="s">
        <v>5445</v>
      </c>
      <c r="D1742" t="s">
        <v>5448</v>
      </c>
      <c r="E1742" t="s">
        <v>4154</v>
      </c>
      <c r="F1742" t="s">
        <v>5441</v>
      </c>
      <c r="G1742" s="160" t="s">
        <v>3995</v>
      </c>
      <c r="H1742" t="s">
        <v>3996</v>
      </c>
      <c r="I1742" s="160" t="s">
        <v>3997</v>
      </c>
      <c r="J1742" t="s">
        <v>3998</v>
      </c>
      <c r="K1742">
        <v>99</v>
      </c>
      <c r="L1742" t="s">
        <v>3999</v>
      </c>
    </row>
    <row r="1743" spans="1:12">
      <c r="A1743" s="15">
        <v>10500213</v>
      </c>
      <c r="B1743" t="s">
        <v>5266</v>
      </c>
      <c r="C1743" t="s">
        <v>5445</v>
      </c>
      <c r="D1743" t="s">
        <v>5448</v>
      </c>
      <c r="E1743" t="s">
        <v>5446</v>
      </c>
      <c r="F1743" t="s">
        <v>5441</v>
      </c>
      <c r="G1743" s="160" t="s">
        <v>3995</v>
      </c>
      <c r="H1743" t="s">
        <v>3996</v>
      </c>
      <c r="I1743" s="160" t="s">
        <v>3997</v>
      </c>
      <c r="J1743" t="s">
        <v>3998</v>
      </c>
      <c r="K1743">
        <v>99</v>
      </c>
      <c r="L1743" t="s">
        <v>3999</v>
      </c>
    </row>
    <row r="1744" spans="1:12">
      <c r="A1744" s="15">
        <v>10500214</v>
      </c>
      <c r="B1744" t="s">
        <v>5266</v>
      </c>
      <c r="C1744" t="s">
        <v>5445</v>
      </c>
      <c r="D1744" t="s">
        <v>5448</v>
      </c>
      <c r="E1744" t="s">
        <v>5447</v>
      </c>
      <c r="F1744" t="s">
        <v>5441</v>
      </c>
      <c r="G1744" s="160" t="s">
        <v>3995</v>
      </c>
      <c r="H1744" t="s">
        <v>3996</v>
      </c>
      <c r="I1744" s="160" t="s">
        <v>3997</v>
      </c>
      <c r="J1744" t="s">
        <v>3998</v>
      </c>
      <c r="K1744">
        <v>99</v>
      </c>
      <c r="L1744" t="s">
        <v>3999</v>
      </c>
    </row>
    <row r="1745" spans="1:12">
      <c r="A1745" s="15">
        <v>2301000000</v>
      </c>
      <c r="B1745" t="s">
        <v>5450</v>
      </c>
      <c r="C1745" t="s">
        <v>5451</v>
      </c>
      <c r="D1745" t="s">
        <v>5452</v>
      </c>
      <c r="E1745" t="s">
        <v>1004</v>
      </c>
      <c r="F1745" t="s">
        <v>5453</v>
      </c>
      <c r="G1745" s="160" t="s">
        <v>3997</v>
      </c>
      <c r="H1745" t="s">
        <v>5454</v>
      </c>
      <c r="I1745" s="160" t="s">
        <v>4007</v>
      </c>
      <c r="J1745" t="s">
        <v>5455</v>
      </c>
      <c r="K1745">
        <v>99</v>
      </c>
      <c r="L1745" t="s">
        <v>3999</v>
      </c>
    </row>
    <row r="1746" spans="1:12">
      <c r="A1746" s="15">
        <v>2301010000</v>
      </c>
      <c r="B1746" t="s">
        <v>5450</v>
      </c>
      <c r="C1746" t="s">
        <v>5451</v>
      </c>
      <c r="D1746" t="s">
        <v>5456</v>
      </c>
      <c r="E1746" t="s">
        <v>1004</v>
      </c>
      <c r="F1746" t="s">
        <v>5453</v>
      </c>
      <c r="G1746" s="160" t="s">
        <v>3997</v>
      </c>
      <c r="H1746" t="s">
        <v>5454</v>
      </c>
      <c r="I1746" s="160" t="s">
        <v>4009</v>
      </c>
      <c r="J1746" t="s">
        <v>5457</v>
      </c>
      <c r="K1746">
        <v>99</v>
      </c>
      <c r="L1746" t="s">
        <v>3999</v>
      </c>
    </row>
    <row r="1747" spans="1:12">
      <c r="A1747" s="15">
        <v>2301010010</v>
      </c>
      <c r="B1747" t="s">
        <v>5450</v>
      </c>
      <c r="C1747" t="s">
        <v>5451</v>
      </c>
      <c r="D1747" t="s">
        <v>5456</v>
      </c>
      <c r="E1747" t="s">
        <v>5458</v>
      </c>
      <c r="F1747" t="s">
        <v>5453</v>
      </c>
      <c r="G1747" s="160" t="s">
        <v>3997</v>
      </c>
      <c r="H1747" t="s">
        <v>5454</v>
      </c>
      <c r="I1747" s="160" t="s">
        <v>4009</v>
      </c>
      <c r="J1747" t="s">
        <v>5457</v>
      </c>
      <c r="K1747" s="160" t="s">
        <v>4007</v>
      </c>
      <c r="L1747" t="s">
        <v>5459</v>
      </c>
    </row>
    <row r="1748" spans="1:12">
      <c r="A1748" s="15">
        <v>2301020000</v>
      </c>
      <c r="B1748" t="s">
        <v>5450</v>
      </c>
      <c r="C1748" t="s">
        <v>5451</v>
      </c>
      <c r="D1748" t="s">
        <v>5460</v>
      </c>
      <c r="E1748" t="s">
        <v>1004</v>
      </c>
      <c r="F1748" t="s">
        <v>5453</v>
      </c>
      <c r="G1748" s="160" t="s">
        <v>3997</v>
      </c>
      <c r="H1748" t="s">
        <v>5454</v>
      </c>
      <c r="I1748" s="160" t="s">
        <v>3995</v>
      </c>
      <c r="J1748" t="s">
        <v>5461</v>
      </c>
      <c r="K1748" s="160" t="s">
        <v>3997</v>
      </c>
      <c r="L1748" t="s">
        <v>5462</v>
      </c>
    </row>
    <row r="1749" spans="1:12">
      <c r="A1749" s="15">
        <v>2301030000</v>
      </c>
      <c r="B1749" t="s">
        <v>5450</v>
      </c>
      <c r="C1749" t="s">
        <v>5451</v>
      </c>
      <c r="D1749" t="s">
        <v>5463</v>
      </c>
      <c r="E1749" t="s">
        <v>1004</v>
      </c>
      <c r="F1749" t="s">
        <v>5453</v>
      </c>
      <c r="G1749" s="160" t="s">
        <v>3997</v>
      </c>
      <c r="H1749" t="s">
        <v>5454</v>
      </c>
      <c r="I1749" s="160" t="s">
        <v>4198</v>
      </c>
      <c r="J1749" t="s">
        <v>5464</v>
      </c>
      <c r="K1749">
        <v>99</v>
      </c>
      <c r="L1749" t="s">
        <v>3999</v>
      </c>
    </row>
    <row r="1750" spans="1:12">
      <c r="A1750" s="15">
        <v>2301040000</v>
      </c>
      <c r="B1750" t="s">
        <v>5450</v>
      </c>
      <c r="C1750" t="s">
        <v>5451</v>
      </c>
      <c r="D1750" t="s">
        <v>5465</v>
      </c>
      <c r="E1750" t="s">
        <v>1004</v>
      </c>
      <c r="F1750" t="s">
        <v>5453</v>
      </c>
      <c r="G1750" s="160" t="s">
        <v>3997</v>
      </c>
      <c r="H1750" t="s">
        <v>5454</v>
      </c>
      <c r="I1750" s="160" t="s">
        <v>4007</v>
      </c>
      <c r="J1750" t="s">
        <v>5455</v>
      </c>
      <c r="K1750">
        <v>10</v>
      </c>
      <c r="L1750" t="s">
        <v>5466</v>
      </c>
    </row>
    <row r="1751" spans="1:12">
      <c r="A1751" s="15">
        <v>2301050001</v>
      </c>
      <c r="B1751" t="s">
        <v>5450</v>
      </c>
      <c r="C1751" t="s">
        <v>5451</v>
      </c>
      <c r="D1751" t="s">
        <v>5467</v>
      </c>
      <c r="E1751" t="s">
        <v>5468</v>
      </c>
      <c r="F1751" t="s">
        <v>3994</v>
      </c>
      <c r="G1751" s="160" t="s">
        <v>3997</v>
      </c>
      <c r="H1751" t="s">
        <v>5454</v>
      </c>
      <c r="I1751" s="160" t="s">
        <v>3995</v>
      </c>
      <c r="J1751" t="s">
        <v>5461</v>
      </c>
      <c r="K1751">
        <v>99</v>
      </c>
      <c r="L1751" t="s">
        <v>3999</v>
      </c>
    </row>
    <row r="1752" spans="1:12">
      <c r="A1752" s="15">
        <v>2301050002</v>
      </c>
      <c r="B1752" t="s">
        <v>5450</v>
      </c>
      <c r="C1752" t="s">
        <v>5451</v>
      </c>
      <c r="D1752" t="s">
        <v>5467</v>
      </c>
      <c r="E1752" t="s">
        <v>5469</v>
      </c>
      <c r="F1752" t="s">
        <v>3994</v>
      </c>
      <c r="G1752" s="160" t="s">
        <v>3997</v>
      </c>
      <c r="H1752" t="s">
        <v>5454</v>
      </c>
      <c r="I1752" s="160" t="s">
        <v>3995</v>
      </c>
      <c r="J1752" t="s">
        <v>5461</v>
      </c>
      <c r="K1752">
        <v>99</v>
      </c>
      <c r="L1752" t="s">
        <v>3999</v>
      </c>
    </row>
    <row r="1753" spans="1:12">
      <c r="A1753" s="15">
        <v>2302000000</v>
      </c>
      <c r="B1753" t="s">
        <v>5450</v>
      </c>
      <c r="C1753" t="s">
        <v>5470</v>
      </c>
      <c r="D1753" t="s">
        <v>5452</v>
      </c>
      <c r="E1753" t="s">
        <v>1004</v>
      </c>
      <c r="F1753" t="s">
        <v>3994</v>
      </c>
      <c r="G1753" s="160" t="s">
        <v>4076</v>
      </c>
      <c r="H1753" t="s">
        <v>4330</v>
      </c>
      <c r="I1753" s="160" t="s">
        <v>4007</v>
      </c>
      <c r="J1753" t="s">
        <v>5471</v>
      </c>
      <c r="K1753">
        <v>99</v>
      </c>
      <c r="L1753" t="s">
        <v>3999</v>
      </c>
    </row>
    <row r="1754" spans="1:12">
      <c r="A1754" s="15">
        <v>2302001000</v>
      </c>
      <c r="B1754" t="s">
        <v>5450</v>
      </c>
      <c r="C1754" t="s">
        <v>5470</v>
      </c>
      <c r="D1754" t="s">
        <v>5472</v>
      </c>
      <c r="E1754" t="s">
        <v>1004</v>
      </c>
      <c r="F1754" t="s">
        <v>5473</v>
      </c>
      <c r="G1754" s="160" t="s">
        <v>4076</v>
      </c>
      <c r="H1754" t="s">
        <v>4330</v>
      </c>
      <c r="I1754" s="160" t="s">
        <v>4007</v>
      </c>
      <c r="J1754" t="s">
        <v>5471</v>
      </c>
      <c r="K1754">
        <v>10</v>
      </c>
      <c r="L1754" t="s">
        <v>5473</v>
      </c>
    </row>
    <row r="1755" spans="1:12">
      <c r="A1755" s="15">
        <v>2302001100</v>
      </c>
      <c r="B1755" t="s">
        <v>5450</v>
      </c>
      <c r="C1755" t="s">
        <v>5470</v>
      </c>
      <c r="D1755" t="s">
        <v>5472</v>
      </c>
      <c r="E1755" t="s">
        <v>5474</v>
      </c>
      <c r="F1755" t="s">
        <v>5473</v>
      </c>
      <c r="G1755" s="160" t="s">
        <v>4076</v>
      </c>
      <c r="H1755" t="s">
        <v>4330</v>
      </c>
      <c r="I1755" s="160" t="s">
        <v>4007</v>
      </c>
      <c r="J1755" t="s">
        <v>5471</v>
      </c>
      <c r="K1755">
        <v>10</v>
      </c>
      <c r="L1755" t="s">
        <v>5473</v>
      </c>
    </row>
    <row r="1756" spans="1:12">
      <c r="A1756" s="15">
        <v>2302001200</v>
      </c>
      <c r="B1756" t="s">
        <v>5450</v>
      </c>
      <c r="C1756" t="s">
        <v>5470</v>
      </c>
      <c r="D1756" t="s">
        <v>5472</v>
      </c>
      <c r="E1756" t="s">
        <v>5475</v>
      </c>
      <c r="F1756" t="s">
        <v>5473</v>
      </c>
      <c r="G1756" s="160" t="s">
        <v>4076</v>
      </c>
      <c r="H1756" t="s">
        <v>4330</v>
      </c>
      <c r="I1756" s="160" t="s">
        <v>4007</v>
      </c>
      <c r="J1756" t="s">
        <v>5471</v>
      </c>
      <c r="K1756">
        <v>10</v>
      </c>
      <c r="L1756" t="s">
        <v>5473</v>
      </c>
    </row>
    <row r="1757" spans="1:12">
      <c r="A1757" s="15">
        <v>2302001300</v>
      </c>
      <c r="B1757" t="s">
        <v>5450</v>
      </c>
      <c r="C1757" t="s">
        <v>5470</v>
      </c>
      <c r="D1757" t="s">
        <v>5472</v>
      </c>
      <c r="E1757" t="s">
        <v>5476</v>
      </c>
      <c r="F1757" t="s">
        <v>5473</v>
      </c>
      <c r="G1757" s="160" t="s">
        <v>4076</v>
      </c>
      <c r="H1757" t="s">
        <v>4330</v>
      </c>
      <c r="I1757" s="160" t="s">
        <v>4007</v>
      </c>
      <c r="J1757" t="s">
        <v>5471</v>
      </c>
      <c r="K1757">
        <v>10</v>
      </c>
      <c r="L1757" t="s">
        <v>5473</v>
      </c>
    </row>
    <row r="1758" spans="1:12">
      <c r="A1758" s="15">
        <v>2302001400</v>
      </c>
      <c r="B1758" t="s">
        <v>5450</v>
      </c>
      <c r="C1758" t="s">
        <v>5470</v>
      </c>
      <c r="D1758" t="s">
        <v>5472</v>
      </c>
      <c r="E1758" t="s">
        <v>5477</v>
      </c>
      <c r="F1758" t="s">
        <v>5473</v>
      </c>
      <c r="G1758" s="160" t="s">
        <v>4076</v>
      </c>
      <c r="H1758" t="s">
        <v>4330</v>
      </c>
      <c r="I1758" s="160" t="s">
        <v>4007</v>
      </c>
      <c r="J1758" t="s">
        <v>5471</v>
      </c>
      <c r="K1758">
        <v>10</v>
      </c>
      <c r="L1758" t="s">
        <v>5473</v>
      </c>
    </row>
    <row r="1759" spans="1:12">
      <c r="A1759" s="15">
        <v>2302001500</v>
      </c>
      <c r="B1759" t="s">
        <v>5450</v>
      </c>
      <c r="C1759" t="s">
        <v>5470</v>
      </c>
      <c r="D1759" t="s">
        <v>5472</v>
      </c>
      <c r="E1759" t="s">
        <v>3999</v>
      </c>
      <c r="F1759" t="s">
        <v>5473</v>
      </c>
      <c r="G1759" s="160" t="s">
        <v>4076</v>
      </c>
      <c r="H1759" t="s">
        <v>4330</v>
      </c>
      <c r="I1759" s="160" t="s">
        <v>4007</v>
      </c>
      <c r="J1759" t="s">
        <v>5471</v>
      </c>
      <c r="K1759">
        <v>10</v>
      </c>
      <c r="L1759" t="s">
        <v>5473</v>
      </c>
    </row>
    <row r="1760" spans="1:12">
      <c r="A1760" s="15">
        <v>2302002000</v>
      </c>
      <c r="B1760" t="s">
        <v>5450</v>
      </c>
      <c r="C1760" t="s">
        <v>5470</v>
      </c>
      <c r="D1760" t="s">
        <v>5478</v>
      </c>
      <c r="E1760" t="s">
        <v>5479</v>
      </c>
      <c r="F1760" t="s">
        <v>5473</v>
      </c>
      <c r="G1760" s="160" t="s">
        <v>4076</v>
      </c>
      <c r="H1760" t="s">
        <v>4330</v>
      </c>
      <c r="I1760" s="160" t="s">
        <v>4007</v>
      </c>
      <c r="J1760" t="s">
        <v>5471</v>
      </c>
      <c r="K1760">
        <v>99</v>
      </c>
      <c r="L1760" t="s">
        <v>3999</v>
      </c>
    </row>
    <row r="1761" spans="1:12">
      <c r="A1761" s="15">
        <v>2302002100</v>
      </c>
      <c r="B1761" t="s">
        <v>5450</v>
      </c>
      <c r="C1761" t="s">
        <v>5470</v>
      </c>
      <c r="D1761" t="s">
        <v>5478</v>
      </c>
      <c r="E1761" t="s">
        <v>5480</v>
      </c>
      <c r="F1761" t="s">
        <v>5473</v>
      </c>
      <c r="G1761" s="160" t="s">
        <v>4076</v>
      </c>
      <c r="H1761" t="s">
        <v>4330</v>
      </c>
      <c r="I1761" s="160" t="s">
        <v>4007</v>
      </c>
      <c r="J1761" t="s">
        <v>5471</v>
      </c>
      <c r="K1761">
        <v>10</v>
      </c>
      <c r="L1761" t="s">
        <v>5473</v>
      </c>
    </row>
    <row r="1762" spans="1:12">
      <c r="A1762" s="15">
        <v>2302002200</v>
      </c>
      <c r="B1762" t="s">
        <v>5450</v>
      </c>
      <c r="C1762" t="s">
        <v>5470</v>
      </c>
      <c r="D1762" t="s">
        <v>5478</v>
      </c>
      <c r="E1762" t="s">
        <v>5481</v>
      </c>
      <c r="F1762" t="s">
        <v>5473</v>
      </c>
      <c r="G1762" s="160" t="s">
        <v>4076</v>
      </c>
      <c r="H1762" t="s">
        <v>4330</v>
      </c>
      <c r="I1762" s="160" t="s">
        <v>4007</v>
      </c>
      <c r="J1762" t="s">
        <v>5471</v>
      </c>
      <c r="K1762">
        <v>10</v>
      </c>
      <c r="L1762" t="s">
        <v>5473</v>
      </c>
    </row>
    <row r="1763" spans="1:12">
      <c r="A1763" s="15">
        <v>2302003000</v>
      </c>
      <c r="B1763" t="s">
        <v>5450</v>
      </c>
      <c r="C1763" t="s">
        <v>5470</v>
      </c>
      <c r="D1763" t="s">
        <v>5482</v>
      </c>
      <c r="E1763" t="s">
        <v>5483</v>
      </c>
      <c r="F1763" t="s">
        <v>5473</v>
      </c>
      <c r="G1763" s="160" t="s">
        <v>4076</v>
      </c>
      <c r="H1763" t="s">
        <v>4330</v>
      </c>
      <c r="I1763" s="160" t="s">
        <v>4007</v>
      </c>
      <c r="J1763" t="s">
        <v>5471</v>
      </c>
      <c r="K1763">
        <v>10</v>
      </c>
      <c r="L1763" t="s">
        <v>5473</v>
      </c>
    </row>
    <row r="1764" spans="1:12">
      <c r="A1764" s="15">
        <v>2302003100</v>
      </c>
      <c r="B1764" t="s">
        <v>5450</v>
      </c>
      <c r="C1764" t="s">
        <v>5470</v>
      </c>
      <c r="D1764" t="s">
        <v>5482</v>
      </c>
      <c r="E1764" t="s">
        <v>5484</v>
      </c>
      <c r="F1764" t="s">
        <v>5473</v>
      </c>
      <c r="G1764" s="160" t="s">
        <v>4076</v>
      </c>
      <c r="H1764" t="s">
        <v>4330</v>
      </c>
      <c r="I1764" s="160" t="s">
        <v>4007</v>
      </c>
      <c r="J1764" t="s">
        <v>5471</v>
      </c>
      <c r="K1764">
        <v>10</v>
      </c>
      <c r="L1764" t="s">
        <v>5473</v>
      </c>
    </row>
    <row r="1765" spans="1:12">
      <c r="A1765" s="15">
        <v>2302003200</v>
      </c>
      <c r="B1765" t="s">
        <v>5450</v>
      </c>
      <c r="C1765" t="s">
        <v>5470</v>
      </c>
      <c r="D1765" t="s">
        <v>5482</v>
      </c>
      <c r="E1765" t="s">
        <v>5485</v>
      </c>
      <c r="F1765" t="s">
        <v>5473</v>
      </c>
      <c r="G1765" s="160" t="s">
        <v>4076</v>
      </c>
      <c r="H1765" t="s">
        <v>4330</v>
      </c>
      <c r="I1765" s="160" t="s">
        <v>4007</v>
      </c>
      <c r="J1765" t="s">
        <v>5471</v>
      </c>
      <c r="K1765">
        <v>10</v>
      </c>
      <c r="L1765" t="s">
        <v>5473</v>
      </c>
    </row>
    <row r="1766" spans="1:12">
      <c r="A1766" s="15">
        <v>2302003299</v>
      </c>
      <c r="B1766" t="s">
        <v>5450</v>
      </c>
      <c r="C1766" t="s">
        <v>5470</v>
      </c>
      <c r="D1766" t="s">
        <v>5482</v>
      </c>
      <c r="E1766" t="s">
        <v>5486</v>
      </c>
      <c r="F1766" t="s">
        <v>5473</v>
      </c>
      <c r="G1766" s="160" t="s">
        <v>4076</v>
      </c>
      <c r="H1766" t="s">
        <v>4330</v>
      </c>
      <c r="I1766" s="160" t="s">
        <v>4007</v>
      </c>
      <c r="J1766" t="s">
        <v>5471</v>
      </c>
      <c r="K1766">
        <v>10</v>
      </c>
      <c r="L1766" t="s">
        <v>5473</v>
      </c>
    </row>
    <row r="1767" spans="1:12">
      <c r="A1767" s="15">
        <v>2302010000</v>
      </c>
      <c r="B1767" t="s">
        <v>5450</v>
      </c>
      <c r="C1767" t="s">
        <v>5470</v>
      </c>
      <c r="D1767" t="s">
        <v>5487</v>
      </c>
      <c r="E1767" t="s">
        <v>1004</v>
      </c>
      <c r="F1767" t="s">
        <v>3994</v>
      </c>
      <c r="G1767" s="160" t="s">
        <v>4076</v>
      </c>
      <c r="H1767" t="s">
        <v>4330</v>
      </c>
      <c r="I1767" s="160" t="s">
        <v>4007</v>
      </c>
      <c r="J1767" t="s">
        <v>5471</v>
      </c>
      <c r="K1767">
        <v>99</v>
      </c>
      <c r="L1767" t="s">
        <v>3999</v>
      </c>
    </row>
    <row r="1768" spans="1:12">
      <c r="A1768" s="15">
        <v>2302040000</v>
      </c>
      <c r="B1768" t="s">
        <v>5450</v>
      </c>
      <c r="C1768" t="s">
        <v>5470</v>
      </c>
      <c r="D1768" t="s">
        <v>5488</v>
      </c>
      <c r="E1768" t="s">
        <v>1004</v>
      </c>
      <c r="F1768" t="s">
        <v>3994</v>
      </c>
      <c r="G1768" s="160" t="s">
        <v>4076</v>
      </c>
      <c r="H1768" t="s">
        <v>4330</v>
      </c>
      <c r="I1768" s="160" t="s">
        <v>4007</v>
      </c>
      <c r="J1768" t="s">
        <v>5471</v>
      </c>
      <c r="K1768">
        <v>99</v>
      </c>
      <c r="L1768" t="s">
        <v>3999</v>
      </c>
    </row>
    <row r="1769" spans="1:12">
      <c r="A1769" s="15">
        <v>2302050000</v>
      </c>
      <c r="B1769" t="s">
        <v>5450</v>
      </c>
      <c r="C1769" t="s">
        <v>5470</v>
      </c>
      <c r="D1769" t="s">
        <v>5489</v>
      </c>
      <c r="E1769" t="s">
        <v>1004</v>
      </c>
      <c r="F1769" t="s">
        <v>3994</v>
      </c>
      <c r="G1769" s="160" t="s">
        <v>4076</v>
      </c>
      <c r="H1769" t="s">
        <v>4330</v>
      </c>
      <c r="I1769" s="160" t="s">
        <v>4007</v>
      </c>
      <c r="J1769" t="s">
        <v>5471</v>
      </c>
      <c r="K1769" s="160" t="s">
        <v>3995</v>
      </c>
      <c r="L1769" t="s">
        <v>5490</v>
      </c>
    </row>
    <row r="1770" spans="1:12">
      <c r="A1770" s="15">
        <v>2302070000</v>
      </c>
      <c r="B1770" t="s">
        <v>5450</v>
      </c>
      <c r="C1770" t="s">
        <v>5470</v>
      </c>
      <c r="D1770" t="s">
        <v>5491</v>
      </c>
      <c r="E1770" t="s">
        <v>1004</v>
      </c>
      <c r="F1770" t="s">
        <v>3994</v>
      </c>
      <c r="G1770" s="160" t="s">
        <v>4076</v>
      </c>
      <c r="H1770" t="s">
        <v>4330</v>
      </c>
      <c r="I1770" s="160" t="s">
        <v>4007</v>
      </c>
      <c r="J1770" t="s">
        <v>5471</v>
      </c>
      <c r="K1770">
        <v>99</v>
      </c>
      <c r="L1770" t="s">
        <v>3999</v>
      </c>
    </row>
    <row r="1771" spans="1:12">
      <c r="A1771" s="15">
        <v>2302070001</v>
      </c>
      <c r="B1771" t="s">
        <v>5450</v>
      </c>
      <c r="C1771" t="s">
        <v>5470</v>
      </c>
      <c r="D1771" t="s">
        <v>5491</v>
      </c>
      <c r="E1771" t="s">
        <v>2071</v>
      </c>
      <c r="F1771" t="s">
        <v>3994</v>
      </c>
      <c r="G1771" s="160" t="s">
        <v>4076</v>
      </c>
      <c r="H1771" t="s">
        <v>4330</v>
      </c>
      <c r="I1771" s="160" t="s">
        <v>4007</v>
      </c>
      <c r="J1771" t="s">
        <v>5471</v>
      </c>
      <c r="K1771">
        <v>99</v>
      </c>
      <c r="L1771" t="s">
        <v>3999</v>
      </c>
    </row>
    <row r="1772" spans="1:12">
      <c r="A1772" s="15">
        <v>2302070005</v>
      </c>
      <c r="B1772" t="s">
        <v>5450</v>
      </c>
      <c r="C1772" t="s">
        <v>5470</v>
      </c>
      <c r="D1772" t="s">
        <v>5491</v>
      </c>
      <c r="E1772" t="s">
        <v>2072</v>
      </c>
      <c r="F1772" t="s">
        <v>3994</v>
      </c>
      <c r="G1772" s="160" t="s">
        <v>4076</v>
      </c>
      <c r="H1772" t="s">
        <v>4330</v>
      </c>
      <c r="I1772" s="160" t="s">
        <v>4007</v>
      </c>
      <c r="J1772" t="s">
        <v>5471</v>
      </c>
      <c r="K1772">
        <v>99</v>
      </c>
      <c r="L1772" t="s">
        <v>3999</v>
      </c>
    </row>
    <row r="1773" spans="1:12">
      <c r="A1773" s="15">
        <v>2302070010</v>
      </c>
      <c r="B1773" t="s">
        <v>5450</v>
      </c>
      <c r="C1773" t="s">
        <v>5470</v>
      </c>
      <c r="D1773" t="s">
        <v>5491</v>
      </c>
      <c r="E1773" t="s">
        <v>2073</v>
      </c>
      <c r="F1773" t="s">
        <v>3994</v>
      </c>
      <c r="G1773" s="160" t="s">
        <v>4076</v>
      </c>
      <c r="H1773" t="s">
        <v>4330</v>
      </c>
      <c r="I1773" s="160" t="s">
        <v>4007</v>
      </c>
      <c r="J1773" t="s">
        <v>5471</v>
      </c>
      <c r="K1773">
        <v>99</v>
      </c>
      <c r="L1773" t="s">
        <v>3999</v>
      </c>
    </row>
    <row r="1774" spans="1:12">
      <c r="A1774" s="15">
        <v>2302080000</v>
      </c>
      <c r="B1774" t="s">
        <v>5450</v>
      </c>
      <c r="C1774" t="s">
        <v>5470</v>
      </c>
      <c r="D1774" t="s">
        <v>5492</v>
      </c>
      <c r="E1774" t="s">
        <v>1004</v>
      </c>
      <c r="F1774" t="s">
        <v>3994</v>
      </c>
      <c r="G1774" s="160" t="s">
        <v>4076</v>
      </c>
      <c r="H1774" t="s">
        <v>4330</v>
      </c>
      <c r="I1774" s="160" t="s">
        <v>4007</v>
      </c>
      <c r="J1774" t="s">
        <v>5471</v>
      </c>
      <c r="K1774">
        <v>99</v>
      </c>
      <c r="L1774" t="s">
        <v>3999</v>
      </c>
    </row>
    <row r="1775" spans="1:12">
      <c r="A1775" s="15">
        <v>2302080002</v>
      </c>
      <c r="B1775" t="s">
        <v>5450</v>
      </c>
      <c r="C1775" t="s">
        <v>5470</v>
      </c>
      <c r="D1775" t="s">
        <v>5492</v>
      </c>
      <c r="E1775" t="s">
        <v>5493</v>
      </c>
      <c r="F1775" t="s">
        <v>3994</v>
      </c>
      <c r="G1775" s="160" t="s">
        <v>4076</v>
      </c>
      <c r="H1775" t="s">
        <v>4330</v>
      </c>
      <c r="I1775" s="160" t="s">
        <v>4007</v>
      </c>
      <c r="J1775" t="s">
        <v>5471</v>
      </c>
      <c r="K1775">
        <v>99</v>
      </c>
      <c r="L1775" t="s">
        <v>3999</v>
      </c>
    </row>
    <row r="1776" spans="1:12">
      <c r="A1776" s="15">
        <v>2303000000</v>
      </c>
      <c r="B1776" t="s">
        <v>5450</v>
      </c>
      <c r="C1776" t="s">
        <v>5494</v>
      </c>
      <c r="D1776" t="s">
        <v>5452</v>
      </c>
      <c r="E1776" t="s">
        <v>1004</v>
      </c>
      <c r="F1776" t="s">
        <v>5495</v>
      </c>
      <c r="G1776" s="160" t="s">
        <v>4069</v>
      </c>
      <c r="H1776" t="s">
        <v>5496</v>
      </c>
      <c r="I1776" s="160" t="s">
        <v>3995</v>
      </c>
      <c r="J1776" t="s">
        <v>5497</v>
      </c>
      <c r="K1776">
        <v>99</v>
      </c>
      <c r="L1776" t="s">
        <v>3999</v>
      </c>
    </row>
    <row r="1777" spans="1:12">
      <c r="A1777" s="15">
        <v>2303020000</v>
      </c>
      <c r="B1777" t="s">
        <v>5450</v>
      </c>
      <c r="C1777" t="s">
        <v>5494</v>
      </c>
      <c r="D1777" t="s">
        <v>5498</v>
      </c>
      <c r="E1777" t="s">
        <v>1004</v>
      </c>
      <c r="F1777" t="s">
        <v>5499</v>
      </c>
      <c r="G1777" s="160" t="s">
        <v>4069</v>
      </c>
      <c r="H1777" t="s">
        <v>5496</v>
      </c>
      <c r="I1777" s="160" t="s">
        <v>4009</v>
      </c>
      <c r="J1777" t="s">
        <v>5500</v>
      </c>
      <c r="K1777" s="160" t="s">
        <v>4007</v>
      </c>
      <c r="L1777" t="s">
        <v>5501</v>
      </c>
    </row>
    <row r="1778" spans="1:12">
      <c r="A1778" s="15">
        <v>2304000000</v>
      </c>
      <c r="B1778" t="s">
        <v>5450</v>
      </c>
      <c r="C1778" t="s">
        <v>5502</v>
      </c>
      <c r="D1778" t="s">
        <v>5452</v>
      </c>
      <c r="E1778" t="s">
        <v>1004</v>
      </c>
      <c r="F1778" t="s">
        <v>5495</v>
      </c>
      <c r="G1778" s="160" t="s">
        <v>4069</v>
      </c>
      <c r="H1778" t="s">
        <v>5496</v>
      </c>
      <c r="I1778" s="160" t="s">
        <v>3995</v>
      </c>
      <c r="J1778" t="s">
        <v>5497</v>
      </c>
      <c r="K1778">
        <v>99</v>
      </c>
      <c r="L1778" t="s">
        <v>3999</v>
      </c>
    </row>
    <row r="1779" spans="1:12">
      <c r="A1779" s="15">
        <v>2304050000</v>
      </c>
      <c r="B1779" t="s">
        <v>5450</v>
      </c>
      <c r="C1779" t="s">
        <v>5502</v>
      </c>
      <c r="D1779" t="s">
        <v>5503</v>
      </c>
      <c r="E1779" t="s">
        <v>1004</v>
      </c>
      <c r="F1779" t="s">
        <v>5495</v>
      </c>
      <c r="G1779" s="160" t="s">
        <v>4069</v>
      </c>
      <c r="H1779" t="s">
        <v>5496</v>
      </c>
      <c r="I1779" s="160" t="s">
        <v>4007</v>
      </c>
      <c r="J1779" t="s">
        <v>5504</v>
      </c>
      <c r="K1779">
        <v>99</v>
      </c>
      <c r="L1779" t="s">
        <v>3999</v>
      </c>
    </row>
    <row r="1780" spans="1:12">
      <c r="A1780" s="15">
        <v>2305000000</v>
      </c>
      <c r="B1780" t="s">
        <v>5450</v>
      </c>
      <c r="C1780" t="s">
        <v>5505</v>
      </c>
      <c r="D1780" t="s">
        <v>5452</v>
      </c>
      <c r="E1780" t="s">
        <v>1004</v>
      </c>
      <c r="F1780" t="s">
        <v>3994</v>
      </c>
      <c r="G1780" s="160" t="s">
        <v>4076</v>
      </c>
      <c r="H1780" t="s">
        <v>4330</v>
      </c>
      <c r="I1780" s="160" t="s">
        <v>4069</v>
      </c>
      <c r="J1780" t="s">
        <v>5506</v>
      </c>
      <c r="K1780">
        <v>99</v>
      </c>
      <c r="L1780" t="s">
        <v>3999</v>
      </c>
    </row>
    <row r="1781" spans="1:12">
      <c r="A1781" s="15">
        <v>2305070000</v>
      </c>
      <c r="B1781" t="s">
        <v>5450</v>
      </c>
      <c r="C1781" t="s">
        <v>5505</v>
      </c>
      <c r="D1781" t="s">
        <v>5507</v>
      </c>
      <c r="E1781" t="s">
        <v>1004</v>
      </c>
      <c r="F1781" t="s">
        <v>3994</v>
      </c>
      <c r="G1781" s="160" t="s">
        <v>4076</v>
      </c>
      <c r="H1781" t="s">
        <v>4330</v>
      </c>
      <c r="I1781" s="160" t="s">
        <v>4069</v>
      </c>
      <c r="J1781" t="s">
        <v>5506</v>
      </c>
      <c r="K1781">
        <v>99</v>
      </c>
      <c r="L1781" t="s">
        <v>3999</v>
      </c>
    </row>
    <row r="1782" spans="1:12">
      <c r="A1782" s="15">
        <v>2305080000</v>
      </c>
      <c r="B1782" t="s">
        <v>5450</v>
      </c>
      <c r="C1782" t="s">
        <v>5505</v>
      </c>
      <c r="D1782" t="s">
        <v>5508</v>
      </c>
      <c r="E1782" t="s">
        <v>1004</v>
      </c>
      <c r="F1782" t="s">
        <v>3994</v>
      </c>
      <c r="G1782" s="160" t="s">
        <v>4076</v>
      </c>
      <c r="H1782" t="s">
        <v>4330</v>
      </c>
      <c r="I1782" s="160" t="s">
        <v>4069</v>
      </c>
      <c r="J1782" t="s">
        <v>5506</v>
      </c>
      <c r="K1782" s="160" t="s">
        <v>3995</v>
      </c>
      <c r="L1782" t="s">
        <v>5509</v>
      </c>
    </row>
    <row r="1783" spans="1:12">
      <c r="A1783" s="15">
        <v>2306000000</v>
      </c>
      <c r="B1783" t="s">
        <v>5450</v>
      </c>
      <c r="C1783" t="s">
        <v>5510</v>
      </c>
      <c r="D1783" t="s">
        <v>5452</v>
      </c>
      <c r="E1783" t="s">
        <v>1004</v>
      </c>
      <c r="F1783" t="s">
        <v>5511</v>
      </c>
      <c r="G1783" s="160" t="s">
        <v>4198</v>
      </c>
      <c r="H1783" t="s">
        <v>5512</v>
      </c>
      <c r="I1783" s="160" t="s">
        <v>4009</v>
      </c>
      <c r="J1783" t="s">
        <v>5513</v>
      </c>
      <c r="K1783">
        <v>99</v>
      </c>
      <c r="L1783" t="s">
        <v>3999</v>
      </c>
    </row>
    <row r="1784" spans="1:12">
      <c r="A1784" s="15">
        <v>2306010000</v>
      </c>
      <c r="B1784" t="s">
        <v>5450</v>
      </c>
      <c r="C1784" t="s">
        <v>5510</v>
      </c>
      <c r="D1784" t="s">
        <v>5514</v>
      </c>
      <c r="E1784" t="s">
        <v>5515</v>
      </c>
      <c r="F1784" t="s">
        <v>5511</v>
      </c>
      <c r="G1784" s="160" t="s">
        <v>4198</v>
      </c>
      <c r="H1784" t="s">
        <v>5512</v>
      </c>
      <c r="I1784" s="160" t="s">
        <v>3995</v>
      </c>
      <c r="J1784" t="s">
        <v>5516</v>
      </c>
      <c r="K1784">
        <v>99</v>
      </c>
      <c r="L1784" t="s">
        <v>3999</v>
      </c>
    </row>
    <row r="1785" spans="1:12">
      <c r="A1785" s="15">
        <v>2306010100</v>
      </c>
      <c r="B1785" t="s">
        <v>5450</v>
      </c>
      <c r="C1785" t="s">
        <v>5510</v>
      </c>
      <c r="D1785" t="s">
        <v>5514</v>
      </c>
      <c r="E1785" t="s">
        <v>5517</v>
      </c>
      <c r="F1785" t="s">
        <v>5511</v>
      </c>
      <c r="G1785" s="160" t="s">
        <v>4198</v>
      </c>
      <c r="H1785" t="s">
        <v>5512</v>
      </c>
      <c r="I1785" s="160" t="s">
        <v>3995</v>
      </c>
      <c r="J1785" t="s">
        <v>5516</v>
      </c>
      <c r="K1785">
        <v>99</v>
      </c>
      <c r="L1785" t="s">
        <v>3999</v>
      </c>
    </row>
    <row r="1786" spans="1:12">
      <c r="A1786" s="15">
        <v>2307000000</v>
      </c>
      <c r="B1786" t="s">
        <v>5450</v>
      </c>
      <c r="C1786" t="s">
        <v>5518</v>
      </c>
      <c r="D1786" t="s">
        <v>5452</v>
      </c>
      <c r="E1786" t="s">
        <v>1004</v>
      </c>
      <c r="F1786" t="s">
        <v>3994</v>
      </c>
      <c r="G1786" s="160" t="s">
        <v>4076</v>
      </c>
      <c r="H1786" t="s">
        <v>4330</v>
      </c>
      <c r="I1786" s="160" t="s">
        <v>3995</v>
      </c>
      <c r="J1786" t="s">
        <v>5519</v>
      </c>
      <c r="K1786">
        <v>99</v>
      </c>
      <c r="L1786" t="s">
        <v>3999</v>
      </c>
    </row>
    <row r="1787" spans="1:12">
      <c r="A1787" s="15">
        <v>2307010000</v>
      </c>
      <c r="B1787" t="s">
        <v>5450</v>
      </c>
      <c r="C1787" t="s">
        <v>5518</v>
      </c>
      <c r="D1787" t="s">
        <v>5520</v>
      </c>
      <c r="E1787" t="s">
        <v>1004</v>
      </c>
      <c r="F1787" t="s">
        <v>3994</v>
      </c>
      <c r="G1787">
        <v>14</v>
      </c>
      <c r="H1787" t="s">
        <v>4333</v>
      </c>
      <c r="I1787" s="160" t="s">
        <v>4007</v>
      </c>
      <c r="J1787" t="s">
        <v>5521</v>
      </c>
      <c r="K1787">
        <v>99</v>
      </c>
      <c r="L1787" t="s">
        <v>3999</v>
      </c>
    </row>
    <row r="1788" spans="1:12">
      <c r="A1788" s="15">
        <v>2307020000</v>
      </c>
      <c r="B1788" t="s">
        <v>5450</v>
      </c>
      <c r="C1788" t="s">
        <v>5518</v>
      </c>
      <c r="D1788" t="s">
        <v>5522</v>
      </c>
      <c r="E1788" t="s">
        <v>1004</v>
      </c>
      <c r="F1788" t="s">
        <v>3994</v>
      </c>
      <c r="G1788" s="160" t="s">
        <v>4076</v>
      </c>
      <c r="H1788" t="s">
        <v>4330</v>
      </c>
      <c r="I1788" s="160" t="s">
        <v>3995</v>
      </c>
      <c r="J1788" t="s">
        <v>5519</v>
      </c>
      <c r="K1788">
        <v>99</v>
      </c>
      <c r="L1788" t="s">
        <v>3999</v>
      </c>
    </row>
    <row r="1789" spans="1:12">
      <c r="A1789" s="15">
        <v>2307030000</v>
      </c>
      <c r="B1789" t="s">
        <v>5450</v>
      </c>
      <c r="C1789" t="s">
        <v>5518</v>
      </c>
      <c r="D1789" t="s">
        <v>5523</v>
      </c>
      <c r="E1789" t="s">
        <v>1004</v>
      </c>
      <c r="F1789" t="s">
        <v>3994</v>
      </c>
      <c r="G1789" s="160" t="s">
        <v>4076</v>
      </c>
      <c r="H1789" t="s">
        <v>4330</v>
      </c>
      <c r="I1789" s="160" t="s">
        <v>3995</v>
      </c>
      <c r="J1789" t="s">
        <v>5519</v>
      </c>
      <c r="K1789">
        <v>99</v>
      </c>
      <c r="L1789" t="s">
        <v>3999</v>
      </c>
    </row>
    <row r="1790" spans="1:12">
      <c r="A1790" s="15">
        <v>2307060000</v>
      </c>
      <c r="B1790" t="s">
        <v>5450</v>
      </c>
      <c r="C1790" t="s">
        <v>5518</v>
      </c>
      <c r="D1790" t="s">
        <v>5524</v>
      </c>
      <c r="E1790" t="s">
        <v>1004</v>
      </c>
      <c r="F1790" t="s">
        <v>3994</v>
      </c>
      <c r="G1790" s="160" t="s">
        <v>4076</v>
      </c>
      <c r="H1790" t="s">
        <v>4330</v>
      </c>
      <c r="I1790" s="160" t="s">
        <v>3995</v>
      </c>
      <c r="J1790" t="s">
        <v>5519</v>
      </c>
      <c r="K1790">
        <v>99</v>
      </c>
      <c r="L1790" t="s">
        <v>3999</v>
      </c>
    </row>
    <row r="1791" spans="1:12">
      <c r="A1791" s="15">
        <v>2308000000</v>
      </c>
      <c r="B1791" t="s">
        <v>5450</v>
      </c>
      <c r="C1791" t="s">
        <v>5525</v>
      </c>
      <c r="D1791" t="s">
        <v>5452</v>
      </c>
      <c r="E1791" t="s">
        <v>1004</v>
      </c>
      <c r="F1791" t="s">
        <v>3994</v>
      </c>
      <c r="G1791" s="160" t="s">
        <v>4076</v>
      </c>
      <c r="H1791" t="s">
        <v>4330</v>
      </c>
      <c r="I1791" s="160" t="s">
        <v>3997</v>
      </c>
      <c r="J1791" t="s">
        <v>5526</v>
      </c>
      <c r="K1791">
        <v>99</v>
      </c>
      <c r="L1791" t="s">
        <v>3999</v>
      </c>
    </row>
    <row r="1792" spans="1:12">
      <c r="A1792" s="15">
        <v>2309000000</v>
      </c>
      <c r="B1792" t="s">
        <v>5450</v>
      </c>
      <c r="C1792" t="s">
        <v>5527</v>
      </c>
      <c r="D1792" t="s">
        <v>5452</v>
      </c>
      <c r="E1792" t="s">
        <v>1004</v>
      </c>
      <c r="F1792" t="s">
        <v>3994</v>
      </c>
      <c r="G1792" s="160" t="s">
        <v>4076</v>
      </c>
      <c r="H1792" t="s">
        <v>4330</v>
      </c>
      <c r="I1792" s="160" t="s">
        <v>4198</v>
      </c>
      <c r="J1792" t="s">
        <v>5528</v>
      </c>
      <c r="K1792">
        <v>99</v>
      </c>
      <c r="L1792" t="s">
        <v>3999</v>
      </c>
    </row>
    <row r="1793" spans="1:12">
      <c r="A1793" s="15">
        <v>2309010000</v>
      </c>
      <c r="B1793" t="s">
        <v>5450</v>
      </c>
      <c r="C1793" t="s">
        <v>5527</v>
      </c>
      <c r="D1793" t="s">
        <v>5529</v>
      </c>
      <c r="E1793" t="s">
        <v>5530</v>
      </c>
      <c r="F1793" t="s">
        <v>3994</v>
      </c>
      <c r="G1793" s="160" t="s">
        <v>4076</v>
      </c>
      <c r="H1793" t="s">
        <v>4330</v>
      </c>
      <c r="I1793" s="160" t="s">
        <v>4198</v>
      </c>
      <c r="J1793" t="s">
        <v>5528</v>
      </c>
      <c r="K1793">
        <v>99</v>
      </c>
      <c r="L1793" t="s">
        <v>3999</v>
      </c>
    </row>
    <row r="1794" spans="1:12">
      <c r="A1794" s="15">
        <v>2309100000</v>
      </c>
      <c r="B1794" t="s">
        <v>5450</v>
      </c>
      <c r="C1794" t="s">
        <v>5527</v>
      </c>
      <c r="D1794" t="s">
        <v>5531</v>
      </c>
      <c r="E1794" t="s">
        <v>5532</v>
      </c>
      <c r="F1794" t="s">
        <v>3994</v>
      </c>
      <c r="G1794" s="160" t="s">
        <v>4076</v>
      </c>
      <c r="H1794" t="s">
        <v>4330</v>
      </c>
      <c r="I1794" s="160" t="s">
        <v>4198</v>
      </c>
      <c r="J1794" t="s">
        <v>5528</v>
      </c>
      <c r="K1794">
        <v>99</v>
      </c>
      <c r="L1794" t="s">
        <v>3999</v>
      </c>
    </row>
    <row r="1795" spans="1:12">
      <c r="A1795" s="15">
        <v>2309100010</v>
      </c>
      <c r="B1795" t="s">
        <v>5450</v>
      </c>
      <c r="C1795" t="s">
        <v>5527</v>
      </c>
      <c r="D1795" t="s">
        <v>5531</v>
      </c>
      <c r="E1795" t="s">
        <v>5533</v>
      </c>
      <c r="F1795" t="s">
        <v>3994</v>
      </c>
      <c r="G1795" s="160" t="s">
        <v>4076</v>
      </c>
      <c r="H1795" t="s">
        <v>4330</v>
      </c>
      <c r="I1795" s="160" t="s">
        <v>4198</v>
      </c>
      <c r="J1795" t="s">
        <v>5528</v>
      </c>
      <c r="K1795">
        <v>99</v>
      </c>
      <c r="L1795" t="s">
        <v>3999</v>
      </c>
    </row>
    <row r="1796" spans="1:12">
      <c r="A1796" s="15">
        <v>2309100030</v>
      </c>
      <c r="B1796" t="s">
        <v>5450</v>
      </c>
      <c r="C1796" t="s">
        <v>5527</v>
      </c>
      <c r="D1796" t="s">
        <v>5531</v>
      </c>
      <c r="E1796" t="s">
        <v>5534</v>
      </c>
      <c r="F1796" t="s">
        <v>3994</v>
      </c>
      <c r="G1796" s="160" t="s">
        <v>4076</v>
      </c>
      <c r="H1796" t="s">
        <v>4330</v>
      </c>
      <c r="I1796" s="160" t="s">
        <v>4198</v>
      </c>
      <c r="J1796" t="s">
        <v>5528</v>
      </c>
      <c r="K1796">
        <v>99</v>
      </c>
      <c r="L1796" t="s">
        <v>3999</v>
      </c>
    </row>
    <row r="1797" spans="1:12">
      <c r="A1797" s="15">
        <v>2309100050</v>
      </c>
      <c r="B1797" t="s">
        <v>5450</v>
      </c>
      <c r="C1797" t="s">
        <v>5527</v>
      </c>
      <c r="D1797" t="s">
        <v>5531</v>
      </c>
      <c r="E1797" t="s">
        <v>5535</v>
      </c>
      <c r="F1797" t="s">
        <v>3994</v>
      </c>
      <c r="G1797" s="160" t="s">
        <v>4076</v>
      </c>
      <c r="H1797" t="s">
        <v>4330</v>
      </c>
      <c r="I1797" s="160" t="s">
        <v>4198</v>
      </c>
      <c r="J1797" t="s">
        <v>5528</v>
      </c>
      <c r="K1797">
        <v>99</v>
      </c>
      <c r="L1797" t="s">
        <v>3999</v>
      </c>
    </row>
    <row r="1798" spans="1:12">
      <c r="A1798" s="15">
        <v>2309100080</v>
      </c>
      <c r="B1798" t="s">
        <v>5450</v>
      </c>
      <c r="C1798" t="s">
        <v>5527</v>
      </c>
      <c r="D1798" t="s">
        <v>5531</v>
      </c>
      <c r="E1798" t="s">
        <v>5536</v>
      </c>
      <c r="F1798" t="s">
        <v>3994</v>
      </c>
      <c r="G1798" s="160" t="s">
        <v>4076</v>
      </c>
      <c r="H1798" t="s">
        <v>4330</v>
      </c>
      <c r="I1798" s="160" t="s">
        <v>4198</v>
      </c>
      <c r="J1798" t="s">
        <v>5528</v>
      </c>
      <c r="K1798">
        <v>99</v>
      </c>
      <c r="L1798" t="s">
        <v>3999</v>
      </c>
    </row>
    <row r="1799" spans="1:12">
      <c r="A1799" s="15">
        <v>2309100110</v>
      </c>
      <c r="B1799" t="s">
        <v>5450</v>
      </c>
      <c r="C1799" t="s">
        <v>5527</v>
      </c>
      <c r="D1799" t="s">
        <v>5531</v>
      </c>
      <c r="E1799" t="s">
        <v>5537</v>
      </c>
      <c r="F1799" t="s">
        <v>3994</v>
      </c>
      <c r="G1799" s="160" t="s">
        <v>4076</v>
      </c>
      <c r="H1799" t="s">
        <v>4330</v>
      </c>
      <c r="I1799" s="160" t="s">
        <v>4198</v>
      </c>
      <c r="J1799" t="s">
        <v>5528</v>
      </c>
      <c r="K1799">
        <v>99</v>
      </c>
      <c r="L1799" t="s">
        <v>3999</v>
      </c>
    </row>
    <row r="1800" spans="1:12">
      <c r="A1800" s="15">
        <v>2309100140</v>
      </c>
      <c r="B1800" t="s">
        <v>5450</v>
      </c>
      <c r="C1800" t="s">
        <v>5527</v>
      </c>
      <c r="D1800" t="s">
        <v>5531</v>
      </c>
      <c r="E1800" t="s">
        <v>5538</v>
      </c>
      <c r="F1800" t="s">
        <v>3994</v>
      </c>
      <c r="G1800" s="160" t="s">
        <v>4076</v>
      </c>
      <c r="H1800" t="s">
        <v>4330</v>
      </c>
      <c r="I1800" s="160" t="s">
        <v>4198</v>
      </c>
      <c r="J1800" t="s">
        <v>5528</v>
      </c>
      <c r="K1800">
        <v>99</v>
      </c>
      <c r="L1800" t="s">
        <v>3999</v>
      </c>
    </row>
    <row r="1801" spans="1:12">
      <c r="A1801" s="15">
        <v>2309100170</v>
      </c>
      <c r="B1801" t="s">
        <v>5450</v>
      </c>
      <c r="C1801" t="s">
        <v>5527</v>
      </c>
      <c r="D1801" t="s">
        <v>5531</v>
      </c>
      <c r="E1801" t="s">
        <v>5539</v>
      </c>
      <c r="F1801" t="s">
        <v>3994</v>
      </c>
      <c r="G1801" s="160" t="s">
        <v>4076</v>
      </c>
      <c r="H1801" t="s">
        <v>4330</v>
      </c>
      <c r="I1801" s="160" t="s">
        <v>4198</v>
      </c>
      <c r="J1801" t="s">
        <v>5528</v>
      </c>
      <c r="K1801">
        <v>99</v>
      </c>
      <c r="L1801" t="s">
        <v>3999</v>
      </c>
    </row>
    <row r="1802" spans="1:12">
      <c r="A1802" s="15">
        <v>2309100200</v>
      </c>
      <c r="B1802" t="s">
        <v>5450</v>
      </c>
      <c r="C1802" t="s">
        <v>5527</v>
      </c>
      <c r="D1802" t="s">
        <v>5531</v>
      </c>
      <c r="E1802" t="s">
        <v>5540</v>
      </c>
      <c r="F1802" t="s">
        <v>3994</v>
      </c>
      <c r="G1802" s="160" t="s">
        <v>4076</v>
      </c>
      <c r="H1802" t="s">
        <v>4330</v>
      </c>
      <c r="I1802" s="160" t="s">
        <v>4198</v>
      </c>
      <c r="J1802" t="s">
        <v>5528</v>
      </c>
      <c r="K1802">
        <v>99</v>
      </c>
      <c r="L1802" t="s">
        <v>3999</v>
      </c>
    </row>
    <row r="1803" spans="1:12">
      <c r="A1803" s="15">
        <v>2309100230</v>
      </c>
      <c r="B1803" t="s">
        <v>5450</v>
      </c>
      <c r="C1803" t="s">
        <v>5527</v>
      </c>
      <c r="D1803" t="s">
        <v>5531</v>
      </c>
      <c r="E1803" t="s">
        <v>5541</v>
      </c>
      <c r="F1803" t="s">
        <v>3994</v>
      </c>
      <c r="G1803" s="160" t="s">
        <v>4076</v>
      </c>
      <c r="H1803" t="s">
        <v>4330</v>
      </c>
      <c r="I1803" s="160" t="s">
        <v>4198</v>
      </c>
      <c r="J1803" t="s">
        <v>5528</v>
      </c>
      <c r="K1803">
        <v>99</v>
      </c>
      <c r="L1803" t="s">
        <v>3999</v>
      </c>
    </row>
    <row r="1804" spans="1:12">
      <c r="A1804" s="15">
        <v>2309100260</v>
      </c>
      <c r="B1804" t="s">
        <v>5450</v>
      </c>
      <c r="C1804" t="s">
        <v>5527</v>
      </c>
      <c r="D1804" t="s">
        <v>5531</v>
      </c>
      <c r="E1804" t="s">
        <v>5542</v>
      </c>
      <c r="F1804" t="s">
        <v>3994</v>
      </c>
      <c r="G1804" s="160" t="s">
        <v>4076</v>
      </c>
      <c r="H1804" t="s">
        <v>4330</v>
      </c>
      <c r="I1804" s="160" t="s">
        <v>4198</v>
      </c>
      <c r="J1804" t="s">
        <v>5528</v>
      </c>
      <c r="K1804">
        <v>99</v>
      </c>
      <c r="L1804" t="s">
        <v>3999</v>
      </c>
    </row>
    <row r="1805" spans="1:12">
      <c r="A1805" s="15">
        <v>2310000000</v>
      </c>
      <c r="B1805" t="s">
        <v>5450</v>
      </c>
      <c r="C1805" t="s">
        <v>5543</v>
      </c>
      <c r="D1805" t="s">
        <v>5452</v>
      </c>
      <c r="E1805" t="s">
        <v>5532</v>
      </c>
      <c r="F1805" t="s">
        <v>5544</v>
      </c>
      <c r="G1805" s="160" t="s">
        <v>4198</v>
      </c>
      <c r="H1805" t="s">
        <v>5512</v>
      </c>
      <c r="I1805" s="160" t="s">
        <v>4007</v>
      </c>
      <c r="J1805" t="s">
        <v>5545</v>
      </c>
      <c r="K1805">
        <v>99</v>
      </c>
      <c r="L1805" t="s">
        <v>3999</v>
      </c>
    </row>
    <row r="1806" spans="1:12">
      <c r="A1806" s="15">
        <v>2310000220</v>
      </c>
      <c r="B1806" t="s">
        <v>5450</v>
      </c>
      <c r="C1806" t="s">
        <v>5543</v>
      </c>
      <c r="D1806" t="s">
        <v>5452</v>
      </c>
      <c r="E1806" t="s">
        <v>5546</v>
      </c>
      <c r="F1806" t="s">
        <v>5544</v>
      </c>
      <c r="G1806" s="160" t="s">
        <v>4198</v>
      </c>
      <c r="H1806" t="s">
        <v>5512</v>
      </c>
      <c r="I1806" s="160" t="s">
        <v>4007</v>
      </c>
      <c r="J1806" t="s">
        <v>5545</v>
      </c>
      <c r="K1806">
        <v>99</v>
      </c>
      <c r="L1806" t="s">
        <v>3999</v>
      </c>
    </row>
    <row r="1807" spans="1:12">
      <c r="A1807" s="15">
        <v>2310000230</v>
      </c>
      <c r="B1807" t="s">
        <v>5450</v>
      </c>
      <c r="C1807" t="s">
        <v>5543</v>
      </c>
      <c r="D1807" t="s">
        <v>5452</v>
      </c>
      <c r="E1807" t="s">
        <v>5547</v>
      </c>
      <c r="F1807" t="s">
        <v>5544</v>
      </c>
      <c r="G1807" s="160" t="s">
        <v>4198</v>
      </c>
      <c r="H1807" t="s">
        <v>5512</v>
      </c>
      <c r="I1807" s="160" t="s">
        <v>4007</v>
      </c>
      <c r="J1807" t="s">
        <v>5545</v>
      </c>
      <c r="K1807">
        <v>99</v>
      </c>
      <c r="L1807" t="s">
        <v>3999</v>
      </c>
    </row>
    <row r="1808" spans="1:12">
      <c r="A1808" s="15">
        <v>2310000330</v>
      </c>
      <c r="B1808" t="s">
        <v>5450</v>
      </c>
      <c r="C1808" t="s">
        <v>5543</v>
      </c>
      <c r="D1808" t="s">
        <v>5452</v>
      </c>
      <c r="E1808" t="s">
        <v>5548</v>
      </c>
      <c r="F1808" t="s">
        <v>5544</v>
      </c>
      <c r="G1808" s="160" t="s">
        <v>4198</v>
      </c>
      <c r="H1808" t="s">
        <v>5512</v>
      </c>
      <c r="I1808" s="160" t="s">
        <v>4007</v>
      </c>
      <c r="J1808" t="s">
        <v>5545</v>
      </c>
      <c r="K1808">
        <v>99</v>
      </c>
      <c r="L1808" t="s">
        <v>3999</v>
      </c>
    </row>
    <row r="1809" spans="1:12">
      <c r="A1809" s="15">
        <v>2310000440</v>
      </c>
      <c r="B1809" t="s">
        <v>5450</v>
      </c>
      <c r="C1809" t="s">
        <v>5543</v>
      </c>
      <c r="D1809" t="s">
        <v>5452</v>
      </c>
      <c r="E1809" t="s">
        <v>5549</v>
      </c>
      <c r="F1809" t="s">
        <v>5544</v>
      </c>
      <c r="G1809" s="160" t="s">
        <v>4198</v>
      </c>
      <c r="H1809" t="s">
        <v>5512</v>
      </c>
      <c r="I1809" s="160" t="s">
        <v>4007</v>
      </c>
      <c r="J1809" t="s">
        <v>5545</v>
      </c>
      <c r="K1809">
        <v>99</v>
      </c>
      <c r="L1809" t="s">
        <v>3999</v>
      </c>
    </row>
    <row r="1810" spans="1:12">
      <c r="A1810" s="15">
        <v>2310000550</v>
      </c>
      <c r="B1810" t="s">
        <v>5450</v>
      </c>
      <c r="C1810" t="s">
        <v>5543</v>
      </c>
      <c r="D1810" t="s">
        <v>5452</v>
      </c>
      <c r="E1810" t="s">
        <v>5550</v>
      </c>
      <c r="F1810" t="s">
        <v>5544</v>
      </c>
      <c r="G1810" s="160" t="s">
        <v>4198</v>
      </c>
      <c r="H1810" t="s">
        <v>5512</v>
      </c>
      <c r="I1810" s="160" t="s">
        <v>4007</v>
      </c>
      <c r="J1810" t="s">
        <v>5545</v>
      </c>
      <c r="K1810">
        <v>99</v>
      </c>
      <c r="L1810" t="s">
        <v>3999</v>
      </c>
    </row>
    <row r="1811" spans="1:12">
      <c r="A1811" s="15">
        <v>2310000551</v>
      </c>
      <c r="B1811" t="s">
        <v>5450</v>
      </c>
      <c r="C1811" t="s">
        <v>5543</v>
      </c>
      <c r="D1811" t="s">
        <v>5452</v>
      </c>
      <c r="E1811" t="s">
        <v>5551</v>
      </c>
      <c r="F1811" t="s">
        <v>5544</v>
      </c>
      <c r="G1811" s="160" t="s">
        <v>4198</v>
      </c>
      <c r="H1811" t="s">
        <v>5512</v>
      </c>
      <c r="I1811" s="160" t="s">
        <v>4007</v>
      </c>
      <c r="J1811" t="s">
        <v>5545</v>
      </c>
      <c r="K1811">
        <v>99</v>
      </c>
      <c r="L1811" t="s">
        <v>3999</v>
      </c>
    </row>
    <row r="1812" spans="1:12">
      <c r="A1812" s="15">
        <v>2310000552</v>
      </c>
      <c r="B1812" t="s">
        <v>5450</v>
      </c>
      <c r="C1812" t="s">
        <v>5543</v>
      </c>
      <c r="D1812" t="s">
        <v>5452</v>
      </c>
      <c r="E1812" t="s">
        <v>5552</v>
      </c>
      <c r="F1812" t="s">
        <v>5544</v>
      </c>
      <c r="G1812" s="160" t="s">
        <v>4198</v>
      </c>
      <c r="H1812" t="s">
        <v>5512</v>
      </c>
      <c r="I1812" s="160" t="s">
        <v>4007</v>
      </c>
      <c r="J1812" t="s">
        <v>5545</v>
      </c>
      <c r="K1812">
        <v>99</v>
      </c>
      <c r="L1812" t="s">
        <v>3999</v>
      </c>
    </row>
    <row r="1813" spans="1:12">
      <c r="A1813" s="15">
        <v>2310000553</v>
      </c>
      <c r="B1813" t="s">
        <v>5450</v>
      </c>
      <c r="C1813" t="s">
        <v>5543</v>
      </c>
      <c r="D1813" t="s">
        <v>5452</v>
      </c>
      <c r="E1813" t="s">
        <v>5553</v>
      </c>
      <c r="F1813" t="s">
        <v>5544</v>
      </c>
      <c r="G1813" s="160" t="s">
        <v>4198</v>
      </c>
      <c r="H1813" t="s">
        <v>5512</v>
      </c>
      <c r="I1813" s="160" t="s">
        <v>4007</v>
      </c>
      <c r="J1813" t="s">
        <v>5545</v>
      </c>
      <c r="K1813">
        <v>99</v>
      </c>
      <c r="L1813" t="s">
        <v>3999</v>
      </c>
    </row>
    <row r="1814" spans="1:12">
      <c r="A1814" s="15">
        <v>2310000660</v>
      </c>
      <c r="B1814" t="s">
        <v>5450</v>
      </c>
      <c r="C1814" t="s">
        <v>5543</v>
      </c>
      <c r="D1814" t="s">
        <v>5452</v>
      </c>
      <c r="E1814" t="s">
        <v>5554</v>
      </c>
      <c r="F1814" t="s">
        <v>5544</v>
      </c>
      <c r="G1814" s="160" t="s">
        <v>4198</v>
      </c>
      <c r="H1814" t="s">
        <v>5512</v>
      </c>
      <c r="I1814" s="160" t="s">
        <v>4007</v>
      </c>
      <c r="J1814" t="s">
        <v>5545</v>
      </c>
      <c r="K1814" s="160" t="s">
        <v>4007</v>
      </c>
      <c r="L1814" t="s">
        <v>4145</v>
      </c>
    </row>
    <row r="1815" spans="1:12">
      <c r="A1815" s="15">
        <v>2310001000</v>
      </c>
      <c r="B1815" t="s">
        <v>5450</v>
      </c>
      <c r="C1815" t="s">
        <v>5543</v>
      </c>
      <c r="D1815" t="s">
        <v>5555</v>
      </c>
      <c r="E1815" t="s">
        <v>5532</v>
      </c>
      <c r="F1815" t="s">
        <v>5544</v>
      </c>
      <c r="G1815" s="160" t="s">
        <v>4198</v>
      </c>
      <c r="H1815" t="s">
        <v>5512</v>
      </c>
      <c r="I1815" s="160" t="s">
        <v>4007</v>
      </c>
      <c r="J1815" t="s">
        <v>5545</v>
      </c>
      <c r="K1815">
        <v>99</v>
      </c>
      <c r="L1815" t="s">
        <v>3999</v>
      </c>
    </row>
    <row r="1816" spans="1:12">
      <c r="A1816" s="15">
        <v>2310002000</v>
      </c>
      <c r="B1816" t="s">
        <v>5450</v>
      </c>
      <c r="C1816" t="s">
        <v>5543</v>
      </c>
      <c r="D1816" t="s">
        <v>5556</v>
      </c>
      <c r="E1816" t="s">
        <v>5532</v>
      </c>
      <c r="F1816" t="s">
        <v>5544</v>
      </c>
      <c r="G1816" s="160" t="s">
        <v>4198</v>
      </c>
      <c r="H1816" t="s">
        <v>5512</v>
      </c>
      <c r="I1816" s="160" t="s">
        <v>4007</v>
      </c>
      <c r="J1816" t="s">
        <v>5545</v>
      </c>
      <c r="K1816">
        <v>99</v>
      </c>
      <c r="L1816" t="s">
        <v>3999</v>
      </c>
    </row>
    <row r="1817" spans="1:12">
      <c r="A1817" s="15">
        <v>2310002301</v>
      </c>
      <c r="B1817" t="s">
        <v>5450</v>
      </c>
      <c r="C1817" t="s">
        <v>5543</v>
      </c>
      <c r="D1817" t="s">
        <v>5556</v>
      </c>
      <c r="E1817" t="s">
        <v>5557</v>
      </c>
      <c r="F1817" t="s">
        <v>5544</v>
      </c>
      <c r="G1817" s="160" t="s">
        <v>4198</v>
      </c>
      <c r="H1817" t="s">
        <v>5512</v>
      </c>
      <c r="I1817" s="160" t="s">
        <v>4007</v>
      </c>
      <c r="J1817" t="s">
        <v>5545</v>
      </c>
      <c r="K1817">
        <v>99</v>
      </c>
      <c r="L1817" t="s">
        <v>3999</v>
      </c>
    </row>
    <row r="1818" spans="1:12">
      <c r="A1818" s="15">
        <v>2310002305</v>
      </c>
      <c r="B1818" t="s">
        <v>5450</v>
      </c>
      <c r="C1818" t="s">
        <v>5543</v>
      </c>
      <c r="D1818" t="s">
        <v>5556</v>
      </c>
      <c r="E1818" t="s">
        <v>5558</v>
      </c>
      <c r="F1818" t="s">
        <v>5544</v>
      </c>
      <c r="G1818" s="160" t="s">
        <v>4198</v>
      </c>
      <c r="H1818" t="s">
        <v>5512</v>
      </c>
      <c r="I1818" s="160" t="s">
        <v>4007</v>
      </c>
      <c r="J1818" t="s">
        <v>5545</v>
      </c>
      <c r="K1818">
        <v>99</v>
      </c>
      <c r="L1818" t="s">
        <v>3999</v>
      </c>
    </row>
    <row r="1819" spans="1:12">
      <c r="A1819" s="15">
        <v>2310002401</v>
      </c>
      <c r="B1819" t="s">
        <v>5450</v>
      </c>
      <c r="C1819" t="s">
        <v>5543</v>
      </c>
      <c r="D1819" t="s">
        <v>5556</v>
      </c>
      <c r="E1819" t="s">
        <v>5559</v>
      </c>
      <c r="F1819" t="s">
        <v>5544</v>
      </c>
      <c r="G1819" s="160" t="s">
        <v>4198</v>
      </c>
      <c r="H1819" t="s">
        <v>5512</v>
      </c>
      <c r="I1819" s="160" t="s">
        <v>4007</v>
      </c>
      <c r="J1819" t="s">
        <v>5545</v>
      </c>
      <c r="K1819">
        <v>99</v>
      </c>
      <c r="L1819" t="s">
        <v>3999</v>
      </c>
    </row>
    <row r="1820" spans="1:12">
      <c r="A1820" s="15">
        <v>2310002411</v>
      </c>
      <c r="B1820" t="s">
        <v>5450</v>
      </c>
      <c r="C1820" t="s">
        <v>5543</v>
      </c>
      <c r="D1820" t="s">
        <v>5556</v>
      </c>
      <c r="E1820" t="s">
        <v>5560</v>
      </c>
      <c r="F1820" t="s">
        <v>5544</v>
      </c>
      <c r="G1820" s="160" t="s">
        <v>4198</v>
      </c>
      <c r="H1820" t="s">
        <v>5512</v>
      </c>
      <c r="I1820" s="160" t="s">
        <v>4007</v>
      </c>
      <c r="J1820" t="s">
        <v>5545</v>
      </c>
      <c r="K1820">
        <v>99</v>
      </c>
      <c r="L1820" t="s">
        <v>3999</v>
      </c>
    </row>
    <row r="1821" spans="1:12">
      <c r="A1821" s="15">
        <v>2310002421</v>
      </c>
      <c r="B1821" t="s">
        <v>5450</v>
      </c>
      <c r="C1821" t="s">
        <v>5543</v>
      </c>
      <c r="D1821" t="s">
        <v>5556</v>
      </c>
      <c r="E1821" t="s">
        <v>5561</v>
      </c>
      <c r="F1821" t="s">
        <v>5544</v>
      </c>
      <c r="G1821" s="160" t="s">
        <v>4198</v>
      </c>
      <c r="H1821" t="s">
        <v>5512</v>
      </c>
      <c r="I1821" s="160" t="s">
        <v>4007</v>
      </c>
      <c r="J1821" t="s">
        <v>5545</v>
      </c>
      <c r="K1821">
        <v>99</v>
      </c>
      <c r="L1821" t="s">
        <v>3999</v>
      </c>
    </row>
    <row r="1822" spans="1:12">
      <c r="A1822" s="15">
        <v>2310010000</v>
      </c>
      <c r="B1822" t="s">
        <v>5450</v>
      </c>
      <c r="C1822" t="s">
        <v>5543</v>
      </c>
      <c r="D1822" t="s">
        <v>5562</v>
      </c>
      <c r="E1822" t="s">
        <v>5532</v>
      </c>
      <c r="F1822" t="s">
        <v>5544</v>
      </c>
      <c r="G1822" s="160" t="s">
        <v>4198</v>
      </c>
      <c r="H1822" t="s">
        <v>5512</v>
      </c>
      <c r="I1822" s="160" t="s">
        <v>4007</v>
      </c>
      <c r="J1822" t="s">
        <v>5545</v>
      </c>
      <c r="K1822">
        <v>99</v>
      </c>
      <c r="L1822" t="s">
        <v>3999</v>
      </c>
    </row>
    <row r="1823" spans="1:12">
      <c r="A1823" s="15">
        <v>2310010100</v>
      </c>
      <c r="B1823" t="s">
        <v>5450</v>
      </c>
      <c r="C1823" t="s">
        <v>5543</v>
      </c>
      <c r="D1823" t="s">
        <v>5562</v>
      </c>
      <c r="E1823" t="s">
        <v>5563</v>
      </c>
      <c r="F1823" t="s">
        <v>5544</v>
      </c>
      <c r="G1823" s="160" t="s">
        <v>4198</v>
      </c>
      <c r="H1823" t="s">
        <v>5512</v>
      </c>
      <c r="I1823" s="160" t="s">
        <v>4007</v>
      </c>
      <c r="J1823" t="s">
        <v>5545</v>
      </c>
      <c r="K1823">
        <v>99</v>
      </c>
      <c r="L1823" t="s">
        <v>3999</v>
      </c>
    </row>
    <row r="1824" spans="1:12">
      <c r="A1824" s="15">
        <v>2310010200</v>
      </c>
      <c r="B1824" t="s">
        <v>5450</v>
      </c>
      <c r="C1824" t="s">
        <v>5543</v>
      </c>
      <c r="D1824" t="s">
        <v>5562</v>
      </c>
      <c r="E1824" t="s">
        <v>5564</v>
      </c>
      <c r="F1824" t="s">
        <v>5544</v>
      </c>
      <c r="G1824" s="160" t="s">
        <v>4198</v>
      </c>
      <c r="H1824" t="s">
        <v>5512</v>
      </c>
      <c r="I1824" s="160" t="s">
        <v>4007</v>
      </c>
      <c r="J1824" t="s">
        <v>5545</v>
      </c>
      <c r="K1824">
        <v>99</v>
      </c>
      <c r="L1824" t="s">
        <v>3999</v>
      </c>
    </row>
    <row r="1825" spans="1:12">
      <c r="A1825" s="15">
        <v>2310010300</v>
      </c>
      <c r="B1825" t="s">
        <v>5450</v>
      </c>
      <c r="C1825" t="s">
        <v>5543</v>
      </c>
      <c r="D1825" t="s">
        <v>5562</v>
      </c>
      <c r="E1825" t="s">
        <v>5565</v>
      </c>
      <c r="F1825" t="s">
        <v>5544</v>
      </c>
      <c r="G1825" s="160" t="s">
        <v>4198</v>
      </c>
      <c r="H1825" t="s">
        <v>5512</v>
      </c>
      <c r="I1825" s="160" t="s">
        <v>4007</v>
      </c>
      <c r="J1825" t="s">
        <v>5545</v>
      </c>
      <c r="K1825">
        <v>99</v>
      </c>
      <c r="L1825" t="s">
        <v>3999</v>
      </c>
    </row>
    <row r="1826" spans="1:12">
      <c r="A1826" s="15">
        <v>2310010700</v>
      </c>
      <c r="B1826" t="s">
        <v>5450</v>
      </c>
      <c r="C1826" t="s">
        <v>5543</v>
      </c>
      <c r="D1826" t="s">
        <v>5562</v>
      </c>
      <c r="E1826" t="s">
        <v>5566</v>
      </c>
      <c r="F1826" t="s">
        <v>5544</v>
      </c>
      <c r="G1826" s="160" t="s">
        <v>4198</v>
      </c>
      <c r="H1826" t="s">
        <v>5512</v>
      </c>
      <c r="I1826" s="160" t="s">
        <v>4007</v>
      </c>
      <c r="J1826" t="s">
        <v>5545</v>
      </c>
      <c r="K1826">
        <v>99</v>
      </c>
      <c r="L1826" t="s">
        <v>3999</v>
      </c>
    </row>
    <row r="1827" spans="1:12">
      <c r="A1827" s="15">
        <v>2310010800</v>
      </c>
      <c r="B1827" t="s">
        <v>5450</v>
      </c>
      <c r="C1827" t="s">
        <v>5543</v>
      </c>
      <c r="D1827" t="s">
        <v>5562</v>
      </c>
      <c r="E1827" t="s">
        <v>5567</v>
      </c>
      <c r="F1827" t="s">
        <v>5544</v>
      </c>
      <c r="G1827" s="160" t="s">
        <v>4198</v>
      </c>
      <c r="H1827" t="s">
        <v>5512</v>
      </c>
      <c r="I1827" s="160" t="s">
        <v>4007</v>
      </c>
      <c r="J1827" t="s">
        <v>5545</v>
      </c>
      <c r="K1827">
        <v>99</v>
      </c>
      <c r="L1827" t="s">
        <v>3999</v>
      </c>
    </row>
    <row r="1828" spans="1:12">
      <c r="A1828" s="15">
        <v>2310011000</v>
      </c>
      <c r="B1828" t="s">
        <v>5450</v>
      </c>
      <c r="C1828" t="s">
        <v>5543</v>
      </c>
      <c r="D1828" t="s">
        <v>5568</v>
      </c>
      <c r="E1828" t="s">
        <v>5532</v>
      </c>
      <c r="F1828" t="s">
        <v>5544</v>
      </c>
      <c r="G1828" s="160" t="s">
        <v>4198</v>
      </c>
      <c r="H1828" t="s">
        <v>5512</v>
      </c>
      <c r="I1828" s="160" t="s">
        <v>4007</v>
      </c>
      <c r="J1828" t="s">
        <v>5545</v>
      </c>
      <c r="K1828">
        <v>99</v>
      </c>
      <c r="L1828" t="s">
        <v>3999</v>
      </c>
    </row>
    <row r="1829" spans="1:12">
      <c r="A1829" s="15">
        <v>2310011001</v>
      </c>
      <c r="B1829" t="s">
        <v>5450</v>
      </c>
      <c r="C1829" t="s">
        <v>5543</v>
      </c>
      <c r="D1829" t="s">
        <v>5568</v>
      </c>
      <c r="E1829" t="s">
        <v>5569</v>
      </c>
      <c r="F1829" t="s">
        <v>5544</v>
      </c>
      <c r="G1829" s="160" t="s">
        <v>4198</v>
      </c>
      <c r="H1829" t="s">
        <v>5512</v>
      </c>
      <c r="I1829" s="160" t="s">
        <v>4007</v>
      </c>
      <c r="J1829" t="s">
        <v>5545</v>
      </c>
      <c r="K1829">
        <v>99</v>
      </c>
      <c r="L1829" t="s">
        <v>3999</v>
      </c>
    </row>
    <row r="1830" spans="1:12">
      <c r="A1830" s="15">
        <v>2310011020</v>
      </c>
      <c r="B1830" t="s">
        <v>5450</v>
      </c>
      <c r="C1830" t="s">
        <v>5543</v>
      </c>
      <c r="D1830" t="s">
        <v>5568</v>
      </c>
      <c r="E1830" t="s">
        <v>5570</v>
      </c>
      <c r="F1830" t="s">
        <v>5544</v>
      </c>
      <c r="G1830" s="160" t="s">
        <v>4198</v>
      </c>
      <c r="H1830" t="s">
        <v>5512</v>
      </c>
      <c r="I1830" s="160" t="s">
        <v>4007</v>
      </c>
      <c r="J1830" t="s">
        <v>5545</v>
      </c>
      <c r="K1830">
        <v>99</v>
      </c>
      <c r="L1830" t="s">
        <v>3999</v>
      </c>
    </row>
    <row r="1831" spans="1:12">
      <c r="A1831" s="15">
        <v>2310011100</v>
      </c>
      <c r="B1831" t="s">
        <v>5450</v>
      </c>
      <c r="C1831" t="s">
        <v>5543</v>
      </c>
      <c r="D1831" t="s">
        <v>5568</v>
      </c>
      <c r="E1831" t="s">
        <v>5571</v>
      </c>
      <c r="F1831" t="s">
        <v>5544</v>
      </c>
      <c r="G1831" s="160" t="s">
        <v>4198</v>
      </c>
      <c r="H1831" t="s">
        <v>5512</v>
      </c>
      <c r="I1831" s="160" t="s">
        <v>4007</v>
      </c>
      <c r="J1831" t="s">
        <v>5545</v>
      </c>
      <c r="K1831">
        <v>99</v>
      </c>
      <c r="L1831" t="s">
        <v>3999</v>
      </c>
    </row>
    <row r="1832" spans="1:12">
      <c r="A1832" s="15">
        <v>2310011201</v>
      </c>
      <c r="B1832" t="s">
        <v>5450</v>
      </c>
      <c r="C1832" t="s">
        <v>5543</v>
      </c>
      <c r="D1832" t="s">
        <v>5568</v>
      </c>
      <c r="E1832" t="s">
        <v>5572</v>
      </c>
      <c r="F1832" t="s">
        <v>5544</v>
      </c>
      <c r="G1832" s="160" t="s">
        <v>4198</v>
      </c>
      <c r="H1832" t="s">
        <v>5512</v>
      </c>
      <c r="I1832" s="160" t="s">
        <v>4007</v>
      </c>
      <c r="J1832" t="s">
        <v>5545</v>
      </c>
      <c r="K1832">
        <v>99</v>
      </c>
      <c r="L1832" t="s">
        <v>3999</v>
      </c>
    </row>
    <row r="1833" spans="1:12">
      <c r="A1833" s="15">
        <v>2310011401</v>
      </c>
      <c r="B1833" t="s">
        <v>5450</v>
      </c>
      <c r="C1833" t="s">
        <v>5543</v>
      </c>
      <c r="D1833" t="s">
        <v>5568</v>
      </c>
      <c r="E1833" t="s">
        <v>5573</v>
      </c>
      <c r="F1833" t="s">
        <v>5544</v>
      </c>
      <c r="G1833" s="160" t="s">
        <v>4198</v>
      </c>
      <c r="H1833" t="s">
        <v>5512</v>
      </c>
      <c r="I1833" s="160" t="s">
        <v>4007</v>
      </c>
      <c r="J1833" t="s">
        <v>5545</v>
      </c>
      <c r="K1833">
        <v>99</v>
      </c>
      <c r="L1833" t="s">
        <v>3999</v>
      </c>
    </row>
    <row r="1834" spans="1:12">
      <c r="A1834" s="15">
        <v>2310011450</v>
      </c>
      <c r="B1834" t="s">
        <v>5450</v>
      </c>
      <c r="C1834" t="s">
        <v>5543</v>
      </c>
      <c r="D1834" t="s">
        <v>5568</v>
      </c>
      <c r="E1834" t="s">
        <v>5574</v>
      </c>
      <c r="F1834" t="s">
        <v>5544</v>
      </c>
      <c r="G1834" s="160" t="s">
        <v>4198</v>
      </c>
      <c r="H1834" t="s">
        <v>5512</v>
      </c>
      <c r="I1834" s="160" t="s">
        <v>4007</v>
      </c>
      <c r="J1834" t="s">
        <v>5545</v>
      </c>
      <c r="K1834">
        <v>99</v>
      </c>
      <c r="L1834" t="s">
        <v>3999</v>
      </c>
    </row>
    <row r="1835" spans="1:12">
      <c r="A1835" s="15">
        <v>2310011500</v>
      </c>
      <c r="B1835" t="s">
        <v>5450</v>
      </c>
      <c r="C1835" t="s">
        <v>5543</v>
      </c>
      <c r="D1835" t="s">
        <v>5568</v>
      </c>
      <c r="E1835" t="s">
        <v>5575</v>
      </c>
      <c r="F1835" t="s">
        <v>5544</v>
      </c>
      <c r="G1835" s="160" t="s">
        <v>4198</v>
      </c>
      <c r="H1835" t="s">
        <v>5512</v>
      </c>
      <c r="I1835" s="160" t="s">
        <v>4007</v>
      </c>
      <c r="J1835" t="s">
        <v>5545</v>
      </c>
      <c r="K1835">
        <v>99</v>
      </c>
      <c r="L1835" t="s">
        <v>3999</v>
      </c>
    </row>
    <row r="1836" spans="1:12">
      <c r="A1836" s="15">
        <v>2310011501</v>
      </c>
      <c r="B1836" t="s">
        <v>5450</v>
      </c>
      <c r="C1836" t="s">
        <v>5543</v>
      </c>
      <c r="D1836" t="s">
        <v>5568</v>
      </c>
      <c r="E1836" t="s">
        <v>5576</v>
      </c>
      <c r="F1836" t="s">
        <v>5544</v>
      </c>
      <c r="G1836" s="160" t="s">
        <v>4198</v>
      </c>
      <c r="H1836" t="s">
        <v>5512</v>
      </c>
      <c r="I1836" s="160" t="s">
        <v>4007</v>
      </c>
      <c r="J1836" t="s">
        <v>5545</v>
      </c>
      <c r="K1836">
        <v>99</v>
      </c>
      <c r="L1836" t="s">
        <v>3999</v>
      </c>
    </row>
    <row r="1837" spans="1:12">
      <c r="A1837" s="15">
        <v>2310011502</v>
      </c>
      <c r="B1837" t="s">
        <v>5450</v>
      </c>
      <c r="C1837" t="s">
        <v>5543</v>
      </c>
      <c r="D1837" t="s">
        <v>5568</v>
      </c>
      <c r="E1837" t="s">
        <v>5577</v>
      </c>
      <c r="F1837" t="s">
        <v>5544</v>
      </c>
      <c r="G1837" s="160" t="s">
        <v>4198</v>
      </c>
      <c r="H1837" t="s">
        <v>5512</v>
      </c>
      <c r="I1837" s="160" t="s">
        <v>4007</v>
      </c>
      <c r="J1837" t="s">
        <v>5545</v>
      </c>
      <c r="K1837">
        <v>99</v>
      </c>
      <c r="L1837" t="s">
        <v>3999</v>
      </c>
    </row>
    <row r="1838" spans="1:12">
      <c r="A1838" s="15">
        <v>2310011503</v>
      </c>
      <c r="B1838" t="s">
        <v>5450</v>
      </c>
      <c r="C1838" t="s">
        <v>5543</v>
      </c>
      <c r="D1838" t="s">
        <v>5568</v>
      </c>
      <c r="E1838" t="s">
        <v>5578</v>
      </c>
      <c r="F1838" t="s">
        <v>5544</v>
      </c>
      <c r="G1838" s="160" t="s">
        <v>4198</v>
      </c>
      <c r="H1838" t="s">
        <v>5512</v>
      </c>
      <c r="I1838" s="160" t="s">
        <v>4007</v>
      </c>
      <c r="J1838" t="s">
        <v>5545</v>
      </c>
      <c r="K1838">
        <v>99</v>
      </c>
      <c r="L1838" t="s">
        <v>3999</v>
      </c>
    </row>
    <row r="1839" spans="1:12">
      <c r="A1839" s="15">
        <v>2310011504</v>
      </c>
      <c r="B1839" t="s">
        <v>5450</v>
      </c>
      <c r="C1839" t="s">
        <v>5543</v>
      </c>
      <c r="D1839" t="s">
        <v>5568</v>
      </c>
      <c r="E1839" t="s">
        <v>5579</v>
      </c>
      <c r="F1839" t="s">
        <v>5544</v>
      </c>
      <c r="G1839" s="160" t="s">
        <v>4198</v>
      </c>
      <c r="H1839" t="s">
        <v>5512</v>
      </c>
      <c r="I1839" s="160" t="s">
        <v>4007</v>
      </c>
      <c r="J1839" t="s">
        <v>5545</v>
      </c>
      <c r="K1839">
        <v>99</v>
      </c>
      <c r="L1839" t="s">
        <v>3999</v>
      </c>
    </row>
    <row r="1840" spans="1:12">
      <c r="A1840" s="15">
        <v>2310011505</v>
      </c>
      <c r="B1840" t="s">
        <v>5450</v>
      </c>
      <c r="C1840" t="s">
        <v>5543</v>
      </c>
      <c r="D1840" t="s">
        <v>5568</v>
      </c>
      <c r="E1840" t="s">
        <v>5580</v>
      </c>
      <c r="F1840" t="s">
        <v>5544</v>
      </c>
      <c r="G1840" s="160" t="s">
        <v>4198</v>
      </c>
      <c r="H1840" t="s">
        <v>5512</v>
      </c>
      <c r="I1840" s="160" t="s">
        <v>4007</v>
      </c>
      <c r="J1840" t="s">
        <v>5545</v>
      </c>
      <c r="K1840">
        <v>99</v>
      </c>
      <c r="L1840" t="s">
        <v>3999</v>
      </c>
    </row>
    <row r="1841" spans="1:12">
      <c r="A1841" s="15">
        <v>2310011506</v>
      </c>
      <c r="B1841" t="s">
        <v>5450</v>
      </c>
      <c r="C1841" t="s">
        <v>5543</v>
      </c>
      <c r="D1841" t="s">
        <v>5568</v>
      </c>
      <c r="E1841" t="s">
        <v>5581</v>
      </c>
      <c r="F1841" t="s">
        <v>5544</v>
      </c>
      <c r="G1841" s="160" t="s">
        <v>4198</v>
      </c>
      <c r="H1841" t="s">
        <v>5512</v>
      </c>
      <c r="I1841" s="160" t="s">
        <v>4007</v>
      </c>
      <c r="J1841" t="s">
        <v>5545</v>
      </c>
      <c r="K1841">
        <v>99</v>
      </c>
      <c r="L1841" t="s">
        <v>3999</v>
      </c>
    </row>
    <row r="1842" spans="1:12">
      <c r="A1842" s="15">
        <v>2310011600</v>
      </c>
      <c r="B1842" t="s">
        <v>5450</v>
      </c>
      <c r="C1842" t="s">
        <v>5543</v>
      </c>
      <c r="D1842" t="s">
        <v>5568</v>
      </c>
      <c r="E1842" t="s">
        <v>5582</v>
      </c>
      <c r="F1842" t="s">
        <v>5544</v>
      </c>
      <c r="G1842" s="160" t="s">
        <v>4198</v>
      </c>
      <c r="H1842" t="s">
        <v>5512</v>
      </c>
      <c r="I1842" s="160" t="s">
        <v>4007</v>
      </c>
      <c r="J1842" t="s">
        <v>5545</v>
      </c>
      <c r="K1842">
        <v>99</v>
      </c>
      <c r="L1842" t="s">
        <v>3999</v>
      </c>
    </row>
    <row r="1843" spans="1:12">
      <c r="A1843" s="15">
        <v>2310012000</v>
      </c>
      <c r="B1843" t="s">
        <v>5450</v>
      </c>
      <c r="C1843" t="s">
        <v>5543</v>
      </c>
      <c r="D1843" t="s">
        <v>5583</v>
      </c>
      <c r="E1843" t="s">
        <v>5532</v>
      </c>
      <c r="F1843" t="s">
        <v>5544</v>
      </c>
      <c r="G1843" s="160" t="s">
        <v>4198</v>
      </c>
      <c r="H1843" t="s">
        <v>5512</v>
      </c>
      <c r="I1843" s="160" t="s">
        <v>4007</v>
      </c>
      <c r="J1843" t="s">
        <v>5545</v>
      </c>
      <c r="K1843">
        <v>99</v>
      </c>
      <c r="L1843" t="s">
        <v>3999</v>
      </c>
    </row>
    <row r="1844" spans="1:12">
      <c r="A1844" s="15">
        <v>2310012020</v>
      </c>
      <c r="B1844" t="s">
        <v>5450</v>
      </c>
      <c r="C1844" t="s">
        <v>5543</v>
      </c>
      <c r="D1844" t="s">
        <v>5583</v>
      </c>
      <c r="E1844" t="s">
        <v>5570</v>
      </c>
      <c r="F1844" t="s">
        <v>5544</v>
      </c>
      <c r="G1844" s="160" t="s">
        <v>4198</v>
      </c>
      <c r="H1844" t="s">
        <v>5512</v>
      </c>
      <c r="I1844" s="160" t="s">
        <v>4007</v>
      </c>
      <c r="J1844" t="s">
        <v>5545</v>
      </c>
      <c r="K1844">
        <v>99</v>
      </c>
      <c r="L1844" t="s">
        <v>3999</v>
      </c>
    </row>
    <row r="1845" spans="1:12">
      <c r="A1845" s="15">
        <v>2310012201</v>
      </c>
      <c r="B1845" t="s">
        <v>5450</v>
      </c>
      <c r="C1845" t="s">
        <v>5543</v>
      </c>
      <c r="D1845" t="s">
        <v>5583</v>
      </c>
      <c r="E1845" t="s">
        <v>5584</v>
      </c>
      <c r="F1845" t="s">
        <v>5544</v>
      </c>
      <c r="G1845" s="160" t="s">
        <v>4198</v>
      </c>
      <c r="H1845" t="s">
        <v>5512</v>
      </c>
      <c r="I1845" s="160" t="s">
        <v>4007</v>
      </c>
      <c r="J1845" t="s">
        <v>5545</v>
      </c>
      <c r="K1845">
        <v>99</v>
      </c>
      <c r="L1845" t="s">
        <v>3999</v>
      </c>
    </row>
    <row r="1846" spans="1:12">
      <c r="A1846" s="15">
        <v>2310012511</v>
      </c>
      <c r="B1846" t="s">
        <v>5450</v>
      </c>
      <c r="C1846" t="s">
        <v>5543</v>
      </c>
      <c r="D1846" t="s">
        <v>5583</v>
      </c>
      <c r="E1846" t="s">
        <v>5585</v>
      </c>
      <c r="F1846" t="s">
        <v>5544</v>
      </c>
      <c r="G1846" s="160" t="s">
        <v>4198</v>
      </c>
      <c r="H1846" t="s">
        <v>5512</v>
      </c>
      <c r="I1846" s="160" t="s">
        <v>4007</v>
      </c>
      <c r="J1846" t="s">
        <v>5545</v>
      </c>
      <c r="K1846">
        <v>99</v>
      </c>
      <c r="L1846" t="s">
        <v>3999</v>
      </c>
    </row>
    <row r="1847" spans="1:12">
      <c r="A1847" s="15">
        <v>2310012512</v>
      </c>
      <c r="B1847" t="s">
        <v>5450</v>
      </c>
      <c r="C1847" t="s">
        <v>5543</v>
      </c>
      <c r="D1847" t="s">
        <v>5583</v>
      </c>
      <c r="E1847" t="s">
        <v>5586</v>
      </c>
      <c r="F1847" t="s">
        <v>5544</v>
      </c>
      <c r="G1847" s="160" t="s">
        <v>4198</v>
      </c>
      <c r="H1847" t="s">
        <v>5512</v>
      </c>
      <c r="I1847" s="160" t="s">
        <v>4007</v>
      </c>
      <c r="J1847" t="s">
        <v>5545</v>
      </c>
      <c r="K1847">
        <v>99</v>
      </c>
      <c r="L1847" t="s">
        <v>3999</v>
      </c>
    </row>
    <row r="1848" spans="1:12">
      <c r="A1848" s="15">
        <v>2310012515</v>
      </c>
      <c r="B1848" t="s">
        <v>5450</v>
      </c>
      <c r="C1848" t="s">
        <v>5543</v>
      </c>
      <c r="D1848" t="s">
        <v>5583</v>
      </c>
      <c r="E1848" t="s">
        <v>5587</v>
      </c>
      <c r="F1848" t="s">
        <v>5544</v>
      </c>
      <c r="G1848" s="160" t="s">
        <v>4198</v>
      </c>
      <c r="H1848" t="s">
        <v>5512</v>
      </c>
      <c r="I1848" s="160" t="s">
        <v>4007</v>
      </c>
      <c r="J1848" t="s">
        <v>5545</v>
      </c>
      <c r="K1848">
        <v>99</v>
      </c>
      <c r="L1848" t="s">
        <v>3999</v>
      </c>
    </row>
    <row r="1849" spans="1:12">
      <c r="A1849" s="15">
        <v>2310012516</v>
      </c>
      <c r="B1849" t="s">
        <v>5450</v>
      </c>
      <c r="C1849" t="s">
        <v>5543</v>
      </c>
      <c r="D1849" t="s">
        <v>5583</v>
      </c>
      <c r="E1849" t="s">
        <v>5588</v>
      </c>
      <c r="F1849" t="s">
        <v>5544</v>
      </c>
      <c r="G1849" s="160" t="s">
        <v>4198</v>
      </c>
      <c r="H1849" t="s">
        <v>5512</v>
      </c>
      <c r="I1849" s="160" t="s">
        <v>4007</v>
      </c>
      <c r="J1849" t="s">
        <v>5545</v>
      </c>
      <c r="K1849">
        <v>99</v>
      </c>
      <c r="L1849" t="s">
        <v>3999</v>
      </c>
    </row>
    <row r="1850" spans="1:12">
      <c r="A1850" s="15">
        <v>2310012521</v>
      </c>
      <c r="B1850" t="s">
        <v>5450</v>
      </c>
      <c r="C1850" t="s">
        <v>5543</v>
      </c>
      <c r="D1850" t="s">
        <v>5583</v>
      </c>
      <c r="E1850" t="s">
        <v>5589</v>
      </c>
      <c r="F1850" t="s">
        <v>5544</v>
      </c>
      <c r="G1850" s="160" t="s">
        <v>4198</v>
      </c>
      <c r="H1850" t="s">
        <v>5512</v>
      </c>
      <c r="I1850" s="160" t="s">
        <v>4007</v>
      </c>
      <c r="J1850" t="s">
        <v>5545</v>
      </c>
      <c r="K1850">
        <v>99</v>
      </c>
      <c r="L1850" t="s">
        <v>3999</v>
      </c>
    </row>
    <row r="1851" spans="1:12">
      <c r="A1851" s="15">
        <v>2310012522</v>
      </c>
      <c r="B1851" t="s">
        <v>5450</v>
      </c>
      <c r="C1851" t="s">
        <v>5543</v>
      </c>
      <c r="D1851" t="s">
        <v>5583</v>
      </c>
      <c r="E1851" t="s">
        <v>5590</v>
      </c>
      <c r="F1851" t="s">
        <v>5544</v>
      </c>
      <c r="G1851" s="160" t="s">
        <v>4198</v>
      </c>
      <c r="H1851" t="s">
        <v>5512</v>
      </c>
      <c r="I1851" s="160" t="s">
        <v>4007</v>
      </c>
      <c r="J1851" t="s">
        <v>5545</v>
      </c>
      <c r="K1851">
        <v>99</v>
      </c>
      <c r="L1851" t="s">
        <v>3999</v>
      </c>
    </row>
    <row r="1852" spans="1:12">
      <c r="A1852" s="15">
        <v>2310012525</v>
      </c>
      <c r="B1852" t="s">
        <v>5450</v>
      </c>
      <c r="C1852" t="s">
        <v>5543</v>
      </c>
      <c r="D1852" t="s">
        <v>5583</v>
      </c>
      <c r="E1852" t="s">
        <v>5591</v>
      </c>
      <c r="F1852" t="s">
        <v>5544</v>
      </c>
      <c r="G1852" s="160" t="s">
        <v>4198</v>
      </c>
      <c r="H1852" t="s">
        <v>5512</v>
      </c>
      <c r="I1852" s="160" t="s">
        <v>4007</v>
      </c>
      <c r="J1852" t="s">
        <v>5545</v>
      </c>
      <c r="K1852">
        <v>99</v>
      </c>
      <c r="L1852" t="s">
        <v>3999</v>
      </c>
    </row>
    <row r="1853" spans="1:12">
      <c r="A1853" s="15">
        <v>2310012526</v>
      </c>
      <c r="B1853" t="s">
        <v>5450</v>
      </c>
      <c r="C1853" t="s">
        <v>5543</v>
      </c>
      <c r="D1853" t="s">
        <v>5583</v>
      </c>
      <c r="E1853" t="s">
        <v>5592</v>
      </c>
      <c r="F1853" t="s">
        <v>5544</v>
      </c>
      <c r="G1853" s="160" t="s">
        <v>4198</v>
      </c>
      <c r="H1853" t="s">
        <v>5512</v>
      </c>
      <c r="I1853" s="160" t="s">
        <v>4007</v>
      </c>
      <c r="J1853" t="s">
        <v>5545</v>
      </c>
      <c r="K1853">
        <v>99</v>
      </c>
      <c r="L1853" t="s">
        <v>3999</v>
      </c>
    </row>
    <row r="1854" spans="1:12">
      <c r="A1854" s="15">
        <v>2310020000</v>
      </c>
      <c r="B1854" t="s">
        <v>5450</v>
      </c>
      <c r="C1854" t="s">
        <v>5543</v>
      </c>
      <c r="D1854" t="s">
        <v>4145</v>
      </c>
      <c r="E1854" t="s">
        <v>5532</v>
      </c>
      <c r="F1854" t="s">
        <v>5544</v>
      </c>
      <c r="G1854" s="160" t="s">
        <v>4198</v>
      </c>
      <c r="H1854" t="s">
        <v>5512</v>
      </c>
      <c r="I1854" s="160" t="s">
        <v>4007</v>
      </c>
      <c r="J1854" t="s">
        <v>5545</v>
      </c>
      <c r="K1854" s="160" t="s">
        <v>4007</v>
      </c>
      <c r="L1854" t="s">
        <v>4145</v>
      </c>
    </row>
    <row r="1855" spans="1:12">
      <c r="A1855" s="15">
        <v>2310020600</v>
      </c>
      <c r="B1855" t="s">
        <v>5450</v>
      </c>
      <c r="C1855" t="s">
        <v>5543</v>
      </c>
      <c r="D1855" t="s">
        <v>4145</v>
      </c>
      <c r="E1855" t="s">
        <v>5593</v>
      </c>
      <c r="F1855" t="s">
        <v>5544</v>
      </c>
      <c r="G1855" s="160" t="s">
        <v>4198</v>
      </c>
      <c r="H1855" t="s">
        <v>5512</v>
      </c>
      <c r="I1855" s="160" t="s">
        <v>4007</v>
      </c>
      <c r="J1855" t="s">
        <v>5545</v>
      </c>
      <c r="K1855" s="160" t="s">
        <v>4007</v>
      </c>
      <c r="L1855" t="s">
        <v>4145</v>
      </c>
    </row>
    <row r="1856" spans="1:12">
      <c r="A1856" s="15">
        <v>2310020700</v>
      </c>
      <c r="B1856" t="s">
        <v>5450</v>
      </c>
      <c r="C1856" t="s">
        <v>5543</v>
      </c>
      <c r="D1856" t="s">
        <v>4145</v>
      </c>
      <c r="E1856" t="s">
        <v>5594</v>
      </c>
      <c r="F1856" t="s">
        <v>5544</v>
      </c>
      <c r="G1856" s="160" t="s">
        <v>4198</v>
      </c>
      <c r="H1856" t="s">
        <v>5512</v>
      </c>
      <c r="I1856" s="160" t="s">
        <v>4007</v>
      </c>
      <c r="J1856" t="s">
        <v>5545</v>
      </c>
      <c r="K1856" s="160" t="s">
        <v>4007</v>
      </c>
      <c r="L1856" t="s">
        <v>4145</v>
      </c>
    </row>
    <row r="1857" spans="1:12">
      <c r="A1857" s="15">
        <v>2310020800</v>
      </c>
      <c r="B1857" t="s">
        <v>5450</v>
      </c>
      <c r="C1857" t="s">
        <v>5543</v>
      </c>
      <c r="D1857" t="s">
        <v>4145</v>
      </c>
      <c r="E1857" t="s">
        <v>5595</v>
      </c>
      <c r="F1857" t="s">
        <v>5544</v>
      </c>
      <c r="G1857" s="160" t="s">
        <v>4198</v>
      </c>
      <c r="H1857" t="s">
        <v>5512</v>
      </c>
      <c r="I1857" s="160" t="s">
        <v>4007</v>
      </c>
      <c r="J1857" t="s">
        <v>5545</v>
      </c>
      <c r="K1857" s="160" t="s">
        <v>4007</v>
      </c>
      <c r="L1857" t="s">
        <v>4145</v>
      </c>
    </row>
    <row r="1858" spans="1:12">
      <c r="A1858" s="15">
        <v>2310021000</v>
      </c>
      <c r="B1858" t="s">
        <v>5450</v>
      </c>
      <c r="C1858" t="s">
        <v>5543</v>
      </c>
      <c r="D1858" t="s">
        <v>5596</v>
      </c>
      <c r="E1858" t="s">
        <v>5532</v>
      </c>
      <c r="F1858" t="s">
        <v>5544</v>
      </c>
      <c r="G1858" s="160" t="s">
        <v>4198</v>
      </c>
      <c r="H1858" t="s">
        <v>5512</v>
      </c>
      <c r="I1858" s="160" t="s">
        <v>4007</v>
      </c>
      <c r="J1858" t="s">
        <v>5545</v>
      </c>
      <c r="K1858">
        <v>99</v>
      </c>
      <c r="L1858" t="s">
        <v>3999</v>
      </c>
    </row>
    <row r="1859" spans="1:12">
      <c r="A1859" s="15">
        <v>2310021010</v>
      </c>
      <c r="B1859" t="s">
        <v>5450</v>
      </c>
      <c r="C1859" t="s">
        <v>5543</v>
      </c>
      <c r="D1859" t="s">
        <v>5596</v>
      </c>
      <c r="E1859" t="s">
        <v>5597</v>
      </c>
      <c r="F1859" t="s">
        <v>5544</v>
      </c>
      <c r="G1859" s="160" t="s">
        <v>4198</v>
      </c>
      <c r="H1859" t="s">
        <v>5512</v>
      </c>
      <c r="I1859" s="160" t="s">
        <v>4007</v>
      </c>
      <c r="J1859" t="s">
        <v>5545</v>
      </c>
      <c r="K1859">
        <v>99</v>
      </c>
      <c r="L1859" t="s">
        <v>3999</v>
      </c>
    </row>
    <row r="1860" spans="1:12">
      <c r="A1860" s="15">
        <v>2310021011</v>
      </c>
      <c r="B1860" t="s">
        <v>5450</v>
      </c>
      <c r="C1860" t="s">
        <v>5543</v>
      </c>
      <c r="D1860" t="s">
        <v>5596</v>
      </c>
      <c r="E1860" t="s">
        <v>5598</v>
      </c>
      <c r="F1860" t="s">
        <v>5544</v>
      </c>
      <c r="G1860" s="160" t="s">
        <v>4198</v>
      </c>
      <c r="H1860" t="s">
        <v>5512</v>
      </c>
      <c r="I1860" s="160" t="s">
        <v>4007</v>
      </c>
      <c r="J1860" t="s">
        <v>5545</v>
      </c>
      <c r="K1860">
        <v>99</v>
      </c>
      <c r="L1860" t="s">
        <v>3999</v>
      </c>
    </row>
    <row r="1861" spans="1:12">
      <c r="A1861" s="15">
        <v>2310021030</v>
      </c>
      <c r="B1861" t="s">
        <v>5450</v>
      </c>
      <c r="C1861" t="s">
        <v>5543</v>
      </c>
      <c r="D1861" t="s">
        <v>5596</v>
      </c>
      <c r="E1861" t="s">
        <v>5599</v>
      </c>
      <c r="F1861" t="s">
        <v>5544</v>
      </c>
      <c r="G1861" s="160" t="s">
        <v>4198</v>
      </c>
      <c r="H1861" t="s">
        <v>5512</v>
      </c>
      <c r="I1861" s="160" t="s">
        <v>4007</v>
      </c>
      <c r="J1861" t="s">
        <v>5545</v>
      </c>
      <c r="K1861">
        <v>99</v>
      </c>
      <c r="L1861" t="s">
        <v>3999</v>
      </c>
    </row>
    <row r="1862" spans="1:12">
      <c r="A1862" s="15">
        <v>2310021100</v>
      </c>
      <c r="B1862" t="s">
        <v>5450</v>
      </c>
      <c r="C1862" t="s">
        <v>5543</v>
      </c>
      <c r="D1862" t="s">
        <v>5596</v>
      </c>
      <c r="E1862" t="s">
        <v>5600</v>
      </c>
      <c r="F1862" t="s">
        <v>5544</v>
      </c>
      <c r="G1862" s="160" t="s">
        <v>4198</v>
      </c>
      <c r="H1862" t="s">
        <v>5512</v>
      </c>
      <c r="I1862" s="160" t="s">
        <v>4007</v>
      </c>
      <c r="J1862" t="s">
        <v>5545</v>
      </c>
      <c r="K1862">
        <v>99</v>
      </c>
      <c r="L1862" t="s">
        <v>3999</v>
      </c>
    </row>
    <row r="1863" spans="1:12">
      <c r="A1863" s="15">
        <v>2310021101</v>
      </c>
      <c r="B1863" t="s">
        <v>5450</v>
      </c>
      <c r="C1863" t="s">
        <v>5543</v>
      </c>
      <c r="D1863" t="s">
        <v>5596</v>
      </c>
      <c r="E1863" t="s">
        <v>5601</v>
      </c>
      <c r="F1863" t="s">
        <v>5544</v>
      </c>
      <c r="G1863" s="160" t="s">
        <v>4198</v>
      </c>
      <c r="H1863" t="s">
        <v>5512</v>
      </c>
      <c r="I1863" s="160" t="s">
        <v>4007</v>
      </c>
      <c r="J1863" t="s">
        <v>5545</v>
      </c>
      <c r="K1863" s="160" t="s">
        <v>4007</v>
      </c>
      <c r="L1863" t="s">
        <v>4145</v>
      </c>
    </row>
    <row r="1864" spans="1:12">
      <c r="A1864" s="15">
        <v>2310021102</v>
      </c>
      <c r="B1864" t="s">
        <v>5450</v>
      </c>
      <c r="C1864" t="s">
        <v>5543</v>
      </c>
      <c r="D1864" t="s">
        <v>5596</v>
      </c>
      <c r="E1864" t="s">
        <v>5602</v>
      </c>
      <c r="F1864" t="s">
        <v>5544</v>
      </c>
      <c r="G1864" s="160" t="s">
        <v>4198</v>
      </c>
      <c r="H1864" t="s">
        <v>5512</v>
      </c>
      <c r="I1864" s="160" t="s">
        <v>4007</v>
      </c>
      <c r="J1864" t="s">
        <v>5545</v>
      </c>
      <c r="K1864" s="160" t="s">
        <v>4007</v>
      </c>
      <c r="L1864" t="s">
        <v>4145</v>
      </c>
    </row>
    <row r="1865" spans="1:12">
      <c r="A1865" s="15">
        <v>2310021103</v>
      </c>
      <c r="B1865" t="s">
        <v>5450</v>
      </c>
      <c r="C1865" t="s">
        <v>5543</v>
      </c>
      <c r="D1865" t="s">
        <v>5596</v>
      </c>
      <c r="E1865" t="s">
        <v>5603</v>
      </c>
      <c r="F1865" t="s">
        <v>5544</v>
      </c>
      <c r="G1865" s="160" t="s">
        <v>4198</v>
      </c>
      <c r="H1865" t="s">
        <v>5512</v>
      </c>
      <c r="I1865" s="160" t="s">
        <v>4007</v>
      </c>
      <c r="J1865" t="s">
        <v>5545</v>
      </c>
      <c r="K1865" s="160" t="s">
        <v>4007</v>
      </c>
      <c r="L1865" t="s">
        <v>4145</v>
      </c>
    </row>
    <row r="1866" spans="1:12">
      <c r="A1866" s="15">
        <v>2310021109</v>
      </c>
      <c r="B1866" t="s">
        <v>5450</v>
      </c>
      <c r="C1866" t="s">
        <v>5543</v>
      </c>
      <c r="D1866" t="s">
        <v>5596</v>
      </c>
      <c r="E1866" t="s">
        <v>5604</v>
      </c>
      <c r="F1866" t="s">
        <v>5544</v>
      </c>
      <c r="G1866" s="160" t="s">
        <v>4198</v>
      </c>
      <c r="H1866" t="s">
        <v>5512</v>
      </c>
      <c r="I1866" s="160" t="s">
        <v>4007</v>
      </c>
      <c r="J1866" t="s">
        <v>5545</v>
      </c>
      <c r="K1866" s="160" t="s">
        <v>4007</v>
      </c>
      <c r="L1866" t="s">
        <v>4145</v>
      </c>
    </row>
    <row r="1867" spans="1:12">
      <c r="A1867" s="15">
        <v>2310021201</v>
      </c>
      <c r="B1867" t="s">
        <v>5450</v>
      </c>
      <c r="C1867" t="s">
        <v>5543</v>
      </c>
      <c r="D1867" t="s">
        <v>5596</v>
      </c>
      <c r="E1867" t="s">
        <v>5605</v>
      </c>
      <c r="F1867" t="s">
        <v>5544</v>
      </c>
      <c r="G1867" s="160" t="s">
        <v>4198</v>
      </c>
      <c r="H1867" t="s">
        <v>5512</v>
      </c>
      <c r="I1867" s="160" t="s">
        <v>4007</v>
      </c>
      <c r="J1867" t="s">
        <v>5545</v>
      </c>
      <c r="K1867" s="160" t="s">
        <v>4007</v>
      </c>
      <c r="L1867" t="s">
        <v>4145</v>
      </c>
    </row>
    <row r="1868" spans="1:12">
      <c r="A1868" s="15">
        <v>2310021202</v>
      </c>
      <c r="B1868" t="s">
        <v>5450</v>
      </c>
      <c r="C1868" t="s">
        <v>5543</v>
      </c>
      <c r="D1868" t="s">
        <v>5596</v>
      </c>
      <c r="E1868" t="s">
        <v>5606</v>
      </c>
      <c r="F1868" t="s">
        <v>5544</v>
      </c>
      <c r="G1868" s="160" t="s">
        <v>4198</v>
      </c>
      <c r="H1868" t="s">
        <v>5512</v>
      </c>
      <c r="I1868" s="160" t="s">
        <v>4007</v>
      </c>
      <c r="J1868" t="s">
        <v>5545</v>
      </c>
      <c r="K1868" s="160" t="s">
        <v>4007</v>
      </c>
      <c r="L1868" t="s">
        <v>4145</v>
      </c>
    </row>
    <row r="1869" spans="1:12">
      <c r="A1869" s="15">
        <v>2310021203</v>
      </c>
      <c r="B1869" t="s">
        <v>5450</v>
      </c>
      <c r="C1869" t="s">
        <v>5543</v>
      </c>
      <c r="D1869" t="s">
        <v>5596</v>
      </c>
      <c r="E1869" t="s">
        <v>5607</v>
      </c>
      <c r="F1869" t="s">
        <v>5544</v>
      </c>
      <c r="G1869" s="160" t="s">
        <v>4198</v>
      </c>
      <c r="H1869" t="s">
        <v>5512</v>
      </c>
      <c r="I1869" s="160" t="s">
        <v>4007</v>
      </c>
      <c r="J1869" t="s">
        <v>5545</v>
      </c>
      <c r="K1869" s="160" t="s">
        <v>4007</v>
      </c>
      <c r="L1869" t="s">
        <v>4145</v>
      </c>
    </row>
    <row r="1870" spans="1:12">
      <c r="A1870" s="15">
        <v>2310021209</v>
      </c>
      <c r="B1870" t="s">
        <v>5450</v>
      </c>
      <c r="C1870" t="s">
        <v>5543</v>
      </c>
      <c r="D1870" t="s">
        <v>5596</v>
      </c>
      <c r="E1870" t="s">
        <v>5608</v>
      </c>
      <c r="F1870" t="s">
        <v>5544</v>
      </c>
      <c r="G1870" s="160" t="s">
        <v>4198</v>
      </c>
      <c r="H1870" t="s">
        <v>5512</v>
      </c>
      <c r="I1870" s="160" t="s">
        <v>4007</v>
      </c>
      <c r="J1870" t="s">
        <v>5545</v>
      </c>
      <c r="K1870" s="160" t="s">
        <v>4007</v>
      </c>
      <c r="L1870" t="s">
        <v>4145</v>
      </c>
    </row>
    <row r="1871" spans="1:12">
      <c r="A1871" s="15">
        <v>2310021251</v>
      </c>
      <c r="B1871" t="s">
        <v>5450</v>
      </c>
      <c r="C1871" t="s">
        <v>5543</v>
      </c>
      <c r="D1871" t="s">
        <v>5596</v>
      </c>
      <c r="E1871" t="s">
        <v>5609</v>
      </c>
      <c r="F1871" t="s">
        <v>5544</v>
      </c>
      <c r="G1871" s="160" t="s">
        <v>4198</v>
      </c>
      <c r="H1871" t="s">
        <v>5512</v>
      </c>
      <c r="I1871" s="160" t="s">
        <v>4007</v>
      </c>
      <c r="J1871" t="s">
        <v>5545</v>
      </c>
      <c r="K1871" s="160" t="s">
        <v>4007</v>
      </c>
      <c r="L1871" t="s">
        <v>4145</v>
      </c>
    </row>
    <row r="1872" spans="1:12">
      <c r="A1872" s="15">
        <v>2310021300</v>
      </c>
      <c r="B1872" t="s">
        <v>5450</v>
      </c>
      <c r="C1872" t="s">
        <v>5543</v>
      </c>
      <c r="D1872" t="s">
        <v>5596</v>
      </c>
      <c r="E1872" t="s">
        <v>5610</v>
      </c>
      <c r="F1872" t="s">
        <v>5544</v>
      </c>
      <c r="G1872" s="160" t="s">
        <v>4198</v>
      </c>
      <c r="H1872" t="s">
        <v>5512</v>
      </c>
      <c r="I1872" s="160" t="s">
        <v>4007</v>
      </c>
      <c r="J1872" t="s">
        <v>5545</v>
      </c>
      <c r="K1872">
        <v>99</v>
      </c>
      <c r="L1872" t="s">
        <v>3999</v>
      </c>
    </row>
    <row r="1873" spans="1:12">
      <c r="A1873" s="15">
        <v>2310021301</v>
      </c>
      <c r="B1873" t="s">
        <v>5450</v>
      </c>
      <c r="C1873" t="s">
        <v>5543</v>
      </c>
      <c r="D1873" t="s">
        <v>5596</v>
      </c>
      <c r="E1873" t="s">
        <v>5611</v>
      </c>
      <c r="F1873" t="s">
        <v>5544</v>
      </c>
      <c r="G1873" s="160" t="s">
        <v>4198</v>
      </c>
      <c r="H1873" t="s">
        <v>5512</v>
      </c>
      <c r="I1873" s="160" t="s">
        <v>4007</v>
      </c>
      <c r="J1873" t="s">
        <v>5545</v>
      </c>
      <c r="K1873" s="160" t="s">
        <v>4007</v>
      </c>
      <c r="L1873" t="s">
        <v>4145</v>
      </c>
    </row>
    <row r="1874" spans="1:12">
      <c r="A1874" s="15">
        <v>2310021302</v>
      </c>
      <c r="B1874" t="s">
        <v>5450</v>
      </c>
      <c r="C1874" t="s">
        <v>5543</v>
      </c>
      <c r="D1874" t="s">
        <v>5596</v>
      </c>
      <c r="E1874" t="s">
        <v>5612</v>
      </c>
      <c r="F1874" t="s">
        <v>5544</v>
      </c>
      <c r="G1874" s="160" t="s">
        <v>4198</v>
      </c>
      <c r="H1874" t="s">
        <v>5512</v>
      </c>
      <c r="I1874" s="160" t="s">
        <v>4007</v>
      </c>
      <c r="J1874" t="s">
        <v>5545</v>
      </c>
      <c r="K1874" s="160" t="s">
        <v>4007</v>
      </c>
      <c r="L1874" t="s">
        <v>4145</v>
      </c>
    </row>
    <row r="1875" spans="1:12">
      <c r="A1875" s="15">
        <v>2310021303</v>
      </c>
      <c r="B1875" t="s">
        <v>5450</v>
      </c>
      <c r="C1875" t="s">
        <v>5543</v>
      </c>
      <c r="D1875" t="s">
        <v>5596</v>
      </c>
      <c r="E1875" t="s">
        <v>5613</v>
      </c>
      <c r="F1875" t="s">
        <v>5544</v>
      </c>
      <c r="G1875" s="160" t="s">
        <v>4198</v>
      </c>
      <c r="H1875" t="s">
        <v>5512</v>
      </c>
      <c r="I1875" s="160" t="s">
        <v>4007</v>
      </c>
      <c r="J1875" t="s">
        <v>5545</v>
      </c>
      <c r="K1875" s="160" t="s">
        <v>4007</v>
      </c>
      <c r="L1875" t="s">
        <v>4145</v>
      </c>
    </row>
    <row r="1876" spans="1:12">
      <c r="A1876" s="15">
        <v>2310021309</v>
      </c>
      <c r="B1876" t="s">
        <v>5450</v>
      </c>
      <c r="C1876" t="s">
        <v>5543</v>
      </c>
      <c r="D1876" t="s">
        <v>5596</v>
      </c>
      <c r="E1876" t="s">
        <v>5614</v>
      </c>
      <c r="F1876" t="s">
        <v>5544</v>
      </c>
      <c r="G1876" s="160" t="s">
        <v>4198</v>
      </c>
      <c r="H1876" t="s">
        <v>5512</v>
      </c>
      <c r="I1876" s="160" t="s">
        <v>4007</v>
      </c>
      <c r="J1876" t="s">
        <v>5545</v>
      </c>
      <c r="K1876" s="160" t="s">
        <v>4007</v>
      </c>
      <c r="L1876" t="s">
        <v>4145</v>
      </c>
    </row>
    <row r="1877" spans="1:12">
      <c r="A1877" s="15">
        <v>2310021310</v>
      </c>
      <c r="B1877" t="s">
        <v>5450</v>
      </c>
      <c r="C1877" t="s">
        <v>5543</v>
      </c>
      <c r="D1877" t="s">
        <v>5596</v>
      </c>
      <c r="E1877" t="s">
        <v>5615</v>
      </c>
      <c r="F1877" t="s">
        <v>5544</v>
      </c>
      <c r="G1877" s="160" t="s">
        <v>4198</v>
      </c>
      <c r="H1877" t="s">
        <v>5512</v>
      </c>
      <c r="I1877" s="160" t="s">
        <v>4007</v>
      </c>
      <c r="J1877" t="s">
        <v>5545</v>
      </c>
      <c r="K1877">
        <v>99</v>
      </c>
      <c r="L1877" t="s">
        <v>3999</v>
      </c>
    </row>
    <row r="1878" spans="1:12">
      <c r="A1878" s="15">
        <v>2310021351</v>
      </c>
      <c r="B1878" t="s">
        <v>5450</v>
      </c>
      <c r="C1878" t="s">
        <v>5543</v>
      </c>
      <c r="D1878" t="s">
        <v>5596</v>
      </c>
      <c r="E1878" t="s">
        <v>5616</v>
      </c>
      <c r="F1878" t="s">
        <v>5544</v>
      </c>
      <c r="G1878" s="160" t="s">
        <v>4198</v>
      </c>
      <c r="H1878" t="s">
        <v>5512</v>
      </c>
      <c r="I1878" s="160" t="s">
        <v>4007</v>
      </c>
      <c r="J1878" t="s">
        <v>5545</v>
      </c>
      <c r="K1878" s="160" t="s">
        <v>4007</v>
      </c>
      <c r="L1878" t="s">
        <v>4145</v>
      </c>
    </row>
    <row r="1879" spans="1:12">
      <c r="A1879" s="15">
        <v>2310021400</v>
      </c>
      <c r="B1879" t="s">
        <v>5450</v>
      </c>
      <c r="C1879" t="s">
        <v>5543</v>
      </c>
      <c r="D1879" t="s">
        <v>5596</v>
      </c>
      <c r="E1879" t="s">
        <v>5617</v>
      </c>
      <c r="F1879" t="s">
        <v>5544</v>
      </c>
      <c r="G1879" s="160" t="s">
        <v>4198</v>
      </c>
      <c r="H1879" t="s">
        <v>5512</v>
      </c>
      <c r="I1879" s="160" t="s">
        <v>4007</v>
      </c>
      <c r="J1879" t="s">
        <v>5545</v>
      </c>
      <c r="K1879">
        <v>99</v>
      </c>
      <c r="L1879" t="s">
        <v>3999</v>
      </c>
    </row>
    <row r="1880" spans="1:12">
      <c r="A1880" s="15">
        <v>2310021401</v>
      </c>
      <c r="B1880" t="s">
        <v>5450</v>
      </c>
      <c r="C1880" t="s">
        <v>5543</v>
      </c>
      <c r="D1880" t="s">
        <v>5596</v>
      </c>
      <c r="E1880" t="s">
        <v>5618</v>
      </c>
      <c r="F1880" t="s">
        <v>5544</v>
      </c>
      <c r="G1880" s="160" t="s">
        <v>4198</v>
      </c>
      <c r="H1880" t="s">
        <v>5512</v>
      </c>
      <c r="I1880" s="160" t="s">
        <v>4007</v>
      </c>
      <c r="J1880" t="s">
        <v>5545</v>
      </c>
      <c r="K1880" s="160" t="s">
        <v>4007</v>
      </c>
      <c r="L1880" t="s">
        <v>4145</v>
      </c>
    </row>
    <row r="1881" spans="1:12">
      <c r="A1881" s="15">
        <v>2310021402</v>
      </c>
      <c r="B1881" t="s">
        <v>5450</v>
      </c>
      <c r="C1881" t="s">
        <v>5543</v>
      </c>
      <c r="D1881" t="s">
        <v>5596</v>
      </c>
      <c r="E1881" t="s">
        <v>5619</v>
      </c>
      <c r="F1881" t="s">
        <v>5544</v>
      </c>
      <c r="G1881" s="160" t="s">
        <v>4198</v>
      </c>
      <c r="H1881" t="s">
        <v>5512</v>
      </c>
      <c r="I1881" s="160" t="s">
        <v>4007</v>
      </c>
      <c r="J1881" t="s">
        <v>5545</v>
      </c>
      <c r="K1881" s="160" t="s">
        <v>4007</v>
      </c>
      <c r="L1881" t="s">
        <v>4145</v>
      </c>
    </row>
    <row r="1882" spans="1:12">
      <c r="A1882" s="15">
        <v>2310021403</v>
      </c>
      <c r="B1882" t="s">
        <v>5450</v>
      </c>
      <c r="C1882" t="s">
        <v>5543</v>
      </c>
      <c r="D1882" t="s">
        <v>5596</v>
      </c>
      <c r="E1882" t="s">
        <v>5620</v>
      </c>
      <c r="F1882" t="s">
        <v>5544</v>
      </c>
      <c r="G1882" s="160" t="s">
        <v>4198</v>
      </c>
      <c r="H1882" t="s">
        <v>5512</v>
      </c>
      <c r="I1882" s="160" t="s">
        <v>4007</v>
      </c>
      <c r="J1882" t="s">
        <v>5545</v>
      </c>
      <c r="K1882" s="160" t="s">
        <v>4007</v>
      </c>
      <c r="L1882" t="s">
        <v>4145</v>
      </c>
    </row>
    <row r="1883" spans="1:12">
      <c r="A1883" s="15">
        <v>2310021409</v>
      </c>
      <c r="B1883" t="s">
        <v>5450</v>
      </c>
      <c r="C1883" t="s">
        <v>5543</v>
      </c>
      <c r="D1883" t="s">
        <v>5596</v>
      </c>
      <c r="E1883" t="s">
        <v>5621</v>
      </c>
      <c r="F1883" t="s">
        <v>5544</v>
      </c>
      <c r="G1883" s="160" t="s">
        <v>4198</v>
      </c>
      <c r="H1883" t="s">
        <v>5512</v>
      </c>
      <c r="I1883" s="160" t="s">
        <v>4007</v>
      </c>
      <c r="J1883" t="s">
        <v>5545</v>
      </c>
      <c r="K1883" s="160" t="s">
        <v>4007</v>
      </c>
      <c r="L1883" t="s">
        <v>4145</v>
      </c>
    </row>
    <row r="1884" spans="1:12">
      <c r="A1884" s="15">
        <v>2310021410</v>
      </c>
      <c r="B1884" t="s">
        <v>5450</v>
      </c>
      <c r="C1884" t="s">
        <v>5543</v>
      </c>
      <c r="D1884" t="s">
        <v>5596</v>
      </c>
      <c r="E1884" t="s">
        <v>5622</v>
      </c>
      <c r="F1884" t="s">
        <v>5544</v>
      </c>
      <c r="G1884" s="160" t="s">
        <v>4198</v>
      </c>
      <c r="H1884" t="s">
        <v>5512</v>
      </c>
      <c r="I1884" s="160" t="s">
        <v>4007</v>
      </c>
      <c r="J1884" t="s">
        <v>5545</v>
      </c>
      <c r="K1884">
        <v>99</v>
      </c>
      <c r="L1884" t="s">
        <v>3999</v>
      </c>
    </row>
    <row r="1885" spans="1:12">
      <c r="A1885" s="15">
        <v>2310021411</v>
      </c>
      <c r="B1885" t="s">
        <v>5450</v>
      </c>
      <c r="C1885" t="s">
        <v>5543</v>
      </c>
      <c r="D1885" t="s">
        <v>5596</v>
      </c>
      <c r="E1885" t="s">
        <v>5623</v>
      </c>
      <c r="F1885" t="s">
        <v>5544</v>
      </c>
      <c r="G1885" s="160" t="s">
        <v>4198</v>
      </c>
      <c r="H1885" t="s">
        <v>5512</v>
      </c>
      <c r="I1885" s="160" t="s">
        <v>4007</v>
      </c>
      <c r="J1885" t="s">
        <v>5545</v>
      </c>
      <c r="K1885">
        <v>99</v>
      </c>
      <c r="L1885" t="s">
        <v>3999</v>
      </c>
    </row>
    <row r="1886" spans="1:12">
      <c r="A1886" s="15">
        <v>2310021412</v>
      </c>
      <c r="B1886" t="s">
        <v>5450</v>
      </c>
      <c r="C1886" t="s">
        <v>5543</v>
      </c>
      <c r="D1886" t="s">
        <v>5596</v>
      </c>
      <c r="E1886" t="s">
        <v>5624</v>
      </c>
      <c r="F1886" t="s">
        <v>5544</v>
      </c>
      <c r="G1886" s="160" t="s">
        <v>4198</v>
      </c>
      <c r="H1886" t="s">
        <v>5512</v>
      </c>
      <c r="I1886" s="160" t="s">
        <v>4007</v>
      </c>
      <c r="J1886" t="s">
        <v>5545</v>
      </c>
      <c r="K1886">
        <v>99</v>
      </c>
      <c r="L1886" t="s">
        <v>3999</v>
      </c>
    </row>
    <row r="1887" spans="1:12">
      <c r="A1887" s="15">
        <v>2310021450</v>
      </c>
      <c r="B1887" t="s">
        <v>5450</v>
      </c>
      <c r="C1887" t="s">
        <v>5543</v>
      </c>
      <c r="D1887" t="s">
        <v>5596</v>
      </c>
      <c r="E1887" t="s">
        <v>5574</v>
      </c>
      <c r="F1887" t="s">
        <v>5544</v>
      </c>
      <c r="G1887" s="160" t="s">
        <v>4198</v>
      </c>
      <c r="H1887" t="s">
        <v>5512</v>
      </c>
      <c r="I1887" s="160" t="s">
        <v>4007</v>
      </c>
      <c r="J1887" t="s">
        <v>5545</v>
      </c>
      <c r="K1887">
        <v>99</v>
      </c>
      <c r="L1887" t="s">
        <v>3999</v>
      </c>
    </row>
    <row r="1888" spans="1:12">
      <c r="A1888" s="15">
        <v>2310021500</v>
      </c>
      <c r="B1888" t="s">
        <v>5450</v>
      </c>
      <c r="C1888" t="s">
        <v>5543</v>
      </c>
      <c r="D1888" t="s">
        <v>5596</v>
      </c>
      <c r="E1888" t="s">
        <v>5625</v>
      </c>
      <c r="F1888" t="s">
        <v>5544</v>
      </c>
      <c r="G1888" s="160" t="s">
        <v>4198</v>
      </c>
      <c r="H1888" t="s">
        <v>5512</v>
      </c>
      <c r="I1888" s="160" t="s">
        <v>4007</v>
      </c>
      <c r="J1888" t="s">
        <v>5545</v>
      </c>
      <c r="K1888">
        <v>99</v>
      </c>
      <c r="L1888" t="s">
        <v>3999</v>
      </c>
    </row>
    <row r="1889" spans="1:12">
      <c r="A1889" s="15">
        <v>2310021501</v>
      </c>
      <c r="B1889" t="s">
        <v>5450</v>
      </c>
      <c r="C1889" t="s">
        <v>5543</v>
      </c>
      <c r="D1889" t="s">
        <v>5596</v>
      </c>
      <c r="E1889" t="s">
        <v>5576</v>
      </c>
      <c r="F1889" t="s">
        <v>5544</v>
      </c>
      <c r="G1889" s="160" t="s">
        <v>4198</v>
      </c>
      <c r="H1889" t="s">
        <v>5512</v>
      </c>
      <c r="I1889" s="160" t="s">
        <v>4007</v>
      </c>
      <c r="J1889" t="s">
        <v>5545</v>
      </c>
      <c r="K1889">
        <v>99</v>
      </c>
      <c r="L1889" t="s">
        <v>3999</v>
      </c>
    </row>
    <row r="1890" spans="1:12">
      <c r="A1890" s="15">
        <v>2310021502</v>
      </c>
      <c r="B1890" t="s">
        <v>5450</v>
      </c>
      <c r="C1890" t="s">
        <v>5543</v>
      </c>
      <c r="D1890" t="s">
        <v>5596</v>
      </c>
      <c r="E1890" t="s">
        <v>5577</v>
      </c>
      <c r="F1890" t="s">
        <v>5544</v>
      </c>
      <c r="G1890" s="160" t="s">
        <v>4198</v>
      </c>
      <c r="H1890" t="s">
        <v>5512</v>
      </c>
      <c r="I1890" s="160" t="s">
        <v>4007</v>
      </c>
      <c r="J1890" t="s">
        <v>5545</v>
      </c>
      <c r="K1890">
        <v>99</v>
      </c>
      <c r="L1890" t="s">
        <v>3999</v>
      </c>
    </row>
    <row r="1891" spans="1:12">
      <c r="A1891" s="15">
        <v>2310021503</v>
      </c>
      <c r="B1891" t="s">
        <v>5450</v>
      </c>
      <c r="C1891" t="s">
        <v>5543</v>
      </c>
      <c r="D1891" t="s">
        <v>5596</v>
      </c>
      <c r="E1891" t="s">
        <v>5578</v>
      </c>
      <c r="F1891" t="s">
        <v>5544</v>
      </c>
      <c r="G1891" s="160" t="s">
        <v>4198</v>
      </c>
      <c r="H1891" t="s">
        <v>5512</v>
      </c>
      <c r="I1891" s="160" t="s">
        <v>4007</v>
      </c>
      <c r="J1891" t="s">
        <v>5545</v>
      </c>
      <c r="K1891">
        <v>99</v>
      </c>
      <c r="L1891" t="s">
        <v>3999</v>
      </c>
    </row>
    <row r="1892" spans="1:12">
      <c r="A1892" s="15">
        <v>2310021504</v>
      </c>
      <c r="B1892" t="s">
        <v>5450</v>
      </c>
      <c r="C1892" t="s">
        <v>5543</v>
      </c>
      <c r="D1892" t="s">
        <v>5596</v>
      </c>
      <c r="E1892" t="s">
        <v>5579</v>
      </c>
      <c r="F1892" t="s">
        <v>5544</v>
      </c>
      <c r="G1892" s="160" t="s">
        <v>4198</v>
      </c>
      <c r="H1892" t="s">
        <v>5512</v>
      </c>
      <c r="I1892" s="160" t="s">
        <v>4007</v>
      </c>
      <c r="J1892" t="s">
        <v>5545</v>
      </c>
      <c r="K1892">
        <v>99</v>
      </c>
      <c r="L1892" t="s">
        <v>3999</v>
      </c>
    </row>
    <row r="1893" spans="1:12">
      <c r="A1893" s="15">
        <v>2310021505</v>
      </c>
      <c r="B1893" t="s">
        <v>5450</v>
      </c>
      <c r="C1893" t="s">
        <v>5543</v>
      </c>
      <c r="D1893" t="s">
        <v>5596</v>
      </c>
      <c r="E1893" t="s">
        <v>5580</v>
      </c>
      <c r="F1893" t="s">
        <v>5544</v>
      </c>
      <c r="G1893" s="160" t="s">
        <v>4198</v>
      </c>
      <c r="H1893" t="s">
        <v>5512</v>
      </c>
      <c r="I1893" s="160" t="s">
        <v>4007</v>
      </c>
      <c r="J1893" t="s">
        <v>5545</v>
      </c>
      <c r="K1893">
        <v>99</v>
      </c>
      <c r="L1893" t="s">
        <v>3999</v>
      </c>
    </row>
    <row r="1894" spans="1:12">
      <c r="A1894" s="15">
        <v>2310021506</v>
      </c>
      <c r="B1894" t="s">
        <v>5450</v>
      </c>
      <c r="C1894" t="s">
        <v>5543</v>
      </c>
      <c r="D1894" t="s">
        <v>5596</v>
      </c>
      <c r="E1894" t="s">
        <v>5581</v>
      </c>
      <c r="F1894" t="s">
        <v>5544</v>
      </c>
      <c r="G1894" s="160" t="s">
        <v>4198</v>
      </c>
      <c r="H1894" t="s">
        <v>5512</v>
      </c>
      <c r="I1894" s="160" t="s">
        <v>4007</v>
      </c>
      <c r="J1894" t="s">
        <v>5545</v>
      </c>
      <c r="K1894">
        <v>99</v>
      </c>
      <c r="L1894" t="s">
        <v>3999</v>
      </c>
    </row>
    <row r="1895" spans="1:12">
      <c r="A1895" s="15">
        <v>2310021509</v>
      </c>
      <c r="B1895" t="s">
        <v>5450</v>
      </c>
      <c r="C1895" t="s">
        <v>5543</v>
      </c>
      <c r="D1895" t="s">
        <v>5596</v>
      </c>
      <c r="E1895" t="s">
        <v>5575</v>
      </c>
      <c r="F1895" t="s">
        <v>5544</v>
      </c>
      <c r="G1895" s="160" t="s">
        <v>4198</v>
      </c>
      <c r="H1895" t="s">
        <v>5512</v>
      </c>
      <c r="I1895" s="160" t="s">
        <v>4007</v>
      </c>
      <c r="J1895" t="s">
        <v>5545</v>
      </c>
      <c r="K1895">
        <v>99</v>
      </c>
      <c r="L1895" t="s">
        <v>3999</v>
      </c>
    </row>
    <row r="1896" spans="1:12">
      <c r="A1896" s="15">
        <v>2310021600</v>
      </c>
      <c r="B1896" t="s">
        <v>5450</v>
      </c>
      <c r="C1896" t="s">
        <v>5543</v>
      </c>
      <c r="D1896" t="s">
        <v>5596</v>
      </c>
      <c r="E1896" t="s">
        <v>5626</v>
      </c>
      <c r="F1896" t="s">
        <v>5544</v>
      </c>
      <c r="G1896" s="160" t="s">
        <v>4198</v>
      </c>
      <c r="H1896" t="s">
        <v>5512</v>
      </c>
      <c r="I1896" s="160" t="s">
        <v>4007</v>
      </c>
      <c r="J1896" t="s">
        <v>5545</v>
      </c>
      <c r="K1896">
        <v>99</v>
      </c>
      <c r="L1896" t="s">
        <v>3999</v>
      </c>
    </row>
    <row r="1897" spans="1:12">
      <c r="A1897" s="15">
        <v>2310021601</v>
      </c>
      <c r="B1897" t="s">
        <v>5450</v>
      </c>
      <c r="C1897" t="s">
        <v>5543</v>
      </c>
      <c r="D1897" t="s">
        <v>5596</v>
      </c>
      <c r="E1897" t="s">
        <v>5627</v>
      </c>
      <c r="F1897" t="s">
        <v>5544</v>
      </c>
      <c r="G1897" s="160" t="s">
        <v>4198</v>
      </c>
      <c r="H1897" t="s">
        <v>5512</v>
      </c>
      <c r="I1897" s="160" t="s">
        <v>4007</v>
      </c>
      <c r="J1897" t="s">
        <v>5545</v>
      </c>
      <c r="K1897">
        <v>99</v>
      </c>
      <c r="L1897" t="s">
        <v>3999</v>
      </c>
    </row>
    <row r="1898" spans="1:12">
      <c r="A1898" s="15">
        <v>2310021602</v>
      </c>
      <c r="B1898" t="s">
        <v>5450</v>
      </c>
      <c r="C1898" t="s">
        <v>5543</v>
      </c>
      <c r="D1898" t="s">
        <v>5596</v>
      </c>
      <c r="E1898" t="s">
        <v>5628</v>
      </c>
      <c r="F1898" t="s">
        <v>5544</v>
      </c>
      <c r="G1898" s="160" t="s">
        <v>4198</v>
      </c>
      <c r="H1898" t="s">
        <v>5512</v>
      </c>
      <c r="I1898" s="160" t="s">
        <v>4007</v>
      </c>
      <c r="J1898" t="s">
        <v>5545</v>
      </c>
      <c r="K1898">
        <v>99</v>
      </c>
      <c r="L1898" t="s">
        <v>3999</v>
      </c>
    </row>
    <row r="1899" spans="1:12">
      <c r="A1899" s="15">
        <v>2310021603</v>
      </c>
      <c r="B1899" t="s">
        <v>5450</v>
      </c>
      <c r="C1899" t="s">
        <v>5543</v>
      </c>
      <c r="D1899" t="s">
        <v>5596</v>
      </c>
      <c r="E1899" t="s">
        <v>5629</v>
      </c>
      <c r="F1899" t="s">
        <v>5544</v>
      </c>
      <c r="G1899" s="160" t="s">
        <v>4198</v>
      </c>
      <c r="H1899" t="s">
        <v>5512</v>
      </c>
      <c r="I1899" s="160" t="s">
        <v>4007</v>
      </c>
      <c r="J1899" t="s">
        <v>5545</v>
      </c>
      <c r="K1899">
        <v>99</v>
      </c>
      <c r="L1899" t="s">
        <v>3999</v>
      </c>
    </row>
    <row r="1900" spans="1:12">
      <c r="A1900" s="15">
        <v>2310021604</v>
      </c>
      <c r="B1900" t="s">
        <v>5450</v>
      </c>
      <c r="C1900" t="s">
        <v>5543</v>
      </c>
      <c r="D1900" t="s">
        <v>5596</v>
      </c>
      <c r="E1900" t="s">
        <v>5630</v>
      </c>
      <c r="F1900" t="s">
        <v>5544</v>
      </c>
      <c r="G1900" s="160" t="s">
        <v>4198</v>
      </c>
      <c r="H1900" t="s">
        <v>5512</v>
      </c>
      <c r="I1900" s="160" t="s">
        <v>4007</v>
      </c>
      <c r="J1900" t="s">
        <v>5545</v>
      </c>
      <c r="K1900">
        <v>99</v>
      </c>
      <c r="L1900" t="s">
        <v>3999</v>
      </c>
    </row>
    <row r="1901" spans="1:12">
      <c r="A1901" s="15">
        <v>2310021605</v>
      </c>
      <c r="B1901" t="s">
        <v>5450</v>
      </c>
      <c r="C1901" t="s">
        <v>5543</v>
      </c>
      <c r="D1901" t="s">
        <v>5596</v>
      </c>
      <c r="E1901" t="s">
        <v>5631</v>
      </c>
      <c r="F1901" t="s">
        <v>5544</v>
      </c>
      <c r="G1901" s="160" t="s">
        <v>4198</v>
      </c>
      <c r="H1901" t="s">
        <v>5512</v>
      </c>
      <c r="I1901" s="160" t="s">
        <v>4007</v>
      </c>
      <c r="J1901" t="s">
        <v>5545</v>
      </c>
      <c r="K1901">
        <v>99</v>
      </c>
      <c r="L1901" t="s">
        <v>3999</v>
      </c>
    </row>
    <row r="1902" spans="1:12">
      <c r="A1902" s="15">
        <v>2310021700</v>
      </c>
      <c r="B1902" t="s">
        <v>5450</v>
      </c>
      <c r="C1902" t="s">
        <v>5543</v>
      </c>
      <c r="D1902" t="s">
        <v>5596</v>
      </c>
      <c r="E1902" t="s">
        <v>5632</v>
      </c>
      <c r="F1902" t="s">
        <v>5544</v>
      </c>
      <c r="G1902" s="160" t="s">
        <v>4198</v>
      </c>
      <c r="H1902" t="s">
        <v>5512</v>
      </c>
      <c r="I1902" s="160" t="s">
        <v>4007</v>
      </c>
      <c r="J1902" t="s">
        <v>5545</v>
      </c>
      <c r="K1902">
        <v>99</v>
      </c>
      <c r="L1902" t="s">
        <v>3999</v>
      </c>
    </row>
    <row r="1903" spans="1:12">
      <c r="A1903" s="15">
        <v>2310021801</v>
      </c>
      <c r="B1903" t="s">
        <v>5450</v>
      </c>
      <c r="C1903" t="s">
        <v>5543</v>
      </c>
      <c r="D1903" t="s">
        <v>5596</v>
      </c>
      <c r="E1903" t="s">
        <v>5633</v>
      </c>
      <c r="F1903" t="s">
        <v>5544</v>
      </c>
      <c r="G1903" s="160" t="s">
        <v>4198</v>
      </c>
      <c r="H1903" t="s">
        <v>5512</v>
      </c>
      <c r="I1903" s="160" t="s">
        <v>4007</v>
      </c>
      <c r="J1903" t="s">
        <v>5545</v>
      </c>
      <c r="K1903" s="160" t="s">
        <v>4007</v>
      </c>
      <c r="L1903" t="s">
        <v>4145</v>
      </c>
    </row>
    <row r="1904" spans="1:12">
      <c r="A1904" s="15">
        <v>2310021802</v>
      </c>
      <c r="B1904" t="s">
        <v>5450</v>
      </c>
      <c r="C1904" t="s">
        <v>5543</v>
      </c>
      <c r="D1904" t="s">
        <v>5596</v>
      </c>
      <c r="E1904" t="s">
        <v>4743</v>
      </c>
      <c r="F1904" t="s">
        <v>5544</v>
      </c>
      <c r="G1904" s="160" t="s">
        <v>4198</v>
      </c>
      <c r="H1904" t="s">
        <v>5512</v>
      </c>
      <c r="I1904" s="160" t="s">
        <v>4007</v>
      </c>
      <c r="J1904" t="s">
        <v>5545</v>
      </c>
      <c r="K1904" s="160" t="s">
        <v>4007</v>
      </c>
      <c r="L1904" t="s">
        <v>4145</v>
      </c>
    </row>
    <row r="1905" spans="1:12">
      <c r="A1905" s="15">
        <v>2310021803</v>
      </c>
      <c r="B1905" t="s">
        <v>5450</v>
      </c>
      <c r="C1905" t="s">
        <v>5543</v>
      </c>
      <c r="D1905" t="s">
        <v>5596</v>
      </c>
      <c r="E1905" t="s">
        <v>5634</v>
      </c>
      <c r="F1905" t="s">
        <v>5544</v>
      </c>
      <c r="G1905" s="160" t="s">
        <v>4198</v>
      </c>
      <c r="H1905" t="s">
        <v>5512</v>
      </c>
      <c r="I1905" s="160" t="s">
        <v>4007</v>
      </c>
      <c r="J1905" t="s">
        <v>5545</v>
      </c>
      <c r="K1905" s="160" t="s">
        <v>4007</v>
      </c>
      <c r="L1905" t="s">
        <v>4145</v>
      </c>
    </row>
    <row r="1906" spans="1:12">
      <c r="A1906" s="15">
        <v>2310022000</v>
      </c>
      <c r="B1906" t="s">
        <v>5450</v>
      </c>
      <c r="C1906" t="s">
        <v>5543</v>
      </c>
      <c r="D1906" t="s">
        <v>5635</v>
      </c>
      <c r="E1906" t="s">
        <v>5532</v>
      </c>
      <c r="F1906" t="s">
        <v>5544</v>
      </c>
      <c r="G1906" s="160" t="s">
        <v>4198</v>
      </c>
      <c r="H1906" t="s">
        <v>5512</v>
      </c>
      <c r="I1906" s="160" t="s">
        <v>4007</v>
      </c>
      <c r="J1906" t="s">
        <v>5545</v>
      </c>
      <c r="K1906">
        <v>99</v>
      </c>
      <c r="L1906" t="s">
        <v>3999</v>
      </c>
    </row>
    <row r="1907" spans="1:12">
      <c r="A1907" s="15">
        <v>2310022010</v>
      </c>
      <c r="B1907" t="s">
        <v>5450</v>
      </c>
      <c r="C1907" t="s">
        <v>5543</v>
      </c>
      <c r="D1907" t="s">
        <v>5635</v>
      </c>
      <c r="E1907" t="s">
        <v>5597</v>
      </c>
      <c r="F1907" t="s">
        <v>5544</v>
      </c>
      <c r="G1907" s="160" t="s">
        <v>4198</v>
      </c>
      <c r="H1907" t="s">
        <v>5512</v>
      </c>
      <c r="I1907" s="160" t="s">
        <v>4007</v>
      </c>
      <c r="J1907" t="s">
        <v>5545</v>
      </c>
      <c r="K1907">
        <v>99</v>
      </c>
      <c r="L1907" t="s">
        <v>3999</v>
      </c>
    </row>
    <row r="1908" spans="1:12">
      <c r="A1908" s="15">
        <v>2310022051</v>
      </c>
      <c r="B1908" t="s">
        <v>5450</v>
      </c>
      <c r="C1908" t="s">
        <v>5543</v>
      </c>
      <c r="D1908" t="s">
        <v>5635</v>
      </c>
      <c r="E1908" t="s">
        <v>5636</v>
      </c>
      <c r="F1908" t="s">
        <v>5544</v>
      </c>
      <c r="G1908" s="160" t="s">
        <v>4198</v>
      </c>
      <c r="H1908" t="s">
        <v>5512</v>
      </c>
      <c r="I1908" s="160" t="s">
        <v>4007</v>
      </c>
      <c r="J1908" t="s">
        <v>5545</v>
      </c>
      <c r="K1908" s="160" t="s">
        <v>4007</v>
      </c>
      <c r="L1908" t="s">
        <v>4145</v>
      </c>
    </row>
    <row r="1909" spans="1:12">
      <c r="A1909" s="15">
        <v>2310022090</v>
      </c>
      <c r="B1909" t="s">
        <v>5450</v>
      </c>
      <c r="C1909" t="s">
        <v>5543</v>
      </c>
      <c r="D1909" t="s">
        <v>5635</v>
      </c>
      <c r="E1909" t="s">
        <v>5637</v>
      </c>
      <c r="F1909" t="s">
        <v>5544</v>
      </c>
      <c r="G1909" s="160" t="s">
        <v>4198</v>
      </c>
      <c r="H1909" t="s">
        <v>5512</v>
      </c>
      <c r="I1909" s="160" t="s">
        <v>4007</v>
      </c>
      <c r="J1909" t="s">
        <v>5545</v>
      </c>
      <c r="K1909" s="160" t="s">
        <v>4007</v>
      </c>
      <c r="L1909" t="s">
        <v>4145</v>
      </c>
    </row>
    <row r="1910" spans="1:12">
      <c r="A1910" s="15">
        <v>2310022101</v>
      </c>
      <c r="B1910" t="s">
        <v>5450</v>
      </c>
      <c r="C1910" t="s">
        <v>5543</v>
      </c>
      <c r="D1910" t="s">
        <v>5635</v>
      </c>
      <c r="E1910" t="s">
        <v>5601</v>
      </c>
      <c r="F1910" t="s">
        <v>5544</v>
      </c>
      <c r="G1910" s="160" t="s">
        <v>4198</v>
      </c>
      <c r="H1910" t="s">
        <v>5512</v>
      </c>
      <c r="I1910" s="160" t="s">
        <v>4007</v>
      </c>
      <c r="J1910" t="s">
        <v>5545</v>
      </c>
      <c r="K1910" s="160" t="s">
        <v>4007</v>
      </c>
      <c r="L1910" t="s">
        <v>4145</v>
      </c>
    </row>
    <row r="1911" spans="1:12">
      <c r="A1911" s="15">
        <v>2310022102</v>
      </c>
      <c r="B1911" t="s">
        <v>5450</v>
      </c>
      <c r="C1911" t="s">
        <v>5543</v>
      </c>
      <c r="D1911" t="s">
        <v>5635</v>
      </c>
      <c r="E1911" t="s">
        <v>5602</v>
      </c>
      <c r="F1911" t="s">
        <v>5544</v>
      </c>
      <c r="G1911" s="160" t="s">
        <v>4198</v>
      </c>
      <c r="H1911" t="s">
        <v>5512</v>
      </c>
      <c r="I1911" s="160" t="s">
        <v>4007</v>
      </c>
      <c r="J1911" t="s">
        <v>5545</v>
      </c>
      <c r="K1911" s="160" t="s">
        <v>4007</v>
      </c>
      <c r="L1911" t="s">
        <v>4145</v>
      </c>
    </row>
    <row r="1912" spans="1:12">
      <c r="A1912" s="15">
        <v>2310022103</v>
      </c>
      <c r="B1912" t="s">
        <v>5450</v>
      </c>
      <c r="C1912" t="s">
        <v>5543</v>
      </c>
      <c r="D1912" t="s">
        <v>5635</v>
      </c>
      <c r="E1912" t="s">
        <v>5603</v>
      </c>
      <c r="F1912" t="s">
        <v>5544</v>
      </c>
      <c r="G1912" s="160" t="s">
        <v>4198</v>
      </c>
      <c r="H1912" t="s">
        <v>5512</v>
      </c>
      <c r="I1912" s="160" t="s">
        <v>4007</v>
      </c>
      <c r="J1912" t="s">
        <v>5545</v>
      </c>
      <c r="K1912" s="160" t="s">
        <v>4007</v>
      </c>
      <c r="L1912" t="s">
        <v>4145</v>
      </c>
    </row>
    <row r="1913" spans="1:12">
      <c r="A1913" s="15">
        <v>2310022105</v>
      </c>
      <c r="B1913" t="s">
        <v>5450</v>
      </c>
      <c r="C1913" t="s">
        <v>5543</v>
      </c>
      <c r="D1913" t="s">
        <v>5635</v>
      </c>
      <c r="E1913" t="s">
        <v>5638</v>
      </c>
      <c r="F1913" t="s">
        <v>5544</v>
      </c>
      <c r="G1913" s="160" t="s">
        <v>4198</v>
      </c>
      <c r="H1913" t="s">
        <v>5512</v>
      </c>
      <c r="I1913" s="160" t="s">
        <v>4007</v>
      </c>
      <c r="J1913" t="s">
        <v>5545</v>
      </c>
      <c r="K1913">
        <v>99</v>
      </c>
      <c r="L1913" t="s">
        <v>3999</v>
      </c>
    </row>
    <row r="1914" spans="1:12">
      <c r="A1914" s="15">
        <v>2310022109</v>
      </c>
      <c r="B1914" t="s">
        <v>5450</v>
      </c>
      <c r="C1914" t="s">
        <v>5543</v>
      </c>
      <c r="D1914" t="s">
        <v>5635</v>
      </c>
      <c r="E1914" t="s">
        <v>5604</v>
      </c>
      <c r="F1914" t="s">
        <v>5544</v>
      </c>
      <c r="G1914" s="160" t="s">
        <v>4198</v>
      </c>
      <c r="H1914" t="s">
        <v>5512</v>
      </c>
      <c r="I1914" s="160" t="s">
        <v>4007</v>
      </c>
      <c r="J1914" t="s">
        <v>5545</v>
      </c>
      <c r="K1914" s="160" t="s">
        <v>4007</v>
      </c>
      <c r="L1914" t="s">
        <v>4145</v>
      </c>
    </row>
    <row r="1915" spans="1:12">
      <c r="A1915" s="15">
        <v>2310022201</v>
      </c>
      <c r="B1915" t="s">
        <v>5450</v>
      </c>
      <c r="C1915" t="s">
        <v>5543</v>
      </c>
      <c r="D1915" t="s">
        <v>5635</v>
      </c>
      <c r="E1915" t="s">
        <v>5605</v>
      </c>
      <c r="F1915" t="s">
        <v>5544</v>
      </c>
      <c r="G1915" s="160" t="s">
        <v>4198</v>
      </c>
      <c r="H1915" t="s">
        <v>5512</v>
      </c>
      <c r="I1915" s="160" t="s">
        <v>4007</v>
      </c>
      <c r="J1915" t="s">
        <v>5545</v>
      </c>
      <c r="K1915" s="160" t="s">
        <v>4007</v>
      </c>
      <c r="L1915" t="s">
        <v>4145</v>
      </c>
    </row>
    <row r="1916" spans="1:12">
      <c r="A1916" s="15">
        <v>2310022202</v>
      </c>
      <c r="B1916" t="s">
        <v>5450</v>
      </c>
      <c r="C1916" t="s">
        <v>5543</v>
      </c>
      <c r="D1916" t="s">
        <v>5635</v>
      </c>
      <c r="E1916" t="s">
        <v>5606</v>
      </c>
      <c r="F1916" t="s">
        <v>5544</v>
      </c>
      <c r="G1916" s="160" t="s">
        <v>4198</v>
      </c>
      <c r="H1916" t="s">
        <v>5512</v>
      </c>
      <c r="I1916" s="160" t="s">
        <v>4007</v>
      </c>
      <c r="J1916" t="s">
        <v>5545</v>
      </c>
      <c r="K1916" s="160" t="s">
        <v>4007</v>
      </c>
      <c r="L1916" t="s">
        <v>4145</v>
      </c>
    </row>
    <row r="1917" spans="1:12">
      <c r="A1917" s="15">
        <v>2310022203</v>
      </c>
      <c r="B1917" t="s">
        <v>5450</v>
      </c>
      <c r="C1917" t="s">
        <v>5543</v>
      </c>
      <c r="D1917" t="s">
        <v>5635</v>
      </c>
      <c r="E1917" t="s">
        <v>5607</v>
      </c>
      <c r="F1917" t="s">
        <v>5544</v>
      </c>
      <c r="G1917" s="160" t="s">
        <v>4198</v>
      </c>
      <c r="H1917" t="s">
        <v>5512</v>
      </c>
      <c r="I1917" s="160" t="s">
        <v>4007</v>
      </c>
      <c r="J1917" t="s">
        <v>5545</v>
      </c>
      <c r="K1917" s="160" t="s">
        <v>4007</v>
      </c>
      <c r="L1917" t="s">
        <v>4145</v>
      </c>
    </row>
    <row r="1918" spans="1:12">
      <c r="A1918" s="15">
        <v>2310022300</v>
      </c>
      <c r="B1918" t="s">
        <v>5450</v>
      </c>
      <c r="C1918" t="s">
        <v>5543</v>
      </c>
      <c r="D1918" t="s">
        <v>5635</v>
      </c>
      <c r="E1918" t="s">
        <v>5639</v>
      </c>
      <c r="F1918" t="s">
        <v>5544</v>
      </c>
      <c r="G1918" s="160" t="s">
        <v>4198</v>
      </c>
      <c r="H1918" t="s">
        <v>5512</v>
      </c>
      <c r="I1918" s="160" t="s">
        <v>4007</v>
      </c>
      <c r="J1918" t="s">
        <v>5545</v>
      </c>
      <c r="K1918">
        <v>99</v>
      </c>
      <c r="L1918" t="s">
        <v>3999</v>
      </c>
    </row>
    <row r="1919" spans="1:12">
      <c r="A1919" s="15">
        <v>2310022301</v>
      </c>
      <c r="B1919" t="s">
        <v>5450</v>
      </c>
      <c r="C1919" t="s">
        <v>5543</v>
      </c>
      <c r="D1919" t="s">
        <v>5635</v>
      </c>
      <c r="E1919" t="s">
        <v>5611</v>
      </c>
      <c r="F1919" t="s">
        <v>5544</v>
      </c>
      <c r="G1919" s="160" t="s">
        <v>4198</v>
      </c>
      <c r="H1919" t="s">
        <v>5512</v>
      </c>
      <c r="I1919" s="160" t="s">
        <v>4007</v>
      </c>
      <c r="J1919" t="s">
        <v>5545</v>
      </c>
      <c r="K1919" s="160" t="s">
        <v>4007</v>
      </c>
      <c r="L1919" t="s">
        <v>4145</v>
      </c>
    </row>
    <row r="1920" spans="1:12">
      <c r="A1920" s="15">
        <v>2310022302</v>
      </c>
      <c r="B1920" t="s">
        <v>5450</v>
      </c>
      <c r="C1920" t="s">
        <v>5543</v>
      </c>
      <c r="D1920" t="s">
        <v>5635</v>
      </c>
      <c r="E1920" t="s">
        <v>5612</v>
      </c>
      <c r="F1920" t="s">
        <v>5544</v>
      </c>
      <c r="G1920" s="160" t="s">
        <v>4198</v>
      </c>
      <c r="H1920" t="s">
        <v>5512</v>
      </c>
      <c r="I1920" s="160" t="s">
        <v>4007</v>
      </c>
      <c r="J1920" t="s">
        <v>5545</v>
      </c>
      <c r="K1920" s="160" t="s">
        <v>4007</v>
      </c>
      <c r="L1920" t="s">
        <v>4145</v>
      </c>
    </row>
    <row r="1921" spans="1:12">
      <c r="A1921" s="15">
        <v>2310022303</v>
      </c>
      <c r="B1921" t="s">
        <v>5450</v>
      </c>
      <c r="C1921" t="s">
        <v>5543</v>
      </c>
      <c r="D1921" t="s">
        <v>5635</v>
      </c>
      <c r="E1921" t="s">
        <v>5613</v>
      </c>
      <c r="F1921" t="s">
        <v>5544</v>
      </c>
      <c r="G1921" s="160" t="s">
        <v>4198</v>
      </c>
      <c r="H1921" t="s">
        <v>5512</v>
      </c>
      <c r="I1921" s="160" t="s">
        <v>4007</v>
      </c>
      <c r="J1921" t="s">
        <v>5545</v>
      </c>
      <c r="K1921" s="160" t="s">
        <v>4007</v>
      </c>
      <c r="L1921" t="s">
        <v>4145</v>
      </c>
    </row>
    <row r="1922" spans="1:12">
      <c r="A1922" s="15">
        <v>2310022401</v>
      </c>
      <c r="B1922" t="s">
        <v>5450</v>
      </c>
      <c r="C1922" t="s">
        <v>5543</v>
      </c>
      <c r="D1922" t="s">
        <v>5635</v>
      </c>
      <c r="E1922" t="s">
        <v>5618</v>
      </c>
      <c r="F1922" t="s">
        <v>5544</v>
      </c>
      <c r="G1922" s="160" t="s">
        <v>4198</v>
      </c>
      <c r="H1922" t="s">
        <v>5512</v>
      </c>
      <c r="I1922" s="160" t="s">
        <v>4007</v>
      </c>
      <c r="J1922" t="s">
        <v>5545</v>
      </c>
      <c r="K1922" s="160" t="s">
        <v>4007</v>
      </c>
      <c r="L1922" t="s">
        <v>4145</v>
      </c>
    </row>
    <row r="1923" spans="1:12">
      <c r="A1923" s="15">
        <v>2310022402</v>
      </c>
      <c r="B1923" t="s">
        <v>5450</v>
      </c>
      <c r="C1923" t="s">
        <v>5543</v>
      </c>
      <c r="D1923" t="s">
        <v>5635</v>
      </c>
      <c r="E1923" t="s">
        <v>5619</v>
      </c>
      <c r="F1923" t="s">
        <v>5544</v>
      </c>
      <c r="G1923" s="160" t="s">
        <v>4198</v>
      </c>
      <c r="H1923" t="s">
        <v>5512</v>
      </c>
      <c r="I1923" s="160" t="s">
        <v>4007</v>
      </c>
      <c r="J1923" t="s">
        <v>5545</v>
      </c>
      <c r="K1923" s="160" t="s">
        <v>4007</v>
      </c>
      <c r="L1923" t="s">
        <v>4145</v>
      </c>
    </row>
    <row r="1924" spans="1:12">
      <c r="A1924" s="15">
        <v>2310022403</v>
      </c>
      <c r="B1924" t="s">
        <v>5450</v>
      </c>
      <c r="C1924" t="s">
        <v>5543</v>
      </c>
      <c r="D1924" t="s">
        <v>5635</v>
      </c>
      <c r="E1924" t="s">
        <v>5620</v>
      </c>
      <c r="F1924" t="s">
        <v>5544</v>
      </c>
      <c r="G1924" s="160" t="s">
        <v>4198</v>
      </c>
      <c r="H1924" t="s">
        <v>5512</v>
      </c>
      <c r="I1924" s="160" t="s">
        <v>4007</v>
      </c>
      <c r="J1924" t="s">
        <v>5545</v>
      </c>
      <c r="K1924" s="160" t="s">
        <v>4007</v>
      </c>
      <c r="L1924" t="s">
        <v>4145</v>
      </c>
    </row>
    <row r="1925" spans="1:12">
      <c r="A1925" s="15">
        <v>2310022409</v>
      </c>
      <c r="B1925" t="s">
        <v>5450</v>
      </c>
      <c r="C1925" t="s">
        <v>5543</v>
      </c>
      <c r="D1925" t="s">
        <v>5635</v>
      </c>
      <c r="E1925" t="s">
        <v>5621</v>
      </c>
      <c r="F1925" t="s">
        <v>5544</v>
      </c>
      <c r="G1925" s="160" t="s">
        <v>4198</v>
      </c>
      <c r="H1925" t="s">
        <v>5512</v>
      </c>
      <c r="I1925" s="160" t="s">
        <v>4007</v>
      </c>
      <c r="J1925" t="s">
        <v>5545</v>
      </c>
      <c r="K1925" s="160" t="s">
        <v>4007</v>
      </c>
      <c r="L1925" t="s">
        <v>4145</v>
      </c>
    </row>
    <row r="1926" spans="1:12">
      <c r="A1926" s="15">
        <v>2310022410</v>
      </c>
      <c r="B1926" t="s">
        <v>5450</v>
      </c>
      <c r="C1926" t="s">
        <v>5543</v>
      </c>
      <c r="D1926" t="s">
        <v>5635</v>
      </c>
      <c r="E1926" t="s">
        <v>5622</v>
      </c>
      <c r="F1926" t="s">
        <v>5544</v>
      </c>
      <c r="G1926" s="160" t="s">
        <v>4198</v>
      </c>
      <c r="H1926" t="s">
        <v>5512</v>
      </c>
      <c r="I1926" s="160" t="s">
        <v>4007</v>
      </c>
      <c r="J1926" t="s">
        <v>5545</v>
      </c>
      <c r="K1926">
        <v>99</v>
      </c>
      <c r="L1926" t="s">
        <v>3999</v>
      </c>
    </row>
    <row r="1927" spans="1:12">
      <c r="A1927" s="15">
        <v>2310022420</v>
      </c>
      <c r="B1927" t="s">
        <v>5450</v>
      </c>
      <c r="C1927" t="s">
        <v>5543</v>
      </c>
      <c r="D1927" t="s">
        <v>5635</v>
      </c>
      <c r="E1927" t="s">
        <v>5640</v>
      </c>
      <c r="F1927" t="s">
        <v>5544</v>
      </c>
      <c r="G1927" s="160" t="s">
        <v>4198</v>
      </c>
      <c r="H1927" t="s">
        <v>5512</v>
      </c>
      <c r="I1927" s="160" t="s">
        <v>4007</v>
      </c>
      <c r="J1927" t="s">
        <v>5545</v>
      </c>
      <c r="K1927">
        <v>99</v>
      </c>
      <c r="L1927" t="s">
        <v>3999</v>
      </c>
    </row>
    <row r="1928" spans="1:12">
      <c r="A1928" s="15">
        <v>2310022501</v>
      </c>
      <c r="B1928" t="s">
        <v>5450</v>
      </c>
      <c r="C1928" t="s">
        <v>5543</v>
      </c>
      <c r="D1928" t="s">
        <v>5635</v>
      </c>
      <c r="E1928" t="s">
        <v>5641</v>
      </c>
      <c r="F1928" t="s">
        <v>5544</v>
      </c>
      <c r="G1928" s="160" t="s">
        <v>4198</v>
      </c>
      <c r="H1928" t="s">
        <v>5512</v>
      </c>
      <c r="I1928" s="160" t="s">
        <v>4007</v>
      </c>
      <c r="J1928" t="s">
        <v>5545</v>
      </c>
      <c r="K1928">
        <v>99</v>
      </c>
      <c r="L1928" t="s">
        <v>3999</v>
      </c>
    </row>
    <row r="1929" spans="1:12">
      <c r="A1929" s="15">
        <v>2310022502</v>
      </c>
      <c r="B1929" t="s">
        <v>5450</v>
      </c>
      <c r="C1929" t="s">
        <v>5543</v>
      </c>
      <c r="D1929" t="s">
        <v>5635</v>
      </c>
      <c r="E1929" t="s">
        <v>5642</v>
      </c>
      <c r="F1929" t="s">
        <v>5544</v>
      </c>
      <c r="G1929" s="160" t="s">
        <v>4198</v>
      </c>
      <c r="H1929" t="s">
        <v>5512</v>
      </c>
      <c r="I1929" s="160" t="s">
        <v>4007</v>
      </c>
      <c r="J1929" t="s">
        <v>5545</v>
      </c>
      <c r="K1929">
        <v>99</v>
      </c>
      <c r="L1929" t="s">
        <v>3999</v>
      </c>
    </row>
    <row r="1930" spans="1:12">
      <c r="A1930" s="15">
        <v>2310022505</v>
      </c>
      <c r="B1930" t="s">
        <v>5450</v>
      </c>
      <c r="C1930" t="s">
        <v>5543</v>
      </c>
      <c r="D1930" t="s">
        <v>5635</v>
      </c>
      <c r="E1930" t="s">
        <v>5643</v>
      </c>
      <c r="F1930" t="s">
        <v>5544</v>
      </c>
      <c r="G1930" s="160" t="s">
        <v>4198</v>
      </c>
      <c r="H1930" t="s">
        <v>5512</v>
      </c>
      <c r="I1930" s="160" t="s">
        <v>4007</v>
      </c>
      <c r="J1930" t="s">
        <v>5545</v>
      </c>
      <c r="K1930">
        <v>99</v>
      </c>
      <c r="L1930" t="s">
        <v>3999</v>
      </c>
    </row>
    <row r="1931" spans="1:12">
      <c r="A1931" s="15">
        <v>2310022506</v>
      </c>
      <c r="B1931" t="s">
        <v>5450</v>
      </c>
      <c r="C1931" t="s">
        <v>5543</v>
      </c>
      <c r="D1931" t="s">
        <v>5635</v>
      </c>
      <c r="E1931" t="s">
        <v>5644</v>
      </c>
      <c r="F1931" t="s">
        <v>5544</v>
      </c>
      <c r="G1931" s="160" t="s">
        <v>4198</v>
      </c>
      <c r="H1931" t="s">
        <v>5512</v>
      </c>
      <c r="I1931" s="160" t="s">
        <v>4007</v>
      </c>
      <c r="J1931" t="s">
        <v>5545</v>
      </c>
      <c r="K1931">
        <v>99</v>
      </c>
      <c r="L1931" t="s">
        <v>3999</v>
      </c>
    </row>
    <row r="1932" spans="1:12">
      <c r="A1932" s="15">
        <v>2310023000</v>
      </c>
      <c r="B1932" t="s">
        <v>5450</v>
      </c>
      <c r="C1932" t="s">
        <v>5543</v>
      </c>
      <c r="D1932" t="s">
        <v>5645</v>
      </c>
      <c r="E1932" t="s">
        <v>5646</v>
      </c>
      <c r="F1932" t="s">
        <v>5544</v>
      </c>
      <c r="G1932" s="160" t="s">
        <v>4198</v>
      </c>
      <c r="H1932" t="s">
        <v>5512</v>
      </c>
      <c r="I1932" s="160" t="s">
        <v>4007</v>
      </c>
      <c r="J1932" t="s">
        <v>5545</v>
      </c>
      <c r="K1932" s="160" t="s">
        <v>4007</v>
      </c>
      <c r="L1932" t="s">
        <v>4145</v>
      </c>
    </row>
    <row r="1933" spans="1:12">
      <c r="A1933" s="15">
        <v>2310023010</v>
      </c>
      <c r="B1933" t="s">
        <v>5450</v>
      </c>
      <c r="C1933" t="s">
        <v>5543</v>
      </c>
      <c r="D1933" t="s">
        <v>5645</v>
      </c>
      <c r="E1933" t="s">
        <v>5597</v>
      </c>
      <c r="F1933" t="s">
        <v>5544</v>
      </c>
      <c r="G1933" s="160" t="s">
        <v>4198</v>
      </c>
      <c r="H1933" t="s">
        <v>5512</v>
      </c>
      <c r="I1933" s="160" t="s">
        <v>4007</v>
      </c>
      <c r="J1933" t="s">
        <v>5545</v>
      </c>
      <c r="K1933" s="160" t="s">
        <v>4007</v>
      </c>
      <c r="L1933" t="s">
        <v>4145</v>
      </c>
    </row>
    <row r="1934" spans="1:12">
      <c r="A1934" s="15">
        <v>2310023030</v>
      </c>
      <c r="B1934" t="s">
        <v>5450</v>
      </c>
      <c r="C1934" t="s">
        <v>5543</v>
      </c>
      <c r="D1934" t="s">
        <v>5645</v>
      </c>
      <c r="E1934" t="s">
        <v>5599</v>
      </c>
      <c r="F1934" t="s">
        <v>5544</v>
      </c>
      <c r="G1934" s="160" t="s">
        <v>4198</v>
      </c>
      <c r="H1934" t="s">
        <v>5512</v>
      </c>
      <c r="I1934" s="160" t="s">
        <v>4007</v>
      </c>
      <c r="J1934" t="s">
        <v>5545</v>
      </c>
      <c r="K1934" s="160" t="s">
        <v>4007</v>
      </c>
      <c r="L1934" t="s">
        <v>4145</v>
      </c>
    </row>
    <row r="1935" spans="1:12">
      <c r="A1935" s="15">
        <v>2310023100</v>
      </c>
      <c r="B1935" t="s">
        <v>5450</v>
      </c>
      <c r="C1935" t="s">
        <v>5543</v>
      </c>
      <c r="D1935" t="s">
        <v>5645</v>
      </c>
      <c r="E1935" t="s">
        <v>5647</v>
      </c>
      <c r="F1935" t="s">
        <v>5544</v>
      </c>
      <c r="G1935" s="160" t="s">
        <v>4198</v>
      </c>
      <c r="H1935" t="s">
        <v>5512</v>
      </c>
      <c r="I1935" s="160" t="s">
        <v>4007</v>
      </c>
      <c r="J1935" t="s">
        <v>5545</v>
      </c>
      <c r="K1935" s="160" t="s">
        <v>4007</v>
      </c>
      <c r="L1935" t="s">
        <v>4145</v>
      </c>
    </row>
    <row r="1936" spans="1:12">
      <c r="A1936" s="15">
        <v>2310023102</v>
      </c>
      <c r="B1936" t="s">
        <v>5450</v>
      </c>
      <c r="C1936" t="s">
        <v>5543</v>
      </c>
      <c r="D1936" t="s">
        <v>5645</v>
      </c>
      <c r="E1936" t="s">
        <v>5648</v>
      </c>
      <c r="F1936" t="s">
        <v>5544</v>
      </c>
      <c r="G1936" s="160" t="s">
        <v>4198</v>
      </c>
      <c r="H1936" t="s">
        <v>5512</v>
      </c>
      <c r="I1936" s="160" t="s">
        <v>4007</v>
      </c>
      <c r="J1936" t="s">
        <v>5545</v>
      </c>
      <c r="K1936" s="160" t="s">
        <v>4007</v>
      </c>
      <c r="L1936" t="s">
        <v>4145</v>
      </c>
    </row>
    <row r="1937" spans="1:12">
      <c r="A1937" s="15">
        <v>2310023202</v>
      </c>
      <c r="B1937" t="s">
        <v>5450</v>
      </c>
      <c r="C1937" t="s">
        <v>5543</v>
      </c>
      <c r="D1937" t="s">
        <v>5645</v>
      </c>
      <c r="E1937" t="s">
        <v>5649</v>
      </c>
      <c r="F1937" t="s">
        <v>5544</v>
      </c>
      <c r="G1937" s="160" t="s">
        <v>4198</v>
      </c>
      <c r="H1937" t="s">
        <v>5512</v>
      </c>
      <c r="I1937" s="160" t="s">
        <v>4007</v>
      </c>
      <c r="J1937" t="s">
        <v>5545</v>
      </c>
      <c r="K1937" s="160" t="s">
        <v>4007</v>
      </c>
      <c r="L1937" t="s">
        <v>4145</v>
      </c>
    </row>
    <row r="1938" spans="1:12">
      <c r="A1938" s="15">
        <v>2310023251</v>
      </c>
      <c r="B1938" t="s">
        <v>5450</v>
      </c>
      <c r="C1938" t="s">
        <v>5543</v>
      </c>
      <c r="D1938" t="s">
        <v>5645</v>
      </c>
      <c r="E1938" t="s">
        <v>5609</v>
      </c>
      <c r="F1938" t="s">
        <v>5544</v>
      </c>
      <c r="G1938" s="160" t="s">
        <v>4198</v>
      </c>
      <c r="H1938" t="s">
        <v>5512</v>
      </c>
      <c r="I1938" s="160" t="s">
        <v>4007</v>
      </c>
      <c r="J1938" t="s">
        <v>5545</v>
      </c>
      <c r="K1938" s="160" t="s">
        <v>4007</v>
      </c>
      <c r="L1938" t="s">
        <v>4145</v>
      </c>
    </row>
    <row r="1939" spans="1:12">
      <c r="A1939" s="15">
        <v>2310023300</v>
      </c>
      <c r="B1939" t="s">
        <v>5450</v>
      </c>
      <c r="C1939" t="s">
        <v>5543</v>
      </c>
      <c r="D1939" t="s">
        <v>5645</v>
      </c>
      <c r="E1939" t="s">
        <v>5650</v>
      </c>
      <c r="F1939" t="s">
        <v>5544</v>
      </c>
      <c r="G1939" s="160" t="s">
        <v>4198</v>
      </c>
      <c r="H1939" t="s">
        <v>5512</v>
      </c>
      <c r="I1939" s="160" t="s">
        <v>4007</v>
      </c>
      <c r="J1939" t="s">
        <v>5545</v>
      </c>
      <c r="K1939" s="160" t="s">
        <v>4007</v>
      </c>
      <c r="L1939" t="s">
        <v>4145</v>
      </c>
    </row>
    <row r="1940" spans="1:12">
      <c r="A1940" s="15">
        <v>2310023302</v>
      </c>
      <c r="B1940" t="s">
        <v>5450</v>
      </c>
      <c r="C1940" t="s">
        <v>5543</v>
      </c>
      <c r="D1940" t="s">
        <v>5645</v>
      </c>
      <c r="E1940" t="s">
        <v>5651</v>
      </c>
      <c r="F1940" t="s">
        <v>5544</v>
      </c>
      <c r="G1940" s="160" t="s">
        <v>4198</v>
      </c>
      <c r="H1940" t="s">
        <v>5512</v>
      </c>
      <c r="I1940" s="160" t="s">
        <v>4007</v>
      </c>
      <c r="J1940" t="s">
        <v>5545</v>
      </c>
      <c r="K1940" s="160" t="s">
        <v>4007</v>
      </c>
      <c r="L1940" t="s">
        <v>4145</v>
      </c>
    </row>
    <row r="1941" spans="1:12">
      <c r="A1941" s="15">
        <v>2310023310</v>
      </c>
      <c r="B1941" t="s">
        <v>5450</v>
      </c>
      <c r="C1941" t="s">
        <v>5543</v>
      </c>
      <c r="D1941" t="s">
        <v>5645</v>
      </c>
      <c r="E1941" t="s">
        <v>5652</v>
      </c>
      <c r="F1941" t="s">
        <v>5544</v>
      </c>
      <c r="G1941" s="160" t="s">
        <v>4198</v>
      </c>
      <c r="H1941" t="s">
        <v>5512</v>
      </c>
      <c r="I1941" s="160" t="s">
        <v>4007</v>
      </c>
      <c r="J1941" t="s">
        <v>5545</v>
      </c>
      <c r="K1941" s="160" t="s">
        <v>4007</v>
      </c>
      <c r="L1941" t="s">
        <v>4145</v>
      </c>
    </row>
    <row r="1942" spans="1:12">
      <c r="A1942" s="15">
        <v>2310023351</v>
      </c>
      <c r="B1942" t="s">
        <v>5450</v>
      </c>
      <c r="C1942" t="s">
        <v>5543</v>
      </c>
      <c r="D1942" t="s">
        <v>5645</v>
      </c>
      <c r="E1942" t="s">
        <v>5616</v>
      </c>
      <c r="F1942" t="s">
        <v>5544</v>
      </c>
      <c r="G1942" s="160" t="s">
        <v>4198</v>
      </c>
      <c r="H1942" t="s">
        <v>5512</v>
      </c>
      <c r="I1942" s="160" t="s">
        <v>4007</v>
      </c>
      <c r="J1942" t="s">
        <v>5545</v>
      </c>
      <c r="K1942" s="160" t="s">
        <v>4007</v>
      </c>
      <c r="L1942" t="s">
        <v>4145</v>
      </c>
    </row>
    <row r="1943" spans="1:12">
      <c r="A1943" s="15">
        <v>2310023400</v>
      </c>
      <c r="B1943" t="s">
        <v>5450</v>
      </c>
      <c r="C1943" t="s">
        <v>5543</v>
      </c>
      <c r="D1943" t="s">
        <v>5645</v>
      </c>
      <c r="E1943" t="s">
        <v>5653</v>
      </c>
      <c r="F1943" t="s">
        <v>5544</v>
      </c>
      <c r="G1943" s="160" t="s">
        <v>4198</v>
      </c>
      <c r="H1943" t="s">
        <v>5512</v>
      </c>
      <c r="I1943" s="160" t="s">
        <v>4007</v>
      </c>
      <c r="J1943" t="s">
        <v>5545</v>
      </c>
      <c r="K1943" s="160" t="s">
        <v>4007</v>
      </c>
      <c r="L1943" t="s">
        <v>4145</v>
      </c>
    </row>
    <row r="1944" spans="1:12">
      <c r="A1944" s="15">
        <v>2310023401</v>
      </c>
      <c r="B1944" t="s">
        <v>5450</v>
      </c>
      <c r="C1944" t="s">
        <v>5543</v>
      </c>
      <c r="D1944" t="s">
        <v>5645</v>
      </c>
      <c r="E1944" t="s">
        <v>5654</v>
      </c>
      <c r="F1944" t="s">
        <v>5544</v>
      </c>
      <c r="G1944" s="160" t="s">
        <v>4198</v>
      </c>
      <c r="H1944" t="s">
        <v>5512</v>
      </c>
      <c r="I1944" s="160" t="s">
        <v>4007</v>
      </c>
      <c r="J1944" t="s">
        <v>5545</v>
      </c>
      <c r="K1944">
        <v>99</v>
      </c>
      <c r="L1944" t="s">
        <v>3999</v>
      </c>
    </row>
    <row r="1945" spans="1:12">
      <c r="A1945" s="15">
        <v>2310023410</v>
      </c>
      <c r="B1945" t="s">
        <v>5450</v>
      </c>
      <c r="C1945" t="s">
        <v>5543</v>
      </c>
      <c r="D1945" t="s">
        <v>5645</v>
      </c>
      <c r="E1945" t="s">
        <v>5655</v>
      </c>
      <c r="F1945" t="s">
        <v>5544</v>
      </c>
      <c r="G1945" s="160" t="s">
        <v>4198</v>
      </c>
      <c r="H1945" t="s">
        <v>5512</v>
      </c>
      <c r="I1945" s="160" t="s">
        <v>4007</v>
      </c>
      <c r="J1945" t="s">
        <v>5545</v>
      </c>
      <c r="K1945" s="160" t="s">
        <v>4007</v>
      </c>
      <c r="L1945" t="s">
        <v>4145</v>
      </c>
    </row>
    <row r="1946" spans="1:12">
      <c r="A1946" s="15">
        <v>2310023509</v>
      </c>
      <c r="B1946" t="s">
        <v>5450</v>
      </c>
      <c r="C1946" t="s">
        <v>5543</v>
      </c>
      <c r="D1946" t="s">
        <v>5645</v>
      </c>
      <c r="E1946" t="s">
        <v>5656</v>
      </c>
      <c r="F1946" t="s">
        <v>5544</v>
      </c>
      <c r="G1946" s="160" t="s">
        <v>4198</v>
      </c>
      <c r="H1946" t="s">
        <v>5512</v>
      </c>
      <c r="I1946" s="160" t="s">
        <v>4007</v>
      </c>
      <c r="J1946" t="s">
        <v>5545</v>
      </c>
      <c r="K1946" s="160" t="s">
        <v>4007</v>
      </c>
      <c r="L1946" t="s">
        <v>4145</v>
      </c>
    </row>
    <row r="1947" spans="1:12">
      <c r="A1947" s="15">
        <v>2310023511</v>
      </c>
      <c r="B1947" t="s">
        <v>5450</v>
      </c>
      <c r="C1947" t="s">
        <v>5543</v>
      </c>
      <c r="D1947" t="s">
        <v>5645</v>
      </c>
      <c r="E1947" t="s">
        <v>5576</v>
      </c>
      <c r="F1947" t="s">
        <v>5544</v>
      </c>
      <c r="G1947" s="160" t="s">
        <v>4198</v>
      </c>
      <c r="H1947" t="s">
        <v>5512</v>
      </c>
      <c r="I1947" s="160" t="s">
        <v>4007</v>
      </c>
      <c r="J1947" t="s">
        <v>5545</v>
      </c>
      <c r="K1947" s="160" t="s">
        <v>4007</v>
      </c>
      <c r="L1947" t="s">
        <v>4145</v>
      </c>
    </row>
    <row r="1948" spans="1:12">
      <c r="A1948" s="15">
        <v>2310023512</v>
      </c>
      <c r="B1948" t="s">
        <v>5450</v>
      </c>
      <c r="C1948" t="s">
        <v>5543</v>
      </c>
      <c r="D1948" t="s">
        <v>5645</v>
      </c>
      <c r="E1948" t="s">
        <v>5577</v>
      </c>
      <c r="F1948" t="s">
        <v>5544</v>
      </c>
      <c r="G1948" s="160" t="s">
        <v>4198</v>
      </c>
      <c r="H1948" t="s">
        <v>5512</v>
      </c>
      <c r="I1948" s="160" t="s">
        <v>4007</v>
      </c>
      <c r="J1948" t="s">
        <v>5545</v>
      </c>
      <c r="K1948" s="160" t="s">
        <v>4007</v>
      </c>
      <c r="L1948" t="s">
        <v>4145</v>
      </c>
    </row>
    <row r="1949" spans="1:12">
      <c r="A1949" s="15">
        <v>2310023513</v>
      </c>
      <c r="B1949" t="s">
        <v>5450</v>
      </c>
      <c r="C1949" t="s">
        <v>5543</v>
      </c>
      <c r="D1949" t="s">
        <v>5645</v>
      </c>
      <c r="E1949" t="s">
        <v>5578</v>
      </c>
      <c r="F1949" t="s">
        <v>5544</v>
      </c>
      <c r="G1949" s="160" t="s">
        <v>4198</v>
      </c>
      <c r="H1949" t="s">
        <v>5512</v>
      </c>
      <c r="I1949" s="160" t="s">
        <v>4007</v>
      </c>
      <c r="J1949" t="s">
        <v>5545</v>
      </c>
      <c r="K1949" s="160" t="s">
        <v>4007</v>
      </c>
      <c r="L1949" t="s">
        <v>4145</v>
      </c>
    </row>
    <row r="1950" spans="1:12">
      <c r="A1950" s="15">
        <v>2310023515</v>
      </c>
      <c r="B1950" t="s">
        <v>5450</v>
      </c>
      <c r="C1950" t="s">
        <v>5543</v>
      </c>
      <c r="D1950" t="s">
        <v>5645</v>
      </c>
      <c r="E1950" t="s">
        <v>5580</v>
      </c>
      <c r="F1950" t="s">
        <v>5544</v>
      </c>
      <c r="G1950" s="160" t="s">
        <v>4198</v>
      </c>
      <c r="H1950" t="s">
        <v>5512</v>
      </c>
      <c r="I1950" s="160" t="s">
        <v>4007</v>
      </c>
      <c r="J1950" t="s">
        <v>5545</v>
      </c>
      <c r="K1950" s="160" t="s">
        <v>4007</v>
      </c>
      <c r="L1950" t="s">
        <v>4145</v>
      </c>
    </row>
    <row r="1951" spans="1:12">
      <c r="A1951" s="15">
        <v>2310023516</v>
      </c>
      <c r="B1951" t="s">
        <v>5450</v>
      </c>
      <c r="C1951" t="s">
        <v>5543</v>
      </c>
      <c r="D1951" t="s">
        <v>5645</v>
      </c>
      <c r="E1951" t="s">
        <v>5581</v>
      </c>
      <c r="F1951" t="s">
        <v>5544</v>
      </c>
      <c r="G1951" s="160" t="s">
        <v>4198</v>
      </c>
      <c r="H1951" t="s">
        <v>5512</v>
      </c>
      <c r="I1951" s="160" t="s">
        <v>4007</v>
      </c>
      <c r="J1951" t="s">
        <v>5545</v>
      </c>
      <c r="K1951" s="160" t="s">
        <v>4007</v>
      </c>
      <c r="L1951" t="s">
        <v>4145</v>
      </c>
    </row>
    <row r="1952" spans="1:12">
      <c r="A1952" s="15">
        <v>2310023600</v>
      </c>
      <c r="B1952" t="s">
        <v>5450</v>
      </c>
      <c r="C1952" t="s">
        <v>5543</v>
      </c>
      <c r="D1952" t="s">
        <v>5645</v>
      </c>
      <c r="E1952" t="s">
        <v>5657</v>
      </c>
      <c r="F1952" t="s">
        <v>5544</v>
      </c>
      <c r="G1952" s="160" t="s">
        <v>4198</v>
      </c>
      <c r="H1952" t="s">
        <v>5512</v>
      </c>
      <c r="I1952" s="160" t="s">
        <v>4007</v>
      </c>
      <c r="J1952" t="s">
        <v>5545</v>
      </c>
      <c r="K1952" s="160" t="s">
        <v>4007</v>
      </c>
      <c r="L1952" t="s">
        <v>4145</v>
      </c>
    </row>
    <row r="1953" spans="1:12">
      <c r="A1953" s="15">
        <v>2310023601</v>
      </c>
      <c r="B1953" t="s">
        <v>5450</v>
      </c>
      <c r="C1953" t="s">
        <v>5543</v>
      </c>
      <c r="D1953" t="s">
        <v>5645</v>
      </c>
      <c r="E1953" t="s">
        <v>5658</v>
      </c>
      <c r="F1953" t="s">
        <v>5544</v>
      </c>
      <c r="G1953" s="160" t="s">
        <v>4198</v>
      </c>
      <c r="H1953" t="s">
        <v>5512</v>
      </c>
      <c r="I1953" s="160" t="s">
        <v>4007</v>
      </c>
      <c r="J1953" t="s">
        <v>5545</v>
      </c>
      <c r="K1953" s="160" t="s">
        <v>4007</v>
      </c>
      <c r="L1953" t="s">
        <v>4145</v>
      </c>
    </row>
    <row r="1954" spans="1:12">
      <c r="A1954" s="15">
        <v>2310023602</v>
      </c>
      <c r="B1954" t="s">
        <v>5450</v>
      </c>
      <c r="C1954" t="s">
        <v>5543</v>
      </c>
      <c r="D1954" t="s">
        <v>5645</v>
      </c>
      <c r="E1954" t="s">
        <v>5659</v>
      </c>
      <c r="F1954" t="s">
        <v>5544</v>
      </c>
      <c r="G1954" s="160" t="s">
        <v>4198</v>
      </c>
      <c r="H1954" t="s">
        <v>5512</v>
      </c>
      <c r="I1954" s="160" t="s">
        <v>4007</v>
      </c>
      <c r="J1954" t="s">
        <v>5545</v>
      </c>
      <c r="K1954" s="160" t="s">
        <v>4007</v>
      </c>
      <c r="L1954" t="s">
        <v>4145</v>
      </c>
    </row>
    <row r="1955" spans="1:12">
      <c r="A1955" s="15">
        <v>2310023603</v>
      </c>
      <c r="B1955" t="s">
        <v>5450</v>
      </c>
      <c r="C1955" t="s">
        <v>5543</v>
      </c>
      <c r="D1955" t="s">
        <v>5645</v>
      </c>
      <c r="E1955" t="s">
        <v>5660</v>
      </c>
      <c r="F1955" t="s">
        <v>5544</v>
      </c>
      <c r="G1955" s="160" t="s">
        <v>4198</v>
      </c>
      <c r="H1955" t="s">
        <v>5512</v>
      </c>
      <c r="I1955" s="160" t="s">
        <v>4007</v>
      </c>
      <c r="J1955" t="s">
        <v>5545</v>
      </c>
      <c r="K1955" s="160" t="s">
        <v>4007</v>
      </c>
      <c r="L1955" t="s">
        <v>4145</v>
      </c>
    </row>
    <row r="1956" spans="1:12">
      <c r="A1956" s="15">
        <v>2310023604</v>
      </c>
      <c r="B1956" t="s">
        <v>5450</v>
      </c>
      <c r="C1956" t="s">
        <v>5543</v>
      </c>
      <c r="D1956" t="s">
        <v>5645</v>
      </c>
      <c r="E1956" t="s">
        <v>5661</v>
      </c>
      <c r="F1956" t="s">
        <v>5544</v>
      </c>
      <c r="G1956" s="160" t="s">
        <v>4198</v>
      </c>
      <c r="H1956" t="s">
        <v>5512</v>
      </c>
      <c r="I1956" s="160" t="s">
        <v>4007</v>
      </c>
      <c r="J1956" t="s">
        <v>5545</v>
      </c>
      <c r="K1956" s="160" t="s">
        <v>4007</v>
      </c>
      <c r="L1956" t="s">
        <v>4145</v>
      </c>
    </row>
    <row r="1957" spans="1:12">
      <c r="A1957" s="15">
        <v>2310023605</v>
      </c>
      <c r="B1957" t="s">
        <v>5450</v>
      </c>
      <c r="C1957" t="s">
        <v>5543</v>
      </c>
      <c r="D1957" t="s">
        <v>5645</v>
      </c>
      <c r="E1957" t="s">
        <v>5662</v>
      </c>
      <c r="F1957" t="s">
        <v>5544</v>
      </c>
      <c r="G1957" s="160" t="s">
        <v>4198</v>
      </c>
      <c r="H1957" t="s">
        <v>5512</v>
      </c>
      <c r="I1957" s="160" t="s">
        <v>4007</v>
      </c>
      <c r="J1957" t="s">
        <v>5545</v>
      </c>
      <c r="K1957" s="160" t="s">
        <v>4007</v>
      </c>
      <c r="L1957" t="s">
        <v>4145</v>
      </c>
    </row>
    <row r="1958" spans="1:12">
      <c r="A1958" s="15">
        <v>2310023606</v>
      </c>
      <c r="B1958" t="s">
        <v>5450</v>
      </c>
      <c r="C1958" t="s">
        <v>5543</v>
      </c>
      <c r="D1958" t="s">
        <v>5645</v>
      </c>
      <c r="E1958" t="s">
        <v>5663</v>
      </c>
      <c r="F1958" t="s">
        <v>5544</v>
      </c>
      <c r="G1958" s="160" t="s">
        <v>4198</v>
      </c>
      <c r="H1958" t="s">
        <v>5512</v>
      </c>
      <c r="I1958" s="160" t="s">
        <v>4007</v>
      </c>
      <c r="J1958" t="s">
        <v>5545</v>
      </c>
      <c r="K1958" s="160" t="s">
        <v>4007</v>
      </c>
      <c r="L1958" t="s">
        <v>4145</v>
      </c>
    </row>
    <row r="1959" spans="1:12">
      <c r="A1959" s="15">
        <v>2310023700</v>
      </c>
      <c r="B1959" t="s">
        <v>5450</v>
      </c>
      <c r="C1959" t="s">
        <v>5543</v>
      </c>
      <c r="D1959" t="s">
        <v>5645</v>
      </c>
      <c r="E1959" t="s">
        <v>5664</v>
      </c>
      <c r="F1959" t="s">
        <v>5544</v>
      </c>
      <c r="G1959" s="160" t="s">
        <v>4198</v>
      </c>
      <c r="H1959" t="s">
        <v>5512</v>
      </c>
      <c r="I1959" s="160" t="s">
        <v>4007</v>
      </c>
      <c r="J1959" t="s">
        <v>5545</v>
      </c>
      <c r="K1959" s="160" t="s">
        <v>4007</v>
      </c>
      <c r="L1959" t="s">
        <v>4145</v>
      </c>
    </row>
    <row r="1960" spans="1:12">
      <c r="A1960" s="15">
        <v>2310023701</v>
      </c>
      <c r="B1960" t="s">
        <v>5450</v>
      </c>
      <c r="C1960" t="s">
        <v>5543</v>
      </c>
      <c r="D1960" t="s">
        <v>5645</v>
      </c>
      <c r="E1960" t="s">
        <v>5665</v>
      </c>
      <c r="F1960" t="s">
        <v>5544</v>
      </c>
      <c r="G1960" s="160" t="s">
        <v>4198</v>
      </c>
      <c r="H1960" t="s">
        <v>5512</v>
      </c>
      <c r="I1960" s="160" t="s">
        <v>4007</v>
      </c>
      <c r="J1960" t="s">
        <v>5545</v>
      </c>
      <c r="K1960" s="160" t="s">
        <v>4007</v>
      </c>
      <c r="L1960" t="s">
        <v>4145</v>
      </c>
    </row>
    <row r="1961" spans="1:12">
      <c r="A1961" s="15">
        <v>2310023702</v>
      </c>
      <c r="B1961" t="s">
        <v>5450</v>
      </c>
      <c r="C1961" t="s">
        <v>5543</v>
      </c>
      <c r="D1961" t="s">
        <v>5645</v>
      </c>
      <c r="E1961" t="s">
        <v>5666</v>
      </c>
      <c r="F1961" t="s">
        <v>5544</v>
      </c>
      <c r="G1961" s="160" t="s">
        <v>4198</v>
      </c>
      <c r="H1961" t="s">
        <v>5512</v>
      </c>
      <c r="I1961" s="160" t="s">
        <v>4007</v>
      </c>
      <c r="J1961" t="s">
        <v>5545</v>
      </c>
      <c r="K1961" s="160" t="s">
        <v>4007</v>
      </c>
      <c r="L1961" t="s">
        <v>4145</v>
      </c>
    </row>
    <row r="1962" spans="1:12">
      <c r="A1962" s="15">
        <v>2310030000</v>
      </c>
      <c r="B1962" t="s">
        <v>5450</v>
      </c>
      <c r="C1962" t="s">
        <v>5543</v>
      </c>
      <c r="D1962" t="s">
        <v>5667</v>
      </c>
      <c r="E1962" t="s">
        <v>5532</v>
      </c>
      <c r="F1962" t="s">
        <v>5544</v>
      </c>
      <c r="G1962" s="160" t="s">
        <v>4198</v>
      </c>
      <c r="H1962" t="s">
        <v>5512</v>
      </c>
      <c r="I1962" s="160" t="s">
        <v>4007</v>
      </c>
      <c r="J1962" t="s">
        <v>5545</v>
      </c>
      <c r="K1962" s="160" t="s">
        <v>4007</v>
      </c>
      <c r="L1962" t="s">
        <v>4145</v>
      </c>
    </row>
    <row r="1963" spans="1:12">
      <c r="A1963" s="15">
        <v>2310030210</v>
      </c>
      <c r="B1963" t="s">
        <v>5450</v>
      </c>
      <c r="C1963" t="s">
        <v>5543</v>
      </c>
      <c r="D1963" t="s">
        <v>5667</v>
      </c>
      <c r="E1963" t="s">
        <v>5668</v>
      </c>
      <c r="F1963" t="s">
        <v>5544</v>
      </c>
      <c r="G1963" s="160" t="s">
        <v>4198</v>
      </c>
      <c r="H1963" t="s">
        <v>5512</v>
      </c>
      <c r="I1963" s="160" t="s">
        <v>4007</v>
      </c>
      <c r="J1963" t="s">
        <v>5545</v>
      </c>
      <c r="K1963" s="160" t="s">
        <v>4007</v>
      </c>
      <c r="L1963" t="s">
        <v>4145</v>
      </c>
    </row>
    <row r="1964" spans="1:12">
      <c r="A1964" s="15">
        <v>2310030220</v>
      </c>
      <c r="B1964" t="s">
        <v>5450</v>
      </c>
      <c r="C1964" t="s">
        <v>5543</v>
      </c>
      <c r="D1964" t="s">
        <v>5667</v>
      </c>
      <c r="E1964" t="s">
        <v>5669</v>
      </c>
      <c r="F1964" t="s">
        <v>5544</v>
      </c>
      <c r="G1964" s="160" t="s">
        <v>4198</v>
      </c>
      <c r="H1964" t="s">
        <v>5512</v>
      </c>
      <c r="I1964" s="160" t="s">
        <v>4007</v>
      </c>
      <c r="J1964" t="s">
        <v>5545</v>
      </c>
      <c r="K1964" s="160" t="s">
        <v>4007</v>
      </c>
      <c r="L1964" t="s">
        <v>4145</v>
      </c>
    </row>
    <row r="1965" spans="1:12">
      <c r="A1965" s="15">
        <v>2310030230</v>
      </c>
      <c r="B1965" t="s">
        <v>5450</v>
      </c>
      <c r="C1965" t="s">
        <v>5543</v>
      </c>
      <c r="D1965" t="s">
        <v>5667</v>
      </c>
      <c r="E1965" t="s">
        <v>5670</v>
      </c>
      <c r="F1965" t="s">
        <v>5544</v>
      </c>
      <c r="G1965" s="160" t="s">
        <v>4198</v>
      </c>
      <c r="H1965" t="s">
        <v>5512</v>
      </c>
      <c r="I1965" s="160" t="s">
        <v>4007</v>
      </c>
      <c r="J1965" t="s">
        <v>5545</v>
      </c>
      <c r="K1965" s="160" t="s">
        <v>4007</v>
      </c>
      <c r="L1965" t="s">
        <v>4145</v>
      </c>
    </row>
    <row r="1966" spans="1:12">
      <c r="A1966" s="15">
        <v>2310030300</v>
      </c>
      <c r="B1966" t="s">
        <v>5450</v>
      </c>
      <c r="C1966" t="s">
        <v>5543</v>
      </c>
      <c r="D1966" t="s">
        <v>5667</v>
      </c>
      <c r="E1966" t="s">
        <v>5671</v>
      </c>
      <c r="F1966" t="s">
        <v>5544</v>
      </c>
      <c r="G1966" s="160" t="s">
        <v>4198</v>
      </c>
      <c r="H1966" t="s">
        <v>5512</v>
      </c>
      <c r="I1966" s="160" t="s">
        <v>4007</v>
      </c>
      <c r="J1966" t="s">
        <v>5545</v>
      </c>
      <c r="K1966" s="160" t="s">
        <v>4007</v>
      </c>
      <c r="L1966" t="s">
        <v>4145</v>
      </c>
    </row>
    <row r="1967" spans="1:12">
      <c r="A1967" s="15">
        <v>2310030400</v>
      </c>
      <c r="B1967" t="s">
        <v>5450</v>
      </c>
      <c r="C1967" t="s">
        <v>5543</v>
      </c>
      <c r="D1967" t="s">
        <v>5667</v>
      </c>
      <c r="E1967" t="s">
        <v>5672</v>
      </c>
      <c r="F1967" t="s">
        <v>5544</v>
      </c>
      <c r="G1967" s="160" t="s">
        <v>4198</v>
      </c>
      <c r="H1967" t="s">
        <v>5512</v>
      </c>
      <c r="I1967" s="160" t="s">
        <v>4007</v>
      </c>
      <c r="J1967" t="s">
        <v>5545</v>
      </c>
      <c r="K1967" s="160" t="s">
        <v>4007</v>
      </c>
      <c r="L1967" t="s">
        <v>4145</v>
      </c>
    </row>
    <row r="1968" spans="1:12">
      <c r="A1968" s="15">
        <v>2310030401</v>
      </c>
      <c r="B1968" t="s">
        <v>5450</v>
      </c>
      <c r="C1968" t="s">
        <v>5543</v>
      </c>
      <c r="D1968" t="s">
        <v>5667</v>
      </c>
      <c r="E1968" t="s">
        <v>5673</v>
      </c>
      <c r="F1968" t="s">
        <v>5544</v>
      </c>
      <c r="G1968" s="160" t="s">
        <v>4198</v>
      </c>
      <c r="H1968" t="s">
        <v>5512</v>
      </c>
      <c r="I1968" s="160" t="s">
        <v>4007</v>
      </c>
      <c r="J1968" t="s">
        <v>5545</v>
      </c>
      <c r="K1968" s="160" t="s">
        <v>4007</v>
      </c>
      <c r="L1968" t="s">
        <v>4145</v>
      </c>
    </row>
    <row r="1969" spans="1:12">
      <c r="A1969" s="15">
        <v>2310031000</v>
      </c>
      <c r="B1969" t="s">
        <v>5450</v>
      </c>
      <c r="C1969" t="s">
        <v>5543</v>
      </c>
      <c r="D1969" t="s">
        <v>5674</v>
      </c>
      <c r="E1969" t="s">
        <v>5532</v>
      </c>
      <c r="F1969" t="s">
        <v>5544</v>
      </c>
      <c r="G1969" s="160" t="s">
        <v>4198</v>
      </c>
      <c r="H1969" t="s">
        <v>5512</v>
      </c>
      <c r="I1969" s="160" t="s">
        <v>4007</v>
      </c>
      <c r="J1969" t="s">
        <v>5545</v>
      </c>
      <c r="K1969" s="160" t="s">
        <v>4007</v>
      </c>
      <c r="L1969" t="s">
        <v>4145</v>
      </c>
    </row>
    <row r="1970" spans="1:12">
      <c r="A1970" s="15">
        <v>2310032000</v>
      </c>
      <c r="B1970" t="s">
        <v>5450</v>
      </c>
      <c r="C1970" t="s">
        <v>5543</v>
      </c>
      <c r="D1970" t="s">
        <v>5675</v>
      </c>
      <c r="E1970" t="s">
        <v>5532</v>
      </c>
      <c r="F1970" t="s">
        <v>5544</v>
      </c>
      <c r="G1970" s="160" t="s">
        <v>4198</v>
      </c>
      <c r="H1970" t="s">
        <v>5512</v>
      </c>
      <c r="I1970" s="160" t="s">
        <v>4007</v>
      </c>
      <c r="J1970" t="s">
        <v>5545</v>
      </c>
      <c r="K1970" s="160" t="s">
        <v>4007</v>
      </c>
      <c r="L1970" t="s">
        <v>4145</v>
      </c>
    </row>
    <row r="1971" spans="1:12">
      <c r="A1971" s="15">
        <v>2310111000</v>
      </c>
      <c r="B1971" t="s">
        <v>5450</v>
      </c>
      <c r="C1971" t="s">
        <v>5543</v>
      </c>
      <c r="D1971" t="s">
        <v>5676</v>
      </c>
      <c r="E1971" t="s">
        <v>5452</v>
      </c>
      <c r="F1971" t="s">
        <v>5544</v>
      </c>
      <c r="G1971" s="160" t="s">
        <v>4198</v>
      </c>
      <c r="H1971" t="s">
        <v>5512</v>
      </c>
      <c r="I1971" s="160" t="s">
        <v>4007</v>
      </c>
      <c r="J1971" t="s">
        <v>5545</v>
      </c>
      <c r="K1971">
        <v>99</v>
      </c>
      <c r="L1971" t="s">
        <v>3999</v>
      </c>
    </row>
    <row r="1972" spans="1:12">
      <c r="A1972" s="15">
        <v>2310111100</v>
      </c>
      <c r="B1972" t="s">
        <v>5450</v>
      </c>
      <c r="C1972" t="s">
        <v>5543</v>
      </c>
      <c r="D1972" t="s">
        <v>5676</v>
      </c>
      <c r="E1972" t="s">
        <v>5663</v>
      </c>
      <c r="F1972" t="s">
        <v>5544</v>
      </c>
      <c r="G1972" s="160" t="s">
        <v>4198</v>
      </c>
      <c r="H1972" t="s">
        <v>5512</v>
      </c>
      <c r="I1972" s="160" t="s">
        <v>4007</v>
      </c>
      <c r="J1972" t="s">
        <v>5545</v>
      </c>
      <c r="K1972">
        <v>99</v>
      </c>
      <c r="L1972" t="s">
        <v>3999</v>
      </c>
    </row>
    <row r="1973" spans="1:12">
      <c r="A1973" s="15">
        <v>2310111401</v>
      </c>
      <c r="B1973" t="s">
        <v>5450</v>
      </c>
      <c r="C1973" t="s">
        <v>5543</v>
      </c>
      <c r="D1973" t="s">
        <v>5676</v>
      </c>
      <c r="E1973" t="s">
        <v>5573</v>
      </c>
      <c r="F1973" t="s">
        <v>5544</v>
      </c>
      <c r="G1973" s="160" t="s">
        <v>4198</v>
      </c>
      <c r="H1973" t="s">
        <v>5512</v>
      </c>
      <c r="I1973" s="160" t="s">
        <v>4007</v>
      </c>
      <c r="J1973" t="s">
        <v>5545</v>
      </c>
      <c r="K1973">
        <v>99</v>
      </c>
      <c r="L1973" t="s">
        <v>3999</v>
      </c>
    </row>
    <row r="1974" spans="1:12">
      <c r="A1974" s="15">
        <v>2310111700</v>
      </c>
      <c r="B1974" t="s">
        <v>5450</v>
      </c>
      <c r="C1974" t="s">
        <v>5543</v>
      </c>
      <c r="D1974" t="s">
        <v>5676</v>
      </c>
      <c r="E1974" t="s">
        <v>5677</v>
      </c>
      <c r="F1974" t="s">
        <v>5544</v>
      </c>
      <c r="G1974" s="160" t="s">
        <v>4198</v>
      </c>
      <c r="H1974" t="s">
        <v>5512</v>
      </c>
      <c r="I1974" s="160" t="s">
        <v>4007</v>
      </c>
      <c r="J1974" t="s">
        <v>5545</v>
      </c>
      <c r="K1974">
        <v>99</v>
      </c>
      <c r="L1974" t="s">
        <v>3999</v>
      </c>
    </row>
    <row r="1975" spans="1:12">
      <c r="A1975" s="15">
        <v>2310111701</v>
      </c>
      <c r="B1975" t="s">
        <v>5450</v>
      </c>
      <c r="C1975" t="s">
        <v>5543</v>
      </c>
      <c r="D1975" t="s">
        <v>5676</v>
      </c>
      <c r="E1975" t="s">
        <v>5678</v>
      </c>
      <c r="F1975" t="s">
        <v>5544</v>
      </c>
      <c r="G1975" s="160" t="s">
        <v>4198</v>
      </c>
      <c r="H1975" t="s">
        <v>5512</v>
      </c>
      <c r="I1975" s="160" t="s">
        <v>4007</v>
      </c>
      <c r="J1975" t="s">
        <v>5545</v>
      </c>
      <c r="K1975">
        <v>99</v>
      </c>
      <c r="L1975" t="s">
        <v>3999</v>
      </c>
    </row>
    <row r="1976" spans="1:12">
      <c r="A1976" s="15">
        <v>2310111702</v>
      </c>
      <c r="B1976" t="s">
        <v>5450</v>
      </c>
      <c r="C1976" t="s">
        <v>5543</v>
      </c>
      <c r="D1976" t="s">
        <v>5676</v>
      </c>
      <c r="E1976" t="s">
        <v>5679</v>
      </c>
      <c r="F1976" t="s">
        <v>5544</v>
      </c>
      <c r="G1976" s="160" t="s">
        <v>4198</v>
      </c>
      <c r="H1976" t="s">
        <v>5512</v>
      </c>
      <c r="I1976" s="160" t="s">
        <v>4007</v>
      </c>
      <c r="J1976" t="s">
        <v>5545</v>
      </c>
      <c r="K1976">
        <v>99</v>
      </c>
      <c r="L1976" t="s">
        <v>3999</v>
      </c>
    </row>
    <row r="1977" spans="1:12">
      <c r="A1977" s="15">
        <v>2310111800</v>
      </c>
      <c r="B1977" t="s">
        <v>5450</v>
      </c>
      <c r="C1977" t="s">
        <v>5543</v>
      </c>
      <c r="D1977" t="s">
        <v>5676</v>
      </c>
      <c r="E1977" t="s">
        <v>5664</v>
      </c>
      <c r="F1977" t="s">
        <v>5544</v>
      </c>
      <c r="G1977" s="160" t="s">
        <v>4198</v>
      </c>
      <c r="H1977" t="s">
        <v>5512</v>
      </c>
      <c r="I1977" s="160" t="s">
        <v>4007</v>
      </c>
      <c r="J1977" t="s">
        <v>5545</v>
      </c>
      <c r="K1977">
        <v>99</v>
      </c>
      <c r="L1977" t="s">
        <v>3999</v>
      </c>
    </row>
    <row r="1978" spans="1:12">
      <c r="A1978" s="15">
        <v>2310111801</v>
      </c>
      <c r="B1978" t="s">
        <v>5450</v>
      </c>
      <c r="C1978" t="s">
        <v>5543</v>
      </c>
      <c r="D1978" t="s">
        <v>5676</v>
      </c>
      <c r="E1978" t="s">
        <v>5665</v>
      </c>
      <c r="F1978" t="s">
        <v>5544</v>
      </c>
      <c r="G1978" s="160" t="s">
        <v>4198</v>
      </c>
      <c r="H1978" t="s">
        <v>5512</v>
      </c>
      <c r="I1978" s="160" t="s">
        <v>4007</v>
      </c>
      <c r="J1978" t="s">
        <v>5545</v>
      </c>
      <c r="K1978">
        <v>99</v>
      </c>
      <c r="L1978" t="s">
        <v>3999</v>
      </c>
    </row>
    <row r="1979" spans="1:12">
      <c r="A1979" s="15">
        <v>2310111802</v>
      </c>
      <c r="B1979" t="s">
        <v>5450</v>
      </c>
      <c r="C1979" t="s">
        <v>5543</v>
      </c>
      <c r="D1979" t="s">
        <v>5676</v>
      </c>
      <c r="E1979" t="s">
        <v>5666</v>
      </c>
      <c r="F1979" t="s">
        <v>5544</v>
      </c>
      <c r="G1979" s="160" t="s">
        <v>4198</v>
      </c>
      <c r="H1979" t="s">
        <v>5512</v>
      </c>
      <c r="I1979" s="160" t="s">
        <v>4007</v>
      </c>
      <c r="J1979" t="s">
        <v>5545</v>
      </c>
      <c r="K1979">
        <v>99</v>
      </c>
      <c r="L1979" t="s">
        <v>3999</v>
      </c>
    </row>
    <row r="1980" spans="1:12">
      <c r="A1980" s="15">
        <v>2310112000</v>
      </c>
      <c r="B1980" t="s">
        <v>5450</v>
      </c>
      <c r="C1980" t="s">
        <v>5543</v>
      </c>
      <c r="D1980" t="s">
        <v>5680</v>
      </c>
      <c r="E1980" t="s">
        <v>5452</v>
      </c>
      <c r="F1980" t="s">
        <v>5544</v>
      </c>
      <c r="G1980" s="160" t="s">
        <v>4198</v>
      </c>
      <c r="H1980" t="s">
        <v>5512</v>
      </c>
      <c r="I1980" s="160" t="s">
        <v>4007</v>
      </c>
      <c r="J1980" t="s">
        <v>5545</v>
      </c>
      <c r="K1980">
        <v>99</v>
      </c>
      <c r="L1980" t="s">
        <v>3999</v>
      </c>
    </row>
    <row r="1981" spans="1:12">
      <c r="A1981" s="15">
        <v>2310112100</v>
      </c>
      <c r="B1981" t="s">
        <v>5450</v>
      </c>
      <c r="C1981" t="s">
        <v>5543</v>
      </c>
      <c r="D1981" t="s">
        <v>5680</v>
      </c>
      <c r="E1981" t="s">
        <v>5681</v>
      </c>
      <c r="F1981" t="s">
        <v>5544</v>
      </c>
      <c r="G1981" s="160" t="s">
        <v>4198</v>
      </c>
      <c r="H1981" t="s">
        <v>5512</v>
      </c>
      <c r="I1981" s="160" t="s">
        <v>4007</v>
      </c>
      <c r="J1981" t="s">
        <v>5545</v>
      </c>
      <c r="K1981">
        <v>99</v>
      </c>
      <c r="L1981" t="s">
        <v>3999</v>
      </c>
    </row>
    <row r="1982" spans="1:12">
      <c r="A1982" s="15">
        <v>2310112401</v>
      </c>
      <c r="B1982" t="s">
        <v>5450</v>
      </c>
      <c r="C1982" t="s">
        <v>5543</v>
      </c>
      <c r="D1982" t="s">
        <v>5680</v>
      </c>
      <c r="E1982" t="s">
        <v>5573</v>
      </c>
      <c r="F1982" t="s">
        <v>5544</v>
      </c>
      <c r="G1982" s="160" t="s">
        <v>4198</v>
      </c>
      <c r="H1982" t="s">
        <v>5512</v>
      </c>
      <c r="I1982" s="160" t="s">
        <v>4007</v>
      </c>
      <c r="J1982" t="s">
        <v>5545</v>
      </c>
      <c r="K1982">
        <v>99</v>
      </c>
      <c r="L1982" t="s">
        <v>3999</v>
      </c>
    </row>
    <row r="1983" spans="1:12">
      <c r="A1983" s="15">
        <v>2310112700</v>
      </c>
      <c r="B1983" t="s">
        <v>5450</v>
      </c>
      <c r="C1983" t="s">
        <v>5543</v>
      </c>
      <c r="D1983" t="s">
        <v>5680</v>
      </c>
      <c r="E1983" t="s">
        <v>5677</v>
      </c>
      <c r="F1983" t="s">
        <v>5544</v>
      </c>
      <c r="G1983" s="160" t="s">
        <v>4198</v>
      </c>
      <c r="H1983" t="s">
        <v>5512</v>
      </c>
      <c r="I1983" s="160" t="s">
        <v>4007</v>
      </c>
      <c r="J1983" t="s">
        <v>5545</v>
      </c>
      <c r="K1983">
        <v>99</v>
      </c>
      <c r="L1983" t="s">
        <v>3999</v>
      </c>
    </row>
    <row r="1984" spans="1:12">
      <c r="A1984" s="15">
        <v>2310112701</v>
      </c>
      <c r="B1984" t="s">
        <v>5450</v>
      </c>
      <c r="C1984" t="s">
        <v>5543</v>
      </c>
      <c r="D1984" t="s">
        <v>5680</v>
      </c>
      <c r="E1984" t="s">
        <v>5678</v>
      </c>
      <c r="F1984" t="s">
        <v>5544</v>
      </c>
      <c r="G1984" s="160" t="s">
        <v>4198</v>
      </c>
      <c r="H1984" t="s">
        <v>5512</v>
      </c>
      <c r="I1984" s="160" t="s">
        <v>4007</v>
      </c>
      <c r="J1984" t="s">
        <v>5545</v>
      </c>
      <c r="K1984">
        <v>99</v>
      </c>
      <c r="L1984" t="s">
        <v>3999</v>
      </c>
    </row>
    <row r="1985" spans="1:12">
      <c r="A1985" s="15">
        <v>2310112702</v>
      </c>
      <c r="B1985" t="s">
        <v>5450</v>
      </c>
      <c r="C1985" t="s">
        <v>5543</v>
      </c>
      <c r="D1985" t="s">
        <v>5680</v>
      </c>
      <c r="E1985" t="s">
        <v>5679</v>
      </c>
      <c r="F1985" t="s">
        <v>5544</v>
      </c>
      <c r="G1985" s="160" t="s">
        <v>4198</v>
      </c>
      <c r="H1985" t="s">
        <v>5512</v>
      </c>
      <c r="I1985" s="160" t="s">
        <v>4007</v>
      </c>
      <c r="J1985" t="s">
        <v>5545</v>
      </c>
      <c r="K1985">
        <v>99</v>
      </c>
      <c r="L1985" t="s">
        <v>3999</v>
      </c>
    </row>
    <row r="1986" spans="1:12">
      <c r="A1986" s="15">
        <v>2310121000</v>
      </c>
      <c r="B1986" t="s">
        <v>5450</v>
      </c>
      <c r="C1986" t="s">
        <v>5543</v>
      </c>
      <c r="D1986" t="s">
        <v>5682</v>
      </c>
      <c r="E1986" t="s">
        <v>5452</v>
      </c>
      <c r="F1986" t="s">
        <v>5544</v>
      </c>
      <c r="G1986" s="160" t="s">
        <v>4198</v>
      </c>
      <c r="H1986" t="s">
        <v>5512</v>
      </c>
      <c r="I1986" s="160" t="s">
        <v>4007</v>
      </c>
      <c r="J1986" t="s">
        <v>5545</v>
      </c>
      <c r="K1986">
        <v>99</v>
      </c>
      <c r="L1986" t="s">
        <v>3999</v>
      </c>
    </row>
    <row r="1987" spans="1:12">
      <c r="A1987" s="15">
        <v>2310121100</v>
      </c>
      <c r="B1987" t="s">
        <v>5450</v>
      </c>
      <c r="C1987" t="s">
        <v>5543</v>
      </c>
      <c r="D1987" t="s">
        <v>5682</v>
      </c>
      <c r="E1987" t="s">
        <v>5663</v>
      </c>
      <c r="F1987" t="s">
        <v>5544</v>
      </c>
      <c r="G1987" s="160" t="s">
        <v>4198</v>
      </c>
      <c r="H1987" t="s">
        <v>5512</v>
      </c>
      <c r="I1987" s="160" t="s">
        <v>4007</v>
      </c>
      <c r="J1987" t="s">
        <v>5545</v>
      </c>
      <c r="K1987">
        <v>99</v>
      </c>
      <c r="L1987" t="s">
        <v>3999</v>
      </c>
    </row>
    <row r="1988" spans="1:12">
      <c r="A1988" s="15">
        <v>2310121401</v>
      </c>
      <c r="B1988" t="s">
        <v>5450</v>
      </c>
      <c r="C1988" t="s">
        <v>5543</v>
      </c>
      <c r="D1988" t="s">
        <v>5682</v>
      </c>
      <c r="E1988" t="s">
        <v>5615</v>
      </c>
      <c r="F1988" t="s">
        <v>5544</v>
      </c>
      <c r="G1988" s="160" t="s">
        <v>4198</v>
      </c>
      <c r="H1988" t="s">
        <v>5512</v>
      </c>
      <c r="I1988" s="160" t="s">
        <v>4007</v>
      </c>
      <c r="J1988" t="s">
        <v>5545</v>
      </c>
      <c r="K1988">
        <v>99</v>
      </c>
      <c r="L1988" t="s">
        <v>3999</v>
      </c>
    </row>
    <row r="1989" spans="1:12">
      <c r="A1989" s="15">
        <v>2310121700</v>
      </c>
      <c r="B1989" t="s">
        <v>5450</v>
      </c>
      <c r="C1989" t="s">
        <v>5543</v>
      </c>
      <c r="D1989" t="s">
        <v>5682</v>
      </c>
      <c r="E1989" t="s">
        <v>5683</v>
      </c>
      <c r="F1989" t="s">
        <v>5544</v>
      </c>
      <c r="G1989" s="160" t="s">
        <v>4198</v>
      </c>
      <c r="H1989" t="s">
        <v>5512</v>
      </c>
      <c r="I1989" s="160" t="s">
        <v>4007</v>
      </c>
      <c r="J1989" t="s">
        <v>5545</v>
      </c>
      <c r="K1989">
        <v>99</v>
      </c>
      <c r="L1989" t="s">
        <v>3999</v>
      </c>
    </row>
    <row r="1990" spans="1:12">
      <c r="A1990" s="15">
        <v>2310121701</v>
      </c>
      <c r="B1990" t="s">
        <v>5450</v>
      </c>
      <c r="C1990" t="s">
        <v>5543</v>
      </c>
      <c r="D1990" t="s">
        <v>5682</v>
      </c>
      <c r="E1990" t="s">
        <v>5684</v>
      </c>
      <c r="F1990" t="s">
        <v>5544</v>
      </c>
      <c r="G1990" s="160" t="s">
        <v>4198</v>
      </c>
      <c r="H1990" t="s">
        <v>5512</v>
      </c>
      <c r="I1990" s="160" t="s">
        <v>4007</v>
      </c>
      <c r="J1990" t="s">
        <v>5545</v>
      </c>
      <c r="K1990">
        <v>99</v>
      </c>
      <c r="L1990" t="s">
        <v>3999</v>
      </c>
    </row>
    <row r="1991" spans="1:12">
      <c r="A1991" s="15">
        <v>2310121702</v>
      </c>
      <c r="B1991" t="s">
        <v>5450</v>
      </c>
      <c r="C1991" t="s">
        <v>5543</v>
      </c>
      <c r="D1991" t="s">
        <v>5682</v>
      </c>
      <c r="E1991" t="s">
        <v>5685</v>
      </c>
      <c r="F1991" t="s">
        <v>5544</v>
      </c>
      <c r="G1991" s="160" t="s">
        <v>4198</v>
      </c>
      <c r="H1991" t="s">
        <v>5512</v>
      </c>
      <c r="I1991" s="160" t="s">
        <v>4007</v>
      </c>
      <c r="J1991" t="s">
        <v>5545</v>
      </c>
      <c r="K1991">
        <v>99</v>
      </c>
      <c r="L1991" t="s">
        <v>3999</v>
      </c>
    </row>
    <row r="1992" spans="1:12">
      <c r="A1992" s="15">
        <v>2310121800</v>
      </c>
      <c r="B1992" t="s">
        <v>5450</v>
      </c>
      <c r="C1992" t="s">
        <v>5543</v>
      </c>
      <c r="D1992" t="s">
        <v>5682</v>
      </c>
      <c r="E1992" t="s">
        <v>5664</v>
      </c>
      <c r="F1992" t="s">
        <v>5544</v>
      </c>
      <c r="G1992" s="160" t="s">
        <v>4198</v>
      </c>
      <c r="H1992" t="s">
        <v>5512</v>
      </c>
      <c r="I1992" s="160" t="s">
        <v>4007</v>
      </c>
      <c r="J1992" t="s">
        <v>5545</v>
      </c>
      <c r="K1992">
        <v>99</v>
      </c>
      <c r="L1992" t="s">
        <v>3999</v>
      </c>
    </row>
    <row r="1993" spans="1:12">
      <c r="A1993" s="15">
        <v>2310121801</v>
      </c>
      <c r="B1993" t="s">
        <v>5450</v>
      </c>
      <c r="C1993" t="s">
        <v>5543</v>
      </c>
      <c r="D1993" t="s">
        <v>5682</v>
      </c>
      <c r="E1993" t="s">
        <v>5665</v>
      </c>
      <c r="F1993" t="s">
        <v>5544</v>
      </c>
      <c r="G1993" s="160" t="s">
        <v>4198</v>
      </c>
      <c r="H1993" t="s">
        <v>5512</v>
      </c>
      <c r="I1993" s="160" t="s">
        <v>4007</v>
      </c>
      <c r="J1993" t="s">
        <v>5545</v>
      </c>
      <c r="K1993">
        <v>99</v>
      </c>
      <c r="L1993" t="s">
        <v>3999</v>
      </c>
    </row>
    <row r="1994" spans="1:12">
      <c r="A1994" s="15">
        <v>2310121802</v>
      </c>
      <c r="B1994" t="s">
        <v>5450</v>
      </c>
      <c r="C1994" t="s">
        <v>5543</v>
      </c>
      <c r="D1994" t="s">
        <v>5682</v>
      </c>
      <c r="E1994" t="s">
        <v>5666</v>
      </c>
      <c r="F1994" t="s">
        <v>5544</v>
      </c>
      <c r="G1994" s="160" t="s">
        <v>4198</v>
      </c>
      <c r="H1994" t="s">
        <v>5512</v>
      </c>
      <c r="I1994" s="160" t="s">
        <v>4007</v>
      </c>
      <c r="J1994" t="s">
        <v>5545</v>
      </c>
      <c r="K1994">
        <v>99</v>
      </c>
      <c r="L1994" t="s">
        <v>3999</v>
      </c>
    </row>
    <row r="1995" spans="1:12">
      <c r="A1995" s="15">
        <v>2310122000</v>
      </c>
      <c r="B1995" t="s">
        <v>5450</v>
      </c>
      <c r="C1995" t="s">
        <v>5543</v>
      </c>
      <c r="D1995" t="s">
        <v>5686</v>
      </c>
      <c r="E1995" t="s">
        <v>5452</v>
      </c>
      <c r="F1995" t="s">
        <v>5544</v>
      </c>
      <c r="G1995" s="160" t="s">
        <v>4198</v>
      </c>
      <c r="H1995" t="s">
        <v>5512</v>
      </c>
      <c r="I1995" s="160" t="s">
        <v>4007</v>
      </c>
      <c r="J1995" t="s">
        <v>5545</v>
      </c>
      <c r="K1995">
        <v>99</v>
      </c>
      <c r="L1995" t="s">
        <v>3999</v>
      </c>
    </row>
    <row r="1996" spans="1:12">
      <c r="A1996" s="15">
        <v>2310122100</v>
      </c>
      <c r="B1996" t="s">
        <v>5450</v>
      </c>
      <c r="C1996" t="s">
        <v>5543</v>
      </c>
      <c r="D1996" t="s">
        <v>5686</v>
      </c>
      <c r="E1996" t="s">
        <v>5663</v>
      </c>
      <c r="F1996" t="s">
        <v>5544</v>
      </c>
      <c r="G1996" s="160" t="s">
        <v>4198</v>
      </c>
      <c r="H1996" t="s">
        <v>5512</v>
      </c>
      <c r="I1996" s="160" t="s">
        <v>4007</v>
      </c>
      <c r="J1996" t="s">
        <v>5545</v>
      </c>
      <c r="K1996">
        <v>99</v>
      </c>
      <c r="L1996" t="s">
        <v>3999</v>
      </c>
    </row>
    <row r="1997" spans="1:12">
      <c r="A1997" s="15">
        <v>2310122401</v>
      </c>
      <c r="B1997" t="s">
        <v>5450</v>
      </c>
      <c r="C1997" t="s">
        <v>5543</v>
      </c>
      <c r="D1997" t="s">
        <v>5686</v>
      </c>
      <c r="E1997" t="s">
        <v>5615</v>
      </c>
      <c r="F1997" t="s">
        <v>5544</v>
      </c>
      <c r="G1997" s="160" t="s">
        <v>4198</v>
      </c>
      <c r="H1997" t="s">
        <v>5512</v>
      </c>
      <c r="I1997" s="160" t="s">
        <v>4007</v>
      </c>
      <c r="J1997" t="s">
        <v>5545</v>
      </c>
      <c r="K1997">
        <v>99</v>
      </c>
      <c r="L1997" t="s">
        <v>3999</v>
      </c>
    </row>
    <row r="1998" spans="1:12">
      <c r="A1998" s="15">
        <v>2310122700</v>
      </c>
      <c r="B1998" t="s">
        <v>5450</v>
      </c>
      <c r="C1998" t="s">
        <v>5543</v>
      </c>
      <c r="D1998" t="s">
        <v>5686</v>
      </c>
      <c r="E1998" t="s">
        <v>5683</v>
      </c>
      <c r="F1998" t="s">
        <v>5544</v>
      </c>
      <c r="G1998" s="160" t="s">
        <v>4198</v>
      </c>
      <c r="H1998" t="s">
        <v>5512</v>
      </c>
      <c r="I1998" s="160" t="s">
        <v>4007</v>
      </c>
      <c r="J1998" t="s">
        <v>5545</v>
      </c>
      <c r="K1998">
        <v>99</v>
      </c>
      <c r="L1998" t="s">
        <v>3999</v>
      </c>
    </row>
    <row r="1999" spans="1:12">
      <c r="A1999" s="15">
        <v>2310122701</v>
      </c>
      <c r="B1999" t="s">
        <v>5450</v>
      </c>
      <c r="C1999" t="s">
        <v>5543</v>
      </c>
      <c r="D1999" t="s">
        <v>5686</v>
      </c>
      <c r="E1999" t="s">
        <v>5684</v>
      </c>
      <c r="F1999" t="s">
        <v>5544</v>
      </c>
      <c r="G1999" s="160" t="s">
        <v>4198</v>
      </c>
      <c r="H1999" t="s">
        <v>5512</v>
      </c>
      <c r="I1999" s="160" t="s">
        <v>4007</v>
      </c>
      <c r="J1999" t="s">
        <v>5545</v>
      </c>
      <c r="K1999">
        <v>99</v>
      </c>
      <c r="L1999" t="s">
        <v>3999</v>
      </c>
    </row>
    <row r="2000" spans="1:12">
      <c r="A2000" s="15">
        <v>2310122702</v>
      </c>
      <c r="B2000" t="s">
        <v>5450</v>
      </c>
      <c r="C2000" t="s">
        <v>5543</v>
      </c>
      <c r="D2000" t="s">
        <v>5686</v>
      </c>
      <c r="E2000" t="s">
        <v>5685</v>
      </c>
      <c r="F2000" t="s">
        <v>5544</v>
      </c>
      <c r="G2000" s="160" t="s">
        <v>4198</v>
      </c>
      <c r="H2000" t="s">
        <v>5512</v>
      </c>
      <c r="I2000" s="160" t="s">
        <v>4007</v>
      </c>
      <c r="J2000" t="s">
        <v>5545</v>
      </c>
      <c r="K2000">
        <v>99</v>
      </c>
      <c r="L2000" t="s">
        <v>3999</v>
      </c>
    </row>
    <row r="2001" spans="1:12">
      <c r="A2001" s="15">
        <v>2310300220</v>
      </c>
      <c r="B2001" t="s">
        <v>5450</v>
      </c>
      <c r="C2001" t="s">
        <v>5543</v>
      </c>
      <c r="D2001" t="s">
        <v>5687</v>
      </c>
      <c r="E2001" t="s">
        <v>5546</v>
      </c>
      <c r="F2001" t="s">
        <v>5544</v>
      </c>
      <c r="G2001" s="160" t="s">
        <v>4198</v>
      </c>
      <c r="H2001" t="s">
        <v>5512</v>
      </c>
      <c r="I2001" s="160" t="s">
        <v>4007</v>
      </c>
      <c r="J2001" t="s">
        <v>5545</v>
      </c>
      <c r="K2001">
        <v>99</v>
      </c>
      <c r="L2001" t="s">
        <v>3999</v>
      </c>
    </row>
    <row r="2002" spans="1:12">
      <c r="A2002" s="15">
        <v>2310321010</v>
      </c>
      <c r="B2002" t="s">
        <v>5450</v>
      </c>
      <c r="C2002" t="s">
        <v>5543</v>
      </c>
      <c r="D2002" t="s">
        <v>5688</v>
      </c>
      <c r="E2002" t="s">
        <v>5597</v>
      </c>
      <c r="F2002" t="s">
        <v>5544</v>
      </c>
      <c r="G2002" s="160" t="s">
        <v>4198</v>
      </c>
      <c r="H2002" t="s">
        <v>5512</v>
      </c>
      <c r="I2002" s="160" t="s">
        <v>4007</v>
      </c>
      <c r="J2002" t="s">
        <v>5545</v>
      </c>
      <c r="K2002">
        <v>99</v>
      </c>
      <c r="L2002" t="s">
        <v>3999</v>
      </c>
    </row>
    <row r="2003" spans="1:12">
      <c r="A2003" s="15">
        <v>2310321100</v>
      </c>
      <c r="B2003" t="s">
        <v>5450</v>
      </c>
      <c r="C2003" t="s">
        <v>5543</v>
      </c>
      <c r="D2003" t="s">
        <v>5688</v>
      </c>
      <c r="E2003" t="s">
        <v>5600</v>
      </c>
      <c r="F2003" t="s">
        <v>5544</v>
      </c>
      <c r="G2003" s="160" t="s">
        <v>4198</v>
      </c>
      <c r="H2003" t="s">
        <v>5512</v>
      </c>
      <c r="I2003" s="160" t="s">
        <v>4007</v>
      </c>
      <c r="J2003" t="s">
        <v>5545</v>
      </c>
      <c r="K2003">
        <v>99</v>
      </c>
      <c r="L2003" t="s">
        <v>3999</v>
      </c>
    </row>
    <row r="2004" spans="1:12">
      <c r="A2004" s="15">
        <v>2310321400</v>
      </c>
      <c r="B2004" t="s">
        <v>5450</v>
      </c>
      <c r="C2004" t="s">
        <v>5543</v>
      </c>
      <c r="D2004" t="s">
        <v>5688</v>
      </c>
      <c r="E2004" t="s">
        <v>5617</v>
      </c>
      <c r="F2004" t="s">
        <v>5544</v>
      </c>
      <c r="G2004" s="160" t="s">
        <v>4198</v>
      </c>
      <c r="H2004" t="s">
        <v>5512</v>
      </c>
      <c r="I2004" s="160" t="s">
        <v>4007</v>
      </c>
      <c r="J2004" t="s">
        <v>5545</v>
      </c>
      <c r="K2004">
        <v>99</v>
      </c>
      <c r="L2004" t="s">
        <v>3999</v>
      </c>
    </row>
    <row r="2005" spans="1:12">
      <c r="A2005" s="15">
        <v>2310321603</v>
      </c>
      <c r="B2005" t="s">
        <v>5450</v>
      </c>
      <c r="C2005" t="s">
        <v>5543</v>
      </c>
      <c r="D2005" t="s">
        <v>5688</v>
      </c>
      <c r="E2005" t="s">
        <v>5629</v>
      </c>
      <c r="F2005" t="s">
        <v>5544</v>
      </c>
      <c r="G2005" s="160" t="s">
        <v>4198</v>
      </c>
      <c r="H2005" t="s">
        <v>5512</v>
      </c>
      <c r="I2005" s="160" t="s">
        <v>4007</v>
      </c>
      <c r="J2005" t="s">
        <v>5545</v>
      </c>
      <c r="K2005">
        <v>99</v>
      </c>
      <c r="L2005" t="s">
        <v>3999</v>
      </c>
    </row>
    <row r="2006" spans="1:12">
      <c r="A2006" s="15">
        <v>2310400220</v>
      </c>
      <c r="B2006" t="s">
        <v>5450</v>
      </c>
      <c r="C2006" t="s">
        <v>5543</v>
      </c>
      <c r="D2006" t="s">
        <v>5689</v>
      </c>
      <c r="E2006" t="s">
        <v>5546</v>
      </c>
      <c r="F2006" t="s">
        <v>5544</v>
      </c>
      <c r="G2006" s="160" t="s">
        <v>4198</v>
      </c>
      <c r="H2006" t="s">
        <v>5512</v>
      </c>
      <c r="I2006" s="160" t="s">
        <v>4007</v>
      </c>
      <c r="J2006" t="s">
        <v>5545</v>
      </c>
      <c r="K2006">
        <v>99</v>
      </c>
      <c r="L2006" t="s">
        <v>3999</v>
      </c>
    </row>
    <row r="2007" spans="1:12">
      <c r="A2007" s="15">
        <v>2310421010</v>
      </c>
      <c r="B2007" t="s">
        <v>5450</v>
      </c>
      <c r="C2007" t="s">
        <v>5543</v>
      </c>
      <c r="D2007" t="s">
        <v>5690</v>
      </c>
      <c r="E2007" t="s">
        <v>5597</v>
      </c>
      <c r="F2007" t="s">
        <v>5544</v>
      </c>
      <c r="G2007" s="160" t="s">
        <v>4198</v>
      </c>
      <c r="H2007" t="s">
        <v>5512</v>
      </c>
      <c r="I2007" s="160" t="s">
        <v>4007</v>
      </c>
      <c r="J2007" t="s">
        <v>5545</v>
      </c>
      <c r="K2007">
        <v>99</v>
      </c>
      <c r="L2007" t="s">
        <v>3999</v>
      </c>
    </row>
    <row r="2008" spans="1:12">
      <c r="A2008" s="15">
        <v>2310421100</v>
      </c>
      <c r="B2008" t="s">
        <v>5450</v>
      </c>
      <c r="C2008" t="s">
        <v>5543</v>
      </c>
      <c r="D2008" t="s">
        <v>5690</v>
      </c>
      <c r="E2008" t="s">
        <v>5600</v>
      </c>
      <c r="F2008" t="s">
        <v>5544</v>
      </c>
      <c r="G2008" s="160" t="s">
        <v>4198</v>
      </c>
      <c r="H2008" t="s">
        <v>5512</v>
      </c>
      <c r="I2008" s="160" t="s">
        <v>4007</v>
      </c>
      <c r="J2008" t="s">
        <v>5545</v>
      </c>
      <c r="K2008">
        <v>99</v>
      </c>
      <c r="L2008" t="s">
        <v>3999</v>
      </c>
    </row>
    <row r="2009" spans="1:12">
      <c r="A2009" s="15">
        <v>2310421400</v>
      </c>
      <c r="B2009" t="s">
        <v>5450</v>
      </c>
      <c r="C2009" t="s">
        <v>5543</v>
      </c>
      <c r="D2009" t="s">
        <v>5690</v>
      </c>
      <c r="E2009" t="s">
        <v>5617</v>
      </c>
      <c r="F2009" t="s">
        <v>5544</v>
      </c>
      <c r="G2009" s="160" t="s">
        <v>4198</v>
      </c>
      <c r="H2009" t="s">
        <v>5512</v>
      </c>
      <c r="I2009" s="160" t="s">
        <v>4007</v>
      </c>
      <c r="J2009" t="s">
        <v>5545</v>
      </c>
      <c r="K2009">
        <v>99</v>
      </c>
      <c r="L2009" t="s">
        <v>3999</v>
      </c>
    </row>
    <row r="2010" spans="1:12">
      <c r="A2010" s="15">
        <v>2310421603</v>
      </c>
      <c r="B2010" t="s">
        <v>5450</v>
      </c>
      <c r="C2010" t="s">
        <v>5543</v>
      </c>
      <c r="D2010" t="s">
        <v>5690</v>
      </c>
      <c r="E2010" t="s">
        <v>5629</v>
      </c>
      <c r="F2010" t="s">
        <v>5544</v>
      </c>
      <c r="G2010" s="160" t="s">
        <v>4198</v>
      </c>
      <c r="H2010" t="s">
        <v>5512</v>
      </c>
      <c r="I2010" s="160" t="s">
        <v>4007</v>
      </c>
      <c r="J2010" t="s">
        <v>5545</v>
      </c>
      <c r="K2010">
        <v>99</v>
      </c>
      <c r="L2010" t="s">
        <v>3999</v>
      </c>
    </row>
    <row r="2011" spans="1:12">
      <c r="A2011" s="15">
        <v>2310421700</v>
      </c>
      <c r="B2011" t="s">
        <v>5450</v>
      </c>
      <c r="C2011" t="s">
        <v>5543</v>
      </c>
      <c r="D2011" t="s">
        <v>5690</v>
      </c>
      <c r="E2011" t="s">
        <v>5683</v>
      </c>
      <c r="F2011" t="s">
        <v>5544</v>
      </c>
      <c r="G2011" s="160" t="s">
        <v>4198</v>
      </c>
      <c r="H2011" t="s">
        <v>5512</v>
      </c>
      <c r="I2011" s="160" t="s">
        <v>4007</v>
      </c>
      <c r="J2011" t="s">
        <v>5545</v>
      </c>
      <c r="K2011">
        <v>99</v>
      </c>
      <c r="L2011" t="s">
        <v>3999</v>
      </c>
    </row>
    <row r="2012" spans="1:12">
      <c r="A2012" s="15">
        <v>2311000000</v>
      </c>
      <c r="B2012" t="s">
        <v>5450</v>
      </c>
      <c r="C2012" t="s">
        <v>5691</v>
      </c>
      <c r="D2012" t="s">
        <v>5452</v>
      </c>
      <c r="E2012" t="s">
        <v>1004</v>
      </c>
      <c r="F2012" t="s">
        <v>5692</v>
      </c>
      <c r="G2012">
        <v>14</v>
      </c>
      <c r="H2012" t="s">
        <v>4333</v>
      </c>
      <c r="I2012" s="160" t="s">
        <v>4076</v>
      </c>
      <c r="J2012" t="s">
        <v>5693</v>
      </c>
      <c r="K2012" s="160" t="s">
        <v>3995</v>
      </c>
      <c r="L2012" t="s">
        <v>1779</v>
      </c>
    </row>
    <row r="2013" spans="1:12">
      <c r="A2013" s="15">
        <v>2311000010</v>
      </c>
      <c r="B2013" t="s">
        <v>5450</v>
      </c>
      <c r="C2013" t="s">
        <v>5691</v>
      </c>
      <c r="D2013" t="s">
        <v>5452</v>
      </c>
      <c r="E2013" t="s">
        <v>5694</v>
      </c>
      <c r="F2013" t="s">
        <v>5692</v>
      </c>
      <c r="G2013">
        <v>14</v>
      </c>
      <c r="H2013" t="s">
        <v>4333</v>
      </c>
      <c r="I2013" s="160" t="s">
        <v>4076</v>
      </c>
      <c r="J2013" t="s">
        <v>5693</v>
      </c>
      <c r="K2013" s="160" t="s">
        <v>3995</v>
      </c>
      <c r="L2013" t="s">
        <v>1779</v>
      </c>
    </row>
    <row r="2014" spans="1:12">
      <c r="A2014" s="15">
        <v>2311000020</v>
      </c>
      <c r="B2014" t="s">
        <v>5450</v>
      </c>
      <c r="C2014" t="s">
        <v>5691</v>
      </c>
      <c r="D2014" t="s">
        <v>5452</v>
      </c>
      <c r="E2014" t="s">
        <v>5695</v>
      </c>
      <c r="F2014" t="s">
        <v>5692</v>
      </c>
      <c r="G2014" s="160" t="s">
        <v>4076</v>
      </c>
      <c r="H2014" t="s">
        <v>4330</v>
      </c>
      <c r="I2014" s="160" t="s">
        <v>4074</v>
      </c>
      <c r="J2014" t="s">
        <v>1779</v>
      </c>
      <c r="K2014">
        <v>99</v>
      </c>
      <c r="L2014" t="s">
        <v>3999</v>
      </c>
    </row>
    <row r="2015" spans="1:12">
      <c r="A2015" s="15">
        <v>2311000030</v>
      </c>
      <c r="B2015" t="s">
        <v>5450</v>
      </c>
      <c r="C2015" t="s">
        <v>5691</v>
      </c>
      <c r="D2015" t="s">
        <v>5452</v>
      </c>
      <c r="E2015" t="s">
        <v>5696</v>
      </c>
      <c r="F2015" t="s">
        <v>5692</v>
      </c>
      <c r="G2015" s="160" t="s">
        <v>4076</v>
      </c>
      <c r="H2015" t="s">
        <v>4330</v>
      </c>
      <c r="I2015" s="160" t="s">
        <v>4074</v>
      </c>
      <c r="J2015" t="s">
        <v>1779</v>
      </c>
      <c r="K2015">
        <v>99</v>
      </c>
      <c r="L2015" t="s">
        <v>3999</v>
      </c>
    </row>
    <row r="2016" spans="1:12">
      <c r="A2016" s="15">
        <v>2311000040</v>
      </c>
      <c r="B2016" t="s">
        <v>5450</v>
      </c>
      <c r="C2016" t="s">
        <v>5691</v>
      </c>
      <c r="D2016" t="s">
        <v>5452</v>
      </c>
      <c r="E2016" t="s">
        <v>5697</v>
      </c>
      <c r="F2016" t="s">
        <v>5692</v>
      </c>
      <c r="G2016">
        <v>14</v>
      </c>
      <c r="H2016" t="s">
        <v>4333</v>
      </c>
      <c r="I2016" s="160" t="s">
        <v>4076</v>
      </c>
      <c r="J2016" t="s">
        <v>5693</v>
      </c>
      <c r="K2016" s="160" t="s">
        <v>3995</v>
      </c>
      <c r="L2016" t="s">
        <v>1779</v>
      </c>
    </row>
    <row r="2017" spans="1:12">
      <c r="A2017" s="15">
        <v>2311000050</v>
      </c>
      <c r="B2017" t="s">
        <v>5450</v>
      </c>
      <c r="C2017" t="s">
        <v>5691</v>
      </c>
      <c r="D2017" t="s">
        <v>5452</v>
      </c>
      <c r="E2017" t="s">
        <v>5698</v>
      </c>
      <c r="F2017" t="s">
        <v>5692</v>
      </c>
      <c r="G2017">
        <v>14</v>
      </c>
      <c r="H2017" t="s">
        <v>4333</v>
      </c>
      <c r="I2017" s="160" t="s">
        <v>4076</v>
      </c>
      <c r="J2017" t="s">
        <v>5693</v>
      </c>
      <c r="K2017" s="160" t="s">
        <v>3995</v>
      </c>
      <c r="L2017" t="s">
        <v>1779</v>
      </c>
    </row>
    <row r="2018" spans="1:12">
      <c r="A2018" s="15">
        <v>2311000060</v>
      </c>
      <c r="B2018" t="s">
        <v>5450</v>
      </c>
      <c r="C2018" t="s">
        <v>5691</v>
      </c>
      <c r="D2018" t="s">
        <v>5452</v>
      </c>
      <c r="E2018" t="s">
        <v>1779</v>
      </c>
      <c r="F2018" t="s">
        <v>5692</v>
      </c>
      <c r="G2018">
        <v>14</v>
      </c>
      <c r="H2018" t="s">
        <v>4333</v>
      </c>
      <c r="I2018" s="160" t="s">
        <v>4076</v>
      </c>
      <c r="J2018" t="s">
        <v>5693</v>
      </c>
      <c r="K2018" s="160" t="s">
        <v>3995</v>
      </c>
      <c r="L2018" t="s">
        <v>1779</v>
      </c>
    </row>
    <row r="2019" spans="1:12">
      <c r="A2019" s="15">
        <v>2311000070</v>
      </c>
      <c r="B2019" t="s">
        <v>5450</v>
      </c>
      <c r="C2019" t="s">
        <v>5691</v>
      </c>
      <c r="D2019" t="s">
        <v>5452</v>
      </c>
      <c r="E2019" t="s">
        <v>5699</v>
      </c>
      <c r="F2019" t="s">
        <v>5692</v>
      </c>
      <c r="G2019">
        <v>14</v>
      </c>
      <c r="H2019" t="s">
        <v>4333</v>
      </c>
      <c r="I2019" s="160" t="s">
        <v>4076</v>
      </c>
      <c r="J2019" t="s">
        <v>5693</v>
      </c>
      <c r="K2019" s="160" t="s">
        <v>3995</v>
      </c>
      <c r="L2019" t="s">
        <v>1779</v>
      </c>
    </row>
    <row r="2020" spans="1:12">
      <c r="A2020" s="15">
        <v>2311000080</v>
      </c>
      <c r="B2020" t="s">
        <v>5450</v>
      </c>
      <c r="C2020" t="s">
        <v>5691</v>
      </c>
      <c r="D2020" t="s">
        <v>5452</v>
      </c>
      <c r="E2020" t="s">
        <v>5700</v>
      </c>
      <c r="F2020" t="s">
        <v>5692</v>
      </c>
      <c r="G2020" s="160" t="s">
        <v>4076</v>
      </c>
      <c r="H2020" t="s">
        <v>4330</v>
      </c>
      <c r="I2020" s="160" t="s">
        <v>4074</v>
      </c>
      <c r="J2020" t="s">
        <v>1779</v>
      </c>
      <c r="K2020">
        <v>99</v>
      </c>
      <c r="L2020" t="s">
        <v>3999</v>
      </c>
    </row>
    <row r="2021" spans="1:12">
      <c r="A2021" s="15">
        <v>2311000100</v>
      </c>
      <c r="B2021" t="s">
        <v>5450</v>
      </c>
      <c r="C2021" t="s">
        <v>5691</v>
      </c>
      <c r="D2021" t="s">
        <v>5452</v>
      </c>
      <c r="E2021" t="s">
        <v>5701</v>
      </c>
      <c r="F2021" t="s">
        <v>5692</v>
      </c>
      <c r="G2021">
        <v>14</v>
      </c>
      <c r="H2021" t="s">
        <v>4333</v>
      </c>
      <c r="I2021" s="160" t="s">
        <v>4076</v>
      </c>
      <c r="J2021" t="s">
        <v>5693</v>
      </c>
      <c r="K2021" s="160" t="s">
        <v>3995</v>
      </c>
      <c r="L2021" t="s">
        <v>1779</v>
      </c>
    </row>
    <row r="2022" spans="1:12">
      <c r="A2022" s="15">
        <v>2311010000</v>
      </c>
      <c r="B2022" t="s">
        <v>5450</v>
      </c>
      <c r="C2022" t="s">
        <v>5691</v>
      </c>
      <c r="D2022" t="s">
        <v>5702</v>
      </c>
      <c r="E2022" t="s">
        <v>1004</v>
      </c>
      <c r="F2022" t="s">
        <v>5692</v>
      </c>
      <c r="G2022">
        <v>14</v>
      </c>
      <c r="H2022" t="s">
        <v>4333</v>
      </c>
      <c r="I2022" s="160" t="s">
        <v>4076</v>
      </c>
      <c r="J2022" t="s">
        <v>5693</v>
      </c>
      <c r="K2022" s="160" t="s">
        <v>3995</v>
      </c>
      <c r="L2022" t="s">
        <v>1779</v>
      </c>
    </row>
    <row r="2023" spans="1:12">
      <c r="A2023" s="15">
        <v>2311010010</v>
      </c>
      <c r="B2023" t="s">
        <v>5450</v>
      </c>
      <c r="C2023" t="s">
        <v>5691</v>
      </c>
      <c r="D2023" t="s">
        <v>5702</v>
      </c>
      <c r="E2023" t="s">
        <v>5694</v>
      </c>
      <c r="F2023" t="s">
        <v>5692</v>
      </c>
      <c r="G2023">
        <v>14</v>
      </c>
      <c r="H2023" t="s">
        <v>4333</v>
      </c>
      <c r="I2023" s="160" t="s">
        <v>4076</v>
      </c>
      <c r="J2023" t="s">
        <v>5693</v>
      </c>
      <c r="K2023" s="160" t="s">
        <v>3995</v>
      </c>
      <c r="L2023" t="s">
        <v>1779</v>
      </c>
    </row>
    <row r="2024" spans="1:12">
      <c r="A2024" s="15">
        <v>2311010020</v>
      </c>
      <c r="B2024" t="s">
        <v>5450</v>
      </c>
      <c r="C2024" t="s">
        <v>5691</v>
      </c>
      <c r="D2024" t="s">
        <v>5702</v>
      </c>
      <c r="E2024" t="s">
        <v>5695</v>
      </c>
      <c r="F2024" t="s">
        <v>5692</v>
      </c>
      <c r="G2024" s="160" t="s">
        <v>4076</v>
      </c>
      <c r="H2024" t="s">
        <v>4330</v>
      </c>
      <c r="I2024" s="160" t="s">
        <v>4074</v>
      </c>
      <c r="J2024" t="s">
        <v>1779</v>
      </c>
      <c r="K2024">
        <v>99</v>
      </c>
      <c r="L2024" t="s">
        <v>3999</v>
      </c>
    </row>
    <row r="2025" spans="1:12">
      <c r="A2025" s="15">
        <v>2311010030</v>
      </c>
      <c r="B2025" t="s">
        <v>5450</v>
      </c>
      <c r="C2025" t="s">
        <v>5691</v>
      </c>
      <c r="D2025" t="s">
        <v>5702</v>
      </c>
      <c r="E2025" t="s">
        <v>5696</v>
      </c>
      <c r="F2025" t="s">
        <v>5692</v>
      </c>
      <c r="G2025" s="160" t="s">
        <v>4076</v>
      </c>
      <c r="H2025" t="s">
        <v>4330</v>
      </c>
      <c r="I2025" s="160" t="s">
        <v>4074</v>
      </c>
      <c r="J2025" t="s">
        <v>1779</v>
      </c>
      <c r="K2025">
        <v>99</v>
      </c>
      <c r="L2025" t="s">
        <v>3999</v>
      </c>
    </row>
    <row r="2026" spans="1:12">
      <c r="A2026" s="15">
        <v>2311010040</v>
      </c>
      <c r="B2026" t="s">
        <v>5450</v>
      </c>
      <c r="C2026" t="s">
        <v>5691</v>
      </c>
      <c r="D2026" t="s">
        <v>5702</v>
      </c>
      <c r="E2026" t="s">
        <v>5697</v>
      </c>
      <c r="F2026" t="s">
        <v>5692</v>
      </c>
      <c r="G2026">
        <v>14</v>
      </c>
      <c r="H2026" t="s">
        <v>4333</v>
      </c>
      <c r="I2026" s="160" t="s">
        <v>4076</v>
      </c>
      <c r="J2026" t="s">
        <v>5693</v>
      </c>
      <c r="K2026" s="160" t="s">
        <v>3995</v>
      </c>
      <c r="L2026" t="s">
        <v>1779</v>
      </c>
    </row>
    <row r="2027" spans="1:12">
      <c r="A2027" s="15">
        <v>2311010050</v>
      </c>
      <c r="B2027" t="s">
        <v>5450</v>
      </c>
      <c r="C2027" t="s">
        <v>5691</v>
      </c>
      <c r="D2027" t="s">
        <v>5702</v>
      </c>
      <c r="E2027" t="s">
        <v>5698</v>
      </c>
      <c r="F2027" t="s">
        <v>5692</v>
      </c>
      <c r="G2027">
        <v>14</v>
      </c>
      <c r="H2027" t="s">
        <v>4333</v>
      </c>
      <c r="I2027" s="160" t="s">
        <v>4076</v>
      </c>
      <c r="J2027" t="s">
        <v>5693</v>
      </c>
      <c r="K2027" s="160" t="s">
        <v>3995</v>
      </c>
      <c r="L2027" t="s">
        <v>1779</v>
      </c>
    </row>
    <row r="2028" spans="1:12">
      <c r="A2028" s="15">
        <v>2311010060</v>
      </c>
      <c r="B2028" t="s">
        <v>5450</v>
      </c>
      <c r="C2028" t="s">
        <v>5691</v>
      </c>
      <c r="D2028" t="s">
        <v>5702</v>
      </c>
      <c r="E2028" t="s">
        <v>1779</v>
      </c>
      <c r="F2028" t="s">
        <v>5692</v>
      </c>
      <c r="G2028">
        <v>14</v>
      </c>
      <c r="H2028" t="s">
        <v>4333</v>
      </c>
      <c r="I2028" s="160" t="s">
        <v>4076</v>
      </c>
      <c r="J2028" t="s">
        <v>5693</v>
      </c>
      <c r="K2028" s="160" t="s">
        <v>3995</v>
      </c>
      <c r="L2028" t="s">
        <v>1779</v>
      </c>
    </row>
    <row r="2029" spans="1:12">
      <c r="A2029" s="15">
        <v>2311010070</v>
      </c>
      <c r="B2029" t="s">
        <v>5450</v>
      </c>
      <c r="C2029" t="s">
        <v>5691</v>
      </c>
      <c r="D2029" t="s">
        <v>5702</v>
      </c>
      <c r="E2029" t="s">
        <v>5699</v>
      </c>
      <c r="F2029" t="s">
        <v>5692</v>
      </c>
      <c r="G2029">
        <v>14</v>
      </c>
      <c r="H2029" t="s">
        <v>4333</v>
      </c>
      <c r="I2029" s="160" t="s">
        <v>4076</v>
      </c>
      <c r="J2029" t="s">
        <v>5693</v>
      </c>
      <c r="K2029" s="160" t="s">
        <v>3995</v>
      </c>
      <c r="L2029" t="s">
        <v>1779</v>
      </c>
    </row>
    <row r="2030" spans="1:12">
      <c r="A2030" s="15">
        <v>2311010080</v>
      </c>
      <c r="B2030" t="s">
        <v>5450</v>
      </c>
      <c r="C2030" t="s">
        <v>5691</v>
      </c>
      <c r="D2030" t="s">
        <v>5702</v>
      </c>
      <c r="E2030" t="s">
        <v>5700</v>
      </c>
      <c r="F2030" t="s">
        <v>5692</v>
      </c>
      <c r="G2030" s="160" t="s">
        <v>4076</v>
      </c>
      <c r="H2030" t="s">
        <v>4330</v>
      </c>
      <c r="I2030" s="160" t="s">
        <v>4074</v>
      </c>
      <c r="J2030" t="s">
        <v>1779</v>
      </c>
      <c r="K2030">
        <v>99</v>
      </c>
      <c r="L2030" t="s">
        <v>3999</v>
      </c>
    </row>
    <row r="2031" spans="1:12">
      <c r="A2031" s="15">
        <v>2311010100</v>
      </c>
      <c r="B2031" t="s">
        <v>5450</v>
      </c>
      <c r="C2031" t="s">
        <v>5691</v>
      </c>
      <c r="D2031" t="s">
        <v>5702</v>
      </c>
      <c r="E2031" t="s">
        <v>5701</v>
      </c>
      <c r="F2031" t="s">
        <v>5692</v>
      </c>
      <c r="G2031">
        <v>14</v>
      </c>
      <c r="H2031" t="s">
        <v>4333</v>
      </c>
      <c r="I2031" s="160" t="s">
        <v>4076</v>
      </c>
      <c r="J2031" t="s">
        <v>5693</v>
      </c>
      <c r="K2031" s="160" t="s">
        <v>3995</v>
      </c>
      <c r="L2031" t="s">
        <v>1779</v>
      </c>
    </row>
    <row r="2032" spans="1:12">
      <c r="A2032" s="15">
        <v>2311020000</v>
      </c>
      <c r="B2032" t="s">
        <v>5450</v>
      </c>
      <c r="C2032" t="s">
        <v>5691</v>
      </c>
      <c r="D2032" t="s">
        <v>5703</v>
      </c>
      <c r="E2032" t="s">
        <v>1004</v>
      </c>
      <c r="F2032" t="s">
        <v>5692</v>
      </c>
      <c r="G2032">
        <v>14</v>
      </c>
      <c r="H2032" t="s">
        <v>4333</v>
      </c>
      <c r="I2032" s="160" t="s">
        <v>4076</v>
      </c>
      <c r="J2032" t="s">
        <v>5693</v>
      </c>
      <c r="K2032" s="160" t="s">
        <v>3995</v>
      </c>
      <c r="L2032" t="s">
        <v>1779</v>
      </c>
    </row>
    <row r="2033" spans="1:12">
      <c r="A2033" s="15">
        <v>2311020010</v>
      </c>
      <c r="B2033" t="s">
        <v>5450</v>
      </c>
      <c r="C2033" t="s">
        <v>5691</v>
      </c>
      <c r="D2033" t="s">
        <v>5703</v>
      </c>
      <c r="E2033" t="s">
        <v>5694</v>
      </c>
      <c r="F2033" t="s">
        <v>5692</v>
      </c>
      <c r="G2033">
        <v>14</v>
      </c>
      <c r="H2033" t="s">
        <v>4333</v>
      </c>
      <c r="I2033" s="160" t="s">
        <v>4076</v>
      </c>
      <c r="J2033" t="s">
        <v>5693</v>
      </c>
      <c r="K2033" s="160" t="s">
        <v>3995</v>
      </c>
      <c r="L2033" t="s">
        <v>1779</v>
      </c>
    </row>
    <row r="2034" spans="1:12">
      <c r="A2034" s="15">
        <v>2311020020</v>
      </c>
      <c r="B2034" t="s">
        <v>5450</v>
      </c>
      <c r="C2034" t="s">
        <v>5691</v>
      </c>
      <c r="D2034" t="s">
        <v>5703</v>
      </c>
      <c r="E2034" t="s">
        <v>5695</v>
      </c>
      <c r="F2034" t="s">
        <v>5692</v>
      </c>
      <c r="G2034" s="160" t="s">
        <v>4076</v>
      </c>
      <c r="H2034" t="s">
        <v>4330</v>
      </c>
      <c r="I2034" s="160" t="s">
        <v>4074</v>
      </c>
      <c r="J2034" t="s">
        <v>1779</v>
      </c>
      <c r="K2034">
        <v>99</v>
      </c>
      <c r="L2034" t="s">
        <v>3999</v>
      </c>
    </row>
    <row r="2035" spans="1:12">
      <c r="A2035" s="15">
        <v>2311020030</v>
      </c>
      <c r="B2035" t="s">
        <v>5450</v>
      </c>
      <c r="C2035" t="s">
        <v>5691</v>
      </c>
      <c r="D2035" t="s">
        <v>5703</v>
      </c>
      <c r="E2035" t="s">
        <v>5696</v>
      </c>
      <c r="F2035" t="s">
        <v>5692</v>
      </c>
      <c r="G2035" s="160" t="s">
        <v>4076</v>
      </c>
      <c r="H2035" t="s">
        <v>4330</v>
      </c>
      <c r="I2035" s="160" t="s">
        <v>4074</v>
      </c>
      <c r="J2035" t="s">
        <v>1779</v>
      </c>
      <c r="K2035">
        <v>99</v>
      </c>
      <c r="L2035" t="s">
        <v>3999</v>
      </c>
    </row>
    <row r="2036" spans="1:12">
      <c r="A2036" s="15">
        <v>2311020040</v>
      </c>
      <c r="B2036" t="s">
        <v>5450</v>
      </c>
      <c r="C2036" t="s">
        <v>5691</v>
      </c>
      <c r="D2036" t="s">
        <v>5703</v>
      </c>
      <c r="E2036" t="s">
        <v>5697</v>
      </c>
      <c r="F2036" t="s">
        <v>5692</v>
      </c>
      <c r="G2036">
        <v>14</v>
      </c>
      <c r="H2036" t="s">
        <v>4333</v>
      </c>
      <c r="I2036" s="160" t="s">
        <v>4076</v>
      </c>
      <c r="J2036" t="s">
        <v>5693</v>
      </c>
      <c r="K2036" s="160" t="s">
        <v>3995</v>
      </c>
      <c r="L2036" t="s">
        <v>1779</v>
      </c>
    </row>
    <row r="2037" spans="1:12">
      <c r="A2037" s="15">
        <v>2311020050</v>
      </c>
      <c r="B2037" t="s">
        <v>5450</v>
      </c>
      <c r="C2037" t="s">
        <v>5691</v>
      </c>
      <c r="D2037" t="s">
        <v>5703</v>
      </c>
      <c r="E2037" t="s">
        <v>5698</v>
      </c>
      <c r="F2037" t="s">
        <v>5692</v>
      </c>
      <c r="G2037">
        <v>14</v>
      </c>
      <c r="H2037" t="s">
        <v>4333</v>
      </c>
      <c r="I2037" s="160" t="s">
        <v>4076</v>
      </c>
      <c r="J2037" t="s">
        <v>5693</v>
      </c>
      <c r="K2037" s="160" t="s">
        <v>3995</v>
      </c>
      <c r="L2037" t="s">
        <v>1779</v>
      </c>
    </row>
    <row r="2038" spans="1:12">
      <c r="A2038" s="15">
        <v>2311020060</v>
      </c>
      <c r="B2038" t="s">
        <v>5450</v>
      </c>
      <c r="C2038" t="s">
        <v>5691</v>
      </c>
      <c r="D2038" t="s">
        <v>5703</v>
      </c>
      <c r="E2038" t="s">
        <v>1779</v>
      </c>
      <c r="F2038" t="s">
        <v>5692</v>
      </c>
      <c r="G2038">
        <v>14</v>
      </c>
      <c r="H2038" t="s">
        <v>4333</v>
      </c>
      <c r="I2038" s="160" t="s">
        <v>4076</v>
      </c>
      <c r="J2038" t="s">
        <v>5693</v>
      </c>
      <c r="K2038" s="160" t="s">
        <v>3995</v>
      </c>
      <c r="L2038" t="s">
        <v>1779</v>
      </c>
    </row>
    <row r="2039" spans="1:12">
      <c r="A2039" s="15">
        <v>2311020070</v>
      </c>
      <c r="B2039" t="s">
        <v>5450</v>
      </c>
      <c r="C2039" t="s">
        <v>5691</v>
      </c>
      <c r="D2039" t="s">
        <v>5703</v>
      </c>
      <c r="E2039" t="s">
        <v>5699</v>
      </c>
      <c r="F2039" t="s">
        <v>5692</v>
      </c>
      <c r="G2039">
        <v>14</v>
      </c>
      <c r="H2039" t="s">
        <v>4333</v>
      </c>
      <c r="I2039" s="160" t="s">
        <v>4076</v>
      </c>
      <c r="J2039" t="s">
        <v>5693</v>
      </c>
      <c r="K2039" s="160" t="s">
        <v>3995</v>
      </c>
      <c r="L2039" t="s">
        <v>1779</v>
      </c>
    </row>
    <row r="2040" spans="1:12">
      <c r="A2040" s="15">
        <v>2311020080</v>
      </c>
      <c r="B2040" t="s">
        <v>5450</v>
      </c>
      <c r="C2040" t="s">
        <v>5691</v>
      </c>
      <c r="D2040" t="s">
        <v>5703</v>
      </c>
      <c r="E2040" t="s">
        <v>5700</v>
      </c>
      <c r="F2040" t="s">
        <v>5692</v>
      </c>
      <c r="G2040" s="160" t="s">
        <v>4076</v>
      </c>
      <c r="H2040" t="s">
        <v>4330</v>
      </c>
      <c r="I2040" s="160" t="s">
        <v>4074</v>
      </c>
      <c r="J2040" t="s">
        <v>1779</v>
      </c>
      <c r="K2040">
        <v>99</v>
      </c>
      <c r="L2040" t="s">
        <v>3999</v>
      </c>
    </row>
    <row r="2041" spans="1:12">
      <c r="A2041" s="15">
        <v>2311020100</v>
      </c>
      <c r="B2041" t="s">
        <v>5450</v>
      </c>
      <c r="C2041" t="s">
        <v>5691</v>
      </c>
      <c r="D2041" t="s">
        <v>5703</v>
      </c>
      <c r="E2041" t="s">
        <v>5701</v>
      </c>
      <c r="F2041" t="s">
        <v>5692</v>
      </c>
      <c r="G2041">
        <v>14</v>
      </c>
      <c r="H2041" t="s">
        <v>4333</v>
      </c>
      <c r="I2041" s="160" t="s">
        <v>4076</v>
      </c>
      <c r="J2041" t="s">
        <v>5693</v>
      </c>
      <c r="K2041" s="160" t="s">
        <v>3995</v>
      </c>
      <c r="L2041" t="s">
        <v>1779</v>
      </c>
    </row>
    <row r="2042" spans="1:12">
      <c r="A2042" s="15">
        <v>2311030000</v>
      </c>
      <c r="B2042" t="s">
        <v>5450</v>
      </c>
      <c r="C2042" t="s">
        <v>5691</v>
      </c>
      <c r="D2042" t="s">
        <v>5704</v>
      </c>
      <c r="E2042" t="s">
        <v>1004</v>
      </c>
      <c r="F2042" t="s">
        <v>5692</v>
      </c>
      <c r="G2042">
        <v>14</v>
      </c>
      <c r="H2042" t="s">
        <v>4333</v>
      </c>
      <c r="I2042" s="160" t="s">
        <v>4076</v>
      </c>
      <c r="J2042" t="s">
        <v>5693</v>
      </c>
      <c r="K2042" s="160" t="s">
        <v>3995</v>
      </c>
      <c r="L2042" t="s">
        <v>1779</v>
      </c>
    </row>
    <row r="2043" spans="1:12">
      <c r="A2043" s="15">
        <v>2311030010</v>
      </c>
      <c r="B2043" t="s">
        <v>5450</v>
      </c>
      <c r="C2043" t="s">
        <v>5691</v>
      </c>
      <c r="D2043" t="s">
        <v>5704</v>
      </c>
      <c r="E2043" t="s">
        <v>5694</v>
      </c>
      <c r="F2043" t="s">
        <v>5692</v>
      </c>
      <c r="G2043">
        <v>14</v>
      </c>
      <c r="H2043" t="s">
        <v>4333</v>
      </c>
      <c r="I2043" s="160" t="s">
        <v>4076</v>
      </c>
      <c r="J2043" t="s">
        <v>5693</v>
      </c>
      <c r="K2043" s="160" t="s">
        <v>3995</v>
      </c>
      <c r="L2043" t="s">
        <v>1779</v>
      </c>
    </row>
    <row r="2044" spans="1:12">
      <c r="A2044" s="15">
        <v>2311030020</v>
      </c>
      <c r="B2044" t="s">
        <v>5450</v>
      </c>
      <c r="C2044" t="s">
        <v>5691</v>
      </c>
      <c r="D2044" t="s">
        <v>5704</v>
      </c>
      <c r="E2044" t="s">
        <v>5695</v>
      </c>
      <c r="F2044" t="s">
        <v>5692</v>
      </c>
      <c r="G2044" s="160" t="s">
        <v>4076</v>
      </c>
      <c r="H2044" t="s">
        <v>4330</v>
      </c>
      <c r="I2044" s="160" t="s">
        <v>4074</v>
      </c>
      <c r="J2044" t="s">
        <v>1779</v>
      </c>
      <c r="K2044">
        <v>99</v>
      </c>
      <c r="L2044" t="s">
        <v>3999</v>
      </c>
    </row>
    <row r="2045" spans="1:12">
      <c r="A2045" s="15">
        <v>2311030030</v>
      </c>
      <c r="B2045" t="s">
        <v>5450</v>
      </c>
      <c r="C2045" t="s">
        <v>5691</v>
      </c>
      <c r="D2045" t="s">
        <v>5704</v>
      </c>
      <c r="E2045" t="s">
        <v>5696</v>
      </c>
      <c r="F2045" t="s">
        <v>5692</v>
      </c>
      <c r="G2045" s="160" t="s">
        <v>4076</v>
      </c>
      <c r="H2045" t="s">
        <v>4330</v>
      </c>
      <c r="I2045" s="160" t="s">
        <v>4074</v>
      </c>
      <c r="J2045" t="s">
        <v>1779</v>
      </c>
      <c r="K2045">
        <v>99</v>
      </c>
      <c r="L2045" t="s">
        <v>3999</v>
      </c>
    </row>
    <row r="2046" spans="1:12">
      <c r="A2046" s="15">
        <v>2311030040</v>
      </c>
      <c r="B2046" t="s">
        <v>5450</v>
      </c>
      <c r="C2046" t="s">
        <v>5691</v>
      </c>
      <c r="D2046" t="s">
        <v>5704</v>
      </c>
      <c r="E2046" t="s">
        <v>5697</v>
      </c>
      <c r="F2046" t="s">
        <v>5692</v>
      </c>
      <c r="G2046">
        <v>14</v>
      </c>
      <c r="H2046" t="s">
        <v>4333</v>
      </c>
      <c r="I2046" s="160" t="s">
        <v>4076</v>
      </c>
      <c r="J2046" t="s">
        <v>5693</v>
      </c>
      <c r="K2046" s="160" t="s">
        <v>3995</v>
      </c>
      <c r="L2046" t="s">
        <v>1779</v>
      </c>
    </row>
    <row r="2047" spans="1:12">
      <c r="A2047" s="15">
        <v>2311030050</v>
      </c>
      <c r="B2047" t="s">
        <v>5450</v>
      </c>
      <c r="C2047" t="s">
        <v>5691</v>
      </c>
      <c r="D2047" t="s">
        <v>5704</v>
      </c>
      <c r="E2047" t="s">
        <v>5698</v>
      </c>
      <c r="F2047" t="s">
        <v>5692</v>
      </c>
      <c r="G2047">
        <v>14</v>
      </c>
      <c r="H2047" t="s">
        <v>4333</v>
      </c>
      <c r="I2047" s="160" t="s">
        <v>4076</v>
      </c>
      <c r="J2047" t="s">
        <v>5693</v>
      </c>
      <c r="K2047" s="160" t="s">
        <v>3995</v>
      </c>
      <c r="L2047" t="s">
        <v>1779</v>
      </c>
    </row>
    <row r="2048" spans="1:12">
      <c r="A2048" s="15">
        <v>2311030060</v>
      </c>
      <c r="B2048" t="s">
        <v>5450</v>
      </c>
      <c r="C2048" t="s">
        <v>5691</v>
      </c>
      <c r="D2048" t="s">
        <v>5704</v>
      </c>
      <c r="E2048" t="s">
        <v>1779</v>
      </c>
      <c r="F2048" t="s">
        <v>5692</v>
      </c>
      <c r="G2048">
        <v>14</v>
      </c>
      <c r="H2048" t="s">
        <v>4333</v>
      </c>
      <c r="I2048" s="160" t="s">
        <v>4076</v>
      </c>
      <c r="J2048" t="s">
        <v>5693</v>
      </c>
      <c r="K2048" s="160" t="s">
        <v>3995</v>
      </c>
      <c r="L2048" t="s">
        <v>1779</v>
      </c>
    </row>
    <row r="2049" spans="1:12">
      <c r="A2049" s="15">
        <v>2311030070</v>
      </c>
      <c r="B2049" t="s">
        <v>5450</v>
      </c>
      <c r="C2049" t="s">
        <v>5691</v>
      </c>
      <c r="D2049" t="s">
        <v>5704</v>
      </c>
      <c r="E2049" t="s">
        <v>5699</v>
      </c>
      <c r="F2049" t="s">
        <v>5692</v>
      </c>
      <c r="G2049">
        <v>14</v>
      </c>
      <c r="H2049" t="s">
        <v>4333</v>
      </c>
      <c r="I2049" s="160" t="s">
        <v>4076</v>
      </c>
      <c r="J2049" t="s">
        <v>5693</v>
      </c>
      <c r="K2049" s="160" t="s">
        <v>3995</v>
      </c>
      <c r="L2049" t="s">
        <v>1779</v>
      </c>
    </row>
    <row r="2050" spans="1:12">
      <c r="A2050" s="15">
        <v>2311030080</v>
      </c>
      <c r="B2050" t="s">
        <v>5450</v>
      </c>
      <c r="C2050" t="s">
        <v>5691</v>
      </c>
      <c r="D2050" t="s">
        <v>5704</v>
      </c>
      <c r="E2050" t="s">
        <v>5700</v>
      </c>
      <c r="F2050" t="s">
        <v>5692</v>
      </c>
      <c r="G2050" s="160" t="s">
        <v>4076</v>
      </c>
      <c r="H2050" t="s">
        <v>4330</v>
      </c>
      <c r="I2050" s="160" t="s">
        <v>4074</v>
      </c>
      <c r="J2050" t="s">
        <v>1779</v>
      </c>
      <c r="K2050">
        <v>99</v>
      </c>
      <c r="L2050" t="s">
        <v>3999</v>
      </c>
    </row>
    <row r="2051" spans="1:12">
      <c r="A2051" s="15">
        <v>2311030100</v>
      </c>
      <c r="B2051" t="s">
        <v>5450</v>
      </c>
      <c r="C2051" t="s">
        <v>5691</v>
      </c>
      <c r="D2051" t="s">
        <v>5704</v>
      </c>
      <c r="E2051" t="s">
        <v>5701</v>
      </c>
      <c r="F2051" t="s">
        <v>5692</v>
      </c>
      <c r="G2051">
        <v>14</v>
      </c>
      <c r="H2051" t="s">
        <v>4333</v>
      </c>
      <c r="I2051" s="160" t="s">
        <v>4076</v>
      </c>
      <c r="J2051" t="s">
        <v>5693</v>
      </c>
      <c r="K2051" s="160" t="s">
        <v>3995</v>
      </c>
      <c r="L2051" t="s">
        <v>1779</v>
      </c>
    </row>
    <row r="2052" spans="1:12">
      <c r="A2052" s="15">
        <v>2311040000</v>
      </c>
      <c r="B2052" t="s">
        <v>5450</v>
      </c>
      <c r="C2052" t="s">
        <v>5691</v>
      </c>
      <c r="D2052" t="s">
        <v>5705</v>
      </c>
      <c r="E2052" t="s">
        <v>1004</v>
      </c>
      <c r="F2052" t="s">
        <v>5692</v>
      </c>
      <c r="G2052">
        <v>14</v>
      </c>
      <c r="H2052" t="s">
        <v>4333</v>
      </c>
      <c r="I2052" s="160" t="s">
        <v>4076</v>
      </c>
      <c r="J2052" t="s">
        <v>5693</v>
      </c>
      <c r="K2052" s="160" t="s">
        <v>3995</v>
      </c>
      <c r="L2052" t="s">
        <v>1779</v>
      </c>
    </row>
    <row r="2053" spans="1:12">
      <c r="A2053" s="15">
        <v>2311040080</v>
      </c>
      <c r="B2053" t="s">
        <v>5450</v>
      </c>
      <c r="C2053" t="s">
        <v>5691</v>
      </c>
      <c r="D2053" t="s">
        <v>5705</v>
      </c>
      <c r="E2053" t="s">
        <v>5700</v>
      </c>
      <c r="F2053" t="s">
        <v>5692</v>
      </c>
      <c r="G2053" s="160" t="s">
        <v>4076</v>
      </c>
      <c r="H2053" t="s">
        <v>4330</v>
      </c>
      <c r="I2053" s="160" t="s">
        <v>4074</v>
      </c>
      <c r="J2053" t="s">
        <v>1779</v>
      </c>
      <c r="K2053">
        <v>99</v>
      </c>
      <c r="L2053" t="s">
        <v>3999</v>
      </c>
    </row>
    <row r="2054" spans="1:12">
      <c r="A2054" s="15">
        <v>2311040100</v>
      </c>
      <c r="B2054" t="s">
        <v>5450</v>
      </c>
      <c r="C2054" t="s">
        <v>5691</v>
      </c>
      <c r="D2054" t="s">
        <v>5705</v>
      </c>
      <c r="E2054" t="s">
        <v>5701</v>
      </c>
      <c r="F2054" t="s">
        <v>5692</v>
      </c>
      <c r="G2054">
        <v>14</v>
      </c>
      <c r="H2054" t="s">
        <v>4333</v>
      </c>
      <c r="I2054" s="160" t="s">
        <v>4076</v>
      </c>
      <c r="J2054" t="s">
        <v>5693</v>
      </c>
      <c r="K2054" s="160" t="s">
        <v>3995</v>
      </c>
      <c r="L2054" t="s">
        <v>1779</v>
      </c>
    </row>
    <row r="2055" spans="1:12">
      <c r="A2055" s="15">
        <v>2312000000</v>
      </c>
      <c r="B2055" t="s">
        <v>5450</v>
      </c>
      <c r="C2055" t="s">
        <v>5706</v>
      </c>
      <c r="D2055" t="s">
        <v>5452</v>
      </c>
      <c r="E2055" t="s">
        <v>1004</v>
      </c>
      <c r="F2055" t="s">
        <v>3994</v>
      </c>
      <c r="G2055" s="160" t="s">
        <v>4076</v>
      </c>
      <c r="H2055" t="s">
        <v>4330</v>
      </c>
      <c r="I2055">
        <v>99</v>
      </c>
      <c r="J2055" t="s">
        <v>5707</v>
      </c>
      <c r="K2055">
        <v>99</v>
      </c>
      <c r="L2055" t="s">
        <v>3999</v>
      </c>
    </row>
    <row r="2056" spans="1:12">
      <c r="A2056" s="15">
        <v>2312050000</v>
      </c>
      <c r="B2056" t="s">
        <v>5450</v>
      </c>
      <c r="C2056" t="s">
        <v>5706</v>
      </c>
      <c r="D2056" t="s">
        <v>5708</v>
      </c>
      <c r="E2056" t="s">
        <v>1004</v>
      </c>
      <c r="F2056" t="s">
        <v>3994</v>
      </c>
      <c r="G2056" s="160" t="s">
        <v>4076</v>
      </c>
      <c r="H2056" t="s">
        <v>4330</v>
      </c>
      <c r="I2056">
        <v>99</v>
      </c>
      <c r="J2056" t="s">
        <v>5707</v>
      </c>
      <c r="K2056">
        <v>99</v>
      </c>
      <c r="L2056" t="s">
        <v>3999</v>
      </c>
    </row>
    <row r="2057" spans="1:12">
      <c r="A2057" s="15">
        <v>2325000000</v>
      </c>
      <c r="B2057" t="s">
        <v>5450</v>
      </c>
      <c r="C2057" t="s">
        <v>5709</v>
      </c>
      <c r="D2057" t="s">
        <v>5452</v>
      </c>
      <c r="E2057" t="s">
        <v>1004</v>
      </c>
      <c r="F2057" t="s">
        <v>5710</v>
      </c>
      <c r="G2057" s="160" t="s">
        <v>4076</v>
      </c>
      <c r="H2057" t="s">
        <v>4330</v>
      </c>
      <c r="I2057" s="160" t="s">
        <v>4069</v>
      </c>
      <c r="J2057" t="s">
        <v>5506</v>
      </c>
      <c r="K2057" s="160" t="s">
        <v>3995</v>
      </c>
      <c r="L2057" t="s">
        <v>5509</v>
      </c>
    </row>
    <row r="2058" spans="1:12">
      <c r="A2058" s="15">
        <v>2325010000</v>
      </c>
      <c r="B2058" t="s">
        <v>5450</v>
      </c>
      <c r="C2058" t="s">
        <v>5709</v>
      </c>
      <c r="D2058" t="s">
        <v>5711</v>
      </c>
      <c r="E2058" t="s">
        <v>1004</v>
      </c>
      <c r="F2058" t="s">
        <v>5710</v>
      </c>
      <c r="G2058" s="160" t="s">
        <v>4076</v>
      </c>
      <c r="H2058" t="s">
        <v>4330</v>
      </c>
      <c r="I2058" s="160" t="s">
        <v>4069</v>
      </c>
      <c r="J2058" t="s">
        <v>5506</v>
      </c>
      <c r="K2058" s="160" t="s">
        <v>3995</v>
      </c>
      <c r="L2058" t="s">
        <v>5509</v>
      </c>
    </row>
    <row r="2059" spans="1:12">
      <c r="A2059" s="15">
        <v>2325020000</v>
      </c>
      <c r="B2059" t="s">
        <v>5450</v>
      </c>
      <c r="C2059" t="s">
        <v>5709</v>
      </c>
      <c r="D2059" t="s">
        <v>5712</v>
      </c>
      <c r="E2059" t="s">
        <v>1004</v>
      </c>
      <c r="F2059" t="s">
        <v>5710</v>
      </c>
      <c r="G2059" s="160" t="s">
        <v>4076</v>
      </c>
      <c r="H2059" t="s">
        <v>4330</v>
      </c>
      <c r="I2059" s="160" t="s">
        <v>4069</v>
      </c>
      <c r="J2059" t="s">
        <v>5506</v>
      </c>
      <c r="K2059" s="160" t="s">
        <v>3995</v>
      </c>
      <c r="L2059" t="s">
        <v>5509</v>
      </c>
    </row>
    <row r="2060" spans="1:12">
      <c r="A2060" s="15">
        <v>2325030000</v>
      </c>
      <c r="B2060" t="s">
        <v>5450</v>
      </c>
      <c r="C2060" t="s">
        <v>5709</v>
      </c>
      <c r="D2060" t="s">
        <v>5713</v>
      </c>
      <c r="E2060" t="s">
        <v>1004</v>
      </c>
      <c r="F2060" t="s">
        <v>5710</v>
      </c>
      <c r="G2060" s="160" t="s">
        <v>4076</v>
      </c>
      <c r="H2060" t="s">
        <v>4330</v>
      </c>
      <c r="I2060" s="160" t="s">
        <v>4069</v>
      </c>
      <c r="J2060" t="s">
        <v>5506</v>
      </c>
      <c r="K2060">
        <v>99</v>
      </c>
      <c r="L2060" t="s">
        <v>3999</v>
      </c>
    </row>
    <row r="2061" spans="1:12">
      <c r="A2061" s="15">
        <v>2325040000</v>
      </c>
      <c r="B2061" t="s">
        <v>5450</v>
      </c>
      <c r="C2061" t="s">
        <v>5709</v>
      </c>
      <c r="D2061" t="s">
        <v>5714</v>
      </c>
      <c r="E2061" t="s">
        <v>1004</v>
      </c>
      <c r="F2061" t="s">
        <v>5710</v>
      </c>
      <c r="G2061" s="160" t="s">
        <v>4076</v>
      </c>
      <c r="H2061" t="s">
        <v>4330</v>
      </c>
      <c r="I2061" s="160" t="s">
        <v>4069</v>
      </c>
      <c r="J2061" t="s">
        <v>5506</v>
      </c>
      <c r="K2061">
        <v>99</v>
      </c>
      <c r="L2061" t="s">
        <v>3999</v>
      </c>
    </row>
    <row r="2062" spans="1:12">
      <c r="A2062" s="15">
        <v>2325050000</v>
      </c>
      <c r="B2062" t="s">
        <v>5450</v>
      </c>
      <c r="C2062" t="s">
        <v>5709</v>
      </c>
      <c r="D2062" t="s">
        <v>5715</v>
      </c>
      <c r="E2062" t="s">
        <v>1004</v>
      </c>
      <c r="F2062" t="s">
        <v>5710</v>
      </c>
      <c r="G2062" s="160" t="s">
        <v>4076</v>
      </c>
      <c r="H2062" t="s">
        <v>4330</v>
      </c>
      <c r="I2062" s="160" t="s">
        <v>4069</v>
      </c>
      <c r="J2062" t="s">
        <v>5506</v>
      </c>
      <c r="K2062">
        <v>99</v>
      </c>
      <c r="L2062" t="s">
        <v>3999</v>
      </c>
    </row>
    <row r="2063" spans="1:12">
      <c r="A2063" s="15">
        <v>2325060000</v>
      </c>
      <c r="B2063" t="s">
        <v>5450</v>
      </c>
      <c r="C2063" t="s">
        <v>5709</v>
      </c>
      <c r="D2063" t="s">
        <v>5716</v>
      </c>
      <c r="E2063" t="s">
        <v>1004</v>
      </c>
      <c r="F2063" t="s">
        <v>5710</v>
      </c>
      <c r="G2063" s="160" t="s">
        <v>4069</v>
      </c>
      <c r="H2063" t="s">
        <v>5496</v>
      </c>
      <c r="I2063" s="160" t="s">
        <v>4007</v>
      </c>
      <c r="J2063" t="s">
        <v>5504</v>
      </c>
      <c r="K2063" s="160" t="s">
        <v>4009</v>
      </c>
      <c r="L2063" t="s">
        <v>5717</v>
      </c>
    </row>
    <row r="2064" spans="1:12">
      <c r="A2064" s="15">
        <v>2390001000</v>
      </c>
      <c r="B2064" t="s">
        <v>5450</v>
      </c>
      <c r="C2064" t="s">
        <v>5718</v>
      </c>
      <c r="D2064" t="s">
        <v>5268</v>
      </c>
      <c r="E2064" t="s">
        <v>1004</v>
      </c>
      <c r="F2064" t="s">
        <v>3994</v>
      </c>
      <c r="G2064" s="160" t="s">
        <v>4009</v>
      </c>
      <c r="H2064" t="s">
        <v>4146</v>
      </c>
      <c r="I2064" s="160" t="s">
        <v>4007</v>
      </c>
      <c r="J2064" t="s">
        <v>5272</v>
      </c>
      <c r="K2064" s="160" t="s">
        <v>3995</v>
      </c>
      <c r="L2064" t="s">
        <v>5273</v>
      </c>
    </row>
    <row r="2065" spans="1:12">
      <c r="A2065" s="15">
        <v>2390002000</v>
      </c>
      <c r="B2065" t="s">
        <v>5450</v>
      </c>
      <c r="C2065" t="s">
        <v>5718</v>
      </c>
      <c r="D2065" t="s">
        <v>5275</v>
      </c>
      <c r="E2065" t="s">
        <v>1004</v>
      </c>
      <c r="F2065" t="s">
        <v>3994</v>
      </c>
      <c r="G2065" s="160" t="s">
        <v>4009</v>
      </c>
      <c r="H2065" t="s">
        <v>4146</v>
      </c>
      <c r="I2065" s="160" t="s">
        <v>4007</v>
      </c>
      <c r="J2065" t="s">
        <v>5272</v>
      </c>
      <c r="K2065">
        <v>99</v>
      </c>
      <c r="L2065" t="s">
        <v>3999</v>
      </c>
    </row>
    <row r="2066" spans="1:12">
      <c r="A2066" s="15">
        <v>2390004000</v>
      </c>
      <c r="B2066" t="s">
        <v>5450</v>
      </c>
      <c r="C2066" t="s">
        <v>5718</v>
      </c>
      <c r="D2066" t="s">
        <v>4149</v>
      </c>
      <c r="E2066" t="s">
        <v>1004</v>
      </c>
      <c r="F2066" t="s">
        <v>3994</v>
      </c>
      <c r="G2066" s="160" t="s">
        <v>4009</v>
      </c>
      <c r="H2066" t="s">
        <v>4146</v>
      </c>
      <c r="I2066" s="160" t="s">
        <v>4009</v>
      </c>
      <c r="J2066" t="s">
        <v>4150</v>
      </c>
      <c r="K2066" s="160" t="s">
        <v>4009</v>
      </c>
      <c r="L2066" t="s">
        <v>4151</v>
      </c>
    </row>
    <row r="2067" spans="1:12">
      <c r="A2067" s="15">
        <v>2390005000</v>
      </c>
      <c r="B2067" t="s">
        <v>5450</v>
      </c>
      <c r="C2067" t="s">
        <v>5718</v>
      </c>
      <c r="D2067" t="s">
        <v>4152</v>
      </c>
      <c r="E2067" t="s">
        <v>1004</v>
      </c>
      <c r="F2067" t="s">
        <v>3994</v>
      </c>
      <c r="G2067" s="160" t="s">
        <v>4009</v>
      </c>
      <c r="H2067" t="s">
        <v>4146</v>
      </c>
      <c r="I2067" s="160" t="s">
        <v>4009</v>
      </c>
      <c r="J2067" t="s">
        <v>4150</v>
      </c>
      <c r="K2067" s="160" t="s">
        <v>4007</v>
      </c>
      <c r="L2067" t="s">
        <v>4153</v>
      </c>
    </row>
    <row r="2068" spans="1:12">
      <c r="A2068" s="15">
        <v>2390006000</v>
      </c>
      <c r="B2068" t="s">
        <v>5450</v>
      </c>
      <c r="C2068" t="s">
        <v>5718</v>
      </c>
      <c r="D2068" t="s">
        <v>4145</v>
      </c>
      <c r="E2068" t="s">
        <v>1004</v>
      </c>
      <c r="F2068" t="s">
        <v>3994</v>
      </c>
      <c r="G2068" s="160" t="s">
        <v>4009</v>
      </c>
      <c r="H2068" t="s">
        <v>4146</v>
      </c>
      <c r="I2068" s="160" t="s">
        <v>3995</v>
      </c>
      <c r="J2068" t="s">
        <v>4147</v>
      </c>
      <c r="K2068" s="160" t="s">
        <v>4007</v>
      </c>
      <c r="L2068" t="s">
        <v>4148</v>
      </c>
    </row>
    <row r="2069" spans="1:12">
      <c r="A2069" s="15">
        <v>2390007000</v>
      </c>
      <c r="B2069" t="s">
        <v>5450</v>
      </c>
      <c r="C2069" t="s">
        <v>5718</v>
      </c>
      <c r="D2069" t="s">
        <v>4154</v>
      </c>
      <c r="E2069" t="s">
        <v>1004</v>
      </c>
      <c r="F2069" t="s">
        <v>3994</v>
      </c>
      <c r="G2069" s="160" t="s">
        <v>4009</v>
      </c>
      <c r="H2069" t="s">
        <v>4146</v>
      </c>
      <c r="I2069" s="160" t="s">
        <v>3997</v>
      </c>
      <c r="J2069" t="s">
        <v>3999</v>
      </c>
      <c r="K2069">
        <v>99</v>
      </c>
      <c r="L2069" t="s">
        <v>3999</v>
      </c>
    </row>
    <row r="2070" spans="1:12">
      <c r="A2070" s="15">
        <v>2390008000</v>
      </c>
      <c r="B2070" t="s">
        <v>5450</v>
      </c>
      <c r="C2070" t="s">
        <v>5718</v>
      </c>
      <c r="D2070" t="s">
        <v>5449</v>
      </c>
      <c r="E2070" t="s">
        <v>1004</v>
      </c>
      <c r="F2070" t="s">
        <v>3994</v>
      </c>
      <c r="G2070" s="160" t="s">
        <v>4009</v>
      </c>
      <c r="H2070" t="s">
        <v>4146</v>
      </c>
      <c r="I2070" s="160" t="s">
        <v>3997</v>
      </c>
      <c r="J2070" t="s">
        <v>3999</v>
      </c>
      <c r="K2070" s="160" t="s">
        <v>4007</v>
      </c>
      <c r="L2070" t="s">
        <v>5330</v>
      </c>
    </row>
    <row r="2071" spans="1:12">
      <c r="A2071" s="15">
        <v>2390009000</v>
      </c>
      <c r="B2071" t="s">
        <v>5450</v>
      </c>
      <c r="C2071" t="s">
        <v>5718</v>
      </c>
      <c r="D2071" t="s">
        <v>5719</v>
      </c>
      <c r="E2071" t="s">
        <v>1004</v>
      </c>
      <c r="F2071" t="s">
        <v>3994</v>
      </c>
      <c r="G2071" s="160" t="s">
        <v>4009</v>
      </c>
      <c r="H2071" t="s">
        <v>4146</v>
      </c>
      <c r="I2071" s="160" t="s">
        <v>3997</v>
      </c>
      <c r="J2071" t="s">
        <v>3999</v>
      </c>
      <c r="K2071">
        <v>99</v>
      </c>
      <c r="L2071" t="s">
        <v>3999</v>
      </c>
    </row>
    <row r="2072" spans="1:12">
      <c r="A2072" s="15">
        <v>2390010000</v>
      </c>
      <c r="B2072" t="s">
        <v>5450</v>
      </c>
      <c r="C2072" t="s">
        <v>5718</v>
      </c>
      <c r="D2072" t="s">
        <v>5318</v>
      </c>
      <c r="E2072" t="s">
        <v>1004</v>
      </c>
      <c r="F2072" t="s">
        <v>3994</v>
      </c>
      <c r="G2072" s="160" t="s">
        <v>4009</v>
      </c>
      <c r="H2072" t="s">
        <v>4146</v>
      </c>
      <c r="I2072" s="160" t="s">
        <v>3995</v>
      </c>
      <c r="J2072" t="s">
        <v>4147</v>
      </c>
      <c r="K2072" s="160" t="s">
        <v>4009</v>
      </c>
      <c r="L2072" t="s">
        <v>5320</v>
      </c>
    </row>
    <row r="2073" spans="1:12">
      <c r="A2073" s="15">
        <v>2399000000</v>
      </c>
      <c r="B2073" t="s">
        <v>5450</v>
      </c>
      <c r="C2073" t="s">
        <v>5720</v>
      </c>
      <c r="D2073" t="s">
        <v>5720</v>
      </c>
      <c r="E2073" t="s">
        <v>1004</v>
      </c>
      <c r="F2073" t="s">
        <v>3994</v>
      </c>
      <c r="G2073" s="160" t="s">
        <v>4076</v>
      </c>
      <c r="H2073" t="s">
        <v>4330</v>
      </c>
      <c r="I2073">
        <v>99</v>
      </c>
      <c r="J2073" t="s">
        <v>5707</v>
      </c>
      <c r="K2073">
        <v>99</v>
      </c>
      <c r="L2073" t="s">
        <v>3999</v>
      </c>
    </row>
    <row r="2074" spans="1:12">
      <c r="A2074" s="15">
        <v>2399010000</v>
      </c>
      <c r="B2074" t="s">
        <v>5450</v>
      </c>
      <c r="C2074" t="s">
        <v>5720</v>
      </c>
      <c r="D2074" t="s">
        <v>5721</v>
      </c>
      <c r="E2074" t="s">
        <v>5452</v>
      </c>
      <c r="F2074" t="s">
        <v>3994</v>
      </c>
      <c r="G2074" s="160" t="s">
        <v>4076</v>
      </c>
      <c r="H2074" t="s">
        <v>4330</v>
      </c>
      <c r="I2074">
        <v>99</v>
      </c>
      <c r="J2074" t="s">
        <v>5707</v>
      </c>
      <c r="K2074">
        <v>99</v>
      </c>
      <c r="L2074" t="s">
        <v>3999</v>
      </c>
    </row>
    <row r="2075" spans="1:12">
      <c r="A2075" s="15">
        <v>30100101</v>
      </c>
      <c r="B2075" t="s">
        <v>5450</v>
      </c>
      <c r="C2075" t="s">
        <v>5722</v>
      </c>
      <c r="D2075" t="s">
        <v>5723</v>
      </c>
      <c r="E2075" t="s">
        <v>4080</v>
      </c>
      <c r="F2075" t="s">
        <v>5453</v>
      </c>
      <c r="G2075" s="160" t="s">
        <v>3997</v>
      </c>
      <c r="H2075" t="s">
        <v>5454</v>
      </c>
      <c r="I2075" s="160" t="s">
        <v>4007</v>
      </c>
      <c r="J2075" t="s">
        <v>5455</v>
      </c>
      <c r="K2075">
        <v>99</v>
      </c>
      <c r="L2075" t="s">
        <v>3999</v>
      </c>
    </row>
    <row r="2076" spans="1:12">
      <c r="A2076" s="15">
        <v>30100102</v>
      </c>
      <c r="B2076" t="s">
        <v>5450</v>
      </c>
      <c r="C2076" t="s">
        <v>5722</v>
      </c>
      <c r="D2076" t="s">
        <v>5723</v>
      </c>
      <c r="E2076" t="s">
        <v>5724</v>
      </c>
      <c r="F2076" t="s">
        <v>4073</v>
      </c>
      <c r="G2076" s="160" t="s">
        <v>4074</v>
      </c>
      <c r="H2076" t="s">
        <v>4075</v>
      </c>
      <c r="I2076" s="160" t="s">
        <v>4076</v>
      </c>
      <c r="J2076" t="s">
        <v>4077</v>
      </c>
      <c r="K2076">
        <v>99</v>
      </c>
      <c r="L2076" t="s">
        <v>3999</v>
      </c>
    </row>
    <row r="2077" spans="1:12">
      <c r="A2077" s="15">
        <v>30100103</v>
      </c>
      <c r="B2077" t="s">
        <v>5450</v>
      </c>
      <c r="C2077" t="s">
        <v>5722</v>
      </c>
      <c r="D2077" t="s">
        <v>5723</v>
      </c>
      <c r="E2077" t="s">
        <v>5725</v>
      </c>
      <c r="F2077" t="s">
        <v>5453</v>
      </c>
      <c r="G2077" s="160" t="s">
        <v>3997</v>
      </c>
      <c r="H2077" t="s">
        <v>5454</v>
      </c>
      <c r="I2077" s="160" t="s">
        <v>4007</v>
      </c>
      <c r="J2077" t="s">
        <v>5455</v>
      </c>
      <c r="K2077" s="160" t="s">
        <v>3995</v>
      </c>
      <c r="L2077" t="s">
        <v>5726</v>
      </c>
    </row>
    <row r="2078" spans="1:12">
      <c r="A2078" s="15">
        <v>30100104</v>
      </c>
      <c r="B2078" t="s">
        <v>5450</v>
      </c>
      <c r="C2078" t="s">
        <v>5722</v>
      </c>
      <c r="D2078" t="s">
        <v>5723</v>
      </c>
      <c r="E2078" t="s">
        <v>5727</v>
      </c>
      <c r="F2078" t="s">
        <v>5453</v>
      </c>
      <c r="G2078" s="160" t="s">
        <v>3997</v>
      </c>
      <c r="H2078" t="s">
        <v>5454</v>
      </c>
      <c r="I2078" s="160" t="s">
        <v>4007</v>
      </c>
      <c r="J2078" t="s">
        <v>5455</v>
      </c>
      <c r="K2078" s="160" t="s">
        <v>4198</v>
      </c>
      <c r="L2078" t="s">
        <v>5728</v>
      </c>
    </row>
    <row r="2079" spans="1:12">
      <c r="A2079" s="15">
        <v>30100105</v>
      </c>
      <c r="B2079" t="s">
        <v>5450</v>
      </c>
      <c r="C2079" t="s">
        <v>5722</v>
      </c>
      <c r="D2079" t="s">
        <v>5723</v>
      </c>
      <c r="E2079" t="s">
        <v>5729</v>
      </c>
      <c r="F2079" t="s">
        <v>5453</v>
      </c>
      <c r="G2079" s="160" t="s">
        <v>3997</v>
      </c>
      <c r="H2079" t="s">
        <v>5454</v>
      </c>
      <c r="I2079" s="160" t="s">
        <v>4007</v>
      </c>
      <c r="J2079" t="s">
        <v>5455</v>
      </c>
      <c r="K2079">
        <v>99</v>
      </c>
      <c r="L2079" t="s">
        <v>3999</v>
      </c>
    </row>
    <row r="2080" spans="1:12">
      <c r="A2080" s="15">
        <v>30100106</v>
      </c>
      <c r="B2080" t="s">
        <v>5450</v>
      </c>
      <c r="C2080" t="s">
        <v>5722</v>
      </c>
      <c r="D2080" t="s">
        <v>5723</v>
      </c>
      <c r="E2080" t="s">
        <v>5730</v>
      </c>
      <c r="F2080" t="s">
        <v>4073</v>
      </c>
      <c r="G2080" s="160" t="s">
        <v>4074</v>
      </c>
      <c r="H2080" t="s">
        <v>4075</v>
      </c>
      <c r="I2080" s="160" t="s">
        <v>4076</v>
      </c>
      <c r="J2080" t="s">
        <v>4077</v>
      </c>
      <c r="K2080">
        <v>99</v>
      </c>
      <c r="L2080" t="s">
        <v>3999</v>
      </c>
    </row>
    <row r="2081" spans="1:12">
      <c r="A2081" s="15">
        <v>30100107</v>
      </c>
      <c r="B2081" t="s">
        <v>5450</v>
      </c>
      <c r="C2081" t="s">
        <v>5722</v>
      </c>
      <c r="D2081" t="s">
        <v>5723</v>
      </c>
      <c r="E2081" t="s">
        <v>5731</v>
      </c>
      <c r="F2081" t="s">
        <v>5453</v>
      </c>
      <c r="G2081" s="160" t="s">
        <v>3997</v>
      </c>
      <c r="H2081" t="s">
        <v>5454</v>
      </c>
      <c r="I2081" s="160" t="s">
        <v>4007</v>
      </c>
      <c r="J2081" t="s">
        <v>5455</v>
      </c>
      <c r="K2081">
        <v>99</v>
      </c>
      <c r="L2081" t="s">
        <v>3999</v>
      </c>
    </row>
    <row r="2082" spans="1:12">
      <c r="A2082" s="15">
        <v>30100108</v>
      </c>
      <c r="B2082" t="s">
        <v>5450</v>
      </c>
      <c r="C2082" t="s">
        <v>5722</v>
      </c>
      <c r="D2082" t="s">
        <v>5723</v>
      </c>
      <c r="E2082" t="s">
        <v>4607</v>
      </c>
      <c r="F2082" t="s">
        <v>5453</v>
      </c>
      <c r="G2082" s="160" t="s">
        <v>3997</v>
      </c>
      <c r="H2082" t="s">
        <v>5454</v>
      </c>
      <c r="I2082" s="160" t="s">
        <v>4007</v>
      </c>
      <c r="J2082" t="s">
        <v>5455</v>
      </c>
      <c r="K2082">
        <v>99</v>
      </c>
      <c r="L2082" t="s">
        <v>3999</v>
      </c>
    </row>
    <row r="2083" spans="1:12">
      <c r="A2083" s="15">
        <v>30100109</v>
      </c>
      <c r="B2083" t="s">
        <v>5450</v>
      </c>
      <c r="C2083" t="s">
        <v>5722</v>
      </c>
      <c r="D2083" t="s">
        <v>5723</v>
      </c>
      <c r="E2083" t="s">
        <v>4370</v>
      </c>
      <c r="F2083" t="s">
        <v>5453</v>
      </c>
      <c r="G2083" s="160" t="s">
        <v>3997</v>
      </c>
      <c r="H2083" t="s">
        <v>5454</v>
      </c>
      <c r="I2083" s="160" t="s">
        <v>4007</v>
      </c>
      <c r="J2083" t="s">
        <v>5455</v>
      </c>
      <c r="K2083">
        <v>99</v>
      </c>
      <c r="L2083" t="s">
        <v>3999</v>
      </c>
    </row>
    <row r="2084" spans="1:12">
      <c r="A2084" s="15">
        <v>30100110</v>
      </c>
      <c r="B2084" t="s">
        <v>5450</v>
      </c>
      <c r="C2084" t="s">
        <v>5722</v>
      </c>
      <c r="D2084" t="s">
        <v>5723</v>
      </c>
      <c r="E2084" t="s">
        <v>5732</v>
      </c>
      <c r="F2084" t="s">
        <v>4073</v>
      </c>
      <c r="G2084" s="160" t="s">
        <v>4074</v>
      </c>
      <c r="H2084" t="s">
        <v>4075</v>
      </c>
      <c r="I2084" s="160" t="s">
        <v>4076</v>
      </c>
      <c r="J2084" t="s">
        <v>4077</v>
      </c>
      <c r="K2084">
        <v>99</v>
      </c>
      <c r="L2084" t="s">
        <v>3999</v>
      </c>
    </row>
    <row r="2085" spans="1:12">
      <c r="A2085" s="15">
        <v>30100180</v>
      </c>
      <c r="B2085" t="s">
        <v>5450</v>
      </c>
      <c r="C2085" t="s">
        <v>5722</v>
      </c>
      <c r="D2085" t="s">
        <v>5723</v>
      </c>
      <c r="E2085" t="s">
        <v>5733</v>
      </c>
      <c r="F2085" t="s">
        <v>5453</v>
      </c>
      <c r="G2085" s="160" t="s">
        <v>3997</v>
      </c>
      <c r="H2085" t="s">
        <v>5454</v>
      </c>
      <c r="I2085" s="160" t="s">
        <v>4007</v>
      </c>
      <c r="J2085" t="s">
        <v>5455</v>
      </c>
      <c r="K2085">
        <v>10</v>
      </c>
      <c r="L2085" t="s">
        <v>5466</v>
      </c>
    </row>
    <row r="2086" spans="1:12">
      <c r="A2086" s="15">
        <v>30100199</v>
      </c>
      <c r="B2086" t="s">
        <v>5450</v>
      </c>
      <c r="C2086" t="s">
        <v>5722</v>
      </c>
      <c r="D2086" t="s">
        <v>5723</v>
      </c>
      <c r="E2086" t="s">
        <v>4020</v>
      </c>
      <c r="F2086" t="s">
        <v>5453</v>
      </c>
      <c r="G2086" s="160" t="s">
        <v>3997</v>
      </c>
      <c r="H2086" t="s">
        <v>5454</v>
      </c>
      <c r="I2086" s="160" t="s">
        <v>4007</v>
      </c>
      <c r="J2086" t="s">
        <v>5455</v>
      </c>
      <c r="K2086">
        <v>99</v>
      </c>
      <c r="L2086" t="s">
        <v>3999</v>
      </c>
    </row>
    <row r="2087" spans="1:12">
      <c r="A2087" s="15">
        <v>30100305</v>
      </c>
      <c r="B2087" t="s">
        <v>5450</v>
      </c>
      <c r="C2087" t="s">
        <v>5722</v>
      </c>
      <c r="D2087" t="s">
        <v>5734</v>
      </c>
      <c r="E2087" t="s">
        <v>5735</v>
      </c>
      <c r="F2087" t="s">
        <v>5453</v>
      </c>
      <c r="G2087" s="160" t="s">
        <v>3997</v>
      </c>
      <c r="H2087" t="s">
        <v>5454</v>
      </c>
      <c r="I2087" s="160" t="s">
        <v>3997</v>
      </c>
      <c r="J2087" t="s">
        <v>5736</v>
      </c>
      <c r="K2087">
        <v>99</v>
      </c>
      <c r="L2087" t="s">
        <v>3999</v>
      </c>
    </row>
    <row r="2088" spans="1:12">
      <c r="A2088" s="15">
        <v>30100306</v>
      </c>
      <c r="B2088" t="s">
        <v>5450</v>
      </c>
      <c r="C2088" t="s">
        <v>5722</v>
      </c>
      <c r="D2088" t="s">
        <v>5734</v>
      </c>
      <c r="E2088" t="s">
        <v>5737</v>
      </c>
      <c r="F2088" t="s">
        <v>5453</v>
      </c>
      <c r="G2088" s="160" t="s">
        <v>3997</v>
      </c>
      <c r="H2088" t="s">
        <v>5454</v>
      </c>
      <c r="I2088" s="160" t="s">
        <v>3997</v>
      </c>
      <c r="J2088" t="s">
        <v>5736</v>
      </c>
      <c r="K2088">
        <v>99</v>
      </c>
      <c r="L2088" t="s">
        <v>3999</v>
      </c>
    </row>
    <row r="2089" spans="1:12">
      <c r="A2089" s="15">
        <v>30100307</v>
      </c>
      <c r="B2089" t="s">
        <v>5450</v>
      </c>
      <c r="C2089" t="s">
        <v>5722</v>
      </c>
      <c r="D2089" t="s">
        <v>5734</v>
      </c>
      <c r="E2089" t="s">
        <v>5738</v>
      </c>
      <c r="F2089" t="s">
        <v>5453</v>
      </c>
      <c r="G2089" s="160" t="s">
        <v>3997</v>
      </c>
      <c r="H2089" t="s">
        <v>5454</v>
      </c>
      <c r="I2089" s="160" t="s">
        <v>3997</v>
      </c>
      <c r="J2089" t="s">
        <v>5736</v>
      </c>
      <c r="K2089">
        <v>99</v>
      </c>
      <c r="L2089" t="s">
        <v>3999</v>
      </c>
    </row>
    <row r="2090" spans="1:12">
      <c r="A2090" s="15">
        <v>30100308</v>
      </c>
      <c r="B2090" t="s">
        <v>5450</v>
      </c>
      <c r="C2090" t="s">
        <v>5722</v>
      </c>
      <c r="D2090" t="s">
        <v>5734</v>
      </c>
      <c r="E2090" t="s">
        <v>5739</v>
      </c>
      <c r="F2090" t="s">
        <v>5453</v>
      </c>
      <c r="G2090" s="160" t="s">
        <v>3997</v>
      </c>
      <c r="H2090" t="s">
        <v>5454</v>
      </c>
      <c r="I2090" s="160" t="s">
        <v>3997</v>
      </c>
      <c r="J2090" t="s">
        <v>5736</v>
      </c>
      <c r="K2090">
        <v>99</v>
      </c>
      <c r="L2090" t="s">
        <v>3999</v>
      </c>
    </row>
    <row r="2091" spans="1:12">
      <c r="A2091" s="15">
        <v>30100309</v>
      </c>
      <c r="B2091" t="s">
        <v>5450</v>
      </c>
      <c r="C2091" t="s">
        <v>5722</v>
      </c>
      <c r="D2091" t="s">
        <v>5734</v>
      </c>
      <c r="E2091" t="s">
        <v>3914</v>
      </c>
      <c r="F2091" t="s">
        <v>5453</v>
      </c>
      <c r="G2091" s="160" t="s">
        <v>3997</v>
      </c>
      <c r="H2091" t="s">
        <v>5454</v>
      </c>
      <c r="I2091" s="160" t="s">
        <v>3997</v>
      </c>
      <c r="J2091" t="s">
        <v>5736</v>
      </c>
      <c r="K2091">
        <v>99</v>
      </c>
      <c r="L2091" t="s">
        <v>3999</v>
      </c>
    </row>
    <row r="2092" spans="1:12">
      <c r="A2092" s="15">
        <v>30100310</v>
      </c>
      <c r="B2092" t="s">
        <v>5450</v>
      </c>
      <c r="C2092" t="s">
        <v>5722</v>
      </c>
      <c r="D2092" t="s">
        <v>5734</v>
      </c>
      <c r="E2092" t="s">
        <v>5740</v>
      </c>
      <c r="F2092" t="s">
        <v>5453</v>
      </c>
      <c r="G2092" s="160" t="s">
        <v>3997</v>
      </c>
      <c r="H2092" t="s">
        <v>5454</v>
      </c>
      <c r="I2092" s="160" t="s">
        <v>3997</v>
      </c>
      <c r="J2092" t="s">
        <v>5736</v>
      </c>
      <c r="K2092">
        <v>99</v>
      </c>
      <c r="L2092" t="s">
        <v>3999</v>
      </c>
    </row>
    <row r="2093" spans="1:12">
      <c r="A2093" s="15">
        <v>30100399</v>
      </c>
      <c r="B2093" t="s">
        <v>5450</v>
      </c>
      <c r="C2093" t="s">
        <v>5722</v>
      </c>
      <c r="D2093" t="s">
        <v>5734</v>
      </c>
      <c r="E2093" t="s">
        <v>4020</v>
      </c>
      <c r="F2093" t="s">
        <v>5453</v>
      </c>
      <c r="G2093" s="160" t="s">
        <v>3997</v>
      </c>
      <c r="H2093" t="s">
        <v>5454</v>
      </c>
      <c r="I2093" s="160" t="s">
        <v>3997</v>
      </c>
      <c r="J2093" t="s">
        <v>5736</v>
      </c>
      <c r="K2093">
        <v>99</v>
      </c>
      <c r="L2093" t="s">
        <v>3999</v>
      </c>
    </row>
    <row r="2094" spans="1:12">
      <c r="A2094" s="15">
        <v>30100501</v>
      </c>
      <c r="B2094" t="s">
        <v>5450</v>
      </c>
      <c r="C2094" t="s">
        <v>5722</v>
      </c>
      <c r="D2094" t="s">
        <v>5741</v>
      </c>
      <c r="E2094" t="s">
        <v>5742</v>
      </c>
      <c r="F2094" t="s">
        <v>5453</v>
      </c>
      <c r="G2094" s="160" t="s">
        <v>3997</v>
      </c>
      <c r="H2094" t="s">
        <v>5454</v>
      </c>
      <c r="I2094" s="160" t="s">
        <v>4076</v>
      </c>
      <c r="J2094" t="s">
        <v>5743</v>
      </c>
      <c r="K2094" s="160" t="s">
        <v>4007</v>
      </c>
      <c r="L2094" t="s">
        <v>5744</v>
      </c>
    </row>
    <row r="2095" spans="1:12">
      <c r="A2095" s="15">
        <v>30100502</v>
      </c>
      <c r="B2095" t="s">
        <v>5450</v>
      </c>
      <c r="C2095" t="s">
        <v>5722</v>
      </c>
      <c r="D2095" t="s">
        <v>5741</v>
      </c>
      <c r="E2095" t="s">
        <v>5745</v>
      </c>
      <c r="F2095" t="s">
        <v>5453</v>
      </c>
      <c r="G2095" s="160" t="s">
        <v>3997</v>
      </c>
      <c r="H2095" t="s">
        <v>5454</v>
      </c>
      <c r="I2095" s="160" t="s">
        <v>4076</v>
      </c>
      <c r="J2095" t="s">
        <v>5743</v>
      </c>
      <c r="K2095" s="160" t="s">
        <v>4007</v>
      </c>
      <c r="L2095" t="s">
        <v>5744</v>
      </c>
    </row>
    <row r="2096" spans="1:12">
      <c r="A2096" s="15">
        <v>30100503</v>
      </c>
      <c r="B2096" t="s">
        <v>5450</v>
      </c>
      <c r="C2096" t="s">
        <v>5722</v>
      </c>
      <c r="D2096" t="s">
        <v>5741</v>
      </c>
      <c r="E2096" t="s">
        <v>5746</v>
      </c>
      <c r="F2096" t="s">
        <v>5453</v>
      </c>
      <c r="G2096" s="160" t="s">
        <v>3997</v>
      </c>
      <c r="H2096" t="s">
        <v>5454</v>
      </c>
      <c r="I2096" s="160" t="s">
        <v>4076</v>
      </c>
      <c r="J2096" t="s">
        <v>5743</v>
      </c>
      <c r="K2096" s="160" t="s">
        <v>4007</v>
      </c>
      <c r="L2096" t="s">
        <v>5744</v>
      </c>
    </row>
    <row r="2097" spans="1:12">
      <c r="A2097" s="15">
        <v>30100504</v>
      </c>
      <c r="B2097" t="s">
        <v>5450</v>
      </c>
      <c r="C2097" t="s">
        <v>5722</v>
      </c>
      <c r="D2097" t="s">
        <v>5741</v>
      </c>
      <c r="E2097" t="s">
        <v>5747</v>
      </c>
      <c r="F2097" t="s">
        <v>5453</v>
      </c>
      <c r="G2097" s="160" t="s">
        <v>3997</v>
      </c>
      <c r="H2097" t="s">
        <v>5454</v>
      </c>
      <c r="I2097" s="160" t="s">
        <v>4076</v>
      </c>
      <c r="J2097" t="s">
        <v>5743</v>
      </c>
      <c r="K2097" s="160" t="s">
        <v>4007</v>
      </c>
      <c r="L2097" t="s">
        <v>5744</v>
      </c>
    </row>
    <row r="2098" spans="1:12">
      <c r="A2098" s="15">
        <v>30100506</v>
      </c>
      <c r="B2098" t="s">
        <v>5450</v>
      </c>
      <c r="C2098" t="s">
        <v>5722</v>
      </c>
      <c r="D2098" t="s">
        <v>5741</v>
      </c>
      <c r="E2098" t="s">
        <v>5748</v>
      </c>
      <c r="F2098" t="s">
        <v>5453</v>
      </c>
      <c r="G2098" s="160" t="s">
        <v>3997</v>
      </c>
      <c r="H2098" t="s">
        <v>5454</v>
      </c>
      <c r="I2098" s="160" t="s">
        <v>4076</v>
      </c>
      <c r="J2098" t="s">
        <v>5743</v>
      </c>
      <c r="K2098" s="160" t="s">
        <v>4007</v>
      </c>
      <c r="L2098" t="s">
        <v>5744</v>
      </c>
    </row>
    <row r="2099" spans="1:12">
      <c r="A2099" s="15">
        <v>30100507</v>
      </c>
      <c r="B2099" t="s">
        <v>5450</v>
      </c>
      <c r="C2099" t="s">
        <v>5722</v>
      </c>
      <c r="D2099" t="s">
        <v>5741</v>
      </c>
      <c r="E2099" t="s">
        <v>5749</v>
      </c>
      <c r="F2099" t="s">
        <v>5453</v>
      </c>
      <c r="G2099" s="160" t="s">
        <v>3997</v>
      </c>
      <c r="H2099" t="s">
        <v>5454</v>
      </c>
      <c r="I2099" s="160" t="s">
        <v>4076</v>
      </c>
      <c r="J2099" t="s">
        <v>5743</v>
      </c>
      <c r="K2099" s="160" t="s">
        <v>4007</v>
      </c>
      <c r="L2099" t="s">
        <v>5744</v>
      </c>
    </row>
    <row r="2100" spans="1:12">
      <c r="A2100" s="15">
        <v>30100508</v>
      </c>
      <c r="B2100" t="s">
        <v>5450</v>
      </c>
      <c r="C2100" t="s">
        <v>5722</v>
      </c>
      <c r="D2100" t="s">
        <v>5741</v>
      </c>
      <c r="E2100" t="s">
        <v>5750</v>
      </c>
      <c r="F2100" t="s">
        <v>4073</v>
      </c>
      <c r="G2100" s="160" t="s">
        <v>4074</v>
      </c>
      <c r="H2100" t="s">
        <v>4075</v>
      </c>
      <c r="I2100" s="160" t="s">
        <v>4076</v>
      </c>
      <c r="J2100" t="s">
        <v>4077</v>
      </c>
      <c r="K2100">
        <v>99</v>
      </c>
      <c r="L2100" t="s">
        <v>3999</v>
      </c>
    </row>
    <row r="2101" spans="1:12">
      <c r="A2101" s="15">
        <v>30100509</v>
      </c>
      <c r="B2101" t="s">
        <v>5450</v>
      </c>
      <c r="C2101" t="s">
        <v>5722</v>
      </c>
      <c r="D2101" t="s">
        <v>5741</v>
      </c>
      <c r="E2101" t="s">
        <v>5751</v>
      </c>
      <c r="F2101" t="s">
        <v>5453</v>
      </c>
      <c r="G2101" s="160" t="s">
        <v>3997</v>
      </c>
      <c r="H2101" t="s">
        <v>5454</v>
      </c>
      <c r="I2101" s="160" t="s">
        <v>4076</v>
      </c>
      <c r="J2101" t="s">
        <v>5743</v>
      </c>
      <c r="K2101" s="160" t="s">
        <v>4007</v>
      </c>
      <c r="L2101" t="s">
        <v>5744</v>
      </c>
    </row>
    <row r="2102" spans="1:12">
      <c r="A2102" s="15">
        <v>30100510</v>
      </c>
      <c r="B2102" t="s">
        <v>5450</v>
      </c>
      <c r="C2102" t="s">
        <v>5722</v>
      </c>
      <c r="D2102" t="s">
        <v>5741</v>
      </c>
      <c r="E2102" t="s">
        <v>5752</v>
      </c>
      <c r="F2102" t="s">
        <v>5453</v>
      </c>
      <c r="G2102" s="160" t="s">
        <v>3997</v>
      </c>
      <c r="H2102" t="s">
        <v>5454</v>
      </c>
      <c r="I2102" s="160" t="s">
        <v>4076</v>
      </c>
      <c r="J2102" t="s">
        <v>5743</v>
      </c>
      <c r="K2102" s="160" t="s">
        <v>4007</v>
      </c>
      <c r="L2102" t="s">
        <v>5744</v>
      </c>
    </row>
    <row r="2103" spans="1:12">
      <c r="A2103" s="15">
        <v>30100599</v>
      </c>
      <c r="B2103" t="s">
        <v>5450</v>
      </c>
      <c r="C2103" t="s">
        <v>5722</v>
      </c>
      <c r="D2103" t="s">
        <v>5741</v>
      </c>
      <c r="E2103" t="s">
        <v>4020</v>
      </c>
      <c r="F2103" t="s">
        <v>5453</v>
      </c>
      <c r="G2103" s="160" t="s">
        <v>3997</v>
      </c>
      <c r="H2103" t="s">
        <v>5454</v>
      </c>
      <c r="I2103" s="160" t="s">
        <v>4076</v>
      </c>
      <c r="J2103" t="s">
        <v>5743</v>
      </c>
      <c r="K2103" s="160" t="s">
        <v>4007</v>
      </c>
      <c r="L2103" t="s">
        <v>5744</v>
      </c>
    </row>
    <row r="2104" spans="1:12">
      <c r="A2104" s="15">
        <v>30100601</v>
      </c>
      <c r="B2104" t="s">
        <v>5450</v>
      </c>
      <c r="C2104" t="s">
        <v>5722</v>
      </c>
      <c r="D2104" t="s">
        <v>5753</v>
      </c>
      <c r="E2104" t="s">
        <v>4080</v>
      </c>
      <c r="F2104" t="s">
        <v>5453</v>
      </c>
      <c r="G2104" s="160" t="s">
        <v>3997</v>
      </c>
      <c r="H2104" t="s">
        <v>5454</v>
      </c>
      <c r="I2104" s="160" t="s">
        <v>4007</v>
      </c>
      <c r="J2104" t="s">
        <v>5455</v>
      </c>
      <c r="K2104" s="160" t="s">
        <v>4069</v>
      </c>
      <c r="L2104" t="s">
        <v>5754</v>
      </c>
    </row>
    <row r="2105" spans="1:12">
      <c r="A2105" s="15">
        <v>30100603</v>
      </c>
      <c r="B2105" t="s">
        <v>5450</v>
      </c>
      <c r="C2105" t="s">
        <v>5722</v>
      </c>
      <c r="D2105" t="s">
        <v>5753</v>
      </c>
      <c r="E2105" t="s">
        <v>5755</v>
      </c>
      <c r="F2105" t="s">
        <v>5453</v>
      </c>
      <c r="G2105" s="160" t="s">
        <v>3997</v>
      </c>
      <c r="H2105" t="s">
        <v>5454</v>
      </c>
      <c r="I2105" s="160" t="s">
        <v>4007</v>
      </c>
      <c r="J2105" t="s">
        <v>5455</v>
      </c>
      <c r="K2105" s="160" t="s">
        <v>4069</v>
      </c>
      <c r="L2105" t="s">
        <v>5754</v>
      </c>
    </row>
    <row r="2106" spans="1:12">
      <c r="A2106" s="15">
        <v>30100604</v>
      </c>
      <c r="B2106" t="s">
        <v>5450</v>
      </c>
      <c r="C2106" t="s">
        <v>5722</v>
      </c>
      <c r="D2106" t="s">
        <v>5753</v>
      </c>
      <c r="E2106" t="s">
        <v>5756</v>
      </c>
      <c r="F2106" t="s">
        <v>5453</v>
      </c>
      <c r="G2106" s="160" t="s">
        <v>3997</v>
      </c>
      <c r="H2106" t="s">
        <v>5454</v>
      </c>
      <c r="I2106" s="160" t="s">
        <v>4007</v>
      </c>
      <c r="J2106" t="s">
        <v>5455</v>
      </c>
      <c r="K2106" s="160" t="s">
        <v>4069</v>
      </c>
      <c r="L2106" t="s">
        <v>5754</v>
      </c>
    </row>
    <row r="2107" spans="1:12">
      <c r="A2107" s="15">
        <v>30100605</v>
      </c>
      <c r="B2107" t="s">
        <v>5450</v>
      </c>
      <c r="C2107" t="s">
        <v>5722</v>
      </c>
      <c r="D2107" t="s">
        <v>5753</v>
      </c>
      <c r="E2107" t="s">
        <v>5757</v>
      </c>
      <c r="F2107" t="s">
        <v>5453</v>
      </c>
      <c r="G2107" s="160" t="s">
        <v>3997</v>
      </c>
      <c r="H2107" t="s">
        <v>5454</v>
      </c>
      <c r="I2107" s="160" t="s">
        <v>4007</v>
      </c>
      <c r="J2107" t="s">
        <v>5455</v>
      </c>
      <c r="K2107" s="160" t="s">
        <v>4069</v>
      </c>
      <c r="L2107" t="s">
        <v>5754</v>
      </c>
    </row>
    <row r="2108" spans="1:12">
      <c r="A2108" s="15">
        <v>30100606</v>
      </c>
      <c r="B2108" t="s">
        <v>5450</v>
      </c>
      <c r="C2108" t="s">
        <v>5722</v>
      </c>
      <c r="D2108" t="s">
        <v>5753</v>
      </c>
      <c r="E2108" t="s">
        <v>5758</v>
      </c>
      <c r="F2108" t="s">
        <v>5453</v>
      </c>
      <c r="G2108" s="160" t="s">
        <v>3997</v>
      </c>
      <c r="H2108" t="s">
        <v>5454</v>
      </c>
      <c r="I2108" s="160" t="s">
        <v>4076</v>
      </c>
      <c r="J2108" t="s">
        <v>5743</v>
      </c>
      <c r="K2108">
        <v>99</v>
      </c>
      <c r="L2108" t="s">
        <v>3999</v>
      </c>
    </row>
    <row r="2109" spans="1:12">
      <c r="A2109" s="15">
        <v>30100607</v>
      </c>
      <c r="B2109" t="s">
        <v>5450</v>
      </c>
      <c r="C2109" t="s">
        <v>5722</v>
      </c>
      <c r="D2109" t="s">
        <v>5753</v>
      </c>
      <c r="E2109" t="s">
        <v>5759</v>
      </c>
      <c r="F2109" t="s">
        <v>5453</v>
      </c>
      <c r="G2109" s="160" t="s">
        <v>3997</v>
      </c>
      <c r="H2109" t="s">
        <v>5454</v>
      </c>
      <c r="I2109" s="160" t="s">
        <v>4076</v>
      </c>
      <c r="J2109" t="s">
        <v>5743</v>
      </c>
      <c r="K2109">
        <v>99</v>
      </c>
      <c r="L2109" t="s">
        <v>3999</v>
      </c>
    </row>
    <row r="2110" spans="1:12">
      <c r="A2110" s="15">
        <v>30100608</v>
      </c>
      <c r="B2110" t="s">
        <v>5450</v>
      </c>
      <c r="C2110" t="s">
        <v>5722</v>
      </c>
      <c r="D2110" t="s">
        <v>5753</v>
      </c>
      <c r="E2110" t="s">
        <v>5760</v>
      </c>
      <c r="F2110" t="s">
        <v>4073</v>
      </c>
      <c r="G2110" s="160" t="s">
        <v>4074</v>
      </c>
      <c r="H2110" t="s">
        <v>4075</v>
      </c>
      <c r="I2110" s="160" t="s">
        <v>4076</v>
      </c>
      <c r="J2110" t="s">
        <v>4077</v>
      </c>
      <c r="K2110">
        <v>99</v>
      </c>
      <c r="L2110" t="s">
        <v>3999</v>
      </c>
    </row>
    <row r="2111" spans="1:12">
      <c r="A2111" s="15">
        <v>30100699</v>
      </c>
      <c r="B2111" t="s">
        <v>5450</v>
      </c>
      <c r="C2111" t="s">
        <v>5722</v>
      </c>
      <c r="D2111" t="s">
        <v>5753</v>
      </c>
      <c r="E2111" t="s">
        <v>4020</v>
      </c>
      <c r="F2111" t="s">
        <v>5453</v>
      </c>
      <c r="G2111" s="160" t="s">
        <v>3997</v>
      </c>
      <c r="H2111" t="s">
        <v>5454</v>
      </c>
      <c r="I2111" s="160" t="s">
        <v>4007</v>
      </c>
      <c r="J2111" t="s">
        <v>5455</v>
      </c>
      <c r="K2111" s="160" t="s">
        <v>4069</v>
      </c>
      <c r="L2111" t="s">
        <v>5754</v>
      </c>
    </row>
    <row r="2112" spans="1:12">
      <c r="A2112" s="15">
        <v>30100701</v>
      </c>
      <c r="B2112" t="s">
        <v>5450</v>
      </c>
      <c r="C2112" t="s">
        <v>5722</v>
      </c>
      <c r="D2112" t="s">
        <v>5761</v>
      </c>
      <c r="E2112" t="s">
        <v>5762</v>
      </c>
      <c r="F2112" t="s">
        <v>5453</v>
      </c>
      <c r="G2112" s="160" t="s">
        <v>3997</v>
      </c>
      <c r="H2112" t="s">
        <v>5454</v>
      </c>
      <c r="I2112" s="160" t="s">
        <v>4076</v>
      </c>
      <c r="J2112" t="s">
        <v>5743</v>
      </c>
      <c r="K2112">
        <v>99</v>
      </c>
      <c r="L2112" t="s">
        <v>3999</v>
      </c>
    </row>
    <row r="2113" spans="1:12">
      <c r="A2113" s="15">
        <v>30100702</v>
      </c>
      <c r="B2113" t="s">
        <v>5450</v>
      </c>
      <c r="C2113" t="s">
        <v>5722</v>
      </c>
      <c r="D2113" t="s">
        <v>5761</v>
      </c>
      <c r="E2113" t="s">
        <v>5763</v>
      </c>
      <c r="F2113" t="s">
        <v>5453</v>
      </c>
      <c r="G2113" s="160" t="s">
        <v>3997</v>
      </c>
      <c r="H2113" t="s">
        <v>5454</v>
      </c>
      <c r="I2113" s="160" t="s">
        <v>4076</v>
      </c>
      <c r="J2113" t="s">
        <v>5743</v>
      </c>
      <c r="K2113">
        <v>99</v>
      </c>
      <c r="L2113" t="s">
        <v>3999</v>
      </c>
    </row>
    <row r="2114" spans="1:12">
      <c r="A2114" s="15">
        <v>30100704</v>
      </c>
      <c r="B2114" t="s">
        <v>5450</v>
      </c>
      <c r="C2114" t="s">
        <v>5722</v>
      </c>
      <c r="D2114" t="s">
        <v>5761</v>
      </c>
      <c r="E2114" t="s">
        <v>5764</v>
      </c>
      <c r="F2114" t="s">
        <v>5453</v>
      </c>
      <c r="G2114" s="160" t="s">
        <v>3997</v>
      </c>
      <c r="H2114" t="s">
        <v>5454</v>
      </c>
      <c r="I2114" s="160" t="s">
        <v>4076</v>
      </c>
      <c r="J2114" t="s">
        <v>5743</v>
      </c>
      <c r="K2114">
        <v>99</v>
      </c>
      <c r="L2114" t="s">
        <v>3999</v>
      </c>
    </row>
    <row r="2115" spans="1:12">
      <c r="A2115" s="15">
        <v>30100705</v>
      </c>
      <c r="B2115" t="s">
        <v>5450</v>
      </c>
      <c r="C2115" t="s">
        <v>5722</v>
      </c>
      <c r="D2115" t="s">
        <v>5761</v>
      </c>
      <c r="E2115" t="s">
        <v>5765</v>
      </c>
      <c r="F2115" t="s">
        <v>5453</v>
      </c>
      <c r="G2115" s="160" t="s">
        <v>3997</v>
      </c>
      <c r="H2115" t="s">
        <v>5454</v>
      </c>
      <c r="I2115" s="160" t="s">
        <v>4076</v>
      </c>
      <c r="J2115" t="s">
        <v>5743</v>
      </c>
      <c r="K2115">
        <v>99</v>
      </c>
      <c r="L2115" t="s">
        <v>3999</v>
      </c>
    </row>
    <row r="2116" spans="1:12">
      <c r="A2116" s="15">
        <v>30100706</v>
      </c>
      <c r="B2116" t="s">
        <v>5450</v>
      </c>
      <c r="C2116" t="s">
        <v>5722</v>
      </c>
      <c r="D2116" t="s">
        <v>5761</v>
      </c>
      <c r="E2116" t="s">
        <v>5766</v>
      </c>
      <c r="F2116" t="s">
        <v>5453</v>
      </c>
      <c r="G2116" s="160" t="s">
        <v>3997</v>
      </c>
      <c r="H2116" t="s">
        <v>5454</v>
      </c>
      <c r="I2116" s="160" t="s">
        <v>4076</v>
      </c>
      <c r="J2116" t="s">
        <v>5743</v>
      </c>
      <c r="K2116">
        <v>99</v>
      </c>
      <c r="L2116" t="s">
        <v>3999</v>
      </c>
    </row>
    <row r="2117" spans="1:12">
      <c r="A2117" s="15">
        <v>30100707</v>
      </c>
      <c r="B2117" t="s">
        <v>5450</v>
      </c>
      <c r="C2117" t="s">
        <v>5722</v>
      </c>
      <c r="D2117" t="s">
        <v>5761</v>
      </c>
      <c r="E2117" t="s">
        <v>5767</v>
      </c>
      <c r="F2117" t="s">
        <v>5453</v>
      </c>
      <c r="G2117" s="160" t="s">
        <v>3997</v>
      </c>
      <c r="H2117" t="s">
        <v>5454</v>
      </c>
      <c r="I2117" s="160" t="s">
        <v>4076</v>
      </c>
      <c r="J2117" t="s">
        <v>5743</v>
      </c>
      <c r="K2117">
        <v>99</v>
      </c>
      <c r="L2117" t="s">
        <v>3999</v>
      </c>
    </row>
    <row r="2118" spans="1:12">
      <c r="A2118" s="15">
        <v>30100708</v>
      </c>
      <c r="B2118" t="s">
        <v>5450</v>
      </c>
      <c r="C2118" t="s">
        <v>5722</v>
      </c>
      <c r="D2118" t="s">
        <v>5761</v>
      </c>
      <c r="E2118" t="s">
        <v>5768</v>
      </c>
      <c r="F2118" t="s">
        <v>5453</v>
      </c>
      <c r="G2118" s="160" t="s">
        <v>3997</v>
      </c>
      <c r="H2118" t="s">
        <v>5454</v>
      </c>
      <c r="I2118" s="160" t="s">
        <v>4076</v>
      </c>
      <c r="J2118" t="s">
        <v>5743</v>
      </c>
      <c r="K2118">
        <v>99</v>
      </c>
      <c r="L2118" t="s">
        <v>3999</v>
      </c>
    </row>
    <row r="2119" spans="1:12">
      <c r="A2119" s="15">
        <v>30100709</v>
      </c>
      <c r="B2119" t="s">
        <v>5450</v>
      </c>
      <c r="C2119" t="s">
        <v>5722</v>
      </c>
      <c r="D2119" t="s">
        <v>5761</v>
      </c>
      <c r="E2119" t="s">
        <v>5769</v>
      </c>
      <c r="F2119" t="s">
        <v>5453</v>
      </c>
      <c r="G2119" s="160" t="s">
        <v>3997</v>
      </c>
      <c r="H2119" t="s">
        <v>5454</v>
      </c>
      <c r="I2119" s="160" t="s">
        <v>4076</v>
      </c>
      <c r="J2119" t="s">
        <v>5743</v>
      </c>
      <c r="K2119">
        <v>99</v>
      </c>
      <c r="L2119" t="s">
        <v>3999</v>
      </c>
    </row>
    <row r="2120" spans="1:12">
      <c r="A2120" s="15">
        <v>30100799</v>
      </c>
      <c r="B2120" t="s">
        <v>5450</v>
      </c>
      <c r="C2120" t="s">
        <v>5722</v>
      </c>
      <c r="D2120" t="s">
        <v>5761</v>
      </c>
      <c r="E2120" t="s">
        <v>4020</v>
      </c>
      <c r="F2120" t="s">
        <v>5453</v>
      </c>
      <c r="G2120" s="160" t="s">
        <v>3997</v>
      </c>
      <c r="H2120" t="s">
        <v>5454</v>
      </c>
      <c r="I2120" s="160" t="s">
        <v>4076</v>
      </c>
      <c r="J2120" t="s">
        <v>5743</v>
      </c>
      <c r="K2120">
        <v>99</v>
      </c>
      <c r="L2120" t="s">
        <v>3999</v>
      </c>
    </row>
    <row r="2121" spans="1:12">
      <c r="A2121" s="15">
        <v>30100801</v>
      </c>
      <c r="B2121" t="s">
        <v>5450</v>
      </c>
      <c r="C2121" t="s">
        <v>5722</v>
      </c>
      <c r="D2121" t="s">
        <v>5770</v>
      </c>
      <c r="E2121" t="s">
        <v>5771</v>
      </c>
      <c r="F2121" t="s">
        <v>5453</v>
      </c>
      <c r="G2121" s="160" t="s">
        <v>3997</v>
      </c>
      <c r="H2121" t="s">
        <v>5454</v>
      </c>
      <c r="I2121" s="160" t="s">
        <v>4009</v>
      </c>
      <c r="J2121" t="s">
        <v>5457</v>
      </c>
      <c r="K2121">
        <v>99</v>
      </c>
      <c r="L2121" t="s">
        <v>3999</v>
      </c>
    </row>
    <row r="2122" spans="1:12">
      <c r="A2122" s="15">
        <v>30100802</v>
      </c>
      <c r="B2122" t="s">
        <v>5450</v>
      </c>
      <c r="C2122" t="s">
        <v>5722</v>
      </c>
      <c r="D2122" t="s">
        <v>5770</v>
      </c>
      <c r="E2122" t="s">
        <v>5772</v>
      </c>
      <c r="F2122" t="s">
        <v>5453</v>
      </c>
      <c r="G2122" s="160" t="s">
        <v>3997</v>
      </c>
      <c r="H2122" t="s">
        <v>5454</v>
      </c>
      <c r="I2122" s="160" t="s">
        <v>4009</v>
      </c>
      <c r="J2122" t="s">
        <v>5457</v>
      </c>
      <c r="K2122">
        <v>99</v>
      </c>
      <c r="L2122" t="s">
        <v>3999</v>
      </c>
    </row>
    <row r="2123" spans="1:12">
      <c r="A2123" s="15">
        <v>30100803</v>
      </c>
      <c r="B2123" t="s">
        <v>5450</v>
      </c>
      <c r="C2123" t="s">
        <v>5722</v>
      </c>
      <c r="D2123" t="s">
        <v>5770</v>
      </c>
      <c r="E2123" t="s">
        <v>5773</v>
      </c>
      <c r="F2123" t="s">
        <v>4073</v>
      </c>
      <c r="G2123" s="160" t="s">
        <v>4074</v>
      </c>
      <c r="H2123" t="s">
        <v>4075</v>
      </c>
      <c r="I2123">
        <v>10</v>
      </c>
      <c r="J2123" t="s">
        <v>5774</v>
      </c>
      <c r="K2123">
        <v>99</v>
      </c>
      <c r="L2123" t="s">
        <v>3999</v>
      </c>
    </row>
    <row r="2124" spans="1:12">
      <c r="A2124" s="15">
        <v>30100804</v>
      </c>
      <c r="B2124" t="s">
        <v>5450</v>
      </c>
      <c r="C2124" t="s">
        <v>5722</v>
      </c>
      <c r="D2124" t="s">
        <v>5770</v>
      </c>
      <c r="E2124" t="s">
        <v>5775</v>
      </c>
      <c r="F2124" t="s">
        <v>4073</v>
      </c>
      <c r="G2124" s="160" t="s">
        <v>4074</v>
      </c>
      <c r="H2124" t="s">
        <v>4075</v>
      </c>
      <c r="I2124" s="160" t="s">
        <v>4074</v>
      </c>
      <c r="J2124" t="s">
        <v>5776</v>
      </c>
      <c r="K2124">
        <v>99</v>
      </c>
      <c r="L2124" t="s">
        <v>3999</v>
      </c>
    </row>
    <row r="2125" spans="1:12">
      <c r="A2125" s="15">
        <v>30100805</v>
      </c>
      <c r="B2125" t="s">
        <v>5450</v>
      </c>
      <c r="C2125" t="s">
        <v>5722</v>
      </c>
      <c r="D2125" t="s">
        <v>5770</v>
      </c>
      <c r="E2125" t="s">
        <v>5777</v>
      </c>
      <c r="F2125" t="s">
        <v>5453</v>
      </c>
      <c r="G2125" s="160" t="s">
        <v>3997</v>
      </c>
      <c r="H2125" t="s">
        <v>5454</v>
      </c>
      <c r="I2125" s="160" t="s">
        <v>4009</v>
      </c>
      <c r="J2125" t="s">
        <v>5457</v>
      </c>
      <c r="K2125">
        <v>99</v>
      </c>
      <c r="L2125" t="s">
        <v>3999</v>
      </c>
    </row>
    <row r="2126" spans="1:12">
      <c r="A2126" s="15">
        <v>30100899</v>
      </c>
      <c r="B2126" t="s">
        <v>5450</v>
      </c>
      <c r="C2126" t="s">
        <v>5722</v>
      </c>
      <c r="D2126" t="s">
        <v>5770</v>
      </c>
      <c r="E2126" t="s">
        <v>4020</v>
      </c>
      <c r="F2126" t="s">
        <v>5453</v>
      </c>
      <c r="G2126" s="160" t="s">
        <v>3997</v>
      </c>
      <c r="H2126" t="s">
        <v>5454</v>
      </c>
      <c r="I2126" s="160" t="s">
        <v>4009</v>
      </c>
      <c r="J2126" t="s">
        <v>5457</v>
      </c>
      <c r="K2126">
        <v>99</v>
      </c>
      <c r="L2126" t="s">
        <v>3999</v>
      </c>
    </row>
    <row r="2127" spans="1:12">
      <c r="A2127" s="15">
        <v>30100901</v>
      </c>
      <c r="B2127" t="s">
        <v>5450</v>
      </c>
      <c r="C2127" t="s">
        <v>5722</v>
      </c>
      <c r="D2127" t="s">
        <v>5778</v>
      </c>
      <c r="E2127" t="s">
        <v>5779</v>
      </c>
      <c r="F2127" t="s">
        <v>5453</v>
      </c>
      <c r="G2127" s="160" t="s">
        <v>3997</v>
      </c>
      <c r="H2127" t="s">
        <v>5454</v>
      </c>
      <c r="I2127" s="160" t="s">
        <v>4076</v>
      </c>
      <c r="J2127" t="s">
        <v>5743</v>
      </c>
      <c r="K2127">
        <v>99</v>
      </c>
      <c r="L2127" t="s">
        <v>3999</v>
      </c>
    </row>
    <row r="2128" spans="1:12">
      <c r="A2128" s="15">
        <v>30100902</v>
      </c>
      <c r="B2128" t="s">
        <v>5450</v>
      </c>
      <c r="C2128" t="s">
        <v>5722</v>
      </c>
      <c r="D2128" t="s">
        <v>5778</v>
      </c>
      <c r="E2128" t="s">
        <v>5780</v>
      </c>
      <c r="F2128" t="s">
        <v>5453</v>
      </c>
      <c r="G2128" s="160" t="s">
        <v>3997</v>
      </c>
      <c r="H2128" t="s">
        <v>5454</v>
      </c>
      <c r="I2128" s="160" t="s">
        <v>4076</v>
      </c>
      <c r="J2128" t="s">
        <v>5743</v>
      </c>
      <c r="K2128">
        <v>99</v>
      </c>
      <c r="L2128" t="s">
        <v>3999</v>
      </c>
    </row>
    <row r="2129" spans="1:12">
      <c r="A2129" s="15">
        <v>30100905</v>
      </c>
      <c r="B2129" t="s">
        <v>5450</v>
      </c>
      <c r="C2129" t="s">
        <v>5722</v>
      </c>
      <c r="D2129" t="s">
        <v>5778</v>
      </c>
      <c r="E2129" t="s">
        <v>5781</v>
      </c>
      <c r="F2129" t="s">
        <v>5453</v>
      </c>
      <c r="G2129" s="160" t="s">
        <v>3997</v>
      </c>
      <c r="H2129" t="s">
        <v>5454</v>
      </c>
      <c r="I2129" s="160" t="s">
        <v>4076</v>
      </c>
      <c r="J2129" t="s">
        <v>5743</v>
      </c>
      <c r="K2129">
        <v>99</v>
      </c>
      <c r="L2129" t="s">
        <v>3999</v>
      </c>
    </row>
    <row r="2130" spans="1:12">
      <c r="A2130" s="15">
        <v>30100906</v>
      </c>
      <c r="B2130" t="s">
        <v>5450</v>
      </c>
      <c r="C2130" t="s">
        <v>5722</v>
      </c>
      <c r="D2130" t="s">
        <v>5778</v>
      </c>
      <c r="E2130" t="s">
        <v>5782</v>
      </c>
      <c r="F2130" t="s">
        <v>5453</v>
      </c>
      <c r="G2130" s="160" t="s">
        <v>3997</v>
      </c>
      <c r="H2130" t="s">
        <v>5454</v>
      </c>
      <c r="I2130" s="160" t="s">
        <v>4076</v>
      </c>
      <c r="J2130" t="s">
        <v>5743</v>
      </c>
      <c r="K2130">
        <v>99</v>
      </c>
      <c r="L2130" t="s">
        <v>3999</v>
      </c>
    </row>
    <row r="2131" spans="1:12">
      <c r="A2131" s="15">
        <v>30100907</v>
      </c>
      <c r="B2131" t="s">
        <v>5450</v>
      </c>
      <c r="C2131" t="s">
        <v>5722</v>
      </c>
      <c r="D2131" t="s">
        <v>5778</v>
      </c>
      <c r="E2131" t="s">
        <v>5783</v>
      </c>
      <c r="F2131" t="s">
        <v>5453</v>
      </c>
      <c r="G2131" s="160" t="s">
        <v>3997</v>
      </c>
      <c r="H2131" t="s">
        <v>5454</v>
      </c>
      <c r="I2131" s="160" t="s">
        <v>4076</v>
      </c>
      <c r="J2131" t="s">
        <v>5743</v>
      </c>
      <c r="K2131">
        <v>99</v>
      </c>
      <c r="L2131" t="s">
        <v>3999</v>
      </c>
    </row>
    <row r="2132" spans="1:12">
      <c r="A2132" s="15">
        <v>30100908</v>
      </c>
      <c r="B2132" t="s">
        <v>5450</v>
      </c>
      <c r="C2132" t="s">
        <v>5722</v>
      </c>
      <c r="D2132" t="s">
        <v>5778</v>
      </c>
      <c r="E2132" t="s">
        <v>5784</v>
      </c>
      <c r="F2132" t="s">
        <v>5453</v>
      </c>
      <c r="G2132" s="160" t="s">
        <v>3997</v>
      </c>
      <c r="H2132" t="s">
        <v>5454</v>
      </c>
      <c r="I2132" s="160" t="s">
        <v>4076</v>
      </c>
      <c r="J2132" t="s">
        <v>5743</v>
      </c>
      <c r="K2132">
        <v>99</v>
      </c>
      <c r="L2132" t="s">
        <v>3999</v>
      </c>
    </row>
    <row r="2133" spans="1:12">
      <c r="A2133" s="15">
        <v>30100909</v>
      </c>
      <c r="B2133" t="s">
        <v>5450</v>
      </c>
      <c r="C2133" t="s">
        <v>5722</v>
      </c>
      <c r="D2133" t="s">
        <v>5778</v>
      </c>
      <c r="E2133" t="s">
        <v>5785</v>
      </c>
      <c r="F2133" t="s">
        <v>5453</v>
      </c>
      <c r="G2133" s="160" t="s">
        <v>3997</v>
      </c>
      <c r="H2133" t="s">
        <v>5454</v>
      </c>
      <c r="I2133" s="160" t="s">
        <v>4076</v>
      </c>
      <c r="J2133" t="s">
        <v>5743</v>
      </c>
      <c r="K2133">
        <v>99</v>
      </c>
      <c r="L2133" t="s">
        <v>3999</v>
      </c>
    </row>
    <row r="2134" spans="1:12">
      <c r="A2134" s="15">
        <v>30100910</v>
      </c>
      <c r="B2134" t="s">
        <v>5450</v>
      </c>
      <c r="C2134" t="s">
        <v>5722</v>
      </c>
      <c r="D2134" t="s">
        <v>5778</v>
      </c>
      <c r="E2134" t="s">
        <v>5786</v>
      </c>
      <c r="F2134" t="s">
        <v>5453</v>
      </c>
      <c r="G2134" s="160" t="s">
        <v>3997</v>
      </c>
      <c r="H2134" t="s">
        <v>5454</v>
      </c>
      <c r="I2134" s="160" t="s">
        <v>4076</v>
      </c>
      <c r="J2134" t="s">
        <v>5743</v>
      </c>
      <c r="K2134">
        <v>99</v>
      </c>
      <c r="L2134" t="s">
        <v>3999</v>
      </c>
    </row>
    <row r="2135" spans="1:12">
      <c r="A2135" s="15">
        <v>30100999</v>
      </c>
      <c r="B2135" t="s">
        <v>5450</v>
      </c>
      <c r="C2135" t="s">
        <v>5722</v>
      </c>
      <c r="D2135" t="s">
        <v>5778</v>
      </c>
      <c r="E2135" t="s">
        <v>4020</v>
      </c>
      <c r="F2135" t="s">
        <v>5453</v>
      </c>
      <c r="G2135" s="160" t="s">
        <v>3997</v>
      </c>
      <c r="H2135" t="s">
        <v>5454</v>
      </c>
      <c r="I2135" s="160" t="s">
        <v>4076</v>
      </c>
      <c r="J2135" t="s">
        <v>5743</v>
      </c>
      <c r="K2135">
        <v>99</v>
      </c>
      <c r="L2135" t="s">
        <v>3999</v>
      </c>
    </row>
    <row r="2136" spans="1:12">
      <c r="A2136" s="15">
        <v>30101005</v>
      </c>
      <c r="B2136" t="s">
        <v>5450</v>
      </c>
      <c r="C2136" t="s">
        <v>5722</v>
      </c>
      <c r="D2136" t="s">
        <v>5787</v>
      </c>
      <c r="E2136" t="s">
        <v>5788</v>
      </c>
      <c r="F2136" t="s">
        <v>5453</v>
      </c>
      <c r="G2136" s="160" t="s">
        <v>3997</v>
      </c>
      <c r="H2136" t="s">
        <v>5454</v>
      </c>
      <c r="I2136" s="160" t="s">
        <v>4076</v>
      </c>
      <c r="J2136" t="s">
        <v>5743</v>
      </c>
      <c r="K2136">
        <v>99</v>
      </c>
      <c r="L2136" t="s">
        <v>3999</v>
      </c>
    </row>
    <row r="2137" spans="1:12">
      <c r="A2137" s="15">
        <v>30101010</v>
      </c>
      <c r="B2137" t="s">
        <v>5450</v>
      </c>
      <c r="C2137" t="s">
        <v>5722</v>
      </c>
      <c r="D2137" t="s">
        <v>5787</v>
      </c>
      <c r="E2137" t="s">
        <v>5789</v>
      </c>
      <c r="F2137" t="s">
        <v>5453</v>
      </c>
      <c r="G2137" s="160" t="s">
        <v>3997</v>
      </c>
      <c r="H2137" t="s">
        <v>5454</v>
      </c>
      <c r="I2137" s="160" t="s">
        <v>4076</v>
      </c>
      <c r="J2137" t="s">
        <v>5743</v>
      </c>
      <c r="K2137">
        <v>99</v>
      </c>
      <c r="L2137" t="s">
        <v>3999</v>
      </c>
    </row>
    <row r="2138" spans="1:12">
      <c r="A2138" s="15">
        <v>30101011</v>
      </c>
      <c r="B2138" t="s">
        <v>5450</v>
      </c>
      <c r="C2138" t="s">
        <v>5722</v>
      </c>
      <c r="D2138" t="s">
        <v>5787</v>
      </c>
      <c r="E2138" t="s">
        <v>5790</v>
      </c>
      <c r="F2138" t="s">
        <v>5453</v>
      </c>
      <c r="G2138" s="160" t="s">
        <v>3997</v>
      </c>
      <c r="H2138" t="s">
        <v>5454</v>
      </c>
      <c r="I2138" s="160" t="s">
        <v>4076</v>
      </c>
      <c r="J2138" t="s">
        <v>5743</v>
      </c>
      <c r="K2138">
        <v>99</v>
      </c>
      <c r="L2138" t="s">
        <v>3999</v>
      </c>
    </row>
    <row r="2139" spans="1:12">
      <c r="A2139" s="15">
        <v>30101012</v>
      </c>
      <c r="B2139" t="s">
        <v>5450</v>
      </c>
      <c r="C2139" t="s">
        <v>5722</v>
      </c>
      <c r="D2139" t="s">
        <v>5787</v>
      </c>
      <c r="E2139" t="s">
        <v>5791</v>
      </c>
      <c r="F2139" t="s">
        <v>5453</v>
      </c>
      <c r="G2139" s="160" t="s">
        <v>3997</v>
      </c>
      <c r="H2139" t="s">
        <v>5454</v>
      </c>
      <c r="I2139" s="160" t="s">
        <v>4076</v>
      </c>
      <c r="J2139" t="s">
        <v>5743</v>
      </c>
      <c r="K2139">
        <v>99</v>
      </c>
      <c r="L2139" t="s">
        <v>3999</v>
      </c>
    </row>
    <row r="2140" spans="1:12">
      <c r="A2140" s="15">
        <v>30101013</v>
      </c>
      <c r="B2140" t="s">
        <v>5450</v>
      </c>
      <c r="C2140" t="s">
        <v>5722</v>
      </c>
      <c r="D2140" t="s">
        <v>5787</v>
      </c>
      <c r="E2140" t="s">
        <v>5792</v>
      </c>
      <c r="F2140" t="s">
        <v>5453</v>
      </c>
      <c r="G2140" s="160" t="s">
        <v>3997</v>
      </c>
      <c r="H2140" t="s">
        <v>5454</v>
      </c>
      <c r="I2140" s="160" t="s">
        <v>4076</v>
      </c>
      <c r="J2140" t="s">
        <v>5743</v>
      </c>
      <c r="K2140">
        <v>99</v>
      </c>
      <c r="L2140" t="s">
        <v>3999</v>
      </c>
    </row>
    <row r="2141" spans="1:12">
      <c r="A2141" s="15">
        <v>30101014</v>
      </c>
      <c r="B2141" t="s">
        <v>5450</v>
      </c>
      <c r="C2141" t="s">
        <v>5722</v>
      </c>
      <c r="D2141" t="s">
        <v>5787</v>
      </c>
      <c r="E2141" t="s">
        <v>5793</v>
      </c>
      <c r="F2141" t="s">
        <v>5453</v>
      </c>
      <c r="G2141" s="160" t="s">
        <v>3997</v>
      </c>
      <c r="H2141" t="s">
        <v>5454</v>
      </c>
      <c r="I2141" s="160" t="s">
        <v>4076</v>
      </c>
      <c r="J2141" t="s">
        <v>5743</v>
      </c>
      <c r="K2141">
        <v>99</v>
      </c>
      <c r="L2141" t="s">
        <v>3999</v>
      </c>
    </row>
    <row r="2142" spans="1:12">
      <c r="A2142" s="15">
        <v>30101015</v>
      </c>
      <c r="B2142" t="s">
        <v>5450</v>
      </c>
      <c r="C2142" t="s">
        <v>5722</v>
      </c>
      <c r="D2142" t="s">
        <v>5787</v>
      </c>
      <c r="E2142" t="s">
        <v>5794</v>
      </c>
      <c r="F2142" t="s">
        <v>5453</v>
      </c>
      <c r="G2142">
        <v>10</v>
      </c>
      <c r="H2142" t="s">
        <v>4358</v>
      </c>
      <c r="I2142" s="160" t="s">
        <v>4007</v>
      </c>
      <c r="J2142" t="s">
        <v>5235</v>
      </c>
      <c r="K2142" s="160" t="s">
        <v>3995</v>
      </c>
      <c r="L2142" t="s">
        <v>5236</v>
      </c>
    </row>
    <row r="2143" spans="1:12">
      <c r="A2143" s="15">
        <v>30101021</v>
      </c>
      <c r="B2143" t="s">
        <v>5450</v>
      </c>
      <c r="C2143" t="s">
        <v>5722</v>
      </c>
      <c r="D2143" t="s">
        <v>5787</v>
      </c>
      <c r="E2143" t="s">
        <v>5795</v>
      </c>
      <c r="F2143" t="s">
        <v>5453</v>
      </c>
      <c r="G2143" s="160" t="s">
        <v>3997</v>
      </c>
      <c r="H2143" t="s">
        <v>5454</v>
      </c>
      <c r="I2143" s="160" t="s">
        <v>4076</v>
      </c>
      <c r="J2143" t="s">
        <v>5743</v>
      </c>
      <c r="K2143">
        <v>99</v>
      </c>
      <c r="L2143" t="s">
        <v>3999</v>
      </c>
    </row>
    <row r="2144" spans="1:12">
      <c r="A2144" s="15">
        <v>30101022</v>
      </c>
      <c r="B2144" t="s">
        <v>5450</v>
      </c>
      <c r="C2144" t="s">
        <v>5722</v>
      </c>
      <c r="D2144" t="s">
        <v>5787</v>
      </c>
      <c r="E2144" t="s">
        <v>5796</v>
      </c>
      <c r="F2144" t="s">
        <v>5453</v>
      </c>
      <c r="G2144" s="160" t="s">
        <v>3997</v>
      </c>
      <c r="H2144" t="s">
        <v>5454</v>
      </c>
      <c r="I2144" s="160" t="s">
        <v>4076</v>
      </c>
      <c r="J2144" t="s">
        <v>5743</v>
      </c>
      <c r="K2144">
        <v>99</v>
      </c>
      <c r="L2144" t="s">
        <v>3999</v>
      </c>
    </row>
    <row r="2145" spans="1:12">
      <c r="A2145" s="15">
        <v>30101023</v>
      </c>
      <c r="B2145" t="s">
        <v>5450</v>
      </c>
      <c r="C2145" t="s">
        <v>5722</v>
      </c>
      <c r="D2145" t="s">
        <v>5787</v>
      </c>
      <c r="E2145" t="s">
        <v>5797</v>
      </c>
      <c r="F2145" t="s">
        <v>5453</v>
      </c>
      <c r="G2145">
        <v>10</v>
      </c>
      <c r="H2145" t="s">
        <v>4358</v>
      </c>
      <c r="I2145" s="160" t="s">
        <v>4007</v>
      </c>
      <c r="J2145" t="s">
        <v>5235</v>
      </c>
      <c r="K2145" s="160" t="s">
        <v>3995</v>
      </c>
      <c r="L2145" t="s">
        <v>5236</v>
      </c>
    </row>
    <row r="2146" spans="1:12">
      <c r="A2146" s="15">
        <v>30101025</v>
      </c>
      <c r="B2146" t="s">
        <v>5450</v>
      </c>
      <c r="C2146" t="s">
        <v>5722</v>
      </c>
      <c r="D2146" t="s">
        <v>5787</v>
      </c>
      <c r="E2146" t="s">
        <v>5798</v>
      </c>
      <c r="F2146" t="s">
        <v>5453</v>
      </c>
      <c r="G2146" s="160" t="s">
        <v>3997</v>
      </c>
      <c r="H2146" t="s">
        <v>5454</v>
      </c>
      <c r="I2146" s="160" t="s">
        <v>4076</v>
      </c>
      <c r="J2146" t="s">
        <v>5743</v>
      </c>
      <c r="K2146">
        <v>99</v>
      </c>
      <c r="L2146" t="s">
        <v>3999</v>
      </c>
    </row>
    <row r="2147" spans="1:12">
      <c r="A2147" s="15">
        <v>30101026</v>
      </c>
      <c r="B2147" t="s">
        <v>5450</v>
      </c>
      <c r="C2147" t="s">
        <v>5722</v>
      </c>
      <c r="D2147" t="s">
        <v>5787</v>
      </c>
      <c r="E2147" t="s">
        <v>5799</v>
      </c>
      <c r="F2147" t="s">
        <v>5453</v>
      </c>
      <c r="G2147" s="160" t="s">
        <v>3997</v>
      </c>
      <c r="H2147" t="s">
        <v>5454</v>
      </c>
      <c r="I2147" s="160" t="s">
        <v>4076</v>
      </c>
      <c r="J2147" t="s">
        <v>5743</v>
      </c>
      <c r="K2147">
        <v>99</v>
      </c>
      <c r="L2147" t="s">
        <v>3999</v>
      </c>
    </row>
    <row r="2148" spans="1:12">
      <c r="A2148" s="15">
        <v>30101027</v>
      </c>
      <c r="B2148" t="s">
        <v>5450</v>
      </c>
      <c r="C2148" t="s">
        <v>5722</v>
      </c>
      <c r="D2148" t="s">
        <v>5787</v>
      </c>
      <c r="E2148" t="s">
        <v>5800</v>
      </c>
      <c r="F2148" t="s">
        <v>5453</v>
      </c>
      <c r="G2148" s="160" t="s">
        <v>3997</v>
      </c>
      <c r="H2148" t="s">
        <v>5454</v>
      </c>
      <c r="I2148" s="160" t="s">
        <v>4076</v>
      </c>
      <c r="J2148" t="s">
        <v>5743</v>
      </c>
      <c r="K2148">
        <v>99</v>
      </c>
      <c r="L2148" t="s">
        <v>3999</v>
      </c>
    </row>
    <row r="2149" spans="1:12">
      <c r="A2149" s="15">
        <v>30101028</v>
      </c>
      <c r="B2149" t="s">
        <v>5450</v>
      </c>
      <c r="C2149" t="s">
        <v>5722</v>
      </c>
      <c r="D2149" t="s">
        <v>5787</v>
      </c>
      <c r="E2149" t="s">
        <v>5801</v>
      </c>
      <c r="F2149" t="s">
        <v>5453</v>
      </c>
      <c r="G2149" s="160" t="s">
        <v>3997</v>
      </c>
      <c r="H2149" t="s">
        <v>5454</v>
      </c>
      <c r="I2149" s="160" t="s">
        <v>4076</v>
      </c>
      <c r="J2149" t="s">
        <v>5743</v>
      </c>
      <c r="K2149">
        <v>99</v>
      </c>
      <c r="L2149" t="s">
        <v>3999</v>
      </c>
    </row>
    <row r="2150" spans="1:12">
      <c r="A2150" s="15">
        <v>30101030</v>
      </c>
      <c r="B2150" t="s">
        <v>5450</v>
      </c>
      <c r="C2150" t="s">
        <v>5722</v>
      </c>
      <c r="D2150" t="s">
        <v>5787</v>
      </c>
      <c r="E2150" t="s">
        <v>5802</v>
      </c>
      <c r="F2150" t="s">
        <v>5453</v>
      </c>
      <c r="G2150">
        <v>10</v>
      </c>
      <c r="H2150" t="s">
        <v>4358</v>
      </c>
      <c r="I2150" s="160" t="s">
        <v>4009</v>
      </c>
      <c r="J2150" t="s">
        <v>3839</v>
      </c>
      <c r="K2150">
        <v>99</v>
      </c>
      <c r="L2150" t="s">
        <v>3999</v>
      </c>
    </row>
    <row r="2151" spans="1:12">
      <c r="A2151" s="15">
        <v>30101033</v>
      </c>
      <c r="B2151" t="s">
        <v>5450</v>
      </c>
      <c r="C2151" t="s">
        <v>5722</v>
      </c>
      <c r="D2151" t="s">
        <v>5787</v>
      </c>
      <c r="E2151" t="s">
        <v>5803</v>
      </c>
      <c r="F2151" t="s">
        <v>5453</v>
      </c>
      <c r="G2151" s="160" t="s">
        <v>3997</v>
      </c>
      <c r="H2151" t="s">
        <v>5454</v>
      </c>
      <c r="I2151" s="160" t="s">
        <v>4076</v>
      </c>
      <c r="J2151" t="s">
        <v>5743</v>
      </c>
      <c r="K2151">
        <v>99</v>
      </c>
      <c r="L2151" t="s">
        <v>3999</v>
      </c>
    </row>
    <row r="2152" spans="1:12">
      <c r="A2152" s="15">
        <v>30101034</v>
      </c>
      <c r="B2152" t="s">
        <v>5450</v>
      </c>
      <c r="C2152" t="s">
        <v>5722</v>
      </c>
      <c r="D2152" t="s">
        <v>5787</v>
      </c>
      <c r="E2152" t="s">
        <v>5804</v>
      </c>
      <c r="F2152" t="s">
        <v>5453</v>
      </c>
      <c r="G2152" s="160" t="s">
        <v>3997</v>
      </c>
      <c r="H2152" t="s">
        <v>5454</v>
      </c>
      <c r="I2152" s="160" t="s">
        <v>4076</v>
      </c>
      <c r="J2152" t="s">
        <v>5743</v>
      </c>
      <c r="K2152">
        <v>99</v>
      </c>
      <c r="L2152" t="s">
        <v>3999</v>
      </c>
    </row>
    <row r="2153" spans="1:12">
      <c r="A2153" s="15">
        <v>30101035</v>
      </c>
      <c r="B2153" t="s">
        <v>5450</v>
      </c>
      <c r="C2153" t="s">
        <v>5722</v>
      </c>
      <c r="D2153" t="s">
        <v>5787</v>
      </c>
      <c r="E2153" t="s">
        <v>5805</v>
      </c>
      <c r="F2153" t="s">
        <v>5453</v>
      </c>
      <c r="G2153" s="160" t="s">
        <v>3997</v>
      </c>
      <c r="H2153" t="s">
        <v>5454</v>
      </c>
      <c r="I2153" s="160" t="s">
        <v>4076</v>
      </c>
      <c r="J2153" t="s">
        <v>5743</v>
      </c>
      <c r="K2153">
        <v>99</v>
      </c>
      <c r="L2153" t="s">
        <v>3999</v>
      </c>
    </row>
    <row r="2154" spans="1:12">
      <c r="A2154" s="15">
        <v>30101036</v>
      </c>
      <c r="B2154" t="s">
        <v>5450</v>
      </c>
      <c r="C2154" t="s">
        <v>5722</v>
      </c>
      <c r="D2154" t="s">
        <v>5787</v>
      </c>
      <c r="E2154" t="s">
        <v>5806</v>
      </c>
      <c r="F2154" t="s">
        <v>5453</v>
      </c>
      <c r="G2154" s="160" t="s">
        <v>3997</v>
      </c>
      <c r="H2154" t="s">
        <v>5454</v>
      </c>
      <c r="I2154" s="160" t="s">
        <v>4076</v>
      </c>
      <c r="J2154" t="s">
        <v>5743</v>
      </c>
      <c r="K2154">
        <v>99</v>
      </c>
      <c r="L2154" t="s">
        <v>3999</v>
      </c>
    </row>
    <row r="2155" spans="1:12">
      <c r="A2155" s="15">
        <v>30101037</v>
      </c>
      <c r="B2155" t="s">
        <v>5450</v>
      </c>
      <c r="C2155" t="s">
        <v>5722</v>
      </c>
      <c r="D2155" t="s">
        <v>5787</v>
      </c>
      <c r="E2155" t="s">
        <v>5807</v>
      </c>
      <c r="F2155" t="s">
        <v>5453</v>
      </c>
      <c r="G2155" s="160" t="s">
        <v>3997</v>
      </c>
      <c r="H2155" t="s">
        <v>5454</v>
      </c>
      <c r="I2155" s="160" t="s">
        <v>4076</v>
      </c>
      <c r="J2155" t="s">
        <v>5743</v>
      </c>
      <c r="K2155">
        <v>99</v>
      </c>
      <c r="L2155" t="s">
        <v>3999</v>
      </c>
    </row>
    <row r="2156" spans="1:12">
      <c r="A2156" s="15">
        <v>30101040</v>
      </c>
      <c r="B2156" t="s">
        <v>5450</v>
      </c>
      <c r="C2156" t="s">
        <v>5722</v>
      </c>
      <c r="D2156" t="s">
        <v>5787</v>
      </c>
      <c r="E2156" t="s">
        <v>5808</v>
      </c>
      <c r="F2156" t="s">
        <v>5453</v>
      </c>
      <c r="G2156" s="160" t="s">
        <v>3997</v>
      </c>
      <c r="H2156" t="s">
        <v>5454</v>
      </c>
      <c r="I2156" s="160" t="s">
        <v>4076</v>
      </c>
      <c r="J2156" t="s">
        <v>5743</v>
      </c>
      <c r="K2156">
        <v>99</v>
      </c>
      <c r="L2156" t="s">
        <v>3999</v>
      </c>
    </row>
    <row r="2157" spans="1:12">
      <c r="A2157" s="15">
        <v>30101045</v>
      </c>
      <c r="B2157" t="s">
        <v>5450</v>
      </c>
      <c r="C2157" t="s">
        <v>5722</v>
      </c>
      <c r="D2157" t="s">
        <v>5787</v>
      </c>
      <c r="E2157" t="s">
        <v>5809</v>
      </c>
      <c r="F2157" t="s">
        <v>5453</v>
      </c>
      <c r="G2157" s="160" t="s">
        <v>3997</v>
      </c>
      <c r="H2157" t="s">
        <v>5454</v>
      </c>
      <c r="I2157" s="160" t="s">
        <v>4076</v>
      </c>
      <c r="J2157" t="s">
        <v>5743</v>
      </c>
      <c r="K2157">
        <v>99</v>
      </c>
      <c r="L2157" t="s">
        <v>3999</v>
      </c>
    </row>
    <row r="2158" spans="1:12">
      <c r="A2158" s="15">
        <v>30101046</v>
      </c>
      <c r="B2158" t="s">
        <v>5450</v>
      </c>
      <c r="C2158" t="s">
        <v>5722</v>
      </c>
      <c r="D2158" t="s">
        <v>5787</v>
      </c>
      <c r="E2158" t="s">
        <v>5810</v>
      </c>
      <c r="F2158" t="s">
        <v>5453</v>
      </c>
      <c r="G2158" s="160" t="s">
        <v>3997</v>
      </c>
      <c r="H2158" t="s">
        <v>5454</v>
      </c>
      <c r="I2158" s="160" t="s">
        <v>4076</v>
      </c>
      <c r="J2158" t="s">
        <v>5743</v>
      </c>
      <c r="K2158">
        <v>99</v>
      </c>
      <c r="L2158" t="s">
        <v>3999</v>
      </c>
    </row>
    <row r="2159" spans="1:12">
      <c r="A2159" s="15">
        <v>30101047</v>
      </c>
      <c r="B2159" t="s">
        <v>5450</v>
      </c>
      <c r="C2159" t="s">
        <v>5722</v>
      </c>
      <c r="D2159" t="s">
        <v>5787</v>
      </c>
      <c r="E2159" t="s">
        <v>5811</v>
      </c>
      <c r="F2159" t="s">
        <v>5453</v>
      </c>
      <c r="G2159" s="160" t="s">
        <v>3997</v>
      </c>
      <c r="H2159" t="s">
        <v>5454</v>
      </c>
      <c r="I2159" s="160" t="s">
        <v>4076</v>
      </c>
      <c r="J2159" t="s">
        <v>5743</v>
      </c>
      <c r="K2159">
        <v>99</v>
      </c>
      <c r="L2159" t="s">
        <v>3999</v>
      </c>
    </row>
    <row r="2160" spans="1:12">
      <c r="A2160" s="15">
        <v>30101050</v>
      </c>
      <c r="B2160" t="s">
        <v>5450</v>
      </c>
      <c r="C2160" t="s">
        <v>5722</v>
      </c>
      <c r="D2160" t="s">
        <v>5787</v>
      </c>
      <c r="E2160" t="s">
        <v>5812</v>
      </c>
      <c r="F2160" t="s">
        <v>5453</v>
      </c>
      <c r="G2160" s="160" t="s">
        <v>3997</v>
      </c>
      <c r="H2160" t="s">
        <v>5454</v>
      </c>
      <c r="I2160" s="160" t="s">
        <v>4076</v>
      </c>
      <c r="J2160" t="s">
        <v>5743</v>
      </c>
      <c r="K2160">
        <v>99</v>
      </c>
      <c r="L2160" t="s">
        <v>3999</v>
      </c>
    </row>
    <row r="2161" spans="1:12">
      <c r="A2161" s="15">
        <v>30101051</v>
      </c>
      <c r="B2161" t="s">
        <v>5450</v>
      </c>
      <c r="C2161" t="s">
        <v>5722</v>
      </c>
      <c r="D2161" t="s">
        <v>5787</v>
      </c>
      <c r="E2161" t="s">
        <v>5813</v>
      </c>
      <c r="F2161" t="s">
        <v>5453</v>
      </c>
      <c r="G2161" s="160" t="s">
        <v>3997</v>
      </c>
      <c r="H2161" t="s">
        <v>5454</v>
      </c>
      <c r="I2161" s="160" t="s">
        <v>4076</v>
      </c>
      <c r="J2161" t="s">
        <v>5743</v>
      </c>
      <c r="K2161">
        <v>99</v>
      </c>
      <c r="L2161" t="s">
        <v>3999</v>
      </c>
    </row>
    <row r="2162" spans="1:12">
      <c r="A2162" s="15">
        <v>30101052</v>
      </c>
      <c r="B2162" t="s">
        <v>5450</v>
      </c>
      <c r="C2162" t="s">
        <v>5722</v>
      </c>
      <c r="D2162" t="s">
        <v>5787</v>
      </c>
      <c r="E2162" t="s">
        <v>5814</v>
      </c>
      <c r="F2162" t="s">
        <v>5453</v>
      </c>
      <c r="G2162" s="160" t="s">
        <v>3997</v>
      </c>
      <c r="H2162" t="s">
        <v>5454</v>
      </c>
      <c r="I2162" s="160" t="s">
        <v>4076</v>
      </c>
      <c r="J2162" t="s">
        <v>5743</v>
      </c>
      <c r="K2162">
        <v>99</v>
      </c>
      <c r="L2162" t="s">
        <v>3999</v>
      </c>
    </row>
    <row r="2163" spans="1:12">
      <c r="A2163" s="15">
        <v>30101053</v>
      </c>
      <c r="B2163" t="s">
        <v>5450</v>
      </c>
      <c r="C2163" t="s">
        <v>5722</v>
      </c>
      <c r="D2163" t="s">
        <v>5787</v>
      </c>
      <c r="E2163" t="s">
        <v>5815</v>
      </c>
      <c r="F2163" t="s">
        <v>5453</v>
      </c>
      <c r="G2163" s="160" t="s">
        <v>3997</v>
      </c>
      <c r="H2163" t="s">
        <v>5454</v>
      </c>
      <c r="I2163" s="160" t="s">
        <v>4076</v>
      </c>
      <c r="J2163" t="s">
        <v>5743</v>
      </c>
      <c r="K2163">
        <v>99</v>
      </c>
      <c r="L2163" t="s">
        <v>3999</v>
      </c>
    </row>
    <row r="2164" spans="1:12">
      <c r="A2164" s="15">
        <v>30101054</v>
      </c>
      <c r="B2164" t="s">
        <v>5450</v>
      </c>
      <c r="C2164" t="s">
        <v>5722</v>
      </c>
      <c r="D2164" t="s">
        <v>5787</v>
      </c>
      <c r="E2164" t="s">
        <v>5816</v>
      </c>
      <c r="F2164" t="s">
        <v>5453</v>
      </c>
      <c r="G2164" s="160" t="s">
        <v>3997</v>
      </c>
      <c r="H2164" t="s">
        <v>5454</v>
      </c>
      <c r="I2164" s="160" t="s">
        <v>4076</v>
      </c>
      <c r="J2164" t="s">
        <v>5743</v>
      </c>
      <c r="K2164">
        <v>99</v>
      </c>
      <c r="L2164" t="s">
        <v>3999</v>
      </c>
    </row>
    <row r="2165" spans="1:12">
      <c r="A2165" s="15">
        <v>30101055</v>
      </c>
      <c r="B2165" t="s">
        <v>5450</v>
      </c>
      <c r="C2165" t="s">
        <v>5722</v>
      </c>
      <c r="D2165" t="s">
        <v>5787</v>
      </c>
      <c r="E2165" t="s">
        <v>5817</v>
      </c>
      <c r="F2165" t="s">
        <v>5453</v>
      </c>
      <c r="G2165" s="160" t="s">
        <v>3997</v>
      </c>
      <c r="H2165" t="s">
        <v>5454</v>
      </c>
      <c r="I2165" s="160" t="s">
        <v>4076</v>
      </c>
      <c r="J2165" t="s">
        <v>5743</v>
      </c>
      <c r="K2165">
        <v>99</v>
      </c>
      <c r="L2165" t="s">
        <v>3999</v>
      </c>
    </row>
    <row r="2166" spans="1:12">
      <c r="A2166" s="15">
        <v>30101061</v>
      </c>
      <c r="B2166" t="s">
        <v>5450</v>
      </c>
      <c r="C2166" t="s">
        <v>5722</v>
      </c>
      <c r="D2166" t="s">
        <v>5787</v>
      </c>
      <c r="E2166" t="s">
        <v>5818</v>
      </c>
      <c r="F2166" t="s">
        <v>5453</v>
      </c>
      <c r="G2166" s="160" t="s">
        <v>3997</v>
      </c>
      <c r="H2166" t="s">
        <v>5454</v>
      </c>
      <c r="I2166" s="160" t="s">
        <v>4076</v>
      </c>
      <c r="J2166" t="s">
        <v>5743</v>
      </c>
      <c r="K2166">
        <v>99</v>
      </c>
      <c r="L2166" t="s">
        <v>3999</v>
      </c>
    </row>
    <row r="2167" spans="1:12">
      <c r="A2167" s="15">
        <v>30101062</v>
      </c>
      <c r="B2167" t="s">
        <v>5450</v>
      </c>
      <c r="C2167" t="s">
        <v>5722</v>
      </c>
      <c r="D2167" t="s">
        <v>5787</v>
      </c>
      <c r="E2167" t="s">
        <v>5819</v>
      </c>
      <c r="F2167" t="s">
        <v>5453</v>
      </c>
      <c r="G2167" s="160" t="s">
        <v>3997</v>
      </c>
      <c r="H2167" t="s">
        <v>5454</v>
      </c>
      <c r="I2167" s="160" t="s">
        <v>4076</v>
      </c>
      <c r="J2167" t="s">
        <v>5743</v>
      </c>
      <c r="K2167">
        <v>99</v>
      </c>
      <c r="L2167" t="s">
        <v>3999</v>
      </c>
    </row>
    <row r="2168" spans="1:12">
      <c r="A2168" s="15">
        <v>30101063</v>
      </c>
      <c r="B2168" t="s">
        <v>5450</v>
      </c>
      <c r="C2168" t="s">
        <v>5722</v>
      </c>
      <c r="D2168" t="s">
        <v>5787</v>
      </c>
      <c r="E2168" t="s">
        <v>5820</v>
      </c>
      <c r="F2168" t="s">
        <v>5453</v>
      </c>
      <c r="G2168" s="160" t="s">
        <v>3997</v>
      </c>
      <c r="H2168" t="s">
        <v>5454</v>
      </c>
      <c r="I2168" s="160" t="s">
        <v>4076</v>
      </c>
      <c r="J2168" t="s">
        <v>5743</v>
      </c>
      <c r="K2168">
        <v>99</v>
      </c>
      <c r="L2168" t="s">
        <v>3999</v>
      </c>
    </row>
    <row r="2169" spans="1:12">
      <c r="A2169" s="15">
        <v>30101064</v>
      </c>
      <c r="B2169" t="s">
        <v>5450</v>
      </c>
      <c r="C2169" t="s">
        <v>5722</v>
      </c>
      <c r="D2169" t="s">
        <v>5787</v>
      </c>
      <c r="E2169" t="s">
        <v>5821</v>
      </c>
      <c r="F2169" t="s">
        <v>5453</v>
      </c>
      <c r="G2169" s="160" t="s">
        <v>3997</v>
      </c>
      <c r="H2169" t="s">
        <v>5454</v>
      </c>
      <c r="I2169" s="160" t="s">
        <v>4076</v>
      </c>
      <c r="J2169" t="s">
        <v>5743</v>
      </c>
      <c r="K2169">
        <v>99</v>
      </c>
      <c r="L2169" t="s">
        <v>3999</v>
      </c>
    </row>
    <row r="2170" spans="1:12">
      <c r="A2170" s="15">
        <v>30101073</v>
      </c>
      <c r="B2170" t="s">
        <v>5450</v>
      </c>
      <c r="C2170" t="s">
        <v>5722</v>
      </c>
      <c r="D2170" t="s">
        <v>5787</v>
      </c>
      <c r="E2170" t="s">
        <v>5822</v>
      </c>
      <c r="F2170" t="s">
        <v>5453</v>
      </c>
      <c r="G2170" s="160" t="s">
        <v>3997</v>
      </c>
      <c r="H2170" t="s">
        <v>5454</v>
      </c>
      <c r="I2170" s="160" t="s">
        <v>4076</v>
      </c>
      <c r="J2170" t="s">
        <v>5743</v>
      </c>
      <c r="K2170">
        <v>99</v>
      </c>
      <c r="L2170" t="s">
        <v>3999</v>
      </c>
    </row>
    <row r="2171" spans="1:12">
      <c r="A2171" s="15">
        <v>30101074</v>
      </c>
      <c r="B2171" t="s">
        <v>5450</v>
      </c>
      <c r="C2171" t="s">
        <v>5722</v>
      </c>
      <c r="D2171" t="s">
        <v>5787</v>
      </c>
      <c r="E2171" t="s">
        <v>5823</v>
      </c>
      <c r="F2171" t="s">
        <v>5453</v>
      </c>
      <c r="G2171" s="160" t="s">
        <v>3997</v>
      </c>
      <c r="H2171" t="s">
        <v>5454</v>
      </c>
      <c r="I2171" s="160" t="s">
        <v>4076</v>
      </c>
      <c r="J2171" t="s">
        <v>5743</v>
      </c>
      <c r="K2171">
        <v>99</v>
      </c>
      <c r="L2171" t="s">
        <v>3999</v>
      </c>
    </row>
    <row r="2172" spans="1:12">
      <c r="A2172" s="15">
        <v>30101075</v>
      </c>
      <c r="B2172" t="s">
        <v>5450</v>
      </c>
      <c r="C2172" t="s">
        <v>5722</v>
      </c>
      <c r="D2172" t="s">
        <v>5787</v>
      </c>
      <c r="E2172" t="s">
        <v>5824</v>
      </c>
      <c r="F2172" t="s">
        <v>5453</v>
      </c>
      <c r="G2172" s="160" t="s">
        <v>3997</v>
      </c>
      <c r="H2172" t="s">
        <v>5454</v>
      </c>
      <c r="I2172" s="160" t="s">
        <v>4076</v>
      </c>
      <c r="J2172" t="s">
        <v>5743</v>
      </c>
      <c r="K2172">
        <v>99</v>
      </c>
      <c r="L2172" t="s">
        <v>3999</v>
      </c>
    </row>
    <row r="2173" spans="1:12">
      <c r="A2173" s="15">
        <v>30101076</v>
      </c>
      <c r="B2173" t="s">
        <v>5450</v>
      </c>
      <c r="C2173" t="s">
        <v>5722</v>
      </c>
      <c r="D2173" t="s">
        <v>5787</v>
      </c>
      <c r="E2173" t="s">
        <v>5825</v>
      </c>
      <c r="F2173" t="s">
        <v>5453</v>
      </c>
      <c r="G2173" s="160" t="s">
        <v>3997</v>
      </c>
      <c r="H2173" t="s">
        <v>5454</v>
      </c>
      <c r="I2173" s="160" t="s">
        <v>4076</v>
      </c>
      <c r="J2173" t="s">
        <v>5743</v>
      </c>
      <c r="K2173">
        <v>99</v>
      </c>
      <c r="L2173" t="s">
        <v>3999</v>
      </c>
    </row>
    <row r="2174" spans="1:12">
      <c r="A2174" s="15">
        <v>30101077</v>
      </c>
      <c r="B2174" t="s">
        <v>5450</v>
      </c>
      <c r="C2174" t="s">
        <v>5722</v>
      </c>
      <c r="D2174" t="s">
        <v>5787</v>
      </c>
      <c r="E2174" t="s">
        <v>5826</v>
      </c>
      <c r="F2174" t="s">
        <v>5453</v>
      </c>
      <c r="G2174" s="160" t="s">
        <v>3997</v>
      </c>
      <c r="H2174" t="s">
        <v>5454</v>
      </c>
      <c r="I2174" s="160" t="s">
        <v>4076</v>
      </c>
      <c r="J2174" t="s">
        <v>5743</v>
      </c>
      <c r="K2174">
        <v>99</v>
      </c>
      <c r="L2174" t="s">
        <v>3999</v>
      </c>
    </row>
    <row r="2175" spans="1:12">
      <c r="A2175" s="15">
        <v>30101080</v>
      </c>
      <c r="B2175" t="s">
        <v>5450</v>
      </c>
      <c r="C2175" t="s">
        <v>5722</v>
      </c>
      <c r="D2175" t="s">
        <v>5787</v>
      </c>
      <c r="E2175" t="s">
        <v>5827</v>
      </c>
      <c r="F2175" t="s">
        <v>5453</v>
      </c>
      <c r="G2175" s="160" t="s">
        <v>3997</v>
      </c>
      <c r="H2175" t="s">
        <v>5454</v>
      </c>
      <c r="I2175" s="160" t="s">
        <v>4076</v>
      </c>
      <c r="J2175" t="s">
        <v>5743</v>
      </c>
      <c r="K2175">
        <v>99</v>
      </c>
      <c r="L2175" t="s">
        <v>3999</v>
      </c>
    </row>
    <row r="2176" spans="1:12">
      <c r="A2176" s="15">
        <v>30101085</v>
      </c>
      <c r="B2176" t="s">
        <v>5450</v>
      </c>
      <c r="C2176" t="s">
        <v>5722</v>
      </c>
      <c r="D2176" t="s">
        <v>5787</v>
      </c>
      <c r="E2176" t="s">
        <v>5828</v>
      </c>
      <c r="F2176" t="s">
        <v>5453</v>
      </c>
      <c r="G2176" s="160" t="s">
        <v>3997</v>
      </c>
      <c r="H2176" t="s">
        <v>5454</v>
      </c>
      <c r="I2176" s="160" t="s">
        <v>4076</v>
      </c>
      <c r="J2176" t="s">
        <v>5743</v>
      </c>
      <c r="K2176">
        <v>99</v>
      </c>
      <c r="L2176" t="s">
        <v>3999</v>
      </c>
    </row>
    <row r="2177" spans="1:12">
      <c r="A2177" s="15">
        <v>30101086</v>
      </c>
      <c r="B2177" t="s">
        <v>5450</v>
      </c>
      <c r="C2177" t="s">
        <v>5722</v>
      </c>
      <c r="D2177" t="s">
        <v>5787</v>
      </c>
      <c r="E2177" t="s">
        <v>5829</v>
      </c>
      <c r="F2177" t="s">
        <v>5453</v>
      </c>
      <c r="G2177" s="160" t="s">
        <v>3997</v>
      </c>
      <c r="H2177" t="s">
        <v>5454</v>
      </c>
      <c r="I2177" s="160" t="s">
        <v>4076</v>
      </c>
      <c r="J2177" t="s">
        <v>5743</v>
      </c>
      <c r="K2177">
        <v>99</v>
      </c>
      <c r="L2177" t="s">
        <v>3999</v>
      </c>
    </row>
    <row r="2178" spans="1:12">
      <c r="A2178" s="15">
        <v>30101087</v>
      </c>
      <c r="B2178" t="s">
        <v>5450</v>
      </c>
      <c r="C2178" t="s">
        <v>5722</v>
      </c>
      <c r="D2178" t="s">
        <v>5787</v>
      </c>
      <c r="E2178" t="s">
        <v>5830</v>
      </c>
      <c r="F2178" t="s">
        <v>5453</v>
      </c>
      <c r="G2178" s="160" t="s">
        <v>3997</v>
      </c>
      <c r="H2178" t="s">
        <v>5454</v>
      </c>
      <c r="I2178" s="160" t="s">
        <v>4076</v>
      </c>
      <c r="J2178" t="s">
        <v>5743</v>
      </c>
      <c r="K2178">
        <v>99</v>
      </c>
      <c r="L2178" t="s">
        <v>3999</v>
      </c>
    </row>
    <row r="2179" spans="1:12">
      <c r="A2179" s="15">
        <v>30101099</v>
      </c>
      <c r="B2179" t="s">
        <v>5450</v>
      </c>
      <c r="C2179" t="s">
        <v>5722</v>
      </c>
      <c r="D2179" t="s">
        <v>5787</v>
      </c>
      <c r="E2179" t="s">
        <v>4020</v>
      </c>
      <c r="F2179" t="s">
        <v>5453</v>
      </c>
      <c r="G2179" s="160" t="s">
        <v>3997</v>
      </c>
      <c r="H2179" t="s">
        <v>5454</v>
      </c>
      <c r="I2179" s="160" t="s">
        <v>4076</v>
      </c>
      <c r="J2179" t="s">
        <v>5743</v>
      </c>
      <c r="K2179">
        <v>99</v>
      </c>
      <c r="L2179" t="s">
        <v>3999</v>
      </c>
    </row>
    <row r="2180" spans="1:12">
      <c r="A2180" s="15">
        <v>30101101</v>
      </c>
      <c r="B2180" t="s">
        <v>5450</v>
      </c>
      <c r="C2180" t="s">
        <v>5722</v>
      </c>
      <c r="D2180" t="s">
        <v>5831</v>
      </c>
      <c r="E2180" t="s">
        <v>5832</v>
      </c>
      <c r="F2180" t="s">
        <v>5453</v>
      </c>
      <c r="G2180" s="160" t="s">
        <v>3997</v>
      </c>
      <c r="H2180" t="s">
        <v>5454</v>
      </c>
      <c r="I2180" s="160" t="s">
        <v>4009</v>
      </c>
      <c r="J2180" t="s">
        <v>5457</v>
      </c>
      <c r="K2180">
        <v>99</v>
      </c>
      <c r="L2180" t="s">
        <v>3999</v>
      </c>
    </row>
    <row r="2181" spans="1:12">
      <c r="A2181" s="15">
        <v>30101102</v>
      </c>
      <c r="B2181" t="s">
        <v>5450</v>
      </c>
      <c r="C2181" t="s">
        <v>5722</v>
      </c>
      <c r="D2181" t="s">
        <v>5831</v>
      </c>
      <c r="E2181" t="s">
        <v>5833</v>
      </c>
      <c r="F2181" t="s">
        <v>5453</v>
      </c>
      <c r="G2181" s="160" t="s">
        <v>3997</v>
      </c>
      <c r="H2181" t="s">
        <v>5454</v>
      </c>
      <c r="I2181" s="160" t="s">
        <v>4009</v>
      </c>
      <c r="J2181" t="s">
        <v>5457</v>
      </c>
      <c r="K2181">
        <v>99</v>
      </c>
      <c r="L2181" t="s">
        <v>3999</v>
      </c>
    </row>
    <row r="2182" spans="1:12">
      <c r="A2182" s="15">
        <v>30101198</v>
      </c>
      <c r="B2182" t="s">
        <v>5450</v>
      </c>
      <c r="C2182" t="s">
        <v>5722</v>
      </c>
      <c r="D2182" t="s">
        <v>5831</v>
      </c>
      <c r="E2182" t="s">
        <v>5834</v>
      </c>
      <c r="F2182" t="s">
        <v>4073</v>
      </c>
      <c r="G2182" s="160" t="s">
        <v>4074</v>
      </c>
      <c r="H2182" t="s">
        <v>4075</v>
      </c>
      <c r="I2182" s="160" t="s">
        <v>4074</v>
      </c>
      <c r="J2182" t="s">
        <v>5776</v>
      </c>
      <c r="K2182">
        <v>99</v>
      </c>
      <c r="L2182" t="s">
        <v>3999</v>
      </c>
    </row>
    <row r="2183" spans="1:12">
      <c r="A2183" s="15">
        <v>30101199</v>
      </c>
      <c r="B2183" t="s">
        <v>5450</v>
      </c>
      <c r="C2183" t="s">
        <v>5722</v>
      </c>
      <c r="D2183" t="s">
        <v>5831</v>
      </c>
      <c r="E2183" t="s">
        <v>4284</v>
      </c>
      <c r="F2183" t="s">
        <v>5453</v>
      </c>
      <c r="G2183" s="160" t="s">
        <v>3997</v>
      </c>
      <c r="H2183" t="s">
        <v>5454</v>
      </c>
      <c r="I2183" s="160" t="s">
        <v>4009</v>
      </c>
      <c r="J2183" t="s">
        <v>5457</v>
      </c>
      <c r="K2183">
        <v>99</v>
      </c>
      <c r="L2183" t="s">
        <v>3999</v>
      </c>
    </row>
    <row r="2184" spans="1:12">
      <c r="A2184" s="15">
        <v>30101202</v>
      </c>
      <c r="B2184" t="s">
        <v>5450</v>
      </c>
      <c r="C2184" t="s">
        <v>5722</v>
      </c>
      <c r="D2184" t="s">
        <v>5835</v>
      </c>
      <c r="E2184" t="s">
        <v>5836</v>
      </c>
      <c r="F2184" t="s">
        <v>5453</v>
      </c>
      <c r="G2184" s="160" t="s">
        <v>3997</v>
      </c>
      <c r="H2184" t="s">
        <v>5454</v>
      </c>
      <c r="I2184" s="160" t="s">
        <v>4009</v>
      </c>
      <c r="J2184" t="s">
        <v>5457</v>
      </c>
      <c r="K2184">
        <v>99</v>
      </c>
      <c r="L2184" t="s">
        <v>3999</v>
      </c>
    </row>
    <row r="2185" spans="1:12">
      <c r="A2185" s="15">
        <v>30101203</v>
      </c>
      <c r="B2185" t="s">
        <v>5450</v>
      </c>
      <c r="C2185" t="s">
        <v>5722</v>
      </c>
      <c r="D2185" t="s">
        <v>5835</v>
      </c>
      <c r="E2185" t="s">
        <v>5837</v>
      </c>
      <c r="F2185" t="s">
        <v>5453</v>
      </c>
      <c r="G2185" s="160" t="s">
        <v>3997</v>
      </c>
      <c r="H2185" t="s">
        <v>5454</v>
      </c>
      <c r="I2185" s="160" t="s">
        <v>4009</v>
      </c>
      <c r="J2185" t="s">
        <v>5457</v>
      </c>
      <c r="K2185">
        <v>99</v>
      </c>
      <c r="L2185" t="s">
        <v>3999</v>
      </c>
    </row>
    <row r="2186" spans="1:12">
      <c r="A2186" s="15">
        <v>30101204</v>
      </c>
      <c r="B2186" t="s">
        <v>5450</v>
      </c>
      <c r="C2186" t="s">
        <v>5722</v>
      </c>
      <c r="D2186" t="s">
        <v>5835</v>
      </c>
      <c r="E2186" t="s">
        <v>5838</v>
      </c>
      <c r="F2186" t="s">
        <v>4073</v>
      </c>
      <c r="G2186" s="160" t="s">
        <v>4074</v>
      </c>
      <c r="H2186" t="s">
        <v>4075</v>
      </c>
      <c r="I2186" s="160" t="s">
        <v>4074</v>
      </c>
      <c r="J2186" t="s">
        <v>5776</v>
      </c>
      <c r="K2186">
        <v>99</v>
      </c>
      <c r="L2186" t="s">
        <v>3999</v>
      </c>
    </row>
    <row r="2187" spans="1:12">
      <c r="A2187" s="15">
        <v>30101205</v>
      </c>
      <c r="B2187" t="s">
        <v>5450</v>
      </c>
      <c r="C2187" t="s">
        <v>5722</v>
      </c>
      <c r="D2187" t="s">
        <v>5835</v>
      </c>
      <c r="E2187" t="s">
        <v>5839</v>
      </c>
      <c r="F2187" t="s">
        <v>4073</v>
      </c>
      <c r="G2187" s="160" t="s">
        <v>4074</v>
      </c>
      <c r="H2187" t="s">
        <v>4075</v>
      </c>
      <c r="I2187" s="160" t="s">
        <v>4074</v>
      </c>
      <c r="J2187" t="s">
        <v>5776</v>
      </c>
      <c r="K2187">
        <v>99</v>
      </c>
      <c r="L2187" t="s">
        <v>3999</v>
      </c>
    </row>
    <row r="2188" spans="1:12">
      <c r="A2188" s="15">
        <v>30101206</v>
      </c>
      <c r="B2188" t="s">
        <v>5450</v>
      </c>
      <c r="C2188" t="s">
        <v>5722</v>
      </c>
      <c r="D2188" t="s">
        <v>5835</v>
      </c>
      <c r="E2188" t="s">
        <v>5840</v>
      </c>
      <c r="F2188" t="s">
        <v>5453</v>
      </c>
      <c r="G2188" s="160" t="s">
        <v>3997</v>
      </c>
      <c r="H2188" t="s">
        <v>5454</v>
      </c>
      <c r="I2188" s="160" t="s">
        <v>4009</v>
      </c>
      <c r="J2188" t="s">
        <v>5457</v>
      </c>
      <c r="K2188">
        <v>99</v>
      </c>
      <c r="L2188" t="s">
        <v>3999</v>
      </c>
    </row>
    <row r="2189" spans="1:12">
      <c r="A2189" s="15">
        <v>30101207</v>
      </c>
      <c r="B2189" t="s">
        <v>5450</v>
      </c>
      <c r="C2189" t="s">
        <v>5722</v>
      </c>
      <c r="D2189" t="s">
        <v>5835</v>
      </c>
      <c r="E2189" t="s">
        <v>5841</v>
      </c>
      <c r="F2189" t="s">
        <v>5453</v>
      </c>
      <c r="G2189" s="160" t="s">
        <v>4009</v>
      </c>
      <c r="H2189" t="s">
        <v>4146</v>
      </c>
      <c r="I2189" s="160" t="s">
        <v>3997</v>
      </c>
      <c r="J2189" t="s">
        <v>3999</v>
      </c>
      <c r="K2189">
        <v>99</v>
      </c>
      <c r="L2189" t="s">
        <v>3999</v>
      </c>
    </row>
    <row r="2190" spans="1:12">
      <c r="A2190" s="15">
        <v>30101208</v>
      </c>
      <c r="B2190" t="s">
        <v>5450</v>
      </c>
      <c r="C2190" t="s">
        <v>5722</v>
      </c>
      <c r="D2190" t="s">
        <v>5835</v>
      </c>
      <c r="E2190" t="s">
        <v>5842</v>
      </c>
      <c r="F2190" t="s">
        <v>5453</v>
      </c>
      <c r="G2190" s="160" t="s">
        <v>4009</v>
      </c>
      <c r="H2190" t="s">
        <v>4146</v>
      </c>
      <c r="I2190" s="160" t="s">
        <v>3997</v>
      </c>
      <c r="J2190" t="s">
        <v>3999</v>
      </c>
      <c r="K2190">
        <v>99</v>
      </c>
      <c r="L2190" t="s">
        <v>3999</v>
      </c>
    </row>
    <row r="2191" spans="1:12">
      <c r="A2191" s="15">
        <v>30101209</v>
      </c>
      <c r="B2191" t="s">
        <v>5450</v>
      </c>
      <c r="C2191" t="s">
        <v>5722</v>
      </c>
      <c r="D2191" t="s">
        <v>5835</v>
      </c>
      <c r="E2191" t="s">
        <v>5843</v>
      </c>
      <c r="F2191" t="s">
        <v>5453</v>
      </c>
      <c r="G2191" s="160" t="s">
        <v>3997</v>
      </c>
      <c r="H2191" t="s">
        <v>5454</v>
      </c>
      <c r="I2191" s="160" t="s">
        <v>3997</v>
      </c>
      <c r="J2191" t="s">
        <v>5736</v>
      </c>
      <c r="K2191">
        <v>99</v>
      </c>
      <c r="L2191" t="s">
        <v>3999</v>
      </c>
    </row>
    <row r="2192" spans="1:12">
      <c r="A2192" s="15">
        <v>30101210</v>
      </c>
      <c r="B2192" t="s">
        <v>5450</v>
      </c>
      <c r="C2192" t="s">
        <v>5722</v>
      </c>
      <c r="D2192" t="s">
        <v>5835</v>
      </c>
      <c r="E2192" t="s">
        <v>5844</v>
      </c>
      <c r="F2192" t="s">
        <v>5453</v>
      </c>
      <c r="G2192" s="160" t="s">
        <v>3997</v>
      </c>
      <c r="H2192" t="s">
        <v>5454</v>
      </c>
      <c r="I2192" s="160" t="s">
        <v>3997</v>
      </c>
      <c r="J2192" t="s">
        <v>5736</v>
      </c>
      <c r="K2192">
        <v>99</v>
      </c>
      <c r="L2192" t="s">
        <v>3999</v>
      </c>
    </row>
    <row r="2193" spans="1:12">
      <c r="A2193" s="15">
        <v>30101211</v>
      </c>
      <c r="B2193" t="s">
        <v>5450</v>
      </c>
      <c r="C2193" t="s">
        <v>5722</v>
      </c>
      <c r="D2193" t="s">
        <v>5835</v>
      </c>
      <c r="E2193" t="s">
        <v>5845</v>
      </c>
      <c r="F2193" t="s">
        <v>5453</v>
      </c>
      <c r="G2193" s="160" t="s">
        <v>3997</v>
      </c>
      <c r="H2193" t="s">
        <v>5454</v>
      </c>
      <c r="I2193" s="160" t="s">
        <v>3997</v>
      </c>
      <c r="J2193" t="s">
        <v>5736</v>
      </c>
      <c r="K2193">
        <v>99</v>
      </c>
      <c r="L2193" t="s">
        <v>3999</v>
      </c>
    </row>
    <row r="2194" spans="1:12">
      <c r="A2194" s="15">
        <v>30101212</v>
      </c>
      <c r="B2194" t="s">
        <v>5450</v>
      </c>
      <c r="C2194" t="s">
        <v>5722</v>
      </c>
      <c r="D2194" t="s">
        <v>5835</v>
      </c>
      <c r="E2194" t="s">
        <v>5846</v>
      </c>
      <c r="F2194" t="s">
        <v>5453</v>
      </c>
      <c r="G2194" s="160" t="s">
        <v>3997</v>
      </c>
      <c r="H2194" t="s">
        <v>5454</v>
      </c>
      <c r="I2194" s="160" t="s">
        <v>3997</v>
      </c>
      <c r="J2194" t="s">
        <v>5736</v>
      </c>
      <c r="K2194">
        <v>99</v>
      </c>
      <c r="L2194" t="s">
        <v>3999</v>
      </c>
    </row>
    <row r="2195" spans="1:12">
      <c r="A2195" s="15">
        <v>30101299</v>
      </c>
      <c r="B2195" t="s">
        <v>5450</v>
      </c>
      <c r="C2195" t="s">
        <v>5722</v>
      </c>
      <c r="D2195" t="s">
        <v>5835</v>
      </c>
      <c r="E2195" t="s">
        <v>4080</v>
      </c>
      <c r="F2195" t="s">
        <v>5453</v>
      </c>
      <c r="G2195" s="160" t="s">
        <v>3997</v>
      </c>
      <c r="H2195" t="s">
        <v>5454</v>
      </c>
      <c r="I2195" s="160" t="s">
        <v>4009</v>
      </c>
      <c r="J2195" t="s">
        <v>5457</v>
      </c>
      <c r="K2195">
        <v>99</v>
      </c>
      <c r="L2195" t="s">
        <v>3999</v>
      </c>
    </row>
    <row r="2196" spans="1:12">
      <c r="A2196" s="15">
        <v>30101301</v>
      </c>
      <c r="B2196" t="s">
        <v>5450</v>
      </c>
      <c r="C2196" t="s">
        <v>5722</v>
      </c>
      <c r="D2196" t="s">
        <v>5847</v>
      </c>
      <c r="E2196" t="s">
        <v>5848</v>
      </c>
      <c r="F2196" t="s">
        <v>5453</v>
      </c>
      <c r="G2196" s="160" t="s">
        <v>3997</v>
      </c>
      <c r="H2196" t="s">
        <v>5454</v>
      </c>
      <c r="I2196" s="160" t="s">
        <v>3997</v>
      </c>
      <c r="J2196" t="s">
        <v>5736</v>
      </c>
      <c r="K2196">
        <v>99</v>
      </c>
      <c r="L2196" t="s">
        <v>3999</v>
      </c>
    </row>
    <row r="2197" spans="1:12">
      <c r="A2197" s="15">
        <v>30101302</v>
      </c>
      <c r="B2197" t="s">
        <v>5450</v>
      </c>
      <c r="C2197" t="s">
        <v>5722</v>
      </c>
      <c r="D2197" t="s">
        <v>5847</v>
      </c>
      <c r="E2197" t="s">
        <v>5849</v>
      </c>
      <c r="F2197" t="s">
        <v>5453</v>
      </c>
      <c r="G2197" s="160" t="s">
        <v>3997</v>
      </c>
      <c r="H2197" t="s">
        <v>5454</v>
      </c>
      <c r="I2197" s="160" t="s">
        <v>3997</v>
      </c>
      <c r="J2197" t="s">
        <v>5736</v>
      </c>
      <c r="K2197">
        <v>99</v>
      </c>
      <c r="L2197" t="s">
        <v>3999</v>
      </c>
    </row>
    <row r="2198" spans="1:12">
      <c r="A2198" s="15">
        <v>30101303</v>
      </c>
      <c r="B2198" t="s">
        <v>5450</v>
      </c>
      <c r="C2198" t="s">
        <v>5722</v>
      </c>
      <c r="D2198" t="s">
        <v>5847</v>
      </c>
      <c r="E2198" t="s">
        <v>5850</v>
      </c>
      <c r="F2198" t="s">
        <v>5453</v>
      </c>
      <c r="G2198" s="160" t="s">
        <v>3997</v>
      </c>
      <c r="H2198" t="s">
        <v>5454</v>
      </c>
      <c r="I2198" s="160" t="s">
        <v>3997</v>
      </c>
      <c r="J2198" t="s">
        <v>5736</v>
      </c>
      <c r="K2198">
        <v>99</v>
      </c>
      <c r="L2198" t="s">
        <v>3999</v>
      </c>
    </row>
    <row r="2199" spans="1:12">
      <c r="A2199" s="15">
        <v>30101304</v>
      </c>
      <c r="B2199" t="s">
        <v>5450</v>
      </c>
      <c r="C2199" t="s">
        <v>5722</v>
      </c>
      <c r="D2199" t="s">
        <v>5847</v>
      </c>
      <c r="E2199" t="s">
        <v>5851</v>
      </c>
      <c r="F2199" t="s">
        <v>5453</v>
      </c>
      <c r="G2199" s="160" t="s">
        <v>3997</v>
      </c>
      <c r="H2199" t="s">
        <v>5454</v>
      </c>
      <c r="I2199" s="160" t="s">
        <v>3997</v>
      </c>
      <c r="J2199" t="s">
        <v>5736</v>
      </c>
      <c r="K2199">
        <v>99</v>
      </c>
      <c r="L2199" t="s">
        <v>3999</v>
      </c>
    </row>
    <row r="2200" spans="1:12">
      <c r="A2200" s="15">
        <v>30101305</v>
      </c>
      <c r="B2200" t="s">
        <v>5450</v>
      </c>
      <c r="C2200" t="s">
        <v>5722</v>
      </c>
      <c r="D2200" t="s">
        <v>5847</v>
      </c>
      <c r="E2200" t="s">
        <v>5852</v>
      </c>
      <c r="F2200" t="s">
        <v>5453</v>
      </c>
      <c r="G2200" s="160" t="s">
        <v>3997</v>
      </c>
      <c r="H2200" t="s">
        <v>5454</v>
      </c>
      <c r="I2200" s="160" t="s">
        <v>4007</v>
      </c>
      <c r="J2200" t="s">
        <v>5455</v>
      </c>
      <c r="K2200">
        <v>99</v>
      </c>
      <c r="L2200" t="s">
        <v>3999</v>
      </c>
    </row>
    <row r="2201" spans="1:12">
      <c r="A2201" s="15">
        <v>30101399</v>
      </c>
      <c r="B2201" t="s">
        <v>5450</v>
      </c>
      <c r="C2201" t="s">
        <v>5722</v>
      </c>
      <c r="D2201" t="s">
        <v>5847</v>
      </c>
      <c r="E2201" t="s">
        <v>4080</v>
      </c>
      <c r="F2201" t="s">
        <v>5453</v>
      </c>
      <c r="G2201" s="160" t="s">
        <v>3997</v>
      </c>
      <c r="H2201" t="s">
        <v>5454</v>
      </c>
      <c r="I2201" s="160" t="s">
        <v>3997</v>
      </c>
      <c r="J2201" t="s">
        <v>5736</v>
      </c>
      <c r="K2201">
        <v>99</v>
      </c>
      <c r="L2201" t="s">
        <v>3999</v>
      </c>
    </row>
    <row r="2202" spans="1:12">
      <c r="A2202" s="15">
        <v>30101401</v>
      </c>
      <c r="B2202" t="s">
        <v>5450</v>
      </c>
      <c r="C2202" t="s">
        <v>5722</v>
      </c>
      <c r="D2202" t="s">
        <v>5853</v>
      </c>
      <c r="E2202" t="s">
        <v>5854</v>
      </c>
      <c r="F2202" t="s">
        <v>5453</v>
      </c>
      <c r="G2202" s="160" t="s">
        <v>3997</v>
      </c>
      <c r="H2202" t="s">
        <v>5454</v>
      </c>
      <c r="I2202" s="160" t="s">
        <v>4069</v>
      </c>
      <c r="J2202" t="s">
        <v>5855</v>
      </c>
      <c r="K2202" s="160" t="s">
        <v>4007</v>
      </c>
      <c r="L2202" t="s">
        <v>5856</v>
      </c>
    </row>
    <row r="2203" spans="1:12">
      <c r="A2203" s="15">
        <v>30101402</v>
      </c>
      <c r="B2203" t="s">
        <v>5450</v>
      </c>
      <c r="C2203" t="s">
        <v>5722</v>
      </c>
      <c r="D2203" t="s">
        <v>5853</v>
      </c>
      <c r="E2203" t="s">
        <v>5857</v>
      </c>
      <c r="F2203" t="s">
        <v>5453</v>
      </c>
      <c r="G2203" s="160" t="s">
        <v>3997</v>
      </c>
      <c r="H2203" t="s">
        <v>5454</v>
      </c>
      <c r="I2203" s="160" t="s">
        <v>4069</v>
      </c>
      <c r="J2203" t="s">
        <v>5855</v>
      </c>
      <c r="K2203">
        <v>99</v>
      </c>
      <c r="L2203" t="s">
        <v>3999</v>
      </c>
    </row>
    <row r="2204" spans="1:12">
      <c r="A2204" s="15">
        <v>30101403</v>
      </c>
      <c r="B2204" t="s">
        <v>5450</v>
      </c>
      <c r="C2204" t="s">
        <v>5722</v>
      </c>
      <c r="D2204" t="s">
        <v>5853</v>
      </c>
      <c r="E2204" t="s">
        <v>5858</v>
      </c>
      <c r="F2204" t="s">
        <v>5453</v>
      </c>
      <c r="G2204" s="160" t="s">
        <v>3997</v>
      </c>
      <c r="H2204" t="s">
        <v>5454</v>
      </c>
      <c r="I2204" s="160" t="s">
        <v>4069</v>
      </c>
      <c r="J2204" t="s">
        <v>5855</v>
      </c>
      <c r="K2204">
        <v>99</v>
      </c>
      <c r="L2204" t="s">
        <v>3999</v>
      </c>
    </row>
    <row r="2205" spans="1:12">
      <c r="A2205" s="15">
        <v>30101404</v>
      </c>
      <c r="B2205" t="s">
        <v>5450</v>
      </c>
      <c r="C2205" t="s">
        <v>5722</v>
      </c>
      <c r="D2205" t="s">
        <v>5853</v>
      </c>
      <c r="E2205" t="s">
        <v>5724</v>
      </c>
      <c r="F2205" t="s">
        <v>4073</v>
      </c>
      <c r="G2205" s="160" t="s">
        <v>4074</v>
      </c>
      <c r="H2205" t="s">
        <v>4075</v>
      </c>
      <c r="I2205" s="160" t="s">
        <v>4076</v>
      </c>
      <c r="J2205" t="s">
        <v>4077</v>
      </c>
      <c r="K2205">
        <v>99</v>
      </c>
      <c r="L2205" t="s">
        <v>3999</v>
      </c>
    </row>
    <row r="2206" spans="1:12">
      <c r="A2206" s="15">
        <v>30101415</v>
      </c>
      <c r="B2206" t="s">
        <v>5450</v>
      </c>
      <c r="C2206" t="s">
        <v>5722</v>
      </c>
      <c r="D2206" t="s">
        <v>5853</v>
      </c>
      <c r="E2206" t="s">
        <v>5859</v>
      </c>
      <c r="F2206" t="s">
        <v>4073</v>
      </c>
      <c r="G2206" s="160" t="s">
        <v>3997</v>
      </c>
      <c r="H2206" t="s">
        <v>5454</v>
      </c>
      <c r="I2206" s="160" t="s">
        <v>4069</v>
      </c>
      <c r="J2206" t="s">
        <v>5855</v>
      </c>
      <c r="K2206">
        <v>99</v>
      </c>
      <c r="L2206" t="s">
        <v>3999</v>
      </c>
    </row>
    <row r="2207" spans="1:12">
      <c r="A2207" s="15">
        <v>30101416</v>
      </c>
      <c r="B2207" t="s">
        <v>5450</v>
      </c>
      <c r="C2207" t="s">
        <v>5722</v>
      </c>
      <c r="D2207" t="s">
        <v>5853</v>
      </c>
      <c r="E2207" t="s">
        <v>5860</v>
      </c>
      <c r="F2207" t="s">
        <v>4073</v>
      </c>
      <c r="G2207" s="160" t="s">
        <v>3997</v>
      </c>
      <c r="H2207" t="s">
        <v>5454</v>
      </c>
      <c r="I2207" s="160" t="s">
        <v>4069</v>
      </c>
      <c r="J2207" t="s">
        <v>5855</v>
      </c>
      <c r="K2207" s="160" t="s">
        <v>4007</v>
      </c>
      <c r="L2207" t="s">
        <v>5856</v>
      </c>
    </row>
    <row r="2208" spans="1:12">
      <c r="A2208" s="15">
        <v>30101417</v>
      </c>
      <c r="B2208" t="s">
        <v>5450</v>
      </c>
      <c r="C2208" t="s">
        <v>5722</v>
      </c>
      <c r="D2208" t="s">
        <v>5853</v>
      </c>
      <c r="E2208" t="s">
        <v>5861</v>
      </c>
      <c r="F2208" t="s">
        <v>4073</v>
      </c>
      <c r="G2208" s="160" t="s">
        <v>4074</v>
      </c>
      <c r="H2208" t="s">
        <v>4075</v>
      </c>
      <c r="I2208" s="160" t="s">
        <v>4076</v>
      </c>
      <c r="J2208" t="s">
        <v>4077</v>
      </c>
      <c r="K2208">
        <v>99</v>
      </c>
      <c r="L2208" t="s">
        <v>3999</v>
      </c>
    </row>
    <row r="2209" spans="1:12">
      <c r="A2209" s="15">
        <v>30101418</v>
      </c>
      <c r="B2209" t="s">
        <v>5450</v>
      </c>
      <c r="C2209" t="s">
        <v>5722</v>
      </c>
      <c r="D2209" t="s">
        <v>5853</v>
      </c>
      <c r="E2209" t="s">
        <v>5862</v>
      </c>
      <c r="F2209" t="s">
        <v>4073</v>
      </c>
      <c r="G2209" s="160" t="s">
        <v>4074</v>
      </c>
      <c r="H2209" t="s">
        <v>4075</v>
      </c>
      <c r="I2209" s="160" t="s">
        <v>4076</v>
      </c>
      <c r="J2209" t="s">
        <v>4077</v>
      </c>
      <c r="K2209">
        <v>99</v>
      </c>
      <c r="L2209" t="s">
        <v>3999</v>
      </c>
    </row>
    <row r="2210" spans="1:12">
      <c r="A2210" s="15">
        <v>30101430</v>
      </c>
      <c r="B2210" t="s">
        <v>5450</v>
      </c>
      <c r="C2210" t="s">
        <v>5722</v>
      </c>
      <c r="D2210" t="s">
        <v>5853</v>
      </c>
      <c r="E2210" t="s">
        <v>5863</v>
      </c>
      <c r="F2210" t="s">
        <v>5453</v>
      </c>
      <c r="G2210" s="160" t="s">
        <v>3997</v>
      </c>
      <c r="H2210" t="s">
        <v>5454</v>
      </c>
      <c r="I2210" s="160" t="s">
        <v>4069</v>
      </c>
      <c r="J2210" t="s">
        <v>5855</v>
      </c>
      <c r="K2210">
        <v>99</v>
      </c>
      <c r="L2210" t="s">
        <v>3999</v>
      </c>
    </row>
    <row r="2211" spans="1:12">
      <c r="A2211" s="15">
        <v>30101431</v>
      </c>
      <c r="B2211" t="s">
        <v>5450</v>
      </c>
      <c r="C2211" t="s">
        <v>5722</v>
      </c>
      <c r="D2211" t="s">
        <v>5853</v>
      </c>
      <c r="E2211" t="s">
        <v>5864</v>
      </c>
      <c r="F2211" t="s">
        <v>5453</v>
      </c>
      <c r="G2211" s="160" t="s">
        <v>3997</v>
      </c>
      <c r="H2211" t="s">
        <v>5454</v>
      </c>
      <c r="I2211" s="160" t="s">
        <v>4069</v>
      </c>
      <c r="J2211" t="s">
        <v>5855</v>
      </c>
      <c r="K2211" s="160" t="s">
        <v>4007</v>
      </c>
      <c r="L2211" t="s">
        <v>5856</v>
      </c>
    </row>
    <row r="2212" spans="1:12">
      <c r="A2212" s="15">
        <v>30101432</v>
      </c>
      <c r="B2212" t="s">
        <v>5450</v>
      </c>
      <c r="C2212" t="s">
        <v>5722</v>
      </c>
      <c r="D2212" t="s">
        <v>5853</v>
      </c>
      <c r="E2212" t="s">
        <v>5865</v>
      </c>
      <c r="F2212" t="s">
        <v>5453</v>
      </c>
      <c r="G2212" s="160" t="s">
        <v>3997</v>
      </c>
      <c r="H2212" t="s">
        <v>5454</v>
      </c>
      <c r="I2212" s="160" t="s">
        <v>4069</v>
      </c>
      <c r="J2212" t="s">
        <v>5855</v>
      </c>
      <c r="K2212" s="160" t="s">
        <v>4007</v>
      </c>
      <c r="L2212" t="s">
        <v>5856</v>
      </c>
    </row>
    <row r="2213" spans="1:12">
      <c r="A2213" s="15">
        <v>30101433</v>
      </c>
      <c r="B2213" t="s">
        <v>5450</v>
      </c>
      <c r="C2213" t="s">
        <v>5722</v>
      </c>
      <c r="D2213" t="s">
        <v>5853</v>
      </c>
      <c r="E2213" t="s">
        <v>5866</v>
      </c>
      <c r="F2213" t="s">
        <v>5453</v>
      </c>
      <c r="G2213" s="160" t="s">
        <v>3997</v>
      </c>
      <c r="H2213" t="s">
        <v>5454</v>
      </c>
      <c r="I2213" s="160" t="s">
        <v>4069</v>
      </c>
      <c r="J2213" t="s">
        <v>5855</v>
      </c>
      <c r="K2213" s="160" t="s">
        <v>4007</v>
      </c>
      <c r="L2213" t="s">
        <v>5856</v>
      </c>
    </row>
    <row r="2214" spans="1:12">
      <c r="A2214" s="15">
        <v>30101434</v>
      </c>
      <c r="B2214" t="s">
        <v>5450</v>
      </c>
      <c r="C2214" t="s">
        <v>5722</v>
      </c>
      <c r="D2214" t="s">
        <v>5853</v>
      </c>
      <c r="E2214" t="s">
        <v>5867</v>
      </c>
      <c r="F2214" t="s">
        <v>5453</v>
      </c>
      <c r="G2214" s="160" t="s">
        <v>3997</v>
      </c>
      <c r="H2214" t="s">
        <v>5454</v>
      </c>
      <c r="I2214" s="160" t="s">
        <v>4069</v>
      </c>
      <c r="J2214" t="s">
        <v>5855</v>
      </c>
      <c r="K2214" s="160" t="s">
        <v>4007</v>
      </c>
      <c r="L2214" t="s">
        <v>5856</v>
      </c>
    </row>
    <row r="2215" spans="1:12">
      <c r="A2215" s="15">
        <v>30101435</v>
      </c>
      <c r="B2215" t="s">
        <v>5450</v>
      </c>
      <c r="C2215" t="s">
        <v>5722</v>
      </c>
      <c r="D2215" t="s">
        <v>5853</v>
      </c>
      <c r="E2215" t="s">
        <v>5868</v>
      </c>
      <c r="F2215" t="s">
        <v>5453</v>
      </c>
      <c r="G2215" s="160" t="s">
        <v>3997</v>
      </c>
      <c r="H2215" t="s">
        <v>5454</v>
      </c>
      <c r="I2215" s="160" t="s">
        <v>4069</v>
      </c>
      <c r="J2215" t="s">
        <v>5855</v>
      </c>
      <c r="K2215" s="160" t="s">
        <v>4007</v>
      </c>
      <c r="L2215" t="s">
        <v>5856</v>
      </c>
    </row>
    <row r="2216" spans="1:12">
      <c r="A2216" s="15">
        <v>30101436</v>
      </c>
      <c r="B2216" t="s">
        <v>5450</v>
      </c>
      <c r="C2216" t="s">
        <v>5722</v>
      </c>
      <c r="D2216" t="s">
        <v>5853</v>
      </c>
      <c r="E2216" t="s">
        <v>5869</v>
      </c>
      <c r="F2216" t="s">
        <v>5453</v>
      </c>
      <c r="G2216" s="160" t="s">
        <v>3997</v>
      </c>
      <c r="H2216" t="s">
        <v>5454</v>
      </c>
      <c r="I2216" s="160" t="s">
        <v>4069</v>
      </c>
      <c r="J2216" t="s">
        <v>5855</v>
      </c>
      <c r="K2216" s="160" t="s">
        <v>4007</v>
      </c>
      <c r="L2216" t="s">
        <v>5856</v>
      </c>
    </row>
    <row r="2217" spans="1:12">
      <c r="A2217" s="15">
        <v>30101437</v>
      </c>
      <c r="B2217" t="s">
        <v>5450</v>
      </c>
      <c r="C2217" t="s">
        <v>5722</v>
      </c>
      <c r="D2217" t="s">
        <v>5853</v>
      </c>
      <c r="E2217" t="s">
        <v>5870</v>
      </c>
      <c r="F2217" t="s">
        <v>5453</v>
      </c>
      <c r="G2217" s="160" t="s">
        <v>3997</v>
      </c>
      <c r="H2217" t="s">
        <v>5454</v>
      </c>
      <c r="I2217" s="160" t="s">
        <v>4069</v>
      </c>
      <c r="J2217" t="s">
        <v>5855</v>
      </c>
      <c r="K2217" s="160" t="s">
        <v>4007</v>
      </c>
      <c r="L2217" t="s">
        <v>5856</v>
      </c>
    </row>
    <row r="2218" spans="1:12">
      <c r="A2218" s="15">
        <v>30101438</v>
      </c>
      <c r="B2218" t="s">
        <v>5450</v>
      </c>
      <c r="C2218" t="s">
        <v>5722</v>
      </c>
      <c r="D2218" t="s">
        <v>5853</v>
      </c>
      <c r="E2218" t="s">
        <v>5871</v>
      </c>
      <c r="F2218" t="s">
        <v>5453</v>
      </c>
      <c r="G2218" s="160" t="s">
        <v>3997</v>
      </c>
      <c r="H2218" t="s">
        <v>5454</v>
      </c>
      <c r="I2218" s="160" t="s">
        <v>4069</v>
      </c>
      <c r="J2218" t="s">
        <v>5855</v>
      </c>
      <c r="K2218" s="160" t="s">
        <v>4007</v>
      </c>
      <c r="L2218" t="s">
        <v>5856</v>
      </c>
    </row>
    <row r="2219" spans="1:12">
      <c r="A2219" s="15">
        <v>30101439</v>
      </c>
      <c r="B2219" t="s">
        <v>5450</v>
      </c>
      <c r="C2219" t="s">
        <v>5722</v>
      </c>
      <c r="D2219" t="s">
        <v>5853</v>
      </c>
      <c r="E2219" t="s">
        <v>5872</v>
      </c>
      <c r="F2219" t="s">
        <v>5453</v>
      </c>
      <c r="G2219" s="160" t="s">
        <v>3997</v>
      </c>
      <c r="H2219" t="s">
        <v>5454</v>
      </c>
      <c r="I2219" s="160" t="s">
        <v>4069</v>
      </c>
      <c r="J2219" t="s">
        <v>5855</v>
      </c>
      <c r="K2219" s="160" t="s">
        <v>4007</v>
      </c>
      <c r="L2219" t="s">
        <v>5856</v>
      </c>
    </row>
    <row r="2220" spans="1:12">
      <c r="A2220" s="15">
        <v>30101440</v>
      </c>
      <c r="B2220" t="s">
        <v>5450</v>
      </c>
      <c r="C2220" t="s">
        <v>5722</v>
      </c>
      <c r="D2220" t="s">
        <v>5853</v>
      </c>
      <c r="E2220" t="s">
        <v>5873</v>
      </c>
      <c r="F2220" t="s">
        <v>5453</v>
      </c>
      <c r="G2220" s="160" t="s">
        <v>3997</v>
      </c>
      <c r="H2220" t="s">
        <v>5454</v>
      </c>
      <c r="I2220" s="160" t="s">
        <v>4069</v>
      </c>
      <c r="J2220" t="s">
        <v>5855</v>
      </c>
      <c r="K2220" s="160" t="s">
        <v>4007</v>
      </c>
      <c r="L2220" t="s">
        <v>5856</v>
      </c>
    </row>
    <row r="2221" spans="1:12">
      <c r="A2221" s="15">
        <v>30101441</v>
      </c>
      <c r="B2221" t="s">
        <v>5450</v>
      </c>
      <c r="C2221" t="s">
        <v>5722</v>
      </c>
      <c r="D2221" t="s">
        <v>5853</v>
      </c>
      <c r="E2221" t="s">
        <v>5874</v>
      </c>
      <c r="F2221" t="s">
        <v>5453</v>
      </c>
      <c r="G2221" s="160" t="s">
        <v>3997</v>
      </c>
      <c r="H2221" t="s">
        <v>5454</v>
      </c>
      <c r="I2221" s="160" t="s">
        <v>4069</v>
      </c>
      <c r="J2221" t="s">
        <v>5855</v>
      </c>
      <c r="K2221" s="160" t="s">
        <v>4007</v>
      </c>
      <c r="L2221" t="s">
        <v>5856</v>
      </c>
    </row>
    <row r="2222" spans="1:12">
      <c r="A2222" s="15">
        <v>30101450</v>
      </c>
      <c r="B2222" t="s">
        <v>5450</v>
      </c>
      <c r="C2222" t="s">
        <v>5722</v>
      </c>
      <c r="D2222" t="s">
        <v>5853</v>
      </c>
      <c r="E2222" t="s">
        <v>5875</v>
      </c>
      <c r="F2222" t="s">
        <v>5453</v>
      </c>
      <c r="G2222" s="160" t="s">
        <v>3997</v>
      </c>
      <c r="H2222" t="s">
        <v>5454</v>
      </c>
      <c r="I2222" s="160" t="s">
        <v>4069</v>
      </c>
      <c r="J2222" t="s">
        <v>5855</v>
      </c>
      <c r="K2222">
        <v>99</v>
      </c>
      <c r="L2222" t="s">
        <v>3999</v>
      </c>
    </row>
    <row r="2223" spans="1:12">
      <c r="A2223" s="15">
        <v>30101451</v>
      </c>
      <c r="B2223" t="s">
        <v>5450</v>
      </c>
      <c r="C2223" t="s">
        <v>5722</v>
      </c>
      <c r="D2223" t="s">
        <v>5853</v>
      </c>
      <c r="E2223" t="s">
        <v>5876</v>
      </c>
      <c r="F2223" t="s">
        <v>5453</v>
      </c>
      <c r="G2223" s="160" t="s">
        <v>3997</v>
      </c>
      <c r="H2223" t="s">
        <v>5454</v>
      </c>
      <c r="I2223" s="160" t="s">
        <v>4069</v>
      </c>
      <c r="J2223" t="s">
        <v>5855</v>
      </c>
      <c r="K2223">
        <v>99</v>
      </c>
      <c r="L2223" t="s">
        <v>3999</v>
      </c>
    </row>
    <row r="2224" spans="1:12">
      <c r="A2224" s="15">
        <v>30101452</v>
      </c>
      <c r="B2224" t="s">
        <v>5450</v>
      </c>
      <c r="C2224" t="s">
        <v>5722</v>
      </c>
      <c r="D2224" t="s">
        <v>5853</v>
      </c>
      <c r="E2224" t="s">
        <v>5877</v>
      </c>
      <c r="F2224" t="s">
        <v>5453</v>
      </c>
      <c r="G2224" s="160" t="s">
        <v>3997</v>
      </c>
      <c r="H2224" t="s">
        <v>5454</v>
      </c>
      <c r="I2224" s="160" t="s">
        <v>4069</v>
      </c>
      <c r="J2224" t="s">
        <v>5855</v>
      </c>
      <c r="K2224" s="160" t="s">
        <v>4007</v>
      </c>
      <c r="L2224" t="s">
        <v>5856</v>
      </c>
    </row>
    <row r="2225" spans="1:12">
      <c r="A2225" s="15">
        <v>30101453</v>
      </c>
      <c r="B2225" t="s">
        <v>5450</v>
      </c>
      <c r="C2225" t="s">
        <v>5722</v>
      </c>
      <c r="D2225" t="s">
        <v>5853</v>
      </c>
      <c r="E2225" t="s">
        <v>5878</v>
      </c>
      <c r="F2225" t="s">
        <v>5453</v>
      </c>
      <c r="G2225" s="160" t="s">
        <v>3997</v>
      </c>
      <c r="H2225" t="s">
        <v>5454</v>
      </c>
      <c r="I2225" s="160" t="s">
        <v>4069</v>
      </c>
      <c r="J2225" t="s">
        <v>5855</v>
      </c>
      <c r="K2225" s="160" t="s">
        <v>4007</v>
      </c>
      <c r="L2225" t="s">
        <v>5856</v>
      </c>
    </row>
    <row r="2226" spans="1:12">
      <c r="A2226" s="15">
        <v>30101454</v>
      </c>
      <c r="B2226" t="s">
        <v>5450</v>
      </c>
      <c r="C2226" t="s">
        <v>5722</v>
      </c>
      <c r="D2226" t="s">
        <v>5853</v>
      </c>
      <c r="E2226" t="s">
        <v>5879</v>
      </c>
      <c r="F2226" t="s">
        <v>5453</v>
      </c>
      <c r="G2226" s="160" t="s">
        <v>3997</v>
      </c>
      <c r="H2226" t="s">
        <v>5454</v>
      </c>
      <c r="I2226" s="160" t="s">
        <v>4069</v>
      </c>
      <c r="J2226" t="s">
        <v>5855</v>
      </c>
      <c r="K2226" s="160" t="s">
        <v>4007</v>
      </c>
      <c r="L2226" t="s">
        <v>5856</v>
      </c>
    </row>
    <row r="2227" spans="1:12">
      <c r="A2227" s="15">
        <v>30101460</v>
      </c>
      <c r="B2227" t="s">
        <v>5450</v>
      </c>
      <c r="C2227" t="s">
        <v>5722</v>
      </c>
      <c r="D2227" t="s">
        <v>5853</v>
      </c>
      <c r="E2227" t="s">
        <v>5880</v>
      </c>
      <c r="F2227" t="s">
        <v>5453</v>
      </c>
      <c r="G2227" s="160" t="s">
        <v>3997</v>
      </c>
      <c r="H2227" t="s">
        <v>5454</v>
      </c>
      <c r="I2227" s="160" t="s">
        <v>4069</v>
      </c>
      <c r="J2227" t="s">
        <v>5855</v>
      </c>
      <c r="K2227" s="160" t="s">
        <v>4007</v>
      </c>
      <c r="L2227" t="s">
        <v>5856</v>
      </c>
    </row>
    <row r="2228" spans="1:12">
      <c r="A2228" s="15">
        <v>30101461</v>
      </c>
      <c r="B2228" t="s">
        <v>5450</v>
      </c>
      <c r="C2228" t="s">
        <v>5722</v>
      </c>
      <c r="D2228" t="s">
        <v>5853</v>
      </c>
      <c r="E2228" t="s">
        <v>5881</v>
      </c>
      <c r="F2228" t="s">
        <v>5453</v>
      </c>
      <c r="G2228" s="160" t="s">
        <v>3997</v>
      </c>
      <c r="H2228" t="s">
        <v>5454</v>
      </c>
      <c r="I2228" s="160" t="s">
        <v>4069</v>
      </c>
      <c r="J2228" t="s">
        <v>5855</v>
      </c>
      <c r="K2228" s="160" t="s">
        <v>4007</v>
      </c>
      <c r="L2228" t="s">
        <v>5856</v>
      </c>
    </row>
    <row r="2229" spans="1:12">
      <c r="A2229" s="15">
        <v>30101462</v>
      </c>
      <c r="B2229" t="s">
        <v>5450</v>
      </c>
      <c r="C2229" t="s">
        <v>5722</v>
      </c>
      <c r="D2229" t="s">
        <v>5853</v>
      </c>
      <c r="E2229" t="s">
        <v>5882</v>
      </c>
      <c r="F2229" t="s">
        <v>5453</v>
      </c>
      <c r="G2229" s="160" t="s">
        <v>3997</v>
      </c>
      <c r="H2229" t="s">
        <v>5454</v>
      </c>
      <c r="I2229" s="160" t="s">
        <v>4069</v>
      </c>
      <c r="J2229" t="s">
        <v>5855</v>
      </c>
      <c r="K2229" s="160" t="s">
        <v>4007</v>
      </c>
      <c r="L2229" t="s">
        <v>5856</v>
      </c>
    </row>
    <row r="2230" spans="1:12">
      <c r="A2230" s="15">
        <v>30101463</v>
      </c>
      <c r="B2230" t="s">
        <v>5450</v>
      </c>
      <c r="C2230" t="s">
        <v>5722</v>
      </c>
      <c r="D2230" t="s">
        <v>5853</v>
      </c>
      <c r="E2230" t="s">
        <v>5883</v>
      </c>
      <c r="F2230" t="s">
        <v>5453</v>
      </c>
      <c r="G2230" s="160" t="s">
        <v>3997</v>
      </c>
      <c r="H2230" t="s">
        <v>5454</v>
      </c>
      <c r="I2230" s="160" t="s">
        <v>4069</v>
      </c>
      <c r="J2230" t="s">
        <v>5855</v>
      </c>
      <c r="K2230" s="160" t="s">
        <v>4007</v>
      </c>
      <c r="L2230" t="s">
        <v>5856</v>
      </c>
    </row>
    <row r="2231" spans="1:12">
      <c r="A2231" s="15">
        <v>30101470</v>
      </c>
      <c r="B2231" t="s">
        <v>5450</v>
      </c>
      <c r="C2231" t="s">
        <v>5722</v>
      </c>
      <c r="D2231" t="s">
        <v>5853</v>
      </c>
      <c r="E2231" t="s">
        <v>5884</v>
      </c>
      <c r="F2231" t="s">
        <v>5453</v>
      </c>
      <c r="G2231" s="160" t="s">
        <v>3997</v>
      </c>
      <c r="H2231" t="s">
        <v>5454</v>
      </c>
      <c r="I2231" s="160" t="s">
        <v>4069</v>
      </c>
      <c r="J2231" t="s">
        <v>5855</v>
      </c>
      <c r="K2231">
        <v>99</v>
      </c>
      <c r="L2231" t="s">
        <v>3999</v>
      </c>
    </row>
    <row r="2232" spans="1:12">
      <c r="A2232" s="15">
        <v>30101471</v>
      </c>
      <c r="B2232" t="s">
        <v>5450</v>
      </c>
      <c r="C2232" t="s">
        <v>5722</v>
      </c>
      <c r="D2232" t="s">
        <v>5853</v>
      </c>
      <c r="E2232" t="s">
        <v>5885</v>
      </c>
      <c r="F2232" t="s">
        <v>5453</v>
      </c>
      <c r="G2232" s="160" t="s">
        <v>3997</v>
      </c>
      <c r="H2232" t="s">
        <v>5454</v>
      </c>
      <c r="I2232" s="160" t="s">
        <v>4069</v>
      </c>
      <c r="J2232" t="s">
        <v>5855</v>
      </c>
      <c r="K2232" s="160" t="s">
        <v>4007</v>
      </c>
      <c r="L2232" t="s">
        <v>5856</v>
      </c>
    </row>
    <row r="2233" spans="1:12">
      <c r="A2233" s="15">
        <v>30101472</v>
      </c>
      <c r="B2233" t="s">
        <v>5450</v>
      </c>
      <c r="C2233" t="s">
        <v>5722</v>
      </c>
      <c r="D2233" t="s">
        <v>5853</v>
      </c>
      <c r="E2233" t="s">
        <v>5886</v>
      </c>
      <c r="F2233" t="s">
        <v>5453</v>
      </c>
      <c r="G2233" s="160" t="s">
        <v>3997</v>
      </c>
      <c r="H2233" t="s">
        <v>5454</v>
      </c>
      <c r="I2233" s="160" t="s">
        <v>4069</v>
      </c>
      <c r="J2233" t="s">
        <v>5855</v>
      </c>
      <c r="K2233" s="160" t="s">
        <v>4007</v>
      </c>
      <c r="L2233" t="s">
        <v>5856</v>
      </c>
    </row>
    <row r="2234" spans="1:12">
      <c r="A2234" s="15">
        <v>30101498</v>
      </c>
      <c r="B2234" t="s">
        <v>5450</v>
      </c>
      <c r="C2234" t="s">
        <v>5722</v>
      </c>
      <c r="D2234" t="s">
        <v>5853</v>
      </c>
      <c r="E2234" t="s">
        <v>4020</v>
      </c>
      <c r="F2234" t="s">
        <v>5453</v>
      </c>
      <c r="G2234" s="160" t="s">
        <v>3997</v>
      </c>
      <c r="H2234" t="s">
        <v>5454</v>
      </c>
      <c r="I2234" s="160" t="s">
        <v>4069</v>
      </c>
      <c r="J2234" t="s">
        <v>5855</v>
      </c>
      <c r="K2234" s="160" t="s">
        <v>4007</v>
      </c>
      <c r="L2234" t="s">
        <v>5856</v>
      </c>
    </row>
    <row r="2235" spans="1:12">
      <c r="A2235" s="15">
        <v>30101499</v>
      </c>
      <c r="B2235" t="s">
        <v>5450</v>
      </c>
      <c r="C2235" t="s">
        <v>5722</v>
      </c>
      <c r="D2235" t="s">
        <v>5853</v>
      </c>
      <c r="E2235" t="s">
        <v>4020</v>
      </c>
      <c r="F2235" t="s">
        <v>5453</v>
      </c>
      <c r="G2235" s="160" t="s">
        <v>3997</v>
      </c>
      <c r="H2235" t="s">
        <v>5454</v>
      </c>
      <c r="I2235" s="160" t="s">
        <v>4069</v>
      </c>
      <c r="J2235" t="s">
        <v>5855</v>
      </c>
      <c r="K2235" s="160" t="s">
        <v>4007</v>
      </c>
      <c r="L2235" t="s">
        <v>5856</v>
      </c>
    </row>
    <row r="2236" spans="1:12">
      <c r="A2236" s="15">
        <v>30101501</v>
      </c>
      <c r="B2236" t="s">
        <v>5450</v>
      </c>
      <c r="C2236" t="s">
        <v>5722</v>
      </c>
      <c r="D2236" t="s">
        <v>5887</v>
      </c>
      <c r="E2236" t="s">
        <v>5888</v>
      </c>
      <c r="F2236" t="s">
        <v>5453</v>
      </c>
      <c r="G2236" s="160" t="s">
        <v>3997</v>
      </c>
      <c r="H2236" t="s">
        <v>5454</v>
      </c>
      <c r="I2236" s="160" t="s">
        <v>4069</v>
      </c>
      <c r="J2236" t="s">
        <v>5855</v>
      </c>
      <c r="K2236" s="160" t="s">
        <v>4007</v>
      </c>
      <c r="L2236" t="s">
        <v>5856</v>
      </c>
    </row>
    <row r="2237" spans="1:12">
      <c r="A2237" s="15">
        <v>30101502</v>
      </c>
      <c r="B2237" t="s">
        <v>5450</v>
      </c>
      <c r="C2237" t="s">
        <v>5722</v>
      </c>
      <c r="D2237" t="s">
        <v>5887</v>
      </c>
      <c r="E2237" t="s">
        <v>5889</v>
      </c>
      <c r="F2237" t="s">
        <v>5453</v>
      </c>
      <c r="G2237" s="160" t="s">
        <v>3997</v>
      </c>
      <c r="H2237" t="s">
        <v>5454</v>
      </c>
      <c r="I2237" s="160" t="s">
        <v>4069</v>
      </c>
      <c r="J2237" t="s">
        <v>5855</v>
      </c>
      <c r="K2237" s="160" t="s">
        <v>4007</v>
      </c>
      <c r="L2237" t="s">
        <v>5856</v>
      </c>
    </row>
    <row r="2238" spans="1:12">
      <c r="A2238" s="15">
        <v>30101503</v>
      </c>
      <c r="B2238" t="s">
        <v>5450</v>
      </c>
      <c r="C2238" t="s">
        <v>5722</v>
      </c>
      <c r="D2238" t="s">
        <v>5887</v>
      </c>
      <c r="E2238" t="s">
        <v>5890</v>
      </c>
      <c r="F2238" t="s">
        <v>5453</v>
      </c>
      <c r="G2238" s="160" t="s">
        <v>3997</v>
      </c>
      <c r="H2238" t="s">
        <v>5454</v>
      </c>
      <c r="I2238" s="160" t="s">
        <v>4069</v>
      </c>
      <c r="J2238" t="s">
        <v>5855</v>
      </c>
      <c r="K2238" s="160" t="s">
        <v>4007</v>
      </c>
      <c r="L2238" t="s">
        <v>5856</v>
      </c>
    </row>
    <row r="2239" spans="1:12">
      <c r="A2239" s="15">
        <v>30101505</v>
      </c>
      <c r="B2239" t="s">
        <v>5450</v>
      </c>
      <c r="C2239" t="s">
        <v>5722</v>
      </c>
      <c r="D2239" t="s">
        <v>5887</v>
      </c>
      <c r="E2239" t="s">
        <v>5891</v>
      </c>
      <c r="F2239" t="s">
        <v>5453</v>
      </c>
      <c r="G2239" s="160" t="s">
        <v>3997</v>
      </c>
      <c r="H2239" t="s">
        <v>5454</v>
      </c>
      <c r="I2239" s="160" t="s">
        <v>4069</v>
      </c>
      <c r="J2239" t="s">
        <v>5855</v>
      </c>
      <c r="K2239" s="160" t="s">
        <v>4007</v>
      </c>
      <c r="L2239" t="s">
        <v>5856</v>
      </c>
    </row>
    <row r="2240" spans="1:12">
      <c r="A2240" s="15">
        <v>30101510</v>
      </c>
      <c r="B2240" t="s">
        <v>5450</v>
      </c>
      <c r="C2240" t="s">
        <v>5722</v>
      </c>
      <c r="D2240" t="s">
        <v>5887</v>
      </c>
      <c r="E2240" t="s">
        <v>5892</v>
      </c>
      <c r="F2240" t="s">
        <v>4073</v>
      </c>
      <c r="G2240" s="160" t="s">
        <v>4074</v>
      </c>
      <c r="H2240" t="s">
        <v>4075</v>
      </c>
      <c r="I2240" s="160" t="s">
        <v>4076</v>
      </c>
      <c r="J2240" t="s">
        <v>4077</v>
      </c>
      <c r="K2240">
        <v>99</v>
      </c>
      <c r="L2240" t="s">
        <v>3999</v>
      </c>
    </row>
    <row r="2241" spans="1:12">
      <c r="A2241" s="15">
        <v>30101515</v>
      </c>
      <c r="B2241" t="s">
        <v>5450</v>
      </c>
      <c r="C2241" t="s">
        <v>5722</v>
      </c>
      <c r="D2241" t="s">
        <v>5887</v>
      </c>
      <c r="E2241" t="s">
        <v>5893</v>
      </c>
      <c r="F2241" t="s">
        <v>5453</v>
      </c>
      <c r="G2241" s="160" t="s">
        <v>3997</v>
      </c>
      <c r="H2241" t="s">
        <v>5454</v>
      </c>
      <c r="I2241" s="160" t="s">
        <v>4069</v>
      </c>
      <c r="J2241" t="s">
        <v>5855</v>
      </c>
      <c r="K2241">
        <v>99</v>
      </c>
      <c r="L2241" t="s">
        <v>3999</v>
      </c>
    </row>
    <row r="2242" spans="1:12">
      <c r="A2242" s="15">
        <v>30101520</v>
      </c>
      <c r="B2242" t="s">
        <v>5450</v>
      </c>
      <c r="C2242" t="s">
        <v>5722</v>
      </c>
      <c r="D2242" t="s">
        <v>5887</v>
      </c>
      <c r="E2242" t="s">
        <v>5894</v>
      </c>
      <c r="F2242" t="s">
        <v>5453</v>
      </c>
      <c r="G2242" s="160" t="s">
        <v>3997</v>
      </c>
      <c r="H2242" t="s">
        <v>5454</v>
      </c>
      <c r="I2242" s="160" t="s">
        <v>4069</v>
      </c>
      <c r="J2242" t="s">
        <v>5855</v>
      </c>
      <c r="K2242">
        <v>99</v>
      </c>
      <c r="L2242" t="s">
        <v>3999</v>
      </c>
    </row>
    <row r="2243" spans="1:12">
      <c r="A2243" s="15">
        <v>30101521</v>
      </c>
      <c r="B2243" t="s">
        <v>5450</v>
      </c>
      <c r="C2243" t="s">
        <v>5722</v>
      </c>
      <c r="D2243" t="s">
        <v>5887</v>
      </c>
      <c r="E2243" t="s">
        <v>5895</v>
      </c>
      <c r="F2243" t="s">
        <v>5453</v>
      </c>
      <c r="G2243" s="160" t="s">
        <v>3997</v>
      </c>
      <c r="H2243" t="s">
        <v>5454</v>
      </c>
      <c r="I2243" s="160" t="s">
        <v>4069</v>
      </c>
      <c r="J2243" t="s">
        <v>5855</v>
      </c>
      <c r="K2243" s="160" t="s">
        <v>4007</v>
      </c>
      <c r="L2243" t="s">
        <v>5856</v>
      </c>
    </row>
    <row r="2244" spans="1:12">
      <c r="A2244" s="15">
        <v>30101522</v>
      </c>
      <c r="B2244" t="s">
        <v>5450</v>
      </c>
      <c r="C2244" t="s">
        <v>5722</v>
      </c>
      <c r="D2244" t="s">
        <v>5887</v>
      </c>
      <c r="E2244" t="s">
        <v>5896</v>
      </c>
      <c r="F2244" t="s">
        <v>5453</v>
      </c>
      <c r="G2244" s="160" t="s">
        <v>3997</v>
      </c>
      <c r="H2244" t="s">
        <v>5454</v>
      </c>
      <c r="I2244" s="160" t="s">
        <v>4069</v>
      </c>
      <c r="J2244" t="s">
        <v>5855</v>
      </c>
      <c r="K2244" s="160" t="s">
        <v>4007</v>
      </c>
      <c r="L2244" t="s">
        <v>5856</v>
      </c>
    </row>
    <row r="2245" spans="1:12">
      <c r="A2245" s="15">
        <v>30101530</v>
      </c>
      <c r="B2245" t="s">
        <v>5450</v>
      </c>
      <c r="C2245" t="s">
        <v>5722</v>
      </c>
      <c r="D2245" t="s">
        <v>5887</v>
      </c>
      <c r="E2245" t="s">
        <v>5897</v>
      </c>
      <c r="F2245" t="s">
        <v>5453</v>
      </c>
      <c r="G2245" s="160" t="s">
        <v>3997</v>
      </c>
      <c r="H2245" t="s">
        <v>5454</v>
      </c>
      <c r="I2245" s="160" t="s">
        <v>4069</v>
      </c>
      <c r="J2245" t="s">
        <v>5855</v>
      </c>
      <c r="K2245" s="160" t="s">
        <v>4007</v>
      </c>
      <c r="L2245" t="s">
        <v>5856</v>
      </c>
    </row>
    <row r="2246" spans="1:12">
      <c r="A2246" s="15">
        <v>30101540</v>
      </c>
      <c r="B2246" t="s">
        <v>5450</v>
      </c>
      <c r="C2246" t="s">
        <v>5722</v>
      </c>
      <c r="D2246" t="s">
        <v>5887</v>
      </c>
      <c r="E2246" t="s">
        <v>5898</v>
      </c>
      <c r="F2246" t="s">
        <v>5453</v>
      </c>
      <c r="G2246" s="160" t="s">
        <v>3997</v>
      </c>
      <c r="H2246" t="s">
        <v>5454</v>
      </c>
      <c r="I2246" s="160" t="s">
        <v>4069</v>
      </c>
      <c r="J2246" t="s">
        <v>5855</v>
      </c>
      <c r="K2246" s="160" t="s">
        <v>4007</v>
      </c>
      <c r="L2246" t="s">
        <v>5856</v>
      </c>
    </row>
    <row r="2247" spans="1:12">
      <c r="A2247" s="15">
        <v>30101541</v>
      </c>
      <c r="B2247" t="s">
        <v>5450</v>
      </c>
      <c r="C2247" t="s">
        <v>5722</v>
      </c>
      <c r="D2247" t="s">
        <v>5887</v>
      </c>
      <c r="E2247" t="s">
        <v>5899</v>
      </c>
      <c r="F2247" t="s">
        <v>5453</v>
      </c>
      <c r="G2247" s="160" t="s">
        <v>3997</v>
      </c>
      <c r="H2247" t="s">
        <v>5454</v>
      </c>
      <c r="I2247" s="160" t="s">
        <v>4069</v>
      </c>
      <c r="J2247" t="s">
        <v>5855</v>
      </c>
      <c r="K2247" s="160" t="s">
        <v>4007</v>
      </c>
      <c r="L2247" t="s">
        <v>5856</v>
      </c>
    </row>
    <row r="2248" spans="1:12">
      <c r="A2248" s="15">
        <v>30101542</v>
      </c>
      <c r="B2248" t="s">
        <v>5450</v>
      </c>
      <c r="C2248" t="s">
        <v>5722</v>
      </c>
      <c r="D2248" t="s">
        <v>5887</v>
      </c>
      <c r="E2248" t="s">
        <v>5900</v>
      </c>
      <c r="F2248" t="s">
        <v>5453</v>
      </c>
      <c r="G2248" s="160" t="s">
        <v>3997</v>
      </c>
      <c r="H2248" t="s">
        <v>5454</v>
      </c>
      <c r="I2248" s="160" t="s">
        <v>4069</v>
      </c>
      <c r="J2248" t="s">
        <v>5855</v>
      </c>
      <c r="K2248" s="160" t="s">
        <v>4007</v>
      </c>
      <c r="L2248" t="s">
        <v>5856</v>
      </c>
    </row>
    <row r="2249" spans="1:12">
      <c r="A2249" s="15">
        <v>30101543</v>
      </c>
      <c r="B2249" t="s">
        <v>5450</v>
      </c>
      <c r="C2249" t="s">
        <v>5722</v>
      </c>
      <c r="D2249" t="s">
        <v>5887</v>
      </c>
      <c r="E2249" t="s">
        <v>5901</v>
      </c>
      <c r="F2249" t="s">
        <v>5453</v>
      </c>
      <c r="G2249" s="160" t="s">
        <v>3997</v>
      </c>
      <c r="H2249" t="s">
        <v>5454</v>
      </c>
      <c r="I2249" s="160" t="s">
        <v>4069</v>
      </c>
      <c r="J2249" t="s">
        <v>5855</v>
      </c>
      <c r="K2249" s="160" t="s">
        <v>4007</v>
      </c>
      <c r="L2249" t="s">
        <v>5856</v>
      </c>
    </row>
    <row r="2250" spans="1:12">
      <c r="A2250" s="15">
        <v>30101550</v>
      </c>
      <c r="B2250" t="s">
        <v>5450</v>
      </c>
      <c r="C2250" t="s">
        <v>5722</v>
      </c>
      <c r="D2250" t="s">
        <v>5887</v>
      </c>
      <c r="E2250" t="s">
        <v>5902</v>
      </c>
      <c r="F2250" t="s">
        <v>4073</v>
      </c>
      <c r="G2250" s="160" t="s">
        <v>4074</v>
      </c>
      <c r="H2250" t="s">
        <v>4075</v>
      </c>
      <c r="I2250" s="160" t="s">
        <v>4076</v>
      </c>
      <c r="J2250" t="s">
        <v>4077</v>
      </c>
      <c r="K2250">
        <v>99</v>
      </c>
      <c r="L2250" t="s">
        <v>3999</v>
      </c>
    </row>
    <row r="2251" spans="1:12">
      <c r="A2251" s="15">
        <v>30101560</v>
      </c>
      <c r="B2251" t="s">
        <v>5450</v>
      </c>
      <c r="C2251" t="s">
        <v>5722</v>
      </c>
      <c r="D2251" t="s">
        <v>5887</v>
      </c>
      <c r="E2251" t="s">
        <v>5903</v>
      </c>
      <c r="F2251" t="s">
        <v>4073</v>
      </c>
      <c r="G2251" s="160" t="s">
        <v>4074</v>
      </c>
      <c r="H2251" t="s">
        <v>4075</v>
      </c>
      <c r="I2251" s="160" t="s">
        <v>4076</v>
      </c>
      <c r="J2251" t="s">
        <v>4077</v>
      </c>
      <c r="K2251">
        <v>99</v>
      </c>
      <c r="L2251" t="s">
        <v>3999</v>
      </c>
    </row>
    <row r="2252" spans="1:12">
      <c r="A2252" s="15">
        <v>30101599</v>
      </c>
      <c r="B2252" t="s">
        <v>5450</v>
      </c>
      <c r="C2252" t="s">
        <v>5722</v>
      </c>
      <c r="D2252" t="s">
        <v>5887</v>
      </c>
      <c r="E2252" t="s">
        <v>4020</v>
      </c>
      <c r="F2252" t="s">
        <v>5453</v>
      </c>
      <c r="G2252" s="160" t="s">
        <v>3997</v>
      </c>
      <c r="H2252" t="s">
        <v>5454</v>
      </c>
      <c r="I2252" s="160" t="s">
        <v>4069</v>
      </c>
      <c r="J2252" t="s">
        <v>5855</v>
      </c>
      <c r="K2252" s="160" t="s">
        <v>4007</v>
      </c>
      <c r="L2252" t="s">
        <v>5856</v>
      </c>
    </row>
    <row r="2253" spans="1:12">
      <c r="A2253" s="15">
        <v>30101601</v>
      </c>
      <c r="B2253" t="s">
        <v>5450</v>
      </c>
      <c r="C2253" t="s">
        <v>5722</v>
      </c>
      <c r="D2253" t="s">
        <v>5904</v>
      </c>
      <c r="E2253" t="s">
        <v>5905</v>
      </c>
      <c r="F2253" t="s">
        <v>5453</v>
      </c>
      <c r="G2253" s="160" t="s">
        <v>3997</v>
      </c>
      <c r="H2253" t="s">
        <v>5454</v>
      </c>
      <c r="I2253" s="160" t="s">
        <v>3997</v>
      </c>
      <c r="J2253" t="s">
        <v>5736</v>
      </c>
      <c r="K2253">
        <v>99</v>
      </c>
      <c r="L2253" t="s">
        <v>3999</v>
      </c>
    </row>
    <row r="2254" spans="1:12">
      <c r="A2254" s="15">
        <v>30101602</v>
      </c>
      <c r="B2254" t="s">
        <v>5450</v>
      </c>
      <c r="C2254" t="s">
        <v>5722</v>
      </c>
      <c r="D2254" t="s">
        <v>5904</v>
      </c>
      <c r="E2254" t="s">
        <v>5906</v>
      </c>
      <c r="F2254" t="s">
        <v>4073</v>
      </c>
      <c r="G2254" s="160" t="s">
        <v>4074</v>
      </c>
      <c r="H2254" t="s">
        <v>4075</v>
      </c>
      <c r="I2254" s="160" t="s">
        <v>4076</v>
      </c>
      <c r="J2254" t="s">
        <v>4077</v>
      </c>
      <c r="K2254">
        <v>99</v>
      </c>
      <c r="L2254" t="s">
        <v>3999</v>
      </c>
    </row>
    <row r="2255" spans="1:12">
      <c r="A2255" s="15">
        <v>30101603</v>
      </c>
      <c r="B2255" t="s">
        <v>5450</v>
      </c>
      <c r="C2255" t="s">
        <v>5722</v>
      </c>
      <c r="D2255" t="s">
        <v>5904</v>
      </c>
      <c r="E2255" t="s">
        <v>5907</v>
      </c>
      <c r="F2255" t="s">
        <v>5453</v>
      </c>
      <c r="G2255" s="160" t="s">
        <v>3997</v>
      </c>
      <c r="H2255" t="s">
        <v>5454</v>
      </c>
      <c r="I2255" s="160" t="s">
        <v>3997</v>
      </c>
      <c r="J2255" t="s">
        <v>5736</v>
      </c>
      <c r="K2255">
        <v>99</v>
      </c>
      <c r="L2255" t="s">
        <v>3999</v>
      </c>
    </row>
    <row r="2256" spans="1:12">
      <c r="A2256" s="15">
        <v>30101604</v>
      </c>
      <c r="B2256" t="s">
        <v>5450</v>
      </c>
      <c r="C2256" t="s">
        <v>5722</v>
      </c>
      <c r="D2256" t="s">
        <v>5904</v>
      </c>
      <c r="E2256" t="s">
        <v>5908</v>
      </c>
      <c r="F2256" t="s">
        <v>5453</v>
      </c>
      <c r="G2256" s="160" t="s">
        <v>3997</v>
      </c>
      <c r="H2256" t="s">
        <v>5454</v>
      </c>
      <c r="I2256" s="160" t="s">
        <v>3997</v>
      </c>
      <c r="J2256" t="s">
        <v>5736</v>
      </c>
      <c r="K2256">
        <v>99</v>
      </c>
      <c r="L2256" t="s">
        <v>3999</v>
      </c>
    </row>
    <row r="2257" spans="1:12">
      <c r="A2257" s="15">
        <v>30101605</v>
      </c>
      <c r="B2257" t="s">
        <v>5450</v>
      </c>
      <c r="C2257" t="s">
        <v>5722</v>
      </c>
      <c r="D2257" t="s">
        <v>5904</v>
      </c>
      <c r="E2257" t="s">
        <v>5909</v>
      </c>
      <c r="F2257" t="s">
        <v>5453</v>
      </c>
      <c r="G2257" s="160" t="s">
        <v>3997</v>
      </c>
      <c r="H2257" t="s">
        <v>5454</v>
      </c>
      <c r="I2257" s="160" t="s">
        <v>3997</v>
      </c>
      <c r="J2257" t="s">
        <v>5736</v>
      </c>
      <c r="K2257">
        <v>99</v>
      </c>
      <c r="L2257" t="s">
        <v>3999</v>
      </c>
    </row>
    <row r="2258" spans="1:12">
      <c r="A2258" s="15">
        <v>30101606</v>
      </c>
      <c r="B2258" t="s">
        <v>5450</v>
      </c>
      <c r="C2258" t="s">
        <v>5722</v>
      </c>
      <c r="D2258" t="s">
        <v>5904</v>
      </c>
      <c r="E2258" t="s">
        <v>5910</v>
      </c>
      <c r="F2258" t="s">
        <v>5453</v>
      </c>
      <c r="G2258" s="160" t="s">
        <v>3997</v>
      </c>
      <c r="H2258" t="s">
        <v>5454</v>
      </c>
      <c r="I2258" s="160" t="s">
        <v>3997</v>
      </c>
      <c r="J2258" t="s">
        <v>5736</v>
      </c>
      <c r="K2258">
        <v>99</v>
      </c>
      <c r="L2258" t="s">
        <v>3999</v>
      </c>
    </row>
    <row r="2259" spans="1:12">
      <c r="A2259" s="15">
        <v>30101607</v>
      </c>
      <c r="B2259" t="s">
        <v>5450</v>
      </c>
      <c r="C2259" t="s">
        <v>5722</v>
      </c>
      <c r="D2259" t="s">
        <v>5904</v>
      </c>
      <c r="E2259" t="s">
        <v>5911</v>
      </c>
      <c r="F2259" t="s">
        <v>5453</v>
      </c>
      <c r="G2259" s="160" t="s">
        <v>3997</v>
      </c>
      <c r="H2259" t="s">
        <v>5454</v>
      </c>
      <c r="I2259" s="160" t="s">
        <v>3997</v>
      </c>
      <c r="J2259" t="s">
        <v>5736</v>
      </c>
      <c r="K2259">
        <v>99</v>
      </c>
      <c r="L2259" t="s">
        <v>3999</v>
      </c>
    </row>
    <row r="2260" spans="1:12">
      <c r="A2260" s="15">
        <v>30101608</v>
      </c>
      <c r="B2260" t="s">
        <v>5450</v>
      </c>
      <c r="C2260" t="s">
        <v>5722</v>
      </c>
      <c r="D2260" t="s">
        <v>5904</v>
      </c>
      <c r="E2260" t="s">
        <v>5912</v>
      </c>
      <c r="F2260" t="s">
        <v>5453</v>
      </c>
      <c r="G2260" s="160" t="s">
        <v>3997</v>
      </c>
      <c r="H2260" t="s">
        <v>5454</v>
      </c>
      <c r="I2260" s="160" t="s">
        <v>3997</v>
      </c>
      <c r="J2260" t="s">
        <v>5736</v>
      </c>
      <c r="K2260">
        <v>99</v>
      </c>
      <c r="L2260" t="s">
        <v>3999</v>
      </c>
    </row>
    <row r="2261" spans="1:12">
      <c r="A2261" s="15">
        <v>30101620</v>
      </c>
      <c r="B2261" t="s">
        <v>5450</v>
      </c>
      <c r="C2261" t="s">
        <v>5722</v>
      </c>
      <c r="D2261" t="s">
        <v>5904</v>
      </c>
      <c r="E2261" t="s">
        <v>5913</v>
      </c>
      <c r="F2261" t="s">
        <v>5453</v>
      </c>
      <c r="G2261" s="160" t="s">
        <v>3997</v>
      </c>
      <c r="H2261" t="s">
        <v>5454</v>
      </c>
      <c r="I2261" s="160" t="s">
        <v>3997</v>
      </c>
      <c r="J2261" t="s">
        <v>5736</v>
      </c>
      <c r="K2261">
        <v>99</v>
      </c>
      <c r="L2261" t="s">
        <v>3999</v>
      </c>
    </row>
    <row r="2262" spans="1:12">
      <c r="A2262" s="15">
        <v>30101621</v>
      </c>
      <c r="B2262" t="s">
        <v>5450</v>
      </c>
      <c r="C2262" t="s">
        <v>5722</v>
      </c>
      <c r="D2262" t="s">
        <v>5904</v>
      </c>
      <c r="E2262" t="s">
        <v>5914</v>
      </c>
      <c r="F2262" t="s">
        <v>5453</v>
      </c>
      <c r="G2262" s="160" t="s">
        <v>3997</v>
      </c>
      <c r="H2262" t="s">
        <v>5454</v>
      </c>
      <c r="I2262" s="160" t="s">
        <v>3997</v>
      </c>
      <c r="J2262" t="s">
        <v>5736</v>
      </c>
      <c r="K2262">
        <v>99</v>
      </c>
      <c r="L2262" t="s">
        <v>3999</v>
      </c>
    </row>
    <row r="2263" spans="1:12">
      <c r="A2263" s="15">
        <v>30101622</v>
      </c>
      <c r="B2263" t="s">
        <v>5450</v>
      </c>
      <c r="C2263" t="s">
        <v>5722</v>
      </c>
      <c r="D2263" t="s">
        <v>5904</v>
      </c>
      <c r="E2263" t="s">
        <v>5915</v>
      </c>
      <c r="F2263" t="s">
        <v>5453</v>
      </c>
      <c r="G2263" s="160" t="s">
        <v>3997</v>
      </c>
      <c r="H2263" t="s">
        <v>5454</v>
      </c>
      <c r="I2263" s="160" t="s">
        <v>3997</v>
      </c>
      <c r="J2263" t="s">
        <v>5736</v>
      </c>
      <c r="K2263">
        <v>99</v>
      </c>
      <c r="L2263" t="s">
        <v>3999</v>
      </c>
    </row>
    <row r="2264" spans="1:12">
      <c r="A2264" s="15">
        <v>30101623</v>
      </c>
      <c r="B2264" t="s">
        <v>5450</v>
      </c>
      <c r="C2264" t="s">
        <v>5722</v>
      </c>
      <c r="D2264" t="s">
        <v>5904</v>
      </c>
      <c r="E2264" t="s">
        <v>5916</v>
      </c>
      <c r="F2264" t="s">
        <v>5453</v>
      </c>
      <c r="G2264" s="160" t="s">
        <v>3997</v>
      </c>
      <c r="H2264" t="s">
        <v>5454</v>
      </c>
      <c r="I2264" s="160" t="s">
        <v>3997</v>
      </c>
      <c r="J2264" t="s">
        <v>5736</v>
      </c>
      <c r="K2264">
        <v>99</v>
      </c>
      <c r="L2264" t="s">
        <v>3999</v>
      </c>
    </row>
    <row r="2265" spans="1:12">
      <c r="A2265" s="15">
        <v>30101635</v>
      </c>
      <c r="B2265" t="s">
        <v>5450</v>
      </c>
      <c r="C2265" t="s">
        <v>5722</v>
      </c>
      <c r="D2265" t="s">
        <v>5904</v>
      </c>
      <c r="E2265" t="s">
        <v>5917</v>
      </c>
      <c r="F2265" t="s">
        <v>5453</v>
      </c>
      <c r="G2265" s="160" t="s">
        <v>3997</v>
      </c>
      <c r="H2265" t="s">
        <v>5454</v>
      </c>
      <c r="I2265" s="160" t="s">
        <v>3997</v>
      </c>
      <c r="J2265" t="s">
        <v>5736</v>
      </c>
      <c r="K2265">
        <v>99</v>
      </c>
      <c r="L2265" t="s">
        <v>3999</v>
      </c>
    </row>
    <row r="2266" spans="1:12">
      <c r="A2266" s="15">
        <v>30101636</v>
      </c>
      <c r="B2266" t="s">
        <v>5450</v>
      </c>
      <c r="C2266" t="s">
        <v>5722</v>
      </c>
      <c r="D2266" t="s">
        <v>5904</v>
      </c>
      <c r="E2266" t="s">
        <v>5918</v>
      </c>
      <c r="F2266" t="s">
        <v>5453</v>
      </c>
      <c r="G2266" s="160" t="s">
        <v>3997</v>
      </c>
      <c r="H2266" t="s">
        <v>5454</v>
      </c>
      <c r="I2266" s="160" t="s">
        <v>3997</v>
      </c>
      <c r="J2266" t="s">
        <v>5736</v>
      </c>
      <c r="K2266">
        <v>99</v>
      </c>
      <c r="L2266" t="s">
        <v>3999</v>
      </c>
    </row>
    <row r="2267" spans="1:12">
      <c r="A2267" s="15">
        <v>30101698</v>
      </c>
      <c r="B2267" t="s">
        <v>5450</v>
      </c>
      <c r="C2267" t="s">
        <v>5722</v>
      </c>
      <c r="D2267" t="s">
        <v>5904</v>
      </c>
      <c r="E2267" t="s">
        <v>4079</v>
      </c>
      <c r="F2267" t="s">
        <v>5453</v>
      </c>
      <c r="G2267" s="160" t="s">
        <v>3997</v>
      </c>
      <c r="H2267" t="s">
        <v>5454</v>
      </c>
      <c r="I2267" s="160" t="s">
        <v>3997</v>
      </c>
      <c r="J2267" t="s">
        <v>5736</v>
      </c>
      <c r="K2267">
        <v>99</v>
      </c>
      <c r="L2267" t="s">
        <v>3999</v>
      </c>
    </row>
    <row r="2268" spans="1:12">
      <c r="A2268" s="15">
        <v>30101699</v>
      </c>
      <c r="B2268" t="s">
        <v>5450</v>
      </c>
      <c r="C2268" t="s">
        <v>5722</v>
      </c>
      <c r="D2268" t="s">
        <v>5904</v>
      </c>
      <c r="E2268" t="s">
        <v>5919</v>
      </c>
      <c r="F2268" t="s">
        <v>5453</v>
      </c>
      <c r="G2268" s="160" t="s">
        <v>3997</v>
      </c>
      <c r="H2268" t="s">
        <v>5454</v>
      </c>
      <c r="I2268" s="160" t="s">
        <v>3997</v>
      </c>
      <c r="J2268" t="s">
        <v>5736</v>
      </c>
      <c r="K2268">
        <v>99</v>
      </c>
      <c r="L2268" t="s">
        <v>3999</v>
      </c>
    </row>
    <row r="2269" spans="1:12">
      <c r="A2269" s="15">
        <v>30101702</v>
      </c>
      <c r="B2269" t="s">
        <v>5450</v>
      </c>
      <c r="C2269" t="s">
        <v>5722</v>
      </c>
      <c r="D2269" t="s">
        <v>5920</v>
      </c>
      <c r="E2269" t="s">
        <v>5921</v>
      </c>
      <c r="F2269" t="s">
        <v>5453</v>
      </c>
      <c r="G2269" s="160" t="s">
        <v>3997</v>
      </c>
      <c r="H2269" t="s">
        <v>5454</v>
      </c>
      <c r="I2269" s="160" t="s">
        <v>3997</v>
      </c>
      <c r="J2269" t="s">
        <v>5736</v>
      </c>
      <c r="K2269">
        <v>99</v>
      </c>
      <c r="L2269" t="s">
        <v>3999</v>
      </c>
    </row>
    <row r="2270" spans="1:12">
      <c r="A2270" s="15">
        <v>30101703</v>
      </c>
      <c r="B2270" t="s">
        <v>5450</v>
      </c>
      <c r="C2270" t="s">
        <v>5722</v>
      </c>
      <c r="D2270" t="s">
        <v>5920</v>
      </c>
      <c r="E2270" t="s">
        <v>5922</v>
      </c>
      <c r="F2270" t="s">
        <v>5453</v>
      </c>
      <c r="G2270" s="160" t="s">
        <v>3997</v>
      </c>
      <c r="H2270" t="s">
        <v>5454</v>
      </c>
      <c r="I2270" s="160" t="s">
        <v>3997</v>
      </c>
      <c r="J2270" t="s">
        <v>5736</v>
      </c>
      <c r="K2270">
        <v>99</v>
      </c>
      <c r="L2270" t="s">
        <v>3999</v>
      </c>
    </row>
    <row r="2271" spans="1:12">
      <c r="A2271" s="15">
        <v>30101704</v>
      </c>
      <c r="B2271" t="s">
        <v>5450</v>
      </c>
      <c r="C2271" t="s">
        <v>5722</v>
      </c>
      <c r="D2271" t="s">
        <v>5920</v>
      </c>
      <c r="E2271" t="s">
        <v>5923</v>
      </c>
      <c r="F2271" t="s">
        <v>5453</v>
      </c>
      <c r="G2271" s="160" t="s">
        <v>3997</v>
      </c>
      <c r="H2271" t="s">
        <v>5454</v>
      </c>
      <c r="I2271" s="160" t="s">
        <v>3997</v>
      </c>
      <c r="J2271" t="s">
        <v>5736</v>
      </c>
      <c r="K2271">
        <v>99</v>
      </c>
      <c r="L2271" t="s">
        <v>3999</v>
      </c>
    </row>
    <row r="2272" spans="1:12">
      <c r="A2272" s="15">
        <v>30101705</v>
      </c>
      <c r="B2272" t="s">
        <v>5450</v>
      </c>
      <c r="C2272" t="s">
        <v>5722</v>
      </c>
      <c r="D2272" t="s">
        <v>5920</v>
      </c>
      <c r="E2272" t="s">
        <v>5924</v>
      </c>
      <c r="F2272" t="s">
        <v>5453</v>
      </c>
      <c r="G2272" s="160" t="s">
        <v>3997</v>
      </c>
      <c r="H2272" t="s">
        <v>5454</v>
      </c>
      <c r="I2272" s="160" t="s">
        <v>3997</v>
      </c>
      <c r="J2272" t="s">
        <v>5736</v>
      </c>
      <c r="K2272">
        <v>99</v>
      </c>
      <c r="L2272" t="s">
        <v>3999</v>
      </c>
    </row>
    <row r="2273" spans="1:12">
      <c r="A2273" s="15">
        <v>30101706</v>
      </c>
      <c r="B2273" t="s">
        <v>5450</v>
      </c>
      <c r="C2273" t="s">
        <v>5722</v>
      </c>
      <c r="D2273" t="s">
        <v>5920</v>
      </c>
      <c r="E2273" t="s">
        <v>5925</v>
      </c>
      <c r="F2273" t="s">
        <v>5453</v>
      </c>
      <c r="G2273" s="160" t="s">
        <v>3997</v>
      </c>
      <c r="H2273" t="s">
        <v>5454</v>
      </c>
      <c r="I2273" s="160" t="s">
        <v>3997</v>
      </c>
      <c r="J2273" t="s">
        <v>5736</v>
      </c>
      <c r="K2273">
        <v>99</v>
      </c>
      <c r="L2273" t="s">
        <v>3999</v>
      </c>
    </row>
    <row r="2274" spans="1:12">
      <c r="A2274" s="15">
        <v>30101707</v>
      </c>
      <c r="B2274" t="s">
        <v>5450</v>
      </c>
      <c r="C2274" t="s">
        <v>5722</v>
      </c>
      <c r="D2274" t="s">
        <v>5920</v>
      </c>
      <c r="E2274" t="s">
        <v>5926</v>
      </c>
      <c r="F2274" t="s">
        <v>5453</v>
      </c>
      <c r="G2274" s="160" t="s">
        <v>3997</v>
      </c>
      <c r="H2274" t="s">
        <v>5454</v>
      </c>
      <c r="I2274" s="160" t="s">
        <v>3997</v>
      </c>
      <c r="J2274" t="s">
        <v>5736</v>
      </c>
      <c r="K2274">
        <v>99</v>
      </c>
      <c r="L2274" t="s">
        <v>3999</v>
      </c>
    </row>
    <row r="2275" spans="1:12">
      <c r="A2275" s="15">
        <v>30101708</v>
      </c>
      <c r="B2275" t="s">
        <v>5450</v>
      </c>
      <c r="C2275" t="s">
        <v>5722</v>
      </c>
      <c r="D2275" t="s">
        <v>5920</v>
      </c>
      <c r="E2275" t="s">
        <v>5927</v>
      </c>
      <c r="F2275" t="s">
        <v>5453</v>
      </c>
      <c r="G2275" s="160" t="s">
        <v>3997</v>
      </c>
      <c r="H2275" t="s">
        <v>5454</v>
      </c>
      <c r="I2275" s="160" t="s">
        <v>3997</v>
      </c>
      <c r="J2275" t="s">
        <v>5736</v>
      </c>
      <c r="K2275">
        <v>99</v>
      </c>
      <c r="L2275" t="s">
        <v>3999</v>
      </c>
    </row>
    <row r="2276" spans="1:12">
      <c r="A2276" s="15">
        <v>30101799</v>
      </c>
      <c r="B2276" t="s">
        <v>5450</v>
      </c>
      <c r="C2276" t="s">
        <v>5722</v>
      </c>
      <c r="D2276" t="s">
        <v>5920</v>
      </c>
      <c r="E2276" t="s">
        <v>4020</v>
      </c>
      <c r="F2276" t="s">
        <v>5453</v>
      </c>
      <c r="G2276" s="160" t="s">
        <v>3997</v>
      </c>
      <c r="H2276" t="s">
        <v>5454</v>
      </c>
      <c r="I2276" s="160" t="s">
        <v>3997</v>
      </c>
      <c r="J2276" t="s">
        <v>5736</v>
      </c>
      <c r="K2276">
        <v>99</v>
      </c>
      <c r="L2276" t="s">
        <v>3999</v>
      </c>
    </row>
    <row r="2277" spans="1:12">
      <c r="A2277" s="15">
        <v>30101801</v>
      </c>
      <c r="B2277" t="s">
        <v>5450</v>
      </c>
      <c r="C2277" t="s">
        <v>5722</v>
      </c>
      <c r="D2277" t="s">
        <v>5467</v>
      </c>
      <c r="E2277" t="s">
        <v>5928</v>
      </c>
      <c r="F2277" t="s">
        <v>5453</v>
      </c>
      <c r="G2277" s="160" t="s">
        <v>3997</v>
      </c>
      <c r="H2277" t="s">
        <v>5454</v>
      </c>
      <c r="I2277" s="160" t="s">
        <v>3995</v>
      </c>
      <c r="J2277" t="s">
        <v>5461</v>
      </c>
      <c r="K2277">
        <v>99</v>
      </c>
      <c r="L2277" t="s">
        <v>3999</v>
      </c>
    </row>
    <row r="2278" spans="1:12">
      <c r="A2278" s="15">
        <v>30101802</v>
      </c>
      <c r="B2278" t="s">
        <v>5450</v>
      </c>
      <c r="C2278" t="s">
        <v>5722</v>
      </c>
      <c r="D2278" t="s">
        <v>5467</v>
      </c>
      <c r="E2278" t="s">
        <v>5929</v>
      </c>
      <c r="F2278" t="s">
        <v>5453</v>
      </c>
      <c r="G2278" s="160" t="s">
        <v>3997</v>
      </c>
      <c r="H2278" t="s">
        <v>5454</v>
      </c>
      <c r="I2278" s="160" t="s">
        <v>3995</v>
      </c>
      <c r="J2278" t="s">
        <v>5461</v>
      </c>
      <c r="K2278" s="160" t="s">
        <v>4007</v>
      </c>
      <c r="L2278" t="s">
        <v>5930</v>
      </c>
    </row>
    <row r="2279" spans="1:12">
      <c r="A2279" s="15">
        <v>30101803</v>
      </c>
      <c r="B2279" t="s">
        <v>5450</v>
      </c>
      <c r="C2279" t="s">
        <v>5722</v>
      </c>
      <c r="D2279" t="s">
        <v>5467</v>
      </c>
      <c r="E2279" t="s">
        <v>5931</v>
      </c>
      <c r="F2279" t="s">
        <v>5453</v>
      </c>
      <c r="G2279" s="160" t="s">
        <v>3997</v>
      </c>
      <c r="H2279" t="s">
        <v>5454</v>
      </c>
      <c r="I2279" s="160" t="s">
        <v>3995</v>
      </c>
      <c r="J2279" t="s">
        <v>5461</v>
      </c>
      <c r="K2279">
        <v>99</v>
      </c>
      <c r="L2279" t="s">
        <v>3999</v>
      </c>
    </row>
    <row r="2280" spans="1:12">
      <c r="A2280" s="15">
        <v>30101805</v>
      </c>
      <c r="B2280" t="s">
        <v>5450</v>
      </c>
      <c r="C2280" t="s">
        <v>5722</v>
      </c>
      <c r="D2280" t="s">
        <v>5467</v>
      </c>
      <c r="E2280" t="s">
        <v>5932</v>
      </c>
      <c r="F2280" t="s">
        <v>5453</v>
      </c>
      <c r="G2280" s="160" t="s">
        <v>3997</v>
      </c>
      <c r="H2280" t="s">
        <v>5454</v>
      </c>
      <c r="I2280" s="160" t="s">
        <v>3995</v>
      </c>
      <c r="J2280" t="s">
        <v>5461</v>
      </c>
      <c r="K2280">
        <v>99</v>
      </c>
      <c r="L2280" t="s">
        <v>3999</v>
      </c>
    </row>
    <row r="2281" spans="1:12">
      <c r="A2281" s="15">
        <v>30101807</v>
      </c>
      <c r="B2281" t="s">
        <v>5450</v>
      </c>
      <c r="C2281" t="s">
        <v>5722</v>
      </c>
      <c r="D2281" t="s">
        <v>5467</v>
      </c>
      <c r="E2281" t="s">
        <v>5933</v>
      </c>
      <c r="F2281" t="s">
        <v>5453</v>
      </c>
      <c r="G2281" s="160" t="s">
        <v>3997</v>
      </c>
      <c r="H2281" t="s">
        <v>5454</v>
      </c>
      <c r="I2281" s="160" t="s">
        <v>3995</v>
      </c>
      <c r="J2281" t="s">
        <v>5461</v>
      </c>
      <c r="K2281" s="160" t="s">
        <v>4009</v>
      </c>
      <c r="L2281" t="s">
        <v>5934</v>
      </c>
    </row>
    <row r="2282" spans="1:12">
      <c r="A2282" s="15">
        <v>30101808</v>
      </c>
      <c r="B2282" t="s">
        <v>5450</v>
      </c>
      <c r="C2282" t="s">
        <v>5722</v>
      </c>
      <c r="D2282" t="s">
        <v>5467</v>
      </c>
      <c r="E2282" t="s">
        <v>5935</v>
      </c>
      <c r="F2282" t="s">
        <v>4073</v>
      </c>
      <c r="G2282" s="160" t="s">
        <v>4074</v>
      </c>
      <c r="H2282" t="s">
        <v>4075</v>
      </c>
      <c r="I2282" s="160" t="s">
        <v>4076</v>
      </c>
      <c r="J2282" t="s">
        <v>4077</v>
      </c>
      <c r="K2282">
        <v>99</v>
      </c>
      <c r="L2282" t="s">
        <v>3999</v>
      </c>
    </row>
    <row r="2283" spans="1:12">
      <c r="A2283" s="15">
        <v>30101809</v>
      </c>
      <c r="B2283" t="s">
        <v>5450</v>
      </c>
      <c r="C2283" t="s">
        <v>5722</v>
      </c>
      <c r="D2283" t="s">
        <v>5467</v>
      </c>
      <c r="E2283" t="s">
        <v>5936</v>
      </c>
      <c r="F2283" t="s">
        <v>5453</v>
      </c>
      <c r="G2283" s="160" t="s">
        <v>3997</v>
      </c>
      <c r="H2283" t="s">
        <v>5454</v>
      </c>
      <c r="I2283" s="160" t="s">
        <v>3995</v>
      </c>
      <c r="J2283" t="s">
        <v>5461</v>
      </c>
      <c r="K2283">
        <v>99</v>
      </c>
      <c r="L2283" t="s">
        <v>3999</v>
      </c>
    </row>
    <row r="2284" spans="1:12">
      <c r="A2284" s="15">
        <v>30101810</v>
      </c>
      <c r="B2284" t="s">
        <v>5450</v>
      </c>
      <c r="C2284" t="s">
        <v>5722</v>
      </c>
      <c r="D2284" t="s">
        <v>5467</v>
      </c>
      <c r="E2284" t="s">
        <v>5937</v>
      </c>
      <c r="F2284" t="s">
        <v>4073</v>
      </c>
      <c r="G2284" s="160" t="s">
        <v>4074</v>
      </c>
      <c r="H2284" t="s">
        <v>4075</v>
      </c>
      <c r="I2284" s="160" t="s">
        <v>4076</v>
      </c>
      <c r="J2284" t="s">
        <v>4077</v>
      </c>
      <c r="K2284">
        <v>99</v>
      </c>
      <c r="L2284" t="s">
        <v>3999</v>
      </c>
    </row>
    <row r="2285" spans="1:12">
      <c r="A2285" s="15">
        <v>30101811</v>
      </c>
      <c r="B2285" t="s">
        <v>5450</v>
      </c>
      <c r="C2285" t="s">
        <v>5722</v>
      </c>
      <c r="D2285" t="s">
        <v>5467</v>
      </c>
      <c r="E2285" t="s">
        <v>5938</v>
      </c>
      <c r="F2285" t="s">
        <v>4073</v>
      </c>
      <c r="G2285" s="160" t="s">
        <v>4074</v>
      </c>
      <c r="H2285" t="s">
        <v>4075</v>
      </c>
      <c r="I2285" s="160" t="s">
        <v>4076</v>
      </c>
      <c r="J2285" t="s">
        <v>4077</v>
      </c>
      <c r="K2285">
        <v>99</v>
      </c>
      <c r="L2285" t="s">
        <v>3999</v>
      </c>
    </row>
    <row r="2286" spans="1:12">
      <c r="A2286" s="15">
        <v>30101812</v>
      </c>
      <c r="B2286" t="s">
        <v>5450</v>
      </c>
      <c r="C2286" t="s">
        <v>5722</v>
      </c>
      <c r="D2286" t="s">
        <v>5467</v>
      </c>
      <c r="E2286" t="s">
        <v>5939</v>
      </c>
      <c r="F2286" t="s">
        <v>5453</v>
      </c>
      <c r="G2286" s="160" t="s">
        <v>3997</v>
      </c>
      <c r="H2286" t="s">
        <v>5454</v>
      </c>
      <c r="I2286" s="160" t="s">
        <v>3995</v>
      </c>
      <c r="J2286" t="s">
        <v>5461</v>
      </c>
      <c r="K2286" s="160" t="s">
        <v>4009</v>
      </c>
      <c r="L2286" t="s">
        <v>5934</v>
      </c>
    </row>
    <row r="2287" spans="1:12">
      <c r="A2287" s="15">
        <v>30101813</v>
      </c>
      <c r="B2287" t="s">
        <v>5450</v>
      </c>
      <c r="C2287" t="s">
        <v>5722</v>
      </c>
      <c r="D2287" t="s">
        <v>5467</v>
      </c>
      <c r="E2287" t="s">
        <v>5940</v>
      </c>
      <c r="F2287" t="s">
        <v>5453</v>
      </c>
      <c r="G2287" s="160" t="s">
        <v>3997</v>
      </c>
      <c r="H2287" t="s">
        <v>5454</v>
      </c>
      <c r="I2287" s="160" t="s">
        <v>3995</v>
      </c>
      <c r="J2287" t="s">
        <v>5461</v>
      </c>
      <c r="K2287">
        <v>99</v>
      </c>
      <c r="L2287" t="s">
        <v>3999</v>
      </c>
    </row>
    <row r="2288" spans="1:12">
      <c r="A2288" s="15">
        <v>30101814</v>
      </c>
      <c r="B2288" t="s">
        <v>5450</v>
      </c>
      <c r="C2288" t="s">
        <v>5722</v>
      </c>
      <c r="D2288" t="s">
        <v>5467</v>
      </c>
      <c r="E2288" t="s">
        <v>5936</v>
      </c>
      <c r="F2288" t="s">
        <v>5453</v>
      </c>
      <c r="G2288" s="160" t="s">
        <v>3997</v>
      </c>
      <c r="H2288" t="s">
        <v>5454</v>
      </c>
      <c r="I2288" s="160" t="s">
        <v>3995</v>
      </c>
      <c r="J2288" t="s">
        <v>5461</v>
      </c>
      <c r="K2288">
        <v>99</v>
      </c>
      <c r="L2288" t="s">
        <v>3999</v>
      </c>
    </row>
    <row r="2289" spans="1:12">
      <c r="A2289" s="15">
        <v>30101815</v>
      </c>
      <c r="B2289" t="s">
        <v>5450</v>
      </c>
      <c r="C2289" t="s">
        <v>5722</v>
      </c>
      <c r="D2289" t="s">
        <v>5467</v>
      </c>
      <c r="E2289" t="s">
        <v>5941</v>
      </c>
      <c r="F2289" t="s">
        <v>4073</v>
      </c>
      <c r="G2289" s="160" t="s">
        <v>4074</v>
      </c>
      <c r="H2289" t="s">
        <v>4075</v>
      </c>
      <c r="I2289" s="160" t="s">
        <v>4076</v>
      </c>
      <c r="J2289" t="s">
        <v>4077</v>
      </c>
      <c r="K2289">
        <v>99</v>
      </c>
      <c r="L2289" t="s">
        <v>3999</v>
      </c>
    </row>
    <row r="2290" spans="1:12">
      <c r="A2290" s="15">
        <v>30101816</v>
      </c>
      <c r="B2290" t="s">
        <v>5450</v>
      </c>
      <c r="C2290" t="s">
        <v>5722</v>
      </c>
      <c r="D2290" t="s">
        <v>5467</v>
      </c>
      <c r="E2290" t="s">
        <v>5942</v>
      </c>
      <c r="F2290" t="s">
        <v>4073</v>
      </c>
      <c r="G2290" s="160" t="s">
        <v>4074</v>
      </c>
      <c r="H2290" t="s">
        <v>4075</v>
      </c>
      <c r="I2290" s="160" t="s">
        <v>4076</v>
      </c>
      <c r="J2290" t="s">
        <v>4077</v>
      </c>
      <c r="K2290">
        <v>99</v>
      </c>
      <c r="L2290" t="s">
        <v>3999</v>
      </c>
    </row>
    <row r="2291" spans="1:12">
      <c r="A2291" s="15">
        <v>30101817</v>
      </c>
      <c r="B2291" t="s">
        <v>5450</v>
      </c>
      <c r="C2291" t="s">
        <v>5722</v>
      </c>
      <c r="D2291" t="s">
        <v>5467</v>
      </c>
      <c r="E2291" t="s">
        <v>4080</v>
      </c>
      <c r="F2291" t="s">
        <v>5453</v>
      </c>
      <c r="G2291" s="160" t="s">
        <v>3997</v>
      </c>
      <c r="H2291" t="s">
        <v>5454</v>
      </c>
      <c r="I2291" s="160" t="s">
        <v>3995</v>
      </c>
      <c r="J2291" t="s">
        <v>5461</v>
      </c>
      <c r="K2291" s="160" t="s">
        <v>3995</v>
      </c>
      <c r="L2291" t="s">
        <v>5943</v>
      </c>
    </row>
    <row r="2292" spans="1:12">
      <c r="A2292" s="15">
        <v>30101818</v>
      </c>
      <c r="B2292" t="s">
        <v>5450</v>
      </c>
      <c r="C2292" t="s">
        <v>5722</v>
      </c>
      <c r="D2292" t="s">
        <v>5467</v>
      </c>
      <c r="E2292" t="s">
        <v>5944</v>
      </c>
      <c r="F2292" t="s">
        <v>5453</v>
      </c>
      <c r="G2292" s="160" t="s">
        <v>3997</v>
      </c>
      <c r="H2292" t="s">
        <v>5454</v>
      </c>
      <c r="I2292" s="160" t="s">
        <v>3995</v>
      </c>
      <c r="J2292" t="s">
        <v>5461</v>
      </c>
      <c r="K2292">
        <v>99</v>
      </c>
      <c r="L2292" t="s">
        <v>3999</v>
      </c>
    </row>
    <row r="2293" spans="1:12">
      <c r="A2293" s="15">
        <v>30101819</v>
      </c>
      <c r="B2293" t="s">
        <v>5450</v>
      </c>
      <c r="C2293" t="s">
        <v>5722</v>
      </c>
      <c r="D2293" t="s">
        <v>5467</v>
      </c>
      <c r="E2293" t="s">
        <v>4382</v>
      </c>
      <c r="F2293" t="s">
        <v>5453</v>
      </c>
      <c r="G2293" s="160" t="s">
        <v>3997</v>
      </c>
      <c r="H2293" t="s">
        <v>5454</v>
      </c>
      <c r="I2293" s="160" t="s">
        <v>3995</v>
      </c>
      <c r="J2293" t="s">
        <v>5461</v>
      </c>
      <c r="K2293">
        <v>99</v>
      </c>
      <c r="L2293" t="s">
        <v>3999</v>
      </c>
    </row>
    <row r="2294" spans="1:12">
      <c r="A2294" s="15">
        <v>30101820</v>
      </c>
      <c r="B2294" t="s">
        <v>5450</v>
      </c>
      <c r="C2294" t="s">
        <v>5722</v>
      </c>
      <c r="D2294" t="s">
        <v>5467</v>
      </c>
      <c r="E2294" t="s">
        <v>5945</v>
      </c>
      <c r="F2294" t="s">
        <v>5453</v>
      </c>
      <c r="G2294" s="160" t="s">
        <v>3997</v>
      </c>
      <c r="H2294" t="s">
        <v>5454</v>
      </c>
      <c r="I2294" s="160" t="s">
        <v>3995</v>
      </c>
      <c r="J2294" t="s">
        <v>5461</v>
      </c>
      <c r="K2294">
        <v>99</v>
      </c>
      <c r="L2294" t="s">
        <v>3999</v>
      </c>
    </row>
    <row r="2295" spans="1:12">
      <c r="A2295" s="15">
        <v>30101821</v>
      </c>
      <c r="B2295" t="s">
        <v>5450</v>
      </c>
      <c r="C2295" t="s">
        <v>5722</v>
      </c>
      <c r="D2295" t="s">
        <v>5467</v>
      </c>
      <c r="E2295" t="s">
        <v>5946</v>
      </c>
      <c r="F2295" t="s">
        <v>4073</v>
      </c>
      <c r="G2295" s="160" t="s">
        <v>4074</v>
      </c>
      <c r="H2295" t="s">
        <v>4075</v>
      </c>
      <c r="I2295" s="160" t="s">
        <v>4076</v>
      </c>
      <c r="J2295" t="s">
        <v>4077</v>
      </c>
      <c r="K2295">
        <v>99</v>
      </c>
      <c r="L2295" t="s">
        <v>3999</v>
      </c>
    </row>
    <row r="2296" spans="1:12">
      <c r="A2296" s="15">
        <v>30101822</v>
      </c>
      <c r="B2296" t="s">
        <v>5450</v>
      </c>
      <c r="C2296" t="s">
        <v>5722</v>
      </c>
      <c r="D2296" t="s">
        <v>5467</v>
      </c>
      <c r="E2296" t="s">
        <v>5947</v>
      </c>
      <c r="F2296" t="s">
        <v>5453</v>
      </c>
      <c r="G2296" s="160" t="s">
        <v>3997</v>
      </c>
      <c r="H2296" t="s">
        <v>5454</v>
      </c>
      <c r="I2296" s="160" t="s">
        <v>3995</v>
      </c>
      <c r="J2296" t="s">
        <v>5461</v>
      </c>
      <c r="K2296">
        <v>99</v>
      </c>
      <c r="L2296" t="s">
        <v>3999</v>
      </c>
    </row>
    <row r="2297" spans="1:12">
      <c r="A2297" s="15">
        <v>30101827</v>
      </c>
      <c r="B2297" t="s">
        <v>5450</v>
      </c>
      <c r="C2297" t="s">
        <v>5722</v>
      </c>
      <c r="D2297" t="s">
        <v>5467</v>
      </c>
      <c r="E2297" t="s">
        <v>5948</v>
      </c>
      <c r="F2297" t="s">
        <v>5453</v>
      </c>
      <c r="G2297" s="160" t="s">
        <v>3997</v>
      </c>
      <c r="H2297" t="s">
        <v>5454</v>
      </c>
      <c r="I2297" s="160" t="s">
        <v>3995</v>
      </c>
      <c r="J2297" t="s">
        <v>5461</v>
      </c>
      <c r="K2297">
        <v>99</v>
      </c>
      <c r="L2297" t="s">
        <v>3999</v>
      </c>
    </row>
    <row r="2298" spans="1:12">
      <c r="A2298" s="15">
        <v>30101832</v>
      </c>
      <c r="B2298" t="s">
        <v>5450</v>
      </c>
      <c r="C2298" t="s">
        <v>5722</v>
      </c>
      <c r="D2298" t="s">
        <v>5467</v>
      </c>
      <c r="E2298" t="s">
        <v>5949</v>
      </c>
      <c r="F2298" t="s">
        <v>5453</v>
      </c>
      <c r="G2298" s="160" t="s">
        <v>3997</v>
      </c>
      <c r="H2298" t="s">
        <v>5454</v>
      </c>
      <c r="I2298" s="160" t="s">
        <v>3995</v>
      </c>
      <c r="J2298" t="s">
        <v>5461</v>
      </c>
      <c r="K2298">
        <v>99</v>
      </c>
      <c r="L2298" t="s">
        <v>3999</v>
      </c>
    </row>
    <row r="2299" spans="1:12">
      <c r="A2299" s="15">
        <v>30101837</v>
      </c>
      <c r="B2299" t="s">
        <v>5450</v>
      </c>
      <c r="C2299" t="s">
        <v>5722</v>
      </c>
      <c r="D2299" t="s">
        <v>5467</v>
      </c>
      <c r="E2299" t="s">
        <v>5950</v>
      </c>
      <c r="F2299" t="s">
        <v>5453</v>
      </c>
      <c r="G2299" s="160" t="s">
        <v>3997</v>
      </c>
      <c r="H2299" t="s">
        <v>5454</v>
      </c>
      <c r="I2299" s="160" t="s">
        <v>3995</v>
      </c>
      <c r="J2299" t="s">
        <v>5461</v>
      </c>
      <c r="K2299">
        <v>99</v>
      </c>
      <c r="L2299" t="s">
        <v>3999</v>
      </c>
    </row>
    <row r="2300" spans="1:12">
      <c r="A2300" s="15">
        <v>30101838</v>
      </c>
      <c r="B2300" t="s">
        <v>5450</v>
      </c>
      <c r="C2300" t="s">
        <v>5722</v>
      </c>
      <c r="D2300" t="s">
        <v>5467</v>
      </c>
      <c r="E2300" t="s">
        <v>5951</v>
      </c>
      <c r="F2300" t="s">
        <v>5453</v>
      </c>
      <c r="G2300" s="160" t="s">
        <v>3997</v>
      </c>
      <c r="H2300" t="s">
        <v>5454</v>
      </c>
      <c r="I2300" s="160" t="s">
        <v>3995</v>
      </c>
      <c r="J2300" t="s">
        <v>5461</v>
      </c>
      <c r="K2300">
        <v>99</v>
      </c>
      <c r="L2300" t="s">
        <v>3999</v>
      </c>
    </row>
    <row r="2301" spans="1:12">
      <c r="A2301" s="15">
        <v>30101839</v>
      </c>
      <c r="B2301" t="s">
        <v>5450</v>
      </c>
      <c r="C2301" t="s">
        <v>5722</v>
      </c>
      <c r="D2301" t="s">
        <v>5467</v>
      </c>
      <c r="E2301" t="s">
        <v>5952</v>
      </c>
      <c r="F2301" t="s">
        <v>5453</v>
      </c>
      <c r="G2301" s="160" t="s">
        <v>3997</v>
      </c>
      <c r="H2301" t="s">
        <v>5454</v>
      </c>
      <c r="I2301" s="160" t="s">
        <v>3995</v>
      </c>
      <c r="J2301" t="s">
        <v>5461</v>
      </c>
      <c r="K2301">
        <v>99</v>
      </c>
      <c r="L2301" t="s">
        <v>3999</v>
      </c>
    </row>
    <row r="2302" spans="1:12">
      <c r="A2302" s="15">
        <v>30101840</v>
      </c>
      <c r="B2302" t="s">
        <v>5450</v>
      </c>
      <c r="C2302" t="s">
        <v>5722</v>
      </c>
      <c r="D2302" t="s">
        <v>5467</v>
      </c>
      <c r="E2302" t="s">
        <v>5953</v>
      </c>
      <c r="F2302" t="s">
        <v>4073</v>
      </c>
      <c r="G2302" s="160" t="s">
        <v>4074</v>
      </c>
      <c r="H2302" t="s">
        <v>4075</v>
      </c>
      <c r="I2302" s="160" t="s">
        <v>4076</v>
      </c>
      <c r="J2302" t="s">
        <v>4077</v>
      </c>
      <c r="K2302">
        <v>99</v>
      </c>
      <c r="L2302" t="s">
        <v>3999</v>
      </c>
    </row>
    <row r="2303" spans="1:12">
      <c r="A2303" s="15">
        <v>30101842</v>
      </c>
      <c r="B2303" t="s">
        <v>5450</v>
      </c>
      <c r="C2303" t="s">
        <v>5722</v>
      </c>
      <c r="D2303" t="s">
        <v>5467</v>
      </c>
      <c r="E2303" t="s">
        <v>5954</v>
      </c>
      <c r="F2303" t="s">
        <v>5453</v>
      </c>
      <c r="G2303" s="160" t="s">
        <v>3997</v>
      </c>
      <c r="H2303" t="s">
        <v>5454</v>
      </c>
      <c r="I2303" s="160" t="s">
        <v>3995</v>
      </c>
      <c r="J2303" t="s">
        <v>5461</v>
      </c>
      <c r="K2303">
        <v>99</v>
      </c>
      <c r="L2303" t="s">
        <v>3999</v>
      </c>
    </row>
    <row r="2304" spans="1:12">
      <c r="A2304" s="15">
        <v>30101847</v>
      </c>
      <c r="B2304" t="s">
        <v>5450</v>
      </c>
      <c r="C2304" t="s">
        <v>5722</v>
      </c>
      <c r="D2304" t="s">
        <v>5467</v>
      </c>
      <c r="E2304" t="s">
        <v>5955</v>
      </c>
      <c r="F2304" t="s">
        <v>5453</v>
      </c>
      <c r="G2304" s="160" t="s">
        <v>3997</v>
      </c>
      <c r="H2304" t="s">
        <v>5454</v>
      </c>
      <c r="I2304" s="160" t="s">
        <v>3995</v>
      </c>
      <c r="J2304" t="s">
        <v>5461</v>
      </c>
      <c r="K2304">
        <v>99</v>
      </c>
      <c r="L2304" t="s">
        <v>3999</v>
      </c>
    </row>
    <row r="2305" spans="1:12">
      <c r="A2305" s="15">
        <v>30101849</v>
      </c>
      <c r="B2305" t="s">
        <v>5450</v>
      </c>
      <c r="C2305" t="s">
        <v>5722</v>
      </c>
      <c r="D2305" t="s">
        <v>5467</v>
      </c>
      <c r="E2305" t="s">
        <v>5956</v>
      </c>
      <c r="F2305" t="s">
        <v>5453</v>
      </c>
      <c r="G2305" s="160" t="s">
        <v>3997</v>
      </c>
      <c r="H2305" t="s">
        <v>5454</v>
      </c>
      <c r="I2305" s="160" t="s">
        <v>3995</v>
      </c>
      <c r="J2305" t="s">
        <v>5461</v>
      </c>
      <c r="K2305">
        <v>99</v>
      </c>
      <c r="L2305" t="s">
        <v>3999</v>
      </c>
    </row>
    <row r="2306" spans="1:12">
      <c r="A2306" s="15">
        <v>30101852</v>
      </c>
      <c r="B2306" t="s">
        <v>5450</v>
      </c>
      <c r="C2306" t="s">
        <v>5722</v>
      </c>
      <c r="D2306" t="s">
        <v>5467</v>
      </c>
      <c r="E2306" t="s">
        <v>5957</v>
      </c>
      <c r="F2306" t="s">
        <v>5453</v>
      </c>
      <c r="G2306" s="160" t="s">
        <v>3997</v>
      </c>
      <c r="H2306" t="s">
        <v>5454</v>
      </c>
      <c r="I2306" s="160" t="s">
        <v>3995</v>
      </c>
      <c r="J2306" t="s">
        <v>5461</v>
      </c>
      <c r="K2306">
        <v>99</v>
      </c>
      <c r="L2306" t="s">
        <v>3999</v>
      </c>
    </row>
    <row r="2307" spans="1:12">
      <c r="A2307" s="15">
        <v>30101860</v>
      </c>
      <c r="B2307" t="s">
        <v>5450</v>
      </c>
      <c r="C2307" t="s">
        <v>5722</v>
      </c>
      <c r="D2307" t="s">
        <v>5467</v>
      </c>
      <c r="E2307" t="s">
        <v>5958</v>
      </c>
      <c r="F2307" t="s">
        <v>5453</v>
      </c>
      <c r="G2307" s="160" t="s">
        <v>3997</v>
      </c>
      <c r="H2307" t="s">
        <v>5454</v>
      </c>
      <c r="I2307" s="160" t="s">
        <v>3995</v>
      </c>
      <c r="J2307" t="s">
        <v>5461</v>
      </c>
      <c r="K2307">
        <v>99</v>
      </c>
      <c r="L2307" t="s">
        <v>3999</v>
      </c>
    </row>
    <row r="2308" spans="1:12">
      <c r="A2308" s="15">
        <v>30101861</v>
      </c>
      <c r="B2308" t="s">
        <v>5450</v>
      </c>
      <c r="C2308" t="s">
        <v>5722</v>
      </c>
      <c r="D2308" t="s">
        <v>5467</v>
      </c>
      <c r="E2308" t="s">
        <v>5959</v>
      </c>
      <c r="F2308" t="s">
        <v>5453</v>
      </c>
      <c r="G2308" s="160" t="s">
        <v>3997</v>
      </c>
      <c r="H2308" t="s">
        <v>5454</v>
      </c>
      <c r="I2308" s="160" t="s">
        <v>3995</v>
      </c>
      <c r="J2308" t="s">
        <v>5461</v>
      </c>
      <c r="K2308">
        <v>99</v>
      </c>
      <c r="L2308" t="s">
        <v>3999</v>
      </c>
    </row>
    <row r="2309" spans="1:12">
      <c r="A2309" s="15">
        <v>30101863</v>
      </c>
      <c r="B2309" t="s">
        <v>5450</v>
      </c>
      <c r="C2309" t="s">
        <v>5722</v>
      </c>
      <c r="D2309" t="s">
        <v>5467</v>
      </c>
      <c r="E2309" t="s">
        <v>5936</v>
      </c>
      <c r="F2309" t="s">
        <v>5453</v>
      </c>
      <c r="G2309" s="160" t="s">
        <v>3997</v>
      </c>
      <c r="H2309" t="s">
        <v>5454</v>
      </c>
      <c r="I2309" s="160" t="s">
        <v>3995</v>
      </c>
      <c r="J2309" t="s">
        <v>5461</v>
      </c>
      <c r="K2309">
        <v>99</v>
      </c>
      <c r="L2309" t="s">
        <v>3999</v>
      </c>
    </row>
    <row r="2310" spans="1:12">
      <c r="A2310" s="15">
        <v>30101864</v>
      </c>
      <c r="B2310" t="s">
        <v>5450</v>
      </c>
      <c r="C2310" t="s">
        <v>5722</v>
      </c>
      <c r="D2310" t="s">
        <v>5467</v>
      </c>
      <c r="E2310" t="s">
        <v>5960</v>
      </c>
      <c r="F2310" t="s">
        <v>4073</v>
      </c>
      <c r="G2310" s="160" t="s">
        <v>4074</v>
      </c>
      <c r="H2310" t="s">
        <v>4075</v>
      </c>
      <c r="I2310" s="160" t="s">
        <v>4076</v>
      </c>
      <c r="J2310" t="s">
        <v>4077</v>
      </c>
      <c r="K2310">
        <v>99</v>
      </c>
      <c r="L2310" t="s">
        <v>3999</v>
      </c>
    </row>
    <row r="2311" spans="1:12">
      <c r="A2311" s="15">
        <v>30101865</v>
      </c>
      <c r="B2311" t="s">
        <v>5450</v>
      </c>
      <c r="C2311" t="s">
        <v>5722</v>
      </c>
      <c r="D2311" t="s">
        <v>5467</v>
      </c>
      <c r="E2311" t="s">
        <v>5961</v>
      </c>
      <c r="F2311" t="s">
        <v>4073</v>
      </c>
      <c r="G2311" s="160" t="s">
        <v>4074</v>
      </c>
      <c r="H2311" t="s">
        <v>4075</v>
      </c>
      <c r="I2311" s="160" t="s">
        <v>4076</v>
      </c>
      <c r="J2311" t="s">
        <v>4077</v>
      </c>
      <c r="K2311">
        <v>99</v>
      </c>
      <c r="L2311" t="s">
        <v>3999</v>
      </c>
    </row>
    <row r="2312" spans="1:12">
      <c r="A2312" s="15">
        <v>30101866</v>
      </c>
      <c r="B2312" t="s">
        <v>5450</v>
      </c>
      <c r="C2312" t="s">
        <v>5722</v>
      </c>
      <c r="D2312" t="s">
        <v>5467</v>
      </c>
      <c r="E2312" t="s">
        <v>5962</v>
      </c>
      <c r="F2312" t="s">
        <v>4073</v>
      </c>
      <c r="G2312" s="160" t="s">
        <v>4074</v>
      </c>
      <c r="H2312" t="s">
        <v>4075</v>
      </c>
      <c r="I2312" s="160" t="s">
        <v>4005</v>
      </c>
      <c r="J2312" t="s">
        <v>5174</v>
      </c>
      <c r="K2312">
        <v>99</v>
      </c>
      <c r="L2312" t="s">
        <v>3999</v>
      </c>
    </row>
    <row r="2313" spans="1:12">
      <c r="A2313" s="15">
        <v>30101870</v>
      </c>
      <c r="B2313" t="s">
        <v>5450</v>
      </c>
      <c r="C2313" t="s">
        <v>5722</v>
      </c>
      <c r="D2313" t="s">
        <v>5467</v>
      </c>
      <c r="E2313" t="s">
        <v>5963</v>
      </c>
      <c r="F2313" t="s">
        <v>5453</v>
      </c>
      <c r="G2313" s="160" t="s">
        <v>3997</v>
      </c>
      <c r="H2313" t="s">
        <v>5454</v>
      </c>
      <c r="I2313" s="160" t="s">
        <v>3995</v>
      </c>
      <c r="J2313" t="s">
        <v>5461</v>
      </c>
      <c r="K2313">
        <v>99</v>
      </c>
      <c r="L2313" t="s">
        <v>3999</v>
      </c>
    </row>
    <row r="2314" spans="1:12">
      <c r="A2314" s="15">
        <v>30101871</v>
      </c>
      <c r="B2314" t="s">
        <v>5450</v>
      </c>
      <c r="C2314" t="s">
        <v>5722</v>
      </c>
      <c r="D2314" t="s">
        <v>5467</v>
      </c>
      <c r="E2314" t="s">
        <v>5964</v>
      </c>
      <c r="F2314" t="s">
        <v>5453</v>
      </c>
      <c r="G2314" s="160" t="s">
        <v>3997</v>
      </c>
      <c r="H2314" t="s">
        <v>5454</v>
      </c>
      <c r="I2314" s="160" t="s">
        <v>3995</v>
      </c>
      <c r="J2314" t="s">
        <v>5461</v>
      </c>
      <c r="K2314">
        <v>99</v>
      </c>
      <c r="L2314" t="s">
        <v>3999</v>
      </c>
    </row>
    <row r="2315" spans="1:12">
      <c r="A2315" s="15">
        <v>30101872</v>
      </c>
      <c r="B2315" t="s">
        <v>5450</v>
      </c>
      <c r="C2315" t="s">
        <v>5722</v>
      </c>
      <c r="D2315" t="s">
        <v>5467</v>
      </c>
      <c r="E2315" t="s">
        <v>5965</v>
      </c>
      <c r="F2315" t="s">
        <v>5453</v>
      </c>
      <c r="G2315" s="160" t="s">
        <v>3997</v>
      </c>
      <c r="H2315" t="s">
        <v>5454</v>
      </c>
      <c r="I2315" s="160" t="s">
        <v>3995</v>
      </c>
      <c r="J2315" t="s">
        <v>5461</v>
      </c>
      <c r="K2315">
        <v>99</v>
      </c>
      <c r="L2315" t="s">
        <v>3999</v>
      </c>
    </row>
    <row r="2316" spans="1:12">
      <c r="A2316" s="15">
        <v>30101880</v>
      </c>
      <c r="B2316" t="s">
        <v>5450</v>
      </c>
      <c r="C2316" t="s">
        <v>5722</v>
      </c>
      <c r="D2316" t="s">
        <v>5467</v>
      </c>
      <c r="E2316" t="s">
        <v>5966</v>
      </c>
      <c r="F2316" t="s">
        <v>5453</v>
      </c>
      <c r="G2316" s="160" t="s">
        <v>3997</v>
      </c>
      <c r="H2316" t="s">
        <v>5454</v>
      </c>
      <c r="I2316" s="160" t="s">
        <v>3995</v>
      </c>
      <c r="J2316" t="s">
        <v>5461</v>
      </c>
      <c r="K2316">
        <v>99</v>
      </c>
      <c r="L2316" t="s">
        <v>3999</v>
      </c>
    </row>
    <row r="2317" spans="1:12">
      <c r="A2317" s="15">
        <v>30101881</v>
      </c>
      <c r="B2317" t="s">
        <v>5450</v>
      </c>
      <c r="C2317" t="s">
        <v>5722</v>
      </c>
      <c r="D2317" t="s">
        <v>5467</v>
      </c>
      <c r="E2317" t="s">
        <v>5967</v>
      </c>
      <c r="F2317" t="s">
        <v>5453</v>
      </c>
      <c r="G2317" s="160" t="s">
        <v>3997</v>
      </c>
      <c r="H2317" t="s">
        <v>5454</v>
      </c>
      <c r="I2317" s="160" t="s">
        <v>3995</v>
      </c>
      <c r="J2317" t="s">
        <v>5461</v>
      </c>
      <c r="K2317">
        <v>99</v>
      </c>
      <c r="L2317" t="s">
        <v>3999</v>
      </c>
    </row>
    <row r="2318" spans="1:12">
      <c r="A2318" s="15">
        <v>30101882</v>
      </c>
      <c r="B2318" t="s">
        <v>5450</v>
      </c>
      <c r="C2318" t="s">
        <v>5722</v>
      </c>
      <c r="D2318" t="s">
        <v>5467</v>
      </c>
      <c r="E2318" t="s">
        <v>5968</v>
      </c>
      <c r="F2318" t="s">
        <v>5453</v>
      </c>
      <c r="G2318" s="160" t="s">
        <v>3997</v>
      </c>
      <c r="H2318" t="s">
        <v>5454</v>
      </c>
      <c r="I2318" s="160" t="s">
        <v>3995</v>
      </c>
      <c r="J2318" t="s">
        <v>5461</v>
      </c>
      <c r="K2318">
        <v>99</v>
      </c>
      <c r="L2318" t="s">
        <v>3999</v>
      </c>
    </row>
    <row r="2319" spans="1:12">
      <c r="A2319" s="15">
        <v>30101883</v>
      </c>
      <c r="B2319" t="s">
        <v>5450</v>
      </c>
      <c r="C2319" t="s">
        <v>5722</v>
      </c>
      <c r="D2319" t="s">
        <v>5467</v>
      </c>
      <c r="E2319" t="s">
        <v>5969</v>
      </c>
      <c r="F2319" t="s">
        <v>4073</v>
      </c>
      <c r="G2319" s="160" t="s">
        <v>4074</v>
      </c>
      <c r="H2319" t="s">
        <v>4075</v>
      </c>
      <c r="I2319" s="160" t="s">
        <v>4076</v>
      </c>
      <c r="J2319" t="s">
        <v>4077</v>
      </c>
      <c r="K2319">
        <v>99</v>
      </c>
      <c r="L2319" t="s">
        <v>3999</v>
      </c>
    </row>
    <row r="2320" spans="1:12">
      <c r="A2320" s="15">
        <v>30101884</v>
      </c>
      <c r="B2320" t="s">
        <v>5450</v>
      </c>
      <c r="C2320" t="s">
        <v>5722</v>
      </c>
      <c r="D2320" t="s">
        <v>5467</v>
      </c>
      <c r="E2320" t="s">
        <v>5970</v>
      </c>
      <c r="F2320" t="s">
        <v>4073</v>
      </c>
      <c r="G2320" s="160" t="s">
        <v>4074</v>
      </c>
      <c r="H2320" t="s">
        <v>4075</v>
      </c>
      <c r="I2320" s="160" t="s">
        <v>4005</v>
      </c>
      <c r="J2320" t="s">
        <v>5174</v>
      </c>
      <c r="K2320">
        <v>99</v>
      </c>
      <c r="L2320" t="s">
        <v>3999</v>
      </c>
    </row>
    <row r="2321" spans="1:12">
      <c r="A2321" s="15">
        <v>30101885</v>
      </c>
      <c r="B2321" t="s">
        <v>5450</v>
      </c>
      <c r="C2321" t="s">
        <v>5722</v>
      </c>
      <c r="D2321" t="s">
        <v>5467</v>
      </c>
      <c r="E2321" t="s">
        <v>5971</v>
      </c>
      <c r="F2321" t="s">
        <v>5453</v>
      </c>
      <c r="G2321" s="160" t="s">
        <v>3997</v>
      </c>
      <c r="H2321" t="s">
        <v>5454</v>
      </c>
      <c r="I2321" s="160" t="s">
        <v>3995</v>
      </c>
      <c r="J2321" t="s">
        <v>5461</v>
      </c>
      <c r="K2321">
        <v>99</v>
      </c>
      <c r="L2321" t="s">
        <v>3999</v>
      </c>
    </row>
    <row r="2322" spans="1:12">
      <c r="A2322" s="15">
        <v>30101890</v>
      </c>
      <c r="B2322" t="s">
        <v>5450</v>
      </c>
      <c r="C2322" t="s">
        <v>5722</v>
      </c>
      <c r="D2322" t="s">
        <v>5467</v>
      </c>
      <c r="E2322" t="s">
        <v>5972</v>
      </c>
      <c r="F2322" t="s">
        <v>5453</v>
      </c>
      <c r="G2322" s="160" t="s">
        <v>3997</v>
      </c>
      <c r="H2322" t="s">
        <v>5454</v>
      </c>
      <c r="I2322" s="160" t="s">
        <v>3995</v>
      </c>
      <c r="J2322" t="s">
        <v>5461</v>
      </c>
      <c r="K2322">
        <v>99</v>
      </c>
      <c r="L2322" t="s">
        <v>3999</v>
      </c>
    </row>
    <row r="2323" spans="1:12">
      <c r="A2323" s="15">
        <v>30101891</v>
      </c>
      <c r="B2323" t="s">
        <v>5450</v>
      </c>
      <c r="C2323" t="s">
        <v>5722</v>
      </c>
      <c r="D2323" t="s">
        <v>5467</v>
      </c>
      <c r="E2323" t="s">
        <v>5973</v>
      </c>
      <c r="F2323" t="s">
        <v>5453</v>
      </c>
      <c r="G2323" s="160" t="s">
        <v>3997</v>
      </c>
      <c r="H2323" t="s">
        <v>5454</v>
      </c>
      <c r="I2323" s="160" t="s">
        <v>3995</v>
      </c>
      <c r="J2323" t="s">
        <v>5461</v>
      </c>
      <c r="K2323">
        <v>99</v>
      </c>
      <c r="L2323" t="s">
        <v>3999</v>
      </c>
    </row>
    <row r="2324" spans="1:12">
      <c r="A2324" s="15">
        <v>30101892</v>
      </c>
      <c r="B2324" t="s">
        <v>5450</v>
      </c>
      <c r="C2324" t="s">
        <v>5722</v>
      </c>
      <c r="D2324" t="s">
        <v>5467</v>
      </c>
      <c r="E2324" t="s">
        <v>5974</v>
      </c>
      <c r="F2324" t="s">
        <v>5453</v>
      </c>
      <c r="G2324" s="160" t="s">
        <v>3997</v>
      </c>
      <c r="H2324" t="s">
        <v>5454</v>
      </c>
      <c r="I2324" s="160" t="s">
        <v>3995</v>
      </c>
      <c r="J2324" t="s">
        <v>5461</v>
      </c>
      <c r="K2324" s="160" t="s">
        <v>4009</v>
      </c>
      <c r="L2324" t="s">
        <v>5934</v>
      </c>
    </row>
    <row r="2325" spans="1:12">
      <c r="A2325" s="15">
        <v>30101893</v>
      </c>
      <c r="B2325" t="s">
        <v>5450</v>
      </c>
      <c r="C2325" t="s">
        <v>5722</v>
      </c>
      <c r="D2325" t="s">
        <v>5467</v>
      </c>
      <c r="E2325" t="s">
        <v>5724</v>
      </c>
      <c r="F2325" t="s">
        <v>4073</v>
      </c>
      <c r="G2325" s="160" t="s">
        <v>4074</v>
      </c>
      <c r="H2325" t="s">
        <v>4075</v>
      </c>
      <c r="I2325" s="160" t="s">
        <v>4076</v>
      </c>
      <c r="J2325" t="s">
        <v>4077</v>
      </c>
      <c r="K2325">
        <v>99</v>
      </c>
      <c r="L2325" t="s">
        <v>3999</v>
      </c>
    </row>
    <row r="2326" spans="1:12">
      <c r="A2326" s="15">
        <v>30101894</v>
      </c>
      <c r="B2326" t="s">
        <v>5450</v>
      </c>
      <c r="C2326" t="s">
        <v>5722</v>
      </c>
      <c r="D2326" t="s">
        <v>5467</v>
      </c>
      <c r="E2326" t="s">
        <v>4071</v>
      </c>
      <c r="F2326" t="s">
        <v>4073</v>
      </c>
      <c r="G2326" s="160" t="s">
        <v>4074</v>
      </c>
      <c r="H2326" t="s">
        <v>4075</v>
      </c>
      <c r="I2326" s="160" t="s">
        <v>4076</v>
      </c>
      <c r="J2326" t="s">
        <v>4077</v>
      </c>
      <c r="K2326">
        <v>99</v>
      </c>
      <c r="L2326" t="s">
        <v>3999</v>
      </c>
    </row>
    <row r="2327" spans="1:12">
      <c r="A2327" s="15">
        <v>30101899</v>
      </c>
      <c r="B2327" t="s">
        <v>5450</v>
      </c>
      <c r="C2327" t="s">
        <v>5722</v>
      </c>
      <c r="D2327" t="s">
        <v>5467</v>
      </c>
      <c r="E2327" t="s">
        <v>5975</v>
      </c>
      <c r="F2327" t="s">
        <v>5453</v>
      </c>
      <c r="G2327" s="160" t="s">
        <v>3997</v>
      </c>
      <c r="H2327" t="s">
        <v>5454</v>
      </c>
      <c r="I2327" s="160" t="s">
        <v>3995</v>
      </c>
      <c r="J2327" t="s">
        <v>5461</v>
      </c>
      <c r="K2327" s="160" t="s">
        <v>4009</v>
      </c>
      <c r="L2327" t="s">
        <v>5934</v>
      </c>
    </row>
    <row r="2328" spans="1:12">
      <c r="A2328" s="15">
        <v>30101901</v>
      </c>
      <c r="B2328" t="s">
        <v>5450</v>
      </c>
      <c r="C2328" t="s">
        <v>5722</v>
      </c>
      <c r="D2328" t="s">
        <v>5976</v>
      </c>
      <c r="E2328" t="s">
        <v>5977</v>
      </c>
      <c r="F2328" t="s">
        <v>5453</v>
      </c>
      <c r="G2328" s="160" t="s">
        <v>3997</v>
      </c>
      <c r="H2328" t="s">
        <v>5454</v>
      </c>
      <c r="I2328" s="160" t="s">
        <v>4007</v>
      </c>
      <c r="J2328" t="s">
        <v>5455</v>
      </c>
      <c r="K2328" s="160" t="s">
        <v>4198</v>
      </c>
      <c r="L2328" t="s">
        <v>5728</v>
      </c>
    </row>
    <row r="2329" spans="1:12">
      <c r="A2329" s="15">
        <v>30101902</v>
      </c>
      <c r="B2329" t="s">
        <v>5450</v>
      </c>
      <c r="C2329" t="s">
        <v>5722</v>
      </c>
      <c r="D2329" t="s">
        <v>5976</v>
      </c>
      <c r="E2329" t="s">
        <v>5978</v>
      </c>
      <c r="F2329" t="s">
        <v>5453</v>
      </c>
      <c r="G2329" s="160" t="s">
        <v>3997</v>
      </c>
      <c r="H2329" t="s">
        <v>5454</v>
      </c>
      <c r="I2329" s="160" t="s">
        <v>4007</v>
      </c>
      <c r="J2329" t="s">
        <v>5455</v>
      </c>
      <c r="K2329">
        <v>99</v>
      </c>
      <c r="L2329" t="s">
        <v>3999</v>
      </c>
    </row>
    <row r="2330" spans="1:12">
      <c r="A2330" s="15">
        <v>30101904</v>
      </c>
      <c r="B2330" t="s">
        <v>5450</v>
      </c>
      <c r="C2330" t="s">
        <v>5722</v>
      </c>
      <c r="D2330" t="s">
        <v>5976</v>
      </c>
      <c r="E2330" t="s">
        <v>5979</v>
      </c>
      <c r="F2330" t="s">
        <v>5453</v>
      </c>
      <c r="G2330" s="160" t="s">
        <v>3997</v>
      </c>
      <c r="H2330" t="s">
        <v>5454</v>
      </c>
      <c r="I2330" s="160" t="s">
        <v>4007</v>
      </c>
      <c r="J2330" t="s">
        <v>5455</v>
      </c>
      <c r="K2330" s="160" t="s">
        <v>4076</v>
      </c>
      <c r="L2330" t="s">
        <v>5980</v>
      </c>
    </row>
    <row r="2331" spans="1:12">
      <c r="A2331" s="15">
        <v>30101905</v>
      </c>
      <c r="B2331" t="s">
        <v>5450</v>
      </c>
      <c r="C2331" t="s">
        <v>5722</v>
      </c>
      <c r="D2331" t="s">
        <v>5976</v>
      </c>
      <c r="E2331" t="s">
        <v>5981</v>
      </c>
      <c r="F2331" t="s">
        <v>5453</v>
      </c>
      <c r="G2331" s="160" t="s">
        <v>3997</v>
      </c>
      <c r="H2331" t="s">
        <v>5454</v>
      </c>
      <c r="I2331" s="160" t="s">
        <v>4007</v>
      </c>
      <c r="J2331" t="s">
        <v>5455</v>
      </c>
      <c r="K2331">
        <v>99</v>
      </c>
      <c r="L2331" t="s">
        <v>3999</v>
      </c>
    </row>
    <row r="2332" spans="1:12">
      <c r="A2332" s="15">
        <v>30101906</v>
      </c>
      <c r="B2332" t="s">
        <v>5450</v>
      </c>
      <c r="C2332" t="s">
        <v>5722</v>
      </c>
      <c r="D2332" t="s">
        <v>5976</v>
      </c>
      <c r="E2332" t="s">
        <v>5982</v>
      </c>
      <c r="F2332" t="s">
        <v>5453</v>
      </c>
      <c r="G2332" s="160" t="s">
        <v>3997</v>
      </c>
      <c r="H2332" t="s">
        <v>5454</v>
      </c>
      <c r="I2332" s="160" t="s">
        <v>4007</v>
      </c>
      <c r="J2332" t="s">
        <v>5455</v>
      </c>
      <c r="K2332">
        <v>99</v>
      </c>
      <c r="L2332" t="s">
        <v>3999</v>
      </c>
    </row>
    <row r="2333" spans="1:12">
      <c r="A2333" s="15">
        <v>30101907</v>
      </c>
      <c r="B2333" t="s">
        <v>5450</v>
      </c>
      <c r="C2333" t="s">
        <v>5722</v>
      </c>
      <c r="D2333" t="s">
        <v>5976</v>
      </c>
      <c r="E2333" t="s">
        <v>5983</v>
      </c>
      <c r="F2333" t="s">
        <v>5453</v>
      </c>
      <c r="G2333" s="160" t="s">
        <v>3997</v>
      </c>
      <c r="H2333" t="s">
        <v>5454</v>
      </c>
      <c r="I2333" s="160" t="s">
        <v>4007</v>
      </c>
      <c r="J2333" t="s">
        <v>5455</v>
      </c>
      <c r="K2333" s="160" t="s">
        <v>4076</v>
      </c>
      <c r="L2333" t="s">
        <v>5980</v>
      </c>
    </row>
    <row r="2334" spans="1:12">
      <c r="A2334" s="15">
        <v>30101908</v>
      </c>
      <c r="B2334" t="s">
        <v>5450</v>
      </c>
      <c r="C2334" t="s">
        <v>5722</v>
      </c>
      <c r="D2334" t="s">
        <v>5976</v>
      </c>
      <c r="E2334" t="s">
        <v>4607</v>
      </c>
      <c r="F2334" t="s">
        <v>5453</v>
      </c>
      <c r="G2334" s="160" t="s">
        <v>3997</v>
      </c>
      <c r="H2334" t="s">
        <v>5454</v>
      </c>
      <c r="I2334" s="160" t="s">
        <v>4007</v>
      </c>
      <c r="J2334" t="s">
        <v>5455</v>
      </c>
      <c r="K2334">
        <v>99</v>
      </c>
      <c r="L2334" t="s">
        <v>3999</v>
      </c>
    </row>
    <row r="2335" spans="1:12">
      <c r="A2335" s="15">
        <v>30101909</v>
      </c>
      <c r="B2335" t="s">
        <v>5450</v>
      </c>
      <c r="C2335" t="s">
        <v>5722</v>
      </c>
      <c r="D2335" t="s">
        <v>5976</v>
      </c>
      <c r="E2335" t="s">
        <v>5984</v>
      </c>
      <c r="F2335" t="s">
        <v>5453</v>
      </c>
      <c r="G2335" s="160" t="s">
        <v>3997</v>
      </c>
      <c r="H2335" t="s">
        <v>5454</v>
      </c>
      <c r="I2335" s="160" t="s">
        <v>4007</v>
      </c>
      <c r="J2335" t="s">
        <v>5455</v>
      </c>
      <c r="K2335">
        <v>99</v>
      </c>
      <c r="L2335" t="s">
        <v>3999</v>
      </c>
    </row>
    <row r="2336" spans="1:12">
      <c r="A2336" s="15">
        <v>30102001</v>
      </c>
      <c r="B2336" t="s">
        <v>5450</v>
      </c>
      <c r="C2336" t="s">
        <v>5722</v>
      </c>
      <c r="D2336" t="s">
        <v>5985</v>
      </c>
      <c r="E2336" t="s">
        <v>5986</v>
      </c>
      <c r="F2336" t="s">
        <v>5453</v>
      </c>
      <c r="G2336" s="160" t="s">
        <v>3997</v>
      </c>
      <c r="H2336" t="s">
        <v>5454</v>
      </c>
      <c r="I2336" s="160" t="s">
        <v>4076</v>
      </c>
      <c r="J2336" t="s">
        <v>5743</v>
      </c>
      <c r="K2336" s="160" t="s">
        <v>4009</v>
      </c>
      <c r="L2336" t="s">
        <v>5987</v>
      </c>
    </row>
    <row r="2337" spans="1:12">
      <c r="A2337" s="15">
        <v>30102002</v>
      </c>
      <c r="B2337" t="s">
        <v>5450</v>
      </c>
      <c r="C2337" t="s">
        <v>5722</v>
      </c>
      <c r="D2337" t="s">
        <v>5985</v>
      </c>
      <c r="E2337" t="s">
        <v>5988</v>
      </c>
      <c r="F2337" t="s">
        <v>5453</v>
      </c>
      <c r="G2337" s="160" t="s">
        <v>3997</v>
      </c>
      <c r="H2337" t="s">
        <v>5454</v>
      </c>
      <c r="I2337" s="160" t="s">
        <v>4076</v>
      </c>
      <c r="J2337" t="s">
        <v>5743</v>
      </c>
      <c r="K2337" s="160" t="s">
        <v>4009</v>
      </c>
      <c r="L2337" t="s">
        <v>5987</v>
      </c>
    </row>
    <row r="2338" spans="1:12">
      <c r="A2338" s="15">
        <v>30102003</v>
      </c>
      <c r="B2338" t="s">
        <v>5450</v>
      </c>
      <c r="C2338" t="s">
        <v>5722</v>
      </c>
      <c r="D2338" t="s">
        <v>5985</v>
      </c>
      <c r="E2338" t="s">
        <v>5989</v>
      </c>
      <c r="F2338" t="s">
        <v>5453</v>
      </c>
      <c r="G2338" s="160" t="s">
        <v>3997</v>
      </c>
      <c r="H2338" t="s">
        <v>5454</v>
      </c>
      <c r="I2338" s="160" t="s">
        <v>4076</v>
      </c>
      <c r="J2338" t="s">
        <v>5743</v>
      </c>
      <c r="K2338" s="160" t="s">
        <v>4009</v>
      </c>
      <c r="L2338" t="s">
        <v>5987</v>
      </c>
    </row>
    <row r="2339" spans="1:12">
      <c r="A2339" s="15">
        <v>30102004</v>
      </c>
      <c r="B2339" t="s">
        <v>5450</v>
      </c>
      <c r="C2339" t="s">
        <v>5722</v>
      </c>
      <c r="D2339" t="s">
        <v>5985</v>
      </c>
      <c r="E2339" t="s">
        <v>5990</v>
      </c>
      <c r="F2339" t="s">
        <v>5453</v>
      </c>
      <c r="G2339" s="160" t="s">
        <v>3997</v>
      </c>
      <c r="H2339" t="s">
        <v>5454</v>
      </c>
      <c r="I2339" s="160" t="s">
        <v>4076</v>
      </c>
      <c r="J2339" t="s">
        <v>5743</v>
      </c>
      <c r="K2339" s="160" t="s">
        <v>4009</v>
      </c>
      <c r="L2339" t="s">
        <v>5987</v>
      </c>
    </row>
    <row r="2340" spans="1:12">
      <c r="A2340" s="15">
        <v>30102005</v>
      </c>
      <c r="B2340" t="s">
        <v>5450</v>
      </c>
      <c r="C2340" t="s">
        <v>5722</v>
      </c>
      <c r="D2340" t="s">
        <v>5985</v>
      </c>
      <c r="E2340" t="s">
        <v>5991</v>
      </c>
      <c r="F2340" t="s">
        <v>5453</v>
      </c>
      <c r="G2340" s="160" t="s">
        <v>3997</v>
      </c>
      <c r="H2340" t="s">
        <v>5454</v>
      </c>
      <c r="I2340" s="160" t="s">
        <v>4076</v>
      </c>
      <c r="J2340" t="s">
        <v>5743</v>
      </c>
      <c r="K2340" s="160" t="s">
        <v>4009</v>
      </c>
      <c r="L2340" t="s">
        <v>5987</v>
      </c>
    </row>
    <row r="2341" spans="1:12">
      <c r="A2341" s="15">
        <v>30102015</v>
      </c>
      <c r="B2341" t="s">
        <v>5450</v>
      </c>
      <c r="C2341" t="s">
        <v>5722</v>
      </c>
      <c r="D2341" t="s">
        <v>5985</v>
      </c>
      <c r="E2341" t="s">
        <v>5859</v>
      </c>
      <c r="F2341" t="s">
        <v>4073</v>
      </c>
      <c r="G2341" s="160" t="s">
        <v>4074</v>
      </c>
      <c r="H2341" t="s">
        <v>4075</v>
      </c>
      <c r="I2341" s="160" t="s">
        <v>4076</v>
      </c>
      <c r="J2341" t="s">
        <v>4077</v>
      </c>
      <c r="K2341">
        <v>99</v>
      </c>
      <c r="L2341" t="s">
        <v>3999</v>
      </c>
    </row>
    <row r="2342" spans="1:12">
      <c r="A2342" s="15">
        <v>30102017</v>
      </c>
      <c r="B2342" t="s">
        <v>5450</v>
      </c>
      <c r="C2342" t="s">
        <v>5722</v>
      </c>
      <c r="D2342" t="s">
        <v>5985</v>
      </c>
      <c r="E2342" t="s">
        <v>5861</v>
      </c>
      <c r="F2342" t="s">
        <v>4073</v>
      </c>
      <c r="G2342" s="160" t="s">
        <v>4074</v>
      </c>
      <c r="H2342" t="s">
        <v>4075</v>
      </c>
      <c r="I2342" s="160" t="s">
        <v>4076</v>
      </c>
      <c r="J2342" t="s">
        <v>4077</v>
      </c>
      <c r="K2342">
        <v>99</v>
      </c>
      <c r="L2342" t="s">
        <v>3999</v>
      </c>
    </row>
    <row r="2343" spans="1:12">
      <c r="A2343" s="15">
        <v>30102018</v>
      </c>
      <c r="B2343" t="s">
        <v>5450</v>
      </c>
      <c r="C2343" t="s">
        <v>5722</v>
      </c>
      <c r="D2343" t="s">
        <v>5985</v>
      </c>
      <c r="E2343" t="s">
        <v>5862</v>
      </c>
      <c r="F2343" t="s">
        <v>4073</v>
      </c>
      <c r="G2343" s="160" t="s">
        <v>4074</v>
      </c>
      <c r="H2343" t="s">
        <v>4075</v>
      </c>
      <c r="I2343" s="160" t="s">
        <v>4076</v>
      </c>
      <c r="J2343" t="s">
        <v>4077</v>
      </c>
      <c r="K2343">
        <v>99</v>
      </c>
      <c r="L2343" t="s">
        <v>3999</v>
      </c>
    </row>
    <row r="2344" spans="1:12">
      <c r="A2344" s="15">
        <v>30102030</v>
      </c>
      <c r="B2344" t="s">
        <v>5450</v>
      </c>
      <c r="C2344" t="s">
        <v>5722</v>
      </c>
      <c r="D2344" t="s">
        <v>5985</v>
      </c>
      <c r="E2344" t="s">
        <v>5863</v>
      </c>
      <c r="F2344" t="s">
        <v>5453</v>
      </c>
      <c r="G2344" s="160" t="s">
        <v>3997</v>
      </c>
      <c r="H2344" t="s">
        <v>5454</v>
      </c>
      <c r="I2344" s="160" t="s">
        <v>4076</v>
      </c>
      <c r="J2344" t="s">
        <v>5743</v>
      </c>
      <c r="K2344" s="160" t="s">
        <v>4009</v>
      </c>
      <c r="L2344" t="s">
        <v>5987</v>
      </c>
    </row>
    <row r="2345" spans="1:12">
      <c r="A2345" s="15">
        <v>30102031</v>
      </c>
      <c r="B2345" t="s">
        <v>5450</v>
      </c>
      <c r="C2345" t="s">
        <v>5722</v>
      </c>
      <c r="D2345" t="s">
        <v>5985</v>
      </c>
      <c r="E2345" t="s">
        <v>5864</v>
      </c>
      <c r="F2345" t="s">
        <v>5453</v>
      </c>
      <c r="G2345" s="160" t="s">
        <v>3997</v>
      </c>
      <c r="H2345" t="s">
        <v>5454</v>
      </c>
      <c r="I2345" s="160" t="s">
        <v>4076</v>
      </c>
      <c r="J2345" t="s">
        <v>5743</v>
      </c>
      <c r="K2345" s="160" t="s">
        <v>4009</v>
      </c>
      <c r="L2345" t="s">
        <v>5987</v>
      </c>
    </row>
    <row r="2346" spans="1:12">
      <c r="A2346" s="15">
        <v>30102032</v>
      </c>
      <c r="B2346" t="s">
        <v>5450</v>
      </c>
      <c r="C2346" t="s">
        <v>5722</v>
      </c>
      <c r="D2346" t="s">
        <v>5985</v>
      </c>
      <c r="E2346" t="s">
        <v>5865</v>
      </c>
      <c r="F2346" t="s">
        <v>5453</v>
      </c>
      <c r="G2346" s="160" t="s">
        <v>3997</v>
      </c>
      <c r="H2346" t="s">
        <v>5454</v>
      </c>
      <c r="I2346" s="160" t="s">
        <v>4076</v>
      </c>
      <c r="J2346" t="s">
        <v>5743</v>
      </c>
      <c r="K2346" s="160" t="s">
        <v>4009</v>
      </c>
      <c r="L2346" t="s">
        <v>5987</v>
      </c>
    </row>
    <row r="2347" spans="1:12">
      <c r="A2347" s="15">
        <v>30102033</v>
      </c>
      <c r="B2347" t="s">
        <v>5450</v>
      </c>
      <c r="C2347" t="s">
        <v>5722</v>
      </c>
      <c r="D2347" t="s">
        <v>5985</v>
      </c>
      <c r="E2347" t="s">
        <v>5866</v>
      </c>
      <c r="F2347" t="s">
        <v>5453</v>
      </c>
      <c r="G2347" s="160" t="s">
        <v>3997</v>
      </c>
      <c r="H2347" t="s">
        <v>5454</v>
      </c>
      <c r="I2347" s="160" t="s">
        <v>4076</v>
      </c>
      <c r="J2347" t="s">
        <v>5743</v>
      </c>
      <c r="K2347" s="160" t="s">
        <v>4009</v>
      </c>
      <c r="L2347" t="s">
        <v>5987</v>
      </c>
    </row>
    <row r="2348" spans="1:12">
      <c r="A2348" s="15">
        <v>30102034</v>
      </c>
      <c r="B2348" t="s">
        <v>5450</v>
      </c>
      <c r="C2348" t="s">
        <v>5722</v>
      </c>
      <c r="D2348" t="s">
        <v>5985</v>
      </c>
      <c r="E2348" t="s">
        <v>5867</v>
      </c>
      <c r="F2348" t="s">
        <v>5453</v>
      </c>
      <c r="G2348" s="160" t="s">
        <v>3997</v>
      </c>
      <c r="H2348" t="s">
        <v>5454</v>
      </c>
      <c r="I2348" s="160" t="s">
        <v>4076</v>
      </c>
      <c r="J2348" t="s">
        <v>5743</v>
      </c>
      <c r="K2348" s="160" t="s">
        <v>4009</v>
      </c>
      <c r="L2348" t="s">
        <v>5987</v>
      </c>
    </row>
    <row r="2349" spans="1:12">
      <c r="A2349" s="15">
        <v>30102035</v>
      </c>
      <c r="B2349" t="s">
        <v>5450</v>
      </c>
      <c r="C2349" t="s">
        <v>5722</v>
      </c>
      <c r="D2349" t="s">
        <v>5985</v>
      </c>
      <c r="E2349" t="s">
        <v>5868</v>
      </c>
      <c r="F2349" t="s">
        <v>5453</v>
      </c>
      <c r="G2349" s="160" t="s">
        <v>3997</v>
      </c>
      <c r="H2349" t="s">
        <v>5454</v>
      </c>
      <c r="I2349" s="160" t="s">
        <v>4076</v>
      </c>
      <c r="J2349" t="s">
        <v>5743</v>
      </c>
      <c r="K2349" s="160" t="s">
        <v>4009</v>
      </c>
      <c r="L2349" t="s">
        <v>5987</v>
      </c>
    </row>
    <row r="2350" spans="1:12">
      <c r="A2350" s="15">
        <v>30102036</v>
      </c>
      <c r="B2350" t="s">
        <v>5450</v>
      </c>
      <c r="C2350" t="s">
        <v>5722</v>
      </c>
      <c r="D2350" t="s">
        <v>5985</v>
      </c>
      <c r="E2350" t="s">
        <v>5869</v>
      </c>
      <c r="F2350" t="s">
        <v>5453</v>
      </c>
      <c r="G2350" s="160" t="s">
        <v>3997</v>
      </c>
      <c r="H2350" t="s">
        <v>5454</v>
      </c>
      <c r="I2350" s="160" t="s">
        <v>4076</v>
      </c>
      <c r="J2350" t="s">
        <v>5743</v>
      </c>
      <c r="K2350" s="160" t="s">
        <v>4009</v>
      </c>
      <c r="L2350" t="s">
        <v>5987</v>
      </c>
    </row>
    <row r="2351" spans="1:12">
      <c r="A2351" s="15">
        <v>30102037</v>
      </c>
      <c r="B2351" t="s">
        <v>5450</v>
      </c>
      <c r="C2351" t="s">
        <v>5722</v>
      </c>
      <c r="D2351" t="s">
        <v>5985</v>
      </c>
      <c r="E2351" t="s">
        <v>5870</v>
      </c>
      <c r="F2351" t="s">
        <v>5453</v>
      </c>
      <c r="G2351" s="160" t="s">
        <v>3997</v>
      </c>
      <c r="H2351" t="s">
        <v>5454</v>
      </c>
      <c r="I2351" s="160" t="s">
        <v>4076</v>
      </c>
      <c r="J2351" t="s">
        <v>5743</v>
      </c>
      <c r="K2351" s="160" t="s">
        <v>4009</v>
      </c>
      <c r="L2351" t="s">
        <v>5987</v>
      </c>
    </row>
    <row r="2352" spans="1:12">
      <c r="A2352" s="15">
        <v>30102038</v>
      </c>
      <c r="B2352" t="s">
        <v>5450</v>
      </c>
      <c r="C2352" t="s">
        <v>5722</v>
      </c>
      <c r="D2352" t="s">
        <v>5985</v>
      </c>
      <c r="E2352" t="s">
        <v>5871</v>
      </c>
      <c r="F2352" t="s">
        <v>5453</v>
      </c>
      <c r="G2352" s="160" t="s">
        <v>3997</v>
      </c>
      <c r="H2352" t="s">
        <v>5454</v>
      </c>
      <c r="I2352" s="160" t="s">
        <v>4076</v>
      </c>
      <c r="J2352" t="s">
        <v>5743</v>
      </c>
      <c r="K2352" s="160" t="s">
        <v>4009</v>
      </c>
      <c r="L2352" t="s">
        <v>5987</v>
      </c>
    </row>
    <row r="2353" spans="1:12">
      <c r="A2353" s="15">
        <v>30102039</v>
      </c>
      <c r="B2353" t="s">
        <v>5450</v>
      </c>
      <c r="C2353" t="s">
        <v>5722</v>
      </c>
      <c r="D2353" t="s">
        <v>5985</v>
      </c>
      <c r="E2353" t="s">
        <v>5872</v>
      </c>
      <c r="F2353" t="s">
        <v>5453</v>
      </c>
      <c r="G2353" s="160" t="s">
        <v>3997</v>
      </c>
      <c r="H2353" t="s">
        <v>5454</v>
      </c>
      <c r="I2353" s="160" t="s">
        <v>4076</v>
      </c>
      <c r="J2353" t="s">
        <v>5743</v>
      </c>
      <c r="K2353" s="160" t="s">
        <v>4009</v>
      </c>
      <c r="L2353" t="s">
        <v>5987</v>
      </c>
    </row>
    <row r="2354" spans="1:12">
      <c r="A2354" s="15">
        <v>30102040</v>
      </c>
      <c r="B2354" t="s">
        <v>5450</v>
      </c>
      <c r="C2354" t="s">
        <v>5722</v>
      </c>
      <c r="D2354" t="s">
        <v>5985</v>
      </c>
      <c r="E2354" t="s">
        <v>5873</v>
      </c>
      <c r="F2354" t="s">
        <v>5453</v>
      </c>
      <c r="G2354" s="160" t="s">
        <v>3997</v>
      </c>
      <c r="H2354" t="s">
        <v>5454</v>
      </c>
      <c r="I2354" s="160" t="s">
        <v>4076</v>
      </c>
      <c r="J2354" t="s">
        <v>5743</v>
      </c>
      <c r="K2354" s="160" t="s">
        <v>4009</v>
      </c>
      <c r="L2354" t="s">
        <v>5987</v>
      </c>
    </row>
    <row r="2355" spans="1:12">
      <c r="A2355" s="15">
        <v>30102041</v>
      </c>
      <c r="B2355" t="s">
        <v>5450</v>
      </c>
      <c r="C2355" t="s">
        <v>5722</v>
      </c>
      <c r="D2355" t="s">
        <v>5985</v>
      </c>
      <c r="E2355" t="s">
        <v>5874</v>
      </c>
      <c r="F2355" t="s">
        <v>5453</v>
      </c>
      <c r="G2355" s="160" t="s">
        <v>3997</v>
      </c>
      <c r="H2355" t="s">
        <v>5454</v>
      </c>
      <c r="I2355" s="160" t="s">
        <v>4076</v>
      </c>
      <c r="J2355" t="s">
        <v>5743</v>
      </c>
      <c r="K2355" s="160" t="s">
        <v>4009</v>
      </c>
      <c r="L2355" t="s">
        <v>5987</v>
      </c>
    </row>
    <row r="2356" spans="1:12">
      <c r="A2356" s="15">
        <v>30102050</v>
      </c>
      <c r="B2356" t="s">
        <v>5450</v>
      </c>
      <c r="C2356" t="s">
        <v>5722</v>
      </c>
      <c r="D2356" t="s">
        <v>5985</v>
      </c>
      <c r="E2356" t="s">
        <v>5875</v>
      </c>
      <c r="F2356" t="s">
        <v>5453</v>
      </c>
      <c r="G2356" s="160" t="s">
        <v>3997</v>
      </c>
      <c r="H2356" t="s">
        <v>5454</v>
      </c>
      <c r="I2356" s="160" t="s">
        <v>4076</v>
      </c>
      <c r="J2356" t="s">
        <v>5743</v>
      </c>
      <c r="K2356" s="160" t="s">
        <v>4009</v>
      </c>
      <c r="L2356" t="s">
        <v>5987</v>
      </c>
    </row>
    <row r="2357" spans="1:12">
      <c r="A2357" s="15">
        <v>30102051</v>
      </c>
      <c r="B2357" t="s">
        <v>5450</v>
      </c>
      <c r="C2357" t="s">
        <v>5722</v>
      </c>
      <c r="D2357" t="s">
        <v>5985</v>
      </c>
      <c r="E2357" t="s">
        <v>5876</v>
      </c>
      <c r="F2357" t="s">
        <v>5453</v>
      </c>
      <c r="G2357" s="160" t="s">
        <v>3997</v>
      </c>
      <c r="H2357" t="s">
        <v>5454</v>
      </c>
      <c r="I2357" s="160" t="s">
        <v>4076</v>
      </c>
      <c r="J2357" t="s">
        <v>5743</v>
      </c>
      <c r="K2357" s="160" t="s">
        <v>4009</v>
      </c>
      <c r="L2357" t="s">
        <v>5987</v>
      </c>
    </row>
    <row r="2358" spans="1:12">
      <c r="A2358" s="15">
        <v>30102052</v>
      </c>
      <c r="B2358" t="s">
        <v>5450</v>
      </c>
      <c r="C2358" t="s">
        <v>5722</v>
      </c>
      <c r="D2358" t="s">
        <v>5985</v>
      </c>
      <c r="E2358" t="s">
        <v>5877</v>
      </c>
      <c r="F2358" t="s">
        <v>5453</v>
      </c>
      <c r="G2358" s="160" t="s">
        <v>3997</v>
      </c>
      <c r="H2358" t="s">
        <v>5454</v>
      </c>
      <c r="I2358" s="160" t="s">
        <v>4076</v>
      </c>
      <c r="J2358" t="s">
        <v>5743</v>
      </c>
      <c r="K2358" s="160" t="s">
        <v>4009</v>
      </c>
      <c r="L2358" t="s">
        <v>5987</v>
      </c>
    </row>
    <row r="2359" spans="1:12">
      <c r="A2359" s="15">
        <v>30102053</v>
      </c>
      <c r="B2359" t="s">
        <v>5450</v>
      </c>
      <c r="C2359" t="s">
        <v>5722</v>
      </c>
      <c r="D2359" t="s">
        <v>5985</v>
      </c>
      <c r="E2359" t="s">
        <v>5878</v>
      </c>
      <c r="F2359" t="s">
        <v>5453</v>
      </c>
      <c r="G2359" s="160" t="s">
        <v>3997</v>
      </c>
      <c r="H2359" t="s">
        <v>5454</v>
      </c>
      <c r="I2359" s="160" t="s">
        <v>4076</v>
      </c>
      <c r="J2359" t="s">
        <v>5743</v>
      </c>
      <c r="K2359" s="160" t="s">
        <v>4009</v>
      </c>
      <c r="L2359" t="s">
        <v>5987</v>
      </c>
    </row>
    <row r="2360" spans="1:12">
      <c r="A2360" s="15">
        <v>30102054</v>
      </c>
      <c r="B2360" t="s">
        <v>5450</v>
      </c>
      <c r="C2360" t="s">
        <v>5722</v>
      </c>
      <c r="D2360" t="s">
        <v>5985</v>
      </c>
      <c r="E2360" t="s">
        <v>5879</v>
      </c>
      <c r="F2360" t="s">
        <v>5453</v>
      </c>
      <c r="G2360" s="160" t="s">
        <v>3997</v>
      </c>
      <c r="H2360" t="s">
        <v>5454</v>
      </c>
      <c r="I2360" s="160" t="s">
        <v>4076</v>
      </c>
      <c r="J2360" t="s">
        <v>5743</v>
      </c>
      <c r="K2360" s="160" t="s">
        <v>4009</v>
      </c>
      <c r="L2360" t="s">
        <v>5987</v>
      </c>
    </row>
    <row r="2361" spans="1:12">
      <c r="A2361" s="15">
        <v>30102060</v>
      </c>
      <c r="B2361" t="s">
        <v>5450</v>
      </c>
      <c r="C2361" t="s">
        <v>5722</v>
      </c>
      <c r="D2361" t="s">
        <v>5985</v>
      </c>
      <c r="E2361" t="s">
        <v>5880</v>
      </c>
      <c r="F2361" t="s">
        <v>5453</v>
      </c>
      <c r="G2361" s="160" t="s">
        <v>3997</v>
      </c>
      <c r="H2361" t="s">
        <v>5454</v>
      </c>
      <c r="I2361" s="160" t="s">
        <v>4076</v>
      </c>
      <c r="J2361" t="s">
        <v>5743</v>
      </c>
      <c r="K2361" s="160" t="s">
        <v>4009</v>
      </c>
      <c r="L2361" t="s">
        <v>5987</v>
      </c>
    </row>
    <row r="2362" spans="1:12">
      <c r="A2362" s="15">
        <v>30102061</v>
      </c>
      <c r="B2362" t="s">
        <v>5450</v>
      </c>
      <c r="C2362" t="s">
        <v>5722</v>
      </c>
      <c r="D2362" t="s">
        <v>5985</v>
      </c>
      <c r="E2362" t="s">
        <v>5881</v>
      </c>
      <c r="F2362" t="s">
        <v>5453</v>
      </c>
      <c r="G2362" s="160" t="s">
        <v>3997</v>
      </c>
      <c r="H2362" t="s">
        <v>5454</v>
      </c>
      <c r="I2362" s="160" t="s">
        <v>4076</v>
      </c>
      <c r="J2362" t="s">
        <v>5743</v>
      </c>
      <c r="K2362" s="160" t="s">
        <v>4009</v>
      </c>
      <c r="L2362" t="s">
        <v>5987</v>
      </c>
    </row>
    <row r="2363" spans="1:12">
      <c r="A2363" s="15">
        <v>30102062</v>
      </c>
      <c r="B2363" t="s">
        <v>5450</v>
      </c>
      <c r="C2363" t="s">
        <v>5722</v>
      </c>
      <c r="D2363" t="s">
        <v>5985</v>
      </c>
      <c r="E2363" t="s">
        <v>5882</v>
      </c>
      <c r="F2363" t="s">
        <v>5453</v>
      </c>
      <c r="G2363" s="160" t="s">
        <v>3997</v>
      </c>
      <c r="H2363" t="s">
        <v>5454</v>
      </c>
      <c r="I2363" s="160" t="s">
        <v>4076</v>
      </c>
      <c r="J2363" t="s">
        <v>5743</v>
      </c>
      <c r="K2363" s="160" t="s">
        <v>4009</v>
      </c>
      <c r="L2363" t="s">
        <v>5987</v>
      </c>
    </row>
    <row r="2364" spans="1:12">
      <c r="A2364" s="15">
        <v>30102063</v>
      </c>
      <c r="B2364" t="s">
        <v>5450</v>
      </c>
      <c r="C2364" t="s">
        <v>5722</v>
      </c>
      <c r="D2364" t="s">
        <v>5985</v>
      </c>
      <c r="E2364" t="s">
        <v>5883</v>
      </c>
      <c r="F2364" t="s">
        <v>5453</v>
      </c>
      <c r="G2364" s="160" t="s">
        <v>3997</v>
      </c>
      <c r="H2364" t="s">
        <v>5454</v>
      </c>
      <c r="I2364" s="160" t="s">
        <v>4076</v>
      </c>
      <c r="J2364" t="s">
        <v>5743</v>
      </c>
      <c r="K2364" s="160" t="s">
        <v>4009</v>
      </c>
      <c r="L2364" t="s">
        <v>5987</v>
      </c>
    </row>
    <row r="2365" spans="1:12">
      <c r="A2365" s="15">
        <v>30102070</v>
      </c>
      <c r="B2365" t="s">
        <v>5450</v>
      </c>
      <c r="C2365" t="s">
        <v>5722</v>
      </c>
      <c r="D2365" t="s">
        <v>5985</v>
      </c>
      <c r="E2365" t="s">
        <v>5884</v>
      </c>
      <c r="F2365" t="s">
        <v>5453</v>
      </c>
      <c r="G2365" s="160" t="s">
        <v>3997</v>
      </c>
      <c r="H2365" t="s">
        <v>5454</v>
      </c>
      <c r="I2365" s="160" t="s">
        <v>4076</v>
      </c>
      <c r="J2365" t="s">
        <v>5743</v>
      </c>
      <c r="K2365" s="160" t="s">
        <v>4009</v>
      </c>
      <c r="L2365" t="s">
        <v>5987</v>
      </c>
    </row>
    <row r="2366" spans="1:12">
      <c r="A2366" s="15">
        <v>30102071</v>
      </c>
      <c r="B2366" t="s">
        <v>5450</v>
      </c>
      <c r="C2366" t="s">
        <v>5722</v>
      </c>
      <c r="D2366" t="s">
        <v>5985</v>
      </c>
      <c r="E2366" t="s">
        <v>5885</v>
      </c>
      <c r="F2366" t="s">
        <v>5453</v>
      </c>
      <c r="G2366" s="160" t="s">
        <v>3997</v>
      </c>
      <c r="H2366" t="s">
        <v>5454</v>
      </c>
      <c r="I2366" s="160" t="s">
        <v>4076</v>
      </c>
      <c r="J2366" t="s">
        <v>5743</v>
      </c>
      <c r="K2366" s="160" t="s">
        <v>4009</v>
      </c>
      <c r="L2366" t="s">
        <v>5987</v>
      </c>
    </row>
    <row r="2367" spans="1:12">
      <c r="A2367" s="15">
        <v>30102072</v>
      </c>
      <c r="B2367" t="s">
        <v>5450</v>
      </c>
      <c r="C2367" t="s">
        <v>5722</v>
      </c>
      <c r="D2367" t="s">
        <v>5985</v>
      </c>
      <c r="E2367" t="s">
        <v>5886</v>
      </c>
      <c r="F2367" t="s">
        <v>5453</v>
      </c>
      <c r="G2367" s="160" t="s">
        <v>3997</v>
      </c>
      <c r="H2367" t="s">
        <v>5454</v>
      </c>
      <c r="I2367" s="160" t="s">
        <v>4076</v>
      </c>
      <c r="J2367" t="s">
        <v>5743</v>
      </c>
      <c r="K2367" s="160" t="s">
        <v>4009</v>
      </c>
      <c r="L2367" t="s">
        <v>5987</v>
      </c>
    </row>
    <row r="2368" spans="1:12">
      <c r="A2368" s="15">
        <v>30102099</v>
      </c>
      <c r="B2368" t="s">
        <v>5450</v>
      </c>
      <c r="C2368" t="s">
        <v>5722</v>
      </c>
      <c r="D2368" t="s">
        <v>5985</v>
      </c>
      <c r="E2368" t="s">
        <v>4020</v>
      </c>
      <c r="F2368" t="s">
        <v>5453</v>
      </c>
      <c r="G2368" s="160" t="s">
        <v>3997</v>
      </c>
      <c r="H2368" t="s">
        <v>5454</v>
      </c>
      <c r="I2368" s="160" t="s">
        <v>4076</v>
      </c>
      <c r="J2368" t="s">
        <v>5743</v>
      </c>
      <c r="K2368" s="160" t="s">
        <v>4009</v>
      </c>
      <c r="L2368" t="s">
        <v>5987</v>
      </c>
    </row>
    <row r="2369" spans="1:12">
      <c r="A2369" s="15">
        <v>30102101</v>
      </c>
      <c r="B2369" t="s">
        <v>5450</v>
      </c>
      <c r="C2369" t="s">
        <v>5722</v>
      </c>
      <c r="D2369" t="s">
        <v>5992</v>
      </c>
      <c r="E2369" t="s">
        <v>5993</v>
      </c>
      <c r="F2369" t="s">
        <v>5453</v>
      </c>
      <c r="G2369" s="160" t="s">
        <v>3997</v>
      </c>
      <c r="H2369" t="s">
        <v>5454</v>
      </c>
      <c r="I2369" s="160" t="s">
        <v>4009</v>
      </c>
      <c r="J2369" t="s">
        <v>5457</v>
      </c>
      <c r="K2369">
        <v>99</v>
      </c>
      <c r="L2369" t="s">
        <v>3999</v>
      </c>
    </row>
    <row r="2370" spans="1:12">
      <c r="A2370" s="15">
        <v>30102102</v>
      </c>
      <c r="B2370" t="s">
        <v>5450</v>
      </c>
      <c r="C2370" t="s">
        <v>5722</v>
      </c>
      <c r="D2370" t="s">
        <v>5992</v>
      </c>
      <c r="E2370" t="s">
        <v>5994</v>
      </c>
      <c r="F2370" t="s">
        <v>5453</v>
      </c>
      <c r="G2370" s="160" t="s">
        <v>3997</v>
      </c>
      <c r="H2370" t="s">
        <v>5454</v>
      </c>
      <c r="I2370" s="160" t="s">
        <v>4009</v>
      </c>
      <c r="J2370" t="s">
        <v>5457</v>
      </c>
      <c r="K2370">
        <v>99</v>
      </c>
      <c r="L2370" t="s">
        <v>3999</v>
      </c>
    </row>
    <row r="2371" spans="1:12">
      <c r="A2371" s="15">
        <v>30102103</v>
      </c>
      <c r="B2371" t="s">
        <v>5450</v>
      </c>
      <c r="C2371" t="s">
        <v>5722</v>
      </c>
      <c r="D2371" t="s">
        <v>5992</v>
      </c>
      <c r="E2371" t="s">
        <v>5995</v>
      </c>
      <c r="F2371" t="s">
        <v>5453</v>
      </c>
      <c r="G2371" s="160" t="s">
        <v>3997</v>
      </c>
      <c r="H2371" t="s">
        <v>5454</v>
      </c>
      <c r="I2371" s="160" t="s">
        <v>4009</v>
      </c>
      <c r="J2371" t="s">
        <v>5457</v>
      </c>
      <c r="K2371">
        <v>99</v>
      </c>
      <c r="L2371" t="s">
        <v>3999</v>
      </c>
    </row>
    <row r="2372" spans="1:12">
      <c r="A2372" s="15">
        <v>30102104</v>
      </c>
      <c r="B2372" t="s">
        <v>5450</v>
      </c>
      <c r="C2372" t="s">
        <v>5722</v>
      </c>
      <c r="D2372" t="s">
        <v>5992</v>
      </c>
      <c r="E2372" t="s">
        <v>5996</v>
      </c>
      <c r="F2372" t="s">
        <v>5453</v>
      </c>
      <c r="G2372" s="160" t="s">
        <v>3997</v>
      </c>
      <c r="H2372" t="s">
        <v>5454</v>
      </c>
      <c r="I2372" s="160" t="s">
        <v>4009</v>
      </c>
      <c r="J2372" t="s">
        <v>5457</v>
      </c>
      <c r="K2372">
        <v>99</v>
      </c>
      <c r="L2372" t="s">
        <v>3999</v>
      </c>
    </row>
    <row r="2373" spans="1:12">
      <c r="A2373" s="15">
        <v>30102105</v>
      </c>
      <c r="B2373" t="s">
        <v>5450</v>
      </c>
      <c r="C2373" t="s">
        <v>5722</v>
      </c>
      <c r="D2373" t="s">
        <v>5992</v>
      </c>
      <c r="E2373" t="s">
        <v>5997</v>
      </c>
      <c r="F2373" t="s">
        <v>5453</v>
      </c>
      <c r="G2373" s="160" t="s">
        <v>3997</v>
      </c>
      <c r="H2373" t="s">
        <v>5454</v>
      </c>
      <c r="I2373" s="160" t="s">
        <v>4009</v>
      </c>
      <c r="J2373" t="s">
        <v>5457</v>
      </c>
      <c r="K2373">
        <v>99</v>
      </c>
      <c r="L2373" t="s">
        <v>3999</v>
      </c>
    </row>
    <row r="2374" spans="1:12">
      <c r="A2374" s="15">
        <v>30102106</v>
      </c>
      <c r="B2374" t="s">
        <v>5450</v>
      </c>
      <c r="C2374" t="s">
        <v>5722</v>
      </c>
      <c r="D2374" t="s">
        <v>5992</v>
      </c>
      <c r="E2374" t="s">
        <v>5998</v>
      </c>
      <c r="F2374" t="s">
        <v>5453</v>
      </c>
      <c r="G2374" s="160" t="s">
        <v>3997</v>
      </c>
      <c r="H2374" t="s">
        <v>5454</v>
      </c>
      <c r="I2374" s="160" t="s">
        <v>4009</v>
      </c>
      <c r="J2374" t="s">
        <v>5457</v>
      </c>
      <c r="K2374">
        <v>99</v>
      </c>
      <c r="L2374" t="s">
        <v>3999</v>
      </c>
    </row>
    <row r="2375" spans="1:12">
      <c r="A2375" s="15">
        <v>30102107</v>
      </c>
      <c r="B2375" t="s">
        <v>5450</v>
      </c>
      <c r="C2375" t="s">
        <v>5722</v>
      </c>
      <c r="D2375" t="s">
        <v>5992</v>
      </c>
      <c r="E2375" t="s">
        <v>5999</v>
      </c>
      <c r="F2375" t="s">
        <v>5453</v>
      </c>
      <c r="G2375" s="160" t="s">
        <v>3997</v>
      </c>
      <c r="H2375" t="s">
        <v>5454</v>
      </c>
      <c r="I2375" s="160" t="s">
        <v>4009</v>
      </c>
      <c r="J2375" t="s">
        <v>5457</v>
      </c>
      <c r="K2375">
        <v>99</v>
      </c>
      <c r="L2375" t="s">
        <v>3999</v>
      </c>
    </row>
    <row r="2376" spans="1:12">
      <c r="A2376" s="15">
        <v>30102108</v>
      </c>
      <c r="B2376" t="s">
        <v>5450</v>
      </c>
      <c r="C2376" t="s">
        <v>5722</v>
      </c>
      <c r="D2376" t="s">
        <v>5992</v>
      </c>
      <c r="E2376" t="s">
        <v>6000</v>
      </c>
      <c r="F2376" t="s">
        <v>5453</v>
      </c>
      <c r="G2376" s="160" t="s">
        <v>3997</v>
      </c>
      <c r="H2376" t="s">
        <v>5454</v>
      </c>
      <c r="I2376" s="160" t="s">
        <v>4009</v>
      </c>
      <c r="J2376" t="s">
        <v>5457</v>
      </c>
      <c r="K2376">
        <v>99</v>
      </c>
      <c r="L2376" t="s">
        <v>3999</v>
      </c>
    </row>
    <row r="2377" spans="1:12">
      <c r="A2377" s="15">
        <v>30102110</v>
      </c>
      <c r="B2377" t="s">
        <v>5450</v>
      </c>
      <c r="C2377" t="s">
        <v>5722</v>
      </c>
      <c r="D2377" t="s">
        <v>5992</v>
      </c>
      <c r="E2377" t="s">
        <v>6001</v>
      </c>
      <c r="F2377" t="s">
        <v>5453</v>
      </c>
      <c r="G2377" s="160" t="s">
        <v>3997</v>
      </c>
      <c r="H2377" t="s">
        <v>5454</v>
      </c>
      <c r="I2377" s="160" t="s">
        <v>4009</v>
      </c>
      <c r="J2377" t="s">
        <v>5457</v>
      </c>
      <c r="K2377">
        <v>99</v>
      </c>
      <c r="L2377" t="s">
        <v>3999</v>
      </c>
    </row>
    <row r="2378" spans="1:12">
      <c r="A2378" s="15">
        <v>30102111</v>
      </c>
      <c r="B2378" t="s">
        <v>5450</v>
      </c>
      <c r="C2378" t="s">
        <v>5722</v>
      </c>
      <c r="D2378" t="s">
        <v>5992</v>
      </c>
      <c r="E2378" t="s">
        <v>6002</v>
      </c>
      <c r="F2378" t="s">
        <v>5453</v>
      </c>
      <c r="G2378" s="160" t="s">
        <v>3997</v>
      </c>
      <c r="H2378" t="s">
        <v>5454</v>
      </c>
      <c r="I2378" s="160" t="s">
        <v>4009</v>
      </c>
      <c r="J2378" t="s">
        <v>5457</v>
      </c>
      <c r="K2378">
        <v>99</v>
      </c>
      <c r="L2378" t="s">
        <v>3999</v>
      </c>
    </row>
    <row r="2379" spans="1:12">
      <c r="A2379" s="15">
        <v>30102112</v>
      </c>
      <c r="B2379" t="s">
        <v>5450</v>
      </c>
      <c r="C2379" t="s">
        <v>5722</v>
      </c>
      <c r="D2379" t="s">
        <v>5992</v>
      </c>
      <c r="E2379" t="s">
        <v>6003</v>
      </c>
      <c r="F2379" t="s">
        <v>5453</v>
      </c>
      <c r="G2379" s="160" t="s">
        <v>3997</v>
      </c>
      <c r="H2379" t="s">
        <v>5454</v>
      </c>
      <c r="I2379" s="160" t="s">
        <v>4009</v>
      </c>
      <c r="J2379" t="s">
        <v>5457</v>
      </c>
      <c r="K2379">
        <v>99</v>
      </c>
      <c r="L2379" t="s">
        <v>3999</v>
      </c>
    </row>
    <row r="2380" spans="1:12">
      <c r="A2380" s="15">
        <v>30102113</v>
      </c>
      <c r="B2380" t="s">
        <v>5450</v>
      </c>
      <c r="C2380" t="s">
        <v>5722</v>
      </c>
      <c r="D2380" t="s">
        <v>5992</v>
      </c>
      <c r="E2380" t="s">
        <v>6004</v>
      </c>
      <c r="F2380" t="s">
        <v>5453</v>
      </c>
      <c r="G2380" s="160" t="s">
        <v>3997</v>
      </c>
      <c r="H2380" t="s">
        <v>5454</v>
      </c>
      <c r="I2380" s="160" t="s">
        <v>4009</v>
      </c>
      <c r="J2380" t="s">
        <v>5457</v>
      </c>
      <c r="K2380">
        <v>99</v>
      </c>
      <c r="L2380" t="s">
        <v>3999</v>
      </c>
    </row>
    <row r="2381" spans="1:12">
      <c r="A2381" s="15">
        <v>30102114</v>
      </c>
      <c r="B2381" t="s">
        <v>5450</v>
      </c>
      <c r="C2381" t="s">
        <v>5722</v>
      </c>
      <c r="D2381" t="s">
        <v>5992</v>
      </c>
      <c r="E2381" t="s">
        <v>6005</v>
      </c>
      <c r="F2381" t="s">
        <v>5453</v>
      </c>
      <c r="G2381" s="160" t="s">
        <v>3997</v>
      </c>
      <c r="H2381" t="s">
        <v>5454</v>
      </c>
      <c r="I2381" s="160" t="s">
        <v>4009</v>
      </c>
      <c r="J2381" t="s">
        <v>5457</v>
      </c>
      <c r="K2381">
        <v>99</v>
      </c>
      <c r="L2381" t="s">
        <v>3999</v>
      </c>
    </row>
    <row r="2382" spans="1:12">
      <c r="A2382" s="15">
        <v>30102120</v>
      </c>
      <c r="B2382" t="s">
        <v>5450</v>
      </c>
      <c r="C2382" t="s">
        <v>5722</v>
      </c>
      <c r="D2382" t="s">
        <v>5992</v>
      </c>
      <c r="E2382" t="s">
        <v>6006</v>
      </c>
      <c r="F2382" t="s">
        <v>5453</v>
      </c>
      <c r="G2382" s="160" t="s">
        <v>3997</v>
      </c>
      <c r="H2382" t="s">
        <v>5454</v>
      </c>
      <c r="I2382" s="160" t="s">
        <v>4009</v>
      </c>
      <c r="J2382" t="s">
        <v>5457</v>
      </c>
      <c r="K2382">
        <v>99</v>
      </c>
      <c r="L2382" t="s">
        <v>3999</v>
      </c>
    </row>
    <row r="2383" spans="1:12">
      <c r="A2383" s="15">
        <v>30102121</v>
      </c>
      <c r="B2383" t="s">
        <v>5450</v>
      </c>
      <c r="C2383" t="s">
        <v>5722</v>
      </c>
      <c r="D2383" t="s">
        <v>5992</v>
      </c>
      <c r="E2383" t="s">
        <v>6007</v>
      </c>
      <c r="F2383" t="s">
        <v>5453</v>
      </c>
      <c r="G2383" s="160" t="s">
        <v>3997</v>
      </c>
      <c r="H2383" t="s">
        <v>5454</v>
      </c>
      <c r="I2383" s="160" t="s">
        <v>4009</v>
      </c>
      <c r="J2383" t="s">
        <v>5457</v>
      </c>
      <c r="K2383">
        <v>99</v>
      </c>
      <c r="L2383" t="s">
        <v>3999</v>
      </c>
    </row>
    <row r="2384" spans="1:12">
      <c r="A2384" s="15">
        <v>30102122</v>
      </c>
      <c r="B2384" t="s">
        <v>5450</v>
      </c>
      <c r="C2384" t="s">
        <v>5722</v>
      </c>
      <c r="D2384" t="s">
        <v>5992</v>
      </c>
      <c r="E2384" t="s">
        <v>6008</v>
      </c>
      <c r="F2384" t="s">
        <v>4073</v>
      </c>
      <c r="G2384" s="160" t="s">
        <v>4074</v>
      </c>
      <c r="H2384" t="s">
        <v>4075</v>
      </c>
      <c r="I2384">
        <v>10</v>
      </c>
      <c r="J2384" t="s">
        <v>5774</v>
      </c>
      <c r="K2384">
        <v>99</v>
      </c>
      <c r="L2384" t="s">
        <v>3999</v>
      </c>
    </row>
    <row r="2385" spans="1:12">
      <c r="A2385" s="15">
        <v>30102123</v>
      </c>
      <c r="B2385" t="s">
        <v>5450</v>
      </c>
      <c r="C2385" t="s">
        <v>5722</v>
      </c>
      <c r="D2385" t="s">
        <v>5992</v>
      </c>
      <c r="E2385" t="s">
        <v>6009</v>
      </c>
      <c r="F2385" t="s">
        <v>5453</v>
      </c>
      <c r="G2385" s="160" t="s">
        <v>4076</v>
      </c>
      <c r="H2385" t="s">
        <v>4330</v>
      </c>
      <c r="I2385" s="160" t="s">
        <v>4069</v>
      </c>
      <c r="J2385" t="s">
        <v>5506</v>
      </c>
      <c r="K2385">
        <v>99</v>
      </c>
      <c r="L2385" t="s">
        <v>3999</v>
      </c>
    </row>
    <row r="2386" spans="1:12">
      <c r="A2386" s="15">
        <v>30102124</v>
      </c>
      <c r="B2386" t="s">
        <v>5450</v>
      </c>
      <c r="C2386" t="s">
        <v>5722</v>
      </c>
      <c r="D2386" t="s">
        <v>5992</v>
      </c>
      <c r="E2386" t="s">
        <v>6010</v>
      </c>
      <c r="F2386" t="s">
        <v>4073</v>
      </c>
      <c r="G2386" s="160" t="s">
        <v>4074</v>
      </c>
      <c r="H2386" t="s">
        <v>4075</v>
      </c>
      <c r="I2386">
        <v>11</v>
      </c>
      <c r="J2386" t="s">
        <v>6011</v>
      </c>
      <c r="K2386" s="160" t="s">
        <v>4009</v>
      </c>
      <c r="L2386" t="s">
        <v>6012</v>
      </c>
    </row>
    <row r="2387" spans="1:12">
      <c r="A2387" s="15">
        <v>30102125</v>
      </c>
      <c r="B2387" t="s">
        <v>5450</v>
      </c>
      <c r="C2387" t="s">
        <v>5722</v>
      </c>
      <c r="D2387" t="s">
        <v>5992</v>
      </c>
      <c r="E2387" t="s">
        <v>6013</v>
      </c>
      <c r="F2387" t="s">
        <v>5453</v>
      </c>
      <c r="G2387" s="160" t="s">
        <v>3997</v>
      </c>
      <c r="H2387" t="s">
        <v>5454</v>
      </c>
      <c r="I2387" s="160" t="s">
        <v>4009</v>
      </c>
      <c r="J2387" t="s">
        <v>5457</v>
      </c>
      <c r="K2387">
        <v>99</v>
      </c>
      <c r="L2387" t="s">
        <v>3999</v>
      </c>
    </row>
    <row r="2388" spans="1:12">
      <c r="A2388" s="15">
        <v>30102126</v>
      </c>
      <c r="B2388" t="s">
        <v>5450</v>
      </c>
      <c r="C2388" t="s">
        <v>5722</v>
      </c>
      <c r="D2388" t="s">
        <v>5992</v>
      </c>
      <c r="E2388" t="s">
        <v>6014</v>
      </c>
      <c r="F2388" t="s">
        <v>5453</v>
      </c>
      <c r="G2388" s="160" t="s">
        <v>3997</v>
      </c>
      <c r="H2388" t="s">
        <v>5454</v>
      </c>
      <c r="I2388" s="160" t="s">
        <v>4009</v>
      </c>
      <c r="J2388" t="s">
        <v>5457</v>
      </c>
      <c r="K2388">
        <v>99</v>
      </c>
      <c r="L2388" t="s">
        <v>3999</v>
      </c>
    </row>
    <row r="2389" spans="1:12">
      <c r="A2389" s="15">
        <v>30102127</v>
      </c>
      <c r="B2389" t="s">
        <v>5450</v>
      </c>
      <c r="C2389" t="s">
        <v>5722</v>
      </c>
      <c r="D2389" t="s">
        <v>5992</v>
      </c>
      <c r="E2389" t="s">
        <v>6015</v>
      </c>
      <c r="F2389" t="s">
        <v>5453</v>
      </c>
      <c r="G2389" s="160" t="s">
        <v>3997</v>
      </c>
      <c r="H2389" t="s">
        <v>5454</v>
      </c>
      <c r="I2389" s="160" t="s">
        <v>4009</v>
      </c>
      <c r="J2389" t="s">
        <v>5457</v>
      </c>
      <c r="K2389">
        <v>99</v>
      </c>
      <c r="L2389" t="s">
        <v>3999</v>
      </c>
    </row>
    <row r="2390" spans="1:12">
      <c r="A2390" s="15">
        <v>30102199</v>
      </c>
      <c r="B2390" t="s">
        <v>5450</v>
      </c>
      <c r="C2390" t="s">
        <v>5722</v>
      </c>
      <c r="D2390" t="s">
        <v>5992</v>
      </c>
      <c r="E2390" t="s">
        <v>4020</v>
      </c>
      <c r="F2390" t="s">
        <v>5453</v>
      </c>
      <c r="G2390" s="160" t="s">
        <v>3997</v>
      </c>
      <c r="H2390" t="s">
        <v>5454</v>
      </c>
      <c r="I2390" s="160" t="s">
        <v>4009</v>
      </c>
      <c r="J2390" t="s">
        <v>5457</v>
      </c>
      <c r="K2390">
        <v>99</v>
      </c>
      <c r="L2390" t="s">
        <v>3999</v>
      </c>
    </row>
    <row r="2391" spans="1:12">
      <c r="A2391" s="15">
        <v>30102201</v>
      </c>
      <c r="B2391" t="s">
        <v>5450</v>
      </c>
      <c r="C2391" t="s">
        <v>5722</v>
      </c>
      <c r="D2391" t="s">
        <v>6016</v>
      </c>
      <c r="E2391" t="s">
        <v>4080</v>
      </c>
      <c r="F2391" t="s">
        <v>5453</v>
      </c>
      <c r="G2391" s="160" t="s">
        <v>3997</v>
      </c>
      <c r="H2391" t="s">
        <v>5454</v>
      </c>
      <c r="I2391" s="160" t="s">
        <v>4009</v>
      </c>
      <c r="J2391" t="s">
        <v>5457</v>
      </c>
      <c r="K2391" s="160" t="s">
        <v>4007</v>
      </c>
      <c r="L2391" t="s">
        <v>5459</v>
      </c>
    </row>
    <row r="2392" spans="1:12">
      <c r="A2392" s="15">
        <v>30102301</v>
      </c>
      <c r="B2392" t="s">
        <v>5450</v>
      </c>
      <c r="C2392" t="s">
        <v>5722</v>
      </c>
      <c r="D2392" t="s">
        <v>6017</v>
      </c>
      <c r="E2392" t="s">
        <v>6018</v>
      </c>
      <c r="F2392" t="s">
        <v>5453</v>
      </c>
      <c r="G2392" s="160" t="s">
        <v>3997</v>
      </c>
      <c r="H2392" t="s">
        <v>5454</v>
      </c>
      <c r="I2392" s="160" t="s">
        <v>4009</v>
      </c>
      <c r="J2392" t="s">
        <v>5457</v>
      </c>
      <c r="K2392" s="160" t="s">
        <v>4007</v>
      </c>
      <c r="L2392" t="s">
        <v>5459</v>
      </c>
    </row>
    <row r="2393" spans="1:12">
      <c r="A2393" s="15">
        <v>30102304</v>
      </c>
      <c r="B2393" t="s">
        <v>5450</v>
      </c>
      <c r="C2393" t="s">
        <v>5722</v>
      </c>
      <c r="D2393" t="s">
        <v>6017</v>
      </c>
      <c r="E2393" t="s">
        <v>6019</v>
      </c>
      <c r="F2393" t="s">
        <v>5453</v>
      </c>
      <c r="G2393" s="160" t="s">
        <v>3997</v>
      </c>
      <c r="H2393" t="s">
        <v>5454</v>
      </c>
      <c r="I2393" s="160" t="s">
        <v>4009</v>
      </c>
      <c r="J2393" t="s">
        <v>5457</v>
      </c>
      <c r="K2393" s="160" t="s">
        <v>4007</v>
      </c>
      <c r="L2393" t="s">
        <v>5459</v>
      </c>
    </row>
    <row r="2394" spans="1:12">
      <c r="A2394" s="15">
        <v>30102306</v>
      </c>
      <c r="B2394" t="s">
        <v>5450</v>
      </c>
      <c r="C2394" t="s">
        <v>5722</v>
      </c>
      <c r="D2394" t="s">
        <v>6017</v>
      </c>
      <c r="E2394" t="s">
        <v>6020</v>
      </c>
      <c r="F2394" t="s">
        <v>5453</v>
      </c>
      <c r="G2394" s="160" t="s">
        <v>3997</v>
      </c>
      <c r="H2394" t="s">
        <v>5454</v>
      </c>
      <c r="I2394" s="160" t="s">
        <v>4009</v>
      </c>
      <c r="J2394" t="s">
        <v>5457</v>
      </c>
      <c r="K2394" s="160" t="s">
        <v>4007</v>
      </c>
      <c r="L2394" t="s">
        <v>5459</v>
      </c>
    </row>
    <row r="2395" spans="1:12">
      <c r="A2395" s="15">
        <v>30102308</v>
      </c>
      <c r="B2395" t="s">
        <v>5450</v>
      </c>
      <c r="C2395" t="s">
        <v>5722</v>
      </c>
      <c r="D2395" t="s">
        <v>6017</v>
      </c>
      <c r="E2395" t="s">
        <v>6021</v>
      </c>
      <c r="F2395" t="s">
        <v>5453</v>
      </c>
      <c r="G2395" s="160" t="s">
        <v>3997</v>
      </c>
      <c r="H2395" t="s">
        <v>5454</v>
      </c>
      <c r="I2395" s="160" t="s">
        <v>4009</v>
      </c>
      <c r="J2395" t="s">
        <v>5457</v>
      </c>
      <c r="K2395" s="160" t="s">
        <v>4007</v>
      </c>
      <c r="L2395" t="s">
        <v>5459</v>
      </c>
    </row>
    <row r="2396" spans="1:12">
      <c r="A2396" s="15">
        <v>30102310</v>
      </c>
      <c r="B2396" t="s">
        <v>5450</v>
      </c>
      <c r="C2396" t="s">
        <v>5722</v>
      </c>
      <c r="D2396" t="s">
        <v>6017</v>
      </c>
      <c r="E2396" t="s">
        <v>6022</v>
      </c>
      <c r="F2396" t="s">
        <v>5453</v>
      </c>
      <c r="G2396" s="160" t="s">
        <v>3997</v>
      </c>
      <c r="H2396" t="s">
        <v>5454</v>
      </c>
      <c r="I2396" s="160" t="s">
        <v>4009</v>
      </c>
      <c r="J2396" t="s">
        <v>5457</v>
      </c>
      <c r="K2396" s="160" t="s">
        <v>4007</v>
      </c>
      <c r="L2396" t="s">
        <v>5459</v>
      </c>
    </row>
    <row r="2397" spans="1:12">
      <c r="A2397" s="15">
        <v>30102312</v>
      </c>
      <c r="B2397" t="s">
        <v>5450</v>
      </c>
      <c r="C2397" t="s">
        <v>5722</v>
      </c>
      <c r="D2397" t="s">
        <v>6017</v>
      </c>
      <c r="E2397" t="s">
        <v>6023</v>
      </c>
      <c r="F2397" t="s">
        <v>5453</v>
      </c>
      <c r="G2397" s="160" t="s">
        <v>3997</v>
      </c>
      <c r="H2397" t="s">
        <v>5454</v>
      </c>
      <c r="I2397" s="160" t="s">
        <v>4009</v>
      </c>
      <c r="J2397" t="s">
        <v>5457</v>
      </c>
      <c r="K2397" s="160" t="s">
        <v>4007</v>
      </c>
      <c r="L2397" t="s">
        <v>5459</v>
      </c>
    </row>
    <row r="2398" spans="1:12">
      <c r="A2398" s="15">
        <v>30102314</v>
      </c>
      <c r="B2398" t="s">
        <v>5450</v>
      </c>
      <c r="C2398" t="s">
        <v>5722</v>
      </c>
      <c r="D2398" t="s">
        <v>6017</v>
      </c>
      <c r="E2398" t="s">
        <v>6024</v>
      </c>
      <c r="F2398" t="s">
        <v>5453</v>
      </c>
      <c r="G2398" s="160" t="s">
        <v>3997</v>
      </c>
      <c r="H2398" t="s">
        <v>5454</v>
      </c>
      <c r="I2398" s="160" t="s">
        <v>4009</v>
      </c>
      <c r="J2398" t="s">
        <v>5457</v>
      </c>
      <c r="K2398" s="160" t="s">
        <v>4007</v>
      </c>
      <c r="L2398" t="s">
        <v>5459</v>
      </c>
    </row>
    <row r="2399" spans="1:12">
      <c r="A2399" s="15">
        <v>30102316</v>
      </c>
      <c r="B2399" t="s">
        <v>5450</v>
      </c>
      <c r="C2399" t="s">
        <v>5722</v>
      </c>
      <c r="D2399" t="s">
        <v>6017</v>
      </c>
      <c r="E2399" t="s">
        <v>6025</v>
      </c>
      <c r="F2399" t="s">
        <v>5453</v>
      </c>
      <c r="G2399" s="160" t="s">
        <v>3997</v>
      </c>
      <c r="H2399" t="s">
        <v>5454</v>
      </c>
      <c r="I2399" s="160" t="s">
        <v>4009</v>
      </c>
      <c r="J2399" t="s">
        <v>5457</v>
      </c>
      <c r="K2399" s="160" t="s">
        <v>4007</v>
      </c>
      <c r="L2399" t="s">
        <v>5459</v>
      </c>
    </row>
    <row r="2400" spans="1:12">
      <c r="A2400" s="15">
        <v>30102318</v>
      </c>
      <c r="B2400" t="s">
        <v>5450</v>
      </c>
      <c r="C2400" t="s">
        <v>5722</v>
      </c>
      <c r="D2400" t="s">
        <v>6017</v>
      </c>
      <c r="E2400" t="s">
        <v>6026</v>
      </c>
      <c r="F2400" t="s">
        <v>5453</v>
      </c>
      <c r="G2400" s="160" t="s">
        <v>3997</v>
      </c>
      <c r="H2400" t="s">
        <v>5454</v>
      </c>
      <c r="I2400" s="160" t="s">
        <v>4009</v>
      </c>
      <c r="J2400" t="s">
        <v>5457</v>
      </c>
      <c r="K2400" s="160" t="s">
        <v>4007</v>
      </c>
      <c r="L2400" t="s">
        <v>5459</v>
      </c>
    </row>
    <row r="2401" spans="1:12">
      <c r="A2401" s="15">
        <v>30102319</v>
      </c>
      <c r="B2401" t="s">
        <v>5450</v>
      </c>
      <c r="C2401" t="s">
        <v>5722</v>
      </c>
      <c r="D2401" t="s">
        <v>6017</v>
      </c>
      <c r="E2401" t="s">
        <v>6027</v>
      </c>
      <c r="F2401" t="s">
        <v>5453</v>
      </c>
      <c r="G2401" s="160" t="s">
        <v>3997</v>
      </c>
      <c r="H2401" t="s">
        <v>5454</v>
      </c>
      <c r="I2401" s="160" t="s">
        <v>4009</v>
      </c>
      <c r="J2401" t="s">
        <v>5457</v>
      </c>
      <c r="K2401" s="160" t="s">
        <v>4007</v>
      </c>
      <c r="L2401" t="s">
        <v>5459</v>
      </c>
    </row>
    <row r="2402" spans="1:12">
      <c r="A2402" s="15">
        <v>30102320</v>
      </c>
      <c r="B2402" t="s">
        <v>5450</v>
      </c>
      <c r="C2402" t="s">
        <v>5722</v>
      </c>
      <c r="D2402" t="s">
        <v>6017</v>
      </c>
      <c r="E2402" t="s">
        <v>6028</v>
      </c>
      <c r="F2402" t="s">
        <v>4073</v>
      </c>
      <c r="G2402" s="160" t="s">
        <v>4074</v>
      </c>
      <c r="H2402" t="s">
        <v>4075</v>
      </c>
      <c r="I2402">
        <v>10</v>
      </c>
      <c r="J2402" t="s">
        <v>5774</v>
      </c>
      <c r="K2402">
        <v>99</v>
      </c>
      <c r="L2402" t="s">
        <v>3999</v>
      </c>
    </row>
    <row r="2403" spans="1:12">
      <c r="A2403" s="15">
        <v>30102321</v>
      </c>
      <c r="B2403" t="s">
        <v>5450</v>
      </c>
      <c r="C2403" t="s">
        <v>5722</v>
      </c>
      <c r="D2403" t="s">
        <v>6017</v>
      </c>
      <c r="E2403" t="s">
        <v>5232</v>
      </c>
      <c r="F2403" t="s">
        <v>4073</v>
      </c>
      <c r="G2403" s="160" t="s">
        <v>4074</v>
      </c>
      <c r="H2403" t="s">
        <v>4075</v>
      </c>
      <c r="I2403" s="160" t="s">
        <v>4074</v>
      </c>
      <c r="J2403" t="s">
        <v>5776</v>
      </c>
      <c r="K2403">
        <v>99</v>
      </c>
      <c r="L2403" t="s">
        <v>3999</v>
      </c>
    </row>
    <row r="2404" spans="1:12">
      <c r="A2404" s="15">
        <v>30102322</v>
      </c>
      <c r="B2404" t="s">
        <v>5450</v>
      </c>
      <c r="C2404" t="s">
        <v>5722</v>
      </c>
      <c r="D2404" t="s">
        <v>6017</v>
      </c>
      <c r="E2404" t="s">
        <v>4391</v>
      </c>
      <c r="F2404" t="s">
        <v>5453</v>
      </c>
      <c r="G2404" s="160" t="s">
        <v>3997</v>
      </c>
      <c r="H2404" t="s">
        <v>5454</v>
      </c>
      <c r="I2404" s="160" t="s">
        <v>4009</v>
      </c>
      <c r="J2404" t="s">
        <v>5457</v>
      </c>
      <c r="K2404" s="160" t="s">
        <v>4007</v>
      </c>
      <c r="L2404" t="s">
        <v>5459</v>
      </c>
    </row>
    <row r="2405" spans="1:12">
      <c r="A2405" s="15">
        <v>30102323</v>
      </c>
      <c r="B2405" t="s">
        <v>5450</v>
      </c>
      <c r="C2405" t="s">
        <v>5722</v>
      </c>
      <c r="D2405" t="s">
        <v>6017</v>
      </c>
      <c r="E2405" t="s">
        <v>6029</v>
      </c>
      <c r="F2405" t="s">
        <v>5453</v>
      </c>
      <c r="G2405" s="160" t="s">
        <v>3997</v>
      </c>
      <c r="H2405" t="s">
        <v>5454</v>
      </c>
      <c r="I2405" s="160" t="s">
        <v>4009</v>
      </c>
      <c r="J2405" t="s">
        <v>5457</v>
      </c>
      <c r="K2405">
        <v>99</v>
      </c>
      <c r="L2405" t="s">
        <v>3999</v>
      </c>
    </row>
    <row r="2406" spans="1:12">
      <c r="A2406" s="15">
        <v>30102324</v>
      </c>
      <c r="B2406" t="s">
        <v>5450</v>
      </c>
      <c r="C2406" t="s">
        <v>5722</v>
      </c>
      <c r="D2406" t="s">
        <v>6017</v>
      </c>
      <c r="E2406" t="s">
        <v>6030</v>
      </c>
      <c r="F2406" t="s">
        <v>5453</v>
      </c>
      <c r="G2406" s="160" t="s">
        <v>3997</v>
      </c>
      <c r="H2406" t="s">
        <v>5454</v>
      </c>
      <c r="I2406" s="160" t="s">
        <v>4009</v>
      </c>
      <c r="J2406" t="s">
        <v>5457</v>
      </c>
      <c r="K2406">
        <v>99</v>
      </c>
      <c r="L2406" t="s">
        <v>3999</v>
      </c>
    </row>
    <row r="2407" spans="1:12">
      <c r="A2407" s="15">
        <v>30102325</v>
      </c>
      <c r="B2407" t="s">
        <v>5450</v>
      </c>
      <c r="C2407" t="s">
        <v>5722</v>
      </c>
      <c r="D2407" t="s">
        <v>6017</v>
      </c>
      <c r="E2407" t="s">
        <v>6031</v>
      </c>
      <c r="F2407" t="s">
        <v>5453</v>
      </c>
      <c r="G2407" s="160" t="s">
        <v>3997</v>
      </c>
      <c r="H2407" t="s">
        <v>5454</v>
      </c>
      <c r="I2407" s="160" t="s">
        <v>4009</v>
      </c>
      <c r="J2407" t="s">
        <v>5457</v>
      </c>
      <c r="K2407">
        <v>99</v>
      </c>
      <c r="L2407" t="s">
        <v>3999</v>
      </c>
    </row>
    <row r="2408" spans="1:12">
      <c r="A2408" s="15">
        <v>30102330</v>
      </c>
      <c r="B2408" t="s">
        <v>5450</v>
      </c>
      <c r="C2408" t="s">
        <v>5722</v>
      </c>
      <c r="D2408" t="s">
        <v>6017</v>
      </c>
      <c r="E2408" t="s">
        <v>6032</v>
      </c>
      <c r="F2408" t="s">
        <v>5453</v>
      </c>
      <c r="G2408" s="160" t="s">
        <v>3997</v>
      </c>
      <c r="H2408" t="s">
        <v>5454</v>
      </c>
      <c r="I2408" s="160" t="s">
        <v>4009</v>
      </c>
      <c r="J2408" t="s">
        <v>5457</v>
      </c>
      <c r="K2408">
        <v>99</v>
      </c>
      <c r="L2408" t="s">
        <v>3999</v>
      </c>
    </row>
    <row r="2409" spans="1:12">
      <c r="A2409" s="15">
        <v>30102331</v>
      </c>
      <c r="B2409" t="s">
        <v>5450</v>
      </c>
      <c r="C2409" t="s">
        <v>5722</v>
      </c>
      <c r="D2409" t="s">
        <v>6017</v>
      </c>
      <c r="E2409" t="s">
        <v>6033</v>
      </c>
      <c r="F2409" t="s">
        <v>5453</v>
      </c>
      <c r="G2409" s="160" t="s">
        <v>3997</v>
      </c>
      <c r="H2409" t="s">
        <v>5454</v>
      </c>
      <c r="I2409" s="160" t="s">
        <v>4009</v>
      </c>
      <c r="J2409" t="s">
        <v>5457</v>
      </c>
      <c r="K2409">
        <v>99</v>
      </c>
      <c r="L2409" t="s">
        <v>3999</v>
      </c>
    </row>
    <row r="2410" spans="1:12">
      <c r="A2410" s="15">
        <v>30102332</v>
      </c>
      <c r="B2410" t="s">
        <v>5450</v>
      </c>
      <c r="C2410" t="s">
        <v>5722</v>
      </c>
      <c r="D2410" t="s">
        <v>6017</v>
      </c>
      <c r="E2410" t="s">
        <v>6034</v>
      </c>
      <c r="F2410" t="s">
        <v>4073</v>
      </c>
      <c r="G2410" s="160" t="s">
        <v>3997</v>
      </c>
      <c r="H2410" t="s">
        <v>5454</v>
      </c>
      <c r="I2410" s="160" t="s">
        <v>4009</v>
      </c>
      <c r="J2410" t="s">
        <v>5457</v>
      </c>
      <c r="K2410">
        <v>99</v>
      </c>
      <c r="L2410" t="s">
        <v>3999</v>
      </c>
    </row>
    <row r="2411" spans="1:12">
      <c r="A2411" s="15">
        <v>30102399</v>
      </c>
      <c r="B2411" t="s">
        <v>5450</v>
      </c>
      <c r="C2411" t="s">
        <v>5722</v>
      </c>
      <c r="D2411" t="s">
        <v>6017</v>
      </c>
      <c r="E2411" t="s">
        <v>4080</v>
      </c>
      <c r="F2411" t="s">
        <v>5453</v>
      </c>
      <c r="G2411" s="160" t="s">
        <v>3997</v>
      </c>
      <c r="H2411" t="s">
        <v>5454</v>
      </c>
      <c r="I2411" s="160" t="s">
        <v>4009</v>
      </c>
      <c r="J2411" t="s">
        <v>5457</v>
      </c>
      <c r="K2411" s="160" t="s">
        <v>4007</v>
      </c>
      <c r="L2411" t="s">
        <v>5459</v>
      </c>
    </row>
    <row r="2412" spans="1:12">
      <c r="A2412" s="15">
        <v>30102401</v>
      </c>
      <c r="B2412" t="s">
        <v>5450</v>
      </c>
      <c r="C2412" t="s">
        <v>5722</v>
      </c>
      <c r="D2412" t="s">
        <v>6035</v>
      </c>
      <c r="E2412" t="s">
        <v>6036</v>
      </c>
      <c r="F2412" t="s">
        <v>5453</v>
      </c>
      <c r="G2412" s="160" t="s">
        <v>3997</v>
      </c>
      <c r="H2412" t="s">
        <v>5454</v>
      </c>
      <c r="I2412" s="160" t="s">
        <v>3995</v>
      </c>
      <c r="J2412" t="s">
        <v>5461</v>
      </c>
      <c r="K2412" s="160" t="s">
        <v>3997</v>
      </c>
      <c r="L2412" t="s">
        <v>5462</v>
      </c>
    </row>
    <row r="2413" spans="1:12">
      <c r="A2413" s="15">
        <v>30102402</v>
      </c>
      <c r="B2413" t="s">
        <v>5450</v>
      </c>
      <c r="C2413" t="s">
        <v>5722</v>
      </c>
      <c r="D2413" t="s">
        <v>6035</v>
      </c>
      <c r="E2413" t="s">
        <v>6037</v>
      </c>
      <c r="F2413" t="s">
        <v>5453</v>
      </c>
      <c r="G2413" s="160" t="s">
        <v>3997</v>
      </c>
      <c r="H2413" t="s">
        <v>5454</v>
      </c>
      <c r="I2413" s="160" t="s">
        <v>3995</v>
      </c>
      <c r="J2413" t="s">
        <v>5461</v>
      </c>
      <c r="K2413" s="160" t="s">
        <v>3997</v>
      </c>
      <c r="L2413" t="s">
        <v>5462</v>
      </c>
    </row>
    <row r="2414" spans="1:12">
      <c r="A2414" s="15">
        <v>30102403</v>
      </c>
      <c r="B2414" t="s">
        <v>5450</v>
      </c>
      <c r="C2414" t="s">
        <v>5722</v>
      </c>
      <c r="D2414" t="s">
        <v>6035</v>
      </c>
      <c r="E2414" t="s">
        <v>6038</v>
      </c>
      <c r="F2414" t="s">
        <v>5453</v>
      </c>
      <c r="G2414" s="160" t="s">
        <v>3997</v>
      </c>
      <c r="H2414" t="s">
        <v>5454</v>
      </c>
      <c r="I2414" s="160" t="s">
        <v>3995</v>
      </c>
      <c r="J2414" t="s">
        <v>5461</v>
      </c>
      <c r="K2414">
        <v>99</v>
      </c>
      <c r="L2414" t="s">
        <v>3999</v>
      </c>
    </row>
    <row r="2415" spans="1:12">
      <c r="A2415" s="15">
        <v>30102404</v>
      </c>
      <c r="B2415" t="s">
        <v>5450</v>
      </c>
      <c r="C2415" t="s">
        <v>5722</v>
      </c>
      <c r="D2415" t="s">
        <v>6035</v>
      </c>
      <c r="E2415" t="s">
        <v>6039</v>
      </c>
      <c r="F2415" t="s">
        <v>5453</v>
      </c>
      <c r="G2415" s="160" t="s">
        <v>3997</v>
      </c>
      <c r="H2415" t="s">
        <v>5454</v>
      </c>
      <c r="I2415" s="160" t="s">
        <v>3995</v>
      </c>
      <c r="J2415" t="s">
        <v>5461</v>
      </c>
      <c r="K2415">
        <v>99</v>
      </c>
      <c r="L2415" t="s">
        <v>3999</v>
      </c>
    </row>
    <row r="2416" spans="1:12">
      <c r="A2416" s="15">
        <v>30102405</v>
      </c>
      <c r="B2416" t="s">
        <v>5450</v>
      </c>
      <c r="C2416" t="s">
        <v>5722</v>
      </c>
      <c r="D2416" t="s">
        <v>6035</v>
      </c>
      <c r="E2416" t="s">
        <v>6040</v>
      </c>
      <c r="F2416" t="s">
        <v>5453</v>
      </c>
      <c r="G2416" s="160" t="s">
        <v>3997</v>
      </c>
      <c r="H2416" t="s">
        <v>5454</v>
      </c>
      <c r="I2416" s="160" t="s">
        <v>3995</v>
      </c>
      <c r="J2416" t="s">
        <v>5461</v>
      </c>
      <c r="K2416" s="160" t="s">
        <v>3997</v>
      </c>
      <c r="L2416" t="s">
        <v>5462</v>
      </c>
    </row>
    <row r="2417" spans="1:12">
      <c r="A2417" s="15">
        <v>30102406</v>
      </c>
      <c r="B2417" t="s">
        <v>5450</v>
      </c>
      <c r="C2417" t="s">
        <v>5722</v>
      </c>
      <c r="D2417" t="s">
        <v>6035</v>
      </c>
      <c r="E2417" t="s">
        <v>6041</v>
      </c>
      <c r="F2417" t="s">
        <v>5453</v>
      </c>
      <c r="G2417" s="160" t="s">
        <v>3997</v>
      </c>
      <c r="H2417" t="s">
        <v>5454</v>
      </c>
      <c r="I2417" s="160" t="s">
        <v>3995</v>
      </c>
      <c r="J2417" t="s">
        <v>5461</v>
      </c>
      <c r="K2417">
        <v>99</v>
      </c>
      <c r="L2417" t="s">
        <v>3999</v>
      </c>
    </row>
    <row r="2418" spans="1:12">
      <c r="A2418" s="15">
        <v>30102407</v>
      </c>
      <c r="B2418" t="s">
        <v>5450</v>
      </c>
      <c r="C2418" t="s">
        <v>5722</v>
      </c>
      <c r="D2418" t="s">
        <v>6035</v>
      </c>
      <c r="E2418" t="s">
        <v>6042</v>
      </c>
      <c r="F2418" t="s">
        <v>5453</v>
      </c>
      <c r="G2418" s="160" t="s">
        <v>3997</v>
      </c>
      <c r="H2418" t="s">
        <v>5454</v>
      </c>
      <c r="I2418" s="160" t="s">
        <v>3995</v>
      </c>
      <c r="J2418" t="s">
        <v>5461</v>
      </c>
      <c r="K2418">
        <v>99</v>
      </c>
      <c r="L2418" t="s">
        <v>3999</v>
      </c>
    </row>
    <row r="2419" spans="1:12">
      <c r="A2419" s="15">
        <v>30102408</v>
      </c>
      <c r="B2419" t="s">
        <v>5450</v>
      </c>
      <c r="C2419" t="s">
        <v>5722</v>
      </c>
      <c r="D2419" t="s">
        <v>6043</v>
      </c>
      <c r="E2419" t="s">
        <v>6044</v>
      </c>
      <c r="F2419" t="s">
        <v>5453</v>
      </c>
      <c r="G2419" s="160" t="s">
        <v>3997</v>
      </c>
      <c r="H2419" t="s">
        <v>5454</v>
      </c>
      <c r="I2419" s="160" t="s">
        <v>3995</v>
      </c>
      <c r="J2419" t="s">
        <v>5461</v>
      </c>
      <c r="K2419">
        <v>99</v>
      </c>
      <c r="L2419" t="s">
        <v>3999</v>
      </c>
    </row>
    <row r="2420" spans="1:12">
      <c r="A2420" s="15">
        <v>30102409</v>
      </c>
      <c r="B2420" t="s">
        <v>5450</v>
      </c>
      <c r="C2420" t="s">
        <v>5722</v>
      </c>
      <c r="D2420" t="s">
        <v>6043</v>
      </c>
      <c r="E2420" t="s">
        <v>6045</v>
      </c>
      <c r="F2420" t="s">
        <v>5453</v>
      </c>
      <c r="G2420" s="160" t="s">
        <v>3997</v>
      </c>
      <c r="H2420" t="s">
        <v>5454</v>
      </c>
      <c r="I2420" s="160" t="s">
        <v>3995</v>
      </c>
      <c r="J2420" t="s">
        <v>5461</v>
      </c>
      <c r="K2420">
        <v>99</v>
      </c>
      <c r="L2420" t="s">
        <v>3999</v>
      </c>
    </row>
    <row r="2421" spans="1:12">
      <c r="A2421" s="15">
        <v>30102410</v>
      </c>
      <c r="B2421" t="s">
        <v>5450</v>
      </c>
      <c r="C2421" t="s">
        <v>5722</v>
      </c>
      <c r="D2421" t="s">
        <v>6043</v>
      </c>
      <c r="E2421" t="s">
        <v>6046</v>
      </c>
      <c r="F2421" t="s">
        <v>5453</v>
      </c>
      <c r="G2421" s="160" t="s">
        <v>3997</v>
      </c>
      <c r="H2421" t="s">
        <v>5454</v>
      </c>
      <c r="I2421" s="160" t="s">
        <v>3995</v>
      </c>
      <c r="J2421" t="s">
        <v>5461</v>
      </c>
      <c r="K2421" s="160" t="s">
        <v>3997</v>
      </c>
      <c r="L2421" t="s">
        <v>5462</v>
      </c>
    </row>
    <row r="2422" spans="1:12">
      <c r="A2422" s="15">
        <v>30102411</v>
      </c>
      <c r="B2422" t="s">
        <v>5450</v>
      </c>
      <c r="C2422" t="s">
        <v>5722</v>
      </c>
      <c r="D2422" t="s">
        <v>6043</v>
      </c>
      <c r="E2422" t="s">
        <v>6047</v>
      </c>
      <c r="F2422" t="s">
        <v>5453</v>
      </c>
      <c r="G2422" s="160" t="s">
        <v>3997</v>
      </c>
      <c r="H2422" t="s">
        <v>5454</v>
      </c>
      <c r="I2422" s="160" t="s">
        <v>3995</v>
      </c>
      <c r="J2422" t="s">
        <v>5461</v>
      </c>
      <c r="K2422">
        <v>99</v>
      </c>
      <c r="L2422" t="s">
        <v>3999</v>
      </c>
    </row>
    <row r="2423" spans="1:12">
      <c r="A2423" s="15">
        <v>30102412</v>
      </c>
      <c r="B2423" t="s">
        <v>5450</v>
      </c>
      <c r="C2423" t="s">
        <v>5722</v>
      </c>
      <c r="D2423" t="s">
        <v>6043</v>
      </c>
      <c r="E2423" t="s">
        <v>6048</v>
      </c>
      <c r="F2423" t="s">
        <v>5453</v>
      </c>
      <c r="G2423" s="160" t="s">
        <v>3997</v>
      </c>
      <c r="H2423" t="s">
        <v>5454</v>
      </c>
      <c r="I2423" s="160" t="s">
        <v>3995</v>
      </c>
      <c r="J2423" t="s">
        <v>5461</v>
      </c>
      <c r="K2423">
        <v>99</v>
      </c>
      <c r="L2423" t="s">
        <v>3999</v>
      </c>
    </row>
    <row r="2424" spans="1:12">
      <c r="A2424" s="15">
        <v>30102413</v>
      </c>
      <c r="B2424" t="s">
        <v>5450</v>
      </c>
      <c r="C2424" t="s">
        <v>5722</v>
      </c>
      <c r="D2424" t="s">
        <v>6043</v>
      </c>
      <c r="E2424" t="s">
        <v>6049</v>
      </c>
      <c r="F2424" t="s">
        <v>5453</v>
      </c>
      <c r="G2424" s="160" t="s">
        <v>3997</v>
      </c>
      <c r="H2424" t="s">
        <v>5454</v>
      </c>
      <c r="I2424" s="160" t="s">
        <v>3995</v>
      </c>
      <c r="J2424" t="s">
        <v>5461</v>
      </c>
      <c r="K2424">
        <v>99</v>
      </c>
      <c r="L2424" t="s">
        <v>3999</v>
      </c>
    </row>
    <row r="2425" spans="1:12">
      <c r="A2425" s="15">
        <v>30102414</v>
      </c>
      <c r="B2425" t="s">
        <v>5450</v>
      </c>
      <c r="C2425" t="s">
        <v>5722</v>
      </c>
      <c r="D2425" t="s">
        <v>6035</v>
      </c>
      <c r="E2425" t="s">
        <v>6050</v>
      </c>
      <c r="F2425" t="s">
        <v>5453</v>
      </c>
      <c r="G2425" s="160" t="s">
        <v>3997</v>
      </c>
      <c r="H2425" t="s">
        <v>5454</v>
      </c>
      <c r="I2425" s="160" t="s">
        <v>3995</v>
      </c>
      <c r="J2425" t="s">
        <v>5461</v>
      </c>
      <c r="K2425" s="160" t="s">
        <v>3997</v>
      </c>
      <c r="L2425" t="s">
        <v>5462</v>
      </c>
    </row>
    <row r="2426" spans="1:12">
      <c r="A2426" s="15">
        <v>30102415</v>
      </c>
      <c r="B2426" t="s">
        <v>5450</v>
      </c>
      <c r="C2426" t="s">
        <v>5722</v>
      </c>
      <c r="D2426" t="s">
        <v>6035</v>
      </c>
      <c r="E2426" t="s">
        <v>6051</v>
      </c>
      <c r="F2426" t="s">
        <v>5453</v>
      </c>
      <c r="G2426" s="160" t="s">
        <v>3997</v>
      </c>
      <c r="H2426" t="s">
        <v>5454</v>
      </c>
      <c r="I2426" s="160" t="s">
        <v>3995</v>
      </c>
      <c r="J2426" t="s">
        <v>5461</v>
      </c>
      <c r="K2426" s="160" t="s">
        <v>3997</v>
      </c>
      <c r="L2426" t="s">
        <v>5462</v>
      </c>
    </row>
    <row r="2427" spans="1:12">
      <c r="A2427" s="15">
        <v>30102416</v>
      </c>
      <c r="B2427" t="s">
        <v>5450</v>
      </c>
      <c r="C2427" t="s">
        <v>5722</v>
      </c>
      <c r="D2427" t="s">
        <v>6035</v>
      </c>
      <c r="E2427" t="s">
        <v>6052</v>
      </c>
      <c r="F2427" t="s">
        <v>5453</v>
      </c>
      <c r="G2427" s="160" t="s">
        <v>3997</v>
      </c>
      <c r="H2427" t="s">
        <v>5454</v>
      </c>
      <c r="I2427" s="160" t="s">
        <v>3995</v>
      </c>
      <c r="J2427" t="s">
        <v>5461</v>
      </c>
      <c r="K2427" s="160" t="s">
        <v>3997</v>
      </c>
      <c r="L2427" t="s">
        <v>5462</v>
      </c>
    </row>
    <row r="2428" spans="1:12">
      <c r="A2428" s="15">
        <v>30102417</v>
      </c>
      <c r="B2428" t="s">
        <v>5450</v>
      </c>
      <c r="C2428" t="s">
        <v>5722</v>
      </c>
      <c r="D2428" t="s">
        <v>6043</v>
      </c>
      <c r="E2428" t="s">
        <v>6053</v>
      </c>
      <c r="F2428" t="s">
        <v>5453</v>
      </c>
      <c r="G2428" s="160" t="s">
        <v>3997</v>
      </c>
      <c r="H2428" t="s">
        <v>5454</v>
      </c>
      <c r="I2428" s="160" t="s">
        <v>3995</v>
      </c>
      <c r="J2428" t="s">
        <v>5461</v>
      </c>
      <c r="K2428">
        <v>99</v>
      </c>
      <c r="L2428" t="s">
        <v>3999</v>
      </c>
    </row>
    <row r="2429" spans="1:12">
      <c r="A2429" s="15">
        <v>30102418</v>
      </c>
      <c r="B2429" t="s">
        <v>5450</v>
      </c>
      <c r="C2429" t="s">
        <v>5722</v>
      </c>
      <c r="D2429" t="s">
        <v>6043</v>
      </c>
      <c r="E2429" t="s">
        <v>6054</v>
      </c>
      <c r="F2429" t="s">
        <v>5453</v>
      </c>
      <c r="G2429" s="160" t="s">
        <v>3997</v>
      </c>
      <c r="H2429" t="s">
        <v>5454</v>
      </c>
      <c r="I2429" s="160" t="s">
        <v>3995</v>
      </c>
      <c r="J2429" t="s">
        <v>5461</v>
      </c>
      <c r="K2429">
        <v>99</v>
      </c>
      <c r="L2429" t="s">
        <v>3999</v>
      </c>
    </row>
    <row r="2430" spans="1:12">
      <c r="A2430" s="15">
        <v>30102419</v>
      </c>
      <c r="B2430" t="s">
        <v>5450</v>
      </c>
      <c r="C2430" t="s">
        <v>5722</v>
      </c>
      <c r="D2430" t="s">
        <v>6035</v>
      </c>
      <c r="E2430" t="s">
        <v>6055</v>
      </c>
      <c r="F2430" t="s">
        <v>5453</v>
      </c>
      <c r="G2430" s="160" t="s">
        <v>3997</v>
      </c>
      <c r="H2430" t="s">
        <v>5454</v>
      </c>
      <c r="I2430" s="160" t="s">
        <v>3995</v>
      </c>
      <c r="J2430" t="s">
        <v>5461</v>
      </c>
      <c r="K2430">
        <v>99</v>
      </c>
      <c r="L2430" t="s">
        <v>3999</v>
      </c>
    </row>
    <row r="2431" spans="1:12">
      <c r="A2431" s="15">
        <v>30102421</v>
      </c>
      <c r="B2431" t="s">
        <v>5450</v>
      </c>
      <c r="C2431" t="s">
        <v>5722</v>
      </c>
      <c r="D2431" t="s">
        <v>6035</v>
      </c>
      <c r="E2431" t="s">
        <v>6056</v>
      </c>
      <c r="F2431" t="s">
        <v>5453</v>
      </c>
      <c r="G2431" s="160" t="s">
        <v>3997</v>
      </c>
      <c r="H2431" t="s">
        <v>5454</v>
      </c>
      <c r="I2431" s="160" t="s">
        <v>3995</v>
      </c>
      <c r="J2431" t="s">
        <v>5461</v>
      </c>
      <c r="K2431">
        <v>99</v>
      </c>
      <c r="L2431" t="s">
        <v>3999</v>
      </c>
    </row>
    <row r="2432" spans="1:12">
      <c r="A2432" s="15">
        <v>30102422</v>
      </c>
      <c r="B2432" t="s">
        <v>5450</v>
      </c>
      <c r="C2432" t="s">
        <v>5722</v>
      </c>
      <c r="D2432" t="s">
        <v>6035</v>
      </c>
      <c r="E2432" t="s">
        <v>5188</v>
      </c>
      <c r="F2432" t="s">
        <v>5453</v>
      </c>
      <c r="G2432" s="160" t="s">
        <v>3997</v>
      </c>
      <c r="H2432" t="s">
        <v>5454</v>
      </c>
      <c r="I2432" s="160" t="s">
        <v>3995</v>
      </c>
      <c r="J2432" t="s">
        <v>5461</v>
      </c>
      <c r="K2432">
        <v>99</v>
      </c>
      <c r="L2432" t="s">
        <v>3999</v>
      </c>
    </row>
    <row r="2433" spans="1:12">
      <c r="A2433" s="15">
        <v>30102423</v>
      </c>
      <c r="B2433" t="s">
        <v>5450</v>
      </c>
      <c r="C2433" t="s">
        <v>5722</v>
      </c>
      <c r="D2433" t="s">
        <v>6035</v>
      </c>
      <c r="E2433" t="s">
        <v>6057</v>
      </c>
      <c r="F2433" t="s">
        <v>5453</v>
      </c>
      <c r="G2433" s="160" t="s">
        <v>3997</v>
      </c>
      <c r="H2433" t="s">
        <v>5454</v>
      </c>
      <c r="I2433" s="160" t="s">
        <v>3995</v>
      </c>
      <c r="J2433" t="s">
        <v>5461</v>
      </c>
      <c r="K2433">
        <v>99</v>
      </c>
      <c r="L2433" t="s">
        <v>3999</v>
      </c>
    </row>
    <row r="2434" spans="1:12">
      <c r="A2434" s="15">
        <v>30102424</v>
      </c>
      <c r="B2434" t="s">
        <v>5450</v>
      </c>
      <c r="C2434" t="s">
        <v>5722</v>
      </c>
      <c r="D2434" t="s">
        <v>6035</v>
      </c>
      <c r="E2434" t="s">
        <v>6058</v>
      </c>
      <c r="F2434" t="s">
        <v>5453</v>
      </c>
      <c r="G2434" s="160" t="s">
        <v>3997</v>
      </c>
      <c r="H2434" t="s">
        <v>5454</v>
      </c>
      <c r="I2434" s="160" t="s">
        <v>3995</v>
      </c>
      <c r="J2434" t="s">
        <v>5461</v>
      </c>
      <c r="K2434">
        <v>99</v>
      </c>
      <c r="L2434" t="s">
        <v>3999</v>
      </c>
    </row>
    <row r="2435" spans="1:12">
      <c r="A2435" s="15">
        <v>30102425</v>
      </c>
      <c r="B2435" t="s">
        <v>5450</v>
      </c>
      <c r="C2435" t="s">
        <v>5722</v>
      </c>
      <c r="D2435" t="s">
        <v>6035</v>
      </c>
      <c r="E2435" t="s">
        <v>6059</v>
      </c>
      <c r="F2435" t="s">
        <v>4073</v>
      </c>
      <c r="G2435" s="160" t="s">
        <v>4074</v>
      </c>
      <c r="H2435" t="s">
        <v>4075</v>
      </c>
      <c r="I2435" s="160" t="s">
        <v>4076</v>
      </c>
      <c r="J2435" t="s">
        <v>4077</v>
      </c>
      <c r="K2435">
        <v>99</v>
      </c>
      <c r="L2435" t="s">
        <v>3999</v>
      </c>
    </row>
    <row r="2436" spans="1:12">
      <c r="A2436" s="15">
        <v>30102426</v>
      </c>
      <c r="B2436" t="s">
        <v>5450</v>
      </c>
      <c r="C2436" t="s">
        <v>5722</v>
      </c>
      <c r="D2436" t="s">
        <v>6035</v>
      </c>
      <c r="E2436" t="s">
        <v>4175</v>
      </c>
      <c r="F2436" t="s">
        <v>5453</v>
      </c>
      <c r="G2436" s="160" t="s">
        <v>3997</v>
      </c>
      <c r="H2436" t="s">
        <v>5454</v>
      </c>
      <c r="I2436" s="160" t="s">
        <v>3995</v>
      </c>
      <c r="J2436" t="s">
        <v>5461</v>
      </c>
      <c r="K2436">
        <v>99</v>
      </c>
      <c r="L2436" t="s">
        <v>3999</v>
      </c>
    </row>
    <row r="2437" spans="1:12">
      <c r="A2437" s="15">
        <v>30102427</v>
      </c>
      <c r="B2437" t="s">
        <v>5450</v>
      </c>
      <c r="C2437" t="s">
        <v>5722</v>
      </c>
      <c r="D2437" t="s">
        <v>6035</v>
      </c>
      <c r="E2437" t="s">
        <v>4071</v>
      </c>
      <c r="F2437" t="s">
        <v>4073</v>
      </c>
      <c r="G2437" s="160" t="s">
        <v>4074</v>
      </c>
      <c r="H2437" t="s">
        <v>4075</v>
      </c>
      <c r="I2437" s="160" t="s">
        <v>4076</v>
      </c>
      <c r="J2437" t="s">
        <v>4077</v>
      </c>
      <c r="K2437">
        <v>99</v>
      </c>
      <c r="L2437" t="s">
        <v>3999</v>
      </c>
    </row>
    <row r="2438" spans="1:12">
      <c r="A2438" s="15">
        <v>30102428</v>
      </c>
      <c r="B2438" t="s">
        <v>5450</v>
      </c>
      <c r="C2438" t="s">
        <v>5722</v>
      </c>
      <c r="D2438" t="s">
        <v>6035</v>
      </c>
      <c r="E2438" t="s">
        <v>6060</v>
      </c>
      <c r="F2438" t="s">
        <v>5453</v>
      </c>
      <c r="G2438" s="160" t="s">
        <v>3997</v>
      </c>
      <c r="H2438" t="s">
        <v>5454</v>
      </c>
      <c r="I2438" s="160" t="s">
        <v>3995</v>
      </c>
      <c r="J2438" t="s">
        <v>5461</v>
      </c>
      <c r="K2438">
        <v>99</v>
      </c>
      <c r="L2438" t="s">
        <v>3999</v>
      </c>
    </row>
    <row r="2439" spans="1:12">
      <c r="A2439" s="15">
        <v>30102429</v>
      </c>
      <c r="B2439" t="s">
        <v>5450</v>
      </c>
      <c r="C2439" t="s">
        <v>5722</v>
      </c>
      <c r="D2439" t="s">
        <v>6035</v>
      </c>
      <c r="E2439" t="s">
        <v>5211</v>
      </c>
      <c r="F2439" t="s">
        <v>5453</v>
      </c>
      <c r="G2439" s="160" t="s">
        <v>3997</v>
      </c>
      <c r="H2439" t="s">
        <v>5454</v>
      </c>
      <c r="I2439" s="160" t="s">
        <v>3995</v>
      </c>
      <c r="J2439" t="s">
        <v>5461</v>
      </c>
      <c r="K2439">
        <v>99</v>
      </c>
      <c r="L2439" t="s">
        <v>3999</v>
      </c>
    </row>
    <row r="2440" spans="1:12">
      <c r="A2440" s="15">
        <v>30102431</v>
      </c>
      <c r="B2440" t="s">
        <v>5450</v>
      </c>
      <c r="C2440" t="s">
        <v>5722</v>
      </c>
      <c r="D2440" t="s">
        <v>6035</v>
      </c>
      <c r="E2440" t="s">
        <v>6061</v>
      </c>
      <c r="F2440" t="s">
        <v>5453</v>
      </c>
      <c r="G2440" s="160" t="s">
        <v>3997</v>
      </c>
      <c r="H2440" t="s">
        <v>5454</v>
      </c>
      <c r="I2440" s="160" t="s">
        <v>3995</v>
      </c>
      <c r="J2440" t="s">
        <v>5461</v>
      </c>
      <c r="K2440">
        <v>99</v>
      </c>
      <c r="L2440" t="s">
        <v>3999</v>
      </c>
    </row>
    <row r="2441" spans="1:12">
      <c r="A2441" s="15">
        <v>30102432</v>
      </c>
      <c r="B2441" t="s">
        <v>5450</v>
      </c>
      <c r="C2441" t="s">
        <v>5722</v>
      </c>
      <c r="D2441" t="s">
        <v>6035</v>
      </c>
      <c r="E2441" t="s">
        <v>6062</v>
      </c>
      <c r="F2441" t="s">
        <v>5453</v>
      </c>
      <c r="G2441" s="160" t="s">
        <v>3997</v>
      </c>
      <c r="H2441" t="s">
        <v>5454</v>
      </c>
      <c r="I2441" s="160" t="s">
        <v>3995</v>
      </c>
      <c r="J2441" t="s">
        <v>5461</v>
      </c>
      <c r="K2441">
        <v>99</v>
      </c>
      <c r="L2441" t="s">
        <v>3999</v>
      </c>
    </row>
    <row r="2442" spans="1:12">
      <c r="A2442" s="15">
        <v>30102434</v>
      </c>
      <c r="B2442" t="s">
        <v>5450</v>
      </c>
      <c r="C2442" t="s">
        <v>5722</v>
      </c>
      <c r="D2442" t="s">
        <v>6035</v>
      </c>
      <c r="E2442" t="s">
        <v>6063</v>
      </c>
      <c r="F2442" t="s">
        <v>5453</v>
      </c>
      <c r="G2442" s="160" t="s">
        <v>3997</v>
      </c>
      <c r="H2442" t="s">
        <v>5454</v>
      </c>
      <c r="I2442" s="160" t="s">
        <v>3995</v>
      </c>
      <c r="J2442" t="s">
        <v>5461</v>
      </c>
      <c r="K2442">
        <v>99</v>
      </c>
      <c r="L2442" t="s">
        <v>3999</v>
      </c>
    </row>
    <row r="2443" spans="1:12">
      <c r="A2443" s="15">
        <v>30102435</v>
      </c>
      <c r="B2443" t="s">
        <v>5450</v>
      </c>
      <c r="C2443" t="s">
        <v>5722</v>
      </c>
      <c r="D2443" t="s">
        <v>6035</v>
      </c>
      <c r="E2443" t="s">
        <v>6064</v>
      </c>
      <c r="F2443" t="s">
        <v>4073</v>
      </c>
      <c r="G2443" s="160" t="s">
        <v>4074</v>
      </c>
      <c r="H2443" t="s">
        <v>4075</v>
      </c>
      <c r="I2443" s="160" t="s">
        <v>4076</v>
      </c>
      <c r="J2443" t="s">
        <v>4077</v>
      </c>
      <c r="K2443">
        <v>99</v>
      </c>
      <c r="L2443" t="s">
        <v>3999</v>
      </c>
    </row>
    <row r="2444" spans="1:12">
      <c r="A2444" s="15">
        <v>30102436</v>
      </c>
      <c r="B2444" t="s">
        <v>5450</v>
      </c>
      <c r="C2444" t="s">
        <v>5722</v>
      </c>
      <c r="D2444" t="s">
        <v>6035</v>
      </c>
      <c r="E2444" t="s">
        <v>6065</v>
      </c>
      <c r="F2444" t="s">
        <v>5453</v>
      </c>
      <c r="G2444" s="160" t="s">
        <v>3997</v>
      </c>
      <c r="H2444" t="s">
        <v>5454</v>
      </c>
      <c r="I2444" s="160" t="s">
        <v>3995</v>
      </c>
      <c r="J2444" t="s">
        <v>5461</v>
      </c>
      <c r="K2444">
        <v>99</v>
      </c>
      <c r="L2444" t="s">
        <v>3999</v>
      </c>
    </row>
    <row r="2445" spans="1:12">
      <c r="A2445" s="15">
        <v>30102437</v>
      </c>
      <c r="B2445" t="s">
        <v>5450</v>
      </c>
      <c r="C2445" t="s">
        <v>5722</v>
      </c>
      <c r="D2445" t="s">
        <v>6035</v>
      </c>
      <c r="E2445" t="s">
        <v>6066</v>
      </c>
      <c r="F2445" t="s">
        <v>5453</v>
      </c>
      <c r="G2445" s="160" t="s">
        <v>3997</v>
      </c>
      <c r="H2445" t="s">
        <v>5454</v>
      </c>
      <c r="I2445" s="160" t="s">
        <v>3995</v>
      </c>
      <c r="J2445" t="s">
        <v>5461</v>
      </c>
      <c r="K2445">
        <v>99</v>
      </c>
      <c r="L2445" t="s">
        <v>3999</v>
      </c>
    </row>
    <row r="2446" spans="1:12">
      <c r="A2446" s="15">
        <v>30102438</v>
      </c>
      <c r="B2446" t="s">
        <v>5450</v>
      </c>
      <c r="C2446" t="s">
        <v>5722</v>
      </c>
      <c r="D2446" t="s">
        <v>6035</v>
      </c>
      <c r="E2446" t="s">
        <v>6067</v>
      </c>
      <c r="F2446" t="s">
        <v>5453</v>
      </c>
      <c r="G2446" s="160" t="s">
        <v>3997</v>
      </c>
      <c r="H2446" t="s">
        <v>5454</v>
      </c>
      <c r="I2446" s="160" t="s">
        <v>3995</v>
      </c>
      <c r="J2446" t="s">
        <v>5461</v>
      </c>
      <c r="K2446">
        <v>99</v>
      </c>
      <c r="L2446" t="s">
        <v>3999</v>
      </c>
    </row>
    <row r="2447" spans="1:12">
      <c r="A2447" s="15">
        <v>30102439</v>
      </c>
      <c r="B2447" t="s">
        <v>5450</v>
      </c>
      <c r="C2447" t="s">
        <v>5722</v>
      </c>
      <c r="D2447" t="s">
        <v>6035</v>
      </c>
      <c r="E2447" t="s">
        <v>6068</v>
      </c>
      <c r="F2447" t="s">
        <v>5453</v>
      </c>
      <c r="G2447" s="160" t="s">
        <v>3997</v>
      </c>
      <c r="H2447" t="s">
        <v>5454</v>
      </c>
      <c r="I2447" s="160" t="s">
        <v>3995</v>
      </c>
      <c r="J2447" t="s">
        <v>5461</v>
      </c>
      <c r="K2447">
        <v>99</v>
      </c>
      <c r="L2447" t="s">
        <v>3999</v>
      </c>
    </row>
    <row r="2448" spans="1:12">
      <c r="A2448" s="15">
        <v>30102440</v>
      </c>
      <c r="B2448" t="s">
        <v>5450</v>
      </c>
      <c r="C2448" t="s">
        <v>5722</v>
      </c>
      <c r="D2448" t="s">
        <v>6035</v>
      </c>
      <c r="E2448" t="s">
        <v>6069</v>
      </c>
      <c r="F2448" t="s">
        <v>5453</v>
      </c>
      <c r="G2448" s="160" t="s">
        <v>3997</v>
      </c>
      <c r="H2448" t="s">
        <v>5454</v>
      </c>
      <c r="I2448" s="160" t="s">
        <v>3995</v>
      </c>
      <c r="J2448" t="s">
        <v>5461</v>
      </c>
      <c r="K2448">
        <v>99</v>
      </c>
      <c r="L2448" t="s">
        <v>3999</v>
      </c>
    </row>
    <row r="2449" spans="1:12">
      <c r="A2449" s="15">
        <v>30102441</v>
      </c>
      <c r="B2449" t="s">
        <v>5450</v>
      </c>
      <c r="C2449" t="s">
        <v>5722</v>
      </c>
      <c r="D2449" t="s">
        <v>6035</v>
      </c>
      <c r="E2449" t="s">
        <v>6070</v>
      </c>
      <c r="F2449" t="s">
        <v>5453</v>
      </c>
      <c r="G2449" s="160" t="s">
        <v>3997</v>
      </c>
      <c r="H2449" t="s">
        <v>5454</v>
      </c>
      <c r="I2449" s="160" t="s">
        <v>3995</v>
      </c>
      <c r="J2449" t="s">
        <v>5461</v>
      </c>
      <c r="K2449">
        <v>99</v>
      </c>
      <c r="L2449" t="s">
        <v>3999</v>
      </c>
    </row>
    <row r="2450" spans="1:12">
      <c r="A2450" s="15">
        <v>30102451</v>
      </c>
      <c r="B2450" t="s">
        <v>5450</v>
      </c>
      <c r="C2450" t="s">
        <v>5722</v>
      </c>
      <c r="D2450" t="s">
        <v>6035</v>
      </c>
      <c r="E2450" t="s">
        <v>6071</v>
      </c>
      <c r="F2450" t="s">
        <v>5453</v>
      </c>
      <c r="G2450" s="160" t="s">
        <v>3997</v>
      </c>
      <c r="H2450" t="s">
        <v>5454</v>
      </c>
      <c r="I2450" s="160" t="s">
        <v>3995</v>
      </c>
      <c r="J2450" t="s">
        <v>5461</v>
      </c>
      <c r="K2450" s="160" t="s">
        <v>3997</v>
      </c>
      <c r="L2450" t="s">
        <v>5462</v>
      </c>
    </row>
    <row r="2451" spans="1:12">
      <c r="A2451" s="15">
        <v>30102452</v>
      </c>
      <c r="B2451" t="s">
        <v>5450</v>
      </c>
      <c r="C2451" t="s">
        <v>5722</v>
      </c>
      <c r="D2451" t="s">
        <v>6035</v>
      </c>
      <c r="E2451" t="s">
        <v>6072</v>
      </c>
      <c r="F2451" t="s">
        <v>5453</v>
      </c>
      <c r="G2451" s="160" t="s">
        <v>3997</v>
      </c>
      <c r="H2451" t="s">
        <v>5454</v>
      </c>
      <c r="I2451" s="160" t="s">
        <v>3995</v>
      </c>
      <c r="J2451" t="s">
        <v>5461</v>
      </c>
      <c r="K2451" s="160" t="s">
        <v>3997</v>
      </c>
      <c r="L2451" t="s">
        <v>5462</v>
      </c>
    </row>
    <row r="2452" spans="1:12">
      <c r="A2452" s="15">
        <v>30102453</v>
      </c>
      <c r="B2452" t="s">
        <v>5450</v>
      </c>
      <c r="C2452" t="s">
        <v>5722</v>
      </c>
      <c r="D2452" t="s">
        <v>6035</v>
      </c>
      <c r="E2452" t="s">
        <v>6073</v>
      </c>
      <c r="F2452" t="s">
        <v>5453</v>
      </c>
      <c r="G2452" s="160" t="s">
        <v>3997</v>
      </c>
      <c r="H2452" t="s">
        <v>5454</v>
      </c>
      <c r="I2452" s="160" t="s">
        <v>3995</v>
      </c>
      <c r="J2452" t="s">
        <v>5461</v>
      </c>
      <c r="K2452" s="160" t="s">
        <v>3997</v>
      </c>
      <c r="L2452" t="s">
        <v>5462</v>
      </c>
    </row>
    <row r="2453" spans="1:12">
      <c r="A2453" s="15">
        <v>30102454</v>
      </c>
      <c r="B2453" t="s">
        <v>5450</v>
      </c>
      <c r="C2453" t="s">
        <v>5722</v>
      </c>
      <c r="D2453" t="s">
        <v>6035</v>
      </c>
      <c r="E2453" t="s">
        <v>6074</v>
      </c>
      <c r="F2453" t="s">
        <v>5453</v>
      </c>
      <c r="G2453" s="160" t="s">
        <v>3997</v>
      </c>
      <c r="H2453" t="s">
        <v>5454</v>
      </c>
      <c r="I2453" s="160" t="s">
        <v>3995</v>
      </c>
      <c r="J2453" t="s">
        <v>5461</v>
      </c>
      <c r="K2453" s="160" t="s">
        <v>3997</v>
      </c>
      <c r="L2453" t="s">
        <v>5462</v>
      </c>
    </row>
    <row r="2454" spans="1:12">
      <c r="A2454" s="15">
        <v>30102455</v>
      </c>
      <c r="B2454" t="s">
        <v>5450</v>
      </c>
      <c r="C2454" t="s">
        <v>5722</v>
      </c>
      <c r="D2454" t="s">
        <v>6035</v>
      </c>
      <c r="E2454" t="s">
        <v>6075</v>
      </c>
      <c r="F2454" t="s">
        <v>5453</v>
      </c>
      <c r="G2454" s="160" t="s">
        <v>3997</v>
      </c>
      <c r="H2454" t="s">
        <v>5454</v>
      </c>
      <c r="I2454" s="160" t="s">
        <v>3995</v>
      </c>
      <c r="J2454" t="s">
        <v>5461</v>
      </c>
      <c r="K2454" s="160" t="s">
        <v>3997</v>
      </c>
      <c r="L2454" t="s">
        <v>5462</v>
      </c>
    </row>
    <row r="2455" spans="1:12">
      <c r="A2455" s="15">
        <v>30102456</v>
      </c>
      <c r="B2455" t="s">
        <v>5450</v>
      </c>
      <c r="C2455" t="s">
        <v>5722</v>
      </c>
      <c r="D2455" t="s">
        <v>6035</v>
      </c>
      <c r="E2455" t="s">
        <v>6076</v>
      </c>
      <c r="F2455" t="s">
        <v>4073</v>
      </c>
      <c r="G2455" s="160" t="s">
        <v>4074</v>
      </c>
      <c r="H2455" t="s">
        <v>4075</v>
      </c>
      <c r="I2455" s="160" t="s">
        <v>4076</v>
      </c>
      <c r="J2455" t="s">
        <v>4077</v>
      </c>
      <c r="K2455">
        <v>99</v>
      </c>
      <c r="L2455" t="s">
        <v>3999</v>
      </c>
    </row>
    <row r="2456" spans="1:12">
      <c r="A2456" s="15">
        <v>30102461</v>
      </c>
      <c r="B2456" t="s">
        <v>5450</v>
      </c>
      <c r="C2456" t="s">
        <v>5722</v>
      </c>
      <c r="D2456" t="s">
        <v>6035</v>
      </c>
      <c r="E2456" t="s">
        <v>6077</v>
      </c>
      <c r="F2456" t="s">
        <v>5453</v>
      </c>
      <c r="G2456" s="160" t="s">
        <v>3997</v>
      </c>
      <c r="H2456" t="s">
        <v>5454</v>
      </c>
      <c r="I2456" s="160" t="s">
        <v>3995</v>
      </c>
      <c r="J2456" t="s">
        <v>5461</v>
      </c>
      <c r="K2456" s="160" t="s">
        <v>3997</v>
      </c>
      <c r="L2456" t="s">
        <v>5462</v>
      </c>
    </row>
    <row r="2457" spans="1:12">
      <c r="A2457" s="15">
        <v>30102462</v>
      </c>
      <c r="B2457" t="s">
        <v>5450</v>
      </c>
      <c r="C2457" t="s">
        <v>5722</v>
      </c>
      <c r="D2457" t="s">
        <v>6035</v>
      </c>
      <c r="E2457" t="s">
        <v>6078</v>
      </c>
      <c r="F2457" t="s">
        <v>5453</v>
      </c>
      <c r="G2457" s="160" t="s">
        <v>3997</v>
      </c>
      <c r="H2457" t="s">
        <v>5454</v>
      </c>
      <c r="I2457" s="160" t="s">
        <v>3995</v>
      </c>
      <c r="J2457" t="s">
        <v>5461</v>
      </c>
      <c r="K2457" s="160" t="s">
        <v>3997</v>
      </c>
      <c r="L2457" t="s">
        <v>5462</v>
      </c>
    </row>
    <row r="2458" spans="1:12">
      <c r="A2458" s="15">
        <v>30102463</v>
      </c>
      <c r="B2458" t="s">
        <v>5450</v>
      </c>
      <c r="C2458" t="s">
        <v>5722</v>
      </c>
      <c r="D2458" t="s">
        <v>6035</v>
      </c>
      <c r="E2458" t="s">
        <v>6079</v>
      </c>
      <c r="F2458" t="s">
        <v>5453</v>
      </c>
      <c r="G2458" s="160" t="s">
        <v>3997</v>
      </c>
      <c r="H2458" t="s">
        <v>5454</v>
      </c>
      <c r="I2458" s="160" t="s">
        <v>3995</v>
      </c>
      <c r="J2458" t="s">
        <v>5461</v>
      </c>
      <c r="K2458" s="160" t="s">
        <v>3997</v>
      </c>
      <c r="L2458" t="s">
        <v>5462</v>
      </c>
    </row>
    <row r="2459" spans="1:12">
      <c r="A2459" s="15">
        <v>30102464</v>
      </c>
      <c r="B2459" t="s">
        <v>5450</v>
      </c>
      <c r="C2459" t="s">
        <v>5722</v>
      </c>
      <c r="D2459" t="s">
        <v>6035</v>
      </c>
      <c r="E2459" t="s">
        <v>6080</v>
      </c>
      <c r="F2459" t="s">
        <v>5453</v>
      </c>
      <c r="G2459" s="160" t="s">
        <v>3997</v>
      </c>
      <c r="H2459" t="s">
        <v>5454</v>
      </c>
      <c r="I2459" s="160" t="s">
        <v>3995</v>
      </c>
      <c r="J2459" t="s">
        <v>5461</v>
      </c>
      <c r="K2459" s="160" t="s">
        <v>3997</v>
      </c>
      <c r="L2459" t="s">
        <v>5462</v>
      </c>
    </row>
    <row r="2460" spans="1:12">
      <c r="A2460" s="15">
        <v>30102465</v>
      </c>
      <c r="B2460" t="s">
        <v>5450</v>
      </c>
      <c r="C2460" t="s">
        <v>5722</v>
      </c>
      <c r="D2460" t="s">
        <v>6035</v>
      </c>
      <c r="E2460" t="s">
        <v>6081</v>
      </c>
      <c r="F2460" t="s">
        <v>5453</v>
      </c>
      <c r="G2460" s="160" t="s">
        <v>3997</v>
      </c>
      <c r="H2460" t="s">
        <v>5454</v>
      </c>
      <c r="I2460" s="160" t="s">
        <v>3995</v>
      </c>
      <c r="J2460" t="s">
        <v>5461</v>
      </c>
      <c r="K2460" s="160" t="s">
        <v>3997</v>
      </c>
      <c r="L2460" t="s">
        <v>5462</v>
      </c>
    </row>
    <row r="2461" spans="1:12">
      <c r="A2461" s="15">
        <v>30102466</v>
      </c>
      <c r="B2461" t="s">
        <v>5450</v>
      </c>
      <c r="C2461" t="s">
        <v>5722</v>
      </c>
      <c r="D2461" t="s">
        <v>6035</v>
      </c>
      <c r="E2461" t="s">
        <v>6082</v>
      </c>
      <c r="F2461" t="s">
        <v>5453</v>
      </c>
      <c r="G2461" s="160" t="s">
        <v>3997</v>
      </c>
      <c r="H2461" t="s">
        <v>5454</v>
      </c>
      <c r="I2461" s="160" t="s">
        <v>3995</v>
      </c>
      <c r="J2461" t="s">
        <v>5461</v>
      </c>
      <c r="K2461" s="160" t="s">
        <v>3997</v>
      </c>
      <c r="L2461" t="s">
        <v>5462</v>
      </c>
    </row>
    <row r="2462" spans="1:12">
      <c r="A2462" s="15">
        <v>30102467</v>
      </c>
      <c r="B2462" t="s">
        <v>5450</v>
      </c>
      <c r="C2462" t="s">
        <v>5722</v>
      </c>
      <c r="D2462" t="s">
        <v>6035</v>
      </c>
      <c r="E2462" t="s">
        <v>6083</v>
      </c>
      <c r="F2462" t="s">
        <v>4073</v>
      </c>
      <c r="G2462" s="160" t="s">
        <v>4074</v>
      </c>
      <c r="H2462" t="s">
        <v>4075</v>
      </c>
      <c r="I2462" s="160" t="s">
        <v>4076</v>
      </c>
      <c r="J2462" t="s">
        <v>4077</v>
      </c>
      <c r="K2462">
        <v>99</v>
      </c>
      <c r="L2462" t="s">
        <v>3999</v>
      </c>
    </row>
    <row r="2463" spans="1:12">
      <c r="A2463" s="15">
        <v>30102477</v>
      </c>
      <c r="B2463" t="s">
        <v>5450</v>
      </c>
      <c r="C2463" t="s">
        <v>5722</v>
      </c>
      <c r="D2463" t="s">
        <v>6035</v>
      </c>
      <c r="E2463" t="s">
        <v>6084</v>
      </c>
      <c r="F2463" t="s">
        <v>5453</v>
      </c>
      <c r="G2463" s="160" t="s">
        <v>3997</v>
      </c>
      <c r="H2463" t="s">
        <v>5454</v>
      </c>
      <c r="I2463" s="160" t="s">
        <v>3995</v>
      </c>
      <c r="J2463" t="s">
        <v>5461</v>
      </c>
      <c r="K2463">
        <v>99</v>
      </c>
      <c r="L2463" t="s">
        <v>3999</v>
      </c>
    </row>
    <row r="2464" spans="1:12">
      <c r="A2464" s="15">
        <v>30102478</v>
      </c>
      <c r="B2464" t="s">
        <v>5450</v>
      </c>
      <c r="C2464" t="s">
        <v>5722</v>
      </c>
      <c r="D2464" t="s">
        <v>6035</v>
      </c>
      <c r="E2464" t="s">
        <v>6085</v>
      </c>
      <c r="F2464" t="s">
        <v>5453</v>
      </c>
      <c r="G2464" s="160" t="s">
        <v>3997</v>
      </c>
      <c r="H2464" t="s">
        <v>5454</v>
      </c>
      <c r="I2464" s="160" t="s">
        <v>3995</v>
      </c>
      <c r="J2464" t="s">
        <v>5461</v>
      </c>
      <c r="K2464" s="160" t="s">
        <v>3997</v>
      </c>
      <c r="L2464" t="s">
        <v>5462</v>
      </c>
    </row>
    <row r="2465" spans="1:12">
      <c r="A2465" s="15">
        <v>30102479</v>
      </c>
      <c r="B2465" t="s">
        <v>5450</v>
      </c>
      <c r="C2465" t="s">
        <v>5722</v>
      </c>
      <c r="D2465" t="s">
        <v>6035</v>
      </c>
      <c r="E2465" t="s">
        <v>6086</v>
      </c>
      <c r="F2465" t="s">
        <v>5453</v>
      </c>
      <c r="G2465" s="160" t="s">
        <v>3997</v>
      </c>
      <c r="H2465" t="s">
        <v>5454</v>
      </c>
      <c r="I2465" s="160" t="s">
        <v>3995</v>
      </c>
      <c r="J2465" t="s">
        <v>5461</v>
      </c>
      <c r="K2465" s="160" t="s">
        <v>3997</v>
      </c>
      <c r="L2465" t="s">
        <v>5462</v>
      </c>
    </row>
    <row r="2466" spans="1:12">
      <c r="A2466" s="15">
        <v>30102480</v>
      </c>
      <c r="B2466" t="s">
        <v>5450</v>
      </c>
      <c r="C2466" t="s">
        <v>5722</v>
      </c>
      <c r="D2466" t="s">
        <v>6035</v>
      </c>
      <c r="E2466" t="s">
        <v>6087</v>
      </c>
      <c r="F2466" t="s">
        <v>5453</v>
      </c>
      <c r="G2466" s="160" t="s">
        <v>3997</v>
      </c>
      <c r="H2466" t="s">
        <v>5454</v>
      </c>
      <c r="I2466" s="160" t="s">
        <v>3995</v>
      </c>
      <c r="J2466" t="s">
        <v>5461</v>
      </c>
      <c r="K2466">
        <v>99</v>
      </c>
      <c r="L2466" t="s">
        <v>3999</v>
      </c>
    </row>
    <row r="2467" spans="1:12">
      <c r="A2467" s="15">
        <v>30102499</v>
      </c>
      <c r="B2467" t="s">
        <v>5450</v>
      </c>
      <c r="C2467" t="s">
        <v>5722</v>
      </c>
      <c r="D2467" t="s">
        <v>6035</v>
      </c>
      <c r="E2467" t="s">
        <v>4020</v>
      </c>
      <c r="F2467" t="s">
        <v>5453</v>
      </c>
      <c r="G2467" s="160" t="s">
        <v>3997</v>
      </c>
      <c r="H2467" t="s">
        <v>5454</v>
      </c>
      <c r="I2467" s="160" t="s">
        <v>3995</v>
      </c>
      <c r="J2467" t="s">
        <v>5461</v>
      </c>
      <c r="K2467" s="160" t="s">
        <v>3997</v>
      </c>
      <c r="L2467" t="s">
        <v>5462</v>
      </c>
    </row>
    <row r="2468" spans="1:12">
      <c r="A2468" s="15">
        <v>30102501</v>
      </c>
      <c r="B2468" t="s">
        <v>5450</v>
      </c>
      <c r="C2468" t="s">
        <v>5722</v>
      </c>
      <c r="D2468" t="s">
        <v>6088</v>
      </c>
      <c r="E2468" t="s">
        <v>6089</v>
      </c>
      <c r="F2468" t="s">
        <v>5453</v>
      </c>
      <c r="G2468" s="160" t="s">
        <v>3997</v>
      </c>
      <c r="H2468" t="s">
        <v>5454</v>
      </c>
      <c r="I2468" s="160" t="s">
        <v>3995</v>
      </c>
      <c r="J2468" t="s">
        <v>5461</v>
      </c>
      <c r="K2468" s="160" t="s">
        <v>3997</v>
      </c>
      <c r="L2468" t="s">
        <v>5462</v>
      </c>
    </row>
    <row r="2469" spans="1:12">
      <c r="A2469" s="15">
        <v>30102505</v>
      </c>
      <c r="B2469" t="s">
        <v>5450</v>
      </c>
      <c r="C2469" t="s">
        <v>5722</v>
      </c>
      <c r="D2469" t="s">
        <v>6088</v>
      </c>
      <c r="E2469" t="s">
        <v>6090</v>
      </c>
      <c r="F2469" t="s">
        <v>5453</v>
      </c>
      <c r="G2469" s="160" t="s">
        <v>3997</v>
      </c>
      <c r="H2469" t="s">
        <v>5454</v>
      </c>
      <c r="I2469" s="160" t="s">
        <v>3995</v>
      </c>
      <c r="J2469" t="s">
        <v>5461</v>
      </c>
      <c r="K2469" s="160" t="s">
        <v>3997</v>
      </c>
      <c r="L2469" t="s">
        <v>5462</v>
      </c>
    </row>
    <row r="2470" spans="1:12">
      <c r="A2470" s="15">
        <v>30102506</v>
      </c>
      <c r="B2470" t="s">
        <v>5450</v>
      </c>
      <c r="C2470" t="s">
        <v>5722</v>
      </c>
      <c r="D2470" t="s">
        <v>6088</v>
      </c>
      <c r="E2470" t="s">
        <v>6091</v>
      </c>
      <c r="F2470" t="s">
        <v>5453</v>
      </c>
      <c r="G2470" s="160" t="s">
        <v>3997</v>
      </c>
      <c r="H2470" t="s">
        <v>5454</v>
      </c>
      <c r="I2470" s="160" t="s">
        <v>3995</v>
      </c>
      <c r="J2470" t="s">
        <v>5461</v>
      </c>
      <c r="K2470">
        <v>99</v>
      </c>
      <c r="L2470" t="s">
        <v>3999</v>
      </c>
    </row>
    <row r="2471" spans="1:12">
      <c r="A2471" s="15">
        <v>30102599</v>
      </c>
      <c r="B2471" t="s">
        <v>5450</v>
      </c>
      <c r="C2471" t="s">
        <v>5722</v>
      </c>
      <c r="D2471" t="s">
        <v>6088</v>
      </c>
      <c r="E2471" t="s">
        <v>4020</v>
      </c>
      <c r="F2471" t="s">
        <v>5453</v>
      </c>
      <c r="G2471" s="160" t="s">
        <v>3997</v>
      </c>
      <c r="H2471" t="s">
        <v>5454</v>
      </c>
      <c r="I2471" s="160" t="s">
        <v>3995</v>
      </c>
      <c r="J2471" t="s">
        <v>5461</v>
      </c>
      <c r="K2471">
        <v>99</v>
      </c>
      <c r="L2471" t="s">
        <v>3999</v>
      </c>
    </row>
    <row r="2472" spans="1:12">
      <c r="A2472" s="15">
        <v>30102601</v>
      </c>
      <c r="B2472" t="s">
        <v>5450</v>
      </c>
      <c r="C2472" t="s">
        <v>5722</v>
      </c>
      <c r="D2472" t="s">
        <v>6092</v>
      </c>
      <c r="E2472" t="s">
        <v>4080</v>
      </c>
      <c r="F2472" t="s">
        <v>5453</v>
      </c>
      <c r="G2472" s="160" t="s">
        <v>3997</v>
      </c>
      <c r="H2472" t="s">
        <v>5454</v>
      </c>
      <c r="I2472" s="160" t="s">
        <v>3995</v>
      </c>
      <c r="J2472" t="s">
        <v>5461</v>
      </c>
      <c r="K2472" s="160" t="s">
        <v>4069</v>
      </c>
      <c r="L2472" t="s">
        <v>6093</v>
      </c>
    </row>
    <row r="2473" spans="1:12">
      <c r="A2473" s="15">
        <v>30102602</v>
      </c>
      <c r="B2473" t="s">
        <v>5450</v>
      </c>
      <c r="C2473" t="s">
        <v>5722</v>
      </c>
      <c r="D2473" t="s">
        <v>6092</v>
      </c>
      <c r="E2473" t="s">
        <v>6094</v>
      </c>
      <c r="F2473" t="s">
        <v>5453</v>
      </c>
      <c r="G2473" s="160" t="s">
        <v>3997</v>
      </c>
      <c r="H2473" t="s">
        <v>5454</v>
      </c>
      <c r="I2473" s="160" t="s">
        <v>3995</v>
      </c>
      <c r="J2473" t="s">
        <v>5461</v>
      </c>
      <c r="K2473" s="160" t="s">
        <v>4069</v>
      </c>
      <c r="L2473" t="s">
        <v>6093</v>
      </c>
    </row>
    <row r="2474" spans="1:12">
      <c r="A2474" s="15">
        <v>30102608</v>
      </c>
      <c r="B2474" t="s">
        <v>5450</v>
      </c>
      <c r="C2474" t="s">
        <v>5722</v>
      </c>
      <c r="D2474" t="s">
        <v>6092</v>
      </c>
      <c r="E2474" t="s">
        <v>6095</v>
      </c>
      <c r="F2474" t="s">
        <v>5453</v>
      </c>
      <c r="G2474" s="160" t="s">
        <v>3997</v>
      </c>
      <c r="H2474" t="s">
        <v>5454</v>
      </c>
      <c r="I2474" s="160" t="s">
        <v>3995</v>
      </c>
      <c r="J2474" t="s">
        <v>5461</v>
      </c>
      <c r="K2474" s="160" t="s">
        <v>4069</v>
      </c>
      <c r="L2474" t="s">
        <v>6093</v>
      </c>
    </row>
    <row r="2475" spans="1:12">
      <c r="A2475" s="15">
        <v>30102609</v>
      </c>
      <c r="B2475" t="s">
        <v>5450</v>
      </c>
      <c r="C2475" t="s">
        <v>5722</v>
      </c>
      <c r="D2475" t="s">
        <v>6092</v>
      </c>
      <c r="E2475" t="s">
        <v>6096</v>
      </c>
      <c r="F2475" t="s">
        <v>5453</v>
      </c>
      <c r="G2475" s="160" t="s">
        <v>3997</v>
      </c>
      <c r="H2475" t="s">
        <v>5454</v>
      </c>
      <c r="I2475" s="160" t="s">
        <v>3995</v>
      </c>
      <c r="J2475" t="s">
        <v>5461</v>
      </c>
      <c r="K2475" s="160" t="s">
        <v>4069</v>
      </c>
      <c r="L2475" t="s">
        <v>6093</v>
      </c>
    </row>
    <row r="2476" spans="1:12">
      <c r="A2476" s="15">
        <v>30102610</v>
      </c>
      <c r="B2476" t="s">
        <v>5450</v>
      </c>
      <c r="C2476" t="s">
        <v>5722</v>
      </c>
      <c r="D2476" t="s">
        <v>6092</v>
      </c>
      <c r="E2476" t="s">
        <v>6097</v>
      </c>
      <c r="F2476" t="s">
        <v>5453</v>
      </c>
      <c r="G2476" s="160" t="s">
        <v>3997</v>
      </c>
      <c r="H2476" t="s">
        <v>5454</v>
      </c>
      <c r="I2476" s="160" t="s">
        <v>3995</v>
      </c>
      <c r="J2476" t="s">
        <v>5461</v>
      </c>
      <c r="K2476">
        <v>99</v>
      </c>
      <c r="L2476" t="s">
        <v>3999</v>
      </c>
    </row>
    <row r="2477" spans="1:12">
      <c r="A2477" s="15">
        <v>30102611</v>
      </c>
      <c r="B2477" t="s">
        <v>5450</v>
      </c>
      <c r="C2477" t="s">
        <v>5722</v>
      </c>
      <c r="D2477" t="s">
        <v>6092</v>
      </c>
      <c r="E2477" t="s">
        <v>3915</v>
      </c>
      <c r="F2477" t="s">
        <v>5453</v>
      </c>
      <c r="G2477" s="160" t="s">
        <v>3997</v>
      </c>
      <c r="H2477" t="s">
        <v>5454</v>
      </c>
      <c r="I2477" s="160" t="s">
        <v>3995</v>
      </c>
      <c r="J2477" t="s">
        <v>5461</v>
      </c>
      <c r="K2477">
        <v>99</v>
      </c>
      <c r="L2477" t="s">
        <v>3999</v>
      </c>
    </row>
    <row r="2478" spans="1:12">
      <c r="A2478" s="15">
        <v>30102612</v>
      </c>
      <c r="B2478" t="s">
        <v>5450</v>
      </c>
      <c r="C2478" t="s">
        <v>5722</v>
      </c>
      <c r="D2478" t="s">
        <v>6092</v>
      </c>
      <c r="E2478" t="s">
        <v>6098</v>
      </c>
      <c r="F2478" t="s">
        <v>4073</v>
      </c>
      <c r="G2478" s="160" t="s">
        <v>4074</v>
      </c>
      <c r="H2478" t="s">
        <v>4075</v>
      </c>
      <c r="I2478" s="160" t="s">
        <v>4076</v>
      </c>
      <c r="J2478" t="s">
        <v>4077</v>
      </c>
      <c r="K2478">
        <v>99</v>
      </c>
      <c r="L2478" t="s">
        <v>3999</v>
      </c>
    </row>
    <row r="2479" spans="1:12">
      <c r="A2479" s="15">
        <v>30102613</v>
      </c>
      <c r="B2479" t="s">
        <v>5450</v>
      </c>
      <c r="C2479" t="s">
        <v>5722</v>
      </c>
      <c r="D2479" t="s">
        <v>6092</v>
      </c>
      <c r="E2479" t="s">
        <v>6099</v>
      </c>
      <c r="F2479" t="s">
        <v>5453</v>
      </c>
      <c r="G2479" s="160" t="s">
        <v>3997</v>
      </c>
      <c r="H2479" t="s">
        <v>5454</v>
      </c>
      <c r="I2479" s="160" t="s">
        <v>3995</v>
      </c>
      <c r="J2479" t="s">
        <v>5461</v>
      </c>
      <c r="K2479">
        <v>99</v>
      </c>
      <c r="L2479" t="s">
        <v>3999</v>
      </c>
    </row>
    <row r="2480" spans="1:12">
      <c r="A2480" s="15">
        <v>30102614</v>
      </c>
      <c r="B2480" t="s">
        <v>5450</v>
      </c>
      <c r="C2480" t="s">
        <v>5722</v>
      </c>
      <c r="D2480" t="s">
        <v>6092</v>
      </c>
      <c r="E2480" t="s">
        <v>6100</v>
      </c>
      <c r="F2480" t="s">
        <v>5453</v>
      </c>
      <c r="G2480" s="160" t="s">
        <v>3997</v>
      </c>
      <c r="H2480" t="s">
        <v>5454</v>
      </c>
      <c r="I2480" s="160" t="s">
        <v>3995</v>
      </c>
      <c r="J2480" t="s">
        <v>5461</v>
      </c>
      <c r="K2480">
        <v>99</v>
      </c>
      <c r="L2480" t="s">
        <v>3999</v>
      </c>
    </row>
    <row r="2481" spans="1:12">
      <c r="A2481" s="15">
        <v>30102615</v>
      </c>
      <c r="B2481" t="s">
        <v>5450</v>
      </c>
      <c r="C2481" t="s">
        <v>5722</v>
      </c>
      <c r="D2481" t="s">
        <v>6092</v>
      </c>
      <c r="E2481" t="s">
        <v>5126</v>
      </c>
      <c r="F2481" t="s">
        <v>5453</v>
      </c>
      <c r="G2481" s="160" t="s">
        <v>3997</v>
      </c>
      <c r="H2481" t="s">
        <v>5454</v>
      </c>
      <c r="I2481" s="160" t="s">
        <v>3995</v>
      </c>
      <c r="J2481" t="s">
        <v>5461</v>
      </c>
      <c r="K2481" s="160" t="s">
        <v>4069</v>
      </c>
      <c r="L2481" t="s">
        <v>6093</v>
      </c>
    </row>
    <row r="2482" spans="1:12">
      <c r="A2482" s="15">
        <v>30102616</v>
      </c>
      <c r="B2482" t="s">
        <v>5450</v>
      </c>
      <c r="C2482" t="s">
        <v>5722</v>
      </c>
      <c r="D2482" t="s">
        <v>6092</v>
      </c>
      <c r="E2482" t="s">
        <v>6101</v>
      </c>
      <c r="F2482" t="s">
        <v>5453</v>
      </c>
      <c r="G2482" s="160" t="s">
        <v>3997</v>
      </c>
      <c r="H2482" t="s">
        <v>5454</v>
      </c>
      <c r="I2482" s="160" t="s">
        <v>3995</v>
      </c>
      <c r="J2482" t="s">
        <v>5461</v>
      </c>
      <c r="K2482">
        <v>99</v>
      </c>
      <c r="L2482" t="s">
        <v>3999</v>
      </c>
    </row>
    <row r="2483" spans="1:12">
      <c r="A2483" s="15">
        <v>30102617</v>
      </c>
      <c r="B2483" t="s">
        <v>5450</v>
      </c>
      <c r="C2483" t="s">
        <v>5722</v>
      </c>
      <c r="D2483" t="s">
        <v>6092</v>
      </c>
      <c r="E2483" t="s">
        <v>6102</v>
      </c>
      <c r="F2483" t="s">
        <v>5453</v>
      </c>
      <c r="G2483" s="160" t="s">
        <v>3997</v>
      </c>
      <c r="H2483" t="s">
        <v>5454</v>
      </c>
      <c r="I2483" s="160" t="s">
        <v>3995</v>
      </c>
      <c r="J2483" t="s">
        <v>5461</v>
      </c>
      <c r="K2483">
        <v>99</v>
      </c>
      <c r="L2483" t="s">
        <v>3999</v>
      </c>
    </row>
    <row r="2484" spans="1:12">
      <c r="A2484" s="15">
        <v>30102618</v>
      </c>
      <c r="B2484" t="s">
        <v>5450</v>
      </c>
      <c r="C2484" t="s">
        <v>5722</v>
      </c>
      <c r="D2484" t="s">
        <v>6092</v>
      </c>
      <c r="E2484" t="s">
        <v>6103</v>
      </c>
      <c r="F2484" t="s">
        <v>4073</v>
      </c>
      <c r="G2484" s="160" t="s">
        <v>4074</v>
      </c>
      <c r="H2484" t="s">
        <v>4075</v>
      </c>
      <c r="I2484" s="160" t="s">
        <v>4076</v>
      </c>
      <c r="J2484" t="s">
        <v>4077</v>
      </c>
      <c r="K2484">
        <v>99</v>
      </c>
      <c r="L2484" t="s">
        <v>3999</v>
      </c>
    </row>
    <row r="2485" spans="1:12">
      <c r="A2485" s="15">
        <v>30102619</v>
      </c>
      <c r="B2485" t="s">
        <v>5450</v>
      </c>
      <c r="C2485" t="s">
        <v>5722</v>
      </c>
      <c r="D2485" t="s">
        <v>6092</v>
      </c>
      <c r="E2485" t="s">
        <v>6104</v>
      </c>
      <c r="F2485" t="s">
        <v>4073</v>
      </c>
      <c r="G2485" s="160" t="s">
        <v>4074</v>
      </c>
      <c r="H2485" t="s">
        <v>4075</v>
      </c>
      <c r="I2485" s="160" t="s">
        <v>4076</v>
      </c>
      <c r="J2485" t="s">
        <v>4077</v>
      </c>
      <c r="K2485">
        <v>99</v>
      </c>
      <c r="L2485" t="s">
        <v>3999</v>
      </c>
    </row>
    <row r="2486" spans="1:12">
      <c r="A2486" s="15">
        <v>30102620</v>
      </c>
      <c r="B2486" t="s">
        <v>5450</v>
      </c>
      <c r="C2486" t="s">
        <v>5722</v>
      </c>
      <c r="D2486" t="s">
        <v>6092</v>
      </c>
      <c r="E2486" t="s">
        <v>6105</v>
      </c>
      <c r="F2486" t="s">
        <v>5453</v>
      </c>
      <c r="G2486" s="160" t="s">
        <v>3997</v>
      </c>
      <c r="H2486" t="s">
        <v>5454</v>
      </c>
      <c r="I2486" s="160" t="s">
        <v>3995</v>
      </c>
      <c r="J2486" t="s">
        <v>5461</v>
      </c>
      <c r="K2486">
        <v>99</v>
      </c>
      <c r="L2486" t="s">
        <v>3999</v>
      </c>
    </row>
    <row r="2487" spans="1:12">
      <c r="A2487" s="15">
        <v>30102621</v>
      </c>
      <c r="B2487" t="s">
        <v>5450</v>
      </c>
      <c r="C2487" t="s">
        <v>5722</v>
      </c>
      <c r="D2487" t="s">
        <v>6092</v>
      </c>
      <c r="E2487" t="s">
        <v>6106</v>
      </c>
      <c r="F2487" t="s">
        <v>5453</v>
      </c>
      <c r="G2487" s="160" t="s">
        <v>3997</v>
      </c>
      <c r="H2487" t="s">
        <v>5454</v>
      </c>
      <c r="I2487" s="160" t="s">
        <v>3995</v>
      </c>
      <c r="J2487" t="s">
        <v>5461</v>
      </c>
      <c r="K2487">
        <v>99</v>
      </c>
      <c r="L2487" t="s">
        <v>3999</v>
      </c>
    </row>
    <row r="2488" spans="1:12">
      <c r="A2488" s="15">
        <v>30102622</v>
      </c>
      <c r="B2488" t="s">
        <v>5450</v>
      </c>
      <c r="C2488" t="s">
        <v>5722</v>
      </c>
      <c r="D2488" t="s">
        <v>6092</v>
      </c>
      <c r="E2488" t="s">
        <v>6107</v>
      </c>
      <c r="F2488" t="s">
        <v>5453</v>
      </c>
      <c r="G2488" s="160" t="s">
        <v>3997</v>
      </c>
      <c r="H2488" t="s">
        <v>5454</v>
      </c>
      <c r="I2488" s="160" t="s">
        <v>3995</v>
      </c>
      <c r="J2488" t="s">
        <v>5461</v>
      </c>
      <c r="K2488">
        <v>99</v>
      </c>
      <c r="L2488" t="s">
        <v>3999</v>
      </c>
    </row>
    <row r="2489" spans="1:12">
      <c r="A2489" s="15">
        <v>30102623</v>
      </c>
      <c r="B2489" t="s">
        <v>5450</v>
      </c>
      <c r="C2489" t="s">
        <v>5722</v>
      </c>
      <c r="D2489" t="s">
        <v>6092</v>
      </c>
      <c r="E2489" t="s">
        <v>6108</v>
      </c>
      <c r="F2489" t="s">
        <v>5453</v>
      </c>
      <c r="G2489" s="160" t="s">
        <v>3997</v>
      </c>
      <c r="H2489" t="s">
        <v>5454</v>
      </c>
      <c r="I2489" s="160" t="s">
        <v>3995</v>
      </c>
      <c r="J2489" t="s">
        <v>5461</v>
      </c>
      <c r="K2489">
        <v>99</v>
      </c>
      <c r="L2489" t="s">
        <v>3999</v>
      </c>
    </row>
    <row r="2490" spans="1:12">
      <c r="A2490" s="15">
        <v>30102624</v>
      </c>
      <c r="B2490" t="s">
        <v>5450</v>
      </c>
      <c r="C2490" t="s">
        <v>5722</v>
      </c>
      <c r="D2490" t="s">
        <v>6092</v>
      </c>
      <c r="E2490" t="s">
        <v>6109</v>
      </c>
      <c r="F2490" t="s">
        <v>5453</v>
      </c>
      <c r="G2490" s="160" t="s">
        <v>3997</v>
      </c>
      <c r="H2490" t="s">
        <v>5454</v>
      </c>
      <c r="I2490" s="160" t="s">
        <v>3995</v>
      </c>
      <c r="J2490" t="s">
        <v>5461</v>
      </c>
      <c r="K2490">
        <v>99</v>
      </c>
      <c r="L2490" t="s">
        <v>3999</v>
      </c>
    </row>
    <row r="2491" spans="1:12">
      <c r="A2491" s="15">
        <v>30102625</v>
      </c>
      <c r="B2491" t="s">
        <v>5450</v>
      </c>
      <c r="C2491" t="s">
        <v>5722</v>
      </c>
      <c r="D2491" t="s">
        <v>6092</v>
      </c>
      <c r="E2491" t="s">
        <v>6110</v>
      </c>
      <c r="F2491" t="s">
        <v>5453</v>
      </c>
      <c r="G2491" s="160" t="s">
        <v>3997</v>
      </c>
      <c r="H2491" t="s">
        <v>5454</v>
      </c>
      <c r="I2491" s="160" t="s">
        <v>3995</v>
      </c>
      <c r="J2491" t="s">
        <v>5461</v>
      </c>
      <c r="K2491" s="160" t="s">
        <v>4069</v>
      </c>
      <c r="L2491" t="s">
        <v>6093</v>
      </c>
    </row>
    <row r="2492" spans="1:12">
      <c r="A2492" s="15">
        <v>30102626</v>
      </c>
      <c r="B2492" t="s">
        <v>5450</v>
      </c>
      <c r="C2492" t="s">
        <v>5722</v>
      </c>
      <c r="D2492" t="s">
        <v>6092</v>
      </c>
      <c r="E2492" t="s">
        <v>6111</v>
      </c>
      <c r="F2492" t="s">
        <v>5453</v>
      </c>
      <c r="G2492" s="160" t="s">
        <v>3997</v>
      </c>
      <c r="H2492" t="s">
        <v>5454</v>
      </c>
      <c r="I2492" s="160" t="s">
        <v>3995</v>
      </c>
      <c r="J2492" t="s">
        <v>5461</v>
      </c>
      <c r="K2492">
        <v>99</v>
      </c>
      <c r="L2492" t="s">
        <v>3999</v>
      </c>
    </row>
    <row r="2493" spans="1:12">
      <c r="A2493" s="15">
        <v>30102627</v>
      </c>
      <c r="B2493" t="s">
        <v>5450</v>
      </c>
      <c r="C2493" t="s">
        <v>5722</v>
      </c>
      <c r="D2493" t="s">
        <v>6092</v>
      </c>
      <c r="E2493" t="s">
        <v>6112</v>
      </c>
      <c r="F2493" t="s">
        <v>4073</v>
      </c>
      <c r="G2493" s="160" t="s">
        <v>3997</v>
      </c>
      <c r="H2493" t="s">
        <v>5454</v>
      </c>
      <c r="I2493" s="160" t="s">
        <v>3995</v>
      </c>
      <c r="J2493" t="s">
        <v>5461</v>
      </c>
      <c r="K2493">
        <v>99</v>
      </c>
      <c r="L2493" t="s">
        <v>3999</v>
      </c>
    </row>
    <row r="2494" spans="1:12">
      <c r="A2494" s="15">
        <v>30102628</v>
      </c>
      <c r="B2494" t="s">
        <v>5450</v>
      </c>
      <c r="C2494" t="s">
        <v>5722</v>
      </c>
      <c r="D2494" t="s">
        <v>6092</v>
      </c>
      <c r="E2494" t="s">
        <v>6113</v>
      </c>
      <c r="F2494" t="s">
        <v>5453</v>
      </c>
      <c r="G2494" s="160" t="s">
        <v>3997</v>
      </c>
      <c r="H2494" t="s">
        <v>5454</v>
      </c>
      <c r="I2494" s="160" t="s">
        <v>3995</v>
      </c>
      <c r="J2494" t="s">
        <v>5461</v>
      </c>
      <c r="K2494">
        <v>99</v>
      </c>
      <c r="L2494" t="s">
        <v>3999</v>
      </c>
    </row>
    <row r="2495" spans="1:12">
      <c r="A2495" s="15">
        <v>30102630</v>
      </c>
      <c r="B2495" t="s">
        <v>5450</v>
      </c>
      <c r="C2495" t="s">
        <v>5722</v>
      </c>
      <c r="D2495" t="s">
        <v>6092</v>
      </c>
      <c r="E2495" t="s">
        <v>6114</v>
      </c>
      <c r="F2495" t="s">
        <v>5453</v>
      </c>
      <c r="G2495" s="160" t="s">
        <v>3997</v>
      </c>
      <c r="H2495" t="s">
        <v>5454</v>
      </c>
      <c r="I2495" s="160" t="s">
        <v>3995</v>
      </c>
      <c r="J2495" t="s">
        <v>5461</v>
      </c>
      <c r="K2495">
        <v>99</v>
      </c>
      <c r="L2495" t="s">
        <v>3999</v>
      </c>
    </row>
    <row r="2496" spans="1:12">
      <c r="A2496" s="15">
        <v>30102641</v>
      </c>
      <c r="B2496" t="s">
        <v>5450</v>
      </c>
      <c r="C2496" t="s">
        <v>5722</v>
      </c>
      <c r="D2496" t="s">
        <v>6092</v>
      </c>
      <c r="E2496" t="s">
        <v>6115</v>
      </c>
      <c r="F2496" t="s">
        <v>5453</v>
      </c>
      <c r="G2496" s="160" t="s">
        <v>3997</v>
      </c>
      <c r="H2496" t="s">
        <v>5454</v>
      </c>
      <c r="I2496" s="160" t="s">
        <v>3995</v>
      </c>
      <c r="J2496" t="s">
        <v>5461</v>
      </c>
      <c r="K2496">
        <v>99</v>
      </c>
      <c r="L2496" t="s">
        <v>3999</v>
      </c>
    </row>
    <row r="2497" spans="1:12">
      <c r="A2497" s="15">
        <v>30102642</v>
      </c>
      <c r="B2497" t="s">
        <v>5450</v>
      </c>
      <c r="C2497" t="s">
        <v>5722</v>
      </c>
      <c r="D2497" t="s">
        <v>6092</v>
      </c>
      <c r="E2497" t="s">
        <v>6116</v>
      </c>
      <c r="F2497" t="s">
        <v>5453</v>
      </c>
      <c r="G2497" s="160" t="s">
        <v>3997</v>
      </c>
      <c r="H2497" t="s">
        <v>5454</v>
      </c>
      <c r="I2497" s="160" t="s">
        <v>3995</v>
      </c>
      <c r="J2497" t="s">
        <v>5461</v>
      </c>
      <c r="K2497">
        <v>99</v>
      </c>
      <c r="L2497" t="s">
        <v>3999</v>
      </c>
    </row>
    <row r="2498" spans="1:12">
      <c r="A2498" s="15">
        <v>30102643</v>
      </c>
      <c r="B2498" t="s">
        <v>5450</v>
      </c>
      <c r="C2498" t="s">
        <v>5722</v>
      </c>
      <c r="D2498" t="s">
        <v>6092</v>
      </c>
      <c r="E2498" t="s">
        <v>6117</v>
      </c>
      <c r="F2498" t="s">
        <v>5453</v>
      </c>
      <c r="G2498" s="160" t="s">
        <v>3997</v>
      </c>
      <c r="H2498" t="s">
        <v>5454</v>
      </c>
      <c r="I2498" s="160" t="s">
        <v>3995</v>
      </c>
      <c r="J2498" t="s">
        <v>5461</v>
      </c>
      <c r="K2498">
        <v>99</v>
      </c>
      <c r="L2498" t="s">
        <v>3999</v>
      </c>
    </row>
    <row r="2499" spans="1:12">
      <c r="A2499" s="15">
        <v>30102644</v>
      </c>
      <c r="B2499" t="s">
        <v>5450</v>
      </c>
      <c r="C2499" t="s">
        <v>5722</v>
      </c>
      <c r="D2499" t="s">
        <v>6092</v>
      </c>
      <c r="E2499" t="s">
        <v>6118</v>
      </c>
      <c r="F2499" t="s">
        <v>5453</v>
      </c>
      <c r="G2499" s="160" t="s">
        <v>4074</v>
      </c>
      <c r="H2499" t="s">
        <v>4075</v>
      </c>
      <c r="I2499" s="160" t="s">
        <v>4076</v>
      </c>
      <c r="J2499" t="s">
        <v>4077</v>
      </c>
      <c r="K2499">
        <v>99</v>
      </c>
      <c r="L2499" t="s">
        <v>3999</v>
      </c>
    </row>
    <row r="2500" spans="1:12">
      <c r="A2500" s="15">
        <v>30102645</v>
      </c>
      <c r="B2500" t="s">
        <v>5450</v>
      </c>
      <c r="C2500" t="s">
        <v>5722</v>
      </c>
      <c r="D2500" t="s">
        <v>6092</v>
      </c>
      <c r="E2500" t="s">
        <v>6119</v>
      </c>
      <c r="F2500" t="s">
        <v>4073</v>
      </c>
      <c r="G2500" s="160" t="s">
        <v>4074</v>
      </c>
      <c r="H2500" t="s">
        <v>4075</v>
      </c>
      <c r="I2500" s="160" t="s">
        <v>4076</v>
      </c>
      <c r="J2500" t="s">
        <v>4077</v>
      </c>
      <c r="K2500">
        <v>99</v>
      </c>
      <c r="L2500" t="s">
        <v>3999</v>
      </c>
    </row>
    <row r="2501" spans="1:12">
      <c r="A2501" s="15">
        <v>30102646</v>
      </c>
      <c r="B2501" t="s">
        <v>5450</v>
      </c>
      <c r="C2501" t="s">
        <v>5722</v>
      </c>
      <c r="D2501" t="s">
        <v>6092</v>
      </c>
      <c r="E2501" t="s">
        <v>6120</v>
      </c>
      <c r="F2501" t="s">
        <v>4073</v>
      </c>
      <c r="G2501" s="160" t="s">
        <v>4074</v>
      </c>
      <c r="H2501" t="s">
        <v>4075</v>
      </c>
      <c r="I2501" s="160" t="s">
        <v>4076</v>
      </c>
      <c r="J2501" t="s">
        <v>4077</v>
      </c>
      <c r="K2501">
        <v>99</v>
      </c>
      <c r="L2501" t="s">
        <v>3999</v>
      </c>
    </row>
    <row r="2502" spans="1:12">
      <c r="A2502" s="15">
        <v>30102650</v>
      </c>
      <c r="B2502" t="s">
        <v>5450</v>
      </c>
      <c r="C2502" t="s">
        <v>5722</v>
      </c>
      <c r="D2502" t="s">
        <v>6092</v>
      </c>
      <c r="E2502" t="s">
        <v>6121</v>
      </c>
      <c r="F2502" t="s">
        <v>4073</v>
      </c>
      <c r="G2502" s="160" t="s">
        <v>4074</v>
      </c>
      <c r="H2502" t="s">
        <v>4075</v>
      </c>
      <c r="I2502" s="160" t="s">
        <v>4076</v>
      </c>
      <c r="J2502" t="s">
        <v>4077</v>
      </c>
      <c r="K2502">
        <v>99</v>
      </c>
      <c r="L2502" t="s">
        <v>3999</v>
      </c>
    </row>
    <row r="2503" spans="1:12">
      <c r="A2503" s="15">
        <v>30102651</v>
      </c>
      <c r="B2503" t="s">
        <v>5450</v>
      </c>
      <c r="C2503" t="s">
        <v>5722</v>
      </c>
      <c r="D2503" t="s">
        <v>6092</v>
      </c>
      <c r="E2503" t="s">
        <v>6122</v>
      </c>
      <c r="F2503" t="s">
        <v>4073</v>
      </c>
      <c r="G2503" s="160" t="s">
        <v>4074</v>
      </c>
      <c r="H2503" t="s">
        <v>4075</v>
      </c>
      <c r="I2503" s="160" t="s">
        <v>4076</v>
      </c>
      <c r="J2503" t="s">
        <v>4077</v>
      </c>
      <c r="K2503">
        <v>99</v>
      </c>
      <c r="L2503" t="s">
        <v>3999</v>
      </c>
    </row>
    <row r="2504" spans="1:12">
      <c r="A2504" s="15">
        <v>30102652</v>
      </c>
      <c r="B2504" t="s">
        <v>5450</v>
      </c>
      <c r="C2504" t="s">
        <v>5722</v>
      </c>
      <c r="D2504" t="s">
        <v>6092</v>
      </c>
      <c r="E2504" t="s">
        <v>6123</v>
      </c>
      <c r="F2504" t="s">
        <v>4073</v>
      </c>
      <c r="G2504" s="160" t="s">
        <v>4074</v>
      </c>
      <c r="H2504" t="s">
        <v>4075</v>
      </c>
      <c r="I2504" s="160" t="s">
        <v>4076</v>
      </c>
      <c r="J2504" t="s">
        <v>4077</v>
      </c>
      <c r="K2504">
        <v>99</v>
      </c>
      <c r="L2504" t="s">
        <v>3999</v>
      </c>
    </row>
    <row r="2505" spans="1:12">
      <c r="A2505" s="15">
        <v>30102653</v>
      </c>
      <c r="B2505" t="s">
        <v>5450</v>
      </c>
      <c r="C2505" t="s">
        <v>5722</v>
      </c>
      <c r="D2505" t="s">
        <v>6092</v>
      </c>
      <c r="E2505" t="s">
        <v>6124</v>
      </c>
      <c r="F2505" t="s">
        <v>4073</v>
      </c>
      <c r="G2505" s="160" t="s">
        <v>4074</v>
      </c>
      <c r="H2505" t="s">
        <v>4075</v>
      </c>
      <c r="I2505" s="160" t="s">
        <v>4076</v>
      </c>
      <c r="J2505" t="s">
        <v>4077</v>
      </c>
      <c r="K2505">
        <v>99</v>
      </c>
      <c r="L2505" t="s">
        <v>3999</v>
      </c>
    </row>
    <row r="2506" spans="1:12">
      <c r="A2506" s="15">
        <v>30102654</v>
      </c>
      <c r="B2506" t="s">
        <v>5450</v>
      </c>
      <c r="C2506" t="s">
        <v>5722</v>
      </c>
      <c r="D2506" t="s">
        <v>6092</v>
      </c>
      <c r="E2506" t="s">
        <v>6125</v>
      </c>
      <c r="F2506" t="s">
        <v>4073</v>
      </c>
      <c r="G2506" s="160" t="s">
        <v>4074</v>
      </c>
      <c r="H2506" t="s">
        <v>4075</v>
      </c>
      <c r="I2506" s="160" t="s">
        <v>4076</v>
      </c>
      <c r="J2506" t="s">
        <v>4077</v>
      </c>
      <c r="K2506">
        <v>99</v>
      </c>
      <c r="L2506" t="s">
        <v>3999</v>
      </c>
    </row>
    <row r="2507" spans="1:12">
      <c r="A2507" s="15">
        <v>30102655</v>
      </c>
      <c r="B2507" t="s">
        <v>5450</v>
      </c>
      <c r="C2507" t="s">
        <v>5722</v>
      </c>
      <c r="D2507" t="s">
        <v>6092</v>
      </c>
      <c r="E2507" t="s">
        <v>6126</v>
      </c>
      <c r="F2507" t="s">
        <v>4073</v>
      </c>
      <c r="G2507" s="160" t="s">
        <v>4074</v>
      </c>
      <c r="H2507" t="s">
        <v>4075</v>
      </c>
      <c r="I2507" s="160" t="s">
        <v>4076</v>
      </c>
      <c r="J2507" t="s">
        <v>4077</v>
      </c>
      <c r="K2507">
        <v>99</v>
      </c>
      <c r="L2507" t="s">
        <v>3999</v>
      </c>
    </row>
    <row r="2508" spans="1:12">
      <c r="A2508" s="15">
        <v>30102656</v>
      </c>
      <c r="B2508" t="s">
        <v>5450</v>
      </c>
      <c r="C2508" t="s">
        <v>5722</v>
      </c>
      <c r="D2508" t="s">
        <v>6092</v>
      </c>
      <c r="E2508" t="s">
        <v>6127</v>
      </c>
      <c r="F2508" t="s">
        <v>4073</v>
      </c>
      <c r="G2508" s="160" t="s">
        <v>4074</v>
      </c>
      <c r="H2508" t="s">
        <v>4075</v>
      </c>
      <c r="I2508" s="160" t="s">
        <v>4076</v>
      </c>
      <c r="J2508" t="s">
        <v>4077</v>
      </c>
      <c r="K2508">
        <v>99</v>
      </c>
      <c r="L2508" t="s">
        <v>3999</v>
      </c>
    </row>
    <row r="2509" spans="1:12">
      <c r="A2509" s="15">
        <v>30102660</v>
      </c>
      <c r="B2509" t="s">
        <v>5450</v>
      </c>
      <c r="C2509" t="s">
        <v>5722</v>
      </c>
      <c r="D2509" t="s">
        <v>6092</v>
      </c>
      <c r="E2509" t="s">
        <v>6128</v>
      </c>
      <c r="F2509" t="s">
        <v>5453</v>
      </c>
      <c r="G2509" s="160" t="s">
        <v>3997</v>
      </c>
      <c r="H2509" t="s">
        <v>5454</v>
      </c>
      <c r="I2509" s="160" t="s">
        <v>3995</v>
      </c>
      <c r="J2509" t="s">
        <v>5461</v>
      </c>
      <c r="K2509" s="160" t="s">
        <v>4069</v>
      </c>
      <c r="L2509" t="s">
        <v>6093</v>
      </c>
    </row>
    <row r="2510" spans="1:12">
      <c r="A2510" s="15">
        <v>30102665</v>
      </c>
      <c r="B2510" t="s">
        <v>5450</v>
      </c>
      <c r="C2510" t="s">
        <v>5722</v>
      </c>
      <c r="D2510" t="s">
        <v>6092</v>
      </c>
      <c r="E2510" t="s">
        <v>6129</v>
      </c>
      <c r="F2510" t="s">
        <v>4073</v>
      </c>
      <c r="G2510" s="160" t="s">
        <v>3997</v>
      </c>
      <c r="H2510" t="s">
        <v>5454</v>
      </c>
      <c r="I2510" s="160" t="s">
        <v>3995</v>
      </c>
      <c r="J2510" t="s">
        <v>5461</v>
      </c>
      <c r="K2510" s="160" t="s">
        <v>4069</v>
      </c>
      <c r="L2510" t="s">
        <v>6093</v>
      </c>
    </row>
    <row r="2511" spans="1:12">
      <c r="A2511" s="15">
        <v>30102670</v>
      </c>
      <c r="B2511" t="s">
        <v>5450</v>
      </c>
      <c r="C2511" t="s">
        <v>5722</v>
      </c>
      <c r="D2511" t="s">
        <v>6092</v>
      </c>
      <c r="E2511" t="s">
        <v>6130</v>
      </c>
      <c r="F2511" t="s">
        <v>5453</v>
      </c>
      <c r="G2511" s="160" t="s">
        <v>3997</v>
      </c>
      <c r="H2511" t="s">
        <v>5454</v>
      </c>
      <c r="I2511" s="160" t="s">
        <v>3995</v>
      </c>
      <c r="J2511" t="s">
        <v>5461</v>
      </c>
      <c r="K2511" s="160" t="s">
        <v>4069</v>
      </c>
      <c r="L2511" t="s">
        <v>6093</v>
      </c>
    </row>
    <row r="2512" spans="1:12">
      <c r="A2512" s="15">
        <v>30102675</v>
      </c>
      <c r="B2512" t="s">
        <v>5450</v>
      </c>
      <c r="C2512" t="s">
        <v>5722</v>
      </c>
      <c r="D2512" t="s">
        <v>6092</v>
      </c>
      <c r="E2512" t="s">
        <v>6131</v>
      </c>
      <c r="F2512" t="s">
        <v>5453</v>
      </c>
      <c r="G2512" s="160" t="s">
        <v>3997</v>
      </c>
      <c r="H2512" t="s">
        <v>5454</v>
      </c>
      <c r="I2512" s="160" t="s">
        <v>3995</v>
      </c>
      <c r="J2512" t="s">
        <v>5461</v>
      </c>
      <c r="K2512" s="160" t="s">
        <v>4069</v>
      </c>
      <c r="L2512" t="s">
        <v>6093</v>
      </c>
    </row>
    <row r="2513" spans="1:12">
      <c r="A2513" s="15">
        <v>30102680</v>
      </c>
      <c r="B2513" t="s">
        <v>5450</v>
      </c>
      <c r="C2513" t="s">
        <v>5722</v>
      </c>
      <c r="D2513" t="s">
        <v>6092</v>
      </c>
      <c r="E2513" t="s">
        <v>4391</v>
      </c>
      <c r="F2513" t="s">
        <v>5453</v>
      </c>
      <c r="G2513" s="160" t="s">
        <v>3997</v>
      </c>
      <c r="H2513" t="s">
        <v>5454</v>
      </c>
      <c r="I2513" s="160" t="s">
        <v>3995</v>
      </c>
      <c r="J2513" t="s">
        <v>5461</v>
      </c>
      <c r="K2513" s="160" t="s">
        <v>4069</v>
      </c>
      <c r="L2513" t="s">
        <v>6093</v>
      </c>
    </row>
    <row r="2514" spans="1:12">
      <c r="A2514" s="15">
        <v>30102690</v>
      </c>
      <c r="B2514" t="s">
        <v>5450</v>
      </c>
      <c r="C2514" t="s">
        <v>5722</v>
      </c>
      <c r="D2514" t="s">
        <v>6092</v>
      </c>
      <c r="E2514" t="s">
        <v>6132</v>
      </c>
      <c r="F2514" t="s">
        <v>5453</v>
      </c>
      <c r="G2514" s="160" t="s">
        <v>3997</v>
      </c>
      <c r="H2514" t="s">
        <v>5454</v>
      </c>
      <c r="I2514" s="160" t="s">
        <v>3995</v>
      </c>
      <c r="J2514" t="s">
        <v>5461</v>
      </c>
      <c r="K2514" s="160" t="s">
        <v>4069</v>
      </c>
      <c r="L2514" t="s">
        <v>6093</v>
      </c>
    </row>
    <row r="2515" spans="1:12">
      <c r="A2515" s="15">
        <v>30102699</v>
      </c>
      <c r="B2515" t="s">
        <v>5450</v>
      </c>
      <c r="C2515" t="s">
        <v>5722</v>
      </c>
      <c r="D2515" t="s">
        <v>6092</v>
      </c>
      <c r="E2515" t="s">
        <v>4020</v>
      </c>
      <c r="F2515" t="s">
        <v>5453</v>
      </c>
      <c r="G2515" s="160" t="s">
        <v>3997</v>
      </c>
      <c r="H2515" t="s">
        <v>5454</v>
      </c>
      <c r="I2515" s="160" t="s">
        <v>3995</v>
      </c>
      <c r="J2515" t="s">
        <v>5461</v>
      </c>
      <c r="K2515" s="160" t="s">
        <v>4069</v>
      </c>
      <c r="L2515" t="s">
        <v>6093</v>
      </c>
    </row>
    <row r="2516" spans="1:12">
      <c r="A2516" s="15">
        <v>30102701</v>
      </c>
      <c r="B2516" t="s">
        <v>5450</v>
      </c>
      <c r="C2516" t="s">
        <v>5722</v>
      </c>
      <c r="D2516" t="s">
        <v>6133</v>
      </c>
      <c r="E2516" t="s">
        <v>6134</v>
      </c>
      <c r="F2516" t="s">
        <v>5453</v>
      </c>
      <c r="G2516" s="160" t="s">
        <v>3997</v>
      </c>
      <c r="H2516" t="s">
        <v>5454</v>
      </c>
      <c r="I2516" s="160" t="s">
        <v>3997</v>
      </c>
      <c r="J2516" t="s">
        <v>5736</v>
      </c>
      <c r="K2516">
        <v>99</v>
      </c>
      <c r="L2516" t="s">
        <v>3999</v>
      </c>
    </row>
    <row r="2517" spans="1:12">
      <c r="A2517" s="15">
        <v>30102704</v>
      </c>
      <c r="B2517" t="s">
        <v>5450</v>
      </c>
      <c r="C2517" t="s">
        <v>5722</v>
      </c>
      <c r="D2517" t="s">
        <v>6133</v>
      </c>
      <c r="E2517" t="s">
        <v>6135</v>
      </c>
      <c r="F2517" t="s">
        <v>5453</v>
      </c>
      <c r="G2517" s="160" t="s">
        <v>3997</v>
      </c>
      <c r="H2517" t="s">
        <v>5454</v>
      </c>
      <c r="I2517" s="160" t="s">
        <v>3997</v>
      </c>
      <c r="J2517" t="s">
        <v>5736</v>
      </c>
      <c r="K2517">
        <v>99</v>
      </c>
      <c r="L2517" t="s">
        <v>3999</v>
      </c>
    </row>
    <row r="2518" spans="1:12">
      <c r="A2518" s="15">
        <v>30102705</v>
      </c>
      <c r="B2518" t="s">
        <v>5450</v>
      </c>
      <c r="C2518" t="s">
        <v>5722</v>
      </c>
      <c r="D2518" t="s">
        <v>6133</v>
      </c>
      <c r="E2518" t="s">
        <v>6136</v>
      </c>
      <c r="F2518" t="s">
        <v>5453</v>
      </c>
      <c r="G2518" s="160" t="s">
        <v>3997</v>
      </c>
      <c r="H2518" t="s">
        <v>5454</v>
      </c>
      <c r="I2518" s="160" t="s">
        <v>3997</v>
      </c>
      <c r="J2518" t="s">
        <v>5736</v>
      </c>
      <c r="K2518">
        <v>99</v>
      </c>
      <c r="L2518" t="s">
        <v>3999</v>
      </c>
    </row>
    <row r="2519" spans="1:12">
      <c r="A2519" s="15">
        <v>30102706</v>
      </c>
      <c r="B2519" t="s">
        <v>5450</v>
      </c>
      <c r="C2519" t="s">
        <v>5722</v>
      </c>
      <c r="D2519" t="s">
        <v>6133</v>
      </c>
      <c r="E2519" t="s">
        <v>6137</v>
      </c>
      <c r="F2519" t="s">
        <v>5453</v>
      </c>
      <c r="G2519" s="160" t="s">
        <v>3997</v>
      </c>
      <c r="H2519" t="s">
        <v>5454</v>
      </c>
      <c r="I2519" s="160" t="s">
        <v>3997</v>
      </c>
      <c r="J2519" t="s">
        <v>5736</v>
      </c>
      <c r="K2519">
        <v>99</v>
      </c>
      <c r="L2519" t="s">
        <v>3999</v>
      </c>
    </row>
    <row r="2520" spans="1:12">
      <c r="A2520" s="15">
        <v>30102707</v>
      </c>
      <c r="B2520" t="s">
        <v>5450</v>
      </c>
      <c r="C2520" t="s">
        <v>5722</v>
      </c>
      <c r="D2520" t="s">
        <v>6133</v>
      </c>
      <c r="E2520" t="s">
        <v>6138</v>
      </c>
      <c r="F2520" t="s">
        <v>5453</v>
      </c>
      <c r="G2520" s="160" t="s">
        <v>3997</v>
      </c>
      <c r="H2520" t="s">
        <v>5454</v>
      </c>
      <c r="I2520" s="160" t="s">
        <v>3997</v>
      </c>
      <c r="J2520" t="s">
        <v>5736</v>
      </c>
      <c r="K2520">
        <v>99</v>
      </c>
      <c r="L2520" t="s">
        <v>3999</v>
      </c>
    </row>
    <row r="2521" spans="1:12">
      <c r="A2521" s="15">
        <v>30102708</v>
      </c>
      <c r="B2521" t="s">
        <v>5450</v>
      </c>
      <c r="C2521" t="s">
        <v>5722</v>
      </c>
      <c r="D2521" t="s">
        <v>6133</v>
      </c>
      <c r="E2521" t="s">
        <v>6139</v>
      </c>
      <c r="F2521" t="s">
        <v>5453</v>
      </c>
      <c r="G2521" s="160" t="s">
        <v>3997</v>
      </c>
      <c r="H2521" t="s">
        <v>5454</v>
      </c>
      <c r="I2521" s="160" t="s">
        <v>3997</v>
      </c>
      <c r="J2521" t="s">
        <v>5736</v>
      </c>
      <c r="K2521">
        <v>99</v>
      </c>
      <c r="L2521" t="s">
        <v>3999</v>
      </c>
    </row>
    <row r="2522" spans="1:12">
      <c r="A2522" s="15">
        <v>30102709</v>
      </c>
      <c r="B2522" t="s">
        <v>5450</v>
      </c>
      <c r="C2522" t="s">
        <v>5722</v>
      </c>
      <c r="D2522" t="s">
        <v>6133</v>
      </c>
      <c r="E2522" t="s">
        <v>6140</v>
      </c>
      <c r="F2522" t="s">
        <v>4073</v>
      </c>
      <c r="G2522" s="160" t="s">
        <v>4074</v>
      </c>
      <c r="H2522" t="s">
        <v>4075</v>
      </c>
      <c r="I2522" s="160" t="s">
        <v>4076</v>
      </c>
      <c r="J2522" t="s">
        <v>4077</v>
      </c>
      <c r="K2522">
        <v>99</v>
      </c>
      <c r="L2522" t="s">
        <v>3999</v>
      </c>
    </row>
    <row r="2523" spans="1:12">
      <c r="A2523" s="15">
        <v>30102710</v>
      </c>
      <c r="B2523" t="s">
        <v>5450</v>
      </c>
      <c r="C2523" t="s">
        <v>5722</v>
      </c>
      <c r="D2523" t="s">
        <v>6133</v>
      </c>
      <c r="E2523" t="s">
        <v>6141</v>
      </c>
      <c r="F2523" t="s">
        <v>5453</v>
      </c>
      <c r="G2523" s="160" t="s">
        <v>3997</v>
      </c>
      <c r="H2523" t="s">
        <v>5454</v>
      </c>
      <c r="I2523" s="160" t="s">
        <v>3997</v>
      </c>
      <c r="J2523" t="s">
        <v>5736</v>
      </c>
      <c r="K2523">
        <v>99</v>
      </c>
      <c r="L2523" t="s">
        <v>3999</v>
      </c>
    </row>
    <row r="2524" spans="1:12">
      <c r="A2524" s="15">
        <v>30102711</v>
      </c>
      <c r="B2524" t="s">
        <v>5450</v>
      </c>
      <c r="C2524" t="s">
        <v>5722</v>
      </c>
      <c r="D2524" t="s">
        <v>6133</v>
      </c>
      <c r="E2524" t="s">
        <v>6142</v>
      </c>
      <c r="F2524" t="s">
        <v>5453</v>
      </c>
      <c r="G2524" s="160" t="s">
        <v>3997</v>
      </c>
      <c r="H2524" t="s">
        <v>5454</v>
      </c>
      <c r="I2524" s="160" t="s">
        <v>3997</v>
      </c>
      <c r="J2524" t="s">
        <v>5736</v>
      </c>
      <c r="K2524">
        <v>99</v>
      </c>
      <c r="L2524" t="s">
        <v>3999</v>
      </c>
    </row>
    <row r="2525" spans="1:12">
      <c r="A2525" s="15">
        <v>30102712</v>
      </c>
      <c r="B2525" t="s">
        <v>5450</v>
      </c>
      <c r="C2525" t="s">
        <v>5722</v>
      </c>
      <c r="D2525" t="s">
        <v>6133</v>
      </c>
      <c r="E2525" t="s">
        <v>6143</v>
      </c>
      <c r="F2525" t="s">
        <v>5453</v>
      </c>
      <c r="G2525" s="160" t="s">
        <v>3997</v>
      </c>
      <c r="H2525" t="s">
        <v>5454</v>
      </c>
      <c r="I2525" s="160" t="s">
        <v>3997</v>
      </c>
      <c r="J2525" t="s">
        <v>5736</v>
      </c>
      <c r="K2525" s="160" t="s">
        <v>4007</v>
      </c>
      <c r="L2525" t="s">
        <v>6144</v>
      </c>
    </row>
    <row r="2526" spans="1:12">
      <c r="A2526" s="15">
        <v>30102713</v>
      </c>
      <c r="B2526" t="s">
        <v>5450</v>
      </c>
      <c r="C2526" t="s">
        <v>5722</v>
      </c>
      <c r="D2526" t="s">
        <v>6133</v>
      </c>
      <c r="E2526" t="s">
        <v>6145</v>
      </c>
      <c r="F2526" t="s">
        <v>5453</v>
      </c>
      <c r="G2526" s="160" t="s">
        <v>3997</v>
      </c>
      <c r="H2526" t="s">
        <v>5454</v>
      </c>
      <c r="I2526" s="160" t="s">
        <v>3997</v>
      </c>
      <c r="J2526" t="s">
        <v>5736</v>
      </c>
      <c r="K2526">
        <v>99</v>
      </c>
      <c r="L2526" t="s">
        <v>3999</v>
      </c>
    </row>
    <row r="2527" spans="1:12">
      <c r="A2527" s="15">
        <v>30102714</v>
      </c>
      <c r="B2527" t="s">
        <v>5450</v>
      </c>
      <c r="C2527" t="s">
        <v>5722</v>
      </c>
      <c r="D2527" t="s">
        <v>6133</v>
      </c>
      <c r="E2527" t="s">
        <v>6146</v>
      </c>
      <c r="F2527" t="s">
        <v>5453</v>
      </c>
      <c r="G2527" s="160" t="s">
        <v>3997</v>
      </c>
      <c r="H2527" t="s">
        <v>5454</v>
      </c>
      <c r="I2527" s="160" t="s">
        <v>3997</v>
      </c>
      <c r="J2527" t="s">
        <v>5736</v>
      </c>
      <c r="K2527">
        <v>99</v>
      </c>
      <c r="L2527" t="s">
        <v>3999</v>
      </c>
    </row>
    <row r="2528" spans="1:12">
      <c r="A2528" s="15">
        <v>30102717</v>
      </c>
      <c r="B2528" t="s">
        <v>5450</v>
      </c>
      <c r="C2528" t="s">
        <v>5722</v>
      </c>
      <c r="D2528" t="s">
        <v>6133</v>
      </c>
      <c r="E2528" t="s">
        <v>6147</v>
      </c>
      <c r="F2528" t="s">
        <v>5453</v>
      </c>
      <c r="G2528" s="160" t="s">
        <v>3997</v>
      </c>
      <c r="H2528" t="s">
        <v>5454</v>
      </c>
      <c r="I2528" s="160" t="s">
        <v>3997</v>
      </c>
      <c r="J2528" t="s">
        <v>5736</v>
      </c>
      <c r="K2528">
        <v>99</v>
      </c>
      <c r="L2528" t="s">
        <v>3999</v>
      </c>
    </row>
    <row r="2529" spans="1:12">
      <c r="A2529" s="15">
        <v>30102718</v>
      </c>
      <c r="B2529" t="s">
        <v>5450</v>
      </c>
      <c r="C2529" t="s">
        <v>5722</v>
      </c>
      <c r="D2529" t="s">
        <v>6133</v>
      </c>
      <c r="E2529" t="s">
        <v>6148</v>
      </c>
      <c r="F2529" t="s">
        <v>5453</v>
      </c>
      <c r="G2529" s="160" t="s">
        <v>3997</v>
      </c>
      <c r="H2529" t="s">
        <v>5454</v>
      </c>
      <c r="I2529" s="160" t="s">
        <v>3997</v>
      </c>
      <c r="J2529" t="s">
        <v>5736</v>
      </c>
      <c r="K2529">
        <v>99</v>
      </c>
      <c r="L2529" t="s">
        <v>3999</v>
      </c>
    </row>
    <row r="2530" spans="1:12">
      <c r="A2530" s="15">
        <v>30102720</v>
      </c>
      <c r="B2530" t="s">
        <v>5450</v>
      </c>
      <c r="C2530" t="s">
        <v>5722</v>
      </c>
      <c r="D2530" t="s">
        <v>6133</v>
      </c>
      <c r="E2530" t="s">
        <v>6149</v>
      </c>
      <c r="F2530" t="s">
        <v>5453</v>
      </c>
      <c r="G2530" s="160" t="s">
        <v>3997</v>
      </c>
      <c r="H2530" t="s">
        <v>5454</v>
      </c>
      <c r="I2530" s="160" t="s">
        <v>3997</v>
      </c>
      <c r="J2530" t="s">
        <v>5736</v>
      </c>
      <c r="K2530">
        <v>99</v>
      </c>
      <c r="L2530" t="s">
        <v>3999</v>
      </c>
    </row>
    <row r="2531" spans="1:12">
      <c r="A2531" s="15">
        <v>30102721</v>
      </c>
      <c r="B2531" t="s">
        <v>5450</v>
      </c>
      <c r="C2531" t="s">
        <v>5722</v>
      </c>
      <c r="D2531" t="s">
        <v>6133</v>
      </c>
      <c r="E2531" t="s">
        <v>6150</v>
      </c>
      <c r="F2531" t="s">
        <v>5453</v>
      </c>
      <c r="G2531" s="160" t="s">
        <v>3997</v>
      </c>
      <c r="H2531" t="s">
        <v>5454</v>
      </c>
      <c r="I2531" s="160" t="s">
        <v>3997</v>
      </c>
      <c r="J2531" t="s">
        <v>5736</v>
      </c>
      <c r="K2531">
        <v>99</v>
      </c>
      <c r="L2531" t="s">
        <v>3999</v>
      </c>
    </row>
    <row r="2532" spans="1:12">
      <c r="A2532" s="15">
        <v>30102722</v>
      </c>
      <c r="B2532" t="s">
        <v>5450</v>
      </c>
      <c r="C2532" t="s">
        <v>5722</v>
      </c>
      <c r="D2532" t="s">
        <v>6133</v>
      </c>
      <c r="E2532" t="s">
        <v>6151</v>
      </c>
      <c r="F2532" t="s">
        <v>5453</v>
      </c>
      <c r="G2532" s="160" t="s">
        <v>3997</v>
      </c>
      <c r="H2532" t="s">
        <v>5454</v>
      </c>
      <c r="I2532" s="160" t="s">
        <v>3997</v>
      </c>
      <c r="J2532" t="s">
        <v>5736</v>
      </c>
      <c r="K2532">
        <v>99</v>
      </c>
      <c r="L2532" t="s">
        <v>3999</v>
      </c>
    </row>
    <row r="2533" spans="1:12">
      <c r="A2533" s="15">
        <v>30102723</v>
      </c>
      <c r="B2533" t="s">
        <v>5450</v>
      </c>
      <c r="C2533" t="s">
        <v>5722</v>
      </c>
      <c r="D2533" t="s">
        <v>6133</v>
      </c>
      <c r="E2533" t="s">
        <v>6152</v>
      </c>
      <c r="F2533" t="s">
        <v>5453</v>
      </c>
      <c r="G2533" s="160" t="s">
        <v>3997</v>
      </c>
      <c r="H2533" t="s">
        <v>5454</v>
      </c>
      <c r="I2533" s="160" t="s">
        <v>3997</v>
      </c>
      <c r="J2533" t="s">
        <v>5736</v>
      </c>
      <c r="K2533">
        <v>99</v>
      </c>
      <c r="L2533" t="s">
        <v>3999</v>
      </c>
    </row>
    <row r="2534" spans="1:12">
      <c r="A2534" s="15">
        <v>30102724</v>
      </c>
      <c r="B2534" t="s">
        <v>5450</v>
      </c>
      <c r="C2534" t="s">
        <v>5722</v>
      </c>
      <c r="D2534" t="s">
        <v>6133</v>
      </c>
      <c r="E2534" t="s">
        <v>6153</v>
      </c>
      <c r="F2534" t="s">
        <v>5453</v>
      </c>
      <c r="G2534" s="160" t="s">
        <v>3997</v>
      </c>
      <c r="H2534" t="s">
        <v>5454</v>
      </c>
      <c r="I2534" s="160" t="s">
        <v>3997</v>
      </c>
      <c r="J2534" t="s">
        <v>5736</v>
      </c>
      <c r="K2534">
        <v>99</v>
      </c>
      <c r="L2534" t="s">
        <v>3999</v>
      </c>
    </row>
    <row r="2535" spans="1:12">
      <c r="A2535" s="15">
        <v>30102725</v>
      </c>
      <c r="B2535" t="s">
        <v>5450</v>
      </c>
      <c r="C2535" t="s">
        <v>5722</v>
      </c>
      <c r="D2535" t="s">
        <v>6133</v>
      </c>
      <c r="E2535" t="s">
        <v>6154</v>
      </c>
      <c r="F2535" t="s">
        <v>5453</v>
      </c>
      <c r="G2535" s="160" t="s">
        <v>3997</v>
      </c>
      <c r="H2535" t="s">
        <v>5454</v>
      </c>
      <c r="I2535" s="160" t="s">
        <v>3997</v>
      </c>
      <c r="J2535" t="s">
        <v>5736</v>
      </c>
      <c r="K2535">
        <v>99</v>
      </c>
      <c r="L2535" t="s">
        <v>3999</v>
      </c>
    </row>
    <row r="2536" spans="1:12">
      <c r="A2536" s="15">
        <v>30102727</v>
      </c>
      <c r="B2536" t="s">
        <v>5450</v>
      </c>
      <c r="C2536" t="s">
        <v>5722</v>
      </c>
      <c r="D2536" t="s">
        <v>6133</v>
      </c>
      <c r="E2536" t="s">
        <v>6155</v>
      </c>
      <c r="F2536" t="s">
        <v>5453</v>
      </c>
      <c r="G2536" s="160" t="s">
        <v>3997</v>
      </c>
      <c r="H2536" t="s">
        <v>5454</v>
      </c>
      <c r="I2536" s="160" t="s">
        <v>3997</v>
      </c>
      <c r="J2536" t="s">
        <v>5736</v>
      </c>
      <c r="K2536">
        <v>99</v>
      </c>
      <c r="L2536" t="s">
        <v>3999</v>
      </c>
    </row>
    <row r="2537" spans="1:12">
      <c r="A2537" s="15">
        <v>30102728</v>
      </c>
      <c r="B2537" t="s">
        <v>5450</v>
      </c>
      <c r="C2537" t="s">
        <v>5722</v>
      </c>
      <c r="D2537" t="s">
        <v>6133</v>
      </c>
      <c r="E2537" t="s">
        <v>6156</v>
      </c>
      <c r="F2537" t="s">
        <v>5453</v>
      </c>
      <c r="G2537" s="160" t="s">
        <v>3997</v>
      </c>
      <c r="H2537" t="s">
        <v>5454</v>
      </c>
      <c r="I2537" s="160" t="s">
        <v>3997</v>
      </c>
      <c r="J2537" t="s">
        <v>5736</v>
      </c>
      <c r="K2537">
        <v>99</v>
      </c>
      <c r="L2537" t="s">
        <v>3999</v>
      </c>
    </row>
    <row r="2538" spans="1:12">
      <c r="A2538" s="15">
        <v>30102729</v>
      </c>
      <c r="B2538" t="s">
        <v>5450</v>
      </c>
      <c r="C2538" t="s">
        <v>5722</v>
      </c>
      <c r="D2538" t="s">
        <v>6133</v>
      </c>
      <c r="E2538" t="s">
        <v>6157</v>
      </c>
      <c r="F2538" t="s">
        <v>5453</v>
      </c>
      <c r="G2538" s="160" t="s">
        <v>3997</v>
      </c>
      <c r="H2538" t="s">
        <v>5454</v>
      </c>
      <c r="I2538" s="160" t="s">
        <v>3997</v>
      </c>
      <c r="J2538" t="s">
        <v>5736</v>
      </c>
      <c r="K2538">
        <v>99</v>
      </c>
      <c r="L2538" t="s">
        <v>3999</v>
      </c>
    </row>
    <row r="2539" spans="1:12">
      <c r="A2539" s="15">
        <v>30102730</v>
      </c>
      <c r="B2539" t="s">
        <v>5450</v>
      </c>
      <c r="C2539" t="s">
        <v>5722</v>
      </c>
      <c r="D2539" t="s">
        <v>6133</v>
      </c>
      <c r="E2539" t="s">
        <v>6158</v>
      </c>
      <c r="F2539" t="s">
        <v>5453</v>
      </c>
      <c r="G2539" s="160" t="s">
        <v>3997</v>
      </c>
      <c r="H2539" t="s">
        <v>5454</v>
      </c>
      <c r="I2539" s="160" t="s">
        <v>3997</v>
      </c>
      <c r="J2539" t="s">
        <v>5736</v>
      </c>
      <c r="K2539">
        <v>99</v>
      </c>
      <c r="L2539" t="s">
        <v>3999</v>
      </c>
    </row>
    <row r="2540" spans="1:12">
      <c r="A2540" s="15">
        <v>30102801</v>
      </c>
      <c r="B2540" t="s">
        <v>5450</v>
      </c>
      <c r="C2540" t="s">
        <v>5722</v>
      </c>
      <c r="D2540" t="s">
        <v>6159</v>
      </c>
      <c r="E2540" t="s">
        <v>6160</v>
      </c>
      <c r="F2540" t="s">
        <v>5453</v>
      </c>
      <c r="G2540" s="160" t="s">
        <v>3997</v>
      </c>
      <c r="H2540" t="s">
        <v>5454</v>
      </c>
      <c r="I2540" s="160" t="s">
        <v>3997</v>
      </c>
      <c r="J2540" t="s">
        <v>5736</v>
      </c>
      <c r="K2540">
        <v>99</v>
      </c>
      <c r="L2540" t="s">
        <v>3999</v>
      </c>
    </row>
    <row r="2541" spans="1:12">
      <c r="A2541" s="15">
        <v>30102803</v>
      </c>
      <c r="B2541" t="s">
        <v>5450</v>
      </c>
      <c r="C2541" t="s">
        <v>5722</v>
      </c>
      <c r="D2541" t="s">
        <v>6159</v>
      </c>
      <c r="E2541" t="s">
        <v>6161</v>
      </c>
      <c r="F2541" t="s">
        <v>4073</v>
      </c>
      <c r="G2541" s="160" t="s">
        <v>4074</v>
      </c>
      <c r="H2541" t="s">
        <v>4075</v>
      </c>
      <c r="I2541" s="160" t="s">
        <v>4074</v>
      </c>
      <c r="J2541" t="s">
        <v>5776</v>
      </c>
      <c r="K2541">
        <v>99</v>
      </c>
      <c r="L2541" t="s">
        <v>3999</v>
      </c>
    </row>
    <row r="2542" spans="1:12">
      <c r="A2542" s="15">
        <v>30102804</v>
      </c>
      <c r="B2542" t="s">
        <v>5450</v>
      </c>
      <c r="C2542" t="s">
        <v>5722</v>
      </c>
      <c r="D2542" t="s">
        <v>6159</v>
      </c>
      <c r="E2542" t="s">
        <v>6162</v>
      </c>
      <c r="F2542" t="s">
        <v>4073</v>
      </c>
      <c r="G2542" s="160" t="s">
        <v>4074</v>
      </c>
      <c r="H2542" t="s">
        <v>4075</v>
      </c>
      <c r="I2542" s="160" t="s">
        <v>4074</v>
      </c>
      <c r="J2542" t="s">
        <v>5776</v>
      </c>
      <c r="K2542">
        <v>99</v>
      </c>
      <c r="L2542" t="s">
        <v>3999</v>
      </c>
    </row>
    <row r="2543" spans="1:12">
      <c r="A2543" s="15">
        <v>30102805</v>
      </c>
      <c r="B2543" t="s">
        <v>5450</v>
      </c>
      <c r="C2543" t="s">
        <v>5722</v>
      </c>
      <c r="D2543" t="s">
        <v>6159</v>
      </c>
      <c r="E2543" t="s">
        <v>6163</v>
      </c>
      <c r="F2543" t="s">
        <v>4073</v>
      </c>
      <c r="G2543" s="160" t="s">
        <v>4074</v>
      </c>
      <c r="H2543" t="s">
        <v>4075</v>
      </c>
      <c r="I2543" s="160" t="s">
        <v>4074</v>
      </c>
      <c r="J2543" t="s">
        <v>5776</v>
      </c>
      <c r="K2543">
        <v>99</v>
      </c>
      <c r="L2543" t="s">
        <v>3999</v>
      </c>
    </row>
    <row r="2544" spans="1:12">
      <c r="A2544" s="15">
        <v>30102806</v>
      </c>
      <c r="B2544" t="s">
        <v>5450</v>
      </c>
      <c r="C2544" t="s">
        <v>5722</v>
      </c>
      <c r="D2544" t="s">
        <v>6159</v>
      </c>
      <c r="E2544" t="s">
        <v>6164</v>
      </c>
      <c r="F2544" t="s">
        <v>5453</v>
      </c>
      <c r="G2544" s="160" t="s">
        <v>3997</v>
      </c>
      <c r="H2544" t="s">
        <v>5454</v>
      </c>
      <c r="I2544" s="160" t="s">
        <v>3997</v>
      </c>
      <c r="J2544" t="s">
        <v>5736</v>
      </c>
      <c r="K2544">
        <v>99</v>
      </c>
      <c r="L2544" t="s">
        <v>3999</v>
      </c>
    </row>
    <row r="2545" spans="1:12">
      <c r="A2545" s="15">
        <v>30102807</v>
      </c>
      <c r="B2545" t="s">
        <v>5450</v>
      </c>
      <c r="C2545" t="s">
        <v>5722</v>
      </c>
      <c r="D2545" t="s">
        <v>6159</v>
      </c>
      <c r="E2545" t="s">
        <v>6165</v>
      </c>
      <c r="F2545" t="s">
        <v>5453</v>
      </c>
      <c r="G2545" s="160" t="s">
        <v>3997</v>
      </c>
      <c r="H2545" t="s">
        <v>5454</v>
      </c>
      <c r="I2545" s="160" t="s">
        <v>3997</v>
      </c>
      <c r="J2545" t="s">
        <v>5736</v>
      </c>
      <c r="K2545">
        <v>99</v>
      </c>
      <c r="L2545" t="s">
        <v>3999</v>
      </c>
    </row>
    <row r="2546" spans="1:12">
      <c r="A2546" s="15">
        <v>30102820</v>
      </c>
      <c r="B2546" t="s">
        <v>5450</v>
      </c>
      <c r="C2546" t="s">
        <v>5722</v>
      </c>
      <c r="D2546" t="s">
        <v>6159</v>
      </c>
      <c r="E2546" t="s">
        <v>5211</v>
      </c>
      <c r="F2546" t="s">
        <v>5453</v>
      </c>
      <c r="G2546" s="160" t="s">
        <v>3997</v>
      </c>
      <c r="H2546" t="s">
        <v>5454</v>
      </c>
      <c r="I2546" s="160" t="s">
        <v>3997</v>
      </c>
      <c r="J2546" t="s">
        <v>5736</v>
      </c>
      <c r="K2546">
        <v>99</v>
      </c>
      <c r="L2546" t="s">
        <v>3999</v>
      </c>
    </row>
    <row r="2547" spans="1:12">
      <c r="A2547" s="15">
        <v>30102821</v>
      </c>
      <c r="B2547" t="s">
        <v>5450</v>
      </c>
      <c r="C2547" t="s">
        <v>5722</v>
      </c>
      <c r="D2547" t="s">
        <v>6159</v>
      </c>
      <c r="E2547" t="s">
        <v>6166</v>
      </c>
      <c r="F2547" t="s">
        <v>5453</v>
      </c>
      <c r="G2547" s="160" t="s">
        <v>4074</v>
      </c>
      <c r="H2547" t="s">
        <v>4075</v>
      </c>
      <c r="I2547" s="160" t="s">
        <v>4074</v>
      </c>
      <c r="J2547" t="s">
        <v>5776</v>
      </c>
      <c r="K2547">
        <v>99</v>
      </c>
      <c r="L2547" t="s">
        <v>3999</v>
      </c>
    </row>
    <row r="2548" spans="1:12">
      <c r="A2548" s="15">
        <v>30102822</v>
      </c>
      <c r="B2548" t="s">
        <v>5450</v>
      </c>
      <c r="C2548" t="s">
        <v>5722</v>
      </c>
      <c r="D2548" t="s">
        <v>6159</v>
      </c>
      <c r="E2548" t="s">
        <v>6167</v>
      </c>
      <c r="F2548" t="s">
        <v>5453</v>
      </c>
      <c r="G2548" s="160" t="s">
        <v>3997</v>
      </c>
      <c r="H2548" t="s">
        <v>5454</v>
      </c>
      <c r="I2548" s="160" t="s">
        <v>3997</v>
      </c>
      <c r="J2548" t="s">
        <v>5736</v>
      </c>
      <c r="K2548">
        <v>99</v>
      </c>
      <c r="L2548" t="s">
        <v>3999</v>
      </c>
    </row>
    <row r="2549" spans="1:12">
      <c r="A2549" s="15">
        <v>30102823</v>
      </c>
      <c r="B2549" t="s">
        <v>5450</v>
      </c>
      <c r="C2549" t="s">
        <v>5722</v>
      </c>
      <c r="D2549" t="s">
        <v>6159</v>
      </c>
      <c r="E2549" t="s">
        <v>6168</v>
      </c>
      <c r="F2549" t="s">
        <v>5453</v>
      </c>
      <c r="G2549" s="160" t="s">
        <v>3997</v>
      </c>
      <c r="H2549" t="s">
        <v>5454</v>
      </c>
      <c r="I2549" s="160" t="s">
        <v>3997</v>
      </c>
      <c r="J2549" t="s">
        <v>5736</v>
      </c>
      <c r="K2549">
        <v>99</v>
      </c>
      <c r="L2549" t="s">
        <v>3999</v>
      </c>
    </row>
    <row r="2550" spans="1:12">
      <c r="A2550" s="15">
        <v>30102824</v>
      </c>
      <c r="B2550" t="s">
        <v>5450</v>
      </c>
      <c r="C2550" t="s">
        <v>5722</v>
      </c>
      <c r="D2550" t="s">
        <v>6159</v>
      </c>
      <c r="E2550" t="s">
        <v>4607</v>
      </c>
      <c r="F2550" t="s">
        <v>5453</v>
      </c>
      <c r="G2550" s="160" t="s">
        <v>3997</v>
      </c>
      <c r="H2550" t="s">
        <v>5454</v>
      </c>
      <c r="I2550" s="160" t="s">
        <v>3997</v>
      </c>
      <c r="J2550" t="s">
        <v>5736</v>
      </c>
      <c r="K2550">
        <v>99</v>
      </c>
      <c r="L2550" t="s">
        <v>3999</v>
      </c>
    </row>
    <row r="2551" spans="1:12">
      <c r="A2551" s="15">
        <v>30102825</v>
      </c>
      <c r="B2551" t="s">
        <v>5450</v>
      </c>
      <c r="C2551" t="s">
        <v>5722</v>
      </c>
      <c r="D2551" t="s">
        <v>6159</v>
      </c>
      <c r="E2551" t="s">
        <v>4370</v>
      </c>
      <c r="F2551" t="s">
        <v>5453</v>
      </c>
      <c r="G2551" s="160" t="s">
        <v>3997</v>
      </c>
      <c r="H2551" t="s">
        <v>5454</v>
      </c>
      <c r="I2551" s="160" t="s">
        <v>3997</v>
      </c>
      <c r="J2551" t="s">
        <v>5736</v>
      </c>
      <c r="K2551">
        <v>99</v>
      </c>
      <c r="L2551" t="s">
        <v>3999</v>
      </c>
    </row>
    <row r="2552" spans="1:12">
      <c r="A2552" s="15">
        <v>30102826</v>
      </c>
      <c r="B2552" t="s">
        <v>5450</v>
      </c>
      <c r="C2552" t="s">
        <v>5722</v>
      </c>
      <c r="D2552" t="s">
        <v>6159</v>
      </c>
      <c r="E2552" t="s">
        <v>6169</v>
      </c>
      <c r="F2552" t="s">
        <v>5453</v>
      </c>
      <c r="G2552" s="160" t="s">
        <v>3997</v>
      </c>
      <c r="H2552" t="s">
        <v>5454</v>
      </c>
      <c r="I2552" s="160" t="s">
        <v>3997</v>
      </c>
      <c r="J2552" t="s">
        <v>5736</v>
      </c>
      <c r="K2552">
        <v>99</v>
      </c>
      <c r="L2552" t="s">
        <v>3999</v>
      </c>
    </row>
    <row r="2553" spans="1:12">
      <c r="A2553" s="15">
        <v>30102903</v>
      </c>
      <c r="B2553" t="s">
        <v>5450</v>
      </c>
      <c r="C2553" t="s">
        <v>5722</v>
      </c>
      <c r="D2553" t="s">
        <v>6170</v>
      </c>
      <c r="E2553" t="s">
        <v>6161</v>
      </c>
      <c r="F2553" t="s">
        <v>4073</v>
      </c>
      <c r="G2553" s="160" t="s">
        <v>4074</v>
      </c>
      <c r="H2553" t="s">
        <v>4075</v>
      </c>
      <c r="I2553" s="160" t="s">
        <v>4074</v>
      </c>
      <c r="J2553" t="s">
        <v>5776</v>
      </c>
      <c r="K2553">
        <v>99</v>
      </c>
      <c r="L2553" t="s">
        <v>3999</v>
      </c>
    </row>
    <row r="2554" spans="1:12">
      <c r="A2554" s="15">
        <v>30102904</v>
      </c>
      <c r="B2554" t="s">
        <v>5450</v>
      </c>
      <c r="C2554" t="s">
        <v>5722</v>
      </c>
      <c r="D2554" t="s">
        <v>6170</v>
      </c>
      <c r="E2554" t="s">
        <v>6162</v>
      </c>
      <c r="F2554" t="s">
        <v>4073</v>
      </c>
      <c r="G2554" s="160" t="s">
        <v>4074</v>
      </c>
      <c r="H2554" t="s">
        <v>4075</v>
      </c>
      <c r="I2554" s="160" t="s">
        <v>4074</v>
      </c>
      <c r="J2554" t="s">
        <v>5776</v>
      </c>
      <c r="K2554">
        <v>99</v>
      </c>
      <c r="L2554" t="s">
        <v>3999</v>
      </c>
    </row>
    <row r="2555" spans="1:12">
      <c r="A2555" s="15">
        <v>30102905</v>
      </c>
      <c r="B2555" t="s">
        <v>5450</v>
      </c>
      <c r="C2555" t="s">
        <v>5722</v>
      </c>
      <c r="D2555" t="s">
        <v>6170</v>
      </c>
      <c r="E2555" t="s">
        <v>6171</v>
      </c>
      <c r="F2555" t="s">
        <v>4073</v>
      </c>
      <c r="G2555" s="160" t="s">
        <v>4074</v>
      </c>
      <c r="H2555" t="s">
        <v>4075</v>
      </c>
      <c r="I2555" s="160" t="s">
        <v>4074</v>
      </c>
      <c r="J2555" t="s">
        <v>5776</v>
      </c>
      <c r="K2555">
        <v>99</v>
      </c>
      <c r="L2555" t="s">
        <v>3999</v>
      </c>
    </row>
    <row r="2556" spans="1:12">
      <c r="A2556" s="15">
        <v>30102906</v>
      </c>
      <c r="B2556" t="s">
        <v>5450</v>
      </c>
      <c r="C2556" t="s">
        <v>5722</v>
      </c>
      <c r="D2556" t="s">
        <v>6170</v>
      </c>
      <c r="E2556" t="s">
        <v>6172</v>
      </c>
      <c r="F2556" t="s">
        <v>5453</v>
      </c>
      <c r="G2556" s="160" t="s">
        <v>3997</v>
      </c>
      <c r="H2556" t="s">
        <v>5454</v>
      </c>
      <c r="I2556" s="160" t="s">
        <v>3997</v>
      </c>
      <c r="J2556" t="s">
        <v>5736</v>
      </c>
      <c r="K2556">
        <v>99</v>
      </c>
      <c r="L2556" t="s">
        <v>3999</v>
      </c>
    </row>
    <row r="2557" spans="1:12">
      <c r="A2557" s="15">
        <v>30102907</v>
      </c>
      <c r="B2557" t="s">
        <v>5450</v>
      </c>
      <c r="C2557" t="s">
        <v>5722</v>
      </c>
      <c r="D2557" t="s">
        <v>6170</v>
      </c>
      <c r="E2557" t="s">
        <v>6173</v>
      </c>
      <c r="F2557" t="s">
        <v>5453</v>
      </c>
      <c r="G2557" s="160" t="s">
        <v>3997</v>
      </c>
      <c r="H2557" t="s">
        <v>5454</v>
      </c>
      <c r="I2557" s="160" t="s">
        <v>3997</v>
      </c>
      <c r="J2557" t="s">
        <v>5736</v>
      </c>
      <c r="K2557">
        <v>99</v>
      </c>
      <c r="L2557" t="s">
        <v>3999</v>
      </c>
    </row>
    <row r="2558" spans="1:12">
      <c r="A2558" s="15">
        <v>30102908</v>
      </c>
      <c r="B2558" t="s">
        <v>5450</v>
      </c>
      <c r="C2558" t="s">
        <v>5722</v>
      </c>
      <c r="D2558" t="s">
        <v>6170</v>
      </c>
      <c r="E2558" t="s">
        <v>6165</v>
      </c>
      <c r="F2558" t="s">
        <v>5453</v>
      </c>
      <c r="G2558" s="160" t="s">
        <v>3997</v>
      </c>
      <c r="H2558" t="s">
        <v>5454</v>
      </c>
      <c r="I2558" s="160" t="s">
        <v>3997</v>
      </c>
      <c r="J2558" t="s">
        <v>5736</v>
      </c>
      <c r="K2558">
        <v>99</v>
      </c>
      <c r="L2558" t="s">
        <v>3999</v>
      </c>
    </row>
    <row r="2559" spans="1:12">
      <c r="A2559" s="15">
        <v>30102909</v>
      </c>
      <c r="B2559" t="s">
        <v>5450</v>
      </c>
      <c r="C2559" t="s">
        <v>5722</v>
      </c>
      <c r="D2559" t="s">
        <v>6170</v>
      </c>
      <c r="E2559" t="s">
        <v>6174</v>
      </c>
      <c r="F2559" t="s">
        <v>5453</v>
      </c>
      <c r="G2559" s="160" t="s">
        <v>3997</v>
      </c>
      <c r="H2559" t="s">
        <v>5454</v>
      </c>
      <c r="I2559" s="160" t="s">
        <v>3997</v>
      </c>
      <c r="J2559" t="s">
        <v>5736</v>
      </c>
      <c r="K2559">
        <v>99</v>
      </c>
      <c r="L2559" t="s">
        <v>3999</v>
      </c>
    </row>
    <row r="2560" spans="1:12">
      <c r="A2560" s="15">
        <v>30102910</v>
      </c>
      <c r="B2560" t="s">
        <v>5450</v>
      </c>
      <c r="C2560" t="s">
        <v>5722</v>
      </c>
      <c r="D2560" t="s">
        <v>6170</v>
      </c>
      <c r="E2560" t="s">
        <v>6175</v>
      </c>
      <c r="F2560" t="s">
        <v>5453</v>
      </c>
      <c r="G2560" s="160" t="s">
        <v>3997</v>
      </c>
      <c r="H2560" t="s">
        <v>5454</v>
      </c>
      <c r="I2560" s="160" t="s">
        <v>3997</v>
      </c>
      <c r="J2560" t="s">
        <v>5736</v>
      </c>
      <c r="K2560">
        <v>99</v>
      </c>
      <c r="L2560" t="s">
        <v>3999</v>
      </c>
    </row>
    <row r="2561" spans="1:12">
      <c r="A2561" s="15">
        <v>30102920</v>
      </c>
      <c r="B2561" t="s">
        <v>5450</v>
      </c>
      <c r="C2561" t="s">
        <v>5722</v>
      </c>
      <c r="D2561" t="s">
        <v>6170</v>
      </c>
      <c r="E2561" t="s">
        <v>5211</v>
      </c>
      <c r="F2561" t="s">
        <v>5453</v>
      </c>
      <c r="G2561" s="160" t="s">
        <v>3997</v>
      </c>
      <c r="H2561" t="s">
        <v>5454</v>
      </c>
      <c r="I2561" s="160" t="s">
        <v>3997</v>
      </c>
      <c r="J2561" t="s">
        <v>5736</v>
      </c>
      <c r="K2561">
        <v>99</v>
      </c>
      <c r="L2561" t="s">
        <v>3999</v>
      </c>
    </row>
    <row r="2562" spans="1:12">
      <c r="A2562" s="15">
        <v>30102921</v>
      </c>
      <c r="B2562" t="s">
        <v>5450</v>
      </c>
      <c r="C2562" t="s">
        <v>5722</v>
      </c>
      <c r="D2562" t="s">
        <v>6170</v>
      </c>
      <c r="E2562" t="s">
        <v>6166</v>
      </c>
      <c r="F2562" t="s">
        <v>5453</v>
      </c>
      <c r="G2562" s="160" t="s">
        <v>4074</v>
      </c>
      <c r="H2562" t="s">
        <v>4075</v>
      </c>
      <c r="I2562" s="160" t="s">
        <v>4074</v>
      </c>
      <c r="J2562" t="s">
        <v>5776</v>
      </c>
      <c r="K2562">
        <v>99</v>
      </c>
      <c r="L2562" t="s">
        <v>3999</v>
      </c>
    </row>
    <row r="2563" spans="1:12">
      <c r="A2563" s="15">
        <v>30102922</v>
      </c>
      <c r="B2563" t="s">
        <v>5450</v>
      </c>
      <c r="C2563" t="s">
        <v>5722</v>
      </c>
      <c r="D2563" t="s">
        <v>6170</v>
      </c>
      <c r="E2563" t="s">
        <v>6167</v>
      </c>
      <c r="F2563" t="s">
        <v>5453</v>
      </c>
      <c r="G2563" s="160" t="s">
        <v>3997</v>
      </c>
      <c r="H2563" t="s">
        <v>5454</v>
      </c>
      <c r="I2563" s="160" t="s">
        <v>3997</v>
      </c>
      <c r="J2563" t="s">
        <v>5736</v>
      </c>
      <c r="K2563">
        <v>99</v>
      </c>
      <c r="L2563" t="s">
        <v>3999</v>
      </c>
    </row>
    <row r="2564" spans="1:12">
      <c r="A2564" s="15">
        <v>30102923</v>
      </c>
      <c r="B2564" t="s">
        <v>5450</v>
      </c>
      <c r="C2564" t="s">
        <v>5722</v>
      </c>
      <c r="D2564" t="s">
        <v>6170</v>
      </c>
      <c r="E2564" t="s">
        <v>6168</v>
      </c>
      <c r="F2564" t="s">
        <v>5453</v>
      </c>
      <c r="G2564" s="160" t="s">
        <v>3997</v>
      </c>
      <c r="H2564" t="s">
        <v>5454</v>
      </c>
      <c r="I2564" s="160" t="s">
        <v>3997</v>
      </c>
      <c r="J2564" t="s">
        <v>5736</v>
      </c>
      <c r="K2564">
        <v>99</v>
      </c>
      <c r="L2564" t="s">
        <v>3999</v>
      </c>
    </row>
    <row r="2565" spans="1:12">
      <c r="A2565" s="15">
        <v>30102924</v>
      </c>
      <c r="B2565" t="s">
        <v>5450</v>
      </c>
      <c r="C2565" t="s">
        <v>5722</v>
      </c>
      <c r="D2565" t="s">
        <v>6170</v>
      </c>
      <c r="E2565" t="s">
        <v>4607</v>
      </c>
      <c r="F2565" t="s">
        <v>5453</v>
      </c>
      <c r="G2565" s="160" t="s">
        <v>3997</v>
      </c>
      <c r="H2565" t="s">
        <v>5454</v>
      </c>
      <c r="I2565" s="160" t="s">
        <v>3997</v>
      </c>
      <c r="J2565" t="s">
        <v>5736</v>
      </c>
      <c r="K2565">
        <v>99</v>
      </c>
      <c r="L2565" t="s">
        <v>3999</v>
      </c>
    </row>
    <row r="2566" spans="1:12">
      <c r="A2566" s="15">
        <v>30102925</v>
      </c>
      <c r="B2566" t="s">
        <v>5450</v>
      </c>
      <c r="C2566" t="s">
        <v>5722</v>
      </c>
      <c r="D2566" t="s">
        <v>6170</v>
      </c>
      <c r="E2566" t="s">
        <v>4370</v>
      </c>
      <c r="F2566" t="s">
        <v>5453</v>
      </c>
      <c r="G2566" s="160" t="s">
        <v>3997</v>
      </c>
      <c r="H2566" t="s">
        <v>5454</v>
      </c>
      <c r="I2566" s="160" t="s">
        <v>3997</v>
      </c>
      <c r="J2566" t="s">
        <v>5736</v>
      </c>
      <c r="K2566">
        <v>99</v>
      </c>
      <c r="L2566" t="s">
        <v>3999</v>
      </c>
    </row>
    <row r="2567" spans="1:12">
      <c r="A2567" s="15">
        <v>30102935</v>
      </c>
      <c r="B2567" t="s">
        <v>5450</v>
      </c>
      <c r="C2567" t="s">
        <v>5722</v>
      </c>
      <c r="D2567" t="s">
        <v>6170</v>
      </c>
      <c r="E2567" t="s">
        <v>6176</v>
      </c>
      <c r="F2567" t="s">
        <v>5453</v>
      </c>
      <c r="G2567" s="160" t="s">
        <v>3997</v>
      </c>
      <c r="H2567" t="s">
        <v>5454</v>
      </c>
      <c r="I2567" s="160" t="s">
        <v>3997</v>
      </c>
      <c r="J2567" t="s">
        <v>5736</v>
      </c>
      <c r="K2567">
        <v>99</v>
      </c>
      <c r="L2567" t="s">
        <v>3999</v>
      </c>
    </row>
    <row r="2568" spans="1:12">
      <c r="A2568" s="15">
        <v>30103000</v>
      </c>
      <c r="B2568" t="s">
        <v>5450</v>
      </c>
      <c r="C2568" t="s">
        <v>5722</v>
      </c>
      <c r="D2568" t="s">
        <v>6177</v>
      </c>
      <c r="E2568" t="s">
        <v>6178</v>
      </c>
      <c r="F2568" t="s">
        <v>5453</v>
      </c>
      <c r="G2568" s="160" t="s">
        <v>3997</v>
      </c>
      <c r="H2568" t="s">
        <v>5454</v>
      </c>
      <c r="I2568" s="160" t="s">
        <v>3997</v>
      </c>
      <c r="J2568" t="s">
        <v>5736</v>
      </c>
      <c r="K2568">
        <v>99</v>
      </c>
      <c r="L2568" t="s">
        <v>3999</v>
      </c>
    </row>
    <row r="2569" spans="1:12">
      <c r="A2569" s="15">
        <v>30103001</v>
      </c>
      <c r="B2569" t="s">
        <v>5450</v>
      </c>
      <c r="C2569" t="s">
        <v>5722</v>
      </c>
      <c r="D2569" t="s">
        <v>6177</v>
      </c>
      <c r="E2569" t="s">
        <v>6137</v>
      </c>
      <c r="F2569" t="s">
        <v>5453</v>
      </c>
      <c r="G2569" s="160" t="s">
        <v>3997</v>
      </c>
      <c r="H2569" t="s">
        <v>5454</v>
      </c>
      <c r="I2569" s="160" t="s">
        <v>3997</v>
      </c>
      <c r="J2569" t="s">
        <v>5736</v>
      </c>
      <c r="K2569">
        <v>99</v>
      </c>
      <c r="L2569" t="s">
        <v>3999</v>
      </c>
    </row>
    <row r="2570" spans="1:12">
      <c r="A2570" s="15">
        <v>30103002</v>
      </c>
      <c r="B2570" t="s">
        <v>5450</v>
      </c>
      <c r="C2570" t="s">
        <v>5722</v>
      </c>
      <c r="D2570" t="s">
        <v>6177</v>
      </c>
      <c r="E2570" t="s">
        <v>6168</v>
      </c>
      <c r="F2570" t="s">
        <v>5453</v>
      </c>
      <c r="G2570" s="160" t="s">
        <v>3997</v>
      </c>
      <c r="H2570" t="s">
        <v>5454</v>
      </c>
      <c r="I2570" s="160" t="s">
        <v>3997</v>
      </c>
      <c r="J2570" t="s">
        <v>5736</v>
      </c>
      <c r="K2570">
        <v>99</v>
      </c>
      <c r="L2570" t="s">
        <v>3999</v>
      </c>
    </row>
    <row r="2571" spans="1:12">
      <c r="A2571" s="15">
        <v>30103003</v>
      </c>
      <c r="B2571" t="s">
        <v>5450</v>
      </c>
      <c r="C2571" t="s">
        <v>5722</v>
      </c>
      <c r="D2571" t="s">
        <v>6177</v>
      </c>
      <c r="E2571" t="s">
        <v>6179</v>
      </c>
      <c r="F2571" t="s">
        <v>4073</v>
      </c>
      <c r="G2571" s="160" t="s">
        <v>4074</v>
      </c>
      <c r="H2571" t="s">
        <v>4075</v>
      </c>
      <c r="I2571" s="160" t="s">
        <v>4076</v>
      </c>
      <c r="J2571" t="s">
        <v>4077</v>
      </c>
      <c r="K2571">
        <v>99</v>
      </c>
      <c r="L2571" t="s">
        <v>3999</v>
      </c>
    </row>
    <row r="2572" spans="1:12">
      <c r="A2572" s="15">
        <v>30103004</v>
      </c>
      <c r="B2572" t="s">
        <v>5450</v>
      </c>
      <c r="C2572" t="s">
        <v>5722</v>
      </c>
      <c r="D2572" t="s">
        <v>6177</v>
      </c>
      <c r="E2572" t="s">
        <v>6165</v>
      </c>
      <c r="F2572" t="s">
        <v>4073</v>
      </c>
      <c r="G2572" s="160" t="s">
        <v>3997</v>
      </c>
      <c r="H2572" t="s">
        <v>5454</v>
      </c>
      <c r="I2572" s="160" t="s">
        <v>3997</v>
      </c>
      <c r="J2572" t="s">
        <v>5736</v>
      </c>
      <c r="K2572">
        <v>99</v>
      </c>
      <c r="L2572" t="s">
        <v>3999</v>
      </c>
    </row>
    <row r="2573" spans="1:12">
      <c r="A2573" s="15">
        <v>30103005</v>
      </c>
      <c r="B2573" t="s">
        <v>5450</v>
      </c>
      <c r="C2573" t="s">
        <v>5722</v>
      </c>
      <c r="D2573" t="s">
        <v>6177</v>
      </c>
      <c r="E2573" t="s">
        <v>6180</v>
      </c>
      <c r="F2573" t="s">
        <v>5453</v>
      </c>
      <c r="G2573" s="160" t="s">
        <v>3997</v>
      </c>
      <c r="H2573" t="s">
        <v>5454</v>
      </c>
      <c r="I2573" s="160" t="s">
        <v>3997</v>
      </c>
      <c r="J2573" t="s">
        <v>5736</v>
      </c>
      <c r="K2573">
        <v>99</v>
      </c>
      <c r="L2573" t="s">
        <v>3999</v>
      </c>
    </row>
    <row r="2574" spans="1:12">
      <c r="A2574" s="15">
        <v>30103020</v>
      </c>
      <c r="B2574" t="s">
        <v>5450</v>
      </c>
      <c r="C2574" t="s">
        <v>5722</v>
      </c>
      <c r="D2574" t="s">
        <v>6177</v>
      </c>
      <c r="E2574" t="s">
        <v>5211</v>
      </c>
      <c r="F2574" t="s">
        <v>5453</v>
      </c>
      <c r="G2574" s="160" t="s">
        <v>3997</v>
      </c>
      <c r="H2574" t="s">
        <v>5454</v>
      </c>
      <c r="I2574" s="160" t="s">
        <v>3997</v>
      </c>
      <c r="J2574" t="s">
        <v>5736</v>
      </c>
      <c r="K2574">
        <v>99</v>
      </c>
      <c r="L2574" t="s">
        <v>3999</v>
      </c>
    </row>
    <row r="2575" spans="1:12">
      <c r="A2575" s="15">
        <v>30103021</v>
      </c>
      <c r="B2575" t="s">
        <v>5450</v>
      </c>
      <c r="C2575" t="s">
        <v>5722</v>
      </c>
      <c r="D2575" t="s">
        <v>6177</v>
      </c>
      <c r="E2575" t="s">
        <v>6166</v>
      </c>
      <c r="F2575" t="s">
        <v>5453</v>
      </c>
      <c r="G2575" s="160" t="s">
        <v>3997</v>
      </c>
      <c r="H2575" t="s">
        <v>5454</v>
      </c>
      <c r="I2575" s="160" t="s">
        <v>3997</v>
      </c>
      <c r="J2575" t="s">
        <v>5736</v>
      </c>
      <c r="K2575">
        <v>99</v>
      </c>
      <c r="L2575" t="s">
        <v>3999</v>
      </c>
    </row>
    <row r="2576" spans="1:12">
      <c r="A2576" s="15">
        <v>30103022</v>
      </c>
      <c r="B2576" t="s">
        <v>5450</v>
      </c>
      <c r="C2576" t="s">
        <v>5722</v>
      </c>
      <c r="D2576" t="s">
        <v>6177</v>
      </c>
      <c r="E2576" t="s">
        <v>6167</v>
      </c>
      <c r="F2576" t="s">
        <v>5453</v>
      </c>
      <c r="G2576" s="160" t="s">
        <v>3997</v>
      </c>
      <c r="H2576" t="s">
        <v>5454</v>
      </c>
      <c r="I2576" s="160" t="s">
        <v>3997</v>
      </c>
      <c r="J2576" t="s">
        <v>5736</v>
      </c>
      <c r="K2576">
        <v>99</v>
      </c>
      <c r="L2576" t="s">
        <v>3999</v>
      </c>
    </row>
    <row r="2577" spans="1:12">
      <c r="A2577" s="15">
        <v>30103023</v>
      </c>
      <c r="B2577" t="s">
        <v>5450</v>
      </c>
      <c r="C2577" t="s">
        <v>5722</v>
      </c>
      <c r="D2577" t="s">
        <v>6177</v>
      </c>
      <c r="E2577" t="s">
        <v>6168</v>
      </c>
      <c r="F2577" t="s">
        <v>5453</v>
      </c>
      <c r="G2577" s="160" t="s">
        <v>3997</v>
      </c>
      <c r="H2577" t="s">
        <v>5454</v>
      </c>
      <c r="I2577" s="160" t="s">
        <v>3997</v>
      </c>
      <c r="J2577" t="s">
        <v>5736</v>
      </c>
      <c r="K2577">
        <v>99</v>
      </c>
      <c r="L2577" t="s">
        <v>3999</v>
      </c>
    </row>
    <row r="2578" spans="1:12">
      <c r="A2578" s="15">
        <v>30103024</v>
      </c>
      <c r="B2578" t="s">
        <v>5450</v>
      </c>
      <c r="C2578" t="s">
        <v>5722</v>
      </c>
      <c r="D2578" t="s">
        <v>6177</v>
      </c>
      <c r="E2578" t="s">
        <v>4607</v>
      </c>
      <c r="F2578" t="s">
        <v>5453</v>
      </c>
      <c r="G2578" s="160" t="s">
        <v>3997</v>
      </c>
      <c r="H2578" t="s">
        <v>5454</v>
      </c>
      <c r="I2578" s="160" t="s">
        <v>3997</v>
      </c>
      <c r="J2578" t="s">
        <v>5736</v>
      </c>
      <c r="K2578">
        <v>99</v>
      </c>
      <c r="L2578" t="s">
        <v>3999</v>
      </c>
    </row>
    <row r="2579" spans="1:12">
      <c r="A2579" s="15">
        <v>30103025</v>
      </c>
      <c r="B2579" t="s">
        <v>5450</v>
      </c>
      <c r="C2579" t="s">
        <v>5722</v>
      </c>
      <c r="D2579" t="s">
        <v>6177</v>
      </c>
      <c r="E2579" t="s">
        <v>4370</v>
      </c>
      <c r="F2579" t="s">
        <v>5453</v>
      </c>
      <c r="G2579" s="160" t="s">
        <v>3997</v>
      </c>
      <c r="H2579" t="s">
        <v>5454</v>
      </c>
      <c r="I2579" s="160" t="s">
        <v>3997</v>
      </c>
      <c r="J2579" t="s">
        <v>5736</v>
      </c>
      <c r="K2579">
        <v>99</v>
      </c>
      <c r="L2579" t="s">
        <v>3999</v>
      </c>
    </row>
    <row r="2580" spans="1:12">
      <c r="A2580" s="15">
        <v>30103099</v>
      </c>
      <c r="B2580" t="s">
        <v>5450</v>
      </c>
      <c r="C2580" t="s">
        <v>5722</v>
      </c>
      <c r="D2580" t="s">
        <v>6177</v>
      </c>
      <c r="E2580" t="s">
        <v>4020</v>
      </c>
      <c r="F2580" t="s">
        <v>5453</v>
      </c>
      <c r="G2580" s="160" t="s">
        <v>3997</v>
      </c>
      <c r="H2580" t="s">
        <v>5454</v>
      </c>
      <c r="I2580" s="160" t="s">
        <v>3997</v>
      </c>
      <c r="J2580" t="s">
        <v>5736</v>
      </c>
      <c r="K2580">
        <v>99</v>
      </c>
      <c r="L2580" t="s">
        <v>3999</v>
      </c>
    </row>
    <row r="2581" spans="1:12">
      <c r="A2581" s="15">
        <v>30103101</v>
      </c>
      <c r="B2581" t="s">
        <v>5450</v>
      </c>
      <c r="C2581" t="s">
        <v>5722</v>
      </c>
      <c r="D2581" t="s">
        <v>6181</v>
      </c>
      <c r="E2581" t="s">
        <v>6182</v>
      </c>
      <c r="F2581" t="s">
        <v>5453</v>
      </c>
      <c r="G2581" s="160" t="s">
        <v>3997</v>
      </c>
      <c r="H2581" t="s">
        <v>5454</v>
      </c>
      <c r="I2581" s="160" t="s">
        <v>4007</v>
      </c>
      <c r="J2581" t="s">
        <v>5455</v>
      </c>
      <c r="K2581" s="160" t="s">
        <v>3995</v>
      </c>
      <c r="L2581" t="s">
        <v>5726</v>
      </c>
    </row>
    <row r="2582" spans="1:12">
      <c r="A2582" s="15">
        <v>30103102</v>
      </c>
      <c r="B2582" t="s">
        <v>5450</v>
      </c>
      <c r="C2582" t="s">
        <v>5722</v>
      </c>
      <c r="D2582" t="s">
        <v>6181</v>
      </c>
      <c r="E2582" t="s">
        <v>6183</v>
      </c>
      <c r="F2582" t="s">
        <v>5453</v>
      </c>
      <c r="G2582" s="160" t="s">
        <v>3997</v>
      </c>
      <c r="H2582" t="s">
        <v>5454</v>
      </c>
      <c r="I2582" s="160" t="s">
        <v>4007</v>
      </c>
      <c r="J2582" t="s">
        <v>5455</v>
      </c>
      <c r="K2582" s="160" t="s">
        <v>4198</v>
      </c>
      <c r="L2582" t="s">
        <v>5728</v>
      </c>
    </row>
    <row r="2583" spans="1:12">
      <c r="A2583" s="15">
        <v>30103103</v>
      </c>
      <c r="B2583" t="s">
        <v>5450</v>
      </c>
      <c r="C2583" t="s">
        <v>5722</v>
      </c>
      <c r="D2583" t="s">
        <v>6181</v>
      </c>
      <c r="E2583" t="s">
        <v>6184</v>
      </c>
      <c r="F2583" t="s">
        <v>5453</v>
      </c>
      <c r="G2583" s="160" t="s">
        <v>3997</v>
      </c>
      <c r="H2583" t="s">
        <v>5454</v>
      </c>
      <c r="I2583" s="160" t="s">
        <v>4007</v>
      </c>
      <c r="J2583" t="s">
        <v>5455</v>
      </c>
      <c r="K2583" s="160" t="s">
        <v>3995</v>
      </c>
      <c r="L2583" t="s">
        <v>5726</v>
      </c>
    </row>
    <row r="2584" spans="1:12">
      <c r="A2584" s="15">
        <v>30103104</v>
      </c>
      <c r="B2584" t="s">
        <v>5450</v>
      </c>
      <c r="C2584" t="s">
        <v>5722</v>
      </c>
      <c r="D2584" t="s">
        <v>6181</v>
      </c>
      <c r="E2584" t="s">
        <v>6185</v>
      </c>
      <c r="F2584" t="s">
        <v>5453</v>
      </c>
      <c r="G2584" s="160" t="s">
        <v>3997</v>
      </c>
      <c r="H2584" t="s">
        <v>5454</v>
      </c>
      <c r="I2584" s="160" t="s">
        <v>4007</v>
      </c>
      <c r="J2584" t="s">
        <v>5455</v>
      </c>
      <c r="K2584" s="160" t="s">
        <v>4076</v>
      </c>
      <c r="L2584" t="s">
        <v>5980</v>
      </c>
    </row>
    <row r="2585" spans="1:12">
      <c r="A2585" s="15">
        <v>30103105</v>
      </c>
      <c r="B2585" t="s">
        <v>5450</v>
      </c>
      <c r="C2585" t="s">
        <v>5722</v>
      </c>
      <c r="D2585" t="s">
        <v>6181</v>
      </c>
      <c r="E2585" t="s">
        <v>6186</v>
      </c>
      <c r="F2585" t="s">
        <v>4073</v>
      </c>
      <c r="G2585" s="160" t="s">
        <v>4074</v>
      </c>
      <c r="H2585" t="s">
        <v>4075</v>
      </c>
      <c r="I2585" s="160" t="s">
        <v>4076</v>
      </c>
      <c r="J2585" t="s">
        <v>4077</v>
      </c>
      <c r="K2585">
        <v>99</v>
      </c>
      <c r="L2585" t="s">
        <v>3999</v>
      </c>
    </row>
    <row r="2586" spans="1:12">
      <c r="A2586" s="15">
        <v>30103106</v>
      </c>
      <c r="B2586" t="s">
        <v>5450</v>
      </c>
      <c r="C2586" t="s">
        <v>5722</v>
      </c>
      <c r="D2586" t="s">
        <v>6181</v>
      </c>
      <c r="E2586" t="s">
        <v>6187</v>
      </c>
      <c r="F2586" t="s">
        <v>5453</v>
      </c>
      <c r="G2586" s="160" t="s">
        <v>3997</v>
      </c>
      <c r="H2586" t="s">
        <v>5454</v>
      </c>
      <c r="I2586" s="160" t="s">
        <v>4007</v>
      </c>
      <c r="J2586" t="s">
        <v>5455</v>
      </c>
      <c r="K2586" s="160" t="s">
        <v>3995</v>
      </c>
      <c r="L2586" t="s">
        <v>5726</v>
      </c>
    </row>
    <row r="2587" spans="1:12">
      <c r="A2587" s="15">
        <v>30103107</v>
      </c>
      <c r="B2587" t="s">
        <v>5450</v>
      </c>
      <c r="C2587" t="s">
        <v>5722</v>
      </c>
      <c r="D2587" t="s">
        <v>6181</v>
      </c>
      <c r="E2587" t="s">
        <v>6188</v>
      </c>
      <c r="F2587" t="s">
        <v>5453</v>
      </c>
      <c r="G2587" s="160" t="s">
        <v>3997</v>
      </c>
      <c r="H2587" t="s">
        <v>5454</v>
      </c>
      <c r="I2587" s="160" t="s">
        <v>4007</v>
      </c>
      <c r="J2587" t="s">
        <v>5455</v>
      </c>
      <c r="K2587" s="160" t="s">
        <v>3995</v>
      </c>
      <c r="L2587" t="s">
        <v>5726</v>
      </c>
    </row>
    <row r="2588" spans="1:12">
      <c r="A2588" s="15">
        <v>30103108</v>
      </c>
      <c r="B2588" t="s">
        <v>5450</v>
      </c>
      <c r="C2588" t="s">
        <v>5722</v>
      </c>
      <c r="D2588" t="s">
        <v>6181</v>
      </c>
      <c r="E2588" t="s">
        <v>6189</v>
      </c>
      <c r="F2588" t="s">
        <v>5453</v>
      </c>
      <c r="G2588" s="160" t="s">
        <v>3997</v>
      </c>
      <c r="H2588" t="s">
        <v>5454</v>
      </c>
      <c r="I2588" s="160" t="s">
        <v>4007</v>
      </c>
      <c r="J2588" t="s">
        <v>5455</v>
      </c>
      <c r="K2588" s="160" t="s">
        <v>3995</v>
      </c>
      <c r="L2588" t="s">
        <v>5726</v>
      </c>
    </row>
    <row r="2589" spans="1:12">
      <c r="A2589" s="15">
        <v>30103109</v>
      </c>
      <c r="B2589" t="s">
        <v>5450</v>
      </c>
      <c r="C2589" t="s">
        <v>5722</v>
      </c>
      <c r="D2589" t="s">
        <v>6181</v>
      </c>
      <c r="E2589" t="s">
        <v>6190</v>
      </c>
      <c r="F2589" t="s">
        <v>5453</v>
      </c>
      <c r="G2589" s="160" t="s">
        <v>3997</v>
      </c>
      <c r="H2589" t="s">
        <v>5454</v>
      </c>
      <c r="I2589" s="160" t="s">
        <v>4007</v>
      </c>
      <c r="J2589" t="s">
        <v>5455</v>
      </c>
      <c r="K2589" s="160" t="s">
        <v>3995</v>
      </c>
      <c r="L2589" t="s">
        <v>5726</v>
      </c>
    </row>
    <row r="2590" spans="1:12">
      <c r="A2590" s="15">
        <v>30103110</v>
      </c>
      <c r="B2590" t="s">
        <v>5450</v>
      </c>
      <c r="C2590" t="s">
        <v>5722</v>
      </c>
      <c r="D2590" t="s">
        <v>6181</v>
      </c>
      <c r="E2590" t="s">
        <v>6191</v>
      </c>
      <c r="F2590" t="s">
        <v>5453</v>
      </c>
      <c r="G2590" s="160" t="s">
        <v>3997</v>
      </c>
      <c r="H2590" t="s">
        <v>5454</v>
      </c>
      <c r="I2590" s="160" t="s">
        <v>4007</v>
      </c>
      <c r="J2590" t="s">
        <v>5455</v>
      </c>
      <c r="K2590" s="160" t="s">
        <v>3995</v>
      </c>
      <c r="L2590" t="s">
        <v>5726</v>
      </c>
    </row>
    <row r="2591" spans="1:12">
      <c r="A2591" s="15">
        <v>30103180</v>
      </c>
      <c r="B2591" t="s">
        <v>5450</v>
      </c>
      <c r="C2591" t="s">
        <v>5722</v>
      </c>
      <c r="D2591" t="s">
        <v>6181</v>
      </c>
      <c r="E2591" t="s">
        <v>4079</v>
      </c>
      <c r="F2591" t="s">
        <v>5453</v>
      </c>
      <c r="G2591" s="160" t="s">
        <v>3997</v>
      </c>
      <c r="H2591" t="s">
        <v>5454</v>
      </c>
      <c r="I2591" s="160" t="s">
        <v>4007</v>
      </c>
      <c r="J2591" t="s">
        <v>5455</v>
      </c>
      <c r="K2591">
        <v>10</v>
      </c>
      <c r="L2591" t="s">
        <v>5466</v>
      </c>
    </row>
    <row r="2592" spans="1:12">
      <c r="A2592" s="15">
        <v>30103199</v>
      </c>
      <c r="B2592" t="s">
        <v>5450</v>
      </c>
      <c r="C2592" t="s">
        <v>5722</v>
      </c>
      <c r="D2592" t="s">
        <v>6181</v>
      </c>
      <c r="E2592" t="s">
        <v>4020</v>
      </c>
      <c r="F2592" t="s">
        <v>5453</v>
      </c>
      <c r="G2592" s="160" t="s">
        <v>3997</v>
      </c>
      <c r="H2592" t="s">
        <v>5454</v>
      </c>
      <c r="I2592" s="160" t="s">
        <v>4007</v>
      </c>
      <c r="J2592" t="s">
        <v>5455</v>
      </c>
      <c r="K2592" s="160" t="s">
        <v>3995</v>
      </c>
      <c r="L2592" t="s">
        <v>5726</v>
      </c>
    </row>
    <row r="2593" spans="1:12">
      <c r="A2593" s="15">
        <v>30103201</v>
      </c>
      <c r="B2593" t="s">
        <v>5450</v>
      </c>
      <c r="C2593" t="s">
        <v>5722</v>
      </c>
      <c r="D2593" t="s">
        <v>6192</v>
      </c>
      <c r="E2593" t="s">
        <v>6193</v>
      </c>
      <c r="F2593" t="s">
        <v>5453</v>
      </c>
      <c r="G2593" s="160" t="s">
        <v>3997</v>
      </c>
      <c r="H2593" t="s">
        <v>5454</v>
      </c>
      <c r="I2593" s="160" t="s">
        <v>4009</v>
      </c>
      <c r="J2593" t="s">
        <v>5457</v>
      </c>
      <c r="K2593" s="160" t="s">
        <v>4007</v>
      </c>
      <c r="L2593" t="s">
        <v>5459</v>
      </c>
    </row>
    <row r="2594" spans="1:12">
      <c r="A2594" s="15">
        <v>30103202</v>
      </c>
      <c r="B2594" t="s">
        <v>5450</v>
      </c>
      <c r="C2594" t="s">
        <v>5722</v>
      </c>
      <c r="D2594" t="s">
        <v>6192</v>
      </c>
      <c r="E2594" t="s">
        <v>6194</v>
      </c>
      <c r="F2594" t="s">
        <v>5453</v>
      </c>
      <c r="G2594" s="160" t="s">
        <v>3997</v>
      </c>
      <c r="H2594" t="s">
        <v>5454</v>
      </c>
      <c r="I2594" s="160" t="s">
        <v>4009</v>
      </c>
      <c r="J2594" t="s">
        <v>5457</v>
      </c>
      <c r="K2594" s="160" t="s">
        <v>4007</v>
      </c>
      <c r="L2594" t="s">
        <v>5459</v>
      </c>
    </row>
    <row r="2595" spans="1:12">
      <c r="A2595" s="15">
        <v>30103203</v>
      </c>
      <c r="B2595" t="s">
        <v>5450</v>
      </c>
      <c r="C2595" t="s">
        <v>5722</v>
      </c>
      <c r="D2595" t="s">
        <v>6192</v>
      </c>
      <c r="E2595" t="s">
        <v>6195</v>
      </c>
      <c r="F2595" t="s">
        <v>5453</v>
      </c>
      <c r="G2595" s="160" t="s">
        <v>3997</v>
      </c>
      <c r="H2595" t="s">
        <v>5454</v>
      </c>
      <c r="I2595" s="160" t="s">
        <v>4009</v>
      </c>
      <c r="J2595" t="s">
        <v>5457</v>
      </c>
      <c r="K2595" s="160" t="s">
        <v>4007</v>
      </c>
      <c r="L2595" t="s">
        <v>5459</v>
      </c>
    </row>
    <row r="2596" spans="1:12">
      <c r="A2596" s="15">
        <v>30103204</v>
      </c>
      <c r="B2596" t="s">
        <v>5450</v>
      </c>
      <c r="C2596" t="s">
        <v>5722</v>
      </c>
      <c r="D2596" t="s">
        <v>6192</v>
      </c>
      <c r="E2596" t="s">
        <v>6196</v>
      </c>
      <c r="F2596" t="s">
        <v>5453</v>
      </c>
      <c r="G2596" s="160" t="s">
        <v>3997</v>
      </c>
      <c r="H2596" t="s">
        <v>5454</v>
      </c>
      <c r="I2596" s="160" t="s">
        <v>4009</v>
      </c>
      <c r="J2596" t="s">
        <v>5457</v>
      </c>
      <c r="K2596" s="160" t="s">
        <v>4007</v>
      </c>
      <c r="L2596" t="s">
        <v>5459</v>
      </c>
    </row>
    <row r="2597" spans="1:12">
      <c r="A2597" s="15">
        <v>30103205</v>
      </c>
      <c r="B2597" t="s">
        <v>5450</v>
      </c>
      <c r="C2597" t="s">
        <v>5722</v>
      </c>
      <c r="D2597" t="s">
        <v>6192</v>
      </c>
      <c r="E2597" t="s">
        <v>6197</v>
      </c>
      <c r="F2597" t="s">
        <v>4073</v>
      </c>
      <c r="G2597" s="160" t="s">
        <v>4074</v>
      </c>
      <c r="H2597" t="s">
        <v>4075</v>
      </c>
      <c r="I2597" s="160" t="s">
        <v>4074</v>
      </c>
      <c r="J2597" t="s">
        <v>5776</v>
      </c>
      <c r="K2597">
        <v>99</v>
      </c>
      <c r="L2597" t="s">
        <v>3999</v>
      </c>
    </row>
    <row r="2598" spans="1:12">
      <c r="A2598" s="15">
        <v>30103299</v>
      </c>
      <c r="B2598" t="s">
        <v>5450</v>
      </c>
      <c r="C2598" t="s">
        <v>5722</v>
      </c>
      <c r="D2598" t="s">
        <v>6192</v>
      </c>
      <c r="E2598" t="s">
        <v>4020</v>
      </c>
      <c r="F2598" t="s">
        <v>5453</v>
      </c>
      <c r="G2598" s="160" t="s">
        <v>3997</v>
      </c>
      <c r="H2598" t="s">
        <v>5454</v>
      </c>
      <c r="I2598" s="160" t="s">
        <v>4009</v>
      </c>
      <c r="J2598" t="s">
        <v>5457</v>
      </c>
      <c r="K2598" s="160" t="s">
        <v>4007</v>
      </c>
      <c r="L2598" t="s">
        <v>5459</v>
      </c>
    </row>
    <row r="2599" spans="1:12">
      <c r="A2599" s="15">
        <v>30103301</v>
      </c>
      <c r="B2599" t="s">
        <v>5450</v>
      </c>
      <c r="C2599" t="s">
        <v>5722</v>
      </c>
      <c r="D2599" t="s">
        <v>6198</v>
      </c>
      <c r="E2599" t="s">
        <v>6199</v>
      </c>
      <c r="F2599" t="s">
        <v>5453</v>
      </c>
      <c r="G2599" s="160" t="s">
        <v>3997</v>
      </c>
      <c r="H2599" t="s">
        <v>5454</v>
      </c>
      <c r="I2599" s="160" t="s">
        <v>3997</v>
      </c>
      <c r="J2599" t="s">
        <v>5736</v>
      </c>
      <c r="K2599">
        <v>99</v>
      </c>
      <c r="L2599" t="s">
        <v>3999</v>
      </c>
    </row>
    <row r="2600" spans="1:12">
      <c r="A2600" s="15">
        <v>30103311</v>
      </c>
      <c r="B2600" t="s">
        <v>5450</v>
      </c>
      <c r="C2600" t="s">
        <v>5722</v>
      </c>
      <c r="D2600" t="s">
        <v>6198</v>
      </c>
      <c r="E2600" t="s">
        <v>4080</v>
      </c>
      <c r="F2600" t="s">
        <v>5453</v>
      </c>
      <c r="G2600" s="160" t="s">
        <v>3997</v>
      </c>
      <c r="H2600" t="s">
        <v>5454</v>
      </c>
      <c r="I2600" s="160" t="s">
        <v>3997</v>
      </c>
      <c r="J2600" t="s">
        <v>5736</v>
      </c>
      <c r="K2600">
        <v>99</v>
      </c>
      <c r="L2600" t="s">
        <v>3999</v>
      </c>
    </row>
    <row r="2601" spans="1:12">
      <c r="A2601" s="15">
        <v>30103312</v>
      </c>
      <c r="B2601" t="s">
        <v>5450</v>
      </c>
      <c r="C2601" t="s">
        <v>5722</v>
      </c>
      <c r="D2601" t="s">
        <v>6198</v>
      </c>
      <c r="E2601" t="s">
        <v>4080</v>
      </c>
      <c r="F2601" t="s">
        <v>5453</v>
      </c>
      <c r="G2601" s="160" t="s">
        <v>3997</v>
      </c>
      <c r="H2601" t="s">
        <v>5454</v>
      </c>
      <c r="I2601" s="160" t="s">
        <v>3997</v>
      </c>
      <c r="J2601" t="s">
        <v>5736</v>
      </c>
      <c r="K2601">
        <v>99</v>
      </c>
      <c r="L2601" t="s">
        <v>3999</v>
      </c>
    </row>
    <row r="2602" spans="1:12">
      <c r="A2602" s="15">
        <v>30103320</v>
      </c>
      <c r="B2602" t="s">
        <v>5450</v>
      </c>
      <c r="C2602" t="s">
        <v>5722</v>
      </c>
      <c r="D2602" t="s">
        <v>6198</v>
      </c>
      <c r="E2602" t="s">
        <v>5944</v>
      </c>
      <c r="F2602" t="s">
        <v>5453</v>
      </c>
      <c r="G2602" s="160" t="s">
        <v>3997</v>
      </c>
      <c r="H2602" t="s">
        <v>5454</v>
      </c>
      <c r="I2602" s="160" t="s">
        <v>3997</v>
      </c>
      <c r="J2602" t="s">
        <v>5736</v>
      </c>
      <c r="K2602">
        <v>99</v>
      </c>
      <c r="L2602" t="s">
        <v>3999</v>
      </c>
    </row>
    <row r="2603" spans="1:12">
      <c r="A2603" s="15">
        <v>30103321</v>
      </c>
      <c r="B2603" t="s">
        <v>5450</v>
      </c>
      <c r="C2603" t="s">
        <v>5722</v>
      </c>
      <c r="D2603" t="s">
        <v>6198</v>
      </c>
      <c r="E2603" t="s">
        <v>6200</v>
      </c>
      <c r="F2603" t="s">
        <v>5453</v>
      </c>
      <c r="G2603" s="160" t="s">
        <v>3997</v>
      </c>
      <c r="H2603" t="s">
        <v>5454</v>
      </c>
      <c r="I2603" s="160" t="s">
        <v>3997</v>
      </c>
      <c r="J2603" t="s">
        <v>5736</v>
      </c>
      <c r="K2603">
        <v>99</v>
      </c>
      <c r="L2603" t="s">
        <v>3999</v>
      </c>
    </row>
    <row r="2604" spans="1:12">
      <c r="A2604" s="15">
        <v>30103322</v>
      </c>
      <c r="B2604" t="s">
        <v>5450</v>
      </c>
      <c r="C2604" t="s">
        <v>5722</v>
      </c>
      <c r="D2604" t="s">
        <v>6198</v>
      </c>
      <c r="E2604" t="s">
        <v>5188</v>
      </c>
      <c r="F2604" t="s">
        <v>5453</v>
      </c>
      <c r="G2604" s="160" t="s">
        <v>3997</v>
      </c>
      <c r="H2604" t="s">
        <v>5454</v>
      </c>
      <c r="I2604" s="160" t="s">
        <v>3997</v>
      </c>
      <c r="J2604" t="s">
        <v>5736</v>
      </c>
      <c r="K2604">
        <v>99</v>
      </c>
      <c r="L2604" t="s">
        <v>3999</v>
      </c>
    </row>
    <row r="2605" spans="1:12">
      <c r="A2605" s="15">
        <v>30103323</v>
      </c>
      <c r="B2605" t="s">
        <v>5450</v>
      </c>
      <c r="C2605" t="s">
        <v>5722</v>
      </c>
      <c r="D2605" t="s">
        <v>6198</v>
      </c>
      <c r="E2605" t="s">
        <v>6201</v>
      </c>
      <c r="F2605" t="s">
        <v>5453</v>
      </c>
      <c r="G2605" s="160" t="s">
        <v>3997</v>
      </c>
      <c r="H2605" t="s">
        <v>5454</v>
      </c>
      <c r="I2605" s="160" t="s">
        <v>3997</v>
      </c>
      <c r="J2605" t="s">
        <v>5736</v>
      </c>
      <c r="K2605">
        <v>99</v>
      </c>
      <c r="L2605" t="s">
        <v>3999</v>
      </c>
    </row>
    <row r="2606" spans="1:12">
      <c r="A2606" s="15">
        <v>30103324</v>
      </c>
      <c r="B2606" t="s">
        <v>5450</v>
      </c>
      <c r="C2606" t="s">
        <v>5722</v>
      </c>
      <c r="D2606" t="s">
        <v>6198</v>
      </c>
      <c r="E2606" t="s">
        <v>6202</v>
      </c>
      <c r="F2606" t="s">
        <v>5453</v>
      </c>
      <c r="G2606" s="160" t="s">
        <v>3997</v>
      </c>
      <c r="H2606" t="s">
        <v>5454</v>
      </c>
      <c r="I2606" s="160" t="s">
        <v>3997</v>
      </c>
      <c r="J2606" t="s">
        <v>5736</v>
      </c>
      <c r="K2606">
        <v>99</v>
      </c>
      <c r="L2606" t="s">
        <v>3999</v>
      </c>
    </row>
    <row r="2607" spans="1:12">
      <c r="A2607" s="15">
        <v>30103325</v>
      </c>
      <c r="B2607" t="s">
        <v>5450</v>
      </c>
      <c r="C2607" t="s">
        <v>5722</v>
      </c>
      <c r="D2607" t="s">
        <v>6198</v>
      </c>
      <c r="E2607" t="s">
        <v>6203</v>
      </c>
      <c r="F2607" t="s">
        <v>5453</v>
      </c>
      <c r="G2607" s="160" t="s">
        <v>3997</v>
      </c>
      <c r="H2607" t="s">
        <v>5454</v>
      </c>
      <c r="I2607" s="160" t="s">
        <v>3997</v>
      </c>
      <c r="J2607" t="s">
        <v>5736</v>
      </c>
      <c r="K2607">
        <v>99</v>
      </c>
      <c r="L2607" t="s">
        <v>3999</v>
      </c>
    </row>
    <row r="2608" spans="1:12">
      <c r="A2608" s="15">
        <v>30103326</v>
      </c>
      <c r="B2608" t="s">
        <v>5450</v>
      </c>
      <c r="C2608" t="s">
        <v>5722</v>
      </c>
      <c r="D2608" t="s">
        <v>6198</v>
      </c>
      <c r="E2608" t="s">
        <v>5843</v>
      </c>
      <c r="F2608" t="s">
        <v>5453</v>
      </c>
      <c r="G2608" s="160" t="s">
        <v>3997</v>
      </c>
      <c r="H2608" t="s">
        <v>5454</v>
      </c>
      <c r="I2608" s="160" t="s">
        <v>3997</v>
      </c>
      <c r="J2608" t="s">
        <v>5736</v>
      </c>
      <c r="K2608">
        <v>99</v>
      </c>
      <c r="L2608" t="s">
        <v>3999</v>
      </c>
    </row>
    <row r="2609" spans="1:12">
      <c r="A2609" s="15">
        <v>30103327</v>
      </c>
      <c r="B2609" t="s">
        <v>5450</v>
      </c>
      <c r="C2609" t="s">
        <v>5722</v>
      </c>
      <c r="D2609" t="s">
        <v>6198</v>
      </c>
      <c r="E2609" t="s">
        <v>5214</v>
      </c>
      <c r="F2609" t="s">
        <v>5453</v>
      </c>
      <c r="G2609" s="160" t="s">
        <v>3997</v>
      </c>
      <c r="H2609" t="s">
        <v>5454</v>
      </c>
      <c r="I2609" s="160" t="s">
        <v>3997</v>
      </c>
      <c r="J2609" t="s">
        <v>5736</v>
      </c>
      <c r="K2609">
        <v>99</v>
      </c>
      <c r="L2609" t="s">
        <v>3999</v>
      </c>
    </row>
    <row r="2610" spans="1:12">
      <c r="A2610" s="15">
        <v>30103328</v>
      </c>
      <c r="B2610" t="s">
        <v>5450</v>
      </c>
      <c r="C2610" t="s">
        <v>5722</v>
      </c>
      <c r="D2610" t="s">
        <v>6198</v>
      </c>
      <c r="E2610" t="s">
        <v>6204</v>
      </c>
      <c r="F2610" t="s">
        <v>5453</v>
      </c>
      <c r="G2610" s="160" t="s">
        <v>3997</v>
      </c>
      <c r="H2610" t="s">
        <v>5454</v>
      </c>
      <c r="I2610" s="160" t="s">
        <v>3997</v>
      </c>
      <c r="J2610" t="s">
        <v>5736</v>
      </c>
      <c r="K2610">
        <v>99</v>
      </c>
      <c r="L2610" t="s">
        <v>3999</v>
      </c>
    </row>
    <row r="2611" spans="1:12">
      <c r="A2611" s="15">
        <v>30103329</v>
      </c>
      <c r="B2611" t="s">
        <v>5450</v>
      </c>
      <c r="C2611" t="s">
        <v>5722</v>
      </c>
      <c r="D2611" t="s">
        <v>6198</v>
      </c>
      <c r="E2611" t="s">
        <v>6205</v>
      </c>
      <c r="F2611" t="s">
        <v>5453</v>
      </c>
      <c r="G2611" s="160" t="s">
        <v>3997</v>
      </c>
      <c r="H2611" t="s">
        <v>5454</v>
      </c>
      <c r="I2611" s="160" t="s">
        <v>3997</v>
      </c>
      <c r="J2611" t="s">
        <v>5736</v>
      </c>
      <c r="K2611">
        <v>99</v>
      </c>
      <c r="L2611" t="s">
        <v>3999</v>
      </c>
    </row>
    <row r="2612" spans="1:12">
      <c r="A2612" s="15">
        <v>30103330</v>
      </c>
      <c r="B2612" t="s">
        <v>5450</v>
      </c>
      <c r="C2612" t="s">
        <v>5722</v>
      </c>
      <c r="D2612" t="s">
        <v>6198</v>
      </c>
      <c r="E2612" t="s">
        <v>6206</v>
      </c>
      <c r="F2612" t="s">
        <v>5453</v>
      </c>
      <c r="G2612" s="160" t="s">
        <v>3997</v>
      </c>
      <c r="H2612" t="s">
        <v>5454</v>
      </c>
      <c r="I2612" s="160" t="s">
        <v>3997</v>
      </c>
      <c r="J2612" t="s">
        <v>5736</v>
      </c>
      <c r="K2612">
        <v>99</v>
      </c>
      <c r="L2612" t="s">
        <v>3999</v>
      </c>
    </row>
    <row r="2613" spans="1:12">
      <c r="A2613" s="15">
        <v>30103331</v>
      </c>
      <c r="B2613" t="s">
        <v>5450</v>
      </c>
      <c r="C2613" t="s">
        <v>5722</v>
      </c>
      <c r="D2613" t="s">
        <v>6198</v>
      </c>
      <c r="E2613" t="s">
        <v>6129</v>
      </c>
      <c r="F2613" t="s">
        <v>5453</v>
      </c>
      <c r="G2613" s="160" t="s">
        <v>3997</v>
      </c>
      <c r="H2613" t="s">
        <v>5454</v>
      </c>
      <c r="I2613" s="160" t="s">
        <v>3997</v>
      </c>
      <c r="J2613" t="s">
        <v>5736</v>
      </c>
      <c r="K2613">
        <v>99</v>
      </c>
      <c r="L2613" t="s">
        <v>3999</v>
      </c>
    </row>
    <row r="2614" spans="1:12">
      <c r="A2614" s="15">
        <v>30103332</v>
      </c>
      <c r="B2614" t="s">
        <v>5450</v>
      </c>
      <c r="C2614" t="s">
        <v>5722</v>
      </c>
      <c r="D2614" t="s">
        <v>6198</v>
      </c>
      <c r="E2614" t="s">
        <v>5834</v>
      </c>
      <c r="F2614" t="s">
        <v>5453</v>
      </c>
      <c r="G2614" s="160" t="s">
        <v>3997</v>
      </c>
      <c r="H2614" t="s">
        <v>5454</v>
      </c>
      <c r="I2614" s="160" t="s">
        <v>3997</v>
      </c>
      <c r="J2614" t="s">
        <v>5736</v>
      </c>
      <c r="K2614">
        <v>99</v>
      </c>
      <c r="L2614" t="s">
        <v>3999</v>
      </c>
    </row>
    <row r="2615" spans="1:12">
      <c r="A2615" s="15">
        <v>30103340</v>
      </c>
      <c r="B2615" t="s">
        <v>5450</v>
      </c>
      <c r="C2615" t="s">
        <v>5722</v>
      </c>
      <c r="D2615" t="s">
        <v>6198</v>
      </c>
      <c r="E2615" t="s">
        <v>6207</v>
      </c>
      <c r="F2615" t="s">
        <v>5453</v>
      </c>
      <c r="G2615" s="160" t="s">
        <v>3997</v>
      </c>
      <c r="H2615" t="s">
        <v>5454</v>
      </c>
      <c r="I2615" s="160" t="s">
        <v>3997</v>
      </c>
      <c r="J2615" t="s">
        <v>5736</v>
      </c>
      <c r="K2615">
        <v>99</v>
      </c>
      <c r="L2615" t="s">
        <v>3999</v>
      </c>
    </row>
    <row r="2616" spans="1:12">
      <c r="A2616" s="15">
        <v>30103341</v>
      </c>
      <c r="B2616" t="s">
        <v>5450</v>
      </c>
      <c r="C2616" t="s">
        <v>5722</v>
      </c>
      <c r="D2616" t="s">
        <v>6198</v>
      </c>
      <c r="E2616" t="s">
        <v>6208</v>
      </c>
      <c r="F2616" t="s">
        <v>5453</v>
      </c>
      <c r="G2616" s="160" t="s">
        <v>3997</v>
      </c>
      <c r="H2616" t="s">
        <v>5454</v>
      </c>
      <c r="I2616" s="160" t="s">
        <v>3997</v>
      </c>
      <c r="J2616" t="s">
        <v>5736</v>
      </c>
      <c r="K2616">
        <v>99</v>
      </c>
      <c r="L2616" t="s">
        <v>3999</v>
      </c>
    </row>
    <row r="2617" spans="1:12">
      <c r="A2617" s="15">
        <v>30103342</v>
      </c>
      <c r="B2617" t="s">
        <v>5450</v>
      </c>
      <c r="C2617" t="s">
        <v>5722</v>
      </c>
      <c r="D2617" t="s">
        <v>6198</v>
      </c>
      <c r="E2617" t="s">
        <v>6209</v>
      </c>
      <c r="F2617" t="s">
        <v>4073</v>
      </c>
      <c r="G2617" s="160" t="s">
        <v>4074</v>
      </c>
      <c r="H2617" t="s">
        <v>4075</v>
      </c>
      <c r="I2617" s="160" t="s">
        <v>4076</v>
      </c>
      <c r="J2617" t="s">
        <v>4077</v>
      </c>
      <c r="K2617">
        <v>99</v>
      </c>
      <c r="L2617" t="s">
        <v>3999</v>
      </c>
    </row>
    <row r="2618" spans="1:12">
      <c r="A2618" s="15">
        <v>30103343</v>
      </c>
      <c r="B2618" t="s">
        <v>5450</v>
      </c>
      <c r="C2618" t="s">
        <v>5722</v>
      </c>
      <c r="D2618" t="s">
        <v>6198</v>
      </c>
      <c r="E2618" t="s">
        <v>6210</v>
      </c>
      <c r="F2618" t="s">
        <v>5453</v>
      </c>
      <c r="G2618" s="160" t="s">
        <v>3997</v>
      </c>
      <c r="H2618" t="s">
        <v>5454</v>
      </c>
      <c r="I2618" s="160" t="s">
        <v>3997</v>
      </c>
      <c r="J2618" t="s">
        <v>5736</v>
      </c>
      <c r="K2618">
        <v>99</v>
      </c>
      <c r="L2618" t="s">
        <v>3999</v>
      </c>
    </row>
    <row r="2619" spans="1:12">
      <c r="A2619" s="15">
        <v>30103399</v>
      </c>
      <c r="B2619" t="s">
        <v>5450</v>
      </c>
      <c r="C2619" t="s">
        <v>5722</v>
      </c>
      <c r="D2619" t="s">
        <v>6198</v>
      </c>
      <c r="E2619" t="s">
        <v>4284</v>
      </c>
      <c r="F2619" t="s">
        <v>5453</v>
      </c>
      <c r="G2619" s="160" t="s">
        <v>3997</v>
      </c>
      <c r="H2619" t="s">
        <v>5454</v>
      </c>
      <c r="I2619" s="160" t="s">
        <v>3997</v>
      </c>
      <c r="J2619" t="s">
        <v>5736</v>
      </c>
      <c r="K2619">
        <v>99</v>
      </c>
      <c r="L2619" t="s">
        <v>3999</v>
      </c>
    </row>
    <row r="2620" spans="1:12">
      <c r="A2620" s="15">
        <v>30103402</v>
      </c>
      <c r="B2620" t="s">
        <v>5450</v>
      </c>
      <c r="C2620" t="s">
        <v>5722</v>
      </c>
      <c r="D2620" t="s">
        <v>6211</v>
      </c>
      <c r="E2620" t="s">
        <v>6212</v>
      </c>
      <c r="F2620" t="s">
        <v>5453</v>
      </c>
      <c r="G2620" s="160" t="s">
        <v>3997</v>
      </c>
      <c r="H2620" t="s">
        <v>5454</v>
      </c>
      <c r="I2620" s="160" t="s">
        <v>4007</v>
      </c>
      <c r="J2620" t="s">
        <v>5455</v>
      </c>
      <c r="K2620">
        <v>99</v>
      </c>
      <c r="L2620" t="s">
        <v>3999</v>
      </c>
    </row>
    <row r="2621" spans="1:12">
      <c r="A2621" s="15">
        <v>30103403</v>
      </c>
      <c r="B2621" t="s">
        <v>5450</v>
      </c>
      <c r="C2621" t="s">
        <v>5722</v>
      </c>
      <c r="D2621" t="s">
        <v>6211</v>
      </c>
      <c r="E2621" t="s">
        <v>6213</v>
      </c>
      <c r="F2621" t="s">
        <v>5453</v>
      </c>
      <c r="G2621" s="160" t="s">
        <v>3997</v>
      </c>
      <c r="H2621" t="s">
        <v>5454</v>
      </c>
      <c r="I2621" s="160" t="s">
        <v>4007</v>
      </c>
      <c r="J2621" t="s">
        <v>5455</v>
      </c>
      <c r="K2621" s="160" t="s">
        <v>4198</v>
      </c>
      <c r="L2621" t="s">
        <v>5728</v>
      </c>
    </row>
    <row r="2622" spans="1:12">
      <c r="A2622" s="15">
        <v>30103404</v>
      </c>
      <c r="B2622" t="s">
        <v>5450</v>
      </c>
      <c r="C2622" t="s">
        <v>5722</v>
      </c>
      <c r="D2622" t="s">
        <v>6211</v>
      </c>
      <c r="E2622" t="s">
        <v>6214</v>
      </c>
      <c r="F2622" t="s">
        <v>5453</v>
      </c>
      <c r="G2622" s="160" t="s">
        <v>3997</v>
      </c>
      <c r="H2622" t="s">
        <v>5454</v>
      </c>
      <c r="I2622" s="160" t="s">
        <v>4007</v>
      </c>
      <c r="J2622" t="s">
        <v>5455</v>
      </c>
      <c r="K2622">
        <v>99</v>
      </c>
      <c r="L2622" t="s">
        <v>3999</v>
      </c>
    </row>
    <row r="2623" spans="1:12">
      <c r="A2623" s="15">
        <v>30103405</v>
      </c>
      <c r="B2623" t="s">
        <v>5450</v>
      </c>
      <c r="C2623" t="s">
        <v>5722</v>
      </c>
      <c r="D2623" t="s">
        <v>6211</v>
      </c>
      <c r="E2623" t="s">
        <v>6215</v>
      </c>
      <c r="F2623" t="s">
        <v>5453</v>
      </c>
      <c r="G2623" s="160" t="s">
        <v>3997</v>
      </c>
      <c r="H2623" t="s">
        <v>5454</v>
      </c>
      <c r="I2623" s="160" t="s">
        <v>4007</v>
      </c>
      <c r="J2623" t="s">
        <v>5455</v>
      </c>
      <c r="K2623">
        <v>99</v>
      </c>
      <c r="L2623" t="s">
        <v>3999</v>
      </c>
    </row>
    <row r="2624" spans="1:12">
      <c r="A2624" s="15">
        <v>30103406</v>
      </c>
      <c r="B2624" t="s">
        <v>5450</v>
      </c>
      <c r="C2624" t="s">
        <v>5722</v>
      </c>
      <c r="D2624" t="s">
        <v>6211</v>
      </c>
      <c r="E2624" t="s">
        <v>4079</v>
      </c>
      <c r="F2624" t="s">
        <v>5453</v>
      </c>
      <c r="G2624" s="160" t="s">
        <v>3997</v>
      </c>
      <c r="H2624" t="s">
        <v>5454</v>
      </c>
      <c r="I2624" s="160" t="s">
        <v>4007</v>
      </c>
      <c r="J2624" t="s">
        <v>5455</v>
      </c>
      <c r="K2624">
        <v>10</v>
      </c>
      <c r="L2624" t="s">
        <v>5466</v>
      </c>
    </row>
    <row r="2625" spans="1:12">
      <c r="A2625" s="15">
        <v>30103410</v>
      </c>
      <c r="B2625" t="s">
        <v>5450</v>
      </c>
      <c r="C2625" t="s">
        <v>5722</v>
      </c>
      <c r="D2625" t="s">
        <v>6211</v>
      </c>
      <c r="E2625" t="s">
        <v>6216</v>
      </c>
      <c r="F2625" t="s">
        <v>5453</v>
      </c>
      <c r="G2625" s="160" t="s">
        <v>3997</v>
      </c>
      <c r="H2625" t="s">
        <v>5454</v>
      </c>
      <c r="I2625" s="160" t="s">
        <v>4007</v>
      </c>
      <c r="J2625" t="s">
        <v>5455</v>
      </c>
      <c r="K2625" s="160" t="s">
        <v>4198</v>
      </c>
      <c r="L2625" t="s">
        <v>5728</v>
      </c>
    </row>
    <row r="2626" spans="1:12">
      <c r="A2626" s="15">
        <v>30103411</v>
      </c>
      <c r="B2626" t="s">
        <v>5450</v>
      </c>
      <c r="C2626" t="s">
        <v>5722</v>
      </c>
      <c r="D2626" t="s">
        <v>6211</v>
      </c>
      <c r="E2626" t="s">
        <v>6217</v>
      </c>
      <c r="F2626" t="s">
        <v>5453</v>
      </c>
      <c r="G2626" s="160" t="s">
        <v>3997</v>
      </c>
      <c r="H2626" t="s">
        <v>5454</v>
      </c>
      <c r="I2626" s="160" t="s">
        <v>4007</v>
      </c>
      <c r="J2626" t="s">
        <v>5455</v>
      </c>
      <c r="K2626">
        <v>99</v>
      </c>
      <c r="L2626" t="s">
        <v>3999</v>
      </c>
    </row>
    <row r="2627" spans="1:12">
      <c r="A2627" s="15">
        <v>30103412</v>
      </c>
      <c r="B2627" t="s">
        <v>5450</v>
      </c>
      <c r="C2627" t="s">
        <v>5722</v>
      </c>
      <c r="D2627" t="s">
        <v>6211</v>
      </c>
      <c r="E2627" t="s">
        <v>6218</v>
      </c>
      <c r="F2627" t="s">
        <v>5453</v>
      </c>
      <c r="G2627" s="160" t="s">
        <v>3997</v>
      </c>
      <c r="H2627" t="s">
        <v>5454</v>
      </c>
      <c r="I2627" s="160" t="s">
        <v>4007</v>
      </c>
      <c r="J2627" t="s">
        <v>5455</v>
      </c>
      <c r="K2627" s="160" t="s">
        <v>4076</v>
      </c>
      <c r="L2627" t="s">
        <v>5980</v>
      </c>
    </row>
    <row r="2628" spans="1:12">
      <c r="A2628" s="15">
        <v>30103414</v>
      </c>
      <c r="B2628" t="s">
        <v>5450</v>
      </c>
      <c r="C2628" t="s">
        <v>5722</v>
      </c>
      <c r="D2628" t="s">
        <v>6211</v>
      </c>
      <c r="E2628" t="s">
        <v>4079</v>
      </c>
      <c r="F2628" t="s">
        <v>5453</v>
      </c>
      <c r="G2628" s="160" t="s">
        <v>3997</v>
      </c>
      <c r="H2628" t="s">
        <v>5454</v>
      </c>
      <c r="I2628" s="160" t="s">
        <v>4007</v>
      </c>
      <c r="J2628" t="s">
        <v>5455</v>
      </c>
      <c r="K2628">
        <v>10</v>
      </c>
      <c r="L2628" t="s">
        <v>5466</v>
      </c>
    </row>
    <row r="2629" spans="1:12">
      <c r="A2629" s="15">
        <v>30103415</v>
      </c>
      <c r="B2629" t="s">
        <v>5450</v>
      </c>
      <c r="C2629" t="s">
        <v>5722</v>
      </c>
      <c r="D2629" t="s">
        <v>6211</v>
      </c>
      <c r="E2629" t="s">
        <v>6219</v>
      </c>
      <c r="F2629" t="s">
        <v>5453</v>
      </c>
      <c r="G2629" s="160" t="s">
        <v>3997</v>
      </c>
      <c r="H2629" t="s">
        <v>5454</v>
      </c>
      <c r="I2629" s="160" t="s">
        <v>4007</v>
      </c>
      <c r="J2629" t="s">
        <v>5455</v>
      </c>
      <c r="K2629" s="160" t="s">
        <v>4198</v>
      </c>
      <c r="L2629" t="s">
        <v>5728</v>
      </c>
    </row>
    <row r="2630" spans="1:12">
      <c r="A2630" s="15">
        <v>30103420</v>
      </c>
      <c r="B2630" t="s">
        <v>5450</v>
      </c>
      <c r="C2630" t="s">
        <v>5722</v>
      </c>
      <c r="D2630" t="s">
        <v>6211</v>
      </c>
      <c r="E2630" t="s">
        <v>6220</v>
      </c>
      <c r="F2630" t="s">
        <v>5453</v>
      </c>
      <c r="G2630" s="160" t="s">
        <v>3997</v>
      </c>
      <c r="H2630" t="s">
        <v>5454</v>
      </c>
      <c r="I2630" s="160" t="s">
        <v>4007</v>
      </c>
      <c r="J2630" t="s">
        <v>5455</v>
      </c>
      <c r="K2630">
        <v>99</v>
      </c>
      <c r="L2630" t="s">
        <v>3999</v>
      </c>
    </row>
    <row r="2631" spans="1:12">
      <c r="A2631" s="15">
        <v>30103425</v>
      </c>
      <c r="B2631" t="s">
        <v>5450</v>
      </c>
      <c r="C2631" t="s">
        <v>5722</v>
      </c>
      <c r="D2631" t="s">
        <v>6211</v>
      </c>
      <c r="E2631" t="s">
        <v>6221</v>
      </c>
      <c r="F2631" t="s">
        <v>5453</v>
      </c>
      <c r="G2631" s="160" t="s">
        <v>3997</v>
      </c>
      <c r="H2631" t="s">
        <v>5454</v>
      </c>
      <c r="I2631" s="160" t="s">
        <v>4007</v>
      </c>
      <c r="J2631" t="s">
        <v>5455</v>
      </c>
      <c r="K2631">
        <v>99</v>
      </c>
      <c r="L2631" t="s">
        <v>3999</v>
      </c>
    </row>
    <row r="2632" spans="1:12">
      <c r="A2632" s="15">
        <v>30103430</v>
      </c>
      <c r="B2632" t="s">
        <v>5450</v>
      </c>
      <c r="C2632" t="s">
        <v>5722</v>
      </c>
      <c r="D2632" t="s">
        <v>6211</v>
      </c>
      <c r="E2632" t="s">
        <v>6222</v>
      </c>
      <c r="F2632" t="s">
        <v>5453</v>
      </c>
      <c r="G2632" s="160" t="s">
        <v>3997</v>
      </c>
      <c r="H2632" t="s">
        <v>5454</v>
      </c>
      <c r="I2632" s="160" t="s">
        <v>4007</v>
      </c>
      <c r="J2632" t="s">
        <v>5455</v>
      </c>
      <c r="K2632">
        <v>99</v>
      </c>
      <c r="L2632" t="s">
        <v>3999</v>
      </c>
    </row>
    <row r="2633" spans="1:12">
      <c r="A2633" s="15">
        <v>30103435</v>
      </c>
      <c r="B2633" t="s">
        <v>5450</v>
      </c>
      <c r="C2633" t="s">
        <v>5722</v>
      </c>
      <c r="D2633" t="s">
        <v>6211</v>
      </c>
      <c r="E2633" t="s">
        <v>6223</v>
      </c>
      <c r="F2633" t="s">
        <v>5453</v>
      </c>
      <c r="G2633" s="160" t="s">
        <v>3997</v>
      </c>
      <c r="H2633" t="s">
        <v>5454</v>
      </c>
      <c r="I2633" s="160" t="s">
        <v>4007</v>
      </c>
      <c r="J2633" t="s">
        <v>5455</v>
      </c>
      <c r="K2633">
        <v>99</v>
      </c>
      <c r="L2633" t="s">
        <v>3999</v>
      </c>
    </row>
    <row r="2634" spans="1:12">
      <c r="A2634" s="15">
        <v>30103499</v>
      </c>
      <c r="B2634" t="s">
        <v>5450</v>
      </c>
      <c r="C2634" t="s">
        <v>5722</v>
      </c>
      <c r="D2634" t="s">
        <v>6211</v>
      </c>
      <c r="E2634" t="s">
        <v>4284</v>
      </c>
      <c r="F2634" t="s">
        <v>5453</v>
      </c>
      <c r="G2634" s="160" t="s">
        <v>3997</v>
      </c>
      <c r="H2634" t="s">
        <v>5454</v>
      </c>
      <c r="I2634" s="160" t="s">
        <v>4007</v>
      </c>
      <c r="J2634" t="s">
        <v>5455</v>
      </c>
      <c r="K2634" s="160" t="s">
        <v>4198</v>
      </c>
      <c r="L2634" t="s">
        <v>5728</v>
      </c>
    </row>
    <row r="2635" spans="1:12">
      <c r="A2635" s="15">
        <v>30103501</v>
      </c>
      <c r="B2635" t="s">
        <v>5450</v>
      </c>
      <c r="C2635" t="s">
        <v>5722</v>
      </c>
      <c r="D2635" t="s">
        <v>6224</v>
      </c>
      <c r="E2635" t="s">
        <v>6225</v>
      </c>
      <c r="F2635" t="s">
        <v>5453</v>
      </c>
      <c r="G2635" s="160" t="s">
        <v>3997</v>
      </c>
      <c r="H2635" t="s">
        <v>5454</v>
      </c>
      <c r="I2635" s="160" t="s">
        <v>4009</v>
      </c>
      <c r="J2635" t="s">
        <v>5457</v>
      </c>
      <c r="K2635">
        <v>99</v>
      </c>
      <c r="L2635" t="s">
        <v>3999</v>
      </c>
    </row>
    <row r="2636" spans="1:12">
      <c r="A2636" s="15">
        <v>30103502</v>
      </c>
      <c r="B2636" t="s">
        <v>5450</v>
      </c>
      <c r="C2636" t="s">
        <v>5722</v>
      </c>
      <c r="D2636" t="s">
        <v>6224</v>
      </c>
      <c r="E2636" t="s">
        <v>6226</v>
      </c>
      <c r="F2636" t="s">
        <v>5453</v>
      </c>
      <c r="G2636" s="160" t="s">
        <v>3997</v>
      </c>
      <c r="H2636" t="s">
        <v>5454</v>
      </c>
      <c r="I2636" s="160" t="s">
        <v>4009</v>
      </c>
      <c r="J2636" t="s">
        <v>5457</v>
      </c>
      <c r="K2636">
        <v>99</v>
      </c>
      <c r="L2636" t="s">
        <v>3999</v>
      </c>
    </row>
    <row r="2637" spans="1:12">
      <c r="A2637" s="15">
        <v>30103503</v>
      </c>
      <c r="B2637" t="s">
        <v>5450</v>
      </c>
      <c r="C2637" t="s">
        <v>5722</v>
      </c>
      <c r="D2637" t="s">
        <v>6224</v>
      </c>
      <c r="E2637" t="s">
        <v>6227</v>
      </c>
      <c r="F2637" t="s">
        <v>5453</v>
      </c>
      <c r="G2637" s="160" t="s">
        <v>3997</v>
      </c>
      <c r="H2637" t="s">
        <v>5454</v>
      </c>
      <c r="I2637" s="160" t="s">
        <v>4009</v>
      </c>
      <c r="J2637" t="s">
        <v>5457</v>
      </c>
      <c r="K2637" s="160" t="s">
        <v>4009</v>
      </c>
      <c r="L2637" t="s">
        <v>6228</v>
      </c>
    </row>
    <row r="2638" spans="1:12">
      <c r="A2638" s="15">
        <v>30103506</v>
      </c>
      <c r="B2638" t="s">
        <v>5450</v>
      </c>
      <c r="C2638" t="s">
        <v>5722</v>
      </c>
      <c r="D2638" t="s">
        <v>6224</v>
      </c>
      <c r="E2638" t="s">
        <v>6229</v>
      </c>
      <c r="F2638" t="s">
        <v>5453</v>
      </c>
      <c r="G2638" s="160" t="s">
        <v>3997</v>
      </c>
      <c r="H2638" t="s">
        <v>5454</v>
      </c>
      <c r="I2638" s="160" t="s">
        <v>4009</v>
      </c>
      <c r="J2638" t="s">
        <v>5457</v>
      </c>
      <c r="K2638">
        <v>99</v>
      </c>
      <c r="L2638" t="s">
        <v>3999</v>
      </c>
    </row>
    <row r="2639" spans="1:12">
      <c r="A2639" s="15">
        <v>30103507</v>
      </c>
      <c r="B2639" t="s">
        <v>5450</v>
      </c>
      <c r="C2639" t="s">
        <v>5722</v>
      </c>
      <c r="D2639" t="s">
        <v>6224</v>
      </c>
      <c r="E2639" t="s">
        <v>6230</v>
      </c>
      <c r="F2639" t="s">
        <v>5453</v>
      </c>
      <c r="G2639" s="160" t="s">
        <v>3997</v>
      </c>
      <c r="H2639" t="s">
        <v>5454</v>
      </c>
      <c r="I2639" s="160" t="s">
        <v>4009</v>
      </c>
      <c r="J2639" t="s">
        <v>5457</v>
      </c>
      <c r="K2639">
        <v>99</v>
      </c>
      <c r="L2639" t="s">
        <v>3999</v>
      </c>
    </row>
    <row r="2640" spans="1:12">
      <c r="A2640" s="15">
        <v>30103510</v>
      </c>
      <c r="B2640" t="s">
        <v>5450</v>
      </c>
      <c r="C2640" t="s">
        <v>5722</v>
      </c>
      <c r="D2640" t="s">
        <v>6224</v>
      </c>
      <c r="E2640" t="s">
        <v>6231</v>
      </c>
      <c r="F2640" t="s">
        <v>5453</v>
      </c>
      <c r="G2640" s="160" t="s">
        <v>3997</v>
      </c>
      <c r="H2640" t="s">
        <v>5454</v>
      </c>
      <c r="I2640" s="160" t="s">
        <v>4009</v>
      </c>
      <c r="J2640" t="s">
        <v>5457</v>
      </c>
      <c r="K2640">
        <v>99</v>
      </c>
      <c r="L2640" t="s">
        <v>3999</v>
      </c>
    </row>
    <row r="2641" spans="1:12">
      <c r="A2641" s="15">
        <v>30103515</v>
      </c>
      <c r="B2641" t="s">
        <v>5450</v>
      </c>
      <c r="C2641" t="s">
        <v>5722</v>
      </c>
      <c r="D2641" t="s">
        <v>6224</v>
      </c>
      <c r="E2641" t="s">
        <v>6232</v>
      </c>
      <c r="F2641" t="s">
        <v>5453</v>
      </c>
      <c r="G2641" s="160" t="s">
        <v>3997</v>
      </c>
      <c r="H2641" t="s">
        <v>5454</v>
      </c>
      <c r="I2641" s="160" t="s">
        <v>4009</v>
      </c>
      <c r="J2641" t="s">
        <v>5457</v>
      </c>
      <c r="K2641">
        <v>99</v>
      </c>
      <c r="L2641" t="s">
        <v>3999</v>
      </c>
    </row>
    <row r="2642" spans="1:12">
      <c r="A2642" s="15">
        <v>30103520</v>
      </c>
      <c r="B2642" t="s">
        <v>5450</v>
      </c>
      <c r="C2642" t="s">
        <v>5722</v>
      </c>
      <c r="D2642" t="s">
        <v>6224</v>
      </c>
      <c r="E2642" t="s">
        <v>6233</v>
      </c>
      <c r="F2642" t="s">
        <v>5453</v>
      </c>
      <c r="G2642" s="160" t="s">
        <v>3997</v>
      </c>
      <c r="H2642" t="s">
        <v>5454</v>
      </c>
      <c r="I2642" s="160" t="s">
        <v>4009</v>
      </c>
      <c r="J2642" t="s">
        <v>5457</v>
      </c>
      <c r="K2642">
        <v>99</v>
      </c>
      <c r="L2642" t="s">
        <v>3999</v>
      </c>
    </row>
    <row r="2643" spans="1:12">
      <c r="A2643" s="15">
        <v>30103550</v>
      </c>
      <c r="B2643" t="s">
        <v>5450</v>
      </c>
      <c r="C2643" t="s">
        <v>5722</v>
      </c>
      <c r="D2643" t="s">
        <v>6224</v>
      </c>
      <c r="E2643" t="s">
        <v>6234</v>
      </c>
      <c r="F2643" t="s">
        <v>5453</v>
      </c>
      <c r="G2643" s="160" t="s">
        <v>3997</v>
      </c>
      <c r="H2643" t="s">
        <v>5454</v>
      </c>
      <c r="I2643" s="160" t="s">
        <v>4009</v>
      </c>
      <c r="J2643" t="s">
        <v>5457</v>
      </c>
      <c r="K2643">
        <v>99</v>
      </c>
      <c r="L2643" t="s">
        <v>3999</v>
      </c>
    </row>
    <row r="2644" spans="1:12">
      <c r="A2644" s="15">
        <v>30103551</v>
      </c>
      <c r="B2644" t="s">
        <v>5450</v>
      </c>
      <c r="C2644" t="s">
        <v>5722</v>
      </c>
      <c r="D2644" t="s">
        <v>6224</v>
      </c>
      <c r="E2644" t="s">
        <v>6235</v>
      </c>
      <c r="F2644" t="s">
        <v>5453</v>
      </c>
      <c r="G2644" s="160" t="s">
        <v>3997</v>
      </c>
      <c r="H2644" t="s">
        <v>5454</v>
      </c>
      <c r="I2644" s="160" t="s">
        <v>4009</v>
      </c>
      <c r="J2644" t="s">
        <v>5457</v>
      </c>
      <c r="K2644">
        <v>99</v>
      </c>
      <c r="L2644" t="s">
        <v>3999</v>
      </c>
    </row>
    <row r="2645" spans="1:12">
      <c r="A2645" s="15">
        <v>30103552</v>
      </c>
      <c r="B2645" t="s">
        <v>5450</v>
      </c>
      <c r="C2645" t="s">
        <v>5722</v>
      </c>
      <c r="D2645" t="s">
        <v>6224</v>
      </c>
      <c r="E2645" t="s">
        <v>6236</v>
      </c>
      <c r="F2645" t="s">
        <v>5453</v>
      </c>
      <c r="G2645" s="160" t="s">
        <v>3997</v>
      </c>
      <c r="H2645" t="s">
        <v>5454</v>
      </c>
      <c r="I2645" s="160" t="s">
        <v>4009</v>
      </c>
      <c r="J2645" t="s">
        <v>5457</v>
      </c>
      <c r="K2645">
        <v>99</v>
      </c>
      <c r="L2645" t="s">
        <v>3999</v>
      </c>
    </row>
    <row r="2646" spans="1:12">
      <c r="A2646" s="15">
        <v>30103553</v>
      </c>
      <c r="B2646" t="s">
        <v>5450</v>
      </c>
      <c r="C2646" t="s">
        <v>5722</v>
      </c>
      <c r="D2646" t="s">
        <v>6224</v>
      </c>
      <c r="E2646" t="s">
        <v>6237</v>
      </c>
      <c r="F2646" t="s">
        <v>5453</v>
      </c>
      <c r="G2646" s="160" t="s">
        <v>3997</v>
      </c>
      <c r="H2646" t="s">
        <v>5454</v>
      </c>
      <c r="I2646" s="160" t="s">
        <v>4009</v>
      </c>
      <c r="J2646" t="s">
        <v>5457</v>
      </c>
      <c r="K2646">
        <v>99</v>
      </c>
      <c r="L2646" t="s">
        <v>3999</v>
      </c>
    </row>
    <row r="2647" spans="1:12">
      <c r="A2647" s="15">
        <v>30103554</v>
      </c>
      <c r="B2647" t="s">
        <v>5450</v>
      </c>
      <c r="C2647" t="s">
        <v>5722</v>
      </c>
      <c r="D2647" t="s">
        <v>6224</v>
      </c>
      <c r="E2647" t="s">
        <v>6238</v>
      </c>
      <c r="F2647" t="s">
        <v>4073</v>
      </c>
      <c r="G2647" s="160" t="s">
        <v>4074</v>
      </c>
      <c r="H2647" t="s">
        <v>4075</v>
      </c>
      <c r="I2647" s="160" t="s">
        <v>4074</v>
      </c>
      <c r="J2647" t="s">
        <v>5776</v>
      </c>
      <c r="K2647">
        <v>99</v>
      </c>
      <c r="L2647" t="s">
        <v>3999</v>
      </c>
    </row>
    <row r="2648" spans="1:12">
      <c r="A2648" s="15">
        <v>30103599</v>
      </c>
      <c r="B2648" t="s">
        <v>5450</v>
      </c>
      <c r="C2648" t="s">
        <v>5722</v>
      </c>
      <c r="D2648" t="s">
        <v>6224</v>
      </c>
      <c r="E2648" t="s">
        <v>4020</v>
      </c>
      <c r="F2648" t="s">
        <v>5453</v>
      </c>
      <c r="G2648" s="160" t="s">
        <v>3997</v>
      </c>
      <c r="H2648" t="s">
        <v>5454</v>
      </c>
      <c r="I2648" s="160" t="s">
        <v>4009</v>
      </c>
      <c r="J2648" t="s">
        <v>5457</v>
      </c>
      <c r="K2648">
        <v>99</v>
      </c>
      <c r="L2648" t="s">
        <v>3999</v>
      </c>
    </row>
    <row r="2649" spans="1:12">
      <c r="A2649" s="15">
        <v>30103601</v>
      </c>
      <c r="B2649" t="s">
        <v>5450</v>
      </c>
      <c r="C2649" t="s">
        <v>5722</v>
      </c>
      <c r="D2649" t="s">
        <v>6239</v>
      </c>
      <c r="E2649" t="s">
        <v>6240</v>
      </c>
      <c r="F2649" t="s">
        <v>5453</v>
      </c>
      <c r="G2649" s="160" t="s">
        <v>3997</v>
      </c>
      <c r="H2649" t="s">
        <v>5454</v>
      </c>
      <c r="I2649" s="160" t="s">
        <v>4076</v>
      </c>
      <c r="J2649" t="s">
        <v>5743</v>
      </c>
      <c r="K2649">
        <v>99</v>
      </c>
      <c r="L2649" t="s">
        <v>3999</v>
      </c>
    </row>
    <row r="2650" spans="1:12">
      <c r="A2650" s="15">
        <v>30103602</v>
      </c>
      <c r="B2650" t="s">
        <v>5450</v>
      </c>
      <c r="C2650" t="s">
        <v>5722</v>
      </c>
      <c r="D2650" t="s">
        <v>6239</v>
      </c>
      <c r="E2650" t="s">
        <v>6241</v>
      </c>
      <c r="F2650" t="s">
        <v>5453</v>
      </c>
      <c r="G2650" s="160" t="s">
        <v>3997</v>
      </c>
      <c r="H2650" t="s">
        <v>5454</v>
      </c>
      <c r="I2650" s="160" t="s">
        <v>4076</v>
      </c>
      <c r="J2650" t="s">
        <v>5743</v>
      </c>
      <c r="K2650">
        <v>99</v>
      </c>
      <c r="L2650" t="s">
        <v>3999</v>
      </c>
    </row>
    <row r="2651" spans="1:12">
      <c r="A2651" s="15">
        <v>30103603</v>
      </c>
      <c r="B2651" t="s">
        <v>5450</v>
      </c>
      <c r="C2651" t="s">
        <v>5722</v>
      </c>
      <c r="D2651" t="s">
        <v>6239</v>
      </c>
      <c r="E2651" t="s">
        <v>6242</v>
      </c>
      <c r="F2651" t="s">
        <v>5453</v>
      </c>
      <c r="G2651" s="160" t="s">
        <v>3997</v>
      </c>
      <c r="H2651" t="s">
        <v>5454</v>
      </c>
      <c r="I2651" s="160" t="s">
        <v>4076</v>
      </c>
      <c r="J2651" t="s">
        <v>5743</v>
      </c>
      <c r="K2651">
        <v>99</v>
      </c>
      <c r="L2651" t="s">
        <v>3999</v>
      </c>
    </row>
    <row r="2652" spans="1:12">
      <c r="A2652" s="15">
        <v>30103604</v>
      </c>
      <c r="B2652" t="s">
        <v>5450</v>
      </c>
      <c r="C2652" t="s">
        <v>5722</v>
      </c>
      <c r="D2652" t="s">
        <v>6239</v>
      </c>
      <c r="E2652" t="s">
        <v>6243</v>
      </c>
      <c r="F2652" t="s">
        <v>5453</v>
      </c>
      <c r="G2652" s="160" t="s">
        <v>3997</v>
      </c>
      <c r="H2652" t="s">
        <v>5454</v>
      </c>
      <c r="I2652" s="160" t="s">
        <v>4076</v>
      </c>
      <c r="J2652" t="s">
        <v>5743</v>
      </c>
      <c r="K2652">
        <v>99</v>
      </c>
      <c r="L2652" t="s">
        <v>3999</v>
      </c>
    </row>
    <row r="2653" spans="1:12">
      <c r="A2653" s="15">
        <v>30103605</v>
      </c>
      <c r="B2653" t="s">
        <v>5450</v>
      </c>
      <c r="C2653" t="s">
        <v>5722</v>
      </c>
      <c r="D2653" t="s">
        <v>6239</v>
      </c>
      <c r="E2653" t="s">
        <v>6244</v>
      </c>
      <c r="F2653" t="s">
        <v>5453</v>
      </c>
      <c r="G2653" s="160" t="s">
        <v>3997</v>
      </c>
      <c r="H2653" t="s">
        <v>5454</v>
      </c>
      <c r="I2653" s="160" t="s">
        <v>4076</v>
      </c>
      <c r="J2653" t="s">
        <v>5743</v>
      </c>
      <c r="K2653">
        <v>99</v>
      </c>
      <c r="L2653" t="s">
        <v>3999</v>
      </c>
    </row>
    <row r="2654" spans="1:12">
      <c r="A2654" s="15">
        <v>30103606</v>
      </c>
      <c r="B2654" t="s">
        <v>5450</v>
      </c>
      <c r="C2654" t="s">
        <v>5722</v>
      </c>
      <c r="D2654" t="s">
        <v>6239</v>
      </c>
      <c r="E2654" t="s">
        <v>6245</v>
      </c>
      <c r="F2654" t="s">
        <v>5453</v>
      </c>
      <c r="G2654" s="160" t="s">
        <v>3997</v>
      </c>
      <c r="H2654" t="s">
        <v>5454</v>
      </c>
      <c r="I2654" s="160" t="s">
        <v>4076</v>
      </c>
      <c r="J2654" t="s">
        <v>5743</v>
      </c>
      <c r="K2654">
        <v>99</v>
      </c>
      <c r="L2654" t="s">
        <v>3999</v>
      </c>
    </row>
    <row r="2655" spans="1:12">
      <c r="A2655" s="15">
        <v>30103607</v>
      </c>
      <c r="B2655" t="s">
        <v>5450</v>
      </c>
      <c r="C2655" t="s">
        <v>5722</v>
      </c>
      <c r="D2655" t="s">
        <v>6239</v>
      </c>
      <c r="E2655" t="s">
        <v>6246</v>
      </c>
      <c r="F2655" t="s">
        <v>5453</v>
      </c>
      <c r="G2655" s="160" t="s">
        <v>3997</v>
      </c>
      <c r="H2655" t="s">
        <v>5454</v>
      </c>
      <c r="I2655" s="160" t="s">
        <v>4076</v>
      </c>
      <c r="J2655" t="s">
        <v>5743</v>
      </c>
      <c r="K2655">
        <v>99</v>
      </c>
      <c r="L2655" t="s">
        <v>3999</v>
      </c>
    </row>
    <row r="2656" spans="1:12">
      <c r="A2656" s="15">
        <v>30103608</v>
      </c>
      <c r="B2656" t="s">
        <v>5450</v>
      </c>
      <c r="C2656" t="s">
        <v>5722</v>
      </c>
      <c r="D2656" t="s">
        <v>6239</v>
      </c>
      <c r="E2656" t="s">
        <v>6247</v>
      </c>
      <c r="F2656" t="s">
        <v>5453</v>
      </c>
      <c r="G2656" s="160" t="s">
        <v>3997</v>
      </c>
      <c r="H2656" t="s">
        <v>5454</v>
      </c>
      <c r="I2656" s="160" t="s">
        <v>4076</v>
      </c>
      <c r="J2656" t="s">
        <v>5743</v>
      </c>
      <c r="K2656">
        <v>99</v>
      </c>
      <c r="L2656" t="s">
        <v>3999</v>
      </c>
    </row>
    <row r="2657" spans="1:12">
      <c r="A2657" s="15">
        <v>30103609</v>
      </c>
      <c r="B2657" t="s">
        <v>5450</v>
      </c>
      <c r="C2657" t="s">
        <v>5722</v>
      </c>
      <c r="D2657" t="s">
        <v>6239</v>
      </c>
      <c r="E2657" t="s">
        <v>6248</v>
      </c>
      <c r="F2657" t="s">
        <v>5453</v>
      </c>
      <c r="G2657" s="160" t="s">
        <v>3997</v>
      </c>
      <c r="H2657" t="s">
        <v>5454</v>
      </c>
      <c r="I2657" s="160" t="s">
        <v>4076</v>
      </c>
      <c r="J2657" t="s">
        <v>5743</v>
      </c>
      <c r="K2657">
        <v>99</v>
      </c>
      <c r="L2657" t="s">
        <v>3999</v>
      </c>
    </row>
    <row r="2658" spans="1:12">
      <c r="A2658" s="15">
        <v>30103699</v>
      </c>
      <c r="B2658" t="s">
        <v>5450</v>
      </c>
      <c r="C2658" t="s">
        <v>5722</v>
      </c>
      <c r="D2658" t="s">
        <v>6239</v>
      </c>
      <c r="E2658" t="s">
        <v>6249</v>
      </c>
      <c r="F2658" t="s">
        <v>5453</v>
      </c>
      <c r="G2658" s="160" t="s">
        <v>3997</v>
      </c>
      <c r="H2658" t="s">
        <v>5454</v>
      </c>
      <c r="I2658" s="160" t="s">
        <v>4076</v>
      </c>
      <c r="J2658" t="s">
        <v>5743</v>
      </c>
      <c r="K2658">
        <v>99</v>
      </c>
      <c r="L2658" t="s">
        <v>3999</v>
      </c>
    </row>
    <row r="2659" spans="1:12">
      <c r="A2659" s="15">
        <v>30103801</v>
      </c>
      <c r="B2659" t="s">
        <v>5450</v>
      </c>
      <c r="C2659" t="s">
        <v>5722</v>
      </c>
      <c r="D2659" t="s">
        <v>6250</v>
      </c>
      <c r="E2659" t="s">
        <v>4080</v>
      </c>
      <c r="F2659" t="s">
        <v>5453</v>
      </c>
      <c r="G2659" s="160" t="s">
        <v>3997</v>
      </c>
      <c r="H2659" t="s">
        <v>5454</v>
      </c>
      <c r="I2659" s="160" t="s">
        <v>4009</v>
      </c>
      <c r="J2659" t="s">
        <v>5457</v>
      </c>
      <c r="K2659">
        <v>99</v>
      </c>
      <c r="L2659" t="s">
        <v>3999</v>
      </c>
    </row>
    <row r="2660" spans="1:12">
      <c r="A2660" s="15">
        <v>30103901</v>
      </c>
      <c r="B2660" t="s">
        <v>5450</v>
      </c>
      <c r="C2660" t="s">
        <v>5722</v>
      </c>
      <c r="D2660" t="s">
        <v>6251</v>
      </c>
      <c r="E2660" t="s">
        <v>6252</v>
      </c>
      <c r="F2660" t="s">
        <v>5453</v>
      </c>
      <c r="G2660" s="160" t="s">
        <v>3997</v>
      </c>
      <c r="H2660" t="s">
        <v>5454</v>
      </c>
      <c r="I2660" s="160" t="s">
        <v>4009</v>
      </c>
      <c r="J2660" t="s">
        <v>5457</v>
      </c>
      <c r="K2660">
        <v>99</v>
      </c>
      <c r="L2660" t="s">
        <v>3999</v>
      </c>
    </row>
    <row r="2661" spans="1:12">
      <c r="A2661" s="15">
        <v>30103902</v>
      </c>
      <c r="B2661" t="s">
        <v>5450</v>
      </c>
      <c r="C2661" t="s">
        <v>5722</v>
      </c>
      <c r="D2661" t="s">
        <v>6251</v>
      </c>
      <c r="E2661" t="s">
        <v>6253</v>
      </c>
      <c r="F2661" t="s">
        <v>5453</v>
      </c>
      <c r="G2661" s="160" t="s">
        <v>3997</v>
      </c>
      <c r="H2661" t="s">
        <v>5454</v>
      </c>
      <c r="I2661" s="160" t="s">
        <v>4009</v>
      </c>
      <c r="J2661" t="s">
        <v>5457</v>
      </c>
      <c r="K2661">
        <v>99</v>
      </c>
      <c r="L2661" t="s">
        <v>3999</v>
      </c>
    </row>
    <row r="2662" spans="1:12">
      <c r="A2662" s="15">
        <v>30103903</v>
      </c>
      <c r="B2662" t="s">
        <v>5450</v>
      </c>
      <c r="C2662" t="s">
        <v>5722</v>
      </c>
      <c r="D2662" t="s">
        <v>6251</v>
      </c>
      <c r="E2662" t="s">
        <v>6254</v>
      </c>
      <c r="F2662" t="s">
        <v>5453</v>
      </c>
      <c r="G2662" s="160" t="s">
        <v>3997</v>
      </c>
      <c r="H2662" t="s">
        <v>5454</v>
      </c>
      <c r="I2662" s="160" t="s">
        <v>4009</v>
      </c>
      <c r="J2662" t="s">
        <v>5457</v>
      </c>
      <c r="K2662">
        <v>99</v>
      </c>
      <c r="L2662" t="s">
        <v>3999</v>
      </c>
    </row>
    <row r="2663" spans="1:12">
      <c r="A2663" s="15">
        <v>30104001</v>
      </c>
      <c r="B2663" t="s">
        <v>5450</v>
      </c>
      <c r="C2663" t="s">
        <v>5722</v>
      </c>
      <c r="D2663" t="s">
        <v>6255</v>
      </c>
      <c r="E2663" t="s">
        <v>6256</v>
      </c>
      <c r="F2663" t="s">
        <v>5453</v>
      </c>
      <c r="G2663" s="160" t="s">
        <v>3997</v>
      </c>
      <c r="H2663" t="s">
        <v>5454</v>
      </c>
      <c r="I2663" s="160" t="s">
        <v>3997</v>
      </c>
      <c r="J2663" t="s">
        <v>5736</v>
      </c>
      <c r="K2663">
        <v>99</v>
      </c>
      <c r="L2663" t="s">
        <v>3999</v>
      </c>
    </row>
    <row r="2664" spans="1:12">
      <c r="A2664" s="15">
        <v>30104002</v>
      </c>
      <c r="B2664" t="s">
        <v>5450</v>
      </c>
      <c r="C2664" t="s">
        <v>5722</v>
      </c>
      <c r="D2664" t="s">
        <v>6255</v>
      </c>
      <c r="E2664" t="s">
        <v>6257</v>
      </c>
      <c r="F2664" t="s">
        <v>5453</v>
      </c>
      <c r="G2664" s="160" t="s">
        <v>3997</v>
      </c>
      <c r="H2664" t="s">
        <v>5454</v>
      </c>
      <c r="I2664" s="160" t="s">
        <v>3997</v>
      </c>
      <c r="J2664" t="s">
        <v>5736</v>
      </c>
      <c r="K2664" s="160" t="s">
        <v>4007</v>
      </c>
      <c r="L2664" t="s">
        <v>6144</v>
      </c>
    </row>
    <row r="2665" spans="1:12">
      <c r="A2665" s="15">
        <v>30104003</v>
      </c>
      <c r="B2665" t="s">
        <v>5450</v>
      </c>
      <c r="C2665" t="s">
        <v>5722</v>
      </c>
      <c r="D2665" t="s">
        <v>6255</v>
      </c>
      <c r="E2665" t="s">
        <v>6258</v>
      </c>
      <c r="F2665" t="s">
        <v>5453</v>
      </c>
      <c r="G2665" s="160" t="s">
        <v>3997</v>
      </c>
      <c r="H2665" t="s">
        <v>5454</v>
      </c>
      <c r="I2665" s="160" t="s">
        <v>3997</v>
      </c>
      <c r="J2665" t="s">
        <v>5736</v>
      </c>
      <c r="K2665">
        <v>99</v>
      </c>
      <c r="L2665" t="s">
        <v>3999</v>
      </c>
    </row>
    <row r="2666" spans="1:12">
      <c r="A2666" s="15">
        <v>30104004</v>
      </c>
      <c r="B2666" t="s">
        <v>5450</v>
      </c>
      <c r="C2666" t="s">
        <v>5722</v>
      </c>
      <c r="D2666" t="s">
        <v>6255</v>
      </c>
      <c r="E2666" t="s">
        <v>6259</v>
      </c>
      <c r="F2666" t="s">
        <v>5453</v>
      </c>
      <c r="G2666" s="160" t="s">
        <v>3997</v>
      </c>
      <c r="H2666" t="s">
        <v>5454</v>
      </c>
      <c r="I2666" s="160" t="s">
        <v>3997</v>
      </c>
      <c r="J2666" t="s">
        <v>5736</v>
      </c>
      <c r="K2666">
        <v>99</v>
      </c>
      <c r="L2666" t="s">
        <v>3999</v>
      </c>
    </row>
    <row r="2667" spans="1:12">
      <c r="A2667" s="15">
        <v>30104005</v>
      </c>
      <c r="B2667" t="s">
        <v>5450</v>
      </c>
      <c r="C2667" t="s">
        <v>5722</v>
      </c>
      <c r="D2667" t="s">
        <v>6255</v>
      </c>
      <c r="E2667" t="s">
        <v>4399</v>
      </c>
      <c r="F2667" t="s">
        <v>5453</v>
      </c>
      <c r="G2667" s="160" t="s">
        <v>3997</v>
      </c>
      <c r="H2667" t="s">
        <v>5454</v>
      </c>
      <c r="I2667" s="160" t="s">
        <v>3997</v>
      </c>
      <c r="J2667" t="s">
        <v>5736</v>
      </c>
      <c r="K2667">
        <v>99</v>
      </c>
      <c r="L2667" t="s">
        <v>3999</v>
      </c>
    </row>
    <row r="2668" spans="1:12">
      <c r="A2668" s="15">
        <v>30104006</v>
      </c>
      <c r="B2668" t="s">
        <v>5450</v>
      </c>
      <c r="C2668" t="s">
        <v>5722</v>
      </c>
      <c r="D2668" t="s">
        <v>6255</v>
      </c>
      <c r="E2668" t="s">
        <v>6260</v>
      </c>
      <c r="F2668" t="s">
        <v>5453</v>
      </c>
      <c r="G2668" s="160" t="s">
        <v>3997</v>
      </c>
      <c r="H2668" t="s">
        <v>5454</v>
      </c>
      <c r="I2668" s="160" t="s">
        <v>3997</v>
      </c>
      <c r="J2668" t="s">
        <v>5736</v>
      </c>
      <c r="K2668">
        <v>99</v>
      </c>
      <c r="L2668" t="s">
        <v>3999</v>
      </c>
    </row>
    <row r="2669" spans="1:12">
      <c r="A2669" s="15">
        <v>30104007</v>
      </c>
      <c r="B2669" t="s">
        <v>5450</v>
      </c>
      <c r="C2669" t="s">
        <v>5722</v>
      </c>
      <c r="D2669" t="s">
        <v>6255</v>
      </c>
      <c r="E2669" t="s">
        <v>6261</v>
      </c>
      <c r="F2669" t="s">
        <v>4073</v>
      </c>
      <c r="G2669" s="160" t="s">
        <v>4074</v>
      </c>
      <c r="H2669" t="s">
        <v>4075</v>
      </c>
      <c r="I2669" s="160" t="s">
        <v>4076</v>
      </c>
      <c r="J2669" t="s">
        <v>4077</v>
      </c>
      <c r="K2669">
        <v>99</v>
      </c>
      <c r="L2669" t="s">
        <v>3999</v>
      </c>
    </row>
    <row r="2670" spans="1:12">
      <c r="A2670" s="15">
        <v>30104008</v>
      </c>
      <c r="B2670" t="s">
        <v>5450</v>
      </c>
      <c r="C2670" t="s">
        <v>5722</v>
      </c>
      <c r="D2670" t="s">
        <v>6255</v>
      </c>
      <c r="E2670" t="s">
        <v>6262</v>
      </c>
      <c r="F2670" t="s">
        <v>5453</v>
      </c>
      <c r="G2670" s="160" t="s">
        <v>3997</v>
      </c>
      <c r="H2670" t="s">
        <v>5454</v>
      </c>
      <c r="I2670" s="160" t="s">
        <v>3997</v>
      </c>
      <c r="J2670" t="s">
        <v>5736</v>
      </c>
      <c r="K2670">
        <v>99</v>
      </c>
      <c r="L2670" t="s">
        <v>3999</v>
      </c>
    </row>
    <row r="2671" spans="1:12">
      <c r="A2671" s="15">
        <v>30104009</v>
      </c>
      <c r="B2671" t="s">
        <v>5450</v>
      </c>
      <c r="C2671" t="s">
        <v>5722</v>
      </c>
      <c r="D2671" t="s">
        <v>6255</v>
      </c>
      <c r="E2671" t="s">
        <v>6263</v>
      </c>
      <c r="F2671" t="s">
        <v>5453</v>
      </c>
      <c r="G2671" s="160" t="s">
        <v>3997</v>
      </c>
      <c r="H2671" t="s">
        <v>5454</v>
      </c>
      <c r="I2671" s="160" t="s">
        <v>3997</v>
      </c>
      <c r="J2671" t="s">
        <v>5736</v>
      </c>
      <c r="K2671">
        <v>99</v>
      </c>
      <c r="L2671" t="s">
        <v>3999</v>
      </c>
    </row>
    <row r="2672" spans="1:12">
      <c r="A2672" s="15">
        <v>30104010</v>
      </c>
      <c r="B2672" t="s">
        <v>5450</v>
      </c>
      <c r="C2672" t="s">
        <v>5722</v>
      </c>
      <c r="D2672" t="s">
        <v>6255</v>
      </c>
      <c r="E2672" t="s">
        <v>6264</v>
      </c>
      <c r="F2672" t="s">
        <v>5453</v>
      </c>
      <c r="G2672" s="160" t="s">
        <v>3997</v>
      </c>
      <c r="H2672" t="s">
        <v>5454</v>
      </c>
      <c r="I2672" s="160" t="s">
        <v>3997</v>
      </c>
      <c r="J2672" t="s">
        <v>5736</v>
      </c>
      <c r="K2672">
        <v>99</v>
      </c>
      <c r="L2672" t="s">
        <v>3999</v>
      </c>
    </row>
    <row r="2673" spans="1:12">
      <c r="A2673" s="15">
        <v>30104011</v>
      </c>
      <c r="B2673" t="s">
        <v>5450</v>
      </c>
      <c r="C2673" t="s">
        <v>5722</v>
      </c>
      <c r="D2673" t="s">
        <v>6255</v>
      </c>
      <c r="E2673" t="s">
        <v>6265</v>
      </c>
      <c r="F2673" t="s">
        <v>5453</v>
      </c>
      <c r="G2673" s="160" t="s">
        <v>3997</v>
      </c>
      <c r="H2673" t="s">
        <v>5454</v>
      </c>
      <c r="I2673" s="160" t="s">
        <v>3997</v>
      </c>
      <c r="J2673" t="s">
        <v>5736</v>
      </c>
      <c r="K2673">
        <v>99</v>
      </c>
      <c r="L2673" t="s">
        <v>3999</v>
      </c>
    </row>
    <row r="2674" spans="1:12">
      <c r="A2674" s="15">
        <v>30104012</v>
      </c>
      <c r="B2674" t="s">
        <v>5450</v>
      </c>
      <c r="C2674" t="s">
        <v>5722</v>
      </c>
      <c r="D2674" t="s">
        <v>6255</v>
      </c>
      <c r="E2674" t="s">
        <v>6266</v>
      </c>
      <c r="F2674" t="s">
        <v>5453</v>
      </c>
      <c r="G2674" s="160" t="s">
        <v>3997</v>
      </c>
      <c r="H2674" t="s">
        <v>5454</v>
      </c>
      <c r="I2674" s="160" t="s">
        <v>3997</v>
      </c>
      <c r="J2674" t="s">
        <v>5736</v>
      </c>
      <c r="K2674">
        <v>99</v>
      </c>
      <c r="L2674" t="s">
        <v>3999</v>
      </c>
    </row>
    <row r="2675" spans="1:12">
      <c r="A2675" s="15">
        <v>30104013</v>
      </c>
      <c r="B2675" t="s">
        <v>5450</v>
      </c>
      <c r="C2675" t="s">
        <v>5722</v>
      </c>
      <c r="D2675" t="s">
        <v>6255</v>
      </c>
      <c r="E2675" t="s">
        <v>6149</v>
      </c>
      <c r="F2675" t="s">
        <v>5453</v>
      </c>
      <c r="G2675" s="160" t="s">
        <v>3997</v>
      </c>
      <c r="H2675" t="s">
        <v>5454</v>
      </c>
      <c r="I2675" s="160" t="s">
        <v>3997</v>
      </c>
      <c r="J2675" t="s">
        <v>5736</v>
      </c>
      <c r="K2675">
        <v>99</v>
      </c>
      <c r="L2675" t="s">
        <v>3999</v>
      </c>
    </row>
    <row r="2676" spans="1:12">
      <c r="A2676" s="15">
        <v>30104014</v>
      </c>
      <c r="B2676" t="s">
        <v>5450</v>
      </c>
      <c r="C2676" t="s">
        <v>5722</v>
      </c>
      <c r="D2676" t="s">
        <v>6255</v>
      </c>
      <c r="E2676" t="s">
        <v>6267</v>
      </c>
      <c r="F2676" t="s">
        <v>5453</v>
      </c>
      <c r="G2676" s="160" t="s">
        <v>3997</v>
      </c>
      <c r="H2676" t="s">
        <v>5454</v>
      </c>
      <c r="I2676" s="160" t="s">
        <v>3997</v>
      </c>
      <c r="J2676" t="s">
        <v>5736</v>
      </c>
      <c r="K2676" s="160" t="s">
        <v>4007</v>
      </c>
      <c r="L2676" t="s">
        <v>6144</v>
      </c>
    </row>
    <row r="2677" spans="1:12">
      <c r="A2677" s="15">
        <v>30104020</v>
      </c>
      <c r="B2677" t="s">
        <v>5450</v>
      </c>
      <c r="C2677" t="s">
        <v>5722</v>
      </c>
      <c r="D2677" t="s">
        <v>6255</v>
      </c>
      <c r="E2677" t="s">
        <v>6268</v>
      </c>
      <c r="F2677" t="s">
        <v>5453</v>
      </c>
      <c r="G2677" s="160" t="s">
        <v>3997</v>
      </c>
      <c r="H2677" t="s">
        <v>5454</v>
      </c>
      <c r="I2677" s="160" t="s">
        <v>3997</v>
      </c>
      <c r="J2677" t="s">
        <v>5736</v>
      </c>
      <c r="K2677" s="160" t="s">
        <v>4007</v>
      </c>
      <c r="L2677" t="s">
        <v>6144</v>
      </c>
    </row>
    <row r="2678" spans="1:12">
      <c r="A2678" s="15">
        <v>30104101</v>
      </c>
      <c r="B2678" t="s">
        <v>5450</v>
      </c>
      <c r="C2678" t="s">
        <v>5722</v>
      </c>
      <c r="D2678" t="s">
        <v>6269</v>
      </c>
      <c r="E2678" t="s">
        <v>6270</v>
      </c>
      <c r="F2678" t="s">
        <v>5453</v>
      </c>
      <c r="G2678" s="160" t="s">
        <v>3997</v>
      </c>
      <c r="H2678" t="s">
        <v>5454</v>
      </c>
      <c r="I2678" s="160" t="s">
        <v>4076</v>
      </c>
      <c r="J2678" t="s">
        <v>5743</v>
      </c>
      <c r="K2678">
        <v>99</v>
      </c>
      <c r="L2678" t="s">
        <v>3999</v>
      </c>
    </row>
    <row r="2679" spans="1:12">
      <c r="A2679" s="15">
        <v>30104102</v>
      </c>
      <c r="B2679" t="s">
        <v>5450</v>
      </c>
      <c r="C2679" t="s">
        <v>5722</v>
      </c>
      <c r="D2679" t="s">
        <v>6269</v>
      </c>
      <c r="E2679" t="s">
        <v>6271</v>
      </c>
      <c r="F2679" t="s">
        <v>5453</v>
      </c>
      <c r="G2679" s="160" t="s">
        <v>3997</v>
      </c>
      <c r="H2679" t="s">
        <v>5454</v>
      </c>
      <c r="I2679" s="160" t="s">
        <v>4076</v>
      </c>
      <c r="J2679" t="s">
        <v>5743</v>
      </c>
      <c r="K2679">
        <v>99</v>
      </c>
      <c r="L2679" t="s">
        <v>3999</v>
      </c>
    </row>
    <row r="2680" spans="1:12">
      <c r="A2680" s="15">
        <v>30104103</v>
      </c>
      <c r="B2680" t="s">
        <v>5450</v>
      </c>
      <c r="C2680" t="s">
        <v>5722</v>
      </c>
      <c r="D2680" t="s">
        <v>6269</v>
      </c>
      <c r="E2680" t="s">
        <v>6272</v>
      </c>
      <c r="F2680" t="s">
        <v>5453</v>
      </c>
      <c r="G2680" s="160" t="s">
        <v>3997</v>
      </c>
      <c r="H2680" t="s">
        <v>5454</v>
      </c>
      <c r="I2680" s="160" t="s">
        <v>4076</v>
      </c>
      <c r="J2680" t="s">
        <v>5743</v>
      </c>
      <c r="K2680">
        <v>99</v>
      </c>
      <c r="L2680" t="s">
        <v>3999</v>
      </c>
    </row>
    <row r="2681" spans="1:12">
      <c r="A2681" s="15">
        <v>30104104</v>
      </c>
      <c r="B2681" t="s">
        <v>5450</v>
      </c>
      <c r="C2681" t="s">
        <v>5722</v>
      </c>
      <c r="D2681" t="s">
        <v>6269</v>
      </c>
      <c r="E2681" t="s">
        <v>6273</v>
      </c>
      <c r="F2681" t="s">
        <v>5453</v>
      </c>
      <c r="G2681" s="160" t="s">
        <v>3997</v>
      </c>
      <c r="H2681" t="s">
        <v>5454</v>
      </c>
      <c r="I2681" s="160" t="s">
        <v>4076</v>
      </c>
      <c r="J2681" t="s">
        <v>5743</v>
      </c>
      <c r="K2681">
        <v>99</v>
      </c>
      <c r="L2681" t="s">
        <v>3999</v>
      </c>
    </row>
    <row r="2682" spans="1:12">
      <c r="A2682" s="15">
        <v>30104105</v>
      </c>
      <c r="B2682" t="s">
        <v>5450</v>
      </c>
      <c r="C2682" t="s">
        <v>5722</v>
      </c>
      <c r="D2682" t="s">
        <v>6269</v>
      </c>
      <c r="E2682" t="s">
        <v>5788</v>
      </c>
      <c r="F2682" t="s">
        <v>5453</v>
      </c>
      <c r="G2682" s="160" t="s">
        <v>3997</v>
      </c>
      <c r="H2682" t="s">
        <v>5454</v>
      </c>
      <c r="I2682" s="160" t="s">
        <v>4076</v>
      </c>
      <c r="J2682" t="s">
        <v>5743</v>
      </c>
      <c r="K2682">
        <v>99</v>
      </c>
      <c r="L2682" t="s">
        <v>3999</v>
      </c>
    </row>
    <row r="2683" spans="1:12">
      <c r="A2683" s="15">
        <v>30104106</v>
      </c>
      <c r="B2683" t="s">
        <v>5450</v>
      </c>
      <c r="C2683" t="s">
        <v>5722</v>
      </c>
      <c r="D2683" t="s">
        <v>6269</v>
      </c>
      <c r="E2683" t="s">
        <v>6274</v>
      </c>
      <c r="F2683" t="s">
        <v>5453</v>
      </c>
      <c r="G2683" s="160" t="s">
        <v>3997</v>
      </c>
      <c r="H2683" t="s">
        <v>5454</v>
      </c>
      <c r="I2683" s="160" t="s">
        <v>4076</v>
      </c>
      <c r="J2683" t="s">
        <v>5743</v>
      </c>
      <c r="K2683">
        <v>99</v>
      </c>
      <c r="L2683" t="s">
        <v>3999</v>
      </c>
    </row>
    <row r="2684" spans="1:12">
      <c r="A2684" s="15">
        <v>30104107</v>
      </c>
      <c r="B2684" t="s">
        <v>5450</v>
      </c>
      <c r="C2684" t="s">
        <v>5722</v>
      </c>
      <c r="D2684" t="s">
        <v>6269</v>
      </c>
      <c r="E2684" t="s">
        <v>6275</v>
      </c>
      <c r="F2684" t="s">
        <v>5453</v>
      </c>
      <c r="G2684" s="160" t="s">
        <v>3997</v>
      </c>
      <c r="H2684" t="s">
        <v>5454</v>
      </c>
      <c r="I2684" s="160" t="s">
        <v>4076</v>
      </c>
      <c r="J2684" t="s">
        <v>5743</v>
      </c>
      <c r="K2684">
        <v>99</v>
      </c>
      <c r="L2684" t="s">
        <v>3999</v>
      </c>
    </row>
    <row r="2685" spans="1:12">
      <c r="A2685" s="15">
        <v>30104108</v>
      </c>
      <c r="B2685" t="s">
        <v>5450</v>
      </c>
      <c r="C2685" t="s">
        <v>5722</v>
      </c>
      <c r="D2685" t="s">
        <v>6269</v>
      </c>
      <c r="E2685" t="s">
        <v>6276</v>
      </c>
      <c r="F2685" t="s">
        <v>5453</v>
      </c>
      <c r="G2685" s="160" t="s">
        <v>3997</v>
      </c>
      <c r="H2685" t="s">
        <v>5454</v>
      </c>
      <c r="I2685" s="160" t="s">
        <v>4076</v>
      </c>
      <c r="J2685" t="s">
        <v>5743</v>
      </c>
      <c r="K2685">
        <v>99</v>
      </c>
      <c r="L2685" t="s">
        <v>3999</v>
      </c>
    </row>
    <row r="2686" spans="1:12">
      <c r="A2686" s="15">
        <v>30104109</v>
      </c>
      <c r="B2686" t="s">
        <v>5450</v>
      </c>
      <c r="C2686" t="s">
        <v>5722</v>
      </c>
      <c r="D2686" t="s">
        <v>6269</v>
      </c>
      <c r="E2686" t="s">
        <v>6277</v>
      </c>
      <c r="F2686" t="s">
        <v>5453</v>
      </c>
      <c r="G2686" s="160" t="s">
        <v>3997</v>
      </c>
      <c r="H2686" t="s">
        <v>5454</v>
      </c>
      <c r="I2686" s="160" t="s">
        <v>4076</v>
      </c>
      <c r="J2686" t="s">
        <v>5743</v>
      </c>
      <c r="K2686">
        <v>99</v>
      </c>
      <c r="L2686" t="s">
        <v>3999</v>
      </c>
    </row>
    <row r="2687" spans="1:12">
      <c r="A2687" s="15">
        <v>30104110</v>
      </c>
      <c r="B2687" t="s">
        <v>5450</v>
      </c>
      <c r="C2687" t="s">
        <v>5722</v>
      </c>
      <c r="D2687" t="s">
        <v>6269</v>
      </c>
      <c r="E2687" t="s">
        <v>6278</v>
      </c>
      <c r="F2687" t="s">
        <v>5453</v>
      </c>
      <c r="G2687" s="160" t="s">
        <v>3997</v>
      </c>
      <c r="H2687" t="s">
        <v>5454</v>
      </c>
      <c r="I2687" s="160" t="s">
        <v>4076</v>
      </c>
      <c r="J2687" t="s">
        <v>5743</v>
      </c>
      <c r="K2687">
        <v>99</v>
      </c>
      <c r="L2687" t="s">
        <v>3999</v>
      </c>
    </row>
    <row r="2688" spans="1:12">
      <c r="A2688" s="15">
        <v>30104120</v>
      </c>
      <c r="B2688" t="s">
        <v>5450</v>
      </c>
      <c r="C2688" t="s">
        <v>5722</v>
      </c>
      <c r="D2688" t="s">
        <v>6269</v>
      </c>
      <c r="E2688" t="s">
        <v>6279</v>
      </c>
      <c r="F2688" t="s">
        <v>5453</v>
      </c>
      <c r="G2688" s="160" t="s">
        <v>3997</v>
      </c>
      <c r="H2688" t="s">
        <v>5454</v>
      </c>
      <c r="I2688" s="160" t="s">
        <v>4076</v>
      </c>
      <c r="J2688" t="s">
        <v>5743</v>
      </c>
      <c r="K2688">
        <v>99</v>
      </c>
      <c r="L2688" t="s">
        <v>3999</v>
      </c>
    </row>
    <row r="2689" spans="1:12">
      <c r="A2689" s="15">
        <v>30104121</v>
      </c>
      <c r="B2689" t="s">
        <v>5450</v>
      </c>
      <c r="C2689" t="s">
        <v>5722</v>
      </c>
      <c r="D2689" t="s">
        <v>6269</v>
      </c>
      <c r="E2689" t="s">
        <v>5798</v>
      </c>
      <c r="F2689" t="s">
        <v>5453</v>
      </c>
      <c r="G2689" s="160" t="s">
        <v>3997</v>
      </c>
      <c r="H2689" t="s">
        <v>5454</v>
      </c>
      <c r="I2689" s="160" t="s">
        <v>4076</v>
      </c>
      <c r="J2689" t="s">
        <v>5743</v>
      </c>
      <c r="K2689">
        <v>99</v>
      </c>
      <c r="L2689" t="s">
        <v>3999</v>
      </c>
    </row>
    <row r="2690" spans="1:12">
      <c r="A2690" s="15">
        <v>30104122</v>
      </c>
      <c r="B2690" t="s">
        <v>5450</v>
      </c>
      <c r="C2690" t="s">
        <v>5722</v>
      </c>
      <c r="D2690" t="s">
        <v>6269</v>
      </c>
      <c r="E2690" t="s">
        <v>5799</v>
      </c>
      <c r="F2690" t="s">
        <v>5453</v>
      </c>
      <c r="G2690" s="160" t="s">
        <v>3997</v>
      </c>
      <c r="H2690" t="s">
        <v>5454</v>
      </c>
      <c r="I2690" s="160" t="s">
        <v>4076</v>
      </c>
      <c r="J2690" t="s">
        <v>5743</v>
      </c>
      <c r="K2690">
        <v>99</v>
      </c>
      <c r="L2690" t="s">
        <v>3999</v>
      </c>
    </row>
    <row r="2691" spans="1:12">
      <c r="A2691" s="15">
        <v>30104123</v>
      </c>
      <c r="B2691" t="s">
        <v>5450</v>
      </c>
      <c r="C2691" t="s">
        <v>5722</v>
      </c>
      <c r="D2691" t="s">
        <v>6269</v>
      </c>
      <c r="E2691" t="s">
        <v>5800</v>
      </c>
      <c r="F2691" t="s">
        <v>5453</v>
      </c>
      <c r="G2691" s="160" t="s">
        <v>3997</v>
      </c>
      <c r="H2691" t="s">
        <v>5454</v>
      </c>
      <c r="I2691" s="160" t="s">
        <v>4076</v>
      </c>
      <c r="J2691" t="s">
        <v>5743</v>
      </c>
      <c r="K2691">
        <v>99</v>
      </c>
      <c r="L2691" t="s">
        <v>3999</v>
      </c>
    </row>
    <row r="2692" spans="1:12">
      <c r="A2692" s="15">
        <v>30104124</v>
      </c>
      <c r="B2692" t="s">
        <v>5450</v>
      </c>
      <c r="C2692" t="s">
        <v>5722</v>
      </c>
      <c r="D2692" t="s">
        <v>6269</v>
      </c>
      <c r="E2692" t="s">
        <v>5801</v>
      </c>
      <c r="F2692" t="s">
        <v>5453</v>
      </c>
      <c r="G2692" s="160" t="s">
        <v>3997</v>
      </c>
      <c r="H2692" t="s">
        <v>5454</v>
      </c>
      <c r="I2692" s="160" t="s">
        <v>4076</v>
      </c>
      <c r="J2692" t="s">
        <v>5743</v>
      </c>
      <c r="K2692">
        <v>99</v>
      </c>
      <c r="L2692" t="s">
        <v>3999</v>
      </c>
    </row>
    <row r="2693" spans="1:12">
      <c r="A2693" s="15">
        <v>30104130</v>
      </c>
      <c r="B2693" t="s">
        <v>5450</v>
      </c>
      <c r="C2693" t="s">
        <v>5722</v>
      </c>
      <c r="D2693" t="s">
        <v>6269</v>
      </c>
      <c r="E2693" t="s">
        <v>6280</v>
      </c>
      <c r="F2693" t="s">
        <v>5453</v>
      </c>
      <c r="G2693" s="160" t="s">
        <v>3997</v>
      </c>
      <c r="H2693" t="s">
        <v>5454</v>
      </c>
      <c r="I2693" s="160" t="s">
        <v>4076</v>
      </c>
      <c r="J2693" t="s">
        <v>5743</v>
      </c>
      <c r="K2693">
        <v>99</v>
      </c>
      <c r="L2693" t="s">
        <v>3999</v>
      </c>
    </row>
    <row r="2694" spans="1:12">
      <c r="A2694" s="15">
        <v>30104131</v>
      </c>
      <c r="B2694" t="s">
        <v>5450</v>
      </c>
      <c r="C2694" t="s">
        <v>5722</v>
      </c>
      <c r="D2694" t="s">
        <v>6269</v>
      </c>
      <c r="E2694" t="s">
        <v>5803</v>
      </c>
      <c r="F2694" t="s">
        <v>5453</v>
      </c>
      <c r="G2694" s="160" t="s">
        <v>3997</v>
      </c>
      <c r="H2694" t="s">
        <v>5454</v>
      </c>
      <c r="I2694" s="160" t="s">
        <v>4076</v>
      </c>
      <c r="J2694" t="s">
        <v>5743</v>
      </c>
      <c r="K2694">
        <v>99</v>
      </c>
      <c r="L2694" t="s">
        <v>3999</v>
      </c>
    </row>
    <row r="2695" spans="1:12">
      <c r="A2695" s="15">
        <v>30104132</v>
      </c>
      <c r="B2695" t="s">
        <v>5450</v>
      </c>
      <c r="C2695" t="s">
        <v>5722</v>
      </c>
      <c r="D2695" t="s">
        <v>6269</v>
      </c>
      <c r="E2695" t="s">
        <v>5804</v>
      </c>
      <c r="F2695" t="s">
        <v>5453</v>
      </c>
      <c r="G2695" s="160" t="s">
        <v>3997</v>
      </c>
      <c r="H2695" t="s">
        <v>5454</v>
      </c>
      <c r="I2695" s="160" t="s">
        <v>4076</v>
      </c>
      <c r="J2695" t="s">
        <v>5743</v>
      </c>
      <c r="K2695">
        <v>99</v>
      </c>
      <c r="L2695" t="s">
        <v>3999</v>
      </c>
    </row>
    <row r="2696" spans="1:12">
      <c r="A2696" s="15">
        <v>30104133</v>
      </c>
      <c r="B2696" t="s">
        <v>5450</v>
      </c>
      <c r="C2696" t="s">
        <v>5722</v>
      </c>
      <c r="D2696" t="s">
        <v>6269</v>
      </c>
      <c r="E2696" t="s">
        <v>5805</v>
      </c>
      <c r="F2696" t="s">
        <v>5453</v>
      </c>
      <c r="G2696" s="160" t="s">
        <v>3997</v>
      </c>
      <c r="H2696" t="s">
        <v>5454</v>
      </c>
      <c r="I2696" s="160" t="s">
        <v>4076</v>
      </c>
      <c r="J2696" t="s">
        <v>5743</v>
      </c>
      <c r="K2696">
        <v>99</v>
      </c>
      <c r="L2696" t="s">
        <v>3999</v>
      </c>
    </row>
    <row r="2697" spans="1:12">
      <c r="A2697" s="15">
        <v>30104134</v>
      </c>
      <c r="B2697" t="s">
        <v>5450</v>
      </c>
      <c r="C2697" t="s">
        <v>5722</v>
      </c>
      <c r="D2697" t="s">
        <v>6269</v>
      </c>
      <c r="E2697" t="s">
        <v>5806</v>
      </c>
      <c r="F2697" t="s">
        <v>5453</v>
      </c>
      <c r="G2697" s="160" t="s">
        <v>3997</v>
      </c>
      <c r="H2697" t="s">
        <v>5454</v>
      </c>
      <c r="I2697" s="160" t="s">
        <v>4076</v>
      </c>
      <c r="J2697" t="s">
        <v>5743</v>
      </c>
      <c r="K2697">
        <v>99</v>
      </c>
      <c r="L2697" t="s">
        <v>3999</v>
      </c>
    </row>
    <row r="2698" spans="1:12">
      <c r="A2698" s="15">
        <v>30104135</v>
      </c>
      <c r="B2698" t="s">
        <v>5450</v>
      </c>
      <c r="C2698" t="s">
        <v>5722</v>
      </c>
      <c r="D2698" t="s">
        <v>6269</v>
      </c>
      <c r="E2698" t="s">
        <v>5807</v>
      </c>
      <c r="F2698" t="s">
        <v>5453</v>
      </c>
      <c r="G2698" s="160" t="s">
        <v>3997</v>
      </c>
      <c r="H2698" t="s">
        <v>5454</v>
      </c>
      <c r="I2698" s="160" t="s">
        <v>4076</v>
      </c>
      <c r="J2698" t="s">
        <v>5743</v>
      </c>
      <c r="K2698">
        <v>99</v>
      </c>
      <c r="L2698" t="s">
        <v>3999</v>
      </c>
    </row>
    <row r="2699" spans="1:12">
      <c r="A2699" s="15">
        <v>30104150</v>
      </c>
      <c r="B2699" t="s">
        <v>5450</v>
      </c>
      <c r="C2699" t="s">
        <v>5722</v>
      </c>
      <c r="D2699" t="s">
        <v>6269</v>
      </c>
      <c r="E2699" t="s">
        <v>6281</v>
      </c>
      <c r="F2699" t="s">
        <v>5453</v>
      </c>
      <c r="G2699" s="160" t="s">
        <v>3997</v>
      </c>
      <c r="H2699" t="s">
        <v>5454</v>
      </c>
      <c r="I2699" s="160" t="s">
        <v>4076</v>
      </c>
      <c r="J2699" t="s">
        <v>5743</v>
      </c>
      <c r="K2699">
        <v>99</v>
      </c>
      <c r="L2699" t="s">
        <v>3999</v>
      </c>
    </row>
    <row r="2700" spans="1:12">
      <c r="A2700" s="15">
        <v>30104151</v>
      </c>
      <c r="B2700" t="s">
        <v>5450</v>
      </c>
      <c r="C2700" t="s">
        <v>5722</v>
      </c>
      <c r="D2700" t="s">
        <v>6269</v>
      </c>
      <c r="E2700" t="s">
        <v>5817</v>
      </c>
      <c r="F2700" t="s">
        <v>5453</v>
      </c>
      <c r="G2700" s="160" t="s">
        <v>3997</v>
      </c>
      <c r="H2700" t="s">
        <v>5454</v>
      </c>
      <c r="I2700" s="160" t="s">
        <v>4076</v>
      </c>
      <c r="J2700" t="s">
        <v>5743</v>
      </c>
      <c r="K2700">
        <v>99</v>
      </c>
      <c r="L2700" t="s">
        <v>3999</v>
      </c>
    </row>
    <row r="2701" spans="1:12">
      <c r="A2701" s="15">
        <v>30104152</v>
      </c>
      <c r="B2701" t="s">
        <v>5450</v>
      </c>
      <c r="C2701" t="s">
        <v>5722</v>
      </c>
      <c r="D2701" t="s">
        <v>6269</v>
      </c>
      <c r="E2701" t="s">
        <v>6282</v>
      </c>
      <c r="F2701" t="s">
        <v>5453</v>
      </c>
      <c r="G2701" s="160" t="s">
        <v>3997</v>
      </c>
      <c r="H2701" t="s">
        <v>5454</v>
      </c>
      <c r="I2701" s="160" t="s">
        <v>4076</v>
      </c>
      <c r="J2701" t="s">
        <v>5743</v>
      </c>
      <c r="K2701">
        <v>99</v>
      </c>
      <c r="L2701" t="s">
        <v>3999</v>
      </c>
    </row>
    <row r="2702" spans="1:12">
      <c r="A2702" s="15">
        <v>30104153</v>
      </c>
      <c r="B2702" t="s">
        <v>5450</v>
      </c>
      <c r="C2702" t="s">
        <v>5722</v>
      </c>
      <c r="D2702" t="s">
        <v>6269</v>
      </c>
      <c r="E2702" t="s">
        <v>5816</v>
      </c>
      <c r="F2702" t="s">
        <v>5453</v>
      </c>
      <c r="G2702" s="160" t="s">
        <v>3997</v>
      </c>
      <c r="H2702" t="s">
        <v>5454</v>
      </c>
      <c r="I2702" s="160" t="s">
        <v>4076</v>
      </c>
      <c r="J2702" t="s">
        <v>5743</v>
      </c>
      <c r="K2702">
        <v>99</v>
      </c>
      <c r="L2702" t="s">
        <v>3999</v>
      </c>
    </row>
    <row r="2703" spans="1:12">
      <c r="A2703" s="15">
        <v>30104154</v>
      </c>
      <c r="B2703" t="s">
        <v>5450</v>
      </c>
      <c r="C2703" t="s">
        <v>5722</v>
      </c>
      <c r="D2703" t="s">
        <v>6269</v>
      </c>
      <c r="E2703" t="s">
        <v>6283</v>
      </c>
      <c r="F2703" t="s">
        <v>5453</v>
      </c>
      <c r="G2703" s="160" t="s">
        <v>3997</v>
      </c>
      <c r="H2703" t="s">
        <v>5454</v>
      </c>
      <c r="I2703" s="160" t="s">
        <v>4076</v>
      </c>
      <c r="J2703" t="s">
        <v>5743</v>
      </c>
      <c r="K2703">
        <v>99</v>
      </c>
      <c r="L2703" t="s">
        <v>3999</v>
      </c>
    </row>
    <row r="2704" spans="1:12">
      <c r="A2704" s="15">
        <v>30104155</v>
      </c>
      <c r="B2704" t="s">
        <v>5450</v>
      </c>
      <c r="C2704" t="s">
        <v>5722</v>
      </c>
      <c r="D2704" t="s">
        <v>6269</v>
      </c>
      <c r="E2704" t="s">
        <v>6284</v>
      </c>
      <c r="F2704" t="s">
        <v>5453</v>
      </c>
      <c r="G2704" s="160" t="s">
        <v>3997</v>
      </c>
      <c r="H2704" t="s">
        <v>5454</v>
      </c>
      <c r="I2704" s="160" t="s">
        <v>4076</v>
      </c>
      <c r="J2704" t="s">
        <v>5743</v>
      </c>
      <c r="K2704">
        <v>99</v>
      </c>
      <c r="L2704" t="s">
        <v>3999</v>
      </c>
    </row>
    <row r="2705" spans="1:12">
      <c r="A2705" s="15">
        <v>30104156</v>
      </c>
      <c r="B2705" t="s">
        <v>5450</v>
      </c>
      <c r="C2705" t="s">
        <v>5722</v>
      </c>
      <c r="D2705" t="s">
        <v>6269</v>
      </c>
      <c r="E2705" t="s">
        <v>6285</v>
      </c>
      <c r="F2705" t="s">
        <v>5453</v>
      </c>
      <c r="G2705" s="160" t="s">
        <v>3997</v>
      </c>
      <c r="H2705" t="s">
        <v>5454</v>
      </c>
      <c r="I2705" s="160" t="s">
        <v>4076</v>
      </c>
      <c r="J2705" t="s">
        <v>5743</v>
      </c>
      <c r="K2705">
        <v>99</v>
      </c>
      <c r="L2705" t="s">
        <v>3999</v>
      </c>
    </row>
    <row r="2706" spans="1:12">
      <c r="A2706" s="15">
        <v>30104157</v>
      </c>
      <c r="B2706" t="s">
        <v>5450</v>
      </c>
      <c r="C2706" t="s">
        <v>5722</v>
      </c>
      <c r="D2706" t="s">
        <v>6269</v>
      </c>
      <c r="E2706" t="s">
        <v>6286</v>
      </c>
      <c r="F2706" t="s">
        <v>5453</v>
      </c>
      <c r="G2706" s="160" t="s">
        <v>3997</v>
      </c>
      <c r="H2706" t="s">
        <v>5454</v>
      </c>
      <c r="I2706" s="160" t="s">
        <v>4076</v>
      </c>
      <c r="J2706" t="s">
        <v>5743</v>
      </c>
      <c r="K2706">
        <v>99</v>
      </c>
      <c r="L2706" t="s">
        <v>3999</v>
      </c>
    </row>
    <row r="2707" spans="1:12">
      <c r="A2707" s="15">
        <v>30104160</v>
      </c>
      <c r="B2707" t="s">
        <v>5450</v>
      </c>
      <c r="C2707" t="s">
        <v>5722</v>
      </c>
      <c r="D2707" t="s">
        <v>6269</v>
      </c>
      <c r="E2707" t="s">
        <v>5814</v>
      </c>
      <c r="F2707" t="s">
        <v>5453</v>
      </c>
      <c r="G2707" s="160" t="s">
        <v>3997</v>
      </c>
      <c r="H2707" t="s">
        <v>5454</v>
      </c>
      <c r="I2707" s="160" t="s">
        <v>4076</v>
      </c>
      <c r="J2707" t="s">
        <v>5743</v>
      </c>
      <c r="K2707">
        <v>99</v>
      </c>
      <c r="L2707" t="s">
        <v>3999</v>
      </c>
    </row>
    <row r="2708" spans="1:12">
      <c r="A2708" s="15">
        <v>30104161</v>
      </c>
      <c r="B2708" t="s">
        <v>5450</v>
      </c>
      <c r="C2708" t="s">
        <v>5722</v>
      </c>
      <c r="D2708" t="s">
        <v>6269</v>
      </c>
      <c r="E2708" t="s">
        <v>5818</v>
      </c>
      <c r="F2708" t="s">
        <v>5453</v>
      </c>
      <c r="G2708" s="160" t="s">
        <v>3997</v>
      </c>
      <c r="H2708" t="s">
        <v>5454</v>
      </c>
      <c r="I2708" s="160" t="s">
        <v>4076</v>
      </c>
      <c r="J2708" t="s">
        <v>5743</v>
      </c>
      <c r="K2708">
        <v>99</v>
      </c>
      <c r="L2708" t="s">
        <v>3999</v>
      </c>
    </row>
    <row r="2709" spans="1:12">
      <c r="A2709" s="15">
        <v>30104162</v>
      </c>
      <c r="B2709" t="s">
        <v>5450</v>
      </c>
      <c r="C2709" t="s">
        <v>5722</v>
      </c>
      <c r="D2709" t="s">
        <v>6269</v>
      </c>
      <c r="E2709" t="s">
        <v>5819</v>
      </c>
      <c r="F2709" t="s">
        <v>5453</v>
      </c>
      <c r="G2709" s="160" t="s">
        <v>3997</v>
      </c>
      <c r="H2709" t="s">
        <v>5454</v>
      </c>
      <c r="I2709" s="160" t="s">
        <v>4076</v>
      </c>
      <c r="J2709" t="s">
        <v>5743</v>
      </c>
      <c r="K2709">
        <v>99</v>
      </c>
      <c r="L2709" t="s">
        <v>3999</v>
      </c>
    </row>
    <row r="2710" spans="1:12">
      <c r="A2710" s="15">
        <v>30104163</v>
      </c>
      <c r="B2710" t="s">
        <v>5450</v>
      </c>
      <c r="C2710" t="s">
        <v>5722</v>
      </c>
      <c r="D2710" t="s">
        <v>6269</v>
      </c>
      <c r="E2710" t="s">
        <v>5820</v>
      </c>
      <c r="F2710" t="s">
        <v>5453</v>
      </c>
      <c r="G2710" s="160" t="s">
        <v>3997</v>
      </c>
      <c r="H2710" t="s">
        <v>5454</v>
      </c>
      <c r="I2710" s="160" t="s">
        <v>4076</v>
      </c>
      <c r="J2710" t="s">
        <v>5743</v>
      </c>
      <c r="K2710">
        <v>99</v>
      </c>
      <c r="L2710" t="s">
        <v>3999</v>
      </c>
    </row>
    <row r="2711" spans="1:12">
      <c r="A2711" s="15">
        <v>30104164</v>
      </c>
      <c r="B2711" t="s">
        <v>5450</v>
      </c>
      <c r="C2711" t="s">
        <v>5722</v>
      </c>
      <c r="D2711" t="s">
        <v>6269</v>
      </c>
      <c r="E2711" t="s">
        <v>5821</v>
      </c>
      <c r="F2711" t="s">
        <v>5453</v>
      </c>
      <c r="G2711" s="160" t="s">
        <v>3997</v>
      </c>
      <c r="H2711" t="s">
        <v>5454</v>
      </c>
      <c r="I2711" s="160" t="s">
        <v>4076</v>
      </c>
      <c r="J2711" t="s">
        <v>5743</v>
      </c>
      <c r="K2711">
        <v>99</v>
      </c>
      <c r="L2711" t="s">
        <v>3999</v>
      </c>
    </row>
    <row r="2712" spans="1:12">
      <c r="A2712" s="15">
        <v>30104170</v>
      </c>
      <c r="B2712" t="s">
        <v>5450</v>
      </c>
      <c r="C2712" t="s">
        <v>5722</v>
      </c>
      <c r="D2712" t="s">
        <v>6269</v>
      </c>
      <c r="E2712" t="s">
        <v>6287</v>
      </c>
      <c r="F2712" t="s">
        <v>5453</v>
      </c>
      <c r="G2712" s="160" t="s">
        <v>3997</v>
      </c>
      <c r="H2712" t="s">
        <v>5454</v>
      </c>
      <c r="I2712" s="160" t="s">
        <v>4076</v>
      </c>
      <c r="J2712" t="s">
        <v>5743</v>
      </c>
      <c r="K2712">
        <v>99</v>
      </c>
      <c r="L2712" t="s">
        <v>3999</v>
      </c>
    </row>
    <row r="2713" spans="1:12">
      <c r="A2713" s="15">
        <v>30104171</v>
      </c>
      <c r="B2713" t="s">
        <v>5450</v>
      </c>
      <c r="C2713" t="s">
        <v>5722</v>
      </c>
      <c r="D2713" t="s">
        <v>6269</v>
      </c>
      <c r="E2713" t="s">
        <v>5822</v>
      </c>
      <c r="F2713" t="s">
        <v>5453</v>
      </c>
      <c r="G2713" s="160" t="s">
        <v>3997</v>
      </c>
      <c r="H2713" t="s">
        <v>5454</v>
      </c>
      <c r="I2713" s="160" t="s">
        <v>4076</v>
      </c>
      <c r="J2713" t="s">
        <v>5743</v>
      </c>
      <c r="K2713">
        <v>99</v>
      </c>
      <c r="L2713" t="s">
        <v>3999</v>
      </c>
    </row>
    <row r="2714" spans="1:12">
      <c r="A2714" s="15">
        <v>30104172</v>
      </c>
      <c r="B2714" t="s">
        <v>5450</v>
      </c>
      <c r="C2714" t="s">
        <v>5722</v>
      </c>
      <c r="D2714" t="s">
        <v>6269</v>
      </c>
      <c r="E2714" t="s">
        <v>5823</v>
      </c>
      <c r="F2714" t="s">
        <v>5453</v>
      </c>
      <c r="G2714" s="160" t="s">
        <v>3997</v>
      </c>
      <c r="H2714" t="s">
        <v>5454</v>
      </c>
      <c r="I2714" s="160" t="s">
        <v>4076</v>
      </c>
      <c r="J2714" t="s">
        <v>5743</v>
      </c>
      <c r="K2714">
        <v>99</v>
      </c>
      <c r="L2714" t="s">
        <v>3999</v>
      </c>
    </row>
    <row r="2715" spans="1:12">
      <c r="A2715" s="15">
        <v>30104173</v>
      </c>
      <c r="B2715" t="s">
        <v>5450</v>
      </c>
      <c r="C2715" t="s">
        <v>5722</v>
      </c>
      <c r="D2715" t="s">
        <v>6269</v>
      </c>
      <c r="E2715" t="s">
        <v>5824</v>
      </c>
      <c r="F2715" t="s">
        <v>5453</v>
      </c>
      <c r="G2715" s="160" t="s">
        <v>3997</v>
      </c>
      <c r="H2715" t="s">
        <v>5454</v>
      </c>
      <c r="I2715" s="160" t="s">
        <v>4076</v>
      </c>
      <c r="J2715" t="s">
        <v>5743</v>
      </c>
      <c r="K2715">
        <v>99</v>
      </c>
      <c r="L2715" t="s">
        <v>3999</v>
      </c>
    </row>
    <row r="2716" spans="1:12">
      <c r="A2716" s="15">
        <v>30104174</v>
      </c>
      <c r="B2716" t="s">
        <v>5450</v>
      </c>
      <c r="C2716" t="s">
        <v>5722</v>
      </c>
      <c r="D2716" t="s">
        <v>6269</v>
      </c>
      <c r="E2716" t="s">
        <v>5825</v>
      </c>
      <c r="F2716" t="s">
        <v>5453</v>
      </c>
      <c r="G2716" s="160" t="s">
        <v>3997</v>
      </c>
      <c r="H2716" t="s">
        <v>5454</v>
      </c>
      <c r="I2716" s="160" t="s">
        <v>4076</v>
      </c>
      <c r="J2716" t="s">
        <v>5743</v>
      </c>
      <c r="K2716">
        <v>99</v>
      </c>
      <c r="L2716" t="s">
        <v>3999</v>
      </c>
    </row>
    <row r="2717" spans="1:12">
      <c r="A2717" s="15">
        <v>30104175</v>
      </c>
      <c r="B2717" t="s">
        <v>5450</v>
      </c>
      <c r="C2717" t="s">
        <v>5722</v>
      </c>
      <c r="D2717" t="s">
        <v>6269</v>
      </c>
      <c r="E2717" t="s">
        <v>5826</v>
      </c>
      <c r="F2717" t="s">
        <v>5453</v>
      </c>
      <c r="G2717" s="160" t="s">
        <v>3997</v>
      </c>
      <c r="H2717" t="s">
        <v>5454</v>
      </c>
      <c r="I2717" s="160" t="s">
        <v>4076</v>
      </c>
      <c r="J2717" t="s">
        <v>5743</v>
      </c>
      <c r="K2717">
        <v>99</v>
      </c>
      <c r="L2717" t="s">
        <v>3999</v>
      </c>
    </row>
    <row r="2718" spans="1:12">
      <c r="A2718" s="15">
        <v>30104199</v>
      </c>
      <c r="B2718" t="s">
        <v>5450</v>
      </c>
      <c r="C2718" t="s">
        <v>5722</v>
      </c>
      <c r="D2718" t="s">
        <v>6269</v>
      </c>
      <c r="E2718" t="s">
        <v>4020</v>
      </c>
      <c r="F2718" t="s">
        <v>5453</v>
      </c>
      <c r="G2718" s="160" t="s">
        <v>3997</v>
      </c>
      <c r="H2718" t="s">
        <v>5454</v>
      </c>
      <c r="I2718" s="160" t="s">
        <v>4076</v>
      </c>
      <c r="J2718" t="s">
        <v>5743</v>
      </c>
      <c r="K2718">
        <v>99</v>
      </c>
      <c r="L2718" t="s">
        <v>3999</v>
      </c>
    </row>
    <row r="2719" spans="1:12">
      <c r="A2719" s="15">
        <v>30104201</v>
      </c>
      <c r="B2719" t="s">
        <v>5450</v>
      </c>
      <c r="C2719" t="s">
        <v>5722</v>
      </c>
      <c r="D2719" t="s">
        <v>6288</v>
      </c>
      <c r="E2719" t="s">
        <v>6289</v>
      </c>
      <c r="F2719" t="s">
        <v>5453</v>
      </c>
      <c r="G2719" s="160" t="s">
        <v>3997</v>
      </c>
      <c r="H2719" t="s">
        <v>5454</v>
      </c>
      <c r="I2719" s="160" t="s">
        <v>4007</v>
      </c>
      <c r="J2719" t="s">
        <v>5455</v>
      </c>
      <c r="K2719">
        <v>99</v>
      </c>
      <c r="L2719" t="s">
        <v>3999</v>
      </c>
    </row>
    <row r="2720" spans="1:12">
      <c r="A2720" s="15">
        <v>30104202</v>
      </c>
      <c r="B2720" t="s">
        <v>5450</v>
      </c>
      <c r="C2720" t="s">
        <v>5722</v>
      </c>
      <c r="D2720" t="s">
        <v>6288</v>
      </c>
      <c r="E2720" t="s">
        <v>6290</v>
      </c>
      <c r="F2720" t="s">
        <v>5453</v>
      </c>
      <c r="G2720" s="160" t="s">
        <v>3997</v>
      </c>
      <c r="H2720" t="s">
        <v>5454</v>
      </c>
      <c r="I2720" s="160" t="s">
        <v>4007</v>
      </c>
      <c r="J2720" t="s">
        <v>5455</v>
      </c>
      <c r="K2720">
        <v>99</v>
      </c>
      <c r="L2720" t="s">
        <v>3999</v>
      </c>
    </row>
    <row r="2721" spans="1:12">
      <c r="A2721" s="15">
        <v>30104203</v>
      </c>
      <c r="B2721" t="s">
        <v>5450</v>
      </c>
      <c r="C2721" t="s">
        <v>5722</v>
      </c>
      <c r="D2721" t="s">
        <v>6288</v>
      </c>
      <c r="E2721" t="s">
        <v>6291</v>
      </c>
      <c r="F2721" t="s">
        <v>5453</v>
      </c>
      <c r="G2721" s="160" t="s">
        <v>3997</v>
      </c>
      <c r="H2721" t="s">
        <v>5454</v>
      </c>
      <c r="I2721" s="160" t="s">
        <v>4007</v>
      </c>
      <c r="J2721" t="s">
        <v>5455</v>
      </c>
      <c r="K2721">
        <v>99</v>
      </c>
      <c r="L2721" t="s">
        <v>3999</v>
      </c>
    </row>
    <row r="2722" spans="1:12">
      <c r="A2722" s="15">
        <v>30104204</v>
      </c>
      <c r="B2722" t="s">
        <v>5450</v>
      </c>
      <c r="C2722" t="s">
        <v>5722</v>
      </c>
      <c r="D2722" t="s">
        <v>6288</v>
      </c>
      <c r="E2722" t="s">
        <v>6292</v>
      </c>
      <c r="F2722" t="s">
        <v>4073</v>
      </c>
      <c r="G2722" s="160" t="s">
        <v>4074</v>
      </c>
      <c r="H2722" t="s">
        <v>4075</v>
      </c>
      <c r="I2722" s="160" t="s">
        <v>4074</v>
      </c>
      <c r="J2722" t="s">
        <v>5776</v>
      </c>
      <c r="K2722">
        <v>99</v>
      </c>
      <c r="L2722" t="s">
        <v>3999</v>
      </c>
    </row>
    <row r="2723" spans="1:12">
      <c r="A2723" s="15">
        <v>30104301</v>
      </c>
      <c r="B2723" t="s">
        <v>5450</v>
      </c>
      <c r="C2723" t="s">
        <v>5722</v>
      </c>
      <c r="D2723" t="s">
        <v>6293</v>
      </c>
      <c r="E2723" t="s">
        <v>4080</v>
      </c>
      <c r="F2723" t="s">
        <v>5453</v>
      </c>
      <c r="G2723" s="160" t="s">
        <v>3997</v>
      </c>
      <c r="H2723" t="s">
        <v>5454</v>
      </c>
      <c r="I2723" s="160" t="s">
        <v>4007</v>
      </c>
      <c r="J2723" t="s">
        <v>5455</v>
      </c>
      <c r="K2723">
        <v>99</v>
      </c>
      <c r="L2723" t="s">
        <v>3999</v>
      </c>
    </row>
    <row r="2724" spans="1:12">
      <c r="A2724" s="15">
        <v>30104501</v>
      </c>
      <c r="B2724" t="s">
        <v>5450</v>
      </c>
      <c r="C2724" t="s">
        <v>5722</v>
      </c>
      <c r="D2724" t="s">
        <v>6294</v>
      </c>
      <c r="E2724" t="s">
        <v>6295</v>
      </c>
      <c r="F2724" t="s">
        <v>5453</v>
      </c>
      <c r="G2724" s="160" t="s">
        <v>3997</v>
      </c>
      <c r="H2724" t="s">
        <v>5454</v>
      </c>
      <c r="I2724" s="160" t="s">
        <v>3997</v>
      </c>
      <c r="J2724" t="s">
        <v>5736</v>
      </c>
      <c r="K2724">
        <v>99</v>
      </c>
      <c r="L2724" t="s">
        <v>3999</v>
      </c>
    </row>
    <row r="2725" spans="1:12">
      <c r="A2725" s="15">
        <v>30104800</v>
      </c>
      <c r="B2725" t="s">
        <v>5450</v>
      </c>
      <c r="C2725" t="s">
        <v>5722</v>
      </c>
      <c r="D2725" t="s">
        <v>6296</v>
      </c>
      <c r="E2725" t="s">
        <v>5724</v>
      </c>
      <c r="F2725" t="s">
        <v>5453</v>
      </c>
      <c r="G2725" s="160" t="s">
        <v>3997</v>
      </c>
      <c r="H2725" t="s">
        <v>5454</v>
      </c>
      <c r="I2725" s="160" t="s">
        <v>3995</v>
      </c>
      <c r="J2725" t="s">
        <v>5461</v>
      </c>
      <c r="K2725">
        <v>99</v>
      </c>
      <c r="L2725" t="s">
        <v>3999</v>
      </c>
    </row>
    <row r="2726" spans="1:12">
      <c r="A2726" s="15">
        <v>30104801</v>
      </c>
      <c r="B2726" t="s">
        <v>5450</v>
      </c>
      <c r="C2726" t="s">
        <v>5722</v>
      </c>
      <c r="D2726" t="s">
        <v>6296</v>
      </c>
      <c r="E2726" t="s">
        <v>6297</v>
      </c>
      <c r="F2726" t="s">
        <v>5453</v>
      </c>
      <c r="G2726" s="160" t="s">
        <v>3997</v>
      </c>
      <c r="H2726" t="s">
        <v>5454</v>
      </c>
      <c r="I2726" s="160" t="s">
        <v>3995</v>
      </c>
      <c r="J2726" t="s">
        <v>5461</v>
      </c>
      <c r="K2726">
        <v>99</v>
      </c>
      <c r="L2726" t="s">
        <v>3999</v>
      </c>
    </row>
    <row r="2727" spans="1:12">
      <c r="A2727" s="15">
        <v>30104802</v>
      </c>
      <c r="B2727" t="s">
        <v>5450</v>
      </c>
      <c r="C2727" t="s">
        <v>5722</v>
      </c>
      <c r="D2727" t="s">
        <v>6296</v>
      </c>
      <c r="E2727" t="s">
        <v>6298</v>
      </c>
      <c r="F2727" t="s">
        <v>5453</v>
      </c>
      <c r="G2727" s="160" t="s">
        <v>3997</v>
      </c>
      <c r="H2727" t="s">
        <v>5454</v>
      </c>
      <c r="I2727" s="160" t="s">
        <v>3995</v>
      </c>
      <c r="J2727" t="s">
        <v>5461</v>
      </c>
      <c r="K2727">
        <v>99</v>
      </c>
      <c r="L2727" t="s">
        <v>3999</v>
      </c>
    </row>
    <row r="2728" spans="1:12">
      <c r="A2728" s="15">
        <v>30104803</v>
      </c>
      <c r="B2728" t="s">
        <v>5450</v>
      </c>
      <c r="C2728" t="s">
        <v>5722</v>
      </c>
      <c r="D2728" t="s">
        <v>6296</v>
      </c>
      <c r="E2728" t="s">
        <v>6299</v>
      </c>
      <c r="F2728" t="s">
        <v>5453</v>
      </c>
      <c r="G2728" s="160" t="s">
        <v>3997</v>
      </c>
      <c r="H2728" t="s">
        <v>5454</v>
      </c>
      <c r="I2728" s="160" t="s">
        <v>3995</v>
      </c>
      <c r="J2728" t="s">
        <v>5461</v>
      </c>
      <c r="K2728">
        <v>99</v>
      </c>
      <c r="L2728" t="s">
        <v>3999</v>
      </c>
    </row>
    <row r="2729" spans="1:12">
      <c r="A2729" s="15">
        <v>30104804</v>
      </c>
      <c r="B2729" t="s">
        <v>5450</v>
      </c>
      <c r="C2729" t="s">
        <v>5722</v>
      </c>
      <c r="D2729" t="s">
        <v>6296</v>
      </c>
      <c r="E2729" t="s">
        <v>6300</v>
      </c>
      <c r="F2729" t="s">
        <v>5453</v>
      </c>
      <c r="G2729" s="160" t="s">
        <v>3997</v>
      </c>
      <c r="H2729" t="s">
        <v>5454</v>
      </c>
      <c r="I2729" s="160" t="s">
        <v>3995</v>
      </c>
      <c r="J2729" t="s">
        <v>5461</v>
      </c>
      <c r="K2729">
        <v>99</v>
      </c>
      <c r="L2729" t="s">
        <v>3999</v>
      </c>
    </row>
    <row r="2730" spans="1:12">
      <c r="A2730" s="15">
        <v>30104805</v>
      </c>
      <c r="B2730" t="s">
        <v>5450</v>
      </c>
      <c r="C2730" t="s">
        <v>5722</v>
      </c>
      <c r="D2730" t="s">
        <v>6296</v>
      </c>
      <c r="E2730" t="s">
        <v>6203</v>
      </c>
      <c r="F2730" t="s">
        <v>5453</v>
      </c>
      <c r="G2730" s="160" t="s">
        <v>3997</v>
      </c>
      <c r="H2730" t="s">
        <v>5454</v>
      </c>
      <c r="I2730" s="160" t="s">
        <v>3995</v>
      </c>
      <c r="J2730" t="s">
        <v>5461</v>
      </c>
      <c r="K2730">
        <v>99</v>
      </c>
      <c r="L2730" t="s">
        <v>3999</v>
      </c>
    </row>
    <row r="2731" spans="1:12">
      <c r="A2731" s="15">
        <v>30104806</v>
      </c>
      <c r="B2731" t="s">
        <v>5450</v>
      </c>
      <c r="C2731" t="s">
        <v>5722</v>
      </c>
      <c r="D2731" t="s">
        <v>6296</v>
      </c>
      <c r="E2731" t="s">
        <v>6210</v>
      </c>
      <c r="F2731" t="s">
        <v>5453</v>
      </c>
      <c r="G2731" s="160" t="s">
        <v>3997</v>
      </c>
      <c r="H2731" t="s">
        <v>5454</v>
      </c>
      <c r="I2731" s="160" t="s">
        <v>3995</v>
      </c>
      <c r="J2731" t="s">
        <v>5461</v>
      </c>
      <c r="K2731">
        <v>99</v>
      </c>
      <c r="L2731" t="s">
        <v>3999</v>
      </c>
    </row>
    <row r="2732" spans="1:12">
      <c r="A2732" s="15">
        <v>30104807</v>
      </c>
      <c r="B2732" t="s">
        <v>5450</v>
      </c>
      <c r="C2732" t="s">
        <v>5722</v>
      </c>
      <c r="D2732" t="s">
        <v>6296</v>
      </c>
      <c r="E2732" t="s">
        <v>6301</v>
      </c>
      <c r="F2732" t="s">
        <v>5453</v>
      </c>
      <c r="G2732" s="160" t="s">
        <v>3997</v>
      </c>
      <c r="H2732" t="s">
        <v>5454</v>
      </c>
      <c r="I2732" s="160" t="s">
        <v>3995</v>
      </c>
      <c r="J2732" t="s">
        <v>5461</v>
      </c>
      <c r="K2732">
        <v>99</v>
      </c>
      <c r="L2732" t="s">
        <v>3999</v>
      </c>
    </row>
    <row r="2733" spans="1:12">
      <c r="A2733" s="15">
        <v>30104808</v>
      </c>
      <c r="B2733" t="s">
        <v>5450</v>
      </c>
      <c r="C2733" t="s">
        <v>5722</v>
      </c>
      <c r="D2733" t="s">
        <v>6296</v>
      </c>
      <c r="E2733" t="s">
        <v>6302</v>
      </c>
      <c r="F2733" t="s">
        <v>5453</v>
      </c>
      <c r="G2733" s="160" t="s">
        <v>3997</v>
      </c>
      <c r="H2733" t="s">
        <v>5454</v>
      </c>
      <c r="I2733" s="160" t="s">
        <v>3995</v>
      </c>
      <c r="J2733" t="s">
        <v>5461</v>
      </c>
      <c r="K2733">
        <v>99</v>
      </c>
      <c r="L2733" t="s">
        <v>3999</v>
      </c>
    </row>
    <row r="2734" spans="1:12">
      <c r="A2734" s="15">
        <v>30104809</v>
      </c>
      <c r="B2734" t="s">
        <v>5450</v>
      </c>
      <c r="C2734" t="s">
        <v>5722</v>
      </c>
      <c r="D2734" t="s">
        <v>6296</v>
      </c>
      <c r="E2734" t="s">
        <v>5214</v>
      </c>
      <c r="F2734" t="s">
        <v>5453</v>
      </c>
      <c r="G2734" s="160" t="s">
        <v>3997</v>
      </c>
      <c r="H2734" t="s">
        <v>5454</v>
      </c>
      <c r="I2734" s="160" t="s">
        <v>3995</v>
      </c>
      <c r="J2734" t="s">
        <v>5461</v>
      </c>
      <c r="K2734">
        <v>99</v>
      </c>
      <c r="L2734" t="s">
        <v>3999</v>
      </c>
    </row>
    <row r="2735" spans="1:12">
      <c r="A2735" s="15">
        <v>30104810</v>
      </c>
      <c r="B2735" t="s">
        <v>5450</v>
      </c>
      <c r="C2735" t="s">
        <v>5722</v>
      </c>
      <c r="D2735" t="s">
        <v>6296</v>
      </c>
      <c r="E2735" t="s">
        <v>6204</v>
      </c>
      <c r="F2735" t="s">
        <v>5453</v>
      </c>
      <c r="G2735" s="160" t="s">
        <v>3997</v>
      </c>
      <c r="H2735" t="s">
        <v>5454</v>
      </c>
      <c r="I2735" s="160" t="s">
        <v>3995</v>
      </c>
      <c r="J2735" t="s">
        <v>5461</v>
      </c>
      <c r="K2735">
        <v>99</v>
      </c>
      <c r="L2735" t="s">
        <v>3999</v>
      </c>
    </row>
    <row r="2736" spans="1:12">
      <c r="A2736" s="15">
        <v>30104811</v>
      </c>
      <c r="B2736" t="s">
        <v>5450</v>
      </c>
      <c r="C2736" t="s">
        <v>5722</v>
      </c>
      <c r="D2736" t="s">
        <v>6296</v>
      </c>
      <c r="E2736" t="s">
        <v>6128</v>
      </c>
      <c r="F2736" t="s">
        <v>5453</v>
      </c>
      <c r="G2736">
        <v>10</v>
      </c>
      <c r="H2736" t="s">
        <v>4358</v>
      </c>
      <c r="I2736" s="160" t="s">
        <v>3997</v>
      </c>
      <c r="J2736" t="s">
        <v>4394</v>
      </c>
      <c r="K2736">
        <v>99</v>
      </c>
      <c r="L2736" t="s">
        <v>3999</v>
      </c>
    </row>
    <row r="2737" spans="1:12">
      <c r="A2737" s="15">
        <v>30104812</v>
      </c>
      <c r="B2737" t="s">
        <v>5450</v>
      </c>
      <c r="C2737" t="s">
        <v>5722</v>
      </c>
      <c r="D2737" t="s">
        <v>6296</v>
      </c>
      <c r="E2737" t="s">
        <v>6303</v>
      </c>
      <c r="F2737" t="s">
        <v>5453</v>
      </c>
      <c r="G2737" s="160" t="s">
        <v>3997</v>
      </c>
      <c r="H2737" t="s">
        <v>5454</v>
      </c>
      <c r="I2737" s="160" t="s">
        <v>3995</v>
      </c>
      <c r="J2737" t="s">
        <v>5461</v>
      </c>
      <c r="K2737" s="160" t="s">
        <v>4198</v>
      </c>
      <c r="L2737" t="s">
        <v>6304</v>
      </c>
    </row>
    <row r="2738" spans="1:12">
      <c r="A2738" s="15">
        <v>30104813</v>
      </c>
      <c r="B2738" t="s">
        <v>5450</v>
      </c>
      <c r="C2738" t="s">
        <v>5722</v>
      </c>
      <c r="D2738" t="s">
        <v>6296</v>
      </c>
      <c r="E2738" t="s">
        <v>6305</v>
      </c>
      <c r="F2738" t="s">
        <v>5453</v>
      </c>
      <c r="G2738" s="160" t="s">
        <v>3997</v>
      </c>
      <c r="H2738" t="s">
        <v>5454</v>
      </c>
      <c r="I2738" s="160" t="s">
        <v>3995</v>
      </c>
      <c r="J2738" t="s">
        <v>5461</v>
      </c>
      <c r="K2738" s="160" t="s">
        <v>4198</v>
      </c>
      <c r="L2738" t="s">
        <v>6304</v>
      </c>
    </row>
    <row r="2739" spans="1:12">
      <c r="A2739" s="15">
        <v>30104814</v>
      </c>
      <c r="B2739" t="s">
        <v>5450</v>
      </c>
      <c r="C2739" t="s">
        <v>5722</v>
      </c>
      <c r="D2739" t="s">
        <v>6296</v>
      </c>
      <c r="E2739" t="s">
        <v>6306</v>
      </c>
      <c r="F2739" t="s">
        <v>5453</v>
      </c>
      <c r="G2739" s="160" t="s">
        <v>3997</v>
      </c>
      <c r="H2739" t="s">
        <v>5454</v>
      </c>
      <c r="I2739" s="160" t="s">
        <v>3995</v>
      </c>
      <c r="J2739" t="s">
        <v>5461</v>
      </c>
      <c r="K2739" s="160" t="s">
        <v>4198</v>
      </c>
      <c r="L2739" t="s">
        <v>6304</v>
      </c>
    </row>
    <row r="2740" spans="1:12">
      <c r="A2740" s="15">
        <v>30104815</v>
      </c>
      <c r="B2740" t="s">
        <v>5450</v>
      </c>
      <c r="C2740" t="s">
        <v>5722</v>
      </c>
      <c r="D2740" t="s">
        <v>6296</v>
      </c>
      <c r="E2740" t="s">
        <v>6307</v>
      </c>
      <c r="F2740" t="s">
        <v>5453</v>
      </c>
      <c r="G2740" s="160" t="s">
        <v>3997</v>
      </c>
      <c r="H2740" t="s">
        <v>5454</v>
      </c>
      <c r="I2740" s="160" t="s">
        <v>3995</v>
      </c>
      <c r="J2740" t="s">
        <v>5461</v>
      </c>
      <c r="K2740" s="160" t="s">
        <v>4198</v>
      </c>
      <c r="L2740" t="s">
        <v>6304</v>
      </c>
    </row>
    <row r="2741" spans="1:12">
      <c r="A2741" s="15">
        <v>30104816</v>
      </c>
      <c r="B2741" t="s">
        <v>5450</v>
      </c>
      <c r="C2741" t="s">
        <v>5722</v>
      </c>
      <c r="D2741" t="s">
        <v>6296</v>
      </c>
      <c r="E2741" t="s">
        <v>6097</v>
      </c>
      <c r="F2741" t="s">
        <v>5453</v>
      </c>
      <c r="G2741" s="160" t="s">
        <v>3997</v>
      </c>
      <c r="H2741" t="s">
        <v>5454</v>
      </c>
      <c r="I2741" s="160" t="s">
        <v>3995</v>
      </c>
      <c r="J2741" t="s">
        <v>5461</v>
      </c>
      <c r="K2741">
        <v>99</v>
      </c>
      <c r="L2741" t="s">
        <v>3999</v>
      </c>
    </row>
    <row r="2742" spans="1:12">
      <c r="A2742" s="15">
        <v>30104817</v>
      </c>
      <c r="B2742" t="s">
        <v>5450</v>
      </c>
      <c r="C2742" t="s">
        <v>5722</v>
      </c>
      <c r="D2742" t="s">
        <v>6296</v>
      </c>
      <c r="E2742" t="s">
        <v>5843</v>
      </c>
      <c r="F2742" t="s">
        <v>5453</v>
      </c>
      <c r="G2742" s="160" t="s">
        <v>3997</v>
      </c>
      <c r="H2742" t="s">
        <v>5454</v>
      </c>
      <c r="I2742" s="160" t="s">
        <v>3995</v>
      </c>
      <c r="J2742" t="s">
        <v>5461</v>
      </c>
      <c r="K2742">
        <v>99</v>
      </c>
      <c r="L2742" t="s">
        <v>3999</v>
      </c>
    </row>
    <row r="2743" spans="1:12">
      <c r="A2743" s="15">
        <v>30104818</v>
      </c>
      <c r="B2743" t="s">
        <v>5450</v>
      </c>
      <c r="C2743" t="s">
        <v>5722</v>
      </c>
      <c r="D2743" t="s">
        <v>6296</v>
      </c>
      <c r="E2743" t="s">
        <v>6200</v>
      </c>
      <c r="F2743" t="s">
        <v>5453</v>
      </c>
      <c r="G2743" s="160" t="s">
        <v>3997</v>
      </c>
      <c r="H2743" t="s">
        <v>5454</v>
      </c>
      <c r="I2743" s="160" t="s">
        <v>3995</v>
      </c>
      <c r="J2743" t="s">
        <v>5461</v>
      </c>
      <c r="K2743">
        <v>99</v>
      </c>
      <c r="L2743" t="s">
        <v>3999</v>
      </c>
    </row>
    <row r="2744" spans="1:12">
      <c r="A2744" s="15">
        <v>30104819</v>
      </c>
      <c r="B2744" t="s">
        <v>5450</v>
      </c>
      <c r="C2744" t="s">
        <v>5722</v>
      </c>
      <c r="D2744" t="s">
        <v>6296</v>
      </c>
      <c r="E2744" t="s">
        <v>4080</v>
      </c>
      <c r="F2744" t="s">
        <v>5453</v>
      </c>
      <c r="G2744" s="160" t="s">
        <v>3997</v>
      </c>
      <c r="H2744" t="s">
        <v>5454</v>
      </c>
      <c r="I2744" s="160" t="s">
        <v>3995</v>
      </c>
      <c r="J2744" t="s">
        <v>5461</v>
      </c>
      <c r="K2744">
        <v>99</v>
      </c>
      <c r="L2744" t="s">
        <v>3999</v>
      </c>
    </row>
    <row r="2745" spans="1:12">
      <c r="A2745" s="15">
        <v>30104900</v>
      </c>
      <c r="B2745" t="s">
        <v>5450</v>
      </c>
      <c r="C2745" t="s">
        <v>5722</v>
      </c>
      <c r="D2745" t="s">
        <v>6308</v>
      </c>
      <c r="E2745" t="s">
        <v>5724</v>
      </c>
      <c r="F2745" t="s">
        <v>5453</v>
      </c>
      <c r="G2745" s="160" t="s">
        <v>3997</v>
      </c>
      <c r="H2745" t="s">
        <v>5454</v>
      </c>
      <c r="I2745" s="160" t="s">
        <v>3995</v>
      </c>
      <c r="J2745" t="s">
        <v>5461</v>
      </c>
      <c r="K2745">
        <v>99</v>
      </c>
      <c r="L2745" t="s">
        <v>3999</v>
      </c>
    </row>
    <row r="2746" spans="1:12">
      <c r="A2746" s="15">
        <v>30104901</v>
      </c>
      <c r="B2746" t="s">
        <v>5450</v>
      </c>
      <c r="C2746" t="s">
        <v>5722</v>
      </c>
      <c r="D2746" t="s">
        <v>6308</v>
      </c>
      <c r="E2746" t="s">
        <v>6297</v>
      </c>
      <c r="F2746" t="s">
        <v>5453</v>
      </c>
      <c r="G2746" s="160" t="s">
        <v>3997</v>
      </c>
      <c r="H2746" t="s">
        <v>5454</v>
      </c>
      <c r="I2746" s="160" t="s">
        <v>3995</v>
      </c>
      <c r="J2746" t="s">
        <v>5461</v>
      </c>
      <c r="K2746">
        <v>99</v>
      </c>
      <c r="L2746" t="s">
        <v>3999</v>
      </c>
    </row>
    <row r="2747" spans="1:12">
      <c r="A2747" s="15">
        <v>30104902</v>
      </c>
      <c r="B2747" t="s">
        <v>5450</v>
      </c>
      <c r="C2747" t="s">
        <v>5722</v>
      </c>
      <c r="D2747" t="s">
        <v>6308</v>
      </c>
      <c r="E2747" t="s">
        <v>6298</v>
      </c>
      <c r="F2747" t="s">
        <v>5453</v>
      </c>
      <c r="G2747" s="160" t="s">
        <v>3997</v>
      </c>
      <c r="H2747" t="s">
        <v>5454</v>
      </c>
      <c r="I2747" s="160" t="s">
        <v>3995</v>
      </c>
      <c r="J2747" t="s">
        <v>5461</v>
      </c>
      <c r="K2747">
        <v>99</v>
      </c>
      <c r="L2747" t="s">
        <v>3999</v>
      </c>
    </row>
    <row r="2748" spans="1:12">
      <c r="A2748" s="15">
        <v>30104903</v>
      </c>
      <c r="B2748" t="s">
        <v>5450</v>
      </c>
      <c r="C2748" t="s">
        <v>5722</v>
      </c>
      <c r="D2748" t="s">
        <v>6308</v>
      </c>
      <c r="E2748" t="s">
        <v>6299</v>
      </c>
      <c r="F2748" t="s">
        <v>5453</v>
      </c>
      <c r="G2748" s="160" t="s">
        <v>3997</v>
      </c>
      <c r="H2748" t="s">
        <v>5454</v>
      </c>
      <c r="I2748" s="160" t="s">
        <v>3995</v>
      </c>
      <c r="J2748" t="s">
        <v>5461</v>
      </c>
      <c r="K2748">
        <v>99</v>
      </c>
      <c r="L2748" t="s">
        <v>3999</v>
      </c>
    </row>
    <row r="2749" spans="1:12">
      <c r="A2749" s="15">
        <v>30104904</v>
      </c>
      <c r="B2749" t="s">
        <v>5450</v>
      </c>
      <c r="C2749" t="s">
        <v>5722</v>
      </c>
      <c r="D2749" t="s">
        <v>6308</v>
      </c>
      <c r="E2749" t="s">
        <v>6300</v>
      </c>
      <c r="F2749" t="s">
        <v>5453</v>
      </c>
      <c r="G2749" s="160" t="s">
        <v>3997</v>
      </c>
      <c r="H2749" t="s">
        <v>5454</v>
      </c>
      <c r="I2749" s="160" t="s">
        <v>3995</v>
      </c>
      <c r="J2749" t="s">
        <v>5461</v>
      </c>
      <c r="K2749">
        <v>99</v>
      </c>
      <c r="L2749" t="s">
        <v>3999</v>
      </c>
    </row>
    <row r="2750" spans="1:12">
      <c r="A2750" s="15">
        <v>30104905</v>
      </c>
      <c r="B2750" t="s">
        <v>5450</v>
      </c>
      <c r="C2750" t="s">
        <v>5722</v>
      </c>
      <c r="D2750" t="s">
        <v>6308</v>
      </c>
      <c r="E2750" t="s">
        <v>6203</v>
      </c>
      <c r="F2750" t="s">
        <v>5453</v>
      </c>
      <c r="G2750" s="160" t="s">
        <v>3997</v>
      </c>
      <c r="H2750" t="s">
        <v>5454</v>
      </c>
      <c r="I2750" s="160" t="s">
        <v>3995</v>
      </c>
      <c r="J2750" t="s">
        <v>5461</v>
      </c>
      <c r="K2750">
        <v>99</v>
      </c>
      <c r="L2750" t="s">
        <v>3999</v>
      </c>
    </row>
    <row r="2751" spans="1:12">
      <c r="A2751" s="15">
        <v>30104906</v>
      </c>
      <c r="B2751" t="s">
        <v>5450</v>
      </c>
      <c r="C2751" t="s">
        <v>5722</v>
      </c>
      <c r="D2751" t="s">
        <v>6308</v>
      </c>
      <c r="E2751" t="s">
        <v>6210</v>
      </c>
      <c r="F2751" t="s">
        <v>5453</v>
      </c>
      <c r="G2751" s="160" t="s">
        <v>3997</v>
      </c>
      <c r="H2751" t="s">
        <v>5454</v>
      </c>
      <c r="I2751" s="160" t="s">
        <v>3995</v>
      </c>
      <c r="J2751" t="s">
        <v>5461</v>
      </c>
      <c r="K2751">
        <v>99</v>
      </c>
      <c r="L2751" t="s">
        <v>3999</v>
      </c>
    </row>
    <row r="2752" spans="1:12">
      <c r="A2752" s="15">
        <v>30104907</v>
      </c>
      <c r="B2752" t="s">
        <v>5450</v>
      </c>
      <c r="C2752" t="s">
        <v>5722</v>
      </c>
      <c r="D2752" t="s">
        <v>6308</v>
      </c>
      <c r="E2752" t="s">
        <v>6301</v>
      </c>
      <c r="F2752" t="s">
        <v>5453</v>
      </c>
      <c r="G2752" s="160" t="s">
        <v>3997</v>
      </c>
      <c r="H2752" t="s">
        <v>5454</v>
      </c>
      <c r="I2752" s="160" t="s">
        <v>3995</v>
      </c>
      <c r="J2752" t="s">
        <v>5461</v>
      </c>
      <c r="K2752">
        <v>99</v>
      </c>
      <c r="L2752" t="s">
        <v>3999</v>
      </c>
    </row>
    <row r="2753" spans="1:12">
      <c r="A2753" s="15">
        <v>30104908</v>
      </c>
      <c r="B2753" t="s">
        <v>5450</v>
      </c>
      <c r="C2753" t="s">
        <v>5722</v>
      </c>
      <c r="D2753" t="s">
        <v>6308</v>
      </c>
      <c r="E2753" t="s">
        <v>6302</v>
      </c>
      <c r="F2753" t="s">
        <v>5453</v>
      </c>
      <c r="G2753" s="160" t="s">
        <v>3997</v>
      </c>
      <c r="H2753" t="s">
        <v>5454</v>
      </c>
      <c r="I2753" s="160" t="s">
        <v>3995</v>
      </c>
      <c r="J2753" t="s">
        <v>5461</v>
      </c>
      <c r="K2753">
        <v>99</v>
      </c>
      <c r="L2753" t="s">
        <v>3999</v>
      </c>
    </row>
    <row r="2754" spans="1:12">
      <c r="A2754" s="15">
        <v>30104909</v>
      </c>
      <c r="B2754" t="s">
        <v>5450</v>
      </c>
      <c r="C2754" t="s">
        <v>5722</v>
      </c>
      <c r="D2754" t="s">
        <v>6308</v>
      </c>
      <c r="E2754" t="s">
        <v>5214</v>
      </c>
      <c r="F2754" t="s">
        <v>5453</v>
      </c>
      <c r="G2754" s="160" t="s">
        <v>3997</v>
      </c>
      <c r="H2754" t="s">
        <v>5454</v>
      </c>
      <c r="I2754" s="160" t="s">
        <v>3995</v>
      </c>
      <c r="J2754" t="s">
        <v>5461</v>
      </c>
      <c r="K2754">
        <v>99</v>
      </c>
      <c r="L2754" t="s">
        <v>3999</v>
      </c>
    </row>
    <row r="2755" spans="1:12">
      <c r="A2755" s="15">
        <v>30104910</v>
      </c>
      <c r="B2755" t="s">
        <v>5450</v>
      </c>
      <c r="C2755" t="s">
        <v>5722</v>
      </c>
      <c r="D2755" t="s">
        <v>6308</v>
      </c>
      <c r="E2755" t="s">
        <v>6204</v>
      </c>
      <c r="F2755" t="s">
        <v>5453</v>
      </c>
      <c r="G2755" s="160" t="s">
        <v>3997</v>
      </c>
      <c r="H2755" t="s">
        <v>5454</v>
      </c>
      <c r="I2755" s="160" t="s">
        <v>3995</v>
      </c>
      <c r="J2755" t="s">
        <v>5461</v>
      </c>
      <c r="K2755">
        <v>99</v>
      </c>
      <c r="L2755" t="s">
        <v>3999</v>
      </c>
    </row>
    <row r="2756" spans="1:12">
      <c r="A2756" s="15">
        <v>30104911</v>
      </c>
      <c r="B2756" t="s">
        <v>5450</v>
      </c>
      <c r="C2756" t="s">
        <v>5722</v>
      </c>
      <c r="D2756" t="s">
        <v>6308</v>
      </c>
      <c r="E2756" t="s">
        <v>6128</v>
      </c>
      <c r="F2756" t="s">
        <v>5453</v>
      </c>
      <c r="G2756">
        <v>10</v>
      </c>
      <c r="H2756" t="s">
        <v>4358</v>
      </c>
      <c r="I2756" s="160" t="s">
        <v>3997</v>
      </c>
      <c r="J2756" t="s">
        <v>4394</v>
      </c>
      <c r="K2756">
        <v>99</v>
      </c>
      <c r="L2756" t="s">
        <v>3999</v>
      </c>
    </row>
    <row r="2757" spans="1:12">
      <c r="A2757" s="15">
        <v>30104912</v>
      </c>
      <c r="B2757" t="s">
        <v>5450</v>
      </c>
      <c r="C2757" t="s">
        <v>5722</v>
      </c>
      <c r="D2757" t="s">
        <v>6308</v>
      </c>
      <c r="E2757" t="s">
        <v>6309</v>
      </c>
      <c r="F2757" t="s">
        <v>5453</v>
      </c>
      <c r="G2757" s="160" t="s">
        <v>3997</v>
      </c>
      <c r="H2757" t="s">
        <v>5454</v>
      </c>
      <c r="I2757" s="160" t="s">
        <v>3995</v>
      </c>
      <c r="J2757" t="s">
        <v>5461</v>
      </c>
      <c r="K2757" s="160" t="s">
        <v>4198</v>
      </c>
      <c r="L2757" t="s">
        <v>6304</v>
      </c>
    </row>
    <row r="2758" spans="1:12">
      <c r="A2758" s="15">
        <v>30104913</v>
      </c>
      <c r="B2758" t="s">
        <v>5450</v>
      </c>
      <c r="C2758" t="s">
        <v>5722</v>
      </c>
      <c r="D2758" t="s">
        <v>6308</v>
      </c>
      <c r="E2758" t="s">
        <v>6305</v>
      </c>
      <c r="F2758" t="s">
        <v>5453</v>
      </c>
      <c r="G2758" s="160" t="s">
        <v>3997</v>
      </c>
      <c r="H2758" t="s">
        <v>5454</v>
      </c>
      <c r="I2758" s="160" t="s">
        <v>3995</v>
      </c>
      <c r="J2758" t="s">
        <v>5461</v>
      </c>
      <c r="K2758" s="160" t="s">
        <v>4198</v>
      </c>
      <c r="L2758" t="s">
        <v>6304</v>
      </c>
    </row>
    <row r="2759" spans="1:12">
      <c r="A2759" s="15">
        <v>30104914</v>
      </c>
      <c r="B2759" t="s">
        <v>5450</v>
      </c>
      <c r="C2759" t="s">
        <v>5722</v>
      </c>
      <c r="D2759" t="s">
        <v>6308</v>
      </c>
      <c r="E2759" t="s">
        <v>6306</v>
      </c>
      <c r="F2759" t="s">
        <v>5453</v>
      </c>
      <c r="G2759" s="160" t="s">
        <v>3997</v>
      </c>
      <c r="H2759" t="s">
        <v>5454</v>
      </c>
      <c r="I2759" s="160" t="s">
        <v>3995</v>
      </c>
      <c r="J2759" t="s">
        <v>5461</v>
      </c>
      <c r="K2759" s="160" t="s">
        <v>4198</v>
      </c>
      <c r="L2759" t="s">
        <v>6304</v>
      </c>
    </row>
    <row r="2760" spans="1:12">
      <c r="A2760" s="15">
        <v>30104915</v>
      </c>
      <c r="B2760" t="s">
        <v>5450</v>
      </c>
      <c r="C2760" t="s">
        <v>5722</v>
      </c>
      <c r="D2760" t="s">
        <v>6308</v>
      </c>
      <c r="E2760" t="s">
        <v>6307</v>
      </c>
      <c r="F2760" t="s">
        <v>5453</v>
      </c>
      <c r="G2760" s="160" t="s">
        <v>3997</v>
      </c>
      <c r="H2760" t="s">
        <v>5454</v>
      </c>
      <c r="I2760" s="160" t="s">
        <v>3995</v>
      </c>
      <c r="J2760" t="s">
        <v>5461</v>
      </c>
      <c r="K2760" s="160" t="s">
        <v>4198</v>
      </c>
      <c r="L2760" t="s">
        <v>6304</v>
      </c>
    </row>
    <row r="2761" spans="1:12">
      <c r="A2761" s="15">
        <v>30104916</v>
      </c>
      <c r="B2761" t="s">
        <v>5450</v>
      </c>
      <c r="C2761" t="s">
        <v>5722</v>
      </c>
      <c r="D2761" t="s">
        <v>6308</v>
      </c>
      <c r="E2761" t="s">
        <v>6097</v>
      </c>
      <c r="F2761" t="s">
        <v>5453</v>
      </c>
      <c r="G2761" s="160" t="s">
        <v>3997</v>
      </c>
      <c r="H2761" t="s">
        <v>5454</v>
      </c>
      <c r="I2761" s="160" t="s">
        <v>3995</v>
      </c>
      <c r="J2761" t="s">
        <v>5461</v>
      </c>
      <c r="K2761">
        <v>99</v>
      </c>
      <c r="L2761" t="s">
        <v>3999</v>
      </c>
    </row>
    <row r="2762" spans="1:12">
      <c r="A2762" s="15">
        <v>30104917</v>
      </c>
      <c r="B2762" t="s">
        <v>5450</v>
      </c>
      <c r="C2762" t="s">
        <v>5722</v>
      </c>
      <c r="D2762" t="s">
        <v>6308</v>
      </c>
      <c r="E2762" t="s">
        <v>5843</v>
      </c>
      <c r="F2762" t="s">
        <v>5453</v>
      </c>
      <c r="G2762" s="160" t="s">
        <v>3997</v>
      </c>
      <c r="H2762" t="s">
        <v>5454</v>
      </c>
      <c r="I2762" s="160" t="s">
        <v>3995</v>
      </c>
      <c r="J2762" t="s">
        <v>5461</v>
      </c>
      <c r="K2762">
        <v>99</v>
      </c>
      <c r="L2762" t="s">
        <v>3999</v>
      </c>
    </row>
    <row r="2763" spans="1:12">
      <c r="A2763" s="15">
        <v>30104918</v>
      </c>
      <c r="B2763" t="s">
        <v>5450</v>
      </c>
      <c r="C2763" t="s">
        <v>5722</v>
      </c>
      <c r="D2763" t="s">
        <v>6308</v>
      </c>
      <c r="E2763" t="s">
        <v>6200</v>
      </c>
      <c r="F2763" t="s">
        <v>5453</v>
      </c>
      <c r="G2763" s="160" t="s">
        <v>3997</v>
      </c>
      <c r="H2763" t="s">
        <v>5454</v>
      </c>
      <c r="I2763" s="160" t="s">
        <v>3995</v>
      </c>
      <c r="J2763" t="s">
        <v>5461</v>
      </c>
      <c r="K2763">
        <v>99</v>
      </c>
      <c r="L2763" t="s">
        <v>3999</v>
      </c>
    </row>
    <row r="2764" spans="1:12">
      <c r="A2764" s="15">
        <v>30104919</v>
      </c>
      <c r="B2764" t="s">
        <v>5450</v>
      </c>
      <c r="C2764" t="s">
        <v>5722</v>
      </c>
      <c r="D2764" t="s">
        <v>6308</v>
      </c>
      <c r="E2764" t="s">
        <v>4080</v>
      </c>
      <c r="F2764" t="s">
        <v>5453</v>
      </c>
      <c r="G2764" s="160" t="s">
        <v>3997</v>
      </c>
      <c r="H2764" t="s">
        <v>5454</v>
      </c>
      <c r="I2764" s="160" t="s">
        <v>3995</v>
      </c>
      <c r="J2764" t="s">
        <v>5461</v>
      </c>
      <c r="K2764">
        <v>99</v>
      </c>
      <c r="L2764" t="s">
        <v>3999</v>
      </c>
    </row>
    <row r="2765" spans="1:12">
      <c r="A2765" s="15">
        <v>30105001</v>
      </c>
      <c r="B2765" t="s">
        <v>5450</v>
      </c>
      <c r="C2765" t="s">
        <v>5722</v>
      </c>
      <c r="D2765" t="s">
        <v>6310</v>
      </c>
      <c r="E2765" t="s">
        <v>6311</v>
      </c>
      <c r="F2765" t="s">
        <v>5453</v>
      </c>
      <c r="G2765" s="160" t="s">
        <v>3997</v>
      </c>
      <c r="H2765" t="s">
        <v>5454</v>
      </c>
      <c r="I2765" s="160" t="s">
        <v>4076</v>
      </c>
      <c r="J2765" t="s">
        <v>5743</v>
      </c>
      <c r="K2765">
        <v>99</v>
      </c>
      <c r="L2765" t="s">
        <v>3999</v>
      </c>
    </row>
    <row r="2766" spans="1:12">
      <c r="A2766" s="15">
        <v>30105101</v>
      </c>
      <c r="B2766" t="s">
        <v>5450</v>
      </c>
      <c r="C2766" t="s">
        <v>5722</v>
      </c>
      <c r="D2766" t="s">
        <v>6312</v>
      </c>
      <c r="E2766" t="s">
        <v>6312</v>
      </c>
      <c r="F2766" t="s">
        <v>5453</v>
      </c>
      <c r="G2766" s="160" t="s">
        <v>3997</v>
      </c>
      <c r="H2766" t="s">
        <v>5454</v>
      </c>
      <c r="I2766" s="160" t="s">
        <v>3997</v>
      </c>
      <c r="J2766" t="s">
        <v>5736</v>
      </c>
      <c r="K2766">
        <v>99</v>
      </c>
      <c r="L2766" t="s">
        <v>3999</v>
      </c>
    </row>
    <row r="2767" spans="1:12">
      <c r="A2767" s="15">
        <v>30105105</v>
      </c>
      <c r="B2767" t="s">
        <v>5450</v>
      </c>
      <c r="C2767" t="s">
        <v>5722</v>
      </c>
      <c r="D2767" t="s">
        <v>6312</v>
      </c>
      <c r="E2767" t="s">
        <v>6313</v>
      </c>
      <c r="F2767" t="s">
        <v>5453</v>
      </c>
      <c r="G2767" s="160" t="s">
        <v>3997</v>
      </c>
      <c r="H2767" t="s">
        <v>5454</v>
      </c>
      <c r="I2767" s="160" t="s">
        <v>4076</v>
      </c>
      <c r="J2767" t="s">
        <v>5743</v>
      </c>
      <c r="K2767">
        <v>99</v>
      </c>
      <c r="L2767" t="s">
        <v>3999</v>
      </c>
    </row>
    <row r="2768" spans="1:12">
      <c r="A2768" s="15">
        <v>30105108</v>
      </c>
      <c r="B2768" t="s">
        <v>5450</v>
      </c>
      <c r="C2768" t="s">
        <v>5722</v>
      </c>
      <c r="D2768" t="s">
        <v>6312</v>
      </c>
      <c r="E2768" t="s">
        <v>4021</v>
      </c>
      <c r="F2768" t="s">
        <v>5453</v>
      </c>
      <c r="G2768" s="160" t="s">
        <v>3997</v>
      </c>
      <c r="H2768" t="s">
        <v>5454</v>
      </c>
      <c r="I2768" s="160" t="s">
        <v>3997</v>
      </c>
      <c r="J2768" t="s">
        <v>5736</v>
      </c>
      <c r="K2768">
        <v>99</v>
      </c>
      <c r="L2768" t="s">
        <v>3999</v>
      </c>
    </row>
    <row r="2769" spans="1:12">
      <c r="A2769" s="15">
        <v>30105110</v>
      </c>
      <c r="B2769" t="s">
        <v>5450</v>
      </c>
      <c r="C2769" t="s">
        <v>5722</v>
      </c>
      <c r="D2769" t="s">
        <v>6312</v>
      </c>
      <c r="E2769" t="s">
        <v>6314</v>
      </c>
      <c r="F2769" t="s">
        <v>4073</v>
      </c>
      <c r="G2769" s="160" t="s">
        <v>3997</v>
      </c>
      <c r="H2769" t="s">
        <v>5454</v>
      </c>
      <c r="I2769" s="160" t="s">
        <v>3997</v>
      </c>
      <c r="J2769" t="s">
        <v>5736</v>
      </c>
      <c r="K2769">
        <v>99</v>
      </c>
      <c r="L2769" t="s">
        <v>3999</v>
      </c>
    </row>
    <row r="2770" spans="1:12">
      <c r="A2770" s="15">
        <v>30105112</v>
      </c>
      <c r="B2770" t="s">
        <v>5450</v>
      </c>
      <c r="C2770" t="s">
        <v>5722</v>
      </c>
      <c r="D2770" t="s">
        <v>6312</v>
      </c>
      <c r="E2770" t="s">
        <v>5214</v>
      </c>
      <c r="F2770" t="s">
        <v>5453</v>
      </c>
      <c r="G2770" s="160" t="s">
        <v>3997</v>
      </c>
      <c r="H2770" t="s">
        <v>5454</v>
      </c>
      <c r="I2770" s="160" t="s">
        <v>3997</v>
      </c>
      <c r="J2770" t="s">
        <v>5736</v>
      </c>
      <c r="K2770">
        <v>99</v>
      </c>
      <c r="L2770" t="s">
        <v>3999</v>
      </c>
    </row>
    <row r="2771" spans="1:12">
      <c r="A2771" s="15">
        <v>30105114</v>
      </c>
      <c r="B2771" t="s">
        <v>5450</v>
      </c>
      <c r="C2771" t="s">
        <v>5722</v>
      </c>
      <c r="D2771" t="s">
        <v>6312</v>
      </c>
      <c r="E2771" t="s">
        <v>6315</v>
      </c>
      <c r="F2771" t="s">
        <v>5453</v>
      </c>
      <c r="G2771" s="160" t="s">
        <v>3997</v>
      </c>
      <c r="H2771" t="s">
        <v>5454</v>
      </c>
      <c r="I2771" s="160" t="s">
        <v>3997</v>
      </c>
      <c r="J2771" t="s">
        <v>5736</v>
      </c>
      <c r="K2771">
        <v>99</v>
      </c>
      <c r="L2771" t="s">
        <v>3999</v>
      </c>
    </row>
    <row r="2772" spans="1:12">
      <c r="A2772" s="15">
        <v>30105116</v>
      </c>
      <c r="B2772" t="s">
        <v>5450</v>
      </c>
      <c r="C2772" t="s">
        <v>5722</v>
      </c>
      <c r="D2772" t="s">
        <v>6312</v>
      </c>
      <c r="E2772" t="s">
        <v>6316</v>
      </c>
      <c r="F2772" t="s">
        <v>5453</v>
      </c>
      <c r="G2772" s="160" t="s">
        <v>3997</v>
      </c>
      <c r="H2772" t="s">
        <v>5454</v>
      </c>
      <c r="I2772" s="160" t="s">
        <v>3997</v>
      </c>
      <c r="J2772" t="s">
        <v>5736</v>
      </c>
      <c r="K2772">
        <v>99</v>
      </c>
      <c r="L2772" t="s">
        <v>3999</v>
      </c>
    </row>
    <row r="2773" spans="1:12">
      <c r="A2773" s="15">
        <v>30105118</v>
      </c>
      <c r="B2773" t="s">
        <v>5450</v>
      </c>
      <c r="C2773" t="s">
        <v>5722</v>
      </c>
      <c r="D2773" t="s">
        <v>6312</v>
      </c>
      <c r="E2773" t="s">
        <v>6317</v>
      </c>
      <c r="F2773" t="s">
        <v>5453</v>
      </c>
      <c r="G2773" s="160" t="s">
        <v>3997</v>
      </c>
      <c r="H2773" t="s">
        <v>5454</v>
      </c>
      <c r="I2773" s="160" t="s">
        <v>3997</v>
      </c>
      <c r="J2773" t="s">
        <v>5736</v>
      </c>
      <c r="K2773">
        <v>99</v>
      </c>
      <c r="L2773" t="s">
        <v>3999</v>
      </c>
    </row>
    <row r="2774" spans="1:12">
      <c r="A2774" s="15">
        <v>30105120</v>
      </c>
      <c r="B2774" t="s">
        <v>5450</v>
      </c>
      <c r="C2774" t="s">
        <v>5722</v>
      </c>
      <c r="D2774" t="s">
        <v>6312</v>
      </c>
      <c r="E2774" t="s">
        <v>6318</v>
      </c>
      <c r="F2774" t="s">
        <v>5453</v>
      </c>
      <c r="G2774" s="160" t="s">
        <v>3997</v>
      </c>
      <c r="H2774" t="s">
        <v>5454</v>
      </c>
      <c r="I2774" s="160" t="s">
        <v>3997</v>
      </c>
      <c r="J2774" t="s">
        <v>5736</v>
      </c>
      <c r="K2774">
        <v>99</v>
      </c>
      <c r="L2774" t="s">
        <v>3999</v>
      </c>
    </row>
    <row r="2775" spans="1:12">
      <c r="A2775" s="15">
        <v>30105122</v>
      </c>
      <c r="B2775" t="s">
        <v>5450</v>
      </c>
      <c r="C2775" t="s">
        <v>5722</v>
      </c>
      <c r="D2775" t="s">
        <v>6312</v>
      </c>
      <c r="E2775" t="s">
        <v>6319</v>
      </c>
      <c r="F2775" t="s">
        <v>5453</v>
      </c>
      <c r="G2775" s="160" t="s">
        <v>3997</v>
      </c>
      <c r="H2775" t="s">
        <v>5454</v>
      </c>
      <c r="I2775" s="160" t="s">
        <v>3997</v>
      </c>
      <c r="J2775" t="s">
        <v>5736</v>
      </c>
      <c r="K2775">
        <v>99</v>
      </c>
      <c r="L2775" t="s">
        <v>3999</v>
      </c>
    </row>
    <row r="2776" spans="1:12">
      <c r="A2776" s="15">
        <v>30105124</v>
      </c>
      <c r="B2776" t="s">
        <v>5450</v>
      </c>
      <c r="C2776" t="s">
        <v>5722</v>
      </c>
      <c r="D2776" t="s">
        <v>6312</v>
      </c>
      <c r="E2776" t="s">
        <v>4383</v>
      </c>
      <c r="F2776" t="s">
        <v>5453</v>
      </c>
      <c r="G2776" s="160" t="s">
        <v>3997</v>
      </c>
      <c r="H2776" t="s">
        <v>5454</v>
      </c>
      <c r="I2776" s="160" t="s">
        <v>3997</v>
      </c>
      <c r="J2776" t="s">
        <v>5736</v>
      </c>
      <c r="K2776">
        <v>99</v>
      </c>
      <c r="L2776" t="s">
        <v>3999</v>
      </c>
    </row>
    <row r="2777" spans="1:12">
      <c r="A2777" s="15">
        <v>30105130</v>
      </c>
      <c r="B2777" t="s">
        <v>5450</v>
      </c>
      <c r="C2777" t="s">
        <v>5722</v>
      </c>
      <c r="D2777" t="s">
        <v>6312</v>
      </c>
      <c r="E2777" t="s">
        <v>6320</v>
      </c>
      <c r="F2777" t="s">
        <v>5453</v>
      </c>
      <c r="G2777" s="160" t="s">
        <v>3997</v>
      </c>
      <c r="H2777" t="s">
        <v>5454</v>
      </c>
      <c r="I2777" s="160" t="s">
        <v>4076</v>
      </c>
      <c r="J2777" t="s">
        <v>5743</v>
      </c>
      <c r="K2777">
        <v>99</v>
      </c>
      <c r="L2777" t="s">
        <v>3999</v>
      </c>
    </row>
    <row r="2778" spans="1:12">
      <c r="A2778" s="15">
        <v>30105201</v>
      </c>
      <c r="B2778" t="s">
        <v>5450</v>
      </c>
      <c r="C2778" t="s">
        <v>5722</v>
      </c>
      <c r="D2778" t="s">
        <v>6321</v>
      </c>
      <c r="E2778" t="s">
        <v>6322</v>
      </c>
      <c r="F2778" t="s">
        <v>5453</v>
      </c>
      <c r="G2778" s="160" t="s">
        <v>3997</v>
      </c>
      <c r="H2778" t="s">
        <v>5454</v>
      </c>
      <c r="I2778" s="160" t="s">
        <v>3997</v>
      </c>
      <c r="J2778" t="s">
        <v>5736</v>
      </c>
      <c r="K2778">
        <v>99</v>
      </c>
      <c r="L2778" t="s">
        <v>3999</v>
      </c>
    </row>
    <row r="2779" spans="1:12">
      <c r="A2779" s="15">
        <v>30105205</v>
      </c>
      <c r="B2779" t="s">
        <v>5450</v>
      </c>
      <c r="C2779" t="s">
        <v>5722</v>
      </c>
      <c r="D2779" t="s">
        <v>6321</v>
      </c>
      <c r="E2779" t="s">
        <v>6323</v>
      </c>
      <c r="F2779" t="s">
        <v>5453</v>
      </c>
      <c r="G2779" s="160" t="s">
        <v>3997</v>
      </c>
      <c r="H2779" t="s">
        <v>5454</v>
      </c>
      <c r="I2779" s="160" t="s">
        <v>3997</v>
      </c>
      <c r="J2779" t="s">
        <v>5736</v>
      </c>
      <c r="K2779">
        <v>99</v>
      </c>
      <c r="L2779" t="s">
        <v>3999</v>
      </c>
    </row>
    <row r="2780" spans="1:12">
      <c r="A2780" s="15">
        <v>30105210</v>
      </c>
      <c r="B2780" t="s">
        <v>5450</v>
      </c>
      <c r="C2780" t="s">
        <v>5722</v>
      </c>
      <c r="D2780" t="s">
        <v>6321</v>
      </c>
      <c r="E2780" t="s">
        <v>6324</v>
      </c>
      <c r="F2780" t="s">
        <v>5453</v>
      </c>
      <c r="G2780" s="160" t="s">
        <v>3997</v>
      </c>
      <c r="H2780" t="s">
        <v>5454</v>
      </c>
      <c r="I2780" s="160" t="s">
        <v>3997</v>
      </c>
      <c r="J2780" t="s">
        <v>5736</v>
      </c>
      <c r="K2780">
        <v>99</v>
      </c>
      <c r="L2780" t="s">
        <v>3999</v>
      </c>
    </row>
    <row r="2781" spans="1:12">
      <c r="A2781" s="15">
        <v>30105211</v>
      </c>
      <c r="B2781" t="s">
        <v>5450</v>
      </c>
      <c r="C2781" t="s">
        <v>5722</v>
      </c>
      <c r="D2781" t="s">
        <v>6321</v>
      </c>
      <c r="E2781" t="s">
        <v>6325</v>
      </c>
      <c r="F2781" t="s">
        <v>5453</v>
      </c>
      <c r="G2781" s="160" t="s">
        <v>4076</v>
      </c>
      <c r="H2781" t="s">
        <v>4330</v>
      </c>
      <c r="I2781" s="160" t="s">
        <v>4007</v>
      </c>
      <c r="J2781" t="s">
        <v>5471</v>
      </c>
      <c r="K2781">
        <v>99</v>
      </c>
      <c r="L2781" t="s">
        <v>3999</v>
      </c>
    </row>
    <row r="2782" spans="1:12">
      <c r="A2782" s="15">
        <v>30105212</v>
      </c>
      <c r="B2782" t="s">
        <v>5450</v>
      </c>
      <c r="C2782" t="s">
        <v>5722</v>
      </c>
      <c r="D2782" t="s">
        <v>6321</v>
      </c>
      <c r="E2782" t="s">
        <v>6326</v>
      </c>
      <c r="F2782" t="s">
        <v>5453</v>
      </c>
      <c r="G2782" s="160" t="s">
        <v>4076</v>
      </c>
      <c r="H2782" t="s">
        <v>4330</v>
      </c>
      <c r="I2782" s="160" t="s">
        <v>4007</v>
      </c>
      <c r="J2782" t="s">
        <v>5471</v>
      </c>
      <c r="K2782">
        <v>99</v>
      </c>
      <c r="L2782" t="s">
        <v>3999</v>
      </c>
    </row>
    <row r="2783" spans="1:12">
      <c r="A2783" s="15">
        <v>30105215</v>
      </c>
      <c r="B2783" t="s">
        <v>5450</v>
      </c>
      <c r="C2783" t="s">
        <v>5722</v>
      </c>
      <c r="D2783" t="s">
        <v>6321</v>
      </c>
      <c r="E2783" t="s">
        <v>5214</v>
      </c>
      <c r="F2783" t="s">
        <v>5453</v>
      </c>
      <c r="G2783" s="160" t="s">
        <v>4076</v>
      </c>
      <c r="H2783" t="s">
        <v>4330</v>
      </c>
      <c r="I2783" s="160" t="s">
        <v>4007</v>
      </c>
      <c r="J2783" t="s">
        <v>5471</v>
      </c>
      <c r="K2783">
        <v>99</v>
      </c>
      <c r="L2783" t="s">
        <v>3999</v>
      </c>
    </row>
    <row r="2784" spans="1:12">
      <c r="A2784" s="15">
        <v>30105220</v>
      </c>
      <c r="B2784" t="s">
        <v>5450</v>
      </c>
      <c r="C2784" t="s">
        <v>5722</v>
      </c>
      <c r="D2784" t="s">
        <v>6321</v>
      </c>
      <c r="E2784" t="s">
        <v>6327</v>
      </c>
      <c r="F2784" t="s">
        <v>5453</v>
      </c>
      <c r="G2784" s="160" t="s">
        <v>4076</v>
      </c>
      <c r="H2784" t="s">
        <v>4330</v>
      </c>
      <c r="I2784" s="160" t="s">
        <v>4007</v>
      </c>
      <c r="J2784" t="s">
        <v>5471</v>
      </c>
      <c r="K2784">
        <v>99</v>
      </c>
      <c r="L2784" t="s">
        <v>3999</v>
      </c>
    </row>
    <row r="2785" spans="1:12">
      <c r="A2785" s="15">
        <v>30105221</v>
      </c>
      <c r="B2785" t="s">
        <v>5450</v>
      </c>
      <c r="C2785" t="s">
        <v>5722</v>
      </c>
      <c r="D2785" t="s">
        <v>6321</v>
      </c>
      <c r="E2785" t="s">
        <v>6328</v>
      </c>
      <c r="F2785" t="s">
        <v>5453</v>
      </c>
      <c r="G2785" s="160" t="s">
        <v>4076</v>
      </c>
      <c r="H2785" t="s">
        <v>4330</v>
      </c>
      <c r="I2785" s="160" t="s">
        <v>4007</v>
      </c>
      <c r="J2785" t="s">
        <v>5471</v>
      </c>
      <c r="K2785">
        <v>99</v>
      </c>
      <c r="L2785" t="s">
        <v>3999</v>
      </c>
    </row>
    <row r="2786" spans="1:12">
      <c r="A2786" s="15">
        <v>30105222</v>
      </c>
      <c r="B2786" t="s">
        <v>5450</v>
      </c>
      <c r="C2786" t="s">
        <v>5722</v>
      </c>
      <c r="D2786" t="s">
        <v>6321</v>
      </c>
      <c r="E2786" t="s">
        <v>6329</v>
      </c>
      <c r="F2786" t="s">
        <v>5453</v>
      </c>
      <c r="G2786" s="160" t="s">
        <v>4076</v>
      </c>
      <c r="H2786" t="s">
        <v>4330</v>
      </c>
      <c r="I2786" s="160" t="s">
        <v>4007</v>
      </c>
      <c r="J2786" t="s">
        <v>5471</v>
      </c>
      <c r="K2786">
        <v>99</v>
      </c>
      <c r="L2786" t="s">
        <v>3999</v>
      </c>
    </row>
    <row r="2787" spans="1:12">
      <c r="A2787" s="15">
        <v>30105230</v>
      </c>
      <c r="B2787" t="s">
        <v>5450</v>
      </c>
      <c r="C2787" t="s">
        <v>5722</v>
      </c>
      <c r="D2787" t="s">
        <v>6321</v>
      </c>
      <c r="E2787" t="s">
        <v>6330</v>
      </c>
      <c r="F2787" t="s">
        <v>5453</v>
      </c>
      <c r="G2787" s="160" t="s">
        <v>4076</v>
      </c>
      <c r="H2787" t="s">
        <v>4330</v>
      </c>
      <c r="I2787" s="160" t="s">
        <v>4007</v>
      </c>
      <c r="J2787" t="s">
        <v>5471</v>
      </c>
      <c r="K2787">
        <v>99</v>
      </c>
      <c r="L2787" t="s">
        <v>3999</v>
      </c>
    </row>
    <row r="2788" spans="1:12">
      <c r="A2788" s="15">
        <v>30105235</v>
      </c>
      <c r="B2788" t="s">
        <v>5450</v>
      </c>
      <c r="C2788" t="s">
        <v>5722</v>
      </c>
      <c r="D2788" t="s">
        <v>6321</v>
      </c>
      <c r="E2788" t="s">
        <v>4383</v>
      </c>
      <c r="F2788" t="s">
        <v>5453</v>
      </c>
      <c r="G2788" s="160" t="s">
        <v>4076</v>
      </c>
      <c r="H2788" t="s">
        <v>4330</v>
      </c>
      <c r="I2788" s="160" t="s">
        <v>4007</v>
      </c>
      <c r="J2788" t="s">
        <v>5471</v>
      </c>
      <c r="K2788">
        <v>99</v>
      </c>
      <c r="L2788" t="s">
        <v>3999</v>
      </c>
    </row>
    <row r="2789" spans="1:12">
      <c r="A2789" s="15">
        <v>30105240</v>
      </c>
      <c r="B2789" t="s">
        <v>5450</v>
      </c>
      <c r="C2789" t="s">
        <v>5722</v>
      </c>
      <c r="D2789" t="s">
        <v>6321</v>
      </c>
      <c r="E2789" t="s">
        <v>6331</v>
      </c>
      <c r="F2789" t="s">
        <v>4073</v>
      </c>
      <c r="G2789" s="160" t="s">
        <v>4074</v>
      </c>
      <c r="H2789" t="s">
        <v>4075</v>
      </c>
      <c r="I2789" s="160" t="s">
        <v>4076</v>
      </c>
      <c r="J2789" t="s">
        <v>4077</v>
      </c>
      <c r="K2789">
        <v>99</v>
      </c>
      <c r="L2789" t="s">
        <v>3999</v>
      </c>
    </row>
    <row r="2790" spans="1:12">
      <c r="A2790" s="15">
        <v>30105300</v>
      </c>
      <c r="B2790" t="s">
        <v>5450</v>
      </c>
      <c r="C2790" t="s">
        <v>5722</v>
      </c>
      <c r="D2790" t="s">
        <v>6332</v>
      </c>
      <c r="E2790" t="s">
        <v>5724</v>
      </c>
      <c r="F2790" t="s">
        <v>5453</v>
      </c>
      <c r="G2790" s="160" t="s">
        <v>3997</v>
      </c>
      <c r="H2790" t="s">
        <v>5454</v>
      </c>
      <c r="I2790" s="160" t="s">
        <v>3995</v>
      </c>
      <c r="J2790" t="s">
        <v>5461</v>
      </c>
      <c r="K2790">
        <v>99</v>
      </c>
      <c r="L2790" t="s">
        <v>3999</v>
      </c>
    </row>
    <row r="2791" spans="1:12">
      <c r="A2791" s="15">
        <v>30105301</v>
      </c>
      <c r="B2791" t="s">
        <v>5450</v>
      </c>
      <c r="C2791" t="s">
        <v>5722</v>
      </c>
      <c r="D2791" t="s">
        <v>6332</v>
      </c>
      <c r="E2791" t="s">
        <v>6297</v>
      </c>
      <c r="F2791" t="s">
        <v>5453</v>
      </c>
      <c r="G2791" s="160" t="s">
        <v>3997</v>
      </c>
      <c r="H2791" t="s">
        <v>5454</v>
      </c>
      <c r="I2791" s="160" t="s">
        <v>3995</v>
      </c>
      <c r="J2791" t="s">
        <v>5461</v>
      </c>
      <c r="K2791">
        <v>99</v>
      </c>
      <c r="L2791" t="s">
        <v>3999</v>
      </c>
    </row>
    <row r="2792" spans="1:12">
      <c r="A2792" s="15">
        <v>30105302</v>
      </c>
      <c r="B2792" t="s">
        <v>5450</v>
      </c>
      <c r="C2792" t="s">
        <v>5722</v>
      </c>
      <c r="D2792" t="s">
        <v>6332</v>
      </c>
      <c r="E2792" t="s">
        <v>6298</v>
      </c>
      <c r="F2792" t="s">
        <v>5453</v>
      </c>
      <c r="G2792" s="160" t="s">
        <v>3997</v>
      </c>
      <c r="H2792" t="s">
        <v>5454</v>
      </c>
      <c r="I2792" s="160" t="s">
        <v>3995</v>
      </c>
      <c r="J2792" t="s">
        <v>5461</v>
      </c>
      <c r="K2792">
        <v>99</v>
      </c>
      <c r="L2792" t="s">
        <v>3999</v>
      </c>
    </row>
    <row r="2793" spans="1:12">
      <c r="A2793" s="15">
        <v>30105303</v>
      </c>
      <c r="B2793" t="s">
        <v>5450</v>
      </c>
      <c r="C2793" t="s">
        <v>5722</v>
      </c>
      <c r="D2793" t="s">
        <v>6332</v>
      </c>
      <c r="E2793" t="s">
        <v>6299</v>
      </c>
      <c r="F2793" t="s">
        <v>5453</v>
      </c>
      <c r="G2793" s="160" t="s">
        <v>3997</v>
      </c>
      <c r="H2793" t="s">
        <v>5454</v>
      </c>
      <c r="I2793" s="160" t="s">
        <v>3995</v>
      </c>
      <c r="J2793" t="s">
        <v>5461</v>
      </c>
      <c r="K2793">
        <v>99</v>
      </c>
      <c r="L2793" t="s">
        <v>3999</v>
      </c>
    </row>
    <row r="2794" spans="1:12">
      <c r="A2794" s="15">
        <v>30105304</v>
      </c>
      <c r="B2794" t="s">
        <v>5450</v>
      </c>
      <c r="C2794" t="s">
        <v>5722</v>
      </c>
      <c r="D2794" t="s">
        <v>6332</v>
      </c>
      <c r="E2794" t="s">
        <v>6300</v>
      </c>
      <c r="F2794" t="s">
        <v>5453</v>
      </c>
      <c r="G2794" s="160" t="s">
        <v>3997</v>
      </c>
      <c r="H2794" t="s">
        <v>5454</v>
      </c>
      <c r="I2794" s="160" t="s">
        <v>3995</v>
      </c>
      <c r="J2794" t="s">
        <v>5461</v>
      </c>
      <c r="K2794">
        <v>99</v>
      </c>
      <c r="L2794" t="s">
        <v>3999</v>
      </c>
    </row>
    <row r="2795" spans="1:12">
      <c r="A2795" s="15">
        <v>30105305</v>
      </c>
      <c r="B2795" t="s">
        <v>5450</v>
      </c>
      <c r="C2795" t="s">
        <v>5722</v>
      </c>
      <c r="D2795" t="s">
        <v>6332</v>
      </c>
      <c r="E2795" t="s">
        <v>6203</v>
      </c>
      <c r="F2795" t="s">
        <v>5453</v>
      </c>
      <c r="G2795" s="160" t="s">
        <v>3997</v>
      </c>
      <c r="H2795" t="s">
        <v>5454</v>
      </c>
      <c r="I2795" s="160" t="s">
        <v>3995</v>
      </c>
      <c r="J2795" t="s">
        <v>5461</v>
      </c>
      <c r="K2795">
        <v>99</v>
      </c>
      <c r="L2795" t="s">
        <v>3999</v>
      </c>
    </row>
    <row r="2796" spans="1:12">
      <c r="A2796" s="15">
        <v>30105306</v>
      </c>
      <c r="B2796" t="s">
        <v>5450</v>
      </c>
      <c r="C2796" t="s">
        <v>5722</v>
      </c>
      <c r="D2796" t="s">
        <v>6332</v>
      </c>
      <c r="E2796" t="s">
        <v>6210</v>
      </c>
      <c r="F2796" t="s">
        <v>5453</v>
      </c>
      <c r="G2796" s="160" t="s">
        <v>3997</v>
      </c>
      <c r="H2796" t="s">
        <v>5454</v>
      </c>
      <c r="I2796" s="160" t="s">
        <v>3995</v>
      </c>
      <c r="J2796" t="s">
        <v>5461</v>
      </c>
      <c r="K2796">
        <v>99</v>
      </c>
      <c r="L2796" t="s">
        <v>3999</v>
      </c>
    </row>
    <row r="2797" spans="1:12">
      <c r="A2797" s="15">
        <v>30105307</v>
      </c>
      <c r="B2797" t="s">
        <v>5450</v>
      </c>
      <c r="C2797" t="s">
        <v>5722</v>
      </c>
      <c r="D2797" t="s">
        <v>6332</v>
      </c>
      <c r="E2797" t="s">
        <v>6301</v>
      </c>
      <c r="F2797" t="s">
        <v>5453</v>
      </c>
      <c r="G2797" s="160" t="s">
        <v>3997</v>
      </c>
      <c r="H2797" t="s">
        <v>5454</v>
      </c>
      <c r="I2797" s="160" t="s">
        <v>3995</v>
      </c>
      <c r="J2797" t="s">
        <v>5461</v>
      </c>
      <c r="K2797">
        <v>99</v>
      </c>
      <c r="L2797" t="s">
        <v>3999</v>
      </c>
    </row>
    <row r="2798" spans="1:12">
      <c r="A2798" s="15">
        <v>30105308</v>
      </c>
      <c r="B2798" t="s">
        <v>5450</v>
      </c>
      <c r="C2798" t="s">
        <v>5722</v>
      </c>
      <c r="D2798" t="s">
        <v>6332</v>
      </c>
      <c r="E2798" t="s">
        <v>6302</v>
      </c>
      <c r="F2798" t="s">
        <v>5453</v>
      </c>
      <c r="G2798" s="160" t="s">
        <v>3997</v>
      </c>
      <c r="H2798" t="s">
        <v>5454</v>
      </c>
      <c r="I2798" s="160" t="s">
        <v>3995</v>
      </c>
      <c r="J2798" t="s">
        <v>5461</v>
      </c>
      <c r="K2798">
        <v>99</v>
      </c>
      <c r="L2798" t="s">
        <v>3999</v>
      </c>
    </row>
    <row r="2799" spans="1:12">
      <c r="A2799" s="15">
        <v>30105309</v>
      </c>
      <c r="B2799" t="s">
        <v>5450</v>
      </c>
      <c r="C2799" t="s">
        <v>5722</v>
      </c>
      <c r="D2799" t="s">
        <v>6332</v>
      </c>
      <c r="E2799" t="s">
        <v>5214</v>
      </c>
      <c r="F2799" t="s">
        <v>5453</v>
      </c>
      <c r="G2799" s="160" t="s">
        <v>3997</v>
      </c>
      <c r="H2799" t="s">
        <v>5454</v>
      </c>
      <c r="I2799" s="160" t="s">
        <v>3995</v>
      </c>
      <c r="J2799" t="s">
        <v>5461</v>
      </c>
      <c r="K2799">
        <v>99</v>
      </c>
      <c r="L2799" t="s">
        <v>3999</v>
      </c>
    </row>
    <row r="2800" spans="1:12">
      <c r="A2800" s="15">
        <v>30105310</v>
      </c>
      <c r="B2800" t="s">
        <v>5450</v>
      </c>
      <c r="C2800" t="s">
        <v>5722</v>
      </c>
      <c r="D2800" t="s">
        <v>6332</v>
      </c>
      <c r="E2800" t="s">
        <v>6204</v>
      </c>
      <c r="F2800" t="s">
        <v>5453</v>
      </c>
      <c r="G2800" s="160" t="s">
        <v>3997</v>
      </c>
      <c r="H2800" t="s">
        <v>5454</v>
      </c>
      <c r="I2800" s="160" t="s">
        <v>3995</v>
      </c>
      <c r="J2800" t="s">
        <v>5461</v>
      </c>
      <c r="K2800">
        <v>99</v>
      </c>
      <c r="L2800" t="s">
        <v>3999</v>
      </c>
    </row>
    <row r="2801" spans="1:12">
      <c r="A2801" s="15">
        <v>30105311</v>
      </c>
      <c r="B2801" t="s">
        <v>5450</v>
      </c>
      <c r="C2801" t="s">
        <v>5722</v>
      </c>
      <c r="D2801" t="s">
        <v>6332</v>
      </c>
      <c r="E2801" t="s">
        <v>6128</v>
      </c>
      <c r="F2801" t="s">
        <v>5453</v>
      </c>
      <c r="G2801">
        <v>10</v>
      </c>
      <c r="H2801" t="s">
        <v>4358</v>
      </c>
      <c r="I2801" s="160" t="s">
        <v>3997</v>
      </c>
      <c r="J2801" t="s">
        <v>4394</v>
      </c>
      <c r="K2801">
        <v>99</v>
      </c>
      <c r="L2801" t="s">
        <v>3999</v>
      </c>
    </row>
    <row r="2802" spans="1:12">
      <c r="A2802" s="15">
        <v>30105312</v>
      </c>
      <c r="B2802" t="s">
        <v>5450</v>
      </c>
      <c r="C2802" t="s">
        <v>5722</v>
      </c>
      <c r="D2802" t="s">
        <v>6332</v>
      </c>
      <c r="E2802" t="s">
        <v>6333</v>
      </c>
      <c r="F2802" t="s">
        <v>5453</v>
      </c>
      <c r="G2802" s="160" t="s">
        <v>3997</v>
      </c>
      <c r="H2802" t="s">
        <v>5454</v>
      </c>
      <c r="I2802" s="160" t="s">
        <v>3995</v>
      </c>
      <c r="J2802" t="s">
        <v>5461</v>
      </c>
      <c r="K2802" s="160" t="s">
        <v>4198</v>
      </c>
      <c r="L2802" t="s">
        <v>6304</v>
      </c>
    </row>
    <row r="2803" spans="1:12">
      <c r="A2803" s="15">
        <v>30105313</v>
      </c>
      <c r="B2803" t="s">
        <v>5450</v>
      </c>
      <c r="C2803" t="s">
        <v>5722</v>
      </c>
      <c r="D2803" t="s">
        <v>6332</v>
      </c>
      <c r="E2803" t="s">
        <v>6305</v>
      </c>
      <c r="F2803" t="s">
        <v>5453</v>
      </c>
      <c r="G2803" s="160" t="s">
        <v>3997</v>
      </c>
      <c r="H2803" t="s">
        <v>5454</v>
      </c>
      <c r="I2803" s="160" t="s">
        <v>3995</v>
      </c>
      <c r="J2803" t="s">
        <v>5461</v>
      </c>
      <c r="K2803" s="160" t="s">
        <v>4198</v>
      </c>
      <c r="L2803" t="s">
        <v>6304</v>
      </c>
    </row>
    <row r="2804" spans="1:12">
      <c r="A2804" s="15">
        <v>30105314</v>
      </c>
      <c r="B2804" t="s">
        <v>5450</v>
      </c>
      <c r="C2804" t="s">
        <v>5722</v>
      </c>
      <c r="D2804" t="s">
        <v>6332</v>
      </c>
      <c r="E2804" t="s">
        <v>6306</v>
      </c>
      <c r="F2804" t="s">
        <v>5453</v>
      </c>
      <c r="G2804" s="160" t="s">
        <v>3997</v>
      </c>
      <c r="H2804" t="s">
        <v>5454</v>
      </c>
      <c r="I2804" s="160" t="s">
        <v>3995</v>
      </c>
      <c r="J2804" t="s">
        <v>5461</v>
      </c>
      <c r="K2804" s="160" t="s">
        <v>4198</v>
      </c>
      <c r="L2804" t="s">
        <v>6304</v>
      </c>
    </row>
    <row r="2805" spans="1:12">
      <c r="A2805" s="15">
        <v>30105315</v>
      </c>
      <c r="B2805" t="s">
        <v>5450</v>
      </c>
      <c r="C2805" t="s">
        <v>5722</v>
      </c>
      <c r="D2805" t="s">
        <v>6332</v>
      </c>
      <c r="E2805" t="s">
        <v>6307</v>
      </c>
      <c r="F2805" t="s">
        <v>5453</v>
      </c>
      <c r="G2805" s="160" t="s">
        <v>3997</v>
      </c>
      <c r="H2805" t="s">
        <v>5454</v>
      </c>
      <c r="I2805" s="160" t="s">
        <v>3995</v>
      </c>
      <c r="J2805" t="s">
        <v>5461</v>
      </c>
      <c r="K2805" s="160" t="s">
        <v>4198</v>
      </c>
      <c r="L2805" t="s">
        <v>6304</v>
      </c>
    </row>
    <row r="2806" spans="1:12">
      <c r="A2806" s="15">
        <v>30105316</v>
      </c>
      <c r="B2806" t="s">
        <v>5450</v>
      </c>
      <c r="C2806" t="s">
        <v>5722</v>
      </c>
      <c r="D2806" t="s">
        <v>6332</v>
      </c>
      <c r="E2806" t="s">
        <v>6097</v>
      </c>
      <c r="F2806" t="s">
        <v>5453</v>
      </c>
      <c r="G2806" s="160" t="s">
        <v>3997</v>
      </c>
      <c r="H2806" t="s">
        <v>5454</v>
      </c>
      <c r="I2806" s="160" t="s">
        <v>3995</v>
      </c>
      <c r="J2806" t="s">
        <v>5461</v>
      </c>
      <c r="K2806">
        <v>99</v>
      </c>
      <c r="L2806" t="s">
        <v>3999</v>
      </c>
    </row>
    <row r="2807" spans="1:12">
      <c r="A2807" s="15">
        <v>30105317</v>
      </c>
      <c r="B2807" t="s">
        <v>5450</v>
      </c>
      <c r="C2807" t="s">
        <v>5722</v>
      </c>
      <c r="D2807" t="s">
        <v>6332</v>
      </c>
      <c r="E2807" t="s">
        <v>5843</v>
      </c>
      <c r="F2807" t="s">
        <v>5453</v>
      </c>
      <c r="G2807" s="160" t="s">
        <v>3997</v>
      </c>
      <c r="H2807" t="s">
        <v>5454</v>
      </c>
      <c r="I2807" s="160" t="s">
        <v>3995</v>
      </c>
      <c r="J2807" t="s">
        <v>5461</v>
      </c>
      <c r="K2807">
        <v>99</v>
      </c>
      <c r="L2807" t="s">
        <v>3999</v>
      </c>
    </row>
    <row r="2808" spans="1:12">
      <c r="A2808" s="15">
        <v>30105318</v>
      </c>
      <c r="B2808" t="s">
        <v>5450</v>
      </c>
      <c r="C2808" t="s">
        <v>5722</v>
      </c>
      <c r="D2808" t="s">
        <v>6332</v>
      </c>
      <c r="E2808" t="s">
        <v>6200</v>
      </c>
      <c r="F2808" t="s">
        <v>5453</v>
      </c>
      <c r="G2808" s="160" t="s">
        <v>3997</v>
      </c>
      <c r="H2808" t="s">
        <v>5454</v>
      </c>
      <c r="I2808" s="160" t="s">
        <v>3995</v>
      </c>
      <c r="J2808" t="s">
        <v>5461</v>
      </c>
      <c r="K2808">
        <v>99</v>
      </c>
      <c r="L2808" t="s">
        <v>3999</v>
      </c>
    </row>
    <row r="2809" spans="1:12">
      <c r="A2809" s="15">
        <v>30105319</v>
      </c>
      <c r="B2809" t="s">
        <v>5450</v>
      </c>
      <c r="C2809" t="s">
        <v>5722</v>
      </c>
      <c r="D2809" t="s">
        <v>6332</v>
      </c>
      <c r="E2809" t="s">
        <v>4080</v>
      </c>
      <c r="F2809" t="s">
        <v>5453</v>
      </c>
      <c r="G2809" s="160" t="s">
        <v>3997</v>
      </c>
      <c r="H2809" t="s">
        <v>5454</v>
      </c>
      <c r="I2809" s="160" t="s">
        <v>3995</v>
      </c>
      <c r="J2809" t="s">
        <v>5461</v>
      </c>
      <c r="K2809">
        <v>99</v>
      </c>
      <c r="L2809" t="s">
        <v>3999</v>
      </c>
    </row>
    <row r="2810" spans="1:12">
      <c r="A2810" s="15">
        <v>30105400</v>
      </c>
      <c r="B2810" t="s">
        <v>5450</v>
      </c>
      <c r="C2810" t="s">
        <v>5722</v>
      </c>
      <c r="D2810" t="s">
        <v>6334</v>
      </c>
      <c r="E2810" t="s">
        <v>5724</v>
      </c>
      <c r="F2810" t="s">
        <v>5453</v>
      </c>
      <c r="G2810" s="160" t="s">
        <v>3997</v>
      </c>
      <c r="H2810" t="s">
        <v>5454</v>
      </c>
      <c r="I2810" s="160" t="s">
        <v>3995</v>
      </c>
      <c r="J2810" t="s">
        <v>5461</v>
      </c>
      <c r="K2810">
        <v>99</v>
      </c>
      <c r="L2810" t="s">
        <v>3999</v>
      </c>
    </row>
    <row r="2811" spans="1:12">
      <c r="A2811" s="15">
        <v>30105401</v>
      </c>
      <c r="B2811" t="s">
        <v>5450</v>
      </c>
      <c r="C2811" t="s">
        <v>5722</v>
      </c>
      <c r="D2811" t="s">
        <v>6334</v>
      </c>
      <c r="E2811" t="s">
        <v>6297</v>
      </c>
      <c r="F2811" t="s">
        <v>5453</v>
      </c>
      <c r="G2811" s="160" t="s">
        <v>3997</v>
      </c>
      <c r="H2811" t="s">
        <v>5454</v>
      </c>
      <c r="I2811" s="160" t="s">
        <v>3995</v>
      </c>
      <c r="J2811" t="s">
        <v>5461</v>
      </c>
      <c r="K2811">
        <v>99</v>
      </c>
      <c r="L2811" t="s">
        <v>3999</v>
      </c>
    </row>
    <row r="2812" spans="1:12">
      <c r="A2812" s="15">
        <v>30105402</v>
      </c>
      <c r="B2812" t="s">
        <v>5450</v>
      </c>
      <c r="C2812" t="s">
        <v>5722</v>
      </c>
      <c r="D2812" t="s">
        <v>6334</v>
      </c>
      <c r="E2812" t="s">
        <v>6298</v>
      </c>
      <c r="F2812" t="s">
        <v>5453</v>
      </c>
      <c r="G2812" s="160" t="s">
        <v>3997</v>
      </c>
      <c r="H2812" t="s">
        <v>5454</v>
      </c>
      <c r="I2812" s="160" t="s">
        <v>3995</v>
      </c>
      <c r="J2812" t="s">
        <v>5461</v>
      </c>
      <c r="K2812">
        <v>99</v>
      </c>
      <c r="L2812" t="s">
        <v>3999</v>
      </c>
    </row>
    <row r="2813" spans="1:12">
      <c r="A2813" s="15">
        <v>30105403</v>
      </c>
      <c r="B2813" t="s">
        <v>5450</v>
      </c>
      <c r="C2813" t="s">
        <v>5722</v>
      </c>
      <c r="D2813" t="s">
        <v>6334</v>
      </c>
      <c r="E2813" t="s">
        <v>6299</v>
      </c>
      <c r="F2813" t="s">
        <v>5453</v>
      </c>
      <c r="G2813" s="160" t="s">
        <v>3997</v>
      </c>
      <c r="H2813" t="s">
        <v>5454</v>
      </c>
      <c r="I2813" s="160" t="s">
        <v>3995</v>
      </c>
      <c r="J2813" t="s">
        <v>5461</v>
      </c>
      <c r="K2813">
        <v>99</v>
      </c>
      <c r="L2813" t="s">
        <v>3999</v>
      </c>
    </row>
    <row r="2814" spans="1:12">
      <c r="A2814" s="15">
        <v>30105404</v>
      </c>
      <c r="B2814" t="s">
        <v>5450</v>
      </c>
      <c r="C2814" t="s">
        <v>5722</v>
      </c>
      <c r="D2814" t="s">
        <v>6334</v>
      </c>
      <c r="E2814" t="s">
        <v>6300</v>
      </c>
      <c r="F2814" t="s">
        <v>5453</v>
      </c>
      <c r="G2814" s="160" t="s">
        <v>3997</v>
      </c>
      <c r="H2814" t="s">
        <v>5454</v>
      </c>
      <c r="I2814" s="160" t="s">
        <v>3995</v>
      </c>
      <c r="J2814" t="s">
        <v>5461</v>
      </c>
      <c r="K2814">
        <v>99</v>
      </c>
      <c r="L2814" t="s">
        <v>3999</v>
      </c>
    </row>
    <row r="2815" spans="1:12">
      <c r="A2815" s="15">
        <v>30105405</v>
      </c>
      <c r="B2815" t="s">
        <v>5450</v>
      </c>
      <c r="C2815" t="s">
        <v>5722</v>
      </c>
      <c r="D2815" t="s">
        <v>6334</v>
      </c>
      <c r="E2815" t="s">
        <v>6203</v>
      </c>
      <c r="F2815" t="s">
        <v>5453</v>
      </c>
      <c r="G2815" s="160" t="s">
        <v>3997</v>
      </c>
      <c r="H2815" t="s">
        <v>5454</v>
      </c>
      <c r="I2815" s="160" t="s">
        <v>3995</v>
      </c>
      <c r="J2815" t="s">
        <v>5461</v>
      </c>
      <c r="K2815">
        <v>99</v>
      </c>
      <c r="L2815" t="s">
        <v>3999</v>
      </c>
    </row>
    <row r="2816" spans="1:12">
      <c r="A2816" s="15">
        <v>30105406</v>
      </c>
      <c r="B2816" t="s">
        <v>5450</v>
      </c>
      <c r="C2816" t="s">
        <v>5722</v>
      </c>
      <c r="D2816" t="s">
        <v>6334</v>
      </c>
      <c r="E2816" t="s">
        <v>6210</v>
      </c>
      <c r="F2816" t="s">
        <v>5453</v>
      </c>
      <c r="G2816" s="160" t="s">
        <v>3997</v>
      </c>
      <c r="H2816" t="s">
        <v>5454</v>
      </c>
      <c r="I2816" s="160" t="s">
        <v>3995</v>
      </c>
      <c r="J2816" t="s">
        <v>5461</v>
      </c>
      <c r="K2816">
        <v>99</v>
      </c>
      <c r="L2816" t="s">
        <v>3999</v>
      </c>
    </row>
    <row r="2817" spans="1:12">
      <c r="A2817" s="15">
        <v>30105407</v>
      </c>
      <c r="B2817" t="s">
        <v>5450</v>
      </c>
      <c r="C2817" t="s">
        <v>5722</v>
      </c>
      <c r="D2817" t="s">
        <v>6334</v>
      </c>
      <c r="E2817" t="s">
        <v>6301</v>
      </c>
      <c r="F2817" t="s">
        <v>5453</v>
      </c>
      <c r="G2817" s="160" t="s">
        <v>3997</v>
      </c>
      <c r="H2817" t="s">
        <v>5454</v>
      </c>
      <c r="I2817" s="160" t="s">
        <v>3995</v>
      </c>
      <c r="J2817" t="s">
        <v>5461</v>
      </c>
      <c r="K2817">
        <v>99</v>
      </c>
      <c r="L2817" t="s">
        <v>3999</v>
      </c>
    </row>
    <row r="2818" spans="1:12">
      <c r="A2818" s="15">
        <v>30105408</v>
      </c>
      <c r="B2818" t="s">
        <v>5450</v>
      </c>
      <c r="C2818" t="s">
        <v>5722</v>
      </c>
      <c r="D2818" t="s">
        <v>6334</v>
      </c>
      <c r="E2818" t="s">
        <v>6302</v>
      </c>
      <c r="F2818" t="s">
        <v>5453</v>
      </c>
      <c r="G2818" s="160" t="s">
        <v>3997</v>
      </c>
      <c r="H2818" t="s">
        <v>5454</v>
      </c>
      <c r="I2818" s="160" t="s">
        <v>3995</v>
      </c>
      <c r="J2818" t="s">
        <v>5461</v>
      </c>
      <c r="K2818">
        <v>99</v>
      </c>
      <c r="L2818" t="s">
        <v>3999</v>
      </c>
    </row>
    <row r="2819" spans="1:12">
      <c r="A2819" s="15">
        <v>30105409</v>
      </c>
      <c r="B2819" t="s">
        <v>5450</v>
      </c>
      <c r="C2819" t="s">
        <v>5722</v>
      </c>
      <c r="D2819" t="s">
        <v>6334</v>
      </c>
      <c r="E2819" t="s">
        <v>5214</v>
      </c>
      <c r="F2819" t="s">
        <v>5453</v>
      </c>
      <c r="G2819" s="160" t="s">
        <v>3997</v>
      </c>
      <c r="H2819" t="s">
        <v>5454</v>
      </c>
      <c r="I2819" s="160" t="s">
        <v>3995</v>
      </c>
      <c r="J2819" t="s">
        <v>5461</v>
      </c>
      <c r="K2819">
        <v>99</v>
      </c>
      <c r="L2819" t="s">
        <v>3999</v>
      </c>
    </row>
    <row r="2820" spans="1:12">
      <c r="A2820" s="15">
        <v>30105410</v>
      </c>
      <c r="B2820" t="s">
        <v>5450</v>
      </c>
      <c r="C2820" t="s">
        <v>5722</v>
      </c>
      <c r="D2820" t="s">
        <v>6334</v>
      </c>
      <c r="E2820" t="s">
        <v>6204</v>
      </c>
      <c r="F2820" t="s">
        <v>5453</v>
      </c>
      <c r="G2820" s="160" t="s">
        <v>3997</v>
      </c>
      <c r="H2820" t="s">
        <v>5454</v>
      </c>
      <c r="I2820" s="160" t="s">
        <v>3995</v>
      </c>
      <c r="J2820" t="s">
        <v>5461</v>
      </c>
      <c r="K2820">
        <v>99</v>
      </c>
      <c r="L2820" t="s">
        <v>3999</v>
      </c>
    </row>
    <row r="2821" spans="1:12">
      <c r="A2821" s="15">
        <v>30105411</v>
      </c>
      <c r="B2821" t="s">
        <v>5450</v>
      </c>
      <c r="C2821" t="s">
        <v>5722</v>
      </c>
      <c r="D2821" t="s">
        <v>6334</v>
      </c>
      <c r="E2821" t="s">
        <v>6128</v>
      </c>
      <c r="F2821" t="s">
        <v>5453</v>
      </c>
      <c r="G2821">
        <v>10</v>
      </c>
      <c r="H2821" t="s">
        <v>4358</v>
      </c>
      <c r="I2821" s="160" t="s">
        <v>3997</v>
      </c>
      <c r="J2821" t="s">
        <v>4394</v>
      </c>
      <c r="K2821">
        <v>99</v>
      </c>
      <c r="L2821" t="s">
        <v>3999</v>
      </c>
    </row>
    <row r="2822" spans="1:12">
      <c r="A2822" s="15">
        <v>30105412</v>
      </c>
      <c r="B2822" t="s">
        <v>5450</v>
      </c>
      <c r="C2822" t="s">
        <v>5722</v>
      </c>
      <c r="D2822" t="s">
        <v>6334</v>
      </c>
      <c r="E2822" t="s">
        <v>6335</v>
      </c>
      <c r="F2822" t="s">
        <v>5453</v>
      </c>
      <c r="G2822" s="160" t="s">
        <v>3997</v>
      </c>
      <c r="H2822" t="s">
        <v>5454</v>
      </c>
      <c r="I2822" s="160" t="s">
        <v>3995</v>
      </c>
      <c r="J2822" t="s">
        <v>5461</v>
      </c>
      <c r="K2822" s="160" t="s">
        <v>4198</v>
      </c>
      <c r="L2822" t="s">
        <v>6304</v>
      </c>
    </row>
    <row r="2823" spans="1:12">
      <c r="A2823" s="15">
        <v>30105413</v>
      </c>
      <c r="B2823" t="s">
        <v>5450</v>
      </c>
      <c r="C2823" t="s">
        <v>5722</v>
      </c>
      <c r="D2823" t="s">
        <v>6334</v>
      </c>
      <c r="E2823" t="s">
        <v>6305</v>
      </c>
      <c r="F2823" t="s">
        <v>5453</v>
      </c>
      <c r="G2823" s="160" t="s">
        <v>3997</v>
      </c>
      <c r="H2823" t="s">
        <v>5454</v>
      </c>
      <c r="I2823" s="160" t="s">
        <v>3995</v>
      </c>
      <c r="J2823" t="s">
        <v>5461</v>
      </c>
      <c r="K2823" s="160" t="s">
        <v>4198</v>
      </c>
      <c r="L2823" t="s">
        <v>6304</v>
      </c>
    </row>
    <row r="2824" spans="1:12">
      <c r="A2824" s="15">
        <v>30105414</v>
      </c>
      <c r="B2824" t="s">
        <v>5450</v>
      </c>
      <c r="C2824" t="s">
        <v>5722</v>
      </c>
      <c r="D2824" t="s">
        <v>6334</v>
      </c>
      <c r="E2824" t="s">
        <v>6306</v>
      </c>
      <c r="F2824" t="s">
        <v>5453</v>
      </c>
      <c r="G2824" s="160" t="s">
        <v>3997</v>
      </c>
      <c r="H2824" t="s">
        <v>5454</v>
      </c>
      <c r="I2824" s="160" t="s">
        <v>3995</v>
      </c>
      <c r="J2824" t="s">
        <v>5461</v>
      </c>
      <c r="K2824" s="160" t="s">
        <v>4198</v>
      </c>
      <c r="L2824" t="s">
        <v>6304</v>
      </c>
    </row>
    <row r="2825" spans="1:12">
      <c r="A2825" s="15">
        <v>30105415</v>
      </c>
      <c r="B2825" t="s">
        <v>5450</v>
      </c>
      <c r="C2825" t="s">
        <v>5722</v>
      </c>
      <c r="D2825" t="s">
        <v>6334</v>
      </c>
      <c r="E2825" t="s">
        <v>6307</v>
      </c>
      <c r="F2825" t="s">
        <v>5453</v>
      </c>
      <c r="G2825" s="160" t="s">
        <v>3997</v>
      </c>
      <c r="H2825" t="s">
        <v>5454</v>
      </c>
      <c r="I2825" s="160" t="s">
        <v>3995</v>
      </c>
      <c r="J2825" t="s">
        <v>5461</v>
      </c>
      <c r="K2825" s="160" t="s">
        <v>4198</v>
      </c>
      <c r="L2825" t="s">
        <v>6304</v>
      </c>
    </row>
    <row r="2826" spans="1:12">
      <c r="A2826" s="15">
        <v>30105416</v>
      </c>
      <c r="B2826" t="s">
        <v>5450</v>
      </c>
      <c r="C2826" t="s">
        <v>5722</v>
      </c>
      <c r="D2826" t="s">
        <v>6334</v>
      </c>
      <c r="E2826" t="s">
        <v>6097</v>
      </c>
      <c r="F2826" t="s">
        <v>5453</v>
      </c>
      <c r="G2826" s="160" t="s">
        <v>3997</v>
      </c>
      <c r="H2826" t="s">
        <v>5454</v>
      </c>
      <c r="I2826" s="160" t="s">
        <v>3995</v>
      </c>
      <c r="J2826" t="s">
        <v>5461</v>
      </c>
      <c r="K2826">
        <v>99</v>
      </c>
      <c r="L2826" t="s">
        <v>3999</v>
      </c>
    </row>
    <row r="2827" spans="1:12">
      <c r="A2827" s="15">
        <v>30105417</v>
      </c>
      <c r="B2827" t="s">
        <v>5450</v>
      </c>
      <c r="C2827" t="s">
        <v>5722</v>
      </c>
      <c r="D2827" t="s">
        <v>6334</v>
      </c>
      <c r="E2827" t="s">
        <v>5843</v>
      </c>
      <c r="F2827" t="s">
        <v>5453</v>
      </c>
      <c r="G2827" s="160" t="s">
        <v>3997</v>
      </c>
      <c r="H2827" t="s">
        <v>5454</v>
      </c>
      <c r="I2827" s="160" t="s">
        <v>3995</v>
      </c>
      <c r="J2827" t="s">
        <v>5461</v>
      </c>
      <c r="K2827">
        <v>99</v>
      </c>
      <c r="L2827" t="s">
        <v>3999</v>
      </c>
    </row>
    <row r="2828" spans="1:12">
      <c r="A2828" s="15">
        <v>30105418</v>
      </c>
      <c r="B2828" t="s">
        <v>5450</v>
      </c>
      <c r="C2828" t="s">
        <v>5722</v>
      </c>
      <c r="D2828" t="s">
        <v>6334</v>
      </c>
      <c r="E2828" t="s">
        <v>6200</v>
      </c>
      <c r="F2828" t="s">
        <v>5453</v>
      </c>
      <c r="G2828" s="160" t="s">
        <v>3997</v>
      </c>
      <c r="H2828" t="s">
        <v>5454</v>
      </c>
      <c r="I2828" s="160" t="s">
        <v>3995</v>
      </c>
      <c r="J2828" t="s">
        <v>5461</v>
      </c>
      <c r="K2828">
        <v>99</v>
      </c>
      <c r="L2828" t="s">
        <v>3999</v>
      </c>
    </row>
    <row r="2829" spans="1:12">
      <c r="A2829" s="15">
        <v>30105419</v>
      </c>
      <c r="B2829" t="s">
        <v>5450</v>
      </c>
      <c r="C2829" t="s">
        <v>5722</v>
      </c>
      <c r="D2829" t="s">
        <v>6334</v>
      </c>
      <c r="E2829" t="s">
        <v>4080</v>
      </c>
      <c r="F2829" t="s">
        <v>5453</v>
      </c>
      <c r="G2829" s="160" t="s">
        <v>3997</v>
      </c>
      <c r="H2829" t="s">
        <v>5454</v>
      </c>
      <c r="I2829" s="160" t="s">
        <v>3995</v>
      </c>
      <c r="J2829" t="s">
        <v>5461</v>
      </c>
      <c r="K2829">
        <v>99</v>
      </c>
      <c r="L2829" t="s">
        <v>3999</v>
      </c>
    </row>
    <row r="2830" spans="1:12">
      <c r="A2830" s="15">
        <v>30105500</v>
      </c>
      <c r="B2830" t="s">
        <v>5450</v>
      </c>
      <c r="C2830" t="s">
        <v>5722</v>
      </c>
      <c r="D2830" t="s">
        <v>6336</v>
      </c>
      <c r="E2830" t="s">
        <v>5724</v>
      </c>
      <c r="F2830" t="s">
        <v>5453</v>
      </c>
      <c r="G2830" s="160" t="s">
        <v>3997</v>
      </c>
      <c r="H2830" t="s">
        <v>5454</v>
      </c>
      <c r="I2830" s="160" t="s">
        <v>3995</v>
      </c>
      <c r="J2830" t="s">
        <v>5461</v>
      </c>
      <c r="K2830">
        <v>99</v>
      </c>
      <c r="L2830" t="s">
        <v>3999</v>
      </c>
    </row>
    <row r="2831" spans="1:12">
      <c r="A2831" s="15">
        <v>30105501</v>
      </c>
      <c r="B2831" t="s">
        <v>5450</v>
      </c>
      <c r="C2831" t="s">
        <v>5722</v>
      </c>
      <c r="D2831" t="s">
        <v>6336</v>
      </c>
      <c r="E2831" t="s">
        <v>6297</v>
      </c>
      <c r="F2831" t="s">
        <v>5453</v>
      </c>
      <c r="G2831" s="160" t="s">
        <v>3997</v>
      </c>
      <c r="H2831" t="s">
        <v>5454</v>
      </c>
      <c r="I2831" s="160" t="s">
        <v>3995</v>
      </c>
      <c r="J2831" t="s">
        <v>5461</v>
      </c>
      <c r="K2831">
        <v>99</v>
      </c>
      <c r="L2831" t="s">
        <v>3999</v>
      </c>
    </row>
    <row r="2832" spans="1:12">
      <c r="A2832" s="15">
        <v>30105502</v>
      </c>
      <c r="B2832" t="s">
        <v>5450</v>
      </c>
      <c r="C2832" t="s">
        <v>5722</v>
      </c>
      <c r="D2832" t="s">
        <v>6336</v>
      </c>
      <c r="E2832" t="s">
        <v>6298</v>
      </c>
      <c r="F2832" t="s">
        <v>5453</v>
      </c>
      <c r="G2832" s="160" t="s">
        <v>3997</v>
      </c>
      <c r="H2832" t="s">
        <v>5454</v>
      </c>
      <c r="I2832" s="160" t="s">
        <v>3995</v>
      </c>
      <c r="J2832" t="s">
        <v>5461</v>
      </c>
      <c r="K2832">
        <v>99</v>
      </c>
      <c r="L2832" t="s">
        <v>3999</v>
      </c>
    </row>
    <row r="2833" spans="1:12">
      <c r="A2833" s="15">
        <v>30105503</v>
      </c>
      <c r="B2833" t="s">
        <v>5450</v>
      </c>
      <c r="C2833" t="s">
        <v>5722</v>
      </c>
      <c r="D2833" t="s">
        <v>6336</v>
      </c>
      <c r="E2833" t="s">
        <v>6299</v>
      </c>
      <c r="F2833" t="s">
        <v>5453</v>
      </c>
      <c r="G2833" s="160" t="s">
        <v>3997</v>
      </c>
      <c r="H2833" t="s">
        <v>5454</v>
      </c>
      <c r="I2833" s="160" t="s">
        <v>3995</v>
      </c>
      <c r="J2833" t="s">
        <v>5461</v>
      </c>
      <c r="K2833">
        <v>99</v>
      </c>
      <c r="L2833" t="s">
        <v>3999</v>
      </c>
    </row>
    <row r="2834" spans="1:12">
      <c r="A2834" s="15">
        <v>30105504</v>
      </c>
      <c r="B2834" t="s">
        <v>5450</v>
      </c>
      <c r="C2834" t="s">
        <v>5722</v>
      </c>
      <c r="D2834" t="s">
        <v>6336</v>
      </c>
      <c r="E2834" t="s">
        <v>6300</v>
      </c>
      <c r="F2834" t="s">
        <v>5453</v>
      </c>
      <c r="G2834" s="160" t="s">
        <v>3997</v>
      </c>
      <c r="H2834" t="s">
        <v>5454</v>
      </c>
      <c r="I2834" s="160" t="s">
        <v>3995</v>
      </c>
      <c r="J2834" t="s">
        <v>5461</v>
      </c>
      <c r="K2834">
        <v>99</v>
      </c>
      <c r="L2834" t="s">
        <v>3999</v>
      </c>
    </row>
    <row r="2835" spans="1:12">
      <c r="A2835" s="15">
        <v>30105505</v>
      </c>
      <c r="B2835" t="s">
        <v>5450</v>
      </c>
      <c r="C2835" t="s">
        <v>5722</v>
      </c>
      <c r="D2835" t="s">
        <v>6336</v>
      </c>
      <c r="E2835" t="s">
        <v>6203</v>
      </c>
      <c r="F2835" t="s">
        <v>5453</v>
      </c>
      <c r="G2835" s="160" t="s">
        <v>3997</v>
      </c>
      <c r="H2835" t="s">
        <v>5454</v>
      </c>
      <c r="I2835" s="160" t="s">
        <v>3995</v>
      </c>
      <c r="J2835" t="s">
        <v>5461</v>
      </c>
      <c r="K2835">
        <v>99</v>
      </c>
      <c r="L2835" t="s">
        <v>3999</v>
      </c>
    </row>
    <row r="2836" spans="1:12">
      <c r="A2836" s="15">
        <v>30105506</v>
      </c>
      <c r="B2836" t="s">
        <v>5450</v>
      </c>
      <c r="C2836" t="s">
        <v>5722</v>
      </c>
      <c r="D2836" t="s">
        <v>6336</v>
      </c>
      <c r="E2836" t="s">
        <v>6210</v>
      </c>
      <c r="F2836" t="s">
        <v>5453</v>
      </c>
      <c r="G2836" s="160" t="s">
        <v>3997</v>
      </c>
      <c r="H2836" t="s">
        <v>5454</v>
      </c>
      <c r="I2836" s="160" t="s">
        <v>3995</v>
      </c>
      <c r="J2836" t="s">
        <v>5461</v>
      </c>
      <c r="K2836">
        <v>99</v>
      </c>
      <c r="L2836" t="s">
        <v>3999</v>
      </c>
    </row>
    <row r="2837" spans="1:12">
      <c r="A2837" s="15">
        <v>30105507</v>
      </c>
      <c r="B2837" t="s">
        <v>5450</v>
      </c>
      <c r="C2837" t="s">
        <v>5722</v>
      </c>
      <c r="D2837" t="s">
        <v>6336</v>
      </c>
      <c r="E2837" t="s">
        <v>6301</v>
      </c>
      <c r="F2837" t="s">
        <v>5453</v>
      </c>
      <c r="G2837" s="160" t="s">
        <v>3997</v>
      </c>
      <c r="H2837" t="s">
        <v>5454</v>
      </c>
      <c r="I2837" s="160" t="s">
        <v>3995</v>
      </c>
      <c r="J2837" t="s">
        <v>5461</v>
      </c>
      <c r="K2837">
        <v>99</v>
      </c>
      <c r="L2837" t="s">
        <v>3999</v>
      </c>
    </row>
    <row r="2838" spans="1:12">
      <c r="A2838" s="15">
        <v>30105508</v>
      </c>
      <c r="B2838" t="s">
        <v>5450</v>
      </c>
      <c r="C2838" t="s">
        <v>5722</v>
      </c>
      <c r="D2838" t="s">
        <v>6336</v>
      </c>
      <c r="E2838" t="s">
        <v>6302</v>
      </c>
      <c r="F2838" t="s">
        <v>5453</v>
      </c>
      <c r="G2838" s="160" t="s">
        <v>3997</v>
      </c>
      <c r="H2838" t="s">
        <v>5454</v>
      </c>
      <c r="I2838" s="160" t="s">
        <v>3995</v>
      </c>
      <c r="J2838" t="s">
        <v>5461</v>
      </c>
      <c r="K2838">
        <v>99</v>
      </c>
      <c r="L2838" t="s">
        <v>3999</v>
      </c>
    </row>
    <row r="2839" spans="1:12">
      <c r="A2839" s="15">
        <v>30105509</v>
      </c>
      <c r="B2839" t="s">
        <v>5450</v>
      </c>
      <c r="C2839" t="s">
        <v>5722</v>
      </c>
      <c r="D2839" t="s">
        <v>6336</v>
      </c>
      <c r="E2839" t="s">
        <v>5214</v>
      </c>
      <c r="F2839" t="s">
        <v>5453</v>
      </c>
      <c r="G2839" s="160" t="s">
        <v>3997</v>
      </c>
      <c r="H2839" t="s">
        <v>5454</v>
      </c>
      <c r="I2839" s="160" t="s">
        <v>3995</v>
      </c>
      <c r="J2839" t="s">
        <v>5461</v>
      </c>
      <c r="K2839">
        <v>99</v>
      </c>
      <c r="L2839" t="s">
        <v>3999</v>
      </c>
    </row>
    <row r="2840" spans="1:12">
      <c r="A2840" s="15">
        <v>30105510</v>
      </c>
      <c r="B2840" t="s">
        <v>5450</v>
      </c>
      <c r="C2840" t="s">
        <v>5722</v>
      </c>
      <c r="D2840" t="s">
        <v>6336</v>
      </c>
      <c r="E2840" t="s">
        <v>6204</v>
      </c>
      <c r="F2840" t="s">
        <v>5453</v>
      </c>
      <c r="G2840" s="160" t="s">
        <v>3997</v>
      </c>
      <c r="H2840" t="s">
        <v>5454</v>
      </c>
      <c r="I2840" s="160" t="s">
        <v>3995</v>
      </c>
      <c r="J2840" t="s">
        <v>5461</v>
      </c>
      <c r="K2840">
        <v>99</v>
      </c>
      <c r="L2840" t="s">
        <v>3999</v>
      </c>
    </row>
    <row r="2841" spans="1:12">
      <c r="A2841" s="15">
        <v>30105511</v>
      </c>
      <c r="B2841" t="s">
        <v>5450</v>
      </c>
      <c r="C2841" t="s">
        <v>5722</v>
      </c>
      <c r="D2841" t="s">
        <v>6336</v>
      </c>
      <c r="E2841" t="s">
        <v>6128</v>
      </c>
      <c r="F2841" t="s">
        <v>5453</v>
      </c>
      <c r="G2841">
        <v>10</v>
      </c>
      <c r="H2841" t="s">
        <v>4358</v>
      </c>
      <c r="I2841" s="160" t="s">
        <v>3997</v>
      </c>
      <c r="J2841" t="s">
        <v>4394</v>
      </c>
      <c r="K2841">
        <v>99</v>
      </c>
      <c r="L2841" t="s">
        <v>3999</v>
      </c>
    </row>
    <row r="2842" spans="1:12">
      <c r="A2842" s="15">
        <v>30105512</v>
      </c>
      <c r="B2842" t="s">
        <v>5450</v>
      </c>
      <c r="C2842" t="s">
        <v>5722</v>
      </c>
      <c r="D2842" t="s">
        <v>6336</v>
      </c>
      <c r="E2842" t="s">
        <v>6337</v>
      </c>
      <c r="F2842" t="s">
        <v>5453</v>
      </c>
      <c r="G2842" s="160" t="s">
        <v>3997</v>
      </c>
      <c r="H2842" t="s">
        <v>5454</v>
      </c>
      <c r="I2842" s="160" t="s">
        <v>3995</v>
      </c>
      <c r="J2842" t="s">
        <v>5461</v>
      </c>
      <c r="K2842" s="160" t="s">
        <v>4198</v>
      </c>
      <c r="L2842" t="s">
        <v>6304</v>
      </c>
    </row>
    <row r="2843" spans="1:12">
      <c r="A2843" s="15">
        <v>30105513</v>
      </c>
      <c r="B2843" t="s">
        <v>5450</v>
      </c>
      <c r="C2843" t="s">
        <v>5722</v>
      </c>
      <c r="D2843" t="s">
        <v>6336</v>
      </c>
      <c r="E2843" t="s">
        <v>6305</v>
      </c>
      <c r="F2843" t="s">
        <v>5453</v>
      </c>
      <c r="G2843" s="160" t="s">
        <v>3997</v>
      </c>
      <c r="H2843" t="s">
        <v>5454</v>
      </c>
      <c r="I2843" s="160" t="s">
        <v>3995</v>
      </c>
      <c r="J2843" t="s">
        <v>5461</v>
      </c>
      <c r="K2843" s="160" t="s">
        <v>4198</v>
      </c>
      <c r="L2843" t="s">
        <v>6304</v>
      </c>
    </row>
    <row r="2844" spans="1:12">
      <c r="A2844" s="15">
        <v>30105514</v>
      </c>
      <c r="B2844" t="s">
        <v>5450</v>
      </c>
      <c r="C2844" t="s">
        <v>5722</v>
      </c>
      <c r="D2844" t="s">
        <v>6336</v>
      </c>
      <c r="E2844" t="s">
        <v>6306</v>
      </c>
      <c r="F2844" t="s">
        <v>5453</v>
      </c>
      <c r="G2844" s="160" t="s">
        <v>3997</v>
      </c>
      <c r="H2844" t="s">
        <v>5454</v>
      </c>
      <c r="I2844" s="160" t="s">
        <v>3995</v>
      </c>
      <c r="J2844" t="s">
        <v>5461</v>
      </c>
      <c r="K2844" s="160" t="s">
        <v>4198</v>
      </c>
      <c r="L2844" t="s">
        <v>6304</v>
      </c>
    </row>
    <row r="2845" spans="1:12">
      <c r="A2845" s="15">
        <v>30105515</v>
      </c>
      <c r="B2845" t="s">
        <v>5450</v>
      </c>
      <c r="C2845" t="s">
        <v>5722</v>
      </c>
      <c r="D2845" t="s">
        <v>6336</v>
      </c>
      <c r="E2845" t="s">
        <v>6307</v>
      </c>
      <c r="F2845" t="s">
        <v>5453</v>
      </c>
      <c r="G2845" s="160" t="s">
        <v>3997</v>
      </c>
      <c r="H2845" t="s">
        <v>5454</v>
      </c>
      <c r="I2845" s="160" t="s">
        <v>3995</v>
      </c>
      <c r="J2845" t="s">
        <v>5461</v>
      </c>
      <c r="K2845" s="160" t="s">
        <v>4198</v>
      </c>
      <c r="L2845" t="s">
        <v>6304</v>
      </c>
    </row>
    <row r="2846" spans="1:12">
      <c r="A2846" s="15">
        <v>30105516</v>
      </c>
      <c r="B2846" t="s">
        <v>5450</v>
      </c>
      <c r="C2846" t="s">
        <v>5722</v>
      </c>
      <c r="D2846" t="s">
        <v>6336</v>
      </c>
      <c r="E2846" t="s">
        <v>6097</v>
      </c>
      <c r="F2846" t="s">
        <v>5453</v>
      </c>
      <c r="G2846" s="160" t="s">
        <v>3997</v>
      </c>
      <c r="H2846" t="s">
        <v>5454</v>
      </c>
      <c r="I2846" s="160" t="s">
        <v>3995</v>
      </c>
      <c r="J2846" t="s">
        <v>5461</v>
      </c>
      <c r="K2846">
        <v>99</v>
      </c>
      <c r="L2846" t="s">
        <v>3999</v>
      </c>
    </row>
    <row r="2847" spans="1:12">
      <c r="A2847" s="15">
        <v>30105517</v>
      </c>
      <c r="B2847" t="s">
        <v>5450</v>
      </c>
      <c r="C2847" t="s">
        <v>5722</v>
      </c>
      <c r="D2847" t="s">
        <v>6336</v>
      </c>
      <c r="E2847" t="s">
        <v>5843</v>
      </c>
      <c r="F2847" t="s">
        <v>5453</v>
      </c>
      <c r="G2847" s="160" t="s">
        <v>3997</v>
      </c>
      <c r="H2847" t="s">
        <v>5454</v>
      </c>
      <c r="I2847" s="160" t="s">
        <v>3995</v>
      </c>
      <c r="J2847" t="s">
        <v>5461</v>
      </c>
      <c r="K2847">
        <v>99</v>
      </c>
      <c r="L2847" t="s">
        <v>3999</v>
      </c>
    </row>
    <row r="2848" spans="1:12">
      <c r="A2848" s="15">
        <v>30105518</v>
      </c>
      <c r="B2848" t="s">
        <v>5450</v>
      </c>
      <c r="C2848" t="s">
        <v>5722</v>
      </c>
      <c r="D2848" t="s">
        <v>6336</v>
      </c>
      <c r="E2848" t="s">
        <v>6200</v>
      </c>
      <c r="F2848" t="s">
        <v>5453</v>
      </c>
      <c r="G2848" s="160" t="s">
        <v>3997</v>
      </c>
      <c r="H2848" t="s">
        <v>5454</v>
      </c>
      <c r="I2848" s="160" t="s">
        <v>3995</v>
      </c>
      <c r="J2848" t="s">
        <v>5461</v>
      </c>
      <c r="K2848">
        <v>99</v>
      </c>
      <c r="L2848" t="s">
        <v>3999</v>
      </c>
    </row>
    <row r="2849" spans="1:12">
      <c r="A2849" s="15">
        <v>30105519</v>
      </c>
      <c r="B2849" t="s">
        <v>5450</v>
      </c>
      <c r="C2849" t="s">
        <v>5722</v>
      </c>
      <c r="D2849" t="s">
        <v>6336</v>
      </c>
      <c r="E2849" t="s">
        <v>4080</v>
      </c>
      <c r="F2849" t="s">
        <v>5453</v>
      </c>
      <c r="G2849" s="160" t="s">
        <v>3997</v>
      </c>
      <c r="H2849" t="s">
        <v>5454</v>
      </c>
      <c r="I2849" s="160" t="s">
        <v>3995</v>
      </c>
      <c r="J2849" t="s">
        <v>5461</v>
      </c>
      <c r="K2849">
        <v>99</v>
      </c>
      <c r="L2849" t="s">
        <v>3999</v>
      </c>
    </row>
    <row r="2850" spans="1:12">
      <c r="A2850" s="15">
        <v>30105600</v>
      </c>
      <c r="B2850" t="s">
        <v>5450</v>
      </c>
      <c r="C2850" t="s">
        <v>5722</v>
      </c>
      <c r="D2850" t="s">
        <v>6338</v>
      </c>
      <c r="E2850" t="s">
        <v>5724</v>
      </c>
      <c r="F2850" t="s">
        <v>5453</v>
      </c>
      <c r="G2850" s="160" t="s">
        <v>3997</v>
      </c>
      <c r="H2850" t="s">
        <v>5454</v>
      </c>
      <c r="I2850" s="160" t="s">
        <v>3995</v>
      </c>
      <c r="J2850" t="s">
        <v>5461</v>
      </c>
      <c r="K2850">
        <v>99</v>
      </c>
      <c r="L2850" t="s">
        <v>3999</v>
      </c>
    </row>
    <row r="2851" spans="1:12">
      <c r="A2851" s="15">
        <v>30105601</v>
      </c>
      <c r="B2851" t="s">
        <v>5450</v>
      </c>
      <c r="C2851" t="s">
        <v>5722</v>
      </c>
      <c r="D2851" t="s">
        <v>6338</v>
      </c>
      <c r="E2851" t="s">
        <v>6297</v>
      </c>
      <c r="F2851" t="s">
        <v>5453</v>
      </c>
      <c r="G2851" s="160" t="s">
        <v>3997</v>
      </c>
      <c r="H2851" t="s">
        <v>5454</v>
      </c>
      <c r="I2851" s="160" t="s">
        <v>3995</v>
      </c>
      <c r="J2851" t="s">
        <v>5461</v>
      </c>
      <c r="K2851">
        <v>99</v>
      </c>
      <c r="L2851" t="s">
        <v>3999</v>
      </c>
    </row>
    <row r="2852" spans="1:12">
      <c r="A2852" s="15">
        <v>30105602</v>
      </c>
      <c r="B2852" t="s">
        <v>5450</v>
      </c>
      <c r="C2852" t="s">
        <v>5722</v>
      </c>
      <c r="D2852" t="s">
        <v>6338</v>
      </c>
      <c r="E2852" t="s">
        <v>6298</v>
      </c>
      <c r="F2852" t="s">
        <v>5453</v>
      </c>
      <c r="G2852" s="160" t="s">
        <v>3997</v>
      </c>
      <c r="H2852" t="s">
        <v>5454</v>
      </c>
      <c r="I2852" s="160" t="s">
        <v>3995</v>
      </c>
      <c r="J2852" t="s">
        <v>5461</v>
      </c>
      <c r="K2852">
        <v>99</v>
      </c>
      <c r="L2852" t="s">
        <v>3999</v>
      </c>
    </row>
    <row r="2853" spans="1:12">
      <c r="A2853" s="15">
        <v>30105603</v>
      </c>
      <c r="B2853" t="s">
        <v>5450</v>
      </c>
      <c r="C2853" t="s">
        <v>5722</v>
      </c>
      <c r="D2853" t="s">
        <v>6338</v>
      </c>
      <c r="E2853" t="s">
        <v>6299</v>
      </c>
      <c r="F2853" t="s">
        <v>5453</v>
      </c>
      <c r="G2853" s="160" t="s">
        <v>3997</v>
      </c>
      <c r="H2853" t="s">
        <v>5454</v>
      </c>
      <c r="I2853" s="160" t="s">
        <v>3995</v>
      </c>
      <c r="J2853" t="s">
        <v>5461</v>
      </c>
      <c r="K2853">
        <v>99</v>
      </c>
      <c r="L2853" t="s">
        <v>3999</v>
      </c>
    </row>
    <row r="2854" spans="1:12">
      <c r="A2854" s="15">
        <v>30105604</v>
      </c>
      <c r="B2854" t="s">
        <v>5450</v>
      </c>
      <c r="C2854" t="s">
        <v>5722</v>
      </c>
      <c r="D2854" t="s">
        <v>6338</v>
      </c>
      <c r="E2854" t="s">
        <v>6300</v>
      </c>
      <c r="F2854" t="s">
        <v>5453</v>
      </c>
      <c r="G2854" s="160" t="s">
        <v>3997</v>
      </c>
      <c r="H2854" t="s">
        <v>5454</v>
      </c>
      <c r="I2854" s="160" t="s">
        <v>3995</v>
      </c>
      <c r="J2854" t="s">
        <v>5461</v>
      </c>
      <c r="K2854">
        <v>99</v>
      </c>
      <c r="L2854" t="s">
        <v>3999</v>
      </c>
    </row>
    <row r="2855" spans="1:12">
      <c r="A2855" s="15">
        <v>30105605</v>
      </c>
      <c r="B2855" t="s">
        <v>5450</v>
      </c>
      <c r="C2855" t="s">
        <v>5722</v>
      </c>
      <c r="D2855" t="s">
        <v>6338</v>
      </c>
      <c r="E2855" t="s">
        <v>6203</v>
      </c>
      <c r="F2855" t="s">
        <v>5453</v>
      </c>
      <c r="G2855" s="160" t="s">
        <v>3997</v>
      </c>
      <c r="H2855" t="s">
        <v>5454</v>
      </c>
      <c r="I2855" s="160" t="s">
        <v>3995</v>
      </c>
      <c r="J2855" t="s">
        <v>5461</v>
      </c>
      <c r="K2855">
        <v>99</v>
      </c>
      <c r="L2855" t="s">
        <v>3999</v>
      </c>
    </row>
    <row r="2856" spans="1:12">
      <c r="A2856" s="15">
        <v>30105606</v>
      </c>
      <c r="B2856" t="s">
        <v>5450</v>
      </c>
      <c r="C2856" t="s">
        <v>5722</v>
      </c>
      <c r="D2856" t="s">
        <v>6338</v>
      </c>
      <c r="E2856" t="s">
        <v>6210</v>
      </c>
      <c r="F2856" t="s">
        <v>5453</v>
      </c>
      <c r="G2856" s="160" t="s">
        <v>3997</v>
      </c>
      <c r="H2856" t="s">
        <v>5454</v>
      </c>
      <c r="I2856" s="160" t="s">
        <v>3995</v>
      </c>
      <c r="J2856" t="s">
        <v>5461</v>
      </c>
      <c r="K2856">
        <v>99</v>
      </c>
      <c r="L2856" t="s">
        <v>3999</v>
      </c>
    </row>
    <row r="2857" spans="1:12">
      <c r="A2857" s="15">
        <v>30105607</v>
      </c>
      <c r="B2857" t="s">
        <v>5450</v>
      </c>
      <c r="C2857" t="s">
        <v>5722</v>
      </c>
      <c r="D2857" t="s">
        <v>6338</v>
      </c>
      <c r="E2857" t="s">
        <v>6301</v>
      </c>
      <c r="F2857" t="s">
        <v>5453</v>
      </c>
      <c r="G2857" s="160" t="s">
        <v>3997</v>
      </c>
      <c r="H2857" t="s">
        <v>5454</v>
      </c>
      <c r="I2857" s="160" t="s">
        <v>3995</v>
      </c>
      <c r="J2857" t="s">
        <v>5461</v>
      </c>
      <c r="K2857">
        <v>99</v>
      </c>
      <c r="L2857" t="s">
        <v>3999</v>
      </c>
    </row>
    <row r="2858" spans="1:12">
      <c r="A2858" s="15">
        <v>30105608</v>
      </c>
      <c r="B2858" t="s">
        <v>5450</v>
      </c>
      <c r="C2858" t="s">
        <v>5722</v>
      </c>
      <c r="D2858" t="s">
        <v>6338</v>
      </c>
      <c r="E2858" t="s">
        <v>6302</v>
      </c>
      <c r="F2858" t="s">
        <v>5453</v>
      </c>
      <c r="G2858" s="160" t="s">
        <v>3997</v>
      </c>
      <c r="H2858" t="s">
        <v>5454</v>
      </c>
      <c r="I2858" s="160" t="s">
        <v>3995</v>
      </c>
      <c r="J2858" t="s">
        <v>5461</v>
      </c>
      <c r="K2858">
        <v>99</v>
      </c>
      <c r="L2858" t="s">
        <v>3999</v>
      </c>
    </row>
    <row r="2859" spans="1:12">
      <c r="A2859" s="15">
        <v>30105609</v>
      </c>
      <c r="B2859" t="s">
        <v>5450</v>
      </c>
      <c r="C2859" t="s">
        <v>5722</v>
      </c>
      <c r="D2859" t="s">
        <v>6338</v>
      </c>
      <c r="E2859" t="s">
        <v>5214</v>
      </c>
      <c r="F2859" t="s">
        <v>5453</v>
      </c>
      <c r="G2859" s="160" t="s">
        <v>3997</v>
      </c>
      <c r="H2859" t="s">
        <v>5454</v>
      </c>
      <c r="I2859" s="160" t="s">
        <v>3995</v>
      </c>
      <c r="J2859" t="s">
        <v>5461</v>
      </c>
      <c r="K2859">
        <v>99</v>
      </c>
      <c r="L2859" t="s">
        <v>3999</v>
      </c>
    </row>
    <row r="2860" spans="1:12">
      <c r="A2860" s="15">
        <v>30105610</v>
      </c>
      <c r="B2860" t="s">
        <v>5450</v>
      </c>
      <c r="C2860" t="s">
        <v>5722</v>
      </c>
      <c r="D2860" t="s">
        <v>6338</v>
      </c>
      <c r="E2860" t="s">
        <v>6204</v>
      </c>
      <c r="F2860" t="s">
        <v>5453</v>
      </c>
      <c r="G2860" s="160" t="s">
        <v>3997</v>
      </c>
      <c r="H2860" t="s">
        <v>5454</v>
      </c>
      <c r="I2860" s="160" t="s">
        <v>3995</v>
      </c>
      <c r="J2860" t="s">
        <v>5461</v>
      </c>
      <c r="K2860">
        <v>99</v>
      </c>
      <c r="L2860" t="s">
        <v>3999</v>
      </c>
    </row>
    <row r="2861" spans="1:12">
      <c r="A2861" s="15">
        <v>30105611</v>
      </c>
      <c r="B2861" t="s">
        <v>5450</v>
      </c>
      <c r="C2861" t="s">
        <v>5722</v>
      </c>
      <c r="D2861" t="s">
        <v>6338</v>
      </c>
      <c r="E2861" t="s">
        <v>6128</v>
      </c>
      <c r="F2861" t="s">
        <v>5453</v>
      </c>
      <c r="G2861">
        <v>10</v>
      </c>
      <c r="H2861" t="s">
        <v>4358</v>
      </c>
      <c r="I2861" s="160" t="s">
        <v>3997</v>
      </c>
      <c r="J2861" t="s">
        <v>4394</v>
      </c>
      <c r="K2861">
        <v>99</v>
      </c>
      <c r="L2861" t="s">
        <v>3999</v>
      </c>
    </row>
    <row r="2862" spans="1:12">
      <c r="A2862" s="15">
        <v>30105612</v>
      </c>
      <c r="B2862" t="s">
        <v>5450</v>
      </c>
      <c r="C2862" t="s">
        <v>5722</v>
      </c>
      <c r="D2862" t="s">
        <v>6338</v>
      </c>
      <c r="E2862" t="s">
        <v>6339</v>
      </c>
      <c r="F2862" t="s">
        <v>5453</v>
      </c>
      <c r="G2862" s="160" t="s">
        <v>3997</v>
      </c>
      <c r="H2862" t="s">
        <v>5454</v>
      </c>
      <c r="I2862" s="160" t="s">
        <v>3995</v>
      </c>
      <c r="J2862" t="s">
        <v>5461</v>
      </c>
      <c r="K2862" s="160" t="s">
        <v>4198</v>
      </c>
      <c r="L2862" t="s">
        <v>6304</v>
      </c>
    </row>
    <row r="2863" spans="1:12">
      <c r="A2863" s="15">
        <v>30105613</v>
      </c>
      <c r="B2863" t="s">
        <v>5450</v>
      </c>
      <c r="C2863" t="s">
        <v>5722</v>
      </c>
      <c r="D2863" t="s">
        <v>6338</v>
      </c>
      <c r="E2863" t="s">
        <v>6305</v>
      </c>
      <c r="F2863" t="s">
        <v>5453</v>
      </c>
      <c r="G2863" s="160" t="s">
        <v>3997</v>
      </c>
      <c r="H2863" t="s">
        <v>5454</v>
      </c>
      <c r="I2863" s="160" t="s">
        <v>3995</v>
      </c>
      <c r="J2863" t="s">
        <v>5461</v>
      </c>
      <c r="K2863" s="160" t="s">
        <v>4198</v>
      </c>
      <c r="L2863" t="s">
        <v>6304</v>
      </c>
    </row>
    <row r="2864" spans="1:12">
      <c r="A2864" s="15">
        <v>30105614</v>
      </c>
      <c r="B2864" t="s">
        <v>5450</v>
      </c>
      <c r="C2864" t="s">
        <v>5722</v>
      </c>
      <c r="D2864" t="s">
        <v>6338</v>
      </c>
      <c r="E2864" t="s">
        <v>6306</v>
      </c>
      <c r="F2864" t="s">
        <v>5453</v>
      </c>
      <c r="G2864" s="160" t="s">
        <v>3997</v>
      </c>
      <c r="H2864" t="s">
        <v>5454</v>
      </c>
      <c r="I2864" s="160" t="s">
        <v>3995</v>
      </c>
      <c r="J2864" t="s">
        <v>5461</v>
      </c>
      <c r="K2864" s="160" t="s">
        <v>4198</v>
      </c>
      <c r="L2864" t="s">
        <v>6304</v>
      </c>
    </row>
    <row r="2865" spans="1:12">
      <c r="A2865" s="15">
        <v>30105615</v>
      </c>
      <c r="B2865" t="s">
        <v>5450</v>
      </c>
      <c r="C2865" t="s">
        <v>5722</v>
      </c>
      <c r="D2865" t="s">
        <v>6338</v>
      </c>
      <c r="E2865" t="s">
        <v>6307</v>
      </c>
      <c r="F2865" t="s">
        <v>5453</v>
      </c>
      <c r="G2865" s="160" t="s">
        <v>3997</v>
      </c>
      <c r="H2865" t="s">
        <v>5454</v>
      </c>
      <c r="I2865" s="160" t="s">
        <v>3995</v>
      </c>
      <c r="J2865" t="s">
        <v>5461</v>
      </c>
      <c r="K2865" s="160" t="s">
        <v>4198</v>
      </c>
      <c r="L2865" t="s">
        <v>6304</v>
      </c>
    </row>
    <row r="2866" spans="1:12">
      <c r="A2866" s="15">
        <v>30105616</v>
      </c>
      <c r="B2866" t="s">
        <v>5450</v>
      </c>
      <c r="C2866" t="s">
        <v>5722</v>
      </c>
      <c r="D2866" t="s">
        <v>6338</v>
      </c>
      <c r="E2866" t="s">
        <v>6097</v>
      </c>
      <c r="F2866" t="s">
        <v>5453</v>
      </c>
      <c r="G2866" s="160" t="s">
        <v>3997</v>
      </c>
      <c r="H2866" t="s">
        <v>5454</v>
      </c>
      <c r="I2866" s="160" t="s">
        <v>3995</v>
      </c>
      <c r="J2866" t="s">
        <v>5461</v>
      </c>
      <c r="K2866">
        <v>99</v>
      </c>
      <c r="L2866" t="s">
        <v>3999</v>
      </c>
    </row>
    <row r="2867" spans="1:12">
      <c r="A2867" s="15">
        <v>30105617</v>
      </c>
      <c r="B2867" t="s">
        <v>5450</v>
      </c>
      <c r="C2867" t="s">
        <v>5722</v>
      </c>
      <c r="D2867" t="s">
        <v>6338</v>
      </c>
      <c r="E2867" t="s">
        <v>5843</v>
      </c>
      <c r="F2867" t="s">
        <v>5453</v>
      </c>
      <c r="G2867" s="160" t="s">
        <v>3997</v>
      </c>
      <c r="H2867" t="s">
        <v>5454</v>
      </c>
      <c r="I2867" s="160" t="s">
        <v>3995</v>
      </c>
      <c r="J2867" t="s">
        <v>5461</v>
      </c>
      <c r="K2867">
        <v>99</v>
      </c>
      <c r="L2867" t="s">
        <v>3999</v>
      </c>
    </row>
    <row r="2868" spans="1:12">
      <c r="A2868" s="15">
        <v>30105618</v>
      </c>
      <c r="B2868" t="s">
        <v>5450</v>
      </c>
      <c r="C2868" t="s">
        <v>5722</v>
      </c>
      <c r="D2868" t="s">
        <v>6338</v>
      </c>
      <c r="E2868" t="s">
        <v>6200</v>
      </c>
      <c r="F2868" t="s">
        <v>5453</v>
      </c>
      <c r="G2868" s="160" t="s">
        <v>3997</v>
      </c>
      <c r="H2868" t="s">
        <v>5454</v>
      </c>
      <c r="I2868" s="160" t="s">
        <v>3995</v>
      </c>
      <c r="J2868" t="s">
        <v>5461</v>
      </c>
      <c r="K2868">
        <v>99</v>
      </c>
      <c r="L2868" t="s">
        <v>3999</v>
      </c>
    </row>
    <row r="2869" spans="1:12">
      <c r="A2869" s="15">
        <v>30105619</v>
      </c>
      <c r="B2869" t="s">
        <v>5450</v>
      </c>
      <c r="C2869" t="s">
        <v>5722</v>
      </c>
      <c r="D2869" t="s">
        <v>6338</v>
      </c>
      <c r="E2869" t="s">
        <v>4080</v>
      </c>
      <c r="F2869" t="s">
        <v>5453</v>
      </c>
      <c r="G2869" s="160" t="s">
        <v>3997</v>
      </c>
      <c r="H2869" t="s">
        <v>5454</v>
      </c>
      <c r="I2869" s="160" t="s">
        <v>3995</v>
      </c>
      <c r="J2869" t="s">
        <v>5461</v>
      </c>
      <c r="K2869">
        <v>99</v>
      </c>
      <c r="L2869" t="s">
        <v>3999</v>
      </c>
    </row>
    <row r="2870" spans="1:12">
      <c r="A2870" s="15">
        <v>30105700</v>
      </c>
      <c r="B2870" t="s">
        <v>5450</v>
      </c>
      <c r="C2870" t="s">
        <v>5722</v>
      </c>
      <c r="D2870" t="s">
        <v>6340</v>
      </c>
      <c r="E2870" t="s">
        <v>5724</v>
      </c>
      <c r="F2870" t="s">
        <v>5453</v>
      </c>
      <c r="G2870" s="160" t="s">
        <v>3997</v>
      </c>
      <c r="H2870" t="s">
        <v>5454</v>
      </c>
      <c r="I2870" s="160" t="s">
        <v>3995</v>
      </c>
      <c r="J2870" t="s">
        <v>5461</v>
      </c>
      <c r="K2870">
        <v>99</v>
      </c>
      <c r="L2870" t="s">
        <v>3999</v>
      </c>
    </row>
    <row r="2871" spans="1:12">
      <c r="A2871" s="15">
        <v>30105701</v>
      </c>
      <c r="B2871" t="s">
        <v>5450</v>
      </c>
      <c r="C2871" t="s">
        <v>5722</v>
      </c>
      <c r="D2871" t="s">
        <v>6340</v>
      </c>
      <c r="E2871" t="s">
        <v>6297</v>
      </c>
      <c r="F2871" t="s">
        <v>5453</v>
      </c>
      <c r="G2871" s="160" t="s">
        <v>3997</v>
      </c>
      <c r="H2871" t="s">
        <v>5454</v>
      </c>
      <c r="I2871" s="160" t="s">
        <v>3995</v>
      </c>
      <c r="J2871" t="s">
        <v>5461</v>
      </c>
      <c r="K2871">
        <v>99</v>
      </c>
      <c r="L2871" t="s">
        <v>3999</v>
      </c>
    </row>
    <row r="2872" spans="1:12">
      <c r="A2872" s="15">
        <v>30105702</v>
      </c>
      <c r="B2872" t="s">
        <v>5450</v>
      </c>
      <c r="C2872" t="s">
        <v>5722</v>
      </c>
      <c r="D2872" t="s">
        <v>6340</v>
      </c>
      <c r="E2872" t="s">
        <v>6298</v>
      </c>
      <c r="F2872" t="s">
        <v>5453</v>
      </c>
      <c r="G2872" s="160" t="s">
        <v>3997</v>
      </c>
      <c r="H2872" t="s">
        <v>5454</v>
      </c>
      <c r="I2872" s="160" t="s">
        <v>3995</v>
      </c>
      <c r="J2872" t="s">
        <v>5461</v>
      </c>
      <c r="K2872">
        <v>99</v>
      </c>
      <c r="L2872" t="s">
        <v>3999</v>
      </c>
    </row>
    <row r="2873" spans="1:12">
      <c r="A2873" s="15">
        <v>30105703</v>
      </c>
      <c r="B2873" t="s">
        <v>5450</v>
      </c>
      <c r="C2873" t="s">
        <v>5722</v>
      </c>
      <c r="D2873" t="s">
        <v>6340</v>
      </c>
      <c r="E2873" t="s">
        <v>6299</v>
      </c>
      <c r="F2873" t="s">
        <v>5453</v>
      </c>
      <c r="G2873" s="160" t="s">
        <v>3997</v>
      </c>
      <c r="H2873" t="s">
        <v>5454</v>
      </c>
      <c r="I2873" s="160" t="s">
        <v>3995</v>
      </c>
      <c r="J2873" t="s">
        <v>5461</v>
      </c>
      <c r="K2873">
        <v>99</v>
      </c>
      <c r="L2873" t="s">
        <v>3999</v>
      </c>
    </row>
    <row r="2874" spans="1:12">
      <c r="A2874" s="15">
        <v>30105704</v>
      </c>
      <c r="B2874" t="s">
        <v>5450</v>
      </c>
      <c r="C2874" t="s">
        <v>5722</v>
      </c>
      <c r="D2874" t="s">
        <v>6340</v>
      </c>
      <c r="E2874" t="s">
        <v>6300</v>
      </c>
      <c r="F2874" t="s">
        <v>5453</v>
      </c>
      <c r="G2874" s="160" t="s">
        <v>3997</v>
      </c>
      <c r="H2874" t="s">
        <v>5454</v>
      </c>
      <c r="I2874" s="160" t="s">
        <v>3995</v>
      </c>
      <c r="J2874" t="s">
        <v>5461</v>
      </c>
      <c r="K2874">
        <v>99</v>
      </c>
      <c r="L2874" t="s">
        <v>3999</v>
      </c>
    </row>
    <row r="2875" spans="1:12">
      <c r="A2875" s="15">
        <v>30105705</v>
      </c>
      <c r="B2875" t="s">
        <v>5450</v>
      </c>
      <c r="C2875" t="s">
        <v>5722</v>
      </c>
      <c r="D2875" t="s">
        <v>6340</v>
      </c>
      <c r="E2875" t="s">
        <v>6203</v>
      </c>
      <c r="F2875" t="s">
        <v>5453</v>
      </c>
      <c r="G2875" s="160" t="s">
        <v>3997</v>
      </c>
      <c r="H2875" t="s">
        <v>5454</v>
      </c>
      <c r="I2875" s="160" t="s">
        <v>3995</v>
      </c>
      <c r="J2875" t="s">
        <v>5461</v>
      </c>
      <c r="K2875">
        <v>99</v>
      </c>
      <c r="L2875" t="s">
        <v>3999</v>
      </c>
    </row>
    <row r="2876" spans="1:12">
      <c r="A2876" s="15">
        <v>30105706</v>
      </c>
      <c r="B2876" t="s">
        <v>5450</v>
      </c>
      <c r="C2876" t="s">
        <v>5722</v>
      </c>
      <c r="D2876" t="s">
        <v>6340</v>
      </c>
      <c r="E2876" t="s">
        <v>6210</v>
      </c>
      <c r="F2876" t="s">
        <v>5453</v>
      </c>
      <c r="G2876" s="160" t="s">
        <v>3997</v>
      </c>
      <c r="H2876" t="s">
        <v>5454</v>
      </c>
      <c r="I2876" s="160" t="s">
        <v>3995</v>
      </c>
      <c r="J2876" t="s">
        <v>5461</v>
      </c>
      <c r="K2876">
        <v>99</v>
      </c>
      <c r="L2876" t="s">
        <v>3999</v>
      </c>
    </row>
    <row r="2877" spans="1:12">
      <c r="A2877" s="15">
        <v>30105707</v>
      </c>
      <c r="B2877" t="s">
        <v>5450</v>
      </c>
      <c r="C2877" t="s">
        <v>5722</v>
      </c>
      <c r="D2877" t="s">
        <v>6340</v>
      </c>
      <c r="E2877" t="s">
        <v>6301</v>
      </c>
      <c r="F2877" t="s">
        <v>5453</v>
      </c>
      <c r="G2877" s="160" t="s">
        <v>3997</v>
      </c>
      <c r="H2877" t="s">
        <v>5454</v>
      </c>
      <c r="I2877" s="160" t="s">
        <v>3995</v>
      </c>
      <c r="J2877" t="s">
        <v>5461</v>
      </c>
      <c r="K2877">
        <v>99</v>
      </c>
      <c r="L2877" t="s">
        <v>3999</v>
      </c>
    </row>
    <row r="2878" spans="1:12">
      <c r="A2878" s="15">
        <v>30105708</v>
      </c>
      <c r="B2878" t="s">
        <v>5450</v>
      </c>
      <c r="C2878" t="s">
        <v>5722</v>
      </c>
      <c r="D2878" t="s">
        <v>6340</v>
      </c>
      <c r="E2878" t="s">
        <v>6302</v>
      </c>
      <c r="F2878" t="s">
        <v>5453</v>
      </c>
      <c r="G2878" s="160" t="s">
        <v>3997</v>
      </c>
      <c r="H2878" t="s">
        <v>5454</v>
      </c>
      <c r="I2878" s="160" t="s">
        <v>3995</v>
      </c>
      <c r="J2878" t="s">
        <v>5461</v>
      </c>
      <c r="K2878">
        <v>99</v>
      </c>
      <c r="L2878" t="s">
        <v>3999</v>
      </c>
    </row>
    <row r="2879" spans="1:12">
      <c r="A2879" s="15">
        <v>30105709</v>
      </c>
      <c r="B2879" t="s">
        <v>5450</v>
      </c>
      <c r="C2879" t="s">
        <v>5722</v>
      </c>
      <c r="D2879" t="s">
        <v>6340</v>
      </c>
      <c r="E2879" t="s">
        <v>5214</v>
      </c>
      <c r="F2879" t="s">
        <v>5453</v>
      </c>
      <c r="G2879" s="160" t="s">
        <v>3997</v>
      </c>
      <c r="H2879" t="s">
        <v>5454</v>
      </c>
      <c r="I2879" s="160" t="s">
        <v>3995</v>
      </c>
      <c r="J2879" t="s">
        <v>5461</v>
      </c>
      <c r="K2879">
        <v>99</v>
      </c>
      <c r="L2879" t="s">
        <v>3999</v>
      </c>
    </row>
    <row r="2880" spans="1:12">
      <c r="A2880" s="15">
        <v>30105710</v>
      </c>
      <c r="B2880" t="s">
        <v>5450</v>
      </c>
      <c r="C2880" t="s">
        <v>5722</v>
      </c>
      <c r="D2880" t="s">
        <v>6340</v>
      </c>
      <c r="E2880" t="s">
        <v>6204</v>
      </c>
      <c r="F2880" t="s">
        <v>5453</v>
      </c>
      <c r="G2880" s="160" t="s">
        <v>3997</v>
      </c>
      <c r="H2880" t="s">
        <v>5454</v>
      </c>
      <c r="I2880" s="160" t="s">
        <v>3995</v>
      </c>
      <c r="J2880" t="s">
        <v>5461</v>
      </c>
      <c r="K2880">
        <v>99</v>
      </c>
      <c r="L2880" t="s">
        <v>3999</v>
      </c>
    </row>
    <row r="2881" spans="1:12">
      <c r="A2881" s="15">
        <v>30105711</v>
      </c>
      <c r="B2881" t="s">
        <v>5450</v>
      </c>
      <c r="C2881" t="s">
        <v>5722</v>
      </c>
      <c r="D2881" t="s">
        <v>6340</v>
      </c>
      <c r="E2881" t="s">
        <v>6128</v>
      </c>
      <c r="F2881" t="s">
        <v>5453</v>
      </c>
      <c r="G2881">
        <v>10</v>
      </c>
      <c r="H2881" t="s">
        <v>4358</v>
      </c>
      <c r="I2881" s="160" t="s">
        <v>3997</v>
      </c>
      <c r="J2881" t="s">
        <v>4394</v>
      </c>
      <c r="K2881">
        <v>99</v>
      </c>
      <c r="L2881" t="s">
        <v>3999</v>
      </c>
    </row>
    <row r="2882" spans="1:12">
      <c r="A2882" s="15">
        <v>30105712</v>
      </c>
      <c r="B2882" t="s">
        <v>5450</v>
      </c>
      <c r="C2882" t="s">
        <v>5722</v>
      </c>
      <c r="D2882" t="s">
        <v>6340</v>
      </c>
      <c r="E2882" t="s">
        <v>6341</v>
      </c>
      <c r="F2882" t="s">
        <v>5453</v>
      </c>
      <c r="G2882" s="160" t="s">
        <v>3997</v>
      </c>
      <c r="H2882" t="s">
        <v>5454</v>
      </c>
      <c r="I2882" s="160" t="s">
        <v>3995</v>
      </c>
      <c r="J2882" t="s">
        <v>5461</v>
      </c>
      <c r="K2882" s="160" t="s">
        <v>4198</v>
      </c>
      <c r="L2882" t="s">
        <v>6304</v>
      </c>
    </row>
    <row r="2883" spans="1:12">
      <c r="A2883" s="15">
        <v>30105713</v>
      </c>
      <c r="B2883" t="s">
        <v>5450</v>
      </c>
      <c r="C2883" t="s">
        <v>5722</v>
      </c>
      <c r="D2883" t="s">
        <v>6340</v>
      </c>
      <c r="E2883" t="s">
        <v>6305</v>
      </c>
      <c r="F2883" t="s">
        <v>5453</v>
      </c>
      <c r="G2883" s="160" t="s">
        <v>3997</v>
      </c>
      <c r="H2883" t="s">
        <v>5454</v>
      </c>
      <c r="I2883" s="160" t="s">
        <v>3995</v>
      </c>
      <c r="J2883" t="s">
        <v>5461</v>
      </c>
      <c r="K2883" s="160" t="s">
        <v>4198</v>
      </c>
      <c r="L2883" t="s">
        <v>6304</v>
      </c>
    </row>
    <row r="2884" spans="1:12">
      <c r="A2884" s="15">
        <v>30105714</v>
      </c>
      <c r="B2884" t="s">
        <v>5450</v>
      </c>
      <c r="C2884" t="s">
        <v>5722</v>
      </c>
      <c r="D2884" t="s">
        <v>6340</v>
      </c>
      <c r="E2884" t="s">
        <v>6306</v>
      </c>
      <c r="F2884" t="s">
        <v>5453</v>
      </c>
      <c r="G2884" s="160" t="s">
        <v>3997</v>
      </c>
      <c r="H2884" t="s">
        <v>5454</v>
      </c>
      <c r="I2884" s="160" t="s">
        <v>3995</v>
      </c>
      <c r="J2884" t="s">
        <v>5461</v>
      </c>
      <c r="K2884" s="160" t="s">
        <v>4198</v>
      </c>
      <c r="L2884" t="s">
        <v>6304</v>
      </c>
    </row>
    <row r="2885" spans="1:12">
      <c r="A2885" s="15">
        <v>30105715</v>
      </c>
      <c r="B2885" t="s">
        <v>5450</v>
      </c>
      <c r="C2885" t="s">
        <v>5722</v>
      </c>
      <c r="D2885" t="s">
        <v>6340</v>
      </c>
      <c r="E2885" t="s">
        <v>6307</v>
      </c>
      <c r="F2885" t="s">
        <v>5453</v>
      </c>
      <c r="G2885" s="160" t="s">
        <v>3997</v>
      </c>
      <c r="H2885" t="s">
        <v>5454</v>
      </c>
      <c r="I2885" s="160" t="s">
        <v>3995</v>
      </c>
      <c r="J2885" t="s">
        <v>5461</v>
      </c>
      <c r="K2885" s="160" t="s">
        <v>4198</v>
      </c>
      <c r="L2885" t="s">
        <v>6304</v>
      </c>
    </row>
    <row r="2886" spans="1:12">
      <c r="A2886" s="15">
        <v>30105716</v>
      </c>
      <c r="B2886" t="s">
        <v>5450</v>
      </c>
      <c r="C2886" t="s">
        <v>5722</v>
      </c>
      <c r="D2886" t="s">
        <v>6340</v>
      </c>
      <c r="E2886" t="s">
        <v>6097</v>
      </c>
      <c r="F2886" t="s">
        <v>5453</v>
      </c>
      <c r="G2886" s="160" t="s">
        <v>3997</v>
      </c>
      <c r="H2886" t="s">
        <v>5454</v>
      </c>
      <c r="I2886" s="160" t="s">
        <v>3995</v>
      </c>
      <c r="J2886" t="s">
        <v>5461</v>
      </c>
      <c r="K2886">
        <v>99</v>
      </c>
      <c r="L2886" t="s">
        <v>3999</v>
      </c>
    </row>
    <row r="2887" spans="1:12">
      <c r="A2887" s="15">
        <v>30105717</v>
      </c>
      <c r="B2887" t="s">
        <v>5450</v>
      </c>
      <c r="C2887" t="s">
        <v>5722</v>
      </c>
      <c r="D2887" t="s">
        <v>6340</v>
      </c>
      <c r="E2887" t="s">
        <v>5843</v>
      </c>
      <c r="F2887" t="s">
        <v>5453</v>
      </c>
      <c r="G2887" s="160" t="s">
        <v>3997</v>
      </c>
      <c r="H2887" t="s">
        <v>5454</v>
      </c>
      <c r="I2887" s="160" t="s">
        <v>3995</v>
      </c>
      <c r="J2887" t="s">
        <v>5461</v>
      </c>
      <c r="K2887">
        <v>99</v>
      </c>
      <c r="L2887" t="s">
        <v>3999</v>
      </c>
    </row>
    <row r="2888" spans="1:12">
      <c r="A2888" s="15">
        <v>30105718</v>
      </c>
      <c r="B2888" t="s">
        <v>5450</v>
      </c>
      <c r="C2888" t="s">
        <v>5722</v>
      </c>
      <c r="D2888" t="s">
        <v>6340</v>
      </c>
      <c r="E2888" t="s">
        <v>6200</v>
      </c>
      <c r="F2888" t="s">
        <v>5453</v>
      </c>
      <c r="G2888" s="160" t="s">
        <v>3997</v>
      </c>
      <c r="H2888" t="s">
        <v>5454</v>
      </c>
      <c r="I2888" s="160" t="s">
        <v>3995</v>
      </c>
      <c r="J2888" t="s">
        <v>5461</v>
      </c>
      <c r="K2888">
        <v>99</v>
      </c>
      <c r="L2888" t="s">
        <v>3999</v>
      </c>
    </row>
    <row r="2889" spans="1:12">
      <c r="A2889" s="15">
        <v>30105719</v>
      </c>
      <c r="B2889" t="s">
        <v>5450</v>
      </c>
      <c r="C2889" t="s">
        <v>5722</v>
      </c>
      <c r="D2889" t="s">
        <v>6340</v>
      </c>
      <c r="E2889" t="s">
        <v>4080</v>
      </c>
      <c r="F2889" t="s">
        <v>5453</v>
      </c>
      <c r="G2889" s="160" t="s">
        <v>3997</v>
      </c>
      <c r="H2889" t="s">
        <v>5454</v>
      </c>
      <c r="I2889" s="160" t="s">
        <v>3995</v>
      </c>
      <c r="J2889" t="s">
        <v>5461</v>
      </c>
      <c r="K2889">
        <v>99</v>
      </c>
      <c r="L2889" t="s">
        <v>3999</v>
      </c>
    </row>
    <row r="2890" spans="1:12">
      <c r="A2890" s="15">
        <v>30105800</v>
      </c>
      <c r="B2890" t="s">
        <v>5450</v>
      </c>
      <c r="C2890" t="s">
        <v>5722</v>
      </c>
      <c r="D2890" t="s">
        <v>6342</v>
      </c>
      <c r="E2890" t="s">
        <v>5724</v>
      </c>
      <c r="F2890" t="s">
        <v>5453</v>
      </c>
      <c r="G2890" s="160" t="s">
        <v>3997</v>
      </c>
      <c r="H2890" t="s">
        <v>5454</v>
      </c>
      <c r="I2890" s="160" t="s">
        <v>3995</v>
      </c>
      <c r="J2890" t="s">
        <v>5461</v>
      </c>
      <c r="K2890">
        <v>99</v>
      </c>
      <c r="L2890" t="s">
        <v>3999</v>
      </c>
    </row>
    <row r="2891" spans="1:12">
      <c r="A2891" s="15">
        <v>30105801</v>
      </c>
      <c r="B2891" t="s">
        <v>5450</v>
      </c>
      <c r="C2891" t="s">
        <v>5722</v>
      </c>
      <c r="D2891" t="s">
        <v>6342</v>
      </c>
      <c r="E2891" t="s">
        <v>6297</v>
      </c>
      <c r="F2891" t="s">
        <v>5453</v>
      </c>
      <c r="G2891" s="160" t="s">
        <v>3997</v>
      </c>
      <c r="H2891" t="s">
        <v>5454</v>
      </c>
      <c r="I2891" s="160" t="s">
        <v>3995</v>
      </c>
      <c r="J2891" t="s">
        <v>5461</v>
      </c>
      <c r="K2891">
        <v>99</v>
      </c>
      <c r="L2891" t="s">
        <v>3999</v>
      </c>
    </row>
    <row r="2892" spans="1:12">
      <c r="A2892" s="15">
        <v>30105802</v>
      </c>
      <c r="B2892" t="s">
        <v>5450</v>
      </c>
      <c r="C2892" t="s">
        <v>5722</v>
      </c>
      <c r="D2892" t="s">
        <v>6342</v>
      </c>
      <c r="E2892" t="s">
        <v>6298</v>
      </c>
      <c r="F2892" t="s">
        <v>5453</v>
      </c>
      <c r="G2892" s="160" t="s">
        <v>3997</v>
      </c>
      <c r="H2892" t="s">
        <v>5454</v>
      </c>
      <c r="I2892" s="160" t="s">
        <v>3995</v>
      </c>
      <c r="J2892" t="s">
        <v>5461</v>
      </c>
      <c r="K2892">
        <v>99</v>
      </c>
      <c r="L2892" t="s">
        <v>3999</v>
      </c>
    </row>
    <row r="2893" spans="1:12">
      <c r="A2893" s="15">
        <v>30105803</v>
      </c>
      <c r="B2893" t="s">
        <v>5450</v>
      </c>
      <c r="C2893" t="s">
        <v>5722</v>
      </c>
      <c r="D2893" t="s">
        <v>6342</v>
      </c>
      <c r="E2893" t="s">
        <v>6299</v>
      </c>
      <c r="F2893" t="s">
        <v>5453</v>
      </c>
      <c r="G2893" s="160" t="s">
        <v>3997</v>
      </c>
      <c r="H2893" t="s">
        <v>5454</v>
      </c>
      <c r="I2893" s="160" t="s">
        <v>3995</v>
      </c>
      <c r="J2893" t="s">
        <v>5461</v>
      </c>
      <c r="K2893">
        <v>99</v>
      </c>
      <c r="L2893" t="s">
        <v>3999</v>
      </c>
    </row>
    <row r="2894" spans="1:12">
      <c r="A2894" s="15">
        <v>30105804</v>
      </c>
      <c r="B2894" t="s">
        <v>5450</v>
      </c>
      <c r="C2894" t="s">
        <v>5722</v>
      </c>
      <c r="D2894" t="s">
        <v>6342</v>
      </c>
      <c r="E2894" t="s">
        <v>6300</v>
      </c>
      <c r="F2894" t="s">
        <v>5453</v>
      </c>
      <c r="G2894" s="160" t="s">
        <v>3997</v>
      </c>
      <c r="H2894" t="s">
        <v>5454</v>
      </c>
      <c r="I2894" s="160" t="s">
        <v>3995</v>
      </c>
      <c r="J2894" t="s">
        <v>5461</v>
      </c>
      <c r="K2894">
        <v>99</v>
      </c>
      <c r="L2894" t="s">
        <v>3999</v>
      </c>
    </row>
    <row r="2895" spans="1:12">
      <c r="A2895" s="15">
        <v>30105805</v>
      </c>
      <c r="B2895" t="s">
        <v>5450</v>
      </c>
      <c r="C2895" t="s">
        <v>5722</v>
      </c>
      <c r="D2895" t="s">
        <v>6342</v>
      </c>
      <c r="E2895" t="s">
        <v>6203</v>
      </c>
      <c r="F2895" t="s">
        <v>5453</v>
      </c>
      <c r="G2895" s="160" t="s">
        <v>3997</v>
      </c>
      <c r="H2895" t="s">
        <v>5454</v>
      </c>
      <c r="I2895" s="160" t="s">
        <v>3995</v>
      </c>
      <c r="J2895" t="s">
        <v>5461</v>
      </c>
      <c r="K2895">
        <v>99</v>
      </c>
      <c r="L2895" t="s">
        <v>3999</v>
      </c>
    </row>
    <row r="2896" spans="1:12">
      <c r="A2896" s="15">
        <v>30105806</v>
      </c>
      <c r="B2896" t="s">
        <v>5450</v>
      </c>
      <c r="C2896" t="s">
        <v>5722</v>
      </c>
      <c r="D2896" t="s">
        <v>6342</v>
      </c>
      <c r="E2896" t="s">
        <v>6210</v>
      </c>
      <c r="F2896" t="s">
        <v>5453</v>
      </c>
      <c r="G2896" s="160" t="s">
        <v>3997</v>
      </c>
      <c r="H2896" t="s">
        <v>5454</v>
      </c>
      <c r="I2896" s="160" t="s">
        <v>3995</v>
      </c>
      <c r="J2896" t="s">
        <v>5461</v>
      </c>
      <c r="K2896">
        <v>99</v>
      </c>
      <c r="L2896" t="s">
        <v>3999</v>
      </c>
    </row>
    <row r="2897" spans="1:12">
      <c r="A2897" s="15">
        <v>30105807</v>
      </c>
      <c r="B2897" t="s">
        <v>5450</v>
      </c>
      <c r="C2897" t="s">
        <v>5722</v>
      </c>
      <c r="D2897" t="s">
        <v>6342</v>
      </c>
      <c r="E2897" t="s">
        <v>6301</v>
      </c>
      <c r="F2897" t="s">
        <v>5453</v>
      </c>
      <c r="G2897" s="160" t="s">
        <v>3997</v>
      </c>
      <c r="H2897" t="s">
        <v>5454</v>
      </c>
      <c r="I2897" s="160" t="s">
        <v>3995</v>
      </c>
      <c r="J2897" t="s">
        <v>5461</v>
      </c>
      <c r="K2897">
        <v>99</v>
      </c>
      <c r="L2897" t="s">
        <v>3999</v>
      </c>
    </row>
    <row r="2898" spans="1:12">
      <c r="A2898" s="15">
        <v>30105808</v>
      </c>
      <c r="B2898" t="s">
        <v>5450</v>
      </c>
      <c r="C2898" t="s">
        <v>5722</v>
      </c>
      <c r="D2898" t="s">
        <v>6342</v>
      </c>
      <c r="E2898" t="s">
        <v>6302</v>
      </c>
      <c r="F2898" t="s">
        <v>5453</v>
      </c>
      <c r="G2898" s="160" t="s">
        <v>3997</v>
      </c>
      <c r="H2898" t="s">
        <v>5454</v>
      </c>
      <c r="I2898" s="160" t="s">
        <v>3995</v>
      </c>
      <c r="J2898" t="s">
        <v>5461</v>
      </c>
      <c r="K2898">
        <v>99</v>
      </c>
      <c r="L2898" t="s">
        <v>3999</v>
      </c>
    </row>
    <row r="2899" spans="1:12">
      <c r="A2899" s="15">
        <v>30105809</v>
      </c>
      <c r="B2899" t="s">
        <v>5450</v>
      </c>
      <c r="C2899" t="s">
        <v>5722</v>
      </c>
      <c r="D2899" t="s">
        <v>6342</v>
      </c>
      <c r="E2899" t="s">
        <v>5214</v>
      </c>
      <c r="F2899" t="s">
        <v>5453</v>
      </c>
      <c r="G2899" s="160" t="s">
        <v>3997</v>
      </c>
      <c r="H2899" t="s">
        <v>5454</v>
      </c>
      <c r="I2899" s="160" t="s">
        <v>3995</v>
      </c>
      <c r="J2899" t="s">
        <v>5461</v>
      </c>
      <c r="K2899">
        <v>99</v>
      </c>
      <c r="L2899" t="s">
        <v>3999</v>
      </c>
    </row>
    <row r="2900" spans="1:12">
      <c r="A2900" s="15">
        <v>30105810</v>
      </c>
      <c r="B2900" t="s">
        <v>5450</v>
      </c>
      <c r="C2900" t="s">
        <v>5722</v>
      </c>
      <c r="D2900" t="s">
        <v>6342</v>
      </c>
      <c r="E2900" t="s">
        <v>6204</v>
      </c>
      <c r="F2900" t="s">
        <v>5453</v>
      </c>
      <c r="G2900" s="160" t="s">
        <v>3997</v>
      </c>
      <c r="H2900" t="s">
        <v>5454</v>
      </c>
      <c r="I2900" s="160" t="s">
        <v>3995</v>
      </c>
      <c r="J2900" t="s">
        <v>5461</v>
      </c>
      <c r="K2900">
        <v>99</v>
      </c>
      <c r="L2900" t="s">
        <v>3999</v>
      </c>
    </row>
    <row r="2901" spans="1:12">
      <c r="A2901" s="15">
        <v>30105811</v>
      </c>
      <c r="B2901" t="s">
        <v>5450</v>
      </c>
      <c r="C2901" t="s">
        <v>5722</v>
      </c>
      <c r="D2901" t="s">
        <v>6342</v>
      </c>
      <c r="E2901" t="s">
        <v>6128</v>
      </c>
      <c r="F2901" t="s">
        <v>5453</v>
      </c>
      <c r="G2901">
        <v>10</v>
      </c>
      <c r="H2901" t="s">
        <v>4358</v>
      </c>
      <c r="I2901" s="160" t="s">
        <v>3997</v>
      </c>
      <c r="J2901" t="s">
        <v>4394</v>
      </c>
      <c r="K2901">
        <v>99</v>
      </c>
      <c r="L2901" t="s">
        <v>3999</v>
      </c>
    </row>
    <row r="2902" spans="1:12">
      <c r="A2902" s="15">
        <v>30105812</v>
      </c>
      <c r="B2902" t="s">
        <v>5450</v>
      </c>
      <c r="C2902" t="s">
        <v>5722</v>
      </c>
      <c r="D2902" t="s">
        <v>6342</v>
      </c>
      <c r="E2902" t="s">
        <v>6343</v>
      </c>
      <c r="F2902" t="s">
        <v>5453</v>
      </c>
      <c r="G2902" s="160" t="s">
        <v>3997</v>
      </c>
      <c r="H2902" t="s">
        <v>5454</v>
      </c>
      <c r="I2902" s="160" t="s">
        <v>3995</v>
      </c>
      <c r="J2902" t="s">
        <v>5461</v>
      </c>
      <c r="K2902" s="160" t="s">
        <v>4198</v>
      </c>
      <c r="L2902" t="s">
        <v>6304</v>
      </c>
    </row>
    <row r="2903" spans="1:12">
      <c r="A2903" s="15">
        <v>30105813</v>
      </c>
      <c r="B2903" t="s">
        <v>5450</v>
      </c>
      <c r="C2903" t="s">
        <v>5722</v>
      </c>
      <c r="D2903" t="s">
        <v>6342</v>
      </c>
      <c r="E2903" t="s">
        <v>6305</v>
      </c>
      <c r="F2903" t="s">
        <v>5453</v>
      </c>
      <c r="G2903" s="160" t="s">
        <v>3997</v>
      </c>
      <c r="H2903" t="s">
        <v>5454</v>
      </c>
      <c r="I2903" s="160" t="s">
        <v>3995</v>
      </c>
      <c r="J2903" t="s">
        <v>5461</v>
      </c>
      <c r="K2903" s="160" t="s">
        <v>4198</v>
      </c>
      <c r="L2903" t="s">
        <v>6304</v>
      </c>
    </row>
    <row r="2904" spans="1:12">
      <c r="A2904" s="15">
        <v>30105814</v>
      </c>
      <c r="B2904" t="s">
        <v>5450</v>
      </c>
      <c r="C2904" t="s">
        <v>5722</v>
      </c>
      <c r="D2904" t="s">
        <v>6342</v>
      </c>
      <c r="E2904" t="s">
        <v>6306</v>
      </c>
      <c r="F2904" t="s">
        <v>5453</v>
      </c>
      <c r="G2904" s="160" t="s">
        <v>3997</v>
      </c>
      <c r="H2904" t="s">
        <v>5454</v>
      </c>
      <c r="I2904" s="160" t="s">
        <v>3995</v>
      </c>
      <c r="J2904" t="s">
        <v>5461</v>
      </c>
      <c r="K2904" s="160" t="s">
        <v>4198</v>
      </c>
      <c r="L2904" t="s">
        <v>6304</v>
      </c>
    </row>
    <row r="2905" spans="1:12">
      <c r="A2905" s="15">
        <v>30105815</v>
      </c>
      <c r="B2905" t="s">
        <v>5450</v>
      </c>
      <c r="C2905" t="s">
        <v>5722</v>
      </c>
      <c r="D2905" t="s">
        <v>6342</v>
      </c>
      <c r="E2905" t="s">
        <v>6307</v>
      </c>
      <c r="F2905" t="s">
        <v>5453</v>
      </c>
      <c r="G2905" s="160" t="s">
        <v>3997</v>
      </c>
      <c r="H2905" t="s">
        <v>5454</v>
      </c>
      <c r="I2905" s="160" t="s">
        <v>3995</v>
      </c>
      <c r="J2905" t="s">
        <v>5461</v>
      </c>
      <c r="K2905" s="160" t="s">
        <v>4198</v>
      </c>
      <c r="L2905" t="s">
        <v>6304</v>
      </c>
    </row>
    <row r="2906" spans="1:12">
      <c r="A2906" s="15">
        <v>30105816</v>
      </c>
      <c r="B2906" t="s">
        <v>5450</v>
      </c>
      <c r="C2906" t="s">
        <v>5722</v>
      </c>
      <c r="D2906" t="s">
        <v>6342</v>
      </c>
      <c r="E2906" t="s">
        <v>6097</v>
      </c>
      <c r="F2906" t="s">
        <v>5453</v>
      </c>
      <c r="G2906" s="160" t="s">
        <v>3997</v>
      </c>
      <c r="H2906" t="s">
        <v>5454</v>
      </c>
      <c r="I2906" s="160" t="s">
        <v>3995</v>
      </c>
      <c r="J2906" t="s">
        <v>5461</v>
      </c>
      <c r="K2906">
        <v>99</v>
      </c>
      <c r="L2906" t="s">
        <v>3999</v>
      </c>
    </row>
    <row r="2907" spans="1:12">
      <c r="A2907" s="15">
        <v>30105817</v>
      </c>
      <c r="B2907" t="s">
        <v>5450</v>
      </c>
      <c r="C2907" t="s">
        <v>5722</v>
      </c>
      <c r="D2907" t="s">
        <v>6342</v>
      </c>
      <c r="E2907" t="s">
        <v>5843</v>
      </c>
      <c r="F2907" t="s">
        <v>5453</v>
      </c>
      <c r="G2907" s="160" t="s">
        <v>3997</v>
      </c>
      <c r="H2907" t="s">
        <v>5454</v>
      </c>
      <c r="I2907" s="160" t="s">
        <v>3995</v>
      </c>
      <c r="J2907" t="s">
        <v>5461</v>
      </c>
      <c r="K2907">
        <v>99</v>
      </c>
      <c r="L2907" t="s">
        <v>3999</v>
      </c>
    </row>
    <row r="2908" spans="1:12">
      <c r="A2908" s="15">
        <v>30105818</v>
      </c>
      <c r="B2908" t="s">
        <v>5450</v>
      </c>
      <c r="C2908" t="s">
        <v>5722</v>
      </c>
      <c r="D2908" t="s">
        <v>6342</v>
      </c>
      <c r="E2908" t="s">
        <v>6200</v>
      </c>
      <c r="F2908" t="s">
        <v>5453</v>
      </c>
      <c r="G2908" s="160" t="s">
        <v>3997</v>
      </c>
      <c r="H2908" t="s">
        <v>5454</v>
      </c>
      <c r="I2908" s="160" t="s">
        <v>3995</v>
      </c>
      <c r="J2908" t="s">
        <v>5461</v>
      </c>
      <c r="K2908">
        <v>99</v>
      </c>
      <c r="L2908" t="s">
        <v>3999</v>
      </c>
    </row>
    <row r="2909" spans="1:12">
      <c r="A2909" s="15">
        <v>30105819</v>
      </c>
      <c r="B2909" t="s">
        <v>5450</v>
      </c>
      <c r="C2909" t="s">
        <v>5722</v>
      </c>
      <c r="D2909" t="s">
        <v>6342</v>
      </c>
      <c r="E2909" t="s">
        <v>4080</v>
      </c>
      <c r="F2909" t="s">
        <v>5453</v>
      </c>
      <c r="G2909" s="160" t="s">
        <v>3997</v>
      </c>
      <c r="H2909" t="s">
        <v>5454</v>
      </c>
      <c r="I2909" s="160" t="s">
        <v>3995</v>
      </c>
      <c r="J2909" t="s">
        <v>5461</v>
      </c>
      <c r="K2909">
        <v>99</v>
      </c>
      <c r="L2909" t="s">
        <v>3999</v>
      </c>
    </row>
    <row r="2910" spans="1:12">
      <c r="A2910" s="15">
        <v>30105900</v>
      </c>
      <c r="B2910" t="s">
        <v>5450</v>
      </c>
      <c r="C2910" t="s">
        <v>5722</v>
      </c>
      <c r="D2910" t="s">
        <v>6344</v>
      </c>
      <c r="E2910" t="s">
        <v>5724</v>
      </c>
      <c r="F2910" t="s">
        <v>5453</v>
      </c>
      <c r="G2910" s="160" t="s">
        <v>3997</v>
      </c>
      <c r="H2910" t="s">
        <v>5454</v>
      </c>
      <c r="I2910" s="160" t="s">
        <v>3995</v>
      </c>
      <c r="J2910" t="s">
        <v>5461</v>
      </c>
      <c r="K2910" s="160" t="s">
        <v>4069</v>
      </c>
      <c r="L2910" t="s">
        <v>6093</v>
      </c>
    </row>
    <row r="2911" spans="1:12">
      <c r="A2911" s="15">
        <v>30105901</v>
      </c>
      <c r="B2911" t="s">
        <v>5450</v>
      </c>
      <c r="C2911" t="s">
        <v>5722</v>
      </c>
      <c r="D2911" t="s">
        <v>6344</v>
      </c>
      <c r="E2911" t="s">
        <v>6297</v>
      </c>
      <c r="F2911" t="s">
        <v>5453</v>
      </c>
      <c r="G2911" s="160" t="s">
        <v>3997</v>
      </c>
      <c r="H2911" t="s">
        <v>5454</v>
      </c>
      <c r="I2911" s="160" t="s">
        <v>3995</v>
      </c>
      <c r="J2911" t="s">
        <v>5461</v>
      </c>
      <c r="K2911" s="160" t="s">
        <v>4069</v>
      </c>
      <c r="L2911" t="s">
        <v>6093</v>
      </c>
    </row>
    <row r="2912" spans="1:12">
      <c r="A2912" s="15">
        <v>30105902</v>
      </c>
      <c r="B2912" t="s">
        <v>5450</v>
      </c>
      <c r="C2912" t="s">
        <v>5722</v>
      </c>
      <c r="D2912" t="s">
        <v>6344</v>
      </c>
      <c r="E2912" t="s">
        <v>6298</v>
      </c>
      <c r="F2912" t="s">
        <v>5453</v>
      </c>
      <c r="G2912" s="160" t="s">
        <v>3997</v>
      </c>
      <c r="H2912" t="s">
        <v>5454</v>
      </c>
      <c r="I2912" s="160" t="s">
        <v>3995</v>
      </c>
      <c r="J2912" t="s">
        <v>5461</v>
      </c>
      <c r="K2912" s="160" t="s">
        <v>4069</v>
      </c>
      <c r="L2912" t="s">
        <v>6093</v>
      </c>
    </row>
    <row r="2913" spans="1:12">
      <c r="A2913" s="15">
        <v>30105903</v>
      </c>
      <c r="B2913" t="s">
        <v>5450</v>
      </c>
      <c r="C2913" t="s">
        <v>5722</v>
      </c>
      <c r="D2913" t="s">
        <v>6344</v>
      </c>
      <c r="E2913" t="s">
        <v>6299</v>
      </c>
      <c r="F2913" t="s">
        <v>5453</v>
      </c>
      <c r="G2913" s="160" t="s">
        <v>3997</v>
      </c>
      <c r="H2913" t="s">
        <v>5454</v>
      </c>
      <c r="I2913" s="160" t="s">
        <v>3995</v>
      </c>
      <c r="J2913" t="s">
        <v>5461</v>
      </c>
      <c r="K2913" s="160" t="s">
        <v>4069</v>
      </c>
      <c r="L2913" t="s">
        <v>6093</v>
      </c>
    </row>
    <row r="2914" spans="1:12">
      <c r="A2914" s="15">
        <v>30105904</v>
      </c>
      <c r="B2914" t="s">
        <v>5450</v>
      </c>
      <c r="C2914" t="s">
        <v>5722</v>
      </c>
      <c r="D2914" t="s">
        <v>6344</v>
      </c>
      <c r="E2914" t="s">
        <v>6300</v>
      </c>
      <c r="F2914" t="s">
        <v>5453</v>
      </c>
      <c r="G2914" s="160" t="s">
        <v>3997</v>
      </c>
      <c r="H2914" t="s">
        <v>5454</v>
      </c>
      <c r="I2914" s="160" t="s">
        <v>3995</v>
      </c>
      <c r="J2914" t="s">
        <v>5461</v>
      </c>
      <c r="K2914" s="160" t="s">
        <v>4069</v>
      </c>
      <c r="L2914" t="s">
        <v>6093</v>
      </c>
    </row>
    <row r="2915" spans="1:12">
      <c r="A2915" s="15">
        <v>30105905</v>
      </c>
      <c r="B2915" t="s">
        <v>5450</v>
      </c>
      <c r="C2915" t="s">
        <v>5722</v>
      </c>
      <c r="D2915" t="s">
        <v>6344</v>
      </c>
      <c r="E2915" t="s">
        <v>6203</v>
      </c>
      <c r="F2915" t="s">
        <v>5453</v>
      </c>
      <c r="G2915" s="160" t="s">
        <v>3997</v>
      </c>
      <c r="H2915" t="s">
        <v>5454</v>
      </c>
      <c r="I2915" s="160" t="s">
        <v>3995</v>
      </c>
      <c r="J2915" t="s">
        <v>5461</v>
      </c>
      <c r="K2915" s="160" t="s">
        <v>4069</v>
      </c>
      <c r="L2915" t="s">
        <v>6093</v>
      </c>
    </row>
    <row r="2916" spans="1:12">
      <c r="A2916" s="15">
        <v>30105906</v>
      </c>
      <c r="B2916" t="s">
        <v>5450</v>
      </c>
      <c r="C2916" t="s">
        <v>5722</v>
      </c>
      <c r="D2916" t="s">
        <v>6344</v>
      </c>
      <c r="E2916" t="s">
        <v>6210</v>
      </c>
      <c r="F2916" t="s">
        <v>5453</v>
      </c>
      <c r="G2916" s="160" t="s">
        <v>3997</v>
      </c>
      <c r="H2916" t="s">
        <v>5454</v>
      </c>
      <c r="I2916" s="160" t="s">
        <v>3995</v>
      </c>
      <c r="J2916" t="s">
        <v>5461</v>
      </c>
      <c r="K2916" s="160" t="s">
        <v>4069</v>
      </c>
      <c r="L2916" t="s">
        <v>6093</v>
      </c>
    </row>
    <row r="2917" spans="1:12">
      <c r="A2917" s="15">
        <v>30105907</v>
      </c>
      <c r="B2917" t="s">
        <v>5450</v>
      </c>
      <c r="C2917" t="s">
        <v>5722</v>
      </c>
      <c r="D2917" t="s">
        <v>6344</v>
      </c>
      <c r="E2917" t="s">
        <v>6301</v>
      </c>
      <c r="F2917" t="s">
        <v>5453</v>
      </c>
      <c r="G2917" s="160" t="s">
        <v>3997</v>
      </c>
      <c r="H2917" t="s">
        <v>5454</v>
      </c>
      <c r="I2917" s="160" t="s">
        <v>3995</v>
      </c>
      <c r="J2917" t="s">
        <v>5461</v>
      </c>
      <c r="K2917" s="160" t="s">
        <v>4069</v>
      </c>
      <c r="L2917" t="s">
        <v>6093</v>
      </c>
    </row>
    <row r="2918" spans="1:12">
      <c r="A2918" s="15">
        <v>30105908</v>
      </c>
      <c r="B2918" t="s">
        <v>5450</v>
      </c>
      <c r="C2918" t="s">
        <v>5722</v>
      </c>
      <c r="D2918" t="s">
        <v>6344</v>
      </c>
      <c r="E2918" t="s">
        <v>6302</v>
      </c>
      <c r="F2918" t="s">
        <v>5453</v>
      </c>
      <c r="G2918" s="160" t="s">
        <v>3997</v>
      </c>
      <c r="H2918" t="s">
        <v>5454</v>
      </c>
      <c r="I2918" s="160" t="s">
        <v>3995</v>
      </c>
      <c r="J2918" t="s">
        <v>5461</v>
      </c>
      <c r="K2918" s="160" t="s">
        <v>4069</v>
      </c>
      <c r="L2918" t="s">
        <v>6093</v>
      </c>
    </row>
    <row r="2919" spans="1:12">
      <c r="A2919" s="15">
        <v>30105909</v>
      </c>
      <c r="B2919" t="s">
        <v>5450</v>
      </c>
      <c r="C2919" t="s">
        <v>5722</v>
      </c>
      <c r="D2919" t="s">
        <v>6344</v>
      </c>
      <c r="E2919" t="s">
        <v>5214</v>
      </c>
      <c r="F2919" t="s">
        <v>5453</v>
      </c>
      <c r="G2919" s="160" t="s">
        <v>3997</v>
      </c>
      <c r="H2919" t="s">
        <v>5454</v>
      </c>
      <c r="I2919" s="160" t="s">
        <v>3995</v>
      </c>
      <c r="J2919" t="s">
        <v>5461</v>
      </c>
      <c r="K2919" s="160" t="s">
        <v>4069</v>
      </c>
      <c r="L2919" t="s">
        <v>6093</v>
      </c>
    </row>
    <row r="2920" spans="1:12">
      <c r="A2920" s="15">
        <v>30105910</v>
      </c>
      <c r="B2920" t="s">
        <v>5450</v>
      </c>
      <c r="C2920" t="s">
        <v>5722</v>
      </c>
      <c r="D2920" t="s">
        <v>6344</v>
      </c>
      <c r="E2920" t="s">
        <v>6204</v>
      </c>
      <c r="F2920" t="s">
        <v>5453</v>
      </c>
      <c r="G2920" s="160" t="s">
        <v>3997</v>
      </c>
      <c r="H2920" t="s">
        <v>5454</v>
      </c>
      <c r="I2920" s="160" t="s">
        <v>3995</v>
      </c>
      <c r="J2920" t="s">
        <v>5461</v>
      </c>
      <c r="K2920" s="160" t="s">
        <v>4069</v>
      </c>
      <c r="L2920" t="s">
        <v>6093</v>
      </c>
    </row>
    <row r="2921" spans="1:12">
      <c r="A2921" s="15">
        <v>30105911</v>
      </c>
      <c r="B2921" t="s">
        <v>5450</v>
      </c>
      <c r="C2921" t="s">
        <v>5722</v>
      </c>
      <c r="D2921" t="s">
        <v>6344</v>
      </c>
      <c r="E2921" t="s">
        <v>6128</v>
      </c>
      <c r="F2921" t="s">
        <v>5453</v>
      </c>
      <c r="G2921">
        <v>10</v>
      </c>
      <c r="H2921" t="s">
        <v>4358</v>
      </c>
      <c r="I2921" s="160" t="s">
        <v>3997</v>
      </c>
      <c r="J2921" t="s">
        <v>4394</v>
      </c>
      <c r="K2921">
        <v>99</v>
      </c>
      <c r="L2921" t="s">
        <v>3999</v>
      </c>
    </row>
    <row r="2922" spans="1:12">
      <c r="A2922" s="15">
        <v>30105912</v>
      </c>
      <c r="B2922" t="s">
        <v>5450</v>
      </c>
      <c r="C2922" t="s">
        <v>5722</v>
      </c>
      <c r="D2922" t="s">
        <v>6344</v>
      </c>
      <c r="E2922" t="s">
        <v>6345</v>
      </c>
      <c r="F2922" t="s">
        <v>5453</v>
      </c>
      <c r="G2922" s="160" t="s">
        <v>3997</v>
      </c>
      <c r="H2922" t="s">
        <v>5454</v>
      </c>
      <c r="I2922" s="160" t="s">
        <v>3995</v>
      </c>
      <c r="J2922" t="s">
        <v>5461</v>
      </c>
      <c r="K2922" s="160" t="s">
        <v>4198</v>
      </c>
      <c r="L2922" t="s">
        <v>6304</v>
      </c>
    </row>
    <row r="2923" spans="1:12">
      <c r="A2923" s="15">
        <v>30105913</v>
      </c>
      <c r="B2923" t="s">
        <v>5450</v>
      </c>
      <c r="C2923" t="s">
        <v>5722</v>
      </c>
      <c r="D2923" t="s">
        <v>6344</v>
      </c>
      <c r="E2923" t="s">
        <v>6305</v>
      </c>
      <c r="F2923" t="s">
        <v>5453</v>
      </c>
      <c r="G2923" s="160" t="s">
        <v>3997</v>
      </c>
      <c r="H2923" t="s">
        <v>5454</v>
      </c>
      <c r="I2923" s="160" t="s">
        <v>3995</v>
      </c>
      <c r="J2923" t="s">
        <v>5461</v>
      </c>
      <c r="K2923" s="160" t="s">
        <v>4198</v>
      </c>
      <c r="L2923" t="s">
        <v>6304</v>
      </c>
    </row>
    <row r="2924" spans="1:12">
      <c r="A2924" s="15">
        <v>30105914</v>
      </c>
      <c r="B2924" t="s">
        <v>5450</v>
      </c>
      <c r="C2924" t="s">
        <v>5722</v>
      </c>
      <c r="D2924" t="s">
        <v>6344</v>
      </c>
      <c r="E2924" t="s">
        <v>6306</v>
      </c>
      <c r="F2924" t="s">
        <v>5453</v>
      </c>
      <c r="G2924" s="160" t="s">
        <v>3997</v>
      </c>
      <c r="H2924" t="s">
        <v>5454</v>
      </c>
      <c r="I2924" s="160" t="s">
        <v>3995</v>
      </c>
      <c r="J2924" t="s">
        <v>5461</v>
      </c>
      <c r="K2924" s="160" t="s">
        <v>4198</v>
      </c>
      <c r="L2924" t="s">
        <v>6304</v>
      </c>
    </row>
    <row r="2925" spans="1:12">
      <c r="A2925" s="15">
        <v>30105915</v>
      </c>
      <c r="B2925" t="s">
        <v>5450</v>
      </c>
      <c r="C2925" t="s">
        <v>5722</v>
      </c>
      <c r="D2925" t="s">
        <v>6344</v>
      </c>
      <c r="E2925" t="s">
        <v>6307</v>
      </c>
      <c r="F2925" t="s">
        <v>5453</v>
      </c>
      <c r="G2925" s="160" t="s">
        <v>3997</v>
      </c>
      <c r="H2925" t="s">
        <v>5454</v>
      </c>
      <c r="I2925" s="160" t="s">
        <v>3995</v>
      </c>
      <c r="J2925" t="s">
        <v>5461</v>
      </c>
      <c r="K2925" s="160" t="s">
        <v>4198</v>
      </c>
      <c r="L2925" t="s">
        <v>6304</v>
      </c>
    </row>
    <row r="2926" spans="1:12">
      <c r="A2926" s="15">
        <v>30105916</v>
      </c>
      <c r="B2926" t="s">
        <v>5450</v>
      </c>
      <c r="C2926" t="s">
        <v>5722</v>
      </c>
      <c r="D2926" t="s">
        <v>6344</v>
      </c>
      <c r="E2926" t="s">
        <v>6097</v>
      </c>
      <c r="F2926" t="s">
        <v>5453</v>
      </c>
      <c r="G2926" s="160" t="s">
        <v>3997</v>
      </c>
      <c r="H2926" t="s">
        <v>5454</v>
      </c>
      <c r="I2926" s="160" t="s">
        <v>3995</v>
      </c>
      <c r="J2926" t="s">
        <v>5461</v>
      </c>
      <c r="K2926" s="160" t="s">
        <v>4069</v>
      </c>
      <c r="L2926" t="s">
        <v>6093</v>
      </c>
    </row>
    <row r="2927" spans="1:12">
      <c r="A2927" s="15">
        <v>30105917</v>
      </c>
      <c r="B2927" t="s">
        <v>5450</v>
      </c>
      <c r="C2927" t="s">
        <v>5722</v>
      </c>
      <c r="D2927" t="s">
        <v>6344</v>
      </c>
      <c r="E2927" t="s">
        <v>5843</v>
      </c>
      <c r="F2927" t="s">
        <v>5453</v>
      </c>
      <c r="G2927" s="160" t="s">
        <v>3997</v>
      </c>
      <c r="H2927" t="s">
        <v>5454</v>
      </c>
      <c r="I2927" s="160" t="s">
        <v>3995</v>
      </c>
      <c r="J2927" t="s">
        <v>5461</v>
      </c>
      <c r="K2927" s="160" t="s">
        <v>4069</v>
      </c>
      <c r="L2927" t="s">
        <v>6093</v>
      </c>
    </row>
    <row r="2928" spans="1:12">
      <c r="A2928" s="15">
        <v>30105918</v>
      </c>
      <c r="B2928" t="s">
        <v>5450</v>
      </c>
      <c r="C2928" t="s">
        <v>5722</v>
      </c>
      <c r="D2928" t="s">
        <v>6344</v>
      </c>
      <c r="E2928" t="s">
        <v>6200</v>
      </c>
      <c r="F2928" t="s">
        <v>5453</v>
      </c>
      <c r="G2928" s="160" t="s">
        <v>3997</v>
      </c>
      <c r="H2928" t="s">
        <v>5454</v>
      </c>
      <c r="I2928" s="160" t="s">
        <v>3995</v>
      </c>
      <c r="J2928" t="s">
        <v>5461</v>
      </c>
      <c r="K2928" s="160" t="s">
        <v>4069</v>
      </c>
      <c r="L2928" t="s">
        <v>6093</v>
      </c>
    </row>
    <row r="2929" spans="1:12">
      <c r="A2929" s="15">
        <v>30105919</v>
      </c>
      <c r="B2929" t="s">
        <v>5450</v>
      </c>
      <c r="C2929" t="s">
        <v>5722</v>
      </c>
      <c r="D2929" t="s">
        <v>6344</v>
      </c>
      <c r="E2929" t="s">
        <v>4080</v>
      </c>
      <c r="F2929" t="s">
        <v>5453</v>
      </c>
      <c r="G2929" s="160" t="s">
        <v>3997</v>
      </c>
      <c r="H2929" t="s">
        <v>5454</v>
      </c>
      <c r="I2929" s="160" t="s">
        <v>3995</v>
      </c>
      <c r="J2929" t="s">
        <v>5461</v>
      </c>
      <c r="K2929" s="160" t="s">
        <v>4069</v>
      </c>
      <c r="L2929" t="s">
        <v>6093</v>
      </c>
    </row>
    <row r="2930" spans="1:12">
      <c r="A2930" s="15">
        <v>30106001</v>
      </c>
      <c r="B2930" t="s">
        <v>5450</v>
      </c>
      <c r="C2930" t="s">
        <v>5722</v>
      </c>
      <c r="D2930" t="s">
        <v>6346</v>
      </c>
      <c r="E2930" t="s">
        <v>6347</v>
      </c>
      <c r="F2930" t="s">
        <v>5453</v>
      </c>
      <c r="G2930" s="160" t="s">
        <v>3997</v>
      </c>
      <c r="H2930" t="s">
        <v>5454</v>
      </c>
      <c r="I2930" s="160" t="s">
        <v>4076</v>
      </c>
      <c r="J2930" t="s">
        <v>5743</v>
      </c>
      <c r="K2930">
        <v>99</v>
      </c>
      <c r="L2930" t="s">
        <v>3999</v>
      </c>
    </row>
    <row r="2931" spans="1:12">
      <c r="A2931" s="15">
        <v>30106002</v>
      </c>
      <c r="B2931" t="s">
        <v>5450</v>
      </c>
      <c r="C2931" t="s">
        <v>5722</v>
      </c>
      <c r="D2931" t="s">
        <v>6346</v>
      </c>
      <c r="E2931" t="s">
        <v>5944</v>
      </c>
      <c r="F2931" t="s">
        <v>5453</v>
      </c>
      <c r="G2931" s="160" t="s">
        <v>3997</v>
      </c>
      <c r="H2931" t="s">
        <v>5454</v>
      </c>
      <c r="I2931" s="160" t="s">
        <v>4076</v>
      </c>
      <c r="J2931" t="s">
        <v>5743</v>
      </c>
      <c r="K2931">
        <v>99</v>
      </c>
      <c r="L2931" t="s">
        <v>3999</v>
      </c>
    </row>
    <row r="2932" spans="1:12">
      <c r="A2932" s="15">
        <v>30106003</v>
      </c>
      <c r="B2932" t="s">
        <v>5450</v>
      </c>
      <c r="C2932" t="s">
        <v>5722</v>
      </c>
      <c r="D2932" t="s">
        <v>6346</v>
      </c>
      <c r="E2932" t="s">
        <v>5844</v>
      </c>
      <c r="F2932" t="s">
        <v>5453</v>
      </c>
      <c r="G2932" s="160" t="s">
        <v>3997</v>
      </c>
      <c r="H2932" t="s">
        <v>5454</v>
      </c>
      <c r="I2932" s="160" t="s">
        <v>4076</v>
      </c>
      <c r="J2932" t="s">
        <v>5743</v>
      </c>
      <c r="K2932">
        <v>99</v>
      </c>
      <c r="L2932" t="s">
        <v>3999</v>
      </c>
    </row>
    <row r="2933" spans="1:12">
      <c r="A2933" s="15">
        <v>30106004</v>
      </c>
      <c r="B2933" t="s">
        <v>5450</v>
      </c>
      <c r="C2933" t="s">
        <v>5722</v>
      </c>
      <c r="D2933" t="s">
        <v>6346</v>
      </c>
      <c r="E2933" t="s">
        <v>5188</v>
      </c>
      <c r="F2933" t="s">
        <v>5453</v>
      </c>
      <c r="G2933" s="160" t="s">
        <v>3997</v>
      </c>
      <c r="H2933" t="s">
        <v>5454</v>
      </c>
      <c r="I2933" s="160" t="s">
        <v>4076</v>
      </c>
      <c r="J2933" t="s">
        <v>5743</v>
      </c>
      <c r="K2933">
        <v>99</v>
      </c>
      <c r="L2933" t="s">
        <v>3999</v>
      </c>
    </row>
    <row r="2934" spans="1:12">
      <c r="A2934" s="15">
        <v>30106005</v>
      </c>
      <c r="B2934" t="s">
        <v>5450</v>
      </c>
      <c r="C2934" t="s">
        <v>5722</v>
      </c>
      <c r="D2934" t="s">
        <v>6346</v>
      </c>
      <c r="E2934" t="s">
        <v>6348</v>
      </c>
      <c r="F2934" t="s">
        <v>5453</v>
      </c>
      <c r="G2934" s="160" t="s">
        <v>3997</v>
      </c>
      <c r="H2934" t="s">
        <v>5454</v>
      </c>
      <c r="I2934" s="160" t="s">
        <v>4076</v>
      </c>
      <c r="J2934" t="s">
        <v>5743</v>
      </c>
      <c r="K2934">
        <v>99</v>
      </c>
      <c r="L2934" t="s">
        <v>3999</v>
      </c>
    </row>
    <row r="2935" spans="1:12">
      <c r="A2935" s="15">
        <v>30106006</v>
      </c>
      <c r="B2935" t="s">
        <v>5450</v>
      </c>
      <c r="C2935" t="s">
        <v>5722</v>
      </c>
      <c r="D2935" t="s">
        <v>6346</v>
      </c>
      <c r="E2935" t="s">
        <v>6349</v>
      </c>
      <c r="F2935" t="s">
        <v>5453</v>
      </c>
      <c r="G2935" s="160" t="s">
        <v>3997</v>
      </c>
      <c r="H2935" t="s">
        <v>5454</v>
      </c>
      <c r="I2935" s="160" t="s">
        <v>4076</v>
      </c>
      <c r="J2935" t="s">
        <v>5743</v>
      </c>
      <c r="K2935">
        <v>99</v>
      </c>
      <c r="L2935" t="s">
        <v>3999</v>
      </c>
    </row>
    <row r="2936" spans="1:12">
      <c r="A2936" s="15">
        <v>30106007</v>
      </c>
      <c r="B2936" t="s">
        <v>5450</v>
      </c>
      <c r="C2936" t="s">
        <v>5722</v>
      </c>
      <c r="D2936" t="s">
        <v>6346</v>
      </c>
      <c r="E2936" t="s">
        <v>6201</v>
      </c>
      <c r="F2936" t="s">
        <v>5453</v>
      </c>
      <c r="G2936" s="160" t="s">
        <v>3997</v>
      </c>
      <c r="H2936" t="s">
        <v>5454</v>
      </c>
      <c r="I2936" s="160" t="s">
        <v>4076</v>
      </c>
      <c r="J2936" t="s">
        <v>5743</v>
      </c>
      <c r="K2936">
        <v>99</v>
      </c>
      <c r="L2936" t="s">
        <v>3999</v>
      </c>
    </row>
    <row r="2937" spans="1:12">
      <c r="A2937" s="15">
        <v>30106008</v>
      </c>
      <c r="B2937" t="s">
        <v>5450</v>
      </c>
      <c r="C2937" t="s">
        <v>5722</v>
      </c>
      <c r="D2937" t="s">
        <v>6346</v>
      </c>
      <c r="E2937" t="s">
        <v>6350</v>
      </c>
      <c r="F2937" t="s">
        <v>5453</v>
      </c>
      <c r="G2937" s="160" t="s">
        <v>3997</v>
      </c>
      <c r="H2937" t="s">
        <v>5454</v>
      </c>
      <c r="I2937" s="160" t="s">
        <v>4076</v>
      </c>
      <c r="J2937" t="s">
        <v>5743</v>
      </c>
      <c r="K2937">
        <v>99</v>
      </c>
      <c r="L2937" t="s">
        <v>3999</v>
      </c>
    </row>
    <row r="2938" spans="1:12">
      <c r="A2938" s="15">
        <v>30106009</v>
      </c>
      <c r="B2938" t="s">
        <v>5450</v>
      </c>
      <c r="C2938" t="s">
        <v>5722</v>
      </c>
      <c r="D2938" t="s">
        <v>6346</v>
      </c>
      <c r="E2938" t="s">
        <v>6351</v>
      </c>
      <c r="F2938" t="s">
        <v>5453</v>
      </c>
      <c r="G2938" s="160" t="s">
        <v>3997</v>
      </c>
      <c r="H2938" t="s">
        <v>5454</v>
      </c>
      <c r="I2938" s="160" t="s">
        <v>4076</v>
      </c>
      <c r="J2938" t="s">
        <v>5743</v>
      </c>
      <c r="K2938">
        <v>99</v>
      </c>
      <c r="L2938" t="s">
        <v>3999</v>
      </c>
    </row>
    <row r="2939" spans="1:12">
      <c r="A2939" s="15">
        <v>30106010</v>
      </c>
      <c r="B2939" t="s">
        <v>5450</v>
      </c>
      <c r="C2939" t="s">
        <v>5722</v>
      </c>
      <c r="D2939" t="s">
        <v>6346</v>
      </c>
      <c r="E2939" t="s">
        <v>6352</v>
      </c>
      <c r="F2939" t="s">
        <v>4073</v>
      </c>
      <c r="G2939" s="160" t="s">
        <v>4074</v>
      </c>
      <c r="H2939" t="s">
        <v>4075</v>
      </c>
      <c r="I2939" s="160" t="s">
        <v>4076</v>
      </c>
      <c r="J2939" t="s">
        <v>4077</v>
      </c>
      <c r="K2939">
        <v>99</v>
      </c>
      <c r="L2939" t="s">
        <v>3999</v>
      </c>
    </row>
    <row r="2940" spans="1:12">
      <c r="A2940" s="15">
        <v>30106011</v>
      </c>
      <c r="B2940" t="s">
        <v>5450</v>
      </c>
      <c r="C2940" t="s">
        <v>5722</v>
      </c>
      <c r="D2940" t="s">
        <v>6346</v>
      </c>
      <c r="E2940" t="s">
        <v>6353</v>
      </c>
      <c r="F2940" t="s">
        <v>5453</v>
      </c>
      <c r="G2940" s="160" t="s">
        <v>3997</v>
      </c>
      <c r="H2940" t="s">
        <v>5454</v>
      </c>
      <c r="I2940" s="160" t="s">
        <v>4198</v>
      </c>
      <c r="J2940" t="s">
        <v>5464</v>
      </c>
      <c r="K2940">
        <v>99</v>
      </c>
      <c r="L2940" t="s">
        <v>3999</v>
      </c>
    </row>
    <row r="2941" spans="1:12">
      <c r="A2941" s="15">
        <v>30106012</v>
      </c>
      <c r="B2941" t="s">
        <v>5450</v>
      </c>
      <c r="C2941" t="s">
        <v>5722</v>
      </c>
      <c r="D2941" t="s">
        <v>6346</v>
      </c>
      <c r="E2941" t="s">
        <v>6354</v>
      </c>
      <c r="F2941" t="s">
        <v>5453</v>
      </c>
      <c r="G2941" s="160" t="s">
        <v>3997</v>
      </c>
      <c r="H2941" t="s">
        <v>5454</v>
      </c>
      <c r="I2941" s="160" t="s">
        <v>4198</v>
      </c>
      <c r="J2941" t="s">
        <v>5464</v>
      </c>
      <c r="K2941">
        <v>99</v>
      </c>
      <c r="L2941" t="s">
        <v>3999</v>
      </c>
    </row>
    <row r="2942" spans="1:12">
      <c r="A2942" s="15">
        <v>30106013</v>
      </c>
      <c r="B2942" t="s">
        <v>5450</v>
      </c>
      <c r="C2942" t="s">
        <v>5722</v>
      </c>
      <c r="D2942" t="s">
        <v>6346</v>
      </c>
      <c r="E2942" t="s">
        <v>6355</v>
      </c>
      <c r="F2942" t="s">
        <v>5453</v>
      </c>
      <c r="G2942" s="160" t="s">
        <v>3997</v>
      </c>
      <c r="H2942" t="s">
        <v>5454</v>
      </c>
      <c r="I2942" s="160" t="s">
        <v>4076</v>
      </c>
      <c r="J2942" t="s">
        <v>5743</v>
      </c>
      <c r="K2942">
        <v>99</v>
      </c>
      <c r="L2942" t="s">
        <v>3999</v>
      </c>
    </row>
    <row r="2943" spans="1:12">
      <c r="A2943" s="15">
        <v>30106014</v>
      </c>
      <c r="B2943" t="s">
        <v>5450</v>
      </c>
      <c r="C2943" t="s">
        <v>5722</v>
      </c>
      <c r="D2943" t="s">
        <v>6346</v>
      </c>
      <c r="E2943" t="s">
        <v>6356</v>
      </c>
      <c r="F2943" t="s">
        <v>5453</v>
      </c>
      <c r="G2943" s="160" t="s">
        <v>3997</v>
      </c>
      <c r="H2943" t="s">
        <v>5454</v>
      </c>
      <c r="I2943" s="160" t="s">
        <v>4198</v>
      </c>
      <c r="J2943" t="s">
        <v>5464</v>
      </c>
      <c r="K2943">
        <v>99</v>
      </c>
      <c r="L2943" t="s">
        <v>3999</v>
      </c>
    </row>
    <row r="2944" spans="1:12">
      <c r="A2944" s="15">
        <v>30106015</v>
      </c>
      <c r="B2944" t="s">
        <v>5450</v>
      </c>
      <c r="C2944" t="s">
        <v>5722</v>
      </c>
      <c r="D2944" t="s">
        <v>6346</v>
      </c>
      <c r="E2944" t="s">
        <v>6357</v>
      </c>
      <c r="F2944" t="s">
        <v>5453</v>
      </c>
      <c r="G2944" s="160" t="s">
        <v>3997</v>
      </c>
      <c r="H2944" t="s">
        <v>5454</v>
      </c>
      <c r="I2944" s="160" t="s">
        <v>4198</v>
      </c>
      <c r="J2944" t="s">
        <v>5464</v>
      </c>
      <c r="K2944">
        <v>99</v>
      </c>
      <c r="L2944" t="s">
        <v>3999</v>
      </c>
    </row>
    <row r="2945" spans="1:12">
      <c r="A2945" s="15">
        <v>30106016</v>
      </c>
      <c r="B2945" t="s">
        <v>5450</v>
      </c>
      <c r="C2945" t="s">
        <v>5722</v>
      </c>
      <c r="D2945" t="s">
        <v>6346</v>
      </c>
      <c r="E2945" t="s">
        <v>6358</v>
      </c>
      <c r="F2945" t="s">
        <v>5453</v>
      </c>
      <c r="G2945" s="160" t="s">
        <v>3997</v>
      </c>
      <c r="H2945" t="s">
        <v>5454</v>
      </c>
      <c r="I2945" s="160" t="s">
        <v>4198</v>
      </c>
      <c r="J2945" t="s">
        <v>5464</v>
      </c>
      <c r="K2945">
        <v>99</v>
      </c>
      <c r="L2945" t="s">
        <v>3999</v>
      </c>
    </row>
    <row r="2946" spans="1:12">
      <c r="A2946" s="15">
        <v>30106017</v>
      </c>
      <c r="B2946" t="s">
        <v>5450</v>
      </c>
      <c r="C2946" t="s">
        <v>5722</v>
      </c>
      <c r="D2946" t="s">
        <v>6346</v>
      </c>
      <c r="E2946" t="s">
        <v>6208</v>
      </c>
      <c r="F2946" t="s">
        <v>5453</v>
      </c>
      <c r="G2946" s="160" t="s">
        <v>3997</v>
      </c>
      <c r="H2946" t="s">
        <v>5454</v>
      </c>
      <c r="I2946" s="160" t="s">
        <v>4076</v>
      </c>
      <c r="J2946" t="s">
        <v>5743</v>
      </c>
      <c r="K2946">
        <v>99</v>
      </c>
      <c r="L2946" t="s">
        <v>3999</v>
      </c>
    </row>
    <row r="2947" spans="1:12">
      <c r="A2947" s="15">
        <v>30106018</v>
      </c>
      <c r="B2947" t="s">
        <v>5450</v>
      </c>
      <c r="C2947" t="s">
        <v>5722</v>
      </c>
      <c r="D2947" t="s">
        <v>6346</v>
      </c>
      <c r="E2947" t="s">
        <v>6359</v>
      </c>
      <c r="F2947" t="s">
        <v>5453</v>
      </c>
      <c r="G2947" s="160" t="s">
        <v>3997</v>
      </c>
      <c r="H2947" t="s">
        <v>5454</v>
      </c>
      <c r="I2947" s="160" t="s">
        <v>4198</v>
      </c>
      <c r="J2947" t="s">
        <v>5464</v>
      </c>
      <c r="K2947">
        <v>99</v>
      </c>
      <c r="L2947" t="s">
        <v>3999</v>
      </c>
    </row>
    <row r="2948" spans="1:12">
      <c r="A2948" s="15">
        <v>30106019</v>
      </c>
      <c r="B2948" t="s">
        <v>5450</v>
      </c>
      <c r="C2948" t="s">
        <v>5722</v>
      </c>
      <c r="D2948" t="s">
        <v>6346</v>
      </c>
      <c r="E2948" t="s">
        <v>6360</v>
      </c>
      <c r="F2948" t="s">
        <v>5453</v>
      </c>
      <c r="G2948" s="160" t="s">
        <v>3997</v>
      </c>
      <c r="H2948" t="s">
        <v>5454</v>
      </c>
      <c r="I2948" s="160" t="s">
        <v>4076</v>
      </c>
      <c r="J2948" t="s">
        <v>5743</v>
      </c>
      <c r="K2948">
        <v>99</v>
      </c>
      <c r="L2948" t="s">
        <v>3999</v>
      </c>
    </row>
    <row r="2949" spans="1:12">
      <c r="A2949" s="15">
        <v>30106021</v>
      </c>
      <c r="B2949" t="s">
        <v>5450</v>
      </c>
      <c r="C2949" t="s">
        <v>5722</v>
      </c>
      <c r="D2949" t="s">
        <v>6346</v>
      </c>
      <c r="E2949" t="s">
        <v>6361</v>
      </c>
      <c r="F2949" t="s">
        <v>5453</v>
      </c>
      <c r="G2949" s="160" t="s">
        <v>4074</v>
      </c>
      <c r="H2949" t="s">
        <v>4075</v>
      </c>
      <c r="I2949" s="160" t="s">
        <v>4076</v>
      </c>
      <c r="J2949" t="s">
        <v>4077</v>
      </c>
      <c r="K2949">
        <v>99</v>
      </c>
      <c r="L2949" t="s">
        <v>3999</v>
      </c>
    </row>
    <row r="2950" spans="1:12">
      <c r="A2950" s="15">
        <v>30106022</v>
      </c>
      <c r="B2950" t="s">
        <v>5450</v>
      </c>
      <c r="C2950" t="s">
        <v>5722</v>
      </c>
      <c r="D2950" t="s">
        <v>6346</v>
      </c>
      <c r="E2950" t="s">
        <v>6362</v>
      </c>
      <c r="F2950" t="s">
        <v>5453</v>
      </c>
      <c r="G2950" s="160" t="s">
        <v>3997</v>
      </c>
      <c r="H2950" t="s">
        <v>5454</v>
      </c>
      <c r="I2950" s="160" t="s">
        <v>4198</v>
      </c>
      <c r="J2950" t="s">
        <v>5464</v>
      </c>
      <c r="K2950">
        <v>99</v>
      </c>
      <c r="L2950" t="s">
        <v>3999</v>
      </c>
    </row>
    <row r="2951" spans="1:12">
      <c r="A2951" s="15">
        <v>30106023</v>
      </c>
      <c r="B2951" t="s">
        <v>5450</v>
      </c>
      <c r="C2951" t="s">
        <v>5722</v>
      </c>
      <c r="D2951" t="s">
        <v>6346</v>
      </c>
      <c r="E2951" t="s">
        <v>4079</v>
      </c>
      <c r="F2951" t="s">
        <v>5453</v>
      </c>
      <c r="G2951" s="160" t="s">
        <v>3997</v>
      </c>
      <c r="H2951" t="s">
        <v>5454</v>
      </c>
      <c r="I2951" s="160" t="s">
        <v>4076</v>
      </c>
      <c r="J2951" t="s">
        <v>5743</v>
      </c>
      <c r="K2951">
        <v>99</v>
      </c>
      <c r="L2951" t="s">
        <v>3999</v>
      </c>
    </row>
    <row r="2952" spans="1:12">
      <c r="A2952" s="15">
        <v>30106024</v>
      </c>
      <c r="B2952" t="s">
        <v>5450</v>
      </c>
      <c r="C2952" t="s">
        <v>5722</v>
      </c>
      <c r="D2952" t="s">
        <v>6346</v>
      </c>
      <c r="E2952" t="s">
        <v>6363</v>
      </c>
      <c r="F2952" t="s">
        <v>5453</v>
      </c>
      <c r="G2952" s="160" t="s">
        <v>3997</v>
      </c>
      <c r="H2952" t="s">
        <v>5454</v>
      </c>
      <c r="I2952" s="160" t="s">
        <v>4076</v>
      </c>
      <c r="J2952" t="s">
        <v>5743</v>
      </c>
      <c r="K2952">
        <v>99</v>
      </c>
      <c r="L2952" t="s">
        <v>3999</v>
      </c>
    </row>
    <row r="2953" spans="1:12">
      <c r="A2953" s="15">
        <v>30106025</v>
      </c>
      <c r="B2953" t="s">
        <v>5450</v>
      </c>
      <c r="C2953" t="s">
        <v>5722</v>
      </c>
      <c r="D2953" t="s">
        <v>6346</v>
      </c>
      <c r="E2953" t="s">
        <v>6364</v>
      </c>
      <c r="F2953" t="s">
        <v>5453</v>
      </c>
      <c r="G2953" s="160" t="s">
        <v>3997</v>
      </c>
      <c r="H2953" t="s">
        <v>5454</v>
      </c>
      <c r="I2953" s="160" t="s">
        <v>4198</v>
      </c>
      <c r="J2953" t="s">
        <v>5464</v>
      </c>
      <c r="K2953">
        <v>99</v>
      </c>
      <c r="L2953" t="s">
        <v>3999</v>
      </c>
    </row>
    <row r="2954" spans="1:12">
      <c r="A2954" s="15">
        <v>30106026</v>
      </c>
      <c r="B2954" t="s">
        <v>5450</v>
      </c>
      <c r="C2954" t="s">
        <v>5722</v>
      </c>
      <c r="D2954" t="s">
        <v>6346</v>
      </c>
      <c r="E2954" t="s">
        <v>6365</v>
      </c>
      <c r="F2954" t="s">
        <v>5453</v>
      </c>
      <c r="G2954">
        <v>10</v>
      </c>
      <c r="H2954" t="s">
        <v>4358</v>
      </c>
      <c r="I2954" s="160" t="s">
        <v>3997</v>
      </c>
      <c r="J2954" t="s">
        <v>4394</v>
      </c>
      <c r="K2954">
        <v>99</v>
      </c>
      <c r="L2954" t="s">
        <v>3999</v>
      </c>
    </row>
    <row r="2955" spans="1:12">
      <c r="A2955" s="15">
        <v>30106027</v>
      </c>
      <c r="B2955" t="s">
        <v>5450</v>
      </c>
      <c r="C2955" t="s">
        <v>5722</v>
      </c>
      <c r="D2955" t="s">
        <v>6346</v>
      </c>
      <c r="E2955" t="s">
        <v>6200</v>
      </c>
      <c r="F2955" t="s">
        <v>5453</v>
      </c>
      <c r="G2955" s="160" t="s">
        <v>3997</v>
      </c>
      <c r="H2955" t="s">
        <v>5454</v>
      </c>
      <c r="I2955" s="160" t="s">
        <v>4198</v>
      </c>
      <c r="J2955" t="s">
        <v>5464</v>
      </c>
      <c r="K2955">
        <v>99</v>
      </c>
      <c r="L2955" t="s">
        <v>3999</v>
      </c>
    </row>
    <row r="2956" spans="1:12">
      <c r="A2956" s="15">
        <v>30106028</v>
      </c>
      <c r="B2956" t="s">
        <v>5450</v>
      </c>
      <c r="C2956" t="s">
        <v>5722</v>
      </c>
      <c r="D2956" t="s">
        <v>6346</v>
      </c>
      <c r="E2956" t="s">
        <v>3919</v>
      </c>
      <c r="F2956" t="s">
        <v>5453</v>
      </c>
      <c r="G2956" s="160" t="s">
        <v>3997</v>
      </c>
      <c r="H2956" t="s">
        <v>5454</v>
      </c>
      <c r="I2956" s="160" t="s">
        <v>4198</v>
      </c>
      <c r="J2956" t="s">
        <v>5464</v>
      </c>
      <c r="K2956">
        <v>99</v>
      </c>
      <c r="L2956" t="s">
        <v>3999</v>
      </c>
    </row>
    <row r="2957" spans="1:12">
      <c r="A2957" s="15">
        <v>30106029</v>
      </c>
      <c r="B2957" t="s">
        <v>5450</v>
      </c>
      <c r="C2957" t="s">
        <v>5722</v>
      </c>
      <c r="D2957" t="s">
        <v>6346</v>
      </c>
      <c r="E2957" t="s">
        <v>6202</v>
      </c>
      <c r="F2957" t="s">
        <v>5453</v>
      </c>
      <c r="G2957" s="160" t="s">
        <v>3997</v>
      </c>
      <c r="H2957" t="s">
        <v>5454</v>
      </c>
      <c r="I2957" s="160" t="s">
        <v>4198</v>
      </c>
      <c r="J2957" t="s">
        <v>5464</v>
      </c>
      <c r="K2957">
        <v>99</v>
      </c>
      <c r="L2957" t="s">
        <v>3999</v>
      </c>
    </row>
    <row r="2958" spans="1:12">
      <c r="A2958" s="15">
        <v>30106030</v>
      </c>
      <c r="B2958" t="s">
        <v>5450</v>
      </c>
      <c r="C2958" t="s">
        <v>5722</v>
      </c>
      <c r="D2958" t="s">
        <v>6346</v>
      </c>
      <c r="E2958" t="s">
        <v>6203</v>
      </c>
      <c r="F2958" t="s">
        <v>5453</v>
      </c>
      <c r="G2958" s="160" t="s">
        <v>3997</v>
      </c>
      <c r="H2958" t="s">
        <v>5454</v>
      </c>
      <c r="I2958" s="160" t="s">
        <v>4198</v>
      </c>
      <c r="J2958" t="s">
        <v>5464</v>
      </c>
      <c r="K2958">
        <v>99</v>
      </c>
      <c r="L2958" t="s">
        <v>3999</v>
      </c>
    </row>
    <row r="2959" spans="1:12">
      <c r="A2959" s="15">
        <v>30106031</v>
      </c>
      <c r="B2959" t="s">
        <v>5450</v>
      </c>
      <c r="C2959" t="s">
        <v>5722</v>
      </c>
      <c r="D2959" t="s">
        <v>6346</v>
      </c>
      <c r="E2959" t="s">
        <v>5843</v>
      </c>
      <c r="F2959" t="s">
        <v>5453</v>
      </c>
      <c r="G2959" s="160" t="s">
        <v>3997</v>
      </c>
      <c r="H2959" t="s">
        <v>5454</v>
      </c>
      <c r="I2959" s="160" t="s">
        <v>4198</v>
      </c>
      <c r="J2959" t="s">
        <v>5464</v>
      </c>
      <c r="K2959">
        <v>99</v>
      </c>
      <c r="L2959" t="s">
        <v>3999</v>
      </c>
    </row>
    <row r="2960" spans="1:12">
      <c r="A2960" s="15">
        <v>30106032</v>
      </c>
      <c r="B2960" t="s">
        <v>5450</v>
      </c>
      <c r="C2960" t="s">
        <v>5722</v>
      </c>
      <c r="D2960" t="s">
        <v>6346</v>
      </c>
      <c r="E2960" t="s">
        <v>5214</v>
      </c>
      <c r="F2960" t="s">
        <v>5453</v>
      </c>
      <c r="G2960" s="160" t="s">
        <v>3997</v>
      </c>
      <c r="H2960" t="s">
        <v>5454</v>
      </c>
      <c r="I2960" s="160" t="s">
        <v>4198</v>
      </c>
      <c r="J2960" t="s">
        <v>5464</v>
      </c>
      <c r="K2960">
        <v>99</v>
      </c>
      <c r="L2960" t="s">
        <v>3999</v>
      </c>
    </row>
    <row r="2961" spans="1:12">
      <c r="A2961" s="15">
        <v>30106033</v>
      </c>
      <c r="B2961" t="s">
        <v>5450</v>
      </c>
      <c r="C2961" t="s">
        <v>5722</v>
      </c>
      <c r="D2961" t="s">
        <v>6346</v>
      </c>
      <c r="E2961" t="s">
        <v>6204</v>
      </c>
      <c r="F2961" t="s">
        <v>5453</v>
      </c>
      <c r="G2961" s="160" t="s">
        <v>3997</v>
      </c>
      <c r="H2961" t="s">
        <v>5454</v>
      </c>
      <c r="I2961" s="160" t="s">
        <v>4198</v>
      </c>
      <c r="J2961" t="s">
        <v>5464</v>
      </c>
      <c r="K2961">
        <v>99</v>
      </c>
      <c r="L2961" t="s">
        <v>3999</v>
      </c>
    </row>
    <row r="2962" spans="1:12">
      <c r="A2962" s="15">
        <v>30106034</v>
      </c>
      <c r="B2962" t="s">
        <v>5450</v>
      </c>
      <c r="C2962" t="s">
        <v>5722</v>
      </c>
      <c r="D2962" t="s">
        <v>6346</v>
      </c>
      <c r="E2962" t="s">
        <v>6205</v>
      </c>
      <c r="F2962" t="s">
        <v>5453</v>
      </c>
      <c r="G2962" s="160" t="s">
        <v>3997</v>
      </c>
      <c r="H2962" t="s">
        <v>5454</v>
      </c>
      <c r="I2962" s="160" t="s">
        <v>4198</v>
      </c>
      <c r="J2962" t="s">
        <v>5464</v>
      </c>
      <c r="K2962">
        <v>99</v>
      </c>
      <c r="L2962" t="s">
        <v>3999</v>
      </c>
    </row>
    <row r="2963" spans="1:12">
      <c r="A2963" s="15">
        <v>30106035</v>
      </c>
      <c r="B2963" t="s">
        <v>5450</v>
      </c>
      <c r="C2963" t="s">
        <v>5722</v>
      </c>
      <c r="D2963" t="s">
        <v>6346</v>
      </c>
      <c r="E2963" t="s">
        <v>6206</v>
      </c>
      <c r="F2963" t="s">
        <v>5453</v>
      </c>
      <c r="G2963" s="160" t="s">
        <v>3997</v>
      </c>
      <c r="H2963" t="s">
        <v>5454</v>
      </c>
      <c r="I2963" s="160" t="s">
        <v>4198</v>
      </c>
      <c r="J2963" t="s">
        <v>5464</v>
      </c>
      <c r="K2963">
        <v>99</v>
      </c>
      <c r="L2963" t="s">
        <v>3999</v>
      </c>
    </row>
    <row r="2964" spans="1:12">
      <c r="A2964" s="15">
        <v>30106036</v>
      </c>
      <c r="B2964" t="s">
        <v>5450</v>
      </c>
      <c r="C2964" t="s">
        <v>5722</v>
      </c>
      <c r="D2964" t="s">
        <v>6346</v>
      </c>
      <c r="E2964" t="s">
        <v>6207</v>
      </c>
      <c r="F2964" t="s">
        <v>5453</v>
      </c>
      <c r="G2964" s="160" t="s">
        <v>3997</v>
      </c>
      <c r="H2964" t="s">
        <v>5454</v>
      </c>
      <c r="I2964" s="160" t="s">
        <v>4198</v>
      </c>
      <c r="J2964" t="s">
        <v>5464</v>
      </c>
      <c r="K2964">
        <v>99</v>
      </c>
      <c r="L2964" t="s">
        <v>3999</v>
      </c>
    </row>
    <row r="2965" spans="1:12">
      <c r="A2965" s="15">
        <v>30106099</v>
      </c>
      <c r="B2965" t="s">
        <v>5450</v>
      </c>
      <c r="C2965" t="s">
        <v>5722</v>
      </c>
      <c r="D2965" t="s">
        <v>6346</v>
      </c>
      <c r="E2965" t="s">
        <v>4020</v>
      </c>
      <c r="F2965" t="s">
        <v>5453</v>
      </c>
      <c r="G2965" s="160" t="s">
        <v>3997</v>
      </c>
      <c r="H2965" t="s">
        <v>5454</v>
      </c>
      <c r="I2965" s="160" t="s">
        <v>4198</v>
      </c>
      <c r="J2965" t="s">
        <v>5464</v>
      </c>
      <c r="K2965">
        <v>99</v>
      </c>
      <c r="L2965" t="s">
        <v>3999</v>
      </c>
    </row>
    <row r="2966" spans="1:12">
      <c r="A2966" s="15">
        <v>30106101</v>
      </c>
      <c r="B2966" t="s">
        <v>5450</v>
      </c>
      <c r="C2966" t="s">
        <v>5722</v>
      </c>
      <c r="D2966" t="s">
        <v>6366</v>
      </c>
      <c r="E2966" t="s">
        <v>6367</v>
      </c>
      <c r="F2966" t="s">
        <v>5453</v>
      </c>
      <c r="G2966" s="160" t="s">
        <v>3997</v>
      </c>
      <c r="H2966" t="s">
        <v>5454</v>
      </c>
      <c r="I2966" s="160" t="s">
        <v>3995</v>
      </c>
      <c r="J2966" t="s">
        <v>5461</v>
      </c>
      <c r="K2966">
        <v>99</v>
      </c>
      <c r="L2966" t="s">
        <v>3999</v>
      </c>
    </row>
    <row r="2967" spans="1:12">
      <c r="A2967" s="15">
        <v>30106102</v>
      </c>
      <c r="B2967" t="s">
        <v>5450</v>
      </c>
      <c r="C2967" t="s">
        <v>5722</v>
      </c>
      <c r="D2967" t="s">
        <v>6366</v>
      </c>
      <c r="E2967" t="s">
        <v>6368</v>
      </c>
      <c r="F2967" t="s">
        <v>5453</v>
      </c>
      <c r="G2967" s="160" t="s">
        <v>3997</v>
      </c>
      <c r="H2967" t="s">
        <v>5454</v>
      </c>
      <c r="I2967" s="160" t="s">
        <v>3995</v>
      </c>
      <c r="J2967" t="s">
        <v>5461</v>
      </c>
      <c r="K2967">
        <v>99</v>
      </c>
      <c r="L2967" t="s">
        <v>3999</v>
      </c>
    </row>
    <row r="2968" spans="1:12">
      <c r="A2968" s="15">
        <v>30106103</v>
      </c>
      <c r="B2968" t="s">
        <v>5450</v>
      </c>
      <c r="C2968" t="s">
        <v>5722</v>
      </c>
      <c r="D2968" t="s">
        <v>6366</v>
      </c>
      <c r="E2968" t="s">
        <v>6369</v>
      </c>
      <c r="F2968" t="s">
        <v>5453</v>
      </c>
      <c r="G2968" s="160" t="s">
        <v>3997</v>
      </c>
      <c r="H2968" t="s">
        <v>5454</v>
      </c>
      <c r="I2968" s="160" t="s">
        <v>3995</v>
      </c>
      <c r="J2968" t="s">
        <v>5461</v>
      </c>
      <c r="K2968">
        <v>99</v>
      </c>
      <c r="L2968" t="s">
        <v>3999</v>
      </c>
    </row>
    <row r="2969" spans="1:12">
      <c r="A2969" s="15">
        <v>30106104</v>
      </c>
      <c r="B2969" t="s">
        <v>5450</v>
      </c>
      <c r="C2969" t="s">
        <v>5722</v>
      </c>
      <c r="D2969" t="s">
        <v>6366</v>
      </c>
      <c r="E2969" t="s">
        <v>6370</v>
      </c>
      <c r="F2969" t="s">
        <v>5453</v>
      </c>
      <c r="G2969" s="160" t="s">
        <v>3997</v>
      </c>
      <c r="H2969" t="s">
        <v>5454</v>
      </c>
      <c r="I2969" s="160" t="s">
        <v>3995</v>
      </c>
      <c r="J2969" t="s">
        <v>5461</v>
      </c>
      <c r="K2969">
        <v>99</v>
      </c>
      <c r="L2969" t="s">
        <v>3999</v>
      </c>
    </row>
    <row r="2970" spans="1:12">
      <c r="A2970" s="15">
        <v>30106105</v>
      </c>
      <c r="B2970" t="s">
        <v>5450</v>
      </c>
      <c r="C2970" t="s">
        <v>5722</v>
      </c>
      <c r="D2970" t="s">
        <v>6366</v>
      </c>
      <c r="E2970" t="s">
        <v>6371</v>
      </c>
      <c r="F2970" t="s">
        <v>5453</v>
      </c>
      <c r="G2970" s="160" t="s">
        <v>3997</v>
      </c>
      <c r="H2970" t="s">
        <v>5454</v>
      </c>
      <c r="I2970" s="160" t="s">
        <v>3995</v>
      </c>
      <c r="J2970" t="s">
        <v>5461</v>
      </c>
      <c r="K2970">
        <v>99</v>
      </c>
      <c r="L2970" t="s">
        <v>3999</v>
      </c>
    </row>
    <row r="2971" spans="1:12">
      <c r="A2971" s="15">
        <v>30106106</v>
      </c>
      <c r="B2971" t="s">
        <v>5450</v>
      </c>
      <c r="C2971" t="s">
        <v>5722</v>
      </c>
      <c r="D2971" t="s">
        <v>6366</v>
      </c>
      <c r="E2971" t="s">
        <v>6372</v>
      </c>
      <c r="F2971" t="s">
        <v>5453</v>
      </c>
      <c r="G2971" s="160" t="s">
        <v>3997</v>
      </c>
      <c r="H2971" t="s">
        <v>5454</v>
      </c>
      <c r="I2971" s="160" t="s">
        <v>3995</v>
      </c>
      <c r="J2971" t="s">
        <v>5461</v>
      </c>
      <c r="K2971">
        <v>99</v>
      </c>
      <c r="L2971" t="s">
        <v>3999</v>
      </c>
    </row>
    <row r="2972" spans="1:12">
      <c r="A2972" s="15">
        <v>30106107</v>
      </c>
      <c r="B2972" t="s">
        <v>5450</v>
      </c>
      <c r="C2972" t="s">
        <v>5722</v>
      </c>
      <c r="D2972" t="s">
        <v>6366</v>
      </c>
      <c r="E2972" t="s">
        <v>6373</v>
      </c>
      <c r="F2972" t="s">
        <v>5453</v>
      </c>
      <c r="G2972" s="160" t="s">
        <v>3997</v>
      </c>
      <c r="H2972" t="s">
        <v>5454</v>
      </c>
      <c r="I2972" s="160" t="s">
        <v>3995</v>
      </c>
      <c r="J2972" t="s">
        <v>5461</v>
      </c>
      <c r="K2972">
        <v>99</v>
      </c>
      <c r="L2972" t="s">
        <v>3999</v>
      </c>
    </row>
    <row r="2973" spans="1:12">
      <c r="A2973" s="15">
        <v>30106120</v>
      </c>
      <c r="B2973" t="s">
        <v>5450</v>
      </c>
      <c r="C2973" t="s">
        <v>5722</v>
      </c>
      <c r="D2973" t="s">
        <v>6366</v>
      </c>
      <c r="E2973" t="s">
        <v>6374</v>
      </c>
      <c r="F2973" t="s">
        <v>5453</v>
      </c>
      <c r="G2973" s="160" t="s">
        <v>3997</v>
      </c>
      <c r="H2973" t="s">
        <v>5454</v>
      </c>
      <c r="I2973" s="160" t="s">
        <v>3995</v>
      </c>
      <c r="J2973" t="s">
        <v>5461</v>
      </c>
      <c r="K2973">
        <v>99</v>
      </c>
      <c r="L2973" t="s">
        <v>3999</v>
      </c>
    </row>
    <row r="2974" spans="1:12">
      <c r="A2974" s="15">
        <v>30106121</v>
      </c>
      <c r="B2974" t="s">
        <v>5450</v>
      </c>
      <c r="C2974" t="s">
        <v>5722</v>
      </c>
      <c r="D2974" t="s">
        <v>6366</v>
      </c>
      <c r="E2974" t="s">
        <v>6375</v>
      </c>
      <c r="F2974" t="s">
        <v>5453</v>
      </c>
      <c r="G2974" s="160" t="s">
        <v>3997</v>
      </c>
      <c r="H2974" t="s">
        <v>5454</v>
      </c>
      <c r="I2974" s="160" t="s">
        <v>3995</v>
      </c>
      <c r="J2974" t="s">
        <v>5461</v>
      </c>
      <c r="K2974">
        <v>99</v>
      </c>
      <c r="L2974" t="s">
        <v>3999</v>
      </c>
    </row>
    <row r="2975" spans="1:12">
      <c r="A2975" s="15">
        <v>30106122</v>
      </c>
      <c r="B2975" t="s">
        <v>5450</v>
      </c>
      <c r="C2975" t="s">
        <v>5722</v>
      </c>
      <c r="D2975" t="s">
        <v>6366</v>
      </c>
      <c r="E2975" t="s">
        <v>6376</v>
      </c>
      <c r="F2975" t="s">
        <v>5453</v>
      </c>
      <c r="G2975" s="160" t="s">
        <v>3997</v>
      </c>
      <c r="H2975" t="s">
        <v>5454</v>
      </c>
      <c r="I2975" s="160" t="s">
        <v>3995</v>
      </c>
      <c r="J2975" t="s">
        <v>5461</v>
      </c>
      <c r="K2975">
        <v>99</v>
      </c>
      <c r="L2975" t="s">
        <v>3999</v>
      </c>
    </row>
    <row r="2976" spans="1:12">
      <c r="A2976" s="15">
        <v>30106123</v>
      </c>
      <c r="B2976" t="s">
        <v>5450</v>
      </c>
      <c r="C2976" t="s">
        <v>5722</v>
      </c>
      <c r="D2976" t="s">
        <v>6366</v>
      </c>
      <c r="E2976" t="s">
        <v>6377</v>
      </c>
      <c r="F2976" t="s">
        <v>5453</v>
      </c>
      <c r="G2976" s="160" t="s">
        <v>3997</v>
      </c>
      <c r="H2976" t="s">
        <v>5454</v>
      </c>
      <c r="I2976" s="160" t="s">
        <v>3995</v>
      </c>
      <c r="J2976" t="s">
        <v>5461</v>
      </c>
      <c r="K2976">
        <v>99</v>
      </c>
      <c r="L2976" t="s">
        <v>3999</v>
      </c>
    </row>
    <row r="2977" spans="1:12">
      <c r="A2977" s="15">
        <v>30106124</v>
      </c>
      <c r="B2977" t="s">
        <v>5450</v>
      </c>
      <c r="C2977" t="s">
        <v>5722</v>
      </c>
      <c r="D2977" t="s">
        <v>6366</v>
      </c>
      <c r="E2977" t="s">
        <v>6378</v>
      </c>
      <c r="F2977" t="s">
        <v>5453</v>
      </c>
      <c r="G2977" s="160" t="s">
        <v>3997</v>
      </c>
      <c r="H2977" t="s">
        <v>5454</v>
      </c>
      <c r="I2977" s="160" t="s">
        <v>3995</v>
      </c>
      <c r="J2977" t="s">
        <v>5461</v>
      </c>
      <c r="K2977">
        <v>99</v>
      </c>
      <c r="L2977" t="s">
        <v>3999</v>
      </c>
    </row>
    <row r="2978" spans="1:12">
      <c r="A2978" s="15">
        <v>30106125</v>
      </c>
      <c r="B2978" t="s">
        <v>5450</v>
      </c>
      <c r="C2978" t="s">
        <v>5722</v>
      </c>
      <c r="D2978" t="s">
        <v>6366</v>
      </c>
      <c r="E2978" t="s">
        <v>6379</v>
      </c>
      <c r="F2978" t="s">
        <v>5453</v>
      </c>
      <c r="G2978" s="160" t="s">
        <v>3997</v>
      </c>
      <c r="H2978" t="s">
        <v>5454</v>
      </c>
      <c r="I2978" s="160" t="s">
        <v>3995</v>
      </c>
      <c r="J2978" t="s">
        <v>5461</v>
      </c>
      <c r="K2978">
        <v>99</v>
      </c>
      <c r="L2978" t="s">
        <v>3999</v>
      </c>
    </row>
    <row r="2979" spans="1:12">
      <c r="A2979" s="15">
        <v>30106126</v>
      </c>
      <c r="B2979" t="s">
        <v>5450</v>
      </c>
      <c r="C2979" t="s">
        <v>5722</v>
      </c>
      <c r="D2979" t="s">
        <v>6366</v>
      </c>
      <c r="E2979" t="s">
        <v>6380</v>
      </c>
      <c r="F2979" t="s">
        <v>5453</v>
      </c>
      <c r="G2979" s="160" t="s">
        <v>3997</v>
      </c>
      <c r="H2979" t="s">
        <v>5454</v>
      </c>
      <c r="I2979" s="160" t="s">
        <v>3995</v>
      </c>
      <c r="J2979" t="s">
        <v>5461</v>
      </c>
      <c r="K2979">
        <v>99</v>
      </c>
      <c r="L2979" t="s">
        <v>3999</v>
      </c>
    </row>
    <row r="2980" spans="1:12">
      <c r="A2980" s="15">
        <v>30106201</v>
      </c>
      <c r="B2980" t="s">
        <v>5450</v>
      </c>
      <c r="C2980" t="s">
        <v>5722</v>
      </c>
      <c r="D2980" t="s">
        <v>6381</v>
      </c>
      <c r="E2980" t="s">
        <v>4080</v>
      </c>
      <c r="F2980" t="s">
        <v>5453</v>
      </c>
      <c r="G2980" s="160" t="s">
        <v>3997</v>
      </c>
      <c r="H2980" t="s">
        <v>5454</v>
      </c>
      <c r="I2980" s="160" t="s">
        <v>3995</v>
      </c>
      <c r="J2980" t="s">
        <v>5461</v>
      </c>
      <c r="K2980">
        <v>99</v>
      </c>
      <c r="L2980" t="s">
        <v>3999</v>
      </c>
    </row>
    <row r="2981" spans="1:12">
      <c r="A2981" s="15">
        <v>30106202</v>
      </c>
      <c r="B2981" t="s">
        <v>5450</v>
      </c>
      <c r="C2981" t="s">
        <v>5722</v>
      </c>
      <c r="D2981" t="s">
        <v>6381</v>
      </c>
      <c r="E2981" t="s">
        <v>6209</v>
      </c>
      <c r="F2981" t="s">
        <v>5453</v>
      </c>
      <c r="G2981" s="160" t="s">
        <v>3997</v>
      </c>
      <c r="H2981" t="s">
        <v>5454</v>
      </c>
      <c r="I2981" s="160" t="s">
        <v>3995</v>
      </c>
      <c r="J2981" t="s">
        <v>5461</v>
      </c>
      <c r="K2981">
        <v>99</v>
      </c>
      <c r="L2981" t="s">
        <v>3999</v>
      </c>
    </row>
    <row r="2982" spans="1:12">
      <c r="A2982" s="15">
        <v>30106203</v>
      </c>
      <c r="B2982" t="s">
        <v>5450</v>
      </c>
      <c r="C2982" t="s">
        <v>5722</v>
      </c>
      <c r="D2982" t="s">
        <v>6381</v>
      </c>
      <c r="E2982" t="s">
        <v>6297</v>
      </c>
      <c r="F2982" t="s">
        <v>5453</v>
      </c>
      <c r="G2982" s="160" t="s">
        <v>3997</v>
      </c>
      <c r="H2982" t="s">
        <v>5454</v>
      </c>
      <c r="I2982" s="160" t="s">
        <v>3995</v>
      </c>
      <c r="J2982" t="s">
        <v>5461</v>
      </c>
      <c r="K2982">
        <v>99</v>
      </c>
      <c r="L2982" t="s">
        <v>3999</v>
      </c>
    </row>
    <row r="2983" spans="1:12">
      <c r="A2983" s="15">
        <v>30106204</v>
      </c>
      <c r="B2983" t="s">
        <v>5450</v>
      </c>
      <c r="C2983" t="s">
        <v>5722</v>
      </c>
      <c r="D2983" t="s">
        <v>6381</v>
      </c>
      <c r="E2983" t="s">
        <v>6298</v>
      </c>
      <c r="F2983" t="s">
        <v>5453</v>
      </c>
      <c r="G2983" s="160" t="s">
        <v>3997</v>
      </c>
      <c r="H2983" t="s">
        <v>5454</v>
      </c>
      <c r="I2983" s="160" t="s">
        <v>3995</v>
      </c>
      <c r="J2983" t="s">
        <v>5461</v>
      </c>
      <c r="K2983">
        <v>99</v>
      </c>
      <c r="L2983" t="s">
        <v>3999</v>
      </c>
    </row>
    <row r="2984" spans="1:12">
      <c r="A2984" s="15">
        <v>30106205</v>
      </c>
      <c r="B2984" t="s">
        <v>5450</v>
      </c>
      <c r="C2984" t="s">
        <v>5722</v>
      </c>
      <c r="D2984" t="s">
        <v>6381</v>
      </c>
      <c r="E2984" t="s">
        <v>6299</v>
      </c>
      <c r="F2984" t="s">
        <v>5453</v>
      </c>
      <c r="G2984" s="160" t="s">
        <v>3997</v>
      </c>
      <c r="H2984" t="s">
        <v>5454</v>
      </c>
      <c r="I2984" s="160" t="s">
        <v>3995</v>
      </c>
      <c r="J2984" t="s">
        <v>5461</v>
      </c>
      <c r="K2984">
        <v>99</v>
      </c>
      <c r="L2984" t="s">
        <v>3999</v>
      </c>
    </row>
    <row r="2985" spans="1:12">
      <c r="A2985" s="15">
        <v>30106206</v>
      </c>
      <c r="B2985" t="s">
        <v>5450</v>
      </c>
      <c r="C2985" t="s">
        <v>5722</v>
      </c>
      <c r="D2985" t="s">
        <v>6381</v>
      </c>
      <c r="E2985" t="s">
        <v>6382</v>
      </c>
      <c r="F2985" t="s">
        <v>5453</v>
      </c>
      <c r="G2985" s="160" t="s">
        <v>3997</v>
      </c>
      <c r="H2985" t="s">
        <v>5454</v>
      </c>
      <c r="I2985" s="160" t="s">
        <v>3995</v>
      </c>
      <c r="J2985" t="s">
        <v>5461</v>
      </c>
      <c r="K2985">
        <v>99</v>
      </c>
      <c r="L2985" t="s">
        <v>3999</v>
      </c>
    </row>
    <row r="2986" spans="1:12">
      <c r="A2986" s="15">
        <v>30106207</v>
      </c>
      <c r="B2986" t="s">
        <v>5450</v>
      </c>
      <c r="C2986" t="s">
        <v>5722</v>
      </c>
      <c r="D2986" t="s">
        <v>6381</v>
      </c>
      <c r="E2986" t="s">
        <v>6203</v>
      </c>
      <c r="F2986" t="s">
        <v>5453</v>
      </c>
      <c r="G2986" s="160" t="s">
        <v>3997</v>
      </c>
      <c r="H2986" t="s">
        <v>5454</v>
      </c>
      <c r="I2986" s="160" t="s">
        <v>3995</v>
      </c>
      <c r="J2986" t="s">
        <v>5461</v>
      </c>
      <c r="K2986">
        <v>99</v>
      </c>
      <c r="L2986" t="s">
        <v>3999</v>
      </c>
    </row>
    <row r="2987" spans="1:12">
      <c r="A2987" s="15">
        <v>30106208</v>
      </c>
      <c r="B2987" t="s">
        <v>5450</v>
      </c>
      <c r="C2987" t="s">
        <v>5722</v>
      </c>
      <c r="D2987" t="s">
        <v>6381</v>
      </c>
      <c r="E2987" t="s">
        <v>6210</v>
      </c>
      <c r="F2987" t="s">
        <v>5453</v>
      </c>
      <c r="G2987" s="160" t="s">
        <v>3997</v>
      </c>
      <c r="H2987" t="s">
        <v>5454</v>
      </c>
      <c r="I2987" s="160" t="s">
        <v>3995</v>
      </c>
      <c r="J2987" t="s">
        <v>5461</v>
      </c>
      <c r="K2987">
        <v>99</v>
      </c>
      <c r="L2987" t="s">
        <v>3999</v>
      </c>
    </row>
    <row r="2988" spans="1:12">
      <c r="A2988" s="15">
        <v>30106209</v>
      </c>
      <c r="B2988" t="s">
        <v>5450</v>
      </c>
      <c r="C2988" t="s">
        <v>5722</v>
      </c>
      <c r="D2988" t="s">
        <v>6381</v>
      </c>
      <c r="E2988" t="s">
        <v>6301</v>
      </c>
      <c r="F2988" t="s">
        <v>5453</v>
      </c>
      <c r="G2988" s="160" t="s">
        <v>3997</v>
      </c>
      <c r="H2988" t="s">
        <v>5454</v>
      </c>
      <c r="I2988" s="160" t="s">
        <v>3995</v>
      </c>
      <c r="J2988" t="s">
        <v>5461</v>
      </c>
      <c r="K2988">
        <v>99</v>
      </c>
      <c r="L2988" t="s">
        <v>3999</v>
      </c>
    </row>
    <row r="2989" spans="1:12">
      <c r="A2989" s="15">
        <v>30106210</v>
      </c>
      <c r="B2989" t="s">
        <v>5450</v>
      </c>
      <c r="C2989" t="s">
        <v>5722</v>
      </c>
      <c r="D2989" t="s">
        <v>6381</v>
      </c>
      <c r="E2989" t="s">
        <v>6383</v>
      </c>
      <c r="F2989" t="s">
        <v>5453</v>
      </c>
      <c r="G2989" s="160" t="s">
        <v>3997</v>
      </c>
      <c r="H2989" t="s">
        <v>5454</v>
      </c>
      <c r="I2989" s="160" t="s">
        <v>3995</v>
      </c>
      <c r="J2989" t="s">
        <v>5461</v>
      </c>
      <c r="K2989">
        <v>99</v>
      </c>
      <c r="L2989" t="s">
        <v>3999</v>
      </c>
    </row>
    <row r="2990" spans="1:12">
      <c r="A2990" s="15">
        <v>30106211</v>
      </c>
      <c r="B2990" t="s">
        <v>5450</v>
      </c>
      <c r="C2990" t="s">
        <v>5722</v>
      </c>
      <c r="D2990" t="s">
        <v>6381</v>
      </c>
      <c r="E2990" t="s">
        <v>5214</v>
      </c>
      <c r="F2990" t="s">
        <v>5453</v>
      </c>
      <c r="G2990" s="160" t="s">
        <v>3997</v>
      </c>
      <c r="H2990" t="s">
        <v>5454</v>
      </c>
      <c r="I2990" s="160" t="s">
        <v>3995</v>
      </c>
      <c r="J2990" t="s">
        <v>5461</v>
      </c>
      <c r="K2990">
        <v>99</v>
      </c>
      <c r="L2990" t="s">
        <v>3999</v>
      </c>
    </row>
    <row r="2991" spans="1:12">
      <c r="A2991" s="15">
        <v>30106212</v>
      </c>
      <c r="B2991" t="s">
        <v>5450</v>
      </c>
      <c r="C2991" t="s">
        <v>5722</v>
      </c>
      <c r="D2991" t="s">
        <v>6381</v>
      </c>
      <c r="E2991" t="s">
        <v>6204</v>
      </c>
      <c r="F2991" t="s">
        <v>5453</v>
      </c>
      <c r="G2991" s="160" t="s">
        <v>3997</v>
      </c>
      <c r="H2991" t="s">
        <v>5454</v>
      </c>
      <c r="I2991" s="160" t="s">
        <v>3995</v>
      </c>
      <c r="J2991" t="s">
        <v>5461</v>
      </c>
      <c r="K2991">
        <v>99</v>
      </c>
      <c r="L2991" t="s">
        <v>3999</v>
      </c>
    </row>
    <row r="2992" spans="1:12">
      <c r="A2992" s="15">
        <v>30106213</v>
      </c>
      <c r="B2992" t="s">
        <v>5450</v>
      </c>
      <c r="C2992" t="s">
        <v>5722</v>
      </c>
      <c r="D2992" t="s">
        <v>6381</v>
      </c>
      <c r="E2992" t="s">
        <v>5843</v>
      </c>
      <c r="F2992" t="s">
        <v>5453</v>
      </c>
      <c r="G2992" s="160" t="s">
        <v>3997</v>
      </c>
      <c r="H2992" t="s">
        <v>5454</v>
      </c>
      <c r="I2992" s="160" t="s">
        <v>3995</v>
      </c>
      <c r="J2992" t="s">
        <v>5461</v>
      </c>
      <c r="K2992">
        <v>99</v>
      </c>
      <c r="L2992" t="s">
        <v>3999</v>
      </c>
    </row>
    <row r="2993" spans="1:12">
      <c r="A2993" s="15">
        <v>30106214</v>
      </c>
      <c r="B2993" t="s">
        <v>5450</v>
      </c>
      <c r="C2993" t="s">
        <v>5722</v>
      </c>
      <c r="D2993" t="s">
        <v>6381</v>
      </c>
      <c r="E2993" t="s">
        <v>5845</v>
      </c>
      <c r="F2993" t="s">
        <v>5453</v>
      </c>
      <c r="G2993" s="160" t="s">
        <v>3997</v>
      </c>
      <c r="H2993" t="s">
        <v>5454</v>
      </c>
      <c r="I2993" s="160" t="s">
        <v>3995</v>
      </c>
      <c r="J2993" t="s">
        <v>5461</v>
      </c>
      <c r="K2993">
        <v>99</v>
      </c>
      <c r="L2993" t="s">
        <v>3999</v>
      </c>
    </row>
    <row r="2994" spans="1:12">
      <c r="A2994" s="15">
        <v>30106215</v>
      </c>
      <c r="B2994" t="s">
        <v>5450</v>
      </c>
      <c r="C2994" t="s">
        <v>5722</v>
      </c>
      <c r="D2994" t="s">
        <v>6381</v>
      </c>
      <c r="E2994" t="s">
        <v>6206</v>
      </c>
      <c r="F2994" t="s">
        <v>5453</v>
      </c>
      <c r="G2994" s="160" t="s">
        <v>3997</v>
      </c>
      <c r="H2994" t="s">
        <v>5454</v>
      </c>
      <c r="I2994" s="160" t="s">
        <v>3995</v>
      </c>
      <c r="J2994" t="s">
        <v>5461</v>
      </c>
      <c r="K2994">
        <v>99</v>
      </c>
      <c r="L2994" t="s">
        <v>3999</v>
      </c>
    </row>
    <row r="2995" spans="1:12">
      <c r="A2995" s="15">
        <v>30106216</v>
      </c>
      <c r="B2995" t="s">
        <v>5450</v>
      </c>
      <c r="C2995" t="s">
        <v>5722</v>
      </c>
      <c r="D2995" t="s">
        <v>6381</v>
      </c>
      <c r="E2995" t="s">
        <v>6200</v>
      </c>
      <c r="F2995" t="s">
        <v>5453</v>
      </c>
      <c r="G2995" s="160" t="s">
        <v>3997</v>
      </c>
      <c r="H2995" t="s">
        <v>5454</v>
      </c>
      <c r="I2995" s="160" t="s">
        <v>3995</v>
      </c>
      <c r="J2995" t="s">
        <v>5461</v>
      </c>
      <c r="K2995">
        <v>99</v>
      </c>
      <c r="L2995" t="s">
        <v>3999</v>
      </c>
    </row>
    <row r="2996" spans="1:12">
      <c r="A2996" s="15">
        <v>30106301</v>
      </c>
      <c r="B2996" t="s">
        <v>5450</v>
      </c>
      <c r="C2996" t="s">
        <v>5722</v>
      </c>
      <c r="D2996" t="s">
        <v>6384</v>
      </c>
      <c r="E2996" t="s">
        <v>4080</v>
      </c>
      <c r="F2996" t="s">
        <v>5453</v>
      </c>
      <c r="G2996" s="160" t="s">
        <v>3997</v>
      </c>
      <c r="H2996" t="s">
        <v>5454</v>
      </c>
      <c r="I2996" s="160" t="s">
        <v>3995</v>
      </c>
      <c r="J2996" t="s">
        <v>5461</v>
      </c>
      <c r="K2996">
        <v>99</v>
      </c>
      <c r="L2996" t="s">
        <v>3999</v>
      </c>
    </row>
    <row r="2997" spans="1:12">
      <c r="A2997" s="15">
        <v>30106302</v>
      </c>
      <c r="B2997" t="s">
        <v>5450</v>
      </c>
      <c r="C2997" t="s">
        <v>5722</v>
      </c>
      <c r="D2997" t="s">
        <v>6384</v>
      </c>
      <c r="E2997" t="s">
        <v>6209</v>
      </c>
      <c r="F2997" t="s">
        <v>5453</v>
      </c>
      <c r="G2997" s="160" t="s">
        <v>3997</v>
      </c>
      <c r="H2997" t="s">
        <v>5454</v>
      </c>
      <c r="I2997" s="160" t="s">
        <v>3995</v>
      </c>
      <c r="J2997" t="s">
        <v>5461</v>
      </c>
      <c r="K2997">
        <v>99</v>
      </c>
      <c r="L2997" t="s">
        <v>3999</v>
      </c>
    </row>
    <row r="2998" spans="1:12">
      <c r="A2998" s="15">
        <v>30106303</v>
      </c>
      <c r="B2998" t="s">
        <v>5450</v>
      </c>
      <c r="C2998" t="s">
        <v>5722</v>
      </c>
      <c r="D2998" t="s">
        <v>6384</v>
      </c>
      <c r="E2998" t="s">
        <v>6297</v>
      </c>
      <c r="F2998" t="s">
        <v>5453</v>
      </c>
      <c r="G2998" s="160" t="s">
        <v>3997</v>
      </c>
      <c r="H2998" t="s">
        <v>5454</v>
      </c>
      <c r="I2998" s="160" t="s">
        <v>3995</v>
      </c>
      <c r="J2998" t="s">
        <v>5461</v>
      </c>
      <c r="K2998">
        <v>99</v>
      </c>
      <c r="L2998" t="s">
        <v>3999</v>
      </c>
    </row>
    <row r="2999" spans="1:12">
      <c r="A2999" s="15">
        <v>30106304</v>
      </c>
      <c r="B2999" t="s">
        <v>5450</v>
      </c>
      <c r="C2999" t="s">
        <v>5722</v>
      </c>
      <c r="D2999" t="s">
        <v>6384</v>
      </c>
      <c r="E2999" t="s">
        <v>6298</v>
      </c>
      <c r="F2999" t="s">
        <v>5453</v>
      </c>
      <c r="G2999" s="160" t="s">
        <v>3997</v>
      </c>
      <c r="H2999" t="s">
        <v>5454</v>
      </c>
      <c r="I2999" s="160" t="s">
        <v>3995</v>
      </c>
      <c r="J2999" t="s">
        <v>5461</v>
      </c>
      <c r="K2999">
        <v>99</v>
      </c>
      <c r="L2999" t="s">
        <v>3999</v>
      </c>
    </row>
    <row r="3000" spans="1:12">
      <c r="A3000" s="15">
        <v>30106305</v>
      </c>
      <c r="B3000" t="s">
        <v>5450</v>
      </c>
      <c r="C3000" t="s">
        <v>5722</v>
      </c>
      <c r="D3000" t="s">
        <v>6384</v>
      </c>
      <c r="E3000" t="s">
        <v>6299</v>
      </c>
      <c r="F3000" t="s">
        <v>5453</v>
      </c>
      <c r="G3000" s="160" t="s">
        <v>3997</v>
      </c>
      <c r="H3000" t="s">
        <v>5454</v>
      </c>
      <c r="I3000" s="160" t="s">
        <v>3995</v>
      </c>
      <c r="J3000" t="s">
        <v>5461</v>
      </c>
      <c r="K3000">
        <v>99</v>
      </c>
      <c r="L3000" t="s">
        <v>3999</v>
      </c>
    </row>
    <row r="3001" spans="1:12">
      <c r="A3001" s="15">
        <v>30106306</v>
      </c>
      <c r="B3001" t="s">
        <v>5450</v>
      </c>
      <c r="C3001" t="s">
        <v>5722</v>
      </c>
      <c r="D3001" t="s">
        <v>6384</v>
      </c>
      <c r="E3001" t="s">
        <v>6382</v>
      </c>
      <c r="F3001" t="s">
        <v>5453</v>
      </c>
      <c r="G3001" s="160" t="s">
        <v>3997</v>
      </c>
      <c r="H3001" t="s">
        <v>5454</v>
      </c>
      <c r="I3001" s="160" t="s">
        <v>3995</v>
      </c>
      <c r="J3001" t="s">
        <v>5461</v>
      </c>
      <c r="K3001">
        <v>99</v>
      </c>
      <c r="L3001" t="s">
        <v>3999</v>
      </c>
    </row>
    <row r="3002" spans="1:12">
      <c r="A3002" s="15">
        <v>30106307</v>
      </c>
      <c r="B3002" t="s">
        <v>5450</v>
      </c>
      <c r="C3002" t="s">
        <v>5722</v>
      </c>
      <c r="D3002" t="s">
        <v>6384</v>
      </c>
      <c r="E3002" t="s">
        <v>6203</v>
      </c>
      <c r="F3002" t="s">
        <v>5453</v>
      </c>
      <c r="G3002" s="160" t="s">
        <v>3997</v>
      </c>
      <c r="H3002" t="s">
        <v>5454</v>
      </c>
      <c r="I3002" s="160" t="s">
        <v>3995</v>
      </c>
      <c r="J3002" t="s">
        <v>5461</v>
      </c>
      <c r="K3002">
        <v>99</v>
      </c>
      <c r="L3002" t="s">
        <v>3999</v>
      </c>
    </row>
    <row r="3003" spans="1:12">
      <c r="A3003" s="15">
        <v>30106308</v>
      </c>
      <c r="B3003" t="s">
        <v>5450</v>
      </c>
      <c r="C3003" t="s">
        <v>5722</v>
      </c>
      <c r="D3003" t="s">
        <v>6384</v>
      </c>
      <c r="E3003" t="s">
        <v>6210</v>
      </c>
      <c r="F3003" t="s">
        <v>5453</v>
      </c>
      <c r="G3003" s="160" t="s">
        <v>3997</v>
      </c>
      <c r="H3003" t="s">
        <v>5454</v>
      </c>
      <c r="I3003" s="160" t="s">
        <v>3995</v>
      </c>
      <c r="J3003" t="s">
        <v>5461</v>
      </c>
      <c r="K3003">
        <v>99</v>
      </c>
      <c r="L3003" t="s">
        <v>3999</v>
      </c>
    </row>
    <row r="3004" spans="1:12">
      <c r="A3004" s="15">
        <v>30106309</v>
      </c>
      <c r="B3004" t="s">
        <v>5450</v>
      </c>
      <c r="C3004" t="s">
        <v>5722</v>
      </c>
      <c r="D3004" t="s">
        <v>6384</v>
      </c>
      <c r="E3004" t="s">
        <v>6301</v>
      </c>
      <c r="F3004" t="s">
        <v>5453</v>
      </c>
      <c r="G3004" s="160" t="s">
        <v>3997</v>
      </c>
      <c r="H3004" t="s">
        <v>5454</v>
      </c>
      <c r="I3004" s="160" t="s">
        <v>3995</v>
      </c>
      <c r="J3004" t="s">
        <v>5461</v>
      </c>
      <c r="K3004">
        <v>99</v>
      </c>
      <c r="L3004" t="s">
        <v>3999</v>
      </c>
    </row>
    <row r="3005" spans="1:12">
      <c r="A3005" s="15">
        <v>30106310</v>
      </c>
      <c r="B3005" t="s">
        <v>5450</v>
      </c>
      <c r="C3005" t="s">
        <v>5722</v>
      </c>
      <c r="D3005" t="s">
        <v>6384</v>
      </c>
      <c r="E3005" t="s">
        <v>6383</v>
      </c>
      <c r="F3005" t="s">
        <v>5453</v>
      </c>
      <c r="G3005" s="160" t="s">
        <v>3997</v>
      </c>
      <c r="H3005" t="s">
        <v>5454</v>
      </c>
      <c r="I3005" s="160" t="s">
        <v>3995</v>
      </c>
      <c r="J3005" t="s">
        <v>5461</v>
      </c>
      <c r="K3005">
        <v>99</v>
      </c>
      <c r="L3005" t="s">
        <v>3999</v>
      </c>
    </row>
    <row r="3006" spans="1:12">
      <c r="A3006" s="15">
        <v>30106311</v>
      </c>
      <c r="B3006" t="s">
        <v>5450</v>
      </c>
      <c r="C3006" t="s">
        <v>5722</v>
      </c>
      <c r="D3006" t="s">
        <v>6384</v>
      </c>
      <c r="E3006" t="s">
        <v>5214</v>
      </c>
      <c r="F3006" t="s">
        <v>5453</v>
      </c>
      <c r="G3006" s="160" t="s">
        <v>3997</v>
      </c>
      <c r="H3006" t="s">
        <v>5454</v>
      </c>
      <c r="I3006" s="160" t="s">
        <v>3995</v>
      </c>
      <c r="J3006" t="s">
        <v>5461</v>
      </c>
      <c r="K3006">
        <v>99</v>
      </c>
      <c r="L3006" t="s">
        <v>3999</v>
      </c>
    </row>
    <row r="3007" spans="1:12">
      <c r="A3007" s="15">
        <v>30106312</v>
      </c>
      <c r="B3007" t="s">
        <v>5450</v>
      </c>
      <c r="C3007" t="s">
        <v>5722</v>
      </c>
      <c r="D3007" t="s">
        <v>6384</v>
      </c>
      <c r="E3007" t="s">
        <v>6204</v>
      </c>
      <c r="F3007" t="s">
        <v>5453</v>
      </c>
      <c r="G3007" s="160" t="s">
        <v>3997</v>
      </c>
      <c r="H3007" t="s">
        <v>5454</v>
      </c>
      <c r="I3007" s="160" t="s">
        <v>3995</v>
      </c>
      <c r="J3007" t="s">
        <v>5461</v>
      </c>
      <c r="K3007">
        <v>99</v>
      </c>
      <c r="L3007" t="s">
        <v>3999</v>
      </c>
    </row>
    <row r="3008" spans="1:12">
      <c r="A3008" s="15">
        <v>30106313</v>
      </c>
      <c r="B3008" t="s">
        <v>5450</v>
      </c>
      <c r="C3008" t="s">
        <v>5722</v>
      </c>
      <c r="D3008" t="s">
        <v>6384</v>
      </c>
      <c r="E3008" t="s">
        <v>5843</v>
      </c>
      <c r="F3008" t="s">
        <v>5453</v>
      </c>
      <c r="G3008" s="160" t="s">
        <v>3997</v>
      </c>
      <c r="H3008" t="s">
        <v>5454</v>
      </c>
      <c r="I3008" s="160" t="s">
        <v>3995</v>
      </c>
      <c r="J3008" t="s">
        <v>5461</v>
      </c>
      <c r="K3008">
        <v>99</v>
      </c>
      <c r="L3008" t="s">
        <v>3999</v>
      </c>
    </row>
    <row r="3009" spans="1:12">
      <c r="A3009" s="15">
        <v>30106314</v>
      </c>
      <c r="B3009" t="s">
        <v>5450</v>
      </c>
      <c r="C3009" t="s">
        <v>5722</v>
      </c>
      <c r="D3009" t="s">
        <v>6384</v>
      </c>
      <c r="E3009" t="s">
        <v>5845</v>
      </c>
      <c r="F3009" t="s">
        <v>5453</v>
      </c>
      <c r="G3009" s="160" t="s">
        <v>3997</v>
      </c>
      <c r="H3009" t="s">
        <v>5454</v>
      </c>
      <c r="I3009" s="160" t="s">
        <v>3995</v>
      </c>
      <c r="J3009" t="s">
        <v>5461</v>
      </c>
      <c r="K3009">
        <v>99</v>
      </c>
      <c r="L3009" t="s">
        <v>3999</v>
      </c>
    </row>
    <row r="3010" spans="1:12">
      <c r="A3010" s="15">
        <v>30106315</v>
      </c>
      <c r="B3010" t="s">
        <v>5450</v>
      </c>
      <c r="C3010" t="s">
        <v>5722</v>
      </c>
      <c r="D3010" t="s">
        <v>6384</v>
      </c>
      <c r="E3010" t="s">
        <v>6206</v>
      </c>
      <c r="F3010" t="s">
        <v>5453</v>
      </c>
      <c r="G3010" s="160" t="s">
        <v>3997</v>
      </c>
      <c r="H3010" t="s">
        <v>5454</v>
      </c>
      <c r="I3010" s="160" t="s">
        <v>3995</v>
      </c>
      <c r="J3010" t="s">
        <v>5461</v>
      </c>
      <c r="K3010">
        <v>99</v>
      </c>
      <c r="L3010" t="s">
        <v>3999</v>
      </c>
    </row>
    <row r="3011" spans="1:12">
      <c r="A3011" s="15">
        <v>30106316</v>
      </c>
      <c r="B3011" t="s">
        <v>5450</v>
      </c>
      <c r="C3011" t="s">
        <v>5722</v>
      </c>
      <c r="D3011" t="s">
        <v>6384</v>
      </c>
      <c r="E3011" t="s">
        <v>6200</v>
      </c>
      <c r="F3011" t="s">
        <v>5453</v>
      </c>
      <c r="G3011" s="160" t="s">
        <v>3997</v>
      </c>
      <c r="H3011" t="s">
        <v>5454</v>
      </c>
      <c r="I3011" s="160" t="s">
        <v>3995</v>
      </c>
      <c r="J3011" t="s">
        <v>5461</v>
      </c>
      <c r="K3011">
        <v>99</v>
      </c>
      <c r="L3011" t="s">
        <v>3999</v>
      </c>
    </row>
    <row r="3012" spans="1:12">
      <c r="A3012" s="15">
        <v>30106401</v>
      </c>
      <c r="B3012" t="s">
        <v>5450</v>
      </c>
      <c r="C3012" t="s">
        <v>5722</v>
      </c>
      <c r="D3012" t="s">
        <v>6385</v>
      </c>
      <c r="E3012" t="s">
        <v>4080</v>
      </c>
      <c r="F3012" t="s">
        <v>5453</v>
      </c>
      <c r="G3012" s="160" t="s">
        <v>3997</v>
      </c>
      <c r="H3012" t="s">
        <v>5454</v>
      </c>
      <c r="I3012" s="160" t="s">
        <v>3995</v>
      </c>
      <c r="J3012" t="s">
        <v>5461</v>
      </c>
      <c r="K3012">
        <v>99</v>
      </c>
      <c r="L3012" t="s">
        <v>3999</v>
      </c>
    </row>
    <row r="3013" spans="1:12">
      <c r="A3013" s="15">
        <v>30106402</v>
      </c>
      <c r="B3013" t="s">
        <v>5450</v>
      </c>
      <c r="C3013" t="s">
        <v>5722</v>
      </c>
      <c r="D3013" t="s">
        <v>6385</v>
      </c>
      <c r="E3013" t="s">
        <v>6209</v>
      </c>
      <c r="F3013" t="s">
        <v>5453</v>
      </c>
      <c r="G3013" s="160" t="s">
        <v>3997</v>
      </c>
      <c r="H3013" t="s">
        <v>5454</v>
      </c>
      <c r="I3013" s="160" t="s">
        <v>3995</v>
      </c>
      <c r="J3013" t="s">
        <v>5461</v>
      </c>
      <c r="K3013">
        <v>99</v>
      </c>
      <c r="L3013" t="s">
        <v>3999</v>
      </c>
    </row>
    <row r="3014" spans="1:12">
      <c r="A3014" s="15">
        <v>30106403</v>
      </c>
      <c r="B3014" t="s">
        <v>5450</v>
      </c>
      <c r="C3014" t="s">
        <v>5722</v>
      </c>
      <c r="D3014" t="s">
        <v>6385</v>
      </c>
      <c r="E3014" t="s">
        <v>6297</v>
      </c>
      <c r="F3014" t="s">
        <v>5453</v>
      </c>
      <c r="G3014" s="160" t="s">
        <v>3997</v>
      </c>
      <c r="H3014" t="s">
        <v>5454</v>
      </c>
      <c r="I3014" s="160" t="s">
        <v>3995</v>
      </c>
      <c r="J3014" t="s">
        <v>5461</v>
      </c>
      <c r="K3014">
        <v>99</v>
      </c>
      <c r="L3014" t="s">
        <v>3999</v>
      </c>
    </row>
    <row r="3015" spans="1:12">
      <c r="A3015" s="15">
        <v>30106404</v>
      </c>
      <c r="B3015" t="s">
        <v>5450</v>
      </c>
      <c r="C3015" t="s">
        <v>5722</v>
      </c>
      <c r="D3015" t="s">
        <v>6385</v>
      </c>
      <c r="E3015" t="s">
        <v>6298</v>
      </c>
      <c r="F3015" t="s">
        <v>5453</v>
      </c>
      <c r="G3015" s="160" t="s">
        <v>3997</v>
      </c>
      <c r="H3015" t="s">
        <v>5454</v>
      </c>
      <c r="I3015" s="160" t="s">
        <v>3995</v>
      </c>
      <c r="J3015" t="s">
        <v>5461</v>
      </c>
      <c r="K3015">
        <v>99</v>
      </c>
      <c r="L3015" t="s">
        <v>3999</v>
      </c>
    </row>
    <row r="3016" spans="1:12">
      <c r="A3016" s="15">
        <v>30106405</v>
      </c>
      <c r="B3016" t="s">
        <v>5450</v>
      </c>
      <c r="C3016" t="s">
        <v>5722</v>
      </c>
      <c r="D3016" t="s">
        <v>6385</v>
      </c>
      <c r="E3016" t="s">
        <v>6299</v>
      </c>
      <c r="F3016" t="s">
        <v>5453</v>
      </c>
      <c r="G3016" s="160" t="s">
        <v>3997</v>
      </c>
      <c r="H3016" t="s">
        <v>5454</v>
      </c>
      <c r="I3016" s="160" t="s">
        <v>3995</v>
      </c>
      <c r="J3016" t="s">
        <v>5461</v>
      </c>
      <c r="K3016">
        <v>99</v>
      </c>
      <c r="L3016" t="s">
        <v>3999</v>
      </c>
    </row>
    <row r="3017" spans="1:12">
      <c r="A3017" s="15">
        <v>30106406</v>
      </c>
      <c r="B3017" t="s">
        <v>5450</v>
      </c>
      <c r="C3017" t="s">
        <v>5722</v>
      </c>
      <c r="D3017" t="s">
        <v>6385</v>
      </c>
      <c r="E3017" t="s">
        <v>6382</v>
      </c>
      <c r="F3017" t="s">
        <v>5453</v>
      </c>
      <c r="G3017" s="160" t="s">
        <v>3997</v>
      </c>
      <c r="H3017" t="s">
        <v>5454</v>
      </c>
      <c r="I3017" s="160" t="s">
        <v>3995</v>
      </c>
      <c r="J3017" t="s">
        <v>5461</v>
      </c>
      <c r="K3017">
        <v>99</v>
      </c>
      <c r="L3017" t="s">
        <v>3999</v>
      </c>
    </row>
    <row r="3018" spans="1:12">
      <c r="A3018" s="15">
        <v>30106407</v>
      </c>
      <c r="B3018" t="s">
        <v>5450</v>
      </c>
      <c r="C3018" t="s">
        <v>5722</v>
      </c>
      <c r="D3018" t="s">
        <v>6385</v>
      </c>
      <c r="E3018" t="s">
        <v>6203</v>
      </c>
      <c r="F3018" t="s">
        <v>5453</v>
      </c>
      <c r="G3018" s="160" t="s">
        <v>3997</v>
      </c>
      <c r="H3018" t="s">
        <v>5454</v>
      </c>
      <c r="I3018" s="160" t="s">
        <v>3995</v>
      </c>
      <c r="J3018" t="s">
        <v>5461</v>
      </c>
      <c r="K3018">
        <v>99</v>
      </c>
      <c r="L3018" t="s">
        <v>3999</v>
      </c>
    </row>
    <row r="3019" spans="1:12">
      <c r="A3019" s="15">
        <v>30106408</v>
      </c>
      <c r="B3019" t="s">
        <v>5450</v>
      </c>
      <c r="C3019" t="s">
        <v>5722</v>
      </c>
      <c r="D3019" t="s">
        <v>6385</v>
      </c>
      <c r="E3019" t="s">
        <v>6210</v>
      </c>
      <c r="F3019" t="s">
        <v>5453</v>
      </c>
      <c r="G3019" s="160" t="s">
        <v>3997</v>
      </c>
      <c r="H3019" t="s">
        <v>5454</v>
      </c>
      <c r="I3019" s="160" t="s">
        <v>3995</v>
      </c>
      <c r="J3019" t="s">
        <v>5461</v>
      </c>
      <c r="K3019">
        <v>99</v>
      </c>
      <c r="L3019" t="s">
        <v>3999</v>
      </c>
    </row>
    <row r="3020" spans="1:12">
      <c r="A3020" s="15">
        <v>30106409</v>
      </c>
      <c r="B3020" t="s">
        <v>5450</v>
      </c>
      <c r="C3020" t="s">
        <v>5722</v>
      </c>
      <c r="D3020" t="s">
        <v>6385</v>
      </c>
      <c r="E3020" t="s">
        <v>6301</v>
      </c>
      <c r="F3020" t="s">
        <v>5453</v>
      </c>
      <c r="G3020" s="160" t="s">
        <v>3997</v>
      </c>
      <c r="H3020" t="s">
        <v>5454</v>
      </c>
      <c r="I3020" s="160" t="s">
        <v>3995</v>
      </c>
      <c r="J3020" t="s">
        <v>5461</v>
      </c>
      <c r="K3020">
        <v>99</v>
      </c>
      <c r="L3020" t="s">
        <v>3999</v>
      </c>
    </row>
    <row r="3021" spans="1:12">
      <c r="A3021" s="15">
        <v>30106410</v>
      </c>
      <c r="B3021" t="s">
        <v>5450</v>
      </c>
      <c r="C3021" t="s">
        <v>5722</v>
      </c>
      <c r="D3021" t="s">
        <v>6385</v>
      </c>
      <c r="E3021" t="s">
        <v>6383</v>
      </c>
      <c r="F3021" t="s">
        <v>5453</v>
      </c>
      <c r="G3021" s="160" t="s">
        <v>3997</v>
      </c>
      <c r="H3021" t="s">
        <v>5454</v>
      </c>
      <c r="I3021" s="160" t="s">
        <v>3995</v>
      </c>
      <c r="J3021" t="s">
        <v>5461</v>
      </c>
      <c r="K3021">
        <v>99</v>
      </c>
      <c r="L3021" t="s">
        <v>3999</v>
      </c>
    </row>
    <row r="3022" spans="1:12">
      <c r="A3022" s="15">
        <v>30106411</v>
      </c>
      <c r="B3022" t="s">
        <v>5450</v>
      </c>
      <c r="C3022" t="s">
        <v>5722</v>
      </c>
      <c r="D3022" t="s">
        <v>6385</v>
      </c>
      <c r="E3022" t="s">
        <v>5214</v>
      </c>
      <c r="F3022" t="s">
        <v>5453</v>
      </c>
      <c r="G3022" s="160" t="s">
        <v>3997</v>
      </c>
      <c r="H3022" t="s">
        <v>5454</v>
      </c>
      <c r="I3022" s="160" t="s">
        <v>3995</v>
      </c>
      <c r="J3022" t="s">
        <v>5461</v>
      </c>
      <c r="K3022">
        <v>99</v>
      </c>
      <c r="L3022" t="s">
        <v>3999</v>
      </c>
    </row>
    <row r="3023" spans="1:12">
      <c r="A3023" s="15">
        <v>30106412</v>
      </c>
      <c r="B3023" t="s">
        <v>5450</v>
      </c>
      <c r="C3023" t="s">
        <v>5722</v>
      </c>
      <c r="D3023" t="s">
        <v>6385</v>
      </c>
      <c r="E3023" t="s">
        <v>6204</v>
      </c>
      <c r="F3023" t="s">
        <v>5453</v>
      </c>
      <c r="G3023" s="160" t="s">
        <v>3997</v>
      </c>
      <c r="H3023" t="s">
        <v>5454</v>
      </c>
      <c r="I3023" s="160" t="s">
        <v>3995</v>
      </c>
      <c r="J3023" t="s">
        <v>5461</v>
      </c>
      <c r="K3023">
        <v>99</v>
      </c>
      <c r="L3023" t="s">
        <v>3999</v>
      </c>
    </row>
    <row r="3024" spans="1:12">
      <c r="A3024" s="15">
        <v>30106413</v>
      </c>
      <c r="B3024" t="s">
        <v>5450</v>
      </c>
      <c r="C3024" t="s">
        <v>5722</v>
      </c>
      <c r="D3024" t="s">
        <v>6385</v>
      </c>
      <c r="E3024" t="s">
        <v>5843</v>
      </c>
      <c r="F3024" t="s">
        <v>5453</v>
      </c>
      <c r="G3024" s="160" t="s">
        <v>3997</v>
      </c>
      <c r="H3024" t="s">
        <v>5454</v>
      </c>
      <c r="I3024" s="160" t="s">
        <v>3995</v>
      </c>
      <c r="J3024" t="s">
        <v>5461</v>
      </c>
      <c r="K3024">
        <v>99</v>
      </c>
      <c r="L3024" t="s">
        <v>3999</v>
      </c>
    </row>
    <row r="3025" spans="1:12">
      <c r="A3025" s="15">
        <v>30106414</v>
      </c>
      <c r="B3025" t="s">
        <v>5450</v>
      </c>
      <c r="C3025" t="s">
        <v>5722</v>
      </c>
      <c r="D3025" t="s">
        <v>6385</v>
      </c>
      <c r="E3025" t="s">
        <v>5845</v>
      </c>
      <c r="F3025" t="s">
        <v>5453</v>
      </c>
      <c r="G3025" s="160" t="s">
        <v>3997</v>
      </c>
      <c r="H3025" t="s">
        <v>5454</v>
      </c>
      <c r="I3025" s="160" t="s">
        <v>3995</v>
      </c>
      <c r="J3025" t="s">
        <v>5461</v>
      </c>
      <c r="K3025">
        <v>99</v>
      </c>
      <c r="L3025" t="s">
        <v>3999</v>
      </c>
    </row>
    <row r="3026" spans="1:12">
      <c r="A3026" s="15">
        <v>30106415</v>
      </c>
      <c r="B3026" t="s">
        <v>5450</v>
      </c>
      <c r="C3026" t="s">
        <v>5722</v>
      </c>
      <c r="D3026" t="s">
        <v>6385</v>
      </c>
      <c r="E3026" t="s">
        <v>6206</v>
      </c>
      <c r="F3026" t="s">
        <v>5453</v>
      </c>
      <c r="G3026" s="160" t="s">
        <v>3997</v>
      </c>
      <c r="H3026" t="s">
        <v>5454</v>
      </c>
      <c r="I3026" s="160" t="s">
        <v>3995</v>
      </c>
      <c r="J3026" t="s">
        <v>5461</v>
      </c>
      <c r="K3026">
        <v>99</v>
      </c>
      <c r="L3026" t="s">
        <v>3999</v>
      </c>
    </row>
    <row r="3027" spans="1:12">
      <c r="A3027" s="15">
        <v>30106416</v>
      </c>
      <c r="B3027" t="s">
        <v>5450</v>
      </c>
      <c r="C3027" t="s">
        <v>5722</v>
      </c>
      <c r="D3027" t="s">
        <v>6385</v>
      </c>
      <c r="E3027" t="s">
        <v>6200</v>
      </c>
      <c r="F3027" t="s">
        <v>5453</v>
      </c>
      <c r="G3027" s="160" t="s">
        <v>3997</v>
      </c>
      <c r="H3027" t="s">
        <v>5454</v>
      </c>
      <c r="I3027" s="160" t="s">
        <v>3995</v>
      </c>
      <c r="J3027" t="s">
        <v>5461</v>
      </c>
      <c r="K3027">
        <v>99</v>
      </c>
      <c r="L3027" t="s">
        <v>3999</v>
      </c>
    </row>
    <row r="3028" spans="1:12">
      <c r="A3028" s="15">
        <v>30106417</v>
      </c>
      <c r="B3028" t="s">
        <v>5450</v>
      </c>
      <c r="C3028" t="s">
        <v>5722</v>
      </c>
      <c r="D3028" t="s">
        <v>6385</v>
      </c>
      <c r="E3028" t="s">
        <v>6386</v>
      </c>
      <c r="F3028" t="s">
        <v>5453</v>
      </c>
      <c r="G3028" s="160" t="s">
        <v>3997</v>
      </c>
      <c r="H3028" t="s">
        <v>5454</v>
      </c>
      <c r="I3028" s="160" t="s">
        <v>3995</v>
      </c>
      <c r="J3028" t="s">
        <v>5461</v>
      </c>
      <c r="K3028">
        <v>99</v>
      </c>
      <c r="L3028" t="s">
        <v>3999</v>
      </c>
    </row>
    <row r="3029" spans="1:12">
      <c r="A3029" s="15">
        <v>30106501</v>
      </c>
      <c r="B3029" t="s">
        <v>5450</v>
      </c>
      <c r="C3029" t="s">
        <v>5722</v>
      </c>
      <c r="D3029" t="s">
        <v>6387</v>
      </c>
      <c r="E3029" t="s">
        <v>4080</v>
      </c>
      <c r="F3029" t="s">
        <v>5453</v>
      </c>
      <c r="G3029" s="160" t="s">
        <v>3997</v>
      </c>
      <c r="H3029" t="s">
        <v>5454</v>
      </c>
      <c r="I3029" s="160" t="s">
        <v>3995</v>
      </c>
      <c r="J3029" t="s">
        <v>5461</v>
      </c>
      <c r="K3029">
        <v>99</v>
      </c>
      <c r="L3029" t="s">
        <v>3999</v>
      </c>
    </row>
    <row r="3030" spans="1:12">
      <c r="A3030" s="15">
        <v>30106502</v>
      </c>
      <c r="B3030" t="s">
        <v>5450</v>
      </c>
      <c r="C3030" t="s">
        <v>5722</v>
      </c>
      <c r="D3030" t="s">
        <v>6387</v>
      </c>
      <c r="E3030" t="s">
        <v>6209</v>
      </c>
      <c r="F3030" t="s">
        <v>5453</v>
      </c>
      <c r="G3030" s="160" t="s">
        <v>3997</v>
      </c>
      <c r="H3030" t="s">
        <v>5454</v>
      </c>
      <c r="I3030" s="160" t="s">
        <v>3995</v>
      </c>
      <c r="J3030" t="s">
        <v>5461</v>
      </c>
      <c r="K3030">
        <v>99</v>
      </c>
      <c r="L3030" t="s">
        <v>3999</v>
      </c>
    </row>
    <row r="3031" spans="1:12">
      <c r="A3031" s="15">
        <v>30106503</v>
      </c>
      <c r="B3031" t="s">
        <v>5450</v>
      </c>
      <c r="C3031" t="s">
        <v>5722</v>
      </c>
      <c r="D3031" t="s">
        <v>6387</v>
      </c>
      <c r="E3031" t="s">
        <v>6297</v>
      </c>
      <c r="F3031" t="s">
        <v>5453</v>
      </c>
      <c r="G3031" s="160" t="s">
        <v>3997</v>
      </c>
      <c r="H3031" t="s">
        <v>5454</v>
      </c>
      <c r="I3031" s="160" t="s">
        <v>3995</v>
      </c>
      <c r="J3031" t="s">
        <v>5461</v>
      </c>
      <c r="K3031">
        <v>99</v>
      </c>
      <c r="L3031" t="s">
        <v>3999</v>
      </c>
    </row>
    <row r="3032" spans="1:12">
      <c r="A3032" s="15">
        <v>30106504</v>
      </c>
      <c r="B3032" t="s">
        <v>5450</v>
      </c>
      <c r="C3032" t="s">
        <v>5722</v>
      </c>
      <c r="D3032" t="s">
        <v>6387</v>
      </c>
      <c r="E3032" t="s">
        <v>6298</v>
      </c>
      <c r="F3032" t="s">
        <v>5453</v>
      </c>
      <c r="G3032" s="160" t="s">
        <v>3997</v>
      </c>
      <c r="H3032" t="s">
        <v>5454</v>
      </c>
      <c r="I3032" s="160" t="s">
        <v>3995</v>
      </c>
      <c r="J3032" t="s">
        <v>5461</v>
      </c>
      <c r="K3032">
        <v>99</v>
      </c>
      <c r="L3032" t="s">
        <v>3999</v>
      </c>
    </row>
    <row r="3033" spans="1:12">
      <c r="A3033" s="15">
        <v>30106505</v>
      </c>
      <c r="B3033" t="s">
        <v>5450</v>
      </c>
      <c r="C3033" t="s">
        <v>5722</v>
      </c>
      <c r="D3033" t="s">
        <v>6387</v>
      </c>
      <c r="E3033" t="s">
        <v>6299</v>
      </c>
      <c r="F3033" t="s">
        <v>5453</v>
      </c>
      <c r="G3033" s="160" t="s">
        <v>3997</v>
      </c>
      <c r="H3033" t="s">
        <v>5454</v>
      </c>
      <c r="I3033" s="160" t="s">
        <v>3995</v>
      </c>
      <c r="J3033" t="s">
        <v>5461</v>
      </c>
      <c r="K3033">
        <v>99</v>
      </c>
      <c r="L3033" t="s">
        <v>3999</v>
      </c>
    </row>
    <row r="3034" spans="1:12">
      <c r="A3034" s="15">
        <v>30106506</v>
      </c>
      <c r="B3034" t="s">
        <v>5450</v>
      </c>
      <c r="C3034" t="s">
        <v>5722</v>
      </c>
      <c r="D3034" t="s">
        <v>6387</v>
      </c>
      <c r="E3034" t="s">
        <v>6382</v>
      </c>
      <c r="F3034" t="s">
        <v>5453</v>
      </c>
      <c r="G3034" s="160" t="s">
        <v>3997</v>
      </c>
      <c r="H3034" t="s">
        <v>5454</v>
      </c>
      <c r="I3034" s="160" t="s">
        <v>3995</v>
      </c>
      <c r="J3034" t="s">
        <v>5461</v>
      </c>
      <c r="K3034">
        <v>99</v>
      </c>
      <c r="L3034" t="s">
        <v>3999</v>
      </c>
    </row>
    <row r="3035" spans="1:12">
      <c r="A3035" s="15">
        <v>30106507</v>
      </c>
      <c r="B3035" t="s">
        <v>5450</v>
      </c>
      <c r="C3035" t="s">
        <v>5722</v>
      </c>
      <c r="D3035" t="s">
        <v>6387</v>
      </c>
      <c r="E3035" t="s">
        <v>6203</v>
      </c>
      <c r="F3035" t="s">
        <v>5453</v>
      </c>
      <c r="G3035" s="160" t="s">
        <v>3997</v>
      </c>
      <c r="H3035" t="s">
        <v>5454</v>
      </c>
      <c r="I3035" s="160" t="s">
        <v>3995</v>
      </c>
      <c r="J3035" t="s">
        <v>5461</v>
      </c>
      <c r="K3035">
        <v>99</v>
      </c>
      <c r="L3035" t="s">
        <v>3999</v>
      </c>
    </row>
    <row r="3036" spans="1:12">
      <c r="A3036" s="15">
        <v>30106508</v>
      </c>
      <c r="B3036" t="s">
        <v>5450</v>
      </c>
      <c r="C3036" t="s">
        <v>5722</v>
      </c>
      <c r="D3036" t="s">
        <v>6387</v>
      </c>
      <c r="E3036" t="s">
        <v>6210</v>
      </c>
      <c r="F3036" t="s">
        <v>5453</v>
      </c>
      <c r="G3036" s="160" t="s">
        <v>3997</v>
      </c>
      <c r="H3036" t="s">
        <v>5454</v>
      </c>
      <c r="I3036" s="160" t="s">
        <v>3995</v>
      </c>
      <c r="J3036" t="s">
        <v>5461</v>
      </c>
      <c r="K3036">
        <v>99</v>
      </c>
      <c r="L3036" t="s">
        <v>3999</v>
      </c>
    </row>
    <row r="3037" spans="1:12">
      <c r="A3037" s="15">
        <v>30106509</v>
      </c>
      <c r="B3037" t="s">
        <v>5450</v>
      </c>
      <c r="C3037" t="s">
        <v>5722</v>
      </c>
      <c r="D3037" t="s">
        <v>6387</v>
      </c>
      <c r="E3037" t="s">
        <v>6301</v>
      </c>
      <c r="F3037" t="s">
        <v>5453</v>
      </c>
      <c r="G3037" s="160" t="s">
        <v>3997</v>
      </c>
      <c r="H3037" t="s">
        <v>5454</v>
      </c>
      <c r="I3037" s="160" t="s">
        <v>3995</v>
      </c>
      <c r="J3037" t="s">
        <v>5461</v>
      </c>
      <c r="K3037">
        <v>99</v>
      </c>
      <c r="L3037" t="s">
        <v>3999</v>
      </c>
    </row>
    <row r="3038" spans="1:12">
      <c r="A3038" s="15">
        <v>30106510</v>
      </c>
      <c r="B3038" t="s">
        <v>5450</v>
      </c>
      <c r="C3038" t="s">
        <v>5722</v>
      </c>
      <c r="D3038" t="s">
        <v>6387</v>
      </c>
      <c r="E3038" t="s">
        <v>6383</v>
      </c>
      <c r="F3038" t="s">
        <v>5453</v>
      </c>
      <c r="G3038" s="160" t="s">
        <v>3997</v>
      </c>
      <c r="H3038" t="s">
        <v>5454</v>
      </c>
      <c r="I3038" s="160" t="s">
        <v>3995</v>
      </c>
      <c r="J3038" t="s">
        <v>5461</v>
      </c>
      <c r="K3038">
        <v>99</v>
      </c>
      <c r="L3038" t="s">
        <v>3999</v>
      </c>
    </row>
    <row r="3039" spans="1:12">
      <c r="A3039" s="15">
        <v>30106511</v>
      </c>
      <c r="B3039" t="s">
        <v>5450</v>
      </c>
      <c r="C3039" t="s">
        <v>5722</v>
      </c>
      <c r="D3039" t="s">
        <v>6387</v>
      </c>
      <c r="E3039" t="s">
        <v>5214</v>
      </c>
      <c r="F3039" t="s">
        <v>5453</v>
      </c>
      <c r="G3039" s="160" t="s">
        <v>3997</v>
      </c>
      <c r="H3039" t="s">
        <v>5454</v>
      </c>
      <c r="I3039" s="160" t="s">
        <v>3995</v>
      </c>
      <c r="J3039" t="s">
        <v>5461</v>
      </c>
      <c r="K3039">
        <v>99</v>
      </c>
      <c r="L3039" t="s">
        <v>3999</v>
      </c>
    </row>
    <row r="3040" spans="1:12">
      <c r="A3040" s="15">
        <v>30106512</v>
      </c>
      <c r="B3040" t="s">
        <v>5450</v>
      </c>
      <c r="C3040" t="s">
        <v>5722</v>
      </c>
      <c r="D3040" t="s">
        <v>6387</v>
      </c>
      <c r="E3040" t="s">
        <v>6204</v>
      </c>
      <c r="F3040" t="s">
        <v>5453</v>
      </c>
      <c r="G3040" s="160" t="s">
        <v>3997</v>
      </c>
      <c r="H3040" t="s">
        <v>5454</v>
      </c>
      <c r="I3040" s="160" t="s">
        <v>3995</v>
      </c>
      <c r="J3040" t="s">
        <v>5461</v>
      </c>
      <c r="K3040">
        <v>99</v>
      </c>
      <c r="L3040" t="s">
        <v>3999</v>
      </c>
    </row>
    <row r="3041" spans="1:12">
      <c r="A3041" s="15">
        <v>30106513</v>
      </c>
      <c r="B3041" t="s">
        <v>5450</v>
      </c>
      <c r="C3041" t="s">
        <v>5722</v>
      </c>
      <c r="D3041" t="s">
        <v>6387</v>
      </c>
      <c r="E3041" t="s">
        <v>5843</v>
      </c>
      <c r="F3041" t="s">
        <v>5453</v>
      </c>
      <c r="G3041" s="160" t="s">
        <v>3997</v>
      </c>
      <c r="H3041" t="s">
        <v>5454</v>
      </c>
      <c r="I3041" s="160" t="s">
        <v>3995</v>
      </c>
      <c r="J3041" t="s">
        <v>5461</v>
      </c>
      <c r="K3041">
        <v>99</v>
      </c>
      <c r="L3041" t="s">
        <v>3999</v>
      </c>
    </row>
    <row r="3042" spans="1:12">
      <c r="A3042" s="15">
        <v>30106514</v>
      </c>
      <c r="B3042" t="s">
        <v>5450</v>
      </c>
      <c r="C3042" t="s">
        <v>5722</v>
      </c>
      <c r="D3042" t="s">
        <v>6387</v>
      </c>
      <c r="E3042" t="s">
        <v>5845</v>
      </c>
      <c r="F3042" t="s">
        <v>5453</v>
      </c>
      <c r="G3042" s="160" t="s">
        <v>3997</v>
      </c>
      <c r="H3042" t="s">
        <v>5454</v>
      </c>
      <c r="I3042" s="160" t="s">
        <v>3995</v>
      </c>
      <c r="J3042" t="s">
        <v>5461</v>
      </c>
      <c r="K3042">
        <v>99</v>
      </c>
      <c r="L3042" t="s">
        <v>3999</v>
      </c>
    </row>
    <row r="3043" spans="1:12">
      <c r="A3043" s="15">
        <v>30106515</v>
      </c>
      <c r="B3043" t="s">
        <v>5450</v>
      </c>
      <c r="C3043" t="s">
        <v>5722</v>
      </c>
      <c r="D3043" t="s">
        <v>6387</v>
      </c>
      <c r="E3043" t="s">
        <v>6206</v>
      </c>
      <c r="F3043" t="s">
        <v>5453</v>
      </c>
      <c r="G3043" s="160" t="s">
        <v>3997</v>
      </c>
      <c r="H3043" t="s">
        <v>5454</v>
      </c>
      <c r="I3043" s="160" t="s">
        <v>3995</v>
      </c>
      <c r="J3043" t="s">
        <v>5461</v>
      </c>
      <c r="K3043">
        <v>99</v>
      </c>
      <c r="L3043" t="s">
        <v>3999</v>
      </c>
    </row>
    <row r="3044" spans="1:12">
      <c r="A3044" s="15">
        <v>30106516</v>
      </c>
      <c r="B3044" t="s">
        <v>5450</v>
      </c>
      <c r="C3044" t="s">
        <v>5722</v>
      </c>
      <c r="D3044" t="s">
        <v>6387</v>
      </c>
      <c r="E3044" t="s">
        <v>6200</v>
      </c>
      <c r="F3044" t="s">
        <v>5453</v>
      </c>
      <c r="G3044" s="160" t="s">
        <v>3997</v>
      </c>
      <c r="H3044" t="s">
        <v>5454</v>
      </c>
      <c r="I3044" s="160" t="s">
        <v>3995</v>
      </c>
      <c r="J3044" t="s">
        <v>5461</v>
      </c>
      <c r="K3044">
        <v>99</v>
      </c>
      <c r="L3044" t="s">
        <v>3999</v>
      </c>
    </row>
    <row r="3045" spans="1:12">
      <c r="A3045" s="15">
        <v>30106601</v>
      </c>
      <c r="B3045" t="s">
        <v>5450</v>
      </c>
      <c r="C3045" t="s">
        <v>5722</v>
      </c>
      <c r="D3045" t="s">
        <v>6388</v>
      </c>
      <c r="E3045" t="s">
        <v>4080</v>
      </c>
      <c r="F3045" t="s">
        <v>5453</v>
      </c>
      <c r="G3045" s="160" t="s">
        <v>3997</v>
      </c>
      <c r="H3045" t="s">
        <v>5454</v>
      </c>
      <c r="I3045" s="160" t="s">
        <v>3995</v>
      </c>
      <c r="J3045" t="s">
        <v>5461</v>
      </c>
      <c r="K3045">
        <v>99</v>
      </c>
      <c r="L3045" t="s">
        <v>3999</v>
      </c>
    </row>
    <row r="3046" spans="1:12">
      <c r="A3046" s="15">
        <v>30106602</v>
      </c>
      <c r="B3046" t="s">
        <v>5450</v>
      </c>
      <c r="C3046" t="s">
        <v>5722</v>
      </c>
      <c r="D3046" t="s">
        <v>6388</v>
      </c>
      <c r="E3046" t="s">
        <v>6209</v>
      </c>
      <c r="F3046" t="s">
        <v>5453</v>
      </c>
      <c r="G3046" s="160" t="s">
        <v>3997</v>
      </c>
      <c r="H3046" t="s">
        <v>5454</v>
      </c>
      <c r="I3046" s="160" t="s">
        <v>3995</v>
      </c>
      <c r="J3046" t="s">
        <v>5461</v>
      </c>
      <c r="K3046">
        <v>99</v>
      </c>
      <c r="L3046" t="s">
        <v>3999</v>
      </c>
    </row>
    <row r="3047" spans="1:12">
      <c r="A3047" s="15">
        <v>30106603</v>
      </c>
      <c r="B3047" t="s">
        <v>5450</v>
      </c>
      <c r="C3047" t="s">
        <v>5722</v>
      </c>
      <c r="D3047" t="s">
        <v>6388</v>
      </c>
      <c r="E3047" t="s">
        <v>6297</v>
      </c>
      <c r="F3047" t="s">
        <v>5453</v>
      </c>
      <c r="G3047" s="160" t="s">
        <v>3997</v>
      </c>
      <c r="H3047" t="s">
        <v>5454</v>
      </c>
      <c r="I3047" s="160" t="s">
        <v>3995</v>
      </c>
      <c r="J3047" t="s">
        <v>5461</v>
      </c>
      <c r="K3047">
        <v>99</v>
      </c>
      <c r="L3047" t="s">
        <v>3999</v>
      </c>
    </row>
    <row r="3048" spans="1:12">
      <c r="A3048" s="15">
        <v>30106604</v>
      </c>
      <c r="B3048" t="s">
        <v>5450</v>
      </c>
      <c r="C3048" t="s">
        <v>5722</v>
      </c>
      <c r="D3048" t="s">
        <v>6388</v>
      </c>
      <c r="E3048" t="s">
        <v>6298</v>
      </c>
      <c r="F3048" t="s">
        <v>5453</v>
      </c>
      <c r="G3048" s="160" t="s">
        <v>3997</v>
      </c>
      <c r="H3048" t="s">
        <v>5454</v>
      </c>
      <c r="I3048" s="160" t="s">
        <v>3995</v>
      </c>
      <c r="J3048" t="s">
        <v>5461</v>
      </c>
      <c r="K3048">
        <v>99</v>
      </c>
      <c r="L3048" t="s">
        <v>3999</v>
      </c>
    </row>
    <row r="3049" spans="1:12">
      <c r="A3049" s="15">
        <v>30106605</v>
      </c>
      <c r="B3049" t="s">
        <v>5450</v>
      </c>
      <c r="C3049" t="s">
        <v>5722</v>
      </c>
      <c r="D3049" t="s">
        <v>6388</v>
      </c>
      <c r="E3049" t="s">
        <v>6299</v>
      </c>
      <c r="F3049" t="s">
        <v>5453</v>
      </c>
      <c r="G3049" s="160" t="s">
        <v>3997</v>
      </c>
      <c r="H3049" t="s">
        <v>5454</v>
      </c>
      <c r="I3049" s="160" t="s">
        <v>3995</v>
      </c>
      <c r="J3049" t="s">
        <v>5461</v>
      </c>
      <c r="K3049">
        <v>99</v>
      </c>
      <c r="L3049" t="s">
        <v>3999</v>
      </c>
    </row>
    <row r="3050" spans="1:12">
      <c r="A3050" s="15">
        <v>30106606</v>
      </c>
      <c r="B3050" t="s">
        <v>5450</v>
      </c>
      <c r="C3050" t="s">
        <v>5722</v>
      </c>
      <c r="D3050" t="s">
        <v>6388</v>
      </c>
      <c r="E3050" t="s">
        <v>6382</v>
      </c>
      <c r="F3050" t="s">
        <v>5453</v>
      </c>
      <c r="G3050" s="160" t="s">
        <v>3997</v>
      </c>
      <c r="H3050" t="s">
        <v>5454</v>
      </c>
      <c r="I3050" s="160" t="s">
        <v>3995</v>
      </c>
      <c r="J3050" t="s">
        <v>5461</v>
      </c>
      <c r="K3050">
        <v>99</v>
      </c>
      <c r="L3050" t="s">
        <v>3999</v>
      </c>
    </row>
    <row r="3051" spans="1:12">
      <c r="A3051" s="15">
        <v>30106607</v>
      </c>
      <c r="B3051" t="s">
        <v>5450</v>
      </c>
      <c r="C3051" t="s">
        <v>5722</v>
      </c>
      <c r="D3051" t="s">
        <v>6388</v>
      </c>
      <c r="E3051" t="s">
        <v>6203</v>
      </c>
      <c r="F3051" t="s">
        <v>5453</v>
      </c>
      <c r="G3051" s="160" t="s">
        <v>3997</v>
      </c>
      <c r="H3051" t="s">
        <v>5454</v>
      </c>
      <c r="I3051" s="160" t="s">
        <v>3995</v>
      </c>
      <c r="J3051" t="s">
        <v>5461</v>
      </c>
      <c r="K3051">
        <v>99</v>
      </c>
      <c r="L3051" t="s">
        <v>3999</v>
      </c>
    </row>
    <row r="3052" spans="1:12">
      <c r="A3052" s="15">
        <v>30106608</v>
      </c>
      <c r="B3052" t="s">
        <v>5450</v>
      </c>
      <c r="C3052" t="s">
        <v>5722</v>
      </c>
      <c r="D3052" t="s">
        <v>6388</v>
      </c>
      <c r="E3052" t="s">
        <v>6210</v>
      </c>
      <c r="F3052" t="s">
        <v>5453</v>
      </c>
      <c r="G3052" s="160" t="s">
        <v>3997</v>
      </c>
      <c r="H3052" t="s">
        <v>5454</v>
      </c>
      <c r="I3052" s="160" t="s">
        <v>3995</v>
      </c>
      <c r="J3052" t="s">
        <v>5461</v>
      </c>
      <c r="K3052">
        <v>99</v>
      </c>
      <c r="L3052" t="s">
        <v>3999</v>
      </c>
    </row>
    <row r="3053" spans="1:12">
      <c r="A3053" s="15">
        <v>30106609</v>
      </c>
      <c r="B3053" t="s">
        <v>5450</v>
      </c>
      <c r="C3053" t="s">
        <v>5722</v>
      </c>
      <c r="D3053" t="s">
        <v>6388</v>
      </c>
      <c r="E3053" t="s">
        <v>6301</v>
      </c>
      <c r="F3053" t="s">
        <v>5453</v>
      </c>
      <c r="G3053" s="160" t="s">
        <v>3997</v>
      </c>
      <c r="H3053" t="s">
        <v>5454</v>
      </c>
      <c r="I3053" s="160" t="s">
        <v>3995</v>
      </c>
      <c r="J3053" t="s">
        <v>5461</v>
      </c>
      <c r="K3053">
        <v>99</v>
      </c>
      <c r="L3053" t="s">
        <v>3999</v>
      </c>
    </row>
    <row r="3054" spans="1:12">
      <c r="A3054" s="15">
        <v>30106610</v>
      </c>
      <c r="B3054" t="s">
        <v>5450</v>
      </c>
      <c r="C3054" t="s">
        <v>5722</v>
      </c>
      <c r="D3054" t="s">
        <v>6388</v>
      </c>
      <c r="E3054" t="s">
        <v>6383</v>
      </c>
      <c r="F3054" t="s">
        <v>5453</v>
      </c>
      <c r="G3054" s="160" t="s">
        <v>3997</v>
      </c>
      <c r="H3054" t="s">
        <v>5454</v>
      </c>
      <c r="I3054" s="160" t="s">
        <v>3995</v>
      </c>
      <c r="J3054" t="s">
        <v>5461</v>
      </c>
      <c r="K3054">
        <v>99</v>
      </c>
      <c r="L3054" t="s">
        <v>3999</v>
      </c>
    </row>
    <row r="3055" spans="1:12">
      <c r="A3055" s="15">
        <v>30106611</v>
      </c>
      <c r="B3055" t="s">
        <v>5450</v>
      </c>
      <c r="C3055" t="s">
        <v>5722</v>
      </c>
      <c r="D3055" t="s">
        <v>6388</v>
      </c>
      <c r="E3055" t="s">
        <v>5214</v>
      </c>
      <c r="F3055" t="s">
        <v>5453</v>
      </c>
      <c r="G3055" s="160" t="s">
        <v>3997</v>
      </c>
      <c r="H3055" t="s">
        <v>5454</v>
      </c>
      <c r="I3055" s="160" t="s">
        <v>3995</v>
      </c>
      <c r="J3055" t="s">
        <v>5461</v>
      </c>
      <c r="K3055">
        <v>99</v>
      </c>
      <c r="L3055" t="s">
        <v>3999</v>
      </c>
    </row>
    <row r="3056" spans="1:12">
      <c r="A3056" s="15">
        <v>30106612</v>
      </c>
      <c r="B3056" t="s">
        <v>5450</v>
      </c>
      <c r="C3056" t="s">
        <v>5722</v>
      </c>
      <c r="D3056" t="s">
        <v>6388</v>
      </c>
      <c r="E3056" t="s">
        <v>6204</v>
      </c>
      <c r="F3056" t="s">
        <v>5453</v>
      </c>
      <c r="G3056" s="160" t="s">
        <v>3997</v>
      </c>
      <c r="H3056" t="s">
        <v>5454</v>
      </c>
      <c r="I3056" s="160" t="s">
        <v>3995</v>
      </c>
      <c r="J3056" t="s">
        <v>5461</v>
      </c>
      <c r="K3056">
        <v>99</v>
      </c>
      <c r="L3056" t="s">
        <v>3999</v>
      </c>
    </row>
    <row r="3057" spans="1:12">
      <c r="A3057" s="15">
        <v>30106613</v>
      </c>
      <c r="B3057" t="s">
        <v>5450</v>
      </c>
      <c r="C3057" t="s">
        <v>5722</v>
      </c>
      <c r="D3057" t="s">
        <v>6388</v>
      </c>
      <c r="E3057" t="s">
        <v>5843</v>
      </c>
      <c r="F3057" t="s">
        <v>5453</v>
      </c>
      <c r="G3057" s="160" t="s">
        <v>3997</v>
      </c>
      <c r="H3057" t="s">
        <v>5454</v>
      </c>
      <c r="I3057" s="160" t="s">
        <v>3995</v>
      </c>
      <c r="J3057" t="s">
        <v>5461</v>
      </c>
      <c r="K3057">
        <v>99</v>
      </c>
      <c r="L3057" t="s">
        <v>3999</v>
      </c>
    </row>
    <row r="3058" spans="1:12">
      <c r="A3058" s="15">
        <v>30106614</v>
      </c>
      <c r="B3058" t="s">
        <v>5450</v>
      </c>
      <c r="C3058" t="s">
        <v>5722</v>
      </c>
      <c r="D3058" t="s">
        <v>6388</v>
      </c>
      <c r="E3058" t="s">
        <v>5845</v>
      </c>
      <c r="F3058" t="s">
        <v>5453</v>
      </c>
      <c r="G3058" s="160" t="s">
        <v>3997</v>
      </c>
      <c r="H3058" t="s">
        <v>5454</v>
      </c>
      <c r="I3058" s="160" t="s">
        <v>3995</v>
      </c>
      <c r="J3058" t="s">
        <v>5461</v>
      </c>
      <c r="K3058">
        <v>99</v>
      </c>
      <c r="L3058" t="s">
        <v>3999</v>
      </c>
    </row>
    <row r="3059" spans="1:12">
      <c r="A3059" s="15">
        <v>30106615</v>
      </c>
      <c r="B3059" t="s">
        <v>5450</v>
      </c>
      <c r="C3059" t="s">
        <v>5722</v>
      </c>
      <c r="D3059" t="s">
        <v>6388</v>
      </c>
      <c r="E3059" t="s">
        <v>6206</v>
      </c>
      <c r="F3059" t="s">
        <v>5453</v>
      </c>
      <c r="G3059" s="160" t="s">
        <v>3997</v>
      </c>
      <c r="H3059" t="s">
        <v>5454</v>
      </c>
      <c r="I3059" s="160" t="s">
        <v>3995</v>
      </c>
      <c r="J3059" t="s">
        <v>5461</v>
      </c>
      <c r="K3059">
        <v>99</v>
      </c>
      <c r="L3059" t="s">
        <v>3999</v>
      </c>
    </row>
    <row r="3060" spans="1:12">
      <c r="A3060" s="15">
        <v>30106616</v>
      </c>
      <c r="B3060" t="s">
        <v>5450</v>
      </c>
      <c r="C3060" t="s">
        <v>5722</v>
      </c>
      <c r="D3060" t="s">
        <v>6388</v>
      </c>
      <c r="E3060" t="s">
        <v>6200</v>
      </c>
      <c r="F3060" t="s">
        <v>5453</v>
      </c>
      <c r="G3060" s="160" t="s">
        <v>3997</v>
      </c>
      <c r="H3060" t="s">
        <v>5454</v>
      </c>
      <c r="I3060" s="160" t="s">
        <v>3995</v>
      </c>
      <c r="J3060" t="s">
        <v>5461</v>
      </c>
      <c r="K3060">
        <v>99</v>
      </c>
      <c r="L3060" t="s">
        <v>3999</v>
      </c>
    </row>
    <row r="3061" spans="1:12">
      <c r="A3061" s="15">
        <v>30106701</v>
      </c>
      <c r="B3061" t="s">
        <v>5450</v>
      </c>
      <c r="C3061" t="s">
        <v>5722</v>
      </c>
      <c r="D3061" t="s">
        <v>6389</v>
      </c>
      <c r="E3061" t="s">
        <v>6390</v>
      </c>
      <c r="F3061" t="s">
        <v>5453</v>
      </c>
      <c r="G3061" s="160" t="s">
        <v>3997</v>
      </c>
      <c r="H3061" t="s">
        <v>5454</v>
      </c>
      <c r="I3061" s="160" t="s">
        <v>3995</v>
      </c>
      <c r="J3061" t="s">
        <v>5461</v>
      </c>
      <c r="K3061">
        <v>99</v>
      </c>
      <c r="L3061" t="s">
        <v>3999</v>
      </c>
    </row>
    <row r="3062" spans="1:12">
      <c r="A3062" s="15">
        <v>30106702</v>
      </c>
      <c r="B3062" t="s">
        <v>5450</v>
      </c>
      <c r="C3062" t="s">
        <v>5722</v>
      </c>
      <c r="D3062" t="s">
        <v>6389</v>
      </c>
      <c r="E3062" t="s">
        <v>6391</v>
      </c>
      <c r="F3062" t="s">
        <v>5453</v>
      </c>
      <c r="G3062" s="160" t="s">
        <v>3997</v>
      </c>
      <c r="H3062" t="s">
        <v>5454</v>
      </c>
      <c r="I3062" s="160" t="s">
        <v>3995</v>
      </c>
      <c r="J3062" t="s">
        <v>5461</v>
      </c>
      <c r="K3062">
        <v>99</v>
      </c>
      <c r="L3062" t="s">
        <v>3999</v>
      </c>
    </row>
    <row r="3063" spans="1:12">
      <c r="A3063" s="15">
        <v>30106703</v>
      </c>
      <c r="B3063" t="s">
        <v>5450</v>
      </c>
      <c r="C3063" t="s">
        <v>5722</v>
      </c>
      <c r="D3063" t="s">
        <v>6389</v>
      </c>
      <c r="E3063" t="s">
        <v>6392</v>
      </c>
      <c r="F3063" t="s">
        <v>5453</v>
      </c>
      <c r="G3063" s="160" t="s">
        <v>3997</v>
      </c>
      <c r="H3063" t="s">
        <v>5454</v>
      </c>
      <c r="I3063" s="160" t="s">
        <v>3995</v>
      </c>
      <c r="J3063" t="s">
        <v>5461</v>
      </c>
      <c r="K3063">
        <v>99</v>
      </c>
      <c r="L3063" t="s">
        <v>3999</v>
      </c>
    </row>
    <row r="3064" spans="1:12">
      <c r="A3064" s="15">
        <v>30106704</v>
      </c>
      <c r="B3064" t="s">
        <v>5450</v>
      </c>
      <c r="C3064" t="s">
        <v>5722</v>
      </c>
      <c r="D3064" t="s">
        <v>6389</v>
      </c>
      <c r="E3064" t="s">
        <v>6393</v>
      </c>
      <c r="F3064" t="s">
        <v>5453</v>
      </c>
      <c r="G3064" s="160" t="s">
        <v>3997</v>
      </c>
      <c r="H3064" t="s">
        <v>5454</v>
      </c>
      <c r="I3064" s="160" t="s">
        <v>3995</v>
      </c>
      <c r="J3064" t="s">
        <v>5461</v>
      </c>
      <c r="K3064">
        <v>99</v>
      </c>
      <c r="L3064" t="s">
        <v>3999</v>
      </c>
    </row>
    <row r="3065" spans="1:12">
      <c r="A3065" s="15">
        <v>30106705</v>
      </c>
      <c r="B3065" t="s">
        <v>5450</v>
      </c>
      <c r="C3065" t="s">
        <v>5722</v>
      </c>
      <c r="D3065" t="s">
        <v>6389</v>
      </c>
      <c r="E3065" t="s">
        <v>6394</v>
      </c>
      <c r="F3065" t="s">
        <v>5453</v>
      </c>
      <c r="G3065" s="160" t="s">
        <v>3997</v>
      </c>
      <c r="H3065" t="s">
        <v>5454</v>
      </c>
      <c r="I3065" s="160" t="s">
        <v>3995</v>
      </c>
      <c r="J3065" t="s">
        <v>5461</v>
      </c>
      <c r="K3065">
        <v>99</v>
      </c>
      <c r="L3065" t="s">
        <v>3999</v>
      </c>
    </row>
    <row r="3066" spans="1:12">
      <c r="A3066" s="15">
        <v>30106801</v>
      </c>
      <c r="B3066" t="s">
        <v>5450</v>
      </c>
      <c r="C3066" t="s">
        <v>5722</v>
      </c>
      <c r="D3066" t="s">
        <v>6395</v>
      </c>
      <c r="E3066" t="s">
        <v>4284</v>
      </c>
      <c r="F3066" t="s">
        <v>5453</v>
      </c>
      <c r="G3066" s="160" t="s">
        <v>3997</v>
      </c>
      <c r="H3066" t="s">
        <v>5454</v>
      </c>
      <c r="I3066" s="160" t="s">
        <v>3995</v>
      </c>
      <c r="J3066" t="s">
        <v>5461</v>
      </c>
      <c r="K3066">
        <v>99</v>
      </c>
      <c r="L3066" t="s">
        <v>3999</v>
      </c>
    </row>
    <row r="3067" spans="1:12">
      <c r="A3067" s="15">
        <v>30106802</v>
      </c>
      <c r="B3067" t="s">
        <v>5450</v>
      </c>
      <c r="C3067" t="s">
        <v>5722</v>
      </c>
      <c r="D3067" t="s">
        <v>6395</v>
      </c>
      <c r="E3067" t="s">
        <v>6396</v>
      </c>
      <c r="F3067" t="s">
        <v>5453</v>
      </c>
      <c r="G3067" s="160" t="s">
        <v>3997</v>
      </c>
      <c r="H3067" t="s">
        <v>5454</v>
      </c>
      <c r="I3067" s="160" t="s">
        <v>3995</v>
      </c>
      <c r="J3067" t="s">
        <v>5461</v>
      </c>
      <c r="K3067">
        <v>99</v>
      </c>
      <c r="L3067" t="s">
        <v>3999</v>
      </c>
    </row>
    <row r="3068" spans="1:12">
      <c r="A3068" s="15">
        <v>30106803</v>
      </c>
      <c r="B3068" t="s">
        <v>5450</v>
      </c>
      <c r="C3068" t="s">
        <v>5722</v>
      </c>
      <c r="D3068" t="s">
        <v>6395</v>
      </c>
      <c r="E3068" t="s">
        <v>6397</v>
      </c>
      <c r="F3068" t="s">
        <v>5453</v>
      </c>
      <c r="G3068" s="160" t="s">
        <v>3997</v>
      </c>
      <c r="H3068" t="s">
        <v>5454</v>
      </c>
      <c r="I3068" s="160" t="s">
        <v>3995</v>
      </c>
      <c r="J3068" t="s">
        <v>5461</v>
      </c>
      <c r="K3068">
        <v>99</v>
      </c>
      <c r="L3068" t="s">
        <v>3999</v>
      </c>
    </row>
    <row r="3069" spans="1:12">
      <c r="A3069" s="15">
        <v>30106804</v>
      </c>
      <c r="B3069" t="s">
        <v>5450</v>
      </c>
      <c r="C3069" t="s">
        <v>5722</v>
      </c>
      <c r="D3069" t="s">
        <v>6395</v>
      </c>
      <c r="E3069" t="s">
        <v>6206</v>
      </c>
      <c r="F3069" t="s">
        <v>5453</v>
      </c>
      <c r="G3069" s="160" t="s">
        <v>3997</v>
      </c>
      <c r="H3069" t="s">
        <v>5454</v>
      </c>
      <c r="I3069" s="160" t="s">
        <v>3995</v>
      </c>
      <c r="J3069" t="s">
        <v>5461</v>
      </c>
      <c r="K3069">
        <v>99</v>
      </c>
      <c r="L3069" t="s">
        <v>3999</v>
      </c>
    </row>
    <row r="3070" spans="1:12">
      <c r="A3070" s="15">
        <v>30106805</v>
      </c>
      <c r="B3070" t="s">
        <v>5450</v>
      </c>
      <c r="C3070" t="s">
        <v>5722</v>
      </c>
      <c r="D3070" t="s">
        <v>6395</v>
      </c>
      <c r="E3070" t="s">
        <v>5188</v>
      </c>
      <c r="F3070" t="s">
        <v>5453</v>
      </c>
      <c r="G3070" s="160" t="s">
        <v>3997</v>
      </c>
      <c r="H3070" t="s">
        <v>5454</v>
      </c>
      <c r="I3070" s="160" t="s">
        <v>3995</v>
      </c>
      <c r="J3070" t="s">
        <v>5461</v>
      </c>
      <c r="K3070">
        <v>99</v>
      </c>
      <c r="L3070" t="s">
        <v>3999</v>
      </c>
    </row>
    <row r="3071" spans="1:12">
      <c r="A3071" s="15">
        <v>30106806</v>
      </c>
      <c r="B3071" t="s">
        <v>5450</v>
      </c>
      <c r="C3071" t="s">
        <v>5722</v>
      </c>
      <c r="D3071" t="s">
        <v>6395</v>
      </c>
      <c r="E3071" t="s">
        <v>4382</v>
      </c>
      <c r="F3071" t="s">
        <v>5453</v>
      </c>
      <c r="G3071" s="160" t="s">
        <v>3997</v>
      </c>
      <c r="H3071" t="s">
        <v>5454</v>
      </c>
      <c r="I3071" s="160" t="s">
        <v>3995</v>
      </c>
      <c r="J3071" t="s">
        <v>5461</v>
      </c>
      <c r="K3071">
        <v>99</v>
      </c>
      <c r="L3071" t="s">
        <v>3999</v>
      </c>
    </row>
    <row r="3072" spans="1:12">
      <c r="A3072" s="15">
        <v>30106807</v>
      </c>
      <c r="B3072" t="s">
        <v>5450</v>
      </c>
      <c r="C3072" t="s">
        <v>5722</v>
      </c>
      <c r="D3072" t="s">
        <v>6395</v>
      </c>
      <c r="E3072" t="s">
        <v>5875</v>
      </c>
      <c r="F3072" t="s">
        <v>5453</v>
      </c>
      <c r="G3072" s="160" t="s">
        <v>3997</v>
      </c>
      <c r="H3072" t="s">
        <v>5454</v>
      </c>
      <c r="I3072" s="160" t="s">
        <v>3995</v>
      </c>
      <c r="J3072" t="s">
        <v>5461</v>
      </c>
      <c r="K3072">
        <v>99</v>
      </c>
      <c r="L3072" t="s">
        <v>3999</v>
      </c>
    </row>
    <row r="3073" spans="1:12">
      <c r="A3073" s="15">
        <v>30106808</v>
      </c>
      <c r="B3073" t="s">
        <v>5450</v>
      </c>
      <c r="C3073" t="s">
        <v>5722</v>
      </c>
      <c r="D3073" t="s">
        <v>6395</v>
      </c>
      <c r="E3073" t="s">
        <v>6209</v>
      </c>
      <c r="F3073" t="s">
        <v>5453</v>
      </c>
      <c r="G3073" s="160" t="s">
        <v>3997</v>
      </c>
      <c r="H3073" t="s">
        <v>5454</v>
      </c>
      <c r="I3073" s="160" t="s">
        <v>3995</v>
      </c>
      <c r="J3073" t="s">
        <v>5461</v>
      </c>
      <c r="K3073">
        <v>99</v>
      </c>
      <c r="L3073" t="s">
        <v>3999</v>
      </c>
    </row>
    <row r="3074" spans="1:12">
      <c r="A3074" s="15">
        <v>30106809</v>
      </c>
      <c r="B3074" t="s">
        <v>5450</v>
      </c>
      <c r="C3074" t="s">
        <v>5722</v>
      </c>
      <c r="D3074" t="s">
        <v>6395</v>
      </c>
      <c r="E3074" t="s">
        <v>5834</v>
      </c>
      <c r="F3074" t="s">
        <v>5453</v>
      </c>
      <c r="G3074" s="160" t="s">
        <v>3997</v>
      </c>
      <c r="H3074" t="s">
        <v>5454</v>
      </c>
      <c r="I3074" s="160" t="s">
        <v>3995</v>
      </c>
      <c r="J3074" t="s">
        <v>5461</v>
      </c>
      <c r="K3074">
        <v>99</v>
      </c>
      <c r="L3074" t="s">
        <v>3999</v>
      </c>
    </row>
    <row r="3075" spans="1:12">
      <c r="A3075" s="15">
        <v>30107001</v>
      </c>
      <c r="B3075" t="s">
        <v>5450</v>
      </c>
      <c r="C3075" t="s">
        <v>5722</v>
      </c>
      <c r="D3075" t="s">
        <v>6398</v>
      </c>
      <c r="E3075" t="s">
        <v>5239</v>
      </c>
      <c r="F3075" t="s">
        <v>5453</v>
      </c>
      <c r="G3075" s="160" t="s">
        <v>3997</v>
      </c>
      <c r="H3075" t="s">
        <v>5454</v>
      </c>
      <c r="I3075" s="160" t="s">
        <v>4009</v>
      </c>
      <c r="J3075" t="s">
        <v>5457</v>
      </c>
      <c r="K3075">
        <v>99</v>
      </c>
      <c r="L3075" t="s">
        <v>3999</v>
      </c>
    </row>
    <row r="3076" spans="1:12">
      <c r="A3076" s="15">
        <v>30107002</v>
      </c>
      <c r="B3076" t="s">
        <v>5450</v>
      </c>
      <c r="C3076" t="s">
        <v>5722</v>
      </c>
      <c r="D3076" t="s">
        <v>6398</v>
      </c>
      <c r="E3076" t="s">
        <v>6399</v>
      </c>
      <c r="F3076" t="s">
        <v>4073</v>
      </c>
      <c r="G3076" s="160" t="s">
        <v>4074</v>
      </c>
      <c r="H3076" t="s">
        <v>4075</v>
      </c>
      <c r="I3076" s="160" t="s">
        <v>4074</v>
      </c>
      <c r="J3076" t="s">
        <v>5776</v>
      </c>
      <c r="K3076">
        <v>99</v>
      </c>
      <c r="L3076" t="s">
        <v>3999</v>
      </c>
    </row>
    <row r="3077" spans="1:12">
      <c r="A3077" s="15">
        <v>30107101</v>
      </c>
      <c r="B3077" t="s">
        <v>5450</v>
      </c>
      <c r="C3077" t="s">
        <v>5722</v>
      </c>
      <c r="D3077" t="s">
        <v>5363</v>
      </c>
      <c r="E3077" t="s">
        <v>6400</v>
      </c>
      <c r="F3077" t="s">
        <v>5453</v>
      </c>
      <c r="G3077" s="160" t="s">
        <v>3997</v>
      </c>
      <c r="H3077" t="s">
        <v>5454</v>
      </c>
      <c r="I3077" s="160" t="s">
        <v>4009</v>
      </c>
      <c r="J3077" t="s">
        <v>5457</v>
      </c>
      <c r="K3077">
        <v>99</v>
      </c>
      <c r="L3077" t="s">
        <v>3999</v>
      </c>
    </row>
    <row r="3078" spans="1:12">
      <c r="A3078" s="15">
        <v>30107102</v>
      </c>
      <c r="B3078" t="s">
        <v>5450</v>
      </c>
      <c r="C3078" t="s">
        <v>5722</v>
      </c>
      <c r="D3078" t="s">
        <v>5363</v>
      </c>
      <c r="E3078" t="s">
        <v>6401</v>
      </c>
      <c r="F3078" t="s">
        <v>5453</v>
      </c>
      <c r="G3078" s="160" t="s">
        <v>3997</v>
      </c>
      <c r="H3078" t="s">
        <v>5454</v>
      </c>
      <c r="I3078" s="160" t="s">
        <v>4009</v>
      </c>
      <c r="J3078" t="s">
        <v>5457</v>
      </c>
      <c r="K3078">
        <v>99</v>
      </c>
      <c r="L3078" t="s">
        <v>3999</v>
      </c>
    </row>
    <row r="3079" spans="1:12">
      <c r="A3079" s="15">
        <v>30107103</v>
      </c>
      <c r="B3079" t="s">
        <v>5450</v>
      </c>
      <c r="C3079" t="s">
        <v>5722</v>
      </c>
      <c r="D3079" t="s">
        <v>5363</v>
      </c>
      <c r="E3079" t="s">
        <v>6402</v>
      </c>
      <c r="F3079" t="s">
        <v>4073</v>
      </c>
      <c r="G3079" s="160" t="s">
        <v>4074</v>
      </c>
      <c r="H3079" t="s">
        <v>4075</v>
      </c>
      <c r="I3079" s="160" t="s">
        <v>4074</v>
      </c>
      <c r="J3079" t="s">
        <v>5776</v>
      </c>
      <c r="K3079">
        <v>99</v>
      </c>
      <c r="L3079" t="s">
        <v>3999</v>
      </c>
    </row>
    <row r="3080" spans="1:12">
      <c r="A3080" s="15">
        <v>30107401</v>
      </c>
      <c r="B3080" t="s">
        <v>5450</v>
      </c>
      <c r="C3080" t="s">
        <v>5722</v>
      </c>
      <c r="D3080" t="s">
        <v>6403</v>
      </c>
      <c r="E3080" t="s">
        <v>4080</v>
      </c>
      <c r="F3080" t="s">
        <v>5453</v>
      </c>
      <c r="G3080" s="160" t="s">
        <v>3997</v>
      </c>
      <c r="H3080" t="s">
        <v>5454</v>
      </c>
      <c r="I3080" s="160" t="s">
        <v>3995</v>
      </c>
      <c r="J3080" t="s">
        <v>5461</v>
      </c>
      <c r="K3080">
        <v>99</v>
      </c>
      <c r="L3080" t="s">
        <v>3999</v>
      </c>
    </row>
    <row r="3081" spans="1:12">
      <c r="A3081" s="15">
        <v>30107402</v>
      </c>
      <c r="B3081" t="s">
        <v>5450</v>
      </c>
      <c r="C3081" t="s">
        <v>5722</v>
      </c>
      <c r="D3081" t="s">
        <v>6403</v>
      </c>
      <c r="E3081" t="s">
        <v>6297</v>
      </c>
      <c r="F3081" t="s">
        <v>5453</v>
      </c>
      <c r="G3081" s="160" t="s">
        <v>3997</v>
      </c>
      <c r="H3081" t="s">
        <v>5454</v>
      </c>
      <c r="I3081" s="160" t="s">
        <v>3995</v>
      </c>
      <c r="J3081" t="s">
        <v>5461</v>
      </c>
      <c r="K3081">
        <v>99</v>
      </c>
      <c r="L3081" t="s">
        <v>3999</v>
      </c>
    </row>
    <row r="3082" spans="1:12">
      <c r="A3082" s="15">
        <v>30107403</v>
      </c>
      <c r="B3082" t="s">
        <v>5450</v>
      </c>
      <c r="C3082" t="s">
        <v>5722</v>
      </c>
      <c r="D3082" t="s">
        <v>6403</v>
      </c>
      <c r="E3082" t="s">
        <v>6404</v>
      </c>
      <c r="F3082" t="s">
        <v>5453</v>
      </c>
      <c r="G3082" s="160" t="s">
        <v>3997</v>
      </c>
      <c r="H3082" t="s">
        <v>5454</v>
      </c>
      <c r="I3082" s="160" t="s">
        <v>3995</v>
      </c>
      <c r="J3082" t="s">
        <v>5461</v>
      </c>
      <c r="K3082">
        <v>99</v>
      </c>
      <c r="L3082" t="s">
        <v>3999</v>
      </c>
    </row>
    <row r="3083" spans="1:12">
      <c r="A3083" s="15">
        <v>30107404</v>
      </c>
      <c r="B3083" t="s">
        <v>5450</v>
      </c>
      <c r="C3083" t="s">
        <v>5722</v>
      </c>
      <c r="D3083" t="s">
        <v>6403</v>
      </c>
      <c r="E3083" t="s">
        <v>6405</v>
      </c>
      <c r="F3083" t="s">
        <v>5453</v>
      </c>
      <c r="G3083" s="160" t="s">
        <v>3997</v>
      </c>
      <c r="H3083" t="s">
        <v>5454</v>
      </c>
      <c r="I3083" s="160" t="s">
        <v>3995</v>
      </c>
      <c r="J3083" t="s">
        <v>5461</v>
      </c>
      <c r="K3083">
        <v>99</v>
      </c>
      <c r="L3083" t="s">
        <v>3999</v>
      </c>
    </row>
    <row r="3084" spans="1:12">
      <c r="A3084" s="15">
        <v>30107405</v>
      </c>
      <c r="B3084" t="s">
        <v>5450</v>
      </c>
      <c r="C3084" t="s">
        <v>5722</v>
      </c>
      <c r="D3084" t="s">
        <v>6403</v>
      </c>
      <c r="E3084" t="s">
        <v>3866</v>
      </c>
      <c r="F3084" t="s">
        <v>5453</v>
      </c>
      <c r="G3084" s="160" t="s">
        <v>3997</v>
      </c>
      <c r="H3084" t="s">
        <v>5454</v>
      </c>
      <c r="I3084" s="160" t="s">
        <v>3995</v>
      </c>
      <c r="J3084" t="s">
        <v>5461</v>
      </c>
      <c r="K3084">
        <v>99</v>
      </c>
      <c r="L3084" t="s">
        <v>3999</v>
      </c>
    </row>
    <row r="3085" spans="1:12">
      <c r="A3085" s="15">
        <v>30107406</v>
      </c>
      <c r="B3085" t="s">
        <v>5450</v>
      </c>
      <c r="C3085" t="s">
        <v>5722</v>
      </c>
      <c r="D3085" t="s">
        <v>6403</v>
      </c>
      <c r="E3085" t="s">
        <v>5843</v>
      </c>
      <c r="F3085" t="s">
        <v>5453</v>
      </c>
      <c r="G3085" s="160" t="s">
        <v>3997</v>
      </c>
      <c r="H3085" t="s">
        <v>5454</v>
      </c>
      <c r="I3085" s="160" t="s">
        <v>3995</v>
      </c>
      <c r="J3085" t="s">
        <v>5461</v>
      </c>
      <c r="K3085">
        <v>99</v>
      </c>
      <c r="L3085" t="s">
        <v>3999</v>
      </c>
    </row>
    <row r="3086" spans="1:12">
      <c r="A3086" s="15">
        <v>30107501</v>
      </c>
      <c r="B3086" t="s">
        <v>5450</v>
      </c>
      <c r="C3086" t="s">
        <v>5722</v>
      </c>
      <c r="D3086" t="s">
        <v>6406</v>
      </c>
      <c r="E3086" t="s">
        <v>4080</v>
      </c>
      <c r="F3086" t="s">
        <v>5453</v>
      </c>
      <c r="G3086" s="160" t="s">
        <v>3997</v>
      </c>
      <c r="H3086" t="s">
        <v>5454</v>
      </c>
      <c r="I3086" s="160" t="s">
        <v>3995</v>
      </c>
      <c r="J3086" t="s">
        <v>5461</v>
      </c>
      <c r="K3086">
        <v>99</v>
      </c>
      <c r="L3086" t="s">
        <v>3999</v>
      </c>
    </row>
    <row r="3087" spans="1:12">
      <c r="A3087" s="15">
        <v>30107502</v>
      </c>
      <c r="B3087" t="s">
        <v>5450</v>
      </c>
      <c r="C3087" t="s">
        <v>5722</v>
      </c>
      <c r="D3087" t="s">
        <v>6406</v>
      </c>
      <c r="E3087" t="s">
        <v>5944</v>
      </c>
      <c r="F3087" t="s">
        <v>5453</v>
      </c>
      <c r="G3087" s="160" t="s">
        <v>3997</v>
      </c>
      <c r="H3087" t="s">
        <v>5454</v>
      </c>
      <c r="I3087" s="160" t="s">
        <v>3995</v>
      </c>
      <c r="J3087" t="s">
        <v>5461</v>
      </c>
      <c r="K3087">
        <v>99</v>
      </c>
      <c r="L3087" t="s">
        <v>3999</v>
      </c>
    </row>
    <row r="3088" spans="1:12">
      <c r="A3088" s="15">
        <v>30107503</v>
      </c>
      <c r="B3088" t="s">
        <v>5450</v>
      </c>
      <c r="C3088" t="s">
        <v>5722</v>
      </c>
      <c r="D3088" t="s">
        <v>6406</v>
      </c>
      <c r="E3088" t="s">
        <v>6206</v>
      </c>
      <c r="F3088" t="s">
        <v>5453</v>
      </c>
      <c r="G3088" s="160" t="s">
        <v>3997</v>
      </c>
      <c r="H3088" t="s">
        <v>5454</v>
      </c>
      <c r="I3088" s="160" t="s">
        <v>3995</v>
      </c>
      <c r="J3088" t="s">
        <v>5461</v>
      </c>
      <c r="K3088">
        <v>99</v>
      </c>
      <c r="L3088" t="s">
        <v>3999</v>
      </c>
    </row>
    <row r="3089" spans="1:12">
      <c r="A3089" s="15">
        <v>30107504</v>
      </c>
      <c r="B3089" t="s">
        <v>5450</v>
      </c>
      <c r="C3089" t="s">
        <v>5722</v>
      </c>
      <c r="D3089" t="s">
        <v>6406</v>
      </c>
      <c r="E3089" t="s">
        <v>5843</v>
      </c>
      <c r="F3089" t="s">
        <v>5453</v>
      </c>
      <c r="G3089" s="160" t="s">
        <v>3997</v>
      </c>
      <c r="H3089" t="s">
        <v>5454</v>
      </c>
      <c r="I3089" s="160" t="s">
        <v>3995</v>
      </c>
      <c r="J3089" t="s">
        <v>5461</v>
      </c>
      <c r="K3089">
        <v>99</v>
      </c>
      <c r="L3089" t="s">
        <v>3999</v>
      </c>
    </row>
    <row r="3090" spans="1:12">
      <c r="A3090" s="15">
        <v>30107505</v>
      </c>
      <c r="B3090" t="s">
        <v>5450</v>
      </c>
      <c r="C3090" t="s">
        <v>5722</v>
      </c>
      <c r="D3090" t="s">
        <v>6406</v>
      </c>
      <c r="E3090" t="s">
        <v>6297</v>
      </c>
      <c r="F3090" t="s">
        <v>5453</v>
      </c>
      <c r="G3090" s="160" t="s">
        <v>3997</v>
      </c>
      <c r="H3090" t="s">
        <v>5454</v>
      </c>
      <c r="I3090" s="160" t="s">
        <v>3995</v>
      </c>
      <c r="J3090" t="s">
        <v>5461</v>
      </c>
      <c r="K3090">
        <v>99</v>
      </c>
      <c r="L3090" t="s">
        <v>3999</v>
      </c>
    </row>
    <row r="3091" spans="1:12">
      <c r="A3091" s="15">
        <v>30107506</v>
      </c>
      <c r="B3091" t="s">
        <v>5450</v>
      </c>
      <c r="C3091" t="s">
        <v>5722</v>
      </c>
      <c r="D3091" t="s">
        <v>6406</v>
      </c>
      <c r="E3091" t="s">
        <v>6209</v>
      </c>
      <c r="F3091" t="s">
        <v>5453</v>
      </c>
      <c r="G3091" s="160" t="s">
        <v>3997</v>
      </c>
      <c r="H3091" t="s">
        <v>5454</v>
      </c>
      <c r="I3091" s="160" t="s">
        <v>3995</v>
      </c>
      <c r="J3091" t="s">
        <v>5461</v>
      </c>
      <c r="K3091">
        <v>99</v>
      </c>
      <c r="L3091" t="s">
        <v>3999</v>
      </c>
    </row>
    <row r="3092" spans="1:12">
      <c r="A3092" s="15">
        <v>30107507</v>
      </c>
      <c r="B3092" t="s">
        <v>5450</v>
      </c>
      <c r="C3092" t="s">
        <v>5722</v>
      </c>
      <c r="D3092" t="s">
        <v>6406</v>
      </c>
      <c r="E3092" t="s">
        <v>6203</v>
      </c>
      <c r="F3092" t="s">
        <v>5453</v>
      </c>
      <c r="G3092" s="160" t="s">
        <v>3997</v>
      </c>
      <c r="H3092" t="s">
        <v>5454</v>
      </c>
      <c r="I3092" s="160" t="s">
        <v>3995</v>
      </c>
      <c r="J3092" t="s">
        <v>5461</v>
      </c>
      <c r="K3092">
        <v>99</v>
      </c>
      <c r="L3092" t="s">
        <v>3999</v>
      </c>
    </row>
    <row r="3093" spans="1:12">
      <c r="A3093" s="15">
        <v>30107508</v>
      </c>
      <c r="B3093" t="s">
        <v>5450</v>
      </c>
      <c r="C3093" t="s">
        <v>5722</v>
      </c>
      <c r="D3093" t="s">
        <v>6406</v>
      </c>
      <c r="E3093" t="s">
        <v>6200</v>
      </c>
      <c r="F3093" t="s">
        <v>5453</v>
      </c>
      <c r="G3093" s="160" t="s">
        <v>3997</v>
      </c>
      <c r="H3093" t="s">
        <v>5454</v>
      </c>
      <c r="I3093" s="160" t="s">
        <v>3995</v>
      </c>
      <c r="J3093" t="s">
        <v>5461</v>
      </c>
      <c r="K3093">
        <v>99</v>
      </c>
      <c r="L3093" t="s">
        <v>3999</v>
      </c>
    </row>
    <row r="3094" spans="1:12">
      <c r="A3094" s="15">
        <v>30107509</v>
      </c>
      <c r="B3094" t="s">
        <v>5450</v>
      </c>
      <c r="C3094" t="s">
        <v>5722</v>
      </c>
      <c r="D3094" t="s">
        <v>6406</v>
      </c>
      <c r="E3094" t="s">
        <v>5875</v>
      </c>
      <c r="F3094" t="s">
        <v>5453</v>
      </c>
      <c r="G3094" s="160" t="s">
        <v>3997</v>
      </c>
      <c r="H3094" t="s">
        <v>5454</v>
      </c>
      <c r="I3094" s="160" t="s">
        <v>3995</v>
      </c>
      <c r="J3094" t="s">
        <v>5461</v>
      </c>
      <c r="K3094">
        <v>99</v>
      </c>
      <c r="L3094" t="s">
        <v>3999</v>
      </c>
    </row>
    <row r="3095" spans="1:12">
      <c r="A3095" s="15">
        <v>30107601</v>
      </c>
      <c r="B3095" t="s">
        <v>5450</v>
      </c>
      <c r="C3095" t="s">
        <v>5722</v>
      </c>
      <c r="D3095" t="s">
        <v>6407</v>
      </c>
      <c r="E3095" t="s">
        <v>4080</v>
      </c>
      <c r="F3095" t="s">
        <v>5453</v>
      </c>
      <c r="G3095" s="160" t="s">
        <v>3997</v>
      </c>
      <c r="H3095" t="s">
        <v>5454</v>
      </c>
      <c r="I3095" s="160" t="s">
        <v>3995</v>
      </c>
      <c r="J3095" t="s">
        <v>5461</v>
      </c>
      <c r="K3095">
        <v>99</v>
      </c>
      <c r="L3095" t="s">
        <v>3999</v>
      </c>
    </row>
    <row r="3096" spans="1:12">
      <c r="A3096" s="15">
        <v>30107602</v>
      </c>
      <c r="B3096" t="s">
        <v>5450</v>
      </c>
      <c r="C3096" t="s">
        <v>5722</v>
      </c>
      <c r="D3096" t="s">
        <v>6407</v>
      </c>
      <c r="E3096" t="s">
        <v>6408</v>
      </c>
      <c r="F3096" t="s">
        <v>5453</v>
      </c>
      <c r="G3096" s="160" t="s">
        <v>3997</v>
      </c>
      <c r="H3096" t="s">
        <v>5454</v>
      </c>
      <c r="I3096" s="160" t="s">
        <v>3995</v>
      </c>
      <c r="J3096" t="s">
        <v>5461</v>
      </c>
      <c r="K3096">
        <v>99</v>
      </c>
      <c r="L3096" t="s">
        <v>3999</v>
      </c>
    </row>
    <row r="3097" spans="1:12">
      <c r="A3097" s="15">
        <v>30107603</v>
      </c>
      <c r="B3097" t="s">
        <v>5450</v>
      </c>
      <c r="C3097" t="s">
        <v>5722</v>
      </c>
      <c r="D3097" t="s">
        <v>6407</v>
      </c>
      <c r="E3097" t="s">
        <v>6298</v>
      </c>
      <c r="F3097" t="s">
        <v>5453</v>
      </c>
      <c r="G3097" s="160" t="s">
        <v>3997</v>
      </c>
      <c r="H3097" t="s">
        <v>5454</v>
      </c>
      <c r="I3097" s="160" t="s">
        <v>3995</v>
      </c>
      <c r="J3097" t="s">
        <v>5461</v>
      </c>
      <c r="K3097">
        <v>99</v>
      </c>
      <c r="L3097" t="s">
        <v>3999</v>
      </c>
    </row>
    <row r="3098" spans="1:12">
      <c r="A3098" s="15">
        <v>30107604</v>
      </c>
      <c r="B3098" t="s">
        <v>5450</v>
      </c>
      <c r="C3098" t="s">
        <v>5722</v>
      </c>
      <c r="D3098" t="s">
        <v>6407</v>
      </c>
      <c r="E3098" t="s">
        <v>6299</v>
      </c>
      <c r="F3098" t="s">
        <v>5453</v>
      </c>
      <c r="G3098" s="160" t="s">
        <v>3997</v>
      </c>
      <c r="H3098" t="s">
        <v>5454</v>
      </c>
      <c r="I3098" s="160" t="s">
        <v>3995</v>
      </c>
      <c r="J3098" t="s">
        <v>5461</v>
      </c>
      <c r="K3098">
        <v>99</v>
      </c>
      <c r="L3098" t="s">
        <v>3999</v>
      </c>
    </row>
    <row r="3099" spans="1:12">
      <c r="A3099" s="15">
        <v>30107605</v>
      </c>
      <c r="B3099" t="s">
        <v>5450</v>
      </c>
      <c r="C3099" t="s">
        <v>5722</v>
      </c>
      <c r="D3099" t="s">
        <v>6407</v>
      </c>
      <c r="E3099" t="s">
        <v>6409</v>
      </c>
      <c r="F3099" t="s">
        <v>5453</v>
      </c>
      <c r="G3099" s="160" t="s">
        <v>3997</v>
      </c>
      <c r="H3099" t="s">
        <v>5454</v>
      </c>
      <c r="I3099" s="160" t="s">
        <v>3995</v>
      </c>
      <c r="J3099" t="s">
        <v>5461</v>
      </c>
      <c r="K3099">
        <v>99</v>
      </c>
      <c r="L3099" t="s">
        <v>3999</v>
      </c>
    </row>
    <row r="3100" spans="1:12">
      <c r="A3100" s="15">
        <v>30107606</v>
      </c>
      <c r="B3100" t="s">
        <v>5450</v>
      </c>
      <c r="C3100" t="s">
        <v>5722</v>
      </c>
      <c r="D3100" t="s">
        <v>6407</v>
      </c>
      <c r="E3100" t="s">
        <v>6203</v>
      </c>
      <c r="F3100" t="s">
        <v>5453</v>
      </c>
      <c r="G3100" s="160" t="s">
        <v>3997</v>
      </c>
      <c r="H3100" t="s">
        <v>5454</v>
      </c>
      <c r="I3100" s="160" t="s">
        <v>3995</v>
      </c>
      <c r="J3100" t="s">
        <v>5461</v>
      </c>
      <c r="K3100">
        <v>99</v>
      </c>
      <c r="L3100" t="s">
        <v>3999</v>
      </c>
    </row>
    <row r="3101" spans="1:12">
      <c r="A3101" s="15">
        <v>30107607</v>
      </c>
      <c r="B3101" t="s">
        <v>5450</v>
      </c>
      <c r="C3101" t="s">
        <v>5722</v>
      </c>
      <c r="D3101" t="s">
        <v>6407</v>
      </c>
      <c r="E3101" t="s">
        <v>5843</v>
      </c>
      <c r="F3101" t="s">
        <v>5453</v>
      </c>
      <c r="G3101" s="160" t="s">
        <v>3997</v>
      </c>
      <c r="H3101" t="s">
        <v>5454</v>
      </c>
      <c r="I3101" s="160" t="s">
        <v>3995</v>
      </c>
      <c r="J3101" t="s">
        <v>5461</v>
      </c>
      <c r="K3101">
        <v>99</v>
      </c>
      <c r="L3101" t="s">
        <v>3999</v>
      </c>
    </row>
    <row r="3102" spans="1:12">
      <c r="A3102" s="15">
        <v>30107608</v>
      </c>
      <c r="B3102" t="s">
        <v>5450</v>
      </c>
      <c r="C3102" t="s">
        <v>5722</v>
      </c>
      <c r="D3102" t="s">
        <v>6407</v>
      </c>
      <c r="E3102" t="s">
        <v>6206</v>
      </c>
      <c r="F3102" t="s">
        <v>5453</v>
      </c>
      <c r="G3102" s="160" t="s">
        <v>3997</v>
      </c>
      <c r="H3102" t="s">
        <v>5454</v>
      </c>
      <c r="I3102" s="160" t="s">
        <v>3995</v>
      </c>
      <c r="J3102" t="s">
        <v>5461</v>
      </c>
      <c r="K3102">
        <v>99</v>
      </c>
      <c r="L3102" t="s">
        <v>3999</v>
      </c>
    </row>
    <row r="3103" spans="1:12">
      <c r="A3103" s="15">
        <v>30107701</v>
      </c>
      <c r="B3103" t="s">
        <v>5450</v>
      </c>
      <c r="C3103" t="s">
        <v>5722</v>
      </c>
      <c r="D3103" t="s">
        <v>6410</v>
      </c>
      <c r="E3103" t="s">
        <v>4080</v>
      </c>
      <c r="F3103" t="s">
        <v>5453</v>
      </c>
      <c r="G3103" s="160" t="s">
        <v>3997</v>
      </c>
      <c r="H3103" t="s">
        <v>5454</v>
      </c>
      <c r="I3103" s="160" t="s">
        <v>3995</v>
      </c>
      <c r="J3103" t="s">
        <v>5461</v>
      </c>
      <c r="K3103">
        <v>99</v>
      </c>
      <c r="L3103" t="s">
        <v>3999</v>
      </c>
    </row>
    <row r="3104" spans="1:12">
      <c r="A3104" s="15">
        <v>30107702</v>
      </c>
      <c r="B3104" t="s">
        <v>5450</v>
      </c>
      <c r="C3104" t="s">
        <v>5722</v>
      </c>
      <c r="D3104" t="s">
        <v>6410</v>
      </c>
      <c r="E3104" t="s">
        <v>6411</v>
      </c>
      <c r="F3104" t="s">
        <v>5453</v>
      </c>
      <c r="G3104" s="160" t="s">
        <v>3997</v>
      </c>
      <c r="H3104" t="s">
        <v>5454</v>
      </c>
      <c r="I3104" s="160" t="s">
        <v>3995</v>
      </c>
      <c r="J3104" t="s">
        <v>5461</v>
      </c>
      <c r="K3104">
        <v>99</v>
      </c>
      <c r="L3104" t="s">
        <v>3999</v>
      </c>
    </row>
    <row r="3105" spans="1:12">
      <c r="A3105" s="15">
        <v>30107703</v>
      </c>
      <c r="B3105" t="s">
        <v>5450</v>
      </c>
      <c r="C3105" t="s">
        <v>5722</v>
      </c>
      <c r="D3105" t="s">
        <v>6410</v>
      </c>
      <c r="E3105" t="s">
        <v>6412</v>
      </c>
      <c r="F3105" t="s">
        <v>5453</v>
      </c>
      <c r="G3105" s="160" t="s">
        <v>3997</v>
      </c>
      <c r="H3105" t="s">
        <v>5454</v>
      </c>
      <c r="I3105" s="160" t="s">
        <v>3995</v>
      </c>
      <c r="J3105" t="s">
        <v>5461</v>
      </c>
      <c r="K3105">
        <v>99</v>
      </c>
      <c r="L3105" t="s">
        <v>3999</v>
      </c>
    </row>
    <row r="3106" spans="1:12">
      <c r="A3106" s="15">
        <v>30107704</v>
      </c>
      <c r="B3106" t="s">
        <v>5450</v>
      </c>
      <c r="C3106" t="s">
        <v>5722</v>
      </c>
      <c r="D3106" t="s">
        <v>6410</v>
      </c>
      <c r="E3106" t="s">
        <v>6298</v>
      </c>
      <c r="F3106" t="s">
        <v>5453</v>
      </c>
      <c r="G3106" s="160" t="s">
        <v>3997</v>
      </c>
      <c r="H3106" t="s">
        <v>5454</v>
      </c>
      <c r="I3106" s="160" t="s">
        <v>3995</v>
      </c>
      <c r="J3106" t="s">
        <v>5461</v>
      </c>
      <c r="K3106">
        <v>99</v>
      </c>
      <c r="L3106" t="s">
        <v>3999</v>
      </c>
    </row>
    <row r="3107" spans="1:12">
      <c r="A3107" s="15">
        <v>30107705</v>
      </c>
      <c r="B3107" t="s">
        <v>5450</v>
      </c>
      <c r="C3107" t="s">
        <v>5722</v>
      </c>
      <c r="D3107" t="s">
        <v>6410</v>
      </c>
      <c r="E3107" t="s">
        <v>6413</v>
      </c>
      <c r="F3107" t="s">
        <v>5453</v>
      </c>
      <c r="G3107" s="160" t="s">
        <v>3997</v>
      </c>
      <c r="H3107" t="s">
        <v>5454</v>
      </c>
      <c r="I3107" s="160" t="s">
        <v>3995</v>
      </c>
      <c r="J3107" t="s">
        <v>5461</v>
      </c>
      <c r="K3107">
        <v>99</v>
      </c>
      <c r="L3107" t="s">
        <v>3999</v>
      </c>
    </row>
    <row r="3108" spans="1:12">
      <c r="A3108" s="15">
        <v>30107706</v>
      </c>
      <c r="B3108" t="s">
        <v>5450</v>
      </c>
      <c r="C3108" t="s">
        <v>5722</v>
      </c>
      <c r="D3108" t="s">
        <v>6410</v>
      </c>
      <c r="E3108" t="s">
        <v>6414</v>
      </c>
      <c r="F3108" t="s">
        <v>5453</v>
      </c>
      <c r="G3108" s="160" t="s">
        <v>3997</v>
      </c>
      <c r="H3108" t="s">
        <v>5454</v>
      </c>
      <c r="I3108" s="160" t="s">
        <v>3995</v>
      </c>
      <c r="J3108" t="s">
        <v>5461</v>
      </c>
      <c r="K3108">
        <v>99</v>
      </c>
      <c r="L3108" t="s">
        <v>3999</v>
      </c>
    </row>
    <row r="3109" spans="1:12">
      <c r="A3109" s="15">
        <v>30107707</v>
      </c>
      <c r="B3109" t="s">
        <v>5450</v>
      </c>
      <c r="C3109" t="s">
        <v>5722</v>
      </c>
      <c r="D3109" t="s">
        <v>6410</v>
      </c>
      <c r="E3109" t="s">
        <v>5843</v>
      </c>
      <c r="F3109" t="s">
        <v>5453</v>
      </c>
      <c r="G3109" s="160" t="s">
        <v>3997</v>
      </c>
      <c r="H3109" t="s">
        <v>5454</v>
      </c>
      <c r="I3109" s="160" t="s">
        <v>3995</v>
      </c>
      <c r="J3109" t="s">
        <v>5461</v>
      </c>
      <c r="K3109">
        <v>99</v>
      </c>
      <c r="L3109" t="s">
        <v>3999</v>
      </c>
    </row>
    <row r="3110" spans="1:12">
      <c r="A3110" s="15">
        <v>30107708</v>
      </c>
      <c r="B3110" t="s">
        <v>5450</v>
      </c>
      <c r="C3110" t="s">
        <v>5722</v>
      </c>
      <c r="D3110" t="s">
        <v>6410</v>
      </c>
      <c r="E3110" t="s">
        <v>6206</v>
      </c>
      <c r="F3110" t="s">
        <v>5453</v>
      </c>
      <c r="G3110" s="160" t="s">
        <v>3997</v>
      </c>
      <c r="H3110" t="s">
        <v>5454</v>
      </c>
      <c r="I3110" s="160" t="s">
        <v>3995</v>
      </c>
      <c r="J3110" t="s">
        <v>5461</v>
      </c>
      <c r="K3110">
        <v>99</v>
      </c>
      <c r="L3110" t="s">
        <v>3999</v>
      </c>
    </row>
    <row r="3111" spans="1:12">
      <c r="A3111" s="15">
        <v>30107709</v>
      </c>
      <c r="B3111" t="s">
        <v>5450</v>
      </c>
      <c r="C3111" t="s">
        <v>5722</v>
      </c>
      <c r="D3111" t="s">
        <v>6410</v>
      </c>
      <c r="E3111" t="s">
        <v>3943</v>
      </c>
      <c r="F3111" t="s">
        <v>5453</v>
      </c>
      <c r="G3111" s="160" t="s">
        <v>3997</v>
      </c>
      <c r="H3111" t="s">
        <v>5454</v>
      </c>
      <c r="I3111" s="160" t="s">
        <v>3995</v>
      </c>
      <c r="J3111" t="s">
        <v>5461</v>
      </c>
      <c r="K3111">
        <v>99</v>
      </c>
      <c r="L3111" t="s">
        <v>3999</v>
      </c>
    </row>
    <row r="3112" spans="1:12">
      <c r="A3112" s="15">
        <v>30107710</v>
      </c>
      <c r="B3112" t="s">
        <v>5450</v>
      </c>
      <c r="C3112" t="s">
        <v>5722</v>
      </c>
      <c r="D3112" t="s">
        <v>6410</v>
      </c>
      <c r="E3112" t="s">
        <v>6203</v>
      </c>
      <c r="F3112" t="s">
        <v>5453</v>
      </c>
      <c r="G3112" s="160" t="s">
        <v>3997</v>
      </c>
      <c r="H3112" t="s">
        <v>5454</v>
      </c>
      <c r="I3112" s="160" t="s">
        <v>3995</v>
      </c>
      <c r="J3112" t="s">
        <v>5461</v>
      </c>
      <c r="K3112">
        <v>99</v>
      </c>
      <c r="L3112" t="s">
        <v>3999</v>
      </c>
    </row>
    <row r="3113" spans="1:12">
      <c r="A3113" s="15">
        <v>30107711</v>
      </c>
      <c r="B3113" t="s">
        <v>5450</v>
      </c>
      <c r="C3113" t="s">
        <v>5722</v>
      </c>
      <c r="D3113" t="s">
        <v>6410</v>
      </c>
      <c r="E3113" t="s">
        <v>6349</v>
      </c>
      <c r="F3113" t="s">
        <v>5453</v>
      </c>
      <c r="G3113" s="160" t="s">
        <v>3997</v>
      </c>
      <c r="H3113" t="s">
        <v>5454</v>
      </c>
      <c r="I3113" s="160" t="s">
        <v>3995</v>
      </c>
      <c r="J3113" t="s">
        <v>5461</v>
      </c>
      <c r="K3113">
        <v>99</v>
      </c>
      <c r="L3113" t="s">
        <v>3999</v>
      </c>
    </row>
    <row r="3114" spans="1:12">
      <c r="A3114" s="15">
        <v>30107712</v>
      </c>
      <c r="B3114" t="s">
        <v>5450</v>
      </c>
      <c r="C3114" t="s">
        <v>5722</v>
      </c>
      <c r="D3114" t="s">
        <v>6410</v>
      </c>
      <c r="E3114" t="s">
        <v>6027</v>
      </c>
      <c r="F3114" t="s">
        <v>5453</v>
      </c>
      <c r="G3114" s="160" t="s">
        <v>3997</v>
      </c>
      <c r="H3114" t="s">
        <v>5454</v>
      </c>
      <c r="I3114" s="160" t="s">
        <v>3995</v>
      </c>
      <c r="J3114" t="s">
        <v>5461</v>
      </c>
      <c r="K3114">
        <v>99</v>
      </c>
      <c r="L3114" t="s">
        <v>3999</v>
      </c>
    </row>
    <row r="3115" spans="1:12">
      <c r="A3115" s="15">
        <v>30107713</v>
      </c>
      <c r="B3115" t="s">
        <v>5450</v>
      </c>
      <c r="C3115" t="s">
        <v>5722</v>
      </c>
      <c r="D3115" t="s">
        <v>6410</v>
      </c>
      <c r="E3115" t="s">
        <v>6200</v>
      </c>
      <c r="F3115" t="s">
        <v>5453</v>
      </c>
      <c r="G3115" s="160" t="s">
        <v>3997</v>
      </c>
      <c r="H3115" t="s">
        <v>5454</v>
      </c>
      <c r="I3115" s="160" t="s">
        <v>3995</v>
      </c>
      <c r="J3115" t="s">
        <v>5461</v>
      </c>
      <c r="K3115">
        <v>99</v>
      </c>
      <c r="L3115" t="s">
        <v>3999</v>
      </c>
    </row>
    <row r="3116" spans="1:12">
      <c r="A3116" s="15">
        <v>30107714</v>
      </c>
      <c r="B3116" t="s">
        <v>5450</v>
      </c>
      <c r="C3116" t="s">
        <v>5722</v>
      </c>
      <c r="D3116" t="s">
        <v>6410</v>
      </c>
      <c r="E3116" t="s">
        <v>3919</v>
      </c>
      <c r="F3116" t="s">
        <v>5453</v>
      </c>
      <c r="G3116" s="160" t="s">
        <v>3997</v>
      </c>
      <c r="H3116" t="s">
        <v>5454</v>
      </c>
      <c r="I3116" s="160" t="s">
        <v>3995</v>
      </c>
      <c r="J3116" t="s">
        <v>5461</v>
      </c>
      <c r="K3116">
        <v>99</v>
      </c>
      <c r="L3116" t="s">
        <v>3999</v>
      </c>
    </row>
    <row r="3117" spans="1:12">
      <c r="A3117" s="15">
        <v>30107715</v>
      </c>
      <c r="B3117" t="s">
        <v>5450</v>
      </c>
      <c r="C3117" t="s">
        <v>5722</v>
      </c>
      <c r="D3117" t="s">
        <v>6410</v>
      </c>
      <c r="E3117" t="s">
        <v>6415</v>
      </c>
      <c r="F3117" t="s">
        <v>5453</v>
      </c>
      <c r="G3117" s="160" t="s">
        <v>3997</v>
      </c>
      <c r="H3117" t="s">
        <v>5454</v>
      </c>
      <c r="I3117" s="160" t="s">
        <v>3995</v>
      </c>
      <c r="J3117" t="s">
        <v>5461</v>
      </c>
      <c r="K3117">
        <v>99</v>
      </c>
      <c r="L3117" t="s">
        <v>3999</v>
      </c>
    </row>
    <row r="3118" spans="1:12">
      <c r="A3118" s="15">
        <v>30107716</v>
      </c>
      <c r="B3118" t="s">
        <v>5450</v>
      </c>
      <c r="C3118" t="s">
        <v>5722</v>
      </c>
      <c r="D3118" t="s">
        <v>6410</v>
      </c>
      <c r="E3118" t="s">
        <v>6416</v>
      </c>
      <c r="F3118" t="s">
        <v>5453</v>
      </c>
      <c r="G3118" s="160" t="s">
        <v>3997</v>
      </c>
      <c r="H3118" t="s">
        <v>5454</v>
      </c>
      <c r="I3118" s="160" t="s">
        <v>3995</v>
      </c>
      <c r="J3118" t="s">
        <v>5461</v>
      </c>
      <c r="K3118">
        <v>99</v>
      </c>
      <c r="L3118" t="s">
        <v>3999</v>
      </c>
    </row>
    <row r="3119" spans="1:12">
      <c r="A3119" s="15">
        <v>30107717</v>
      </c>
      <c r="B3119" t="s">
        <v>5450</v>
      </c>
      <c r="C3119" t="s">
        <v>5722</v>
      </c>
      <c r="D3119" t="s">
        <v>6410</v>
      </c>
      <c r="E3119" t="s">
        <v>3950</v>
      </c>
      <c r="F3119" t="s">
        <v>5453</v>
      </c>
      <c r="G3119" s="160" t="s">
        <v>3997</v>
      </c>
      <c r="H3119" t="s">
        <v>5454</v>
      </c>
      <c r="I3119" s="160" t="s">
        <v>3995</v>
      </c>
      <c r="J3119" t="s">
        <v>5461</v>
      </c>
      <c r="K3119">
        <v>99</v>
      </c>
      <c r="L3119" t="s">
        <v>3999</v>
      </c>
    </row>
    <row r="3120" spans="1:12">
      <c r="A3120" s="15">
        <v>30107718</v>
      </c>
      <c r="B3120" t="s">
        <v>5450</v>
      </c>
      <c r="C3120" t="s">
        <v>5722</v>
      </c>
      <c r="D3120" t="s">
        <v>6410</v>
      </c>
      <c r="E3120" t="s">
        <v>3949</v>
      </c>
      <c r="F3120" t="s">
        <v>5453</v>
      </c>
      <c r="G3120" s="160" t="s">
        <v>3997</v>
      </c>
      <c r="H3120" t="s">
        <v>5454</v>
      </c>
      <c r="I3120" s="160" t="s">
        <v>3995</v>
      </c>
      <c r="J3120" t="s">
        <v>5461</v>
      </c>
      <c r="K3120">
        <v>99</v>
      </c>
      <c r="L3120" t="s">
        <v>3999</v>
      </c>
    </row>
    <row r="3121" spans="1:12">
      <c r="A3121" s="15">
        <v>30107719</v>
      </c>
      <c r="B3121" t="s">
        <v>5450</v>
      </c>
      <c r="C3121" t="s">
        <v>5722</v>
      </c>
      <c r="D3121" t="s">
        <v>6410</v>
      </c>
      <c r="E3121" t="s">
        <v>6417</v>
      </c>
      <c r="F3121" t="s">
        <v>5453</v>
      </c>
      <c r="G3121" s="160" t="s">
        <v>3997</v>
      </c>
      <c r="H3121" t="s">
        <v>5454</v>
      </c>
      <c r="I3121" s="160" t="s">
        <v>3995</v>
      </c>
      <c r="J3121" t="s">
        <v>5461</v>
      </c>
      <c r="K3121">
        <v>99</v>
      </c>
      <c r="L3121" t="s">
        <v>3999</v>
      </c>
    </row>
    <row r="3122" spans="1:12">
      <c r="A3122" s="15">
        <v>30107720</v>
      </c>
      <c r="B3122" t="s">
        <v>5450</v>
      </c>
      <c r="C3122" t="s">
        <v>5722</v>
      </c>
      <c r="D3122" t="s">
        <v>6410</v>
      </c>
      <c r="E3122" t="s">
        <v>4607</v>
      </c>
      <c r="F3122" t="s">
        <v>5453</v>
      </c>
      <c r="G3122" s="160" t="s">
        <v>3997</v>
      </c>
      <c r="H3122" t="s">
        <v>5454</v>
      </c>
      <c r="I3122" s="160" t="s">
        <v>3995</v>
      </c>
      <c r="J3122" t="s">
        <v>5461</v>
      </c>
      <c r="K3122">
        <v>99</v>
      </c>
      <c r="L3122" t="s">
        <v>3999</v>
      </c>
    </row>
    <row r="3123" spans="1:12">
      <c r="A3123" s="15">
        <v>30107721</v>
      </c>
      <c r="B3123" t="s">
        <v>5450</v>
      </c>
      <c r="C3123" t="s">
        <v>5722</v>
      </c>
      <c r="D3123" t="s">
        <v>6410</v>
      </c>
      <c r="E3123" t="s">
        <v>3951</v>
      </c>
      <c r="F3123" t="s">
        <v>5453</v>
      </c>
      <c r="G3123" s="160" t="s">
        <v>3997</v>
      </c>
      <c r="H3123" t="s">
        <v>5454</v>
      </c>
      <c r="I3123" s="160" t="s">
        <v>3995</v>
      </c>
      <c r="J3123" t="s">
        <v>5461</v>
      </c>
      <c r="K3123">
        <v>99</v>
      </c>
      <c r="L3123" t="s">
        <v>3999</v>
      </c>
    </row>
    <row r="3124" spans="1:12">
      <c r="A3124" s="15">
        <v>30107722</v>
      </c>
      <c r="B3124" t="s">
        <v>5450</v>
      </c>
      <c r="C3124" t="s">
        <v>5722</v>
      </c>
      <c r="D3124" t="s">
        <v>6410</v>
      </c>
      <c r="E3124" t="s">
        <v>6418</v>
      </c>
      <c r="F3124" t="s">
        <v>5453</v>
      </c>
      <c r="G3124" s="160" t="s">
        <v>3997</v>
      </c>
      <c r="H3124" t="s">
        <v>5454</v>
      </c>
      <c r="I3124" s="160" t="s">
        <v>3995</v>
      </c>
      <c r="J3124" t="s">
        <v>5461</v>
      </c>
      <c r="K3124">
        <v>99</v>
      </c>
      <c r="L3124" t="s">
        <v>3999</v>
      </c>
    </row>
    <row r="3125" spans="1:12">
      <c r="A3125" s="15">
        <v>30107723</v>
      </c>
      <c r="B3125" t="s">
        <v>5450</v>
      </c>
      <c r="C3125" t="s">
        <v>5722</v>
      </c>
      <c r="D3125" t="s">
        <v>6410</v>
      </c>
      <c r="E3125" t="s">
        <v>6419</v>
      </c>
      <c r="F3125" t="s">
        <v>5453</v>
      </c>
      <c r="G3125" s="160" t="s">
        <v>3997</v>
      </c>
      <c r="H3125" t="s">
        <v>5454</v>
      </c>
      <c r="I3125" s="160" t="s">
        <v>3995</v>
      </c>
      <c r="J3125" t="s">
        <v>5461</v>
      </c>
      <c r="K3125">
        <v>99</v>
      </c>
      <c r="L3125" t="s">
        <v>3999</v>
      </c>
    </row>
    <row r="3126" spans="1:12">
      <c r="A3126" s="15">
        <v>30107724</v>
      </c>
      <c r="B3126" t="s">
        <v>5450</v>
      </c>
      <c r="C3126" t="s">
        <v>5722</v>
      </c>
      <c r="D3126" t="s">
        <v>6410</v>
      </c>
      <c r="E3126" t="s">
        <v>6420</v>
      </c>
      <c r="F3126" t="s">
        <v>4073</v>
      </c>
      <c r="G3126" s="160" t="s">
        <v>4074</v>
      </c>
      <c r="H3126" t="s">
        <v>4075</v>
      </c>
      <c r="I3126" s="160" t="s">
        <v>4076</v>
      </c>
      <c r="J3126" t="s">
        <v>4077</v>
      </c>
      <c r="K3126">
        <v>99</v>
      </c>
      <c r="L3126" t="s">
        <v>3999</v>
      </c>
    </row>
    <row r="3127" spans="1:12">
      <c r="A3127" s="15">
        <v>30107725</v>
      </c>
      <c r="B3127" t="s">
        <v>5450</v>
      </c>
      <c r="C3127" t="s">
        <v>5722</v>
      </c>
      <c r="D3127" t="s">
        <v>6410</v>
      </c>
      <c r="E3127" t="s">
        <v>6421</v>
      </c>
      <c r="F3127" t="s">
        <v>5453</v>
      </c>
      <c r="G3127" s="160" t="s">
        <v>3997</v>
      </c>
      <c r="H3127" t="s">
        <v>5454</v>
      </c>
      <c r="I3127" s="160" t="s">
        <v>3995</v>
      </c>
      <c r="J3127" t="s">
        <v>5461</v>
      </c>
      <c r="K3127">
        <v>99</v>
      </c>
      <c r="L3127" t="s">
        <v>3999</v>
      </c>
    </row>
    <row r="3128" spans="1:12">
      <c r="A3128" s="15">
        <v>30107726</v>
      </c>
      <c r="B3128" t="s">
        <v>5450</v>
      </c>
      <c r="C3128" t="s">
        <v>5722</v>
      </c>
      <c r="D3128" t="s">
        <v>6410</v>
      </c>
      <c r="E3128" t="s">
        <v>6422</v>
      </c>
      <c r="F3128" t="s">
        <v>5453</v>
      </c>
      <c r="G3128" s="160" t="s">
        <v>3997</v>
      </c>
      <c r="H3128" t="s">
        <v>5454</v>
      </c>
      <c r="I3128" s="160" t="s">
        <v>3995</v>
      </c>
      <c r="J3128" t="s">
        <v>5461</v>
      </c>
      <c r="K3128" s="160" t="s">
        <v>4198</v>
      </c>
      <c r="L3128" t="s">
        <v>6304</v>
      </c>
    </row>
    <row r="3129" spans="1:12">
      <c r="A3129" s="15">
        <v>30107727</v>
      </c>
      <c r="B3129" t="s">
        <v>5450</v>
      </c>
      <c r="C3129" t="s">
        <v>5722</v>
      </c>
      <c r="D3129" t="s">
        <v>6410</v>
      </c>
      <c r="E3129" t="s">
        <v>6423</v>
      </c>
      <c r="F3129" t="s">
        <v>5453</v>
      </c>
      <c r="G3129" s="160" t="s">
        <v>3997</v>
      </c>
      <c r="H3129" t="s">
        <v>5454</v>
      </c>
      <c r="I3129" s="160" t="s">
        <v>3995</v>
      </c>
      <c r="J3129" t="s">
        <v>5461</v>
      </c>
      <c r="K3129" s="160" t="s">
        <v>4198</v>
      </c>
      <c r="L3129" t="s">
        <v>6304</v>
      </c>
    </row>
    <row r="3130" spans="1:12">
      <c r="A3130" s="15">
        <v>30107728</v>
      </c>
      <c r="B3130" t="s">
        <v>5450</v>
      </c>
      <c r="C3130" t="s">
        <v>5722</v>
      </c>
      <c r="D3130" t="s">
        <v>6410</v>
      </c>
      <c r="E3130" t="s">
        <v>6424</v>
      </c>
      <c r="F3130" t="s">
        <v>5453</v>
      </c>
      <c r="G3130" s="160" t="s">
        <v>3997</v>
      </c>
      <c r="H3130" t="s">
        <v>5454</v>
      </c>
      <c r="I3130" s="160" t="s">
        <v>3995</v>
      </c>
      <c r="J3130" t="s">
        <v>5461</v>
      </c>
      <c r="K3130" s="160" t="s">
        <v>4198</v>
      </c>
      <c r="L3130" t="s">
        <v>6304</v>
      </c>
    </row>
    <row r="3131" spans="1:12">
      <c r="A3131" s="15">
        <v>30107801</v>
      </c>
      <c r="B3131" t="s">
        <v>5450</v>
      </c>
      <c r="C3131" t="s">
        <v>5722</v>
      </c>
      <c r="D3131" t="s">
        <v>6425</v>
      </c>
      <c r="E3131" t="s">
        <v>4080</v>
      </c>
      <c r="F3131" t="s">
        <v>5453</v>
      </c>
      <c r="G3131" s="160" t="s">
        <v>3997</v>
      </c>
      <c r="H3131" t="s">
        <v>5454</v>
      </c>
      <c r="I3131" s="160" t="s">
        <v>3995</v>
      </c>
      <c r="J3131" t="s">
        <v>5461</v>
      </c>
      <c r="K3131">
        <v>99</v>
      </c>
      <c r="L3131" t="s">
        <v>3999</v>
      </c>
    </row>
    <row r="3132" spans="1:12">
      <c r="A3132" s="15">
        <v>30107802</v>
      </c>
      <c r="B3132" t="s">
        <v>5450</v>
      </c>
      <c r="C3132" t="s">
        <v>5722</v>
      </c>
      <c r="D3132" t="s">
        <v>6425</v>
      </c>
      <c r="E3132" t="s">
        <v>6206</v>
      </c>
      <c r="F3132" t="s">
        <v>5453</v>
      </c>
      <c r="G3132" s="160" t="s">
        <v>3997</v>
      </c>
      <c r="H3132" t="s">
        <v>5454</v>
      </c>
      <c r="I3132" s="160" t="s">
        <v>3995</v>
      </c>
      <c r="J3132" t="s">
        <v>5461</v>
      </c>
      <c r="K3132">
        <v>99</v>
      </c>
      <c r="L3132" t="s">
        <v>3999</v>
      </c>
    </row>
    <row r="3133" spans="1:12">
      <c r="A3133" s="15">
        <v>30107803</v>
      </c>
      <c r="B3133" t="s">
        <v>5450</v>
      </c>
      <c r="C3133" t="s">
        <v>5722</v>
      </c>
      <c r="D3133" t="s">
        <v>6425</v>
      </c>
      <c r="E3133" t="s">
        <v>5944</v>
      </c>
      <c r="F3133" t="s">
        <v>5453</v>
      </c>
      <c r="G3133" s="160" t="s">
        <v>3997</v>
      </c>
      <c r="H3133" t="s">
        <v>5454</v>
      </c>
      <c r="I3133" s="160" t="s">
        <v>3995</v>
      </c>
      <c r="J3133" t="s">
        <v>5461</v>
      </c>
      <c r="K3133">
        <v>99</v>
      </c>
      <c r="L3133" t="s">
        <v>3999</v>
      </c>
    </row>
    <row r="3134" spans="1:12">
      <c r="A3134" s="15">
        <v>30107804</v>
      </c>
      <c r="B3134" t="s">
        <v>5450</v>
      </c>
      <c r="C3134" t="s">
        <v>5722</v>
      </c>
      <c r="D3134" t="s">
        <v>6425</v>
      </c>
      <c r="E3134" t="s">
        <v>5843</v>
      </c>
      <c r="F3134" t="s">
        <v>5453</v>
      </c>
      <c r="G3134" s="160" t="s">
        <v>3997</v>
      </c>
      <c r="H3134" t="s">
        <v>5454</v>
      </c>
      <c r="I3134" s="160" t="s">
        <v>3995</v>
      </c>
      <c r="J3134" t="s">
        <v>5461</v>
      </c>
      <c r="K3134">
        <v>99</v>
      </c>
      <c r="L3134" t="s">
        <v>3999</v>
      </c>
    </row>
    <row r="3135" spans="1:12">
      <c r="A3135" s="15">
        <v>30107805</v>
      </c>
      <c r="B3135" t="s">
        <v>5450</v>
      </c>
      <c r="C3135" t="s">
        <v>5722</v>
      </c>
      <c r="D3135" t="s">
        <v>6425</v>
      </c>
      <c r="E3135" t="s">
        <v>6203</v>
      </c>
      <c r="F3135" t="s">
        <v>5453</v>
      </c>
      <c r="G3135" s="160" t="s">
        <v>3997</v>
      </c>
      <c r="H3135" t="s">
        <v>5454</v>
      </c>
      <c r="I3135" s="160" t="s">
        <v>3995</v>
      </c>
      <c r="J3135" t="s">
        <v>5461</v>
      </c>
      <c r="K3135">
        <v>99</v>
      </c>
      <c r="L3135" t="s">
        <v>3999</v>
      </c>
    </row>
    <row r="3136" spans="1:12">
      <c r="A3136" s="15">
        <v>30107901</v>
      </c>
      <c r="B3136" t="s">
        <v>5450</v>
      </c>
      <c r="C3136" t="s">
        <v>5722</v>
      </c>
      <c r="D3136" t="s">
        <v>6426</v>
      </c>
      <c r="E3136" t="s">
        <v>4080</v>
      </c>
      <c r="F3136" t="s">
        <v>5453</v>
      </c>
      <c r="G3136" s="160" t="s">
        <v>3997</v>
      </c>
      <c r="H3136" t="s">
        <v>5454</v>
      </c>
      <c r="I3136" s="160" t="s">
        <v>3995</v>
      </c>
      <c r="J3136" t="s">
        <v>5461</v>
      </c>
      <c r="K3136">
        <v>99</v>
      </c>
      <c r="L3136" t="s">
        <v>3999</v>
      </c>
    </row>
    <row r="3137" spans="1:12">
      <c r="A3137" s="15">
        <v>30107902</v>
      </c>
      <c r="B3137" t="s">
        <v>5450</v>
      </c>
      <c r="C3137" t="s">
        <v>5722</v>
      </c>
      <c r="D3137" t="s">
        <v>6426</v>
      </c>
      <c r="E3137" t="s">
        <v>6206</v>
      </c>
      <c r="F3137" t="s">
        <v>5453</v>
      </c>
      <c r="G3137" s="160" t="s">
        <v>3997</v>
      </c>
      <c r="H3137" t="s">
        <v>5454</v>
      </c>
      <c r="I3137" s="160" t="s">
        <v>3995</v>
      </c>
      <c r="J3137" t="s">
        <v>5461</v>
      </c>
      <c r="K3137">
        <v>99</v>
      </c>
      <c r="L3137" t="s">
        <v>3999</v>
      </c>
    </row>
    <row r="3138" spans="1:12">
      <c r="A3138" s="15">
        <v>30107903</v>
      </c>
      <c r="B3138" t="s">
        <v>5450</v>
      </c>
      <c r="C3138" t="s">
        <v>5722</v>
      </c>
      <c r="D3138" t="s">
        <v>6426</v>
      </c>
      <c r="E3138" t="s">
        <v>5944</v>
      </c>
      <c r="F3138" t="s">
        <v>5453</v>
      </c>
      <c r="G3138" s="160" t="s">
        <v>3997</v>
      </c>
      <c r="H3138" t="s">
        <v>5454</v>
      </c>
      <c r="I3138" s="160" t="s">
        <v>3995</v>
      </c>
      <c r="J3138" t="s">
        <v>5461</v>
      </c>
      <c r="K3138">
        <v>99</v>
      </c>
      <c r="L3138" t="s">
        <v>3999</v>
      </c>
    </row>
    <row r="3139" spans="1:12">
      <c r="A3139" s="15">
        <v>30107904</v>
      </c>
      <c r="B3139" t="s">
        <v>5450</v>
      </c>
      <c r="C3139" t="s">
        <v>5722</v>
      </c>
      <c r="D3139" t="s">
        <v>6426</v>
      </c>
      <c r="E3139" t="s">
        <v>5843</v>
      </c>
      <c r="F3139" t="s">
        <v>5453</v>
      </c>
      <c r="G3139" s="160" t="s">
        <v>3997</v>
      </c>
      <c r="H3139" t="s">
        <v>5454</v>
      </c>
      <c r="I3139" s="160" t="s">
        <v>3995</v>
      </c>
      <c r="J3139" t="s">
        <v>5461</v>
      </c>
      <c r="K3139">
        <v>99</v>
      </c>
      <c r="L3139" t="s">
        <v>3999</v>
      </c>
    </row>
    <row r="3140" spans="1:12">
      <c r="A3140" s="15">
        <v>30107905</v>
      </c>
      <c r="B3140" t="s">
        <v>5450</v>
      </c>
      <c r="C3140" t="s">
        <v>5722</v>
      </c>
      <c r="D3140" t="s">
        <v>6426</v>
      </c>
      <c r="E3140" t="s">
        <v>6203</v>
      </c>
      <c r="F3140" t="s">
        <v>5453</v>
      </c>
      <c r="G3140" s="160" t="s">
        <v>3997</v>
      </c>
      <c r="H3140" t="s">
        <v>5454</v>
      </c>
      <c r="I3140" s="160" t="s">
        <v>3995</v>
      </c>
      <c r="J3140" t="s">
        <v>5461</v>
      </c>
      <c r="K3140">
        <v>99</v>
      </c>
      <c r="L3140" t="s">
        <v>3999</v>
      </c>
    </row>
    <row r="3141" spans="1:12">
      <c r="A3141" s="15">
        <v>30108001</v>
      </c>
      <c r="B3141" t="s">
        <v>5450</v>
      </c>
      <c r="C3141" t="s">
        <v>5722</v>
      </c>
      <c r="D3141" t="s">
        <v>6427</v>
      </c>
      <c r="E3141" t="s">
        <v>4080</v>
      </c>
      <c r="F3141" t="s">
        <v>5453</v>
      </c>
      <c r="G3141" s="160" t="s">
        <v>3997</v>
      </c>
      <c r="H3141" t="s">
        <v>5454</v>
      </c>
      <c r="I3141" s="160" t="s">
        <v>3995</v>
      </c>
      <c r="J3141" t="s">
        <v>5461</v>
      </c>
      <c r="K3141" s="160" t="s">
        <v>4007</v>
      </c>
      <c r="L3141" t="s">
        <v>5930</v>
      </c>
    </row>
    <row r="3142" spans="1:12">
      <c r="A3142" s="15">
        <v>30108002</v>
      </c>
      <c r="B3142" t="s">
        <v>5450</v>
      </c>
      <c r="C3142" t="s">
        <v>5722</v>
      </c>
      <c r="D3142" t="s">
        <v>6427</v>
      </c>
      <c r="E3142" t="s">
        <v>6428</v>
      </c>
      <c r="F3142" t="s">
        <v>5453</v>
      </c>
      <c r="G3142" s="160" t="s">
        <v>3997</v>
      </c>
      <c r="H3142" t="s">
        <v>5454</v>
      </c>
      <c r="I3142" s="160" t="s">
        <v>3995</v>
      </c>
      <c r="J3142" t="s">
        <v>5461</v>
      </c>
      <c r="K3142" s="160" t="s">
        <v>4007</v>
      </c>
      <c r="L3142" t="s">
        <v>5930</v>
      </c>
    </row>
    <row r="3143" spans="1:12">
      <c r="A3143" s="15">
        <v>30108003</v>
      </c>
      <c r="B3143" t="s">
        <v>5450</v>
      </c>
      <c r="C3143" t="s">
        <v>5722</v>
      </c>
      <c r="D3143" t="s">
        <v>6427</v>
      </c>
      <c r="E3143" t="s">
        <v>6429</v>
      </c>
      <c r="F3143" t="s">
        <v>5453</v>
      </c>
      <c r="G3143" s="160" t="s">
        <v>3997</v>
      </c>
      <c r="H3143" t="s">
        <v>5454</v>
      </c>
      <c r="I3143" s="160" t="s">
        <v>3995</v>
      </c>
      <c r="J3143" t="s">
        <v>5461</v>
      </c>
      <c r="K3143" s="160" t="s">
        <v>4007</v>
      </c>
      <c r="L3143" t="s">
        <v>5930</v>
      </c>
    </row>
    <row r="3144" spans="1:12">
      <c r="A3144" s="15">
        <v>30108004</v>
      </c>
      <c r="B3144" t="s">
        <v>5450</v>
      </c>
      <c r="C3144" t="s">
        <v>5722</v>
      </c>
      <c r="D3144" t="s">
        <v>6427</v>
      </c>
      <c r="E3144" t="s">
        <v>6203</v>
      </c>
      <c r="F3144" t="s">
        <v>5453</v>
      </c>
      <c r="G3144" s="160" t="s">
        <v>3997</v>
      </c>
      <c r="H3144" t="s">
        <v>5454</v>
      </c>
      <c r="I3144" s="160" t="s">
        <v>3995</v>
      </c>
      <c r="J3144" t="s">
        <v>5461</v>
      </c>
      <c r="K3144" s="160" t="s">
        <v>4007</v>
      </c>
      <c r="L3144" t="s">
        <v>5930</v>
      </c>
    </row>
    <row r="3145" spans="1:12">
      <c r="A3145" s="15">
        <v>30108005</v>
      </c>
      <c r="B3145" t="s">
        <v>5450</v>
      </c>
      <c r="C3145" t="s">
        <v>5722</v>
      </c>
      <c r="D3145" t="s">
        <v>6427</v>
      </c>
      <c r="E3145" t="s">
        <v>5875</v>
      </c>
      <c r="F3145" t="s">
        <v>5453</v>
      </c>
      <c r="G3145" s="160" t="s">
        <v>3997</v>
      </c>
      <c r="H3145" t="s">
        <v>5454</v>
      </c>
      <c r="I3145" s="160" t="s">
        <v>3995</v>
      </c>
      <c r="J3145" t="s">
        <v>5461</v>
      </c>
      <c r="K3145" s="160" t="s">
        <v>4007</v>
      </c>
      <c r="L3145" t="s">
        <v>5930</v>
      </c>
    </row>
    <row r="3146" spans="1:12">
      <c r="A3146" s="15">
        <v>30108006</v>
      </c>
      <c r="B3146" t="s">
        <v>5450</v>
      </c>
      <c r="C3146" t="s">
        <v>5722</v>
      </c>
      <c r="D3146" t="s">
        <v>6427</v>
      </c>
      <c r="E3146" t="s">
        <v>6209</v>
      </c>
      <c r="F3146" t="s">
        <v>5453</v>
      </c>
      <c r="G3146" s="160" t="s">
        <v>3997</v>
      </c>
      <c r="H3146" t="s">
        <v>5454</v>
      </c>
      <c r="I3146" s="160" t="s">
        <v>3995</v>
      </c>
      <c r="J3146" t="s">
        <v>5461</v>
      </c>
      <c r="K3146" s="160" t="s">
        <v>4007</v>
      </c>
      <c r="L3146" t="s">
        <v>5930</v>
      </c>
    </row>
    <row r="3147" spans="1:12">
      <c r="A3147" s="15">
        <v>30108101</v>
      </c>
      <c r="B3147" t="s">
        <v>5450</v>
      </c>
      <c r="C3147" t="s">
        <v>5722</v>
      </c>
      <c r="D3147" t="s">
        <v>6430</v>
      </c>
      <c r="E3147" t="s">
        <v>6431</v>
      </c>
      <c r="F3147" t="s">
        <v>5453</v>
      </c>
      <c r="G3147" s="160" t="s">
        <v>3997</v>
      </c>
      <c r="H3147" t="s">
        <v>5454</v>
      </c>
      <c r="I3147" s="160" t="s">
        <v>3995</v>
      </c>
      <c r="J3147" t="s">
        <v>5461</v>
      </c>
      <c r="K3147" s="160" t="s">
        <v>4009</v>
      </c>
      <c r="L3147" t="s">
        <v>5934</v>
      </c>
    </row>
    <row r="3148" spans="1:12">
      <c r="A3148" s="15">
        <v>30108102</v>
      </c>
      <c r="B3148" t="s">
        <v>5450</v>
      </c>
      <c r="C3148" t="s">
        <v>5722</v>
      </c>
      <c r="D3148" t="s">
        <v>6430</v>
      </c>
      <c r="E3148" t="s">
        <v>6432</v>
      </c>
      <c r="F3148" t="s">
        <v>5453</v>
      </c>
      <c r="G3148" s="160" t="s">
        <v>3997</v>
      </c>
      <c r="H3148" t="s">
        <v>5454</v>
      </c>
      <c r="I3148" s="160" t="s">
        <v>3995</v>
      </c>
      <c r="J3148" t="s">
        <v>5461</v>
      </c>
      <c r="K3148" s="160" t="s">
        <v>4009</v>
      </c>
      <c r="L3148" t="s">
        <v>5934</v>
      </c>
    </row>
    <row r="3149" spans="1:12">
      <c r="A3149" s="15">
        <v>30108103</v>
      </c>
      <c r="B3149" t="s">
        <v>5450</v>
      </c>
      <c r="C3149" t="s">
        <v>5722</v>
      </c>
      <c r="D3149" t="s">
        <v>6430</v>
      </c>
      <c r="E3149" t="s">
        <v>6433</v>
      </c>
      <c r="F3149" t="s">
        <v>5453</v>
      </c>
      <c r="G3149" s="160" t="s">
        <v>3997</v>
      </c>
      <c r="H3149" t="s">
        <v>5454</v>
      </c>
      <c r="I3149" s="160" t="s">
        <v>3995</v>
      </c>
      <c r="J3149" t="s">
        <v>5461</v>
      </c>
      <c r="K3149" s="160" t="s">
        <v>4009</v>
      </c>
      <c r="L3149" t="s">
        <v>5934</v>
      </c>
    </row>
    <row r="3150" spans="1:12">
      <c r="A3150" s="15">
        <v>30108104</v>
      </c>
      <c r="B3150" t="s">
        <v>5450</v>
      </c>
      <c r="C3150" t="s">
        <v>5722</v>
      </c>
      <c r="D3150" t="s">
        <v>6430</v>
      </c>
      <c r="E3150" t="s">
        <v>6434</v>
      </c>
      <c r="F3150" t="s">
        <v>5453</v>
      </c>
      <c r="G3150" s="160" t="s">
        <v>3997</v>
      </c>
      <c r="H3150" t="s">
        <v>5454</v>
      </c>
      <c r="I3150" s="160" t="s">
        <v>3995</v>
      </c>
      <c r="J3150" t="s">
        <v>5461</v>
      </c>
      <c r="K3150" s="160" t="s">
        <v>4009</v>
      </c>
      <c r="L3150" t="s">
        <v>5934</v>
      </c>
    </row>
    <row r="3151" spans="1:12">
      <c r="A3151" s="15">
        <v>30108105</v>
      </c>
      <c r="B3151" t="s">
        <v>5450</v>
      </c>
      <c r="C3151" t="s">
        <v>5722</v>
      </c>
      <c r="D3151" t="s">
        <v>6430</v>
      </c>
      <c r="E3151" t="s">
        <v>6435</v>
      </c>
      <c r="F3151" t="s">
        <v>5453</v>
      </c>
      <c r="G3151" s="160" t="s">
        <v>3997</v>
      </c>
      <c r="H3151" t="s">
        <v>5454</v>
      </c>
      <c r="I3151" s="160" t="s">
        <v>3995</v>
      </c>
      <c r="J3151" t="s">
        <v>5461</v>
      </c>
      <c r="K3151" s="160" t="s">
        <v>4009</v>
      </c>
      <c r="L3151" t="s">
        <v>5934</v>
      </c>
    </row>
    <row r="3152" spans="1:12">
      <c r="A3152" s="15">
        <v>30108110</v>
      </c>
      <c r="B3152" t="s">
        <v>5450</v>
      </c>
      <c r="C3152" t="s">
        <v>5722</v>
      </c>
      <c r="D3152" t="s">
        <v>6430</v>
      </c>
      <c r="E3152" t="s">
        <v>6436</v>
      </c>
      <c r="F3152" t="s">
        <v>5453</v>
      </c>
      <c r="G3152" s="160" t="s">
        <v>3997</v>
      </c>
      <c r="H3152" t="s">
        <v>5454</v>
      </c>
      <c r="I3152" s="160" t="s">
        <v>3995</v>
      </c>
      <c r="J3152" t="s">
        <v>5461</v>
      </c>
      <c r="K3152" s="160" t="s">
        <v>4009</v>
      </c>
      <c r="L3152" t="s">
        <v>5934</v>
      </c>
    </row>
    <row r="3153" spans="1:12">
      <c r="A3153" s="15">
        <v>30108111</v>
      </c>
      <c r="B3153" t="s">
        <v>5450</v>
      </c>
      <c r="C3153" t="s">
        <v>5722</v>
      </c>
      <c r="D3153" t="s">
        <v>6430</v>
      </c>
      <c r="E3153" t="s">
        <v>6437</v>
      </c>
      <c r="F3153" t="s">
        <v>5453</v>
      </c>
      <c r="G3153" s="160" t="s">
        <v>3997</v>
      </c>
      <c r="H3153" t="s">
        <v>5454</v>
      </c>
      <c r="I3153" s="160" t="s">
        <v>3995</v>
      </c>
      <c r="J3153" t="s">
        <v>5461</v>
      </c>
      <c r="K3153" s="160" t="s">
        <v>4009</v>
      </c>
      <c r="L3153" t="s">
        <v>5934</v>
      </c>
    </row>
    <row r="3154" spans="1:12">
      <c r="A3154" s="15">
        <v>30108112</v>
      </c>
      <c r="B3154" t="s">
        <v>5450</v>
      </c>
      <c r="C3154" t="s">
        <v>5722</v>
      </c>
      <c r="D3154" t="s">
        <v>6430</v>
      </c>
      <c r="E3154" t="s">
        <v>6438</v>
      </c>
      <c r="F3154" t="s">
        <v>5453</v>
      </c>
      <c r="G3154" s="160" t="s">
        <v>3997</v>
      </c>
      <c r="H3154" t="s">
        <v>5454</v>
      </c>
      <c r="I3154" s="160" t="s">
        <v>3995</v>
      </c>
      <c r="J3154" t="s">
        <v>5461</v>
      </c>
      <c r="K3154" s="160" t="s">
        <v>4009</v>
      </c>
      <c r="L3154" t="s">
        <v>5934</v>
      </c>
    </row>
    <row r="3155" spans="1:12">
      <c r="A3155" s="15">
        <v>30108113</v>
      </c>
      <c r="B3155" t="s">
        <v>5450</v>
      </c>
      <c r="C3155" t="s">
        <v>5722</v>
      </c>
      <c r="D3155" t="s">
        <v>6430</v>
      </c>
      <c r="E3155" t="s">
        <v>6439</v>
      </c>
      <c r="F3155" t="s">
        <v>5453</v>
      </c>
      <c r="G3155" s="160" t="s">
        <v>3997</v>
      </c>
      <c r="H3155" t="s">
        <v>5454</v>
      </c>
      <c r="I3155" s="160" t="s">
        <v>3995</v>
      </c>
      <c r="J3155" t="s">
        <v>5461</v>
      </c>
      <c r="K3155" s="160" t="s">
        <v>4009</v>
      </c>
      <c r="L3155" t="s">
        <v>5934</v>
      </c>
    </row>
    <row r="3156" spans="1:12">
      <c r="A3156" s="15">
        <v>30108114</v>
      </c>
      <c r="B3156" t="s">
        <v>5450</v>
      </c>
      <c r="C3156" t="s">
        <v>5722</v>
      </c>
      <c r="D3156" t="s">
        <v>6430</v>
      </c>
      <c r="E3156" t="s">
        <v>6440</v>
      </c>
      <c r="F3156" t="s">
        <v>5453</v>
      </c>
      <c r="G3156" s="160" t="s">
        <v>3997</v>
      </c>
      <c r="H3156" t="s">
        <v>5454</v>
      </c>
      <c r="I3156" s="160" t="s">
        <v>3995</v>
      </c>
      <c r="J3156" t="s">
        <v>5461</v>
      </c>
      <c r="K3156" s="160" t="s">
        <v>4009</v>
      </c>
      <c r="L3156" t="s">
        <v>5934</v>
      </c>
    </row>
    <row r="3157" spans="1:12">
      <c r="A3157" s="15">
        <v>30108201</v>
      </c>
      <c r="B3157" t="s">
        <v>5450</v>
      </c>
      <c r="C3157" t="s">
        <v>5722</v>
      </c>
      <c r="D3157" t="s">
        <v>6441</v>
      </c>
      <c r="E3157" t="s">
        <v>6442</v>
      </c>
      <c r="F3157" t="s">
        <v>5453</v>
      </c>
      <c r="G3157" s="160" t="s">
        <v>3997</v>
      </c>
      <c r="H3157" t="s">
        <v>5454</v>
      </c>
      <c r="I3157" s="160" t="s">
        <v>3995</v>
      </c>
      <c r="J3157" t="s">
        <v>5461</v>
      </c>
      <c r="K3157">
        <v>99</v>
      </c>
      <c r="L3157" t="s">
        <v>3999</v>
      </c>
    </row>
    <row r="3158" spans="1:12">
      <c r="A3158" s="15">
        <v>30108202</v>
      </c>
      <c r="B3158" t="s">
        <v>5450</v>
      </c>
      <c r="C3158" t="s">
        <v>5722</v>
      </c>
      <c r="D3158" t="s">
        <v>6441</v>
      </c>
      <c r="E3158" t="s">
        <v>6443</v>
      </c>
      <c r="F3158" t="s">
        <v>5453</v>
      </c>
      <c r="G3158" s="160" t="s">
        <v>3997</v>
      </c>
      <c r="H3158" t="s">
        <v>5454</v>
      </c>
      <c r="I3158" s="160" t="s">
        <v>3995</v>
      </c>
      <c r="J3158" t="s">
        <v>5461</v>
      </c>
      <c r="K3158">
        <v>99</v>
      </c>
      <c r="L3158" t="s">
        <v>3999</v>
      </c>
    </row>
    <row r="3159" spans="1:12">
      <c r="A3159" s="15">
        <v>30108203</v>
      </c>
      <c r="B3159" t="s">
        <v>5450</v>
      </c>
      <c r="C3159" t="s">
        <v>5722</v>
      </c>
      <c r="D3159" t="s">
        <v>6441</v>
      </c>
      <c r="E3159" t="s">
        <v>6444</v>
      </c>
      <c r="F3159" t="s">
        <v>4073</v>
      </c>
      <c r="G3159" s="160" t="s">
        <v>3997</v>
      </c>
      <c r="H3159" t="s">
        <v>5454</v>
      </c>
      <c r="I3159" s="160" t="s">
        <v>3995</v>
      </c>
      <c r="J3159" t="s">
        <v>5461</v>
      </c>
      <c r="K3159">
        <v>99</v>
      </c>
      <c r="L3159" t="s">
        <v>3999</v>
      </c>
    </row>
    <row r="3160" spans="1:12">
      <c r="A3160" s="15">
        <v>30108209</v>
      </c>
      <c r="B3160" t="s">
        <v>5450</v>
      </c>
      <c r="C3160" t="s">
        <v>5722</v>
      </c>
      <c r="D3160" t="s">
        <v>6441</v>
      </c>
      <c r="E3160" t="s">
        <v>6445</v>
      </c>
      <c r="F3160" t="s">
        <v>5453</v>
      </c>
      <c r="G3160" s="160" t="s">
        <v>3997</v>
      </c>
      <c r="H3160" t="s">
        <v>5454</v>
      </c>
      <c r="I3160" s="160" t="s">
        <v>3995</v>
      </c>
      <c r="J3160" t="s">
        <v>5461</v>
      </c>
      <c r="K3160">
        <v>99</v>
      </c>
      <c r="L3160" t="s">
        <v>3999</v>
      </c>
    </row>
    <row r="3161" spans="1:12">
      <c r="A3161" s="15">
        <v>30108210</v>
      </c>
      <c r="B3161" t="s">
        <v>5450</v>
      </c>
      <c r="C3161" t="s">
        <v>5722</v>
      </c>
      <c r="D3161" t="s">
        <v>6441</v>
      </c>
      <c r="E3161" t="s">
        <v>6446</v>
      </c>
      <c r="F3161" t="s">
        <v>5453</v>
      </c>
      <c r="G3161" s="160" t="s">
        <v>3997</v>
      </c>
      <c r="H3161" t="s">
        <v>5454</v>
      </c>
      <c r="I3161" s="160" t="s">
        <v>3995</v>
      </c>
      <c r="J3161" t="s">
        <v>5461</v>
      </c>
      <c r="K3161">
        <v>99</v>
      </c>
      <c r="L3161" t="s">
        <v>3999</v>
      </c>
    </row>
    <row r="3162" spans="1:12">
      <c r="A3162" s="15">
        <v>30108211</v>
      </c>
      <c r="B3162" t="s">
        <v>5450</v>
      </c>
      <c r="C3162" t="s">
        <v>5722</v>
      </c>
      <c r="D3162" t="s">
        <v>6441</v>
      </c>
      <c r="E3162" t="s">
        <v>6447</v>
      </c>
      <c r="F3162" t="s">
        <v>5453</v>
      </c>
      <c r="G3162" s="160" t="s">
        <v>3997</v>
      </c>
      <c r="H3162" t="s">
        <v>5454</v>
      </c>
      <c r="I3162" s="160" t="s">
        <v>3995</v>
      </c>
      <c r="J3162" t="s">
        <v>5461</v>
      </c>
      <c r="K3162">
        <v>99</v>
      </c>
      <c r="L3162" t="s">
        <v>3999</v>
      </c>
    </row>
    <row r="3163" spans="1:12">
      <c r="A3163" s="15">
        <v>30108212</v>
      </c>
      <c r="B3163" t="s">
        <v>5450</v>
      </c>
      <c r="C3163" t="s">
        <v>5722</v>
      </c>
      <c r="D3163" t="s">
        <v>6441</v>
      </c>
      <c r="E3163" t="s">
        <v>6448</v>
      </c>
      <c r="F3163" t="s">
        <v>4073</v>
      </c>
      <c r="G3163" s="160" t="s">
        <v>3997</v>
      </c>
      <c r="H3163" t="s">
        <v>5454</v>
      </c>
      <c r="I3163" s="160" t="s">
        <v>3995</v>
      </c>
      <c r="J3163" t="s">
        <v>5461</v>
      </c>
      <c r="K3163">
        <v>99</v>
      </c>
      <c r="L3163" t="s">
        <v>3999</v>
      </c>
    </row>
    <row r="3164" spans="1:12">
      <c r="A3164" s="15">
        <v>30108218</v>
      </c>
      <c r="B3164" t="s">
        <v>5450</v>
      </c>
      <c r="C3164" t="s">
        <v>5722</v>
      </c>
      <c r="D3164" t="s">
        <v>6441</v>
      </c>
      <c r="E3164" t="s">
        <v>6449</v>
      </c>
      <c r="F3164" t="s">
        <v>5453</v>
      </c>
      <c r="G3164" s="160" t="s">
        <v>3997</v>
      </c>
      <c r="H3164" t="s">
        <v>5454</v>
      </c>
      <c r="I3164" s="160" t="s">
        <v>3995</v>
      </c>
      <c r="J3164" t="s">
        <v>5461</v>
      </c>
      <c r="K3164">
        <v>99</v>
      </c>
      <c r="L3164" t="s">
        <v>3999</v>
      </c>
    </row>
    <row r="3165" spans="1:12">
      <c r="A3165" s="15">
        <v>30108219</v>
      </c>
      <c r="B3165" t="s">
        <v>5450</v>
      </c>
      <c r="C3165" t="s">
        <v>5722</v>
      </c>
      <c r="D3165" t="s">
        <v>6441</v>
      </c>
      <c r="E3165" t="s">
        <v>6450</v>
      </c>
      <c r="F3165" t="s">
        <v>5453</v>
      </c>
      <c r="G3165" s="160" t="s">
        <v>3997</v>
      </c>
      <c r="H3165" t="s">
        <v>5454</v>
      </c>
      <c r="I3165" s="160" t="s">
        <v>3995</v>
      </c>
      <c r="J3165" t="s">
        <v>5461</v>
      </c>
      <c r="K3165">
        <v>99</v>
      </c>
      <c r="L3165" t="s">
        <v>3999</v>
      </c>
    </row>
    <row r="3166" spans="1:12">
      <c r="A3166" s="15">
        <v>30108220</v>
      </c>
      <c r="B3166" t="s">
        <v>5450</v>
      </c>
      <c r="C3166" t="s">
        <v>5722</v>
      </c>
      <c r="D3166" t="s">
        <v>6441</v>
      </c>
      <c r="E3166" t="s">
        <v>6451</v>
      </c>
      <c r="F3166" t="s">
        <v>4073</v>
      </c>
      <c r="G3166" s="160" t="s">
        <v>3997</v>
      </c>
      <c r="H3166" t="s">
        <v>5454</v>
      </c>
      <c r="I3166" s="160" t="s">
        <v>3995</v>
      </c>
      <c r="J3166" t="s">
        <v>5461</v>
      </c>
      <c r="K3166">
        <v>99</v>
      </c>
      <c r="L3166" t="s">
        <v>3999</v>
      </c>
    </row>
    <row r="3167" spans="1:12">
      <c r="A3167" s="15">
        <v>30108226</v>
      </c>
      <c r="B3167" t="s">
        <v>5450</v>
      </c>
      <c r="C3167" t="s">
        <v>5722</v>
      </c>
      <c r="D3167" t="s">
        <v>6441</v>
      </c>
      <c r="E3167" t="s">
        <v>6452</v>
      </c>
      <c r="F3167" t="s">
        <v>5453</v>
      </c>
      <c r="G3167" s="160" t="s">
        <v>3997</v>
      </c>
      <c r="H3167" t="s">
        <v>5454</v>
      </c>
      <c r="I3167" s="160" t="s">
        <v>3995</v>
      </c>
      <c r="J3167" t="s">
        <v>5461</v>
      </c>
      <c r="K3167">
        <v>99</v>
      </c>
      <c r="L3167" t="s">
        <v>3999</v>
      </c>
    </row>
    <row r="3168" spans="1:12">
      <c r="A3168" s="15">
        <v>30108227</v>
      </c>
      <c r="B3168" t="s">
        <v>5450</v>
      </c>
      <c r="C3168" t="s">
        <v>5722</v>
      </c>
      <c r="D3168" t="s">
        <v>6441</v>
      </c>
      <c r="E3168" t="s">
        <v>6453</v>
      </c>
      <c r="F3168" t="s">
        <v>5453</v>
      </c>
      <c r="G3168" s="160" t="s">
        <v>3997</v>
      </c>
      <c r="H3168" t="s">
        <v>5454</v>
      </c>
      <c r="I3168" s="160" t="s">
        <v>3995</v>
      </c>
      <c r="J3168" t="s">
        <v>5461</v>
      </c>
      <c r="K3168">
        <v>99</v>
      </c>
      <c r="L3168" t="s">
        <v>3999</v>
      </c>
    </row>
    <row r="3169" spans="1:12">
      <c r="A3169" s="15">
        <v>30108228</v>
      </c>
      <c r="B3169" t="s">
        <v>5450</v>
      </c>
      <c r="C3169" t="s">
        <v>5722</v>
      </c>
      <c r="D3169" t="s">
        <v>6441</v>
      </c>
      <c r="E3169" t="s">
        <v>6454</v>
      </c>
      <c r="F3169" t="s">
        <v>5453</v>
      </c>
      <c r="G3169" s="160" t="s">
        <v>3997</v>
      </c>
      <c r="H3169" t="s">
        <v>5454</v>
      </c>
      <c r="I3169" s="160" t="s">
        <v>3995</v>
      </c>
      <c r="J3169" t="s">
        <v>5461</v>
      </c>
      <c r="K3169">
        <v>99</v>
      </c>
      <c r="L3169" t="s">
        <v>3999</v>
      </c>
    </row>
    <row r="3170" spans="1:12">
      <c r="A3170" s="15">
        <v>30108229</v>
      </c>
      <c r="B3170" t="s">
        <v>5450</v>
      </c>
      <c r="C3170" t="s">
        <v>5722</v>
      </c>
      <c r="D3170" t="s">
        <v>6441</v>
      </c>
      <c r="E3170" t="s">
        <v>6455</v>
      </c>
      <c r="F3170" t="s">
        <v>5453</v>
      </c>
      <c r="G3170" s="160" t="s">
        <v>3997</v>
      </c>
      <c r="H3170" t="s">
        <v>5454</v>
      </c>
      <c r="I3170" s="160" t="s">
        <v>3995</v>
      </c>
      <c r="J3170" t="s">
        <v>5461</v>
      </c>
      <c r="K3170">
        <v>99</v>
      </c>
      <c r="L3170" t="s">
        <v>3999</v>
      </c>
    </row>
    <row r="3171" spans="1:12">
      <c r="A3171" s="15">
        <v>30108230</v>
      </c>
      <c r="B3171" t="s">
        <v>5450</v>
      </c>
      <c r="C3171" t="s">
        <v>5722</v>
      </c>
      <c r="D3171" t="s">
        <v>6441</v>
      </c>
      <c r="E3171" t="s">
        <v>6456</v>
      </c>
      <c r="F3171" t="s">
        <v>4073</v>
      </c>
      <c r="G3171" s="160" t="s">
        <v>3997</v>
      </c>
      <c r="H3171" t="s">
        <v>5454</v>
      </c>
      <c r="I3171" s="160" t="s">
        <v>3995</v>
      </c>
      <c r="J3171" t="s">
        <v>5461</v>
      </c>
      <c r="K3171">
        <v>99</v>
      </c>
      <c r="L3171" t="s">
        <v>3999</v>
      </c>
    </row>
    <row r="3172" spans="1:12">
      <c r="A3172" s="15">
        <v>30108236</v>
      </c>
      <c r="B3172" t="s">
        <v>5450</v>
      </c>
      <c r="C3172" t="s">
        <v>5722</v>
      </c>
      <c r="D3172" t="s">
        <v>6441</v>
      </c>
      <c r="E3172" t="s">
        <v>6457</v>
      </c>
      <c r="F3172" t="s">
        <v>5453</v>
      </c>
      <c r="G3172" s="160" t="s">
        <v>3997</v>
      </c>
      <c r="H3172" t="s">
        <v>5454</v>
      </c>
      <c r="I3172" s="160" t="s">
        <v>3995</v>
      </c>
      <c r="J3172" t="s">
        <v>5461</v>
      </c>
      <c r="K3172">
        <v>99</v>
      </c>
      <c r="L3172" t="s">
        <v>3999</v>
      </c>
    </row>
    <row r="3173" spans="1:12">
      <c r="A3173" s="15">
        <v>30108237</v>
      </c>
      <c r="B3173" t="s">
        <v>5450</v>
      </c>
      <c r="C3173" t="s">
        <v>5722</v>
      </c>
      <c r="D3173" t="s">
        <v>6441</v>
      </c>
      <c r="E3173" t="s">
        <v>6458</v>
      </c>
      <c r="F3173" t="s">
        <v>5453</v>
      </c>
      <c r="G3173" s="160" t="s">
        <v>3997</v>
      </c>
      <c r="H3173" t="s">
        <v>5454</v>
      </c>
      <c r="I3173" s="160" t="s">
        <v>3995</v>
      </c>
      <c r="J3173" t="s">
        <v>5461</v>
      </c>
      <c r="K3173">
        <v>99</v>
      </c>
      <c r="L3173" t="s">
        <v>3999</v>
      </c>
    </row>
    <row r="3174" spans="1:12">
      <c r="A3174" s="15">
        <v>30108238</v>
      </c>
      <c r="B3174" t="s">
        <v>5450</v>
      </c>
      <c r="C3174" t="s">
        <v>5722</v>
      </c>
      <c r="D3174" t="s">
        <v>6441</v>
      </c>
      <c r="E3174" t="s">
        <v>6459</v>
      </c>
      <c r="F3174" t="s">
        <v>5453</v>
      </c>
      <c r="G3174" s="160" t="s">
        <v>3997</v>
      </c>
      <c r="H3174" t="s">
        <v>5454</v>
      </c>
      <c r="I3174" s="160" t="s">
        <v>3995</v>
      </c>
      <c r="J3174" t="s">
        <v>5461</v>
      </c>
      <c r="K3174">
        <v>99</v>
      </c>
      <c r="L3174" t="s">
        <v>3999</v>
      </c>
    </row>
    <row r="3175" spans="1:12">
      <c r="A3175" s="15">
        <v>30108239</v>
      </c>
      <c r="B3175" t="s">
        <v>5450</v>
      </c>
      <c r="C3175" t="s">
        <v>5722</v>
      </c>
      <c r="D3175" t="s">
        <v>6441</v>
      </c>
      <c r="E3175" t="s">
        <v>6460</v>
      </c>
      <c r="F3175" t="s">
        <v>5453</v>
      </c>
      <c r="G3175" s="160" t="s">
        <v>3997</v>
      </c>
      <c r="H3175" t="s">
        <v>5454</v>
      </c>
      <c r="I3175" s="160" t="s">
        <v>3995</v>
      </c>
      <c r="J3175" t="s">
        <v>5461</v>
      </c>
      <c r="K3175">
        <v>99</v>
      </c>
      <c r="L3175" t="s">
        <v>3999</v>
      </c>
    </row>
    <row r="3176" spans="1:12">
      <c r="A3176" s="15">
        <v>30108240</v>
      </c>
      <c r="B3176" t="s">
        <v>5450</v>
      </c>
      <c r="C3176" t="s">
        <v>5722</v>
      </c>
      <c r="D3176" t="s">
        <v>6441</v>
      </c>
      <c r="E3176" t="s">
        <v>6461</v>
      </c>
      <c r="F3176" t="s">
        <v>4073</v>
      </c>
      <c r="G3176" s="160" t="s">
        <v>3997</v>
      </c>
      <c r="H3176" t="s">
        <v>5454</v>
      </c>
      <c r="I3176" s="160" t="s">
        <v>3995</v>
      </c>
      <c r="J3176" t="s">
        <v>5461</v>
      </c>
      <c r="K3176">
        <v>99</v>
      </c>
      <c r="L3176" t="s">
        <v>3999</v>
      </c>
    </row>
    <row r="3177" spans="1:12">
      <c r="A3177" s="15">
        <v>30108246</v>
      </c>
      <c r="B3177" t="s">
        <v>5450</v>
      </c>
      <c r="C3177" t="s">
        <v>5722</v>
      </c>
      <c r="D3177" t="s">
        <v>6441</v>
      </c>
      <c r="E3177" t="s">
        <v>6462</v>
      </c>
      <c r="F3177" t="s">
        <v>5453</v>
      </c>
      <c r="G3177" s="160" t="s">
        <v>3997</v>
      </c>
      <c r="H3177" t="s">
        <v>5454</v>
      </c>
      <c r="I3177" s="160" t="s">
        <v>3995</v>
      </c>
      <c r="J3177" t="s">
        <v>5461</v>
      </c>
      <c r="K3177">
        <v>99</v>
      </c>
      <c r="L3177" t="s">
        <v>3999</v>
      </c>
    </row>
    <row r="3178" spans="1:12">
      <c r="A3178" s="15">
        <v>30108247</v>
      </c>
      <c r="B3178" t="s">
        <v>5450</v>
      </c>
      <c r="C3178" t="s">
        <v>5722</v>
      </c>
      <c r="D3178" t="s">
        <v>6441</v>
      </c>
      <c r="E3178" t="s">
        <v>6463</v>
      </c>
      <c r="F3178" t="s">
        <v>5453</v>
      </c>
      <c r="G3178" s="160" t="s">
        <v>3997</v>
      </c>
      <c r="H3178" t="s">
        <v>5454</v>
      </c>
      <c r="I3178" s="160" t="s">
        <v>3995</v>
      </c>
      <c r="J3178" t="s">
        <v>5461</v>
      </c>
      <c r="K3178">
        <v>99</v>
      </c>
      <c r="L3178" t="s">
        <v>3999</v>
      </c>
    </row>
    <row r="3179" spans="1:12">
      <c r="A3179" s="15">
        <v>30108248</v>
      </c>
      <c r="B3179" t="s">
        <v>5450</v>
      </c>
      <c r="C3179" t="s">
        <v>5722</v>
      </c>
      <c r="D3179" t="s">
        <v>6441</v>
      </c>
      <c r="E3179" t="s">
        <v>6464</v>
      </c>
      <c r="F3179" t="s">
        <v>5453</v>
      </c>
      <c r="G3179" s="160" t="s">
        <v>3997</v>
      </c>
      <c r="H3179" t="s">
        <v>5454</v>
      </c>
      <c r="I3179" s="160" t="s">
        <v>3995</v>
      </c>
      <c r="J3179" t="s">
        <v>5461</v>
      </c>
      <c r="K3179">
        <v>99</v>
      </c>
      <c r="L3179" t="s">
        <v>3999</v>
      </c>
    </row>
    <row r="3180" spans="1:12">
      <c r="A3180" s="15">
        <v>30108249</v>
      </c>
      <c r="B3180" t="s">
        <v>5450</v>
      </c>
      <c r="C3180" t="s">
        <v>5722</v>
      </c>
      <c r="D3180" t="s">
        <v>6441</v>
      </c>
      <c r="E3180" t="s">
        <v>6465</v>
      </c>
      <c r="F3180" t="s">
        <v>5453</v>
      </c>
      <c r="G3180" s="160" t="s">
        <v>3997</v>
      </c>
      <c r="H3180" t="s">
        <v>5454</v>
      </c>
      <c r="I3180" s="160" t="s">
        <v>3995</v>
      </c>
      <c r="J3180" t="s">
        <v>5461</v>
      </c>
      <c r="K3180">
        <v>99</v>
      </c>
      <c r="L3180" t="s">
        <v>3999</v>
      </c>
    </row>
    <row r="3181" spans="1:12">
      <c r="A3181" s="15">
        <v>30108250</v>
      </c>
      <c r="B3181" t="s">
        <v>5450</v>
      </c>
      <c r="C3181" t="s">
        <v>5722</v>
      </c>
      <c r="D3181" t="s">
        <v>6441</v>
      </c>
      <c r="E3181" t="s">
        <v>6466</v>
      </c>
      <c r="F3181" t="s">
        <v>4073</v>
      </c>
      <c r="G3181" s="160" t="s">
        <v>3997</v>
      </c>
      <c r="H3181" t="s">
        <v>5454</v>
      </c>
      <c r="I3181" s="160" t="s">
        <v>3995</v>
      </c>
      <c r="J3181" t="s">
        <v>5461</v>
      </c>
      <c r="K3181">
        <v>99</v>
      </c>
      <c r="L3181" t="s">
        <v>3999</v>
      </c>
    </row>
    <row r="3182" spans="1:12">
      <c r="A3182" s="15">
        <v>30108301</v>
      </c>
      <c r="B3182" t="s">
        <v>5450</v>
      </c>
      <c r="C3182" t="s">
        <v>5722</v>
      </c>
      <c r="D3182" t="s">
        <v>6467</v>
      </c>
      <c r="E3182" t="s">
        <v>4284</v>
      </c>
      <c r="F3182" t="s">
        <v>5453</v>
      </c>
      <c r="G3182" s="160" t="s">
        <v>3997</v>
      </c>
      <c r="H3182" t="s">
        <v>5454</v>
      </c>
      <c r="I3182" s="160" t="s">
        <v>3995</v>
      </c>
      <c r="J3182" t="s">
        <v>5461</v>
      </c>
      <c r="K3182">
        <v>99</v>
      </c>
      <c r="L3182" t="s">
        <v>3999</v>
      </c>
    </row>
    <row r="3183" spans="1:12">
      <c r="A3183" s="15">
        <v>30108302</v>
      </c>
      <c r="B3183" t="s">
        <v>5450</v>
      </c>
      <c r="C3183" t="s">
        <v>5722</v>
      </c>
      <c r="D3183" t="s">
        <v>6467</v>
      </c>
      <c r="E3183" t="s">
        <v>5944</v>
      </c>
      <c r="F3183" t="s">
        <v>5453</v>
      </c>
      <c r="G3183" s="160" t="s">
        <v>3997</v>
      </c>
      <c r="H3183" t="s">
        <v>5454</v>
      </c>
      <c r="I3183" s="160" t="s">
        <v>3995</v>
      </c>
      <c r="J3183" t="s">
        <v>5461</v>
      </c>
      <c r="K3183">
        <v>99</v>
      </c>
      <c r="L3183" t="s">
        <v>3999</v>
      </c>
    </row>
    <row r="3184" spans="1:12">
      <c r="A3184" s="15">
        <v>30108303</v>
      </c>
      <c r="B3184" t="s">
        <v>5450</v>
      </c>
      <c r="C3184" t="s">
        <v>5722</v>
      </c>
      <c r="D3184" t="s">
        <v>6467</v>
      </c>
      <c r="E3184" t="s">
        <v>6206</v>
      </c>
      <c r="F3184" t="s">
        <v>5453</v>
      </c>
      <c r="G3184" s="160" t="s">
        <v>3997</v>
      </c>
      <c r="H3184" t="s">
        <v>5454</v>
      </c>
      <c r="I3184" s="160" t="s">
        <v>3995</v>
      </c>
      <c r="J3184" t="s">
        <v>5461</v>
      </c>
      <c r="K3184">
        <v>99</v>
      </c>
      <c r="L3184" t="s">
        <v>3999</v>
      </c>
    </row>
    <row r="3185" spans="1:12">
      <c r="A3185" s="15">
        <v>30108310</v>
      </c>
      <c r="B3185" t="s">
        <v>5450</v>
      </c>
      <c r="C3185" t="s">
        <v>5722</v>
      </c>
      <c r="D3185" t="s">
        <v>6467</v>
      </c>
      <c r="E3185" t="s">
        <v>6468</v>
      </c>
      <c r="F3185" t="s">
        <v>5453</v>
      </c>
      <c r="G3185" s="160" t="s">
        <v>3997</v>
      </c>
      <c r="H3185" t="s">
        <v>5454</v>
      </c>
      <c r="I3185" s="160" t="s">
        <v>3995</v>
      </c>
      <c r="J3185" t="s">
        <v>5461</v>
      </c>
      <c r="K3185">
        <v>99</v>
      </c>
      <c r="L3185" t="s">
        <v>3999</v>
      </c>
    </row>
    <row r="3186" spans="1:12">
      <c r="A3186" s="15">
        <v>30108320</v>
      </c>
      <c r="B3186" t="s">
        <v>5450</v>
      </c>
      <c r="C3186" t="s">
        <v>5722</v>
      </c>
      <c r="D3186" t="s">
        <v>6467</v>
      </c>
      <c r="E3186" t="s">
        <v>6469</v>
      </c>
      <c r="F3186" t="s">
        <v>5453</v>
      </c>
      <c r="G3186" s="160" t="s">
        <v>3997</v>
      </c>
      <c r="H3186" t="s">
        <v>5454</v>
      </c>
      <c r="I3186" s="160" t="s">
        <v>3995</v>
      </c>
      <c r="J3186" t="s">
        <v>5461</v>
      </c>
      <c r="K3186">
        <v>99</v>
      </c>
      <c r="L3186" t="s">
        <v>3999</v>
      </c>
    </row>
    <row r="3187" spans="1:12">
      <c r="A3187" s="15">
        <v>30108401</v>
      </c>
      <c r="B3187" t="s">
        <v>5450</v>
      </c>
      <c r="C3187" t="s">
        <v>5722</v>
      </c>
      <c r="D3187" t="s">
        <v>6470</v>
      </c>
      <c r="E3187" t="s">
        <v>4284</v>
      </c>
      <c r="F3187" t="s">
        <v>5453</v>
      </c>
      <c r="G3187" s="160" t="s">
        <v>3997</v>
      </c>
      <c r="H3187" t="s">
        <v>5454</v>
      </c>
      <c r="I3187" s="160" t="s">
        <v>3995</v>
      </c>
      <c r="J3187" t="s">
        <v>5461</v>
      </c>
      <c r="K3187">
        <v>99</v>
      </c>
      <c r="L3187" t="s">
        <v>3999</v>
      </c>
    </row>
    <row r="3188" spans="1:12">
      <c r="A3188" s="15">
        <v>30108402</v>
      </c>
      <c r="B3188" t="s">
        <v>5450</v>
      </c>
      <c r="C3188" t="s">
        <v>5722</v>
      </c>
      <c r="D3188" t="s">
        <v>6470</v>
      </c>
      <c r="E3188" t="s">
        <v>5944</v>
      </c>
      <c r="F3188" t="s">
        <v>5453</v>
      </c>
      <c r="G3188" s="160" t="s">
        <v>3997</v>
      </c>
      <c r="H3188" t="s">
        <v>5454</v>
      </c>
      <c r="I3188" s="160" t="s">
        <v>3995</v>
      </c>
      <c r="J3188" t="s">
        <v>5461</v>
      </c>
      <c r="K3188">
        <v>99</v>
      </c>
      <c r="L3188" t="s">
        <v>3999</v>
      </c>
    </row>
    <row r="3189" spans="1:12">
      <c r="A3189" s="15">
        <v>30108403</v>
      </c>
      <c r="B3189" t="s">
        <v>5450</v>
      </c>
      <c r="C3189" t="s">
        <v>5722</v>
      </c>
      <c r="D3189" t="s">
        <v>6470</v>
      </c>
      <c r="E3189" t="s">
        <v>6206</v>
      </c>
      <c r="F3189" t="s">
        <v>5453</v>
      </c>
      <c r="G3189" s="160" t="s">
        <v>3997</v>
      </c>
      <c r="H3189" t="s">
        <v>5454</v>
      </c>
      <c r="I3189" s="160" t="s">
        <v>3995</v>
      </c>
      <c r="J3189" t="s">
        <v>5461</v>
      </c>
      <c r="K3189">
        <v>99</v>
      </c>
      <c r="L3189" t="s">
        <v>3999</v>
      </c>
    </row>
    <row r="3190" spans="1:12">
      <c r="A3190" s="15">
        <v>30108404</v>
      </c>
      <c r="B3190" t="s">
        <v>5450</v>
      </c>
      <c r="C3190" t="s">
        <v>5722</v>
      </c>
      <c r="D3190" t="s">
        <v>6470</v>
      </c>
      <c r="E3190" t="s">
        <v>6471</v>
      </c>
      <c r="F3190" t="s">
        <v>5453</v>
      </c>
      <c r="G3190" s="160" t="s">
        <v>3997</v>
      </c>
      <c r="H3190" t="s">
        <v>5454</v>
      </c>
      <c r="I3190" s="160" t="s">
        <v>3995</v>
      </c>
      <c r="J3190" t="s">
        <v>5461</v>
      </c>
      <c r="K3190">
        <v>99</v>
      </c>
      <c r="L3190" t="s">
        <v>3999</v>
      </c>
    </row>
    <row r="3191" spans="1:12">
      <c r="A3191" s="15">
        <v>30108405</v>
      </c>
      <c r="B3191" t="s">
        <v>5450</v>
      </c>
      <c r="C3191" t="s">
        <v>5722</v>
      </c>
      <c r="D3191" t="s">
        <v>6470</v>
      </c>
      <c r="E3191" t="s">
        <v>6472</v>
      </c>
      <c r="F3191" t="s">
        <v>5453</v>
      </c>
      <c r="G3191" s="160" t="s">
        <v>3997</v>
      </c>
      <c r="H3191" t="s">
        <v>5454</v>
      </c>
      <c r="I3191" s="160" t="s">
        <v>3995</v>
      </c>
      <c r="J3191" t="s">
        <v>5461</v>
      </c>
      <c r="K3191">
        <v>99</v>
      </c>
      <c r="L3191" t="s">
        <v>3999</v>
      </c>
    </row>
    <row r="3192" spans="1:12">
      <c r="A3192" s="15">
        <v>30108406</v>
      </c>
      <c r="B3192" t="s">
        <v>5450</v>
      </c>
      <c r="C3192" t="s">
        <v>5722</v>
      </c>
      <c r="D3192" t="s">
        <v>6470</v>
      </c>
      <c r="E3192" t="s">
        <v>5214</v>
      </c>
      <c r="F3192" t="s">
        <v>5453</v>
      </c>
      <c r="G3192" s="160" t="s">
        <v>3997</v>
      </c>
      <c r="H3192" t="s">
        <v>5454</v>
      </c>
      <c r="I3192" s="160" t="s">
        <v>3995</v>
      </c>
      <c r="J3192" t="s">
        <v>5461</v>
      </c>
      <c r="K3192">
        <v>99</v>
      </c>
      <c r="L3192" t="s">
        <v>3999</v>
      </c>
    </row>
    <row r="3193" spans="1:12">
      <c r="A3193" s="15">
        <v>30108407</v>
      </c>
      <c r="B3193" t="s">
        <v>5450</v>
      </c>
      <c r="C3193" t="s">
        <v>5722</v>
      </c>
      <c r="D3193" t="s">
        <v>6470</v>
      </c>
      <c r="E3193" t="s">
        <v>4383</v>
      </c>
      <c r="F3193" t="s">
        <v>5453</v>
      </c>
      <c r="G3193" s="160" t="s">
        <v>3997</v>
      </c>
      <c r="H3193" t="s">
        <v>5454</v>
      </c>
      <c r="I3193" s="160" t="s">
        <v>3995</v>
      </c>
      <c r="J3193" t="s">
        <v>5461</v>
      </c>
      <c r="K3193">
        <v>99</v>
      </c>
      <c r="L3193" t="s">
        <v>3999</v>
      </c>
    </row>
    <row r="3194" spans="1:12">
      <c r="A3194" s="15">
        <v>30108408</v>
      </c>
      <c r="B3194" t="s">
        <v>5450</v>
      </c>
      <c r="C3194" t="s">
        <v>5722</v>
      </c>
      <c r="D3194" t="s">
        <v>6470</v>
      </c>
      <c r="E3194" t="s">
        <v>6473</v>
      </c>
      <c r="F3194" t="s">
        <v>5453</v>
      </c>
      <c r="G3194" s="160" t="s">
        <v>3997</v>
      </c>
      <c r="H3194" t="s">
        <v>5454</v>
      </c>
      <c r="I3194" s="160" t="s">
        <v>3995</v>
      </c>
      <c r="J3194" t="s">
        <v>5461</v>
      </c>
      <c r="K3194">
        <v>99</v>
      </c>
      <c r="L3194" t="s">
        <v>3999</v>
      </c>
    </row>
    <row r="3195" spans="1:12">
      <c r="A3195" s="15">
        <v>30108409</v>
      </c>
      <c r="B3195" t="s">
        <v>5450</v>
      </c>
      <c r="C3195" t="s">
        <v>5722</v>
      </c>
      <c r="D3195" t="s">
        <v>6470</v>
      </c>
      <c r="E3195" t="s">
        <v>6205</v>
      </c>
      <c r="F3195" t="s">
        <v>5453</v>
      </c>
      <c r="G3195" s="160" t="s">
        <v>3997</v>
      </c>
      <c r="H3195" t="s">
        <v>5454</v>
      </c>
      <c r="I3195" s="160" t="s">
        <v>3995</v>
      </c>
      <c r="J3195" t="s">
        <v>5461</v>
      </c>
      <c r="K3195">
        <v>99</v>
      </c>
      <c r="L3195" t="s">
        <v>3999</v>
      </c>
    </row>
    <row r="3196" spans="1:12">
      <c r="A3196" s="15">
        <v>30108410</v>
      </c>
      <c r="B3196" t="s">
        <v>5450</v>
      </c>
      <c r="C3196" t="s">
        <v>5722</v>
      </c>
      <c r="D3196" t="s">
        <v>6470</v>
      </c>
      <c r="E3196" t="s">
        <v>5875</v>
      </c>
      <c r="F3196" t="s">
        <v>5453</v>
      </c>
      <c r="G3196" s="160" t="s">
        <v>3997</v>
      </c>
      <c r="H3196" t="s">
        <v>5454</v>
      </c>
      <c r="I3196" s="160" t="s">
        <v>3995</v>
      </c>
      <c r="J3196" t="s">
        <v>5461</v>
      </c>
      <c r="K3196">
        <v>99</v>
      </c>
      <c r="L3196" t="s">
        <v>3999</v>
      </c>
    </row>
    <row r="3197" spans="1:12">
      <c r="A3197" s="15">
        <v>30108411</v>
      </c>
      <c r="B3197" t="s">
        <v>5450</v>
      </c>
      <c r="C3197" t="s">
        <v>5722</v>
      </c>
      <c r="D3197" t="s">
        <v>6470</v>
      </c>
      <c r="E3197" t="s">
        <v>6209</v>
      </c>
      <c r="F3197" t="s">
        <v>5453</v>
      </c>
      <c r="G3197" s="160" t="s">
        <v>3997</v>
      </c>
      <c r="H3197" t="s">
        <v>5454</v>
      </c>
      <c r="I3197" s="160" t="s">
        <v>3995</v>
      </c>
      <c r="J3197" t="s">
        <v>5461</v>
      </c>
      <c r="K3197">
        <v>99</v>
      </c>
      <c r="L3197" t="s">
        <v>3999</v>
      </c>
    </row>
    <row r="3198" spans="1:12">
      <c r="A3198" s="15">
        <v>30108801</v>
      </c>
      <c r="B3198" t="s">
        <v>5450</v>
      </c>
      <c r="C3198" t="s">
        <v>5722</v>
      </c>
      <c r="D3198" t="s">
        <v>6474</v>
      </c>
      <c r="E3198" t="s">
        <v>4284</v>
      </c>
      <c r="F3198" t="s">
        <v>5453</v>
      </c>
      <c r="G3198" s="160" t="s">
        <v>3997</v>
      </c>
      <c r="H3198" t="s">
        <v>5454</v>
      </c>
      <c r="I3198" s="160" t="s">
        <v>3995</v>
      </c>
      <c r="J3198" t="s">
        <v>5461</v>
      </c>
      <c r="K3198">
        <v>99</v>
      </c>
      <c r="L3198" t="s">
        <v>3999</v>
      </c>
    </row>
    <row r="3199" spans="1:12">
      <c r="A3199" s="15">
        <v>30108802</v>
      </c>
      <c r="B3199" t="s">
        <v>5450</v>
      </c>
      <c r="C3199" t="s">
        <v>5722</v>
      </c>
      <c r="D3199" t="s">
        <v>6474</v>
      </c>
      <c r="E3199" t="s">
        <v>6299</v>
      </c>
      <c r="F3199" t="s">
        <v>5453</v>
      </c>
      <c r="G3199" s="160" t="s">
        <v>3997</v>
      </c>
      <c r="H3199" t="s">
        <v>5454</v>
      </c>
      <c r="I3199" s="160" t="s">
        <v>3995</v>
      </c>
      <c r="J3199" t="s">
        <v>5461</v>
      </c>
      <c r="K3199">
        <v>99</v>
      </c>
      <c r="L3199" t="s">
        <v>3999</v>
      </c>
    </row>
    <row r="3200" spans="1:12">
      <c r="A3200" s="15">
        <v>30108803</v>
      </c>
      <c r="B3200" t="s">
        <v>5450</v>
      </c>
      <c r="C3200" t="s">
        <v>5722</v>
      </c>
      <c r="D3200" t="s">
        <v>6474</v>
      </c>
      <c r="E3200" t="s">
        <v>6411</v>
      </c>
      <c r="F3200" t="s">
        <v>5453</v>
      </c>
      <c r="G3200" s="160" t="s">
        <v>3997</v>
      </c>
      <c r="H3200" t="s">
        <v>5454</v>
      </c>
      <c r="I3200" s="160" t="s">
        <v>3995</v>
      </c>
      <c r="J3200" t="s">
        <v>5461</v>
      </c>
      <c r="K3200">
        <v>99</v>
      </c>
      <c r="L3200" t="s">
        <v>3999</v>
      </c>
    </row>
    <row r="3201" spans="1:12">
      <c r="A3201" s="15">
        <v>30108804</v>
      </c>
      <c r="B3201" t="s">
        <v>5450</v>
      </c>
      <c r="C3201" t="s">
        <v>5722</v>
      </c>
      <c r="D3201" t="s">
        <v>6474</v>
      </c>
      <c r="E3201" t="s">
        <v>6298</v>
      </c>
      <c r="F3201" t="s">
        <v>5453</v>
      </c>
      <c r="G3201" s="160" t="s">
        <v>3997</v>
      </c>
      <c r="H3201" t="s">
        <v>5454</v>
      </c>
      <c r="I3201" s="160" t="s">
        <v>3995</v>
      </c>
      <c r="J3201" t="s">
        <v>5461</v>
      </c>
      <c r="K3201">
        <v>99</v>
      </c>
      <c r="L3201" t="s">
        <v>3999</v>
      </c>
    </row>
    <row r="3202" spans="1:12">
      <c r="A3202" s="15">
        <v>30108805</v>
      </c>
      <c r="B3202" t="s">
        <v>5450</v>
      </c>
      <c r="C3202" t="s">
        <v>5722</v>
      </c>
      <c r="D3202" t="s">
        <v>6474</v>
      </c>
      <c r="E3202" t="s">
        <v>5724</v>
      </c>
      <c r="F3202" t="s">
        <v>5453</v>
      </c>
      <c r="G3202" s="160" t="s">
        <v>3997</v>
      </c>
      <c r="H3202" t="s">
        <v>5454</v>
      </c>
      <c r="I3202" s="160" t="s">
        <v>3995</v>
      </c>
      <c r="J3202" t="s">
        <v>5461</v>
      </c>
      <c r="K3202">
        <v>99</v>
      </c>
      <c r="L3202" t="s">
        <v>3999</v>
      </c>
    </row>
    <row r="3203" spans="1:12">
      <c r="A3203" s="15">
        <v>30108806</v>
      </c>
      <c r="B3203" t="s">
        <v>5450</v>
      </c>
      <c r="C3203" t="s">
        <v>5722</v>
      </c>
      <c r="D3203" t="s">
        <v>6474</v>
      </c>
      <c r="E3203" t="s">
        <v>6475</v>
      </c>
      <c r="F3203" t="s">
        <v>5453</v>
      </c>
      <c r="G3203" s="160" t="s">
        <v>3997</v>
      </c>
      <c r="H3203" t="s">
        <v>5454</v>
      </c>
      <c r="I3203" s="160" t="s">
        <v>3995</v>
      </c>
      <c r="J3203" t="s">
        <v>5461</v>
      </c>
      <c r="K3203">
        <v>99</v>
      </c>
      <c r="L3203" t="s">
        <v>3999</v>
      </c>
    </row>
    <row r="3204" spans="1:12">
      <c r="A3204" s="15">
        <v>30108807</v>
      </c>
      <c r="B3204" t="s">
        <v>5450</v>
      </c>
      <c r="C3204" t="s">
        <v>5722</v>
      </c>
      <c r="D3204" t="s">
        <v>6474</v>
      </c>
      <c r="E3204" t="s">
        <v>6476</v>
      </c>
      <c r="F3204" t="s">
        <v>5453</v>
      </c>
      <c r="G3204" s="160" t="s">
        <v>3997</v>
      </c>
      <c r="H3204" t="s">
        <v>5454</v>
      </c>
      <c r="I3204" s="160" t="s">
        <v>3995</v>
      </c>
      <c r="J3204" t="s">
        <v>5461</v>
      </c>
      <c r="K3204">
        <v>99</v>
      </c>
      <c r="L3204" t="s">
        <v>3999</v>
      </c>
    </row>
    <row r="3205" spans="1:12">
      <c r="A3205" s="15">
        <v>30108808</v>
      </c>
      <c r="B3205" t="s">
        <v>5450</v>
      </c>
      <c r="C3205" t="s">
        <v>5722</v>
      </c>
      <c r="D3205" t="s">
        <v>6474</v>
      </c>
      <c r="E3205" t="s">
        <v>6206</v>
      </c>
      <c r="F3205" t="s">
        <v>5453</v>
      </c>
      <c r="G3205" s="160" t="s">
        <v>3997</v>
      </c>
      <c r="H3205" t="s">
        <v>5454</v>
      </c>
      <c r="I3205" s="160" t="s">
        <v>3995</v>
      </c>
      <c r="J3205" t="s">
        <v>5461</v>
      </c>
      <c r="K3205">
        <v>99</v>
      </c>
      <c r="L3205" t="s">
        <v>3999</v>
      </c>
    </row>
    <row r="3206" spans="1:12">
      <c r="A3206" s="15">
        <v>30108809</v>
      </c>
      <c r="B3206" t="s">
        <v>5450</v>
      </c>
      <c r="C3206" t="s">
        <v>5722</v>
      </c>
      <c r="D3206" t="s">
        <v>6474</v>
      </c>
      <c r="E3206" t="s">
        <v>6203</v>
      </c>
      <c r="F3206" t="s">
        <v>5453</v>
      </c>
      <c r="G3206" s="160" t="s">
        <v>3997</v>
      </c>
      <c r="H3206" t="s">
        <v>5454</v>
      </c>
      <c r="I3206" s="160" t="s">
        <v>3995</v>
      </c>
      <c r="J3206" t="s">
        <v>5461</v>
      </c>
      <c r="K3206">
        <v>99</v>
      </c>
      <c r="L3206" t="s">
        <v>3999</v>
      </c>
    </row>
    <row r="3207" spans="1:12">
      <c r="A3207" s="15">
        <v>30108810</v>
      </c>
      <c r="B3207" t="s">
        <v>5450</v>
      </c>
      <c r="C3207" t="s">
        <v>5722</v>
      </c>
      <c r="D3207" t="s">
        <v>6474</v>
      </c>
      <c r="E3207" t="s">
        <v>4607</v>
      </c>
      <c r="F3207" t="s">
        <v>5453</v>
      </c>
      <c r="G3207" s="160" t="s">
        <v>3997</v>
      </c>
      <c r="H3207" t="s">
        <v>5454</v>
      </c>
      <c r="I3207" s="160" t="s">
        <v>3995</v>
      </c>
      <c r="J3207" t="s">
        <v>5461</v>
      </c>
      <c r="K3207">
        <v>99</v>
      </c>
      <c r="L3207" t="s">
        <v>3999</v>
      </c>
    </row>
    <row r="3208" spans="1:12">
      <c r="A3208" s="15">
        <v>30108811</v>
      </c>
      <c r="B3208" t="s">
        <v>5450</v>
      </c>
      <c r="C3208" t="s">
        <v>5722</v>
      </c>
      <c r="D3208" t="s">
        <v>6474</v>
      </c>
      <c r="E3208" t="s">
        <v>6349</v>
      </c>
      <c r="F3208" t="s">
        <v>5453</v>
      </c>
      <c r="G3208" s="160" t="s">
        <v>3997</v>
      </c>
      <c r="H3208" t="s">
        <v>5454</v>
      </c>
      <c r="I3208" s="160" t="s">
        <v>3995</v>
      </c>
      <c r="J3208" t="s">
        <v>5461</v>
      </c>
      <c r="K3208">
        <v>99</v>
      </c>
      <c r="L3208" t="s">
        <v>3999</v>
      </c>
    </row>
    <row r="3209" spans="1:12">
      <c r="A3209" s="15">
        <v>30108812</v>
      </c>
      <c r="B3209" t="s">
        <v>5450</v>
      </c>
      <c r="C3209" t="s">
        <v>5722</v>
      </c>
      <c r="D3209" t="s">
        <v>6474</v>
      </c>
      <c r="E3209" t="s">
        <v>5875</v>
      </c>
      <c r="F3209" t="s">
        <v>5453</v>
      </c>
      <c r="G3209" s="160" t="s">
        <v>3997</v>
      </c>
      <c r="H3209" t="s">
        <v>5454</v>
      </c>
      <c r="I3209" s="160" t="s">
        <v>3995</v>
      </c>
      <c r="J3209" t="s">
        <v>5461</v>
      </c>
      <c r="K3209">
        <v>99</v>
      </c>
      <c r="L3209" t="s">
        <v>3999</v>
      </c>
    </row>
    <row r="3210" spans="1:12">
      <c r="A3210" s="15">
        <v>30108901</v>
      </c>
      <c r="B3210" t="s">
        <v>5450</v>
      </c>
      <c r="C3210" t="s">
        <v>5722</v>
      </c>
      <c r="D3210" t="s">
        <v>6477</v>
      </c>
      <c r="E3210" t="s">
        <v>4284</v>
      </c>
      <c r="F3210" t="s">
        <v>5453</v>
      </c>
      <c r="G3210" s="160" t="s">
        <v>3997</v>
      </c>
      <c r="H3210" t="s">
        <v>5454</v>
      </c>
      <c r="I3210" s="160" t="s">
        <v>3995</v>
      </c>
      <c r="J3210" t="s">
        <v>5461</v>
      </c>
      <c r="K3210">
        <v>99</v>
      </c>
      <c r="L3210" t="s">
        <v>3999</v>
      </c>
    </row>
    <row r="3211" spans="1:12">
      <c r="A3211" s="15">
        <v>30108902</v>
      </c>
      <c r="B3211" t="s">
        <v>5450</v>
      </c>
      <c r="C3211" t="s">
        <v>5722</v>
      </c>
      <c r="D3211" t="s">
        <v>6477</v>
      </c>
      <c r="E3211" t="s">
        <v>6299</v>
      </c>
      <c r="F3211" t="s">
        <v>5453</v>
      </c>
      <c r="G3211" s="160" t="s">
        <v>3997</v>
      </c>
      <c r="H3211" t="s">
        <v>5454</v>
      </c>
      <c r="I3211" s="160" t="s">
        <v>3995</v>
      </c>
      <c r="J3211" t="s">
        <v>5461</v>
      </c>
      <c r="K3211">
        <v>99</v>
      </c>
      <c r="L3211" t="s">
        <v>3999</v>
      </c>
    </row>
    <row r="3212" spans="1:12">
      <c r="A3212" s="15">
        <v>30108903</v>
      </c>
      <c r="B3212" t="s">
        <v>5450</v>
      </c>
      <c r="C3212" t="s">
        <v>5722</v>
      </c>
      <c r="D3212" t="s">
        <v>6477</v>
      </c>
      <c r="E3212" t="s">
        <v>6206</v>
      </c>
      <c r="F3212" t="s">
        <v>5453</v>
      </c>
      <c r="G3212" s="160" t="s">
        <v>3997</v>
      </c>
      <c r="H3212" t="s">
        <v>5454</v>
      </c>
      <c r="I3212" s="160" t="s">
        <v>3995</v>
      </c>
      <c r="J3212" t="s">
        <v>5461</v>
      </c>
      <c r="K3212">
        <v>99</v>
      </c>
      <c r="L3212" t="s">
        <v>3999</v>
      </c>
    </row>
    <row r="3213" spans="1:12">
      <c r="A3213" s="15">
        <v>30108904</v>
      </c>
      <c r="B3213" t="s">
        <v>5450</v>
      </c>
      <c r="C3213" t="s">
        <v>5722</v>
      </c>
      <c r="D3213" t="s">
        <v>6477</v>
      </c>
      <c r="E3213" t="s">
        <v>6203</v>
      </c>
      <c r="F3213" t="s">
        <v>5453</v>
      </c>
      <c r="G3213" s="160" t="s">
        <v>3997</v>
      </c>
      <c r="H3213" t="s">
        <v>5454</v>
      </c>
      <c r="I3213" s="160" t="s">
        <v>3995</v>
      </c>
      <c r="J3213" t="s">
        <v>5461</v>
      </c>
      <c r="K3213">
        <v>99</v>
      </c>
      <c r="L3213" t="s">
        <v>3999</v>
      </c>
    </row>
    <row r="3214" spans="1:12">
      <c r="A3214" s="15">
        <v>30108905</v>
      </c>
      <c r="B3214" t="s">
        <v>5450</v>
      </c>
      <c r="C3214" t="s">
        <v>5722</v>
      </c>
      <c r="D3214" t="s">
        <v>6477</v>
      </c>
      <c r="E3214" t="s">
        <v>6476</v>
      </c>
      <c r="F3214" t="s">
        <v>5453</v>
      </c>
      <c r="G3214" s="160" t="s">
        <v>3997</v>
      </c>
      <c r="H3214" t="s">
        <v>5454</v>
      </c>
      <c r="I3214" s="160" t="s">
        <v>3995</v>
      </c>
      <c r="J3214" t="s">
        <v>5461</v>
      </c>
      <c r="K3214">
        <v>99</v>
      </c>
      <c r="L3214" t="s">
        <v>3999</v>
      </c>
    </row>
    <row r="3215" spans="1:12">
      <c r="A3215" s="15">
        <v>30109001</v>
      </c>
      <c r="B3215" t="s">
        <v>5450</v>
      </c>
      <c r="C3215" t="s">
        <v>5722</v>
      </c>
      <c r="D3215" t="s">
        <v>6478</v>
      </c>
      <c r="E3215" t="s">
        <v>4284</v>
      </c>
      <c r="F3215" t="s">
        <v>5453</v>
      </c>
      <c r="G3215" s="160" t="s">
        <v>3997</v>
      </c>
      <c r="H3215" t="s">
        <v>5454</v>
      </c>
      <c r="I3215" s="160" t="s">
        <v>3995</v>
      </c>
      <c r="J3215" t="s">
        <v>5461</v>
      </c>
      <c r="K3215">
        <v>99</v>
      </c>
      <c r="L3215" t="s">
        <v>3999</v>
      </c>
    </row>
    <row r="3216" spans="1:12">
      <c r="A3216" s="15">
        <v>30109002</v>
      </c>
      <c r="B3216" t="s">
        <v>5450</v>
      </c>
      <c r="C3216" t="s">
        <v>5722</v>
      </c>
      <c r="D3216" t="s">
        <v>6478</v>
      </c>
      <c r="E3216" t="s">
        <v>6298</v>
      </c>
      <c r="F3216" t="s">
        <v>5453</v>
      </c>
      <c r="G3216" s="160" t="s">
        <v>3997</v>
      </c>
      <c r="H3216" t="s">
        <v>5454</v>
      </c>
      <c r="I3216" s="160" t="s">
        <v>3995</v>
      </c>
      <c r="J3216" t="s">
        <v>5461</v>
      </c>
      <c r="K3216">
        <v>99</v>
      </c>
      <c r="L3216" t="s">
        <v>3999</v>
      </c>
    </row>
    <row r="3217" spans="1:12">
      <c r="A3217" s="15">
        <v>30109003</v>
      </c>
      <c r="B3217" t="s">
        <v>5450</v>
      </c>
      <c r="C3217" t="s">
        <v>5722</v>
      </c>
      <c r="D3217" t="s">
        <v>6478</v>
      </c>
      <c r="E3217" t="s">
        <v>6206</v>
      </c>
      <c r="F3217" t="s">
        <v>5453</v>
      </c>
      <c r="G3217" s="160" t="s">
        <v>3997</v>
      </c>
      <c r="H3217" t="s">
        <v>5454</v>
      </c>
      <c r="I3217" s="160" t="s">
        <v>3995</v>
      </c>
      <c r="J3217" t="s">
        <v>5461</v>
      </c>
      <c r="K3217">
        <v>99</v>
      </c>
      <c r="L3217" t="s">
        <v>3999</v>
      </c>
    </row>
    <row r="3218" spans="1:12">
      <c r="A3218" s="15">
        <v>30109004</v>
      </c>
      <c r="B3218" t="s">
        <v>5450</v>
      </c>
      <c r="C3218" t="s">
        <v>5722</v>
      </c>
      <c r="D3218" t="s">
        <v>6478</v>
      </c>
      <c r="E3218" t="s">
        <v>6479</v>
      </c>
      <c r="F3218" t="s">
        <v>5453</v>
      </c>
      <c r="G3218" s="160" t="s">
        <v>3997</v>
      </c>
      <c r="H3218" t="s">
        <v>5454</v>
      </c>
      <c r="I3218" s="160" t="s">
        <v>3995</v>
      </c>
      <c r="J3218" t="s">
        <v>5461</v>
      </c>
      <c r="K3218">
        <v>99</v>
      </c>
      <c r="L3218" t="s">
        <v>3999</v>
      </c>
    </row>
    <row r="3219" spans="1:12">
      <c r="A3219" s="15">
        <v>30109005</v>
      </c>
      <c r="B3219" t="s">
        <v>5450</v>
      </c>
      <c r="C3219" t="s">
        <v>5722</v>
      </c>
      <c r="D3219" t="s">
        <v>6478</v>
      </c>
      <c r="E3219" t="s">
        <v>6476</v>
      </c>
      <c r="F3219" t="s">
        <v>5453</v>
      </c>
      <c r="G3219" s="160" t="s">
        <v>3997</v>
      </c>
      <c r="H3219" t="s">
        <v>5454</v>
      </c>
      <c r="I3219" s="160" t="s">
        <v>3995</v>
      </c>
      <c r="J3219" t="s">
        <v>5461</v>
      </c>
      <c r="K3219">
        <v>99</v>
      </c>
      <c r="L3219" t="s">
        <v>3999</v>
      </c>
    </row>
    <row r="3220" spans="1:12">
      <c r="A3220" s="15">
        <v>30109006</v>
      </c>
      <c r="B3220" t="s">
        <v>5450</v>
      </c>
      <c r="C3220" t="s">
        <v>5722</v>
      </c>
      <c r="D3220" t="s">
        <v>6478</v>
      </c>
      <c r="E3220" t="s">
        <v>5834</v>
      </c>
      <c r="F3220" t="s">
        <v>5453</v>
      </c>
      <c r="G3220" s="160" t="s">
        <v>3997</v>
      </c>
      <c r="H3220" t="s">
        <v>5454</v>
      </c>
      <c r="I3220" s="160" t="s">
        <v>3995</v>
      </c>
      <c r="J3220" t="s">
        <v>5461</v>
      </c>
      <c r="K3220">
        <v>99</v>
      </c>
      <c r="L3220" t="s">
        <v>3999</v>
      </c>
    </row>
    <row r="3221" spans="1:12">
      <c r="A3221" s="15">
        <v>30109007</v>
      </c>
      <c r="B3221" t="s">
        <v>5450</v>
      </c>
      <c r="C3221" t="s">
        <v>5722</v>
      </c>
      <c r="D3221" t="s">
        <v>6478</v>
      </c>
      <c r="E3221" t="s">
        <v>6203</v>
      </c>
      <c r="F3221" t="s">
        <v>5453</v>
      </c>
      <c r="G3221" s="160" t="s">
        <v>3997</v>
      </c>
      <c r="H3221" t="s">
        <v>5454</v>
      </c>
      <c r="I3221" s="160" t="s">
        <v>3995</v>
      </c>
      <c r="J3221" t="s">
        <v>5461</v>
      </c>
      <c r="K3221">
        <v>99</v>
      </c>
      <c r="L3221" t="s">
        <v>3999</v>
      </c>
    </row>
    <row r="3222" spans="1:12">
      <c r="A3222" s="15">
        <v>30109008</v>
      </c>
      <c r="B3222" t="s">
        <v>5450</v>
      </c>
      <c r="C3222" t="s">
        <v>5722</v>
      </c>
      <c r="D3222" t="s">
        <v>6478</v>
      </c>
      <c r="E3222" t="s">
        <v>4382</v>
      </c>
      <c r="F3222" t="s">
        <v>5453</v>
      </c>
      <c r="G3222" s="160" t="s">
        <v>3997</v>
      </c>
      <c r="H3222" t="s">
        <v>5454</v>
      </c>
      <c r="I3222" s="160" t="s">
        <v>3995</v>
      </c>
      <c r="J3222" t="s">
        <v>5461</v>
      </c>
      <c r="K3222">
        <v>99</v>
      </c>
      <c r="L3222" t="s">
        <v>3999</v>
      </c>
    </row>
    <row r="3223" spans="1:12">
      <c r="A3223" s="15">
        <v>30109009</v>
      </c>
      <c r="B3223" t="s">
        <v>5450</v>
      </c>
      <c r="C3223" t="s">
        <v>5722</v>
      </c>
      <c r="D3223" t="s">
        <v>6478</v>
      </c>
      <c r="E3223" t="s">
        <v>4607</v>
      </c>
      <c r="F3223" t="s">
        <v>5453</v>
      </c>
      <c r="G3223" s="160" t="s">
        <v>3997</v>
      </c>
      <c r="H3223" t="s">
        <v>5454</v>
      </c>
      <c r="I3223" s="160" t="s">
        <v>3995</v>
      </c>
      <c r="J3223" t="s">
        <v>5461</v>
      </c>
      <c r="K3223">
        <v>99</v>
      </c>
      <c r="L3223" t="s">
        <v>3999</v>
      </c>
    </row>
    <row r="3224" spans="1:12">
      <c r="A3224" s="15">
        <v>30109010</v>
      </c>
      <c r="B3224" t="s">
        <v>5450</v>
      </c>
      <c r="C3224" t="s">
        <v>5722</v>
      </c>
      <c r="D3224" t="s">
        <v>6478</v>
      </c>
      <c r="E3224" t="s">
        <v>6349</v>
      </c>
      <c r="F3224" t="s">
        <v>5453</v>
      </c>
      <c r="G3224" s="160" t="s">
        <v>3997</v>
      </c>
      <c r="H3224" t="s">
        <v>5454</v>
      </c>
      <c r="I3224" s="160" t="s">
        <v>3995</v>
      </c>
      <c r="J3224" t="s">
        <v>5461</v>
      </c>
      <c r="K3224">
        <v>99</v>
      </c>
      <c r="L3224" t="s">
        <v>3999</v>
      </c>
    </row>
    <row r="3225" spans="1:12">
      <c r="A3225" s="15">
        <v>30109011</v>
      </c>
      <c r="B3225" t="s">
        <v>5450</v>
      </c>
      <c r="C3225" t="s">
        <v>5722</v>
      </c>
      <c r="D3225" t="s">
        <v>6478</v>
      </c>
      <c r="E3225" t="s">
        <v>5875</v>
      </c>
      <c r="F3225" t="s">
        <v>5453</v>
      </c>
      <c r="G3225" s="160" t="s">
        <v>3997</v>
      </c>
      <c r="H3225" t="s">
        <v>5454</v>
      </c>
      <c r="I3225" s="160" t="s">
        <v>3995</v>
      </c>
      <c r="J3225" t="s">
        <v>5461</v>
      </c>
      <c r="K3225">
        <v>99</v>
      </c>
      <c r="L3225" t="s">
        <v>3999</v>
      </c>
    </row>
    <row r="3226" spans="1:12">
      <c r="A3226" s="15">
        <v>30109101</v>
      </c>
      <c r="B3226" t="s">
        <v>5450</v>
      </c>
      <c r="C3226" t="s">
        <v>5722</v>
      </c>
      <c r="D3226" t="s">
        <v>6480</v>
      </c>
      <c r="E3226" t="s">
        <v>6481</v>
      </c>
      <c r="F3226" t="s">
        <v>5453</v>
      </c>
      <c r="G3226" s="160" t="s">
        <v>3997</v>
      </c>
      <c r="H3226" t="s">
        <v>5454</v>
      </c>
      <c r="I3226" s="160" t="s">
        <v>4007</v>
      </c>
      <c r="J3226" t="s">
        <v>5455</v>
      </c>
      <c r="K3226" s="160" t="s">
        <v>4198</v>
      </c>
      <c r="L3226" t="s">
        <v>5728</v>
      </c>
    </row>
    <row r="3227" spans="1:12">
      <c r="A3227" s="15">
        <v>30109105</v>
      </c>
      <c r="B3227" t="s">
        <v>5450</v>
      </c>
      <c r="C3227" t="s">
        <v>5722</v>
      </c>
      <c r="D3227" t="s">
        <v>6480</v>
      </c>
      <c r="E3227" t="s">
        <v>4061</v>
      </c>
      <c r="F3227" t="s">
        <v>5453</v>
      </c>
      <c r="G3227" s="160" t="s">
        <v>3997</v>
      </c>
      <c r="H3227" t="s">
        <v>5454</v>
      </c>
      <c r="I3227" s="160" t="s">
        <v>4007</v>
      </c>
      <c r="J3227" t="s">
        <v>5455</v>
      </c>
      <c r="K3227">
        <v>99</v>
      </c>
      <c r="L3227" t="s">
        <v>3999</v>
      </c>
    </row>
    <row r="3228" spans="1:12">
      <c r="A3228" s="15">
        <v>30109110</v>
      </c>
      <c r="B3228" t="s">
        <v>5450</v>
      </c>
      <c r="C3228" t="s">
        <v>5722</v>
      </c>
      <c r="D3228" t="s">
        <v>6480</v>
      </c>
      <c r="E3228" t="s">
        <v>4134</v>
      </c>
      <c r="F3228" t="s">
        <v>5453</v>
      </c>
      <c r="G3228" s="160" t="s">
        <v>3997</v>
      </c>
      <c r="H3228" t="s">
        <v>5454</v>
      </c>
      <c r="I3228" s="160" t="s">
        <v>4007</v>
      </c>
      <c r="J3228" t="s">
        <v>5455</v>
      </c>
      <c r="K3228">
        <v>99</v>
      </c>
      <c r="L3228" t="s">
        <v>3999</v>
      </c>
    </row>
    <row r="3229" spans="1:12">
      <c r="A3229" s="15">
        <v>30109151</v>
      </c>
      <c r="B3229" t="s">
        <v>5450</v>
      </c>
      <c r="C3229" t="s">
        <v>5722</v>
      </c>
      <c r="D3229" t="s">
        <v>6480</v>
      </c>
      <c r="E3229" t="s">
        <v>6482</v>
      </c>
      <c r="F3229" t="s">
        <v>5453</v>
      </c>
      <c r="G3229" s="160" t="s">
        <v>3997</v>
      </c>
      <c r="H3229" t="s">
        <v>5454</v>
      </c>
      <c r="I3229" s="160" t="s">
        <v>4007</v>
      </c>
      <c r="J3229" t="s">
        <v>5455</v>
      </c>
      <c r="K3229" s="160" t="s">
        <v>4198</v>
      </c>
      <c r="L3229" t="s">
        <v>5728</v>
      </c>
    </row>
    <row r="3230" spans="1:12">
      <c r="A3230" s="15">
        <v>30109152</v>
      </c>
      <c r="B3230" t="s">
        <v>5450</v>
      </c>
      <c r="C3230" t="s">
        <v>5722</v>
      </c>
      <c r="D3230" t="s">
        <v>6480</v>
      </c>
      <c r="E3230" t="s">
        <v>6483</v>
      </c>
      <c r="F3230" t="s">
        <v>5453</v>
      </c>
      <c r="G3230" s="160" t="s">
        <v>3997</v>
      </c>
      <c r="H3230" t="s">
        <v>5454</v>
      </c>
      <c r="I3230" s="160" t="s">
        <v>4007</v>
      </c>
      <c r="J3230" t="s">
        <v>5455</v>
      </c>
      <c r="K3230" s="160" t="s">
        <v>4198</v>
      </c>
      <c r="L3230" t="s">
        <v>5728</v>
      </c>
    </row>
    <row r="3231" spans="1:12">
      <c r="A3231" s="15">
        <v>30109153</v>
      </c>
      <c r="B3231" t="s">
        <v>5450</v>
      </c>
      <c r="C3231" t="s">
        <v>5722</v>
      </c>
      <c r="D3231" t="s">
        <v>6480</v>
      </c>
      <c r="E3231" t="s">
        <v>6484</v>
      </c>
      <c r="F3231" t="s">
        <v>5453</v>
      </c>
      <c r="G3231" s="160" t="s">
        <v>3997</v>
      </c>
      <c r="H3231" t="s">
        <v>5454</v>
      </c>
      <c r="I3231" s="160" t="s">
        <v>4007</v>
      </c>
      <c r="J3231" t="s">
        <v>5455</v>
      </c>
      <c r="K3231" s="160" t="s">
        <v>4076</v>
      </c>
      <c r="L3231" t="s">
        <v>5980</v>
      </c>
    </row>
    <row r="3232" spans="1:12">
      <c r="A3232" s="15">
        <v>30109154</v>
      </c>
      <c r="B3232" t="s">
        <v>5450</v>
      </c>
      <c r="C3232" t="s">
        <v>5722</v>
      </c>
      <c r="D3232" t="s">
        <v>6480</v>
      </c>
      <c r="E3232" t="s">
        <v>6485</v>
      </c>
      <c r="F3232" t="s">
        <v>5453</v>
      </c>
      <c r="G3232" s="160" t="s">
        <v>3997</v>
      </c>
      <c r="H3232" t="s">
        <v>5454</v>
      </c>
      <c r="I3232" s="160" t="s">
        <v>4007</v>
      </c>
      <c r="J3232" t="s">
        <v>5455</v>
      </c>
      <c r="K3232" s="160" t="s">
        <v>4076</v>
      </c>
      <c r="L3232" t="s">
        <v>5980</v>
      </c>
    </row>
    <row r="3233" spans="1:12">
      <c r="A3233" s="15">
        <v>30109180</v>
      </c>
      <c r="B3233" t="s">
        <v>5450</v>
      </c>
      <c r="C3233" t="s">
        <v>5722</v>
      </c>
      <c r="D3233" t="s">
        <v>6480</v>
      </c>
      <c r="E3233" t="s">
        <v>6486</v>
      </c>
      <c r="F3233" t="s">
        <v>5453</v>
      </c>
      <c r="G3233" s="160" t="s">
        <v>3997</v>
      </c>
      <c r="H3233" t="s">
        <v>5454</v>
      </c>
      <c r="I3233" s="160" t="s">
        <v>4007</v>
      </c>
      <c r="J3233" t="s">
        <v>5455</v>
      </c>
      <c r="K3233">
        <v>10</v>
      </c>
      <c r="L3233" t="s">
        <v>5466</v>
      </c>
    </row>
    <row r="3234" spans="1:12">
      <c r="A3234" s="15">
        <v>30109199</v>
      </c>
      <c r="B3234" t="s">
        <v>5450</v>
      </c>
      <c r="C3234" t="s">
        <v>5722</v>
      </c>
      <c r="D3234" t="s">
        <v>6480</v>
      </c>
      <c r="E3234" t="s">
        <v>6487</v>
      </c>
      <c r="F3234" t="s">
        <v>5453</v>
      </c>
      <c r="G3234" s="160" t="s">
        <v>3997</v>
      </c>
      <c r="H3234" t="s">
        <v>5454</v>
      </c>
      <c r="I3234" s="160" t="s">
        <v>4007</v>
      </c>
      <c r="J3234" t="s">
        <v>5455</v>
      </c>
      <c r="K3234" s="160" t="s">
        <v>4198</v>
      </c>
      <c r="L3234" t="s">
        <v>5728</v>
      </c>
    </row>
    <row r="3235" spans="1:12">
      <c r="A3235" s="15">
        <v>30110002</v>
      </c>
      <c r="B3235" t="s">
        <v>5450</v>
      </c>
      <c r="C3235" t="s">
        <v>5722</v>
      </c>
      <c r="D3235" t="s">
        <v>5105</v>
      </c>
      <c r="E3235" t="s">
        <v>6488</v>
      </c>
      <c r="F3235" t="s">
        <v>5453</v>
      </c>
      <c r="G3235" s="160" t="s">
        <v>3997</v>
      </c>
      <c r="H3235" t="s">
        <v>5454</v>
      </c>
      <c r="I3235" s="160" t="s">
        <v>4007</v>
      </c>
      <c r="J3235" t="s">
        <v>5455</v>
      </c>
      <c r="K3235" s="160" t="s">
        <v>4198</v>
      </c>
      <c r="L3235" t="s">
        <v>5728</v>
      </c>
    </row>
    <row r="3236" spans="1:12">
      <c r="A3236" s="15">
        <v>30110003</v>
      </c>
      <c r="B3236" t="s">
        <v>5450</v>
      </c>
      <c r="C3236" t="s">
        <v>5722</v>
      </c>
      <c r="D3236" t="s">
        <v>5105</v>
      </c>
      <c r="E3236" t="s">
        <v>6489</v>
      </c>
      <c r="F3236" t="s">
        <v>5453</v>
      </c>
      <c r="G3236" s="160" t="s">
        <v>3997</v>
      </c>
      <c r="H3236" t="s">
        <v>5454</v>
      </c>
      <c r="I3236" s="160" t="s">
        <v>4007</v>
      </c>
      <c r="J3236" t="s">
        <v>5455</v>
      </c>
      <c r="K3236">
        <v>99</v>
      </c>
      <c r="L3236" t="s">
        <v>3999</v>
      </c>
    </row>
    <row r="3237" spans="1:12">
      <c r="A3237" s="15">
        <v>30110004</v>
      </c>
      <c r="B3237" t="s">
        <v>5450</v>
      </c>
      <c r="C3237" t="s">
        <v>5722</v>
      </c>
      <c r="D3237" t="s">
        <v>5105</v>
      </c>
      <c r="E3237" t="s">
        <v>5757</v>
      </c>
      <c r="F3237" t="s">
        <v>5453</v>
      </c>
      <c r="G3237" s="160" t="s">
        <v>3997</v>
      </c>
      <c r="H3237" t="s">
        <v>5454</v>
      </c>
      <c r="I3237" s="160" t="s">
        <v>4007</v>
      </c>
      <c r="J3237" t="s">
        <v>5455</v>
      </c>
      <c r="K3237">
        <v>99</v>
      </c>
      <c r="L3237" t="s">
        <v>3999</v>
      </c>
    </row>
    <row r="3238" spans="1:12">
      <c r="A3238" s="15">
        <v>30110005</v>
      </c>
      <c r="B3238" t="s">
        <v>5450</v>
      </c>
      <c r="C3238" t="s">
        <v>5722</v>
      </c>
      <c r="D3238" t="s">
        <v>5105</v>
      </c>
      <c r="E3238" t="s">
        <v>6490</v>
      </c>
      <c r="F3238" t="s">
        <v>5453</v>
      </c>
      <c r="G3238" s="160" t="s">
        <v>3997</v>
      </c>
      <c r="H3238" t="s">
        <v>5454</v>
      </c>
      <c r="I3238" s="160" t="s">
        <v>4007</v>
      </c>
      <c r="J3238" t="s">
        <v>5455</v>
      </c>
      <c r="K3238">
        <v>99</v>
      </c>
      <c r="L3238" t="s">
        <v>3999</v>
      </c>
    </row>
    <row r="3239" spans="1:12">
      <c r="A3239" s="15">
        <v>30110080</v>
      </c>
      <c r="B3239" t="s">
        <v>5450</v>
      </c>
      <c r="C3239" t="s">
        <v>5722</v>
      </c>
      <c r="D3239" t="s">
        <v>5105</v>
      </c>
      <c r="E3239" t="s">
        <v>4079</v>
      </c>
      <c r="F3239" t="s">
        <v>5453</v>
      </c>
      <c r="G3239" s="160" t="s">
        <v>3997</v>
      </c>
      <c r="H3239" t="s">
        <v>5454</v>
      </c>
      <c r="I3239" s="160" t="s">
        <v>4007</v>
      </c>
      <c r="J3239" t="s">
        <v>5455</v>
      </c>
      <c r="K3239">
        <v>10</v>
      </c>
      <c r="L3239" t="s">
        <v>5466</v>
      </c>
    </row>
    <row r="3240" spans="1:12">
      <c r="A3240" s="15">
        <v>30110099</v>
      </c>
      <c r="B3240" t="s">
        <v>5450</v>
      </c>
      <c r="C3240" t="s">
        <v>5722</v>
      </c>
      <c r="D3240" t="s">
        <v>5105</v>
      </c>
      <c r="E3240" t="s">
        <v>4020</v>
      </c>
      <c r="F3240" t="s">
        <v>5453</v>
      </c>
      <c r="G3240" s="160" t="s">
        <v>3997</v>
      </c>
      <c r="H3240" t="s">
        <v>5454</v>
      </c>
      <c r="I3240" s="160" t="s">
        <v>4007</v>
      </c>
      <c r="J3240" t="s">
        <v>5455</v>
      </c>
      <c r="K3240" s="160" t="s">
        <v>4198</v>
      </c>
      <c r="L3240" t="s">
        <v>5728</v>
      </c>
    </row>
    <row r="3241" spans="1:12">
      <c r="A3241" s="15">
        <v>30111103</v>
      </c>
      <c r="B3241" t="s">
        <v>5450</v>
      </c>
      <c r="C3241" t="s">
        <v>5722</v>
      </c>
      <c r="D3241" t="s">
        <v>6491</v>
      </c>
      <c r="E3241" t="s">
        <v>6492</v>
      </c>
      <c r="F3241" t="s">
        <v>5453</v>
      </c>
      <c r="G3241" s="160" t="s">
        <v>3997</v>
      </c>
      <c r="H3241" t="s">
        <v>5454</v>
      </c>
      <c r="I3241" s="160" t="s">
        <v>4076</v>
      </c>
      <c r="J3241" t="s">
        <v>5743</v>
      </c>
      <c r="K3241">
        <v>99</v>
      </c>
      <c r="L3241" t="s">
        <v>3999</v>
      </c>
    </row>
    <row r="3242" spans="1:12">
      <c r="A3242" s="15">
        <v>30111199</v>
      </c>
      <c r="B3242" t="s">
        <v>5450</v>
      </c>
      <c r="C3242" t="s">
        <v>5722</v>
      </c>
      <c r="D3242" t="s">
        <v>6491</v>
      </c>
      <c r="E3242" t="s">
        <v>6493</v>
      </c>
      <c r="F3242" t="s">
        <v>5453</v>
      </c>
      <c r="G3242" s="160" t="s">
        <v>3997</v>
      </c>
      <c r="H3242" t="s">
        <v>5454</v>
      </c>
      <c r="I3242" s="160" t="s">
        <v>4076</v>
      </c>
      <c r="J3242" t="s">
        <v>5743</v>
      </c>
      <c r="K3242">
        <v>99</v>
      </c>
      <c r="L3242" t="s">
        <v>3999</v>
      </c>
    </row>
    <row r="3243" spans="1:12">
      <c r="A3243" s="15">
        <v>30111201</v>
      </c>
      <c r="B3243" t="s">
        <v>5450</v>
      </c>
      <c r="C3243" t="s">
        <v>5722</v>
      </c>
      <c r="D3243" t="s">
        <v>6494</v>
      </c>
      <c r="E3243" t="s">
        <v>3818</v>
      </c>
      <c r="F3243" t="s">
        <v>5453</v>
      </c>
      <c r="G3243" s="160" t="s">
        <v>3997</v>
      </c>
      <c r="H3243" t="s">
        <v>5454</v>
      </c>
      <c r="I3243" s="160" t="s">
        <v>4009</v>
      </c>
      <c r="J3243" t="s">
        <v>5457</v>
      </c>
      <c r="K3243">
        <v>99</v>
      </c>
      <c r="L3243" t="s">
        <v>3999</v>
      </c>
    </row>
    <row r="3244" spans="1:12">
      <c r="A3244" s="15">
        <v>30111202</v>
      </c>
      <c r="B3244" t="s">
        <v>5450</v>
      </c>
      <c r="C3244" t="s">
        <v>5722</v>
      </c>
      <c r="D3244" t="s">
        <v>6494</v>
      </c>
      <c r="E3244" t="s">
        <v>3803</v>
      </c>
      <c r="F3244" t="s">
        <v>5453</v>
      </c>
      <c r="G3244" s="160" t="s">
        <v>3997</v>
      </c>
      <c r="H3244" t="s">
        <v>5454</v>
      </c>
      <c r="I3244" s="160" t="s">
        <v>4009</v>
      </c>
      <c r="J3244" t="s">
        <v>5457</v>
      </c>
      <c r="K3244">
        <v>99</v>
      </c>
      <c r="L3244" t="s">
        <v>3999</v>
      </c>
    </row>
    <row r="3245" spans="1:12">
      <c r="A3245" s="15">
        <v>30111299</v>
      </c>
      <c r="B3245" t="s">
        <v>5450</v>
      </c>
      <c r="C3245" t="s">
        <v>5722</v>
      </c>
      <c r="D3245" t="s">
        <v>6494</v>
      </c>
      <c r="E3245" t="s">
        <v>4020</v>
      </c>
      <c r="F3245" t="s">
        <v>5453</v>
      </c>
      <c r="G3245" s="160" t="s">
        <v>3997</v>
      </c>
      <c r="H3245" t="s">
        <v>5454</v>
      </c>
      <c r="I3245" s="160" t="s">
        <v>4009</v>
      </c>
      <c r="J3245" t="s">
        <v>5457</v>
      </c>
      <c r="K3245">
        <v>99</v>
      </c>
      <c r="L3245" t="s">
        <v>3999</v>
      </c>
    </row>
    <row r="3246" spans="1:12">
      <c r="A3246" s="15">
        <v>30111301</v>
      </c>
      <c r="B3246" t="s">
        <v>5450</v>
      </c>
      <c r="C3246" t="s">
        <v>5722</v>
      </c>
      <c r="D3246" t="s">
        <v>6495</v>
      </c>
      <c r="E3246" t="s">
        <v>4607</v>
      </c>
      <c r="F3246" t="s">
        <v>5453</v>
      </c>
      <c r="G3246" s="160" t="s">
        <v>3997</v>
      </c>
      <c r="H3246" t="s">
        <v>5454</v>
      </c>
      <c r="I3246" s="160" t="s">
        <v>4009</v>
      </c>
      <c r="J3246" t="s">
        <v>5457</v>
      </c>
      <c r="K3246">
        <v>99</v>
      </c>
      <c r="L3246" t="s">
        <v>3999</v>
      </c>
    </row>
    <row r="3247" spans="1:12">
      <c r="A3247" s="15">
        <v>30111401</v>
      </c>
      <c r="B3247" t="s">
        <v>5450</v>
      </c>
      <c r="C3247" t="s">
        <v>5722</v>
      </c>
      <c r="D3247" t="s">
        <v>6496</v>
      </c>
      <c r="E3247" t="s">
        <v>4607</v>
      </c>
      <c r="F3247" t="s">
        <v>5453</v>
      </c>
      <c r="G3247" s="160" t="s">
        <v>3997</v>
      </c>
      <c r="H3247" t="s">
        <v>5454</v>
      </c>
      <c r="I3247" s="160" t="s">
        <v>4009</v>
      </c>
      <c r="J3247" t="s">
        <v>5457</v>
      </c>
      <c r="K3247">
        <v>99</v>
      </c>
      <c r="L3247" t="s">
        <v>3999</v>
      </c>
    </row>
    <row r="3248" spans="1:12">
      <c r="A3248" s="15">
        <v>30111501</v>
      </c>
      <c r="B3248" t="s">
        <v>5450</v>
      </c>
      <c r="C3248" t="s">
        <v>5722</v>
      </c>
      <c r="D3248" t="s">
        <v>6497</v>
      </c>
      <c r="E3248" t="s">
        <v>6498</v>
      </c>
      <c r="F3248" t="s">
        <v>4073</v>
      </c>
      <c r="G3248" s="160" t="s">
        <v>4074</v>
      </c>
      <c r="H3248" t="s">
        <v>4075</v>
      </c>
      <c r="I3248" s="160" t="s">
        <v>4074</v>
      </c>
      <c r="J3248" t="s">
        <v>5776</v>
      </c>
      <c r="K3248">
        <v>99</v>
      </c>
      <c r="L3248" t="s">
        <v>3999</v>
      </c>
    </row>
    <row r="3249" spans="1:12">
      <c r="A3249" s="15">
        <v>30111502</v>
      </c>
      <c r="B3249" t="s">
        <v>5450</v>
      </c>
      <c r="C3249" t="s">
        <v>5722</v>
      </c>
      <c r="D3249" t="s">
        <v>6497</v>
      </c>
      <c r="E3249" t="s">
        <v>6499</v>
      </c>
      <c r="F3249" t="s">
        <v>5453</v>
      </c>
      <c r="G3249" s="160" t="s">
        <v>3997</v>
      </c>
      <c r="H3249" t="s">
        <v>5454</v>
      </c>
      <c r="I3249" s="160" t="s">
        <v>4076</v>
      </c>
      <c r="J3249" t="s">
        <v>5743</v>
      </c>
      <c r="K3249">
        <v>99</v>
      </c>
      <c r="L3249" t="s">
        <v>3999</v>
      </c>
    </row>
    <row r="3250" spans="1:12">
      <c r="A3250" s="15">
        <v>30111503</v>
      </c>
      <c r="B3250" t="s">
        <v>5450</v>
      </c>
      <c r="C3250" t="s">
        <v>5722</v>
      </c>
      <c r="D3250" t="s">
        <v>6497</v>
      </c>
      <c r="E3250" t="s">
        <v>6500</v>
      </c>
      <c r="F3250" t="s">
        <v>4073</v>
      </c>
      <c r="G3250" s="160" t="s">
        <v>3997</v>
      </c>
      <c r="H3250" t="s">
        <v>5454</v>
      </c>
      <c r="I3250" s="160" t="s">
        <v>4076</v>
      </c>
      <c r="J3250" t="s">
        <v>5743</v>
      </c>
      <c r="K3250">
        <v>99</v>
      </c>
      <c r="L3250" t="s">
        <v>3999</v>
      </c>
    </row>
    <row r="3251" spans="1:12">
      <c r="A3251" s="15">
        <v>30111504</v>
      </c>
      <c r="B3251" t="s">
        <v>5450</v>
      </c>
      <c r="C3251" t="s">
        <v>5722</v>
      </c>
      <c r="D3251" t="s">
        <v>6497</v>
      </c>
      <c r="E3251" t="s">
        <v>6501</v>
      </c>
      <c r="F3251" t="s">
        <v>4073</v>
      </c>
      <c r="G3251" s="160" t="s">
        <v>3997</v>
      </c>
      <c r="H3251" t="s">
        <v>5454</v>
      </c>
      <c r="I3251" s="160" t="s">
        <v>4076</v>
      </c>
      <c r="J3251" t="s">
        <v>5743</v>
      </c>
      <c r="K3251">
        <v>99</v>
      </c>
      <c r="L3251" t="s">
        <v>3999</v>
      </c>
    </row>
    <row r="3252" spans="1:12">
      <c r="A3252" s="15">
        <v>30111505</v>
      </c>
      <c r="B3252" t="s">
        <v>5450</v>
      </c>
      <c r="C3252" t="s">
        <v>5722</v>
      </c>
      <c r="D3252" t="s">
        <v>6497</v>
      </c>
      <c r="E3252" t="s">
        <v>3951</v>
      </c>
      <c r="F3252" t="s">
        <v>4073</v>
      </c>
      <c r="G3252" s="160" t="s">
        <v>3997</v>
      </c>
      <c r="H3252" t="s">
        <v>5454</v>
      </c>
      <c r="I3252" s="160" t="s">
        <v>4076</v>
      </c>
      <c r="J3252" t="s">
        <v>5743</v>
      </c>
      <c r="K3252">
        <v>99</v>
      </c>
      <c r="L3252" t="s">
        <v>3999</v>
      </c>
    </row>
    <row r="3253" spans="1:12">
      <c r="A3253" s="15">
        <v>30111506</v>
      </c>
      <c r="B3253" t="s">
        <v>5450</v>
      </c>
      <c r="C3253" t="s">
        <v>5722</v>
      </c>
      <c r="D3253" t="s">
        <v>6497</v>
      </c>
      <c r="E3253" t="s">
        <v>6502</v>
      </c>
      <c r="F3253" t="s">
        <v>5453</v>
      </c>
      <c r="G3253" s="160" t="s">
        <v>3997</v>
      </c>
      <c r="H3253" t="s">
        <v>5454</v>
      </c>
      <c r="I3253" s="160" t="s">
        <v>3997</v>
      </c>
      <c r="J3253" t="s">
        <v>5736</v>
      </c>
      <c r="K3253">
        <v>99</v>
      </c>
      <c r="L3253" t="s">
        <v>3999</v>
      </c>
    </row>
    <row r="3254" spans="1:12">
      <c r="A3254" s="15">
        <v>30111507</v>
      </c>
      <c r="B3254" t="s">
        <v>5450</v>
      </c>
      <c r="C3254" t="s">
        <v>5722</v>
      </c>
      <c r="D3254" t="s">
        <v>6497</v>
      </c>
      <c r="E3254" t="s">
        <v>6503</v>
      </c>
      <c r="F3254" t="s">
        <v>4073</v>
      </c>
      <c r="G3254" s="160" t="s">
        <v>4074</v>
      </c>
      <c r="H3254" t="s">
        <v>4075</v>
      </c>
      <c r="I3254" s="160" t="s">
        <v>4074</v>
      </c>
      <c r="J3254" t="s">
        <v>5776</v>
      </c>
      <c r="K3254">
        <v>99</v>
      </c>
      <c r="L3254" t="s">
        <v>3999</v>
      </c>
    </row>
    <row r="3255" spans="1:12">
      <c r="A3255" s="15">
        <v>30111508</v>
      </c>
      <c r="B3255" t="s">
        <v>5450</v>
      </c>
      <c r="C3255" t="s">
        <v>5722</v>
      </c>
      <c r="D3255" t="s">
        <v>6497</v>
      </c>
      <c r="E3255" t="s">
        <v>6504</v>
      </c>
      <c r="F3255" t="s">
        <v>5453</v>
      </c>
      <c r="G3255" s="160" t="s">
        <v>3997</v>
      </c>
      <c r="H3255" t="s">
        <v>5454</v>
      </c>
      <c r="I3255" s="160" t="s">
        <v>4076</v>
      </c>
      <c r="J3255" t="s">
        <v>5743</v>
      </c>
      <c r="K3255">
        <v>99</v>
      </c>
      <c r="L3255" t="s">
        <v>3999</v>
      </c>
    </row>
    <row r="3256" spans="1:12">
      <c r="A3256" s="15">
        <v>30111509</v>
      </c>
      <c r="B3256" t="s">
        <v>5450</v>
      </c>
      <c r="C3256" t="s">
        <v>5722</v>
      </c>
      <c r="D3256" t="s">
        <v>6497</v>
      </c>
      <c r="E3256" t="s">
        <v>6505</v>
      </c>
      <c r="F3256" t="s">
        <v>4073</v>
      </c>
      <c r="G3256" s="160" t="s">
        <v>4074</v>
      </c>
      <c r="H3256" t="s">
        <v>4075</v>
      </c>
      <c r="I3256" s="160" t="s">
        <v>4074</v>
      </c>
      <c r="J3256" t="s">
        <v>5776</v>
      </c>
      <c r="K3256">
        <v>99</v>
      </c>
      <c r="L3256" t="s">
        <v>3999</v>
      </c>
    </row>
    <row r="3257" spans="1:12">
      <c r="A3257" s="15">
        <v>30112001</v>
      </c>
      <c r="B3257" t="s">
        <v>5450</v>
      </c>
      <c r="C3257" t="s">
        <v>5722</v>
      </c>
      <c r="D3257" t="s">
        <v>6506</v>
      </c>
      <c r="E3257" t="s">
        <v>6507</v>
      </c>
      <c r="F3257" t="s">
        <v>5453</v>
      </c>
      <c r="G3257" s="160" t="s">
        <v>3997</v>
      </c>
      <c r="H3257" t="s">
        <v>5454</v>
      </c>
      <c r="I3257" s="160" t="s">
        <v>4007</v>
      </c>
      <c r="J3257" t="s">
        <v>5455</v>
      </c>
      <c r="K3257" s="160" t="s">
        <v>4198</v>
      </c>
      <c r="L3257" t="s">
        <v>5728</v>
      </c>
    </row>
    <row r="3258" spans="1:12">
      <c r="A3258" s="15">
        <v>30112002</v>
      </c>
      <c r="B3258" t="s">
        <v>5450</v>
      </c>
      <c r="C3258" t="s">
        <v>5722</v>
      </c>
      <c r="D3258" t="s">
        <v>6506</v>
      </c>
      <c r="E3258" t="s">
        <v>6508</v>
      </c>
      <c r="F3258" t="s">
        <v>5453</v>
      </c>
      <c r="G3258" s="160" t="s">
        <v>3997</v>
      </c>
      <c r="H3258" t="s">
        <v>5454</v>
      </c>
      <c r="I3258" s="160" t="s">
        <v>4007</v>
      </c>
      <c r="J3258" t="s">
        <v>5455</v>
      </c>
      <c r="K3258" s="160" t="s">
        <v>4198</v>
      </c>
      <c r="L3258" t="s">
        <v>5728</v>
      </c>
    </row>
    <row r="3259" spans="1:12">
      <c r="A3259" s="15">
        <v>30112005</v>
      </c>
      <c r="B3259" t="s">
        <v>5450</v>
      </c>
      <c r="C3259" t="s">
        <v>5722</v>
      </c>
      <c r="D3259" t="s">
        <v>6506</v>
      </c>
      <c r="E3259" t="s">
        <v>6509</v>
      </c>
      <c r="F3259" t="s">
        <v>5453</v>
      </c>
      <c r="G3259" s="160" t="s">
        <v>3997</v>
      </c>
      <c r="H3259" t="s">
        <v>5454</v>
      </c>
      <c r="I3259" s="160" t="s">
        <v>4007</v>
      </c>
      <c r="J3259" t="s">
        <v>5455</v>
      </c>
      <c r="K3259">
        <v>99</v>
      </c>
      <c r="L3259" t="s">
        <v>3999</v>
      </c>
    </row>
    <row r="3260" spans="1:12">
      <c r="A3260" s="15">
        <v>30112006</v>
      </c>
      <c r="B3260" t="s">
        <v>5450</v>
      </c>
      <c r="C3260" t="s">
        <v>5722</v>
      </c>
      <c r="D3260" t="s">
        <v>6506</v>
      </c>
      <c r="E3260" t="s">
        <v>6510</v>
      </c>
      <c r="F3260" t="s">
        <v>5453</v>
      </c>
      <c r="G3260" s="160" t="s">
        <v>3997</v>
      </c>
      <c r="H3260" t="s">
        <v>5454</v>
      </c>
      <c r="I3260" s="160" t="s">
        <v>4007</v>
      </c>
      <c r="J3260" t="s">
        <v>5455</v>
      </c>
      <c r="K3260">
        <v>99</v>
      </c>
      <c r="L3260" t="s">
        <v>3999</v>
      </c>
    </row>
    <row r="3261" spans="1:12">
      <c r="A3261" s="15">
        <v>30112007</v>
      </c>
      <c r="B3261" t="s">
        <v>5450</v>
      </c>
      <c r="C3261" t="s">
        <v>5722</v>
      </c>
      <c r="D3261" t="s">
        <v>6506</v>
      </c>
      <c r="E3261" t="s">
        <v>6511</v>
      </c>
      <c r="F3261" t="s">
        <v>5453</v>
      </c>
      <c r="G3261" s="160" t="s">
        <v>3997</v>
      </c>
      <c r="H3261" t="s">
        <v>5454</v>
      </c>
      <c r="I3261" s="160" t="s">
        <v>4007</v>
      </c>
      <c r="J3261" t="s">
        <v>5455</v>
      </c>
      <c r="K3261">
        <v>10</v>
      </c>
      <c r="L3261" t="s">
        <v>5466</v>
      </c>
    </row>
    <row r="3262" spans="1:12">
      <c r="A3262" s="15">
        <v>30112011</v>
      </c>
      <c r="B3262" t="s">
        <v>5450</v>
      </c>
      <c r="C3262" t="s">
        <v>5722</v>
      </c>
      <c r="D3262" t="s">
        <v>6506</v>
      </c>
      <c r="E3262" t="s">
        <v>6512</v>
      </c>
      <c r="F3262" t="s">
        <v>5453</v>
      </c>
      <c r="G3262" s="160" t="s">
        <v>3997</v>
      </c>
      <c r="H3262" t="s">
        <v>5454</v>
      </c>
      <c r="I3262" s="160" t="s">
        <v>4007</v>
      </c>
      <c r="J3262" t="s">
        <v>5455</v>
      </c>
      <c r="K3262" s="160" t="s">
        <v>4198</v>
      </c>
      <c r="L3262" t="s">
        <v>5728</v>
      </c>
    </row>
    <row r="3263" spans="1:12">
      <c r="A3263" s="15">
        <v>30112012</v>
      </c>
      <c r="B3263" t="s">
        <v>5450</v>
      </c>
      <c r="C3263" t="s">
        <v>5722</v>
      </c>
      <c r="D3263" t="s">
        <v>6506</v>
      </c>
      <c r="E3263" t="s">
        <v>6513</v>
      </c>
      <c r="F3263" t="s">
        <v>5453</v>
      </c>
      <c r="G3263" s="160" t="s">
        <v>3997</v>
      </c>
      <c r="H3263" t="s">
        <v>5454</v>
      </c>
      <c r="I3263" s="160" t="s">
        <v>4007</v>
      </c>
      <c r="J3263" t="s">
        <v>5455</v>
      </c>
      <c r="K3263">
        <v>99</v>
      </c>
      <c r="L3263" t="s">
        <v>3999</v>
      </c>
    </row>
    <row r="3264" spans="1:12">
      <c r="A3264" s="15">
        <v>30112013</v>
      </c>
      <c r="B3264" t="s">
        <v>5450</v>
      </c>
      <c r="C3264" t="s">
        <v>5722</v>
      </c>
      <c r="D3264" t="s">
        <v>6506</v>
      </c>
      <c r="E3264" t="s">
        <v>6514</v>
      </c>
      <c r="F3264" t="s">
        <v>5453</v>
      </c>
      <c r="G3264" s="160" t="s">
        <v>3997</v>
      </c>
      <c r="H3264" t="s">
        <v>5454</v>
      </c>
      <c r="I3264" s="160" t="s">
        <v>4007</v>
      </c>
      <c r="J3264" t="s">
        <v>5455</v>
      </c>
      <c r="K3264">
        <v>99</v>
      </c>
      <c r="L3264" t="s">
        <v>3999</v>
      </c>
    </row>
    <row r="3265" spans="1:12">
      <c r="A3265" s="15">
        <v>30112014</v>
      </c>
      <c r="B3265" t="s">
        <v>5450</v>
      </c>
      <c r="C3265" t="s">
        <v>5722</v>
      </c>
      <c r="D3265" t="s">
        <v>6506</v>
      </c>
      <c r="E3265" t="s">
        <v>6515</v>
      </c>
      <c r="F3265" t="s">
        <v>5453</v>
      </c>
      <c r="G3265" s="160" t="s">
        <v>3997</v>
      </c>
      <c r="H3265" t="s">
        <v>5454</v>
      </c>
      <c r="I3265" s="160" t="s">
        <v>4007</v>
      </c>
      <c r="J3265" t="s">
        <v>5455</v>
      </c>
      <c r="K3265">
        <v>99</v>
      </c>
      <c r="L3265" t="s">
        <v>3999</v>
      </c>
    </row>
    <row r="3266" spans="1:12">
      <c r="A3266" s="15">
        <v>30112017</v>
      </c>
      <c r="B3266" t="s">
        <v>5450</v>
      </c>
      <c r="C3266" t="s">
        <v>5722</v>
      </c>
      <c r="D3266" t="s">
        <v>6506</v>
      </c>
      <c r="E3266" t="s">
        <v>6516</v>
      </c>
      <c r="F3266" t="s">
        <v>5453</v>
      </c>
      <c r="G3266" s="160" t="s">
        <v>3997</v>
      </c>
      <c r="H3266" t="s">
        <v>5454</v>
      </c>
      <c r="I3266" s="160" t="s">
        <v>4007</v>
      </c>
      <c r="J3266" t="s">
        <v>5455</v>
      </c>
      <c r="K3266">
        <v>10</v>
      </c>
      <c r="L3266" t="s">
        <v>5466</v>
      </c>
    </row>
    <row r="3267" spans="1:12">
      <c r="A3267" s="15">
        <v>30112021</v>
      </c>
      <c r="B3267" t="s">
        <v>5450</v>
      </c>
      <c r="C3267" t="s">
        <v>5722</v>
      </c>
      <c r="D3267" t="s">
        <v>6506</v>
      </c>
      <c r="E3267" t="s">
        <v>6517</v>
      </c>
      <c r="F3267" t="s">
        <v>5453</v>
      </c>
      <c r="G3267" s="160" t="s">
        <v>3997</v>
      </c>
      <c r="H3267" t="s">
        <v>5454</v>
      </c>
      <c r="I3267" s="160" t="s">
        <v>4007</v>
      </c>
      <c r="J3267" t="s">
        <v>5455</v>
      </c>
      <c r="K3267">
        <v>99</v>
      </c>
      <c r="L3267" t="s">
        <v>3999</v>
      </c>
    </row>
    <row r="3268" spans="1:12">
      <c r="A3268" s="15">
        <v>30112031</v>
      </c>
      <c r="B3268" t="s">
        <v>5450</v>
      </c>
      <c r="C3268" t="s">
        <v>5722</v>
      </c>
      <c r="D3268" t="s">
        <v>6506</v>
      </c>
      <c r="E3268" t="s">
        <v>6518</v>
      </c>
      <c r="F3268" t="s">
        <v>5453</v>
      </c>
      <c r="G3268" s="160" t="s">
        <v>3997</v>
      </c>
      <c r="H3268" t="s">
        <v>5454</v>
      </c>
      <c r="I3268" s="160" t="s">
        <v>4007</v>
      </c>
      <c r="J3268" t="s">
        <v>5455</v>
      </c>
      <c r="K3268">
        <v>99</v>
      </c>
      <c r="L3268" t="s">
        <v>3999</v>
      </c>
    </row>
    <row r="3269" spans="1:12">
      <c r="A3269" s="15">
        <v>30112032</v>
      </c>
      <c r="B3269" t="s">
        <v>5450</v>
      </c>
      <c r="C3269" t="s">
        <v>5722</v>
      </c>
      <c r="D3269" t="s">
        <v>6506</v>
      </c>
      <c r="E3269" t="s">
        <v>6519</v>
      </c>
      <c r="F3269" t="s">
        <v>5453</v>
      </c>
      <c r="G3269" s="160" t="s">
        <v>3997</v>
      </c>
      <c r="H3269" t="s">
        <v>5454</v>
      </c>
      <c r="I3269" s="160" t="s">
        <v>4007</v>
      </c>
      <c r="J3269" t="s">
        <v>5455</v>
      </c>
      <c r="K3269">
        <v>99</v>
      </c>
      <c r="L3269" t="s">
        <v>3999</v>
      </c>
    </row>
    <row r="3270" spans="1:12">
      <c r="A3270" s="15">
        <v>30112033</v>
      </c>
      <c r="B3270" t="s">
        <v>5450</v>
      </c>
      <c r="C3270" t="s">
        <v>5722</v>
      </c>
      <c r="D3270" t="s">
        <v>6506</v>
      </c>
      <c r="E3270" t="s">
        <v>6520</v>
      </c>
      <c r="F3270" t="s">
        <v>5453</v>
      </c>
      <c r="G3270" s="160" t="s">
        <v>3997</v>
      </c>
      <c r="H3270" t="s">
        <v>5454</v>
      </c>
      <c r="I3270" s="160" t="s">
        <v>4007</v>
      </c>
      <c r="J3270" t="s">
        <v>5455</v>
      </c>
      <c r="K3270" s="160" t="s">
        <v>4076</v>
      </c>
      <c r="L3270" t="s">
        <v>5980</v>
      </c>
    </row>
    <row r="3271" spans="1:12">
      <c r="A3271" s="15">
        <v>30112034</v>
      </c>
      <c r="B3271" t="s">
        <v>5450</v>
      </c>
      <c r="C3271" t="s">
        <v>5722</v>
      </c>
      <c r="D3271" t="s">
        <v>6506</v>
      </c>
      <c r="E3271" t="s">
        <v>6521</v>
      </c>
      <c r="F3271" t="s">
        <v>5453</v>
      </c>
      <c r="G3271" s="160" t="s">
        <v>3997</v>
      </c>
      <c r="H3271" t="s">
        <v>5454</v>
      </c>
      <c r="I3271" s="160" t="s">
        <v>4007</v>
      </c>
      <c r="J3271" t="s">
        <v>5455</v>
      </c>
      <c r="K3271">
        <v>99</v>
      </c>
      <c r="L3271" t="s">
        <v>3999</v>
      </c>
    </row>
    <row r="3272" spans="1:12">
      <c r="A3272" s="15">
        <v>30112037</v>
      </c>
      <c r="B3272" t="s">
        <v>5450</v>
      </c>
      <c r="C3272" t="s">
        <v>5722</v>
      </c>
      <c r="D3272" t="s">
        <v>6506</v>
      </c>
      <c r="E3272" t="s">
        <v>6522</v>
      </c>
      <c r="F3272" t="s">
        <v>5453</v>
      </c>
      <c r="G3272" s="160" t="s">
        <v>3997</v>
      </c>
      <c r="H3272" t="s">
        <v>5454</v>
      </c>
      <c r="I3272" s="160" t="s">
        <v>4007</v>
      </c>
      <c r="J3272" t="s">
        <v>5455</v>
      </c>
      <c r="K3272">
        <v>10</v>
      </c>
      <c r="L3272" t="s">
        <v>5466</v>
      </c>
    </row>
    <row r="3273" spans="1:12">
      <c r="A3273" s="15">
        <v>30112099</v>
      </c>
      <c r="B3273" t="s">
        <v>5450</v>
      </c>
      <c r="C3273" t="s">
        <v>5722</v>
      </c>
      <c r="D3273" t="s">
        <v>6506</v>
      </c>
      <c r="E3273" t="s">
        <v>6523</v>
      </c>
      <c r="F3273" t="s">
        <v>5453</v>
      </c>
      <c r="G3273" s="160" t="s">
        <v>3997</v>
      </c>
      <c r="H3273" t="s">
        <v>5454</v>
      </c>
      <c r="I3273" s="160" t="s">
        <v>4007</v>
      </c>
      <c r="J3273" t="s">
        <v>5455</v>
      </c>
      <c r="K3273" s="160" t="s">
        <v>3995</v>
      </c>
      <c r="L3273" t="s">
        <v>5726</v>
      </c>
    </row>
    <row r="3274" spans="1:12">
      <c r="A3274" s="15">
        <v>30112199</v>
      </c>
      <c r="B3274" t="s">
        <v>5450</v>
      </c>
      <c r="C3274" t="s">
        <v>5722</v>
      </c>
      <c r="D3274" t="s">
        <v>6524</v>
      </c>
      <c r="E3274" t="s">
        <v>4020</v>
      </c>
      <c r="F3274" t="s">
        <v>5453</v>
      </c>
      <c r="G3274" s="160" t="s">
        <v>3997</v>
      </c>
      <c r="H3274" t="s">
        <v>5454</v>
      </c>
      <c r="I3274" s="160" t="s">
        <v>4007</v>
      </c>
      <c r="J3274" t="s">
        <v>5455</v>
      </c>
      <c r="K3274">
        <v>99</v>
      </c>
      <c r="L3274" t="s">
        <v>3999</v>
      </c>
    </row>
    <row r="3275" spans="1:12">
      <c r="A3275" s="15">
        <v>30112401</v>
      </c>
      <c r="B3275" t="s">
        <v>5450</v>
      </c>
      <c r="C3275" t="s">
        <v>5722</v>
      </c>
      <c r="D3275" t="s">
        <v>6110</v>
      </c>
      <c r="E3275" t="s">
        <v>4080</v>
      </c>
      <c r="F3275" t="s">
        <v>5453</v>
      </c>
      <c r="G3275" s="160" t="s">
        <v>3997</v>
      </c>
      <c r="H3275" t="s">
        <v>5454</v>
      </c>
      <c r="I3275" s="160" t="s">
        <v>4007</v>
      </c>
      <c r="J3275" t="s">
        <v>5455</v>
      </c>
      <c r="K3275">
        <v>99</v>
      </c>
      <c r="L3275" t="s">
        <v>3999</v>
      </c>
    </row>
    <row r="3276" spans="1:12">
      <c r="A3276" s="15">
        <v>30112402</v>
      </c>
      <c r="B3276" t="s">
        <v>5450</v>
      </c>
      <c r="C3276" t="s">
        <v>5722</v>
      </c>
      <c r="D3276" t="s">
        <v>6110</v>
      </c>
      <c r="E3276" t="s">
        <v>6525</v>
      </c>
      <c r="F3276" t="s">
        <v>5453</v>
      </c>
      <c r="G3276" s="160" t="s">
        <v>3997</v>
      </c>
      <c r="H3276" t="s">
        <v>5454</v>
      </c>
      <c r="I3276" s="160" t="s">
        <v>4007</v>
      </c>
      <c r="J3276" t="s">
        <v>5455</v>
      </c>
      <c r="K3276">
        <v>99</v>
      </c>
      <c r="L3276" t="s">
        <v>3999</v>
      </c>
    </row>
    <row r="3277" spans="1:12">
      <c r="A3277" s="15">
        <v>30112403</v>
      </c>
      <c r="B3277" t="s">
        <v>5450</v>
      </c>
      <c r="C3277" t="s">
        <v>5722</v>
      </c>
      <c r="D3277" t="s">
        <v>6110</v>
      </c>
      <c r="E3277" t="s">
        <v>6526</v>
      </c>
      <c r="F3277" t="s">
        <v>5453</v>
      </c>
      <c r="G3277" s="160" t="s">
        <v>3997</v>
      </c>
      <c r="H3277" t="s">
        <v>5454</v>
      </c>
      <c r="I3277" s="160" t="s">
        <v>4007</v>
      </c>
      <c r="J3277" t="s">
        <v>5455</v>
      </c>
      <c r="K3277" s="160" t="s">
        <v>4198</v>
      </c>
      <c r="L3277" t="s">
        <v>5728</v>
      </c>
    </row>
    <row r="3278" spans="1:12">
      <c r="A3278" s="15">
        <v>30112404</v>
      </c>
      <c r="B3278" t="s">
        <v>5450</v>
      </c>
      <c r="C3278" t="s">
        <v>5722</v>
      </c>
      <c r="D3278" t="s">
        <v>6110</v>
      </c>
      <c r="E3278" t="s">
        <v>6527</v>
      </c>
      <c r="F3278" t="s">
        <v>5453</v>
      </c>
      <c r="G3278" s="160" t="s">
        <v>3997</v>
      </c>
      <c r="H3278" t="s">
        <v>5454</v>
      </c>
      <c r="I3278" s="160" t="s">
        <v>4007</v>
      </c>
      <c r="J3278" t="s">
        <v>5455</v>
      </c>
      <c r="K3278">
        <v>99</v>
      </c>
      <c r="L3278" t="s">
        <v>3999</v>
      </c>
    </row>
    <row r="3279" spans="1:12">
      <c r="A3279" s="15">
        <v>30112405</v>
      </c>
      <c r="B3279" t="s">
        <v>5450</v>
      </c>
      <c r="C3279" t="s">
        <v>5722</v>
      </c>
      <c r="D3279" t="s">
        <v>6110</v>
      </c>
      <c r="E3279" t="s">
        <v>6528</v>
      </c>
      <c r="F3279" t="s">
        <v>5453</v>
      </c>
      <c r="G3279" s="160" t="s">
        <v>3997</v>
      </c>
      <c r="H3279" t="s">
        <v>5454</v>
      </c>
      <c r="I3279" s="160" t="s">
        <v>4007</v>
      </c>
      <c r="J3279" t="s">
        <v>5455</v>
      </c>
      <c r="K3279">
        <v>99</v>
      </c>
      <c r="L3279" t="s">
        <v>3999</v>
      </c>
    </row>
    <row r="3280" spans="1:12">
      <c r="A3280" s="15">
        <v>30112406</v>
      </c>
      <c r="B3280" t="s">
        <v>5450</v>
      </c>
      <c r="C3280" t="s">
        <v>5722</v>
      </c>
      <c r="D3280" t="s">
        <v>6110</v>
      </c>
      <c r="E3280" t="s">
        <v>6529</v>
      </c>
      <c r="F3280" t="s">
        <v>5453</v>
      </c>
      <c r="G3280" s="160" t="s">
        <v>3997</v>
      </c>
      <c r="H3280" t="s">
        <v>5454</v>
      </c>
      <c r="I3280" s="160" t="s">
        <v>4007</v>
      </c>
      <c r="J3280" t="s">
        <v>5455</v>
      </c>
      <c r="K3280">
        <v>99</v>
      </c>
      <c r="L3280" t="s">
        <v>3999</v>
      </c>
    </row>
    <row r="3281" spans="1:12">
      <c r="A3281" s="15">
        <v>30112407</v>
      </c>
      <c r="B3281" t="s">
        <v>5450</v>
      </c>
      <c r="C3281" t="s">
        <v>5722</v>
      </c>
      <c r="D3281" t="s">
        <v>6110</v>
      </c>
      <c r="E3281" t="s">
        <v>6530</v>
      </c>
      <c r="F3281" t="s">
        <v>5453</v>
      </c>
      <c r="G3281" s="160" t="s">
        <v>3997</v>
      </c>
      <c r="H3281" t="s">
        <v>5454</v>
      </c>
      <c r="I3281" s="160" t="s">
        <v>4007</v>
      </c>
      <c r="J3281" t="s">
        <v>5455</v>
      </c>
      <c r="K3281">
        <v>99</v>
      </c>
      <c r="L3281" t="s">
        <v>3999</v>
      </c>
    </row>
    <row r="3282" spans="1:12">
      <c r="A3282" s="15">
        <v>30112480</v>
      </c>
      <c r="B3282" t="s">
        <v>5450</v>
      </c>
      <c r="C3282" t="s">
        <v>5722</v>
      </c>
      <c r="D3282" t="s">
        <v>6110</v>
      </c>
      <c r="E3282" t="s">
        <v>4079</v>
      </c>
      <c r="F3282" t="s">
        <v>5453</v>
      </c>
      <c r="G3282" s="160" t="s">
        <v>3997</v>
      </c>
      <c r="H3282" t="s">
        <v>5454</v>
      </c>
      <c r="I3282" s="160" t="s">
        <v>4007</v>
      </c>
      <c r="J3282" t="s">
        <v>5455</v>
      </c>
      <c r="K3282">
        <v>10</v>
      </c>
      <c r="L3282" t="s">
        <v>5466</v>
      </c>
    </row>
    <row r="3283" spans="1:12">
      <c r="A3283" s="15">
        <v>30112501</v>
      </c>
      <c r="B3283" t="s">
        <v>5450</v>
      </c>
      <c r="C3283" t="s">
        <v>5722</v>
      </c>
      <c r="D3283" t="s">
        <v>6531</v>
      </c>
      <c r="E3283" t="s">
        <v>6532</v>
      </c>
      <c r="F3283" t="s">
        <v>5453</v>
      </c>
      <c r="G3283" s="160" t="s">
        <v>3997</v>
      </c>
      <c r="H3283" t="s">
        <v>5454</v>
      </c>
      <c r="I3283" s="160" t="s">
        <v>4007</v>
      </c>
      <c r="J3283" t="s">
        <v>5455</v>
      </c>
      <c r="K3283" s="160" t="s">
        <v>4198</v>
      </c>
      <c r="L3283" t="s">
        <v>5728</v>
      </c>
    </row>
    <row r="3284" spans="1:12">
      <c r="A3284" s="15">
        <v>30112502</v>
      </c>
      <c r="B3284" t="s">
        <v>5450</v>
      </c>
      <c r="C3284" t="s">
        <v>5722</v>
      </c>
      <c r="D3284" t="s">
        <v>6531</v>
      </c>
      <c r="E3284" t="s">
        <v>6533</v>
      </c>
      <c r="F3284" t="s">
        <v>5453</v>
      </c>
      <c r="G3284" s="160" t="s">
        <v>3997</v>
      </c>
      <c r="H3284" t="s">
        <v>5454</v>
      </c>
      <c r="I3284" s="160" t="s">
        <v>4007</v>
      </c>
      <c r="J3284" t="s">
        <v>5455</v>
      </c>
      <c r="K3284" s="160" t="s">
        <v>4198</v>
      </c>
      <c r="L3284" t="s">
        <v>5728</v>
      </c>
    </row>
    <row r="3285" spans="1:12">
      <c r="A3285" s="15">
        <v>30112504</v>
      </c>
      <c r="B3285" t="s">
        <v>5450</v>
      </c>
      <c r="C3285" t="s">
        <v>5722</v>
      </c>
      <c r="D3285" t="s">
        <v>6531</v>
      </c>
      <c r="E3285" t="s">
        <v>6534</v>
      </c>
      <c r="F3285" t="s">
        <v>5453</v>
      </c>
      <c r="G3285" s="160" t="s">
        <v>3997</v>
      </c>
      <c r="H3285" t="s">
        <v>5454</v>
      </c>
      <c r="I3285" s="160" t="s">
        <v>4007</v>
      </c>
      <c r="J3285" t="s">
        <v>5455</v>
      </c>
      <c r="K3285">
        <v>99</v>
      </c>
      <c r="L3285" t="s">
        <v>3999</v>
      </c>
    </row>
    <row r="3286" spans="1:12">
      <c r="A3286" s="15">
        <v>30112505</v>
      </c>
      <c r="B3286" t="s">
        <v>5450</v>
      </c>
      <c r="C3286" t="s">
        <v>5722</v>
      </c>
      <c r="D3286" t="s">
        <v>6531</v>
      </c>
      <c r="E3286" t="s">
        <v>6535</v>
      </c>
      <c r="F3286" t="s">
        <v>5453</v>
      </c>
      <c r="G3286" s="160" t="s">
        <v>3997</v>
      </c>
      <c r="H3286" t="s">
        <v>5454</v>
      </c>
      <c r="I3286" s="160" t="s">
        <v>4007</v>
      </c>
      <c r="J3286" t="s">
        <v>5455</v>
      </c>
      <c r="K3286" s="160" t="s">
        <v>4198</v>
      </c>
      <c r="L3286" t="s">
        <v>5728</v>
      </c>
    </row>
    <row r="3287" spans="1:12">
      <c r="A3287" s="15">
        <v>30112506</v>
      </c>
      <c r="B3287" t="s">
        <v>5450</v>
      </c>
      <c r="C3287" t="s">
        <v>5722</v>
      </c>
      <c r="D3287" t="s">
        <v>6531</v>
      </c>
      <c r="E3287" t="s">
        <v>6536</v>
      </c>
      <c r="F3287" t="s">
        <v>5453</v>
      </c>
      <c r="G3287" s="160" t="s">
        <v>3997</v>
      </c>
      <c r="H3287" t="s">
        <v>5454</v>
      </c>
      <c r="I3287" s="160" t="s">
        <v>4007</v>
      </c>
      <c r="J3287" t="s">
        <v>5455</v>
      </c>
      <c r="K3287" s="160" t="s">
        <v>4076</v>
      </c>
      <c r="L3287" t="s">
        <v>5980</v>
      </c>
    </row>
    <row r="3288" spans="1:12">
      <c r="A3288" s="15">
        <v>30112509</v>
      </c>
      <c r="B3288" t="s">
        <v>5450</v>
      </c>
      <c r="C3288" t="s">
        <v>5722</v>
      </c>
      <c r="D3288" t="s">
        <v>6531</v>
      </c>
      <c r="E3288" t="s">
        <v>6537</v>
      </c>
      <c r="F3288" t="s">
        <v>5453</v>
      </c>
      <c r="G3288" s="160" t="s">
        <v>3997</v>
      </c>
      <c r="H3288" t="s">
        <v>5454</v>
      </c>
      <c r="I3288" s="160" t="s">
        <v>4007</v>
      </c>
      <c r="J3288" t="s">
        <v>5455</v>
      </c>
      <c r="K3288">
        <v>10</v>
      </c>
      <c r="L3288" t="s">
        <v>5466</v>
      </c>
    </row>
    <row r="3289" spans="1:12">
      <c r="A3289" s="15">
        <v>30112510</v>
      </c>
      <c r="B3289" t="s">
        <v>5450</v>
      </c>
      <c r="C3289" t="s">
        <v>5722</v>
      </c>
      <c r="D3289" t="s">
        <v>6531</v>
      </c>
      <c r="E3289" t="s">
        <v>6538</v>
      </c>
      <c r="F3289" t="s">
        <v>5453</v>
      </c>
      <c r="G3289" s="160" t="s">
        <v>3997</v>
      </c>
      <c r="H3289" t="s">
        <v>5454</v>
      </c>
      <c r="I3289" s="160" t="s">
        <v>4007</v>
      </c>
      <c r="J3289" t="s">
        <v>5455</v>
      </c>
      <c r="K3289" s="160" t="s">
        <v>4198</v>
      </c>
      <c r="L3289" t="s">
        <v>5728</v>
      </c>
    </row>
    <row r="3290" spans="1:12">
      <c r="A3290" s="15">
        <v>30112511</v>
      </c>
      <c r="B3290" t="s">
        <v>5450</v>
      </c>
      <c r="C3290" t="s">
        <v>5722</v>
      </c>
      <c r="D3290" t="s">
        <v>6531</v>
      </c>
      <c r="E3290" t="s">
        <v>6539</v>
      </c>
      <c r="F3290" t="s">
        <v>5453</v>
      </c>
      <c r="G3290" s="160" t="s">
        <v>3997</v>
      </c>
      <c r="H3290" t="s">
        <v>5454</v>
      </c>
      <c r="I3290" s="160" t="s">
        <v>4007</v>
      </c>
      <c r="J3290" t="s">
        <v>5455</v>
      </c>
      <c r="K3290">
        <v>99</v>
      </c>
      <c r="L3290" t="s">
        <v>3999</v>
      </c>
    </row>
    <row r="3291" spans="1:12">
      <c r="A3291" s="15">
        <v>30112512</v>
      </c>
      <c r="B3291" t="s">
        <v>5450</v>
      </c>
      <c r="C3291" t="s">
        <v>5722</v>
      </c>
      <c r="D3291" t="s">
        <v>6531</v>
      </c>
      <c r="E3291" t="s">
        <v>6540</v>
      </c>
      <c r="F3291" t="s">
        <v>5453</v>
      </c>
      <c r="G3291" s="160" t="s">
        <v>3997</v>
      </c>
      <c r="H3291" t="s">
        <v>5454</v>
      </c>
      <c r="I3291" s="160" t="s">
        <v>4007</v>
      </c>
      <c r="J3291" t="s">
        <v>5455</v>
      </c>
      <c r="K3291">
        <v>99</v>
      </c>
      <c r="L3291" t="s">
        <v>3999</v>
      </c>
    </row>
    <row r="3292" spans="1:12">
      <c r="A3292" s="15">
        <v>30112514</v>
      </c>
      <c r="B3292" t="s">
        <v>5450</v>
      </c>
      <c r="C3292" t="s">
        <v>5722</v>
      </c>
      <c r="D3292" t="s">
        <v>6531</v>
      </c>
      <c r="E3292" t="s">
        <v>6541</v>
      </c>
      <c r="F3292" t="s">
        <v>5453</v>
      </c>
      <c r="G3292" s="160" t="s">
        <v>3997</v>
      </c>
      <c r="H3292" t="s">
        <v>5454</v>
      </c>
      <c r="I3292" s="160" t="s">
        <v>4007</v>
      </c>
      <c r="J3292" t="s">
        <v>5455</v>
      </c>
      <c r="K3292">
        <v>10</v>
      </c>
      <c r="L3292" t="s">
        <v>5466</v>
      </c>
    </row>
    <row r="3293" spans="1:12">
      <c r="A3293" s="15">
        <v>30112515</v>
      </c>
      <c r="B3293" t="s">
        <v>5450</v>
      </c>
      <c r="C3293" t="s">
        <v>5722</v>
      </c>
      <c r="D3293" t="s">
        <v>6531</v>
      </c>
      <c r="E3293" t="s">
        <v>6542</v>
      </c>
      <c r="F3293" t="s">
        <v>5453</v>
      </c>
      <c r="G3293" s="160" t="s">
        <v>3997</v>
      </c>
      <c r="H3293" t="s">
        <v>5454</v>
      </c>
      <c r="I3293" s="160" t="s">
        <v>4007</v>
      </c>
      <c r="J3293" t="s">
        <v>5455</v>
      </c>
      <c r="K3293" s="160" t="s">
        <v>4198</v>
      </c>
      <c r="L3293" t="s">
        <v>5728</v>
      </c>
    </row>
    <row r="3294" spans="1:12">
      <c r="A3294" s="15">
        <v>30112520</v>
      </c>
      <c r="B3294" t="s">
        <v>5450</v>
      </c>
      <c r="C3294" t="s">
        <v>5722</v>
      </c>
      <c r="D3294" t="s">
        <v>6531</v>
      </c>
      <c r="E3294" t="s">
        <v>6543</v>
      </c>
      <c r="F3294" t="s">
        <v>5453</v>
      </c>
      <c r="G3294" s="160" t="s">
        <v>3997</v>
      </c>
      <c r="H3294" t="s">
        <v>5454</v>
      </c>
      <c r="I3294" s="160" t="s">
        <v>4007</v>
      </c>
      <c r="J3294" t="s">
        <v>5455</v>
      </c>
      <c r="K3294">
        <v>99</v>
      </c>
      <c r="L3294" t="s">
        <v>3999</v>
      </c>
    </row>
    <row r="3295" spans="1:12">
      <c r="A3295" s="15">
        <v>30112521</v>
      </c>
      <c r="B3295" t="s">
        <v>5450</v>
      </c>
      <c r="C3295" t="s">
        <v>5722</v>
      </c>
      <c r="D3295" t="s">
        <v>6531</v>
      </c>
      <c r="E3295" t="s">
        <v>6544</v>
      </c>
      <c r="F3295" t="s">
        <v>5453</v>
      </c>
      <c r="G3295" s="160" t="s">
        <v>3997</v>
      </c>
      <c r="H3295" t="s">
        <v>5454</v>
      </c>
      <c r="I3295" s="160" t="s">
        <v>4007</v>
      </c>
      <c r="J3295" t="s">
        <v>5455</v>
      </c>
      <c r="K3295" s="160" t="s">
        <v>4076</v>
      </c>
      <c r="L3295" t="s">
        <v>5980</v>
      </c>
    </row>
    <row r="3296" spans="1:12">
      <c r="A3296" s="15">
        <v>30112522</v>
      </c>
      <c r="B3296" t="s">
        <v>5450</v>
      </c>
      <c r="C3296" t="s">
        <v>5722</v>
      </c>
      <c r="D3296" t="s">
        <v>6531</v>
      </c>
      <c r="E3296" t="s">
        <v>6545</v>
      </c>
      <c r="F3296" t="s">
        <v>5453</v>
      </c>
      <c r="G3296" s="160" t="s">
        <v>3997</v>
      </c>
      <c r="H3296" t="s">
        <v>5454</v>
      </c>
      <c r="I3296" s="160" t="s">
        <v>4007</v>
      </c>
      <c r="J3296" t="s">
        <v>5455</v>
      </c>
      <c r="K3296">
        <v>99</v>
      </c>
      <c r="L3296" t="s">
        <v>3999</v>
      </c>
    </row>
    <row r="3297" spans="1:12">
      <c r="A3297" s="15">
        <v>30112524</v>
      </c>
      <c r="B3297" t="s">
        <v>5450</v>
      </c>
      <c r="C3297" t="s">
        <v>5722</v>
      </c>
      <c r="D3297" t="s">
        <v>6531</v>
      </c>
      <c r="E3297" t="s">
        <v>6546</v>
      </c>
      <c r="F3297" t="s">
        <v>5453</v>
      </c>
      <c r="G3297" s="160" t="s">
        <v>3997</v>
      </c>
      <c r="H3297" t="s">
        <v>5454</v>
      </c>
      <c r="I3297" s="160" t="s">
        <v>4007</v>
      </c>
      <c r="J3297" t="s">
        <v>5455</v>
      </c>
      <c r="K3297">
        <v>10</v>
      </c>
      <c r="L3297" t="s">
        <v>5466</v>
      </c>
    </row>
    <row r="3298" spans="1:12">
      <c r="A3298" s="15">
        <v>30112525</v>
      </c>
      <c r="B3298" t="s">
        <v>5450</v>
      </c>
      <c r="C3298" t="s">
        <v>5722</v>
      </c>
      <c r="D3298" t="s">
        <v>6531</v>
      </c>
      <c r="E3298" t="s">
        <v>6547</v>
      </c>
      <c r="F3298" t="s">
        <v>5453</v>
      </c>
      <c r="G3298" s="160" t="s">
        <v>3997</v>
      </c>
      <c r="H3298" t="s">
        <v>5454</v>
      </c>
      <c r="I3298" s="160" t="s">
        <v>4007</v>
      </c>
      <c r="J3298" t="s">
        <v>5455</v>
      </c>
      <c r="K3298">
        <v>99</v>
      </c>
      <c r="L3298" t="s">
        <v>3999</v>
      </c>
    </row>
    <row r="3299" spans="1:12">
      <c r="A3299" s="15">
        <v>30112526</v>
      </c>
      <c r="B3299" t="s">
        <v>5450</v>
      </c>
      <c r="C3299" t="s">
        <v>5722</v>
      </c>
      <c r="D3299" t="s">
        <v>6531</v>
      </c>
      <c r="E3299" t="s">
        <v>6548</v>
      </c>
      <c r="F3299" t="s">
        <v>5453</v>
      </c>
      <c r="G3299" s="160" t="s">
        <v>3997</v>
      </c>
      <c r="H3299" t="s">
        <v>5454</v>
      </c>
      <c r="I3299" s="160" t="s">
        <v>4007</v>
      </c>
      <c r="J3299" t="s">
        <v>5455</v>
      </c>
      <c r="K3299">
        <v>99</v>
      </c>
      <c r="L3299" t="s">
        <v>3999</v>
      </c>
    </row>
    <row r="3300" spans="1:12">
      <c r="A3300" s="15">
        <v>30112527</v>
      </c>
      <c r="B3300" t="s">
        <v>5450</v>
      </c>
      <c r="C3300" t="s">
        <v>5722</v>
      </c>
      <c r="D3300" t="s">
        <v>6531</v>
      </c>
      <c r="E3300" t="s">
        <v>6549</v>
      </c>
      <c r="F3300" t="s">
        <v>5453</v>
      </c>
      <c r="G3300" s="160" t="s">
        <v>3997</v>
      </c>
      <c r="H3300" t="s">
        <v>5454</v>
      </c>
      <c r="I3300" s="160" t="s">
        <v>4007</v>
      </c>
      <c r="J3300" t="s">
        <v>5455</v>
      </c>
      <c r="K3300">
        <v>99</v>
      </c>
      <c r="L3300" t="s">
        <v>3999</v>
      </c>
    </row>
    <row r="3301" spans="1:12">
      <c r="A3301" s="15">
        <v>30112528</v>
      </c>
      <c r="B3301" t="s">
        <v>5450</v>
      </c>
      <c r="C3301" t="s">
        <v>5722</v>
      </c>
      <c r="D3301" t="s">
        <v>6531</v>
      </c>
      <c r="E3301" t="s">
        <v>6550</v>
      </c>
      <c r="F3301" t="s">
        <v>5453</v>
      </c>
      <c r="G3301" s="160" t="s">
        <v>3997</v>
      </c>
      <c r="H3301" t="s">
        <v>5454</v>
      </c>
      <c r="I3301" s="160" t="s">
        <v>4007</v>
      </c>
      <c r="J3301" t="s">
        <v>5455</v>
      </c>
      <c r="K3301" s="160" t="s">
        <v>4076</v>
      </c>
      <c r="L3301" t="s">
        <v>5980</v>
      </c>
    </row>
    <row r="3302" spans="1:12">
      <c r="A3302" s="15">
        <v>30112529</v>
      </c>
      <c r="B3302" t="s">
        <v>5450</v>
      </c>
      <c r="C3302" t="s">
        <v>5722</v>
      </c>
      <c r="D3302" t="s">
        <v>6531</v>
      </c>
      <c r="E3302" t="s">
        <v>6551</v>
      </c>
      <c r="F3302" t="s">
        <v>5453</v>
      </c>
      <c r="G3302" s="160" t="s">
        <v>3997</v>
      </c>
      <c r="H3302" t="s">
        <v>5454</v>
      </c>
      <c r="I3302" s="160" t="s">
        <v>4007</v>
      </c>
      <c r="J3302" t="s">
        <v>5455</v>
      </c>
      <c r="K3302">
        <v>10</v>
      </c>
      <c r="L3302" t="s">
        <v>5466</v>
      </c>
    </row>
    <row r="3303" spans="1:12">
      <c r="A3303" s="15">
        <v>30112530</v>
      </c>
      <c r="B3303" t="s">
        <v>5450</v>
      </c>
      <c r="C3303" t="s">
        <v>5722</v>
      </c>
      <c r="D3303" t="s">
        <v>6531</v>
      </c>
      <c r="E3303" t="s">
        <v>6552</v>
      </c>
      <c r="F3303" t="s">
        <v>5453</v>
      </c>
      <c r="G3303" s="160" t="s">
        <v>3997</v>
      </c>
      <c r="H3303" t="s">
        <v>5454</v>
      </c>
      <c r="I3303" s="160" t="s">
        <v>4007</v>
      </c>
      <c r="J3303" t="s">
        <v>5455</v>
      </c>
      <c r="K3303">
        <v>99</v>
      </c>
      <c r="L3303" t="s">
        <v>3999</v>
      </c>
    </row>
    <row r="3304" spans="1:12">
      <c r="A3304" s="15">
        <v>30112531</v>
      </c>
      <c r="B3304" t="s">
        <v>5450</v>
      </c>
      <c r="C3304" t="s">
        <v>5722</v>
      </c>
      <c r="D3304" t="s">
        <v>6531</v>
      </c>
      <c r="E3304" t="s">
        <v>6553</v>
      </c>
      <c r="F3304" t="s">
        <v>5453</v>
      </c>
      <c r="G3304" s="160" t="s">
        <v>3997</v>
      </c>
      <c r="H3304" t="s">
        <v>5454</v>
      </c>
      <c r="I3304" s="160" t="s">
        <v>4007</v>
      </c>
      <c r="J3304" t="s">
        <v>5455</v>
      </c>
      <c r="K3304" s="160" t="s">
        <v>4076</v>
      </c>
      <c r="L3304" t="s">
        <v>5980</v>
      </c>
    </row>
    <row r="3305" spans="1:12">
      <c r="A3305" s="15">
        <v>30112532</v>
      </c>
      <c r="B3305" t="s">
        <v>5450</v>
      </c>
      <c r="C3305" t="s">
        <v>5722</v>
      </c>
      <c r="D3305" t="s">
        <v>6531</v>
      </c>
      <c r="E3305" t="s">
        <v>6554</v>
      </c>
      <c r="F3305" t="s">
        <v>5453</v>
      </c>
      <c r="G3305" s="160" t="s">
        <v>3997</v>
      </c>
      <c r="H3305" t="s">
        <v>5454</v>
      </c>
      <c r="I3305" s="160" t="s">
        <v>4007</v>
      </c>
      <c r="J3305" t="s">
        <v>5455</v>
      </c>
      <c r="K3305">
        <v>99</v>
      </c>
      <c r="L3305" t="s">
        <v>3999</v>
      </c>
    </row>
    <row r="3306" spans="1:12">
      <c r="A3306" s="15">
        <v>30112533</v>
      </c>
      <c r="B3306" t="s">
        <v>5450</v>
      </c>
      <c r="C3306" t="s">
        <v>5722</v>
      </c>
      <c r="D3306" t="s">
        <v>6531</v>
      </c>
      <c r="E3306" t="s">
        <v>6555</v>
      </c>
      <c r="F3306" t="s">
        <v>5453</v>
      </c>
      <c r="G3306" s="160" t="s">
        <v>3997</v>
      </c>
      <c r="H3306" t="s">
        <v>5454</v>
      </c>
      <c r="I3306" s="160" t="s">
        <v>4007</v>
      </c>
      <c r="J3306" t="s">
        <v>5455</v>
      </c>
      <c r="K3306">
        <v>99</v>
      </c>
      <c r="L3306" t="s">
        <v>3999</v>
      </c>
    </row>
    <row r="3307" spans="1:12">
      <c r="A3307" s="15">
        <v>30112534</v>
      </c>
      <c r="B3307" t="s">
        <v>5450</v>
      </c>
      <c r="C3307" t="s">
        <v>5722</v>
      </c>
      <c r="D3307" t="s">
        <v>6531</v>
      </c>
      <c r="E3307" t="s">
        <v>6556</v>
      </c>
      <c r="F3307" t="s">
        <v>5453</v>
      </c>
      <c r="G3307" s="160" t="s">
        <v>3997</v>
      </c>
      <c r="H3307" t="s">
        <v>5454</v>
      </c>
      <c r="I3307" s="160" t="s">
        <v>4007</v>
      </c>
      <c r="J3307" t="s">
        <v>5455</v>
      </c>
      <c r="K3307">
        <v>10</v>
      </c>
      <c r="L3307" t="s">
        <v>5466</v>
      </c>
    </row>
    <row r="3308" spans="1:12">
      <c r="A3308" s="15">
        <v>30112535</v>
      </c>
      <c r="B3308" t="s">
        <v>5450</v>
      </c>
      <c r="C3308" t="s">
        <v>5722</v>
      </c>
      <c r="D3308" t="s">
        <v>6531</v>
      </c>
      <c r="E3308" t="s">
        <v>6557</v>
      </c>
      <c r="F3308" t="s">
        <v>5453</v>
      </c>
      <c r="G3308" s="160" t="s">
        <v>3997</v>
      </c>
      <c r="H3308" t="s">
        <v>5454</v>
      </c>
      <c r="I3308" s="160" t="s">
        <v>4007</v>
      </c>
      <c r="J3308" t="s">
        <v>5455</v>
      </c>
      <c r="K3308">
        <v>99</v>
      </c>
      <c r="L3308" t="s">
        <v>3999</v>
      </c>
    </row>
    <row r="3309" spans="1:12">
      <c r="A3309" s="15">
        <v>30112540</v>
      </c>
      <c r="B3309" t="s">
        <v>5450</v>
      </c>
      <c r="C3309" t="s">
        <v>5722</v>
      </c>
      <c r="D3309" t="s">
        <v>6531</v>
      </c>
      <c r="E3309" t="s">
        <v>6558</v>
      </c>
      <c r="F3309" t="s">
        <v>5453</v>
      </c>
      <c r="G3309" s="160" t="s">
        <v>3997</v>
      </c>
      <c r="H3309" t="s">
        <v>5454</v>
      </c>
      <c r="I3309" s="160" t="s">
        <v>4007</v>
      </c>
      <c r="J3309" t="s">
        <v>5455</v>
      </c>
      <c r="K3309" s="160" t="s">
        <v>4198</v>
      </c>
      <c r="L3309" t="s">
        <v>5728</v>
      </c>
    </row>
    <row r="3310" spans="1:12">
      <c r="A3310" s="15">
        <v>30112541</v>
      </c>
      <c r="B3310" t="s">
        <v>5450</v>
      </c>
      <c r="C3310" t="s">
        <v>5722</v>
      </c>
      <c r="D3310" t="s">
        <v>6531</v>
      </c>
      <c r="E3310" t="s">
        <v>6559</v>
      </c>
      <c r="F3310" t="s">
        <v>5453</v>
      </c>
      <c r="G3310" s="160" t="s">
        <v>3997</v>
      </c>
      <c r="H3310" t="s">
        <v>5454</v>
      </c>
      <c r="I3310" s="160" t="s">
        <v>4007</v>
      </c>
      <c r="J3310" t="s">
        <v>5455</v>
      </c>
      <c r="K3310">
        <v>99</v>
      </c>
      <c r="L3310" t="s">
        <v>3999</v>
      </c>
    </row>
    <row r="3311" spans="1:12">
      <c r="A3311" s="15">
        <v>30112542</v>
      </c>
      <c r="B3311" t="s">
        <v>5450</v>
      </c>
      <c r="C3311" t="s">
        <v>5722</v>
      </c>
      <c r="D3311" t="s">
        <v>6531</v>
      </c>
      <c r="E3311" t="s">
        <v>6560</v>
      </c>
      <c r="F3311" t="s">
        <v>5453</v>
      </c>
      <c r="G3311" s="160" t="s">
        <v>3997</v>
      </c>
      <c r="H3311" t="s">
        <v>5454</v>
      </c>
      <c r="I3311" s="160" t="s">
        <v>4007</v>
      </c>
      <c r="J3311" t="s">
        <v>5455</v>
      </c>
      <c r="K3311">
        <v>99</v>
      </c>
      <c r="L3311" t="s">
        <v>3999</v>
      </c>
    </row>
    <row r="3312" spans="1:12">
      <c r="A3312" s="15">
        <v>30112543</v>
      </c>
      <c r="B3312" t="s">
        <v>5450</v>
      </c>
      <c r="C3312" t="s">
        <v>5722</v>
      </c>
      <c r="D3312" t="s">
        <v>6531</v>
      </c>
      <c r="E3312" t="s">
        <v>6561</v>
      </c>
      <c r="F3312" t="s">
        <v>5453</v>
      </c>
      <c r="G3312" s="160" t="s">
        <v>3997</v>
      </c>
      <c r="H3312" t="s">
        <v>5454</v>
      </c>
      <c r="I3312" s="160" t="s">
        <v>4007</v>
      </c>
      <c r="J3312" t="s">
        <v>5455</v>
      </c>
      <c r="K3312">
        <v>99</v>
      </c>
      <c r="L3312" t="s">
        <v>3999</v>
      </c>
    </row>
    <row r="3313" spans="1:12">
      <c r="A3313" s="15">
        <v>30112544</v>
      </c>
      <c r="B3313" t="s">
        <v>5450</v>
      </c>
      <c r="C3313" t="s">
        <v>5722</v>
      </c>
      <c r="D3313" t="s">
        <v>6531</v>
      </c>
      <c r="E3313" t="s">
        <v>6562</v>
      </c>
      <c r="F3313" t="s">
        <v>5453</v>
      </c>
      <c r="G3313" s="160" t="s">
        <v>3997</v>
      </c>
      <c r="H3313" t="s">
        <v>5454</v>
      </c>
      <c r="I3313" s="160" t="s">
        <v>4007</v>
      </c>
      <c r="J3313" t="s">
        <v>5455</v>
      </c>
      <c r="K3313">
        <v>99</v>
      </c>
      <c r="L3313" t="s">
        <v>3999</v>
      </c>
    </row>
    <row r="3314" spans="1:12">
      <c r="A3314" s="15">
        <v>30112545</v>
      </c>
      <c r="B3314" t="s">
        <v>5450</v>
      </c>
      <c r="C3314" t="s">
        <v>5722</v>
      </c>
      <c r="D3314" t="s">
        <v>6531</v>
      </c>
      <c r="E3314" t="s">
        <v>6563</v>
      </c>
      <c r="F3314" t="s">
        <v>5453</v>
      </c>
      <c r="G3314" s="160" t="s">
        <v>3997</v>
      </c>
      <c r="H3314" t="s">
        <v>5454</v>
      </c>
      <c r="I3314" s="160" t="s">
        <v>4007</v>
      </c>
      <c r="J3314" t="s">
        <v>5455</v>
      </c>
      <c r="K3314">
        <v>99</v>
      </c>
      <c r="L3314" t="s">
        <v>3999</v>
      </c>
    </row>
    <row r="3315" spans="1:12">
      <c r="A3315" s="15">
        <v>30112546</v>
      </c>
      <c r="B3315" t="s">
        <v>5450</v>
      </c>
      <c r="C3315" t="s">
        <v>5722</v>
      </c>
      <c r="D3315" t="s">
        <v>6531</v>
      </c>
      <c r="E3315" t="s">
        <v>6564</v>
      </c>
      <c r="F3315" t="s">
        <v>5453</v>
      </c>
      <c r="G3315" s="160" t="s">
        <v>3997</v>
      </c>
      <c r="H3315" t="s">
        <v>5454</v>
      </c>
      <c r="I3315" s="160" t="s">
        <v>4007</v>
      </c>
      <c r="J3315" t="s">
        <v>5455</v>
      </c>
      <c r="K3315">
        <v>99</v>
      </c>
      <c r="L3315" t="s">
        <v>3999</v>
      </c>
    </row>
    <row r="3316" spans="1:12">
      <c r="A3316" s="15">
        <v>30112547</v>
      </c>
      <c r="B3316" t="s">
        <v>5450</v>
      </c>
      <c r="C3316" t="s">
        <v>5722</v>
      </c>
      <c r="D3316" t="s">
        <v>6531</v>
      </c>
      <c r="E3316" t="s">
        <v>6565</v>
      </c>
      <c r="F3316" t="s">
        <v>5453</v>
      </c>
      <c r="G3316" s="160" t="s">
        <v>3997</v>
      </c>
      <c r="H3316" t="s">
        <v>5454</v>
      </c>
      <c r="I3316" s="160" t="s">
        <v>4007</v>
      </c>
      <c r="J3316" t="s">
        <v>5455</v>
      </c>
      <c r="K3316">
        <v>99</v>
      </c>
      <c r="L3316" t="s">
        <v>3999</v>
      </c>
    </row>
    <row r="3317" spans="1:12">
      <c r="A3317" s="15">
        <v>30112550</v>
      </c>
      <c r="B3317" t="s">
        <v>5450</v>
      </c>
      <c r="C3317" t="s">
        <v>5722</v>
      </c>
      <c r="D3317" t="s">
        <v>6531</v>
      </c>
      <c r="E3317" t="s">
        <v>6566</v>
      </c>
      <c r="F3317" t="s">
        <v>5453</v>
      </c>
      <c r="G3317" s="160" t="s">
        <v>3997</v>
      </c>
      <c r="H3317" t="s">
        <v>5454</v>
      </c>
      <c r="I3317" s="160" t="s">
        <v>4007</v>
      </c>
      <c r="J3317" t="s">
        <v>5455</v>
      </c>
      <c r="K3317">
        <v>10</v>
      </c>
      <c r="L3317" t="s">
        <v>5466</v>
      </c>
    </row>
    <row r="3318" spans="1:12">
      <c r="A3318" s="15">
        <v>30112551</v>
      </c>
      <c r="B3318" t="s">
        <v>5450</v>
      </c>
      <c r="C3318" t="s">
        <v>5722</v>
      </c>
      <c r="D3318" t="s">
        <v>6531</v>
      </c>
      <c r="E3318" t="s">
        <v>6567</v>
      </c>
      <c r="F3318" t="s">
        <v>5453</v>
      </c>
      <c r="G3318" s="160" t="s">
        <v>3997</v>
      </c>
      <c r="H3318" t="s">
        <v>5454</v>
      </c>
      <c r="I3318" s="160" t="s">
        <v>4007</v>
      </c>
      <c r="J3318" t="s">
        <v>5455</v>
      </c>
      <c r="K3318">
        <v>99</v>
      </c>
      <c r="L3318" t="s">
        <v>3999</v>
      </c>
    </row>
    <row r="3319" spans="1:12">
      <c r="A3319" s="15">
        <v>30112552</v>
      </c>
      <c r="B3319" t="s">
        <v>5450</v>
      </c>
      <c r="C3319" t="s">
        <v>5722</v>
      </c>
      <c r="D3319" t="s">
        <v>6531</v>
      </c>
      <c r="E3319" t="s">
        <v>6568</v>
      </c>
      <c r="F3319" t="s">
        <v>5453</v>
      </c>
      <c r="G3319" s="160" t="s">
        <v>3997</v>
      </c>
      <c r="H3319" t="s">
        <v>5454</v>
      </c>
      <c r="I3319" s="160" t="s">
        <v>4007</v>
      </c>
      <c r="J3319" t="s">
        <v>5455</v>
      </c>
      <c r="K3319" s="160" t="s">
        <v>4198</v>
      </c>
      <c r="L3319" t="s">
        <v>5728</v>
      </c>
    </row>
    <row r="3320" spans="1:12">
      <c r="A3320" s="15">
        <v>30112553</v>
      </c>
      <c r="B3320" t="s">
        <v>5450</v>
      </c>
      <c r="C3320" t="s">
        <v>5722</v>
      </c>
      <c r="D3320" t="s">
        <v>6531</v>
      </c>
      <c r="E3320" t="s">
        <v>6569</v>
      </c>
      <c r="F3320" t="s">
        <v>5453</v>
      </c>
      <c r="G3320" s="160" t="s">
        <v>3997</v>
      </c>
      <c r="H3320" t="s">
        <v>5454</v>
      </c>
      <c r="I3320" s="160" t="s">
        <v>4007</v>
      </c>
      <c r="J3320" t="s">
        <v>5455</v>
      </c>
      <c r="K3320" s="160" t="s">
        <v>4076</v>
      </c>
      <c r="L3320" t="s">
        <v>5980</v>
      </c>
    </row>
    <row r="3321" spans="1:12">
      <c r="A3321" s="15">
        <v>30112555</v>
      </c>
      <c r="B3321" t="s">
        <v>5450</v>
      </c>
      <c r="C3321" t="s">
        <v>5722</v>
      </c>
      <c r="D3321" t="s">
        <v>6531</v>
      </c>
      <c r="E3321" t="s">
        <v>6570</v>
      </c>
      <c r="F3321" t="s">
        <v>5453</v>
      </c>
      <c r="G3321" s="160" t="s">
        <v>3997</v>
      </c>
      <c r="H3321" t="s">
        <v>5454</v>
      </c>
      <c r="I3321" s="160" t="s">
        <v>4007</v>
      </c>
      <c r="J3321" t="s">
        <v>5455</v>
      </c>
      <c r="K3321">
        <v>10</v>
      </c>
      <c r="L3321" t="s">
        <v>5466</v>
      </c>
    </row>
    <row r="3322" spans="1:12">
      <c r="A3322" s="15">
        <v>30112556</v>
      </c>
      <c r="B3322" t="s">
        <v>5450</v>
      </c>
      <c r="C3322" t="s">
        <v>5722</v>
      </c>
      <c r="D3322" t="s">
        <v>6531</v>
      </c>
      <c r="E3322" t="s">
        <v>6571</v>
      </c>
      <c r="F3322" t="s">
        <v>5453</v>
      </c>
      <c r="G3322" s="160" t="s">
        <v>3997</v>
      </c>
      <c r="H3322" t="s">
        <v>5454</v>
      </c>
      <c r="I3322" s="160" t="s">
        <v>4007</v>
      </c>
      <c r="J3322" t="s">
        <v>5455</v>
      </c>
      <c r="K3322">
        <v>99</v>
      </c>
      <c r="L3322" t="s">
        <v>3999</v>
      </c>
    </row>
    <row r="3323" spans="1:12">
      <c r="A3323" s="15">
        <v>30112557</v>
      </c>
      <c r="B3323" t="s">
        <v>5450</v>
      </c>
      <c r="C3323" t="s">
        <v>5722</v>
      </c>
      <c r="D3323" t="s">
        <v>6531</v>
      </c>
      <c r="E3323" t="s">
        <v>6572</v>
      </c>
      <c r="F3323" t="s">
        <v>5453</v>
      </c>
      <c r="G3323" s="160" t="s">
        <v>3997</v>
      </c>
      <c r="H3323" t="s">
        <v>5454</v>
      </c>
      <c r="I3323" s="160" t="s">
        <v>4007</v>
      </c>
      <c r="J3323" t="s">
        <v>5455</v>
      </c>
      <c r="K3323">
        <v>99</v>
      </c>
      <c r="L3323" t="s">
        <v>3999</v>
      </c>
    </row>
    <row r="3324" spans="1:12">
      <c r="A3324" s="15">
        <v>30112558</v>
      </c>
      <c r="B3324" t="s">
        <v>5450</v>
      </c>
      <c r="C3324" t="s">
        <v>5722</v>
      </c>
      <c r="D3324" t="s">
        <v>6531</v>
      </c>
      <c r="E3324" t="s">
        <v>6573</v>
      </c>
      <c r="F3324" t="s">
        <v>5453</v>
      </c>
      <c r="G3324" s="160" t="s">
        <v>3997</v>
      </c>
      <c r="H3324" t="s">
        <v>5454</v>
      </c>
      <c r="I3324" s="160" t="s">
        <v>4007</v>
      </c>
      <c r="J3324" t="s">
        <v>5455</v>
      </c>
      <c r="K3324">
        <v>99</v>
      </c>
      <c r="L3324" t="s">
        <v>3999</v>
      </c>
    </row>
    <row r="3325" spans="1:12">
      <c r="A3325" s="15">
        <v>30112599</v>
      </c>
      <c r="B3325" t="s">
        <v>5450</v>
      </c>
      <c r="C3325" t="s">
        <v>5722</v>
      </c>
      <c r="D3325" t="s">
        <v>6531</v>
      </c>
      <c r="E3325" t="s">
        <v>4020</v>
      </c>
      <c r="F3325" t="s">
        <v>5453</v>
      </c>
      <c r="G3325" s="160" t="s">
        <v>3997</v>
      </c>
      <c r="H3325" t="s">
        <v>5454</v>
      </c>
      <c r="I3325" s="160" t="s">
        <v>4007</v>
      </c>
      <c r="J3325" t="s">
        <v>5455</v>
      </c>
      <c r="K3325" s="160" t="s">
        <v>4198</v>
      </c>
      <c r="L3325" t="s">
        <v>5728</v>
      </c>
    </row>
    <row r="3326" spans="1:12">
      <c r="A3326" s="15">
        <v>30112699</v>
      </c>
      <c r="B3326" t="s">
        <v>5450</v>
      </c>
      <c r="C3326" t="s">
        <v>5722</v>
      </c>
      <c r="D3326" t="s">
        <v>6574</v>
      </c>
      <c r="E3326" t="s">
        <v>6575</v>
      </c>
      <c r="F3326" t="s">
        <v>5453</v>
      </c>
      <c r="G3326" s="160" t="s">
        <v>3997</v>
      </c>
      <c r="H3326" t="s">
        <v>5454</v>
      </c>
      <c r="I3326" s="160" t="s">
        <v>4007</v>
      </c>
      <c r="J3326" t="s">
        <v>5455</v>
      </c>
      <c r="K3326">
        <v>99</v>
      </c>
      <c r="L3326" t="s">
        <v>3999</v>
      </c>
    </row>
    <row r="3327" spans="1:12">
      <c r="A3327" s="15">
        <v>30112701</v>
      </c>
      <c r="B3327" t="s">
        <v>5450</v>
      </c>
      <c r="C3327" t="s">
        <v>5722</v>
      </c>
      <c r="D3327" t="s">
        <v>6576</v>
      </c>
      <c r="E3327" t="s">
        <v>4080</v>
      </c>
      <c r="F3327" t="s">
        <v>5453</v>
      </c>
      <c r="G3327" s="160" t="s">
        <v>3997</v>
      </c>
      <c r="H3327" t="s">
        <v>5454</v>
      </c>
      <c r="I3327" s="160" t="s">
        <v>4007</v>
      </c>
      <c r="J3327" t="s">
        <v>5455</v>
      </c>
      <c r="K3327">
        <v>99</v>
      </c>
      <c r="L3327" t="s">
        <v>3999</v>
      </c>
    </row>
    <row r="3328" spans="1:12">
      <c r="A3328" s="15">
        <v>30112702</v>
      </c>
      <c r="B3328" t="s">
        <v>5450</v>
      </c>
      <c r="C3328" t="s">
        <v>5722</v>
      </c>
      <c r="D3328" t="s">
        <v>6576</v>
      </c>
      <c r="E3328" t="s">
        <v>6577</v>
      </c>
      <c r="F3328" t="s">
        <v>5453</v>
      </c>
      <c r="G3328" s="160" t="s">
        <v>3997</v>
      </c>
      <c r="H3328" t="s">
        <v>5454</v>
      </c>
      <c r="I3328" s="160" t="s">
        <v>4007</v>
      </c>
      <c r="J3328" t="s">
        <v>5455</v>
      </c>
      <c r="K3328" s="160" t="s">
        <v>4076</v>
      </c>
      <c r="L3328" t="s">
        <v>5980</v>
      </c>
    </row>
    <row r="3329" spans="1:12">
      <c r="A3329" s="15">
        <v>30112703</v>
      </c>
      <c r="B3329" t="s">
        <v>5450</v>
      </c>
      <c r="C3329" t="s">
        <v>5722</v>
      </c>
      <c r="D3329" t="s">
        <v>6576</v>
      </c>
      <c r="E3329" t="s">
        <v>6578</v>
      </c>
      <c r="F3329" t="s">
        <v>5453</v>
      </c>
      <c r="G3329" s="160" t="s">
        <v>3997</v>
      </c>
      <c r="H3329" t="s">
        <v>5454</v>
      </c>
      <c r="I3329" s="160" t="s">
        <v>4007</v>
      </c>
      <c r="J3329" t="s">
        <v>5455</v>
      </c>
      <c r="K3329">
        <v>99</v>
      </c>
      <c r="L3329" t="s">
        <v>3999</v>
      </c>
    </row>
    <row r="3330" spans="1:12">
      <c r="A3330" s="15">
        <v>30112720</v>
      </c>
      <c r="B3330" t="s">
        <v>5450</v>
      </c>
      <c r="C3330" t="s">
        <v>5722</v>
      </c>
      <c r="D3330" t="s">
        <v>6576</v>
      </c>
      <c r="E3330" t="s">
        <v>6579</v>
      </c>
      <c r="F3330" t="s">
        <v>5453</v>
      </c>
      <c r="G3330" s="160" t="s">
        <v>3997</v>
      </c>
      <c r="H3330" t="s">
        <v>5454</v>
      </c>
      <c r="I3330" s="160" t="s">
        <v>4007</v>
      </c>
      <c r="J3330" t="s">
        <v>5455</v>
      </c>
      <c r="K3330">
        <v>99</v>
      </c>
      <c r="L3330" t="s">
        <v>3999</v>
      </c>
    </row>
    <row r="3331" spans="1:12">
      <c r="A3331" s="15">
        <v>30112730</v>
      </c>
      <c r="B3331" t="s">
        <v>5450</v>
      </c>
      <c r="C3331" t="s">
        <v>5722</v>
      </c>
      <c r="D3331" t="s">
        <v>6576</v>
      </c>
      <c r="E3331" t="s">
        <v>6580</v>
      </c>
      <c r="F3331" t="s">
        <v>5453</v>
      </c>
      <c r="G3331" s="160" t="s">
        <v>3997</v>
      </c>
      <c r="H3331" t="s">
        <v>5454</v>
      </c>
      <c r="I3331" s="160" t="s">
        <v>4007</v>
      </c>
      <c r="J3331" t="s">
        <v>5455</v>
      </c>
      <c r="K3331">
        <v>99</v>
      </c>
      <c r="L3331" t="s">
        <v>3999</v>
      </c>
    </row>
    <row r="3332" spans="1:12">
      <c r="A3332" s="15">
        <v>30112740</v>
      </c>
      <c r="B3332" t="s">
        <v>5450</v>
      </c>
      <c r="C3332" t="s">
        <v>5722</v>
      </c>
      <c r="D3332" t="s">
        <v>6576</v>
      </c>
      <c r="E3332" t="s">
        <v>6581</v>
      </c>
      <c r="F3332" t="s">
        <v>5453</v>
      </c>
      <c r="G3332" s="160" t="s">
        <v>3997</v>
      </c>
      <c r="H3332" t="s">
        <v>5454</v>
      </c>
      <c r="I3332" s="160" t="s">
        <v>4007</v>
      </c>
      <c r="J3332" t="s">
        <v>5455</v>
      </c>
      <c r="K3332">
        <v>99</v>
      </c>
      <c r="L3332" t="s">
        <v>3999</v>
      </c>
    </row>
    <row r="3333" spans="1:12">
      <c r="A3333" s="15">
        <v>30112780</v>
      </c>
      <c r="B3333" t="s">
        <v>5450</v>
      </c>
      <c r="C3333" t="s">
        <v>5722</v>
      </c>
      <c r="D3333" t="s">
        <v>6576</v>
      </c>
      <c r="E3333" t="s">
        <v>4079</v>
      </c>
      <c r="F3333" t="s">
        <v>5453</v>
      </c>
      <c r="G3333" s="160" t="s">
        <v>3997</v>
      </c>
      <c r="H3333" t="s">
        <v>5454</v>
      </c>
      <c r="I3333" s="160" t="s">
        <v>4007</v>
      </c>
      <c r="J3333" t="s">
        <v>5455</v>
      </c>
      <c r="K3333">
        <v>10</v>
      </c>
      <c r="L3333" t="s">
        <v>5466</v>
      </c>
    </row>
    <row r="3334" spans="1:12">
      <c r="A3334" s="15">
        <v>30112801</v>
      </c>
      <c r="B3334" t="s">
        <v>5450</v>
      </c>
      <c r="C3334" t="s">
        <v>5722</v>
      </c>
      <c r="D3334" t="s">
        <v>6582</v>
      </c>
      <c r="E3334" t="s">
        <v>4284</v>
      </c>
      <c r="F3334" t="s">
        <v>5453</v>
      </c>
      <c r="G3334" s="160" t="s">
        <v>3997</v>
      </c>
      <c r="H3334" t="s">
        <v>5454</v>
      </c>
      <c r="I3334" s="160" t="s">
        <v>3995</v>
      </c>
      <c r="J3334" t="s">
        <v>5461</v>
      </c>
      <c r="K3334">
        <v>99</v>
      </c>
      <c r="L3334" t="s">
        <v>3999</v>
      </c>
    </row>
    <row r="3335" spans="1:12">
      <c r="A3335" s="15">
        <v>30112802</v>
      </c>
      <c r="B3335" t="s">
        <v>5450</v>
      </c>
      <c r="C3335" t="s">
        <v>5722</v>
      </c>
      <c r="D3335" t="s">
        <v>6582</v>
      </c>
      <c r="E3335" t="s">
        <v>6583</v>
      </c>
      <c r="F3335" t="s">
        <v>5453</v>
      </c>
      <c r="G3335" s="160" t="s">
        <v>3997</v>
      </c>
      <c r="H3335" t="s">
        <v>5454</v>
      </c>
      <c r="I3335" s="160" t="s">
        <v>3995</v>
      </c>
      <c r="J3335" t="s">
        <v>5461</v>
      </c>
      <c r="K3335">
        <v>99</v>
      </c>
      <c r="L3335" t="s">
        <v>3999</v>
      </c>
    </row>
    <row r="3336" spans="1:12">
      <c r="A3336" s="15">
        <v>30112803</v>
      </c>
      <c r="B3336" t="s">
        <v>5450</v>
      </c>
      <c r="C3336" t="s">
        <v>5722</v>
      </c>
      <c r="D3336" t="s">
        <v>6582</v>
      </c>
      <c r="E3336" t="s">
        <v>6584</v>
      </c>
      <c r="F3336" t="s">
        <v>5453</v>
      </c>
      <c r="G3336" s="160" t="s">
        <v>3997</v>
      </c>
      <c r="H3336" t="s">
        <v>5454</v>
      </c>
      <c r="I3336" s="160" t="s">
        <v>3995</v>
      </c>
      <c r="J3336" t="s">
        <v>5461</v>
      </c>
      <c r="K3336">
        <v>99</v>
      </c>
      <c r="L3336" t="s">
        <v>3999</v>
      </c>
    </row>
    <row r="3337" spans="1:12">
      <c r="A3337" s="15">
        <v>30112804</v>
      </c>
      <c r="B3337" t="s">
        <v>5450</v>
      </c>
      <c r="C3337" t="s">
        <v>5722</v>
      </c>
      <c r="D3337" t="s">
        <v>6582</v>
      </c>
      <c r="E3337" t="s">
        <v>6585</v>
      </c>
      <c r="F3337" t="s">
        <v>5453</v>
      </c>
      <c r="G3337" s="160" t="s">
        <v>3997</v>
      </c>
      <c r="H3337" t="s">
        <v>5454</v>
      </c>
      <c r="I3337" s="160" t="s">
        <v>3995</v>
      </c>
      <c r="J3337" t="s">
        <v>5461</v>
      </c>
      <c r="K3337">
        <v>99</v>
      </c>
      <c r="L3337" t="s">
        <v>3999</v>
      </c>
    </row>
    <row r="3338" spans="1:12">
      <c r="A3338" s="15">
        <v>30112805</v>
      </c>
      <c r="B3338" t="s">
        <v>5450</v>
      </c>
      <c r="C3338" t="s">
        <v>5722</v>
      </c>
      <c r="D3338" t="s">
        <v>6582</v>
      </c>
      <c r="E3338" t="s">
        <v>6476</v>
      </c>
      <c r="F3338" t="s">
        <v>5453</v>
      </c>
      <c r="G3338" s="160" t="s">
        <v>3997</v>
      </c>
      <c r="H3338" t="s">
        <v>5454</v>
      </c>
      <c r="I3338" s="160" t="s">
        <v>3995</v>
      </c>
      <c r="J3338" t="s">
        <v>5461</v>
      </c>
      <c r="K3338">
        <v>99</v>
      </c>
      <c r="L3338" t="s">
        <v>3999</v>
      </c>
    </row>
    <row r="3339" spans="1:12">
      <c r="A3339" s="15">
        <v>30113001</v>
      </c>
      <c r="B3339" t="s">
        <v>5450</v>
      </c>
      <c r="C3339" t="s">
        <v>5722</v>
      </c>
      <c r="D3339" t="s">
        <v>6586</v>
      </c>
      <c r="E3339" t="s">
        <v>6587</v>
      </c>
      <c r="F3339" t="s">
        <v>5453</v>
      </c>
      <c r="G3339" s="160" t="s">
        <v>3997</v>
      </c>
      <c r="H3339" t="s">
        <v>5454</v>
      </c>
      <c r="I3339" s="160" t="s">
        <v>4007</v>
      </c>
      <c r="J3339" t="s">
        <v>5455</v>
      </c>
      <c r="K3339">
        <v>99</v>
      </c>
      <c r="L3339" t="s">
        <v>3999</v>
      </c>
    </row>
    <row r="3340" spans="1:12">
      <c r="A3340" s="15">
        <v>30113003</v>
      </c>
      <c r="B3340" t="s">
        <v>5450</v>
      </c>
      <c r="C3340" t="s">
        <v>5722</v>
      </c>
      <c r="D3340" t="s">
        <v>6586</v>
      </c>
      <c r="E3340" t="s">
        <v>6588</v>
      </c>
      <c r="F3340" t="s">
        <v>5453</v>
      </c>
      <c r="G3340" s="160" t="s">
        <v>3997</v>
      </c>
      <c r="H3340" t="s">
        <v>5454</v>
      </c>
      <c r="I3340" s="160" t="s">
        <v>3997</v>
      </c>
      <c r="J3340" t="s">
        <v>5736</v>
      </c>
      <c r="K3340">
        <v>99</v>
      </c>
      <c r="L3340" t="s">
        <v>3999</v>
      </c>
    </row>
    <row r="3341" spans="1:12">
      <c r="A3341" s="15">
        <v>30113004</v>
      </c>
      <c r="B3341" t="s">
        <v>5450</v>
      </c>
      <c r="C3341" t="s">
        <v>5722</v>
      </c>
      <c r="D3341" t="s">
        <v>6589</v>
      </c>
      <c r="E3341" t="s">
        <v>6590</v>
      </c>
      <c r="F3341" t="s">
        <v>5453</v>
      </c>
      <c r="G3341" s="160" t="s">
        <v>3997</v>
      </c>
      <c r="H3341" t="s">
        <v>5454</v>
      </c>
      <c r="I3341" s="160" t="s">
        <v>3997</v>
      </c>
      <c r="J3341" t="s">
        <v>5736</v>
      </c>
      <c r="K3341">
        <v>99</v>
      </c>
      <c r="L3341" t="s">
        <v>3999</v>
      </c>
    </row>
    <row r="3342" spans="1:12">
      <c r="A3342" s="15">
        <v>30113005</v>
      </c>
      <c r="B3342" t="s">
        <v>5450</v>
      </c>
      <c r="C3342" t="s">
        <v>5722</v>
      </c>
      <c r="D3342" t="s">
        <v>6589</v>
      </c>
      <c r="E3342" t="s">
        <v>6591</v>
      </c>
      <c r="F3342" t="s">
        <v>5453</v>
      </c>
      <c r="G3342" s="160" t="s">
        <v>3997</v>
      </c>
      <c r="H3342" t="s">
        <v>5454</v>
      </c>
      <c r="I3342" s="160" t="s">
        <v>3997</v>
      </c>
      <c r="J3342" t="s">
        <v>5736</v>
      </c>
      <c r="K3342">
        <v>99</v>
      </c>
      <c r="L3342" t="s">
        <v>3999</v>
      </c>
    </row>
    <row r="3343" spans="1:12">
      <c r="A3343" s="15">
        <v>30113006</v>
      </c>
      <c r="B3343" t="s">
        <v>5450</v>
      </c>
      <c r="C3343" t="s">
        <v>5722</v>
      </c>
      <c r="D3343" t="s">
        <v>6589</v>
      </c>
      <c r="E3343" t="s">
        <v>6592</v>
      </c>
      <c r="F3343" t="s">
        <v>5453</v>
      </c>
      <c r="G3343" s="160" t="s">
        <v>3997</v>
      </c>
      <c r="H3343" t="s">
        <v>5454</v>
      </c>
      <c r="I3343" s="160" t="s">
        <v>3997</v>
      </c>
      <c r="J3343" t="s">
        <v>5736</v>
      </c>
      <c r="K3343">
        <v>99</v>
      </c>
      <c r="L3343" t="s">
        <v>3999</v>
      </c>
    </row>
    <row r="3344" spans="1:12">
      <c r="A3344" s="15">
        <v>30113007</v>
      </c>
      <c r="B3344" t="s">
        <v>5450</v>
      </c>
      <c r="C3344" t="s">
        <v>5722</v>
      </c>
      <c r="D3344" t="s">
        <v>6589</v>
      </c>
      <c r="E3344" t="s">
        <v>6593</v>
      </c>
      <c r="F3344" t="s">
        <v>5453</v>
      </c>
      <c r="G3344" s="160" t="s">
        <v>3997</v>
      </c>
      <c r="H3344" t="s">
        <v>5454</v>
      </c>
      <c r="I3344" s="160" t="s">
        <v>4007</v>
      </c>
      <c r="J3344" t="s">
        <v>5455</v>
      </c>
      <c r="K3344">
        <v>99</v>
      </c>
      <c r="L3344" t="s">
        <v>3999</v>
      </c>
    </row>
    <row r="3345" spans="1:12">
      <c r="A3345" s="15">
        <v>30113008</v>
      </c>
      <c r="B3345" t="s">
        <v>5450</v>
      </c>
      <c r="C3345" t="s">
        <v>5722</v>
      </c>
      <c r="D3345" t="s">
        <v>6589</v>
      </c>
      <c r="E3345" t="s">
        <v>6594</v>
      </c>
      <c r="F3345" t="s">
        <v>5453</v>
      </c>
      <c r="G3345" s="160" t="s">
        <v>3997</v>
      </c>
      <c r="H3345" t="s">
        <v>5454</v>
      </c>
      <c r="I3345" s="160" t="s">
        <v>4007</v>
      </c>
      <c r="J3345" t="s">
        <v>5455</v>
      </c>
      <c r="K3345">
        <v>99</v>
      </c>
      <c r="L3345" t="s">
        <v>3999</v>
      </c>
    </row>
    <row r="3346" spans="1:12">
      <c r="A3346" s="15">
        <v>30113012</v>
      </c>
      <c r="B3346" t="s">
        <v>5450</v>
      </c>
      <c r="C3346" t="s">
        <v>5722</v>
      </c>
      <c r="D3346" t="s">
        <v>6589</v>
      </c>
      <c r="E3346" t="s">
        <v>6595</v>
      </c>
      <c r="F3346" t="s">
        <v>5453</v>
      </c>
      <c r="G3346" s="160" t="s">
        <v>3997</v>
      </c>
      <c r="H3346" t="s">
        <v>5454</v>
      </c>
      <c r="I3346" s="160" t="s">
        <v>4007</v>
      </c>
      <c r="J3346" t="s">
        <v>5455</v>
      </c>
      <c r="K3346">
        <v>99</v>
      </c>
      <c r="L3346" t="s">
        <v>3999</v>
      </c>
    </row>
    <row r="3347" spans="1:12">
      <c r="A3347" s="15">
        <v>30113013</v>
      </c>
      <c r="B3347" t="s">
        <v>5450</v>
      </c>
      <c r="C3347" t="s">
        <v>5722</v>
      </c>
      <c r="D3347" t="s">
        <v>6589</v>
      </c>
      <c r="E3347" t="s">
        <v>6596</v>
      </c>
      <c r="F3347" t="s">
        <v>5453</v>
      </c>
      <c r="G3347" s="160" t="s">
        <v>3997</v>
      </c>
      <c r="H3347" t="s">
        <v>5454</v>
      </c>
      <c r="I3347" s="160" t="s">
        <v>4007</v>
      </c>
      <c r="J3347" t="s">
        <v>5455</v>
      </c>
      <c r="K3347">
        <v>99</v>
      </c>
      <c r="L3347" t="s">
        <v>3999</v>
      </c>
    </row>
    <row r="3348" spans="1:12">
      <c r="A3348" s="15">
        <v>30113014</v>
      </c>
      <c r="B3348" t="s">
        <v>5450</v>
      </c>
      <c r="C3348" t="s">
        <v>5722</v>
      </c>
      <c r="D3348" t="s">
        <v>6589</v>
      </c>
      <c r="E3348" t="s">
        <v>6597</v>
      </c>
      <c r="F3348" t="s">
        <v>5453</v>
      </c>
      <c r="G3348" s="160" t="s">
        <v>3997</v>
      </c>
      <c r="H3348" t="s">
        <v>5454</v>
      </c>
      <c r="I3348" s="160" t="s">
        <v>4007</v>
      </c>
      <c r="J3348" t="s">
        <v>5455</v>
      </c>
      <c r="K3348">
        <v>99</v>
      </c>
      <c r="L3348" t="s">
        <v>3999</v>
      </c>
    </row>
    <row r="3349" spans="1:12">
      <c r="A3349" s="15">
        <v>30113018</v>
      </c>
      <c r="B3349" t="s">
        <v>5450</v>
      </c>
      <c r="C3349" t="s">
        <v>5722</v>
      </c>
      <c r="D3349" t="s">
        <v>6589</v>
      </c>
      <c r="E3349" t="s">
        <v>6598</v>
      </c>
      <c r="F3349" t="s">
        <v>5453</v>
      </c>
      <c r="G3349" s="160" t="s">
        <v>3997</v>
      </c>
      <c r="H3349" t="s">
        <v>5454</v>
      </c>
      <c r="I3349" s="160" t="s">
        <v>4007</v>
      </c>
      <c r="J3349" t="s">
        <v>5455</v>
      </c>
      <c r="K3349">
        <v>99</v>
      </c>
      <c r="L3349" t="s">
        <v>3999</v>
      </c>
    </row>
    <row r="3350" spans="1:12">
      <c r="A3350" s="15">
        <v>30113019</v>
      </c>
      <c r="B3350" t="s">
        <v>5450</v>
      </c>
      <c r="C3350" t="s">
        <v>5722</v>
      </c>
      <c r="D3350" t="s">
        <v>6589</v>
      </c>
      <c r="E3350" t="s">
        <v>6599</v>
      </c>
      <c r="F3350" t="s">
        <v>5453</v>
      </c>
      <c r="G3350" s="160" t="s">
        <v>3997</v>
      </c>
      <c r="H3350" t="s">
        <v>5454</v>
      </c>
      <c r="I3350" s="160" t="s">
        <v>4007</v>
      </c>
      <c r="J3350" t="s">
        <v>5455</v>
      </c>
      <c r="K3350">
        <v>99</v>
      </c>
      <c r="L3350" t="s">
        <v>3999</v>
      </c>
    </row>
    <row r="3351" spans="1:12">
      <c r="A3351" s="15">
        <v>30113020</v>
      </c>
      <c r="B3351" t="s">
        <v>5450</v>
      </c>
      <c r="C3351" t="s">
        <v>5722</v>
      </c>
      <c r="D3351" t="s">
        <v>6589</v>
      </c>
      <c r="E3351" t="s">
        <v>6600</v>
      </c>
      <c r="F3351" t="s">
        <v>5453</v>
      </c>
      <c r="G3351" s="160" t="s">
        <v>3997</v>
      </c>
      <c r="H3351" t="s">
        <v>5454</v>
      </c>
      <c r="I3351" s="160" t="s">
        <v>4007</v>
      </c>
      <c r="J3351" t="s">
        <v>5455</v>
      </c>
      <c r="K3351">
        <v>99</v>
      </c>
      <c r="L3351" t="s">
        <v>3999</v>
      </c>
    </row>
    <row r="3352" spans="1:12">
      <c r="A3352" s="15">
        <v>30113021</v>
      </c>
      <c r="B3352" t="s">
        <v>5450</v>
      </c>
      <c r="C3352" t="s">
        <v>5722</v>
      </c>
      <c r="D3352" t="s">
        <v>6589</v>
      </c>
      <c r="E3352" t="s">
        <v>6601</v>
      </c>
      <c r="F3352" t="s">
        <v>5453</v>
      </c>
      <c r="G3352" s="160" t="s">
        <v>3997</v>
      </c>
      <c r="H3352" t="s">
        <v>5454</v>
      </c>
      <c r="I3352" s="160" t="s">
        <v>4007</v>
      </c>
      <c r="J3352" t="s">
        <v>5455</v>
      </c>
      <c r="K3352">
        <v>99</v>
      </c>
      <c r="L3352" t="s">
        <v>3999</v>
      </c>
    </row>
    <row r="3353" spans="1:12">
      <c r="A3353" s="15">
        <v>30113099</v>
      </c>
      <c r="B3353" t="s">
        <v>5450</v>
      </c>
      <c r="C3353" t="s">
        <v>5722</v>
      </c>
      <c r="D3353" t="s">
        <v>6589</v>
      </c>
      <c r="E3353" t="s">
        <v>4080</v>
      </c>
      <c r="F3353" t="s">
        <v>5453</v>
      </c>
      <c r="G3353" s="160" t="s">
        <v>3997</v>
      </c>
      <c r="H3353" t="s">
        <v>5454</v>
      </c>
      <c r="I3353" s="160" t="s">
        <v>4007</v>
      </c>
      <c r="J3353" t="s">
        <v>5455</v>
      </c>
      <c r="K3353">
        <v>99</v>
      </c>
      <c r="L3353" t="s">
        <v>3999</v>
      </c>
    </row>
    <row r="3354" spans="1:12">
      <c r="A3354" s="15">
        <v>30113201</v>
      </c>
      <c r="B3354" t="s">
        <v>5450</v>
      </c>
      <c r="C3354" t="s">
        <v>5722</v>
      </c>
      <c r="D3354" t="s">
        <v>6602</v>
      </c>
      <c r="E3354" t="s">
        <v>6603</v>
      </c>
      <c r="F3354" t="s">
        <v>5453</v>
      </c>
      <c r="G3354" s="160" t="s">
        <v>3997</v>
      </c>
      <c r="H3354" t="s">
        <v>5454</v>
      </c>
      <c r="I3354" s="160" t="s">
        <v>4007</v>
      </c>
      <c r="J3354" t="s">
        <v>5455</v>
      </c>
      <c r="K3354" s="160" t="s">
        <v>4198</v>
      </c>
      <c r="L3354" t="s">
        <v>5728</v>
      </c>
    </row>
    <row r="3355" spans="1:12">
      <c r="A3355" s="15">
        <v>30113205</v>
      </c>
      <c r="B3355" t="s">
        <v>5450</v>
      </c>
      <c r="C3355" t="s">
        <v>5722</v>
      </c>
      <c r="D3355" t="s">
        <v>6602</v>
      </c>
      <c r="E3355" t="s">
        <v>6604</v>
      </c>
      <c r="F3355" t="s">
        <v>5453</v>
      </c>
      <c r="G3355" s="160" t="s">
        <v>3997</v>
      </c>
      <c r="H3355" t="s">
        <v>5454</v>
      </c>
      <c r="I3355" s="160" t="s">
        <v>4007</v>
      </c>
      <c r="J3355" t="s">
        <v>5455</v>
      </c>
      <c r="K3355" s="160" t="s">
        <v>3995</v>
      </c>
      <c r="L3355" t="s">
        <v>5726</v>
      </c>
    </row>
    <row r="3356" spans="1:12">
      <c r="A3356" s="15">
        <v>30113210</v>
      </c>
      <c r="B3356" t="s">
        <v>5450</v>
      </c>
      <c r="C3356" t="s">
        <v>5722</v>
      </c>
      <c r="D3356" t="s">
        <v>6602</v>
      </c>
      <c r="E3356" t="s">
        <v>6605</v>
      </c>
      <c r="F3356" t="s">
        <v>5453</v>
      </c>
      <c r="G3356" s="160" t="s">
        <v>3997</v>
      </c>
      <c r="H3356" t="s">
        <v>5454</v>
      </c>
      <c r="I3356" s="160" t="s">
        <v>4007</v>
      </c>
      <c r="J3356" t="s">
        <v>5455</v>
      </c>
      <c r="K3356" s="160" t="s">
        <v>4198</v>
      </c>
      <c r="L3356" t="s">
        <v>5728</v>
      </c>
    </row>
    <row r="3357" spans="1:12">
      <c r="A3357" s="15">
        <v>30113221</v>
      </c>
      <c r="B3357" t="s">
        <v>5450</v>
      </c>
      <c r="C3357" t="s">
        <v>5722</v>
      </c>
      <c r="D3357" t="s">
        <v>6602</v>
      </c>
      <c r="E3357" t="s">
        <v>6606</v>
      </c>
      <c r="F3357" t="s">
        <v>5453</v>
      </c>
      <c r="G3357" s="160" t="s">
        <v>3997</v>
      </c>
      <c r="H3357" t="s">
        <v>5454</v>
      </c>
      <c r="I3357" s="160" t="s">
        <v>4007</v>
      </c>
      <c r="J3357" t="s">
        <v>5455</v>
      </c>
      <c r="K3357">
        <v>99</v>
      </c>
      <c r="L3357" t="s">
        <v>3999</v>
      </c>
    </row>
    <row r="3358" spans="1:12">
      <c r="A3358" s="15">
        <v>30113222</v>
      </c>
      <c r="B3358" t="s">
        <v>5450</v>
      </c>
      <c r="C3358" t="s">
        <v>5722</v>
      </c>
      <c r="D3358" t="s">
        <v>6602</v>
      </c>
      <c r="E3358" t="s">
        <v>6607</v>
      </c>
      <c r="F3358" t="s">
        <v>5453</v>
      </c>
      <c r="G3358" s="160" t="s">
        <v>3997</v>
      </c>
      <c r="H3358" t="s">
        <v>5454</v>
      </c>
      <c r="I3358" s="160" t="s">
        <v>4007</v>
      </c>
      <c r="J3358" t="s">
        <v>5455</v>
      </c>
      <c r="K3358">
        <v>99</v>
      </c>
      <c r="L3358" t="s">
        <v>3999</v>
      </c>
    </row>
    <row r="3359" spans="1:12">
      <c r="A3359" s="15">
        <v>30113223</v>
      </c>
      <c r="B3359" t="s">
        <v>5450</v>
      </c>
      <c r="C3359" t="s">
        <v>5722</v>
      </c>
      <c r="D3359" t="s">
        <v>6602</v>
      </c>
      <c r="E3359" t="s">
        <v>6608</v>
      </c>
      <c r="F3359" t="s">
        <v>5453</v>
      </c>
      <c r="G3359" s="160" t="s">
        <v>3997</v>
      </c>
      <c r="H3359" t="s">
        <v>5454</v>
      </c>
      <c r="I3359" s="160" t="s">
        <v>4007</v>
      </c>
      <c r="J3359" t="s">
        <v>5455</v>
      </c>
      <c r="K3359">
        <v>99</v>
      </c>
      <c r="L3359" t="s">
        <v>3999</v>
      </c>
    </row>
    <row r="3360" spans="1:12">
      <c r="A3360" s="15">
        <v>30113224</v>
      </c>
      <c r="B3360" t="s">
        <v>5450</v>
      </c>
      <c r="C3360" t="s">
        <v>5722</v>
      </c>
      <c r="D3360" t="s">
        <v>6602</v>
      </c>
      <c r="E3360" t="s">
        <v>6609</v>
      </c>
      <c r="F3360" t="s">
        <v>5453</v>
      </c>
      <c r="G3360" s="160" t="s">
        <v>3997</v>
      </c>
      <c r="H3360" t="s">
        <v>5454</v>
      </c>
      <c r="I3360" s="160" t="s">
        <v>4007</v>
      </c>
      <c r="J3360" t="s">
        <v>5455</v>
      </c>
      <c r="K3360">
        <v>99</v>
      </c>
      <c r="L3360" t="s">
        <v>3999</v>
      </c>
    </row>
    <row r="3361" spans="1:12">
      <c r="A3361" s="15">
        <v>30113227</v>
      </c>
      <c r="B3361" t="s">
        <v>5450</v>
      </c>
      <c r="C3361" t="s">
        <v>5722</v>
      </c>
      <c r="D3361" t="s">
        <v>6602</v>
      </c>
      <c r="E3361" t="s">
        <v>4079</v>
      </c>
      <c r="F3361" t="s">
        <v>5453</v>
      </c>
      <c r="G3361" s="160" t="s">
        <v>3997</v>
      </c>
      <c r="H3361" t="s">
        <v>5454</v>
      </c>
      <c r="I3361" s="160" t="s">
        <v>4007</v>
      </c>
      <c r="J3361" t="s">
        <v>5455</v>
      </c>
      <c r="K3361">
        <v>10</v>
      </c>
      <c r="L3361" t="s">
        <v>5466</v>
      </c>
    </row>
    <row r="3362" spans="1:12">
      <c r="A3362" s="15">
        <v>30113228</v>
      </c>
      <c r="B3362" t="s">
        <v>5450</v>
      </c>
      <c r="C3362" t="s">
        <v>5722</v>
      </c>
      <c r="D3362" t="s">
        <v>6602</v>
      </c>
      <c r="E3362" t="s">
        <v>6128</v>
      </c>
      <c r="F3362" t="s">
        <v>5453</v>
      </c>
      <c r="G3362" s="160" t="s">
        <v>3997</v>
      </c>
      <c r="H3362" t="s">
        <v>5454</v>
      </c>
      <c r="I3362" s="160" t="s">
        <v>4007</v>
      </c>
      <c r="J3362" t="s">
        <v>5455</v>
      </c>
      <c r="K3362">
        <v>99</v>
      </c>
      <c r="L3362" t="s">
        <v>3999</v>
      </c>
    </row>
    <row r="3363" spans="1:12">
      <c r="A3363" s="15">
        <v>30113235</v>
      </c>
      <c r="B3363" t="s">
        <v>5450</v>
      </c>
      <c r="C3363" t="s">
        <v>5722</v>
      </c>
      <c r="D3363" t="s">
        <v>6602</v>
      </c>
      <c r="E3363" t="s">
        <v>6610</v>
      </c>
      <c r="F3363" t="s">
        <v>5453</v>
      </c>
      <c r="G3363" s="160" t="s">
        <v>3997</v>
      </c>
      <c r="H3363" t="s">
        <v>5454</v>
      </c>
      <c r="I3363" s="160" t="s">
        <v>4007</v>
      </c>
      <c r="J3363" t="s">
        <v>5455</v>
      </c>
      <c r="K3363">
        <v>99</v>
      </c>
      <c r="L3363" t="s">
        <v>3999</v>
      </c>
    </row>
    <row r="3364" spans="1:12">
      <c r="A3364" s="15">
        <v>30113236</v>
      </c>
      <c r="B3364" t="s">
        <v>5450</v>
      </c>
      <c r="C3364" t="s">
        <v>5722</v>
      </c>
      <c r="D3364" t="s">
        <v>6602</v>
      </c>
      <c r="E3364" t="s">
        <v>6611</v>
      </c>
      <c r="F3364" t="s">
        <v>5453</v>
      </c>
      <c r="G3364" s="160" t="s">
        <v>3997</v>
      </c>
      <c r="H3364" t="s">
        <v>5454</v>
      </c>
      <c r="I3364" s="160" t="s">
        <v>4007</v>
      </c>
      <c r="J3364" t="s">
        <v>5455</v>
      </c>
      <c r="K3364">
        <v>99</v>
      </c>
      <c r="L3364" t="s">
        <v>3999</v>
      </c>
    </row>
    <row r="3365" spans="1:12">
      <c r="A3365" s="15">
        <v>30113237</v>
      </c>
      <c r="B3365" t="s">
        <v>5450</v>
      </c>
      <c r="C3365" t="s">
        <v>5722</v>
      </c>
      <c r="D3365" t="s">
        <v>6602</v>
      </c>
      <c r="E3365" t="s">
        <v>6612</v>
      </c>
      <c r="F3365" t="s">
        <v>5453</v>
      </c>
      <c r="G3365" s="160" t="s">
        <v>3997</v>
      </c>
      <c r="H3365" t="s">
        <v>5454</v>
      </c>
      <c r="I3365" s="160" t="s">
        <v>4007</v>
      </c>
      <c r="J3365" t="s">
        <v>5455</v>
      </c>
      <c r="K3365">
        <v>99</v>
      </c>
      <c r="L3365" t="s">
        <v>3999</v>
      </c>
    </row>
    <row r="3366" spans="1:12">
      <c r="A3366" s="15">
        <v>30113238</v>
      </c>
      <c r="B3366" t="s">
        <v>5450</v>
      </c>
      <c r="C3366" t="s">
        <v>5722</v>
      </c>
      <c r="D3366" t="s">
        <v>6602</v>
      </c>
      <c r="E3366" t="s">
        <v>6613</v>
      </c>
      <c r="F3366" t="s">
        <v>5453</v>
      </c>
      <c r="G3366" s="160" t="s">
        <v>3997</v>
      </c>
      <c r="H3366" t="s">
        <v>5454</v>
      </c>
      <c r="I3366" s="160" t="s">
        <v>4007</v>
      </c>
      <c r="J3366" t="s">
        <v>5455</v>
      </c>
      <c r="K3366">
        <v>99</v>
      </c>
      <c r="L3366" t="s">
        <v>3999</v>
      </c>
    </row>
    <row r="3367" spans="1:12">
      <c r="A3367" s="15">
        <v>30113299</v>
      </c>
      <c r="B3367" t="s">
        <v>5450</v>
      </c>
      <c r="C3367" t="s">
        <v>5722</v>
      </c>
      <c r="D3367" t="s">
        <v>6602</v>
      </c>
      <c r="E3367" t="s">
        <v>4020</v>
      </c>
      <c r="F3367" t="s">
        <v>5453</v>
      </c>
      <c r="G3367" s="160" t="s">
        <v>3997</v>
      </c>
      <c r="H3367" t="s">
        <v>5454</v>
      </c>
      <c r="I3367" s="160" t="s">
        <v>4007</v>
      </c>
      <c r="J3367" t="s">
        <v>5455</v>
      </c>
      <c r="K3367" s="160" t="s">
        <v>3995</v>
      </c>
      <c r="L3367" t="s">
        <v>5726</v>
      </c>
    </row>
    <row r="3368" spans="1:12">
      <c r="A3368" s="15">
        <v>30113301</v>
      </c>
      <c r="B3368" t="s">
        <v>5450</v>
      </c>
      <c r="C3368" t="s">
        <v>5722</v>
      </c>
      <c r="D3368" t="s">
        <v>5104</v>
      </c>
      <c r="E3368" t="s">
        <v>4080</v>
      </c>
      <c r="F3368" t="s">
        <v>5453</v>
      </c>
      <c r="G3368" s="160" t="s">
        <v>3997</v>
      </c>
      <c r="H3368" t="s">
        <v>5454</v>
      </c>
      <c r="I3368" s="160" t="s">
        <v>4007</v>
      </c>
      <c r="J3368" t="s">
        <v>5455</v>
      </c>
      <c r="K3368">
        <v>99</v>
      </c>
      <c r="L3368" t="s">
        <v>3999</v>
      </c>
    </row>
    <row r="3369" spans="1:12">
      <c r="A3369" s="15">
        <v>30113302</v>
      </c>
      <c r="B3369" t="s">
        <v>5450</v>
      </c>
      <c r="C3369" t="s">
        <v>5722</v>
      </c>
      <c r="D3369" t="s">
        <v>5104</v>
      </c>
      <c r="E3369" t="s">
        <v>6614</v>
      </c>
      <c r="F3369" t="s">
        <v>5453</v>
      </c>
      <c r="G3369" s="160" t="s">
        <v>3997</v>
      </c>
      <c r="H3369" t="s">
        <v>5454</v>
      </c>
      <c r="I3369" s="160" t="s">
        <v>4007</v>
      </c>
      <c r="J3369" t="s">
        <v>5455</v>
      </c>
      <c r="K3369" s="160" t="s">
        <v>4198</v>
      </c>
      <c r="L3369" t="s">
        <v>5728</v>
      </c>
    </row>
    <row r="3370" spans="1:12">
      <c r="A3370" s="15">
        <v>30113303</v>
      </c>
      <c r="B3370" t="s">
        <v>5450</v>
      </c>
      <c r="C3370" t="s">
        <v>5722</v>
      </c>
      <c r="D3370" t="s">
        <v>5104</v>
      </c>
      <c r="E3370" t="s">
        <v>6615</v>
      </c>
      <c r="F3370" t="s">
        <v>5453</v>
      </c>
      <c r="G3370" s="160" t="s">
        <v>3997</v>
      </c>
      <c r="H3370" t="s">
        <v>5454</v>
      </c>
      <c r="I3370" s="160" t="s">
        <v>4007</v>
      </c>
      <c r="J3370" t="s">
        <v>5455</v>
      </c>
      <c r="K3370" s="160" t="s">
        <v>4076</v>
      </c>
      <c r="L3370" t="s">
        <v>5980</v>
      </c>
    </row>
    <row r="3371" spans="1:12">
      <c r="A3371" s="15">
        <v>30113380</v>
      </c>
      <c r="B3371" t="s">
        <v>5450</v>
      </c>
      <c r="C3371" t="s">
        <v>5722</v>
      </c>
      <c r="D3371" t="s">
        <v>5104</v>
      </c>
      <c r="E3371" t="s">
        <v>4079</v>
      </c>
      <c r="F3371" t="s">
        <v>5453</v>
      </c>
      <c r="G3371" s="160" t="s">
        <v>3997</v>
      </c>
      <c r="H3371" t="s">
        <v>5454</v>
      </c>
      <c r="I3371" s="160" t="s">
        <v>4007</v>
      </c>
      <c r="J3371" t="s">
        <v>5455</v>
      </c>
      <c r="K3371">
        <v>10</v>
      </c>
      <c r="L3371" t="s">
        <v>5466</v>
      </c>
    </row>
    <row r="3372" spans="1:12">
      <c r="A3372" s="15">
        <v>30113701</v>
      </c>
      <c r="B3372" t="s">
        <v>5450</v>
      </c>
      <c r="C3372" t="s">
        <v>5722</v>
      </c>
      <c r="D3372" t="s">
        <v>6616</v>
      </c>
      <c r="E3372" t="s">
        <v>6617</v>
      </c>
      <c r="F3372" t="s">
        <v>5453</v>
      </c>
      <c r="G3372" s="160" t="s">
        <v>3997</v>
      </c>
      <c r="H3372" t="s">
        <v>5454</v>
      </c>
      <c r="I3372" s="160" t="s">
        <v>4007</v>
      </c>
      <c r="J3372" t="s">
        <v>5455</v>
      </c>
      <c r="K3372">
        <v>99</v>
      </c>
      <c r="L3372" t="s">
        <v>3999</v>
      </c>
    </row>
    <row r="3373" spans="1:12">
      <c r="A3373" s="15">
        <v>30113710</v>
      </c>
      <c r="B3373" t="s">
        <v>5450</v>
      </c>
      <c r="C3373" t="s">
        <v>5722</v>
      </c>
      <c r="D3373" t="s">
        <v>6616</v>
      </c>
      <c r="E3373" t="s">
        <v>6618</v>
      </c>
      <c r="F3373" t="s">
        <v>5453</v>
      </c>
      <c r="G3373" s="160" t="s">
        <v>3997</v>
      </c>
      <c r="H3373" t="s">
        <v>5454</v>
      </c>
      <c r="I3373" s="160" t="s">
        <v>4007</v>
      </c>
      <c r="J3373" t="s">
        <v>5455</v>
      </c>
      <c r="K3373">
        <v>99</v>
      </c>
      <c r="L3373" t="s">
        <v>3999</v>
      </c>
    </row>
    <row r="3374" spans="1:12">
      <c r="A3374" s="15">
        <v>30113799</v>
      </c>
      <c r="B3374" t="s">
        <v>5450</v>
      </c>
      <c r="C3374" t="s">
        <v>5722</v>
      </c>
      <c r="D3374" t="s">
        <v>6616</v>
      </c>
      <c r="E3374" t="s">
        <v>6619</v>
      </c>
      <c r="F3374" t="s">
        <v>5453</v>
      </c>
      <c r="G3374" s="160" t="s">
        <v>3997</v>
      </c>
      <c r="H3374" t="s">
        <v>5454</v>
      </c>
      <c r="I3374" s="160" t="s">
        <v>4007</v>
      </c>
      <c r="J3374" t="s">
        <v>5455</v>
      </c>
      <c r="K3374" s="160" t="s">
        <v>4198</v>
      </c>
      <c r="L3374" t="s">
        <v>5728</v>
      </c>
    </row>
    <row r="3375" spans="1:12">
      <c r="A3375" s="15">
        <v>30114001</v>
      </c>
      <c r="B3375" t="s">
        <v>5450</v>
      </c>
      <c r="C3375" t="s">
        <v>5722</v>
      </c>
      <c r="D3375" t="s">
        <v>6620</v>
      </c>
      <c r="E3375" t="s">
        <v>5758</v>
      </c>
      <c r="F3375" t="s">
        <v>5453</v>
      </c>
      <c r="G3375" s="160" t="s">
        <v>3997</v>
      </c>
      <c r="H3375" t="s">
        <v>5454</v>
      </c>
      <c r="I3375" s="160" t="s">
        <v>4007</v>
      </c>
      <c r="J3375" t="s">
        <v>5455</v>
      </c>
      <c r="K3375">
        <v>99</v>
      </c>
      <c r="L3375" t="s">
        <v>3999</v>
      </c>
    </row>
    <row r="3376" spans="1:12">
      <c r="A3376" s="15">
        <v>30114002</v>
      </c>
      <c r="B3376" t="s">
        <v>5450</v>
      </c>
      <c r="C3376" t="s">
        <v>5722</v>
      </c>
      <c r="D3376" t="s">
        <v>6620</v>
      </c>
      <c r="E3376" t="s">
        <v>6621</v>
      </c>
      <c r="F3376" t="s">
        <v>5453</v>
      </c>
      <c r="G3376" s="160" t="s">
        <v>3997</v>
      </c>
      <c r="H3376" t="s">
        <v>5454</v>
      </c>
      <c r="I3376" s="160" t="s">
        <v>4007</v>
      </c>
      <c r="J3376" t="s">
        <v>5455</v>
      </c>
      <c r="K3376">
        <v>99</v>
      </c>
      <c r="L3376" t="s">
        <v>3999</v>
      </c>
    </row>
    <row r="3377" spans="1:12">
      <c r="A3377" s="15">
        <v>30114003</v>
      </c>
      <c r="B3377" t="s">
        <v>5450</v>
      </c>
      <c r="C3377" t="s">
        <v>5722</v>
      </c>
      <c r="D3377" t="s">
        <v>6620</v>
      </c>
      <c r="E3377" t="s">
        <v>5211</v>
      </c>
      <c r="F3377" t="s">
        <v>5453</v>
      </c>
      <c r="G3377" s="160" t="s">
        <v>3997</v>
      </c>
      <c r="H3377" t="s">
        <v>5454</v>
      </c>
      <c r="I3377" s="160" t="s">
        <v>4007</v>
      </c>
      <c r="J3377" t="s">
        <v>5455</v>
      </c>
      <c r="K3377">
        <v>99</v>
      </c>
      <c r="L3377" t="s">
        <v>3999</v>
      </c>
    </row>
    <row r="3378" spans="1:12">
      <c r="A3378" s="15">
        <v>30114004</v>
      </c>
      <c r="B3378" t="s">
        <v>5450</v>
      </c>
      <c r="C3378" t="s">
        <v>5722</v>
      </c>
      <c r="D3378" t="s">
        <v>6620</v>
      </c>
      <c r="E3378" t="s">
        <v>6622</v>
      </c>
      <c r="F3378" t="s">
        <v>5453</v>
      </c>
      <c r="G3378" s="160" t="s">
        <v>3997</v>
      </c>
      <c r="H3378" t="s">
        <v>5454</v>
      </c>
      <c r="I3378" s="160" t="s">
        <v>4007</v>
      </c>
      <c r="J3378" t="s">
        <v>5455</v>
      </c>
      <c r="K3378">
        <v>99</v>
      </c>
      <c r="L3378" t="s">
        <v>3999</v>
      </c>
    </row>
    <row r="3379" spans="1:12">
      <c r="A3379" s="15">
        <v>30114005</v>
      </c>
      <c r="B3379" t="s">
        <v>5450</v>
      </c>
      <c r="C3379" t="s">
        <v>5722</v>
      </c>
      <c r="D3379" t="s">
        <v>6620</v>
      </c>
      <c r="E3379" t="s">
        <v>4080</v>
      </c>
      <c r="F3379" t="s">
        <v>5453</v>
      </c>
      <c r="G3379" s="160" t="s">
        <v>3997</v>
      </c>
      <c r="H3379" t="s">
        <v>5454</v>
      </c>
      <c r="I3379" s="160" t="s">
        <v>4007</v>
      </c>
      <c r="J3379" t="s">
        <v>5455</v>
      </c>
      <c r="K3379" s="160" t="s">
        <v>4198</v>
      </c>
      <c r="L3379" t="s">
        <v>5728</v>
      </c>
    </row>
    <row r="3380" spans="1:12">
      <c r="A3380" s="15">
        <v>30114501</v>
      </c>
      <c r="B3380" t="s">
        <v>5450</v>
      </c>
      <c r="C3380" t="s">
        <v>5722</v>
      </c>
      <c r="D3380" t="s">
        <v>6623</v>
      </c>
      <c r="E3380" t="s">
        <v>6624</v>
      </c>
      <c r="F3380" t="s">
        <v>5453</v>
      </c>
      <c r="G3380" s="160" t="s">
        <v>3997</v>
      </c>
      <c r="H3380" t="s">
        <v>5454</v>
      </c>
      <c r="I3380" s="160" t="s">
        <v>4007</v>
      </c>
      <c r="J3380" t="s">
        <v>5455</v>
      </c>
      <c r="K3380">
        <v>99</v>
      </c>
      <c r="L3380" t="s">
        <v>3999</v>
      </c>
    </row>
    <row r="3381" spans="1:12">
      <c r="A3381" s="15">
        <v>30114502</v>
      </c>
      <c r="B3381" t="s">
        <v>5450</v>
      </c>
      <c r="C3381" t="s">
        <v>5722</v>
      </c>
      <c r="D3381" t="s">
        <v>6623</v>
      </c>
      <c r="E3381" t="s">
        <v>6625</v>
      </c>
      <c r="F3381" t="s">
        <v>5453</v>
      </c>
      <c r="G3381" s="160" t="s">
        <v>3997</v>
      </c>
      <c r="H3381" t="s">
        <v>5454</v>
      </c>
      <c r="I3381" s="160" t="s">
        <v>4007</v>
      </c>
      <c r="J3381" t="s">
        <v>5455</v>
      </c>
      <c r="K3381">
        <v>99</v>
      </c>
      <c r="L3381" t="s">
        <v>3999</v>
      </c>
    </row>
    <row r="3382" spans="1:12">
      <c r="A3382" s="15">
        <v>30114503</v>
      </c>
      <c r="B3382" t="s">
        <v>5450</v>
      </c>
      <c r="C3382" t="s">
        <v>5722</v>
      </c>
      <c r="D3382" t="s">
        <v>6623</v>
      </c>
      <c r="E3382" t="s">
        <v>6626</v>
      </c>
      <c r="F3382" t="s">
        <v>5453</v>
      </c>
      <c r="G3382" s="160" t="s">
        <v>3997</v>
      </c>
      <c r="H3382" t="s">
        <v>5454</v>
      </c>
      <c r="I3382" s="160" t="s">
        <v>4007</v>
      </c>
      <c r="J3382" t="s">
        <v>5455</v>
      </c>
      <c r="K3382">
        <v>99</v>
      </c>
      <c r="L3382" t="s">
        <v>3999</v>
      </c>
    </row>
    <row r="3383" spans="1:12">
      <c r="A3383" s="15">
        <v>30114504</v>
      </c>
      <c r="B3383" t="s">
        <v>5450</v>
      </c>
      <c r="C3383" t="s">
        <v>5722</v>
      </c>
      <c r="D3383" t="s">
        <v>6623</v>
      </c>
      <c r="E3383" t="s">
        <v>6627</v>
      </c>
      <c r="F3383" t="s">
        <v>5453</v>
      </c>
      <c r="G3383" s="160" t="s">
        <v>3997</v>
      </c>
      <c r="H3383" t="s">
        <v>5454</v>
      </c>
      <c r="I3383" s="160" t="s">
        <v>4007</v>
      </c>
      <c r="J3383" t="s">
        <v>5455</v>
      </c>
      <c r="K3383">
        <v>99</v>
      </c>
      <c r="L3383" t="s">
        <v>3999</v>
      </c>
    </row>
    <row r="3384" spans="1:12">
      <c r="A3384" s="15">
        <v>30114505</v>
      </c>
      <c r="B3384" t="s">
        <v>5450</v>
      </c>
      <c r="C3384" t="s">
        <v>5722</v>
      </c>
      <c r="D3384" t="s">
        <v>6623</v>
      </c>
      <c r="E3384" t="s">
        <v>6628</v>
      </c>
      <c r="F3384" t="s">
        <v>5453</v>
      </c>
      <c r="G3384" s="160" t="s">
        <v>3997</v>
      </c>
      <c r="H3384" t="s">
        <v>5454</v>
      </c>
      <c r="I3384" s="160" t="s">
        <v>4007</v>
      </c>
      <c r="J3384" t="s">
        <v>5455</v>
      </c>
      <c r="K3384">
        <v>99</v>
      </c>
      <c r="L3384" t="s">
        <v>3999</v>
      </c>
    </row>
    <row r="3385" spans="1:12">
      <c r="A3385" s="15">
        <v>30114506</v>
      </c>
      <c r="B3385" t="s">
        <v>5450</v>
      </c>
      <c r="C3385" t="s">
        <v>5722</v>
      </c>
      <c r="D3385" t="s">
        <v>6623</v>
      </c>
      <c r="E3385" t="s">
        <v>6629</v>
      </c>
      <c r="F3385" t="s">
        <v>5453</v>
      </c>
      <c r="G3385" s="160" t="s">
        <v>3997</v>
      </c>
      <c r="H3385" t="s">
        <v>5454</v>
      </c>
      <c r="I3385" s="160" t="s">
        <v>4007</v>
      </c>
      <c r="J3385" t="s">
        <v>5455</v>
      </c>
      <c r="K3385">
        <v>99</v>
      </c>
      <c r="L3385" t="s">
        <v>3999</v>
      </c>
    </row>
    <row r="3386" spans="1:12">
      <c r="A3386" s="15">
        <v>30114507</v>
      </c>
      <c r="B3386" t="s">
        <v>5450</v>
      </c>
      <c r="C3386" t="s">
        <v>5722</v>
      </c>
      <c r="D3386" t="s">
        <v>6623</v>
      </c>
      <c r="E3386" t="s">
        <v>6630</v>
      </c>
      <c r="F3386" t="s">
        <v>5453</v>
      </c>
      <c r="G3386" s="160" t="s">
        <v>3997</v>
      </c>
      <c r="H3386" t="s">
        <v>5454</v>
      </c>
      <c r="I3386" s="160" t="s">
        <v>4007</v>
      </c>
      <c r="J3386" t="s">
        <v>5455</v>
      </c>
      <c r="K3386">
        <v>99</v>
      </c>
      <c r="L3386" t="s">
        <v>3999</v>
      </c>
    </row>
    <row r="3387" spans="1:12">
      <c r="A3387" s="15">
        <v>30114515</v>
      </c>
      <c r="B3387" t="s">
        <v>5450</v>
      </c>
      <c r="C3387" t="s">
        <v>5722</v>
      </c>
      <c r="D3387" t="s">
        <v>6623</v>
      </c>
      <c r="E3387" t="s">
        <v>6631</v>
      </c>
      <c r="F3387" t="s">
        <v>5453</v>
      </c>
      <c r="G3387" s="160" t="s">
        <v>3997</v>
      </c>
      <c r="H3387" t="s">
        <v>5454</v>
      </c>
      <c r="I3387" s="160" t="s">
        <v>4007</v>
      </c>
      <c r="J3387" t="s">
        <v>5455</v>
      </c>
      <c r="K3387">
        <v>99</v>
      </c>
      <c r="L3387" t="s">
        <v>3999</v>
      </c>
    </row>
    <row r="3388" spans="1:12">
      <c r="A3388" s="15">
        <v>30114516</v>
      </c>
      <c r="B3388" t="s">
        <v>5450</v>
      </c>
      <c r="C3388" t="s">
        <v>5722</v>
      </c>
      <c r="D3388" t="s">
        <v>6623</v>
      </c>
      <c r="E3388" t="s">
        <v>6632</v>
      </c>
      <c r="F3388" t="s">
        <v>5453</v>
      </c>
      <c r="G3388" s="160" t="s">
        <v>3997</v>
      </c>
      <c r="H3388" t="s">
        <v>5454</v>
      </c>
      <c r="I3388" s="160" t="s">
        <v>4007</v>
      </c>
      <c r="J3388" t="s">
        <v>5455</v>
      </c>
      <c r="K3388">
        <v>99</v>
      </c>
      <c r="L3388" t="s">
        <v>3999</v>
      </c>
    </row>
    <row r="3389" spans="1:12">
      <c r="A3389" s="15">
        <v>30114517</v>
      </c>
      <c r="B3389" t="s">
        <v>5450</v>
      </c>
      <c r="C3389" t="s">
        <v>5722</v>
      </c>
      <c r="D3389" t="s">
        <v>6623</v>
      </c>
      <c r="E3389" t="s">
        <v>6633</v>
      </c>
      <c r="F3389" t="s">
        <v>5453</v>
      </c>
      <c r="G3389" s="160" t="s">
        <v>3997</v>
      </c>
      <c r="H3389" t="s">
        <v>5454</v>
      </c>
      <c r="I3389" s="160" t="s">
        <v>4007</v>
      </c>
      <c r="J3389" t="s">
        <v>5455</v>
      </c>
      <c r="K3389">
        <v>99</v>
      </c>
      <c r="L3389" t="s">
        <v>3999</v>
      </c>
    </row>
    <row r="3390" spans="1:12">
      <c r="A3390" s="15">
        <v>30114518</v>
      </c>
      <c r="B3390" t="s">
        <v>5450</v>
      </c>
      <c r="C3390" t="s">
        <v>5722</v>
      </c>
      <c r="D3390" t="s">
        <v>6623</v>
      </c>
      <c r="E3390" t="s">
        <v>6634</v>
      </c>
      <c r="F3390" t="s">
        <v>5453</v>
      </c>
      <c r="G3390" s="160" t="s">
        <v>3997</v>
      </c>
      <c r="H3390" t="s">
        <v>5454</v>
      </c>
      <c r="I3390" s="160" t="s">
        <v>4007</v>
      </c>
      <c r="J3390" t="s">
        <v>5455</v>
      </c>
      <c r="K3390">
        <v>99</v>
      </c>
      <c r="L3390" t="s">
        <v>3999</v>
      </c>
    </row>
    <row r="3391" spans="1:12">
      <c r="A3391" s="15">
        <v>30114519</v>
      </c>
      <c r="B3391" t="s">
        <v>5450</v>
      </c>
      <c r="C3391" t="s">
        <v>5722</v>
      </c>
      <c r="D3391" t="s">
        <v>6623</v>
      </c>
      <c r="E3391" t="s">
        <v>6635</v>
      </c>
      <c r="F3391" t="s">
        <v>5453</v>
      </c>
      <c r="G3391" s="160" t="s">
        <v>3997</v>
      </c>
      <c r="H3391" t="s">
        <v>5454</v>
      </c>
      <c r="I3391" s="160" t="s">
        <v>4007</v>
      </c>
      <c r="J3391" t="s">
        <v>5455</v>
      </c>
      <c r="K3391">
        <v>99</v>
      </c>
      <c r="L3391" t="s">
        <v>3999</v>
      </c>
    </row>
    <row r="3392" spans="1:12">
      <c r="A3392" s="15">
        <v>30114520</v>
      </c>
      <c r="B3392" t="s">
        <v>5450</v>
      </c>
      <c r="C3392" t="s">
        <v>5722</v>
      </c>
      <c r="D3392" t="s">
        <v>6623</v>
      </c>
      <c r="E3392" t="s">
        <v>6636</v>
      </c>
      <c r="F3392" t="s">
        <v>5453</v>
      </c>
      <c r="G3392" s="160" t="s">
        <v>3997</v>
      </c>
      <c r="H3392" t="s">
        <v>5454</v>
      </c>
      <c r="I3392" s="160" t="s">
        <v>4007</v>
      </c>
      <c r="J3392" t="s">
        <v>5455</v>
      </c>
      <c r="K3392">
        <v>99</v>
      </c>
      <c r="L3392" t="s">
        <v>3999</v>
      </c>
    </row>
    <row r="3393" spans="1:12">
      <c r="A3393" s="15">
        <v>30114530</v>
      </c>
      <c r="B3393" t="s">
        <v>5450</v>
      </c>
      <c r="C3393" t="s">
        <v>5722</v>
      </c>
      <c r="D3393" t="s">
        <v>6623</v>
      </c>
      <c r="E3393" t="s">
        <v>6637</v>
      </c>
      <c r="F3393" t="s">
        <v>5453</v>
      </c>
      <c r="G3393" s="160" t="s">
        <v>3997</v>
      </c>
      <c r="H3393" t="s">
        <v>5454</v>
      </c>
      <c r="I3393" s="160" t="s">
        <v>4007</v>
      </c>
      <c r="J3393" t="s">
        <v>5455</v>
      </c>
      <c r="K3393">
        <v>99</v>
      </c>
      <c r="L3393" t="s">
        <v>3999</v>
      </c>
    </row>
    <row r="3394" spans="1:12">
      <c r="A3394" s="15">
        <v>30114531</v>
      </c>
      <c r="B3394" t="s">
        <v>5450</v>
      </c>
      <c r="C3394" t="s">
        <v>5722</v>
      </c>
      <c r="D3394" t="s">
        <v>6623</v>
      </c>
      <c r="E3394" t="s">
        <v>6638</v>
      </c>
      <c r="F3394" t="s">
        <v>5453</v>
      </c>
      <c r="G3394" s="160" t="s">
        <v>3997</v>
      </c>
      <c r="H3394" t="s">
        <v>5454</v>
      </c>
      <c r="I3394" s="160" t="s">
        <v>4007</v>
      </c>
      <c r="J3394" t="s">
        <v>5455</v>
      </c>
      <c r="K3394">
        <v>99</v>
      </c>
      <c r="L3394" t="s">
        <v>3999</v>
      </c>
    </row>
    <row r="3395" spans="1:12">
      <c r="A3395" s="15">
        <v>30114532</v>
      </c>
      <c r="B3395" t="s">
        <v>5450</v>
      </c>
      <c r="C3395" t="s">
        <v>5722</v>
      </c>
      <c r="D3395" t="s">
        <v>6623</v>
      </c>
      <c r="E3395" t="s">
        <v>6639</v>
      </c>
      <c r="F3395" t="s">
        <v>5453</v>
      </c>
      <c r="G3395" s="160" t="s">
        <v>3997</v>
      </c>
      <c r="H3395" t="s">
        <v>5454</v>
      </c>
      <c r="I3395" s="160" t="s">
        <v>4007</v>
      </c>
      <c r="J3395" t="s">
        <v>5455</v>
      </c>
      <c r="K3395">
        <v>99</v>
      </c>
      <c r="L3395" t="s">
        <v>3999</v>
      </c>
    </row>
    <row r="3396" spans="1:12">
      <c r="A3396" s="15">
        <v>30114533</v>
      </c>
      <c r="B3396" t="s">
        <v>5450</v>
      </c>
      <c r="C3396" t="s">
        <v>5722</v>
      </c>
      <c r="D3396" t="s">
        <v>6623</v>
      </c>
      <c r="E3396" t="s">
        <v>6640</v>
      </c>
      <c r="F3396" t="s">
        <v>5453</v>
      </c>
      <c r="G3396" s="160" t="s">
        <v>3997</v>
      </c>
      <c r="H3396" t="s">
        <v>5454</v>
      </c>
      <c r="I3396" s="160" t="s">
        <v>4007</v>
      </c>
      <c r="J3396" t="s">
        <v>5455</v>
      </c>
      <c r="K3396">
        <v>99</v>
      </c>
      <c r="L3396" t="s">
        <v>3999</v>
      </c>
    </row>
    <row r="3397" spans="1:12">
      <c r="A3397" s="15">
        <v>30114534</v>
      </c>
      <c r="B3397" t="s">
        <v>5450</v>
      </c>
      <c r="C3397" t="s">
        <v>5722</v>
      </c>
      <c r="D3397" t="s">
        <v>6623</v>
      </c>
      <c r="E3397" t="s">
        <v>6641</v>
      </c>
      <c r="F3397" t="s">
        <v>5453</v>
      </c>
      <c r="G3397" s="160" t="s">
        <v>3997</v>
      </c>
      <c r="H3397" t="s">
        <v>5454</v>
      </c>
      <c r="I3397" s="160" t="s">
        <v>4007</v>
      </c>
      <c r="J3397" t="s">
        <v>5455</v>
      </c>
      <c r="K3397">
        <v>99</v>
      </c>
      <c r="L3397" t="s">
        <v>3999</v>
      </c>
    </row>
    <row r="3398" spans="1:12">
      <c r="A3398" s="15">
        <v>30114535</v>
      </c>
      <c r="B3398" t="s">
        <v>5450</v>
      </c>
      <c r="C3398" t="s">
        <v>5722</v>
      </c>
      <c r="D3398" t="s">
        <v>6623</v>
      </c>
      <c r="E3398" t="s">
        <v>6642</v>
      </c>
      <c r="F3398" t="s">
        <v>5453</v>
      </c>
      <c r="G3398" s="160" t="s">
        <v>3997</v>
      </c>
      <c r="H3398" t="s">
        <v>5454</v>
      </c>
      <c r="I3398" s="160" t="s">
        <v>4007</v>
      </c>
      <c r="J3398" t="s">
        <v>5455</v>
      </c>
      <c r="K3398">
        <v>99</v>
      </c>
      <c r="L3398" t="s">
        <v>3999</v>
      </c>
    </row>
    <row r="3399" spans="1:12">
      <c r="A3399" s="15">
        <v>30114536</v>
      </c>
      <c r="B3399" t="s">
        <v>5450</v>
      </c>
      <c r="C3399" t="s">
        <v>5722</v>
      </c>
      <c r="D3399" t="s">
        <v>6623</v>
      </c>
      <c r="E3399" t="s">
        <v>6643</v>
      </c>
      <c r="F3399" t="s">
        <v>5453</v>
      </c>
      <c r="G3399" s="160" t="s">
        <v>3997</v>
      </c>
      <c r="H3399" t="s">
        <v>5454</v>
      </c>
      <c r="I3399" s="160" t="s">
        <v>4007</v>
      </c>
      <c r="J3399" t="s">
        <v>5455</v>
      </c>
      <c r="K3399">
        <v>99</v>
      </c>
      <c r="L3399" t="s">
        <v>3999</v>
      </c>
    </row>
    <row r="3400" spans="1:12">
      <c r="A3400" s="15">
        <v>30115001</v>
      </c>
      <c r="B3400" t="s">
        <v>5450</v>
      </c>
      <c r="C3400" t="s">
        <v>5722</v>
      </c>
      <c r="D3400" t="s">
        <v>6644</v>
      </c>
      <c r="E3400" t="s">
        <v>4284</v>
      </c>
      <c r="F3400" t="s">
        <v>5453</v>
      </c>
      <c r="G3400" s="160" t="s">
        <v>3997</v>
      </c>
      <c r="H3400" t="s">
        <v>5454</v>
      </c>
      <c r="I3400" s="160" t="s">
        <v>4007</v>
      </c>
      <c r="J3400" t="s">
        <v>5455</v>
      </c>
      <c r="K3400">
        <v>99</v>
      </c>
      <c r="L3400" t="s">
        <v>3999</v>
      </c>
    </row>
    <row r="3401" spans="1:12">
      <c r="A3401" s="15">
        <v>30115002</v>
      </c>
      <c r="B3401" t="s">
        <v>5450</v>
      </c>
      <c r="C3401" t="s">
        <v>5722</v>
      </c>
      <c r="D3401" t="s">
        <v>6644</v>
      </c>
      <c r="E3401" t="s">
        <v>5944</v>
      </c>
      <c r="F3401" t="s">
        <v>5453</v>
      </c>
      <c r="G3401" s="160" t="s">
        <v>3997</v>
      </c>
      <c r="H3401" t="s">
        <v>5454</v>
      </c>
      <c r="I3401" s="160" t="s">
        <v>4007</v>
      </c>
      <c r="J3401" t="s">
        <v>5455</v>
      </c>
      <c r="K3401">
        <v>99</v>
      </c>
      <c r="L3401" t="s">
        <v>3999</v>
      </c>
    </row>
    <row r="3402" spans="1:12">
      <c r="A3402" s="15">
        <v>30115201</v>
      </c>
      <c r="B3402" t="s">
        <v>5450</v>
      </c>
      <c r="C3402" t="s">
        <v>5722</v>
      </c>
      <c r="D3402" t="s">
        <v>6645</v>
      </c>
      <c r="E3402" t="s">
        <v>4080</v>
      </c>
      <c r="F3402" t="s">
        <v>5453</v>
      </c>
      <c r="G3402" s="160" t="s">
        <v>3997</v>
      </c>
      <c r="H3402" t="s">
        <v>5454</v>
      </c>
      <c r="I3402" s="160" t="s">
        <v>4007</v>
      </c>
      <c r="J3402" t="s">
        <v>5455</v>
      </c>
      <c r="K3402">
        <v>99</v>
      </c>
      <c r="L3402" t="s">
        <v>3999</v>
      </c>
    </row>
    <row r="3403" spans="1:12">
      <c r="A3403" s="15">
        <v>30115301</v>
      </c>
      <c r="B3403" t="s">
        <v>5450</v>
      </c>
      <c r="C3403" t="s">
        <v>5722</v>
      </c>
      <c r="D3403" t="s">
        <v>6646</v>
      </c>
      <c r="E3403" t="s">
        <v>4080</v>
      </c>
      <c r="F3403" t="s">
        <v>5453</v>
      </c>
      <c r="G3403" s="160" t="s">
        <v>3997</v>
      </c>
      <c r="H3403" t="s">
        <v>5454</v>
      </c>
      <c r="I3403" s="160" t="s">
        <v>4007</v>
      </c>
      <c r="J3403" t="s">
        <v>5455</v>
      </c>
      <c r="K3403" s="160" t="s">
        <v>4198</v>
      </c>
      <c r="L3403" t="s">
        <v>5728</v>
      </c>
    </row>
    <row r="3404" spans="1:12">
      <c r="A3404" s="15">
        <v>30115310</v>
      </c>
      <c r="B3404" t="s">
        <v>5450</v>
      </c>
      <c r="C3404" t="s">
        <v>5722</v>
      </c>
      <c r="D3404" t="s">
        <v>6646</v>
      </c>
      <c r="E3404" t="s">
        <v>6647</v>
      </c>
      <c r="F3404" t="s">
        <v>5453</v>
      </c>
      <c r="G3404" s="160" t="s">
        <v>3997</v>
      </c>
      <c r="H3404" t="s">
        <v>5454</v>
      </c>
      <c r="I3404" s="160" t="s">
        <v>4007</v>
      </c>
      <c r="J3404" t="s">
        <v>5455</v>
      </c>
      <c r="K3404">
        <v>99</v>
      </c>
      <c r="L3404" t="s">
        <v>3999</v>
      </c>
    </row>
    <row r="3405" spans="1:12">
      <c r="A3405" s="15">
        <v>30115311</v>
      </c>
      <c r="B3405" t="s">
        <v>5450</v>
      </c>
      <c r="C3405" t="s">
        <v>5722</v>
      </c>
      <c r="D3405" t="s">
        <v>6646</v>
      </c>
      <c r="E3405" t="s">
        <v>6648</v>
      </c>
      <c r="F3405" t="s">
        <v>5453</v>
      </c>
      <c r="G3405" s="160" t="s">
        <v>3997</v>
      </c>
      <c r="H3405" t="s">
        <v>5454</v>
      </c>
      <c r="I3405" s="160" t="s">
        <v>4007</v>
      </c>
      <c r="J3405" t="s">
        <v>5455</v>
      </c>
      <c r="K3405">
        <v>99</v>
      </c>
      <c r="L3405" t="s">
        <v>3999</v>
      </c>
    </row>
    <row r="3406" spans="1:12">
      <c r="A3406" s="15">
        <v>30115312</v>
      </c>
      <c r="B3406" t="s">
        <v>5450</v>
      </c>
      <c r="C3406" t="s">
        <v>5722</v>
      </c>
      <c r="D3406" t="s">
        <v>6646</v>
      </c>
      <c r="E3406" t="s">
        <v>6649</v>
      </c>
      <c r="F3406" t="s">
        <v>5453</v>
      </c>
      <c r="G3406" s="160" t="s">
        <v>3997</v>
      </c>
      <c r="H3406" t="s">
        <v>5454</v>
      </c>
      <c r="I3406" s="160" t="s">
        <v>4007</v>
      </c>
      <c r="J3406" t="s">
        <v>5455</v>
      </c>
      <c r="K3406" s="160" t="s">
        <v>4198</v>
      </c>
      <c r="L3406" t="s">
        <v>5728</v>
      </c>
    </row>
    <row r="3407" spans="1:12">
      <c r="A3407" s="15">
        <v>30115320</v>
      </c>
      <c r="B3407" t="s">
        <v>5450</v>
      </c>
      <c r="C3407" t="s">
        <v>5722</v>
      </c>
      <c r="D3407" t="s">
        <v>6646</v>
      </c>
      <c r="E3407" t="s">
        <v>6650</v>
      </c>
      <c r="F3407" t="s">
        <v>5453</v>
      </c>
      <c r="G3407" s="160" t="s">
        <v>3997</v>
      </c>
      <c r="H3407" t="s">
        <v>5454</v>
      </c>
      <c r="I3407" s="160" t="s">
        <v>4007</v>
      </c>
      <c r="J3407" t="s">
        <v>5455</v>
      </c>
      <c r="K3407">
        <v>99</v>
      </c>
      <c r="L3407" t="s">
        <v>3999</v>
      </c>
    </row>
    <row r="3408" spans="1:12">
      <c r="A3408" s="15">
        <v>30115321</v>
      </c>
      <c r="B3408" t="s">
        <v>5450</v>
      </c>
      <c r="C3408" t="s">
        <v>5722</v>
      </c>
      <c r="D3408" t="s">
        <v>6646</v>
      </c>
      <c r="E3408" t="s">
        <v>6651</v>
      </c>
      <c r="F3408" t="s">
        <v>5453</v>
      </c>
      <c r="G3408" s="160" t="s">
        <v>3997</v>
      </c>
      <c r="H3408" t="s">
        <v>5454</v>
      </c>
      <c r="I3408" s="160" t="s">
        <v>4007</v>
      </c>
      <c r="J3408" t="s">
        <v>5455</v>
      </c>
      <c r="K3408">
        <v>99</v>
      </c>
      <c r="L3408" t="s">
        <v>3999</v>
      </c>
    </row>
    <row r="3409" spans="1:12">
      <c r="A3409" s="15">
        <v>30115322</v>
      </c>
      <c r="B3409" t="s">
        <v>5450</v>
      </c>
      <c r="C3409" t="s">
        <v>5722</v>
      </c>
      <c r="D3409" t="s">
        <v>6646</v>
      </c>
      <c r="E3409" t="s">
        <v>6652</v>
      </c>
      <c r="F3409" t="s">
        <v>5453</v>
      </c>
      <c r="G3409" s="160" t="s">
        <v>3997</v>
      </c>
      <c r="H3409" t="s">
        <v>5454</v>
      </c>
      <c r="I3409" s="160" t="s">
        <v>4007</v>
      </c>
      <c r="J3409" t="s">
        <v>5455</v>
      </c>
      <c r="K3409">
        <v>99</v>
      </c>
      <c r="L3409" t="s">
        <v>3999</v>
      </c>
    </row>
    <row r="3410" spans="1:12">
      <c r="A3410" s="15">
        <v>30115380</v>
      </c>
      <c r="B3410" t="s">
        <v>5450</v>
      </c>
      <c r="C3410" t="s">
        <v>5722</v>
      </c>
      <c r="D3410" t="s">
        <v>6646</v>
      </c>
      <c r="E3410" t="s">
        <v>4079</v>
      </c>
      <c r="F3410" t="s">
        <v>5453</v>
      </c>
      <c r="G3410" s="160" t="s">
        <v>3997</v>
      </c>
      <c r="H3410" t="s">
        <v>5454</v>
      </c>
      <c r="I3410" s="160" t="s">
        <v>4007</v>
      </c>
      <c r="J3410" t="s">
        <v>5455</v>
      </c>
      <c r="K3410">
        <v>10</v>
      </c>
      <c r="L3410" t="s">
        <v>5466</v>
      </c>
    </row>
    <row r="3411" spans="1:12">
      <c r="A3411" s="15">
        <v>30115601</v>
      </c>
      <c r="B3411" t="s">
        <v>5450</v>
      </c>
      <c r="C3411" t="s">
        <v>5722</v>
      </c>
      <c r="D3411" t="s">
        <v>6653</v>
      </c>
      <c r="E3411" t="s">
        <v>4080</v>
      </c>
      <c r="F3411" t="s">
        <v>5453</v>
      </c>
      <c r="G3411" s="160" t="s">
        <v>3997</v>
      </c>
      <c r="H3411" t="s">
        <v>5454</v>
      </c>
      <c r="I3411" s="160" t="s">
        <v>4007</v>
      </c>
      <c r="J3411" t="s">
        <v>5455</v>
      </c>
      <c r="K3411">
        <v>99</v>
      </c>
      <c r="L3411" t="s">
        <v>3999</v>
      </c>
    </row>
    <row r="3412" spans="1:12">
      <c r="A3412" s="15">
        <v>30115602</v>
      </c>
      <c r="B3412" t="s">
        <v>5450</v>
      </c>
      <c r="C3412" t="s">
        <v>5722</v>
      </c>
      <c r="D3412" t="s">
        <v>6653</v>
      </c>
      <c r="E3412" t="s">
        <v>6654</v>
      </c>
      <c r="F3412" t="s">
        <v>5453</v>
      </c>
      <c r="G3412" s="160" t="s">
        <v>3997</v>
      </c>
      <c r="H3412" t="s">
        <v>5454</v>
      </c>
      <c r="I3412" s="160" t="s">
        <v>4007</v>
      </c>
      <c r="J3412" t="s">
        <v>5455</v>
      </c>
      <c r="K3412">
        <v>99</v>
      </c>
      <c r="L3412" t="s">
        <v>3999</v>
      </c>
    </row>
    <row r="3413" spans="1:12">
      <c r="A3413" s="15">
        <v>30115603</v>
      </c>
      <c r="B3413" t="s">
        <v>5450</v>
      </c>
      <c r="C3413" t="s">
        <v>5722</v>
      </c>
      <c r="D3413" t="s">
        <v>6653</v>
      </c>
      <c r="E3413" t="s">
        <v>6655</v>
      </c>
      <c r="F3413" t="s">
        <v>5453</v>
      </c>
      <c r="G3413" s="160" t="s">
        <v>3997</v>
      </c>
      <c r="H3413" t="s">
        <v>5454</v>
      </c>
      <c r="I3413" s="160" t="s">
        <v>4007</v>
      </c>
      <c r="J3413" t="s">
        <v>5455</v>
      </c>
      <c r="K3413">
        <v>99</v>
      </c>
      <c r="L3413" t="s">
        <v>3999</v>
      </c>
    </row>
    <row r="3414" spans="1:12">
      <c r="A3414" s="15">
        <v>30115604</v>
      </c>
      <c r="B3414" t="s">
        <v>5450</v>
      </c>
      <c r="C3414" t="s">
        <v>5722</v>
      </c>
      <c r="D3414" t="s">
        <v>6653</v>
      </c>
      <c r="E3414" t="s">
        <v>6656</v>
      </c>
      <c r="F3414" t="s">
        <v>5453</v>
      </c>
      <c r="G3414" s="160" t="s">
        <v>3997</v>
      </c>
      <c r="H3414" t="s">
        <v>5454</v>
      </c>
      <c r="I3414" s="160" t="s">
        <v>4007</v>
      </c>
      <c r="J3414" t="s">
        <v>5455</v>
      </c>
      <c r="K3414">
        <v>99</v>
      </c>
      <c r="L3414" t="s">
        <v>3999</v>
      </c>
    </row>
    <row r="3415" spans="1:12">
      <c r="A3415" s="15">
        <v>30115605</v>
      </c>
      <c r="B3415" t="s">
        <v>5450</v>
      </c>
      <c r="C3415" t="s">
        <v>5722</v>
      </c>
      <c r="D3415" t="s">
        <v>6653</v>
      </c>
      <c r="E3415" t="s">
        <v>6657</v>
      </c>
      <c r="F3415" t="s">
        <v>5453</v>
      </c>
      <c r="G3415" s="160" t="s">
        <v>3997</v>
      </c>
      <c r="H3415" t="s">
        <v>5454</v>
      </c>
      <c r="I3415" s="160" t="s">
        <v>4007</v>
      </c>
      <c r="J3415" t="s">
        <v>5455</v>
      </c>
      <c r="K3415">
        <v>99</v>
      </c>
      <c r="L3415" t="s">
        <v>3999</v>
      </c>
    </row>
    <row r="3416" spans="1:12">
      <c r="A3416" s="15">
        <v>30115606</v>
      </c>
      <c r="B3416" t="s">
        <v>5450</v>
      </c>
      <c r="C3416" t="s">
        <v>5722</v>
      </c>
      <c r="D3416" t="s">
        <v>6653</v>
      </c>
      <c r="E3416" t="s">
        <v>6658</v>
      </c>
      <c r="F3416" t="s">
        <v>5453</v>
      </c>
      <c r="G3416" s="160" t="s">
        <v>3997</v>
      </c>
      <c r="H3416" t="s">
        <v>5454</v>
      </c>
      <c r="I3416" s="160" t="s">
        <v>4007</v>
      </c>
      <c r="J3416" t="s">
        <v>5455</v>
      </c>
      <c r="K3416" s="160" t="s">
        <v>4076</v>
      </c>
      <c r="L3416" t="s">
        <v>5980</v>
      </c>
    </row>
    <row r="3417" spans="1:12">
      <c r="A3417" s="15">
        <v>30115607</v>
      </c>
      <c r="B3417" t="s">
        <v>5450</v>
      </c>
      <c r="C3417" t="s">
        <v>5722</v>
      </c>
      <c r="D3417" t="s">
        <v>6653</v>
      </c>
      <c r="E3417" t="s">
        <v>6659</v>
      </c>
      <c r="F3417" t="s">
        <v>5453</v>
      </c>
      <c r="G3417" s="160" t="s">
        <v>3997</v>
      </c>
      <c r="H3417" t="s">
        <v>5454</v>
      </c>
      <c r="I3417" s="160" t="s">
        <v>4007</v>
      </c>
      <c r="J3417" t="s">
        <v>5455</v>
      </c>
      <c r="K3417">
        <v>99</v>
      </c>
      <c r="L3417" t="s">
        <v>3999</v>
      </c>
    </row>
    <row r="3418" spans="1:12">
      <c r="A3418" s="15">
        <v>30115609</v>
      </c>
      <c r="B3418" t="s">
        <v>5450</v>
      </c>
      <c r="C3418" t="s">
        <v>5722</v>
      </c>
      <c r="D3418" t="s">
        <v>6653</v>
      </c>
      <c r="E3418" t="s">
        <v>6660</v>
      </c>
      <c r="F3418" t="s">
        <v>5453</v>
      </c>
      <c r="G3418" s="160" t="s">
        <v>3997</v>
      </c>
      <c r="H3418" t="s">
        <v>5454</v>
      </c>
      <c r="I3418" s="160" t="s">
        <v>4007</v>
      </c>
      <c r="J3418" t="s">
        <v>5455</v>
      </c>
      <c r="K3418">
        <v>99</v>
      </c>
      <c r="L3418" t="s">
        <v>3999</v>
      </c>
    </row>
    <row r="3419" spans="1:12">
      <c r="A3419" s="15">
        <v>30115680</v>
      </c>
      <c r="B3419" t="s">
        <v>5450</v>
      </c>
      <c r="C3419" t="s">
        <v>5722</v>
      </c>
      <c r="D3419" t="s">
        <v>6653</v>
      </c>
      <c r="E3419" t="s">
        <v>4079</v>
      </c>
      <c r="F3419" t="s">
        <v>5453</v>
      </c>
      <c r="G3419" s="160" t="s">
        <v>3997</v>
      </c>
      <c r="H3419" t="s">
        <v>5454</v>
      </c>
      <c r="I3419" s="160" t="s">
        <v>4007</v>
      </c>
      <c r="J3419" t="s">
        <v>5455</v>
      </c>
      <c r="K3419">
        <v>10</v>
      </c>
      <c r="L3419" t="s">
        <v>5466</v>
      </c>
    </row>
    <row r="3420" spans="1:12">
      <c r="A3420" s="15">
        <v>30115701</v>
      </c>
      <c r="B3420" t="s">
        <v>5450</v>
      </c>
      <c r="C3420" t="s">
        <v>5722</v>
      </c>
      <c r="D3420" t="s">
        <v>6661</v>
      </c>
      <c r="E3420" t="s">
        <v>4080</v>
      </c>
      <c r="F3420" t="s">
        <v>5453</v>
      </c>
      <c r="G3420" s="160" t="s">
        <v>3997</v>
      </c>
      <c r="H3420" t="s">
        <v>5454</v>
      </c>
      <c r="I3420" s="160" t="s">
        <v>4007</v>
      </c>
      <c r="J3420" t="s">
        <v>5455</v>
      </c>
      <c r="K3420">
        <v>99</v>
      </c>
      <c r="L3420" t="s">
        <v>3999</v>
      </c>
    </row>
    <row r="3421" spans="1:12">
      <c r="A3421" s="15">
        <v>30115702</v>
      </c>
      <c r="B3421" t="s">
        <v>5450</v>
      </c>
      <c r="C3421" t="s">
        <v>5722</v>
      </c>
      <c r="D3421" t="s">
        <v>6661</v>
      </c>
      <c r="E3421" t="s">
        <v>6662</v>
      </c>
      <c r="F3421" t="s">
        <v>5453</v>
      </c>
      <c r="G3421" s="160" t="s">
        <v>3997</v>
      </c>
      <c r="H3421" t="s">
        <v>5454</v>
      </c>
      <c r="I3421" s="160" t="s">
        <v>4007</v>
      </c>
      <c r="J3421" t="s">
        <v>5455</v>
      </c>
      <c r="K3421">
        <v>99</v>
      </c>
      <c r="L3421" t="s">
        <v>3999</v>
      </c>
    </row>
    <row r="3422" spans="1:12">
      <c r="A3422" s="15">
        <v>30115703</v>
      </c>
      <c r="B3422" t="s">
        <v>5450</v>
      </c>
      <c r="C3422" t="s">
        <v>5722</v>
      </c>
      <c r="D3422" t="s">
        <v>6661</v>
      </c>
      <c r="E3422" t="s">
        <v>6663</v>
      </c>
      <c r="F3422" t="s">
        <v>5453</v>
      </c>
      <c r="G3422" s="160" t="s">
        <v>3997</v>
      </c>
      <c r="H3422" t="s">
        <v>5454</v>
      </c>
      <c r="I3422" s="160" t="s">
        <v>4007</v>
      </c>
      <c r="J3422" t="s">
        <v>5455</v>
      </c>
      <c r="K3422">
        <v>99</v>
      </c>
      <c r="L3422" t="s">
        <v>3999</v>
      </c>
    </row>
    <row r="3423" spans="1:12">
      <c r="A3423" s="15">
        <v>30115704</v>
      </c>
      <c r="B3423" t="s">
        <v>5450</v>
      </c>
      <c r="C3423" t="s">
        <v>5722</v>
      </c>
      <c r="D3423" t="s">
        <v>6661</v>
      </c>
      <c r="E3423" t="s">
        <v>6664</v>
      </c>
      <c r="F3423" t="s">
        <v>5453</v>
      </c>
      <c r="G3423" s="160" t="s">
        <v>3997</v>
      </c>
      <c r="H3423" t="s">
        <v>5454</v>
      </c>
      <c r="I3423" s="160" t="s">
        <v>4007</v>
      </c>
      <c r="J3423" t="s">
        <v>5455</v>
      </c>
      <c r="K3423">
        <v>99</v>
      </c>
      <c r="L3423" t="s">
        <v>3999</v>
      </c>
    </row>
    <row r="3424" spans="1:12">
      <c r="A3424" s="15">
        <v>30115780</v>
      </c>
      <c r="B3424" t="s">
        <v>5450</v>
      </c>
      <c r="C3424" t="s">
        <v>5722</v>
      </c>
      <c r="D3424" t="s">
        <v>6661</v>
      </c>
      <c r="E3424" t="s">
        <v>4079</v>
      </c>
      <c r="F3424" t="s">
        <v>5453</v>
      </c>
      <c r="G3424" s="160" t="s">
        <v>3997</v>
      </c>
      <c r="H3424" t="s">
        <v>5454</v>
      </c>
      <c r="I3424" s="160" t="s">
        <v>4007</v>
      </c>
      <c r="J3424" t="s">
        <v>5455</v>
      </c>
      <c r="K3424">
        <v>10</v>
      </c>
      <c r="L3424" t="s">
        <v>5466</v>
      </c>
    </row>
    <row r="3425" spans="1:12">
      <c r="A3425" s="15">
        <v>30115801</v>
      </c>
      <c r="B3425" t="s">
        <v>5450</v>
      </c>
      <c r="C3425" t="s">
        <v>5722</v>
      </c>
      <c r="D3425" t="s">
        <v>6665</v>
      </c>
      <c r="E3425" t="s">
        <v>4080</v>
      </c>
      <c r="F3425" t="s">
        <v>5453</v>
      </c>
      <c r="G3425" s="160" t="s">
        <v>3997</v>
      </c>
      <c r="H3425" t="s">
        <v>5454</v>
      </c>
      <c r="I3425" s="160" t="s">
        <v>4007</v>
      </c>
      <c r="J3425" t="s">
        <v>5455</v>
      </c>
      <c r="K3425">
        <v>99</v>
      </c>
      <c r="L3425" t="s">
        <v>3999</v>
      </c>
    </row>
    <row r="3426" spans="1:12">
      <c r="A3426" s="15">
        <v>30115802</v>
      </c>
      <c r="B3426" t="s">
        <v>5450</v>
      </c>
      <c r="C3426" t="s">
        <v>5722</v>
      </c>
      <c r="D3426" t="s">
        <v>6665</v>
      </c>
      <c r="E3426" t="s">
        <v>6666</v>
      </c>
      <c r="F3426" t="s">
        <v>5453</v>
      </c>
      <c r="G3426" s="160" t="s">
        <v>3997</v>
      </c>
      <c r="H3426" t="s">
        <v>5454</v>
      </c>
      <c r="I3426" s="160" t="s">
        <v>4007</v>
      </c>
      <c r="J3426" t="s">
        <v>5455</v>
      </c>
      <c r="K3426">
        <v>99</v>
      </c>
      <c r="L3426" t="s">
        <v>3999</v>
      </c>
    </row>
    <row r="3427" spans="1:12">
      <c r="A3427" s="15">
        <v>30115803</v>
      </c>
      <c r="B3427" t="s">
        <v>5450</v>
      </c>
      <c r="C3427" t="s">
        <v>5722</v>
      </c>
      <c r="D3427" t="s">
        <v>6665</v>
      </c>
      <c r="E3427" t="s">
        <v>6667</v>
      </c>
      <c r="F3427" t="s">
        <v>5453</v>
      </c>
      <c r="G3427" s="160" t="s">
        <v>3997</v>
      </c>
      <c r="H3427" t="s">
        <v>5454</v>
      </c>
      <c r="I3427" s="160" t="s">
        <v>4007</v>
      </c>
      <c r="J3427" t="s">
        <v>5455</v>
      </c>
      <c r="K3427">
        <v>99</v>
      </c>
      <c r="L3427" t="s">
        <v>3999</v>
      </c>
    </row>
    <row r="3428" spans="1:12">
      <c r="A3428" s="15">
        <v>30115821</v>
      </c>
      <c r="B3428" t="s">
        <v>5450</v>
      </c>
      <c r="C3428" t="s">
        <v>5722</v>
      </c>
      <c r="D3428" t="s">
        <v>6665</v>
      </c>
      <c r="E3428" t="s">
        <v>6668</v>
      </c>
      <c r="F3428" t="s">
        <v>5453</v>
      </c>
      <c r="G3428" s="160" t="s">
        <v>3997</v>
      </c>
      <c r="H3428" t="s">
        <v>5454</v>
      </c>
      <c r="I3428" s="160" t="s">
        <v>4007</v>
      </c>
      <c r="J3428" t="s">
        <v>5455</v>
      </c>
      <c r="K3428">
        <v>99</v>
      </c>
      <c r="L3428" t="s">
        <v>3999</v>
      </c>
    </row>
    <row r="3429" spans="1:12">
      <c r="A3429" s="15">
        <v>30115822</v>
      </c>
      <c r="B3429" t="s">
        <v>5450</v>
      </c>
      <c r="C3429" t="s">
        <v>5722</v>
      </c>
      <c r="D3429" t="s">
        <v>6665</v>
      </c>
      <c r="E3429" t="s">
        <v>5240</v>
      </c>
      <c r="F3429" t="s">
        <v>5453</v>
      </c>
      <c r="G3429" s="160" t="s">
        <v>3997</v>
      </c>
      <c r="H3429" t="s">
        <v>5454</v>
      </c>
      <c r="I3429" s="160" t="s">
        <v>4007</v>
      </c>
      <c r="J3429" t="s">
        <v>5455</v>
      </c>
      <c r="K3429" s="160" t="s">
        <v>4076</v>
      </c>
      <c r="L3429" t="s">
        <v>5980</v>
      </c>
    </row>
    <row r="3430" spans="1:12">
      <c r="A3430" s="15">
        <v>30115880</v>
      </c>
      <c r="B3430" t="s">
        <v>5450</v>
      </c>
      <c r="C3430" t="s">
        <v>5722</v>
      </c>
      <c r="D3430" t="s">
        <v>6665</v>
      </c>
      <c r="E3430" t="s">
        <v>4079</v>
      </c>
      <c r="F3430" t="s">
        <v>5453</v>
      </c>
      <c r="G3430" s="160" t="s">
        <v>3997</v>
      </c>
      <c r="H3430" t="s">
        <v>5454</v>
      </c>
      <c r="I3430" s="160" t="s">
        <v>4007</v>
      </c>
      <c r="J3430" t="s">
        <v>5455</v>
      </c>
      <c r="K3430">
        <v>10</v>
      </c>
      <c r="L3430" t="s">
        <v>5466</v>
      </c>
    </row>
    <row r="3431" spans="1:12">
      <c r="A3431" s="15">
        <v>30116701</v>
      </c>
      <c r="B3431" t="s">
        <v>5450</v>
      </c>
      <c r="C3431" t="s">
        <v>5722</v>
      </c>
      <c r="D3431" t="s">
        <v>6669</v>
      </c>
      <c r="E3431" t="s">
        <v>4080</v>
      </c>
      <c r="F3431" t="s">
        <v>5453</v>
      </c>
      <c r="G3431" s="160" t="s">
        <v>3997</v>
      </c>
      <c r="H3431" t="s">
        <v>5454</v>
      </c>
      <c r="I3431" s="160" t="s">
        <v>4007</v>
      </c>
      <c r="J3431" t="s">
        <v>5455</v>
      </c>
      <c r="K3431" s="160" t="s">
        <v>4198</v>
      </c>
      <c r="L3431" t="s">
        <v>5728</v>
      </c>
    </row>
    <row r="3432" spans="1:12">
      <c r="A3432" s="15">
        <v>30116702</v>
      </c>
      <c r="B3432" t="s">
        <v>5450</v>
      </c>
      <c r="C3432" t="s">
        <v>5722</v>
      </c>
      <c r="D3432" t="s">
        <v>6669</v>
      </c>
      <c r="E3432" t="s">
        <v>6670</v>
      </c>
      <c r="F3432" t="s">
        <v>5453</v>
      </c>
      <c r="G3432" s="160" t="s">
        <v>3997</v>
      </c>
      <c r="H3432" t="s">
        <v>5454</v>
      </c>
      <c r="I3432" s="160" t="s">
        <v>4007</v>
      </c>
      <c r="J3432" t="s">
        <v>5455</v>
      </c>
      <c r="K3432">
        <v>99</v>
      </c>
      <c r="L3432" t="s">
        <v>3999</v>
      </c>
    </row>
    <row r="3433" spans="1:12">
      <c r="A3433" s="15">
        <v>30116703</v>
      </c>
      <c r="B3433" t="s">
        <v>5450</v>
      </c>
      <c r="C3433" t="s">
        <v>5722</v>
      </c>
      <c r="D3433" t="s">
        <v>6669</v>
      </c>
      <c r="E3433" t="s">
        <v>6671</v>
      </c>
      <c r="F3433" t="s">
        <v>5453</v>
      </c>
      <c r="G3433" s="160" t="s">
        <v>3997</v>
      </c>
      <c r="H3433" t="s">
        <v>5454</v>
      </c>
      <c r="I3433" s="160" t="s">
        <v>4007</v>
      </c>
      <c r="J3433" t="s">
        <v>5455</v>
      </c>
      <c r="K3433">
        <v>99</v>
      </c>
      <c r="L3433" t="s">
        <v>3999</v>
      </c>
    </row>
    <row r="3434" spans="1:12">
      <c r="A3434" s="15">
        <v>30116704</v>
      </c>
      <c r="B3434" t="s">
        <v>5450</v>
      </c>
      <c r="C3434" t="s">
        <v>5722</v>
      </c>
      <c r="D3434" t="s">
        <v>6669</v>
      </c>
      <c r="E3434" t="s">
        <v>6672</v>
      </c>
      <c r="F3434" t="s">
        <v>5453</v>
      </c>
      <c r="G3434" s="160" t="s">
        <v>3997</v>
      </c>
      <c r="H3434" t="s">
        <v>5454</v>
      </c>
      <c r="I3434" s="160" t="s">
        <v>4007</v>
      </c>
      <c r="J3434" t="s">
        <v>5455</v>
      </c>
      <c r="K3434">
        <v>99</v>
      </c>
      <c r="L3434" t="s">
        <v>3999</v>
      </c>
    </row>
    <row r="3435" spans="1:12">
      <c r="A3435" s="15">
        <v>30116780</v>
      </c>
      <c r="B3435" t="s">
        <v>5450</v>
      </c>
      <c r="C3435" t="s">
        <v>5722</v>
      </c>
      <c r="D3435" t="s">
        <v>6669</v>
      </c>
      <c r="E3435" t="s">
        <v>4079</v>
      </c>
      <c r="F3435" t="s">
        <v>5453</v>
      </c>
      <c r="G3435" s="160" t="s">
        <v>3997</v>
      </c>
      <c r="H3435" t="s">
        <v>5454</v>
      </c>
      <c r="I3435" s="160" t="s">
        <v>4007</v>
      </c>
      <c r="J3435" t="s">
        <v>5455</v>
      </c>
      <c r="K3435">
        <v>10</v>
      </c>
      <c r="L3435" t="s">
        <v>5466</v>
      </c>
    </row>
    <row r="3436" spans="1:12">
      <c r="A3436" s="15">
        <v>30116799</v>
      </c>
      <c r="B3436" t="s">
        <v>5450</v>
      </c>
      <c r="C3436" t="s">
        <v>5722</v>
      </c>
      <c r="D3436" t="s">
        <v>6669</v>
      </c>
      <c r="E3436" t="s">
        <v>4020</v>
      </c>
      <c r="F3436" t="s">
        <v>5453</v>
      </c>
      <c r="G3436" s="160" t="s">
        <v>3997</v>
      </c>
      <c r="H3436" t="s">
        <v>5454</v>
      </c>
      <c r="I3436" s="160" t="s">
        <v>4007</v>
      </c>
      <c r="J3436" t="s">
        <v>5455</v>
      </c>
      <c r="K3436" s="160" t="s">
        <v>4198</v>
      </c>
      <c r="L3436" t="s">
        <v>5728</v>
      </c>
    </row>
    <row r="3437" spans="1:12">
      <c r="A3437" s="15">
        <v>30116901</v>
      </c>
      <c r="B3437" t="s">
        <v>5450</v>
      </c>
      <c r="C3437" t="s">
        <v>5722</v>
      </c>
      <c r="D3437" t="s">
        <v>6673</v>
      </c>
      <c r="E3437" t="s">
        <v>4080</v>
      </c>
      <c r="F3437" t="s">
        <v>5453</v>
      </c>
      <c r="G3437" s="160" t="s">
        <v>3997</v>
      </c>
      <c r="H3437" t="s">
        <v>5454</v>
      </c>
      <c r="I3437" s="160" t="s">
        <v>4007</v>
      </c>
      <c r="J3437" t="s">
        <v>5455</v>
      </c>
      <c r="K3437" s="160" t="s">
        <v>4198</v>
      </c>
      <c r="L3437" t="s">
        <v>5728</v>
      </c>
    </row>
    <row r="3438" spans="1:12">
      <c r="A3438" s="15">
        <v>30116902</v>
      </c>
      <c r="B3438" t="s">
        <v>5450</v>
      </c>
      <c r="C3438" t="s">
        <v>5722</v>
      </c>
      <c r="D3438" t="s">
        <v>6673</v>
      </c>
      <c r="E3438" t="s">
        <v>6674</v>
      </c>
      <c r="F3438" t="s">
        <v>5453</v>
      </c>
      <c r="G3438" s="160" t="s">
        <v>3997</v>
      </c>
      <c r="H3438" t="s">
        <v>5454</v>
      </c>
      <c r="I3438" s="160" t="s">
        <v>4007</v>
      </c>
      <c r="J3438" t="s">
        <v>5455</v>
      </c>
      <c r="K3438" s="160" t="s">
        <v>4198</v>
      </c>
      <c r="L3438" t="s">
        <v>5728</v>
      </c>
    </row>
    <row r="3439" spans="1:12">
      <c r="A3439" s="15">
        <v>30116903</v>
      </c>
      <c r="B3439" t="s">
        <v>5450</v>
      </c>
      <c r="C3439" t="s">
        <v>5722</v>
      </c>
      <c r="D3439" t="s">
        <v>6673</v>
      </c>
      <c r="E3439" t="s">
        <v>6675</v>
      </c>
      <c r="F3439" t="s">
        <v>5453</v>
      </c>
      <c r="G3439" s="160" t="s">
        <v>3997</v>
      </c>
      <c r="H3439" t="s">
        <v>5454</v>
      </c>
      <c r="I3439" s="160" t="s">
        <v>4007</v>
      </c>
      <c r="J3439" t="s">
        <v>5455</v>
      </c>
      <c r="K3439">
        <v>99</v>
      </c>
      <c r="L3439" t="s">
        <v>3999</v>
      </c>
    </row>
    <row r="3440" spans="1:12">
      <c r="A3440" s="15">
        <v>30116904</v>
      </c>
      <c r="B3440" t="s">
        <v>5450</v>
      </c>
      <c r="C3440" t="s">
        <v>5722</v>
      </c>
      <c r="D3440" t="s">
        <v>6673</v>
      </c>
      <c r="E3440" t="s">
        <v>6676</v>
      </c>
      <c r="F3440" t="s">
        <v>5453</v>
      </c>
      <c r="G3440" s="160" t="s">
        <v>3997</v>
      </c>
      <c r="H3440" t="s">
        <v>5454</v>
      </c>
      <c r="I3440" s="160" t="s">
        <v>4007</v>
      </c>
      <c r="J3440" t="s">
        <v>5455</v>
      </c>
      <c r="K3440">
        <v>99</v>
      </c>
      <c r="L3440" t="s">
        <v>3999</v>
      </c>
    </row>
    <row r="3441" spans="1:12">
      <c r="A3441" s="15">
        <v>30116905</v>
      </c>
      <c r="B3441" t="s">
        <v>5450</v>
      </c>
      <c r="C3441" t="s">
        <v>5722</v>
      </c>
      <c r="D3441" t="s">
        <v>6673</v>
      </c>
      <c r="E3441" t="s">
        <v>6677</v>
      </c>
      <c r="F3441" t="s">
        <v>5453</v>
      </c>
      <c r="G3441" s="160" t="s">
        <v>3997</v>
      </c>
      <c r="H3441" t="s">
        <v>5454</v>
      </c>
      <c r="I3441" s="160" t="s">
        <v>4007</v>
      </c>
      <c r="J3441" t="s">
        <v>5455</v>
      </c>
      <c r="K3441">
        <v>99</v>
      </c>
      <c r="L3441" t="s">
        <v>3999</v>
      </c>
    </row>
    <row r="3442" spans="1:12">
      <c r="A3442" s="15">
        <v>30116906</v>
      </c>
      <c r="B3442" t="s">
        <v>5450</v>
      </c>
      <c r="C3442" t="s">
        <v>5722</v>
      </c>
      <c r="D3442" t="s">
        <v>6673</v>
      </c>
      <c r="E3442" t="s">
        <v>6678</v>
      </c>
      <c r="F3442" t="s">
        <v>5453</v>
      </c>
      <c r="G3442" s="160" t="s">
        <v>3997</v>
      </c>
      <c r="H3442" t="s">
        <v>5454</v>
      </c>
      <c r="I3442" s="160" t="s">
        <v>4007</v>
      </c>
      <c r="J3442" t="s">
        <v>5455</v>
      </c>
      <c r="K3442">
        <v>99</v>
      </c>
      <c r="L3442" t="s">
        <v>3999</v>
      </c>
    </row>
    <row r="3443" spans="1:12">
      <c r="A3443" s="15">
        <v>30116980</v>
      </c>
      <c r="B3443" t="s">
        <v>5450</v>
      </c>
      <c r="C3443" t="s">
        <v>5722</v>
      </c>
      <c r="D3443" t="s">
        <v>6673</v>
      </c>
      <c r="E3443" t="s">
        <v>4079</v>
      </c>
      <c r="F3443" t="s">
        <v>5453</v>
      </c>
      <c r="G3443" s="160" t="s">
        <v>3997</v>
      </c>
      <c r="H3443" t="s">
        <v>5454</v>
      </c>
      <c r="I3443" s="160" t="s">
        <v>4007</v>
      </c>
      <c r="J3443" t="s">
        <v>5455</v>
      </c>
      <c r="K3443">
        <v>10</v>
      </c>
      <c r="L3443" t="s">
        <v>5466</v>
      </c>
    </row>
    <row r="3444" spans="1:12">
      <c r="A3444" s="15">
        <v>30117401</v>
      </c>
      <c r="B3444" t="s">
        <v>5450</v>
      </c>
      <c r="C3444" t="s">
        <v>5722</v>
      </c>
      <c r="D3444" t="s">
        <v>4143</v>
      </c>
      <c r="E3444" t="s">
        <v>4080</v>
      </c>
      <c r="F3444" t="s">
        <v>5453</v>
      </c>
      <c r="G3444" s="160" t="s">
        <v>3997</v>
      </c>
      <c r="H3444" t="s">
        <v>5454</v>
      </c>
      <c r="I3444" s="160" t="s">
        <v>4007</v>
      </c>
      <c r="J3444" t="s">
        <v>5455</v>
      </c>
      <c r="K3444" s="160" t="s">
        <v>4007</v>
      </c>
      <c r="L3444" t="s">
        <v>6679</v>
      </c>
    </row>
    <row r="3445" spans="1:12">
      <c r="A3445" s="15">
        <v>30117402</v>
      </c>
      <c r="B3445" t="s">
        <v>5450</v>
      </c>
      <c r="C3445" t="s">
        <v>5722</v>
      </c>
      <c r="D3445" t="s">
        <v>4143</v>
      </c>
      <c r="E3445" t="s">
        <v>6680</v>
      </c>
      <c r="F3445" t="s">
        <v>5453</v>
      </c>
      <c r="G3445" s="160" t="s">
        <v>3997</v>
      </c>
      <c r="H3445" t="s">
        <v>5454</v>
      </c>
      <c r="I3445" s="160" t="s">
        <v>4007</v>
      </c>
      <c r="J3445" t="s">
        <v>5455</v>
      </c>
      <c r="K3445" s="160" t="s">
        <v>4007</v>
      </c>
      <c r="L3445" t="s">
        <v>6679</v>
      </c>
    </row>
    <row r="3446" spans="1:12">
      <c r="A3446" s="15">
        <v>30117410</v>
      </c>
      <c r="B3446" t="s">
        <v>5450</v>
      </c>
      <c r="C3446" t="s">
        <v>5722</v>
      </c>
      <c r="D3446" t="s">
        <v>4143</v>
      </c>
      <c r="E3446" t="s">
        <v>6681</v>
      </c>
      <c r="F3446" t="s">
        <v>5453</v>
      </c>
      <c r="G3446" s="160" t="s">
        <v>3997</v>
      </c>
      <c r="H3446" t="s">
        <v>5454</v>
      </c>
      <c r="I3446" s="160" t="s">
        <v>4007</v>
      </c>
      <c r="J3446" t="s">
        <v>5455</v>
      </c>
      <c r="K3446" s="160" t="s">
        <v>4007</v>
      </c>
      <c r="L3446" t="s">
        <v>6679</v>
      </c>
    </row>
    <row r="3447" spans="1:12">
      <c r="A3447" s="15">
        <v>30117411</v>
      </c>
      <c r="B3447" t="s">
        <v>5450</v>
      </c>
      <c r="C3447" t="s">
        <v>5722</v>
      </c>
      <c r="D3447" t="s">
        <v>4143</v>
      </c>
      <c r="E3447" t="s">
        <v>6682</v>
      </c>
      <c r="F3447" t="s">
        <v>5453</v>
      </c>
      <c r="G3447" s="160" t="s">
        <v>3997</v>
      </c>
      <c r="H3447" t="s">
        <v>5454</v>
      </c>
      <c r="I3447" s="160" t="s">
        <v>4007</v>
      </c>
      <c r="J3447" t="s">
        <v>5455</v>
      </c>
      <c r="K3447" s="160" t="s">
        <v>4007</v>
      </c>
      <c r="L3447" t="s">
        <v>6679</v>
      </c>
    </row>
    <row r="3448" spans="1:12">
      <c r="A3448" s="15">
        <v>30117421</v>
      </c>
      <c r="B3448" t="s">
        <v>5450</v>
      </c>
      <c r="C3448" t="s">
        <v>5722</v>
      </c>
      <c r="D3448" t="s">
        <v>4143</v>
      </c>
      <c r="E3448" t="s">
        <v>6683</v>
      </c>
      <c r="F3448" t="s">
        <v>5453</v>
      </c>
      <c r="G3448" s="160" t="s">
        <v>3997</v>
      </c>
      <c r="H3448" t="s">
        <v>5454</v>
      </c>
      <c r="I3448" s="160" t="s">
        <v>4007</v>
      </c>
      <c r="J3448" t="s">
        <v>5455</v>
      </c>
      <c r="K3448" s="160" t="s">
        <v>4007</v>
      </c>
      <c r="L3448" t="s">
        <v>6679</v>
      </c>
    </row>
    <row r="3449" spans="1:12">
      <c r="A3449" s="15">
        <v>30117480</v>
      </c>
      <c r="B3449" t="s">
        <v>5450</v>
      </c>
      <c r="C3449" t="s">
        <v>5722</v>
      </c>
      <c r="D3449" t="s">
        <v>4143</v>
      </c>
      <c r="E3449" t="s">
        <v>4079</v>
      </c>
      <c r="F3449" t="s">
        <v>5453</v>
      </c>
      <c r="G3449" s="160" t="s">
        <v>3997</v>
      </c>
      <c r="H3449" t="s">
        <v>5454</v>
      </c>
      <c r="I3449" s="160" t="s">
        <v>4007</v>
      </c>
      <c r="J3449" t="s">
        <v>5455</v>
      </c>
      <c r="K3449" s="160" t="s">
        <v>4007</v>
      </c>
      <c r="L3449" t="s">
        <v>6679</v>
      </c>
    </row>
    <row r="3450" spans="1:12">
      <c r="A3450" s="15">
        <v>30117601</v>
      </c>
      <c r="B3450" t="s">
        <v>5450</v>
      </c>
      <c r="C3450" t="s">
        <v>5722</v>
      </c>
      <c r="D3450" t="s">
        <v>6684</v>
      </c>
      <c r="E3450" t="s">
        <v>4080</v>
      </c>
      <c r="F3450" t="s">
        <v>5453</v>
      </c>
      <c r="G3450" s="160" t="s">
        <v>3997</v>
      </c>
      <c r="H3450" t="s">
        <v>5454</v>
      </c>
      <c r="I3450" s="160" t="s">
        <v>4007</v>
      </c>
      <c r="J3450" t="s">
        <v>5455</v>
      </c>
      <c r="K3450">
        <v>99</v>
      </c>
      <c r="L3450" t="s">
        <v>3999</v>
      </c>
    </row>
    <row r="3451" spans="1:12">
      <c r="A3451" s="15">
        <v>30117610</v>
      </c>
      <c r="B3451" t="s">
        <v>5450</v>
      </c>
      <c r="C3451" t="s">
        <v>5722</v>
      </c>
      <c r="D3451" t="s">
        <v>6684</v>
      </c>
      <c r="E3451" t="s">
        <v>6685</v>
      </c>
      <c r="F3451" t="s">
        <v>5453</v>
      </c>
      <c r="G3451" s="160" t="s">
        <v>3997</v>
      </c>
      <c r="H3451" t="s">
        <v>5454</v>
      </c>
      <c r="I3451" s="160" t="s">
        <v>4007</v>
      </c>
      <c r="J3451" t="s">
        <v>5455</v>
      </c>
      <c r="K3451">
        <v>99</v>
      </c>
      <c r="L3451" t="s">
        <v>3999</v>
      </c>
    </row>
    <row r="3452" spans="1:12">
      <c r="A3452" s="15">
        <v>30117611</v>
      </c>
      <c r="B3452" t="s">
        <v>5450</v>
      </c>
      <c r="C3452" t="s">
        <v>5722</v>
      </c>
      <c r="D3452" t="s">
        <v>6684</v>
      </c>
      <c r="E3452" t="s">
        <v>6686</v>
      </c>
      <c r="F3452" t="s">
        <v>5453</v>
      </c>
      <c r="G3452" s="160" t="s">
        <v>3997</v>
      </c>
      <c r="H3452" t="s">
        <v>5454</v>
      </c>
      <c r="I3452" s="160" t="s">
        <v>4007</v>
      </c>
      <c r="J3452" t="s">
        <v>5455</v>
      </c>
      <c r="K3452">
        <v>99</v>
      </c>
      <c r="L3452" t="s">
        <v>3999</v>
      </c>
    </row>
    <row r="3453" spans="1:12">
      <c r="A3453" s="15">
        <v>30117612</v>
      </c>
      <c r="B3453" t="s">
        <v>5450</v>
      </c>
      <c r="C3453" t="s">
        <v>5722</v>
      </c>
      <c r="D3453" t="s">
        <v>6684</v>
      </c>
      <c r="E3453" t="s">
        <v>3943</v>
      </c>
      <c r="F3453" t="s">
        <v>5453</v>
      </c>
      <c r="G3453" s="160" t="s">
        <v>3997</v>
      </c>
      <c r="H3453" t="s">
        <v>5454</v>
      </c>
      <c r="I3453" s="160" t="s">
        <v>4007</v>
      </c>
      <c r="J3453" t="s">
        <v>5455</v>
      </c>
      <c r="K3453">
        <v>99</v>
      </c>
      <c r="L3453" t="s">
        <v>3999</v>
      </c>
    </row>
    <row r="3454" spans="1:12">
      <c r="A3454" s="15">
        <v>30117613</v>
      </c>
      <c r="B3454" t="s">
        <v>5450</v>
      </c>
      <c r="C3454" t="s">
        <v>5722</v>
      </c>
      <c r="D3454" t="s">
        <v>6684</v>
      </c>
      <c r="E3454" t="s">
        <v>6027</v>
      </c>
      <c r="F3454" t="s">
        <v>5453</v>
      </c>
      <c r="G3454" s="160" t="s">
        <v>3997</v>
      </c>
      <c r="H3454" t="s">
        <v>5454</v>
      </c>
      <c r="I3454" s="160" t="s">
        <v>4007</v>
      </c>
      <c r="J3454" t="s">
        <v>5455</v>
      </c>
      <c r="K3454">
        <v>99</v>
      </c>
      <c r="L3454" t="s">
        <v>3999</v>
      </c>
    </row>
    <row r="3455" spans="1:12">
      <c r="A3455" s="15">
        <v>30117614</v>
      </c>
      <c r="B3455" t="s">
        <v>5450</v>
      </c>
      <c r="C3455" t="s">
        <v>5722</v>
      </c>
      <c r="D3455" t="s">
        <v>6684</v>
      </c>
      <c r="E3455" t="s">
        <v>6687</v>
      </c>
      <c r="F3455" t="s">
        <v>5453</v>
      </c>
      <c r="G3455" s="160" t="s">
        <v>3997</v>
      </c>
      <c r="H3455" t="s">
        <v>5454</v>
      </c>
      <c r="I3455" s="160" t="s">
        <v>4007</v>
      </c>
      <c r="J3455" t="s">
        <v>5455</v>
      </c>
      <c r="K3455">
        <v>99</v>
      </c>
      <c r="L3455" t="s">
        <v>3999</v>
      </c>
    </row>
    <row r="3456" spans="1:12">
      <c r="A3456" s="15">
        <v>30117615</v>
      </c>
      <c r="B3456" t="s">
        <v>5450</v>
      </c>
      <c r="C3456" t="s">
        <v>5722</v>
      </c>
      <c r="D3456" t="s">
        <v>6684</v>
      </c>
      <c r="E3456" t="s">
        <v>6688</v>
      </c>
      <c r="F3456" t="s">
        <v>5453</v>
      </c>
      <c r="G3456" s="160" t="s">
        <v>3997</v>
      </c>
      <c r="H3456" t="s">
        <v>5454</v>
      </c>
      <c r="I3456" s="160" t="s">
        <v>4007</v>
      </c>
      <c r="J3456" t="s">
        <v>5455</v>
      </c>
      <c r="K3456">
        <v>99</v>
      </c>
      <c r="L3456" t="s">
        <v>3999</v>
      </c>
    </row>
    <row r="3457" spans="1:12">
      <c r="A3457" s="15">
        <v>30117616</v>
      </c>
      <c r="B3457" t="s">
        <v>5450</v>
      </c>
      <c r="C3457" t="s">
        <v>5722</v>
      </c>
      <c r="D3457" t="s">
        <v>6684</v>
      </c>
      <c r="E3457" t="s">
        <v>6689</v>
      </c>
      <c r="F3457" t="s">
        <v>5453</v>
      </c>
      <c r="G3457" s="160" t="s">
        <v>3997</v>
      </c>
      <c r="H3457" t="s">
        <v>5454</v>
      </c>
      <c r="I3457" s="160" t="s">
        <v>4007</v>
      </c>
      <c r="J3457" t="s">
        <v>5455</v>
      </c>
      <c r="K3457">
        <v>99</v>
      </c>
      <c r="L3457" t="s">
        <v>3999</v>
      </c>
    </row>
    <row r="3458" spans="1:12">
      <c r="A3458" s="15">
        <v>30117617</v>
      </c>
      <c r="B3458" t="s">
        <v>5450</v>
      </c>
      <c r="C3458" t="s">
        <v>5722</v>
      </c>
      <c r="D3458" t="s">
        <v>6684</v>
      </c>
      <c r="E3458" t="s">
        <v>6690</v>
      </c>
      <c r="F3458" t="s">
        <v>5453</v>
      </c>
      <c r="G3458" s="160" t="s">
        <v>3997</v>
      </c>
      <c r="H3458" t="s">
        <v>5454</v>
      </c>
      <c r="I3458" s="160" t="s">
        <v>4007</v>
      </c>
      <c r="J3458" t="s">
        <v>5455</v>
      </c>
      <c r="K3458" s="160" t="s">
        <v>4076</v>
      </c>
      <c r="L3458" t="s">
        <v>5980</v>
      </c>
    </row>
    <row r="3459" spans="1:12">
      <c r="A3459" s="15">
        <v>30117618</v>
      </c>
      <c r="B3459" t="s">
        <v>5450</v>
      </c>
      <c r="C3459" t="s">
        <v>5722</v>
      </c>
      <c r="D3459" t="s">
        <v>6684</v>
      </c>
      <c r="E3459" t="s">
        <v>3919</v>
      </c>
      <c r="F3459" t="s">
        <v>5453</v>
      </c>
      <c r="G3459" s="160" t="s">
        <v>3997</v>
      </c>
      <c r="H3459" t="s">
        <v>5454</v>
      </c>
      <c r="I3459" s="160" t="s">
        <v>4007</v>
      </c>
      <c r="J3459" t="s">
        <v>5455</v>
      </c>
      <c r="K3459">
        <v>99</v>
      </c>
      <c r="L3459" t="s">
        <v>3999</v>
      </c>
    </row>
    <row r="3460" spans="1:12">
      <c r="A3460" s="15">
        <v>30117630</v>
      </c>
      <c r="B3460" t="s">
        <v>5450</v>
      </c>
      <c r="C3460" t="s">
        <v>5722</v>
      </c>
      <c r="D3460" t="s">
        <v>6684</v>
      </c>
      <c r="E3460" t="s">
        <v>6691</v>
      </c>
      <c r="F3460" t="s">
        <v>5453</v>
      </c>
      <c r="G3460" s="160" t="s">
        <v>3997</v>
      </c>
      <c r="H3460" t="s">
        <v>5454</v>
      </c>
      <c r="I3460" s="160" t="s">
        <v>4007</v>
      </c>
      <c r="J3460" t="s">
        <v>5455</v>
      </c>
      <c r="K3460">
        <v>99</v>
      </c>
      <c r="L3460" t="s">
        <v>3999</v>
      </c>
    </row>
    <row r="3461" spans="1:12">
      <c r="A3461" s="15">
        <v>30117631</v>
      </c>
      <c r="B3461" t="s">
        <v>5450</v>
      </c>
      <c r="C3461" t="s">
        <v>5722</v>
      </c>
      <c r="D3461" t="s">
        <v>6684</v>
      </c>
      <c r="E3461" t="s">
        <v>6692</v>
      </c>
      <c r="F3461" t="s">
        <v>5453</v>
      </c>
      <c r="G3461" s="160" t="s">
        <v>3997</v>
      </c>
      <c r="H3461" t="s">
        <v>5454</v>
      </c>
      <c r="I3461" s="160" t="s">
        <v>4007</v>
      </c>
      <c r="J3461" t="s">
        <v>5455</v>
      </c>
      <c r="K3461">
        <v>99</v>
      </c>
      <c r="L3461" t="s">
        <v>3999</v>
      </c>
    </row>
    <row r="3462" spans="1:12">
      <c r="A3462" s="15">
        <v>30117632</v>
      </c>
      <c r="B3462" t="s">
        <v>5450</v>
      </c>
      <c r="C3462" t="s">
        <v>5722</v>
      </c>
      <c r="D3462" t="s">
        <v>6684</v>
      </c>
      <c r="E3462" t="s">
        <v>6027</v>
      </c>
      <c r="F3462" t="s">
        <v>5453</v>
      </c>
      <c r="G3462" s="160" t="s">
        <v>3997</v>
      </c>
      <c r="H3462" t="s">
        <v>5454</v>
      </c>
      <c r="I3462" s="160" t="s">
        <v>4007</v>
      </c>
      <c r="J3462" t="s">
        <v>5455</v>
      </c>
      <c r="K3462">
        <v>99</v>
      </c>
      <c r="L3462" t="s">
        <v>3999</v>
      </c>
    </row>
    <row r="3463" spans="1:12">
      <c r="A3463" s="15">
        <v>30117633</v>
      </c>
      <c r="B3463" t="s">
        <v>5450</v>
      </c>
      <c r="C3463" t="s">
        <v>5722</v>
      </c>
      <c r="D3463" t="s">
        <v>6684</v>
      </c>
      <c r="E3463" t="s">
        <v>6693</v>
      </c>
      <c r="F3463" t="s">
        <v>5453</v>
      </c>
      <c r="G3463" s="160" t="s">
        <v>3997</v>
      </c>
      <c r="H3463" t="s">
        <v>5454</v>
      </c>
      <c r="I3463" s="160" t="s">
        <v>4007</v>
      </c>
      <c r="J3463" t="s">
        <v>5455</v>
      </c>
      <c r="K3463">
        <v>99</v>
      </c>
      <c r="L3463" t="s">
        <v>3999</v>
      </c>
    </row>
    <row r="3464" spans="1:12">
      <c r="A3464" s="15">
        <v>30117634</v>
      </c>
      <c r="B3464" t="s">
        <v>5450</v>
      </c>
      <c r="C3464" t="s">
        <v>5722</v>
      </c>
      <c r="D3464" t="s">
        <v>6684</v>
      </c>
      <c r="E3464" t="s">
        <v>6690</v>
      </c>
      <c r="F3464" t="s">
        <v>5453</v>
      </c>
      <c r="G3464" s="160" t="s">
        <v>3997</v>
      </c>
      <c r="H3464" t="s">
        <v>5454</v>
      </c>
      <c r="I3464" s="160" t="s">
        <v>4007</v>
      </c>
      <c r="J3464" t="s">
        <v>5455</v>
      </c>
      <c r="K3464" s="160" t="s">
        <v>4076</v>
      </c>
      <c r="L3464" t="s">
        <v>5980</v>
      </c>
    </row>
    <row r="3465" spans="1:12">
      <c r="A3465" s="15">
        <v>30117680</v>
      </c>
      <c r="B3465" t="s">
        <v>5450</v>
      </c>
      <c r="C3465" t="s">
        <v>5722</v>
      </c>
      <c r="D3465" t="s">
        <v>6684</v>
      </c>
      <c r="E3465" t="s">
        <v>4079</v>
      </c>
      <c r="F3465" t="s">
        <v>5453</v>
      </c>
      <c r="G3465" s="160" t="s">
        <v>3997</v>
      </c>
      <c r="H3465" t="s">
        <v>5454</v>
      </c>
      <c r="I3465" s="160" t="s">
        <v>4007</v>
      </c>
      <c r="J3465" t="s">
        <v>5455</v>
      </c>
      <c r="K3465">
        <v>10</v>
      </c>
      <c r="L3465" t="s">
        <v>5466</v>
      </c>
    </row>
    <row r="3466" spans="1:12">
      <c r="A3466" s="15">
        <v>30118101</v>
      </c>
      <c r="B3466" t="s">
        <v>5450</v>
      </c>
      <c r="C3466" t="s">
        <v>5722</v>
      </c>
      <c r="D3466" t="s">
        <v>6694</v>
      </c>
      <c r="E3466" t="s">
        <v>4080</v>
      </c>
      <c r="F3466" t="s">
        <v>5453</v>
      </c>
      <c r="G3466" s="160" t="s">
        <v>3997</v>
      </c>
      <c r="H3466" t="s">
        <v>5454</v>
      </c>
      <c r="I3466" s="160" t="s">
        <v>4007</v>
      </c>
      <c r="J3466" t="s">
        <v>5455</v>
      </c>
      <c r="K3466" s="160" t="s">
        <v>4198</v>
      </c>
      <c r="L3466" t="s">
        <v>5728</v>
      </c>
    </row>
    <row r="3467" spans="1:12">
      <c r="A3467" s="15">
        <v>30118102</v>
      </c>
      <c r="B3467" t="s">
        <v>5450</v>
      </c>
      <c r="C3467" t="s">
        <v>5722</v>
      </c>
      <c r="D3467" t="s">
        <v>6694</v>
      </c>
      <c r="E3467" t="s">
        <v>6695</v>
      </c>
      <c r="F3467" t="s">
        <v>5453</v>
      </c>
      <c r="G3467" s="160" t="s">
        <v>3997</v>
      </c>
      <c r="H3467" t="s">
        <v>5454</v>
      </c>
      <c r="I3467" s="160" t="s">
        <v>4007</v>
      </c>
      <c r="J3467" t="s">
        <v>5455</v>
      </c>
      <c r="K3467">
        <v>99</v>
      </c>
      <c r="L3467" t="s">
        <v>3999</v>
      </c>
    </row>
    <row r="3468" spans="1:12">
      <c r="A3468" s="15">
        <v>30118103</v>
      </c>
      <c r="B3468" t="s">
        <v>5450</v>
      </c>
      <c r="C3468" t="s">
        <v>5722</v>
      </c>
      <c r="D3468" t="s">
        <v>6694</v>
      </c>
      <c r="E3468" t="s">
        <v>6270</v>
      </c>
      <c r="F3468" t="s">
        <v>5453</v>
      </c>
      <c r="G3468" s="160" t="s">
        <v>3997</v>
      </c>
      <c r="H3468" t="s">
        <v>5454</v>
      </c>
      <c r="I3468" s="160" t="s">
        <v>4007</v>
      </c>
      <c r="J3468" t="s">
        <v>5455</v>
      </c>
      <c r="K3468" s="160" t="s">
        <v>4198</v>
      </c>
      <c r="L3468" t="s">
        <v>5728</v>
      </c>
    </row>
    <row r="3469" spans="1:12">
      <c r="A3469" s="15">
        <v>30118104</v>
      </c>
      <c r="B3469" t="s">
        <v>5450</v>
      </c>
      <c r="C3469" t="s">
        <v>5722</v>
      </c>
      <c r="D3469" t="s">
        <v>6694</v>
      </c>
      <c r="E3469" t="s">
        <v>6696</v>
      </c>
      <c r="F3469" t="s">
        <v>5453</v>
      </c>
      <c r="G3469" s="160" t="s">
        <v>3997</v>
      </c>
      <c r="H3469" t="s">
        <v>5454</v>
      </c>
      <c r="I3469" s="160" t="s">
        <v>4007</v>
      </c>
      <c r="J3469" t="s">
        <v>5455</v>
      </c>
      <c r="K3469">
        <v>99</v>
      </c>
      <c r="L3469" t="s">
        <v>3999</v>
      </c>
    </row>
    <row r="3470" spans="1:12">
      <c r="A3470" s="15">
        <v>30118105</v>
      </c>
      <c r="B3470" t="s">
        <v>5450</v>
      </c>
      <c r="C3470" t="s">
        <v>5722</v>
      </c>
      <c r="D3470" t="s">
        <v>6694</v>
      </c>
      <c r="E3470" t="s">
        <v>6697</v>
      </c>
      <c r="F3470" t="s">
        <v>5453</v>
      </c>
      <c r="G3470" s="160" t="s">
        <v>3997</v>
      </c>
      <c r="H3470" t="s">
        <v>5454</v>
      </c>
      <c r="I3470" s="160" t="s">
        <v>4007</v>
      </c>
      <c r="J3470" t="s">
        <v>5455</v>
      </c>
      <c r="K3470" s="160" t="s">
        <v>4076</v>
      </c>
      <c r="L3470" t="s">
        <v>5980</v>
      </c>
    </row>
    <row r="3471" spans="1:12">
      <c r="A3471" s="15">
        <v>30118106</v>
      </c>
      <c r="B3471" t="s">
        <v>5450</v>
      </c>
      <c r="C3471" t="s">
        <v>5722</v>
      </c>
      <c r="D3471" t="s">
        <v>6694</v>
      </c>
      <c r="E3471" t="s">
        <v>6698</v>
      </c>
      <c r="F3471" t="s">
        <v>5453</v>
      </c>
      <c r="G3471" s="160" t="s">
        <v>3997</v>
      </c>
      <c r="H3471" t="s">
        <v>5454</v>
      </c>
      <c r="I3471" s="160" t="s">
        <v>4007</v>
      </c>
      <c r="J3471" t="s">
        <v>5455</v>
      </c>
      <c r="K3471">
        <v>99</v>
      </c>
      <c r="L3471" t="s">
        <v>3999</v>
      </c>
    </row>
    <row r="3472" spans="1:12">
      <c r="A3472" s="15">
        <v>30118107</v>
      </c>
      <c r="B3472" t="s">
        <v>5450</v>
      </c>
      <c r="C3472" t="s">
        <v>5722</v>
      </c>
      <c r="D3472" t="s">
        <v>6694</v>
      </c>
      <c r="E3472" t="s">
        <v>6699</v>
      </c>
      <c r="F3472" t="s">
        <v>5453</v>
      </c>
      <c r="G3472" s="160" t="s">
        <v>3997</v>
      </c>
      <c r="H3472" t="s">
        <v>5454</v>
      </c>
      <c r="I3472" s="160" t="s">
        <v>4007</v>
      </c>
      <c r="J3472" t="s">
        <v>5455</v>
      </c>
      <c r="K3472" s="160" t="s">
        <v>4076</v>
      </c>
      <c r="L3472" t="s">
        <v>5980</v>
      </c>
    </row>
    <row r="3473" spans="1:12">
      <c r="A3473" s="15">
        <v>30118108</v>
      </c>
      <c r="B3473" t="s">
        <v>5450</v>
      </c>
      <c r="C3473" t="s">
        <v>5722</v>
      </c>
      <c r="D3473" t="s">
        <v>6694</v>
      </c>
      <c r="E3473" t="s">
        <v>6700</v>
      </c>
      <c r="F3473" t="s">
        <v>5453</v>
      </c>
      <c r="G3473" s="160" t="s">
        <v>3997</v>
      </c>
      <c r="H3473" t="s">
        <v>5454</v>
      </c>
      <c r="I3473" s="160" t="s">
        <v>4007</v>
      </c>
      <c r="J3473" t="s">
        <v>5455</v>
      </c>
      <c r="K3473">
        <v>99</v>
      </c>
      <c r="L3473" t="s">
        <v>3999</v>
      </c>
    </row>
    <row r="3474" spans="1:12">
      <c r="A3474" s="15">
        <v>30118109</v>
      </c>
      <c r="B3474" t="s">
        <v>5450</v>
      </c>
      <c r="C3474" t="s">
        <v>5722</v>
      </c>
      <c r="D3474" t="s">
        <v>6694</v>
      </c>
      <c r="E3474" t="s">
        <v>6701</v>
      </c>
      <c r="F3474" t="s">
        <v>5453</v>
      </c>
      <c r="G3474" s="160" t="s">
        <v>3997</v>
      </c>
      <c r="H3474" t="s">
        <v>5454</v>
      </c>
      <c r="I3474" s="160" t="s">
        <v>4007</v>
      </c>
      <c r="J3474" t="s">
        <v>5455</v>
      </c>
      <c r="K3474" s="160" t="s">
        <v>4076</v>
      </c>
      <c r="L3474" t="s">
        <v>5980</v>
      </c>
    </row>
    <row r="3475" spans="1:12">
      <c r="A3475" s="15">
        <v>30118110</v>
      </c>
      <c r="B3475" t="s">
        <v>5450</v>
      </c>
      <c r="C3475" t="s">
        <v>5722</v>
      </c>
      <c r="D3475" t="s">
        <v>6694</v>
      </c>
      <c r="E3475" t="s">
        <v>6702</v>
      </c>
      <c r="F3475" t="s">
        <v>5453</v>
      </c>
      <c r="G3475" s="160" t="s">
        <v>3997</v>
      </c>
      <c r="H3475" t="s">
        <v>5454</v>
      </c>
      <c r="I3475" s="160" t="s">
        <v>4007</v>
      </c>
      <c r="J3475" t="s">
        <v>5455</v>
      </c>
      <c r="K3475">
        <v>99</v>
      </c>
      <c r="L3475" t="s">
        <v>3999</v>
      </c>
    </row>
    <row r="3476" spans="1:12">
      <c r="A3476" s="15">
        <v>30118180</v>
      </c>
      <c r="B3476" t="s">
        <v>5450</v>
      </c>
      <c r="C3476" t="s">
        <v>5722</v>
      </c>
      <c r="D3476" t="s">
        <v>6694</v>
      </c>
      <c r="E3476" t="s">
        <v>4079</v>
      </c>
      <c r="F3476" t="s">
        <v>5453</v>
      </c>
      <c r="G3476" s="160" t="s">
        <v>3997</v>
      </c>
      <c r="H3476" t="s">
        <v>5454</v>
      </c>
      <c r="I3476" s="160" t="s">
        <v>4007</v>
      </c>
      <c r="J3476" t="s">
        <v>5455</v>
      </c>
      <c r="K3476">
        <v>10</v>
      </c>
      <c r="L3476" t="s">
        <v>5466</v>
      </c>
    </row>
    <row r="3477" spans="1:12">
      <c r="A3477" s="15">
        <v>30119001</v>
      </c>
      <c r="B3477" t="s">
        <v>5450</v>
      </c>
      <c r="C3477" t="s">
        <v>5722</v>
      </c>
      <c r="D3477" t="s">
        <v>5101</v>
      </c>
      <c r="E3477" t="s">
        <v>4080</v>
      </c>
      <c r="F3477" t="s">
        <v>5453</v>
      </c>
      <c r="G3477" s="160" t="s">
        <v>3997</v>
      </c>
      <c r="H3477" t="s">
        <v>5454</v>
      </c>
      <c r="I3477" s="160" t="s">
        <v>4007</v>
      </c>
      <c r="J3477" t="s">
        <v>5455</v>
      </c>
      <c r="K3477">
        <v>99</v>
      </c>
      <c r="L3477" t="s">
        <v>3999</v>
      </c>
    </row>
    <row r="3478" spans="1:12">
      <c r="A3478" s="15">
        <v>30119002</v>
      </c>
      <c r="B3478" t="s">
        <v>5450</v>
      </c>
      <c r="C3478" t="s">
        <v>5722</v>
      </c>
      <c r="D3478" t="s">
        <v>5101</v>
      </c>
      <c r="E3478" t="s">
        <v>6703</v>
      </c>
      <c r="F3478" t="s">
        <v>5453</v>
      </c>
      <c r="G3478" s="160" t="s">
        <v>3997</v>
      </c>
      <c r="H3478" t="s">
        <v>5454</v>
      </c>
      <c r="I3478" s="160" t="s">
        <v>4007</v>
      </c>
      <c r="J3478" t="s">
        <v>5455</v>
      </c>
      <c r="K3478" s="160" t="s">
        <v>4198</v>
      </c>
      <c r="L3478" t="s">
        <v>5728</v>
      </c>
    </row>
    <row r="3479" spans="1:12">
      <c r="A3479" s="15">
        <v>30119003</v>
      </c>
      <c r="B3479" t="s">
        <v>5450</v>
      </c>
      <c r="C3479" t="s">
        <v>5722</v>
      </c>
      <c r="D3479" t="s">
        <v>5101</v>
      </c>
      <c r="E3479" t="s">
        <v>6704</v>
      </c>
      <c r="F3479" t="s">
        <v>5453</v>
      </c>
      <c r="G3479" s="160" t="s">
        <v>3997</v>
      </c>
      <c r="H3479" t="s">
        <v>5454</v>
      </c>
      <c r="I3479" s="160" t="s">
        <v>4007</v>
      </c>
      <c r="J3479" t="s">
        <v>5455</v>
      </c>
      <c r="K3479">
        <v>99</v>
      </c>
      <c r="L3479" t="s">
        <v>3999</v>
      </c>
    </row>
    <row r="3480" spans="1:12">
      <c r="A3480" s="15">
        <v>30119004</v>
      </c>
      <c r="B3480" t="s">
        <v>5450</v>
      </c>
      <c r="C3480" t="s">
        <v>5722</v>
      </c>
      <c r="D3480" t="s">
        <v>5101</v>
      </c>
      <c r="E3480" t="s">
        <v>6705</v>
      </c>
      <c r="F3480" t="s">
        <v>5453</v>
      </c>
      <c r="G3480" s="160" t="s">
        <v>3997</v>
      </c>
      <c r="H3480" t="s">
        <v>5454</v>
      </c>
      <c r="I3480" s="160" t="s">
        <v>4007</v>
      </c>
      <c r="J3480" t="s">
        <v>5455</v>
      </c>
      <c r="K3480">
        <v>99</v>
      </c>
      <c r="L3480" t="s">
        <v>3999</v>
      </c>
    </row>
    <row r="3481" spans="1:12">
      <c r="A3481" s="15">
        <v>30119010</v>
      </c>
      <c r="B3481" t="s">
        <v>5450</v>
      </c>
      <c r="C3481" t="s">
        <v>5722</v>
      </c>
      <c r="D3481" t="s">
        <v>5101</v>
      </c>
      <c r="E3481" t="s">
        <v>6706</v>
      </c>
      <c r="F3481" t="s">
        <v>5453</v>
      </c>
      <c r="G3481" s="160" t="s">
        <v>3997</v>
      </c>
      <c r="H3481" t="s">
        <v>5454</v>
      </c>
      <c r="I3481" s="160" t="s">
        <v>4007</v>
      </c>
      <c r="J3481" t="s">
        <v>5455</v>
      </c>
      <c r="K3481" s="160" t="s">
        <v>4198</v>
      </c>
      <c r="L3481" t="s">
        <v>5728</v>
      </c>
    </row>
    <row r="3482" spans="1:12">
      <c r="A3482" s="15">
        <v>30119011</v>
      </c>
      <c r="B3482" t="s">
        <v>5450</v>
      </c>
      <c r="C3482" t="s">
        <v>5722</v>
      </c>
      <c r="D3482" t="s">
        <v>5101</v>
      </c>
      <c r="E3482" t="s">
        <v>5844</v>
      </c>
      <c r="F3482" t="s">
        <v>5453</v>
      </c>
      <c r="G3482" s="160" t="s">
        <v>3997</v>
      </c>
      <c r="H3482" t="s">
        <v>5454</v>
      </c>
      <c r="I3482" s="160" t="s">
        <v>4007</v>
      </c>
      <c r="J3482" t="s">
        <v>5455</v>
      </c>
      <c r="K3482" s="160" t="s">
        <v>4076</v>
      </c>
      <c r="L3482" t="s">
        <v>5980</v>
      </c>
    </row>
    <row r="3483" spans="1:12">
      <c r="A3483" s="15">
        <v>30119012</v>
      </c>
      <c r="B3483" t="s">
        <v>5450</v>
      </c>
      <c r="C3483" t="s">
        <v>5722</v>
      </c>
      <c r="D3483" t="s">
        <v>5101</v>
      </c>
      <c r="E3483" t="s">
        <v>6707</v>
      </c>
      <c r="F3483" t="s">
        <v>5453</v>
      </c>
      <c r="G3483" s="160" t="s">
        <v>3997</v>
      </c>
      <c r="H3483" t="s">
        <v>5454</v>
      </c>
      <c r="I3483" s="160" t="s">
        <v>4007</v>
      </c>
      <c r="J3483" t="s">
        <v>5455</v>
      </c>
      <c r="K3483" s="160" t="s">
        <v>4076</v>
      </c>
      <c r="L3483" t="s">
        <v>5980</v>
      </c>
    </row>
    <row r="3484" spans="1:12">
      <c r="A3484" s="15">
        <v>30119013</v>
      </c>
      <c r="B3484" t="s">
        <v>5450</v>
      </c>
      <c r="C3484" t="s">
        <v>5722</v>
      </c>
      <c r="D3484" t="s">
        <v>5101</v>
      </c>
      <c r="E3484" t="s">
        <v>6708</v>
      </c>
      <c r="F3484" t="s">
        <v>5453</v>
      </c>
      <c r="G3484" s="160" t="s">
        <v>3997</v>
      </c>
      <c r="H3484" t="s">
        <v>5454</v>
      </c>
      <c r="I3484" s="160" t="s">
        <v>4007</v>
      </c>
      <c r="J3484" t="s">
        <v>5455</v>
      </c>
      <c r="K3484" s="160" t="s">
        <v>4076</v>
      </c>
      <c r="L3484" t="s">
        <v>5980</v>
      </c>
    </row>
    <row r="3485" spans="1:12">
      <c r="A3485" s="15">
        <v>30119014</v>
      </c>
      <c r="B3485" t="s">
        <v>5450</v>
      </c>
      <c r="C3485" t="s">
        <v>5722</v>
      </c>
      <c r="D3485" t="s">
        <v>5101</v>
      </c>
      <c r="E3485" t="s">
        <v>6709</v>
      </c>
      <c r="F3485" t="s">
        <v>5453</v>
      </c>
      <c r="G3485" s="160" t="s">
        <v>3997</v>
      </c>
      <c r="H3485" t="s">
        <v>5454</v>
      </c>
      <c r="I3485" s="160" t="s">
        <v>4007</v>
      </c>
      <c r="J3485" t="s">
        <v>5455</v>
      </c>
      <c r="K3485">
        <v>99</v>
      </c>
      <c r="L3485" t="s">
        <v>3999</v>
      </c>
    </row>
    <row r="3486" spans="1:12">
      <c r="A3486" s="15">
        <v>30119080</v>
      </c>
      <c r="B3486" t="s">
        <v>5450</v>
      </c>
      <c r="C3486" t="s">
        <v>5722</v>
      </c>
      <c r="D3486" t="s">
        <v>5101</v>
      </c>
      <c r="E3486" t="s">
        <v>4079</v>
      </c>
      <c r="F3486" t="s">
        <v>5453</v>
      </c>
      <c r="G3486" s="160" t="s">
        <v>3997</v>
      </c>
      <c r="H3486" t="s">
        <v>5454</v>
      </c>
      <c r="I3486" s="160" t="s">
        <v>4007</v>
      </c>
      <c r="J3486" t="s">
        <v>5455</v>
      </c>
      <c r="K3486">
        <v>10</v>
      </c>
      <c r="L3486" t="s">
        <v>5466</v>
      </c>
    </row>
    <row r="3487" spans="1:12">
      <c r="A3487" s="15">
        <v>30119501</v>
      </c>
      <c r="B3487" t="s">
        <v>5450</v>
      </c>
      <c r="C3487" t="s">
        <v>5722</v>
      </c>
      <c r="D3487" t="s">
        <v>6710</v>
      </c>
      <c r="E3487" t="s">
        <v>4080</v>
      </c>
      <c r="F3487" t="s">
        <v>5453</v>
      </c>
      <c r="G3487" s="160" t="s">
        <v>3997</v>
      </c>
      <c r="H3487" t="s">
        <v>5454</v>
      </c>
      <c r="I3487" s="160" t="s">
        <v>4007</v>
      </c>
      <c r="J3487" t="s">
        <v>5455</v>
      </c>
      <c r="K3487">
        <v>99</v>
      </c>
      <c r="L3487" t="s">
        <v>3999</v>
      </c>
    </row>
    <row r="3488" spans="1:12">
      <c r="A3488" s="15">
        <v>30119502</v>
      </c>
      <c r="B3488" t="s">
        <v>5450</v>
      </c>
      <c r="C3488" t="s">
        <v>5722</v>
      </c>
      <c r="D3488" t="s">
        <v>6710</v>
      </c>
      <c r="E3488" t="s">
        <v>6711</v>
      </c>
      <c r="F3488" t="s">
        <v>5453</v>
      </c>
      <c r="G3488" s="160" t="s">
        <v>3997</v>
      </c>
      <c r="H3488" t="s">
        <v>5454</v>
      </c>
      <c r="I3488" s="160" t="s">
        <v>4007</v>
      </c>
      <c r="J3488" t="s">
        <v>5455</v>
      </c>
      <c r="K3488" s="160" t="s">
        <v>4198</v>
      </c>
      <c r="L3488" t="s">
        <v>5728</v>
      </c>
    </row>
    <row r="3489" spans="1:12">
      <c r="A3489" s="15">
        <v>30119503</v>
      </c>
      <c r="B3489" t="s">
        <v>5450</v>
      </c>
      <c r="C3489" t="s">
        <v>5722</v>
      </c>
      <c r="D3489" t="s">
        <v>6710</v>
      </c>
      <c r="E3489" t="s">
        <v>6712</v>
      </c>
      <c r="F3489" t="s">
        <v>5453</v>
      </c>
      <c r="G3489" s="160" t="s">
        <v>3997</v>
      </c>
      <c r="H3489" t="s">
        <v>5454</v>
      </c>
      <c r="I3489" s="160" t="s">
        <v>4007</v>
      </c>
      <c r="J3489" t="s">
        <v>5455</v>
      </c>
      <c r="K3489">
        <v>99</v>
      </c>
      <c r="L3489" t="s">
        <v>3999</v>
      </c>
    </row>
    <row r="3490" spans="1:12">
      <c r="A3490" s="15">
        <v>30119504</v>
      </c>
      <c r="B3490" t="s">
        <v>5450</v>
      </c>
      <c r="C3490" t="s">
        <v>5722</v>
      </c>
      <c r="D3490" t="s">
        <v>6710</v>
      </c>
      <c r="E3490" t="s">
        <v>6713</v>
      </c>
      <c r="F3490" t="s">
        <v>5453</v>
      </c>
      <c r="G3490" s="160" t="s">
        <v>3997</v>
      </c>
      <c r="H3490" t="s">
        <v>5454</v>
      </c>
      <c r="I3490" s="160" t="s">
        <v>4007</v>
      </c>
      <c r="J3490" t="s">
        <v>5455</v>
      </c>
      <c r="K3490">
        <v>99</v>
      </c>
      <c r="L3490" t="s">
        <v>3999</v>
      </c>
    </row>
    <row r="3491" spans="1:12">
      <c r="A3491" s="15">
        <v>30119505</v>
      </c>
      <c r="B3491" t="s">
        <v>5450</v>
      </c>
      <c r="C3491" t="s">
        <v>5722</v>
      </c>
      <c r="D3491" t="s">
        <v>6710</v>
      </c>
      <c r="E3491" t="s">
        <v>6714</v>
      </c>
      <c r="F3491" t="s">
        <v>5453</v>
      </c>
      <c r="G3491" s="160" t="s">
        <v>3997</v>
      </c>
      <c r="H3491" t="s">
        <v>5454</v>
      </c>
      <c r="I3491" s="160" t="s">
        <v>4007</v>
      </c>
      <c r="J3491" t="s">
        <v>5455</v>
      </c>
      <c r="K3491">
        <v>99</v>
      </c>
      <c r="L3491" t="s">
        <v>3999</v>
      </c>
    </row>
    <row r="3492" spans="1:12">
      <c r="A3492" s="15">
        <v>30119506</v>
      </c>
      <c r="B3492" t="s">
        <v>5450</v>
      </c>
      <c r="C3492" t="s">
        <v>5722</v>
      </c>
      <c r="D3492" t="s">
        <v>6710</v>
      </c>
      <c r="E3492" t="s">
        <v>6715</v>
      </c>
      <c r="F3492" t="s">
        <v>4073</v>
      </c>
      <c r="G3492" s="160" t="s">
        <v>3997</v>
      </c>
      <c r="H3492" t="s">
        <v>5454</v>
      </c>
      <c r="I3492" s="160" t="s">
        <v>4007</v>
      </c>
      <c r="J3492" t="s">
        <v>5455</v>
      </c>
      <c r="K3492">
        <v>99</v>
      </c>
      <c r="L3492" t="s">
        <v>3999</v>
      </c>
    </row>
    <row r="3493" spans="1:12">
      <c r="A3493" s="15">
        <v>30119580</v>
      </c>
      <c r="B3493" t="s">
        <v>5450</v>
      </c>
      <c r="C3493" t="s">
        <v>5722</v>
      </c>
      <c r="D3493" t="s">
        <v>6710</v>
      </c>
      <c r="E3493" t="s">
        <v>4079</v>
      </c>
      <c r="F3493" t="s">
        <v>5453</v>
      </c>
      <c r="G3493" s="160" t="s">
        <v>3997</v>
      </c>
      <c r="H3493" t="s">
        <v>5454</v>
      </c>
      <c r="I3493" s="160" t="s">
        <v>4007</v>
      </c>
      <c r="J3493" t="s">
        <v>5455</v>
      </c>
      <c r="K3493">
        <v>10</v>
      </c>
      <c r="L3493" t="s">
        <v>5466</v>
      </c>
    </row>
    <row r="3494" spans="1:12">
      <c r="A3494" s="15">
        <v>30119701</v>
      </c>
      <c r="B3494" t="s">
        <v>5450</v>
      </c>
      <c r="C3494" t="s">
        <v>5722</v>
      </c>
      <c r="D3494" t="s">
        <v>6716</v>
      </c>
      <c r="E3494" t="s">
        <v>6717</v>
      </c>
      <c r="F3494" t="s">
        <v>5453</v>
      </c>
      <c r="G3494" s="160" t="s">
        <v>3997</v>
      </c>
      <c r="H3494" t="s">
        <v>5454</v>
      </c>
      <c r="I3494" s="160" t="s">
        <v>4007</v>
      </c>
      <c r="J3494" t="s">
        <v>5455</v>
      </c>
      <c r="K3494" s="160" t="s">
        <v>3997</v>
      </c>
      <c r="L3494" t="s">
        <v>6718</v>
      </c>
    </row>
    <row r="3495" spans="1:12">
      <c r="A3495" s="15">
        <v>30119705</v>
      </c>
      <c r="B3495" t="s">
        <v>5450</v>
      </c>
      <c r="C3495" t="s">
        <v>5722</v>
      </c>
      <c r="D3495" t="s">
        <v>6716</v>
      </c>
      <c r="E3495" t="s">
        <v>6719</v>
      </c>
      <c r="F3495" t="s">
        <v>5453</v>
      </c>
      <c r="G3495" s="160" t="s">
        <v>3997</v>
      </c>
      <c r="H3495" t="s">
        <v>5454</v>
      </c>
      <c r="I3495" s="160" t="s">
        <v>4007</v>
      </c>
      <c r="J3495" t="s">
        <v>5455</v>
      </c>
      <c r="K3495" s="160" t="s">
        <v>3997</v>
      </c>
      <c r="L3495" t="s">
        <v>6718</v>
      </c>
    </row>
    <row r="3496" spans="1:12">
      <c r="A3496" s="15">
        <v>30119706</v>
      </c>
      <c r="B3496" t="s">
        <v>5450</v>
      </c>
      <c r="C3496" t="s">
        <v>5722</v>
      </c>
      <c r="D3496" t="s">
        <v>6716</v>
      </c>
      <c r="E3496" t="s">
        <v>6720</v>
      </c>
      <c r="F3496" t="s">
        <v>5453</v>
      </c>
      <c r="G3496" s="160" t="s">
        <v>3997</v>
      </c>
      <c r="H3496" t="s">
        <v>5454</v>
      </c>
      <c r="I3496" s="160" t="s">
        <v>4007</v>
      </c>
      <c r="J3496" t="s">
        <v>5455</v>
      </c>
      <c r="K3496" s="160" t="s">
        <v>4198</v>
      </c>
      <c r="L3496" t="s">
        <v>5728</v>
      </c>
    </row>
    <row r="3497" spans="1:12">
      <c r="A3497" s="15">
        <v>30119707</v>
      </c>
      <c r="B3497" t="s">
        <v>5450</v>
      </c>
      <c r="C3497" t="s">
        <v>5722</v>
      </c>
      <c r="D3497" t="s">
        <v>6716</v>
      </c>
      <c r="E3497" t="s">
        <v>6721</v>
      </c>
      <c r="F3497" t="s">
        <v>5453</v>
      </c>
      <c r="G3497" s="160" t="s">
        <v>3997</v>
      </c>
      <c r="H3497" t="s">
        <v>5454</v>
      </c>
      <c r="I3497" s="160" t="s">
        <v>4007</v>
      </c>
      <c r="J3497" t="s">
        <v>5455</v>
      </c>
      <c r="K3497">
        <v>99</v>
      </c>
      <c r="L3497" t="s">
        <v>3999</v>
      </c>
    </row>
    <row r="3498" spans="1:12">
      <c r="A3498" s="15">
        <v>30119708</v>
      </c>
      <c r="B3498" t="s">
        <v>5450</v>
      </c>
      <c r="C3498" t="s">
        <v>5722</v>
      </c>
      <c r="D3498" t="s">
        <v>6716</v>
      </c>
      <c r="E3498" t="s">
        <v>6722</v>
      </c>
      <c r="F3498" t="s">
        <v>5453</v>
      </c>
      <c r="G3498" s="160" t="s">
        <v>3997</v>
      </c>
      <c r="H3498" t="s">
        <v>5454</v>
      </c>
      <c r="I3498" s="160" t="s">
        <v>4007</v>
      </c>
      <c r="J3498" t="s">
        <v>5455</v>
      </c>
      <c r="K3498">
        <v>99</v>
      </c>
      <c r="L3498" t="s">
        <v>3999</v>
      </c>
    </row>
    <row r="3499" spans="1:12">
      <c r="A3499" s="15">
        <v>30119709</v>
      </c>
      <c r="B3499" t="s">
        <v>5450</v>
      </c>
      <c r="C3499" t="s">
        <v>5722</v>
      </c>
      <c r="D3499" t="s">
        <v>6716</v>
      </c>
      <c r="E3499" t="s">
        <v>6723</v>
      </c>
      <c r="F3499" t="s">
        <v>5453</v>
      </c>
      <c r="G3499" s="160" t="s">
        <v>3997</v>
      </c>
      <c r="H3499" t="s">
        <v>5454</v>
      </c>
      <c r="I3499" s="160" t="s">
        <v>4007</v>
      </c>
      <c r="J3499" t="s">
        <v>5455</v>
      </c>
      <c r="K3499">
        <v>10</v>
      </c>
      <c r="L3499" t="s">
        <v>5466</v>
      </c>
    </row>
    <row r="3500" spans="1:12">
      <c r="A3500" s="15">
        <v>30119710</v>
      </c>
      <c r="B3500" t="s">
        <v>5450</v>
      </c>
      <c r="C3500" t="s">
        <v>5722</v>
      </c>
      <c r="D3500" t="s">
        <v>6716</v>
      </c>
      <c r="E3500" t="s">
        <v>6724</v>
      </c>
      <c r="F3500" t="s">
        <v>5453</v>
      </c>
      <c r="G3500" s="160" t="s">
        <v>3997</v>
      </c>
      <c r="H3500" t="s">
        <v>5454</v>
      </c>
      <c r="I3500" s="160" t="s">
        <v>4007</v>
      </c>
      <c r="J3500" t="s">
        <v>5455</v>
      </c>
      <c r="K3500">
        <v>99</v>
      </c>
      <c r="L3500" t="s">
        <v>3999</v>
      </c>
    </row>
    <row r="3501" spans="1:12">
      <c r="A3501" s="15">
        <v>30119741</v>
      </c>
      <c r="B3501" t="s">
        <v>5450</v>
      </c>
      <c r="C3501" t="s">
        <v>5722</v>
      </c>
      <c r="D3501" t="s">
        <v>6716</v>
      </c>
      <c r="E3501" t="s">
        <v>6725</v>
      </c>
      <c r="F3501" t="s">
        <v>5453</v>
      </c>
      <c r="G3501" s="160" t="s">
        <v>3997</v>
      </c>
      <c r="H3501" t="s">
        <v>5454</v>
      </c>
      <c r="I3501" s="160" t="s">
        <v>4007</v>
      </c>
      <c r="J3501" t="s">
        <v>5455</v>
      </c>
      <c r="K3501">
        <v>99</v>
      </c>
      <c r="L3501" t="s">
        <v>3999</v>
      </c>
    </row>
    <row r="3502" spans="1:12">
      <c r="A3502" s="15">
        <v>30119742</v>
      </c>
      <c r="B3502" t="s">
        <v>5450</v>
      </c>
      <c r="C3502" t="s">
        <v>5722</v>
      </c>
      <c r="D3502" t="s">
        <v>6716</v>
      </c>
      <c r="E3502" t="s">
        <v>6726</v>
      </c>
      <c r="F3502" t="s">
        <v>5453</v>
      </c>
      <c r="G3502" s="160" t="s">
        <v>3997</v>
      </c>
      <c r="H3502" t="s">
        <v>5454</v>
      </c>
      <c r="I3502" s="160" t="s">
        <v>4007</v>
      </c>
      <c r="J3502" t="s">
        <v>5455</v>
      </c>
      <c r="K3502">
        <v>99</v>
      </c>
      <c r="L3502" t="s">
        <v>3999</v>
      </c>
    </row>
    <row r="3503" spans="1:12">
      <c r="A3503" s="15">
        <v>30119743</v>
      </c>
      <c r="B3503" t="s">
        <v>5450</v>
      </c>
      <c r="C3503" t="s">
        <v>5722</v>
      </c>
      <c r="D3503" t="s">
        <v>6716</v>
      </c>
      <c r="E3503" t="s">
        <v>6727</v>
      </c>
      <c r="F3503" t="s">
        <v>5453</v>
      </c>
      <c r="G3503" s="160" t="s">
        <v>3997</v>
      </c>
      <c r="H3503" t="s">
        <v>5454</v>
      </c>
      <c r="I3503" s="160" t="s">
        <v>4007</v>
      </c>
      <c r="J3503" t="s">
        <v>5455</v>
      </c>
      <c r="K3503">
        <v>99</v>
      </c>
      <c r="L3503" t="s">
        <v>3999</v>
      </c>
    </row>
    <row r="3504" spans="1:12">
      <c r="A3504" s="15">
        <v>30119744</v>
      </c>
      <c r="B3504" t="s">
        <v>5450</v>
      </c>
      <c r="C3504" t="s">
        <v>5722</v>
      </c>
      <c r="D3504" t="s">
        <v>6716</v>
      </c>
      <c r="E3504" t="s">
        <v>6728</v>
      </c>
      <c r="F3504" t="s">
        <v>5453</v>
      </c>
      <c r="G3504" s="160" t="s">
        <v>3997</v>
      </c>
      <c r="H3504" t="s">
        <v>5454</v>
      </c>
      <c r="I3504" s="160" t="s">
        <v>4007</v>
      </c>
      <c r="J3504" t="s">
        <v>5455</v>
      </c>
      <c r="K3504">
        <v>99</v>
      </c>
      <c r="L3504" t="s">
        <v>3999</v>
      </c>
    </row>
    <row r="3505" spans="1:12">
      <c r="A3505" s="15">
        <v>30119745</v>
      </c>
      <c r="B3505" t="s">
        <v>5450</v>
      </c>
      <c r="C3505" t="s">
        <v>5722</v>
      </c>
      <c r="D3505" t="s">
        <v>6716</v>
      </c>
      <c r="E3505" t="s">
        <v>6729</v>
      </c>
      <c r="F3505" t="s">
        <v>5453</v>
      </c>
      <c r="G3505" s="160" t="s">
        <v>3997</v>
      </c>
      <c r="H3505" t="s">
        <v>5454</v>
      </c>
      <c r="I3505" s="160" t="s">
        <v>4007</v>
      </c>
      <c r="J3505" t="s">
        <v>5455</v>
      </c>
      <c r="K3505">
        <v>99</v>
      </c>
      <c r="L3505" t="s">
        <v>3999</v>
      </c>
    </row>
    <row r="3506" spans="1:12">
      <c r="A3506" s="15">
        <v>30119746</v>
      </c>
      <c r="B3506" t="s">
        <v>5450</v>
      </c>
      <c r="C3506" t="s">
        <v>5722</v>
      </c>
      <c r="D3506" t="s">
        <v>6716</v>
      </c>
      <c r="E3506" t="s">
        <v>6730</v>
      </c>
      <c r="F3506" t="s">
        <v>5453</v>
      </c>
      <c r="G3506" s="160" t="s">
        <v>3997</v>
      </c>
      <c r="H3506" t="s">
        <v>5454</v>
      </c>
      <c r="I3506" s="160" t="s">
        <v>4007</v>
      </c>
      <c r="J3506" t="s">
        <v>5455</v>
      </c>
      <c r="K3506">
        <v>99</v>
      </c>
      <c r="L3506" t="s">
        <v>3999</v>
      </c>
    </row>
    <row r="3507" spans="1:12">
      <c r="A3507" s="15">
        <v>30119747</v>
      </c>
      <c r="B3507" t="s">
        <v>5450</v>
      </c>
      <c r="C3507" t="s">
        <v>5722</v>
      </c>
      <c r="D3507" t="s">
        <v>6716</v>
      </c>
      <c r="E3507" t="s">
        <v>6731</v>
      </c>
      <c r="F3507" t="s">
        <v>5453</v>
      </c>
      <c r="G3507" s="160" t="s">
        <v>3997</v>
      </c>
      <c r="H3507" t="s">
        <v>5454</v>
      </c>
      <c r="I3507" s="160" t="s">
        <v>4007</v>
      </c>
      <c r="J3507" t="s">
        <v>5455</v>
      </c>
      <c r="K3507">
        <v>99</v>
      </c>
      <c r="L3507" t="s">
        <v>3999</v>
      </c>
    </row>
    <row r="3508" spans="1:12">
      <c r="A3508" s="15">
        <v>30119748</v>
      </c>
      <c r="B3508" t="s">
        <v>5450</v>
      </c>
      <c r="C3508" t="s">
        <v>5722</v>
      </c>
      <c r="D3508" t="s">
        <v>6716</v>
      </c>
      <c r="E3508" t="s">
        <v>6732</v>
      </c>
      <c r="F3508" t="s">
        <v>5453</v>
      </c>
      <c r="G3508" s="160" t="s">
        <v>3997</v>
      </c>
      <c r="H3508" t="s">
        <v>5454</v>
      </c>
      <c r="I3508" s="160" t="s">
        <v>4007</v>
      </c>
      <c r="J3508" t="s">
        <v>5455</v>
      </c>
      <c r="K3508">
        <v>99</v>
      </c>
      <c r="L3508" t="s">
        <v>3999</v>
      </c>
    </row>
    <row r="3509" spans="1:12">
      <c r="A3509" s="15">
        <v>30119749</v>
      </c>
      <c r="B3509" t="s">
        <v>5450</v>
      </c>
      <c r="C3509" t="s">
        <v>5722</v>
      </c>
      <c r="D3509" t="s">
        <v>6716</v>
      </c>
      <c r="E3509" t="s">
        <v>6733</v>
      </c>
      <c r="F3509" t="s">
        <v>5453</v>
      </c>
      <c r="G3509" s="160" t="s">
        <v>3997</v>
      </c>
      <c r="H3509" t="s">
        <v>5454</v>
      </c>
      <c r="I3509" s="160" t="s">
        <v>4007</v>
      </c>
      <c r="J3509" t="s">
        <v>5455</v>
      </c>
      <c r="K3509" s="160" t="s">
        <v>3997</v>
      </c>
      <c r="L3509" t="s">
        <v>6718</v>
      </c>
    </row>
    <row r="3510" spans="1:12">
      <c r="A3510" s="15">
        <v>30119799</v>
      </c>
      <c r="B3510" t="s">
        <v>5450</v>
      </c>
      <c r="C3510" t="s">
        <v>5722</v>
      </c>
      <c r="D3510" t="s">
        <v>6716</v>
      </c>
      <c r="E3510" t="s">
        <v>4020</v>
      </c>
      <c r="F3510" t="s">
        <v>5453</v>
      </c>
      <c r="G3510" s="160" t="s">
        <v>3997</v>
      </c>
      <c r="H3510" t="s">
        <v>5454</v>
      </c>
      <c r="I3510" s="160" t="s">
        <v>4007</v>
      </c>
      <c r="J3510" t="s">
        <v>5455</v>
      </c>
      <c r="K3510" s="160" t="s">
        <v>3997</v>
      </c>
      <c r="L3510" t="s">
        <v>6718</v>
      </c>
    </row>
    <row r="3511" spans="1:12">
      <c r="A3511" s="15">
        <v>30120201</v>
      </c>
      <c r="B3511" t="s">
        <v>5450</v>
      </c>
      <c r="C3511" t="s">
        <v>5722</v>
      </c>
      <c r="D3511" t="s">
        <v>5166</v>
      </c>
      <c r="E3511" t="s">
        <v>4080</v>
      </c>
      <c r="F3511" t="s">
        <v>5453</v>
      </c>
      <c r="G3511" s="160" t="s">
        <v>3997</v>
      </c>
      <c r="H3511" t="s">
        <v>5454</v>
      </c>
      <c r="I3511" s="160" t="s">
        <v>4007</v>
      </c>
      <c r="J3511" t="s">
        <v>5455</v>
      </c>
      <c r="K3511" s="160" t="s">
        <v>4009</v>
      </c>
      <c r="L3511" t="s">
        <v>6734</v>
      </c>
    </row>
    <row r="3512" spans="1:12">
      <c r="A3512" s="15">
        <v>30120202</v>
      </c>
      <c r="B3512" t="s">
        <v>5450</v>
      </c>
      <c r="C3512" t="s">
        <v>5722</v>
      </c>
      <c r="D3512" t="s">
        <v>5166</v>
      </c>
      <c r="E3512" t="s">
        <v>6735</v>
      </c>
      <c r="F3512" t="s">
        <v>5453</v>
      </c>
      <c r="G3512" s="160" t="s">
        <v>3997</v>
      </c>
      <c r="H3512" t="s">
        <v>5454</v>
      </c>
      <c r="I3512" s="160" t="s">
        <v>4007</v>
      </c>
      <c r="J3512" t="s">
        <v>5455</v>
      </c>
      <c r="K3512" s="160" t="s">
        <v>4009</v>
      </c>
      <c r="L3512" t="s">
        <v>6734</v>
      </c>
    </row>
    <row r="3513" spans="1:12">
      <c r="A3513" s="15">
        <v>30120203</v>
      </c>
      <c r="B3513" t="s">
        <v>5450</v>
      </c>
      <c r="C3513" t="s">
        <v>5722</v>
      </c>
      <c r="D3513" t="s">
        <v>5166</v>
      </c>
      <c r="E3513" t="s">
        <v>6736</v>
      </c>
      <c r="F3513" t="s">
        <v>5453</v>
      </c>
      <c r="G3513" s="160" t="s">
        <v>3997</v>
      </c>
      <c r="H3513" t="s">
        <v>5454</v>
      </c>
      <c r="I3513" s="160" t="s">
        <v>4007</v>
      </c>
      <c r="J3513" t="s">
        <v>5455</v>
      </c>
      <c r="K3513" s="160" t="s">
        <v>4009</v>
      </c>
      <c r="L3513" t="s">
        <v>6734</v>
      </c>
    </row>
    <row r="3514" spans="1:12">
      <c r="A3514" s="15">
        <v>30120204</v>
      </c>
      <c r="B3514" t="s">
        <v>5450</v>
      </c>
      <c r="C3514" t="s">
        <v>5722</v>
      </c>
      <c r="D3514" t="s">
        <v>5166</v>
      </c>
      <c r="E3514" t="s">
        <v>6737</v>
      </c>
      <c r="F3514" t="s">
        <v>5453</v>
      </c>
      <c r="G3514" s="160" t="s">
        <v>3997</v>
      </c>
      <c r="H3514" t="s">
        <v>5454</v>
      </c>
      <c r="I3514" s="160" t="s">
        <v>4007</v>
      </c>
      <c r="J3514" t="s">
        <v>5455</v>
      </c>
      <c r="K3514" s="160" t="s">
        <v>4009</v>
      </c>
      <c r="L3514" t="s">
        <v>6734</v>
      </c>
    </row>
    <row r="3515" spans="1:12">
      <c r="A3515" s="15">
        <v>30120205</v>
      </c>
      <c r="B3515" t="s">
        <v>5450</v>
      </c>
      <c r="C3515" t="s">
        <v>5722</v>
      </c>
      <c r="D3515" t="s">
        <v>5166</v>
      </c>
      <c r="E3515" t="s">
        <v>6738</v>
      </c>
      <c r="F3515" t="s">
        <v>5453</v>
      </c>
      <c r="G3515" s="160" t="s">
        <v>3997</v>
      </c>
      <c r="H3515" t="s">
        <v>5454</v>
      </c>
      <c r="I3515" s="160" t="s">
        <v>4007</v>
      </c>
      <c r="J3515" t="s">
        <v>5455</v>
      </c>
      <c r="K3515" s="160" t="s">
        <v>4009</v>
      </c>
      <c r="L3515" t="s">
        <v>6734</v>
      </c>
    </row>
    <row r="3516" spans="1:12">
      <c r="A3516" s="15">
        <v>30120206</v>
      </c>
      <c r="B3516" t="s">
        <v>5450</v>
      </c>
      <c r="C3516" t="s">
        <v>5722</v>
      </c>
      <c r="D3516" t="s">
        <v>5166</v>
      </c>
      <c r="E3516" t="s">
        <v>6739</v>
      </c>
      <c r="F3516" t="s">
        <v>5453</v>
      </c>
      <c r="G3516" s="160" t="s">
        <v>3997</v>
      </c>
      <c r="H3516" t="s">
        <v>5454</v>
      </c>
      <c r="I3516" s="160" t="s">
        <v>4007</v>
      </c>
      <c r="J3516" t="s">
        <v>5455</v>
      </c>
      <c r="K3516" s="160" t="s">
        <v>4009</v>
      </c>
      <c r="L3516" t="s">
        <v>6734</v>
      </c>
    </row>
    <row r="3517" spans="1:12">
      <c r="A3517" s="15">
        <v>30120210</v>
      </c>
      <c r="B3517" t="s">
        <v>5450</v>
      </c>
      <c r="C3517" t="s">
        <v>5722</v>
      </c>
      <c r="D3517" t="s">
        <v>5166</v>
      </c>
      <c r="E3517" t="s">
        <v>6740</v>
      </c>
      <c r="F3517" t="s">
        <v>5453</v>
      </c>
      <c r="G3517" s="160" t="s">
        <v>3997</v>
      </c>
      <c r="H3517" t="s">
        <v>5454</v>
      </c>
      <c r="I3517" s="160" t="s">
        <v>4007</v>
      </c>
      <c r="J3517" t="s">
        <v>5455</v>
      </c>
      <c r="K3517" s="160" t="s">
        <v>4009</v>
      </c>
      <c r="L3517" t="s">
        <v>6734</v>
      </c>
    </row>
    <row r="3518" spans="1:12">
      <c r="A3518" s="15">
        <v>30120211</v>
      </c>
      <c r="B3518" t="s">
        <v>5450</v>
      </c>
      <c r="C3518" t="s">
        <v>5722</v>
      </c>
      <c r="D3518" t="s">
        <v>5166</v>
      </c>
      <c r="E3518" t="s">
        <v>6741</v>
      </c>
      <c r="F3518" t="s">
        <v>5453</v>
      </c>
      <c r="G3518" s="160" t="s">
        <v>3997</v>
      </c>
      <c r="H3518" t="s">
        <v>5454</v>
      </c>
      <c r="I3518" s="160" t="s">
        <v>4007</v>
      </c>
      <c r="J3518" t="s">
        <v>5455</v>
      </c>
      <c r="K3518" s="160" t="s">
        <v>4009</v>
      </c>
      <c r="L3518" t="s">
        <v>6734</v>
      </c>
    </row>
    <row r="3519" spans="1:12">
      <c r="A3519" s="15">
        <v>30120280</v>
      </c>
      <c r="B3519" t="s">
        <v>5450</v>
      </c>
      <c r="C3519" t="s">
        <v>5722</v>
      </c>
      <c r="D3519" t="s">
        <v>5166</v>
      </c>
      <c r="E3519" t="s">
        <v>4079</v>
      </c>
      <c r="F3519" t="s">
        <v>5453</v>
      </c>
      <c r="G3519" s="160" t="s">
        <v>3997</v>
      </c>
      <c r="H3519" t="s">
        <v>5454</v>
      </c>
      <c r="I3519" s="160" t="s">
        <v>4007</v>
      </c>
      <c r="J3519" t="s">
        <v>5455</v>
      </c>
      <c r="K3519" s="160" t="s">
        <v>4009</v>
      </c>
      <c r="L3519" t="s">
        <v>6734</v>
      </c>
    </row>
    <row r="3520" spans="1:12">
      <c r="A3520" s="15">
        <v>30120501</v>
      </c>
      <c r="B3520" t="s">
        <v>5450</v>
      </c>
      <c r="C3520" t="s">
        <v>5722</v>
      </c>
      <c r="D3520" t="s">
        <v>6742</v>
      </c>
      <c r="E3520" t="s">
        <v>4080</v>
      </c>
      <c r="F3520" t="s">
        <v>5453</v>
      </c>
      <c r="G3520" s="160" t="s">
        <v>3997</v>
      </c>
      <c r="H3520" t="s">
        <v>5454</v>
      </c>
      <c r="I3520" s="160" t="s">
        <v>4007</v>
      </c>
      <c r="J3520" t="s">
        <v>5455</v>
      </c>
      <c r="K3520">
        <v>99</v>
      </c>
      <c r="L3520" t="s">
        <v>3999</v>
      </c>
    </row>
    <row r="3521" spans="1:12">
      <c r="A3521" s="15">
        <v>30120502</v>
      </c>
      <c r="B3521" t="s">
        <v>5450</v>
      </c>
      <c r="C3521" t="s">
        <v>5722</v>
      </c>
      <c r="D3521" t="s">
        <v>6742</v>
      </c>
      <c r="E3521" t="s">
        <v>6743</v>
      </c>
      <c r="F3521" t="s">
        <v>5453</v>
      </c>
      <c r="G3521" s="160" t="s">
        <v>3997</v>
      </c>
      <c r="H3521" t="s">
        <v>5454</v>
      </c>
      <c r="I3521" s="160" t="s">
        <v>4007</v>
      </c>
      <c r="J3521" t="s">
        <v>5455</v>
      </c>
      <c r="K3521">
        <v>99</v>
      </c>
      <c r="L3521" t="s">
        <v>3999</v>
      </c>
    </row>
    <row r="3522" spans="1:12">
      <c r="A3522" s="15">
        <v>30120503</v>
      </c>
      <c r="B3522" t="s">
        <v>5450</v>
      </c>
      <c r="C3522" t="s">
        <v>5722</v>
      </c>
      <c r="D3522" t="s">
        <v>6742</v>
      </c>
      <c r="E3522" t="s">
        <v>6744</v>
      </c>
      <c r="F3522" t="s">
        <v>5453</v>
      </c>
      <c r="G3522" s="160" t="s">
        <v>3997</v>
      </c>
      <c r="H3522" t="s">
        <v>5454</v>
      </c>
      <c r="I3522" s="160" t="s">
        <v>4007</v>
      </c>
      <c r="J3522" t="s">
        <v>5455</v>
      </c>
      <c r="K3522">
        <v>99</v>
      </c>
      <c r="L3522" t="s">
        <v>3999</v>
      </c>
    </row>
    <row r="3523" spans="1:12">
      <c r="A3523" s="15">
        <v>30120504</v>
      </c>
      <c r="B3523" t="s">
        <v>5450</v>
      </c>
      <c r="C3523" t="s">
        <v>5722</v>
      </c>
      <c r="D3523" t="s">
        <v>6742</v>
      </c>
      <c r="E3523" t="s">
        <v>6745</v>
      </c>
      <c r="F3523" t="s">
        <v>5453</v>
      </c>
      <c r="G3523" s="160" t="s">
        <v>3997</v>
      </c>
      <c r="H3523" t="s">
        <v>5454</v>
      </c>
      <c r="I3523" s="160" t="s">
        <v>4007</v>
      </c>
      <c r="J3523" t="s">
        <v>5455</v>
      </c>
      <c r="K3523">
        <v>99</v>
      </c>
      <c r="L3523" t="s">
        <v>3999</v>
      </c>
    </row>
    <row r="3524" spans="1:12">
      <c r="A3524" s="15">
        <v>30120505</v>
      </c>
      <c r="B3524" t="s">
        <v>5450</v>
      </c>
      <c r="C3524" t="s">
        <v>5722</v>
      </c>
      <c r="D3524" t="s">
        <v>6742</v>
      </c>
      <c r="E3524" t="s">
        <v>6746</v>
      </c>
      <c r="F3524" t="s">
        <v>5453</v>
      </c>
      <c r="G3524" s="160" t="s">
        <v>3997</v>
      </c>
      <c r="H3524" t="s">
        <v>5454</v>
      </c>
      <c r="I3524" s="160" t="s">
        <v>4007</v>
      </c>
      <c r="J3524" t="s">
        <v>5455</v>
      </c>
      <c r="K3524">
        <v>99</v>
      </c>
      <c r="L3524" t="s">
        <v>3999</v>
      </c>
    </row>
    <row r="3525" spans="1:12">
      <c r="A3525" s="15">
        <v>30120506</v>
      </c>
      <c r="B3525" t="s">
        <v>5450</v>
      </c>
      <c r="C3525" t="s">
        <v>5722</v>
      </c>
      <c r="D3525" t="s">
        <v>6742</v>
      </c>
      <c r="E3525" t="s">
        <v>6747</v>
      </c>
      <c r="F3525" t="s">
        <v>5453</v>
      </c>
      <c r="G3525" s="160" t="s">
        <v>3997</v>
      </c>
      <c r="H3525" t="s">
        <v>5454</v>
      </c>
      <c r="I3525" s="160" t="s">
        <v>4007</v>
      </c>
      <c r="J3525" t="s">
        <v>5455</v>
      </c>
      <c r="K3525">
        <v>99</v>
      </c>
      <c r="L3525" t="s">
        <v>3999</v>
      </c>
    </row>
    <row r="3526" spans="1:12">
      <c r="A3526" s="15">
        <v>30120507</v>
      </c>
      <c r="B3526" t="s">
        <v>5450</v>
      </c>
      <c r="C3526" t="s">
        <v>5722</v>
      </c>
      <c r="D3526" t="s">
        <v>6742</v>
      </c>
      <c r="E3526" t="s">
        <v>6748</v>
      </c>
      <c r="F3526" t="s">
        <v>5453</v>
      </c>
      <c r="G3526" s="160" t="s">
        <v>3997</v>
      </c>
      <c r="H3526" t="s">
        <v>5454</v>
      </c>
      <c r="I3526" s="160" t="s">
        <v>4007</v>
      </c>
      <c r="J3526" t="s">
        <v>5455</v>
      </c>
      <c r="K3526" s="160" t="s">
        <v>4076</v>
      </c>
      <c r="L3526" t="s">
        <v>5980</v>
      </c>
    </row>
    <row r="3527" spans="1:12">
      <c r="A3527" s="15">
        <v>30120508</v>
      </c>
      <c r="B3527" t="s">
        <v>5450</v>
      </c>
      <c r="C3527" t="s">
        <v>5722</v>
      </c>
      <c r="D3527" t="s">
        <v>6742</v>
      </c>
      <c r="E3527" t="s">
        <v>6749</v>
      </c>
      <c r="F3527" t="s">
        <v>5453</v>
      </c>
      <c r="G3527" s="160" t="s">
        <v>3997</v>
      </c>
      <c r="H3527" t="s">
        <v>5454</v>
      </c>
      <c r="I3527" s="160" t="s">
        <v>4007</v>
      </c>
      <c r="J3527" t="s">
        <v>5455</v>
      </c>
      <c r="K3527" s="160" t="s">
        <v>4076</v>
      </c>
      <c r="L3527" t="s">
        <v>5980</v>
      </c>
    </row>
    <row r="3528" spans="1:12">
      <c r="A3528" s="15">
        <v>30120509</v>
      </c>
      <c r="B3528" t="s">
        <v>5450</v>
      </c>
      <c r="C3528" t="s">
        <v>5722</v>
      </c>
      <c r="D3528" t="s">
        <v>6742</v>
      </c>
      <c r="E3528" t="s">
        <v>6750</v>
      </c>
      <c r="F3528" t="s">
        <v>5453</v>
      </c>
      <c r="G3528" s="160" t="s">
        <v>3997</v>
      </c>
      <c r="H3528" t="s">
        <v>5454</v>
      </c>
      <c r="I3528" s="160" t="s">
        <v>4007</v>
      </c>
      <c r="J3528" t="s">
        <v>5455</v>
      </c>
      <c r="K3528" s="160" t="s">
        <v>4076</v>
      </c>
      <c r="L3528" t="s">
        <v>5980</v>
      </c>
    </row>
    <row r="3529" spans="1:12">
      <c r="A3529" s="15">
        <v>30120520</v>
      </c>
      <c r="B3529" t="s">
        <v>5450</v>
      </c>
      <c r="C3529" t="s">
        <v>5722</v>
      </c>
      <c r="D3529" t="s">
        <v>6742</v>
      </c>
      <c r="E3529" t="s">
        <v>6751</v>
      </c>
      <c r="F3529" t="s">
        <v>5453</v>
      </c>
      <c r="G3529" s="160" t="s">
        <v>3997</v>
      </c>
      <c r="H3529" t="s">
        <v>5454</v>
      </c>
      <c r="I3529" s="160" t="s">
        <v>4007</v>
      </c>
      <c r="J3529" t="s">
        <v>5455</v>
      </c>
      <c r="K3529">
        <v>99</v>
      </c>
      <c r="L3529" t="s">
        <v>3999</v>
      </c>
    </row>
    <row r="3530" spans="1:12">
      <c r="A3530" s="15">
        <v>30120521</v>
      </c>
      <c r="B3530" t="s">
        <v>5450</v>
      </c>
      <c r="C3530" t="s">
        <v>5722</v>
      </c>
      <c r="D3530" t="s">
        <v>6742</v>
      </c>
      <c r="E3530" t="s">
        <v>6752</v>
      </c>
      <c r="F3530" t="s">
        <v>5453</v>
      </c>
      <c r="G3530" s="160" t="s">
        <v>3997</v>
      </c>
      <c r="H3530" t="s">
        <v>5454</v>
      </c>
      <c r="I3530" s="160" t="s">
        <v>4007</v>
      </c>
      <c r="J3530" t="s">
        <v>5455</v>
      </c>
      <c r="K3530" s="160" t="s">
        <v>4198</v>
      </c>
      <c r="L3530" t="s">
        <v>5728</v>
      </c>
    </row>
    <row r="3531" spans="1:12">
      <c r="A3531" s="15">
        <v>30120522</v>
      </c>
      <c r="B3531" t="s">
        <v>5450</v>
      </c>
      <c r="C3531" t="s">
        <v>5722</v>
      </c>
      <c r="D3531" t="s">
        <v>6742</v>
      </c>
      <c r="E3531" t="s">
        <v>6753</v>
      </c>
      <c r="F3531" t="s">
        <v>5453</v>
      </c>
      <c r="G3531" s="160" t="s">
        <v>3997</v>
      </c>
      <c r="H3531" t="s">
        <v>5454</v>
      </c>
      <c r="I3531" s="160" t="s">
        <v>4007</v>
      </c>
      <c r="J3531" t="s">
        <v>5455</v>
      </c>
      <c r="K3531">
        <v>99</v>
      </c>
      <c r="L3531" t="s">
        <v>3999</v>
      </c>
    </row>
    <row r="3532" spans="1:12">
      <c r="A3532" s="15">
        <v>30120523</v>
      </c>
      <c r="B3532" t="s">
        <v>5450</v>
      </c>
      <c r="C3532" t="s">
        <v>5722</v>
      </c>
      <c r="D3532" t="s">
        <v>6742</v>
      </c>
      <c r="E3532" t="s">
        <v>6754</v>
      </c>
      <c r="F3532" t="s">
        <v>5453</v>
      </c>
      <c r="G3532" s="160" t="s">
        <v>3997</v>
      </c>
      <c r="H3532" t="s">
        <v>5454</v>
      </c>
      <c r="I3532" s="160" t="s">
        <v>4007</v>
      </c>
      <c r="J3532" t="s">
        <v>5455</v>
      </c>
      <c r="K3532">
        <v>99</v>
      </c>
      <c r="L3532" t="s">
        <v>3999</v>
      </c>
    </row>
    <row r="3533" spans="1:12">
      <c r="A3533" s="15">
        <v>30120524</v>
      </c>
      <c r="B3533" t="s">
        <v>5450</v>
      </c>
      <c r="C3533" t="s">
        <v>5722</v>
      </c>
      <c r="D3533" t="s">
        <v>6742</v>
      </c>
      <c r="E3533" t="s">
        <v>6746</v>
      </c>
      <c r="F3533" t="s">
        <v>5453</v>
      </c>
      <c r="G3533" s="160" t="s">
        <v>3997</v>
      </c>
      <c r="H3533" t="s">
        <v>5454</v>
      </c>
      <c r="I3533" s="160" t="s">
        <v>4007</v>
      </c>
      <c r="J3533" t="s">
        <v>5455</v>
      </c>
      <c r="K3533">
        <v>99</v>
      </c>
      <c r="L3533" t="s">
        <v>3999</v>
      </c>
    </row>
    <row r="3534" spans="1:12">
      <c r="A3534" s="15">
        <v>30120525</v>
      </c>
      <c r="B3534" t="s">
        <v>5450</v>
      </c>
      <c r="C3534" t="s">
        <v>5722</v>
      </c>
      <c r="D3534" t="s">
        <v>6742</v>
      </c>
      <c r="E3534" t="s">
        <v>6755</v>
      </c>
      <c r="F3534" t="s">
        <v>5453</v>
      </c>
      <c r="G3534" s="160" t="s">
        <v>3997</v>
      </c>
      <c r="H3534" t="s">
        <v>5454</v>
      </c>
      <c r="I3534" s="160" t="s">
        <v>4007</v>
      </c>
      <c r="J3534" t="s">
        <v>5455</v>
      </c>
      <c r="K3534">
        <v>99</v>
      </c>
      <c r="L3534" t="s">
        <v>3999</v>
      </c>
    </row>
    <row r="3535" spans="1:12">
      <c r="A3535" s="15">
        <v>30120526</v>
      </c>
      <c r="B3535" t="s">
        <v>5450</v>
      </c>
      <c r="C3535" t="s">
        <v>5722</v>
      </c>
      <c r="D3535" t="s">
        <v>6742</v>
      </c>
      <c r="E3535" t="s">
        <v>6756</v>
      </c>
      <c r="F3535" t="s">
        <v>5453</v>
      </c>
      <c r="G3535" s="160" t="s">
        <v>3997</v>
      </c>
      <c r="H3535" t="s">
        <v>5454</v>
      </c>
      <c r="I3535" s="160" t="s">
        <v>4007</v>
      </c>
      <c r="J3535" t="s">
        <v>5455</v>
      </c>
      <c r="K3535">
        <v>99</v>
      </c>
      <c r="L3535" t="s">
        <v>3999</v>
      </c>
    </row>
    <row r="3536" spans="1:12">
      <c r="A3536" s="15">
        <v>30120527</v>
      </c>
      <c r="B3536" t="s">
        <v>5450</v>
      </c>
      <c r="C3536" t="s">
        <v>5722</v>
      </c>
      <c r="D3536" t="s">
        <v>6742</v>
      </c>
      <c r="E3536" t="s">
        <v>6757</v>
      </c>
      <c r="F3536" t="s">
        <v>5453</v>
      </c>
      <c r="G3536" s="160" t="s">
        <v>3997</v>
      </c>
      <c r="H3536" t="s">
        <v>5454</v>
      </c>
      <c r="I3536" s="160" t="s">
        <v>4007</v>
      </c>
      <c r="J3536" t="s">
        <v>5455</v>
      </c>
      <c r="K3536">
        <v>99</v>
      </c>
      <c r="L3536" t="s">
        <v>3999</v>
      </c>
    </row>
    <row r="3537" spans="1:12">
      <c r="A3537" s="15">
        <v>30120528</v>
      </c>
      <c r="B3537" t="s">
        <v>5450</v>
      </c>
      <c r="C3537" t="s">
        <v>5722</v>
      </c>
      <c r="D3537" t="s">
        <v>6742</v>
      </c>
      <c r="E3537" t="s">
        <v>6758</v>
      </c>
      <c r="F3537" t="s">
        <v>5453</v>
      </c>
      <c r="G3537" s="160" t="s">
        <v>3997</v>
      </c>
      <c r="H3537" t="s">
        <v>5454</v>
      </c>
      <c r="I3537" s="160" t="s">
        <v>4007</v>
      </c>
      <c r="J3537" t="s">
        <v>5455</v>
      </c>
      <c r="K3537">
        <v>99</v>
      </c>
      <c r="L3537" t="s">
        <v>3999</v>
      </c>
    </row>
    <row r="3538" spans="1:12">
      <c r="A3538" s="15">
        <v>30120529</v>
      </c>
      <c r="B3538" t="s">
        <v>5450</v>
      </c>
      <c r="C3538" t="s">
        <v>5722</v>
      </c>
      <c r="D3538" t="s">
        <v>6742</v>
      </c>
      <c r="E3538" t="s">
        <v>6759</v>
      </c>
      <c r="F3538" t="s">
        <v>5453</v>
      </c>
      <c r="G3538" s="160" t="s">
        <v>3997</v>
      </c>
      <c r="H3538" t="s">
        <v>5454</v>
      </c>
      <c r="I3538" s="160" t="s">
        <v>4007</v>
      </c>
      <c r="J3538" t="s">
        <v>5455</v>
      </c>
      <c r="K3538">
        <v>99</v>
      </c>
      <c r="L3538" t="s">
        <v>3999</v>
      </c>
    </row>
    <row r="3539" spans="1:12">
      <c r="A3539" s="15">
        <v>30120530</v>
      </c>
      <c r="B3539" t="s">
        <v>5450</v>
      </c>
      <c r="C3539" t="s">
        <v>5722</v>
      </c>
      <c r="D3539" t="s">
        <v>6742</v>
      </c>
      <c r="E3539" t="s">
        <v>6760</v>
      </c>
      <c r="F3539" t="s">
        <v>5453</v>
      </c>
      <c r="G3539" s="160" t="s">
        <v>3997</v>
      </c>
      <c r="H3539" t="s">
        <v>5454</v>
      </c>
      <c r="I3539" s="160" t="s">
        <v>4007</v>
      </c>
      <c r="J3539" t="s">
        <v>5455</v>
      </c>
      <c r="K3539">
        <v>99</v>
      </c>
      <c r="L3539" t="s">
        <v>3999</v>
      </c>
    </row>
    <row r="3540" spans="1:12">
      <c r="A3540" s="15">
        <v>30120531</v>
      </c>
      <c r="B3540" t="s">
        <v>5450</v>
      </c>
      <c r="C3540" t="s">
        <v>5722</v>
      </c>
      <c r="D3540" t="s">
        <v>6742</v>
      </c>
      <c r="E3540" t="s">
        <v>6761</v>
      </c>
      <c r="F3540" t="s">
        <v>5453</v>
      </c>
      <c r="G3540" s="160" t="s">
        <v>3997</v>
      </c>
      <c r="H3540" t="s">
        <v>5454</v>
      </c>
      <c r="I3540" s="160" t="s">
        <v>4007</v>
      </c>
      <c r="J3540" t="s">
        <v>5455</v>
      </c>
      <c r="K3540">
        <v>99</v>
      </c>
      <c r="L3540" t="s">
        <v>3999</v>
      </c>
    </row>
    <row r="3541" spans="1:12">
      <c r="A3541" s="15">
        <v>30120532</v>
      </c>
      <c r="B3541" t="s">
        <v>5450</v>
      </c>
      <c r="C3541" t="s">
        <v>5722</v>
      </c>
      <c r="D3541" t="s">
        <v>6742</v>
      </c>
      <c r="E3541" t="s">
        <v>6762</v>
      </c>
      <c r="F3541" t="s">
        <v>5453</v>
      </c>
      <c r="G3541" s="160" t="s">
        <v>3997</v>
      </c>
      <c r="H3541" t="s">
        <v>5454</v>
      </c>
      <c r="I3541" s="160" t="s">
        <v>4007</v>
      </c>
      <c r="J3541" t="s">
        <v>5455</v>
      </c>
      <c r="K3541">
        <v>99</v>
      </c>
      <c r="L3541" t="s">
        <v>3999</v>
      </c>
    </row>
    <row r="3542" spans="1:12">
      <c r="A3542" s="15">
        <v>30120540</v>
      </c>
      <c r="B3542" t="s">
        <v>5450</v>
      </c>
      <c r="C3542" t="s">
        <v>5722</v>
      </c>
      <c r="D3542" t="s">
        <v>6742</v>
      </c>
      <c r="E3542" t="s">
        <v>6763</v>
      </c>
      <c r="F3542" t="s">
        <v>5453</v>
      </c>
      <c r="G3542" s="160" t="s">
        <v>3997</v>
      </c>
      <c r="H3542" t="s">
        <v>5454</v>
      </c>
      <c r="I3542" s="160" t="s">
        <v>4007</v>
      </c>
      <c r="J3542" t="s">
        <v>5455</v>
      </c>
      <c r="K3542">
        <v>99</v>
      </c>
      <c r="L3542" t="s">
        <v>3999</v>
      </c>
    </row>
    <row r="3543" spans="1:12">
      <c r="A3543" s="15">
        <v>30120541</v>
      </c>
      <c r="B3543" t="s">
        <v>5450</v>
      </c>
      <c r="C3543" t="s">
        <v>5722</v>
      </c>
      <c r="D3543" t="s">
        <v>6742</v>
      </c>
      <c r="E3543" t="s">
        <v>6752</v>
      </c>
      <c r="F3543" t="s">
        <v>5453</v>
      </c>
      <c r="G3543" s="160" t="s">
        <v>3997</v>
      </c>
      <c r="H3543" t="s">
        <v>5454</v>
      </c>
      <c r="I3543" s="160" t="s">
        <v>4007</v>
      </c>
      <c r="J3543" t="s">
        <v>5455</v>
      </c>
      <c r="K3543" s="160" t="s">
        <v>4198</v>
      </c>
      <c r="L3543" t="s">
        <v>5728</v>
      </c>
    </row>
    <row r="3544" spans="1:12">
      <c r="A3544" s="15">
        <v>30120542</v>
      </c>
      <c r="B3544" t="s">
        <v>5450</v>
      </c>
      <c r="C3544" t="s">
        <v>5722</v>
      </c>
      <c r="D3544" t="s">
        <v>6742</v>
      </c>
      <c r="E3544" t="s">
        <v>6764</v>
      </c>
      <c r="F3544" t="s">
        <v>5453</v>
      </c>
      <c r="G3544" s="160" t="s">
        <v>3997</v>
      </c>
      <c r="H3544" t="s">
        <v>5454</v>
      </c>
      <c r="I3544" s="160" t="s">
        <v>4007</v>
      </c>
      <c r="J3544" t="s">
        <v>5455</v>
      </c>
      <c r="K3544">
        <v>99</v>
      </c>
      <c r="L3544" t="s">
        <v>3999</v>
      </c>
    </row>
    <row r="3545" spans="1:12">
      <c r="A3545" s="15">
        <v>30120543</v>
      </c>
      <c r="B3545" t="s">
        <v>5450</v>
      </c>
      <c r="C3545" t="s">
        <v>5722</v>
      </c>
      <c r="D3545" t="s">
        <v>6742</v>
      </c>
      <c r="E3545" t="s">
        <v>6754</v>
      </c>
      <c r="F3545" t="s">
        <v>5453</v>
      </c>
      <c r="G3545" s="160" t="s">
        <v>3997</v>
      </c>
      <c r="H3545" t="s">
        <v>5454</v>
      </c>
      <c r="I3545" s="160" t="s">
        <v>4007</v>
      </c>
      <c r="J3545" t="s">
        <v>5455</v>
      </c>
      <c r="K3545">
        <v>99</v>
      </c>
      <c r="L3545" t="s">
        <v>3999</v>
      </c>
    </row>
    <row r="3546" spans="1:12">
      <c r="A3546" s="15">
        <v>30120544</v>
      </c>
      <c r="B3546" t="s">
        <v>5450</v>
      </c>
      <c r="C3546" t="s">
        <v>5722</v>
      </c>
      <c r="D3546" t="s">
        <v>6742</v>
      </c>
      <c r="E3546" t="s">
        <v>6765</v>
      </c>
      <c r="F3546" t="s">
        <v>5453</v>
      </c>
      <c r="G3546" s="160" t="s">
        <v>3997</v>
      </c>
      <c r="H3546" t="s">
        <v>5454</v>
      </c>
      <c r="I3546" s="160" t="s">
        <v>4007</v>
      </c>
      <c r="J3546" t="s">
        <v>5455</v>
      </c>
      <c r="K3546">
        <v>99</v>
      </c>
      <c r="L3546" t="s">
        <v>3999</v>
      </c>
    </row>
    <row r="3547" spans="1:12">
      <c r="A3547" s="15">
        <v>30120545</v>
      </c>
      <c r="B3547" t="s">
        <v>5450</v>
      </c>
      <c r="C3547" t="s">
        <v>5722</v>
      </c>
      <c r="D3547" t="s">
        <v>6742</v>
      </c>
      <c r="E3547" t="s">
        <v>6747</v>
      </c>
      <c r="F3547" t="s">
        <v>5453</v>
      </c>
      <c r="G3547" s="160" t="s">
        <v>3997</v>
      </c>
      <c r="H3547" t="s">
        <v>5454</v>
      </c>
      <c r="I3547" s="160" t="s">
        <v>4007</v>
      </c>
      <c r="J3547" t="s">
        <v>5455</v>
      </c>
      <c r="K3547">
        <v>99</v>
      </c>
      <c r="L3547" t="s">
        <v>3999</v>
      </c>
    </row>
    <row r="3548" spans="1:12">
      <c r="A3548" s="15">
        <v>30120546</v>
      </c>
      <c r="B3548" t="s">
        <v>5450</v>
      </c>
      <c r="C3548" t="s">
        <v>5722</v>
      </c>
      <c r="D3548" t="s">
        <v>6742</v>
      </c>
      <c r="E3548" t="s">
        <v>6766</v>
      </c>
      <c r="F3548" t="s">
        <v>5453</v>
      </c>
      <c r="G3548" s="160" t="s">
        <v>3997</v>
      </c>
      <c r="H3548" t="s">
        <v>5454</v>
      </c>
      <c r="I3548" s="160" t="s">
        <v>4007</v>
      </c>
      <c r="J3548" t="s">
        <v>5455</v>
      </c>
      <c r="K3548">
        <v>99</v>
      </c>
      <c r="L3548" t="s">
        <v>3999</v>
      </c>
    </row>
    <row r="3549" spans="1:12">
      <c r="A3549" s="15">
        <v>30120547</v>
      </c>
      <c r="B3549" t="s">
        <v>5450</v>
      </c>
      <c r="C3549" t="s">
        <v>5722</v>
      </c>
      <c r="D3549" t="s">
        <v>6742</v>
      </c>
      <c r="E3549" t="s">
        <v>6767</v>
      </c>
      <c r="F3549" t="s">
        <v>5453</v>
      </c>
      <c r="G3549" s="160" t="s">
        <v>3997</v>
      </c>
      <c r="H3549" t="s">
        <v>5454</v>
      </c>
      <c r="I3549" s="160" t="s">
        <v>4007</v>
      </c>
      <c r="J3549" t="s">
        <v>5455</v>
      </c>
      <c r="K3549">
        <v>99</v>
      </c>
      <c r="L3549" t="s">
        <v>3999</v>
      </c>
    </row>
    <row r="3550" spans="1:12">
      <c r="A3550" s="15">
        <v>30120548</v>
      </c>
      <c r="B3550" t="s">
        <v>5450</v>
      </c>
      <c r="C3550" t="s">
        <v>5722</v>
      </c>
      <c r="D3550" t="s">
        <v>6742</v>
      </c>
      <c r="E3550" t="s">
        <v>6768</v>
      </c>
      <c r="F3550" t="s">
        <v>5453</v>
      </c>
      <c r="G3550" s="160" t="s">
        <v>3997</v>
      </c>
      <c r="H3550" t="s">
        <v>5454</v>
      </c>
      <c r="I3550" s="160" t="s">
        <v>4007</v>
      </c>
      <c r="J3550" t="s">
        <v>5455</v>
      </c>
      <c r="K3550">
        <v>99</v>
      </c>
      <c r="L3550" t="s">
        <v>3999</v>
      </c>
    </row>
    <row r="3551" spans="1:12">
      <c r="A3551" s="15">
        <v>30120549</v>
      </c>
      <c r="B3551" t="s">
        <v>5450</v>
      </c>
      <c r="C3551" t="s">
        <v>5722</v>
      </c>
      <c r="D3551" t="s">
        <v>6742</v>
      </c>
      <c r="E3551" t="s">
        <v>6769</v>
      </c>
      <c r="F3551" t="s">
        <v>5453</v>
      </c>
      <c r="G3551" s="160" t="s">
        <v>3997</v>
      </c>
      <c r="H3551" t="s">
        <v>5454</v>
      </c>
      <c r="I3551" s="160" t="s">
        <v>4007</v>
      </c>
      <c r="J3551" t="s">
        <v>5455</v>
      </c>
      <c r="K3551">
        <v>99</v>
      </c>
      <c r="L3551" t="s">
        <v>3999</v>
      </c>
    </row>
    <row r="3552" spans="1:12">
      <c r="A3552" s="15">
        <v>30120550</v>
      </c>
      <c r="B3552" t="s">
        <v>5450</v>
      </c>
      <c r="C3552" t="s">
        <v>5722</v>
      </c>
      <c r="D3552" t="s">
        <v>6742</v>
      </c>
      <c r="E3552" t="s">
        <v>6770</v>
      </c>
      <c r="F3552" t="s">
        <v>5453</v>
      </c>
      <c r="G3552" s="160" t="s">
        <v>3997</v>
      </c>
      <c r="H3552" t="s">
        <v>5454</v>
      </c>
      <c r="I3552" s="160" t="s">
        <v>4007</v>
      </c>
      <c r="J3552" t="s">
        <v>5455</v>
      </c>
      <c r="K3552">
        <v>99</v>
      </c>
      <c r="L3552" t="s">
        <v>3999</v>
      </c>
    </row>
    <row r="3553" spans="1:12">
      <c r="A3553" s="15">
        <v>30120551</v>
      </c>
      <c r="B3553" t="s">
        <v>5450</v>
      </c>
      <c r="C3553" t="s">
        <v>5722</v>
      </c>
      <c r="D3553" t="s">
        <v>6742</v>
      </c>
      <c r="E3553" t="s">
        <v>6771</v>
      </c>
      <c r="F3553" t="s">
        <v>5453</v>
      </c>
      <c r="G3553" s="160" t="s">
        <v>3997</v>
      </c>
      <c r="H3553" t="s">
        <v>5454</v>
      </c>
      <c r="I3553" s="160" t="s">
        <v>4007</v>
      </c>
      <c r="J3553" t="s">
        <v>5455</v>
      </c>
      <c r="K3553">
        <v>99</v>
      </c>
      <c r="L3553" t="s">
        <v>3999</v>
      </c>
    </row>
    <row r="3554" spans="1:12">
      <c r="A3554" s="15">
        <v>30120552</v>
      </c>
      <c r="B3554" t="s">
        <v>5450</v>
      </c>
      <c r="C3554" t="s">
        <v>5722</v>
      </c>
      <c r="D3554" t="s">
        <v>6742</v>
      </c>
      <c r="E3554" t="s">
        <v>6772</v>
      </c>
      <c r="F3554" t="s">
        <v>5453</v>
      </c>
      <c r="G3554" s="160" t="s">
        <v>3997</v>
      </c>
      <c r="H3554" t="s">
        <v>5454</v>
      </c>
      <c r="I3554" s="160" t="s">
        <v>4007</v>
      </c>
      <c r="J3554" t="s">
        <v>5455</v>
      </c>
      <c r="K3554">
        <v>99</v>
      </c>
      <c r="L3554" t="s">
        <v>3999</v>
      </c>
    </row>
    <row r="3555" spans="1:12">
      <c r="A3555" s="15">
        <v>30120553</v>
      </c>
      <c r="B3555" t="s">
        <v>5450</v>
      </c>
      <c r="C3555" t="s">
        <v>5722</v>
      </c>
      <c r="D3555" t="s">
        <v>6742</v>
      </c>
      <c r="E3555" t="s">
        <v>6773</v>
      </c>
      <c r="F3555" t="s">
        <v>5453</v>
      </c>
      <c r="G3555" s="160" t="s">
        <v>3997</v>
      </c>
      <c r="H3555" t="s">
        <v>5454</v>
      </c>
      <c r="I3555" s="160" t="s">
        <v>4007</v>
      </c>
      <c r="J3555" t="s">
        <v>5455</v>
      </c>
      <c r="K3555" s="160" t="s">
        <v>4198</v>
      </c>
      <c r="L3555" t="s">
        <v>5728</v>
      </c>
    </row>
    <row r="3556" spans="1:12">
      <c r="A3556" s="15">
        <v>30120554</v>
      </c>
      <c r="B3556" t="s">
        <v>5450</v>
      </c>
      <c r="C3556" t="s">
        <v>5722</v>
      </c>
      <c r="D3556" t="s">
        <v>6742</v>
      </c>
      <c r="E3556" t="s">
        <v>6774</v>
      </c>
      <c r="F3556" t="s">
        <v>5453</v>
      </c>
      <c r="G3556" s="160" t="s">
        <v>3997</v>
      </c>
      <c r="H3556" t="s">
        <v>5454</v>
      </c>
      <c r="I3556" s="160" t="s">
        <v>4007</v>
      </c>
      <c r="J3556" t="s">
        <v>5455</v>
      </c>
      <c r="K3556">
        <v>99</v>
      </c>
      <c r="L3556" t="s">
        <v>3999</v>
      </c>
    </row>
    <row r="3557" spans="1:12">
      <c r="A3557" s="15">
        <v>30120555</v>
      </c>
      <c r="B3557" t="s">
        <v>5450</v>
      </c>
      <c r="C3557" t="s">
        <v>5722</v>
      </c>
      <c r="D3557" t="s">
        <v>6742</v>
      </c>
      <c r="E3557" t="s">
        <v>6775</v>
      </c>
      <c r="F3557" t="s">
        <v>5453</v>
      </c>
      <c r="G3557" s="160" t="s">
        <v>3997</v>
      </c>
      <c r="H3557" t="s">
        <v>5454</v>
      </c>
      <c r="I3557" s="160" t="s">
        <v>4007</v>
      </c>
      <c r="J3557" t="s">
        <v>5455</v>
      </c>
      <c r="K3557">
        <v>99</v>
      </c>
      <c r="L3557" t="s">
        <v>3999</v>
      </c>
    </row>
    <row r="3558" spans="1:12">
      <c r="A3558" s="15">
        <v>30120580</v>
      </c>
      <c r="B3558" t="s">
        <v>5450</v>
      </c>
      <c r="C3558" t="s">
        <v>5722</v>
      </c>
      <c r="D3558" t="s">
        <v>6742</v>
      </c>
      <c r="E3558" t="s">
        <v>4079</v>
      </c>
      <c r="F3558" t="s">
        <v>5453</v>
      </c>
      <c r="G3558" s="160" t="s">
        <v>3997</v>
      </c>
      <c r="H3558" t="s">
        <v>5454</v>
      </c>
      <c r="I3558" s="160" t="s">
        <v>4007</v>
      </c>
      <c r="J3558" t="s">
        <v>5455</v>
      </c>
      <c r="K3558">
        <v>10</v>
      </c>
      <c r="L3558" t="s">
        <v>5466</v>
      </c>
    </row>
    <row r="3559" spans="1:12">
      <c r="A3559" s="15">
        <v>30120601</v>
      </c>
      <c r="B3559" t="s">
        <v>5450</v>
      </c>
      <c r="C3559" t="s">
        <v>5722</v>
      </c>
      <c r="D3559" t="s">
        <v>6776</v>
      </c>
      <c r="E3559" t="s">
        <v>4080</v>
      </c>
      <c r="F3559" t="s">
        <v>5453</v>
      </c>
      <c r="G3559" s="160" t="s">
        <v>3997</v>
      </c>
      <c r="H3559" t="s">
        <v>5454</v>
      </c>
      <c r="I3559" s="160" t="s">
        <v>4007</v>
      </c>
      <c r="J3559" t="s">
        <v>5455</v>
      </c>
      <c r="K3559">
        <v>99</v>
      </c>
      <c r="L3559" t="s">
        <v>3999</v>
      </c>
    </row>
    <row r="3560" spans="1:12">
      <c r="A3560" s="15">
        <v>30120602</v>
      </c>
      <c r="B3560" t="s">
        <v>5450</v>
      </c>
      <c r="C3560" t="s">
        <v>5722</v>
      </c>
      <c r="D3560" t="s">
        <v>6776</v>
      </c>
      <c r="E3560" t="s">
        <v>6777</v>
      </c>
      <c r="F3560" t="s">
        <v>5453</v>
      </c>
      <c r="G3560" s="160" t="s">
        <v>3997</v>
      </c>
      <c r="H3560" t="s">
        <v>5454</v>
      </c>
      <c r="I3560" s="160" t="s">
        <v>4007</v>
      </c>
      <c r="J3560" t="s">
        <v>5455</v>
      </c>
      <c r="K3560">
        <v>99</v>
      </c>
      <c r="L3560" t="s">
        <v>3999</v>
      </c>
    </row>
    <row r="3561" spans="1:12">
      <c r="A3561" s="15">
        <v>30120603</v>
      </c>
      <c r="B3561" t="s">
        <v>5450</v>
      </c>
      <c r="C3561" t="s">
        <v>5722</v>
      </c>
      <c r="D3561" t="s">
        <v>6776</v>
      </c>
      <c r="E3561" t="s">
        <v>6778</v>
      </c>
      <c r="F3561" t="s">
        <v>5453</v>
      </c>
      <c r="G3561" s="160" t="s">
        <v>3997</v>
      </c>
      <c r="H3561" t="s">
        <v>5454</v>
      </c>
      <c r="I3561" s="160" t="s">
        <v>4007</v>
      </c>
      <c r="J3561" t="s">
        <v>5455</v>
      </c>
      <c r="K3561">
        <v>99</v>
      </c>
      <c r="L3561" t="s">
        <v>3999</v>
      </c>
    </row>
    <row r="3562" spans="1:12">
      <c r="A3562" s="15">
        <v>30120680</v>
      </c>
      <c r="B3562" t="s">
        <v>5450</v>
      </c>
      <c r="C3562" t="s">
        <v>5722</v>
      </c>
      <c r="D3562" t="s">
        <v>6776</v>
      </c>
      <c r="E3562" t="s">
        <v>4079</v>
      </c>
      <c r="F3562" t="s">
        <v>5453</v>
      </c>
      <c r="G3562" s="160" t="s">
        <v>3997</v>
      </c>
      <c r="H3562" t="s">
        <v>5454</v>
      </c>
      <c r="I3562" s="160" t="s">
        <v>4007</v>
      </c>
      <c r="J3562" t="s">
        <v>5455</v>
      </c>
      <c r="K3562">
        <v>10</v>
      </c>
      <c r="L3562" t="s">
        <v>5466</v>
      </c>
    </row>
    <row r="3563" spans="1:12">
      <c r="A3563" s="15">
        <v>30121001</v>
      </c>
      <c r="B3563" t="s">
        <v>5450</v>
      </c>
      <c r="C3563" t="s">
        <v>5722</v>
      </c>
      <c r="D3563" t="s">
        <v>6779</v>
      </c>
      <c r="E3563" t="s">
        <v>4080</v>
      </c>
      <c r="F3563" t="s">
        <v>5453</v>
      </c>
      <c r="G3563" s="160" t="s">
        <v>3997</v>
      </c>
      <c r="H3563" t="s">
        <v>5454</v>
      </c>
      <c r="I3563" s="160" t="s">
        <v>4007</v>
      </c>
      <c r="J3563" t="s">
        <v>5455</v>
      </c>
      <c r="K3563">
        <v>99</v>
      </c>
      <c r="L3563" t="s">
        <v>3999</v>
      </c>
    </row>
    <row r="3564" spans="1:12">
      <c r="A3564" s="15">
        <v>30121002</v>
      </c>
      <c r="B3564" t="s">
        <v>5450</v>
      </c>
      <c r="C3564" t="s">
        <v>5722</v>
      </c>
      <c r="D3564" t="s">
        <v>6779</v>
      </c>
      <c r="E3564" t="s">
        <v>6780</v>
      </c>
      <c r="F3564" t="s">
        <v>5453</v>
      </c>
      <c r="G3564" s="160" t="s">
        <v>3997</v>
      </c>
      <c r="H3564" t="s">
        <v>5454</v>
      </c>
      <c r="I3564" s="160" t="s">
        <v>4007</v>
      </c>
      <c r="J3564" t="s">
        <v>5455</v>
      </c>
      <c r="K3564">
        <v>99</v>
      </c>
      <c r="L3564" t="s">
        <v>3999</v>
      </c>
    </row>
    <row r="3565" spans="1:12">
      <c r="A3565" s="15">
        <v>30121003</v>
      </c>
      <c r="B3565" t="s">
        <v>5450</v>
      </c>
      <c r="C3565" t="s">
        <v>5722</v>
      </c>
      <c r="D3565" t="s">
        <v>6779</v>
      </c>
      <c r="E3565" t="s">
        <v>6781</v>
      </c>
      <c r="F3565" t="s">
        <v>5453</v>
      </c>
      <c r="G3565" s="160" t="s">
        <v>3997</v>
      </c>
      <c r="H3565" t="s">
        <v>5454</v>
      </c>
      <c r="I3565" s="160" t="s">
        <v>4007</v>
      </c>
      <c r="J3565" t="s">
        <v>5455</v>
      </c>
      <c r="K3565" s="160" t="s">
        <v>4198</v>
      </c>
      <c r="L3565" t="s">
        <v>5728</v>
      </c>
    </row>
    <row r="3566" spans="1:12">
      <c r="A3566" s="15">
        <v>30121004</v>
      </c>
      <c r="B3566" t="s">
        <v>5450</v>
      </c>
      <c r="C3566" t="s">
        <v>5722</v>
      </c>
      <c r="D3566" t="s">
        <v>6779</v>
      </c>
      <c r="E3566" t="s">
        <v>6782</v>
      </c>
      <c r="F3566" t="s">
        <v>5453</v>
      </c>
      <c r="G3566" s="160" t="s">
        <v>3997</v>
      </c>
      <c r="H3566" t="s">
        <v>5454</v>
      </c>
      <c r="I3566" s="160" t="s">
        <v>4007</v>
      </c>
      <c r="J3566" t="s">
        <v>5455</v>
      </c>
      <c r="K3566" s="160" t="s">
        <v>4198</v>
      </c>
      <c r="L3566" t="s">
        <v>5728</v>
      </c>
    </row>
    <row r="3567" spans="1:12">
      <c r="A3567" s="15">
        <v>30121005</v>
      </c>
      <c r="B3567" t="s">
        <v>5450</v>
      </c>
      <c r="C3567" t="s">
        <v>5722</v>
      </c>
      <c r="D3567" t="s">
        <v>6779</v>
      </c>
      <c r="E3567" t="s">
        <v>6783</v>
      </c>
      <c r="F3567" t="s">
        <v>5453</v>
      </c>
      <c r="G3567" s="160" t="s">
        <v>3997</v>
      </c>
      <c r="H3567" t="s">
        <v>5454</v>
      </c>
      <c r="I3567" s="160" t="s">
        <v>4007</v>
      </c>
      <c r="J3567" t="s">
        <v>5455</v>
      </c>
      <c r="K3567" s="160" t="s">
        <v>4198</v>
      </c>
      <c r="L3567" t="s">
        <v>5728</v>
      </c>
    </row>
    <row r="3568" spans="1:12">
      <c r="A3568" s="15">
        <v>30121006</v>
      </c>
      <c r="B3568" t="s">
        <v>5450</v>
      </c>
      <c r="C3568" t="s">
        <v>5722</v>
      </c>
      <c r="D3568" t="s">
        <v>6779</v>
      </c>
      <c r="E3568" t="s">
        <v>6784</v>
      </c>
      <c r="F3568" t="s">
        <v>5453</v>
      </c>
      <c r="G3568" s="160" t="s">
        <v>3997</v>
      </c>
      <c r="H3568" t="s">
        <v>5454</v>
      </c>
      <c r="I3568" s="160" t="s">
        <v>4007</v>
      </c>
      <c r="J3568" t="s">
        <v>5455</v>
      </c>
      <c r="K3568">
        <v>99</v>
      </c>
      <c r="L3568" t="s">
        <v>3999</v>
      </c>
    </row>
    <row r="3569" spans="1:12">
      <c r="A3569" s="15">
        <v>30121007</v>
      </c>
      <c r="B3569" t="s">
        <v>5450</v>
      </c>
      <c r="C3569" t="s">
        <v>5722</v>
      </c>
      <c r="D3569" t="s">
        <v>6779</v>
      </c>
      <c r="E3569" t="s">
        <v>6785</v>
      </c>
      <c r="F3569" t="s">
        <v>5453</v>
      </c>
      <c r="G3569" s="160" t="s">
        <v>3997</v>
      </c>
      <c r="H3569" t="s">
        <v>5454</v>
      </c>
      <c r="I3569" s="160" t="s">
        <v>4007</v>
      </c>
      <c r="J3569" t="s">
        <v>5455</v>
      </c>
      <c r="K3569" s="160" t="s">
        <v>4198</v>
      </c>
      <c r="L3569" t="s">
        <v>5728</v>
      </c>
    </row>
    <row r="3570" spans="1:12">
      <c r="A3570" s="15">
        <v>30121008</v>
      </c>
      <c r="B3570" t="s">
        <v>5450</v>
      </c>
      <c r="C3570" t="s">
        <v>5722</v>
      </c>
      <c r="D3570" t="s">
        <v>6779</v>
      </c>
      <c r="E3570" t="s">
        <v>6786</v>
      </c>
      <c r="F3570" t="s">
        <v>5453</v>
      </c>
      <c r="G3570" s="160" t="s">
        <v>3997</v>
      </c>
      <c r="H3570" t="s">
        <v>5454</v>
      </c>
      <c r="I3570" s="160" t="s">
        <v>4007</v>
      </c>
      <c r="J3570" t="s">
        <v>5455</v>
      </c>
      <c r="K3570">
        <v>99</v>
      </c>
      <c r="L3570" t="s">
        <v>3999</v>
      </c>
    </row>
    <row r="3571" spans="1:12">
      <c r="A3571" s="15">
        <v>30121009</v>
      </c>
      <c r="B3571" t="s">
        <v>5450</v>
      </c>
      <c r="C3571" t="s">
        <v>5722</v>
      </c>
      <c r="D3571" t="s">
        <v>6779</v>
      </c>
      <c r="E3571" t="s">
        <v>6787</v>
      </c>
      <c r="F3571" t="s">
        <v>5453</v>
      </c>
      <c r="G3571" s="160" t="s">
        <v>3997</v>
      </c>
      <c r="H3571" t="s">
        <v>5454</v>
      </c>
      <c r="I3571" s="160" t="s">
        <v>4007</v>
      </c>
      <c r="J3571" t="s">
        <v>5455</v>
      </c>
      <c r="K3571">
        <v>99</v>
      </c>
      <c r="L3571" t="s">
        <v>3999</v>
      </c>
    </row>
    <row r="3572" spans="1:12">
      <c r="A3572" s="15">
        <v>30121010</v>
      </c>
      <c r="B3572" t="s">
        <v>5450</v>
      </c>
      <c r="C3572" t="s">
        <v>5722</v>
      </c>
      <c r="D3572" t="s">
        <v>6779</v>
      </c>
      <c r="E3572" t="s">
        <v>6788</v>
      </c>
      <c r="F3572" t="s">
        <v>4073</v>
      </c>
      <c r="G3572" s="160" t="s">
        <v>4074</v>
      </c>
      <c r="H3572" t="s">
        <v>4075</v>
      </c>
      <c r="I3572" s="160" t="s">
        <v>4074</v>
      </c>
      <c r="J3572" t="s">
        <v>5776</v>
      </c>
      <c r="K3572">
        <v>99</v>
      </c>
      <c r="L3572" t="s">
        <v>3999</v>
      </c>
    </row>
    <row r="3573" spans="1:12">
      <c r="A3573" s="15">
        <v>30121080</v>
      </c>
      <c r="B3573" t="s">
        <v>5450</v>
      </c>
      <c r="C3573" t="s">
        <v>5722</v>
      </c>
      <c r="D3573" t="s">
        <v>6779</v>
      </c>
      <c r="E3573" t="s">
        <v>4079</v>
      </c>
      <c r="F3573" t="s">
        <v>5453</v>
      </c>
      <c r="G3573" s="160" t="s">
        <v>3997</v>
      </c>
      <c r="H3573" t="s">
        <v>5454</v>
      </c>
      <c r="I3573" s="160" t="s">
        <v>4007</v>
      </c>
      <c r="J3573" t="s">
        <v>5455</v>
      </c>
      <c r="K3573">
        <v>10</v>
      </c>
      <c r="L3573" t="s">
        <v>5466</v>
      </c>
    </row>
    <row r="3574" spans="1:12">
      <c r="A3574" s="15">
        <v>30121101</v>
      </c>
      <c r="B3574" t="s">
        <v>5450</v>
      </c>
      <c r="C3574" t="s">
        <v>5722</v>
      </c>
      <c r="D3574" t="s">
        <v>6789</v>
      </c>
      <c r="E3574" t="s">
        <v>6790</v>
      </c>
      <c r="F3574" t="s">
        <v>5453</v>
      </c>
      <c r="G3574" s="160" t="s">
        <v>3997</v>
      </c>
      <c r="H3574" t="s">
        <v>5454</v>
      </c>
      <c r="I3574" s="160" t="s">
        <v>4007</v>
      </c>
      <c r="J3574" t="s">
        <v>5455</v>
      </c>
      <c r="K3574">
        <v>99</v>
      </c>
      <c r="L3574" t="s">
        <v>3999</v>
      </c>
    </row>
    <row r="3575" spans="1:12">
      <c r="A3575" s="15">
        <v>30121102</v>
      </c>
      <c r="B3575" t="s">
        <v>5450</v>
      </c>
      <c r="C3575" t="s">
        <v>5722</v>
      </c>
      <c r="D3575" t="s">
        <v>6789</v>
      </c>
      <c r="E3575" t="s">
        <v>6675</v>
      </c>
      <c r="F3575" t="s">
        <v>5453</v>
      </c>
      <c r="G3575" s="160" t="s">
        <v>3997</v>
      </c>
      <c r="H3575" t="s">
        <v>5454</v>
      </c>
      <c r="I3575" s="160" t="s">
        <v>4007</v>
      </c>
      <c r="J3575" t="s">
        <v>5455</v>
      </c>
      <c r="K3575">
        <v>99</v>
      </c>
      <c r="L3575" t="s">
        <v>3999</v>
      </c>
    </row>
    <row r="3576" spans="1:12">
      <c r="A3576" s="15">
        <v>30121103</v>
      </c>
      <c r="B3576" t="s">
        <v>5450</v>
      </c>
      <c r="C3576" t="s">
        <v>5722</v>
      </c>
      <c r="D3576" t="s">
        <v>6789</v>
      </c>
      <c r="E3576" t="s">
        <v>6791</v>
      </c>
      <c r="F3576" t="s">
        <v>5453</v>
      </c>
      <c r="G3576" s="160" t="s">
        <v>3997</v>
      </c>
      <c r="H3576" t="s">
        <v>5454</v>
      </c>
      <c r="I3576" s="160" t="s">
        <v>4007</v>
      </c>
      <c r="J3576" t="s">
        <v>5455</v>
      </c>
      <c r="K3576">
        <v>99</v>
      </c>
      <c r="L3576" t="s">
        <v>3999</v>
      </c>
    </row>
    <row r="3577" spans="1:12">
      <c r="A3577" s="15">
        <v>30121104</v>
      </c>
      <c r="B3577" t="s">
        <v>5450</v>
      </c>
      <c r="C3577" t="s">
        <v>5722</v>
      </c>
      <c r="D3577" t="s">
        <v>6789</v>
      </c>
      <c r="E3577" t="s">
        <v>6792</v>
      </c>
      <c r="F3577" t="s">
        <v>5453</v>
      </c>
      <c r="G3577" s="160" t="s">
        <v>3997</v>
      </c>
      <c r="H3577" t="s">
        <v>5454</v>
      </c>
      <c r="I3577" s="160" t="s">
        <v>4007</v>
      </c>
      <c r="J3577" t="s">
        <v>5455</v>
      </c>
      <c r="K3577">
        <v>99</v>
      </c>
      <c r="L3577" t="s">
        <v>3999</v>
      </c>
    </row>
    <row r="3578" spans="1:12">
      <c r="A3578" s="15">
        <v>30121121</v>
      </c>
      <c r="B3578" t="s">
        <v>5450</v>
      </c>
      <c r="C3578" t="s">
        <v>5722</v>
      </c>
      <c r="D3578" t="s">
        <v>6789</v>
      </c>
      <c r="E3578" t="s">
        <v>6685</v>
      </c>
      <c r="F3578" t="s">
        <v>5453</v>
      </c>
      <c r="G3578" s="160" t="s">
        <v>3997</v>
      </c>
      <c r="H3578" t="s">
        <v>5454</v>
      </c>
      <c r="I3578" s="160" t="s">
        <v>4007</v>
      </c>
      <c r="J3578" t="s">
        <v>5455</v>
      </c>
      <c r="K3578">
        <v>99</v>
      </c>
      <c r="L3578" t="s">
        <v>3999</v>
      </c>
    </row>
    <row r="3579" spans="1:12">
      <c r="A3579" s="15">
        <v>30121122</v>
      </c>
      <c r="B3579" t="s">
        <v>5450</v>
      </c>
      <c r="C3579" t="s">
        <v>5722</v>
      </c>
      <c r="D3579" t="s">
        <v>6789</v>
      </c>
      <c r="E3579" t="s">
        <v>6793</v>
      </c>
      <c r="F3579" t="s">
        <v>5453</v>
      </c>
      <c r="G3579" s="160" t="s">
        <v>3997</v>
      </c>
      <c r="H3579" t="s">
        <v>5454</v>
      </c>
      <c r="I3579" s="160" t="s">
        <v>4007</v>
      </c>
      <c r="J3579" t="s">
        <v>5455</v>
      </c>
      <c r="K3579">
        <v>99</v>
      </c>
      <c r="L3579" t="s">
        <v>3999</v>
      </c>
    </row>
    <row r="3580" spans="1:12">
      <c r="A3580" s="15">
        <v>30121123</v>
      </c>
      <c r="B3580" t="s">
        <v>5450</v>
      </c>
      <c r="C3580" t="s">
        <v>5722</v>
      </c>
      <c r="D3580" t="s">
        <v>6789</v>
      </c>
      <c r="E3580" t="s">
        <v>6794</v>
      </c>
      <c r="F3580" t="s">
        <v>5453</v>
      </c>
      <c r="G3580" s="160" t="s">
        <v>3997</v>
      </c>
      <c r="H3580" t="s">
        <v>5454</v>
      </c>
      <c r="I3580" s="160" t="s">
        <v>4007</v>
      </c>
      <c r="J3580" t="s">
        <v>5455</v>
      </c>
      <c r="K3580">
        <v>99</v>
      </c>
      <c r="L3580" t="s">
        <v>3999</v>
      </c>
    </row>
    <row r="3581" spans="1:12">
      <c r="A3581" s="15">
        <v>30121124</v>
      </c>
      <c r="B3581" t="s">
        <v>5450</v>
      </c>
      <c r="C3581" t="s">
        <v>5722</v>
      </c>
      <c r="D3581" t="s">
        <v>6789</v>
      </c>
      <c r="E3581" t="s">
        <v>6795</v>
      </c>
      <c r="F3581" t="s">
        <v>5453</v>
      </c>
      <c r="G3581" s="160" t="s">
        <v>3997</v>
      </c>
      <c r="H3581" t="s">
        <v>5454</v>
      </c>
      <c r="I3581" s="160" t="s">
        <v>4007</v>
      </c>
      <c r="J3581" t="s">
        <v>5455</v>
      </c>
      <c r="K3581">
        <v>99</v>
      </c>
      <c r="L3581" t="s">
        <v>3999</v>
      </c>
    </row>
    <row r="3582" spans="1:12">
      <c r="A3582" s="15">
        <v>30121125</v>
      </c>
      <c r="B3582" t="s">
        <v>5450</v>
      </c>
      <c r="C3582" t="s">
        <v>5722</v>
      </c>
      <c r="D3582" t="s">
        <v>6789</v>
      </c>
      <c r="E3582" t="s">
        <v>6796</v>
      </c>
      <c r="F3582" t="s">
        <v>5453</v>
      </c>
      <c r="G3582" s="160" t="s">
        <v>3997</v>
      </c>
      <c r="H3582" t="s">
        <v>5454</v>
      </c>
      <c r="I3582" s="160" t="s">
        <v>4007</v>
      </c>
      <c r="J3582" t="s">
        <v>5455</v>
      </c>
      <c r="K3582">
        <v>99</v>
      </c>
      <c r="L3582" t="s">
        <v>3999</v>
      </c>
    </row>
    <row r="3583" spans="1:12">
      <c r="A3583" s="15">
        <v>30121180</v>
      </c>
      <c r="B3583" t="s">
        <v>5450</v>
      </c>
      <c r="C3583" t="s">
        <v>5722</v>
      </c>
      <c r="D3583" t="s">
        <v>6789</v>
      </c>
      <c r="E3583" t="s">
        <v>4079</v>
      </c>
      <c r="F3583" t="s">
        <v>5453</v>
      </c>
      <c r="G3583" s="160" t="s">
        <v>3997</v>
      </c>
      <c r="H3583" t="s">
        <v>5454</v>
      </c>
      <c r="I3583" s="160" t="s">
        <v>4007</v>
      </c>
      <c r="J3583" t="s">
        <v>5455</v>
      </c>
      <c r="K3583">
        <v>10</v>
      </c>
      <c r="L3583" t="s">
        <v>5466</v>
      </c>
    </row>
    <row r="3584" spans="1:12">
      <c r="A3584" s="15">
        <v>30121501</v>
      </c>
      <c r="B3584" t="s">
        <v>5450</v>
      </c>
      <c r="C3584" t="s">
        <v>5722</v>
      </c>
      <c r="D3584" t="s">
        <v>6797</v>
      </c>
      <c r="E3584" t="s">
        <v>4284</v>
      </c>
      <c r="F3584" t="s">
        <v>5453</v>
      </c>
      <c r="G3584" s="160" t="s">
        <v>3997</v>
      </c>
      <c r="H3584" t="s">
        <v>5454</v>
      </c>
      <c r="I3584" s="160" t="s">
        <v>4007</v>
      </c>
      <c r="J3584" t="s">
        <v>5455</v>
      </c>
      <c r="K3584">
        <v>99</v>
      </c>
      <c r="L3584" t="s">
        <v>3999</v>
      </c>
    </row>
    <row r="3585" spans="1:12">
      <c r="A3585" s="15">
        <v>30125001</v>
      </c>
      <c r="B3585" t="s">
        <v>5450</v>
      </c>
      <c r="C3585" t="s">
        <v>5722</v>
      </c>
      <c r="D3585" t="s">
        <v>6798</v>
      </c>
      <c r="E3585" t="s">
        <v>6799</v>
      </c>
      <c r="F3585" t="s">
        <v>5453</v>
      </c>
      <c r="G3585" s="160" t="s">
        <v>3997</v>
      </c>
      <c r="H3585" t="s">
        <v>5454</v>
      </c>
      <c r="I3585" s="160" t="s">
        <v>4007</v>
      </c>
      <c r="J3585" t="s">
        <v>5455</v>
      </c>
      <c r="K3585" s="160" t="s">
        <v>4198</v>
      </c>
      <c r="L3585" t="s">
        <v>5728</v>
      </c>
    </row>
    <row r="3586" spans="1:12">
      <c r="A3586" s="15">
        <v>30125002</v>
      </c>
      <c r="B3586" t="s">
        <v>5450</v>
      </c>
      <c r="C3586" t="s">
        <v>5722</v>
      </c>
      <c r="D3586" t="s">
        <v>6798</v>
      </c>
      <c r="E3586" t="s">
        <v>6800</v>
      </c>
      <c r="F3586" t="s">
        <v>5453</v>
      </c>
      <c r="G3586" s="160" t="s">
        <v>3997</v>
      </c>
      <c r="H3586" t="s">
        <v>5454</v>
      </c>
      <c r="I3586" s="160" t="s">
        <v>4007</v>
      </c>
      <c r="J3586" t="s">
        <v>5455</v>
      </c>
      <c r="K3586">
        <v>99</v>
      </c>
      <c r="L3586" t="s">
        <v>3999</v>
      </c>
    </row>
    <row r="3587" spans="1:12">
      <c r="A3587" s="15">
        <v>30125003</v>
      </c>
      <c r="B3587" t="s">
        <v>5450</v>
      </c>
      <c r="C3587" t="s">
        <v>5722</v>
      </c>
      <c r="D3587" t="s">
        <v>6798</v>
      </c>
      <c r="E3587" t="s">
        <v>6801</v>
      </c>
      <c r="F3587" t="s">
        <v>5453</v>
      </c>
      <c r="G3587" s="160" t="s">
        <v>3997</v>
      </c>
      <c r="H3587" t="s">
        <v>5454</v>
      </c>
      <c r="I3587" s="160" t="s">
        <v>4007</v>
      </c>
      <c r="J3587" t="s">
        <v>5455</v>
      </c>
      <c r="K3587" s="160" t="s">
        <v>4076</v>
      </c>
      <c r="L3587" t="s">
        <v>5980</v>
      </c>
    </row>
    <row r="3588" spans="1:12">
      <c r="A3588" s="15">
        <v>30125004</v>
      </c>
      <c r="B3588" t="s">
        <v>5450</v>
      </c>
      <c r="C3588" t="s">
        <v>5722</v>
      </c>
      <c r="D3588" t="s">
        <v>6798</v>
      </c>
      <c r="E3588" t="s">
        <v>6802</v>
      </c>
      <c r="F3588" t="s">
        <v>5453</v>
      </c>
      <c r="G3588" s="160" t="s">
        <v>3997</v>
      </c>
      <c r="H3588" t="s">
        <v>5454</v>
      </c>
      <c r="I3588" s="160" t="s">
        <v>4007</v>
      </c>
      <c r="J3588" t="s">
        <v>5455</v>
      </c>
      <c r="K3588">
        <v>10</v>
      </c>
      <c r="L3588" t="s">
        <v>5466</v>
      </c>
    </row>
    <row r="3589" spans="1:12">
      <c r="A3589" s="15">
        <v>30125005</v>
      </c>
      <c r="B3589" t="s">
        <v>5450</v>
      </c>
      <c r="C3589" t="s">
        <v>5722</v>
      </c>
      <c r="D3589" t="s">
        <v>6798</v>
      </c>
      <c r="E3589" t="s">
        <v>6803</v>
      </c>
      <c r="F3589" t="s">
        <v>5453</v>
      </c>
      <c r="G3589" s="160" t="s">
        <v>3997</v>
      </c>
      <c r="H3589" t="s">
        <v>5454</v>
      </c>
      <c r="I3589" s="160" t="s">
        <v>4007</v>
      </c>
      <c r="J3589" t="s">
        <v>5455</v>
      </c>
      <c r="K3589" s="160" t="s">
        <v>4198</v>
      </c>
      <c r="L3589" t="s">
        <v>5728</v>
      </c>
    </row>
    <row r="3590" spans="1:12">
      <c r="A3590" s="15">
        <v>30125010</v>
      </c>
      <c r="B3590" t="s">
        <v>5450</v>
      </c>
      <c r="C3590" t="s">
        <v>5722</v>
      </c>
      <c r="D3590" t="s">
        <v>6798</v>
      </c>
      <c r="E3590" t="s">
        <v>6804</v>
      </c>
      <c r="F3590" t="s">
        <v>5453</v>
      </c>
      <c r="G3590" s="160" t="s">
        <v>3997</v>
      </c>
      <c r="H3590" t="s">
        <v>5454</v>
      </c>
      <c r="I3590" s="160" t="s">
        <v>4007</v>
      </c>
      <c r="J3590" t="s">
        <v>5455</v>
      </c>
      <c r="K3590" s="160" t="s">
        <v>4198</v>
      </c>
      <c r="L3590" t="s">
        <v>5728</v>
      </c>
    </row>
    <row r="3591" spans="1:12">
      <c r="A3591" s="15">
        <v>30125015</v>
      </c>
      <c r="B3591" t="s">
        <v>5450</v>
      </c>
      <c r="C3591" t="s">
        <v>5722</v>
      </c>
      <c r="D3591" t="s">
        <v>6798</v>
      </c>
      <c r="E3591" t="s">
        <v>6805</v>
      </c>
      <c r="F3591" t="s">
        <v>5453</v>
      </c>
      <c r="G3591" s="160" t="s">
        <v>3997</v>
      </c>
      <c r="H3591" t="s">
        <v>5454</v>
      </c>
      <c r="I3591" s="160" t="s">
        <v>4007</v>
      </c>
      <c r="J3591" t="s">
        <v>5455</v>
      </c>
      <c r="K3591" s="160" t="s">
        <v>4198</v>
      </c>
      <c r="L3591" t="s">
        <v>5728</v>
      </c>
    </row>
    <row r="3592" spans="1:12">
      <c r="A3592" s="15">
        <v>30125020</v>
      </c>
      <c r="B3592" t="s">
        <v>5450</v>
      </c>
      <c r="C3592" t="s">
        <v>5722</v>
      </c>
      <c r="D3592" t="s">
        <v>6798</v>
      </c>
      <c r="E3592" t="s">
        <v>6806</v>
      </c>
      <c r="F3592" t="s">
        <v>5453</v>
      </c>
      <c r="G3592" s="160" t="s">
        <v>3997</v>
      </c>
      <c r="H3592" t="s">
        <v>5454</v>
      </c>
      <c r="I3592" s="160" t="s">
        <v>4007</v>
      </c>
      <c r="J3592" t="s">
        <v>5455</v>
      </c>
      <c r="K3592" s="160" t="s">
        <v>4198</v>
      </c>
      <c r="L3592" t="s">
        <v>5728</v>
      </c>
    </row>
    <row r="3593" spans="1:12">
      <c r="A3593" s="15">
        <v>30125025</v>
      </c>
      <c r="B3593" t="s">
        <v>5450</v>
      </c>
      <c r="C3593" t="s">
        <v>5722</v>
      </c>
      <c r="D3593" t="s">
        <v>6798</v>
      </c>
      <c r="E3593" t="s">
        <v>6807</v>
      </c>
      <c r="F3593" t="s">
        <v>5453</v>
      </c>
      <c r="G3593" s="160" t="s">
        <v>3997</v>
      </c>
      <c r="H3593" t="s">
        <v>5454</v>
      </c>
      <c r="I3593" s="160" t="s">
        <v>4007</v>
      </c>
      <c r="J3593" t="s">
        <v>5455</v>
      </c>
      <c r="K3593" s="160" t="s">
        <v>4198</v>
      </c>
      <c r="L3593" t="s">
        <v>5728</v>
      </c>
    </row>
    <row r="3594" spans="1:12">
      <c r="A3594" s="15">
        <v>30125099</v>
      </c>
      <c r="B3594" t="s">
        <v>5450</v>
      </c>
      <c r="C3594" t="s">
        <v>5722</v>
      </c>
      <c r="D3594" t="s">
        <v>6798</v>
      </c>
      <c r="E3594" t="s">
        <v>4020</v>
      </c>
      <c r="F3594" t="s">
        <v>5453</v>
      </c>
      <c r="G3594" s="160" t="s">
        <v>3997</v>
      </c>
      <c r="H3594" t="s">
        <v>5454</v>
      </c>
      <c r="I3594" s="160" t="s">
        <v>4007</v>
      </c>
      <c r="J3594" t="s">
        <v>5455</v>
      </c>
      <c r="K3594" s="160" t="s">
        <v>4198</v>
      </c>
      <c r="L3594" t="s">
        <v>5728</v>
      </c>
    </row>
    <row r="3595" spans="1:12">
      <c r="A3595" s="15">
        <v>30125101</v>
      </c>
      <c r="B3595" t="s">
        <v>5450</v>
      </c>
      <c r="C3595" t="s">
        <v>5722</v>
      </c>
      <c r="D3595" t="s">
        <v>5245</v>
      </c>
      <c r="E3595" t="s">
        <v>4080</v>
      </c>
      <c r="F3595" t="s">
        <v>5453</v>
      </c>
      <c r="G3595" s="160" t="s">
        <v>3997</v>
      </c>
      <c r="H3595" t="s">
        <v>5454</v>
      </c>
      <c r="I3595" s="160" t="s">
        <v>4007</v>
      </c>
      <c r="J3595" t="s">
        <v>5455</v>
      </c>
      <c r="K3595" s="160" t="s">
        <v>4198</v>
      </c>
      <c r="L3595" t="s">
        <v>5728</v>
      </c>
    </row>
    <row r="3596" spans="1:12">
      <c r="A3596" s="15">
        <v>30125102</v>
      </c>
      <c r="B3596" t="s">
        <v>5450</v>
      </c>
      <c r="C3596" t="s">
        <v>5722</v>
      </c>
      <c r="D3596" t="s">
        <v>5245</v>
      </c>
      <c r="E3596" t="s">
        <v>6808</v>
      </c>
      <c r="F3596" t="s">
        <v>5453</v>
      </c>
      <c r="G3596" s="160" t="s">
        <v>3997</v>
      </c>
      <c r="H3596" t="s">
        <v>5454</v>
      </c>
      <c r="I3596" s="160" t="s">
        <v>4007</v>
      </c>
      <c r="J3596" t="s">
        <v>5455</v>
      </c>
      <c r="K3596">
        <v>99</v>
      </c>
      <c r="L3596" t="s">
        <v>3999</v>
      </c>
    </row>
    <row r="3597" spans="1:12">
      <c r="A3597" s="15">
        <v>30125103</v>
      </c>
      <c r="B3597" t="s">
        <v>5450</v>
      </c>
      <c r="C3597" t="s">
        <v>5722</v>
      </c>
      <c r="D3597" t="s">
        <v>5245</v>
      </c>
      <c r="E3597" t="s">
        <v>6809</v>
      </c>
      <c r="F3597" t="s">
        <v>5453</v>
      </c>
      <c r="G3597" s="160" t="s">
        <v>3997</v>
      </c>
      <c r="H3597" t="s">
        <v>5454</v>
      </c>
      <c r="I3597" s="160" t="s">
        <v>4007</v>
      </c>
      <c r="J3597" t="s">
        <v>5455</v>
      </c>
      <c r="K3597">
        <v>99</v>
      </c>
      <c r="L3597" t="s">
        <v>3999</v>
      </c>
    </row>
    <row r="3598" spans="1:12">
      <c r="A3598" s="15">
        <v>30125104</v>
      </c>
      <c r="B3598" t="s">
        <v>5450</v>
      </c>
      <c r="C3598" t="s">
        <v>5722</v>
      </c>
      <c r="D3598" t="s">
        <v>5245</v>
      </c>
      <c r="E3598" t="s">
        <v>6615</v>
      </c>
      <c r="F3598" t="s">
        <v>5453</v>
      </c>
      <c r="G3598" s="160" t="s">
        <v>3997</v>
      </c>
      <c r="H3598" t="s">
        <v>5454</v>
      </c>
      <c r="I3598" s="160" t="s">
        <v>4007</v>
      </c>
      <c r="J3598" t="s">
        <v>5455</v>
      </c>
      <c r="K3598" s="160" t="s">
        <v>4076</v>
      </c>
      <c r="L3598" t="s">
        <v>5980</v>
      </c>
    </row>
    <row r="3599" spans="1:12">
      <c r="A3599" s="15">
        <v>30125180</v>
      </c>
      <c r="B3599" t="s">
        <v>5450</v>
      </c>
      <c r="C3599" t="s">
        <v>5722</v>
      </c>
      <c r="D3599" t="s">
        <v>5245</v>
      </c>
      <c r="E3599" t="s">
        <v>4079</v>
      </c>
      <c r="F3599" t="s">
        <v>5453</v>
      </c>
      <c r="G3599" s="160" t="s">
        <v>3997</v>
      </c>
      <c r="H3599" t="s">
        <v>5454</v>
      </c>
      <c r="I3599" s="160" t="s">
        <v>4007</v>
      </c>
      <c r="J3599" t="s">
        <v>5455</v>
      </c>
      <c r="K3599">
        <v>10</v>
      </c>
      <c r="L3599" t="s">
        <v>5466</v>
      </c>
    </row>
    <row r="3600" spans="1:12">
      <c r="A3600" s="15">
        <v>30125201</v>
      </c>
      <c r="B3600" t="s">
        <v>5450</v>
      </c>
      <c r="C3600" t="s">
        <v>5722</v>
      </c>
      <c r="D3600" t="s">
        <v>6810</v>
      </c>
      <c r="E3600" t="s">
        <v>4080</v>
      </c>
      <c r="F3600" t="s">
        <v>5453</v>
      </c>
      <c r="G3600" s="160" t="s">
        <v>3997</v>
      </c>
      <c r="H3600" t="s">
        <v>5454</v>
      </c>
      <c r="I3600" s="160" t="s">
        <v>4007</v>
      </c>
      <c r="J3600" t="s">
        <v>5455</v>
      </c>
      <c r="K3600">
        <v>99</v>
      </c>
      <c r="L3600" t="s">
        <v>3999</v>
      </c>
    </row>
    <row r="3601" spans="1:12">
      <c r="A3601" s="15">
        <v>30125301</v>
      </c>
      <c r="B3601" t="s">
        <v>5450</v>
      </c>
      <c r="C3601" t="s">
        <v>5722</v>
      </c>
      <c r="D3601" t="s">
        <v>4064</v>
      </c>
      <c r="E3601" t="s">
        <v>4080</v>
      </c>
      <c r="F3601" t="s">
        <v>5453</v>
      </c>
      <c r="G3601" s="160" t="s">
        <v>3997</v>
      </c>
      <c r="H3601" t="s">
        <v>5454</v>
      </c>
      <c r="I3601" s="160" t="s">
        <v>4007</v>
      </c>
      <c r="J3601" t="s">
        <v>5455</v>
      </c>
      <c r="K3601" s="160" t="s">
        <v>4198</v>
      </c>
      <c r="L3601" t="s">
        <v>5728</v>
      </c>
    </row>
    <row r="3602" spans="1:12">
      <c r="A3602" s="15">
        <v>30125302</v>
      </c>
      <c r="B3602" t="s">
        <v>5450</v>
      </c>
      <c r="C3602" t="s">
        <v>5722</v>
      </c>
      <c r="D3602" t="s">
        <v>4064</v>
      </c>
      <c r="E3602" t="s">
        <v>6489</v>
      </c>
      <c r="F3602" t="s">
        <v>5453</v>
      </c>
      <c r="G3602" s="160" t="s">
        <v>3997</v>
      </c>
      <c r="H3602" t="s">
        <v>5454</v>
      </c>
      <c r="I3602" s="160" t="s">
        <v>4007</v>
      </c>
      <c r="J3602" t="s">
        <v>5455</v>
      </c>
      <c r="K3602">
        <v>99</v>
      </c>
      <c r="L3602" t="s">
        <v>3999</v>
      </c>
    </row>
    <row r="3603" spans="1:12">
      <c r="A3603" s="15">
        <v>30125305</v>
      </c>
      <c r="B3603" t="s">
        <v>5450</v>
      </c>
      <c r="C3603" t="s">
        <v>5722</v>
      </c>
      <c r="D3603" t="s">
        <v>4064</v>
      </c>
      <c r="E3603" t="s">
        <v>6811</v>
      </c>
      <c r="F3603" t="s">
        <v>5453</v>
      </c>
      <c r="G3603" s="160" t="s">
        <v>3997</v>
      </c>
      <c r="H3603" t="s">
        <v>5454</v>
      </c>
      <c r="I3603" s="160" t="s">
        <v>4007</v>
      </c>
      <c r="J3603" t="s">
        <v>5455</v>
      </c>
      <c r="K3603">
        <v>99</v>
      </c>
      <c r="L3603" t="s">
        <v>3999</v>
      </c>
    </row>
    <row r="3604" spans="1:12">
      <c r="A3604" s="15">
        <v>30125306</v>
      </c>
      <c r="B3604" t="s">
        <v>5450</v>
      </c>
      <c r="C3604" t="s">
        <v>5722</v>
      </c>
      <c r="D3604" t="s">
        <v>4064</v>
      </c>
      <c r="E3604" t="s">
        <v>6812</v>
      </c>
      <c r="F3604" t="s">
        <v>5453</v>
      </c>
      <c r="G3604" s="160" t="s">
        <v>3997</v>
      </c>
      <c r="H3604" t="s">
        <v>5454</v>
      </c>
      <c r="I3604" s="160" t="s">
        <v>4007</v>
      </c>
      <c r="J3604" t="s">
        <v>5455</v>
      </c>
      <c r="K3604">
        <v>99</v>
      </c>
      <c r="L3604" t="s">
        <v>3999</v>
      </c>
    </row>
    <row r="3605" spans="1:12">
      <c r="A3605" s="15">
        <v>30125315</v>
      </c>
      <c r="B3605" t="s">
        <v>5450</v>
      </c>
      <c r="C3605" t="s">
        <v>5722</v>
      </c>
      <c r="D3605" t="s">
        <v>4064</v>
      </c>
      <c r="E3605" t="s">
        <v>6813</v>
      </c>
      <c r="F3605" t="s">
        <v>5453</v>
      </c>
      <c r="G3605" s="160" t="s">
        <v>3997</v>
      </c>
      <c r="H3605" t="s">
        <v>5454</v>
      </c>
      <c r="I3605" s="160" t="s">
        <v>4007</v>
      </c>
      <c r="J3605" t="s">
        <v>5455</v>
      </c>
      <c r="K3605">
        <v>99</v>
      </c>
      <c r="L3605" t="s">
        <v>3999</v>
      </c>
    </row>
    <row r="3606" spans="1:12">
      <c r="A3606" s="15">
        <v>30125316</v>
      </c>
      <c r="B3606" t="s">
        <v>5450</v>
      </c>
      <c r="C3606" t="s">
        <v>5722</v>
      </c>
      <c r="D3606" t="s">
        <v>4064</v>
      </c>
      <c r="E3606" t="s">
        <v>6814</v>
      </c>
      <c r="F3606" t="s">
        <v>5453</v>
      </c>
      <c r="G3606" s="160" t="s">
        <v>3997</v>
      </c>
      <c r="H3606" t="s">
        <v>5454</v>
      </c>
      <c r="I3606" s="160" t="s">
        <v>4007</v>
      </c>
      <c r="J3606" t="s">
        <v>5455</v>
      </c>
      <c r="K3606" s="160" t="s">
        <v>4076</v>
      </c>
      <c r="L3606" t="s">
        <v>5980</v>
      </c>
    </row>
    <row r="3607" spans="1:12">
      <c r="A3607" s="15">
        <v>30125325</v>
      </c>
      <c r="B3607" t="s">
        <v>5450</v>
      </c>
      <c r="C3607" t="s">
        <v>5722</v>
      </c>
      <c r="D3607" t="s">
        <v>4064</v>
      </c>
      <c r="E3607" t="s">
        <v>6815</v>
      </c>
      <c r="F3607" t="s">
        <v>5453</v>
      </c>
      <c r="G3607" s="160" t="s">
        <v>3997</v>
      </c>
      <c r="H3607" t="s">
        <v>5454</v>
      </c>
      <c r="I3607" s="160" t="s">
        <v>4007</v>
      </c>
      <c r="J3607" t="s">
        <v>5455</v>
      </c>
      <c r="K3607">
        <v>99</v>
      </c>
      <c r="L3607" t="s">
        <v>3999</v>
      </c>
    </row>
    <row r="3608" spans="1:12">
      <c r="A3608" s="15">
        <v>30125326</v>
      </c>
      <c r="B3608" t="s">
        <v>5450</v>
      </c>
      <c r="C3608" t="s">
        <v>5722</v>
      </c>
      <c r="D3608" t="s">
        <v>4064</v>
      </c>
      <c r="E3608" t="s">
        <v>6816</v>
      </c>
      <c r="F3608" t="s">
        <v>5453</v>
      </c>
      <c r="G3608" s="160" t="s">
        <v>3997</v>
      </c>
      <c r="H3608" t="s">
        <v>5454</v>
      </c>
      <c r="I3608" s="160" t="s">
        <v>4007</v>
      </c>
      <c r="J3608" t="s">
        <v>5455</v>
      </c>
      <c r="K3608">
        <v>99</v>
      </c>
      <c r="L3608" t="s">
        <v>3999</v>
      </c>
    </row>
    <row r="3609" spans="1:12">
      <c r="A3609" s="15">
        <v>30125330</v>
      </c>
      <c r="B3609" t="s">
        <v>5450</v>
      </c>
      <c r="C3609" t="s">
        <v>5722</v>
      </c>
      <c r="D3609" t="s">
        <v>4064</v>
      </c>
      <c r="E3609" t="s">
        <v>6817</v>
      </c>
      <c r="F3609" t="s">
        <v>5453</v>
      </c>
      <c r="G3609">
        <v>10</v>
      </c>
      <c r="H3609" t="s">
        <v>4358</v>
      </c>
      <c r="I3609" s="160" t="s">
        <v>3997</v>
      </c>
      <c r="J3609" t="s">
        <v>4394</v>
      </c>
      <c r="K3609">
        <v>99</v>
      </c>
      <c r="L3609" t="s">
        <v>3999</v>
      </c>
    </row>
    <row r="3610" spans="1:12">
      <c r="A3610" s="15">
        <v>30125380</v>
      </c>
      <c r="B3610" t="s">
        <v>5450</v>
      </c>
      <c r="C3610" t="s">
        <v>5722</v>
      </c>
      <c r="D3610" t="s">
        <v>4064</v>
      </c>
      <c r="E3610" t="s">
        <v>4079</v>
      </c>
      <c r="F3610" t="s">
        <v>5453</v>
      </c>
      <c r="G3610" s="160" t="s">
        <v>3997</v>
      </c>
      <c r="H3610" t="s">
        <v>5454</v>
      </c>
      <c r="I3610" s="160" t="s">
        <v>4007</v>
      </c>
      <c r="J3610" t="s">
        <v>5455</v>
      </c>
      <c r="K3610">
        <v>10</v>
      </c>
      <c r="L3610" t="s">
        <v>5466</v>
      </c>
    </row>
    <row r="3611" spans="1:12">
      <c r="A3611" s="15">
        <v>30125401</v>
      </c>
      <c r="B3611" t="s">
        <v>5450</v>
      </c>
      <c r="C3611" t="s">
        <v>5722</v>
      </c>
      <c r="D3611" t="s">
        <v>6818</v>
      </c>
      <c r="E3611" t="s">
        <v>5100</v>
      </c>
      <c r="F3611" t="s">
        <v>5453</v>
      </c>
      <c r="G3611" s="160" t="s">
        <v>3997</v>
      </c>
      <c r="H3611" t="s">
        <v>5454</v>
      </c>
      <c r="I3611" s="160" t="s">
        <v>4007</v>
      </c>
      <c r="J3611" t="s">
        <v>5455</v>
      </c>
      <c r="K3611">
        <v>99</v>
      </c>
      <c r="L3611" t="s">
        <v>3999</v>
      </c>
    </row>
    <row r="3612" spans="1:12">
      <c r="A3612" s="15">
        <v>30125405</v>
      </c>
      <c r="B3612" t="s">
        <v>5450</v>
      </c>
      <c r="C3612" t="s">
        <v>5722</v>
      </c>
      <c r="D3612" t="s">
        <v>6818</v>
      </c>
      <c r="E3612" t="s">
        <v>6819</v>
      </c>
      <c r="F3612" t="s">
        <v>5453</v>
      </c>
      <c r="G3612" s="160" t="s">
        <v>3997</v>
      </c>
      <c r="H3612" t="s">
        <v>5454</v>
      </c>
      <c r="I3612" s="160" t="s">
        <v>4007</v>
      </c>
      <c r="J3612" t="s">
        <v>5455</v>
      </c>
      <c r="K3612">
        <v>99</v>
      </c>
      <c r="L3612" t="s">
        <v>3999</v>
      </c>
    </row>
    <row r="3613" spans="1:12">
      <c r="A3613" s="15">
        <v>30125406</v>
      </c>
      <c r="B3613" t="s">
        <v>5450</v>
      </c>
      <c r="C3613" t="s">
        <v>5722</v>
      </c>
      <c r="D3613" t="s">
        <v>6818</v>
      </c>
      <c r="E3613" t="s">
        <v>6820</v>
      </c>
      <c r="F3613" t="s">
        <v>5453</v>
      </c>
      <c r="G3613" s="160" t="s">
        <v>3997</v>
      </c>
      <c r="H3613" t="s">
        <v>5454</v>
      </c>
      <c r="I3613" s="160" t="s">
        <v>4007</v>
      </c>
      <c r="J3613" t="s">
        <v>5455</v>
      </c>
      <c r="K3613">
        <v>99</v>
      </c>
      <c r="L3613" t="s">
        <v>3999</v>
      </c>
    </row>
    <row r="3614" spans="1:12">
      <c r="A3614" s="15">
        <v>30125407</v>
      </c>
      <c r="B3614" t="s">
        <v>5450</v>
      </c>
      <c r="C3614" t="s">
        <v>5722</v>
      </c>
      <c r="D3614" t="s">
        <v>6818</v>
      </c>
      <c r="E3614" t="s">
        <v>6821</v>
      </c>
      <c r="F3614" t="s">
        <v>5453</v>
      </c>
      <c r="G3614" s="160" t="s">
        <v>3997</v>
      </c>
      <c r="H3614" t="s">
        <v>5454</v>
      </c>
      <c r="I3614" s="160" t="s">
        <v>4007</v>
      </c>
      <c r="J3614" t="s">
        <v>5455</v>
      </c>
      <c r="K3614">
        <v>99</v>
      </c>
      <c r="L3614" t="s">
        <v>3999</v>
      </c>
    </row>
    <row r="3615" spans="1:12">
      <c r="A3615" s="15">
        <v>30125408</v>
      </c>
      <c r="B3615" t="s">
        <v>5450</v>
      </c>
      <c r="C3615" t="s">
        <v>5722</v>
      </c>
      <c r="D3615" t="s">
        <v>6818</v>
      </c>
      <c r="E3615" t="s">
        <v>6822</v>
      </c>
      <c r="F3615" t="s">
        <v>5453</v>
      </c>
      <c r="G3615" s="160" t="s">
        <v>3997</v>
      </c>
      <c r="H3615" t="s">
        <v>5454</v>
      </c>
      <c r="I3615" s="160" t="s">
        <v>4007</v>
      </c>
      <c r="J3615" t="s">
        <v>5455</v>
      </c>
      <c r="K3615">
        <v>99</v>
      </c>
      <c r="L3615" t="s">
        <v>3999</v>
      </c>
    </row>
    <row r="3616" spans="1:12">
      <c r="A3616" s="15">
        <v>30125409</v>
      </c>
      <c r="B3616" t="s">
        <v>5450</v>
      </c>
      <c r="C3616" t="s">
        <v>5722</v>
      </c>
      <c r="D3616" t="s">
        <v>6818</v>
      </c>
      <c r="E3616" t="s">
        <v>4079</v>
      </c>
      <c r="F3616" t="s">
        <v>5453</v>
      </c>
      <c r="G3616" s="160" t="s">
        <v>3997</v>
      </c>
      <c r="H3616" t="s">
        <v>5454</v>
      </c>
      <c r="I3616" s="160" t="s">
        <v>4007</v>
      </c>
      <c r="J3616" t="s">
        <v>5455</v>
      </c>
      <c r="K3616">
        <v>10</v>
      </c>
      <c r="L3616" t="s">
        <v>5466</v>
      </c>
    </row>
    <row r="3617" spans="1:12">
      <c r="A3617" s="15">
        <v>30125410</v>
      </c>
      <c r="B3617" t="s">
        <v>5450</v>
      </c>
      <c r="C3617" t="s">
        <v>5722</v>
      </c>
      <c r="D3617" t="s">
        <v>6818</v>
      </c>
      <c r="E3617" t="s">
        <v>6823</v>
      </c>
      <c r="F3617" t="s">
        <v>5453</v>
      </c>
      <c r="G3617" s="160" t="s">
        <v>3997</v>
      </c>
      <c r="H3617" t="s">
        <v>5454</v>
      </c>
      <c r="I3617" s="160" t="s">
        <v>4007</v>
      </c>
      <c r="J3617" t="s">
        <v>5455</v>
      </c>
      <c r="K3617">
        <v>99</v>
      </c>
      <c r="L3617" t="s">
        <v>3999</v>
      </c>
    </row>
    <row r="3618" spans="1:12">
      <c r="A3618" s="15">
        <v>30125411</v>
      </c>
      <c r="B3618" t="s">
        <v>5450</v>
      </c>
      <c r="C3618" t="s">
        <v>5722</v>
      </c>
      <c r="D3618" t="s">
        <v>6818</v>
      </c>
      <c r="E3618" t="s">
        <v>6824</v>
      </c>
      <c r="F3618" t="s">
        <v>5453</v>
      </c>
      <c r="G3618" s="160" t="s">
        <v>3997</v>
      </c>
      <c r="H3618" t="s">
        <v>5454</v>
      </c>
      <c r="I3618" s="160" t="s">
        <v>4007</v>
      </c>
      <c r="J3618" t="s">
        <v>5455</v>
      </c>
      <c r="K3618">
        <v>99</v>
      </c>
      <c r="L3618" t="s">
        <v>3999</v>
      </c>
    </row>
    <row r="3619" spans="1:12">
      <c r="A3619" s="15">
        <v>30125412</v>
      </c>
      <c r="B3619" t="s">
        <v>5450</v>
      </c>
      <c r="C3619" t="s">
        <v>5722</v>
      </c>
      <c r="D3619" t="s">
        <v>6818</v>
      </c>
      <c r="E3619" t="s">
        <v>6825</v>
      </c>
      <c r="F3619" t="s">
        <v>5453</v>
      </c>
      <c r="G3619" s="160" t="s">
        <v>3997</v>
      </c>
      <c r="H3619" t="s">
        <v>5454</v>
      </c>
      <c r="I3619" s="160" t="s">
        <v>4007</v>
      </c>
      <c r="J3619" t="s">
        <v>5455</v>
      </c>
      <c r="K3619">
        <v>99</v>
      </c>
      <c r="L3619" t="s">
        <v>3999</v>
      </c>
    </row>
    <row r="3620" spans="1:12">
      <c r="A3620" s="15">
        <v>30125413</v>
      </c>
      <c r="B3620" t="s">
        <v>5450</v>
      </c>
      <c r="C3620" t="s">
        <v>5722</v>
      </c>
      <c r="D3620" t="s">
        <v>6818</v>
      </c>
      <c r="E3620" t="s">
        <v>6826</v>
      </c>
      <c r="F3620" t="s">
        <v>5453</v>
      </c>
      <c r="G3620" s="160" t="s">
        <v>3997</v>
      </c>
      <c r="H3620" t="s">
        <v>5454</v>
      </c>
      <c r="I3620" s="160" t="s">
        <v>4007</v>
      </c>
      <c r="J3620" t="s">
        <v>5455</v>
      </c>
      <c r="K3620">
        <v>99</v>
      </c>
      <c r="L3620" t="s">
        <v>3999</v>
      </c>
    </row>
    <row r="3621" spans="1:12">
      <c r="A3621" s="15">
        <v>30125415</v>
      </c>
      <c r="B3621" t="s">
        <v>5450</v>
      </c>
      <c r="C3621" t="s">
        <v>5722</v>
      </c>
      <c r="D3621" t="s">
        <v>6818</v>
      </c>
      <c r="E3621" t="s">
        <v>6827</v>
      </c>
      <c r="F3621" t="s">
        <v>5453</v>
      </c>
      <c r="G3621" s="160" t="s">
        <v>3997</v>
      </c>
      <c r="H3621" t="s">
        <v>5454</v>
      </c>
      <c r="I3621" s="160" t="s">
        <v>4007</v>
      </c>
      <c r="J3621" t="s">
        <v>5455</v>
      </c>
      <c r="K3621" s="160" t="s">
        <v>4198</v>
      </c>
      <c r="L3621" t="s">
        <v>5728</v>
      </c>
    </row>
    <row r="3622" spans="1:12">
      <c r="A3622" s="15">
        <v>30125416</v>
      </c>
      <c r="B3622" t="s">
        <v>5450</v>
      </c>
      <c r="C3622" t="s">
        <v>5722</v>
      </c>
      <c r="D3622" t="s">
        <v>6818</v>
      </c>
      <c r="E3622" t="s">
        <v>6526</v>
      </c>
      <c r="F3622" t="s">
        <v>5453</v>
      </c>
      <c r="G3622" s="160" t="s">
        <v>3997</v>
      </c>
      <c r="H3622" t="s">
        <v>5454</v>
      </c>
      <c r="I3622" s="160" t="s">
        <v>4007</v>
      </c>
      <c r="J3622" t="s">
        <v>5455</v>
      </c>
      <c r="K3622" s="160" t="s">
        <v>4198</v>
      </c>
      <c r="L3622" t="s">
        <v>5728</v>
      </c>
    </row>
    <row r="3623" spans="1:12">
      <c r="A3623" s="15">
        <v>30125417</v>
      </c>
      <c r="B3623" t="s">
        <v>5450</v>
      </c>
      <c r="C3623" t="s">
        <v>5722</v>
      </c>
      <c r="D3623" t="s">
        <v>6818</v>
      </c>
      <c r="E3623" t="s">
        <v>6828</v>
      </c>
      <c r="F3623" t="s">
        <v>5453</v>
      </c>
      <c r="G3623" s="160" t="s">
        <v>3997</v>
      </c>
      <c r="H3623" t="s">
        <v>5454</v>
      </c>
      <c r="I3623" s="160" t="s">
        <v>4007</v>
      </c>
      <c r="J3623" t="s">
        <v>5455</v>
      </c>
      <c r="K3623">
        <v>99</v>
      </c>
      <c r="L3623" t="s">
        <v>3999</v>
      </c>
    </row>
    <row r="3624" spans="1:12">
      <c r="A3624" s="15">
        <v>30125418</v>
      </c>
      <c r="B3624" t="s">
        <v>5450</v>
      </c>
      <c r="C3624" t="s">
        <v>5722</v>
      </c>
      <c r="D3624" t="s">
        <v>6818</v>
      </c>
      <c r="E3624" t="s">
        <v>6829</v>
      </c>
      <c r="F3624" t="s">
        <v>5453</v>
      </c>
      <c r="G3624" s="160" t="s">
        <v>3997</v>
      </c>
      <c r="H3624" t="s">
        <v>5454</v>
      </c>
      <c r="I3624" s="160" t="s">
        <v>4007</v>
      </c>
      <c r="J3624" t="s">
        <v>5455</v>
      </c>
      <c r="K3624">
        <v>99</v>
      </c>
      <c r="L3624" t="s">
        <v>3999</v>
      </c>
    </row>
    <row r="3625" spans="1:12">
      <c r="A3625" s="15">
        <v>30125420</v>
      </c>
      <c r="B3625" t="s">
        <v>5450</v>
      </c>
      <c r="C3625" t="s">
        <v>5722</v>
      </c>
      <c r="D3625" t="s">
        <v>6818</v>
      </c>
      <c r="E3625" t="s">
        <v>4079</v>
      </c>
      <c r="F3625" t="s">
        <v>5453</v>
      </c>
      <c r="G3625" s="160" t="s">
        <v>3997</v>
      </c>
      <c r="H3625" t="s">
        <v>5454</v>
      </c>
      <c r="I3625" s="160" t="s">
        <v>4007</v>
      </c>
      <c r="J3625" t="s">
        <v>5455</v>
      </c>
      <c r="K3625">
        <v>10</v>
      </c>
      <c r="L3625" t="s">
        <v>5466</v>
      </c>
    </row>
    <row r="3626" spans="1:12">
      <c r="A3626" s="15">
        <v>30125499</v>
      </c>
      <c r="B3626" t="s">
        <v>5450</v>
      </c>
      <c r="C3626" t="s">
        <v>5722</v>
      </c>
      <c r="D3626" t="s">
        <v>6818</v>
      </c>
      <c r="E3626" t="s">
        <v>4020</v>
      </c>
      <c r="F3626" t="s">
        <v>5453</v>
      </c>
      <c r="G3626" s="160" t="s">
        <v>3997</v>
      </c>
      <c r="H3626" t="s">
        <v>5454</v>
      </c>
      <c r="I3626" s="160" t="s">
        <v>4007</v>
      </c>
      <c r="J3626" t="s">
        <v>5455</v>
      </c>
      <c r="K3626" s="160" t="s">
        <v>4198</v>
      </c>
      <c r="L3626" t="s">
        <v>5728</v>
      </c>
    </row>
    <row r="3627" spans="1:12">
      <c r="A3627" s="15">
        <v>30125801</v>
      </c>
      <c r="B3627" t="s">
        <v>5450</v>
      </c>
      <c r="C3627" t="s">
        <v>5722</v>
      </c>
      <c r="D3627" t="s">
        <v>6830</v>
      </c>
      <c r="E3627" t="s">
        <v>6831</v>
      </c>
      <c r="F3627" t="s">
        <v>5453</v>
      </c>
      <c r="G3627" s="160" t="s">
        <v>3997</v>
      </c>
      <c r="H3627" t="s">
        <v>5454</v>
      </c>
      <c r="I3627" s="160" t="s">
        <v>4007</v>
      </c>
      <c r="J3627" t="s">
        <v>5455</v>
      </c>
      <c r="K3627" s="160" t="s">
        <v>3997</v>
      </c>
      <c r="L3627" t="s">
        <v>6718</v>
      </c>
    </row>
    <row r="3628" spans="1:12">
      <c r="A3628" s="15">
        <v>30125802</v>
      </c>
      <c r="B3628" t="s">
        <v>5450</v>
      </c>
      <c r="C3628" t="s">
        <v>5722</v>
      </c>
      <c r="D3628" t="s">
        <v>6830</v>
      </c>
      <c r="E3628" t="s">
        <v>6832</v>
      </c>
      <c r="F3628" t="s">
        <v>5453</v>
      </c>
      <c r="G3628" s="160" t="s">
        <v>3997</v>
      </c>
      <c r="H3628" t="s">
        <v>5454</v>
      </c>
      <c r="I3628" s="160" t="s">
        <v>4007</v>
      </c>
      <c r="J3628" t="s">
        <v>5455</v>
      </c>
      <c r="K3628" s="160" t="s">
        <v>4198</v>
      </c>
      <c r="L3628" t="s">
        <v>5728</v>
      </c>
    </row>
    <row r="3629" spans="1:12">
      <c r="A3629" s="15">
        <v>30125803</v>
      </c>
      <c r="B3629" t="s">
        <v>5450</v>
      </c>
      <c r="C3629" t="s">
        <v>5722</v>
      </c>
      <c r="D3629" t="s">
        <v>6830</v>
      </c>
      <c r="E3629" t="s">
        <v>6833</v>
      </c>
      <c r="F3629" t="s">
        <v>5453</v>
      </c>
      <c r="G3629" s="160" t="s">
        <v>3997</v>
      </c>
      <c r="H3629" t="s">
        <v>5454</v>
      </c>
      <c r="I3629" s="160" t="s">
        <v>4007</v>
      </c>
      <c r="J3629" t="s">
        <v>5455</v>
      </c>
      <c r="K3629" s="160" t="s">
        <v>4076</v>
      </c>
      <c r="L3629" t="s">
        <v>5980</v>
      </c>
    </row>
    <row r="3630" spans="1:12">
      <c r="A3630" s="15">
        <v>30125805</v>
      </c>
      <c r="B3630" t="s">
        <v>5450</v>
      </c>
      <c r="C3630" t="s">
        <v>5722</v>
      </c>
      <c r="D3630" t="s">
        <v>6830</v>
      </c>
      <c r="E3630" t="s">
        <v>6834</v>
      </c>
      <c r="F3630" t="s">
        <v>5453</v>
      </c>
      <c r="G3630" s="160" t="s">
        <v>3997</v>
      </c>
      <c r="H3630" t="s">
        <v>5454</v>
      </c>
      <c r="I3630" s="160" t="s">
        <v>4007</v>
      </c>
      <c r="J3630" t="s">
        <v>5455</v>
      </c>
      <c r="K3630">
        <v>99</v>
      </c>
      <c r="L3630" t="s">
        <v>3999</v>
      </c>
    </row>
    <row r="3631" spans="1:12">
      <c r="A3631" s="15">
        <v>30125806</v>
      </c>
      <c r="B3631" t="s">
        <v>5450</v>
      </c>
      <c r="C3631" t="s">
        <v>5722</v>
      </c>
      <c r="D3631" t="s">
        <v>6830</v>
      </c>
      <c r="E3631" t="s">
        <v>6835</v>
      </c>
      <c r="F3631" t="s">
        <v>5453</v>
      </c>
      <c r="G3631" s="160" t="s">
        <v>3997</v>
      </c>
      <c r="H3631" t="s">
        <v>5454</v>
      </c>
      <c r="I3631" s="160" t="s">
        <v>4007</v>
      </c>
      <c r="J3631" t="s">
        <v>5455</v>
      </c>
      <c r="K3631" s="160" t="s">
        <v>4198</v>
      </c>
      <c r="L3631" t="s">
        <v>5728</v>
      </c>
    </row>
    <row r="3632" spans="1:12">
      <c r="A3632" s="15">
        <v>30125807</v>
      </c>
      <c r="B3632" t="s">
        <v>5450</v>
      </c>
      <c r="C3632" t="s">
        <v>5722</v>
      </c>
      <c r="D3632" t="s">
        <v>6830</v>
      </c>
      <c r="E3632" t="s">
        <v>6836</v>
      </c>
      <c r="F3632" t="s">
        <v>5453</v>
      </c>
      <c r="G3632" s="160" t="s">
        <v>3997</v>
      </c>
      <c r="H3632" t="s">
        <v>5454</v>
      </c>
      <c r="I3632" s="160" t="s">
        <v>4007</v>
      </c>
      <c r="J3632" t="s">
        <v>5455</v>
      </c>
      <c r="K3632" s="160" t="s">
        <v>4076</v>
      </c>
      <c r="L3632" t="s">
        <v>5980</v>
      </c>
    </row>
    <row r="3633" spans="1:12">
      <c r="A3633" s="15">
        <v>30125810</v>
      </c>
      <c r="B3633" t="s">
        <v>5450</v>
      </c>
      <c r="C3633" t="s">
        <v>5722</v>
      </c>
      <c r="D3633" t="s">
        <v>6830</v>
      </c>
      <c r="E3633" t="s">
        <v>6837</v>
      </c>
      <c r="F3633" t="s">
        <v>5453</v>
      </c>
      <c r="G3633" s="160" t="s">
        <v>3997</v>
      </c>
      <c r="H3633" t="s">
        <v>5454</v>
      </c>
      <c r="I3633" s="160" t="s">
        <v>4007</v>
      </c>
      <c r="J3633" t="s">
        <v>5455</v>
      </c>
      <c r="K3633" s="160" t="s">
        <v>3997</v>
      </c>
      <c r="L3633" t="s">
        <v>6718</v>
      </c>
    </row>
    <row r="3634" spans="1:12">
      <c r="A3634" s="15">
        <v>30125815</v>
      </c>
      <c r="B3634" t="s">
        <v>5450</v>
      </c>
      <c r="C3634" t="s">
        <v>5722</v>
      </c>
      <c r="D3634" t="s">
        <v>6830</v>
      </c>
      <c r="E3634" t="s">
        <v>6838</v>
      </c>
      <c r="F3634" t="s">
        <v>5453</v>
      </c>
      <c r="G3634" s="160" t="s">
        <v>3997</v>
      </c>
      <c r="H3634" t="s">
        <v>5454</v>
      </c>
      <c r="I3634" s="160" t="s">
        <v>4007</v>
      </c>
      <c r="J3634" t="s">
        <v>5455</v>
      </c>
      <c r="K3634" s="160" t="s">
        <v>3997</v>
      </c>
      <c r="L3634" t="s">
        <v>6718</v>
      </c>
    </row>
    <row r="3635" spans="1:12">
      <c r="A3635" s="15">
        <v>30125816</v>
      </c>
      <c r="B3635" t="s">
        <v>5450</v>
      </c>
      <c r="C3635" t="s">
        <v>5722</v>
      </c>
      <c r="D3635" t="s">
        <v>6830</v>
      </c>
      <c r="E3635" t="s">
        <v>6839</v>
      </c>
      <c r="F3635" t="s">
        <v>5453</v>
      </c>
      <c r="G3635" s="160" t="s">
        <v>3997</v>
      </c>
      <c r="H3635" t="s">
        <v>5454</v>
      </c>
      <c r="I3635" s="160" t="s">
        <v>4007</v>
      </c>
      <c r="J3635" t="s">
        <v>5455</v>
      </c>
      <c r="K3635" s="160" t="s">
        <v>4198</v>
      </c>
      <c r="L3635" t="s">
        <v>5728</v>
      </c>
    </row>
    <row r="3636" spans="1:12">
      <c r="A3636" s="15">
        <v>30125817</v>
      </c>
      <c r="B3636" t="s">
        <v>5450</v>
      </c>
      <c r="C3636" t="s">
        <v>5722</v>
      </c>
      <c r="D3636" t="s">
        <v>6830</v>
      </c>
      <c r="E3636" t="s">
        <v>6840</v>
      </c>
      <c r="F3636" t="s">
        <v>5453</v>
      </c>
      <c r="G3636" s="160" t="s">
        <v>3997</v>
      </c>
      <c r="H3636" t="s">
        <v>5454</v>
      </c>
      <c r="I3636" s="160" t="s">
        <v>4007</v>
      </c>
      <c r="J3636" t="s">
        <v>5455</v>
      </c>
      <c r="K3636" s="160" t="s">
        <v>4076</v>
      </c>
      <c r="L3636" t="s">
        <v>5980</v>
      </c>
    </row>
    <row r="3637" spans="1:12">
      <c r="A3637" s="15">
        <v>30125880</v>
      </c>
      <c r="B3637" t="s">
        <v>5450</v>
      </c>
      <c r="C3637" t="s">
        <v>5722</v>
      </c>
      <c r="D3637" t="s">
        <v>6830</v>
      </c>
      <c r="E3637" t="s">
        <v>6841</v>
      </c>
      <c r="F3637" t="s">
        <v>5453</v>
      </c>
      <c r="G3637" s="160" t="s">
        <v>3997</v>
      </c>
      <c r="H3637" t="s">
        <v>5454</v>
      </c>
      <c r="I3637" s="160" t="s">
        <v>4007</v>
      </c>
      <c r="J3637" t="s">
        <v>5455</v>
      </c>
      <c r="K3637">
        <v>10</v>
      </c>
      <c r="L3637" t="s">
        <v>5466</v>
      </c>
    </row>
    <row r="3638" spans="1:12">
      <c r="A3638" s="15">
        <v>30125899</v>
      </c>
      <c r="B3638" t="s">
        <v>5450</v>
      </c>
      <c r="C3638" t="s">
        <v>5722</v>
      </c>
      <c r="D3638" t="s">
        <v>6830</v>
      </c>
      <c r="E3638" t="s">
        <v>4020</v>
      </c>
      <c r="F3638" t="s">
        <v>5453</v>
      </c>
      <c r="G3638" s="160" t="s">
        <v>3997</v>
      </c>
      <c r="H3638" t="s">
        <v>5454</v>
      </c>
      <c r="I3638" s="160" t="s">
        <v>4007</v>
      </c>
      <c r="J3638" t="s">
        <v>5455</v>
      </c>
      <c r="K3638" s="160" t="s">
        <v>3997</v>
      </c>
      <c r="L3638" t="s">
        <v>6718</v>
      </c>
    </row>
    <row r="3639" spans="1:12">
      <c r="A3639" s="15">
        <v>30126001</v>
      </c>
      <c r="B3639" t="s">
        <v>5450</v>
      </c>
      <c r="C3639" t="s">
        <v>5722</v>
      </c>
      <c r="D3639" t="s">
        <v>6842</v>
      </c>
      <c r="E3639" t="s">
        <v>4284</v>
      </c>
      <c r="F3639" t="s">
        <v>5453</v>
      </c>
      <c r="G3639" s="160" t="s">
        <v>3997</v>
      </c>
      <c r="H3639" t="s">
        <v>5454</v>
      </c>
      <c r="I3639" s="160" t="s">
        <v>4009</v>
      </c>
      <c r="J3639" t="s">
        <v>5457</v>
      </c>
      <c r="K3639">
        <v>99</v>
      </c>
      <c r="L3639" t="s">
        <v>3999</v>
      </c>
    </row>
    <row r="3640" spans="1:12">
      <c r="A3640" s="15">
        <v>30126002</v>
      </c>
      <c r="B3640" t="s">
        <v>5450</v>
      </c>
      <c r="C3640" t="s">
        <v>5722</v>
      </c>
      <c r="D3640" t="s">
        <v>6842</v>
      </c>
      <c r="E3640" t="s">
        <v>6843</v>
      </c>
      <c r="F3640" t="s">
        <v>5453</v>
      </c>
      <c r="G3640" s="160" t="s">
        <v>3997</v>
      </c>
      <c r="H3640" t="s">
        <v>5454</v>
      </c>
      <c r="I3640" s="160" t="s">
        <v>4009</v>
      </c>
      <c r="J3640" t="s">
        <v>5457</v>
      </c>
      <c r="K3640">
        <v>99</v>
      </c>
      <c r="L3640" t="s">
        <v>3999</v>
      </c>
    </row>
    <row r="3641" spans="1:12">
      <c r="A3641" s="15">
        <v>30126003</v>
      </c>
      <c r="B3641" t="s">
        <v>5450</v>
      </c>
      <c r="C3641" t="s">
        <v>5722</v>
      </c>
      <c r="D3641" t="s">
        <v>6842</v>
      </c>
      <c r="E3641" t="s">
        <v>3814</v>
      </c>
      <c r="F3641" t="s">
        <v>5453</v>
      </c>
      <c r="G3641" s="160" t="s">
        <v>3997</v>
      </c>
      <c r="H3641" t="s">
        <v>5454</v>
      </c>
      <c r="I3641" s="160" t="s">
        <v>4009</v>
      </c>
      <c r="J3641" t="s">
        <v>5457</v>
      </c>
      <c r="K3641">
        <v>99</v>
      </c>
      <c r="L3641" t="s">
        <v>3999</v>
      </c>
    </row>
    <row r="3642" spans="1:12">
      <c r="A3642" s="15">
        <v>30126004</v>
      </c>
      <c r="B3642" t="s">
        <v>5450</v>
      </c>
      <c r="C3642" t="s">
        <v>5722</v>
      </c>
      <c r="D3642" t="s">
        <v>6842</v>
      </c>
      <c r="E3642" t="s">
        <v>6844</v>
      </c>
      <c r="F3642" t="s">
        <v>5453</v>
      </c>
      <c r="G3642" s="160" t="s">
        <v>3997</v>
      </c>
      <c r="H3642" t="s">
        <v>5454</v>
      </c>
      <c r="I3642" s="160" t="s">
        <v>4009</v>
      </c>
      <c r="J3642" t="s">
        <v>5457</v>
      </c>
      <c r="K3642">
        <v>99</v>
      </c>
      <c r="L3642" t="s">
        <v>3999</v>
      </c>
    </row>
    <row r="3643" spans="1:12">
      <c r="A3643" s="15">
        <v>30126005</v>
      </c>
      <c r="B3643" t="s">
        <v>5450</v>
      </c>
      <c r="C3643" t="s">
        <v>5722</v>
      </c>
      <c r="D3643" t="s">
        <v>6842</v>
      </c>
      <c r="E3643" t="s">
        <v>6845</v>
      </c>
      <c r="F3643" t="s">
        <v>5453</v>
      </c>
      <c r="G3643" s="160" t="s">
        <v>3997</v>
      </c>
      <c r="H3643" t="s">
        <v>5454</v>
      </c>
      <c r="I3643" s="160" t="s">
        <v>4009</v>
      </c>
      <c r="J3643" t="s">
        <v>5457</v>
      </c>
      <c r="K3643">
        <v>99</v>
      </c>
      <c r="L3643" t="s">
        <v>3999</v>
      </c>
    </row>
    <row r="3644" spans="1:12">
      <c r="A3644" s="15">
        <v>30126006</v>
      </c>
      <c r="B3644" t="s">
        <v>5450</v>
      </c>
      <c r="C3644" t="s">
        <v>5722</v>
      </c>
      <c r="D3644" t="s">
        <v>6842</v>
      </c>
      <c r="E3644" t="s">
        <v>6203</v>
      </c>
      <c r="F3644" t="s">
        <v>5453</v>
      </c>
      <c r="G3644" s="160" t="s">
        <v>3997</v>
      </c>
      <c r="H3644" t="s">
        <v>5454</v>
      </c>
      <c r="I3644" s="160" t="s">
        <v>4009</v>
      </c>
      <c r="J3644" t="s">
        <v>5457</v>
      </c>
      <c r="K3644">
        <v>99</v>
      </c>
      <c r="L3644" t="s">
        <v>3999</v>
      </c>
    </row>
    <row r="3645" spans="1:12">
      <c r="A3645" s="15">
        <v>30126101</v>
      </c>
      <c r="B3645" t="s">
        <v>5450</v>
      </c>
      <c r="C3645" t="s">
        <v>5722</v>
      </c>
      <c r="D3645" t="s">
        <v>6846</v>
      </c>
      <c r="E3645" t="s">
        <v>4284</v>
      </c>
      <c r="F3645" t="s">
        <v>5453</v>
      </c>
      <c r="G3645" s="160" t="s">
        <v>3997</v>
      </c>
      <c r="H3645" t="s">
        <v>5454</v>
      </c>
      <c r="I3645" s="160" t="s">
        <v>4009</v>
      </c>
      <c r="J3645" t="s">
        <v>5457</v>
      </c>
      <c r="K3645">
        <v>99</v>
      </c>
      <c r="L3645" t="s">
        <v>3999</v>
      </c>
    </row>
    <row r="3646" spans="1:12">
      <c r="A3646" s="15">
        <v>30126102</v>
      </c>
      <c r="B3646" t="s">
        <v>5450</v>
      </c>
      <c r="C3646" t="s">
        <v>5722</v>
      </c>
      <c r="D3646" t="s">
        <v>6846</v>
      </c>
      <c r="E3646" t="s">
        <v>5944</v>
      </c>
      <c r="F3646" t="s">
        <v>5453</v>
      </c>
      <c r="G3646" s="160" t="s">
        <v>3997</v>
      </c>
      <c r="H3646" t="s">
        <v>5454</v>
      </c>
      <c r="I3646" s="160" t="s">
        <v>4009</v>
      </c>
      <c r="J3646" t="s">
        <v>5457</v>
      </c>
      <c r="K3646">
        <v>99</v>
      </c>
      <c r="L3646" t="s">
        <v>3999</v>
      </c>
    </row>
    <row r="3647" spans="1:12">
      <c r="A3647" s="15">
        <v>30126103</v>
      </c>
      <c r="B3647" t="s">
        <v>5450</v>
      </c>
      <c r="C3647" t="s">
        <v>5722</v>
      </c>
      <c r="D3647" t="s">
        <v>6846</v>
      </c>
      <c r="E3647" t="s">
        <v>6847</v>
      </c>
      <c r="F3647" t="s">
        <v>5453</v>
      </c>
      <c r="G3647" s="160" t="s">
        <v>3997</v>
      </c>
      <c r="H3647" t="s">
        <v>5454</v>
      </c>
      <c r="I3647" s="160" t="s">
        <v>4009</v>
      </c>
      <c r="J3647" t="s">
        <v>5457</v>
      </c>
      <c r="K3647">
        <v>99</v>
      </c>
      <c r="L3647" t="s">
        <v>3999</v>
      </c>
    </row>
    <row r="3648" spans="1:12">
      <c r="A3648" s="15">
        <v>30126104</v>
      </c>
      <c r="B3648" t="s">
        <v>5450</v>
      </c>
      <c r="C3648" t="s">
        <v>5722</v>
      </c>
      <c r="D3648" t="s">
        <v>6846</v>
      </c>
      <c r="E3648" t="s">
        <v>6209</v>
      </c>
      <c r="F3648" t="s">
        <v>5453</v>
      </c>
      <c r="G3648" s="160" t="s">
        <v>3997</v>
      </c>
      <c r="H3648" t="s">
        <v>5454</v>
      </c>
      <c r="I3648" s="160" t="s">
        <v>4009</v>
      </c>
      <c r="J3648" t="s">
        <v>5457</v>
      </c>
      <c r="K3648">
        <v>99</v>
      </c>
      <c r="L3648" t="s">
        <v>3999</v>
      </c>
    </row>
    <row r="3649" spans="1:12">
      <c r="A3649" s="15">
        <v>30126201</v>
      </c>
      <c r="B3649" t="s">
        <v>5450</v>
      </c>
      <c r="C3649" t="s">
        <v>5722</v>
      </c>
      <c r="D3649" t="s">
        <v>6848</v>
      </c>
      <c r="E3649" t="s">
        <v>4284</v>
      </c>
      <c r="F3649" t="s">
        <v>5453</v>
      </c>
      <c r="G3649" s="160" t="s">
        <v>3997</v>
      </c>
      <c r="H3649" t="s">
        <v>5454</v>
      </c>
      <c r="I3649" s="160" t="s">
        <v>4009</v>
      </c>
      <c r="J3649" t="s">
        <v>5457</v>
      </c>
      <c r="K3649">
        <v>99</v>
      </c>
      <c r="L3649" t="s">
        <v>3999</v>
      </c>
    </row>
    <row r="3650" spans="1:12">
      <c r="A3650" s="15">
        <v>30126202</v>
      </c>
      <c r="B3650" t="s">
        <v>5450</v>
      </c>
      <c r="C3650" t="s">
        <v>5722</v>
      </c>
      <c r="D3650" t="s">
        <v>6848</v>
      </c>
      <c r="E3650" t="s">
        <v>5944</v>
      </c>
      <c r="F3650" t="s">
        <v>5453</v>
      </c>
      <c r="G3650" s="160" t="s">
        <v>3997</v>
      </c>
      <c r="H3650" t="s">
        <v>5454</v>
      </c>
      <c r="I3650" s="160" t="s">
        <v>4009</v>
      </c>
      <c r="J3650" t="s">
        <v>5457</v>
      </c>
      <c r="K3650">
        <v>99</v>
      </c>
      <c r="L3650" t="s">
        <v>3999</v>
      </c>
    </row>
    <row r="3651" spans="1:12">
      <c r="A3651" s="15">
        <v>30126203</v>
      </c>
      <c r="B3651" t="s">
        <v>5450</v>
      </c>
      <c r="C3651" t="s">
        <v>5722</v>
      </c>
      <c r="D3651" t="s">
        <v>6848</v>
      </c>
      <c r="E3651" t="s">
        <v>6849</v>
      </c>
      <c r="F3651" t="s">
        <v>5453</v>
      </c>
      <c r="G3651" s="160" t="s">
        <v>3997</v>
      </c>
      <c r="H3651" t="s">
        <v>5454</v>
      </c>
      <c r="I3651" s="160" t="s">
        <v>4009</v>
      </c>
      <c r="J3651" t="s">
        <v>5457</v>
      </c>
      <c r="K3651">
        <v>99</v>
      </c>
      <c r="L3651" t="s">
        <v>3999</v>
      </c>
    </row>
    <row r="3652" spans="1:12">
      <c r="A3652" s="15">
        <v>30126204</v>
      </c>
      <c r="B3652" t="s">
        <v>5450</v>
      </c>
      <c r="C3652" t="s">
        <v>5722</v>
      </c>
      <c r="D3652" t="s">
        <v>6848</v>
      </c>
      <c r="E3652" t="s">
        <v>6850</v>
      </c>
      <c r="F3652" t="s">
        <v>5453</v>
      </c>
      <c r="G3652" s="160" t="s">
        <v>3997</v>
      </c>
      <c r="H3652" t="s">
        <v>5454</v>
      </c>
      <c r="I3652" s="160" t="s">
        <v>4009</v>
      </c>
      <c r="J3652" t="s">
        <v>5457</v>
      </c>
      <c r="K3652">
        <v>99</v>
      </c>
      <c r="L3652" t="s">
        <v>3999</v>
      </c>
    </row>
    <row r="3653" spans="1:12">
      <c r="A3653" s="15">
        <v>30126205</v>
      </c>
      <c r="B3653" t="s">
        <v>5450</v>
      </c>
      <c r="C3653" t="s">
        <v>5722</v>
      </c>
      <c r="D3653" t="s">
        <v>6848</v>
      </c>
      <c r="E3653" t="s">
        <v>5188</v>
      </c>
      <c r="F3653" t="s">
        <v>5453</v>
      </c>
      <c r="G3653" s="160" t="s">
        <v>3997</v>
      </c>
      <c r="H3653" t="s">
        <v>5454</v>
      </c>
      <c r="I3653" s="160" t="s">
        <v>4009</v>
      </c>
      <c r="J3653" t="s">
        <v>5457</v>
      </c>
      <c r="K3653">
        <v>99</v>
      </c>
      <c r="L3653" t="s">
        <v>3999</v>
      </c>
    </row>
    <row r="3654" spans="1:12">
      <c r="A3654" s="15">
        <v>30126206</v>
      </c>
      <c r="B3654" t="s">
        <v>5450</v>
      </c>
      <c r="C3654" t="s">
        <v>5722</v>
      </c>
      <c r="D3654" t="s">
        <v>6848</v>
      </c>
      <c r="E3654" t="s">
        <v>6209</v>
      </c>
      <c r="F3654" t="s">
        <v>5453</v>
      </c>
      <c r="G3654" s="160" t="s">
        <v>3997</v>
      </c>
      <c r="H3654" t="s">
        <v>5454</v>
      </c>
      <c r="I3654" s="160" t="s">
        <v>4009</v>
      </c>
      <c r="J3654" t="s">
        <v>5457</v>
      </c>
      <c r="K3654">
        <v>99</v>
      </c>
      <c r="L3654" t="s">
        <v>3999</v>
      </c>
    </row>
    <row r="3655" spans="1:12">
      <c r="A3655" s="15">
        <v>30126301</v>
      </c>
      <c r="B3655" t="s">
        <v>5450</v>
      </c>
      <c r="C3655" t="s">
        <v>5722</v>
      </c>
      <c r="D3655" t="s">
        <v>6851</v>
      </c>
      <c r="E3655" t="s">
        <v>4284</v>
      </c>
      <c r="F3655" t="s">
        <v>5453</v>
      </c>
      <c r="G3655" s="160" t="s">
        <v>3997</v>
      </c>
      <c r="H3655" t="s">
        <v>5454</v>
      </c>
      <c r="I3655" s="160" t="s">
        <v>4009</v>
      </c>
      <c r="J3655" t="s">
        <v>5457</v>
      </c>
      <c r="K3655">
        <v>99</v>
      </c>
      <c r="L3655" t="s">
        <v>3999</v>
      </c>
    </row>
    <row r="3656" spans="1:12">
      <c r="A3656" s="15">
        <v>30126302</v>
      </c>
      <c r="B3656" t="s">
        <v>5450</v>
      </c>
      <c r="C3656" t="s">
        <v>5722</v>
      </c>
      <c r="D3656" t="s">
        <v>6851</v>
      </c>
      <c r="E3656" t="s">
        <v>5944</v>
      </c>
      <c r="F3656" t="s">
        <v>5453</v>
      </c>
      <c r="G3656" s="160" t="s">
        <v>3997</v>
      </c>
      <c r="H3656" t="s">
        <v>5454</v>
      </c>
      <c r="I3656" s="160" t="s">
        <v>4009</v>
      </c>
      <c r="J3656" t="s">
        <v>5457</v>
      </c>
      <c r="K3656">
        <v>99</v>
      </c>
      <c r="L3656" t="s">
        <v>3999</v>
      </c>
    </row>
    <row r="3657" spans="1:12">
      <c r="A3657" s="15">
        <v>30126303</v>
      </c>
      <c r="B3657" t="s">
        <v>5450</v>
      </c>
      <c r="C3657" t="s">
        <v>5722</v>
      </c>
      <c r="D3657" t="s">
        <v>6851</v>
      </c>
      <c r="E3657" t="s">
        <v>3943</v>
      </c>
      <c r="F3657" t="s">
        <v>5453</v>
      </c>
      <c r="G3657" s="160" t="s">
        <v>3997</v>
      </c>
      <c r="H3657" t="s">
        <v>5454</v>
      </c>
      <c r="I3657" s="160" t="s">
        <v>4009</v>
      </c>
      <c r="J3657" t="s">
        <v>5457</v>
      </c>
      <c r="K3657">
        <v>99</v>
      </c>
      <c r="L3657" t="s">
        <v>3999</v>
      </c>
    </row>
    <row r="3658" spans="1:12">
      <c r="A3658" s="15">
        <v>30126304</v>
      </c>
      <c r="B3658" t="s">
        <v>5450</v>
      </c>
      <c r="C3658" t="s">
        <v>5722</v>
      </c>
      <c r="D3658" t="s">
        <v>6851</v>
      </c>
      <c r="E3658" t="s">
        <v>5188</v>
      </c>
      <c r="F3658" t="s">
        <v>5453</v>
      </c>
      <c r="G3658" s="160" t="s">
        <v>3997</v>
      </c>
      <c r="H3658" t="s">
        <v>5454</v>
      </c>
      <c r="I3658" s="160" t="s">
        <v>4009</v>
      </c>
      <c r="J3658" t="s">
        <v>5457</v>
      </c>
      <c r="K3658">
        <v>99</v>
      </c>
      <c r="L3658" t="s">
        <v>3999</v>
      </c>
    </row>
    <row r="3659" spans="1:12">
      <c r="A3659" s="15">
        <v>30126305</v>
      </c>
      <c r="B3659" t="s">
        <v>5450</v>
      </c>
      <c r="C3659" t="s">
        <v>5722</v>
      </c>
      <c r="D3659" t="s">
        <v>6851</v>
      </c>
      <c r="E3659" t="s">
        <v>3951</v>
      </c>
      <c r="F3659" t="s">
        <v>5453</v>
      </c>
      <c r="G3659" s="160" t="s">
        <v>3997</v>
      </c>
      <c r="H3659" t="s">
        <v>5454</v>
      </c>
      <c r="I3659" s="160" t="s">
        <v>4009</v>
      </c>
      <c r="J3659" t="s">
        <v>5457</v>
      </c>
      <c r="K3659">
        <v>99</v>
      </c>
      <c r="L3659" t="s">
        <v>3999</v>
      </c>
    </row>
    <row r="3660" spans="1:12">
      <c r="A3660" s="15">
        <v>30126306</v>
      </c>
      <c r="B3660" t="s">
        <v>5450</v>
      </c>
      <c r="C3660" t="s">
        <v>5722</v>
      </c>
      <c r="D3660" t="s">
        <v>6851</v>
      </c>
      <c r="E3660" t="s">
        <v>4607</v>
      </c>
      <c r="F3660" t="s">
        <v>5453</v>
      </c>
      <c r="G3660" s="160" t="s">
        <v>3997</v>
      </c>
      <c r="H3660" t="s">
        <v>5454</v>
      </c>
      <c r="I3660" s="160" t="s">
        <v>4009</v>
      </c>
      <c r="J3660" t="s">
        <v>5457</v>
      </c>
      <c r="K3660">
        <v>99</v>
      </c>
      <c r="L3660" t="s">
        <v>3999</v>
      </c>
    </row>
    <row r="3661" spans="1:12">
      <c r="A3661" s="15">
        <v>30126307</v>
      </c>
      <c r="B3661" t="s">
        <v>5450</v>
      </c>
      <c r="C3661" t="s">
        <v>5722</v>
      </c>
      <c r="D3661" t="s">
        <v>6851</v>
      </c>
      <c r="E3661" t="s">
        <v>6852</v>
      </c>
      <c r="F3661" t="s">
        <v>5453</v>
      </c>
      <c r="G3661" s="160" t="s">
        <v>3997</v>
      </c>
      <c r="H3661" t="s">
        <v>5454</v>
      </c>
      <c r="I3661" s="160" t="s">
        <v>4009</v>
      </c>
      <c r="J3661" t="s">
        <v>5457</v>
      </c>
      <c r="K3661">
        <v>99</v>
      </c>
      <c r="L3661" t="s">
        <v>3999</v>
      </c>
    </row>
    <row r="3662" spans="1:12">
      <c r="A3662" s="15">
        <v>30126308</v>
      </c>
      <c r="B3662" t="s">
        <v>5450</v>
      </c>
      <c r="C3662" t="s">
        <v>5722</v>
      </c>
      <c r="D3662" t="s">
        <v>6851</v>
      </c>
      <c r="E3662" t="s">
        <v>6853</v>
      </c>
      <c r="F3662" t="s">
        <v>5453</v>
      </c>
      <c r="G3662" s="160" t="s">
        <v>3997</v>
      </c>
      <c r="H3662" t="s">
        <v>5454</v>
      </c>
      <c r="I3662" s="160" t="s">
        <v>4009</v>
      </c>
      <c r="J3662" t="s">
        <v>5457</v>
      </c>
      <c r="K3662">
        <v>99</v>
      </c>
      <c r="L3662" t="s">
        <v>3999</v>
      </c>
    </row>
    <row r="3663" spans="1:12">
      <c r="A3663" s="15">
        <v>30126309</v>
      </c>
      <c r="B3663" t="s">
        <v>5450</v>
      </c>
      <c r="C3663" t="s">
        <v>5722</v>
      </c>
      <c r="D3663" t="s">
        <v>6851</v>
      </c>
      <c r="E3663" t="s">
        <v>5757</v>
      </c>
      <c r="F3663" t="s">
        <v>5453</v>
      </c>
      <c r="G3663" s="160" t="s">
        <v>3997</v>
      </c>
      <c r="H3663" t="s">
        <v>5454</v>
      </c>
      <c r="I3663" s="160" t="s">
        <v>4009</v>
      </c>
      <c r="J3663" t="s">
        <v>5457</v>
      </c>
      <c r="K3663">
        <v>99</v>
      </c>
      <c r="L3663" t="s">
        <v>3999</v>
      </c>
    </row>
    <row r="3664" spans="1:12">
      <c r="A3664" s="15">
        <v>30126310</v>
      </c>
      <c r="B3664" t="s">
        <v>5450</v>
      </c>
      <c r="C3664" t="s">
        <v>5722</v>
      </c>
      <c r="D3664" t="s">
        <v>6851</v>
      </c>
      <c r="E3664" t="s">
        <v>6209</v>
      </c>
      <c r="F3664" t="s">
        <v>5453</v>
      </c>
      <c r="G3664" s="160" t="s">
        <v>3997</v>
      </c>
      <c r="H3664" t="s">
        <v>5454</v>
      </c>
      <c r="I3664" s="160" t="s">
        <v>4009</v>
      </c>
      <c r="J3664" t="s">
        <v>5457</v>
      </c>
      <c r="K3664">
        <v>99</v>
      </c>
      <c r="L3664" t="s">
        <v>3999</v>
      </c>
    </row>
    <row r="3665" spans="1:12">
      <c r="A3665" s="15">
        <v>30126401</v>
      </c>
      <c r="B3665" t="s">
        <v>5450</v>
      </c>
      <c r="C3665" t="s">
        <v>5722</v>
      </c>
      <c r="D3665" t="s">
        <v>6854</v>
      </c>
      <c r="E3665" t="s">
        <v>4284</v>
      </c>
      <c r="F3665" t="s">
        <v>5453</v>
      </c>
      <c r="G3665" s="160" t="s">
        <v>3997</v>
      </c>
      <c r="H3665" t="s">
        <v>5454</v>
      </c>
      <c r="I3665" s="160" t="s">
        <v>4009</v>
      </c>
      <c r="J3665" t="s">
        <v>5457</v>
      </c>
      <c r="K3665">
        <v>99</v>
      </c>
      <c r="L3665" t="s">
        <v>3999</v>
      </c>
    </row>
    <row r="3666" spans="1:12">
      <c r="A3666" s="15">
        <v>30126402</v>
      </c>
      <c r="B3666" t="s">
        <v>5450</v>
      </c>
      <c r="C3666" t="s">
        <v>5722</v>
      </c>
      <c r="D3666" t="s">
        <v>6854</v>
      </c>
      <c r="E3666" t="s">
        <v>6855</v>
      </c>
      <c r="F3666" t="s">
        <v>5453</v>
      </c>
      <c r="G3666" s="160" t="s">
        <v>3997</v>
      </c>
      <c r="H3666" t="s">
        <v>5454</v>
      </c>
      <c r="I3666" s="160" t="s">
        <v>4009</v>
      </c>
      <c r="J3666" t="s">
        <v>5457</v>
      </c>
      <c r="K3666">
        <v>99</v>
      </c>
      <c r="L3666" t="s">
        <v>3999</v>
      </c>
    </row>
    <row r="3667" spans="1:12">
      <c r="A3667" s="15">
        <v>30126403</v>
      </c>
      <c r="B3667" t="s">
        <v>5450</v>
      </c>
      <c r="C3667" t="s">
        <v>5722</v>
      </c>
      <c r="D3667" t="s">
        <v>6854</v>
      </c>
      <c r="E3667" t="s">
        <v>5875</v>
      </c>
      <c r="F3667" t="s">
        <v>5453</v>
      </c>
      <c r="G3667" s="160" t="s">
        <v>3997</v>
      </c>
      <c r="H3667" t="s">
        <v>5454</v>
      </c>
      <c r="I3667" s="160" t="s">
        <v>4009</v>
      </c>
      <c r="J3667" t="s">
        <v>5457</v>
      </c>
      <c r="K3667">
        <v>99</v>
      </c>
      <c r="L3667" t="s">
        <v>3999</v>
      </c>
    </row>
    <row r="3668" spans="1:12">
      <c r="A3668" s="15">
        <v>30126404</v>
      </c>
      <c r="B3668" t="s">
        <v>5450</v>
      </c>
      <c r="C3668" t="s">
        <v>5722</v>
      </c>
      <c r="D3668" t="s">
        <v>6854</v>
      </c>
      <c r="E3668" t="s">
        <v>5188</v>
      </c>
      <c r="F3668" t="s">
        <v>5453</v>
      </c>
      <c r="G3668" s="160" t="s">
        <v>3997</v>
      </c>
      <c r="H3668" t="s">
        <v>5454</v>
      </c>
      <c r="I3668" s="160" t="s">
        <v>4009</v>
      </c>
      <c r="J3668" t="s">
        <v>5457</v>
      </c>
      <c r="K3668">
        <v>99</v>
      </c>
      <c r="L3668" t="s">
        <v>3999</v>
      </c>
    </row>
    <row r="3669" spans="1:12">
      <c r="A3669" s="15">
        <v>30126405</v>
      </c>
      <c r="B3669" t="s">
        <v>5450</v>
      </c>
      <c r="C3669" t="s">
        <v>5722</v>
      </c>
      <c r="D3669" t="s">
        <v>6854</v>
      </c>
      <c r="E3669" t="s">
        <v>5843</v>
      </c>
      <c r="F3669" t="s">
        <v>5453</v>
      </c>
      <c r="G3669" s="160" t="s">
        <v>3997</v>
      </c>
      <c r="H3669" t="s">
        <v>5454</v>
      </c>
      <c r="I3669" s="160" t="s">
        <v>4009</v>
      </c>
      <c r="J3669" t="s">
        <v>5457</v>
      </c>
      <c r="K3669">
        <v>99</v>
      </c>
      <c r="L3669" t="s">
        <v>3999</v>
      </c>
    </row>
    <row r="3670" spans="1:12">
      <c r="A3670" s="15">
        <v>30126406</v>
      </c>
      <c r="B3670" t="s">
        <v>5450</v>
      </c>
      <c r="C3670" t="s">
        <v>5722</v>
      </c>
      <c r="D3670" t="s">
        <v>6854</v>
      </c>
      <c r="E3670" t="s">
        <v>6209</v>
      </c>
      <c r="F3670" t="s">
        <v>5453</v>
      </c>
      <c r="G3670" s="160" t="s">
        <v>3997</v>
      </c>
      <c r="H3670" t="s">
        <v>5454</v>
      </c>
      <c r="I3670" s="160" t="s">
        <v>4009</v>
      </c>
      <c r="J3670" t="s">
        <v>5457</v>
      </c>
      <c r="K3670">
        <v>99</v>
      </c>
      <c r="L3670" t="s">
        <v>3999</v>
      </c>
    </row>
    <row r="3671" spans="1:12">
      <c r="A3671" s="15">
        <v>30126407</v>
      </c>
      <c r="B3671" t="s">
        <v>5450</v>
      </c>
      <c r="C3671" t="s">
        <v>5722</v>
      </c>
      <c r="D3671" t="s">
        <v>6854</v>
      </c>
      <c r="E3671" t="s">
        <v>5834</v>
      </c>
      <c r="F3671" t="s">
        <v>5453</v>
      </c>
      <c r="G3671" s="160" t="s">
        <v>3997</v>
      </c>
      <c r="H3671" t="s">
        <v>5454</v>
      </c>
      <c r="I3671" s="160" t="s">
        <v>4009</v>
      </c>
      <c r="J3671" t="s">
        <v>5457</v>
      </c>
      <c r="K3671">
        <v>99</v>
      </c>
      <c r="L3671" t="s">
        <v>3999</v>
      </c>
    </row>
    <row r="3672" spans="1:12">
      <c r="A3672" s="15">
        <v>30130101</v>
      </c>
      <c r="B3672" t="s">
        <v>5450</v>
      </c>
      <c r="C3672" t="s">
        <v>5722</v>
      </c>
      <c r="D3672" t="s">
        <v>5246</v>
      </c>
      <c r="E3672" t="s">
        <v>6856</v>
      </c>
      <c r="F3672" t="s">
        <v>5453</v>
      </c>
      <c r="G3672" s="160" t="s">
        <v>3997</v>
      </c>
      <c r="H3672" t="s">
        <v>5454</v>
      </c>
      <c r="I3672" s="160" t="s">
        <v>4007</v>
      </c>
      <c r="J3672" t="s">
        <v>5455</v>
      </c>
      <c r="K3672">
        <v>99</v>
      </c>
      <c r="L3672" t="s">
        <v>3999</v>
      </c>
    </row>
    <row r="3673" spans="1:12">
      <c r="A3673" s="15">
        <v>30130102</v>
      </c>
      <c r="B3673" t="s">
        <v>5450</v>
      </c>
      <c r="C3673" t="s">
        <v>5722</v>
      </c>
      <c r="D3673" t="s">
        <v>5246</v>
      </c>
      <c r="E3673" t="s">
        <v>6857</v>
      </c>
      <c r="F3673" t="s">
        <v>5453</v>
      </c>
      <c r="G3673" s="160" t="s">
        <v>3997</v>
      </c>
      <c r="H3673" t="s">
        <v>5454</v>
      </c>
      <c r="I3673" s="160" t="s">
        <v>4007</v>
      </c>
      <c r="J3673" t="s">
        <v>5455</v>
      </c>
      <c r="K3673" s="160" t="s">
        <v>4076</v>
      </c>
      <c r="L3673" t="s">
        <v>5980</v>
      </c>
    </row>
    <row r="3674" spans="1:12">
      <c r="A3674" s="15">
        <v>30130103</v>
      </c>
      <c r="B3674" t="s">
        <v>5450</v>
      </c>
      <c r="C3674" t="s">
        <v>5722</v>
      </c>
      <c r="D3674" t="s">
        <v>5246</v>
      </c>
      <c r="E3674" t="s">
        <v>6858</v>
      </c>
      <c r="F3674" t="s">
        <v>5453</v>
      </c>
      <c r="G3674" s="160" t="s">
        <v>3997</v>
      </c>
      <c r="H3674" t="s">
        <v>5454</v>
      </c>
      <c r="I3674" s="160" t="s">
        <v>4007</v>
      </c>
      <c r="J3674" t="s">
        <v>5455</v>
      </c>
      <c r="K3674">
        <v>99</v>
      </c>
      <c r="L3674" t="s">
        <v>3999</v>
      </c>
    </row>
    <row r="3675" spans="1:12">
      <c r="A3675" s="15">
        <v>30130104</v>
      </c>
      <c r="B3675" t="s">
        <v>5450</v>
      </c>
      <c r="C3675" t="s">
        <v>5722</v>
      </c>
      <c r="D3675" t="s">
        <v>5246</v>
      </c>
      <c r="E3675" t="s">
        <v>6859</v>
      </c>
      <c r="F3675" t="s">
        <v>5453</v>
      </c>
      <c r="G3675" s="160" t="s">
        <v>3997</v>
      </c>
      <c r="H3675" t="s">
        <v>5454</v>
      </c>
      <c r="I3675" s="160" t="s">
        <v>4007</v>
      </c>
      <c r="J3675" t="s">
        <v>5455</v>
      </c>
      <c r="K3675">
        <v>99</v>
      </c>
      <c r="L3675" t="s">
        <v>3999</v>
      </c>
    </row>
    <row r="3676" spans="1:12">
      <c r="A3676" s="15">
        <v>30130105</v>
      </c>
      <c r="B3676" t="s">
        <v>5450</v>
      </c>
      <c r="C3676" t="s">
        <v>5722</v>
      </c>
      <c r="D3676" t="s">
        <v>5246</v>
      </c>
      <c r="E3676" t="s">
        <v>6860</v>
      </c>
      <c r="F3676" t="s">
        <v>5453</v>
      </c>
      <c r="G3676" s="160" t="s">
        <v>3997</v>
      </c>
      <c r="H3676" t="s">
        <v>5454</v>
      </c>
      <c r="I3676" s="160" t="s">
        <v>4007</v>
      </c>
      <c r="J3676" t="s">
        <v>5455</v>
      </c>
      <c r="K3676" s="160" t="s">
        <v>4076</v>
      </c>
      <c r="L3676" t="s">
        <v>5980</v>
      </c>
    </row>
    <row r="3677" spans="1:12">
      <c r="A3677" s="15">
        <v>30130106</v>
      </c>
      <c r="B3677" t="s">
        <v>5450</v>
      </c>
      <c r="C3677" t="s">
        <v>5722</v>
      </c>
      <c r="D3677" t="s">
        <v>5246</v>
      </c>
      <c r="E3677" t="s">
        <v>6489</v>
      </c>
      <c r="F3677" t="s">
        <v>5453</v>
      </c>
      <c r="G3677" s="160" t="s">
        <v>3997</v>
      </c>
      <c r="H3677" t="s">
        <v>5454</v>
      </c>
      <c r="I3677" s="160" t="s">
        <v>4007</v>
      </c>
      <c r="J3677" t="s">
        <v>5455</v>
      </c>
      <c r="K3677">
        <v>99</v>
      </c>
      <c r="L3677" t="s">
        <v>3999</v>
      </c>
    </row>
    <row r="3678" spans="1:12">
      <c r="A3678" s="15">
        <v>30130107</v>
      </c>
      <c r="B3678" t="s">
        <v>5450</v>
      </c>
      <c r="C3678" t="s">
        <v>5722</v>
      </c>
      <c r="D3678" t="s">
        <v>5246</v>
      </c>
      <c r="E3678" t="s">
        <v>6861</v>
      </c>
      <c r="F3678" t="s">
        <v>5453</v>
      </c>
      <c r="G3678" s="160" t="s">
        <v>3997</v>
      </c>
      <c r="H3678" t="s">
        <v>5454</v>
      </c>
      <c r="I3678" s="160" t="s">
        <v>4007</v>
      </c>
      <c r="J3678" t="s">
        <v>5455</v>
      </c>
      <c r="K3678">
        <v>99</v>
      </c>
      <c r="L3678" t="s">
        <v>3999</v>
      </c>
    </row>
    <row r="3679" spans="1:12">
      <c r="A3679" s="15">
        <v>30130108</v>
      </c>
      <c r="B3679" t="s">
        <v>5450</v>
      </c>
      <c r="C3679" t="s">
        <v>5722</v>
      </c>
      <c r="D3679" t="s">
        <v>5246</v>
      </c>
      <c r="E3679" t="s">
        <v>6862</v>
      </c>
      <c r="F3679" t="s">
        <v>4073</v>
      </c>
      <c r="G3679" s="160" t="s">
        <v>4074</v>
      </c>
      <c r="H3679" t="s">
        <v>4075</v>
      </c>
      <c r="I3679" s="160" t="s">
        <v>4076</v>
      </c>
      <c r="J3679" t="s">
        <v>4077</v>
      </c>
      <c r="K3679">
        <v>99</v>
      </c>
      <c r="L3679" t="s">
        <v>3999</v>
      </c>
    </row>
    <row r="3680" spans="1:12">
      <c r="A3680" s="15">
        <v>30130110</v>
      </c>
      <c r="B3680" t="s">
        <v>5450</v>
      </c>
      <c r="C3680" t="s">
        <v>5722</v>
      </c>
      <c r="D3680" t="s">
        <v>5246</v>
      </c>
      <c r="E3680" t="s">
        <v>6863</v>
      </c>
      <c r="F3680" t="s">
        <v>5453</v>
      </c>
      <c r="G3680" s="160" t="s">
        <v>3997</v>
      </c>
      <c r="H3680" t="s">
        <v>5454</v>
      </c>
      <c r="I3680" s="160" t="s">
        <v>4007</v>
      </c>
      <c r="J3680" t="s">
        <v>5455</v>
      </c>
      <c r="K3680">
        <v>99</v>
      </c>
      <c r="L3680" t="s">
        <v>3999</v>
      </c>
    </row>
    <row r="3681" spans="1:12">
      <c r="A3681" s="15">
        <v>30130114</v>
      </c>
      <c r="B3681" t="s">
        <v>5450</v>
      </c>
      <c r="C3681" t="s">
        <v>5722</v>
      </c>
      <c r="D3681" t="s">
        <v>5246</v>
      </c>
      <c r="E3681" t="s">
        <v>6864</v>
      </c>
      <c r="F3681" t="s">
        <v>5453</v>
      </c>
      <c r="G3681">
        <v>10</v>
      </c>
      <c r="H3681" t="s">
        <v>4358</v>
      </c>
      <c r="I3681" s="160" t="s">
        <v>3997</v>
      </c>
      <c r="J3681" t="s">
        <v>4394</v>
      </c>
      <c r="K3681">
        <v>99</v>
      </c>
      <c r="L3681" t="s">
        <v>3999</v>
      </c>
    </row>
    <row r="3682" spans="1:12">
      <c r="A3682" s="15">
        <v>30130115</v>
      </c>
      <c r="B3682" t="s">
        <v>5450</v>
      </c>
      <c r="C3682" t="s">
        <v>5722</v>
      </c>
      <c r="D3682" t="s">
        <v>5246</v>
      </c>
      <c r="E3682" t="s">
        <v>6865</v>
      </c>
      <c r="F3682" t="s">
        <v>5453</v>
      </c>
      <c r="G3682" s="160" t="s">
        <v>3997</v>
      </c>
      <c r="H3682" t="s">
        <v>5454</v>
      </c>
      <c r="I3682" s="160" t="s">
        <v>4007</v>
      </c>
      <c r="J3682" t="s">
        <v>5455</v>
      </c>
      <c r="K3682">
        <v>99</v>
      </c>
      <c r="L3682" t="s">
        <v>3999</v>
      </c>
    </row>
    <row r="3683" spans="1:12">
      <c r="A3683" s="15">
        <v>30130180</v>
      </c>
      <c r="B3683" t="s">
        <v>5450</v>
      </c>
      <c r="C3683" t="s">
        <v>5722</v>
      </c>
      <c r="D3683" t="s">
        <v>5246</v>
      </c>
      <c r="E3683" t="s">
        <v>4079</v>
      </c>
      <c r="F3683" t="s">
        <v>5453</v>
      </c>
      <c r="G3683" s="160" t="s">
        <v>3997</v>
      </c>
      <c r="H3683" t="s">
        <v>5454</v>
      </c>
      <c r="I3683" s="160" t="s">
        <v>4007</v>
      </c>
      <c r="J3683" t="s">
        <v>5455</v>
      </c>
      <c r="K3683">
        <v>10</v>
      </c>
      <c r="L3683" t="s">
        <v>5466</v>
      </c>
    </row>
    <row r="3684" spans="1:12">
      <c r="A3684" s="15">
        <v>30130201</v>
      </c>
      <c r="B3684" t="s">
        <v>5450</v>
      </c>
      <c r="C3684" t="s">
        <v>5722</v>
      </c>
      <c r="D3684" t="s">
        <v>5153</v>
      </c>
      <c r="E3684" t="s">
        <v>4080</v>
      </c>
      <c r="F3684" t="s">
        <v>5453</v>
      </c>
      <c r="G3684" s="160" t="s">
        <v>3997</v>
      </c>
      <c r="H3684" t="s">
        <v>5454</v>
      </c>
      <c r="I3684" s="160" t="s">
        <v>4007</v>
      </c>
      <c r="J3684" t="s">
        <v>5455</v>
      </c>
      <c r="K3684">
        <v>99</v>
      </c>
      <c r="L3684" t="s">
        <v>3999</v>
      </c>
    </row>
    <row r="3685" spans="1:12">
      <c r="A3685" s="15">
        <v>30130202</v>
      </c>
      <c r="B3685" t="s">
        <v>5450</v>
      </c>
      <c r="C3685" t="s">
        <v>5722</v>
      </c>
      <c r="D3685" t="s">
        <v>5153</v>
      </c>
      <c r="E3685" t="s">
        <v>5240</v>
      </c>
      <c r="F3685" t="s">
        <v>5453</v>
      </c>
      <c r="G3685" s="160" t="s">
        <v>3997</v>
      </c>
      <c r="H3685" t="s">
        <v>5454</v>
      </c>
      <c r="I3685" s="160" t="s">
        <v>4007</v>
      </c>
      <c r="J3685" t="s">
        <v>5455</v>
      </c>
      <c r="K3685" s="160" t="s">
        <v>4076</v>
      </c>
      <c r="L3685" t="s">
        <v>5980</v>
      </c>
    </row>
    <row r="3686" spans="1:12">
      <c r="A3686" s="15">
        <v>30130203</v>
      </c>
      <c r="B3686" t="s">
        <v>5450</v>
      </c>
      <c r="C3686" t="s">
        <v>5722</v>
      </c>
      <c r="D3686" t="s">
        <v>5153</v>
      </c>
      <c r="E3686" t="s">
        <v>6866</v>
      </c>
      <c r="F3686" t="s">
        <v>5453</v>
      </c>
      <c r="G3686" s="160" t="s">
        <v>3997</v>
      </c>
      <c r="H3686" t="s">
        <v>5454</v>
      </c>
      <c r="I3686" s="160" t="s">
        <v>4007</v>
      </c>
      <c r="J3686" t="s">
        <v>5455</v>
      </c>
      <c r="K3686">
        <v>99</v>
      </c>
      <c r="L3686" t="s">
        <v>3999</v>
      </c>
    </row>
    <row r="3687" spans="1:12">
      <c r="A3687" s="15">
        <v>30130280</v>
      </c>
      <c r="B3687" t="s">
        <v>5450</v>
      </c>
      <c r="C3687" t="s">
        <v>5722</v>
      </c>
      <c r="D3687" t="s">
        <v>5153</v>
      </c>
      <c r="E3687" t="s">
        <v>4079</v>
      </c>
      <c r="F3687" t="s">
        <v>5453</v>
      </c>
      <c r="G3687" s="160" t="s">
        <v>3997</v>
      </c>
      <c r="H3687" t="s">
        <v>5454</v>
      </c>
      <c r="I3687" s="160" t="s">
        <v>4007</v>
      </c>
      <c r="J3687" t="s">
        <v>5455</v>
      </c>
      <c r="K3687">
        <v>10</v>
      </c>
      <c r="L3687" t="s">
        <v>5466</v>
      </c>
    </row>
    <row r="3688" spans="1:12">
      <c r="A3688" s="15">
        <v>30130301</v>
      </c>
      <c r="B3688" t="s">
        <v>5450</v>
      </c>
      <c r="C3688" t="s">
        <v>5722</v>
      </c>
      <c r="D3688" t="s">
        <v>6867</v>
      </c>
      <c r="E3688" t="s">
        <v>6685</v>
      </c>
      <c r="F3688" t="s">
        <v>5453</v>
      </c>
      <c r="G3688" s="160" t="s">
        <v>3997</v>
      </c>
      <c r="H3688" t="s">
        <v>5454</v>
      </c>
      <c r="I3688" s="160" t="s">
        <v>4007</v>
      </c>
      <c r="J3688" t="s">
        <v>5455</v>
      </c>
      <c r="K3688">
        <v>99</v>
      </c>
      <c r="L3688" t="s">
        <v>3999</v>
      </c>
    </row>
    <row r="3689" spans="1:12">
      <c r="A3689" s="15">
        <v>30130302</v>
      </c>
      <c r="B3689" t="s">
        <v>5450</v>
      </c>
      <c r="C3689" t="s">
        <v>5722</v>
      </c>
      <c r="D3689" t="s">
        <v>6867</v>
      </c>
      <c r="E3689" t="s">
        <v>6702</v>
      </c>
      <c r="F3689" t="s">
        <v>5453</v>
      </c>
      <c r="G3689" s="160" t="s">
        <v>3997</v>
      </c>
      <c r="H3689" t="s">
        <v>5454</v>
      </c>
      <c r="I3689" s="160" t="s">
        <v>4007</v>
      </c>
      <c r="J3689" t="s">
        <v>5455</v>
      </c>
      <c r="K3689">
        <v>99</v>
      </c>
      <c r="L3689" t="s">
        <v>3999</v>
      </c>
    </row>
    <row r="3690" spans="1:12">
      <c r="A3690" s="15">
        <v>30130303</v>
      </c>
      <c r="B3690" t="s">
        <v>5450</v>
      </c>
      <c r="C3690" t="s">
        <v>5722</v>
      </c>
      <c r="D3690" t="s">
        <v>6867</v>
      </c>
      <c r="E3690" t="s">
        <v>6868</v>
      </c>
      <c r="F3690" t="s">
        <v>5453</v>
      </c>
      <c r="G3690" s="160" t="s">
        <v>3997</v>
      </c>
      <c r="H3690" t="s">
        <v>5454</v>
      </c>
      <c r="I3690" s="160" t="s">
        <v>4007</v>
      </c>
      <c r="J3690" t="s">
        <v>5455</v>
      </c>
      <c r="K3690" s="160" t="s">
        <v>4076</v>
      </c>
      <c r="L3690" t="s">
        <v>5980</v>
      </c>
    </row>
    <row r="3691" spans="1:12">
      <c r="A3691" s="15">
        <v>30130304</v>
      </c>
      <c r="B3691" t="s">
        <v>5450</v>
      </c>
      <c r="C3691" t="s">
        <v>5722</v>
      </c>
      <c r="D3691" t="s">
        <v>6867</v>
      </c>
      <c r="E3691" t="s">
        <v>6869</v>
      </c>
      <c r="F3691" t="s">
        <v>5453</v>
      </c>
      <c r="G3691" s="160" t="s">
        <v>3997</v>
      </c>
      <c r="H3691" t="s">
        <v>5454</v>
      </c>
      <c r="I3691" s="160" t="s">
        <v>4007</v>
      </c>
      <c r="J3691" t="s">
        <v>5455</v>
      </c>
      <c r="K3691" s="160" t="s">
        <v>4076</v>
      </c>
      <c r="L3691" t="s">
        <v>5980</v>
      </c>
    </row>
    <row r="3692" spans="1:12">
      <c r="A3692" s="15">
        <v>30130305</v>
      </c>
      <c r="B3692" t="s">
        <v>5450</v>
      </c>
      <c r="C3692" t="s">
        <v>5722</v>
      </c>
      <c r="D3692" t="s">
        <v>6867</v>
      </c>
      <c r="E3692" t="s">
        <v>6870</v>
      </c>
      <c r="F3692" t="s">
        <v>5453</v>
      </c>
      <c r="G3692" s="160" t="s">
        <v>3997</v>
      </c>
      <c r="H3692" t="s">
        <v>5454</v>
      </c>
      <c r="I3692" s="160" t="s">
        <v>4007</v>
      </c>
      <c r="J3692" t="s">
        <v>5455</v>
      </c>
      <c r="K3692" s="160" t="s">
        <v>4076</v>
      </c>
      <c r="L3692" t="s">
        <v>5980</v>
      </c>
    </row>
    <row r="3693" spans="1:12">
      <c r="A3693" s="15">
        <v>30130380</v>
      </c>
      <c r="B3693" t="s">
        <v>5450</v>
      </c>
      <c r="C3693" t="s">
        <v>5722</v>
      </c>
      <c r="D3693" t="s">
        <v>6867</v>
      </c>
      <c r="E3693" t="s">
        <v>4079</v>
      </c>
      <c r="F3693" t="s">
        <v>5453</v>
      </c>
      <c r="G3693" s="160" t="s">
        <v>3997</v>
      </c>
      <c r="H3693" t="s">
        <v>5454</v>
      </c>
      <c r="I3693" s="160" t="s">
        <v>4007</v>
      </c>
      <c r="J3693" t="s">
        <v>5455</v>
      </c>
      <c r="K3693">
        <v>10</v>
      </c>
      <c r="L3693" t="s">
        <v>5466</v>
      </c>
    </row>
    <row r="3694" spans="1:12">
      <c r="A3694" s="15">
        <v>30130401</v>
      </c>
      <c r="B3694" t="s">
        <v>5450</v>
      </c>
      <c r="C3694" t="s">
        <v>5722</v>
      </c>
      <c r="D3694" t="s">
        <v>6871</v>
      </c>
      <c r="E3694" t="s">
        <v>4080</v>
      </c>
      <c r="F3694" t="s">
        <v>5453</v>
      </c>
      <c r="G3694" s="160" t="s">
        <v>3997</v>
      </c>
      <c r="H3694" t="s">
        <v>5454</v>
      </c>
      <c r="I3694" s="160" t="s">
        <v>4007</v>
      </c>
      <c r="J3694" t="s">
        <v>5455</v>
      </c>
      <c r="K3694">
        <v>99</v>
      </c>
      <c r="L3694" t="s">
        <v>3999</v>
      </c>
    </row>
    <row r="3695" spans="1:12">
      <c r="A3695" s="15">
        <v>30130402</v>
      </c>
      <c r="B3695" t="s">
        <v>5450</v>
      </c>
      <c r="C3695" t="s">
        <v>5722</v>
      </c>
      <c r="D3695" t="s">
        <v>6871</v>
      </c>
      <c r="E3695" t="s">
        <v>5972</v>
      </c>
      <c r="F3695" t="s">
        <v>5453</v>
      </c>
      <c r="G3695" s="160" t="s">
        <v>3997</v>
      </c>
      <c r="H3695" t="s">
        <v>5454</v>
      </c>
      <c r="I3695" s="160" t="s">
        <v>4007</v>
      </c>
      <c r="J3695" t="s">
        <v>5455</v>
      </c>
      <c r="K3695">
        <v>99</v>
      </c>
      <c r="L3695" t="s">
        <v>3999</v>
      </c>
    </row>
    <row r="3696" spans="1:12">
      <c r="A3696" s="15">
        <v>30130403</v>
      </c>
      <c r="B3696" t="s">
        <v>5450</v>
      </c>
      <c r="C3696" t="s">
        <v>5722</v>
      </c>
      <c r="D3696" t="s">
        <v>6871</v>
      </c>
      <c r="E3696" t="s">
        <v>6872</v>
      </c>
      <c r="F3696" t="s">
        <v>5453</v>
      </c>
      <c r="G3696" s="160" t="s">
        <v>3997</v>
      </c>
      <c r="H3696" t="s">
        <v>5454</v>
      </c>
      <c r="I3696" s="160" t="s">
        <v>4007</v>
      </c>
      <c r="J3696" t="s">
        <v>5455</v>
      </c>
      <c r="K3696">
        <v>99</v>
      </c>
      <c r="L3696" t="s">
        <v>3999</v>
      </c>
    </row>
    <row r="3697" spans="1:12">
      <c r="A3697" s="15">
        <v>30130404</v>
      </c>
      <c r="B3697" t="s">
        <v>5450</v>
      </c>
      <c r="C3697" t="s">
        <v>5722</v>
      </c>
      <c r="D3697" t="s">
        <v>6871</v>
      </c>
      <c r="E3697" t="s">
        <v>6692</v>
      </c>
      <c r="F3697" t="s">
        <v>5453</v>
      </c>
      <c r="G3697" s="160" t="s">
        <v>3997</v>
      </c>
      <c r="H3697" t="s">
        <v>5454</v>
      </c>
      <c r="I3697" s="160" t="s">
        <v>4007</v>
      </c>
      <c r="J3697" t="s">
        <v>5455</v>
      </c>
      <c r="K3697">
        <v>99</v>
      </c>
      <c r="L3697" t="s">
        <v>3999</v>
      </c>
    </row>
    <row r="3698" spans="1:12">
      <c r="A3698" s="15">
        <v>30130405</v>
      </c>
      <c r="B3698" t="s">
        <v>5450</v>
      </c>
      <c r="C3698" t="s">
        <v>5722</v>
      </c>
      <c r="D3698" t="s">
        <v>6871</v>
      </c>
      <c r="E3698" t="s">
        <v>6873</v>
      </c>
      <c r="F3698" t="s">
        <v>5453</v>
      </c>
      <c r="G3698" s="160" t="s">
        <v>3997</v>
      </c>
      <c r="H3698" t="s">
        <v>5454</v>
      </c>
      <c r="I3698" s="160" t="s">
        <v>4007</v>
      </c>
      <c r="J3698" t="s">
        <v>5455</v>
      </c>
      <c r="K3698" s="160" t="s">
        <v>4076</v>
      </c>
      <c r="L3698" t="s">
        <v>5980</v>
      </c>
    </row>
    <row r="3699" spans="1:12">
      <c r="A3699" s="15">
        <v>30130480</v>
      </c>
      <c r="B3699" t="s">
        <v>5450</v>
      </c>
      <c r="C3699" t="s">
        <v>5722</v>
      </c>
      <c r="D3699" t="s">
        <v>6871</v>
      </c>
      <c r="E3699" t="s">
        <v>4079</v>
      </c>
      <c r="F3699" t="s">
        <v>5453</v>
      </c>
      <c r="G3699" s="160" t="s">
        <v>3997</v>
      </c>
      <c r="H3699" t="s">
        <v>5454</v>
      </c>
      <c r="I3699" s="160" t="s">
        <v>4007</v>
      </c>
      <c r="J3699" t="s">
        <v>5455</v>
      </c>
      <c r="K3699">
        <v>10</v>
      </c>
      <c r="L3699" t="s">
        <v>5466</v>
      </c>
    </row>
    <row r="3700" spans="1:12">
      <c r="A3700" s="15">
        <v>30130501</v>
      </c>
      <c r="B3700" t="s">
        <v>5450</v>
      </c>
      <c r="C3700" t="s">
        <v>5722</v>
      </c>
      <c r="D3700" t="s">
        <v>6874</v>
      </c>
      <c r="E3700" t="s">
        <v>4080</v>
      </c>
      <c r="F3700" t="s">
        <v>5453</v>
      </c>
      <c r="G3700" s="160" t="s">
        <v>3997</v>
      </c>
      <c r="H3700" t="s">
        <v>5454</v>
      </c>
      <c r="I3700" s="160" t="s">
        <v>4007</v>
      </c>
      <c r="J3700" t="s">
        <v>5455</v>
      </c>
      <c r="K3700">
        <v>99</v>
      </c>
      <c r="L3700" t="s">
        <v>3999</v>
      </c>
    </row>
    <row r="3701" spans="1:12">
      <c r="A3701" s="15">
        <v>30130502</v>
      </c>
      <c r="B3701" t="s">
        <v>5450</v>
      </c>
      <c r="C3701" t="s">
        <v>5722</v>
      </c>
      <c r="D3701" t="s">
        <v>6874</v>
      </c>
      <c r="E3701" t="s">
        <v>6875</v>
      </c>
      <c r="F3701" t="s">
        <v>5453</v>
      </c>
      <c r="G3701" s="160" t="s">
        <v>3997</v>
      </c>
      <c r="H3701" t="s">
        <v>5454</v>
      </c>
      <c r="I3701" s="160" t="s">
        <v>4007</v>
      </c>
      <c r="J3701" t="s">
        <v>5455</v>
      </c>
      <c r="K3701" s="160" t="s">
        <v>4198</v>
      </c>
      <c r="L3701" t="s">
        <v>5728</v>
      </c>
    </row>
    <row r="3702" spans="1:12">
      <c r="A3702" s="15">
        <v>30130503</v>
      </c>
      <c r="B3702" t="s">
        <v>5450</v>
      </c>
      <c r="C3702" t="s">
        <v>5722</v>
      </c>
      <c r="D3702" t="s">
        <v>6874</v>
      </c>
      <c r="E3702" t="s">
        <v>6876</v>
      </c>
      <c r="F3702" t="s">
        <v>5453</v>
      </c>
      <c r="G3702" s="160" t="s">
        <v>3997</v>
      </c>
      <c r="H3702" t="s">
        <v>5454</v>
      </c>
      <c r="I3702" s="160" t="s">
        <v>4007</v>
      </c>
      <c r="J3702" t="s">
        <v>5455</v>
      </c>
      <c r="K3702">
        <v>99</v>
      </c>
      <c r="L3702" t="s">
        <v>3999</v>
      </c>
    </row>
    <row r="3703" spans="1:12">
      <c r="A3703" s="15">
        <v>30130504</v>
      </c>
      <c r="B3703" t="s">
        <v>5450</v>
      </c>
      <c r="C3703" t="s">
        <v>5722</v>
      </c>
      <c r="D3703" t="s">
        <v>6874</v>
      </c>
      <c r="E3703" t="s">
        <v>6692</v>
      </c>
      <c r="F3703" t="s">
        <v>5453</v>
      </c>
      <c r="G3703" s="160" t="s">
        <v>3997</v>
      </c>
      <c r="H3703" t="s">
        <v>5454</v>
      </c>
      <c r="I3703" s="160" t="s">
        <v>4007</v>
      </c>
      <c r="J3703" t="s">
        <v>5455</v>
      </c>
      <c r="K3703">
        <v>99</v>
      </c>
      <c r="L3703" t="s">
        <v>3999</v>
      </c>
    </row>
    <row r="3704" spans="1:12">
      <c r="A3704" s="15">
        <v>30130505</v>
      </c>
      <c r="B3704" t="s">
        <v>5450</v>
      </c>
      <c r="C3704" t="s">
        <v>5722</v>
      </c>
      <c r="D3704" t="s">
        <v>6874</v>
      </c>
      <c r="E3704" t="s">
        <v>6877</v>
      </c>
      <c r="F3704" t="s">
        <v>5453</v>
      </c>
      <c r="G3704" s="160" t="s">
        <v>3997</v>
      </c>
      <c r="H3704" t="s">
        <v>5454</v>
      </c>
      <c r="I3704" s="160" t="s">
        <v>4007</v>
      </c>
      <c r="J3704" t="s">
        <v>5455</v>
      </c>
      <c r="K3704">
        <v>99</v>
      </c>
      <c r="L3704" t="s">
        <v>3999</v>
      </c>
    </row>
    <row r="3705" spans="1:12">
      <c r="A3705" s="15">
        <v>30130580</v>
      </c>
      <c r="B3705" t="s">
        <v>5450</v>
      </c>
      <c r="C3705" t="s">
        <v>5722</v>
      </c>
      <c r="D3705" t="s">
        <v>6874</v>
      </c>
      <c r="E3705" t="s">
        <v>4079</v>
      </c>
      <c r="F3705" t="s">
        <v>5453</v>
      </c>
      <c r="G3705" s="160" t="s">
        <v>3997</v>
      </c>
      <c r="H3705" t="s">
        <v>5454</v>
      </c>
      <c r="I3705" s="160" t="s">
        <v>4007</v>
      </c>
      <c r="J3705" t="s">
        <v>5455</v>
      </c>
      <c r="K3705">
        <v>10</v>
      </c>
      <c r="L3705" t="s">
        <v>5466</v>
      </c>
    </row>
    <row r="3706" spans="1:12">
      <c r="A3706" s="15">
        <v>30140101</v>
      </c>
      <c r="B3706" t="s">
        <v>5450</v>
      </c>
      <c r="C3706" t="s">
        <v>5722</v>
      </c>
      <c r="D3706" t="s">
        <v>6878</v>
      </c>
      <c r="E3706" t="s">
        <v>6879</v>
      </c>
      <c r="F3706" t="s">
        <v>5453</v>
      </c>
      <c r="G3706" s="160" t="s">
        <v>3997</v>
      </c>
      <c r="H3706" t="s">
        <v>5454</v>
      </c>
      <c r="I3706" s="160" t="s">
        <v>4007</v>
      </c>
      <c r="J3706" t="s">
        <v>5455</v>
      </c>
      <c r="K3706">
        <v>99</v>
      </c>
      <c r="L3706" t="s">
        <v>3999</v>
      </c>
    </row>
    <row r="3707" spans="1:12">
      <c r="A3707" s="15">
        <v>30140102</v>
      </c>
      <c r="B3707" t="s">
        <v>5450</v>
      </c>
      <c r="C3707" t="s">
        <v>5722</v>
      </c>
      <c r="D3707" t="s">
        <v>6878</v>
      </c>
      <c r="E3707" t="s">
        <v>6880</v>
      </c>
      <c r="F3707" t="s">
        <v>5453</v>
      </c>
      <c r="G3707" s="160" t="s">
        <v>3997</v>
      </c>
      <c r="H3707" t="s">
        <v>5454</v>
      </c>
      <c r="I3707" s="160" t="s">
        <v>4007</v>
      </c>
      <c r="J3707" t="s">
        <v>5455</v>
      </c>
      <c r="K3707">
        <v>99</v>
      </c>
      <c r="L3707" t="s">
        <v>3999</v>
      </c>
    </row>
    <row r="3708" spans="1:12">
      <c r="A3708" s="15">
        <v>30140103</v>
      </c>
      <c r="B3708" t="s">
        <v>5450</v>
      </c>
      <c r="C3708" t="s">
        <v>5722</v>
      </c>
      <c r="D3708" t="s">
        <v>6878</v>
      </c>
      <c r="E3708" t="s">
        <v>6881</v>
      </c>
      <c r="F3708" t="s">
        <v>5453</v>
      </c>
      <c r="G3708" s="160" t="s">
        <v>3997</v>
      </c>
      <c r="H3708" t="s">
        <v>5454</v>
      </c>
      <c r="I3708" s="160" t="s">
        <v>4007</v>
      </c>
      <c r="J3708" t="s">
        <v>5455</v>
      </c>
      <c r="K3708">
        <v>99</v>
      </c>
      <c r="L3708" t="s">
        <v>3999</v>
      </c>
    </row>
    <row r="3709" spans="1:12">
      <c r="A3709" s="15">
        <v>30140105</v>
      </c>
      <c r="B3709" t="s">
        <v>5450</v>
      </c>
      <c r="C3709" t="s">
        <v>5722</v>
      </c>
      <c r="D3709" t="s">
        <v>6878</v>
      </c>
      <c r="E3709" t="s">
        <v>5788</v>
      </c>
      <c r="F3709" t="s">
        <v>5453</v>
      </c>
      <c r="G3709" s="160" t="s">
        <v>3997</v>
      </c>
      <c r="H3709" t="s">
        <v>5454</v>
      </c>
      <c r="I3709" s="160" t="s">
        <v>4007</v>
      </c>
      <c r="J3709" t="s">
        <v>5455</v>
      </c>
      <c r="K3709">
        <v>99</v>
      </c>
      <c r="L3709" t="s">
        <v>3999</v>
      </c>
    </row>
    <row r="3710" spans="1:12">
      <c r="A3710" s="15">
        <v>30140110</v>
      </c>
      <c r="B3710" t="s">
        <v>5450</v>
      </c>
      <c r="C3710" t="s">
        <v>5722</v>
      </c>
      <c r="D3710" t="s">
        <v>6878</v>
      </c>
      <c r="E3710" t="s">
        <v>6882</v>
      </c>
      <c r="F3710" t="s">
        <v>5453</v>
      </c>
      <c r="G3710" s="160" t="s">
        <v>3997</v>
      </c>
      <c r="H3710" t="s">
        <v>5454</v>
      </c>
      <c r="I3710" s="160" t="s">
        <v>4007</v>
      </c>
      <c r="J3710" t="s">
        <v>5455</v>
      </c>
      <c r="K3710">
        <v>99</v>
      </c>
      <c r="L3710" t="s">
        <v>3999</v>
      </c>
    </row>
    <row r="3711" spans="1:12">
      <c r="A3711" s="15">
        <v>30140120</v>
      </c>
      <c r="B3711" t="s">
        <v>5450</v>
      </c>
      <c r="C3711" t="s">
        <v>5722</v>
      </c>
      <c r="D3711" t="s">
        <v>6878</v>
      </c>
      <c r="E3711" t="s">
        <v>5814</v>
      </c>
      <c r="F3711" t="s">
        <v>5453</v>
      </c>
      <c r="G3711" s="160" t="s">
        <v>3997</v>
      </c>
      <c r="H3711" t="s">
        <v>5454</v>
      </c>
      <c r="I3711" s="160" t="s">
        <v>4007</v>
      </c>
      <c r="J3711" t="s">
        <v>5455</v>
      </c>
      <c r="K3711">
        <v>99</v>
      </c>
      <c r="L3711" t="s">
        <v>3999</v>
      </c>
    </row>
    <row r="3712" spans="1:12">
      <c r="A3712" s="15">
        <v>30140121</v>
      </c>
      <c r="B3712" t="s">
        <v>5450</v>
      </c>
      <c r="C3712" t="s">
        <v>5722</v>
      </c>
      <c r="D3712" t="s">
        <v>6878</v>
      </c>
      <c r="E3712" t="s">
        <v>6883</v>
      </c>
      <c r="F3712" t="s">
        <v>5453</v>
      </c>
      <c r="G3712" s="160" t="s">
        <v>3997</v>
      </c>
      <c r="H3712" t="s">
        <v>5454</v>
      </c>
      <c r="I3712" s="160" t="s">
        <v>4007</v>
      </c>
      <c r="J3712" t="s">
        <v>5455</v>
      </c>
      <c r="K3712">
        <v>99</v>
      </c>
      <c r="L3712" t="s">
        <v>3999</v>
      </c>
    </row>
    <row r="3713" spans="1:12">
      <c r="A3713" s="15">
        <v>30140122</v>
      </c>
      <c r="B3713" t="s">
        <v>5450</v>
      </c>
      <c r="C3713" t="s">
        <v>5722</v>
      </c>
      <c r="D3713" t="s">
        <v>6878</v>
      </c>
      <c r="E3713" t="s">
        <v>5819</v>
      </c>
      <c r="F3713" t="s">
        <v>5453</v>
      </c>
      <c r="G3713" s="160" t="s">
        <v>3997</v>
      </c>
      <c r="H3713" t="s">
        <v>5454</v>
      </c>
      <c r="I3713" s="160" t="s">
        <v>4007</v>
      </c>
      <c r="J3713" t="s">
        <v>5455</v>
      </c>
      <c r="K3713">
        <v>99</v>
      </c>
      <c r="L3713" t="s">
        <v>3999</v>
      </c>
    </row>
    <row r="3714" spans="1:12">
      <c r="A3714" s="15">
        <v>30140123</v>
      </c>
      <c r="B3714" t="s">
        <v>5450</v>
      </c>
      <c r="C3714" t="s">
        <v>5722</v>
      </c>
      <c r="D3714" t="s">
        <v>6878</v>
      </c>
      <c r="E3714" t="s">
        <v>6884</v>
      </c>
      <c r="F3714" t="s">
        <v>5453</v>
      </c>
      <c r="G3714" s="160" t="s">
        <v>3997</v>
      </c>
      <c r="H3714" t="s">
        <v>5454</v>
      </c>
      <c r="I3714" s="160" t="s">
        <v>4007</v>
      </c>
      <c r="J3714" t="s">
        <v>5455</v>
      </c>
      <c r="K3714">
        <v>99</v>
      </c>
      <c r="L3714" t="s">
        <v>3999</v>
      </c>
    </row>
    <row r="3715" spans="1:12">
      <c r="A3715" s="15">
        <v>30140124</v>
      </c>
      <c r="B3715" t="s">
        <v>5450</v>
      </c>
      <c r="C3715" t="s">
        <v>5722</v>
      </c>
      <c r="D3715" t="s">
        <v>6878</v>
      </c>
      <c r="E3715" t="s">
        <v>5820</v>
      </c>
      <c r="F3715" t="s">
        <v>5453</v>
      </c>
      <c r="G3715" s="160" t="s">
        <v>3997</v>
      </c>
      <c r="H3715" t="s">
        <v>5454</v>
      </c>
      <c r="I3715" s="160" t="s">
        <v>4007</v>
      </c>
      <c r="J3715" t="s">
        <v>5455</v>
      </c>
      <c r="K3715">
        <v>99</v>
      </c>
      <c r="L3715" t="s">
        <v>3999</v>
      </c>
    </row>
    <row r="3716" spans="1:12">
      <c r="A3716" s="15">
        <v>30140125</v>
      </c>
      <c r="B3716" t="s">
        <v>5450</v>
      </c>
      <c r="C3716" t="s">
        <v>5722</v>
      </c>
      <c r="D3716" t="s">
        <v>6878</v>
      </c>
      <c r="E3716" t="s">
        <v>5821</v>
      </c>
      <c r="F3716" t="s">
        <v>5453</v>
      </c>
      <c r="G3716" s="160" t="s">
        <v>3997</v>
      </c>
      <c r="H3716" t="s">
        <v>5454</v>
      </c>
      <c r="I3716" s="160" t="s">
        <v>4007</v>
      </c>
      <c r="J3716" t="s">
        <v>5455</v>
      </c>
      <c r="K3716">
        <v>99</v>
      </c>
      <c r="L3716" t="s">
        <v>3999</v>
      </c>
    </row>
    <row r="3717" spans="1:12">
      <c r="A3717" s="15">
        <v>30140130</v>
      </c>
      <c r="B3717" t="s">
        <v>5450</v>
      </c>
      <c r="C3717" t="s">
        <v>5722</v>
      </c>
      <c r="D3717" t="s">
        <v>6878</v>
      </c>
      <c r="E3717" t="s">
        <v>6287</v>
      </c>
      <c r="F3717" t="s">
        <v>5453</v>
      </c>
      <c r="G3717" s="160" t="s">
        <v>3997</v>
      </c>
      <c r="H3717" t="s">
        <v>5454</v>
      </c>
      <c r="I3717" s="160" t="s">
        <v>4007</v>
      </c>
      <c r="J3717" t="s">
        <v>5455</v>
      </c>
      <c r="K3717">
        <v>99</v>
      </c>
      <c r="L3717" t="s">
        <v>3999</v>
      </c>
    </row>
    <row r="3718" spans="1:12">
      <c r="A3718" s="15">
        <v>30140131</v>
      </c>
      <c r="B3718" t="s">
        <v>5450</v>
      </c>
      <c r="C3718" t="s">
        <v>5722</v>
      </c>
      <c r="D3718" t="s">
        <v>6878</v>
      </c>
      <c r="E3718" t="s">
        <v>5822</v>
      </c>
      <c r="F3718" t="s">
        <v>5453</v>
      </c>
      <c r="G3718" s="160" t="s">
        <v>3997</v>
      </c>
      <c r="H3718" t="s">
        <v>5454</v>
      </c>
      <c r="I3718" s="160" t="s">
        <v>4007</v>
      </c>
      <c r="J3718" t="s">
        <v>5455</v>
      </c>
      <c r="K3718">
        <v>99</v>
      </c>
      <c r="L3718" t="s">
        <v>3999</v>
      </c>
    </row>
    <row r="3719" spans="1:12">
      <c r="A3719" s="15">
        <v>30140132</v>
      </c>
      <c r="B3719" t="s">
        <v>5450</v>
      </c>
      <c r="C3719" t="s">
        <v>5722</v>
      </c>
      <c r="D3719" t="s">
        <v>6878</v>
      </c>
      <c r="E3719" t="s">
        <v>5823</v>
      </c>
      <c r="F3719" t="s">
        <v>5453</v>
      </c>
      <c r="G3719" s="160" t="s">
        <v>3997</v>
      </c>
      <c r="H3719" t="s">
        <v>5454</v>
      </c>
      <c r="I3719" s="160" t="s">
        <v>4007</v>
      </c>
      <c r="J3719" t="s">
        <v>5455</v>
      </c>
      <c r="K3719">
        <v>99</v>
      </c>
      <c r="L3719" t="s">
        <v>3999</v>
      </c>
    </row>
    <row r="3720" spans="1:12">
      <c r="A3720" s="15">
        <v>30140133</v>
      </c>
      <c r="B3720" t="s">
        <v>5450</v>
      </c>
      <c r="C3720" t="s">
        <v>5722</v>
      </c>
      <c r="D3720" t="s">
        <v>6878</v>
      </c>
      <c r="E3720" t="s">
        <v>5824</v>
      </c>
      <c r="F3720" t="s">
        <v>5453</v>
      </c>
      <c r="G3720" s="160" t="s">
        <v>3997</v>
      </c>
      <c r="H3720" t="s">
        <v>5454</v>
      </c>
      <c r="I3720" s="160" t="s">
        <v>4007</v>
      </c>
      <c r="J3720" t="s">
        <v>5455</v>
      </c>
      <c r="K3720">
        <v>99</v>
      </c>
      <c r="L3720" t="s">
        <v>3999</v>
      </c>
    </row>
    <row r="3721" spans="1:12">
      <c r="A3721" s="15">
        <v>30140134</v>
      </c>
      <c r="B3721" t="s">
        <v>5450</v>
      </c>
      <c r="C3721" t="s">
        <v>5722</v>
      </c>
      <c r="D3721" t="s">
        <v>6878</v>
      </c>
      <c r="E3721" t="s">
        <v>5825</v>
      </c>
      <c r="F3721" t="s">
        <v>5453</v>
      </c>
      <c r="G3721" s="160" t="s">
        <v>3997</v>
      </c>
      <c r="H3721" t="s">
        <v>5454</v>
      </c>
      <c r="I3721" s="160" t="s">
        <v>4007</v>
      </c>
      <c r="J3721" t="s">
        <v>5455</v>
      </c>
      <c r="K3721">
        <v>99</v>
      </c>
      <c r="L3721" t="s">
        <v>3999</v>
      </c>
    </row>
    <row r="3722" spans="1:12">
      <c r="A3722" s="15">
        <v>30140135</v>
      </c>
      <c r="B3722" t="s">
        <v>5450</v>
      </c>
      <c r="C3722" t="s">
        <v>5722</v>
      </c>
      <c r="D3722" t="s">
        <v>6878</v>
      </c>
      <c r="E3722" t="s">
        <v>5826</v>
      </c>
      <c r="F3722" t="s">
        <v>5453</v>
      </c>
      <c r="G3722" s="160" t="s">
        <v>3997</v>
      </c>
      <c r="H3722" t="s">
        <v>5454</v>
      </c>
      <c r="I3722" s="160" t="s">
        <v>4007</v>
      </c>
      <c r="J3722" t="s">
        <v>5455</v>
      </c>
      <c r="K3722">
        <v>99</v>
      </c>
      <c r="L3722" t="s">
        <v>3999</v>
      </c>
    </row>
    <row r="3723" spans="1:12">
      <c r="A3723" s="15">
        <v>30140136</v>
      </c>
      <c r="B3723" t="s">
        <v>5450</v>
      </c>
      <c r="C3723" t="s">
        <v>5722</v>
      </c>
      <c r="D3723" t="s">
        <v>6878</v>
      </c>
      <c r="E3723" t="s">
        <v>6885</v>
      </c>
      <c r="F3723" t="s">
        <v>5453</v>
      </c>
      <c r="G3723" s="160" t="s">
        <v>3997</v>
      </c>
      <c r="H3723" t="s">
        <v>5454</v>
      </c>
      <c r="I3723" s="160" t="s">
        <v>4007</v>
      </c>
      <c r="J3723" t="s">
        <v>5455</v>
      </c>
      <c r="K3723">
        <v>99</v>
      </c>
      <c r="L3723" t="s">
        <v>3999</v>
      </c>
    </row>
    <row r="3724" spans="1:12">
      <c r="A3724" s="15">
        <v>30140150</v>
      </c>
      <c r="B3724" t="s">
        <v>5450</v>
      </c>
      <c r="C3724" t="s">
        <v>5722</v>
      </c>
      <c r="D3724" t="s">
        <v>6878</v>
      </c>
      <c r="E3724" t="s">
        <v>6886</v>
      </c>
      <c r="F3724" t="s">
        <v>5453</v>
      </c>
      <c r="G3724" s="160" t="s">
        <v>3997</v>
      </c>
      <c r="H3724" t="s">
        <v>5454</v>
      </c>
      <c r="I3724" s="160" t="s">
        <v>4007</v>
      </c>
      <c r="J3724" t="s">
        <v>5455</v>
      </c>
      <c r="K3724">
        <v>99</v>
      </c>
      <c r="L3724" t="s">
        <v>3999</v>
      </c>
    </row>
    <row r="3725" spans="1:12">
      <c r="A3725" s="15">
        <v>30140151</v>
      </c>
      <c r="B3725" t="s">
        <v>5450</v>
      </c>
      <c r="C3725" t="s">
        <v>5722</v>
      </c>
      <c r="D3725" t="s">
        <v>6878</v>
      </c>
      <c r="E3725" t="s">
        <v>6887</v>
      </c>
      <c r="F3725" t="s">
        <v>5453</v>
      </c>
      <c r="G3725" s="160" t="s">
        <v>3997</v>
      </c>
      <c r="H3725" t="s">
        <v>5454</v>
      </c>
      <c r="I3725" s="160" t="s">
        <v>4007</v>
      </c>
      <c r="J3725" t="s">
        <v>5455</v>
      </c>
      <c r="K3725">
        <v>99</v>
      </c>
      <c r="L3725" t="s">
        <v>3999</v>
      </c>
    </row>
    <row r="3726" spans="1:12">
      <c r="A3726" s="15">
        <v>30140199</v>
      </c>
      <c r="B3726" t="s">
        <v>5450</v>
      </c>
      <c r="C3726" t="s">
        <v>5722</v>
      </c>
      <c r="D3726" t="s">
        <v>6878</v>
      </c>
      <c r="E3726" t="s">
        <v>4020</v>
      </c>
      <c r="F3726" t="s">
        <v>5453</v>
      </c>
      <c r="G3726" s="160" t="s">
        <v>3997</v>
      </c>
      <c r="H3726" t="s">
        <v>5454</v>
      </c>
      <c r="I3726" s="160" t="s">
        <v>4007</v>
      </c>
      <c r="J3726" t="s">
        <v>5455</v>
      </c>
      <c r="K3726">
        <v>99</v>
      </c>
      <c r="L3726" t="s">
        <v>3999</v>
      </c>
    </row>
    <row r="3727" spans="1:12">
      <c r="A3727" s="15">
        <v>30140210</v>
      </c>
      <c r="B3727" t="s">
        <v>5450</v>
      </c>
      <c r="C3727" t="s">
        <v>5722</v>
      </c>
      <c r="D3727" t="s">
        <v>6888</v>
      </c>
      <c r="E3727" t="s">
        <v>5789</v>
      </c>
      <c r="F3727" t="s">
        <v>5453</v>
      </c>
      <c r="G3727" s="160" t="s">
        <v>3997</v>
      </c>
      <c r="H3727" t="s">
        <v>5454</v>
      </c>
      <c r="I3727" s="160" t="s">
        <v>4007</v>
      </c>
      <c r="J3727" t="s">
        <v>5455</v>
      </c>
      <c r="K3727">
        <v>99</v>
      </c>
      <c r="L3727" t="s">
        <v>3999</v>
      </c>
    </row>
    <row r="3728" spans="1:12">
      <c r="A3728" s="15">
        <v>30140211</v>
      </c>
      <c r="B3728" t="s">
        <v>5450</v>
      </c>
      <c r="C3728" t="s">
        <v>5722</v>
      </c>
      <c r="D3728" t="s">
        <v>6888</v>
      </c>
      <c r="E3728" t="s">
        <v>6889</v>
      </c>
      <c r="F3728" t="s">
        <v>5453</v>
      </c>
      <c r="G3728" s="160" t="s">
        <v>3997</v>
      </c>
      <c r="H3728" t="s">
        <v>5454</v>
      </c>
      <c r="I3728" s="160" t="s">
        <v>4007</v>
      </c>
      <c r="J3728" t="s">
        <v>5455</v>
      </c>
      <c r="K3728">
        <v>99</v>
      </c>
      <c r="L3728" t="s">
        <v>3999</v>
      </c>
    </row>
    <row r="3729" spans="1:12">
      <c r="A3729" s="15">
        <v>30140214</v>
      </c>
      <c r="B3729" t="s">
        <v>5450</v>
      </c>
      <c r="C3729" t="s">
        <v>5722</v>
      </c>
      <c r="D3729" t="s">
        <v>6888</v>
      </c>
      <c r="E3729" t="s">
        <v>6890</v>
      </c>
      <c r="F3729" t="s">
        <v>5453</v>
      </c>
      <c r="G3729" s="160" t="s">
        <v>3997</v>
      </c>
      <c r="H3729" t="s">
        <v>5454</v>
      </c>
      <c r="I3729" s="160" t="s">
        <v>4007</v>
      </c>
      <c r="J3729" t="s">
        <v>5455</v>
      </c>
      <c r="K3729">
        <v>99</v>
      </c>
      <c r="L3729" t="s">
        <v>3999</v>
      </c>
    </row>
    <row r="3730" spans="1:12">
      <c r="A3730" s="15">
        <v>30140217</v>
      </c>
      <c r="B3730" t="s">
        <v>5450</v>
      </c>
      <c r="C3730" t="s">
        <v>5722</v>
      </c>
      <c r="D3730" t="s">
        <v>6888</v>
      </c>
      <c r="E3730" t="s">
        <v>6891</v>
      </c>
      <c r="F3730" t="s">
        <v>5453</v>
      </c>
      <c r="G3730" s="160" t="s">
        <v>3997</v>
      </c>
      <c r="H3730" t="s">
        <v>5454</v>
      </c>
      <c r="I3730" s="160" t="s">
        <v>4007</v>
      </c>
      <c r="J3730" t="s">
        <v>5455</v>
      </c>
      <c r="K3730">
        <v>99</v>
      </c>
      <c r="L3730" t="s">
        <v>3999</v>
      </c>
    </row>
    <row r="3731" spans="1:12">
      <c r="A3731" s="15">
        <v>30140220</v>
      </c>
      <c r="B3731" t="s">
        <v>5450</v>
      </c>
      <c r="C3731" t="s">
        <v>5722</v>
      </c>
      <c r="D3731" t="s">
        <v>6888</v>
      </c>
      <c r="E3731" t="s">
        <v>6279</v>
      </c>
      <c r="F3731" t="s">
        <v>5453</v>
      </c>
      <c r="G3731" s="160" t="s">
        <v>3997</v>
      </c>
      <c r="H3731" t="s">
        <v>5454</v>
      </c>
      <c r="I3731" s="160" t="s">
        <v>4007</v>
      </c>
      <c r="J3731" t="s">
        <v>5455</v>
      </c>
      <c r="K3731">
        <v>99</v>
      </c>
      <c r="L3731" t="s">
        <v>3999</v>
      </c>
    </row>
    <row r="3732" spans="1:12">
      <c r="A3732" s="15">
        <v>30140221</v>
      </c>
      <c r="B3732" t="s">
        <v>5450</v>
      </c>
      <c r="C3732" t="s">
        <v>5722</v>
      </c>
      <c r="D3732" t="s">
        <v>6888</v>
      </c>
      <c r="E3732" t="s">
        <v>5798</v>
      </c>
      <c r="F3732" t="s">
        <v>5453</v>
      </c>
      <c r="G3732" s="160" t="s">
        <v>3997</v>
      </c>
      <c r="H3732" t="s">
        <v>5454</v>
      </c>
      <c r="I3732" s="160" t="s">
        <v>4007</v>
      </c>
      <c r="J3732" t="s">
        <v>5455</v>
      </c>
      <c r="K3732">
        <v>99</v>
      </c>
      <c r="L3732" t="s">
        <v>3999</v>
      </c>
    </row>
    <row r="3733" spans="1:12">
      <c r="A3733" s="15">
        <v>30140222</v>
      </c>
      <c r="B3733" t="s">
        <v>5450</v>
      </c>
      <c r="C3733" t="s">
        <v>5722</v>
      </c>
      <c r="D3733" t="s">
        <v>6888</v>
      </c>
      <c r="E3733" t="s">
        <v>5799</v>
      </c>
      <c r="F3733" t="s">
        <v>5453</v>
      </c>
      <c r="G3733" s="160" t="s">
        <v>3997</v>
      </c>
      <c r="H3733" t="s">
        <v>5454</v>
      </c>
      <c r="I3733" s="160" t="s">
        <v>4007</v>
      </c>
      <c r="J3733" t="s">
        <v>5455</v>
      </c>
      <c r="K3733">
        <v>99</v>
      </c>
      <c r="L3733" t="s">
        <v>3999</v>
      </c>
    </row>
    <row r="3734" spans="1:12">
      <c r="A3734" s="15">
        <v>30140223</v>
      </c>
      <c r="B3734" t="s">
        <v>5450</v>
      </c>
      <c r="C3734" t="s">
        <v>5722</v>
      </c>
      <c r="D3734" t="s">
        <v>6888</v>
      </c>
      <c r="E3734" t="s">
        <v>6892</v>
      </c>
      <c r="F3734" t="s">
        <v>5453</v>
      </c>
      <c r="G3734" s="160" t="s">
        <v>3997</v>
      </c>
      <c r="H3734" t="s">
        <v>5454</v>
      </c>
      <c r="I3734" s="160" t="s">
        <v>4007</v>
      </c>
      <c r="J3734" t="s">
        <v>5455</v>
      </c>
      <c r="K3734">
        <v>99</v>
      </c>
      <c r="L3734" t="s">
        <v>3999</v>
      </c>
    </row>
    <row r="3735" spans="1:12">
      <c r="A3735" s="15">
        <v>30140224</v>
      </c>
      <c r="B3735" t="s">
        <v>5450</v>
      </c>
      <c r="C3735" t="s">
        <v>5722</v>
      </c>
      <c r="D3735" t="s">
        <v>6888</v>
      </c>
      <c r="E3735" t="s">
        <v>5800</v>
      </c>
      <c r="F3735" t="s">
        <v>5453</v>
      </c>
      <c r="G3735" s="160" t="s">
        <v>3997</v>
      </c>
      <c r="H3735" t="s">
        <v>5454</v>
      </c>
      <c r="I3735" s="160" t="s">
        <v>4007</v>
      </c>
      <c r="J3735" t="s">
        <v>5455</v>
      </c>
      <c r="K3735">
        <v>99</v>
      </c>
      <c r="L3735" t="s">
        <v>3999</v>
      </c>
    </row>
    <row r="3736" spans="1:12">
      <c r="A3736" s="15">
        <v>30140225</v>
      </c>
      <c r="B3736" t="s">
        <v>5450</v>
      </c>
      <c r="C3736" t="s">
        <v>5722</v>
      </c>
      <c r="D3736" t="s">
        <v>6888</v>
      </c>
      <c r="E3736" t="s">
        <v>6893</v>
      </c>
      <c r="F3736" t="s">
        <v>5453</v>
      </c>
      <c r="G3736" s="160" t="s">
        <v>3997</v>
      </c>
      <c r="H3736" t="s">
        <v>5454</v>
      </c>
      <c r="I3736" s="160" t="s">
        <v>4007</v>
      </c>
      <c r="J3736" t="s">
        <v>5455</v>
      </c>
      <c r="K3736">
        <v>99</v>
      </c>
      <c r="L3736" t="s">
        <v>3999</v>
      </c>
    </row>
    <row r="3737" spans="1:12">
      <c r="A3737" s="15">
        <v>30140230</v>
      </c>
      <c r="B3737" t="s">
        <v>5450</v>
      </c>
      <c r="C3737" t="s">
        <v>5722</v>
      </c>
      <c r="D3737" t="s">
        <v>6888</v>
      </c>
      <c r="E3737" t="s">
        <v>6280</v>
      </c>
      <c r="F3737" t="s">
        <v>5453</v>
      </c>
      <c r="G3737" s="160" t="s">
        <v>3997</v>
      </c>
      <c r="H3737" t="s">
        <v>5454</v>
      </c>
      <c r="I3737" s="160" t="s">
        <v>4007</v>
      </c>
      <c r="J3737" t="s">
        <v>5455</v>
      </c>
      <c r="K3737">
        <v>99</v>
      </c>
      <c r="L3737" t="s">
        <v>3999</v>
      </c>
    </row>
    <row r="3738" spans="1:12">
      <c r="A3738" s="15">
        <v>30140231</v>
      </c>
      <c r="B3738" t="s">
        <v>5450</v>
      </c>
      <c r="C3738" t="s">
        <v>5722</v>
      </c>
      <c r="D3738" t="s">
        <v>6888</v>
      </c>
      <c r="E3738" t="s">
        <v>6894</v>
      </c>
      <c r="F3738" t="s">
        <v>5453</v>
      </c>
      <c r="G3738" s="160" t="s">
        <v>3997</v>
      </c>
      <c r="H3738" t="s">
        <v>5454</v>
      </c>
      <c r="I3738" s="160" t="s">
        <v>4007</v>
      </c>
      <c r="J3738" t="s">
        <v>5455</v>
      </c>
      <c r="K3738">
        <v>99</v>
      </c>
      <c r="L3738" t="s">
        <v>3999</v>
      </c>
    </row>
    <row r="3739" spans="1:12">
      <c r="A3739" s="15">
        <v>30140232</v>
      </c>
      <c r="B3739" t="s">
        <v>5450</v>
      </c>
      <c r="C3739" t="s">
        <v>5722</v>
      </c>
      <c r="D3739" t="s">
        <v>6888</v>
      </c>
      <c r="E3739" t="s">
        <v>5804</v>
      </c>
      <c r="F3739" t="s">
        <v>5453</v>
      </c>
      <c r="G3739" s="160" t="s">
        <v>3997</v>
      </c>
      <c r="H3739" t="s">
        <v>5454</v>
      </c>
      <c r="I3739" s="160" t="s">
        <v>4007</v>
      </c>
      <c r="J3739" t="s">
        <v>5455</v>
      </c>
      <c r="K3739">
        <v>99</v>
      </c>
      <c r="L3739" t="s">
        <v>3999</v>
      </c>
    </row>
    <row r="3740" spans="1:12">
      <c r="A3740" s="15">
        <v>30140233</v>
      </c>
      <c r="B3740" t="s">
        <v>5450</v>
      </c>
      <c r="C3740" t="s">
        <v>5722</v>
      </c>
      <c r="D3740" t="s">
        <v>6888</v>
      </c>
      <c r="E3740" t="s">
        <v>5805</v>
      </c>
      <c r="F3740" t="s">
        <v>5453</v>
      </c>
      <c r="G3740" s="160" t="s">
        <v>3997</v>
      </c>
      <c r="H3740" t="s">
        <v>5454</v>
      </c>
      <c r="I3740" s="160" t="s">
        <v>4007</v>
      </c>
      <c r="J3740" t="s">
        <v>5455</v>
      </c>
      <c r="K3740">
        <v>99</v>
      </c>
      <c r="L3740" t="s">
        <v>3999</v>
      </c>
    </row>
    <row r="3741" spans="1:12">
      <c r="A3741" s="15">
        <v>30140234</v>
      </c>
      <c r="B3741" t="s">
        <v>5450</v>
      </c>
      <c r="C3741" t="s">
        <v>5722</v>
      </c>
      <c r="D3741" t="s">
        <v>6888</v>
      </c>
      <c r="E3741" t="s">
        <v>5806</v>
      </c>
      <c r="F3741" t="s">
        <v>5453</v>
      </c>
      <c r="G3741" s="160" t="s">
        <v>3997</v>
      </c>
      <c r="H3741" t="s">
        <v>5454</v>
      </c>
      <c r="I3741" s="160" t="s">
        <v>4007</v>
      </c>
      <c r="J3741" t="s">
        <v>5455</v>
      </c>
      <c r="K3741">
        <v>99</v>
      </c>
      <c r="L3741" t="s">
        <v>3999</v>
      </c>
    </row>
    <row r="3742" spans="1:12">
      <c r="A3742" s="15">
        <v>30140235</v>
      </c>
      <c r="B3742" t="s">
        <v>5450</v>
      </c>
      <c r="C3742" t="s">
        <v>5722</v>
      </c>
      <c r="D3742" t="s">
        <v>6888</v>
      </c>
      <c r="E3742" t="s">
        <v>5807</v>
      </c>
      <c r="F3742" t="s">
        <v>5453</v>
      </c>
      <c r="G3742" s="160" t="s">
        <v>3997</v>
      </c>
      <c r="H3742" t="s">
        <v>5454</v>
      </c>
      <c r="I3742" s="160" t="s">
        <v>4007</v>
      </c>
      <c r="J3742" t="s">
        <v>5455</v>
      </c>
      <c r="K3742">
        <v>99</v>
      </c>
      <c r="L3742" t="s">
        <v>3999</v>
      </c>
    </row>
    <row r="3743" spans="1:12">
      <c r="A3743" s="15">
        <v>30140236</v>
      </c>
      <c r="B3743" t="s">
        <v>5450</v>
      </c>
      <c r="C3743" t="s">
        <v>5722</v>
      </c>
      <c r="D3743" t="s">
        <v>6888</v>
      </c>
      <c r="E3743" t="s">
        <v>6895</v>
      </c>
      <c r="F3743" t="s">
        <v>5453</v>
      </c>
      <c r="G3743" s="160" t="s">
        <v>3997</v>
      </c>
      <c r="H3743" t="s">
        <v>5454</v>
      </c>
      <c r="I3743" s="160" t="s">
        <v>4007</v>
      </c>
      <c r="J3743" t="s">
        <v>5455</v>
      </c>
      <c r="K3743">
        <v>99</v>
      </c>
      <c r="L3743" t="s">
        <v>3999</v>
      </c>
    </row>
    <row r="3744" spans="1:12">
      <c r="A3744" s="15">
        <v>30140250</v>
      </c>
      <c r="B3744" t="s">
        <v>5450</v>
      </c>
      <c r="C3744" t="s">
        <v>5722</v>
      </c>
      <c r="D3744" t="s">
        <v>6888</v>
      </c>
      <c r="E3744" t="s">
        <v>5812</v>
      </c>
      <c r="F3744" t="s">
        <v>5453</v>
      </c>
      <c r="G3744" s="160" t="s">
        <v>3997</v>
      </c>
      <c r="H3744" t="s">
        <v>5454</v>
      </c>
      <c r="I3744" s="160" t="s">
        <v>4007</v>
      </c>
      <c r="J3744" t="s">
        <v>5455</v>
      </c>
      <c r="K3744">
        <v>99</v>
      </c>
      <c r="L3744" t="s">
        <v>3999</v>
      </c>
    </row>
    <row r="3745" spans="1:12">
      <c r="A3745" s="15">
        <v>30140251</v>
      </c>
      <c r="B3745" t="s">
        <v>5450</v>
      </c>
      <c r="C3745" t="s">
        <v>5722</v>
      </c>
      <c r="D3745" t="s">
        <v>6888</v>
      </c>
      <c r="E3745" t="s">
        <v>6896</v>
      </c>
      <c r="F3745" t="s">
        <v>5453</v>
      </c>
      <c r="G3745" s="160" t="s">
        <v>3997</v>
      </c>
      <c r="H3745" t="s">
        <v>5454</v>
      </c>
      <c r="I3745" s="160" t="s">
        <v>4007</v>
      </c>
      <c r="J3745" t="s">
        <v>5455</v>
      </c>
      <c r="K3745">
        <v>99</v>
      </c>
      <c r="L3745" t="s">
        <v>3999</v>
      </c>
    </row>
    <row r="3746" spans="1:12">
      <c r="A3746" s="15">
        <v>30140252</v>
      </c>
      <c r="B3746" t="s">
        <v>5450</v>
      </c>
      <c r="C3746" t="s">
        <v>5722</v>
      </c>
      <c r="D3746" t="s">
        <v>6888</v>
      </c>
      <c r="E3746" t="s">
        <v>6897</v>
      </c>
      <c r="F3746" t="s">
        <v>5453</v>
      </c>
      <c r="G3746" s="160" t="s">
        <v>3997</v>
      </c>
      <c r="H3746" t="s">
        <v>5454</v>
      </c>
      <c r="I3746" s="160" t="s">
        <v>4007</v>
      </c>
      <c r="J3746" t="s">
        <v>5455</v>
      </c>
      <c r="K3746">
        <v>99</v>
      </c>
      <c r="L3746" t="s">
        <v>3999</v>
      </c>
    </row>
    <row r="3747" spans="1:12">
      <c r="A3747" s="15">
        <v>30140253</v>
      </c>
      <c r="B3747" t="s">
        <v>5450</v>
      </c>
      <c r="C3747" t="s">
        <v>5722</v>
      </c>
      <c r="D3747" t="s">
        <v>6888</v>
      </c>
      <c r="E3747" t="s">
        <v>6898</v>
      </c>
      <c r="F3747" t="s">
        <v>5453</v>
      </c>
      <c r="G3747" s="160" t="s">
        <v>3997</v>
      </c>
      <c r="H3747" t="s">
        <v>5454</v>
      </c>
      <c r="I3747" s="160" t="s">
        <v>4007</v>
      </c>
      <c r="J3747" t="s">
        <v>5455</v>
      </c>
      <c r="K3747">
        <v>99</v>
      </c>
      <c r="L3747" t="s">
        <v>3999</v>
      </c>
    </row>
    <row r="3748" spans="1:12">
      <c r="A3748" s="15">
        <v>30140260</v>
      </c>
      <c r="B3748" t="s">
        <v>5450</v>
      </c>
      <c r="C3748" t="s">
        <v>5722</v>
      </c>
      <c r="D3748" t="s">
        <v>6888</v>
      </c>
      <c r="E3748" t="s">
        <v>5814</v>
      </c>
      <c r="F3748" t="s">
        <v>5453</v>
      </c>
      <c r="G3748" s="160" t="s">
        <v>3997</v>
      </c>
      <c r="H3748" t="s">
        <v>5454</v>
      </c>
      <c r="I3748" s="160" t="s">
        <v>4007</v>
      </c>
      <c r="J3748" t="s">
        <v>5455</v>
      </c>
      <c r="K3748">
        <v>99</v>
      </c>
      <c r="L3748" t="s">
        <v>3999</v>
      </c>
    </row>
    <row r="3749" spans="1:12">
      <c r="A3749" s="15">
        <v>30140261</v>
      </c>
      <c r="B3749" t="s">
        <v>5450</v>
      </c>
      <c r="C3749" t="s">
        <v>5722</v>
      </c>
      <c r="D3749" t="s">
        <v>6888</v>
      </c>
      <c r="E3749" t="s">
        <v>5818</v>
      </c>
      <c r="F3749" t="s">
        <v>5453</v>
      </c>
      <c r="G3749" s="160" t="s">
        <v>3997</v>
      </c>
      <c r="H3749" t="s">
        <v>5454</v>
      </c>
      <c r="I3749" s="160" t="s">
        <v>4007</v>
      </c>
      <c r="J3749" t="s">
        <v>5455</v>
      </c>
      <c r="K3749">
        <v>99</v>
      </c>
      <c r="L3749" t="s">
        <v>3999</v>
      </c>
    </row>
    <row r="3750" spans="1:12">
      <c r="A3750" s="15">
        <v>30140262</v>
      </c>
      <c r="B3750" t="s">
        <v>5450</v>
      </c>
      <c r="C3750" t="s">
        <v>5722</v>
      </c>
      <c r="D3750" t="s">
        <v>6888</v>
      </c>
      <c r="E3750" t="s">
        <v>5819</v>
      </c>
      <c r="F3750" t="s">
        <v>5453</v>
      </c>
      <c r="G3750" s="160" t="s">
        <v>3997</v>
      </c>
      <c r="H3750" t="s">
        <v>5454</v>
      </c>
      <c r="I3750" s="160" t="s">
        <v>4007</v>
      </c>
      <c r="J3750" t="s">
        <v>5455</v>
      </c>
      <c r="K3750">
        <v>99</v>
      </c>
      <c r="L3750" t="s">
        <v>3999</v>
      </c>
    </row>
    <row r="3751" spans="1:12">
      <c r="A3751" s="15">
        <v>30140263</v>
      </c>
      <c r="B3751" t="s">
        <v>5450</v>
      </c>
      <c r="C3751" t="s">
        <v>5722</v>
      </c>
      <c r="D3751" t="s">
        <v>6888</v>
      </c>
      <c r="E3751" t="s">
        <v>6884</v>
      </c>
      <c r="F3751" t="s">
        <v>5453</v>
      </c>
      <c r="G3751" s="160" t="s">
        <v>3997</v>
      </c>
      <c r="H3751" t="s">
        <v>5454</v>
      </c>
      <c r="I3751" s="160" t="s">
        <v>4007</v>
      </c>
      <c r="J3751" t="s">
        <v>5455</v>
      </c>
      <c r="K3751">
        <v>99</v>
      </c>
      <c r="L3751" t="s">
        <v>3999</v>
      </c>
    </row>
    <row r="3752" spans="1:12">
      <c r="A3752" s="15">
        <v>30140264</v>
      </c>
      <c r="B3752" t="s">
        <v>5450</v>
      </c>
      <c r="C3752" t="s">
        <v>5722</v>
      </c>
      <c r="D3752" t="s">
        <v>6888</v>
      </c>
      <c r="E3752" t="s">
        <v>5820</v>
      </c>
      <c r="F3752" t="s">
        <v>5453</v>
      </c>
      <c r="G3752" s="160" t="s">
        <v>3997</v>
      </c>
      <c r="H3752" t="s">
        <v>5454</v>
      </c>
      <c r="I3752" s="160" t="s">
        <v>4007</v>
      </c>
      <c r="J3752" t="s">
        <v>5455</v>
      </c>
      <c r="K3752">
        <v>99</v>
      </c>
      <c r="L3752" t="s">
        <v>3999</v>
      </c>
    </row>
    <row r="3753" spans="1:12">
      <c r="A3753" s="15">
        <v>30140265</v>
      </c>
      <c r="B3753" t="s">
        <v>5450</v>
      </c>
      <c r="C3753" t="s">
        <v>5722</v>
      </c>
      <c r="D3753" t="s">
        <v>6888</v>
      </c>
      <c r="E3753" t="s">
        <v>6899</v>
      </c>
      <c r="F3753" t="s">
        <v>5453</v>
      </c>
      <c r="G3753" s="160" t="s">
        <v>3997</v>
      </c>
      <c r="H3753" t="s">
        <v>5454</v>
      </c>
      <c r="I3753" s="160" t="s">
        <v>4007</v>
      </c>
      <c r="J3753" t="s">
        <v>5455</v>
      </c>
      <c r="K3753">
        <v>99</v>
      </c>
      <c r="L3753" t="s">
        <v>3999</v>
      </c>
    </row>
    <row r="3754" spans="1:12">
      <c r="A3754" s="15">
        <v>30140270</v>
      </c>
      <c r="B3754" t="s">
        <v>5450</v>
      </c>
      <c r="C3754" t="s">
        <v>5722</v>
      </c>
      <c r="D3754" t="s">
        <v>6888</v>
      </c>
      <c r="E3754" t="s">
        <v>6287</v>
      </c>
      <c r="F3754" t="s">
        <v>5453</v>
      </c>
      <c r="G3754" s="160" t="s">
        <v>3997</v>
      </c>
      <c r="H3754" t="s">
        <v>5454</v>
      </c>
      <c r="I3754" s="160" t="s">
        <v>4007</v>
      </c>
      <c r="J3754" t="s">
        <v>5455</v>
      </c>
      <c r="K3754">
        <v>99</v>
      </c>
      <c r="L3754" t="s">
        <v>3999</v>
      </c>
    </row>
    <row r="3755" spans="1:12">
      <c r="A3755" s="15">
        <v>30140271</v>
      </c>
      <c r="B3755" t="s">
        <v>5450</v>
      </c>
      <c r="C3755" t="s">
        <v>5722</v>
      </c>
      <c r="D3755" t="s">
        <v>6888</v>
      </c>
      <c r="E3755" t="s">
        <v>6900</v>
      </c>
      <c r="F3755" t="s">
        <v>5453</v>
      </c>
      <c r="G3755" s="160" t="s">
        <v>3997</v>
      </c>
      <c r="H3755" t="s">
        <v>5454</v>
      </c>
      <c r="I3755" s="160" t="s">
        <v>4007</v>
      </c>
      <c r="J3755" t="s">
        <v>5455</v>
      </c>
      <c r="K3755">
        <v>99</v>
      </c>
      <c r="L3755" t="s">
        <v>3999</v>
      </c>
    </row>
    <row r="3756" spans="1:12">
      <c r="A3756" s="15">
        <v>30140272</v>
      </c>
      <c r="B3756" t="s">
        <v>5450</v>
      </c>
      <c r="C3756" t="s">
        <v>5722</v>
      </c>
      <c r="D3756" t="s">
        <v>6888</v>
      </c>
      <c r="E3756" t="s">
        <v>5823</v>
      </c>
      <c r="F3756" t="s">
        <v>5453</v>
      </c>
      <c r="G3756" s="160" t="s">
        <v>3997</v>
      </c>
      <c r="H3756" t="s">
        <v>5454</v>
      </c>
      <c r="I3756" s="160" t="s">
        <v>4007</v>
      </c>
      <c r="J3756" t="s">
        <v>5455</v>
      </c>
      <c r="K3756">
        <v>99</v>
      </c>
      <c r="L3756" t="s">
        <v>3999</v>
      </c>
    </row>
    <row r="3757" spans="1:12">
      <c r="A3757" s="15">
        <v>30140273</v>
      </c>
      <c r="B3757" t="s">
        <v>5450</v>
      </c>
      <c r="C3757" t="s">
        <v>5722</v>
      </c>
      <c r="D3757" t="s">
        <v>6888</v>
      </c>
      <c r="E3757" t="s">
        <v>5824</v>
      </c>
      <c r="F3757" t="s">
        <v>5453</v>
      </c>
      <c r="G3757" s="160" t="s">
        <v>3997</v>
      </c>
      <c r="H3757" t="s">
        <v>5454</v>
      </c>
      <c r="I3757" s="160" t="s">
        <v>4007</v>
      </c>
      <c r="J3757" t="s">
        <v>5455</v>
      </c>
      <c r="K3757">
        <v>99</v>
      </c>
      <c r="L3757" t="s">
        <v>3999</v>
      </c>
    </row>
    <row r="3758" spans="1:12">
      <c r="A3758" s="15">
        <v>30140274</v>
      </c>
      <c r="B3758" t="s">
        <v>5450</v>
      </c>
      <c r="C3758" t="s">
        <v>5722</v>
      </c>
      <c r="D3758" t="s">
        <v>6888</v>
      </c>
      <c r="E3758" t="s">
        <v>5825</v>
      </c>
      <c r="F3758" t="s">
        <v>5453</v>
      </c>
      <c r="G3758" s="160" t="s">
        <v>3997</v>
      </c>
      <c r="H3758" t="s">
        <v>5454</v>
      </c>
      <c r="I3758" s="160" t="s">
        <v>4007</v>
      </c>
      <c r="J3758" t="s">
        <v>5455</v>
      </c>
      <c r="K3758">
        <v>99</v>
      </c>
      <c r="L3758" t="s">
        <v>3999</v>
      </c>
    </row>
    <row r="3759" spans="1:12">
      <c r="A3759" s="15">
        <v>30140275</v>
      </c>
      <c r="B3759" t="s">
        <v>5450</v>
      </c>
      <c r="C3759" t="s">
        <v>5722</v>
      </c>
      <c r="D3759" t="s">
        <v>6888</v>
      </c>
      <c r="E3759" t="s">
        <v>5826</v>
      </c>
      <c r="F3759" t="s">
        <v>5453</v>
      </c>
      <c r="G3759" s="160" t="s">
        <v>3997</v>
      </c>
      <c r="H3759" t="s">
        <v>5454</v>
      </c>
      <c r="I3759" s="160" t="s">
        <v>4007</v>
      </c>
      <c r="J3759" t="s">
        <v>5455</v>
      </c>
      <c r="K3759">
        <v>99</v>
      </c>
      <c r="L3759" t="s">
        <v>3999</v>
      </c>
    </row>
    <row r="3760" spans="1:12">
      <c r="A3760" s="15">
        <v>30140276</v>
      </c>
      <c r="B3760" t="s">
        <v>5450</v>
      </c>
      <c r="C3760" t="s">
        <v>5722</v>
      </c>
      <c r="D3760" t="s">
        <v>6888</v>
      </c>
      <c r="E3760" t="s">
        <v>6885</v>
      </c>
      <c r="F3760" t="s">
        <v>5453</v>
      </c>
      <c r="G3760" s="160" t="s">
        <v>3997</v>
      </c>
      <c r="H3760" t="s">
        <v>5454</v>
      </c>
      <c r="I3760" s="160" t="s">
        <v>4007</v>
      </c>
      <c r="J3760" t="s">
        <v>5455</v>
      </c>
      <c r="K3760">
        <v>99</v>
      </c>
      <c r="L3760" t="s">
        <v>3999</v>
      </c>
    </row>
    <row r="3761" spans="1:12">
      <c r="A3761" s="15">
        <v>30140299</v>
      </c>
      <c r="B3761" t="s">
        <v>5450</v>
      </c>
      <c r="C3761" t="s">
        <v>5722</v>
      </c>
      <c r="D3761" t="s">
        <v>6888</v>
      </c>
      <c r="E3761" t="s">
        <v>4020</v>
      </c>
      <c r="F3761" t="s">
        <v>5453</v>
      </c>
      <c r="G3761" s="160" t="s">
        <v>3997</v>
      </c>
      <c r="H3761" t="s">
        <v>5454</v>
      </c>
      <c r="I3761" s="160" t="s">
        <v>4007</v>
      </c>
      <c r="J3761" t="s">
        <v>5455</v>
      </c>
      <c r="K3761">
        <v>99</v>
      </c>
      <c r="L3761" t="s">
        <v>3999</v>
      </c>
    </row>
    <row r="3762" spans="1:12">
      <c r="A3762" s="15">
        <v>30140306</v>
      </c>
      <c r="B3762" t="s">
        <v>5450</v>
      </c>
      <c r="C3762" t="s">
        <v>5722</v>
      </c>
      <c r="D3762" t="s">
        <v>6901</v>
      </c>
      <c r="E3762" t="s">
        <v>6902</v>
      </c>
      <c r="F3762" t="s">
        <v>5453</v>
      </c>
      <c r="G3762" s="160" t="s">
        <v>3997</v>
      </c>
      <c r="H3762" t="s">
        <v>5454</v>
      </c>
      <c r="I3762" s="160" t="s">
        <v>4007</v>
      </c>
      <c r="J3762" t="s">
        <v>5455</v>
      </c>
      <c r="K3762">
        <v>99</v>
      </c>
      <c r="L3762" t="s">
        <v>3999</v>
      </c>
    </row>
    <row r="3763" spans="1:12">
      <c r="A3763" s="15">
        <v>30140307</v>
      </c>
      <c r="B3763" t="s">
        <v>5450</v>
      </c>
      <c r="C3763" t="s">
        <v>5722</v>
      </c>
      <c r="D3763" t="s">
        <v>6901</v>
      </c>
      <c r="E3763" t="s">
        <v>6903</v>
      </c>
      <c r="F3763" t="s">
        <v>5453</v>
      </c>
      <c r="G3763" s="160" t="s">
        <v>3997</v>
      </c>
      <c r="H3763" t="s">
        <v>5454</v>
      </c>
      <c r="I3763" s="160" t="s">
        <v>4007</v>
      </c>
      <c r="J3763" t="s">
        <v>5455</v>
      </c>
      <c r="K3763">
        <v>99</v>
      </c>
      <c r="L3763" t="s">
        <v>3999</v>
      </c>
    </row>
    <row r="3764" spans="1:12">
      <c r="A3764" s="15">
        <v>30140310</v>
      </c>
      <c r="B3764" t="s">
        <v>5450</v>
      </c>
      <c r="C3764" t="s">
        <v>5722</v>
      </c>
      <c r="D3764" t="s">
        <v>6901</v>
      </c>
      <c r="E3764" t="s">
        <v>5789</v>
      </c>
      <c r="F3764" t="s">
        <v>5453</v>
      </c>
      <c r="G3764" s="160" t="s">
        <v>3997</v>
      </c>
      <c r="H3764" t="s">
        <v>5454</v>
      </c>
      <c r="I3764" s="160" t="s">
        <v>4007</v>
      </c>
      <c r="J3764" t="s">
        <v>5455</v>
      </c>
      <c r="K3764">
        <v>99</v>
      </c>
      <c r="L3764" t="s">
        <v>3999</v>
      </c>
    </row>
    <row r="3765" spans="1:12">
      <c r="A3765" s="15">
        <v>30140311</v>
      </c>
      <c r="B3765" t="s">
        <v>5450</v>
      </c>
      <c r="C3765" t="s">
        <v>5722</v>
      </c>
      <c r="D3765" t="s">
        <v>6901</v>
      </c>
      <c r="E3765" t="s">
        <v>6904</v>
      </c>
      <c r="F3765" t="s">
        <v>5453</v>
      </c>
      <c r="G3765" s="160" t="s">
        <v>3997</v>
      </c>
      <c r="H3765" t="s">
        <v>5454</v>
      </c>
      <c r="I3765" s="160" t="s">
        <v>4007</v>
      </c>
      <c r="J3765" t="s">
        <v>5455</v>
      </c>
      <c r="K3765">
        <v>99</v>
      </c>
      <c r="L3765" t="s">
        <v>3999</v>
      </c>
    </row>
    <row r="3766" spans="1:12">
      <c r="A3766" s="15">
        <v>30140312</v>
      </c>
      <c r="B3766" t="s">
        <v>5450</v>
      </c>
      <c r="C3766" t="s">
        <v>5722</v>
      </c>
      <c r="D3766" t="s">
        <v>6901</v>
      </c>
      <c r="E3766" t="s">
        <v>6905</v>
      </c>
      <c r="F3766" t="s">
        <v>5453</v>
      </c>
      <c r="G3766" s="160" t="s">
        <v>3997</v>
      </c>
      <c r="H3766" t="s">
        <v>5454</v>
      </c>
      <c r="I3766" s="160" t="s">
        <v>4007</v>
      </c>
      <c r="J3766" t="s">
        <v>5455</v>
      </c>
      <c r="K3766">
        <v>99</v>
      </c>
      <c r="L3766" t="s">
        <v>3999</v>
      </c>
    </row>
    <row r="3767" spans="1:12">
      <c r="A3767" s="15">
        <v>30140313</v>
      </c>
      <c r="B3767" t="s">
        <v>5450</v>
      </c>
      <c r="C3767" t="s">
        <v>5722</v>
      </c>
      <c r="D3767" t="s">
        <v>6901</v>
      </c>
      <c r="E3767" t="s">
        <v>6906</v>
      </c>
      <c r="F3767" t="s">
        <v>5453</v>
      </c>
      <c r="G3767" s="160" t="s">
        <v>3997</v>
      </c>
      <c r="H3767" t="s">
        <v>5454</v>
      </c>
      <c r="I3767" s="160" t="s">
        <v>4007</v>
      </c>
      <c r="J3767" t="s">
        <v>5455</v>
      </c>
      <c r="K3767">
        <v>99</v>
      </c>
      <c r="L3767" t="s">
        <v>3999</v>
      </c>
    </row>
    <row r="3768" spans="1:12">
      <c r="A3768" s="15">
        <v>30140320</v>
      </c>
      <c r="B3768" t="s">
        <v>5450</v>
      </c>
      <c r="C3768" t="s">
        <v>5722</v>
      </c>
      <c r="D3768" t="s">
        <v>6901</v>
      </c>
      <c r="E3768" t="s">
        <v>6907</v>
      </c>
      <c r="F3768" t="s">
        <v>5453</v>
      </c>
      <c r="G3768" s="160" t="s">
        <v>3997</v>
      </c>
      <c r="H3768" t="s">
        <v>5454</v>
      </c>
      <c r="I3768" s="160" t="s">
        <v>4007</v>
      </c>
      <c r="J3768" t="s">
        <v>5455</v>
      </c>
      <c r="K3768">
        <v>99</v>
      </c>
      <c r="L3768" t="s">
        <v>3999</v>
      </c>
    </row>
    <row r="3769" spans="1:12">
      <c r="A3769" s="15">
        <v>30140330</v>
      </c>
      <c r="B3769" t="s">
        <v>5450</v>
      </c>
      <c r="C3769" t="s">
        <v>5722</v>
      </c>
      <c r="D3769" t="s">
        <v>6901</v>
      </c>
      <c r="E3769" t="s">
        <v>6908</v>
      </c>
      <c r="F3769" t="s">
        <v>5453</v>
      </c>
      <c r="G3769" s="160" t="s">
        <v>3997</v>
      </c>
      <c r="H3769" t="s">
        <v>5454</v>
      </c>
      <c r="I3769" s="160" t="s">
        <v>4007</v>
      </c>
      <c r="J3769" t="s">
        <v>5455</v>
      </c>
      <c r="K3769">
        <v>99</v>
      </c>
      <c r="L3769" t="s">
        <v>3999</v>
      </c>
    </row>
    <row r="3770" spans="1:12">
      <c r="A3770" s="15">
        <v>30140340</v>
      </c>
      <c r="B3770" t="s">
        <v>5450</v>
      </c>
      <c r="C3770" t="s">
        <v>5722</v>
      </c>
      <c r="D3770" t="s">
        <v>6901</v>
      </c>
      <c r="E3770" t="s">
        <v>6909</v>
      </c>
      <c r="F3770" t="s">
        <v>5453</v>
      </c>
      <c r="G3770" s="160" t="s">
        <v>3997</v>
      </c>
      <c r="H3770" t="s">
        <v>5454</v>
      </c>
      <c r="I3770" s="160" t="s">
        <v>4007</v>
      </c>
      <c r="J3770" t="s">
        <v>5455</v>
      </c>
      <c r="K3770">
        <v>99</v>
      </c>
      <c r="L3770" t="s">
        <v>3999</v>
      </c>
    </row>
    <row r="3771" spans="1:12">
      <c r="A3771" s="15">
        <v>30140350</v>
      </c>
      <c r="B3771" t="s">
        <v>5450</v>
      </c>
      <c r="C3771" t="s">
        <v>5722</v>
      </c>
      <c r="D3771" t="s">
        <v>6901</v>
      </c>
      <c r="E3771" t="s">
        <v>6910</v>
      </c>
      <c r="F3771" t="s">
        <v>5453</v>
      </c>
      <c r="G3771" s="160" t="s">
        <v>3997</v>
      </c>
      <c r="H3771" t="s">
        <v>5454</v>
      </c>
      <c r="I3771" s="160" t="s">
        <v>4007</v>
      </c>
      <c r="J3771" t="s">
        <v>5455</v>
      </c>
      <c r="K3771">
        <v>99</v>
      </c>
      <c r="L3771" t="s">
        <v>3999</v>
      </c>
    </row>
    <row r="3772" spans="1:12">
      <c r="A3772" s="15">
        <v>30140360</v>
      </c>
      <c r="B3772" t="s">
        <v>5450</v>
      </c>
      <c r="C3772" t="s">
        <v>5722</v>
      </c>
      <c r="D3772" t="s">
        <v>6901</v>
      </c>
      <c r="E3772" t="s">
        <v>6911</v>
      </c>
      <c r="F3772" t="s">
        <v>5453</v>
      </c>
      <c r="G3772" s="160" t="s">
        <v>3997</v>
      </c>
      <c r="H3772" t="s">
        <v>5454</v>
      </c>
      <c r="I3772" s="160" t="s">
        <v>4007</v>
      </c>
      <c r="J3772" t="s">
        <v>5455</v>
      </c>
      <c r="K3772">
        <v>99</v>
      </c>
      <c r="L3772" t="s">
        <v>3999</v>
      </c>
    </row>
    <row r="3773" spans="1:12">
      <c r="A3773" s="15">
        <v>30140399</v>
      </c>
      <c r="B3773" t="s">
        <v>5450</v>
      </c>
      <c r="C3773" t="s">
        <v>5722</v>
      </c>
      <c r="D3773" t="s">
        <v>6901</v>
      </c>
      <c r="E3773" t="s">
        <v>4020</v>
      </c>
      <c r="F3773" t="s">
        <v>5453</v>
      </c>
      <c r="G3773" s="160" t="s">
        <v>3997</v>
      </c>
      <c r="H3773" t="s">
        <v>5454</v>
      </c>
      <c r="I3773" s="160" t="s">
        <v>4007</v>
      </c>
      <c r="J3773" t="s">
        <v>5455</v>
      </c>
      <c r="K3773">
        <v>99</v>
      </c>
      <c r="L3773" t="s">
        <v>3999</v>
      </c>
    </row>
    <row r="3774" spans="1:12">
      <c r="A3774" s="15">
        <v>30180001</v>
      </c>
      <c r="B3774" t="s">
        <v>5450</v>
      </c>
      <c r="C3774" t="s">
        <v>5722</v>
      </c>
      <c r="D3774" t="s">
        <v>4391</v>
      </c>
      <c r="E3774" t="s">
        <v>4080</v>
      </c>
      <c r="F3774" t="s">
        <v>5453</v>
      </c>
      <c r="G3774" s="160" t="s">
        <v>3997</v>
      </c>
      <c r="H3774" t="s">
        <v>5454</v>
      </c>
      <c r="I3774" s="160" t="s">
        <v>4007</v>
      </c>
      <c r="J3774" t="s">
        <v>5455</v>
      </c>
      <c r="K3774">
        <v>10</v>
      </c>
      <c r="L3774" t="s">
        <v>5466</v>
      </c>
    </row>
    <row r="3775" spans="1:12">
      <c r="A3775" s="15">
        <v>30180002</v>
      </c>
      <c r="B3775" t="s">
        <v>5450</v>
      </c>
      <c r="C3775" t="s">
        <v>5722</v>
      </c>
      <c r="D3775" t="s">
        <v>6912</v>
      </c>
      <c r="E3775" t="s">
        <v>6913</v>
      </c>
      <c r="F3775" t="s">
        <v>5453</v>
      </c>
      <c r="G3775" s="160" t="s">
        <v>3997</v>
      </c>
      <c r="H3775" t="s">
        <v>5454</v>
      </c>
      <c r="I3775" s="160" t="s">
        <v>4007</v>
      </c>
      <c r="J3775" t="s">
        <v>5455</v>
      </c>
      <c r="K3775">
        <v>99</v>
      </c>
      <c r="L3775" t="s">
        <v>3999</v>
      </c>
    </row>
    <row r="3776" spans="1:12">
      <c r="A3776" s="15">
        <v>30180003</v>
      </c>
      <c r="B3776" t="s">
        <v>5450</v>
      </c>
      <c r="C3776" t="s">
        <v>5722</v>
      </c>
      <c r="D3776" t="s">
        <v>4391</v>
      </c>
      <c r="E3776" t="s">
        <v>6914</v>
      </c>
      <c r="F3776" t="s">
        <v>5453</v>
      </c>
      <c r="G3776" s="160" t="s">
        <v>3997</v>
      </c>
      <c r="H3776" t="s">
        <v>5454</v>
      </c>
      <c r="I3776" s="160" t="s">
        <v>4007</v>
      </c>
      <c r="J3776" t="s">
        <v>5455</v>
      </c>
      <c r="K3776">
        <v>99</v>
      </c>
      <c r="L3776" t="s">
        <v>3999</v>
      </c>
    </row>
    <row r="3777" spans="1:12">
      <c r="A3777" s="15">
        <v>30180004</v>
      </c>
      <c r="B3777" t="s">
        <v>5450</v>
      </c>
      <c r="C3777" t="s">
        <v>5722</v>
      </c>
      <c r="D3777" t="s">
        <v>4391</v>
      </c>
      <c r="E3777" t="s">
        <v>6915</v>
      </c>
      <c r="F3777" t="s">
        <v>5453</v>
      </c>
      <c r="G3777" s="160" t="s">
        <v>3997</v>
      </c>
      <c r="H3777" t="s">
        <v>5454</v>
      </c>
      <c r="I3777" s="160" t="s">
        <v>4007</v>
      </c>
      <c r="J3777" t="s">
        <v>5455</v>
      </c>
      <c r="K3777">
        <v>99</v>
      </c>
      <c r="L3777" t="s">
        <v>3999</v>
      </c>
    </row>
    <row r="3778" spans="1:12">
      <c r="A3778" s="15">
        <v>30180005</v>
      </c>
      <c r="B3778" t="s">
        <v>5450</v>
      </c>
      <c r="C3778" t="s">
        <v>5722</v>
      </c>
      <c r="D3778" t="s">
        <v>4391</v>
      </c>
      <c r="E3778" t="s">
        <v>6916</v>
      </c>
      <c r="F3778" t="s">
        <v>5453</v>
      </c>
      <c r="G3778" s="160" t="s">
        <v>3997</v>
      </c>
      <c r="H3778" t="s">
        <v>5454</v>
      </c>
      <c r="I3778" s="160" t="s">
        <v>4007</v>
      </c>
      <c r="J3778" t="s">
        <v>5455</v>
      </c>
      <c r="K3778">
        <v>99</v>
      </c>
      <c r="L3778" t="s">
        <v>3999</v>
      </c>
    </row>
    <row r="3779" spans="1:12">
      <c r="A3779" s="15">
        <v>30180006</v>
      </c>
      <c r="B3779" t="s">
        <v>5450</v>
      </c>
      <c r="C3779" t="s">
        <v>5722</v>
      </c>
      <c r="D3779" t="s">
        <v>4391</v>
      </c>
      <c r="E3779" t="s">
        <v>6917</v>
      </c>
      <c r="F3779" t="s">
        <v>5453</v>
      </c>
      <c r="G3779" s="160" t="s">
        <v>3997</v>
      </c>
      <c r="H3779" t="s">
        <v>5454</v>
      </c>
      <c r="I3779" s="160" t="s">
        <v>4007</v>
      </c>
      <c r="J3779" t="s">
        <v>5455</v>
      </c>
      <c r="K3779">
        <v>99</v>
      </c>
      <c r="L3779" t="s">
        <v>3999</v>
      </c>
    </row>
    <row r="3780" spans="1:12">
      <c r="A3780" s="15">
        <v>30180007</v>
      </c>
      <c r="B3780" t="s">
        <v>5450</v>
      </c>
      <c r="C3780" t="s">
        <v>5722</v>
      </c>
      <c r="D3780" t="s">
        <v>4391</v>
      </c>
      <c r="E3780" t="s">
        <v>6918</v>
      </c>
      <c r="F3780" t="s">
        <v>5453</v>
      </c>
      <c r="G3780" s="160" t="s">
        <v>3997</v>
      </c>
      <c r="H3780" t="s">
        <v>5454</v>
      </c>
      <c r="I3780" s="160" t="s">
        <v>4007</v>
      </c>
      <c r="J3780" t="s">
        <v>5455</v>
      </c>
      <c r="K3780">
        <v>99</v>
      </c>
      <c r="L3780" t="s">
        <v>3999</v>
      </c>
    </row>
    <row r="3781" spans="1:12">
      <c r="A3781" s="15">
        <v>30180008</v>
      </c>
      <c r="B3781" t="s">
        <v>5450</v>
      </c>
      <c r="C3781" t="s">
        <v>5722</v>
      </c>
      <c r="D3781" t="s">
        <v>4391</v>
      </c>
      <c r="E3781" t="s">
        <v>6919</v>
      </c>
      <c r="F3781" t="s">
        <v>5453</v>
      </c>
      <c r="G3781" s="160" t="s">
        <v>3997</v>
      </c>
      <c r="H3781" t="s">
        <v>5454</v>
      </c>
      <c r="I3781" s="160" t="s">
        <v>4007</v>
      </c>
      <c r="J3781" t="s">
        <v>5455</v>
      </c>
      <c r="K3781">
        <v>99</v>
      </c>
      <c r="L3781" t="s">
        <v>3999</v>
      </c>
    </row>
    <row r="3782" spans="1:12">
      <c r="A3782" s="15">
        <v>30180009</v>
      </c>
      <c r="B3782" t="s">
        <v>5450</v>
      </c>
      <c r="C3782" t="s">
        <v>5722</v>
      </c>
      <c r="D3782" t="s">
        <v>4391</v>
      </c>
      <c r="E3782" t="s">
        <v>6920</v>
      </c>
      <c r="F3782" t="s">
        <v>5453</v>
      </c>
      <c r="G3782" s="160" t="s">
        <v>3997</v>
      </c>
      <c r="H3782" t="s">
        <v>5454</v>
      </c>
      <c r="I3782" s="160" t="s">
        <v>4007</v>
      </c>
      <c r="J3782" t="s">
        <v>5455</v>
      </c>
      <c r="K3782">
        <v>99</v>
      </c>
      <c r="L3782" t="s">
        <v>3999</v>
      </c>
    </row>
    <row r="3783" spans="1:12">
      <c r="A3783" s="15">
        <v>30180010</v>
      </c>
      <c r="B3783" t="s">
        <v>5450</v>
      </c>
      <c r="C3783" t="s">
        <v>5722</v>
      </c>
      <c r="D3783" t="s">
        <v>4391</v>
      </c>
      <c r="E3783" t="s">
        <v>6921</v>
      </c>
      <c r="F3783" t="s">
        <v>5453</v>
      </c>
      <c r="G3783" s="160" t="s">
        <v>3997</v>
      </c>
      <c r="H3783" t="s">
        <v>5454</v>
      </c>
      <c r="I3783" s="160" t="s">
        <v>4007</v>
      </c>
      <c r="J3783" t="s">
        <v>5455</v>
      </c>
      <c r="K3783">
        <v>99</v>
      </c>
      <c r="L3783" t="s">
        <v>3999</v>
      </c>
    </row>
    <row r="3784" spans="1:12">
      <c r="A3784" s="15">
        <v>30180011</v>
      </c>
      <c r="B3784" t="s">
        <v>5450</v>
      </c>
      <c r="C3784" t="s">
        <v>5722</v>
      </c>
      <c r="D3784" t="s">
        <v>4391</v>
      </c>
      <c r="E3784" t="s">
        <v>6922</v>
      </c>
      <c r="F3784" t="s">
        <v>5453</v>
      </c>
      <c r="G3784" s="160" t="s">
        <v>3997</v>
      </c>
      <c r="H3784" t="s">
        <v>5454</v>
      </c>
      <c r="I3784" s="160" t="s">
        <v>4007</v>
      </c>
      <c r="J3784" t="s">
        <v>5455</v>
      </c>
      <c r="K3784">
        <v>99</v>
      </c>
      <c r="L3784" t="s">
        <v>3999</v>
      </c>
    </row>
    <row r="3785" spans="1:12">
      <c r="A3785" s="15">
        <v>30180012</v>
      </c>
      <c r="B3785" t="s">
        <v>5450</v>
      </c>
      <c r="C3785" t="s">
        <v>5722</v>
      </c>
      <c r="D3785" t="s">
        <v>4391</v>
      </c>
      <c r="E3785" t="s">
        <v>6923</v>
      </c>
      <c r="F3785" t="s">
        <v>5453</v>
      </c>
      <c r="G3785" s="160" t="s">
        <v>3997</v>
      </c>
      <c r="H3785" t="s">
        <v>5454</v>
      </c>
      <c r="I3785" s="160" t="s">
        <v>4007</v>
      </c>
      <c r="J3785" t="s">
        <v>5455</v>
      </c>
      <c r="K3785">
        <v>99</v>
      </c>
      <c r="L3785" t="s">
        <v>3999</v>
      </c>
    </row>
    <row r="3786" spans="1:12">
      <c r="A3786" s="15">
        <v>30180013</v>
      </c>
      <c r="B3786" t="s">
        <v>5450</v>
      </c>
      <c r="C3786" t="s">
        <v>5722</v>
      </c>
      <c r="D3786" t="s">
        <v>6912</v>
      </c>
      <c r="E3786" t="s">
        <v>6924</v>
      </c>
      <c r="F3786" t="s">
        <v>5453</v>
      </c>
      <c r="G3786" s="160" t="s">
        <v>3997</v>
      </c>
      <c r="H3786" t="s">
        <v>5454</v>
      </c>
      <c r="I3786" s="160" t="s">
        <v>4007</v>
      </c>
      <c r="J3786" t="s">
        <v>5455</v>
      </c>
      <c r="K3786">
        <v>99</v>
      </c>
      <c r="L3786" t="s">
        <v>3999</v>
      </c>
    </row>
    <row r="3787" spans="1:12">
      <c r="A3787" s="15">
        <v>30180014</v>
      </c>
      <c r="B3787" t="s">
        <v>5450</v>
      </c>
      <c r="C3787" t="s">
        <v>5722</v>
      </c>
      <c r="D3787" t="s">
        <v>4391</v>
      </c>
      <c r="E3787" t="s">
        <v>6925</v>
      </c>
      <c r="F3787" t="s">
        <v>5453</v>
      </c>
      <c r="G3787" s="160" t="s">
        <v>3997</v>
      </c>
      <c r="H3787" t="s">
        <v>5454</v>
      </c>
      <c r="I3787" s="160" t="s">
        <v>4007</v>
      </c>
      <c r="J3787" t="s">
        <v>5455</v>
      </c>
      <c r="K3787">
        <v>99</v>
      </c>
      <c r="L3787" t="s">
        <v>3999</v>
      </c>
    </row>
    <row r="3788" spans="1:12">
      <c r="A3788" s="15">
        <v>30180015</v>
      </c>
      <c r="B3788" t="s">
        <v>5450</v>
      </c>
      <c r="C3788" t="s">
        <v>5722</v>
      </c>
      <c r="D3788" t="s">
        <v>4391</v>
      </c>
      <c r="E3788" t="s">
        <v>6926</v>
      </c>
      <c r="F3788" t="s">
        <v>5453</v>
      </c>
      <c r="G3788" s="160" t="s">
        <v>3997</v>
      </c>
      <c r="H3788" t="s">
        <v>5454</v>
      </c>
      <c r="I3788" s="160" t="s">
        <v>4007</v>
      </c>
      <c r="J3788" t="s">
        <v>5455</v>
      </c>
      <c r="K3788">
        <v>99</v>
      </c>
      <c r="L3788" t="s">
        <v>3999</v>
      </c>
    </row>
    <row r="3789" spans="1:12">
      <c r="A3789" s="15">
        <v>30180016</v>
      </c>
      <c r="B3789" t="s">
        <v>5450</v>
      </c>
      <c r="C3789" t="s">
        <v>5722</v>
      </c>
      <c r="D3789" t="s">
        <v>4391</v>
      </c>
      <c r="E3789" t="s">
        <v>6927</v>
      </c>
      <c r="F3789" t="s">
        <v>5453</v>
      </c>
      <c r="G3789" s="160" t="s">
        <v>3997</v>
      </c>
      <c r="H3789" t="s">
        <v>5454</v>
      </c>
      <c r="I3789" s="160" t="s">
        <v>4007</v>
      </c>
      <c r="J3789" t="s">
        <v>5455</v>
      </c>
      <c r="K3789">
        <v>99</v>
      </c>
      <c r="L3789" t="s">
        <v>3999</v>
      </c>
    </row>
    <row r="3790" spans="1:12">
      <c r="A3790" s="15">
        <v>30180017</v>
      </c>
      <c r="B3790" t="s">
        <v>5450</v>
      </c>
      <c r="C3790" t="s">
        <v>5722</v>
      </c>
      <c r="D3790" t="s">
        <v>4391</v>
      </c>
      <c r="E3790" t="s">
        <v>6928</v>
      </c>
      <c r="F3790" t="s">
        <v>5453</v>
      </c>
      <c r="G3790" s="160" t="s">
        <v>3997</v>
      </c>
      <c r="H3790" t="s">
        <v>5454</v>
      </c>
      <c r="I3790" s="160" t="s">
        <v>4007</v>
      </c>
      <c r="J3790" t="s">
        <v>5455</v>
      </c>
      <c r="K3790">
        <v>99</v>
      </c>
      <c r="L3790" t="s">
        <v>3999</v>
      </c>
    </row>
    <row r="3791" spans="1:12">
      <c r="A3791" s="15">
        <v>30180018</v>
      </c>
      <c r="B3791" t="s">
        <v>5450</v>
      </c>
      <c r="C3791" t="s">
        <v>5722</v>
      </c>
      <c r="D3791" t="s">
        <v>4391</v>
      </c>
      <c r="E3791" t="s">
        <v>6929</v>
      </c>
      <c r="F3791" t="s">
        <v>5453</v>
      </c>
      <c r="G3791" s="160" t="s">
        <v>3997</v>
      </c>
      <c r="H3791" t="s">
        <v>5454</v>
      </c>
      <c r="I3791" s="160" t="s">
        <v>4007</v>
      </c>
      <c r="J3791" t="s">
        <v>5455</v>
      </c>
      <c r="K3791">
        <v>99</v>
      </c>
      <c r="L3791" t="s">
        <v>3999</v>
      </c>
    </row>
    <row r="3792" spans="1:12">
      <c r="A3792" s="15">
        <v>30180019</v>
      </c>
      <c r="B3792" t="s">
        <v>5450</v>
      </c>
      <c r="C3792" t="s">
        <v>5722</v>
      </c>
      <c r="D3792" t="s">
        <v>4391</v>
      </c>
      <c r="E3792" t="s">
        <v>6930</v>
      </c>
      <c r="F3792" t="s">
        <v>5453</v>
      </c>
      <c r="G3792" s="160" t="s">
        <v>3997</v>
      </c>
      <c r="H3792" t="s">
        <v>5454</v>
      </c>
      <c r="I3792" s="160" t="s">
        <v>4007</v>
      </c>
      <c r="J3792" t="s">
        <v>5455</v>
      </c>
      <c r="K3792">
        <v>99</v>
      </c>
      <c r="L3792" t="s">
        <v>3999</v>
      </c>
    </row>
    <row r="3793" spans="1:12">
      <c r="A3793" s="15">
        <v>30180020</v>
      </c>
      <c r="B3793" t="s">
        <v>5450</v>
      </c>
      <c r="C3793" t="s">
        <v>5722</v>
      </c>
      <c r="D3793" t="s">
        <v>4391</v>
      </c>
      <c r="E3793" t="s">
        <v>6931</v>
      </c>
      <c r="F3793" t="s">
        <v>5453</v>
      </c>
      <c r="G3793" s="160" t="s">
        <v>3997</v>
      </c>
      <c r="H3793" t="s">
        <v>5454</v>
      </c>
      <c r="I3793" s="160" t="s">
        <v>4007</v>
      </c>
      <c r="J3793" t="s">
        <v>5455</v>
      </c>
      <c r="K3793">
        <v>99</v>
      </c>
      <c r="L3793" t="s">
        <v>3999</v>
      </c>
    </row>
    <row r="3794" spans="1:12">
      <c r="A3794" s="15">
        <v>30180021</v>
      </c>
      <c r="B3794" t="s">
        <v>5450</v>
      </c>
      <c r="C3794" t="s">
        <v>5722</v>
      </c>
      <c r="D3794" t="s">
        <v>4391</v>
      </c>
      <c r="E3794" t="s">
        <v>6932</v>
      </c>
      <c r="F3794" t="s">
        <v>5453</v>
      </c>
      <c r="G3794" s="160" t="s">
        <v>3997</v>
      </c>
      <c r="H3794" t="s">
        <v>5454</v>
      </c>
      <c r="I3794" s="160" t="s">
        <v>4007</v>
      </c>
      <c r="J3794" t="s">
        <v>5455</v>
      </c>
      <c r="K3794">
        <v>99</v>
      </c>
      <c r="L3794" t="s">
        <v>3999</v>
      </c>
    </row>
    <row r="3795" spans="1:12">
      <c r="A3795" s="15">
        <v>30180022</v>
      </c>
      <c r="B3795" t="s">
        <v>5450</v>
      </c>
      <c r="C3795" t="s">
        <v>5722</v>
      </c>
      <c r="D3795" t="s">
        <v>4391</v>
      </c>
      <c r="E3795" t="s">
        <v>6933</v>
      </c>
      <c r="F3795" t="s">
        <v>5453</v>
      </c>
      <c r="G3795" s="160" t="s">
        <v>3997</v>
      </c>
      <c r="H3795" t="s">
        <v>5454</v>
      </c>
      <c r="I3795" s="160" t="s">
        <v>4007</v>
      </c>
      <c r="J3795" t="s">
        <v>5455</v>
      </c>
      <c r="K3795">
        <v>99</v>
      </c>
      <c r="L3795" t="s">
        <v>3999</v>
      </c>
    </row>
    <row r="3796" spans="1:12">
      <c r="A3796" s="15">
        <v>30181001</v>
      </c>
      <c r="B3796" t="s">
        <v>5450</v>
      </c>
      <c r="C3796" t="s">
        <v>5722</v>
      </c>
      <c r="D3796" t="s">
        <v>6912</v>
      </c>
      <c r="E3796" t="s">
        <v>6934</v>
      </c>
      <c r="F3796" t="s">
        <v>5453</v>
      </c>
      <c r="G3796" s="160" t="s">
        <v>3997</v>
      </c>
      <c r="H3796" t="s">
        <v>5454</v>
      </c>
      <c r="I3796" s="160" t="s">
        <v>4007</v>
      </c>
      <c r="J3796" t="s">
        <v>5455</v>
      </c>
      <c r="K3796" s="160" t="s">
        <v>4074</v>
      </c>
      <c r="L3796" t="s">
        <v>6935</v>
      </c>
    </row>
    <row r="3797" spans="1:12">
      <c r="A3797" s="15">
        <v>30181002</v>
      </c>
      <c r="B3797" t="s">
        <v>5450</v>
      </c>
      <c r="C3797" t="s">
        <v>5722</v>
      </c>
      <c r="D3797" t="s">
        <v>6912</v>
      </c>
      <c r="E3797" t="s">
        <v>5844</v>
      </c>
      <c r="F3797" t="s">
        <v>5453</v>
      </c>
      <c r="G3797" s="160" t="s">
        <v>3997</v>
      </c>
      <c r="H3797" t="s">
        <v>5454</v>
      </c>
      <c r="I3797" s="160" t="s">
        <v>4007</v>
      </c>
      <c r="J3797" t="s">
        <v>5455</v>
      </c>
      <c r="K3797">
        <v>99</v>
      </c>
      <c r="L3797" t="s">
        <v>3999</v>
      </c>
    </row>
    <row r="3798" spans="1:12">
      <c r="A3798" s="15">
        <v>30181003</v>
      </c>
      <c r="B3798" t="s">
        <v>5450</v>
      </c>
      <c r="C3798" t="s">
        <v>5722</v>
      </c>
      <c r="D3798" t="s">
        <v>6912</v>
      </c>
      <c r="E3798" t="s">
        <v>6399</v>
      </c>
      <c r="F3798" t="s">
        <v>5453</v>
      </c>
      <c r="G3798" s="160" t="s">
        <v>3997</v>
      </c>
      <c r="H3798" t="s">
        <v>5454</v>
      </c>
      <c r="I3798" s="160" t="s">
        <v>4007</v>
      </c>
      <c r="J3798" t="s">
        <v>5455</v>
      </c>
      <c r="K3798">
        <v>99</v>
      </c>
      <c r="L3798" t="s">
        <v>3999</v>
      </c>
    </row>
    <row r="3799" spans="1:12">
      <c r="A3799" s="15">
        <v>30182001</v>
      </c>
      <c r="B3799" t="s">
        <v>5450</v>
      </c>
      <c r="C3799" t="s">
        <v>5722</v>
      </c>
      <c r="D3799" t="s">
        <v>6365</v>
      </c>
      <c r="E3799" t="s">
        <v>6936</v>
      </c>
      <c r="F3799" t="s">
        <v>5453</v>
      </c>
      <c r="G3799">
        <v>10</v>
      </c>
      <c r="H3799" t="s">
        <v>4358</v>
      </c>
      <c r="I3799" s="160" t="s">
        <v>3997</v>
      </c>
      <c r="J3799" t="s">
        <v>4394</v>
      </c>
      <c r="K3799">
        <v>99</v>
      </c>
      <c r="L3799" t="s">
        <v>3999</v>
      </c>
    </row>
    <row r="3800" spans="1:12">
      <c r="A3800" s="15">
        <v>30182002</v>
      </c>
      <c r="B3800" t="s">
        <v>5450</v>
      </c>
      <c r="C3800" t="s">
        <v>5722</v>
      </c>
      <c r="D3800" t="s">
        <v>6365</v>
      </c>
      <c r="E3800" t="s">
        <v>4080</v>
      </c>
      <c r="F3800" t="s">
        <v>5453</v>
      </c>
      <c r="G3800">
        <v>10</v>
      </c>
      <c r="H3800" t="s">
        <v>4358</v>
      </c>
      <c r="I3800" s="160" t="s">
        <v>3997</v>
      </c>
      <c r="J3800" t="s">
        <v>4394</v>
      </c>
      <c r="K3800">
        <v>99</v>
      </c>
      <c r="L3800" t="s">
        <v>3999</v>
      </c>
    </row>
    <row r="3801" spans="1:12">
      <c r="A3801" s="15">
        <v>30182003</v>
      </c>
      <c r="B3801" t="s">
        <v>5450</v>
      </c>
      <c r="C3801" t="s">
        <v>5722</v>
      </c>
      <c r="D3801" t="s">
        <v>6365</v>
      </c>
      <c r="E3801" t="s">
        <v>6365</v>
      </c>
      <c r="F3801" t="s">
        <v>5453</v>
      </c>
      <c r="G3801">
        <v>10</v>
      </c>
      <c r="H3801" t="s">
        <v>4358</v>
      </c>
      <c r="I3801" s="160" t="s">
        <v>3997</v>
      </c>
      <c r="J3801" t="s">
        <v>4394</v>
      </c>
      <c r="K3801">
        <v>99</v>
      </c>
      <c r="L3801" t="s">
        <v>3999</v>
      </c>
    </row>
    <row r="3802" spans="1:12">
      <c r="A3802" s="15">
        <v>30182004</v>
      </c>
      <c r="B3802" t="s">
        <v>5450</v>
      </c>
      <c r="C3802" t="s">
        <v>5722</v>
      </c>
      <c r="D3802" t="s">
        <v>6365</v>
      </c>
      <c r="E3802" t="s">
        <v>6937</v>
      </c>
      <c r="F3802" t="s">
        <v>5453</v>
      </c>
      <c r="G3802">
        <v>10</v>
      </c>
      <c r="H3802" t="s">
        <v>4358</v>
      </c>
      <c r="I3802" s="160" t="s">
        <v>3997</v>
      </c>
      <c r="J3802" t="s">
        <v>4394</v>
      </c>
      <c r="K3802">
        <v>99</v>
      </c>
      <c r="L3802" t="s">
        <v>3999</v>
      </c>
    </row>
    <row r="3803" spans="1:12">
      <c r="A3803" s="15">
        <v>30182005</v>
      </c>
      <c r="B3803" t="s">
        <v>5450</v>
      </c>
      <c r="C3803" t="s">
        <v>5722</v>
      </c>
      <c r="D3803" t="s">
        <v>6365</v>
      </c>
      <c r="E3803" t="s">
        <v>6938</v>
      </c>
      <c r="F3803" t="s">
        <v>5453</v>
      </c>
      <c r="G3803">
        <v>10</v>
      </c>
      <c r="H3803" t="s">
        <v>4358</v>
      </c>
      <c r="I3803" s="160" t="s">
        <v>3997</v>
      </c>
      <c r="J3803" t="s">
        <v>4394</v>
      </c>
      <c r="K3803">
        <v>99</v>
      </c>
      <c r="L3803" t="s">
        <v>3999</v>
      </c>
    </row>
    <row r="3804" spans="1:12">
      <c r="A3804" s="15">
        <v>30182006</v>
      </c>
      <c r="B3804" t="s">
        <v>5450</v>
      </c>
      <c r="C3804" t="s">
        <v>5722</v>
      </c>
      <c r="D3804" t="s">
        <v>6365</v>
      </c>
      <c r="E3804" t="s">
        <v>6939</v>
      </c>
      <c r="F3804" t="s">
        <v>5453</v>
      </c>
      <c r="G3804">
        <v>10</v>
      </c>
      <c r="H3804" t="s">
        <v>4358</v>
      </c>
      <c r="I3804" s="160" t="s">
        <v>3997</v>
      </c>
      <c r="J3804" t="s">
        <v>4394</v>
      </c>
      <c r="K3804">
        <v>99</v>
      </c>
      <c r="L3804" t="s">
        <v>3999</v>
      </c>
    </row>
    <row r="3805" spans="1:12">
      <c r="A3805" s="15">
        <v>30182007</v>
      </c>
      <c r="B3805" t="s">
        <v>5450</v>
      </c>
      <c r="C3805" t="s">
        <v>5722</v>
      </c>
      <c r="D3805" t="s">
        <v>6365</v>
      </c>
      <c r="E3805" t="s">
        <v>6940</v>
      </c>
      <c r="F3805" t="s">
        <v>5453</v>
      </c>
      <c r="G3805">
        <v>10</v>
      </c>
      <c r="H3805" t="s">
        <v>4358</v>
      </c>
      <c r="I3805" s="160" t="s">
        <v>3997</v>
      </c>
      <c r="J3805" t="s">
        <v>4394</v>
      </c>
      <c r="K3805">
        <v>99</v>
      </c>
      <c r="L3805" t="s">
        <v>3999</v>
      </c>
    </row>
    <row r="3806" spans="1:12">
      <c r="A3806" s="15">
        <v>30182008</v>
      </c>
      <c r="B3806" t="s">
        <v>5450</v>
      </c>
      <c r="C3806" t="s">
        <v>5722</v>
      </c>
      <c r="D3806" t="s">
        <v>6365</v>
      </c>
      <c r="E3806" t="s">
        <v>6941</v>
      </c>
      <c r="F3806" t="s">
        <v>5453</v>
      </c>
      <c r="G3806">
        <v>10</v>
      </c>
      <c r="H3806" t="s">
        <v>4358</v>
      </c>
      <c r="I3806" s="160" t="s">
        <v>3997</v>
      </c>
      <c r="J3806" t="s">
        <v>4394</v>
      </c>
      <c r="K3806">
        <v>99</v>
      </c>
      <c r="L3806" t="s">
        <v>3999</v>
      </c>
    </row>
    <row r="3807" spans="1:12">
      <c r="A3807" s="15">
        <v>30182009</v>
      </c>
      <c r="B3807" t="s">
        <v>5450</v>
      </c>
      <c r="C3807" t="s">
        <v>5722</v>
      </c>
      <c r="D3807" t="s">
        <v>6365</v>
      </c>
      <c r="E3807" t="s">
        <v>6942</v>
      </c>
      <c r="F3807" t="s">
        <v>5453</v>
      </c>
      <c r="G3807">
        <v>10</v>
      </c>
      <c r="H3807" t="s">
        <v>4358</v>
      </c>
      <c r="I3807" s="160" t="s">
        <v>3997</v>
      </c>
      <c r="J3807" t="s">
        <v>4394</v>
      </c>
      <c r="K3807">
        <v>99</v>
      </c>
      <c r="L3807" t="s">
        <v>3999</v>
      </c>
    </row>
    <row r="3808" spans="1:12">
      <c r="A3808" s="15">
        <v>30182010</v>
      </c>
      <c r="B3808" t="s">
        <v>5450</v>
      </c>
      <c r="C3808" t="s">
        <v>5722</v>
      </c>
      <c r="D3808" t="s">
        <v>6365</v>
      </c>
      <c r="E3808" t="s">
        <v>6943</v>
      </c>
      <c r="F3808" t="s">
        <v>5453</v>
      </c>
      <c r="G3808">
        <v>10</v>
      </c>
      <c r="H3808" t="s">
        <v>4358</v>
      </c>
      <c r="I3808" s="160" t="s">
        <v>3997</v>
      </c>
      <c r="J3808" t="s">
        <v>4394</v>
      </c>
      <c r="K3808">
        <v>99</v>
      </c>
      <c r="L3808" t="s">
        <v>3999</v>
      </c>
    </row>
    <row r="3809" spans="1:12">
      <c r="A3809" s="15">
        <v>30182011</v>
      </c>
      <c r="B3809" t="s">
        <v>5450</v>
      </c>
      <c r="C3809" t="s">
        <v>5722</v>
      </c>
      <c r="D3809" t="s">
        <v>6365</v>
      </c>
      <c r="E3809" t="s">
        <v>6944</v>
      </c>
      <c r="F3809" t="s">
        <v>5453</v>
      </c>
      <c r="G3809">
        <v>10</v>
      </c>
      <c r="H3809" t="s">
        <v>4358</v>
      </c>
      <c r="I3809" s="160" t="s">
        <v>3997</v>
      </c>
      <c r="J3809" t="s">
        <v>4394</v>
      </c>
      <c r="K3809">
        <v>99</v>
      </c>
      <c r="L3809" t="s">
        <v>3999</v>
      </c>
    </row>
    <row r="3810" spans="1:12">
      <c r="A3810" s="15">
        <v>30182012</v>
      </c>
      <c r="B3810" t="s">
        <v>5450</v>
      </c>
      <c r="C3810" t="s">
        <v>5722</v>
      </c>
      <c r="D3810" t="s">
        <v>6365</v>
      </c>
      <c r="E3810" t="s">
        <v>6945</v>
      </c>
      <c r="F3810" t="s">
        <v>5453</v>
      </c>
      <c r="G3810">
        <v>10</v>
      </c>
      <c r="H3810" t="s">
        <v>4358</v>
      </c>
      <c r="I3810" s="160" t="s">
        <v>3997</v>
      </c>
      <c r="J3810" t="s">
        <v>4394</v>
      </c>
      <c r="K3810">
        <v>99</v>
      </c>
      <c r="L3810" t="s">
        <v>3999</v>
      </c>
    </row>
    <row r="3811" spans="1:12">
      <c r="A3811" s="15">
        <v>30182013</v>
      </c>
      <c r="B3811" t="s">
        <v>5450</v>
      </c>
      <c r="C3811" t="s">
        <v>5722</v>
      </c>
      <c r="D3811" t="s">
        <v>6365</v>
      </c>
      <c r="E3811" t="s">
        <v>3875</v>
      </c>
      <c r="F3811" t="s">
        <v>5453</v>
      </c>
      <c r="G3811">
        <v>10</v>
      </c>
      <c r="H3811" t="s">
        <v>4358</v>
      </c>
      <c r="I3811" s="160" t="s">
        <v>3997</v>
      </c>
      <c r="J3811" t="s">
        <v>4394</v>
      </c>
      <c r="K3811">
        <v>99</v>
      </c>
      <c r="L3811" t="s">
        <v>3999</v>
      </c>
    </row>
    <row r="3812" spans="1:12">
      <c r="A3812" s="15">
        <v>30182014</v>
      </c>
      <c r="B3812" t="s">
        <v>5450</v>
      </c>
      <c r="C3812" t="s">
        <v>5722</v>
      </c>
      <c r="D3812" t="s">
        <v>6365</v>
      </c>
      <c r="E3812" t="s">
        <v>6946</v>
      </c>
      <c r="F3812" t="s">
        <v>5453</v>
      </c>
      <c r="G3812">
        <v>10</v>
      </c>
      <c r="H3812" t="s">
        <v>4358</v>
      </c>
      <c r="I3812" s="160" t="s">
        <v>3997</v>
      </c>
      <c r="J3812" t="s">
        <v>4394</v>
      </c>
      <c r="K3812">
        <v>99</v>
      </c>
      <c r="L3812" t="s">
        <v>3999</v>
      </c>
    </row>
    <row r="3813" spans="1:12">
      <c r="A3813" s="15">
        <v>30182015</v>
      </c>
      <c r="B3813" t="s">
        <v>5450</v>
      </c>
      <c r="C3813" t="s">
        <v>5722</v>
      </c>
      <c r="D3813" t="s">
        <v>6365</v>
      </c>
      <c r="E3813" t="s">
        <v>6947</v>
      </c>
      <c r="F3813" t="s">
        <v>5453</v>
      </c>
      <c r="G3813">
        <v>10</v>
      </c>
      <c r="H3813" t="s">
        <v>4358</v>
      </c>
      <c r="I3813" s="160" t="s">
        <v>3997</v>
      </c>
      <c r="J3813" t="s">
        <v>4394</v>
      </c>
      <c r="K3813">
        <v>99</v>
      </c>
      <c r="L3813" t="s">
        <v>3999</v>
      </c>
    </row>
    <row r="3814" spans="1:12">
      <c r="A3814" s="15">
        <v>30182016</v>
      </c>
      <c r="B3814" t="s">
        <v>5450</v>
      </c>
      <c r="C3814" t="s">
        <v>5722</v>
      </c>
      <c r="D3814" t="s">
        <v>6365</v>
      </c>
      <c r="E3814" t="s">
        <v>6948</v>
      </c>
      <c r="F3814" t="s">
        <v>5453</v>
      </c>
      <c r="G3814">
        <v>10</v>
      </c>
      <c r="H3814" t="s">
        <v>4358</v>
      </c>
      <c r="I3814" s="160" t="s">
        <v>3997</v>
      </c>
      <c r="J3814" t="s">
        <v>4394</v>
      </c>
      <c r="K3814">
        <v>99</v>
      </c>
      <c r="L3814" t="s">
        <v>3999</v>
      </c>
    </row>
    <row r="3815" spans="1:12">
      <c r="A3815" s="15">
        <v>30182501</v>
      </c>
      <c r="B3815" t="s">
        <v>5450</v>
      </c>
      <c r="C3815" t="s">
        <v>5722</v>
      </c>
      <c r="D3815" t="s">
        <v>4396</v>
      </c>
      <c r="E3815" t="s">
        <v>6949</v>
      </c>
      <c r="F3815" t="s">
        <v>5453</v>
      </c>
      <c r="G3815">
        <v>10</v>
      </c>
      <c r="H3815" t="s">
        <v>4358</v>
      </c>
      <c r="I3815" s="160" t="s">
        <v>3997</v>
      </c>
      <c r="J3815" t="s">
        <v>4394</v>
      </c>
      <c r="K3815">
        <v>99</v>
      </c>
      <c r="L3815" t="s">
        <v>3999</v>
      </c>
    </row>
    <row r="3816" spans="1:12">
      <c r="A3816" s="15">
        <v>30182502</v>
      </c>
      <c r="B3816" t="s">
        <v>5450</v>
      </c>
      <c r="C3816" t="s">
        <v>5722</v>
      </c>
      <c r="D3816" t="s">
        <v>4396</v>
      </c>
      <c r="E3816" t="s">
        <v>6950</v>
      </c>
      <c r="F3816" t="s">
        <v>5453</v>
      </c>
      <c r="G3816">
        <v>10</v>
      </c>
      <c r="H3816" t="s">
        <v>4358</v>
      </c>
      <c r="I3816" s="160" t="s">
        <v>3997</v>
      </c>
      <c r="J3816" t="s">
        <v>4394</v>
      </c>
      <c r="K3816">
        <v>99</v>
      </c>
      <c r="L3816" t="s">
        <v>3999</v>
      </c>
    </row>
    <row r="3817" spans="1:12">
      <c r="A3817" s="15">
        <v>30182503</v>
      </c>
      <c r="B3817" t="s">
        <v>5450</v>
      </c>
      <c r="C3817" t="s">
        <v>5722</v>
      </c>
      <c r="D3817" t="s">
        <v>4396</v>
      </c>
      <c r="E3817" t="s">
        <v>6951</v>
      </c>
      <c r="F3817" t="s">
        <v>5453</v>
      </c>
      <c r="G3817">
        <v>10</v>
      </c>
      <c r="H3817" t="s">
        <v>4358</v>
      </c>
      <c r="I3817" s="160" t="s">
        <v>3997</v>
      </c>
      <c r="J3817" t="s">
        <v>4394</v>
      </c>
      <c r="K3817">
        <v>99</v>
      </c>
      <c r="L3817" t="s">
        <v>3999</v>
      </c>
    </row>
    <row r="3818" spans="1:12">
      <c r="A3818" s="15">
        <v>30182504</v>
      </c>
      <c r="B3818" t="s">
        <v>5450</v>
      </c>
      <c r="C3818" t="s">
        <v>5722</v>
      </c>
      <c r="D3818" t="s">
        <v>4396</v>
      </c>
      <c r="E3818" t="s">
        <v>6952</v>
      </c>
      <c r="F3818" t="s">
        <v>5453</v>
      </c>
      <c r="G3818">
        <v>10</v>
      </c>
      <c r="H3818" t="s">
        <v>4358</v>
      </c>
      <c r="I3818" s="160" t="s">
        <v>3997</v>
      </c>
      <c r="J3818" t="s">
        <v>4394</v>
      </c>
      <c r="K3818">
        <v>99</v>
      </c>
      <c r="L3818" t="s">
        <v>3999</v>
      </c>
    </row>
    <row r="3819" spans="1:12">
      <c r="A3819" s="15">
        <v>30182510</v>
      </c>
      <c r="B3819" t="s">
        <v>5450</v>
      </c>
      <c r="C3819" t="s">
        <v>5722</v>
      </c>
      <c r="D3819" t="s">
        <v>4396</v>
      </c>
      <c r="E3819" t="s">
        <v>6953</v>
      </c>
      <c r="F3819" t="s">
        <v>5453</v>
      </c>
      <c r="G3819">
        <v>10</v>
      </c>
      <c r="H3819" t="s">
        <v>4358</v>
      </c>
      <c r="I3819" s="160" t="s">
        <v>3997</v>
      </c>
      <c r="J3819" t="s">
        <v>4394</v>
      </c>
      <c r="K3819">
        <v>99</v>
      </c>
      <c r="L3819" t="s">
        <v>3999</v>
      </c>
    </row>
    <row r="3820" spans="1:12">
      <c r="A3820" s="15">
        <v>30182511</v>
      </c>
      <c r="B3820" t="s">
        <v>5450</v>
      </c>
      <c r="C3820" t="s">
        <v>5722</v>
      </c>
      <c r="D3820" t="s">
        <v>4396</v>
      </c>
      <c r="E3820" t="s">
        <v>6954</v>
      </c>
      <c r="F3820" t="s">
        <v>5453</v>
      </c>
      <c r="G3820">
        <v>10</v>
      </c>
      <c r="H3820" t="s">
        <v>4358</v>
      </c>
      <c r="I3820" s="160" t="s">
        <v>3997</v>
      </c>
      <c r="J3820" t="s">
        <v>4394</v>
      </c>
      <c r="K3820">
        <v>99</v>
      </c>
      <c r="L3820" t="s">
        <v>3999</v>
      </c>
    </row>
    <row r="3821" spans="1:12">
      <c r="A3821" s="15">
        <v>30182512</v>
      </c>
      <c r="B3821" t="s">
        <v>5450</v>
      </c>
      <c r="C3821" t="s">
        <v>5722</v>
      </c>
      <c r="D3821" t="s">
        <v>4396</v>
      </c>
      <c r="E3821" t="s">
        <v>6955</v>
      </c>
      <c r="F3821" t="s">
        <v>5453</v>
      </c>
      <c r="G3821">
        <v>10</v>
      </c>
      <c r="H3821" t="s">
        <v>4358</v>
      </c>
      <c r="I3821" s="160" t="s">
        <v>3997</v>
      </c>
      <c r="J3821" t="s">
        <v>4394</v>
      </c>
      <c r="K3821">
        <v>99</v>
      </c>
      <c r="L3821" t="s">
        <v>3999</v>
      </c>
    </row>
    <row r="3822" spans="1:12">
      <c r="A3822" s="15">
        <v>30182513</v>
      </c>
      <c r="B3822" t="s">
        <v>5450</v>
      </c>
      <c r="C3822" t="s">
        <v>5722</v>
      </c>
      <c r="D3822" t="s">
        <v>4396</v>
      </c>
      <c r="E3822" t="s">
        <v>6956</v>
      </c>
      <c r="F3822" t="s">
        <v>5453</v>
      </c>
      <c r="G3822">
        <v>10</v>
      </c>
      <c r="H3822" t="s">
        <v>4358</v>
      </c>
      <c r="I3822" s="160" t="s">
        <v>3997</v>
      </c>
      <c r="J3822" t="s">
        <v>4394</v>
      </c>
      <c r="K3822">
        <v>99</v>
      </c>
      <c r="L3822" t="s">
        <v>3999</v>
      </c>
    </row>
    <row r="3823" spans="1:12">
      <c r="A3823" s="15">
        <v>30182514</v>
      </c>
      <c r="B3823" t="s">
        <v>5450</v>
      </c>
      <c r="C3823" t="s">
        <v>5722</v>
      </c>
      <c r="D3823" t="s">
        <v>4396</v>
      </c>
      <c r="E3823" t="s">
        <v>6957</v>
      </c>
      <c r="F3823" t="s">
        <v>5453</v>
      </c>
      <c r="G3823">
        <v>10</v>
      </c>
      <c r="H3823" t="s">
        <v>4358</v>
      </c>
      <c r="I3823" s="160" t="s">
        <v>3997</v>
      </c>
      <c r="J3823" t="s">
        <v>4394</v>
      </c>
      <c r="K3823">
        <v>99</v>
      </c>
      <c r="L3823" t="s">
        <v>3999</v>
      </c>
    </row>
    <row r="3824" spans="1:12">
      <c r="A3824" s="15">
        <v>30182515</v>
      </c>
      <c r="B3824" t="s">
        <v>5450</v>
      </c>
      <c r="C3824" t="s">
        <v>5722</v>
      </c>
      <c r="D3824" t="s">
        <v>4396</v>
      </c>
      <c r="E3824" t="s">
        <v>6958</v>
      </c>
      <c r="F3824" t="s">
        <v>4073</v>
      </c>
      <c r="G3824">
        <v>10</v>
      </c>
      <c r="H3824" t="s">
        <v>4358</v>
      </c>
      <c r="I3824" s="160" t="s">
        <v>3997</v>
      </c>
      <c r="J3824" t="s">
        <v>4394</v>
      </c>
      <c r="K3824">
        <v>99</v>
      </c>
      <c r="L3824" t="s">
        <v>3999</v>
      </c>
    </row>
    <row r="3825" spans="1:12">
      <c r="A3825" s="15">
        <v>30182516</v>
      </c>
      <c r="B3825" t="s">
        <v>5450</v>
      </c>
      <c r="C3825" t="s">
        <v>5722</v>
      </c>
      <c r="D3825" t="s">
        <v>4396</v>
      </c>
      <c r="E3825" t="s">
        <v>6959</v>
      </c>
      <c r="F3825" t="s">
        <v>5453</v>
      </c>
      <c r="G3825">
        <v>10</v>
      </c>
      <c r="H3825" t="s">
        <v>4358</v>
      </c>
      <c r="I3825" s="160" t="s">
        <v>3997</v>
      </c>
      <c r="J3825" t="s">
        <v>4394</v>
      </c>
      <c r="K3825">
        <v>99</v>
      </c>
      <c r="L3825" t="s">
        <v>3999</v>
      </c>
    </row>
    <row r="3826" spans="1:12">
      <c r="A3826" s="15">
        <v>30182517</v>
      </c>
      <c r="B3826" t="s">
        <v>5450</v>
      </c>
      <c r="C3826" t="s">
        <v>5722</v>
      </c>
      <c r="D3826" t="s">
        <v>4396</v>
      </c>
      <c r="E3826" t="s">
        <v>6957</v>
      </c>
      <c r="F3826" t="s">
        <v>5453</v>
      </c>
      <c r="G3826">
        <v>10</v>
      </c>
      <c r="H3826" t="s">
        <v>4358</v>
      </c>
      <c r="I3826" s="160" t="s">
        <v>3997</v>
      </c>
      <c r="J3826" t="s">
        <v>4394</v>
      </c>
      <c r="K3826">
        <v>99</v>
      </c>
      <c r="L3826" t="s">
        <v>3999</v>
      </c>
    </row>
    <row r="3827" spans="1:12">
      <c r="A3827" s="15">
        <v>30182530</v>
      </c>
      <c r="B3827" t="s">
        <v>5450</v>
      </c>
      <c r="C3827" t="s">
        <v>5722</v>
      </c>
      <c r="D3827" t="s">
        <v>4396</v>
      </c>
      <c r="E3827" t="s">
        <v>6960</v>
      </c>
      <c r="F3827" t="s">
        <v>5453</v>
      </c>
      <c r="G3827">
        <v>10</v>
      </c>
      <c r="H3827" t="s">
        <v>4358</v>
      </c>
      <c r="I3827" s="160" t="s">
        <v>3997</v>
      </c>
      <c r="J3827" t="s">
        <v>4394</v>
      </c>
      <c r="K3827">
        <v>99</v>
      </c>
      <c r="L3827" t="s">
        <v>3999</v>
      </c>
    </row>
    <row r="3828" spans="1:12">
      <c r="A3828" s="15">
        <v>30182531</v>
      </c>
      <c r="B3828" t="s">
        <v>5450</v>
      </c>
      <c r="C3828" t="s">
        <v>5722</v>
      </c>
      <c r="D3828" t="s">
        <v>4396</v>
      </c>
      <c r="E3828" t="s">
        <v>6961</v>
      </c>
      <c r="F3828" t="s">
        <v>5453</v>
      </c>
      <c r="G3828">
        <v>10</v>
      </c>
      <c r="H3828" t="s">
        <v>4358</v>
      </c>
      <c r="I3828" s="160" t="s">
        <v>3997</v>
      </c>
      <c r="J3828" t="s">
        <v>4394</v>
      </c>
      <c r="K3828">
        <v>99</v>
      </c>
      <c r="L3828" t="s">
        <v>3999</v>
      </c>
    </row>
    <row r="3829" spans="1:12">
      <c r="A3829" s="15">
        <v>30182532</v>
      </c>
      <c r="B3829" t="s">
        <v>5450</v>
      </c>
      <c r="C3829" t="s">
        <v>5722</v>
      </c>
      <c r="D3829" t="s">
        <v>4396</v>
      </c>
      <c r="E3829" t="s">
        <v>6962</v>
      </c>
      <c r="F3829" t="s">
        <v>5453</v>
      </c>
      <c r="G3829">
        <v>10</v>
      </c>
      <c r="H3829" t="s">
        <v>4358</v>
      </c>
      <c r="I3829" s="160" t="s">
        <v>3997</v>
      </c>
      <c r="J3829" t="s">
        <v>4394</v>
      </c>
      <c r="K3829">
        <v>99</v>
      </c>
      <c r="L3829" t="s">
        <v>3999</v>
      </c>
    </row>
    <row r="3830" spans="1:12">
      <c r="A3830" s="15">
        <v>30182533</v>
      </c>
      <c r="B3830" t="s">
        <v>5450</v>
      </c>
      <c r="C3830" t="s">
        <v>5722</v>
      </c>
      <c r="D3830" t="s">
        <v>4396</v>
      </c>
      <c r="E3830" t="s">
        <v>6963</v>
      </c>
      <c r="F3830" t="s">
        <v>5453</v>
      </c>
      <c r="G3830">
        <v>10</v>
      </c>
      <c r="H3830" t="s">
        <v>4358</v>
      </c>
      <c r="I3830" s="160" t="s">
        <v>3997</v>
      </c>
      <c r="J3830" t="s">
        <v>4394</v>
      </c>
      <c r="K3830">
        <v>99</v>
      </c>
      <c r="L3830" t="s">
        <v>3999</v>
      </c>
    </row>
    <row r="3831" spans="1:12">
      <c r="A3831" s="15">
        <v>30182534</v>
      </c>
      <c r="B3831" t="s">
        <v>5450</v>
      </c>
      <c r="C3831" t="s">
        <v>5722</v>
      </c>
      <c r="D3831" t="s">
        <v>4396</v>
      </c>
      <c r="E3831" t="s">
        <v>6964</v>
      </c>
      <c r="F3831" t="s">
        <v>5453</v>
      </c>
      <c r="G3831">
        <v>10</v>
      </c>
      <c r="H3831" t="s">
        <v>4358</v>
      </c>
      <c r="I3831" s="160" t="s">
        <v>3997</v>
      </c>
      <c r="J3831" t="s">
        <v>4394</v>
      </c>
      <c r="K3831">
        <v>99</v>
      </c>
      <c r="L3831" t="s">
        <v>3999</v>
      </c>
    </row>
    <row r="3832" spans="1:12">
      <c r="A3832" s="15">
        <v>30182535</v>
      </c>
      <c r="B3832" t="s">
        <v>5450</v>
      </c>
      <c r="C3832" t="s">
        <v>5722</v>
      </c>
      <c r="D3832" t="s">
        <v>4396</v>
      </c>
      <c r="E3832" t="s">
        <v>6965</v>
      </c>
      <c r="F3832" t="s">
        <v>5453</v>
      </c>
      <c r="G3832">
        <v>10</v>
      </c>
      <c r="H3832" t="s">
        <v>4358</v>
      </c>
      <c r="I3832" s="160" t="s">
        <v>3997</v>
      </c>
      <c r="J3832" t="s">
        <v>4394</v>
      </c>
      <c r="K3832">
        <v>99</v>
      </c>
      <c r="L3832" t="s">
        <v>3999</v>
      </c>
    </row>
    <row r="3833" spans="1:12">
      <c r="A3833" s="15">
        <v>30182536</v>
      </c>
      <c r="B3833" t="s">
        <v>5450</v>
      </c>
      <c r="C3833" t="s">
        <v>5722</v>
      </c>
      <c r="D3833" t="s">
        <v>4396</v>
      </c>
      <c r="E3833" t="s">
        <v>6966</v>
      </c>
      <c r="F3833" t="s">
        <v>5453</v>
      </c>
      <c r="G3833">
        <v>10</v>
      </c>
      <c r="H3833" t="s">
        <v>4358</v>
      </c>
      <c r="I3833" s="160" t="s">
        <v>3997</v>
      </c>
      <c r="J3833" t="s">
        <v>4394</v>
      </c>
      <c r="K3833">
        <v>99</v>
      </c>
      <c r="L3833" t="s">
        <v>3999</v>
      </c>
    </row>
    <row r="3834" spans="1:12">
      <c r="A3834" s="15">
        <v>30182550</v>
      </c>
      <c r="B3834" t="s">
        <v>5450</v>
      </c>
      <c r="C3834" t="s">
        <v>5722</v>
      </c>
      <c r="D3834" t="s">
        <v>4396</v>
      </c>
      <c r="E3834" t="s">
        <v>6967</v>
      </c>
      <c r="F3834" t="s">
        <v>5453</v>
      </c>
      <c r="G3834">
        <v>10</v>
      </c>
      <c r="H3834" t="s">
        <v>4358</v>
      </c>
      <c r="I3834" s="160" t="s">
        <v>3997</v>
      </c>
      <c r="J3834" t="s">
        <v>4394</v>
      </c>
      <c r="K3834">
        <v>99</v>
      </c>
      <c r="L3834" t="s">
        <v>3999</v>
      </c>
    </row>
    <row r="3835" spans="1:12">
      <c r="A3835" s="15">
        <v>30182551</v>
      </c>
      <c r="B3835" t="s">
        <v>5450</v>
      </c>
      <c r="C3835" t="s">
        <v>5722</v>
      </c>
      <c r="D3835" t="s">
        <v>4396</v>
      </c>
      <c r="E3835" t="s">
        <v>6968</v>
      </c>
      <c r="F3835" t="s">
        <v>5453</v>
      </c>
      <c r="G3835">
        <v>10</v>
      </c>
      <c r="H3835" t="s">
        <v>4358</v>
      </c>
      <c r="I3835" s="160" t="s">
        <v>3997</v>
      </c>
      <c r="J3835" t="s">
        <v>4394</v>
      </c>
      <c r="K3835">
        <v>99</v>
      </c>
      <c r="L3835" t="s">
        <v>3999</v>
      </c>
    </row>
    <row r="3836" spans="1:12">
      <c r="A3836" s="15">
        <v>30182552</v>
      </c>
      <c r="B3836" t="s">
        <v>5450</v>
      </c>
      <c r="C3836" t="s">
        <v>5722</v>
      </c>
      <c r="D3836" t="s">
        <v>4396</v>
      </c>
      <c r="E3836" t="s">
        <v>6969</v>
      </c>
      <c r="F3836" t="s">
        <v>5453</v>
      </c>
      <c r="G3836">
        <v>10</v>
      </c>
      <c r="H3836" t="s">
        <v>4358</v>
      </c>
      <c r="I3836" s="160" t="s">
        <v>3997</v>
      </c>
      <c r="J3836" t="s">
        <v>4394</v>
      </c>
      <c r="K3836">
        <v>99</v>
      </c>
      <c r="L3836" t="s">
        <v>3999</v>
      </c>
    </row>
    <row r="3837" spans="1:12">
      <c r="A3837" s="15">
        <v>30182553</v>
      </c>
      <c r="B3837" t="s">
        <v>5450</v>
      </c>
      <c r="C3837" t="s">
        <v>5722</v>
      </c>
      <c r="D3837" t="s">
        <v>4396</v>
      </c>
      <c r="E3837" t="s">
        <v>6970</v>
      </c>
      <c r="F3837" t="s">
        <v>5453</v>
      </c>
      <c r="G3837">
        <v>10</v>
      </c>
      <c r="H3837" t="s">
        <v>4358</v>
      </c>
      <c r="I3837" s="160" t="s">
        <v>3997</v>
      </c>
      <c r="J3837" t="s">
        <v>4394</v>
      </c>
      <c r="K3837">
        <v>99</v>
      </c>
      <c r="L3837" t="s">
        <v>3999</v>
      </c>
    </row>
    <row r="3838" spans="1:12">
      <c r="A3838" s="15">
        <v>30182560</v>
      </c>
      <c r="B3838" t="s">
        <v>5450</v>
      </c>
      <c r="C3838" t="s">
        <v>5722</v>
      </c>
      <c r="D3838" t="s">
        <v>4396</v>
      </c>
      <c r="E3838" t="s">
        <v>6971</v>
      </c>
      <c r="F3838" t="s">
        <v>5453</v>
      </c>
      <c r="G3838">
        <v>10</v>
      </c>
      <c r="H3838" t="s">
        <v>4358</v>
      </c>
      <c r="I3838" s="160" t="s">
        <v>3997</v>
      </c>
      <c r="J3838" t="s">
        <v>4394</v>
      </c>
      <c r="K3838">
        <v>99</v>
      </c>
      <c r="L3838" t="s">
        <v>3999</v>
      </c>
    </row>
    <row r="3839" spans="1:12">
      <c r="A3839" s="15">
        <v>30182561</v>
      </c>
      <c r="B3839" t="s">
        <v>5450</v>
      </c>
      <c r="C3839" t="s">
        <v>5722</v>
      </c>
      <c r="D3839" t="s">
        <v>4396</v>
      </c>
      <c r="E3839" t="s">
        <v>6972</v>
      </c>
      <c r="F3839" t="s">
        <v>5453</v>
      </c>
      <c r="G3839">
        <v>10</v>
      </c>
      <c r="H3839" t="s">
        <v>4358</v>
      </c>
      <c r="I3839" s="160" t="s">
        <v>3997</v>
      </c>
      <c r="J3839" t="s">
        <v>4394</v>
      </c>
      <c r="K3839">
        <v>99</v>
      </c>
      <c r="L3839" t="s">
        <v>3999</v>
      </c>
    </row>
    <row r="3840" spans="1:12">
      <c r="A3840" s="15">
        <v>30182562</v>
      </c>
      <c r="B3840" t="s">
        <v>5450</v>
      </c>
      <c r="C3840" t="s">
        <v>5722</v>
      </c>
      <c r="D3840" t="s">
        <v>4396</v>
      </c>
      <c r="E3840" t="s">
        <v>6973</v>
      </c>
      <c r="F3840" t="s">
        <v>5453</v>
      </c>
      <c r="G3840">
        <v>10</v>
      </c>
      <c r="H3840" t="s">
        <v>4358</v>
      </c>
      <c r="I3840" s="160" t="s">
        <v>3997</v>
      </c>
      <c r="J3840" t="s">
        <v>4394</v>
      </c>
      <c r="K3840">
        <v>99</v>
      </c>
      <c r="L3840" t="s">
        <v>3999</v>
      </c>
    </row>
    <row r="3841" spans="1:12">
      <c r="A3841" s="15">
        <v>30182563</v>
      </c>
      <c r="B3841" t="s">
        <v>5450</v>
      </c>
      <c r="C3841" t="s">
        <v>5722</v>
      </c>
      <c r="D3841" t="s">
        <v>4396</v>
      </c>
      <c r="E3841" t="s">
        <v>6974</v>
      </c>
      <c r="F3841" t="s">
        <v>5453</v>
      </c>
      <c r="G3841">
        <v>10</v>
      </c>
      <c r="H3841" t="s">
        <v>4358</v>
      </c>
      <c r="I3841" s="160" t="s">
        <v>3997</v>
      </c>
      <c r="J3841" t="s">
        <v>4394</v>
      </c>
      <c r="K3841">
        <v>99</v>
      </c>
      <c r="L3841" t="s">
        <v>3999</v>
      </c>
    </row>
    <row r="3842" spans="1:12">
      <c r="A3842" s="15">
        <v>30182599</v>
      </c>
      <c r="B3842" t="s">
        <v>5450</v>
      </c>
      <c r="C3842" t="s">
        <v>5722</v>
      </c>
      <c r="D3842" t="s">
        <v>4396</v>
      </c>
      <c r="E3842" t="s">
        <v>4020</v>
      </c>
      <c r="F3842" t="s">
        <v>5453</v>
      </c>
      <c r="G3842">
        <v>10</v>
      </c>
      <c r="H3842" t="s">
        <v>4358</v>
      </c>
      <c r="I3842" s="160" t="s">
        <v>3997</v>
      </c>
      <c r="J3842" t="s">
        <v>4394</v>
      </c>
      <c r="K3842">
        <v>99</v>
      </c>
      <c r="L3842" t="s">
        <v>3999</v>
      </c>
    </row>
    <row r="3843" spans="1:12">
      <c r="A3843" s="15">
        <v>30183001</v>
      </c>
      <c r="B3843" t="s">
        <v>5450</v>
      </c>
      <c r="C3843" t="s">
        <v>5722</v>
      </c>
      <c r="D3843" t="s">
        <v>6912</v>
      </c>
      <c r="E3843" t="s">
        <v>6399</v>
      </c>
      <c r="F3843" t="s">
        <v>4073</v>
      </c>
      <c r="G3843" s="160" t="s">
        <v>4074</v>
      </c>
      <c r="H3843" t="s">
        <v>4075</v>
      </c>
      <c r="I3843" s="160" t="s">
        <v>4076</v>
      </c>
      <c r="J3843" t="s">
        <v>4077</v>
      </c>
      <c r="K3843">
        <v>99</v>
      </c>
      <c r="L3843" t="s">
        <v>3999</v>
      </c>
    </row>
    <row r="3844" spans="1:12">
      <c r="A3844" s="15">
        <v>30184001</v>
      </c>
      <c r="B3844" t="s">
        <v>5450</v>
      </c>
      <c r="C3844" t="s">
        <v>5722</v>
      </c>
      <c r="D3844" t="s">
        <v>6912</v>
      </c>
      <c r="E3844" t="s">
        <v>6975</v>
      </c>
      <c r="F3844" t="s">
        <v>5453</v>
      </c>
      <c r="G3844" s="160" t="s">
        <v>3997</v>
      </c>
      <c r="H3844" t="s">
        <v>5454</v>
      </c>
      <c r="I3844" s="160" t="s">
        <v>4007</v>
      </c>
      <c r="J3844" t="s">
        <v>5455</v>
      </c>
      <c r="K3844" s="160" t="s">
        <v>4076</v>
      </c>
      <c r="L3844" t="s">
        <v>5980</v>
      </c>
    </row>
    <row r="3845" spans="1:12">
      <c r="A3845" s="15">
        <v>30187001</v>
      </c>
      <c r="B3845" t="s">
        <v>5450</v>
      </c>
      <c r="C3845" t="s">
        <v>5722</v>
      </c>
      <c r="D3845" t="s">
        <v>6976</v>
      </c>
      <c r="E3845" t="s">
        <v>6977</v>
      </c>
      <c r="F3845" t="s">
        <v>4073</v>
      </c>
      <c r="G3845" s="160" t="s">
        <v>4074</v>
      </c>
      <c r="H3845" t="s">
        <v>4075</v>
      </c>
      <c r="I3845" s="160" t="s">
        <v>4074</v>
      </c>
      <c r="J3845" t="s">
        <v>5776</v>
      </c>
      <c r="K3845">
        <v>99</v>
      </c>
      <c r="L3845" t="s">
        <v>3999</v>
      </c>
    </row>
    <row r="3846" spans="1:12">
      <c r="A3846" s="15">
        <v>30187002</v>
      </c>
      <c r="B3846" t="s">
        <v>5450</v>
      </c>
      <c r="C3846" t="s">
        <v>5722</v>
      </c>
      <c r="D3846" t="s">
        <v>6976</v>
      </c>
      <c r="E3846" t="s">
        <v>6978</v>
      </c>
      <c r="F3846" t="s">
        <v>4073</v>
      </c>
      <c r="G3846" s="160" t="s">
        <v>4074</v>
      </c>
      <c r="H3846" t="s">
        <v>4075</v>
      </c>
      <c r="I3846" s="160" t="s">
        <v>4074</v>
      </c>
      <c r="J3846" t="s">
        <v>5776</v>
      </c>
      <c r="K3846">
        <v>99</v>
      </c>
      <c r="L3846" t="s">
        <v>3999</v>
      </c>
    </row>
    <row r="3847" spans="1:12">
      <c r="A3847" s="15">
        <v>30187003</v>
      </c>
      <c r="B3847" t="s">
        <v>5450</v>
      </c>
      <c r="C3847" t="s">
        <v>5722</v>
      </c>
      <c r="D3847" t="s">
        <v>6979</v>
      </c>
      <c r="E3847" t="s">
        <v>6980</v>
      </c>
      <c r="F3847" t="s">
        <v>4073</v>
      </c>
      <c r="G3847" s="160" t="s">
        <v>4074</v>
      </c>
      <c r="H3847" t="s">
        <v>4075</v>
      </c>
      <c r="I3847" s="160" t="s">
        <v>4074</v>
      </c>
      <c r="J3847" t="s">
        <v>5776</v>
      </c>
      <c r="K3847">
        <v>99</v>
      </c>
      <c r="L3847" t="s">
        <v>3999</v>
      </c>
    </row>
    <row r="3848" spans="1:12">
      <c r="A3848" s="15">
        <v>30187004</v>
      </c>
      <c r="B3848" t="s">
        <v>5450</v>
      </c>
      <c r="C3848" t="s">
        <v>5722</v>
      </c>
      <c r="D3848" t="s">
        <v>6979</v>
      </c>
      <c r="E3848" t="s">
        <v>6981</v>
      </c>
      <c r="F3848" t="s">
        <v>4073</v>
      </c>
      <c r="G3848" s="160" t="s">
        <v>4074</v>
      </c>
      <c r="H3848" t="s">
        <v>4075</v>
      </c>
      <c r="I3848" s="160" t="s">
        <v>4074</v>
      </c>
      <c r="J3848" t="s">
        <v>5776</v>
      </c>
      <c r="K3848">
        <v>99</v>
      </c>
      <c r="L3848" t="s">
        <v>3999</v>
      </c>
    </row>
    <row r="3849" spans="1:12">
      <c r="A3849" s="15">
        <v>30187005</v>
      </c>
      <c r="B3849" t="s">
        <v>5450</v>
      </c>
      <c r="C3849" t="s">
        <v>5722</v>
      </c>
      <c r="D3849" t="s">
        <v>6979</v>
      </c>
      <c r="E3849" t="s">
        <v>6982</v>
      </c>
      <c r="F3849" t="s">
        <v>4073</v>
      </c>
      <c r="G3849" s="160" t="s">
        <v>4074</v>
      </c>
      <c r="H3849" t="s">
        <v>4075</v>
      </c>
      <c r="I3849" s="160" t="s">
        <v>4074</v>
      </c>
      <c r="J3849" t="s">
        <v>5776</v>
      </c>
      <c r="K3849">
        <v>99</v>
      </c>
      <c r="L3849" t="s">
        <v>3999</v>
      </c>
    </row>
    <row r="3850" spans="1:12">
      <c r="A3850" s="15">
        <v>30187006</v>
      </c>
      <c r="B3850" t="s">
        <v>5450</v>
      </c>
      <c r="C3850" t="s">
        <v>5722</v>
      </c>
      <c r="D3850" t="s">
        <v>6979</v>
      </c>
      <c r="E3850" t="s">
        <v>6983</v>
      </c>
      <c r="F3850" t="s">
        <v>4073</v>
      </c>
      <c r="G3850" s="160" t="s">
        <v>4074</v>
      </c>
      <c r="H3850" t="s">
        <v>4075</v>
      </c>
      <c r="I3850" s="160" t="s">
        <v>4074</v>
      </c>
      <c r="J3850" t="s">
        <v>5776</v>
      </c>
      <c r="K3850">
        <v>99</v>
      </c>
      <c r="L3850" t="s">
        <v>3999</v>
      </c>
    </row>
    <row r="3851" spans="1:12">
      <c r="A3851" s="15">
        <v>30187007</v>
      </c>
      <c r="B3851" t="s">
        <v>5450</v>
      </c>
      <c r="C3851" t="s">
        <v>5722</v>
      </c>
      <c r="D3851" t="s">
        <v>6979</v>
      </c>
      <c r="E3851" t="s">
        <v>6984</v>
      </c>
      <c r="F3851" t="s">
        <v>4073</v>
      </c>
      <c r="G3851" s="160" t="s">
        <v>4074</v>
      </c>
      <c r="H3851" t="s">
        <v>4075</v>
      </c>
      <c r="I3851" s="160" t="s">
        <v>4074</v>
      </c>
      <c r="J3851" t="s">
        <v>5776</v>
      </c>
      <c r="K3851">
        <v>99</v>
      </c>
      <c r="L3851" t="s">
        <v>3999</v>
      </c>
    </row>
    <row r="3852" spans="1:12">
      <c r="A3852" s="15">
        <v>30187008</v>
      </c>
      <c r="B3852" t="s">
        <v>5450</v>
      </c>
      <c r="C3852" t="s">
        <v>5722</v>
      </c>
      <c r="D3852" t="s">
        <v>6979</v>
      </c>
      <c r="E3852" t="s">
        <v>6985</v>
      </c>
      <c r="F3852" t="s">
        <v>4073</v>
      </c>
      <c r="G3852" s="160" t="s">
        <v>4074</v>
      </c>
      <c r="H3852" t="s">
        <v>4075</v>
      </c>
      <c r="I3852" s="160" t="s">
        <v>4074</v>
      </c>
      <c r="J3852" t="s">
        <v>5776</v>
      </c>
      <c r="K3852">
        <v>99</v>
      </c>
      <c r="L3852" t="s">
        <v>3999</v>
      </c>
    </row>
    <row r="3853" spans="1:12">
      <c r="A3853" s="15">
        <v>30187009</v>
      </c>
      <c r="B3853" t="s">
        <v>5450</v>
      </c>
      <c r="C3853" t="s">
        <v>5722</v>
      </c>
      <c r="D3853" t="s">
        <v>6979</v>
      </c>
      <c r="E3853" t="s">
        <v>6986</v>
      </c>
      <c r="F3853" t="s">
        <v>4073</v>
      </c>
      <c r="G3853" s="160" t="s">
        <v>4074</v>
      </c>
      <c r="H3853" t="s">
        <v>4075</v>
      </c>
      <c r="I3853" s="160" t="s">
        <v>4074</v>
      </c>
      <c r="J3853" t="s">
        <v>5776</v>
      </c>
      <c r="K3853">
        <v>99</v>
      </c>
      <c r="L3853" t="s">
        <v>3999</v>
      </c>
    </row>
    <row r="3854" spans="1:12">
      <c r="A3854" s="15">
        <v>30187010</v>
      </c>
      <c r="B3854" t="s">
        <v>5450</v>
      </c>
      <c r="C3854" t="s">
        <v>5722</v>
      </c>
      <c r="D3854" t="s">
        <v>6979</v>
      </c>
      <c r="E3854" t="s">
        <v>6987</v>
      </c>
      <c r="F3854" t="s">
        <v>4073</v>
      </c>
      <c r="G3854" s="160" t="s">
        <v>4074</v>
      </c>
      <c r="H3854" t="s">
        <v>4075</v>
      </c>
      <c r="I3854" s="160" t="s">
        <v>4074</v>
      </c>
      <c r="J3854" t="s">
        <v>5776</v>
      </c>
      <c r="K3854">
        <v>99</v>
      </c>
      <c r="L3854" t="s">
        <v>3999</v>
      </c>
    </row>
    <row r="3855" spans="1:12">
      <c r="A3855" s="15">
        <v>30187011</v>
      </c>
      <c r="B3855" t="s">
        <v>5450</v>
      </c>
      <c r="C3855" t="s">
        <v>5722</v>
      </c>
      <c r="D3855" t="s">
        <v>6979</v>
      </c>
      <c r="E3855" t="s">
        <v>6988</v>
      </c>
      <c r="F3855" t="s">
        <v>4073</v>
      </c>
      <c r="G3855" s="160" t="s">
        <v>4074</v>
      </c>
      <c r="H3855" t="s">
        <v>4075</v>
      </c>
      <c r="I3855" s="160" t="s">
        <v>4074</v>
      </c>
      <c r="J3855" t="s">
        <v>5776</v>
      </c>
      <c r="K3855">
        <v>99</v>
      </c>
      <c r="L3855" t="s">
        <v>3999</v>
      </c>
    </row>
    <row r="3856" spans="1:12">
      <c r="A3856" s="15">
        <v>30187012</v>
      </c>
      <c r="B3856" t="s">
        <v>5450</v>
      </c>
      <c r="C3856" t="s">
        <v>5722</v>
      </c>
      <c r="D3856" t="s">
        <v>6979</v>
      </c>
      <c r="E3856" t="s">
        <v>6989</v>
      </c>
      <c r="F3856" t="s">
        <v>4073</v>
      </c>
      <c r="G3856" s="160" t="s">
        <v>4074</v>
      </c>
      <c r="H3856" t="s">
        <v>4075</v>
      </c>
      <c r="I3856" s="160" t="s">
        <v>4074</v>
      </c>
      <c r="J3856" t="s">
        <v>5776</v>
      </c>
      <c r="K3856">
        <v>99</v>
      </c>
      <c r="L3856" t="s">
        <v>3999</v>
      </c>
    </row>
    <row r="3857" spans="1:12">
      <c r="A3857" s="15">
        <v>30187013</v>
      </c>
      <c r="B3857" t="s">
        <v>5450</v>
      </c>
      <c r="C3857" t="s">
        <v>5722</v>
      </c>
      <c r="D3857" t="s">
        <v>6979</v>
      </c>
      <c r="E3857" t="s">
        <v>6990</v>
      </c>
      <c r="F3857" t="s">
        <v>4073</v>
      </c>
      <c r="G3857" s="160" t="s">
        <v>4074</v>
      </c>
      <c r="H3857" t="s">
        <v>4075</v>
      </c>
      <c r="I3857" s="160" t="s">
        <v>4074</v>
      </c>
      <c r="J3857" t="s">
        <v>5776</v>
      </c>
      <c r="K3857">
        <v>99</v>
      </c>
      <c r="L3857" t="s">
        <v>3999</v>
      </c>
    </row>
    <row r="3858" spans="1:12">
      <c r="A3858" s="15">
        <v>30187014</v>
      </c>
      <c r="B3858" t="s">
        <v>5450</v>
      </c>
      <c r="C3858" t="s">
        <v>5722</v>
      </c>
      <c r="D3858" t="s">
        <v>6979</v>
      </c>
      <c r="E3858" t="s">
        <v>6991</v>
      </c>
      <c r="F3858" t="s">
        <v>4073</v>
      </c>
      <c r="G3858" s="160" t="s">
        <v>4074</v>
      </c>
      <c r="H3858" t="s">
        <v>4075</v>
      </c>
      <c r="I3858" s="160" t="s">
        <v>4074</v>
      </c>
      <c r="J3858" t="s">
        <v>5776</v>
      </c>
      <c r="K3858">
        <v>99</v>
      </c>
      <c r="L3858" t="s">
        <v>3999</v>
      </c>
    </row>
    <row r="3859" spans="1:12">
      <c r="A3859" s="15">
        <v>30187015</v>
      </c>
      <c r="B3859" t="s">
        <v>5450</v>
      </c>
      <c r="C3859" t="s">
        <v>5722</v>
      </c>
      <c r="D3859" t="s">
        <v>6979</v>
      </c>
      <c r="E3859" t="s">
        <v>6992</v>
      </c>
      <c r="F3859" t="s">
        <v>4073</v>
      </c>
      <c r="G3859" s="160" t="s">
        <v>4074</v>
      </c>
      <c r="H3859" t="s">
        <v>4075</v>
      </c>
      <c r="I3859" s="160" t="s">
        <v>4074</v>
      </c>
      <c r="J3859" t="s">
        <v>5776</v>
      </c>
      <c r="K3859">
        <v>99</v>
      </c>
      <c r="L3859" t="s">
        <v>3999</v>
      </c>
    </row>
    <row r="3860" spans="1:12">
      <c r="A3860" s="15">
        <v>30187016</v>
      </c>
      <c r="B3860" t="s">
        <v>5450</v>
      </c>
      <c r="C3860" t="s">
        <v>5722</v>
      </c>
      <c r="D3860" t="s">
        <v>6979</v>
      </c>
      <c r="E3860" t="s">
        <v>6993</v>
      </c>
      <c r="F3860" t="s">
        <v>4073</v>
      </c>
      <c r="G3860" s="160" t="s">
        <v>4074</v>
      </c>
      <c r="H3860" t="s">
        <v>4075</v>
      </c>
      <c r="I3860" s="160" t="s">
        <v>4074</v>
      </c>
      <c r="J3860" t="s">
        <v>5776</v>
      </c>
      <c r="K3860">
        <v>99</v>
      </c>
      <c r="L3860" t="s">
        <v>3999</v>
      </c>
    </row>
    <row r="3861" spans="1:12">
      <c r="A3861" s="15">
        <v>30187017</v>
      </c>
      <c r="B3861" t="s">
        <v>5450</v>
      </c>
      <c r="C3861" t="s">
        <v>5722</v>
      </c>
      <c r="D3861" t="s">
        <v>6979</v>
      </c>
      <c r="E3861" t="s">
        <v>6994</v>
      </c>
      <c r="F3861" t="s">
        <v>4073</v>
      </c>
      <c r="G3861" s="160" t="s">
        <v>4074</v>
      </c>
      <c r="H3861" t="s">
        <v>4075</v>
      </c>
      <c r="I3861" s="160" t="s">
        <v>4074</v>
      </c>
      <c r="J3861" t="s">
        <v>5776</v>
      </c>
      <c r="K3861">
        <v>99</v>
      </c>
      <c r="L3861" t="s">
        <v>3999</v>
      </c>
    </row>
    <row r="3862" spans="1:12">
      <c r="A3862" s="15">
        <v>30187018</v>
      </c>
      <c r="B3862" t="s">
        <v>5450</v>
      </c>
      <c r="C3862" t="s">
        <v>5722</v>
      </c>
      <c r="D3862" t="s">
        <v>6979</v>
      </c>
      <c r="E3862" t="s">
        <v>6995</v>
      </c>
      <c r="F3862" t="s">
        <v>4073</v>
      </c>
      <c r="G3862" s="160" t="s">
        <v>4074</v>
      </c>
      <c r="H3862" t="s">
        <v>4075</v>
      </c>
      <c r="I3862" s="160" t="s">
        <v>4074</v>
      </c>
      <c r="J3862" t="s">
        <v>5776</v>
      </c>
      <c r="K3862">
        <v>99</v>
      </c>
      <c r="L3862" t="s">
        <v>3999</v>
      </c>
    </row>
    <row r="3863" spans="1:12">
      <c r="A3863" s="15">
        <v>30187019</v>
      </c>
      <c r="B3863" t="s">
        <v>5450</v>
      </c>
      <c r="C3863" t="s">
        <v>5722</v>
      </c>
      <c r="D3863" t="s">
        <v>6979</v>
      </c>
      <c r="E3863" t="s">
        <v>6996</v>
      </c>
      <c r="F3863" t="s">
        <v>4073</v>
      </c>
      <c r="G3863" s="160" t="s">
        <v>4074</v>
      </c>
      <c r="H3863" t="s">
        <v>4075</v>
      </c>
      <c r="I3863" s="160" t="s">
        <v>4074</v>
      </c>
      <c r="J3863" t="s">
        <v>5776</v>
      </c>
      <c r="K3863">
        <v>99</v>
      </c>
      <c r="L3863" t="s">
        <v>3999</v>
      </c>
    </row>
    <row r="3864" spans="1:12">
      <c r="A3864" s="15">
        <v>30187020</v>
      </c>
      <c r="B3864" t="s">
        <v>5450</v>
      </c>
      <c r="C3864" t="s">
        <v>5722</v>
      </c>
      <c r="D3864" t="s">
        <v>6979</v>
      </c>
      <c r="E3864" t="s">
        <v>6997</v>
      </c>
      <c r="F3864" t="s">
        <v>4073</v>
      </c>
      <c r="G3864" s="160" t="s">
        <v>4074</v>
      </c>
      <c r="H3864" t="s">
        <v>4075</v>
      </c>
      <c r="I3864" s="160" t="s">
        <v>4074</v>
      </c>
      <c r="J3864" t="s">
        <v>5776</v>
      </c>
      <c r="K3864">
        <v>99</v>
      </c>
      <c r="L3864" t="s">
        <v>3999</v>
      </c>
    </row>
    <row r="3865" spans="1:12">
      <c r="A3865" s="15">
        <v>30187021</v>
      </c>
      <c r="B3865" t="s">
        <v>5450</v>
      </c>
      <c r="C3865" t="s">
        <v>5722</v>
      </c>
      <c r="D3865" t="s">
        <v>6979</v>
      </c>
      <c r="E3865" t="s">
        <v>6998</v>
      </c>
      <c r="F3865" t="s">
        <v>4073</v>
      </c>
      <c r="G3865" s="160" t="s">
        <v>4074</v>
      </c>
      <c r="H3865" t="s">
        <v>4075</v>
      </c>
      <c r="I3865" s="160" t="s">
        <v>4074</v>
      </c>
      <c r="J3865" t="s">
        <v>5776</v>
      </c>
      <c r="K3865">
        <v>99</v>
      </c>
      <c r="L3865" t="s">
        <v>3999</v>
      </c>
    </row>
    <row r="3866" spans="1:12">
      <c r="A3866" s="15">
        <v>30187022</v>
      </c>
      <c r="B3866" t="s">
        <v>5450</v>
      </c>
      <c r="C3866" t="s">
        <v>5722</v>
      </c>
      <c r="D3866" t="s">
        <v>6979</v>
      </c>
      <c r="E3866" t="s">
        <v>6999</v>
      </c>
      <c r="F3866" t="s">
        <v>4073</v>
      </c>
      <c r="G3866" s="160" t="s">
        <v>4074</v>
      </c>
      <c r="H3866" t="s">
        <v>4075</v>
      </c>
      <c r="I3866" s="160" t="s">
        <v>4074</v>
      </c>
      <c r="J3866" t="s">
        <v>5776</v>
      </c>
      <c r="K3866">
        <v>99</v>
      </c>
      <c r="L3866" t="s">
        <v>3999</v>
      </c>
    </row>
    <row r="3867" spans="1:12">
      <c r="A3867" s="15">
        <v>30187023</v>
      </c>
      <c r="B3867" t="s">
        <v>5450</v>
      </c>
      <c r="C3867" t="s">
        <v>5722</v>
      </c>
      <c r="D3867" t="s">
        <v>6979</v>
      </c>
      <c r="E3867" t="s">
        <v>7000</v>
      </c>
      <c r="F3867" t="s">
        <v>4073</v>
      </c>
      <c r="G3867" s="160" t="s">
        <v>4074</v>
      </c>
      <c r="H3867" t="s">
        <v>4075</v>
      </c>
      <c r="I3867" s="160" t="s">
        <v>4074</v>
      </c>
      <c r="J3867" t="s">
        <v>5776</v>
      </c>
      <c r="K3867">
        <v>99</v>
      </c>
      <c r="L3867" t="s">
        <v>3999</v>
      </c>
    </row>
    <row r="3868" spans="1:12">
      <c r="A3868" s="15">
        <v>30187024</v>
      </c>
      <c r="B3868" t="s">
        <v>5450</v>
      </c>
      <c r="C3868" t="s">
        <v>5722</v>
      </c>
      <c r="D3868" t="s">
        <v>6979</v>
      </c>
      <c r="E3868" t="s">
        <v>7001</v>
      </c>
      <c r="F3868" t="s">
        <v>4073</v>
      </c>
      <c r="G3868" s="160" t="s">
        <v>4074</v>
      </c>
      <c r="H3868" t="s">
        <v>4075</v>
      </c>
      <c r="I3868" s="160" t="s">
        <v>4074</v>
      </c>
      <c r="J3868" t="s">
        <v>5776</v>
      </c>
      <c r="K3868">
        <v>99</v>
      </c>
      <c r="L3868" t="s">
        <v>3999</v>
      </c>
    </row>
    <row r="3869" spans="1:12">
      <c r="A3869" s="15">
        <v>30187025</v>
      </c>
      <c r="B3869" t="s">
        <v>5450</v>
      </c>
      <c r="C3869" t="s">
        <v>5722</v>
      </c>
      <c r="D3869" t="s">
        <v>6979</v>
      </c>
      <c r="E3869" t="s">
        <v>7002</v>
      </c>
      <c r="F3869" t="s">
        <v>4073</v>
      </c>
      <c r="G3869" s="160" t="s">
        <v>4074</v>
      </c>
      <c r="H3869" t="s">
        <v>4075</v>
      </c>
      <c r="I3869" s="160" t="s">
        <v>4074</v>
      </c>
      <c r="J3869" t="s">
        <v>5776</v>
      </c>
      <c r="K3869">
        <v>99</v>
      </c>
      <c r="L3869" t="s">
        <v>3999</v>
      </c>
    </row>
    <row r="3870" spans="1:12">
      <c r="A3870" s="15">
        <v>30187026</v>
      </c>
      <c r="B3870" t="s">
        <v>5450</v>
      </c>
      <c r="C3870" t="s">
        <v>5722</v>
      </c>
      <c r="D3870" t="s">
        <v>6979</v>
      </c>
      <c r="E3870" t="s">
        <v>7003</v>
      </c>
      <c r="F3870" t="s">
        <v>4073</v>
      </c>
      <c r="G3870" s="160" t="s">
        <v>4074</v>
      </c>
      <c r="H3870" t="s">
        <v>4075</v>
      </c>
      <c r="I3870" s="160" t="s">
        <v>4074</v>
      </c>
      <c r="J3870" t="s">
        <v>5776</v>
      </c>
      <c r="K3870">
        <v>99</v>
      </c>
      <c r="L3870" t="s">
        <v>3999</v>
      </c>
    </row>
    <row r="3871" spans="1:12">
      <c r="A3871" s="15">
        <v>30187029</v>
      </c>
      <c r="B3871" t="s">
        <v>5450</v>
      </c>
      <c r="C3871" t="s">
        <v>5722</v>
      </c>
      <c r="D3871" t="s">
        <v>6979</v>
      </c>
      <c r="E3871" t="s">
        <v>7004</v>
      </c>
      <c r="F3871" t="s">
        <v>4073</v>
      </c>
      <c r="G3871" s="160" t="s">
        <v>4074</v>
      </c>
      <c r="H3871" t="s">
        <v>4075</v>
      </c>
      <c r="I3871" s="160" t="s">
        <v>4074</v>
      </c>
      <c r="J3871" t="s">
        <v>5776</v>
      </c>
      <c r="K3871">
        <v>99</v>
      </c>
      <c r="L3871" t="s">
        <v>3999</v>
      </c>
    </row>
    <row r="3872" spans="1:12">
      <c r="A3872" s="15">
        <v>30187030</v>
      </c>
      <c r="B3872" t="s">
        <v>5450</v>
      </c>
      <c r="C3872" t="s">
        <v>5722</v>
      </c>
      <c r="D3872" t="s">
        <v>6979</v>
      </c>
      <c r="E3872" t="s">
        <v>7005</v>
      </c>
      <c r="F3872" t="s">
        <v>4073</v>
      </c>
      <c r="G3872" s="160" t="s">
        <v>4074</v>
      </c>
      <c r="H3872" t="s">
        <v>4075</v>
      </c>
      <c r="I3872" s="160" t="s">
        <v>4074</v>
      </c>
      <c r="J3872" t="s">
        <v>5776</v>
      </c>
      <c r="K3872">
        <v>99</v>
      </c>
      <c r="L3872" t="s">
        <v>3999</v>
      </c>
    </row>
    <row r="3873" spans="1:12">
      <c r="A3873" s="15">
        <v>30187031</v>
      </c>
      <c r="B3873" t="s">
        <v>5450</v>
      </c>
      <c r="C3873" t="s">
        <v>5722</v>
      </c>
      <c r="D3873" t="s">
        <v>6979</v>
      </c>
      <c r="E3873" t="s">
        <v>7006</v>
      </c>
      <c r="F3873" t="s">
        <v>4073</v>
      </c>
      <c r="G3873" s="160" t="s">
        <v>4074</v>
      </c>
      <c r="H3873" t="s">
        <v>4075</v>
      </c>
      <c r="I3873" s="160" t="s">
        <v>4074</v>
      </c>
      <c r="J3873" t="s">
        <v>5776</v>
      </c>
      <c r="K3873">
        <v>99</v>
      </c>
      <c r="L3873" t="s">
        <v>3999</v>
      </c>
    </row>
    <row r="3874" spans="1:12">
      <c r="A3874" s="15">
        <v>30187032</v>
      </c>
      <c r="B3874" t="s">
        <v>5450</v>
      </c>
      <c r="C3874" t="s">
        <v>5722</v>
      </c>
      <c r="D3874" t="s">
        <v>6979</v>
      </c>
      <c r="E3874" t="s">
        <v>7007</v>
      </c>
      <c r="F3874" t="s">
        <v>4073</v>
      </c>
      <c r="G3874" s="160" t="s">
        <v>4074</v>
      </c>
      <c r="H3874" t="s">
        <v>4075</v>
      </c>
      <c r="I3874" s="160" t="s">
        <v>4074</v>
      </c>
      <c r="J3874" t="s">
        <v>5776</v>
      </c>
      <c r="K3874">
        <v>99</v>
      </c>
      <c r="L3874" t="s">
        <v>3999</v>
      </c>
    </row>
    <row r="3875" spans="1:12">
      <c r="A3875" s="15">
        <v>30187033</v>
      </c>
      <c r="B3875" t="s">
        <v>5450</v>
      </c>
      <c r="C3875" t="s">
        <v>5722</v>
      </c>
      <c r="D3875" t="s">
        <v>6979</v>
      </c>
      <c r="E3875" t="s">
        <v>7008</v>
      </c>
      <c r="F3875" t="s">
        <v>4073</v>
      </c>
      <c r="G3875" s="160" t="s">
        <v>4074</v>
      </c>
      <c r="H3875" t="s">
        <v>4075</v>
      </c>
      <c r="I3875" s="160" t="s">
        <v>4074</v>
      </c>
      <c r="J3875" t="s">
        <v>5776</v>
      </c>
      <c r="K3875">
        <v>99</v>
      </c>
      <c r="L3875" t="s">
        <v>3999</v>
      </c>
    </row>
    <row r="3876" spans="1:12">
      <c r="A3876" s="15">
        <v>30187034</v>
      </c>
      <c r="B3876" t="s">
        <v>5450</v>
      </c>
      <c r="C3876" t="s">
        <v>5722</v>
      </c>
      <c r="D3876" t="s">
        <v>6979</v>
      </c>
      <c r="E3876" t="s">
        <v>7009</v>
      </c>
      <c r="F3876" t="s">
        <v>4073</v>
      </c>
      <c r="G3876" s="160" t="s">
        <v>4074</v>
      </c>
      <c r="H3876" t="s">
        <v>4075</v>
      </c>
      <c r="I3876" s="160" t="s">
        <v>4074</v>
      </c>
      <c r="J3876" t="s">
        <v>5776</v>
      </c>
      <c r="K3876">
        <v>99</v>
      </c>
      <c r="L3876" t="s">
        <v>3999</v>
      </c>
    </row>
    <row r="3877" spans="1:12">
      <c r="A3877" s="15">
        <v>30187097</v>
      </c>
      <c r="B3877" t="s">
        <v>5450</v>
      </c>
      <c r="C3877" t="s">
        <v>5722</v>
      </c>
      <c r="D3877" t="s">
        <v>6979</v>
      </c>
      <c r="E3877" t="s">
        <v>7010</v>
      </c>
      <c r="F3877" t="s">
        <v>4073</v>
      </c>
      <c r="G3877" s="160" t="s">
        <v>4074</v>
      </c>
      <c r="H3877" t="s">
        <v>4075</v>
      </c>
      <c r="I3877" s="160" t="s">
        <v>4074</v>
      </c>
      <c r="J3877" t="s">
        <v>5776</v>
      </c>
      <c r="K3877">
        <v>99</v>
      </c>
      <c r="L3877" t="s">
        <v>3999</v>
      </c>
    </row>
    <row r="3878" spans="1:12">
      <c r="A3878" s="15">
        <v>30187098</v>
      </c>
      <c r="B3878" t="s">
        <v>5450</v>
      </c>
      <c r="C3878" t="s">
        <v>5722</v>
      </c>
      <c r="D3878" t="s">
        <v>6979</v>
      </c>
      <c r="E3878" t="s">
        <v>7011</v>
      </c>
      <c r="F3878" t="s">
        <v>4073</v>
      </c>
      <c r="G3878" s="160" t="s">
        <v>4074</v>
      </c>
      <c r="H3878" t="s">
        <v>4075</v>
      </c>
      <c r="I3878" s="160" t="s">
        <v>4074</v>
      </c>
      <c r="J3878" t="s">
        <v>5776</v>
      </c>
      <c r="K3878">
        <v>99</v>
      </c>
      <c r="L3878" t="s">
        <v>3999</v>
      </c>
    </row>
    <row r="3879" spans="1:12">
      <c r="A3879" s="15">
        <v>30187501</v>
      </c>
      <c r="B3879" t="s">
        <v>5450</v>
      </c>
      <c r="C3879" t="s">
        <v>5722</v>
      </c>
      <c r="D3879" t="s">
        <v>7012</v>
      </c>
      <c r="E3879" t="s">
        <v>7013</v>
      </c>
      <c r="F3879" t="s">
        <v>4073</v>
      </c>
      <c r="G3879" s="160" t="s">
        <v>4074</v>
      </c>
      <c r="H3879" t="s">
        <v>4075</v>
      </c>
      <c r="I3879" s="160" t="s">
        <v>4074</v>
      </c>
      <c r="J3879" t="s">
        <v>5776</v>
      </c>
      <c r="K3879">
        <v>99</v>
      </c>
      <c r="L3879" t="s">
        <v>3999</v>
      </c>
    </row>
    <row r="3880" spans="1:12">
      <c r="A3880" s="15">
        <v>30187502</v>
      </c>
      <c r="B3880" t="s">
        <v>5450</v>
      </c>
      <c r="C3880" t="s">
        <v>5722</v>
      </c>
      <c r="D3880" t="s">
        <v>7012</v>
      </c>
      <c r="E3880" t="s">
        <v>7014</v>
      </c>
      <c r="F3880" t="s">
        <v>4073</v>
      </c>
      <c r="G3880" s="160" t="s">
        <v>4074</v>
      </c>
      <c r="H3880" t="s">
        <v>4075</v>
      </c>
      <c r="I3880" s="160" t="s">
        <v>4074</v>
      </c>
      <c r="J3880" t="s">
        <v>5776</v>
      </c>
      <c r="K3880">
        <v>99</v>
      </c>
      <c r="L3880" t="s">
        <v>3999</v>
      </c>
    </row>
    <row r="3881" spans="1:12">
      <c r="A3881" s="15">
        <v>30187503</v>
      </c>
      <c r="B3881" t="s">
        <v>5450</v>
      </c>
      <c r="C3881" t="s">
        <v>5722</v>
      </c>
      <c r="D3881" t="s">
        <v>7015</v>
      </c>
      <c r="E3881" t="s">
        <v>6980</v>
      </c>
      <c r="F3881" t="s">
        <v>4073</v>
      </c>
      <c r="G3881" s="160" t="s">
        <v>4074</v>
      </c>
      <c r="H3881" t="s">
        <v>4075</v>
      </c>
      <c r="I3881" s="160" t="s">
        <v>4074</v>
      </c>
      <c r="J3881" t="s">
        <v>5776</v>
      </c>
      <c r="K3881">
        <v>99</v>
      </c>
      <c r="L3881" t="s">
        <v>3999</v>
      </c>
    </row>
    <row r="3882" spans="1:12">
      <c r="A3882" s="15">
        <v>30187504</v>
      </c>
      <c r="B3882" t="s">
        <v>5450</v>
      </c>
      <c r="C3882" t="s">
        <v>5722</v>
      </c>
      <c r="D3882" t="s">
        <v>7015</v>
      </c>
      <c r="E3882" t="s">
        <v>6981</v>
      </c>
      <c r="F3882" t="s">
        <v>4073</v>
      </c>
      <c r="G3882" s="160" t="s">
        <v>4074</v>
      </c>
      <c r="H3882" t="s">
        <v>4075</v>
      </c>
      <c r="I3882" s="160" t="s">
        <v>4074</v>
      </c>
      <c r="J3882" t="s">
        <v>5776</v>
      </c>
      <c r="K3882">
        <v>99</v>
      </c>
      <c r="L3882" t="s">
        <v>3999</v>
      </c>
    </row>
    <row r="3883" spans="1:12">
      <c r="A3883" s="15">
        <v>30187505</v>
      </c>
      <c r="B3883" t="s">
        <v>5450</v>
      </c>
      <c r="C3883" t="s">
        <v>5722</v>
      </c>
      <c r="D3883" t="s">
        <v>7015</v>
      </c>
      <c r="E3883" t="s">
        <v>6982</v>
      </c>
      <c r="F3883" t="s">
        <v>4073</v>
      </c>
      <c r="G3883" s="160" t="s">
        <v>4074</v>
      </c>
      <c r="H3883" t="s">
        <v>4075</v>
      </c>
      <c r="I3883" s="160" t="s">
        <v>4074</v>
      </c>
      <c r="J3883" t="s">
        <v>5776</v>
      </c>
      <c r="K3883">
        <v>99</v>
      </c>
      <c r="L3883" t="s">
        <v>3999</v>
      </c>
    </row>
    <row r="3884" spans="1:12">
      <c r="A3884" s="15">
        <v>30187506</v>
      </c>
      <c r="B3884" t="s">
        <v>5450</v>
      </c>
      <c r="C3884" t="s">
        <v>5722</v>
      </c>
      <c r="D3884" t="s">
        <v>7015</v>
      </c>
      <c r="E3884" t="s">
        <v>6983</v>
      </c>
      <c r="F3884" t="s">
        <v>4073</v>
      </c>
      <c r="G3884" s="160" t="s">
        <v>4074</v>
      </c>
      <c r="H3884" t="s">
        <v>4075</v>
      </c>
      <c r="I3884" s="160" t="s">
        <v>4074</v>
      </c>
      <c r="J3884" t="s">
        <v>5776</v>
      </c>
      <c r="K3884">
        <v>99</v>
      </c>
      <c r="L3884" t="s">
        <v>3999</v>
      </c>
    </row>
    <row r="3885" spans="1:12">
      <c r="A3885" s="15">
        <v>30187507</v>
      </c>
      <c r="B3885" t="s">
        <v>5450</v>
      </c>
      <c r="C3885" t="s">
        <v>5722</v>
      </c>
      <c r="D3885" t="s">
        <v>7015</v>
      </c>
      <c r="E3885" t="s">
        <v>6984</v>
      </c>
      <c r="F3885" t="s">
        <v>4073</v>
      </c>
      <c r="G3885" s="160" t="s">
        <v>4074</v>
      </c>
      <c r="H3885" t="s">
        <v>4075</v>
      </c>
      <c r="I3885" s="160" t="s">
        <v>4074</v>
      </c>
      <c r="J3885" t="s">
        <v>5776</v>
      </c>
      <c r="K3885">
        <v>99</v>
      </c>
      <c r="L3885" t="s">
        <v>3999</v>
      </c>
    </row>
    <row r="3886" spans="1:12">
      <c r="A3886" s="15">
        <v>30187508</v>
      </c>
      <c r="B3886" t="s">
        <v>5450</v>
      </c>
      <c r="C3886" t="s">
        <v>5722</v>
      </c>
      <c r="D3886" t="s">
        <v>7015</v>
      </c>
      <c r="E3886" t="s">
        <v>6985</v>
      </c>
      <c r="F3886" t="s">
        <v>4073</v>
      </c>
      <c r="G3886" s="160" t="s">
        <v>4074</v>
      </c>
      <c r="H3886" t="s">
        <v>4075</v>
      </c>
      <c r="I3886" s="160" t="s">
        <v>4074</v>
      </c>
      <c r="J3886" t="s">
        <v>5776</v>
      </c>
      <c r="K3886">
        <v>99</v>
      </c>
      <c r="L3886" t="s">
        <v>3999</v>
      </c>
    </row>
    <row r="3887" spans="1:12">
      <c r="A3887" s="15">
        <v>30187509</v>
      </c>
      <c r="B3887" t="s">
        <v>5450</v>
      </c>
      <c r="C3887" t="s">
        <v>5722</v>
      </c>
      <c r="D3887" t="s">
        <v>7015</v>
      </c>
      <c r="E3887" t="s">
        <v>6986</v>
      </c>
      <c r="F3887" t="s">
        <v>4073</v>
      </c>
      <c r="G3887" s="160" t="s">
        <v>4074</v>
      </c>
      <c r="H3887" t="s">
        <v>4075</v>
      </c>
      <c r="I3887" s="160" t="s">
        <v>4074</v>
      </c>
      <c r="J3887" t="s">
        <v>5776</v>
      </c>
      <c r="K3887">
        <v>99</v>
      </c>
      <c r="L3887" t="s">
        <v>3999</v>
      </c>
    </row>
    <row r="3888" spans="1:12">
      <c r="A3888" s="15">
        <v>30187510</v>
      </c>
      <c r="B3888" t="s">
        <v>5450</v>
      </c>
      <c r="C3888" t="s">
        <v>5722</v>
      </c>
      <c r="D3888" t="s">
        <v>7015</v>
      </c>
      <c r="E3888" t="s">
        <v>6987</v>
      </c>
      <c r="F3888" t="s">
        <v>4073</v>
      </c>
      <c r="G3888" s="160" t="s">
        <v>4074</v>
      </c>
      <c r="H3888" t="s">
        <v>4075</v>
      </c>
      <c r="I3888" s="160" t="s">
        <v>4074</v>
      </c>
      <c r="J3888" t="s">
        <v>5776</v>
      </c>
      <c r="K3888">
        <v>99</v>
      </c>
      <c r="L3888" t="s">
        <v>3999</v>
      </c>
    </row>
    <row r="3889" spans="1:12">
      <c r="A3889" s="15">
        <v>30187511</v>
      </c>
      <c r="B3889" t="s">
        <v>5450</v>
      </c>
      <c r="C3889" t="s">
        <v>5722</v>
      </c>
      <c r="D3889" t="s">
        <v>7015</v>
      </c>
      <c r="E3889" t="s">
        <v>6988</v>
      </c>
      <c r="F3889" t="s">
        <v>4073</v>
      </c>
      <c r="G3889" s="160" t="s">
        <v>4074</v>
      </c>
      <c r="H3889" t="s">
        <v>4075</v>
      </c>
      <c r="I3889" s="160" t="s">
        <v>4074</v>
      </c>
      <c r="J3889" t="s">
        <v>5776</v>
      </c>
      <c r="K3889">
        <v>99</v>
      </c>
      <c r="L3889" t="s">
        <v>3999</v>
      </c>
    </row>
    <row r="3890" spans="1:12">
      <c r="A3890" s="15">
        <v>30187512</v>
      </c>
      <c r="B3890" t="s">
        <v>5450</v>
      </c>
      <c r="C3890" t="s">
        <v>5722</v>
      </c>
      <c r="D3890" t="s">
        <v>7015</v>
      </c>
      <c r="E3890" t="s">
        <v>6989</v>
      </c>
      <c r="F3890" t="s">
        <v>4073</v>
      </c>
      <c r="G3890" s="160" t="s">
        <v>4074</v>
      </c>
      <c r="H3890" t="s">
        <v>4075</v>
      </c>
      <c r="I3890" s="160" t="s">
        <v>4074</v>
      </c>
      <c r="J3890" t="s">
        <v>5776</v>
      </c>
      <c r="K3890">
        <v>99</v>
      </c>
      <c r="L3890" t="s">
        <v>3999</v>
      </c>
    </row>
    <row r="3891" spans="1:12">
      <c r="A3891" s="15">
        <v>30187513</v>
      </c>
      <c r="B3891" t="s">
        <v>5450</v>
      </c>
      <c r="C3891" t="s">
        <v>5722</v>
      </c>
      <c r="D3891" t="s">
        <v>7015</v>
      </c>
      <c r="E3891" t="s">
        <v>6990</v>
      </c>
      <c r="F3891" t="s">
        <v>4073</v>
      </c>
      <c r="G3891" s="160" t="s">
        <v>4074</v>
      </c>
      <c r="H3891" t="s">
        <v>4075</v>
      </c>
      <c r="I3891" s="160" t="s">
        <v>4074</v>
      </c>
      <c r="J3891" t="s">
        <v>5776</v>
      </c>
      <c r="K3891">
        <v>99</v>
      </c>
      <c r="L3891" t="s">
        <v>3999</v>
      </c>
    </row>
    <row r="3892" spans="1:12">
      <c r="A3892" s="15">
        <v>30187514</v>
      </c>
      <c r="B3892" t="s">
        <v>5450</v>
      </c>
      <c r="C3892" t="s">
        <v>5722</v>
      </c>
      <c r="D3892" t="s">
        <v>7015</v>
      </c>
      <c r="E3892" t="s">
        <v>6991</v>
      </c>
      <c r="F3892" t="s">
        <v>4073</v>
      </c>
      <c r="G3892" s="160" t="s">
        <v>4074</v>
      </c>
      <c r="H3892" t="s">
        <v>4075</v>
      </c>
      <c r="I3892" s="160" t="s">
        <v>4074</v>
      </c>
      <c r="J3892" t="s">
        <v>5776</v>
      </c>
      <c r="K3892">
        <v>99</v>
      </c>
      <c r="L3892" t="s">
        <v>3999</v>
      </c>
    </row>
    <row r="3893" spans="1:12">
      <c r="A3893" s="15">
        <v>30187515</v>
      </c>
      <c r="B3893" t="s">
        <v>5450</v>
      </c>
      <c r="C3893" t="s">
        <v>5722</v>
      </c>
      <c r="D3893" t="s">
        <v>7015</v>
      </c>
      <c r="E3893" t="s">
        <v>6992</v>
      </c>
      <c r="F3893" t="s">
        <v>4073</v>
      </c>
      <c r="G3893" s="160" t="s">
        <v>4074</v>
      </c>
      <c r="H3893" t="s">
        <v>4075</v>
      </c>
      <c r="I3893" s="160" t="s">
        <v>4074</v>
      </c>
      <c r="J3893" t="s">
        <v>5776</v>
      </c>
      <c r="K3893">
        <v>99</v>
      </c>
      <c r="L3893" t="s">
        <v>3999</v>
      </c>
    </row>
    <row r="3894" spans="1:12">
      <c r="A3894" s="15">
        <v>30187516</v>
      </c>
      <c r="B3894" t="s">
        <v>5450</v>
      </c>
      <c r="C3894" t="s">
        <v>5722</v>
      </c>
      <c r="D3894" t="s">
        <v>7015</v>
      </c>
      <c r="E3894" t="s">
        <v>6993</v>
      </c>
      <c r="F3894" t="s">
        <v>4073</v>
      </c>
      <c r="G3894" s="160" t="s">
        <v>4074</v>
      </c>
      <c r="H3894" t="s">
        <v>4075</v>
      </c>
      <c r="I3894" s="160" t="s">
        <v>4074</v>
      </c>
      <c r="J3894" t="s">
        <v>5776</v>
      </c>
      <c r="K3894">
        <v>99</v>
      </c>
      <c r="L3894" t="s">
        <v>3999</v>
      </c>
    </row>
    <row r="3895" spans="1:12">
      <c r="A3895" s="15">
        <v>30187517</v>
      </c>
      <c r="B3895" t="s">
        <v>5450</v>
      </c>
      <c r="C3895" t="s">
        <v>5722</v>
      </c>
      <c r="D3895" t="s">
        <v>7015</v>
      </c>
      <c r="E3895" t="s">
        <v>6994</v>
      </c>
      <c r="F3895" t="s">
        <v>4073</v>
      </c>
      <c r="G3895" s="160" t="s">
        <v>4074</v>
      </c>
      <c r="H3895" t="s">
        <v>4075</v>
      </c>
      <c r="I3895" s="160" t="s">
        <v>4074</v>
      </c>
      <c r="J3895" t="s">
        <v>5776</v>
      </c>
      <c r="K3895">
        <v>99</v>
      </c>
      <c r="L3895" t="s">
        <v>3999</v>
      </c>
    </row>
    <row r="3896" spans="1:12">
      <c r="A3896" s="15">
        <v>30187518</v>
      </c>
      <c r="B3896" t="s">
        <v>5450</v>
      </c>
      <c r="C3896" t="s">
        <v>5722</v>
      </c>
      <c r="D3896" t="s">
        <v>7015</v>
      </c>
      <c r="E3896" t="s">
        <v>6995</v>
      </c>
      <c r="F3896" t="s">
        <v>4073</v>
      </c>
      <c r="G3896" s="160" t="s">
        <v>4074</v>
      </c>
      <c r="H3896" t="s">
        <v>4075</v>
      </c>
      <c r="I3896" s="160" t="s">
        <v>4074</v>
      </c>
      <c r="J3896" t="s">
        <v>5776</v>
      </c>
      <c r="K3896">
        <v>99</v>
      </c>
      <c r="L3896" t="s">
        <v>3999</v>
      </c>
    </row>
    <row r="3897" spans="1:12">
      <c r="A3897" s="15">
        <v>30187519</v>
      </c>
      <c r="B3897" t="s">
        <v>5450</v>
      </c>
      <c r="C3897" t="s">
        <v>5722</v>
      </c>
      <c r="D3897" t="s">
        <v>7015</v>
      </c>
      <c r="E3897" t="s">
        <v>6996</v>
      </c>
      <c r="F3897" t="s">
        <v>4073</v>
      </c>
      <c r="G3897" s="160" t="s">
        <v>4074</v>
      </c>
      <c r="H3897" t="s">
        <v>4075</v>
      </c>
      <c r="I3897" s="160" t="s">
        <v>4074</v>
      </c>
      <c r="J3897" t="s">
        <v>5776</v>
      </c>
      <c r="K3897">
        <v>99</v>
      </c>
      <c r="L3897" t="s">
        <v>3999</v>
      </c>
    </row>
    <row r="3898" spans="1:12">
      <c r="A3898" s="15">
        <v>30187520</v>
      </c>
      <c r="B3898" t="s">
        <v>5450</v>
      </c>
      <c r="C3898" t="s">
        <v>5722</v>
      </c>
      <c r="D3898" t="s">
        <v>7015</v>
      </c>
      <c r="E3898" t="s">
        <v>6997</v>
      </c>
      <c r="F3898" t="s">
        <v>4073</v>
      </c>
      <c r="G3898" s="160" t="s">
        <v>4074</v>
      </c>
      <c r="H3898" t="s">
        <v>4075</v>
      </c>
      <c r="I3898" s="160" t="s">
        <v>4074</v>
      </c>
      <c r="J3898" t="s">
        <v>5776</v>
      </c>
      <c r="K3898">
        <v>99</v>
      </c>
      <c r="L3898" t="s">
        <v>3999</v>
      </c>
    </row>
    <row r="3899" spans="1:12">
      <c r="A3899" s="15">
        <v>30187521</v>
      </c>
      <c r="B3899" t="s">
        <v>5450</v>
      </c>
      <c r="C3899" t="s">
        <v>5722</v>
      </c>
      <c r="D3899" t="s">
        <v>7015</v>
      </c>
      <c r="E3899" t="s">
        <v>6998</v>
      </c>
      <c r="F3899" t="s">
        <v>4073</v>
      </c>
      <c r="G3899" s="160" t="s">
        <v>4074</v>
      </c>
      <c r="H3899" t="s">
        <v>4075</v>
      </c>
      <c r="I3899" s="160" t="s">
        <v>4074</v>
      </c>
      <c r="J3899" t="s">
        <v>5776</v>
      </c>
      <c r="K3899">
        <v>99</v>
      </c>
      <c r="L3899" t="s">
        <v>3999</v>
      </c>
    </row>
    <row r="3900" spans="1:12">
      <c r="A3900" s="15">
        <v>30187522</v>
      </c>
      <c r="B3900" t="s">
        <v>5450</v>
      </c>
      <c r="C3900" t="s">
        <v>5722</v>
      </c>
      <c r="D3900" t="s">
        <v>7015</v>
      </c>
      <c r="E3900" t="s">
        <v>6999</v>
      </c>
      <c r="F3900" t="s">
        <v>4073</v>
      </c>
      <c r="G3900" s="160" t="s">
        <v>4074</v>
      </c>
      <c r="H3900" t="s">
        <v>4075</v>
      </c>
      <c r="I3900" s="160" t="s">
        <v>4074</v>
      </c>
      <c r="J3900" t="s">
        <v>5776</v>
      </c>
      <c r="K3900">
        <v>99</v>
      </c>
      <c r="L3900" t="s">
        <v>3999</v>
      </c>
    </row>
    <row r="3901" spans="1:12">
      <c r="A3901" s="15">
        <v>30187523</v>
      </c>
      <c r="B3901" t="s">
        <v>5450</v>
      </c>
      <c r="C3901" t="s">
        <v>5722</v>
      </c>
      <c r="D3901" t="s">
        <v>7015</v>
      </c>
      <c r="E3901" t="s">
        <v>7000</v>
      </c>
      <c r="F3901" t="s">
        <v>4073</v>
      </c>
      <c r="G3901" s="160" t="s">
        <v>4074</v>
      </c>
      <c r="H3901" t="s">
        <v>4075</v>
      </c>
      <c r="I3901" s="160" t="s">
        <v>4074</v>
      </c>
      <c r="J3901" t="s">
        <v>5776</v>
      </c>
      <c r="K3901">
        <v>99</v>
      </c>
      <c r="L3901" t="s">
        <v>3999</v>
      </c>
    </row>
    <row r="3902" spans="1:12">
      <c r="A3902" s="15">
        <v>30187524</v>
      </c>
      <c r="B3902" t="s">
        <v>5450</v>
      </c>
      <c r="C3902" t="s">
        <v>5722</v>
      </c>
      <c r="D3902" t="s">
        <v>7015</v>
      </c>
      <c r="E3902" t="s">
        <v>7001</v>
      </c>
      <c r="F3902" t="s">
        <v>4073</v>
      </c>
      <c r="G3902" s="160" t="s">
        <v>4074</v>
      </c>
      <c r="H3902" t="s">
        <v>4075</v>
      </c>
      <c r="I3902" s="160" t="s">
        <v>4074</v>
      </c>
      <c r="J3902" t="s">
        <v>5776</v>
      </c>
      <c r="K3902">
        <v>99</v>
      </c>
      <c r="L3902" t="s">
        <v>3999</v>
      </c>
    </row>
    <row r="3903" spans="1:12">
      <c r="A3903" s="15">
        <v>30187525</v>
      </c>
      <c r="B3903" t="s">
        <v>5450</v>
      </c>
      <c r="C3903" t="s">
        <v>5722</v>
      </c>
      <c r="D3903" t="s">
        <v>7015</v>
      </c>
      <c r="E3903" t="s">
        <v>7002</v>
      </c>
      <c r="F3903" t="s">
        <v>4073</v>
      </c>
      <c r="G3903" s="160" t="s">
        <v>4074</v>
      </c>
      <c r="H3903" t="s">
        <v>4075</v>
      </c>
      <c r="I3903" s="160" t="s">
        <v>4074</v>
      </c>
      <c r="J3903" t="s">
        <v>5776</v>
      </c>
      <c r="K3903">
        <v>99</v>
      </c>
      <c r="L3903" t="s">
        <v>3999</v>
      </c>
    </row>
    <row r="3904" spans="1:12">
      <c r="A3904" s="15">
        <v>30187526</v>
      </c>
      <c r="B3904" t="s">
        <v>5450</v>
      </c>
      <c r="C3904" t="s">
        <v>5722</v>
      </c>
      <c r="D3904" t="s">
        <v>7015</v>
      </c>
      <c r="E3904" t="s">
        <v>7003</v>
      </c>
      <c r="F3904" t="s">
        <v>4073</v>
      </c>
      <c r="G3904" s="160" t="s">
        <v>4074</v>
      </c>
      <c r="H3904" t="s">
        <v>4075</v>
      </c>
      <c r="I3904" s="160" t="s">
        <v>4074</v>
      </c>
      <c r="J3904" t="s">
        <v>5776</v>
      </c>
      <c r="K3904">
        <v>99</v>
      </c>
      <c r="L3904" t="s">
        <v>3999</v>
      </c>
    </row>
    <row r="3905" spans="1:12">
      <c r="A3905" s="15">
        <v>30187529</v>
      </c>
      <c r="B3905" t="s">
        <v>5450</v>
      </c>
      <c r="C3905" t="s">
        <v>5722</v>
      </c>
      <c r="D3905" t="s">
        <v>7015</v>
      </c>
      <c r="E3905" t="s">
        <v>7004</v>
      </c>
      <c r="F3905" t="s">
        <v>4073</v>
      </c>
      <c r="G3905" s="160" t="s">
        <v>4074</v>
      </c>
      <c r="H3905" t="s">
        <v>4075</v>
      </c>
      <c r="I3905" s="160" t="s">
        <v>4074</v>
      </c>
      <c r="J3905" t="s">
        <v>5776</v>
      </c>
      <c r="K3905">
        <v>99</v>
      </c>
      <c r="L3905" t="s">
        <v>3999</v>
      </c>
    </row>
    <row r="3906" spans="1:12">
      <c r="A3906" s="15">
        <v>30187530</v>
      </c>
      <c r="B3906" t="s">
        <v>5450</v>
      </c>
      <c r="C3906" t="s">
        <v>5722</v>
      </c>
      <c r="D3906" t="s">
        <v>7015</v>
      </c>
      <c r="E3906" t="s">
        <v>7005</v>
      </c>
      <c r="F3906" t="s">
        <v>4073</v>
      </c>
      <c r="G3906" s="160" t="s">
        <v>4074</v>
      </c>
      <c r="H3906" t="s">
        <v>4075</v>
      </c>
      <c r="I3906" s="160" t="s">
        <v>4074</v>
      </c>
      <c r="J3906" t="s">
        <v>5776</v>
      </c>
      <c r="K3906">
        <v>99</v>
      </c>
      <c r="L3906" t="s">
        <v>3999</v>
      </c>
    </row>
    <row r="3907" spans="1:12">
      <c r="A3907" s="15">
        <v>30187531</v>
      </c>
      <c r="B3907" t="s">
        <v>5450</v>
      </c>
      <c r="C3907" t="s">
        <v>5722</v>
      </c>
      <c r="D3907" t="s">
        <v>7015</v>
      </c>
      <c r="E3907" t="s">
        <v>7006</v>
      </c>
      <c r="F3907" t="s">
        <v>4073</v>
      </c>
      <c r="G3907" s="160" t="s">
        <v>4074</v>
      </c>
      <c r="H3907" t="s">
        <v>4075</v>
      </c>
      <c r="I3907" s="160" t="s">
        <v>4074</v>
      </c>
      <c r="J3907" t="s">
        <v>5776</v>
      </c>
      <c r="K3907">
        <v>99</v>
      </c>
      <c r="L3907" t="s">
        <v>3999</v>
      </c>
    </row>
    <row r="3908" spans="1:12">
      <c r="A3908" s="15">
        <v>30187532</v>
      </c>
      <c r="B3908" t="s">
        <v>5450</v>
      </c>
      <c r="C3908" t="s">
        <v>5722</v>
      </c>
      <c r="D3908" t="s">
        <v>7015</v>
      </c>
      <c r="E3908" t="s">
        <v>7007</v>
      </c>
      <c r="F3908" t="s">
        <v>4073</v>
      </c>
      <c r="G3908" s="160" t="s">
        <v>4074</v>
      </c>
      <c r="H3908" t="s">
        <v>4075</v>
      </c>
      <c r="I3908" s="160" t="s">
        <v>4074</v>
      </c>
      <c r="J3908" t="s">
        <v>5776</v>
      </c>
      <c r="K3908">
        <v>99</v>
      </c>
      <c r="L3908" t="s">
        <v>3999</v>
      </c>
    </row>
    <row r="3909" spans="1:12">
      <c r="A3909" s="15">
        <v>30187533</v>
      </c>
      <c r="B3909" t="s">
        <v>5450</v>
      </c>
      <c r="C3909" t="s">
        <v>5722</v>
      </c>
      <c r="D3909" t="s">
        <v>7015</v>
      </c>
      <c r="E3909" t="s">
        <v>7008</v>
      </c>
      <c r="F3909" t="s">
        <v>4073</v>
      </c>
      <c r="G3909" s="160" t="s">
        <v>4074</v>
      </c>
      <c r="H3909" t="s">
        <v>4075</v>
      </c>
      <c r="I3909" s="160" t="s">
        <v>4074</v>
      </c>
      <c r="J3909" t="s">
        <v>5776</v>
      </c>
      <c r="K3909">
        <v>99</v>
      </c>
      <c r="L3909" t="s">
        <v>3999</v>
      </c>
    </row>
    <row r="3910" spans="1:12">
      <c r="A3910" s="15">
        <v>30187534</v>
      </c>
      <c r="B3910" t="s">
        <v>5450</v>
      </c>
      <c r="C3910" t="s">
        <v>5722</v>
      </c>
      <c r="D3910" t="s">
        <v>7015</v>
      </c>
      <c r="E3910" t="s">
        <v>7009</v>
      </c>
      <c r="F3910" t="s">
        <v>4073</v>
      </c>
      <c r="G3910" s="160" t="s">
        <v>4074</v>
      </c>
      <c r="H3910" t="s">
        <v>4075</v>
      </c>
      <c r="I3910" s="160" t="s">
        <v>4074</v>
      </c>
      <c r="J3910" t="s">
        <v>5776</v>
      </c>
      <c r="K3910">
        <v>99</v>
      </c>
      <c r="L3910" t="s">
        <v>3999</v>
      </c>
    </row>
    <row r="3911" spans="1:12">
      <c r="A3911" s="15">
        <v>30187597</v>
      </c>
      <c r="B3911" t="s">
        <v>5450</v>
      </c>
      <c r="C3911" t="s">
        <v>5722</v>
      </c>
      <c r="D3911" t="s">
        <v>7015</v>
      </c>
      <c r="E3911" t="s">
        <v>7010</v>
      </c>
      <c r="F3911" t="s">
        <v>4073</v>
      </c>
      <c r="G3911" s="160" t="s">
        <v>4074</v>
      </c>
      <c r="H3911" t="s">
        <v>4075</v>
      </c>
      <c r="I3911" s="160" t="s">
        <v>4074</v>
      </c>
      <c r="J3911" t="s">
        <v>5776</v>
      </c>
      <c r="K3911">
        <v>99</v>
      </c>
      <c r="L3911" t="s">
        <v>3999</v>
      </c>
    </row>
    <row r="3912" spans="1:12">
      <c r="A3912" s="15">
        <v>30187598</v>
      </c>
      <c r="B3912" t="s">
        <v>5450</v>
      </c>
      <c r="C3912" t="s">
        <v>5722</v>
      </c>
      <c r="D3912" t="s">
        <v>7015</v>
      </c>
      <c r="E3912" t="s">
        <v>7011</v>
      </c>
      <c r="F3912" t="s">
        <v>4073</v>
      </c>
      <c r="G3912" s="160" t="s">
        <v>4074</v>
      </c>
      <c r="H3912" t="s">
        <v>4075</v>
      </c>
      <c r="I3912" s="160" t="s">
        <v>4074</v>
      </c>
      <c r="J3912" t="s">
        <v>5776</v>
      </c>
      <c r="K3912">
        <v>99</v>
      </c>
      <c r="L3912" t="s">
        <v>3999</v>
      </c>
    </row>
    <row r="3913" spans="1:12">
      <c r="A3913" s="15">
        <v>30188501</v>
      </c>
      <c r="B3913" t="s">
        <v>5450</v>
      </c>
      <c r="C3913" t="s">
        <v>5722</v>
      </c>
      <c r="D3913" t="s">
        <v>7016</v>
      </c>
      <c r="E3913" t="s">
        <v>7017</v>
      </c>
      <c r="F3913" t="s">
        <v>4073</v>
      </c>
      <c r="G3913" s="160" t="s">
        <v>4074</v>
      </c>
      <c r="H3913" t="s">
        <v>4075</v>
      </c>
      <c r="I3913" s="160" t="s">
        <v>4074</v>
      </c>
      <c r="J3913" t="s">
        <v>5776</v>
      </c>
      <c r="K3913">
        <v>99</v>
      </c>
      <c r="L3913" t="s">
        <v>3999</v>
      </c>
    </row>
    <row r="3914" spans="1:12">
      <c r="A3914" s="15">
        <v>30188502</v>
      </c>
      <c r="B3914" t="s">
        <v>5450</v>
      </c>
      <c r="C3914" t="s">
        <v>5722</v>
      </c>
      <c r="D3914" t="s">
        <v>7016</v>
      </c>
      <c r="E3914" t="s">
        <v>7018</v>
      </c>
      <c r="F3914" t="s">
        <v>4073</v>
      </c>
      <c r="G3914" s="160" t="s">
        <v>4074</v>
      </c>
      <c r="H3914" t="s">
        <v>4075</v>
      </c>
      <c r="I3914" s="160" t="s">
        <v>4074</v>
      </c>
      <c r="J3914" t="s">
        <v>5776</v>
      </c>
      <c r="K3914">
        <v>99</v>
      </c>
      <c r="L3914" t="s">
        <v>3999</v>
      </c>
    </row>
    <row r="3915" spans="1:12">
      <c r="A3915" s="15">
        <v>30188503</v>
      </c>
      <c r="B3915" t="s">
        <v>5450</v>
      </c>
      <c r="C3915" t="s">
        <v>5722</v>
      </c>
      <c r="D3915" t="s">
        <v>7016</v>
      </c>
      <c r="E3915" t="s">
        <v>5761</v>
      </c>
      <c r="F3915" t="s">
        <v>4073</v>
      </c>
      <c r="G3915" s="160" t="s">
        <v>4074</v>
      </c>
      <c r="H3915" t="s">
        <v>4075</v>
      </c>
      <c r="I3915" s="160" t="s">
        <v>4074</v>
      </c>
      <c r="J3915" t="s">
        <v>5776</v>
      </c>
      <c r="K3915">
        <v>99</v>
      </c>
      <c r="L3915" t="s">
        <v>3999</v>
      </c>
    </row>
    <row r="3916" spans="1:12">
      <c r="A3916" s="15">
        <v>30188504</v>
      </c>
      <c r="B3916" t="s">
        <v>5450</v>
      </c>
      <c r="C3916" t="s">
        <v>5722</v>
      </c>
      <c r="D3916" t="s">
        <v>7016</v>
      </c>
      <c r="E3916" t="s">
        <v>6251</v>
      </c>
      <c r="F3916" t="s">
        <v>4073</v>
      </c>
      <c r="G3916" s="160" t="s">
        <v>4074</v>
      </c>
      <c r="H3916" t="s">
        <v>4075</v>
      </c>
      <c r="I3916" s="160" t="s">
        <v>4074</v>
      </c>
      <c r="J3916" t="s">
        <v>5776</v>
      </c>
      <c r="K3916">
        <v>99</v>
      </c>
      <c r="L3916" t="s">
        <v>3999</v>
      </c>
    </row>
    <row r="3917" spans="1:12">
      <c r="A3917" s="15">
        <v>30188505</v>
      </c>
      <c r="B3917" t="s">
        <v>5450</v>
      </c>
      <c r="C3917" t="s">
        <v>5722</v>
      </c>
      <c r="D3917" t="s">
        <v>7016</v>
      </c>
      <c r="E3917" t="s">
        <v>7019</v>
      </c>
      <c r="F3917" t="s">
        <v>4073</v>
      </c>
      <c r="G3917" s="160" t="s">
        <v>4074</v>
      </c>
      <c r="H3917" t="s">
        <v>4075</v>
      </c>
      <c r="I3917" s="160" t="s">
        <v>4074</v>
      </c>
      <c r="J3917" t="s">
        <v>5776</v>
      </c>
      <c r="K3917">
        <v>99</v>
      </c>
      <c r="L3917" t="s">
        <v>3999</v>
      </c>
    </row>
    <row r="3918" spans="1:12">
      <c r="A3918" s="15">
        <v>30188506</v>
      </c>
      <c r="B3918" t="s">
        <v>5450</v>
      </c>
      <c r="C3918" t="s">
        <v>5722</v>
      </c>
      <c r="D3918" t="s">
        <v>7016</v>
      </c>
      <c r="E3918" t="s">
        <v>7020</v>
      </c>
      <c r="F3918" t="s">
        <v>4073</v>
      </c>
      <c r="G3918" s="160" t="s">
        <v>4074</v>
      </c>
      <c r="H3918" t="s">
        <v>4075</v>
      </c>
      <c r="I3918" s="160" t="s">
        <v>4074</v>
      </c>
      <c r="J3918" t="s">
        <v>5776</v>
      </c>
      <c r="K3918">
        <v>99</v>
      </c>
      <c r="L3918" t="s">
        <v>3999</v>
      </c>
    </row>
    <row r="3919" spans="1:12">
      <c r="A3919" s="15">
        <v>30188507</v>
      </c>
      <c r="B3919" t="s">
        <v>5450</v>
      </c>
      <c r="C3919" t="s">
        <v>5722</v>
      </c>
      <c r="D3919" t="s">
        <v>7016</v>
      </c>
      <c r="E3919" t="s">
        <v>7021</v>
      </c>
      <c r="F3919" t="s">
        <v>4073</v>
      </c>
      <c r="G3919" s="160" t="s">
        <v>4074</v>
      </c>
      <c r="H3919" t="s">
        <v>4075</v>
      </c>
      <c r="I3919" s="160" t="s">
        <v>4074</v>
      </c>
      <c r="J3919" t="s">
        <v>5776</v>
      </c>
      <c r="K3919">
        <v>99</v>
      </c>
      <c r="L3919" t="s">
        <v>3999</v>
      </c>
    </row>
    <row r="3920" spans="1:12">
      <c r="A3920" s="15">
        <v>30188508</v>
      </c>
      <c r="B3920" t="s">
        <v>5450</v>
      </c>
      <c r="C3920" t="s">
        <v>5722</v>
      </c>
      <c r="D3920" t="s">
        <v>7016</v>
      </c>
      <c r="E3920" t="s">
        <v>7022</v>
      </c>
      <c r="F3920" t="s">
        <v>4073</v>
      </c>
      <c r="G3920" s="160" t="s">
        <v>4074</v>
      </c>
      <c r="H3920" t="s">
        <v>4075</v>
      </c>
      <c r="I3920" s="160" t="s">
        <v>4074</v>
      </c>
      <c r="J3920" t="s">
        <v>5776</v>
      </c>
      <c r="K3920">
        <v>99</v>
      </c>
      <c r="L3920" t="s">
        <v>3999</v>
      </c>
    </row>
    <row r="3921" spans="1:12">
      <c r="A3921" s="15">
        <v>30188509</v>
      </c>
      <c r="B3921" t="s">
        <v>5450</v>
      </c>
      <c r="C3921" t="s">
        <v>5722</v>
      </c>
      <c r="D3921" t="s">
        <v>7016</v>
      </c>
      <c r="E3921" t="s">
        <v>7023</v>
      </c>
      <c r="F3921" t="s">
        <v>4073</v>
      </c>
      <c r="G3921" s="160" t="s">
        <v>4074</v>
      </c>
      <c r="H3921" t="s">
        <v>4075</v>
      </c>
      <c r="I3921" s="160" t="s">
        <v>4074</v>
      </c>
      <c r="J3921" t="s">
        <v>5776</v>
      </c>
      <c r="K3921">
        <v>99</v>
      </c>
      <c r="L3921" t="s">
        <v>3999</v>
      </c>
    </row>
    <row r="3922" spans="1:12">
      <c r="A3922" s="15">
        <v>30188510</v>
      </c>
      <c r="B3922" t="s">
        <v>5450</v>
      </c>
      <c r="C3922" t="s">
        <v>5722</v>
      </c>
      <c r="D3922" t="s">
        <v>7016</v>
      </c>
      <c r="E3922" t="s">
        <v>7024</v>
      </c>
      <c r="F3922" t="s">
        <v>4073</v>
      </c>
      <c r="G3922" s="160" t="s">
        <v>4074</v>
      </c>
      <c r="H3922" t="s">
        <v>4075</v>
      </c>
      <c r="I3922" s="160" t="s">
        <v>4074</v>
      </c>
      <c r="J3922" t="s">
        <v>5776</v>
      </c>
      <c r="K3922">
        <v>99</v>
      </c>
      <c r="L3922" t="s">
        <v>3999</v>
      </c>
    </row>
    <row r="3923" spans="1:12">
      <c r="A3923" s="15">
        <v>30188511</v>
      </c>
      <c r="B3923" t="s">
        <v>5450</v>
      </c>
      <c r="C3923" t="s">
        <v>5722</v>
      </c>
      <c r="D3923" t="s">
        <v>7016</v>
      </c>
      <c r="E3923" t="s">
        <v>7025</v>
      </c>
      <c r="F3923" t="s">
        <v>4073</v>
      </c>
      <c r="G3923" s="160" t="s">
        <v>4074</v>
      </c>
      <c r="H3923" t="s">
        <v>4075</v>
      </c>
      <c r="I3923" s="160" t="s">
        <v>4074</v>
      </c>
      <c r="J3923" t="s">
        <v>5776</v>
      </c>
      <c r="K3923">
        <v>99</v>
      </c>
      <c r="L3923" t="s">
        <v>3999</v>
      </c>
    </row>
    <row r="3924" spans="1:12">
      <c r="A3924" s="15">
        <v>30188512</v>
      </c>
      <c r="B3924" t="s">
        <v>5450</v>
      </c>
      <c r="C3924" t="s">
        <v>5722</v>
      </c>
      <c r="D3924" t="s">
        <v>7016</v>
      </c>
      <c r="E3924" t="s">
        <v>7026</v>
      </c>
      <c r="F3924" t="s">
        <v>4073</v>
      </c>
      <c r="G3924" s="160" t="s">
        <v>4074</v>
      </c>
      <c r="H3924" t="s">
        <v>4075</v>
      </c>
      <c r="I3924" s="160" t="s">
        <v>4074</v>
      </c>
      <c r="J3924" t="s">
        <v>5776</v>
      </c>
      <c r="K3924">
        <v>99</v>
      </c>
      <c r="L3924" t="s">
        <v>3999</v>
      </c>
    </row>
    <row r="3925" spans="1:12">
      <c r="A3925" s="15">
        <v>30188513</v>
      </c>
      <c r="B3925" t="s">
        <v>5450</v>
      </c>
      <c r="C3925" t="s">
        <v>5722</v>
      </c>
      <c r="D3925" t="s">
        <v>7016</v>
      </c>
      <c r="E3925" t="s">
        <v>7027</v>
      </c>
      <c r="F3925" t="s">
        <v>4073</v>
      </c>
      <c r="G3925" s="160" t="s">
        <v>4074</v>
      </c>
      <c r="H3925" t="s">
        <v>4075</v>
      </c>
      <c r="I3925" s="160" t="s">
        <v>4074</v>
      </c>
      <c r="J3925" t="s">
        <v>5776</v>
      </c>
      <c r="K3925">
        <v>99</v>
      </c>
      <c r="L3925" t="s">
        <v>3999</v>
      </c>
    </row>
    <row r="3926" spans="1:12">
      <c r="A3926" s="15">
        <v>30188514</v>
      </c>
      <c r="B3926" t="s">
        <v>5450</v>
      </c>
      <c r="C3926" t="s">
        <v>5722</v>
      </c>
      <c r="D3926" t="s">
        <v>7016</v>
      </c>
      <c r="E3926" t="s">
        <v>7028</v>
      </c>
      <c r="F3926" t="s">
        <v>4073</v>
      </c>
      <c r="G3926" s="160" t="s">
        <v>4074</v>
      </c>
      <c r="H3926" t="s">
        <v>4075</v>
      </c>
      <c r="I3926" s="160" t="s">
        <v>4074</v>
      </c>
      <c r="J3926" t="s">
        <v>5776</v>
      </c>
      <c r="K3926">
        <v>99</v>
      </c>
      <c r="L3926" t="s">
        <v>3999</v>
      </c>
    </row>
    <row r="3927" spans="1:12">
      <c r="A3927" s="15">
        <v>30188599</v>
      </c>
      <c r="B3927" t="s">
        <v>5450</v>
      </c>
      <c r="C3927" t="s">
        <v>5722</v>
      </c>
      <c r="D3927" t="s">
        <v>7016</v>
      </c>
      <c r="E3927" t="s">
        <v>7029</v>
      </c>
      <c r="F3927" t="s">
        <v>4073</v>
      </c>
      <c r="G3927" s="160" t="s">
        <v>4074</v>
      </c>
      <c r="H3927" t="s">
        <v>4075</v>
      </c>
      <c r="I3927" s="160" t="s">
        <v>4074</v>
      </c>
      <c r="J3927" t="s">
        <v>5776</v>
      </c>
      <c r="K3927">
        <v>99</v>
      </c>
      <c r="L3927" t="s">
        <v>3999</v>
      </c>
    </row>
    <row r="3928" spans="1:12">
      <c r="A3928" s="15">
        <v>30188801</v>
      </c>
      <c r="B3928" t="s">
        <v>5450</v>
      </c>
      <c r="C3928" t="s">
        <v>5722</v>
      </c>
      <c r="D3928" t="s">
        <v>4079</v>
      </c>
      <c r="E3928" t="s">
        <v>4493</v>
      </c>
      <c r="F3928" t="s">
        <v>5453</v>
      </c>
      <c r="G3928" s="160" t="s">
        <v>3997</v>
      </c>
      <c r="H3928" t="s">
        <v>5454</v>
      </c>
      <c r="I3928" s="160" t="s">
        <v>4076</v>
      </c>
      <c r="J3928" t="s">
        <v>5743</v>
      </c>
      <c r="K3928" s="160" t="s">
        <v>3995</v>
      </c>
      <c r="L3928" t="s">
        <v>7030</v>
      </c>
    </row>
    <row r="3929" spans="1:12">
      <c r="A3929" s="15">
        <v>30188802</v>
      </c>
      <c r="B3929" t="s">
        <v>5450</v>
      </c>
      <c r="C3929" t="s">
        <v>5722</v>
      </c>
      <c r="D3929" t="s">
        <v>4079</v>
      </c>
      <c r="E3929" t="s">
        <v>7031</v>
      </c>
      <c r="F3929" t="s">
        <v>5453</v>
      </c>
      <c r="G3929" s="160" t="s">
        <v>3997</v>
      </c>
      <c r="H3929" t="s">
        <v>5454</v>
      </c>
      <c r="I3929" s="160" t="s">
        <v>4076</v>
      </c>
      <c r="J3929" t="s">
        <v>5743</v>
      </c>
      <c r="K3929" s="160" t="s">
        <v>3995</v>
      </c>
      <c r="L3929" t="s">
        <v>7030</v>
      </c>
    </row>
    <row r="3930" spans="1:12">
      <c r="A3930" s="15">
        <v>30188803</v>
      </c>
      <c r="B3930" t="s">
        <v>5450</v>
      </c>
      <c r="C3930" t="s">
        <v>5722</v>
      </c>
      <c r="D3930" t="s">
        <v>4079</v>
      </c>
      <c r="E3930" t="s">
        <v>7031</v>
      </c>
      <c r="F3930" t="s">
        <v>5453</v>
      </c>
      <c r="G3930" s="160" t="s">
        <v>3997</v>
      </c>
      <c r="H3930" t="s">
        <v>5454</v>
      </c>
      <c r="I3930" s="160" t="s">
        <v>4076</v>
      </c>
      <c r="J3930" t="s">
        <v>5743</v>
      </c>
      <c r="K3930" s="160" t="s">
        <v>3995</v>
      </c>
      <c r="L3930" t="s">
        <v>7030</v>
      </c>
    </row>
    <row r="3931" spans="1:12">
      <c r="A3931" s="15">
        <v>30188804</v>
      </c>
      <c r="B3931" t="s">
        <v>5450</v>
      </c>
      <c r="C3931" t="s">
        <v>5722</v>
      </c>
      <c r="D3931" t="s">
        <v>4079</v>
      </c>
      <c r="E3931" t="s">
        <v>7031</v>
      </c>
      <c r="F3931" t="s">
        <v>5453</v>
      </c>
      <c r="G3931" s="160" t="s">
        <v>3997</v>
      </c>
      <c r="H3931" t="s">
        <v>5454</v>
      </c>
      <c r="I3931" s="160" t="s">
        <v>4076</v>
      </c>
      <c r="J3931" t="s">
        <v>5743</v>
      </c>
      <c r="K3931" s="160" t="s">
        <v>3995</v>
      </c>
      <c r="L3931" t="s">
        <v>7030</v>
      </c>
    </row>
    <row r="3932" spans="1:12">
      <c r="A3932" s="15">
        <v>30188805</v>
      </c>
      <c r="B3932" t="s">
        <v>5450</v>
      </c>
      <c r="C3932" t="s">
        <v>5722</v>
      </c>
      <c r="D3932" t="s">
        <v>4079</v>
      </c>
      <c r="E3932" t="s">
        <v>7031</v>
      </c>
      <c r="F3932" t="s">
        <v>5453</v>
      </c>
      <c r="G3932" s="160" t="s">
        <v>3997</v>
      </c>
      <c r="H3932" t="s">
        <v>5454</v>
      </c>
      <c r="I3932" s="160" t="s">
        <v>4076</v>
      </c>
      <c r="J3932" t="s">
        <v>5743</v>
      </c>
      <c r="K3932" s="160" t="s">
        <v>3995</v>
      </c>
      <c r="L3932" t="s">
        <v>7030</v>
      </c>
    </row>
    <row r="3933" spans="1:12">
      <c r="A3933" s="15">
        <v>30190001</v>
      </c>
      <c r="B3933" t="s">
        <v>5450</v>
      </c>
      <c r="C3933" t="s">
        <v>5722</v>
      </c>
      <c r="D3933" t="s">
        <v>4402</v>
      </c>
      <c r="E3933" t="s">
        <v>7032</v>
      </c>
      <c r="F3933" t="s">
        <v>5453</v>
      </c>
      <c r="G3933" s="160" t="s">
        <v>4009</v>
      </c>
      <c r="H3933" t="s">
        <v>4146</v>
      </c>
      <c r="I3933" s="160" t="s">
        <v>4009</v>
      </c>
      <c r="J3933" t="s">
        <v>4150</v>
      </c>
      <c r="K3933" s="160" t="s">
        <v>4009</v>
      </c>
      <c r="L3933" t="s">
        <v>4151</v>
      </c>
    </row>
    <row r="3934" spans="1:12">
      <c r="A3934" s="15">
        <v>30190002</v>
      </c>
      <c r="B3934" t="s">
        <v>5450</v>
      </c>
      <c r="C3934" t="s">
        <v>5722</v>
      </c>
      <c r="D3934" t="s">
        <v>4402</v>
      </c>
      <c r="E3934" t="s">
        <v>7033</v>
      </c>
      <c r="F3934" t="s">
        <v>5453</v>
      </c>
      <c r="G3934" s="160" t="s">
        <v>4009</v>
      </c>
      <c r="H3934" t="s">
        <v>4146</v>
      </c>
      <c r="I3934" s="160" t="s">
        <v>4009</v>
      </c>
      <c r="J3934" t="s">
        <v>4150</v>
      </c>
      <c r="K3934" s="160" t="s">
        <v>4007</v>
      </c>
      <c r="L3934" t="s">
        <v>4153</v>
      </c>
    </row>
    <row r="3935" spans="1:12">
      <c r="A3935" s="15">
        <v>30190003</v>
      </c>
      <c r="B3935" t="s">
        <v>5450</v>
      </c>
      <c r="C3935" t="s">
        <v>5722</v>
      </c>
      <c r="D3935" t="s">
        <v>4402</v>
      </c>
      <c r="E3935" t="s">
        <v>7034</v>
      </c>
      <c r="F3935" t="s">
        <v>5453</v>
      </c>
      <c r="G3935" s="160" t="s">
        <v>4009</v>
      </c>
      <c r="H3935" t="s">
        <v>4146</v>
      </c>
      <c r="I3935" s="160" t="s">
        <v>3995</v>
      </c>
      <c r="J3935" t="s">
        <v>4147</v>
      </c>
      <c r="K3935" s="160" t="s">
        <v>4007</v>
      </c>
      <c r="L3935" t="s">
        <v>4148</v>
      </c>
    </row>
    <row r="3936" spans="1:12">
      <c r="A3936" s="15">
        <v>30190004</v>
      </c>
      <c r="B3936" t="s">
        <v>5450</v>
      </c>
      <c r="C3936" t="s">
        <v>5722</v>
      </c>
      <c r="D3936" t="s">
        <v>4402</v>
      </c>
      <c r="E3936" t="s">
        <v>7035</v>
      </c>
      <c r="F3936" t="s">
        <v>5453</v>
      </c>
      <c r="G3936" s="160" t="s">
        <v>4009</v>
      </c>
      <c r="H3936" t="s">
        <v>4146</v>
      </c>
      <c r="I3936" s="160" t="s">
        <v>3995</v>
      </c>
      <c r="J3936" t="s">
        <v>4147</v>
      </c>
      <c r="K3936" s="160" t="s">
        <v>4009</v>
      </c>
      <c r="L3936" t="s">
        <v>5320</v>
      </c>
    </row>
    <row r="3937" spans="1:12">
      <c r="A3937" s="15">
        <v>30190011</v>
      </c>
      <c r="B3937" t="s">
        <v>5450</v>
      </c>
      <c r="C3937" t="s">
        <v>5722</v>
      </c>
      <c r="D3937" t="s">
        <v>4402</v>
      </c>
      <c r="E3937" t="s">
        <v>5256</v>
      </c>
      <c r="F3937" t="s">
        <v>5453</v>
      </c>
      <c r="G3937" s="160" t="s">
        <v>4009</v>
      </c>
      <c r="H3937" t="s">
        <v>4146</v>
      </c>
      <c r="I3937" s="160" t="s">
        <v>4009</v>
      </c>
      <c r="J3937" t="s">
        <v>4150</v>
      </c>
      <c r="K3937" s="160" t="s">
        <v>4009</v>
      </c>
      <c r="L3937" t="s">
        <v>4151</v>
      </c>
    </row>
    <row r="3938" spans="1:12">
      <c r="A3938" s="15">
        <v>30190012</v>
      </c>
      <c r="B3938" t="s">
        <v>5450</v>
      </c>
      <c r="C3938" t="s">
        <v>5722</v>
      </c>
      <c r="D3938" t="s">
        <v>4402</v>
      </c>
      <c r="E3938" t="s">
        <v>5257</v>
      </c>
      <c r="F3938" t="s">
        <v>5453</v>
      </c>
      <c r="G3938" s="160" t="s">
        <v>4009</v>
      </c>
      <c r="H3938" t="s">
        <v>4146</v>
      </c>
      <c r="I3938" s="160" t="s">
        <v>4009</v>
      </c>
      <c r="J3938" t="s">
        <v>4150</v>
      </c>
      <c r="K3938" s="160" t="s">
        <v>4007</v>
      </c>
      <c r="L3938" t="s">
        <v>4153</v>
      </c>
    </row>
    <row r="3939" spans="1:12">
      <c r="A3939" s="15">
        <v>30190013</v>
      </c>
      <c r="B3939" t="s">
        <v>5450</v>
      </c>
      <c r="C3939" t="s">
        <v>5722</v>
      </c>
      <c r="D3939" t="s">
        <v>4402</v>
      </c>
      <c r="E3939" t="s">
        <v>5258</v>
      </c>
      <c r="F3939" t="s">
        <v>5453</v>
      </c>
      <c r="G3939" s="160" t="s">
        <v>4009</v>
      </c>
      <c r="H3939" t="s">
        <v>4146</v>
      </c>
      <c r="I3939" s="160" t="s">
        <v>3995</v>
      </c>
      <c r="J3939" t="s">
        <v>4147</v>
      </c>
      <c r="K3939" s="160" t="s">
        <v>4007</v>
      </c>
      <c r="L3939" t="s">
        <v>4148</v>
      </c>
    </row>
    <row r="3940" spans="1:12">
      <c r="A3940" s="15">
        <v>30190014</v>
      </c>
      <c r="B3940" t="s">
        <v>5450</v>
      </c>
      <c r="C3940" t="s">
        <v>5722</v>
      </c>
      <c r="D3940" t="s">
        <v>4402</v>
      </c>
      <c r="E3940" t="s">
        <v>7036</v>
      </c>
      <c r="F3940" t="s">
        <v>5453</v>
      </c>
      <c r="G3940" s="160" t="s">
        <v>4009</v>
      </c>
      <c r="H3940" t="s">
        <v>4146</v>
      </c>
      <c r="I3940" s="160" t="s">
        <v>3995</v>
      </c>
      <c r="J3940" t="s">
        <v>4147</v>
      </c>
      <c r="K3940" s="160" t="s">
        <v>4009</v>
      </c>
      <c r="L3940" t="s">
        <v>5320</v>
      </c>
    </row>
    <row r="3941" spans="1:12">
      <c r="A3941" s="15">
        <v>30190021</v>
      </c>
      <c r="B3941" t="s">
        <v>5450</v>
      </c>
      <c r="C3941" t="s">
        <v>5722</v>
      </c>
      <c r="D3941" t="s">
        <v>4402</v>
      </c>
      <c r="E3941" t="s">
        <v>5260</v>
      </c>
      <c r="F3941" t="s">
        <v>5453</v>
      </c>
      <c r="G3941" s="160" t="s">
        <v>4009</v>
      </c>
      <c r="H3941" t="s">
        <v>4146</v>
      </c>
      <c r="I3941" s="160" t="s">
        <v>4009</v>
      </c>
      <c r="J3941" t="s">
        <v>4150</v>
      </c>
      <c r="K3941" s="160" t="s">
        <v>4009</v>
      </c>
      <c r="L3941" t="s">
        <v>4151</v>
      </c>
    </row>
    <row r="3942" spans="1:12">
      <c r="A3942" s="15">
        <v>30190022</v>
      </c>
      <c r="B3942" t="s">
        <v>5450</v>
      </c>
      <c r="C3942" t="s">
        <v>5722</v>
      </c>
      <c r="D3942" t="s">
        <v>4402</v>
      </c>
      <c r="E3942" t="s">
        <v>5261</v>
      </c>
      <c r="F3942" t="s">
        <v>5453</v>
      </c>
      <c r="G3942" s="160" t="s">
        <v>4009</v>
      </c>
      <c r="H3942" t="s">
        <v>4146</v>
      </c>
      <c r="I3942" s="160" t="s">
        <v>4009</v>
      </c>
      <c r="J3942" t="s">
        <v>4150</v>
      </c>
      <c r="K3942" s="160" t="s">
        <v>4007</v>
      </c>
      <c r="L3942" t="s">
        <v>4153</v>
      </c>
    </row>
    <row r="3943" spans="1:12">
      <c r="A3943" s="15">
        <v>30190023</v>
      </c>
      <c r="B3943" t="s">
        <v>5450</v>
      </c>
      <c r="C3943" t="s">
        <v>5722</v>
      </c>
      <c r="D3943" t="s">
        <v>4402</v>
      </c>
      <c r="E3943" t="s">
        <v>5262</v>
      </c>
      <c r="F3943" t="s">
        <v>5453</v>
      </c>
      <c r="G3943" s="160" t="s">
        <v>4009</v>
      </c>
      <c r="H3943" t="s">
        <v>4146</v>
      </c>
      <c r="I3943" s="160" t="s">
        <v>3995</v>
      </c>
      <c r="J3943" t="s">
        <v>4147</v>
      </c>
      <c r="K3943" s="160" t="s">
        <v>4007</v>
      </c>
      <c r="L3943" t="s">
        <v>4148</v>
      </c>
    </row>
    <row r="3944" spans="1:12">
      <c r="A3944" s="15">
        <v>30190099</v>
      </c>
      <c r="B3944" t="s">
        <v>5450</v>
      </c>
      <c r="C3944" t="s">
        <v>5722</v>
      </c>
      <c r="D3944" t="s">
        <v>4402</v>
      </c>
      <c r="E3944" t="s">
        <v>4284</v>
      </c>
      <c r="F3944" t="s">
        <v>5453</v>
      </c>
      <c r="G3944" s="160" t="s">
        <v>4009</v>
      </c>
      <c r="H3944" t="s">
        <v>4146</v>
      </c>
      <c r="I3944" s="160" t="s">
        <v>3995</v>
      </c>
      <c r="J3944" t="s">
        <v>4147</v>
      </c>
      <c r="K3944" s="160" t="s">
        <v>4009</v>
      </c>
      <c r="L3944" t="s">
        <v>5320</v>
      </c>
    </row>
    <row r="3945" spans="1:12">
      <c r="A3945" s="15">
        <v>30199998</v>
      </c>
      <c r="B3945" t="s">
        <v>5450</v>
      </c>
      <c r="C3945" t="s">
        <v>5722</v>
      </c>
      <c r="D3945" t="s">
        <v>4020</v>
      </c>
      <c r="E3945" t="s">
        <v>4284</v>
      </c>
      <c r="F3945" t="s">
        <v>5453</v>
      </c>
      <c r="G3945" s="160" t="s">
        <v>3997</v>
      </c>
      <c r="H3945" t="s">
        <v>5454</v>
      </c>
      <c r="I3945" s="160" t="s">
        <v>4076</v>
      </c>
      <c r="J3945" t="s">
        <v>5743</v>
      </c>
      <c r="K3945">
        <v>99</v>
      </c>
      <c r="L3945" t="s">
        <v>3999</v>
      </c>
    </row>
    <row r="3946" spans="1:12">
      <c r="A3946" s="15">
        <v>30199999</v>
      </c>
      <c r="B3946" t="s">
        <v>5450</v>
      </c>
      <c r="C3946" t="s">
        <v>5722</v>
      </c>
      <c r="D3946" t="s">
        <v>4020</v>
      </c>
      <c r="E3946" t="s">
        <v>7031</v>
      </c>
      <c r="F3946" t="s">
        <v>5453</v>
      </c>
      <c r="G3946" s="160" t="s">
        <v>3997</v>
      </c>
      <c r="H3946" t="s">
        <v>5454</v>
      </c>
      <c r="I3946" s="160" t="s">
        <v>4076</v>
      </c>
      <c r="J3946" t="s">
        <v>5743</v>
      </c>
      <c r="K3946">
        <v>99</v>
      </c>
      <c r="L3946" t="s">
        <v>3999</v>
      </c>
    </row>
    <row r="3947" spans="1:12">
      <c r="A3947" s="15">
        <v>30200101</v>
      </c>
      <c r="B3947" t="s">
        <v>5450</v>
      </c>
      <c r="C3947" t="s">
        <v>7037</v>
      </c>
      <c r="D3947" t="s">
        <v>7038</v>
      </c>
      <c r="E3947" t="s">
        <v>4080</v>
      </c>
      <c r="F3947" t="s">
        <v>3994</v>
      </c>
      <c r="G3947" s="160" t="s">
        <v>4076</v>
      </c>
      <c r="H3947" t="s">
        <v>4330</v>
      </c>
      <c r="I3947" s="160" t="s">
        <v>4007</v>
      </c>
      <c r="J3947" t="s">
        <v>5471</v>
      </c>
      <c r="K3947">
        <v>99</v>
      </c>
      <c r="L3947" t="s">
        <v>3999</v>
      </c>
    </row>
    <row r="3948" spans="1:12">
      <c r="A3948" s="15">
        <v>30200102</v>
      </c>
      <c r="B3948" t="s">
        <v>5450</v>
      </c>
      <c r="C3948" t="s">
        <v>7037</v>
      </c>
      <c r="D3948" t="s">
        <v>7038</v>
      </c>
      <c r="E3948" t="s">
        <v>7039</v>
      </c>
      <c r="F3948" t="s">
        <v>3994</v>
      </c>
      <c r="G3948" s="160" t="s">
        <v>4076</v>
      </c>
      <c r="H3948" t="s">
        <v>4330</v>
      </c>
      <c r="I3948" s="160" t="s">
        <v>4007</v>
      </c>
      <c r="J3948" t="s">
        <v>5471</v>
      </c>
      <c r="K3948">
        <v>99</v>
      </c>
      <c r="L3948" t="s">
        <v>3999</v>
      </c>
    </row>
    <row r="3949" spans="1:12">
      <c r="A3949" s="15">
        <v>30200103</v>
      </c>
      <c r="B3949" t="s">
        <v>5450</v>
      </c>
      <c r="C3949" t="s">
        <v>7037</v>
      </c>
      <c r="D3949" t="s">
        <v>7038</v>
      </c>
      <c r="E3949" t="s">
        <v>7040</v>
      </c>
      <c r="F3949" t="s">
        <v>3994</v>
      </c>
      <c r="G3949" s="160" t="s">
        <v>4076</v>
      </c>
      <c r="H3949" t="s">
        <v>4330</v>
      </c>
      <c r="I3949" s="160" t="s">
        <v>4007</v>
      </c>
      <c r="J3949" t="s">
        <v>5471</v>
      </c>
      <c r="K3949">
        <v>99</v>
      </c>
      <c r="L3949" t="s">
        <v>3999</v>
      </c>
    </row>
    <row r="3950" spans="1:12">
      <c r="A3950" s="15">
        <v>30200104</v>
      </c>
      <c r="B3950" t="s">
        <v>5450</v>
      </c>
      <c r="C3950" t="s">
        <v>7037</v>
      </c>
      <c r="D3950" t="s">
        <v>7038</v>
      </c>
      <c r="E3950" t="s">
        <v>7041</v>
      </c>
      <c r="F3950" t="s">
        <v>3994</v>
      </c>
      <c r="G3950" s="160" t="s">
        <v>4076</v>
      </c>
      <c r="H3950" t="s">
        <v>4330</v>
      </c>
      <c r="I3950" s="160" t="s">
        <v>4007</v>
      </c>
      <c r="J3950" t="s">
        <v>5471</v>
      </c>
      <c r="K3950">
        <v>99</v>
      </c>
      <c r="L3950" t="s">
        <v>3999</v>
      </c>
    </row>
    <row r="3951" spans="1:12">
      <c r="A3951" s="15">
        <v>30200107</v>
      </c>
      <c r="B3951" t="s">
        <v>5450</v>
      </c>
      <c r="C3951" t="s">
        <v>7037</v>
      </c>
      <c r="D3951" t="s">
        <v>7038</v>
      </c>
      <c r="E3951" t="s">
        <v>7042</v>
      </c>
      <c r="F3951" t="s">
        <v>3994</v>
      </c>
      <c r="G3951" s="160" t="s">
        <v>4076</v>
      </c>
      <c r="H3951" t="s">
        <v>4330</v>
      </c>
      <c r="I3951" s="160" t="s">
        <v>4007</v>
      </c>
      <c r="J3951" t="s">
        <v>5471</v>
      </c>
      <c r="K3951">
        <v>99</v>
      </c>
      <c r="L3951" t="s">
        <v>3999</v>
      </c>
    </row>
    <row r="3952" spans="1:12">
      <c r="A3952" s="15">
        <v>30200111</v>
      </c>
      <c r="B3952" t="s">
        <v>5450</v>
      </c>
      <c r="C3952" t="s">
        <v>7037</v>
      </c>
      <c r="D3952" t="s">
        <v>7038</v>
      </c>
      <c r="E3952" t="s">
        <v>7043</v>
      </c>
      <c r="F3952" t="s">
        <v>3994</v>
      </c>
      <c r="G3952" s="160" t="s">
        <v>4076</v>
      </c>
      <c r="H3952" t="s">
        <v>4330</v>
      </c>
      <c r="I3952" s="160" t="s">
        <v>4007</v>
      </c>
      <c r="J3952" t="s">
        <v>5471</v>
      </c>
      <c r="K3952">
        <v>99</v>
      </c>
      <c r="L3952" t="s">
        <v>3999</v>
      </c>
    </row>
    <row r="3953" spans="1:12">
      <c r="A3953" s="15">
        <v>30200112</v>
      </c>
      <c r="B3953" t="s">
        <v>5450</v>
      </c>
      <c r="C3953" t="s">
        <v>7037</v>
      </c>
      <c r="D3953" t="s">
        <v>7038</v>
      </c>
      <c r="E3953" t="s">
        <v>7044</v>
      </c>
      <c r="F3953" t="s">
        <v>3994</v>
      </c>
      <c r="G3953" s="160" t="s">
        <v>4076</v>
      </c>
      <c r="H3953" t="s">
        <v>4330</v>
      </c>
      <c r="I3953" s="160" t="s">
        <v>4007</v>
      </c>
      <c r="J3953" t="s">
        <v>5471</v>
      </c>
      <c r="K3953">
        <v>99</v>
      </c>
      <c r="L3953" t="s">
        <v>3999</v>
      </c>
    </row>
    <row r="3954" spans="1:12">
      <c r="A3954" s="15">
        <v>30200115</v>
      </c>
      <c r="B3954" t="s">
        <v>5450</v>
      </c>
      <c r="C3954" t="s">
        <v>7037</v>
      </c>
      <c r="D3954" t="s">
        <v>7038</v>
      </c>
      <c r="E3954" t="s">
        <v>7045</v>
      </c>
      <c r="F3954" t="s">
        <v>3994</v>
      </c>
      <c r="G3954" s="160" t="s">
        <v>4076</v>
      </c>
      <c r="H3954" t="s">
        <v>4330</v>
      </c>
      <c r="I3954" s="160" t="s">
        <v>4007</v>
      </c>
      <c r="J3954" t="s">
        <v>5471</v>
      </c>
      <c r="K3954">
        <v>99</v>
      </c>
      <c r="L3954" t="s">
        <v>3999</v>
      </c>
    </row>
    <row r="3955" spans="1:12">
      <c r="A3955" s="15">
        <v>30200117</v>
      </c>
      <c r="B3955" t="s">
        <v>5450</v>
      </c>
      <c r="C3955" t="s">
        <v>7037</v>
      </c>
      <c r="D3955" t="s">
        <v>7038</v>
      </c>
      <c r="E3955" t="s">
        <v>7046</v>
      </c>
      <c r="F3955" t="s">
        <v>3994</v>
      </c>
      <c r="G3955" s="160" t="s">
        <v>4076</v>
      </c>
      <c r="H3955" t="s">
        <v>4330</v>
      </c>
      <c r="I3955" s="160" t="s">
        <v>4007</v>
      </c>
      <c r="J3955" t="s">
        <v>5471</v>
      </c>
      <c r="K3955">
        <v>99</v>
      </c>
      <c r="L3955" t="s">
        <v>3999</v>
      </c>
    </row>
    <row r="3956" spans="1:12">
      <c r="A3956" s="15">
        <v>30200120</v>
      </c>
      <c r="B3956" t="s">
        <v>5450</v>
      </c>
      <c r="C3956" t="s">
        <v>7037</v>
      </c>
      <c r="D3956" t="s">
        <v>7038</v>
      </c>
      <c r="E3956" t="s">
        <v>7047</v>
      </c>
      <c r="F3956" t="s">
        <v>4073</v>
      </c>
      <c r="G3956" s="160" t="s">
        <v>4076</v>
      </c>
      <c r="H3956" t="s">
        <v>4330</v>
      </c>
      <c r="I3956" s="160" t="s">
        <v>4007</v>
      </c>
      <c r="J3956" t="s">
        <v>5471</v>
      </c>
      <c r="K3956">
        <v>99</v>
      </c>
      <c r="L3956" t="s">
        <v>3999</v>
      </c>
    </row>
    <row r="3957" spans="1:12">
      <c r="A3957" s="15">
        <v>30200199</v>
      </c>
      <c r="B3957" t="s">
        <v>5450</v>
      </c>
      <c r="C3957" t="s">
        <v>7037</v>
      </c>
      <c r="D3957" t="s">
        <v>7038</v>
      </c>
      <c r="E3957" t="s">
        <v>4020</v>
      </c>
      <c r="F3957" t="s">
        <v>3994</v>
      </c>
      <c r="G3957" s="160" t="s">
        <v>4076</v>
      </c>
      <c r="H3957" t="s">
        <v>4330</v>
      </c>
      <c r="I3957" s="160" t="s">
        <v>4007</v>
      </c>
      <c r="J3957" t="s">
        <v>5471</v>
      </c>
      <c r="K3957">
        <v>99</v>
      </c>
      <c r="L3957" t="s">
        <v>3999</v>
      </c>
    </row>
    <row r="3958" spans="1:12">
      <c r="A3958" s="15">
        <v>30200201</v>
      </c>
      <c r="B3958" t="s">
        <v>5450</v>
      </c>
      <c r="C3958" t="s">
        <v>7037</v>
      </c>
      <c r="D3958" t="s">
        <v>7048</v>
      </c>
      <c r="E3958" t="s">
        <v>7049</v>
      </c>
      <c r="F3958" t="s">
        <v>3994</v>
      </c>
      <c r="G3958" s="160" t="s">
        <v>4076</v>
      </c>
      <c r="H3958" t="s">
        <v>4330</v>
      </c>
      <c r="I3958" s="160" t="s">
        <v>4007</v>
      </c>
      <c r="J3958" t="s">
        <v>5471</v>
      </c>
      <c r="K3958">
        <v>99</v>
      </c>
      <c r="L3958" t="s">
        <v>3999</v>
      </c>
    </row>
    <row r="3959" spans="1:12">
      <c r="A3959" s="15">
        <v>30200202</v>
      </c>
      <c r="B3959" t="s">
        <v>5450</v>
      </c>
      <c r="C3959" t="s">
        <v>7037</v>
      </c>
      <c r="D3959" t="s">
        <v>7048</v>
      </c>
      <c r="E3959" t="s">
        <v>7050</v>
      </c>
      <c r="F3959" t="s">
        <v>3994</v>
      </c>
      <c r="G3959" s="160" t="s">
        <v>4076</v>
      </c>
      <c r="H3959" t="s">
        <v>4330</v>
      </c>
      <c r="I3959" s="160" t="s">
        <v>4007</v>
      </c>
      <c r="J3959" t="s">
        <v>5471</v>
      </c>
      <c r="K3959">
        <v>99</v>
      </c>
      <c r="L3959" t="s">
        <v>3999</v>
      </c>
    </row>
    <row r="3960" spans="1:12">
      <c r="A3960" s="15">
        <v>30200203</v>
      </c>
      <c r="B3960" t="s">
        <v>5450</v>
      </c>
      <c r="C3960" t="s">
        <v>7037</v>
      </c>
      <c r="D3960" t="s">
        <v>7048</v>
      </c>
      <c r="E3960" t="s">
        <v>7051</v>
      </c>
      <c r="F3960" t="s">
        <v>3994</v>
      </c>
      <c r="G3960" s="160" t="s">
        <v>4076</v>
      </c>
      <c r="H3960" t="s">
        <v>4330</v>
      </c>
      <c r="I3960" s="160" t="s">
        <v>4007</v>
      </c>
      <c r="J3960" t="s">
        <v>5471</v>
      </c>
      <c r="K3960">
        <v>99</v>
      </c>
      <c r="L3960" t="s">
        <v>3999</v>
      </c>
    </row>
    <row r="3961" spans="1:12">
      <c r="A3961" s="15">
        <v>30200204</v>
      </c>
      <c r="B3961" t="s">
        <v>5450</v>
      </c>
      <c r="C3961" t="s">
        <v>7037</v>
      </c>
      <c r="D3961" t="s">
        <v>7048</v>
      </c>
      <c r="E3961" t="s">
        <v>7052</v>
      </c>
      <c r="F3961" t="s">
        <v>3994</v>
      </c>
      <c r="G3961" s="160" t="s">
        <v>4074</v>
      </c>
      <c r="H3961" t="s">
        <v>4075</v>
      </c>
      <c r="I3961">
        <v>11</v>
      </c>
      <c r="J3961" t="s">
        <v>6011</v>
      </c>
      <c r="K3961">
        <v>99</v>
      </c>
      <c r="L3961" t="s">
        <v>3999</v>
      </c>
    </row>
    <row r="3962" spans="1:12">
      <c r="A3962" s="15">
        <v>30200206</v>
      </c>
      <c r="B3962" t="s">
        <v>5450</v>
      </c>
      <c r="C3962" t="s">
        <v>7037</v>
      </c>
      <c r="D3962" t="s">
        <v>7048</v>
      </c>
      <c r="E3962" t="s">
        <v>7053</v>
      </c>
      <c r="F3962" t="s">
        <v>3994</v>
      </c>
      <c r="G3962" s="160" t="s">
        <v>4076</v>
      </c>
      <c r="H3962" t="s">
        <v>4330</v>
      </c>
      <c r="I3962" s="160" t="s">
        <v>4007</v>
      </c>
      <c r="J3962" t="s">
        <v>5471</v>
      </c>
      <c r="K3962">
        <v>99</v>
      </c>
      <c r="L3962" t="s">
        <v>3999</v>
      </c>
    </row>
    <row r="3963" spans="1:12">
      <c r="A3963" s="15">
        <v>30200208</v>
      </c>
      <c r="B3963" t="s">
        <v>5450</v>
      </c>
      <c r="C3963" t="s">
        <v>7037</v>
      </c>
      <c r="D3963" t="s">
        <v>7048</v>
      </c>
      <c r="E3963" t="s">
        <v>7054</v>
      </c>
      <c r="F3963" t="s">
        <v>4073</v>
      </c>
      <c r="G3963" s="160" t="s">
        <v>4074</v>
      </c>
      <c r="H3963" t="s">
        <v>4075</v>
      </c>
      <c r="I3963">
        <v>11</v>
      </c>
      <c r="J3963" t="s">
        <v>6011</v>
      </c>
      <c r="K3963">
        <v>99</v>
      </c>
      <c r="L3963" t="s">
        <v>3999</v>
      </c>
    </row>
    <row r="3964" spans="1:12">
      <c r="A3964" s="15">
        <v>30200210</v>
      </c>
      <c r="B3964" t="s">
        <v>5450</v>
      </c>
      <c r="C3964" t="s">
        <v>7037</v>
      </c>
      <c r="D3964" t="s">
        <v>7048</v>
      </c>
      <c r="E3964" t="s">
        <v>7055</v>
      </c>
      <c r="F3964" t="s">
        <v>3994</v>
      </c>
      <c r="G3964" s="160" t="s">
        <v>4076</v>
      </c>
      <c r="H3964" t="s">
        <v>4330</v>
      </c>
      <c r="I3964" s="160" t="s">
        <v>4007</v>
      </c>
      <c r="J3964" t="s">
        <v>5471</v>
      </c>
      <c r="K3964">
        <v>99</v>
      </c>
      <c r="L3964" t="s">
        <v>3999</v>
      </c>
    </row>
    <row r="3965" spans="1:12">
      <c r="A3965" s="15">
        <v>30200211</v>
      </c>
      <c r="B3965" t="s">
        <v>5450</v>
      </c>
      <c r="C3965" t="s">
        <v>7037</v>
      </c>
      <c r="D3965" t="s">
        <v>7048</v>
      </c>
      <c r="E3965" t="s">
        <v>7056</v>
      </c>
      <c r="F3965" t="s">
        <v>3994</v>
      </c>
      <c r="G3965" s="160" t="s">
        <v>4076</v>
      </c>
      <c r="H3965" t="s">
        <v>4330</v>
      </c>
      <c r="I3965" s="160" t="s">
        <v>4007</v>
      </c>
      <c r="J3965" t="s">
        <v>5471</v>
      </c>
      <c r="K3965">
        <v>99</v>
      </c>
      <c r="L3965" t="s">
        <v>3999</v>
      </c>
    </row>
    <row r="3966" spans="1:12">
      <c r="A3966" s="15">
        <v>30200216</v>
      </c>
      <c r="B3966" t="s">
        <v>5450</v>
      </c>
      <c r="C3966" t="s">
        <v>7037</v>
      </c>
      <c r="D3966" t="s">
        <v>7048</v>
      </c>
      <c r="E3966" t="s">
        <v>7057</v>
      </c>
      <c r="F3966" t="s">
        <v>3994</v>
      </c>
      <c r="G3966" s="160" t="s">
        <v>4076</v>
      </c>
      <c r="H3966" t="s">
        <v>4330</v>
      </c>
      <c r="I3966" s="160" t="s">
        <v>4007</v>
      </c>
      <c r="J3966" t="s">
        <v>5471</v>
      </c>
      <c r="K3966">
        <v>99</v>
      </c>
      <c r="L3966" t="s">
        <v>3999</v>
      </c>
    </row>
    <row r="3967" spans="1:12">
      <c r="A3967" s="15">
        <v>30200220</v>
      </c>
      <c r="B3967" t="s">
        <v>5450</v>
      </c>
      <c r="C3967" t="s">
        <v>7037</v>
      </c>
      <c r="D3967" t="s">
        <v>7048</v>
      </c>
      <c r="E3967" t="s">
        <v>7058</v>
      </c>
      <c r="F3967" t="s">
        <v>3994</v>
      </c>
      <c r="G3967" s="160" t="s">
        <v>4076</v>
      </c>
      <c r="H3967" t="s">
        <v>4330</v>
      </c>
      <c r="I3967" s="160" t="s">
        <v>4007</v>
      </c>
      <c r="J3967" t="s">
        <v>5471</v>
      </c>
      <c r="K3967">
        <v>99</v>
      </c>
      <c r="L3967" t="s">
        <v>3999</v>
      </c>
    </row>
    <row r="3968" spans="1:12">
      <c r="A3968" s="15">
        <v>30200221</v>
      </c>
      <c r="B3968" t="s">
        <v>5450</v>
      </c>
      <c r="C3968" t="s">
        <v>7037</v>
      </c>
      <c r="D3968" t="s">
        <v>7048</v>
      </c>
      <c r="E3968" t="s">
        <v>7059</v>
      </c>
      <c r="F3968" t="s">
        <v>3994</v>
      </c>
      <c r="G3968" s="160" t="s">
        <v>4076</v>
      </c>
      <c r="H3968" t="s">
        <v>4330</v>
      </c>
      <c r="I3968" s="160" t="s">
        <v>4007</v>
      </c>
      <c r="J3968" t="s">
        <v>5471</v>
      </c>
      <c r="K3968">
        <v>99</v>
      </c>
      <c r="L3968" t="s">
        <v>3999</v>
      </c>
    </row>
    <row r="3969" spans="1:12">
      <c r="A3969" s="15">
        <v>30200224</v>
      </c>
      <c r="B3969" t="s">
        <v>5450</v>
      </c>
      <c r="C3969" t="s">
        <v>7037</v>
      </c>
      <c r="D3969" t="s">
        <v>7048</v>
      </c>
      <c r="E3969" t="s">
        <v>7060</v>
      </c>
      <c r="F3969" t="s">
        <v>3994</v>
      </c>
      <c r="G3969" s="160" t="s">
        <v>4076</v>
      </c>
      <c r="H3969" t="s">
        <v>4330</v>
      </c>
      <c r="I3969" s="160" t="s">
        <v>4007</v>
      </c>
      <c r="J3969" t="s">
        <v>5471</v>
      </c>
      <c r="K3969">
        <v>99</v>
      </c>
      <c r="L3969" t="s">
        <v>3999</v>
      </c>
    </row>
    <row r="3970" spans="1:12">
      <c r="A3970" s="15">
        <v>30200225</v>
      </c>
      <c r="B3970" t="s">
        <v>5450</v>
      </c>
      <c r="C3970" t="s">
        <v>7037</v>
      </c>
      <c r="D3970" t="s">
        <v>7048</v>
      </c>
      <c r="E3970" t="s">
        <v>7061</v>
      </c>
      <c r="F3970" t="s">
        <v>3994</v>
      </c>
      <c r="G3970" s="160" t="s">
        <v>4076</v>
      </c>
      <c r="H3970" t="s">
        <v>4330</v>
      </c>
      <c r="I3970" s="160" t="s">
        <v>4007</v>
      </c>
      <c r="J3970" t="s">
        <v>5471</v>
      </c>
      <c r="K3970">
        <v>99</v>
      </c>
      <c r="L3970" t="s">
        <v>3999</v>
      </c>
    </row>
    <row r="3971" spans="1:12">
      <c r="A3971" s="15">
        <v>30200228</v>
      </c>
      <c r="B3971" t="s">
        <v>5450</v>
      </c>
      <c r="C3971" t="s">
        <v>7037</v>
      </c>
      <c r="D3971" t="s">
        <v>7048</v>
      </c>
      <c r="E3971" t="s">
        <v>7062</v>
      </c>
      <c r="F3971" t="s">
        <v>3994</v>
      </c>
      <c r="G3971" s="160" t="s">
        <v>4076</v>
      </c>
      <c r="H3971" t="s">
        <v>4330</v>
      </c>
      <c r="I3971" s="160" t="s">
        <v>4007</v>
      </c>
      <c r="J3971" t="s">
        <v>5471</v>
      </c>
      <c r="K3971">
        <v>99</v>
      </c>
      <c r="L3971" t="s">
        <v>3999</v>
      </c>
    </row>
    <row r="3972" spans="1:12">
      <c r="A3972" s="15">
        <v>30200230</v>
      </c>
      <c r="B3972" t="s">
        <v>5450</v>
      </c>
      <c r="C3972" t="s">
        <v>7037</v>
      </c>
      <c r="D3972" t="s">
        <v>7048</v>
      </c>
      <c r="E3972" t="s">
        <v>7063</v>
      </c>
      <c r="F3972" t="s">
        <v>3994</v>
      </c>
      <c r="G3972" s="160" t="s">
        <v>4076</v>
      </c>
      <c r="H3972" t="s">
        <v>4330</v>
      </c>
      <c r="I3972" s="160" t="s">
        <v>4007</v>
      </c>
      <c r="J3972" t="s">
        <v>5471</v>
      </c>
      <c r="K3972">
        <v>99</v>
      </c>
      <c r="L3972" t="s">
        <v>3999</v>
      </c>
    </row>
    <row r="3973" spans="1:12">
      <c r="A3973" s="15">
        <v>30200234</v>
      </c>
      <c r="B3973" t="s">
        <v>5450</v>
      </c>
      <c r="C3973" t="s">
        <v>7037</v>
      </c>
      <c r="D3973" t="s">
        <v>7048</v>
      </c>
      <c r="E3973" t="s">
        <v>7064</v>
      </c>
      <c r="F3973" t="s">
        <v>3994</v>
      </c>
      <c r="G3973" s="160" t="s">
        <v>4076</v>
      </c>
      <c r="H3973" t="s">
        <v>4330</v>
      </c>
      <c r="I3973" s="160" t="s">
        <v>4007</v>
      </c>
      <c r="J3973" t="s">
        <v>5471</v>
      </c>
      <c r="K3973">
        <v>99</v>
      </c>
      <c r="L3973" t="s">
        <v>3999</v>
      </c>
    </row>
    <row r="3974" spans="1:12">
      <c r="A3974" s="15">
        <v>30200299</v>
      </c>
      <c r="B3974" t="s">
        <v>5450</v>
      </c>
      <c r="C3974" t="s">
        <v>7037</v>
      </c>
      <c r="D3974" t="s">
        <v>7048</v>
      </c>
      <c r="E3974" t="s">
        <v>4020</v>
      </c>
      <c r="F3974" t="s">
        <v>3994</v>
      </c>
      <c r="G3974" s="160" t="s">
        <v>4076</v>
      </c>
      <c r="H3974" t="s">
        <v>4330</v>
      </c>
      <c r="I3974" s="160" t="s">
        <v>4007</v>
      </c>
      <c r="J3974" t="s">
        <v>5471</v>
      </c>
      <c r="K3974">
        <v>99</v>
      </c>
      <c r="L3974" t="s">
        <v>3999</v>
      </c>
    </row>
    <row r="3975" spans="1:12">
      <c r="A3975" s="15">
        <v>30200301</v>
      </c>
      <c r="B3975" t="s">
        <v>5450</v>
      </c>
      <c r="C3975" t="s">
        <v>7037</v>
      </c>
      <c r="D3975" t="s">
        <v>7065</v>
      </c>
      <c r="E3975" t="s">
        <v>7066</v>
      </c>
      <c r="F3975" t="s">
        <v>3994</v>
      </c>
      <c r="G3975" s="160" t="s">
        <v>4076</v>
      </c>
      <c r="H3975" t="s">
        <v>4330</v>
      </c>
      <c r="I3975" s="160" t="s">
        <v>4007</v>
      </c>
      <c r="J3975" t="s">
        <v>5471</v>
      </c>
      <c r="K3975">
        <v>99</v>
      </c>
      <c r="L3975" t="s">
        <v>3999</v>
      </c>
    </row>
    <row r="3976" spans="1:12">
      <c r="A3976" s="15">
        <v>30200306</v>
      </c>
      <c r="B3976" t="s">
        <v>5450</v>
      </c>
      <c r="C3976" t="s">
        <v>7037</v>
      </c>
      <c r="D3976" t="s">
        <v>7065</v>
      </c>
      <c r="E3976" t="s">
        <v>7067</v>
      </c>
      <c r="F3976" t="s">
        <v>3994</v>
      </c>
      <c r="G3976" s="160" t="s">
        <v>4076</v>
      </c>
      <c r="H3976" t="s">
        <v>4330</v>
      </c>
      <c r="I3976" s="160" t="s">
        <v>4007</v>
      </c>
      <c r="J3976" t="s">
        <v>5471</v>
      </c>
      <c r="K3976">
        <v>99</v>
      </c>
      <c r="L3976" t="s">
        <v>3999</v>
      </c>
    </row>
    <row r="3977" spans="1:12">
      <c r="A3977" s="15">
        <v>30200401</v>
      </c>
      <c r="B3977" t="s">
        <v>5450</v>
      </c>
      <c r="C3977" t="s">
        <v>7037</v>
      </c>
      <c r="D3977" t="s">
        <v>1935</v>
      </c>
      <c r="E3977" t="s">
        <v>7068</v>
      </c>
      <c r="F3977" t="s">
        <v>3994</v>
      </c>
      <c r="G3977" s="160" t="s">
        <v>4076</v>
      </c>
      <c r="H3977" t="s">
        <v>4330</v>
      </c>
      <c r="I3977" s="160" t="s">
        <v>4007</v>
      </c>
      <c r="J3977" t="s">
        <v>5471</v>
      </c>
      <c r="K3977">
        <v>99</v>
      </c>
      <c r="L3977" t="s">
        <v>3999</v>
      </c>
    </row>
    <row r="3978" spans="1:12">
      <c r="A3978" s="15">
        <v>30200402</v>
      </c>
      <c r="B3978" t="s">
        <v>5450</v>
      </c>
      <c r="C3978" t="s">
        <v>7037</v>
      </c>
      <c r="D3978" t="s">
        <v>1935</v>
      </c>
      <c r="E3978" t="s">
        <v>7069</v>
      </c>
      <c r="F3978" t="s">
        <v>3994</v>
      </c>
      <c r="G3978" s="160" t="s">
        <v>4076</v>
      </c>
      <c r="H3978" t="s">
        <v>4330</v>
      </c>
      <c r="I3978" s="160" t="s">
        <v>4007</v>
      </c>
      <c r="J3978" t="s">
        <v>5471</v>
      </c>
      <c r="K3978">
        <v>99</v>
      </c>
      <c r="L3978" t="s">
        <v>3999</v>
      </c>
    </row>
    <row r="3979" spans="1:12">
      <c r="A3979" s="15">
        <v>30200403</v>
      </c>
      <c r="B3979" t="s">
        <v>5450</v>
      </c>
      <c r="C3979" t="s">
        <v>7037</v>
      </c>
      <c r="D3979" t="s">
        <v>1935</v>
      </c>
      <c r="E3979" t="s">
        <v>7070</v>
      </c>
      <c r="F3979" t="s">
        <v>3994</v>
      </c>
      <c r="G3979" s="160" t="s">
        <v>4076</v>
      </c>
      <c r="H3979" t="s">
        <v>4330</v>
      </c>
      <c r="I3979" s="160" t="s">
        <v>4007</v>
      </c>
      <c r="J3979" t="s">
        <v>5471</v>
      </c>
      <c r="K3979">
        <v>99</v>
      </c>
      <c r="L3979" t="s">
        <v>3999</v>
      </c>
    </row>
    <row r="3980" spans="1:12">
      <c r="A3980" s="15">
        <v>30200404</v>
      </c>
      <c r="B3980" t="s">
        <v>5450</v>
      </c>
      <c r="C3980" t="s">
        <v>7037</v>
      </c>
      <c r="D3980" t="s">
        <v>1935</v>
      </c>
      <c r="E3980" t="s">
        <v>7071</v>
      </c>
      <c r="F3980" t="s">
        <v>3994</v>
      </c>
      <c r="G3980" s="160" t="s">
        <v>4076</v>
      </c>
      <c r="H3980" t="s">
        <v>4330</v>
      </c>
      <c r="I3980" s="160" t="s">
        <v>4007</v>
      </c>
      <c r="J3980" t="s">
        <v>5471</v>
      </c>
      <c r="K3980">
        <v>99</v>
      </c>
      <c r="L3980" t="s">
        <v>3999</v>
      </c>
    </row>
    <row r="3981" spans="1:12">
      <c r="A3981" s="15">
        <v>30200405</v>
      </c>
      <c r="B3981" t="s">
        <v>5450</v>
      </c>
      <c r="C3981" t="s">
        <v>7037</v>
      </c>
      <c r="D3981" t="s">
        <v>1935</v>
      </c>
      <c r="E3981" t="s">
        <v>7072</v>
      </c>
      <c r="F3981" t="s">
        <v>3994</v>
      </c>
      <c r="G3981" s="160" t="s">
        <v>4076</v>
      </c>
      <c r="H3981" t="s">
        <v>4330</v>
      </c>
      <c r="I3981" s="160" t="s">
        <v>4007</v>
      </c>
      <c r="J3981" t="s">
        <v>5471</v>
      </c>
      <c r="K3981">
        <v>99</v>
      </c>
      <c r="L3981" t="s">
        <v>3999</v>
      </c>
    </row>
    <row r="3982" spans="1:12">
      <c r="A3982" s="15">
        <v>30200406</v>
      </c>
      <c r="B3982" t="s">
        <v>5450</v>
      </c>
      <c r="C3982" t="s">
        <v>7037</v>
      </c>
      <c r="D3982" t="s">
        <v>1935</v>
      </c>
      <c r="E3982" t="s">
        <v>7073</v>
      </c>
      <c r="F3982" t="s">
        <v>3994</v>
      </c>
      <c r="G3982" s="160" t="s">
        <v>4076</v>
      </c>
      <c r="H3982" t="s">
        <v>4330</v>
      </c>
      <c r="I3982" s="160" t="s">
        <v>4007</v>
      </c>
      <c r="J3982" t="s">
        <v>5471</v>
      </c>
      <c r="K3982">
        <v>99</v>
      </c>
      <c r="L3982" t="s">
        <v>3999</v>
      </c>
    </row>
    <row r="3983" spans="1:12">
      <c r="A3983" s="15">
        <v>30200407</v>
      </c>
      <c r="B3983" t="s">
        <v>5450</v>
      </c>
      <c r="C3983" t="s">
        <v>7037</v>
      </c>
      <c r="D3983" t="s">
        <v>1935</v>
      </c>
      <c r="E3983" t="s">
        <v>7074</v>
      </c>
      <c r="F3983" t="s">
        <v>3994</v>
      </c>
      <c r="G3983" s="160" t="s">
        <v>4076</v>
      </c>
      <c r="H3983" t="s">
        <v>4330</v>
      </c>
      <c r="I3983" s="160" t="s">
        <v>4007</v>
      </c>
      <c r="J3983" t="s">
        <v>5471</v>
      </c>
      <c r="K3983">
        <v>99</v>
      </c>
      <c r="L3983" t="s">
        <v>3999</v>
      </c>
    </row>
    <row r="3984" spans="1:12">
      <c r="A3984" s="15">
        <v>30200408</v>
      </c>
      <c r="B3984" t="s">
        <v>5450</v>
      </c>
      <c r="C3984" t="s">
        <v>7037</v>
      </c>
      <c r="D3984" t="s">
        <v>1935</v>
      </c>
      <c r="E3984" t="s">
        <v>7075</v>
      </c>
      <c r="F3984" t="s">
        <v>3994</v>
      </c>
      <c r="G3984" s="160" t="s">
        <v>4076</v>
      </c>
      <c r="H3984" t="s">
        <v>4330</v>
      </c>
      <c r="I3984" s="160" t="s">
        <v>4007</v>
      </c>
      <c r="J3984" t="s">
        <v>5471</v>
      </c>
      <c r="K3984">
        <v>99</v>
      </c>
      <c r="L3984" t="s">
        <v>3999</v>
      </c>
    </row>
    <row r="3985" spans="1:12">
      <c r="A3985" s="15">
        <v>30200409</v>
      </c>
      <c r="B3985" t="s">
        <v>5450</v>
      </c>
      <c r="C3985" t="s">
        <v>7037</v>
      </c>
      <c r="D3985" t="s">
        <v>1935</v>
      </c>
      <c r="E3985" t="s">
        <v>7076</v>
      </c>
      <c r="F3985" t="s">
        <v>3994</v>
      </c>
      <c r="G3985" s="160" t="s">
        <v>4076</v>
      </c>
      <c r="H3985" t="s">
        <v>4330</v>
      </c>
      <c r="I3985" s="160" t="s">
        <v>4007</v>
      </c>
      <c r="J3985" t="s">
        <v>5471</v>
      </c>
      <c r="K3985">
        <v>99</v>
      </c>
      <c r="L3985" t="s">
        <v>3999</v>
      </c>
    </row>
    <row r="3986" spans="1:12">
      <c r="A3986" s="15">
        <v>30200410</v>
      </c>
      <c r="B3986" t="s">
        <v>5450</v>
      </c>
      <c r="C3986" t="s">
        <v>7037</v>
      </c>
      <c r="D3986" t="s">
        <v>1935</v>
      </c>
      <c r="E3986" t="s">
        <v>7077</v>
      </c>
      <c r="F3986" t="s">
        <v>3994</v>
      </c>
      <c r="G3986" s="160" t="s">
        <v>4076</v>
      </c>
      <c r="H3986" t="s">
        <v>4330</v>
      </c>
      <c r="I3986" s="160" t="s">
        <v>4007</v>
      </c>
      <c r="J3986" t="s">
        <v>5471</v>
      </c>
      <c r="K3986">
        <v>99</v>
      </c>
      <c r="L3986" t="s">
        <v>3999</v>
      </c>
    </row>
    <row r="3987" spans="1:12">
      <c r="A3987" s="15">
        <v>30200411</v>
      </c>
      <c r="B3987" t="s">
        <v>5450</v>
      </c>
      <c r="C3987" t="s">
        <v>7037</v>
      </c>
      <c r="D3987" t="s">
        <v>1935</v>
      </c>
      <c r="E3987" t="s">
        <v>7078</v>
      </c>
      <c r="F3987" t="s">
        <v>3994</v>
      </c>
      <c r="G3987" s="160" t="s">
        <v>4076</v>
      </c>
      <c r="H3987" t="s">
        <v>4330</v>
      </c>
      <c r="I3987" s="160" t="s">
        <v>4007</v>
      </c>
      <c r="J3987" t="s">
        <v>5471</v>
      </c>
      <c r="K3987">
        <v>99</v>
      </c>
      <c r="L3987" t="s">
        <v>3999</v>
      </c>
    </row>
    <row r="3988" spans="1:12">
      <c r="A3988" s="15">
        <v>30200412</v>
      </c>
      <c r="B3988" t="s">
        <v>5450</v>
      </c>
      <c r="C3988" t="s">
        <v>7037</v>
      </c>
      <c r="D3988" t="s">
        <v>1935</v>
      </c>
      <c r="E3988" t="s">
        <v>7079</v>
      </c>
      <c r="F3988" t="s">
        <v>3994</v>
      </c>
      <c r="G3988" s="160" t="s">
        <v>4076</v>
      </c>
      <c r="H3988" t="s">
        <v>4330</v>
      </c>
      <c r="I3988" s="160" t="s">
        <v>4007</v>
      </c>
      <c r="J3988" t="s">
        <v>5471</v>
      </c>
      <c r="K3988">
        <v>99</v>
      </c>
      <c r="L3988" t="s">
        <v>3999</v>
      </c>
    </row>
    <row r="3989" spans="1:12">
      <c r="A3989" s="15">
        <v>30200415</v>
      </c>
      <c r="B3989" t="s">
        <v>5450</v>
      </c>
      <c r="C3989" t="s">
        <v>7037</v>
      </c>
      <c r="D3989" t="s">
        <v>1935</v>
      </c>
      <c r="E3989" t="s">
        <v>7080</v>
      </c>
      <c r="F3989" t="s">
        <v>3994</v>
      </c>
      <c r="G3989" s="160" t="s">
        <v>4076</v>
      </c>
      <c r="H3989" t="s">
        <v>4330</v>
      </c>
      <c r="I3989" s="160" t="s">
        <v>4007</v>
      </c>
      <c r="J3989" t="s">
        <v>5471</v>
      </c>
      <c r="K3989">
        <v>99</v>
      </c>
      <c r="L3989" t="s">
        <v>3999</v>
      </c>
    </row>
    <row r="3990" spans="1:12">
      <c r="A3990" s="15">
        <v>30200420</v>
      </c>
      <c r="B3990" t="s">
        <v>5450</v>
      </c>
      <c r="C3990" t="s">
        <v>7037</v>
      </c>
      <c r="D3990" t="s">
        <v>1935</v>
      </c>
      <c r="E3990" t="s">
        <v>7081</v>
      </c>
      <c r="F3990" t="s">
        <v>3994</v>
      </c>
      <c r="G3990" s="160" t="s">
        <v>4076</v>
      </c>
      <c r="H3990" t="s">
        <v>4330</v>
      </c>
      <c r="I3990" s="160" t="s">
        <v>4007</v>
      </c>
      <c r="J3990" t="s">
        <v>5471</v>
      </c>
      <c r="K3990">
        <v>99</v>
      </c>
      <c r="L3990" t="s">
        <v>3999</v>
      </c>
    </row>
    <row r="3991" spans="1:12">
      <c r="A3991" s="15">
        <v>30200421</v>
      </c>
      <c r="B3991" t="s">
        <v>5450</v>
      </c>
      <c r="C3991" t="s">
        <v>7037</v>
      </c>
      <c r="D3991" t="s">
        <v>1935</v>
      </c>
      <c r="E3991" t="s">
        <v>7082</v>
      </c>
      <c r="F3991" t="s">
        <v>3994</v>
      </c>
      <c r="G3991" s="160" t="s">
        <v>4076</v>
      </c>
      <c r="H3991" t="s">
        <v>4330</v>
      </c>
      <c r="I3991" s="160" t="s">
        <v>4007</v>
      </c>
      <c r="J3991" t="s">
        <v>5471</v>
      </c>
      <c r="K3991">
        <v>99</v>
      </c>
      <c r="L3991" t="s">
        <v>3999</v>
      </c>
    </row>
    <row r="3992" spans="1:12">
      <c r="A3992" s="15">
        <v>30200422</v>
      </c>
      <c r="B3992" t="s">
        <v>5450</v>
      </c>
      <c r="C3992" t="s">
        <v>7037</v>
      </c>
      <c r="D3992" t="s">
        <v>1935</v>
      </c>
      <c r="E3992" t="s">
        <v>7083</v>
      </c>
      <c r="F3992" t="s">
        <v>3994</v>
      </c>
      <c r="G3992" s="160" t="s">
        <v>4076</v>
      </c>
      <c r="H3992" t="s">
        <v>4330</v>
      </c>
      <c r="I3992" s="160" t="s">
        <v>4007</v>
      </c>
      <c r="J3992" t="s">
        <v>5471</v>
      </c>
      <c r="K3992">
        <v>99</v>
      </c>
      <c r="L3992" t="s">
        <v>3999</v>
      </c>
    </row>
    <row r="3993" spans="1:12">
      <c r="A3993" s="15">
        <v>30200425</v>
      </c>
      <c r="B3993" t="s">
        <v>5450</v>
      </c>
      <c r="C3993" t="s">
        <v>7037</v>
      </c>
      <c r="D3993" t="s">
        <v>1935</v>
      </c>
      <c r="E3993" t="s">
        <v>7084</v>
      </c>
      <c r="F3993" t="s">
        <v>3994</v>
      </c>
      <c r="G3993" s="160" t="s">
        <v>4076</v>
      </c>
      <c r="H3993" t="s">
        <v>4330</v>
      </c>
      <c r="I3993" s="160" t="s">
        <v>4007</v>
      </c>
      <c r="J3993" t="s">
        <v>5471</v>
      </c>
      <c r="K3993">
        <v>99</v>
      </c>
      <c r="L3993" t="s">
        <v>3999</v>
      </c>
    </row>
    <row r="3994" spans="1:12">
      <c r="A3994" s="15">
        <v>30200430</v>
      </c>
      <c r="B3994" t="s">
        <v>5450</v>
      </c>
      <c r="C3994" t="s">
        <v>7037</v>
      </c>
      <c r="D3994" t="s">
        <v>1935</v>
      </c>
      <c r="E3994" t="s">
        <v>7085</v>
      </c>
      <c r="F3994" t="s">
        <v>3994</v>
      </c>
      <c r="G3994" s="160" t="s">
        <v>4076</v>
      </c>
      <c r="H3994" t="s">
        <v>4330</v>
      </c>
      <c r="I3994" s="160" t="s">
        <v>4007</v>
      </c>
      <c r="J3994" t="s">
        <v>5471</v>
      </c>
      <c r="K3994">
        <v>99</v>
      </c>
      <c r="L3994" t="s">
        <v>3999</v>
      </c>
    </row>
    <row r="3995" spans="1:12">
      <c r="A3995" s="15">
        <v>30200435</v>
      </c>
      <c r="B3995" t="s">
        <v>5450</v>
      </c>
      <c r="C3995" t="s">
        <v>7037</v>
      </c>
      <c r="D3995" t="s">
        <v>1935</v>
      </c>
      <c r="E3995" t="s">
        <v>7086</v>
      </c>
      <c r="F3995" t="s">
        <v>3994</v>
      </c>
      <c r="G3995" s="160" t="s">
        <v>4076</v>
      </c>
      <c r="H3995" t="s">
        <v>4330</v>
      </c>
      <c r="I3995" s="160" t="s">
        <v>4007</v>
      </c>
      <c r="J3995" t="s">
        <v>5471</v>
      </c>
      <c r="K3995">
        <v>99</v>
      </c>
      <c r="L3995" t="s">
        <v>3999</v>
      </c>
    </row>
    <row r="3996" spans="1:12">
      <c r="A3996" s="15">
        <v>30200436</v>
      </c>
      <c r="B3996" t="s">
        <v>5450</v>
      </c>
      <c r="C3996" t="s">
        <v>7037</v>
      </c>
      <c r="D3996" t="s">
        <v>1935</v>
      </c>
      <c r="E3996" t="s">
        <v>7087</v>
      </c>
      <c r="F3996" t="s">
        <v>3994</v>
      </c>
      <c r="G3996" s="160" t="s">
        <v>4076</v>
      </c>
      <c r="H3996" t="s">
        <v>4330</v>
      </c>
      <c r="I3996" s="160" t="s">
        <v>4007</v>
      </c>
      <c r="J3996" t="s">
        <v>5471</v>
      </c>
      <c r="K3996">
        <v>99</v>
      </c>
      <c r="L3996" t="s">
        <v>3999</v>
      </c>
    </row>
    <row r="3997" spans="1:12">
      <c r="A3997" s="15">
        <v>30200499</v>
      </c>
      <c r="B3997" t="s">
        <v>5450</v>
      </c>
      <c r="C3997" t="s">
        <v>7037</v>
      </c>
      <c r="D3997" t="s">
        <v>1935</v>
      </c>
      <c r="E3997" t="s">
        <v>6493</v>
      </c>
      <c r="F3997" t="s">
        <v>3994</v>
      </c>
      <c r="G3997" s="160" t="s">
        <v>4076</v>
      </c>
      <c r="H3997" t="s">
        <v>4330</v>
      </c>
      <c r="I3997" s="160" t="s">
        <v>4007</v>
      </c>
      <c r="J3997" t="s">
        <v>5471</v>
      </c>
      <c r="K3997">
        <v>99</v>
      </c>
      <c r="L3997" t="s">
        <v>3999</v>
      </c>
    </row>
    <row r="3998" spans="1:12">
      <c r="A3998" s="15">
        <v>30200501</v>
      </c>
      <c r="B3998" t="s">
        <v>5450</v>
      </c>
      <c r="C3998" t="s">
        <v>7037</v>
      </c>
      <c r="D3998" t="s">
        <v>7088</v>
      </c>
      <c r="E3998" t="s">
        <v>7089</v>
      </c>
      <c r="F3998" t="s">
        <v>4073</v>
      </c>
      <c r="G3998" s="160" t="s">
        <v>4076</v>
      </c>
      <c r="H3998" t="s">
        <v>4330</v>
      </c>
      <c r="I3998" s="160" t="s">
        <v>4007</v>
      </c>
      <c r="J3998" t="s">
        <v>5471</v>
      </c>
      <c r="K3998" s="160" t="s">
        <v>4009</v>
      </c>
      <c r="L3998" t="s">
        <v>7090</v>
      </c>
    </row>
    <row r="3999" spans="1:12">
      <c r="A3999" s="15">
        <v>30200502</v>
      </c>
      <c r="B3999" t="s">
        <v>5450</v>
      </c>
      <c r="C3999" t="s">
        <v>7037</v>
      </c>
      <c r="D3999" t="s">
        <v>7088</v>
      </c>
      <c r="E3999" t="s">
        <v>7091</v>
      </c>
      <c r="F3999" t="s">
        <v>4073</v>
      </c>
      <c r="G3999" s="160" t="s">
        <v>4076</v>
      </c>
      <c r="H3999" t="s">
        <v>4330</v>
      </c>
      <c r="I3999" s="160" t="s">
        <v>4007</v>
      </c>
      <c r="J3999" t="s">
        <v>5471</v>
      </c>
      <c r="K3999" s="160" t="s">
        <v>4009</v>
      </c>
      <c r="L3999" t="s">
        <v>7090</v>
      </c>
    </row>
    <row r="4000" spans="1:12">
      <c r="A4000" s="15">
        <v>30200503</v>
      </c>
      <c r="B4000" t="s">
        <v>5450</v>
      </c>
      <c r="C4000" t="s">
        <v>7037</v>
      </c>
      <c r="D4000" t="s">
        <v>7088</v>
      </c>
      <c r="E4000" t="s">
        <v>7092</v>
      </c>
      <c r="F4000" t="s">
        <v>3994</v>
      </c>
      <c r="G4000" s="160" t="s">
        <v>4076</v>
      </c>
      <c r="H4000" t="s">
        <v>4330</v>
      </c>
      <c r="I4000" s="160" t="s">
        <v>4007</v>
      </c>
      <c r="J4000" t="s">
        <v>5471</v>
      </c>
      <c r="K4000" s="160" t="s">
        <v>4009</v>
      </c>
      <c r="L4000" t="s">
        <v>7090</v>
      </c>
    </row>
    <row r="4001" spans="1:12">
      <c r="A4001" s="15">
        <v>30200504</v>
      </c>
      <c r="B4001" t="s">
        <v>5450</v>
      </c>
      <c r="C4001" t="s">
        <v>7037</v>
      </c>
      <c r="D4001" t="s">
        <v>7088</v>
      </c>
      <c r="E4001" t="s">
        <v>4383</v>
      </c>
      <c r="F4001" t="s">
        <v>3994</v>
      </c>
      <c r="G4001" s="160" t="s">
        <v>4076</v>
      </c>
      <c r="H4001" t="s">
        <v>4330</v>
      </c>
      <c r="I4001" s="160" t="s">
        <v>4007</v>
      </c>
      <c r="J4001" t="s">
        <v>5471</v>
      </c>
      <c r="K4001" s="160" t="s">
        <v>4009</v>
      </c>
      <c r="L4001" t="s">
        <v>7090</v>
      </c>
    </row>
    <row r="4002" spans="1:12">
      <c r="A4002" s="15">
        <v>30200505</v>
      </c>
      <c r="B4002" t="s">
        <v>5450</v>
      </c>
      <c r="C4002" t="s">
        <v>7037</v>
      </c>
      <c r="D4002" t="s">
        <v>7088</v>
      </c>
      <c r="E4002" t="s">
        <v>7093</v>
      </c>
      <c r="F4002" t="s">
        <v>4073</v>
      </c>
      <c r="G4002" s="160" t="s">
        <v>4074</v>
      </c>
      <c r="H4002" t="s">
        <v>4075</v>
      </c>
      <c r="I4002">
        <v>11</v>
      </c>
      <c r="J4002" t="s">
        <v>6011</v>
      </c>
      <c r="K4002" s="160" t="s">
        <v>4009</v>
      </c>
      <c r="L4002" t="s">
        <v>6012</v>
      </c>
    </row>
    <row r="4003" spans="1:12">
      <c r="A4003" s="15">
        <v>30200506</v>
      </c>
      <c r="B4003" t="s">
        <v>5450</v>
      </c>
      <c r="C4003" t="s">
        <v>7037</v>
      </c>
      <c r="D4003" t="s">
        <v>7088</v>
      </c>
      <c r="E4003" t="s">
        <v>7094</v>
      </c>
      <c r="F4003" t="s">
        <v>4073</v>
      </c>
      <c r="G4003" s="160" t="s">
        <v>4074</v>
      </c>
      <c r="H4003" t="s">
        <v>4075</v>
      </c>
      <c r="I4003">
        <v>11</v>
      </c>
      <c r="J4003" t="s">
        <v>6011</v>
      </c>
      <c r="K4003" s="160" t="s">
        <v>4009</v>
      </c>
      <c r="L4003" t="s">
        <v>6012</v>
      </c>
    </row>
    <row r="4004" spans="1:12">
      <c r="A4004" s="15">
        <v>30200507</v>
      </c>
      <c r="B4004" t="s">
        <v>5450</v>
      </c>
      <c r="C4004" t="s">
        <v>7037</v>
      </c>
      <c r="D4004" t="s">
        <v>7088</v>
      </c>
      <c r="E4004" t="s">
        <v>7095</v>
      </c>
      <c r="F4004" t="s">
        <v>4073</v>
      </c>
      <c r="G4004" s="160" t="s">
        <v>4074</v>
      </c>
      <c r="H4004" t="s">
        <v>4075</v>
      </c>
      <c r="I4004">
        <v>11</v>
      </c>
      <c r="J4004" t="s">
        <v>6011</v>
      </c>
      <c r="K4004" s="160" t="s">
        <v>4009</v>
      </c>
      <c r="L4004" t="s">
        <v>6012</v>
      </c>
    </row>
    <row r="4005" spans="1:12">
      <c r="A4005" s="15">
        <v>30200508</v>
      </c>
      <c r="B4005" t="s">
        <v>5450</v>
      </c>
      <c r="C4005" t="s">
        <v>7037</v>
      </c>
      <c r="D4005" t="s">
        <v>7088</v>
      </c>
      <c r="E4005" t="s">
        <v>7096</v>
      </c>
      <c r="F4005" t="s">
        <v>4073</v>
      </c>
      <c r="G4005" s="160" t="s">
        <v>4074</v>
      </c>
      <c r="H4005" t="s">
        <v>4075</v>
      </c>
      <c r="I4005">
        <v>11</v>
      </c>
      <c r="J4005" t="s">
        <v>6011</v>
      </c>
      <c r="K4005" s="160" t="s">
        <v>4009</v>
      </c>
      <c r="L4005" t="s">
        <v>6012</v>
      </c>
    </row>
    <row r="4006" spans="1:12">
      <c r="A4006" s="15">
        <v>30200509</v>
      </c>
      <c r="B4006" t="s">
        <v>5450</v>
      </c>
      <c r="C4006" t="s">
        <v>7037</v>
      </c>
      <c r="D4006" t="s">
        <v>7088</v>
      </c>
      <c r="E4006" t="s">
        <v>7097</v>
      </c>
      <c r="F4006" t="s">
        <v>4073</v>
      </c>
      <c r="G4006" s="160" t="s">
        <v>4074</v>
      </c>
      <c r="H4006" t="s">
        <v>4075</v>
      </c>
      <c r="I4006">
        <v>11</v>
      </c>
      <c r="J4006" t="s">
        <v>6011</v>
      </c>
      <c r="K4006" s="160" t="s">
        <v>4009</v>
      </c>
      <c r="L4006" t="s">
        <v>6012</v>
      </c>
    </row>
    <row r="4007" spans="1:12">
      <c r="A4007" s="15">
        <v>30200510</v>
      </c>
      <c r="B4007" t="s">
        <v>5450</v>
      </c>
      <c r="C4007" t="s">
        <v>7037</v>
      </c>
      <c r="D4007" t="s">
        <v>7088</v>
      </c>
      <c r="E4007" t="s">
        <v>7095</v>
      </c>
      <c r="F4007" t="s">
        <v>4073</v>
      </c>
      <c r="G4007" s="160" t="s">
        <v>4074</v>
      </c>
      <c r="H4007" t="s">
        <v>4075</v>
      </c>
      <c r="I4007">
        <v>11</v>
      </c>
      <c r="J4007" t="s">
        <v>6011</v>
      </c>
      <c r="K4007" s="160" t="s">
        <v>4009</v>
      </c>
      <c r="L4007" t="s">
        <v>6012</v>
      </c>
    </row>
    <row r="4008" spans="1:12">
      <c r="A4008" s="15">
        <v>30200511</v>
      </c>
      <c r="B4008" t="s">
        <v>5450</v>
      </c>
      <c r="C4008" t="s">
        <v>7037</v>
      </c>
      <c r="D4008" t="s">
        <v>7088</v>
      </c>
      <c r="E4008" t="s">
        <v>7096</v>
      </c>
      <c r="F4008" t="s">
        <v>4073</v>
      </c>
      <c r="G4008" s="160" t="s">
        <v>4074</v>
      </c>
      <c r="H4008" t="s">
        <v>4075</v>
      </c>
      <c r="I4008">
        <v>11</v>
      </c>
      <c r="J4008" t="s">
        <v>6011</v>
      </c>
      <c r="K4008" s="160" t="s">
        <v>4009</v>
      </c>
      <c r="L4008" t="s">
        <v>6012</v>
      </c>
    </row>
    <row r="4009" spans="1:12">
      <c r="A4009" s="15">
        <v>30200512</v>
      </c>
      <c r="B4009" t="s">
        <v>5450</v>
      </c>
      <c r="C4009" t="s">
        <v>7037</v>
      </c>
      <c r="D4009" t="s">
        <v>7088</v>
      </c>
      <c r="E4009" t="s">
        <v>7098</v>
      </c>
      <c r="F4009" t="s">
        <v>4073</v>
      </c>
      <c r="G4009" s="160" t="s">
        <v>4076</v>
      </c>
      <c r="H4009" t="s">
        <v>4330</v>
      </c>
      <c r="I4009" s="160" t="s">
        <v>4007</v>
      </c>
      <c r="J4009" t="s">
        <v>5471</v>
      </c>
      <c r="K4009" s="160" t="s">
        <v>4009</v>
      </c>
      <c r="L4009" t="s">
        <v>7090</v>
      </c>
    </row>
    <row r="4010" spans="1:12">
      <c r="A4010" s="15">
        <v>30200513</v>
      </c>
      <c r="B4010" t="s">
        <v>5450</v>
      </c>
      <c r="C4010" t="s">
        <v>7037</v>
      </c>
      <c r="D4010" t="s">
        <v>7088</v>
      </c>
      <c r="E4010" t="s">
        <v>7099</v>
      </c>
      <c r="F4010" t="s">
        <v>3994</v>
      </c>
      <c r="G4010" s="160" t="s">
        <v>4076</v>
      </c>
      <c r="H4010" t="s">
        <v>4330</v>
      </c>
      <c r="I4010" s="160" t="s">
        <v>4007</v>
      </c>
      <c r="J4010" t="s">
        <v>5471</v>
      </c>
      <c r="K4010" s="160" t="s">
        <v>4009</v>
      </c>
      <c r="L4010" t="s">
        <v>7090</v>
      </c>
    </row>
    <row r="4011" spans="1:12">
      <c r="A4011" s="15">
        <v>30200514</v>
      </c>
      <c r="B4011" t="s">
        <v>5450</v>
      </c>
      <c r="C4011" t="s">
        <v>7037</v>
      </c>
      <c r="D4011" t="s">
        <v>7088</v>
      </c>
      <c r="E4011" t="s">
        <v>4080</v>
      </c>
      <c r="F4011" t="s">
        <v>4073</v>
      </c>
      <c r="G4011" s="160" t="s">
        <v>4076</v>
      </c>
      <c r="H4011" t="s">
        <v>4330</v>
      </c>
      <c r="I4011" s="160" t="s">
        <v>4007</v>
      </c>
      <c r="J4011" t="s">
        <v>5471</v>
      </c>
      <c r="K4011" s="160" t="s">
        <v>4009</v>
      </c>
      <c r="L4011" t="s">
        <v>7090</v>
      </c>
    </row>
    <row r="4012" spans="1:12">
      <c r="A4012" s="15">
        <v>30200515</v>
      </c>
      <c r="B4012" t="s">
        <v>5450</v>
      </c>
      <c r="C4012" t="s">
        <v>7037</v>
      </c>
      <c r="D4012" t="s">
        <v>7088</v>
      </c>
      <c r="E4012" t="s">
        <v>7092</v>
      </c>
      <c r="F4012" t="s">
        <v>3994</v>
      </c>
      <c r="G4012" s="160" t="s">
        <v>4076</v>
      </c>
      <c r="H4012" t="s">
        <v>4330</v>
      </c>
      <c r="I4012" s="160" t="s">
        <v>4007</v>
      </c>
      <c r="J4012" t="s">
        <v>5471</v>
      </c>
      <c r="K4012" s="160" t="s">
        <v>4009</v>
      </c>
      <c r="L4012" t="s">
        <v>7090</v>
      </c>
    </row>
    <row r="4013" spans="1:12">
      <c r="A4013" s="15">
        <v>30200516</v>
      </c>
      <c r="B4013" t="s">
        <v>5450</v>
      </c>
      <c r="C4013" t="s">
        <v>7037</v>
      </c>
      <c r="D4013" t="s">
        <v>7088</v>
      </c>
      <c r="E4013" t="s">
        <v>7100</v>
      </c>
      <c r="F4013" t="s">
        <v>4073</v>
      </c>
      <c r="G4013" s="160" t="s">
        <v>4076</v>
      </c>
      <c r="H4013" t="s">
        <v>4330</v>
      </c>
      <c r="I4013" s="160" t="s">
        <v>4007</v>
      </c>
      <c r="J4013" t="s">
        <v>5471</v>
      </c>
      <c r="K4013" s="160" t="s">
        <v>4009</v>
      </c>
      <c r="L4013" t="s">
        <v>7090</v>
      </c>
    </row>
    <row r="4014" spans="1:12">
      <c r="A4014" s="15">
        <v>30200517</v>
      </c>
      <c r="B4014" t="s">
        <v>5450</v>
      </c>
      <c r="C4014" t="s">
        <v>7037</v>
      </c>
      <c r="D4014" t="s">
        <v>7088</v>
      </c>
      <c r="E4014" t="s">
        <v>7101</v>
      </c>
      <c r="F4014" t="s">
        <v>4073</v>
      </c>
      <c r="G4014" s="160" t="s">
        <v>4076</v>
      </c>
      <c r="H4014" t="s">
        <v>4330</v>
      </c>
      <c r="I4014" s="160" t="s">
        <v>4007</v>
      </c>
      <c r="J4014" t="s">
        <v>5471</v>
      </c>
      <c r="K4014" s="160" t="s">
        <v>4009</v>
      </c>
      <c r="L4014" t="s">
        <v>7090</v>
      </c>
    </row>
    <row r="4015" spans="1:12">
      <c r="A4015" s="15">
        <v>30200518</v>
      </c>
      <c r="B4015" t="s">
        <v>5450</v>
      </c>
      <c r="C4015" t="s">
        <v>7037</v>
      </c>
      <c r="D4015" t="s">
        <v>7088</v>
      </c>
      <c r="E4015" t="s">
        <v>7101</v>
      </c>
      <c r="F4015" t="s">
        <v>4073</v>
      </c>
      <c r="G4015" s="160" t="s">
        <v>4076</v>
      </c>
      <c r="H4015" t="s">
        <v>4330</v>
      </c>
      <c r="I4015" s="160" t="s">
        <v>4007</v>
      </c>
      <c r="J4015" t="s">
        <v>5471</v>
      </c>
      <c r="K4015" s="160" t="s">
        <v>4009</v>
      </c>
      <c r="L4015" t="s">
        <v>7090</v>
      </c>
    </row>
    <row r="4016" spans="1:12">
      <c r="A4016" s="15">
        <v>30200519</v>
      </c>
      <c r="B4016" t="s">
        <v>5450</v>
      </c>
      <c r="C4016" t="s">
        <v>7037</v>
      </c>
      <c r="D4016" t="s">
        <v>7088</v>
      </c>
      <c r="E4016" t="s">
        <v>7102</v>
      </c>
      <c r="F4016" t="s">
        <v>4073</v>
      </c>
      <c r="G4016" s="160" t="s">
        <v>4076</v>
      </c>
      <c r="H4016" t="s">
        <v>4330</v>
      </c>
      <c r="I4016" s="160" t="s">
        <v>4007</v>
      </c>
      <c r="J4016" t="s">
        <v>5471</v>
      </c>
      <c r="K4016" s="160" t="s">
        <v>4009</v>
      </c>
      <c r="L4016" t="s">
        <v>7090</v>
      </c>
    </row>
    <row r="4017" spans="1:12">
      <c r="A4017" s="15">
        <v>30200520</v>
      </c>
      <c r="B4017" t="s">
        <v>5450</v>
      </c>
      <c r="C4017" t="s">
        <v>7037</v>
      </c>
      <c r="D4017" t="s">
        <v>7088</v>
      </c>
      <c r="E4017" t="s">
        <v>7103</v>
      </c>
      <c r="F4017" t="s">
        <v>3994</v>
      </c>
      <c r="G4017" s="160" t="s">
        <v>4076</v>
      </c>
      <c r="H4017" t="s">
        <v>4330</v>
      </c>
      <c r="I4017" s="160" t="s">
        <v>4007</v>
      </c>
      <c r="J4017" t="s">
        <v>5471</v>
      </c>
      <c r="K4017" s="160" t="s">
        <v>4009</v>
      </c>
      <c r="L4017" t="s">
        <v>7090</v>
      </c>
    </row>
    <row r="4018" spans="1:12">
      <c r="A4018" s="15">
        <v>30200521</v>
      </c>
      <c r="B4018" t="s">
        <v>5450</v>
      </c>
      <c r="C4018" t="s">
        <v>7037</v>
      </c>
      <c r="D4018" t="s">
        <v>7088</v>
      </c>
      <c r="E4018" t="s">
        <v>7104</v>
      </c>
      <c r="F4018" t="s">
        <v>3994</v>
      </c>
      <c r="G4018" s="160" t="s">
        <v>4076</v>
      </c>
      <c r="H4018" t="s">
        <v>4330</v>
      </c>
      <c r="I4018" s="160" t="s">
        <v>4007</v>
      </c>
      <c r="J4018" t="s">
        <v>5471</v>
      </c>
      <c r="K4018" s="160" t="s">
        <v>4009</v>
      </c>
      <c r="L4018" t="s">
        <v>7090</v>
      </c>
    </row>
    <row r="4019" spans="1:12">
      <c r="A4019" s="15">
        <v>30200522</v>
      </c>
      <c r="B4019" t="s">
        <v>5450</v>
      </c>
      <c r="C4019" t="s">
        <v>7037</v>
      </c>
      <c r="D4019" t="s">
        <v>7088</v>
      </c>
      <c r="E4019" t="s">
        <v>7105</v>
      </c>
      <c r="F4019" t="s">
        <v>3994</v>
      </c>
      <c r="G4019" s="160" t="s">
        <v>4076</v>
      </c>
      <c r="H4019" t="s">
        <v>4330</v>
      </c>
      <c r="I4019" s="160" t="s">
        <v>4007</v>
      </c>
      <c r="J4019" t="s">
        <v>5471</v>
      </c>
      <c r="K4019">
        <v>99</v>
      </c>
      <c r="L4019" t="s">
        <v>3999</v>
      </c>
    </row>
    <row r="4020" spans="1:12">
      <c r="A4020" s="15">
        <v>30200523</v>
      </c>
      <c r="B4020" t="s">
        <v>5450</v>
      </c>
      <c r="C4020" t="s">
        <v>7037</v>
      </c>
      <c r="D4020" t="s">
        <v>7088</v>
      </c>
      <c r="E4020" t="s">
        <v>7103</v>
      </c>
      <c r="F4020" t="s">
        <v>3994</v>
      </c>
      <c r="G4020" s="160" t="s">
        <v>4076</v>
      </c>
      <c r="H4020" t="s">
        <v>4330</v>
      </c>
      <c r="I4020" s="160" t="s">
        <v>4007</v>
      </c>
      <c r="J4020" t="s">
        <v>5471</v>
      </c>
      <c r="K4020" s="160" t="s">
        <v>4009</v>
      </c>
      <c r="L4020" t="s">
        <v>7090</v>
      </c>
    </row>
    <row r="4021" spans="1:12">
      <c r="A4021" s="15">
        <v>30200524</v>
      </c>
      <c r="B4021" t="s">
        <v>5450</v>
      </c>
      <c r="C4021" t="s">
        <v>7037</v>
      </c>
      <c r="D4021" t="s">
        <v>7088</v>
      </c>
      <c r="E4021" t="s">
        <v>7104</v>
      </c>
      <c r="F4021" t="s">
        <v>3994</v>
      </c>
      <c r="G4021" s="160" t="s">
        <v>4076</v>
      </c>
      <c r="H4021" t="s">
        <v>4330</v>
      </c>
      <c r="I4021" s="160" t="s">
        <v>4007</v>
      </c>
      <c r="J4021" t="s">
        <v>5471</v>
      </c>
      <c r="K4021" s="160" t="s">
        <v>4009</v>
      </c>
      <c r="L4021" t="s">
        <v>7090</v>
      </c>
    </row>
    <row r="4022" spans="1:12">
      <c r="A4022" s="15">
        <v>30200525</v>
      </c>
      <c r="B4022" t="s">
        <v>5450</v>
      </c>
      <c r="C4022" t="s">
        <v>7037</v>
      </c>
      <c r="D4022" t="s">
        <v>7088</v>
      </c>
      <c r="E4022" t="s">
        <v>7105</v>
      </c>
      <c r="F4022" t="s">
        <v>3994</v>
      </c>
      <c r="G4022" s="160" t="s">
        <v>4076</v>
      </c>
      <c r="H4022" t="s">
        <v>4330</v>
      </c>
      <c r="I4022" s="160" t="s">
        <v>4007</v>
      </c>
      <c r="J4022" t="s">
        <v>5471</v>
      </c>
      <c r="K4022" s="160" t="s">
        <v>4009</v>
      </c>
      <c r="L4022" t="s">
        <v>7090</v>
      </c>
    </row>
    <row r="4023" spans="1:12">
      <c r="A4023" s="15">
        <v>30200526</v>
      </c>
      <c r="B4023" t="s">
        <v>5450</v>
      </c>
      <c r="C4023" t="s">
        <v>7037</v>
      </c>
      <c r="D4023" t="s">
        <v>7088</v>
      </c>
      <c r="E4023" t="s">
        <v>4080</v>
      </c>
      <c r="F4023" t="s">
        <v>4073</v>
      </c>
      <c r="G4023" s="160" t="s">
        <v>4076</v>
      </c>
      <c r="H4023" t="s">
        <v>4330</v>
      </c>
      <c r="I4023" s="160" t="s">
        <v>4007</v>
      </c>
      <c r="J4023" t="s">
        <v>5471</v>
      </c>
      <c r="K4023" s="160" t="s">
        <v>4009</v>
      </c>
      <c r="L4023" t="s">
        <v>7090</v>
      </c>
    </row>
    <row r="4024" spans="1:12">
      <c r="A4024" s="15">
        <v>30200527</v>
      </c>
      <c r="B4024" t="s">
        <v>5450</v>
      </c>
      <c r="C4024" t="s">
        <v>7037</v>
      </c>
      <c r="D4024" t="s">
        <v>7088</v>
      </c>
      <c r="E4024" t="s">
        <v>7106</v>
      </c>
      <c r="F4024" t="s">
        <v>3994</v>
      </c>
      <c r="G4024" s="160" t="s">
        <v>4076</v>
      </c>
      <c r="H4024" t="s">
        <v>4330</v>
      </c>
      <c r="I4024" s="160" t="s">
        <v>4007</v>
      </c>
      <c r="J4024" t="s">
        <v>5471</v>
      </c>
      <c r="K4024" s="160" t="s">
        <v>4009</v>
      </c>
      <c r="L4024" t="s">
        <v>7090</v>
      </c>
    </row>
    <row r="4025" spans="1:12">
      <c r="A4025" s="15">
        <v>30200528</v>
      </c>
      <c r="B4025" t="s">
        <v>5450</v>
      </c>
      <c r="C4025" t="s">
        <v>7037</v>
      </c>
      <c r="D4025" t="s">
        <v>7088</v>
      </c>
      <c r="E4025" t="s">
        <v>7107</v>
      </c>
      <c r="F4025" t="s">
        <v>3994</v>
      </c>
      <c r="G4025" s="160" t="s">
        <v>4076</v>
      </c>
      <c r="H4025" t="s">
        <v>4330</v>
      </c>
      <c r="I4025" s="160" t="s">
        <v>4007</v>
      </c>
      <c r="J4025" t="s">
        <v>5471</v>
      </c>
      <c r="K4025" s="160" t="s">
        <v>4009</v>
      </c>
      <c r="L4025" t="s">
        <v>7090</v>
      </c>
    </row>
    <row r="4026" spans="1:12">
      <c r="A4026" s="15">
        <v>30200530</v>
      </c>
      <c r="B4026" t="s">
        <v>5450</v>
      </c>
      <c r="C4026" t="s">
        <v>7037</v>
      </c>
      <c r="D4026" t="s">
        <v>7088</v>
      </c>
      <c r="E4026" t="s">
        <v>7108</v>
      </c>
      <c r="F4026" t="s">
        <v>4073</v>
      </c>
      <c r="G4026" s="160" t="s">
        <v>4076</v>
      </c>
      <c r="H4026" t="s">
        <v>4330</v>
      </c>
      <c r="I4026" s="160" t="s">
        <v>4007</v>
      </c>
      <c r="J4026" t="s">
        <v>5471</v>
      </c>
      <c r="K4026" s="160" t="s">
        <v>4009</v>
      </c>
      <c r="L4026" t="s">
        <v>7090</v>
      </c>
    </row>
    <row r="4027" spans="1:12">
      <c r="A4027" s="15">
        <v>30200531</v>
      </c>
      <c r="B4027" t="s">
        <v>5450</v>
      </c>
      <c r="C4027" t="s">
        <v>7037</v>
      </c>
      <c r="D4027" t="s">
        <v>7088</v>
      </c>
      <c r="E4027" t="s">
        <v>5733</v>
      </c>
      <c r="F4027" t="s">
        <v>4073</v>
      </c>
      <c r="G4027" s="160" t="s">
        <v>4076</v>
      </c>
      <c r="H4027" t="s">
        <v>4330</v>
      </c>
      <c r="I4027" s="160" t="s">
        <v>4007</v>
      </c>
      <c r="J4027" t="s">
        <v>5471</v>
      </c>
      <c r="K4027" s="160" t="s">
        <v>4009</v>
      </c>
      <c r="L4027" t="s">
        <v>7090</v>
      </c>
    </row>
    <row r="4028" spans="1:12">
      <c r="A4028" s="15">
        <v>30200532</v>
      </c>
      <c r="B4028" t="s">
        <v>5450</v>
      </c>
      <c r="C4028" t="s">
        <v>7037</v>
      </c>
      <c r="D4028" t="s">
        <v>7088</v>
      </c>
      <c r="E4028" t="s">
        <v>7109</v>
      </c>
      <c r="F4028" t="s">
        <v>4073</v>
      </c>
      <c r="G4028" s="160" t="s">
        <v>4074</v>
      </c>
      <c r="H4028" t="s">
        <v>4075</v>
      </c>
      <c r="I4028">
        <v>12</v>
      </c>
      <c r="J4028" t="s">
        <v>7110</v>
      </c>
      <c r="K4028">
        <v>99</v>
      </c>
      <c r="L4028" t="s">
        <v>3999</v>
      </c>
    </row>
    <row r="4029" spans="1:12">
      <c r="A4029" s="15">
        <v>30200537</v>
      </c>
      <c r="B4029" t="s">
        <v>5450</v>
      </c>
      <c r="C4029" t="s">
        <v>7037</v>
      </c>
      <c r="D4029" t="s">
        <v>7088</v>
      </c>
      <c r="E4029" t="s">
        <v>7111</v>
      </c>
      <c r="F4029" t="s">
        <v>3994</v>
      </c>
      <c r="G4029" s="160" t="s">
        <v>4076</v>
      </c>
      <c r="H4029" t="s">
        <v>4330</v>
      </c>
      <c r="I4029" s="160" t="s">
        <v>4007</v>
      </c>
      <c r="J4029" t="s">
        <v>5471</v>
      </c>
      <c r="K4029" s="160" t="s">
        <v>4009</v>
      </c>
      <c r="L4029" t="s">
        <v>7090</v>
      </c>
    </row>
    <row r="4030" spans="1:12">
      <c r="A4030" s="15">
        <v>30200538</v>
      </c>
      <c r="B4030" t="s">
        <v>5450</v>
      </c>
      <c r="C4030" t="s">
        <v>7037</v>
      </c>
      <c r="D4030" t="s">
        <v>7088</v>
      </c>
      <c r="E4030" t="s">
        <v>7112</v>
      </c>
      <c r="F4030" t="s">
        <v>3994</v>
      </c>
      <c r="G4030" s="160" t="s">
        <v>4076</v>
      </c>
      <c r="H4030" t="s">
        <v>4330</v>
      </c>
      <c r="I4030" s="160" t="s">
        <v>4007</v>
      </c>
      <c r="J4030" t="s">
        <v>5471</v>
      </c>
      <c r="K4030" s="160" t="s">
        <v>4009</v>
      </c>
      <c r="L4030" t="s">
        <v>7090</v>
      </c>
    </row>
    <row r="4031" spans="1:12">
      <c r="A4031" s="15">
        <v>30200540</v>
      </c>
      <c r="B4031" t="s">
        <v>5450</v>
      </c>
      <c r="C4031" t="s">
        <v>7037</v>
      </c>
      <c r="D4031" t="s">
        <v>7088</v>
      </c>
      <c r="E4031" t="s">
        <v>7113</v>
      </c>
      <c r="F4031" t="s">
        <v>4073</v>
      </c>
      <c r="G4031" s="160" t="s">
        <v>4074</v>
      </c>
      <c r="H4031" t="s">
        <v>4075</v>
      </c>
      <c r="I4031">
        <v>11</v>
      </c>
      <c r="J4031" t="s">
        <v>6011</v>
      </c>
      <c r="K4031">
        <v>99</v>
      </c>
      <c r="L4031" t="s">
        <v>3999</v>
      </c>
    </row>
    <row r="4032" spans="1:12">
      <c r="A4032" s="15">
        <v>30200550</v>
      </c>
      <c r="B4032" t="s">
        <v>5450</v>
      </c>
      <c r="C4032" t="s">
        <v>7037</v>
      </c>
      <c r="D4032" t="s">
        <v>7088</v>
      </c>
      <c r="E4032" t="s">
        <v>7114</v>
      </c>
      <c r="F4032" t="s">
        <v>4073</v>
      </c>
      <c r="G4032" s="160" t="s">
        <v>4074</v>
      </c>
      <c r="H4032" t="s">
        <v>4075</v>
      </c>
      <c r="I4032">
        <v>12</v>
      </c>
      <c r="J4032" t="s">
        <v>7110</v>
      </c>
      <c r="K4032">
        <v>99</v>
      </c>
      <c r="L4032" t="s">
        <v>3999</v>
      </c>
    </row>
    <row r="4033" spans="1:12">
      <c r="A4033" s="15">
        <v>30200551</v>
      </c>
      <c r="B4033" t="s">
        <v>5450</v>
      </c>
      <c r="C4033" t="s">
        <v>7037</v>
      </c>
      <c r="D4033" t="s">
        <v>7088</v>
      </c>
      <c r="E4033" t="s">
        <v>7115</v>
      </c>
      <c r="F4033" t="s">
        <v>4073</v>
      </c>
      <c r="G4033" s="160" t="s">
        <v>4074</v>
      </c>
      <c r="H4033" t="s">
        <v>4075</v>
      </c>
      <c r="I4033">
        <v>12</v>
      </c>
      <c r="J4033" t="s">
        <v>7110</v>
      </c>
      <c r="K4033">
        <v>99</v>
      </c>
      <c r="L4033" t="s">
        <v>3999</v>
      </c>
    </row>
    <row r="4034" spans="1:12">
      <c r="A4034" s="15">
        <v>30200552</v>
      </c>
      <c r="B4034" t="s">
        <v>5450</v>
      </c>
      <c r="C4034" t="s">
        <v>7037</v>
      </c>
      <c r="D4034" t="s">
        <v>7088</v>
      </c>
      <c r="E4034" t="s">
        <v>7116</v>
      </c>
      <c r="F4034" t="s">
        <v>4073</v>
      </c>
      <c r="G4034" s="160" t="s">
        <v>4074</v>
      </c>
      <c r="H4034" t="s">
        <v>4075</v>
      </c>
      <c r="I4034">
        <v>12</v>
      </c>
      <c r="J4034" t="s">
        <v>7110</v>
      </c>
      <c r="K4034">
        <v>99</v>
      </c>
      <c r="L4034" t="s">
        <v>3999</v>
      </c>
    </row>
    <row r="4035" spans="1:12">
      <c r="A4035" s="15">
        <v>30200553</v>
      </c>
      <c r="B4035" t="s">
        <v>5450</v>
      </c>
      <c r="C4035" t="s">
        <v>7037</v>
      </c>
      <c r="D4035" t="s">
        <v>7088</v>
      </c>
      <c r="E4035" t="s">
        <v>7117</v>
      </c>
      <c r="F4035" t="s">
        <v>4073</v>
      </c>
      <c r="G4035" s="160" t="s">
        <v>4074</v>
      </c>
      <c r="H4035" t="s">
        <v>4075</v>
      </c>
      <c r="I4035">
        <v>12</v>
      </c>
      <c r="J4035" t="s">
        <v>7110</v>
      </c>
      <c r="K4035">
        <v>99</v>
      </c>
      <c r="L4035" t="s">
        <v>3999</v>
      </c>
    </row>
    <row r="4036" spans="1:12">
      <c r="A4036" s="15">
        <v>30200554</v>
      </c>
      <c r="B4036" t="s">
        <v>5450</v>
      </c>
      <c r="C4036" t="s">
        <v>7037</v>
      </c>
      <c r="D4036" t="s">
        <v>7088</v>
      </c>
      <c r="E4036" t="s">
        <v>7118</v>
      </c>
      <c r="F4036" t="s">
        <v>4073</v>
      </c>
      <c r="G4036" s="160" t="s">
        <v>4074</v>
      </c>
      <c r="H4036" t="s">
        <v>4075</v>
      </c>
      <c r="I4036">
        <v>12</v>
      </c>
      <c r="J4036" t="s">
        <v>7110</v>
      </c>
      <c r="K4036">
        <v>99</v>
      </c>
      <c r="L4036" t="s">
        <v>3999</v>
      </c>
    </row>
    <row r="4037" spans="1:12">
      <c r="A4037" s="15">
        <v>30200555</v>
      </c>
      <c r="B4037" t="s">
        <v>5450</v>
      </c>
      <c r="C4037" t="s">
        <v>7037</v>
      </c>
      <c r="D4037" t="s">
        <v>7088</v>
      </c>
      <c r="E4037" t="s">
        <v>7119</v>
      </c>
      <c r="F4037" t="s">
        <v>4073</v>
      </c>
      <c r="G4037" s="160" t="s">
        <v>4074</v>
      </c>
      <c r="H4037" t="s">
        <v>4075</v>
      </c>
      <c r="I4037">
        <v>12</v>
      </c>
      <c r="J4037" t="s">
        <v>7110</v>
      </c>
      <c r="K4037">
        <v>99</v>
      </c>
      <c r="L4037" t="s">
        <v>3999</v>
      </c>
    </row>
    <row r="4038" spans="1:12">
      <c r="A4038" s="15">
        <v>30200556</v>
      </c>
      <c r="B4038" t="s">
        <v>5450</v>
      </c>
      <c r="C4038" t="s">
        <v>7037</v>
      </c>
      <c r="D4038" t="s">
        <v>7088</v>
      </c>
      <c r="E4038" t="s">
        <v>7120</v>
      </c>
      <c r="F4038" t="s">
        <v>4073</v>
      </c>
      <c r="G4038" s="160" t="s">
        <v>4076</v>
      </c>
      <c r="H4038" t="s">
        <v>4330</v>
      </c>
      <c r="I4038" s="160" t="s">
        <v>4007</v>
      </c>
      <c r="J4038" t="s">
        <v>5471</v>
      </c>
      <c r="K4038" s="160" t="s">
        <v>4009</v>
      </c>
      <c r="L4038" t="s">
        <v>7090</v>
      </c>
    </row>
    <row r="4039" spans="1:12">
      <c r="A4039" s="15">
        <v>30200557</v>
      </c>
      <c r="B4039" t="s">
        <v>5450</v>
      </c>
      <c r="C4039" t="s">
        <v>7037</v>
      </c>
      <c r="D4039" t="s">
        <v>7088</v>
      </c>
      <c r="E4039" t="s">
        <v>7121</v>
      </c>
      <c r="F4039" t="s">
        <v>4073</v>
      </c>
      <c r="G4039" s="160" t="s">
        <v>4076</v>
      </c>
      <c r="H4039" t="s">
        <v>4330</v>
      </c>
      <c r="I4039" s="160" t="s">
        <v>4007</v>
      </c>
      <c r="J4039" t="s">
        <v>5471</v>
      </c>
      <c r="K4039" s="160" t="s">
        <v>4009</v>
      </c>
      <c r="L4039" t="s">
        <v>7090</v>
      </c>
    </row>
    <row r="4040" spans="1:12">
      <c r="A4040" s="15">
        <v>30200560</v>
      </c>
      <c r="B4040" t="s">
        <v>5450</v>
      </c>
      <c r="C4040" t="s">
        <v>7037</v>
      </c>
      <c r="D4040" t="s">
        <v>7088</v>
      </c>
      <c r="E4040" t="s">
        <v>7122</v>
      </c>
      <c r="F4040" t="s">
        <v>4073</v>
      </c>
      <c r="G4040" s="160" t="s">
        <v>4074</v>
      </c>
      <c r="H4040" t="s">
        <v>4075</v>
      </c>
      <c r="I4040">
        <v>12</v>
      </c>
      <c r="J4040" t="s">
        <v>7110</v>
      </c>
      <c r="K4040">
        <v>99</v>
      </c>
      <c r="L4040" t="s">
        <v>3999</v>
      </c>
    </row>
    <row r="4041" spans="1:12">
      <c r="A4041" s="15">
        <v>30200561</v>
      </c>
      <c r="B4041" t="s">
        <v>5450</v>
      </c>
      <c r="C4041" t="s">
        <v>7037</v>
      </c>
      <c r="D4041" t="s">
        <v>7088</v>
      </c>
      <c r="E4041" t="s">
        <v>7123</v>
      </c>
      <c r="F4041" t="s">
        <v>4073</v>
      </c>
      <c r="G4041" s="160" t="s">
        <v>4074</v>
      </c>
      <c r="H4041" t="s">
        <v>4075</v>
      </c>
      <c r="I4041">
        <v>12</v>
      </c>
      <c r="J4041" t="s">
        <v>7110</v>
      </c>
      <c r="K4041">
        <v>99</v>
      </c>
      <c r="L4041" t="s">
        <v>3999</v>
      </c>
    </row>
    <row r="4042" spans="1:12">
      <c r="A4042" s="15">
        <v>30200562</v>
      </c>
      <c r="B4042" t="s">
        <v>5450</v>
      </c>
      <c r="C4042" t="s">
        <v>7037</v>
      </c>
      <c r="D4042" t="s">
        <v>7088</v>
      </c>
      <c r="E4042" t="s">
        <v>7124</v>
      </c>
      <c r="F4042" t="s">
        <v>4073</v>
      </c>
      <c r="G4042" s="160" t="s">
        <v>4074</v>
      </c>
      <c r="H4042" t="s">
        <v>4075</v>
      </c>
      <c r="I4042">
        <v>12</v>
      </c>
      <c r="J4042" t="s">
        <v>7110</v>
      </c>
      <c r="K4042">
        <v>99</v>
      </c>
      <c r="L4042" t="s">
        <v>3999</v>
      </c>
    </row>
    <row r="4043" spans="1:12">
      <c r="A4043" s="15">
        <v>30200563</v>
      </c>
      <c r="B4043" t="s">
        <v>5450</v>
      </c>
      <c r="C4043" t="s">
        <v>7037</v>
      </c>
      <c r="D4043" t="s">
        <v>7088</v>
      </c>
      <c r="E4043" t="s">
        <v>7125</v>
      </c>
      <c r="F4043" t="s">
        <v>4073</v>
      </c>
      <c r="G4043" s="160" t="s">
        <v>4074</v>
      </c>
      <c r="H4043" t="s">
        <v>4075</v>
      </c>
      <c r="I4043">
        <v>12</v>
      </c>
      <c r="J4043" t="s">
        <v>7110</v>
      </c>
      <c r="K4043">
        <v>99</v>
      </c>
      <c r="L4043" t="s">
        <v>3999</v>
      </c>
    </row>
    <row r="4044" spans="1:12">
      <c r="A4044" s="15">
        <v>30200564</v>
      </c>
      <c r="B4044" t="s">
        <v>5450</v>
      </c>
      <c r="C4044" t="s">
        <v>7037</v>
      </c>
      <c r="D4044" t="s">
        <v>7088</v>
      </c>
      <c r="E4044" t="s">
        <v>7126</v>
      </c>
      <c r="F4044" t="s">
        <v>4073</v>
      </c>
      <c r="G4044" s="160" t="s">
        <v>4074</v>
      </c>
      <c r="H4044" t="s">
        <v>4075</v>
      </c>
      <c r="I4044">
        <v>12</v>
      </c>
      <c r="J4044" t="s">
        <v>7110</v>
      </c>
      <c r="K4044">
        <v>99</v>
      </c>
      <c r="L4044" t="s">
        <v>3999</v>
      </c>
    </row>
    <row r="4045" spans="1:12">
      <c r="A4045" s="15">
        <v>30200565</v>
      </c>
      <c r="B4045" t="s">
        <v>5450</v>
      </c>
      <c r="C4045" t="s">
        <v>7037</v>
      </c>
      <c r="D4045" t="s">
        <v>7088</v>
      </c>
      <c r="E4045" t="s">
        <v>7127</v>
      </c>
      <c r="F4045" t="s">
        <v>4073</v>
      </c>
      <c r="G4045" s="160" t="s">
        <v>4074</v>
      </c>
      <c r="H4045" t="s">
        <v>4075</v>
      </c>
      <c r="I4045">
        <v>12</v>
      </c>
      <c r="J4045" t="s">
        <v>7110</v>
      </c>
      <c r="K4045">
        <v>99</v>
      </c>
      <c r="L4045" t="s">
        <v>3999</v>
      </c>
    </row>
    <row r="4046" spans="1:12">
      <c r="A4046" s="15">
        <v>30200601</v>
      </c>
      <c r="B4046" t="s">
        <v>5450</v>
      </c>
      <c r="C4046" t="s">
        <v>7037</v>
      </c>
      <c r="D4046" t="s">
        <v>7128</v>
      </c>
      <c r="E4046" t="s">
        <v>7089</v>
      </c>
      <c r="F4046" t="s">
        <v>4073</v>
      </c>
      <c r="G4046" s="160" t="s">
        <v>4076</v>
      </c>
      <c r="H4046" t="s">
        <v>4330</v>
      </c>
      <c r="I4046" s="160" t="s">
        <v>4007</v>
      </c>
      <c r="J4046" t="s">
        <v>5471</v>
      </c>
      <c r="K4046" s="160" t="s">
        <v>4007</v>
      </c>
      <c r="L4046" t="s">
        <v>7129</v>
      </c>
    </row>
    <row r="4047" spans="1:12">
      <c r="A4047" s="15">
        <v>30200602</v>
      </c>
      <c r="B4047" t="s">
        <v>5450</v>
      </c>
      <c r="C4047" t="s">
        <v>7037</v>
      </c>
      <c r="D4047" t="s">
        <v>7128</v>
      </c>
      <c r="E4047" t="s">
        <v>7091</v>
      </c>
      <c r="F4047" t="s">
        <v>4073</v>
      </c>
      <c r="G4047" s="160" t="s">
        <v>4076</v>
      </c>
      <c r="H4047" t="s">
        <v>4330</v>
      </c>
      <c r="I4047" s="160" t="s">
        <v>4007</v>
      </c>
      <c r="J4047" t="s">
        <v>5471</v>
      </c>
      <c r="K4047" s="160" t="s">
        <v>4007</v>
      </c>
      <c r="L4047" t="s">
        <v>7129</v>
      </c>
    </row>
    <row r="4048" spans="1:12">
      <c r="A4048" s="15">
        <v>30200603</v>
      </c>
      <c r="B4048" t="s">
        <v>5450</v>
      </c>
      <c r="C4048" t="s">
        <v>7037</v>
      </c>
      <c r="D4048" t="s">
        <v>7128</v>
      </c>
      <c r="E4048" t="s">
        <v>7092</v>
      </c>
      <c r="F4048" t="s">
        <v>3994</v>
      </c>
      <c r="G4048" s="160" t="s">
        <v>4076</v>
      </c>
      <c r="H4048" t="s">
        <v>4330</v>
      </c>
      <c r="I4048" s="160" t="s">
        <v>4007</v>
      </c>
      <c r="J4048" t="s">
        <v>5471</v>
      </c>
      <c r="K4048" s="160" t="s">
        <v>4007</v>
      </c>
      <c r="L4048" t="s">
        <v>7129</v>
      </c>
    </row>
    <row r="4049" spans="1:12">
      <c r="A4049" s="15">
        <v>30200604</v>
      </c>
      <c r="B4049" t="s">
        <v>5450</v>
      </c>
      <c r="C4049" t="s">
        <v>7037</v>
      </c>
      <c r="D4049" t="s">
        <v>7128</v>
      </c>
      <c r="E4049" t="s">
        <v>4383</v>
      </c>
      <c r="F4049" t="s">
        <v>3994</v>
      </c>
      <c r="G4049" s="160" t="s">
        <v>4076</v>
      </c>
      <c r="H4049" t="s">
        <v>4330</v>
      </c>
      <c r="I4049" s="160" t="s">
        <v>4007</v>
      </c>
      <c r="J4049" t="s">
        <v>5471</v>
      </c>
      <c r="K4049" s="160" t="s">
        <v>4007</v>
      </c>
      <c r="L4049" t="s">
        <v>7129</v>
      </c>
    </row>
    <row r="4050" spans="1:12">
      <c r="A4050" s="15">
        <v>30200605</v>
      </c>
      <c r="B4050" t="s">
        <v>5450</v>
      </c>
      <c r="C4050" t="s">
        <v>7037</v>
      </c>
      <c r="D4050" t="s">
        <v>7128</v>
      </c>
      <c r="E4050" t="s">
        <v>7093</v>
      </c>
      <c r="F4050" t="s">
        <v>4073</v>
      </c>
      <c r="G4050" s="160" t="s">
        <v>4074</v>
      </c>
      <c r="H4050" t="s">
        <v>4075</v>
      </c>
      <c r="I4050">
        <v>11</v>
      </c>
      <c r="J4050" t="s">
        <v>6011</v>
      </c>
      <c r="K4050" s="160" t="s">
        <v>4009</v>
      </c>
      <c r="L4050" t="s">
        <v>6012</v>
      </c>
    </row>
    <row r="4051" spans="1:12">
      <c r="A4051" s="15">
        <v>30200606</v>
      </c>
      <c r="B4051" t="s">
        <v>5450</v>
      </c>
      <c r="C4051" t="s">
        <v>7037</v>
      </c>
      <c r="D4051" t="s">
        <v>7128</v>
      </c>
      <c r="E4051" t="s">
        <v>7094</v>
      </c>
      <c r="F4051" t="s">
        <v>4073</v>
      </c>
      <c r="G4051" s="160" t="s">
        <v>4074</v>
      </c>
      <c r="H4051" t="s">
        <v>4075</v>
      </c>
      <c r="I4051">
        <v>11</v>
      </c>
      <c r="J4051" t="s">
        <v>6011</v>
      </c>
      <c r="K4051" s="160" t="s">
        <v>4009</v>
      </c>
      <c r="L4051" t="s">
        <v>6012</v>
      </c>
    </row>
    <row r="4052" spans="1:12">
      <c r="A4052" s="15">
        <v>30200607</v>
      </c>
      <c r="B4052" t="s">
        <v>5450</v>
      </c>
      <c r="C4052" t="s">
        <v>7037</v>
      </c>
      <c r="D4052" t="s">
        <v>7128</v>
      </c>
      <c r="E4052" t="s">
        <v>7095</v>
      </c>
      <c r="F4052" t="s">
        <v>4073</v>
      </c>
      <c r="G4052" s="160" t="s">
        <v>4074</v>
      </c>
      <c r="H4052" t="s">
        <v>4075</v>
      </c>
      <c r="I4052">
        <v>11</v>
      </c>
      <c r="J4052" t="s">
        <v>6011</v>
      </c>
      <c r="K4052" s="160" t="s">
        <v>4009</v>
      </c>
      <c r="L4052" t="s">
        <v>6012</v>
      </c>
    </row>
    <row r="4053" spans="1:12">
      <c r="A4053" s="15">
        <v>30200608</v>
      </c>
      <c r="B4053" t="s">
        <v>5450</v>
      </c>
      <c r="C4053" t="s">
        <v>7037</v>
      </c>
      <c r="D4053" t="s">
        <v>7128</v>
      </c>
      <c r="E4053" t="s">
        <v>7096</v>
      </c>
      <c r="F4053" t="s">
        <v>4073</v>
      </c>
      <c r="G4053" s="160" t="s">
        <v>4074</v>
      </c>
      <c r="H4053" t="s">
        <v>4075</v>
      </c>
      <c r="I4053">
        <v>11</v>
      </c>
      <c r="J4053" t="s">
        <v>6011</v>
      </c>
      <c r="K4053" s="160" t="s">
        <v>4009</v>
      </c>
      <c r="L4053" t="s">
        <v>6012</v>
      </c>
    </row>
    <row r="4054" spans="1:12">
      <c r="A4054" s="15">
        <v>30200609</v>
      </c>
      <c r="B4054" t="s">
        <v>5450</v>
      </c>
      <c r="C4054" t="s">
        <v>7037</v>
      </c>
      <c r="D4054" t="s">
        <v>7128</v>
      </c>
      <c r="E4054" t="s">
        <v>7097</v>
      </c>
      <c r="F4054" t="s">
        <v>4073</v>
      </c>
      <c r="G4054" s="160" t="s">
        <v>4074</v>
      </c>
      <c r="H4054" t="s">
        <v>4075</v>
      </c>
      <c r="I4054">
        <v>11</v>
      </c>
      <c r="J4054" t="s">
        <v>6011</v>
      </c>
      <c r="K4054" s="160" t="s">
        <v>4009</v>
      </c>
      <c r="L4054" t="s">
        <v>6012</v>
      </c>
    </row>
    <row r="4055" spans="1:12">
      <c r="A4055" s="15">
        <v>30200610</v>
      </c>
      <c r="B4055" t="s">
        <v>5450</v>
      </c>
      <c r="C4055" t="s">
        <v>7037</v>
      </c>
      <c r="D4055" t="s">
        <v>7128</v>
      </c>
      <c r="E4055" t="s">
        <v>7095</v>
      </c>
      <c r="F4055" t="s">
        <v>4073</v>
      </c>
      <c r="G4055" s="160" t="s">
        <v>4074</v>
      </c>
      <c r="H4055" t="s">
        <v>4075</v>
      </c>
      <c r="I4055">
        <v>11</v>
      </c>
      <c r="J4055" t="s">
        <v>6011</v>
      </c>
      <c r="K4055" s="160" t="s">
        <v>4009</v>
      </c>
      <c r="L4055" t="s">
        <v>6012</v>
      </c>
    </row>
    <row r="4056" spans="1:12">
      <c r="A4056" s="15">
        <v>30200611</v>
      </c>
      <c r="B4056" t="s">
        <v>5450</v>
      </c>
      <c r="C4056" t="s">
        <v>7037</v>
      </c>
      <c r="D4056" t="s">
        <v>7128</v>
      </c>
      <c r="E4056" t="s">
        <v>7096</v>
      </c>
      <c r="F4056" t="s">
        <v>4073</v>
      </c>
      <c r="G4056" s="160" t="s">
        <v>4076</v>
      </c>
      <c r="H4056" t="s">
        <v>4330</v>
      </c>
      <c r="I4056" s="160" t="s">
        <v>4007</v>
      </c>
      <c r="J4056" t="s">
        <v>5471</v>
      </c>
      <c r="K4056" s="160" t="s">
        <v>4007</v>
      </c>
      <c r="L4056" t="s">
        <v>7129</v>
      </c>
    </row>
    <row r="4057" spans="1:12">
      <c r="A4057" s="15">
        <v>30200699</v>
      </c>
      <c r="B4057" t="s">
        <v>5450</v>
      </c>
      <c r="C4057" t="s">
        <v>7037</v>
      </c>
      <c r="D4057" t="s">
        <v>7128</v>
      </c>
      <c r="E4057" t="s">
        <v>4080</v>
      </c>
      <c r="F4057" t="s">
        <v>4073</v>
      </c>
      <c r="G4057" s="160" t="s">
        <v>4076</v>
      </c>
      <c r="H4057" t="s">
        <v>4330</v>
      </c>
      <c r="I4057" s="160" t="s">
        <v>4007</v>
      </c>
      <c r="J4057" t="s">
        <v>5471</v>
      </c>
      <c r="K4057" s="160" t="s">
        <v>4007</v>
      </c>
      <c r="L4057" t="s">
        <v>7129</v>
      </c>
    </row>
    <row r="4058" spans="1:12">
      <c r="A4058" s="15">
        <v>30200701</v>
      </c>
      <c r="B4058" t="s">
        <v>5450</v>
      </c>
      <c r="C4058" t="s">
        <v>7037</v>
      </c>
      <c r="D4058" t="s">
        <v>7130</v>
      </c>
      <c r="E4058" t="s">
        <v>4080</v>
      </c>
      <c r="F4058" t="s">
        <v>3994</v>
      </c>
      <c r="G4058" s="160" t="s">
        <v>4076</v>
      </c>
      <c r="H4058" t="s">
        <v>4330</v>
      </c>
      <c r="I4058" s="160" t="s">
        <v>4007</v>
      </c>
      <c r="J4058" t="s">
        <v>5471</v>
      </c>
      <c r="K4058" s="160" t="s">
        <v>4198</v>
      </c>
      <c r="L4058" t="s">
        <v>7131</v>
      </c>
    </row>
    <row r="4059" spans="1:12">
      <c r="A4059" s="15">
        <v>30200702</v>
      </c>
      <c r="B4059" t="s">
        <v>5450</v>
      </c>
      <c r="C4059" t="s">
        <v>7037</v>
      </c>
      <c r="D4059" t="s">
        <v>7130</v>
      </c>
      <c r="E4059" t="s">
        <v>4080</v>
      </c>
      <c r="F4059" t="s">
        <v>3994</v>
      </c>
      <c r="G4059" s="160" t="s">
        <v>4076</v>
      </c>
      <c r="H4059" t="s">
        <v>4330</v>
      </c>
      <c r="I4059" s="160" t="s">
        <v>4007</v>
      </c>
      <c r="J4059" t="s">
        <v>5471</v>
      </c>
      <c r="K4059" s="160" t="s">
        <v>4198</v>
      </c>
      <c r="L4059" t="s">
        <v>7131</v>
      </c>
    </row>
    <row r="4060" spans="1:12">
      <c r="A4060" s="15">
        <v>30200703</v>
      </c>
      <c r="B4060" t="s">
        <v>5450</v>
      </c>
      <c r="C4060" t="s">
        <v>7037</v>
      </c>
      <c r="D4060" t="s">
        <v>7130</v>
      </c>
      <c r="E4060" t="s">
        <v>7132</v>
      </c>
      <c r="F4060" t="s">
        <v>3994</v>
      </c>
      <c r="G4060" s="160" t="s">
        <v>4076</v>
      </c>
      <c r="H4060" t="s">
        <v>4330</v>
      </c>
      <c r="I4060" s="160" t="s">
        <v>4007</v>
      </c>
      <c r="J4060" t="s">
        <v>5471</v>
      </c>
      <c r="K4060" s="160" t="s">
        <v>4198</v>
      </c>
      <c r="L4060" t="s">
        <v>7131</v>
      </c>
    </row>
    <row r="4061" spans="1:12">
      <c r="A4061" s="15">
        <v>30200704</v>
      </c>
      <c r="B4061" t="s">
        <v>5450</v>
      </c>
      <c r="C4061" t="s">
        <v>7037</v>
      </c>
      <c r="D4061" t="s">
        <v>7130</v>
      </c>
      <c r="E4061" t="s">
        <v>7133</v>
      </c>
      <c r="F4061" t="s">
        <v>3994</v>
      </c>
      <c r="G4061" s="160" t="s">
        <v>4076</v>
      </c>
      <c r="H4061" t="s">
        <v>4330</v>
      </c>
      <c r="I4061" s="160" t="s">
        <v>4007</v>
      </c>
      <c r="J4061" t="s">
        <v>5471</v>
      </c>
      <c r="K4061" s="160" t="s">
        <v>4198</v>
      </c>
      <c r="L4061" t="s">
        <v>7131</v>
      </c>
    </row>
    <row r="4062" spans="1:12">
      <c r="A4062" s="15">
        <v>30200705</v>
      </c>
      <c r="B4062" t="s">
        <v>5450</v>
      </c>
      <c r="C4062" t="s">
        <v>7037</v>
      </c>
      <c r="D4062" t="s">
        <v>7130</v>
      </c>
      <c r="E4062" t="s">
        <v>7134</v>
      </c>
      <c r="F4062" t="s">
        <v>3994</v>
      </c>
      <c r="G4062" s="160" t="s">
        <v>4076</v>
      </c>
      <c r="H4062" t="s">
        <v>4330</v>
      </c>
      <c r="I4062" s="160" t="s">
        <v>4007</v>
      </c>
      <c r="J4062" t="s">
        <v>5471</v>
      </c>
      <c r="K4062" s="160" t="s">
        <v>4198</v>
      </c>
      <c r="L4062" t="s">
        <v>7131</v>
      </c>
    </row>
    <row r="4063" spans="1:12">
      <c r="A4063" s="15">
        <v>30200706</v>
      </c>
      <c r="B4063" t="s">
        <v>5450</v>
      </c>
      <c r="C4063" t="s">
        <v>7037</v>
      </c>
      <c r="D4063" t="s">
        <v>7130</v>
      </c>
      <c r="E4063" t="s">
        <v>7135</v>
      </c>
      <c r="F4063" t="s">
        <v>4073</v>
      </c>
      <c r="G4063" s="160" t="s">
        <v>4074</v>
      </c>
      <c r="H4063" t="s">
        <v>4075</v>
      </c>
      <c r="I4063">
        <v>12</v>
      </c>
      <c r="J4063" t="s">
        <v>7110</v>
      </c>
      <c r="K4063">
        <v>99</v>
      </c>
      <c r="L4063" t="s">
        <v>3999</v>
      </c>
    </row>
    <row r="4064" spans="1:12">
      <c r="A4064" s="15">
        <v>30200707</v>
      </c>
      <c r="B4064" t="s">
        <v>5450</v>
      </c>
      <c r="C4064" t="s">
        <v>7037</v>
      </c>
      <c r="D4064" t="s">
        <v>7130</v>
      </c>
      <c r="E4064" t="s">
        <v>7136</v>
      </c>
      <c r="F4064" t="s">
        <v>4073</v>
      </c>
      <c r="G4064" s="160" t="s">
        <v>4074</v>
      </c>
      <c r="H4064" t="s">
        <v>4075</v>
      </c>
      <c r="I4064">
        <v>11</v>
      </c>
      <c r="J4064" t="s">
        <v>6011</v>
      </c>
      <c r="K4064">
        <v>99</v>
      </c>
      <c r="L4064" t="s">
        <v>3999</v>
      </c>
    </row>
    <row r="4065" spans="1:12">
      <c r="A4065" s="15">
        <v>30200708</v>
      </c>
      <c r="B4065" t="s">
        <v>5450</v>
      </c>
      <c r="C4065" t="s">
        <v>7037</v>
      </c>
      <c r="D4065" t="s">
        <v>7130</v>
      </c>
      <c r="E4065" t="s">
        <v>7137</v>
      </c>
      <c r="F4065" t="s">
        <v>4073</v>
      </c>
      <c r="G4065" s="160" t="s">
        <v>4074</v>
      </c>
      <c r="H4065" t="s">
        <v>4075</v>
      </c>
      <c r="I4065">
        <v>12</v>
      </c>
      <c r="J4065" t="s">
        <v>7110</v>
      </c>
      <c r="K4065">
        <v>99</v>
      </c>
      <c r="L4065" t="s">
        <v>3999</v>
      </c>
    </row>
    <row r="4066" spans="1:12">
      <c r="A4066" s="15">
        <v>30200709</v>
      </c>
      <c r="B4066" t="s">
        <v>5450</v>
      </c>
      <c r="C4066" t="s">
        <v>7037</v>
      </c>
      <c r="D4066" t="s">
        <v>7130</v>
      </c>
      <c r="E4066" t="s">
        <v>7138</v>
      </c>
      <c r="F4066" t="s">
        <v>3994</v>
      </c>
      <c r="G4066" s="160" t="s">
        <v>4076</v>
      </c>
      <c r="H4066" t="s">
        <v>4330</v>
      </c>
      <c r="I4066" s="160" t="s">
        <v>4007</v>
      </c>
      <c r="J4066" t="s">
        <v>5471</v>
      </c>
      <c r="K4066" s="160" t="s">
        <v>4198</v>
      </c>
      <c r="L4066" t="s">
        <v>7131</v>
      </c>
    </row>
    <row r="4067" spans="1:12">
      <c r="A4067" s="15">
        <v>30200710</v>
      </c>
      <c r="B4067" t="s">
        <v>5450</v>
      </c>
      <c r="C4067" t="s">
        <v>7037</v>
      </c>
      <c r="D4067" t="s">
        <v>7130</v>
      </c>
      <c r="E4067" t="s">
        <v>7139</v>
      </c>
      <c r="F4067" t="s">
        <v>4073</v>
      </c>
      <c r="G4067" s="160" t="s">
        <v>4074</v>
      </c>
      <c r="H4067" t="s">
        <v>4075</v>
      </c>
      <c r="I4067">
        <v>12</v>
      </c>
      <c r="J4067" t="s">
        <v>7110</v>
      </c>
      <c r="K4067">
        <v>99</v>
      </c>
      <c r="L4067" t="s">
        <v>3999</v>
      </c>
    </row>
    <row r="4068" spans="1:12">
      <c r="A4068" s="15">
        <v>30200711</v>
      </c>
      <c r="B4068" t="s">
        <v>5450</v>
      </c>
      <c r="C4068" t="s">
        <v>7037</v>
      </c>
      <c r="D4068" t="s">
        <v>7130</v>
      </c>
      <c r="E4068" t="s">
        <v>7140</v>
      </c>
      <c r="F4068" t="s">
        <v>4073</v>
      </c>
      <c r="G4068" s="160" t="s">
        <v>4074</v>
      </c>
      <c r="H4068" t="s">
        <v>4075</v>
      </c>
      <c r="I4068">
        <v>12</v>
      </c>
      <c r="J4068" t="s">
        <v>7110</v>
      </c>
      <c r="K4068">
        <v>99</v>
      </c>
      <c r="L4068" t="s">
        <v>3999</v>
      </c>
    </row>
    <row r="4069" spans="1:12">
      <c r="A4069" s="15">
        <v>30200712</v>
      </c>
      <c r="B4069" t="s">
        <v>5450</v>
      </c>
      <c r="C4069" t="s">
        <v>7037</v>
      </c>
      <c r="D4069" t="s">
        <v>7130</v>
      </c>
      <c r="E4069" t="s">
        <v>7141</v>
      </c>
      <c r="F4069" t="s">
        <v>3994</v>
      </c>
      <c r="G4069" s="160" t="s">
        <v>4076</v>
      </c>
      <c r="H4069" t="s">
        <v>4330</v>
      </c>
      <c r="I4069" s="160" t="s">
        <v>4007</v>
      </c>
      <c r="J4069" t="s">
        <v>5471</v>
      </c>
      <c r="K4069" s="160" t="s">
        <v>4198</v>
      </c>
      <c r="L4069" t="s">
        <v>7131</v>
      </c>
    </row>
    <row r="4070" spans="1:12">
      <c r="A4070" s="15">
        <v>30200713</v>
      </c>
      <c r="B4070" t="s">
        <v>5450</v>
      </c>
      <c r="C4070" t="s">
        <v>7037</v>
      </c>
      <c r="D4070" t="s">
        <v>7130</v>
      </c>
      <c r="E4070" t="s">
        <v>7142</v>
      </c>
      <c r="F4070" t="s">
        <v>3994</v>
      </c>
      <c r="G4070" s="160" t="s">
        <v>4076</v>
      </c>
      <c r="H4070" t="s">
        <v>4330</v>
      </c>
      <c r="I4070" s="160" t="s">
        <v>4007</v>
      </c>
      <c r="J4070" t="s">
        <v>5471</v>
      </c>
      <c r="K4070" s="160" t="s">
        <v>4198</v>
      </c>
      <c r="L4070" t="s">
        <v>7131</v>
      </c>
    </row>
    <row r="4071" spans="1:12">
      <c r="A4071" s="15">
        <v>30200714</v>
      </c>
      <c r="B4071" t="s">
        <v>5450</v>
      </c>
      <c r="C4071" t="s">
        <v>7037</v>
      </c>
      <c r="D4071" t="s">
        <v>7130</v>
      </c>
      <c r="E4071" t="s">
        <v>7143</v>
      </c>
      <c r="F4071" t="s">
        <v>3994</v>
      </c>
      <c r="G4071" s="160" t="s">
        <v>4076</v>
      </c>
      <c r="H4071" t="s">
        <v>4330</v>
      </c>
      <c r="I4071" s="160" t="s">
        <v>4007</v>
      </c>
      <c r="J4071" t="s">
        <v>5471</v>
      </c>
      <c r="K4071" s="160" t="s">
        <v>4198</v>
      </c>
      <c r="L4071" t="s">
        <v>7131</v>
      </c>
    </row>
    <row r="4072" spans="1:12">
      <c r="A4072" s="15">
        <v>30200721</v>
      </c>
      <c r="B4072" t="s">
        <v>5450</v>
      </c>
      <c r="C4072" t="s">
        <v>7037</v>
      </c>
      <c r="D4072" t="s">
        <v>7130</v>
      </c>
      <c r="E4072" t="s">
        <v>7144</v>
      </c>
      <c r="F4072" t="s">
        <v>4073</v>
      </c>
      <c r="G4072" s="160" t="s">
        <v>4074</v>
      </c>
      <c r="H4072" t="s">
        <v>4075</v>
      </c>
      <c r="I4072">
        <v>12</v>
      </c>
      <c r="J4072" t="s">
        <v>7110</v>
      </c>
      <c r="K4072">
        <v>99</v>
      </c>
      <c r="L4072" t="s">
        <v>3999</v>
      </c>
    </row>
    <row r="4073" spans="1:12">
      <c r="A4073" s="15">
        <v>30200722</v>
      </c>
      <c r="B4073" t="s">
        <v>5450</v>
      </c>
      <c r="C4073" t="s">
        <v>7037</v>
      </c>
      <c r="D4073" t="s">
        <v>7130</v>
      </c>
      <c r="E4073" t="s">
        <v>7145</v>
      </c>
      <c r="F4073" t="s">
        <v>3994</v>
      </c>
      <c r="G4073" s="160" t="s">
        <v>4076</v>
      </c>
      <c r="H4073" t="s">
        <v>4330</v>
      </c>
      <c r="I4073" s="160" t="s">
        <v>4007</v>
      </c>
      <c r="J4073" t="s">
        <v>5471</v>
      </c>
      <c r="K4073" s="160" t="s">
        <v>4198</v>
      </c>
      <c r="L4073" t="s">
        <v>7131</v>
      </c>
    </row>
    <row r="4074" spans="1:12">
      <c r="A4074" s="15">
        <v>30200723</v>
      </c>
      <c r="B4074" t="s">
        <v>5450</v>
      </c>
      <c r="C4074" t="s">
        <v>7037</v>
      </c>
      <c r="D4074" t="s">
        <v>7130</v>
      </c>
      <c r="E4074" t="s">
        <v>7146</v>
      </c>
      <c r="F4074" t="s">
        <v>3994</v>
      </c>
      <c r="G4074" s="160" t="s">
        <v>4076</v>
      </c>
      <c r="H4074" t="s">
        <v>4330</v>
      </c>
      <c r="I4074" s="160" t="s">
        <v>4007</v>
      </c>
      <c r="J4074" t="s">
        <v>5471</v>
      </c>
      <c r="K4074" s="160" t="s">
        <v>4198</v>
      </c>
      <c r="L4074" t="s">
        <v>7131</v>
      </c>
    </row>
    <row r="4075" spans="1:12">
      <c r="A4075" s="15">
        <v>30200724</v>
      </c>
      <c r="B4075" t="s">
        <v>5450</v>
      </c>
      <c r="C4075" t="s">
        <v>7037</v>
      </c>
      <c r="D4075" t="s">
        <v>7130</v>
      </c>
      <c r="E4075" t="s">
        <v>7147</v>
      </c>
      <c r="F4075" t="s">
        <v>3994</v>
      </c>
      <c r="G4075" s="160" t="s">
        <v>4076</v>
      </c>
      <c r="H4075" t="s">
        <v>4330</v>
      </c>
      <c r="I4075" s="160" t="s">
        <v>4007</v>
      </c>
      <c r="J4075" t="s">
        <v>5471</v>
      </c>
      <c r="K4075" s="160" t="s">
        <v>4198</v>
      </c>
      <c r="L4075" t="s">
        <v>7131</v>
      </c>
    </row>
    <row r="4076" spans="1:12">
      <c r="A4076" s="15">
        <v>30200730</v>
      </c>
      <c r="B4076" t="s">
        <v>5450</v>
      </c>
      <c r="C4076" t="s">
        <v>7037</v>
      </c>
      <c r="D4076" t="s">
        <v>7130</v>
      </c>
      <c r="E4076" t="s">
        <v>4080</v>
      </c>
      <c r="F4076" t="s">
        <v>3994</v>
      </c>
      <c r="G4076" s="160" t="s">
        <v>4076</v>
      </c>
      <c r="H4076" t="s">
        <v>4330</v>
      </c>
      <c r="I4076" s="160" t="s">
        <v>4007</v>
      </c>
      <c r="J4076" t="s">
        <v>5471</v>
      </c>
      <c r="K4076" s="160" t="s">
        <v>4069</v>
      </c>
      <c r="L4076" t="s">
        <v>7148</v>
      </c>
    </row>
    <row r="4077" spans="1:12">
      <c r="A4077" s="15">
        <v>30200731</v>
      </c>
      <c r="B4077" t="s">
        <v>5450</v>
      </c>
      <c r="C4077" t="s">
        <v>7037</v>
      </c>
      <c r="D4077" t="s">
        <v>7130</v>
      </c>
      <c r="E4077" t="s">
        <v>7149</v>
      </c>
      <c r="F4077" t="s">
        <v>4073</v>
      </c>
      <c r="G4077" s="160" t="s">
        <v>4074</v>
      </c>
      <c r="H4077" t="s">
        <v>4075</v>
      </c>
      <c r="I4077">
        <v>12</v>
      </c>
      <c r="J4077" t="s">
        <v>7110</v>
      </c>
      <c r="K4077">
        <v>99</v>
      </c>
      <c r="L4077" t="s">
        <v>3999</v>
      </c>
    </row>
    <row r="4078" spans="1:12">
      <c r="A4078" s="15">
        <v>30200732</v>
      </c>
      <c r="B4078" t="s">
        <v>5450</v>
      </c>
      <c r="C4078" t="s">
        <v>7037</v>
      </c>
      <c r="D4078" t="s">
        <v>7130</v>
      </c>
      <c r="E4078" t="s">
        <v>7150</v>
      </c>
      <c r="F4078" t="s">
        <v>3994</v>
      </c>
      <c r="G4078" s="160" t="s">
        <v>4076</v>
      </c>
      <c r="H4078" t="s">
        <v>4330</v>
      </c>
      <c r="I4078" s="160" t="s">
        <v>4007</v>
      </c>
      <c r="J4078" t="s">
        <v>5471</v>
      </c>
      <c r="K4078" s="160" t="s">
        <v>4069</v>
      </c>
      <c r="L4078" t="s">
        <v>7148</v>
      </c>
    </row>
    <row r="4079" spans="1:12">
      <c r="A4079" s="15">
        <v>30200733</v>
      </c>
      <c r="B4079" t="s">
        <v>5450</v>
      </c>
      <c r="C4079" t="s">
        <v>7037</v>
      </c>
      <c r="D4079" t="s">
        <v>7130</v>
      </c>
      <c r="E4079" t="s">
        <v>7151</v>
      </c>
      <c r="F4079" t="s">
        <v>3994</v>
      </c>
      <c r="G4079" s="160" t="s">
        <v>4076</v>
      </c>
      <c r="H4079" t="s">
        <v>4330</v>
      </c>
      <c r="I4079" s="160" t="s">
        <v>4007</v>
      </c>
      <c r="J4079" t="s">
        <v>5471</v>
      </c>
      <c r="K4079" s="160" t="s">
        <v>4069</v>
      </c>
      <c r="L4079" t="s">
        <v>7148</v>
      </c>
    </row>
    <row r="4080" spans="1:12">
      <c r="A4080" s="15">
        <v>30200734</v>
      </c>
      <c r="B4080" t="s">
        <v>5450</v>
      </c>
      <c r="C4080" t="s">
        <v>7037</v>
      </c>
      <c r="D4080" t="s">
        <v>7130</v>
      </c>
      <c r="E4080" t="s">
        <v>7152</v>
      </c>
      <c r="F4080" t="s">
        <v>3994</v>
      </c>
      <c r="G4080" s="160" t="s">
        <v>4076</v>
      </c>
      <c r="H4080" t="s">
        <v>4330</v>
      </c>
      <c r="I4080" s="160" t="s">
        <v>4007</v>
      </c>
      <c r="J4080" t="s">
        <v>5471</v>
      </c>
      <c r="K4080" s="160" t="s">
        <v>4069</v>
      </c>
      <c r="L4080" t="s">
        <v>7148</v>
      </c>
    </row>
    <row r="4081" spans="1:12">
      <c r="A4081" s="15">
        <v>30200740</v>
      </c>
      <c r="B4081" t="s">
        <v>5450</v>
      </c>
      <c r="C4081" t="s">
        <v>7037</v>
      </c>
      <c r="D4081" t="s">
        <v>7130</v>
      </c>
      <c r="E4081" t="s">
        <v>7153</v>
      </c>
      <c r="F4081" t="s">
        <v>4073</v>
      </c>
      <c r="G4081" s="160" t="s">
        <v>4076</v>
      </c>
      <c r="H4081" t="s">
        <v>4330</v>
      </c>
      <c r="I4081" s="160" t="s">
        <v>4007</v>
      </c>
      <c r="J4081" t="s">
        <v>5471</v>
      </c>
      <c r="K4081" s="160" t="s">
        <v>4009</v>
      </c>
      <c r="L4081" t="s">
        <v>7090</v>
      </c>
    </row>
    <row r="4082" spans="1:12">
      <c r="A4082" s="15">
        <v>30200741</v>
      </c>
      <c r="B4082" t="s">
        <v>5450</v>
      </c>
      <c r="C4082" t="s">
        <v>7037</v>
      </c>
      <c r="D4082" t="s">
        <v>7130</v>
      </c>
      <c r="E4082" t="s">
        <v>7154</v>
      </c>
      <c r="F4082" t="s">
        <v>4073</v>
      </c>
      <c r="G4082" s="160" t="s">
        <v>4074</v>
      </c>
      <c r="H4082" t="s">
        <v>4075</v>
      </c>
      <c r="I4082">
        <v>12</v>
      </c>
      <c r="J4082" t="s">
        <v>7110</v>
      </c>
      <c r="K4082">
        <v>99</v>
      </c>
      <c r="L4082" t="s">
        <v>3999</v>
      </c>
    </row>
    <row r="4083" spans="1:12">
      <c r="A4083" s="15">
        <v>30200742</v>
      </c>
      <c r="B4083" t="s">
        <v>5450</v>
      </c>
      <c r="C4083" t="s">
        <v>7037</v>
      </c>
      <c r="D4083" t="s">
        <v>7130</v>
      </c>
      <c r="E4083" t="s">
        <v>7155</v>
      </c>
      <c r="F4083" t="s">
        <v>3994</v>
      </c>
      <c r="G4083" s="160" t="s">
        <v>4076</v>
      </c>
      <c r="H4083" t="s">
        <v>4330</v>
      </c>
      <c r="I4083" s="160" t="s">
        <v>4007</v>
      </c>
      <c r="J4083" t="s">
        <v>5471</v>
      </c>
      <c r="K4083" s="160" t="s">
        <v>4198</v>
      </c>
      <c r="L4083" t="s">
        <v>7131</v>
      </c>
    </row>
    <row r="4084" spans="1:12">
      <c r="A4084" s="15">
        <v>30200743</v>
      </c>
      <c r="B4084" t="s">
        <v>5450</v>
      </c>
      <c r="C4084" t="s">
        <v>7037</v>
      </c>
      <c r="D4084" t="s">
        <v>7130</v>
      </c>
      <c r="E4084" t="s">
        <v>7156</v>
      </c>
      <c r="F4084" t="s">
        <v>3994</v>
      </c>
      <c r="G4084" s="160" t="s">
        <v>4076</v>
      </c>
      <c r="H4084" t="s">
        <v>4330</v>
      </c>
      <c r="I4084" s="160" t="s">
        <v>4007</v>
      </c>
      <c r="J4084" t="s">
        <v>5471</v>
      </c>
      <c r="K4084" s="160" t="s">
        <v>4198</v>
      </c>
      <c r="L4084" t="s">
        <v>7131</v>
      </c>
    </row>
    <row r="4085" spans="1:12">
      <c r="A4085" s="15">
        <v>30200744</v>
      </c>
      <c r="B4085" t="s">
        <v>5450</v>
      </c>
      <c r="C4085" t="s">
        <v>7037</v>
      </c>
      <c r="D4085" t="s">
        <v>7130</v>
      </c>
      <c r="E4085" t="s">
        <v>7157</v>
      </c>
      <c r="F4085" t="s">
        <v>3994</v>
      </c>
      <c r="G4085" s="160" t="s">
        <v>4076</v>
      </c>
      <c r="H4085" t="s">
        <v>4330</v>
      </c>
      <c r="I4085" s="160" t="s">
        <v>4007</v>
      </c>
      <c r="J4085" t="s">
        <v>5471</v>
      </c>
      <c r="K4085" s="160" t="s">
        <v>4198</v>
      </c>
      <c r="L4085" t="s">
        <v>7131</v>
      </c>
    </row>
    <row r="4086" spans="1:12">
      <c r="A4086" s="15">
        <v>30200745</v>
      </c>
      <c r="B4086" t="s">
        <v>5450</v>
      </c>
      <c r="C4086" t="s">
        <v>7037</v>
      </c>
      <c r="D4086" t="s">
        <v>7130</v>
      </c>
      <c r="E4086" t="s">
        <v>7158</v>
      </c>
      <c r="F4086" t="s">
        <v>3994</v>
      </c>
      <c r="G4086" s="160" t="s">
        <v>4076</v>
      </c>
      <c r="H4086" t="s">
        <v>4330</v>
      </c>
      <c r="I4086" s="160" t="s">
        <v>4007</v>
      </c>
      <c r="J4086" t="s">
        <v>5471</v>
      </c>
      <c r="K4086" s="160" t="s">
        <v>4198</v>
      </c>
      <c r="L4086" t="s">
        <v>7131</v>
      </c>
    </row>
    <row r="4087" spans="1:12">
      <c r="A4087" s="15">
        <v>30200746</v>
      </c>
      <c r="B4087" t="s">
        <v>5450</v>
      </c>
      <c r="C4087" t="s">
        <v>7037</v>
      </c>
      <c r="D4087" t="s">
        <v>7130</v>
      </c>
      <c r="E4087" t="s">
        <v>7159</v>
      </c>
      <c r="F4087" t="s">
        <v>4073</v>
      </c>
      <c r="G4087" s="160" t="s">
        <v>4074</v>
      </c>
      <c r="H4087" t="s">
        <v>4075</v>
      </c>
      <c r="I4087">
        <v>11</v>
      </c>
      <c r="J4087" t="s">
        <v>6011</v>
      </c>
      <c r="K4087">
        <v>99</v>
      </c>
      <c r="L4087" t="s">
        <v>3999</v>
      </c>
    </row>
    <row r="4088" spans="1:12">
      <c r="A4088" s="15">
        <v>30200747</v>
      </c>
      <c r="B4088" t="s">
        <v>5450</v>
      </c>
      <c r="C4088" t="s">
        <v>7037</v>
      </c>
      <c r="D4088" t="s">
        <v>7130</v>
      </c>
      <c r="E4088" t="s">
        <v>7160</v>
      </c>
      <c r="F4088" t="s">
        <v>4073</v>
      </c>
      <c r="G4088" s="160" t="s">
        <v>4076</v>
      </c>
      <c r="H4088" t="s">
        <v>4330</v>
      </c>
      <c r="I4088" s="160" t="s">
        <v>4007</v>
      </c>
      <c r="J4088" t="s">
        <v>5471</v>
      </c>
      <c r="K4088" s="160" t="s">
        <v>4198</v>
      </c>
      <c r="L4088" t="s">
        <v>7131</v>
      </c>
    </row>
    <row r="4089" spans="1:12">
      <c r="A4089" s="15">
        <v>30200748</v>
      </c>
      <c r="B4089" t="s">
        <v>5450</v>
      </c>
      <c r="C4089" t="s">
        <v>7037</v>
      </c>
      <c r="D4089" t="s">
        <v>7130</v>
      </c>
      <c r="E4089" t="s">
        <v>7161</v>
      </c>
      <c r="F4089" t="s">
        <v>3994</v>
      </c>
      <c r="G4089" s="160" t="s">
        <v>4076</v>
      </c>
      <c r="H4089" t="s">
        <v>4330</v>
      </c>
      <c r="I4089" s="160" t="s">
        <v>4007</v>
      </c>
      <c r="J4089" t="s">
        <v>5471</v>
      </c>
      <c r="K4089">
        <v>99</v>
      </c>
      <c r="L4089" t="s">
        <v>3999</v>
      </c>
    </row>
    <row r="4090" spans="1:12">
      <c r="A4090" s="15">
        <v>30200751</v>
      </c>
      <c r="B4090" t="s">
        <v>5450</v>
      </c>
      <c r="C4090" t="s">
        <v>7037</v>
      </c>
      <c r="D4090" t="s">
        <v>7130</v>
      </c>
      <c r="E4090" t="s">
        <v>7162</v>
      </c>
      <c r="F4090" t="s">
        <v>4073</v>
      </c>
      <c r="G4090" s="160" t="s">
        <v>4074</v>
      </c>
      <c r="H4090" t="s">
        <v>4075</v>
      </c>
      <c r="I4090">
        <v>11</v>
      </c>
      <c r="J4090" t="s">
        <v>6011</v>
      </c>
      <c r="K4090" s="160" t="s">
        <v>4009</v>
      </c>
      <c r="L4090" t="s">
        <v>6012</v>
      </c>
    </row>
    <row r="4091" spans="1:12">
      <c r="A4091" s="15">
        <v>30200752</v>
      </c>
      <c r="B4091" t="s">
        <v>5450</v>
      </c>
      <c r="C4091" t="s">
        <v>7037</v>
      </c>
      <c r="D4091" t="s">
        <v>7130</v>
      </c>
      <c r="E4091" t="s">
        <v>7163</v>
      </c>
      <c r="F4091" t="s">
        <v>3994</v>
      </c>
      <c r="G4091" s="160" t="s">
        <v>4076</v>
      </c>
      <c r="H4091" t="s">
        <v>4330</v>
      </c>
      <c r="I4091" s="160" t="s">
        <v>4007</v>
      </c>
      <c r="J4091" t="s">
        <v>5471</v>
      </c>
      <c r="K4091" s="160" t="s">
        <v>4198</v>
      </c>
      <c r="L4091" t="s">
        <v>7131</v>
      </c>
    </row>
    <row r="4092" spans="1:12">
      <c r="A4092" s="15">
        <v>30200753</v>
      </c>
      <c r="B4092" t="s">
        <v>5450</v>
      </c>
      <c r="C4092" t="s">
        <v>7037</v>
      </c>
      <c r="D4092" t="s">
        <v>7130</v>
      </c>
      <c r="E4092" t="s">
        <v>7164</v>
      </c>
      <c r="F4092" t="s">
        <v>3994</v>
      </c>
      <c r="G4092" s="160" t="s">
        <v>4076</v>
      </c>
      <c r="H4092" t="s">
        <v>4330</v>
      </c>
      <c r="I4092" s="160" t="s">
        <v>4007</v>
      </c>
      <c r="J4092" t="s">
        <v>5471</v>
      </c>
      <c r="K4092" s="160" t="s">
        <v>4198</v>
      </c>
      <c r="L4092" t="s">
        <v>7131</v>
      </c>
    </row>
    <row r="4093" spans="1:12">
      <c r="A4093" s="15">
        <v>30200754</v>
      </c>
      <c r="B4093" t="s">
        <v>5450</v>
      </c>
      <c r="C4093" t="s">
        <v>7037</v>
      </c>
      <c r="D4093" t="s">
        <v>7130</v>
      </c>
      <c r="E4093" t="s">
        <v>7165</v>
      </c>
      <c r="F4093" t="s">
        <v>3994</v>
      </c>
      <c r="G4093" s="160" t="s">
        <v>4076</v>
      </c>
      <c r="H4093" t="s">
        <v>4330</v>
      </c>
      <c r="I4093" s="160" t="s">
        <v>4007</v>
      </c>
      <c r="J4093" t="s">
        <v>5471</v>
      </c>
      <c r="K4093" s="160" t="s">
        <v>4198</v>
      </c>
      <c r="L4093" t="s">
        <v>7131</v>
      </c>
    </row>
    <row r="4094" spans="1:12">
      <c r="A4094" s="15">
        <v>30200755</v>
      </c>
      <c r="B4094" t="s">
        <v>5450</v>
      </c>
      <c r="C4094" t="s">
        <v>7037</v>
      </c>
      <c r="D4094" t="s">
        <v>7130</v>
      </c>
      <c r="E4094" t="s">
        <v>7166</v>
      </c>
      <c r="F4094" t="s">
        <v>4073</v>
      </c>
      <c r="G4094" s="160" t="s">
        <v>4074</v>
      </c>
      <c r="H4094" t="s">
        <v>4075</v>
      </c>
      <c r="I4094">
        <v>11</v>
      </c>
      <c r="J4094" t="s">
        <v>6011</v>
      </c>
      <c r="K4094" s="160" t="s">
        <v>4009</v>
      </c>
      <c r="L4094" t="s">
        <v>6012</v>
      </c>
    </row>
    <row r="4095" spans="1:12">
      <c r="A4095" s="15">
        <v>30200756</v>
      </c>
      <c r="B4095" t="s">
        <v>5450</v>
      </c>
      <c r="C4095" t="s">
        <v>7037</v>
      </c>
      <c r="D4095" t="s">
        <v>7130</v>
      </c>
      <c r="E4095" t="s">
        <v>7167</v>
      </c>
      <c r="F4095" t="s">
        <v>3994</v>
      </c>
      <c r="G4095" s="160" t="s">
        <v>4076</v>
      </c>
      <c r="H4095" t="s">
        <v>4330</v>
      </c>
      <c r="I4095" s="160" t="s">
        <v>4007</v>
      </c>
      <c r="J4095" t="s">
        <v>5471</v>
      </c>
      <c r="K4095" s="160" t="s">
        <v>4198</v>
      </c>
      <c r="L4095" t="s">
        <v>7131</v>
      </c>
    </row>
    <row r="4096" spans="1:12">
      <c r="A4096" s="15">
        <v>30200757</v>
      </c>
      <c r="B4096" t="s">
        <v>5450</v>
      </c>
      <c r="C4096" t="s">
        <v>7037</v>
      </c>
      <c r="D4096" t="s">
        <v>7130</v>
      </c>
      <c r="E4096" t="s">
        <v>7168</v>
      </c>
      <c r="F4096" t="s">
        <v>3994</v>
      </c>
      <c r="G4096" s="160" t="s">
        <v>4076</v>
      </c>
      <c r="H4096" t="s">
        <v>4330</v>
      </c>
      <c r="I4096" s="160" t="s">
        <v>4007</v>
      </c>
      <c r="J4096" t="s">
        <v>5471</v>
      </c>
      <c r="K4096" s="160" t="s">
        <v>4198</v>
      </c>
      <c r="L4096" t="s">
        <v>7131</v>
      </c>
    </row>
    <row r="4097" spans="1:12">
      <c r="A4097" s="15">
        <v>30200758</v>
      </c>
      <c r="B4097" t="s">
        <v>5450</v>
      </c>
      <c r="C4097" t="s">
        <v>7037</v>
      </c>
      <c r="D4097" t="s">
        <v>7130</v>
      </c>
      <c r="E4097" t="s">
        <v>7169</v>
      </c>
      <c r="F4097" t="s">
        <v>3994</v>
      </c>
      <c r="G4097" s="160" t="s">
        <v>4076</v>
      </c>
      <c r="H4097" t="s">
        <v>4330</v>
      </c>
      <c r="I4097" s="160" t="s">
        <v>4007</v>
      </c>
      <c r="J4097" t="s">
        <v>5471</v>
      </c>
      <c r="K4097" s="160" t="s">
        <v>4198</v>
      </c>
      <c r="L4097" t="s">
        <v>7131</v>
      </c>
    </row>
    <row r="4098" spans="1:12">
      <c r="A4098" s="15">
        <v>30200759</v>
      </c>
      <c r="B4098" t="s">
        <v>5450</v>
      </c>
      <c r="C4098" t="s">
        <v>7037</v>
      </c>
      <c r="D4098" t="s">
        <v>7130</v>
      </c>
      <c r="E4098" t="s">
        <v>7170</v>
      </c>
      <c r="F4098" t="s">
        <v>3994</v>
      </c>
      <c r="G4098" s="160" t="s">
        <v>4076</v>
      </c>
      <c r="H4098" t="s">
        <v>4330</v>
      </c>
      <c r="I4098" s="160" t="s">
        <v>4007</v>
      </c>
      <c r="J4098" t="s">
        <v>5471</v>
      </c>
      <c r="K4098" s="160" t="s">
        <v>4198</v>
      </c>
      <c r="L4098" t="s">
        <v>7131</v>
      </c>
    </row>
    <row r="4099" spans="1:12">
      <c r="A4099" s="15">
        <v>30200760</v>
      </c>
      <c r="B4099" t="s">
        <v>5450</v>
      </c>
      <c r="C4099" t="s">
        <v>7037</v>
      </c>
      <c r="D4099" t="s">
        <v>7130</v>
      </c>
      <c r="E4099" t="s">
        <v>7171</v>
      </c>
      <c r="F4099" t="s">
        <v>3994</v>
      </c>
      <c r="G4099" s="160" t="s">
        <v>4076</v>
      </c>
      <c r="H4099" t="s">
        <v>4330</v>
      </c>
      <c r="I4099" s="160" t="s">
        <v>4007</v>
      </c>
      <c r="J4099" t="s">
        <v>5471</v>
      </c>
      <c r="K4099" s="160" t="s">
        <v>4198</v>
      </c>
      <c r="L4099" t="s">
        <v>7131</v>
      </c>
    </row>
    <row r="4100" spans="1:12">
      <c r="A4100" s="15">
        <v>30200761</v>
      </c>
      <c r="B4100" t="s">
        <v>5450</v>
      </c>
      <c r="C4100" t="s">
        <v>7037</v>
      </c>
      <c r="D4100" t="s">
        <v>7130</v>
      </c>
      <c r="E4100" t="s">
        <v>7172</v>
      </c>
      <c r="F4100" t="s">
        <v>3994</v>
      </c>
      <c r="G4100" s="160" t="s">
        <v>4076</v>
      </c>
      <c r="H4100" t="s">
        <v>4330</v>
      </c>
      <c r="I4100" s="160" t="s">
        <v>4007</v>
      </c>
      <c r="J4100" t="s">
        <v>5471</v>
      </c>
      <c r="K4100">
        <v>99</v>
      </c>
      <c r="L4100" t="s">
        <v>3999</v>
      </c>
    </row>
    <row r="4101" spans="1:12">
      <c r="A4101" s="15">
        <v>30200762</v>
      </c>
      <c r="B4101" t="s">
        <v>5450</v>
      </c>
      <c r="C4101" t="s">
        <v>7037</v>
      </c>
      <c r="D4101" t="s">
        <v>7130</v>
      </c>
      <c r="E4101" t="s">
        <v>7173</v>
      </c>
      <c r="F4101" t="s">
        <v>3994</v>
      </c>
      <c r="G4101" s="160" t="s">
        <v>4076</v>
      </c>
      <c r="H4101" t="s">
        <v>4330</v>
      </c>
      <c r="I4101" s="160" t="s">
        <v>4007</v>
      </c>
      <c r="J4101" t="s">
        <v>5471</v>
      </c>
      <c r="K4101" s="160" t="s">
        <v>4198</v>
      </c>
      <c r="L4101" t="s">
        <v>7131</v>
      </c>
    </row>
    <row r="4102" spans="1:12">
      <c r="A4102" s="15">
        <v>30200763</v>
      </c>
      <c r="B4102" t="s">
        <v>5450</v>
      </c>
      <c r="C4102" t="s">
        <v>7037</v>
      </c>
      <c r="D4102" t="s">
        <v>7130</v>
      </c>
      <c r="E4102" t="s">
        <v>7174</v>
      </c>
      <c r="F4102" t="s">
        <v>3994</v>
      </c>
      <c r="G4102" s="160" t="s">
        <v>4076</v>
      </c>
      <c r="H4102" t="s">
        <v>4330</v>
      </c>
      <c r="I4102" s="160" t="s">
        <v>4007</v>
      </c>
      <c r="J4102" t="s">
        <v>5471</v>
      </c>
      <c r="K4102">
        <v>99</v>
      </c>
      <c r="L4102" t="s">
        <v>3999</v>
      </c>
    </row>
    <row r="4103" spans="1:12">
      <c r="A4103" s="15">
        <v>30200764</v>
      </c>
      <c r="B4103" t="s">
        <v>5450</v>
      </c>
      <c r="C4103" t="s">
        <v>7037</v>
      </c>
      <c r="D4103" t="s">
        <v>7130</v>
      </c>
      <c r="E4103" t="s">
        <v>7175</v>
      </c>
      <c r="F4103" t="s">
        <v>3994</v>
      </c>
      <c r="G4103" s="160" t="s">
        <v>4076</v>
      </c>
      <c r="H4103" t="s">
        <v>4330</v>
      </c>
      <c r="I4103" s="160" t="s">
        <v>4007</v>
      </c>
      <c r="J4103" t="s">
        <v>5471</v>
      </c>
      <c r="K4103" s="160" t="s">
        <v>4198</v>
      </c>
      <c r="L4103" t="s">
        <v>7131</v>
      </c>
    </row>
    <row r="4104" spans="1:12">
      <c r="A4104" s="15">
        <v>30200765</v>
      </c>
      <c r="B4104" t="s">
        <v>5450</v>
      </c>
      <c r="C4104" t="s">
        <v>7037</v>
      </c>
      <c r="D4104" t="s">
        <v>7130</v>
      </c>
      <c r="E4104" t="s">
        <v>7176</v>
      </c>
      <c r="F4104" t="s">
        <v>3994</v>
      </c>
      <c r="G4104" s="160" t="s">
        <v>4076</v>
      </c>
      <c r="H4104" t="s">
        <v>4330</v>
      </c>
      <c r="I4104" s="160" t="s">
        <v>4007</v>
      </c>
      <c r="J4104" t="s">
        <v>5471</v>
      </c>
      <c r="K4104" s="160" t="s">
        <v>4198</v>
      </c>
      <c r="L4104" t="s">
        <v>7131</v>
      </c>
    </row>
    <row r="4105" spans="1:12">
      <c r="A4105" s="15">
        <v>30200766</v>
      </c>
      <c r="B4105" t="s">
        <v>5450</v>
      </c>
      <c r="C4105" t="s">
        <v>7037</v>
      </c>
      <c r="D4105" t="s">
        <v>7130</v>
      </c>
      <c r="E4105" t="s">
        <v>7177</v>
      </c>
      <c r="F4105" t="s">
        <v>3994</v>
      </c>
      <c r="G4105" s="160" t="s">
        <v>4076</v>
      </c>
      <c r="H4105" t="s">
        <v>4330</v>
      </c>
      <c r="I4105" s="160" t="s">
        <v>4007</v>
      </c>
      <c r="J4105" t="s">
        <v>5471</v>
      </c>
      <c r="K4105">
        <v>99</v>
      </c>
      <c r="L4105" t="s">
        <v>3999</v>
      </c>
    </row>
    <row r="4106" spans="1:12">
      <c r="A4106" s="15">
        <v>30200767</v>
      </c>
      <c r="B4106" t="s">
        <v>5450</v>
      </c>
      <c r="C4106" t="s">
        <v>7037</v>
      </c>
      <c r="D4106" t="s">
        <v>7130</v>
      </c>
      <c r="E4106" t="s">
        <v>7178</v>
      </c>
      <c r="F4106" t="s">
        <v>3994</v>
      </c>
      <c r="G4106" s="160" t="s">
        <v>4076</v>
      </c>
      <c r="H4106" t="s">
        <v>4330</v>
      </c>
      <c r="I4106" s="160" t="s">
        <v>4007</v>
      </c>
      <c r="J4106" t="s">
        <v>5471</v>
      </c>
      <c r="K4106">
        <v>99</v>
      </c>
      <c r="L4106" t="s">
        <v>3999</v>
      </c>
    </row>
    <row r="4107" spans="1:12">
      <c r="A4107" s="15">
        <v>30200768</v>
      </c>
      <c r="B4107" t="s">
        <v>5450</v>
      </c>
      <c r="C4107" t="s">
        <v>7037</v>
      </c>
      <c r="D4107" t="s">
        <v>7130</v>
      </c>
      <c r="E4107" t="s">
        <v>7179</v>
      </c>
      <c r="F4107" t="s">
        <v>3994</v>
      </c>
      <c r="G4107" s="160" t="s">
        <v>4076</v>
      </c>
      <c r="H4107" t="s">
        <v>4330</v>
      </c>
      <c r="I4107" s="160" t="s">
        <v>4007</v>
      </c>
      <c r="J4107" t="s">
        <v>5471</v>
      </c>
      <c r="K4107">
        <v>99</v>
      </c>
      <c r="L4107" t="s">
        <v>3999</v>
      </c>
    </row>
    <row r="4108" spans="1:12">
      <c r="A4108" s="15">
        <v>30200769</v>
      </c>
      <c r="B4108" t="s">
        <v>5450</v>
      </c>
      <c r="C4108" t="s">
        <v>7037</v>
      </c>
      <c r="D4108" t="s">
        <v>7130</v>
      </c>
      <c r="E4108" t="s">
        <v>7180</v>
      </c>
      <c r="F4108" t="s">
        <v>3994</v>
      </c>
      <c r="G4108" s="160" t="s">
        <v>4076</v>
      </c>
      <c r="H4108" t="s">
        <v>4330</v>
      </c>
      <c r="I4108" s="160" t="s">
        <v>4007</v>
      </c>
      <c r="J4108" t="s">
        <v>5471</v>
      </c>
      <c r="K4108" s="160" t="s">
        <v>4198</v>
      </c>
      <c r="L4108" t="s">
        <v>7131</v>
      </c>
    </row>
    <row r="4109" spans="1:12">
      <c r="A4109" s="15">
        <v>30200770</v>
      </c>
      <c r="B4109" t="s">
        <v>5450</v>
      </c>
      <c r="C4109" t="s">
        <v>7037</v>
      </c>
      <c r="D4109" t="s">
        <v>7130</v>
      </c>
      <c r="E4109" t="s">
        <v>7181</v>
      </c>
      <c r="F4109" t="s">
        <v>3994</v>
      </c>
      <c r="G4109" s="160" t="s">
        <v>4076</v>
      </c>
      <c r="H4109" t="s">
        <v>4330</v>
      </c>
      <c r="I4109" s="160" t="s">
        <v>4007</v>
      </c>
      <c r="J4109" t="s">
        <v>5471</v>
      </c>
      <c r="K4109" s="160" t="s">
        <v>4198</v>
      </c>
      <c r="L4109" t="s">
        <v>7131</v>
      </c>
    </row>
    <row r="4110" spans="1:12">
      <c r="A4110" s="15">
        <v>30200771</v>
      </c>
      <c r="B4110" t="s">
        <v>5450</v>
      </c>
      <c r="C4110" t="s">
        <v>7037</v>
      </c>
      <c r="D4110" t="s">
        <v>7130</v>
      </c>
      <c r="E4110" t="s">
        <v>7182</v>
      </c>
      <c r="F4110" t="s">
        <v>4073</v>
      </c>
      <c r="G4110" s="160" t="s">
        <v>4074</v>
      </c>
      <c r="H4110" t="s">
        <v>4075</v>
      </c>
      <c r="I4110">
        <v>11</v>
      </c>
      <c r="J4110" t="s">
        <v>6011</v>
      </c>
      <c r="K4110" s="160" t="s">
        <v>4009</v>
      </c>
      <c r="L4110" t="s">
        <v>6012</v>
      </c>
    </row>
    <row r="4111" spans="1:12">
      <c r="A4111" s="15">
        <v>30200772</v>
      </c>
      <c r="B4111" t="s">
        <v>5450</v>
      </c>
      <c r="C4111" t="s">
        <v>7037</v>
      </c>
      <c r="D4111" t="s">
        <v>7130</v>
      </c>
      <c r="E4111" t="s">
        <v>7183</v>
      </c>
      <c r="F4111" t="s">
        <v>3994</v>
      </c>
      <c r="G4111" s="160" t="s">
        <v>4076</v>
      </c>
      <c r="H4111" t="s">
        <v>4330</v>
      </c>
      <c r="I4111" s="160" t="s">
        <v>4007</v>
      </c>
      <c r="J4111" t="s">
        <v>5471</v>
      </c>
      <c r="K4111" s="160" t="s">
        <v>4198</v>
      </c>
      <c r="L4111" t="s">
        <v>7131</v>
      </c>
    </row>
    <row r="4112" spans="1:12">
      <c r="A4112" s="15">
        <v>30200773</v>
      </c>
      <c r="B4112" t="s">
        <v>5450</v>
      </c>
      <c r="C4112" t="s">
        <v>7037</v>
      </c>
      <c r="D4112" t="s">
        <v>7130</v>
      </c>
      <c r="E4112" t="s">
        <v>7184</v>
      </c>
      <c r="F4112" t="s">
        <v>3994</v>
      </c>
      <c r="G4112" s="160" t="s">
        <v>4076</v>
      </c>
      <c r="H4112" t="s">
        <v>4330</v>
      </c>
      <c r="I4112" s="160" t="s">
        <v>4007</v>
      </c>
      <c r="J4112" t="s">
        <v>5471</v>
      </c>
      <c r="K4112" s="160" t="s">
        <v>4198</v>
      </c>
      <c r="L4112" t="s">
        <v>7131</v>
      </c>
    </row>
    <row r="4113" spans="1:12">
      <c r="A4113" s="15">
        <v>30200774</v>
      </c>
      <c r="B4113" t="s">
        <v>5450</v>
      </c>
      <c r="C4113" t="s">
        <v>7037</v>
      </c>
      <c r="D4113" t="s">
        <v>7130</v>
      </c>
      <c r="E4113" t="s">
        <v>7185</v>
      </c>
      <c r="F4113" t="s">
        <v>3994</v>
      </c>
      <c r="G4113" s="160" t="s">
        <v>4076</v>
      </c>
      <c r="H4113" t="s">
        <v>4330</v>
      </c>
      <c r="I4113" s="160" t="s">
        <v>4007</v>
      </c>
      <c r="J4113" t="s">
        <v>5471</v>
      </c>
      <c r="K4113" s="160" t="s">
        <v>4198</v>
      </c>
      <c r="L4113" t="s">
        <v>7131</v>
      </c>
    </row>
    <row r="4114" spans="1:12">
      <c r="A4114" s="15">
        <v>30200775</v>
      </c>
      <c r="B4114" t="s">
        <v>5450</v>
      </c>
      <c r="C4114" t="s">
        <v>7037</v>
      </c>
      <c r="D4114" t="s">
        <v>7130</v>
      </c>
      <c r="E4114" t="s">
        <v>7186</v>
      </c>
      <c r="F4114" t="s">
        <v>3994</v>
      </c>
      <c r="G4114" s="160" t="s">
        <v>4076</v>
      </c>
      <c r="H4114" t="s">
        <v>4330</v>
      </c>
      <c r="I4114" s="160" t="s">
        <v>4007</v>
      </c>
      <c r="J4114" t="s">
        <v>5471</v>
      </c>
      <c r="K4114" s="160" t="s">
        <v>4198</v>
      </c>
      <c r="L4114" t="s">
        <v>7131</v>
      </c>
    </row>
    <row r="4115" spans="1:12">
      <c r="A4115" s="15">
        <v>30200776</v>
      </c>
      <c r="B4115" t="s">
        <v>5450</v>
      </c>
      <c r="C4115" t="s">
        <v>7037</v>
      </c>
      <c r="D4115" t="s">
        <v>7130</v>
      </c>
      <c r="E4115" t="s">
        <v>7187</v>
      </c>
      <c r="F4115" t="s">
        <v>3994</v>
      </c>
      <c r="G4115" s="160" t="s">
        <v>4076</v>
      </c>
      <c r="H4115" t="s">
        <v>4330</v>
      </c>
      <c r="I4115" s="160" t="s">
        <v>4007</v>
      </c>
      <c r="J4115" t="s">
        <v>5471</v>
      </c>
      <c r="K4115" s="160" t="s">
        <v>4198</v>
      </c>
      <c r="L4115" t="s">
        <v>7131</v>
      </c>
    </row>
    <row r="4116" spans="1:12">
      <c r="A4116" s="15">
        <v>30200777</v>
      </c>
      <c r="B4116" t="s">
        <v>5450</v>
      </c>
      <c r="C4116" t="s">
        <v>7037</v>
      </c>
      <c r="D4116" t="s">
        <v>7130</v>
      </c>
      <c r="E4116" t="s">
        <v>7188</v>
      </c>
      <c r="F4116" t="s">
        <v>3994</v>
      </c>
      <c r="G4116" s="160" t="s">
        <v>4076</v>
      </c>
      <c r="H4116" t="s">
        <v>4330</v>
      </c>
      <c r="I4116" s="160" t="s">
        <v>4007</v>
      </c>
      <c r="J4116" t="s">
        <v>5471</v>
      </c>
      <c r="K4116" s="160" t="s">
        <v>4198</v>
      </c>
      <c r="L4116" t="s">
        <v>7131</v>
      </c>
    </row>
    <row r="4117" spans="1:12">
      <c r="A4117" s="15">
        <v>30200778</v>
      </c>
      <c r="B4117" t="s">
        <v>5450</v>
      </c>
      <c r="C4117" t="s">
        <v>7037</v>
      </c>
      <c r="D4117" t="s">
        <v>7130</v>
      </c>
      <c r="E4117" t="s">
        <v>7185</v>
      </c>
      <c r="F4117" t="s">
        <v>3994</v>
      </c>
      <c r="G4117" s="160" t="s">
        <v>4076</v>
      </c>
      <c r="H4117" t="s">
        <v>4330</v>
      </c>
      <c r="I4117" s="160" t="s">
        <v>4007</v>
      </c>
      <c r="J4117" t="s">
        <v>5471</v>
      </c>
      <c r="K4117" s="160" t="s">
        <v>4198</v>
      </c>
      <c r="L4117" t="s">
        <v>7131</v>
      </c>
    </row>
    <row r="4118" spans="1:12">
      <c r="A4118" s="15">
        <v>30200781</v>
      </c>
      <c r="B4118" t="s">
        <v>5450</v>
      </c>
      <c r="C4118" t="s">
        <v>7037</v>
      </c>
      <c r="D4118" t="s">
        <v>7130</v>
      </c>
      <c r="E4118" t="s">
        <v>7189</v>
      </c>
      <c r="F4118" t="s">
        <v>4073</v>
      </c>
      <c r="G4118" s="160" t="s">
        <v>4074</v>
      </c>
      <c r="H4118" t="s">
        <v>4075</v>
      </c>
      <c r="I4118">
        <v>11</v>
      </c>
      <c r="J4118" t="s">
        <v>6011</v>
      </c>
      <c r="K4118" s="160" t="s">
        <v>4009</v>
      </c>
      <c r="L4118" t="s">
        <v>6012</v>
      </c>
    </row>
    <row r="4119" spans="1:12">
      <c r="A4119" s="15">
        <v>30200782</v>
      </c>
      <c r="B4119" t="s">
        <v>5450</v>
      </c>
      <c r="C4119" t="s">
        <v>7037</v>
      </c>
      <c r="D4119" t="s">
        <v>7130</v>
      </c>
      <c r="E4119" t="s">
        <v>7190</v>
      </c>
      <c r="F4119" t="s">
        <v>3994</v>
      </c>
      <c r="G4119" s="160" t="s">
        <v>4076</v>
      </c>
      <c r="H4119" t="s">
        <v>4330</v>
      </c>
      <c r="I4119" s="160" t="s">
        <v>4007</v>
      </c>
      <c r="J4119" t="s">
        <v>5471</v>
      </c>
      <c r="K4119" s="160" t="s">
        <v>3997</v>
      </c>
      <c r="L4119" t="s">
        <v>7191</v>
      </c>
    </row>
    <row r="4120" spans="1:12">
      <c r="A4120" s="15">
        <v>30200783</v>
      </c>
      <c r="B4120" t="s">
        <v>5450</v>
      </c>
      <c r="C4120" t="s">
        <v>7037</v>
      </c>
      <c r="D4120" t="s">
        <v>7130</v>
      </c>
      <c r="E4120" t="s">
        <v>7192</v>
      </c>
      <c r="F4120" t="s">
        <v>3994</v>
      </c>
      <c r="G4120" s="160" t="s">
        <v>4076</v>
      </c>
      <c r="H4120" t="s">
        <v>4330</v>
      </c>
      <c r="I4120" s="160" t="s">
        <v>4007</v>
      </c>
      <c r="J4120" t="s">
        <v>5471</v>
      </c>
      <c r="K4120" s="160" t="s">
        <v>3997</v>
      </c>
      <c r="L4120" t="s">
        <v>7191</v>
      </c>
    </row>
    <row r="4121" spans="1:12">
      <c r="A4121" s="15">
        <v>30200784</v>
      </c>
      <c r="B4121" t="s">
        <v>5450</v>
      </c>
      <c r="C4121" t="s">
        <v>7037</v>
      </c>
      <c r="D4121" t="s">
        <v>7130</v>
      </c>
      <c r="E4121" t="s">
        <v>7193</v>
      </c>
      <c r="F4121" t="s">
        <v>3994</v>
      </c>
      <c r="G4121" s="160" t="s">
        <v>4076</v>
      </c>
      <c r="H4121" t="s">
        <v>4330</v>
      </c>
      <c r="I4121" s="160" t="s">
        <v>4007</v>
      </c>
      <c r="J4121" t="s">
        <v>5471</v>
      </c>
      <c r="K4121" s="160" t="s">
        <v>3997</v>
      </c>
      <c r="L4121" t="s">
        <v>7191</v>
      </c>
    </row>
    <row r="4122" spans="1:12">
      <c r="A4122" s="15">
        <v>30200785</v>
      </c>
      <c r="B4122" t="s">
        <v>5450</v>
      </c>
      <c r="C4122" t="s">
        <v>7037</v>
      </c>
      <c r="D4122" t="s">
        <v>7130</v>
      </c>
      <c r="E4122" t="s">
        <v>7194</v>
      </c>
      <c r="F4122" t="s">
        <v>3994</v>
      </c>
      <c r="G4122" s="160" t="s">
        <v>4076</v>
      </c>
      <c r="H4122" t="s">
        <v>4330</v>
      </c>
      <c r="I4122" s="160" t="s">
        <v>4007</v>
      </c>
      <c r="J4122" t="s">
        <v>5471</v>
      </c>
      <c r="K4122" s="160" t="s">
        <v>3997</v>
      </c>
      <c r="L4122" t="s">
        <v>7191</v>
      </c>
    </row>
    <row r="4123" spans="1:12">
      <c r="A4123" s="15">
        <v>30200786</v>
      </c>
      <c r="B4123" t="s">
        <v>5450</v>
      </c>
      <c r="C4123" t="s">
        <v>7037</v>
      </c>
      <c r="D4123" t="s">
        <v>7130</v>
      </c>
      <c r="E4123" t="s">
        <v>7195</v>
      </c>
      <c r="F4123" t="s">
        <v>3994</v>
      </c>
      <c r="G4123" s="160" t="s">
        <v>4076</v>
      </c>
      <c r="H4123" t="s">
        <v>4330</v>
      </c>
      <c r="I4123" s="160" t="s">
        <v>4007</v>
      </c>
      <c r="J4123" t="s">
        <v>5471</v>
      </c>
      <c r="K4123" s="160" t="s">
        <v>3997</v>
      </c>
      <c r="L4123" t="s">
        <v>7191</v>
      </c>
    </row>
    <row r="4124" spans="1:12">
      <c r="A4124" s="15">
        <v>30200787</v>
      </c>
      <c r="B4124" t="s">
        <v>5450</v>
      </c>
      <c r="C4124" t="s">
        <v>7037</v>
      </c>
      <c r="D4124" t="s">
        <v>7130</v>
      </c>
      <c r="E4124" t="s">
        <v>7196</v>
      </c>
      <c r="F4124" t="s">
        <v>3994</v>
      </c>
      <c r="G4124" s="160" t="s">
        <v>4076</v>
      </c>
      <c r="H4124" t="s">
        <v>4330</v>
      </c>
      <c r="I4124" s="160" t="s">
        <v>4007</v>
      </c>
      <c r="J4124" t="s">
        <v>5471</v>
      </c>
      <c r="K4124" s="160" t="s">
        <v>3997</v>
      </c>
      <c r="L4124" t="s">
        <v>7191</v>
      </c>
    </row>
    <row r="4125" spans="1:12">
      <c r="A4125" s="15">
        <v>30200788</v>
      </c>
      <c r="B4125" t="s">
        <v>5450</v>
      </c>
      <c r="C4125" t="s">
        <v>7037</v>
      </c>
      <c r="D4125" t="s">
        <v>7130</v>
      </c>
      <c r="E4125" t="s">
        <v>7197</v>
      </c>
      <c r="F4125" t="s">
        <v>3994</v>
      </c>
      <c r="G4125" s="160" t="s">
        <v>4076</v>
      </c>
      <c r="H4125" t="s">
        <v>4330</v>
      </c>
      <c r="I4125" s="160" t="s">
        <v>4007</v>
      </c>
      <c r="J4125" t="s">
        <v>5471</v>
      </c>
      <c r="K4125" s="160" t="s">
        <v>3997</v>
      </c>
      <c r="L4125" t="s">
        <v>7191</v>
      </c>
    </row>
    <row r="4126" spans="1:12">
      <c r="A4126" s="15">
        <v>30200789</v>
      </c>
      <c r="B4126" t="s">
        <v>5450</v>
      </c>
      <c r="C4126" t="s">
        <v>7037</v>
      </c>
      <c r="D4126" t="s">
        <v>7130</v>
      </c>
      <c r="E4126" t="s">
        <v>7198</v>
      </c>
      <c r="F4126" t="s">
        <v>3994</v>
      </c>
      <c r="G4126" s="160" t="s">
        <v>4076</v>
      </c>
      <c r="H4126" t="s">
        <v>4330</v>
      </c>
      <c r="I4126" s="160" t="s">
        <v>4007</v>
      </c>
      <c r="J4126" t="s">
        <v>5471</v>
      </c>
      <c r="K4126" s="160" t="s">
        <v>3997</v>
      </c>
      <c r="L4126" t="s">
        <v>7191</v>
      </c>
    </row>
    <row r="4127" spans="1:12">
      <c r="A4127" s="15">
        <v>30200790</v>
      </c>
      <c r="B4127" t="s">
        <v>5450</v>
      </c>
      <c r="C4127" t="s">
        <v>7037</v>
      </c>
      <c r="D4127" t="s">
        <v>7130</v>
      </c>
      <c r="E4127" t="s">
        <v>7199</v>
      </c>
      <c r="F4127" t="s">
        <v>3994</v>
      </c>
      <c r="G4127" s="160" t="s">
        <v>4076</v>
      </c>
      <c r="H4127" t="s">
        <v>4330</v>
      </c>
      <c r="I4127" s="160" t="s">
        <v>4007</v>
      </c>
      <c r="J4127" t="s">
        <v>5471</v>
      </c>
      <c r="K4127" s="160" t="s">
        <v>4198</v>
      </c>
      <c r="L4127" t="s">
        <v>7131</v>
      </c>
    </row>
    <row r="4128" spans="1:12">
      <c r="A4128" s="15">
        <v>30200791</v>
      </c>
      <c r="B4128" t="s">
        <v>5450</v>
      </c>
      <c r="C4128" t="s">
        <v>7037</v>
      </c>
      <c r="D4128" t="s">
        <v>7130</v>
      </c>
      <c r="E4128" t="s">
        <v>7200</v>
      </c>
      <c r="F4128" t="s">
        <v>4073</v>
      </c>
      <c r="G4128" s="160" t="s">
        <v>4074</v>
      </c>
      <c r="H4128" t="s">
        <v>4075</v>
      </c>
      <c r="I4128">
        <v>11</v>
      </c>
      <c r="J4128" t="s">
        <v>6011</v>
      </c>
      <c r="K4128" s="160" t="s">
        <v>4009</v>
      </c>
      <c r="L4128" t="s">
        <v>6012</v>
      </c>
    </row>
    <row r="4129" spans="1:12">
      <c r="A4129" s="15">
        <v>30200792</v>
      </c>
      <c r="B4129" t="s">
        <v>5450</v>
      </c>
      <c r="C4129" t="s">
        <v>7037</v>
      </c>
      <c r="D4129" t="s">
        <v>7130</v>
      </c>
      <c r="E4129" t="s">
        <v>7201</v>
      </c>
      <c r="F4129" t="s">
        <v>3994</v>
      </c>
      <c r="G4129" s="160" t="s">
        <v>4076</v>
      </c>
      <c r="H4129" t="s">
        <v>4330</v>
      </c>
      <c r="I4129" s="160" t="s">
        <v>4007</v>
      </c>
      <c r="J4129" t="s">
        <v>5471</v>
      </c>
      <c r="K4129" s="160" t="s">
        <v>3997</v>
      </c>
      <c r="L4129" t="s">
        <v>7191</v>
      </c>
    </row>
    <row r="4130" spans="1:12">
      <c r="A4130" s="15">
        <v>30200793</v>
      </c>
      <c r="B4130" t="s">
        <v>5450</v>
      </c>
      <c r="C4130" t="s">
        <v>7037</v>
      </c>
      <c r="D4130" t="s">
        <v>7130</v>
      </c>
      <c r="E4130" t="s">
        <v>7202</v>
      </c>
      <c r="F4130" t="s">
        <v>3994</v>
      </c>
      <c r="G4130" s="160" t="s">
        <v>4076</v>
      </c>
      <c r="H4130" t="s">
        <v>4330</v>
      </c>
      <c r="I4130" s="160" t="s">
        <v>4007</v>
      </c>
      <c r="J4130" t="s">
        <v>5471</v>
      </c>
      <c r="K4130">
        <v>99</v>
      </c>
      <c r="L4130" t="s">
        <v>3999</v>
      </c>
    </row>
    <row r="4131" spans="1:12">
      <c r="A4131" s="15">
        <v>30200799</v>
      </c>
      <c r="B4131" t="s">
        <v>5450</v>
      </c>
      <c r="C4131" t="s">
        <v>7037</v>
      </c>
      <c r="D4131" t="s">
        <v>7130</v>
      </c>
      <c r="E4131" t="s">
        <v>7203</v>
      </c>
      <c r="F4131" t="s">
        <v>3994</v>
      </c>
      <c r="G4131" s="160" t="s">
        <v>4076</v>
      </c>
      <c r="H4131" t="s">
        <v>4330</v>
      </c>
      <c r="I4131" s="160" t="s">
        <v>4007</v>
      </c>
      <c r="J4131" t="s">
        <v>5471</v>
      </c>
      <c r="K4131" s="160" t="s">
        <v>4198</v>
      </c>
      <c r="L4131" t="s">
        <v>7131</v>
      </c>
    </row>
    <row r="4132" spans="1:12">
      <c r="A4132" s="15">
        <v>30200801</v>
      </c>
      <c r="B4132" t="s">
        <v>5450</v>
      </c>
      <c r="C4132" t="s">
        <v>7037</v>
      </c>
      <c r="D4132" t="s">
        <v>7204</v>
      </c>
      <c r="E4132" t="s">
        <v>4080</v>
      </c>
      <c r="F4132" t="s">
        <v>3994</v>
      </c>
      <c r="G4132" s="160" t="s">
        <v>4076</v>
      </c>
      <c r="H4132" t="s">
        <v>4330</v>
      </c>
      <c r="I4132" s="160" t="s">
        <v>4007</v>
      </c>
      <c r="J4132" t="s">
        <v>5471</v>
      </c>
      <c r="K4132" s="160" t="s">
        <v>3995</v>
      </c>
      <c r="L4132" t="s">
        <v>5490</v>
      </c>
    </row>
    <row r="4133" spans="1:12">
      <c r="A4133" s="15">
        <v>30200802</v>
      </c>
      <c r="B4133" t="s">
        <v>5450</v>
      </c>
      <c r="C4133" t="s">
        <v>7037</v>
      </c>
      <c r="D4133" t="s">
        <v>7204</v>
      </c>
      <c r="E4133" t="s">
        <v>7205</v>
      </c>
      <c r="F4133" t="s">
        <v>4073</v>
      </c>
      <c r="G4133" s="160" t="s">
        <v>4074</v>
      </c>
      <c r="H4133" t="s">
        <v>4075</v>
      </c>
      <c r="I4133">
        <v>11</v>
      </c>
      <c r="J4133" t="s">
        <v>6011</v>
      </c>
      <c r="K4133" s="160" t="s">
        <v>4009</v>
      </c>
      <c r="L4133" t="s">
        <v>6012</v>
      </c>
    </row>
    <row r="4134" spans="1:12">
      <c r="A4134" s="15">
        <v>30200803</v>
      </c>
      <c r="B4134" t="s">
        <v>5450</v>
      </c>
      <c r="C4134" t="s">
        <v>7037</v>
      </c>
      <c r="D4134" t="s">
        <v>7204</v>
      </c>
      <c r="E4134" t="s">
        <v>7206</v>
      </c>
      <c r="F4134" t="s">
        <v>4073</v>
      </c>
      <c r="G4134" s="160" t="s">
        <v>4074</v>
      </c>
      <c r="H4134" t="s">
        <v>4075</v>
      </c>
      <c r="I4134">
        <v>11</v>
      </c>
      <c r="J4134" t="s">
        <v>6011</v>
      </c>
      <c r="K4134" s="160" t="s">
        <v>4009</v>
      </c>
      <c r="L4134" t="s">
        <v>6012</v>
      </c>
    </row>
    <row r="4135" spans="1:12">
      <c r="A4135" s="15">
        <v>30200804</v>
      </c>
      <c r="B4135" t="s">
        <v>5450</v>
      </c>
      <c r="C4135" t="s">
        <v>7037</v>
      </c>
      <c r="D4135" t="s">
        <v>7204</v>
      </c>
      <c r="E4135" t="s">
        <v>7207</v>
      </c>
      <c r="F4135" t="s">
        <v>3994</v>
      </c>
      <c r="G4135" s="160" t="s">
        <v>4076</v>
      </c>
      <c r="H4135" t="s">
        <v>4330</v>
      </c>
      <c r="I4135" s="160" t="s">
        <v>4007</v>
      </c>
      <c r="J4135" t="s">
        <v>5471</v>
      </c>
      <c r="K4135" s="160" t="s">
        <v>3995</v>
      </c>
      <c r="L4135" t="s">
        <v>5490</v>
      </c>
    </row>
    <row r="4136" spans="1:12">
      <c r="A4136" s="15">
        <v>30200805</v>
      </c>
      <c r="B4136" t="s">
        <v>5450</v>
      </c>
      <c r="C4136" t="s">
        <v>7037</v>
      </c>
      <c r="D4136" t="s">
        <v>7204</v>
      </c>
      <c r="E4136" t="s">
        <v>6160</v>
      </c>
      <c r="F4136" t="s">
        <v>3994</v>
      </c>
      <c r="G4136" s="160" t="s">
        <v>4076</v>
      </c>
      <c r="H4136" t="s">
        <v>4330</v>
      </c>
      <c r="I4136" s="160" t="s">
        <v>4007</v>
      </c>
      <c r="J4136" t="s">
        <v>5471</v>
      </c>
      <c r="K4136" s="160" t="s">
        <v>3995</v>
      </c>
      <c r="L4136" t="s">
        <v>5490</v>
      </c>
    </row>
    <row r="4137" spans="1:12">
      <c r="A4137" s="15">
        <v>30200806</v>
      </c>
      <c r="B4137" t="s">
        <v>5450</v>
      </c>
      <c r="C4137" t="s">
        <v>7037</v>
      </c>
      <c r="D4137" t="s">
        <v>7204</v>
      </c>
      <c r="E4137" t="s">
        <v>7208</v>
      </c>
      <c r="F4137" t="s">
        <v>3994</v>
      </c>
      <c r="G4137" s="160" t="s">
        <v>4076</v>
      </c>
      <c r="H4137" t="s">
        <v>4330</v>
      </c>
      <c r="I4137" s="160" t="s">
        <v>4007</v>
      </c>
      <c r="J4137" t="s">
        <v>5471</v>
      </c>
      <c r="K4137" s="160" t="s">
        <v>3995</v>
      </c>
      <c r="L4137" t="s">
        <v>5490</v>
      </c>
    </row>
    <row r="4138" spans="1:12">
      <c r="A4138" s="15">
        <v>30200807</v>
      </c>
      <c r="B4138" t="s">
        <v>5450</v>
      </c>
      <c r="C4138" t="s">
        <v>7037</v>
      </c>
      <c r="D4138" t="s">
        <v>7204</v>
      </c>
      <c r="E4138" t="s">
        <v>7209</v>
      </c>
      <c r="F4138" t="s">
        <v>3994</v>
      </c>
      <c r="G4138" s="160" t="s">
        <v>4076</v>
      </c>
      <c r="H4138" t="s">
        <v>4330</v>
      </c>
      <c r="I4138" s="160" t="s">
        <v>4007</v>
      </c>
      <c r="J4138" t="s">
        <v>5471</v>
      </c>
      <c r="K4138">
        <v>99</v>
      </c>
      <c r="L4138" t="s">
        <v>3999</v>
      </c>
    </row>
    <row r="4139" spans="1:12">
      <c r="A4139" s="15">
        <v>30200808</v>
      </c>
      <c r="B4139" t="s">
        <v>5450</v>
      </c>
      <c r="C4139" t="s">
        <v>7037</v>
      </c>
      <c r="D4139" t="s">
        <v>7204</v>
      </c>
      <c r="E4139" t="s">
        <v>7210</v>
      </c>
      <c r="F4139" t="s">
        <v>3994</v>
      </c>
      <c r="G4139" s="160" t="s">
        <v>4076</v>
      </c>
      <c r="H4139" t="s">
        <v>4330</v>
      </c>
      <c r="I4139" s="160" t="s">
        <v>4007</v>
      </c>
      <c r="J4139" t="s">
        <v>5471</v>
      </c>
      <c r="K4139">
        <v>99</v>
      </c>
      <c r="L4139" t="s">
        <v>3999</v>
      </c>
    </row>
    <row r="4140" spans="1:12">
      <c r="A4140" s="15">
        <v>30200809</v>
      </c>
      <c r="B4140" t="s">
        <v>5450</v>
      </c>
      <c r="C4140" t="s">
        <v>7037</v>
      </c>
      <c r="D4140" t="s">
        <v>7204</v>
      </c>
      <c r="E4140" t="s">
        <v>7211</v>
      </c>
      <c r="F4140" t="s">
        <v>3994</v>
      </c>
      <c r="G4140" s="160" t="s">
        <v>4076</v>
      </c>
      <c r="H4140" t="s">
        <v>4330</v>
      </c>
      <c r="I4140" s="160" t="s">
        <v>4007</v>
      </c>
      <c r="J4140" t="s">
        <v>5471</v>
      </c>
      <c r="K4140">
        <v>99</v>
      </c>
      <c r="L4140" t="s">
        <v>3999</v>
      </c>
    </row>
    <row r="4141" spans="1:12">
      <c r="A4141" s="15">
        <v>30200810</v>
      </c>
      <c r="B4141" t="s">
        <v>5450</v>
      </c>
      <c r="C4141" t="s">
        <v>7037</v>
      </c>
      <c r="D4141" t="s">
        <v>7204</v>
      </c>
      <c r="E4141" t="s">
        <v>5937</v>
      </c>
      <c r="F4141" t="s">
        <v>3994</v>
      </c>
      <c r="G4141" s="160" t="s">
        <v>4076</v>
      </c>
      <c r="H4141" t="s">
        <v>4330</v>
      </c>
      <c r="I4141" s="160" t="s">
        <v>4007</v>
      </c>
      <c r="J4141" t="s">
        <v>5471</v>
      </c>
      <c r="K4141">
        <v>99</v>
      </c>
      <c r="L4141" t="s">
        <v>3999</v>
      </c>
    </row>
    <row r="4142" spans="1:12">
      <c r="A4142" s="15">
        <v>30200811</v>
      </c>
      <c r="B4142" t="s">
        <v>5450</v>
      </c>
      <c r="C4142" t="s">
        <v>7037</v>
      </c>
      <c r="D4142" t="s">
        <v>7204</v>
      </c>
      <c r="E4142" t="s">
        <v>7212</v>
      </c>
      <c r="F4142" t="s">
        <v>3994</v>
      </c>
      <c r="G4142" s="160" t="s">
        <v>4076</v>
      </c>
      <c r="H4142" t="s">
        <v>4330</v>
      </c>
      <c r="I4142" s="160" t="s">
        <v>4007</v>
      </c>
      <c r="J4142" t="s">
        <v>5471</v>
      </c>
      <c r="K4142" s="160" t="s">
        <v>4198</v>
      </c>
      <c r="L4142" t="s">
        <v>7131</v>
      </c>
    </row>
    <row r="4143" spans="1:12">
      <c r="A4143" s="15">
        <v>30200812</v>
      </c>
      <c r="B4143" t="s">
        <v>5450</v>
      </c>
      <c r="C4143" t="s">
        <v>7037</v>
      </c>
      <c r="D4143" t="s">
        <v>7204</v>
      </c>
      <c r="E4143" t="s">
        <v>7213</v>
      </c>
      <c r="F4143" t="s">
        <v>3994</v>
      </c>
      <c r="G4143" s="160" t="s">
        <v>4076</v>
      </c>
      <c r="H4143" t="s">
        <v>4330</v>
      </c>
      <c r="I4143" s="160" t="s">
        <v>4007</v>
      </c>
      <c r="J4143" t="s">
        <v>5471</v>
      </c>
      <c r="K4143">
        <v>99</v>
      </c>
      <c r="L4143" t="s">
        <v>3999</v>
      </c>
    </row>
    <row r="4144" spans="1:12">
      <c r="A4144" s="15">
        <v>30200813</v>
      </c>
      <c r="B4144" t="s">
        <v>5450</v>
      </c>
      <c r="C4144" t="s">
        <v>7037</v>
      </c>
      <c r="D4144" t="s">
        <v>7204</v>
      </c>
      <c r="E4144" t="s">
        <v>7214</v>
      </c>
      <c r="F4144" t="s">
        <v>3994</v>
      </c>
      <c r="G4144" s="160" t="s">
        <v>4076</v>
      </c>
      <c r="H4144" t="s">
        <v>4330</v>
      </c>
      <c r="I4144" s="160" t="s">
        <v>4007</v>
      </c>
      <c r="J4144" t="s">
        <v>5471</v>
      </c>
      <c r="K4144">
        <v>99</v>
      </c>
      <c r="L4144" t="s">
        <v>3999</v>
      </c>
    </row>
    <row r="4145" spans="1:12">
      <c r="A4145" s="15">
        <v>30200814</v>
      </c>
      <c r="B4145" t="s">
        <v>5450</v>
      </c>
      <c r="C4145" t="s">
        <v>7037</v>
      </c>
      <c r="D4145" t="s">
        <v>7204</v>
      </c>
      <c r="E4145" t="s">
        <v>5938</v>
      </c>
      <c r="F4145" t="s">
        <v>3994</v>
      </c>
      <c r="G4145" s="160" t="s">
        <v>4076</v>
      </c>
      <c r="H4145" t="s">
        <v>4330</v>
      </c>
      <c r="I4145" s="160" t="s">
        <v>4007</v>
      </c>
      <c r="J4145" t="s">
        <v>5471</v>
      </c>
      <c r="K4145" s="160" t="s">
        <v>3995</v>
      </c>
      <c r="L4145" t="s">
        <v>5490</v>
      </c>
    </row>
    <row r="4146" spans="1:12">
      <c r="A4146" s="15">
        <v>30200815</v>
      </c>
      <c r="B4146" t="s">
        <v>5450</v>
      </c>
      <c r="C4146" t="s">
        <v>7037</v>
      </c>
      <c r="D4146" t="s">
        <v>7204</v>
      </c>
      <c r="E4146" t="s">
        <v>6160</v>
      </c>
      <c r="F4146" t="s">
        <v>3994</v>
      </c>
      <c r="G4146" s="160" t="s">
        <v>4076</v>
      </c>
      <c r="H4146" t="s">
        <v>4330</v>
      </c>
      <c r="I4146" s="160" t="s">
        <v>4007</v>
      </c>
      <c r="J4146" t="s">
        <v>5471</v>
      </c>
      <c r="K4146" s="160" t="s">
        <v>3995</v>
      </c>
      <c r="L4146" t="s">
        <v>5490</v>
      </c>
    </row>
    <row r="4147" spans="1:12">
      <c r="A4147" s="15">
        <v>30200816</v>
      </c>
      <c r="B4147" t="s">
        <v>5450</v>
      </c>
      <c r="C4147" t="s">
        <v>7037</v>
      </c>
      <c r="D4147" t="s">
        <v>7204</v>
      </c>
      <c r="E4147" t="s">
        <v>7215</v>
      </c>
      <c r="F4147" t="s">
        <v>3994</v>
      </c>
      <c r="G4147" s="160" t="s">
        <v>4076</v>
      </c>
      <c r="H4147" t="s">
        <v>4330</v>
      </c>
      <c r="I4147" s="160" t="s">
        <v>4007</v>
      </c>
      <c r="J4147" t="s">
        <v>5471</v>
      </c>
      <c r="K4147" s="160" t="s">
        <v>3995</v>
      </c>
      <c r="L4147" t="s">
        <v>5490</v>
      </c>
    </row>
    <row r="4148" spans="1:12">
      <c r="A4148" s="15">
        <v>30200817</v>
      </c>
      <c r="B4148" t="s">
        <v>5450</v>
      </c>
      <c r="C4148" t="s">
        <v>7037</v>
      </c>
      <c r="D4148" t="s">
        <v>7204</v>
      </c>
      <c r="E4148" t="s">
        <v>7216</v>
      </c>
      <c r="F4148" t="s">
        <v>3994</v>
      </c>
      <c r="G4148" s="160" t="s">
        <v>4076</v>
      </c>
      <c r="H4148" t="s">
        <v>4330</v>
      </c>
      <c r="I4148" s="160" t="s">
        <v>4007</v>
      </c>
      <c r="J4148" t="s">
        <v>5471</v>
      </c>
      <c r="K4148" s="160" t="s">
        <v>4198</v>
      </c>
      <c r="L4148" t="s">
        <v>7131</v>
      </c>
    </row>
    <row r="4149" spans="1:12">
      <c r="A4149" s="15">
        <v>30200818</v>
      </c>
      <c r="B4149" t="s">
        <v>5450</v>
      </c>
      <c r="C4149" t="s">
        <v>7037</v>
      </c>
      <c r="D4149" t="s">
        <v>7204</v>
      </c>
      <c r="E4149" t="s">
        <v>7217</v>
      </c>
      <c r="F4149" t="s">
        <v>3994</v>
      </c>
      <c r="G4149" s="160" t="s">
        <v>4076</v>
      </c>
      <c r="H4149" t="s">
        <v>4330</v>
      </c>
      <c r="I4149" s="160" t="s">
        <v>4007</v>
      </c>
      <c r="J4149" t="s">
        <v>5471</v>
      </c>
      <c r="K4149" s="160" t="s">
        <v>4198</v>
      </c>
      <c r="L4149" t="s">
        <v>7131</v>
      </c>
    </row>
    <row r="4150" spans="1:12">
      <c r="A4150" s="15">
        <v>30200819</v>
      </c>
      <c r="B4150" t="s">
        <v>5450</v>
      </c>
      <c r="C4150" t="s">
        <v>7037</v>
      </c>
      <c r="D4150" t="s">
        <v>7204</v>
      </c>
      <c r="E4150" t="s">
        <v>7218</v>
      </c>
      <c r="F4150" t="s">
        <v>3994</v>
      </c>
      <c r="G4150" s="160" t="s">
        <v>4076</v>
      </c>
      <c r="H4150" t="s">
        <v>4330</v>
      </c>
      <c r="I4150" s="160" t="s">
        <v>4007</v>
      </c>
      <c r="J4150" t="s">
        <v>5471</v>
      </c>
      <c r="K4150" s="160" t="s">
        <v>4198</v>
      </c>
      <c r="L4150" t="s">
        <v>7131</v>
      </c>
    </row>
    <row r="4151" spans="1:12">
      <c r="A4151" s="15">
        <v>30200821</v>
      </c>
      <c r="B4151" t="s">
        <v>5450</v>
      </c>
      <c r="C4151" t="s">
        <v>7037</v>
      </c>
      <c r="D4151" t="s">
        <v>7204</v>
      </c>
      <c r="E4151" t="s">
        <v>5733</v>
      </c>
      <c r="F4151" t="s">
        <v>3994</v>
      </c>
      <c r="G4151" s="160" t="s">
        <v>4076</v>
      </c>
      <c r="H4151" t="s">
        <v>4330</v>
      </c>
      <c r="I4151" s="160" t="s">
        <v>4007</v>
      </c>
      <c r="J4151" t="s">
        <v>5471</v>
      </c>
      <c r="K4151">
        <v>99</v>
      </c>
      <c r="L4151" t="s">
        <v>3999</v>
      </c>
    </row>
    <row r="4152" spans="1:12">
      <c r="A4152" s="15">
        <v>30200822</v>
      </c>
      <c r="B4152" t="s">
        <v>5450</v>
      </c>
      <c r="C4152" t="s">
        <v>7037</v>
      </c>
      <c r="D4152" t="s">
        <v>7204</v>
      </c>
      <c r="E4152" t="s">
        <v>7109</v>
      </c>
      <c r="F4152" t="s">
        <v>3994</v>
      </c>
      <c r="G4152" s="160" t="s">
        <v>4076</v>
      </c>
      <c r="H4152" t="s">
        <v>4330</v>
      </c>
      <c r="I4152" s="160" t="s">
        <v>4007</v>
      </c>
      <c r="J4152" t="s">
        <v>5471</v>
      </c>
      <c r="K4152">
        <v>99</v>
      </c>
      <c r="L4152" t="s">
        <v>3999</v>
      </c>
    </row>
    <row r="4153" spans="1:12">
      <c r="A4153" s="15">
        <v>30200823</v>
      </c>
      <c r="B4153" t="s">
        <v>5450</v>
      </c>
      <c r="C4153" t="s">
        <v>7037</v>
      </c>
      <c r="D4153" t="s">
        <v>7204</v>
      </c>
      <c r="E4153" t="s">
        <v>7219</v>
      </c>
      <c r="F4153" t="s">
        <v>3994</v>
      </c>
      <c r="G4153" s="160" t="s">
        <v>4076</v>
      </c>
      <c r="H4153" t="s">
        <v>4330</v>
      </c>
      <c r="I4153" s="160" t="s">
        <v>4007</v>
      </c>
      <c r="J4153" t="s">
        <v>5471</v>
      </c>
      <c r="K4153">
        <v>99</v>
      </c>
      <c r="L4153" t="s">
        <v>3999</v>
      </c>
    </row>
    <row r="4154" spans="1:12">
      <c r="A4154" s="15">
        <v>30200832</v>
      </c>
      <c r="B4154" t="s">
        <v>5450</v>
      </c>
      <c r="C4154" t="s">
        <v>7037</v>
      </c>
      <c r="D4154" t="s">
        <v>7204</v>
      </c>
      <c r="E4154" t="s">
        <v>7220</v>
      </c>
      <c r="F4154" t="s">
        <v>4073</v>
      </c>
      <c r="G4154" s="160" t="s">
        <v>4074</v>
      </c>
      <c r="H4154" t="s">
        <v>4075</v>
      </c>
      <c r="I4154">
        <v>11</v>
      </c>
      <c r="J4154" t="s">
        <v>6011</v>
      </c>
      <c r="K4154">
        <v>99</v>
      </c>
      <c r="L4154" t="s">
        <v>3999</v>
      </c>
    </row>
    <row r="4155" spans="1:12">
      <c r="A4155" s="15">
        <v>30200833</v>
      </c>
      <c r="B4155" t="s">
        <v>5450</v>
      </c>
      <c r="C4155" t="s">
        <v>7037</v>
      </c>
      <c r="D4155" t="s">
        <v>7204</v>
      </c>
      <c r="E4155" t="s">
        <v>7221</v>
      </c>
      <c r="F4155" t="s">
        <v>3994</v>
      </c>
      <c r="G4155" s="160" t="s">
        <v>4076</v>
      </c>
      <c r="H4155" t="s">
        <v>4330</v>
      </c>
      <c r="I4155" s="160" t="s">
        <v>4007</v>
      </c>
      <c r="J4155" t="s">
        <v>5471</v>
      </c>
      <c r="K4155" s="160" t="s">
        <v>4198</v>
      </c>
      <c r="L4155" t="s">
        <v>7131</v>
      </c>
    </row>
    <row r="4156" spans="1:12">
      <c r="A4156" s="15">
        <v>30200834</v>
      </c>
      <c r="B4156" t="s">
        <v>5450</v>
      </c>
      <c r="C4156" t="s">
        <v>7037</v>
      </c>
      <c r="D4156" t="s">
        <v>7204</v>
      </c>
      <c r="E4156" t="s">
        <v>7222</v>
      </c>
      <c r="F4156" t="s">
        <v>3994</v>
      </c>
      <c r="G4156" s="160" t="s">
        <v>4076</v>
      </c>
      <c r="H4156" t="s">
        <v>4330</v>
      </c>
      <c r="I4156" s="160" t="s">
        <v>4007</v>
      </c>
      <c r="J4156" t="s">
        <v>5471</v>
      </c>
      <c r="K4156" s="160" t="s">
        <v>4198</v>
      </c>
      <c r="L4156" t="s">
        <v>7131</v>
      </c>
    </row>
    <row r="4157" spans="1:12">
      <c r="A4157" s="15">
        <v>30200835</v>
      </c>
      <c r="B4157" t="s">
        <v>5450</v>
      </c>
      <c r="C4157" t="s">
        <v>7037</v>
      </c>
      <c r="D4157" t="s">
        <v>7204</v>
      </c>
      <c r="E4157" t="s">
        <v>7223</v>
      </c>
      <c r="F4157" t="s">
        <v>4073</v>
      </c>
      <c r="G4157" s="160" t="s">
        <v>4074</v>
      </c>
      <c r="H4157" t="s">
        <v>4075</v>
      </c>
      <c r="I4157">
        <v>11</v>
      </c>
      <c r="J4157" t="s">
        <v>6011</v>
      </c>
      <c r="K4157">
        <v>99</v>
      </c>
      <c r="L4157" t="s">
        <v>3999</v>
      </c>
    </row>
    <row r="4158" spans="1:12">
      <c r="A4158" s="15">
        <v>30200899</v>
      </c>
      <c r="B4158" t="s">
        <v>5450</v>
      </c>
      <c r="C4158" t="s">
        <v>7037</v>
      </c>
      <c r="D4158" t="s">
        <v>7204</v>
      </c>
      <c r="E4158" t="s">
        <v>6493</v>
      </c>
      <c r="F4158" t="s">
        <v>3994</v>
      </c>
      <c r="G4158" s="160" t="s">
        <v>4076</v>
      </c>
      <c r="H4158" t="s">
        <v>4330</v>
      </c>
      <c r="I4158" s="160" t="s">
        <v>4007</v>
      </c>
      <c r="J4158" t="s">
        <v>5471</v>
      </c>
      <c r="K4158" s="160" t="s">
        <v>3995</v>
      </c>
      <c r="L4158" t="s">
        <v>5490</v>
      </c>
    </row>
    <row r="4159" spans="1:12">
      <c r="A4159" s="15">
        <v>30200901</v>
      </c>
      <c r="B4159" t="s">
        <v>5450</v>
      </c>
      <c r="C4159" t="s">
        <v>7037</v>
      </c>
      <c r="D4159" t="s">
        <v>7224</v>
      </c>
      <c r="E4159" t="s">
        <v>7225</v>
      </c>
      <c r="F4159" t="s">
        <v>3994</v>
      </c>
      <c r="G4159" s="160" t="s">
        <v>4076</v>
      </c>
      <c r="H4159" t="s">
        <v>4330</v>
      </c>
      <c r="I4159" s="160" t="s">
        <v>4007</v>
      </c>
      <c r="J4159" t="s">
        <v>5471</v>
      </c>
      <c r="K4159">
        <v>99</v>
      </c>
      <c r="L4159" t="s">
        <v>3999</v>
      </c>
    </row>
    <row r="4160" spans="1:12">
      <c r="A4160" s="15">
        <v>30200902</v>
      </c>
      <c r="B4160" t="s">
        <v>5450</v>
      </c>
      <c r="C4160" t="s">
        <v>7037</v>
      </c>
      <c r="D4160" t="s">
        <v>7224</v>
      </c>
      <c r="E4160" t="s">
        <v>7226</v>
      </c>
      <c r="F4160" t="s">
        <v>3994</v>
      </c>
      <c r="G4160" s="160" t="s">
        <v>4076</v>
      </c>
      <c r="H4160" t="s">
        <v>4330</v>
      </c>
      <c r="I4160" s="160" t="s">
        <v>4007</v>
      </c>
      <c r="J4160" t="s">
        <v>5471</v>
      </c>
      <c r="K4160">
        <v>99</v>
      </c>
      <c r="L4160" t="s">
        <v>3999</v>
      </c>
    </row>
    <row r="4161" spans="1:12">
      <c r="A4161" s="15">
        <v>30200903</v>
      </c>
      <c r="B4161" t="s">
        <v>5450</v>
      </c>
      <c r="C4161" t="s">
        <v>7037</v>
      </c>
      <c r="D4161" t="s">
        <v>7224</v>
      </c>
      <c r="E4161" t="s">
        <v>7227</v>
      </c>
      <c r="F4161" t="s">
        <v>3994</v>
      </c>
      <c r="G4161" s="160" t="s">
        <v>4076</v>
      </c>
      <c r="H4161" t="s">
        <v>4330</v>
      </c>
      <c r="I4161" s="160" t="s">
        <v>4007</v>
      </c>
      <c r="J4161" t="s">
        <v>5471</v>
      </c>
      <c r="K4161">
        <v>99</v>
      </c>
      <c r="L4161" t="s">
        <v>3999</v>
      </c>
    </row>
    <row r="4162" spans="1:12">
      <c r="A4162" s="15">
        <v>30200904</v>
      </c>
      <c r="B4162" t="s">
        <v>5450</v>
      </c>
      <c r="C4162" t="s">
        <v>7037</v>
      </c>
      <c r="D4162" t="s">
        <v>7224</v>
      </c>
      <c r="E4162" t="s">
        <v>7228</v>
      </c>
      <c r="F4162" t="s">
        <v>3994</v>
      </c>
      <c r="G4162" s="160" t="s">
        <v>4076</v>
      </c>
      <c r="H4162" t="s">
        <v>4330</v>
      </c>
      <c r="I4162" s="160" t="s">
        <v>4007</v>
      </c>
      <c r="J4162" t="s">
        <v>5471</v>
      </c>
      <c r="K4162">
        <v>99</v>
      </c>
      <c r="L4162" t="s">
        <v>3999</v>
      </c>
    </row>
    <row r="4163" spans="1:12">
      <c r="A4163" s="15">
        <v>30200905</v>
      </c>
      <c r="B4163" t="s">
        <v>5450</v>
      </c>
      <c r="C4163" t="s">
        <v>7037</v>
      </c>
      <c r="D4163" t="s">
        <v>7224</v>
      </c>
      <c r="E4163" t="s">
        <v>7229</v>
      </c>
      <c r="F4163" t="s">
        <v>3994</v>
      </c>
      <c r="G4163" s="160" t="s">
        <v>4076</v>
      </c>
      <c r="H4163" t="s">
        <v>4330</v>
      </c>
      <c r="I4163" s="160" t="s">
        <v>4007</v>
      </c>
      <c r="J4163" t="s">
        <v>5471</v>
      </c>
      <c r="K4163">
        <v>99</v>
      </c>
      <c r="L4163" t="s">
        <v>3999</v>
      </c>
    </row>
    <row r="4164" spans="1:12">
      <c r="A4164" s="15">
        <v>30200906</v>
      </c>
      <c r="B4164" t="s">
        <v>5450</v>
      </c>
      <c r="C4164" t="s">
        <v>7037</v>
      </c>
      <c r="D4164" t="s">
        <v>7224</v>
      </c>
      <c r="E4164" t="s">
        <v>7230</v>
      </c>
      <c r="F4164" t="s">
        <v>3994</v>
      </c>
      <c r="G4164" s="160" t="s">
        <v>4076</v>
      </c>
      <c r="H4164" t="s">
        <v>4330</v>
      </c>
      <c r="I4164" s="160" t="s">
        <v>4007</v>
      </c>
      <c r="J4164" t="s">
        <v>5471</v>
      </c>
      <c r="K4164">
        <v>99</v>
      </c>
      <c r="L4164" t="s">
        <v>3999</v>
      </c>
    </row>
    <row r="4165" spans="1:12">
      <c r="A4165" s="15">
        <v>30200907</v>
      </c>
      <c r="B4165" t="s">
        <v>5450</v>
      </c>
      <c r="C4165" t="s">
        <v>7037</v>
      </c>
      <c r="D4165" t="s">
        <v>7224</v>
      </c>
      <c r="E4165" t="s">
        <v>7231</v>
      </c>
      <c r="F4165" t="s">
        <v>3994</v>
      </c>
      <c r="G4165" s="160" t="s">
        <v>4076</v>
      </c>
      <c r="H4165" t="s">
        <v>4330</v>
      </c>
      <c r="I4165" s="160" t="s">
        <v>4007</v>
      </c>
      <c r="J4165" t="s">
        <v>5471</v>
      </c>
      <c r="K4165">
        <v>99</v>
      </c>
      <c r="L4165" t="s">
        <v>3999</v>
      </c>
    </row>
    <row r="4166" spans="1:12">
      <c r="A4166" s="15">
        <v>30200908</v>
      </c>
      <c r="B4166" t="s">
        <v>5450</v>
      </c>
      <c r="C4166" t="s">
        <v>7037</v>
      </c>
      <c r="D4166" t="s">
        <v>7224</v>
      </c>
      <c r="E4166" t="s">
        <v>7232</v>
      </c>
      <c r="F4166" t="s">
        <v>3994</v>
      </c>
      <c r="G4166" s="160" t="s">
        <v>4076</v>
      </c>
      <c r="H4166" t="s">
        <v>4330</v>
      </c>
      <c r="I4166" s="160" t="s">
        <v>4007</v>
      </c>
      <c r="J4166" t="s">
        <v>5471</v>
      </c>
      <c r="K4166">
        <v>99</v>
      </c>
      <c r="L4166" t="s">
        <v>3999</v>
      </c>
    </row>
    <row r="4167" spans="1:12">
      <c r="A4167" s="15">
        <v>30200910</v>
      </c>
      <c r="B4167" t="s">
        <v>5450</v>
      </c>
      <c r="C4167" t="s">
        <v>7037</v>
      </c>
      <c r="D4167" t="s">
        <v>7224</v>
      </c>
      <c r="E4167" t="s">
        <v>7233</v>
      </c>
      <c r="F4167" t="s">
        <v>4073</v>
      </c>
      <c r="G4167" s="160" t="s">
        <v>4074</v>
      </c>
      <c r="H4167" t="s">
        <v>4075</v>
      </c>
      <c r="I4167" s="160" t="s">
        <v>4076</v>
      </c>
      <c r="J4167" t="s">
        <v>4077</v>
      </c>
      <c r="K4167">
        <v>99</v>
      </c>
      <c r="L4167" t="s">
        <v>3999</v>
      </c>
    </row>
    <row r="4168" spans="1:12">
      <c r="A4168" s="15">
        <v>30200911</v>
      </c>
      <c r="B4168" t="s">
        <v>5450</v>
      </c>
      <c r="C4168" t="s">
        <v>7037</v>
      </c>
      <c r="D4168" t="s">
        <v>7224</v>
      </c>
      <c r="E4168" t="s">
        <v>5733</v>
      </c>
      <c r="F4168" t="s">
        <v>3994</v>
      </c>
      <c r="G4168" s="160" t="s">
        <v>4076</v>
      </c>
      <c r="H4168" t="s">
        <v>4330</v>
      </c>
      <c r="I4168" s="160" t="s">
        <v>4007</v>
      </c>
      <c r="J4168" t="s">
        <v>5471</v>
      </c>
      <c r="K4168">
        <v>99</v>
      </c>
      <c r="L4168" t="s">
        <v>3999</v>
      </c>
    </row>
    <row r="4169" spans="1:12">
      <c r="A4169" s="15">
        <v>30200912</v>
      </c>
      <c r="B4169" t="s">
        <v>5450</v>
      </c>
      <c r="C4169" t="s">
        <v>7037</v>
      </c>
      <c r="D4169" t="s">
        <v>7224</v>
      </c>
      <c r="E4169" t="s">
        <v>5733</v>
      </c>
      <c r="F4169" t="s">
        <v>3994</v>
      </c>
      <c r="G4169" s="160" t="s">
        <v>4076</v>
      </c>
      <c r="H4169" t="s">
        <v>4330</v>
      </c>
      <c r="I4169" s="160" t="s">
        <v>4007</v>
      </c>
      <c r="J4169" t="s">
        <v>5471</v>
      </c>
      <c r="K4169">
        <v>99</v>
      </c>
      <c r="L4169" t="s">
        <v>3999</v>
      </c>
    </row>
    <row r="4170" spans="1:12">
      <c r="A4170" s="15">
        <v>30200915</v>
      </c>
      <c r="B4170" t="s">
        <v>5450</v>
      </c>
      <c r="C4170" t="s">
        <v>7037</v>
      </c>
      <c r="D4170" t="s">
        <v>7224</v>
      </c>
      <c r="E4170" t="s">
        <v>7234</v>
      </c>
      <c r="F4170" t="s">
        <v>3994</v>
      </c>
      <c r="G4170" s="160" t="s">
        <v>4076</v>
      </c>
      <c r="H4170" t="s">
        <v>4330</v>
      </c>
      <c r="I4170" s="160" t="s">
        <v>4007</v>
      </c>
      <c r="J4170" t="s">
        <v>5471</v>
      </c>
      <c r="K4170">
        <v>99</v>
      </c>
      <c r="L4170" t="s">
        <v>3999</v>
      </c>
    </row>
    <row r="4171" spans="1:12">
      <c r="A4171" s="15">
        <v>30200920</v>
      </c>
      <c r="B4171" t="s">
        <v>5450</v>
      </c>
      <c r="C4171" t="s">
        <v>7037</v>
      </c>
      <c r="D4171" t="s">
        <v>7224</v>
      </c>
      <c r="E4171" t="s">
        <v>5724</v>
      </c>
      <c r="F4171" t="s">
        <v>4073</v>
      </c>
      <c r="G4171" s="160" t="s">
        <v>4076</v>
      </c>
      <c r="H4171" t="s">
        <v>4330</v>
      </c>
      <c r="I4171" s="160" t="s">
        <v>4007</v>
      </c>
      <c r="J4171" t="s">
        <v>5471</v>
      </c>
      <c r="K4171">
        <v>99</v>
      </c>
      <c r="L4171" t="s">
        <v>3999</v>
      </c>
    </row>
    <row r="4172" spans="1:12">
      <c r="A4172" s="15">
        <v>30200921</v>
      </c>
      <c r="B4172" t="s">
        <v>5450</v>
      </c>
      <c r="C4172" t="s">
        <v>7037</v>
      </c>
      <c r="D4172" t="s">
        <v>7224</v>
      </c>
      <c r="E4172" t="s">
        <v>7235</v>
      </c>
      <c r="F4172" t="s">
        <v>3994</v>
      </c>
      <c r="G4172" s="160" t="s">
        <v>4076</v>
      </c>
      <c r="H4172" t="s">
        <v>4330</v>
      </c>
      <c r="I4172" s="160" t="s">
        <v>4007</v>
      </c>
      <c r="J4172" t="s">
        <v>5471</v>
      </c>
      <c r="K4172">
        <v>99</v>
      </c>
      <c r="L4172" t="s">
        <v>3999</v>
      </c>
    </row>
    <row r="4173" spans="1:12">
      <c r="A4173" s="15">
        <v>30200922</v>
      </c>
      <c r="B4173" t="s">
        <v>5450</v>
      </c>
      <c r="C4173" t="s">
        <v>7037</v>
      </c>
      <c r="D4173" t="s">
        <v>7224</v>
      </c>
      <c r="E4173" t="s">
        <v>7236</v>
      </c>
      <c r="F4173" t="s">
        <v>3994</v>
      </c>
      <c r="G4173" s="160" t="s">
        <v>4076</v>
      </c>
      <c r="H4173" t="s">
        <v>4330</v>
      </c>
      <c r="I4173" s="160" t="s">
        <v>4007</v>
      </c>
      <c r="J4173" t="s">
        <v>5471</v>
      </c>
      <c r="K4173">
        <v>99</v>
      </c>
      <c r="L4173" t="s">
        <v>3999</v>
      </c>
    </row>
    <row r="4174" spans="1:12">
      <c r="A4174" s="15">
        <v>30200923</v>
      </c>
      <c r="B4174" t="s">
        <v>5450</v>
      </c>
      <c r="C4174" t="s">
        <v>7037</v>
      </c>
      <c r="D4174" t="s">
        <v>7224</v>
      </c>
      <c r="E4174" t="s">
        <v>7237</v>
      </c>
      <c r="F4174" t="s">
        <v>3994</v>
      </c>
      <c r="G4174" s="160" t="s">
        <v>4076</v>
      </c>
      <c r="H4174" t="s">
        <v>4330</v>
      </c>
      <c r="I4174" s="160" t="s">
        <v>4007</v>
      </c>
      <c r="J4174" t="s">
        <v>5471</v>
      </c>
      <c r="K4174">
        <v>99</v>
      </c>
      <c r="L4174" t="s">
        <v>3999</v>
      </c>
    </row>
    <row r="4175" spans="1:12">
      <c r="A4175" s="15">
        <v>30200924</v>
      </c>
      <c r="B4175" t="s">
        <v>5450</v>
      </c>
      <c r="C4175" t="s">
        <v>7037</v>
      </c>
      <c r="D4175" t="s">
        <v>7224</v>
      </c>
      <c r="E4175" t="s">
        <v>7238</v>
      </c>
      <c r="F4175" t="s">
        <v>3994</v>
      </c>
      <c r="G4175" s="160" t="s">
        <v>4076</v>
      </c>
      <c r="H4175" t="s">
        <v>4330</v>
      </c>
      <c r="I4175" s="160" t="s">
        <v>4007</v>
      </c>
      <c r="J4175" t="s">
        <v>5471</v>
      </c>
      <c r="K4175">
        <v>99</v>
      </c>
      <c r="L4175" t="s">
        <v>3999</v>
      </c>
    </row>
    <row r="4176" spans="1:12">
      <c r="A4176" s="15">
        <v>30200925</v>
      </c>
      <c r="B4176" t="s">
        <v>5450</v>
      </c>
      <c r="C4176" t="s">
        <v>7037</v>
      </c>
      <c r="D4176" t="s">
        <v>7224</v>
      </c>
      <c r="E4176" t="s">
        <v>7239</v>
      </c>
      <c r="F4176" t="s">
        <v>3994</v>
      </c>
      <c r="G4176" s="160" t="s">
        <v>4076</v>
      </c>
      <c r="H4176" t="s">
        <v>4330</v>
      </c>
      <c r="I4176" s="160" t="s">
        <v>4007</v>
      </c>
      <c r="J4176" t="s">
        <v>5471</v>
      </c>
      <c r="K4176">
        <v>99</v>
      </c>
      <c r="L4176" t="s">
        <v>3999</v>
      </c>
    </row>
    <row r="4177" spans="1:12">
      <c r="A4177" s="15">
        <v>30200926</v>
      </c>
      <c r="B4177" t="s">
        <v>5450</v>
      </c>
      <c r="C4177" t="s">
        <v>7037</v>
      </c>
      <c r="D4177" t="s">
        <v>7224</v>
      </c>
      <c r="E4177" t="s">
        <v>7240</v>
      </c>
      <c r="F4177" t="s">
        <v>3994</v>
      </c>
      <c r="G4177" s="160" t="s">
        <v>4076</v>
      </c>
      <c r="H4177" t="s">
        <v>4330</v>
      </c>
      <c r="I4177" s="160" t="s">
        <v>4007</v>
      </c>
      <c r="J4177" t="s">
        <v>5471</v>
      </c>
      <c r="K4177">
        <v>99</v>
      </c>
      <c r="L4177" t="s">
        <v>3999</v>
      </c>
    </row>
    <row r="4178" spans="1:12">
      <c r="A4178" s="15">
        <v>30200930</v>
      </c>
      <c r="B4178" t="s">
        <v>5450</v>
      </c>
      <c r="C4178" t="s">
        <v>7037</v>
      </c>
      <c r="D4178" t="s">
        <v>7224</v>
      </c>
      <c r="E4178" t="s">
        <v>7241</v>
      </c>
      <c r="F4178" t="s">
        <v>3994</v>
      </c>
      <c r="G4178" s="160" t="s">
        <v>4076</v>
      </c>
      <c r="H4178" t="s">
        <v>4330</v>
      </c>
      <c r="I4178" s="160" t="s">
        <v>4007</v>
      </c>
      <c r="J4178" t="s">
        <v>5471</v>
      </c>
      <c r="K4178">
        <v>99</v>
      </c>
      <c r="L4178" t="s">
        <v>3999</v>
      </c>
    </row>
    <row r="4179" spans="1:12">
      <c r="A4179" s="15">
        <v>30200931</v>
      </c>
      <c r="B4179" t="s">
        <v>5450</v>
      </c>
      <c r="C4179" t="s">
        <v>7037</v>
      </c>
      <c r="D4179" t="s">
        <v>7224</v>
      </c>
      <c r="E4179" t="s">
        <v>7242</v>
      </c>
      <c r="F4179" t="s">
        <v>3994</v>
      </c>
      <c r="G4179" s="160" t="s">
        <v>4076</v>
      </c>
      <c r="H4179" t="s">
        <v>4330</v>
      </c>
      <c r="I4179" s="160" t="s">
        <v>4007</v>
      </c>
      <c r="J4179" t="s">
        <v>5471</v>
      </c>
      <c r="K4179">
        <v>99</v>
      </c>
      <c r="L4179" t="s">
        <v>3999</v>
      </c>
    </row>
    <row r="4180" spans="1:12">
      <c r="A4180" s="15">
        <v>30200932</v>
      </c>
      <c r="B4180" t="s">
        <v>5450</v>
      </c>
      <c r="C4180" t="s">
        <v>7037</v>
      </c>
      <c r="D4180" t="s">
        <v>7224</v>
      </c>
      <c r="E4180" t="s">
        <v>7243</v>
      </c>
      <c r="F4180" t="s">
        <v>3994</v>
      </c>
      <c r="G4180" s="160" t="s">
        <v>4076</v>
      </c>
      <c r="H4180" t="s">
        <v>4330</v>
      </c>
      <c r="I4180" s="160" t="s">
        <v>4007</v>
      </c>
      <c r="J4180" t="s">
        <v>5471</v>
      </c>
      <c r="K4180">
        <v>99</v>
      </c>
      <c r="L4180" t="s">
        <v>3999</v>
      </c>
    </row>
    <row r="4181" spans="1:12">
      <c r="A4181" s="15">
        <v>30200935</v>
      </c>
      <c r="B4181" t="s">
        <v>5450</v>
      </c>
      <c r="C4181" t="s">
        <v>7037</v>
      </c>
      <c r="D4181" t="s">
        <v>7224</v>
      </c>
      <c r="E4181" t="s">
        <v>7244</v>
      </c>
      <c r="F4181" t="s">
        <v>3994</v>
      </c>
      <c r="G4181" s="160" t="s">
        <v>4076</v>
      </c>
      <c r="H4181" t="s">
        <v>4330</v>
      </c>
      <c r="I4181" s="160" t="s">
        <v>4007</v>
      </c>
      <c r="J4181" t="s">
        <v>5471</v>
      </c>
      <c r="K4181">
        <v>99</v>
      </c>
      <c r="L4181" t="s">
        <v>3999</v>
      </c>
    </row>
    <row r="4182" spans="1:12">
      <c r="A4182" s="15">
        <v>30200937</v>
      </c>
      <c r="B4182" t="s">
        <v>5450</v>
      </c>
      <c r="C4182" t="s">
        <v>7037</v>
      </c>
      <c r="D4182" t="s">
        <v>7224</v>
      </c>
      <c r="E4182" t="s">
        <v>7245</v>
      </c>
      <c r="F4182" t="s">
        <v>3994</v>
      </c>
      <c r="G4182" s="160" t="s">
        <v>4076</v>
      </c>
      <c r="H4182" t="s">
        <v>4330</v>
      </c>
      <c r="I4182" s="160" t="s">
        <v>4007</v>
      </c>
      <c r="J4182" t="s">
        <v>5471</v>
      </c>
      <c r="K4182">
        <v>99</v>
      </c>
      <c r="L4182" t="s">
        <v>3999</v>
      </c>
    </row>
    <row r="4183" spans="1:12">
      <c r="A4183" s="15">
        <v>30200939</v>
      </c>
      <c r="B4183" t="s">
        <v>5450</v>
      </c>
      <c r="C4183" t="s">
        <v>7037</v>
      </c>
      <c r="D4183" t="s">
        <v>7224</v>
      </c>
      <c r="E4183" t="s">
        <v>7246</v>
      </c>
      <c r="F4183" t="s">
        <v>3994</v>
      </c>
      <c r="G4183" s="160" t="s">
        <v>4076</v>
      </c>
      <c r="H4183" t="s">
        <v>4330</v>
      </c>
      <c r="I4183" s="160" t="s">
        <v>4007</v>
      </c>
      <c r="J4183" t="s">
        <v>5471</v>
      </c>
      <c r="K4183">
        <v>99</v>
      </c>
      <c r="L4183" t="s">
        <v>3999</v>
      </c>
    </row>
    <row r="4184" spans="1:12">
      <c r="A4184" s="15">
        <v>30200940</v>
      </c>
      <c r="B4184" t="s">
        <v>5450</v>
      </c>
      <c r="C4184" t="s">
        <v>7037</v>
      </c>
      <c r="D4184" t="s">
        <v>7224</v>
      </c>
      <c r="E4184" t="s">
        <v>7247</v>
      </c>
      <c r="F4184" t="s">
        <v>3994</v>
      </c>
      <c r="G4184" s="160" t="s">
        <v>4076</v>
      </c>
      <c r="H4184" t="s">
        <v>4330</v>
      </c>
      <c r="I4184" s="160" t="s">
        <v>4007</v>
      </c>
      <c r="J4184" t="s">
        <v>5471</v>
      </c>
      <c r="K4184">
        <v>99</v>
      </c>
      <c r="L4184" t="s">
        <v>3999</v>
      </c>
    </row>
    <row r="4185" spans="1:12">
      <c r="A4185" s="15">
        <v>30200941</v>
      </c>
      <c r="B4185" t="s">
        <v>5450</v>
      </c>
      <c r="C4185" t="s">
        <v>7037</v>
      </c>
      <c r="D4185" t="s">
        <v>7224</v>
      </c>
      <c r="E4185" t="s">
        <v>7248</v>
      </c>
      <c r="F4185" t="s">
        <v>3994</v>
      </c>
      <c r="G4185" s="160" t="s">
        <v>4076</v>
      </c>
      <c r="H4185" t="s">
        <v>4330</v>
      </c>
      <c r="I4185" s="160" t="s">
        <v>4007</v>
      </c>
      <c r="J4185" t="s">
        <v>5471</v>
      </c>
      <c r="K4185">
        <v>99</v>
      </c>
      <c r="L4185" t="s">
        <v>3999</v>
      </c>
    </row>
    <row r="4186" spans="1:12">
      <c r="A4186" s="15">
        <v>30200951</v>
      </c>
      <c r="B4186" t="s">
        <v>5450</v>
      </c>
      <c r="C4186" t="s">
        <v>7037</v>
      </c>
      <c r="D4186" t="s">
        <v>7224</v>
      </c>
      <c r="E4186" t="s">
        <v>7249</v>
      </c>
      <c r="F4186" t="s">
        <v>3994</v>
      </c>
      <c r="G4186" s="160" t="s">
        <v>4076</v>
      </c>
      <c r="H4186" t="s">
        <v>4330</v>
      </c>
      <c r="I4186" s="160" t="s">
        <v>4007</v>
      </c>
      <c r="J4186" t="s">
        <v>5471</v>
      </c>
      <c r="K4186">
        <v>99</v>
      </c>
      <c r="L4186" t="s">
        <v>3999</v>
      </c>
    </row>
    <row r="4187" spans="1:12">
      <c r="A4187" s="15">
        <v>30200952</v>
      </c>
      <c r="B4187" t="s">
        <v>5450</v>
      </c>
      <c r="C4187" t="s">
        <v>7037</v>
      </c>
      <c r="D4187" t="s">
        <v>7224</v>
      </c>
      <c r="E4187" t="s">
        <v>7250</v>
      </c>
      <c r="F4187" t="s">
        <v>3994</v>
      </c>
      <c r="G4187" s="160" t="s">
        <v>4076</v>
      </c>
      <c r="H4187" t="s">
        <v>4330</v>
      </c>
      <c r="I4187" s="160" t="s">
        <v>4007</v>
      </c>
      <c r="J4187" t="s">
        <v>5471</v>
      </c>
      <c r="K4187">
        <v>99</v>
      </c>
      <c r="L4187" t="s">
        <v>3999</v>
      </c>
    </row>
    <row r="4188" spans="1:12">
      <c r="A4188" s="15">
        <v>30200953</v>
      </c>
      <c r="B4188" t="s">
        <v>5450</v>
      </c>
      <c r="C4188" t="s">
        <v>7037</v>
      </c>
      <c r="D4188" t="s">
        <v>7224</v>
      </c>
      <c r="E4188" t="s">
        <v>7251</v>
      </c>
      <c r="F4188" t="s">
        <v>3994</v>
      </c>
      <c r="G4188" s="160" t="s">
        <v>4076</v>
      </c>
      <c r="H4188" t="s">
        <v>4330</v>
      </c>
      <c r="I4188" s="160" t="s">
        <v>4007</v>
      </c>
      <c r="J4188" t="s">
        <v>5471</v>
      </c>
      <c r="K4188">
        <v>99</v>
      </c>
      <c r="L4188" t="s">
        <v>3999</v>
      </c>
    </row>
    <row r="4189" spans="1:12">
      <c r="A4189" s="15">
        <v>30200954</v>
      </c>
      <c r="B4189" t="s">
        <v>5450</v>
      </c>
      <c r="C4189" t="s">
        <v>7037</v>
      </c>
      <c r="D4189" t="s">
        <v>7224</v>
      </c>
      <c r="E4189" t="s">
        <v>7252</v>
      </c>
      <c r="F4189" t="s">
        <v>3994</v>
      </c>
      <c r="G4189" s="160" t="s">
        <v>4076</v>
      </c>
      <c r="H4189" t="s">
        <v>4330</v>
      </c>
      <c r="I4189" s="160" t="s">
        <v>4007</v>
      </c>
      <c r="J4189" t="s">
        <v>5471</v>
      </c>
      <c r="K4189">
        <v>99</v>
      </c>
      <c r="L4189" t="s">
        <v>3999</v>
      </c>
    </row>
    <row r="4190" spans="1:12">
      <c r="A4190" s="15">
        <v>30200955</v>
      </c>
      <c r="B4190" t="s">
        <v>5450</v>
      </c>
      <c r="C4190" t="s">
        <v>7037</v>
      </c>
      <c r="D4190" t="s">
        <v>7224</v>
      </c>
      <c r="E4190" t="s">
        <v>7253</v>
      </c>
      <c r="F4190" t="s">
        <v>3994</v>
      </c>
      <c r="G4190" s="160" t="s">
        <v>4076</v>
      </c>
      <c r="H4190" t="s">
        <v>4330</v>
      </c>
      <c r="I4190" s="160" t="s">
        <v>4007</v>
      </c>
      <c r="J4190" t="s">
        <v>5471</v>
      </c>
      <c r="K4190">
        <v>99</v>
      </c>
      <c r="L4190" t="s">
        <v>3999</v>
      </c>
    </row>
    <row r="4191" spans="1:12">
      <c r="A4191" s="15">
        <v>30200960</v>
      </c>
      <c r="B4191" t="s">
        <v>5450</v>
      </c>
      <c r="C4191" t="s">
        <v>7037</v>
      </c>
      <c r="D4191" t="s">
        <v>7224</v>
      </c>
      <c r="E4191" t="s">
        <v>7254</v>
      </c>
      <c r="F4191" t="s">
        <v>3994</v>
      </c>
      <c r="G4191" s="160" t="s">
        <v>4076</v>
      </c>
      <c r="H4191" t="s">
        <v>4330</v>
      </c>
      <c r="I4191" s="160" t="s">
        <v>4007</v>
      </c>
      <c r="J4191" t="s">
        <v>5471</v>
      </c>
      <c r="K4191">
        <v>99</v>
      </c>
      <c r="L4191" t="s">
        <v>3999</v>
      </c>
    </row>
    <row r="4192" spans="1:12">
      <c r="A4192" s="15">
        <v>30200961</v>
      </c>
      <c r="B4192" t="s">
        <v>5450</v>
      </c>
      <c r="C4192" t="s">
        <v>7037</v>
      </c>
      <c r="D4192" t="s">
        <v>7224</v>
      </c>
      <c r="E4192" t="s">
        <v>7255</v>
      </c>
      <c r="F4192" t="s">
        <v>3994</v>
      </c>
      <c r="G4192" s="160" t="s">
        <v>4076</v>
      </c>
      <c r="H4192" t="s">
        <v>4330</v>
      </c>
      <c r="I4192" s="160" t="s">
        <v>4007</v>
      </c>
      <c r="J4192" t="s">
        <v>5471</v>
      </c>
      <c r="K4192">
        <v>99</v>
      </c>
      <c r="L4192" t="s">
        <v>3999</v>
      </c>
    </row>
    <row r="4193" spans="1:12">
      <c r="A4193" s="15">
        <v>30200962</v>
      </c>
      <c r="B4193" t="s">
        <v>5450</v>
      </c>
      <c r="C4193" t="s">
        <v>7037</v>
      </c>
      <c r="D4193" t="s">
        <v>7224</v>
      </c>
      <c r="E4193" t="s">
        <v>7256</v>
      </c>
      <c r="F4193" t="s">
        <v>3994</v>
      </c>
      <c r="G4193" s="160" t="s">
        <v>4076</v>
      </c>
      <c r="H4193" t="s">
        <v>4330</v>
      </c>
      <c r="I4193" s="160" t="s">
        <v>4007</v>
      </c>
      <c r="J4193" t="s">
        <v>5471</v>
      </c>
      <c r="K4193">
        <v>99</v>
      </c>
      <c r="L4193" t="s">
        <v>3999</v>
      </c>
    </row>
    <row r="4194" spans="1:12">
      <c r="A4194" s="15">
        <v>30200963</v>
      </c>
      <c r="B4194" t="s">
        <v>5450</v>
      </c>
      <c r="C4194" t="s">
        <v>7037</v>
      </c>
      <c r="D4194" t="s">
        <v>7224</v>
      </c>
      <c r="E4194" t="s">
        <v>7257</v>
      </c>
      <c r="F4194" t="s">
        <v>3994</v>
      </c>
      <c r="G4194" s="160" t="s">
        <v>4076</v>
      </c>
      <c r="H4194" t="s">
        <v>4330</v>
      </c>
      <c r="I4194" s="160" t="s">
        <v>4007</v>
      </c>
      <c r="J4194" t="s">
        <v>5471</v>
      </c>
      <c r="K4194">
        <v>99</v>
      </c>
      <c r="L4194" t="s">
        <v>3999</v>
      </c>
    </row>
    <row r="4195" spans="1:12">
      <c r="A4195" s="15">
        <v>30200964</v>
      </c>
      <c r="B4195" t="s">
        <v>5450</v>
      </c>
      <c r="C4195" t="s">
        <v>7037</v>
      </c>
      <c r="D4195" t="s">
        <v>7224</v>
      </c>
      <c r="E4195" t="s">
        <v>7258</v>
      </c>
      <c r="F4195" t="s">
        <v>3994</v>
      </c>
      <c r="G4195" s="160" t="s">
        <v>4076</v>
      </c>
      <c r="H4195" t="s">
        <v>4330</v>
      </c>
      <c r="I4195" s="160" t="s">
        <v>4007</v>
      </c>
      <c r="J4195" t="s">
        <v>5471</v>
      </c>
      <c r="K4195">
        <v>99</v>
      </c>
      <c r="L4195" t="s">
        <v>3999</v>
      </c>
    </row>
    <row r="4196" spans="1:12">
      <c r="A4196" s="15">
        <v>30200965</v>
      </c>
      <c r="B4196" t="s">
        <v>5450</v>
      </c>
      <c r="C4196" t="s">
        <v>7037</v>
      </c>
      <c r="D4196" t="s">
        <v>7224</v>
      </c>
      <c r="E4196" t="s">
        <v>7259</v>
      </c>
      <c r="F4196" t="s">
        <v>4073</v>
      </c>
      <c r="G4196" s="160" t="s">
        <v>4074</v>
      </c>
      <c r="H4196" t="s">
        <v>4075</v>
      </c>
      <c r="I4196" s="160" t="s">
        <v>4076</v>
      </c>
      <c r="J4196" t="s">
        <v>4077</v>
      </c>
      <c r="K4196">
        <v>99</v>
      </c>
      <c r="L4196" t="s">
        <v>3999</v>
      </c>
    </row>
    <row r="4197" spans="1:12">
      <c r="A4197" s="15">
        <v>30200966</v>
      </c>
      <c r="B4197" t="s">
        <v>5450</v>
      </c>
      <c r="C4197" t="s">
        <v>7037</v>
      </c>
      <c r="D4197" t="s">
        <v>7224</v>
      </c>
      <c r="E4197" t="s">
        <v>7260</v>
      </c>
      <c r="F4197" t="s">
        <v>3994</v>
      </c>
      <c r="G4197" s="160" t="s">
        <v>4076</v>
      </c>
      <c r="H4197" t="s">
        <v>4330</v>
      </c>
      <c r="I4197" s="160" t="s">
        <v>4007</v>
      </c>
      <c r="J4197" t="s">
        <v>5471</v>
      </c>
      <c r="K4197">
        <v>99</v>
      </c>
      <c r="L4197" t="s">
        <v>3999</v>
      </c>
    </row>
    <row r="4198" spans="1:12">
      <c r="A4198" s="15">
        <v>30200967</v>
      </c>
      <c r="B4198" t="s">
        <v>5450</v>
      </c>
      <c r="C4198" t="s">
        <v>7037</v>
      </c>
      <c r="D4198" t="s">
        <v>7224</v>
      </c>
      <c r="E4198" t="s">
        <v>7261</v>
      </c>
      <c r="F4198" t="s">
        <v>3994</v>
      </c>
      <c r="G4198" s="160" t="s">
        <v>4076</v>
      </c>
      <c r="H4198" t="s">
        <v>4330</v>
      </c>
      <c r="I4198" s="160" t="s">
        <v>4007</v>
      </c>
      <c r="J4198" t="s">
        <v>5471</v>
      </c>
      <c r="K4198">
        <v>99</v>
      </c>
      <c r="L4198" t="s">
        <v>3999</v>
      </c>
    </row>
    <row r="4199" spans="1:12">
      <c r="A4199" s="15">
        <v>30200998</v>
      </c>
      <c r="B4199" t="s">
        <v>5450</v>
      </c>
      <c r="C4199" t="s">
        <v>7037</v>
      </c>
      <c r="D4199" t="s">
        <v>7224</v>
      </c>
      <c r="E4199" t="s">
        <v>4020</v>
      </c>
      <c r="F4199" t="s">
        <v>3994</v>
      </c>
      <c r="G4199" s="160" t="s">
        <v>4076</v>
      </c>
      <c r="H4199" t="s">
        <v>4330</v>
      </c>
      <c r="I4199" s="160" t="s">
        <v>4007</v>
      </c>
      <c r="J4199" t="s">
        <v>5471</v>
      </c>
      <c r="K4199">
        <v>99</v>
      </c>
      <c r="L4199" t="s">
        <v>3999</v>
      </c>
    </row>
    <row r="4200" spans="1:12">
      <c r="A4200" s="15">
        <v>30200999</v>
      </c>
      <c r="B4200" t="s">
        <v>5450</v>
      </c>
      <c r="C4200" t="s">
        <v>7037</v>
      </c>
      <c r="D4200" t="s">
        <v>7224</v>
      </c>
      <c r="E4200" t="s">
        <v>4020</v>
      </c>
      <c r="F4200" t="s">
        <v>3994</v>
      </c>
      <c r="G4200" s="160" t="s">
        <v>4076</v>
      </c>
      <c r="H4200" t="s">
        <v>4330</v>
      </c>
      <c r="I4200" s="160" t="s">
        <v>4007</v>
      </c>
      <c r="J4200" t="s">
        <v>5471</v>
      </c>
      <c r="K4200">
        <v>99</v>
      </c>
      <c r="L4200" t="s">
        <v>3999</v>
      </c>
    </row>
    <row r="4201" spans="1:12">
      <c r="A4201" s="15">
        <v>30201001</v>
      </c>
      <c r="B4201" t="s">
        <v>5450</v>
      </c>
      <c r="C4201" t="s">
        <v>7037</v>
      </c>
      <c r="D4201" t="s">
        <v>7262</v>
      </c>
      <c r="E4201" t="s">
        <v>7263</v>
      </c>
      <c r="F4201" t="s">
        <v>3994</v>
      </c>
      <c r="G4201" s="160" t="s">
        <v>4076</v>
      </c>
      <c r="H4201" t="s">
        <v>4330</v>
      </c>
      <c r="I4201" s="160" t="s">
        <v>4007</v>
      </c>
      <c r="J4201" t="s">
        <v>5471</v>
      </c>
      <c r="K4201">
        <v>99</v>
      </c>
      <c r="L4201" t="s">
        <v>3999</v>
      </c>
    </row>
    <row r="4202" spans="1:12">
      <c r="A4202" s="15">
        <v>30201002</v>
      </c>
      <c r="B4202" t="s">
        <v>5450</v>
      </c>
      <c r="C4202" t="s">
        <v>7037</v>
      </c>
      <c r="D4202" t="s">
        <v>7262</v>
      </c>
      <c r="E4202" t="s">
        <v>7264</v>
      </c>
      <c r="F4202" t="s">
        <v>3994</v>
      </c>
      <c r="G4202" s="160" t="s">
        <v>4076</v>
      </c>
      <c r="H4202" t="s">
        <v>4330</v>
      </c>
      <c r="I4202" s="160" t="s">
        <v>4007</v>
      </c>
      <c r="J4202" t="s">
        <v>5471</v>
      </c>
      <c r="K4202">
        <v>99</v>
      </c>
      <c r="L4202" t="s">
        <v>3999</v>
      </c>
    </row>
    <row r="4203" spans="1:12">
      <c r="A4203" s="15">
        <v>30201003</v>
      </c>
      <c r="B4203" t="s">
        <v>5450</v>
      </c>
      <c r="C4203" t="s">
        <v>7037</v>
      </c>
      <c r="D4203" t="s">
        <v>7262</v>
      </c>
      <c r="E4203" t="s">
        <v>7265</v>
      </c>
      <c r="F4203" t="s">
        <v>3994</v>
      </c>
      <c r="G4203" s="160" t="s">
        <v>4076</v>
      </c>
      <c r="H4203" t="s">
        <v>4330</v>
      </c>
      <c r="I4203" s="160" t="s">
        <v>4007</v>
      </c>
      <c r="J4203" t="s">
        <v>5471</v>
      </c>
      <c r="K4203" s="160" t="s">
        <v>4005</v>
      </c>
      <c r="L4203" t="s">
        <v>7266</v>
      </c>
    </row>
    <row r="4204" spans="1:12">
      <c r="A4204" s="15">
        <v>30201004</v>
      </c>
      <c r="B4204" t="s">
        <v>5450</v>
      </c>
      <c r="C4204" t="s">
        <v>7037</v>
      </c>
      <c r="D4204" t="s">
        <v>7262</v>
      </c>
      <c r="E4204" t="s">
        <v>7267</v>
      </c>
      <c r="F4204" t="s">
        <v>3994</v>
      </c>
      <c r="G4204" s="160" t="s">
        <v>4076</v>
      </c>
      <c r="H4204" t="s">
        <v>4330</v>
      </c>
      <c r="I4204" s="160" t="s">
        <v>4007</v>
      </c>
      <c r="J4204" t="s">
        <v>5471</v>
      </c>
      <c r="K4204">
        <v>99</v>
      </c>
      <c r="L4204" t="s">
        <v>3999</v>
      </c>
    </row>
    <row r="4205" spans="1:12">
      <c r="A4205" s="15">
        <v>30201005</v>
      </c>
      <c r="B4205" t="s">
        <v>5450</v>
      </c>
      <c r="C4205" t="s">
        <v>7037</v>
      </c>
      <c r="D4205" t="s">
        <v>7262</v>
      </c>
      <c r="E4205" t="s">
        <v>7268</v>
      </c>
      <c r="F4205" t="s">
        <v>3994</v>
      </c>
      <c r="G4205" s="160" t="s">
        <v>4076</v>
      </c>
      <c r="H4205" t="s">
        <v>4330</v>
      </c>
      <c r="I4205" s="160" t="s">
        <v>4007</v>
      </c>
      <c r="J4205" t="s">
        <v>5471</v>
      </c>
      <c r="K4205">
        <v>99</v>
      </c>
      <c r="L4205" t="s">
        <v>3999</v>
      </c>
    </row>
    <row r="4206" spans="1:12">
      <c r="A4206" s="15">
        <v>30201006</v>
      </c>
      <c r="B4206" t="s">
        <v>5450</v>
      </c>
      <c r="C4206" t="s">
        <v>7037</v>
      </c>
      <c r="D4206" t="s">
        <v>7262</v>
      </c>
      <c r="E4206" t="s">
        <v>7269</v>
      </c>
      <c r="F4206" t="s">
        <v>3994</v>
      </c>
      <c r="G4206" s="160" t="s">
        <v>4076</v>
      </c>
      <c r="H4206" t="s">
        <v>4330</v>
      </c>
      <c r="I4206" s="160" t="s">
        <v>4007</v>
      </c>
      <c r="J4206" t="s">
        <v>5471</v>
      </c>
      <c r="K4206">
        <v>99</v>
      </c>
      <c r="L4206" t="s">
        <v>3999</v>
      </c>
    </row>
    <row r="4207" spans="1:12">
      <c r="A4207" s="15">
        <v>30201010</v>
      </c>
      <c r="B4207" t="s">
        <v>5450</v>
      </c>
      <c r="C4207" t="s">
        <v>7037</v>
      </c>
      <c r="D4207" t="s">
        <v>7262</v>
      </c>
      <c r="E4207" t="s">
        <v>7270</v>
      </c>
      <c r="F4207" t="s">
        <v>4073</v>
      </c>
      <c r="G4207" s="160" t="s">
        <v>4076</v>
      </c>
      <c r="H4207" t="s">
        <v>4330</v>
      </c>
      <c r="I4207" s="160" t="s">
        <v>4007</v>
      </c>
      <c r="J4207" t="s">
        <v>5471</v>
      </c>
      <c r="K4207">
        <v>99</v>
      </c>
      <c r="L4207" t="s">
        <v>3999</v>
      </c>
    </row>
    <row r="4208" spans="1:12">
      <c r="A4208" s="15">
        <v>30201011</v>
      </c>
      <c r="B4208" t="s">
        <v>5450</v>
      </c>
      <c r="C4208" t="s">
        <v>7037</v>
      </c>
      <c r="D4208" t="s">
        <v>7262</v>
      </c>
      <c r="E4208" t="s">
        <v>5733</v>
      </c>
      <c r="F4208" t="s">
        <v>3994</v>
      </c>
      <c r="G4208" s="160" t="s">
        <v>4076</v>
      </c>
      <c r="H4208" t="s">
        <v>4330</v>
      </c>
      <c r="I4208" s="160" t="s">
        <v>4007</v>
      </c>
      <c r="J4208" t="s">
        <v>5471</v>
      </c>
      <c r="K4208">
        <v>99</v>
      </c>
      <c r="L4208" t="s">
        <v>3999</v>
      </c>
    </row>
    <row r="4209" spans="1:12">
      <c r="A4209" s="15">
        <v>30201012</v>
      </c>
      <c r="B4209" t="s">
        <v>5450</v>
      </c>
      <c r="C4209" t="s">
        <v>7037</v>
      </c>
      <c r="D4209" t="s">
        <v>7262</v>
      </c>
      <c r="E4209" t="s">
        <v>5733</v>
      </c>
      <c r="F4209" t="s">
        <v>3994</v>
      </c>
      <c r="G4209" s="160" t="s">
        <v>4076</v>
      </c>
      <c r="H4209" t="s">
        <v>4330</v>
      </c>
      <c r="I4209" s="160" t="s">
        <v>4007</v>
      </c>
      <c r="J4209" t="s">
        <v>5471</v>
      </c>
      <c r="K4209">
        <v>99</v>
      </c>
      <c r="L4209" t="s">
        <v>3999</v>
      </c>
    </row>
    <row r="4210" spans="1:12">
      <c r="A4210" s="15">
        <v>30201013</v>
      </c>
      <c r="B4210" t="s">
        <v>5450</v>
      </c>
      <c r="C4210" t="s">
        <v>7037</v>
      </c>
      <c r="D4210" t="s">
        <v>7262</v>
      </c>
      <c r="E4210" t="s">
        <v>7271</v>
      </c>
      <c r="F4210" t="s">
        <v>3994</v>
      </c>
      <c r="G4210" s="160" t="s">
        <v>4076</v>
      </c>
      <c r="H4210" t="s">
        <v>4330</v>
      </c>
      <c r="I4210" s="160" t="s">
        <v>4007</v>
      </c>
      <c r="J4210" t="s">
        <v>5471</v>
      </c>
      <c r="K4210">
        <v>99</v>
      </c>
      <c r="L4210" t="s">
        <v>3999</v>
      </c>
    </row>
    <row r="4211" spans="1:12">
      <c r="A4211" s="15">
        <v>30201014</v>
      </c>
      <c r="B4211" t="s">
        <v>5450</v>
      </c>
      <c r="C4211" t="s">
        <v>7037</v>
      </c>
      <c r="D4211" t="s">
        <v>7262</v>
      </c>
      <c r="E4211" t="s">
        <v>7272</v>
      </c>
      <c r="F4211" t="s">
        <v>3994</v>
      </c>
      <c r="G4211" s="160" t="s">
        <v>4076</v>
      </c>
      <c r="H4211" t="s">
        <v>4330</v>
      </c>
      <c r="I4211" s="160" t="s">
        <v>4007</v>
      </c>
      <c r="J4211" t="s">
        <v>5471</v>
      </c>
      <c r="K4211" s="160" t="s">
        <v>4005</v>
      </c>
      <c r="L4211" t="s">
        <v>7266</v>
      </c>
    </row>
    <row r="4212" spans="1:12">
      <c r="A4212" s="15">
        <v>30201015</v>
      </c>
      <c r="B4212" t="s">
        <v>5450</v>
      </c>
      <c r="C4212" t="s">
        <v>7037</v>
      </c>
      <c r="D4212" t="s">
        <v>7262</v>
      </c>
      <c r="E4212" t="s">
        <v>7273</v>
      </c>
      <c r="F4212" t="s">
        <v>3994</v>
      </c>
      <c r="G4212" s="160" t="s">
        <v>4076</v>
      </c>
      <c r="H4212" t="s">
        <v>4330</v>
      </c>
      <c r="I4212" s="160" t="s">
        <v>4007</v>
      </c>
      <c r="J4212" t="s">
        <v>5471</v>
      </c>
      <c r="K4212">
        <v>99</v>
      </c>
      <c r="L4212" t="s">
        <v>3999</v>
      </c>
    </row>
    <row r="4213" spans="1:12">
      <c r="A4213" s="15">
        <v>30201017</v>
      </c>
      <c r="B4213" t="s">
        <v>5450</v>
      </c>
      <c r="C4213" t="s">
        <v>7037</v>
      </c>
      <c r="D4213" t="s">
        <v>7262</v>
      </c>
      <c r="E4213" t="s">
        <v>7274</v>
      </c>
      <c r="F4213" t="s">
        <v>3994</v>
      </c>
      <c r="G4213" s="160" t="s">
        <v>4076</v>
      </c>
      <c r="H4213" t="s">
        <v>4330</v>
      </c>
      <c r="I4213" s="160" t="s">
        <v>4007</v>
      </c>
      <c r="J4213" t="s">
        <v>5471</v>
      </c>
      <c r="K4213" s="160" t="s">
        <v>4005</v>
      </c>
      <c r="L4213" t="s">
        <v>7266</v>
      </c>
    </row>
    <row r="4214" spans="1:12">
      <c r="A4214" s="15">
        <v>30201018</v>
      </c>
      <c r="B4214" t="s">
        <v>5450</v>
      </c>
      <c r="C4214" t="s">
        <v>7037</v>
      </c>
      <c r="D4214" t="s">
        <v>7262</v>
      </c>
      <c r="E4214" t="s">
        <v>7275</v>
      </c>
      <c r="F4214" t="s">
        <v>3994</v>
      </c>
      <c r="G4214" s="160" t="s">
        <v>4076</v>
      </c>
      <c r="H4214" t="s">
        <v>4330</v>
      </c>
      <c r="I4214" s="160" t="s">
        <v>4007</v>
      </c>
      <c r="J4214" t="s">
        <v>5471</v>
      </c>
      <c r="K4214">
        <v>99</v>
      </c>
      <c r="L4214" t="s">
        <v>3999</v>
      </c>
    </row>
    <row r="4215" spans="1:12">
      <c r="A4215" s="15">
        <v>30201020</v>
      </c>
      <c r="B4215" t="s">
        <v>5450</v>
      </c>
      <c r="C4215" t="s">
        <v>7037</v>
      </c>
      <c r="D4215" t="s">
        <v>7262</v>
      </c>
      <c r="E4215" t="s">
        <v>5724</v>
      </c>
      <c r="F4215" t="s">
        <v>4073</v>
      </c>
      <c r="G4215" s="160" t="s">
        <v>4074</v>
      </c>
      <c r="H4215" t="s">
        <v>4075</v>
      </c>
      <c r="I4215">
        <v>11</v>
      </c>
      <c r="J4215" t="s">
        <v>6011</v>
      </c>
      <c r="K4215">
        <v>99</v>
      </c>
      <c r="L4215" t="s">
        <v>3999</v>
      </c>
    </row>
    <row r="4216" spans="1:12">
      <c r="A4216" s="15">
        <v>30201099</v>
      </c>
      <c r="B4216" t="s">
        <v>5450</v>
      </c>
      <c r="C4216" t="s">
        <v>7037</v>
      </c>
      <c r="D4216" t="s">
        <v>7262</v>
      </c>
      <c r="E4216" t="s">
        <v>4020</v>
      </c>
      <c r="F4216" t="s">
        <v>3994</v>
      </c>
      <c r="G4216" s="160" t="s">
        <v>4076</v>
      </c>
      <c r="H4216" t="s">
        <v>4330</v>
      </c>
      <c r="I4216" s="160" t="s">
        <v>4007</v>
      </c>
      <c r="J4216" t="s">
        <v>5471</v>
      </c>
      <c r="K4216">
        <v>99</v>
      </c>
      <c r="L4216" t="s">
        <v>3999</v>
      </c>
    </row>
    <row r="4217" spans="1:12">
      <c r="A4217" s="15">
        <v>30201101</v>
      </c>
      <c r="B4217" t="s">
        <v>5450</v>
      </c>
      <c r="C4217" t="s">
        <v>7037</v>
      </c>
      <c r="D4217" t="s">
        <v>7276</v>
      </c>
      <c r="E4217" t="s">
        <v>7277</v>
      </c>
      <c r="F4217" t="s">
        <v>3994</v>
      </c>
      <c r="G4217" s="160" t="s">
        <v>4076</v>
      </c>
      <c r="H4217" t="s">
        <v>4330</v>
      </c>
      <c r="I4217" s="160" t="s">
        <v>4007</v>
      </c>
      <c r="J4217" t="s">
        <v>5471</v>
      </c>
      <c r="K4217">
        <v>99</v>
      </c>
      <c r="L4217" t="s">
        <v>3999</v>
      </c>
    </row>
    <row r="4218" spans="1:12">
      <c r="A4218" s="15">
        <v>30201102</v>
      </c>
      <c r="B4218" t="s">
        <v>5450</v>
      </c>
      <c r="C4218" t="s">
        <v>7037</v>
      </c>
      <c r="D4218" t="s">
        <v>7276</v>
      </c>
      <c r="E4218" t="s">
        <v>7278</v>
      </c>
      <c r="F4218" t="s">
        <v>3994</v>
      </c>
      <c r="G4218" s="160" t="s">
        <v>4076</v>
      </c>
      <c r="H4218" t="s">
        <v>4330</v>
      </c>
      <c r="I4218" s="160" t="s">
        <v>4007</v>
      </c>
      <c r="J4218" t="s">
        <v>5471</v>
      </c>
      <c r="K4218">
        <v>99</v>
      </c>
      <c r="L4218" t="s">
        <v>3999</v>
      </c>
    </row>
    <row r="4219" spans="1:12">
      <c r="A4219" s="15">
        <v>30201103</v>
      </c>
      <c r="B4219" t="s">
        <v>5450</v>
      </c>
      <c r="C4219" t="s">
        <v>7037</v>
      </c>
      <c r="D4219" t="s">
        <v>7276</v>
      </c>
      <c r="E4219" t="s">
        <v>6301</v>
      </c>
      <c r="F4219" t="s">
        <v>3994</v>
      </c>
      <c r="G4219" s="160" t="s">
        <v>4076</v>
      </c>
      <c r="H4219" t="s">
        <v>4330</v>
      </c>
      <c r="I4219" s="160" t="s">
        <v>4007</v>
      </c>
      <c r="J4219" t="s">
        <v>5471</v>
      </c>
      <c r="K4219">
        <v>99</v>
      </c>
      <c r="L4219" t="s">
        <v>3999</v>
      </c>
    </row>
    <row r="4220" spans="1:12">
      <c r="A4220" s="15">
        <v>30201104</v>
      </c>
      <c r="B4220" t="s">
        <v>5450</v>
      </c>
      <c r="C4220" t="s">
        <v>7037</v>
      </c>
      <c r="D4220" t="s">
        <v>7276</v>
      </c>
      <c r="E4220" t="s">
        <v>6355</v>
      </c>
      <c r="F4220" t="s">
        <v>3994</v>
      </c>
      <c r="G4220" s="160" t="s">
        <v>4076</v>
      </c>
      <c r="H4220" t="s">
        <v>4330</v>
      </c>
      <c r="I4220" s="160" t="s">
        <v>4007</v>
      </c>
      <c r="J4220" t="s">
        <v>5471</v>
      </c>
      <c r="K4220">
        <v>99</v>
      </c>
      <c r="L4220" t="s">
        <v>3999</v>
      </c>
    </row>
    <row r="4221" spans="1:12">
      <c r="A4221" s="15">
        <v>30201105</v>
      </c>
      <c r="B4221" t="s">
        <v>5450</v>
      </c>
      <c r="C4221" t="s">
        <v>7037</v>
      </c>
      <c r="D4221" t="s">
        <v>7276</v>
      </c>
      <c r="E4221" t="s">
        <v>7279</v>
      </c>
      <c r="F4221" t="s">
        <v>3994</v>
      </c>
      <c r="G4221" s="160" t="s">
        <v>4076</v>
      </c>
      <c r="H4221" t="s">
        <v>4330</v>
      </c>
      <c r="I4221" s="160" t="s">
        <v>4007</v>
      </c>
      <c r="J4221" t="s">
        <v>5471</v>
      </c>
      <c r="K4221">
        <v>99</v>
      </c>
      <c r="L4221" t="s">
        <v>3999</v>
      </c>
    </row>
    <row r="4222" spans="1:12">
      <c r="A4222" s="15">
        <v>30201106</v>
      </c>
      <c r="B4222" t="s">
        <v>5450</v>
      </c>
      <c r="C4222" t="s">
        <v>7037</v>
      </c>
      <c r="D4222" t="s">
        <v>7276</v>
      </c>
      <c r="E4222" t="s">
        <v>7280</v>
      </c>
      <c r="F4222" t="s">
        <v>3994</v>
      </c>
      <c r="G4222" s="160" t="s">
        <v>4076</v>
      </c>
      <c r="H4222" t="s">
        <v>4330</v>
      </c>
      <c r="I4222" s="160" t="s">
        <v>4007</v>
      </c>
      <c r="J4222" t="s">
        <v>5471</v>
      </c>
      <c r="K4222">
        <v>99</v>
      </c>
      <c r="L4222" t="s">
        <v>3999</v>
      </c>
    </row>
    <row r="4223" spans="1:12">
      <c r="A4223" s="15">
        <v>30201110</v>
      </c>
      <c r="B4223" t="s">
        <v>5450</v>
      </c>
      <c r="C4223" t="s">
        <v>7037</v>
      </c>
      <c r="D4223" t="s">
        <v>7276</v>
      </c>
      <c r="E4223" t="s">
        <v>7281</v>
      </c>
      <c r="F4223" t="s">
        <v>4073</v>
      </c>
      <c r="G4223" s="160" t="s">
        <v>4074</v>
      </c>
      <c r="H4223" t="s">
        <v>4075</v>
      </c>
      <c r="I4223" s="160" t="s">
        <v>4076</v>
      </c>
      <c r="J4223" t="s">
        <v>4077</v>
      </c>
      <c r="K4223">
        <v>99</v>
      </c>
      <c r="L4223" t="s">
        <v>3999</v>
      </c>
    </row>
    <row r="4224" spans="1:12">
      <c r="A4224" s="15">
        <v>30201111</v>
      </c>
      <c r="B4224" t="s">
        <v>5450</v>
      </c>
      <c r="C4224" t="s">
        <v>7037</v>
      </c>
      <c r="D4224" t="s">
        <v>7276</v>
      </c>
      <c r="E4224" t="s">
        <v>7282</v>
      </c>
      <c r="F4224" t="s">
        <v>3994</v>
      </c>
      <c r="G4224" s="160" t="s">
        <v>4076</v>
      </c>
      <c r="H4224" t="s">
        <v>4330</v>
      </c>
      <c r="I4224" s="160" t="s">
        <v>4007</v>
      </c>
      <c r="J4224" t="s">
        <v>5471</v>
      </c>
      <c r="K4224">
        <v>99</v>
      </c>
      <c r="L4224" t="s">
        <v>3999</v>
      </c>
    </row>
    <row r="4225" spans="1:12">
      <c r="A4225" s="15">
        <v>30201112</v>
      </c>
      <c r="B4225" t="s">
        <v>5450</v>
      </c>
      <c r="C4225" t="s">
        <v>7037</v>
      </c>
      <c r="D4225" t="s">
        <v>7276</v>
      </c>
      <c r="E4225" t="s">
        <v>7283</v>
      </c>
      <c r="F4225" t="s">
        <v>3994</v>
      </c>
      <c r="G4225" s="160" t="s">
        <v>4076</v>
      </c>
      <c r="H4225" t="s">
        <v>4330</v>
      </c>
      <c r="I4225" s="160" t="s">
        <v>4007</v>
      </c>
      <c r="J4225" t="s">
        <v>5471</v>
      </c>
      <c r="K4225">
        <v>99</v>
      </c>
      <c r="L4225" t="s">
        <v>3999</v>
      </c>
    </row>
    <row r="4226" spans="1:12">
      <c r="A4226" s="15">
        <v>30201120</v>
      </c>
      <c r="B4226" t="s">
        <v>5450</v>
      </c>
      <c r="C4226" t="s">
        <v>7037</v>
      </c>
      <c r="D4226" t="s">
        <v>7276</v>
      </c>
      <c r="E4226" t="s">
        <v>5724</v>
      </c>
      <c r="F4226" t="s">
        <v>4073</v>
      </c>
      <c r="G4226" s="160" t="s">
        <v>4076</v>
      </c>
      <c r="H4226" t="s">
        <v>4330</v>
      </c>
      <c r="I4226" s="160" t="s">
        <v>4007</v>
      </c>
      <c r="J4226" t="s">
        <v>5471</v>
      </c>
      <c r="K4226">
        <v>99</v>
      </c>
      <c r="L4226" t="s">
        <v>3999</v>
      </c>
    </row>
    <row r="4227" spans="1:12">
      <c r="A4227" s="15">
        <v>30201121</v>
      </c>
      <c r="B4227" t="s">
        <v>5450</v>
      </c>
      <c r="C4227" t="s">
        <v>7037</v>
      </c>
      <c r="D4227" t="s">
        <v>7276</v>
      </c>
      <c r="E4227" t="s">
        <v>7284</v>
      </c>
      <c r="F4227" t="s">
        <v>3994</v>
      </c>
      <c r="G4227" s="160" t="s">
        <v>4076</v>
      </c>
      <c r="H4227" t="s">
        <v>4330</v>
      </c>
      <c r="I4227" s="160" t="s">
        <v>4007</v>
      </c>
      <c r="J4227" t="s">
        <v>5471</v>
      </c>
      <c r="K4227">
        <v>99</v>
      </c>
      <c r="L4227" t="s">
        <v>3999</v>
      </c>
    </row>
    <row r="4228" spans="1:12">
      <c r="A4228" s="15">
        <v>30201199</v>
      </c>
      <c r="B4228" t="s">
        <v>5450</v>
      </c>
      <c r="C4228" t="s">
        <v>7037</v>
      </c>
      <c r="D4228" t="s">
        <v>7276</v>
      </c>
      <c r="E4228" t="s">
        <v>4020</v>
      </c>
      <c r="F4228" t="s">
        <v>3994</v>
      </c>
      <c r="G4228" s="160" t="s">
        <v>4076</v>
      </c>
      <c r="H4228" t="s">
        <v>4330</v>
      </c>
      <c r="I4228" s="160" t="s">
        <v>4007</v>
      </c>
      <c r="J4228" t="s">
        <v>5471</v>
      </c>
      <c r="K4228">
        <v>99</v>
      </c>
      <c r="L4228" t="s">
        <v>3999</v>
      </c>
    </row>
    <row r="4229" spans="1:12">
      <c r="A4229" s="15">
        <v>30201201</v>
      </c>
      <c r="B4229" t="s">
        <v>5450</v>
      </c>
      <c r="C4229" t="s">
        <v>7037</v>
      </c>
      <c r="D4229" t="s">
        <v>7285</v>
      </c>
      <c r="E4229" t="s">
        <v>7286</v>
      </c>
      <c r="F4229" t="s">
        <v>3994</v>
      </c>
      <c r="G4229" s="160" t="s">
        <v>4076</v>
      </c>
      <c r="H4229" t="s">
        <v>4330</v>
      </c>
      <c r="I4229" s="160" t="s">
        <v>4007</v>
      </c>
      <c r="J4229" t="s">
        <v>5471</v>
      </c>
      <c r="K4229">
        <v>99</v>
      </c>
      <c r="L4229" t="s">
        <v>3999</v>
      </c>
    </row>
    <row r="4230" spans="1:12">
      <c r="A4230" s="15">
        <v>30201202</v>
      </c>
      <c r="B4230" t="s">
        <v>5450</v>
      </c>
      <c r="C4230" t="s">
        <v>7037</v>
      </c>
      <c r="D4230" t="s">
        <v>7285</v>
      </c>
      <c r="E4230" t="s">
        <v>7287</v>
      </c>
      <c r="F4230" t="s">
        <v>3994</v>
      </c>
      <c r="G4230" s="160" t="s">
        <v>4076</v>
      </c>
      <c r="H4230" t="s">
        <v>4330</v>
      </c>
      <c r="I4230" s="160" t="s">
        <v>4007</v>
      </c>
      <c r="J4230" t="s">
        <v>5471</v>
      </c>
      <c r="K4230">
        <v>99</v>
      </c>
      <c r="L4230" t="s">
        <v>3999</v>
      </c>
    </row>
    <row r="4231" spans="1:12">
      <c r="A4231" s="15">
        <v>30201203</v>
      </c>
      <c r="B4231" t="s">
        <v>5450</v>
      </c>
      <c r="C4231" t="s">
        <v>7037</v>
      </c>
      <c r="D4231" t="s">
        <v>7285</v>
      </c>
      <c r="E4231" t="s">
        <v>6096</v>
      </c>
      <c r="F4231" t="s">
        <v>3994</v>
      </c>
      <c r="G4231" s="160" t="s">
        <v>4076</v>
      </c>
      <c r="H4231" t="s">
        <v>4330</v>
      </c>
      <c r="I4231" s="160" t="s">
        <v>4007</v>
      </c>
      <c r="J4231" t="s">
        <v>5471</v>
      </c>
      <c r="K4231">
        <v>99</v>
      </c>
      <c r="L4231" t="s">
        <v>3999</v>
      </c>
    </row>
    <row r="4232" spans="1:12">
      <c r="A4232" s="15">
        <v>30201204</v>
      </c>
      <c r="B4232" t="s">
        <v>5450</v>
      </c>
      <c r="C4232" t="s">
        <v>7037</v>
      </c>
      <c r="D4232" t="s">
        <v>7285</v>
      </c>
      <c r="E4232" t="s">
        <v>7288</v>
      </c>
      <c r="F4232" t="s">
        <v>3994</v>
      </c>
      <c r="G4232" s="160" t="s">
        <v>4076</v>
      </c>
      <c r="H4232" t="s">
        <v>4330</v>
      </c>
      <c r="I4232" s="160" t="s">
        <v>4007</v>
      </c>
      <c r="J4232" t="s">
        <v>5471</v>
      </c>
      <c r="K4232">
        <v>99</v>
      </c>
      <c r="L4232" t="s">
        <v>3999</v>
      </c>
    </row>
    <row r="4233" spans="1:12">
      <c r="A4233" s="15">
        <v>30201205</v>
      </c>
      <c r="B4233" t="s">
        <v>5450</v>
      </c>
      <c r="C4233" t="s">
        <v>7037</v>
      </c>
      <c r="D4233" t="s">
        <v>7285</v>
      </c>
      <c r="E4233" t="s">
        <v>7289</v>
      </c>
      <c r="F4233" t="s">
        <v>3994</v>
      </c>
      <c r="G4233" s="160" t="s">
        <v>4076</v>
      </c>
      <c r="H4233" t="s">
        <v>4330</v>
      </c>
      <c r="I4233" s="160" t="s">
        <v>4007</v>
      </c>
      <c r="J4233" t="s">
        <v>5471</v>
      </c>
      <c r="K4233">
        <v>99</v>
      </c>
      <c r="L4233" t="s">
        <v>3999</v>
      </c>
    </row>
    <row r="4234" spans="1:12">
      <c r="A4234" s="15">
        <v>30201206</v>
      </c>
      <c r="B4234" t="s">
        <v>5450</v>
      </c>
      <c r="C4234" t="s">
        <v>7037</v>
      </c>
      <c r="D4234" t="s">
        <v>7285</v>
      </c>
      <c r="E4234" t="s">
        <v>7290</v>
      </c>
      <c r="F4234" t="s">
        <v>3994</v>
      </c>
      <c r="G4234" s="160" t="s">
        <v>4076</v>
      </c>
      <c r="H4234" t="s">
        <v>4330</v>
      </c>
      <c r="I4234" s="160" t="s">
        <v>4007</v>
      </c>
      <c r="J4234" t="s">
        <v>5471</v>
      </c>
      <c r="K4234">
        <v>99</v>
      </c>
      <c r="L4234" t="s">
        <v>3999</v>
      </c>
    </row>
    <row r="4235" spans="1:12">
      <c r="A4235" s="15">
        <v>30201299</v>
      </c>
      <c r="B4235" t="s">
        <v>5450</v>
      </c>
      <c r="C4235" t="s">
        <v>7037</v>
      </c>
      <c r="D4235" t="s">
        <v>7285</v>
      </c>
      <c r="E4235" t="s">
        <v>4020</v>
      </c>
      <c r="F4235" t="s">
        <v>3994</v>
      </c>
      <c r="G4235" s="160" t="s">
        <v>4076</v>
      </c>
      <c r="H4235" t="s">
        <v>4330</v>
      </c>
      <c r="I4235" s="160" t="s">
        <v>4007</v>
      </c>
      <c r="J4235" t="s">
        <v>5471</v>
      </c>
      <c r="K4235">
        <v>99</v>
      </c>
      <c r="L4235" t="s">
        <v>3999</v>
      </c>
    </row>
    <row r="4236" spans="1:12">
      <c r="A4236" s="15">
        <v>30201301</v>
      </c>
      <c r="B4236" t="s">
        <v>5450</v>
      </c>
      <c r="C4236" t="s">
        <v>7037</v>
      </c>
      <c r="D4236" t="s">
        <v>7291</v>
      </c>
      <c r="E4236" t="s">
        <v>7292</v>
      </c>
      <c r="F4236" t="s">
        <v>3994</v>
      </c>
      <c r="G4236" s="160" t="s">
        <v>4076</v>
      </c>
      <c r="H4236" t="s">
        <v>4330</v>
      </c>
      <c r="I4236" s="160" t="s">
        <v>4007</v>
      </c>
      <c r="J4236" t="s">
        <v>5471</v>
      </c>
      <c r="K4236">
        <v>99</v>
      </c>
      <c r="L4236" t="s">
        <v>3999</v>
      </c>
    </row>
    <row r="4237" spans="1:12">
      <c r="A4237" s="15">
        <v>30201302</v>
      </c>
      <c r="B4237" t="s">
        <v>5450</v>
      </c>
      <c r="C4237" t="s">
        <v>7037</v>
      </c>
      <c r="D4237" t="s">
        <v>7291</v>
      </c>
      <c r="E4237" t="s">
        <v>7293</v>
      </c>
      <c r="F4237" t="s">
        <v>3994</v>
      </c>
      <c r="G4237" s="160" t="s">
        <v>4076</v>
      </c>
      <c r="H4237" t="s">
        <v>4330</v>
      </c>
      <c r="I4237" s="160" t="s">
        <v>4007</v>
      </c>
      <c r="J4237" t="s">
        <v>5471</v>
      </c>
      <c r="K4237">
        <v>99</v>
      </c>
      <c r="L4237" t="s">
        <v>3999</v>
      </c>
    </row>
    <row r="4238" spans="1:12">
      <c r="A4238" s="15">
        <v>30201303</v>
      </c>
      <c r="B4238" t="s">
        <v>5450</v>
      </c>
      <c r="C4238" t="s">
        <v>7037</v>
      </c>
      <c r="D4238" t="s">
        <v>7291</v>
      </c>
      <c r="E4238" t="s">
        <v>7294</v>
      </c>
      <c r="F4238" t="s">
        <v>3994</v>
      </c>
      <c r="G4238" s="160" t="s">
        <v>4076</v>
      </c>
      <c r="H4238" t="s">
        <v>4330</v>
      </c>
      <c r="I4238" s="160" t="s">
        <v>4007</v>
      </c>
      <c r="J4238" t="s">
        <v>5471</v>
      </c>
      <c r="K4238">
        <v>99</v>
      </c>
      <c r="L4238" t="s">
        <v>3999</v>
      </c>
    </row>
    <row r="4239" spans="1:12">
      <c r="A4239" s="15">
        <v>30201304</v>
      </c>
      <c r="B4239" t="s">
        <v>5450</v>
      </c>
      <c r="C4239" t="s">
        <v>7037</v>
      </c>
      <c r="D4239" t="s">
        <v>7291</v>
      </c>
      <c r="E4239" t="s">
        <v>7295</v>
      </c>
      <c r="F4239" t="s">
        <v>3994</v>
      </c>
      <c r="G4239" s="160" t="s">
        <v>4076</v>
      </c>
      <c r="H4239" t="s">
        <v>4330</v>
      </c>
      <c r="I4239" s="160" t="s">
        <v>4007</v>
      </c>
      <c r="J4239" t="s">
        <v>5471</v>
      </c>
      <c r="K4239">
        <v>99</v>
      </c>
      <c r="L4239" t="s">
        <v>3999</v>
      </c>
    </row>
    <row r="4240" spans="1:12">
      <c r="A4240" s="15">
        <v>30201305</v>
      </c>
      <c r="B4240" t="s">
        <v>5450</v>
      </c>
      <c r="C4240" t="s">
        <v>7037</v>
      </c>
      <c r="D4240" t="s">
        <v>7291</v>
      </c>
      <c r="E4240" t="s">
        <v>7296</v>
      </c>
      <c r="F4240" t="s">
        <v>3994</v>
      </c>
      <c r="G4240" s="160" t="s">
        <v>4076</v>
      </c>
      <c r="H4240" t="s">
        <v>4330</v>
      </c>
      <c r="I4240" s="160" t="s">
        <v>4007</v>
      </c>
      <c r="J4240" t="s">
        <v>5471</v>
      </c>
      <c r="K4240">
        <v>99</v>
      </c>
      <c r="L4240" t="s">
        <v>3999</v>
      </c>
    </row>
    <row r="4241" spans="1:12">
      <c r="A4241" s="15">
        <v>30201311</v>
      </c>
      <c r="B4241" t="s">
        <v>5450</v>
      </c>
      <c r="C4241" t="s">
        <v>7037</v>
      </c>
      <c r="D4241" t="s">
        <v>7291</v>
      </c>
      <c r="E4241" t="s">
        <v>7297</v>
      </c>
      <c r="F4241" t="s">
        <v>3994</v>
      </c>
      <c r="G4241" s="160" t="s">
        <v>4076</v>
      </c>
      <c r="H4241" t="s">
        <v>4330</v>
      </c>
      <c r="I4241" s="160" t="s">
        <v>4007</v>
      </c>
      <c r="J4241" t="s">
        <v>5471</v>
      </c>
      <c r="K4241">
        <v>99</v>
      </c>
      <c r="L4241" t="s">
        <v>3999</v>
      </c>
    </row>
    <row r="4242" spans="1:12">
      <c r="A4242" s="15">
        <v>30201401</v>
      </c>
      <c r="B4242" t="s">
        <v>5450</v>
      </c>
      <c r="C4242" t="s">
        <v>7037</v>
      </c>
      <c r="D4242" t="s">
        <v>7298</v>
      </c>
      <c r="E4242" t="s">
        <v>7292</v>
      </c>
      <c r="F4242" t="s">
        <v>3994</v>
      </c>
      <c r="G4242" s="160" t="s">
        <v>4076</v>
      </c>
      <c r="H4242" t="s">
        <v>4330</v>
      </c>
      <c r="I4242" s="160" t="s">
        <v>4007</v>
      </c>
      <c r="J4242" t="s">
        <v>5471</v>
      </c>
      <c r="K4242">
        <v>99</v>
      </c>
      <c r="L4242" t="s">
        <v>3999</v>
      </c>
    </row>
    <row r="4243" spans="1:12">
      <c r="A4243" s="15">
        <v>30201402</v>
      </c>
      <c r="B4243" t="s">
        <v>5450</v>
      </c>
      <c r="C4243" t="s">
        <v>7037</v>
      </c>
      <c r="D4243" t="s">
        <v>7298</v>
      </c>
      <c r="E4243" t="s">
        <v>7299</v>
      </c>
      <c r="F4243" t="s">
        <v>3994</v>
      </c>
      <c r="G4243" s="160" t="s">
        <v>4076</v>
      </c>
      <c r="H4243" t="s">
        <v>4330</v>
      </c>
      <c r="I4243" s="160" t="s">
        <v>4007</v>
      </c>
      <c r="J4243" t="s">
        <v>5471</v>
      </c>
      <c r="K4243">
        <v>99</v>
      </c>
      <c r="L4243" t="s">
        <v>3999</v>
      </c>
    </row>
    <row r="4244" spans="1:12">
      <c r="A4244" s="15">
        <v>30201403</v>
      </c>
      <c r="B4244" t="s">
        <v>5450</v>
      </c>
      <c r="C4244" t="s">
        <v>7037</v>
      </c>
      <c r="D4244" t="s">
        <v>7298</v>
      </c>
      <c r="E4244" t="s">
        <v>6160</v>
      </c>
      <c r="F4244" t="s">
        <v>3994</v>
      </c>
      <c r="G4244" s="160" t="s">
        <v>4076</v>
      </c>
      <c r="H4244" t="s">
        <v>4330</v>
      </c>
      <c r="I4244" s="160" t="s">
        <v>4007</v>
      </c>
      <c r="J4244" t="s">
        <v>5471</v>
      </c>
      <c r="K4244">
        <v>99</v>
      </c>
      <c r="L4244" t="s">
        <v>3999</v>
      </c>
    </row>
    <row r="4245" spans="1:12">
      <c r="A4245" s="15">
        <v>30201404</v>
      </c>
      <c r="B4245" t="s">
        <v>5450</v>
      </c>
      <c r="C4245" t="s">
        <v>7037</v>
      </c>
      <c r="D4245" t="s">
        <v>7298</v>
      </c>
      <c r="E4245" t="s">
        <v>6179</v>
      </c>
      <c r="F4245" t="s">
        <v>3994</v>
      </c>
      <c r="G4245" s="160" t="s">
        <v>4076</v>
      </c>
      <c r="H4245" t="s">
        <v>4330</v>
      </c>
      <c r="I4245" s="160" t="s">
        <v>4007</v>
      </c>
      <c r="J4245" t="s">
        <v>5471</v>
      </c>
      <c r="K4245">
        <v>99</v>
      </c>
      <c r="L4245" t="s">
        <v>3999</v>
      </c>
    </row>
    <row r="4246" spans="1:12">
      <c r="A4246" s="15">
        <v>30201405</v>
      </c>
      <c r="B4246" t="s">
        <v>5450</v>
      </c>
      <c r="C4246" t="s">
        <v>7037</v>
      </c>
      <c r="D4246" t="s">
        <v>7298</v>
      </c>
      <c r="E4246" t="s">
        <v>7300</v>
      </c>
      <c r="F4246" t="s">
        <v>3994</v>
      </c>
      <c r="G4246" s="160" t="s">
        <v>4076</v>
      </c>
      <c r="H4246" t="s">
        <v>4330</v>
      </c>
      <c r="I4246" s="160" t="s">
        <v>4007</v>
      </c>
      <c r="J4246" t="s">
        <v>5471</v>
      </c>
      <c r="K4246">
        <v>99</v>
      </c>
      <c r="L4246" t="s">
        <v>3999</v>
      </c>
    </row>
    <row r="4247" spans="1:12">
      <c r="A4247" s="15">
        <v>30201406</v>
      </c>
      <c r="B4247" t="s">
        <v>5450</v>
      </c>
      <c r="C4247" t="s">
        <v>7037</v>
      </c>
      <c r="D4247" t="s">
        <v>7298</v>
      </c>
      <c r="E4247" t="s">
        <v>7301</v>
      </c>
      <c r="F4247" t="s">
        <v>3994</v>
      </c>
      <c r="G4247" s="160" t="s">
        <v>4076</v>
      </c>
      <c r="H4247" t="s">
        <v>4330</v>
      </c>
      <c r="I4247" s="160" t="s">
        <v>4007</v>
      </c>
      <c r="J4247" t="s">
        <v>5471</v>
      </c>
      <c r="K4247">
        <v>99</v>
      </c>
      <c r="L4247" t="s">
        <v>3999</v>
      </c>
    </row>
    <row r="4248" spans="1:12">
      <c r="A4248" s="15">
        <v>30201407</v>
      </c>
      <c r="B4248" t="s">
        <v>5450</v>
      </c>
      <c r="C4248" t="s">
        <v>7037</v>
      </c>
      <c r="D4248" t="s">
        <v>7298</v>
      </c>
      <c r="E4248" t="s">
        <v>7302</v>
      </c>
      <c r="F4248" t="s">
        <v>3994</v>
      </c>
      <c r="G4248" s="160" t="s">
        <v>4076</v>
      </c>
      <c r="H4248" t="s">
        <v>4330</v>
      </c>
      <c r="I4248" s="160" t="s">
        <v>4007</v>
      </c>
      <c r="J4248" t="s">
        <v>5471</v>
      </c>
      <c r="K4248">
        <v>99</v>
      </c>
      <c r="L4248" t="s">
        <v>3999</v>
      </c>
    </row>
    <row r="4249" spans="1:12">
      <c r="A4249" s="15">
        <v>30201408</v>
      </c>
      <c r="B4249" t="s">
        <v>5450</v>
      </c>
      <c r="C4249" t="s">
        <v>7037</v>
      </c>
      <c r="D4249" t="s">
        <v>7298</v>
      </c>
      <c r="E4249" t="s">
        <v>7303</v>
      </c>
      <c r="F4249" t="s">
        <v>3994</v>
      </c>
      <c r="G4249" s="160" t="s">
        <v>4076</v>
      </c>
      <c r="H4249" t="s">
        <v>4330</v>
      </c>
      <c r="I4249" s="160" t="s">
        <v>4007</v>
      </c>
      <c r="J4249" t="s">
        <v>5471</v>
      </c>
      <c r="K4249">
        <v>99</v>
      </c>
      <c r="L4249" t="s">
        <v>3999</v>
      </c>
    </row>
    <row r="4250" spans="1:12">
      <c r="A4250" s="15">
        <v>30201410</v>
      </c>
      <c r="B4250" t="s">
        <v>5450</v>
      </c>
      <c r="C4250" t="s">
        <v>7037</v>
      </c>
      <c r="D4250" t="s">
        <v>7298</v>
      </c>
      <c r="E4250" t="s">
        <v>7304</v>
      </c>
      <c r="F4250" t="s">
        <v>3994</v>
      </c>
      <c r="G4250" s="160" t="s">
        <v>4076</v>
      </c>
      <c r="H4250" t="s">
        <v>4330</v>
      </c>
      <c r="I4250" s="160" t="s">
        <v>4007</v>
      </c>
      <c r="J4250" t="s">
        <v>5471</v>
      </c>
      <c r="K4250">
        <v>99</v>
      </c>
      <c r="L4250" t="s">
        <v>3999</v>
      </c>
    </row>
    <row r="4251" spans="1:12">
      <c r="A4251" s="15">
        <v>30201411</v>
      </c>
      <c r="B4251" t="s">
        <v>5450</v>
      </c>
      <c r="C4251" t="s">
        <v>7037</v>
      </c>
      <c r="D4251" t="s">
        <v>7298</v>
      </c>
      <c r="E4251" t="s">
        <v>7305</v>
      </c>
      <c r="F4251" t="s">
        <v>3994</v>
      </c>
      <c r="G4251" s="160" t="s">
        <v>4076</v>
      </c>
      <c r="H4251" t="s">
        <v>4330</v>
      </c>
      <c r="I4251" s="160" t="s">
        <v>4007</v>
      </c>
      <c r="J4251" t="s">
        <v>5471</v>
      </c>
      <c r="K4251">
        <v>99</v>
      </c>
      <c r="L4251" t="s">
        <v>3999</v>
      </c>
    </row>
    <row r="4252" spans="1:12">
      <c r="A4252" s="15">
        <v>30201412</v>
      </c>
      <c r="B4252" t="s">
        <v>5450</v>
      </c>
      <c r="C4252" t="s">
        <v>7037</v>
      </c>
      <c r="D4252" t="s">
        <v>7298</v>
      </c>
      <c r="E4252" t="s">
        <v>7306</v>
      </c>
      <c r="F4252" t="s">
        <v>3994</v>
      </c>
      <c r="G4252" s="160" t="s">
        <v>4076</v>
      </c>
      <c r="H4252" t="s">
        <v>4330</v>
      </c>
      <c r="I4252" s="160" t="s">
        <v>4007</v>
      </c>
      <c r="J4252" t="s">
        <v>5471</v>
      </c>
      <c r="K4252">
        <v>99</v>
      </c>
      <c r="L4252" t="s">
        <v>3999</v>
      </c>
    </row>
    <row r="4253" spans="1:12">
      <c r="A4253" s="15">
        <v>30201413</v>
      </c>
      <c r="B4253" t="s">
        <v>5450</v>
      </c>
      <c r="C4253" t="s">
        <v>7037</v>
      </c>
      <c r="D4253" t="s">
        <v>7298</v>
      </c>
      <c r="E4253" t="s">
        <v>7307</v>
      </c>
      <c r="F4253" t="s">
        <v>3994</v>
      </c>
      <c r="G4253" s="160" t="s">
        <v>4076</v>
      </c>
      <c r="H4253" t="s">
        <v>4330</v>
      </c>
      <c r="I4253" s="160" t="s">
        <v>4007</v>
      </c>
      <c r="J4253" t="s">
        <v>5471</v>
      </c>
      <c r="K4253">
        <v>99</v>
      </c>
      <c r="L4253" t="s">
        <v>3999</v>
      </c>
    </row>
    <row r="4254" spans="1:12">
      <c r="A4254" s="15">
        <v>30201421</v>
      </c>
      <c r="B4254" t="s">
        <v>5450</v>
      </c>
      <c r="C4254" t="s">
        <v>7037</v>
      </c>
      <c r="D4254" t="s">
        <v>7298</v>
      </c>
      <c r="E4254" t="s">
        <v>5733</v>
      </c>
      <c r="F4254" t="s">
        <v>3994</v>
      </c>
      <c r="G4254" s="160" t="s">
        <v>4076</v>
      </c>
      <c r="H4254" t="s">
        <v>4330</v>
      </c>
      <c r="I4254" s="160" t="s">
        <v>4007</v>
      </c>
      <c r="J4254" t="s">
        <v>5471</v>
      </c>
      <c r="K4254">
        <v>99</v>
      </c>
      <c r="L4254" t="s">
        <v>3999</v>
      </c>
    </row>
    <row r="4255" spans="1:12">
      <c r="A4255" s="15">
        <v>30201422</v>
      </c>
      <c r="B4255" t="s">
        <v>5450</v>
      </c>
      <c r="C4255" t="s">
        <v>7037</v>
      </c>
      <c r="D4255" t="s">
        <v>7298</v>
      </c>
      <c r="E4255" t="s">
        <v>7308</v>
      </c>
      <c r="F4255" t="s">
        <v>3994</v>
      </c>
      <c r="G4255" s="160" t="s">
        <v>4076</v>
      </c>
      <c r="H4255" t="s">
        <v>4330</v>
      </c>
      <c r="I4255" s="160" t="s">
        <v>4007</v>
      </c>
      <c r="J4255" t="s">
        <v>5471</v>
      </c>
      <c r="K4255">
        <v>99</v>
      </c>
      <c r="L4255" t="s">
        <v>3999</v>
      </c>
    </row>
    <row r="4256" spans="1:12">
      <c r="A4256" s="15">
        <v>30201501</v>
      </c>
      <c r="B4256" t="s">
        <v>5450</v>
      </c>
      <c r="C4256" t="s">
        <v>7037</v>
      </c>
      <c r="D4256" t="s">
        <v>7309</v>
      </c>
      <c r="E4256" t="s">
        <v>4080</v>
      </c>
      <c r="F4256" t="s">
        <v>3994</v>
      </c>
      <c r="G4256" s="160" t="s">
        <v>4076</v>
      </c>
      <c r="H4256" t="s">
        <v>4330</v>
      </c>
      <c r="I4256" s="160" t="s">
        <v>4007</v>
      </c>
      <c r="J4256" t="s">
        <v>5471</v>
      </c>
      <c r="K4256">
        <v>99</v>
      </c>
      <c r="L4256" t="s">
        <v>3999</v>
      </c>
    </row>
    <row r="4257" spans="1:12">
      <c r="A4257" s="15">
        <v>30201503</v>
      </c>
      <c r="B4257" t="s">
        <v>5450</v>
      </c>
      <c r="C4257" t="s">
        <v>7037</v>
      </c>
      <c r="D4257" t="s">
        <v>7309</v>
      </c>
      <c r="E4257" t="s">
        <v>7310</v>
      </c>
      <c r="F4257" t="s">
        <v>3994</v>
      </c>
      <c r="G4257" s="160" t="s">
        <v>4076</v>
      </c>
      <c r="H4257" t="s">
        <v>4330</v>
      </c>
      <c r="I4257" s="160" t="s">
        <v>4007</v>
      </c>
      <c r="J4257" t="s">
        <v>5471</v>
      </c>
      <c r="K4257">
        <v>99</v>
      </c>
      <c r="L4257" t="s">
        <v>3999</v>
      </c>
    </row>
    <row r="4258" spans="1:12">
      <c r="A4258" s="15">
        <v>30201505</v>
      </c>
      <c r="B4258" t="s">
        <v>5450</v>
      </c>
      <c r="C4258" t="s">
        <v>7037</v>
      </c>
      <c r="D4258" t="s">
        <v>7309</v>
      </c>
      <c r="E4258" t="s">
        <v>6943</v>
      </c>
      <c r="F4258" t="s">
        <v>3994</v>
      </c>
      <c r="G4258" s="160" t="s">
        <v>4076</v>
      </c>
      <c r="H4258" t="s">
        <v>4330</v>
      </c>
      <c r="I4258" s="160" t="s">
        <v>4007</v>
      </c>
      <c r="J4258" t="s">
        <v>5471</v>
      </c>
      <c r="K4258">
        <v>99</v>
      </c>
      <c r="L4258" t="s">
        <v>3999</v>
      </c>
    </row>
    <row r="4259" spans="1:12">
      <c r="A4259" s="15">
        <v>30201507</v>
      </c>
      <c r="B4259" t="s">
        <v>5450</v>
      </c>
      <c r="C4259" t="s">
        <v>7037</v>
      </c>
      <c r="D4259" t="s">
        <v>7309</v>
      </c>
      <c r="E4259" t="s">
        <v>7311</v>
      </c>
      <c r="F4259" t="s">
        <v>3994</v>
      </c>
      <c r="G4259" s="160" t="s">
        <v>4076</v>
      </c>
      <c r="H4259" t="s">
        <v>4330</v>
      </c>
      <c r="I4259" s="160" t="s">
        <v>4007</v>
      </c>
      <c r="J4259" t="s">
        <v>5471</v>
      </c>
      <c r="K4259">
        <v>99</v>
      </c>
      <c r="L4259" t="s">
        <v>3999</v>
      </c>
    </row>
    <row r="4260" spans="1:12">
      <c r="A4260" s="15">
        <v>30201510</v>
      </c>
      <c r="B4260" t="s">
        <v>5450</v>
      </c>
      <c r="C4260" t="s">
        <v>7037</v>
      </c>
      <c r="D4260" t="s">
        <v>7309</v>
      </c>
      <c r="E4260" t="s">
        <v>7312</v>
      </c>
      <c r="F4260" t="s">
        <v>3994</v>
      </c>
      <c r="G4260" s="160" t="s">
        <v>4076</v>
      </c>
      <c r="H4260" t="s">
        <v>4330</v>
      </c>
      <c r="I4260" s="160" t="s">
        <v>4007</v>
      </c>
      <c r="J4260" t="s">
        <v>5471</v>
      </c>
      <c r="K4260">
        <v>99</v>
      </c>
      <c r="L4260" t="s">
        <v>3999</v>
      </c>
    </row>
    <row r="4261" spans="1:12">
      <c r="A4261" s="15">
        <v>30201512</v>
      </c>
      <c r="B4261" t="s">
        <v>5450</v>
      </c>
      <c r="C4261" t="s">
        <v>7037</v>
      </c>
      <c r="D4261" t="s">
        <v>7309</v>
      </c>
      <c r="E4261" t="s">
        <v>7313</v>
      </c>
      <c r="F4261" t="s">
        <v>4073</v>
      </c>
      <c r="G4261" s="160" t="s">
        <v>4074</v>
      </c>
      <c r="H4261" t="s">
        <v>4075</v>
      </c>
      <c r="I4261">
        <v>11</v>
      </c>
      <c r="J4261" t="s">
        <v>6011</v>
      </c>
      <c r="K4261">
        <v>99</v>
      </c>
      <c r="L4261" t="s">
        <v>3999</v>
      </c>
    </row>
    <row r="4262" spans="1:12">
      <c r="A4262" s="15">
        <v>30201514</v>
      </c>
      <c r="B4262" t="s">
        <v>5450</v>
      </c>
      <c r="C4262" t="s">
        <v>7037</v>
      </c>
      <c r="D4262" t="s">
        <v>7309</v>
      </c>
      <c r="E4262" t="s">
        <v>7314</v>
      </c>
      <c r="F4262" t="s">
        <v>4073</v>
      </c>
      <c r="G4262" s="160" t="s">
        <v>4074</v>
      </c>
      <c r="H4262" t="s">
        <v>4075</v>
      </c>
      <c r="I4262">
        <v>11</v>
      </c>
      <c r="J4262" t="s">
        <v>6011</v>
      </c>
      <c r="K4262">
        <v>99</v>
      </c>
      <c r="L4262" t="s">
        <v>3999</v>
      </c>
    </row>
    <row r="4263" spans="1:12">
      <c r="A4263" s="15">
        <v>30201520</v>
      </c>
      <c r="B4263" t="s">
        <v>5450</v>
      </c>
      <c r="C4263" t="s">
        <v>7037</v>
      </c>
      <c r="D4263" t="s">
        <v>7309</v>
      </c>
      <c r="E4263" t="s">
        <v>7315</v>
      </c>
      <c r="F4263" t="s">
        <v>3994</v>
      </c>
      <c r="G4263" s="160" t="s">
        <v>4076</v>
      </c>
      <c r="H4263" t="s">
        <v>4330</v>
      </c>
      <c r="I4263" s="160" t="s">
        <v>4007</v>
      </c>
      <c r="J4263" t="s">
        <v>5471</v>
      </c>
      <c r="K4263">
        <v>99</v>
      </c>
      <c r="L4263" t="s">
        <v>3999</v>
      </c>
    </row>
    <row r="4264" spans="1:12">
      <c r="A4264" s="15">
        <v>30201521</v>
      </c>
      <c r="B4264" t="s">
        <v>5450</v>
      </c>
      <c r="C4264" t="s">
        <v>7037</v>
      </c>
      <c r="D4264" t="s">
        <v>7309</v>
      </c>
      <c r="E4264" t="s">
        <v>7316</v>
      </c>
      <c r="F4264" t="s">
        <v>3994</v>
      </c>
      <c r="G4264" s="160" t="s">
        <v>4076</v>
      </c>
      <c r="H4264" t="s">
        <v>4330</v>
      </c>
      <c r="I4264" s="160" t="s">
        <v>4007</v>
      </c>
      <c r="J4264" t="s">
        <v>5471</v>
      </c>
      <c r="K4264">
        <v>99</v>
      </c>
      <c r="L4264" t="s">
        <v>3999</v>
      </c>
    </row>
    <row r="4265" spans="1:12">
      <c r="A4265" s="15">
        <v>30201525</v>
      </c>
      <c r="B4265" t="s">
        <v>5450</v>
      </c>
      <c r="C4265" t="s">
        <v>7037</v>
      </c>
      <c r="D4265" t="s">
        <v>7309</v>
      </c>
      <c r="E4265" t="s">
        <v>7317</v>
      </c>
      <c r="F4265" t="s">
        <v>3994</v>
      </c>
      <c r="G4265" s="160" t="s">
        <v>4076</v>
      </c>
      <c r="H4265" t="s">
        <v>4330</v>
      </c>
      <c r="I4265" s="160" t="s">
        <v>4007</v>
      </c>
      <c r="J4265" t="s">
        <v>5471</v>
      </c>
      <c r="K4265">
        <v>99</v>
      </c>
      <c r="L4265" t="s">
        <v>3999</v>
      </c>
    </row>
    <row r="4266" spans="1:12">
      <c r="A4266" s="15">
        <v>30201526</v>
      </c>
      <c r="B4266" t="s">
        <v>5450</v>
      </c>
      <c r="C4266" t="s">
        <v>7037</v>
      </c>
      <c r="D4266" t="s">
        <v>7309</v>
      </c>
      <c r="E4266" t="s">
        <v>7318</v>
      </c>
      <c r="F4266" t="s">
        <v>3994</v>
      </c>
      <c r="G4266" s="160" t="s">
        <v>4076</v>
      </c>
      <c r="H4266" t="s">
        <v>4330</v>
      </c>
      <c r="I4266" s="160" t="s">
        <v>4007</v>
      </c>
      <c r="J4266" t="s">
        <v>5471</v>
      </c>
      <c r="K4266">
        <v>99</v>
      </c>
      <c r="L4266" t="s">
        <v>3999</v>
      </c>
    </row>
    <row r="4267" spans="1:12">
      <c r="A4267" s="15">
        <v>30201530</v>
      </c>
      <c r="B4267" t="s">
        <v>5450</v>
      </c>
      <c r="C4267" t="s">
        <v>7037</v>
      </c>
      <c r="D4267" t="s">
        <v>7309</v>
      </c>
      <c r="E4267" t="s">
        <v>3943</v>
      </c>
      <c r="F4267" t="s">
        <v>3994</v>
      </c>
      <c r="G4267" s="160" t="s">
        <v>4076</v>
      </c>
      <c r="H4267" t="s">
        <v>4330</v>
      </c>
      <c r="I4267" s="160" t="s">
        <v>4007</v>
      </c>
      <c r="J4267" t="s">
        <v>5471</v>
      </c>
      <c r="K4267">
        <v>99</v>
      </c>
      <c r="L4267" t="s">
        <v>3999</v>
      </c>
    </row>
    <row r="4268" spans="1:12">
      <c r="A4268" s="15">
        <v>30201532</v>
      </c>
      <c r="B4268" t="s">
        <v>5450</v>
      </c>
      <c r="C4268" t="s">
        <v>7037</v>
      </c>
      <c r="D4268" t="s">
        <v>7309</v>
      </c>
      <c r="E4268" t="s">
        <v>7311</v>
      </c>
      <c r="F4268" t="s">
        <v>3994</v>
      </c>
      <c r="G4268" s="160" t="s">
        <v>4076</v>
      </c>
      <c r="H4268" t="s">
        <v>4330</v>
      </c>
      <c r="I4268" s="160" t="s">
        <v>4007</v>
      </c>
      <c r="J4268" t="s">
        <v>5471</v>
      </c>
      <c r="K4268">
        <v>99</v>
      </c>
      <c r="L4268" t="s">
        <v>3999</v>
      </c>
    </row>
    <row r="4269" spans="1:12">
      <c r="A4269" s="15">
        <v>30201535</v>
      </c>
      <c r="B4269" t="s">
        <v>5450</v>
      </c>
      <c r="C4269" t="s">
        <v>7037</v>
      </c>
      <c r="D4269" t="s">
        <v>7309</v>
      </c>
      <c r="E4269" t="s">
        <v>7319</v>
      </c>
      <c r="F4269" t="s">
        <v>3994</v>
      </c>
      <c r="G4269" s="160" t="s">
        <v>4076</v>
      </c>
      <c r="H4269" t="s">
        <v>4330</v>
      </c>
      <c r="I4269" s="160" t="s">
        <v>4007</v>
      </c>
      <c r="J4269" t="s">
        <v>5471</v>
      </c>
      <c r="K4269">
        <v>99</v>
      </c>
      <c r="L4269" t="s">
        <v>3999</v>
      </c>
    </row>
    <row r="4270" spans="1:12">
      <c r="A4270" s="15">
        <v>30201536</v>
      </c>
      <c r="B4270" t="s">
        <v>5450</v>
      </c>
      <c r="C4270" t="s">
        <v>7037</v>
      </c>
      <c r="D4270" t="s">
        <v>7309</v>
      </c>
      <c r="E4270" t="s">
        <v>7320</v>
      </c>
      <c r="F4270" t="s">
        <v>3994</v>
      </c>
      <c r="G4270" s="160" t="s">
        <v>4076</v>
      </c>
      <c r="H4270" t="s">
        <v>4330</v>
      </c>
      <c r="I4270" s="160" t="s">
        <v>4007</v>
      </c>
      <c r="J4270" t="s">
        <v>5471</v>
      </c>
      <c r="K4270">
        <v>99</v>
      </c>
      <c r="L4270" t="s">
        <v>3999</v>
      </c>
    </row>
    <row r="4271" spans="1:12">
      <c r="A4271" s="15">
        <v>30201537</v>
      </c>
      <c r="B4271" t="s">
        <v>5450</v>
      </c>
      <c r="C4271" t="s">
        <v>7037</v>
      </c>
      <c r="D4271" t="s">
        <v>7309</v>
      </c>
      <c r="E4271" t="s">
        <v>7321</v>
      </c>
      <c r="F4271" t="s">
        <v>3994</v>
      </c>
      <c r="G4271" s="160" t="s">
        <v>4076</v>
      </c>
      <c r="H4271" t="s">
        <v>4330</v>
      </c>
      <c r="I4271" s="160" t="s">
        <v>4007</v>
      </c>
      <c r="J4271" t="s">
        <v>5471</v>
      </c>
      <c r="K4271">
        <v>99</v>
      </c>
      <c r="L4271" t="s">
        <v>3999</v>
      </c>
    </row>
    <row r="4272" spans="1:12">
      <c r="A4272" s="15">
        <v>30201540</v>
      </c>
      <c r="B4272" t="s">
        <v>5450</v>
      </c>
      <c r="C4272" t="s">
        <v>7037</v>
      </c>
      <c r="D4272" t="s">
        <v>7309</v>
      </c>
      <c r="E4272" t="s">
        <v>3950</v>
      </c>
      <c r="F4272" t="s">
        <v>3994</v>
      </c>
      <c r="G4272" s="160" t="s">
        <v>4076</v>
      </c>
      <c r="H4272" t="s">
        <v>4330</v>
      </c>
      <c r="I4272" s="160" t="s">
        <v>4007</v>
      </c>
      <c r="J4272" t="s">
        <v>5471</v>
      </c>
      <c r="K4272">
        <v>99</v>
      </c>
      <c r="L4272" t="s">
        <v>3999</v>
      </c>
    </row>
    <row r="4273" spans="1:12">
      <c r="A4273" s="15">
        <v>30201542</v>
      </c>
      <c r="B4273" t="s">
        <v>5450</v>
      </c>
      <c r="C4273" t="s">
        <v>7037</v>
      </c>
      <c r="D4273" t="s">
        <v>7309</v>
      </c>
      <c r="E4273" t="s">
        <v>7322</v>
      </c>
      <c r="F4273" t="s">
        <v>4073</v>
      </c>
      <c r="G4273" s="160" t="s">
        <v>4074</v>
      </c>
      <c r="H4273" t="s">
        <v>4075</v>
      </c>
      <c r="I4273">
        <v>11</v>
      </c>
      <c r="J4273" t="s">
        <v>6011</v>
      </c>
      <c r="K4273">
        <v>99</v>
      </c>
      <c r="L4273" t="s">
        <v>3999</v>
      </c>
    </row>
    <row r="4274" spans="1:12">
      <c r="A4274" s="15">
        <v>30201544</v>
      </c>
      <c r="B4274" t="s">
        <v>5450</v>
      </c>
      <c r="C4274" t="s">
        <v>7037</v>
      </c>
      <c r="D4274" t="s">
        <v>7309</v>
      </c>
      <c r="E4274" t="s">
        <v>7213</v>
      </c>
      <c r="F4274" t="s">
        <v>3994</v>
      </c>
      <c r="G4274" s="160" t="s">
        <v>4074</v>
      </c>
      <c r="H4274" t="s">
        <v>4075</v>
      </c>
      <c r="I4274">
        <v>11</v>
      </c>
      <c r="J4274" t="s">
        <v>6011</v>
      </c>
      <c r="K4274">
        <v>99</v>
      </c>
      <c r="L4274" t="s">
        <v>3999</v>
      </c>
    </row>
    <row r="4275" spans="1:12">
      <c r="A4275" s="15">
        <v>30201599</v>
      </c>
      <c r="B4275" t="s">
        <v>5450</v>
      </c>
      <c r="C4275" t="s">
        <v>7037</v>
      </c>
      <c r="D4275" t="s">
        <v>7309</v>
      </c>
      <c r="E4275" t="s">
        <v>4020</v>
      </c>
      <c r="F4275" t="s">
        <v>3994</v>
      </c>
      <c r="G4275" s="160" t="s">
        <v>4076</v>
      </c>
      <c r="H4275" t="s">
        <v>4330</v>
      </c>
      <c r="I4275" s="160" t="s">
        <v>4007</v>
      </c>
      <c r="J4275" t="s">
        <v>5471</v>
      </c>
      <c r="K4275">
        <v>99</v>
      </c>
      <c r="L4275" t="s">
        <v>3999</v>
      </c>
    </row>
    <row r="4276" spans="1:12">
      <c r="A4276" s="15">
        <v>30201601</v>
      </c>
      <c r="B4276" t="s">
        <v>5450</v>
      </c>
      <c r="C4276" t="s">
        <v>7037</v>
      </c>
      <c r="D4276" t="s">
        <v>7323</v>
      </c>
      <c r="E4276" t="s">
        <v>7324</v>
      </c>
      <c r="F4276" t="s">
        <v>3994</v>
      </c>
      <c r="G4276" s="160" t="s">
        <v>4076</v>
      </c>
      <c r="H4276" t="s">
        <v>4330</v>
      </c>
      <c r="I4276" s="160" t="s">
        <v>4007</v>
      </c>
      <c r="J4276" t="s">
        <v>5471</v>
      </c>
      <c r="K4276">
        <v>99</v>
      </c>
      <c r="L4276" t="s">
        <v>3999</v>
      </c>
    </row>
    <row r="4277" spans="1:12">
      <c r="A4277" s="15">
        <v>30201605</v>
      </c>
      <c r="B4277" t="s">
        <v>5450</v>
      </c>
      <c r="C4277" t="s">
        <v>7037</v>
      </c>
      <c r="D4277" t="s">
        <v>7323</v>
      </c>
      <c r="E4277" t="s">
        <v>7325</v>
      </c>
      <c r="F4277" t="s">
        <v>3994</v>
      </c>
      <c r="G4277" s="160" t="s">
        <v>4076</v>
      </c>
      <c r="H4277" t="s">
        <v>4330</v>
      </c>
      <c r="I4277" s="160" t="s">
        <v>4007</v>
      </c>
      <c r="J4277" t="s">
        <v>5471</v>
      </c>
      <c r="K4277">
        <v>99</v>
      </c>
      <c r="L4277" t="s">
        <v>3999</v>
      </c>
    </row>
    <row r="4278" spans="1:12">
      <c r="A4278" s="15">
        <v>30201608</v>
      </c>
      <c r="B4278" t="s">
        <v>5450</v>
      </c>
      <c r="C4278" t="s">
        <v>7037</v>
      </c>
      <c r="D4278" t="s">
        <v>7323</v>
      </c>
      <c r="E4278" t="s">
        <v>7326</v>
      </c>
      <c r="F4278" t="s">
        <v>3994</v>
      </c>
      <c r="G4278" s="160" t="s">
        <v>4076</v>
      </c>
      <c r="H4278" t="s">
        <v>4330</v>
      </c>
      <c r="I4278" s="160" t="s">
        <v>4007</v>
      </c>
      <c r="J4278" t="s">
        <v>5471</v>
      </c>
      <c r="K4278">
        <v>99</v>
      </c>
      <c r="L4278" t="s">
        <v>3999</v>
      </c>
    </row>
    <row r="4279" spans="1:12">
      <c r="A4279" s="15">
        <v>30201612</v>
      </c>
      <c r="B4279" t="s">
        <v>5450</v>
      </c>
      <c r="C4279" t="s">
        <v>7037</v>
      </c>
      <c r="D4279" t="s">
        <v>7323</v>
      </c>
      <c r="E4279" t="s">
        <v>7327</v>
      </c>
      <c r="F4279" t="s">
        <v>3994</v>
      </c>
      <c r="G4279" s="160" t="s">
        <v>4076</v>
      </c>
      <c r="H4279" t="s">
        <v>4330</v>
      </c>
      <c r="I4279" s="160" t="s">
        <v>4007</v>
      </c>
      <c r="J4279" t="s">
        <v>5471</v>
      </c>
      <c r="K4279">
        <v>99</v>
      </c>
      <c r="L4279" t="s">
        <v>3999</v>
      </c>
    </row>
    <row r="4280" spans="1:12">
      <c r="A4280" s="15">
        <v>30201616</v>
      </c>
      <c r="B4280" t="s">
        <v>5450</v>
      </c>
      <c r="C4280" t="s">
        <v>7037</v>
      </c>
      <c r="D4280" t="s">
        <v>7323</v>
      </c>
      <c r="E4280" t="s">
        <v>7328</v>
      </c>
      <c r="F4280" t="s">
        <v>3994</v>
      </c>
      <c r="G4280" s="160" t="s">
        <v>4076</v>
      </c>
      <c r="H4280" t="s">
        <v>4330</v>
      </c>
      <c r="I4280" s="160" t="s">
        <v>4007</v>
      </c>
      <c r="J4280" t="s">
        <v>5471</v>
      </c>
      <c r="K4280">
        <v>99</v>
      </c>
      <c r="L4280" t="s">
        <v>3999</v>
      </c>
    </row>
    <row r="4281" spans="1:12">
      <c r="A4281" s="15">
        <v>30201621</v>
      </c>
      <c r="B4281" t="s">
        <v>5450</v>
      </c>
      <c r="C4281" t="s">
        <v>7037</v>
      </c>
      <c r="D4281" t="s">
        <v>7323</v>
      </c>
      <c r="E4281" t="s">
        <v>7329</v>
      </c>
      <c r="F4281" t="s">
        <v>3994</v>
      </c>
      <c r="G4281" s="160" t="s">
        <v>4076</v>
      </c>
      <c r="H4281" t="s">
        <v>4330</v>
      </c>
      <c r="I4281" s="160" t="s">
        <v>4007</v>
      </c>
      <c r="J4281" t="s">
        <v>5471</v>
      </c>
      <c r="K4281">
        <v>99</v>
      </c>
      <c r="L4281" t="s">
        <v>3999</v>
      </c>
    </row>
    <row r="4282" spans="1:12">
      <c r="A4282" s="15">
        <v>30201622</v>
      </c>
      <c r="B4282" t="s">
        <v>5450</v>
      </c>
      <c r="C4282" t="s">
        <v>7037</v>
      </c>
      <c r="D4282" t="s">
        <v>7323</v>
      </c>
      <c r="E4282" t="s">
        <v>7330</v>
      </c>
      <c r="F4282" t="s">
        <v>3994</v>
      </c>
      <c r="G4282" s="160" t="s">
        <v>4076</v>
      </c>
      <c r="H4282" t="s">
        <v>4330</v>
      </c>
      <c r="I4282" s="160" t="s">
        <v>4007</v>
      </c>
      <c r="J4282" t="s">
        <v>5471</v>
      </c>
      <c r="K4282">
        <v>99</v>
      </c>
      <c r="L4282" t="s">
        <v>3999</v>
      </c>
    </row>
    <row r="4283" spans="1:12">
      <c r="A4283" s="15">
        <v>30201631</v>
      </c>
      <c r="B4283" t="s">
        <v>5450</v>
      </c>
      <c r="C4283" t="s">
        <v>7037</v>
      </c>
      <c r="D4283" t="s">
        <v>7323</v>
      </c>
      <c r="E4283" t="s">
        <v>7331</v>
      </c>
      <c r="F4283" t="s">
        <v>3994</v>
      </c>
      <c r="G4283" s="160" t="s">
        <v>4076</v>
      </c>
      <c r="H4283" t="s">
        <v>4330</v>
      </c>
      <c r="I4283" s="160" t="s">
        <v>4007</v>
      </c>
      <c r="J4283" t="s">
        <v>5471</v>
      </c>
      <c r="K4283">
        <v>99</v>
      </c>
      <c r="L4283" t="s">
        <v>3999</v>
      </c>
    </row>
    <row r="4284" spans="1:12">
      <c r="A4284" s="15">
        <v>30201641</v>
      </c>
      <c r="B4284" t="s">
        <v>5450</v>
      </c>
      <c r="C4284" t="s">
        <v>7037</v>
      </c>
      <c r="D4284" t="s">
        <v>7323</v>
      </c>
      <c r="E4284" t="s">
        <v>7332</v>
      </c>
      <c r="F4284" t="s">
        <v>3994</v>
      </c>
      <c r="G4284" s="160" t="s">
        <v>4076</v>
      </c>
      <c r="H4284" t="s">
        <v>4330</v>
      </c>
      <c r="I4284" s="160" t="s">
        <v>4007</v>
      </c>
      <c r="J4284" t="s">
        <v>5471</v>
      </c>
      <c r="K4284">
        <v>99</v>
      </c>
      <c r="L4284" t="s">
        <v>3999</v>
      </c>
    </row>
    <row r="4285" spans="1:12">
      <c r="A4285" s="15">
        <v>30201651</v>
      </c>
      <c r="B4285" t="s">
        <v>5450</v>
      </c>
      <c r="C4285" t="s">
        <v>7037</v>
      </c>
      <c r="D4285" t="s">
        <v>7323</v>
      </c>
      <c r="E4285" t="s">
        <v>7319</v>
      </c>
      <c r="F4285" t="s">
        <v>3994</v>
      </c>
      <c r="G4285" s="160" t="s">
        <v>4076</v>
      </c>
      <c r="H4285" t="s">
        <v>4330</v>
      </c>
      <c r="I4285" s="160" t="s">
        <v>4007</v>
      </c>
      <c r="J4285" t="s">
        <v>5471</v>
      </c>
      <c r="K4285">
        <v>99</v>
      </c>
      <c r="L4285" t="s">
        <v>3999</v>
      </c>
    </row>
    <row r="4286" spans="1:12">
      <c r="A4286" s="15">
        <v>30201655</v>
      </c>
      <c r="B4286" t="s">
        <v>5450</v>
      </c>
      <c r="C4286" t="s">
        <v>7037</v>
      </c>
      <c r="D4286" t="s">
        <v>7323</v>
      </c>
      <c r="E4286" t="s">
        <v>7320</v>
      </c>
      <c r="F4286" t="s">
        <v>3994</v>
      </c>
      <c r="G4286" s="160" t="s">
        <v>4076</v>
      </c>
      <c r="H4286" t="s">
        <v>4330</v>
      </c>
      <c r="I4286" s="160" t="s">
        <v>4007</v>
      </c>
      <c r="J4286" t="s">
        <v>5471</v>
      </c>
      <c r="K4286">
        <v>99</v>
      </c>
      <c r="L4286" t="s">
        <v>3999</v>
      </c>
    </row>
    <row r="4287" spans="1:12">
      <c r="A4287" s="15">
        <v>30201658</v>
      </c>
      <c r="B4287" t="s">
        <v>5450</v>
      </c>
      <c r="C4287" t="s">
        <v>7037</v>
      </c>
      <c r="D4287" t="s">
        <v>7323</v>
      </c>
      <c r="E4287" t="s">
        <v>7321</v>
      </c>
      <c r="F4287" t="s">
        <v>3994</v>
      </c>
      <c r="G4287" s="160" t="s">
        <v>4076</v>
      </c>
      <c r="H4287" t="s">
        <v>4330</v>
      </c>
      <c r="I4287" s="160" t="s">
        <v>4007</v>
      </c>
      <c r="J4287" t="s">
        <v>5471</v>
      </c>
      <c r="K4287">
        <v>99</v>
      </c>
      <c r="L4287" t="s">
        <v>3999</v>
      </c>
    </row>
    <row r="4288" spans="1:12">
      <c r="A4288" s="15">
        <v>30201661</v>
      </c>
      <c r="B4288" t="s">
        <v>5450</v>
      </c>
      <c r="C4288" t="s">
        <v>7037</v>
      </c>
      <c r="D4288" t="s">
        <v>7323</v>
      </c>
      <c r="E4288" t="s">
        <v>7333</v>
      </c>
      <c r="F4288" t="s">
        <v>3994</v>
      </c>
      <c r="G4288" s="160" t="s">
        <v>4076</v>
      </c>
      <c r="H4288" t="s">
        <v>4330</v>
      </c>
      <c r="I4288" s="160" t="s">
        <v>4007</v>
      </c>
      <c r="J4288" t="s">
        <v>5471</v>
      </c>
      <c r="K4288">
        <v>99</v>
      </c>
      <c r="L4288" t="s">
        <v>3999</v>
      </c>
    </row>
    <row r="4289" spans="1:12">
      <c r="A4289" s="15">
        <v>30201682</v>
      </c>
      <c r="B4289" t="s">
        <v>5450</v>
      </c>
      <c r="C4289" t="s">
        <v>7037</v>
      </c>
      <c r="D4289" t="s">
        <v>7323</v>
      </c>
      <c r="E4289" t="s">
        <v>7334</v>
      </c>
      <c r="F4289" t="s">
        <v>3994</v>
      </c>
      <c r="G4289" s="160" t="s">
        <v>4076</v>
      </c>
      <c r="H4289" t="s">
        <v>4330</v>
      </c>
      <c r="I4289" s="160" t="s">
        <v>4007</v>
      </c>
      <c r="J4289" t="s">
        <v>5471</v>
      </c>
      <c r="K4289">
        <v>99</v>
      </c>
      <c r="L4289" t="s">
        <v>3999</v>
      </c>
    </row>
    <row r="4290" spans="1:12">
      <c r="A4290" s="15">
        <v>30201684</v>
      </c>
      <c r="B4290" t="s">
        <v>5450</v>
      </c>
      <c r="C4290" t="s">
        <v>7037</v>
      </c>
      <c r="D4290" t="s">
        <v>7323</v>
      </c>
      <c r="E4290" t="s">
        <v>7335</v>
      </c>
      <c r="F4290" t="s">
        <v>3994</v>
      </c>
      <c r="G4290" s="160" t="s">
        <v>4076</v>
      </c>
      <c r="H4290" t="s">
        <v>4330</v>
      </c>
      <c r="I4290" s="160" t="s">
        <v>4007</v>
      </c>
      <c r="J4290" t="s">
        <v>5471</v>
      </c>
      <c r="K4290">
        <v>99</v>
      </c>
      <c r="L4290" t="s">
        <v>3999</v>
      </c>
    </row>
    <row r="4291" spans="1:12">
      <c r="A4291" s="15">
        <v>30201686</v>
      </c>
      <c r="B4291" t="s">
        <v>5450</v>
      </c>
      <c r="C4291" t="s">
        <v>7037</v>
      </c>
      <c r="D4291" t="s">
        <v>7323</v>
      </c>
      <c r="E4291" t="s">
        <v>7336</v>
      </c>
      <c r="F4291" t="s">
        <v>3994</v>
      </c>
      <c r="G4291" s="160" t="s">
        <v>4076</v>
      </c>
      <c r="H4291" t="s">
        <v>4330</v>
      </c>
      <c r="I4291" s="160" t="s">
        <v>4007</v>
      </c>
      <c r="J4291" t="s">
        <v>5471</v>
      </c>
      <c r="K4291">
        <v>99</v>
      </c>
      <c r="L4291" t="s">
        <v>3999</v>
      </c>
    </row>
    <row r="4292" spans="1:12">
      <c r="A4292" s="15">
        <v>30201688</v>
      </c>
      <c r="B4292" t="s">
        <v>5450</v>
      </c>
      <c r="C4292" t="s">
        <v>7037</v>
      </c>
      <c r="D4292" t="s">
        <v>7323</v>
      </c>
      <c r="E4292" t="s">
        <v>7337</v>
      </c>
      <c r="F4292" t="s">
        <v>3994</v>
      </c>
      <c r="G4292" s="160" t="s">
        <v>4076</v>
      </c>
      <c r="H4292" t="s">
        <v>4330</v>
      </c>
      <c r="I4292" s="160" t="s">
        <v>4007</v>
      </c>
      <c r="J4292" t="s">
        <v>5471</v>
      </c>
      <c r="K4292">
        <v>99</v>
      </c>
      <c r="L4292" t="s">
        <v>3999</v>
      </c>
    </row>
    <row r="4293" spans="1:12">
      <c r="A4293" s="15">
        <v>30201699</v>
      </c>
      <c r="B4293" t="s">
        <v>5450</v>
      </c>
      <c r="C4293" t="s">
        <v>7037</v>
      </c>
      <c r="D4293" t="s">
        <v>7323</v>
      </c>
      <c r="E4293" t="s">
        <v>4020</v>
      </c>
      <c r="F4293" t="s">
        <v>3994</v>
      </c>
      <c r="G4293" s="160" t="s">
        <v>4076</v>
      </c>
      <c r="H4293" t="s">
        <v>4330</v>
      </c>
      <c r="I4293" s="160" t="s">
        <v>4007</v>
      </c>
      <c r="J4293" t="s">
        <v>5471</v>
      </c>
      <c r="K4293">
        <v>99</v>
      </c>
      <c r="L4293" t="s">
        <v>3999</v>
      </c>
    </row>
    <row r="4294" spans="1:12">
      <c r="A4294" s="15">
        <v>30201701</v>
      </c>
      <c r="B4294" t="s">
        <v>5450</v>
      </c>
      <c r="C4294" t="s">
        <v>7037</v>
      </c>
      <c r="D4294" t="s">
        <v>7338</v>
      </c>
      <c r="E4294" t="s">
        <v>7339</v>
      </c>
      <c r="F4294" t="s">
        <v>4073</v>
      </c>
      <c r="G4294" s="160" t="s">
        <v>4076</v>
      </c>
      <c r="H4294" t="s">
        <v>4330</v>
      </c>
      <c r="I4294" s="160" t="s">
        <v>4007</v>
      </c>
      <c r="J4294" t="s">
        <v>5471</v>
      </c>
      <c r="K4294">
        <v>99</v>
      </c>
      <c r="L4294" t="s">
        <v>3999</v>
      </c>
    </row>
    <row r="4295" spans="1:12">
      <c r="A4295" s="15">
        <v>30201702</v>
      </c>
      <c r="B4295" t="s">
        <v>5450</v>
      </c>
      <c r="C4295" t="s">
        <v>7037</v>
      </c>
      <c r="D4295" t="s">
        <v>7338</v>
      </c>
      <c r="E4295" t="s">
        <v>7092</v>
      </c>
      <c r="F4295" t="s">
        <v>3994</v>
      </c>
      <c r="G4295" s="160" t="s">
        <v>4076</v>
      </c>
      <c r="H4295" t="s">
        <v>4330</v>
      </c>
      <c r="I4295" s="160" t="s">
        <v>4007</v>
      </c>
      <c r="J4295" t="s">
        <v>5471</v>
      </c>
      <c r="K4295">
        <v>99</v>
      </c>
      <c r="L4295" t="s">
        <v>3999</v>
      </c>
    </row>
    <row r="4296" spans="1:12">
      <c r="A4296" s="15">
        <v>30201703</v>
      </c>
      <c r="B4296" t="s">
        <v>5450</v>
      </c>
      <c r="C4296" t="s">
        <v>7037</v>
      </c>
      <c r="D4296" t="s">
        <v>7338</v>
      </c>
      <c r="E4296" t="s">
        <v>7340</v>
      </c>
      <c r="F4296" t="s">
        <v>3994</v>
      </c>
      <c r="G4296" s="160" t="s">
        <v>4076</v>
      </c>
      <c r="H4296" t="s">
        <v>4330</v>
      </c>
      <c r="I4296" s="160" t="s">
        <v>4007</v>
      </c>
      <c r="J4296" t="s">
        <v>5471</v>
      </c>
      <c r="K4296">
        <v>99</v>
      </c>
      <c r="L4296" t="s">
        <v>3999</v>
      </c>
    </row>
    <row r="4297" spans="1:12">
      <c r="A4297" s="15">
        <v>30201704</v>
      </c>
      <c r="B4297" t="s">
        <v>5450</v>
      </c>
      <c r="C4297" t="s">
        <v>7037</v>
      </c>
      <c r="D4297" t="s">
        <v>7338</v>
      </c>
      <c r="E4297" t="s">
        <v>7210</v>
      </c>
      <c r="F4297" t="s">
        <v>3994</v>
      </c>
      <c r="G4297" s="160" t="s">
        <v>4076</v>
      </c>
      <c r="H4297" t="s">
        <v>4330</v>
      </c>
      <c r="I4297" s="160" t="s">
        <v>4007</v>
      </c>
      <c r="J4297" t="s">
        <v>5471</v>
      </c>
      <c r="K4297">
        <v>99</v>
      </c>
      <c r="L4297" t="s">
        <v>3999</v>
      </c>
    </row>
    <row r="4298" spans="1:12">
      <c r="A4298" s="15">
        <v>30201705</v>
      </c>
      <c r="B4298" t="s">
        <v>5450</v>
      </c>
      <c r="C4298" t="s">
        <v>7037</v>
      </c>
      <c r="D4298" t="s">
        <v>7338</v>
      </c>
      <c r="E4298" t="s">
        <v>4607</v>
      </c>
      <c r="F4298" t="s">
        <v>3994</v>
      </c>
      <c r="G4298" s="160" t="s">
        <v>4076</v>
      </c>
      <c r="H4298" t="s">
        <v>4330</v>
      </c>
      <c r="I4298" s="160" t="s">
        <v>4007</v>
      </c>
      <c r="J4298" t="s">
        <v>5471</v>
      </c>
      <c r="K4298">
        <v>99</v>
      </c>
      <c r="L4298" t="s">
        <v>3999</v>
      </c>
    </row>
    <row r="4299" spans="1:12">
      <c r="A4299" s="15">
        <v>30201711</v>
      </c>
      <c r="B4299" t="s">
        <v>5450</v>
      </c>
      <c r="C4299" t="s">
        <v>7037</v>
      </c>
      <c r="D4299" t="s">
        <v>7338</v>
      </c>
      <c r="E4299" t="s">
        <v>7341</v>
      </c>
      <c r="F4299" t="s">
        <v>4073</v>
      </c>
      <c r="G4299" s="160" t="s">
        <v>4076</v>
      </c>
      <c r="H4299" t="s">
        <v>4330</v>
      </c>
      <c r="I4299" s="160" t="s">
        <v>4007</v>
      </c>
      <c r="J4299" t="s">
        <v>5471</v>
      </c>
      <c r="K4299">
        <v>99</v>
      </c>
      <c r="L4299" t="s">
        <v>3999</v>
      </c>
    </row>
    <row r="4300" spans="1:12">
      <c r="A4300" s="15">
        <v>30201712</v>
      </c>
      <c r="B4300" t="s">
        <v>5450</v>
      </c>
      <c r="C4300" t="s">
        <v>7037</v>
      </c>
      <c r="D4300" t="s">
        <v>7338</v>
      </c>
      <c r="E4300" t="s">
        <v>7342</v>
      </c>
      <c r="F4300" t="s">
        <v>3994</v>
      </c>
      <c r="G4300" s="160" t="s">
        <v>4076</v>
      </c>
      <c r="H4300" t="s">
        <v>4330</v>
      </c>
      <c r="I4300" s="160" t="s">
        <v>4007</v>
      </c>
      <c r="J4300" t="s">
        <v>5471</v>
      </c>
      <c r="K4300">
        <v>99</v>
      </c>
      <c r="L4300" t="s">
        <v>3999</v>
      </c>
    </row>
    <row r="4301" spans="1:12">
      <c r="A4301" s="15">
        <v>30201713</v>
      </c>
      <c r="B4301" t="s">
        <v>5450</v>
      </c>
      <c r="C4301" t="s">
        <v>7037</v>
      </c>
      <c r="D4301" t="s">
        <v>7338</v>
      </c>
      <c r="E4301" t="s">
        <v>7343</v>
      </c>
      <c r="F4301" t="s">
        <v>3994</v>
      </c>
      <c r="G4301" s="160" t="s">
        <v>4076</v>
      </c>
      <c r="H4301" t="s">
        <v>4330</v>
      </c>
      <c r="I4301" s="160" t="s">
        <v>4007</v>
      </c>
      <c r="J4301" t="s">
        <v>5471</v>
      </c>
      <c r="K4301">
        <v>99</v>
      </c>
      <c r="L4301" t="s">
        <v>3999</v>
      </c>
    </row>
    <row r="4302" spans="1:12">
      <c r="A4302" s="15">
        <v>30201714</v>
      </c>
      <c r="B4302" t="s">
        <v>5450</v>
      </c>
      <c r="C4302" t="s">
        <v>7037</v>
      </c>
      <c r="D4302" t="s">
        <v>7338</v>
      </c>
      <c r="E4302" t="s">
        <v>7344</v>
      </c>
      <c r="F4302" t="s">
        <v>3994</v>
      </c>
      <c r="G4302" s="160" t="s">
        <v>4076</v>
      </c>
      <c r="H4302" t="s">
        <v>4330</v>
      </c>
      <c r="I4302" s="160" t="s">
        <v>4007</v>
      </c>
      <c r="J4302" t="s">
        <v>5471</v>
      </c>
      <c r="K4302">
        <v>99</v>
      </c>
      <c r="L4302" t="s">
        <v>3999</v>
      </c>
    </row>
    <row r="4303" spans="1:12">
      <c r="A4303" s="15">
        <v>30201715</v>
      </c>
      <c r="B4303" t="s">
        <v>5450</v>
      </c>
      <c r="C4303" t="s">
        <v>7037</v>
      </c>
      <c r="D4303" t="s">
        <v>7338</v>
      </c>
      <c r="E4303" t="s">
        <v>7345</v>
      </c>
      <c r="F4303" t="s">
        <v>3994</v>
      </c>
      <c r="G4303" s="160" t="s">
        <v>4076</v>
      </c>
      <c r="H4303" t="s">
        <v>4330</v>
      </c>
      <c r="I4303" s="160" t="s">
        <v>4007</v>
      </c>
      <c r="J4303" t="s">
        <v>5471</v>
      </c>
      <c r="K4303">
        <v>99</v>
      </c>
      <c r="L4303" t="s">
        <v>3999</v>
      </c>
    </row>
    <row r="4304" spans="1:12">
      <c r="A4304" s="15">
        <v>30201716</v>
      </c>
      <c r="B4304" t="s">
        <v>5450</v>
      </c>
      <c r="C4304" t="s">
        <v>7037</v>
      </c>
      <c r="D4304" t="s">
        <v>7338</v>
      </c>
      <c r="E4304" t="s">
        <v>7346</v>
      </c>
      <c r="F4304" t="s">
        <v>3994</v>
      </c>
      <c r="G4304" s="160" t="s">
        <v>4076</v>
      </c>
      <c r="H4304" t="s">
        <v>4330</v>
      </c>
      <c r="I4304" s="160" t="s">
        <v>4007</v>
      </c>
      <c r="J4304" t="s">
        <v>5471</v>
      </c>
      <c r="K4304">
        <v>99</v>
      </c>
      <c r="L4304" t="s">
        <v>3999</v>
      </c>
    </row>
    <row r="4305" spans="1:12">
      <c r="A4305" s="15">
        <v>30201717</v>
      </c>
      <c r="B4305" t="s">
        <v>5450</v>
      </c>
      <c r="C4305" t="s">
        <v>7037</v>
      </c>
      <c r="D4305" t="s">
        <v>7338</v>
      </c>
      <c r="E4305" t="s">
        <v>7347</v>
      </c>
      <c r="F4305" t="s">
        <v>3994</v>
      </c>
      <c r="G4305" s="160" t="s">
        <v>4076</v>
      </c>
      <c r="H4305" t="s">
        <v>4330</v>
      </c>
      <c r="I4305" s="160" t="s">
        <v>4007</v>
      </c>
      <c r="J4305" t="s">
        <v>5471</v>
      </c>
      <c r="K4305">
        <v>99</v>
      </c>
      <c r="L4305" t="s">
        <v>3999</v>
      </c>
    </row>
    <row r="4306" spans="1:12">
      <c r="A4306" s="15">
        <v>30201799</v>
      </c>
      <c r="B4306" t="s">
        <v>5450</v>
      </c>
      <c r="C4306" t="s">
        <v>7037</v>
      </c>
      <c r="D4306" t="s">
        <v>7338</v>
      </c>
      <c r="E4306" t="s">
        <v>4020</v>
      </c>
      <c r="F4306" t="s">
        <v>3994</v>
      </c>
      <c r="G4306" s="160" t="s">
        <v>4076</v>
      </c>
      <c r="H4306" t="s">
        <v>4330</v>
      </c>
      <c r="I4306" s="160" t="s">
        <v>4007</v>
      </c>
      <c r="J4306" t="s">
        <v>5471</v>
      </c>
      <c r="K4306">
        <v>99</v>
      </c>
      <c r="L4306" t="s">
        <v>3999</v>
      </c>
    </row>
    <row r="4307" spans="1:12">
      <c r="A4307" s="15">
        <v>30201899</v>
      </c>
      <c r="B4307" t="s">
        <v>5450</v>
      </c>
      <c r="C4307" t="s">
        <v>7037</v>
      </c>
      <c r="D4307" t="s">
        <v>7348</v>
      </c>
      <c r="E4307" t="s">
        <v>4020</v>
      </c>
      <c r="F4307" t="s">
        <v>3994</v>
      </c>
      <c r="G4307" s="160" t="s">
        <v>4076</v>
      </c>
      <c r="H4307" t="s">
        <v>4330</v>
      </c>
      <c r="I4307" s="160" t="s">
        <v>4007</v>
      </c>
      <c r="J4307" t="s">
        <v>5471</v>
      </c>
      <c r="K4307">
        <v>99</v>
      </c>
      <c r="L4307" t="s">
        <v>3999</v>
      </c>
    </row>
    <row r="4308" spans="1:12">
      <c r="A4308" s="15">
        <v>30201901</v>
      </c>
      <c r="B4308" t="s">
        <v>5450</v>
      </c>
      <c r="C4308" t="s">
        <v>7037</v>
      </c>
      <c r="D4308" t="s">
        <v>7349</v>
      </c>
      <c r="E4308" t="s">
        <v>7350</v>
      </c>
      <c r="F4308" t="s">
        <v>3994</v>
      </c>
      <c r="G4308" s="160" t="s">
        <v>4076</v>
      </c>
      <c r="H4308" t="s">
        <v>4330</v>
      </c>
      <c r="I4308" s="160" t="s">
        <v>4007</v>
      </c>
      <c r="J4308" t="s">
        <v>5471</v>
      </c>
      <c r="K4308" s="160" t="s">
        <v>4074</v>
      </c>
      <c r="L4308" t="s">
        <v>7351</v>
      </c>
    </row>
    <row r="4309" spans="1:12">
      <c r="A4309" s="15">
        <v>30201902</v>
      </c>
      <c r="B4309" t="s">
        <v>5450</v>
      </c>
      <c r="C4309" t="s">
        <v>7037</v>
      </c>
      <c r="D4309" t="s">
        <v>7349</v>
      </c>
      <c r="E4309" t="s">
        <v>7352</v>
      </c>
      <c r="F4309" t="s">
        <v>3994</v>
      </c>
      <c r="G4309" s="160" t="s">
        <v>4076</v>
      </c>
      <c r="H4309" t="s">
        <v>4330</v>
      </c>
      <c r="I4309" s="160" t="s">
        <v>4007</v>
      </c>
      <c r="J4309" t="s">
        <v>5471</v>
      </c>
      <c r="K4309" s="160" t="s">
        <v>4074</v>
      </c>
      <c r="L4309" t="s">
        <v>7351</v>
      </c>
    </row>
    <row r="4310" spans="1:12">
      <c r="A4310" s="15">
        <v>30201903</v>
      </c>
      <c r="B4310" t="s">
        <v>5450</v>
      </c>
      <c r="C4310" t="s">
        <v>7037</v>
      </c>
      <c r="D4310" t="s">
        <v>7349</v>
      </c>
      <c r="E4310" t="s">
        <v>7353</v>
      </c>
      <c r="F4310" t="s">
        <v>3994</v>
      </c>
      <c r="G4310" s="160" t="s">
        <v>4076</v>
      </c>
      <c r="H4310" t="s">
        <v>4330</v>
      </c>
      <c r="I4310" s="160" t="s">
        <v>4007</v>
      </c>
      <c r="J4310" t="s">
        <v>5471</v>
      </c>
      <c r="K4310" s="160" t="s">
        <v>4074</v>
      </c>
      <c r="L4310" t="s">
        <v>7351</v>
      </c>
    </row>
    <row r="4311" spans="1:12">
      <c r="A4311" s="15">
        <v>30201904</v>
      </c>
      <c r="B4311" t="s">
        <v>5450</v>
      </c>
      <c r="C4311" t="s">
        <v>7037</v>
      </c>
      <c r="D4311" t="s">
        <v>7349</v>
      </c>
      <c r="E4311" t="s">
        <v>7354</v>
      </c>
      <c r="F4311" t="s">
        <v>3994</v>
      </c>
      <c r="G4311" s="160" t="s">
        <v>4076</v>
      </c>
      <c r="H4311" t="s">
        <v>4330</v>
      </c>
      <c r="I4311" s="160" t="s">
        <v>4007</v>
      </c>
      <c r="J4311" t="s">
        <v>5471</v>
      </c>
      <c r="K4311" s="160" t="s">
        <v>4074</v>
      </c>
      <c r="L4311" t="s">
        <v>7351</v>
      </c>
    </row>
    <row r="4312" spans="1:12">
      <c r="A4312" s="15">
        <v>30201905</v>
      </c>
      <c r="B4312" t="s">
        <v>5450</v>
      </c>
      <c r="C4312" t="s">
        <v>7037</v>
      </c>
      <c r="D4312" t="s">
        <v>7349</v>
      </c>
      <c r="E4312" t="s">
        <v>4080</v>
      </c>
      <c r="F4312" t="s">
        <v>3994</v>
      </c>
      <c r="G4312" s="160" t="s">
        <v>4076</v>
      </c>
      <c r="H4312" t="s">
        <v>4330</v>
      </c>
      <c r="I4312" s="160" t="s">
        <v>4007</v>
      </c>
      <c r="J4312" t="s">
        <v>5471</v>
      </c>
      <c r="K4312" s="160" t="s">
        <v>4074</v>
      </c>
      <c r="L4312" t="s">
        <v>7351</v>
      </c>
    </row>
    <row r="4313" spans="1:12">
      <c r="A4313" s="15">
        <v>30201906</v>
      </c>
      <c r="B4313" t="s">
        <v>5450</v>
      </c>
      <c r="C4313" t="s">
        <v>7037</v>
      </c>
      <c r="D4313" t="s">
        <v>7349</v>
      </c>
      <c r="E4313" t="s">
        <v>7350</v>
      </c>
      <c r="F4313" t="s">
        <v>3994</v>
      </c>
      <c r="G4313" s="160" t="s">
        <v>4076</v>
      </c>
      <c r="H4313" t="s">
        <v>4330</v>
      </c>
      <c r="I4313" s="160" t="s">
        <v>4007</v>
      </c>
      <c r="J4313" t="s">
        <v>5471</v>
      </c>
      <c r="K4313">
        <v>99</v>
      </c>
      <c r="L4313" t="s">
        <v>3999</v>
      </c>
    </row>
    <row r="4314" spans="1:12">
      <c r="A4314" s="15">
        <v>30201907</v>
      </c>
      <c r="B4314" t="s">
        <v>5450</v>
      </c>
      <c r="C4314" t="s">
        <v>7037</v>
      </c>
      <c r="D4314" t="s">
        <v>7349</v>
      </c>
      <c r="E4314" t="s">
        <v>7352</v>
      </c>
      <c r="F4314" t="s">
        <v>3994</v>
      </c>
      <c r="G4314" s="160" t="s">
        <v>4076</v>
      </c>
      <c r="H4314" t="s">
        <v>4330</v>
      </c>
      <c r="I4314" s="160" t="s">
        <v>4007</v>
      </c>
      <c r="J4314" t="s">
        <v>5471</v>
      </c>
      <c r="K4314">
        <v>99</v>
      </c>
      <c r="L4314" t="s">
        <v>3999</v>
      </c>
    </row>
    <row r="4315" spans="1:12">
      <c r="A4315" s="15">
        <v>30201908</v>
      </c>
      <c r="B4315" t="s">
        <v>5450</v>
      </c>
      <c r="C4315" t="s">
        <v>7037</v>
      </c>
      <c r="D4315" t="s">
        <v>7349</v>
      </c>
      <c r="E4315" t="s">
        <v>7353</v>
      </c>
      <c r="F4315" t="s">
        <v>3994</v>
      </c>
      <c r="G4315" s="160" t="s">
        <v>4076</v>
      </c>
      <c r="H4315" t="s">
        <v>4330</v>
      </c>
      <c r="I4315" s="160" t="s">
        <v>4007</v>
      </c>
      <c r="J4315" t="s">
        <v>5471</v>
      </c>
      <c r="K4315">
        <v>99</v>
      </c>
      <c r="L4315" t="s">
        <v>3999</v>
      </c>
    </row>
    <row r="4316" spans="1:12">
      <c r="A4316" s="15">
        <v>30201909</v>
      </c>
      <c r="B4316" t="s">
        <v>5450</v>
      </c>
      <c r="C4316" t="s">
        <v>7037</v>
      </c>
      <c r="D4316" t="s">
        <v>7349</v>
      </c>
      <c r="E4316" t="s">
        <v>7354</v>
      </c>
      <c r="F4316" t="s">
        <v>3994</v>
      </c>
      <c r="G4316" s="160" t="s">
        <v>4076</v>
      </c>
      <c r="H4316" t="s">
        <v>4330</v>
      </c>
      <c r="I4316" s="160" t="s">
        <v>4007</v>
      </c>
      <c r="J4316" t="s">
        <v>5471</v>
      </c>
      <c r="K4316">
        <v>99</v>
      </c>
      <c r="L4316" t="s">
        <v>3999</v>
      </c>
    </row>
    <row r="4317" spans="1:12">
      <c r="A4317" s="15">
        <v>30201911</v>
      </c>
      <c r="B4317" t="s">
        <v>5450</v>
      </c>
      <c r="C4317" t="s">
        <v>7037</v>
      </c>
      <c r="D4317" t="s">
        <v>7349</v>
      </c>
      <c r="E4317" t="s">
        <v>7355</v>
      </c>
      <c r="F4317" t="s">
        <v>3994</v>
      </c>
      <c r="G4317" s="160" t="s">
        <v>4076</v>
      </c>
      <c r="H4317" t="s">
        <v>4330</v>
      </c>
      <c r="I4317" s="160" t="s">
        <v>4007</v>
      </c>
      <c r="J4317" t="s">
        <v>5471</v>
      </c>
      <c r="K4317" s="160" t="s">
        <v>4074</v>
      </c>
      <c r="L4317" t="s">
        <v>7351</v>
      </c>
    </row>
    <row r="4318" spans="1:12">
      <c r="A4318" s="15">
        <v>30201912</v>
      </c>
      <c r="B4318" t="s">
        <v>5450</v>
      </c>
      <c r="C4318" t="s">
        <v>7037</v>
      </c>
      <c r="D4318" t="s">
        <v>7349</v>
      </c>
      <c r="E4318" t="s">
        <v>7356</v>
      </c>
      <c r="F4318" t="s">
        <v>3994</v>
      </c>
      <c r="G4318" s="160" t="s">
        <v>4076</v>
      </c>
      <c r="H4318" t="s">
        <v>4330</v>
      </c>
      <c r="I4318" s="160" t="s">
        <v>4007</v>
      </c>
      <c r="J4318" t="s">
        <v>5471</v>
      </c>
      <c r="K4318">
        <v>99</v>
      </c>
      <c r="L4318" t="s">
        <v>3999</v>
      </c>
    </row>
    <row r="4319" spans="1:12">
      <c r="A4319" s="15">
        <v>30201913</v>
      </c>
      <c r="B4319" t="s">
        <v>5450</v>
      </c>
      <c r="C4319" t="s">
        <v>7037</v>
      </c>
      <c r="D4319" t="s">
        <v>7349</v>
      </c>
      <c r="E4319" t="s">
        <v>7357</v>
      </c>
      <c r="F4319" t="s">
        <v>3994</v>
      </c>
      <c r="G4319" s="160" t="s">
        <v>4076</v>
      </c>
      <c r="H4319" t="s">
        <v>4330</v>
      </c>
      <c r="I4319" s="160" t="s">
        <v>4007</v>
      </c>
      <c r="J4319" t="s">
        <v>5471</v>
      </c>
      <c r="K4319">
        <v>99</v>
      </c>
      <c r="L4319" t="s">
        <v>3999</v>
      </c>
    </row>
    <row r="4320" spans="1:12">
      <c r="A4320" s="15">
        <v>30201914</v>
      </c>
      <c r="B4320" t="s">
        <v>5450</v>
      </c>
      <c r="C4320" t="s">
        <v>7037</v>
      </c>
      <c r="D4320" t="s">
        <v>7349</v>
      </c>
      <c r="E4320" t="s">
        <v>5239</v>
      </c>
      <c r="F4320" t="s">
        <v>3994</v>
      </c>
      <c r="G4320" s="160" t="s">
        <v>4076</v>
      </c>
      <c r="H4320" t="s">
        <v>4330</v>
      </c>
      <c r="I4320" s="160" t="s">
        <v>4007</v>
      </c>
      <c r="J4320" t="s">
        <v>5471</v>
      </c>
      <c r="K4320" s="160" t="s">
        <v>4074</v>
      </c>
      <c r="L4320" t="s">
        <v>7351</v>
      </c>
    </row>
    <row r="4321" spans="1:12">
      <c r="A4321" s="15">
        <v>30201915</v>
      </c>
      <c r="B4321" t="s">
        <v>5450</v>
      </c>
      <c r="C4321" t="s">
        <v>7037</v>
      </c>
      <c r="D4321" t="s">
        <v>7349</v>
      </c>
      <c r="E4321" t="s">
        <v>7358</v>
      </c>
      <c r="F4321" t="s">
        <v>4073</v>
      </c>
      <c r="G4321" s="160" t="s">
        <v>4076</v>
      </c>
      <c r="H4321" t="s">
        <v>4330</v>
      </c>
      <c r="I4321" s="160" t="s">
        <v>4007</v>
      </c>
      <c r="J4321" t="s">
        <v>5471</v>
      </c>
      <c r="K4321">
        <v>99</v>
      </c>
      <c r="L4321" t="s">
        <v>3999</v>
      </c>
    </row>
    <row r="4322" spans="1:12">
      <c r="A4322" s="15">
        <v>30201916</v>
      </c>
      <c r="B4322" t="s">
        <v>5450</v>
      </c>
      <c r="C4322" t="s">
        <v>7037</v>
      </c>
      <c r="D4322" t="s">
        <v>7349</v>
      </c>
      <c r="E4322" t="s">
        <v>7355</v>
      </c>
      <c r="F4322" t="s">
        <v>3994</v>
      </c>
      <c r="G4322" s="160" t="s">
        <v>4076</v>
      </c>
      <c r="H4322" t="s">
        <v>4330</v>
      </c>
      <c r="I4322" s="160" t="s">
        <v>4007</v>
      </c>
      <c r="J4322" t="s">
        <v>5471</v>
      </c>
      <c r="K4322">
        <v>99</v>
      </c>
      <c r="L4322" t="s">
        <v>3999</v>
      </c>
    </row>
    <row r="4323" spans="1:12">
      <c r="A4323" s="15">
        <v>30201917</v>
      </c>
      <c r="B4323" t="s">
        <v>5450</v>
      </c>
      <c r="C4323" t="s">
        <v>7037</v>
      </c>
      <c r="D4323" t="s">
        <v>7349</v>
      </c>
      <c r="E4323" t="s">
        <v>7356</v>
      </c>
      <c r="F4323" t="s">
        <v>3994</v>
      </c>
      <c r="G4323" s="160" t="s">
        <v>4076</v>
      </c>
      <c r="H4323" t="s">
        <v>4330</v>
      </c>
      <c r="I4323" s="160" t="s">
        <v>4007</v>
      </c>
      <c r="J4323" t="s">
        <v>5471</v>
      </c>
      <c r="K4323">
        <v>99</v>
      </c>
      <c r="L4323" t="s">
        <v>3999</v>
      </c>
    </row>
    <row r="4324" spans="1:12">
      <c r="A4324" s="15">
        <v>30201918</v>
      </c>
      <c r="B4324" t="s">
        <v>5450</v>
      </c>
      <c r="C4324" t="s">
        <v>7037</v>
      </c>
      <c r="D4324" t="s">
        <v>7349</v>
      </c>
      <c r="E4324" t="s">
        <v>7357</v>
      </c>
      <c r="F4324" t="s">
        <v>3994</v>
      </c>
      <c r="G4324" s="160" t="s">
        <v>4076</v>
      </c>
      <c r="H4324" t="s">
        <v>4330</v>
      </c>
      <c r="I4324" s="160" t="s">
        <v>4007</v>
      </c>
      <c r="J4324" t="s">
        <v>5471</v>
      </c>
      <c r="K4324">
        <v>99</v>
      </c>
      <c r="L4324" t="s">
        <v>3999</v>
      </c>
    </row>
    <row r="4325" spans="1:12">
      <c r="A4325" s="15">
        <v>30201919</v>
      </c>
      <c r="B4325" t="s">
        <v>5450</v>
      </c>
      <c r="C4325" t="s">
        <v>7037</v>
      </c>
      <c r="D4325" t="s">
        <v>7349</v>
      </c>
      <c r="E4325" t="s">
        <v>5239</v>
      </c>
      <c r="F4325" t="s">
        <v>3994</v>
      </c>
      <c r="G4325" s="160" t="s">
        <v>4076</v>
      </c>
      <c r="H4325" t="s">
        <v>4330</v>
      </c>
      <c r="I4325" s="160" t="s">
        <v>4007</v>
      </c>
      <c r="J4325" t="s">
        <v>5471</v>
      </c>
      <c r="K4325">
        <v>99</v>
      </c>
      <c r="L4325" t="s">
        <v>3999</v>
      </c>
    </row>
    <row r="4326" spans="1:12">
      <c r="A4326" s="15">
        <v>30201920</v>
      </c>
      <c r="B4326" t="s">
        <v>5450</v>
      </c>
      <c r="C4326" t="s">
        <v>7037</v>
      </c>
      <c r="D4326" t="s">
        <v>7349</v>
      </c>
      <c r="E4326" t="s">
        <v>7358</v>
      </c>
      <c r="F4326" t="s">
        <v>4073</v>
      </c>
      <c r="G4326" s="160" t="s">
        <v>4074</v>
      </c>
      <c r="H4326" t="s">
        <v>4075</v>
      </c>
      <c r="I4326" s="160" t="s">
        <v>4076</v>
      </c>
      <c r="J4326" t="s">
        <v>4077</v>
      </c>
      <c r="K4326">
        <v>99</v>
      </c>
      <c r="L4326" t="s">
        <v>3999</v>
      </c>
    </row>
    <row r="4327" spans="1:12">
      <c r="A4327" s="15">
        <v>30201921</v>
      </c>
      <c r="B4327" t="s">
        <v>5450</v>
      </c>
      <c r="C4327" t="s">
        <v>7037</v>
      </c>
      <c r="D4327" t="s">
        <v>7349</v>
      </c>
      <c r="E4327" t="s">
        <v>7359</v>
      </c>
      <c r="F4327" t="s">
        <v>3994</v>
      </c>
      <c r="G4327" s="160" t="s">
        <v>4076</v>
      </c>
      <c r="H4327" t="s">
        <v>4330</v>
      </c>
      <c r="I4327" s="160" t="s">
        <v>4007</v>
      </c>
      <c r="J4327" t="s">
        <v>5471</v>
      </c>
      <c r="K4327" s="160" t="s">
        <v>4074</v>
      </c>
      <c r="L4327" t="s">
        <v>7351</v>
      </c>
    </row>
    <row r="4328" spans="1:12">
      <c r="A4328" s="15">
        <v>30201923</v>
      </c>
      <c r="B4328" t="s">
        <v>5450</v>
      </c>
      <c r="C4328" t="s">
        <v>7037</v>
      </c>
      <c r="D4328" t="s">
        <v>7349</v>
      </c>
      <c r="E4328" t="s">
        <v>7360</v>
      </c>
      <c r="F4328" t="s">
        <v>3994</v>
      </c>
      <c r="G4328" s="160" t="s">
        <v>4076</v>
      </c>
      <c r="H4328" t="s">
        <v>4330</v>
      </c>
      <c r="I4328" s="160" t="s">
        <v>4007</v>
      </c>
      <c r="J4328" t="s">
        <v>5471</v>
      </c>
      <c r="K4328" s="160" t="s">
        <v>4074</v>
      </c>
      <c r="L4328" t="s">
        <v>7351</v>
      </c>
    </row>
    <row r="4329" spans="1:12">
      <c r="A4329" s="15">
        <v>30201925</v>
      </c>
      <c r="B4329" t="s">
        <v>5450</v>
      </c>
      <c r="C4329" t="s">
        <v>7037</v>
      </c>
      <c r="D4329" t="s">
        <v>7349</v>
      </c>
      <c r="E4329" t="s">
        <v>7361</v>
      </c>
      <c r="F4329" t="s">
        <v>3994</v>
      </c>
      <c r="G4329" s="160" t="s">
        <v>4076</v>
      </c>
      <c r="H4329" t="s">
        <v>4330</v>
      </c>
      <c r="I4329" s="160" t="s">
        <v>4007</v>
      </c>
      <c r="J4329" t="s">
        <v>5471</v>
      </c>
      <c r="K4329" s="160" t="s">
        <v>4074</v>
      </c>
      <c r="L4329" t="s">
        <v>7351</v>
      </c>
    </row>
    <row r="4330" spans="1:12">
      <c r="A4330" s="15">
        <v>30201926</v>
      </c>
      <c r="B4330" t="s">
        <v>5450</v>
      </c>
      <c r="C4330" t="s">
        <v>7037</v>
      </c>
      <c r="D4330" t="s">
        <v>7349</v>
      </c>
      <c r="E4330" t="s">
        <v>7362</v>
      </c>
      <c r="F4330" t="s">
        <v>3994</v>
      </c>
      <c r="G4330" s="160" t="s">
        <v>4076</v>
      </c>
      <c r="H4330" t="s">
        <v>4330</v>
      </c>
      <c r="I4330" s="160" t="s">
        <v>4007</v>
      </c>
      <c r="J4330" t="s">
        <v>5471</v>
      </c>
      <c r="K4330" s="160" t="s">
        <v>4074</v>
      </c>
      <c r="L4330" t="s">
        <v>7351</v>
      </c>
    </row>
    <row r="4331" spans="1:12">
      <c r="A4331" s="15">
        <v>30201927</v>
      </c>
      <c r="B4331" t="s">
        <v>5450</v>
      </c>
      <c r="C4331" t="s">
        <v>7037</v>
      </c>
      <c r="D4331" t="s">
        <v>7349</v>
      </c>
      <c r="E4331" t="s">
        <v>7363</v>
      </c>
      <c r="F4331" t="s">
        <v>3994</v>
      </c>
      <c r="G4331" s="160" t="s">
        <v>4076</v>
      </c>
      <c r="H4331" t="s">
        <v>4330</v>
      </c>
      <c r="I4331" s="160" t="s">
        <v>4007</v>
      </c>
      <c r="J4331" t="s">
        <v>5471</v>
      </c>
      <c r="K4331" s="160" t="s">
        <v>4074</v>
      </c>
      <c r="L4331" t="s">
        <v>7351</v>
      </c>
    </row>
    <row r="4332" spans="1:12">
      <c r="A4332" s="15">
        <v>30201930</v>
      </c>
      <c r="B4332" t="s">
        <v>5450</v>
      </c>
      <c r="C4332" t="s">
        <v>7037</v>
      </c>
      <c r="D4332" t="s">
        <v>7349</v>
      </c>
      <c r="E4332" t="s">
        <v>7364</v>
      </c>
      <c r="F4332" t="s">
        <v>3994</v>
      </c>
      <c r="G4332" s="160" t="s">
        <v>4076</v>
      </c>
      <c r="H4332" t="s">
        <v>4330</v>
      </c>
      <c r="I4332" s="160" t="s">
        <v>4007</v>
      </c>
      <c r="J4332" t="s">
        <v>5471</v>
      </c>
      <c r="K4332">
        <v>99</v>
      </c>
      <c r="L4332" t="s">
        <v>3999</v>
      </c>
    </row>
    <row r="4333" spans="1:12">
      <c r="A4333" s="15">
        <v>30201931</v>
      </c>
      <c r="B4333" t="s">
        <v>5450</v>
      </c>
      <c r="C4333" t="s">
        <v>7037</v>
      </c>
      <c r="D4333" t="s">
        <v>7349</v>
      </c>
      <c r="E4333" t="s">
        <v>7365</v>
      </c>
      <c r="F4333" t="s">
        <v>3994</v>
      </c>
      <c r="G4333" s="160" t="s">
        <v>4076</v>
      </c>
      <c r="H4333" t="s">
        <v>4330</v>
      </c>
      <c r="I4333" s="160" t="s">
        <v>4007</v>
      </c>
      <c r="J4333" t="s">
        <v>5471</v>
      </c>
      <c r="K4333">
        <v>99</v>
      </c>
      <c r="L4333" t="s">
        <v>3999</v>
      </c>
    </row>
    <row r="4334" spans="1:12">
      <c r="A4334" s="15">
        <v>30201932</v>
      </c>
      <c r="B4334" t="s">
        <v>5450</v>
      </c>
      <c r="C4334" t="s">
        <v>7037</v>
      </c>
      <c r="D4334" t="s">
        <v>7349</v>
      </c>
      <c r="E4334" t="s">
        <v>7366</v>
      </c>
      <c r="F4334" t="s">
        <v>3994</v>
      </c>
      <c r="G4334" s="160" t="s">
        <v>4076</v>
      </c>
      <c r="H4334" t="s">
        <v>4330</v>
      </c>
      <c r="I4334" s="160" t="s">
        <v>4007</v>
      </c>
      <c r="J4334" t="s">
        <v>5471</v>
      </c>
      <c r="K4334" s="160" t="s">
        <v>4074</v>
      </c>
      <c r="L4334" t="s">
        <v>7351</v>
      </c>
    </row>
    <row r="4335" spans="1:12">
      <c r="A4335" s="15">
        <v>30201933</v>
      </c>
      <c r="B4335" t="s">
        <v>5450</v>
      </c>
      <c r="C4335" t="s">
        <v>7037</v>
      </c>
      <c r="D4335" t="s">
        <v>7349</v>
      </c>
      <c r="E4335" t="s">
        <v>7367</v>
      </c>
      <c r="F4335" t="s">
        <v>3994</v>
      </c>
      <c r="G4335" s="160" t="s">
        <v>4076</v>
      </c>
      <c r="H4335" t="s">
        <v>4330</v>
      </c>
      <c r="I4335" s="160" t="s">
        <v>4007</v>
      </c>
      <c r="J4335" t="s">
        <v>5471</v>
      </c>
      <c r="K4335" s="160" t="s">
        <v>4074</v>
      </c>
      <c r="L4335" t="s">
        <v>7351</v>
      </c>
    </row>
    <row r="4336" spans="1:12">
      <c r="A4336" s="15">
        <v>30201935</v>
      </c>
      <c r="B4336" t="s">
        <v>5450</v>
      </c>
      <c r="C4336" t="s">
        <v>7037</v>
      </c>
      <c r="D4336" t="s">
        <v>7349</v>
      </c>
      <c r="E4336" t="s">
        <v>7368</v>
      </c>
      <c r="F4336" t="s">
        <v>3994</v>
      </c>
      <c r="G4336" s="160" t="s">
        <v>4076</v>
      </c>
      <c r="H4336" t="s">
        <v>4330</v>
      </c>
      <c r="I4336" s="160" t="s">
        <v>4007</v>
      </c>
      <c r="J4336" t="s">
        <v>5471</v>
      </c>
      <c r="K4336">
        <v>99</v>
      </c>
      <c r="L4336" t="s">
        <v>3999</v>
      </c>
    </row>
    <row r="4337" spans="1:12">
      <c r="A4337" s="15">
        <v>30201939</v>
      </c>
      <c r="B4337" t="s">
        <v>5450</v>
      </c>
      <c r="C4337" t="s">
        <v>7037</v>
      </c>
      <c r="D4337" t="s">
        <v>7349</v>
      </c>
      <c r="E4337" t="s">
        <v>7369</v>
      </c>
      <c r="F4337" t="s">
        <v>4073</v>
      </c>
      <c r="G4337" s="160" t="s">
        <v>4076</v>
      </c>
      <c r="H4337" t="s">
        <v>4330</v>
      </c>
      <c r="I4337" s="160" t="s">
        <v>4007</v>
      </c>
      <c r="J4337" t="s">
        <v>5471</v>
      </c>
      <c r="K4337">
        <v>99</v>
      </c>
      <c r="L4337" t="s">
        <v>3999</v>
      </c>
    </row>
    <row r="4338" spans="1:12">
      <c r="A4338" s="15">
        <v>30201941</v>
      </c>
      <c r="B4338" t="s">
        <v>5450</v>
      </c>
      <c r="C4338" t="s">
        <v>7037</v>
      </c>
      <c r="D4338" t="s">
        <v>7349</v>
      </c>
      <c r="E4338" t="s">
        <v>7370</v>
      </c>
      <c r="F4338" t="s">
        <v>4073</v>
      </c>
      <c r="G4338" s="160" t="s">
        <v>4076</v>
      </c>
      <c r="H4338" t="s">
        <v>4330</v>
      </c>
      <c r="I4338" s="160" t="s">
        <v>4007</v>
      </c>
      <c r="J4338" t="s">
        <v>5471</v>
      </c>
      <c r="K4338">
        <v>99</v>
      </c>
      <c r="L4338" t="s">
        <v>3999</v>
      </c>
    </row>
    <row r="4339" spans="1:12">
      <c r="A4339" s="15">
        <v>30201942</v>
      </c>
      <c r="B4339" t="s">
        <v>5450</v>
      </c>
      <c r="C4339" t="s">
        <v>7037</v>
      </c>
      <c r="D4339" t="s">
        <v>7349</v>
      </c>
      <c r="E4339" t="s">
        <v>7371</v>
      </c>
      <c r="F4339" t="s">
        <v>3994</v>
      </c>
      <c r="G4339" s="160" t="s">
        <v>4076</v>
      </c>
      <c r="H4339" t="s">
        <v>4330</v>
      </c>
      <c r="I4339" s="160" t="s">
        <v>4007</v>
      </c>
      <c r="J4339" t="s">
        <v>5471</v>
      </c>
      <c r="K4339" s="160" t="s">
        <v>4074</v>
      </c>
      <c r="L4339" t="s">
        <v>7351</v>
      </c>
    </row>
    <row r="4340" spans="1:12">
      <c r="A4340" s="15">
        <v>30201945</v>
      </c>
      <c r="B4340" t="s">
        <v>5450</v>
      </c>
      <c r="C4340" t="s">
        <v>7037</v>
      </c>
      <c r="D4340" t="s">
        <v>7349</v>
      </c>
      <c r="E4340" t="s">
        <v>7372</v>
      </c>
      <c r="F4340" t="s">
        <v>3994</v>
      </c>
      <c r="G4340" s="160" t="s">
        <v>4076</v>
      </c>
      <c r="H4340" t="s">
        <v>4330</v>
      </c>
      <c r="I4340" s="160" t="s">
        <v>4007</v>
      </c>
      <c r="J4340" t="s">
        <v>5471</v>
      </c>
      <c r="K4340">
        <v>99</v>
      </c>
      <c r="L4340" t="s">
        <v>3999</v>
      </c>
    </row>
    <row r="4341" spans="1:12">
      <c r="A4341" s="15">
        <v>30201949</v>
      </c>
      <c r="B4341" t="s">
        <v>5450</v>
      </c>
      <c r="C4341" t="s">
        <v>7037</v>
      </c>
      <c r="D4341" t="s">
        <v>7349</v>
      </c>
      <c r="E4341" t="s">
        <v>7373</v>
      </c>
      <c r="F4341" t="s">
        <v>4073</v>
      </c>
      <c r="G4341" s="160" t="s">
        <v>4074</v>
      </c>
      <c r="H4341" t="s">
        <v>4075</v>
      </c>
      <c r="I4341" s="160" t="s">
        <v>4076</v>
      </c>
      <c r="J4341" t="s">
        <v>4077</v>
      </c>
      <c r="K4341">
        <v>99</v>
      </c>
      <c r="L4341" t="s">
        <v>3999</v>
      </c>
    </row>
    <row r="4342" spans="1:12">
      <c r="A4342" s="15">
        <v>30201950</v>
      </c>
      <c r="B4342" t="s">
        <v>5450</v>
      </c>
      <c r="C4342" t="s">
        <v>7037</v>
      </c>
      <c r="D4342" t="s">
        <v>7349</v>
      </c>
      <c r="E4342" t="s">
        <v>7374</v>
      </c>
      <c r="F4342" t="s">
        <v>3994</v>
      </c>
      <c r="G4342" s="160" t="s">
        <v>4076</v>
      </c>
      <c r="H4342" t="s">
        <v>4330</v>
      </c>
      <c r="I4342" s="160" t="s">
        <v>4007</v>
      </c>
      <c r="J4342" t="s">
        <v>5471</v>
      </c>
      <c r="K4342" s="160" t="s">
        <v>4074</v>
      </c>
      <c r="L4342" t="s">
        <v>7351</v>
      </c>
    </row>
    <row r="4343" spans="1:12">
      <c r="A4343" s="15">
        <v>30201960</v>
      </c>
      <c r="B4343" t="s">
        <v>5450</v>
      </c>
      <c r="C4343" t="s">
        <v>7037</v>
      </c>
      <c r="D4343" t="s">
        <v>7349</v>
      </c>
      <c r="E4343" t="s">
        <v>7375</v>
      </c>
      <c r="F4343" t="s">
        <v>3994</v>
      </c>
      <c r="G4343">
        <v>10</v>
      </c>
      <c r="H4343" t="s">
        <v>4358</v>
      </c>
      <c r="I4343" s="160" t="s">
        <v>3997</v>
      </c>
      <c r="J4343" t="s">
        <v>4394</v>
      </c>
      <c r="K4343">
        <v>99</v>
      </c>
      <c r="L4343" t="s">
        <v>3999</v>
      </c>
    </row>
    <row r="4344" spans="1:12">
      <c r="A4344" s="15">
        <v>30201997</v>
      </c>
      <c r="B4344" t="s">
        <v>5450</v>
      </c>
      <c r="C4344" t="s">
        <v>7037</v>
      </c>
      <c r="D4344" t="s">
        <v>7349</v>
      </c>
      <c r="E4344" t="s">
        <v>7376</v>
      </c>
      <c r="F4344" t="s">
        <v>3994</v>
      </c>
      <c r="G4344" s="160" t="s">
        <v>4076</v>
      </c>
      <c r="H4344" t="s">
        <v>4330</v>
      </c>
      <c r="I4344" s="160" t="s">
        <v>4007</v>
      </c>
      <c r="J4344" t="s">
        <v>5471</v>
      </c>
      <c r="K4344">
        <v>99</v>
      </c>
      <c r="L4344" t="s">
        <v>3999</v>
      </c>
    </row>
    <row r="4345" spans="1:12">
      <c r="A4345" s="15">
        <v>30201998</v>
      </c>
      <c r="B4345" t="s">
        <v>5450</v>
      </c>
      <c r="C4345" t="s">
        <v>7037</v>
      </c>
      <c r="D4345" t="s">
        <v>7349</v>
      </c>
      <c r="E4345" t="s">
        <v>7377</v>
      </c>
      <c r="F4345" t="s">
        <v>3994</v>
      </c>
      <c r="G4345" s="160" t="s">
        <v>4076</v>
      </c>
      <c r="H4345" t="s">
        <v>4330</v>
      </c>
      <c r="I4345" s="160" t="s">
        <v>4007</v>
      </c>
      <c r="J4345" t="s">
        <v>5471</v>
      </c>
      <c r="K4345">
        <v>99</v>
      </c>
      <c r="L4345" t="s">
        <v>3999</v>
      </c>
    </row>
    <row r="4346" spans="1:12">
      <c r="A4346" s="15">
        <v>30201999</v>
      </c>
      <c r="B4346" t="s">
        <v>5450</v>
      </c>
      <c r="C4346" t="s">
        <v>7037</v>
      </c>
      <c r="D4346" t="s">
        <v>7349</v>
      </c>
      <c r="E4346" t="s">
        <v>4020</v>
      </c>
      <c r="F4346" t="s">
        <v>3994</v>
      </c>
      <c r="G4346" s="160" t="s">
        <v>4076</v>
      </c>
      <c r="H4346" t="s">
        <v>4330</v>
      </c>
      <c r="I4346" s="160" t="s">
        <v>4007</v>
      </c>
      <c r="J4346" t="s">
        <v>5471</v>
      </c>
      <c r="K4346">
        <v>99</v>
      </c>
      <c r="L4346" t="s">
        <v>3999</v>
      </c>
    </row>
    <row r="4347" spans="1:12">
      <c r="A4347" s="15">
        <v>30202000</v>
      </c>
      <c r="B4347" t="s">
        <v>5450</v>
      </c>
      <c r="C4347" t="s">
        <v>7037</v>
      </c>
      <c r="D4347" t="s">
        <v>7378</v>
      </c>
      <c r="E4347" t="s">
        <v>7379</v>
      </c>
      <c r="F4347" t="s">
        <v>7380</v>
      </c>
      <c r="G4347" s="160" t="s">
        <v>4076</v>
      </c>
      <c r="H4347" t="s">
        <v>4330</v>
      </c>
      <c r="I4347" s="160" t="s">
        <v>4007</v>
      </c>
      <c r="J4347" t="s">
        <v>5471</v>
      </c>
      <c r="K4347">
        <v>99</v>
      </c>
      <c r="L4347" t="s">
        <v>3999</v>
      </c>
    </row>
    <row r="4348" spans="1:12">
      <c r="A4348" s="15">
        <v>30202001</v>
      </c>
      <c r="B4348" t="s">
        <v>5450</v>
      </c>
      <c r="C4348" t="s">
        <v>7037</v>
      </c>
      <c r="D4348" t="s">
        <v>7381</v>
      </c>
      <c r="E4348" t="s">
        <v>7382</v>
      </c>
      <c r="F4348" t="s">
        <v>7380</v>
      </c>
      <c r="G4348" s="160" t="s">
        <v>4076</v>
      </c>
      <c r="H4348" t="s">
        <v>4330</v>
      </c>
      <c r="I4348" s="160" t="s">
        <v>4007</v>
      </c>
      <c r="J4348" t="s">
        <v>5471</v>
      </c>
      <c r="K4348">
        <v>99</v>
      </c>
      <c r="L4348" t="s">
        <v>3999</v>
      </c>
    </row>
    <row r="4349" spans="1:12">
      <c r="A4349" s="15">
        <v>30202002</v>
      </c>
      <c r="B4349" t="s">
        <v>5450</v>
      </c>
      <c r="C4349" t="s">
        <v>7037</v>
      </c>
      <c r="D4349" t="s">
        <v>7378</v>
      </c>
      <c r="E4349" t="s">
        <v>7383</v>
      </c>
      <c r="F4349" t="s">
        <v>7380</v>
      </c>
      <c r="G4349" s="160" t="s">
        <v>4076</v>
      </c>
      <c r="H4349" t="s">
        <v>4330</v>
      </c>
      <c r="I4349" s="160" t="s">
        <v>4007</v>
      </c>
      <c r="J4349" t="s">
        <v>5471</v>
      </c>
      <c r="K4349">
        <v>99</v>
      </c>
      <c r="L4349" t="s">
        <v>3999</v>
      </c>
    </row>
    <row r="4350" spans="1:12">
      <c r="A4350" s="15">
        <v>30202010</v>
      </c>
      <c r="B4350" t="s">
        <v>5450</v>
      </c>
      <c r="C4350" t="s">
        <v>7037</v>
      </c>
      <c r="D4350" t="s">
        <v>7381</v>
      </c>
      <c r="E4350" t="s">
        <v>7384</v>
      </c>
      <c r="F4350" t="s">
        <v>7380</v>
      </c>
      <c r="G4350">
        <v>14</v>
      </c>
      <c r="H4350" t="s">
        <v>4333</v>
      </c>
      <c r="I4350" s="160" t="s">
        <v>4007</v>
      </c>
      <c r="J4350" t="s">
        <v>5521</v>
      </c>
      <c r="K4350" s="160" t="s">
        <v>4009</v>
      </c>
      <c r="L4350" t="s">
        <v>7385</v>
      </c>
    </row>
    <row r="4351" spans="1:12">
      <c r="A4351" s="15">
        <v>30202020</v>
      </c>
      <c r="B4351" t="s">
        <v>5450</v>
      </c>
      <c r="C4351" t="s">
        <v>7037</v>
      </c>
      <c r="D4351" t="s">
        <v>7381</v>
      </c>
      <c r="E4351" t="s">
        <v>7386</v>
      </c>
      <c r="F4351" t="s">
        <v>7380</v>
      </c>
      <c r="G4351">
        <v>14</v>
      </c>
      <c r="H4351" t="s">
        <v>4333</v>
      </c>
      <c r="I4351" s="160" t="s">
        <v>4007</v>
      </c>
      <c r="J4351" t="s">
        <v>5521</v>
      </c>
      <c r="K4351" s="160" t="s">
        <v>4009</v>
      </c>
      <c r="L4351" t="s">
        <v>7385</v>
      </c>
    </row>
    <row r="4352" spans="1:12">
      <c r="A4352" s="15">
        <v>30202050</v>
      </c>
      <c r="B4352" t="s">
        <v>5450</v>
      </c>
      <c r="C4352" t="s">
        <v>7037</v>
      </c>
      <c r="D4352" t="s">
        <v>7381</v>
      </c>
      <c r="E4352" t="s">
        <v>7387</v>
      </c>
      <c r="F4352" t="s">
        <v>7380</v>
      </c>
      <c r="G4352">
        <v>14</v>
      </c>
      <c r="H4352" t="s">
        <v>4333</v>
      </c>
      <c r="I4352" s="160" t="s">
        <v>4007</v>
      </c>
      <c r="J4352" t="s">
        <v>5521</v>
      </c>
      <c r="K4352" s="160" t="s">
        <v>4009</v>
      </c>
      <c r="L4352" t="s">
        <v>7385</v>
      </c>
    </row>
    <row r="4353" spans="1:12">
      <c r="A4353" s="15">
        <v>30202070</v>
      </c>
      <c r="B4353" t="s">
        <v>5450</v>
      </c>
      <c r="C4353" t="s">
        <v>7037</v>
      </c>
      <c r="D4353" t="s">
        <v>7381</v>
      </c>
      <c r="E4353" t="s">
        <v>7388</v>
      </c>
      <c r="F4353" t="s">
        <v>7380</v>
      </c>
      <c r="G4353">
        <v>14</v>
      </c>
      <c r="H4353" t="s">
        <v>4333</v>
      </c>
      <c r="I4353" s="160" t="s">
        <v>4007</v>
      </c>
      <c r="J4353" t="s">
        <v>5521</v>
      </c>
      <c r="K4353" s="160" t="s">
        <v>4009</v>
      </c>
      <c r="L4353" t="s">
        <v>7385</v>
      </c>
    </row>
    <row r="4354" spans="1:12">
      <c r="A4354" s="15">
        <v>30202080</v>
      </c>
      <c r="B4354" t="s">
        <v>5450</v>
      </c>
      <c r="C4354" t="s">
        <v>7037</v>
      </c>
      <c r="D4354" t="s">
        <v>7381</v>
      </c>
      <c r="E4354" t="s">
        <v>7389</v>
      </c>
      <c r="F4354" t="s">
        <v>7380</v>
      </c>
      <c r="G4354">
        <v>14</v>
      </c>
      <c r="H4354" t="s">
        <v>4333</v>
      </c>
      <c r="I4354" s="160" t="s">
        <v>4007</v>
      </c>
      <c r="J4354" t="s">
        <v>5521</v>
      </c>
      <c r="K4354" s="160" t="s">
        <v>4009</v>
      </c>
      <c r="L4354" t="s">
        <v>7385</v>
      </c>
    </row>
    <row r="4355" spans="1:12">
      <c r="A4355" s="15">
        <v>30202101</v>
      </c>
      <c r="B4355" t="s">
        <v>5450</v>
      </c>
      <c r="C4355" t="s">
        <v>7037</v>
      </c>
      <c r="D4355" t="s">
        <v>7390</v>
      </c>
      <c r="E4355" t="s">
        <v>7391</v>
      </c>
      <c r="F4355" t="s">
        <v>7380</v>
      </c>
      <c r="G4355" s="160" t="s">
        <v>4076</v>
      </c>
      <c r="H4355" t="s">
        <v>4330</v>
      </c>
      <c r="I4355" s="160" t="s">
        <v>4007</v>
      </c>
      <c r="J4355" t="s">
        <v>5471</v>
      </c>
      <c r="K4355">
        <v>99</v>
      </c>
      <c r="L4355" t="s">
        <v>3999</v>
      </c>
    </row>
    <row r="4356" spans="1:12">
      <c r="A4356" s="15">
        <v>30202102</v>
      </c>
      <c r="B4356" t="s">
        <v>5450</v>
      </c>
      <c r="C4356" t="s">
        <v>7037</v>
      </c>
      <c r="D4356" t="s">
        <v>7392</v>
      </c>
      <c r="E4356" t="s">
        <v>7393</v>
      </c>
      <c r="F4356" t="s">
        <v>7380</v>
      </c>
      <c r="G4356" s="160" t="s">
        <v>4076</v>
      </c>
      <c r="H4356" t="s">
        <v>4330</v>
      </c>
      <c r="I4356" s="160" t="s">
        <v>4007</v>
      </c>
      <c r="J4356" t="s">
        <v>5471</v>
      </c>
      <c r="K4356">
        <v>99</v>
      </c>
      <c r="L4356" t="s">
        <v>3999</v>
      </c>
    </row>
    <row r="4357" spans="1:12">
      <c r="A4357" s="15">
        <v>30202105</v>
      </c>
      <c r="B4357" t="s">
        <v>5450</v>
      </c>
      <c r="C4357" t="s">
        <v>7037</v>
      </c>
      <c r="D4357" t="s">
        <v>7390</v>
      </c>
      <c r="E4357" t="s">
        <v>7394</v>
      </c>
      <c r="F4357" t="s">
        <v>7380</v>
      </c>
      <c r="G4357" s="160" t="s">
        <v>4076</v>
      </c>
      <c r="H4357" t="s">
        <v>4330</v>
      </c>
      <c r="I4357" s="160" t="s">
        <v>4007</v>
      </c>
      <c r="J4357" t="s">
        <v>5471</v>
      </c>
      <c r="K4357">
        <v>99</v>
      </c>
      <c r="L4357" t="s">
        <v>3999</v>
      </c>
    </row>
    <row r="4358" spans="1:12">
      <c r="A4358" s="15">
        <v>30202106</v>
      </c>
      <c r="B4358" t="s">
        <v>5450</v>
      </c>
      <c r="C4358" t="s">
        <v>7037</v>
      </c>
      <c r="D4358" t="s">
        <v>7392</v>
      </c>
      <c r="E4358" t="s">
        <v>7395</v>
      </c>
      <c r="F4358" t="s">
        <v>7380</v>
      </c>
      <c r="G4358" s="160" t="s">
        <v>4076</v>
      </c>
      <c r="H4358" t="s">
        <v>4330</v>
      </c>
      <c r="I4358" s="160" t="s">
        <v>4007</v>
      </c>
      <c r="J4358" t="s">
        <v>5471</v>
      </c>
      <c r="K4358">
        <v>99</v>
      </c>
      <c r="L4358" t="s">
        <v>3999</v>
      </c>
    </row>
    <row r="4359" spans="1:12">
      <c r="A4359" s="15">
        <v>30202120</v>
      </c>
      <c r="B4359" t="s">
        <v>5450</v>
      </c>
      <c r="C4359" t="s">
        <v>7037</v>
      </c>
      <c r="D4359" t="s">
        <v>7390</v>
      </c>
      <c r="E4359" t="s">
        <v>7396</v>
      </c>
      <c r="F4359" t="s">
        <v>7380</v>
      </c>
      <c r="G4359">
        <v>14</v>
      </c>
      <c r="H4359" t="s">
        <v>4333</v>
      </c>
      <c r="I4359" s="160" t="s">
        <v>4007</v>
      </c>
      <c r="J4359" t="s">
        <v>5521</v>
      </c>
      <c r="K4359" s="160" t="s">
        <v>4009</v>
      </c>
      <c r="L4359" t="s">
        <v>7385</v>
      </c>
    </row>
    <row r="4360" spans="1:12">
      <c r="A4360" s="15">
        <v>30202130</v>
      </c>
      <c r="B4360" t="s">
        <v>5450</v>
      </c>
      <c r="C4360" t="s">
        <v>7037</v>
      </c>
      <c r="D4360" t="s">
        <v>7390</v>
      </c>
      <c r="E4360" t="s">
        <v>7397</v>
      </c>
      <c r="F4360" t="s">
        <v>7380</v>
      </c>
      <c r="G4360">
        <v>14</v>
      </c>
      <c r="H4360" t="s">
        <v>4333</v>
      </c>
      <c r="I4360" s="160" t="s">
        <v>4007</v>
      </c>
      <c r="J4360" t="s">
        <v>5521</v>
      </c>
      <c r="K4360" s="160" t="s">
        <v>4009</v>
      </c>
      <c r="L4360" t="s">
        <v>7385</v>
      </c>
    </row>
    <row r="4361" spans="1:12">
      <c r="A4361" s="15">
        <v>30202140</v>
      </c>
      <c r="B4361" t="s">
        <v>5450</v>
      </c>
      <c r="C4361" t="s">
        <v>7037</v>
      </c>
      <c r="D4361" t="s">
        <v>7390</v>
      </c>
      <c r="E4361" t="s">
        <v>7398</v>
      </c>
      <c r="F4361" t="s">
        <v>7380</v>
      </c>
      <c r="G4361">
        <v>14</v>
      </c>
      <c r="H4361" t="s">
        <v>4333</v>
      </c>
      <c r="I4361" s="160" t="s">
        <v>4007</v>
      </c>
      <c r="J4361" t="s">
        <v>5521</v>
      </c>
      <c r="K4361" s="160" t="s">
        <v>4009</v>
      </c>
      <c r="L4361" t="s">
        <v>7385</v>
      </c>
    </row>
    <row r="4362" spans="1:12">
      <c r="A4362" s="15">
        <v>30202150</v>
      </c>
      <c r="B4362" t="s">
        <v>5450</v>
      </c>
      <c r="C4362" t="s">
        <v>7037</v>
      </c>
      <c r="D4362" t="s">
        <v>7390</v>
      </c>
      <c r="E4362" t="s">
        <v>7399</v>
      </c>
      <c r="F4362" t="s">
        <v>7380</v>
      </c>
      <c r="G4362">
        <v>14</v>
      </c>
      <c r="H4362" t="s">
        <v>4333</v>
      </c>
      <c r="I4362" s="160" t="s">
        <v>4007</v>
      </c>
      <c r="J4362" t="s">
        <v>5521</v>
      </c>
      <c r="K4362" s="160" t="s">
        <v>4009</v>
      </c>
      <c r="L4362" t="s">
        <v>7385</v>
      </c>
    </row>
    <row r="4363" spans="1:12">
      <c r="A4363" s="15">
        <v>30202160</v>
      </c>
      <c r="B4363" t="s">
        <v>5450</v>
      </c>
      <c r="C4363" t="s">
        <v>7037</v>
      </c>
      <c r="D4363" t="s">
        <v>7390</v>
      </c>
      <c r="E4363" t="s">
        <v>7400</v>
      </c>
      <c r="F4363" t="s">
        <v>7380</v>
      </c>
      <c r="G4363">
        <v>14</v>
      </c>
      <c r="H4363" t="s">
        <v>4333</v>
      </c>
      <c r="I4363" s="160" t="s">
        <v>4007</v>
      </c>
      <c r="J4363" t="s">
        <v>5521</v>
      </c>
      <c r="K4363" s="160" t="s">
        <v>4009</v>
      </c>
      <c r="L4363" t="s">
        <v>7385</v>
      </c>
    </row>
    <row r="4364" spans="1:12">
      <c r="A4364" s="15">
        <v>30202170</v>
      </c>
      <c r="B4364" t="s">
        <v>5450</v>
      </c>
      <c r="C4364" t="s">
        <v>7037</v>
      </c>
      <c r="D4364" t="s">
        <v>7390</v>
      </c>
      <c r="E4364" t="s">
        <v>7401</v>
      </c>
      <c r="F4364" t="s">
        <v>7380</v>
      </c>
      <c r="G4364">
        <v>14</v>
      </c>
      <c r="H4364" t="s">
        <v>4333</v>
      </c>
      <c r="I4364" s="160" t="s">
        <v>4007</v>
      </c>
      <c r="J4364" t="s">
        <v>5521</v>
      </c>
      <c r="K4364" s="160" t="s">
        <v>4009</v>
      </c>
      <c r="L4364" t="s">
        <v>7385</v>
      </c>
    </row>
    <row r="4365" spans="1:12">
      <c r="A4365" s="15">
        <v>30202180</v>
      </c>
      <c r="B4365" t="s">
        <v>5450</v>
      </c>
      <c r="C4365" t="s">
        <v>7037</v>
      </c>
      <c r="D4365" t="s">
        <v>7390</v>
      </c>
      <c r="E4365" t="s">
        <v>7402</v>
      </c>
      <c r="F4365" t="s">
        <v>7380</v>
      </c>
      <c r="G4365">
        <v>14</v>
      </c>
      <c r="H4365" t="s">
        <v>4333</v>
      </c>
      <c r="I4365" s="160" t="s">
        <v>4007</v>
      </c>
      <c r="J4365" t="s">
        <v>5521</v>
      </c>
      <c r="K4365" s="160" t="s">
        <v>4009</v>
      </c>
      <c r="L4365" t="s">
        <v>7385</v>
      </c>
    </row>
    <row r="4366" spans="1:12">
      <c r="A4366" s="15">
        <v>30202201</v>
      </c>
      <c r="B4366" t="s">
        <v>5450</v>
      </c>
      <c r="C4366" t="s">
        <v>7037</v>
      </c>
      <c r="D4366" t="s">
        <v>7403</v>
      </c>
      <c r="E4366" t="s">
        <v>7404</v>
      </c>
      <c r="F4366" t="s">
        <v>3994</v>
      </c>
      <c r="G4366" s="160" t="s">
        <v>4076</v>
      </c>
      <c r="H4366" t="s">
        <v>4330</v>
      </c>
      <c r="I4366" s="160" t="s">
        <v>4007</v>
      </c>
      <c r="J4366" t="s">
        <v>5471</v>
      </c>
      <c r="K4366">
        <v>99</v>
      </c>
      <c r="L4366" t="s">
        <v>3999</v>
      </c>
    </row>
    <row r="4367" spans="1:12">
      <c r="A4367" s="15">
        <v>30202601</v>
      </c>
      <c r="B4367" t="s">
        <v>5450</v>
      </c>
      <c r="C4367" t="s">
        <v>7037</v>
      </c>
      <c r="D4367" t="s">
        <v>7405</v>
      </c>
      <c r="E4367" t="s">
        <v>7406</v>
      </c>
      <c r="F4367" t="s">
        <v>3994</v>
      </c>
      <c r="G4367" s="160" t="s">
        <v>4076</v>
      </c>
      <c r="H4367" t="s">
        <v>4330</v>
      </c>
      <c r="I4367" s="160" t="s">
        <v>4007</v>
      </c>
      <c r="J4367" t="s">
        <v>5471</v>
      </c>
      <c r="K4367">
        <v>99</v>
      </c>
      <c r="L4367" t="s">
        <v>3999</v>
      </c>
    </row>
    <row r="4368" spans="1:12">
      <c r="A4368" s="15">
        <v>30202801</v>
      </c>
      <c r="B4368" t="s">
        <v>5450</v>
      </c>
      <c r="C4368" t="s">
        <v>7037</v>
      </c>
      <c r="D4368" t="s">
        <v>7407</v>
      </c>
      <c r="E4368" t="s">
        <v>4080</v>
      </c>
      <c r="F4368" t="s">
        <v>3994</v>
      </c>
      <c r="G4368" s="160" t="s">
        <v>4076</v>
      </c>
      <c r="H4368" t="s">
        <v>4330</v>
      </c>
      <c r="I4368" s="160" t="s">
        <v>4007</v>
      </c>
      <c r="J4368" t="s">
        <v>5471</v>
      </c>
      <c r="K4368">
        <v>99</v>
      </c>
      <c r="L4368" t="s">
        <v>3999</v>
      </c>
    </row>
    <row r="4369" spans="1:12">
      <c r="A4369" s="15">
        <v>30203001</v>
      </c>
      <c r="B4369" t="s">
        <v>5450</v>
      </c>
      <c r="C4369" t="s">
        <v>7037</v>
      </c>
      <c r="D4369" t="s">
        <v>7408</v>
      </c>
      <c r="E4369" t="s">
        <v>7409</v>
      </c>
      <c r="F4369" t="s">
        <v>3994</v>
      </c>
      <c r="G4369" s="160" t="s">
        <v>4076</v>
      </c>
      <c r="H4369" t="s">
        <v>4330</v>
      </c>
      <c r="I4369" s="160" t="s">
        <v>4007</v>
      </c>
      <c r="J4369" t="s">
        <v>5471</v>
      </c>
      <c r="K4369">
        <v>99</v>
      </c>
      <c r="L4369" t="s">
        <v>3999</v>
      </c>
    </row>
    <row r="4370" spans="1:12">
      <c r="A4370" s="15">
        <v>30203010</v>
      </c>
      <c r="B4370" t="s">
        <v>5450</v>
      </c>
      <c r="C4370" t="s">
        <v>7037</v>
      </c>
      <c r="D4370" t="s">
        <v>7408</v>
      </c>
      <c r="E4370" t="s">
        <v>7410</v>
      </c>
      <c r="F4370" t="s">
        <v>3994</v>
      </c>
      <c r="G4370" s="160" t="s">
        <v>4076</v>
      </c>
      <c r="H4370" t="s">
        <v>4330</v>
      </c>
      <c r="I4370" s="160" t="s">
        <v>4007</v>
      </c>
      <c r="J4370" t="s">
        <v>5471</v>
      </c>
      <c r="K4370">
        <v>99</v>
      </c>
      <c r="L4370" t="s">
        <v>3999</v>
      </c>
    </row>
    <row r="4371" spans="1:12">
      <c r="A4371" s="15">
        <v>30203020</v>
      </c>
      <c r="B4371" t="s">
        <v>5450</v>
      </c>
      <c r="C4371" t="s">
        <v>7037</v>
      </c>
      <c r="D4371" t="s">
        <v>7408</v>
      </c>
      <c r="E4371" t="s">
        <v>7411</v>
      </c>
      <c r="F4371" t="s">
        <v>3994</v>
      </c>
      <c r="G4371" s="160" t="s">
        <v>4076</v>
      </c>
      <c r="H4371" t="s">
        <v>4330</v>
      </c>
      <c r="I4371" s="160" t="s">
        <v>4007</v>
      </c>
      <c r="J4371" t="s">
        <v>5471</v>
      </c>
      <c r="K4371">
        <v>99</v>
      </c>
      <c r="L4371" t="s">
        <v>3999</v>
      </c>
    </row>
    <row r="4372" spans="1:12">
      <c r="A4372" s="15">
        <v>30203099</v>
      </c>
      <c r="B4372" t="s">
        <v>5450</v>
      </c>
      <c r="C4372" t="s">
        <v>7037</v>
      </c>
      <c r="D4372" t="s">
        <v>7408</v>
      </c>
      <c r="E4372" t="s">
        <v>4020</v>
      </c>
      <c r="F4372" t="s">
        <v>3994</v>
      </c>
      <c r="G4372" s="160" t="s">
        <v>4076</v>
      </c>
      <c r="H4372" t="s">
        <v>4330</v>
      </c>
      <c r="I4372" s="160" t="s">
        <v>4007</v>
      </c>
      <c r="J4372" t="s">
        <v>5471</v>
      </c>
      <c r="K4372">
        <v>99</v>
      </c>
      <c r="L4372" t="s">
        <v>3999</v>
      </c>
    </row>
    <row r="4373" spans="1:12">
      <c r="A4373" s="15">
        <v>30203103</v>
      </c>
      <c r="B4373" t="s">
        <v>5450</v>
      </c>
      <c r="C4373" t="s">
        <v>7037</v>
      </c>
      <c r="D4373" t="s">
        <v>7412</v>
      </c>
      <c r="E4373" t="s">
        <v>7092</v>
      </c>
      <c r="F4373" t="s">
        <v>3994</v>
      </c>
      <c r="G4373" s="160" t="s">
        <v>4076</v>
      </c>
      <c r="H4373" t="s">
        <v>4330</v>
      </c>
      <c r="I4373" s="160" t="s">
        <v>4007</v>
      </c>
      <c r="J4373" t="s">
        <v>5471</v>
      </c>
      <c r="K4373">
        <v>99</v>
      </c>
      <c r="L4373" t="s">
        <v>3999</v>
      </c>
    </row>
    <row r="4374" spans="1:12">
      <c r="A4374" s="15">
        <v>30203104</v>
      </c>
      <c r="B4374" t="s">
        <v>5450</v>
      </c>
      <c r="C4374" t="s">
        <v>7037</v>
      </c>
      <c r="D4374" t="s">
        <v>7412</v>
      </c>
      <c r="E4374" t="s">
        <v>4383</v>
      </c>
      <c r="F4374" t="s">
        <v>3994</v>
      </c>
      <c r="G4374" s="160" t="s">
        <v>4076</v>
      </c>
      <c r="H4374" t="s">
        <v>4330</v>
      </c>
      <c r="I4374" s="160" t="s">
        <v>4007</v>
      </c>
      <c r="J4374" t="s">
        <v>5471</v>
      </c>
      <c r="K4374">
        <v>99</v>
      </c>
      <c r="L4374" t="s">
        <v>3999</v>
      </c>
    </row>
    <row r="4375" spans="1:12">
      <c r="A4375" s="15">
        <v>30203105</v>
      </c>
      <c r="B4375" t="s">
        <v>5450</v>
      </c>
      <c r="C4375" t="s">
        <v>7037</v>
      </c>
      <c r="D4375" t="s">
        <v>7412</v>
      </c>
      <c r="E4375" t="s">
        <v>4735</v>
      </c>
      <c r="F4375" t="s">
        <v>4073</v>
      </c>
      <c r="G4375" s="160" t="s">
        <v>4074</v>
      </c>
      <c r="H4375" t="s">
        <v>4075</v>
      </c>
      <c r="I4375">
        <v>11</v>
      </c>
      <c r="J4375" t="s">
        <v>6011</v>
      </c>
      <c r="K4375" s="160" t="s">
        <v>4009</v>
      </c>
      <c r="L4375" t="s">
        <v>6012</v>
      </c>
    </row>
    <row r="4376" spans="1:12">
      <c r="A4376" s="15">
        <v>30203106</v>
      </c>
      <c r="B4376" t="s">
        <v>5450</v>
      </c>
      <c r="C4376" t="s">
        <v>7037</v>
      </c>
      <c r="D4376" t="s">
        <v>7412</v>
      </c>
      <c r="E4376" t="s">
        <v>7100</v>
      </c>
      <c r="F4376" t="s">
        <v>4073</v>
      </c>
      <c r="G4376" s="160" t="s">
        <v>4074</v>
      </c>
      <c r="H4376" t="s">
        <v>4075</v>
      </c>
      <c r="I4376">
        <v>11</v>
      </c>
      <c r="J4376" t="s">
        <v>6011</v>
      </c>
      <c r="K4376" s="160" t="s">
        <v>4009</v>
      </c>
      <c r="L4376" t="s">
        <v>6012</v>
      </c>
    </row>
    <row r="4377" spans="1:12">
      <c r="A4377" s="15">
        <v>30203107</v>
      </c>
      <c r="B4377" t="s">
        <v>5450</v>
      </c>
      <c r="C4377" t="s">
        <v>7037</v>
      </c>
      <c r="D4377" t="s">
        <v>7412</v>
      </c>
      <c r="E4377" t="s">
        <v>7095</v>
      </c>
      <c r="F4377" t="s">
        <v>4073</v>
      </c>
      <c r="G4377" s="160" t="s">
        <v>4074</v>
      </c>
      <c r="H4377" t="s">
        <v>4075</v>
      </c>
      <c r="I4377">
        <v>11</v>
      </c>
      <c r="J4377" t="s">
        <v>6011</v>
      </c>
      <c r="K4377" s="160" t="s">
        <v>4009</v>
      </c>
      <c r="L4377" t="s">
        <v>6012</v>
      </c>
    </row>
    <row r="4378" spans="1:12">
      <c r="A4378" s="15">
        <v>30203108</v>
      </c>
      <c r="B4378" t="s">
        <v>5450</v>
      </c>
      <c r="C4378" t="s">
        <v>7037</v>
      </c>
      <c r="D4378" t="s">
        <v>7412</v>
      </c>
      <c r="E4378" t="s">
        <v>7096</v>
      </c>
      <c r="F4378" t="s">
        <v>4073</v>
      </c>
      <c r="G4378" s="160" t="s">
        <v>4074</v>
      </c>
      <c r="H4378" t="s">
        <v>4075</v>
      </c>
      <c r="I4378">
        <v>11</v>
      </c>
      <c r="J4378" t="s">
        <v>6011</v>
      </c>
      <c r="K4378" s="160" t="s">
        <v>4009</v>
      </c>
      <c r="L4378" t="s">
        <v>6012</v>
      </c>
    </row>
    <row r="4379" spans="1:12">
      <c r="A4379" s="15">
        <v>30203109</v>
      </c>
      <c r="B4379" t="s">
        <v>5450</v>
      </c>
      <c r="C4379" t="s">
        <v>7037</v>
      </c>
      <c r="D4379" t="s">
        <v>7412</v>
      </c>
      <c r="E4379" t="s">
        <v>7097</v>
      </c>
      <c r="F4379" t="s">
        <v>4073</v>
      </c>
      <c r="G4379" s="160" t="s">
        <v>4074</v>
      </c>
      <c r="H4379" t="s">
        <v>4075</v>
      </c>
      <c r="I4379">
        <v>11</v>
      </c>
      <c r="J4379" t="s">
        <v>6011</v>
      </c>
      <c r="K4379" s="160" t="s">
        <v>4009</v>
      </c>
      <c r="L4379" t="s">
        <v>6012</v>
      </c>
    </row>
    <row r="4380" spans="1:12">
      <c r="A4380" s="15">
        <v>30203110</v>
      </c>
      <c r="B4380" t="s">
        <v>5450</v>
      </c>
      <c r="C4380" t="s">
        <v>7037</v>
      </c>
      <c r="D4380" t="s">
        <v>7412</v>
      </c>
      <c r="E4380" t="s">
        <v>7095</v>
      </c>
      <c r="F4380" t="s">
        <v>4073</v>
      </c>
      <c r="G4380" s="160" t="s">
        <v>4074</v>
      </c>
      <c r="H4380" t="s">
        <v>4075</v>
      </c>
      <c r="I4380">
        <v>11</v>
      </c>
      <c r="J4380" t="s">
        <v>6011</v>
      </c>
      <c r="K4380" s="160" t="s">
        <v>4009</v>
      </c>
      <c r="L4380" t="s">
        <v>6012</v>
      </c>
    </row>
    <row r="4381" spans="1:12">
      <c r="A4381" s="15">
        <v>30203111</v>
      </c>
      <c r="B4381" t="s">
        <v>5450</v>
      </c>
      <c r="C4381" t="s">
        <v>7037</v>
      </c>
      <c r="D4381" t="s">
        <v>7412</v>
      </c>
      <c r="E4381" t="s">
        <v>7096</v>
      </c>
      <c r="F4381" t="s">
        <v>4073</v>
      </c>
      <c r="G4381" s="160" t="s">
        <v>4074</v>
      </c>
      <c r="H4381" t="s">
        <v>4075</v>
      </c>
      <c r="I4381">
        <v>11</v>
      </c>
      <c r="J4381" t="s">
        <v>6011</v>
      </c>
      <c r="K4381" s="160" t="s">
        <v>4009</v>
      </c>
      <c r="L4381" t="s">
        <v>6012</v>
      </c>
    </row>
    <row r="4382" spans="1:12">
      <c r="A4382" s="15">
        <v>30203201</v>
      </c>
      <c r="B4382" t="s">
        <v>5450</v>
      </c>
      <c r="C4382" t="s">
        <v>7037</v>
      </c>
      <c r="D4382" t="s">
        <v>7413</v>
      </c>
      <c r="E4382" t="s">
        <v>7414</v>
      </c>
      <c r="F4382" t="s">
        <v>3994</v>
      </c>
      <c r="G4382" s="160" t="s">
        <v>4076</v>
      </c>
      <c r="H4382" t="s">
        <v>4330</v>
      </c>
      <c r="I4382" s="160" t="s">
        <v>4007</v>
      </c>
      <c r="J4382" t="s">
        <v>5471</v>
      </c>
      <c r="K4382" s="160" t="s">
        <v>4076</v>
      </c>
      <c r="L4382" t="s">
        <v>7413</v>
      </c>
    </row>
    <row r="4383" spans="1:12">
      <c r="A4383" s="15">
        <v>30203202</v>
      </c>
      <c r="B4383" t="s">
        <v>5450</v>
      </c>
      <c r="C4383" t="s">
        <v>7037</v>
      </c>
      <c r="D4383" t="s">
        <v>7413</v>
      </c>
      <c r="E4383" t="s">
        <v>7415</v>
      </c>
      <c r="F4383" t="s">
        <v>3994</v>
      </c>
      <c r="G4383" s="160" t="s">
        <v>4076</v>
      </c>
      <c r="H4383" t="s">
        <v>4330</v>
      </c>
      <c r="I4383" s="160" t="s">
        <v>4007</v>
      </c>
      <c r="J4383" t="s">
        <v>5471</v>
      </c>
      <c r="K4383" s="160" t="s">
        <v>4076</v>
      </c>
      <c r="L4383" t="s">
        <v>7413</v>
      </c>
    </row>
    <row r="4384" spans="1:12">
      <c r="A4384" s="15">
        <v>30203203</v>
      </c>
      <c r="B4384" t="s">
        <v>5450</v>
      </c>
      <c r="C4384" t="s">
        <v>7037</v>
      </c>
      <c r="D4384" t="s">
        <v>7413</v>
      </c>
      <c r="E4384" t="s">
        <v>7416</v>
      </c>
      <c r="F4384" t="s">
        <v>3994</v>
      </c>
      <c r="G4384" s="160" t="s">
        <v>4076</v>
      </c>
      <c r="H4384" t="s">
        <v>4330</v>
      </c>
      <c r="I4384" s="160" t="s">
        <v>4007</v>
      </c>
      <c r="J4384" t="s">
        <v>5471</v>
      </c>
      <c r="K4384">
        <v>99</v>
      </c>
      <c r="L4384" t="s">
        <v>3999</v>
      </c>
    </row>
    <row r="4385" spans="1:12">
      <c r="A4385" s="15">
        <v>30203204</v>
      </c>
      <c r="B4385" t="s">
        <v>5450</v>
      </c>
      <c r="C4385" t="s">
        <v>7037</v>
      </c>
      <c r="D4385" t="s">
        <v>7413</v>
      </c>
      <c r="E4385" t="s">
        <v>7417</v>
      </c>
      <c r="F4385" t="s">
        <v>3994</v>
      </c>
      <c r="G4385" s="160" t="s">
        <v>4076</v>
      </c>
      <c r="H4385" t="s">
        <v>4330</v>
      </c>
      <c r="I4385" s="160" t="s">
        <v>4007</v>
      </c>
      <c r="J4385" t="s">
        <v>5471</v>
      </c>
      <c r="K4385">
        <v>99</v>
      </c>
      <c r="L4385" t="s">
        <v>3999</v>
      </c>
    </row>
    <row r="4386" spans="1:12">
      <c r="A4386" s="15">
        <v>30203205</v>
      </c>
      <c r="B4386" t="s">
        <v>5450</v>
      </c>
      <c r="C4386" t="s">
        <v>7037</v>
      </c>
      <c r="D4386" t="s">
        <v>7413</v>
      </c>
      <c r="E4386" t="s">
        <v>7418</v>
      </c>
      <c r="F4386" t="s">
        <v>3994</v>
      </c>
      <c r="G4386" s="160" t="s">
        <v>4076</v>
      </c>
      <c r="H4386" t="s">
        <v>4330</v>
      </c>
      <c r="I4386" s="160" t="s">
        <v>4007</v>
      </c>
      <c r="J4386" t="s">
        <v>5471</v>
      </c>
      <c r="K4386" s="160" t="s">
        <v>4076</v>
      </c>
      <c r="L4386" t="s">
        <v>7413</v>
      </c>
    </row>
    <row r="4387" spans="1:12">
      <c r="A4387" s="15">
        <v>30203299</v>
      </c>
      <c r="B4387" t="s">
        <v>5450</v>
      </c>
      <c r="C4387" t="s">
        <v>7037</v>
      </c>
      <c r="D4387" t="s">
        <v>7413</v>
      </c>
      <c r="E4387" t="s">
        <v>4020</v>
      </c>
      <c r="F4387" t="s">
        <v>3994</v>
      </c>
      <c r="G4387" s="160" t="s">
        <v>4076</v>
      </c>
      <c r="H4387" t="s">
        <v>4330</v>
      </c>
      <c r="I4387" s="160" t="s">
        <v>4007</v>
      </c>
      <c r="J4387" t="s">
        <v>5471</v>
      </c>
      <c r="K4387">
        <v>99</v>
      </c>
      <c r="L4387" t="s">
        <v>3999</v>
      </c>
    </row>
    <row r="4388" spans="1:12">
      <c r="A4388" s="15">
        <v>30203399</v>
      </c>
      <c r="B4388" t="s">
        <v>5450</v>
      </c>
      <c r="C4388" t="s">
        <v>7037</v>
      </c>
      <c r="D4388" t="s">
        <v>7419</v>
      </c>
      <c r="E4388" t="s">
        <v>4020</v>
      </c>
      <c r="F4388" t="s">
        <v>3994</v>
      </c>
      <c r="G4388" s="160" t="s">
        <v>4076</v>
      </c>
      <c r="H4388" t="s">
        <v>4330</v>
      </c>
      <c r="I4388" s="160" t="s">
        <v>4007</v>
      </c>
      <c r="J4388" t="s">
        <v>5471</v>
      </c>
      <c r="K4388">
        <v>99</v>
      </c>
      <c r="L4388" t="s">
        <v>3999</v>
      </c>
    </row>
    <row r="4389" spans="1:12">
      <c r="A4389" s="15">
        <v>30203404</v>
      </c>
      <c r="B4389" t="s">
        <v>5450</v>
      </c>
      <c r="C4389" t="s">
        <v>7037</v>
      </c>
      <c r="D4389" t="s">
        <v>7420</v>
      </c>
      <c r="E4389" t="s">
        <v>7421</v>
      </c>
      <c r="F4389" t="s">
        <v>3994</v>
      </c>
      <c r="G4389" s="160" t="s">
        <v>4076</v>
      </c>
      <c r="H4389" t="s">
        <v>4330</v>
      </c>
      <c r="I4389" s="160" t="s">
        <v>4007</v>
      </c>
      <c r="J4389" t="s">
        <v>5471</v>
      </c>
      <c r="K4389">
        <v>99</v>
      </c>
      <c r="L4389" t="s">
        <v>3999</v>
      </c>
    </row>
    <row r="4390" spans="1:12">
      <c r="A4390" s="15">
        <v>30203405</v>
      </c>
      <c r="B4390" t="s">
        <v>5450</v>
      </c>
      <c r="C4390" t="s">
        <v>7037</v>
      </c>
      <c r="D4390" t="s">
        <v>7420</v>
      </c>
      <c r="E4390" t="s">
        <v>7422</v>
      </c>
      <c r="F4390" t="s">
        <v>3994</v>
      </c>
      <c r="G4390" s="160" t="s">
        <v>4076</v>
      </c>
      <c r="H4390" t="s">
        <v>4330</v>
      </c>
      <c r="I4390" s="160" t="s">
        <v>4007</v>
      </c>
      <c r="J4390" t="s">
        <v>5471</v>
      </c>
      <c r="K4390" s="160" t="s">
        <v>4076</v>
      </c>
      <c r="L4390" t="s">
        <v>7413</v>
      </c>
    </row>
    <row r="4391" spans="1:12">
      <c r="A4391" s="15">
        <v>30203406</v>
      </c>
      <c r="B4391" t="s">
        <v>5450</v>
      </c>
      <c r="C4391" t="s">
        <v>7037</v>
      </c>
      <c r="D4391" t="s">
        <v>7420</v>
      </c>
      <c r="E4391" t="s">
        <v>7423</v>
      </c>
      <c r="F4391" t="s">
        <v>3994</v>
      </c>
      <c r="G4391" s="160" t="s">
        <v>4076</v>
      </c>
      <c r="H4391" t="s">
        <v>4330</v>
      </c>
      <c r="I4391" s="160" t="s">
        <v>4007</v>
      </c>
      <c r="J4391" t="s">
        <v>5471</v>
      </c>
      <c r="K4391" s="160" t="s">
        <v>4076</v>
      </c>
      <c r="L4391" t="s">
        <v>7413</v>
      </c>
    </row>
    <row r="4392" spans="1:12">
      <c r="A4392" s="15">
        <v>30203407</v>
      </c>
      <c r="B4392" t="s">
        <v>5450</v>
      </c>
      <c r="C4392" t="s">
        <v>7037</v>
      </c>
      <c r="D4392" t="s">
        <v>7420</v>
      </c>
      <c r="E4392" t="s">
        <v>7424</v>
      </c>
      <c r="F4392" t="s">
        <v>3994</v>
      </c>
      <c r="G4392" s="160" t="s">
        <v>4076</v>
      </c>
      <c r="H4392" t="s">
        <v>4330</v>
      </c>
      <c r="I4392" s="160" t="s">
        <v>4007</v>
      </c>
      <c r="J4392" t="s">
        <v>5471</v>
      </c>
      <c r="K4392" s="160" t="s">
        <v>4076</v>
      </c>
      <c r="L4392" t="s">
        <v>7413</v>
      </c>
    </row>
    <row r="4393" spans="1:12">
      <c r="A4393" s="15">
        <v>30203410</v>
      </c>
      <c r="B4393" t="s">
        <v>5450</v>
      </c>
      <c r="C4393" t="s">
        <v>7037</v>
      </c>
      <c r="D4393" t="s">
        <v>7420</v>
      </c>
      <c r="E4393" t="s">
        <v>6365</v>
      </c>
      <c r="F4393" t="s">
        <v>3994</v>
      </c>
      <c r="G4393">
        <v>10</v>
      </c>
      <c r="H4393" t="s">
        <v>4358</v>
      </c>
      <c r="I4393" s="160" t="s">
        <v>3997</v>
      </c>
      <c r="J4393" t="s">
        <v>4394</v>
      </c>
      <c r="K4393">
        <v>99</v>
      </c>
      <c r="L4393" t="s">
        <v>3999</v>
      </c>
    </row>
    <row r="4394" spans="1:12">
      <c r="A4394" s="15">
        <v>30203415</v>
      </c>
      <c r="B4394" t="s">
        <v>5450</v>
      </c>
      <c r="C4394" t="s">
        <v>7037</v>
      </c>
      <c r="D4394" t="s">
        <v>7420</v>
      </c>
      <c r="E4394" t="s">
        <v>7425</v>
      </c>
      <c r="F4394" t="s">
        <v>3994</v>
      </c>
      <c r="G4394" s="160" t="s">
        <v>4076</v>
      </c>
      <c r="H4394" t="s">
        <v>4330</v>
      </c>
      <c r="I4394" s="160" t="s">
        <v>4007</v>
      </c>
      <c r="J4394" t="s">
        <v>5471</v>
      </c>
      <c r="K4394" s="160" t="s">
        <v>4076</v>
      </c>
      <c r="L4394" t="s">
        <v>7413</v>
      </c>
    </row>
    <row r="4395" spans="1:12">
      <c r="A4395" s="15">
        <v>30203420</v>
      </c>
      <c r="B4395" t="s">
        <v>5450</v>
      </c>
      <c r="C4395" t="s">
        <v>7037</v>
      </c>
      <c r="D4395" t="s">
        <v>7420</v>
      </c>
      <c r="E4395" t="s">
        <v>4607</v>
      </c>
      <c r="F4395" t="s">
        <v>3994</v>
      </c>
      <c r="G4395" s="160" t="s">
        <v>4076</v>
      </c>
      <c r="H4395" t="s">
        <v>4330</v>
      </c>
      <c r="I4395" s="160" t="s">
        <v>4007</v>
      </c>
      <c r="J4395" t="s">
        <v>5471</v>
      </c>
      <c r="K4395" s="160" t="s">
        <v>4076</v>
      </c>
      <c r="L4395" t="s">
        <v>7413</v>
      </c>
    </row>
    <row r="4396" spans="1:12">
      <c r="A4396" s="15">
        <v>30203421</v>
      </c>
      <c r="B4396" t="s">
        <v>5450</v>
      </c>
      <c r="C4396" t="s">
        <v>7037</v>
      </c>
      <c r="D4396" t="s">
        <v>7420</v>
      </c>
      <c r="E4396" t="s">
        <v>7426</v>
      </c>
      <c r="F4396" t="s">
        <v>3994</v>
      </c>
      <c r="G4396" s="160" t="s">
        <v>4076</v>
      </c>
      <c r="H4396" t="s">
        <v>4330</v>
      </c>
      <c r="I4396" s="160" t="s">
        <v>4007</v>
      </c>
      <c r="J4396" t="s">
        <v>5471</v>
      </c>
      <c r="K4396" s="160" t="s">
        <v>4076</v>
      </c>
      <c r="L4396" t="s">
        <v>7413</v>
      </c>
    </row>
    <row r="4397" spans="1:12">
      <c r="A4397" s="15">
        <v>30203422</v>
      </c>
      <c r="B4397" t="s">
        <v>5450</v>
      </c>
      <c r="C4397" t="s">
        <v>7037</v>
      </c>
      <c r="D4397" t="s">
        <v>7420</v>
      </c>
      <c r="E4397" t="s">
        <v>7427</v>
      </c>
      <c r="F4397" t="s">
        <v>3994</v>
      </c>
      <c r="G4397" s="160" t="s">
        <v>4076</v>
      </c>
      <c r="H4397" t="s">
        <v>4330</v>
      </c>
      <c r="I4397" s="160" t="s">
        <v>4007</v>
      </c>
      <c r="J4397" t="s">
        <v>5471</v>
      </c>
      <c r="K4397" s="160" t="s">
        <v>4076</v>
      </c>
      <c r="L4397" t="s">
        <v>7413</v>
      </c>
    </row>
    <row r="4398" spans="1:12">
      <c r="A4398" s="15">
        <v>30203423</v>
      </c>
      <c r="B4398" t="s">
        <v>5450</v>
      </c>
      <c r="C4398" t="s">
        <v>7037</v>
      </c>
      <c r="D4398" t="s">
        <v>7420</v>
      </c>
      <c r="E4398" t="s">
        <v>7428</v>
      </c>
      <c r="F4398" t="s">
        <v>3994</v>
      </c>
      <c r="G4398" s="160" t="s">
        <v>4076</v>
      </c>
      <c r="H4398" t="s">
        <v>4330</v>
      </c>
      <c r="I4398" s="160" t="s">
        <v>4007</v>
      </c>
      <c r="J4398" t="s">
        <v>5471</v>
      </c>
      <c r="K4398" s="160" t="s">
        <v>4076</v>
      </c>
      <c r="L4398" t="s">
        <v>7413</v>
      </c>
    </row>
    <row r="4399" spans="1:12">
      <c r="A4399" s="15">
        <v>30203424</v>
      </c>
      <c r="B4399" t="s">
        <v>5450</v>
      </c>
      <c r="C4399" t="s">
        <v>7037</v>
      </c>
      <c r="D4399" t="s">
        <v>7420</v>
      </c>
      <c r="E4399" t="s">
        <v>7429</v>
      </c>
      <c r="F4399" t="s">
        <v>3994</v>
      </c>
      <c r="G4399" s="160" t="s">
        <v>4076</v>
      </c>
      <c r="H4399" t="s">
        <v>4330</v>
      </c>
      <c r="I4399" s="160" t="s">
        <v>4007</v>
      </c>
      <c r="J4399" t="s">
        <v>5471</v>
      </c>
      <c r="K4399" s="160" t="s">
        <v>4076</v>
      </c>
      <c r="L4399" t="s">
        <v>7413</v>
      </c>
    </row>
    <row r="4400" spans="1:12">
      <c r="A4400" s="15">
        <v>30203504</v>
      </c>
      <c r="B4400" t="s">
        <v>5450</v>
      </c>
      <c r="C4400" t="s">
        <v>7037</v>
      </c>
      <c r="D4400" t="s">
        <v>7430</v>
      </c>
      <c r="E4400" t="s">
        <v>7421</v>
      </c>
      <c r="F4400" t="s">
        <v>3994</v>
      </c>
      <c r="G4400" s="160" t="s">
        <v>4076</v>
      </c>
      <c r="H4400" t="s">
        <v>4330</v>
      </c>
      <c r="I4400" s="160" t="s">
        <v>4007</v>
      </c>
      <c r="J4400" t="s">
        <v>5471</v>
      </c>
      <c r="K4400" s="160" t="s">
        <v>4076</v>
      </c>
      <c r="L4400" t="s">
        <v>7413</v>
      </c>
    </row>
    <row r="4401" spans="1:12">
      <c r="A4401" s="15">
        <v>30203505</v>
      </c>
      <c r="B4401" t="s">
        <v>5450</v>
      </c>
      <c r="C4401" t="s">
        <v>7037</v>
      </c>
      <c r="D4401" t="s">
        <v>7430</v>
      </c>
      <c r="E4401" t="s">
        <v>7422</v>
      </c>
      <c r="F4401" t="s">
        <v>3994</v>
      </c>
      <c r="G4401" s="160" t="s">
        <v>4076</v>
      </c>
      <c r="H4401" t="s">
        <v>4330</v>
      </c>
      <c r="I4401" s="160" t="s">
        <v>4007</v>
      </c>
      <c r="J4401" t="s">
        <v>5471</v>
      </c>
      <c r="K4401" s="160" t="s">
        <v>4076</v>
      </c>
      <c r="L4401" t="s">
        <v>7413</v>
      </c>
    </row>
    <row r="4402" spans="1:12">
      <c r="A4402" s="15">
        <v>30203506</v>
      </c>
      <c r="B4402" t="s">
        <v>5450</v>
      </c>
      <c r="C4402" t="s">
        <v>7037</v>
      </c>
      <c r="D4402" t="s">
        <v>7430</v>
      </c>
      <c r="E4402" t="s">
        <v>7423</v>
      </c>
      <c r="F4402" t="s">
        <v>3994</v>
      </c>
      <c r="G4402" s="160" t="s">
        <v>4076</v>
      </c>
      <c r="H4402" t="s">
        <v>4330</v>
      </c>
      <c r="I4402" s="160" t="s">
        <v>4007</v>
      </c>
      <c r="J4402" t="s">
        <v>5471</v>
      </c>
      <c r="K4402" s="160" t="s">
        <v>4076</v>
      </c>
      <c r="L4402" t="s">
        <v>7413</v>
      </c>
    </row>
    <row r="4403" spans="1:12">
      <c r="A4403" s="15">
        <v>30203507</v>
      </c>
      <c r="B4403" t="s">
        <v>5450</v>
      </c>
      <c r="C4403" t="s">
        <v>7037</v>
      </c>
      <c r="D4403" t="s">
        <v>7430</v>
      </c>
      <c r="E4403" t="s">
        <v>7424</v>
      </c>
      <c r="F4403" t="s">
        <v>3994</v>
      </c>
      <c r="G4403" s="160" t="s">
        <v>4076</v>
      </c>
      <c r="H4403" t="s">
        <v>4330</v>
      </c>
      <c r="I4403" s="160" t="s">
        <v>4007</v>
      </c>
      <c r="J4403" t="s">
        <v>5471</v>
      </c>
      <c r="K4403" s="160" t="s">
        <v>4076</v>
      </c>
      <c r="L4403" t="s">
        <v>7413</v>
      </c>
    </row>
    <row r="4404" spans="1:12">
      <c r="A4404" s="15">
        <v>30203510</v>
      </c>
      <c r="B4404" t="s">
        <v>5450</v>
      </c>
      <c r="C4404" t="s">
        <v>7037</v>
      </c>
      <c r="D4404" t="s">
        <v>7430</v>
      </c>
      <c r="E4404" t="s">
        <v>6365</v>
      </c>
      <c r="F4404" t="s">
        <v>3994</v>
      </c>
      <c r="G4404">
        <v>10</v>
      </c>
      <c r="H4404" t="s">
        <v>4358</v>
      </c>
      <c r="I4404" s="160" t="s">
        <v>3997</v>
      </c>
      <c r="J4404" t="s">
        <v>4394</v>
      </c>
      <c r="K4404">
        <v>99</v>
      </c>
      <c r="L4404" t="s">
        <v>3999</v>
      </c>
    </row>
    <row r="4405" spans="1:12">
      <c r="A4405" s="15">
        <v>30203530</v>
      </c>
      <c r="B4405" t="s">
        <v>5450</v>
      </c>
      <c r="C4405" t="s">
        <v>7037</v>
      </c>
      <c r="D4405" t="s">
        <v>7430</v>
      </c>
      <c r="E4405" t="s">
        <v>7431</v>
      </c>
      <c r="F4405" t="s">
        <v>3994</v>
      </c>
      <c r="G4405" s="160" t="s">
        <v>4076</v>
      </c>
      <c r="H4405" t="s">
        <v>4330</v>
      </c>
      <c r="I4405" s="160" t="s">
        <v>4007</v>
      </c>
      <c r="J4405" t="s">
        <v>5471</v>
      </c>
      <c r="K4405" s="160" t="s">
        <v>4076</v>
      </c>
      <c r="L4405" t="s">
        <v>7413</v>
      </c>
    </row>
    <row r="4406" spans="1:12">
      <c r="A4406" s="15">
        <v>30203531</v>
      </c>
      <c r="B4406" t="s">
        <v>5450</v>
      </c>
      <c r="C4406" t="s">
        <v>7037</v>
      </c>
      <c r="D4406" t="s">
        <v>7430</v>
      </c>
      <c r="E4406" t="s">
        <v>7432</v>
      </c>
      <c r="F4406" t="s">
        <v>3994</v>
      </c>
      <c r="G4406" s="160" t="s">
        <v>4076</v>
      </c>
      <c r="H4406" t="s">
        <v>4330</v>
      </c>
      <c r="I4406" s="160" t="s">
        <v>4007</v>
      </c>
      <c r="J4406" t="s">
        <v>5471</v>
      </c>
      <c r="K4406" s="160" t="s">
        <v>4076</v>
      </c>
      <c r="L4406" t="s">
        <v>7413</v>
      </c>
    </row>
    <row r="4407" spans="1:12">
      <c r="A4407" s="15">
        <v>30203532</v>
      </c>
      <c r="B4407" t="s">
        <v>5450</v>
      </c>
      <c r="C4407" t="s">
        <v>7037</v>
      </c>
      <c r="D4407" t="s">
        <v>7430</v>
      </c>
      <c r="E4407" t="s">
        <v>7433</v>
      </c>
      <c r="F4407" t="s">
        <v>3994</v>
      </c>
      <c r="G4407" s="160" t="s">
        <v>4076</v>
      </c>
      <c r="H4407" t="s">
        <v>4330</v>
      </c>
      <c r="I4407" s="160" t="s">
        <v>4007</v>
      </c>
      <c r="J4407" t="s">
        <v>5471</v>
      </c>
      <c r="K4407" s="160" t="s">
        <v>4076</v>
      </c>
      <c r="L4407" t="s">
        <v>7413</v>
      </c>
    </row>
    <row r="4408" spans="1:12">
      <c r="A4408" s="15">
        <v>30203533</v>
      </c>
      <c r="B4408" t="s">
        <v>5450</v>
      </c>
      <c r="C4408" t="s">
        <v>7037</v>
      </c>
      <c r="D4408" t="s">
        <v>7430</v>
      </c>
      <c r="E4408" t="s">
        <v>7434</v>
      </c>
      <c r="F4408" t="s">
        <v>3994</v>
      </c>
      <c r="G4408" s="160" t="s">
        <v>4076</v>
      </c>
      <c r="H4408" t="s">
        <v>4330</v>
      </c>
      <c r="I4408" s="160" t="s">
        <v>4007</v>
      </c>
      <c r="J4408" t="s">
        <v>5471</v>
      </c>
      <c r="K4408" s="160" t="s">
        <v>4076</v>
      </c>
      <c r="L4408" t="s">
        <v>7413</v>
      </c>
    </row>
    <row r="4409" spans="1:12">
      <c r="A4409" s="15">
        <v>30203534</v>
      </c>
      <c r="B4409" t="s">
        <v>5450</v>
      </c>
      <c r="C4409" t="s">
        <v>7037</v>
      </c>
      <c r="D4409" t="s">
        <v>7430</v>
      </c>
      <c r="E4409" t="s">
        <v>7435</v>
      </c>
      <c r="F4409" t="s">
        <v>3994</v>
      </c>
      <c r="G4409" s="160" t="s">
        <v>4076</v>
      </c>
      <c r="H4409" t="s">
        <v>4330</v>
      </c>
      <c r="I4409" s="160" t="s">
        <v>4007</v>
      </c>
      <c r="J4409" t="s">
        <v>5471</v>
      </c>
      <c r="K4409" s="160" t="s">
        <v>4076</v>
      </c>
      <c r="L4409" t="s">
        <v>7413</v>
      </c>
    </row>
    <row r="4410" spans="1:12">
      <c r="A4410" s="15">
        <v>30203535</v>
      </c>
      <c r="B4410" t="s">
        <v>5450</v>
      </c>
      <c r="C4410" t="s">
        <v>7037</v>
      </c>
      <c r="D4410" t="s">
        <v>7430</v>
      </c>
      <c r="E4410" t="s">
        <v>7436</v>
      </c>
      <c r="F4410" t="s">
        <v>3994</v>
      </c>
      <c r="G4410" s="160" t="s">
        <v>4076</v>
      </c>
      <c r="H4410" t="s">
        <v>4330</v>
      </c>
      <c r="I4410" s="160" t="s">
        <v>4007</v>
      </c>
      <c r="J4410" t="s">
        <v>5471</v>
      </c>
      <c r="K4410" s="160" t="s">
        <v>4076</v>
      </c>
      <c r="L4410" t="s">
        <v>7413</v>
      </c>
    </row>
    <row r="4411" spans="1:12">
      <c r="A4411" s="15">
        <v>30203536</v>
      </c>
      <c r="B4411" t="s">
        <v>5450</v>
      </c>
      <c r="C4411" t="s">
        <v>7037</v>
      </c>
      <c r="D4411" t="s">
        <v>7430</v>
      </c>
      <c r="E4411" t="s">
        <v>7437</v>
      </c>
      <c r="F4411" t="s">
        <v>3994</v>
      </c>
      <c r="G4411" s="160" t="s">
        <v>4076</v>
      </c>
      <c r="H4411" t="s">
        <v>4330</v>
      </c>
      <c r="I4411" s="160" t="s">
        <v>4007</v>
      </c>
      <c r="J4411" t="s">
        <v>5471</v>
      </c>
      <c r="K4411" s="160" t="s">
        <v>4076</v>
      </c>
      <c r="L4411" t="s">
        <v>7413</v>
      </c>
    </row>
    <row r="4412" spans="1:12">
      <c r="A4412" s="15">
        <v>30203540</v>
      </c>
      <c r="B4412" t="s">
        <v>5450</v>
      </c>
      <c r="C4412" t="s">
        <v>7037</v>
      </c>
      <c r="D4412" t="s">
        <v>7430</v>
      </c>
      <c r="E4412" t="s">
        <v>7438</v>
      </c>
      <c r="F4412" t="s">
        <v>3994</v>
      </c>
      <c r="G4412" s="160" t="s">
        <v>4076</v>
      </c>
      <c r="H4412" t="s">
        <v>4330</v>
      </c>
      <c r="I4412" s="160" t="s">
        <v>4007</v>
      </c>
      <c r="J4412" t="s">
        <v>5471</v>
      </c>
      <c r="K4412" s="160" t="s">
        <v>4076</v>
      </c>
      <c r="L4412" t="s">
        <v>7413</v>
      </c>
    </row>
    <row r="4413" spans="1:12">
      <c r="A4413" s="15">
        <v>30203601</v>
      </c>
      <c r="B4413" t="s">
        <v>5450</v>
      </c>
      <c r="C4413" t="s">
        <v>7037</v>
      </c>
      <c r="D4413" t="s">
        <v>5483</v>
      </c>
      <c r="E4413" t="s">
        <v>7439</v>
      </c>
      <c r="F4413" t="s">
        <v>3994</v>
      </c>
      <c r="G4413" s="160" t="s">
        <v>4076</v>
      </c>
      <c r="H4413" t="s">
        <v>4330</v>
      </c>
      <c r="I4413" s="160" t="s">
        <v>4007</v>
      </c>
      <c r="J4413" t="s">
        <v>5471</v>
      </c>
      <c r="K4413">
        <v>99</v>
      </c>
      <c r="L4413" t="s">
        <v>3999</v>
      </c>
    </row>
    <row r="4414" spans="1:12">
      <c r="A4414" s="15">
        <v>30203602</v>
      </c>
      <c r="B4414" t="s">
        <v>5450</v>
      </c>
      <c r="C4414" t="s">
        <v>7037</v>
      </c>
      <c r="D4414" t="s">
        <v>5483</v>
      </c>
      <c r="E4414" t="s">
        <v>7440</v>
      </c>
      <c r="F4414" t="s">
        <v>3994</v>
      </c>
      <c r="G4414" s="160" t="s">
        <v>4076</v>
      </c>
      <c r="H4414" t="s">
        <v>4330</v>
      </c>
      <c r="I4414" s="160" t="s">
        <v>4007</v>
      </c>
      <c r="J4414" t="s">
        <v>5471</v>
      </c>
      <c r="K4414">
        <v>99</v>
      </c>
      <c r="L4414" t="s">
        <v>3999</v>
      </c>
    </row>
    <row r="4415" spans="1:12">
      <c r="A4415" s="15">
        <v>30203603</v>
      </c>
      <c r="B4415" t="s">
        <v>5450</v>
      </c>
      <c r="C4415" t="s">
        <v>7037</v>
      </c>
      <c r="D4415" t="s">
        <v>5483</v>
      </c>
      <c r="E4415" t="s">
        <v>7441</v>
      </c>
      <c r="F4415" t="s">
        <v>3994</v>
      </c>
      <c r="G4415" s="160" t="s">
        <v>4076</v>
      </c>
      <c r="H4415" t="s">
        <v>4330</v>
      </c>
      <c r="I4415" s="160" t="s">
        <v>4007</v>
      </c>
      <c r="J4415" t="s">
        <v>5471</v>
      </c>
      <c r="K4415">
        <v>99</v>
      </c>
      <c r="L4415" t="s">
        <v>3999</v>
      </c>
    </row>
    <row r="4416" spans="1:12">
      <c r="A4416" s="15">
        <v>30203604</v>
      </c>
      <c r="B4416" t="s">
        <v>5450</v>
      </c>
      <c r="C4416" t="s">
        <v>7037</v>
      </c>
      <c r="D4416" t="s">
        <v>5483</v>
      </c>
      <c r="E4416" t="s">
        <v>7442</v>
      </c>
      <c r="F4416" t="s">
        <v>3994</v>
      </c>
      <c r="G4416" s="160" t="s">
        <v>4076</v>
      </c>
      <c r="H4416" t="s">
        <v>4330</v>
      </c>
      <c r="I4416" s="160" t="s">
        <v>4007</v>
      </c>
      <c r="J4416" t="s">
        <v>5471</v>
      </c>
      <c r="K4416">
        <v>99</v>
      </c>
      <c r="L4416" t="s">
        <v>3999</v>
      </c>
    </row>
    <row r="4417" spans="1:12">
      <c r="A4417" s="15">
        <v>30203801</v>
      </c>
      <c r="B4417" t="s">
        <v>5450</v>
      </c>
      <c r="C4417" t="s">
        <v>7037</v>
      </c>
      <c r="D4417" t="s">
        <v>7443</v>
      </c>
      <c r="E4417" t="s">
        <v>4080</v>
      </c>
      <c r="F4417" t="s">
        <v>3994</v>
      </c>
      <c r="G4417" s="160" t="s">
        <v>4076</v>
      </c>
      <c r="H4417" t="s">
        <v>4330</v>
      </c>
      <c r="I4417" s="160" t="s">
        <v>4007</v>
      </c>
      <c r="J4417" t="s">
        <v>5471</v>
      </c>
      <c r="K4417">
        <v>99</v>
      </c>
      <c r="L4417" t="s">
        <v>3999</v>
      </c>
    </row>
    <row r="4418" spans="1:12">
      <c r="A4418" s="15">
        <v>30203802</v>
      </c>
      <c r="B4418" t="s">
        <v>5450</v>
      </c>
      <c r="C4418" t="s">
        <v>7037</v>
      </c>
      <c r="D4418" t="s">
        <v>7443</v>
      </c>
      <c r="E4418" t="s">
        <v>7444</v>
      </c>
      <c r="F4418" t="s">
        <v>3994</v>
      </c>
      <c r="G4418" s="160" t="s">
        <v>4076</v>
      </c>
      <c r="H4418" t="s">
        <v>4330</v>
      </c>
      <c r="I4418" s="160" t="s">
        <v>4007</v>
      </c>
      <c r="J4418" t="s">
        <v>5471</v>
      </c>
      <c r="K4418">
        <v>99</v>
      </c>
      <c r="L4418" t="s">
        <v>3999</v>
      </c>
    </row>
    <row r="4419" spans="1:12">
      <c r="A4419" s="15">
        <v>30203803</v>
      </c>
      <c r="B4419" t="s">
        <v>5450</v>
      </c>
      <c r="C4419" t="s">
        <v>7037</v>
      </c>
      <c r="D4419" t="s">
        <v>7443</v>
      </c>
      <c r="E4419" t="s">
        <v>6315</v>
      </c>
      <c r="F4419" t="s">
        <v>3994</v>
      </c>
      <c r="G4419" s="160" t="s">
        <v>4076</v>
      </c>
      <c r="H4419" t="s">
        <v>4330</v>
      </c>
      <c r="I4419" s="160" t="s">
        <v>4007</v>
      </c>
      <c r="J4419" t="s">
        <v>5471</v>
      </c>
      <c r="K4419">
        <v>99</v>
      </c>
      <c r="L4419" t="s">
        <v>3999</v>
      </c>
    </row>
    <row r="4420" spans="1:12">
      <c r="A4420" s="15">
        <v>30203804</v>
      </c>
      <c r="B4420" t="s">
        <v>5450</v>
      </c>
      <c r="C4420" t="s">
        <v>7037</v>
      </c>
      <c r="D4420" t="s">
        <v>7443</v>
      </c>
      <c r="E4420" t="s">
        <v>5938</v>
      </c>
      <c r="F4420" t="s">
        <v>3994</v>
      </c>
      <c r="G4420" s="160" t="s">
        <v>4076</v>
      </c>
      <c r="H4420" t="s">
        <v>4330</v>
      </c>
      <c r="I4420" s="160" t="s">
        <v>4007</v>
      </c>
      <c r="J4420" t="s">
        <v>5471</v>
      </c>
      <c r="K4420">
        <v>99</v>
      </c>
      <c r="L4420" t="s">
        <v>3999</v>
      </c>
    </row>
    <row r="4421" spans="1:12">
      <c r="A4421" s="15">
        <v>30203805</v>
      </c>
      <c r="B4421" t="s">
        <v>5450</v>
      </c>
      <c r="C4421" t="s">
        <v>7037</v>
      </c>
      <c r="D4421" t="s">
        <v>7443</v>
      </c>
      <c r="E4421" t="s">
        <v>7445</v>
      </c>
      <c r="F4421" t="s">
        <v>3994</v>
      </c>
      <c r="G4421" s="160" t="s">
        <v>4076</v>
      </c>
      <c r="H4421" t="s">
        <v>4330</v>
      </c>
      <c r="I4421" s="160" t="s">
        <v>4007</v>
      </c>
      <c r="J4421" t="s">
        <v>5471</v>
      </c>
      <c r="K4421">
        <v>99</v>
      </c>
      <c r="L4421" t="s">
        <v>3999</v>
      </c>
    </row>
    <row r="4422" spans="1:12">
      <c r="A4422" s="15">
        <v>30203811</v>
      </c>
      <c r="B4422" t="s">
        <v>5450</v>
      </c>
      <c r="C4422" t="s">
        <v>7037</v>
      </c>
      <c r="D4422" t="s">
        <v>7443</v>
      </c>
      <c r="E4422" t="s">
        <v>7446</v>
      </c>
      <c r="F4422" t="s">
        <v>3994</v>
      </c>
      <c r="G4422" s="160" t="s">
        <v>4076</v>
      </c>
      <c r="H4422" t="s">
        <v>4330</v>
      </c>
      <c r="I4422" s="160" t="s">
        <v>4007</v>
      </c>
      <c r="J4422" t="s">
        <v>5471</v>
      </c>
      <c r="K4422">
        <v>99</v>
      </c>
      <c r="L4422" t="s">
        <v>3999</v>
      </c>
    </row>
    <row r="4423" spans="1:12">
      <c r="A4423" s="15">
        <v>30203812</v>
      </c>
      <c r="B4423" t="s">
        <v>5450</v>
      </c>
      <c r="C4423" t="s">
        <v>7037</v>
      </c>
      <c r="D4423" t="s">
        <v>7443</v>
      </c>
      <c r="E4423" t="s">
        <v>7447</v>
      </c>
      <c r="F4423" t="s">
        <v>3994</v>
      </c>
      <c r="G4423" s="160" t="s">
        <v>4076</v>
      </c>
      <c r="H4423" t="s">
        <v>4330</v>
      </c>
      <c r="I4423" s="160" t="s">
        <v>4007</v>
      </c>
      <c r="J4423" t="s">
        <v>5471</v>
      </c>
      <c r="K4423">
        <v>99</v>
      </c>
      <c r="L4423" t="s">
        <v>3999</v>
      </c>
    </row>
    <row r="4424" spans="1:12">
      <c r="A4424" s="15">
        <v>30203901</v>
      </c>
      <c r="B4424" t="s">
        <v>5450</v>
      </c>
      <c r="C4424" t="s">
        <v>7037</v>
      </c>
      <c r="D4424" t="s">
        <v>7448</v>
      </c>
      <c r="E4424" t="s">
        <v>7449</v>
      </c>
      <c r="F4424" t="s">
        <v>3994</v>
      </c>
      <c r="G4424" s="160" t="s">
        <v>4076</v>
      </c>
      <c r="H4424" t="s">
        <v>4330</v>
      </c>
      <c r="I4424" s="160" t="s">
        <v>4007</v>
      </c>
      <c r="J4424" t="s">
        <v>5471</v>
      </c>
      <c r="K4424">
        <v>99</v>
      </c>
      <c r="L4424" t="s">
        <v>3999</v>
      </c>
    </row>
    <row r="4425" spans="1:12">
      <c r="A4425" s="15">
        <v>30203902</v>
      </c>
      <c r="B4425" t="s">
        <v>5450</v>
      </c>
      <c r="C4425" t="s">
        <v>7037</v>
      </c>
      <c r="D4425" t="s">
        <v>7448</v>
      </c>
      <c r="E4425" t="s">
        <v>7450</v>
      </c>
      <c r="F4425" t="s">
        <v>3994</v>
      </c>
      <c r="G4425" s="160" t="s">
        <v>4074</v>
      </c>
      <c r="H4425" t="s">
        <v>4075</v>
      </c>
      <c r="I4425">
        <v>12</v>
      </c>
      <c r="J4425" t="s">
        <v>7110</v>
      </c>
      <c r="K4425">
        <v>99</v>
      </c>
      <c r="L4425" t="s">
        <v>3999</v>
      </c>
    </row>
    <row r="4426" spans="1:12">
      <c r="A4426" s="15">
        <v>30204001</v>
      </c>
      <c r="B4426" t="s">
        <v>5450</v>
      </c>
      <c r="C4426" t="s">
        <v>7037</v>
      </c>
      <c r="D4426" t="s">
        <v>7451</v>
      </c>
      <c r="E4426" t="s">
        <v>4607</v>
      </c>
      <c r="F4426" t="s">
        <v>3994</v>
      </c>
      <c r="G4426" s="160" t="s">
        <v>4076</v>
      </c>
      <c r="H4426" t="s">
        <v>4330</v>
      </c>
      <c r="I4426" s="160" t="s">
        <v>4007</v>
      </c>
      <c r="J4426" t="s">
        <v>5471</v>
      </c>
      <c r="K4426">
        <v>99</v>
      </c>
      <c r="L4426" t="s">
        <v>3999</v>
      </c>
    </row>
    <row r="4427" spans="1:12">
      <c r="A4427" s="15">
        <v>30204002</v>
      </c>
      <c r="B4427" t="s">
        <v>5450</v>
      </c>
      <c r="C4427" t="s">
        <v>7037</v>
      </c>
      <c r="D4427" t="s">
        <v>7451</v>
      </c>
      <c r="E4427" t="s">
        <v>7452</v>
      </c>
      <c r="F4427" t="s">
        <v>3994</v>
      </c>
      <c r="G4427" s="160" t="s">
        <v>4076</v>
      </c>
      <c r="H4427" t="s">
        <v>4330</v>
      </c>
      <c r="I4427" s="160" t="s">
        <v>4007</v>
      </c>
      <c r="J4427" t="s">
        <v>5471</v>
      </c>
      <c r="K4427">
        <v>99</v>
      </c>
      <c r="L4427" t="s">
        <v>3999</v>
      </c>
    </row>
    <row r="4428" spans="1:12">
      <c r="A4428" s="15">
        <v>30204003</v>
      </c>
      <c r="B4428" t="s">
        <v>5450</v>
      </c>
      <c r="C4428" t="s">
        <v>7037</v>
      </c>
      <c r="D4428" t="s">
        <v>7451</v>
      </c>
      <c r="E4428" t="s">
        <v>7453</v>
      </c>
      <c r="F4428" t="s">
        <v>3994</v>
      </c>
      <c r="G4428" s="160" t="s">
        <v>4076</v>
      </c>
      <c r="H4428" t="s">
        <v>4330</v>
      </c>
      <c r="I4428" s="160" t="s">
        <v>4007</v>
      </c>
      <c r="J4428" t="s">
        <v>5471</v>
      </c>
      <c r="K4428">
        <v>99</v>
      </c>
      <c r="L4428" t="s">
        <v>3999</v>
      </c>
    </row>
    <row r="4429" spans="1:12">
      <c r="A4429" s="15">
        <v>30204004</v>
      </c>
      <c r="B4429" t="s">
        <v>5450</v>
      </c>
      <c r="C4429" t="s">
        <v>7037</v>
      </c>
      <c r="D4429" t="s">
        <v>7451</v>
      </c>
      <c r="E4429" t="s">
        <v>7454</v>
      </c>
      <c r="F4429" t="s">
        <v>3994</v>
      </c>
      <c r="G4429" s="160" t="s">
        <v>4076</v>
      </c>
      <c r="H4429" t="s">
        <v>4330</v>
      </c>
      <c r="I4429" s="160" t="s">
        <v>4007</v>
      </c>
      <c r="J4429" t="s">
        <v>5471</v>
      </c>
      <c r="K4429">
        <v>99</v>
      </c>
      <c r="L4429" t="s">
        <v>3999</v>
      </c>
    </row>
    <row r="4430" spans="1:12">
      <c r="A4430" s="15">
        <v>30204201</v>
      </c>
      <c r="B4430" t="s">
        <v>5450</v>
      </c>
      <c r="C4430" t="s">
        <v>7037</v>
      </c>
      <c r="D4430" t="s">
        <v>7455</v>
      </c>
      <c r="E4430" t="s">
        <v>7456</v>
      </c>
      <c r="F4430" t="s">
        <v>3994</v>
      </c>
      <c r="G4430" s="160" t="s">
        <v>4076</v>
      </c>
      <c r="H4430" t="s">
        <v>4330</v>
      </c>
      <c r="I4430" s="160" t="s">
        <v>4007</v>
      </c>
      <c r="J4430" t="s">
        <v>5471</v>
      </c>
      <c r="K4430">
        <v>99</v>
      </c>
      <c r="L4430" t="s">
        <v>3999</v>
      </c>
    </row>
    <row r="4431" spans="1:12">
      <c r="A4431" s="15">
        <v>30204401</v>
      </c>
      <c r="B4431" t="s">
        <v>5450</v>
      </c>
      <c r="C4431" t="s">
        <v>7037</v>
      </c>
      <c r="D4431" t="s">
        <v>7457</v>
      </c>
      <c r="E4431" t="s">
        <v>4284</v>
      </c>
      <c r="F4431" t="s">
        <v>3994</v>
      </c>
      <c r="G4431" s="160" t="s">
        <v>4076</v>
      </c>
      <c r="H4431" t="s">
        <v>4330</v>
      </c>
      <c r="I4431" s="160" t="s">
        <v>4007</v>
      </c>
      <c r="J4431" t="s">
        <v>5471</v>
      </c>
      <c r="K4431">
        <v>99</v>
      </c>
      <c r="L4431" t="s">
        <v>3999</v>
      </c>
    </row>
    <row r="4432" spans="1:12">
      <c r="A4432" s="15">
        <v>30204402</v>
      </c>
      <c r="B4432" t="s">
        <v>5450</v>
      </c>
      <c r="C4432" t="s">
        <v>7037</v>
      </c>
      <c r="D4432" t="s">
        <v>7457</v>
      </c>
      <c r="E4432" t="s">
        <v>5944</v>
      </c>
      <c r="F4432" t="s">
        <v>3994</v>
      </c>
      <c r="G4432" s="160" t="s">
        <v>4076</v>
      </c>
      <c r="H4432" t="s">
        <v>4330</v>
      </c>
      <c r="I4432" s="160" t="s">
        <v>4007</v>
      </c>
      <c r="J4432" t="s">
        <v>5471</v>
      </c>
      <c r="K4432">
        <v>99</v>
      </c>
      <c r="L4432" t="s">
        <v>3999</v>
      </c>
    </row>
    <row r="4433" spans="1:12">
      <c r="A4433" s="15">
        <v>30204403</v>
      </c>
      <c r="B4433" t="s">
        <v>5450</v>
      </c>
      <c r="C4433" t="s">
        <v>7037</v>
      </c>
      <c r="D4433" t="s">
        <v>7457</v>
      </c>
      <c r="E4433" t="s">
        <v>6206</v>
      </c>
      <c r="F4433" t="s">
        <v>3994</v>
      </c>
      <c r="G4433" s="160" t="s">
        <v>4076</v>
      </c>
      <c r="H4433" t="s">
        <v>4330</v>
      </c>
      <c r="I4433" s="160" t="s">
        <v>4007</v>
      </c>
      <c r="J4433" t="s">
        <v>5471</v>
      </c>
      <c r="K4433">
        <v>99</v>
      </c>
      <c r="L4433" t="s">
        <v>3999</v>
      </c>
    </row>
    <row r="4434" spans="1:12">
      <c r="A4434" s="15">
        <v>30204404</v>
      </c>
      <c r="B4434" t="s">
        <v>5450</v>
      </c>
      <c r="C4434" t="s">
        <v>7037</v>
      </c>
      <c r="D4434" t="s">
        <v>7457</v>
      </c>
      <c r="E4434" t="s">
        <v>7458</v>
      </c>
      <c r="F4434" t="s">
        <v>3994</v>
      </c>
      <c r="G4434" s="160" t="s">
        <v>4076</v>
      </c>
      <c r="H4434" t="s">
        <v>4330</v>
      </c>
      <c r="I4434" s="160" t="s">
        <v>4007</v>
      </c>
      <c r="J4434" t="s">
        <v>5471</v>
      </c>
      <c r="K4434">
        <v>99</v>
      </c>
      <c r="L4434" t="s">
        <v>3999</v>
      </c>
    </row>
    <row r="4435" spans="1:12">
      <c r="A4435" s="15">
        <v>30204405</v>
      </c>
      <c r="B4435" t="s">
        <v>5450</v>
      </c>
      <c r="C4435" t="s">
        <v>7037</v>
      </c>
      <c r="D4435" t="s">
        <v>7457</v>
      </c>
      <c r="E4435" t="s">
        <v>4383</v>
      </c>
      <c r="F4435" t="s">
        <v>3994</v>
      </c>
      <c r="G4435" s="160" t="s">
        <v>4076</v>
      </c>
      <c r="H4435" t="s">
        <v>4330</v>
      </c>
      <c r="I4435" s="160" t="s">
        <v>4007</v>
      </c>
      <c r="J4435" t="s">
        <v>5471</v>
      </c>
      <c r="K4435">
        <v>99</v>
      </c>
      <c r="L4435" t="s">
        <v>3999</v>
      </c>
    </row>
    <row r="4436" spans="1:12">
      <c r="A4436" s="15">
        <v>30204406</v>
      </c>
      <c r="B4436" t="s">
        <v>5450</v>
      </c>
      <c r="C4436" t="s">
        <v>7037</v>
      </c>
      <c r="D4436" t="s">
        <v>7457</v>
      </c>
      <c r="E4436" t="s">
        <v>7459</v>
      </c>
      <c r="F4436" t="s">
        <v>3994</v>
      </c>
      <c r="G4436" s="160" t="s">
        <v>4076</v>
      </c>
      <c r="H4436" t="s">
        <v>4330</v>
      </c>
      <c r="I4436" s="160" t="s">
        <v>4007</v>
      </c>
      <c r="J4436" t="s">
        <v>5471</v>
      </c>
      <c r="K4436">
        <v>99</v>
      </c>
      <c r="L4436" t="s">
        <v>3999</v>
      </c>
    </row>
    <row r="4437" spans="1:12">
      <c r="A4437" s="15">
        <v>30204407</v>
      </c>
      <c r="B4437" t="s">
        <v>5450</v>
      </c>
      <c r="C4437" t="s">
        <v>7037</v>
      </c>
      <c r="D4437" t="s">
        <v>7457</v>
      </c>
      <c r="E4437" t="s">
        <v>6209</v>
      </c>
      <c r="F4437" t="s">
        <v>3994</v>
      </c>
      <c r="G4437" s="160" t="s">
        <v>4076</v>
      </c>
      <c r="H4437" t="s">
        <v>4330</v>
      </c>
      <c r="I4437" s="160" t="s">
        <v>4007</v>
      </c>
      <c r="J4437" t="s">
        <v>5471</v>
      </c>
      <c r="K4437">
        <v>99</v>
      </c>
      <c r="L4437" t="s">
        <v>3999</v>
      </c>
    </row>
    <row r="4438" spans="1:12">
      <c r="A4438" s="15">
        <v>30205010</v>
      </c>
      <c r="B4438" t="s">
        <v>5450</v>
      </c>
      <c r="C4438" t="s">
        <v>7037</v>
      </c>
      <c r="D4438" t="s">
        <v>7460</v>
      </c>
      <c r="E4438" t="s">
        <v>7461</v>
      </c>
      <c r="F4438" t="s">
        <v>5453</v>
      </c>
      <c r="G4438" s="160" t="s">
        <v>4076</v>
      </c>
      <c r="H4438" t="s">
        <v>4330</v>
      </c>
      <c r="I4438">
        <v>99</v>
      </c>
      <c r="J4438" t="s">
        <v>5707</v>
      </c>
      <c r="K4438" s="160" t="s">
        <v>4007</v>
      </c>
      <c r="L4438" t="s">
        <v>7460</v>
      </c>
    </row>
    <row r="4439" spans="1:12">
      <c r="A4439" s="15">
        <v>30205011</v>
      </c>
      <c r="B4439" t="s">
        <v>5450</v>
      </c>
      <c r="C4439" t="s">
        <v>7037</v>
      </c>
      <c r="D4439" t="s">
        <v>7460</v>
      </c>
      <c r="E4439" t="s">
        <v>7462</v>
      </c>
      <c r="F4439" t="s">
        <v>5453</v>
      </c>
      <c r="G4439" s="160" t="s">
        <v>4076</v>
      </c>
      <c r="H4439" t="s">
        <v>4330</v>
      </c>
      <c r="I4439">
        <v>99</v>
      </c>
      <c r="J4439" t="s">
        <v>5707</v>
      </c>
      <c r="K4439" s="160" t="s">
        <v>4007</v>
      </c>
      <c r="L4439" t="s">
        <v>7460</v>
      </c>
    </row>
    <row r="4440" spans="1:12">
      <c r="A4440" s="15">
        <v>30205012</v>
      </c>
      <c r="B4440" t="s">
        <v>5450</v>
      </c>
      <c r="C4440" t="s">
        <v>7037</v>
      </c>
      <c r="D4440" t="s">
        <v>7460</v>
      </c>
      <c r="E4440" t="s">
        <v>7463</v>
      </c>
      <c r="F4440" t="s">
        <v>5453</v>
      </c>
      <c r="G4440" s="160" t="s">
        <v>4076</v>
      </c>
      <c r="H4440" t="s">
        <v>4330</v>
      </c>
      <c r="I4440">
        <v>99</v>
      </c>
      <c r="J4440" t="s">
        <v>5707</v>
      </c>
      <c r="K4440" s="160" t="s">
        <v>4007</v>
      </c>
      <c r="L4440" t="s">
        <v>7460</v>
      </c>
    </row>
    <row r="4441" spans="1:12">
      <c r="A4441" s="15">
        <v>30205013</v>
      </c>
      <c r="B4441" t="s">
        <v>5450</v>
      </c>
      <c r="C4441" t="s">
        <v>7037</v>
      </c>
      <c r="D4441" t="s">
        <v>7460</v>
      </c>
      <c r="E4441" t="s">
        <v>7464</v>
      </c>
      <c r="F4441" t="s">
        <v>5453</v>
      </c>
      <c r="G4441" s="160" t="s">
        <v>4076</v>
      </c>
      <c r="H4441" t="s">
        <v>4330</v>
      </c>
      <c r="I4441">
        <v>99</v>
      </c>
      <c r="J4441" t="s">
        <v>5707</v>
      </c>
      <c r="K4441" s="160" t="s">
        <v>4007</v>
      </c>
      <c r="L4441" t="s">
        <v>7460</v>
      </c>
    </row>
    <row r="4442" spans="1:12">
      <c r="A4442" s="15">
        <v>30205014</v>
      </c>
      <c r="B4442" t="s">
        <v>5450</v>
      </c>
      <c r="C4442" t="s">
        <v>7037</v>
      </c>
      <c r="D4442" t="s">
        <v>7460</v>
      </c>
      <c r="E4442" t="s">
        <v>7465</v>
      </c>
      <c r="F4442" t="s">
        <v>5453</v>
      </c>
      <c r="G4442" s="160" t="s">
        <v>4076</v>
      </c>
      <c r="H4442" t="s">
        <v>4330</v>
      </c>
      <c r="I4442">
        <v>99</v>
      </c>
      <c r="J4442" t="s">
        <v>5707</v>
      </c>
      <c r="K4442" s="160" t="s">
        <v>4007</v>
      </c>
      <c r="L4442" t="s">
        <v>7460</v>
      </c>
    </row>
    <row r="4443" spans="1:12">
      <c r="A4443" s="15">
        <v>30205020</v>
      </c>
      <c r="B4443" t="s">
        <v>5450</v>
      </c>
      <c r="C4443" t="s">
        <v>7037</v>
      </c>
      <c r="D4443" t="s">
        <v>7460</v>
      </c>
      <c r="E4443" t="s">
        <v>7466</v>
      </c>
      <c r="F4443" t="s">
        <v>5453</v>
      </c>
      <c r="G4443" s="160" t="s">
        <v>4076</v>
      </c>
      <c r="H4443" t="s">
        <v>4330</v>
      </c>
      <c r="I4443">
        <v>99</v>
      </c>
      <c r="J4443" t="s">
        <v>5707</v>
      </c>
      <c r="K4443" s="160" t="s">
        <v>4007</v>
      </c>
      <c r="L4443" t="s">
        <v>7460</v>
      </c>
    </row>
    <row r="4444" spans="1:12">
      <c r="A4444" s="15">
        <v>30205021</v>
      </c>
      <c r="B4444" t="s">
        <v>5450</v>
      </c>
      <c r="C4444" t="s">
        <v>7037</v>
      </c>
      <c r="D4444" t="s">
        <v>7460</v>
      </c>
      <c r="E4444" t="s">
        <v>7467</v>
      </c>
      <c r="F4444" t="s">
        <v>5453</v>
      </c>
      <c r="G4444" s="160" t="s">
        <v>4076</v>
      </c>
      <c r="H4444" t="s">
        <v>4330</v>
      </c>
      <c r="I4444">
        <v>99</v>
      </c>
      <c r="J4444" t="s">
        <v>5707</v>
      </c>
      <c r="K4444" s="160" t="s">
        <v>4007</v>
      </c>
      <c r="L4444" t="s">
        <v>7460</v>
      </c>
    </row>
    <row r="4445" spans="1:12">
      <c r="A4445" s="15">
        <v>30205030</v>
      </c>
      <c r="B4445" t="s">
        <v>5450</v>
      </c>
      <c r="C4445" t="s">
        <v>7037</v>
      </c>
      <c r="D4445" t="s">
        <v>7460</v>
      </c>
      <c r="E4445" t="s">
        <v>7468</v>
      </c>
      <c r="F4445" t="s">
        <v>5453</v>
      </c>
      <c r="G4445" s="160" t="s">
        <v>4076</v>
      </c>
      <c r="H4445" t="s">
        <v>4330</v>
      </c>
      <c r="I4445">
        <v>99</v>
      </c>
      <c r="J4445" t="s">
        <v>5707</v>
      </c>
      <c r="K4445" s="160" t="s">
        <v>4007</v>
      </c>
      <c r="L4445" t="s">
        <v>7460</v>
      </c>
    </row>
    <row r="4446" spans="1:12">
      <c r="A4446" s="15">
        <v>30205031</v>
      </c>
      <c r="B4446" t="s">
        <v>5450</v>
      </c>
      <c r="C4446" t="s">
        <v>7037</v>
      </c>
      <c r="D4446" t="s">
        <v>7460</v>
      </c>
      <c r="E4446" t="s">
        <v>7469</v>
      </c>
      <c r="F4446" t="s">
        <v>5453</v>
      </c>
      <c r="G4446" s="160" t="s">
        <v>4076</v>
      </c>
      <c r="H4446" t="s">
        <v>4330</v>
      </c>
      <c r="I4446">
        <v>99</v>
      </c>
      <c r="J4446" t="s">
        <v>5707</v>
      </c>
      <c r="K4446" s="160" t="s">
        <v>4007</v>
      </c>
      <c r="L4446" t="s">
        <v>7460</v>
      </c>
    </row>
    <row r="4447" spans="1:12">
      <c r="A4447" s="15">
        <v>30205032</v>
      </c>
      <c r="B4447" t="s">
        <v>5450</v>
      </c>
      <c r="C4447" t="s">
        <v>7037</v>
      </c>
      <c r="D4447" t="s">
        <v>7460</v>
      </c>
      <c r="E4447" t="s">
        <v>7470</v>
      </c>
      <c r="F4447" t="s">
        <v>5453</v>
      </c>
      <c r="G4447" s="160" t="s">
        <v>4076</v>
      </c>
      <c r="H4447" t="s">
        <v>4330</v>
      </c>
      <c r="I4447">
        <v>99</v>
      </c>
      <c r="J4447" t="s">
        <v>5707</v>
      </c>
      <c r="K4447" s="160" t="s">
        <v>4007</v>
      </c>
      <c r="L4447" t="s">
        <v>7460</v>
      </c>
    </row>
    <row r="4448" spans="1:12">
      <c r="A4448" s="15">
        <v>30205033</v>
      </c>
      <c r="B4448" t="s">
        <v>5450</v>
      </c>
      <c r="C4448" t="s">
        <v>7037</v>
      </c>
      <c r="D4448" t="s">
        <v>7460</v>
      </c>
      <c r="E4448" t="s">
        <v>7471</v>
      </c>
      <c r="F4448" t="s">
        <v>5453</v>
      </c>
      <c r="G4448" s="160" t="s">
        <v>4076</v>
      </c>
      <c r="H4448" t="s">
        <v>4330</v>
      </c>
      <c r="I4448">
        <v>99</v>
      </c>
      <c r="J4448" t="s">
        <v>5707</v>
      </c>
      <c r="K4448" s="160" t="s">
        <v>4007</v>
      </c>
      <c r="L4448" t="s">
        <v>7460</v>
      </c>
    </row>
    <row r="4449" spans="1:12">
      <c r="A4449" s="15">
        <v>30205034</v>
      </c>
      <c r="B4449" t="s">
        <v>5450</v>
      </c>
      <c r="C4449" t="s">
        <v>7037</v>
      </c>
      <c r="D4449" t="s">
        <v>7460</v>
      </c>
      <c r="E4449" t="s">
        <v>7472</v>
      </c>
      <c r="F4449" t="s">
        <v>5453</v>
      </c>
      <c r="G4449" s="160" t="s">
        <v>4076</v>
      </c>
      <c r="H4449" t="s">
        <v>4330</v>
      </c>
      <c r="I4449">
        <v>99</v>
      </c>
      <c r="J4449" t="s">
        <v>5707</v>
      </c>
      <c r="K4449" s="160" t="s">
        <v>4007</v>
      </c>
      <c r="L4449" t="s">
        <v>7460</v>
      </c>
    </row>
    <row r="4450" spans="1:12">
      <c r="A4450" s="15">
        <v>30205035</v>
      </c>
      <c r="B4450" t="s">
        <v>5450</v>
      </c>
      <c r="C4450" t="s">
        <v>7037</v>
      </c>
      <c r="D4450" t="s">
        <v>7460</v>
      </c>
      <c r="E4450" t="s">
        <v>7473</v>
      </c>
      <c r="F4450" t="s">
        <v>5453</v>
      </c>
      <c r="G4450" s="160" t="s">
        <v>4076</v>
      </c>
      <c r="H4450" t="s">
        <v>4330</v>
      </c>
      <c r="I4450">
        <v>99</v>
      </c>
      <c r="J4450" t="s">
        <v>5707</v>
      </c>
      <c r="K4450" s="160" t="s">
        <v>4007</v>
      </c>
      <c r="L4450" t="s">
        <v>7460</v>
      </c>
    </row>
    <row r="4451" spans="1:12">
      <c r="A4451" s="15">
        <v>30205038</v>
      </c>
      <c r="B4451" t="s">
        <v>5450</v>
      </c>
      <c r="C4451" t="s">
        <v>7037</v>
      </c>
      <c r="D4451" t="s">
        <v>7460</v>
      </c>
      <c r="E4451" t="s">
        <v>7474</v>
      </c>
      <c r="F4451" t="s">
        <v>5453</v>
      </c>
      <c r="G4451" s="160" t="s">
        <v>4076</v>
      </c>
      <c r="H4451" t="s">
        <v>4330</v>
      </c>
      <c r="I4451">
        <v>99</v>
      </c>
      <c r="J4451" t="s">
        <v>5707</v>
      </c>
      <c r="K4451" s="160" t="s">
        <v>4007</v>
      </c>
      <c r="L4451" t="s">
        <v>7460</v>
      </c>
    </row>
    <row r="4452" spans="1:12">
      <c r="A4452" s="15">
        <v>30205039</v>
      </c>
      <c r="B4452" t="s">
        <v>5450</v>
      </c>
      <c r="C4452" t="s">
        <v>7037</v>
      </c>
      <c r="D4452" t="s">
        <v>7460</v>
      </c>
      <c r="E4452" t="s">
        <v>7475</v>
      </c>
      <c r="F4452" t="s">
        <v>5453</v>
      </c>
      <c r="G4452" s="160" t="s">
        <v>4076</v>
      </c>
      <c r="H4452" t="s">
        <v>4330</v>
      </c>
      <c r="I4452">
        <v>99</v>
      </c>
      <c r="J4452" t="s">
        <v>5707</v>
      </c>
      <c r="K4452" s="160" t="s">
        <v>4007</v>
      </c>
      <c r="L4452" t="s">
        <v>7460</v>
      </c>
    </row>
    <row r="4453" spans="1:12">
      <c r="A4453" s="15">
        <v>30205040</v>
      </c>
      <c r="B4453" t="s">
        <v>5450</v>
      </c>
      <c r="C4453" t="s">
        <v>7037</v>
      </c>
      <c r="D4453" t="s">
        <v>7460</v>
      </c>
      <c r="E4453" t="s">
        <v>7476</v>
      </c>
      <c r="F4453" t="s">
        <v>5453</v>
      </c>
      <c r="G4453" s="160" t="s">
        <v>4076</v>
      </c>
      <c r="H4453" t="s">
        <v>4330</v>
      </c>
      <c r="I4453">
        <v>99</v>
      </c>
      <c r="J4453" t="s">
        <v>5707</v>
      </c>
      <c r="K4453" s="160" t="s">
        <v>4007</v>
      </c>
      <c r="L4453" t="s">
        <v>7460</v>
      </c>
    </row>
    <row r="4454" spans="1:12">
      <c r="A4454" s="15">
        <v>30205041</v>
      </c>
      <c r="B4454" t="s">
        <v>5450</v>
      </c>
      <c r="C4454" t="s">
        <v>7037</v>
      </c>
      <c r="D4454" t="s">
        <v>7460</v>
      </c>
      <c r="E4454" t="s">
        <v>7477</v>
      </c>
      <c r="F4454" t="s">
        <v>5453</v>
      </c>
      <c r="G4454" s="160" t="s">
        <v>4076</v>
      </c>
      <c r="H4454" t="s">
        <v>4330</v>
      </c>
      <c r="I4454">
        <v>99</v>
      </c>
      <c r="J4454" t="s">
        <v>5707</v>
      </c>
      <c r="K4454" s="160" t="s">
        <v>4007</v>
      </c>
      <c r="L4454" t="s">
        <v>7460</v>
      </c>
    </row>
    <row r="4455" spans="1:12">
      <c r="A4455" s="15">
        <v>30205050</v>
      </c>
      <c r="B4455" t="s">
        <v>5450</v>
      </c>
      <c r="C4455" t="s">
        <v>7037</v>
      </c>
      <c r="D4455" t="s">
        <v>7460</v>
      </c>
      <c r="E4455" t="s">
        <v>7478</v>
      </c>
      <c r="F4455" t="s">
        <v>5453</v>
      </c>
      <c r="G4455" s="160" t="s">
        <v>4076</v>
      </c>
      <c r="H4455" t="s">
        <v>4330</v>
      </c>
      <c r="I4455">
        <v>99</v>
      </c>
      <c r="J4455" t="s">
        <v>5707</v>
      </c>
      <c r="K4455" s="160" t="s">
        <v>4007</v>
      </c>
      <c r="L4455" t="s">
        <v>7460</v>
      </c>
    </row>
    <row r="4456" spans="1:12">
      <c r="A4456" s="15">
        <v>30205051</v>
      </c>
      <c r="B4456" t="s">
        <v>5450</v>
      </c>
      <c r="C4456" t="s">
        <v>7037</v>
      </c>
      <c r="D4456" t="s">
        <v>7460</v>
      </c>
      <c r="E4456" t="s">
        <v>7479</v>
      </c>
      <c r="F4456" t="s">
        <v>5453</v>
      </c>
      <c r="G4456" s="160" t="s">
        <v>4076</v>
      </c>
      <c r="H4456" t="s">
        <v>4330</v>
      </c>
      <c r="I4456">
        <v>99</v>
      </c>
      <c r="J4456" t="s">
        <v>5707</v>
      </c>
      <c r="K4456" s="160" t="s">
        <v>4007</v>
      </c>
      <c r="L4456" t="s">
        <v>7460</v>
      </c>
    </row>
    <row r="4457" spans="1:12">
      <c r="A4457" s="15">
        <v>30205052</v>
      </c>
      <c r="B4457" t="s">
        <v>5450</v>
      </c>
      <c r="C4457" t="s">
        <v>7037</v>
      </c>
      <c r="D4457" t="s">
        <v>7460</v>
      </c>
      <c r="E4457" t="s">
        <v>7480</v>
      </c>
      <c r="F4457" t="s">
        <v>5453</v>
      </c>
      <c r="G4457" s="160" t="s">
        <v>4076</v>
      </c>
      <c r="H4457" t="s">
        <v>4330</v>
      </c>
      <c r="I4457">
        <v>99</v>
      </c>
      <c r="J4457" t="s">
        <v>5707</v>
      </c>
      <c r="K4457" s="160" t="s">
        <v>4007</v>
      </c>
      <c r="L4457" t="s">
        <v>7460</v>
      </c>
    </row>
    <row r="4458" spans="1:12">
      <c r="A4458" s="15">
        <v>30205053</v>
      </c>
      <c r="B4458" t="s">
        <v>5450</v>
      </c>
      <c r="C4458" t="s">
        <v>7037</v>
      </c>
      <c r="D4458" t="s">
        <v>7460</v>
      </c>
      <c r="E4458" t="s">
        <v>7481</v>
      </c>
      <c r="F4458" t="s">
        <v>5453</v>
      </c>
      <c r="G4458" s="160" t="s">
        <v>4076</v>
      </c>
      <c r="H4458" t="s">
        <v>4330</v>
      </c>
      <c r="I4458">
        <v>99</v>
      </c>
      <c r="J4458" t="s">
        <v>5707</v>
      </c>
      <c r="K4458" s="160" t="s">
        <v>4007</v>
      </c>
      <c r="L4458" t="s">
        <v>7460</v>
      </c>
    </row>
    <row r="4459" spans="1:12">
      <c r="A4459" s="15">
        <v>30205054</v>
      </c>
      <c r="B4459" t="s">
        <v>5450</v>
      </c>
      <c r="C4459" t="s">
        <v>7037</v>
      </c>
      <c r="D4459" t="s">
        <v>7460</v>
      </c>
      <c r="E4459" t="s">
        <v>7482</v>
      </c>
      <c r="F4459" t="s">
        <v>5453</v>
      </c>
      <c r="G4459" s="160" t="s">
        <v>4076</v>
      </c>
      <c r="H4459" t="s">
        <v>4330</v>
      </c>
      <c r="I4459">
        <v>99</v>
      </c>
      <c r="J4459" t="s">
        <v>5707</v>
      </c>
      <c r="K4459" s="160" t="s">
        <v>4007</v>
      </c>
      <c r="L4459" t="s">
        <v>7460</v>
      </c>
    </row>
    <row r="4460" spans="1:12">
      <c r="A4460" s="15">
        <v>30205091</v>
      </c>
      <c r="B4460" t="s">
        <v>5450</v>
      </c>
      <c r="C4460" t="s">
        <v>7037</v>
      </c>
      <c r="D4460" t="s">
        <v>7460</v>
      </c>
      <c r="E4460" t="s">
        <v>4391</v>
      </c>
      <c r="F4460" t="s">
        <v>5453</v>
      </c>
      <c r="G4460" s="160" t="s">
        <v>4076</v>
      </c>
      <c r="H4460" t="s">
        <v>4330</v>
      </c>
      <c r="I4460">
        <v>99</v>
      </c>
      <c r="J4460" t="s">
        <v>5707</v>
      </c>
      <c r="K4460" s="160" t="s">
        <v>4007</v>
      </c>
      <c r="L4460" t="s">
        <v>7460</v>
      </c>
    </row>
    <row r="4461" spans="1:12">
      <c r="A4461" s="15">
        <v>30206011</v>
      </c>
      <c r="B4461" t="s">
        <v>5450</v>
      </c>
      <c r="C4461" t="s">
        <v>7037</v>
      </c>
      <c r="D4461" t="s">
        <v>7483</v>
      </c>
      <c r="E4461" t="s">
        <v>7484</v>
      </c>
      <c r="F4461" t="s">
        <v>5453</v>
      </c>
      <c r="G4461" s="160" t="s">
        <v>4076</v>
      </c>
      <c r="H4461" t="s">
        <v>4330</v>
      </c>
      <c r="I4461">
        <v>99</v>
      </c>
      <c r="J4461" t="s">
        <v>5707</v>
      </c>
      <c r="K4461" s="160" t="s">
        <v>4007</v>
      </c>
      <c r="L4461" t="s">
        <v>7460</v>
      </c>
    </row>
    <row r="4462" spans="1:12">
      <c r="A4462" s="15">
        <v>30206012</v>
      </c>
      <c r="B4462" t="s">
        <v>5450</v>
      </c>
      <c r="C4462" t="s">
        <v>7037</v>
      </c>
      <c r="D4462" t="s">
        <v>7483</v>
      </c>
      <c r="E4462" t="s">
        <v>7485</v>
      </c>
      <c r="F4462" t="s">
        <v>5453</v>
      </c>
      <c r="G4462" s="160" t="s">
        <v>4076</v>
      </c>
      <c r="H4462" t="s">
        <v>4330</v>
      </c>
      <c r="I4462">
        <v>99</v>
      </c>
      <c r="J4462" t="s">
        <v>5707</v>
      </c>
      <c r="K4462" s="160" t="s">
        <v>4007</v>
      </c>
      <c r="L4462" t="s">
        <v>7460</v>
      </c>
    </row>
    <row r="4463" spans="1:12">
      <c r="A4463" s="15">
        <v>30206013</v>
      </c>
      <c r="B4463" t="s">
        <v>5450</v>
      </c>
      <c r="C4463" t="s">
        <v>7037</v>
      </c>
      <c r="D4463" t="s">
        <v>7483</v>
      </c>
      <c r="E4463" t="s">
        <v>7486</v>
      </c>
      <c r="F4463" t="s">
        <v>5453</v>
      </c>
      <c r="G4463" s="160" t="s">
        <v>4076</v>
      </c>
      <c r="H4463" t="s">
        <v>4330</v>
      </c>
      <c r="I4463">
        <v>99</v>
      </c>
      <c r="J4463" t="s">
        <v>5707</v>
      </c>
      <c r="K4463" s="160" t="s">
        <v>4007</v>
      </c>
      <c r="L4463" t="s">
        <v>7460</v>
      </c>
    </row>
    <row r="4464" spans="1:12">
      <c r="A4464" s="15">
        <v>30206014</v>
      </c>
      <c r="B4464" t="s">
        <v>5450</v>
      </c>
      <c r="C4464" t="s">
        <v>7037</v>
      </c>
      <c r="D4464" t="s">
        <v>7483</v>
      </c>
      <c r="E4464" t="s">
        <v>7487</v>
      </c>
      <c r="F4464" t="s">
        <v>5453</v>
      </c>
      <c r="G4464" s="160" t="s">
        <v>4076</v>
      </c>
      <c r="H4464" t="s">
        <v>4330</v>
      </c>
      <c r="I4464">
        <v>99</v>
      </c>
      <c r="J4464" t="s">
        <v>5707</v>
      </c>
      <c r="K4464" s="160" t="s">
        <v>4007</v>
      </c>
      <c r="L4464" t="s">
        <v>7460</v>
      </c>
    </row>
    <row r="4465" spans="1:12">
      <c r="A4465" s="15">
        <v>30206015</v>
      </c>
      <c r="B4465" t="s">
        <v>5450</v>
      </c>
      <c r="C4465" t="s">
        <v>7037</v>
      </c>
      <c r="D4465" t="s">
        <v>7483</v>
      </c>
      <c r="E4465" t="s">
        <v>7488</v>
      </c>
      <c r="F4465" t="s">
        <v>5453</v>
      </c>
      <c r="G4465" s="160" t="s">
        <v>4076</v>
      </c>
      <c r="H4465" t="s">
        <v>4330</v>
      </c>
      <c r="I4465">
        <v>99</v>
      </c>
      <c r="J4465" t="s">
        <v>5707</v>
      </c>
      <c r="K4465" s="160" t="s">
        <v>4007</v>
      </c>
      <c r="L4465" t="s">
        <v>7460</v>
      </c>
    </row>
    <row r="4466" spans="1:12">
      <c r="A4466" s="15">
        <v>30206016</v>
      </c>
      <c r="B4466" t="s">
        <v>5450</v>
      </c>
      <c r="C4466" t="s">
        <v>7037</v>
      </c>
      <c r="D4466" t="s">
        <v>7483</v>
      </c>
      <c r="E4466" t="s">
        <v>7489</v>
      </c>
      <c r="F4466" t="s">
        <v>5453</v>
      </c>
      <c r="G4466" s="160" t="s">
        <v>4076</v>
      </c>
      <c r="H4466" t="s">
        <v>4330</v>
      </c>
      <c r="I4466">
        <v>99</v>
      </c>
      <c r="J4466" t="s">
        <v>5707</v>
      </c>
      <c r="K4466" s="160" t="s">
        <v>4007</v>
      </c>
      <c r="L4466" t="s">
        <v>7460</v>
      </c>
    </row>
    <row r="4467" spans="1:12">
      <c r="A4467" s="15">
        <v>30206017</v>
      </c>
      <c r="B4467" t="s">
        <v>5450</v>
      </c>
      <c r="C4467" t="s">
        <v>7037</v>
      </c>
      <c r="D4467" t="s">
        <v>7483</v>
      </c>
      <c r="E4467" t="s">
        <v>7490</v>
      </c>
      <c r="F4467" t="s">
        <v>5453</v>
      </c>
      <c r="G4467" s="160" t="s">
        <v>4076</v>
      </c>
      <c r="H4467" t="s">
        <v>4330</v>
      </c>
      <c r="I4467">
        <v>99</v>
      </c>
      <c r="J4467" t="s">
        <v>5707</v>
      </c>
      <c r="K4467" s="160" t="s">
        <v>4007</v>
      </c>
      <c r="L4467" t="s">
        <v>7460</v>
      </c>
    </row>
    <row r="4468" spans="1:12">
      <c r="A4468" s="15">
        <v>30206018</v>
      </c>
      <c r="B4468" t="s">
        <v>5450</v>
      </c>
      <c r="C4468" t="s">
        <v>7037</v>
      </c>
      <c r="D4468" t="s">
        <v>7483</v>
      </c>
      <c r="E4468" t="s">
        <v>7491</v>
      </c>
      <c r="F4468" t="s">
        <v>5453</v>
      </c>
      <c r="G4468" s="160" t="s">
        <v>4076</v>
      </c>
      <c r="H4468" t="s">
        <v>4330</v>
      </c>
      <c r="I4468">
        <v>99</v>
      </c>
      <c r="J4468" t="s">
        <v>5707</v>
      </c>
      <c r="K4468" s="160" t="s">
        <v>4007</v>
      </c>
      <c r="L4468" t="s">
        <v>7460</v>
      </c>
    </row>
    <row r="4469" spans="1:12">
      <c r="A4469" s="15">
        <v>30206019</v>
      </c>
      <c r="B4469" t="s">
        <v>5450</v>
      </c>
      <c r="C4469" t="s">
        <v>7037</v>
      </c>
      <c r="D4469" t="s">
        <v>7483</v>
      </c>
      <c r="E4469" t="s">
        <v>7492</v>
      </c>
      <c r="F4469" t="s">
        <v>5453</v>
      </c>
      <c r="G4469" s="160" t="s">
        <v>4076</v>
      </c>
      <c r="H4469" t="s">
        <v>4330</v>
      </c>
      <c r="I4469">
        <v>99</v>
      </c>
      <c r="J4469" t="s">
        <v>5707</v>
      </c>
      <c r="K4469" s="160" t="s">
        <v>4007</v>
      </c>
      <c r="L4469" t="s">
        <v>7460</v>
      </c>
    </row>
    <row r="4470" spans="1:12">
      <c r="A4470" s="15">
        <v>30206020</v>
      </c>
      <c r="B4470" t="s">
        <v>5450</v>
      </c>
      <c r="C4470" t="s">
        <v>7037</v>
      </c>
      <c r="D4470" t="s">
        <v>7483</v>
      </c>
      <c r="E4470" t="s">
        <v>7493</v>
      </c>
      <c r="F4470" t="s">
        <v>5453</v>
      </c>
      <c r="G4470" s="160" t="s">
        <v>4076</v>
      </c>
      <c r="H4470" t="s">
        <v>4330</v>
      </c>
      <c r="I4470">
        <v>99</v>
      </c>
      <c r="J4470" t="s">
        <v>5707</v>
      </c>
      <c r="K4470" s="160" t="s">
        <v>4007</v>
      </c>
      <c r="L4470" t="s">
        <v>7460</v>
      </c>
    </row>
    <row r="4471" spans="1:12">
      <c r="A4471" s="15">
        <v>30206021</v>
      </c>
      <c r="B4471" t="s">
        <v>5450</v>
      </c>
      <c r="C4471" t="s">
        <v>7037</v>
      </c>
      <c r="D4471" t="s">
        <v>7483</v>
      </c>
      <c r="E4471" t="s">
        <v>7494</v>
      </c>
      <c r="F4471" t="s">
        <v>5453</v>
      </c>
      <c r="G4471" s="160" t="s">
        <v>4076</v>
      </c>
      <c r="H4471" t="s">
        <v>4330</v>
      </c>
      <c r="I4471">
        <v>99</v>
      </c>
      <c r="J4471" t="s">
        <v>5707</v>
      </c>
      <c r="K4471" s="160" t="s">
        <v>4007</v>
      </c>
      <c r="L4471" t="s">
        <v>7460</v>
      </c>
    </row>
    <row r="4472" spans="1:12">
      <c r="A4472" s="15">
        <v>30206022</v>
      </c>
      <c r="B4472" t="s">
        <v>5450</v>
      </c>
      <c r="C4472" t="s">
        <v>7037</v>
      </c>
      <c r="D4472" t="s">
        <v>7483</v>
      </c>
      <c r="E4472" t="s">
        <v>7495</v>
      </c>
      <c r="F4472" t="s">
        <v>5453</v>
      </c>
      <c r="G4472" s="160" t="s">
        <v>4076</v>
      </c>
      <c r="H4472" t="s">
        <v>4330</v>
      </c>
      <c r="I4472">
        <v>99</v>
      </c>
      <c r="J4472" t="s">
        <v>5707</v>
      </c>
      <c r="K4472" s="160" t="s">
        <v>4007</v>
      </c>
      <c r="L4472" t="s">
        <v>7460</v>
      </c>
    </row>
    <row r="4473" spans="1:12">
      <c r="A4473" s="15">
        <v>30206025</v>
      </c>
      <c r="B4473" t="s">
        <v>5450</v>
      </c>
      <c r="C4473" t="s">
        <v>7037</v>
      </c>
      <c r="D4473" t="s">
        <v>7483</v>
      </c>
      <c r="E4473" t="s">
        <v>7482</v>
      </c>
      <c r="F4473" t="s">
        <v>5453</v>
      </c>
      <c r="G4473" s="160" t="s">
        <v>4076</v>
      </c>
      <c r="H4473" t="s">
        <v>4330</v>
      </c>
      <c r="I4473">
        <v>99</v>
      </c>
      <c r="J4473" t="s">
        <v>5707</v>
      </c>
      <c r="K4473" s="160" t="s">
        <v>4007</v>
      </c>
      <c r="L4473" t="s">
        <v>7460</v>
      </c>
    </row>
    <row r="4474" spans="1:12">
      <c r="A4474" s="15">
        <v>30280001</v>
      </c>
      <c r="B4474" t="s">
        <v>5450</v>
      </c>
      <c r="C4474" t="s">
        <v>7037</v>
      </c>
      <c r="D4474" t="s">
        <v>4391</v>
      </c>
      <c r="E4474" t="s">
        <v>4391</v>
      </c>
      <c r="F4474" t="s">
        <v>3994</v>
      </c>
      <c r="G4474" s="160" t="s">
        <v>3997</v>
      </c>
      <c r="H4474" t="s">
        <v>5454</v>
      </c>
      <c r="I4474" s="160" t="s">
        <v>4007</v>
      </c>
      <c r="J4474" t="s">
        <v>5455</v>
      </c>
      <c r="K4474">
        <v>99</v>
      </c>
      <c r="L4474" t="s">
        <v>3999</v>
      </c>
    </row>
    <row r="4475" spans="1:12">
      <c r="A4475" s="15">
        <v>30282001</v>
      </c>
      <c r="B4475" t="s">
        <v>5450</v>
      </c>
      <c r="C4475" t="s">
        <v>7037</v>
      </c>
      <c r="D4475" t="s">
        <v>4392</v>
      </c>
      <c r="E4475" t="s">
        <v>4393</v>
      </c>
      <c r="F4475" t="s">
        <v>3994</v>
      </c>
      <c r="G4475">
        <v>10</v>
      </c>
      <c r="H4475" t="s">
        <v>4358</v>
      </c>
      <c r="I4475" s="160" t="s">
        <v>3997</v>
      </c>
      <c r="J4475" t="s">
        <v>4394</v>
      </c>
      <c r="K4475">
        <v>99</v>
      </c>
      <c r="L4475" t="s">
        <v>3999</v>
      </c>
    </row>
    <row r="4476" spans="1:12">
      <c r="A4476" s="15">
        <v>30282002</v>
      </c>
      <c r="B4476" t="s">
        <v>5450</v>
      </c>
      <c r="C4476" t="s">
        <v>7037</v>
      </c>
      <c r="D4476" t="s">
        <v>4392</v>
      </c>
      <c r="E4476" t="s">
        <v>4395</v>
      </c>
      <c r="F4476" t="s">
        <v>3994</v>
      </c>
      <c r="G4476">
        <v>10</v>
      </c>
      <c r="H4476" t="s">
        <v>4358</v>
      </c>
      <c r="I4476" s="160" t="s">
        <v>3997</v>
      </c>
      <c r="J4476" t="s">
        <v>4394</v>
      </c>
      <c r="K4476">
        <v>99</v>
      </c>
      <c r="L4476" t="s">
        <v>3999</v>
      </c>
    </row>
    <row r="4477" spans="1:12">
      <c r="A4477" s="15">
        <v>30282501</v>
      </c>
      <c r="B4477" t="s">
        <v>5450</v>
      </c>
      <c r="C4477" t="s">
        <v>7037</v>
      </c>
      <c r="D4477" t="s">
        <v>4396</v>
      </c>
      <c r="E4477" t="s">
        <v>7496</v>
      </c>
      <c r="F4477" t="s">
        <v>3994</v>
      </c>
      <c r="G4477">
        <v>10</v>
      </c>
      <c r="H4477" t="s">
        <v>4358</v>
      </c>
      <c r="I4477" s="160" t="s">
        <v>3997</v>
      </c>
      <c r="J4477" t="s">
        <v>4394</v>
      </c>
      <c r="K4477">
        <v>99</v>
      </c>
      <c r="L4477" t="s">
        <v>3999</v>
      </c>
    </row>
    <row r="4478" spans="1:12">
      <c r="A4478" s="15">
        <v>30282502</v>
      </c>
      <c r="B4478" t="s">
        <v>5450</v>
      </c>
      <c r="C4478" t="s">
        <v>7037</v>
      </c>
      <c r="D4478" t="s">
        <v>4396</v>
      </c>
      <c r="E4478" t="s">
        <v>7497</v>
      </c>
      <c r="F4478" t="s">
        <v>3994</v>
      </c>
      <c r="G4478">
        <v>10</v>
      </c>
      <c r="H4478" t="s">
        <v>4358</v>
      </c>
      <c r="I4478" s="160" t="s">
        <v>3997</v>
      </c>
      <c r="J4478" t="s">
        <v>4394</v>
      </c>
      <c r="K4478">
        <v>99</v>
      </c>
      <c r="L4478" t="s">
        <v>3999</v>
      </c>
    </row>
    <row r="4479" spans="1:12">
      <c r="A4479" s="15">
        <v>30282503</v>
      </c>
      <c r="B4479" t="s">
        <v>5450</v>
      </c>
      <c r="C4479" t="s">
        <v>7037</v>
      </c>
      <c r="D4479" t="s">
        <v>4396</v>
      </c>
      <c r="E4479" t="s">
        <v>7498</v>
      </c>
      <c r="F4479" t="s">
        <v>3994</v>
      </c>
      <c r="G4479">
        <v>10</v>
      </c>
      <c r="H4479" t="s">
        <v>4358</v>
      </c>
      <c r="I4479" s="160" t="s">
        <v>3997</v>
      </c>
      <c r="J4479" t="s">
        <v>4394</v>
      </c>
      <c r="K4479">
        <v>99</v>
      </c>
      <c r="L4479" t="s">
        <v>3999</v>
      </c>
    </row>
    <row r="4480" spans="1:12">
      <c r="A4480" s="15">
        <v>30282504</v>
      </c>
      <c r="B4480" t="s">
        <v>5450</v>
      </c>
      <c r="C4480" t="s">
        <v>7037</v>
      </c>
      <c r="D4480" t="s">
        <v>4396</v>
      </c>
      <c r="E4480" t="s">
        <v>7499</v>
      </c>
      <c r="F4480" t="s">
        <v>3994</v>
      </c>
      <c r="G4480">
        <v>10</v>
      </c>
      <c r="H4480" t="s">
        <v>4358</v>
      </c>
      <c r="I4480" s="160" t="s">
        <v>3997</v>
      </c>
      <c r="J4480" t="s">
        <v>4394</v>
      </c>
      <c r="K4480">
        <v>99</v>
      </c>
      <c r="L4480" t="s">
        <v>3999</v>
      </c>
    </row>
    <row r="4481" spans="1:12">
      <c r="A4481" s="15">
        <v>30282599</v>
      </c>
      <c r="B4481" t="s">
        <v>5450</v>
      </c>
      <c r="C4481" t="s">
        <v>7037</v>
      </c>
      <c r="D4481" t="s">
        <v>4396</v>
      </c>
      <c r="E4481" t="s">
        <v>7500</v>
      </c>
      <c r="F4481" t="s">
        <v>3994</v>
      </c>
      <c r="G4481">
        <v>10</v>
      </c>
      <c r="H4481" t="s">
        <v>4358</v>
      </c>
      <c r="I4481" s="160" t="s">
        <v>3997</v>
      </c>
      <c r="J4481" t="s">
        <v>4394</v>
      </c>
      <c r="K4481">
        <v>99</v>
      </c>
      <c r="L4481" t="s">
        <v>3999</v>
      </c>
    </row>
    <row r="4482" spans="1:12">
      <c r="A4482" s="15">
        <v>30288801</v>
      </c>
      <c r="B4482" t="s">
        <v>5450</v>
      </c>
      <c r="C4482" t="s">
        <v>7037</v>
      </c>
      <c r="D4482" t="s">
        <v>4079</v>
      </c>
      <c r="E4482" t="s">
        <v>7031</v>
      </c>
      <c r="F4482" t="s">
        <v>3994</v>
      </c>
      <c r="G4482" s="160" t="s">
        <v>4076</v>
      </c>
      <c r="H4482" t="s">
        <v>4330</v>
      </c>
      <c r="I4482" s="160" t="s">
        <v>4007</v>
      </c>
      <c r="J4482" t="s">
        <v>5471</v>
      </c>
      <c r="K4482">
        <v>99</v>
      </c>
      <c r="L4482" t="s">
        <v>3999</v>
      </c>
    </row>
    <row r="4483" spans="1:12">
      <c r="A4483" s="15">
        <v>30288802</v>
      </c>
      <c r="B4483" t="s">
        <v>5450</v>
      </c>
      <c r="C4483" t="s">
        <v>7037</v>
      </c>
      <c r="D4483" t="s">
        <v>4079</v>
      </c>
      <c r="E4483" t="s">
        <v>7031</v>
      </c>
      <c r="F4483" t="s">
        <v>3994</v>
      </c>
      <c r="G4483" s="160" t="s">
        <v>4076</v>
      </c>
      <c r="H4483" t="s">
        <v>4330</v>
      </c>
      <c r="I4483" s="160" t="s">
        <v>4007</v>
      </c>
      <c r="J4483" t="s">
        <v>5471</v>
      </c>
      <c r="K4483">
        <v>99</v>
      </c>
      <c r="L4483" t="s">
        <v>3999</v>
      </c>
    </row>
    <row r="4484" spans="1:12">
      <c r="A4484" s="15">
        <v>30288803</v>
      </c>
      <c r="B4484" t="s">
        <v>5450</v>
      </c>
      <c r="C4484" t="s">
        <v>7037</v>
      </c>
      <c r="D4484" t="s">
        <v>4079</v>
      </c>
      <c r="E4484" t="s">
        <v>7031</v>
      </c>
      <c r="F4484" t="s">
        <v>3994</v>
      </c>
      <c r="G4484" s="160" t="s">
        <v>4076</v>
      </c>
      <c r="H4484" t="s">
        <v>4330</v>
      </c>
      <c r="I4484" s="160" t="s">
        <v>4007</v>
      </c>
      <c r="J4484" t="s">
        <v>5471</v>
      </c>
      <c r="K4484">
        <v>99</v>
      </c>
      <c r="L4484" t="s">
        <v>3999</v>
      </c>
    </row>
    <row r="4485" spans="1:12">
      <c r="A4485" s="15">
        <v>30288804</v>
      </c>
      <c r="B4485" t="s">
        <v>5450</v>
      </c>
      <c r="C4485" t="s">
        <v>7037</v>
      </c>
      <c r="D4485" t="s">
        <v>4079</v>
      </c>
      <c r="E4485" t="s">
        <v>7031</v>
      </c>
      <c r="F4485" t="s">
        <v>3994</v>
      </c>
      <c r="G4485" s="160" t="s">
        <v>4076</v>
      </c>
      <c r="H4485" t="s">
        <v>4330</v>
      </c>
      <c r="I4485" s="160" t="s">
        <v>4007</v>
      </c>
      <c r="J4485" t="s">
        <v>5471</v>
      </c>
      <c r="K4485">
        <v>99</v>
      </c>
      <c r="L4485" t="s">
        <v>3999</v>
      </c>
    </row>
    <row r="4486" spans="1:12">
      <c r="A4486" s="15">
        <v>30288805</v>
      </c>
      <c r="B4486" t="s">
        <v>5450</v>
      </c>
      <c r="C4486" t="s">
        <v>7037</v>
      </c>
      <c r="D4486" t="s">
        <v>4079</v>
      </c>
      <c r="E4486" t="s">
        <v>7031</v>
      </c>
      <c r="F4486" t="s">
        <v>3994</v>
      </c>
      <c r="G4486" s="160" t="s">
        <v>4076</v>
      </c>
      <c r="H4486" t="s">
        <v>4330</v>
      </c>
      <c r="I4486" s="160" t="s">
        <v>4007</v>
      </c>
      <c r="J4486" t="s">
        <v>5471</v>
      </c>
      <c r="K4486">
        <v>99</v>
      </c>
      <c r="L4486" t="s">
        <v>3999</v>
      </c>
    </row>
    <row r="4487" spans="1:12">
      <c r="A4487" s="15">
        <v>30290001</v>
      </c>
      <c r="B4487" t="s">
        <v>5450</v>
      </c>
      <c r="C4487" t="s">
        <v>7037</v>
      </c>
      <c r="D4487" t="s">
        <v>4402</v>
      </c>
      <c r="E4487" t="s">
        <v>7501</v>
      </c>
      <c r="F4487" t="s">
        <v>3994</v>
      </c>
      <c r="G4487" s="160" t="s">
        <v>4009</v>
      </c>
      <c r="H4487" t="s">
        <v>4146</v>
      </c>
      <c r="I4487" s="160" t="s">
        <v>4009</v>
      </c>
      <c r="J4487" t="s">
        <v>4150</v>
      </c>
      <c r="K4487" s="160" t="s">
        <v>4009</v>
      </c>
      <c r="L4487" t="s">
        <v>4151</v>
      </c>
    </row>
    <row r="4488" spans="1:12">
      <c r="A4488" s="15">
        <v>30290002</v>
      </c>
      <c r="B4488" t="s">
        <v>5450</v>
      </c>
      <c r="C4488" t="s">
        <v>7037</v>
      </c>
      <c r="D4488" t="s">
        <v>4402</v>
      </c>
      <c r="E4488" t="s">
        <v>7502</v>
      </c>
      <c r="F4488" t="s">
        <v>3994</v>
      </c>
      <c r="G4488" s="160" t="s">
        <v>4009</v>
      </c>
      <c r="H4488" t="s">
        <v>4146</v>
      </c>
      <c r="I4488" s="160" t="s">
        <v>4009</v>
      </c>
      <c r="J4488" t="s">
        <v>4150</v>
      </c>
      <c r="K4488" s="160" t="s">
        <v>4007</v>
      </c>
      <c r="L4488" t="s">
        <v>4153</v>
      </c>
    </row>
    <row r="4489" spans="1:12">
      <c r="A4489" s="15">
        <v>30290003</v>
      </c>
      <c r="B4489" t="s">
        <v>5450</v>
      </c>
      <c r="C4489" t="s">
        <v>7037</v>
      </c>
      <c r="D4489" t="s">
        <v>4402</v>
      </c>
      <c r="E4489" t="s">
        <v>7503</v>
      </c>
      <c r="F4489" t="s">
        <v>3994</v>
      </c>
      <c r="G4489" s="160" t="s">
        <v>4009</v>
      </c>
      <c r="H4489" t="s">
        <v>4146</v>
      </c>
      <c r="I4489" s="160" t="s">
        <v>3995</v>
      </c>
      <c r="J4489" t="s">
        <v>4147</v>
      </c>
      <c r="K4489" s="160" t="s">
        <v>4007</v>
      </c>
      <c r="L4489" t="s">
        <v>4148</v>
      </c>
    </row>
    <row r="4490" spans="1:12">
      <c r="A4490" s="15">
        <v>30290005</v>
      </c>
      <c r="B4490" t="s">
        <v>5450</v>
      </c>
      <c r="C4490" t="s">
        <v>7037</v>
      </c>
      <c r="D4490" t="s">
        <v>4402</v>
      </c>
      <c r="E4490" t="s">
        <v>7504</v>
      </c>
      <c r="F4490" t="s">
        <v>3994</v>
      </c>
      <c r="G4490" s="160" t="s">
        <v>4009</v>
      </c>
      <c r="H4490" t="s">
        <v>4146</v>
      </c>
      <c r="I4490" s="160" t="s">
        <v>3997</v>
      </c>
      <c r="J4490" t="s">
        <v>3999</v>
      </c>
      <c r="K4490">
        <v>99</v>
      </c>
      <c r="L4490" t="s">
        <v>3999</v>
      </c>
    </row>
    <row r="4491" spans="1:12">
      <c r="A4491" s="15">
        <v>30291001</v>
      </c>
      <c r="B4491" t="s">
        <v>5450</v>
      </c>
      <c r="C4491" t="s">
        <v>7037</v>
      </c>
      <c r="D4491" t="s">
        <v>4402</v>
      </c>
      <c r="E4491" t="s">
        <v>7505</v>
      </c>
      <c r="F4491" t="s">
        <v>3994</v>
      </c>
      <c r="G4491" s="160" t="s">
        <v>4009</v>
      </c>
      <c r="H4491" t="s">
        <v>4146</v>
      </c>
      <c r="I4491" s="160" t="s">
        <v>3995</v>
      </c>
      <c r="J4491" t="s">
        <v>4147</v>
      </c>
      <c r="K4491" s="160" t="s">
        <v>4007</v>
      </c>
      <c r="L4491" t="s">
        <v>4148</v>
      </c>
    </row>
    <row r="4492" spans="1:12">
      <c r="A4492" s="15">
        <v>30299998</v>
      </c>
      <c r="B4492" t="s">
        <v>5450</v>
      </c>
      <c r="C4492" t="s">
        <v>7037</v>
      </c>
      <c r="D4492" t="s">
        <v>7506</v>
      </c>
      <c r="E4492" t="s">
        <v>4020</v>
      </c>
      <c r="F4492" t="s">
        <v>3994</v>
      </c>
      <c r="G4492" s="160" t="s">
        <v>4076</v>
      </c>
      <c r="H4492" t="s">
        <v>4330</v>
      </c>
      <c r="I4492" s="160" t="s">
        <v>4007</v>
      </c>
      <c r="J4492" t="s">
        <v>5471</v>
      </c>
      <c r="K4492">
        <v>99</v>
      </c>
      <c r="L4492" t="s">
        <v>3999</v>
      </c>
    </row>
    <row r="4493" spans="1:12">
      <c r="A4493" s="15">
        <v>30299999</v>
      </c>
      <c r="B4493" t="s">
        <v>5450</v>
      </c>
      <c r="C4493" t="s">
        <v>7037</v>
      </c>
      <c r="D4493" t="s">
        <v>7506</v>
      </c>
      <c r="E4493" t="s">
        <v>4020</v>
      </c>
      <c r="F4493" t="s">
        <v>3994</v>
      </c>
      <c r="G4493" s="160" t="s">
        <v>4076</v>
      </c>
      <c r="H4493" t="s">
        <v>4330</v>
      </c>
      <c r="I4493" s="160" t="s">
        <v>4007</v>
      </c>
      <c r="J4493" t="s">
        <v>5471</v>
      </c>
      <c r="K4493">
        <v>99</v>
      </c>
      <c r="L4493" t="s">
        <v>3999</v>
      </c>
    </row>
    <row r="4494" spans="1:12">
      <c r="A4494" s="15">
        <v>30300001</v>
      </c>
      <c r="B4494" t="s">
        <v>5450</v>
      </c>
      <c r="C4494" t="s">
        <v>7507</v>
      </c>
      <c r="D4494" t="s">
        <v>7508</v>
      </c>
      <c r="E4494" t="s">
        <v>7509</v>
      </c>
      <c r="F4494" t="s">
        <v>5495</v>
      </c>
      <c r="G4494" s="160" t="s">
        <v>4069</v>
      </c>
      <c r="H4494" t="s">
        <v>5496</v>
      </c>
      <c r="I4494" s="160" t="s">
        <v>4007</v>
      </c>
      <c r="J4494" t="s">
        <v>5504</v>
      </c>
      <c r="K4494" s="160" t="s">
        <v>3997</v>
      </c>
      <c r="L4494" t="s">
        <v>7510</v>
      </c>
    </row>
    <row r="4495" spans="1:12">
      <c r="A4495" s="15">
        <v>30300002</v>
      </c>
      <c r="B4495" t="s">
        <v>5450</v>
      </c>
      <c r="C4495" t="s">
        <v>7507</v>
      </c>
      <c r="D4495" t="s">
        <v>7508</v>
      </c>
      <c r="E4495" t="s">
        <v>7511</v>
      </c>
      <c r="F4495" t="s">
        <v>5495</v>
      </c>
      <c r="G4495" s="160" t="s">
        <v>4069</v>
      </c>
      <c r="H4495" t="s">
        <v>5496</v>
      </c>
      <c r="I4495" s="160" t="s">
        <v>4007</v>
      </c>
      <c r="J4495" t="s">
        <v>5504</v>
      </c>
      <c r="K4495" s="160" t="s">
        <v>3997</v>
      </c>
      <c r="L4495" t="s">
        <v>7510</v>
      </c>
    </row>
    <row r="4496" spans="1:12">
      <c r="A4496" s="15">
        <v>30300003</v>
      </c>
      <c r="B4496" t="s">
        <v>5450</v>
      </c>
      <c r="C4496" t="s">
        <v>7507</v>
      </c>
      <c r="D4496" t="s">
        <v>7508</v>
      </c>
      <c r="E4496" t="s">
        <v>7512</v>
      </c>
      <c r="F4496" t="s">
        <v>4073</v>
      </c>
      <c r="G4496" s="160" t="s">
        <v>4074</v>
      </c>
      <c r="H4496" t="s">
        <v>4075</v>
      </c>
      <c r="I4496">
        <v>11</v>
      </c>
      <c r="J4496" t="s">
        <v>6011</v>
      </c>
      <c r="K4496" s="160" t="s">
        <v>4007</v>
      </c>
      <c r="L4496" t="s">
        <v>5938</v>
      </c>
    </row>
    <row r="4497" spans="1:12">
      <c r="A4497" s="15">
        <v>30300004</v>
      </c>
      <c r="B4497" t="s">
        <v>5450</v>
      </c>
      <c r="C4497" t="s">
        <v>7507</v>
      </c>
      <c r="D4497" t="s">
        <v>7508</v>
      </c>
      <c r="E4497" t="s">
        <v>7513</v>
      </c>
      <c r="F4497" t="s">
        <v>4073</v>
      </c>
      <c r="G4497" s="160" t="s">
        <v>4074</v>
      </c>
      <c r="H4497" t="s">
        <v>4075</v>
      </c>
      <c r="I4497">
        <v>11</v>
      </c>
      <c r="J4497" t="s">
        <v>6011</v>
      </c>
      <c r="K4497">
        <v>99</v>
      </c>
      <c r="L4497" t="s">
        <v>3999</v>
      </c>
    </row>
    <row r="4498" spans="1:12">
      <c r="A4498" s="15">
        <v>30300101</v>
      </c>
      <c r="B4498" t="s">
        <v>5450</v>
      </c>
      <c r="C4498" t="s">
        <v>7507</v>
      </c>
      <c r="D4498" t="s">
        <v>7514</v>
      </c>
      <c r="E4498" t="s">
        <v>7515</v>
      </c>
      <c r="F4498" t="s">
        <v>5495</v>
      </c>
      <c r="G4498" s="160" t="s">
        <v>4069</v>
      </c>
      <c r="H4498" t="s">
        <v>5496</v>
      </c>
      <c r="I4498" s="160" t="s">
        <v>4007</v>
      </c>
      <c r="J4498" t="s">
        <v>5504</v>
      </c>
      <c r="K4498" s="160" t="s">
        <v>3997</v>
      </c>
      <c r="L4498" t="s">
        <v>7510</v>
      </c>
    </row>
    <row r="4499" spans="1:12">
      <c r="A4499" s="15">
        <v>30300102</v>
      </c>
      <c r="B4499" t="s">
        <v>5450</v>
      </c>
      <c r="C4499" t="s">
        <v>7507</v>
      </c>
      <c r="D4499" t="s">
        <v>7514</v>
      </c>
      <c r="E4499" t="s">
        <v>7516</v>
      </c>
      <c r="F4499" t="s">
        <v>5495</v>
      </c>
      <c r="G4499" s="160" t="s">
        <v>4069</v>
      </c>
      <c r="H4499" t="s">
        <v>5496</v>
      </c>
      <c r="I4499" s="160" t="s">
        <v>4007</v>
      </c>
      <c r="J4499" t="s">
        <v>5504</v>
      </c>
      <c r="K4499" s="160" t="s">
        <v>3997</v>
      </c>
      <c r="L4499" t="s">
        <v>7510</v>
      </c>
    </row>
    <row r="4500" spans="1:12">
      <c r="A4500" s="15">
        <v>30300103</v>
      </c>
      <c r="B4500" t="s">
        <v>5450</v>
      </c>
      <c r="C4500" t="s">
        <v>7507</v>
      </c>
      <c r="D4500" t="s">
        <v>7514</v>
      </c>
      <c r="E4500" t="s">
        <v>7517</v>
      </c>
      <c r="F4500" t="s">
        <v>5495</v>
      </c>
      <c r="G4500" s="160" t="s">
        <v>4069</v>
      </c>
      <c r="H4500" t="s">
        <v>5496</v>
      </c>
      <c r="I4500" s="160" t="s">
        <v>4007</v>
      </c>
      <c r="J4500" t="s">
        <v>5504</v>
      </c>
      <c r="K4500" s="160" t="s">
        <v>3997</v>
      </c>
      <c r="L4500" t="s">
        <v>7510</v>
      </c>
    </row>
    <row r="4501" spans="1:12">
      <c r="A4501" s="15">
        <v>30300104</v>
      </c>
      <c r="B4501" t="s">
        <v>5450</v>
      </c>
      <c r="C4501" t="s">
        <v>7507</v>
      </c>
      <c r="D4501" t="s">
        <v>7514</v>
      </c>
      <c r="E4501" t="s">
        <v>7518</v>
      </c>
      <c r="F4501" t="s">
        <v>5495</v>
      </c>
      <c r="G4501" s="160" t="s">
        <v>4069</v>
      </c>
      <c r="H4501" t="s">
        <v>5496</v>
      </c>
      <c r="I4501" s="160" t="s">
        <v>4007</v>
      </c>
      <c r="J4501" t="s">
        <v>5504</v>
      </c>
      <c r="K4501" s="160" t="s">
        <v>3997</v>
      </c>
      <c r="L4501" t="s">
        <v>7510</v>
      </c>
    </row>
    <row r="4502" spans="1:12">
      <c r="A4502" s="15">
        <v>30300105</v>
      </c>
      <c r="B4502" t="s">
        <v>5450</v>
      </c>
      <c r="C4502" t="s">
        <v>7507</v>
      </c>
      <c r="D4502" t="s">
        <v>7514</v>
      </c>
      <c r="E4502" t="s">
        <v>7519</v>
      </c>
      <c r="F4502" t="s">
        <v>5495</v>
      </c>
      <c r="G4502" s="160" t="s">
        <v>4069</v>
      </c>
      <c r="H4502" t="s">
        <v>5496</v>
      </c>
      <c r="I4502" s="160" t="s">
        <v>4007</v>
      </c>
      <c r="J4502" t="s">
        <v>5504</v>
      </c>
      <c r="K4502" s="160" t="s">
        <v>3997</v>
      </c>
      <c r="L4502" t="s">
        <v>7510</v>
      </c>
    </row>
    <row r="4503" spans="1:12">
      <c r="A4503" s="15">
        <v>30300106</v>
      </c>
      <c r="B4503" t="s">
        <v>5450</v>
      </c>
      <c r="C4503" t="s">
        <v>7507</v>
      </c>
      <c r="D4503" t="s">
        <v>7514</v>
      </c>
      <c r="E4503" t="s">
        <v>7520</v>
      </c>
      <c r="F4503" t="s">
        <v>5495</v>
      </c>
      <c r="G4503" s="160" t="s">
        <v>4069</v>
      </c>
      <c r="H4503" t="s">
        <v>5496</v>
      </c>
      <c r="I4503" s="160" t="s">
        <v>4007</v>
      </c>
      <c r="J4503" t="s">
        <v>5504</v>
      </c>
      <c r="K4503" s="160" t="s">
        <v>3997</v>
      </c>
      <c r="L4503" t="s">
        <v>7510</v>
      </c>
    </row>
    <row r="4504" spans="1:12">
      <c r="A4504" s="15">
        <v>30300107</v>
      </c>
      <c r="B4504" t="s">
        <v>5450</v>
      </c>
      <c r="C4504" t="s">
        <v>7507</v>
      </c>
      <c r="D4504" t="s">
        <v>7514</v>
      </c>
      <c r="E4504" t="s">
        <v>7521</v>
      </c>
      <c r="F4504" t="s">
        <v>5495</v>
      </c>
      <c r="G4504" s="160" t="s">
        <v>4069</v>
      </c>
      <c r="H4504" t="s">
        <v>5496</v>
      </c>
      <c r="I4504" s="160" t="s">
        <v>4007</v>
      </c>
      <c r="J4504" t="s">
        <v>5504</v>
      </c>
      <c r="K4504" s="160" t="s">
        <v>3997</v>
      </c>
      <c r="L4504" t="s">
        <v>7510</v>
      </c>
    </row>
    <row r="4505" spans="1:12">
      <c r="A4505" s="15">
        <v>30300108</v>
      </c>
      <c r="B4505" t="s">
        <v>5450</v>
      </c>
      <c r="C4505" t="s">
        <v>7507</v>
      </c>
      <c r="D4505" t="s">
        <v>7514</v>
      </c>
      <c r="E4505" t="s">
        <v>7522</v>
      </c>
      <c r="F4505" t="s">
        <v>5495</v>
      </c>
      <c r="G4505" s="160" t="s">
        <v>4069</v>
      </c>
      <c r="H4505" t="s">
        <v>5496</v>
      </c>
      <c r="I4505" s="160" t="s">
        <v>4007</v>
      </c>
      <c r="J4505" t="s">
        <v>5504</v>
      </c>
      <c r="K4505" s="160" t="s">
        <v>3997</v>
      </c>
      <c r="L4505" t="s">
        <v>7510</v>
      </c>
    </row>
    <row r="4506" spans="1:12">
      <c r="A4506" s="15">
        <v>30300109</v>
      </c>
      <c r="B4506" t="s">
        <v>5450</v>
      </c>
      <c r="C4506" t="s">
        <v>7507</v>
      </c>
      <c r="D4506" t="s">
        <v>7514</v>
      </c>
      <c r="E4506" t="s">
        <v>7523</v>
      </c>
      <c r="F4506" t="s">
        <v>5495</v>
      </c>
      <c r="G4506" s="160" t="s">
        <v>4069</v>
      </c>
      <c r="H4506" t="s">
        <v>5496</v>
      </c>
      <c r="I4506" s="160" t="s">
        <v>4007</v>
      </c>
      <c r="J4506" t="s">
        <v>5504</v>
      </c>
      <c r="K4506" s="160" t="s">
        <v>3997</v>
      </c>
      <c r="L4506" t="s">
        <v>7510</v>
      </c>
    </row>
    <row r="4507" spans="1:12">
      <c r="A4507" s="15">
        <v>30300110</v>
      </c>
      <c r="B4507" t="s">
        <v>5450</v>
      </c>
      <c r="C4507" t="s">
        <v>7507</v>
      </c>
      <c r="D4507" t="s">
        <v>7514</v>
      </c>
      <c r="E4507" t="s">
        <v>7524</v>
      </c>
      <c r="F4507" t="s">
        <v>5495</v>
      </c>
      <c r="G4507" s="160" t="s">
        <v>4069</v>
      </c>
      <c r="H4507" t="s">
        <v>5496</v>
      </c>
      <c r="I4507" s="160" t="s">
        <v>4007</v>
      </c>
      <c r="J4507" t="s">
        <v>5504</v>
      </c>
      <c r="K4507" s="160" t="s">
        <v>3997</v>
      </c>
      <c r="L4507" t="s">
        <v>7510</v>
      </c>
    </row>
    <row r="4508" spans="1:12">
      <c r="A4508" s="15">
        <v>30300111</v>
      </c>
      <c r="B4508" t="s">
        <v>5450</v>
      </c>
      <c r="C4508" t="s">
        <v>7507</v>
      </c>
      <c r="D4508" t="s">
        <v>7514</v>
      </c>
      <c r="E4508" t="s">
        <v>7525</v>
      </c>
      <c r="F4508" t="s">
        <v>5495</v>
      </c>
      <c r="G4508" s="160" t="s">
        <v>4069</v>
      </c>
      <c r="H4508" t="s">
        <v>5496</v>
      </c>
      <c r="I4508" s="160" t="s">
        <v>4007</v>
      </c>
      <c r="J4508" t="s">
        <v>5504</v>
      </c>
      <c r="K4508" s="160" t="s">
        <v>3997</v>
      </c>
      <c r="L4508" t="s">
        <v>7510</v>
      </c>
    </row>
    <row r="4509" spans="1:12">
      <c r="A4509" s="15">
        <v>30300112</v>
      </c>
      <c r="B4509" t="s">
        <v>5450</v>
      </c>
      <c r="C4509" t="s">
        <v>7507</v>
      </c>
      <c r="D4509" t="s">
        <v>7514</v>
      </c>
      <c r="E4509" t="s">
        <v>7526</v>
      </c>
      <c r="F4509" t="s">
        <v>5495</v>
      </c>
      <c r="G4509" s="160" t="s">
        <v>4069</v>
      </c>
      <c r="H4509" t="s">
        <v>5496</v>
      </c>
      <c r="I4509" s="160" t="s">
        <v>4007</v>
      </c>
      <c r="J4509" t="s">
        <v>5504</v>
      </c>
      <c r="K4509" s="160" t="s">
        <v>3997</v>
      </c>
      <c r="L4509" t="s">
        <v>7510</v>
      </c>
    </row>
    <row r="4510" spans="1:12">
      <c r="A4510" s="15">
        <v>30300113</v>
      </c>
      <c r="B4510" t="s">
        <v>5450</v>
      </c>
      <c r="C4510" t="s">
        <v>7507</v>
      </c>
      <c r="D4510" t="s">
        <v>7514</v>
      </c>
      <c r="E4510" t="s">
        <v>7527</v>
      </c>
      <c r="F4510" t="s">
        <v>5495</v>
      </c>
      <c r="G4510" s="160" t="s">
        <v>4069</v>
      </c>
      <c r="H4510" t="s">
        <v>5496</v>
      </c>
      <c r="I4510" s="160" t="s">
        <v>4007</v>
      </c>
      <c r="J4510" t="s">
        <v>5504</v>
      </c>
      <c r="K4510" s="160" t="s">
        <v>3997</v>
      </c>
      <c r="L4510" t="s">
        <v>7510</v>
      </c>
    </row>
    <row r="4511" spans="1:12">
      <c r="A4511" s="15">
        <v>30300114</v>
      </c>
      <c r="B4511" t="s">
        <v>5450</v>
      </c>
      <c r="C4511" t="s">
        <v>7507</v>
      </c>
      <c r="D4511" t="s">
        <v>7514</v>
      </c>
      <c r="E4511" t="s">
        <v>7528</v>
      </c>
      <c r="F4511" t="s">
        <v>5495</v>
      </c>
      <c r="G4511" s="160" t="s">
        <v>4069</v>
      </c>
      <c r="H4511" t="s">
        <v>5496</v>
      </c>
      <c r="I4511" s="160" t="s">
        <v>4007</v>
      </c>
      <c r="J4511" t="s">
        <v>5504</v>
      </c>
      <c r="K4511" s="160" t="s">
        <v>3997</v>
      </c>
      <c r="L4511" t="s">
        <v>7510</v>
      </c>
    </row>
    <row r="4512" spans="1:12">
      <c r="A4512" s="15">
        <v>30300115</v>
      </c>
      <c r="B4512" t="s">
        <v>5450</v>
      </c>
      <c r="C4512" t="s">
        <v>7507</v>
      </c>
      <c r="D4512" t="s">
        <v>7514</v>
      </c>
      <c r="E4512" t="s">
        <v>7529</v>
      </c>
      <c r="F4512" t="s">
        <v>5495</v>
      </c>
      <c r="G4512" s="160" t="s">
        <v>4069</v>
      </c>
      <c r="H4512" t="s">
        <v>5496</v>
      </c>
      <c r="I4512" s="160" t="s">
        <v>4007</v>
      </c>
      <c r="J4512" t="s">
        <v>5504</v>
      </c>
      <c r="K4512" s="160" t="s">
        <v>3997</v>
      </c>
      <c r="L4512" t="s">
        <v>7510</v>
      </c>
    </row>
    <row r="4513" spans="1:12">
      <c r="A4513" s="15">
        <v>30300116</v>
      </c>
      <c r="B4513" t="s">
        <v>5450</v>
      </c>
      <c r="C4513" t="s">
        <v>7507</v>
      </c>
      <c r="D4513" t="s">
        <v>7514</v>
      </c>
      <c r="E4513" t="s">
        <v>7530</v>
      </c>
      <c r="F4513" t="s">
        <v>5495</v>
      </c>
      <c r="G4513" s="160" t="s">
        <v>4069</v>
      </c>
      <c r="H4513" t="s">
        <v>5496</v>
      </c>
      <c r="I4513" s="160" t="s">
        <v>4007</v>
      </c>
      <c r="J4513" t="s">
        <v>5504</v>
      </c>
      <c r="K4513" s="160" t="s">
        <v>3997</v>
      </c>
      <c r="L4513" t="s">
        <v>7510</v>
      </c>
    </row>
    <row r="4514" spans="1:12">
      <c r="A4514" s="15">
        <v>30300117</v>
      </c>
      <c r="B4514" t="s">
        <v>5450</v>
      </c>
      <c r="C4514" t="s">
        <v>7507</v>
      </c>
      <c r="D4514" t="s">
        <v>7514</v>
      </c>
      <c r="E4514" t="s">
        <v>7531</v>
      </c>
      <c r="F4514" t="s">
        <v>5495</v>
      </c>
      <c r="G4514" s="160" t="s">
        <v>4069</v>
      </c>
      <c r="H4514" t="s">
        <v>5496</v>
      </c>
      <c r="I4514" s="160" t="s">
        <v>4007</v>
      </c>
      <c r="J4514" t="s">
        <v>5504</v>
      </c>
      <c r="K4514" s="160" t="s">
        <v>3997</v>
      </c>
      <c r="L4514" t="s">
        <v>7510</v>
      </c>
    </row>
    <row r="4515" spans="1:12">
      <c r="A4515" s="15">
        <v>30300118</v>
      </c>
      <c r="B4515" t="s">
        <v>5450</v>
      </c>
      <c r="C4515" t="s">
        <v>7507</v>
      </c>
      <c r="D4515" t="s">
        <v>7514</v>
      </c>
      <c r="E4515" t="s">
        <v>7532</v>
      </c>
      <c r="F4515" t="s">
        <v>5495</v>
      </c>
      <c r="G4515" s="160" t="s">
        <v>4069</v>
      </c>
      <c r="H4515" t="s">
        <v>5496</v>
      </c>
      <c r="I4515" s="160" t="s">
        <v>4007</v>
      </c>
      <c r="J4515" t="s">
        <v>5504</v>
      </c>
      <c r="K4515" s="160" t="s">
        <v>3997</v>
      </c>
      <c r="L4515" t="s">
        <v>7510</v>
      </c>
    </row>
    <row r="4516" spans="1:12">
      <c r="A4516" s="15">
        <v>30300119</v>
      </c>
      <c r="B4516" t="s">
        <v>5450</v>
      </c>
      <c r="C4516" t="s">
        <v>7507</v>
      </c>
      <c r="D4516" t="s">
        <v>7514</v>
      </c>
      <c r="E4516" t="s">
        <v>7533</v>
      </c>
      <c r="F4516" t="s">
        <v>5495</v>
      </c>
      <c r="G4516" s="160" t="s">
        <v>4069</v>
      </c>
      <c r="H4516" t="s">
        <v>5496</v>
      </c>
      <c r="I4516" s="160" t="s">
        <v>4007</v>
      </c>
      <c r="J4516" t="s">
        <v>5504</v>
      </c>
      <c r="K4516" s="160" t="s">
        <v>3997</v>
      </c>
      <c r="L4516" t="s">
        <v>7510</v>
      </c>
    </row>
    <row r="4517" spans="1:12">
      <c r="A4517" s="15">
        <v>30300120</v>
      </c>
      <c r="B4517" t="s">
        <v>5450</v>
      </c>
      <c r="C4517" t="s">
        <v>7507</v>
      </c>
      <c r="D4517" t="s">
        <v>7514</v>
      </c>
      <c r="E4517" t="s">
        <v>7534</v>
      </c>
      <c r="F4517" t="s">
        <v>5495</v>
      </c>
      <c r="G4517" s="160" t="s">
        <v>4069</v>
      </c>
      <c r="H4517" t="s">
        <v>5496</v>
      </c>
      <c r="I4517" s="160" t="s">
        <v>4007</v>
      </c>
      <c r="J4517" t="s">
        <v>5504</v>
      </c>
      <c r="K4517" s="160" t="s">
        <v>3997</v>
      </c>
      <c r="L4517" t="s">
        <v>7510</v>
      </c>
    </row>
    <row r="4518" spans="1:12">
      <c r="A4518" s="15">
        <v>30300121</v>
      </c>
      <c r="B4518" t="s">
        <v>5450</v>
      </c>
      <c r="C4518" t="s">
        <v>7507</v>
      </c>
      <c r="D4518" t="s">
        <v>7514</v>
      </c>
      <c r="E4518" t="s">
        <v>7535</v>
      </c>
      <c r="F4518" t="s">
        <v>5495</v>
      </c>
      <c r="G4518" s="160" t="s">
        <v>4069</v>
      </c>
      <c r="H4518" t="s">
        <v>5496</v>
      </c>
      <c r="I4518" s="160" t="s">
        <v>4007</v>
      </c>
      <c r="J4518" t="s">
        <v>5504</v>
      </c>
      <c r="K4518" s="160" t="s">
        <v>3997</v>
      </c>
      <c r="L4518" t="s">
        <v>7510</v>
      </c>
    </row>
    <row r="4519" spans="1:12">
      <c r="A4519" s="15">
        <v>30300122</v>
      </c>
      <c r="B4519" t="s">
        <v>5450</v>
      </c>
      <c r="C4519" t="s">
        <v>7507</v>
      </c>
      <c r="D4519" t="s">
        <v>7514</v>
      </c>
      <c r="E4519" t="s">
        <v>7536</v>
      </c>
      <c r="F4519" t="s">
        <v>5495</v>
      </c>
      <c r="G4519" s="160" t="s">
        <v>4069</v>
      </c>
      <c r="H4519" t="s">
        <v>5496</v>
      </c>
      <c r="I4519" s="160" t="s">
        <v>4007</v>
      </c>
      <c r="J4519" t="s">
        <v>5504</v>
      </c>
      <c r="K4519" s="160" t="s">
        <v>3997</v>
      </c>
      <c r="L4519" t="s">
        <v>7510</v>
      </c>
    </row>
    <row r="4520" spans="1:12">
      <c r="A4520" s="15">
        <v>30300123</v>
      </c>
      <c r="B4520" t="s">
        <v>5450</v>
      </c>
      <c r="C4520" t="s">
        <v>7507</v>
      </c>
      <c r="D4520" t="s">
        <v>7514</v>
      </c>
      <c r="E4520" t="s">
        <v>7537</v>
      </c>
      <c r="F4520" t="s">
        <v>5495</v>
      </c>
      <c r="G4520" s="160" t="s">
        <v>4069</v>
      </c>
      <c r="H4520" t="s">
        <v>5496</v>
      </c>
      <c r="I4520" s="160" t="s">
        <v>4007</v>
      </c>
      <c r="J4520" t="s">
        <v>5504</v>
      </c>
      <c r="K4520" s="160" t="s">
        <v>3997</v>
      </c>
      <c r="L4520" t="s">
        <v>7510</v>
      </c>
    </row>
    <row r="4521" spans="1:12">
      <c r="A4521" s="15">
        <v>30300124</v>
      </c>
      <c r="B4521" t="s">
        <v>5450</v>
      </c>
      <c r="C4521" t="s">
        <v>7507</v>
      </c>
      <c r="D4521" t="s">
        <v>7514</v>
      </c>
      <c r="E4521" t="s">
        <v>7538</v>
      </c>
      <c r="F4521" t="s">
        <v>5495</v>
      </c>
      <c r="G4521" s="160" t="s">
        <v>4069</v>
      </c>
      <c r="H4521" t="s">
        <v>5496</v>
      </c>
      <c r="I4521" s="160" t="s">
        <v>4007</v>
      </c>
      <c r="J4521" t="s">
        <v>5504</v>
      </c>
      <c r="K4521" s="160" t="s">
        <v>3997</v>
      </c>
      <c r="L4521" t="s">
        <v>7510</v>
      </c>
    </row>
    <row r="4522" spans="1:12">
      <c r="A4522" s="15">
        <v>30300125</v>
      </c>
      <c r="B4522" t="s">
        <v>5450</v>
      </c>
      <c r="C4522" t="s">
        <v>7507</v>
      </c>
      <c r="D4522" t="s">
        <v>7514</v>
      </c>
      <c r="E4522" t="s">
        <v>7539</v>
      </c>
      <c r="F4522" t="s">
        <v>5495</v>
      </c>
      <c r="G4522" s="160" t="s">
        <v>4069</v>
      </c>
      <c r="H4522" t="s">
        <v>5496</v>
      </c>
      <c r="I4522" s="160" t="s">
        <v>4007</v>
      </c>
      <c r="J4522" t="s">
        <v>5504</v>
      </c>
      <c r="K4522" s="160" t="s">
        <v>3997</v>
      </c>
      <c r="L4522" t="s">
        <v>7510</v>
      </c>
    </row>
    <row r="4523" spans="1:12">
      <c r="A4523" s="15">
        <v>30300199</v>
      </c>
      <c r="B4523" t="s">
        <v>5450</v>
      </c>
      <c r="C4523" t="s">
        <v>7507</v>
      </c>
      <c r="D4523" t="s">
        <v>7514</v>
      </c>
      <c r="E4523" t="s">
        <v>7540</v>
      </c>
      <c r="F4523" t="s">
        <v>5495</v>
      </c>
      <c r="G4523" s="160" t="s">
        <v>4069</v>
      </c>
      <c r="H4523" t="s">
        <v>5496</v>
      </c>
      <c r="I4523" s="160" t="s">
        <v>4007</v>
      </c>
      <c r="J4523" t="s">
        <v>5504</v>
      </c>
      <c r="K4523" s="160" t="s">
        <v>3997</v>
      </c>
      <c r="L4523" t="s">
        <v>7510</v>
      </c>
    </row>
    <row r="4524" spans="1:12">
      <c r="A4524" s="15">
        <v>30300201</v>
      </c>
      <c r="B4524" t="s">
        <v>5450</v>
      </c>
      <c r="C4524" t="s">
        <v>7507</v>
      </c>
      <c r="D4524" t="s">
        <v>7541</v>
      </c>
      <c r="E4524" t="s">
        <v>7542</v>
      </c>
      <c r="F4524" t="s">
        <v>5495</v>
      </c>
      <c r="G4524" s="160" t="s">
        <v>4069</v>
      </c>
      <c r="H4524" t="s">
        <v>5496</v>
      </c>
      <c r="I4524" s="160" t="s">
        <v>4007</v>
      </c>
      <c r="J4524" t="s">
        <v>5504</v>
      </c>
      <c r="K4524" s="160" t="s">
        <v>3997</v>
      </c>
      <c r="L4524" t="s">
        <v>7510</v>
      </c>
    </row>
    <row r="4525" spans="1:12">
      <c r="A4525" s="15">
        <v>30300302</v>
      </c>
      <c r="B4525" t="s">
        <v>5450</v>
      </c>
      <c r="C4525" t="s">
        <v>7507</v>
      </c>
      <c r="D4525" t="s">
        <v>7543</v>
      </c>
      <c r="E4525" t="s">
        <v>7544</v>
      </c>
      <c r="F4525" t="s">
        <v>3994</v>
      </c>
      <c r="G4525" s="160" t="s">
        <v>4069</v>
      </c>
      <c r="H4525" t="s">
        <v>5496</v>
      </c>
      <c r="I4525" s="160" t="s">
        <v>4009</v>
      </c>
      <c r="J4525" t="s">
        <v>5500</v>
      </c>
      <c r="K4525" s="160" t="s">
        <v>4007</v>
      </c>
      <c r="L4525" t="s">
        <v>5501</v>
      </c>
    </row>
    <row r="4526" spans="1:12">
      <c r="A4526" s="15">
        <v>30300303</v>
      </c>
      <c r="B4526" t="s">
        <v>5450</v>
      </c>
      <c r="C4526" t="s">
        <v>7507</v>
      </c>
      <c r="D4526" t="s">
        <v>7543</v>
      </c>
      <c r="E4526" t="s">
        <v>7545</v>
      </c>
      <c r="F4526" t="s">
        <v>3994</v>
      </c>
      <c r="G4526" s="160" t="s">
        <v>4069</v>
      </c>
      <c r="H4526" t="s">
        <v>5496</v>
      </c>
      <c r="I4526" s="160" t="s">
        <v>4009</v>
      </c>
      <c r="J4526" t="s">
        <v>5500</v>
      </c>
      <c r="K4526" s="160" t="s">
        <v>4007</v>
      </c>
      <c r="L4526" t="s">
        <v>5501</v>
      </c>
    </row>
    <row r="4527" spans="1:12">
      <c r="A4527" s="15">
        <v>30300304</v>
      </c>
      <c r="B4527" t="s">
        <v>5450</v>
      </c>
      <c r="C4527" t="s">
        <v>7507</v>
      </c>
      <c r="D4527" t="s">
        <v>7543</v>
      </c>
      <c r="E4527" t="s">
        <v>7546</v>
      </c>
      <c r="F4527" t="s">
        <v>3994</v>
      </c>
      <c r="G4527" s="160" t="s">
        <v>4069</v>
      </c>
      <c r="H4527" t="s">
        <v>5496</v>
      </c>
      <c r="I4527" s="160" t="s">
        <v>4009</v>
      </c>
      <c r="J4527" t="s">
        <v>5500</v>
      </c>
      <c r="K4527" s="160" t="s">
        <v>4007</v>
      </c>
      <c r="L4527" t="s">
        <v>5501</v>
      </c>
    </row>
    <row r="4528" spans="1:12">
      <c r="A4528" s="15">
        <v>30300305</v>
      </c>
      <c r="B4528" t="s">
        <v>5450</v>
      </c>
      <c r="C4528" t="s">
        <v>7507</v>
      </c>
      <c r="D4528" t="s">
        <v>7543</v>
      </c>
      <c r="E4528" t="s">
        <v>7547</v>
      </c>
      <c r="F4528" t="s">
        <v>4073</v>
      </c>
      <c r="G4528" s="160" t="s">
        <v>4074</v>
      </c>
      <c r="H4528" t="s">
        <v>4075</v>
      </c>
      <c r="I4528">
        <v>11</v>
      </c>
      <c r="J4528" t="s">
        <v>6011</v>
      </c>
      <c r="K4528" s="160" t="s">
        <v>4009</v>
      </c>
      <c r="L4528" t="s">
        <v>6012</v>
      </c>
    </row>
    <row r="4529" spans="1:12">
      <c r="A4529" s="15">
        <v>30300306</v>
      </c>
      <c r="B4529" t="s">
        <v>5450</v>
      </c>
      <c r="C4529" t="s">
        <v>7507</v>
      </c>
      <c r="D4529" t="s">
        <v>7548</v>
      </c>
      <c r="E4529" t="s">
        <v>7549</v>
      </c>
      <c r="F4529" t="s">
        <v>3994</v>
      </c>
      <c r="G4529" s="160" t="s">
        <v>4069</v>
      </c>
      <c r="H4529" t="s">
        <v>5496</v>
      </c>
      <c r="I4529" s="160" t="s">
        <v>4009</v>
      </c>
      <c r="J4529" t="s">
        <v>5500</v>
      </c>
      <c r="K4529" s="160" t="s">
        <v>4007</v>
      </c>
      <c r="L4529" t="s">
        <v>5501</v>
      </c>
    </row>
    <row r="4530" spans="1:12">
      <c r="A4530" s="15">
        <v>30300307</v>
      </c>
      <c r="B4530" t="s">
        <v>5450</v>
      </c>
      <c r="C4530" t="s">
        <v>7507</v>
      </c>
      <c r="D4530" t="s">
        <v>7543</v>
      </c>
      <c r="E4530" t="s">
        <v>7550</v>
      </c>
      <c r="F4530" t="s">
        <v>3994</v>
      </c>
      <c r="G4530" s="160" t="s">
        <v>4069</v>
      </c>
      <c r="H4530" t="s">
        <v>5496</v>
      </c>
      <c r="I4530" s="160" t="s">
        <v>4009</v>
      </c>
      <c r="J4530" t="s">
        <v>5500</v>
      </c>
      <c r="K4530" s="160" t="s">
        <v>4007</v>
      </c>
      <c r="L4530" t="s">
        <v>5501</v>
      </c>
    </row>
    <row r="4531" spans="1:12">
      <c r="A4531" s="15">
        <v>30300308</v>
      </c>
      <c r="B4531" t="s">
        <v>5450</v>
      </c>
      <c r="C4531" t="s">
        <v>7507</v>
      </c>
      <c r="D4531" t="s">
        <v>7543</v>
      </c>
      <c r="E4531" t="s">
        <v>7551</v>
      </c>
      <c r="F4531" t="s">
        <v>3994</v>
      </c>
      <c r="G4531" s="160" t="s">
        <v>4069</v>
      </c>
      <c r="H4531" t="s">
        <v>5496</v>
      </c>
      <c r="I4531" s="160" t="s">
        <v>4009</v>
      </c>
      <c r="J4531" t="s">
        <v>5500</v>
      </c>
      <c r="K4531" s="160" t="s">
        <v>4007</v>
      </c>
      <c r="L4531" t="s">
        <v>5501</v>
      </c>
    </row>
    <row r="4532" spans="1:12">
      <c r="A4532" s="15">
        <v>30300309</v>
      </c>
      <c r="B4532" t="s">
        <v>5450</v>
      </c>
      <c r="C4532" t="s">
        <v>7507</v>
      </c>
      <c r="D4532" t="s">
        <v>7543</v>
      </c>
      <c r="E4532" t="s">
        <v>7552</v>
      </c>
      <c r="F4532" t="s">
        <v>4073</v>
      </c>
      <c r="G4532" s="160" t="s">
        <v>4074</v>
      </c>
      <c r="H4532" t="s">
        <v>4075</v>
      </c>
      <c r="I4532">
        <v>11</v>
      </c>
      <c r="J4532" t="s">
        <v>6011</v>
      </c>
      <c r="K4532" s="160" t="s">
        <v>4009</v>
      </c>
      <c r="L4532" t="s">
        <v>6012</v>
      </c>
    </row>
    <row r="4533" spans="1:12">
      <c r="A4533" s="15">
        <v>30300310</v>
      </c>
      <c r="B4533" t="s">
        <v>5450</v>
      </c>
      <c r="C4533" t="s">
        <v>7507</v>
      </c>
      <c r="D4533" t="s">
        <v>7543</v>
      </c>
      <c r="E4533" t="s">
        <v>7553</v>
      </c>
      <c r="F4533" t="s">
        <v>3994</v>
      </c>
      <c r="G4533" s="160" t="s">
        <v>4069</v>
      </c>
      <c r="H4533" t="s">
        <v>5496</v>
      </c>
      <c r="I4533" s="160" t="s">
        <v>4009</v>
      </c>
      <c r="J4533" t="s">
        <v>5500</v>
      </c>
      <c r="K4533" s="160" t="s">
        <v>4007</v>
      </c>
      <c r="L4533" t="s">
        <v>5501</v>
      </c>
    </row>
    <row r="4534" spans="1:12">
      <c r="A4534" s="15">
        <v>30300311</v>
      </c>
      <c r="B4534" t="s">
        <v>5450</v>
      </c>
      <c r="C4534" t="s">
        <v>7507</v>
      </c>
      <c r="D4534" t="s">
        <v>7543</v>
      </c>
      <c r="E4534" t="s">
        <v>7554</v>
      </c>
      <c r="F4534" t="s">
        <v>3994</v>
      </c>
      <c r="G4534" s="160" t="s">
        <v>4069</v>
      </c>
      <c r="H4534" t="s">
        <v>5496</v>
      </c>
      <c r="I4534" s="160" t="s">
        <v>4009</v>
      </c>
      <c r="J4534" t="s">
        <v>5500</v>
      </c>
      <c r="K4534" s="160" t="s">
        <v>4007</v>
      </c>
      <c r="L4534" t="s">
        <v>5501</v>
      </c>
    </row>
    <row r="4535" spans="1:12">
      <c r="A4535" s="15">
        <v>30300312</v>
      </c>
      <c r="B4535" t="s">
        <v>5450</v>
      </c>
      <c r="C4535" t="s">
        <v>7507</v>
      </c>
      <c r="D4535" t="s">
        <v>7543</v>
      </c>
      <c r="E4535" t="s">
        <v>7555</v>
      </c>
      <c r="F4535" t="s">
        <v>3994</v>
      </c>
      <c r="G4535" s="160" t="s">
        <v>4069</v>
      </c>
      <c r="H4535" t="s">
        <v>5496</v>
      </c>
      <c r="I4535" s="160" t="s">
        <v>4009</v>
      </c>
      <c r="J4535" t="s">
        <v>5500</v>
      </c>
      <c r="K4535" s="160" t="s">
        <v>4007</v>
      </c>
      <c r="L4535" t="s">
        <v>5501</v>
      </c>
    </row>
    <row r="4536" spans="1:12">
      <c r="A4536" s="15">
        <v>30300313</v>
      </c>
      <c r="B4536" t="s">
        <v>5450</v>
      </c>
      <c r="C4536" t="s">
        <v>7507</v>
      </c>
      <c r="D4536" t="s">
        <v>7543</v>
      </c>
      <c r="E4536" t="s">
        <v>7556</v>
      </c>
      <c r="F4536" t="s">
        <v>3994</v>
      </c>
      <c r="G4536" s="160" t="s">
        <v>4069</v>
      </c>
      <c r="H4536" t="s">
        <v>5496</v>
      </c>
      <c r="I4536" s="160" t="s">
        <v>4009</v>
      </c>
      <c r="J4536" t="s">
        <v>5500</v>
      </c>
      <c r="K4536" s="160" t="s">
        <v>4007</v>
      </c>
      <c r="L4536" t="s">
        <v>5501</v>
      </c>
    </row>
    <row r="4537" spans="1:12">
      <c r="A4537" s="15">
        <v>30300314</v>
      </c>
      <c r="B4537" t="s">
        <v>5450</v>
      </c>
      <c r="C4537" t="s">
        <v>7507</v>
      </c>
      <c r="D4537" t="s">
        <v>7543</v>
      </c>
      <c r="E4537" t="s">
        <v>7557</v>
      </c>
      <c r="F4537" t="s">
        <v>3994</v>
      </c>
      <c r="G4537" s="160" t="s">
        <v>4069</v>
      </c>
      <c r="H4537" t="s">
        <v>5496</v>
      </c>
      <c r="I4537" s="160" t="s">
        <v>4009</v>
      </c>
      <c r="J4537" t="s">
        <v>5500</v>
      </c>
      <c r="K4537" s="160" t="s">
        <v>4007</v>
      </c>
      <c r="L4537" t="s">
        <v>5501</v>
      </c>
    </row>
    <row r="4538" spans="1:12">
      <c r="A4538" s="15">
        <v>30300315</v>
      </c>
      <c r="B4538" t="s">
        <v>5450</v>
      </c>
      <c r="C4538" t="s">
        <v>7507</v>
      </c>
      <c r="D4538" t="s">
        <v>7543</v>
      </c>
      <c r="E4538" t="s">
        <v>7558</v>
      </c>
      <c r="F4538" t="s">
        <v>3994</v>
      </c>
      <c r="G4538" s="160" t="s">
        <v>4069</v>
      </c>
      <c r="H4538" t="s">
        <v>5496</v>
      </c>
      <c r="I4538" s="160" t="s">
        <v>4009</v>
      </c>
      <c r="J4538" t="s">
        <v>5500</v>
      </c>
      <c r="K4538" s="160" t="s">
        <v>4007</v>
      </c>
      <c r="L4538" t="s">
        <v>5501</v>
      </c>
    </row>
    <row r="4539" spans="1:12">
      <c r="A4539" s="15">
        <v>30300316</v>
      </c>
      <c r="B4539" t="s">
        <v>5450</v>
      </c>
      <c r="C4539" t="s">
        <v>7507</v>
      </c>
      <c r="D4539" t="s">
        <v>7543</v>
      </c>
      <c r="E4539" t="s">
        <v>7559</v>
      </c>
      <c r="F4539" t="s">
        <v>4073</v>
      </c>
      <c r="G4539" s="160" t="s">
        <v>4074</v>
      </c>
      <c r="H4539" t="s">
        <v>4075</v>
      </c>
      <c r="I4539">
        <v>11</v>
      </c>
      <c r="J4539" t="s">
        <v>6011</v>
      </c>
      <c r="K4539" s="160" t="s">
        <v>4007</v>
      </c>
      <c r="L4539" t="s">
        <v>5938</v>
      </c>
    </row>
    <row r="4540" spans="1:12">
      <c r="A4540" s="15">
        <v>30300317</v>
      </c>
      <c r="B4540" t="s">
        <v>5450</v>
      </c>
      <c r="C4540" t="s">
        <v>7507</v>
      </c>
      <c r="D4540" t="s">
        <v>7543</v>
      </c>
      <c r="E4540" t="s">
        <v>7560</v>
      </c>
      <c r="F4540" t="s">
        <v>3994</v>
      </c>
      <c r="G4540" s="160" t="s">
        <v>4009</v>
      </c>
      <c r="H4540" t="s">
        <v>4146</v>
      </c>
      <c r="I4540" s="160" t="s">
        <v>3995</v>
      </c>
      <c r="J4540" t="s">
        <v>4147</v>
      </c>
      <c r="K4540" s="160" t="s">
        <v>4009</v>
      </c>
      <c r="L4540" t="s">
        <v>5320</v>
      </c>
    </row>
    <row r="4541" spans="1:12">
      <c r="A4541" s="15">
        <v>30300318</v>
      </c>
      <c r="B4541" t="s">
        <v>5450</v>
      </c>
      <c r="C4541" t="s">
        <v>7507</v>
      </c>
      <c r="D4541" t="s">
        <v>7543</v>
      </c>
      <c r="E4541" t="s">
        <v>7561</v>
      </c>
      <c r="F4541" t="s">
        <v>3994</v>
      </c>
      <c r="G4541" s="160" t="s">
        <v>4009</v>
      </c>
      <c r="H4541" t="s">
        <v>4146</v>
      </c>
      <c r="I4541" s="160" t="s">
        <v>3995</v>
      </c>
      <c r="J4541" t="s">
        <v>4147</v>
      </c>
      <c r="K4541" s="160" t="s">
        <v>4009</v>
      </c>
      <c r="L4541" t="s">
        <v>5320</v>
      </c>
    </row>
    <row r="4542" spans="1:12">
      <c r="A4542" s="15">
        <v>30300319</v>
      </c>
      <c r="B4542" t="s">
        <v>5450</v>
      </c>
      <c r="C4542" t="s">
        <v>7507</v>
      </c>
      <c r="D4542" t="s">
        <v>7543</v>
      </c>
      <c r="E4542" t="s">
        <v>7562</v>
      </c>
      <c r="F4542" t="s">
        <v>3994</v>
      </c>
      <c r="G4542" s="160" t="s">
        <v>4069</v>
      </c>
      <c r="H4542" t="s">
        <v>5496</v>
      </c>
      <c r="I4542" s="160" t="s">
        <v>4009</v>
      </c>
      <c r="J4542" t="s">
        <v>5500</v>
      </c>
      <c r="K4542" s="160" t="s">
        <v>4007</v>
      </c>
      <c r="L4542" t="s">
        <v>5501</v>
      </c>
    </row>
    <row r="4543" spans="1:12">
      <c r="A4543" s="15">
        <v>30300320</v>
      </c>
      <c r="B4543" t="s">
        <v>5450</v>
      </c>
      <c r="C4543" t="s">
        <v>7507</v>
      </c>
      <c r="D4543" t="s">
        <v>7543</v>
      </c>
      <c r="E4543" t="s">
        <v>7563</v>
      </c>
      <c r="F4543" t="s">
        <v>3994</v>
      </c>
      <c r="G4543" s="160" t="s">
        <v>4069</v>
      </c>
      <c r="H4543" t="s">
        <v>5496</v>
      </c>
      <c r="I4543" s="160" t="s">
        <v>4009</v>
      </c>
      <c r="J4543" t="s">
        <v>5500</v>
      </c>
      <c r="K4543" s="160" t="s">
        <v>4007</v>
      </c>
      <c r="L4543" t="s">
        <v>5501</v>
      </c>
    </row>
    <row r="4544" spans="1:12">
      <c r="A4544" s="15">
        <v>30300321</v>
      </c>
      <c r="B4544" t="s">
        <v>5450</v>
      </c>
      <c r="C4544" t="s">
        <v>7507</v>
      </c>
      <c r="D4544" t="s">
        <v>7543</v>
      </c>
      <c r="E4544" t="s">
        <v>7564</v>
      </c>
      <c r="F4544" t="s">
        <v>3994</v>
      </c>
      <c r="G4544" s="160" t="s">
        <v>4069</v>
      </c>
      <c r="H4544" t="s">
        <v>5496</v>
      </c>
      <c r="I4544" s="160" t="s">
        <v>4009</v>
      </c>
      <c r="J4544" t="s">
        <v>5500</v>
      </c>
      <c r="K4544" s="160" t="s">
        <v>4007</v>
      </c>
      <c r="L4544" t="s">
        <v>5501</v>
      </c>
    </row>
    <row r="4545" spans="1:12">
      <c r="A4545" s="15">
        <v>30300322</v>
      </c>
      <c r="B4545" t="s">
        <v>5450</v>
      </c>
      <c r="C4545" t="s">
        <v>7507</v>
      </c>
      <c r="D4545" t="s">
        <v>7543</v>
      </c>
      <c r="E4545" t="s">
        <v>7565</v>
      </c>
      <c r="F4545" t="s">
        <v>3994</v>
      </c>
      <c r="G4545" s="160" t="s">
        <v>4069</v>
      </c>
      <c r="H4545" t="s">
        <v>5496</v>
      </c>
      <c r="I4545" s="160" t="s">
        <v>4009</v>
      </c>
      <c r="J4545" t="s">
        <v>5500</v>
      </c>
      <c r="K4545" s="160" t="s">
        <v>4007</v>
      </c>
      <c r="L4545" t="s">
        <v>5501</v>
      </c>
    </row>
    <row r="4546" spans="1:12">
      <c r="A4546" s="15">
        <v>30300325</v>
      </c>
      <c r="B4546" t="s">
        <v>5450</v>
      </c>
      <c r="C4546" t="s">
        <v>7507</v>
      </c>
      <c r="D4546" t="s">
        <v>7543</v>
      </c>
      <c r="E4546" t="s">
        <v>7566</v>
      </c>
      <c r="F4546" t="s">
        <v>3994</v>
      </c>
      <c r="G4546" s="160" t="s">
        <v>4069</v>
      </c>
      <c r="H4546" t="s">
        <v>5496</v>
      </c>
      <c r="I4546" s="160" t="s">
        <v>4009</v>
      </c>
      <c r="J4546" t="s">
        <v>5500</v>
      </c>
      <c r="K4546" s="160" t="s">
        <v>4007</v>
      </c>
      <c r="L4546" t="s">
        <v>5501</v>
      </c>
    </row>
    <row r="4547" spans="1:12">
      <c r="A4547" s="15">
        <v>30300331</v>
      </c>
      <c r="B4547" t="s">
        <v>5450</v>
      </c>
      <c r="C4547" t="s">
        <v>7507</v>
      </c>
      <c r="D4547" t="s">
        <v>7543</v>
      </c>
      <c r="E4547" t="s">
        <v>7567</v>
      </c>
      <c r="F4547" t="s">
        <v>3994</v>
      </c>
      <c r="G4547" s="160" t="s">
        <v>4069</v>
      </c>
      <c r="H4547" t="s">
        <v>5496</v>
      </c>
      <c r="I4547" s="160" t="s">
        <v>4009</v>
      </c>
      <c r="J4547" t="s">
        <v>5500</v>
      </c>
      <c r="K4547" s="160" t="s">
        <v>4007</v>
      </c>
      <c r="L4547" t="s">
        <v>5501</v>
      </c>
    </row>
    <row r="4548" spans="1:12">
      <c r="A4548" s="15">
        <v>30300332</v>
      </c>
      <c r="B4548" t="s">
        <v>5450</v>
      </c>
      <c r="C4548" t="s">
        <v>7507</v>
      </c>
      <c r="D4548" t="s">
        <v>7543</v>
      </c>
      <c r="E4548" t="s">
        <v>7568</v>
      </c>
      <c r="F4548" t="s">
        <v>3994</v>
      </c>
      <c r="G4548" s="160" t="s">
        <v>4069</v>
      </c>
      <c r="H4548" t="s">
        <v>5496</v>
      </c>
      <c r="I4548" s="160" t="s">
        <v>4009</v>
      </c>
      <c r="J4548" t="s">
        <v>5500</v>
      </c>
      <c r="K4548" s="160" t="s">
        <v>4007</v>
      </c>
      <c r="L4548" t="s">
        <v>5501</v>
      </c>
    </row>
    <row r="4549" spans="1:12">
      <c r="A4549" s="15">
        <v>30300333</v>
      </c>
      <c r="B4549" t="s">
        <v>5450</v>
      </c>
      <c r="C4549" t="s">
        <v>7507</v>
      </c>
      <c r="D4549" t="s">
        <v>7543</v>
      </c>
      <c r="E4549" t="s">
        <v>7569</v>
      </c>
      <c r="F4549" t="s">
        <v>3994</v>
      </c>
      <c r="G4549" s="160" t="s">
        <v>4069</v>
      </c>
      <c r="H4549" t="s">
        <v>5496</v>
      </c>
      <c r="I4549" s="160" t="s">
        <v>4009</v>
      </c>
      <c r="J4549" t="s">
        <v>5500</v>
      </c>
      <c r="K4549" s="160" t="s">
        <v>4007</v>
      </c>
      <c r="L4549" t="s">
        <v>5501</v>
      </c>
    </row>
    <row r="4550" spans="1:12">
      <c r="A4550" s="15">
        <v>30300334</v>
      </c>
      <c r="B4550" t="s">
        <v>5450</v>
      </c>
      <c r="C4550" t="s">
        <v>7507</v>
      </c>
      <c r="D4550" t="s">
        <v>7543</v>
      </c>
      <c r="E4550" t="s">
        <v>7570</v>
      </c>
      <c r="F4550" t="s">
        <v>3994</v>
      </c>
      <c r="G4550" s="160" t="s">
        <v>4069</v>
      </c>
      <c r="H4550" t="s">
        <v>5496</v>
      </c>
      <c r="I4550" s="160" t="s">
        <v>4009</v>
      </c>
      <c r="J4550" t="s">
        <v>5500</v>
      </c>
      <c r="K4550" s="160" t="s">
        <v>4007</v>
      </c>
      <c r="L4550" t="s">
        <v>5501</v>
      </c>
    </row>
    <row r="4551" spans="1:12">
      <c r="A4551" s="15">
        <v>30300335</v>
      </c>
      <c r="B4551" t="s">
        <v>5450</v>
      </c>
      <c r="C4551" t="s">
        <v>7507</v>
      </c>
      <c r="D4551" t="s">
        <v>7543</v>
      </c>
      <c r="E4551" t="s">
        <v>7571</v>
      </c>
      <c r="F4551" t="s">
        <v>3994</v>
      </c>
      <c r="G4551" s="160" t="s">
        <v>4069</v>
      </c>
      <c r="H4551" t="s">
        <v>5496</v>
      </c>
      <c r="I4551" s="160" t="s">
        <v>4009</v>
      </c>
      <c r="J4551" t="s">
        <v>5500</v>
      </c>
      <c r="K4551" s="160" t="s">
        <v>4007</v>
      </c>
      <c r="L4551" t="s">
        <v>5501</v>
      </c>
    </row>
    <row r="4552" spans="1:12">
      <c r="A4552" s="15">
        <v>30300336</v>
      </c>
      <c r="B4552" t="s">
        <v>5450</v>
      </c>
      <c r="C4552" t="s">
        <v>7507</v>
      </c>
      <c r="D4552" t="s">
        <v>7543</v>
      </c>
      <c r="E4552" t="s">
        <v>7572</v>
      </c>
      <c r="F4552" t="s">
        <v>3994</v>
      </c>
      <c r="G4552" s="160" t="s">
        <v>4069</v>
      </c>
      <c r="H4552" t="s">
        <v>5496</v>
      </c>
      <c r="I4552" s="160" t="s">
        <v>4009</v>
      </c>
      <c r="J4552" t="s">
        <v>5500</v>
      </c>
      <c r="K4552" s="160" t="s">
        <v>4007</v>
      </c>
      <c r="L4552" t="s">
        <v>5501</v>
      </c>
    </row>
    <row r="4553" spans="1:12">
      <c r="A4553" s="15">
        <v>30300341</v>
      </c>
      <c r="B4553" t="s">
        <v>5450</v>
      </c>
      <c r="C4553" t="s">
        <v>7507</v>
      </c>
      <c r="D4553" t="s">
        <v>7543</v>
      </c>
      <c r="E4553" t="s">
        <v>7573</v>
      </c>
      <c r="F4553" t="s">
        <v>3994</v>
      </c>
      <c r="G4553" s="160" t="s">
        <v>4069</v>
      </c>
      <c r="H4553" t="s">
        <v>5496</v>
      </c>
      <c r="I4553" s="160" t="s">
        <v>4009</v>
      </c>
      <c r="J4553" t="s">
        <v>5500</v>
      </c>
      <c r="K4553" s="160" t="s">
        <v>4007</v>
      </c>
      <c r="L4553" t="s">
        <v>5501</v>
      </c>
    </row>
    <row r="4554" spans="1:12">
      <c r="A4554" s="15">
        <v>30300342</v>
      </c>
      <c r="B4554" t="s">
        <v>5450</v>
      </c>
      <c r="C4554" t="s">
        <v>7507</v>
      </c>
      <c r="D4554" t="s">
        <v>7543</v>
      </c>
      <c r="E4554" t="s">
        <v>7574</v>
      </c>
      <c r="F4554" t="s">
        <v>3994</v>
      </c>
      <c r="G4554" s="160" t="s">
        <v>4069</v>
      </c>
      <c r="H4554" t="s">
        <v>5496</v>
      </c>
      <c r="I4554" s="160" t="s">
        <v>4009</v>
      </c>
      <c r="J4554" t="s">
        <v>5500</v>
      </c>
      <c r="K4554" s="160" t="s">
        <v>4007</v>
      </c>
      <c r="L4554" t="s">
        <v>5501</v>
      </c>
    </row>
    <row r="4555" spans="1:12">
      <c r="A4555" s="15">
        <v>30300343</v>
      </c>
      <c r="B4555" t="s">
        <v>5450</v>
      </c>
      <c r="C4555" t="s">
        <v>7507</v>
      </c>
      <c r="D4555" t="s">
        <v>7543</v>
      </c>
      <c r="E4555" t="s">
        <v>7575</v>
      </c>
      <c r="F4555" t="s">
        <v>3994</v>
      </c>
      <c r="G4555" s="160" t="s">
        <v>4069</v>
      </c>
      <c r="H4555" t="s">
        <v>5496</v>
      </c>
      <c r="I4555" s="160" t="s">
        <v>4009</v>
      </c>
      <c r="J4555" t="s">
        <v>5500</v>
      </c>
      <c r="K4555" s="160" t="s">
        <v>4007</v>
      </c>
      <c r="L4555" t="s">
        <v>5501</v>
      </c>
    </row>
    <row r="4556" spans="1:12">
      <c r="A4556" s="15">
        <v>30300344</v>
      </c>
      <c r="B4556" t="s">
        <v>5450</v>
      </c>
      <c r="C4556" t="s">
        <v>7507</v>
      </c>
      <c r="D4556" t="s">
        <v>7543</v>
      </c>
      <c r="E4556" t="s">
        <v>7576</v>
      </c>
      <c r="F4556" t="s">
        <v>3994</v>
      </c>
      <c r="G4556" s="160" t="s">
        <v>4069</v>
      </c>
      <c r="H4556" t="s">
        <v>5496</v>
      </c>
      <c r="I4556" s="160" t="s">
        <v>4009</v>
      </c>
      <c r="J4556" t="s">
        <v>5500</v>
      </c>
      <c r="K4556" s="160" t="s">
        <v>4007</v>
      </c>
      <c r="L4556" t="s">
        <v>5501</v>
      </c>
    </row>
    <row r="4557" spans="1:12">
      <c r="A4557" s="15">
        <v>30300351</v>
      </c>
      <c r="B4557" t="s">
        <v>5450</v>
      </c>
      <c r="C4557" t="s">
        <v>7507</v>
      </c>
      <c r="D4557" t="s">
        <v>7548</v>
      </c>
      <c r="E4557" t="s">
        <v>7548</v>
      </c>
      <c r="F4557" t="s">
        <v>3994</v>
      </c>
      <c r="G4557" s="160" t="s">
        <v>4069</v>
      </c>
      <c r="H4557" t="s">
        <v>5496</v>
      </c>
      <c r="I4557" s="160" t="s">
        <v>4009</v>
      </c>
      <c r="J4557" t="s">
        <v>5500</v>
      </c>
      <c r="K4557" s="160" t="s">
        <v>4007</v>
      </c>
      <c r="L4557" t="s">
        <v>5501</v>
      </c>
    </row>
    <row r="4558" spans="1:12">
      <c r="A4558" s="15">
        <v>30300352</v>
      </c>
      <c r="B4558" t="s">
        <v>5450</v>
      </c>
      <c r="C4558" t="s">
        <v>7507</v>
      </c>
      <c r="D4558" t="s">
        <v>7543</v>
      </c>
      <c r="E4558" t="s">
        <v>7577</v>
      </c>
      <c r="F4558" t="s">
        <v>3994</v>
      </c>
      <c r="G4558" s="160" t="s">
        <v>4069</v>
      </c>
      <c r="H4558" t="s">
        <v>5496</v>
      </c>
      <c r="I4558" s="160" t="s">
        <v>4009</v>
      </c>
      <c r="J4558" t="s">
        <v>5500</v>
      </c>
      <c r="K4558" s="160" t="s">
        <v>4007</v>
      </c>
      <c r="L4558" t="s">
        <v>5501</v>
      </c>
    </row>
    <row r="4559" spans="1:12">
      <c r="A4559" s="15">
        <v>30300353</v>
      </c>
      <c r="B4559" t="s">
        <v>5450</v>
      </c>
      <c r="C4559" t="s">
        <v>7507</v>
      </c>
      <c r="D4559" t="s">
        <v>7548</v>
      </c>
      <c r="E4559" t="s">
        <v>7578</v>
      </c>
      <c r="F4559" t="s">
        <v>3994</v>
      </c>
      <c r="G4559" s="160" t="s">
        <v>4069</v>
      </c>
      <c r="H4559" t="s">
        <v>5496</v>
      </c>
      <c r="I4559" s="160" t="s">
        <v>4009</v>
      </c>
      <c r="J4559" t="s">
        <v>5500</v>
      </c>
      <c r="K4559" s="160" t="s">
        <v>4007</v>
      </c>
      <c r="L4559" t="s">
        <v>5501</v>
      </c>
    </row>
    <row r="4560" spans="1:12">
      <c r="A4560" s="15">
        <v>30300354</v>
      </c>
      <c r="B4560" t="s">
        <v>5450</v>
      </c>
      <c r="C4560" t="s">
        <v>7507</v>
      </c>
      <c r="D4560" t="s">
        <v>7543</v>
      </c>
      <c r="E4560" t="s">
        <v>7579</v>
      </c>
      <c r="F4560" t="s">
        <v>3994</v>
      </c>
      <c r="G4560" s="160" t="s">
        <v>4069</v>
      </c>
      <c r="H4560" t="s">
        <v>5496</v>
      </c>
      <c r="I4560" s="160" t="s">
        <v>4009</v>
      </c>
      <c r="J4560" t="s">
        <v>5500</v>
      </c>
      <c r="K4560" s="160" t="s">
        <v>4007</v>
      </c>
      <c r="L4560" t="s">
        <v>5501</v>
      </c>
    </row>
    <row r="4561" spans="1:12">
      <c r="A4561" s="15">
        <v>30300361</v>
      </c>
      <c r="B4561" t="s">
        <v>5450</v>
      </c>
      <c r="C4561" t="s">
        <v>7507</v>
      </c>
      <c r="D4561" t="s">
        <v>7543</v>
      </c>
      <c r="E4561" t="s">
        <v>7580</v>
      </c>
      <c r="F4561" t="s">
        <v>3994</v>
      </c>
      <c r="G4561" s="160" t="s">
        <v>4069</v>
      </c>
      <c r="H4561" t="s">
        <v>5496</v>
      </c>
      <c r="I4561" s="160" t="s">
        <v>4009</v>
      </c>
      <c r="J4561" t="s">
        <v>5500</v>
      </c>
      <c r="K4561" s="160" t="s">
        <v>4007</v>
      </c>
      <c r="L4561" t="s">
        <v>5501</v>
      </c>
    </row>
    <row r="4562" spans="1:12">
      <c r="A4562" s="15">
        <v>30300371</v>
      </c>
      <c r="B4562" t="s">
        <v>5450</v>
      </c>
      <c r="C4562" t="s">
        <v>7507</v>
      </c>
      <c r="D4562" t="s">
        <v>7543</v>
      </c>
      <c r="E4562" t="s">
        <v>7581</v>
      </c>
      <c r="F4562" t="s">
        <v>3994</v>
      </c>
      <c r="G4562" s="160" t="s">
        <v>4069</v>
      </c>
      <c r="H4562" t="s">
        <v>5496</v>
      </c>
      <c r="I4562" s="160" t="s">
        <v>4009</v>
      </c>
      <c r="J4562" t="s">
        <v>5500</v>
      </c>
      <c r="K4562" s="160" t="s">
        <v>4007</v>
      </c>
      <c r="L4562" t="s">
        <v>5501</v>
      </c>
    </row>
    <row r="4563" spans="1:12">
      <c r="A4563" s="15">
        <v>30300372</v>
      </c>
      <c r="B4563" t="s">
        <v>5450</v>
      </c>
      <c r="C4563" t="s">
        <v>7507</v>
      </c>
      <c r="D4563" t="s">
        <v>7543</v>
      </c>
      <c r="E4563" t="s">
        <v>7582</v>
      </c>
      <c r="F4563" t="s">
        <v>3994</v>
      </c>
      <c r="G4563" s="160" t="s">
        <v>4069</v>
      </c>
      <c r="H4563" t="s">
        <v>5496</v>
      </c>
      <c r="I4563" s="160" t="s">
        <v>4009</v>
      </c>
      <c r="J4563" t="s">
        <v>5500</v>
      </c>
      <c r="K4563" s="160" t="s">
        <v>4007</v>
      </c>
      <c r="L4563" t="s">
        <v>5501</v>
      </c>
    </row>
    <row r="4564" spans="1:12">
      <c r="A4564" s="15">
        <v>30300373</v>
      </c>
      <c r="B4564" t="s">
        <v>5450</v>
      </c>
      <c r="C4564" t="s">
        <v>7507</v>
      </c>
      <c r="D4564" t="s">
        <v>7543</v>
      </c>
      <c r="E4564" t="s">
        <v>7583</v>
      </c>
      <c r="F4564" t="s">
        <v>3994</v>
      </c>
      <c r="G4564" s="160" t="s">
        <v>4069</v>
      </c>
      <c r="H4564" t="s">
        <v>5496</v>
      </c>
      <c r="I4564" s="160" t="s">
        <v>4009</v>
      </c>
      <c r="J4564" t="s">
        <v>5500</v>
      </c>
      <c r="K4564" s="160" t="s">
        <v>4007</v>
      </c>
      <c r="L4564" t="s">
        <v>5501</v>
      </c>
    </row>
    <row r="4565" spans="1:12">
      <c r="A4565" s="15">
        <v>30300374</v>
      </c>
      <c r="B4565" t="s">
        <v>5450</v>
      </c>
      <c r="C4565" t="s">
        <v>7507</v>
      </c>
      <c r="D4565" t="s">
        <v>7543</v>
      </c>
      <c r="E4565" t="s">
        <v>7584</v>
      </c>
      <c r="F4565" t="s">
        <v>3994</v>
      </c>
      <c r="G4565" s="160" t="s">
        <v>4069</v>
      </c>
      <c r="H4565" t="s">
        <v>5496</v>
      </c>
      <c r="I4565" s="160" t="s">
        <v>4009</v>
      </c>
      <c r="J4565" t="s">
        <v>5500</v>
      </c>
      <c r="K4565" s="160" t="s">
        <v>4007</v>
      </c>
      <c r="L4565" t="s">
        <v>5501</v>
      </c>
    </row>
    <row r="4566" spans="1:12">
      <c r="A4566" s="15">
        <v>30300375</v>
      </c>
      <c r="B4566" t="s">
        <v>5450</v>
      </c>
      <c r="C4566" t="s">
        <v>7507</v>
      </c>
      <c r="D4566" t="s">
        <v>7543</v>
      </c>
      <c r="E4566" t="s">
        <v>7585</v>
      </c>
      <c r="F4566" t="s">
        <v>3994</v>
      </c>
      <c r="G4566" s="160" t="s">
        <v>4069</v>
      </c>
      <c r="H4566" t="s">
        <v>5496</v>
      </c>
      <c r="I4566" s="160" t="s">
        <v>4009</v>
      </c>
      <c r="J4566" t="s">
        <v>5500</v>
      </c>
      <c r="K4566" s="160" t="s">
        <v>4007</v>
      </c>
      <c r="L4566" t="s">
        <v>5501</v>
      </c>
    </row>
    <row r="4567" spans="1:12">
      <c r="A4567" s="15">
        <v>30300376</v>
      </c>
      <c r="B4567" t="s">
        <v>5450</v>
      </c>
      <c r="C4567" t="s">
        <v>7507</v>
      </c>
      <c r="D4567" t="s">
        <v>7543</v>
      </c>
      <c r="E4567" t="s">
        <v>7586</v>
      </c>
      <c r="F4567" t="s">
        <v>3994</v>
      </c>
      <c r="G4567" s="160" t="s">
        <v>4069</v>
      </c>
      <c r="H4567" t="s">
        <v>5496</v>
      </c>
      <c r="I4567" s="160" t="s">
        <v>4009</v>
      </c>
      <c r="J4567" t="s">
        <v>5500</v>
      </c>
      <c r="K4567" s="160" t="s">
        <v>4007</v>
      </c>
      <c r="L4567" t="s">
        <v>5501</v>
      </c>
    </row>
    <row r="4568" spans="1:12">
      <c r="A4568" s="15">
        <v>30300377</v>
      </c>
      <c r="B4568" t="s">
        <v>5450</v>
      </c>
      <c r="C4568" t="s">
        <v>7507</v>
      </c>
      <c r="D4568" t="s">
        <v>7543</v>
      </c>
      <c r="E4568" t="s">
        <v>7587</v>
      </c>
      <c r="F4568" t="s">
        <v>3994</v>
      </c>
      <c r="G4568" s="160" t="s">
        <v>4069</v>
      </c>
      <c r="H4568" t="s">
        <v>5496</v>
      </c>
      <c r="I4568" s="160" t="s">
        <v>4009</v>
      </c>
      <c r="J4568" t="s">
        <v>5500</v>
      </c>
      <c r="K4568" s="160" t="s">
        <v>4007</v>
      </c>
      <c r="L4568" t="s">
        <v>5501</v>
      </c>
    </row>
    <row r="4569" spans="1:12">
      <c r="A4569" s="15">
        <v>30300381</v>
      </c>
      <c r="B4569" t="s">
        <v>5450</v>
      </c>
      <c r="C4569" t="s">
        <v>7507</v>
      </c>
      <c r="D4569" t="s">
        <v>7543</v>
      </c>
      <c r="E4569" t="s">
        <v>7588</v>
      </c>
      <c r="F4569" t="s">
        <v>3994</v>
      </c>
      <c r="G4569" s="160" t="s">
        <v>4069</v>
      </c>
      <c r="H4569" t="s">
        <v>5496</v>
      </c>
      <c r="I4569" s="160" t="s">
        <v>4009</v>
      </c>
      <c r="J4569" t="s">
        <v>5500</v>
      </c>
      <c r="K4569" s="160" t="s">
        <v>4007</v>
      </c>
      <c r="L4569" t="s">
        <v>5501</v>
      </c>
    </row>
    <row r="4570" spans="1:12">
      <c r="A4570" s="15">
        <v>30300382</v>
      </c>
      <c r="B4570" t="s">
        <v>5450</v>
      </c>
      <c r="C4570" t="s">
        <v>7507</v>
      </c>
      <c r="D4570" t="s">
        <v>7543</v>
      </c>
      <c r="E4570" t="s">
        <v>7589</v>
      </c>
      <c r="F4570" t="s">
        <v>3994</v>
      </c>
      <c r="G4570" s="160" t="s">
        <v>4069</v>
      </c>
      <c r="H4570" t="s">
        <v>5496</v>
      </c>
      <c r="I4570" s="160" t="s">
        <v>4009</v>
      </c>
      <c r="J4570" t="s">
        <v>5500</v>
      </c>
      <c r="K4570" s="160" t="s">
        <v>4007</v>
      </c>
      <c r="L4570" t="s">
        <v>5501</v>
      </c>
    </row>
    <row r="4571" spans="1:12">
      <c r="A4571" s="15">
        <v>30300383</v>
      </c>
      <c r="B4571" t="s">
        <v>5450</v>
      </c>
      <c r="C4571" t="s">
        <v>7507</v>
      </c>
      <c r="D4571" t="s">
        <v>7543</v>
      </c>
      <c r="E4571" t="s">
        <v>7590</v>
      </c>
      <c r="F4571" t="s">
        <v>3994</v>
      </c>
      <c r="G4571" s="160" t="s">
        <v>4069</v>
      </c>
      <c r="H4571" t="s">
        <v>5496</v>
      </c>
      <c r="I4571" s="160" t="s">
        <v>4009</v>
      </c>
      <c r="J4571" t="s">
        <v>5500</v>
      </c>
      <c r="K4571" s="160" t="s">
        <v>4007</v>
      </c>
      <c r="L4571" t="s">
        <v>5501</v>
      </c>
    </row>
    <row r="4572" spans="1:12">
      <c r="A4572" s="15">
        <v>30300384</v>
      </c>
      <c r="B4572" t="s">
        <v>5450</v>
      </c>
      <c r="C4572" t="s">
        <v>7507</v>
      </c>
      <c r="D4572" t="s">
        <v>7543</v>
      </c>
      <c r="E4572" t="s">
        <v>7591</v>
      </c>
      <c r="F4572" t="s">
        <v>3994</v>
      </c>
      <c r="G4572" s="160" t="s">
        <v>4069</v>
      </c>
      <c r="H4572" t="s">
        <v>5496</v>
      </c>
      <c r="I4572" s="160" t="s">
        <v>4009</v>
      </c>
      <c r="J4572" t="s">
        <v>5500</v>
      </c>
      <c r="K4572" s="160" t="s">
        <v>4007</v>
      </c>
      <c r="L4572" t="s">
        <v>5501</v>
      </c>
    </row>
    <row r="4573" spans="1:12">
      <c r="A4573" s="15">
        <v>30300385</v>
      </c>
      <c r="B4573" t="s">
        <v>5450</v>
      </c>
      <c r="C4573" t="s">
        <v>7507</v>
      </c>
      <c r="D4573" t="s">
        <v>7543</v>
      </c>
      <c r="E4573" t="s">
        <v>7592</v>
      </c>
      <c r="F4573" t="s">
        <v>3994</v>
      </c>
      <c r="G4573" s="160" t="s">
        <v>4069</v>
      </c>
      <c r="H4573" t="s">
        <v>5496</v>
      </c>
      <c r="I4573" s="160" t="s">
        <v>4009</v>
      </c>
      <c r="J4573" t="s">
        <v>5500</v>
      </c>
      <c r="K4573" s="160" t="s">
        <v>4007</v>
      </c>
      <c r="L4573" t="s">
        <v>5501</v>
      </c>
    </row>
    <row r="4574" spans="1:12">
      <c r="A4574" s="15">
        <v>30300386</v>
      </c>
      <c r="B4574" t="s">
        <v>5450</v>
      </c>
      <c r="C4574" t="s">
        <v>7507</v>
      </c>
      <c r="D4574" t="s">
        <v>7543</v>
      </c>
      <c r="E4574" t="s">
        <v>7593</v>
      </c>
      <c r="F4574" t="s">
        <v>3994</v>
      </c>
      <c r="G4574" s="160" t="s">
        <v>4069</v>
      </c>
      <c r="H4574" t="s">
        <v>5496</v>
      </c>
      <c r="I4574" s="160" t="s">
        <v>4009</v>
      </c>
      <c r="J4574" t="s">
        <v>5500</v>
      </c>
      <c r="K4574" s="160" t="s">
        <v>4007</v>
      </c>
      <c r="L4574" t="s">
        <v>5501</v>
      </c>
    </row>
    <row r="4575" spans="1:12">
      <c r="A4575" s="15">
        <v>30300387</v>
      </c>
      <c r="B4575" t="s">
        <v>5450</v>
      </c>
      <c r="C4575" t="s">
        <v>7507</v>
      </c>
      <c r="D4575" t="s">
        <v>7543</v>
      </c>
      <c r="E4575" t="s">
        <v>7594</v>
      </c>
      <c r="F4575" t="s">
        <v>3994</v>
      </c>
      <c r="G4575" s="160" t="s">
        <v>4069</v>
      </c>
      <c r="H4575" t="s">
        <v>5496</v>
      </c>
      <c r="I4575" s="160" t="s">
        <v>4009</v>
      </c>
      <c r="J4575" t="s">
        <v>5500</v>
      </c>
      <c r="K4575" s="160" t="s">
        <v>4007</v>
      </c>
      <c r="L4575" t="s">
        <v>5501</v>
      </c>
    </row>
    <row r="4576" spans="1:12">
      <c r="A4576" s="15">
        <v>30300399</v>
      </c>
      <c r="B4576" t="s">
        <v>5450</v>
      </c>
      <c r="C4576" t="s">
        <v>7507</v>
      </c>
      <c r="D4576" t="s">
        <v>7543</v>
      </c>
      <c r="E4576" t="s">
        <v>7595</v>
      </c>
      <c r="F4576" t="s">
        <v>3994</v>
      </c>
      <c r="G4576" s="160" t="s">
        <v>4069</v>
      </c>
      <c r="H4576" t="s">
        <v>5496</v>
      </c>
      <c r="I4576" s="160" t="s">
        <v>4009</v>
      </c>
      <c r="J4576" t="s">
        <v>5500</v>
      </c>
      <c r="K4576" s="160" t="s">
        <v>4007</v>
      </c>
      <c r="L4576" t="s">
        <v>5501</v>
      </c>
    </row>
    <row r="4577" spans="1:12">
      <c r="A4577" s="15">
        <v>30300401</v>
      </c>
      <c r="B4577" t="s">
        <v>5450</v>
      </c>
      <c r="C4577" t="s">
        <v>7507</v>
      </c>
      <c r="D4577" t="s">
        <v>7596</v>
      </c>
      <c r="E4577" t="s">
        <v>4080</v>
      </c>
      <c r="F4577" t="s">
        <v>3994</v>
      </c>
      <c r="G4577" s="160" t="s">
        <v>4069</v>
      </c>
      <c r="H4577" t="s">
        <v>5496</v>
      </c>
      <c r="I4577" s="160" t="s">
        <v>4009</v>
      </c>
      <c r="J4577" t="s">
        <v>5500</v>
      </c>
      <c r="K4577" s="160" t="s">
        <v>4007</v>
      </c>
      <c r="L4577" t="s">
        <v>5501</v>
      </c>
    </row>
    <row r="4578" spans="1:12">
      <c r="A4578" s="15">
        <v>30300502</v>
      </c>
      <c r="B4578" t="s">
        <v>5450</v>
      </c>
      <c r="C4578" t="s">
        <v>7507</v>
      </c>
      <c r="D4578" t="s">
        <v>7597</v>
      </c>
      <c r="E4578" t="s">
        <v>7598</v>
      </c>
      <c r="F4578" t="s">
        <v>5495</v>
      </c>
      <c r="G4578" s="160" t="s">
        <v>4069</v>
      </c>
      <c r="H4578" t="s">
        <v>5496</v>
      </c>
      <c r="I4578" s="160" t="s">
        <v>4007</v>
      </c>
      <c r="J4578" t="s">
        <v>5504</v>
      </c>
      <c r="K4578" s="160" t="s">
        <v>4007</v>
      </c>
      <c r="L4578" t="s">
        <v>7599</v>
      </c>
    </row>
    <row r="4579" spans="1:12">
      <c r="A4579" s="15">
        <v>30300503</v>
      </c>
      <c r="B4579" t="s">
        <v>5450</v>
      </c>
      <c r="C4579" t="s">
        <v>7507</v>
      </c>
      <c r="D4579" t="s">
        <v>7597</v>
      </c>
      <c r="E4579" t="s">
        <v>7600</v>
      </c>
      <c r="F4579" t="s">
        <v>5495</v>
      </c>
      <c r="G4579" s="160" t="s">
        <v>4069</v>
      </c>
      <c r="H4579" t="s">
        <v>5496</v>
      </c>
      <c r="I4579" s="160" t="s">
        <v>4007</v>
      </c>
      <c r="J4579" t="s">
        <v>5504</v>
      </c>
      <c r="K4579" s="160" t="s">
        <v>4007</v>
      </c>
      <c r="L4579" t="s">
        <v>7599</v>
      </c>
    </row>
    <row r="4580" spans="1:12">
      <c r="A4580" s="15">
        <v>30300504</v>
      </c>
      <c r="B4580" t="s">
        <v>5450</v>
      </c>
      <c r="C4580" t="s">
        <v>7507</v>
      </c>
      <c r="D4580" t="s">
        <v>7597</v>
      </c>
      <c r="E4580" t="s">
        <v>7601</v>
      </c>
      <c r="F4580" t="s">
        <v>5495</v>
      </c>
      <c r="G4580" s="160" t="s">
        <v>4069</v>
      </c>
      <c r="H4580" t="s">
        <v>5496</v>
      </c>
      <c r="I4580" s="160" t="s">
        <v>4007</v>
      </c>
      <c r="J4580" t="s">
        <v>5504</v>
      </c>
      <c r="K4580" s="160" t="s">
        <v>4007</v>
      </c>
      <c r="L4580" t="s">
        <v>7599</v>
      </c>
    </row>
    <row r="4581" spans="1:12">
      <c r="A4581" s="15">
        <v>30300505</v>
      </c>
      <c r="B4581" t="s">
        <v>5450</v>
      </c>
      <c r="C4581" t="s">
        <v>7507</v>
      </c>
      <c r="D4581" t="s">
        <v>7597</v>
      </c>
      <c r="E4581" t="s">
        <v>7602</v>
      </c>
      <c r="F4581" t="s">
        <v>5495</v>
      </c>
      <c r="G4581" s="160" t="s">
        <v>4069</v>
      </c>
      <c r="H4581" t="s">
        <v>5496</v>
      </c>
      <c r="I4581" s="160" t="s">
        <v>4007</v>
      </c>
      <c r="J4581" t="s">
        <v>5504</v>
      </c>
      <c r="K4581" s="160" t="s">
        <v>4007</v>
      </c>
      <c r="L4581" t="s">
        <v>7599</v>
      </c>
    </row>
    <row r="4582" spans="1:12">
      <c r="A4582" s="15">
        <v>30300506</v>
      </c>
      <c r="B4582" t="s">
        <v>5450</v>
      </c>
      <c r="C4582" t="s">
        <v>7507</v>
      </c>
      <c r="D4582" t="s">
        <v>7597</v>
      </c>
      <c r="E4582" t="s">
        <v>7603</v>
      </c>
      <c r="F4582" t="s">
        <v>5495</v>
      </c>
      <c r="G4582" s="160" t="s">
        <v>4069</v>
      </c>
      <c r="H4582" t="s">
        <v>5496</v>
      </c>
      <c r="I4582" s="160" t="s">
        <v>4007</v>
      </c>
      <c r="J4582" t="s">
        <v>5504</v>
      </c>
      <c r="K4582" s="160" t="s">
        <v>4007</v>
      </c>
      <c r="L4582" t="s">
        <v>7599</v>
      </c>
    </row>
    <row r="4583" spans="1:12">
      <c r="A4583" s="15">
        <v>30300507</v>
      </c>
      <c r="B4583" t="s">
        <v>5450</v>
      </c>
      <c r="C4583" t="s">
        <v>7507</v>
      </c>
      <c r="D4583" t="s">
        <v>7597</v>
      </c>
      <c r="E4583" t="s">
        <v>7604</v>
      </c>
      <c r="F4583" t="s">
        <v>5495</v>
      </c>
      <c r="G4583" s="160" t="s">
        <v>4069</v>
      </c>
      <c r="H4583" t="s">
        <v>5496</v>
      </c>
      <c r="I4583" s="160" t="s">
        <v>4007</v>
      </c>
      <c r="J4583" t="s">
        <v>5504</v>
      </c>
      <c r="K4583" s="160" t="s">
        <v>4007</v>
      </c>
      <c r="L4583" t="s">
        <v>7599</v>
      </c>
    </row>
    <row r="4584" spans="1:12">
      <c r="A4584" s="15">
        <v>30300508</v>
      </c>
      <c r="B4584" t="s">
        <v>5450</v>
      </c>
      <c r="C4584" t="s">
        <v>7507</v>
      </c>
      <c r="D4584" t="s">
        <v>7597</v>
      </c>
      <c r="E4584" t="s">
        <v>7605</v>
      </c>
      <c r="F4584" t="s">
        <v>5495</v>
      </c>
      <c r="G4584" s="160" t="s">
        <v>4069</v>
      </c>
      <c r="H4584" t="s">
        <v>5496</v>
      </c>
      <c r="I4584" s="160" t="s">
        <v>4007</v>
      </c>
      <c r="J4584" t="s">
        <v>5504</v>
      </c>
      <c r="K4584" s="160" t="s">
        <v>4007</v>
      </c>
      <c r="L4584" t="s">
        <v>7599</v>
      </c>
    </row>
    <row r="4585" spans="1:12">
      <c r="A4585" s="15">
        <v>30300509</v>
      </c>
      <c r="B4585" t="s">
        <v>5450</v>
      </c>
      <c r="C4585" t="s">
        <v>7507</v>
      </c>
      <c r="D4585" t="s">
        <v>7597</v>
      </c>
      <c r="E4585" t="s">
        <v>7606</v>
      </c>
      <c r="F4585" t="s">
        <v>5495</v>
      </c>
      <c r="G4585" s="160" t="s">
        <v>4069</v>
      </c>
      <c r="H4585" t="s">
        <v>5496</v>
      </c>
      <c r="I4585" s="160" t="s">
        <v>4007</v>
      </c>
      <c r="J4585" t="s">
        <v>5504</v>
      </c>
      <c r="K4585" s="160" t="s">
        <v>4007</v>
      </c>
      <c r="L4585" t="s">
        <v>7599</v>
      </c>
    </row>
    <row r="4586" spans="1:12">
      <c r="A4586" s="15">
        <v>30300510</v>
      </c>
      <c r="B4586" t="s">
        <v>5450</v>
      </c>
      <c r="C4586" t="s">
        <v>7507</v>
      </c>
      <c r="D4586" t="s">
        <v>7597</v>
      </c>
      <c r="E4586" t="s">
        <v>7607</v>
      </c>
      <c r="F4586" t="s">
        <v>5495</v>
      </c>
      <c r="G4586" s="160" t="s">
        <v>4069</v>
      </c>
      <c r="H4586" t="s">
        <v>5496</v>
      </c>
      <c r="I4586" s="160" t="s">
        <v>4007</v>
      </c>
      <c r="J4586" t="s">
        <v>5504</v>
      </c>
      <c r="K4586" s="160" t="s">
        <v>4007</v>
      </c>
      <c r="L4586" t="s">
        <v>7599</v>
      </c>
    </row>
    <row r="4587" spans="1:12">
      <c r="A4587" s="15">
        <v>30300511</v>
      </c>
      <c r="B4587" t="s">
        <v>5450</v>
      </c>
      <c r="C4587" t="s">
        <v>7507</v>
      </c>
      <c r="D4587" t="s">
        <v>7597</v>
      </c>
      <c r="E4587" t="s">
        <v>7608</v>
      </c>
      <c r="F4587" t="s">
        <v>5495</v>
      </c>
      <c r="G4587" s="160" t="s">
        <v>4069</v>
      </c>
      <c r="H4587" t="s">
        <v>5496</v>
      </c>
      <c r="I4587" s="160" t="s">
        <v>4007</v>
      </c>
      <c r="J4587" t="s">
        <v>5504</v>
      </c>
      <c r="K4587" s="160" t="s">
        <v>4007</v>
      </c>
      <c r="L4587" t="s">
        <v>7599</v>
      </c>
    </row>
    <row r="4588" spans="1:12">
      <c r="A4588" s="15">
        <v>30300512</v>
      </c>
      <c r="B4588" t="s">
        <v>5450</v>
      </c>
      <c r="C4588" t="s">
        <v>7507</v>
      </c>
      <c r="D4588" t="s">
        <v>7597</v>
      </c>
      <c r="E4588" t="s">
        <v>7609</v>
      </c>
      <c r="F4588" t="s">
        <v>5495</v>
      </c>
      <c r="G4588" s="160" t="s">
        <v>4069</v>
      </c>
      <c r="H4588" t="s">
        <v>5496</v>
      </c>
      <c r="I4588" s="160" t="s">
        <v>4007</v>
      </c>
      <c r="J4588" t="s">
        <v>5504</v>
      </c>
      <c r="K4588" s="160" t="s">
        <v>4007</v>
      </c>
      <c r="L4588" t="s">
        <v>7599</v>
      </c>
    </row>
    <row r="4589" spans="1:12">
      <c r="A4589" s="15">
        <v>30300513</v>
      </c>
      <c r="B4589" t="s">
        <v>5450</v>
      </c>
      <c r="C4589" t="s">
        <v>7507</v>
      </c>
      <c r="D4589" t="s">
        <v>7597</v>
      </c>
      <c r="E4589" t="s">
        <v>7610</v>
      </c>
      <c r="F4589" t="s">
        <v>5495</v>
      </c>
      <c r="G4589" s="160" t="s">
        <v>4069</v>
      </c>
      <c r="H4589" t="s">
        <v>5496</v>
      </c>
      <c r="I4589" s="160" t="s">
        <v>4007</v>
      </c>
      <c r="J4589" t="s">
        <v>5504</v>
      </c>
      <c r="K4589" s="160" t="s">
        <v>4007</v>
      </c>
      <c r="L4589" t="s">
        <v>7599</v>
      </c>
    </row>
    <row r="4590" spans="1:12">
      <c r="A4590" s="15">
        <v>30300514</v>
      </c>
      <c r="B4590" t="s">
        <v>5450</v>
      </c>
      <c r="C4590" t="s">
        <v>7507</v>
      </c>
      <c r="D4590" t="s">
        <v>7597</v>
      </c>
      <c r="E4590" t="s">
        <v>7611</v>
      </c>
      <c r="F4590" t="s">
        <v>5495</v>
      </c>
      <c r="G4590" s="160" t="s">
        <v>4069</v>
      </c>
      <c r="H4590" t="s">
        <v>5496</v>
      </c>
      <c r="I4590" s="160" t="s">
        <v>4007</v>
      </c>
      <c r="J4590" t="s">
        <v>5504</v>
      </c>
      <c r="K4590" s="160" t="s">
        <v>4007</v>
      </c>
      <c r="L4590" t="s">
        <v>7599</v>
      </c>
    </row>
    <row r="4591" spans="1:12">
      <c r="A4591" s="15">
        <v>30300515</v>
      </c>
      <c r="B4591" t="s">
        <v>5450</v>
      </c>
      <c r="C4591" t="s">
        <v>7507</v>
      </c>
      <c r="D4591" t="s">
        <v>7597</v>
      </c>
      <c r="E4591" t="s">
        <v>7612</v>
      </c>
      <c r="F4591" t="s">
        <v>5495</v>
      </c>
      <c r="G4591" s="160" t="s">
        <v>4069</v>
      </c>
      <c r="H4591" t="s">
        <v>5496</v>
      </c>
      <c r="I4591" s="160" t="s">
        <v>4007</v>
      </c>
      <c r="J4591" t="s">
        <v>5504</v>
      </c>
      <c r="K4591" s="160" t="s">
        <v>4007</v>
      </c>
      <c r="L4591" t="s">
        <v>7599</v>
      </c>
    </row>
    <row r="4592" spans="1:12">
      <c r="A4592" s="15">
        <v>30300516</v>
      </c>
      <c r="B4592" t="s">
        <v>5450</v>
      </c>
      <c r="C4592" t="s">
        <v>7507</v>
      </c>
      <c r="D4592" t="s">
        <v>7597</v>
      </c>
      <c r="E4592" t="s">
        <v>7613</v>
      </c>
      <c r="F4592" t="s">
        <v>5495</v>
      </c>
      <c r="G4592" s="160" t="s">
        <v>4069</v>
      </c>
      <c r="H4592" t="s">
        <v>5496</v>
      </c>
      <c r="I4592" s="160" t="s">
        <v>4007</v>
      </c>
      <c r="J4592" t="s">
        <v>5504</v>
      </c>
      <c r="K4592" s="160" t="s">
        <v>4007</v>
      </c>
      <c r="L4592" t="s">
        <v>7599</v>
      </c>
    </row>
    <row r="4593" spans="1:12">
      <c r="A4593" s="15">
        <v>30300517</v>
      </c>
      <c r="B4593" t="s">
        <v>5450</v>
      </c>
      <c r="C4593" t="s">
        <v>7507</v>
      </c>
      <c r="D4593" t="s">
        <v>7597</v>
      </c>
      <c r="E4593" t="s">
        <v>7614</v>
      </c>
      <c r="F4593" t="s">
        <v>5495</v>
      </c>
      <c r="G4593" s="160" t="s">
        <v>4069</v>
      </c>
      <c r="H4593" t="s">
        <v>5496</v>
      </c>
      <c r="I4593" s="160" t="s">
        <v>4007</v>
      </c>
      <c r="J4593" t="s">
        <v>5504</v>
      </c>
      <c r="K4593" s="160" t="s">
        <v>4007</v>
      </c>
      <c r="L4593" t="s">
        <v>7599</v>
      </c>
    </row>
    <row r="4594" spans="1:12">
      <c r="A4594" s="15">
        <v>30300518</v>
      </c>
      <c r="B4594" t="s">
        <v>5450</v>
      </c>
      <c r="C4594" t="s">
        <v>7507</v>
      </c>
      <c r="D4594" t="s">
        <v>7597</v>
      </c>
      <c r="E4594" t="s">
        <v>7615</v>
      </c>
      <c r="F4594" t="s">
        <v>5495</v>
      </c>
      <c r="G4594" s="160" t="s">
        <v>4069</v>
      </c>
      <c r="H4594" t="s">
        <v>5496</v>
      </c>
      <c r="I4594" s="160" t="s">
        <v>4007</v>
      </c>
      <c r="J4594" t="s">
        <v>5504</v>
      </c>
      <c r="K4594" s="160" t="s">
        <v>4007</v>
      </c>
      <c r="L4594" t="s">
        <v>7599</v>
      </c>
    </row>
    <row r="4595" spans="1:12">
      <c r="A4595" s="15">
        <v>30300519</v>
      </c>
      <c r="B4595" t="s">
        <v>5450</v>
      </c>
      <c r="C4595" t="s">
        <v>7507</v>
      </c>
      <c r="D4595" t="s">
        <v>7597</v>
      </c>
      <c r="E4595" t="s">
        <v>7616</v>
      </c>
      <c r="F4595" t="s">
        <v>5495</v>
      </c>
      <c r="G4595" s="160" t="s">
        <v>4069</v>
      </c>
      <c r="H4595" t="s">
        <v>5496</v>
      </c>
      <c r="I4595" s="160" t="s">
        <v>4007</v>
      </c>
      <c r="J4595" t="s">
        <v>5504</v>
      </c>
      <c r="K4595" s="160" t="s">
        <v>4007</v>
      </c>
      <c r="L4595" t="s">
        <v>7599</v>
      </c>
    </row>
    <row r="4596" spans="1:12">
      <c r="A4596" s="15">
        <v>30300521</v>
      </c>
      <c r="B4596" t="s">
        <v>5450</v>
      </c>
      <c r="C4596" t="s">
        <v>7507</v>
      </c>
      <c r="D4596" t="s">
        <v>7597</v>
      </c>
      <c r="E4596" t="s">
        <v>7617</v>
      </c>
      <c r="F4596" t="s">
        <v>5495</v>
      </c>
      <c r="G4596" s="160" t="s">
        <v>4069</v>
      </c>
      <c r="H4596" t="s">
        <v>5496</v>
      </c>
      <c r="I4596" s="160" t="s">
        <v>4007</v>
      </c>
      <c r="J4596" t="s">
        <v>5504</v>
      </c>
      <c r="K4596" s="160" t="s">
        <v>4007</v>
      </c>
      <c r="L4596" t="s">
        <v>7599</v>
      </c>
    </row>
    <row r="4597" spans="1:12">
      <c r="A4597" s="15">
        <v>30300522</v>
      </c>
      <c r="B4597" t="s">
        <v>5450</v>
      </c>
      <c r="C4597" t="s">
        <v>7507</v>
      </c>
      <c r="D4597" t="s">
        <v>7597</v>
      </c>
      <c r="E4597" t="s">
        <v>7618</v>
      </c>
      <c r="F4597" t="s">
        <v>5495</v>
      </c>
      <c r="G4597" s="160" t="s">
        <v>4069</v>
      </c>
      <c r="H4597" t="s">
        <v>5496</v>
      </c>
      <c r="I4597" s="160" t="s">
        <v>4007</v>
      </c>
      <c r="J4597" t="s">
        <v>5504</v>
      </c>
      <c r="K4597" s="160" t="s">
        <v>4007</v>
      </c>
      <c r="L4597" t="s">
        <v>7599</v>
      </c>
    </row>
    <row r="4598" spans="1:12">
      <c r="A4598" s="15">
        <v>30300523</v>
      </c>
      <c r="B4598" t="s">
        <v>5450</v>
      </c>
      <c r="C4598" t="s">
        <v>7507</v>
      </c>
      <c r="D4598" t="s">
        <v>7597</v>
      </c>
      <c r="E4598" t="s">
        <v>7619</v>
      </c>
      <c r="F4598" t="s">
        <v>5495</v>
      </c>
      <c r="G4598" s="160" t="s">
        <v>4069</v>
      </c>
      <c r="H4598" t="s">
        <v>5496</v>
      </c>
      <c r="I4598" s="160" t="s">
        <v>4007</v>
      </c>
      <c r="J4598" t="s">
        <v>5504</v>
      </c>
      <c r="K4598" s="160" t="s">
        <v>4007</v>
      </c>
      <c r="L4598" t="s">
        <v>7599</v>
      </c>
    </row>
    <row r="4599" spans="1:12">
      <c r="A4599" s="15">
        <v>30300524</v>
      </c>
      <c r="B4599" t="s">
        <v>5450</v>
      </c>
      <c r="C4599" t="s">
        <v>7507</v>
      </c>
      <c r="D4599" t="s">
        <v>7597</v>
      </c>
      <c r="E4599" t="s">
        <v>7620</v>
      </c>
      <c r="F4599" t="s">
        <v>5495</v>
      </c>
      <c r="G4599" s="160" t="s">
        <v>4069</v>
      </c>
      <c r="H4599" t="s">
        <v>5496</v>
      </c>
      <c r="I4599" s="160" t="s">
        <v>4007</v>
      </c>
      <c r="J4599" t="s">
        <v>5504</v>
      </c>
      <c r="K4599" s="160" t="s">
        <v>4007</v>
      </c>
      <c r="L4599" t="s">
        <v>7599</v>
      </c>
    </row>
    <row r="4600" spans="1:12">
      <c r="A4600" s="15">
        <v>30300525</v>
      </c>
      <c r="B4600" t="s">
        <v>5450</v>
      </c>
      <c r="C4600" t="s">
        <v>7507</v>
      </c>
      <c r="D4600" t="s">
        <v>7597</v>
      </c>
      <c r="E4600" t="s">
        <v>7621</v>
      </c>
      <c r="F4600" t="s">
        <v>5495</v>
      </c>
      <c r="G4600" s="160" t="s">
        <v>4069</v>
      </c>
      <c r="H4600" t="s">
        <v>5496</v>
      </c>
      <c r="I4600" s="160" t="s">
        <v>4007</v>
      </c>
      <c r="J4600" t="s">
        <v>5504</v>
      </c>
      <c r="K4600" s="160" t="s">
        <v>4007</v>
      </c>
      <c r="L4600" t="s">
        <v>7599</v>
      </c>
    </row>
    <row r="4601" spans="1:12">
      <c r="A4601" s="15">
        <v>30300526</v>
      </c>
      <c r="B4601" t="s">
        <v>5450</v>
      </c>
      <c r="C4601" t="s">
        <v>7507</v>
      </c>
      <c r="D4601" t="s">
        <v>7597</v>
      </c>
      <c r="E4601" t="s">
        <v>7622</v>
      </c>
      <c r="F4601" t="s">
        <v>5495</v>
      </c>
      <c r="G4601" s="160" t="s">
        <v>4069</v>
      </c>
      <c r="H4601" t="s">
        <v>5496</v>
      </c>
      <c r="I4601" s="160" t="s">
        <v>4007</v>
      </c>
      <c r="J4601" t="s">
        <v>5504</v>
      </c>
      <c r="K4601" s="160" t="s">
        <v>4007</v>
      </c>
      <c r="L4601" t="s">
        <v>7599</v>
      </c>
    </row>
    <row r="4602" spans="1:12">
      <c r="A4602" s="15">
        <v>30300527</v>
      </c>
      <c r="B4602" t="s">
        <v>5450</v>
      </c>
      <c r="C4602" t="s">
        <v>7507</v>
      </c>
      <c r="D4602" t="s">
        <v>7597</v>
      </c>
      <c r="E4602" t="s">
        <v>7623</v>
      </c>
      <c r="F4602" t="s">
        <v>5495</v>
      </c>
      <c r="G4602" s="160" t="s">
        <v>4069</v>
      </c>
      <c r="H4602" t="s">
        <v>5496</v>
      </c>
      <c r="I4602" s="160" t="s">
        <v>4007</v>
      </c>
      <c r="J4602" t="s">
        <v>5504</v>
      </c>
      <c r="K4602" s="160" t="s">
        <v>4007</v>
      </c>
      <c r="L4602" t="s">
        <v>7599</v>
      </c>
    </row>
    <row r="4603" spans="1:12">
      <c r="A4603" s="15">
        <v>30300528</v>
      </c>
      <c r="B4603" t="s">
        <v>5450</v>
      </c>
      <c r="C4603" t="s">
        <v>7507</v>
      </c>
      <c r="D4603" t="s">
        <v>7597</v>
      </c>
      <c r="E4603" t="s">
        <v>7624</v>
      </c>
      <c r="F4603" t="s">
        <v>5495</v>
      </c>
      <c r="G4603" s="160" t="s">
        <v>4069</v>
      </c>
      <c r="H4603" t="s">
        <v>5496</v>
      </c>
      <c r="I4603" s="160" t="s">
        <v>4007</v>
      </c>
      <c r="J4603" t="s">
        <v>5504</v>
      </c>
      <c r="K4603" s="160" t="s">
        <v>4007</v>
      </c>
      <c r="L4603" t="s">
        <v>7599</v>
      </c>
    </row>
    <row r="4604" spans="1:12">
      <c r="A4604" s="15">
        <v>30300529</v>
      </c>
      <c r="B4604" t="s">
        <v>5450</v>
      </c>
      <c r="C4604" t="s">
        <v>7507</v>
      </c>
      <c r="D4604" t="s">
        <v>7597</v>
      </c>
      <c r="E4604" t="s">
        <v>7625</v>
      </c>
      <c r="F4604" t="s">
        <v>5495</v>
      </c>
      <c r="G4604" s="160" t="s">
        <v>4069</v>
      </c>
      <c r="H4604" t="s">
        <v>5496</v>
      </c>
      <c r="I4604" s="160" t="s">
        <v>4007</v>
      </c>
      <c r="J4604" t="s">
        <v>5504</v>
      </c>
      <c r="K4604" s="160" t="s">
        <v>4007</v>
      </c>
      <c r="L4604" t="s">
        <v>7599</v>
      </c>
    </row>
    <row r="4605" spans="1:12">
      <c r="A4605" s="15">
        <v>30300530</v>
      </c>
      <c r="B4605" t="s">
        <v>5450</v>
      </c>
      <c r="C4605" t="s">
        <v>7507</v>
      </c>
      <c r="D4605" t="s">
        <v>7597</v>
      </c>
      <c r="E4605" t="s">
        <v>7626</v>
      </c>
      <c r="F4605" t="s">
        <v>5495</v>
      </c>
      <c r="G4605" s="160" t="s">
        <v>4069</v>
      </c>
      <c r="H4605" t="s">
        <v>5496</v>
      </c>
      <c r="I4605" s="160" t="s">
        <v>4007</v>
      </c>
      <c r="J4605" t="s">
        <v>5504</v>
      </c>
      <c r="K4605" s="160" t="s">
        <v>4007</v>
      </c>
      <c r="L4605" t="s">
        <v>7599</v>
      </c>
    </row>
    <row r="4606" spans="1:12">
      <c r="A4606" s="15">
        <v>30300531</v>
      </c>
      <c r="B4606" t="s">
        <v>5450</v>
      </c>
      <c r="C4606" t="s">
        <v>7507</v>
      </c>
      <c r="D4606" t="s">
        <v>7597</v>
      </c>
      <c r="E4606" t="s">
        <v>7627</v>
      </c>
      <c r="F4606" t="s">
        <v>5495</v>
      </c>
      <c r="G4606" s="160" t="s">
        <v>4069</v>
      </c>
      <c r="H4606" t="s">
        <v>5496</v>
      </c>
      <c r="I4606" s="160" t="s">
        <v>4007</v>
      </c>
      <c r="J4606" t="s">
        <v>5504</v>
      </c>
      <c r="K4606" s="160" t="s">
        <v>4007</v>
      </c>
      <c r="L4606" t="s">
        <v>7599</v>
      </c>
    </row>
    <row r="4607" spans="1:12">
      <c r="A4607" s="15">
        <v>30300532</v>
      </c>
      <c r="B4607" t="s">
        <v>5450</v>
      </c>
      <c r="C4607" t="s">
        <v>7507</v>
      </c>
      <c r="D4607" t="s">
        <v>7597</v>
      </c>
      <c r="E4607" t="s">
        <v>7628</v>
      </c>
      <c r="F4607" t="s">
        <v>5495</v>
      </c>
      <c r="G4607" s="160" t="s">
        <v>4069</v>
      </c>
      <c r="H4607" t="s">
        <v>5496</v>
      </c>
      <c r="I4607" s="160" t="s">
        <v>4007</v>
      </c>
      <c r="J4607" t="s">
        <v>5504</v>
      </c>
      <c r="K4607" s="160" t="s">
        <v>4007</v>
      </c>
      <c r="L4607" t="s">
        <v>7599</v>
      </c>
    </row>
    <row r="4608" spans="1:12">
      <c r="A4608" s="15">
        <v>30300533</v>
      </c>
      <c r="B4608" t="s">
        <v>5450</v>
      </c>
      <c r="C4608" t="s">
        <v>7507</v>
      </c>
      <c r="D4608" t="s">
        <v>7597</v>
      </c>
      <c r="E4608" t="s">
        <v>7629</v>
      </c>
      <c r="F4608" t="s">
        <v>5495</v>
      </c>
      <c r="G4608" s="160" t="s">
        <v>4069</v>
      </c>
      <c r="H4608" t="s">
        <v>5496</v>
      </c>
      <c r="I4608" s="160" t="s">
        <v>4007</v>
      </c>
      <c r="J4608" t="s">
        <v>5504</v>
      </c>
      <c r="K4608" s="160" t="s">
        <v>4007</v>
      </c>
      <c r="L4608" t="s">
        <v>7599</v>
      </c>
    </row>
    <row r="4609" spans="1:12">
      <c r="A4609" s="15">
        <v>30300534</v>
      </c>
      <c r="B4609" t="s">
        <v>5450</v>
      </c>
      <c r="C4609" t="s">
        <v>7507</v>
      </c>
      <c r="D4609" t="s">
        <v>7597</v>
      </c>
      <c r="E4609" t="s">
        <v>7630</v>
      </c>
      <c r="F4609" t="s">
        <v>5495</v>
      </c>
      <c r="G4609" s="160" t="s">
        <v>4069</v>
      </c>
      <c r="H4609" t="s">
        <v>5496</v>
      </c>
      <c r="I4609" s="160" t="s">
        <v>4007</v>
      </c>
      <c r="J4609" t="s">
        <v>5504</v>
      </c>
      <c r="K4609" s="160" t="s">
        <v>4007</v>
      </c>
      <c r="L4609" t="s">
        <v>7599</v>
      </c>
    </row>
    <row r="4610" spans="1:12">
      <c r="A4610" s="15">
        <v>30300535</v>
      </c>
      <c r="B4610" t="s">
        <v>5450</v>
      </c>
      <c r="C4610" t="s">
        <v>7507</v>
      </c>
      <c r="D4610" t="s">
        <v>7597</v>
      </c>
      <c r="E4610" t="s">
        <v>7631</v>
      </c>
      <c r="F4610" t="s">
        <v>5495</v>
      </c>
      <c r="G4610" s="160" t="s">
        <v>4069</v>
      </c>
      <c r="H4610" t="s">
        <v>5496</v>
      </c>
      <c r="I4610" s="160" t="s">
        <v>4007</v>
      </c>
      <c r="J4610" t="s">
        <v>5504</v>
      </c>
      <c r="K4610" s="160" t="s">
        <v>4007</v>
      </c>
      <c r="L4610" t="s">
        <v>7599</v>
      </c>
    </row>
    <row r="4611" spans="1:12">
      <c r="A4611" s="15">
        <v>30300541</v>
      </c>
      <c r="B4611" t="s">
        <v>5450</v>
      </c>
      <c r="C4611" t="s">
        <v>7507</v>
      </c>
      <c r="D4611" t="s">
        <v>7597</v>
      </c>
      <c r="E4611" t="s">
        <v>7632</v>
      </c>
      <c r="F4611" t="s">
        <v>5495</v>
      </c>
      <c r="G4611" s="160" t="s">
        <v>4069</v>
      </c>
      <c r="H4611" t="s">
        <v>5496</v>
      </c>
      <c r="I4611" s="160" t="s">
        <v>4007</v>
      </c>
      <c r="J4611" t="s">
        <v>5504</v>
      </c>
      <c r="K4611" s="160" t="s">
        <v>4007</v>
      </c>
      <c r="L4611" t="s">
        <v>7599</v>
      </c>
    </row>
    <row r="4612" spans="1:12">
      <c r="A4612" s="15">
        <v>30300599</v>
      </c>
      <c r="B4612" t="s">
        <v>5450</v>
      </c>
      <c r="C4612" t="s">
        <v>7507</v>
      </c>
      <c r="D4612" t="s">
        <v>7597</v>
      </c>
      <c r="E4612" t="s">
        <v>4020</v>
      </c>
      <c r="F4612" t="s">
        <v>5495</v>
      </c>
      <c r="G4612" s="160" t="s">
        <v>4069</v>
      </c>
      <c r="H4612" t="s">
        <v>5496</v>
      </c>
      <c r="I4612" s="160" t="s">
        <v>4007</v>
      </c>
      <c r="J4612" t="s">
        <v>5504</v>
      </c>
      <c r="K4612" s="160" t="s">
        <v>4007</v>
      </c>
      <c r="L4612" t="s">
        <v>7599</v>
      </c>
    </row>
    <row r="4613" spans="1:12">
      <c r="A4613" s="15">
        <v>30300601</v>
      </c>
      <c r="B4613" t="s">
        <v>5450</v>
      </c>
      <c r="C4613" t="s">
        <v>7507</v>
      </c>
      <c r="D4613" t="s">
        <v>7633</v>
      </c>
      <c r="E4613" t="s">
        <v>7634</v>
      </c>
      <c r="F4613" t="s">
        <v>5499</v>
      </c>
      <c r="G4613" s="160" t="s">
        <v>4069</v>
      </c>
      <c r="H4613" t="s">
        <v>5496</v>
      </c>
      <c r="I4613" s="160" t="s">
        <v>4009</v>
      </c>
      <c r="J4613" t="s">
        <v>5500</v>
      </c>
      <c r="K4613" s="160" t="s">
        <v>4007</v>
      </c>
      <c r="L4613" t="s">
        <v>5501</v>
      </c>
    </row>
    <row r="4614" spans="1:12">
      <c r="A4614" s="15">
        <v>30300602</v>
      </c>
      <c r="B4614" t="s">
        <v>5450</v>
      </c>
      <c r="C4614" t="s">
        <v>7507</v>
      </c>
      <c r="D4614" t="s">
        <v>7633</v>
      </c>
      <c r="E4614" t="s">
        <v>7635</v>
      </c>
      <c r="F4614" t="s">
        <v>5499</v>
      </c>
      <c r="G4614" s="160" t="s">
        <v>4069</v>
      </c>
      <c r="H4614" t="s">
        <v>5496</v>
      </c>
      <c r="I4614" s="160" t="s">
        <v>4009</v>
      </c>
      <c r="J4614" t="s">
        <v>5500</v>
      </c>
      <c r="K4614" s="160" t="s">
        <v>4007</v>
      </c>
      <c r="L4614" t="s">
        <v>5501</v>
      </c>
    </row>
    <row r="4615" spans="1:12">
      <c r="A4615" s="15">
        <v>30300603</v>
      </c>
      <c r="B4615" t="s">
        <v>5450</v>
      </c>
      <c r="C4615" t="s">
        <v>7507</v>
      </c>
      <c r="D4615" t="s">
        <v>7633</v>
      </c>
      <c r="E4615" t="s">
        <v>7636</v>
      </c>
      <c r="F4615" t="s">
        <v>5499</v>
      </c>
      <c r="G4615" s="160" t="s">
        <v>4069</v>
      </c>
      <c r="H4615" t="s">
        <v>5496</v>
      </c>
      <c r="I4615" s="160" t="s">
        <v>4009</v>
      </c>
      <c r="J4615" t="s">
        <v>5500</v>
      </c>
      <c r="K4615" s="160" t="s">
        <v>4007</v>
      </c>
      <c r="L4615" t="s">
        <v>5501</v>
      </c>
    </row>
    <row r="4616" spans="1:12">
      <c r="A4616" s="15">
        <v>30300604</v>
      </c>
      <c r="B4616" t="s">
        <v>5450</v>
      </c>
      <c r="C4616" t="s">
        <v>7507</v>
      </c>
      <c r="D4616" t="s">
        <v>7633</v>
      </c>
      <c r="E4616" t="s">
        <v>7637</v>
      </c>
      <c r="F4616" t="s">
        <v>5499</v>
      </c>
      <c r="G4616" s="160" t="s">
        <v>4069</v>
      </c>
      <c r="H4616" t="s">
        <v>5496</v>
      </c>
      <c r="I4616" s="160" t="s">
        <v>4009</v>
      </c>
      <c r="J4616" t="s">
        <v>5500</v>
      </c>
      <c r="K4616" s="160" t="s">
        <v>4007</v>
      </c>
      <c r="L4616" t="s">
        <v>5501</v>
      </c>
    </row>
    <row r="4617" spans="1:12">
      <c r="A4617" s="15">
        <v>30300605</v>
      </c>
      <c r="B4617" t="s">
        <v>5450</v>
      </c>
      <c r="C4617" t="s">
        <v>7507</v>
      </c>
      <c r="D4617" t="s">
        <v>7633</v>
      </c>
      <c r="E4617" t="s">
        <v>7638</v>
      </c>
      <c r="F4617" t="s">
        <v>5499</v>
      </c>
      <c r="G4617" s="160" t="s">
        <v>4069</v>
      </c>
      <c r="H4617" t="s">
        <v>5496</v>
      </c>
      <c r="I4617" s="160" t="s">
        <v>4009</v>
      </c>
      <c r="J4617" t="s">
        <v>5500</v>
      </c>
      <c r="K4617" s="160" t="s">
        <v>4007</v>
      </c>
      <c r="L4617" t="s">
        <v>5501</v>
      </c>
    </row>
    <row r="4618" spans="1:12">
      <c r="A4618" s="15">
        <v>30300606</v>
      </c>
      <c r="B4618" t="s">
        <v>5450</v>
      </c>
      <c r="C4618" t="s">
        <v>7507</v>
      </c>
      <c r="D4618" t="s">
        <v>7633</v>
      </c>
      <c r="E4618" t="s">
        <v>7639</v>
      </c>
      <c r="F4618" t="s">
        <v>5499</v>
      </c>
      <c r="G4618" s="160" t="s">
        <v>4069</v>
      </c>
      <c r="H4618" t="s">
        <v>5496</v>
      </c>
      <c r="I4618" s="160" t="s">
        <v>4009</v>
      </c>
      <c r="J4618" t="s">
        <v>5500</v>
      </c>
      <c r="K4618" s="160" t="s">
        <v>4007</v>
      </c>
      <c r="L4618" t="s">
        <v>5501</v>
      </c>
    </row>
    <row r="4619" spans="1:12">
      <c r="A4619" s="15">
        <v>30300607</v>
      </c>
      <c r="B4619" t="s">
        <v>5450</v>
      </c>
      <c r="C4619" t="s">
        <v>7507</v>
      </c>
      <c r="D4619" t="s">
        <v>7633</v>
      </c>
      <c r="E4619" t="s">
        <v>7640</v>
      </c>
      <c r="F4619" t="s">
        <v>5499</v>
      </c>
      <c r="G4619" s="160" t="s">
        <v>4069</v>
      </c>
      <c r="H4619" t="s">
        <v>5496</v>
      </c>
      <c r="I4619" s="160" t="s">
        <v>4009</v>
      </c>
      <c r="J4619" t="s">
        <v>5500</v>
      </c>
      <c r="K4619" s="160" t="s">
        <v>4007</v>
      </c>
      <c r="L4619" t="s">
        <v>5501</v>
      </c>
    </row>
    <row r="4620" spans="1:12">
      <c r="A4620" s="15">
        <v>30300608</v>
      </c>
      <c r="B4620" t="s">
        <v>5450</v>
      </c>
      <c r="C4620" t="s">
        <v>7507</v>
      </c>
      <c r="D4620" t="s">
        <v>7633</v>
      </c>
      <c r="E4620" t="s">
        <v>6361</v>
      </c>
      <c r="F4620" t="s">
        <v>4073</v>
      </c>
      <c r="G4620" s="160" t="s">
        <v>4074</v>
      </c>
      <c r="H4620" t="s">
        <v>4075</v>
      </c>
      <c r="I4620">
        <v>11</v>
      </c>
      <c r="J4620" t="s">
        <v>6011</v>
      </c>
      <c r="K4620">
        <v>99</v>
      </c>
      <c r="L4620" t="s">
        <v>3999</v>
      </c>
    </row>
    <row r="4621" spans="1:12">
      <c r="A4621" s="15">
        <v>30300609</v>
      </c>
      <c r="B4621" t="s">
        <v>5450</v>
      </c>
      <c r="C4621" t="s">
        <v>7507</v>
      </c>
      <c r="D4621" t="s">
        <v>7633</v>
      </c>
      <c r="E4621" t="s">
        <v>7641</v>
      </c>
      <c r="F4621" t="s">
        <v>5499</v>
      </c>
      <c r="G4621" s="160" t="s">
        <v>4069</v>
      </c>
      <c r="H4621" t="s">
        <v>5496</v>
      </c>
      <c r="I4621" s="160" t="s">
        <v>4009</v>
      </c>
      <c r="J4621" t="s">
        <v>5500</v>
      </c>
      <c r="K4621" s="160" t="s">
        <v>4007</v>
      </c>
      <c r="L4621" t="s">
        <v>5501</v>
      </c>
    </row>
    <row r="4622" spans="1:12">
      <c r="A4622" s="15">
        <v>30300610</v>
      </c>
      <c r="B4622" t="s">
        <v>5450</v>
      </c>
      <c r="C4622" t="s">
        <v>7507</v>
      </c>
      <c r="D4622" t="s">
        <v>7633</v>
      </c>
      <c r="E4622" t="s">
        <v>7642</v>
      </c>
      <c r="F4622" t="s">
        <v>5499</v>
      </c>
      <c r="G4622" s="160" t="s">
        <v>4069</v>
      </c>
      <c r="H4622" t="s">
        <v>5496</v>
      </c>
      <c r="I4622" s="160" t="s">
        <v>4009</v>
      </c>
      <c r="J4622" t="s">
        <v>5500</v>
      </c>
      <c r="K4622" s="160" t="s">
        <v>4007</v>
      </c>
      <c r="L4622" t="s">
        <v>5501</v>
      </c>
    </row>
    <row r="4623" spans="1:12">
      <c r="A4623" s="15">
        <v>30300611</v>
      </c>
      <c r="B4623" t="s">
        <v>5450</v>
      </c>
      <c r="C4623" t="s">
        <v>7507</v>
      </c>
      <c r="D4623" t="s">
        <v>7633</v>
      </c>
      <c r="E4623" t="s">
        <v>6235</v>
      </c>
      <c r="F4623" t="s">
        <v>5499</v>
      </c>
      <c r="G4623" s="160" t="s">
        <v>4069</v>
      </c>
      <c r="H4623" t="s">
        <v>5496</v>
      </c>
      <c r="I4623" s="160" t="s">
        <v>4009</v>
      </c>
      <c r="J4623" t="s">
        <v>5500</v>
      </c>
      <c r="K4623" s="160" t="s">
        <v>4007</v>
      </c>
      <c r="L4623" t="s">
        <v>5501</v>
      </c>
    </row>
    <row r="4624" spans="1:12">
      <c r="A4624" s="15">
        <v>30300613</v>
      </c>
      <c r="B4624" t="s">
        <v>5450</v>
      </c>
      <c r="C4624" t="s">
        <v>7507</v>
      </c>
      <c r="D4624" t="s">
        <v>7633</v>
      </c>
      <c r="E4624" t="s">
        <v>5724</v>
      </c>
      <c r="F4624" t="s">
        <v>4073</v>
      </c>
      <c r="G4624" s="160" t="s">
        <v>4074</v>
      </c>
      <c r="H4624" t="s">
        <v>4075</v>
      </c>
      <c r="I4624">
        <v>11</v>
      </c>
      <c r="J4624" t="s">
        <v>6011</v>
      </c>
      <c r="K4624" s="160" t="s">
        <v>4007</v>
      </c>
      <c r="L4624" t="s">
        <v>5938</v>
      </c>
    </row>
    <row r="4625" spans="1:12">
      <c r="A4625" s="15">
        <v>30300614</v>
      </c>
      <c r="B4625" t="s">
        <v>5450</v>
      </c>
      <c r="C4625" t="s">
        <v>7507</v>
      </c>
      <c r="D4625" t="s">
        <v>7633</v>
      </c>
      <c r="E4625" t="s">
        <v>6475</v>
      </c>
      <c r="F4625" t="s">
        <v>4073</v>
      </c>
      <c r="G4625" s="160" t="s">
        <v>4074</v>
      </c>
      <c r="H4625" t="s">
        <v>4075</v>
      </c>
      <c r="I4625">
        <v>11</v>
      </c>
      <c r="J4625" t="s">
        <v>6011</v>
      </c>
      <c r="K4625" s="160" t="s">
        <v>4009</v>
      </c>
      <c r="L4625" t="s">
        <v>6012</v>
      </c>
    </row>
    <row r="4626" spans="1:12">
      <c r="A4626" s="15">
        <v>30300615</v>
      </c>
      <c r="B4626" t="s">
        <v>5450</v>
      </c>
      <c r="C4626" t="s">
        <v>7507</v>
      </c>
      <c r="D4626" t="s">
        <v>7633</v>
      </c>
      <c r="E4626" t="s">
        <v>7643</v>
      </c>
      <c r="F4626" t="s">
        <v>5499</v>
      </c>
      <c r="G4626" s="160" t="s">
        <v>4069</v>
      </c>
      <c r="H4626" t="s">
        <v>5496</v>
      </c>
      <c r="I4626" s="160" t="s">
        <v>4009</v>
      </c>
      <c r="J4626" t="s">
        <v>5500</v>
      </c>
      <c r="K4626" s="160" t="s">
        <v>4007</v>
      </c>
      <c r="L4626" t="s">
        <v>5501</v>
      </c>
    </row>
    <row r="4627" spans="1:12">
      <c r="A4627" s="15">
        <v>30300616</v>
      </c>
      <c r="B4627" t="s">
        <v>5450</v>
      </c>
      <c r="C4627" t="s">
        <v>7507</v>
      </c>
      <c r="D4627" t="s">
        <v>7633</v>
      </c>
      <c r="E4627" t="s">
        <v>7644</v>
      </c>
      <c r="F4627" t="s">
        <v>5499</v>
      </c>
      <c r="G4627" s="160" t="s">
        <v>4069</v>
      </c>
      <c r="H4627" t="s">
        <v>5496</v>
      </c>
      <c r="I4627" s="160" t="s">
        <v>4009</v>
      </c>
      <c r="J4627" t="s">
        <v>5500</v>
      </c>
      <c r="K4627" s="160" t="s">
        <v>4007</v>
      </c>
      <c r="L4627" t="s">
        <v>5501</v>
      </c>
    </row>
    <row r="4628" spans="1:12">
      <c r="A4628" s="15">
        <v>30300617</v>
      </c>
      <c r="B4628" t="s">
        <v>5450</v>
      </c>
      <c r="C4628" t="s">
        <v>7507</v>
      </c>
      <c r="D4628" t="s">
        <v>7633</v>
      </c>
      <c r="E4628" t="s">
        <v>7645</v>
      </c>
      <c r="F4628" t="s">
        <v>5499</v>
      </c>
      <c r="G4628" s="160" t="s">
        <v>4069</v>
      </c>
      <c r="H4628" t="s">
        <v>5496</v>
      </c>
      <c r="I4628" s="160" t="s">
        <v>4009</v>
      </c>
      <c r="J4628" t="s">
        <v>5500</v>
      </c>
      <c r="K4628" s="160" t="s">
        <v>4007</v>
      </c>
      <c r="L4628" t="s">
        <v>5501</v>
      </c>
    </row>
    <row r="4629" spans="1:12">
      <c r="A4629" s="15">
        <v>30300618</v>
      </c>
      <c r="B4629" t="s">
        <v>5450</v>
      </c>
      <c r="C4629" t="s">
        <v>7507</v>
      </c>
      <c r="D4629" t="s">
        <v>7633</v>
      </c>
      <c r="E4629" t="s">
        <v>7646</v>
      </c>
      <c r="F4629" t="s">
        <v>5499</v>
      </c>
      <c r="G4629" s="160" t="s">
        <v>4069</v>
      </c>
      <c r="H4629" t="s">
        <v>5496</v>
      </c>
      <c r="I4629" s="160" t="s">
        <v>4009</v>
      </c>
      <c r="J4629" t="s">
        <v>5500</v>
      </c>
      <c r="K4629" s="160" t="s">
        <v>4007</v>
      </c>
      <c r="L4629" t="s">
        <v>5501</v>
      </c>
    </row>
    <row r="4630" spans="1:12">
      <c r="A4630" s="15">
        <v>30300619</v>
      </c>
      <c r="B4630" t="s">
        <v>5450</v>
      </c>
      <c r="C4630" t="s">
        <v>7507</v>
      </c>
      <c r="D4630" t="s">
        <v>7633</v>
      </c>
      <c r="E4630" t="s">
        <v>7647</v>
      </c>
      <c r="F4630" t="s">
        <v>5499</v>
      </c>
      <c r="G4630" s="160" t="s">
        <v>4069</v>
      </c>
      <c r="H4630" t="s">
        <v>5496</v>
      </c>
      <c r="I4630" s="160" t="s">
        <v>4009</v>
      </c>
      <c r="J4630" t="s">
        <v>5500</v>
      </c>
      <c r="K4630" s="160" t="s">
        <v>4007</v>
      </c>
      <c r="L4630" t="s">
        <v>5501</v>
      </c>
    </row>
    <row r="4631" spans="1:12">
      <c r="A4631" s="15">
        <v>30300620</v>
      </c>
      <c r="B4631" t="s">
        <v>5450</v>
      </c>
      <c r="C4631" t="s">
        <v>7507</v>
      </c>
      <c r="D4631" t="s">
        <v>7633</v>
      </c>
      <c r="E4631" t="s">
        <v>7648</v>
      </c>
      <c r="F4631" t="s">
        <v>5499</v>
      </c>
      <c r="G4631" s="160" t="s">
        <v>4069</v>
      </c>
      <c r="H4631" t="s">
        <v>5496</v>
      </c>
      <c r="I4631" s="160" t="s">
        <v>4009</v>
      </c>
      <c r="J4631" t="s">
        <v>5500</v>
      </c>
      <c r="K4631" s="160" t="s">
        <v>4007</v>
      </c>
      <c r="L4631" t="s">
        <v>5501</v>
      </c>
    </row>
    <row r="4632" spans="1:12">
      <c r="A4632" s="15">
        <v>30300621</v>
      </c>
      <c r="B4632" t="s">
        <v>5450</v>
      </c>
      <c r="C4632" t="s">
        <v>7507</v>
      </c>
      <c r="D4632" t="s">
        <v>7633</v>
      </c>
      <c r="E4632" t="s">
        <v>7649</v>
      </c>
      <c r="F4632" t="s">
        <v>5499</v>
      </c>
      <c r="G4632" s="160" t="s">
        <v>4069</v>
      </c>
      <c r="H4632" t="s">
        <v>5496</v>
      </c>
      <c r="I4632" s="160" t="s">
        <v>4009</v>
      </c>
      <c r="J4632" t="s">
        <v>5500</v>
      </c>
      <c r="K4632" s="160" t="s">
        <v>4007</v>
      </c>
      <c r="L4632" t="s">
        <v>5501</v>
      </c>
    </row>
    <row r="4633" spans="1:12">
      <c r="A4633" s="15">
        <v>30300622</v>
      </c>
      <c r="B4633" t="s">
        <v>5450</v>
      </c>
      <c r="C4633" t="s">
        <v>7507</v>
      </c>
      <c r="D4633" t="s">
        <v>7633</v>
      </c>
      <c r="E4633" t="s">
        <v>6849</v>
      </c>
      <c r="F4633" t="s">
        <v>5499</v>
      </c>
      <c r="G4633" s="160" t="s">
        <v>4069</v>
      </c>
      <c r="H4633" t="s">
        <v>5496</v>
      </c>
      <c r="I4633" s="160" t="s">
        <v>4009</v>
      </c>
      <c r="J4633" t="s">
        <v>5500</v>
      </c>
      <c r="K4633" s="160" t="s">
        <v>4007</v>
      </c>
      <c r="L4633" t="s">
        <v>5501</v>
      </c>
    </row>
    <row r="4634" spans="1:12">
      <c r="A4634" s="15">
        <v>30300623</v>
      </c>
      <c r="B4634" t="s">
        <v>5450</v>
      </c>
      <c r="C4634" t="s">
        <v>7507</v>
      </c>
      <c r="D4634" t="s">
        <v>7633</v>
      </c>
      <c r="E4634" t="s">
        <v>7650</v>
      </c>
      <c r="F4634" t="s">
        <v>5499</v>
      </c>
      <c r="G4634" s="160" t="s">
        <v>4069</v>
      </c>
      <c r="H4634" t="s">
        <v>5496</v>
      </c>
      <c r="I4634" s="160" t="s">
        <v>4009</v>
      </c>
      <c r="J4634" t="s">
        <v>5500</v>
      </c>
      <c r="K4634" s="160" t="s">
        <v>4007</v>
      </c>
      <c r="L4634" t="s">
        <v>5501</v>
      </c>
    </row>
    <row r="4635" spans="1:12">
      <c r="A4635" s="15">
        <v>30300624</v>
      </c>
      <c r="B4635" t="s">
        <v>5450</v>
      </c>
      <c r="C4635" t="s">
        <v>7507</v>
      </c>
      <c r="D4635" t="s">
        <v>7633</v>
      </c>
      <c r="E4635" t="s">
        <v>6209</v>
      </c>
      <c r="F4635" t="s">
        <v>4073</v>
      </c>
      <c r="G4635" s="160" t="s">
        <v>4069</v>
      </c>
      <c r="H4635" t="s">
        <v>5496</v>
      </c>
      <c r="I4635" s="160" t="s">
        <v>4009</v>
      </c>
      <c r="J4635" t="s">
        <v>5500</v>
      </c>
      <c r="K4635" s="160" t="s">
        <v>4007</v>
      </c>
      <c r="L4635" t="s">
        <v>5501</v>
      </c>
    </row>
    <row r="4636" spans="1:12">
      <c r="A4636" s="15">
        <v>30300625</v>
      </c>
      <c r="B4636" t="s">
        <v>5450</v>
      </c>
      <c r="C4636" t="s">
        <v>7507</v>
      </c>
      <c r="D4636" t="s">
        <v>7633</v>
      </c>
      <c r="E4636" t="s">
        <v>6421</v>
      </c>
      <c r="F4636" t="s">
        <v>5499</v>
      </c>
      <c r="G4636" s="160" t="s">
        <v>4069</v>
      </c>
      <c r="H4636" t="s">
        <v>5496</v>
      </c>
      <c r="I4636" s="160" t="s">
        <v>4009</v>
      </c>
      <c r="J4636" t="s">
        <v>5500</v>
      </c>
      <c r="K4636" s="160" t="s">
        <v>4007</v>
      </c>
      <c r="L4636" t="s">
        <v>5501</v>
      </c>
    </row>
    <row r="4637" spans="1:12">
      <c r="A4637" s="15">
        <v>30300626</v>
      </c>
      <c r="B4637" t="s">
        <v>5450</v>
      </c>
      <c r="C4637" t="s">
        <v>7507</v>
      </c>
      <c r="D4637" t="s">
        <v>7633</v>
      </c>
      <c r="E4637" t="s">
        <v>7651</v>
      </c>
      <c r="F4637" t="s">
        <v>5499</v>
      </c>
      <c r="G4637" s="160" t="s">
        <v>4069</v>
      </c>
      <c r="H4637" t="s">
        <v>5496</v>
      </c>
      <c r="I4637" s="160" t="s">
        <v>4009</v>
      </c>
      <c r="J4637" t="s">
        <v>5500</v>
      </c>
      <c r="K4637" s="160" t="s">
        <v>4007</v>
      </c>
      <c r="L4637" t="s">
        <v>5501</v>
      </c>
    </row>
    <row r="4638" spans="1:12">
      <c r="A4638" s="15">
        <v>30300627</v>
      </c>
      <c r="B4638" t="s">
        <v>5450</v>
      </c>
      <c r="C4638" t="s">
        <v>7507</v>
      </c>
      <c r="D4638" t="s">
        <v>7633</v>
      </c>
      <c r="E4638" t="s">
        <v>7652</v>
      </c>
      <c r="F4638" t="s">
        <v>5499</v>
      </c>
      <c r="G4638" s="160" t="s">
        <v>4069</v>
      </c>
      <c r="H4638" t="s">
        <v>5496</v>
      </c>
      <c r="I4638" s="160" t="s">
        <v>4009</v>
      </c>
      <c r="J4638" t="s">
        <v>5500</v>
      </c>
      <c r="K4638" s="160" t="s">
        <v>4007</v>
      </c>
      <c r="L4638" t="s">
        <v>5501</v>
      </c>
    </row>
    <row r="4639" spans="1:12">
      <c r="A4639" s="15">
        <v>30300651</v>
      </c>
      <c r="B4639" t="s">
        <v>5450</v>
      </c>
      <c r="C4639" t="s">
        <v>7507</v>
      </c>
      <c r="D4639" t="s">
        <v>7633</v>
      </c>
      <c r="E4639" t="s">
        <v>7653</v>
      </c>
      <c r="F4639" t="s">
        <v>5499</v>
      </c>
      <c r="G4639" s="160" t="s">
        <v>4069</v>
      </c>
      <c r="H4639" t="s">
        <v>5496</v>
      </c>
      <c r="I4639" s="160" t="s">
        <v>4009</v>
      </c>
      <c r="J4639" t="s">
        <v>5500</v>
      </c>
      <c r="K4639" s="160" t="s">
        <v>4007</v>
      </c>
      <c r="L4639" t="s">
        <v>5501</v>
      </c>
    </row>
    <row r="4640" spans="1:12">
      <c r="A4640" s="15">
        <v>30300652</v>
      </c>
      <c r="B4640" t="s">
        <v>5450</v>
      </c>
      <c r="C4640" t="s">
        <v>7507</v>
      </c>
      <c r="D4640" t="s">
        <v>7633</v>
      </c>
      <c r="E4640" t="s">
        <v>7654</v>
      </c>
      <c r="F4640" t="s">
        <v>5499</v>
      </c>
      <c r="G4640" s="160" t="s">
        <v>4069</v>
      </c>
      <c r="H4640" t="s">
        <v>5496</v>
      </c>
      <c r="I4640" s="160" t="s">
        <v>4009</v>
      </c>
      <c r="J4640" t="s">
        <v>5500</v>
      </c>
      <c r="K4640" s="160" t="s">
        <v>4007</v>
      </c>
      <c r="L4640" t="s">
        <v>5501</v>
      </c>
    </row>
    <row r="4641" spans="1:12">
      <c r="A4641" s="15">
        <v>30300653</v>
      </c>
      <c r="B4641" t="s">
        <v>5450</v>
      </c>
      <c r="C4641" t="s">
        <v>7507</v>
      </c>
      <c r="D4641" t="s">
        <v>7633</v>
      </c>
      <c r="E4641" t="s">
        <v>7655</v>
      </c>
      <c r="F4641" t="s">
        <v>5499</v>
      </c>
      <c r="G4641" s="160" t="s">
        <v>4069</v>
      </c>
      <c r="H4641" t="s">
        <v>5496</v>
      </c>
      <c r="I4641" s="160" t="s">
        <v>4009</v>
      </c>
      <c r="J4641" t="s">
        <v>5500</v>
      </c>
      <c r="K4641" s="160" t="s">
        <v>4007</v>
      </c>
      <c r="L4641" t="s">
        <v>5501</v>
      </c>
    </row>
    <row r="4642" spans="1:12">
      <c r="A4642" s="15">
        <v>30300654</v>
      </c>
      <c r="B4642" t="s">
        <v>5450</v>
      </c>
      <c r="C4642" t="s">
        <v>7507</v>
      </c>
      <c r="D4642" t="s">
        <v>7633</v>
      </c>
      <c r="E4642" t="s">
        <v>7656</v>
      </c>
      <c r="F4642" t="s">
        <v>5499</v>
      </c>
      <c r="G4642" s="160" t="s">
        <v>4069</v>
      </c>
      <c r="H4642" t="s">
        <v>5496</v>
      </c>
      <c r="I4642" s="160" t="s">
        <v>4009</v>
      </c>
      <c r="J4642" t="s">
        <v>5500</v>
      </c>
      <c r="K4642" s="160" t="s">
        <v>4007</v>
      </c>
      <c r="L4642" t="s">
        <v>5501</v>
      </c>
    </row>
    <row r="4643" spans="1:12">
      <c r="A4643" s="15">
        <v>30300699</v>
      </c>
      <c r="B4643" t="s">
        <v>5450</v>
      </c>
      <c r="C4643" t="s">
        <v>7507</v>
      </c>
      <c r="D4643" t="s">
        <v>7633</v>
      </c>
      <c r="E4643" t="s">
        <v>4020</v>
      </c>
      <c r="F4643" t="s">
        <v>5499</v>
      </c>
      <c r="G4643" s="160" t="s">
        <v>4069</v>
      </c>
      <c r="H4643" t="s">
        <v>5496</v>
      </c>
      <c r="I4643" s="160" t="s">
        <v>4009</v>
      </c>
      <c r="J4643" t="s">
        <v>5500</v>
      </c>
      <c r="K4643" s="160" t="s">
        <v>4007</v>
      </c>
      <c r="L4643" t="s">
        <v>5501</v>
      </c>
    </row>
    <row r="4644" spans="1:12">
      <c r="A4644" s="15">
        <v>30300701</v>
      </c>
      <c r="B4644" t="s">
        <v>5450</v>
      </c>
      <c r="C4644" t="s">
        <v>7507</v>
      </c>
      <c r="D4644" t="s">
        <v>7633</v>
      </c>
      <c r="E4644" t="s">
        <v>7657</v>
      </c>
      <c r="F4644" t="s">
        <v>5499</v>
      </c>
      <c r="G4644" s="160" t="s">
        <v>4069</v>
      </c>
      <c r="H4644" t="s">
        <v>5496</v>
      </c>
      <c r="I4644" s="160" t="s">
        <v>4009</v>
      </c>
      <c r="J4644" t="s">
        <v>5500</v>
      </c>
      <c r="K4644" s="160" t="s">
        <v>4007</v>
      </c>
      <c r="L4644" t="s">
        <v>5501</v>
      </c>
    </row>
    <row r="4645" spans="1:12">
      <c r="A4645" s="15">
        <v>30300702</v>
      </c>
      <c r="B4645" t="s">
        <v>5450</v>
      </c>
      <c r="C4645" t="s">
        <v>7507</v>
      </c>
      <c r="D4645" t="s">
        <v>7633</v>
      </c>
      <c r="E4645" t="s">
        <v>7658</v>
      </c>
      <c r="F4645" t="s">
        <v>5499</v>
      </c>
      <c r="G4645" s="160" t="s">
        <v>4069</v>
      </c>
      <c r="H4645" t="s">
        <v>5496</v>
      </c>
      <c r="I4645" s="160" t="s">
        <v>4009</v>
      </c>
      <c r="J4645" t="s">
        <v>5500</v>
      </c>
      <c r="K4645" s="160" t="s">
        <v>4007</v>
      </c>
      <c r="L4645" t="s">
        <v>5501</v>
      </c>
    </row>
    <row r="4646" spans="1:12">
      <c r="A4646" s="15">
        <v>30300703</v>
      </c>
      <c r="B4646" t="s">
        <v>5450</v>
      </c>
      <c r="C4646" t="s">
        <v>7507</v>
      </c>
      <c r="D4646" t="s">
        <v>7633</v>
      </c>
      <c r="E4646" t="s">
        <v>7659</v>
      </c>
      <c r="F4646" t="s">
        <v>5499</v>
      </c>
      <c r="G4646" s="160" t="s">
        <v>4069</v>
      </c>
      <c r="H4646" t="s">
        <v>5496</v>
      </c>
      <c r="I4646" s="160" t="s">
        <v>4009</v>
      </c>
      <c r="J4646" t="s">
        <v>5500</v>
      </c>
      <c r="K4646" s="160" t="s">
        <v>4007</v>
      </c>
      <c r="L4646" t="s">
        <v>5501</v>
      </c>
    </row>
    <row r="4647" spans="1:12">
      <c r="A4647" s="15">
        <v>30300704</v>
      </c>
      <c r="B4647" t="s">
        <v>5450</v>
      </c>
      <c r="C4647" t="s">
        <v>7507</v>
      </c>
      <c r="D4647" t="s">
        <v>7633</v>
      </c>
      <c r="E4647" t="s">
        <v>7660</v>
      </c>
      <c r="F4647" t="s">
        <v>5499</v>
      </c>
      <c r="G4647" s="160" t="s">
        <v>4069</v>
      </c>
      <c r="H4647" t="s">
        <v>5496</v>
      </c>
      <c r="I4647" s="160" t="s">
        <v>4009</v>
      </c>
      <c r="J4647" t="s">
        <v>5500</v>
      </c>
      <c r="K4647" s="160" t="s">
        <v>4007</v>
      </c>
      <c r="L4647" t="s">
        <v>5501</v>
      </c>
    </row>
    <row r="4648" spans="1:12">
      <c r="A4648" s="15">
        <v>30300801</v>
      </c>
      <c r="B4648" t="s">
        <v>5450</v>
      </c>
      <c r="C4648" t="s">
        <v>7507</v>
      </c>
      <c r="D4648" t="s">
        <v>7661</v>
      </c>
      <c r="E4648" t="s">
        <v>7662</v>
      </c>
      <c r="F4648" t="s">
        <v>5499</v>
      </c>
      <c r="G4648" s="160" t="s">
        <v>4069</v>
      </c>
      <c r="H4648" t="s">
        <v>5496</v>
      </c>
      <c r="I4648" s="160" t="s">
        <v>4009</v>
      </c>
      <c r="J4648" t="s">
        <v>5500</v>
      </c>
      <c r="K4648" s="160" t="s">
        <v>4007</v>
      </c>
      <c r="L4648" t="s">
        <v>5501</v>
      </c>
    </row>
    <row r="4649" spans="1:12">
      <c r="A4649" s="15">
        <v>30300802</v>
      </c>
      <c r="B4649" t="s">
        <v>5450</v>
      </c>
      <c r="C4649" t="s">
        <v>7507</v>
      </c>
      <c r="D4649" t="s">
        <v>7661</v>
      </c>
      <c r="E4649" t="s">
        <v>7663</v>
      </c>
      <c r="F4649" t="s">
        <v>5499</v>
      </c>
      <c r="G4649" s="160" t="s">
        <v>4069</v>
      </c>
      <c r="H4649" t="s">
        <v>5496</v>
      </c>
      <c r="I4649" s="160" t="s">
        <v>4009</v>
      </c>
      <c r="J4649" t="s">
        <v>5500</v>
      </c>
      <c r="K4649" s="160" t="s">
        <v>4007</v>
      </c>
      <c r="L4649" t="s">
        <v>5501</v>
      </c>
    </row>
    <row r="4650" spans="1:12">
      <c r="A4650" s="15">
        <v>30300804</v>
      </c>
      <c r="B4650" t="s">
        <v>5450</v>
      </c>
      <c r="C4650" t="s">
        <v>7507</v>
      </c>
      <c r="D4650" t="s">
        <v>7661</v>
      </c>
      <c r="E4650" t="s">
        <v>7664</v>
      </c>
      <c r="F4650" t="s">
        <v>4073</v>
      </c>
      <c r="G4650" s="160" t="s">
        <v>4074</v>
      </c>
      <c r="H4650" t="s">
        <v>4075</v>
      </c>
      <c r="I4650">
        <v>11</v>
      </c>
      <c r="J4650" t="s">
        <v>6011</v>
      </c>
      <c r="K4650" s="160" t="s">
        <v>4009</v>
      </c>
      <c r="L4650" t="s">
        <v>6012</v>
      </c>
    </row>
    <row r="4651" spans="1:12">
      <c r="A4651" s="15">
        <v>30300805</v>
      </c>
      <c r="B4651" t="s">
        <v>5450</v>
      </c>
      <c r="C4651" t="s">
        <v>7507</v>
      </c>
      <c r="D4651" t="s">
        <v>7661</v>
      </c>
      <c r="E4651" t="s">
        <v>7665</v>
      </c>
      <c r="F4651" t="s">
        <v>4073</v>
      </c>
      <c r="G4651" s="160" t="s">
        <v>4074</v>
      </c>
      <c r="H4651" t="s">
        <v>4075</v>
      </c>
      <c r="I4651">
        <v>11</v>
      </c>
      <c r="J4651" t="s">
        <v>6011</v>
      </c>
      <c r="K4651" s="160" t="s">
        <v>4009</v>
      </c>
      <c r="L4651" t="s">
        <v>6012</v>
      </c>
    </row>
    <row r="4652" spans="1:12">
      <c r="A4652" s="15">
        <v>30300808</v>
      </c>
      <c r="B4652" t="s">
        <v>5450</v>
      </c>
      <c r="C4652" t="s">
        <v>7507</v>
      </c>
      <c r="D4652" t="s">
        <v>7661</v>
      </c>
      <c r="E4652" t="s">
        <v>7666</v>
      </c>
      <c r="F4652" t="s">
        <v>5499</v>
      </c>
      <c r="G4652" s="160" t="s">
        <v>4069</v>
      </c>
      <c r="H4652" t="s">
        <v>5496</v>
      </c>
      <c r="I4652" s="160" t="s">
        <v>4009</v>
      </c>
      <c r="J4652" t="s">
        <v>5500</v>
      </c>
      <c r="K4652" s="160" t="s">
        <v>4007</v>
      </c>
      <c r="L4652" t="s">
        <v>5501</v>
      </c>
    </row>
    <row r="4653" spans="1:12">
      <c r="A4653" s="15">
        <v>30300809</v>
      </c>
      <c r="B4653" t="s">
        <v>5450</v>
      </c>
      <c r="C4653" t="s">
        <v>7507</v>
      </c>
      <c r="D4653" t="s">
        <v>7661</v>
      </c>
      <c r="E4653" t="s">
        <v>7667</v>
      </c>
      <c r="F4653" t="s">
        <v>4073</v>
      </c>
      <c r="G4653" s="160" t="s">
        <v>4074</v>
      </c>
      <c r="H4653" t="s">
        <v>4075</v>
      </c>
      <c r="I4653">
        <v>11</v>
      </c>
      <c r="J4653" t="s">
        <v>6011</v>
      </c>
      <c r="K4653" s="160" t="s">
        <v>4009</v>
      </c>
      <c r="L4653" t="s">
        <v>6012</v>
      </c>
    </row>
    <row r="4654" spans="1:12">
      <c r="A4654" s="15">
        <v>30300811</v>
      </c>
      <c r="B4654" t="s">
        <v>5450</v>
      </c>
      <c r="C4654" t="s">
        <v>7507</v>
      </c>
      <c r="D4654" t="s">
        <v>7661</v>
      </c>
      <c r="E4654" t="s">
        <v>7668</v>
      </c>
      <c r="F4654" t="s">
        <v>4073</v>
      </c>
      <c r="G4654" s="160" t="s">
        <v>4074</v>
      </c>
      <c r="H4654" t="s">
        <v>4075</v>
      </c>
      <c r="I4654">
        <v>11</v>
      </c>
      <c r="J4654" t="s">
        <v>6011</v>
      </c>
      <c r="K4654" s="160" t="s">
        <v>4007</v>
      </c>
      <c r="L4654" t="s">
        <v>5938</v>
      </c>
    </row>
    <row r="4655" spans="1:12">
      <c r="A4655" s="15">
        <v>30300812</v>
      </c>
      <c r="B4655" t="s">
        <v>5450</v>
      </c>
      <c r="C4655" t="s">
        <v>7507</v>
      </c>
      <c r="D4655" t="s">
        <v>7661</v>
      </c>
      <c r="E4655" t="s">
        <v>7669</v>
      </c>
      <c r="F4655" t="s">
        <v>4073</v>
      </c>
      <c r="G4655" s="160" t="s">
        <v>4074</v>
      </c>
      <c r="H4655" t="s">
        <v>4075</v>
      </c>
      <c r="I4655">
        <v>11</v>
      </c>
      <c r="J4655" t="s">
        <v>6011</v>
      </c>
      <c r="K4655" s="160" t="s">
        <v>4009</v>
      </c>
      <c r="L4655" t="s">
        <v>6012</v>
      </c>
    </row>
    <row r="4656" spans="1:12">
      <c r="A4656" s="15">
        <v>30300813</v>
      </c>
      <c r="B4656" t="s">
        <v>5450</v>
      </c>
      <c r="C4656" t="s">
        <v>7507</v>
      </c>
      <c r="D4656" t="s">
        <v>7661</v>
      </c>
      <c r="E4656" t="s">
        <v>7670</v>
      </c>
      <c r="F4656" t="s">
        <v>5499</v>
      </c>
      <c r="G4656" s="160" t="s">
        <v>4069</v>
      </c>
      <c r="H4656" t="s">
        <v>5496</v>
      </c>
      <c r="I4656" s="160" t="s">
        <v>4009</v>
      </c>
      <c r="J4656" t="s">
        <v>5500</v>
      </c>
      <c r="K4656" s="160" t="s">
        <v>4007</v>
      </c>
      <c r="L4656" t="s">
        <v>5501</v>
      </c>
    </row>
    <row r="4657" spans="1:12">
      <c r="A4657" s="15">
        <v>30300814</v>
      </c>
      <c r="B4657" t="s">
        <v>5450</v>
      </c>
      <c r="C4657" t="s">
        <v>7507</v>
      </c>
      <c r="D4657" t="s">
        <v>7661</v>
      </c>
      <c r="E4657" t="s">
        <v>7671</v>
      </c>
      <c r="F4657" t="s">
        <v>5499</v>
      </c>
      <c r="G4657" s="160" t="s">
        <v>4069</v>
      </c>
      <c r="H4657" t="s">
        <v>5496</v>
      </c>
      <c r="I4657" s="160" t="s">
        <v>4009</v>
      </c>
      <c r="J4657" t="s">
        <v>5500</v>
      </c>
      <c r="K4657" s="160" t="s">
        <v>4007</v>
      </c>
      <c r="L4657" t="s">
        <v>5501</v>
      </c>
    </row>
    <row r="4658" spans="1:12">
      <c r="A4658" s="15">
        <v>30300815</v>
      </c>
      <c r="B4658" t="s">
        <v>5450</v>
      </c>
      <c r="C4658" t="s">
        <v>7507</v>
      </c>
      <c r="D4658" t="s">
        <v>7661</v>
      </c>
      <c r="E4658" t="s">
        <v>7672</v>
      </c>
      <c r="F4658" t="s">
        <v>5499</v>
      </c>
      <c r="G4658" s="160" t="s">
        <v>4069</v>
      </c>
      <c r="H4658" t="s">
        <v>5496</v>
      </c>
      <c r="I4658" s="160" t="s">
        <v>4009</v>
      </c>
      <c r="J4658" t="s">
        <v>5500</v>
      </c>
      <c r="K4658" s="160" t="s">
        <v>4007</v>
      </c>
      <c r="L4658" t="s">
        <v>5501</v>
      </c>
    </row>
    <row r="4659" spans="1:12">
      <c r="A4659" s="15">
        <v>30300816</v>
      </c>
      <c r="B4659" t="s">
        <v>5450</v>
      </c>
      <c r="C4659" t="s">
        <v>7507</v>
      </c>
      <c r="D4659" t="s">
        <v>7661</v>
      </c>
      <c r="E4659" t="s">
        <v>7673</v>
      </c>
      <c r="F4659" t="s">
        <v>5499</v>
      </c>
      <c r="G4659" s="160" t="s">
        <v>4069</v>
      </c>
      <c r="H4659" t="s">
        <v>5496</v>
      </c>
      <c r="I4659" s="160" t="s">
        <v>4009</v>
      </c>
      <c r="J4659" t="s">
        <v>5500</v>
      </c>
      <c r="K4659" s="160" t="s">
        <v>4007</v>
      </c>
      <c r="L4659" t="s">
        <v>5501</v>
      </c>
    </row>
    <row r="4660" spans="1:12">
      <c r="A4660" s="15">
        <v>30300817</v>
      </c>
      <c r="B4660" t="s">
        <v>5450</v>
      </c>
      <c r="C4660" t="s">
        <v>7507</v>
      </c>
      <c r="D4660" t="s">
        <v>7661</v>
      </c>
      <c r="E4660" t="s">
        <v>4370</v>
      </c>
      <c r="F4660" t="s">
        <v>5499</v>
      </c>
      <c r="G4660" s="160" t="s">
        <v>4069</v>
      </c>
      <c r="H4660" t="s">
        <v>5496</v>
      </c>
      <c r="I4660" s="160" t="s">
        <v>4009</v>
      </c>
      <c r="J4660" t="s">
        <v>5500</v>
      </c>
      <c r="K4660" s="160" t="s">
        <v>4007</v>
      </c>
      <c r="L4660" t="s">
        <v>5501</v>
      </c>
    </row>
    <row r="4661" spans="1:12">
      <c r="A4661" s="15">
        <v>30300818</v>
      </c>
      <c r="B4661" t="s">
        <v>5450</v>
      </c>
      <c r="C4661" t="s">
        <v>7507</v>
      </c>
      <c r="D4661" t="s">
        <v>7661</v>
      </c>
      <c r="E4661" t="s">
        <v>7674</v>
      </c>
      <c r="F4661" t="s">
        <v>5499</v>
      </c>
      <c r="G4661" s="160" t="s">
        <v>4069</v>
      </c>
      <c r="H4661" t="s">
        <v>5496</v>
      </c>
      <c r="I4661" s="160" t="s">
        <v>4009</v>
      </c>
      <c r="J4661" t="s">
        <v>5500</v>
      </c>
      <c r="K4661" s="160" t="s">
        <v>4007</v>
      </c>
      <c r="L4661" t="s">
        <v>5501</v>
      </c>
    </row>
    <row r="4662" spans="1:12">
      <c r="A4662" s="15">
        <v>30300819</v>
      </c>
      <c r="B4662" t="s">
        <v>5450</v>
      </c>
      <c r="C4662" t="s">
        <v>7507</v>
      </c>
      <c r="D4662" t="s">
        <v>7661</v>
      </c>
      <c r="E4662" t="s">
        <v>7675</v>
      </c>
      <c r="F4662" t="s">
        <v>5499</v>
      </c>
      <c r="G4662" s="160" t="s">
        <v>4069</v>
      </c>
      <c r="H4662" t="s">
        <v>5496</v>
      </c>
      <c r="I4662" s="160" t="s">
        <v>4009</v>
      </c>
      <c r="J4662" t="s">
        <v>5500</v>
      </c>
      <c r="K4662" s="160" t="s">
        <v>4007</v>
      </c>
      <c r="L4662" t="s">
        <v>5501</v>
      </c>
    </row>
    <row r="4663" spans="1:12">
      <c r="A4663" s="15">
        <v>30300820</v>
      </c>
      <c r="B4663" t="s">
        <v>5450</v>
      </c>
      <c r="C4663" t="s">
        <v>7507</v>
      </c>
      <c r="D4663" t="s">
        <v>7661</v>
      </c>
      <c r="E4663" t="s">
        <v>7676</v>
      </c>
      <c r="F4663" t="s">
        <v>4073</v>
      </c>
      <c r="G4663" s="160" t="s">
        <v>4074</v>
      </c>
      <c r="H4663" t="s">
        <v>4075</v>
      </c>
      <c r="I4663">
        <v>11</v>
      </c>
      <c r="J4663" t="s">
        <v>6011</v>
      </c>
      <c r="K4663" s="160" t="s">
        <v>4009</v>
      </c>
      <c r="L4663" t="s">
        <v>6012</v>
      </c>
    </row>
    <row r="4664" spans="1:12">
      <c r="A4664" s="15">
        <v>30300821</v>
      </c>
      <c r="B4664" t="s">
        <v>5450</v>
      </c>
      <c r="C4664" t="s">
        <v>7507</v>
      </c>
      <c r="D4664" t="s">
        <v>7661</v>
      </c>
      <c r="E4664" t="s">
        <v>7677</v>
      </c>
      <c r="F4664" t="s">
        <v>4073</v>
      </c>
      <c r="G4664" s="160" t="s">
        <v>4074</v>
      </c>
      <c r="H4664" t="s">
        <v>4075</v>
      </c>
      <c r="I4664">
        <v>11</v>
      </c>
      <c r="J4664" t="s">
        <v>6011</v>
      </c>
      <c r="K4664" s="160" t="s">
        <v>4009</v>
      </c>
      <c r="L4664" t="s">
        <v>6012</v>
      </c>
    </row>
    <row r="4665" spans="1:12">
      <c r="A4665" s="15">
        <v>30300822</v>
      </c>
      <c r="B4665" t="s">
        <v>5450</v>
      </c>
      <c r="C4665" t="s">
        <v>7507</v>
      </c>
      <c r="D4665" t="s">
        <v>7661</v>
      </c>
      <c r="E4665" t="s">
        <v>7678</v>
      </c>
      <c r="F4665" t="s">
        <v>4073</v>
      </c>
      <c r="G4665" s="160" t="s">
        <v>4074</v>
      </c>
      <c r="H4665" t="s">
        <v>4075</v>
      </c>
      <c r="I4665">
        <v>11</v>
      </c>
      <c r="J4665" t="s">
        <v>6011</v>
      </c>
      <c r="K4665" s="160" t="s">
        <v>4007</v>
      </c>
      <c r="L4665" t="s">
        <v>5938</v>
      </c>
    </row>
    <row r="4666" spans="1:12">
      <c r="A4666" s="15">
        <v>30300823</v>
      </c>
      <c r="B4666" t="s">
        <v>5450</v>
      </c>
      <c r="C4666" t="s">
        <v>7507</v>
      </c>
      <c r="D4666" t="s">
        <v>7661</v>
      </c>
      <c r="E4666" t="s">
        <v>7679</v>
      </c>
      <c r="F4666" t="s">
        <v>4073</v>
      </c>
      <c r="G4666" s="160" t="s">
        <v>4074</v>
      </c>
      <c r="H4666" t="s">
        <v>4075</v>
      </c>
      <c r="I4666">
        <v>11</v>
      </c>
      <c r="J4666" t="s">
        <v>6011</v>
      </c>
      <c r="K4666" s="160" t="s">
        <v>4009</v>
      </c>
      <c r="L4666" t="s">
        <v>6012</v>
      </c>
    </row>
    <row r="4667" spans="1:12">
      <c r="A4667" s="15">
        <v>30300824</v>
      </c>
      <c r="B4667" t="s">
        <v>5450</v>
      </c>
      <c r="C4667" t="s">
        <v>7507</v>
      </c>
      <c r="D4667" t="s">
        <v>7661</v>
      </c>
      <c r="E4667" t="s">
        <v>7680</v>
      </c>
      <c r="F4667" t="s">
        <v>5499</v>
      </c>
      <c r="G4667" s="160" t="s">
        <v>4069</v>
      </c>
      <c r="H4667" t="s">
        <v>5496</v>
      </c>
      <c r="I4667" s="160" t="s">
        <v>4009</v>
      </c>
      <c r="J4667" t="s">
        <v>5500</v>
      </c>
      <c r="K4667" s="160" t="s">
        <v>4007</v>
      </c>
      <c r="L4667" t="s">
        <v>5501</v>
      </c>
    </row>
    <row r="4668" spans="1:12">
      <c r="A4668" s="15">
        <v>30300825</v>
      </c>
      <c r="B4668" t="s">
        <v>5450</v>
      </c>
      <c r="C4668" t="s">
        <v>7507</v>
      </c>
      <c r="D4668" t="s">
        <v>7661</v>
      </c>
      <c r="E4668" t="s">
        <v>7645</v>
      </c>
      <c r="F4668" t="s">
        <v>5499</v>
      </c>
      <c r="G4668" s="160" t="s">
        <v>4069</v>
      </c>
      <c r="H4668" t="s">
        <v>5496</v>
      </c>
      <c r="I4668" s="160" t="s">
        <v>4009</v>
      </c>
      <c r="J4668" t="s">
        <v>5500</v>
      </c>
      <c r="K4668" s="160" t="s">
        <v>4007</v>
      </c>
      <c r="L4668" t="s">
        <v>5501</v>
      </c>
    </row>
    <row r="4669" spans="1:12">
      <c r="A4669" s="15">
        <v>30300826</v>
      </c>
      <c r="B4669" t="s">
        <v>5450</v>
      </c>
      <c r="C4669" t="s">
        <v>7507</v>
      </c>
      <c r="D4669" t="s">
        <v>7661</v>
      </c>
      <c r="E4669" t="s">
        <v>7681</v>
      </c>
      <c r="F4669" t="s">
        <v>5499</v>
      </c>
      <c r="G4669" s="160" t="s">
        <v>4069</v>
      </c>
      <c r="H4669" t="s">
        <v>5496</v>
      </c>
      <c r="I4669" s="160" t="s">
        <v>4009</v>
      </c>
      <c r="J4669" t="s">
        <v>5500</v>
      </c>
      <c r="K4669" s="160" t="s">
        <v>4007</v>
      </c>
      <c r="L4669" t="s">
        <v>5501</v>
      </c>
    </row>
    <row r="4670" spans="1:12">
      <c r="A4670" s="15">
        <v>30300827</v>
      </c>
      <c r="B4670" t="s">
        <v>5450</v>
      </c>
      <c r="C4670" t="s">
        <v>7507</v>
      </c>
      <c r="D4670" t="s">
        <v>7661</v>
      </c>
      <c r="E4670" t="s">
        <v>7682</v>
      </c>
      <c r="F4670" t="s">
        <v>4073</v>
      </c>
      <c r="G4670" s="160" t="s">
        <v>4074</v>
      </c>
      <c r="H4670" t="s">
        <v>4075</v>
      </c>
      <c r="I4670">
        <v>11</v>
      </c>
      <c r="J4670" t="s">
        <v>6011</v>
      </c>
      <c r="K4670" s="160" t="s">
        <v>4009</v>
      </c>
      <c r="L4670" t="s">
        <v>6012</v>
      </c>
    </row>
    <row r="4671" spans="1:12">
      <c r="A4671" s="15">
        <v>30300828</v>
      </c>
      <c r="B4671" t="s">
        <v>5450</v>
      </c>
      <c r="C4671" t="s">
        <v>7507</v>
      </c>
      <c r="D4671" t="s">
        <v>7661</v>
      </c>
      <c r="E4671" t="s">
        <v>7683</v>
      </c>
      <c r="F4671" t="s">
        <v>5499</v>
      </c>
      <c r="G4671" s="160" t="s">
        <v>4069</v>
      </c>
      <c r="H4671" t="s">
        <v>5496</v>
      </c>
      <c r="I4671" s="160" t="s">
        <v>4009</v>
      </c>
      <c r="J4671" t="s">
        <v>5500</v>
      </c>
      <c r="K4671" s="160" t="s">
        <v>4007</v>
      </c>
      <c r="L4671" t="s">
        <v>5501</v>
      </c>
    </row>
    <row r="4672" spans="1:12">
      <c r="A4672" s="15">
        <v>30300829</v>
      </c>
      <c r="B4672" t="s">
        <v>5450</v>
      </c>
      <c r="C4672" t="s">
        <v>7507</v>
      </c>
      <c r="D4672" t="s">
        <v>7661</v>
      </c>
      <c r="E4672" t="s">
        <v>7684</v>
      </c>
      <c r="F4672" t="s">
        <v>5499</v>
      </c>
      <c r="G4672" s="160" t="s">
        <v>4069</v>
      </c>
      <c r="H4672" t="s">
        <v>5496</v>
      </c>
      <c r="I4672" s="160" t="s">
        <v>4009</v>
      </c>
      <c r="J4672" t="s">
        <v>5500</v>
      </c>
      <c r="K4672" s="160" t="s">
        <v>4007</v>
      </c>
      <c r="L4672" t="s">
        <v>5501</v>
      </c>
    </row>
    <row r="4673" spans="1:12">
      <c r="A4673" s="15">
        <v>30300831</v>
      </c>
      <c r="B4673" t="s">
        <v>5450</v>
      </c>
      <c r="C4673" t="s">
        <v>7507</v>
      </c>
      <c r="D4673" t="s">
        <v>7661</v>
      </c>
      <c r="E4673" t="s">
        <v>7685</v>
      </c>
      <c r="F4673" t="s">
        <v>4073</v>
      </c>
      <c r="G4673" s="160" t="s">
        <v>4069</v>
      </c>
      <c r="H4673" t="s">
        <v>5496</v>
      </c>
      <c r="I4673" s="160" t="s">
        <v>4009</v>
      </c>
      <c r="J4673" t="s">
        <v>5500</v>
      </c>
      <c r="K4673">
        <v>99</v>
      </c>
      <c r="L4673" t="s">
        <v>3999</v>
      </c>
    </row>
    <row r="4674" spans="1:12">
      <c r="A4674" s="15">
        <v>30300832</v>
      </c>
      <c r="B4674" t="s">
        <v>5450</v>
      </c>
      <c r="C4674" t="s">
        <v>7507</v>
      </c>
      <c r="D4674" t="s">
        <v>7661</v>
      </c>
      <c r="E4674" t="s">
        <v>7686</v>
      </c>
      <c r="F4674" t="s">
        <v>4073</v>
      </c>
      <c r="G4674" s="160" t="s">
        <v>4069</v>
      </c>
      <c r="H4674" t="s">
        <v>5496</v>
      </c>
      <c r="I4674" s="160" t="s">
        <v>4009</v>
      </c>
      <c r="J4674" t="s">
        <v>5500</v>
      </c>
      <c r="K4674">
        <v>99</v>
      </c>
      <c r="L4674" t="s">
        <v>3999</v>
      </c>
    </row>
    <row r="4675" spans="1:12">
      <c r="A4675" s="15">
        <v>30300833</v>
      </c>
      <c r="B4675" t="s">
        <v>5450</v>
      </c>
      <c r="C4675" t="s">
        <v>7507</v>
      </c>
      <c r="D4675" t="s">
        <v>7661</v>
      </c>
      <c r="E4675" t="s">
        <v>7687</v>
      </c>
      <c r="F4675" t="s">
        <v>4073</v>
      </c>
      <c r="G4675" s="160" t="s">
        <v>4069</v>
      </c>
      <c r="H4675" t="s">
        <v>5496</v>
      </c>
      <c r="I4675" s="160" t="s">
        <v>4009</v>
      </c>
      <c r="J4675" t="s">
        <v>5500</v>
      </c>
      <c r="K4675">
        <v>99</v>
      </c>
      <c r="L4675" t="s">
        <v>3999</v>
      </c>
    </row>
    <row r="4676" spans="1:12">
      <c r="A4676" s="15">
        <v>30300834</v>
      </c>
      <c r="B4676" t="s">
        <v>5450</v>
      </c>
      <c r="C4676" t="s">
        <v>7507</v>
      </c>
      <c r="D4676" t="s">
        <v>7661</v>
      </c>
      <c r="E4676" t="s">
        <v>7688</v>
      </c>
      <c r="F4676" t="s">
        <v>4073</v>
      </c>
      <c r="G4676" s="160" t="s">
        <v>4069</v>
      </c>
      <c r="H4676" t="s">
        <v>5496</v>
      </c>
      <c r="I4676" s="160" t="s">
        <v>4009</v>
      </c>
      <c r="J4676" t="s">
        <v>5500</v>
      </c>
      <c r="K4676">
        <v>99</v>
      </c>
      <c r="L4676" t="s">
        <v>3999</v>
      </c>
    </row>
    <row r="4677" spans="1:12">
      <c r="A4677" s="15">
        <v>30300841</v>
      </c>
      <c r="B4677" t="s">
        <v>5450</v>
      </c>
      <c r="C4677" t="s">
        <v>7507</v>
      </c>
      <c r="D4677" t="s">
        <v>7661</v>
      </c>
      <c r="E4677" t="s">
        <v>7689</v>
      </c>
      <c r="F4677" t="s">
        <v>4073</v>
      </c>
      <c r="G4677" s="160" t="s">
        <v>4074</v>
      </c>
      <c r="H4677" t="s">
        <v>4075</v>
      </c>
      <c r="I4677">
        <v>11</v>
      </c>
      <c r="J4677" t="s">
        <v>6011</v>
      </c>
      <c r="K4677" s="160" t="s">
        <v>4009</v>
      </c>
      <c r="L4677" t="s">
        <v>6012</v>
      </c>
    </row>
    <row r="4678" spans="1:12">
      <c r="A4678" s="15">
        <v>30300842</v>
      </c>
      <c r="B4678" t="s">
        <v>5450</v>
      </c>
      <c r="C4678" t="s">
        <v>7507</v>
      </c>
      <c r="D4678" t="s">
        <v>7661</v>
      </c>
      <c r="E4678" t="s">
        <v>7690</v>
      </c>
      <c r="F4678" t="s">
        <v>4073</v>
      </c>
      <c r="G4678" s="160" t="s">
        <v>4074</v>
      </c>
      <c r="H4678" t="s">
        <v>4075</v>
      </c>
      <c r="I4678">
        <v>11</v>
      </c>
      <c r="J4678" t="s">
        <v>6011</v>
      </c>
      <c r="K4678" s="160" t="s">
        <v>4009</v>
      </c>
      <c r="L4678" t="s">
        <v>6012</v>
      </c>
    </row>
    <row r="4679" spans="1:12">
      <c r="A4679" s="15">
        <v>30300899</v>
      </c>
      <c r="B4679" t="s">
        <v>5450</v>
      </c>
      <c r="C4679" t="s">
        <v>7507</v>
      </c>
      <c r="D4679" t="s">
        <v>7661</v>
      </c>
      <c r="E4679" t="s">
        <v>7203</v>
      </c>
      <c r="F4679" t="s">
        <v>5499</v>
      </c>
      <c r="G4679" s="160" t="s">
        <v>4069</v>
      </c>
      <c r="H4679" t="s">
        <v>5496</v>
      </c>
      <c r="I4679" s="160" t="s">
        <v>4009</v>
      </c>
      <c r="J4679" t="s">
        <v>5500</v>
      </c>
      <c r="K4679" s="160" t="s">
        <v>4007</v>
      </c>
      <c r="L4679" t="s">
        <v>5501</v>
      </c>
    </row>
    <row r="4680" spans="1:12">
      <c r="A4680" s="15">
        <v>30300901</v>
      </c>
      <c r="B4680" t="s">
        <v>5450</v>
      </c>
      <c r="C4680" t="s">
        <v>7507</v>
      </c>
      <c r="D4680" t="s">
        <v>7691</v>
      </c>
      <c r="E4680" t="s">
        <v>7692</v>
      </c>
      <c r="F4680" t="s">
        <v>5499</v>
      </c>
      <c r="G4680" s="160" t="s">
        <v>4069</v>
      </c>
      <c r="H4680" t="s">
        <v>5496</v>
      </c>
      <c r="I4680" s="160" t="s">
        <v>4009</v>
      </c>
      <c r="J4680" t="s">
        <v>5500</v>
      </c>
      <c r="K4680" s="160" t="s">
        <v>4007</v>
      </c>
      <c r="L4680" t="s">
        <v>5501</v>
      </c>
    </row>
    <row r="4681" spans="1:12">
      <c r="A4681" s="15">
        <v>30300902</v>
      </c>
      <c r="B4681" t="s">
        <v>5450</v>
      </c>
      <c r="C4681" t="s">
        <v>7507</v>
      </c>
      <c r="D4681" t="s">
        <v>7691</v>
      </c>
      <c r="E4681" t="s">
        <v>7693</v>
      </c>
      <c r="F4681" t="s">
        <v>5499</v>
      </c>
      <c r="G4681" s="160" t="s">
        <v>4069</v>
      </c>
      <c r="H4681" t="s">
        <v>5496</v>
      </c>
      <c r="I4681" s="160" t="s">
        <v>4009</v>
      </c>
      <c r="J4681" t="s">
        <v>5500</v>
      </c>
      <c r="K4681" s="160" t="s">
        <v>4007</v>
      </c>
      <c r="L4681" t="s">
        <v>5501</v>
      </c>
    </row>
    <row r="4682" spans="1:12">
      <c r="A4682" s="15">
        <v>30300903</v>
      </c>
      <c r="B4682" t="s">
        <v>5450</v>
      </c>
      <c r="C4682" t="s">
        <v>7507</v>
      </c>
      <c r="D4682" t="s">
        <v>7691</v>
      </c>
      <c r="E4682" t="s">
        <v>7694</v>
      </c>
      <c r="F4682" t="s">
        <v>5499</v>
      </c>
      <c r="G4682" s="160" t="s">
        <v>4069</v>
      </c>
      <c r="H4682" t="s">
        <v>5496</v>
      </c>
      <c r="I4682" s="160" t="s">
        <v>4009</v>
      </c>
      <c r="J4682" t="s">
        <v>5500</v>
      </c>
      <c r="K4682" s="160" t="s">
        <v>4007</v>
      </c>
      <c r="L4682" t="s">
        <v>5501</v>
      </c>
    </row>
    <row r="4683" spans="1:12">
      <c r="A4683" s="15">
        <v>30300904</v>
      </c>
      <c r="B4683" t="s">
        <v>5450</v>
      </c>
      <c r="C4683" t="s">
        <v>7507</v>
      </c>
      <c r="D4683" t="s">
        <v>7691</v>
      </c>
      <c r="E4683" t="s">
        <v>7695</v>
      </c>
      <c r="F4683" t="s">
        <v>5499</v>
      </c>
      <c r="G4683" s="160" t="s">
        <v>4069</v>
      </c>
      <c r="H4683" t="s">
        <v>5496</v>
      </c>
      <c r="I4683" s="160" t="s">
        <v>4009</v>
      </c>
      <c r="J4683" t="s">
        <v>5500</v>
      </c>
      <c r="K4683" s="160" t="s">
        <v>4007</v>
      </c>
      <c r="L4683" t="s">
        <v>5501</v>
      </c>
    </row>
    <row r="4684" spans="1:12">
      <c r="A4684" s="15">
        <v>30300905</v>
      </c>
      <c r="B4684" t="s">
        <v>5450</v>
      </c>
      <c r="C4684" t="s">
        <v>7507</v>
      </c>
      <c r="D4684" t="s">
        <v>7691</v>
      </c>
      <c r="E4684" t="s">
        <v>7696</v>
      </c>
      <c r="F4684" t="s">
        <v>5499</v>
      </c>
      <c r="G4684" s="160" t="s">
        <v>4069</v>
      </c>
      <c r="H4684" t="s">
        <v>5496</v>
      </c>
      <c r="I4684" s="160" t="s">
        <v>4009</v>
      </c>
      <c r="J4684" t="s">
        <v>5500</v>
      </c>
      <c r="K4684" s="160" t="s">
        <v>4007</v>
      </c>
      <c r="L4684" t="s">
        <v>5501</v>
      </c>
    </row>
    <row r="4685" spans="1:12">
      <c r="A4685" s="15">
        <v>30300906</v>
      </c>
      <c r="B4685" t="s">
        <v>5450</v>
      </c>
      <c r="C4685" t="s">
        <v>7507</v>
      </c>
      <c r="D4685" t="s">
        <v>7691</v>
      </c>
      <c r="E4685" t="s">
        <v>7697</v>
      </c>
      <c r="F4685" t="s">
        <v>5499</v>
      </c>
      <c r="G4685" s="160" t="s">
        <v>4069</v>
      </c>
      <c r="H4685" t="s">
        <v>5496</v>
      </c>
      <c r="I4685" s="160" t="s">
        <v>4009</v>
      </c>
      <c r="J4685" t="s">
        <v>5500</v>
      </c>
      <c r="K4685" s="160" t="s">
        <v>4007</v>
      </c>
      <c r="L4685" t="s">
        <v>5501</v>
      </c>
    </row>
    <row r="4686" spans="1:12">
      <c r="A4686" s="15">
        <v>30300907</v>
      </c>
      <c r="B4686" t="s">
        <v>5450</v>
      </c>
      <c r="C4686" t="s">
        <v>7507</v>
      </c>
      <c r="D4686" t="s">
        <v>7691</v>
      </c>
      <c r="E4686" t="s">
        <v>7698</v>
      </c>
      <c r="F4686" t="s">
        <v>5499</v>
      </c>
      <c r="G4686" s="160" t="s">
        <v>4069</v>
      </c>
      <c r="H4686" t="s">
        <v>5496</v>
      </c>
      <c r="I4686" s="160" t="s">
        <v>4009</v>
      </c>
      <c r="J4686" t="s">
        <v>5500</v>
      </c>
      <c r="K4686" s="160" t="s">
        <v>4007</v>
      </c>
      <c r="L4686" t="s">
        <v>5501</v>
      </c>
    </row>
    <row r="4687" spans="1:12">
      <c r="A4687" s="15">
        <v>30300908</v>
      </c>
      <c r="B4687" t="s">
        <v>5450</v>
      </c>
      <c r="C4687" t="s">
        <v>7507</v>
      </c>
      <c r="D4687" t="s">
        <v>7691</v>
      </c>
      <c r="E4687" t="s">
        <v>7699</v>
      </c>
      <c r="F4687" t="s">
        <v>5499</v>
      </c>
      <c r="G4687" s="160" t="s">
        <v>4069</v>
      </c>
      <c r="H4687" t="s">
        <v>5496</v>
      </c>
      <c r="I4687" s="160" t="s">
        <v>4009</v>
      </c>
      <c r="J4687" t="s">
        <v>5500</v>
      </c>
      <c r="K4687" s="160" t="s">
        <v>4007</v>
      </c>
      <c r="L4687" t="s">
        <v>5501</v>
      </c>
    </row>
    <row r="4688" spans="1:12">
      <c r="A4688" s="15">
        <v>30300909</v>
      </c>
      <c r="B4688" t="s">
        <v>5450</v>
      </c>
      <c r="C4688" t="s">
        <v>7507</v>
      </c>
      <c r="D4688" t="s">
        <v>7691</v>
      </c>
      <c r="E4688" t="s">
        <v>7700</v>
      </c>
      <c r="F4688" t="s">
        <v>5499</v>
      </c>
      <c r="G4688" s="160" t="s">
        <v>4069</v>
      </c>
      <c r="H4688" t="s">
        <v>5496</v>
      </c>
      <c r="I4688" s="160" t="s">
        <v>4009</v>
      </c>
      <c r="J4688" t="s">
        <v>5500</v>
      </c>
      <c r="K4688" s="160" t="s">
        <v>4007</v>
      </c>
      <c r="L4688" t="s">
        <v>5501</v>
      </c>
    </row>
    <row r="4689" spans="1:12">
      <c r="A4689" s="15">
        <v>30300910</v>
      </c>
      <c r="B4689" t="s">
        <v>5450</v>
      </c>
      <c r="C4689" t="s">
        <v>7507</v>
      </c>
      <c r="D4689" t="s">
        <v>7691</v>
      </c>
      <c r="E4689" t="s">
        <v>7701</v>
      </c>
      <c r="F4689" t="s">
        <v>5499</v>
      </c>
      <c r="G4689" s="160" t="s">
        <v>4069</v>
      </c>
      <c r="H4689" t="s">
        <v>5496</v>
      </c>
      <c r="I4689" s="160" t="s">
        <v>4009</v>
      </c>
      <c r="J4689" t="s">
        <v>5500</v>
      </c>
      <c r="K4689" s="160" t="s">
        <v>4007</v>
      </c>
      <c r="L4689" t="s">
        <v>5501</v>
      </c>
    </row>
    <row r="4690" spans="1:12">
      <c r="A4690" s="15">
        <v>30300911</v>
      </c>
      <c r="B4690" t="s">
        <v>5450</v>
      </c>
      <c r="C4690" t="s">
        <v>7507</v>
      </c>
      <c r="D4690" t="s">
        <v>7691</v>
      </c>
      <c r="E4690" t="s">
        <v>7702</v>
      </c>
      <c r="F4690" t="s">
        <v>5499</v>
      </c>
      <c r="G4690" s="160" t="s">
        <v>4069</v>
      </c>
      <c r="H4690" t="s">
        <v>5496</v>
      </c>
      <c r="I4690" s="160" t="s">
        <v>4009</v>
      </c>
      <c r="J4690" t="s">
        <v>5500</v>
      </c>
      <c r="K4690" s="160" t="s">
        <v>4007</v>
      </c>
      <c r="L4690" t="s">
        <v>5501</v>
      </c>
    </row>
    <row r="4691" spans="1:12">
      <c r="A4691" s="15">
        <v>30300912</v>
      </c>
      <c r="B4691" t="s">
        <v>5450</v>
      </c>
      <c r="C4691" t="s">
        <v>7507</v>
      </c>
      <c r="D4691" t="s">
        <v>7691</v>
      </c>
      <c r="E4691" t="s">
        <v>6160</v>
      </c>
      <c r="F4691" t="s">
        <v>5499</v>
      </c>
      <c r="G4691" s="160" t="s">
        <v>4069</v>
      </c>
      <c r="H4691" t="s">
        <v>5496</v>
      </c>
      <c r="I4691" s="160" t="s">
        <v>4009</v>
      </c>
      <c r="J4691" t="s">
        <v>5500</v>
      </c>
      <c r="K4691" s="160" t="s">
        <v>4007</v>
      </c>
      <c r="L4691" t="s">
        <v>5501</v>
      </c>
    </row>
    <row r="4692" spans="1:12">
      <c r="A4692" s="15">
        <v>30300913</v>
      </c>
      <c r="B4692" t="s">
        <v>5450</v>
      </c>
      <c r="C4692" t="s">
        <v>7507</v>
      </c>
      <c r="D4692" t="s">
        <v>7691</v>
      </c>
      <c r="E4692" t="s">
        <v>7703</v>
      </c>
      <c r="F4692" t="s">
        <v>5499</v>
      </c>
      <c r="G4692" s="160" t="s">
        <v>4069</v>
      </c>
      <c r="H4692" t="s">
        <v>5496</v>
      </c>
      <c r="I4692" s="160" t="s">
        <v>4009</v>
      </c>
      <c r="J4692" t="s">
        <v>5500</v>
      </c>
      <c r="K4692" s="160" t="s">
        <v>4198</v>
      </c>
      <c r="L4692" t="s">
        <v>7704</v>
      </c>
    </row>
    <row r="4693" spans="1:12">
      <c r="A4693" s="15">
        <v>30300914</v>
      </c>
      <c r="B4693" t="s">
        <v>5450</v>
      </c>
      <c r="C4693" t="s">
        <v>7507</v>
      </c>
      <c r="D4693" t="s">
        <v>7691</v>
      </c>
      <c r="E4693" t="s">
        <v>7705</v>
      </c>
      <c r="F4693" t="s">
        <v>5499</v>
      </c>
      <c r="G4693" s="160" t="s">
        <v>4069</v>
      </c>
      <c r="H4693" t="s">
        <v>5496</v>
      </c>
      <c r="I4693" s="160" t="s">
        <v>4009</v>
      </c>
      <c r="J4693" t="s">
        <v>5500</v>
      </c>
      <c r="K4693" s="160" t="s">
        <v>4198</v>
      </c>
      <c r="L4693" t="s">
        <v>7704</v>
      </c>
    </row>
    <row r="4694" spans="1:12">
      <c r="A4694" s="15">
        <v>30300915</v>
      </c>
      <c r="B4694" t="s">
        <v>5450</v>
      </c>
      <c r="C4694" t="s">
        <v>7507</v>
      </c>
      <c r="D4694" t="s">
        <v>7691</v>
      </c>
      <c r="E4694" t="s">
        <v>7706</v>
      </c>
      <c r="F4694" t="s">
        <v>4073</v>
      </c>
      <c r="G4694" s="160" t="s">
        <v>4074</v>
      </c>
      <c r="H4694" t="s">
        <v>4075</v>
      </c>
      <c r="I4694">
        <v>11</v>
      </c>
      <c r="J4694" t="s">
        <v>6011</v>
      </c>
      <c r="K4694" s="160" t="s">
        <v>4009</v>
      </c>
      <c r="L4694" t="s">
        <v>6012</v>
      </c>
    </row>
    <row r="4695" spans="1:12">
      <c r="A4695" s="15">
        <v>30300916</v>
      </c>
      <c r="B4695" t="s">
        <v>5450</v>
      </c>
      <c r="C4695" t="s">
        <v>7507</v>
      </c>
      <c r="D4695" t="s">
        <v>7691</v>
      </c>
      <c r="E4695" t="s">
        <v>7707</v>
      </c>
      <c r="F4695" t="s">
        <v>5499</v>
      </c>
      <c r="G4695" s="160" t="s">
        <v>4069</v>
      </c>
      <c r="H4695" t="s">
        <v>5496</v>
      </c>
      <c r="I4695" s="160" t="s">
        <v>4009</v>
      </c>
      <c r="J4695" t="s">
        <v>5500</v>
      </c>
      <c r="K4695" s="160" t="s">
        <v>4007</v>
      </c>
      <c r="L4695" t="s">
        <v>5501</v>
      </c>
    </row>
    <row r="4696" spans="1:12">
      <c r="A4696" s="15">
        <v>30300917</v>
      </c>
      <c r="B4696" t="s">
        <v>5450</v>
      </c>
      <c r="C4696" t="s">
        <v>7507</v>
      </c>
      <c r="D4696" t="s">
        <v>7691</v>
      </c>
      <c r="E4696" t="s">
        <v>7708</v>
      </c>
      <c r="F4696" t="s">
        <v>5499</v>
      </c>
      <c r="G4696" s="160" t="s">
        <v>4069</v>
      </c>
      <c r="H4696" t="s">
        <v>5496</v>
      </c>
      <c r="I4696" s="160" t="s">
        <v>4009</v>
      </c>
      <c r="J4696" t="s">
        <v>5500</v>
      </c>
      <c r="K4696" s="160" t="s">
        <v>4007</v>
      </c>
      <c r="L4696" t="s">
        <v>5501</v>
      </c>
    </row>
    <row r="4697" spans="1:12">
      <c r="A4697" s="15">
        <v>30300918</v>
      </c>
      <c r="B4697" t="s">
        <v>5450</v>
      </c>
      <c r="C4697" t="s">
        <v>7507</v>
      </c>
      <c r="D4697" t="s">
        <v>7691</v>
      </c>
      <c r="E4697" t="s">
        <v>7709</v>
      </c>
      <c r="F4697" t="s">
        <v>5499</v>
      </c>
      <c r="G4697" s="160" t="s">
        <v>4069</v>
      </c>
      <c r="H4697" t="s">
        <v>5496</v>
      </c>
      <c r="I4697" s="160" t="s">
        <v>4009</v>
      </c>
      <c r="J4697" t="s">
        <v>5500</v>
      </c>
      <c r="K4697" s="160" t="s">
        <v>4007</v>
      </c>
      <c r="L4697" t="s">
        <v>5501</v>
      </c>
    </row>
    <row r="4698" spans="1:12">
      <c r="A4698" s="15">
        <v>30300919</v>
      </c>
      <c r="B4698" t="s">
        <v>5450</v>
      </c>
      <c r="C4698" t="s">
        <v>7507</v>
      </c>
      <c r="D4698" t="s">
        <v>7691</v>
      </c>
      <c r="E4698" t="s">
        <v>7710</v>
      </c>
      <c r="F4698" t="s">
        <v>5499</v>
      </c>
      <c r="G4698" s="160" t="s">
        <v>4069</v>
      </c>
      <c r="H4698" t="s">
        <v>5496</v>
      </c>
      <c r="I4698" s="160" t="s">
        <v>4009</v>
      </c>
      <c r="J4698" t="s">
        <v>5500</v>
      </c>
      <c r="K4698" s="160" t="s">
        <v>4007</v>
      </c>
      <c r="L4698" t="s">
        <v>5501</v>
      </c>
    </row>
    <row r="4699" spans="1:12">
      <c r="A4699" s="15">
        <v>30300920</v>
      </c>
      <c r="B4699" t="s">
        <v>5450</v>
      </c>
      <c r="C4699" t="s">
        <v>7507</v>
      </c>
      <c r="D4699" t="s">
        <v>7691</v>
      </c>
      <c r="E4699" t="s">
        <v>7711</v>
      </c>
      <c r="F4699" t="s">
        <v>5499</v>
      </c>
      <c r="G4699" s="160" t="s">
        <v>4069</v>
      </c>
      <c r="H4699" t="s">
        <v>5496</v>
      </c>
      <c r="I4699" s="160" t="s">
        <v>4009</v>
      </c>
      <c r="J4699" t="s">
        <v>5500</v>
      </c>
      <c r="K4699" s="160" t="s">
        <v>4007</v>
      </c>
      <c r="L4699" t="s">
        <v>5501</v>
      </c>
    </row>
    <row r="4700" spans="1:12">
      <c r="A4700" s="15">
        <v>30300921</v>
      </c>
      <c r="B4700" t="s">
        <v>5450</v>
      </c>
      <c r="C4700" t="s">
        <v>7507</v>
      </c>
      <c r="D4700" t="s">
        <v>7691</v>
      </c>
      <c r="E4700" t="s">
        <v>7712</v>
      </c>
      <c r="F4700" t="s">
        <v>5499</v>
      </c>
      <c r="G4700" s="160" t="s">
        <v>4069</v>
      </c>
      <c r="H4700" t="s">
        <v>5496</v>
      </c>
      <c r="I4700" s="160" t="s">
        <v>4009</v>
      </c>
      <c r="J4700" t="s">
        <v>5500</v>
      </c>
      <c r="K4700" s="160" t="s">
        <v>4007</v>
      </c>
      <c r="L4700" t="s">
        <v>5501</v>
      </c>
    </row>
    <row r="4701" spans="1:12">
      <c r="A4701" s="15">
        <v>30300922</v>
      </c>
      <c r="B4701" t="s">
        <v>5450</v>
      </c>
      <c r="C4701" t="s">
        <v>7507</v>
      </c>
      <c r="D4701" t="s">
        <v>7691</v>
      </c>
      <c r="E4701" t="s">
        <v>7713</v>
      </c>
      <c r="F4701" t="s">
        <v>5499</v>
      </c>
      <c r="G4701" s="160" t="s">
        <v>4069</v>
      </c>
      <c r="H4701" t="s">
        <v>5496</v>
      </c>
      <c r="I4701" s="160" t="s">
        <v>4009</v>
      </c>
      <c r="J4701" t="s">
        <v>5500</v>
      </c>
      <c r="K4701" s="160" t="s">
        <v>4007</v>
      </c>
      <c r="L4701" t="s">
        <v>5501</v>
      </c>
    </row>
    <row r="4702" spans="1:12">
      <c r="A4702" s="15">
        <v>30300923</v>
      </c>
      <c r="B4702" t="s">
        <v>5450</v>
      </c>
      <c r="C4702" t="s">
        <v>7507</v>
      </c>
      <c r="D4702" t="s">
        <v>7691</v>
      </c>
      <c r="E4702" t="s">
        <v>7714</v>
      </c>
      <c r="F4702" t="s">
        <v>5499</v>
      </c>
      <c r="G4702" s="160" t="s">
        <v>4069</v>
      </c>
      <c r="H4702" t="s">
        <v>5496</v>
      </c>
      <c r="I4702" s="160" t="s">
        <v>4009</v>
      </c>
      <c r="J4702" t="s">
        <v>5500</v>
      </c>
      <c r="K4702" s="160" t="s">
        <v>4007</v>
      </c>
      <c r="L4702" t="s">
        <v>5501</v>
      </c>
    </row>
    <row r="4703" spans="1:12">
      <c r="A4703" s="15">
        <v>30300924</v>
      </c>
      <c r="B4703" t="s">
        <v>5450</v>
      </c>
      <c r="C4703" t="s">
        <v>7507</v>
      </c>
      <c r="D4703" t="s">
        <v>7691</v>
      </c>
      <c r="E4703" t="s">
        <v>7715</v>
      </c>
      <c r="F4703" t="s">
        <v>5499</v>
      </c>
      <c r="G4703" s="160" t="s">
        <v>4069</v>
      </c>
      <c r="H4703" t="s">
        <v>5496</v>
      </c>
      <c r="I4703" s="160" t="s">
        <v>4009</v>
      </c>
      <c r="J4703" t="s">
        <v>5500</v>
      </c>
      <c r="K4703" s="160" t="s">
        <v>4007</v>
      </c>
      <c r="L4703" t="s">
        <v>5501</v>
      </c>
    </row>
    <row r="4704" spans="1:12">
      <c r="A4704" s="15">
        <v>30300925</v>
      </c>
      <c r="B4704" t="s">
        <v>5450</v>
      </c>
      <c r="C4704" t="s">
        <v>7507</v>
      </c>
      <c r="D4704" t="s">
        <v>7691</v>
      </c>
      <c r="E4704" t="s">
        <v>7716</v>
      </c>
      <c r="F4704" t="s">
        <v>5499</v>
      </c>
      <c r="G4704" s="160" t="s">
        <v>4069</v>
      </c>
      <c r="H4704" t="s">
        <v>5496</v>
      </c>
      <c r="I4704" s="160" t="s">
        <v>4009</v>
      </c>
      <c r="J4704" t="s">
        <v>5500</v>
      </c>
      <c r="K4704" s="160" t="s">
        <v>4007</v>
      </c>
      <c r="L4704" t="s">
        <v>5501</v>
      </c>
    </row>
    <row r="4705" spans="1:12">
      <c r="A4705" s="15">
        <v>30300926</v>
      </c>
      <c r="B4705" t="s">
        <v>5450</v>
      </c>
      <c r="C4705" t="s">
        <v>7507</v>
      </c>
      <c r="D4705" t="s">
        <v>7691</v>
      </c>
      <c r="E4705" t="s">
        <v>7717</v>
      </c>
      <c r="F4705" t="s">
        <v>5499</v>
      </c>
      <c r="G4705" s="160" t="s">
        <v>4069</v>
      </c>
      <c r="H4705" t="s">
        <v>5496</v>
      </c>
      <c r="I4705" s="160" t="s">
        <v>4009</v>
      </c>
      <c r="J4705" t="s">
        <v>5500</v>
      </c>
      <c r="K4705">
        <v>99</v>
      </c>
      <c r="L4705" t="s">
        <v>3999</v>
      </c>
    </row>
    <row r="4706" spans="1:12">
      <c r="A4706" s="15">
        <v>30300927</v>
      </c>
      <c r="B4706" t="s">
        <v>5450</v>
      </c>
      <c r="C4706" t="s">
        <v>7507</v>
      </c>
      <c r="D4706" t="s">
        <v>7691</v>
      </c>
      <c r="E4706" t="s">
        <v>7718</v>
      </c>
      <c r="F4706" t="s">
        <v>5499</v>
      </c>
      <c r="G4706" s="160" t="s">
        <v>4069</v>
      </c>
      <c r="H4706" t="s">
        <v>5496</v>
      </c>
      <c r="I4706" s="160" t="s">
        <v>4009</v>
      </c>
      <c r="J4706" t="s">
        <v>5500</v>
      </c>
      <c r="K4706" s="160" t="s">
        <v>4007</v>
      </c>
      <c r="L4706" t="s">
        <v>5501</v>
      </c>
    </row>
    <row r="4707" spans="1:12">
      <c r="A4707" s="15">
        <v>30300928</v>
      </c>
      <c r="B4707" t="s">
        <v>5450</v>
      </c>
      <c r="C4707" t="s">
        <v>7507</v>
      </c>
      <c r="D4707" t="s">
        <v>7691</v>
      </c>
      <c r="E4707" t="s">
        <v>7719</v>
      </c>
      <c r="F4707" t="s">
        <v>5499</v>
      </c>
      <c r="G4707" s="160" t="s">
        <v>4069</v>
      </c>
      <c r="H4707" t="s">
        <v>5496</v>
      </c>
      <c r="I4707" s="160" t="s">
        <v>4009</v>
      </c>
      <c r="J4707" t="s">
        <v>5500</v>
      </c>
      <c r="K4707">
        <v>99</v>
      </c>
      <c r="L4707" t="s">
        <v>3999</v>
      </c>
    </row>
    <row r="4708" spans="1:12">
      <c r="A4708" s="15">
        <v>30300929</v>
      </c>
      <c r="B4708" t="s">
        <v>5450</v>
      </c>
      <c r="C4708" t="s">
        <v>7507</v>
      </c>
      <c r="D4708" t="s">
        <v>7691</v>
      </c>
      <c r="E4708" t="s">
        <v>7720</v>
      </c>
      <c r="F4708" t="s">
        <v>5499</v>
      </c>
      <c r="G4708" s="160" t="s">
        <v>4069</v>
      </c>
      <c r="H4708" t="s">
        <v>5496</v>
      </c>
      <c r="I4708" s="160" t="s">
        <v>4009</v>
      </c>
      <c r="J4708" t="s">
        <v>5500</v>
      </c>
      <c r="K4708" s="160" t="s">
        <v>4007</v>
      </c>
      <c r="L4708" t="s">
        <v>5501</v>
      </c>
    </row>
    <row r="4709" spans="1:12">
      <c r="A4709" s="15">
        <v>30300930</v>
      </c>
      <c r="B4709" t="s">
        <v>5450</v>
      </c>
      <c r="C4709" t="s">
        <v>7507</v>
      </c>
      <c r="D4709" t="s">
        <v>7691</v>
      </c>
      <c r="E4709" t="s">
        <v>7721</v>
      </c>
      <c r="F4709" t="s">
        <v>5499</v>
      </c>
      <c r="G4709" s="160" t="s">
        <v>4069</v>
      </c>
      <c r="H4709" t="s">
        <v>5496</v>
      </c>
      <c r="I4709" s="160" t="s">
        <v>4009</v>
      </c>
      <c r="J4709" t="s">
        <v>5500</v>
      </c>
      <c r="K4709" s="160" t="s">
        <v>4007</v>
      </c>
      <c r="L4709" t="s">
        <v>5501</v>
      </c>
    </row>
    <row r="4710" spans="1:12">
      <c r="A4710" s="15">
        <v>30300931</v>
      </c>
      <c r="B4710" t="s">
        <v>5450</v>
      </c>
      <c r="C4710" t="s">
        <v>7507</v>
      </c>
      <c r="D4710" t="s">
        <v>7691</v>
      </c>
      <c r="E4710" t="s">
        <v>7722</v>
      </c>
      <c r="F4710" t="s">
        <v>5499</v>
      </c>
      <c r="G4710" s="160" t="s">
        <v>4069</v>
      </c>
      <c r="H4710" t="s">
        <v>5496</v>
      </c>
      <c r="I4710" s="160" t="s">
        <v>4009</v>
      </c>
      <c r="J4710" t="s">
        <v>5500</v>
      </c>
      <c r="K4710" s="160" t="s">
        <v>4007</v>
      </c>
      <c r="L4710" t="s">
        <v>5501</v>
      </c>
    </row>
    <row r="4711" spans="1:12">
      <c r="A4711" s="15">
        <v>30300932</v>
      </c>
      <c r="B4711" t="s">
        <v>5450</v>
      </c>
      <c r="C4711" t="s">
        <v>7507</v>
      </c>
      <c r="D4711" t="s">
        <v>7691</v>
      </c>
      <c r="E4711" t="s">
        <v>7723</v>
      </c>
      <c r="F4711" t="s">
        <v>5499</v>
      </c>
      <c r="G4711" s="160" t="s">
        <v>4069</v>
      </c>
      <c r="H4711" t="s">
        <v>5496</v>
      </c>
      <c r="I4711" s="160" t="s">
        <v>4009</v>
      </c>
      <c r="J4711" t="s">
        <v>5500</v>
      </c>
      <c r="K4711" s="160" t="s">
        <v>4007</v>
      </c>
      <c r="L4711" t="s">
        <v>5501</v>
      </c>
    </row>
    <row r="4712" spans="1:12">
      <c r="A4712" s="15">
        <v>30300933</v>
      </c>
      <c r="B4712" t="s">
        <v>5450</v>
      </c>
      <c r="C4712" t="s">
        <v>7507</v>
      </c>
      <c r="D4712" t="s">
        <v>7691</v>
      </c>
      <c r="E4712" t="s">
        <v>7724</v>
      </c>
      <c r="F4712" t="s">
        <v>5499</v>
      </c>
      <c r="G4712" s="160" t="s">
        <v>4069</v>
      </c>
      <c r="H4712" t="s">
        <v>5496</v>
      </c>
      <c r="I4712" s="160" t="s">
        <v>4009</v>
      </c>
      <c r="J4712" t="s">
        <v>5500</v>
      </c>
      <c r="K4712" s="160" t="s">
        <v>4007</v>
      </c>
      <c r="L4712" t="s">
        <v>5501</v>
      </c>
    </row>
    <row r="4713" spans="1:12">
      <c r="A4713" s="15">
        <v>30300934</v>
      </c>
      <c r="B4713" t="s">
        <v>5450</v>
      </c>
      <c r="C4713" t="s">
        <v>7507</v>
      </c>
      <c r="D4713" t="s">
        <v>7691</v>
      </c>
      <c r="E4713" t="s">
        <v>7725</v>
      </c>
      <c r="F4713" t="s">
        <v>5499</v>
      </c>
      <c r="G4713" s="160" t="s">
        <v>4069</v>
      </c>
      <c r="H4713" t="s">
        <v>5496</v>
      </c>
      <c r="I4713" s="160" t="s">
        <v>4009</v>
      </c>
      <c r="J4713" t="s">
        <v>5500</v>
      </c>
      <c r="K4713" s="160" t="s">
        <v>4007</v>
      </c>
      <c r="L4713" t="s">
        <v>5501</v>
      </c>
    </row>
    <row r="4714" spans="1:12">
      <c r="A4714" s="15">
        <v>30300935</v>
      </c>
      <c r="B4714" t="s">
        <v>5450</v>
      </c>
      <c r="C4714" t="s">
        <v>7507</v>
      </c>
      <c r="D4714" t="s">
        <v>7691</v>
      </c>
      <c r="E4714" t="s">
        <v>7726</v>
      </c>
      <c r="F4714" t="s">
        <v>5499</v>
      </c>
      <c r="G4714" s="160" t="s">
        <v>4069</v>
      </c>
      <c r="H4714" t="s">
        <v>5496</v>
      </c>
      <c r="I4714" s="160" t="s">
        <v>4009</v>
      </c>
      <c r="J4714" t="s">
        <v>5500</v>
      </c>
      <c r="K4714" s="160" t="s">
        <v>4007</v>
      </c>
      <c r="L4714" t="s">
        <v>5501</v>
      </c>
    </row>
    <row r="4715" spans="1:12">
      <c r="A4715" s="15">
        <v>30300936</v>
      </c>
      <c r="B4715" t="s">
        <v>5450</v>
      </c>
      <c r="C4715" t="s">
        <v>7507</v>
      </c>
      <c r="D4715" t="s">
        <v>7691</v>
      </c>
      <c r="E4715" t="s">
        <v>7727</v>
      </c>
      <c r="F4715" t="s">
        <v>5499</v>
      </c>
      <c r="G4715" s="160" t="s">
        <v>4069</v>
      </c>
      <c r="H4715" t="s">
        <v>5496</v>
      </c>
      <c r="I4715" s="160" t="s">
        <v>4009</v>
      </c>
      <c r="J4715" t="s">
        <v>5500</v>
      </c>
      <c r="K4715" s="160" t="s">
        <v>4007</v>
      </c>
      <c r="L4715" t="s">
        <v>5501</v>
      </c>
    </row>
    <row r="4716" spans="1:12">
      <c r="A4716" s="15">
        <v>30300998</v>
      </c>
      <c r="B4716" t="s">
        <v>5450</v>
      </c>
      <c r="C4716" t="s">
        <v>7507</v>
      </c>
      <c r="D4716" t="s">
        <v>7691</v>
      </c>
      <c r="E4716" t="s">
        <v>4020</v>
      </c>
      <c r="F4716" t="s">
        <v>5499</v>
      </c>
      <c r="G4716" s="160" t="s">
        <v>4069</v>
      </c>
      <c r="H4716" t="s">
        <v>5496</v>
      </c>
      <c r="I4716" s="160" t="s">
        <v>4009</v>
      </c>
      <c r="J4716" t="s">
        <v>5500</v>
      </c>
      <c r="K4716" s="160" t="s">
        <v>4007</v>
      </c>
      <c r="L4716" t="s">
        <v>5501</v>
      </c>
    </row>
    <row r="4717" spans="1:12">
      <c r="A4717" s="15">
        <v>30300999</v>
      </c>
      <c r="B4717" t="s">
        <v>5450</v>
      </c>
      <c r="C4717" t="s">
        <v>7507</v>
      </c>
      <c r="D4717" t="s">
        <v>7691</v>
      </c>
      <c r="E4717" t="s">
        <v>4020</v>
      </c>
      <c r="F4717" t="s">
        <v>5499</v>
      </c>
      <c r="G4717" s="160" t="s">
        <v>4069</v>
      </c>
      <c r="H4717" t="s">
        <v>5496</v>
      </c>
      <c r="I4717" s="160" t="s">
        <v>4009</v>
      </c>
      <c r="J4717" t="s">
        <v>5500</v>
      </c>
      <c r="K4717" s="160" t="s">
        <v>4007</v>
      </c>
      <c r="L4717" t="s">
        <v>5501</v>
      </c>
    </row>
    <row r="4718" spans="1:12">
      <c r="A4718" s="15">
        <v>30301001</v>
      </c>
      <c r="B4718" t="s">
        <v>5450</v>
      </c>
      <c r="C4718" t="s">
        <v>7507</v>
      </c>
      <c r="D4718" t="s">
        <v>7728</v>
      </c>
      <c r="E4718" t="s">
        <v>7729</v>
      </c>
      <c r="F4718" t="s">
        <v>5495</v>
      </c>
      <c r="G4718" s="160" t="s">
        <v>4069</v>
      </c>
      <c r="H4718" t="s">
        <v>5496</v>
      </c>
      <c r="I4718" s="160" t="s">
        <v>4007</v>
      </c>
      <c r="J4718" t="s">
        <v>5504</v>
      </c>
      <c r="K4718" s="160" t="s">
        <v>4009</v>
      </c>
      <c r="L4718" t="s">
        <v>5717</v>
      </c>
    </row>
    <row r="4719" spans="1:12">
      <c r="A4719" s="15">
        <v>30301002</v>
      </c>
      <c r="B4719" t="s">
        <v>5450</v>
      </c>
      <c r="C4719" t="s">
        <v>7507</v>
      </c>
      <c r="D4719" t="s">
        <v>7728</v>
      </c>
      <c r="E4719" t="s">
        <v>7730</v>
      </c>
      <c r="F4719" t="s">
        <v>5495</v>
      </c>
      <c r="G4719" s="160" t="s">
        <v>4069</v>
      </c>
      <c r="H4719" t="s">
        <v>5496</v>
      </c>
      <c r="I4719" s="160" t="s">
        <v>4007</v>
      </c>
      <c r="J4719" t="s">
        <v>5504</v>
      </c>
      <c r="K4719" s="160" t="s">
        <v>4009</v>
      </c>
      <c r="L4719" t="s">
        <v>5717</v>
      </c>
    </row>
    <row r="4720" spans="1:12">
      <c r="A4720" s="15">
        <v>30301003</v>
      </c>
      <c r="B4720" t="s">
        <v>5450</v>
      </c>
      <c r="C4720" t="s">
        <v>7507</v>
      </c>
      <c r="D4720" t="s">
        <v>7728</v>
      </c>
      <c r="E4720" t="s">
        <v>7731</v>
      </c>
      <c r="F4720" t="s">
        <v>5495</v>
      </c>
      <c r="G4720" s="160" t="s">
        <v>4069</v>
      </c>
      <c r="H4720" t="s">
        <v>5496</v>
      </c>
      <c r="I4720" s="160" t="s">
        <v>4007</v>
      </c>
      <c r="J4720" t="s">
        <v>5504</v>
      </c>
      <c r="K4720" s="160" t="s">
        <v>4009</v>
      </c>
      <c r="L4720" t="s">
        <v>5717</v>
      </c>
    </row>
    <row r="4721" spans="1:12">
      <c r="A4721" s="15">
        <v>30301004</v>
      </c>
      <c r="B4721" t="s">
        <v>5450</v>
      </c>
      <c r="C4721" t="s">
        <v>7507</v>
      </c>
      <c r="D4721" t="s">
        <v>7728</v>
      </c>
      <c r="E4721" t="s">
        <v>7732</v>
      </c>
      <c r="F4721" t="s">
        <v>5495</v>
      </c>
      <c r="G4721" s="160" t="s">
        <v>4069</v>
      </c>
      <c r="H4721" t="s">
        <v>5496</v>
      </c>
      <c r="I4721" s="160" t="s">
        <v>4007</v>
      </c>
      <c r="J4721" t="s">
        <v>5504</v>
      </c>
      <c r="K4721" s="160" t="s">
        <v>4009</v>
      </c>
      <c r="L4721" t="s">
        <v>5717</v>
      </c>
    </row>
    <row r="4722" spans="1:12">
      <c r="A4722" s="15">
        <v>30301005</v>
      </c>
      <c r="B4722" t="s">
        <v>5450</v>
      </c>
      <c r="C4722" t="s">
        <v>7507</v>
      </c>
      <c r="D4722" t="s">
        <v>7728</v>
      </c>
      <c r="E4722" t="s">
        <v>7733</v>
      </c>
      <c r="F4722" t="s">
        <v>5495</v>
      </c>
      <c r="G4722" s="160" t="s">
        <v>4069</v>
      </c>
      <c r="H4722" t="s">
        <v>5496</v>
      </c>
      <c r="I4722" s="160" t="s">
        <v>4007</v>
      </c>
      <c r="J4722" t="s">
        <v>5504</v>
      </c>
      <c r="K4722" s="160" t="s">
        <v>4009</v>
      </c>
      <c r="L4722" t="s">
        <v>5717</v>
      </c>
    </row>
    <row r="4723" spans="1:12">
      <c r="A4723" s="15">
        <v>30301006</v>
      </c>
      <c r="B4723" t="s">
        <v>5450</v>
      </c>
      <c r="C4723" t="s">
        <v>7507</v>
      </c>
      <c r="D4723" t="s">
        <v>7728</v>
      </c>
      <c r="E4723" t="s">
        <v>7734</v>
      </c>
      <c r="F4723" t="s">
        <v>5495</v>
      </c>
      <c r="G4723" s="160" t="s">
        <v>4069</v>
      </c>
      <c r="H4723" t="s">
        <v>5496</v>
      </c>
      <c r="I4723" s="160" t="s">
        <v>4007</v>
      </c>
      <c r="J4723" t="s">
        <v>5504</v>
      </c>
      <c r="K4723" s="160" t="s">
        <v>4009</v>
      </c>
      <c r="L4723" t="s">
        <v>5717</v>
      </c>
    </row>
    <row r="4724" spans="1:12">
      <c r="A4724" s="15">
        <v>30301007</v>
      </c>
      <c r="B4724" t="s">
        <v>5450</v>
      </c>
      <c r="C4724" t="s">
        <v>7507</v>
      </c>
      <c r="D4724" t="s">
        <v>7728</v>
      </c>
      <c r="E4724" t="s">
        <v>7735</v>
      </c>
      <c r="F4724" t="s">
        <v>5495</v>
      </c>
      <c r="G4724" s="160" t="s">
        <v>4069</v>
      </c>
      <c r="H4724" t="s">
        <v>5496</v>
      </c>
      <c r="I4724" s="160" t="s">
        <v>4007</v>
      </c>
      <c r="J4724" t="s">
        <v>5504</v>
      </c>
      <c r="K4724" s="160" t="s">
        <v>4009</v>
      </c>
      <c r="L4724" t="s">
        <v>5717</v>
      </c>
    </row>
    <row r="4725" spans="1:12">
      <c r="A4725" s="15">
        <v>30301008</v>
      </c>
      <c r="B4725" t="s">
        <v>5450</v>
      </c>
      <c r="C4725" t="s">
        <v>7507</v>
      </c>
      <c r="D4725" t="s">
        <v>7728</v>
      </c>
      <c r="E4725" t="s">
        <v>7736</v>
      </c>
      <c r="F4725" t="s">
        <v>5495</v>
      </c>
      <c r="G4725" s="160" t="s">
        <v>4069</v>
      </c>
      <c r="H4725" t="s">
        <v>5496</v>
      </c>
      <c r="I4725" s="160" t="s">
        <v>4007</v>
      </c>
      <c r="J4725" t="s">
        <v>5504</v>
      </c>
      <c r="K4725" s="160" t="s">
        <v>4009</v>
      </c>
      <c r="L4725" t="s">
        <v>5717</v>
      </c>
    </row>
    <row r="4726" spans="1:12">
      <c r="A4726" s="15">
        <v>30301009</v>
      </c>
      <c r="B4726" t="s">
        <v>5450</v>
      </c>
      <c r="C4726" t="s">
        <v>7507</v>
      </c>
      <c r="D4726" t="s">
        <v>7728</v>
      </c>
      <c r="E4726" t="s">
        <v>7737</v>
      </c>
      <c r="F4726" t="s">
        <v>5495</v>
      </c>
      <c r="G4726" s="160" t="s">
        <v>4069</v>
      </c>
      <c r="H4726" t="s">
        <v>5496</v>
      </c>
      <c r="I4726" s="160" t="s">
        <v>4007</v>
      </c>
      <c r="J4726" t="s">
        <v>5504</v>
      </c>
      <c r="K4726" s="160" t="s">
        <v>4009</v>
      </c>
      <c r="L4726" t="s">
        <v>5717</v>
      </c>
    </row>
    <row r="4727" spans="1:12">
      <c r="A4727" s="15">
        <v>30301010</v>
      </c>
      <c r="B4727" t="s">
        <v>5450</v>
      </c>
      <c r="C4727" t="s">
        <v>7507</v>
      </c>
      <c r="D4727" t="s">
        <v>7728</v>
      </c>
      <c r="E4727" t="s">
        <v>7738</v>
      </c>
      <c r="F4727" t="s">
        <v>5495</v>
      </c>
      <c r="G4727" s="160" t="s">
        <v>4069</v>
      </c>
      <c r="H4727" t="s">
        <v>5496</v>
      </c>
      <c r="I4727" s="160" t="s">
        <v>4007</v>
      </c>
      <c r="J4727" t="s">
        <v>5504</v>
      </c>
      <c r="K4727" s="160" t="s">
        <v>4009</v>
      </c>
      <c r="L4727" t="s">
        <v>5717</v>
      </c>
    </row>
    <row r="4728" spans="1:12">
      <c r="A4728" s="15">
        <v>30301011</v>
      </c>
      <c r="B4728" t="s">
        <v>5450</v>
      </c>
      <c r="C4728" t="s">
        <v>7507</v>
      </c>
      <c r="D4728" t="s">
        <v>7728</v>
      </c>
      <c r="E4728" t="s">
        <v>6361</v>
      </c>
      <c r="F4728" t="s">
        <v>4073</v>
      </c>
      <c r="G4728" s="160" t="s">
        <v>4074</v>
      </c>
      <c r="H4728" t="s">
        <v>4075</v>
      </c>
      <c r="I4728">
        <v>11</v>
      </c>
      <c r="J4728" t="s">
        <v>6011</v>
      </c>
      <c r="K4728" s="160" t="s">
        <v>4009</v>
      </c>
      <c r="L4728" t="s">
        <v>6012</v>
      </c>
    </row>
    <row r="4729" spans="1:12">
      <c r="A4729" s="15">
        <v>30301012</v>
      </c>
      <c r="B4729" t="s">
        <v>5450</v>
      </c>
      <c r="C4729" t="s">
        <v>7507</v>
      </c>
      <c r="D4729" t="s">
        <v>7728</v>
      </c>
      <c r="E4729" t="s">
        <v>7739</v>
      </c>
      <c r="F4729" t="s">
        <v>4073</v>
      </c>
      <c r="G4729" s="160" t="s">
        <v>4074</v>
      </c>
      <c r="H4729" t="s">
        <v>4075</v>
      </c>
      <c r="I4729">
        <v>11</v>
      </c>
      <c r="J4729" t="s">
        <v>6011</v>
      </c>
      <c r="K4729" s="160" t="s">
        <v>4007</v>
      </c>
      <c r="L4729" t="s">
        <v>5938</v>
      </c>
    </row>
    <row r="4730" spans="1:12">
      <c r="A4730" s="15">
        <v>30301013</v>
      </c>
      <c r="B4730" t="s">
        <v>5450</v>
      </c>
      <c r="C4730" t="s">
        <v>7507</v>
      </c>
      <c r="D4730" t="s">
        <v>7728</v>
      </c>
      <c r="E4730" t="s">
        <v>6475</v>
      </c>
      <c r="F4730" t="s">
        <v>4073</v>
      </c>
      <c r="G4730" s="160" t="s">
        <v>4074</v>
      </c>
      <c r="H4730" t="s">
        <v>4075</v>
      </c>
      <c r="I4730">
        <v>11</v>
      </c>
      <c r="J4730" t="s">
        <v>6011</v>
      </c>
      <c r="K4730" s="160" t="s">
        <v>4009</v>
      </c>
      <c r="L4730" t="s">
        <v>6012</v>
      </c>
    </row>
    <row r="4731" spans="1:12">
      <c r="A4731" s="15">
        <v>30301014</v>
      </c>
      <c r="B4731" t="s">
        <v>5450</v>
      </c>
      <c r="C4731" t="s">
        <v>7507</v>
      </c>
      <c r="D4731" t="s">
        <v>7728</v>
      </c>
      <c r="E4731" t="s">
        <v>7740</v>
      </c>
      <c r="F4731" t="s">
        <v>5495</v>
      </c>
      <c r="G4731" s="160" t="s">
        <v>4069</v>
      </c>
      <c r="H4731" t="s">
        <v>5496</v>
      </c>
      <c r="I4731" s="160" t="s">
        <v>4007</v>
      </c>
      <c r="J4731" t="s">
        <v>5504</v>
      </c>
      <c r="K4731" s="160" t="s">
        <v>4009</v>
      </c>
      <c r="L4731" t="s">
        <v>5717</v>
      </c>
    </row>
    <row r="4732" spans="1:12">
      <c r="A4732" s="15">
        <v>30301015</v>
      </c>
      <c r="B4732" t="s">
        <v>5450</v>
      </c>
      <c r="C4732" t="s">
        <v>7507</v>
      </c>
      <c r="D4732" t="s">
        <v>7728</v>
      </c>
      <c r="E4732" t="s">
        <v>7741</v>
      </c>
      <c r="F4732" t="s">
        <v>5495</v>
      </c>
      <c r="G4732" s="160" t="s">
        <v>4069</v>
      </c>
      <c r="H4732" t="s">
        <v>5496</v>
      </c>
      <c r="I4732" s="160" t="s">
        <v>4007</v>
      </c>
      <c r="J4732" t="s">
        <v>5504</v>
      </c>
      <c r="K4732" s="160" t="s">
        <v>4009</v>
      </c>
      <c r="L4732" t="s">
        <v>5717</v>
      </c>
    </row>
    <row r="4733" spans="1:12">
      <c r="A4733" s="15">
        <v>30301016</v>
      </c>
      <c r="B4733" t="s">
        <v>5450</v>
      </c>
      <c r="C4733" t="s">
        <v>7507</v>
      </c>
      <c r="D4733" t="s">
        <v>7728</v>
      </c>
      <c r="E4733" t="s">
        <v>7742</v>
      </c>
      <c r="F4733" t="s">
        <v>4073</v>
      </c>
      <c r="G4733" s="160" t="s">
        <v>4074</v>
      </c>
      <c r="H4733" t="s">
        <v>4075</v>
      </c>
      <c r="I4733">
        <v>11</v>
      </c>
      <c r="J4733" t="s">
        <v>6011</v>
      </c>
      <c r="K4733" s="160" t="s">
        <v>4009</v>
      </c>
      <c r="L4733" t="s">
        <v>6012</v>
      </c>
    </row>
    <row r="4734" spans="1:12">
      <c r="A4734" s="15">
        <v>30301017</v>
      </c>
      <c r="B4734" t="s">
        <v>5450</v>
      </c>
      <c r="C4734" t="s">
        <v>7507</v>
      </c>
      <c r="D4734" t="s">
        <v>7728</v>
      </c>
      <c r="E4734" t="s">
        <v>7743</v>
      </c>
      <c r="F4734" t="s">
        <v>5495</v>
      </c>
      <c r="G4734" s="160" t="s">
        <v>4069</v>
      </c>
      <c r="H4734" t="s">
        <v>5496</v>
      </c>
      <c r="I4734" s="160" t="s">
        <v>4007</v>
      </c>
      <c r="J4734" t="s">
        <v>5504</v>
      </c>
      <c r="K4734" s="160" t="s">
        <v>4009</v>
      </c>
      <c r="L4734" t="s">
        <v>5717</v>
      </c>
    </row>
    <row r="4735" spans="1:12">
      <c r="A4735" s="15">
        <v>30301018</v>
      </c>
      <c r="B4735" t="s">
        <v>5450</v>
      </c>
      <c r="C4735" t="s">
        <v>7507</v>
      </c>
      <c r="D4735" t="s">
        <v>7728</v>
      </c>
      <c r="E4735" t="s">
        <v>7744</v>
      </c>
      <c r="F4735" t="s">
        <v>5495</v>
      </c>
      <c r="G4735" s="160" t="s">
        <v>4069</v>
      </c>
      <c r="H4735" t="s">
        <v>5496</v>
      </c>
      <c r="I4735" s="160" t="s">
        <v>4007</v>
      </c>
      <c r="J4735" t="s">
        <v>5504</v>
      </c>
      <c r="K4735" s="160" t="s">
        <v>4009</v>
      </c>
      <c r="L4735" t="s">
        <v>5717</v>
      </c>
    </row>
    <row r="4736" spans="1:12">
      <c r="A4736" s="15">
        <v>30301019</v>
      </c>
      <c r="B4736" t="s">
        <v>5450</v>
      </c>
      <c r="C4736" t="s">
        <v>7507</v>
      </c>
      <c r="D4736" t="s">
        <v>7728</v>
      </c>
      <c r="E4736" t="s">
        <v>7745</v>
      </c>
      <c r="F4736" t="s">
        <v>5495</v>
      </c>
      <c r="G4736" s="160" t="s">
        <v>4069</v>
      </c>
      <c r="H4736" t="s">
        <v>5496</v>
      </c>
      <c r="I4736" s="160" t="s">
        <v>4007</v>
      </c>
      <c r="J4736" t="s">
        <v>5504</v>
      </c>
      <c r="K4736" s="160" t="s">
        <v>4009</v>
      </c>
      <c r="L4736" t="s">
        <v>5717</v>
      </c>
    </row>
    <row r="4737" spans="1:12">
      <c r="A4737" s="15">
        <v>30301020</v>
      </c>
      <c r="B4737" t="s">
        <v>5450</v>
      </c>
      <c r="C4737" t="s">
        <v>7507</v>
      </c>
      <c r="D4737" t="s">
        <v>7728</v>
      </c>
      <c r="E4737" t="s">
        <v>7746</v>
      </c>
      <c r="F4737" t="s">
        <v>5495</v>
      </c>
      <c r="G4737" s="160" t="s">
        <v>4069</v>
      </c>
      <c r="H4737" t="s">
        <v>5496</v>
      </c>
      <c r="I4737" s="160" t="s">
        <v>4007</v>
      </c>
      <c r="J4737" t="s">
        <v>5504</v>
      </c>
      <c r="K4737" s="160" t="s">
        <v>4009</v>
      </c>
      <c r="L4737" t="s">
        <v>5717</v>
      </c>
    </row>
    <row r="4738" spans="1:12">
      <c r="A4738" s="15">
        <v>30301021</v>
      </c>
      <c r="B4738" t="s">
        <v>5450</v>
      </c>
      <c r="C4738" t="s">
        <v>7507</v>
      </c>
      <c r="D4738" t="s">
        <v>7728</v>
      </c>
      <c r="E4738" t="s">
        <v>7747</v>
      </c>
      <c r="F4738" t="s">
        <v>5495</v>
      </c>
      <c r="G4738" s="160" t="s">
        <v>4069</v>
      </c>
      <c r="H4738" t="s">
        <v>5496</v>
      </c>
      <c r="I4738" s="160" t="s">
        <v>4007</v>
      </c>
      <c r="J4738" t="s">
        <v>5504</v>
      </c>
      <c r="K4738" s="160" t="s">
        <v>4009</v>
      </c>
      <c r="L4738" t="s">
        <v>5717</v>
      </c>
    </row>
    <row r="4739" spans="1:12">
      <c r="A4739" s="15">
        <v>30301022</v>
      </c>
      <c r="B4739" t="s">
        <v>5450</v>
      </c>
      <c r="C4739" t="s">
        <v>7507</v>
      </c>
      <c r="D4739" t="s">
        <v>7728</v>
      </c>
      <c r="E4739" t="s">
        <v>7748</v>
      </c>
      <c r="F4739" t="s">
        <v>5495</v>
      </c>
      <c r="G4739" s="160" t="s">
        <v>4069</v>
      </c>
      <c r="H4739" t="s">
        <v>5496</v>
      </c>
      <c r="I4739" s="160" t="s">
        <v>4007</v>
      </c>
      <c r="J4739" t="s">
        <v>5504</v>
      </c>
      <c r="K4739" s="160" t="s">
        <v>4009</v>
      </c>
      <c r="L4739" t="s">
        <v>5717</v>
      </c>
    </row>
    <row r="4740" spans="1:12">
      <c r="A4740" s="15">
        <v>30301023</v>
      </c>
      <c r="B4740" t="s">
        <v>5450</v>
      </c>
      <c r="C4740" t="s">
        <v>7507</v>
      </c>
      <c r="D4740" t="s">
        <v>7728</v>
      </c>
      <c r="E4740" t="s">
        <v>7749</v>
      </c>
      <c r="F4740" t="s">
        <v>5495</v>
      </c>
      <c r="G4740" s="160" t="s">
        <v>4069</v>
      </c>
      <c r="H4740" t="s">
        <v>5496</v>
      </c>
      <c r="I4740" s="160" t="s">
        <v>4007</v>
      </c>
      <c r="J4740" t="s">
        <v>5504</v>
      </c>
      <c r="K4740" s="160" t="s">
        <v>4009</v>
      </c>
      <c r="L4740" t="s">
        <v>5717</v>
      </c>
    </row>
    <row r="4741" spans="1:12">
      <c r="A4741" s="15">
        <v>30301024</v>
      </c>
      <c r="B4741" t="s">
        <v>5450</v>
      </c>
      <c r="C4741" t="s">
        <v>7507</v>
      </c>
      <c r="D4741" t="s">
        <v>7728</v>
      </c>
      <c r="E4741" t="s">
        <v>7750</v>
      </c>
      <c r="F4741" t="s">
        <v>5495</v>
      </c>
      <c r="G4741" s="160" t="s">
        <v>4069</v>
      </c>
      <c r="H4741" t="s">
        <v>5496</v>
      </c>
      <c r="I4741" s="160" t="s">
        <v>4007</v>
      </c>
      <c r="J4741" t="s">
        <v>5504</v>
      </c>
      <c r="K4741" s="160" t="s">
        <v>4009</v>
      </c>
      <c r="L4741" t="s">
        <v>5717</v>
      </c>
    </row>
    <row r="4742" spans="1:12">
      <c r="A4742" s="15">
        <v>30301025</v>
      </c>
      <c r="B4742" t="s">
        <v>5450</v>
      </c>
      <c r="C4742" t="s">
        <v>7507</v>
      </c>
      <c r="D4742" t="s">
        <v>7728</v>
      </c>
      <c r="E4742" t="s">
        <v>7751</v>
      </c>
      <c r="F4742" t="s">
        <v>5495</v>
      </c>
      <c r="G4742" s="160" t="s">
        <v>4069</v>
      </c>
      <c r="H4742" t="s">
        <v>5496</v>
      </c>
      <c r="I4742" s="160" t="s">
        <v>4007</v>
      </c>
      <c r="J4742" t="s">
        <v>5504</v>
      </c>
      <c r="K4742" s="160" t="s">
        <v>4009</v>
      </c>
      <c r="L4742" t="s">
        <v>5717</v>
      </c>
    </row>
    <row r="4743" spans="1:12">
      <c r="A4743" s="15">
        <v>30301026</v>
      </c>
      <c r="B4743" t="s">
        <v>5450</v>
      </c>
      <c r="C4743" t="s">
        <v>7507</v>
      </c>
      <c r="D4743" t="s">
        <v>7728</v>
      </c>
      <c r="E4743" t="s">
        <v>7752</v>
      </c>
      <c r="F4743" t="s">
        <v>4073</v>
      </c>
      <c r="G4743" s="160" t="s">
        <v>4074</v>
      </c>
      <c r="H4743" t="s">
        <v>4075</v>
      </c>
      <c r="I4743">
        <v>11</v>
      </c>
      <c r="J4743" t="s">
        <v>6011</v>
      </c>
      <c r="K4743" s="160" t="s">
        <v>4007</v>
      </c>
      <c r="L4743" t="s">
        <v>5938</v>
      </c>
    </row>
    <row r="4744" spans="1:12">
      <c r="A4744" s="15">
        <v>30301027</v>
      </c>
      <c r="B4744" t="s">
        <v>5450</v>
      </c>
      <c r="C4744" t="s">
        <v>7507</v>
      </c>
      <c r="D4744" t="s">
        <v>7728</v>
      </c>
      <c r="E4744" t="s">
        <v>7753</v>
      </c>
      <c r="F4744" t="s">
        <v>5495</v>
      </c>
      <c r="G4744" s="160" t="s">
        <v>4069</v>
      </c>
      <c r="H4744" t="s">
        <v>5496</v>
      </c>
      <c r="I4744" s="160" t="s">
        <v>4007</v>
      </c>
      <c r="J4744" t="s">
        <v>5504</v>
      </c>
      <c r="K4744" s="160" t="s">
        <v>4009</v>
      </c>
      <c r="L4744" t="s">
        <v>5717</v>
      </c>
    </row>
    <row r="4745" spans="1:12">
      <c r="A4745" s="15">
        <v>30301028</v>
      </c>
      <c r="B4745" t="s">
        <v>5450</v>
      </c>
      <c r="C4745" t="s">
        <v>7507</v>
      </c>
      <c r="D4745" t="s">
        <v>7728</v>
      </c>
      <c r="E4745" t="s">
        <v>7754</v>
      </c>
      <c r="F4745" t="s">
        <v>5495</v>
      </c>
      <c r="G4745" s="160" t="s">
        <v>4069</v>
      </c>
      <c r="H4745" t="s">
        <v>5496</v>
      </c>
      <c r="I4745" s="160" t="s">
        <v>4007</v>
      </c>
      <c r="J4745" t="s">
        <v>5504</v>
      </c>
      <c r="K4745" s="160" t="s">
        <v>4009</v>
      </c>
      <c r="L4745" t="s">
        <v>5717</v>
      </c>
    </row>
    <row r="4746" spans="1:12">
      <c r="A4746" s="15">
        <v>30301029</v>
      </c>
      <c r="B4746" t="s">
        <v>5450</v>
      </c>
      <c r="C4746" t="s">
        <v>7507</v>
      </c>
      <c r="D4746" t="s">
        <v>7728</v>
      </c>
      <c r="E4746" t="s">
        <v>7755</v>
      </c>
      <c r="F4746" t="s">
        <v>5495</v>
      </c>
      <c r="G4746" s="160" t="s">
        <v>4069</v>
      </c>
      <c r="H4746" t="s">
        <v>5496</v>
      </c>
      <c r="I4746" s="160" t="s">
        <v>4007</v>
      </c>
      <c r="J4746" t="s">
        <v>5504</v>
      </c>
      <c r="K4746" s="160" t="s">
        <v>4009</v>
      </c>
      <c r="L4746" t="s">
        <v>5717</v>
      </c>
    </row>
    <row r="4747" spans="1:12">
      <c r="A4747" s="15">
        <v>30301030</v>
      </c>
      <c r="B4747" t="s">
        <v>5450</v>
      </c>
      <c r="C4747" t="s">
        <v>7507</v>
      </c>
      <c r="D4747" t="s">
        <v>7728</v>
      </c>
      <c r="E4747" t="s">
        <v>7756</v>
      </c>
      <c r="F4747" t="s">
        <v>5495</v>
      </c>
      <c r="G4747" s="160" t="s">
        <v>4074</v>
      </c>
      <c r="H4747" t="s">
        <v>4075</v>
      </c>
      <c r="I4747">
        <v>11</v>
      </c>
      <c r="J4747" t="s">
        <v>6011</v>
      </c>
      <c r="K4747">
        <v>99</v>
      </c>
      <c r="L4747" t="s">
        <v>3999</v>
      </c>
    </row>
    <row r="4748" spans="1:12">
      <c r="A4748" s="15">
        <v>30301031</v>
      </c>
      <c r="B4748" t="s">
        <v>5450</v>
      </c>
      <c r="C4748" t="s">
        <v>7507</v>
      </c>
      <c r="D4748" t="s">
        <v>7728</v>
      </c>
      <c r="E4748" t="s">
        <v>7757</v>
      </c>
      <c r="F4748" t="s">
        <v>5495</v>
      </c>
      <c r="G4748" s="160" t="s">
        <v>4069</v>
      </c>
      <c r="H4748" t="s">
        <v>5496</v>
      </c>
      <c r="I4748" s="160" t="s">
        <v>4007</v>
      </c>
      <c r="J4748" t="s">
        <v>5504</v>
      </c>
      <c r="K4748" s="160" t="s">
        <v>4009</v>
      </c>
      <c r="L4748" t="s">
        <v>5717</v>
      </c>
    </row>
    <row r="4749" spans="1:12">
      <c r="A4749" s="15">
        <v>30301032</v>
      </c>
      <c r="B4749" t="s">
        <v>5450</v>
      </c>
      <c r="C4749" t="s">
        <v>7507</v>
      </c>
      <c r="D4749" t="s">
        <v>7728</v>
      </c>
      <c r="E4749" t="s">
        <v>7642</v>
      </c>
      <c r="F4749" t="s">
        <v>5495</v>
      </c>
      <c r="G4749" s="160" t="s">
        <v>4069</v>
      </c>
      <c r="H4749" t="s">
        <v>5496</v>
      </c>
      <c r="I4749" s="160" t="s">
        <v>4007</v>
      </c>
      <c r="J4749" t="s">
        <v>5504</v>
      </c>
      <c r="K4749" s="160" t="s">
        <v>4009</v>
      </c>
      <c r="L4749" t="s">
        <v>5717</v>
      </c>
    </row>
    <row r="4750" spans="1:12">
      <c r="A4750" s="15">
        <v>30301034</v>
      </c>
      <c r="B4750" t="s">
        <v>5450</v>
      </c>
      <c r="C4750" t="s">
        <v>7507</v>
      </c>
      <c r="D4750" t="s">
        <v>7728</v>
      </c>
      <c r="E4750" t="s">
        <v>7607</v>
      </c>
      <c r="F4750" t="s">
        <v>5495</v>
      </c>
      <c r="G4750" s="160" t="s">
        <v>4069</v>
      </c>
      <c r="H4750" t="s">
        <v>5496</v>
      </c>
      <c r="I4750" s="160" t="s">
        <v>4007</v>
      </c>
      <c r="J4750" t="s">
        <v>5504</v>
      </c>
      <c r="K4750" s="160" t="s">
        <v>4009</v>
      </c>
      <c r="L4750" t="s">
        <v>5717</v>
      </c>
    </row>
    <row r="4751" spans="1:12">
      <c r="A4751" s="15">
        <v>30301035</v>
      </c>
      <c r="B4751" t="s">
        <v>5450</v>
      </c>
      <c r="C4751" t="s">
        <v>7507</v>
      </c>
      <c r="D4751" t="s">
        <v>7728</v>
      </c>
      <c r="E4751" t="s">
        <v>7758</v>
      </c>
      <c r="F4751" t="s">
        <v>5495</v>
      </c>
      <c r="G4751" s="160" t="s">
        <v>4069</v>
      </c>
      <c r="H4751" t="s">
        <v>5496</v>
      </c>
      <c r="I4751" s="160" t="s">
        <v>4007</v>
      </c>
      <c r="J4751" t="s">
        <v>5504</v>
      </c>
      <c r="K4751" s="160" t="s">
        <v>4009</v>
      </c>
      <c r="L4751" t="s">
        <v>5717</v>
      </c>
    </row>
    <row r="4752" spans="1:12">
      <c r="A4752" s="15">
        <v>30301036</v>
      </c>
      <c r="B4752" t="s">
        <v>5450</v>
      </c>
      <c r="C4752" t="s">
        <v>7507</v>
      </c>
      <c r="D4752" t="s">
        <v>7728</v>
      </c>
      <c r="E4752" t="s">
        <v>7759</v>
      </c>
      <c r="F4752" t="s">
        <v>5495</v>
      </c>
      <c r="G4752" s="160" t="s">
        <v>4069</v>
      </c>
      <c r="H4752" t="s">
        <v>5496</v>
      </c>
      <c r="I4752" s="160" t="s">
        <v>4007</v>
      </c>
      <c r="J4752" t="s">
        <v>5504</v>
      </c>
      <c r="K4752" s="160" t="s">
        <v>4009</v>
      </c>
      <c r="L4752" t="s">
        <v>5717</v>
      </c>
    </row>
    <row r="4753" spans="1:12">
      <c r="A4753" s="15">
        <v>30301037</v>
      </c>
      <c r="B4753" t="s">
        <v>5450</v>
      </c>
      <c r="C4753" t="s">
        <v>7507</v>
      </c>
      <c r="D4753" t="s">
        <v>7728</v>
      </c>
      <c r="E4753" t="s">
        <v>7760</v>
      </c>
      <c r="F4753" t="s">
        <v>5495</v>
      </c>
      <c r="G4753" s="160" t="s">
        <v>4069</v>
      </c>
      <c r="H4753" t="s">
        <v>5496</v>
      </c>
      <c r="I4753" s="160" t="s">
        <v>4007</v>
      </c>
      <c r="J4753" t="s">
        <v>5504</v>
      </c>
      <c r="K4753" s="160" t="s">
        <v>4009</v>
      </c>
      <c r="L4753" t="s">
        <v>5717</v>
      </c>
    </row>
    <row r="4754" spans="1:12">
      <c r="A4754" s="15">
        <v>30301038</v>
      </c>
      <c r="B4754" t="s">
        <v>5450</v>
      </c>
      <c r="C4754" t="s">
        <v>7507</v>
      </c>
      <c r="D4754" t="s">
        <v>7728</v>
      </c>
      <c r="E4754" t="s">
        <v>7761</v>
      </c>
      <c r="F4754" t="s">
        <v>5495</v>
      </c>
      <c r="G4754" s="160" t="s">
        <v>4069</v>
      </c>
      <c r="H4754" t="s">
        <v>5496</v>
      </c>
      <c r="I4754" s="160" t="s">
        <v>4007</v>
      </c>
      <c r="J4754" t="s">
        <v>5504</v>
      </c>
      <c r="K4754" s="160" t="s">
        <v>4009</v>
      </c>
      <c r="L4754" t="s">
        <v>5717</v>
      </c>
    </row>
    <row r="4755" spans="1:12">
      <c r="A4755" s="15">
        <v>30301039</v>
      </c>
      <c r="B4755" t="s">
        <v>5450</v>
      </c>
      <c r="C4755" t="s">
        <v>7507</v>
      </c>
      <c r="D4755" t="s">
        <v>7728</v>
      </c>
      <c r="E4755" t="s">
        <v>7762</v>
      </c>
      <c r="F4755" t="s">
        <v>5495</v>
      </c>
      <c r="G4755" s="160" t="s">
        <v>4069</v>
      </c>
      <c r="H4755" t="s">
        <v>5496</v>
      </c>
      <c r="I4755" s="160" t="s">
        <v>4007</v>
      </c>
      <c r="J4755" t="s">
        <v>5504</v>
      </c>
      <c r="K4755" s="160" t="s">
        <v>4009</v>
      </c>
      <c r="L4755" t="s">
        <v>5717</v>
      </c>
    </row>
    <row r="4756" spans="1:12">
      <c r="A4756" s="15">
        <v>30301040</v>
      </c>
      <c r="B4756" t="s">
        <v>5450</v>
      </c>
      <c r="C4756" t="s">
        <v>7507</v>
      </c>
      <c r="D4756" t="s">
        <v>7728</v>
      </c>
      <c r="E4756" t="s">
        <v>7763</v>
      </c>
      <c r="F4756" t="s">
        <v>5495</v>
      </c>
      <c r="G4756" s="160" t="s">
        <v>4069</v>
      </c>
      <c r="H4756" t="s">
        <v>5496</v>
      </c>
      <c r="I4756" s="160" t="s">
        <v>4007</v>
      </c>
      <c r="J4756" t="s">
        <v>5504</v>
      </c>
      <c r="K4756" s="160" t="s">
        <v>4009</v>
      </c>
      <c r="L4756" t="s">
        <v>5717</v>
      </c>
    </row>
    <row r="4757" spans="1:12">
      <c r="A4757" s="15">
        <v>30301041</v>
      </c>
      <c r="B4757" t="s">
        <v>5450</v>
      </c>
      <c r="C4757" t="s">
        <v>7507</v>
      </c>
      <c r="D4757" t="s">
        <v>7728</v>
      </c>
      <c r="E4757" t="s">
        <v>7764</v>
      </c>
      <c r="F4757" t="s">
        <v>5495</v>
      </c>
      <c r="G4757" s="160" t="s">
        <v>4069</v>
      </c>
      <c r="H4757" t="s">
        <v>5496</v>
      </c>
      <c r="I4757" s="160" t="s">
        <v>4007</v>
      </c>
      <c r="J4757" t="s">
        <v>5504</v>
      </c>
      <c r="K4757" s="160" t="s">
        <v>4009</v>
      </c>
      <c r="L4757" t="s">
        <v>5717</v>
      </c>
    </row>
    <row r="4758" spans="1:12">
      <c r="A4758" s="15">
        <v>30301051</v>
      </c>
      <c r="B4758" t="s">
        <v>5450</v>
      </c>
      <c r="C4758" t="s">
        <v>7507</v>
      </c>
      <c r="D4758" t="s">
        <v>7728</v>
      </c>
      <c r="E4758" t="s">
        <v>7765</v>
      </c>
      <c r="F4758" t="s">
        <v>5495</v>
      </c>
      <c r="G4758" s="160" t="s">
        <v>4069</v>
      </c>
      <c r="H4758" t="s">
        <v>5496</v>
      </c>
      <c r="I4758" s="160" t="s">
        <v>4007</v>
      </c>
      <c r="J4758" t="s">
        <v>5504</v>
      </c>
      <c r="K4758" s="160" t="s">
        <v>4009</v>
      </c>
      <c r="L4758" t="s">
        <v>5717</v>
      </c>
    </row>
    <row r="4759" spans="1:12">
      <c r="A4759" s="15">
        <v>30301061</v>
      </c>
      <c r="B4759" t="s">
        <v>5450</v>
      </c>
      <c r="C4759" t="s">
        <v>7507</v>
      </c>
      <c r="D4759" t="s">
        <v>7728</v>
      </c>
      <c r="E4759" t="s">
        <v>7766</v>
      </c>
      <c r="F4759" t="s">
        <v>5495</v>
      </c>
      <c r="G4759" s="160" t="s">
        <v>4069</v>
      </c>
      <c r="H4759" t="s">
        <v>5496</v>
      </c>
      <c r="I4759" s="160" t="s">
        <v>4007</v>
      </c>
      <c r="J4759" t="s">
        <v>5504</v>
      </c>
      <c r="K4759" s="160" t="s">
        <v>4009</v>
      </c>
      <c r="L4759" t="s">
        <v>5717</v>
      </c>
    </row>
    <row r="4760" spans="1:12">
      <c r="A4760" s="15">
        <v>30301099</v>
      </c>
      <c r="B4760" t="s">
        <v>5450</v>
      </c>
      <c r="C4760" t="s">
        <v>7507</v>
      </c>
      <c r="D4760" t="s">
        <v>7728</v>
      </c>
      <c r="E4760" t="s">
        <v>4080</v>
      </c>
      <c r="F4760" t="s">
        <v>5495</v>
      </c>
      <c r="G4760" s="160" t="s">
        <v>4069</v>
      </c>
      <c r="H4760" t="s">
        <v>5496</v>
      </c>
      <c r="I4760" s="160" t="s">
        <v>4007</v>
      </c>
      <c r="J4760" t="s">
        <v>5504</v>
      </c>
      <c r="K4760" s="160" t="s">
        <v>4009</v>
      </c>
      <c r="L4760" t="s">
        <v>5717</v>
      </c>
    </row>
    <row r="4761" spans="1:12">
      <c r="A4761" s="15">
        <v>30301101</v>
      </c>
      <c r="B4761" t="s">
        <v>5450</v>
      </c>
      <c r="C4761" t="s">
        <v>7507</v>
      </c>
      <c r="D4761" t="s">
        <v>7767</v>
      </c>
      <c r="E4761" t="s">
        <v>7768</v>
      </c>
      <c r="F4761" t="s">
        <v>5495</v>
      </c>
      <c r="G4761" s="160" t="s">
        <v>4069</v>
      </c>
      <c r="H4761" t="s">
        <v>5496</v>
      </c>
      <c r="I4761" s="160" t="s">
        <v>4007</v>
      </c>
      <c r="J4761" t="s">
        <v>5504</v>
      </c>
      <c r="K4761">
        <v>99</v>
      </c>
      <c r="L4761" t="s">
        <v>3999</v>
      </c>
    </row>
    <row r="4762" spans="1:12">
      <c r="A4762" s="15">
        <v>30301102</v>
      </c>
      <c r="B4762" t="s">
        <v>5450</v>
      </c>
      <c r="C4762" t="s">
        <v>7507</v>
      </c>
      <c r="D4762" t="s">
        <v>7767</v>
      </c>
      <c r="E4762" t="s">
        <v>7769</v>
      </c>
      <c r="F4762" t="s">
        <v>5495</v>
      </c>
      <c r="G4762" s="160" t="s">
        <v>4069</v>
      </c>
      <c r="H4762" t="s">
        <v>5496</v>
      </c>
      <c r="I4762" s="160" t="s">
        <v>4007</v>
      </c>
      <c r="J4762" t="s">
        <v>5504</v>
      </c>
      <c r="K4762">
        <v>99</v>
      </c>
      <c r="L4762" t="s">
        <v>3999</v>
      </c>
    </row>
    <row r="4763" spans="1:12">
      <c r="A4763" s="15">
        <v>30301199</v>
      </c>
      <c r="B4763" t="s">
        <v>5450</v>
      </c>
      <c r="C4763" t="s">
        <v>7507</v>
      </c>
      <c r="D4763" t="s">
        <v>7767</v>
      </c>
      <c r="E4763" t="s">
        <v>4020</v>
      </c>
      <c r="F4763" t="s">
        <v>5495</v>
      </c>
      <c r="G4763" s="160" t="s">
        <v>4069</v>
      </c>
      <c r="H4763" t="s">
        <v>5496</v>
      </c>
      <c r="I4763" s="160" t="s">
        <v>4007</v>
      </c>
      <c r="J4763" t="s">
        <v>5504</v>
      </c>
      <c r="K4763">
        <v>99</v>
      </c>
      <c r="L4763" t="s">
        <v>3999</v>
      </c>
    </row>
    <row r="4764" spans="1:12">
      <c r="A4764" s="15">
        <v>30301201</v>
      </c>
      <c r="B4764" t="s">
        <v>5450</v>
      </c>
      <c r="C4764" t="s">
        <v>7507</v>
      </c>
      <c r="D4764" t="s">
        <v>7770</v>
      </c>
      <c r="E4764" t="s">
        <v>7771</v>
      </c>
      <c r="F4764" t="s">
        <v>5495</v>
      </c>
      <c r="G4764" s="160" t="s">
        <v>4069</v>
      </c>
      <c r="H4764" t="s">
        <v>5496</v>
      </c>
      <c r="I4764" s="160" t="s">
        <v>4007</v>
      </c>
      <c r="J4764" t="s">
        <v>5504</v>
      </c>
      <c r="K4764">
        <v>99</v>
      </c>
      <c r="L4764" t="s">
        <v>3999</v>
      </c>
    </row>
    <row r="4765" spans="1:12">
      <c r="A4765" s="15">
        <v>30301202</v>
      </c>
      <c r="B4765" t="s">
        <v>5450</v>
      </c>
      <c r="C4765" t="s">
        <v>7507</v>
      </c>
      <c r="D4765" t="s">
        <v>7770</v>
      </c>
      <c r="E4765" t="s">
        <v>7772</v>
      </c>
      <c r="F4765" t="s">
        <v>5495</v>
      </c>
      <c r="G4765" s="160" t="s">
        <v>4069</v>
      </c>
      <c r="H4765" t="s">
        <v>5496</v>
      </c>
      <c r="I4765" s="160" t="s">
        <v>4007</v>
      </c>
      <c r="J4765" t="s">
        <v>5504</v>
      </c>
      <c r="K4765">
        <v>99</v>
      </c>
      <c r="L4765" t="s">
        <v>3999</v>
      </c>
    </row>
    <row r="4766" spans="1:12">
      <c r="A4766" s="15">
        <v>30301299</v>
      </c>
      <c r="B4766" t="s">
        <v>5450</v>
      </c>
      <c r="C4766" t="s">
        <v>7507</v>
      </c>
      <c r="D4766" t="s">
        <v>7770</v>
      </c>
      <c r="E4766" t="s">
        <v>4020</v>
      </c>
      <c r="F4766" t="s">
        <v>5495</v>
      </c>
      <c r="G4766" s="160" t="s">
        <v>4069</v>
      </c>
      <c r="H4766" t="s">
        <v>5496</v>
      </c>
      <c r="I4766" s="160" t="s">
        <v>4007</v>
      </c>
      <c r="J4766" t="s">
        <v>5504</v>
      </c>
      <c r="K4766">
        <v>99</v>
      </c>
      <c r="L4766" t="s">
        <v>3999</v>
      </c>
    </row>
    <row r="4767" spans="1:12">
      <c r="A4767" s="15">
        <v>30301301</v>
      </c>
      <c r="B4767" t="s">
        <v>5450</v>
      </c>
      <c r="C4767" t="s">
        <v>7507</v>
      </c>
      <c r="D4767" t="s">
        <v>7773</v>
      </c>
      <c r="E4767" t="s">
        <v>6912</v>
      </c>
      <c r="F4767" t="s">
        <v>5495</v>
      </c>
      <c r="G4767" s="160" t="s">
        <v>4069</v>
      </c>
      <c r="H4767" t="s">
        <v>5496</v>
      </c>
      <c r="I4767" s="160" t="s">
        <v>4007</v>
      </c>
      <c r="J4767" t="s">
        <v>5504</v>
      </c>
      <c r="K4767">
        <v>99</v>
      </c>
      <c r="L4767" t="s">
        <v>3999</v>
      </c>
    </row>
    <row r="4768" spans="1:12">
      <c r="A4768" s="15">
        <v>30301302</v>
      </c>
      <c r="B4768" t="s">
        <v>5450</v>
      </c>
      <c r="C4768" t="s">
        <v>7507</v>
      </c>
      <c r="D4768" t="s">
        <v>7773</v>
      </c>
      <c r="E4768" t="s">
        <v>7774</v>
      </c>
      <c r="F4768" t="s">
        <v>5495</v>
      </c>
      <c r="G4768" s="160" t="s">
        <v>4069</v>
      </c>
      <c r="H4768" t="s">
        <v>5496</v>
      </c>
      <c r="I4768" s="160" t="s">
        <v>4007</v>
      </c>
      <c r="J4768" t="s">
        <v>5504</v>
      </c>
      <c r="K4768">
        <v>99</v>
      </c>
      <c r="L4768" t="s">
        <v>3999</v>
      </c>
    </row>
    <row r="4769" spans="1:12">
      <c r="A4769" s="15">
        <v>30301303</v>
      </c>
      <c r="B4769" t="s">
        <v>5450</v>
      </c>
      <c r="C4769" t="s">
        <v>7507</v>
      </c>
      <c r="D4769" t="s">
        <v>7773</v>
      </c>
      <c r="E4769" t="s">
        <v>7775</v>
      </c>
      <c r="F4769" t="s">
        <v>5495</v>
      </c>
      <c r="G4769" s="160" t="s">
        <v>4069</v>
      </c>
      <c r="H4769" t="s">
        <v>5496</v>
      </c>
      <c r="I4769" s="160" t="s">
        <v>4007</v>
      </c>
      <c r="J4769" t="s">
        <v>5504</v>
      </c>
      <c r="K4769">
        <v>99</v>
      </c>
      <c r="L4769" t="s">
        <v>3999</v>
      </c>
    </row>
    <row r="4770" spans="1:12">
      <c r="A4770" s="15">
        <v>30301304</v>
      </c>
      <c r="B4770" t="s">
        <v>5450</v>
      </c>
      <c r="C4770" t="s">
        <v>7507</v>
      </c>
      <c r="D4770" t="s">
        <v>7773</v>
      </c>
      <c r="E4770" t="s">
        <v>7776</v>
      </c>
      <c r="F4770" t="s">
        <v>5495</v>
      </c>
      <c r="G4770" s="160" t="s">
        <v>4069</v>
      </c>
      <c r="H4770" t="s">
        <v>5496</v>
      </c>
      <c r="I4770" s="160" t="s">
        <v>4007</v>
      </c>
      <c r="J4770" t="s">
        <v>5504</v>
      </c>
      <c r="K4770">
        <v>99</v>
      </c>
      <c r="L4770" t="s">
        <v>3999</v>
      </c>
    </row>
    <row r="4771" spans="1:12">
      <c r="A4771" s="15">
        <v>30301305</v>
      </c>
      <c r="B4771" t="s">
        <v>5450</v>
      </c>
      <c r="C4771" t="s">
        <v>7507</v>
      </c>
      <c r="D4771" t="s">
        <v>7773</v>
      </c>
      <c r="E4771" t="s">
        <v>7777</v>
      </c>
      <c r="F4771" t="s">
        <v>5495</v>
      </c>
      <c r="G4771" s="160" t="s">
        <v>4069</v>
      </c>
      <c r="H4771" t="s">
        <v>5496</v>
      </c>
      <c r="I4771" s="160" t="s">
        <v>4007</v>
      </c>
      <c r="J4771" t="s">
        <v>5504</v>
      </c>
      <c r="K4771">
        <v>99</v>
      </c>
      <c r="L4771" t="s">
        <v>3999</v>
      </c>
    </row>
    <row r="4772" spans="1:12">
      <c r="A4772" s="15">
        <v>30301306</v>
      </c>
      <c r="B4772" t="s">
        <v>5450</v>
      </c>
      <c r="C4772" t="s">
        <v>7507</v>
      </c>
      <c r="D4772" t="s">
        <v>7773</v>
      </c>
      <c r="E4772" t="s">
        <v>7778</v>
      </c>
      <c r="F4772" t="s">
        <v>5495</v>
      </c>
      <c r="G4772" s="160" t="s">
        <v>4069</v>
      </c>
      <c r="H4772" t="s">
        <v>5496</v>
      </c>
      <c r="I4772" s="160" t="s">
        <v>4007</v>
      </c>
      <c r="J4772" t="s">
        <v>5504</v>
      </c>
      <c r="K4772">
        <v>99</v>
      </c>
      <c r="L4772" t="s">
        <v>3999</v>
      </c>
    </row>
    <row r="4773" spans="1:12">
      <c r="A4773" s="15">
        <v>30301307</v>
      </c>
      <c r="B4773" t="s">
        <v>5450</v>
      </c>
      <c r="C4773" t="s">
        <v>7507</v>
      </c>
      <c r="D4773" t="s">
        <v>7773</v>
      </c>
      <c r="E4773" t="s">
        <v>7779</v>
      </c>
      <c r="F4773" t="s">
        <v>5495</v>
      </c>
      <c r="G4773" s="160" t="s">
        <v>4069</v>
      </c>
      <c r="H4773" t="s">
        <v>5496</v>
      </c>
      <c r="I4773" s="160" t="s">
        <v>4007</v>
      </c>
      <c r="J4773" t="s">
        <v>5504</v>
      </c>
      <c r="K4773">
        <v>99</v>
      </c>
      <c r="L4773" t="s">
        <v>3999</v>
      </c>
    </row>
    <row r="4774" spans="1:12">
      <c r="A4774" s="15">
        <v>30301308</v>
      </c>
      <c r="B4774" t="s">
        <v>5450</v>
      </c>
      <c r="C4774" t="s">
        <v>7507</v>
      </c>
      <c r="D4774" t="s">
        <v>7773</v>
      </c>
      <c r="E4774" t="s">
        <v>7780</v>
      </c>
      <c r="F4774" t="s">
        <v>5495</v>
      </c>
      <c r="G4774" s="160" t="s">
        <v>4069</v>
      </c>
      <c r="H4774" t="s">
        <v>5496</v>
      </c>
      <c r="I4774" s="160" t="s">
        <v>4007</v>
      </c>
      <c r="J4774" t="s">
        <v>5504</v>
      </c>
      <c r="K4774">
        <v>99</v>
      </c>
      <c r="L4774" t="s">
        <v>3999</v>
      </c>
    </row>
    <row r="4775" spans="1:12">
      <c r="A4775" s="15">
        <v>30301309</v>
      </c>
      <c r="B4775" t="s">
        <v>5450</v>
      </c>
      <c r="C4775" t="s">
        <v>7507</v>
      </c>
      <c r="D4775" t="s">
        <v>7773</v>
      </c>
      <c r="E4775" t="s">
        <v>7781</v>
      </c>
      <c r="F4775" t="s">
        <v>5495</v>
      </c>
      <c r="G4775" s="160" t="s">
        <v>4069</v>
      </c>
      <c r="H4775" t="s">
        <v>5496</v>
      </c>
      <c r="I4775" s="160" t="s">
        <v>4007</v>
      </c>
      <c r="J4775" t="s">
        <v>5504</v>
      </c>
      <c r="K4775">
        <v>99</v>
      </c>
      <c r="L4775" t="s">
        <v>3999</v>
      </c>
    </row>
    <row r="4776" spans="1:12">
      <c r="A4776" s="15">
        <v>30301310</v>
      </c>
      <c r="B4776" t="s">
        <v>5450</v>
      </c>
      <c r="C4776" t="s">
        <v>7507</v>
      </c>
      <c r="D4776" t="s">
        <v>7773</v>
      </c>
      <c r="E4776" t="s">
        <v>7782</v>
      </c>
      <c r="F4776" t="s">
        <v>5495</v>
      </c>
      <c r="G4776" s="160" t="s">
        <v>4069</v>
      </c>
      <c r="H4776" t="s">
        <v>5496</v>
      </c>
      <c r="I4776" s="160" t="s">
        <v>4007</v>
      </c>
      <c r="J4776" t="s">
        <v>5504</v>
      </c>
      <c r="K4776">
        <v>99</v>
      </c>
      <c r="L4776" t="s">
        <v>3999</v>
      </c>
    </row>
    <row r="4777" spans="1:12">
      <c r="A4777" s="15">
        <v>30301311</v>
      </c>
      <c r="B4777" t="s">
        <v>5450</v>
      </c>
      <c r="C4777" t="s">
        <v>7507</v>
      </c>
      <c r="D4777" t="s">
        <v>7773</v>
      </c>
      <c r="E4777" t="s">
        <v>7783</v>
      </c>
      <c r="F4777" t="s">
        <v>5495</v>
      </c>
      <c r="G4777" s="160" t="s">
        <v>4069</v>
      </c>
      <c r="H4777" t="s">
        <v>5496</v>
      </c>
      <c r="I4777" s="160" t="s">
        <v>4007</v>
      </c>
      <c r="J4777" t="s">
        <v>5504</v>
      </c>
      <c r="K4777">
        <v>99</v>
      </c>
      <c r="L4777" t="s">
        <v>3999</v>
      </c>
    </row>
    <row r="4778" spans="1:12">
      <c r="A4778" s="15">
        <v>30301312</v>
      </c>
      <c r="B4778" t="s">
        <v>5450</v>
      </c>
      <c r="C4778" t="s">
        <v>7507</v>
      </c>
      <c r="D4778" t="s">
        <v>7773</v>
      </c>
      <c r="E4778" t="s">
        <v>7784</v>
      </c>
      <c r="F4778" t="s">
        <v>5495</v>
      </c>
      <c r="G4778" s="160" t="s">
        <v>4069</v>
      </c>
      <c r="H4778" t="s">
        <v>5496</v>
      </c>
      <c r="I4778" s="160" t="s">
        <v>4007</v>
      </c>
      <c r="J4778" t="s">
        <v>5504</v>
      </c>
      <c r="K4778">
        <v>99</v>
      </c>
      <c r="L4778" t="s">
        <v>3999</v>
      </c>
    </row>
    <row r="4779" spans="1:12">
      <c r="A4779" s="15">
        <v>30301313</v>
      </c>
      <c r="B4779" t="s">
        <v>5450</v>
      </c>
      <c r="C4779" t="s">
        <v>7507</v>
      </c>
      <c r="D4779" t="s">
        <v>7773</v>
      </c>
      <c r="E4779" t="s">
        <v>7785</v>
      </c>
      <c r="F4779" t="s">
        <v>5495</v>
      </c>
      <c r="G4779" s="160" t="s">
        <v>4069</v>
      </c>
      <c r="H4779" t="s">
        <v>5496</v>
      </c>
      <c r="I4779" s="160" t="s">
        <v>4007</v>
      </c>
      <c r="J4779" t="s">
        <v>5504</v>
      </c>
      <c r="K4779">
        <v>99</v>
      </c>
      <c r="L4779" t="s">
        <v>3999</v>
      </c>
    </row>
    <row r="4780" spans="1:12">
      <c r="A4780" s="15">
        <v>30301314</v>
      </c>
      <c r="B4780" t="s">
        <v>5450</v>
      </c>
      <c r="C4780" t="s">
        <v>7507</v>
      </c>
      <c r="D4780" t="s">
        <v>7773</v>
      </c>
      <c r="E4780" t="s">
        <v>7786</v>
      </c>
      <c r="F4780" t="s">
        <v>5495</v>
      </c>
      <c r="G4780" s="160" t="s">
        <v>4069</v>
      </c>
      <c r="H4780" t="s">
        <v>5496</v>
      </c>
      <c r="I4780" s="160" t="s">
        <v>4007</v>
      </c>
      <c r="J4780" t="s">
        <v>5504</v>
      </c>
      <c r="K4780">
        <v>99</v>
      </c>
      <c r="L4780" t="s">
        <v>3999</v>
      </c>
    </row>
    <row r="4781" spans="1:12">
      <c r="A4781" s="15">
        <v>30301401</v>
      </c>
      <c r="B4781" t="s">
        <v>5450</v>
      </c>
      <c r="C4781" t="s">
        <v>7507</v>
      </c>
      <c r="D4781" t="s">
        <v>7787</v>
      </c>
      <c r="E4781" t="s">
        <v>6234</v>
      </c>
      <c r="F4781" t="s">
        <v>5495</v>
      </c>
      <c r="G4781" s="160" t="s">
        <v>4069</v>
      </c>
      <c r="H4781" t="s">
        <v>5496</v>
      </c>
      <c r="I4781" s="160" t="s">
        <v>4007</v>
      </c>
      <c r="J4781" t="s">
        <v>5504</v>
      </c>
      <c r="K4781">
        <v>99</v>
      </c>
      <c r="L4781" t="s">
        <v>3999</v>
      </c>
    </row>
    <row r="4782" spans="1:12">
      <c r="A4782" s="15">
        <v>30301402</v>
      </c>
      <c r="B4782" t="s">
        <v>5450</v>
      </c>
      <c r="C4782" t="s">
        <v>7507</v>
      </c>
      <c r="D4782" t="s">
        <v>7787</v>
      </c>
      <c r="E4782" t="s">
        <v>7788</v>
      </c>
      <c r="F4782" t="s">
        <v>5495</v>
      </c>
      <c r="G4782" s="160" t="s">
        <v>4069</v>
      </c>
      <c r="H4782" t="s">
        <v>5496</v>
      </c>
      <c r="I4782" s="160" t="s">
        <v>4007</v>
      </c>
      <c r="J4782" t="s">
        <v>5504</v>
      </c>
      <c r="K4782">
        <v>99</v>
      </c>
      <c r="L4782" t="s">
        <v>3999</v>
      </c>
    </row>
    <row r="4783" spans="1:12">
      <c r="A4783" s="15">
        <v>30301403</v>
      </c>
      <c r="B4783" t="s">
        <v>5450</v>
      </c>
      <c r="C4783" t="s">
        <v>7507</v>
      </c>
      <c r="D4783" t="s">
        <v>7787</v>
      </c>
      <c r="E4783" t="s">
        <v>7789</v>
      </c>
      <c r="F4783" t="s">
        <v>5495</v>
      </c>
      <c r="G4783" s="160" t="s">
        <v>4069</v>
      </c>
      <c r="H4783" t="s">
        <v>5496</v>
      </c>
      <c r="I4783" s="160" t="s">
        <v>4007</v>
      </c>
      <c r="J4783" t="s">
        <v>5504</v>
      </c>
      <c r="K4783">
        <v>99</v>
      </c>
      <c r="L4783" t="s">
        <v>3999</v>
      </c>
    </row>
    <row r="4784" spans="1:12">
      <c r="A4784" s="15">
        <v>30301499</v>
      </c>
      <c r="B4784" t="s">
        <v>5450</v>
      </c>
      <c r="C4784" t="s">
        <v>7507</v>
      </c>
      <c r="D4784" t="s">
        <v>7787</v>
      </c>
      <c r="E4784" t="s">
        <v>4020</v>
      </c>
      <c r="F4784" t="s">
        <v>5495</v>
      </c>
      <c r="G4784" s="160" t="s">
        <v>4069</v>
      </c>
      <c r="H4784" t="s">
        <v>5496</v>
      </c>
      <c r="I4784" s="160" t="s">
        <v>4007</v>
      </c>
      <c r="J4784" t="s">
        <v>5504</v>
      </c>
      <c r="K4784">
        <v>99</v>
      </c>
      <c r="L4784" t="s">
        <v>3999</v>
      </c>
    </row>
    <row r="4785" spans="1:12">
      <c r="A4785" s="15">
        <v>30301501</v>
      </c>
      <c r="B4785" t="s">
        <v>5450</v>
      </c>
      <c r="C4785" t="s">
        <v>7507</v>
      </c>
      <c r="D4785" t="s">
        <v>7790</v>
      </c>
      <c r="E4785" t="s">
        <v>7791</v>
      </c>
      <c r="F4785" t="s">
        <v>5499</v>
      </c>
      <c r="G4785" s="160" t="s">
        <v>4069</v>
      </c>
      <c r="H4785" t="s">
        <v>5496</v>
      </c>
      <c r="I4785" s="160" t="s">
        <v>4009</v>
      </c>
      <c r="J4785" t="s">
        <v>5500</v>
      </c>
      <c r="K4785" s="160" t="s">
        <v>4007</v>
      </c>
      <c r="L4785" t="s">
        <v>5501</v>
      </c>
    </row>
    <row r="4786" spans="1:12">
      <c r="A4786" s="15">
        <v>30301502</v>
      </c>
      <c r="B4786" t="s">
        <v>5450</v>
      </c>
      <c r="C4786" t="s">
        <v>7507</v>
      </c>
      <c r="D4786" t="s">
        <v>7790</v>
      </c>
      <c r="E4786" t="s">
        <v>7792</v>
      </c>
      <c r="F4786" t="s">
        <v>5499</v>
      </c>
      <c r="G4786" s="160" t="s">
        <v>4069</v>
      </c>
      <c r="H4786" t="s">
        <v>5496</v>
      </c>
      <c r="I4786" s="160" t="s">
        <v>4009</v>
      </c>
      <c r="J4786" t="s">
        <v>5500</v>
      </c>
      <c r="K4786" s="160" t="s">
        <v>4007</v>
      </c>
      <c r="L4786" t="s">
        <v>5501</v>
      </c>
    </row>
    <row r="4787" spans="1:12">
      <c r="A4787" s="15">
        <v>30301503</v>
      </c>
      <c r="B4787" t="s">
        <v>5450</v>
      </c>
      <c r="C4787" t="s">
        <v>7507</v>
      </c>
      <c r="D4787" t="s">
        <v>7790</v>
      </c>
      <c r="E4787" t="s">
        <v>7793</v>
      </c>
      <c r="F4787" t="s">
        <v>5499</v>
      </c>
      <c r="G4787" s="160" t="s">
        <v>4069</v>
      </c>
      <c r="H4787" t="s">
        <v>5496</v>
      </c>
      <c r="I4787" s="160" t="s">
        <v>4009</v>
      </c>
      <c r="J4787" t="s">
        <v>5500</v>
      </c>
      <c r="K4787" s="160" t="s">
        <v>4007</v>
      </c>
      <c r="L4787" t="s">
        <v>5501</v>
      </c>
    </row>
    <row r="4788" spans="1:12">
      <c r="A4788" s="15">
        <v>30301504</v>
      </c>
      <c r="B4788" t="s">
        <v>5450</v>
      </c>
      <c r="C4788" t="s">
        <v>7507</v>
      </c>
      <c r="D4788" t="s">
        <v>7790</v>
      </c>
      <c r="E4788" t="s">
        <v>7794</v>
      </c>
      <c r="F4788" t="s">
        <v>5499</v>
      </c>
      <c r="G4788" s="160" t="s">
        <v>4069</v>
      </c>
      <c r="H4788" t="s">
        <v>5496</v>
      </c>
      <c r="I4788" s="160" t="s">
        <v>4009</v>
      </c>
      <c r="J4788" t="s">
        <v>5500</v>
      </c>
      <c r="K4788" s="160" t="s">
        <v>4007</v>
      </c>
      <c r="L4788" t="s">
        <v>5501</v>
      </c>
    </row>
    <row r="4789" spans="1:12">
      <c r="A4789" s="15">
        <v>30301505</v>
      </c>
      <c r="B4789" t="s">
        <v>5450</v>
      </c>
      <c r="C4789" t="s">
        <v>7507</v>
      </c>
      <c r="D4789" t="s">
        <v>7790</v>
      </c>
      <c r="E4789" t="s">
        <v>7795</v>
      </c>
      <c r="F4789" t="s">
        <v>5499</v>
      </c>
      <c r="G4789" s="160" t="s">
        <v>4069</v>
      </c>
      <c r="H4789" t="s">
        <v>5496</v>
      </c>
      <c r="I4789" s="160" t="s">
        <v>4009</v>
      </c>
      <c r="J4789" t="s">
        <v>5500</v>
      </c>
      <c r="K4789" s="160" t="s">
        <v>4007</v>
      </c>
      <c r="L4789" t="s">
        <v>5501</v>
      </c>
    </row>
    <row r="4790" spans="1:12">
      <c r="A4790" s="15">
        <v>30301506</v>
      </c>
      <c r="B4790" t="s">
        <v>5450</v>
      </c>
      <c r="C4790" t="s">
        <v>7507</v>
      </c>
      <c r="D4790" t="s">
        <v>7790</v>
      </c>
      <c r="E4790" t="s">
        <v>7796</v>
      </c>
      <c r="F4790" t="s">
        <v>5499</v>
      </c>
      <c r="G4790" s="160" t="s">
        <v>4069</v>
      </c>
      <c r="H4790" t="s">
        <v>5496</v>
      </c>
      <c r="I4790" s="160" t="s">
        <v>4009</v>
      </c>
      <c r="J4790" t="s">
        <v>5500</v>
      </c>
      <c r="K4790" s="160" t="s">
        <v>4007</v>
      </c>
      <c r="L4790" t="s">
        <v>5501</v>
      </c>
    </row>
    <row r="4791" spans="1:12">
      <c r="A4791" s="15">
        <v>30301507</v>
      </c>
      <c r="B4791" t="s">
        <v>5450</v>
      </c>
      <c r="C4791" t="s">
        <v>7507</v>
      </c>
      <c r="D4791" t="s">
        <v>7790</v>
      </c>
      <c r="E4791" t="s">
        <v>7797</v>
      </c>
      <c r="F4791" t="s">
        <v>5499</v>
      </c>
      <c r="G4791" s="160" t="s">
        <v>4069</v>
      </c>
      <c r="H4791" t="s">
        <v>5496</v>
      </c>
      <c r="I4791" s="160" t="s">
        <v>4009</v>
      </c>
      <c r="J4791" t="s">
        <v>5500</v>
      </c>
      <c r="K4791" s="160" t="s">
        <v>4007</v>
      </c>
      <c r="L4791" t="s">
        <v>5501</v>
      </c>
    </row>
    <row r="4792" spans="1:12">
      <c r="A4792" s="15">
        <v>30301508</v>
      </c>
      <c r="B4792" t="s">
        <v>5450</v>
      </c>
      <c r="C4792" t="s">
        <v>7507</v>
      </c>
      <c r="D4792" t="s">
        <v>7790</v>
      </c>
      <c r="E4792" t="s">
        <v>7798</v>
      </c>
      <c r="F4792" t="s">
        <v>5499</v>
      </c>
      <c r="G4792" s="160" t="s">
        <v>4069</v>
      </c>
      <c r="H4792" t="s">
        <v>5496</v>
      </c>
      <c r="I4792" s="160" t="s">
        <v>4009</v>
      </c>
      <c r="J4792" t="s">
        <v>5500</v>
      </c>
      <c r="K4792" s="160" t="s">
        <v>4007</v>
      </c>
      <c r="L4792" t="s">
        <v>5501</v>
      </c>
    </row>
    <row r="4793" spans="1:12">
      <c r="A4793" s="15">
        <v>30301509</v>
      </c>
      <c r="B4793" t="s">
        <v>5450</v>
      </c>
      <c r="C4793" t="s">
        <v>7507</v>
      </c>
      <c r="D4793" t="s">
        <v>7790</v>
      </c>
      <c r="E4793" t="s">
        <v>7799</v>
      </c>
      <c r="F4793" t="s">
        <v>5499</v>
      </c>
      <c r="G4793" s="160" t="s">
        <v>4069</v>
      </c>
      <c r="H4793" t="s">
        <v>5496</v>
      </c>
      <c r="I4793" s="160" t="s">
        <v>4009</v>
      </c>
      <c r="J4793" t="s">
        <v>5500</v>
      </c>
      <c r="K4793" s="160" t="s">
        <v>4007</v>
      </c>
      <c r="L4793" t="s">
        <v>5501</v>
      </c>
    </row>
    <row r="4794" spans="1:12">
      <c r="A4794" s="15">
        <v>30301510</v>
      </c>
      <c r="B4794" t="s">
        <v>5450</v>
      </c>
      <c r="C4794" t="s">
        <v>7507</v>
      </c>
      <c r="D4794" t="s">
        <v>7790</v>
      </c>
      <c r="E4794" t="s">
        <v>7681</v>
      </c>
      <c r="F4794" t="s">
        <v>5499</v>
      </c>
      <c r="G4794" s="160" t="s">
        <v>4069</v>
      </c>
      <c r="H4794" t="s">
        <v>5496</v>
      </c>
      <c r="I4794" s="160" t="s">
        <v>4009</v>
      </c>
      <c r="J4794" t="s">
        <v>5500</v>
      </c>
      <c r="K4794" s="160" t="s">
        <v>4007</v>
      </c>
      <c r="L4794" t="s">
        <v>5501</v>
      </c>
    </row>
    <row r="4795" spans="1:12">
      <c r="A4795" s="15">
        <v>30301511</v>
      </c>
      <c r="B4795" t="s">
        <v>5450</v>
      </c>
      <c r="C4795" t="s">
        <v>7507</v>
      </c>
      <c r="D4795" t="s">
        <v>7790</v>
      </c>
      <c r="E4795" t="s">
        <v>7800</v>
      </c>
      <c r="F4795" t="s">
        <v>5499</v>
      </c>
      <c r="G4795" s="160" t="s">
        <v>4069</v>
      </c>
      <c r="H4795" t="s">
        <v>5496</v>
      </c>
      <c r="I4795" s="160" t="s">
        <v>4009</v>
      </c>
      <c r="J4795" t="s">
        <v>5500</v>
      </c>
      <c r="K4795" s="160" t="s">
        <v>4007</v>
      </c>
      <c r="L4795" t="s">
        <v>5501</v>
      </c>
    </row>
    <row r="4796" spans="1:12">
      <c r="A4796" s="15">
        <v>30301512</v>
      </c>
      <c r="B4796" t="s">
        <v>5450</v>
      </c>
      <c r="C4796" t="s">
        <v>7507</v>
      </c>
      <c r="D4796" t="s">
        <v>7790</v>
      </c>
      <c r="E4796" t="s">
        <v>7801</v>
      </c>
      <c r="F4796" t="s">
        <v>5499</v>
      </c>
      <c r="G4796" s="160" t="s">
        <v>4069</v>
      </c>
      <c r="H4796" t="s">
        <v>5496</v>
      </c>
      <c r="I4796" s="160" t="s">
        <v>4009</v>
      </c>
      <c r="J4796" t="s">
        <v>5500</v>
      </c>
      <c r="K4796" s="160" t="s">
        <v>4007</v>
      </c>
      <c r="L4796" t="s">
        <v>5501</v>
      </c>
    </row>
    <row r="4797" spans="1:12">
      <c r="A4797" s="15">
        <v>30301513</v>
      </c>
      <c r="B4797" t="s">
        <v>5450</v>
      </c>
      <c r="C4797" t="s">
        <v>7507</v>
      </c>
      <c r="D4797" t="s">
        <v>7790</v>
      </c>
      <c r="E4797" t="s">
        <v>7802</v>
      </c>
      <c r="F4797" t="s">
        <v>5499</v>
      </c>
      <c r="G4797" s="160" t="s">
        <v>4069</v>
      </c>
      <c r="H4797" t="s">
        <v>5496</v>
      </c>
      <c r="I4797" s="160" t="s">
        <v>4009</v>
      </c>
      <c r="J4797" t="s">
        <v>5500</v>
      </c>
      <c r="K4797" s="160" t="s">
        <v>4007</v>
      </c>
      <c r="L4797" t="s">
        <v>5501</v>
      </c>
    </row>
    <row r="4798" spans="1:12">
      <c r="A4798" s="15">
        <v>30301514</v>
      </c>
      <c r="B4798" t="s">
        <v>5450</v>
      </c>
      <c r="C4798" t="s">
        <v>7507</v>
      </c>
      <c r="D4798" t="s">
        <v>7790</v>
      </c>
      <c r="E4798" t="s">
        <v>7803</v>
      </c>
      <c r="F4798" t="s">
        <v>5499</v>
      </c>
      <c r="G4798" s="160" t="s">
        <v>4069</v>
      </c>
      <c r="H4798" t="s">
        <v>5496</v>
      </c>
      <c r="I4798" s="160" t="s">
        <v>4009</v>
      </c>
      <c r="J4798" t="s">
        <v>5500</v>
      </c>
      <c r="K4798" s="160" t="s">
        <v>4007</v>
      </c>
      <c r="L4798" t="s">
        <v>5501</v>
      </c>
    </row>
    <row r="4799" spans="1:12">
      <c r="A4799" s="15">
        <v>30301515</v>
      </c>
      <c r="B4799" t="s">
        <v>5450</v>
      </c>
      <c r="C4799" t="s">
        <v>7507</v>
      </c>
      <c r="D4799" t="s">
        <v>7790</v>
      </c>
      <c r="E4799" t="s">
        <v>7804</v>
      </c>
      <c r="F4799" t="s">
        <v>5499</v>
      </c>
      <c r="G4799" s="160" t="s">
        <v>4069</v>
      </c>
      <c r="H4799" t="s">
        <v>5496</v>
      </c>
      <c r="I4799" s="160" t="s">
        <v>4009</v>
      </c>
      <c r="J4799" t="s">
        <v>5500</v>
      </c>
      <c r="K4799" s="160" t="s">
        <v>4007</v>
      </c>
      <c r="L4799" t="s">
        <v>5501</v>
      </c>
    </row>
    <row r="4800" spans="1:12">
      <c r="A4800" s="15">
        <v>30301516</v>
      </c>
      <c r="B4800" t="s">
        <v>5450</v>
      </c>
      <c r="C4800" t="s">
        <v>7507</v>
      </c>
      <c r="D4800" t="s">
        <v>7790</v>
      </c>
      <c r="E4800" t="s">
        <v>7805</v>
      </c>
      <c r="F4800" t="s">
        <v>5499</v>
      </c>
      <c r="G4800" s="160" t="s">
        <v>4069</v>
      </c>
      <c r="H4800" t="s">
        <v>5496</v>
      </c>
      <c r="I4800" s="160" t="s">
        <v>4009</v>
      </c>
      <c r="J4800" t="s">
        <v>5500</v>
      </c>
      <c r="K4800" s="160" t="s">
        <v>4007</v>
      </c>
      <c r="L4800" t="s">
        <v>5501</v>
      </c>
    </row>
    <row r="4801" spans="1:12">
      <c r="A4801" s="15">
        <v>30301517</v>
      </c>
      <c r="B4801" t="s">
        <v>5450</v>
      </c>
      <c r="C4801" t="s">
        <v>7507</v>
      </c>
      <c r="D4801" t="s">
        <v>7790</v>
      </c>
      <c r="E4801" t="s">
        <v>7806</v>
      </c>
      <c r="F4801" t="s">
        <v>5499</v>
      </c>
      <c r="G4801" s="160" t="s">
        <v>4069</v>
      </c>
      <c r="H4801" t="s">
        <v>5496</v>
      </c>
      <c r="I4801" s="160" t="s">
        <v>4009</v>
      </c>
      <c r="J4801" t="s">
        <v>5500</v>
      </c>
      <c r="K4801" s="160" t="s">
        <v>4007</v>
      </c>
      <c r="L4801" t="s">
        <v>5501</v>
      </c>
    </row>
    <row r="4802" spans="1:12">
      <c r="A4802" s="15">
        <v>30301518</v>
      </c>
      <c r="B4802" t="s">
        <v>5450</v>
      </c>
      <c r="C4802" t="s">
        <v>7507</v>
      </c>
      <c r="D4802" t="s">
        <v>7790</v>
      </c>
      <c r="E4802" t="s">
        <v>7711</v>
      </c>
      <c r="F4802" t="s">
        <v>5499</v>
      </c>
      <c r="G4802" s="160" t="s">
        <v>4069</v>
      </c>
      <c r="H4802" t="s">
        <v>5496</v>
      </c>
      <c r="I4802" s="160" t="s">
        <v>4009</v>
      </c>
      <c r="J4802" t="s">
        <v>5500</v>
      </c>
      <c r="K4802" s="160" t="s">
        <v>4007</v>
      </c>
      <c r="L4802" t="s">
        <v>5501</v>
      </c>
    </row>
    <row r="4803" spans="1:12">
      <c r="A4803" s="15">
        <v>30301519</v>
      </c>
      <c r="B4803" t="s">
        <v>5450</v>
      </c>
      <c r="C4803" t="s">
        <v>7507</v>
      </c>
      <c r="D4803" t="s">
        <v>7790</v>
      </c>
      <c r="E4803" t="s">
        <v>7807</v>
      </c>
      <c r="F4803" t="s">
        <v>5499</v>
      </c>
      <c r="G4803" s="160" t="s">
        <v>4069</v>
      </c>
      <c r="H4803" t="s">
        <v>5496</v>
      </c>
      <c r="I4803" s="160" t="s">
        <v>4009</v>
      </c>
      <c r="J4803" t="s">
        <v>5500</v>
      </c>
      <c r="K4803" s="160" t="s">
        <v>4007</v>
      </c>
      <c r="L4803" t="s">
        <v>5501</v>
      </c>
    </row>
    <row r="4804" spans="1:12">
      <c r="A4804" s="15">
        <v>30301520</v>
      </c>
      <c r="B4804" t="s">
        <v>5450</v>
      </c>
      <c r="C4804" t="s">
        <v>7507</v>
      </c>
      <c r="D4804" t="s">
        <v>7790</v>
      </c>
      <c r="E4804" t="s">
        <v>7808</v>
      </c>
      <c r="F4804" t="s">
        <v>5499</v>
      </c>
      <c r="G4804" s="160" t="s">
        <v>4069</v>
      </c>
      <c r="H4804" t="s">
        <v>5496</v>
      </c>
      <c r="I4804" s="160" t="s">
        <v>4009</v>
      </c>
      <c r="J4804" t="s">
        <v>5500</v>
      </c>
      <c r="K4804" s="160" t="s">
        <v>4198</v>
      </c>
      <c r="L4804" t="s">
        <v>7704</v>
      </c>
    </row>
    <row r="4805" spans="1:12">
      <c r="A4805" s="15">
        <v>30301521</v>
      </c>
      <c r="B4805" t="s">
        <v>5450</v>
      </c>
      <c r="C4805" t="s">
        <v>7507</v>
      </c>
      <c r="D4805" t="s">
        <v>7790</v>
      </c>
      <c r="E4805" t="s">
        <v>7809</v>
      </c>
      <c r="F4805" t="s">
        <v>5499</v>
      </c>
      <c r="G4805" s="160" t="s">
        <v>4069</v>
      </c>
      <c r="H4805" t="s">
        <v>5496</v>
      </c>
      <c r="I4805" s="160" t="s">
        <v>4009</v>
      </c>
      <c r="J4805" t="s">
        <v>5500</v>
      </c>
      <c r="K4805" s="160" t="s">
        <v>4198</v>
      </c>
      <c r="L4805" t="s">
        <v>7704</v>
      </c>
    </row>
    <row r="4806" spans="1:12">
      <c r="A4806" s="15">
        <v>30301522</v>
      </c>
      <c r="B4806" t="s">
        <v>5450</v>
      </c>
      <c r="C4806" t="s">
        <v>7507</v>
      </c>
      <c r="D4806" t="s">
        <v>7790</v>
      </c>
      <c r="E4806" t="s">
        <v>7810</v>
      </c>
      <c r="F4806" t="s">
        <v>5499</v>
      </c>
      <c r="G4806" s="160" t="s">
        <v>4069</v>
      </c>
      <c r="H4806" t="s">
        <v>5496</v>
      </c>
      <c r="I4806" s="160" t="s">
        <v>4009</v>
      </c>
      <c r="J4806" t="s">
        <v>5500</v>
      </c>
      <c r="K4806" s="160" t="s">
        <v>4198</v>
      </c>
      <c r="L4806" t="s">
        <v>7704</v>
      </c>
    </row>
    <row r="4807" spans="1:12">
      <c r="A4807" s="15">
        <v>30301523</v>
      </c>
      <c r="B4807" t="s">
        <v>5450</v>
      </c>
      <c r="C4807" t="s">
        <v>7507</v>
      </c>
      <c r="D4807" t="s">
        <v>7790</v>
      </c>
      <c r="E4807" t="s">
        <v>7811</v>
      </c>
      <c r="F4807" t="s">
        <v>5499</v>
      </c>
      <c r="G4807" s="160" t="s">
        <v>4069</v>
      </c>
      <c r="H4807" t="s">
        <v>5496</v>
      </c>
      <c r="I4807" s="160" t="s">
        <v>4009</v>
      </c>
      <c r="J4807" t="s">
        <v>5500</v>
      </c>
      <c r="K4807" s="160" t="s">
        <v>4198</v>
      </c>
      <c r="L4807" t="s">
        <v>7704</v>
      </c>
    </row>
    <row r="4808" spans="1:12">
      <c r="A4808" s="15">
        <v>30301524</v>
      </c>
      <c r="B4808" t="s">
        <v>5450</v>
      </c>
      <c r="C4808" t="s">
        <v>7507</v>
      </c>
      <c r="D4808" t="s">
        <v>7790</v>
      </c>
      <c r="E4808" t="s">
        <v>7812</v>
      </c>
      <c r="F4808" t="s">
        <v>4073</v>
      </c>
      <c r="G4808" s="160" t="s">
        <v>4069</v>
      </c>
      <c r="H4808" t="s">
        <v>5496</v>
      </c>
      <c r="I4808" s="160" t="s">
        <v>4009</v>
      </c>
      <c r="J4808" t="s">
        <v>5500</v>
      </c>
      <c r="K4808" s="160" t="s">
        <v>4198</v>
      </c>
      <c r="L4808" t="s">
        <v>7704</v>
      </c>
    </row>
    <row r="4809" spans="1:12">
      <c r="A4809" s="15">
        <v>30301525</v>
      </c>
      <c r="B4809" t="s">
        <v>5450</v>
      </c>
      <c r="C4809" t="s">
        <v>7507</v>
      </c>
      <c r="D4809" t="s">
        <v>7790</v>
      </c>
      <c r="E4809" t="s">
        <v>7813</v>
      </c>
      <c r="F4809" t="s">
        <v>5499</v>
      </c>
      <c r="G4809" s="160" t="s">
        <v>4069</v>
      </c>
      <c r="H4809" t="s">
        <v>5496</v>
      </c>
      <c r="I4809" s="160" t="s">
        <v>4009</v>
      </c>
      <c r="J4809" t="s">
        <v>5500</v>
      </c>
      <c r="K4809" s="160" t="s">
        <v>4007</v>
      </c>
      <c r="L4809" t="s">
        <v>5501</v>
      </c>
    </row>
    <row r="4810" spans="1:12">
      <c r="A4810" s="15">
        <v>30301526</v>
      </c>
      <c r="B4810" t="s">
        <v>5450</v>
      </c>
      <c r="C4810" t="s">
        <v>7507</v>
      </c>
      <c r="D4810" t="s">
        <v>7790</v>
      </c>
      <c r="E4810" t="s">
        <v>7814</v>
      </c>
      <c r="F4810" t="s">
        <v>5499</v>
      </c>
      <c r="G4810" s="160" t="s">
        <v>4069</v>
      </c>
      <c r="H4810" t="s">
        <v>5496</v>
      </c>
      <c r="I4810" s="160" t="s">
        <v>4009</v>
      </c>
      <c r="J4810" t="s">
        <v>5500</v>
      </c>
      <c r="K4810" s="160" t="s">
        <v>4007</v>
      </c>
      <c r="L4810" t="s">
        <v>5501</v>
      </c>
    </row>
    <row r="4811" spans="1:12">
      <c r="A4811" s="15">
        <v>30301527</v>
      </c>
      <c r="B4811" t="s">
        <v>5450</v>
      </c>
      <c r="C4811" t="s">
        <v>7507</v>
      </c>
      <c r="D4811" t="s">
        <v>7790</v>
      </c>
      <c r="E4811" t="s">
        <v>7815</v>
      </c>
      <c r="F4811" t="s">
        <v>5499</v>
      </c>
      <c r="G4811" s="160" t="s">
        <v>4069</v>
      </c>
      <c r="H4811" t="s">
        <v>5496</v>
      </c>
      <c r="I4811" s="160" t="s">
        <v>4009</v>
      </c>
      <c r="J4811" t="s">
        <v>5500</v>
      </c>
      <c r="K4811" s="160" t="s">
        <v>4007</v>
      </c>
      <c r="L4811" t="s">
        <v>5501</v>
      </c>
    </row>
    <row r="4812" spans="1:12">
      <c r="A4812" s="15">
        <v>30301528</v>
      </c>
      <c r="B4812" t="s">
        <v>5450</v>
      </c>
      <c r="C4812" t="s">
        <v>7507</v>
      </c>
      <c r="D4812" t="s">
        <v>7790</v>
      </c>
      <c r="E4812" t="s">
        <v>7816</v>
      </c>
      <c r="F4812" t="s">
        <v>5499</v>
      </c>
      <c r="G4812" s="160" t="s">
        <v>4069</v>
      </c>
      <c r="H4812" t="s">
        <v>5496</v>
      </c>
      <c r="I4812" s="160" t="s">
        <v>4009</v>
      </c>
      <c r="J4812" t="s">
        <v>5500</v>
      </c>
      <c r="K4812" s="160" t="s">
        <v>4007</v>
      </c>
      <c r="L4812" t="s">
        <v>5501</v>
      </c>
    </row>
    <row r="4813" spans="1:12">
      <c r="A4813" s="15">
        <v>30301529</v>
      </c>
      <c r="B4813" t="s">
        <v>5450</v>
      </c>
      <c r="C4813" t="s">
        <v>7507</v>
      </c>
      <c r="D4813" t="s">
        <v>7790</v>
      </c>
      <c r="E4813" t="s">
        <v>7817</v>
      </c>
      <c r="F4813" t="s">
        <v>5499</v>
      </c>
      <c r="G4813" s="160" t="s">
        <v>4069</v>
      </c>
      <c r="H4813" t="s">
        <v>5496</v>
      </c>
      <c r="I4813" s="160" t="s">
        <v>4009</v>
      </c>
      <c r="J4813" t="s">
        <v>5500</v>
      </c>
      <c r="K4813" s="160" t="s">
        <v>4007</v>
      </c>
      <c r="L4813" t="s">
        <v>5501</v>
      </c>
    </row>
    <row r="4814" spans="1:12">
      <c r="A4814" s="15">
        <v>30301530</v>
      </c>
      <c r="B4814" t="s">
        <v>5450</v>
      </c>
      <c r="C4814" t="s">
        <v>7507</v>
      </c>
      <c r="D4814" t="s">
        <v>7790</v>
      </c>
      <c r="E4814" t="s">
        <v>7818</v>
      </c>
      <c r="F4814" t="s">
        <v>5499</v>
      </c>
      <c r="G4814" s="160" t="s">
        <v>4069</v>
      </c>
      <c r="H4814" t="s">
        <v>5496</v>
      </c>
      <c r="I4814" s="160" t="s">
        <v>4009</v>
      </c>
      <c r="J4814" t="s">
        <v>5500</v>
      </c>
      <c r="K4814" s="160" t="s">
        <v>4007</v>
      </c>
      <c r="L4814" t="s">
        <v>5501</v>
      </c>
    </row>
    <row r="4815" spans="1:12">
      <c r="A4815" s="15">
        <v>30301531</v>
      </c>
      <c r="B4815" t="s">
        <v>5450</v>
      </c>
      <c r="C4815" t="s">
        <v>7507</v>
      </c>
      <c r="D4815" t="s">
        <v>7790</v>
      </c>
      <c r="E4815" t="s">
        <v>7819</v>
      </c>
      <c r="F4815" t="s">
        <v>5499</v>
      </c>
      <c r="G4815" s="160" t="s">
        <v>4069</v>
      </c>
      <c r="H4815" t="s">
        <v>5496</v>
      </c>
      <c r="I4815" s="160" t="s">
        <v>4009</v>
      </c>
      <c r="J4815" t="s">
        <v>5500</v>
      </c>
      <c r="K4815" s="160" t="s">
        <v>4007</v>
      </c>
      <c r="L4815" t="s">
        <v>5501</v>
      </c>
    </row>
    <row r="4816" spans="1:12">
      <c r="A4816" s="15">
        <v>30301532</v>
      </c>
      <c r="B4816" t="s">
        <v>5450</v>
      </c>
      <c r="C4816" t="s">
        <v>7507</v>
      </c>
      <c r="D4816" t="s">
        <v>7790</v>
      </c>
      <c r="E4816" t="s">
        <v>7820</v>
      </c>
      <c r="F4816" t="s">
        <v>5499</v>
      </c>
      <c r="G4816" s="160" t="s">
        <v>4069</v>
      </c>
      <c r="H4816" t="s">
        <v>5496</v>
      </c>
      <c r="I4816" s="160" t="s">
        <v>4009</v>
      </c>
      <c r="J4816" t="s">
        <v>5500</v>
      </c>
      <c r="K4816" s="160" t="s">
        <v>4007</v>
      </c>
      <c r="L4816" t="s">
        <v>5501</v>
      </c>
    </row>
    <row r="4817" spans="1:12">
      <c r="A4817" s="15">
        <v>30301533</v>
      </c>
      <c r="B4817" t="s">
        <v>5450</v>
      </c>
      <c r="C4817" t="s">
        <v>7507</v>
      </c>
      <c r="D4817" t="s">
        <v>7790</v>
      </c>
      <c r="E4817" t="s">
        <v>7821</v>
      </c>
      <c r="F4817" t="s">
        <v>5499</v>
      </c>
      <c r="G4817" s="160" t="s">
        <v>4069</v>
      </c>
      <c r="H4817" t="s">
        <v>5496</v>
      </c>
      <c r="I4817" s="160" t="s">
        <v>4009</v>
      </c>
      <c r="J4817" t="s">
        <v>5500</v>
      </c>
      <c r="K4817" s="160" t="s">
        <v>4007</v>
      </c>
      <c r="L4817" t="s">
        <v>5501</v>
      </c>
    </row>
    <row r="4818" spans="1:12">
      <c r="A4818" s="15">
        <v>30301534</v>
      </c>
      <c r="B4818" t="s">
        <v>5450</v>
      </c>
      <c r="C4818" t="s">
        <v>7507</v>
      </c>
      <c r="D4818" t="s">
        <v>7790</v>
      </c>
      <c r="E4818" t="s">
        <v>7822</v>
      </c>
      <c r="F4818" t="s">
        <v>5499</v>
      </c>
      <c r="G4818" s="160" t="s">
        <v>4069</v>
      </c>
      <c r="H4818" t="s">
        <v>5496</v>
      </c>
      <c r="I4818" s="160" t="s">
        <v>4009</v>
      </c>
      <c r="J4818" t="s">
        <v>5500</v>
      </c>
      <c r="K4818" s="160" t="s">
        <v>4007</v>
      </c>
      <c r="L4818" t="s">
        <v>5501</v>
      </c>
    </row>
    <row r="4819" spans="1:12">
      <c r="A4819" s="15">
        <v>30301535</v>
      </c>
      <c r="B4819" t="s">
        <v>5450</v>
      </c>
      <c r="C4819" t="s">
        <v>7507</v>
      </c>
      <c r="D4819" t="s">
        <v>7790</v>
      </c>
      <c r="E4819" t="s">
        <v>7823</v>
      </c>
      <c r="F4819" t="s">
        <v>5499</v>
      </c>
      <c r="G4819" s="160" t="s">
        <v>4069</v>
      </c>
      <c r="H4819" t="s">
        <v>5496</v>
      </c>
      <c r="I4819" s="160" t="s">
        <v>4009</v>
      </c>
      <c r="J4819" t="s">
        <v>5500</v>
      </c>
      <c r="K4819" s="160" t="s">
        <v>4007</v>
      </c>
      <c r="L4819" t="s">
        <v>5501</v>
      </c>
    </row>
    <row r="4820" spans="1:12">
      <c r="A4820" s="15">
        <v>30301536</v>
      </c>
      <c r="B4820" t="s">
        <v>5450</v>
      </c>
      <c r="C4820" t="s">
        <v>7507</v>
      </c>
      <c r="D4820" t="s">
        <v>7790</v>
      </c>
      <c r="E4820" t="s">
        <v>7824</v>
      </c>
      <c r="F4820" t="s">
        <v>5499</v>
      </c>
      <c r="G4820" s="160" t="s">
        <v>4069</v>
      </c>
      <c r="H4820" t="s">
        <v>5496</v>
      </c>
      <c r="I4820" s="160" t="s">
        <v>4009</v>
      </c>
      <c r="J4820" t="s">
        <v>5500</v>
      </c>
      <c r="K4820" s="160" t="s">
        <v>4007</v>
      </c>
      <c r="L4820" t="s">
        <v>5501</v>
      </c>
    </row>
    <row r="4821" spans="1:12">
      <c r="A4821" s="15">
        <v>30301537</v>
      </c>
      <c r="B4821" t="s">
        <v>5450</v>
      </c>
      <c r="C4821" t="s">
        <v>7507</v>
      </c>
      <c r="D4821" t="s">
        <v>7790</v>
      </c>
      <c r="E4821" t="s">
        <v>7825</v>
      </c>
      <c r="F4821" t="s">
        <v>5499</v>
      </c>
      <c r="G4821" s="160" t="s">
        <v>4069</v>
      </c>
      <c r="H4821" t="s">
        <v>5496</v>
      </c>
      <c r="I4821" s="160" t="s">
        <v>4009</v>
      </c>
      <c r="J4821" t="s">
        <v>5500</v>
      </c>
      <c r="K4821" s="160" t="s">
        <v>4007</v>
      </c>
      <c r="L4821" t="s">
        <v>5501</v>
      </c>
    </row>
    <row r="4822" spans="1:12">
      <c r="A4822" s="15">
        <v>30301538</v>
      </c>
      <c r="B4822" t="s">
        <v>5450</v>
      </c>
      <c r="C4822" t="s">
        <v>7507</v>
      </c>
      <c r="D4822" t="s">
        <v>7790</v>
      </c>
      <c r="E4822" t="s">
        <v>7826</v>
      </c>
      <c r="F4822" t="s">
        <v>5499</v>
      </c>
      <c r="G4822" s="160" t="s">
        <v>4069</v>
      </c>
      <c r="H4822" t="s">
        <v>5496</v>
      </c>
      <c r="I4822" s="160" t="s">
        <v>4009</v>
      </c>
      <c r="J4822" t="s">
        <v>5500</v>
      </c>
      <c r="K4822" s="160" t="s">
        <v>4007</v>
      </c>
      <c r="L4822" t="s">
        <v>5501</v>
      </c>
    </row>
    <row r="4823" spans="1:12">
      <c r="A4823" s="15">
        <v>30301539</v>
      </c>
      <c r="B4823" t="s">
        <v>5450</v>
      </c>
      <c r="C4823" t="s">
        <v>7507</v>
      </c>
      <c r="D4823" t="s">
        <v>7790</v>
      </c>
      <c r="E4823" t="s">
        <v>7827</v>
      </c>
      <c r="F4823" t="s">
        <v>5499</v>
      </c>
      <c r="G4823" s="160" t="s">
        <v>4069</v>
      </c>
      <c r="H4823" t="s">
        <v>5496</v>
      </c>
      <c r="I4823" s="160" t="s">
        <v>4009</v>
      </c>
      <c r="J4823" t="s">
        <v>5500</v>
      </c>
      <c r="K4823" s="160" t="s">
        <v>4007</v>
      </c>
      <c r="L4823" t="s">
        <v>5501</v>
      </c>
    </row>
    <row r="4824" spans="1:12">
      <c r="A4824" s="15">
        <v>30301540</v>
      </c>
      <c r="B4824" t="s">
        <v>5450</v>
      </c>
      <c r="C4824" t="s">
        <v>7507</v>
      </c>
      <c r="D4824" t="s">
        <v>7790</v>
      </c>
      <c r="E4824" t="s">
        <v>7828</v>
      </c>
      <c r="F4824" t="s">
        <v>5499</v>
      </c>
      <c r="G4824" s="160" t="s">
        <v>4069</v>
      </c>
      <c r="H4824" t="s">
        <v>5496</v>
      </c>
      <c r="I4824" s="160" t="s">
        <v>4009</v>
      </c>
      <c r="J4824" t="s">
        <v>5500</v>
      </c>
      <c r="K4824" s="160" t="s">
        <v>4007</v>
      </c>
      <c r="L4824" t="s">
        <v>5501</v>
      </c>
    </row>
    <row r="4825" spans="1:12">
      <c r="A4825" s="15">
        <v>30301541</v>
      </c>
      <c r="B4825" t="s">
        <v>5450</v>
      </c>
      <c r="C4825" t="s">
        <v>7507</v>
      </c>
      <c r="D4825" t="s">
        <v>7790</v>
      </c>
      <c r="E4825" t="s">
        <v>7829</v>
      </c>
      <c r="F4825" t="s">
        <v>5499</v>
      </c>
      <c r="G4825" s="160" t="s">
        <v>4069</v>
      </c>
      <c r="H4825" t="s">
        <v>5496</v>
      </c>
      <c r="I4825" s="160" t="s">
        <v>4009</v>
      </c>
      <c r="J4825" t="s">
        <v>5500</v>
      </c>
      <c r="K4825" s="160" t="s">
        <v>4007</v>
      </c>
      <c r="L4825" t="s">
        <v>5501</v>
      </c>
    </row>
    <row r="4826" spans="1:12">
      <c r="A4826" s="15">
        <v>30301542</v>
      </c>
      <c r="B4826" t="s">
        <v>5450</v>
      </c>
      <c r="C4826" t="s">
        <v>7507</v>
      </c>
      <c r="D4826" t="s">
        <v>7790</v>
      </c>
      <c r="E4826" t="s">
        <v>7830</v>
      </c>
      <c r="F4826" t="s">
        <v>5499</v>
      </c>
      <c r="G4826" s="160" t="s">
        <v>4069</v>
      </c>
      <c r="H4826" t="s">
        <v>5496</v>
      </c>
      <c r="I4826" s="160" t="s">
        <v>4009</v>
      </c>
      <c r="J4826" t="s">
        <v>5500</v>
      </c>
      <c r="K4826" s="160" t="s">
        <v>4007</v>
      </c>
      <c r="L4826" t="s">
        <v>5501</v>
      </c>
    </row>
    <row r="4827" spans="1:12">
      <c r="A4827" s="15">
        <v>30301543</v>
      </c>
      <c r="B4827" t="s">
        <v>5450</v>
      </c>
      <c r="C4827" t="s">
        <v>7507</v>
      </c>
      <c r="D4827" t="s">
        <v>7790</v>
      </c>
      <c r="E4827" t="s">
        <v>7831</v>
      </c>
      <c r="F4827" t="s">
        <v>5499</v>
      </c>
      <c r="G4827" s="160" t="s">
        <v>4069</v>
      </c>
      <c r="H4827" t="s">
        <v>5496</v>
      </c>
      <c r="I4827" s="160" t="s">
        <v>4009</v>
      </c>
      <c r="J4827" t="s">
        <v>5500</v>
      </c>
      <c r="K4827" s="160" t="s">
        <v>4007</v>
      </c>
      <c r="L4827" t="s">
        <v>5501</v>
      </c>
    </row>
    <row r="4828" spans="1:12">
      <c r="A4828" s="15">
        <v>30301544</v>
      </c>
      <c r="B4828" t="s">
        <v>5450</v>
      </c>
      <c r="C4828" t="s">
        <v>7507</v>
      </c>
      <c r="D4828" t="s">
        <v>7790</v>
      </c>
      <c r="E4828" t="s">
        <v>7832</v>
      </c>
      <c r="F4828" t="s">
        <v>5499</v>
      </c>
      <c r="G4828" s="160" t="s">
        <v>4069</v>
      </c>
      <c r="H4828" t="s">
        <v>5496</v>
      </c>
      <c r="I4828" s="160" t="s">
        <v>4009</v>
      </c>
      <c r="J4828" t="s">
        <v>5500</v>
      </c>
      <c r="K4828" s="160" t="s">
        <v>4007</v>
      </c>
      <c r="L4828" t="s">
        <v>5501</v>
      </c>
    </row>
    <row r="4829" spans="1:12">
      <c r="A4829" s="15">
        <v>30301545</v>
      </c>
      <c r="B4829" t="s">
        <v>5450</v>
      </c>
      <c r="C4829" t="s">
        <v>7507</v>
      </c>
      <c r="D4829" t="s">
        <v>7790</v>
      </c>
      <c r="E4829" t="s">
        <v>7833</v>
      </c>
      <c r="F4829" t="s">
        <v>5499</v>
      </c>
      <c r="G4829" s="160" t="s">
        <v>4069</v>
      </c>
      <c r="H4829" t="s">
        <v>5496</v>
      </c>
      <c r="I4829" s="160" t="s">
        <v>4009</v>
      </c>
      <c r="J4829" t="s">
        <v>5500</v>
      </c>
      <c r="K4829" s="160" t="s">
        <v>4007</v>
      </c>
      <c r="L4829" t="s">
        <v>5501</v>
      </c>
    </row>
    <row r="4830" spans="1:12">
      <c r="A4830" s="15">
        <v>30301546</v>
      </c>
      <c r="B4830" t="s">
        <v>5450</v>
      </c>
      <c r="C4830" t="s">
        <v>7507</v>
      </c>
      <c r="D4830" t="s">
        <v>7790</v>
      </c>
      <c r="E4830" t="s">
        <v>7834</v>
      </c>
      <c r="F4830" t="s">
        <v>5499</v>
      </c>
      <c r="G4830" s="160" t="s">
        <v>4069</v>
      </c>
      <c r="H4830" t="s">
        <v>5496</v>
      </c>
      <c r="I4830" s="160" t="s">
        <v>4009</v>
      </c>
      <c r="J4830" t="s">
        <v>5500</v>
      </c>
      <c r="K4830" s="160" t="s">
        <v>4007</v>
      </c>
      <c r="L4830" t="s">
        <v>5501</v>
      </c>
    </row>
    <row r="4831" spans="1:12">
      <c r="A4831" s="15">
        <v>30301547</v>
      </c>
      <c r="B4831" t="s">
        <v>5450</v>
      </c>
      <c r="C4831" t="s">
        <v>7507</v>
      </c>
      <c r="D4831" t="s">
        <v>7790</v>
      </c>
      <c r="E4831" t="s">
        <v>7835</v>
      </c>
      <c r="F4831" t="s">
        <v>5499</v>
      </c>
      <c r="G4831" s="160" t="s">
        <v>4069</v>
      </c>
      <c r="H4831" t="s">
        <v>5496</v>
      </c>
      <c r="I4831" s="160" t="s">
        <v>4009</v>
      </c>
      <c r="J4831" t="s">
        <v>5500</v>
      </c>
      <c r="K4831" s="160" t="s">
        <v>4007</v>
      </c>
      <c r="L4831" t="s">
        <v>5501</v>
      </c>
    </row>
    <row r="4832" spans="1:12">
      <c r="A4832" s="15">
        <v>30301548</v>
      </c>
      <c r="B4832" t="s">
        <v>5450</v>
      </c>
      <c r="C4832" t="s">
        <v>7507</v>
      </c>
      <c r="D4832" t="s">
        <v>7790</v>
      </c>
      <c r="E4832" t="s">
        <v>7836</v>
      </c>
      <c r="F4832" t="s">
        <v>5499</v>
      </c>
      <c r="G4832" s="160" t="s">
        <v>4069</v>
      </c>
      <c r="H4832" t="s">
        <v>5496</v>
      </c>
      <c r="I4832" s="160" t="s">
        <v>4009</v>
      </c>
      <c r="J4832" t="s">
        <v>5500</v>
      </c>
      <c r="K4832" s="160" t="s">
        <v>4007</v>
      </c>
      <c r="L4832" t="s">
        <v>5501</v>
      </c>
    </row>
    <row r="4833" spans="1:12">
      <c r="A4833" s="15">
        <v>30301550</v>
      </c>
      <c r="B4833" t="s">
        <v>5450</v>
      </c>
      <c r="C4833" t="s">
        <v>7507</v>
      </c>
      <c r="D4833" t="s">
        <v>7790</v>
      </c>
      <c r="E4833" t="s">
        <v>7837</v>
      </c>
      <c r="F4833" t="s">
        <v>5499</v>
      </c>
      <c r="G4833" s="160" t="s">
        <v>4069</v>
      </c>
      <c r="H4833" t="s">
        <v>5496</v>
      </c>
      <c r="I4833" s="160" t="s">
        <v>4009</v>
      </c>
      <c r="J4833" t="s">
        <v>5500</v>
      </c>
      <c r="K4833" s="160" t="s">
        <v>4007</v>
      </c>
      <c r="L4833" t="s">
        <v>5501</v>
      </c>
    </row>
    <row r="4834" spans="1:12">
      <c r="A4834" s="15">
        <v>30301551</v>
      </c>
      <c r="B4834" t="s">
        <v>5450</v>
      </c>
      <c r="C4834" t="s">
        <v>7507</v>
      </c>
      <c r="D4834" t="s">
        <v>7790</v>
      </c>
      <c r="E4834" t="s">
        <v>7838</v>
      </c>
      <c r="F4834" t="s">
        <v>5499</v>
      </c>
      <c r="G4834" s="160" t="s">
        <v>4069</v>
      </c>
      <c r="H4834" t="s">
        <v>5496</v>
      </c>
      <c r="I4834" s="160" t="s">
        <v>4009</v>
      </c>
      <c r="J4834" t="s">
        <v>5500</v>
      </c>
      <c r="K4834" s="160" t="s">
        <v>4007</v>
      </c>
      <c r="L4834" t="s">
        <v>5501</v>
      </c>
    </row>
    <row r="4835" spans="1:12">
      <c r="A4835" s="15">
        <v>30301552</v>
      </c>
      <c r="B4835" t="s">
        <v>5450</v>
      </c>
      <c r="C4835" t="s">
        <v>7507</v>
      </c>
      <c r="D4835" t="s">
        <v>7790</v>
      </c>
      <c r="E4835" t="s">
        <v>7839</v>
      </c>
      <c r="F4835" t="s">
        <v>5499</v>
      </c>
      <c r="G4835" s="160" t="s">
        <v>4069</v>
      </c>
      <c r="H4835" t="s">
        <v>5496</v>
      </c>
      <c r="I4835" s="160" t="s">
        <v>4009</v>
      </c>
      <c r="J4835" t="s">
        <v>5500</v>
      </c>
      <c r="K4835" s="160" t="s">
        <v>4007</v>
      </c>
      <c r="L4835" t="s">
        <v>5501</v>
      </c>
    </row>
    <row r="4836" spans="1:12">
      <c r="A4836" s="15">
        <v>30301553</v>
      </c>
      <c r="B4836" t="s">
        <v>5450</v>
      </c>
      <c r="C4836" t="s">
        <v>7507</v>
      </c>
      <c r="D4836" t="s">
        <v>7790</v>
      </c>
      <c r="E4836" t="s">
        <v>7840</v>
      </c>
      <c r="F4836" t="s">
        <v>4073</v>
      </c>
      <c r="G4836" s="160" t="s">
        <v>4069</v>
      </c>
      <c r="H4836" t="s">
        <v>5496</v>
      </c>
      <c r="I4836" s="160" t="s">
        <v>4009</v>
      </c>
      <c r="J4836" t="s">
        <v>5500</v>
      </c>
      <c r="K4836" s="160" t="s">
        <v>4007</v>
      </c>
      <c r="L4836" t="s">
        <v>5501</v>
      </c>
    </row>
    <row r="4837" spans="1:12">
      <c r="A4837" s="15">
        <v>30301554</v>
      </c>
      <c r="B4837" t="s">
        <v>5450</v>
      </c>
      <c r="C4837" t="s">
        <v>7507</v>
      </c>
      <c r="D4837" t="s">
        <v>7790</v>
      </c>
      <c r="E4837" t="s">
        <v>7841</v>
      </c>
      <c r="F4837" t="s">
        <v>5499</v>
      </c>
      <c r="G4837" s="160" t="s">
        <v>4069</v>
      </c>
      <c r="H4837" t="s">
        <v>5496</v>
      </c>
      <c r="I4837" s="160" t="s">
        <v>4009</v>
      </c>
      <c r="J4837" t="s">
        <v>5500</v>
      </c>
      <c r="K4837" s="160" t="s">
        <v>4007</v>
      </c>
      <c r="L4837" t="s">
        <v>5501</v>
      </c>
    </row>
    <row r="4838" spans="1:12">
      <c r="A4838" s="15">
        <v>30301555</v>
      </c>
      <c r="B4838" t="s">
        <v>5450</v>
      </c>
      <c r="C4838" t="s">
        <v>7507</v>
      </c>
      <c r="D4838" t="s">
        <v>7790</v>
      </c>
      <c r="E4838" t="s">
        <v>7842</v>
      </c>
      <c r="F4838" t="s">
        <v>5499</v>
      </c>
      <c r="G4838" s="160" t="s">
        <v>4069</v>
      </c>
      <c r="H4838" t="s">
        <v>5496</v>
      </c>
      <c r="I4838" s="160" t="s">
        <v>4009</v>
      </c>
      <c r="J4838" t="s">
        <v>5500</v>
      </c>
      <c r="K4838" s="160" t="s">
        <v>4007</v>
      </c>
      <c r="L4838" t="s">
        <v>5501</v>
      </c>
    </row>
    <row r="4839" spans="1:12">
      <c r="A4839" s="15">
        <v>30301556</v>
      </c>
      <c r="B4839" t="s">
        <v>5450</v>
      </c>
      <c r="C4839" t="s">
        <v>7507</v>
      </c>
      <c r="D4839" t="s">
        <v>7790</v>
      </c>
      <c r="E4839" t="s">
        <v>7843</v>
      </c>
      <c r="F4839" t="s">
        <v>5499</v>
      </c>
      <c r="G4839" s="160" t="s">
        <v>4069</v>
      </c>
      <c r="H4839" t="s">
        <v>5496</v>
      </c>
      <c r="I4839" s="160" t="s">
        <v>4009</v>
      </c>
      <c r="J4839" t="s">
        <v>5500</v>
      </c>
      <c r="K4839" s="160" t="s">
        <v>4007</v>
      </c>
      <c r="L4839" t="s">
        <v>5501</v>
      </c>
    </row>
    <row r="4840" spans="1:12">
      <c r="A4840" s="15">
        <v>30301557</v>
      </c>
      <c r="B4840" t="s">
        <v>5450</v>
      </c>
      <c r="C4840" t="s">
        <v>7507</v>
      </c>
      <c r="D4840" t="s">
        <v>7790</v>
      </c>
      <c r="E4840" t="s">
        <v>7844</v>
      </c>
      <c r="F4840" t="s">
        <v>5499</v>
      </c>
      <c r="G4840" s="160" t="s">
        <v>4069</v>
      </c>
      <c r="H4840" t="s">
        <v>5496</v>
      </c>
      <c r="I4840" s="160" t="s">
        <v>4009</v>
      </c>
      <c r="J4840" t="s">
        <v>5500</v>
      </c>
      <c r="K4840" s="160" t="s">
        <v>4007</v>
      </c>
      <c r="L4840" t="s">
        <v>5501</v>
      </c>
    </row>
    <row r="4841" spans="1:12">
      <c r="A4841" s="15">
        <v>30301558</v>
      </c>
      <c r="B4841" t="s">
        <v>5450</v>
      </c>
      <c r="C4841" t="s">
        <v>7507</v>
      </c>
      <c r="D4841" t="s">
        <v>7790</v>
      </c>
      <c r="E4841" t="s">
        <v>7720</v>
      </c>
      <c r="F4841" t="s">
        <v>5499</v>
      </c>
      <c r="G4841" s="160" t="s">
        <v>4069</v>
      </c>
      <c r="H4841" t="s">
        <v>5496</v>
      </c>
      <c r="I4841" s="160" t="s">
        <v>4009</v>
      </c>
      <c r="J4841" t="s">
        <v>5500</v>
      </c>
      <c r="K4841" s="160" t="s">
        <v>4007</v>
      </c>
      <c r="L4841" t="s">
        <v>5501</v>
      </c>
    </row>
    <row r="4842" spans="1:12">
      <c r="A4842" s="15">
        <v>30301560</v>
      </c>
      <c r="B4842" t="s">
        <v>5450</v>
      </c>
      <c r="C4842" t="s">
        <v>7507</v>
      </c>
      <c r="D4842" t="s">
        <v>7790</v>
      </c>
      <c r="E4842" t="s">
        <v>7845</v>
      </c>
      <c r="F4842" t="s">
        <v>5499</v>
      </c>
      <c r="G4842" s="160" t="s">
        <v>4069</v>
      </c>
      <c r="H4842" t="s">
        <v>5496</v>
      </c>
      <c r="I4842" s="160" t="s">
        <v>4009</v>
      </c>
      <c r="J4842" t="s">
        <v>5500</v>
      </c>
      <c r="K4842" s="160" t="s">
        <v>4007</v>
      </c>
      <c r="L4842" t="s">
        <v>5501</v>
      </c>
    </row>
    <row r="4843" spans="1:12">
      <c r="A4843" s="15">
        <v>30301561</v>
      </c>
      <c r="B4843" t="s">
        <v>5450</v>
      </c>
      <c r="C4843" t="s">
        <v>7507</v>
      </c>
      <c r="D4843" t="s">
        <v>7790</v>
      </c>
      <c r="E4843" t="s">
        <v>7846</v>
      </c>
      <c r="F4843" t="s">
        <v>5499</v>
      </c>
      <c r="G4843" s="160" t="s">
        <v>4069</v>
      </c>
      <c r="H4843" t="s">
        <v>5496</v>
      </c>
      <c r="I4843" s="160" t="s">
        <v>4009</v>
      </c>
      <c r="J4843" t="s">
        <v>5500</v>
      </c>
      <c r="K4843" s="160" t="s">
        <v>4007</v>
      </c>
      <c r="L4843" t="s">
        <v>5501</v>
      </c>
    </row>
    <row r="4844" spans="1:12">
      <c r="A4844" s="15">
        <v>30301564</v>
      </c>
      <c r="B4844" t="s">
        <v>5450</v>
      </c>
      <c r="C4844" t="s">
        <v>7507</v>
      </c>
      <c r="D4844" t="s">
        <v>7790</v>
      </c>
      <c r="E4844" t="s">
        <v>7847</v>
      </c>
      <c r="F4844" t="s">
        <v>5499</v>
      </c>
      <c r="G4844" s="160" t="s">
        <v>4069</v>
      </c>
      <c r="H4844" t="s">
        <v>5496</v>
      </c>
      <c r="I4844" s="160" t="s">
        <v>4009</v>
      </c>
      <c r="J4844" t="s">
        <v>5500</v>
      </c>
      <c r="K4844" s="160" t="s">
        <v>4007</v>
      </c>
      <c r="L4844" t="s">
        <v>5501</v>
      </c>
    </row>
    <row r="4845" spans="1:12">
      <c r="A4845" s="15">
        <v>30301565</v>
      </c>
      <c r="B4845" t="s">
        <v>5450</v>
      </c>
      <c r="C4845" t="s">
        <v>7507</v>
      </c>
      <c r="D4845" t="s">
        <v>7790</v>
      </c>
      <c r="E4845" t="s">
        <v>7848</v>
      </c>
      <c r="F4845" t="s">
        <v>5499</v>
      </c>
      <c r="G4845" s="160" t="s">
        <v>4069</v>
      </c>
      <c r="H4845" t="s">
        <v>5496</v>
      </c>
      <c r="I4845" s="160" t="s">
        <v>4009</v>
      </c>
      <c r="J4845" t="s">
        <v>5500</v>
      </c>
      <c r="K4845" s="160" t="s">
        <v>4007</v>
      </c>
      <c r="L4845" t="s">
        <v>5501</v>
      </c>
    </row>
    <row r="4846" spans="1:12">
      <c r="A4846" s="15">
        <v>30301566</v>
      </c>
      <c r="B4846" t="s">
        <v>5450</v>
      </c>
      <c r="C4846" t="s">
        <v>7507</v>
      </c>
      <c r="D4846" t="s">
        <v>7790</v>
      </c>
      <c r="E4846" t="s">
        <v>7688</v>
      </c>
      <c r="F4846" t="s">
        <v>5499</v>
      </c>
      <c r="G4846" s="160" t="s">
        <v>4069</v>
      </c>
      <c r="H4846" t="s">
        <v>5496</v>
      </c>
      <c r="I4846" s="160" t="s">
        <v>4009</v>
      </c>
      <c r="J4846" t="s">
        <v>5500</v>
      </c>
      <c r="K4846" s="160" t="s">
        <v>4007</v>
      </c>
      <c r="L4846" t="s">
        <v>5501</v>
      </c>
    </row>
    <row r="4847" spans="1:12">
      <c r="A4847" s="15">
        <v>30301567</v>
      </c>
      <c r="B4847" t="s">
        <v>5450</v>
      </c>
      <c r="C4847" t="s">
        <v>7507</v>
      </c>
      <c r="D4847" t="s">
        <v>7790</v>
      </c>
      <c r="E4847" t="s">
        <v>7685</v>
      </c>
      <c r="F4847" t="s">
        <v>5499</v>
      </c>
      <c r="G4847" s="160" t="s">
        <v>4069</v>
      </c>
      <c r="H4847" t="s">
        <v>5496</v>
      </c>
      <c r="I4847" s="160" t="s">
        <v>4009</v>
      </c>
      <c r="J4847" t="s">
        <v>5500</v>
      </c>
      <c r="K4847" s="160" t="s">
        <v>4007</v>
      </c>
      <c r="L4847" t="s">
        <v>5501</v>
      </c>
    </row>
    <row r="4848" spans="1:12">
      <c r="A4848" s="15">
        <v>30301568</v>
      </c>
      <c r="B4848" t="s">
        <v>5450</v>
      </c>
      <c r="C4848" t="s">
        <v>7507</v>
      </c>
      <c r="D4848" t="s">
        <v>7790</v>
      </c>
      <c r="E4848" t="s">
        <v>7686</v>
      </c>
      <c r="F4848" t="s">
        <v>5499</v>
      </c>
      <c r="G4848" s="160" t="s">
        <v>4069</v>
      </c>
      <c r="H4848" t="s">
        <v>5496</v>
      </c>
      <c r="I4848" s="160" t="s">
        <v>4009</v>
      </c>
      <c r="J4848" t="s">
        <v>5500</v>
      </c>
      <c r="K4848" s="160" t="s">
        <v>4007</v>
      </c>
      <c r="L4848" t="s">
        <v>5501</v>
      </c>
    </row>
    <row r="4849" spans="1:12">
      <c r="A4849" s="15">
        <v>30301569</v>
      </c>
      <c r="B4849" t="s">
        <v>5450</v>
      </c>
      <c r="C4849" t="s">
        <v>7507</v>
      </c>
      <c r="D4849" t="s">
        <v>7790</v>
      </c>
      <c r="E4849" t="s">
        <v>7687</v>
      </c>
      <c r="F4849" t="s">
        <v>5499</v>
      </c>
      <c r="G4849" s="160" t="s">
        <v>4069</v>
      </c>
      <c r="H4849" t="s">
        <v>5496</v>
      </c>
      <c r="I4849" s="160" t="s">
        <v>4009</v>
      </c>
      <c r="J4849" t="s">
        <v>5500</v>
      </c>
      <c r="K4849" s="160" t="s">
        <v>4007</v>
      </c>
      <c r="L4849" t="s">
        <v>5501</v>
      </c>
    </row>
    <row r="4850" spans="1:12">
      <c r="A4850" s="15">
        <v>30301570</v>
      </c>
      <c r="B4850" t="s">
        <v>5450</v>
      </c>
      <c r="C4850" t="s">
        <v>7507</v>
      </c>
      <c r="D4850" t="s">
        <v>7790</v>
      </c>
      <c r="E4850" t="s">
        <v>7849</v>
      </c>
      <c r="F4850" t="s">
        <v>5499</v>
      </c>
      <c r="G4850" s="160" t="s">
        <v>4069</v>
      </c>
      <c r="H4850" t="s">
        <v>5496</v>
      </c>
      <c r="I4850" s="160" t="s">
        <v>4009</v>
      </c>
      <c r="J4850" t="s">
        <v>5500</v>
      </c>
      <c r="K4850" s="160" t="s">
        <v>4007</v>
      </c>
      <c r="L4850" t="s">
        <v>5501</v>
      </c>
    </row>
    <row r="4851" spans="1:12">
      <c r="A4851" s="15">
        <v>30301571</v>
      </c>
      <c r="B4851" t="s">
        <v>5450</v>
      </c>
      <c r="C4851" t="s">
        <v>7507</v>
      </c>
      <c r="D4851" t="s">
        <v>7790</v>
      </c>
      <c r="E4851" t="s">
        <v>7850</v>
      </c>
      <c r="F4851" t="s">
        <v>5499</v>
      </c>
      <c r="G4851" s="160" t="s">
        <v>4069</v>
      </c>
      <c r="H4851" t="s">
        <v>5496</v>
      </c>
      <c r="I4851" s="160" t="s">
        <v>4009</v>
      </c>
      <c r="J4851" t="s">
        <v>5500</v>
      </c>
      <c r="K4851" s="160" t="s">
        <v>4007</v>
      </c>
      <c r="L4851" t="s">
        <v>5501</v>
      </c>
    </row>
    <row r="4852" spans="1:12">
      <c r="A4852" s="15">
        <v>30301572</v>
      </c>
      <c r="B4852" t="s">
        <v>5450</v>
      </c>
      <c r="C4852" t="s">
        <v>7507</v>
      </c>
      <c r="D4852" t="s">
        <v>7790</v>
      </c>
      <c r="E4852" t="s">
        <v>7723</v>
      </c>
      <c r="F4852" t="s">
        <v>5499</v>
      </c>
      <c r="G4852" s="160" t="s">
        <v>4069</v>
      </c>
      <c r="H4852" t="s">
        <v>5496</v>
      </c>
      <c r="I4852" s="160" t="s">
        <v>4009</v>
      </c>
      <c r="J4852" t="s">
        <v>5500</v>
      </c>
      <c r="K4852" s="160" t="s">
        <v>4007</v>
      </c>
      <c r="L4852" t="s">
        <v>5501</v>
      </c>
    </row>
    <row r="4853" spans="1:12">
      <c r="A4853" s="15">
        <v>30301573</v>
      </c>
      <c r="B4853" t="s">
        <v>5450</v>
      </c>
      <c r="C4853" t="s">
        <v>7507</v>
      </c>
      <c r="D4853" t="s">
        <v>7790</v>
      </c>
      <c r="E4853" t="s">
        <v>7722</v>
      </c>
      <c r="F4853" t="s">
        <v>5499</v>
      </c>
      <c r="G4853" s="160" t="s">
        <v>4069</v>
      </c>
      <c r="H4853" t="s">
        <v>5496</v>
      </c>
      <c r="I4853" s="160" t="s">
        <v>4009</v>
      </c>
      <c r="J4853" t="s">
        <v>5500</v>
      </c>
      <c r="K4853" s="160" t="s">
        <v>4007</v>
      </c>
      <c r="L4853" t="s">
        <v>5501</v>
      </c>
    </row>
    <row r="4854" spans="1:12">
      <c r="A4854" s="15">
        <v>30301574</v>
      </c>
      <c r="B4854" t="s">
        <v>5450</v>
      </c>
      <c r="C4854" t="s">
        <v>7507</v>
      </c>
      <c r="D4854" t="s">
        <v>7790</v>
      </c>
      <c r="E4854" t="s">
        <v>7726</v>
      </c>
      <c r="F4854" t="s">
        <v>5499</v>
      </c>
      <c r="G4854" s="160" t="s">
        <v>4069</v>
      </c>
      <c r="H4854" t="s">
        <v>5496</v>
      </c>
      <c r="I4854" s="160" t="s">
        <v>4009</v>
      </c>
      <c r="J4854" t="s">
        <v>5500</v>
      </c>
      <c r="K4854" s="160" t="s">
        <v>4007</v>
      </c>
      <c r="L4854" t="s">
        <v>5501</v>
      </c>
    </row>
    <row r="4855" spans="1:12">
      <c r="A4855" s="15">
        <v>30301575</v>
      </c>
      <c r="B4855" t="s">
        <v>5450</v>
      </c>
      <c r="C4855" t="s">
        <v>7507</v>
      </c>
      <c r="D4855" t="s">
        <v>7790</v>
      </c>
      <c r="E4855" t="s">
        <v>7727</v>
      </c>
      <c r="F4855" t="s">
        <v>5499</v>
      </c>
      <c r="G4855" s="160" t="s">
        <v>4069</v>
      </c>
      <c r="H4855" t="s">
        <v>5496</v>
      </c>
      <c r="I4855" s="160" t="s">
        <v>4009</v>
      </c>
      <c r="J4855" t="s">
        <v>5500</v>
      </c>
      <c r="K4855" s="160" t="s">
        <v>4007</v>
      </c>
      <c r="L4855" t="s">
        <v>5501</v>
      </c>
    </row>
    <row r="4856" spans="1:12">
      <c r="A4856" s="15">
        <v>30301576</v>
      </c>
      <c r="B4856" t="s">
        <v>5450</v>
      </c>
      <c r="C4856" t="s">
        <v>7507</v>
      </c>
      <c r="D4856" t="s">
        <v>7790</v>
      </c>
      <c r="E4856" t="s">
        <v>7851</v>
      </c>
      <c r="F4856" t="s">
        <v>5499</v>
      </c>
      <c r="G4856" s="160" t="s">
        <v>4069</v>
      </c>
      <c r="H4856" t="s">
        <v>5496</v>
      </c>
      <c r="I4856" s="160" t="s">
        <v>4009</v>
      </c>
      <c r="J4856" t="s">
        <v>5500</v>
      </c>
      <c r="K4856" s="160" t="s">
        <v>4007</v>
      </c>
      <c r="L4856" t="s">
        <v>5501</v>
      </c>
    </row>
    <row r="4857" spans="1:12">
      <c r="A4857" s="15">
        <v>30301577</v>
      </c>
      <c r="B4857" t="s">
        <v>5450</v>
      </c>
      <c r="C4857" t="s">
        <v>7507</v>
      </c>
      <c r="D4857" t="s">
        <v>7790</v>
      </c>
      <c r="E4857" t="s">
        <v>7852</v>
      </c>
      <c r="F4857" t="s">
        <v>5499</v>
      </c>
      <c r="G4857" s="160" t="s">
        <v>4069</v>
      </c>
      <c r="H4857" t="s">
        <v>5496</v>
      </c>
      <c r="I4857" s="160" t="s">
        <v>4009</v>
      </c>
      <c r="J4857" t="s">
        <v>5500</v>
      </c>
      <c r="K4857" s="160" t="s">
        <v>4007</v>
      </c>
      <c r="L4857" t="s">
        <v>5501</v>
      </c>
    </row>
    <row r="4858" spans="1:12">
      <c r="A4858" s="15">
        <v>30301578</v>
      </c>
      <c r="B4858" t="s">
        <v>5450</v>
      </c>
      <c r="C4858" t="s">
        <v>7507</v>
      </c>
      <c r="D4858" t="s">
        <v>7790</v>
      </c>
      <c r="E4858" t="s">
        <v>7853</v>
      </c>
      <c r="F4858" t="s">
        <v>5499</v>
      </c>
      <c r="G4858" s="160" t="s">
        <v>4069</v>
      </c>
      <c r="H4858" t="s">
        <v>5496</v>
      </c>
      <c r="I4858" s="160" t="s">
        <v>4009</v>
      </c>
      <c r="J4858" t="s">
        <v>5500</v>
      </c>
      <c r="K4858" s="160" t="s">
        <v>4007</v>
      </c>
      <c r="L4858" t="s">
        <v>5501</v>
      </c>
    </row>
    <row r="4859" spans="1:12">
      <c r="A4859" s="15">
        <v>30301579</v>
      </c>
      <c r="B4859" t="s">
        <v>5450</v>
      </c>
      <c r="C4859" t="s">
        <v>7507</v>
      </c>
      <c r="D4859" t="s">
        <v>7790</v>
      </c>
      <c r="E4859" t="s">
        <v>7854</v>
      </c>
      <c r="F4859" t="s">
        <v>5499</v>
      </c>
      <c r="G4859" s="160" t="s">
        <v>4069</v>
      </c>
      <c r="H4859" t="s">
        <v>5496</v>
      </c>
      <c r="I4859" s="160" t="s">
        <v>4009</v>
      </c>
      <c r="J4859" t="s">
        <v>5500</v>
      </c>
      <c r="K4859" s="160" t="s">
        <v>4007</v>
      </c>
      <c r="L4859" t="s">
        <v>5501</v>
      </c>
    </row>
    <row r="4860" spans="1:12">
      <c r="A4860" s="15">
        <v>30301580</v>
      </c>
      <c r="B4860" t="s">
        <v>5450</v>
      </c>
      <c r="C4860" t="s">
        <v>7507</v>
      </c>
      <c r="D4860" t="s">
        <v>7790</v>
      </c>
      <c r="E4860" t="s">
        <v>7855</v>
      </c>
      <c r="F4860" t="s">
        <v>5499</v>
      </c>
      <c r="G4860" s="160" t="s">
        <v>4009</v>
      </c>
      <c r="H4860" t="s">
        <v>4146</v>
      </c>
      <c r="I4860" s="160" t="s">
        <v>3997</v>
      </c>
      <c r="J4860" t="s">
        <v>3999</v>
      </c>
      <c r="K4860">
        <v>99</v>
      </c>
      <c r="L4860" t="s">
        <v>3999</v>
      </c>
    </row>
    <row r="4861" spans="1:12">
      <c r="A4861" s="15">
        <v>30301581</v>
      </c>
      <c r="B4861" t="s">
        <v>5450</v>
      </c>
      <c r="C4861" t="s">
        <v>7507</v>
      </c>
      <c r="D4861" t="s">
        <v>7790</v>
      </c>
      <c r="E4861" t="s">
        <v>7856</v>
      </c>
      <c r="F4861" t="s">
        <v>5499</v>
      </c>
      <c r="G4861" s="160" t="s">
        <v>4009</v>
      </c>
      <c r="H4861" t="s">
        <v>4146</v>
      </c>
      <c r="I4861" s="160" t="s">
        <v>3997</v>
      </c>
      <c r="J4861" t="s">
        <v>3999</v>
      </c>
      <c r="K4861">
        <v>99</v>
      </c>
      <c r="L4861" t="s">
        <v>3999</v>
      </c>
    </row>
    <row r="4862" spans="1:12">
      <c r="A4862" s="15">
        <v>30301582</v>
      </c>
      <c r="B4862" t="s">
        <v>5450</v>
      </c>
      <c r="C4862" t="s">
        <v>7507</v>
      </c>
      <c r="D4862" t="s">
        <v>7790</v>
      </c>
      <c r="E4862" t="s">
        <v>7857</v>
      </c>
      <c r="F4862" t="s">
        <v>5499</v>
      </c>
      <c r="G4862" s="160" t="s">
        <v>4009</v>
      </c>
      <c r="H4862" t="s">
        <v>4146</v>
      </c>
      <c r="I4862" s="160" t="s">
        <v>3997</v>
      </c>
      <c r="J4862" t="s">
        <v>3999</v>
      </c>
      <c r="K4862">
        <v>99</v>
      </c>
      <c r="L4862" t="s">
        <v>3999</v>
      </c>
    </row>
    <row r="4863" spans="1:12">
      <c r="A4863" s="15">
        <v>30301583</v>
      </c>
      <c r="B4863" t="s">
        <v>5450</v>
      </c>
      <c r="C4863" t="s">
        <v>7507</v>
      </c>
      <c r="D4863" t="s">
        <v>7790</v>
      </c>
      <c r="E4863" t="s">
        <v>7858</v>
      </c>
      <c r="F4863" t="s">
        <v>5499</v>
      </c>
      <c r="G4863" s="160" t="s">
        <v>4009</v>
      </c>
      <c r="H4863" t="s">
        <v>4146</v>
      </c>
      <c r="I4863" s="160" t="s">
        <v>3997</v>
      </c>
      <c r="J4863" t="s">
        <v>3999</v>
      </c>
      <c r="K4863">
        <v>99</v>
      </c>
      <c r="L4863" t="s">
        <v>3999</v>
      </c>
    </row>
    <row r="4864" spans="1:12">
      <c r="A4864" s="15">
        <v>30301584</v>
      </c>
      <c r="B4864" t="s">
        <v>5450</v>
      </c>
      <c r="C4864" t="s">
        <v>7507</v>
      </c>
      <c r="D4864" t="s">
        <v>7790</v>
      </c>
      <c r="E4864" t="s">
        <v>7859</v>
      </c>
      <c r="F4864" t="s">
        <v>5499</v>
      </c>
      <c r="G4864" s="160" t="s">
        <v>4009</v>
      </c>
      <c r="H4864" t="s">
        <v>4146</v>
      </c>
      <c r="I4864" s="160" t="s">
        <v>3997</v>
      </c>
      <c r="J4864" t="s">
        <v>3999</v>
      </c>
      <c r="K4864">
        <v>99</v>
      </c>
      <c r="L4864" t="s">
        <v>3999</v>
      </c>
    </row>
    <row r="4865" spans="1:12">
      <c r="A4865" s="15">
        <v>30301585</v>
      </c>
      <c r="B4865" t="s">
        <v>5450</v>
      </c>
      <c r="C4865" t="s">
        <v>7507</v>
      </c>
      <c r="D4865" t="s">
        <v>7790</v>
      </c>
      <c r="E4865" t="s">
        <v>7717</v>
      </c>
      <c r="F4865" t="s">
        <v>5499</v>
      </c>
      <c r="G4865" s="160" t="s">
        <v>4069</v>
      </c>
      <c r="H4865" t="s">
        <v>5496</v>
      </c>
      <c r="I4865" s="160" t="s">
        <v>4009</v>
      </c>
      <c r="J4865" t="s">
        <v>5500</v>
      </c>
      <c r="K4865" s="160" t="s">
        <v>4007</v>
      </c>
      <c r="L4865" t="s">
        <v>5501</v>
      </c>
    </row>
    <row r="4866" spans="1:12">
      <c r="A4866" s="15">
        <v>30301586</v>
      </c>
      <c r="B4866" t="s">
        <v>5450</v>
      </c>
      <c r="C4866" t="s">
        <v>7507</v>
      </c>
      <c r="D4866" t="s">
        <v>7790</v>
      </c>
      <c r="E4866" t="s">
        <v>7718</v>
      </c>
      <c r="F4866" t="s">
        <v>5499</v>
      </c>
      <c r="G4866" s="160" t="s">
        <v>4069</v>
      </c>
      <c r="H4866" t="s">
        <v>5496</v>
      </c>
      <c r="I4866" s="160" t="s">
        <v>4009</v>
      </c>
      <c r="J4866" t="s">
        <v>5500</v>
      </c>
      <c r="K4866" s="160" t="s">
        <v>4007</v>
      </c>
      <c r="L4866" t="s">
        <v>5501</v>
      </c>
    </row>
    <row r="4867" spans="1:12">
      <c r="A4867" s="15">
        <v>30301587</v>
      </c>
      <c r="B4867" t="s">
        <v>5450</v>
      </c>
      <c r="C4867" t="s">
        <v>7507</v>
      </c>
      <c r="D4867" t="s">
        <v>7790</v>
      </c>
      <c r="E4867" t="s">
        <v>7860</v>
      </c>
      <c r="F4867" t="s">
        <v>5499</v>
      </c>
      <c r="G4867" s="160" t="s">
        <v>4069</v>
      </c>
      <c r="H4867" t="s">
        <v>5496</v>
      </c>
      <c r="I4867" s="160" t="s">
        <v>4009</v>
      </c>
      <c r="J4867" t="s">
        <v>5500</v>
      </c>
      <c r="K4867" s="160" t="s">
        <v>4007</v>
      </c>
      <c r="L4867" t="s">
        <v>5501</v>
      </c>
    </row>
    <row r="4868" spans="1:12">
      <c r="A4868" s="15">
        <v>30301590</v>
      </c>
      <c r="B4868" t="s">
        <v>5450</v>
      </c>
      <c r="C4868" t="s">
        <v>7507</v>
      </c>
      <c r="D4868" t="s">
        <v>7790</v>
      </c>
      <c r="E4868" t="s">
        <v>7861</v>
      </c>
      <c r="F4868" t="s">
        <v>5499</v>
      </c>
      <c r="G4868" s="160" t="s">
        <v>4069</v>
      </c>
      <c r="H4868" t="s">
        <v>5496</v>
      </c>
      <c r="I4868" s="160" t="s">
        <v>4009</v>
      </c>
      <c r="J4868" t="s">
        <v>5500</v>
      </c>
      <c r="K4868" s="160" t="s">
        <v>4007</v>
      </c>
      <c r="L4868" t="s">
        <v>5501</v>
      </c>
    </row>
    <row r="4869" spans="1:12">
      <c r="A4869" s="15">
        <v>30301591</v>
      </c>
      <c r="B4869" t="s">
        <v>5450</v>
      </c>
      <c r="C4869" t="s">
        <v>7507</v>
      </c>
      <c r="D4869" t="s">
        <v>7790</v>
      </c>
      <c r="E4869" t="s">
        <v>7862</v>
      </c>
      <c r="F4869" t="s">
        <v>4073</v>
      </c>
      <c r="G4869" s="160" t="s">
        <v>4069</v>
      </c>
      <c r="H4869" t="s">
        <v>5496</v>
      </c>
      <c r="I4869" s="160" t="s">
        <v>4009</v>
      </c>
      <c r="J4869" t="s">
        <v>5500</v>
      </c>
      <c r="K4869" s="160" t="s">
        <v>4007</v>
      </c>
      <c r="L4869" t="s">
        <v>5501</v>
      </c>
    </row>
    <row r="4870" spans="1:12">
      <c r="A4870" s="15">
        <v>30301592</v>
      </c>
      <c r="B4870" t="s">
        <v>5450</v>
      </c>
      <c r="C4870" t="s">
        <v>7507</v>
      </c>
      <c r="D4870" t="s">
        <v>7790</v>
      </c>
      <c r="E4870" t="s">
        <v>7863</v>
      </c>
      <c r="F4870" t="s">
        <v>4073</v>
      </c>
      <c r="G4870" s="160" t="s">
        <v>4074</v>
      </c>
      <c r="H4870" t="s">
        <v>4075</v>
      </c>
      <c r="I4870">
        <v>11</v>
      </c>
      <c r="J4870" t="s">
        <v>6011</v>
      </c>
      <c r="K4870">
        <v>99</v>
      </c>
      <c r="L4870" t="s">
        <v>3999</v>
      </c>
    </row>
    <row r="4871" spans="1:12">
      <c r="A4871" s="15">
        <v>30301593</v>
      </c>
      <c r="B4871" t="s">
        <v>5450</v>
      </c>
      <c r="C4871" t="s">
        <v>7507</v>
      </c>
      <c r="D4871" t="s">
        <v>7790</v>
      </c>
      <c r="E4871" t="s">
        <v>7864</v>
      </c>
      <c r="F4871" t="s">
        <v>4073</v>
      </c>
      <c r="G4871" s="160" t="s">
        <v>4074</v>
      </c>
      <c r="H4871" t="s">
        <v>4075</v>
      </c>
      <c r="I4871">
        <v>11</v>
      </c>
      <c r="J4871" t="s">
        <v>6011</v>
      </c>
      <c r="K4871">
        <v>99</v>
      </c>
      <c r="L4871" t="s">
        <v>3999</v>
      </c>
    </row>
    <row r="4872" spans="1:12">
      <c r="A4872" s="15">
        <v>30301594</v>
      </c>
      <c r="B4872" t="s">
        <v>5450</v>
      </c>
      <c r="C4872" t="s">
        <v>7507</v>
      </c>
      <c r="D4872" t="s">
        <v>7790</v>
      </c>
      <c r="E4872" t="s">
        <v>7865</v>
      </c>
      <c r="F4872" t="s">
        <v>4073</v>
      </c>
      <c r="G4872" s="160" t="s">
        <v>4074</v>
      </c>
      <c r="H4872" t="s">
        <v>4075</v>
      </c>
      <c r="I4872">
        <v>11</v>
      </c>
      <c r="J4872" t="s">
        <v>6011</v>
      </c>
      <c r="K4872">
        <v>99</v>
      </c>
      <c r="L4872" t="s">
        <v>3999</v>
      </c>
    </row>
    <row r="4873" spans="1:12">
      <c r="A4873" s="15">
        <v>30301595</v>
      </c>
      <c r="B4873" t="s">
        <v>5450</v>
      </c>
      <c r="C4873" t="s">
        <v>7507</v>
      </c>
      <c r="D4873" t="s">
        <v>7790</v>
      </c>
      <c r="E4873" t="s">
        <v>7866</v>
      </c>
      <c r="F4873" t="s">
        <v>4073</v>
      </c>
      <c r="G4873" s="160" t="s">
        <v>4074</v>
      </c>
      <c r="H4873" t="s">
        <v>4075</v>
      </c>
      <c r="I4873">
        <v>12</v>
      </c>
      <c r="J4873" t="s">
        <v>7110</v>
      </c>
      <c r="K4873">
        <v>99</v>
      </c>
      <c r="L4873" t="s">
        <v>3999</v>
      </c>
    </row>
    <row r="4874" spans="1:12">
      <c r="A4874" s="15">
        <v>30301596</v>
      </c>
      <c r="B4874" t="s">
        <v>5450</v>
      </c>
      <c r="C4874" t="s">
        <v>7507</v>
      </c>
      <c r="D4874" t="s">
        <v>7790</v>
      </c>
      <c r="E4874" t="s">
        <v>7867</v>
      </c>
      <c r="F4874" t="s">
        <v>4073</v>
      </c>
      <c r="G4874" s="160" t="s">
        <v>4074</v>
      </c>
      <c r="H4874" t="s">
        <v>4075</v>
      </c>
      <c r="I4874">
        <v>12</v>
      </c>
      <c r="J4874" t="s">
        <v>7110</v>
      </c>
      <c r="K4874">
        <v>99</v>
      </c>
      <c r="L4874" t="s">
        <v>3999</v>
      </c>
    </row>
    <row r="4875" spans="1:12">
      <c r="A4875" s="15">
        <v>30301597</v>
      </c>
      <c r="B4875" t="s">
        <v>5450</v>
      </c>
      <c r="C4875" t="s">
        <v>7507</v>
      </c>
      <c r="D4875" t="s">
        <v>7790</v>
      </c>
      <c r="E4875" t="s">
        <v>7868</v>
      </c>
      <c r="F4875" t="s">
        <v>5499</v>
      </c>
      <c r="G4875" s="160" t="s">
        <v>4069</v>
      </c>
      <c r="H4875" t="s">
        <v>5496</v>
      </c>
      <c r="I4875" s="160" t="s">
        <v>4009</v>
      </c>
      <c r="J4875" t="s">
        <v>5500</v>
      </c>
      <c r="K4875" s="160" t="s">
        <v>4007</v>
      </c>
      <c r="L4875" t="s">
        <v>5501</v>
      </c>
    </row>
    <row r="4876" spans="1:12">
      <c r="A4876" s="15">
        <v>30301598</v>
      </c>
      <c r="B4876" t="s">
        <v>5450</v>
      </c>
      <c r="C4876" t="s">
        <v>7507</v>
      </c>
      <c r="D4876" t="s">
        <v>7790</v>
      </c>
      <c r="E4876" t="s">
        <v>6160</v>
      </c>
      <c r="F4876" t="s">
        <v>5499</v>
      </c>
      <c r="G4876" s="160" t="s">
        <v>4069</v>
      </c>
      <c r="H4876" t="s">
        <v>5496</v>
      </c>
      <c r="I4876" s="160" t="s">
        <v>4009</v>
      </c>
      <c r="J4876" t="s">
        <v>5500</v>
      </c>
      <c r="K4876" s="160" t="s">
        <v>4007</v>
      </c>
      <c r="L4876" t="s">
        <v>5501</v>
      </c>
    </row>
    <row r="4877" spans="1:12">
      <c r="A4877" s="15">
        <v>30301599</v>
      </c>
      <c r="B4877" t="s">
        <v>5450</v>
      </c>
      <c r="C4877" t="s">
        <v>7507</v>
      </c>
      <c r="D4877" t="s">
        <v>7790</v>
      </c>
      <c r="E4877" t="s">
        <v>4020</v>
      </c>
      <c r="F4877" t="s">
        <v>5499</v>
      </c>
      <c r="G4877" s="160" t="s">
        <v>4069</v>
      </c>
      <c r="H4877" t="s">
        <v>5496</v>
      </c>
      <c r="I4877" s="160" t="s">
        <v>4009</v>
      </c>
      <c r="J4877" t="s">
        <v>5500</v>
      </c>
      <c r="K4877" s="160" t="s">
        <v>4007</v>
      </c>
      <c r="L4877" t="s">
        <v>5501</v>
      </c>
    </row>
    <row r="4878" spans="1:12">
      <c r="A4878" s="15">
        <v>30301601</v>
      </c>
      <c r="B4878" t="s">
        <v>5450</v>
      </c>
      <c r="C4878" t="s">
        <v>7507</v>
      </c>
      <c r="D4878" t="s">
        <v>7869</v>
      </c>
      <c r="E4878" t="s">
        <v>7870</v>
      </c>
      <c r="F4878" t="s">
        <v>5495</v>
      </c>
      <c r="G4878" s="160" t="s">
        <v>4074</v>
      </c>
      <c r="H4878" t="s">
        <v>4075</v>
      </c>
      <c r="I4878">
        <v>11</v>
      </c>
      <c r="J4878" t="s">
        <v>6011</v>
      </c>
      <c r="K4878" s="160" t="s">
        <v>4007</v>
      </c>
      <c r="L4878" t="s">
        <v>5938</v>
      </c>
    </row>
    <row r="4879" spans="1:12">
      <c r="A4879" s="15">
        <v>30301602</v>
      </c>
      <c r="B4879" t="s">
        <v>5450</v>
      </c>
      <c r="C4879" t="s">
        <v>7507</v>
      </c>
      <c r="D4879" t="s">
        <v>7869</v>
      </c>
      <c r="E4879" t="s">
        <v>7871</v>
      </c>
      <c r="F4879" t="s">
        <v>5495</v>
      </c>
      <c r="G4879" s="160" t="s">
        <v>4069</v>
      </c>
      <c r="H4879" t="s">
        <v>5496</v>
      </c>
      <c r="I4879" s="160" t="s">
        <v>4007</v>
      </c>
      <c r="J4879" t="s">
        <v>5504</v>
      </c>
      <c r="K4879" s="160" t="s">
        <v>4007</v>
      </c>
      <c r="L4879" t="s">
        <v>5501</v>
      </c>
    </row>
    <row r="4880" spans="1:12">
      <c r="A4880" s="15">
        <v>30301603</v>
      </c>
      <c r="B4880" t="s">
        <v>5450</v>
      </c>
      <c r="C4880" t="s">
        <v>7507</v>
      </c>
      <c r="D4880" t="s">
        <v>7869</v>
      </c>
      <c r="E4880" t="s">
        <v>7872</v>
      </c>
      <c r="F4880" t="s">
        <v>5495</v>
      </c>
      <c r="G4880" s="160" t="s">
        <v>4069</v>
      </c>
      <c r="H4880" t="s">
        <v>5496</v>
      </c>
      <c r="I4880" s="160" t="s">
        <v>4007</v>
      </c>
      <c r="J4880" t="s">
        <v>5504</v>
      </c>
      <c r="K4880" s="160" t="s">
        <v>4007</v>
      </c>
      <c r="L4880" t="s">
        <v>5501</v>
      </c>
    </row>
    <row r="4881" spans="1:12">
      <c r="A4881" s="15">
        <v>30301604</v>
      </c>
      <c r="B4881" t="s">
        <v>5450</v>
      </c>
      <c r="C4881" t="s">
        <v>7507</v>
      </c>
      <c r="D4881" t="s">
        <v>7869</v>
      </c>
      <c r="E4881" t="s">
        <v>7873</v>
      </c>
      <c r="F4881" t="s">
        <v>5495</v>
      </c>
      <c r="G4881" s="160" t="s">
        <v>4069</v>
      </c>
      <c r="H4881" t="s">
        <v>5496</v>
      </c>
      <c r="I4881" s="160" t="s">
        <v>4007</v>
      </c>
      <c r="J4881" t="s">
        <v>5504</v>
      </c>
      <c r="K4881" s="160" t="s">
        <v>4007</v>
      </c>
      <c r="L4881" t="s">
        <v>5501</v>
      </c>
    </row>
    <row r="4882" spans="1:12">
      <c r="A4882" s="15">
        <v>30301605</v>
      </c>
      <c r="B4882" t="s">
        <v>5450</v>
      </c>
      <c r="C4882" t="s">
        <v>7507</v>
      </c>
      <c r="D4882" t="s">
        <v>7869</v>
      </c>
      <c r="E4882" t="s">
        <v>7874</v>
      </c>
      <c r="F4882" t="s">
        <v>5495</v>
      </c>
      <c r="G4882" s="160" t="s">
        <v>4069</v>
      </c>
      <c r="H4882" t="s">
        <v>5496</v>
      </c>
      <c r="I4882" s="160" t="s">
        <v>4007</v>
      </c>
      <c r="J4882" t="s">
        <v>5504</v>
      </c>
      <c r="K4882" s="160" t="s">
        <v>4007</v>
      </c>
      <c r="L4882" t="s">
        <v>5501</v>
      </c>
    </row>
    <row r="4883" spans="1:12">
      <c r="A4883" s="15">
        <v>30302301</v>
      </c>
      <c r="B4883" t="s">
        <v>5450</v>
      </c>
      <c r="C4883" t="s">
        <v>7507</v>
      </c>
      <c r="D4883" t="s">
        <v>7875</v>
      </c>
      <c r="E4883" t="s">
        <v>7876</v>
      </c>
      <c r="F4883" t="s">
        <v>5499</v>
      </c>
      <c r="G4883" s="160" t="s">
        <v>4069</v>
      </c>
      <c r="H4883" t="s">
        <v>5496</v>
      </c>
      <c r="I4883" s="160" t="s">
        <v>4009</v>
      </c>
      <c r="J4883" t="s">
        <v>5500</v>
      </c>
      <c r="K4883" s="160" t="s">
        <v>4007</v>
      </c>
      <c r="L4883" t="s">
        <v>5501</v>
      </c>
    </row>
    <row r="4884" spans="1:12">
      <c r="A4884" s="15">
        <v>30302302</v>
      </c>
      <c r="B4884" t="s">
        <v>5450</v>
      </c>
      <c r="C4884" t="s">
        <v>7507</v>
      </c>
      <c r="D4884" t="s">
        <v>7875</v>
      </c>
      <c r="E4884" t="s">
        <v>7877</v>
      </c>
      <c r="F4884" t="s">
        <v>5499</v>
      </c>
      <c r="G4884" s="160" t="s">
        <v>4069</v>
      </c>
      <c r="H4884" t="s">
        <v>5496</v>
      </c>
      <c r="I4884" s="160" t="s">
        <v>4009</v>
      </c>
      <c r="J4884" t="s">
        <v>5500</v>
      </c>
      <c r="K4884" s="160" t="s">
        <v>4007</v>
      </c>
      <c r="L4884" t="s">
        <v>5501</v>
      </c>
    </row>
    <row r="4885" spans="1:12">
      <c r="A4885" s="15">
        <v>30302303</v>
      </c>
      <c r="B4885" t="s">
        <v>5450</v>
      </c>
      <c r="C4885" t="s">
        <v>7507</v>
      </c>
      <c r="D4885" t="s">
        <v>7875</v>
      </c>
      <c r="E4885" t="s">
        <v>7642</v>
      </c>
      <c r="F4885" t="s">
        <v>5499</v>
      </c>
      <c r="G4885" s="160" t="s">
        <v>4069</v>
      </c>
      <c r="H4885" t="s">
        <v>5496</v>
      </c>
      <c r="I4885" s="160" t="s">
        <v>4009</v>
      </c>
      <c r="J4885" t="s">
        <v>5500</v>
      </c>
      <c r="K4885" s="160" t="s">
        <v>4007</v>
      </c>
      <c r="L4885" t="s">
        <v>5501</v>
      </c>
    </row>
    <row r="4886" spans="1:12">
      <c r="A4886" s="15">
        <v>30302304</v>
      </c>
      <c r="B4886" t="s">
        <v>5450</v>
      </c>
      <c r="C4886" t="s">
        <v>7507</v>
      </c>
      <c r="D4886" t="s">
        <v>7875</v>
      </c>
      <c r="E4886" t="s">
        <v>6010</v>
      </c>
      <c r="F4886" t="s">
        <v>4073</v>
      </c>
      <c r="G4886" s="160" t="s">
        <v>4074</v>
      </c>
      <c r="H4886" t="s">
        <v>4075</v>
      </c>
      <c r="I4886">
        <v>11</v>
      </c>
      <c r="J4886" t="s">
        <v>6011</v>
      </c>
      <c r="K4886" s="160" t="s">
        <v>4009</v>
      </c>
      <c r="L4886" t="s">
        <v>6012</v>
      </c>
    </row>
    <row r="4887" spans="1:12">
      <c r="A4887" s="15">
        <v>30302305</v>
      </c>
      <c r="B4887" t="s">
        <v>5450</v>
      </c>
      <c r="C4887" t="s">
        <v>7507</v>
      </c>
      <c r="D4887" t="s">
        <v>7875</v>
      </c>
      <c r="E4887" t="s">
        <v>7878</v>
      </c>
      <c r="F4887" t="s">
        <v>4073</v>
      </c>
      <c r="G4887" s="160" t="s">
        <v>4074</v>
      </c>
      <c r="H4887" t="s">
        <v>4075</v>
      </c>
      <c r="I4887">
        <v>11</v>
      </c>
      <c r="J4887" t="s">
        <v>6011</v>
      </c>
      <c r="K4887" s="160" t="s">
        <v>4007</v>
      </c>
      <c r="L4887" t="s">
        <v>5938</v>
      </c>
    </row>
    <row r="4888" spans="1:12">
      <c r="A4888" s="15">
        <v>30302306</v>
      </c>
      <c r="B4888" t="s">
        <v>5450</v>
      </c>
      <c r="C4888" t="s">
        <v>7507</v>
      </c>
      <c r="D4888" t="s">
        <v>7875</v>
      </c>
      <c r="E4888" t="s">
        <v>7879</v>
      </c>
      <c r="F4888" t="s">
        <v>5499</v>
      </c>
      <c r="G4888" s="160" t="s">
        <v>4069</v>
      </c>
      <c r="H4888" t="s">
        <v>5496</v>
      </c>
      <c r="I4888" s="160" t="s">
        <v>4009</v>
      </c>
      <c r="J4888" t="s">
        <v>5500</v>
      </c>
      <c r="K4888" s="160" t="s">
        <v>4007</v>
      </c>
      <c r="L4888" t="s">
        <v>5501</v>
      </c>
    </row>
    <row r="4889" spans="1:12">
      <c r="A4889" s="15">
        <v>30302307</v>
      </c>
      <c r="B4889" t="s">
        <v>5450</v>
      </c>
      <c r="C4889" t="s">
        <v>7507</v>
      </c>
      <c r="D4889" t="s">
        <v>7875</v>
      </c>
      <c r="E4889" t="s">
        <v>7880</v>
      </c>
      <c r="F4889" t="s">
        <v>4073</v>
      </c>
      <c r="G4889" s="160" t="s">
        <v>4074</v>
      </c>
      <c r="H4889" t="s">
        <v>4075</v>
      </c>
      <c r="I4889">
        <v>11</v>
      </c>
      <c r="J4889" t="s">
        <v>6011</v>
      </c>
      <c r="K4889" s="160" t="s">
        <v>4007</v>
      </c>
      <c r="L4889" t="s">
        <v>5938</v>
      </c>
    </row>
    <row r="4890" spans="1:12">
      <c r="A4890" s="15">
        <v>30302308</v>
      </c>
      <c r="B4890" t="s">
        <v>5450</v>
      </c>
      <c r="C4890" t="s">
        <v>7507</v>
      </c>
      <c r="D4890" t="s">
        <v>7875</v>
      </c>
      <c r="E4890" t="s">
        <v>7881</v>
      </c>
      <c r="F4890" t="s">
        <v>5499</v>
      </c>
      <c r="G4890" s="160" t="s">
        <v>4069</v>
      </c>
      <c r="H4890" t="s">
        <v>5496</v>
      </c>
      <c r="I4890" s="160" t="s">
        <v>4009</v>
      </c>
      <c r="J4890" t="s">
        <v>5500</v>
      </c>
      <c r="K4890" s="160" t="s">
        <v>4007</v>
      </c>
      <c r="L4890" t="s">
        <v>5501</v>
      </c>
    </row>
    <row r="4891" spans="1:12">
      <c r="A4891" s="15">
        <v>30302309</v>
      </c>
      <c r="B4891" t="s">
        <v>5450</v>
      </c>
      <c r="C4891" t="s">
        <v>7507</v>
      </c>
      <c r="D4891" t="s">
        <v>7875</v>
      </c>
      <c r="E4891" t="s">
        <v>7882</v>
      </c>
      <c r="F4891" t="s">
        <v>4073</v>
      </c>
      <c r="G4891" s="160" t="s">
        <v>4074</v>
      </c>
      <c r="H4891" t="s">
        <v>4075</v>
      </c>
      <c r="I4891">
        <v>11</v>
      </c>
      <c r="J4891" t="s">
        <v>6011</v>
      </c>
      <c r="K4891" s="160" t="s">
        <v>4009</v>
      </c>
      <c r="L4891" t="s">
        <v>6012</v>
      </c>
    </row>
    <row r="4892" spans="1:12">
      <c r="A4892" s="15">
        <v>30302310</v>
      </c>
      <c r="B4892" t="s">
        <v>5450</v>
      </c>
      <c r="C4892" t="s">
        <v>7507</v>
      </c>
      <c r="D4892" t="s">
        <v>7875</v>
      </c>
      <c r="E4892" t="s">
        <v>7883</v>
      </c>
      <c r="F4892" t="s">
        <v>4073</v>
      </c>
      <c r="G4892" s="160" t="s">
        <v>4074</v>
      </c>
      <c r="H4892" t="s">
        <v>4075</v>
      </c>
      <c r="I4892">
        <v>11</v>
      </c>
      <c r="J4892" t="s">
        <v>6011</v>
      </c>
      <c r="K4892" s="160" t="s">
        <v>4009</v>
      </c>
      <c r="L4892" t="s">
        <v>6012</v>
      </c>
    </row>
    <row r="4893" spans="1:12">
      <c r="A4893" s="15">
        <v>30302311</v>
      </c>
      <c r="B4893" t="s">
        <v>5450</v>
      </c>
      <c r="C4893" t="s">
        <v>7507</v>
      </c>
      <c r="D4893" t="s">
        <v>7875</v>
      </c>
      <c r="E4893" t="s">
        <v>7884</v>
      </c>
      <c r="F4893" t="s">
        <v>5499</v>
      </c>
      <c r="G4893" s="160" t="s">
        <v>4069</v>
      </c>
      <c r="H4893" t="s">
        <v>5496</v>
      </c>
      <c r="I4893" s="160" t="s">
        <v>4009</v>
      </c>
      <c r="J4893" t="s">
        <v>5500</v>
      </c>
      <c r="K4893" s="160" t="s">
        <v>4007</v>
      </c>
      <c r="L4893" t="s">
        <v>5501</v>
      </c>
    </row>
    <row r="4894" spans="1:12">
      <c r="A4894" s="15">
        <v>30302312</v>
      </c>
      <c r="B4894" t="s">
        <v>5450</v>
      </c>
      <c r="C4894" t="s">
        <v>7507</v>
      </c>
      <c r="D4894" t="s">
        <v>7875</v>
      </c>
      <c r="E4894" t="s">
        <v>7885</v>
      </c>
      <c r="F4894" t="s">
        <v>5499</v>
      </c>
      <c r="G4894" s="160" t="s">
        <v>4069</v>
      </c>
      <c r="H4894" t="s">
        <v>5496</v>
      </c>
      <c r="I4894" s="160" t="s">
        <v>4009</v>
      </c>
      <c r="J4894" t="s">
        <v>5500</v>
      </c>
      <c r="K4894" s="160" t="s">
        <v>4007</v>
      </c>
      <c r="L4894" t="s">
        <v>5501</v>
      </c>
    </row>
    <row r="4895" spans="1:12">
      <c r="A4895" s="15">
        <v>30302313</v>
      </c>
      <c r="B4895" t="s">
        <v>5450</v>
      </c>
      <c r="C4895" t="s">
        <v>7507</v>
      </c>
      <c r="D4895" t="s">
        <v>7875</v>
      </c>
      <c r="E4895" t="s">
        <v>7886</v>
      </c>
      <c r="F4895" t="s">
        <v>5499</v>
      </c>
      <c r="G4895" s="160" t="s">
        <v>4069</v>
      </c>
      <c r="H4895" t="s">
        <v>5496</v>
      </c>
      <c r="I4895" s="160" t="s">
        <v>4009</v>
      </c>
      <c r="J4895" t="s">
        <v>5500</v>
      </c>
      <c r="K4895" s="160" t="s">
        <v>4007</v>
      </c>
      <c r="L4895" t="s">
        <v>5501</v>
      </c>
    </row>
    <row r="4896" spans="1:12">
      <c r="A4896" s="15">
        <v>30302314</v>
      </c>
      <c r="B4896" t="s">
        <v>5450</v>
      </c>
      <c r="C4896" t="s">
        <v>7507</v>
      </c>
      <c r="D4896" t="s">
        <v>7875</v>
      </c>
      <c r="E4896" t="s">
        <v>7887</v>
      </c>
      <c r="F4896" t="s">
        <v>5499</v>
      </c>
      <c r="G4896" s="160" t="s">
        <v>4069</v>
      </c>
      <c r="H4896" t="s">
        <v>5496</v>
      </c>
      <c r="I4896" s="160" t="s">
        <v>4009</v>
      </c>
      <c r="J4896" t="s">
        <v>5500</v>
      </c>
      <c r="K4896" s="160" t="s">
        <v>4007</v>
      </c>
      <c r="L4896" t="s">
        <v>5501</v>
      </c>
    </row>
    <row r="4897" spans="1:12">
      <c r="A4897" s="15">
        <v>30302315</v>
      </c>
      <c r="B4897" t="s">
        <v>5450</v>
      </c>
      <c r="C4897" t="s">
        <v>7507</v>
      </c>
      <c r="D4897" t="s">
        <v>7875</v>
      </c>
      <c r="E4897" t="s">
        <v>7215</v>
      </c>
      <c r="F4897" t="s">
        <v>5499</v>
      </c>
      <c r="G4897" s="160" t="s">
        <v>4069</v>
      </c>
      <c r="H4897" t="s">
        <v>5496</v>
      </c>
      <c r="I4897" s="160" t="s">
        <v>4009</v>
      </c>
      <c r="J4897" t="s">
        <v>5500</v>
      </c>
      <c r="K4897" s="160" t="s">
        <v>4007</v>
      </c>
      <c r="L4897" t="s">
        <v>5501</v>
      </c>
    </row>
    <row r="4898" spans="1:12">
      <c r="A4898" s="15">
        <v>30302316</v>
      </c>
      <c r="B4898" t="s">
        <v>5450</v>
      </c>
      <c r="C4898" t="s">
        <v>7507</v>
      </c>
      <c r="D4898" t="s">
        <v>7875</v>
      </c>
      <c r="E4898" t="s">
        <v>7888</v>
      </c>
      <c r="F4898" t="s">
        <v>4073</v>
      </c>
      <c r="G4898" s="160" t="s">
        <v>4074</v>
      </c>
      <c r="H4898" t="s">
        <v>4075</v>
      </c>
      <c r="I4898">
        <v>11</v>
      </c>
      <c r="J4898" t="s">
        <v>6011</v>
      </c>
      <c r="K4898" s="160" t="s">
        <v>4009</v>
      </c>
      <c r="L4898" t="s">
        <v>6012</v>
      </c>
    </row>
    <row r="4899" spans="1:12">
      <c r="A4899" s="15">
        <v>30302317</v>
      </c>
      <c r="B4899" t="s">
        <v>5450</v>
      </c>
      <c r="C4899" t="s">
        <v>7507</v>
      </c>
      <c r="D4899" t="s">
        <v>7875</v>
      </c>
      <c r="E4899" t="s">
        <v>7889</v>
      </c>
      <c r="F4899" t="s">
        <v>5499</v>
      </c>
      <c r="G4899" s="160" t="s">
        <v>4069</v>
      </c>
      <c r="H4899" t="s">
        <v>5496</v>
      </c>
      <c r="I4899" s="160" t="s">
        <v>4009</v>
      </c>
      <c r="J4899" t="s">
        <v>5500</v>
      </c>
      <c r="K4899" s="160" t="s">
        <v>4007</v>
      </c>
      <c r="L4899" t="s">
        <v>5501</v>
      </c>
    </row>
    <row r="4900" spans="1:12">
      <c r="A4900" s="15">
        <v>30302318</v>
      </c>
      <c r="B4900" t="s">
        <v>5450</v>
      </c>
      <c r="C4900" t="s">
        <v>7507</v>
      </c>
      <c r="D4900" t="s">
        <v>7875</v>
      </c>
      <c r="E4900" t="s">
        <v>7890</v>
      </c>
      <c r="F4900" t="s">
        <v>5499</v>
      </c>
      <c r="G4900" s="160" t="s">
        <v>4069</v>
      </c>
      <c r="H4900" t="s">
        <v>5496</v>
      </c>
      <c r="I4900" s="160" t="s">
        <v>4009</v>
      </c>
      <c r="J4900" t="s">
        <v>5500</v>
      </c>
      <c r="K4900" s="160" t="s">
        <v>4007</v>
      </c>
      <c r="L4900" t="s">
        <v>5501</v>
      </c>
    </row>
    <row r="4901" spans="1:12">
      <c r="A4901" s="15">
        <v>30302319</v>
      </c>
      <c r="B4901" t="s">
        <v>5450</v>
      </c>
      <c r="C4901" t="s">
        <v>7507</v>
      </c>
      <c r="D4901" t="s">
        <v>7875</v>
      </c>
      <c r="E4901" t="s">
        <v>7891</v>
      </c>
      <c r="F4901" t="s">
        <v>5499</v>
      </c>
      <c r="G4901" s="160" t="s">
        <v>4069</v>
      </c>
      <c r="H4901" t="s">
        <v>5496</v>
      </c>
      <c r="I4901" s="160" t="s">
        <v>4009</v>
      </c>
      <c r="J4901" t="s">
        <v>5500</v>
      </c>
      <c r="K4901" s="160" t="s">
        <v>4007</v>
      </c>
      <c r="L4901" t="s">
        <v>5501</v>
      </c>
    </row>
    <row r="4902" spans="1:12">
      <c r="A4902" s="15">
        <v>30302320</v>
      </c>
      <c r="B4902" t="s">
        <v>5450</v>
      </c>
      <c r="C4902" t="s">
        <v>7507</v>
      </c>
      <c r="D4902" t="s">
        <v>7875</v>
      </c>
      <c r="E4902" t="s">
        <v>7892</v>
      </c>
      <c r="F4902" t="s">
        <v>4073</v>
      </c>
      <c r="G4902" s="160" t="s">
        <v>4069</v>
      </c>
      <c r="H4902" t="s">
        <v>5496</v>
      </c>
      <c r="I4902" s="160" t="s">
        <v>4009</v>
      </c>
      <c r="J4902" t="s">
        <v>5500</v>
      </c>
      <c r="K4902" s="160" t="s">
        <v>4007</v>
      </c>
      <c r="L4902" t="s">
        <v>5501</v>
      </c>
    </row>
    <row r="4903" spans="1:12">
      <c r="A4903" s="15">
        <v>30302321</v>
      </c>
      <c r="B4903" t="s">
        <v>5450</v>
      </c>
      <c r="C4903" t="s">
        <v>7507</v>
      </c>
      <c r="D4903" t="s">
        <v>7875</v>
      </c>
      <c r="E4903" t="s">
        <v>7893</v>
      </c>
      <c r="F4903" t="s">
        <v>5499</v>
      </c>
      <c r="G4903" s="160" t="s">
        <v>4069</v>
      </c>
      <c r="H4903" t="s">
        <v>5496</v>
      </c>
      <c r="I4903" s="160" t="s">
        <v>4009</v>
      </c>
      <c r="J4903" t="s">
        <v>5500</v>
      </c>
      <c r="K4903">
        <v>99</v>
      </c>
      <c r="L4903" t="s">
        <v>3999</v>
      </c>
    </row>
    <row r="4904" spans="1:12">
      <c r="A4904" s="15">
        <v>30302322</v>
      </c>
      <c r="B4904" t="s">
        <v>5450</v>
      </c>
      <c r="C4904" t="s">
        <v>7507</v>
      </c>
      <c r="D4904" t="s">
        <v>7875</v>
      </c>
      <c r="E4904" t="s">
        <v>7894</v>
      </c>
      <c r="F4904" t="s">
        <v>5499</v>
      </c>
      <c r="G4904" s="160" t="s">
        <v>4069</v>
      </c>
      <c r="H4904" t="s">
        <v>5496</v>
      </c>
      <c r="I4904" s="160" t="s">
        <v>4009</v>
      </c>
      <c r="J4904" t="s">
        <v>5500</v>
      </c>
      <c r="K4904">
        <v>99</v>
      </c>
      <c r="L4904" t="s">
        <v>3999</v>
      </c>
    </row>
    <row r="4905" spans="1:12">
      <c r="A4905" s="15">
        <v>30302325</v>
      </c>
      <c r="B4905" t="s">
        <v>5450</v>
      </c>
      <c r="C4905" t="s">
        <v>7507</v>
      </c>
      <c r="D4905" t="s">
        <v>7875</v>
      </c>
      <c r="E4905" t="s">
        <v>7895</v>
      </c>
      <c r="F4905" t="s">
        <v>4073</v>
      </c>
      <c r="G4905" s="160" t="s">
        <v>4069</v>
      </c>
      <c r="H4905" t="s">
        <v>5496</v>
      </c>
      <c r="I4905" s="160" t="s">
        <v>4009</v>
      </c>
      <c r="J4905" t="s">
        <v>5500</v>
      </c>
      <c r="K4905" s="160" t="s">
        <v>4007</v>
      </c>
      <c r="L4905" t="s">
        <v>5501</v>
      </c>
    </row>
    <row r="4906" spans="1:12">
      <c r="A4906" s="15">
        <v>30302327</v>
      </c>
      <c r="B4906" t="s">
        <v>5450</v>
      </c>
      <c r="C4906" t="s">
        <v>7507</v>
      </c>
      <c r="D4906" t="s">
        <v>7875</v>
      </c>
      <c r="E4906" t="s">
        <v>7896</v>
      </c>
      <c r="F4906" t="s">
        <v>5499</v>
      </c>
      <c r="G4906" s="160" t="s">
        <v>4069</v>
      </c>
      <c r="H4906" t="s">
        <v>5496</v>
      </c>
      <c r="I4906" s="160" t="s">
        <v>4009</v>
      </c>
      <c r="J4906" t="s">
        <v>5500</v>
      </c>
      <c r="K4906" s="160" t="s">
        <v>4007</v>
      </c>
      <c r="L4906" t="s">
        <v>5501</v>
      </c>
    </row>
    <row r="4907" spans="1:12">
      <c r="A4907" s="15">
        <v>30302328</v>
      </c>
      <c r="B4907" t="s">
        <v>5450</v>
      </c>
      <c r="C4907" t="s">
        <v>7507</v>
      </c>
      <c r="D4907" t="s">
        <v>7875</v>
      </c>
      <c r="E4907" t="s">
        <v>7897</v>
      </c>
      <c r="F4907" t="s">
        <v>4073</v>
      </c>
      <c r="G4907" s="160" t="s">
        <v>4069</v>
      </c>
      <c r="H4907" t="s">
        <v>5496</v>
      </c>
      <c r="I4907" s="160" t="s">
        <v>4009</v>
      </c>
      <c r="J4907" t="s">
        <v>5500</v>
      </c>
      <c r="K4907" s="160" t="s">
        <v>4007</v>
      </c>
      <c r="L4907" t="s">
        <v>5501</v>
      </c>
    </row>
    <row r="4908" spans="1:12">
      <c r="A4908" s="15">
        <v>30302330</v>
      </c>
      <c r="B4908" t="s">
        <v>5450</v>
      </c>
      <c r="C4908" t="s">
        <v>7507</v>
      </c>
      <c r="D4908" t="s">
        <v>7875</v>
      </c>
      <c r="E4908" t="s">
        <v>7898</v>
      </c>
      <c r="F4908" t="s">
        <v>5499</v>
      </c>
      <c r="G4908" s="160" t="s">
        <v>4069</v>
      </c>
      <c r="H4908" t="s">
        <v>5496</v>
      </c>
      <c r="I4908" s="160" t="s">
        <v>4009</v>
      </c>
      <c r="J4908" t="s">
        <v>5500</v>
      </c>
      <c r="K4908" s="160" t="s">
        <v>4007</v>
      </c>
      <c r="L4908" t="s">
        <v>5501</v>
      </c>
    </row>
    <row r="4909" spans="1:12">
      <c r="A4909" s="15">
        <v>30302331</v>
      </c>
      <c r="B4909" t="s">
        <v>5450</v>
      </c>
      <c r="C4909" t="s">
        <v>7507</v>
      </c>
      <c r="D4909" t="s">
        <v>7875</v>
      </c>
      <c r="E4909" t="s">
        <v>7899</v>
      </c>
      <c r="F4909" t="s">
        <v>4073</v>
      </c>
      <c r="G4909" s="160" t="s">
        <v>4069</v>
      </c>
      <c r="H4909" t="s">
        <v>5496</v>
      </c>
      <c r="I4909" s="160" t="s">
        <v>4009</v>
      </c>
      <c r="J4909" t="s">
        <v>5500</v>
      </c>
      <c r="K4909" s="160" t="s">
        <v>4007</v>
      </c>
      <c r="L4909" t="s">
        <v>5501</v>
      </c>
    </row>
    <row r="4910" spans="1:12">
      <c r="A4910" s="15">
        <v>30302334</v>
      </c>
      <c r="B4910" t="s">
        <v>5450</v>
      </c>
      <c r="C4910" t="s">
        <v>7507</v>
      </c>
      <c r="D4910" t="s">
        <v>7875</v>
      </c>
      <c r="E4910" t="s">
        <v>7900</v>
      </c>
      <c r="F4910" t="s">
        <v>5499</v>
      </c>
      <c r="G4910" s="160" t="s">
        <v>4069</v>
      </c>
      <c r="H4910" t="s">
        <v>5496</v>
      </c>
      <c r="I4910" s="160" t="s">
        <v>4009</v>
      </c>
      <c r="J4910" t="s">
        <v>5500</v>
      </c>
      <c r="K4910" s="160" t="s">
        <v>4007</v>
      </c>
      <c r="L4910" t="s">
        <v>5501</v>
      </c>
    </row>
    <row r="4911" spans="1:12">
      <c r="A4911" s="15">
        <v>30302336</v>
      </c>
      <c r="B4911" t="s">
        <v>5450</v>
      </c>
      <c r="C4911" t="s">
        <v>7507</v>
      </c>
      <c r="D4911" t="s">
        <v>7875</v>
      </c>
      <c r="E4911" t="s">
        <v>7901</v>
      </c>
      <c r="F4911" t="s">
        <v>5499</v>
      </c>
      <c r="G4911" s="160" t="s">
        <v>4069</v>
      </c>
      <c r="H4911" t="s">
        <v>5496</v>
      </c>
      <c r="I4911" s="160" t="s">
        <v>4009</v>
      </c>
      <c r="J4911" t="s">
        <v>5500</v>
      </c>
      <c r="K4911" s="160" t="s">
        <v>4007</v>
      </c>
      <c r="L4911" t="s">
        <v>5501</v>
      </c>
    </row>
    <row r="4912" spans="1:12">
      <c r="A4912" s="15">
        <v>30302338</v>
      </c>
      <c r="B4912" t="s">
        <v>5450</v>
      </c>
      <c r="C4912" t="s">
        <v>7507</v>
      </c>
      <c r="D4912" t="s">
        <v>7875</v>
      </c>
      <c r="E4912" t="s">
        <v>7902</v>
      </c>
      <c r="F4912" t="s">
        <v>5499</v>
      </c>
      <c r="G4912" s="160" t="s">
        <v>4069</v>
      </c>
      <c r="H4912" t="s">
        <v>5496</v>
      </c>
      <c r="I4912" s="160" t="s">
        <v>4009</v>
      </c>
      <c r="J4912" t="s">
        <v>5500</v>
      </c>
      <c r="K4912" s="160" t="s">
        <v>4007</v>
      </c>
      <c r="L4912" t="s">
        <v>5501</v>
      </c>
    </row>
    <row r="4913" spans="1:12">
      <c r="A4913" s="15">
        <v>30302340</v>
      </c>
      <c r="B4913" t="s">
        <v>5450</v>
      </c>
      <c r="C4913" t="s">
        <v>7507</v>
      </c>
      <c r="D4913" t="s">
        <v>7875</v>
      </c>
      <c r="E4913" t="s">
        <v>7903</v>
      </c>
      <c r="F4913" t="s">
        <v>5499</v>
      </c>
      <c r="G4913" s="160" t="s">
        <v>4069</v>
      </c>
      <c r="H4913" t="s">
        <v>5496</v>
      </c>
      <c r="I4913" s="160" t="s">
        <v>4009</v>
      </c>
      <c r="J4913" t="s">
        <v>5500</v>
      </c>
      <c r="K4913" s="160" t="s">
        <v>4007</v>
      </c>
      <c r="L4913" t="s">
        <v>5501</v>
      </c>
    </row>
    <row r="4914" spans="1:12">
      <c r="A4914" s="15">
        <v>30302341</v>
      </c>
      <c r="B4914" t="s">
        <v>5450</v>
      </c>
      <c r="C4914" t="s">
        <v>7507</v>
      </c>
      <c r="D4914" t="s">
        <v>7875</v>
      </c>
      <c r="E4914" t="s">
        <v>7904</v>
      </c>
      <c r="F4914" t="s">
        <v>4073</v>
      </c>
      <c r="G4914" s="160" t="s">
        <v>4069</v>
      </c>
      <c r="H4914" t="s">
        <v>5496</v>
      </c>
      <c r="I4914" s="160" t="s">
        <v>4009</v>
      </c>
      <c r="J4914" t="s">
        <v>5500</v>
      </c>
      <c r="K4914" s="160" t="s">
        <v>4007</v>
      </c>
      <c r="L4914" t="s">
        <v>5501</v>
      </c>
    </row>
    <row r="4915" spans="1:12">
      <c r="A4915" s="15">
        <v>30302344</v>
      </c>
      <c r="B4915" t="s">
        <v>5450</v>
      </c>
      <c r="C4915" t="s">
        <v>7507</v>
      </c>
      <c r="D4915" t="s">
        <v>7875</v>
      </c>
      <c r="E4915" t="s">
        <v>7905</v>
      </c>
      <c r="F4915" t="s">
        <v>4073</v>
      </c>
      <c r="G4915" s="160" t="s">
        <v>4074</v>
      </c>
      <c r="H4915" t="s">
        <v>4075</v>
      </c>
      <c r="I4915">
        <v>11</v>
      </c>
      <c r="J4915" t="s">
        <v>6011</v>
      </c>
      <c r="K4915">
        <v>99</v>
      </c>
      <c r="L4915" t="s">
        <v>3999</v>
      </c>
    </row>
    <row r="4916" spans="1:12">
      <c r="A4916" s="15">
        <v>30302345</v>
      </c>
      <c r="B4916" t="s">
        <v>5450</v>
      </c>
      <c r="C4916" t="s">
        <v>7507</v>
      </c>
      <c r="D4916" t="s">
        <v>7875</v>
      </c>
      <c r="E4916" t="s">
        <v>7906</v>
      </c>
      <c r="F4916" t="s">
        <v>4073</v>
      </c>
      <c r="G4916" s="160" t="s">
        <v>4069</v>
      </c>
      <c r="H4916" t="s">
        <v>5496</v>
      </c>
      <c r="I4916" s="160" t="s">
        <v>4009</v>
      </c>
      <c r="J4916" t="s">
        <v>5500</v>
      </c>
      <c r="K4916" s="160" t="s">
        <v>4007</v>
      </c>
      <c r="L4916" t="s">
        <v>5501</v>
      </c>
    </row>
    <row r="4917" spans="1:12">
      <c r="A4917" s="15">
        <v>30302347</v>
      </c>
      <c r="B4917" t="s">
        <v>5450</v>
      </c>
      <c r="C4917" t="s">
        <v>7507</v>
      </c>
      <c r="D4917" t="s">
        <v>7875</v>
      </c>
      <c r="E4917" t="s">
        <v>7907</v>
      </c>
      <c r="F4917" t="s">
        <v>5499</v>
      </c>
      <c r="G4917" s="160" t="s">
        <v>4069</v>
      </c>
      <c r="H4917" t="s">
        <v>5496</v>
      </c>
      <c r="I4917" s="160" t="s">
        <v>4009</v>
      </c>
      <c r="J4917" t="s">
        <v>5500</v>
      </c>
      <c r="K4917" s="160" t="s">
        <v>4007</v>
      </c>
      <c r="L4917" t="s">
        <v>5501</v>
      </c>
    </row>
    <row r="4918" spans="1:12">
      <c r="A4918" s="15">
        <v>30302348</v>
      </c>
      <c r="B4918" t="s">
        <v>5450</v>
      </c>
      <c r="C4918" t="s">
        <v>7507</v>
      </c>
      <c r="D4918" t="s">
        <v>7875</v>
      </c>
      <c r="E4918" t="s">
        <v>7908</v>
      </c>
      <c r="F4918" t="s">
        <v>5499</v>
      </c>
      <c r="G4918" s="160" t="s">
        <v>4069</v>
      </c>
      <c r="H4918" t="s">
        <v>5496</v>
      </c>
      <c r="I4918" s="160" t="s">
        <v>4009</v>
      </c>
      <c r="J4918" t="s">
        <v>5500</v>
      </c>
      <c r="K4918" s="160" t="s">
        <v>4007</v>
      </c>
      <c r="L4918" t="s">
        <v>5501</v>
      </c>
    </row>
    <row r="4919" spans="1:12">
      <c r="A4919" s="15">
        <v>30302349</v>
      </c>
      <c r="B4919" t="s">
        <v>5450</v>
      </c>
      <c r="C4919" t="s">
        <v>7507</v>
      </c>
      <c r="D4919" t="s">
        <v>7875</v>
      </c>
      <c r="E4919" t="s">
        <v>7909</v>
      </c>
      <c r="F4919" t="s">
        <v>5499</v>
      </c>
      <c r="G4919" s="160" t="s">
        <v>4069</v>
      </c>
      <c r="H4919" t="s">
        <v>5496</v>
      </c>
      <c r="I4919" s="160" t="s">
        <v>4009</v>
      </c>
      <c r="J4919" t="s">
        <v>5500</v>
      </c>
      <c r="K4919" s="160" t="s">
        <v>4007</v>
      </c>
      <c r="L4919" t="s">
        <v>5501</v>
      </c>
    </row>
    <row r="4920" spans="1:12">
      <c r="A4920" s="15">
        <v>30302350</v>
      </c>
      <c r="B4920" t="s">
        <v>5450</v>
      </c>
      <c r="C4920" t="s">
        <v>7507</v>
      </c>
      <c r="D4920" t="s">
        <v>7875</v>
      </c>
      <c r="E4920" t="s">
        <v>7910</v>
      </c>
      <c r="F4920" t="s">
        <v>5499</v>
      </c>
      <c r="G4920" s="160" t="s">
        <v>4069</v>
      </c>
      <c r="H4920" t="s">
        <v>5496</v>
      </c>
      <c r="I4920" s="160" t="s">
        <v>4009</v>
      </c>
      <c r="J4920" t="s">
        <v>5500</v>
      </c>
      <c r="K4920" s="160" t="s">
        <v>4007</v>
      </c>
      <c r="L4920" t="s">
        <v>5501</v>
      </c>
    </row>
    <row r="4921" spans="1:12">
      <c r="A4921" s="15">
        <v>30302351</v>
      </c>
      <c r="B4921" t="s">
        <v>5450</v>
      </c>
      <c r="C4921" t="s">
        <v>7507</v>
      </c>
      <c r="D4921" t="s">
        <v>7875</v>
      </c>
      <c r="E4921" t="s">
        <v>7911</v>
      </c>
      <c r="F4921" t="s">
        <v>5499</v>
      </c>
      <c r="G4921" s="160" t="s">
        <v>4069</v>
      </c>
      <c r="H4921" t="s">
        <v>5496</v>
      </c>
      <c r="I4921" s="160" t="s">
        <v>4009</v>
      </c>
      <c r="J4921" t="s">
        <v>5500</v>
      </c>
      <c r="K4921" s="160" t="s">
        <v>4007</v>
      </c>
      <c r="L4921" t="s">
        <v>5501</v>
      </c>
    </row>
    <row r="4922" spans="1:12">
      <c r="A4922" s="15">
        <v>30302352</v>
      </c>
      <c r="B4922" t="s">
        <v>5450</v>
      </c>
      <c r="C4922" t="s">
        <v>7507</v>
      </c>
      <c r="D4922" t="s">
        <v>7875</v>
      </c>
      <c r="E4922" t="s">
        <v>7912</v>
      </c>
      <c r="F4922" t="s">
        <v>5499</v>
      </c>
      <c r="G4922" s="160" t="s">
        <v>4069</v>
      </c>
      <c r="H4922" t="s">
        <v>5496</v>
      </c>
      <c r="I4922" s="160" t="s">
        <v>4009</v>
      </c>
      <c r="J4922" t="s">
        <v>5500</v>
      </c>
      <c r="K4922" s="160" t="s">
        <v>4007</v>
      </c>
      <c r="L4922" t="s">
        <v>5501</v>
      </c>
    </row>
    <row r="4923" spans="1:12">
      <c r="A4923" s="15">
        <v>30302353</v>
      </c>
      <c r="B4923" t="s">
        <v>5450</v>
      </c>
      <c r="C4923" t="s">
        <v>7507</v>
      </c>
      <c r="D4923" t="s">
        <v>7875</v>
      </c>
      <c r="E4923" t="s">
        <v>7913</v>
      </c>
      <c r="F4923" t="s">
        <v>5499</v>
      </c>
      <c r="G4923" s="160" t="s">
        <v>4069</v>
      </c>
      <c r="H4923" t="s">
        <v>5496</v>
      </c>
      <c r="I4923" s="160" t="s">
        <v>4009</v>
      </c>
      <c r="J4923" t="s">
        <v>5500</v>
      </c>
      <c r="K4923" s="160" t="s">
        <v>4007</v>
      </c>
      <c r="L4923" t="s">
        <v>5501</v>
      </c>
    </row>
    <row r="4924" spans="1:12">
      <c r="A4924" s="15">
        <v>30302354</v>
      </c>
      <c r="B4924" t="s">
        <v>5450</v>
      </c>
      <c r="C4924" t="s">
        <v>7507</v>
      </c>
      <c r="D4924" t="s">
        <v>7875</v>
      </c>
      <c r="E4924" t="s">
        <v>7914</v>
      </c>
      <c r="F4924" t="s">
        <v>5499</v>
      </c>
      <c r="G4924" s="160" t="s">
        <v>4069</v>
      </c>
      <c r="H4924" t="s">
        <v>5496</v>
      </c>
      <c r="I4924" s="160" t="s">
        <v>4009</v>
      </c>
      <c r="J4924" t="s">
        <v>5500</v>
      </c>
      <c r="K4924" s="160" t="s">
        <v>4007</v>
      </c>
      <c r="L4924" t="s">
        <v>5501</v>
      </c>
    </row>
    <row r="4925" spans="1:12">
      <c r="A4925" s="15">
        <v>30302355</v>
      </c>
      <c r="B4925" t="s">
        <v>5450</v>
      </c>
      <c r="C4925" t="s">
        <v>7507</v>
      </c>
      <c r="D4925" t="s">
        <v>7875</v>
      </c>
      <c r="E4925" t="s">
        <v>7915</v>
      </c>
      <c r="F4925" t="s">
        <v>5499</v>
      </c>
      <c r="G4925" s="160" t="s">
        <v>4069</v>
      </c>
      <c r="H4925" t="s">
        <v>5496</v>
      </c>
      <c r="I4925" s="160" t="s">
        <v>4009</v>
      </c>
      <c r="J4925" t="s">
        <v>5500</v>
      </c>
      <c r="K4925" s="160" t="s">
        <v>4007</v>
      </c>
      <c r="L4925" t="s">
        <v>5501</v>
      </c>
    </row>
    <row r="4926" spans="1:12">
      <c r="A4926" s="15">
        <v>30302356</v>
      </c>
      <c r="B4926" t="s">
        <v>5450</v>
      </c>
      <c r="C4926" t="s">
        <v>7507</v>
      </c>
      <c r="D4926" t="s">
        <v>7875</v>
      </c>
      <c r="E4926" t="s">
        <v>7916</v>
      </c>
      <c r="F4926" t="s">
        <v>5499</v>
      </c>
      <c r="G4926" s="160" t="s">
        <v>4069</v>
      </c>
      <c r="H4926" t="s">
        <v>5496</v>
      </c>
      <c r="I4926" s="160" t="s">
        <v>4009</v>
      </c>
      <c r="J4926" t="s">
        <v>5500</v>
      </c>
      <c r="K4926" s="160" t="s">
        <v>4007</v>
      </c>
      <c r="L4926" t="s">
        <v>5501</v>
      </c>
    </row>
    <row r="4927" spans="1:12">
      <c r="A4927" s="15">
        <v>30302357</v>
      </c>
      <c r="B4927" t="s">
        <v>5450</v>
      </c>
      <c r="C4927" t="s">
        <v>7507</v>
      </c>
      <c r="D4927" t="s">
        <v>7875</v>
      </c>
      <c r="E4927" t="s">
        <v>7917</v>
      </c>
      <c r="F4927" t="s">
        <v>5499</v>
      </c>
      <c r="G4927" s="160" t="s">
        <v>4069</v>
      </c>
      <c r="H4927" t="s">
        <v>5496</v>
      </c>
      <c r="I4927" s="160" t="s">
        <v>4009</v>
      </c>
      <c r="J4927" t="s">
        <v>5500</v>
      </c>
      <c r="K4927" s="160" t="s">
        <v>4007</v>
      </c>
      <c r="L4927" t="s">
        <v>5501</v>
      </c>
    </row>
    <row r="4928" spans="1:12">
      <c r="A4928" s="15">
        <v>30302358</v>
      </c>
      <c r="B4928" t="s">
        <v>5450</v>
      </c>
      <c r="C4928" t="s">
        <v>7507</v>
      </c>
      <c r="D4928" t="s">
        <v>7875</v>
      </c>
      <c r="E4928" t="s">
        <v>7918</v>
      </c>
      <c r="F4928" t="s">
        <v>5499</v>
      </c>
      <c r="G4928" s="160" t="s">
        <v>4069</v>
      </c>
      <c r="H4928" t="s">
        <v>5496</v>
      </c>
      <c r="I4928" s="160" t="s">
        <v>4009</v>
      </c>
      <c r="J4928" t="s">
        <v>5500</v>
      </c>
      <c r="K4928" s="160" t="s">
        <v>4007</v>
      </c>
      <c r="L4928" t="s">
        <v>5501</v>
      </c>
    </row>
    <row r="4929" spans="1:12">
      <c r="A4929" s="15">
        <v>30302359</v>
      </c>
      <c r="B4929" t="s">
        <v>5450</v>
      </c>
      <c r="C4929" t="s">
        <v>7507</v>
      </c>
      <c r="D4929" t="s">
        <v>7875</v>
      </c>
      <c r="E4929" t="s">
        <v>7919</v>
      </c>
      <c r="F4929" t="s">
        <v>5499</v>
      </c>
      <c r="G4929" s="160" t="s">
        <v>4069</v>
      </c>
      <c r="H4929" t="s">
        <v>5496</v>
      </c>
      <c r="I4929" s="160" t="s">
        <v>4009</v>
      </c>
      <c r="J4929" t="s">
        <v>5500</v>
      </c>
      <c r="K4929" s="160" t="s">
        <v>4007</v>
      </c>
      <c r="L4929" t="s">
        <v>5501</v>
      </c>
    </row>
    <row r="4930" spans="1:12">
      <c r="A4930" s="15">
        <v>30302360</v>
      </c>
      <c r="B4930" t="s">
        <v>5450</v>
      </c>
      <c r="C4930" t="s">
        <v>7507</v>
      </c>
      <c r="D4930" t="s">
        <v>7875</v>
      </c>
      <c r="E4930" t="s">
        <v>7920</v>
      </c>
      <c r="F4930" t="s">
        <v>5499</v>
      </c>
      <c r="G4930" s="160" t="s">
        <v>4069</v>
      </c>
      <c r="H4930" t="s">
        <v>5496</v>
      </c>
      <c r="I4930" s="160" t="s">
        <v>4009</v>
      </c>
      <c r="J4930" t="s">
        <v>5500</v>
      </c>
      <c r="K4930" s="160" t="s">
        <v>4007</v>
      </c>
      <c r="L4930" t="s">
        <v>5501</v>
      </c>
    </row>
    <row r="4931" spans="1:12">
      <c r="A4931" s="15">
        <v>30302361</v>
      </c>
      <c r="B4931" t="s">
        <v>5450</v>
      </c>
      <c r="C4931" t="s">
        <v>7507</v>
      </c>
      <c r="D4931" t="s">
        <v>7875</v>
      </c>
      <c r="E4931" t="s">
        <v>7921</v>
      </c>
      <c r="F4931" t="s">
        <v>5499</v>
      </c>
      <c r="G4931" s="160" t="s">
        <v>4069</v>
      </c>
      <c r="H4931" t="s">
        <v>5496</v>
      </c>
      <c r="I4931" s="160" t="s">
        <v>4009</v>
      </c>
      <c r="J4931" t="s">
        <v>5500</v>
      </c>
      <c r="K4931" s="160" t="s">
        <v>4007</v>
      </c>
      <c r="L4931" t="s">
        <v>5501</v>
      </c>
    </row>
    <row r="4932" spans="1:12">
      <c r="A4932" s="15">
        <v>30302362</v>
      </c>
      <c r="B4932" t="s">
        <v>5450</v>
      </c>
      <c r="C4932" t="s">
        <v>7507</v>
      </c>
      <c r="D4932" t="s">
        <v>7875</v>
      </c>
      <c r="E4932" t="s">
        <v>7922</v>
      </c>
      <c r="F4932" t="s">
        <v>5499</v>
      </c>
      <c r="G4932" s="160" t="s">
        <v>4069</v>
      </c>
      <c r="H4932" t="s">
        <v>5496</v>
      </c>
      <c r="I4932" s="160" t="s">
        <v>4009</v>
      </c>
      <c r="J4932" t="s">
        <v>5500</v>
      </c>
      <c r="K4932" s="160" t="s">
        <v>4007</v>
      </c>
      <c r="L4932" t="s">
        <v>5501</v>
      </c>
    </row>
    <row r="4933" spans="1:12">
      <c r="A4933" s="15">
        <v>30302369</v>
      </c>
      <c r="B4933" t="s">
        <v>5450</v>
      </c>
      <c r="C4933" t="s">
        <v>7507</v>
      </c>
      <c r="D4933" t="s">
        <v>7875</v>
      </c>
      <c r="E4933" t="s">
        <v>7923</v>
      </c>
      <c r="F4933" t="s">
        <v>5499</v>
      </c>
      <c r="G4933" s="160" t="s">
        <v>4069</v>
      </c>
      <c r="H4933" t="s">
        <v>5496</v>
      </c>
      <c r="I4933" s="160" t="s">
        <v>4009</v>
      </c>
      <c r="J4933" t="s">
        <v>5500</v>
      </c>
      <c r="K4933" s="160" t="s">
        <v>4007</v>
      </c>
      <c r="L4933" t="s">
        <v>5501</v>
      </c>
    </row>
    <row r="4934" spans="1:12">
      <c r="A4934" s="15">
        <v>30302370</v>
      </c>
      <c r="B4934" t="s">
        <v>5450</v>
      </c>
      <c r="C4934" t="s">
        <v>7507</v>
      </c>
      <c r="D4934" t="s">
        <v>7875</v>
      </c>
      <c r="E4934" t="s">
        <v>7924</v>
      </c>
      <c r="F4934" t="s">
        <v>5499</v>
      </c>
      <c r="G4934" s="160" t="s">
        <v>4069</v>
      </c>
      <c r="H4934" t="s">
        <v>5496</v>
      </c>
      <c r="I4934" s="160" t="s">
        <v>4009</v>
      </c>
      <c r="J4934" t="s">
        <v>5500</v>
      </c>
      <c r="K4934" s="160" t="s">
        <v>4007</v>
      </c>
      <c r="L4934" t="s">
        <v>5501</v>
      </c>
    </row>
    <row r="4935" spans="1:12">
      <c r="A4935" s="15">
        <v>30302371</v>
      </c>
      <c r="B4935" t="s">
        <v>5450</v>
      </c>
      <c r="C4935" t="s">
        <v>7507</v>
      </c>
      <c r="D4935" t="s">
        <v>7875</v>
      </c>
      <c r="E4935" t="s">
        <v>7925</v>
      </c>
      <c r="F4935" t="s">
        <v>5499</v>
      </c>
      <c r="G4935" s="160" t="s">
        <v>4069</v>
      </c>
      <c r="H4935" t="s">
        <v>5496</v>
      </c>
      <c r="I4935" s="160" t="s">
        <v>4009</v>
      </c>
      <c r="J4935" t="s">
        <v>5500</v>
      </c>
      <c r="K4935" s="160" t="s">
        <v>4007</v>
      </c>
      <c r="L4935" t="s">
        <v>5501</v>
      </c>
    </row>
    <row r="4936" spans="1:12">
      <c r="A4936" s="15">
        <v>30302372</v>
      </c>
      <c r="B4936" t="s">
        <v>5450</v>
      </c>
      <c r="C4936" t="s">
        <v>7507</v>
      </c>
      <c r="D4936" t="s">
        <v>7875</v>
      </c>
      <c r="E4936" t="s">
        <v>7926</v>
      </c>
      <c r="F4936" t="s">
        <v>5499</v>
      </c>
      <c r="G4936" s="160" t="s">
        <v>4069</v>
      </c>
      <c r="H4936" t="s">
        <v>5496</v>
      </c>
      <c r="I4936" s="160" t="s">
        <v>4009</v>
      </c>
      <c r="J4936" t="s">
        <v>5500</v>
      </c>
      <c r="K4936" s="160" t="s">
        <v>4007</v>
      </c>
      <c r="L4936" t="s">
        <v>5501</v>
      </c>
    </row>
    <row r="4937" spans="1:12">
      <c r="A4937" s="15">
        <v>30302373</v>
      </c>
      <c r="B4937" t="s">
        <v>5450</v>
      </c>
      <c r="C4937" t="s">
        <v>7507</v>
      </c>
      <c r="D4937" t="s">
        <v>7875</v>
      </c>
      <c r="E4937" t="s">
        <v>7927</v>
      </c>
      <c r="F4937" t="s">
        <v>5499</v>
      </c>
      <c r="G4937" s="160" t="s">
        <v>4069</v>
      </c>
      <c r="H4937" t="s">
        <v>5496</v>
      </c>
      <c r="I4937" s="160" t="s">
        <v>4009</v>
      </c>
      <c r="J4937" t="s">
        <v>5500</v>
      </c>
      <c r="K4937" s="160" t="s">
        <v>4007</v>
      </c>
      <c r="L4937" t="s">
        <v>5501</v>
      </c>
    </row>
    <row r="4938" spans="1:12">
      <c r="A4938" s="15">
        <v>30302374</v>
      </c>
      <c r="B4938" t="s">
        <v>5450</v>
      </c>
      <c r="C4938" t="s">
        <v>7507</v>
      </c>
      <c r="D4938" t="s">
        <v>7875</v>
      </c>
      <c r="E4938" t="s">
        <v>7928</v>
      </c>
      <c r="F4938" t="s">
        <v>5499</v>
      </c>
      <c r="G4938" s="160" t="s">
        <v>4069</v>
      </c>
      <c r="H4938" t="s">
        <v>5496</v>
      </c>
      <c r="I4938" s="160" t="s">
        <v>4009</v>
      </c>
      <c r="J4938" t="s">
        <v>5500</v>
      </c>
      <c r="K4938" s="160" t="s">
        <v>4007</v>
      </c>
      <c r="L4938" t="s">
        <v>5501</v>
      </c>
    </row>
    <row r="4939" spans="1:12">
      <c r="A4939" s="15">
        <v>30302379</v>
      </c>
      <c r="B4939" t="s">
        <v>5450</v>
      </c>
      <c r="C4939" t="s">
        <v>7507</v>
      </c>
      <c r="D4939" t="s">
        <v>7875</v>
      </c>
      <c r="E4939" t="s">
        <v>7929</v>
      </c>
      <c r="F4939" t="s">
        <v>5499</v>
      </c>
      <c r="G4939" s="160" t="s">
        <v>4069</v>
      </c>
      <c r="H4939" t="s">
        <v>5496</v>
      </c>
      <c r="I4939" s="160" t="s">
        <v>4009</v>
      </c>
      <c r="J4939" t="s">
        <v>5500</v>
      </c>
      <c r="K4939" s="160" t="s">
        <v>4007</v>
      </c>
      <c r="L4939" t="s">
        <v>5501</v>
      </c>
    </row>
    <row r="4940" spans="1:12">
      <c r="A4940" s="15">
        <v>30302380</v>
      </c>
      <c r="B4940" t="s">
        <v>5450</v>
      </c>
      <c r="C4940" t="s">
        <v>7507</v>
      </c>
      <c r="D4940" t="s">
        <v>7875</v>
      </c>
      <c r="E4940" t="s">
        <v>7930</v>
      </c>
      <c r="F4940" t="s">
        <v>5499</v>
      </c>
      <c r="G4940" s="160" t="s">
        <v>4069</v>
      </c>
      <c r="H4940" t="s">
        <v>5496</v>
      </c>
      <c r="I4940" s="160" t="s">
        <v>4009</v>
      </c>
      <c r="J4940" t="s">
        <v>5500</v>
      </c>
      <c r="K4940" s="160" t="s">
        <v>4007</v>
      </c>
      <c r="L4940" t="s">
        <v>5501</v>
      </c>
    </row>
    <row r="4941" spans="1:12">
      <c r="A4941" s="15">
        <v>30302381</v>
      </c>
      <c r="B4941" t="s">
        <v>5450</v>
      </c>
      <c r="C4941" t="s">
        <v>7507</v>
      </c>
      <c r="D4941" t="s">
        <v>7875</v>
      </c>
      <c r="E4941" t="s">
        <v>7931</v>
      </c>
      <c r="F4941" t="s">
        <v>5499</v>
      </c>
      <c r="G4941" s="160" t="s">
        <v>4069</v>
      </c>
      <c r="H4941" t="s">
        <v>5496</v>
      </c>
      <c r="I4941" s="160" t="s">
        <v>4009</v>
      </c>
      <c r="J4941" t="s">
        <v>5500</v>
      </c>
      <c r="K4941" s="160" t="s">
        <v>4007</v>
      </c>
      <c r="L4941" t="s">
        <v>5501</v>
      </c>
    </row>
    <row r="4942" spans="1:12">
      <c r="A4942" s="15">
        <v>30302382</v>
      </c>
      <c r="B4942" t="s">
        <v>5450</v>
      </c>
      <c r="C4942" t="s">
        <v>7507</v>
      </c>
      <c r="D4942" t="s">
        <v>7875</v>
      </c>
      <c r="E4942" t="s">
        <v>7932</v>
      </c>
      <c r="F4942" t="s">
        <v>5499</v>
      </c>
      <c r="G4942" s="160" t="s">
        <v>4069</v>
      </c>
      <c r="H4942" t="s">
        <v>5496</v>
      </c>
      <c r="I4942" s="160" t="s">
        <v>4009</v>
      </c>
      <c r="J4942" t="s">
        <v>5500</v>
      </c>
      <c r="K4942" s="160" t="s">
        <v>4007</v>
      </c>
      <c r="L4942" t="s">
        <v>5501</v>
      </c>
    </row>
    <row r="4943" spans="1:12">
      <c r="A4943" s="15">
        <v>30302383</v>
      </c>
      <c r="B4943" t="s">
        <v>5450</v>
      </c>
      <c r="C4943" t="s">
        <v>7507</v>
      </c>
      <c r="D4943" t="s">
        <v>7875</v>
      </c>
      <c r="E4943" t="s">
        <v>7933</v>
      </c>
      <c r="F4943" t="s">
        <v>5499</v>
      </c>
      <c r="G4943" s="160" t="s">
        <v>4069</v>
      </c>
      <c r="H4943" t="s">
        <v>5496</v>
      </c>
      <c r="I4943" s="160" t="s">
        <v>4009</v>
      </c>
      <c r="J4943" t="s">
        <v>5500</v>
      </c>
      <c r="K4943" s="160" t="s">
        <v>4007</v>
      </c>
      <c r="L4943" t="s">
        <v>5501</v>
      </c>
    </row>
    <row r="4944" spans="1:12">
      <c r="A4944" s="15">
        <v>30302384</v>
      </c>
      <c r="B4944" t="s">
        <v>5450</v>
      </c>
      <c r="C4944" t="s">
        <v>7507</v>
      </c>
      <c r="D4944" t="s">
        <v>7875</v>
      </c>
      <c r="E4944" t="s">
        <v>7934</v>
      </c>
      <c r="F4944" t="s">
        <v>5499</v>
      </c>
      <c r="G4944" s="160" t="s">
        <v>4069</v>
      </c>
      <c r="H4944" t="s">
        <v>5496</v>
      </c>
      <c r="I4944" s="160" t="s">
        <v>4009</v>
      </c>
      <c r="J4944" t="s">
        <v>5500</v>
      </c>
      <c r="K4944" s="160" t="s">
        <v>4007</v>
      </c>
      <c r="L4944" t="s">
        <v>5501</v>
      </c>
    </row>
    <row r="4945" spans="1:12">
      <c r="A4945" s="15">
        <v>30302385</v>
      </c>
      <c r="B4945" t="s">
        <v>5450</v>
      </c>
      <c r="C4945" t="s">
        <v>7507</v>
      </c>
      <c r="D4945" t="s">
        <v>7875</v>
      </c>
      <c r="E4945" t="s">
        <v>7935</v>
      </c>
      <c r="F4945" t="s">
        <v>5499</v>
      </c>
      <c r="G4945" s="160" t="s">
        <v>4069</v>
      </c>
      <c r="H4945" t="s">
        <v>5496</v>
      </c>
      <c r="I4945" s="160" t="s">
        <v>4009</v>
      </c>
      <c r="J4945" t="s">
        <v>5500</v>
      </c>
      <c r="K4945" s="160" t="s">
        <v>4007</v>
      </c>
      <c r="L4945" t="s">
        <v>5501</v>
      </c>
    </row>
    <row r="4946" spans="1:12">
      <c r="A4946" s="15">
        <v>30302386</v>
      </c>
      <c r="B4946" t="s">
        <v>5450</v>
      </c>
      <c r="C4946" t="s">
        <v>7507</v>
      </c>
      <c r="D4946" t="s">
        <v>7875</v>
      </c>
      <c r="E4946" t="s">
        <v>7936</v>
      </c>
      <c r="F4946" t="s">
        <v>5499</v>
      </c>
      <c r="G4946" s="160" t="s">
        <v>4069</v>
      </c>
      <c r="H4946" t="s">
        <v>5496</v>
      </c>
      <c r="I4946" s="160" t="s">
        <v>4009</v>
      </c>
      <c r="J4946" t="s">
        <v>5500</v>
      </c>
      <c r="K4946" s="160" t="s">
        <v>4007</v>
      </c>
      <c r="L4946" t="s">
        <v>5501</v>
      </c>
    </row>
    <row r="4947" spans="1:12">
      <c r="A4947" s="15">
        <v>30302387</v>
      </c>
      <c r="B4947" t="s">
        <v>5450</v>
      </c>
      <c r="C4947" t="s">
        <v>7507</v>
      </c>
      <c r="D4947" t="s">
        <v>7875</v>
      </c>
      <c r="E4947" t="s">
        <v>7937</v>
      </c>
      <c r="F4947" t="s">
        <v>5499</v>
      </c>
      <c r="G4947" s="160" t="s">
        <v>4069</v>
      </c>
      <c r="H4947" t="s">
        <v>5496</v>
      </c>
      <c r="I4947" s="160" t="s">
        <v>4009</v>
      </c>
      <c r="J4947" t="s">
        <v>5500</v>
      </c>
      <c r="K4947" s="160" t="s">
        <v>4007</v>
      </c>
      <c r="L4947" t="s">
        <v>5501</v>
      </c>
    </row>
    <row r="4948" spans="1:12">
      <c r="A4948" s="15">
        <v>30302388</v>
      </c>
      <c r="B4948" t="s">
        <v>5450</v>
      </c>
      <c r="C4948" t="s">
        <v>7507</v>
      </c>
      <c r="D4948" t="s">
        <v>7875</v>
      </c>
      <c r="E4948" t="s">
        <v>7938</v>
      </c>
      <c r="F4948" t="s">
        <v>5499</v>
      </c>
      <c r="G4948" s="160" t="s">
        <v>4069</v>
      </c>
      <c r="H4948" t="s">
        <v>5496</v>
      </c>
      <c r="I4948" s="160" t="s">
        <v>4009</v>
      </c>
      <c r="J4948" t="s">
        <v>5500</v>
      </c>
      <c r="K4948" s="160" t="s">
        <v>4007</v>
      </c>
      <c r="L4948" t="s">
        <v>5501</v>
      </c>
    </row>
    <row r="4949" spans="1:12">
      <c r="A4949" s="15">
        <v>30302393</v>
      </c>
      <c r="B4949" t="s">
        <v>5450</v>
      </c>
      <c r="C4949" t="s">
        <v>7507</v>
      </c>
      <c r="D4949" t="s">
        <v>7875</v>
      </c>
      <c r="E4949" t="s">
        <v>7939</v>
      </c>
      <c r="F4949" t="s">
        <v>5499</v>
      </c>
      <c r="G4949" s="160" t="s">
        <v>4069</v>
      </c>
      <c r="H4949" t="s">
        <v>5496</v>
      </c>
      <c r="I4949" s="160" t="s">
        <v>4009</v>
      </c>
      <c r="J4949" t="s">
        <v>5500</v>
      </c>
      <c r="K4949" s="160" t="s">
        <v>4007</v>
      </c>
      <c r="L4949" t="s">
        <v>5501</v>
      </c>
    </row>
    <row r="4950" spans="1:12">
      <c r="A4950" s="15">
        <v>30302395</v>
      </c>
      <c r="B4950" t="s">
        <v>5450</v>
      </c>
      <c r="C4950" t="s">
        <v>7507</v>
      </c>
      <c r="D4950" t="s">
        <v>7875</v>
      </c>
      <c r="E4950" t="s">
        <v>7940</v>
      </c>
      <c r="F4950" t="s">
        <v>5499</v>
      </c>
      <c r="G4950" s="160" t="s">
        <v>4069</v>
      </c>
      <c r="H4950" t="s">
        <v>5496</v>
      </c>
      <c r="I4950" s="160" t="s">
        <v>4009</v>
      </c>
      <c r="J4950" t="s">
        <v>5500</v>
      </c>
      <c r="K4950" s="160" t="s">
        <v>4007</v>
      </c>
      <c r="L4950" t="s">
        <v>5501</v>
      </c>
    </row>
    <row r="4951" spans="1:12">
      <c r="A4951" s="15">
        <v>30302396</v>
      </c>
      <c r="B4951" t="s">
        <v>5450</v>
      </c>
      <c r="C4951" t="s">
        <v>7507</v>
      </c>
      <c r="D4951" t="s">
        <v>7875</v>
      </c>
      <c r="E4951" t="s">
        <v>7941</v>
      </c>
      <c r="F4951" t="s">
        <v>4073</v>
      </c>
      <c r="G4951" s="160" t="s">
        <v>4074</v>
      </c>
      <c r="H4951" t="s">
        <v>4075</v>
      </c>
      <c r="I4951">
        <v>11</v>
      </c>
      <c r="J4951" t="s">
        <v>6011</v>
      </c>
      <c r="K4951">
        <v>99</v>
      </c>
      <c r="L4951" t="s">
        <v>3999</v>
      </c>
    </row>
    <row r="4952" spans="1:12">
      <c r="A4952" s="15">
        <v>30302397</v>
      </c>
      <c r="B4952" t="s">
        <v>5450</v>
      </c>
      <c r="C4952" t="s">
        <v>7507</v>
      </c>
      <c r="D4952" t="s">
        <v>7875</v>
      </c>
      <c r="E4952" t="s">
        <v>7942</v>
      </c>
      <c r="F4952" t="s">
        <v>4073</v>
      </c>
      <c r="G4952" s="160" t="s">
        <v>4074</v>
      </c>
      <c r="H4952" t="s">
        <v>4075</v>
      </c>
      <c r="I4952">
        <v>11</v>
      </c>
      <c r="J4952" t="s">
        <v>6011</v>
      </c>
      <c r="K4952">
        <v>99</v>
      </c>
      <c r="L4952" t="s">
        <v>3999</v>
      </c>
    </row>
    <row r="4953" spans="1:12">
      <c r="A4953" s="15">
        <v>30302398</v>
      </c>
      <c r="B4953" t="s">
        <v>5450</v>
      </c>
      <c r="C4953" t="s">
        <v>7507</v>
      </c>
      <c r="D4953" t="s">
        <v>7875</v>
      </c>
      <c r="E4953" t="s">
        <v>7943</v>
      </c>
      <c r="F4953" t="s">
        <v>4073</v>
      </c>
      <c r="G4953" s="160" t="s">
        <v>4074</v>
      </c>
      <c r="H4953" t="s">
        <v>4075</v>
      </c>
      <c r="I4953">
        <v>11</v>
      </c>
      <c r="J4953" t="s">
        <v>6011</v>
      </c>
      <c r="K4953">
        <v>99</v>
      </c>
      <c r="L4953" t="s">
        <v>3999</v>
      </c>
    </row>
    <row r="4954" spans="1:12">
      <c r="A4954" s="15">
        <v>30302399</v>
      </c>
      <c r="B4954" t="s">
        <v>5450</v>
      </c>
      <c r="C4954" t="s">
        <v>7507</v>
      </c>
      <c r="D4954" t="s">
        <v>7875</v>
      </c>
      <c r="E4954" t="s">
        <v>4020</v>
      </c>
      <c r="F4954" t="s">
        <v>4073</v>
      </c>
      <c r="G4954" s="160" t="s">
        <v>4069</v>
      </c>
      <c r="H4954" t="s">
        <v>5496</v>
      </c>
      <c r="I4954" s="160" t="s">
        <v>4009</v>
      </c>
      <c r="J4954" t="s">
        <v>5500</v>
      </c>
      <c r="K4954">
        <v>99</v>
      </c>
      <c r="L4954" t="s">
        <v>3999</v>
      </c>
    </row>
    <row r="4955" spans="1:12">
      <c r="A4955" s="15">
        <v>30302401</v>
      </c>
      <c r="B4955" t="s">
        <v>5450</v>
      </c>
      <c r="C4955" t="s">
        <v>7507</v>
      </c>
      <c r="D4955" t="s">
        <v>7944</v>
      </c>
      <c r="E4955" t="s">
        <v>7945</v>
      </c>
      <c r="F4955" t="s">
        <v>5710</v>
      </c>
      <c r="G4955" s="160" t="s">
        <v>4069</v>
      </c>
      <c r="H4955" t="s">
        <v>5496</v>
      </c>
      <c r="I4955" s="160" t="s">
        <v>3995</v>
      </c>
      <c r="J4955" t="s">
        <v>5497</v>
      </c>
      <c r="K4955">
        <v>99</v>
      </c>
      <c r="L4955" t="s">
        <v>3999</v>
      </c>
    </row>
    <row r="4956" spans="1:12">
      <c r="A4956" s="15">
        <v>30302402</v>
      </c>
      <c r="B4956" t="s">
        <v>5450</v>
      </c>
      <c r="C4956" t="s">
        <v>7507</v>
      </c>
      <c r="D4956" t="s">
        <v>7944</v>
      </c>
      <c r="E4956" t="s">
        <v>7946</v>
      </c>
      <c r="F4956" t="s">
        <v>5710</v>
      </c>
      <c r="G4956" s="160" t="s">
        <v>4069</v>
      </c>
      <c r="H4956" t="s">
        <v>5496</v>
      </c>
      <c r="I4956" s="160" t="s">
        <v>3995</v>
      </c>
      <c r="J4956" t="s">
        <v>5497</v>
      </c>
      <c r="K4956">
        <v>99</v>
      </c>
      <c r="L4956" t="s">
        <v>3999</v>
      </c>
    </row>
    <row r="4957" spans="1:12">
      <c r="A4957" s="15">
        <v>30302403</v>
      </c>
      <c r="B4957" t="s">
        <v>5450</v>
      </c>
      <c r="C4957" t="s">
        <v>7507</v>
      </c>
      <c r="D4957" t="s">
        <v>7944</v>
      </c>
      <c r="E4957" t="s">
        <v>7947</v>
      </c>
      <c r="F4957" t="s">
        <v>5710</v>
      </c>
      <c r="G4957" s="160" t="s">
        <v>4069</v>
      </c>
      <c r="H4957" t="s">
        <v>5496</v>
      </c>
      <c r="I4957" s="160" t="s">
        <v>3995</v>
      </c>
      <c r="J4957" t="s">
        <v>5497</v>
      </c>
      <c r="K4957">
        <v>99</v>
      </c>
      <c r="L4957" t="s">
        <v>3999</v>
      </c>
    </row>
    <row r="4958" spans="1:12">
      <c r="A4958" s="15">
        <v>30302404</v>
      </c>
      <c r="B4958" t="s">
        <v>5450</v>
      </c>
      <c r="C4958" t="s">
        <v>7507</v>
      </c>
      <c r="D4958" t="s">
        <v>7944</v>
      </c>
      <c r="E4958" t="s">
        <v>7948</v>
      </c>
      <c r="F4958" t="s">
        <v>5710</v>
      </c>
      <c r="G4958" s="160" t="s">
        <v>4069</v>
      </c>
      <c r="H4958" t="s">
        <v>5496</v>
      </c>
      <c r="I4958" s="160" t="s">
        <v>3995</v>
      </c>
      <c r="J4958" t="s">
        <v>5497</v>
      </c>
      <c r="K4958">
        <v>99</v>
      </c>
      <c r="L4958" t="s">
        <v>3999</v>
      </c>
    </row>
    <row r="4959" spans="1:12">
      <c r="A4959" s="15">
        <v>30302405</v>
      </c>
      <c r="B4959" t="s">
        <v>5450</v>
      </c>
      <c r="C4959" t="s">
        <v>7507</v>
      </c>
      <c r="D4959" t="s">
        <v>7944</v>
      </c>
      <c r="E4959" t="s">
        <v>7949</v>
      </c>
      <c r="F4959" t="s">
        <v>5710</v>
      </c>
      <c r="G4959" s="160" t="s">
        <v>4069</v>
      </c>
      <c r="H4959" t="s">
        <v>5496</v>
      </c>
      <c r="I4959" s="160" t="s">
        <v>3995</v>
      </c>
      <c r="J4959" t="s">
        <v>5497</v>
      </c>
      <c r="K4959">
        <v>99</v>
      </c>
      <c r="L4959" t="s">
        <v>3999</v>
      </c>
    </row>
    <row r="4960" spans="1:12">
      <c r="A4960" s="15">
        <v>30302406</v>
      </c>
      <c r="B4960" t="s">
        <v>5450</v>
      </c>
      <c r="C4960" t="s">
        <v>7507</v>
      </c>
      <c r="D4960" t="s">
        <v>7944</v>
      </c>
      <c r="E4960" t="s">
        <v>7950</v>
      </c>
      <c r="F4960" t="s">
        <v>5710</v>
      </c>
      <c r="G4960" s="160" t="s">
        <v>4069</v>
      </c>
      <c r="H4960" t="s">
        <v>5496</v>
      </c>
      <c r="I4960" s="160" t="s">
        <v>3995</v>
      </c>
      <c r="J4960" t="s">
        <v>5497</v>
      </c>
      <c r="K4960">
        <v>99</v>
      </c>
      <c r="L4960" t="s">
        <v>3999</v>
      </c>
    </row>
    <row r="4961" spans="1:12">
      <c r="A4961" s="15">
        <v>30302407</v>
      </c>
      <c r="B4961" t="s">
        <v>5450</v>
      </c>
      <c r="C4961" t="s">
        <v>7507</v>
      </c>
      <c r="D4961" t="s">
        <v>7944</v>
      </c>
      <c r="E4961" t="s">
        <v>7951</v>
      </c>
      <c r="F4961" t="s">
        <v>5710</v>
      </c>
      <c r="G4961" s="160" t="s">
        <v>4069</v>
      </c>
      <c r="H4961" t="s">
        <v>5496</v>
      </c>
      <c r="I4961" s="160" t="s">
        <v>3995</v>
      </c>
      <c r="J4961" t="s">
        <v>5497</v>
      </c>
      <c r="K4961">
        <v>99</v>
      </c>
      <c r="L4961" t="s">
        <v>3999</v>
      </c>
    </row>
    <row r="4962" spans="1:12">
      <c r="A4962" s="15">
        <v>30302408</v>
      </c>
      <c r="B4962" t="s">
        <v>5450</v>
      </c>
      <c r="C4962" t="s">
        <v>7507</v>
      </c>
      <c r="D4962" t="s">
        <v>7944</v>
      </c>
      <c r="E4962" t="s">
        <v>7952</v>
      </c>
      <c r="F4962" t="s">
        <v>5710</v>
      </c>
      <c r="G4962" s="160" t="s">
        <v>4069</v>
      </c>
      <c r="H4962" t="s">
        <v>5496</v>
      </c>
      <c r="I4962" s="160" t="s">
        <v>3995</v>
      </c>
      <c r="J4962" t="s">
        <v>5497</v>
      </c>
      <c r="K4962">
        <v>99</v>
      </c>
      <c r="L4962" t="s">
        <v>3999</v>
      </c>
    </row>
    <row r="4963" spans="1:12">
      <c r="A4963" s="15">
        <v>30302409</v>
      </c>
      <c r="B4963" t="s">
        <v>5450</v>
      </c>
      <c r="C4963" t="s">
        <v>7507</v>
      </c>
      <c r="D4963" t="s">
        <v>7944</v>
      </c>
      <c r="E4963" t="s">
        <v>7953</v>
      </c>
      <c r="F4963" t="s">
        <v>5710</v>
      </c>
      <c r="G4963" s="160" t="s">
        <v>4069</v>
      </c>
      <c r="H4963" t="s">
        <v>5496</v>
      </c>
      <c r="I4963" s="160" t="s">
        <v>3995</v>
      </c>
      <c r="J4963" t="s">
        <v>5497</v>
      </c>
      <c r="K4963">
        <v>99</v>
      </c>
      <c r="L4963" t="s">
        <v>3999</v>
      </c>
    </row>
    <row r="4964" spans="1:12">
      <c r="A4964" s="15">
        <v>30302410</v>
      </c>
      <c r="B4964" t="s">
        <v>5450</v>
      </c>
      <c r="C4964" t="s">
        <v>7507</v>
      </c>
      <c r="D4964" t="s">
        <v>7944</v>
      </c>
      <c r="E4964" t="s">
        <v>7954</v>
      </c>
      <c r="F4964" t="s">
        <v>5710</v>
      </c>
      <c r="G4964" s="160" t="s">
        <v>4069</v>
      </c>
      <c r="H4964" t="s">
        <v>5496</v>
      </c>
      <c r="I4964" s="160" t="s">
        <v>3995</v>
      </c>
      <c r="J4964" t="s">
        <v>5497</v>
      </c>
      <c r="K4964">
        <v>99</v>
      </c>
      <c r="L4964" t="s">
        <v>3999</v>
      </c>
    </row>
    <row r="4965" spans="1:12">
      <c r="A4965" s="15">
        <v>30302411</v>
      </c>
      <c r="B4965" t="s">
        <v>5450</v>
      </c>
      <c r="C4965" t="s">
        <v>7507</v>
      </c>
      <c r="D4965" t="s">
        <v>7944</v>
      </c>
      <c r="E4965" t="s">
        <v>7955</v>
      </c>
      <c r="F4965" t="s">
        <v>5710</v>
      </c>
      <c r="G4965" s="160" t="s">
        <v>4069</v>
      </c>
      <c r="H4965" t="s">
        <v>5496</v>
      </c>
      <c r="I4965" s="160" t="s">
        <v>3995</v>
      </c>
      <c r="J4965" t="s">
        <v>5497</v>
      </c>
      <c r="K4965">
        <v>99</v>
      </c>
      <c r="L4965" t="s">
        <v>3999</v>
      </c>
    </row>
    <row r="4966" spans="1:12">
      <c r="A4966" s="15">
        <v>30303002</v>
      </c>
      <c r="B4966" t="s">
        <v>5450</v>
      </c>
      <c r="C4966" t="s">
        <v>7507</v>
      </c>
      <c r="D4966" t="s">
        <v>7956</v>
      </c>
      <c r="E4966" t="s">
        <v>7598</v>
      </c>
      <c r="F4966" t="s">
        <v>5495</v>
      </c>
      <c r="G4966" s="160" t="s">
        <v>4069</v>
      </c>
      <c r="H4966" t="s">
        <v>5496</v>
      </c>
      <c r="I4966" s="160" t="s">
        <v>4007</v>
      </c>
      <c r="J4966" t="s">
        <v>5504</v>
      </c>
      <c r="K4966" s="160" t="s">
        <v>3995</v>
      </c>
      <c r="L4966" t="s">
        <v>7957</v>
      </c>
    </row>
    <row r="4967" spans="1:12">
      <c r="A4967" s="15">
        <v>30303003</v>
      </c>
      <c r="B4967" t="s">
        <v>5450</v>
      </c>
      <c r="C4967" t="s">
        <v>7507</v>
      </c>
      <c r="D4967" t="s">
        <v>7956</v>
      </c>
      <c r="E4967" t="s">
        <v>7958</v>
      </c>
      <c r="F4967" t="s">
        <v>5495</v>
      </c>
      <c r="G4967" s="160" t="s">
        <v>4069</v>
      </c>
      <c r="H4967" t="s">
        <v>5496</v>
      </c>
      <c r="I4967" s="160" t="s">
        <v>4007</v>
      </c>
      <c r="J4967" t="s">
        <v>5504</v>
      </c>
      <c r="K4967" s="160" t="s">
        <v>3995</v>
      </c>
      <c r="L4967" t="s">
        <v>7957</v>
      </c>
    </row>
    <row r="4968" spans="1:12">
      <c r="A4968" s="15">
        <v>30303005</v>
      </c>
      <c r="B4968" t="s">
        <v>5450</v>
      </c>
      <c r="C4968" t="s">
        <v>7507</v>
      </c>
      <c r="D4968" t="s">
        <v>7956</v>
      </c>
      <c r="E4968" t="s">
        <v>7959</v>
      </c>
      <c r="F4968" t="s">
        <v>5495</v>
      </c>
      <c r="G4968" s="160" t="s">
        <v>4069</v>
      </c>
      <c r="H4968" t="s">
        <v>5496</v>
      </c>
      <c r="I4968" s="160" t="s">
        <v>4007</v>
      </c>
      <c r="J4968" t="s">
        <v>5504</v>
      </c>
      <c r="K4968" s="160" t="s">
        <v>3995</v>
      </c>
      <c r="L4968" t="s">
        <v>7957</v>
      </c>
    </row>
    <row r="4969" spans="1:12">
      <c r="A4969" s="15">
        <v>30303006</v>
      </c>
      <c r="B4969" t="s">
        <v>5450</v>
      </c>
      <c r="C4969" t="s">
        <v>7507</v>
      </c>
      <c r="D4969" t="s">
        <v>7956</v>
      </c>
      <c r="E4969" t="s">
        <v>7960</v>
      </c>
      <c r="F4969" t="s">
        <v>5495</v>
      </c>
      <c r="G4969" s="160" t="s">
        <v>4069</v>
      </c>
      <c r="H4969" t="s">
        <v>5496</v>
      </c>
      <c r="I4969" s="160" t="s">
        <v>4007</v>
      </c>
      <c r="J4969" t="s">
        <v>5504</v>
      </c>
      <c r="K4969" s="160" t="s">
        <v>3995</v>
      </c>
      <c r="L4969" t="s">
        <v>7957</v>
      </c>
    </row>
    <row r="4970" spans="1:12">
      <c r="A4970" s="15">
        <v>30303007</v>
      </c>
      <c r="B4970" t="s">
        <v>5450</v>
      </c>
      <c r="C4970" t="s">
        <v>7507</v>
      </c>
      <c r="D4970" t="s">
        <v>7956</v>
      </c>
      <c r="E4970" t="s">
        <v>7961</v>
      </c>
      <c r="F4970" t="s">
        <v>5495</v>
      </c>
      <c r="G4970" s="160" t="s">
        <v>4069</v>
      </c>
      <c r="H4970" t="s">
        <v>5496</v>
      </c>
      <c r="I4970" s="160" t="s">
        <v>4007</v>
      </c>
      <c r="J4970" t="s">
        <v>5504</v>
      </c>
      <c r="K4970" s="160" t="s">
        <v>3995</v>
      </c>
      <c r="L4970" t="s">
        <v>7957</v>
      </c>
    </row>
    <row r="4971" spans="1:12">
      <c r="A4971" s="15">
        <v>30303008</v>
      </c>
      <c r="B4971" t="s">
        <v>5450</v>
      </c>
      <c r="C4971" t="s">
        <v>7507</v>
      </c>
      <c r="D4971" t="s">
        <v>7956</v>
      </c>
      <c r="E4971" t="s">
        <v>7962</v>
      </c>
      <c r="F4971" t="s">
        <v>5495</v>
      </c>
      <c r="G4971" s="160" t="s">
        <v>4069</v>
      </c>
      <c r="H4971" t="s">
        <v>5496</v>
      </c>
      <c r="I4971" s="160" t="s">
        <v>4007</v>
      </c>
      <c r="J4971" t="s">
        <v>5504</v>
      </c>
      <c r="K4971" s="160" t="s">
        <v>3995</v>
      </c>
      <c r="L4971" t="s">
        <v>7957</v>
      </c>
    </row>
    <row r="4972" spans="1:12">
      <c r="A4972" s="15">
        <v>30303009</v>
      </c>
      <c r="B4972" t="s">
        <v>5450</v>
      </c>
      <c r="C4972" t="s">
        <v>7507</v>
      </c>
      <c r="D4972" t="s">
        <v>7956</v>
      </c>
      <c r="E4972" t="s">
        <v>7963</v>
      </c>
      <c r="F4972" t="s">
        <v>4073</v>
      </c>
      <c r="G4972" s="160" t="s">
        <v>4074</v>
      </c>
      <c r="H4972" t="s">
        <v>4075</v>
      </c>
      <c r="I4972">
        <v>11</v>
      </c>
      <c r="J4972" t="s">
        <v>6011</v>
      </c>
      <c r="K4972" s="160" t="s">
        <v>4009</v>
      </c>
      <c r="L4972" t="s">
        <v>6012</v>
      </c>
    </row>
    <row r="4973" spans="1:12">
      <c r="A4973" s="15">
        <v>30303010</v>
      </c>
      <c r="B4973" t="s">
        <v>5450</v>
      </c>
      <c r="C4973" t="s">
        <v>7507</v>
      </c>
      <c r="D4973" t="s">
        <v>7956</v>
      </c>
      <c r="E4973" t="s">
        <v>7964</v>
      </c>
      <c r="F4973" t="s">
        <v>5495</v>
      </c>
      <c r="G4973" s="160" t="s">
        <v>4069</v>
      </c>
      <c r="H4973" t="s">
        <v>5496</v>
      </c>
      <c r="I4973" s="160" t="s">
        <v>4007</v>
      </c>
      <c r="J4973" t="s">
        <v>5504</v>
      </c>
      <c r="K4973" s="160" t="s">
        <v>3995</v>
      </c>
      <c r="L4973" t="s">
        <v>7957</v>
      </c>
    </row>
    <row r="4974" spans="1:12">
      <c r="A4974" s="15">
        <v>30303011</v>
      </c>
      <c r="B4974" t="s">
        <v>5450</v>
      </c>
      <c r="C4974" t="s">
        <v>7507</v>
      </c>
      <c r="D4974" t="s">
        <v>7956</v>
      </c>
      <c r="E4974" t="s">
        <v>7965</v>
      </c>
      <c r="F4974" t="s">
        <v>5495</v>
      </c>
      <c r="G4974" s="160" t="s">
        <v>4069</v>
      </c>
      <c r="H4974" t="s">
        <v>5496</v>
      </c>
      <c r="I4974" s="160" t="s">
        <v>4007</v>
      </c>
      <c r="J4974" t="s">
        <v>5504</v>
      </c>
      <c r="K4974" s="160" t="s">
        <v>3995</v>
      </c>
      <c r="L4974" t="s">
        <v>7957</v>
      </c>
    </row>
    <row r="4975" spans="1:12">
      <c r="A4975" s="15">
        <v>30303012</v>
      </c>
      <c r="B4975" t="s">
        <v>5450</v>
      </c>
      <c r="C4975" t="s">
        <v>7507</v>
      </c>
      <c r="D4975" t="s">
        <v>7956</v>
      </c>
      <c r="E4975" t="s">
        <v>6361</v>
      </c>
      <c r="F4975" t="s">
        <v>4073</v>
      </c>
      <c r="G4975" s="160" t="s">
        <v>4074</v>
      </c>
      <c r="H4975" t="s">
        <v>4075</v>
      </c>
      <c r="I4975">
        <v>11</v>
      </c>
      <c r="J4975" t="s">
        <v>6011</v>
      </c>
      <c r="K4975" s="160" t="s">
        <v>4009</v>
      </c>
      <c r="L4975" t="s">
        <v>6012</v>
      </c>
    </row>
    <row r="4976" spans="1:12">
      <c r="A4976" s="15">
        <v>30303013</v>
      </c>
      <c r="B4976" t="s">
        <v>5450</v>
      </c>
      <c r="C4976" t="s">
        <v>7507</v>
      </c>
      <c r="D4976" t="s">
        <v>7956</v>
      </c>
      <c r="E4976" t="s">
        <v>7966</v>
      </c>
      <c r="F4976" t="s">
        <v>5495</v>
      </c>
      <c r="G4976" s="160" t="s">
        <v>4069</v>
      </c>
      <c r="H4976" t="s">
        <v>5496</v>
      </c>
      <c r="I4976" s="160" t="s">
        <v>4007</v>
      </c>
      <c r="J4976" t="s">
        <v>5504</v>
      </c>
      <c r="K4976" s="160" t="s">
        <v>3995</v>
      </c>
      <c r="L4976" t="s">
        <v>7957</v>
      </c>
    </row>
    <row r="4977" spans="1:12">
      <c r="A4977" s="15">
        <v>30303014</v>
      </c>
      <c r="B4977" t="s">
        <v>5450</v>
      </c>
      <c r="C4977" t="s">
        <v>7507</v>
      </c>
      <c r="D4977" t="s">
        <v>7956</v>
      </c>
      <c r="E4977" t="s">
        <v>7967</v>
      </c>
      <c r="F4977" t="s">
        <v>5495</v>
      </c>
      <c r="G4977" s="160" t="s">
        <v>4069</v>
      </c>
      <c r="H4977" t="s">
        <v>5496</v>
      </c>
      <c r="I4977" s="160" t="s">
        <v>4007</v>
      </c>
      <c r="J4977" t="s">
        <v>5504</v>
      </c>
      <c r="K4977" s="160" t="s">
        <v>3995</v>
      </c>
      <c r="L4977" t="s">
        <v>7957</v>
      </c>
    </row>
    <row r="4978" spans="1:12">
      <c r="A4978" s="15">
        <v>30303015</v>
      </c>
      <c r="B4978" t="s">
        <v>5450</v>
      </c>
      <c r="C4978" t="s">
        <v>7507</v>
      </c>
      <c r="D4978" t="s">
        <v>7956</v>
      </c>
      <c r="E4978" t="s">
        <v>7968</v>
      </c>
      <c r="F4978" t="s">
        <v>5495</v>
      </c>
      <c r="G4978" s="160" t="s">
        <v>4069</v>
      </c>
      <c r="H4978" t="s">
        <v>5496</v>
      </c>
      <c r="I4978" s="160" t="s">
        <v>4007</v>
      </c>
      <c r="J4978" t="s">
        <v>5504</v>
      </c>
      <c r="K4978" s="160" t="s">
        <v>3995</v>
      </c>
      <c r="L4978" t="s">
        <v>7957</v>
      </c>
    </row>
    <row r="4979" spans="1:12">
      <c r="A4979" s="15">
        <v>30303016</v>
      </c>
      <c r="B4979" t="s">
        <v>5450</v>
      </c>
      <c r="C4979" t="s">
        <v>7507</v>
      </c>
      <c r="D4979" t="s">
        <v>7956</v>
      </c>
      <c r="E4979" t="s">
        <v>7969</v>
      </c>
      <c r="F4979" t="s">
        <v>5495</v>
      </c>
      <c r="G4979" s="160" t="s">
        <v>4069</v>
      </c>
      <c r="H4979" t="s">
        <v>5496</v>
      </c>
      <c r="I4979" s="160" t="s">
        <v>4007</v>
      </c>
      <c r="J4979" t="s">
        <v>5504</v>
      </c>
      <c r="K4979" s="160" t="s">
        <v>3995</v>
      </c>
      <c r="L4979" t="s">
        <v>7957</v>
      </c>
    </row>
    <row r="4980" spans="1:12">
      <c r="A4980" s="15">
        <v>30303017</v>
      </c>
      <c r="B4980" t="s">
        <v>5450</v>
      </c>
      <c r="C4980" t="s">
        <v>7507</v>
      </c>
      <c r="D4980" t="s">
        <v>7956</v>
      </c>
      <c r="E4980" t="s">
        <v>6060</v>
      </c>
      <c r="F4980" t="s">
        <v>5495</v>
      </c>
      <c r="G4980" s="160" t="s">
        <v>4069</v>
      </c>
      <c r="H4980" t="s">
        <v>5496</v>
      </c>
      <c r="I4980" s="160" t="s">
        <v>4007</v>
      </c>
      <c r="J4980" t="s">
        <v>5504</v>
      </c>
      <c r="K4980" s="160" t="s">
        <v>3995</v>
      </c>
      <c r="L4980" t="s">
        <v>7957</v>
      </c>
    </row>
    <row r="4981" spans="1:12">
      <c r="A4981" s="15">
        <v>30303018</v>
      </c>
      <c r="B4981" t="s">
        <v>5450</v>
      </c>
      <c r="C4981" t="s">
        <v>7507</v>
      </c>
      <c r="D4981" t="s">
        <v>7956</v>
      </c>
      <c r="E4981" t="s">
        <v>6471</v>
      </c>
      <c r="F4981" t="s">
        <v>5495</v>
      </c>
      <c r="G4981" s="160" t="s">
        <v>4069</v>
      </c>
      <c r="H4981" t="s">
        <v>5496</v>
      </c>
      <c r="I4981" s="160" t="s">
        <v>4007</v>
      </c>
      <c r="J4981" t="s">
        <v>5504</v>
      </c>
      <c r="K4981" s="160" t="s">
        <v>3995</v>
      </c>
      <c r="L4981" t="s">
        <v>7957</v>
      </c>
    </row>
    <row r="4982" spans="1:12">
      <c r="A4982" s="15">
        <v>30303019</v>
      </c>
      <c r="B4982" t="s">
        <v>5450</v>
      </c>
      <c r="C4982" t="s">
        <v>7507</v>
      </c>
      <c r="D4982" t="s">
        <v>7956</v>
      </c>
      <c r="E4982" t="s">
        <v>7970</v>
      </c>
      <c r="F4982" t="s">
        <v>5495</v>
      </c>
      <c r="G4982" s="160" t="s">
        <v>4069</v>
      </c>
      <c r="H4982" t="s">
        <v>5496</v>
      </c>
      <c r="I4982" s="160" t="s">
        <v>4007</v>
      </c>
      <c r="J4982" t="s">
        <v>5504</v>
      </c>
      <c r="K4982" s="160" t="s">
        <v>3995</v>
      </c>
      <c r="L4982" t="s">
        <v>7957</v>
      </c>
    </row>
    <row r="4983" spans="1:12">
      <c r="A4983" s="15">
        <v>30303020</v>
      </c>
      <c r="B4983" t="s">
        <v>5450</v>
      </c>
      <c r="C4983" t="s">
        <v>7507</v>
      </c>
      <c r="D4983" t="s">
        <v>7956</v>
      </c>
      <c r="E4983" t="s">
        <v>7971</v>
      </c>
      <c r="F4983" t="s">
        <v>5495</v>
      </c>
      <c r="G4983" s="160" t="s">
        <v>4069</v>
      </c>
      <c r="H4983" t="s">
        <v>5496</v>
      </c>
      <c r="I4983" s="160" t="s">
        <v>4007</v>
      </c>
      <c r="J4983" t="s">
        <v>5504</v>
      </c>
      <c r="K4983" s="160" t="s">
        <v>3995</v>
      </c>
      <c r="L4983" t="s">
        <v>7957</v>
      </c>
    </row>
    <row r="4984" spans="1:12">
      <c r="A4984" s="15">
        <v>30303021</v>
      </c>
      <c r="B4984" t="s">
        <v>5450</v>
      </c>
      <c r="C4984" t="s">
        <v>7507</v>
      </c>
      <c r="D4984" t="s">
        <v>7956</v>
      </c>
      <c r="E4984" t="s">
        <v>7972</v>
      </c>
      <c r="F4984" t="s">
        <v>5495</v>
      </c>
      <c r="G4984" s="160" t="s">
        <v>4069</v>
      </c>
      <c r="H4984" t="s">
        <v>5496</v>
      </c>
      <c r="I4984" s="160" t="s">
        <v>4007</v>
      </c>
      <c r="J4984" t="s">
        <v>5504</v>
      </c>
      <c r="K4984" s="160" t="s">
        <v>3995</v>
      </c>
      <c r="L4984" t="s">
        <v>7957</v>
      </c>
    </row>
    <row r="4985" spans="1:12">
      <c r="A4985" s="15">
        <v>30303022</v>
      </c>
      <c r="B4985" t="s">
        <v>5450</v>
      </c>
      <c r="C4985" t="s">
        <v>7507</v>
      </c>
      <c r="D4985" t="s">
        <v>7956</v>
      </c>
      <c r="E4985" t="s">
        <v>7973</v>
      </c>
      <c r="F4985" t="s">
        <v>5495</v>
      </c>
      <c r="G4985" s="160" t="s">
        <v>4069</v>
      </c>
      <c r="H4985" t="s">
        <v>5496</v>
      </c>
      <c r="I4985" s="160" t="s">
        <v>4007</v>
      </c>
      <c r="J4985" t="s">
        <v>5504</v>
      </c>
      <c r="K4985" s="160" t="s">
        <v>3995</v>
      </c>
      <c r="L4985" t="s">
        <v>7957</v>
      </c>
    </row>
    <row r="4986" spans="1:12">
      <c r="A4986" s="15">
        <v>30303023</v>
      </c>
      <c r="B4986" t="s">
        <v>5450</v>
      </c>
      <c r="C4986" t="s">
        <v>7507</v>
      </c>
      <c r="D4986" t="s">
        <v>7956</v>
      </c>
      <c r="E4986" t="s">
        <v>7974</v>
      </c>
      <c r="F4986" t="s">
        <v>5495</v>
      </c>
      <c r="G4986" s="160" t="s">
        <v>4069</v>
      </c>
      <c r="H4986" t="s">
        <v>5496</v>
      </c>
      <c r="I4986" s="160" t="s">
        <v>4007</v>
      </c>
      <c r="J4986" t="s">
        <v>5504</v>
      </c>
      <c r="K4986" s="160" t="s">
        <v>3995</v>
      </c>
      <c r="L4986" t="s">
        <v>7957</v>
      </c>
    </row>
    <row r="4987" spans="1:12">
      <c r="A4987" s="15">
        <v>30303024</v>
      </c>
      <c r="B4987" t="s">
        <v>5450</v>
      </c>
      <c r="C4987" t="s">
        <v>7507</v>
      </c>
      <c r="D4987" t="s">
        <v>7956</v>
      </c>
      <c r="E4987" t="s">
        <v>7610</v>
      </c>
      <c r="F4987" t="s">
        <v>5495</v>
      </c>
      <c r="G4987" s="160" t="s">
        <v>4069</v>
      </c>
      <c r="H4987" t="s">
        <v>5496</v>
      </c>
      <c r="I4987" s="160" t="s">
        <v>4007</v>
      </c>
      <c r="J4987" t="s">
        <v>5504</v>
      </c>
      <c r="K4987" s="160" t="s">
        <v>3995</v>
      </c>
      <c r="L4987" t="s">
        <v>7957</v>
      </c>
    </row>
    <row r="4988" spans="1:12">
      <c r="A4988" s="15">
        <v>30303025</v>
      </c>
      <c r="B4988" t="s">
        <v>5450</v>
      </c>
      <c r="C4988" t="s">
        <v>7507</v>
      </c>
      <c r="D4988" t="s">
        <v>7956</v>
      </c>
      <c r="E4988" t="s">
        <v>7975</v>
      </c>
      <c r="F4988" t="s">
        <v>5495</v>
      </c>
      <c r="G4988" s="160" t="s">
        <v>4069</v>
      </c>
      <c r="H4988" t="s">
        <v>5496</v>
      </c>
      <c r="I4988" s="160" t="s">
        <v>4007</v>
      </c>
      <c r="J4988" t="s">
        <v>5504</v>
      </c>
      <c r="K4988" s="160" t="s">
        <v>3995</v>
      </c>
      <c r="L4988" t="s">
        <v>7957</v>
      </c>
    </row>
    <row r="4989" spans="1:12">
      <c r="A4989" s="15">
        <v>30303026</v>
      </c>
      <c r="B4989" t="s">
        <v>5450</v>
      </c>
      <c r="C4989" t="s">
        <v>7507</v>
      </c>
      <c r="D4989" t="s">
        <v>7956</v>
      </c>
      <c r="E4989" t="s">
        <v>7976</v>
      </c>
      <c r="F4989" t="s">
        <v>5495</v>
      </c>
      <c r="G4989" s="160" t="s">
        <v>4069</v>
      </c>
      <c r="H4989" t="s">
        <v>5496</v>
      </c>
      <c r="I4989" s="160" t="s">
        <v>4007</v>
      </c>
      <c r="J4989" t="s">
        <v>5504</v>
      </c>
      <c r="K4989" s="160" t="s">
        <v>3995</v>
      </c>
      <c r="L4989" t="s">
        <v>7957</v>
      </c>
    </row>
    <row r="4990" spans="1:12">
      <c r="A4990" s="15">
        <v>30303027</v>
      </c>
      <c r="B4990" t="s">
        <v>5450</v>
      </c>
      <c r="C4990" t="s">
        <v>7507</v>
      </c>
      <c r="D4990" t="s">
        <v>7956</v>
      </c>
      <c r="E4990" t="s">
        <v>7977</v>
      </c>
      <c r="F4990" t="s">
        <v>5495</v>
      </c>
      <c r="G4990" s="160" t="s">
        <v>4069</v>
      </c>
      <c r="H4990" t="s">
        <v>5496</v>
      </c>
      <c r="I4990" s="160" t="s">
        <v>4007</v>
      </c>
      <c r="J4990" t="s">
        <v>5504</v>
      </c>
      <c r="K4990" s="160" t="s">
        <v>3995</v>
      </c>
      <c r="L4990" t="s">
        <v>7957</v>
      </c>
    </row>
    <row r="4991" spans="1:12">
      <c r="A4991" s="15">
        <v>30303028</v>
      </c>
      <c r="B4991" t="s">
        <v>5450</v>
      </c>
      <c r="C4991" t="s">
        <v>7507</v>
      </c>
      <c r="D4991" t="s">
        <v>7956</v>
      </c>
      <c r="E4991" t="s">
        <v>7978</v>
      </c>
      <c r="F4991" t="s">
        <v>5495</v>
      </c>
      <c r="G4991" s="160" t="s">
        <v>4069</v>
      </c>
      <c r="H4991" t="s">
        <v>5496</v>
      </c>
      <c r="I4991" s="160" t="s">
        <v>4007</v>
      </c>
      <c r="J4991" t="s">
        <v>5504</v>
      </c>
      <c r="K4991" s="160" t="s">
        <v>3995</v>
      </c>
      <c r="L4991" t="s">
        <v>7957</v>
      </c>
    </row>
    <row r="4992" spans="1:12">
      <c r="A4992" s="15">
        <v>30303029</v>
      </c>
      <c r="B4992" t="s">
        <v>5450</v>
      </c>
      <c r="C4992" t="s">
        <v>7507</v>
      </c>
      <c r="D4992" t="s">
        <v>7956</v>
      </c>
      <c r="E4992" t="s">
        <v>7979</v>
      </c>
      <c r="F4992" t="s">
        <v>5495</v>
      </c>
      <c r="G4992" s="160" t="s">
        <v>4069</v>
      </c>
      <c r="H4992" t="s">
        <v>5496</v>
      </c>
      <c r="I4992" s="160" t="s">
        <v>4007</v>
      </c>
      <c r="J4992" t="s">
        <v>5504</v>
      </c>
      <c r="K4992" s="160" t="s">
        <v>3995</v>
      </c>
      <c r="L4992" t="s">
        <v>7957</v>
      </c>
    </row>
    <row r="4993" spans="1:12">
      <c r="A4993" s="15">
        <v>30303099</v>
      </c>
      <c r="B4993" t="s">
        <v>5450</v>
      </c>
      <c r="C4993" t="s">
        <v>7507</v>
      </c>
      <c r="D4993" t="s">
        <v>7956</v>
      </c>
      <c r="E4993" t="s">
        <v>4020</v>
      </c>
      <c r="F4993" t="s">
        <v>5495</v>
      </c>
      <c r="G4993" s="160" t="s">
        <v>4069</v>
      </c>
      <c r="H4993" t="s">
        <v>5496</v>
      </c>
      <c r="I4993" s="160" t="s">
        <v>4007</v>
      </c>
      <c r="J4993" t="s">
        <v>5504</v>
      </c>
      <c r="K4993" s="160" t="s">
        <v>3995</v>
      </c>
      <c r="L4993" t="s">
        <v>7957</v>
      </c>
    </row>
    <row r="4994" spans="1:12">
      <c r="A4994" s="15">
        <v>30303101</v>
      </c>
      <c r="B4994" t="s">
        <v>5450</v>
      </c>
      <c r="C4994" t="s">
        <v>7507</v>
      </c>
      <c r="D4994" t="s">
        <v>7980</v>
      </c>
      <c r="E4994" t="s">
        <v>7981</v>
      </c>
      <c r="F4994" t="s">
        <v>5710</v>
      </c>
      <c r="G4994" s="160" t="s">
        <v>4069</v>
      </c>
      <c r="H4994" t="s">
        <v>5496</v>
      </c>
      <c r="I4994" s="160" t="s">
        <v>4007</v>
      </c>
      <c r="J4994" t="s">
        <v>5504</v>
      </c>
      <c r="K4994" s="160" t="s">
        <v>4009</v>
      </c>
      <c r="L4994" t="s">
        <v>5717</v>
      </c>
    </row>
    <row r="4995" spans="1:12">
      <c r="A4995" s="15">
        <v>30303102</v>
      </c>
      <c r="B4995" t="s">
        <v>5450</v>
      </c>
      <c r="C4995" t="s">
        <v>7507</v>
      </c>
      <c r="D4995" t="s">
        <v>7980</v>
      </c>
      <c r="E4995" t="s">
        <v>7982</v>
      </c>
      <c r="F4995" t="s">
        <v>5710</v>
      </c>
      <c r="G4995" s="160" t="s">
        <v>4069</v>
      </c>
      <c r="H4995" t="s">
        <v>5496</v>
      </c>
      <c r="I4995" s="160" t="s">
        <v>4007</v>
      </c>
      <c r="J4995" t="s">
        <v>5504</v>
      </c>
      <c r="K4995" s="160" t="s">
        <v>4009</v>
      </c>
      <c r="L4995" t="s">
        <v>5717</v>
      </c>
    </row>
    <row r="4996" spans="1:12">
      <c r="A4996" s="15">
        <v>30303103</v>
      </c>
      <c r="B4996" t="s">
        <v>5450</v>
      </c>
      <c r="C4996" t="s">
        <v>7507</v>
      </c>
      <c r="D4996" t="s">
        <v>7980</v>
      </c>
      <c r="E4996" t="s">
        <v>7983</v>
      </c>
      <c r="F4996" t="s">
        <v>5710</v>
      </c>
      <c r="G4996" s="160" t="s">
        <v>4069</v>
      </c>
      <c r="H4996" t="s">
        <v>5496</v>
      </c>
      <c r="I4996" s="160" t="s">
        <v>4007</v>
      </c>
      <c r="J4996" t="s">
        <v>5504</v>
      </c>
      <c r="K4996" s="160" t="s">
        <v>4009</v>
      </c>
      <c r="L4996" t="s">
        <v>5717</v>
      </c>
    </row>
    <row r="4997" spans="1:12">
      <c r="A4997" s="15">
        <v>30303104</v>
      </c>
      <c r="B4997" t="s">
        <v>5450</v>
      </c>
      <c r="C4997" t="s">
        <v>7507</v>
      </c>
      <c r="D4997" t="s">
        <v>7980</v>
      </c>
      <c r="E4997" t="s">
        <v>7984</v>
      </c>
      <c r="F4997" t="s">
        <v>5710</v>
      </c>
      <c r="G4997" s="160" t="s">
        <v>4069</v>
      </c>
      <c r="H4997" t="s">
        <v>5496</v>
      </c>
      <c r="I4997" s="160" t="s">
        <v>4007</v>
      </c>
      <c r="J4997" t="s">
        <v>5504</v>
      </c>
      <c r="K4997" s="160" t="s">
        <v>4009</v>
      </c>
      <c r="L4997" t="s">
        <v>5717</v>
      </c>
    </row>
    <row r="4998" spans="1:12">
      <c r="A4998" s="15">
        <v>30303105</v>
      </c>
      <c r="B4998" t="s">
        <v>5450</v>
      </c>
      <c r="C4998" t="s">
        <v>7507</v>
      </c>
      <c r="D4998" t="s">
        <v>7980</v>
      </c>
      <c r="E4998" t="s">
        <v>7985</v>
      </c>
      <c r="F4998" t="s">
        <v>5710</v>
      </c>
      <c r="G4998" s="160" t="s">
        <v>4069</v>
      </c>
      <c r="H4998" t="s">
        <v>5496</v>
      </c>
      <c r="I4998" s="160" t="s">
        <v>4007</v>
      </c>
      <c r="J4998" t="s">
        <v>5504</v>
      </c>
      <c r="K4998" s="160" t="s">
        <v>4009</v>
      </c>
      <c r="L4998" t="s">
        <v>5717</v>
      </c>
    </row>
    <row r="4999" spans="1:12">
      <c r="A4999" s="15">
        <v>30303106</v>
      </c>
      <c r="B4999" t="s">
        <v>5450</v>
      </c>
      <c r="C4999" t="s">
        <v>7507</v>
      </c>
      <c r="D4999" t="s">
        <v>7980</v>
      </c>
      <c r="E4999" t="s">
        <v>7986</v>
      </c>
      <c r="F4999" t="s">
        <v>5710</v>
      </c>
      <c r="G4999" s="160" t="s">
        <v>4069</v>
      </c>
      <c r="H4999" t="s">
        <v>5496</v>
      </c>
      <c r="I4999" s="160" t="s">
        <v>4007</v>
      </c>
      <c r="J4999" t="s">
        <v>5504</v>
      </c>
      <c r="K4999" s="160" t="s">
        <v>4009</v>
      </c>
      <c r="L4999" t="s">
        <v>5717</v>
      </c>
    </row>
    <row r="5000" spans="1:12">
      <c r="A5000" s="15">
        <v>30303107</v>
      </c>
      <c r="B5000" t="s">
        <v>5450</v>
      </c>
      <c r="C5000" t="s">
        <v>7507</v>
      </c>
      <c r="D5000" t="s">
        <v>7980</v>
      </c>
      <c r="E5000" t="s">
        <v>7987</v>
      </c>
      <c r="F5000" t="s">
        <v>5710</v>
      </c>
      <c r="G5000" s="160" t="s">
        <v>4069</v>
      </c>
      <c r="H5000" t="s">
        <v>5496</v>
      </c>
      <c r="I5000" s="160" t="s">
        <v>4007</v>
      </c>
      <c r="J5000" t="s">
        <v>5504</v>
      </c>
      <c r="K5000" s="160" t="s">
        <v>4009</v>
      </c>
      <c r="L5000" t="s">
        <v>5717</v>
      </c>
    </row>
    <row r="5001" spans="1:12">
      <c r="A5001" s="15">
        <v>30304001</v>
      </c>
      <c r="B5001" t="s">
        <v>5450</v>
      </c>
      <c r="C5001" t="s">
        <v>7507</v>
      </c>
      <c r="D5001" t="s">
        <v>7988</v>
      </c>
      <c r="E5001" t="s">
        <v>7989</v>
      </c>
      <c r="F5001" t="s">
        <v>5495</v>
      </c>
      <c r="G5001" s="160" t="s">
        <v>4069</v>
      </c>
      <c r="H5001" t="s">
        <v>5496</v>
      </c>
      <c r="I5001" s="160" t="s">
        <v>4009</v>
      </c>
      <c r="J5001" t="s">
        <v>5500</v>
      </c>
      <c r="K5001">
        <v>99</v>
      </c>
      <c r="L5001" t="s">
        <v>3999</v>
      </c>
    </row>
    <row r="5002" spans="1:12">
      <c r="A5002" s="15">
        <v>30304010</v>
      </c>
      <c r="B5002" t="s">
        <v>5450</v>
      </c>
      <c r="C5002" t="s">
        <v>7507</v>
      </c>
      <c r="D5002" t="s">
        <v>7988</v>
      </c>
      <c r="E5002" t="s">
        <v>7990</v>
      </c>
      <c r="F5002" t="s">
        <v>5495</v>
      </c>
      <c r="G5002" s="160" t="s">
        <v>4069</v>
      </c>
      <c r="H5002" t="s">
        <v>5496</v>
      </c>
      <c r="I5002" s="160" t="s">
        <v>4007</v>
      </c>
      <c r="J5002" t="s">
        <v>5504</v>
      </c>
      <c r="K5002" s="160" t="s">
        <v>3997</v>
      </c>
      <c r="L5002" t="s">
        <v>7510</v>
      </c>
    </row>
    <row r="5003" spans="1:12">
      <c r="A5003" s="15">
        <v>30304011</v>
      </c>
      <c r="B5003" t="s">
        <v>5450</v>
      </c>
      <c r="C5003" t="s">
        <v>7507</v>
      </c>
      <c r="D5003" t="s">
        <v>7988</v>
      </c>
      <c r="E5003" t="s">
        <v>7991</v>
      </c>
      <c r="F5003" t="s">
        <v>5495</v>
      </c>
      <c r="G5003" s="160" t="s">
        <v>4069</v>
      </c>
      <c r="H5003" t="s">
        <v>5496</v>
      </c>
      <c r="I5003" s="160" t="s">
        <v>4007</v>
      </c>
      <c r="J5003" t="s">
        <v>5504</v>
      </c>
      <c r="K5003" s="160" t="s">
        <v>3997</v>
      </c>
      <c r="L5003" t="s">
        <v>7510</v>
      </c>
    </row>
    <row r="5004" spans="1:12">
      <c r="A5004" s="15">
        <v>30304012</v>
      </c>
      <c r="B5004" t="s">
        <v>5450</v>
      </c>
      <c r="C5004" t="s">
        <v>7507</v>
      </c>
      <c r="D5004" t="s">
        <v>7988</v>
      </c>
      <c r="E5004" t="s">
        <v>7992</v>
      </c>
      <c r="F5004" t="s">
        <v>5495</v>
      </c>
      <c r="G5004" s="160" t="s">
        <v>4069</v>
      </c>
      <c r="H5004" t="s">
        <v>5496</v>
      </c>
      <c r="I5004" s="160" t="s">
        <v>4007</v>
      </c>
      <c r="J5004" t="s">
        <v>5504</v>
      </c>
      <c r="K5004" s="160" t="s">
        <v>3997</v>
      </c>
      <c r="L5004" t="s">
        <v>7510</v>
      </c>
    </row>
    <row r="5005" spans="1:12">
      <c r="A5005" s="15">
        <v>30304013</v>
      </c>
      <c r="B5005" t="s">
        <v>5450</v>
      </c>
      <c r="C5005" t="s">
        <v>7507</v>
      </c>
      <c r="D5005" t="s">
        <v>7988</v>
      </c>
      <c r="E5005" t="s">
        <v>7993</v>
      </c>
      <c r="F5005" t="s">
        <v>5495</v>
      </c>
      <c r="G5005" s="160" t="s">
        <v>4069</v>
      </c>
      <c r="H5005" t="s">
        <v>5496</v>
      </c>
      <c r="I5005" s="160" t="s">
        <v>4007</v>
      </c>
      <c r="J5005" t="s">
        <v>5504</v>
      </c>
      <c r="K5005" s="160" t="s">
        <v>3997</v>
      </c>
      <c r="L5005" t="s">
        <v>7510</v>
      </c>
    </row>
    <row r="5006" spans="1:12">
      <c r="A5006" s="15">
        <v>30304014</v>
      </c>
      <c r="B5006" t="s">
        <v>5450</v>
      </c>
      <c r="C5006" t="s">
        <v>7507</v>
      </c>
      <c r="D5006" t="s">
        <v>7988</v>
      </c>
      <c r="E5006" t="s">
        <v>7994</v>
      </c>
      <c r="F5006" t="s">
        <v>5495</v>
      </c>
      <c r="G5006" s="160" t="s">
        <v>4069</v>
      </c>
      <c r="H5006" t="s">
        <v>5496</v>
      </c>
      <c r="I5006" s="160" t="s">
        <v>4007</v>
      </c>
      <c r="J5006" t="s">
        <v>5504</v>
      </c>
      <c r="K5006" s="160" t="s">
        <v>3997</v>
      </c>
      <c r="L5006" t="s">
        <v>7510</v>
      </c>
    </row>
    <row r="5007" spans="1:12">
      <c r="A5007" s="15">
        <v>30304015</v>
      </c>
      <c r="B5007" t="s">
        <v>5450</v>
      </c>
      <c r="C5007" t="s">
        <v>7507</v>
      </c>
      <c r="D5007" t="s">
        <v>7988</v>
      </c>
      <c r="E5007" t="s">
        <v>7995</v>
      </c>
      <c r="F5007" t="s">
        <v>5495</v>
      </c>
      <c r="G5007" s="160" t="s">
        <v>4069</v>
      </c>
      <c r="H5007" t="s">
        <v>5496</v>
      </c>
      <c r="I5007" s="160" t="s">
        <v>4007</v>
      </c>
      <c r="J5007" t="s">
        <v>5504</v>
      </c>
      <c r="K5007" s="160" t="s">
        <v>3997</v>
      </c>
      <c r="L5007" t="s">
        <v>7510</v>
      </c>
    </row>
    <row r="5008" spans="1:12">
      <c r="A5008" s="15">
        <v>30304016</v>
      </c>
      <c r="B5008" t="s">
        <v>5450</v>
      </c>
      <c r="C5008" t="s">
        <v>7507</v>
      </c>
      <c r="D5008" t="s">
        <v>7988</v>
      </c>
      <c r="E5008" t="s">
        <v>7996</v>
      </c>
      <c r="F5008" t="s">
        <v>5495</v>
      </c>
      <c r="G5008" s="160" t="s">
        <v>4069</v>
      </c>
      <c r="H5008" t="s">
        <v>5496</v>
      </c>
      <c r="I5008" s="160" t="s">
        <v>4007</v>
      </c>
      <c r="J5008" t="s">
        <v>5504</v>
      </c>
      <c r="K5008" s="160" t="s">
        <v>3997</v>
      </c>
      <c r="L5008" t="s">
        <v>7510</v>
      </c>
    </row>
    <row r="5009" spans="1:12">
      <c r="A5009" s="15">
        <v>30304017</v>
      </c>
      <c r="B5009" t="s">
        <v>5450</v>
      </c>
      <c r="C5009" t="s">
        <v>7507</v>
      </c>
      <c r="D5009" t="s">
        <v>7988</v>
      </c>
      <c r="E5009" t="s">
        <v>7997</v>
      </c>
      <c r="F5009" t="s">
        <v>5495</v>
      </c>
      <c r="G5009" s="160" t="s">
        <v>4069</v>
      </c>
      <c r="H5009" t="s">
        <v>5496</v>
      </c>
      <c r="I5009" s="160" t="s">
        <v>4007</v>
      </c>
      <c r="J5009" t="s">
        <v>5504</v>
      </c>
      <c r="K5009" s="160" t="s">
        <v>3997</v>
      </c>
      <c r="L5009" t="s">
        <v>7510</v>
      </c>
    </row>
    <row r="5010" spans="1:12">
      <c r="A5010" s="15">
        <v>30380001</v>
      </c>
      <c r="B5010" t="s">
        <v>5450</v>
      </c>
      <c r="C5010" t="s">
        <v>7507</v>
      </c>
      <c r="D5010" t="s">
        <v>4391</v>
      </c>
      <c r="E5010" t="s">
        <v>4391</v>
      </c>
      <c r="F5010" t="s">
        <v>5495</v>
      </c>
      <c r="G5010" s="160" t="s">
        <v>4069</v>
      </c>
      <c r="H5010" t="s">
        <v>5496</v>
      </c>
      <c r="I5010" s="160" t="s">
        <v>3995</v>
      </c>
      <c r="J5010" t="s">
        <v>5497</v>
      </c>
      <c r="K5010">
        <v>99</v>
      </c>
      <c r="L5010" t="s">
        <v>3999</v>
      </c>
    </row>
    <row r="5011" spans="1:12">
      <c r="A5011" s="15">
        <v>30382001</v>
      </c>
      <c r="B5011" t="s">
        <v>5450</v>
      </c>
      <c r="C5011" t="s">
        <v>7507</v>
      </c>
      <c r="D5011" t="s">
        <v>4392</v>
      </c>
      <c r="E5011" t="s">
        <v>4393</v>
      </c>
      <c r="F5011" t="s">
        <v>5495</v>
      </c>
      <c r="G5011">
        <v>10</v>
      </c>
      <c r="H5011" t="s">
        <v>4358</v>
      </c>
      <c r="I5011" s="160" t="s">
        <v>3997</v>
      </c>
      <c r="J5011" t="s">
        <v>4394</v>
      </c>
      <c r="K5011">
        <v>99</v>
      </c>
      <c r="L5011" t="s">
        <v>3999</v>
      </c>
    </row>
    <row r="5012" spans="1:12">
      <c r="A5012" s="15">
        <v>30382002</v>
      </c>
      <c r="B5012" t="s">
        <v>5450</v>
      </c>
      <c r="C5012" t="s">
        <v>7507</v>
      </c>
      <c r="D5012" t="s">
        <v>4392</v>
      </c>
      <c r="E5012" t="s">
        <v>4395</v>
      </c>
      <c r="F5012" t="s">
        <v>5495</v>
      </c>
      <c r="G5012">
        <v>10</v>
      </c>
      <c r="H5012" t="s">
        <v>4358</v>
      </c>
      <c r="I5012" s="160" t="s">
        <v>3997</v>
      </c>
      <c r="J5012" t="s">
        <v>4394</v>
      </c>
      <c r="K5012">
        <v>99</v>
      </c>
      <c r="L5012" t="s">
        <v>3999</v>
      </c>
    </row>
    <row r="5013" spans="1:12">
      <c r="A5013" s="15">
        <v>30382599</v>
      </c>
      <c r="B5013" t="s">
        <v>5450</v>
      </c>
      <c r="C5013" t="s">
        <v>7507</v>
      </c>
      <c r="D5013" t="s">
        <v>4396</v>
      </c>
      <c r="E5013" t="s">
        <v>7500</v>
      </c>
      <c r="F5013" t="s">
        <v>5495</v>
      </c>
      <c r="G5013">
        <v>10</v>
      </c>
      <c r="H5013" t="s">
        <v>4358</v>
      </c>
      <c r="I5013" s="160" t="s">
        <v>3997</v>
      </c>
      <c r="J5013" t="s">
        <v>4394</v>
      </c>
      <c r="K5013">
        <v>99</v>
      </c>
      <c r="L5013" t="s">
        <v>3999</v>
      </c>
    </row>
    <row r="5014" spans="1:12">
      <c r="A5014" s="15">
        <v>30388801</v>
      </c>
      <c r="B5014" t="s">
        <v>5450</v>
      </c>
      <c r="C5014" t="s">
        <v>7507</v>
      </c>
      <c r="D5014" t="s">
        <v>4079</v>
      </c>
      <c r="E5014" t="s">
        <v>7031</v>
      </c>
      <c r="F5014" t="s">
        <v>5495</v>
      </c>
      <c r="G5014" s="160" t="s">
        <v>4069</v>
      </c>
      <c r="H5014" t="s">
        <v>5496</v>
      </c>
      <c r="I5014" s="160" t="s">
        <v>3995</v>
      </c>
      <c r="J5014" t="s">
        <v>5497</v>
      </c>
      <c r="K5014">
        <v>99</v>
      </c>
      <c r="L5014" t="s">
        <v>3999</v>
      </c>
    </row>
    <row r="5015" spans="1:12">
      <c r="A5015" s="15">
        <v>30388802</v>
      </c>
      <c r="B5015" t="s">
        <v>5450</v>
      </c>
      <c r="C5015" t="s">
        <v>7507</v>
      </c>
      <c r="D5015" t="s">
        <v>4079</v>
      </c>
      <c r="E5015" t="s">
        <v>7031</v>
      </c>
      <c r="F5015" t="s">
        <v>5495</v>
      </c>
      <c r="G5015" s="160" t="s">
        <v>4069</v>
      </c>
      <c r="H5015" t="s">
        <v>5496</v>
      </c>
      <c r="I5015" s="160" t="s">
        <v>3995</v>
      </c>
      <c r="J5015" t="s">
        <v>5497</v>
      </c>
      <c r="K5015">
        <v>99</v>
      </c>
      <c r="L5015" t="s">
        <v>3999</v>
      </c>
    </row>
    <row r="5016" spans="1:12">
      <c r="A5016" s="15">
        <v>30388803</v>
      </c>
      <c r="B5016" t="s">
        <v>5450</v>
      </c>
      <c r="C5016" t="s">
        <v>7507</v>
      </c>
      <c r="D5016" t="s">
        <v>4079</v>
      </c>
      <c r="E5016" t="s">
        <v>7031</v>
      </c>
      <c r="F5016" t="s">
        <v>5495</v>
      </c>
      <c r="G5016" s="160" t="s">
        <v>4069</v>
      </c>
      <c r="H5016" t="s">
        <v>5496</v>
      </c>
      <c r="I5016" s="160" t="s">
        <v>3995</v>
      </c>
      <c r="J5016" t="s">
        <v>5497</v>
      </c>
      <c r="K5016">
        <v>99</v>
      </c>
      <c r="L5016" t="s">
        <v>3999</v>
      </c>
    </row>
    <row r="5017" spans="1:12">
      <c r="A5017" s="15">
        <v>30388804</v>
      </c>
      <c r="B5017" t="s">
        <v>5450</v>
      </c>
      <c r="C5017" t="s">
        <v>7507</v>
      </c>
      <c r="D5017" t="s">
        <v>4079</v>
      </c>
      <c r="E5017" t="s">
        <v>7031</v>
      </c>
      <c r="F5017" t="s">
        <v>5495</v>
      </c>
      <c r="G5017" s="160" t="s">
        <v>4069</v>
      </c>
      <c r="H5017" t="s">
        <v>5496</v>
      </c>
      <c r="I5017" s="160" t="s">
        <v>3995</v>
      </c>
      <c r="J5017" t="s">
        <v>5497</v>
      </c>
      <c r="K5017">
        <v>99</v>
      </c>
      <c r="L5017" t="s">
        <v>3999</v>
      </c>
    </row>
    <row r="5018" spans="1:12">
      <c r="A5018" s="15">
        <v>30388805</v>
      </c>
      <c r="B5018" t="s">
        <v>5450</v>
      </c>
      <c r="C5018" t="s">
        <v>7507</v>
      </c>
      <c r="D5018" t="s">
        <v>4079</v>
      </c>
      <c r="E5018" t="s">
        <v>7031</v>
      </c>
      <c r="F5018" t="s">
        <v>5495</v>
      </c>
      <c r="G5018" s="160" t="s">
        <v>4069</v>
      </c>
      <c r="H5018" t="s">
        <v>5496</v>
      </c>
      <c r="I5018" s="160" t="s">
        <v>3995</v>
      </c>
      <c r="J5018" t="s">
        <v>5497</v>
      </c>
      <c r="K5018">
        <v>99</v>
      </c>
      <c r="L5018" t="s">
        <v>3999</v>
      </c>
    </row>
    <row r="5019" spans="1:12">
      <c r="A5019" s="15">
        <v>30390001</v>
      </c>
      <c r="B5019" t="s">
        <v>5450</v>
      </c>
      <c r="C5019" t="s">
        <v>7507</v>
      </c>
      <c r="D5019" t="s">
        <v>4402</v>
      </c>
      <c r="E5019" t="s">
        <v>7501</v>
      </c>
      <c r="F5019" t="s">
        <v>5495</v>
      </c>
      <c r="G5019" s="160" t="s">
        <v>4009</v>
      </c>
      <c r="H5019" t="s">
        <v>4146</v>
      </c>
      <c r="I5019" s="160" t="s">
        <v>4009</v>
      </c>
      <c r="J5019" t="s">
        <v>4150</v>
      </c>
      <c r="K5019" s="160" t="s">
        <v>4009</v>
      </c>
      <c r="L5019" t="s">
        <v>4151</v>
      </c>
    </row>
    <row r="5020" spans="1:12">
      <c r="A5020" s="15">
        <v>30390002</v>
      </c>
      <c r="B5020" t="s">
        <v>5450</v>
      </c>
      <c r="C5020" t="s">
        <v>7507</v>
      </c>
      <c r="D5020" t="s">
        <v>4402</v>
      </c>
      <c r="E5020" t="s">
        <v>7502</v>
      </c>
      <c r="F5020" t="s">
        <v>5495</v>
      </c>
      <c r="G5020" s="160" t="s">
        <v>4009</v>
      </c>
      <c r="H5020" t="s">
        <v>4146</v>
      </c>
      <c r="I5020" s="160" t="s">
        <v>4009</v>
      </c>
      <c r="J5020" t="s">
        <v>4150</v>
      </c>
      <c r="K5020" s="160" t="s">
        <v>4007</v>
      </c>
      <c r="L5020" t="s">
        <v>4153</v>
      </c>
    </row>
    <row r="5021" spans="1:12">
      <c r="A5021" s="15">
        <v>30390003</v>
      </c>
      <c r="B5021" t="s">
        <v>5450</v>
      </c>
      <c r="C5021" t="s">
        <v>7507</v>
      </c>
      <c r="D5021" t="s">
        <v>4402</v>
      </c>
      <c r="E5021" t="s">
        <v>7503</v>
      </c>
      <c r="F5021" t="s">
        <v>5495</v>
      </c>
      <c r="G5021" s="160" t="s">
        <v>4009</v>
      </c>
      <c r="H5021" t="s">
        <v>4146</v>
      </c>
      <c r="I5021" s="160" t="s">
        <v>3995</v>
      </c>
      <c r="J5021" t="s">
        <v>4147</v>
      </c>
      <c r="K5021" s="160" t="s">
        <v>4007</v>
      </c>
      <c r="L5021" t="s">
        <v>4148</v>
      </c>
    </row>
    <row r="5022" spans="1:12">
      <c r="A5022" s="15">
        <v>30390004</v>
      </c>
      <c r="B5022" t="s">
        <v>5450</v>
      </c>
      <c r="C5022" t="s">
        <v>7507</v>
      </c>
      <c r="D5022" t="s">
        <v>4402</v>
      </c>
      <c r="E5022" t="s">
        <v>7998</v>
      </c>
      <c r="F5022" t="s">
        <v>5495</v>
      </c>
      <c r="G5022" s="160" t="s">
        <v>4009</v>
      </c>
      <c r="H5022" t="s">
        <v>4146</v>
      </c>
      <c r="I5022" s="160" t="s">
        <v>3995</v>
      </c>
      <c r="J5022" t="s">
        <v>4147</v>
      </c>
      <c r="K5022" s="160" t="s">
        <v>4009</v>
      </c>
      <c r="L5022" t="s">
        <v>5320</v>
      </c>
    </row>
    <row r="5023" spans="1:12">
      <c r="A5023" s="15">
        <v>30390011</v>
      </c>
      <c r="B5023" t="s">
        <v>5450</v>
      </c>
      <c r="C5023" t="s">
        <v>7507</v>
      </c>
      <c r="D5023" t="s">
        <v>4402</v>
      </c>
      <c r="E5023" t="s">
        <v>7999</v>
      </c>
      <c r="F5023" t="s">
        <v>5495</v>
      </c>
      <c r="G5023" s="160" t="s">
        <v>4009</v>
      </c>
      <c r="H5023" t="s">
        <v>4146</v>
      </c>
      <c r="I5023" s="160" t="s">
        <v>4009</v>
      </c>
      <c r="J5023" t="s">
        <v>4150</v>
      </c>
      <c r="K5023" s="160" t="s">
        <v>4009</v>
      </c>
      <c r="L5023" t="s">
        <v>4151</v>
      </c>
    </row>
    <row r="5024" spans="1:12">
      <c r="A5024" s="15">
        <v>30390012</v>
      </c>
      <c r="B5024" t="s">
        <v>5450</v>
      </c>
      <c r="C5024" t="s">
        <v>7507</v>
      </c>
      <c r="D5024" t="s">
        <v>4402</v>
      </c>
      <c r="E5024" t="s">
        <v>8000</v>
      </c>
      <c r="F5024" t="s">
        <v>5495</v>
      </c>
      <c r="G5024" s="160" t="s">
        <v>4009</v>
      </c>
      <c r="H5024" t="s">
        <v>4146</v>
      </c>
      <c r="I5024" s="160" t="s">
        <v>4009</v>
      </c>
      <c r="J5024" t="s">
        <v>4150</v>
      </c>
      <c r="K5024" s="160" t="s">
        <v>4007</v>
      </c>
      <c r="L5024" t="s">
        <v>4153</v>
      </c>
    </row>
    <row r="5025" spans="1:12">
      <c r="A5025" s="15">
        <v>30390013</v>
      </c>
      <c r="B5025" t="s">
        <v>5450</v>
      </c>
      <c r="C5025" t="s">
        <v>7507</v>
      </c>
      <c r="D5025" t="s">
        <v>4402</v>
      </c>
      <c r="E5025" t="s">
        <v>8001</v>
      </c>
      <c r="F5025" t="s">
        <v>5495</v>
      </c>
      <c r="G5025" s="160" t="s">
        <v>4009</v>
      </c>
      <c r="H5025" t="s">
        <v>4146</v>
      </c>
      <c r="I5025" s="160" t="s">
        <v>3995</v>
      </c>
      <c r="J5025" t="s">
        <v>4147</v>
      </c>
      <c r="K5025" s="160" t="s">
        <v>4007</v>
      </c>
      <c r="L5025" t="s">
        <v>4148</v>
      </c>
    </row>
    <row r="5026" spans="1:12">
      <c r="A5026" s="15">
        <v>30390014</v>
      </c>
      <c r="B5026" t="s">
        <v>5450</v>
      </c>
      <c r="C5026" t="s">
        <v>7507</v>
      </c>
      <c r="D5026" t="s">
        <v>4402</v>
      </c>
      <c r="E5026" t="s">
        <v>8002</v>
      </c>
      <c r="F5026" t="s">
        <v>5495</v>
      </c>
      <c r="G5026" s="160" t="s">
        <v>4009</v>
      </c>
      <c r="H5026" t="s">
        <v>4146</v>
      </c>
      <c r="I5026" s="160" t="s">
        <v>3995</v>
      </c>
      <c r="J5026" t="s">
        <v>4147</v>
      </c>
      <c r="K5026" s="160" t="s">
        <v>4009</v>
      </c>
      <c r="L5026" t="s">
        <v>5320</v>
      </c>
    </row>
    <row r="5027" spans="1:12">
      <c r="A5027" s="15">
        <v>30390021</v>
      </c>
      <c r="B5027" t="s">
        <v>5450</v>
      </c>
      <c r="C5027" t="s">
        <v>7507</v>
      </c>
      <c r="D5027" t="s">
        <v>4402</v>
      </c>
      <c r="E5027" t="s">
        <v>8003</v>
      </c>
      <c r="F5027" t="s">
        <v>5495</v>
      </c>
      <c r="G5027" s="160" t="s">
        <v>4009</v>
      </c>
      <c r="H5027" t="s">
        <v>4146</v>
      </c>
      <c r="I5027" s="160" t="s">
        <v>4009</v>
      </c>
      <c r="J5027" t="s">
        <v>4150</v>
      </c>
      <c r="K5027" s="160" t="s">
        <v>4009</v>
      </c>
      <c r="L5027" t="s">
        <v>4151</v>
      </c>
    </row>
    <row r="5028" spans="1:12">
      <c r="A5028" s="15">
        <v>30390022</v>
      </c>
      <c r="B5028" t="s">
        <v>5450</v>
      </c>
      <c r="C5028" t="s">
        <v>7507</v>
      </c>
      <c r="D5028" t="s">
        <v>4402</v>
      </c>
      <c r="E5028" t="s">
        <v>8004</v>
      </c>
      <c r="F5028" t="s">
        <v>5495</v>
      </c>
      <c r="G5028" s="160" t="s">
        <v>4009</v>
      </c>
      <c r="H5028" t="s">
        <v>4146</v>
      </c>
      <c r="I5028" s="160" t="s">
        <v>4009</v>
      </c>
      <c r="J5028" t="s">
        <v>4150</v>
      </c>
      <c r="K5028" s="160" t="s">
        <v>4007</v>
      </c>
      <c r="L5028" t="s">
        <v>4153</v>
      </c>
    </row>
    <row r="5029" spans="1:12">
      <c r="A5029" s="15">
        <v>30390023</v>
      </c>
      <c r="B5029" t="s">
        <v>5450</v>
      </c>
      <c r="C5029" t="s">
        <v>7507</v>
      </c>
      <c r="D5029" t="s">
        <v>4402</v>
      </c>
      <c r="E5029" t="s">
        <v>4406</v>
      </c>
      <c r="F5029" t="s">
        <v>5495</v>
      </c>
      <c r="G5029" s="160" t="s">
        <v>4009</v>
      </c>
      <c r="H5029" t="s">
        <v>4146</v>
      </c>
      <c r="I5029" s="160" t="s">
        <v>3995</v>
      </c>
      <c r="J5029" t="s">
        <v>4147</v>
      </c>
      <c r="K5029" s="160" t="s">
        <v>4007</v>
      </c>
      <c r="L5029" t="s">
        <v>4148</v>
      </c>
    </row>
    <row r="5030" spans="1:12">
      <c r="A5030" s="15">
        <v>30390024</v>
      </c>
      <c r="B5030" t="s">
        <v>5450</v>
      </c>
      <c r="C5030" t="s">
        <v>7507</v>
      </c>
      <c r="D5030" t="s">
        <v>4402</v>
      </c>
      <c r="E5030" t="s">
        <v>8005</v>
      </c>
      <c r="F5030" t="s">
        <v>5495</v>
      </c>
      <c r="G5030" s="160" t="s">
        <v>4009</v>
      </c>
      <c r="H5030" t="s">
        <v>4146</v>
      </c>
      <c r="I5030" s="160" t="s">
        <v>3995</v>
      </c>
      <c r="J5030" t="s">
        <v>4147</v>
      </c>
      <c r="K5030" s="160" t="s">
        <v>4009</v>
      </c>
      <c r="L5030" t="s">
        <v>5320</v>
      </c>
    </row>
    <row r="5031" spans="1:12">
      <c r="A5031" s="15">
        <v>30399999</v>
      </c>
      <c r="B5031" t="s">
        <v>5450</v>
      </c>
      <c r="C5031" t="s">
        <v>7507</v>
      </c>
      <c r="D5031" t="s">
        <v>4020</v>
      </c>
      <c r="E5031" t="s">
        <v>4020</v>
      </c>
      <c r="F5031" t="s">
        <v>5495</v>
      </c>
      <c r="G5031" s="160" t="s">
        <v>4069</v>
      </c>
      <c r="H5031" t="s">
        <v>5496</v>
      </c>
      <c r="I5031" s="160" t="s">
        <v>3995</v>
      </c>
      <c r="J5031" t="s">
        <v>5497</v>
      </c>
      <c r="K5031">
        <v>99</v>
      </c>
      <c r="L5031" t="s">
        <v>3999</v>
      </c>
    </row>
    <row r="5032" spans="1:12">
      <c r="A5032" s="15">
        <v>30400101</v>
      </c>
      <c r="B5032" t="s">
        <v>5450</v>
      </c>
      <c r="C5032" t="s">
        <v>8006</v>
      </c>
      <c r="D5032" t="s">
        <v>7510</v>
      </c>
      <c r="E5032" t="s">
        <v>8007</v>
      </c>
      <c r="F5032" t="s">
        <v>5495</v>
      </c>
      <c r="G5032" s="160" t="s">
        <v>4069</v>
      </c>
      <c r="H5032" t="s">
        <v>5496</v>
      </c>
      <c r="I5032" s="160" t="s">
        <v>4007</v>
      </c>
      <c r="J5032" t="s">
        <v>5504</v>
      </c>
      <c r="K5032" s="160" t="s">
        <v>3997</v>
      </c>
      <c r="L5032" t="s">
        <v>7510</v>
      </c>
    </row>
    <row r="5033" spans="1:12">
      <c r="A5033" s="15">
        <v>30400102</v>
      </c>
      <c r="B5033" t="s">
        <v>5450</v>
      </c>
      <c r="C5033" t="s">
        <v>8006</v>
      </c>
      <c r="D5033" t="s">
        <v>7510</v>
      </c>
      <c r="E5033" t="s">
        <v>8008</v>
      </c>
      <c r="F5033" t="s">
        <v>5495</v>
      </c>
      <c r="G5033" s="160" t="s">
        <v>4069</v>
      </c>
      <c r="H5033" t="s">
        <v>5496</v>
      </c>
      <c r="I5033" s="160" t="s">
        <v>4007</v>
      </c>
      <c r="J5033" t="s">
        <v>5504</v>
      </c>
      <c r="K5033" s="160" t="s">
        <v>3997</v>
      </c>
      <c r="L5033" t="s">
        <v>7510</v>
      </c>
    </row>
    <row r="5034" spans="1:12">
      <c r="A5034" s="15">
        <v>30400103</v>
      </c>
      <c r="B5034" t="s">
        <v>5450</v>
      </c>
      <c r="C5034" t="s">
        <v>8006</v>
      </c>
      <c r="D5034" t="s">
        <v>7510</v>
      </c>
      <c r="E5034" t="s">
        <v>8009</v>
      </c>
      <c r="F5034" t="s">
        <v>5495</v>
      </c>
      <c r="G5034" s="160" t="s">
        <v>4069</v>
      </c>
      <c r="H5034" t="s">
        <v>5496</v>
      </c>
      <c r="I5034" s="160" t="s">
        <v>4007</v>
      </c>
      <c r="J5034" t="s">
        <v>5504</v>
      </c>
      <c r="K5034" s="160" t="s">
        <v>3997</v>
      </c>
      <c r="L5034" t="s">
        <v>7510</v>
      </c>
    </row>
    <row r="5035" spans="1:12">
      <c r="A5035" s="15">
        <v>30400104</v>
      </c>
      <c r="B5035" t="s">
        <v>5450</v>
      </c>
      <c r="C5035" t="s">
        <v>8006</v>
      </c>
      <c r="D5035" t="s">
        <v>7510</v>
      </c>
      <c r="E5035" t="s">
        <v>8010</v>
      </c>
      <c r="F5035" t="s">
        <v>5495</v>
      </c>
      <c r="G5035" s="160" t="s">
        <v>4069</v>
      </c>
      <c r="H5035" t="s">
        <v>5496</v>
      </c>
      <c r="I5035" s="160" t="s">
        <v>4007</v>
      </c>
      <c r="J5035" t="s">
        <v>5504</v>
      </c>
      <c r="K5035" s="160" t="s">
        <v>3997</v>
      </c>
      <c r="L5035" t="s">
        <v>7510</v>
      </c>
    </row>
    <row r="5036" spans="1:12">
      <c r="A5036" s="15">
        <v>30400105</v>
      </c>
      <c r="B5036" t="s">
        <v>5450</v>
      </c>
      <c r="C5036" t="s">
        <v>8006</v>
      </c>
      <c r="D5036" t="s">
        <v>7510</v>
      </c>
      <c r="E5036" t="s">
        <v>8011</v>
      </c>
      <c r="F5036" t="s">
        <v>5495</v>
      </c>
      <c r="G5036" s="160" t="s">
        <v>4069</v>
      </c>
      <c r="H5036" t="s">
        <v>5496</v>
      </c>
      <c r="I5036" s="160" t="s">
        <v>4007</v>
      </c>
      <c r="J5036" t="s">
        <v>5504</v>
      </c>
      <c r="K5036" s="160" t="s">
        <v>3997</v>
      </c>
      <c r="L5036" t="s">
        <v>7510</v>
      </c>
    </row>
    <row r="5037" spans="1:12">
      <c r="A5037" s="15">
        <v>30400106</v>
      </c>
      <c r="B5037" t="s">
        <v>5450</v>
      </c>
      <c r="C5037" t="s">
        <v>8006</v>
      </c>
      <c r="D5037" t="s">
        <v>7510</v>
      </c>
      <c r="E5037" t="s">
        <v>8012</v>
      </c>
      <c r="F5037" t="s">
        <v>5495</v>
      </c>
      <c r="G5037" s="160" t="s">
        <v>4069</v>
      </c>
      <c r="H5037" t="s">
        <v>5496</v>
      </c>
      <c r="I5037" s="160" t="s">
        <v>4007</v>
      </c>
      <c r="J5037" t="s">
        <v>5504</v>
      </c>
      <c r="K5037" s="160" t="s">
        <v>3997</v>
      </c>
      <c r="L5037" t="s">
        <v>7510</v>
      </c>
    </row>
    <row r="5038" spans="1:12">
      <c r="A5038" s="15">
        <v>30400107</v>
      </c>
      <c r="B5038" t="s">
        <v>5450</v>
      </c>
      <c r="C5038" t="s">
        <v>8006</v>
      </c>
      <c r="D5038" t="s">
        <v>7510</v>
      </c>
      <c r="E5038" t="s">
        <v>8013</v>
      </c>
      <c r="F5038" t="s">
        <v>5495</v>
      </c>
      <c r="G5038" s="160" t="s">
        <v>4069</v>
      </c>
      <c r="H5038" t="s">
        <v>5496</v>
      </c>
      <c r="I5038" s="160" t="s">
        <v>4007</v>
      </c>
      <c r="J5038" t="s">
        <v>5504</v>
      </c>
      <c r="K5038" s="160" t="s">
        <v>3997</v>
      </c>
      <c r="L5038" t="s">
        <v>7510</v>
      </c>
    </row>
    <row r="5039" spans="1:12">
      <c r="A5039" s="15">
        <v>30400108</v>
      </c>
      <c r="B5039" t="s">
        <v>5450</v>
      </c>
      <c r="C5039" t="s">
        <v>8006</v>
      </c>
      <c r="D5039" t="s">
        <v>7510</v>
      </c>
      <c r="E5039" t="s">
        <v>8014</v>
      </c>
      <c r="F5039" t="s">
        <v>5495</v>
      </c>
      <c r="G5039" s="160" t="s">
        <v>4069</v>
      </c>
      <c r="H5039" t="s">
        <v>5496</v>
      </c>
      <c r="I5039" s="160" t="s">
        <v>4007</v>
      </c>
      <c r="J5039" t="s">
        <v>5504</v>
      </c>
      <c r="K5039" s="160" t="s">
        <v>3997</v>
      </c>
      <c r="L5039" t="s">
        <v>7510</v>
      </c>
    </row>
    <row r="5040" spans="1:12">
      <c r="A5040" s="15">
        <v>30400109</v>
      </c>
      <c r="B5040" t="s">
        <v>5450</v>
      </c>
      <c r="C5040" t="s">
        <v>8006</v>
      </c>
      <c r="D5040" t="s">
        <v>7510</v>
      </c>
      <c r="E5040" t="s">
        <v>8015</v>
      </c>
      <c r="F5040" t="s">
        <v>5495</v>
      </c>
      <c r="G5040" s="160" t="s">
        <v>4069</v>
      </c>
      <c r="H5040" t="s">
        <v>5496</v>
      </c>
      <c r="I5040" s="160" t="s">
        <v>4007</v>
      </c>
      <c r="J5040" t="s">
        <v>5504</v>
      </c>
      <c r="K5040" s="160" t="s">
        <v>3997</v>
      </c>
      <c r="L5040" t="s">
        <v>7510</v>
      </c>
    </row>
    <row r="5041" spans="1:12">
      <c r="A5041" s="15">
        <v>30400110</v>
      </c>
      <c r="B5041" t="s">
        <v>5450</v>
      </c>
      <c r="C5041" t="s">
        <v>8006</v>
      </c>
      <c r="D5041" t="s">
        <v>7510</v>
      </c>
      <c r="E5041" t="s">
        <v>8016</v>
      </c>
      <c r="F5041" t="s">
        <v>5495</v>
      </c>
      <c r="G5041" s="160" t="s">
        <v>4069</v>
      </c>
      <c r="H5041" t="s">
        <v>5496</v>
      </c>
      <c r="I5041" s="160" t="s">
        <v>4007</v>
      </c>
      <c r="J5041" t="s">
        <v>5504</v>
      </c>
      <c r="K5041" s="160" t="s">
        <v>3997</v>
      </c>
      <c r="L5041" t="s">
        <v>7510</v>
      </c>
    </row>
    <row r="5042" spans="1:12">
      <c r="A5042" s="15">
        <v>30400111</v>
      </c>
      <c r="B5042" t="s">
        <v>5450</v>
      </c>
      <c r="C5042" t="s">
        <v>8006</v>
      </c>
      <c r="D5042" t="s">
        <v>7510</v>
      </c>
      <c r="E5042" t="s">
        <v>8017</v>
      </c>
      <c r="F5042" t="s">
        <v>5495</v>
      </c>
      <c r="G5042" s="160" t="s">
        <v>4069</v>
      </c>
      <c r="H5042" t="s">
        <v>5496</v>
      </c>
      <c r="I5042" s="160" t="s">
        <v>4007</v>
      </c>
      <c r="J5042" t="s">
        <v>5504</v>
      </c>
      <c r="K5042" s="160" t="s">
        <v>3997</v>
      </c>
      <c r="L5042" t="s">
        <v>7510</v>
      </c>
    </row>
    <row r="5043" spans="1:12">
      <c r="A5043" s="15">
        <v>30400112</v>
      </c>
      <c r="B5043" t="s">
        <v>5450</v>
      </c>
      <c r="C5043" t="s">
        <v>8006</v>
      </c>
      <c r="D5043" t="s">
        <v>7510</v>
      </c>
      <c r="E5043" t="s">
        <v>8018</v>
      </c>
      <c r="F5043" t="s">
        <v>5495</v>
      </c>
      <c r="G5043" s="160" t="s">
        <v>4069</v>
      </c>
      <c r="H5043" t="s">
        <v>5496</v>
      </c>
      <c r="I5043" s="160" t="s">
        <v>4007</v>
      </c>
      <c r="J5043" t="s">
        <v>5504</v>
      </c>
      <c r="K5043" s="160" t="s">
        <v>3997</v>
      </c>
      <c r="L5043" t="s">
        <v>7510</v>
      </c>
    </row>
    <row r="5044" spans="1:12">
      <c r="A5044" s="15">
        <v>30400113</v>
      </c>
      <c r="B5044" t="s">
        <v>5450</v>
      </c>
      <c r="C5044" t="s">
        <v>8006</v>
      </c>
      <c r="D5044" t="s">
        <v>7510</v>
      </c>
      <c r="E5044" t="s">
        <v>8019</v>
      </c>
      <c r="F5044" t="s">
        <v>5495</v>
      </c>
      <c r="G5044" s="160" t="s">
        <v>4069</v>
      </c>
      <c r="H5044" t="s">
        <v>5496</v>
      </c>
      <c r="I5044" s="160" t="s">
        <v>4007</v>
      </c>
      <c r="J5044" t="s">
        <v>5504</v>
      </c>
      <c r="K5044" s="160" t="s">
        <v>3997</v>
      </c>
      <c r="L5044" t="s">
        <v>7510</v>
      </c>
    </row>
    <row r="5045" spans="1:12">
      <c r="A5045" s="15">
        <v>30400114</v>
      </c>
      <c r="B5045" t="s">
        <v>5450</v>
      </c>
      <c r="C5045" t="s">
        <v>8006</v>
      </c>
      <c r="D5045" t="s">
        <v>7510</v>
      </c>
      <c r="E5045" t="s">
        <v>8020</v>
      </c>
      <c r="F5045" t="s">
        <v>5495</v>
      </c>
      <c r="G5045" s="160" t="s">
        <v>4069</v>
      </c>
      <c r="H5045" t="s">
        <v>5496</v>
      </c>
      <c r="I5045" s="160" t="s">
        <v>4007</v>
      </c>
      <c r="J5045" t="s">
        <v>5504</v>
      </c>
      <c r="K5045" s="160" t="s">
        <v>3997</v>
      </c>
      <c r="L5045" t="s">
        <v>7510</v>
      </c>
    </row>
    <row r="5046" spans="1:12">
      <c r="A5046" s="15">
        <v>30400115</v>
      </c>
      <c r="B5046" t="s">
        <v>5450</v>
      </c>
      <c r="C5046" t="s">
        <v>8006</v>
      </c>
      <c r="D5046" t="s">
        <v>7510</v>
      </c>
      <c r="E5046" t="s">
        <v>8021</v>
      </c>
      <c r="F5046" t="s">
        <v>5495</v>
      </c>
      <c r="G5046" s="160" t="s">
        <v>4069</v>
      </c>
      <c r="H5046" t="s">
        <v>5496</v>
      </c>
      <c r="I5046" s="160" t="s">
        <v>4007</v>
      </c>
      <c r="J5046" t="s">
        <v>5504</v>
      </c>
      <c r="K5046" s="160" t="s">
        <v>3997</v>
      </c>
      <c r="L5046" t="s">
        <v>7510</v>
      </c>
    </row>
    <row r="5047" spans="1:12">
      <c r="A5047" s="15">
        <v>30400116</v>
      </c>
      <c r="B5047" t="s">
        <v>5450</v>
      </c>
      <c r="C5047" t="s">
        <v>8006</v>
      </c>
      <c r="D5047" t="s">
        <v>7510</v>
      </c>
      <c r="E5047" t="s">
        <v>8022</v>
      </c>
      <c r="F5047" t="s">
        <v>5495</v>
      </c>
      <c r="G5047" s="160" t="s">
        <v>4069</v>
      </c>
      <c r="H5047" t="s">
        <v>5496</v>
      </c>
      <c r="I5047" s="160" t="s">
        <v>4007</v>
      </c>
      <c r="J5047" t="s">
        <v>5504</v>
      </c>
      <c r="K5047" s="160" t="s">
        <v>3997</v>
      </c>
      <c r="L5047" t="s">
        <v>7510</v>
      </c>
    </row>
    <row r="5048" spans="1:12">
      <c r="A5048" s="15">
        <v>30400117</v>
      </c>
      <c r="B5048" t="s">
        <v>5450</v>
      </c>
      <c r="C5048" t="s">
        <v>8006</v>
      </c>
      <c r="D5048" t="s">
        <v>7510</v>
      </c>
      <c r="E5048" t="s">
        <v>8023</v>
      </c>
      <c r="F5048" t="s">
        <v>5495</v>
      </c>
      <c r="G5048" s="160" t="s">
        <v>4069</v>
      </c>
      <c r="H5048" t="s">
        <v>5496</v>
      </c>
      <c r="I5048" s="160" t="s">
        <v>4007</v>
      </c>
      <c r="J5048" t="s">
        <v>5504</v>
      </c>
      <c r="K5048" s="160" t="s">
        <v>3997</v>
      </c>
      <c r="L5048" t="s">
        <v>7510</v>
      </c>
    </row>
    <row r="5049" spans="1:12">
      <c r="A5049" s="15">
        <v>30400118</v>
      </c>
      <c r="B5049" t="s">
        <v>5450</v>
      </c>
      <c r="C5049" t="s">
        <v>8006</v>
      </c>
      <c r="D5049" t="s">
        <v>7510</v>
      </c>
      <c r="E5049" t="s">
        <v>8024</v>
      </c>
      <c r="F5049" t="s">
        <v>5495</v>
      </c>
      <c r="G5049" s="160" t="s">
        <v>4069</v>
      </c>
      <c r="H5049" t="s">
        <v>5496</v>
      </c>
      <c r="I5049" s="160" t="s">
        <v>4007</v>
      </c>
      <c r="J5049" t="s">
        <v>5504</v>
      </c>
      <c r="K5049" s="160" t="s">
        <v>3997</v>
      </c>
      <c r="L5049" t="s">
        <v>7510</v>
      </c>
    </row>
    <row r="5050" spans="1:12">
      <c r="A5050" s="15">
        <v>30400120</v>
      </c>
      <c r="B5050" t="s">
        <v>5450</v>
      </c>
      <c r="C5050" t="s">
        <v>8006</v>
      </c>
      <c r="D5050" t="s">
        <v>7510</v>
      </c>
      <c r="E5050" t="s">
        <v>8025</v>
      </c>
      <c r="F5050" t="s">
        <v>5495</v>
      </c>
      <c r="G5050" s="160" t="s">
        <v>4069</v>
      </c>
      <c r="H5050" t="s">
        <v>5496</v>
      </c>
      <c r="I5050" s="160" t="s">
        <v>4007</v>
      </c>
      <c r="J5050" t="s">
        <v>5504</v>
      </c>
      <c r="K5050" s="160" t="s">
        <v>3997</v>
      </c>
      <c r="L5050" t="s">
        <v>7510</v>
      </c>
    </row>
    <row r="5051" spans="1:12">
      <c r="A5051" s="15">
        <v>30400121</v>
      </c>
      <c r="B5051" t="s">
        <v>5450</v>
      </c>
      <c r="C5051" t="s">
        <v>8006</v>
      </c>
      <c r="D5051" t="s">
        <v>7510</v>
      </c>
      <c r="E5051" t="s">
        <v>8026</v>
      </c>
      <c r="F5051" t="s">
        <v>5495</v>
      </c>
      <c r="G5051" s="160" t="s">
        <v>4069</v>
      </c>
      <c r="H5051" t="s">
        <v>5496</v>
      </c>
      <c r="I5051" s="160" t="s">
        <v>4007</v>
      </c>
      <c r="J5051" t="s">
        <v>5504</v>
      </c>
      <c r="K5051" s="160" t="s">
        <v>3997</v>
      </c>
      <c r="L5051" t="s">
        <v>7510</v>
      </c>
    </row>
    <row r="5052" spans="1:12">
      <c r="A5052" s="15">
        <v>30400130</v>
      </c>
      <c r="B5052" t="s">
        <v>5450</v>
      </c>
      <c r="C5052" t="s">
        <v>8006</v>
      </c>
      <c r="D5052" t="s">
        <v>7510</v>
      </c>
      <c r="E5052" t="s">
        <v>8027</v>
      </c>
      <c r="F5052" t="s">
        <v>5495</v>
      </c>
      <c r="G5052" s="160" t="s">
        <v>4069</v>
      </c>
      <c r="H5052" t="s">
        <v>5496</v>
      </c>
      <c r="I5052" s="160" t="s">
        <v>4007</v>
      </c>
      <c r="J5052" t="s">
        <v>5504</v>
      </c>
      <c r="K5052" s="160" t="s">
        <v>3997</v>
      </c>
      <c r="L5052" t="s">
        <v>7510</v>
      </c>
    </row>
    <row r="5053" spans="1:12">
      <c r="A5053" s="15">
        <v>30400131</v>
      </c>
      <c r="B5053" t="s">
        <v>5450</v>
      </c>
      <c r="C5053" t="s">
        <v>8006</v>
      </c>
      <c r="D5053" t="s">
        <v>7510</v>
      </c>
      <c r="E5053" t="s">
        <v>8028</v>
      </c>
      <c r="F5053" t="s">
        <v>5495</v>
      </c>
      <c r="G5053" s="160" t="s">
        <v>4069</v>
      </c>
      <c r="H5053" t="s">
        <v>5496</v>
      </c>
      <c r="I5053" s="160" t="s">
        <v>4007</v>
      </c>
      <c r="J5053" t="s">
        <v>5504</v>
      </c>
      <c r="K5053" s="160" t="s">
        <v>3997</v>
      </c>
      <c r="L5053" t="s">
        <v>7510</v>
      </c>
    </row>
    <row r="5054" spans="1:12">
      <c r="A5054" s="15">
        <v>30400132</v>
      </c>
      <c r="B5054" t="s">
        <v>5450</v>
      </c>
      <c r="C5054" t="s">
        <v>8006</v>
      </c>
      <c r="D5054" t="s">
        <v>7510</v>
      </c>
      <c r="E5054" t="s">
        <v>5724</v>
      </c>
      <c r="F5054" t="s">
        <v>4073</v>
      </c>
      <c r="G5054" s="160" t="s">
        <v>4074</v>
      </c>
      <c r="H5054" t="s">
        <v>4075</v>
      </c>
      <c r="I5054">
        <v>11</v>
      </c>
      <c r="J5054" t="s">
        <v>6011</v>
      </c>
      <c r="K5054">
        <v>99</v>
      </c>
      <c r="L5054" t="s">
        <v>3999</v>
      </c>
    </row>
    <row r="5055" spans="1:12">
      <c r="A5055" s="15">
        <v>30400133</v>
      </c>
      <c r="B5055" t="s">
        <v>5450</v>
      </c>
      <c r="C5055" t="s">
        <v>8006</v>
      </c>
      <c r="D5055" t="s">
        <v>7510</v>
      </c>
      <c r="E5055" t="s">
        <v>8029</v>
      </c>
      <c r="F5055" t="s">
        <v>5495</v>
      </c>
      <c r="G5055" s="160" t="s">
        <v>4069</v>
      </c>
      <c r="H5055" t="s">
        <v>5496</v>
      </c>
      <c r="I5055" s="160" t="s">
        <v>4007</v>
      </c>
      <c r="J5055" t="s">
        <v>5504</v>
      </c>
      <c r="K5055" s="160" t="s">
        <v>3997</v>
      </c>
      <c r="L5055" t="s">
        <v>7510</v>
      </c>
    </row>
    <row r="5056" spans="1:12">
      <c r="A5056" s="15">
        <v>30400134</v>
      </c>
      <c r="B5056" t="s">
        <v>5450</v>
      </c>
      <c r="C5056" t="s">
        <v>8006</v>
      </c>
      <c r="D5056" t="s">
        <v>7510</v>
      </c>
      <c r="E5056" t="s">
        <v>8030</v>
      </c>
      <c r="F5056" t="s">
        <v>5495</v>
      </c>
      <c r="G5056" s="160" t="s">
        <v>4069</v>
      </c>
      <c r="H5056" t="s">
        <v>5496</v>
      </c>
      <c r="I5056" s="160" t="s">
        <v>4007</v>
      </c>
      <c r="J5056" t="s">
        <v>5504</v>
      </c>
      <c r="K5056" s="160" t="s">
        <v>3997</v>
      </c>
      <c r="L5056" t="s">
        <v>7510</v>
      </c>
    </row>
    <row r="5057" spans="1:12">
      <c r="A5057" s="15">
        <v>30400135</v>
      </c>
      <c r="B5057" t="s">
        <v>5450</v>
      </c>
      <c r="C5057" t="s">
        <v>8006</v>
      </c>
      <c r="D5057" t="s">
        <v>7510</v>
      </c>
      <c r="E5057" t="s">
        <v>8031</v>
      </c>
      <c r="F5057" t="s">
        <v>5495</v>
      </c>
      <c r="G5057" s="160" t="s">
        <v>4069</v>
      </c>
      <c r="H5057" t="s">
        <v>5496</v>
      </c>
      <c r="I5057" s="160" t="s">
        <v>4007</v>
      </c>
      <c r="J5057" t="s">
        <v>5504</v>
      </c>
      <c r="K5057" s="160" t="s">
        <v>3997</v>
      </c>
      <c r="L5057" t="s">
        <v>7510</v>
      </c>
    </row>
    <row r="5058" spans="1:12">
      <c r="A5058" s="15">
        <v>30400136</v>
      </c>
      <c r="B5058" t="s">
        <v>5450</v>
      </c>
      <c r="C5058" t="s">
        <v>8006</v>
      </c>
      <c r="D5058" t="s">
        <v>7510</v>
      </c>
      <c r="E5058" t="s">
        <v>8032</v>
      </c>
      <c r="F5058" t="s">
        <v>5495</v>
      </c>
      <c r="G5058" s="160" t="s">
        <v>4069</v>
      </c>
      <c r="H5058" t="s">
        <v>5496</v>
      </c>
      <c r="I5058" s="160" t="s">
        <v>4007</v>
      </c>
      <c r="J5058" t="s">
        <v>5504</v>
      </c>
      <c r="K5058" s="160" t="s">
        <v>3997</v>
      </c>
      <c r="L5058" t="s">
        <v>7510</v>
      </c>
    </row>
    <row r="5059" spans="1:12">
      <c r="A5059" s="15">
        <v>30400137</v>
      </c>
      <c r="B5059" t="s">
        <v>5450</v>
      </c>
      <c r="C5059" t="s">
        <v>8006</v>
      </c>
      <c r="D5059" t="s">
        <v>7510</v>
      </c>
      <c r="E5059" t="s">
        <v>8033</v>
      </c>
      <c r="F5059" t="s">
        <v>5495</v>
      </c>
      <c r="G5059" s="160" t="s">
        <v>4069</v>
      </c>
      <c r="H5059" t="s">
        <v>5496</v>
      </c>
      <c r="I5059" s="160" t="s">
        <v>4007</v>
      </c>
      <c r="J5059" t="s">
        <v>5504</v>
      </c>
      <c r="K5059" s="160" t="s">
        <v>3997</v>
      </c>
      <c r="L5059" t="s">
        <v>7510</v>
      </c>
    </row>
    <row r="5060" spans="1:12">
      <c r="A5060" s="15">
        <v>30400138</v>
      </c>
      <c r="B5060" t="s">
        <v>5450</v>
      </c>
      <c r="C5060" t="s">
        <v>8006</v>
      </c>
      <c r="D5060" t="s">
        <v>7510</v>
      </c>
      <c r="E5060" t="s">
        <v>8034</v>
      </c>
      <c r="F5060" t="s">
        <v>5495</v>
      </c>
      <c r="G5060" s="160" t="s">
        <v>4069</v>
      </c>
      <c r="H5060" t="s">
        <v>5496</v>
      </c>
      <c r="I5060" s="160" t="s">
        <v>4007</v>
      </c>
      <c r="J5060" t="s">
        <v>5504</v>
      </c>
      <c r="K5060" s="160" t="s">
        <v>3997</v>
      </c>
      <c r="L5060" t="s">
        <v>7510</v>
      </c>
    </row>
    <row r="5061" spans="1:12">
      <c r="A5061" s="15">
        <v>30400150</v>
      </c>
      <c r="B5061" t="s">
        <v>5450</v>
      </c>
      <c r="C5061" t="s">
        <v>8006</v>
      </c>
      <c r="D5061" t="s">
        <v>7510</v>
      </c>
      <c r="E5061" t="s">
        <v>8035</v>
      </c>
      <c r="F5061" t="s">
        <v>5495</v>
      </c>
      <c r="G5061" s="160" t="s">
        <v>4069</v>
      </c>
      <c r="H5061" t="s">
        <v>5496</v>
      </c>
      <c r="I5061" s="160" t="s">
        <v>4007</v>
      </c>
      <c r="J5061" t="s">
        <v>5504</v>
      </c>
      <c r="K5061" s="160" t="s">
        <v>3997</v>
      </c>
      <c r="L5061" t="s">
        <v>7510</v>
      </c>
    </row>
    <row r="5062" spans="1:12">
      <c r="A5062" s="15">
        <v>30400160</v>
      </c>
      <c r="B5062" t="s">
        <v>5450</v>
      </c>
      <c r="C5062" t="s">
        <v>8006</v>
      </c>
      <c r="D5062" t="s">
        <v>7510</v>
      </c>
      <c r="E5062" t="s">
        <v>7445</v>
      </c>
      <c r="F5062" t="s">
        <v>5495</v>
      </c>
      <c r="G5062" s="160" t="s">
        <v>4069</v>
      </c>
      <c r="H5062" t="s">
        <v>5496</v>
      </c>
      <c r="I5062" s="160" t="s">
        <v>4007</v>
      </c>
      <c r="J5062" t="s">
        <v>5504</v>
      </c>
      <c r="K5062" s="160" t="s">
        <v>3997</v>
      </c>
      <c r="L5062" t="s">
        <v>7510</v>
      </c>
    </row>
    <row r="5063" spans="1:12">
      <c r="A5063" s="15">
        <v>30400199</v>
      </c>
      <c r="B5063" t="s">
        <v>5450</v>
      </c>
      <c r="C5063" t="s">
        <v>8006</v>
      </c>
      <c r="D5063" t="s">
        <v>7510</v>
      </c>
      <c r="E5063" t="s">
        <v>4020</v>
      </c>
      <c r="F5063" t="s">
        <v>5495</v>
      </c>
      <c r="G5063" s="160" t="s">
        <v>4069</v>
      </c>
      <c r="H5063" t="s">
        <v>5496</v>
      </c>
      <c r="I5063" s="160" t="s">
        <v>4007</v>
      </c>
      <c r="J5063" t="s">
        <v>5504</v>
      </c>
      <c r="K5063" s="160" t="s">
        <v>3997</v>
      </c>
      <c r="L5063" t="s">
        <v>7510</v>
      </c>
    </row>
    <row r="5064" spans="1:12">
      <c r="A5064" s="15">
        <v>30400204</v>
      </c>
      <c r="B5064" t="s">
        <v>5450</v>
      </c>
      <c r="C5064" t="s">
        <v>8006</v>
      </c>
      <c r="D5064" t="s">
        <v>7599</v>
      </c>
      <c r="E5064" t="s">
        <v>7717</v>
      </c>
      <c r="F5064" t="s">
        <v>5495</v>
      </c>
      <c r="G5064" s="160" t="s">
        <v>4069</v>
      </c>
      <c r="H5064" t="s">
        <v>5496</v>
      </c>
      <c r="I5064" s="160" t="s">
        <v>4007</v>
      </c>
      <c r="J5064" t="s">
        <v>5504</v>
      </c>
      <c r="K5064" s="160" t="s">
        <v>4007</v>
      </c>
      <c r="L5064" t="s">
        <v>7599</v>
      </c>
    </row>
    <row r="5065" spans="1:12">
      <c r="A5065" s="15">
        <v>30400207</v>
      </c>
      <c r="B5065" t="s">
        <v>5450</v>
      </c>
      <c r="C5065" t="s">
        <v>8006</v>
      </c>
      <c r="D5065" t="s">
        <v>7599</v>
      </c>
      <c r="E5065" t="s">
        <v>8036</v>
      </c>
      <c r="F5065" t="s">
        <v>5495</v>
      </c>
      <c r="G5065" s="160" t="s">
        <v>4069</v>
      </c>
      <c r="H5065" t="s">
        <v>5496</v>
      </c>
      <c r="I5065" s="160" t="s">
        <v>4007</v>
      </c>
      <c r="J5065" t="s">
        <v>5504</v>
      </c>
      <c r="K5065" s="160" t="s">
        <v>4007</v>
      </c>
      <c r="L5065" t="s">
        <v>7599</v>
      </c>
    </row>
    <row r="5066" spans="1:12">
      <c r="A5066" s="15">
        <v>30400208</v>
      </c>
      <c r="B5066" t="s">
        <v>5450</v>
      </c>
      <c r="C5066" t="s">
        <v>8006</v>
      </c>
      <c r="D5066" t="s">
        <v>7599</v>
      </c>
      <c r="E5066" t="s">
        <v>8037</v>
      </c>
      <c r="F5066" t="s">
        <v>5495</v>
      </c>
      <c r="G5066" s="160" t="s">
        <v>4069</v>
      </c>
      <c r="H5066" t="s">
        <v>5496</v>
      </c>
      <c r="I5066" s="160" t="s">
        <v>4007</v>
      </c>
      <c r="J5066" t="s">
        <v>5504</v>
      </c>
      <c r="K5066" s="160" t="s">
        <v>4007</v>
      </c>
      <c r="L5066" t="s">
        <v>7599</v>
      </c>
    </row>
    <row r="5067" spans="1:12">
      <c r="A5067" s="15">
        <v>30400209</v>
      </c>
      <c r="B5067" t="s">
        <v>5450</v>
      </c>
      <c r="C5067" t="s">
        <v>8006</v>
      </c>
      <c r="D5067" t="s">
        <v>7599</v>
      </c>
      <c r="E5067" t="s">
        <v>8038</v>
      </c>
      <c r="F5067" t="s">
        <v>5495</v>
      </c>
      <c r="G5067" s="160" t="s">
        <v>4069</v>
      </c>
      <c r="H5067" t="s">
        <v>5496</v>
      </c>
      <c r="I5067" s="160" t="s">
        <v>4007</v>
      </c>
      <c r="J5067" t="s">
        <v>5504</v>
      </c>
      <c r="K5067" s="160" t="s">
        <v>4007</v>
      </c>
      <c r="L5067" t="s">
        <v>7599</v>
      </c>
    </row>
    <row r="5068" spans="1:12">
      <c r="A5068" s="15">
        <v>30400210</v>
      </c>
      <c r="B5068" t="s">
        <v>5450</v>
      </c>
      <c r="C5068" t="s">
        <v>8006</v>
      </c>
      <c r="D5068" t="s">
        <v>7599</v>
      </c>
      <c r="E5068" t="s">
        <v>8039</v>
      </c>
      <c r="F5068" t="s">
        <v>5495</v>
      </c>
      <c r="G5068" s="160" t="s">
        <v>4069</v>
      </c>
      <c r="H5068" t="s">
        <v>5496</v>
      </c>
      <c r="I5068" s="160" t="s">
        <v>4007</v>
      </c>
      <c r="J5068" t="s">
        <v>5504</v>
      </c>
      <c r="K5068" s="160" t="s">
        <v>4007</v>
      </c>
      <c r="L5068" t="s">
        <v>7599</v>
      </c>
    </row>
    <row r="5069" spans="1:12">
      <c r="A5069" s="15">
        <v>30400211</v>
      </c>
      <c r="B5069" t="s">
        <v>5450</v>
      </c>
      <c r="C5069" t="s">
        <v>8006</v>
      </c>
      <c r="D5069" t="s">
        <v>7599</v>
      </c>
      <c r="E5069" t="s">
        <v>8040</v>
      </c>
      <c r="F5069" t="s">
        <v>5495</v>
      </c>
      <c r="G5069" s="160" t="s">
        <v>4069</v>
      </c>
      <c r="H5069" t="s">
        <v>5496</v>
      </c>
      <c r="I5069" s="160" t="s">
        <v>4007</v>
      </c>
      <c r="J5069" t="s">
        <v>5504</v>
      </c>
      <c r="K5069" s="160" t="s">
        <v>4007</v>
      </c>
      <c r="L5069" t="s">
        <v>7599</v>
      </c>
    </row>
    <row r="5070" spans="1:12">
      <c r="A5070" s="15">
        <v>30400212</v>
      </c>
      <c r="B5070" t="s">
        <v>5450</v>
      </c>
      <c r="C5070" t="s">
        <v>8006</v>
      </c>
      <c r="D5070" t="s">
        <v>7599</v>
      </c>
      <c r="E5070" t="s">
        <v>8041</v>
      </c>
      <c r="F5070" t="s">
        <v>5495</v>
      </c>
      <c r="G5070" s="160" t="s">
        <v>4069</v>
      </c>
      <c r="H5070" t="s">
        <v>5496</v>
      </c>
      <c r="I5070" s="160" t="s">
        <v>4007</v>
      </c>
      <c r="J5070" t="s">
        <v>5504</v>
      </c>
      <c r="K5070" s="160" t="s">
        <v>4007</v>
      </c>
      <c r="L5070" t="s">
        <v>7599</v>
      </c>
    </row>
    <row r="5071" spans="1:12">
      <c r="A5071" s="15">
        <v>30400213</v>
      </c>
      <c r="B5071" t="s">
        <v>5450</v>
      </c>
      <c r="C5071" t="s">
        <v>8006</v>
      </c>
      <c r="D5071" t="s">
        <v>7599</v>
      </c>
      <c r="E5071" t="s">
        <v>8042</v>
      </c>
      <c r="F5071" t="s">
        <v>5495</v>
      </c>
      <c r="G5071" s="160" t="s">
        <v>4069</v>
      </c>
      <c r="H5071" t="s">
        <v>5496</v>
      </c>
      <c r="I5071" s="160" t="s">
        <v>4007</v>
      </c>
      <c r="J5071" t="s">
        <v>5504</v>
      </c>
      <c r="K5071" s="160" t="s">
        <v>4007</v>
      </c>
      <c r="L5071" t="s">
        <v>7599</v>
      </c>
    </row>
    <row r="5072" spans="1:12">
      <c r="A5072" s="15">
        <v>30400214</v>
      </c>
      <c r="B5072" t="s">
        <v>5450</v>
      </c>
      <c r="C5072" t="s">
        <v>8006</v>
      </c>
      <c r="D5072" t="s">
        <v>7599</v>
      </c>
      <c r="E5072" t="s">
        <v>8043</v>
      </c>
      <c r="F5072" t="s">
        <v>5495</v>
      </c>
      <c r="G5072" s="160" t="s">
        <v>4069</v>
      </c>
      <c r="H5072" t="s">
        <v>5496</v>
      </c>
      <c r="I5072" s="160" t="s">
        <v>4007</v>
      </c>
      <c r="J5072" t="s">
        <v>5504</v>
      </c>
      <c r="K5072" s="160" t="s">
        <v>4007</v>
      </c>
      <c r="L5072" t="s">
        <v>7599</v>
      </c>
    </row>
    <row r="5073" spans="1:12">
      <c r="A5073" s="15">
        <v>30400215</v>
      </c>
      <c r="B5073" t="s">
        <v>5450</v>
      </c>
      <c r="C5073" t="s">
        <v>8006</v>
      </c>
      <c r="D5073" t="s">
        <v>7599</v>
      </c>
      <c r="E5073" t="s">
        <v>8044</v>
      </c>
      <c r="F5073" t="s">
        <v>5495</v>
      </c>
      <c r="G5073" s="160" t="s">
        <v>4069</v>
      </c>
      <c r="H5073" t="s">
        <v>5496</v>
      </c>
      <c r="I5073" s="160" t="s">
        <v>4007</v>
      </c>
      <c r="J5073" t="s">
        <v>5504</v>
      </c>
      <c r="K5073" s="160" t="s">
        <v>4007</v>
      </c>
      <c r="L5073" t="s">
        <v>7599</v>
      </c>
    </row>
    <row r="5074" spans="1:12">
      <c r="A5074" s="15">
        <v>30400216</v>
      </c>
      <c r="B5074" t="s">
        <v>5450</v>
      </c>
      <c r="C5074" t="s">
        <v>8006</v>
      </c>
      <c r="D5074" t="s">
        <v>7599</v>
      </c>
      <c r="E5074" t="s">
        <v>8045</v>
      </c>
      <c r="F5074" t="s">
        <v>5495</v>
      </c>
      <c r="G5074" s="160" t="s">
        <v>4069</v>
      </c>
      <c r="H5074" t="s">
        <v>5496</v>
      </c>
      <c r="I5074" s="160" t="s">
        <v>4007</v>
      </c>
      <c r="J5074" t="s">
        <v>5504</v>
      </c>
      <c r="K5074">
        <v>99</v>
      </c>
      <c r="L5074" t="s">
        <v>3999</v>
      </c>
    </row>
    <row r="5075" spans="1:12">
      <c r="A5075" s="15">
        <v>30400217</v>
      </c>
      <c r="B5075" t="s">
        <v>5450</v>
      </c>
      <c r="C5075" t="s">
        <v>8006</v>
      </c>
      <c r="D5075" t="s">
        <v>7599</v>
      </c>
      <c r="E5075" t="s">
        <v>8046</v>
      </c>
      <c r="F5075" t="s">
        <v>5495</v>
      </c>
      <c r="G5075" s="160" t="s">
        <v>4069</v>
      </c>
      <c r="H5075" t="s">
        <v>5496</v>
      </c>
      <c r="I5075" s="160" t="s">
        <v>4007</v>
      </c>
      <c r="J5075" t="s">
        <v>5504</v>
      </c>
      <c r="K5075" s="160" t="s">
        <v>4007</v>
      </c>
      <c r="L5075" t="s">
        <v>7599</v>
      </c>
    </row>
    <row r="5076" spans="1:12">
      <c r="A5076" s="15">
        <v>30400218</v>
      </c>
      <c r="B5076" t="s">
        <v>5450</v>
      </c>
      <c r="C5076" t="s">
        <v>8006</v>
      </c>
      <c r="D5076" t="s">
        <v>7599</v>
      </c>
      <c r="E5076" t="s">
        <v>8047</v>
      </c>
      <c r="F5076" t="s">
        <v>5495</v>
      </c>
      <c r="G5076" s="160" t="s">
        <v>4069</v>
      </c>
      <c r="H5076" t="s">
        <v>5496</v>
      </c>
      <c r="I5076" s="160" t="s">
        <v>4007</v>
      </c>
      <c r="J5076" t="s">
        <v>5504</v>
      </c>
      <c r="K5076" s="160" t="s">
        <v>4007</v>
      </c>
      <c r="L5076" t="s">
        <v>7599</v>
      </c>
    </row>
    <row r="5077" spans="1:12">
      <c r="A5077" s="15">
        <v>30400219</v>
      </c>
      <c r="B5077" t="s">
        <v>5450</v>
      </c>
      <c r="C5077" t="s">
        <v>8006</v>
      </c>
      <c r="D5077" t="s">
        <v>7599</v>
      </c>
      <c r="E5077" t="s">
        <v>8048</v>
      </c>
      <c r="F5077" t="s">
        <v>5495</v>
      </c>
      <c r="G5077" s="160" t="s">
        <v>4069</v>
      </c>
      <c r="H5077" t="s">
        <v>5496</v>
      </c>
      <c r="I5077" s="160" t="s">
        <v>4007</v>
      </c>
      <c r="J5077" t="s">
        <v>5504</v>
      </c>
      <c r="K5077" s="160" t="s">
        <v>4007</v>
      </c>
      <c r="L5077" t="s">
        <v>7599</v>
      </c>
    </row>
    <row r="5078" spans="1:12">
      <c r="A5078" s="15">
        <v>30400220</v>
      </c>
      <c r="B5078" t="s">
        <v>5450</v>
      </c>
      <c r="C5078" t="s">
        <v>8006</v>
      </c>
      <c r="D5078" t="s">
        <v>7599</v>
      </c>
      <c r="E5078" t="s">
        <v>8049</v>
      </c>
      <c r="F5078" t="s">
        <v>5495</v>
      </c>
      <c r="G5078" s="160" t="s">
        <v>4069</v>
      </c>
      <c r="H5078" t="s">
        <v>5496</v>
      </c>
      <c r="I5078" s="160" t="s">
        <v>4007</v>
      </c>
      <c r="J5078" t="s">
        <v>5504</v>
      </c>
      <c r="K5078" s="160" t="s">
        <v>4007</v>
      </c>
      <c r="L5078" t="s">
        <v>7599</v>
      </c>
    </row>
    <row r="5079" spans="1:12">
      <c r="A5079" s="15">
        <v>30400221</v>
      </c>
      <c r="B5079" t="s">
        <v>5450</v>
      </c>
      <c r="C5079" t="s">
        <v>8006</v>
      </c>
      <c r="D5079" t="s">
        <v>7599</v>
      </c>
      <c r="E5079" t="s">
        <v>8050</v>
      </c>
      <c r="F5079" t="s">
        <v>5495</v>
      </c>
      <c r="G5079" s="160" t="s">
        <v>4069</v>
      </c>
      <c r="H5079" t="s">
        <v>5496</v>
      </c>
      <c r="I5079" s="160" t="s">
        <v>4007</v>
      </c>
      <c r="J5079" t="s">
        <v>5504</v>
      </c>
      <c r="K5079" s="160" t="s">
        <v>4007</v>
      </c>
      <c r="L5079" t="s">
        <v>7599</v>
      </c>
    </row>
    <row r="5080" spans="1:12">
      <c r="A5080" s="15">
        <v>30400223</v>
      </c>
      <c r="B5080" t="s">
        <v>5450</v>
      </c>
      <c r="C5080" t="s">
        <v>8006</v>
      </c>
      <c r="D5080" t="s">
        <v>7599</v>
      </c>
      <c r="E5080" t="s">
        <v>8051</v>
      </c>
      <c r="F5080" t="s">
        <v>5495</v>
      </c>
      <c r="G5080" s="160" t="s">
        <v>4069</v>
      </c>
      <c r="H5080" t="s">
        <v>5496</v>
      </c>
      <c r="I5080" s="160" t="s">
        <v>4007</v>
      </c>
      <c r="J5080" t="s">
        <v>5504</v>
      </c>
      <c r="K5080" s="160" t="s">
        <v>4007</v>
      </c>
      <c r="L5080" t="s">
        <v>7599</v>
      </c>
    </row>
    <row r="5081" spans="1:12">
      <c r="A5081" s="15">
        <v>30400224</v>
      </c>
      <c r="B5081" t="s">
        <v>5450</v>
      </c>
      <c r="C5081" t="s">
        <v>8006</v>
      </c>
      <c r="D5081" t="s">
        <v>7599</v>
      </c>
      <c r="E5081" t="s">
        <v>8052</v>
      </c>
      <c r="F5081" t="s">
        <v>5495</v>
      </c>
      <c r="G5081" s="160" t="s">
        <v>4069</v>
      </c>
      <c r="H5081" t="s">
        <v>5496</v>
      </c>
      <c r="I5081" s="160" t="s">
        <v>4007</v>
      </c>
      <c r="J5081" t="s">
        <v>5504</v>
      </c>
      <c r="K5081" s="160" t="s">
        <v>4007</v>
      </c>
      <c r="L5081" t="s">
        <v>7599</v>
      </c>
    </row>
    <row r="5082" spans="1:12">
      <c r="A5082" s="15">
        <v>30400230</v>
      </c>
      <c r="B5082" t="s">
        <v>5450</v>
      </c>
      <c r="C5082" t="s">
        <v>8006</v>
      </c>
      <c r="D5082" t="s">
        <v>7599</v>
      </c>
      <c r="E5082" t="s">
        <v>8053</v>
      </c>
      <c r="F5082" t="s">
        <v>5495</v>
      </c>
      <c r="G5082" s="160" t="s">
        <v>4069</v>
      </c>
      <c r="H5082" t="s">
        <v>5496</v>
      </c>
      <c r="I5082" s="160" t="s">
        <v>4007</v>
      </c>
      <c r="J5082" t="s">
        <v>5504</v>
      </c>
      <c r="K5082" s="160" t="s">
        <v>4007</v>
      </c>
      <c r="L5082" t="s">
        <v>7599</v>
      </c>
    </row>
    <row r="5083" spans="1:12">
      <c r="A5083" s="15">
        <v>30400231</v>
      </c>
      <c r="B5083" t="s">
        <v>5450</v>
      </c>
      <c r="C5083" t="s">
        <v>8006</v>
      </c>
      <c r="D5083" t="s">
        <v>7599</v>
      </c>
      <c r="E5083" t="s">
        <v>8054</v>
      </c>
      <c r="F5083" t="s">
        <v>5495</v>
      </c>
      <c r="G5083" s="160" t="s">
        <v>4069</v>
      </c>
      <c r="H5083" t="s">
        <v>5496</v>
      </c>
      <c r="I5083" s="160" t="s">
        <v>4007</v>
      </c>
      <c r="J5083" t="s">
        <v>5504</v>
      </c>
      <c r="K5083" s="160" t="s">
        <v>4007</v>
      </c>
      <c r="L5083" t="s">
        <v>7599</v>
      </c>
    </row>
    <row r="5084" spans="1:12">
      <c r="A5084" s="15">
        <v>30400232</v>
      </c>
      <c r="B5084" t="s">
        <v>5450</v>
      </c>
      <c r="C5084" t="s">
        <v>8006</v>
      </c>
      <c r="D5084" t="s">
        <v>7599</v>
      </c>
      <c r="E5084" t="s">
        <v>8055</v>
      </c>
      <c r="F5084" t="s">
        <v>5495</v>
      </c>
      <c r="G5084" s="160" t="s">
        <v>4069</v>
      </c>
      <c r="H5084" t="s">
        <v>5496</v>
      </c>
      <c r="I5084" s="160" t="s">
        <v>4007</v>
      </c>
      <c r="J5084" t="s">
        <v>5504</v>
      </c>
      <c r="K5084" s="160" t="s">
        <v>4007</v>
      </c>
      <c r="L5084" t="s">
        <v>7599</v>
      </c>
    </row>
    <row r="5085" spans="1:12">
      <c r="A5085" s="15">
        <v>30400233</v>
      </c>
      <c r="B5085" t="s">
        <v>5450</v>
      </c>
      <c r="C5085" t="s">
        <v>8006</v>
      </c>
      <c r="D5085" t="s">
        <v>7599</v>
      </c>
      <c r="E5085" t="s">
        <v>8038</v>
      </c>
      <c r="F5085" t="s">
        <v>5495</v>
      </c>
      <c r="G5085" s="160" t="s">
        <v>4069</v>
      </c>
      <c r="H5085" t="s">
        <v>5496</v>
      </c>
      <c r="I5085" s="160" t="s">
        <v>4007</v>
      </c>
      <c r="J5085" t="s">
        <v>5504</v>
      </c>
      <c r="K5085" s="160" t="s">
        <v>4007</v>
      </c>
      <c r="L5085" t="s">
        <v>7599</v>
      </c>
    </row>
    <row r="5086" spans="1:12">
      <c r="A5086" s="15">
        <v>30400234</v>
      </c>
      <c r="B5086" t="s">
        <v>5450</v>
      </c>
      <c r="C5086" t="s">
        <v>8006</v>
      </c>
      <c r="D5086" t="s">
        <v>7599</v>
      </c>
      <c r="E5086" t="s">
        <v>8056</v>
      </c>
      <c r="F5086" t="s">
        <v>5495</v>
      </c>
      <c r="G5086" s="160" t="s">
        <v>4069</v>
      </c>
      <c r="H5086" t="s">
        <v>5496</v>
      </c>
      <c r="I5086" s="160" t="s">
        <v>4007</v>
      </c>
      <c r="J5086" t="s">
        <v>5504</v>
      </c>
      <c r="K5086" s="160" t="s">
        <v>4007</v>
      </c>
      <c r="L5086" t="s">
        <v>7599</v>
      </c>
    </row>
    <row r="5087" spans="1:12">
      <c r="A5087" s="15">
        <v>30400235</v>
      </c>
      <c r="B5087" t="s">
        <v>5450</v>
      </c>
      <c r="C5087" t="s">
        <v>8006</v>
      </c>
      <c r="D5087" t="s">
        <v>7599</v>
      </c>
      <c r="E5087" t="s">
        <v>8057</v>
      </c>
      <c r="F5087" t="s">
        <v>5495</v>
      </c>
      <c r="G5087" s="160" t="s">
        <v>4069</v>
      </c>
      <c r="H5087" t="s">
        <v>5496</v>
      </c>
      <c r="I5087" s="160" t="s">
        <v>4007</v>
      </c>
      <c r="J5087" t="s">
        <v>5504</v>
      </c>
      <c r="K5087" s="160" t="s">
        <v>4007</v>
      </c>
      <c r="L5087" t="s">
        <v>7599</v>
      </c>
    </row>
    <row r="5088" spans="1:12">
      <c r="A5088" s="15">
        <v>30400236</v>
      </c>
      <c r="B5088" t="s">
        <v>5450</v>
      </c>
      <c r="C5088" t="s">
        <v>8006</v>
      </c>
      <c r="D5088" t="s">
        <v>7599</v>
      </c>
      <c r="E5088" t="s">
        <v>8058</v>
      </c>
      <c r="F5088" t="s">
        <v>5495</v>
      </c>
      <c r="G5088" s="160" t="s">
        <v>4069</v>
      </c>
      <c r="H5088" t="s">
        <v>5496</v>
      </c>
      <c r="I5088" s="160" t="s">
        <v>4007</v>
      </c>
      <c r="J5088" t="s">
        <v>5504</v>
      </c>
      <c r="K5088" s="160" t="s">
        <v>4007</v>
      </c>
      <c r="L5088" t="s">
        <v>7599</v>
      </c>
    </row>
    <row r="5089" spans="1:12">
      <c r="A5089" s="15">
        <v>30400237</v>
      </c>
      <c r="B5089" t="s">
        <v>5450</v>
      </c>
      <c r="C5089" t="s">
        <v>8006</v>
      </c>
      <c r="D5089" t="s">
        <v>7599</v>
      </c>
      <c r="E5089" t="s">
        <v>8059</v>
      </c>
      <c r="F5089" t="s">
        <v>5495</v>
      </c>
      <c r="G5089" s="160" t="s">
        <v>4069</v>
      </c>
      <c r="H5089" t="s">
        <v>5496</v>
      </c>
      <c r="I5089" s="160" t="s">
        <v>4007</v>
      </c>
      <c r="J5089" t="s">
        <v>5504</v>
      </c>
      <c r="K5089" s="160" t="s">
        <v>4007</v>
      </c>
      <c r="L5089" t="s">
        <v>7599</v>
      </c>
    </row>
    <row r="5090" spans="1:12">
      <c r="A5090" s="15">
        <v>30400238</v>
      </c>
      <c r="B5090" t="s">
        <v>5450</v>
      </c>
      <c r="C5090" t="s">
        <v>8006</v>
      </c>
      <c r="D5090" t="s">
        <v>7599</v>
      </c>
      <c r="E5090" t="s">
        <v>7717</v>
      </c>
      <c r="F5090" t="s">
        <v>5495</v>
      </c>
      <c r="G5090" s="160" t="s">
        <v>4069</v>
      </c>
      <c r="H5090" t="s">
        <v>5496</v>
      </c>
      <c r="I5090" s="160" t="s">
        <v>4007</v>
      </c>
      <c r="J5090" t="s">
        <v>5504</v>
      </c>
      <c r="K5090" s="160" t="s">
        <v>4007</v>
      </c>
      <c r="L5090" t="s">
        <v>7599</v>
      </c>
    </row>
    <row r="5091" spans="1:12">
      <c r="A5091" s="15">
        <v>30400239</v>
      </c>
      <c r="B5091" t="s">
        <v>5450</v>
      </c>
      <c r="C5091" t="s">
        <v>8006</v>
      </c>
      <c r="D5091" t="s">
        <v>7599</v>
      </c>
      <c r="E5091" t="s">
        <v>8060</v>
      </c>
      <c r="F5091" t="s">
        <v>5495</v>
      </c>
      <c r="G5091" s="160" t="s">
        <v>4069</v>
      </c>
      <c r="H5091" t="s">
        <v>5496</v>
      </c>
      <c r="I5091" s="160" t="s">
        <v>4007</v>
      </c>
      <c r="J5091" t="s">
        <v>5504</v>
      </c>
      <c r="K5091" s="160" t="s">
        <v>4007</v>
      </c>
      <c r="L5091" t="s">
        <v>7599</v>
      </c>
    </row>
    <row r="5092" spans="1:12">
      <c r="A5092" s="15">
        <v>30400240</v>
      </c>
      <c r="B5092" t="s">
        <v>5450</v>
      </c>
      <c r="C5092" t="s">
        <v>8006</v>
      </c>
      <c r="D5092" t="s">
        <v>7599</v>
      </c>
      <c r="E5092" t="s">
        <v>8061</v>
      </c>
      <c r="F5092" t="s">
        <v>5495</v>
      </c>
      <c r="G5092" s="160" t="s">
        <v>4069</v>
      </c>
      <c r="H5092" t="s">
        <v>5496</v>
      </c>
      <c r="I5092" s="160" t="s">
        <v>4007</v>
      </c>
      <c r="J5092" t="s">
        <v>5504</v>
      </c>
      <c r="K5092" s="160" t="s">
        <v>4007</v>
      </c>
      <c r="L5092" t="s">
        <v>7599</v>
      </c>
    </row>
    <row r="5093" spans="1:12">
      <c r="A5093" s="15">
        <v>30400241</v>
      </c>
      <c r="B5093" t="s">
        <v>5450</v>
      </c>
      <c r="C5093" t="s">
        <v>8006</v>
      </c>
      <c r="D5093" t="s">
        <v>7599</v>
      </c>
      <c r="E5093" t="s">
        <v>8061</v>
      </c>
      <c r="F5093" t="s">
        <v>5495</v>
      </c>
      <c r="G5093" s="160" t="s">
        <v>4069</v>
      </c>
      <c r="H5093" t="s">
        <v>5496</v>
      </c>
      <c r="I5093" s="160" t="s">
        <v>4007</v>
      </c>
      <c r="J5093" t="s">
        <v>5504</v>
      </c>
      <c r="K5093" s="160" t="s">
        <v>4007</v>
      </c>
      <c r="L5093" t="s">
        <v>7599</v>
      </c>
    </row>
    <row r="5094" spans="1:12">
      <c r="A5094" s="15">
        <v>30400242</v>
      </c>
      <c r="B5094" t="s">
        <v>5450</v>
      </c>
      <c r="C5094" t="s">
        <v>8006</v>
      </c>
      <c r="D5094" t="s">
        <v>7599</v>
      </c>
      <c r="E5094" t="s">
        <v>8062</v>
      </c>
      <c r="F5094" t="s">
        <v>5495</v>
      </c>
      <c r="G5094" s="160" t="s">
        <v>4069</v>
      </c>
      <c r="H5094" t="s">
        <v>5496</v>
      </c>
      <c r="I5094" s="160" t="s">
        <v>4007</v>
      </c>
      <c r="J5094" t="s">
        <v>5504</v>
      </c>
      <c r="K5094" s="160" t="s">
        <v>4007</v>
      </c>
      <c r="L5094" t="s">
        <v>7599</v>
      </c>
    </row>
    <row r="5095" spans="1:12">
      <c r="A5095" s="15">
        <v>30400243</v>
      </c>
      <c r="B5095" t="s">
        <v>5450</v>
      </c>
      <c r="C5095" t="s">
        <v>8006</v>
      </c>
      <c r="D5095" t="s">
        <v>7599</v>
      </c>
      <c r="E5095" t="s">
        <v>8063</v>
      </c>
      <c r="F5095" t="s">
        <v>5495</v>
      </c>
      <c r="G5095" s="160" t="s">
        <v>4069</v>
      </c>
      <c r="H5095" t="s">
        <v>5496</v>
      </c>
      <c r="I5095" s="160" t="s">
        <v>4007</v>
      </c>
      <c r="J5095" t="s">
        <v>5504</v>
      </c>
      <c r="K5095" s="160" t="s">
        <v>4007</v>
      </c>
      <c r="L5095" t="s">
        <v>7599</v>
      </c>
    </row>
    <row r="5096" spans="1:12">
      <c r="A5096" s="15">
        <v>30400244</v>
      </c>
      <c r="B5096" t="s">
        <v>5450</v>
      </c>
      <c r="C5096" t="s">
        <v>8006</v>
      </c>
      <c r="D5096" t="s">
        <v>7599</v>
      </c>
      <c r="E5096" t="s">
        <v>8064</v>
      </c>
      <c r="F5096" t="s">
        <v>5495</v>
      </c>
      <c r="G5096" s="160" t="s">
        <v>4069</v>
      </c>
      <c r="H5096" t="s">
        <v>5496</v>
      </c>
      <c r="I5096" s="160" t="s">
        <v>4007</v>
      </c>
      <c r="J5096" t="s">
        <v>5504</v>
      </c>
      <c r="K5096" s="160" t="s">
        <v>4007</v>
      </c>
      <c r="L5096" t="s">
        <v>7599</v>
      </c>
    </row>
    <row r="5097" spans="1:12">
      <c r="A5097" s="15">
        <v>30400250</v>
      </c>
      <c r="B5097" t="s">
        <v>5450</v>
      </c>
      <c r="C5097" t="s">
        <v>8006</v>
      </c>
      <c r="D5097" t="s">
        <v>7599</v>
      </c>
      <c r="E5097" t="s">
        <v>8065</v>
      </c>
      <c r="F5097" t="s">
        <v>5495</v>
      </c>
      <c r="G5097" s="160" t="s">
        <v>4069</v>
      </c>
      <c r="H5097" t="s">
        <v>5496</v>
      </c>
      <c r="I5097" s="160" t="s">
        <v>4007</v>
      </c>
      <c r="J5097" t="s">
        <v>5504</v>
      </c>
      <c r="K5097" s="160" t="s">
        <v>4007</v>
      </c>
      <c r="L5097" t="s">
        <v>7599</v>
      </c>
    </row>
    <row r="5098" spans="1:12">
      <c r="A5098" s="15">
        <v>30400251</v>
      </c>
      <c r="B5098" t="s">
        <v>5450</v>
      </c>
      <c r="C5098" t="s">
        <v>8006</v>
      </c>
      <c r="D5098" t="s">
        <v>7599</v>
      </c>
      <c r="E5098" t="s">
        <v>8066</v>
      </c>
      <c r="F5098" t="s">
        <v>5495</v>
      </c>
      <c r="G5098" s="160" t="s">
        <v>4069</v>
      </c>
      <c r="H5098" t="s">
        <v>5496</v>
      </c>
      <c r="I5098" s="160" t="s">
        <v>4007</v>
      </c>
      <c r="J5098" t="s">
        <v>5504</v>
      </c>
      <c r="K5098" s="160" t="s">
        <v>4007</v>
      </c>
      <c r="L5098" t="s">
        <v>7599</v>
      </c>
    </row>
    <row r="5099" spans="1:12">
      <c r="A5099" s="15">
        <v>30400299</v>
      </c>
      <c r="B5099" t="s">
        <v>5450</v>
      </c>
      <c r="C5099" t="s">
        <v>8006</v>
      </c>
      <c r="D5099" t="s">
        <v>7599</v>
      </c>
      <c r="E5099" t="s">
        <v>4020</v>
      </c>
      <c r="F5099" t="s">
        <v>5495</v>
      </c>
      <c r="G5099" s="160" t="s">
        <v>4069</v>
      </c>
      <c r="H5099" t="s">
        <v>5496</v>
      </c>
      <c r="I5099" s="160" t="s">
        <v>4007</v>
      </c>
      <c r="J5099" t="s">
        <v>5504</v>
      </c>
      <c r="K5099" s="160" t="s">
        <v>4007</v>
      </c>
      <c r="L5099" t="s">
        <v>7599</v>
      </c>
    </row>
    <row r="5100" spans="1:12">
      <c r="A5100" s="15">
        <v>30400301</v>
      </c>
      <c r="B5100" t="s">
        <v>5450</v>
      </c>
      <c r="C5100" t="s">
        <v>8006</v>
      </c>
      <c r="D5100" t="s">
        <v>8067</v>
      </c>
      <c r="E5100" t="s">
        <v>8068</v>
      </c>
      <c r="F5100" t="s">
        <v>5499</v>
      </c>
      <c r="G5100" s="160" t="s">
        <v>4069</v>
      </c>
      <c r="H5100" t="s">
        <v>5496</v>
      </c>
      <c r="I5100" s="160" t="s">
        <v>4009</v>
      </c>
      <c r="J5100" t="s">
        <v>5500</v>
      </c>
      <c r="K5100" s="160" t="s">
        <v>4009</v>
      </c>
      <c r="L5100" t="s">
        <v>8069</v>
      </c>
    </row>
    <row r="5101" spans="1:12">
      <c r="A5101" s="15">
        <v>30400302</v>
      </c>
      <c r="B5101" t="s">
        <v>5450</v>
      </c>
      <c r="C5101" t="s">
        <v>8006</v>
      </c>
      <c r="D5101" t="s">
        <v>8067</v>
      </c>
      <c r="E5101" t="s">
        <v>8057</v>
      </c>
      <c r="F5101" t="s">
        <v>5499</v>
      </c>
      <c r="G5101" s="160" t="s">
        <v>4069</v>
      </c>
      <c r="H5101" t="s">
        <v>5496</v>
      </c>
      <c r="I5101" s="160" t="s">
        <v>4009</v>
      </c>
      <c r="J5101" t="s">
        <v>5500</v>
      </c>
      <c r="K5101" s="160" t="s">
        <v>4009</v>
      </c>
      <c r="L5101" t="s">
        <v>8069</v>
      </c>
    </row>
    <row r="5102" spans="1:12">
      <c r="A5102" s="15">
        <v>30400303</v>
      </c>
      <c r="B5102" t="s">
        <v>5450</v>
      </c>
      <c r="C5102" t="s">
        <v>8006</v>
      </c>
      <c r="D5102" t="s">
        <v>8067</v>
      </c>
      <c r="E5102" t="s">
        <v>7717</v>
      </c>
      <c r="F5102" t="s">
        <v>5499</v>
      </c>
      <c r="G5102" s="160" t="s">
        <v>4069</v>
      </c>
      <c r="H5102" t="s">
        <v>5496</v>
      </c>
      <c r="I5102" s="160" t="s">
        <v>4009</v>
      </c>
      <c r="J5102" t="s">
        <v>5500</v>
      </c>
      <c r="K5102" s="160" t="s">
        <v>4009</v>
      </c>
      <c r="L5102" t="s">
        <v>8069</v>
      </c>
    </row>
    <row r="5103" spans="1:12">
      <c r="A5103" s="15">
        <v>30400304</v>
      </c>
      <c r="B5103" t="s">
        <v>5450</v>
      </c>
      <c r="C5103" t="s">
        <v>8006</v>
      </c>
      <c r="D5103" t="s">
        <v>8067</v>
      </c>
      <c r="E5103" t="s">
        <v>8070</v>
      </c>
      <c r="F5103" t="s">
        <v>5499</v>
      </c>
      <c r="G5103" s="160" t="s">
        <v>4069</v>
      </c>
      <c r="H5103" t="s">
        <v>5496</v>
      </c>
      <c r="I5103" s="160" t="s">
        <v>4009</v>
      </c>
      <c r="J5103" t="s">
        <v>5500</v>
      </c>
      <c r="K5103" s="160" t="s">
        <v>4009</v>
      </c>
      <c r="L5103" t="s">
        <v>8069</v>
      </c>
    </row>
    <row r="5104" spans="1:12">
      <c r="A5104" s="15">
        <v>30400305</v>
      </c>
      <c r="B5104" t="s">
        <v>5450</v>
      </c>
      <c r="C5104" t="s">
        <v>8006</v>
      </c>
      <c r="D5104" t="s">
        <v>8067</v>
      </c>
      <c r="E5104" t="s">
        <v>8071</v>
      </c>
      <c r="F5104" t="s">
        <v>5499</v>
      </c>
      <c r="G5104" s="160" t="s">
        <v>4069</v>
      </c>
      <c r="H5104" t="s">
        <v>5496</v>
      </c>
      <c r="I5104" s="160" t="s">
        <v>4009</v>
      </c>
      <c r="J5104" t="s">
        <v>5500</v>
      </c>
      <c r="K5104" s="160" t="s">
        <v>4009</v>
      </c>
      <c r="L5104" t="s">
        <v>8069</v>
      </c>
    </row>
    <row r="5105" spans="1:12">
      <c r="A5105" s="15">
        <v>30400310</v>
      </c>
      <c r="B5105" t="s">
        <v>5450</v>
      </c>
      <c r="C5105" t="s">
        <v>8006</v>
      </c>
      <c r="D5105" t="s">
        <v>8067</v>
      </c>
      <c r="E5105" t="s">
        <v>8072</v>
      </c>
      <c r="F5105" t="s">
        <v>5499</v>
      </c>
      <c r="G5105" s="160" t="s">
        <v>4069</v>
      </c>
      <c r="H5105" t="s">
        <v>5496</v>
      </c>
      <c r="I5105" s="160" t="s">
        <v>4009</v>
      </c>
      <c r="J5105" t="s">
        <v>5500</v>
      </c>
      <c r="K5105" s="160" t="s">
        <v>4009</v>
      </c>
      <c r="L5105" t="s">
        <v>8069</v>
      </c>
    </row>
    <row r="5106" spans="1:12">
      <c r="A5106" s="15">
        <v>30400314</v>
      </c>
      <c r="B5106" t="s">
        <v>5450</v>
      </c>
      <c r="C5106" t="s">
        <v>8006</v>
      </c>
      <c r="D5106" t="s">
        <v>8067</v>
      </c>
      <c r="E5106" t="s">
        <v>8073</v>
      </c>
      <c r="F5106" t="s">
        <v>5499</v>
      </c>
      <c r="G5106" s="160" t="s">
        <v>4069</v>
      </c>
      <c r="H5106" t="s">
        <v>5496</v>
      </c>
      <c r="I5106" s="160" t="s">
        <v>4009</v>
      </c>
      <c r="J5106" t="s">
        <v>5500</v>
      </c>
      <c r="K5106" s="160" t="s">
        <v>4009</v>
      </c>
      <c r="L5106" t="s">
        <v>8069</v>
      </c>
    </row>
    <row r="5107" spans="1:12">
      <c r="A5107" s="15">
        <v>30400315</v>
      </c>
      <c r="B5107" t="s">
        <v>5450</v>
      </c>
      <c r="C5107" t="s">
        <v>8006</v>
      </c>
      <c r="D5107" t="s">
        <v>8067</v>
      </c>
      <c r="E5107" t="s">
        <v>8074</v>
      </c>
      <c r="F5107" t="s">
        <v>5499</v>
      </c>
      <c r="G5107" s="160" t="s">
        <v>4069</v>
      </c>
      <c r="H5107" t="s">
        <v>5496</v>
      </c>
      <c r="I5107" s="160" t="s">
        <v>4009</v>
      </c>
      <c r="J5107" t="s">
        <v>5500</v>
      </c>
      <c r="K5107" s="160" t="s">
        <v>4009</v>
      </c>
      <c r="L5107" t="s">
        <v>8069</v>
      </c>
    </row>
    <row r="5108" spans="1:12">
      <c r="A5108" s="15">
        <v>30400316</v>
      </c>
      <c r="B5108" t="s">
        <v>5450</v>
      </c>
      <c r="C5108" t="s">
        <v>8006</v>
      </c>
      <c r="D5108" t="s">
        <v>8067</v>
      </c>
      <c r="E5108" t="s">
        <v>7648</v>
      </c>
      <c r="F5108" t="s">
        <v>5499</v>
      </c>
      <c r="G5108" s="160" t="s">
        <v>4069</v>
      </c>
      <c r="H5108" t="s">
        <v>5496</v>
      </c>
      <c r="I5108" s="160" t="s">
        <v>4009</v>
      </c>
      <c r="J5108" t="s">
        <v>5500</v>
      </c>
      <c r="K5108" s="160" t="s">
        <v>4009</v>
      </c>
      <c r="L5108" t="s">
        <v>8069</v>
      </c>
    </row>
    <row r="5109" spans="1:12">
      <c r="A5109" s="15">
        <v>30400317</v>
      </c>
      <c r="B5109" t="s">
        <v>5450</v>
      </c>
      <c r="C5109" t="s">
        <v>8006</v>
      </c>
      <c r="D5109" t="s">
        <v>8067</v>
      </c>
      <c r="E5109" t="s">
        <v>8075</v>
      </c>
      <c r="F5109" t="s">
        <v>5499</v>
      </c>
      <c r="G5109" s="160" t="s">
        <v>4069</v>
      </c>
      <c r="H5109" t="s">
        <v>5496</v>
      </c>
      <c r="I5109" s="160" t="s">
        <v>4009</v>
      </c>
      <c r="J5109" t="s">
        <v>5500</v>
      </c>
      <c r="K5109" s="160" t="s">
        <v>4009</v>
      </c>
      <c r="L5109" t="s">
        <v>8069</v>
      </c>
    </row>
    <row r="5110" spans="1:12">
      <c r="A5110" s="15">
        <v>30400318</v>
      </c>
      <c r="B5110" t="s">
        <v>5450</v>
      </c>
      <c r="C5110" t="s">
        <v>8006</v>
      </c>
      <c r="D5110" t="s">
        <v>8067</v>
      </c>
      <c r="E5110" t="s">
        <v>8076</v>
      </c>
      <c r="F5110" t="s">
        <v>5499</v>
      </c>
      <c r="G5110" s="160" t="s">
        <v>4069</v>
      </c>
      <c r="H5110" t="s">
        <v>5496</v>
      </c>
      <c r="I5110" s="160" t="s">
        <v>4009</v>
      </c>
      <c r="J5110" t="s">
        <v>5500</v>
      </c>
      <c r="K5110" s="160" t="s">
        <v>4009</v>
      </c>
      <c r="L5110" t="s">
        <v>8069</v>
      </c>
    </row>
    <row r="5111" spans="1:12">
      <c r="A5111" s="15">
        <v>30400319</v>
      </c>
      <c r="B5111" t="s">
        <v>5450</v>
      </c>
      <c r="C5111" t="s">
        <v>8006</v>
      </c>
      <c r="D5111" t="s">
        <v>8067</v>
      </c>
      <c r="E5111" t="s">
        <v>8077</v>
      </c>
      <c r="F5111" t="s">
        <v>5499</v>
      </c>
      <c r="G5111" s="160" t="s">
        <v>4069</v>
      </c>
      <c r="H5111" t="s">
        <v>5496</v>
      </c>
      <c r="I5111" s="160" t="s">
        <v>4009</v>
      </c>
      <c r="J5111" t="s">
        <v>5500</v>
      </c>
      <c r="K5111" s="160" t="s">
        <v>4009</v>
      </c>
      <c r="L5111" t="s">
        <v>8069</v>
      </c>
    </row>
    <row r="5112" spans="1:12">
      <c r="A5112" s="15">
        <v>30400320</v>
      </c>
      <c r="B5112" t="s">
        <v>5450</v>
      </c>
      <c r="C5112" t="s">
        <v>8006</v>
      </c>
      <c r="D5112" t="s">
        <v>8067</v>
      </c>
      <c r="E5112" t="s">
        <v>8020</v>
      </c>
      <c r="F5112" t="s">
        <v>5499</v>
      </c>
      <c r="G5112" s="160" t="s">
        <v>4069</v>
      </c>
      <c r="H5112" t="s">
        <v>5496</v>
      </c>
      <c r="I5112" s="160" t="s">
        <v>4009</v>
      </c>
      <c r="J5112" t="s">
        <v>5500</v>
      </c>
      <c r="K5112" s="160" t="s">
        <v>4009</v>
      </c>
      <c r="L5112" t="s">
        <v>8069</v>
      </c>
    </row>
    <row r="5113" spans="1:12">
      <c r="A5113" s="15">
        <v>30400321</v>
      </c>
      <c r="B5113" t="s">
        <v>5450</v>
      </c>
      <c r="C5113" t="s">
        <v>8006</v>
      </c>
      <c r="D5113" t="s">
        <v>8067</v>
      </c>
      <c r="E5113" t="s">
        <v>8078</v>
      </c>
      <c r="F5113" t="s">
        <v>5499</v>
      </c>
      <c r="G5113" s="160" t="s">
        <v>4069</v>
      </c>
      <c r="H5113" t="s">
        <v>5496</v>
      </c>
      <c r="I5113" s="160" t="s">
        <v>4009</v>
      </c>
      <c r="J5113" t="s">
        <v>5500</v>
      </c>
      <c r="K5113" s="160" t="s">
        <v>4009</v>
      </c>
      <c r="L5113" t="s">
        <v>8069</v>
      </c>
    </row>
    <row r="5114" spans="1:12">
      <c r="A5114" s="15">
        <v>30400322</v>
      </c>
      <c r="B5114" t="s">
        <v>5450</v>
      </c>
      <c r="C5114" t="s">
        <v>8006</v>
      </c>
      <c r="D5114" t="s">
        <v>8067</v>
      </c>
      <c r="E5114" t="s">
        <v>8079</v>
      </c>
      <c r="F5114" t="s">
        <v>5499</v>
      </c>
      <c r="G5114" s="160" t="s">
        <v>4069</v>
      </c>
      <c r="H5114" t="s">
        <v>5496</v>
      </c>
      <c r="I5114" s="160" t="s">
        <v>4009</v>
      </c>
      <c r="J5114" t="s">
        <v>5500</v>
      </c>
      <c r="K5114" s="160" t="s">
        <v>4009</v>
      </c>
      <c r="L5114" t="s">
        <v>8069</v>
      </c>
    </row>
    <row r="5115" spans="1:12">
      <c r="A5115" s="15">
        <v>30400325</v>
      </c>
      <c r="B5115" t="s">
        <v>5450</v>
      </c>
      <c r="C5115" t="s">
        <v>8006</v>
      </c>
      <c r="D5115" t="s">
        <v>8067</v>
      </c>
      <c r="E5115" t="s">
        <v>8080</v>
      </c>
      <c r="F5115" t="s">
        <v>5499</v>
      </c>
      <c r="G5115" s="160" t="s">
        <v>4069</v>
      </c>
      <c r="H5115" t="s">
        <v>5496</v>
      </c>
      <c r="I5115" s="160" t="s">
        <v>4009</v>
      </c>
      <c r="J5115" t="s">
        <v>5500</v>
      </c>
      <c r="K5115" s="160" t="s">
        <v>4009</v>
      </c>
      <c r="L5115" t="s">
        <v>8069</v>
      </c>
    </row>
    <row r="5116" spans="1:12">
      <c r="A5116" s="15">
        <v>30400330</v>
      </c>
      <c r="B5116" t="s">
        <v>5450</v>
      </c>
      <c r="C5116" t="s">
        <v>8006</v>
      </c>
      <c r="D5116" t="s">
        <v>8067</v>
      </c>
      <c r="E5116" t="s">
        <v>8081</v>
      </c>
      <c r="F5116" t="s">
        <v>5499</v>
      </c>
      <c r="G5116" s="160" t="s">
        <v>4069</v>
      </c>
      <c r="H5116" t="s">
        <v>5496</v>
      </c>
      <c r="I5116" s="160" t="s">
        <v>4009</v>
      </c>
      <c r="J5116" t="s">
        <v>5500</v>
      </c>
      <c r="K5116" s="160" t="s">
        <v>4009</v>
      </c>
      <c r="L5116" t="s">
        <v>8069</v>
      </c>
    </row>
    <row r="5117" spans="1:12">
      <c r="A5117" s="15">
        <v>30400331</v>
      </c>
      <c r="B5117" t="s">
        <v>5450</v>
      </c>
      <c r="C5117" t="s">
        <v>8006</v>
      </c>
      <c r="D5117" t="s">
        <v>8067</v>
      </c>
      <c r="E5117" t="s">
        <v>8082</v>
      </c>
      <c r="F5117" t="s">
        <v>5499</v>
      </c>
      <c r="G5117" s="160" t="s">
        <v>4069</v>
      </c>
      <c r="H5117" t="s">
        <v>5496</v>
      </c>
      <c r="I5117" s="160" t="s">
        <v>4009</v>
      </c>
      <c r="J5117" t="s">
        <v>5500</v>
      </c>
      <c r="K5117" s="160" t="s">
        <v>4009</v>
      </c>
      <c r="L5117" t="s">
        <v>8069</v>
      </c>
    </row>
    <row r="5118" spans="1:12">
      <c r="A5118" s="15">
        <v>30400332</v>
      </c>
      <c r="B5118" t="s">
        <v>5450</v>
      </c>
      <c r="C5118" t="s">
        <v>8006</v>
      </c>
      <c r="D5118" t="s">
        <v>8067</v>
      </c>
      <c r="E5118" t="s">
        <v>8083</v>
      </c>
      <c r="F5118" t="s">
        <v>5499</v>
      </c>
      <c r="G5118" s="160" t="s">
        <v>4069</v>
      </c>
      <c r="H5118" t="s">
        <v>5496</v>
      </c>
      <c r="I5118" s="160" t="s">
        <v>4009</v>
      </c>
      <c r="J5118" t="s">
        <v>5500</v>
      </c>
      <c r="K5118" s="160" t="s">
        <v>4009</v>
      </c>
      <c r="L5118" t="s">
        <v>8069</v>
      </c>
    </row>
    <row r="5119" spans="1:12">
      <c r="A5119" s="15">
        <v>30400333</v>
      </c>
      <c r="B5119" t="s">
        <v>5450</v>
      </c>
      <c r="C5119" t="s">
        <v>8006</v>
      </c>
      <c r="D5119" t="s">
        <v>8067</v>
      </c>
      <c r="E5119" t="s">
        <v>8084</v>
      </c>
      <c r="F5119" t="s">
        <v>5499</v>
      </c>
      <c r="G5119" s="160" t="s">
        <v>4069</v>
      </c>
      <c r="H5119" t="s">
        <v>5496</v>
      </c>
      <c r="I5119" s="160" t="s">
        <v>4009</v>
      </c>
      <c r="J5119" t="s">
        <v>5500</v>
      </c>
      <c r="K5119" s="160" t="s">
        <v>4009</v>
      </c>
      <c r="L5119" t="s">
        <v>8069</v>
      </c>
    </row>
    <row r="5120" spans="1:12">
      <c r="A5120" s="15">
        <v>30400340</v>
      </c>
      <c r="B5120" t="s">
        <v>5450</v>
      </c>
      <c r="C5120" t="s">
        <v>8006</v>
      </c>
      <c r="D5120" t="s">
        <v>8067</v>
      </c>
      <c r="E5120" t="s">
        <v>8085</v>
      </c>
      <c r="F5120" t="s">
        <v>5499</v>
      </c>
      <c r="G5120" s="160" t="s">
        <v>4069</v>
      </c>
      <c r="H5120" t="s">
        <v>5496</v>
      </c>
      <c r="I5120" s="160" t="s">
        <v>4009</v>
      </c>
      <c r="J5120" t="s">
        <v>5500</v>
      </c>
      <c r="K5120" s="160" t="s">
        <v>4009</v>
      </c>
      <c r="L5120" t="s">
        <v>8069</v>
      </c>
    </row>
    <row r="5121" spans="1:12">
      <c r="A5121" s="15">
        <v>30400341</v>
      </c>
      <c r="B5121" t="s">
        <v>5450</v>
      </c>
      <c r="C5121" t="s">
        <v>8006</v>
      </c>
      <c r="D5121" t="s">
        <v>8067</v>
      </c>
      <c r="E5121" t="s">
        <v>8086</v>
      </c>
      <c r="F5121" t="s">
        <v>5499</v>
      </c>
      <c r="G5121" s="160" t="s">
        <v>4069</v>
      </c>
      <c r="H5121" t="s">
        <v>5496</v>
      </c>
      <c r="I5121" s="160" t="s">
        <v>4009</v>
      </c>
      <c r="J5121" t="s">
        <v>5500</v>
      </c>
      <c r="K5121" s="160" t="s">
        <v>4009</v>
      </c>
      <c r="L5121" t="s">
        <v>8069</v>
      </c>
    </row>
    <row r="5122" spans="1:12">
      <c r="A5122" s="15">
        <v>30400342</v>
      </c>
      <c r="B5122" t="s">
        <v>5450</v>
      </c>
      <c r="C5122" t="s">
        <v>8006</v>
      </c>
      <c r="D5122" t="s">
        <v>8067</v>
      </c>
      <c r="E5122" t="s">
        <v>8087</v>
      </c>
      <c r="F5122" t="s">
        <v>5499</v>
      </c>
      <c r="G5122" s="160" t="s">
        <v>4069</v>
      </c>
      <c r="H5122" t="s">
        <v>5496</v>
      </c>
      <c r="I5122" s="160" t="s">
        <v>4009</v>
      </c>
      <c r="J5122" t="s">
        <v>5500</v>
      </c>
      <c r="K5122" s="160" t="s">
        <v>4009</v>
      </c>
      <c r="L5122" t="s">
        <v>8069</v>
      </c>
    </row>
    <row r="5123" spans="1:12">
      <c r="A5123" s="15">
        <v>30400350</v>
      </c>
      <c r="B5123" t="s">
        <v>5450</v>
      </c>
      <c r="C5123" t="s">
        <v>8006</v>
      </c>
      <c r="D5123" t="s">
        <v>8067</v>
      </c>
      <c r="E5123" t="s">
        <v>8088</v>
      </c>
      <c r="F5123" t="s">
        <v>5499</v>
      </c>
      <c r="G5123" s="160" t="s">
        <v>4069</v>
      </c>
      <c r="H5123" t="s">
        <v>5496</v>
      </c>
      <c r="I5123" s="160" t="s">
        <v>4009</v>
      </c>
      <c r="J5123" t="s">
        <v>5500</v>
      </c>
      <c r="K5123" s="160" t="s">
        <v>4009</v>
      </c>
      <c r="L5123" t="s">
        <v>8069</v>
      </c>
    </row>
    <row r="5124" spans="1:12">
      <c r="A5124" s="15">
        <v>30400351</v>
      </c>
      <c r="B5124" t="s">
        <v>5450</v>
      </c>
      <c r="C5124" t="s">
        <v>8006</v>
      </c>
      <c r="D5124" t="s">
        <v>8067</v>
      </c>
      <c r="E5124" t="s">
        <v>8089</v>
      </c>
      <c r="F5124" t="s">
        <v>5499</v>
      </c>
      <c r="G5124" s="160" t="s">
        <v>4069</v>
      </c>
      <c r="H5124" t="s">
        <v>5496</v>
      </c>
      <c r="I5124" s="160" t="s">
        <v>4009</v>
      </c>
      <c r="J5124" t="s">
        <v>5500</v>
      </c>
      <c r="K5124" s="160" t="s">
        <v>4009</v>
      </c>
      <c r="L5124" t="s">
        <v>8069</v>
      </c>
    </row>
    <row r="5125" spans="1:12">
      <c r="A5125" s="15">
        <v>30400352</v>
      </c>
      <c r="B5125" t="s">
        <v>5450</v>
      </c>
      <c r="C5125" t="s">
        <v>8006</v>
      </c>
      <c r="D5125" t="s">
        <v>8067</v>
      </c>
      <c r="E5125" t="s">
        <v>8088</v>
      </c>
      <c r="F5125" t="s">
        <v>5499</v>
      </c>
      <c r="G5125" s="160" t="s">
        <v>4069</v>
      </c>
      <c r="H5125" t="s">
        <v>5496</v>
      </c>
      <c r="I5125" s="160" t="s">
        <v>4009</v>
      </c>
      <c r="J5125" t="s">
        <v>5500</v>
      </c>
      <c r="K5125" s="160" t="s">
        <v>4009</v>
      </c>
      <c r="L5125" t="s">
        <v>8069</v>
      </c>
    </row>
    <row r="5126" spans="1:12">
      <c r="A5126" s="15">
        <v>30400353</v>
      </c>
      <c r="B5126" t="s">
        <v>5450</v>
      </c>
      <c r="C5126" t="s">
        <v>8006</v>
      </c>
      <c r="D5126" t="s">
        <v>8067</v>
      </c>
      <c r="E5126" t="s">
        <v>8089</v>
      </c>
      <c r="F5126" t="s">
        <v>5499</v>
      </c>
      <c r="G5126" s="160" t="s">
        <v>4069</v>
      </c>
      <c r="H5126" t="s">
        <v>5496</v>
      </c>
      <c r="I5126" s="160" t="s">
        <v>4009</v>
      </c>
      <c r="J5126" t="s">
        <v>5500</v>
      </c>
      <c r="K5126" s="160" t="s">
        <v>4009</v>
      </c>
      <c r="L5126" t="s">
        <v>8069</v>
      </c>
    </row>
    <row r="5127" spans="1:12">
      <c r="A5127" s="15">
        <v>30400354</v>
      </c>
      <c r="B5127" t="s">
        <v>5450</v>
      </c>
      <c r="C5127" t="s">
        <v>8006</v>
      </c>
      <c r="D5127" t="s">
        <v>8067</v>
      </c>
      <c r="E5127" t="s">
        <v>8089</v>
      </c>
      <c r="F5127" t="s">
        <v>5499</v>
      </c>
      <c r="G5127" s="160" t="s">
        <v>4069</v>
      </c>
      <c r="H5127" t="s">
        <v>5496</v>
      </c>
      <c r="I5127" s="160" t="s">
        <v>4009</v>
      </c>
      <c r="J5127" t="s">
        <v>5500</v>
      </c>
      <c r="K5127" s="160" t="s">
        <v>4009</v>
      </c>
      <c r="L5127" t="s">
        <v>8069</v>
      </c>
    </row>
    <row r="5128" spans="1:12">
      <c r="A5128" s="15">
        <v>30400355</v>
      </c>
      <c r="B5128" t="s">
        <v>5450</v>
      </c>
      <c r="C5128" t="s">
        <v>8006</v>
      </c>
      <c r="D5128" t="s">
        <v>8067</v>
      </c>
      <c r="E5128" t="s">
        <v>8090</v>
      </c>
      <c r="F5128" t="s">
        <v>5499</v>
      </c>
      <c r="G5128" s="160" t="s">
        <v>4069</v>
      </c>
      <c r="H5128" t="s">
        <v>5496</v>
      </c>
      <c r="I5128" s="160" t="s">
        <v>4009</v>
      </c>
      <c r="J5128" t="s">
        <v>5500</v>
      </c>
      <c r="K5128" s="160" t="s">
        <v>4009</v>
      </c>
      <c r="L5128" t="s">
        <v>8069</v>
      </c>
    </row>
    <row r="5129" spans="1:12">
      <c r="A5129" s="15">
        <v>30400356</v>
      </c>
      <c r="B5129" t="s">
        <v>5450</v>
      </c>
      <c r="C5129" t="s">
        <v>8006</v>
      </c>
      <c r="D5129" t="s">
        <v>8067</v>
      </c>
      <c r="E5129" t="s">
        <v>8091</v>
      </c>
      <c r="F5129" t="s">
        <v>4073</v>
      </c>
      <c r="G5129" s="160" t="s">
        <v>4074</v>
      </c>
      <c r="H5129" t="s">
        <v>4075</v>
      </c>
      <c r="I5129">
        <v>11</v>
      </c>
      <c r="J5129" t="s">
        <v>6011</v>
      </c>
      <c r="K5129" s="160" t="s">
        <v>4007</v>
      </c>
      <c r="L5129" t="s">
        <v>5938</v>
      </c>
    </row>
    <row r="5130" spans="1:12">
      <c r="A5130" s="15">
        <v>30400357</v>
      </c>
      <c r="B5130" t="s">
        <v>5450</v>
      </c>
      <c r="C5130" t="s">
        <v>8006</v>
      </c>
      <c r="D5130" t="s">
        <v>8067</v>
      </c>
      <c r="E5130" t="s">
        <v>8092</v>
      </c>
      <c r="F5130" t="s">
        <v>4073</v>
      </c>
      <c r="G5130" s="160" t="s">
        <v>4074</v>
      </c>
      <c r="H5130" t="s">
        <v>4075</v>
      </c>
      <c r="I5130">
        <v>11</v>
      </c>
      <c r="J5130" t="s">
        <v>6011</v>
      </c>
      <c r="K5130" s="160" t="s">
        <v>4009</v>
      </c>
      <c r="L5130" t="s">
        <v>6012</v>
      </c>
    </row>
    <row r="5131" spans="1:12">
      <c r="A5131" s="15">
        <v>30400358</v>
      </c>
      <c r="B5131" t="s">
        <v>5450</v>
      </c>
      <c r="C5131" t="s">
        <v>8006</v>
      </c>
      <c r="D5131" t="s">
        <v>8067</v>
      </c>
      <c r="E5131" t="s">
        <v>8093</v>
      </c>
      <c r="F5131" t="s">
        <v>5499</v>
      </c>
      <c r="G5131" s="160" t="s">
        <v>4069</v>
      </c>
      <c r="H5131" t="s">
        <v>5496</v>
      </c>
      <c r="I5131" s="160" t="s">
        <v>4009</v>
      </c>
      <c r="J5131" t="s">
        <v>5500</v>
      </c>
      <c r="K5131" s="160" t="s">
        <v>4009</v>
      </c>
      <c r="L5131" t="s">
        <v>8069</v>
      </c>
    </row>
    <row r="5132" spans="1:12">
      <c r="A5132" s="15">
        <v>30400360</v>
      </c>
      <c r="B5132" t="s">
        <v>5450</v>
      </c>
      <c r="C5132" t="s">
        <v>8006</v>
      </c>
      <c r="D5132" t="s">
        <v>8067</v>
      </c>
      <c r="E5132" t="s">
        <v>8094</v>
      </c>
      <c r="F5132" t="s">
        <v>5499</v>
      </c>
      <c r="G5132" s="160" t="s">
        <v>4069</v>
      </c>
      <c r="H5132" t="s">
        <v>5496</v>
      </c>
      <c r="I5132" s="160" t="s">
        <v>4009</v>
      </c>
      <c r="J5132" t="s">
        <v>5500</v>
      </c>
      <c r="K5132" s="160" t="s">
        <v>4009</v>
      </c>
      <c r="L5132" t="s">
        <v>8069</v>
      </c>
    </row>
    <row r="5133" spans="1:12">
      <c r="A5133" s="15">
        <v>30400370</v>
      </c>
      <c r="B5133" t="s">
        <v>5450</v>
      </c>
      <c r="C5133" t="s">
        <v>8006</v>
      </c>
      <c r="D5133" t="s">
        <v>8067</v>
      </c>
      <c r="E5133" t="s">
        <v>8095</v>
      </c>
      <c r="F5133" t="s">
        <v>5499</v>
      </c>
      <c r="G5133" s="160" t="s">
        <v>4069</v>
      </c>
      <c r="H5133" t="s">
        <v>5496</v>
      </c>
      <c r="I5133" s="160" t="s">
        <v>4009</v>
      </c>
      <c r="J5133" t="s">
        <v>5500</v>
      </c>
      <c r="K5133" s="160" t="s">
        <v>4009</v>
      </c>
      <c r="L5133" t="s">
        <v>8069</v>
      </c>
    </row>
    <row r="5134" spans="1:12">
      <c r="A5134" s="15">
        <v>30400371</v>
      </c>
      <c r="B5134" t="s">
        <v>5450</v>
      </c>
      <c r="C5134" t="s">
        <v>8006</v>
      </c>
      <c r="D5134" t="s">
        <v>8067</v>
      </c>
      <c r="E5134" t="s">
        <v>8096</v>
      </c>
      <c r="F5134" t="s">
        <v>5499</v>
      </c>
      <c r="G5134" s="160" t="s">
        <v>4069</v>
      </c>
      <c r="H5134" t="s">
        <v>5496</v>
      </c>
      <c r="I5134" s="160" t="s">
        <v>4009</v>
      </c>
      <c r="J5134" t="s">
        <v>5500</v>
      </c>
      <c r="K5134" s="160" t="s">
        <v>4009</v>
      </c>
      <c r="L5134" t="s">
        <v>8069</v>
      </c>
    </row>
    <row r="5135" spans="1:12">
      <c r="A5135" s="15">
        <v>30400398</v>
      </c>
      <c r="B5135" t="s">
        <v>5450</v>
      </c>
      <c r="C5135" t="s">
        <v>8006</v>
      </c>
      <c r="D5135" t="s">
        <v>8067</v>
      </c>
      <c r="E5135" t="s">
        <v>4020</v>
      </c>
      <c r="F5135" t="s">
        <v>5499</v>
      </c>
      <c r="G5135" s="160" t="s">
        <v>4069</v>
      </c>
      <c r="H5135" t="s">
        <v>5496</v>
      </c>
      <c r="I5135" s="160" t="s">
        <v>4009</v>
      </c>
      <c r="J5135" t="s">
        <v>5500</v>
      </c>
      <c r="K5135" s="160" t="s">
        <v>4009</v>
      </c>
      <c r="L5135" t="s">
        <v>8069</v>
      </c>
    </row>
    <row r="5136" spans="1:12">
      <c r="A5136" s="15">
        <v>30400399</v>
      </c>
      <c r="B5136" t="s">
        <v>5450</v>
      </c>
      <c r="C5136" t="s">
        <v>8006</v>
      </c>
      <c r="D5136" t="s">
        <v>8067</v>
      </c>
      <c r="E5136" t="s">
        <v>4020</v>
      </c>
      <c r="F5136" t="s">
        <v>5499</v>
      </c>
      <c r="G5136" s="160" t="s">
        <v>4069</v>
      </c>
      <c r="H5136" t="s">
        <v>5496</v>
      </c>
      <c r="I5136" s="160" t="s">
        <v>4009</v>
      </c>
      <c r="J5136" t="s">
        <v>5500</v>
      </c>
      <c r="K5136" s="160" t="s">
        <v>4009</v>
      </c>
      <c r="L5136" t="s">
        <v>8069</v>
      </c>
    </row>
    <row r="5137" spans="1:12">
      <c r="A5137" s="15">
        <v>30400401</v>
      </c>
      <c r="B5137" t="s">
        <v>5450</v>
      </c>
      <c r="C5137" t="s">
        <v>8006</v>
      </c>
      <c r="D5137" t="s">
        <v>5717</v>
      </c>
      <c r="E5137" t="s">
        <v>8097</v>
      </c>
      <c r="F5137" t="s">
        <v>5495</v>
      </c>
      <c r="G5137" s="160" t="s">
        <v>4069</v>
      </c>
      <c r="H5137" t="s">
        <v>5496</v>
      </c>
      <c r="I5137" s="160" t="s">
        <v>4007</v>
      </c>
      <c r="J5137" t="s">
        <v>5504</v>
      </c>
      <c r="K5137" s="160" t="s">
        <v>4009</v>
      </c>
      <c r="L5137" t="s">
        <v>5717</v>
      </c>
    </row>
    <row r="5138" spans="1:12">
      <c r="A5138" s="15">
        <v>30400402</v>
      </c>
      <c r="B5138" t="s">
        <v>5450</v>
      </c>
      <c r="C5138" t="s">
        <v>8006</v>
      </c>
      <c r="D5138" t="s">
        <v>5717</v>
      </c>
      <c r="E5138" t="s">
        <v>8098</v>
      </c>
      <c r="F5138" t="s">
        <v>5495</v>
      </c>
      <c r="G5138" s="160" t="s">
        <v>4069</v>
      </c>
      <c r="H5138" t="s">
        <v>5496</v>
      </c>
      <c r="I5138" s="160" t="s">
        <v>4007</v>
      </c>
      <c r="J5138" t="s">
        <v>5504</v>
      </c>
      <c r="K5138" s="160" t="s">
        <v>4009</v>
      </c>
      <c r="L5138" t="s">
        <v>5717</v>
      </c>
    </row>
    <row r="5139" spans="1:12">
      <c r="A5139" s="15">
        <v>30400403</v>
      </c>
      <c r="B5139" t="s">
        <v>5450</v>
      </c>
      <c r="C5139" t="s">
        <v>8006</v>
      </c>
      <c r="D5139" t="s">
        <v>5717</v>
      </c>
      <c r="E5139" t="s">
        <v>8099</v>
      </c>
      <c r="F5139" t="s">
        <v>5495</v>
      </c>
      <c r="G5139" s="160" t="s">
        <v>4069</v>
      </c>
      <c r="H5139" t="s">
        <v>5496</v>
      </c>
      <c r="I5139" s="160" t="s">
        <v>4007</v>
      </c>
      <c r="J5139" t="s">
        <v>5504</v>
      </c>
      <c r="K5139" s="160" t="s">
        <v>4009</v>
      </c>
      <c r="L5139" t="s">
        <v>5717</v>
      </c>
    </row>
    <row r="5140" spans="1:12">
      <c r="A5140" s="15">
        <v>30400404</v>
      </c>
      <c r="B5140" t="s">
        <v>5450</v>
      </c>
      <c r="C5140" t="s">
        <v>8006</v>
      </c>
      <c r="D5140" t="s">
        <v>5717</v>
      </c>
      <c r="E5140" t="s">
        <v>8100</v>
      </c>
      <c r="F5140" t="s">
        <v>5495</v>
      </c>
      <c r="G5140" s="160" t="s">
        <v>4069</v>
      </c>
      <c r="H5140" t="s">
        <v>5496</v>
      </c>
      <c r="I5140" s="160" t="s">
        <v>4007</v>
      </c>
      <c r="J5140" t="s">
        <v>5504</v>
      </c>
      <c r="K5140" s="160" t="s">
        <v>4009</v>
      </c>
      <c r="L5140" t="s">
        <v>5717</v>
      </c>
    </row>
    <row r="5141" spans="1:12">
      <c r="A5141" s="15">
        <v>30400405</v>
      </c>
      <c r="B5141" t="s">
        <v>5450</v>
      </c>
      <c r="C5141" t="s">
        <v>8006</v>
      </c>
      <c r="D5141" t="s">
        <v>5717</v>
      </c>
      <c r="E5141" t="s">
        <v>8101</v>
      </c>
      <c r="F5141" t="s">
        <v>5495</v>
      </c>
      <c r="G5141" s="160" t="s">
        <v>4069</v>
      </c>
      <c r="H5141" t="s">
        <v>5496</v>
      </c>
      <c r="I5141" s="160" t="s">
        <v>4007</v>
      </c>
      <c r="J5141" t="s">
        <v>5504</v>
      </c>
      <c r="K5141" s="160" t="s">
        <v>4009</v>
      </c>
      <c r="L5141" t="s">
        <v>5717</v>
      </c>
    </row>
    <row r="5142" spans="1:12">
      <c r="A5142" s="15">
        <v>30400406</v>
      </c>
      <c r="B5142" t="s">
        <v>5450</v>
      </c>
      <c r="C5142" t="s">
        <v>8006</v>
      </c>
      <c r="D5142" t="s">
        <v>5717</v>
      </c>
      <c r="E5142" t="s">
        <v>8102</v>
      </c>
      <c r="F5142" t="s">
        <v>5495</v>
      </c>
      <c r="G5142" s="160" t="s">
        <v>4069</v>
      </c>
      <c r="H5142" t="s">
        <v>5496</v>
      </c>
      <c r="I5142" s="160" t="s">
        <v>4007</v>
      </c>
      <c r="J5142" t="s">
        <v>5504</v>
      </c>
      <c r="K5142" s="160" t="s">
        <v>4009</v>
      </c>
      <c r="L5142" t="s">
        <v>5717</v>
      </c>
    </row>
    <row r="5143" spans="1:12">
      <c r="A5143" s="15">
        <v>30400407</v>
      </c>
      <c r="B5143" t="s">
        <v>5450</v>
      </c>
      <c r="C5143" t="s">
        <v>8006</v>
      </c>
      <c r="D5143" t="s">
        <v>5717</v>
      </c>
      <c r="E5143" t="s">
        <v>8103</v>
      </c>
      <c r="F5143" t="s">
        <v>5495</v>
      </c>
      <c r="G5143" s="160" t="s">
        <v>4069</v>
      </c>
      <c r="H5143" t="s">
        <v>5496</v>
      </c>
      <c r="I5143" s="160" t="s">
        <v>4007</v>
      </c>
      <c r="J5143" t="s">
        <v>5504</v>
      </c>
      <c r="K5143" s="160" t="s">
        <v>4009</v>
      </c>
      <c r="L5143" t="s">
        <v>5717</v>
      </c>
    </row>
    <row r="5144" spans="1:12">
      <c r="A5144" s="15">
        <v>30400408</v>
      </c>
      <c r="B5144" t="s">
        <v>5450</v>
      </c>
      <c r="C5144" t="s">
        <v>8006</v>
      </c>
      <c r="D5144" t="s">
        <v>5717</v>
      </c>
      <c r="E5144" t="s">
        <v>8104</v>
      </c>
      <c r="F5144" t="s">
        <v>5495</v>
      </c>
      <c r="G5144" s="160" t="s">
        <v>4069</v>
      </c>
      <c r="H5144" t="s">
        <v>5496</v>
      </c>
      <c r="I5144" s="160" t="s">
        <v>4007</v>
      </c>
      <c r="J5144" t="s">
        <v>5504</v>
      </c>
      <c r="K5144" s="160" t="s">
        <v>4009</v>
      </c>
      <c r="L5144" t="s">
        <v>5717</v>
      </c>
    </row>
    <row r="5145" spans="1:12">
      <c r="A5145" s="15">
        <v>30400409</v>
      </c>
      <c r="B5145" t="s">
        <v>5450</v>
      </c>
      <c r="C5145" t="s">
        <v>8006</v>
      </c>
      <c r="D5145" t="s">
        <v>5717</v>
      </c>
      <c r="E5145" t="s">
        <v>7649</v>
      </c>
      <c r="F5145" t="s">
        <v>5495</v>
      </c>
      <c r="G5145" s="160" t="s">
        <v>4069</v>
      </c>
      <c r="H5145" t="s">
        <v>5496</v>
      </c>
      <c r="I5145" s="160" t="s">
        <v>4007</v>
      </c>
      <c r="J5145" t="s">
        <v>5504</v>
      </c>
      <c r="K5145" s="160" t="s">
        <v>4009</v>
      </c>
      <c r="L5145" t="s">
        <v>5717</v>
      </c>
    </row>
    <row r="5146" spans="1:12">
      <c r="A5146" s="15">
        <v>30400410</v>
      </c>
      <c r="B5146" t="s">
        <v>5450</v>
      </c>
      <c r="C5146" t="s">
        <v>8006</v>
      </c>
      <c r="D5146" t="s">
        <v>5717</v>
      </c>
      <c r="E5146" t="s">
        <v>8105</v>
      </c>
      <c r="F5146" t="s">
        <v>5495</v>
      </c>
      <c r="G5146" s="160" t="s">
        <v>4069</v>
      </c>
      <c r="H5146" t="s">
        <v>5496</v>
      </c>
      <c r="I5146" s="160" t="s">
        <v>4007</v>
      </c>
      <c r="J5146" t="s">
        <v>5504</v>
      </c>
      <c r="K5146" s="160" t="s">
        <v>4009</v>
      </c>
      <c r="L5146" t="s">
        <v>5717</v>
      </c>
    </row>
    <row r="5147" spans="1:12">
      <c r="A5147" s="15">
        <v>30400411</v>
      </c>
      <c r="B5147" t="s">
        <v>5450</v>
      </c>
      <c r="C5147" t="s">
        <v>8006</v>
      </c>
      <c r="D5147" t="s">
        <v>5717</v>
      </c>
      <c r="E5147" t="s">
        <v>8106</v>
      </c>
      <c r="F5147" t="s">
        <v>5495</v>
      </c>
      <c r="G5147" s="160" t="s">
        <v>4069</v>
      </c>
      <c r="H5147" t="s">
        <v>5496</v>
      </c>
      <c r="I5147" s="160" t="s">
        <v>4007</v>
      </c>
      <c r="J5147" t="s">
        <v>5504</v>
      </c>
      <c r="K5147" s="160" t="s">
        <v>4009</v>
      </c>
      <c r="L5147" t="s">
        <v>5717</v>
      </c>
    </row>
    <row r="5148" spans="1:12">
      <c r="A5148" s="15">
        <v>30400412</v>
      </c>
      <c r="B5148" t="s">
        <v>5450</v>
      </c>
      <c r="C5148" t="s">
        <v>8006</v>
      </c>
      <c r="D5148" t="s">
        <v>5717</v>
      </c>
      <c r="E5148" t="s">
        <v>8107</v>
      </c>
      <c r="F5148" t="s">
        <v>5495</v>
      </c>
      <c r="G5148" s="160" t="s">
        <v>4069</v>
      </c>
      <c r="H5148" t="s">
        <v>5496</v>
      </c>
      <c r="I5148" s="160" t="s">
        <v>4007</v>
      </c>
      <c r="J5148" t="s">
        <v>5504</v>
      </c>
      <c r="K5148" s="160" t="s">
        <v>4009</v>
      </c>
      <c r="L5148" t="s">
        <v>5717</v>
      </c>
    </row>
    <row r="5149" spans="1:12">
      <c r="A5149" s="15">
        <v>30400413</v>
      </c>
      <c r="B5149" t="s">
        <v>5450</v>
      </c>
      <c r="C5149" t="s">
        <v>8006</v>
      </c>
      <c r="D5149" t="s">
        <v>5717</v>
      </c>
      <c r="E5149" t="s">
        <v>8108</v>
      </c>
      <c r="F5149" t="s">
        <v>5495</v>
      </c>
      <c r="G5149" s="160" t="s">
        <v>4069</v>
      </c>
      <c r="H5149" t="s">
        <v>5496</v>
      </c>
      <c r="I5149" s="160" t="s">
        <v>4007</v>
      </c>
      <c r="J5149" t="s">
        <v>5504</v>
      </c>
      <c r="K5149" s="160" t="s">
        <v>4009</v>
      </c>
      <c r="L5149" t="s">
        <v>5717</v>
      </c>
    </row>
    <row r="5150" spans="1:12">
      <c r="A5150" s="15">
        <v>30400414</v>
      </c>
      <c r="B5150" t="s">
        <v>5450</v>
      </c>
      <c r="C5150" t="s">
        <v>8006</v>
      </c>
      <c r="D5150" t="s">
        <v>5717</v>
      </c>
      <c r="E5150" t="s">
        <v>8109</v>
      </c>
      <c r="F5150" t="s">
        <v>5495</v>
      </c>
      <c r="G5150" s="160" t="s">
        <v>4069</v>
      </c>
      <c r="H5150" t="s">
        <v>5496</v>
      </c>
      <c r="I5150" s="160" t="s">
        <v>4007</v>
      </c>
      <c r="J5150" t="s">
        <v>5504</v>
      </c>
      <c r="K5150" s="160" t="s">
        <v>4009</v>
      </c>
      <c r="L5150" t="s">
        <v>5717</v>
      </c>
    </row>
    <row r="5151" spans="1:12">
      <c r="A5151" s="15">
        <v>30400415</v>
      </c>
      <c r="B5151" t="s">
        <v>5450</v>
      </c>
      <c r="C5151" t="s">
        <v>8006</v>
      </c>
      <c r="D5151" t="s">
        <v>5717</v>
      </c>
      <c r="E5151" t="s">
        <v>8110</v>
      </c>
      <c r="F5151" t="s">
        <v>5495</v>
      </c>
      <c r="G5151" s="160" t="s">
        <v>4069</v>
      </c>
      <c r="H5151" t="s">
        <v>5496</v>
      </c>
      <c r="I5151" s="160" t="s">
        <v>4007</v>
      </c>
      <c r="J5151" t="s">
        <v>5504</v>
      </c>
      <c r="K5151" s="160" t="s">
        <v>4009</v>
      </c>
      <c r="L5151" t="s">
        <v>5717</v>
      </c>
    </row>
    <row r="5152" spans="1:12">
      <c r="A5152" s="15">
        <v>30400416</v>
      </c>
      <c r="B5152" t="s">
        <v>5450</v>
      </c>
      <c r="C5152" t="s">
        <v>8006</v>
      </c>
      <c r="D5152" t="s">
        <v>5717</v>
      </c>
      <c r="E5152" t="s">
        <v>8028</v>
      </c>
      <c r="F5152" t="s">
        <v>5495</v>
      </c>
      <c r="G5152" s="160" t="s">
        <v>4069</v>
      </c>
      <c r="H5152" t="s">
        <v>5496</v>
      </c>
      <c r="I5152" s="160" t="s">
        <v>4007</v>
      </c>
      <c r="J5152" t="s">
        <v>5504</v>
      </c>
      <c r="K5152" s="160" t="s">
        <v>4009</v>
      </c>
      <c r="L5152" t="s">
        <v>5717</v>
      </c>
    </row>
    <row r="5153" spans="1:12">
      <c r="A5153" s="15">
        <v>30400417</v>
      </c>
      <c r="B5153" t="s">
        <v>5450</v>
      </c>
      <c r="C5153" t="s">
        <v>8006</v>
      </c>
      <c r="D5153" t="s">
        <v>5717</v>
      </c>
      <c r="E5153" t="s">
        <v>8111</v>
      </c>
      <c r="F5153" t="s">
        <v>5495</v>
      </c>
      <c r="G5153" s="160" t="s">
        <v>4069</v>
      </c>
      <c r="H5153" t="s">
        <v>5496</v>
      </c>
      <c r="I5153" s="160" t="s">
        <v>4007</v>
      </c>
      <c r="J5153" t="s">
        <v>5504</v>
      </c>
      <c r="K5153" s="160" t="s">
        <v>4009</v>
      </c>
      <c r="L5153" t="s">
        <v>5717</v>
      </c>
    </row>
    <row r="5154" spans="1:12">
      <c r="A5154" s="15">
        <v>30400418</v>
      </c>
      <c r="B5154" t="s">
        <v>5450</v>
      </c>
      <c r="C5154" t="s">
        <v>8006</v>
      </c>
      <c r="D5154" t="s">
        <v>5717</v>
      </c>
      <c r="E5154" t="s">
        <v>8112</v>
      </c>
      <c r="F5154" t="s">
        <v>5495</v>
      </c>
      <c r="G5154" s="160" t="s">
        <v>4069</v>
      </c>
      <c r="H5154" t="s">
        <v>5496</v>
      </c>
      <c r="I5154" s="160" t="s">
        <v>4007</v>
      </c>
      <c r="J5154" t="s">
        <v>5504</v>
      </c>
      <c r="K5154" s="160" t="s">
        <v>4009</v>
      </c>
      <c r="L5154" t="s">
        <v>5717</v>
      </c>
    </row>
    <row r="5155" spans="1:12">
      <c r="A5155" s="15">
        <v>30400419</v>
      </c>
      <c r="B5155" t="s">
        <v>5450</v>
      </c>
      <c r="C5155" t="s">
        <v>8006</v>
      </c>
      <c r="D5155" t="s">
        <v>5717</v>
      </c>
      <c r="E5155" t="s">
        <v>4607</v>
      </c>
      <c r="F5155" t="s">
        <v>5495</v>
      </c>
      <c r="G5155" s="160" t="s">
        <v>4069</v>
      </c>
      <c r="H5155" t="s">
        <v>5496</v>
      </c>
      <c r="I5155" s="160" t="s">
        <v>4007</v>
      </c>
      <c r="J5155" t="s">
        <v>5504</v>
      </c>
      <c r="K5155" s="160" t="s">
        <v>4009</v>
      </c>
      <c r="L5155" t="s">
        <v>5717</v>
      </c>
    </row>
    <row r="5156" spans="1:12">
      <c r="A5156" s="15">
        <v>30400420</v>
      </c>
      <c r="B5156" t="s">
        <v>5450</v>
      </c>
      <c r="C5156" t="s">
        <v>8006</v>
      </c>
      <c r="D5156" t="s">
        <v>5717</v>
      </c>
      <c r="E5156" t="s">
        <v>6361</v>
      </c>
      <c r="F5156" t="s">
        <v>4073</v>
      </c>
      <c r="G5156" s="160" t="s">
        <v>4074</v>
      </c>
      <c r="H5156" t="s">
        <v>4075</v>
      </c>
      <c r="I5156">
        <v>11</v>
      </c>
      <c r="J5156" t="s">
        <v>6011</v>
      </c>
      <c r="K5156">
        <v>99</v>
      </c>
      <c r="L5156" t="s">
        <v>3999</v>
      </c>
    </row>
    <row r="5157" spans="1:12">
      <c r="A5157" s="15">
        <v>30400421</v>
      </c>
      <c r="B5157" t="s">
        <v>5450</v>
      </c>
      <c r="C5157" t="s">
        <v>8006</v>
      </c>
      <c r="D5157" t="s">
        <v>5717</v>
      </c>
      <c r="E5157" t="s">
        <v>8113</v>
      </c>
      <c r="F5157" t="s">
        <v>4073</v>
      </c>
      <c r="G5157" s="160" t="s">
        <v>4069</v>
      </c>
      <c r="H5157" t="s">
        <v>5496</v>
      </c>
      <c r="I5157" s="160" t="s">
        <v>4007</v>
      </c>
      <c r="J5157" t="s">
        <v>5504</v>
      </c>
      <c r="K5157" s="160" t="s">
        <v>4009</v>
      </c>
      <c r="L5157" t="s">
        <v>5717</v>
      </c>
    </row>
    <row r="5158" spans="1:12">
      <c r="A5158" s="15">
        <v>30400422</v>
      </c>
      <c r="B5158" t="s">
        <v>5450</v>
      </c>
      <c r="C5158" t="s">
        <v>8006</v>
      </c>
      <c r="D5158" t="s">
        <v>5717</v>
      </c>
      <c r="E5158" t="s">
        <v>7739</v>
      </c>
      <c r="F5158" t="s">
        <v>4073</v>
      </c>
      <c r="G5158" s="160" t="s">
        <v>4074</v>
      </c>
      <c r="H5158" t="s">
        <v>4075</v>
      </c>
      <c r="I5158">
        <v>11</v>
      </c>
      <c r="J5158" t="s">
        <v>6011</v>
      </c>
      <c r="K5158">
        <v>99</v>
      </c>
      <c r="L5158" t="s">
        <v>3999</v>
      </c>
    </row>
    <row r="5159" spans="1:12">
      <c r="A5159" s="15">
        <v>30400423</v>
      </c>
      <c r="B5159" t="s">
        <v>5450</v>
      </c>
      <c r="C5159" t="s">
        <v>8006</v>
      </c>
      <c r="D5159" t="s">
        <v>5717</v>
      </c>
      <c r="E5159" t="s">
        <v>8114</v>
      </c>
      <c r="F5159" t="s">
        <v>5495</v>
      </c>
      <c r="G5159" s="160" t="s">
        <v>4069</v>
      </c>
      <c r="H5159" t="s">
        <v>5496</v>
      </c>
      <c r="I5159" s="160" t="s">
        <v>4007</v>
      </c>
      <c r="J5159" t="s">
        <v>5504</v>
      </c>
      <c r="K5159" s="160" t="s">
        <v>4009</v>
      </c>
      <c r="L5159" t="s">
        <v>5717</v>
      </c>
    </row>
    <row r="5160" spans="1:12">
      <c r="A5160" s="15">
        <v>30400424</v>
      </c>
      <c r="B5160" t="s">
        <v>5450</v>
      </c>
      <c r="C5160" t="s">
        <v>8006</v>
      </c>
      <c r="D5160" t="s">
        <v>5717</v>
      </c>
      <c r="E5160" t="s">
        <v>8115</v>
      </c>
      <c r="F5160" t="s">
        <v>5495</v>
      </c>
      <c r="G5160" s="160" t="s">
        <v>4069</v>
      </c>
      <c r="H5160" t="s">
        <v>5496</v>
      </c>
      <c r="I5160" s="160" t="s">
        <v>4007</v>
      </c>
      <c r="J5160" t="s">
        <v>5504</v>
      </c>
      <c r="K5160" s="160" t="s">
        <v>4009</v>
      </c>
      <c r="L5160" t="s">
        <v>5717</v>
      </c>
    </row>
    <row r="5161" spans="1:12">
      <c r="A5161" s="15">
        <v>30400425</v>
      </c>
      <c r="B5161" t="s">
        <v>5450</v>
      </c>
      <c r="C5161" t="s">
        <v>8006</v>
      </c>
      <c r="D5161" t="s">
        <v>5717</v>
      </c>
      <c r="E5161" t="s">
        <v>7649</v>
      </c>
      <c r="F5161" t="s">
        <v>5495</v>
      </c>
      <c r="G5161" s="160" t="s">
        <v>4069</v>
      </c>
      <c r="H5161" t="s">
        <v>5496</v>
      </c>
      <c r="I5161" s="160" t="s">
        <v>4007</v>
      </c>
      <c r="J5161" t="s">
        <v>5504</v>
      </c>
      <c r="K5161" s="160" t="s">
        <v>4009</v>
      </c>
      <c r="L5161" t="s">
        <v>5717</v>
      </c>
    </row>
    <row r="5162" spans="1:12">
      <c r="A5162" s="15">
        <v>30400426</v>
      </c>
      <c r="B5162" t="s">
        <v>5450</v>
      </c>
      <c r="C5162" t="s">
        <v>8006</v>
      </c>
      <c r="D5162" t="s">
        <v>5717</v>
      </c>
      <c r="E5162" t="s">
        <v>7758</v>
      </c>
      <c r="F5162" t="s">
        <v>5495</v>
      </c>
      <c r="G5162" s="160" t="s">
        <v>4069</v>
      </c>
      <c r="H5162" t="s">
        <v>5496</v>
      </c>
      <c r="I5162" s="160" t="s">
        <v>4007</v>
      </c>
      <c r="J5162" t="s">
        <v>5504</v>
      </c>
      <c r="K5162" s="160" t="s">
        <v>4009</v>
      </c>
      <c r="L5162" t="s">
        <v>5717</v>
      </c>
    </row>
    <row r="5163" spans="1:12">
      <c r="A5163" s="15">
        <v>30400427</v>
      </c>
      <c r="B5163" t="s">
        <v>5450</v>
      </c>
      <c r="C5163" t="s">
        <v>8006</v>
      </c>
      <c r="D5163" t="s">
        <v>5717</v>
      </c>
      <c r="E5163" t="s">
        <v>8116</v>
      </c>
      <c r="F5163" t="s">
        <v>5495</v>
      </c>
      <c r="G5163" s="160" t="s">
        <v>4069</v>
      </c>
      <c r="H5163" t="s">
        <v>5496</v>
      </c>
      <c r="I5163" s="160" t="s">
        <v>4007</v>
      </c>
      <c r="J5163" t="s">
        <v>5504</v>
      </c>
      <c r="K5163" s="160" t="s">
        <v>4009</v>
      </c>
      <c r="L5163" t="s">
        <v>5717</v>
      </c>
    </row>
    <row r="5164" spans="1:12">
      <c r="A5164" s="15">
        <v>30400428</v>
      </c>
      <c r="B5164" t="s">
        <v>5450</v>
      </c>
      <c r="C5164" t="s">
        <v>8006</v>
      </c>
      <c r="D5164" t="s">
        <v>5717</v>
      </c>
      <c r="E5164" t="s">
        <v>8117</v>
      </c>
      <c r="F5164" t="s">
        <v>5499</v>
      </c>
      <c r="G5164" s="160" t="s">
        <v>4069</v>
      </c>
      <c r="H5164" t="s">
        <v>5496</v>
      </c>
      <c r="I5164" s="160" t="s">
        <v>4007</v>
      </c>
      <c r="J5164" t="s">
        <v>5504</v>
      </c>
      <c r="K5164" s="160" t="s">
        <v>4009</v>
      </c>
      <c r="L5164" t="s">
        <v>5717</v>
      </c>
    </row>
    <row r="5165" spans="1:12">
      <c r="A5165" s="15">
        <v>30400429</v>
      </c>
      <c r="B5165" t="s">
        <v>5450</v>
      </c>
      <c r="C5165" t="s">
        <v>8006</v>
      </c>
      <c r="D5165" t="s">
        <v>5717</v>
      </c>
      <c r="E5165" t="s">
        <v>8118</v>
      </c>
      <c r="F5165" t="s">
        <v>5495</v>
      </c>
      <c r="G5165" s="160" t="s">
        <v>4069</v>
      </c>
      <c r="H5165" t="s">
        <v>5496</v>
      </c>
      <c r="I5165" s="160" t="s">
        <v>4007</v>
      </c>
      <c r="J5165" t="s">
        <v>5504</v>
      </c>
      <c r="K5165" s="160" t="s">
        <v>4009</v>
      </c>
      <c r="L5165" t="s">
        <v>5717</v>
      </c>
    </row>
    <row r="5166" spans="1:12">
      <c r="A5166" s="15">
        <v>30400430</v>
      </c>
      <c r="B5166" t="s">
        <v>5450</v>
      </c>
      <c r="C5166" t="s">
        <v>8006</v>
      </c>
      <c r="D5166" t="s">
        <v>5717</v>
      </c>
      <c r="E5166" t="s">
        <v>7765</v>
      </c>
      <c r="F5166" t="s">
        <v>5495</v>
      </c>
      <c r="G5166" s="160" t="s">
        <v>4069</v>
      </c>
      <c r="H5166" t="s">
        <v>5496</v>
      </c>
      <c r="I5166" s="160" t="s">
        <v>4007</v>
      </c>
      <c r="J5166" t="s">
        <v>5504</v>
      </c>
      <c r="K5166" s="160" t="s">
        <v>4009</v>
      </c>
      <c r="L5166" t="s">
        <v>5717</v>
      </c>
    </row>
    <row r="5167" spans="1:12">
      <c r="A5167" s="15">
        <v>30400431</v>
      </c>
      <c r="B5167" t="s">
        <v>5450</v>
      </c>
      <c r="C5167" t="s">
        <v>8006</v>
      </c>
      <c r="D5167" t="s">
        <v>5717</v>
      </c>
      <c r="E5167" t="s">
        <v>7766</v>
      </c>
      <c r="F5167" t="s">
        <v>5495</v>
      </c>
      <c r="G5167" s="160" t="s">
        <v>4069</v>
      </c>
      <c r="H5167" t="s">
        <v>5496</v>
      </c>
      <c r="I5167" s="160" t="s">
        <v>4007</v>
      </c>
      <c r="J5167" t="s">
        <v>5504</v>
      </c>
      <c r="K5167" s="160" t="s">
        <v>4009</v>
      </c>
      <c r="L5167" t="s">
        <v>5717</v>
      </c>
    </row>
    <row r="5168" spans="1:12">
      <c r="A5168" s="15">
        <v>30400499</v>
      </c>
      <c r="B5168" t="s">
        <v>5450</v>
      </c>
      <c r="C5168" t="s">
        <v>8006</v>
      </c>
      <c r="D5168" t="s">
        <v>5717</v>
      </c>
      <c r="E5168" t="s">
        <v>4080</v>
      </c>
      <c r="F5168" t="s">
        <v>5495</v>
      </c>
      <c r="G5168" s="160" t="s">
        <v>4069</v>
      </c>
      <c r="H5168" t="s">
        <v>5496</v>
      </c>
      <c r="I5168" s="160" t="s">
        <v>4007</v>
      </c>
      <c r="J5168" t="s">
        <v>5504</v>
      </c>
      <c r="K5168" s="160" t="s">
        <v>4009</v>
      </c>
      <c r="L5168" t="s">
        <v>5717</v>
      </c>
    </row>
    <row r="5169" spans="1:12">
      <c r="A5169" s="15">
        <v>30400501</v>
      </c>
      <c r="B5169" t="s">
        <v>5450</v>
      </c>
      <c r="C5169" t="s">
        <v>8006</v>
      </c>
      <c r="D5169" t="s">
        <v>8119</v>
      </c>
      <c r="E5169" t="s">
        <v>7542</v>
      </c>
      <c r="F5169" t="s">
        <v>5495</v>
      </c>
      <c r="G5169" s="160" t="s">
        <v>4069</v>
      </c>
      <c r="H5169" t="s">
        <v>5496</v>
      </c>
      <c r="I5169" s="160" t="s">
        <v>4007</v>
      </c>
      <c r="J5169" t="s">
        <v>5504</v>
      </c>
      <c r="K5169" s="160" t="s">
        <v>4009</v>
      </c>
      <c r="L5169" t="s">
        <v>5717</v>
      </c>
    </row>
    <row r="5170" spans="1:12">
      <c r="A5170" s="15">
        <v>30400502</v>
      </c>
      <c r="B5170" t="s">
        <v>5450</v>
      </c>
      <c r="C5170" t="s">
        <v>8006</v>
      </c>
      <c r="D5170" t="s">
        <v>8119</v>
      </c>
      <c r="E5170" t="s">
        <v>8120</v>
      </c>
      <c r="F5170" t="s">
        <v>5495</v>
      </c>
      <c r="G5170" s="160" t="s">
        <v>4069</v>
      </c>
      <c r="H5170" t="s">
        <v>5496</v>
      </c>
      <c r="I5170" s="160" t="s">
        <v>4007</v>
      </c>
      <c r="J5170" t="s">
        <v>5504</v>
      </c>
      <c r="K5170" s="160" t="s">
        <v>4009</v>
      </c>
      <c r="L5170" t="s">
        <v>5717</v>
      </c>
    </row>
    <row r="5171" spans="1:12">
      <c r="A5171" s="15">
        <v>30400503</v>
      </c>
      <c r="B5171" t="s">
        <v>5450</v>
      </c>
      <c r="C5171" t="s">
        <v>8006</v>
      </c>
      <c r="D5171" t="s">
        <v>8119</v>
      </c>
      <c r="E5171" t="s">
        <v>8121</v>
      </c>
      <c r="F5171" t="s">
        <v>5495</v>
      </c>
      <c r="G5171" s="160" t="s">
        <v>4069</v>
      </c>
      <c r="H5171" t="s">
        <v>5496</v>
      </c>
      <c r="I5171" s="160" t="s">
        <v>4007</v>
      </c>
      <c r="J5171" t="s">
        <v>5504</v>
      </c>
      <c r="K5171" s="160" t="s">
        <v>4009</v>
      </c>
      <c r="L5171" t="s">
        <v>5717</v>
      </c>
    </row>
    <row r="5172" spans="1:12">
      <c r="A5172" s="15">
        <v>30400504</v>
      </c>
      <c r="B5172" t="s">
        <v>5450</v>
      </c>
      <c r="C5172" t="s">
        <v>8006</v>
      </c>
      <c r="D5172" t="s">
        <v>8119</v>
      </c>
      <c r="E5172" t="s">
        <v>8122</v>
      </c>
      <c r="F5172" t="s">
        <v>5495</v>
      </c>
      <c r="G5172" s="160" t="s">
        <v>4069</v>
      </c>
      <c r="H5172" t="s">
        <v>5496</v>
      </c>
      <c r="I5172" s="160" t="s">
        <v>4007</v>
      </c>
      <c r="J5172" t="s">
        <v>5504</v>
      </c>
      <c r="K5172" s="160" t="s">
        <v>4009</v>
      </c>
      <c r="L5172" t="s">
        <v>5717</v>
      </c>
    </row>
    <row r="5173" spans="1:12">
      <c r="A5173" s="15">
        <v>30400505</v>
      </c>
      <c r="B5173" t="s">
        <v>5450</v>
      </c>
      <c r="C5173" t="s">
        <v>8006</v>
      </c>
      <c r="D5173" t="s">
        <v>8119</v>
      </c>
      <c r="E5173" t="s">
        <v>7542</v>
      </c>
      <c r="F5173" t="s">
        <v>5495</v>
      </c>
      <c r="G5173" s="160" t="s">
        <v>4069</v>
      </c>
      <c r="H5173" t="s">
        <v>5496</v>
      </c>
      <c r="I5173" s="160" t="s">
        <v>4007</v>
      </c>
      <c r="J5173" t="s">
        <v>5504</v>
      </c>
      <c r="K5173" s="160" t="s">
        <v>4009</v>
      </c>
      <c r="L5173" t="s">
        <v>5717</v>
      </c>
    </row>
    <row r="5174" spans="1:12">
      <c r="A5174" s="15">
        <v>30400506</v>
      </c>
      <c r="B5174" t="s">
        <v>5450</v>
      </c>
      <c r="C5174" t="s">
        <v>8006</v>
      </c>
      <c r="D5174" t="s">
        <v>8119</v>
      </c>
      <c r="E5174" t="s">
        <v>8123</v>
      </c>
      <c r="F5174" t="s">
        <v>5495</v>
      </c>
      <c r="G5174" s="160" t="s">
        <v>4069</v>
      </c>
      <c r="H5174" t="s">
        <v>5496</v>
      </c>
      <c r="I5174" s="160" t="s">
        <v>4007</v>
      </c>
      <c r="J5174" t="s">
        <v>5504</v>
      </c>
      <c r="K5174" s="160" t="s">
        <v>4009</v>
      </c>
      <c r="L5174" t="s">
        <v>5717</v>
      </c>
    </row>
    <row r="5175" spans="1:12">
      <c r="A5175" s="15">
        <v>30400507</v>
      </c>
      <c r="B5175" t="s">
        <v>5450</v>
      </c>
      <c r="C5175" t="s">
        <v>8006</v>
      </c>
      <c r="D5175" t="s">
        <v>8119</v>
      </c>
      <c r="E5175" t="s">
        <v>8124</v>
      </c>
      <c r="F5175" t="s">
        <v>5495</v>
      </c>
      <c r="G5175" s="160" t="s">
        <v>4069</v>
      </c>
      <c r="H5175" t="s">
        <v>5496</v>
      </c>
      <c r="I5175" s="160" t="s">
        <v>4007</v>
      </c>
      <c r="J5175" t="s">
        <v>5504</v>
      </c>
      <c r="K5175" s="160" t="s">
        <v>4009</v>
      </c>
      <c r="L5175" t="s">
        <v>5717</v>
      </c>
    </row>
    <row r="5176" spans="1:12">
      <c r="A5176" s="15">
        <v>30400508</v>
      </c>
      <c r="B5176" t="s">
        <v>5450</v>
      </c>
      <c r="C5176" t="s">
        <v>8006</v>
      </c>
      <c r="D5176" t="s">
        <v>8119</v>
      </c>
      <c r="E5176" t="s">
        <v>8125</v>
      </c>
      <c r="F5176" t="s">
        <v>5495</v>
      </c>
      <c r="G5176" s="160" t="s">
        <v>4069</v>
      </c>
      <c r="H5176" t="s">
        <v>5496</v>
      </c>
      <c r="I5176" s="160" t="s">
        <v>4007</v>
      </c>
      <c r="J5176" t="s">
        <v>5504</v>
      </c>
      <c r="K5176" s="160" t="s">
        <v>4009</v>
      </c>
      <c r="L5176" t="s">
        <v>5717</v>
      </c>
    </row>
    <row r="5177" spans="1:12">
      <c r="A5177" s="15">
        <v>30400509</v>
      </c>
      <c r="B5177" t="s">
        <v>5450</v>
      </c>
      <c r="C5177" t="s">
        <v>8006</v>
      </c>
      <c r="D5177" t="s">
        <v>8119</v>
      </c>
      <c r="E5177" t="s">
        <v>8122</v>
      </c>
      <c r="F5177" t="s">
        <v>5495</v>
      </c>
      <c r="G5177" s="160" t="s">
        <v>4069</v>
      </c>
      <c r="H5177" t="s">
        <v>5496</v>
      </c>
      <c r="I5177" s="160" t="s">
        <v>4007</v>
      </c>
      <c r="J5177" t="s">
        <v>5504</v>
      </c>
      <c r="K5177" s="160" t="s">
        <v>4009</v>
      </c>
      <c r="L5177" t="s">
        <v>5717</v>
      </c>
    </row>
    <row r="5178" spans="1:12">
      <c r="A5178" s="15">
        <v>30400510</v>
      </c>
      <c r="B5178" t="s">
        <v>5450</v>
      </c>
      <c r="C5178" t="s">
        <v>8006</v>
      </c>
      <c r="D5178" t="s">
        <v>8119</v>
      </c>
      <c r="E5178" t="s">
        <v>8126</v>
      </c>
      <c r="F5178" t="s">
        <v>5495</v>
      </c>
      <c r="G5178" s="160" t="s">
        <v>4069</v>
      </c>
      <c r="H5178" t="s">
        <v>5496</v>
      </c>
      <c r="I5178" s="160" t="s">
        <v>4007</v>
      </c>
      <c r="J5178" t="s">
        <v>5504</v>
      </c>
      <c r="K5178" s="160" t="s">
        <v>4009</v>
      </c>
      <c r="L5178" t="s">
        <v>5717</v>
      </c>
    </row>
    <row r="5179" spans="1:12">
      <c r="A5179" s="15">
        <v>30400511</v>
      </c>
      <c r="B5179" t="s">
        <v>5450</v>
      </c>
      <c r="C5179" t="s">
        <v>8006</v>
      </c>
      <c r="D5179" t="s">
        <v>8119</v>
      </c>
      <c r="E5179" t="s">
        <v>8127</v>
      </c>
      <c r="F5179" t="s">
        <v>5495</v>
      </c>
      <c r="G5179" s="160" t="s">
        <v>4069</v>
      </c>
      <c r="H5179" t="s">
        <v>5496</v>
      </c>
      <c r="I5179" s="160" t="s">
        <v>4007</v>
      </c>
      <c r="J5179" t="s">
        <v>5504</v>
      </c>
      <c r="K5179" s="160" t="s">
        <v>4009</v>
      </c>
      <c r="L5179" t="s">
        <v>5717</v>
      </c>
    </row>
    <row r="5180" spans="1:12">
      <c r="A5180" s="15">
        <v>30400512</v>
      </c>
      <c r="B5180" t="s">
        <v>5450</v>
      </c>
      <c r="C5180" t="s">
        <v>8006</v>
      </c>
      <c r="D5180" t="s">
        <v>8119</v>
      </c>
      <c r="E5180" t="s">
        <v>8128</v>
      </c>
      <c r="F5180" t="s">
        <v>5495</v>
      </c>
      <c r="G5180" s="160" t="s">
        <v>4069</v>
      </c>
      <c r="H5180" t="s">
        <v>5496</v>
      </c>
      <c r="I5180" s="160" t="s">
        <v>4007</v>
      </c>
      <c r="J5180" t="s">
        <v>5504</v>
      </c>
      <c r="K5180" s="160" t="s">
        <v>4009</v>
      </c>
      <c r="L5180" t="s">
        <v>5717</v>
      </c>
    </row>
    <row r="5181" spans="1:12">
      <c r="A5181" s="15">
        <v>30400513</v>
      </c>
      <c r="B5181" t="s">
        <v>5450</v>
      </c>
      <c r="C5181" t="s">
        <v>8006</v>
      </c>
      <c r="D5181" t="s">
        <v>8119</v>
      </c>
      <c r="E5181" t="s">
        <v>8129</v>
      </c>
      <c r="F5181" t="s">
        <v>5495</v>
      </c>
      <c r="G5181" s="160" t="s">
        <v>4069</v>
      </c>
      <c r="H5181" t="s">
        <v>5496</v>
      </c>
      <c r="I5181" s="160" t="s">
        <v>4007</v>
      </c>
      <c r="J5181" t="s">
        <v>5504</v>
      </c>
      <c r="K5181" s="160" t="s">
        <v>4009</v>
      </c>
      <c r="L5181" t="s">
        <v>5717</v>
      </c>
    </row>
    <row r="5182" spans="1:12">
      <c r="A5182" s="15">
        <v>30400521</v>
      </c>
      <c r="B5182" t="s">
        <v>5450</v>
      </c>
      <c r="C5182" t="s">
        <v>8006</v>
      </c>
      <c r="D5182" t="s">
        <v>8119</v>
      </c>
      <c r="E5182" t="s">
        <v>7542</v>
      </c>
      <c r="F5182" t="s">
        <v>5495</v>
      </c>
      <c r="G5182" s="160" t="s">
        <v>4069</v>
      </c>
      <c r="H5182" t="s">
        <v>5496</v>
      </c>
      <c r="I5182" s="160" t="s">
        <v>4007</v>
      </c>
      <c r="J5182" t="s">
        <v>5504</v>
      </c>
      <c r="K5182" s="160" t="s">
        <v>4009</v>
      </c>
      <c r="L5182" t="s">
        <v>5717</v>
      </c>
    </row>
    <row r="5183" spans="1:12">
      <c r="A5183" s="15">
        <v>30400522</v>
      </c>
      <c r="B5183" t="s">
        <v>5450</v>
      </c>
      <c r="C5183" t="s">
        <v>8006</v>
      </c>
      <c r="D5183" t="s">
        <v>8119</v>
      </c>
      <c r="E5183" t="s">
        <v>8123</v>
      </c>
      <c r="F5183" t="s">
        <v>5495</v>
      </c>
      <c r="G5183" s="160" t="s">
        <v>4069</v>
      </c>
      <c r="H5183" t="s">
        <v>5496</v>
      </c>
      <c r="I5183" s="160" t="s">
        <v>4007</v>
      </c>
      <c r="J5183" t="s">
        <v>5504</v>
      </c>
      <c r="K5183" s="160" t="s">
        <v>4009</v>
      </c>
      <c r="L5183" t="s">
        <v>5717</v>
      </c>
    </row>
    <row r="5184" spans="1:12">
      <c r="A5184" s="15">
        <v>30400523</v>
      </c>
      <c r="B5184" t="s">
        <v>5450</v>
      </c>
      <c r="C5184" t="s">
        <v>8006</v>
      </c>
      <c r="D5184" t="s">
        <v>8119</v>
      </c>
      <c r="E5184" t="s">
        <v>8124</v>
      </c>
      <c r="F5184" t="s">
        <v>5495</v>
      </c>
      <c r="G5184" s="160" t="s">
        <v>4069</v>
      </c>
      <c r="H5184" t="s">
        <v>5496</v>
      </c>
      <c r="I5184" s="160" t="s">
        <v>4007</v>
      </c>
      <c r="J5184" t="s">
        <v>5504</v>
      </c>
      <c r="K5184" s="160" t="s">
        <v>4009</v>
      </c>
      <c r="L5184" t="s">
        <v>5717</v>
      </c>
    </row>
    <row r="5185" spans="1:12">
      <c r="A5185" s="15">
        <v>30400524</v>
      </c>
      <c r="B5185" t="s">
        <v>5450</v>
      </c>
      <c r="C5185" t="s">
        <v>8006</v>
      </c>
      <c r="D5185" t="s">
        <v>8119</v>
      </c>
      <c r="E5185" t="s">
        <v>8125</v>
      </c>
      <c r="F5185" t="s">
        <v>5495</v>
      </c>
      <c r="G5185" s="160" t="s">
        <v>4069</v>
      </c>
      <c r="H5185" t="s">
        <v>5496</v>
      </c>
      <c r="I5185" s="160" t="s">
        <v>4007</v>
      </c>
      <c r="J5185" t="s">
        <v>5504</v>
      </c>
      <c r="K5185" s="160" t="s">
        <v>4009</v>
      </c>
      <c r="L5185" t="s">
        <v>5717</v>
      </c>
    </row>
    <row r="5186" spans="1:12">
      <c r="A5186" s="15">
        <v>30400525</v>
      </c>
      <c r="B5186" t="s">
        <v>5450</v>
      </c>
      <c r="C5186" t="s">
        <v>8006</v>
      </c>
      <c r="D5186" t="s">
        <v>8119</v>
      </c>
      <c r="E5186" t="s">
        <v>8122</v>
      </c>
      <c r="F5186" t="s">
        <v>5495</v>
      </c>
      <c r="G5186" s="160" t="s">
        <v>4069</v>
      </c>
      <c r="H5186" t="s">
        <v>5496</v>
      </c>
      <c r="I5186" s="160" t="s">
        <v>4007</v>
      </c>
      <c r="J5186" t="s">
        <v>5504</v>
      </c>
      <c r="K5186" s="160" t="s">
        <v>4009</v>
      </c>
      <c r="L5186" t="s">
        <v>5717</v>
      </c>
    </row>
    <row r="5187" spans="1:12">
      <c r="A5187" s="15">
        <v>30400526</v>
      </c>
      <c r="B5187" t="s">
        <v>5450</v>
      </c>
      <c r="C5187" t="s">
        <v>8006</v>
      </c>
      <c r="D5187" t="s">
        <v>8119</v>
      </c>
      <c r="E5187" t="s">
        <v>8126</v>
      </c>
      <c r="F5187" t="s">
        <v>5495</v>
      </c>
      <c r="G5187" s="160" t="s">
        <v>4069</v>
      </c>
      <c r="H5187" t="s">
        <v>5496</v>
      </c>
      <c r="I5187" s="160" t="s">
        <v>4007</v>
      </c>
      <c r="J5187" t="s">
        <v>5504</v>
      </c>
      <c r="K5187" s="160" t="s">
        <v>4009</v>
      </c>
      <c r="L5187" t="s">
        <v>5717</v>
      </c>
    </row>
    <row r="5188" spans="1:12">
      <c r="A5188" s="15">
        <v>30400527</v>
      </c>
      <c r="B5188" t="s">
        <v>5450</v>
      </c>
      <c r="C5188" t="s">
        <v>8006</v>
      </c>
      <c r="D5188" t="s">
        <v>8119</v>
      </c>
      <c r="E5188" t="s">
        <v>8127</v>
      </c>
      <c r="F5188" t="s">
        <v>5495</v>
      </c>
      <c r="G5188" s="160" t="s">
        <v>4069</v>
      </c>
      <c r="H5188" t="s">
        <v>5496</v>
      </c>
      <c r="I5188" s="160" t="s">
        <v>4007</v>
      </c>
      <c r="J5188" t="s">
        <v>5504</v>
      </c>
      <c r="K5188" s="160" t="s">
        <v>4009</v>
      </c>
      <c r="L5188" t="s">
        <v>5717</v>
      </c>
    </row>
    <row r="5189" spans="1:12">
      <c r="A5189" s="15">
        <v>30400528</v>
      </c>
      <c r="B5189" t="s">
        <v>5450</v>
      </c>
      <c r="C5189" t="s">
        <v>8006</v>
      </c>
      <c r="D5189" t="s">
        <v>8119</v>
      </c>
      <c r="E5189" t="s">
        <v>8128</v>
      </c>
      <c r="F5189" t="s">
        <v>5495</v>
      </c>
      <c r="G5189" s="160" t="s">
        <v>4069</v>
      </c>
      <c r="H5189" t="s">
        <v>5496</v>
      </c>
      <c r="I5189" s="160" t="s">
        <v>4007</v>
      </c>
      <c r="J5189" t="s">
        <v>5504</v>
      </c>
      <c r="K5189" s="160" t="s">
        <v>4009</v>
      </c>
      <c r="L5189" t="s">
        <v>5717</v>
      </c>
    </row>
    <row r="5190" spans="1:12">
      <c r="A5190" s="15">
        <v>30400529</v>
      </c>
      <c r="B5190" t="s">
        <v>5450</v>
      </c>
      <c r="C5190" t="s">
        <v>8006</v>
      </c>
      <c r="D5190" t="s">
        <v>8119</v>
      </c>
      <c r="E5190" t="s">
        <v>8130</v>
      </c>
      <c r="F5190" t="s">
        <v>5495</v>
      </c>
      <c r="G5190" s="160" t="s">
        <v>4069</v>
      </c>
      <c r="H5190" t="s">
        <v>5496</v>
      </c>
      <c r="I5190" s="160" t="s">
        <v>4007</v>
      </c>
      <c r="J5190" t="s">
        <v>5504</v>
      </c>
      <c r="K5190" s="160" t="s">
        <v>4009</v>
      </c>
      <c r="L5190" t="s">
        <v>5717</v>
      </c>
    </row>
    <row r="5191" spans="1:12">
      <c r="A5191" s="15">
        <v>30400530</v>
      </c>
      <c r="B5191" t="s">
        <v>5450</v>
      </c>
      <c r="C5191" t="s">
        <v>8006</v>
      </c>
      <c r="D5191" t="s">
        <v>8119</v>
      </c>
      <c r="E5191" t="s">
        <v>8131</v>
      </c>
      <c r="F5191" t="s">
        <v>5495</v>
      </c>
      <c r="G5191" s="160" t="s">
        <v>4069</v>
      </c>
      <c r="H5191" t="s">
        <v>5496</v>
      </c>
      <c r="I5191" s="160" t="s">
        <v>4007</v>
      </c>
      <c r="J5191" t="s">
        <v>5504</v>
      </c>
      <c r="K5191" s="160" t="s">
        <v>4009</v>
      </c>
      <c r="L5191" t="s">
        <v>5717</v>
      </c>
    </row>
    <row r="5192" spans="1:12">
      <c r="A5192" s="15">
        <v>30400531</v>
      </c>
      <c r="B5192" t="s">
        <v>5450</v>
      </c>
      <c r="C5192" t="s">
        <v>8006</v>
      </c>
      <c r="D5192" t="s">
        <v>8119</v>
      </c>
      <c r="E5192" t="s">
        <v>8132</v>
      </c>
      <c r="F5192" t="s">
        <v>5495</v>
      </c>
      <c r="G5192" s="160" t="s">
        <v>4069</v>
      </c>
      <c r="H5192" t="s">
        <v>5496</v>
      </c>
      <c r="I5192" s="160" t="s">
        <v>4007</v>
      </c>
      <c r="J5192" t="s">
        <v>5504</v>
      </c>
      <c r="K5192" s="160" t="s">
        <v>4009</v>
      </c>
      <c r="L5192" t="s">
        <v>5717</v>
      </c>
    </row>
    <row r="5193" spans="1:12">
      <c r="A5193" s="15">
        <v>30400599</v>
      </c>
      <c r="B5193" t="s">
        <v>5450</v>
      </c>
      <c r="C5193" t="s">
        <v>8006</v>
      </c>
      <c r="D5193" t="s">
        <v>8119</v>
      </c>
      <c r="E5193" t="s">
        <v>4020</v>
      </c>
      <c r="F5193" t="s">
        <v>5495</v>
      </c>
      <c r="G5193" s="160" t="s">
        <v>4069</v>
      </c>
      <c r="H5193" t="s">
        <v>5496</v>
      </c>
      <c r="I5193" s="160" t="s">
        <v>4007</v>
      </c>
      <c r="J5193" t="s">
        <v>5504</v>
      </c>
      <c r="K5193" s="160" t="s">
        <v>4009</v>
      </c>
      <c r="L5193" t="s">
        <v>5717</v>
      </c>
    </row>
    <row r="5194" spans="1:12">
      <c r="A5194" s="15">
        <v>30400601</v>
      </c>
      <c r="B5194" t="s">
        <v>5450</v>
      </c>
      <c r="C5194" t="s">
        <v>8006</v>
      </c>
      <c r="D5194" t="s">
        <v>7869</v>
      </c>
      <c r="E5194" t="s">
        <v>8133</v>
      </c>
      <c r="F5194" t="s">
        <v>5495</v>
      </c>
      <c r="G5194" s="160" t="s">
        <v>4069</v>
      </c>
      <c r="H5194" t="s">
        <v>5496</v>
      </c>
      <c r="I5194" s="160" t="s">
        <v>4007</v>
      </c>
      <c r="J5194" t="s">
        <v>5504</v>
      </c>
      <c r="K5194">
        <v>99</v>
      </c>
      <c r="L5194" t="s">
        <v>3999</v>
      </c>
    </row>
    <row r="5195" spans="1:12">
      <c r="A5195" s="15">
        <v>30400602</v>
      </c>
      <c r="B5195" t="s">
        <v>5450</v>
      </c>
      <c r="C5195" t="s">
        <v>8006</v>
      </c>
      <c r="D5195" t="s">
        <v>7869</v>
      </c>
      <c r="E5195" t="s">
        <v>8134</v>
      </c>
      <c r="F5195" t="s">
        <v>5495</v>
      </c>
      <c r="G5195" s="160" t="s">
        <v>4069</v>
      </c>
      <c r="H5195" t="s">
        <v>5496</v>
      </c>
      <c r="I5195" s="160" t="s">
        <v>4007</v>
      </c>
      <c r="J5195" t="s">
        <v>5504</v>
      </c>
      <c r="K5195">
        <v>99</v>
      </c>
      <c r="L5195" t="s">
        <v>3999</v>
      </c>
    </row>
    <row r="5196" spans="1:12">
      <c r="A5196" s="15">
        <v>30400605</v>
      </c>
      <c r="B5196" t="s">
        <v>5450</v>
      </c>
      <c r="C5196" t="s">
        <v>8006</v>
      </c>
      <c r="D5196" t="s">
        <v>7869</v>
      </c>
      <c r="E5196" t="s">
        <v>8135</v>
      </c>
      <c r="F5196" t="s">
        <v>5495</v>
      </c>
      <c r="G5196" s="160" t="s">
        <v>4069</v>
      </c>
      <c r="H5196" t="s">
        <v>5496</v>
      </c>
      <c r="I5196" s="160" t="s">
        <v>4007</v>
      </c>
      <c r="J5196" t="s">
        <v>5504</v>
      </c>
      <c r="K5196">
        <v>99</v>
      </c>
      <c r="L5196" t="s">
        <v>3999</v>
      </c>
    </row>
    <row r="5197" spans="1:12">
      <c r="A5197" s="15">
        <v>30400606</v>
      </c>
      <c r="B5197" t="s">
        <v>5450</v>
      </c>
      <c r="C5197" t="s">
        <v>8006</v>
      </c>
      <c r="D5197" t="s">
        <v>7869</v>
      </c>
      <c r="E5197" t="s">
        <v>8136</v>
      </c>
      <c r="F5197" t="s">
        <v>5495</v>
      </c>
      <c r="G5197" s="160" t="s">
        <v>4069</v>
      </c>
      <c r="H5197" t="s">
        <v>5496</v>
      </c>
      <c r="I5197" s="160" t="s">
        <v>4007</v>
      </c>
      <c r="J5197" t="s">
        <v>5504</v>
      </c>
      <c r="K5197">
        <v>99</v>
      </c>
      <c r="L5197" t="s">
        <v>3999</v>
      </c>
    </row>
    <row r="5198" spans="1:12">
      <c r="A5198" s="15">
        <v>30400607</v>
      </c>
      <c r="B5198" t="s">
        <v>5450</v>
      </c>
      <c r="C5198" t="s">
        <v>8006</v>
      </c>
      <c r="D5198" t="s">
        <v>7869</v>
      </c>
      <c r="E5198" t="s">
        <v>8137</v>
      </c>
      <c r="F5198" t="s">
        <v>5495</v>
      </c>
      <c r="G5198" s="160" t="s">
        <v>4069</v>
      </c>
      <c r="H5198" t="s">
        <v>5496</v>
      </c>
      <c r="I5198" s="160" t="s">
        <v>4007</v>
      </c>
      <c r="J5198" t="s">
        <v>5504</v>
      </c>
      <c r="K5198">
        <v>99</v>
      </c>
      <c r="L5198" t="s">
        <v>3999</v>
      </c>
    </row>
    <row r="5199" spans="1:12">
      <c r="A5199" s="15">
        <v>30400608</v>
      </c>
      <c r="B5199" t="s">
        <v>5450</v>
      </c>
      <c r="C5199" t="s">
        <v>8006</v>
      </c>
      <c r="D5199" t="s">
        <v>7869</v>
      </c>
      <c r="E5199" t="s">
        <v>8138</v>
      </c>
      <c r="F5199" t="s">
        <v>5495</v>
      </c>
      <c r="G5199" s="160" t="s">
        <v>4069</v>
      </c>
      <c r="H5199" t="s">
        <v>5496</v>
      </c>
      <c r="I5199" s="160" t="s">
        <v>4007</v>
      </c>
      <c r="J5199" t="s">
        <v>5504</v>
      </c>
      <c r="K5199">
        <v>99</v>
      </c>
      <c r="L5199" t="s">
        <v>3999</v>
      </c>
    </row>
    <row r="5200" spans="1:12">
      <c r="A5200" s="15">
        <v>30400609</v>
      </c>
      <c r="B5200" t="s">
        <v>5450</v>
      </c>
      <c r="C5200" t="s">
        <v>8006</v>
      </c>
      <c r="D5200" t="s">
        <v>7869</v>
      </c>
      <c r="E5200" t="s">
        <v>8139</v>
      </c>
      <c r="F5200" t="s">
        <v>5495</v>
      </c>
      <c r="G5200" s="160" t="s">
        <v>4069</v>
      </c>
      <c r="H5200" t="s">
        <v>5496</v>
      </c>
      <c r="I5200" s="160" t="s">
        <v>4007</v>
      </c>
      <c r="J5200" t="s">
        <v>5504</v>
      </c>
      <c r="K5200">
        <v>99</v>
      </c>
      <c r="L5200" t="s">
        <v>3999</v>
      </c>
    </row>
    <row r="5201" spans="1:12">
      <c r="A5201" s="15">
        <v>30400610</v>
      </c>
      <c r="B5201" t="s">
        <v>5450</v>
      </c>
      <c r="C5201" t="s">
        <v>8006</v>
      </c>
      <c r="D5201" t="s">
        <v>7869</v>
      </c>
      <c r="E5201" t="s">
        <v>8140</v>
      </c>
      <c r="F5201" t="s">
        <v>5495</v>
      </c>
      <c r="G5201" s="160" t="s">
        <v>4069</v>
      </c>
      <c r="H5201" t="s">
        <v>5496</v>
      </c>
      <c r="I5201" s="160" t="s">
        <v>4007</v>
      </c>
      <c r="J5201" t="s">
        <v>5504</v>
      </c>
      <c r="K5201">
        <v>99</v>
      </c>
      <c r="L5201" t="s">
        <v>3999</v>
      </c>
    </row>
    <row r="5202" spans="1:12">
      <c r="A5202" s="15">
        <v>30400611</v>
      </c>
      <c r="B5202" t="s">
        <v>5450</v>
      </c>
      <c r="C5202" t="s">
        <v>8006</v>
      </c>
      <c r="D5202" t="s">
        <v>7869</v>
      </c>
      <c r="E5202" t="s">
        <v>8141</v>
      </c>
      <c r="F5202" t="s">
        <v>5495</v>
      </c>
      <c r="G5202" s="160" t="s">
        <v>4069</v>
      </c>
      <c r="H5202" t="s">
        <v>5496</v>
      </c>
      <c r="I5202" s="160" t="s">
        <v>4007</v>
      </c>
      <c r="J5202" t="s">
        <v>5504</v>
      </c>
      <c r="K5202">
        <v>99</v>
      </c>
      <c r="L5202" t="s">
        <v>3999</v>
      </c>
    </row>
    <row r="5203" spans="1:12">
      <c r="A5203" s="15">
        <v>30400612</v>
      </c>
      <c r="B5203" t="s">
        <v>5450</v>
      </c>
      <c r="C5203" t="s">
        <v>8006</v>
      </c>
      <c r="D5203" t="s">
        <v>7869</v>
      </c>
      <c r="E5203" t="s">
        <v>8142</v>
      </c>
      <c r="F5203" t="s">
        <v>4073</v>
      </c>
      <c r="G5203" s="160" t="s">
        <v>4069</v>
      </c>
      <c r="H5203" t="s">
        <v>5496</v>
      </c>
      <c r="I5203" s="160" t="s">
        <v>4007</v>
      </c>
      <c r="J5203" t="s">
        <v>5504</v>
      </c>
      <c r="K5203">
        <v>99</v>
      </c>
      <c r="L5203" t="s">
        <v>3999</v>
      </c>
    </row>
    <row r="5204" spans="1:12">
      <c r="A5204" s="15">
        <v>30400613</v>
      </c>
      <c r="B5204" t="s">
        <v>5450</v>
      </c>
      <c r="C5204" t="s">
        <v>8006</v>
      </c>
      <c r="D5204" t="s">
        <v>7869</v>
      </c>
      <c r="E5204" t="s">
        <v>8143</v>
      </c>
      <c r="F5204" t="s">
        <v>5495</v>
      </c>
      <c r="G5204" s="160" t="s">
        <v>4069</v>
      </c>
      <c r="H5204" t="s">
        <v>5496</v>
      </c>
      <c r="I5204" s="160" t="s">
        <v>4007</v>
      </c>
      <c r="J5204" t="s">
        <v>5504</v>
      </c>
      <c r="K5204">
        <v>99</v>
      </c>
      <c r="L5204" t="s">
        <v>3999</v>
      </c>
    </row>
    <row r="5205" spans="1:12">
      <c r="A5205" s="15">
        <v>30400614</v>
      </c>
      <c r="B5205" t="s">
        <v>5450</v>
      </c>
      <c r="C5205" t="s">
        <v>8006</v>
      </c>
      <c r="D5205" t="s">
        <v>7869</v>
      </c>
      <c r="E5205" t="s">
        <v>8144</v>
      </c>
      <c r="F5205" t="s">
        <v>5495</v>
      </c>
      <c r="G5205" s="160" t="s">
        <v>4069</v>
      </c>
      <c r="H5205" t="s">
        <v>5496</v>
      </c>
      <c r="I5205" s="160" t="s">
        <v>4007</v>
      </c>
      <c r="J5205" t="s">
        <v>5504</v>
      </c>
      <c r="K5205">
        <v>99</v>
      </c>
      <c r="L5205" t="s">
        <v>3999</v>
      </c>
    </row>
    <row r="5206" spans="1:12">
      <c r="A5206" s="15">
        <v>30400630</v>
      </c>
      <c r="B5206" t="s">
        <v>5450</v>
      </c>
      <c r="C5206" t="s">
        <v>8006</v>
      </c>
      <c r="D5206" t="s">
        <v>7869</v>
      </c>
      <c r="E5206" t="s">
        <v>8145</v>
      </c>
      <c r="F5206" t="s">
        <v>5495</v>
      </c>
      <c r="G5206" s="160" t="s">
        <v>4069</v>
      </c>
      <c r="H5206" t="s">
        <v>5496</v>
      </c>
      <c r="I5206" s="160" t="s">
        <v>4007</v>
      </c>
      <c r="J5206" t="s">
        <v>5504</v>
      </c>
      <c r="K5206">
        <v>99</v>
      </c>
      <c r="L5206" t="s">
        <v>3999</v>
      </c>
    </row>
    <row r="5207" spans="1:12">
      <c r="A5207" s="15">
        <v>30400635</v>
      </c>
      <c r="B5207" t="s">
        <v>5450</v>
      </c>
      <c r="C5207" t="s">
        <v>8006</v>
      </c>
      <c r="D5207" t="s">
        <v>7869</v>
      </c>
      <c r="E5207" t="s">
        <v>8146</v>
      </c>
      <c r="F5207" t="s">
        <v>5495</v>
      </c>
      <c r="G5207" s="160" t="s">
        <v>4069</v>
      </c>
      <c r="H5207" t="s">
        <v>5496</v>
      </c>
      <c r="I5207" s="160" t="s">
        <v>4007</v>
      </c>
      <c r="J5207" t="s">
        <v>5504</v>
      </c>
      <c r="K5207">
        <v>99</v>
      </c>
      <c r="L5207" t="s">
        <v>3999</v>
      </c>
    </row>
    <row r="5208" spans="1:12">
      <c r="A5208" s="15">
        <v>30400636</v>
      </c>
      <c r="B5208" t="s">
        <v>5450</v>
      </c>
      <c r="C5208" t="s">
        <v>8006</v>
      </c>
      <c r="D5208" t="s">
        <v>7869</v>
      </c>
      <c r="E5208" t="s">
        <v>8147</v>
      </c>
      <c r="F5208" t="s">
        <v>5495</v>
      </c>
      <c r="G5208" s="160" t="s">
        <v>4069</v>
      </c>
      <c r="H5208" t="s">
        <v>5496</v>
      </c>
      <c r="I5208" s="160" t="s">
        <v>4007</v>
      </c>
      <c r="J5208" t="s">
        <v>5504</v>
      </c>
      <c r="K5208">
        <v>99</v>
      </c>
      <c r="L5208" t="s">
        <v>3999</v>
      </c>
    </row>
    <row r="5209" spans="1:12">
      <c r="A5209" s="15">
        <v>30400637</v>
      </c>
      <c r="B5209" t="s">
        <v>5450</v>
      </c>
      <c r="C5209" t="s">
        <v>8006</v>
      </c>
      <c r="D5209" t="s">
        <v>7869</v>
      </c>
      <c r="E5209" t="s">
        <v>8148</v>
      </c>
      <c r="F5209" t="s">
        <v>5495</v>
      </c>
      <c r="G5209" s="160" t="s">
        <v>4069</v>
      </c>
      <c r="H5209" t="s">
        <v>5496</v>
      </c>
      <c r="I5209" s="160" t="s">
        <v>4007</v>
      </c>
      <c r="J5209" t="s">
        <v>5504</v>
      </c>
      <c r="K5209">
        <v>99</v>
      </c>
      <c r="L5209" t="s">
        <v>3999</v>
      </c>
    </row>
    <row r="5210" spans="1:12">
      <c r="A5210" s="15">
        <v>30400650</v>
      </c>
      <c r="B5210" t="s">
        <v>5450</v>
      </c>
      <c r="C5210" t="s">
        <v>8006</v>
      </c>
      <c r="D5210" t="s">
        <v>7869</v>
      </c>
      <c r="E5210" t="s">
        <v>8149</v>
      </c>
      <c r="F5210" t="s">
        <v>5495</v>
      </c>
      <c r="G5210" s="160" t="s">
        <v>4069</v>
      </c>
      <c r="H5210" t="s">
        <v>5496</v>
      </c>
      <c r="I5210" s="160" t="s">
        <v>4007</v>
      </c>
      <c r="J5210" t="s">
        <v>5504</v>
      </c>
      <c r="K5210">
        <v>99</v>
      </c>
      <c r="L5210" t="s">
        <v>3999</v>
      </c>
    </row>
    <row r="5211" spans="1:12">
      <c r="A5211" s="15">
        <v>30400655</v>
      </c>
      <c r="B5211" t="s">
        <v>5450</v>
      </c>
      <c r="C5211" t="s">
        <v>8006</v>
      </c>
      <c r="D5211" t="s">
        <v>7869</v>
      </c>
      <c r="E5211" t="s">
        <v>8150</v>
      </c>
      <c r="F5211" t="s">
        <v>5495</v>
      </c>
      <c r="G5211" s="160" t="s">
        <v>4069</v>
      </c>
      <c r="H5211" t="s">
        <v>5496</v>
      </c>
      <c r="I5211" s="160" t="s">
        <v>4007</v>
      </c>
      <c r="J5211" t="s">
        <v>5504</v>
      </c>
      <c r="K5211">
        <v>99</v>
      </c>
      <c r="L5211" t="s">
        <v>3999</v>
      </c>
    </row>
    <row r="5212" spans="1:12">
      <c r="A5212" s="15">
        <v>30400656</v>
      </c>
      <c r="B5212" t="s">
        <v>5450</v>
      </c>
      <c r="C5212" t="s">
        <v>8006</v>
      </c>
      <c r="D5212" t="s">
        <v>7869</v>
      </c>
      <c r="E5212" t="s">
        <v>8151</v>
      </c>
      <c r="F5212" t="s">
        <v>5495</v>
      </c>
      <c r="G5212" s="160" t="s">
        <v>4069</v>
      </c>
      <c r="H5212" t="s">
        <v>5496</v>
      </c>
      <c r="I5212" s="160" t="s">
        <v>4007</v>
      </c>
      <c r="J5212" t="s">
        <v>5504</v>
      </c>
      <c r="K5212">
        <v>99</v>
      </c>
      <c r="L5212" t="s">
        <v>3999</v>
      </c>
    </row>
    <row r="5213" spans="1:12">
      <c r="A5213" s="15">
        <v>30400660</v>
      </c>
      <c r="B5213" t="s">
        <v>5450</v>
      </c>
      <c r="C5213" t="s">
        <v>8006</v>
      </c>
      <c r="D5213" t="s">
        <v>7869</v>
      </c>
      <c r="E5213" t="s">
        <v>8152</v>
      </c>
      <c r="F5213" t="s">
        <v>5495</v>
      </c>
      <c r="G5213" s="160" t="s">
        <v>4069</v>
      </c>
      <c r="H5213" t="s">
        <v>5496</v>
      </c>
      <c r="I5213" s="160" t="s">
        <v>4007</v>
      </c>
      <c r="J5213" t="s">
        <v>5504</v>
      </c>
      <c r="K5213">
        <v>99</v>
      </c>
      <c r="L5213" t="s">
        <v>3999</v>
      </c>
    </row>
    <row r="5214" spans="1:12">
      <c r="A5214" s="15">
        <v>30400699</v>
      </c>
      <c r="B5214" t="s">
        <v>5450</v>
      </c>
      <c r="C5214" t="s">
        <v>8006</v>
      </c>
      <c r="D5214" t="s">
        <v>7869</v>
      </c>
      <c r="E5214" t="s">
        <v>4020</v>
      </c>
      <c r="F5214" t="s">
        <v>5495</v>
      </c>
      <c r="G5214" s="160" t="s">
        <v>4069</v>
      </c>
      <c r="H5214" t="s">
        <v>5496</v>
      </c>
      <c r="I5214" s="160" t="s">
        <v>4007</v>
      </c>
      <c r="J5214" t="s">
        <v>5504</v>
      </c>
      <c r="K5214">
        <v>99</v>
      </c>
      <c r="L5214" t="s">
        <v>3999</v>
      </c>
    </row>
    <row r="5215" spans="1:12">
      <c r="A5215" s="15">
        <v>30400701</v>
      </c>
      <c r="B5215" t="s">
        <v>5450</v>
      </c>
      <c r="C5215" t="s">
        <v>8006</v>
      </c>
      <c r="D5215" t="s">
        <v>8153</v>
      </c>
      <c r="E5215" t="s">
        <v>8070</v>
      </c>
      <c r="F5215" t="s">
        <v>5499</v>
      </c>
      <c r="G5215" s="160" t="s">
        <v>4069</v>
      </c>
      <c r="H5215" t="s">
        <v>5496</v>
      </c>
      <c r="I5215" s="160" t="s">
        <v>4009</v>
      </c>
      <c r="J5215" t="s">
        <v>5500</v>
      </c>
      <c r="K5215" s="160" t="s">
        <v>4009</v>
      </c>
      <c r="L5215" t="s">
        <v>8069</v>
      </c>
    </row>
    <row r="5216" spans="1:12">
      <c r="A5216" s="15">
        <v>30400702</v>
      </c>
      <c r="B5216" t="s">
        <v>5450</v>
      </c>
      <c r="C5216" t="s">
        <v>8006</v>
      </c>
      <c r="D5216" t="s">
        <v>8153</v>
      </c>
      <c r="E5216" t="s">
        <v>7842</v>
      </c>
      <c r="F5216" t="s">
        <v>5499</v>
      </c>
      <c r="G5216" s="160" t="s">
        <v>4069</v>
      </c>
      <c r="H5216" t="s">
        <v>5496</v>
      </c>
      <c r="I5216" s="160" t="s">
        <v>4009</v>
      </c>
      <c r="J5216" t="s">
        <v>5500</v>
      </c>
      <c r="K5216" s="160" t="s">
        <v>4009</v>
      </c>
      <c r="L5216" t="s">
        <v>8069</v>
      </c>
    </row>
    <row r="5217" spans="1:12">
      <c r="A5217" s="15">
        <v>30400703</v>
      </c>
      <c r="B5217" t="s">
        <v>5450</v>
      </c>
      <c r="C5217" t="s">
        <v>8006</v>
      </c>
      <c r="D5217" t="s">
        <v>8153</v>
      </c>
      <c r="E5217" t="s">
        <v>8154</v>
      </c>
      <c r="F5217" t="s">
        <v>5499</v>
      </c>
      <c r="G5217" s="160" t="s">
        <v>4069</v>
      </c>
      <c r="H5217" t="s">
        <v>5496</v>
      </c>
      <c r="I5217" s="160" t="s">
        <v>4009</v>
      </c>
      <c r="J5217" t="s">
        <v>5500</v>
      </c>
      <c r="K5217" s="160" t="s">
        <v>4009</v>
      </c>
      <c r="L5217" t="s">
        <v>8069</v>
      </c>
    </row>
    <row r="5218" spans="1:12">
      <c r="A5218" s="15">
        <v>30400704</v>
      </c>
      <c r="B5218" t="s">
        <v>5450</v>
      </c>
      <c r="C5218" t="s">
        <v>8006</v>
      </c>
      <c r="D5218" t="s">
        <v>8153</v>
      </c>
      <c r="E5218" t="s">
        <v>8155</v>
      </c>
      <c r="F5218" t="s">
        <v>5499</v>
      </c>
      <c r="G5218" s="160" t="s">
        <v>4069</v>
      </c>
      <c r="H5218" t="s">
        <v>5496</v>
      </c>
      <c r="I5218" s="160" t="s">
        <v>4009</v>
      </c>
      <c r="J5218" t="s">
        <v>5500</v>
      </c>
      <c r="K5218" s="160" t="s">
        <v>4009</v>
      </c>
      <c r="L5218" t="s">
        <v>8069</v>
      </c>
    </row>
    <row r="5219" spans="1:12">
      <c r="A5219" s="15">
        <v>30400705</v>
      </c>
      <c r="B5219" t="s">
        <v>5450</v>
      </c>
      <c r="C5219" t="s">
        <v>8006</v>
      </c>
      <c r="D5219" t="s">
        <v>8153</v>
      </c>
      <c r="E5219" t="s">
        <v>7717</v>
      </c>
      <c r="F5219" t="s">
        <v>5499</v>
      </c>
      <c r="G5219" s="160" t="s">
        <v>4069</v>
      </c>
      <c r="H5219" t="s">
        <v>5496</v>
      </c>
      <c r="I5219" s="160" t="s">
        <v>4009</v>
      </c>
      <c r="J5219" t="s">
        <v>5500</v>
      </c>
      <c r="K5219" s="160" t="s">
        <v>4009</v>
      </c>
      <c r="L5219" t="s">
        <v>8069</v>
      </c>
    </row>
    <row r="5220" spans="1:12">
      <c r="A5220" s="15">
        <v>30400706</v>
      </c>
      <c r="B5220" t="s">
        <v>5450</v>
      </c>
      <c r="C5220" t="s">
        <v>8006</v>
      </c>
      <c r="D5220" t="s">
        <v>8153</v>
      </c>
      <c r="E5220" t="s">
        <v>8088</v>
      </c>
      <c r="F5220" t="s">
        <v>5499</v>
      </c>
      <c r="G5220" s="160" t="s">
        <v>4069</v>
      </c>
      <c r="H5220" t="s">
        <v>5496</v>
      </c>
      <c r="I5220" s="160" t="s">
        <v>4009</v>
      </c>
      <c r="J5220" t="s">
        <v>5500</v>
      </c>
      <c r="K5220" s="160" t="s">
        <v>4009</v>
      </c>
      <c r="L5220" t="s">
        <v>8069</v>
      </c>
    </row>
    <row r="5221" spans="1:12">
      <c r="A5221" s="15">
        <v>30400707</v>
      </c>
      <c r="B5221" t="s">
        <v>5450</v>
      </c>
      <c r="C5221" t="s">
        <v>8006</v>
      </c>
      <c r="D5221" t="s">
        <v>8153</v>
      </c>
      <c r="E5221" t="s">
        <v>8089</v>
      </c>
      <c r="F5221" t="s">
        <v>5499</v>
      </c>
      <c r="G5221" s="160" t="s">
        <v>4069</v>
      </c>
      <c r="H5221" t="s">
        <v>5496</v>
      </c>
      <c r="I5221" s="160" t="s">
        <v>4009</v>
      </c>
      <c r="J5221" t="s">
        <v>5500</v>
      </c>
      <c r="K5221" s="160" t="s">
        <v>4009</v>
      </c>
      <c r="L5221" t="s">
        <v>8069</v>
      </c>
    </row>
    <row r="5222" spans="1:12">
      <c r="A5222" s="15">
        <v>30400708</v>
      </c>
      <c r="B5222" t="s">
        <v>5450</v>
      </c>
      <c r="C5222" t="s">
        <v>8006</v>
      </c>
      <c r="D5222" t="s">
        <v>8153</v>
      </c>
      <c r="E5222" t="s">
        <v>8020</v>
      </c>
      <c r="F5222" t="s">
        <v>5499</v>
      </c>
      <c r="G5222" s="160" t="s">
        <v>4069</v>
      </c>
      <c r="H5222" t="s">
        <v>5496</v>
      </c>
      <c r="I5222" s="160" t="s">
        <v>4009</v>
      </c>
      <c r="J5222" t="s">
        <v>5500</v>
      </c>
      <c r="K5222" s="160" t="s">
        <v>4009</v>
      </c>
      <c r="L5222" t="s">
        <v>8069</v>
      </c>
    </row>
    <row r="5223" spans="1:12">
      <c r="A5223" s="15">
        <v>30400709</v>
      </c>
      <c r="B5223" t="s">
        <v>5450</v>
      </c>
      <c r="C5223" t="s">
        <v>8006</v>
      </c>
      <c r="D5223" t="s">
        <v>8153</v>
      </c>
      <c r="E5223" t="s">
        <v>8082</v>
      </c>
      <c r="F5223" t="s">
        <v>5499</v>
      </c>
      <c r="G5223" s="160" t="s">
        <v>4069</v>
      </c>
      <c r="H5223" t="s">
        <v>5496</v>
      </c>
      <c r="I5223" s="160" t="s">
        <v>4009</v>
      </c>
      <c r="J5223" t="s">
        <v>5500</v>
      </c>
      <c r="K5223" s="160" t="s">
        <v>4009</v>
      </c>
      <c r="L5223" t="s">
        <v>8069</v>
      </c>
    </row>
    <row r="5224" spans="1:12">
      <c r="A5224" s="15">
        <v>30400710</v>
      </c>
      <c r="B5224" t="s">
        <v>5450</v>
      </c>
      <c r="C5224" t="s">
        <v>8006</v>
      </c>
      <c r="D5224" t="s">
        <v>8153</v>
      </c>
      <c r="E5224" t="s">
        <v>8083</v>
      </c>
      <c r="F5224" t="s">
        <v>5499</v>
      </c>
      <c r="G5224" s="160" t="s">
        <v>4069</v>
      </c>
      <c r="H5224" t="s">
        <v>5496</v>
      </c>
      <c r="I5224" s="160" t="s">
        <v>4009</v>
      </c>
      <c r="J5224" t="s">
        <v>5500</v>
      </c>
      <c r="K5224" s="160" t="s">
        <v>4009</v>
      </c>
      <c r="L5224" t="s">
        <v>8069</v>
      </c>
    </row>
    <row r="5225" spans="1:12">
      <c r="A5225" s="15">
        <v>30400711</v>
      </c>
      <c r="B5225" t="s">
        <v>5450</v>
      </c>
      <c r="C5225" t="s">
        <v>8006</v>
      </c>
      <c r="D5225" t="s">
        <v>8153</v>
      </c>
      <c r="E5225" t="s">
        <v>7092</v>
      </c>
      <c r="F5225" t="s">
        <v>5499</v>
      </c>
      <c r="G5225" s="160" t="s">
        <v>4069</v>
      </c>
      <c r="H5225" t="s">
        <v>5496</v>
      </c>
      <c r="I5225" s="160" t="s">
        <v>4009</v>
      </c>
      <c r="J5225" t="s">
        <v>5500</v>
      </c>
      <c r="K5225" s="160" t="s">
        <v>4009</v>
      </c>
      <c r="L5225" t="s">
        <v>8069</v>
      </c>
    </row>
    <row r="5226" spans="1:12">
      <c r="A5226" s="15">
        <v>30400712</v>
      </c>
      <c r="B5226" t="s">
        <v>5450</v>
      </c>
      <c r="C5226" t="s">
        <v>8006</v>
      </c>
      <c r="D5226" t="s">
        <v>8153</v>
      </c>
      <c r="E5226" t="s">
        <v>8074</v>
      </c>
      <c r="F5226" t="s">
        <v>5499</v>
      </c>
      <c r="G5226" s="160" t="s">
        <v>4069</v>
      </c>
      <c r="H5226" t="s">
        <v>5496</v>
      </c>
      <c r="I5226" s="160" t="s">
        <v>4009</v>
      </c>
      <c r="J5226" t="s">
        <v>5500</v>
      </c>
      <c r="K5226" s="160" t="s">
        <v>4009</v>
      </c>
      <c r="L5226" t="s">
        <v>8069</v>
      </c>
    </row>
    <row r="5227" spans="1:12">
      <c r="A5227" s="15">
        <v>30400713</v>
      </c>
      <c r="B5227" t="s">
        <v>5450</v>
      </c>
      <c r="C5227" t="s">
        <v>8006</v>
      </c>
      <c r="D5227" t="s">
        <v>8153</v>
      </c>
      <c r="E5227" t="s">
        <v>8080</v>
      </c>
      <c r="F5227" t="s">
        <v>5499</v>
      </c>
      <c r="G5227" s="160" t="s">
        <v>4069</v>
      </c>
      <c r="H5227" t="s">
        <v>5496</v>
      </c>
      <c r="I5227" s="160" t="s">
        <v>4009</v>
      </c>
      <c r="J5227" t="s">
        <v>5500</v>
      </c>
      <c r="K5227" s="160" t="s">
        <v>4009</v>
      </c>
      <c r="L5227" t="s">
        <v>8069</v>
      </c>
    </row>
    <row r="5228" spans="1:12">
      <c r="A5228" s="15">
        <v>30400714</v>
      </c>
      <c r="B5228" t="s">
        <v>5450</v>
      </c>
      <c r="C5228" t="s">
        <v>8006</v>
      </c>
      <c r="D5228" t="s">
        <v>8153</v>
      </c>
      <c r="E5228" t="s">
        <v>8084</v>
      </c>
      <c r="F5228" t="s">
        <v>5499</v>
      </c>
      <c r="G5228" s="160" t="s">
        <v>4069</v>
      </c>
      <c r="H5228" t="s">
        <v>5496</v>
      </c>
      <c r="I5228" s="160" t="s">
        <v>4009</v>
      </c>
      <c r="J5228" t="s">
        <v>5500</v>
      </c>
      <c r="K5228" s="160" t="s">
        <v>4009</v>
      </c>
      <c r="L5228" t="s">
        <v>8069</v>
      </c>
    </row>
    <row r="5229" spans="1:12">
      <c r="A5229" s="15">
        <v>30400715</v>
      </c>
      <c r="B5229" t="s">
        <v>5450</v>
      </c>
      <c r="C5229" t="s">
        <v>8006</v>
      </c>
      <c r="D5229" t="s">
        <v>8153</v>
      </c>
      <c r="E5229" t="s">
        <v>8156</v>
      </c>
      <c r="F5229" t="s">
        <v>5499</v>
      </c>
      <c r="G5229" s="160" t="s">
        <v>4069</v>
      </c>
      <c r="H5229" t="s">
        <v>5496</v>
      </c>
      <c r="I5229" s="160" t="s">
        <v>4009</v>
      </c>
      <c r="J5229" t="s">
        <v>5500</v>
      </c>
      <c r="K5229" s="160" t="s">
        <v>4009</v>
      </c>
      <c r="L5229" t="s">
        <v>8069</v>
      </c>
    </row>
    <row r="5230" spans="1:12">
      <c r="A5230" s="15">
        <v>30400716</v>
      </c>
      <c r="B5230" t="s">
        <v>5450</v>
      </c>
      <c r="C5230" t="s">
        <v>8006</v>
      </c>
      <c r="D5230" t="s">
        <v>8153</v>
      </c>
      <c r="E5230" t="s">
        <v>8088</v>
      </c>
      <c r="F5230" t="s">
        <v>5499</v>
      </c>
      <c r="G5230" s="160" t="s">
        <v>4069</v>
      </c>
      <c r="H5230" t="s">
        <v>5496</v>
      </c>
      <c r="I5230" s="160" t="s">
        <v>4009</v>
      </c>
      <c r="J5230" t="s">
        <v>5500</v>
      </c>
      <c r="K5230" s="160" t="s">
        <v>4009</v>
      </c>
      <c r="L5230" t="s">
        <v>8069</v>
      </c>
    </row>
    <row r="5231" spans="1:12">
      <c r="A5231" s="15">
        <v>30400717</v>
      </c>
      <c r="B5231" t="s">
        <v>5450</v>
      </c>
      <c r="C5231" t="s">
        <v>8006</v>
      </c>
      <c r="D5231" t="s">
        <v>8153</v>
      </c>
      <c r="E5231" t="s">
        <v>8089</v>
      </c>
      <c r="F5231" t="s">
        <v>5499</v>
      </c>
      <c r="G5231" s="160" t="s">
        <v>4069</v>
      </c>
      <c r="H5231" t="s">
        <v>5496</v>
      </c>
      <c r="I5231" s="160" t="s">
        <v>4009</v>
      </c>
      <c r="J5231" t="s">
        <v>5500</v>
      </c>
      <c r="K5231" s="160" t="s">
        <v>4009</v>
      </c>
      <c r="L5231" t="s">
        <v>8069</v>
      </c>
    </row>
    <row r="5232" spans="1:12">
      <c r="A5232" s="15">
        <v>30400718</v>
      </c>
      <c r="B5232" t="s">
        <v>5450</v>
      </c>
      <c r="C5232" t="s">
        <v>8006</v>
      </c>
      <c r="D5232" t="s">
        <v>8153</v>
      </c>
      <c r="E5232" t="s">
        <v>8089</v>
      </c>
      <c r="F5232" t="s">
        <v>5499</v>
      </c>
      <c r="G5232" s="160" t="s">
        <v>4069</v>
      </c>
      <c r="H5232" t="s">
        <v>5496</v>
      </c>
      <c r="I5232" s="160" t="s">
        <v>4009</v>
      </c>
      <c r="J5232" t="s">
        <v>5500</v>
      </c>
      <c r="K5232" s="160" t="s">
        <v>4009</v>
      </c>
      <c r="L5232" t="s">
        <v>8069</v>
      </c>
    </row>
    <row r="5233" spans="1:12">
      <c r="A5233" s="15">
        <v>30400720</v>
      </c>
      <c r="B5233" t="s">
        <v>5450</v>
      </c>
      <c r="C5233" t="s">
        <v>8006</v>
      </c>
      <c r="D5233" t="s">
        <v>8153</v>
      </c>
      <c r="E5233" t="s">
        <v>8090</v>
      </c>
      <c r="F5233" t="s">
        <v>5499</v>
      </c>
      <c r="G5233" s="160" t="s">
        <v>4069</v>
      </c>
      <c r="H5233" t="s">
        <v>5496</v>
      </c>
      <c r="I5233" s="160" t="s">
        <v>4009</v>
      </c>
      <c r="J5233" t="s">
        <v>5500</v>
      </c>
      <c r="K5233" s="160" t="s">
        <v>4009</v>
      </c>
      <c r="L5233" t="s">
        <v>8069</v>
      </c>
    </row>
    <row r="5234" spans="1:12">
      <c r="A5234" s="15">
        <v>30400721</v>
      </c>
      <c r="B5234" t="s">
        <v>5450</v>
      </c>
      <c r="C5234" t="s">
        <v>8006</v>
      </c>
      <c r="D5234" t="s">
        <v>8153</v>
      </c>
      <c r="E5234" t="s">
        <v>8091</v>
      </c>
      <c r="F5234" t="s">
        <v>4073</v>
      </c>
      <c r="G5234" s="160" t="s">
        <v>4074</v>
      </c>
      <c r="H5234" t="s">
        <v>4075</v>
      </c>
      <c r="I5234">
        <v>11</v>
      </c>
      <c r="J5234" t="s">
        <v>6011</v>
      </c>
      <c r="K5234" s="160" t="s">
        <v>4007</v>
      </c>
      <c r="L5234" t="s">
        <v>5938</v>
      </c>
    </row>
    <row r="5235" spans="1:12">
      <c r="A5235" s="15">
        <v>30400722</v>
      </c>
      <c r="B5235" t="s">
        <v>5450</v>
      </c>
      <c r="C5235" t="s">
        <v>8006</v>
      </c>
      <c r="D5235" t="s">
        <v>8153</v>
      </c>
      <c r="E5235" t="s">
        <v>8157</v>
      </c>
      <c r="F5235" t="s">
        <v>5499</v>
      </c>
      <c r="G5235" s="160" t="s">
        <v>4069</v>
      </c>
      <c r="H5235" t="s">
        <v>5496</v>
      </c>
      <c r="I5235" s="160" t="s">
        <v>4009</v>
      </c>
      <c r="J5235" t="s">
        <v>5500</v>
      </c>
      <c r="K5235" s="160" t="s">
        <v>4009</v>
      </c>
      <c r="L5235" t="s">
        <v>8069</v>
      </c>
    </row>
    <row r="5236" spans="1:12">
      <c r="A5236" s="15">
        <v>30400723</v>
      </c>
      <c r="B5236" t="s">
        <v>5450</v>
      </c>
      <c r="C5236" t="s">
        <v>8006</v>
      </c>
      <c r="D5236" t="s">
        <v>8153</v>
      </c>
      <c r="E5236" t="s">
        <v>8092</v>
      </c>
      <c r="F5236" t="s">
        <v>4073</v>
      </c>
      <c r="G5236" s="160" t="s">
        <v>4074</v>
      </c>
      <c r="H5236" t="s">
        <v>4075</v>
      </c>
      <c r="I5236">
        <v>11</v>
      </c>
      <c r="J5236" t="s">
        <v>6011</v>
      </c>
      <c r="K5236" s="160" t="s">
        <v>4009</v>
      </c>
      <c r="L5236" t="s">
        <v>6012</v>
      </c>
    </row>
    <row r="5237" spans="1:12">
      <c r="A5237" s="15">
        <v>30400724</v>
      </c>
      <c r="B5237" t="s">
        <v>5450</v>
      </c>
      <c r="C5237" t="s">
        <v>8006</v>
      </c>
      <c r="D5237" t="s">
        <v>8153</v>
      </c>
      <c r="E5237" t="s">
        <v>8093</v>
      </c>
      <c r="F5237" t="s">
        <v>5499</v>
      </c>
      <c r="G5237" s="160" t="s">
        <v>4069</v>
      </c>
      <c r="H5237" t="s">
        <v>5496</v>
      </c>
      <c r="I5237" s="160" t="s">
        <v>4009</v>
      </c>
      <c r="J5237" t="s">
        <v>5500</v>
      </c>
      <c r="K5237" s="160" t="s">
        <v>4009</v>
      </c>
      <c r="L5237" t="s">
        <v>8069</v>
      </c>
    </row>
    <row r="5238" spans="1:12">
      <c r="A5238" s="15">
        <v>30400725</v>
      </c>
      <c r="B5238" t="s">
        <v>5450</v>
      </c>
      <c r="C5238" t="s">
        <v>8006</v>
      </c>
      <c r="D5238" t="s">
        <v>8153</v>
      </c>
      <c r="E5238" t="s">
        <v>8086</v>
      </c>
      <c r="F5238" t="s">
        <v>5499</v>
      </c>
      <c r="G5238" s="160" t="s">
        <v>4069</v>
      </c>
      <c r="H5238" t="s">
        <v>5496</v>
      </c>
      <c r="I5238" s="160" t="s">
        <v>4009</v>
      </c>
      <c r="J5238" t="s">
        <v>5500</v>
      </c>
      <c r="K5238" s="160" t="s">
        <v>4009</v>
      </c>
      <c r="L5238" t="s">
        <v>8069</v>
      </c>
    </row>
    <row r="5239" spans="1:12">
      <c r="A5239" s="15">
        <v>30400726</v>
      </c>
      <c r="B5239" t="s">
        <v>5450</v>
      </c>
      <c r="C5239" t="s">
        <v>8006</v>
      </c>
      <c r="D5239" t="s">
        <v>8153</v>
      </c>
      <c r="E5239" t="s">
        <v>8087</v>
      </c>
      <c r="F5239" t="s">
        <v>5499</v>
      </c>
      <c r="G5239" s="160" t="s">
        <v>4069</v>
      </c>
      <c r="H5239" t="s">
        <v>5496</v>
      </c>
      <c r="I5239" s="160" t="s">
        <v>4009</v>
      </c>
      <c r="J5239" t="s">
        <v>5500</v>
      </c>
      <c r="K5239" s="160" t="s">
        <v>4009</v>
      </c>
      <c r="L5239" t="s">
        <v>8069</v>
      </c>
    </row>
    <row r="5240" spans="1:12">
      <c r="A5240" s="15">
        <v>30400730</v>
      </c>
      <c r="B5240" t="s">
        <v>5450</v>
      </c>
      <c r="C5240" t="s">
        <v>8006</v>
      </c>
      <c r="D5240" t="s">
        <v>8153</v>
      </c>
      <c r="E5240" t="s">
        <v>8095</v>
      </c>
      <c r="F5240" t="s">
        <v>5499</v>
      </c>
      <c r="G5240" s="160" t="s">
        <v>4069</v>
      </c>
      <c r="H5240" t="s">
        <v>5496</v>
      </c>
      <c r="I5240" s="160" t="s">
        <v>4009</v>
      </c>
      <c r="J5240" t="s">
        <v>5500</v>
      </c>
      <c r="K5240" s="160" t="s">
        <v>4009</v>
      </c>
      <c r="L5240" t="s">
        <v>8069</v>
      </c>
    </row>
    <row r="5241" spans="1:12">
      <c r="A5241" s="15">
        <v>30400731</v>
      </c>
      <c r="B5241" t="s">
        <v>5450</v>
      </c>
      <c r="C5241" t="s">
        <v>8006</v>
      </c>
      <c r="D5241" t="s">
        <v>8153</v>
      </c>
      <c r="E5241" t="s">
        <v>8096</v>
      </c>
      <c r="F5241" t="s">
        <v>5499</v>
      </c>
      <c r="G5241" s="160" t="s">
        <v>4069</v>
      </c>
      <c r="H5241" t="s">
        <v>5496</v>
      </c>
      <c r="I5241" s="160" t="s">
        <v>4009</v>
      </c>
      <c r="J5241" t="s">
        <v>5500</v>
      </c>
      <c r="K5241" s="160" t="s">
        <v>4009</v>
      </c>
      <c r="L5241" t="s">
        <v>8069</v>
      </c>
    </row>
    <row r="5242" spans="1:12">
      <c r="A5242" s="15">
        <v>30400732</v>
      </c>
      <c r="B5242" t="s">
        <v>5450</v>
      </c>
      <c r="C5242" t="s">
        <v>8006</v>
      </c>
      <c r="D5242" t="s">
        <v>8153</v>
      </c>
      <c r="E5242" t="s">
        <v>8158</v>
      </c>
      <c r="F5242" t="s">
        <v>5499</v>
      </c>
      <c r="G5242" s="160" t="s">
        <v>4069</v>
      </c>
      <c r="H5242" t="s">
        <v>5496</v>
      </c>
      <c r="I5242" s="160" t="s">
        <v>4009</v>
      </c>
      <c r="J5242" t="s">
        <v>5500</v>
      </c>
      <c r="K5242" s="160" t="s">
        <v>4009</v>
      </c>
      <c r="L5242" t="s">
        <v>8069</v>
      </c>
    </row>
    <row r="5243" spans="1:12">
      <c r="A5243" s="15">
        <v>30400733</v>
      </c>
      <c r="B5243" t="s">
        <v>5450</v>
      </c>
      <c r="C5243" t="s">
        <v>8006</v>
      </c>
      <c r="D5243" t="s">
        <v>8153</v>
      </c>
      <c r="E5243" t="s">
        <v>8159</v>
      </c>
      <c r="F5243" t="s">
        <v>5499</v>
      </c>
      <c r="G5243" s="160" t="s">
        <v>4069</v>
      </c>
      <c r="H5243" t="s">
        <v>5496</v>
      </c>
      <c r="I5243" s="160" t="s">
        <v>4007</v>
      </c>
      <c r="J5243" t="s">
        <v>5504</v>
      </c>
      <c r="K5243" s="160" t="s">
        <v>3995</v>
      </c>
      <c r="L5243" t="s">
        <v>7957</v>
      </c>
    </row>
    <row r="5244" spans="1:12">
      <c r="A5244" s="15">
        <v>30400735</v>
      </c>
      <c r="B5244" t="s">
        <v>5450</v>
      </c>
      <c r="C5244" t="s">
        <v>8006</v>
      </c>
      <c r="D5244" t="s">
        <v>8153</v>
      </c>
      <c r="E5244" t="s">
        <v>6361</v>
      </c>
      <c r="F5244" t="s">
        <v>4073</v>
      </c>
      <c r="G5244" s="160" t="s">
        <v>4074</v>
      </c>
      <c r="H5244" t="s">
        <v>4075</v>
      </c>
      <c r="I5244">
        <v>11</v>
      </c>
      <c r="J5244" t="s">
        <v>6011</v>
      </c>
      <c r="K5244" s="160" t="s">
        <v>4009</v>
      </c>
      <c r="L5244" t="s">
        <v>6012</v>
      </c>
    </row>
    <row r="5245" spans="1:12">
      <c r="A5245" s="15">
        <v>30400736</v>
      </c>
      <c r="B5245" t="s">
        <v>5450</v>
      </c>
      <c r="C5245" t="s">
        <v>8006</v>
      </c>
      <c r="D5245" t="s">
        <v>8153</v>
      </c>
      <c r="E5245" t="s">
        <v>8160</v>
      </c>
      <c r="F5245" t="s">
        <v>4073</v>
      </c>
      <c r="G5245" s="160" t="s">
        <v>4074</v>
      </c>
      <c r="H5245" t="s">
        <v>4075</v>
      </c>
      <c r="I5245">
        <v>11</v>
      </c>
      <c r="J5245" t="s">
        <v>6011</v>
      </c>
      <c r="K5245" s="160" t="s">
        <v>4009</v>
      </c>
      <c r="L5245" t="s">
        <v>6012</v>
      </c>
    </row>
    <row r="5246" spans="1:12">
      <c r="A5246" s="15">
        <v>30400737</v>
      </c>
      <c r="B5246" t="s">
        <v>5450</v>
      </c>
      <c r="C5246" t="s">
        <v>8006</v>
      </c>
      <c r="D5246" t="s">
        <v>8153</v>
      </c>
      <c r="E5246" t="s">
        <v>8161</v>
      </c>
      <c r="F5246" t="s">
        <v>4073</v>
      </c>
      <c r="G5246" s="160" t="s">
        <v>4074</v>
      </c>
      <c r="H5246" t="s">
        <v>4075</v>
      </c>
      <c r="I5246">
        <v>11</v>
      </c>
      <c r="J5246" t="s">
        <v>6011</v>
      </c>
      <c r="K5246" s="160" t="s">
        <v>4007</v>
      </c>
      <c r="L5246" t="s">
        <v>5938</v>
      </c>
    </row>
    <row r="5247" spans="1:12">
      <c r="A5247" s="15">
        <v>30400739</v>
      </c>
      <c r="B5247" t="s">
        <v>5450</v>
      </c>
      <c r="C5247" t="s">
        <v>8006</v>
      </c>
      <c r="D5247" t="s">
        <v>8153</v>
      </c>
      <c r="E5247" t="s">
        <v>8162</v>
      </c>
      <c r="F5247" t="s">
        <v>5499</v>
      </c>
      <c r="G5247" s="160" t="s">
        <v>4069</v>
      </c>
      <c r="H5247" t="s">
        <v>5496</v>
      </c>
      <c r="I5247" s="160" t="s">
        <v>4009</v>
      </c>
      <c r="J5247" t="s">
        <v>5500</v>
      </c>
      <c r="K5247" s="160" t="s">
        <v>4009</v>
      </c>
      <c r="L5247" t="s">
        <v>8069</v>
      </c>
    </row>
    <row r="5248" spans="1:12">
      <c r="A5248" s="15">
        <v>30400740</v>
      </c>
      <c r="B5248" t="s">
        <v>5450</v>
      </c>
      <c r="C5248" t="s">
        <v>8006</v>
      </c>
      <c r="D5248" t="s">
        <v>8153</v>
      </c>
      <c r="E5248" t="s">
        <v>8163</v>
      </c>
      <c r="F5248" t="s">
        <v>5499</v>
      </c>
      <c r="G5248" s="160" t="s">
        <v>4069</v>
      </c>
      <c r="H5248" t="s">
        <v>5496</v>
      </c>
      <c r="I5248" s="160" t="s">
        <v>4009</v>
      </c>
      <c r="J5248" t="s">
        <v>5500</v>
      </c>
      <c r="K5248" s="160" t="s">
        <v>4009</v>
      </c>
      <c r="L5248" t="s">
        <v>8069</v>
      </c>
    </row>
    <row r="5249" spans="1:12">
      <c r="A5249" s="15">
        <v>30400741</v>
      </c>
      <c r="B5249" t="s">
        <v>5450</v>
      </c>
      <c r="C5249" t="s">
        <v>8006</v>
      </c>
      <c r="D5249" t="s">
        <v>8153</v>
      </c>
      <c r="E5249" t="s">
        <v>8164</v>
      </c>
      <c r="F5249" t="s">
        <v>5499</v>
      </c>
      <c r="G5249" s="160" t="s">
        <v>4069</v>
      </c>
      <c r="H5249" t="s">
        <v>5496</v>
      </c>
      <c r="I5249" s="160" t="s">
        <v>4009</v>
      </c>
      <c r="J5249" t="s">
        <v>5500</v>
      </c>
      <c r="K5249" s="160" t="s">
        <v>4009</v>
      </c>
      <c r="L5249" t="s">
        <v>8069</v>
      </c>
    </row>
    <row r="5250" spans="1:12">
      <c r="A5250" s="15">
        <v>30400742</v>
      </c>
      <c r="B5250" t="s">
        <v>5450</v>
      </c>
      <c r="C5250" t="s">
        <v>8006</v>
      </c>
      <c r="D5250" t="s">
        <v>8153</v>
      </c>
      <c r="E5250" t="s">
        <v>8165</v>
      </c>
      <c r="F5250" t="s">
        <v>5499</v>
      </c>
      <c r="G5250" s="160" t="s">
        <v>4069</v>
      </c>
      <c r="H5250" t="s">
        <v>5496</v>
      </c>
      <c r="I5250" s="160" t="s">
        <v>4009</v>
      </c>
      <c r="J5250" t="s">
        <v>5500</v>
      </c>
      <c r="K5250">
        <v>99</v>
      </c>
      <c r="L5250" t="s">
        <v>3999</v>
      </c>
    </row>
    <row r="5251" spans="1:12">
      <c r="A5251" s="15">
        <v>30400743</v>
      </c>
      <c r="B5251" t="s">
        <v>5450</v>
      </c>
      <c r="C5251" t="s">
        <v>8006</v>
      </c>
      <c r="D5251" t="s">
        <v>8153</v>
      </c>
      <c r="E5251" t="s">
        <v>8166</v>
      </c>
      <c r="F5251" t="s">
        <v>5499</v>
      </c>
      <c r="G5251" s="160" t="s">
        <v>4069</v>
      </c>
      <c r="H5251" t="s">
        <v>5496</v>
      </c>
      <c r="I5251" s="160" t="s">
        <v>4009</v>
      </c>
      <c r="J5251" t="s">
        <v>5500</v>
      </c>
      <c r="K5251" s="160" t="s">
        <v>4009</v>
      </c>
      <c r="L5251" t="s">
        <v>8069</v>
      </c>
    </row>
    <row r="5252" spans="1:12">
      <c r="A5252" s="15">
        <v>30400744</v>
      </c>
      <c r="B5252" t="s">
        <v>5450</v>
      </c>
      <c r="C5252" t="s">
        <v>8006</v>
      </c>
      <c r="D5252" t="s">
        <v>8153</v>
      </c>
      <c r="E5252" t="s">
        <v>8167</v>
      </c>
      <c r="F5252" t="s">
        <v>5499</v>
      </c>
      <c r="G5252" s="160" t="s">
        <v>4069</v>
      </c>
      <c r="H5252" t="s">
        <v>5496</v>
      </c>
      <c r="I5252" s="160" t="s">
        <v>4009</v>
      </c>
      <c r="J5252" t="s">
        <v>5500</v>
      </c>
      <c r="K5252" s="160" t="s">
        <v>4009</v>
      </c>
      <c r="L5252" t="s">
        <v>8069</v>
      </c>
    </row>
    <row r="5253" spans="1:12">
      <c r="A5253" s="15">
        <v>30400745</v>
      </c>
      <c r="B5253" t="s">
        <v>5450</v>
      </c>
      <c r="C5253" t="s">
        <v>8006</v>
      </c>
      <c r="D5253" t="s">
        <v>8153</v>
      </c>
      <c r="E5253" t="s">
        <v>8168</v>
      </c>
      <c r="F5253" t="s">
        <v>5499</v>
      </c>
      <c r="G5253" s="160" t="s">
        <v>4069</v>
      </c>
      <c r="H5253" t="s">
        <v>5496</v>
      </c>
      <c r="I5253" s="160" t="s">
        <v>4009</v>
      </c>
      <c r="J5253" t="s">
        <v>5500</v>
      </c>
      <c r="K5253" s="160" t="s">
        <v>4009</v>
      </c>
      <c r="L5253" t="s">
        <v>8069</v>
      </c>
    </row>
    <row r="5254" spans="1:12">
      <c r="A5254" s="15">
        <v>30400760</v>
      </c>
      <c r="B5254" t="s">
        <v>5450</v>
      </c>
      <c r="C5254" t="s">
        <v>8006</v>
      </c>
      <c r="D5254" t="s">
        <v>8153</v>
      </c>
      <c r="E5254" t="s">
        <v>8169</v>
      </c>
      <c r="F5254" t="s">
        <v>5499</v>
      </c>
      <c r="G5254" s="160" t="s">
        <v>4069</v>
      </c>
      <c r="H5254" t="s">
        <v>5496</v>
      </c>
      <c r="I5254" s="160" t="s">
        <v>4009</v>
      </c>
      <c r="J5254" t="s">
        <v>5500</v>
      </c>
      <c r="K5254">
        <v>99</v>
      </c>
      <c r="L5254" t="s">
        <v>3999</v>
      </c>
    </row>
    <row r="5255" spans="1:12">
      <c r="A5255" s="15">
        <v>30400765</v>
      </c>
      <c r="B5255" t="s">
        <v>5450</v>
      </c>
      <c r="C5255" t="s">
        <v>8006</v>
      </c>
      <c r="D5255" t="s">
        <v>8153</v>
      </c>
      <c r="E5255" t="s">
        <v>8170</v>
      </c>
      <c r="F5255" t="s">
        <v>5499</v>
      </c>
      <c r="G5255" s="160" t="s">
        <v>4069</v>
      </c>
      <c r="H5255" t="s">
        <v>5496</v>
      </c>
      <c r="I5255" s="160" t="s">
        <v>4009</v>
      </c>
      <c r="J5255" t="s">
        <v>5500</v>
      </c>
      <c r="K5255" s="160" t="s">
        <v>4009</v>
      </c>
      <c r="L5255" t="s">
        <v>8069</v>
      </c>
    </row>
    <row r="5256" spans="1:12">
      <c r="A5256" s="15">
        <v>30400768</v>
      </c>
      <c r="B5256" t="s">
        <v>5450</v>
      </c>
      <c r="C5256" t="s">
        <v>8006</v>
      </c>
      <c r="D5256" t="s">
        <v>8153</v>
      </c>
      <c r="E5256" t="s">
        <v>8171</v>
      </c>
      <c r="F5256" t="s">
        <v>5499</v>
      </c>
      <c r="G5256" s="160" t="s">
        <v>4069</v>
      </c>
      <c r="H5256" t="s">
        <v>5496</v>
      </c>
      <c r="I5256" s="160" t="s">
        <v>4009</v>
      </c>
      <c r="J5256" t="s">
        <v>5500</v>
      </c>
      <c r="K5256" s="160" t="s">
        <v>4009</v>
      </c>
      <c r="L5256" t="s">
        <v>8069</v>
      </c>
    </row>
    <row r="5257" spans="1:12">
      <c r="A5257" s="15">
        <v>30400770</v>
      </c>
      <c r="B5257" t="s">
        <v>5450</v>
      </c>
      <c r="C5257" t="s">
        <v>8006</v>
      </c>
      <c r="D5257" t="s">
        <v>8153</v>
      </c>
      <c r="E5257" t="s">
        <v>8172</v>
      </c>
      <c r="F5257" t="s">
        <v>4073</v>
      </c>
      <c r="G5257" s="160" t="s">
        <v>4074</v>
      </c>
      <c r="H5257" t="s">
        <v>4075</v>
      </c>
      <c r="I5257">
        <v>11</v>
      </c>
      <c r="J5257" t="s">
        <v>6011</v>
      </c>
      <c r="K5257">
        <v>99</v>
      </c>
      <c r="L5257" t="s">
        <v>3999</v>
      </c>
    </row>
    <row r="5258" spans="1:12">
      <c r="A5258" s="15">
        <v>30400775</v>
      </c>
      <c r="B5258" t="s">
        <v>5450</v>
      </c>
      <c r="C5258" t="s">
        <v>8006</v>
      </c>
      <c r="D5258" t="s">
        <v>8153</v>
      </c>
      <c r="E5258" t="s">
        <v>8173</v>
      </c>
      <c r="F5258" t="s">
        <v>5499</v>
      </c>
      <c r="G5258" s="160" t="s">
        <v>4069</v>
      </c>
      <c r="H5258" t="s">
        <v>5496</v>
      </c>
      <c r="I5258" s="160" t="s">
        <v>4009</v>
      </c>
      <c r="J5258" t="s">
        <v>5500</v>
      </c>
      <c r="K5258" s="160" t="s">
        <v>4009</v>
      </c>
      <c r="L5258" t="s">
        <v>8069</v>
      </c>
    </row>
    <row r="5259" spans="1:12">
      <c r="A5259" s="15">
        <v>30400780</v>
      </c>
      <c r="B5259" t="s">
        <v>5450</v>
      </c>
      <c r="C5259" t="s">
        <v>8006</v>
      </c>
      <c r="D5259" t="s">
        <v>8153</v>
      </c>
      <c r="E5259" t="s">
        <v>8174</v>
      </c>
      <c r="F5259" t="s">
        <v>5499</v>
      </c>
      <c r="G5259" s="160" t="s">
        <v>4069</v>
      </c>
      <c r="H5259" t="s">
        <v>5496</v>
      </c>
      <c r="I5259" s="160" t="s">
        <v>4009</v>
      </c>
      <c r="J5259" t="s">
        <v>5500</v>
      </c>
      <c r="K5259" s="160" t="s">
        <v>4009</v>
      </c>
      <c r="L5259" t="s">
        <v>8069</v>
      </c>
    </row>
    <row r="5260" spans="1:12">
      <c r="A5260" s="15">
        <v>30400785</v>
      </c>
      <c r="B5260" t="s">
        <v>5450</v>
      </c>
      <c r="C5260" t="s">
        <v>8006</v>
      </c>
      <c r="D5260" t="s">
        <v>8153</v>
      </c>
      <c r="E5260" t="s">
        <v>8175</v>
      </c>
      <c r="F5260" t="s">
        <v>5499</v>
      </c>
      <c r="G5260" s="160" t="s">
        <v>4069</v>
      </c>
      <c r="H5260" t="s">
        <v>5496</v>
      </c>
      <c r="I5260" s="160" t="s">
        <v>4009</v>
      </c>
      <c r="J5260" t="s">
        <v>5500</v>
      </c>
      <c r="K5260">
        <v>99</v>
      </c>
      <c r="L5260" t="s">
        <v>3999</v>
      </c>
    </row>
    <row r="5261" spans="1:12">
      <c r="A5261" s="15">
        <v>30400799</v>
      </c>
      <c r="B5261" t="s">
        <v>5450</v>
      </c>
      <c r="C5261" t="s">
        <v>8006</v>
      </c>
      <c r="D5261" t="s">
        <v>8153</v>
      </c>
      <c r="E5261" t="s">
        <v>4020</v>
      </c>
      <c r="F5261" t="s">
        <v>5499</v>
      </c>
      <c r="G5261" s="160" t="s">
        <v>4069</v>
      </c>
      <c r="H5261" t="s">
        <v>5496</v>
      </c>
      <c r="I5261" s="160" t="s">
        <v>4009</v>
      </c>
      <c r="J5261" t="s">
        <v>5500</v>
      </c>
      <c r="K5261" s="160" t="s">
        <v>4009</v>
      </c>
      <c r="L5261" t="s">
        <v>8069</v>
      </c>
    </row>
    <row r="5262" spans="1:12">
      <c r="A5262" s="15">
        <v>30400801</v>
      </c>
      <c r="B5262" t="s">
        <v>5450</v>
      </c>
      <c r="C5262" t="s">
        <v>8006</v>
      </c>
      <c r="D5262" t="s">
        <v>7957</v>
      </c>
      <c r="E5262" t="s">
        <v>7972</v>
      </c>
      <c r="F5262" t="s">
        <v>5495</v>
      </c>
      <c r="G5262" s="160" t="s">
        <v>4069</v>
      </c>
      <c r="H5262" t="s">
        <v>5496</v>
      </c>
      <c r="I5262" s="160" t="s">
        <v>4007</v>
      </c>
      <c r="J5262" t="s">
        <v>5504</v>
      </c>
      <c r="K5262" s="160" t="s">
        <v>3995</v>
      </c>
      <c r="L5262" t="s">
        <v>7957</v>
      </c>
    </row>
    <row r="5263" spans="1:12">
      <c r="A5263" s="15">
        <v>30400802</v>
      </c>
      <c r="B5263" t="s">
        <v>5450</v>
      </c>
      <c r="C5263" t="s">
        <v>8006</v>
      </c>
      <c r="D5263" t="s">
        <v>7957</v>
      </c>
      <c r="E5263" t="s">
        <v>8176</v>
      </c>
      <c r="F5263" t="s">
        <v>5495</v>
      </c>
      <c r="G5263" s="160" t="s">
        <v>4069</v>
      </c>
      <c r="H5263" t="s">
        <v>5496</v>
      </c>
      <c r="I5263" s="160" t="s">
        <v>4007</v>
      </c>
      <c r="J5263" t="s">
        <v>5504</v>
      </c>
      <c r="K5263" s="160" t="s">
        <v>3995</v>
      </c>
      <c r="L5263" t="s">
        <v>7957</v>
      </c>
    </row>
    <row r="5264" spans="1:12">
      <c r="A5264" s="15">
        <v>30400803</v>
      </c>
      <c r="B5264" t="s">
        <v>5450</v>
      </c>
      <c r="C5264" t="s">
        <v>8006</v>
      </c>
      <c r="D5264" t="s">
        <v>7957</v>
      </c>
      <c r="E5264" t="s">
        <v>8133</v>
      </c>
      <c r="F5264" t="s">
        <v>5495</v>
      </c>
      <c r="G5264" s="160" t="s">
        <v>4069</v>
      </c>
      <c r="H5264" t="s">
        <v>5496</v>
      </c>
      <c r="I5264" s="160" t="s">
        <v>4007</v>
      </c>
      <c r="J5264" t="s">
        <v>5504</v>
      </c>
      <c r="K5264" s="160" t="s">
        <v>3995</v>
      </c>
      <c r="L5264" t="s">
        <v>7957</v>
      </c>
    </row>
    <row r="5265" spans="1:12">
      <c r="A5265" s="15">
        <v>30400805</v>
      </c>
      <c r="B5265" t="s">
        <v>5450</v>
      </c>
      <c r="C5265" t="s">
        <v>8006</v>
      </c>
      <c r="D5265" t="s">
        <v>7957</v>
      </c>
      <c r="E5265" t="s">
        <v>8177</v>
      </c>
      <c r="F5265" t="s">
        <v>5495</v>
      </c>
      <c r="G5265" s="160" t="s">
        <v>4069</v>
      </c>
      <c r="H5265" t="s">
        <v>5496</v>
      </c>
      <c r="I5265" s="160" t="s">
        <v>4007</v>
      </c>
      <c r="J5265" t="s">
        <v>5504</v>
      </c>
      <c r="K5265" s="160" t="s">
        <v>3995</v>
      </c>
      <c r="L5265" t="s">
        <v>7957</v>
      </c>
    </row>
    <row r="5266" spans="1:12">
      <c r="A5266" s="15">
        <v>30400806</v>
      </c>
      <c r="B5266" t="s">
        <v>5450</v>
      </c>
      <c r="C5266" t="s">
        <v>8006</v>
      </c>
      <c r="D5266" t="s">
        <v>7957</v>
      </c>
      <c r="E5266" t="s">
        <v>8178</v>
      </c>
      <c r="F5266" t="s">
        <v>5495</v>
      </c>
      <c r="G5266" s="160" t="s">
        <v>4069</v>
      </c>
      <c r="H5266" t="s">
        <v>5496</v>
      </c>
      <c r="I5266" s="160" t="s">
        <v>4007</v>
      </c>
      <c r="J5266" t="s">
        <v>5504</v>
      </c>
      <c r="K5266" s="160" t="s">
        <v>3995</v>
      </c>
      <c r="L5266" t="s">
        <v>7957</v>
      </c>
    </row>
    <row r="5267" spans="1:12">
      <c r="A5267" s="15">
        <v>30400807</v>
      </c>
      <c r="B5267" t="s">
        <v>5450</v>
      </c>
      <c r="C5267" t="s">
        <v>8006</v>
      </c>
      <c r="D5267" t="s">
        <v>7957</v>
      </c>
      <c r="E5267" t="s">
        <v>8179</v>
      </c>
      <c r="F5267" t="s">
        <v>5495</v>
      </c>
      <c r="G5267" s="160" t="s">
        <v>4069</v>
      </c>
      <c r="H5267" t="s">
        <v>5496</v>
      </c>
      <c r="I5267" s="160" t="s">
        <v>4007</v>
      </c>
      <c r="J5267" t="s">
        <v>5504</v>
      </c>
      <c r="K5267" s="160" t="s">
        <v>3995</v>
      </c>
      <c r="L5267" t="s">
        <v>7957</v>
      </c>
    </row>
    <row r="5268" spans="1:12">
      <c r="A5268" s="15">
        <v>30400809</v>
      </c>
      <c r="B5268" t="s">
        <v>5450</v>
      </c>
      <c r="C5268" t="s">
        <v>8006</v>
      </c>
      <c r="D5268" t="s">
        <v>7957</v>
      </c>
      <c r="E5268" t="s">
        <v>8180</v>
      </c>
      <c r="F5268" t="s">
        <v>5495</v>
      </c>
      <c r="G5268" s="160" t="s">
        <v>4069</v>
      </c>
      <c r="H5268" t="s">
        <v>5496</v>
      </c>
      <c r="I5268" s="160" t="s">
        <v>4007</v>
      </c>
      <c r="J5268" t="s">
        <v>5504</v>
      </c>
      <c r="K5268" s="160" t="s">
        <v>3995</v>
      </c>
      <c r="L5268" t="s">
        <v>7957</v>
      </c>
    </row>
    <row r="5269" spans="1:12">
      <c r="A5269" s="15">
        <v>30400810</v>
      </c>
      <c r="B5269" t="s">
        <v>5450</v>
      </c>
      <c r="C5269" t="s">
        <v>8006</v>
      </c>
      <c r="D5269" t="s">
        <v>7957</v>
      </c>
      <c r="E5269" t="s">
        <v>8181</v>
      </c>
      <c r="F5269" t="s">
        <v>5495</v>
      </c>
      <c r="G5269" s="160" t="s">
        <v>4069</v>
      </c>
      <c r="H5269" t="s">
        <v>5496</v>
      </c>
      <c r="I5269" s="160" t="s">
        <v>4007</v>
      </c>
      <c r="J5269" t="s">
        <v>5504</v>
      </c>
      <c r="K5269" s="160" t="s">
        <v>3995</v>
      </c>
      <c r="L5269" t="s">
        <v>7957</v>
      </c>
    </row>
    <row r="5270" spans="1:12">
      <c r="A5270" s="15">
        <v>30400811</v>
      </c>
      <c r="B5270" t="s">
        <v>5450</v>
      </c>
      <c r="C5270" t="s">
        <v>8006</v>
      </c>
      <c r="D5270" t="s">
        <v>7957</v>
      </c>
      <c r="E5270" t="s">
        <v>8182</v>
      </c>
      <c r="F5270" t="s">
        <v>5495</v>
      </c>
      <c r="G5270" s="160" t="s">
        <v>4069</v>
      </c>
      <c r="H5270" t="s">
        <v>5496</v>
      </c>
      <c r="I5270" s="160" t="s">
        <v>4007</v>
      </c>
      <c r="J5270" t="s">
        <v>5504</v>
      </c>
      <c r="K5270" s="160" t="s">
        <v>3995</v>
      </c>
      <c r="L5270" t="s">
        <v>7957</v>
      </c>
    </row>
    <row r="5271" spans="1:12">
      <c r="A5271" s="15">
        <v>30400812</v>
      </c>
      <c r="B5271" t="s">
        <v>5450</v>
      </c>
      <c r="C5271" t="s">
        <v>8006</v>
      </c>
      <c r="D5271" t="s">
        <v>7957</v>
      </c>
      <c r="E5271" t="s">
        <v>8183</v>
      </c>
      <c r="F5271" t="s">
        <v>5495</v>
      </c>
      <c r="G5271" s="160" t="s">
        <v>4069</v>
      </c>
      <c r="H5271" t="s">
        <v>5496</v>
      </c>
      <c r="I5271" s="160" t="s">
        <v>4007</v>
      </c>
      <c r="J5271" t="s">
        <v>5504</v>
      </c>
      <c r="K5271" s="160" t="s">
        <v>3995</v>
      </c>
      <c r="L5271" t="s">
        <v>7957</v>
      </c>
    </row>
    <row r="5272" spans="1:12">
      <c r="A5272" s="15">
        <v>30400814</v>
      </c>
      <c r="B5272" t="s">
        <v>5450</v>
      </c>
      <c r="C5272" t="s">
        <v>8006</v>
      </c>
      <c r="D5272" t="s">
        <v>7957</v>
      </c>
      <c r="E5272" t="s">
        <v>8184</v>
      </c>
      <c r="F5272" t="s">
        <v>5495</v>
      </c>
      <c r="G5272" s="160" t="s">
        <v>4069</v>
      </c>
      <c r="H5272" t="s">
        <v>5496</v>
      </c>
      <c r="I5272" s="160" t="s">
        <v>4007</v>
      </c>
      <c r="J5272" t="s">
        <v>5504</v>
      </c>
      <c r="K5272" s="160" t="s">
        <v>3995</v>
      </c>
      <c r="L5272" t="s">
        <v>7957</v>
      </c>
    </row>
    <row r="5273" spans="1:12">
      <c r="A5273" s="15">
        <v>30400818</v>
      </c>
      <c r="B5273" t="s">
        <v>5450</v>
      </c>
      <c r="C5273" t="s">
        <v>8006</v>
      </c>
      <c r="D5273" t="s">
        <v>7957</v>
      </c>
      <c r="E5273" t="s">
        <v>8185</v>
      </c>
      <c r="F5273" t="s">
        <v>5495</v>
      </c>
      <c r="G5273" s="160" t="s">
        <v>4069</v>
      </c>
      <c r="H5273" t="s">
        <v>5496</v>
      </c>
      <c r="I5273" s="160" t="s">
        <v>4007</v>
      </c>
      <c r="J5273" t="s">
        <v>5504</v>
      </c>
      <c r="K5273" s="160" t="s">
        <v>3995</v>
      </c>
      <c r="L5273" t="s">
        <v>7957</v>
      </c>
    </row>
    <row r="5274" spans="1:12">
      <c r="A5274" s="15">
        <v>30400824</v>
      </c>
      <c r="B5274" t="s">
        <v>5450</v>
      </c>
      <c r="C5274" t="s">
        <v>8006</v>
      </c>
      <c r="D5274" t="s">
        <v>7957</v>
      </c>
      <c r="E5274" t="s">
        <v>8186</v>
      </c>
      <c r="F5274" t="s">
        <v>5495</v>
      </c>
      <c r="G5274" s="160" t="s">
        <v>4069</v>
      </c>
      <c r="H5274" t="s">
        <v>5496</v>
      </c>
      <c r="I5274" s="160" t="s">
        <v>4007</v>
      </c>
      <c r="J5274" t="s">
        <v>5504</v>
      </c>
      <c r="K5274" s="160" t="s">
        <v>3995</v>
      </c>
      <c r="L5274" t="s">
        <v>7957</v>
      </c>
    </row>
    <row r="5275" spans="1:12">
      <c r="A5275" s="15">
        <v>30400828</v>
      </c>
      <c r="B5275" t="s">
        <v>5450</v>
      </c>
      <c r="C5275" t="s">
        <v>8006</v>
      </c>
      <c r="D5275" t="s">
        <v>7957</v>
      </c>
      <c r="E5275" t="s">
        <v>8187</v>
      </c>
      <c r="F5275" t="s">
        <v>5495</v>
      </c>
      <c r="G5275" s="160" t="s">
        <v>4069</v>
      </c>
      <c r="H5275" t="s">
        <v>5496</v>
      </c>
      <c r="I5275" s="160" t="s">
        <v>4007</v>
      </c>
      <c r="J5275" t="s">
        <v>5504</v>
      </c>
      <c r="K5275" s="160" t="s">
        <v>3995</v>
      </c>
      <c r="L5275" t="s">
        <v>7957</v>
      </c>
    </row>
    <row r="5276" spans="1:12">
      <c r="A5276" s="15">
        <v>30400834</v>
      </c>
      <c r="B5276" t="s">
        <v>5450</v>
      </c>
      <c r="C5276" t="s">
        <v>8006</v>
      </c>
      <c r="D5276" t="s">
        <v>7957</v>
      </c>
      <c r="E5276" t="s">
        <v>8188</v>
      </c>
      <c r="F5276" t="s">
        <v>5495</v>
      </c>
      <c r="G5276" s="160" t="s">
        <v>4069</v>
      </c>
      <c r="H5276" t="s">
        <v>5496</v>
      </c>
      <c r="I5276" s="160" t="s">
        <v>4007</v>
      </c>
      <c r="J5276" t="s">
        <v>5504</v>
      </c>
      <c r="K5276" s="160" t="s">
        <v>3995</v>
      </c>
      <c r="L5276" t="s">
        <v>7957</v>
      </c>
    </row>
    <row r="5277" spans="1:12">
      <c r="A5277" s="15">
        <v>30400838</v>
      </c>
      <c r="B5277" t="s">
        <v>5450</v>
      </c>
      <c r="C5277" t="s">
        <v>8006</v>
      </c>
      <c r="D5277" t="s">
        <v>7957</v>
      </c>
      <c r="E5277" t="s">
        <v>8189</v>
      </c>
      <c r="F5277" t="s">
        <v>5495</v>
      </c>
      <c r="G5277" s="160" t="s">
        <v>4069</v>
      </c>
      <c r="H5277" t="s">
        <v>5496</v>
      </c>
      <c r="I5277" s="160" t="s">
        <v>4007</v>
      </c>
      <c r="J5277" t="s">
        <v>5504</v>
      </c>
      <c r="K5277" s="160" t="s">
        <v>3995</v>
      </c>
      <c r="L5277" t="s">
        <v>7957</v>
      </c>
    </row>
    <row r="5278" spans="1:12">
      <c r="A5278" s="15">
        <v>30400840</v>
      </c>
      <c r="B5278" t="s">
        <v>5450</v>
      </c>
      <c r="C5278" t="s">
        <v>8006</v>
      </c>
      <c r="D5278" t="s">
        <v>7957</v>
      </c>
      <c r="E5278" t="s">
        <v>7969</v>
      </c>
      <c r="F5278" t="s">
        <v>5495</v>
      </c>
      <c r="G5278" s="160" t="s">
        <v>4069</v>
      </c>
      <c r="H5278" t="s">
        <v>5496</v>
      </c>
      <c r="I5278" s="160" t="s">
        <v>4007</v>
      </c>
      <c r="J5278" t="s">
        <v>5504</v>
      </c>
      <c r="K5278" s="160" t="s">
        <v>3995</v>
      </c>
      <c r="L5278" t="s">
        <v>7957</v>
      </c>
    </row>
    <row r="5279" spans="1:12">
      <c r="A5279" s="15">
        <v>30400841</v>
      </c>
      <c r="B5279" t="s">
        <v>5450</v>
      </c>
      <c r="C5279" t="s">
        <v>8006</v>
      </c>
      <c r="D5279" t="s">
        <v>7957</v>
      </c>
      <c r="E5279" t="s">
        <v>8190</v>
      </c>
      <c r="F5279" t="s">
        <v>5495</v>
      </c>
      <c r="G5279" s="160" t="s">
        <v>4069</v>
      </c>
      <c r="H5279" t="s">
        <v>5496</v>
      </c>
      <c r="I5279" s="160" t="s">
        <v>4007</v>
      </c>
      <c r="J5279" t="s">
        <v>5504</v>
      </c>
      <c r="K5279" s="160" t="s">
        <v>3995</v>
      </c>
      <c r="L5279" t="s">
        <v>7957</v>
      </c>
    </row>
    <row r="5280" spans="1:12">
      <c r="A5280" s="15">
        <v>30400842</v>
      </c>
      <c r="B5280" t="s">
        <v>5450</v>
      </c>
      <c r="C5280" t="s">
        <v>8006</v>
      </c>
      <c r="D5280" t="s">
        <v>7957</v>
      </c>
      <c r="E5280" t="s">
        <v>8191</v>
      </c>
      <c r="F5280" t="s">
        <v>5495</v>
      </c>
      <c r="G5280" s="160" t="s">
        <v>4069</v>
      </c>
      <c r="H5280" t="s">
        <v>5496</v>
      </c>
      <c r="I5280" s="160" t="s">
        <v>4007</v>
      </c>
      <c r="J5280" t="s">
        <v>5504</v>
      </c>
      <c r="K5280" s="160" t="s">
        <v>3995</v>
      </c>
      <c r="L5280" t="s">
        <v>7957</v>
      </c>
    </row>
    <row r="5281" spans="1:12">
      <c r="A5281" s="15">
        <v>30400843</v>
      </c>
      <c r="B5281" t="s">
        <v>5450</v>
      </c>
      <c r="C5281" t="s">
        <v>8006</v>
      </c>
      <c r="D5281" t="s">
        <v>7957</v>
      </c>
      <c r="E5281" t="s">
        <v>8192</v>
      </c>
      <c r="F5281" t="s">
        <v>5495</v>
      </c>
      <c r="G5281" s="160" t="s">
        <v>4069</v>
      </c>
      <c r="H5281" t="s">
        <v>5496</v>
      </c>
      <c r="I5281" s="160" t="s">
        <v>4007</v>
      </c>
      <c r="J5281" t="s">
        <v>5504</v>
      </c>
      <c r="K5281" s="160" t="s">
        <v>3995</v>
      </c>
      <c r="L5281" t="s">
        <v>7957</v>
      </c>
    </row>
    <row r="5282" spans="1:12">
      <c r="A5282" s="15">
        <v>30400851</v>
      </c>
      <c r="B5282" t="s">
        <v>5450</v>
      </c>
      <c r="C5282" t="s">
        <v>8006</v>
      </c>
      <c r="D5282" t="s">
        <v>7957</v>
      </c>
      <c r="E5282" t="s">
        <v>8193</v>
      </c>
      <c r="F5282" t="s">
        <v>5495</v>
      </c>
      <c r="G5282" s="160" t="s">
        <v>4069</v>
      </c>
      <c r="H5282" t="s">
        <v>5496</v>
      </c>
      <c r="I5282" s="160" t="s">
        <v>4007</v>
      </c>
      <c r="J5282" t="s">
        <v>5504</v>
      </c>
      <c r="K5282" s="160" t="s">
        <v>3995</v>
      </c>
      <c r="L5282" t="s">
        <v>7957</v>
      </c>
    </row>
    <row r="5283" spans="1:12">
      <c r="A5283" s="15">
        <v>30400852</v>
      </c>
      <c r="B5283" t="s">
        <v>5450</v>
      </c>
      <c r="C5283" t="s">
        <v>8006</v>
      </c>
      <c r="D5283" t="s">
        <v>7957</v>
      </c>
      <c r="E5283" t="s">
        <v>8194</v>
      </c>
      <c r="F5283" t="s">
        <v>5495</v>
      </c>
      <c r="G5283" s="160" t="s">
        <v>4069</v>
      </c>
      <c r="H5283" t="s">
        <v>5496</v>
      </c>
      <c r="I5283" s="160" t="s">
        <v>4007</v>
      </c>
      <c r="J5283" t="s">
        <v>5504</v>
      </c>
      <c r="K5283" s="160" t="s">
        <v>3995</v>
      </c>
      <c r="L5283" t="s">
        <v>7957</v>
      </c>
    </row>
    <row r="5284" spans="1:12">
      <c r="A5284" s="15">
        <v>30400853</v>
      </c>
      <c r="B5284" t="s">
        <v>5450</v>
      </c>
      <c r="C5284" t="s">
        <v>8006</v>
      </c>
      <c r="D5284" t="s">
        <v>7957</v>
      </c>
      <c r="E5284" t="s">
        <v>8195</v>
      </c>
      <c r="F5284" t="s">
        <v>5495</v>
      </c>
      <c r="G5284" s="160" t="s">
        <v>4069</v>
      </c>
      <c r="H5284" t="s">
        <v>5496</v>
      </c>
      <c r="I5284" s="160" t="s">
        <v>4007</v>
      </c>
      <c r="J5284" t="s">
        <v>5504</v>
      </c>
      <c r="K5284" s="160" t="s">
        <v>3995</v>
      </c>
      <c r="L5284" t="s">
        <v>7957</v>
      </c>
    </row>
    <row r="5285" spans="1:12">
      <c r="A5285" s="15">
        <v>30400854</v>
      </c>
      <c r="B5285" t="s">
        <v>5450</v>
      </c>
      <c r="C5285" t="s">
        <v>8006</v>
      </c>
      <c r="D5285" t="s">
        <v>7957</v>
      </c>
      <c r="E5285" t="s">
        <v>8196</v>
      </c>
      <c r="F5285" t="s">
        <v>5495</v>
      </c>
      <c r="G5285" s="160" t="s">
        <v>4069</v>
      </c>
      <c r="H5285" t="s">
        <v>5496</v>
      </c>
      <c r="I5285" s="160" t="s">
        <v>4007</v>
      </c>
      <c r="J5285" t="s">
        <v>5504</v>
      </c>
      <c r="K5285" s="160" t="s">
        <v>3995</v>
      </c>
      <c r="L5285" t="s">
        <v>7957</v>
      </c>
    </row>
    <row r="5286" spans="1:12">
      <c r="A5286" s="15">
        <v>30400855</v>
      </c>
      <c r="B5286" t="s">
        <v>5450</v>
      </c>
      <c r="C5286" t="s">
        <v>8006</v>
      </c>
      <c r="D5286" t="s">
        <v>7957</v>
      </c>
      <c r="E5286" t="s">
        <v>8197</v>
      </c>
      <c r="F5286" t="s">
        <v>5495</v>
      </c>
      <c r="G5286" s="160" t="s">
        <v>4069</v>
      </c>
      <c r="H5286" t="s">
        <v>5496</v>
      </c>
      <c r="I5286" s="160" t="s">
        <v>4007</v>
      </c>
      <c r="J5286" t="s">
        <v>5504</v>
      </c>
      <c r="K5286" s="160" t="s">
        <v>3995</v>
      </c>
      <c r="L5286" t="s">
        <v>7957</v>
      </c>
    </row>
    <row r="5287" spans="1:12">
      <c r="A5287" s="15">
        <v>30400861</v>
      </c>
      <c r="B5287" t="s">
        <v>5450</v>
      </c>
      <c r="C5287" t="s">
        <v>8006</v>
      </c>
      <c r="D5287" t="s">
        <v>7957</v>
      </c>
      <c r="E5287" t="s">
        <v>8198</v>
      </c>
      <c r="F5287" t="s">
        <v>5495</v>
      </c>
      <c r="G5287" s="160" t="s">
        <v>4069</v>
      </c>
      <c r="H5287" t="s">
        <v>5496</v>
      </c>
      <c r="I5287" s="160" t="s">
        <v>4007</v>
      </c>
      <c r="J5287" t="s">
        <v>5504</v>
      </c>
      <c r="K5287" s="160" t="s">
        <v>3995</v>
      </c>
      <c r="L5287" t="s">
        <v>7957</v>
      </c>
    </row>
    <row r="5288" spans="1:12">
      <c r="A5288" s="15">
        <v>30400862</v>
      </c>
      <c r="B5288" t="s">
        <v>5450</v>
      </c>
      <c r="C5288" t="s">
        <v>8006</v>
      </c>
      <c r="D5288" t="s">
        <v>7957</v>
      </c>
      <c r="E5288" t="s">
        <v>8199</v>
      </c>
      <c r="F5288" t="s">
        <v>5495</v>
      </c>
      <c r="G5288" s="160" t="s">
        <v>4069</v>
      </c>
      <c r="H5288" t="s">
        <v>5496</v>
      </c>
      <c r="I5288" s="160" t="s">
        <v>4007</v>
      </c>
      <c r="J5288" t="s">
        <v>5504</v>
      </c>
      <c r="K5288" s="160" t="s">
        <v>3995</v>
      </c>
      <c r="L5288" t="s">
        <v>7957</v>
      </c>
    </row>
    <row r="5289" spans="1:12">
      <c r="A5289" s="15">
        <v>30400863</v>
      </c>
      <c r="B5289" t="s">
        <v>5450</v>
      </c>
      <c r="C5289" t="s">
        <v>8006</v>
      </c>
      <c r="D5289" t="s">
        <v>7957</v>
      </c>
      <c r="E5289" t="s">
        <v>8200</v>
      </c>
      <c r="F5289" t="s">
        <v>5495</v>
      </c>
      <c r="G5289" s="160" t="s">
        <v>4069</v>
      </c>
      <c r="H5289" t="s">
        <v>5496</v>
      </c>
      <c r="I5289" s="160" t="s">
        <v>4007</v>
      </c>
      <c r="J5289" t="s">
        <v>5504</v>
      </c>
      <c r="K5289" s="160" t="s">
        <v>3995</v>
      </c>
      <c r="L5289" t="s">
        <v>7957</v>
      </c>
    </row>
    <row r="5290" spans="1:12">
      <c r="A5290" s="15">
        <v>30400864</v>
      </c>
      <c r="B5290" t="s">
        <v>5450</v>
      </c>
      <c r="C5290" t="s">
        <v>8006</v>
      </c>
      <c r="D5290" t="s">
        <v>7957</v>
      </c>
      <c r="E5290" t="s">
        <v>8201</v>
      </c>
      <c r="F5290" t="s">
        <v>5495</v>
      </c>
      <c r="G5290" s="160" t="s">
        <v>4069</v>
      </c>
      <c r="H5290" t="s">
        <v>5496</v>
      </c>
      <c r="I5290" s="160" t="s">
        <v>4007</v>
      </c>
      <c r="J5290" t="s">
        <v>5504</v>
      </c>
      <c r="K5290" s="160" t="s">
        <v>3995</v>
      </c>
      <c r="L5290" t="s">
        <v>7957</v>
      </c>
    </row>
    <row r="5291" spans="1:12">
      <c r="A5291" s="15">
        <v>30400865</v>
      </c>
      <c r="B5291" t="s">
        <v>5450</v>
      </c>
      <c r="C5291" t="s">
        <v>8006</v>
      </c>
      <c r="D5291" t="s">
        <v>7957</v>
      </c>
      <c r="E5291" t="s">
        <v>8202</v>
      </c>
      <c r="F5291" t="s">
        <v>5495</v>
      </c>
      <c r="G5291" s="160" t="s">
        <v>4069</v>
      </c>
      <c r="H5291" t="s">
        <v>5496</v>
      </c>
      <c r="I5291" s="160" t="s">
        <v>4007</v>
      </c>
      <c r="J5291" t="s">
        <v>5504</v>
      </c>
      <c r="K5291" s="160" t="s">
        <v>3995</v>
      </c>
      <c r="L5291" t="s">
        <v>7957</v>
      </c>
    </row>
    <row r="5292" spans="1:12">
      <c r="A5292" s="15">
        <v>30400866</v>
      </c>
      <c r="B5292" t="s">
        <v>5450</v>
      </c>
      <c r="C5292" t="s">
        <v>8006</v>
      </c>
      <c r="D5292" t="s">
        <v>7957</v>
      </c>
      <c r="E5292" t="s">
        <v>8203</v>
      </c>
      <c r="F5292" t="s">
        <v>5495</v>
      </c>
      <c r="G5292" s="160" t="s">
        <v>4069</v>
      </c>
      <c r="H5292" t="s">
        <v>5496</v>
      </c>
      <c r="I5292" s="160" t="s">
        <v>4007</v>
      </c>
      <c r="J5292" t="s">
        <v>5504</v>
      </c>
      <c r="K5292" s="160" t="s">
        <v>3995</v>
      </c>
      <c r="L5292" t="s">
        <v>7957</v>
      </c>
    </row>
    <row r="5293" spans="1:12">
      <c r="A5293" s="15">
        <v>30400867</v>
      </c>
      <c r="B5293" t="s">
        <v>5450</v>
      </c>
      <c r="C5293" t="s">
        <v>8006</v>
      </c>
      <c r="D5293" t="s">
        <v>7957</v>
      </c>
      <c r="E5293" t="s">
        <v>8204</v>
      </c>
      <c r="F5293" t="s">
        <v>5495</v>
      </c>
      <c r="G5293" s="160" t="s">
        <v>4069</v>
      </c>
      <c r="H5293" t="s">
        <v>5496</v>
      </c>
      <c r="I5293" s="160" t="s">
        <v>4007</v>
      </c>
      <c r="J5293" t="s">
        <v>5504</v>
      </c>
      <c r="K5293" s="160" t="s">
        <v>3995</v>
      </c>
      <c r="L5293" t="s">
        <v>7957</v>
      </c>
    </row>
    <row r="5294" spans="1:12">
      <c r="A5294" s="15">
        <v>30400868</v>
      </c>
      <c r="B5294" t="s">
        <v>5450</v>
      </c>
      <c r="C5294" t="s">
        <v>8006</v>
      </c>
      <c r="D5294" t="s">
        <v>7957</v>
      </c>
      <c r="E5294" t="s">
        <v>8205</v>
      </c>
      <c r="F5294" t="s">
        <v>5495</v>
      </c>
      <c r="G5294" s="160" t="s">
        <v>4069</v>
      </c>
      <c r="H5294" t="s">
        <v>5496</v>
      </c>
      <c r="I5294" s="160" t="s">
        <v>4007</v>
      </c>
      <c r="J5294" t="s">
        <v>5504</v>
      </c>
      <c r="K5294" s="160" t="s">
        <v>3995</v>
      </c>
      <c r="L5294" t="s">
        <v>7957</v>
      </c>
    </row>
    <row r="5295" spans="1:12">
      <c r="A5295" s="15">
        <v>30400869</v>
      </c>
      <c r="B5295" t="s">
        <v>5450</v>
      </c>
      <c r="C5295" t="s">
        <v>8006</v>
      </c>
      <c r="D5295" t="s">
        <v>7957</v>
      </c>
      <c r="E5295" t="s">
        <v>8206</v>
      </c>
      <c r="F5295" t="s">
        <v>5495</v>
      </c>
      <c r="G5295" s="160" t="s">
        <v>4069</v>
      </c>
      <c r="H5295" t="s">
        <v>5496</v>
      </c>
      <c r="I5295" s="160" t="s">
        <v>4007</v>
      </c>
      <c r="J5295" t="s">
        <v>5504</v>
      </c>
      <c r="K5295" s="160" t="s">
        <v>3995</v>
      </c>
      <c r="L5295" t="s">
        <v>7957</v>
      </c>
    </row>
    <row r="5296" spans="1:12">
      <c r="A5296" s="15">
        <v>30400870</v>
      </c>
      <c r="B5296" t="s">
        <v>5450</v>
      </c>
      <c r="C5296" t="s">
        <v>8006</v>
      </c>
      <c r="D5296" t="s">
        <v>7957</v>
      </c>
      <c r="E5296" t="s">
        <v>8207</v>
      </c>
      <c r="F5296" t="s">
        <v>5495</v>
      </c>
      <c r="G5296" s="160" t="s">
        <v>4069</v>
      </c>
      <c r="H5296" t="s">
        <v>5496</v>
      </c>
      <c r="I5296" s="160" t="s">
        <v>4007</v>
      </c>
      <c r="J5296" t="s">
        <v>5504</v>
      </c>
      <c r="K5296" s="160" t="s">
        <v>3995</v>
      </c>
      <c r="L5296" t="s">
        <v>7957</v>
      </c>
    </row>
    <row r="5297" spans="1:12">
      <c r="A5297" s="15">
        <v>30400871</v>
      </c>
      <c r="B5297" t="s">
        <v>5450</v>
      </c>
      <c r="C5297" t="s">
        <v>8006</v>
      </c>
      <c r="D5297" t="s">
        <v>7957</v>
      </c>
      <c r="E5297" t="s">
        <v>8208</v>
      </c>
      <c r="F5297" t="s">
        <v>5495</v>
      </c>
      <c r="G5297" s="160" t="s">
        <v>4069</v>
      </c>
      <c r="H5297" t="s">
        <v>5496</v>
      </c>
      <c r="I5297" s="160" t="s">
        <v>4007</v>
      </c>
      <c r="J5297" t="s">
        <v>5504</v>
      </c>
      <c r="K5297" s="160" t="s">
        <v>3995</v>
      </c>
      <c r="L5297" t="s">
        <v>7957</v>
      </c>
    </row>
    <row r="5298" spans="1:12">
      <c r="A5298" s="15">
        <v>30400872</v>
      </c>
      <c r="B5298" t="s">
        <v>5450</v>
      </c>
      <c r="C5298" t="s">
        <v>8006</v>
      </c>
      <c r="D5298" t="s">
        <v>7957</v>
      </c>
      <c r="E5298" t="s">
        <v>8209</v>
      </c>
      <c r="F5298" t="s">
        <v>5495</v>
      </c>
      <c r="G5298" s="160" t="s">
        <v>4069</v>
      </c>
      <c r="H5298" t="s">
        <v>5496</v>
      </c>
      <c r="I5298" s="160" t="s">
        <v>4007</v>
      </c>
      <c r="J5298" t="s">
        <v>5504</v>
      </c>
      <c r="K5298" s="160" t="s">
        <v>3995</v>
      </c>
      <c r="L5298" t="s">
        <v>7957</v>
      </c>
    </row>
    <row r="5299" spans="1:12">
      <c r="A5299" s="15">
        <v>30400873</v>
      </c>
      <c r="B5299" t="s">
        <v>5450</v>
      </c>
      <c r="C5299" t="s">
        <v>8006</v>
      </c>
      <c r="D5299" t="s">
        <v>7957</v>
      </c>
      <c r="E5299" t="s">
        <v>7649</v>
      </c>
      <c r="F5299" t="s">
        <v>5495</v>
      </c>
      <c r="G5299" s="160" t="s">
        <v>4069</v>
      </c>
      <c r="H5299" t="s">
        <v>5496</v>
      </c>
      <c r="I5299" s="160" t="s">
        <v>4007</v>
      </c>
      <c r="J5299" t="s">
        <v>5504</v>
      </c>
      <c r="K5299" s="160" t="s">
        <v>3995</v>
      </c>
      <c r="L5299" t="s">
        <v>7957</v>
      </c>
    </row>
    <row r="5300" spans="1:12">
      <c r="A5300" s="15">
        <v>30400874</v>
      </c>
      <c r="B5300" t="s">
        <v>5450</v>
      </c>
      <c r="C5300" t="s">
        <v>8006</v>
      </c>
      <c r="D5300" t="s">
        <v>7957</v>
      </c>
      <c r="E5300" t="s">
        <v>8195</v>
      </c>
      <c r="F5300" t="s">
        <v>5495</v>
      </c>
      <c r="G5300" s="160" t="s">
        <v>4069</v>
      </c>
      <c r="H5300" t="s">
        <v>5496</v>
      </c>
      <c r="I5300" s="160" t="s">
        <v>4007</v>
      </c>
      <c r="J5300" t="s">
        <v>5504</v>
      </c>
      <c r="K5300" s="160" t="s">
        <v>3995</v>
      </c>
      <c r="L5300" t="s">
        <v>7957</v>
      </c>
    </row>
    <row r="5301" spans="1:12">
      <c r="A5301" s="15">
        <v>30400875</v>
      </c>
      <c r="B5301" t="s">
        <v>5450</v>
      </c>
      <c r="C5301" t="s">
        <v>8006</v>
      </c>
      <c r="D5301" t="s">
        <v>7957</v>
      </c>
      <c r="E5301" t="s">
        <v>8196</v>
      </c>
      <c r="F5301" t="s">
        <v>5495</v>
      </c>
      <c r="G5301" s="160" t="s">
        <v>4069</v>
      </c>
      <c r="H5301" t="s">
        <v>5496</v>
      </c>
      <c r="I5301" s="160" t="s">
        <v>4007</v>
      </c>
      <c r="J5301" t="s">
        <v>5504</v>
      </c>
      <c r="K5301" s="160" t="s">
        <v>3995</v>
      </c>
      <c r="L5301" t="s">
        <v>7957</v>
      </c>
    </row>
    <row r="5302" spans="1:12">
      <c r="A5302" s="15">
        <v>30400876</v>
      </c>
      <c r="B5302" t="s">
        <v>5450</v>
      </c>
      <c r="C5302" t="s">
        <v>8006</v>
      </c>
      <c r="D5302" t="s">
        <v>7957</v>
      </c>
      <c r="E5302" t="s">
        <v>8197</v>
      </c>
      <c r="F5302" t="s">
        <v>5495</v>
      </c>
      <c r="G5302" s="160" t="s">
        <v>4069</v>
      </c>
      <c r="H5302" t="s">
        <v>5496</v>
      </c>
      <c r="I5302" s="160" t="s">
        <v>4007</v>
      </c>
      <c r="J5302" t="s">
        <v>5504</v>
      </c>
      <c r="K5302" s="160" t="s">
        <v>3995</v>
      </c>
      <c r="L5302" t="s">
        <v>7957</v>
      </c>
    </row>
    <row r="5303" spans="1:12">
      <c r="A5303" s="15">
        <v>30400877</v>
      </c>
      <c r="B5303" t="s">
        <v>5450</v>
      </c>
      <c r="C5303" t="s">
        <v>8006</v>
      </c>
      <c r="D5303" t="s">
        <v>7957</v>
      </c>
      <c r="E5303" t="s">
        <v>8210</v>
      </c>
      <c r="F5303" t="s">
        <v>5495</v>
      </c>
      <c r="G5303" s="160" t="s">
        <v>4069</v>
      </c>
      <c r="H5303" t="s">
        <v>5496</v>
      </c>
      <c r="I5303" s="160" t="s">
        <v>4007</v>
      </c>
      <c r="J5303" t="s">
        <v>5504</v>
      </c>
      <c r="K5303" s="160" t="s">
        <v>3995</v>
      </c>
      <c r="L5303" t="s">
        <v>7957</v>
      </c>
    </row>
    <row r="5304" spans="1:12">
      <c r="A5304" s="15">
        <v>30400899</v>
      </c>
      <c r="B5304" t="s">
        <v>5450</v>
      </c>
      <c r="C5304" t="s">
        <v>8006</v>
      </c>
      <c r="D5304" t="s">
        <v>7957</v>
      </c>
      <c r="E5304" t="s">
        <v>4020</v>
      </c>
      <c r="F5304" t="s">
        <v>5495</v>
      </c>
      <c r="G5304" s="160" t="s">
        <v>4069</v>
      </c>
      <c r="H5304" t="s">
        <v>5496</v>
      </c>
      <c r="I5304" s="160" t="s">
        <v>4007</v>
      </c>
      <c r="J5304" t="s">
        <v>5504</v>
      </c>
      <c r="K5304" s="160" t="s">
        <v>3995</v>
      </c>
      <c r="L5304" t="s">
        <v>7957</v>
      </c>
    </row>
    <row r="5305" spans="1:12">
      <c r="A5305" s="15">
        <v>30400901</v>
      </c>
      <c r="B5305" t="s">
        <v>5450</v>
      </c>
      <c r="C5305" t="s">
        <v>8006</v>
      </c>
      <c r="D5305" t="s">
        <v>8211</v>
      </c>
      <c r="E5305" t="s">
        <v>8212</v>
      </c>
      <c r="F5305" t="s">
        <v>5499</v>
      </c>
      <c r="G5305" s="160" t="s">
        <v>4069</v>
      </c>
      <c r="H5305" t="s">
        <v>5496</v>
      </c>
      <c r="I5305" s="160" t="s">
        <v>4009</v>
      </c>
      <c r="J5305" t="s">
        <v>5500</v>
      </c>
      <c r="K5305" s="160" t="s">
        <v>4009</v>
      </c>
      <c r="L5305" t="s">
        <v>8069</v>
      </c>
    </row>
    <row r="5306" spans="1:12">
      <c r="A5306" s="15">
        <v>30400999</v>
      </c>
      <c r="B5306" t="s">
        <v>5450</v>
      </c>
      <c r="C5306" t="s">
        <v>8006</v>
      </c>
      <c r="D5306" t="s">
        <v>8211</v>
      </c>
      <c r="E5306" t="s">
        <v>4020</v>
      </c>
      <c r="F5306" t="s">
        <v>5499</v>
      </c>
      <c r="G5306" s="160" t="s">
        <v>4069</v>
      </c>
      <c r="H5306" t="s">
        <v>5496</v>
      </c>
      <c r="I5306" s="160" t="s">
        <v>4009</v>
      </c>
      <c r="J5306" t="s">
        <v>5500</v>
      </c>
      <c r="K5306" s="160" t="s">
        <v>4009</v>
      </c>
      <c r="L5306" t="s">
        <v>8069</v>
      </c>
    </row>
    <row r="5307" spans="1:12">
      <c r="A5307" s="15">
        <v>30401001</v>
      </c>
      <c r="B5307" t="s">
        <v>5450</v>
      </c>
      <c r="C5307" t="s">
        <v>8006</v>
      </c>
      <c r="D5307" t="s">
        <v>8213</v>
      </c>
      <c r="E5307" t="s">
        <v>8214</v>
      </c>
      <c r="F5307" t="s">
        <v>5495</v>
      </c>
      <c r="G5307" s="160" t="s">
        <v>4069</v>
      </c>
      <c r="H5307" t="s">
        <v>5496</v>
      </c>
      <c r="I5307" s="160" t="s">
        <v>4007</v>
      </c>
      <c r="J5307" t="s">
        <v>5504</v>
      </c>
      <c r="K5307">
        <v>99</v>
      </c>
      <c r="L5307" t="s">
        <v>3999</v>
      </c>
    </row>
    <row r="5308" spans="1:12">
      <c r="A5308" s="15">
        <v>30401002</v>
      </c>
      <c r="B5308" t="s">
        <v>5450</v>
      </c>
      <c r="C5308" t="s">
        <v>8006</v>
      </c>
      <c r="D5308" t="s">
        <v>8213</v>
      </c>
      <c r="E5308" t="s">
        <v>8215</v>
      </c>
      <c r="F5308" t="s">
        <v>5495</v>
      </c>
      <c r="G5308" s="160" t="s">
        <v>4069</v>
      </c>
      <c r="H5308" t="s">
        <v>5496</v>
      </c>
      <c r="I5308" s="160" t="s">
        <v>4007</v>
      </c>
      <c r="J5308" t="s">
        <v>5504</v>
      </c>
      <c r="K5308">
        <v>99</v>
      </c>
      <c r="L5308" t="s">
        <v>3999</v>
      </c>
    </row>
    <row r="5309" spans="1:12">
      <c r="A5309" s="15">
        <v>30401004</v>
      </c>
      <c r="B5309" t="s">
        <v>5450</v>
      </c>
      <c r="C5309" t="s">
        <v>8006</v>
      </c>
      <c r="D5309" t="s">
        <v>8213</v>
      </c>
      <c r="E5309" t="s">
        <v>8216</v>
      </c>
      <c r="F5309" t="s">
        <v>5495</v>
      </c>
      <c r="G5309" s="160" t="s">
        <v>4069</v>
      </c>
      <c r="H5309" t="s">
        <v>5496</v>
      </c>
      <c r="I5309" s="160" t="s">
        <v>4007</v>
      </c>
      <c r="J5309" t="s">
        <v>5504</v>
      </c>
      <c r="K5309">
        <v>99</v>
      </c>
      <c r="L5309" t="s">
        <v>3999</v>
      </c>
    </row>
    <row r="5310" spans="1:12">
      <c r="A5310" s="15">
        <v>30401005</v>
      </c>
      <c r="B5310" t="s">
        <v>5450</v>
      </c>
      <c r="C5310" t="s">
        <v>8006</v>
      </c>
      <c r="D5310" t="s">
        <v>8213</v>
      </c>
      <c r="E5310" t="s">
        <v>8217</v>
      </c>
      <c r="F5310" t="s">
        <v>5495</v>
      </c>
      <c r="G5310" s="160" t="s">
        <v>4069</v>
      </c>
      <c r="H5310" t="s">
        <v>5496</v>
      </c>
      <c r="I5310" s="160" t="s">
        <v>4007</v>
      </c>
      <c r="J5310" t="s">
        <v>5504</v>
      </c>
      <c r="K5310">
        <v>99</v>
      </c>
      <c r="L5310" t="s">
        <v>3999</v>
      </c>
    </row>
    <row r="5311" spans="1:12">
      <c r="A5311" s="15">
        <v>30401006</v>
      </c>
      <c r="B5311" t="s">
        <v>5450</v>
      </c>
      <c r="C5311" t="s">
        <v>8006</v>
      </c>
      <c r="D5311" t="s">
        <v>8213</v>
      </c>
      <c r="E5311" t="s">
        <v>8218</v>
      </c>
      <c r="F5311" t="s">
        <v>5495</v>
      </c>
      <c r="G5311" s="160" t="s">
        <v>4069</v>
      </c>
      <c r="H5311" t="s">
        <v>5496</v>
      </c>
      <c r="I5311" s="160" t="s">
        <v>4007</v>
      </c>
      <c r="J5311" t="s">
        <v>5504</v>
      </c>
      <c r="K5311">
        <v>99</v>
      </c>
      <c r="L5311" t="s">
        <v>3999</v>
      </c>
    </row>
    <row r="5312" spans="1:12">
      <c r="A5312" s="15">
        <v>30401007</v>
      </c>
      <c r="B5312" t="s">
        <v>5450</v>
      </c>
      <c r="C5312" t="s">
        <v>8006</v>
      </c>
      <c r="D5312" t="s">
        <v>8213</v>
      </c>
      <c r="E5312" t="s">
        <v>8219</v>
      </c>
      <c r="F5312" t="s">
        <v>5495</v>
      </c>
      <c r="G5312" s="160" t="s">
        <v>4069</v>
      </c>
      <c r="H5312" t="s">
        <v>5496</v>
      </c>
      <c r="I5312" s="160" t="s">
        <v>4007</v>
      </c>
      <c r="J5312" t="s">
        <v>5504</v>
      </c>
      <c r="K5312">
        <v>99</v>
      </c>
      <c r="L5312" t="s">
        <v>3999</v>
      </c>
    </row>
    <row r="5313" spans="1:12">
      <c r="A5313" s="15">
        <v>30401008</v>
      </c>
      <c r="B5313" t="s">
        <v>5450</v>
      </c>
      <c r="C5313" t="s">
        <v>8006</v>
      </c>
      <c r="D5313" t="s">
        <v>8213</v>
      </c>
      <c r="E5313" t="s">
        <v>8070</v>
      </c>
      <c r="F5313" t="s">
        <v>5495</v>
      </c>
      <c r="G5313" s="160" t="s">
        <v>4069</v>
      </c>
      <c r="H5313" t="s">
        <v>5496</v>
      </c>
      <c r="I5313" s="160" t="s">
        <v>4007</v>
      </c>
      <c r="J5313" t="s">
        <v>5504</v>
      </c>
      <c r="K5313">
        <v>99</v>
      </c>
      <c r="L5313" t="s">
        <v>3999</v>
      </c>
    </row>
    <row r="5314" spans="1:12">
      <c r="A5314" s="15">
        <v>30401010</v>
      </c>
      <c r="B5314" t="s">
        <v>5450</v>
      </c>
      <c r="C5314" t="s">
        <v>8006</v>
      </c>
      <c r="D5314" t="s">
        <v>8213</v>
      </c>
      <c r="E5314" t="s">
        <v>8220</v>
      </c>
      <c r="F5314" t="s">
        <v>5495</v>
      </c>
      <c r="G5314" s="160" t="s">
        <v>4069</v>
      </c>
      <c r="H5314" t="s">
        <v>5496</v>
      </c>
      <c r="I5314" s="160" t="s">
        <v>4007</v>
      </c>
      <c r="J5314" t="s">
        <v>5504</v>
      </c>
      <c r="K5314">
        <v>99</v>
      </c>
      <c r="L5314" t="s">
        <v>3999</v>
      </c>
    </row>
    <row r="5315" spans="1:12">
      <c r="A5315" s="15">
        <v>30401011</v>
      </c>
      <c r="B5315" t="s">
        <v>5450</v>
      </c>
      <c r="C5315" t="s">
        <v>8006</v>
      </c>
      <c r="D5315" t="s">
        <v>8213</v>
      </c>
      <c r="E5315" t="s">
        <v>8221</v>
      </c>
      <c r="F5315" t="s">
        <v>5495</v>
      </c>
      <c r="G5315" s="160" t="s">
        <v>4069</v>
      </c>
      <c r="H5315" t="s">
        <v>5496</v>
      </c>
      <c r="I5315" s="160" t="s">
        <v>4007</v>
      </c>
      <c r="J5315" t="s">
        <v>5504</v>
      </c>
      <c r="K5315">
        <v>99</v>
      </c>
      <c r="L5315" t="s">
        <v>3999</v>
      </c>
    </row>
    <row r="5316" spans="1:12">
      <c r="A5316" s="15">
        <v>30401015</v>
      </c>
      <c r="B5316" t="s">
        <v>5450</v>
      </c>
      <c r="C5316" t="s">
        <v>8006</v>
      </c>
      <c r="D5316" t="s">
        <v>8213</v>
      </c>
      <c r="E5316" t="s">
        <v>7598</v>
      </c>
      <c r="F5316" t="s">
        <v>5495</v>
      </c>
      <c r="G5316" s="160" t="s">
        <v>4069</v>
      </c>
      <c r="H5316" t="s">
        <v>5496</v>
      </c>
      <c r="I5316" s="160" t="s">
        <v>4007</v>
      </c>
      <c r="J5316" t="s">
        <v>5504</v>
      </c>
      <c r="K5316">
        <v>99</v>
      </c>
      <c r="L5316" t="s">
        <v>3999</v>
      </c>
    </row>
    <row r="5317" spans="1:12">
      <c r="A5317" s="15">
        <v>30401016</v>
      </c>
      <c r="B5317" t="s">
        <v>5450</v>
      </c>
      <c r="C5317" t="s">
        <v>8006</v>
      </c>
      <c r="D5317" t="s">
        <v>8213</v>
      </c>
      <c r="E5317" t="s">
        <v>8222</v>
      </c>
      <c r="F5317" t="s">
        <v>5495</v>
      </c>
      <c r="G5317" s="160" t="s">
        <v>4069</v>
      </c>
      <c r="H5317" t="s">
        <v>5496</v>
      </c>
      <c r="I5317" s="160" t="s">
        <v>4007</v>
      </c>
      <c r="J5317" t="s">
        <v>5504</v>
      </c>
      <c r="K5317">
        <v>99</v>
      </c>
      <c r="L5317" t="s">
        <v>3999</v>
      </c>
    </row>
    <row r="5318" spans="1:12">
      <c r="A5318" s="15">
        <v>30401017</v>
      </c>
      <c r="B5318" t="s">
        <v>5450</v>
      </c>
      <c r="C5318" t="s">
        <v>8006</v>
      </c>
      <c r="D5318" t="s">
        <v>8213</v>
      </c>
      <c r="E5318" t="s">
        <v>8057</v>
      </c>
      <c r="F5318" t="s">
        <v>5495</v>
      </c>
      <c r="G5318" s="160" t="s">
        <v>4069</v>
      </c>
      <c r="H5318" t="s">
        <v>5496</v>
      </c>
      <c r="I5318" s="160" t="s">
        <v>4007</v>
      </c>
      <c r="J5318" t="s">
        <v>5504</v>
      </c>
      <c r="K5318">
        <v>99</v>
      </c>
      <c r="L5318" t="s">
        <v>3999</v>
      </c>
    </row>
    <row r="5319" spans="1:12">
      <c r="A5319" s="15">
        <v>30401018</v>
      </c>
      <c r="B5319" t="s">
        <v>5450</v>
      </c>
      <c r="C5319" t="s">
        <v>8006</v>
      </c>
      <c r="D5319" t="s">
        <v>8213</v>
      </c>
      <c r="E5319" t="s">
        <v>3806</v>
      </c>
      <c r="F5319" t="s">
        <v>5495</v>
      </c>
      <c r="G5319" s="160" t="s">
        <v>4069</v>
      </c>
      <c r="H5319" t="s">
        <v>5496</v>
      </c>
      <c r="I5319" s="160" t="s">
        <v>4007</v>
      </c>
      <c r="J5319" t="s">
        <v>5504</v>
      </c>
      <c r="K5319">
        <v>99</v>
      </c>
      <c r="L5319" t="s">
        <v>3999</v>
      </c>
    </row>
    <row r="5320" spans="1:12">
      <c r="A5320" s="15">
        <v>30401019</v>
      </c>
      <c r="B5320" t="s">
        <v>5450</v>
      </c>
      <c r="C5320" t="s">
        <v>8006</v>
      </c>
      <c r="D5320" t="s">
        <v>8213</v>
      </c>
      <c r="E5320" t="s">
        <v>8223</v>
      </c>
      <c r="F5320" t="s">
        <v>5495</v>
      </c>
      <c r="G5320" s="160" t="s">
        <v>4069</v>
      </c>
      <c r="H5320" t="s">
        <v>5496</v>
      </c>
      <c r="I5320" s="160" t="s">
        <v>4007</v>
      </c>
      <c r="J5320" t="s">
        <v>5504</v>
      </c>
      <c r="K5320">
        <v>99</v>
      </c>
      <c r="L5320" t="s">
        <v>3999</v>
      </c>
    </row>
    <row r="5321" spans="1:12">
      <c r="A5321" s="15">
        <v>30401061</v>
      </c>
      <c r="B5321" t="s">
        <v>5450</v>
      </c>
      <c r="C5321" t="s">
        <v>8006</v>
      </c>
      <c r="D5321" t="s">
        <v>8213</v>
      </c>
      <c r="E5321" t="s">
        <v>7610</v>
      </c>
      <c r="F5321" t="s">
        <v>5495</v>
      </c>
      <c r="G5321" s="160" t="s">
        <v>4069</v>
      </c>
      <c r="H5321" t="s">
        <v>5496</v>
      </c>
      <c r="I5321" s="160" t="s">
        <v>4007</v>
      </c>
      <c r="J5321" t="s">
        <v>5504</v>
      </c>
      <c r="K5321">
        <v>99</v>
      </c>
      <c r="L5321" t="s">
        <v>3999</v>
      </c>
    </row>
    <row r="5322" spans="1:12">
      <c r="A5322" s="15">
        <v>30401062</v>
      </c>
      <c r="B5322" t="s">
        <v>5450</v>
      </c>
      <c r="C5322" t="s">
        <v>8006</v>
      </c>
      <c r="D5322" t="s">
        <v>8213</v>
      </c>
      <c r="E5322" t="s">
        <v>7611</v>
      </c>
      <c r="F5322" t="s">
        <v>5495</v>
      </c>
      <c r="G5322" s="160" t="s">
        <v>4069</v>
      </c>
      <c r="H5322" t="s">
        <v>5496</v>
      </c>
      <c r="I5322" s="160" t="s">
        <v>4007</v>
      </c>
      <c r="J5322" t="s">
        <v>5504</v>
      </c>
      <c r="K5322">
        <v>99</v>
      </c>
      <c r="L5322" t="s">
        <v>3999</v>
      </c>
    </row>
    <row r="5323" spans="1:12">
      <c r="A5323" s="15">
        <v>30401063</v>
      </c>
      <c r="B5323" t="s">
        <v>5450</v>
      </c>
      <c r="C5323" t="s">
        <v>8006</v>
      </c>
      <c r="D5323" t="s">
        <v>8213</v>
      </c>
      <c r="E5323" t="s">
        <v>7612</v>
      </c>
      <c r="F5323" t="s">
        <v>5495</v>
      </c>
      <c r="G5323" s="160" t="s">
        <v>4069</v>
      </c>
      <c r="H5323" t="s">
        <v>5496</v>
      </c>
      <c r="I5323" s="160" t="s">
        <v>4007</v>
      </c>
      <c r="J5323" t="s">
        <v>5504</v>
      </c>
      <c r="K5323">
        <v>99</v>
      </c>
      <c r="L5323" t="s">
        <v>3999</v>
      </c>
    </row>
    <row r="5324" spans="1:12">
      <c r="A5324" s="15">
        <v>30401099</v>
      </c>
      <c r="B5324" t="s">
        <v>5450</v>
      </c>
      <c r="C5324" t="s">
        <v>8006</v>
      </c>
      <c r="D5324" t="s">
        <v>8213</v>
      </c>
      <c r="E5324" t="s">
        <v>4020</v>
      </c>
      <c r="F5324" t="s">
        <v>5495</v>
      </c>
      <c r="G5324" s="160" t="s">
        <v>4069</v>
      </c>
      <c r="H5324" t="s">
        <v>5496</v>
      </c>
      <c r="I5324" s="160" t="s">
        <v>4007</v>
      </c>
      <c r="J5324" t="s">
        <v>5504</v>
      </c>
      <c r="K5324">
        <v>99</v>
      </c>
      <c r="L5324" t="s">
        <v>3999</v>
      </c>
    </row>
    <row r="5325" spans="1:12">
      <c r="A5325" s="15">
        <v>30401501</v>
      </c>
      <c r="B5325" t="s">
        <v>5450</v>
      </c>
      <c r="C5325" t="s">
        <v>8006</v>
      </c>
      <c r="D5325" t="s">
        <v>8224</v>
      </c>
      <c r="E5325" t="s">
        <v>7843</v>
      </c>
      <c r="F5325" t="s">
        <v>5499</v>
      </c>
      <c r="G5325" s="160" t="s">
        <v>4069</v>
      </c>
      <c r="H5325" t="s">
        <v>5496</v>
      </c>
      <c r="I5325" s="160" t="s">
        <v>4009</v>
      </c>
      <c r="J5325" t="s">
        <v>5500</v>
      </c>
      <c r="K5325" s="160" t="s">
        <v>4009</v>
      </c>
      <c r="L5325" t="s">
        <v>8069</v>
      </c>
    </row>
    <row r="5326" spans="1:12">
      <c r="A5326" s="15">
        <v>30401502</v>
      </c>
      <c r="B5326" t="s">
        <v>5450</v>
      </c>
      <c r="C5326" t="s">
        <v>8006</v>
      </c>
      <c r="D5326" t="s">
        <v>8224</v>
      </c>
      <c r="E5326" t="s">
        <v>7844</v>
      </c>
      <c r="F5326" t="s">
        <v>5499</v>
      </c>
      <c r="G5326" s="160" t="s">
        <v>4069</v>
      </c>
      <c r="H5326" t="s">
        <v>5496</v>
      </c>
      <c r="I5326" s="160" t="s">
        <v>4009</v>
      </c>
      <c r="J5326" t="s">
        <v>5500</v>
      </c>
      <c r="K5326" s="160" t="s">
        <v>4009</v>
      </c>
      <c r="L5326" t="s">
        <v>8069</v>
      </c>
    </row>
    <row r="5327" spans="1:12">
      <c r="A5327" s="15">
        <v>30401511</v>
      </c>
      <c r="B5327" t="s">
        <v>5450</v>
      </c>
      <c r="C5327" t="s">
        <v>8006</v>
      </c>
      <c r="D5327" t="s">
        <v>8224</v>
      </c>
      <c r="E5327" t="s">
        <v>7829</v>
      </c>
      <c r="F5327" t="s">
        <v>5499</v>
      </c>
      <c r="G5327" s="160" t="s">
        <v>4069</v>
      </c>
      <c r="H5327" t="s">
        <v>5496</v>
      </c>
      <c r="I5327" s="160" t="s">
        <v>4009</v>
      </c>
      <c r="J5327" t="s">
        <v>5500</v>
      </c>
      <c r="K5327" s="160" t="s">
        <v>4009</v>
      </c>
      <c r="L5327" t="s">
        <v>8069</v>
      </c>
    </row>
    <row r="5328" spans="1:12">
      <c r="A5328" s="15">
        <v>30401512</v>
      </c>
      <c r="B5328" t="s">
        <v>5450</v>
      </c>
      <c r="C5328" t="s">
        <v>8006</v>
      </c>
      <c r="D5328" t="s">
        <v>8224</v>
      </c>
      <c r="E5328" t="s">
        <v>7828</v>
      </c>
      <c r="F5328" t="s">
        <v>5499</v>
      </c>
      <c r="G5328" s="160" t="s">
        <v>4069</v>
      </c>
      <c r="H5328" t="s">
        <v>5496</v>
      </c>
      <c r="I5328" s="160" t="s">
        <v>4009</v>
      </c>
      <c r="J5328" t="s">
        <v>5500</v>
      </c>
      <c r="K5328" s="160" t="s">
        <v>4009</v>
      </c>
      <c r="L5328" t="s">
        <v>8069</v>
      </c>
    </row>
    <row r="5329" spans="1:12">
      <c r="A5329" s="15">
        <v>30401513</v>
      </c>
      <c r="B5329" t="s">
        <v>5450</v>
      </c>
      <c r="C5329" t="s">
        <v>8006</v>
      </c>
      <c r="D5329" t="s">
        <v>8224</v>
      </c>
      <c r="E5329" t="s">
        <v>7830</v>
      </c>
      <c r="F5329" t="s">
        <v>5499</v>
      </c>
      <c r="G5329" s="160" t="s">
        <v>4069</v>
      </c>
      <c r="H5329" t="s">
        <v>5496</v>
      </c>
      <c r="I5329" s="160" t="s">
        <v>4009</v>
      </c>
      <c r="J5329" t="s">
        <v>5500</v>
      </c>
      <c r="K5329" s="160" t="s">
        <v>4009</v>
      </c>
      <c r="L5329" t="s">
        <v>8069</v>
      </c>
    </row>
    <row r="5330" spans="1:12">
      <c r="A5330" s="15">
        <v>30401514</v>
      </c>
      <c r="B5330" t="s">
        <v>5450</v>
      </c>
      <c r="C5330" t="s">
        <v>8006</v>
      </c>
      <c r="D5330" t="s">
        <v>8224</v>
      </c>
      <c r="E5330" t="s">
        <v>7834</v>
      </c>
      <c r="F5330" t="s">
        <v>5499</v>
      </c>
      <c r="G5330" s="160" t="s">
        <v>4069</v>
      </c>
      <c r="H5330" t="s">
        <v>5496</v>
      </c>
      <c r="I5330" s="160" t="s">
        <v>4009</v>
      </c>
      <c r="J5330" t="s">
        <v>5500</v>
      </c>
      <c r="K5330" s="160" t="s">
        <v>4009</v>
      </c>
      <c r="L5330" t="s">
        <v>8069</v>
      </c>
    </row>
    <row r="5331" spans="1:12">
      <c r="A5331" s="15">
        <v>30401515</v>
      </c>
      <c r="B5331" t="s">
        <v>5450</v>
      </c>
      <c r="C5331" t="s">
        <v>8006</v>
      </c>
      <c r="D5331" t="s">
        <v>8224</v>
      </c>
      <c r="E5331" t="s">
        <v>7833</v>
      </c>
      <c r="F5331" t="s">
        <v>5499</v>
      </c>
      <c r="G5331" s="160" t="s">
        <v>4069</v>
      </c>
      <c r="H5331" t="s">
        <v>5496</v>
      </c>
      <c r="I5331" s="160" t="s">
        <v>4009</v>
      </c>
      <c r="J5331" t="s">
        <v>5500</v>
      </c>
      <c r="K5331" s="160" t="s">
        <v>4009</v>
      </c>
      <c r="L5331" t="s">
        <v>8069</v>
      </c>
    </row>
    <row r="5332" spans="1:12">
      <c r="A5332" s="15">
        <v>30401516</v>
      </c>
      <c r="B5332" t="s">
        <v>5450</v>
      </c>
      <c r="C5332" t="s">
        <v>8006</v>
      </c>
      <c r="D5332" t="s">
        <v>8224</v>
      </c>
      <c r="E5332" t="s">
        <v>7835</v>
      </c>
      <c r="F5332" t="s">
        <v>5499</v>
      </c>
      <c r="G5332" s="160" t="s">
        <v>4069</v>
      </c>
      <c r="H5332" t="s">
        <v>5496</v>
      </c>
      <c r="I5332" s="160" t="s">
        <v>4009</v>
      </c>
      <c r="J5332" t="s">
        <v>5500</v>
      </c>
      <c r="K5332" s="160" t="s">
        <v>4009</v>
      </c>
      <c r="L5332" t="s">
        <v>8069</v>
      </c>
    </row>
    <row r="5333" spans="1:12">
      <c r="A5333" s="15">
        <v>30401517</v>
      </c>
      <c r="B5333" t="s">
        <v>5450</v>
      </c>
      <c r="C5333" t="s">
        <v>8006</v>
      </c>
      <c r="D5333" t="s">
        <v>8224</v>
      </c>
      <c r="E5333" t="s">
        <v>7836</v>
      </c>
      <c r="F5333" t="s">
        <v>5499</v>
      </c>
      <c r="G5333" s="160" t="s">
        <v>4069</v>
      </c>
      <c r="H5333" t="s">
        <v>5496</v>
      </c>
      <c r="I5333" s="160" t="s">
        <v>4009</v>
      </c>
      <c r="J5333" t="s">
        <v>5500</v>
      </c>
      <c r="K5333" s="160" t="s">
        <v>4009</v>
      </c>
      <c r="L5333" t="s">
        <v>8069</v>
      </c>
    </row>
    <row r="5334" spans="1:12">
      <c r="A5334" s="15">
        <v>30401521</v>
      </c>
      <c r="B5334" t="s">
        <v>5450</v>
      </c>
      <c r="C5334" t="s">
        <v>8006</v>
      </c>
      <c r="D5334" t="s">
        <v>8224</v>
      </c>
      <c r="E5334" t="s">
        <v>7822</v>
      </c>
      <c r="F5334" t="s">
        <v>5499</v>
      </c>
      <c r="G5334" s="160" t="s">
        <v>4069</v>
      </c>
      <c r="H5334" t="s">
        <v>5496</v>
      </c>
      <c r="I5334" s="160" t="s">
        <v>4009</v>
      </c>
      <c r="J5334" t="s">
        <v>5500</v>
      </c>
      <c r="K5334" s="160" t="s">
        <v>4009</v>
      </c>
      <c r="L5334" t="s">
        <v>8069</v>
      </c>
    </row>
    <row r="5335" spans="1:12">
      <c r="A5335" s="15">
        <v>30401522</v>
      </c>
      <c r="B5335" t="s">
        <v>5450</v>
      </c>
      <c r="C5335" t="s">
        <v>8006</v>
      </c>
      <c r="D5335" t="s">
        <v>8224</v>
      </c>
      <c r="E5335" t="s">
        <v>7821</v>
      </c>
      <c r="F5335" t="s">
        <v>5499</v>
      </c>
      <c r="G5335" s="160" t="s">
        <v>4069</v>
      </c>
      <c r="H5335" t="s">
        <v>5496</v>
      </c>
      <c r="I5335" s="160" t="s">
        <v>4009</v>
      </c>
      <c r="J5335" t="s">
        <v>5500</v>
      </c>
      <c r="K5335" s="160" t="s">
        <v>4009</v>
      </c>
      <c r="L5335" t="s">
        <v>8069</v>
      </c>
    </row>
    <row r="5336" spans="1:12">
      <c r="A5336" s="15">
        <v>30401523</v>
      </c>
      <c r="B5336" t="s">
        <v>5450</v>
      </c>
      <c r="C5336" t="s">
        <v>8006</v>
      </c>
      <c r="D5336" t="s">
        <v>8224</v>
      </c>
      <c r="E5336" t="s">
        <v>7823</v>
      </c>
      <c r="F5336" t="s">
        <v>5499</v>
      </c>
      <c r="G5336" s="160" t="s">
        <v>4069</v>
      </c>
      <c r="H5336" t="s">
        <v>5496</v>
      </c>
      <c r="I5336" s="160" t="s">
        <v>4009</v>
      </c>
      <c r="J5336" t="s">
        <v>5500</v>
      </c>
      <c r="K5336" s="160" t="s">
        <v>4009</v>
      </c>
      <c r="L5336" t="s">
        <v>8069</v>
      </c>
    </row>
    <row r="5337" spans="1:12">
      <c r="A5337" s="15">
        <v>30401524</v>
      </c>
      <c r="B5337" t="s">
        <v>5450</v>
      </c>
      <c r="C5337" t="s">
        <v>8006</v>
      </c>
      <c r="D5337" t="s">
        <v>8224</v>
      </c>
      <c r="E5337" t="s">
        <v>7824</v>
      </c>
      <c r="F5337" t="s">
        <v>5499</v>
      </c>
      <c r="G5337" s="160" t="s">
        <v>4069</v>
      </c>
      <c r="H5337" t="s">
        <v>5496</v>
      </c>
      <c r="I5337" s="160" t="s">
        <v>4009</v>
      </c>
      <c r="J5337" t="s">
        <v>5500</v>
      </c>
      <c r="K5337" s="160" t="s">
        <v>4009</v>
      </c>
      <c r="L5337" t="s">
        <v>8069</v>
      </c>
    </row>
    <row r="5338" spans="1:12">
      <c r="A5338" s="15">
        <v>30401525</v>
      </c>
      <c r="B5338" t="s">
        <v>5450</v>
      </c>
      <c r="C5338" t="s">
        <v>8006</v>
      </c>
      <c r="D5338" t="s">
        <v>8224</v>
      </c>
      <c r="E5338" t="s">
        <v>7825</v>
      </c>
      <c r="F5338" t="s">
        <v>5499</v>
      </c>
      <c r="G5338" s="160" t="s">
        <v>4069</v>
      </c>
      <c r="H5338" t="s">
        <v>5496</v>
      </c>
      <c r="I5338" s="160" t="s">
        <v>4009</v>
      </c>
      <c r="J5338" t="s">
        <v>5500</v>
      </c>
      <c r="K5338" s="160" t="s">
        <v>4009</v>
      </c>
      <c r="L5338" t="s">
        <v>8069</v>
      </c>
    </row>
    <row r="5339" spans="1:12">
      <c r="A5339" s="15">
        <v>30401526</v>
      </c>
      <c r="B5339" t="s">
        <v>5450</v>
      </c>
      <c r="C5339" t="s">
        <v>8006</v>
      </c>
      <c r="D5339" t="s">
        <v>8224</v>
      </c>
      <c r="E5339" t="s">
        <v>7826</v>
      </c>
      <c r="F5339" t="s">
        <v>5499</v>
      </c>
      <c r="G5339" s="160" t="s">
        <v>4069</v>
      </c>
      <c r="H5339" t="s">
        <v>5496</v>
      </c>
      <c r="I5339" s="160" t="s">
        <v>4009</v>
      </c>
      <c r="J5339" t="s">
        <v>5500</v>
      </c>
      <c r="K5339" s="160" t="s">
        <v>4009</v>
      </c>
      <c r="L5339" t="s">
        <v>8069</v>
      </c>
    </row>
    <row r="5340" spans="1:12">
      <c r="A5340" s="15">
        <v>30401527</v>
      </c>
      <c r="B5340" t="s">
        <v>5450</v>
      </c>
      <c r="C5340" t="s">
        <v>8006</v>
      </c>
      <c r="D5340" t="s">
        <v>8224</v>
      </c>
      <c r="E5340" t="s">
        <v>7827</v>
      </c>
      <c r="F5340" t="s">
        <v>5499</v>
      </c>
      <c r="G5340" s="160" t="s">
        <v>4069</v>
      </c>
      <c r="H5340" t="s">
        <v>5496</v>
      </c>
      <c r="I5340" s="160" t="s">
        <v>4009</v>
      </c>
      <c r="J5340" t="s">
        <v>5500</v>
      </c>
      <c r="K5340" s="160" t="s">
        <v>4009</v>
      </c>
      <c r="L5340" t="s">
        <v>8069</v>
      </c>
    </row>
    <row r="5341" spans="1:12">
      <c r="A5341" s="15">
        <v>30402001</v>
      </c>
      <c r="B5341" t="s">
        <v>5450</v>
      </c>
      <c r="C5341" t="s">
        <v>8006</v>
      </c>
      <c r="D5341" t="s">
        <v>8225</v>
      </c>
      <c r="E5341" t="s">
        <v>8226</v>
      </c>
      <c r="F5341" t="s">
        <v>3994</v>
      </c>
      <c r="G5341" s="160" t="s">
        <v>4069</v>
      </c>
      <c r="H5341" t="s">
        <v>5496</v>
      </c>
      <c r="I5341" s="160" t="s">
        <v>3995</v>
      </c>
      <c r="J5341" t="s">
        <v>5497</v>
      </c>
      <c r="K5341">
        <v>99</v>
      </c>
      <c r="L5341" t="s">
        <v>3999</v>
      </c>
    </row>
    <row r="5342" spans="1:12">
      <c r="A5342" s="15">
        <v>30402002</v>
      </c>
      <c r="B5342" t="s">
        <v>5450</v>
      </c>
      <c r="C5342" t="s">
        <v>8006</v>
      </c>
      <c r="D5342" t="s">
        <v>8225</v>
      </c>
      <c r="E5342" t="s">
        <v>5211</v>
      </c>
      <c r="F5342" t="s">
        <v>3994</v>
      </c>
      <c r="G5342" s="160" t="s">
        <v>4069</v>
      </c>
      <c r="H5342" t="s">
        <v>5496</v>
      </c>
      <c r="I5342" s="160" t="s">
        <v>3995</v>
      </c>
      <c r="J5342" t="s">
        <v>5497</v>
      </c>
      <c r="K5342">
        <v>99</v>
      </c>
      <c r="L5342" t="s">
        <v>3999</v>
      </c>
    </row>
    <row r="5343" spans="1:12">
      <c r="A5343" s="15">
        <v>30402003</v>
      </c>
      <c r="B5343" t="s">
        <v>5450</v>
      </c>
      <c r="C5343" t="s">
        <v>8006</v>
      </c>
      <c r="D5343" t="s">
        <v>8225</v>
      </c>
      <c r="E5343" t="s">
        <v>8227</v>
      </c>
      <c r="F5343" t="s">
        <v>3994</v>
      </c>
      <c r="G5343" s="160" t="s">
        <v>4069</v>
      </c>
      <c r="H5343" t="s">
        <v>5496</v>
      </c>
      <c r="I5343" s="160" t="s">
        <v>3995</v>
      </c>
      <c r="J5343" t="s">
        <v>5497</v>
      </c>
      <c r="K5343">
        <v>99</v>
      </c>
      <c r="L5343" t="s">
        <v>3999</v>
      </c>
    </row>
    <row r="5344" spans="1:12">
      <c r="A5344" s="15">
        <v>30402004</v>
      </c>
      <c r="B5344" t="s">
        <v>5450</v>
      </c>
      <c r="C5344" t="s">
        <v>8006</v>
      </c>
      <c r="D5344" t="s">
        <v>8225</v>
      </c>
      <c r="E5344" t="s">
        <v>8228</v>
      </c>
      <c r="F5344" t="s">
        <v>3994</v>
      </c>
      <c r="G5344" s="160" t="s">
        <v>4069</v>
      </c>
      <c r="H5344" t="s">
        <v>5496</v>
      </c>
      <c r="I5344" s="160" t="s">
        <v>3995</v>
      </c>
      <c r="J5344" t="s">
        <v>5497</v>
      </c>
      <c r="K5344">
        <v>99</v>
      </c>
      <c r="L5344" t="s">
        <v>3999</v>
      </c>
    </row>
    <row r="5345" spans="1:12">
      <c r="A5345" s="15">
        <v>30402005</v>
      </c>
      <c r="B5345" t="s">
        <v>5450</v>
      </c>
      <c r="C5345" t="s">
        <v>8006</v>
      </c>
      <c r="D5345" t="s">
        <v>8225</v>
      </c>
      <c r="E5345" t="s">
        <v>8229</v>
      </c>
      <c r="F5345" t="s">
        <v>3994</v>
      </c>
      <c r="G5345" s="160" t="s">
        <v>4069</v>
      </c>
      <c r="H5345" t="s">
        <v>5496</v>
      </c>
      <c r="I5345" s="160" t="s">
        <v>3995</v>
      </c>
      <c r="J5345" t="s">
        <v>5497</v>
      </c>
      <c r="K5345">
        <v>99</v>
      </c>
      <c r="L5345" t="s">
        <v>3999</v>
      </c>
    </row>
    <row r="5346" spans="1:12">
      <c r="A5346" s="15">
        <v>30402099</v>
      </c>
      <c r="B5346" t="s">
        <v>5450</v>
      </c>
      <c r="C5346" t="s">
        <v>8006</v>
      </c>
      <c r="D5346" t="s">
        <v>8225</v>
      </c>
      <c r="E5346" t="s">
        <v>4020</v>
      </c>
      <c r="F5346" t="s">
        <v>3994</v>
      </c>
      <c r="G5346" s="160" t="s">
        <v>4069</v>
      </c>
      <c r="H5346" t="s">
        <v>5496</v>
      </c>
      <c r="I5346" s="160" t="s">
        <v>3995</v>
      </c>
      <c r="J5346" t="s">
        <v>5497</v>
      </c>
      <c r="K5346">
        <v>99</v>
      </c>
      <c r="L5346" t="s">
        <v>3999</v>
      </c>
    </row>
    <row r="5347" spans="1:12">
      <c r="A5347" s="15">
        <v>30402201</v>
      </c>
      <c r="B5347" t="s">
        <v>5450</v>
      </c>
      <c r="C5347" t="s">
        <v>8006</v>
      </c>
      <c r="D5347" t="s">
        <v>2224</v>
      </c>
      <c r="E5347" t="s">
        <v>8230</v>
      </c>
      <c r="F5347" t="s">
        <v>5495</v>
      </c>
      <c r="G5347" s="160" t="s">
        <v>4069</v>
      </c>
      <c r="H5347" t="s">
        <v>5496</v>
      </c>
      <c r="I5347" s="160" t="s">
        <v>3995</v>
      </c>
      <c r="J5347" t="s">
        <v>5497</v>
      </c>
      <c r="K5347">
        <v>99</v>
      </c>
      <c r="L5347" t="s">
        <v>3999</v>
      </c>
    </row>
    <row r="5348" spans="1:12">
      <c r="A5348" s="15">
        <v>30402210</v>
      </c>
      <c r="B5348" t="s">
        <v>5450</v>
      </c>
      <c r="C5348" t="s">
        <v>8006</v>
      </c>
      <c r="D5348" t="s">
        <v>2224</v>
      </c>
      <c r="E5348" t="s">
        <v>8231</v>
      </c>
      <c r="F5348" t="s">
        <v>5495</v>
      </c>
      <c r="G5348" s="160" t="s">
        <v>4069</v>
      </c>
      <c r="H5348" t="s">
        <v>5496</v>
      </c>
      <c r="I5348" s="160" t="s">
        <v>3995</v>
      </c>
      <c r="J5348" t="s">
        <v>5497</v>
      </c>
      <c r="K5348">
        <v>99</v>
      </c>
      <c r="L5348" t="s">
        <v>3999</v>
      </c>
    </row>
    <row r="5349" spans="1:12">
      <c r="A5349" s="15">
        <v>30402211</v>
      </c>
      <c r="B5349" t="s">
        <v>5450</v>
      </c>
      <c r="C5349" t="s">
        <v>8006</v>
      </c>
      <c r="D5349" t="s">
        <v>2224</v>
      </c>
      <c r="E5349" t="s">
        <v>7782</v>
      </c>
      <c r="F5349" t="s">
        <v>5495</v>
      </c>
      <c r="G5349" s="160" t="s">
        <v>4069</v>
      </c>
      <c r="H5349" t="s">
        <v>5496</v>
      </c>
      <c r="I5349" s="160" t="s">
        <v>3995</v>
      </c>
      <c r="J5349" t="s">
        <v>5497</v>
      </c>
      <c r="K5349">
        <v>99</v>
      </c>
      <c r="L5349" t="s">
        <v>3999</v>
      </c>
    </row>
    <row r="5350" spans="1:12">
      <c r="A5350" s="15">
        <v>30404001</v>
      </c>
      <c r="B5350" t="s">
        <v>5450</v>
      </c>
      <c r="C5350" t="s">
        <v>8006</v>
      </c>
      <c r="D5350" t="s">
        <v>8232</v>
      </c>
      <c r="E5350" t="s">
        <v>4080</v>
      </c>
      <c r="F5350" t="s">
        <v>5495</v>
      </c>
      <c r="G5350" s="160" t="s">
        <v>4069</v>
      </c>
      <c r="H5350" t="s">
        <v>5496</v>
      </c>
      <c r="I5350" s="160" t="s">
        <v>4007</v>
      </c>
      <c r="J5350" t="s">
        <v>5504</v>
      </c>
      <c r="K5350" s="160" t="s">
        <v>4009</v>
      </c>
      <c r="L5350" t="s">
        <v>5717</v>
      </c>
    </row>
    <row r="5351" spans="1:12">
      <c r="A5351" s="15">
        <v>30404901</v>
      </c>
      <c r="B5351" t="s">
        <v>5450</v>
      </c>
      <c r="C5351" t="s">
        <v>8006</v>
      </c>
      <c r="D5351" t="s">
        <v>8233</v>
      </c>
      <c r="E5351" t="s">
        <v>8234</v>
      </c>
      <c r="F5351" t="s">
        <v>5495</v>
      </c>
      <c r="G5351" s="160" t="s">
        <v>4069</v>
      </c>
      <c r="H5351" t="s">
        <v>5496</v>
      </c>
      <c r="I5351" s="160" t="s">
        <v>3995</v>
      </c>
      <c r="J5351" t="s">
        <v>5497</v>
      </c>
      <c r="K5351">
        <v>99</v>
      </c>
      <c r="L5351" t="s">
        <v>3999</v>
      </c>
    </row>
    <row r="5352" spans="1:12">
      <c r="A5352" s="15">
        <v>30404902</v>
      </c>
      <c r="B5352" t="s">
        <v>5450</v>
      </c>
      <c r="C5352" t="s">
        <v>8006</v>
      </c>
      <c r="D5352" t="s">
        <v>8233</v>
      </c>
      <c r="E5352" t="s">
        <v>8234</v>
      </c>
      <c r="F5352" t="s">
        <v>5495</v>
      </c>
      <c r="G5352" s="160" t="s">
        <v>4069</v>
      </c>
      <c r="H5352" t="s">
        <v>5496</v>
      </c>
      <c r="I5352" s="160" t="s">
        <v>3995</v>
      </c>
      <c r="J5352" t="s">
        <v>5497</v>
      </c>
      <c r="K5352">
        <v>99</v>
      </c>
      <c r="L5352" t="s">
        <v>3999</v>
      </c>
    </row>
    <row r="5353" spans="1:12">
      <c r="A5353" s="15">
        <v>30404999</v>
      </c>
      <c r="B5353" t="s">
        <v>5450</v>
      </c>
      <c r="C5353" t="s">
        <v>8006</v>
      </c>
      <c r="D5353" t="s">
        <v>8233</v>
      </c>
      <c r="E5353" t="s">
        <v>8234</v>
      </c>
      <c r="F5353" t="s">
        <v>5495</v>
      </c>
      <c r="G5353" s="160" t="s">
        <v>4069</v>
      </c>
      <c r="H5353" t="s">
        <v>5496</v>
      </c>
      <c r="I5353" s="160" t="s">
        <v>3995</v>
      </c>
      <c r="J5353" t="s">
        <v>5497</v>
      </c>
      <c r="K5353">
        <v>99</v>
      </c>
      <c r="L5353" t="s">
        <v>3999</v>
      </c>
    </row>
    <row r="5354" spans="1:12">
      <c r="A5354" s="15">
        <v>30405001</v>
      </c>
      <c r="B5354" t="s">
        <v>5450</v>
      </c>
      <c r="C5354" t="s">
        <v>8006</v>
      </c>
      <c r="D5354" t="s">
        <v>8235</v>
      </c>
      <c r="E5354" t="s">
        <v>4020</v>
      </c>
      <c r="F5354" t="s">
        <v>5495</v>
      </c>
      <c r="G5354" s="160" t="s">
        <v>4069</v>
      </c>
      <c r="H5354" t="s">
        <v>5496</v>
      </c>
      <c r="I5354" s="160" t="s">
        <v>3995</v>
      </c>
      <c r="J5354" t="s">
        <v>5497</v>
      </c>
      <c r="K5354">
        <v>99</v>
      </c>
      <c r="L5354" t="s">
        <v>3999</v>
      </c>
    </row>
    <row r="5355" spans="1:12">
      <c r="A5355" s="15">
        <v>30405099</v>
      </c>
      <c r="B5355" t="s">
        <v>5450</v>
      </c>
      <c r="C5355" t="s">
        <v>8006</v>
      </c>
      <c r="D5355" t="s">
        <v>8235</v>
      </c>
      <c r="E5355" t="s">
        <v>4020</v>
      </c>
      <c r="F5355" t="s">
        <v>5495</v>
      </c>
      <c r="G5355" s="160" t="s">
        <v>4069</v>
      </c>
      <c r="H5355" t="s">
        <v>5496</v>
      </c>
      <c r="I5355" s="160" t="s">
        <v>3995</v>
      </c>
      <c r="J5355" t="s">
        <v>5497</v>
      </c>
      <c r="K5355">
        <v>99</v>
      </c>
      <c r="L5355" t="s">
        <v>3999</v>
      </c>
    </row>
    <row r="5356" spans="1:12">
      <c r="A5356" s="15">
        <v>30405101</v>
      </c>
      <c r="B5356" t="s">
        <v>5450</v>
      </c>
      <c r="C5356" t="s">
        <v>8006</v>
      </c>
      <c r="D5356" t="s">
        <v>8236</v>
      </c>
      <c r="E5356" t="s">
        <v>8237</v>
      </c>
      <c r="F5356" t="s">
        <v>5495</v>
      </c>
      <c r="G5356" s="160" t="s">
        <v>4069</v>
      </c>
      <c r="H5356" t="s">
        <v>5496</v>
      </c>
      <c r="I5356" s="160" t="s">
        <v>3995</v>
      </c>
      <c r="J5356" t="s">
        <v>5497</v>
      </c>
      <c r="K5356">
        <v>99</v>
      </c>
      <c r="L5356" t="s">
        <v>3999</v>
      </c>
    </row>
    <row r="5357" spans="1:12">
      <c r="A5357" s="15">
        <v>30405102</v>
      </c>
      <c r="B5357" t="s">
        <v>5450</v>
      </c>
      <c r="C5357" t="s">
        <v>8006</v>
      </c>
      <c r="D5357" t="s">
        <v>8236</v>
      </c>
      <c r="E5357" t="s">
        <v>8238</v>
      </c>
      <c r="F5357" t="s">
        <v>5495</v>
      </c>
      <c r="G5357" s="160" t="s">
        <v>4069</v>
      </c>
      <c r="H5357" t="s">
        <v>5496</v>
      </c>
      <c r="I5357" s="160" t="s">
        <v>3995</v>
      </c>
      <c r="J5357" t="s">
        <v>5497</v>
      </c>
      <c r="K5357">
        <v>99</v>
      </c>
      <c r="L5357" t="s">
        <v>3999</v>
      </c>
    </row>
    <row r="5358" spans="1:12">
      <c r="A5358" s="15">
        <v>30405103</v>
      </c>
      <c r="B5358" t="s">
        <v>5450</v>
      </c>
      <c r="C5358" t="s">
        <v>8006</v>
      </c>
      <c r="D5358" t="s">
        <v>8236</v>
      </c>
      <c r="E5358" t="s">
        <v>8239</v>
      </c>
      <c r="F5358" t="s">
        <v>5495</v>
      </c>
      <c r="G5358" s="160" t="s">
        <v>4069</v>
      </c>
      <c r="H5358" t="s">
        <v>5496</v>
      </c>
      <c r="I5358" s="160" t="s">
        <v>3995</v>
      </c>
      <c r="J5358" t="s">
        <v>5497</v>
      </c>
      <c r="K5358">
        <v>99</v>
      </c>
      <c r="L5358" t="s">
        <v>3999</v>
      </c>
    </row>
    <row r="5359" spans="1:12">
      <c r="A5359" s="15">
        <v>30480001</v>
      </c>
      <c r="B5359" t="s">
        <v>5450</v>
      </c>
      <c r="C5359" t="s">
        <v>8006</v>
      </c>
      <c r="D5359" t="s">
        <v>4391</v>
      </c>
      <c r="E5359" t="s">
        <v>4391</v>
      </c>
      <c r="F5359" t="s">
        <v>5495</v>
      </c>
      <c r="G5359" s="160" t="s">
        <v>4069</v>
      </c>
      <c r="H5359" t="s">
        <v>5496</v>
      </c>
      <c r="I5359" s="160" t="s">
        <v>3995</v>
      </c>
      <c r="J5359" t="s">
        <v>5497</v>
      </c>
      <c r="K5359">
        <v>99</v>
      </c>
      <c r="L5359" t="s">
        <v>3999</v>
      </c>
    </row>
    <row r="5360" spans="1:12">
      <c r="A5360" s="15">
        <v>30482001</v>
      </c>
      <c r="B5360" t="s">
        <v>5450</v>
      </c>
      <c r="C5360" t="s">
        <v>8006</v>
      </c>
      <c r="D5360" t="s">
        <v>4392</v>
      </c>
      <c r="E5360" t="s">
        <v>4393</v>
      </c>
      <c r="F5360" t="s">
        <v>5495</v>
      </c>
      <c r="G5360">
        <v>10</v>
      </c>
      <c r="H5360" t="s">
        <v>4358</v>
      </c>
      <c r="I5360" s="160" t="s">
        <v>3997</v>
      </c>
      <c r="J5360" t="s">
        <v>4394</v>
      </c>
      <c r="K5360">
        <v>99</v>
      </c>
      <c r="L5360" t="s">
        <v>3999</v>
      </c>
    </row>
    <row r="5361" spans="1:12">
      <c r="A5361" s="15">
        <v>30482002</v>
      </c>
      <c r="B5361" t="s">
        <v>5450</v>
      </c>
      <c r="C5361" t="s">
        <v>8006</v>
      </c>
      <c r="D5361" t="s">
        <v>4392</v>
      </c>
      <c r="E5361" t="s">
        <v>4395</v>
      </c>
      <c r="F5361" t="s">
        <v>5495</v>
      </c>
      <c r="G5361">
        <v>10</v>
      </c>
      <c r="H5361" t="s">
        <v>4358</v>
      </c>
      <c r="I5361" s="160" t="s">
        <v>3997</v>
      </c>
      <c r="J5361" t="s">
        <v>4394</v>
      </c>
      <c r="K5361">
        <v>99</v>
      </c>
      <c r="L5361" t="s">
        <v>3999</v>
      </c>
    </row>
    <row r="5362" spans="1:12">
      <c r="A5362" s="15">
        <v>30482599</v>
      </c>
      <c r="B5362" t="s">
        <v>5450</v>
      </c>
      <c r="C5362" t="s">
        <v>8006</v>
      </c>
      <c r="D5362" t="s">
        <v>4396</v>
      </c>
      <c r="E5362" t="s">
        <v>7500</v>
      </c>
      <c r="F5362" t="s">
        <v>5495</v>
      </c>
      <c r="G5362">
        <v>10</v>
      </c>
      <c r="H5362" t="s">
        <v>4358</v>
      </c>
      <c r="I5362" s="160" t="s">
        <v>3997</v>
      </c>
      <c r="J5362" t="s">
        <v>4394</v>
      </c>
      <c r="K5362">
        <v>99</v>
      </c>
      <c r="L5362" t="s">
        <v>3999</v>
      </c>
    </row>
    <row r="5363" spans="1:12">
      <c r="A5363" s="15">
        <v>30488801</v>
      </c>
      <c r="B5363" t="s">
        <v>5450</v>
      </c>
      <c r="C5363" t="s">
        <v>8006</v>
      </c>
      <c r="D5363" t="s">
        <v>4079</v>
      </c>
      <c r="E5363" t="s">
        <v>7031</v>
      </c>
      <c r="F5363" t="s">
        <v>5495</v>
      </c>
      <c r="G5363" s="160" t="s">
        <v>4069</v>
      </c>
      <c r="H5363" t="s">
        <v>5496</v>
      </c>
      <c r="I5363" s="160" t="s">
        <v>3995</v>
      </c>
      <c r="J5363" t="s">
        <v>5497</v>
      </c>
      <c r="K5363">
        <v>99</v>
      </c>
      <c r="L5363" t="s">
        <v>3999</v>
      </c>
    </row>
    <row r="5364" spans="1:12">
      <c r="A5364" s="15">
        <v>30488802</v>
      </c>
      <c r="B5364" t="s">
        <v>5450</v>
      </c>
      <c r="C5364" t="s">
        <v>8006</v>
      </c>
      <c r="D5364" t="s">
        <v>4079</v>
      </c>
      <c r="E5364" t="s">
        <v>7031</v>
      </c>
      <c r="F5364" t="s">
        <v>5495</v>
      </c>
      <c r="G5364" s="160" t="s">
        <v>4069</v>
      </c>
      <c r="H5364" t="s">
        <v>5496</v>
      </c>
      <c r="I5364" s="160" t="s">
        <v>3995</v>
      </c>
      <c r="J5364" t="s">
        <v>5497</v>
      </c>
      <c r="K5364">
        <v>99</v>
      </c>
      <c r="L5364" t="s">
        <v>3999</v>
      </c>
    </row>
    <row r="5365" spans="1:12">
      <c r="A5365" s="15">
        <v>30488803</v>
      </c>
      <c r="B5365" t="s">
        <v>5450</v>
      </c>
      <c r="C5365" t="s">
        <v>8006</v>
      </c>
      <c r="D5365" t="s">
        <v>4079</v>
      </c>
      <c r="E5365" t="s">
        <v>7031</v>
      </c>
      <c r="F5365" t="s">
        <v>5495</v>
      </c>
      <c r="G5365" s="160" t="s">
        <v>4069</v>
      </c>
      <c r="H5365" t="s">
        <v>5496</v>
      </c>
      <c r="I5365" s="160" t="s">
        <v>3995</v>
      </c>
      <c r="J5365" t="s">
        <v>5497</v>
      </c>
      <c r="K5365">
        <v>99</v>
      </c>
      <c r="L5365" t="s">
        <v>3999</v>
      </c>
    </row>
    <row r="5366" spans="1:12">
      <c r="A5366" s="15">
        <v>30488804</v>
      </c>
      <c r="B5366" t="s">
        <v>5450</v>
      </c>
      <c r="C5366" t="s">
        <v>8006</v>
      </c>
      <c r="D5366" t="s">
        <v>4079</v>
      </c>
      <c r="E5366" t="s">
        <v>7031</v>
      </c>
      <c r="F5366" t="s">
        <v>5495</v>
      </c>
      <c r="G5366" s="160" t="s">
        <v>4069</v>
      </c>
      <c r="H5366" t="s">
        <v>5496</v>
      </c>
      <c r="I5366" s="160" t="s">
        <v>3995</v>
      </c>
      <c r="J5366" t="s">
        <v>5497</v>
      </c>
      <c r="K5366">
        <v>99</v>
      </c>
      <c r="L5366" t="s">
        <v>3999</v>
      </c>
    </row>
    <row r="5367" spans="1:12">
      <c r="A5367" s="15">
        <v>30488805</v>
      </c>
      <c r="B5367" t="s">
        <v>5450</v>
      </c>
      <c r="C5367" t="s">
        <v>8006</v>
      </c>
      <c r="D5367" t="s">
        <v>4079</v>
      </c>
      <c r="E5367" t="s">
        <v>7031</v>
      </c>
      <c r="F5367" t="s">
        <v>5495</v>
      </c>
      <c r="G5367" s="160" t="s">
        <v>4069</v>
      </c>
      <c r="H5367" t="s">
        <v>5496</v>
      </c>
      <c r="I5367" s="160" t="s">
        <v>3995</v>
      </c>
      <c r="J5367" t="s">
        <v>5497</v>
      </c>
      <c r="K5367">
        <v>99</v>
      </c>
      <c r="L5367" t="s">
        <v>3999</v>
      </c>
    </row>
    <row r="5368" spans="1:12">
      <c r="A5368" s="15">
        <v>30490001</v>
      </c>
      <c r="B5368" t="s">
        <v>5450</v>
      </c>
      <c r="C5368" t="s">
        <v>8006</v>
      </c>
      <c r="D5368" t="s">
        <v>4402</v>
      </c>
      <c r="E5368" t="s">
        <v>7501</v>
      </c>
      <c r="F5368" t="s">
        <v>5495</v>
      </c>
      <c r="G5368" s="160" t="s">
        <v>4009</v>
      </c>
      <c r="H5368" t="s">
        <v>4146</v>
      </c>
      <c r="I5368" s="160" t="s">
        <v>4009</v>
      </c>
      <c r="J5368" t="s">
        <v>4150</v>
      </c>
      <c r="K5368" s="160" t="s">
        <v>4009</v>
      </c>
      <c r="L5368" t="s">
        <v>4151</v>
      </c>
    </row>
    <row r="5369" spans="1:12">
      <c r="A5369" s="15">
        <v>30490002</v>
      </c>
      <c r="B5369" t="s">
        <v>5450</v>
      </c>
      <c r="C5369" t="s">
        <v>8006</v>
      </c>
      <c r="D5369" t="s">
        <v>4402</v>
      </c>
      <c r="E5369" t="s">
        <v>7502</v>
      </c>
      <c r="F5369" t="s">
        <v>5495</v>
      </c>
      <c r="G5369" s="160" t="s">
        <v>4009</v>
      </c>
      <c r="H5369" t="s">
        <v>4146</v>
      </c>
      <c r="I5369" s="160" t="s">
        <v>4009</v>
      </c>
      <c r="J5369" t="s">
        <v>4150</v>
      </c>
      <c r="K5369" s="160" t="s">
        <v>4007</v>
      </c>
      <c r="L5369" t="s">
        <v>4153</v>
      </c>
    </row>
    <row r="5370" spans="1:12">
      <c r="A5370" s="15">
        <v>30490003</v>
      </c>
      <c r="B5370" t="s">
        <v>5450</v>
      </c>
      <c r="C5370" t="s">
        <v>8006</v>
      </c>
      <c r="D5370" t="s">
        <v>4402</v>
      </c>
      <c r="E5370" t="s">
        <v>7503</v>
      </c>
      <c r="F5370" t="s">
        <v>5495</v>
      </c>
      <c r="G5370" s="160" t="s">
        <v>4009</v>
      </c>
      <c r="H5370" t="s">
        <v>4146</v>
      </c>
      <c r="I5370" s="160" t="s">
        <v>3995</v>
      </c>
      <c r="J5370" t="s">
        <v>4147</v>
      </c>
      <c r="K5370" s="160" t="s">
        <v>4007</v>
      </c>
      <c r="L5370" t="s">
        <v>4148</v>
      </c>
    </row>
    <row r="5371" spans="1:12">
      <c r="A5371" s="15">
        <v>30490004</v>
      </c>
      <c r="B5371" t="s">
        <v>5450</v>
      </c>
      <c r="C5371" t="s">
        <v>8006</v>
      </c>
      <c r="D5371" t="s">
        <v>4402</v>
      </c>
      <c r="E5371" t="s">
        <v>7998</v>
      </c>
      <c r="F5371" t="s">
        <v>5495</v>
      </c>
      <c r="G5371" s="160" t="s">
        <v>4009</v>
      </c>
      <c r="H5371" t="s">
        <v>4146</v>
      </c>
      <c r="I5371" s="160" t="s">
        <v>3995</v>
      </c>
      <c r="J5371" t="s">
        <v>4147</v>
      </c>
      <c r="K5371" s="160" t="s">
        <v>4009</v>
      </c>
      <c r="L5371" t="s">
        <v>5320</v>
      </c>
    </row>
    <row r="5372" spans="1:12">
      <c r="A5372" s="15">
        <v>30490011</v>
      </c>
      <c r="B5372" t="s">
        <v>5450</v>
      </c>
      <c r="C5372" t="s">
        <v>8006</v>
      </c>
      <c r="D5372" t="s">
        <v>4402</v>
      </c>
      <c r="E5372" t="s">
        <v>7999</v>
      </c>
      <c r="F5372" t="s">
        <v>5495</v>
      </c>
      <c r="G5372" s="160" t="s">
        <v>4009</v>
      </c>
      <c r="H5372" t="s">
        <v>4146</v>
      </c>
      <c r="I5372" s="160" t="s">
        <v>4009</v>
      </c>
      <c r="J5372" t="s">
        <v>4150</v>
      </c>
      <c r="K5372" s="160" t="s">
        <v>4009</v>
      </c>
      <c r="L5372" t="s">
        <v>4151</v>
      </c>
    </row>
    <row r="5373" spans="1:12">
      <c r="A5373" s="15">
        <v>30490012</v>
      </c>
      <c r="B5373" t="s">
        <v>5450</v>
      </c>
      <c r="C5373" t="s">
        <v>8006</v>
      </c>
      <c r="D5373" t="s">
        <v>4402</v>
      </c>
      <c r="E5373" t="s">
        <v>8000</v>
      </c>
      <c r="F5373" t="s">
        <v>5495</v>
      </c>
      <c r="G5373" s="160" t="s">
        <v>4009</v>
      </c>
      <c r="H5373" t="s">
        <v>4146</v>
      </c>
      <c r="I5373" s="160" t="s">
        <v>4009</v>
      </c>
      <c r="J5373" t="s">
        <v>4150</v>
      </c>
      <c r="K5373" s="160" t="s">
        <v>4007</v>
      </c>
      <c r="L5373" t="s">
        <v>4153</v>
      </c>
    </row>
    <row r="5374" spans="1:12">
      <c r="A5374" s="15">
        <v>30490013</v>
      </c>
      <c r="B5374" t="s">
        <v>5450</v>
      </c>
      <c r="C5374" t="s">
        <v>8006</v>
      </c>
      <c r="D5374" t="s">
        <v>4402</v>
      </c>
      <c r="E5374" t="s">
        <v>8001</v>
      </c>
      <c r="F5374" t="s">
        <v>5495</v>
      </c>
      <c r="G5374" s="160" t="s">
        <v>4009</v>
      </c>
      <c r="H5374" t="s">
        <v>4146</v>
      </c>
      <c r="I5374" s="160" t="s">
        <v>3995</v>
      </c>
      <c r="J5374" t="s">
        <v>4147</v>
      </c>
      <c r="K5374" s="160" t="s">
        <v>4007</v>
      </c>
      <c r="L5374" t="s">
        <v>4148</v>
      </c>
    </row>
    <row r="5375" spans="1:12">
      <c r="A5375" s="15">
        <v>30490014</v>
      </c>
      <c r="B5375" t="s">
        <v>5450</v>
      </c>
      <c r="C5375" t="s">
        <v>8006</v>
      </c>
      <c r="D5375" t="s">
        <v>4402</v>
      </c>
      <c r="E5375" t="s">
        <v>8002</v>
      </c>
      <c r="F5375" t="s">
        <v>5495</v>
      </c>
      <c r="G5375" s="160" t="s">
        <v>4009</v>
      </c>
      <c r="H5375" t="s">
        <v>4146</v>
      </c>
      <c r="I5375" s="160" t="s">
        <v>3995</v>
      </c>
      <c r="J5375" t="s">
        <v>4147</v>
      </c>
      <c r="K5375" s="160" t="s">
        <v>4009</v>
      </c>
      <c r="L5375" t="s">
        <v>5320</v>
      </c>
    </row>
    <row r="5376" spans="1:12">
      <c r="A5376" s="15">
        <v>30490021</v>
      </c>
      <c r="B5376" t="s">
        <v>5450</v>
      </c>
      <c r="C5376" t="s">
        <v>8006</v>
      </c>
      <c r="D5376" t="s">
        <v>4402</v>
      </c>
      <c r="E5376" t="s">
        <v>8003</v>
      </c>
      <c r="F5376" t="s">
        <v>5495</v>
      </c>
      <c r="G5376" s="160" t="s">
        <v>4009</v>
      </c>
      <c r="H5376" t="s">
        <v>4146</v>
      </c>
      <c r="I5376" s="160" t="s">
        <v>4009</v>
      </c>
      <c r="J5376" t="s">
        <v>4150</v>
      </c>
      <c r="K5376" s="160" t="s">
        <v>4009</v>
      </c>
      <c r="L5376" t="s">
        <v>4151</v>
      </c>
    </row>
    <row r="5377" spans="1:12">
      <c r="A5377" s="15">
        <v>30490022</v>
      </c>
      <c r="B5377" t="s">
        <v>5450</v>
      </c>
      <c r="C5377" t="s">
        <v>8006</v>
      </c>
      <c r="D5377" t="s">
        <v>4402</v>
      </c>
      <c r="E5377" t="s">
        <v>8004</v>
      </c>
      <c r="F5377" t="s">
        <v>5495</v>
      </c>
      <c r="G5377" s="160" t="s">
        <v>4009</v>
      </c>
      <c r="H5377" t="s">
        <v>4146</v>
      </c>
      <c r="I5377" s="160" t="s">
        <v>4009</v>
      </c>
      <c r="J5377" t="s">
        <v>4150</v>
      </c>
      <c r="K5377" s="160" t="s">
        <v>4007</v>
      </c>
      <c r="L5377" t="s">
        <v>4153</v>
      </c>
    </row>
    <row r="5378" spans="1:12">
      <c r="A5378" s="15">
        <v>30490023</v>
      </c>
      <c r="B5378" t="s">
        <v>5450</v>
      </c>
      <c r="C5378" t="s">
        <v>8006</v>
      </c>
      <c r="D5378" t="s">
        <v>4402</v>
      </c>
      <c r="E5378" t="s">
        <v>4406</v>
      </c>
      <c r="F5378" t="s">
        <v>5495</v>
      </c>
      <c r="G5378" s="160" t="s">
        <v>4009</v>
      </c>
      <c r="H5378" t="s">
        <v>4146</v>
      </c>
      <c r="I5378" s="160" t="s">
        <v>3995</v>
      </c>
      <c r="J5378" t="s">
        <v>4147</v>
      </c>
      <c r="K5378" s="160" t="s">
        <v>4007</v>
      </c>
      <c r="L5378" t="s">
        <v>4148</v>
      </c>
    </row>
    <row r="5379" spans="1:12">
      <c r="A5379" s="15">
        <v>30490024</v>
      </c>
      <c r="B5379" t="s">
        <v>5450</v>
      </c>
      <c r="C5379" t="s">
        <v>8006</v>
      </c>
      <c r="D5379" t="s">
        <v>4402</v>
      </c>
      <c r="E5379" t="s">
        <v>8005</v>
      </c>
      <c r="F5379" t="s">
        <v>5495</v>
      </c>
      <c r="G5379" s="160" t="s">
        <v>4009</v>
      </c>
      <c r="H5379" t="s">
        <v>4146</v>
      </c>
      <c r="I5379" s="160" t="s">
        <v>3995</v>
      </c>
      <c r="J5379" t="s">
        <v>4147</v>
      </c>
      <c r="K5379" s="160" t="s">
        <v>4009</v>
      </c>
      <c r="L5379" t="s">
        <v>5320</v>
      </c>
    </row>
    <row r="5380" spans="1:12">
      <c r="A5380" s="15">
        <v>30490031</v>
      </c>
      <c r="B5380" t="s">
        <v>5450</v>
      </c>
      <c r="C5380" t="s">
        <v>8006</v>
      </c>
      <c r="D5380" t="s">
        <v>4402</v>
      </c>
      <c r="E5380" t="s">
        <v>8240</v>
      </c>
      <c r="F5380" t="s">
        <v>5495</v>
      </c>
      <c r="G5380" s="160" t="s">
        <v>4009</v>
      </c>
      <c r="H5380" t="s">
        <v>4146</v>
      </c>
      <c r="I5380" s="160" t="s">
        <v>4009</v>
      </c>
      <c r="J5380" t="s">
        <v>4150</v>
      </c>
      <c r="K5380" s="160" t="s">
        <v>4009</v>
      </c>
      <c r="L5380" t="s">
        <v>4151</v>
      </c>
    </row>
    <row r="5381" spans="1:12">
      <c r="A5381" s="15">
        <v>30490032</v>
      </c>
      <c r="B5381" t="s">
        <v>5450</v>
      </c>
      <c r="C5381" t="s">
        <v>8006</v>
      </c>
      <c r="D5381" t="s">
        <v>4402</v>
      </c>
      <c r="E5381" t="s">
        <v>8241</v>
      </c>
      <c r="F5381" t="s">
        <v>5495</v>
      </c>
      <c r="G5381" s="160" t="s">
        <v>4009</v>
      </c>
      <c r="H5381" t="s">
        <v>4146</v>
      </c>
      <c r="I5381" s="160" t="s">
        <v>4009</v>
      </c>
      <c r="J5381" t="s">
        <v>4150</v>
      </c>
      <c r="K5381" s="160" t="s">
        <v>4007</v>
      </c>
      <c r="L5381" t="s">
        <v>4153</v>
      </c>
    </row>
    <row r="5382" spans="1:12">
      <c r="A5382" s="15">
        <v>30490033</v>
      </c>
      <c r="B5382" t="s">
        <v>5450</v>
      </c>
      <c r="C5382" t="s">
        <v>8006</v>
      </c>
      <c r="D5382" t="s">
        <v>4402</v>
      </c>
      <c r="E5382" t="s">
        <v>8242</v>
      </c>
      <c r="F5382" t="s">
        <v>5495</v>
      </c>
      <c r="G5382" s="160" t="s">
        <v>4009</v>
      </c>
      <c r="H5382" t="s">
        <v>4146</v>
      </c>
      <c r="I5382" s="160" t="s">
        <v>3995</v>
      </c>
      <c r="J5382" t="s">
        <v>4147</v>
      </c>
      <c r="K5382" s="160" t="s">
        <v>4007</v>
      </c>
      <c r="L5382" t="s">
        <v>4148</v>
      </c>
    </row>
    <row r="5383" spans="1:12">
      <c r="A5383" s="15">
        <v>30490034</v>
      </c>
      <c r="B5383" t="s">
        <v>5450</v>
      </c>
      <c r="C5383" t="s">
        <v>8006</v>
      </c>
      <c r="D5383" t="s">
        <v>4402</v>
      </c>
      <c r="E5383" t="s">
        <v>8243</v>
      </c>
      <c r="F5383" t="s">
        <v>5495</v>
      </c>
      <c r="G5383" s="160" t="s">
        <v>4009</v>
      </c>
      <c r="H5383" t="s">
        <v>4146</v>
      </c>
      <c r="I5383" s="160" t="s">
        <v>3995</v>
      </c>
      <c r="J5383" t="s">
        <v>4147</v>
      </c>
      <c r="K5383" s="160" t="s">
        <v>4009</v>
      </c>
      <c r="L5383" t="s">
        <v>5320</v>
      </c>
    </row>
    <row r="5384" spans="1:12">
      <c r="A5384" s="15">
        <v>30490035</v>
      </c>
      <c r="B5384" t="s">
        <v>5450</v>
      </c>
      <c r="C5384" t="s">
        <v>8006</v>
      </c>
      <c r="D5384" t="s">
        <v>4402</v>
      </c>
      <c r="E5384" t="s">
        <v>8244</v>
      </c>
      <c r="F5384" t="s">
        <v>5495</v>
      </c>
      <c r="G5384" s="160" t="s">
        <v>4009</v>
      </c>
      <c r="H5384" t="s">
        <v>4146</v>
      </c>
      <c r="I5384" s="160" t="s">
        <v>3995</v>
      </c>
      <c r="J5384" t="s">
        <v>4147</v>
      </c>
      <c r="K5384">
        <v>99</v>
      </c>
      <c r="L5384" t="s">
        <v>3999</v>
      </c>
    </row>
    <row r="5385" spans="1:12">
      <c r="A5385" s="15">
        <v>30499999</v>
      </c>
      <c r="B5385" t="s">
        <v>5450</v>
      </c>
      <c r="C5385" t="s">
        <v>8006</v>
      </c>
      <c r="D5385" t="s">
        <v>4020</v>
      </c>
      <c r="E5385" t="s">
        <v>7031</v>
      </c>
      <c r="F5385" t="s">
        <v>5495</v>
      </c>
      <c r="G5385" s="160" t="s">
        <v>4069</v>
      </c>
      <c r="H5385" t="s">
        <v>5496</v>
      </c>
      <c r="I5385" s="160" t="s">
        <v>3995</v>
      </c>
      <c r="J5385" t="s">
        <v>5497</v>
      </c>
      <c r="K5385">
        <v>99</v>
      </c>
      <c r="L5385" t="s">
        <v>3999</v>
      </c>
    </row>
    <row r="5386" spans="1:12">
      <c r="A5386" s="15">
        <v>30500101</v>
      </c>
      <c r="B5386" t="s">
        <v>5450</v>
      </c>
      <c r="C5386" t="s">
        <v>5506</v>
      </c>
      <c r="D5386" t="s">
        <v>8245</v>
      </c>
      <c r="E5386" t="s">
        <v>8246</v>
      </c>
      <c r="F5386" t="s">
        <v>3994</v>
      </c>
      <c r="G5386" s="160" t="s">
        <v>4198</v>
      </c>
      <c r="H5386" t="s">
        <v>5512</v>
      </c>
      <c r="I5386" s="160" t="s">
        <v>3995</v>
      </c>
      <c r="J5386" t="s">
        <v>5516</v>
      </c>
      <c r="K5386">
        <v>99</v>
      </c>
      <c r="L5386" t="s">
        <v>3999</v>
      </c>
    </row>
    <row r="5387" spans="1:12">
      <c r="A5387" s="15">
        <v>30500102</v>
      </c>
      <c r="B5387" t="s">
        <v>5450</v>
      </c>
      <c r="C5387" t="s">
        <v>5506</v>
      </c>
      <c r="D5387" t="s">
        <v>8245</v>
      </c>
      <c r="E5387" t="s">
        <v>8247</v>
      </c>
      <c r="F5387" t="s">
        <v>3994</v>
      </c>
      <c r="G5387" s="160" t="s">
        <v>4198</v>
      </c>
      <c r="H5387" t="s">
        <v>5512</v>
      </c>
      <c r="I5387" s="160" t="s">
        <v>3995</v>
      </c>
      <c r="J5387" t="s">
        <v>5516</v>
      </c>
      <c r="K5387">
        <v>99</v>
      </c>
      <c r="L5387" t="s">
        <v>3999</v>
      </c>
    </row>
    <row r="5388" spans="1:12">
      <c r="A5388" s="15">
        <v>30500103</v>
      </c>
      <c r="B5388" t="s">
        <v>5450</v>
      </c>
      <c r="C5388" t="s">
        <v>5506</v>
      </c>
      <c r="D5388" t="s">
        <v>8245</v>
      </c>
      <c r="E5388" t="s">
        <v>8248</v>
      </c>
      <c r="F5388" t="s">
        <v>3994</v>
      </c>
      <c r="G5388" s="160" t="s">
        <v>4198</v>
      </c>
      <c r="H5388" t="s">
        <v>5512</v>
      </c>
      <c r="I5388" s="160" t="s">
        <v>3995</v>
      </c>
      <c r="J5388" t="s">
        <v>5516</v>
      </c>
      <c r="K5388">
        <v>99</v>
      </c>
      <c r="L5388" t="s">
        <v>3999</v>
      </c>
    </row>
    <row r="5389" spans="1:12">
      <c r="A5389" s="15">
        <v>30500104</v>
      </c>
      <c r="B5389" t="s">
        <v>5450</v>
      </c>
      <c r="C5389" t="s">
        <v>5506</v>
      </c>
      <c r="D5389" t="s">
        <v>8245</v>
      </c>
      <c r="E5389" t="s">
        <v>8249</v>
      </c>
      <c r="F5389" t="s">
        <v>3994</v>
      </c>
      <c r="G5389" s="160" t="s">
        <v>4198</v>
      </c>
      <c r="H5389" t="s">
        <v>5512</v>
      </c>
      <c r="I5389" s="160" t="s">
        <v>3995</v>
      </c>
      <c r="J5389" t="s">
        <v>5516</v>
      </c>
      <c r="K5389">
        <v>99</v>
      </c>
      <c r="L5389" t="s">
        <v>3999</v>
      </c>
    </row>
    <row r="5390" spans="1:12">
      <c r="A5390" s="15">
        <v>30500105</v>
      </c>
      <c r="B5390" t="s">
        <v>5450</v>
      </c>
      <c r="C5390" t="s">
        <v>5506</v>
      </c>
      <c r="D5390" t="s">
        <v>8245</v>
      </c>
      <c r="E5390" t="s">
        <v>4080</v>
      </c>
      <c r="F5390" t="s">
        <v>3994</v>
      </c>
      <c r="G5390" s="160" t="s">
        <v>4198</v>
      </c>
      <c r="H5390" t="s">
        <v>5512</v>
      </c>
      <c r="I5390" s="160" t="s">
        <v>3995</v>
      </c>
      <c r="J5390" t="s">
        <v>5516</v>
      </c>
      <c r="K5390">
        <v>99</v>
      </c>
      <c r="L5390" t="s">
        <v>3999</v>
      </c>
    </row>
    <row r="5391" spans="1:12">
      <c r="A5391" s="15">
        <v>30500106</v>
      </c>
      <c r="B5391" t="s">
        <v>5450</v>
      </c>
      <c r="C5391" t="s">
        <v>5506</v>
      </c>
      <c r="D5391" t="s">
        <v>8245</v>
      </c>
      <c r="E5391" t="s">
        <v>8250</v>
      </c>
      <c r="F5391" t="s">
        <v>3994</v>
      </c>
      <c r="G5391" s="160" t="s">
        <v>4198</v>
      </c>
      <c r="H5391" t="s">
        <v>5512</v>
      </c>
      <c r="I5391" s="160" t="s">
        <v>3995</v>
      </c>
      <c r="J5391" t="s">
        <v>5516</v>
      </c>
      <c r="K5391">
        <v>99</v>
      </c>
      <c r="L5391" t="s">
        <v>3999</v>
      </c>
    </row>
    <row r="5392" spans="1:12">
      <c r="A5392" s="15">
        <v>30500107</v>
      </c>
      <c r="B5392" t="s">
        <v>5450</v>
      </c>
      <c r="C5392" t="s">
        <v>5506</v>
      </c>
      <c r="D5392" t="s">
        <v>8245</v>
      </c>
      <c r="E5392" t="s">
        <v>8251</v>
      </c>
      <c r="F5392" t="s">
        <v>3994</v>
      </c>
      <c r="G5392" s="160" t="s">
        <v>4198</v>
      </c>
      <c r="H5392" t="s">
        <v>5512</v>
      </c>
      <c r="I5392" s="160" t="s">
        <v>3995</v>
      </c>
      <c r="J5392" t="s">
        <v>5516</v>
      </c>
      <c r="K5392">
        <v>99</v>
      </c>
      <c r="L5392" t="s">
        <v>3999</v>
      </c>
    </row>
    <row r="5393" spans="1:12">
      <c r="A5393" s="15">
        <v>30500108</v>
      </c>
      <c r="B5393" t="s">
        <v>5450</v>
      </c>
      <c r="C5393" t="s">
        <v>5506</v>
      </c>
      <c r="D5393" t="s">
        <v>8245</v>
      </c>
      <c r="E5393" t="s">
        <v>8252</v>
      </c>
      <c r="F5393" t="s">
        <v>3994</v>
      </c>
      <c r="G5393" s="160" t="s">
        <v>4198</v>
      </c>
      <c r="H5393" t="s">
        <v>5512</v>
      </c>
      <c r="I5393" s="160" t="s">
        <v>3995</v>
      </c>
      <c r="J5393" t="s">
        <v>5516</v>
      </c>
      <c r="K5393">
        <v>99</v>
      </c>
      <c r="L5393" t="s">
        <v>3999</v>
      </c>
    </row>
    <row r="5394" spans="1:12">
      <c r="A5394" s="15">
        <v>30500109</v>
      </c>
      <c r="B5394" t="s">
        <v>5450</v>
      </c>
      <c r="C5394" t="s">
        <v>5506</v>
      </c>
      <c r="D5394" t="s">
        <v>8245</v>
      </c>
      <c r="E5394" t="s">
        <v>8253</v>
      </c>
      <c r="F5394" t="s">
        <v>3994</v>
      </c>
      <c r="G5394" s="160" t="s">
        <v>4198</v>
      </c>
      <c r="H5394" t="s">
        <v>5512</v>
      </c>
      <c r="I5394" s="160" t="s">
        <v>3995</v>
      </c>
      <c r="J5394" t="s">
        <v>5516</v>
      </c>
      <c r="K5394">
        <v>99</v>
      </c>
      <c r="L5394" t="s">
        <v>3999</v>
      </c>
    </row>
    <row r="5395" spans="1:12">
      <c r="A5395" s="15">
        <v>30500110</v>
      </c>
      <c r="B5395" t="s">
        <v>5450</v>
      </c>
      <c r="C5395" t="s">
        <v>5506</v>
      </c>
      <c r="D5395" t="s">
        <v>8245</v>
      </c>
      <c r="E5395" t="s">
        <v>8254</v>
      </c>
      <c r="F5395" t="s">
        <v>3994</v>
      </c>
      <c r="G5395" s="160" t="s">
        <v>4198</v>
      </c>
      <c r="H5395" t="s">
        <v>5512</v>
      </c>
      <c r="I5395" s="160" t="s">
        <v>3995</v>
      </c>
      <c r="J5395" t="s">
        <v>5516</v>
      </c>
      <c r="K5395">
        <v>99</v>
      </c>
      <c r="L5395" t="s">
        <v>3999</v>
      </c>
    </row>
    <row r="5396" spans="1:12">
      <c r="A5396" s="15">
        <v>30500111</v>
      </c>
      <c r="B5396" t="s">
        <v>5450</v>
      </c>
      <c r="C5396" t="s">
        <v>5506</v>
      </c>
      <c r="D5396" t="s">
        <v>8245</v>
      </c>
      <c r="E5396" t="s">
        <v>8255</v>
      </c>
      <c r="F5396" t="s">
        <v>3994</v>
      </c>
      <c r="G5396" s="160" t="s">
        <v>4198</v>
      </c>
      <c r="H5396" t="s">
        <v>5512</v>
      </c>
      <c r="I5396" s="160" t="s">
        <v>3995</v>
      </c>
      <c r="J5396" t="s">
        <v>5516</v>
      </c>
      <c r="K5396">
        <v>99</v>
      </c>
      <c r="L5396" t="s">
        <v>3999</v>
      </c>
    </row>
    <row r="5397" spans="1:12">
      <c r="A5397" s="15">
        <v>30500112</v>
      </c>
      <c r="B5397" t="s">
        <v>5450</v>
      </c>
      <c r="C5397" t="s">
        <v>5506</v>
      </c>
      <c r="D5397" t="s">
        <v>8245</v>
      </c>
      <c r="E5397" t="s">
        <v>8256</v>
      </c>
      <c r="F5397" t="s">
        <v>3994</v>
      </c>
      <c r="G5397" s="160" t="s">
        <v>4198</v>
      </c>
      <c r="H5397" t="s">
        <v>5512</v>
      </c>
      <c r="I5397" s="160" t="s">
        <v>3995</v>
      </c>
      <c r="J5397" t="s">
        <v>5516</v>
      </c>
      <c r="K5397">
        <v>99</v>
      </c>
      <c r="L5397" t="s">
        <v>3999</v>
      </c>
    </row>
    <row r="5398" spans="1:12">
      <c r="A5398" s="15">
        <v>30500113</v>
      </c>
      <c r="B5398" t="s">
        <v>5450</v>
      </c>
      <c r="C5398" t="s">
        <v>5506</v>
      </c>
      <c r="D5398" t="s">
        <v>8245</v>
      </c>
      <c r="E5398" t="s">
        <v>8257</v>
      </c>
      <c r="F5398" t="s">
        <v>3994</v>
      </c>
      <c r="G5398" s="160" t="s">
        <v>4198</v>
      </c>
      <c r="H5398" t="s">
        <v>5512</v>
      </c>
      <c r="I5398" s="160" t="s">
        <v>3995</v>
      </c>
      <c r="J5398" t="s">
        <v>5516</v>
      </c>
      <c r="K5398">
        <v>99</v>
      </c>
      <c r="L5398" t="s">
        <v>3999</v>
      </c>
    </row>
    <row r="5399" spans="1:12">
      <c r="A5399" s="15">
        <v>30500114</v>
      </c>
      <c r="B5399" t="s">
        <v>5450</v>
      </c>
      <c r="C5399" t="s">
        <v>5506</v>
      </c>
      <c r="D5399" t="s">
        <v>8245</v>
      </c>
      <c r="E5399" t="s">
        <v>8258</v>
      </c>
      <c r="F5399" t="s">
        <v>3994</v>
      </c>
      <c r="G5399" s="160" t="s">
        <v>4198</v>
      </c>
      <c r="H5399" t="s">
        <v>5512</v>
      </c>
      <c r="I5399" s="160" t="s">
        <v>3995</v>
      </c>
      <c r="J5399" t="s">
        <v>5516</v>
      </c>
      <c r="K5399">
        <v>99</v>
      </c>
      <c r="L5399" t="s">
        <v>3999</v>
      </c>
    </row>
    <row r="5400" spans="1:12">
      <c r="A5400" s="15">
        <v>30500115</v>
      </c>
      <c r="B5400" t="s">
        <v>5450</v>
      </c>
      <c r="C5400" t="s">
        <v>5506</v>
      </c>
      <c r="D5400" t="s">
        <v>8245</v>
      </c>
      <c r="E5400" t="s">
        <v>8259</v>
      </c>
      <c r="F5400" t="s">
        <v>3994</v>
      </c>
      <c r="G5400" s="160" t="s">
        <v>4198</v>
      </c>
      <c r="H5400" t="s">
        <v>5512</v>
      </c>
      <c r="I5400" s="160" t="s">
        <v>3995</v>
      </c>
      <c r="J5400" t="s">
        <v>5516</v>
      </c>
      <c r="K5400">
        <v>99</v>
      </c>
      <c r="L5400" t="s">
        <v>3999</v>
      </c>
    </row>
    <row r="5401" spans="1:12">
      <c r="A5401" s="15">
        <v>30500116</v>
      </c>
      <c r="B5401" t="s">
        <v>5450</v>
      </c>
      <c r="C5401" t="s">
        <v>5506</v>
      </c>
      <c r="D5401" t="s">
        <v>8245</v>
      </c>
      <c r="E5401" t="s">
        <v>8260</v>
      </c>
      <c r="F5401" t="s">
        <v>3994</v>
      </c>
      <c r="G5401" s="160" t="s">
        <v>4198</v>
      </c>
      <c r="H5401" t="s">
        <v>5512</v>
      </c>
      <c r="I5401" s="160" t="s">
        <v>3995</v>
      </c>
      <c r="J5401" t="s">
        <v>5516</v>
      </c>
      <c r="K5401">
        <v>99</v>
      </c>
      <c r="L5401" t="s">
        <v>3999</v>
      </c>
    </row>
    <row r="5402" spans="1:12">
      <c r="A5402" s="15">
        <v>30500117</v>
      </c>
      <c r="B5402" t="s">
        <v>5450</v>
      </c>
      <c r="C5402" t="s">
        <v>5506</v>
      </c>
      <c r="D5402" t="s">
        <v>8245</v>
      </c>
      <c r="E5402" t="s">
        <v>8261</v>
      </c>
      <c r="F5402" t="s">
        <v>3994</v>
      </c>
      <c r="G5402" s="160" t="s">
        <v>4198</v>
      </c>
      <c r="H5402" t="s">
        <v>5512</v>
      </c>
      <c r="I5402" s="160" t="s">
        <v>3995</v>
      </c>
      <c r="J5402" t="s">
        <v>5516</v>
      </c>
      <c r="K5402">
        <v>99</v>
      </c>
      <c r="L5402" t="s">
        <v>3999</v>
      </c>
    </row>
    <row r="5403" spans="1:12">
      <c r="A5403" s="15">
        <v>30500118</v>
      </c>
      <c r="B5403" t="s">
        <v>5450</v>
      </c>
      <c r="C5403" t="s">
        <v>5506</v>
      </c>
      <c r="D5403" t="s">
        <v>8245</v>
      </c>
      <c r="E5403" t="s">
        <v>8262</v>
      </c>
      <c r="F5403" t="s">
        <v>3994</v>
      </c>
      <c r="G5403" s="160" t="s">
        <v>4198</v>
      </c>
      <c r="H5403" t="s">
        <v>5512</v>
      </c>
      <c r="I5403" s="160" t="s">
        <v>3995</v>
      </c>
      <c r="J5403" t="s">
        <v>5516</v>
      </c>
      <c r="K5403">
        <v>99</v>
      </c>
      <c r="L5403" t="s">
        <v>3999</v>
      </c>
    </row>
    <row r="5404" spans="1:12">
      <c r="A5404" s="15">
        <v>30500119</v>
      </c>
      <c r="B5404" t="s">
        <v>5450</v>
      </c>
      <c r="C5404" t="s">
        <v>5506</v>
      </c>
      <c r="D5404" t="s">
        <v>8245</v>
      </c>
      <c r="E5404" t="s">
        <v>8263</v>
      </c>
      <c r="F5404" t="s">
        <v>3994</v>
      </c>
      <c r="G5404" s="160" t="s">
        <v>4198</v>
      </c>
      <c r="H5404" t="s">
        <v>5512</v>
      </c>
      <c r="I5404" s="160" t="s">
        <v>3995</v>
      </c>
      <c r="J5404" t="s">
        <v>5516</v>
      </c>
      <c r="K5404">
        <v>99</v>
      </c>
      <c r="L5404" t="s">
        <v>3999</v>
      </c>
    </row>
    <row r="5405" spans="1:12">
      <c r="A5405" s="15">
        <v>30500120</v>
      </c>
      <c r="B5405" t="s">
        <v>5450</v>
      </c>
      <c r="C5405" t="s">
        <v>5506</v>
      </c>
      <c r="D5405" t="s">
        <v>8245</v>
      </c>
      <c r="E5405" t="s">
        <v>8264</v>
      </c>
      <c r="F5405" t="s">
        <v>3994</v>
      </c>
      <c r="G5405" s="160" t="s">
        <v>4074</v>
      </c>
      <c r="H5405" t="s">
        <v>4075</v>
      </c>
      <c r="I5405" s="160" t="s">
        <v>4074</v>
      </c>
      <c r="J5405" t="s">
        <v>5776</v>
      </c>
      <c r="K5405">
        <v>99</v>
      </c>
      <c r="L5405" t="s">
        <v>3999</v>
      </c>
    </row>
    <row r="5406" spans="1:12">
      <c r="A5406" s="15">
        <v>30500121</v>
      </c>
      <c r="B5406" t="s">
        <v>5450</v>
      </c>
      <c r="C5406" t="s">
        <v>5506</v>
      </c>
      <c r="D5406" t="s">
        <v>8245</v>
      </c>
      <c r="E5406" t="s">
        <v>8265</v>
      </c>
      <c r="F5406" t="s">
        <v>3994</v>
      </c>
      <c r="G5406" s="160" t="s">
        <v>4198</v>
      </c>
      <c r="H5406" t="s">
        <v>5512</v>
      </c>
      <c r="I5406" s="160" t="s">
        <v>3995</v>
      </c>
      <c r="J5406" t="s">
        <v>5516</v>
      </c>
      <c r="K5406">
        <v>99</v>
      </c>
      <c r="L5406" t="s">
        <v>3999</v>
      </c>
    </row>
    <row r="5407" spans="1:12">
      <c r="A5407" s="15">
        <v>30500130</v>
      </c>
      <c r="B5407" t="s">
        <v>5450</v>
      </c>
      <c r="C5407" t="s">
        <v>5506</v>
      </c>
      <c r="D5407" t="s">
        <v>8245</v>
      </c>
      <c r="E5407" t="s">
        <v>4569</v>
      </c>
      <c r="F5407" t="s">
        <v>3994</v>
      </c>
      <c r="G5407" s="160" t="s">
        <v>4198</v>
      </c>
      <c r="H5407" t="s">
        <v>5512</v>
      </c>
      <c r="I5407" s="160" t="s">
        <v>3995</v>
      </c>
      <c r="J5407" t="s">
        <v>5516</v>
      </c>
      <c r="K5407">
        <v>99</v>
      </c>
      <c r="L5407" t="s">
        <v>3999</v>
      </c>
    </row>
    <row r="5408" spans="1:12">
      <c r="A5408" s="15">
        <v>30500131</v>
      </c>
      <c r="B5408" t="s">
        <v>5450</v>
      </c>
      <c r="C5408" t="s">
        <v>5506</v>
      </c>
      <c r="D5408" t="s">
        <v>8245</v>
      </c>
      <c r="E5408" t="s">
        <v>4570</v>
      </c>
      <c r="F5408" t="s">
        <v>3994</v>
      </c>
      <c r="G5408" s="160" t="s">
        <v>4198</v>
      </c>
      <c r="H5408" t="s">
        <v>5512</v>
      </c>
      <c r="I5408" s="160" t="s">
        <v>3995</v>
      </c>
      <c r="J5408" t="s">
        <v>5516</v>
      </c>
      <c r="K5408">
        <v>99</v>
      </c>
      <c r="L5408" t="s">
        <v>3999</v>
      </c>
    </row>
    <row r="5409" spans="1:12">
      <c r="A5409" s="15">
        <v>30500132</v>
      </c>
      <c r="B5409" t="s">
        <v>5450</v>
      </c>
      <c r="C5409" t="s">
        <v>5506</v>
      </c>
      <c r="D5409" t="s">
        <v>8245</v>
      </c>
      <c r="E5409" t="s">
        <v>8266</v>
      </c>
      <c r="F5409" t="s">
        <v>3994</v>
      </c>
      <c r="G5409" s="160" t="s">
        <v>4074</v>
      </c>
      <c r="H5409" t="s">
        <v>4075</v>
      </c>
      <c r="I5409" s="160" t="s">
        <v>4074</v>
      </c>
      <c r="J5409" t="s">
        <v>5776</v>
      </c>
      <c r="K5409">
        <v>99</v>
      </c>
      <c r="L5409" t="s">
        <v>3999</v>
      </c>
    </row>
    <row r="5410" spans="1:12">
      <c r="A5410" s="15">
        <v>30500133</v>
      </c>
      <c r="B5410" t="s">
        <v>5450</v>
      </c>
      <c r="C5410" t="s">
        <v>5506</v>
      </c>
      <c r="D5410" t="s">
        <v>8245</v>
      </c>
      <c r="E5410" t="s">
        <v>8267</v>
      </c>
      <c r="F5410" t="s">
        <v>3994</v>
      </c>
      <c r="G5410" s="160" t="s">
        <v>4074</v>
      </c>
      <c r="H5410" t="s">
        <v>4075</v>
      </c>
      <c r="I5410" s="160" t="s">
        <v>4074</v>
      </c>
      <c r="J5410" t="s">
        <v>5776</v>
      </c>
      <c r="K5410">
        <v>99</v>
      </c>
      <c r="L5410" t="s">
        <v>3999</v>
      </c>
    </row>
    <row r="5411" spans="1:12">
      <c r="A5411" s="15">
        <v>30500134</v>
      </c>
      <c r="B5411" t="s">
        <v>5450</v>
      </c>
      <c r="C5411" t="s">
        <v>5506</v>
      </c>
      <c r="D5411" t="s">
        <v>8245</v>
      </c>
      <c r="E5411" t="s">
        <v>8268</v>
      </c>
      <c r="F5411" t="s">
        <v>4073</v>
      </c>
      <c r="G5411" s="160" t="s">
        <v>4074</v>
      </c>
      <c r="H5411" t="s">
        <v>4075</v>
      </c>
      <c r="I5411">
        <v>11</v>
      </c>
      <c r="J5411" t="s">
        <v>6011</v>
      </c>
      <c r="K5411" s="160" t="s">
        <v>4007</v>
      </c>
      <c r="L5411" t="s">
        <v>5938</v>
      </c>
    </row>
    <row r="5412" spans="1:12">
      <c r="A5412" s="15">
        <v>30500135</v>
      </c>
      <c r="B5412" t="s">
        <v>5450</v>
      </c>
      <c r="C5412" t="s">
        <v>5506</v>
      </c>
      <c r="D5412" t="s">
        <v>8245</v>
      </c>
      <c r="E5412" t="s">
        <v>8269</v>
      </c>
      <c r="F5412" t="s">
        <v>4073</v>
      </c>
      <c r="G5412" s="160" t="s">
        <v>4074</v>
      </c>
      <c r="H5412" t="s">
        <v>4075</v>
      </c>
      <c r="I5412">
        <v>11</v>
      </c>
      <c r="J5412" t="s">
        <v>6011</v>
      </c>
      <c r="K5412" s="160" t="s">
        <v>4007</v>
      </c>
      <c r="L5412" t="s">
        <v>5938</v>
      </c>
    </row>
    <row r="5413" spans="1:12">
      <c r="A5413" s="15">
        <v>30500136</v>
      </c>
      <c r="B5413" t="s">
        <v>5450</v>
      </c>
      <c r="C5413" t="s">
        <v>5506</v>
      </c>
      <c r="D5413" t="s">
        <v>8245</v>
      </c>
      <c r="E5413" t="s">
        <v>8270</v>
      </c>
      <c r="F5413" t="s">
        <v>3994</v>
      </c>
      <c r="G5413" s="160" t="s">
        <v>4198</v>
      </c>
      <c r="H5413" t="s">
        <v>5512</v>
      </c>
      <c r="I5413" s="160" t="s">
        <v>3995</v>
      </c>
      <c r="J5413" t="s">
        <v>5516</v>
      </c>
      <c r="K5413">
        <v>99</v>
      </c>
      <c r="L5413" t="s">
        <v>3999</v>
      </c>
    </row>
    <row r="5414" spans="1:12">
      <c r="A5414" s="15">
        <v>30500140</v>
      </c>
      <c r="B5414" t="s">
        <v>5450</v>
      </c>
      <c r="C5414" t="s">
        <v>5506</v>
      </c>
      <c r="D5414" t="s">
        <v>8245</v>
      </c>
      <c r="E5414" t="s">
        <v>8271</v>
      </c>
      <c r="F5414" t="s">
        <v>4073</v>
      </c>
      <c r="G5414" s="160" t="s">
        <v>4198</v>
      </c>
      <c r="H5414" t="s">
        <v>5512</v>
      </c>
      <c r="I5414" s="160" t="s">
        <v>3995</v>
      </c>
      <c r="J5414" t="s">
        <v>5516</v>
      </c>
      <c r="K5414">
        <v>99</v>
      </c>
      <c r="L5414" t="s">
        <v>3999</v>
      </c>
    </row>
    <row r="5415" spans="1:12">
      <c r="A5415" s="15">
        <v>30500141</v>
      </c>
      <c r="B5415" t="s">
        <v>5450</v>
      </c>
      <c r="C5415" t="s">
        <v>5506</v>
      </c>
      <c r="D5415" t="s">
        <v>8245</v>
      </c>
      <c r="E5415" t="s">
        <v>8272</v>
      </c>
      <c r="F5415" t="s">
        <v>4073</v>
      </c>
      <c r="G5415" s="160" t="s">
        <v>4074</v>
      </c>
      <c r="H5415" t="s">
        <v>4075</v>
      </c>
      <c r="I5415">
        <v>11</v>
      </c>
      <c r="J5415" t="s">
        <v>6011</v>
      </c>
      <c r="K5415">
        <v>99</v>
      </c>
      <c r="L5415" t="s">
        <v>3999</v>
      </c>
    </row>
    <row r="5416" spans="1:12">
      <c r="A5416" s="15">
        <v>30500142</v>
      </c>
      <c r="B5416" t="s">
        <v>5450</v>
      </c>
      <c r="C5416" t="s">
        <v>5506</v>
      </c>
      <c r="D5416" t="s">
        <v>8245</v>
      </c>
      <c r="E5416" t="s">
        <v>8273</v>
      </c>
      <c r="F5416" t="s">
        <v>4073</v>
      </c>
      <c r="G5416" s="160" t="s">
        <v>4074</v>
      </c>
      <c r="H5416" t="s">
        <v>4075</v>
      </c>
      <c r="I5416">
        <v>11</v>
      </c>
      <c r="J5416" t="s">
        <v>6011</v>
      </c>
      <c r="K5416" s="160" t="s">
        <v>4009</v>
      </c>
      <c r="L5416" t="s">
        <v>6012</v>
      </c>
    </row>
    <row r="5417" spans="1:12">
      <c r="A5417" s="15">
        <v>30500143</v>
      </c>
      <c r="B5417" t="s">
        <v>5450</v>
      </c>
      <c r="C5417" t="s">
        <v>5506</v>
      </c>
      <c r="D5417" t="s">
        <v>8245</v>
      </c>
      <c r="E5417" t="s">
        <v>8274</v>
      </c>
      <c r="F5417" t="s">
        <v>4073</v>
      </c>
      <c r="G5417" s="160" t="s">
        <v>4074</v>
      </c>
      <c r="H5417" t="s">
        <v>4075</v>
      </c>
      <c r="I5417">
        <v>11</v>
      </c>
      <c r="J5417" t="s">
        <v>6011</v>
      </c>
      <c r="K5417" s="160" t="s">
        <v>4007</v>
      </c>
      <c r="L5417" t="s">
        <v>5938</v>
      </c>
    </row>
    <row r="5418" spans="1:12">
      <c r="A5418" s="15">
        <v>30500144</v>
      </c>
      <c r="B5418" t="s">
        <v>5450</v>
      </c>
      <c r="C5418" t="s">
        <v>5506</v>
      </c>
      <c r="D5418" t="s">
        <v>8245</v>
      </c>
      <c r="E5418" t="s">
        <v>8275</v>
      </c>
      <c r="F5418" t="s">
        <v>4073</v>
      </c>
      <c r="G5418" s="160" t="s">
        <v>4074</v>
      </c>
      <c r="H5418" t="s">
        <v>4075</v>
      </c>
      <c r="I5418">
        <v>11</v>
      </c>
      <c r="J5418" t="s">
        <v>6011</v>
      </c>
      <c r="K5418" s="160" t="s">
        <v>4009</v>
      </c>
      <c r="L5418" t="s">
        <v>6012</v>
      </c>
    </row>
    <row r="5419" spans="1:12">
      <c r="A5419" s="15">
        <v>30500145</v>
      </c>
      <c r="B5419" t="s">
        <v>5450</v>
      </c>
      <c r="C5419" t="s">
        <v>5506</v>
      </c>
      <c r="D5419" t="s">
        <v>8245</v>
      </c>
      <c r="E5419" t="s">
        <v>8276</v>
      </c>
      <c r="F5419" t="s">
        <v>4073</v>
      </c>
      <c r="G5419" s="160" t="s">
        <v>4198</v>
      </c>
      <c r="H5419" t="s">
        <v>5512</v>
      </c>
      <c r="I5419" s="160" t="s">
        <v>3995</v>
      </c>
      <c r="J5419" t="s">
        <v>5516</v>
      </c>
      <c r="K5419">
        <v>99</v>
      </c>
      <c r="L5419" t="s">
        <v>3999</v>
      </c>
    </row>
    <row r="5420" spans="1:12">
      <c r="A5420" s="15">
        <v>30500146</v>
      </c>
      <c r="B5420" t="s">
        <v>5450</v>
      </c>
      <c r="C5420" t="s">
        <v>5506</v>
      </c>
      <c r="D5420" t="s">
        <v>8245</v>
      </c>
      <c r="E5420" t="s">
        <v>8277</v>
      </c>
      <c r="F5420" t="s">
        <v>3994</v>
      </c>
      <c r="G5420" s="160" t="s">
        <v>4198</v>
      </c>
      <c r="H5420" t="s">
        <v>5512</v>
      </c>
      <c r="I5420" s="160" t="s">
        <v>3995</v>
      </c>
      <c r="J5420" t="s">
        <v>5516</v>
      </c>
      <c r="K5420">
        <v>99</v>
      </c>
      <c r="L5420" t="s">
        <v>3999</v>
      </c>
    </row>
    <row r="5421" spans="1:12">
      <c r="A5421" s="15">
        <v>30500147</v>
      </c>
      <c r="B5421" t="s">
        <v>5450</v>
      </c>
      <c r="C5421" t="s">
        <v>5506</v>
      </c>
      <c r="D5421" t="s">
        <v>8245</v>
      </c>
      <c r="E5421" t="s">
        <v>8278</v>
      </c>
      <c r="F5421" t="s">
        <v>3994</v>
      </c>
      <c r="G5421" s="160" t="s">
        <v>4198</v>
      </c>
      <c r="H5421" t="s">
        <v>5512</v>
      </c>
      <c r="I5421" s="160" t="s">
        <v>3995</v>
      </c>
      <c r="J5421" t="s">
        <v>5516</v>
      </c>
      <c r="K5421">
        <v>99</v>
      </c>
      <c r="L5421" t="s">
        <v>3999</v>
      </c>
    </row>
    <row r="5422" spans="1:12">
      <c r="A5422" s="15">
        <v>30500150</v>
      </c>
      <c r="B5422" t="s">
        <v>5450</v>
      </c>
      <c r="C5422" t="s">
        <v>5506</v>
      </c>
      <c r="D5422" t="s">
        <v>8245</v>
      </c>
      <c r="E5422" t="s">
        <v>8279</v>
      </c>
      <c r="F5422" t="s">
        <v>3994</v>
      </c>
      <c r="G5422" s="160" t="s">
        <v>4198</v>
      </c>
      <c r="H5422" t="s">
        <v>5512</v>
      </c>
      <c r="I5422" s="160" t="s">
        <v>3995</v>
      </c>
      <c r="J5422" t="s">
        <v>5516</v>
      </c>
      <c r="K5422">
        <v>99</v>
      </c>
      <c r="L5422" t="s">
        <v>3999</v>
      </c>
    </row>
    <row r="5423" spans="1:12">
      <c r="A5423" s="15">
        <v>30500151</v>
      </c>
      <c r="B5423" t="s">
        <v>5450</v>
      </c>
      <c r="C5423" t="s">
        <v>5506</v>
      </c>
      <c r="D5423" t="s">
        <v>8245</v>
      </c>
      <c r="E5423" t="s">
        <v>8280</v>
      </c>
      <c r="F5423" t="s">
        <v>3994</v>
      </c>
      <c r="G5423" s="160" t="s">
        <v>4198</v>
      </c>
      <c r="H5423" t="s">
        <v>5512</v>
      </c>
      <c r="I5423" s="160" t="s">
        <v>3995</v>
      </c>
      <c r="J5423" t="s">
        <v>5516</v>
      </c>
      <c r="K5423">
        <v>99</v>
      </c>
      <c r="L5423" t="s">
        <v>3999</v>
      </c>
    </row>
    <row r="5424" spans="1:12">
      <c r="A5424" s="15">
        <v>30500152</v>
      </c>
      <c r="B5424" t="s">
        <v>5450</v>
      </c>
      <c r="C5424" t="s">
        <v>5506</v>
      </c>
      <c r="D5424" t="s">
        <v>8245</v>
      </c>
      <c r="E5424" t="s">
        <v>8281</v>
      </c>
      <c r="F5424" t="s">
        <v>3994</v>
      </c>
      <c r="G5424" s="160" t="s">
        <v>4198</v>
      </c>
      <c r="H5424" t="s">
        <v>5512</v>
      </c>
      <c r="I5424" s="160" t="s">
        <v>3995</v>
      </c>
      <c r="J5424" t="s">
        <v>5516</v>
      </c>
      <c r="K5424">
        <v>99</v>
      </c>
      <c r="L5424" t="s">
        <v>3999</v>
      </c>
    </row>
    <row r="5425" spans="1:12">
      <c r="A5425" s="15">
        <v>30500153</v>
      </c>
      <c r="B5425" t="s">
        <v>5450</v>
      </c>
      <c r="C5425" t="s">
        <v>5506</v>
      </c>
      <c r="D5425" t="s">
        <v>8245</v>
      </c>
      <c r="E5425" t="s">
        <v>4379</v>
      </c>
      <c r="F5425" t="s">
        <v>3994</v>
      </c>
      <c r="G5425" s="160" t="s">
        <v>4198</v>
      </c>
      <c r="H5425" t="s">
        <v>5512</v>
      </c>
      <c r="I5425" s="160" t="s">
        <v>3995</v>
      </c>
      <c r="J5425" t="s">
        <v>5516</v>
      </c>
      <c r="K5425">
        <v>99</v>
      </c>
      <c r="L5425" t="s">
        <v>3999</v>
      </c>
    </row>
    <row r="5426" spans="1:12">
      <c r="A5426" s="15">
        <v>30500154</v>
      </c>
      <c r="B5426" t="s">
        <v>5450</v>
      </c>
      <c r="C5426" t="s">
        <v>5506</v>
      </c>
      <c r="D5426" t="s">
        <v>8245</v>
      </c>
      <c r="E5426" t="s">
        <v>8282</v>
      </c>
      <c r="F5426" t="s">
        <v>3994</v>
      </c>
      <c r="G5426" s="160" t="s">
        <v>4198</v>
      </c>
      <c r="H5426" t="s">
        <v>5512</v>
      </c>
      <c r="I5426" s="160" t="s">
        <v>3995</v>
      </c>
      <c r="J5426" t="s">
        <v>5516</v>
      </c>
      <c r="K5426">
        <v>99</v>
      </c>
      <c r="L5426" t="s">
        <v>3999</v>
      </c>
    </row>
    <row r="5427" spans="1:12">
      <c r="A5427" s="15">
        <v>30500198</v>
      </c>
      <c r="B5427" t="s">
        <v>5450</v>
      </c>
      <c r="C5427" t="s">
        <v>5506</v>
      </c>
      <c r="D5427" t="s">
        <v>8245</v>
      </c>
      <c r="E5427" t="s">
        <v>4284</v>
      </c>
      <c r="F5427" t="s">
        <v>3994</v>
      </c>
      <c r="G5427" s="160" t="s">
        <v>4198</v>
      </c>
      <c r="H5427" t="s">
        <v>5512</v>
      </c>
      <c r="I5427" s="160" t="s">
        <v>3995</v>
      </c>
      <c r="J5427" t="s">
        <v>5516</v>
      </c>
      <c r="K5427">
        <v>99</v>
      </c>
      <c r="L5427" t="s">
        <v>3999</v>
      </c>
    </row>
    <row r="5428" spans="1:12">
      <c r="A5428" s="15">
        <v>30500199</v>
      </c>
      <c r="B5428" t="s">
        <v>5450</v>
      </c>
      <c r="C5428" t="s">
        <v>5506</v>
      </c>
      <c r="D5428" t="s">
        <v>8245</v>
      </c>
      <c r="E5428" t="s">
        <v>7203</v>
      </c>
      <c r="F5428" t="s">
        <v>3994</v>
      </c>
      <c r="G5428" s="160" t="s">
        <v>4198</v>
      </c>
      <c r="H5428" t="s">
        <v>5512</v>
      </c>
      <c r="I5428" s="160" t="s">
        <v>3995</v>
      </c>
      <c r="J5428" t="s">
        <v>5516</v>
      </c>
      <c r="K5428">
        <v>99</v>
      </c>
      <c r="L5428" t="s">
        <v>3999</v>
      </c>
    </row>
    <row r="5429" spans="1:12">
      <c r="A5429" s="15">
        <v>30500201</v>
      </c>
      <c r="B5429" t="s">
        <v>5450</v>
      </c>
      <c r="C5429" t="s">
        <v>5506</v>
      </c>
      <c r="D5429" t="s">
        <v>8283</v>
      </c>
      <c r="E5429" t="s">
        <v>8284</v>
      </c>
      <c r="F5429" t="s">
        <v>3994</v>
      </c>
      <c r="G5429" s="160" t="s">
        <v>4198</v>
      </c>
      <c r="H5429" t="s">
        <v>5512</v>
      </c>
      <c r="I5429" s="160" t="s">
        <v>3995</v>
      </c>
      <c r="J5429" t="s">
        <v>5516</v>
      </c>
      <c r="K5429">
        <v>99</v>
      </c>
      <c r="L5429" t="s">
        <v>3999</v>
      </c>
    </row>
    <row r="5430" spans="1:12">
      <c r="A5430" s="15">
        <v>30500202</v>
      </c>
      <c r="B5430" t="s">
        <v>5450</v>
      </c>
      <c r="C5430" t="s">
        <v>5506</v>
      </c>
      <c r="D5430" t="s">
        <v>8283</v>
      </c>
      <c r="E5430" t="s">
        <v>8285</v>
      </c>
      <c r="F5430" t="s">
        <v>3994</v>
      </c>
      <c r="G5430" s="160" t="s">
        <v>4198</v>
      </c>
      <c r="H5430" t="s">
        <v>5512</v>
      </c>
      <c r="I5430" s="160" t="s">
        <v>3995</v>
      </c>
      <c r="J5430" t="s">
        <v>5516</v>
      </c>
      <c r="K5430">
        <v>99</v>
      </c>
      <c r="L5430" t="s">
        <v>3999</v>
      </c>
    </row>
    <row r="5431" spans="1:12">
      <c r="A5431" s="15">
        <v>30500203</v>
      </c>
      <c r="B5431" t="s">
        <v>5450</v>
      </c>
      <c r="C5431" t="s">
        <v>5506</v>
      </c>
      <c r="D5431" t="s">
        <v>8283</v>
      </c>
      <c r="E5431" t="s">
        <v>8286</v>
      </c>
      <c r="F5431" t="s">
        <v>4073</v>
      </c>
      <c r="G5431" s="160" t="s">
        <v>4074</v>
      </c>
      <c r="H5431" t="s">
        <v>4075</v>
      </c>
      <c r="I5431">
        <v>11</v>
      </c>
      <c r="J5431" t="s">
        <v>6011</v>
      </c>
      <c r="K5431" s="160" t="s">
        <v>4007</v>
      </c>
      <c r="L5431" t="s">
        <v>5938</v>
      </c>
    </row>
    <row r="5432" spans="1:12">
      <c r="A5432" s="15">
        <v>30500204</v>
      </c>
      <c r="B5432" t="s">
        <v>5450</v>
      </c>
      <c r="C5432" t="s">
        <v>5506</v>
      </c>
      <c r="D5432" t="s">
        <v>8283</v>
      </c>
      <c r="E5432" t="s">
        <v>8287</v>
      </c>
      <c r="F5432" t="s">
        <v>3994</v>
      </c>
      <c r="G5432" s="160" t="s">
        <v>4198</v>
      </c>
      <c r="H5432" t="s">
        <v>5512</v>
      </c>
      <c r="I5432" s="160" t="s">
        <v>3995</v>
      </c>
      <c r="J5432" t="s">
        <v>5516</v>
      </c>
      <c r="K5432">
        <v>99</v>
      </c>
      <c r="L5432" t="s">
        <v>3999</v>
      </c>
    </row>
    <row r="5433" spans="1:12">
      <c r="A5433" s="15">
        <v>30500205</v>
      </c>
      <c r="B5433" t="s">
        <v>5450</v>
      </c>
      <c r="C5433" t="s">
        <v>5506</v>
      </c>
      <c r="D5433" t="s">
        <v>8283</v>
      </c>
      <c r="E5433" t="s">
        <v>8288</v>
      </c>
      <c r="F5433" t="s">
        <v>3994</v>
      </c>
      <c r="G5433" s="160" t="s">
        <v>4198</v>
      </c>
      <c r="H5433" t="s">
        <v>5512</v>
      </c>
      <c r="I5433" s="160" t="s">
        <v>3995</v>
      </c>
      <c r="J5433" t="s">
        <v>5516</v>
      </c>
      <c r="K5433">
        <v>99</v>
      </c>
      <c r="L5433" t="s">
        <v>3999</v>
      </c>
    </row>
    <row r="5434" spans="1:12">
      <c r="A5434" s="15">
        <v>30500206</v>
      </c>
      <c r="B5434" t="s">
        <v>5450</v>
      </c>
      <c r="C5434" t="s">
        <v>5506</v>
      </c>
      <c r="D5434" t="s">
        <v>8283</v>
      </c>
      <c r="E5434" t="s">
        <v>8289</v>
      </c>
      <c r="F5434" t="s">
        <v>3994</v>
      </c>
      <c r="G5434" s="160" t="s">
        <v>4009</v>
      </c>
      <c r="H5434" t="s">
        <v>4146</v>
      </c>
      <c r="I5434" s="160" t="s">
        <v>3995</v>
      </c>
      <c r="J5434" t="s">
        <v>4147</v>
      </c>
      <c r="K5434" s="160" t="s">
        <v>4007</v>
      </c>
      <c r="L5434" t="s">
        <v>4148</v>
      </c>
    </row>
    <row r="5435" spans="1:12">
      <c r="A5435" s="15">
        <v>30500207</v>
      </c>
      <c r="B5435" t="s">
        <v>5450</v>
      </c>
      <c r="C5435" t="s">
        <v>5506</v>
      </c>
      <c r="D5435" t="s">
        <v>8283</v>
      </c>
      <c r="E5435" t="s">
        <v>8290</v>
      </c>
      <c r="F5435" t="s">
        <v>3994</v>
      </c>
      <c r="G5435" s="160" t="s">
        <v>4009</v>
      </c>
      <c r="H5435" t="s">
        <v>4146</v>
      </c>
      <c r="I5435" s="160" t="s">
        <v>4009</v>
      </c>
      <c r="J5435" t="s">
        <v>4150</v>
      </c>
      <c r="K5435" s="160" t="s">
        <v>4007</v>
      </c>
      <c r="L5435" t="s">
        <v>4153</v>
      </c>
    </row>
    <row r="5436" spans="1:12">
      <c r="A5436" s="15">
        <v>30500208</v>
      </c>
      <c r="B5436" t="s">
        <v>5450</v>
      </c>
      <c r="C5436" t="s">
        <v>5506</v>
      </c>
      <c r="D5436" t="s">
        <v>8283</v>
      </c>
      <c r="E5436" t="s">
        <v>8291</v>
      </c>
      <c r="F5436" t="s">
        <v>3994</v>
      </c>
      <c r="G5436" s="160" t="s">
        <v>4009</v>
      </c>
      <c r="H5436" t="s">
        <v>4146</v>
      </c>
      <c r="I5436" s="160" t="s">
        <v>4009</v>
      </c>
      <c r="J5436" t="s">
        <v>4150</v>
      </c>
      <c r="K5436" s="160" t="s">
        <v>4009</v>
      </c>
      <c r="L5436" t="s">
        <v>4151</v>
      </c>
    </row>
    <row r="5437" spans="1:12">
      <c r="A5437" s="15">
        <v>30500209</v>
      </c>
      <c r="B5437" t="s">
        <v>5450</v>
      </c>
      <c r="C5437" t="s">
        <v>5506</v>
      </c>
      <c r="D5437" t="s">
        <v>8283</v>
      </c>
      <c r="E5437" t="s">
        <v>8292</v>
      </c>
      <c r="F5437" t="s">
        <v>3994</v>
      </c>
      <c r="G5437" s="160" t="s">
        <v>4009</v>
      </c>
      <c r="H5437" t="s">
        <v>4146</v>
      </c>
      <c r="I5437" s="160" t="s">
        <v>3997</v>
      </c>
      <c r="J5437" t="s">
        <v>3999</v>
      </c>
      <c r="K5437">
        <v>99</v>
      </c>
      <c r="L5437" t="s">
        <v>3999</v>
      </c>
    </row>
    <row r="5438" spans="1:12">
      <c r="A5438" s="15">
        <v>30500210</v>
      </c>
      <c r="B5438" t="s">
        <v>5450</v>
      </c>
      <c r="C5438" t="s">
        <v>5506</v>
      </c>
      <c r="D5438" t="s">
        <v>8283</v>
      </c>
      <c r="E5438" t="s">
        <v>8293</v>
      </c>
      <c r="F5438" t="s">
        <v>3994</v>
      </c>
      <c r="G5438" s="160" t="s">
        <v>4198</v>
      </c>
      <c r="H5438" t="s">
        <v>5512</v>
      </c>
      <c r="I5438" s="160" t="s">
        <v>3995</v>
      </c>
      <c r="J5438" t="s">
        <v>5516</v>
      </c>
      <c r="K5438">
        <v>99</v>
      </c>
      <c r="L5438" t="s">
        <v>3999</v>
      </c>
    </row>
    <row r="5439" spans="1:12">
      <c r="A5439" s="15">
        <v>30500211</v>
      </c>
      <c r="B5439" t="s">
        <v>5450</v>
      </c>
      <c r="C5439" t="s">
        <v>5506</v>
      </c>
      <c r="D5439" t="s">
        <v>8283</v>
      </c>
      <c r="E5439" t="s">
        <v>8294</v>
      </c>
      <c r="F5439" t="s">
        <v>3994</v>
      </c>
      <c r="G5439" s="160" t="s">
        <v>4198</v>
      </c>
      <c r="H5439" t="s">
        <v>5512</v>
      </c>
      <c r="I5439" s="160" t="s">
        <v>3995</v>
      </c>
      <c r="J5439" t="s">
        <v>5516</v>
      </c>
      <c r="K5439">
        <v>99</v>
      </c>
      <c r="L5439" t="s">
        <v>3999</v>
      </c>
    </row>
    <row r="5440" spans="1:12">
      <c r="A5440" s="15">
        <v>30500212</v>
      </c>
      <c r="B5440" t="s">
        <v>5450</v>
      </c>
      <c r="C5440" t="s">
        <v>5506</v>
      </c>
      <c r="D5440" t="s">
        <v>8283</v>
      </c>
      <c r="E5440" t="s">
        <v>8295</v>
      </c>
      <c r="F5440" t="s">
        <v>4073</v>
      </c>
      <c r="G5440" s="160" t="s">
        <v>4198</v>
      </c>
      <c r="H5440" t="s">
        <v>5512</v>
      </c>
      <c r="I5440" s="160" t="s">
        <v>3995</v>
      </c>
      <c r="J5440" t="s">
        <v>5516</v>
      </c>
      <c r="K5440">
        <v>99</v>
      </c>
      <c r="L5440" t="s">
        <v>3999</v>
      </c>
    </row>
    <row r="5441" spans="1:12">
      <c r="A5441" s="15">
        <v>30500213</v>
      </c>
      <c r="B5441" t="s">
        <v>5450</v>
      </c>
      <c r="C5441" t="s">
        <v>5506</v>
      </c>
      <c r="D5441" t="s">
        <v>8283</v>
      </c>
      <c r="E5441" t="s">
        <v>8296</v>
      </c>
      <c r="F5441" t="s">
        <v>4073</v>
      </c>
      <c r="G5441" s="160" t="s">
        <v>4198</v>
      </c>
      <c r="H5441" t="s">
        <v>5512</v>
      </c>
      <c r="I5441" s="160" t="s">
        <v>3995</v>
      </c>
      <c r="J5441" t="s">
        <v>5516</v>
      </c>
      <c r="K5441">
        <v>99</v>
      </c>
      <c r="L5441" t="s">
        <v>3999</v>
      </c>
    </row>
    <row r="5442" spans="1:12">
      <c r="A5442" s="15">
        <v>30500214</v>
      </c>
      <c r="B5442" t="s">
        <v>5450</v>
      </c>
      <c r="C5442" t="s">
        <v>5506</v>
      </c>
      <c r="D5442" t="s">
        <v>8283</v>
      </c>
      <c r="E5442" t="s">
        <v>8297</v>
      </c>
      <c r="F5442" t="s">
        <v>4073</v>
      </c>
      <c r="G5442" s="160" t="s">
        <v>4198</v>
      </c>
      <c r="H5442" t="s">
        <v>5512</v>
      </c>
      <c r="I5442" s="160" t="s">
        <v>3995</v>
      </c>
      <c r="J5442" t="s">
        <v>5516</v>
      </c>
      <c r="K5442">
        <v>99</v>
      </c>
      <c r="L5442" t="s">
        <v>3999</v>
      </c>
    </row>
    <row r="5443" spans="1:12">
      <c r="A5443" s="15">
        <v>30500215</v>
      </c>
      <c r="B5443" t="s">
        <v>5450</v>
      </c>
      <c r="C5443" t="s">
        <v>5506</v>
      </c>
      <c r="D5443" t="s">
        <v>8283</v>
      </c>
      <c r="E5443" t="s">
        <v>8298</v>
      </c>
      <c r="F5443" t="s">
        <v>3994</v>
      </c>
      <c r="G5443" s="160" t="s">
        <v>4198</v>
      </c>
      <c r="H5443" t="s">
        <v>5512</v>
      </c>
      <c r="I5443" s="160" t="s">
        <v>3995</v>
      </c>
      <c r="J5443" t="s">
        <v>5516</v>
      </c>
      <c r="K5443">
        <v>99</v>
      </c>
      <c r="L5443" t="s">
        <v>3999</v>
      </c>
    </row>
    <row r="5444" spans="1:12">
      <c r="A5444" s="15">
        <v>30500216</v>
      </c>
      <c r="B5444" t="s">
        <v>5450</v>
      </c>
      <c r="C5444" t="s">
        <v>5506</v>
      </c>
      <c r="D5444" t="s">
        <v>8283</v>
      </c>
      <c r="E5444" t="s">
        <v>8299</v>
      </c>
      <c r="F5444" t="s">
        <v>3994</v>
      </c>
      <c r="G5444" s="160" t="s">
        <v>4198</v>
      </c>
      <c r="H5444" t="s">
        <v>5512</v>
      </c>
      <c r="I5444" s="160" t="s">
        <v>3995</v>
      </c>
      <c r="J5444" t="s">
        <v>5516</v>
      </c>
      <c r="K5444">
        <v>99</v>
      </c>
      <c r="L5444" t="s">
        <v>3999</v>
      </c>
    </row>
    <row r="5445" spans="1:12">
      <c r="A5445" s="15">
        <v>30500217</v>
      </c>
      <c r="B5445" t="s">
        <v>5450</v>
      </c>
      <c r="C5445" t="s">
        <v>5506</v>
      </c>
      <c r="D5445" t="s">
        <v>8283</v>
      </c>
      <c r="E5445" t="s">
        <v>8300</v>
      </c>
      <c r="F5445" t="s">
        <v>4073</v>
      </c>
      <c r="G5445" s="160" t="s">
        <v>4198</v>
      </c>
      <c r="H5445" t="s">
        <v>5512</v>
      </c>
      <c r="I5445" s="160" t="s">
        <v>3995</v>
      </c>
      <c r="J5445" t="s">
        <v>5516</v>
      </c>
      <c r="K5445">
        <v>99</v>
      </c>
      <c r="L5445" t="s">
        <v>3999</v>
      </c>
    </row>
    <row r="5446" spans="1:12">
      <c r="A5446" s="15">
        <v>30500220</v>
      </c>
      <c r="B5446" t="s">
        <v>5450</v>
      </c>
      <c r="C5446" t="s">
        <v>5506</v>
      </c>
      <c r="D5446" t="s">
        <v>8283</v>
      </c>
      <c r="E5446" t="s">
        <v>8301</v>
      </c>
      <c r="F5446" t="s">
        <v>4073</v>
      </c>
      <c r="G5446" s="160" t="s">
        <v>4198</v>
      </c>
      <c r="H5446" t="s">
        <v>5512</v>
      </c>
      <c r="I5446" s="160" t="s">
        <v>3995</v>
      </c>
      <c r="J5446" t="s">
        <v>5516</v>
      </c>
      <c r="K5446">
        <v>99</v>
      </c>
      <c r="L5446" t="s">
        <v>3999</v>
      </c>
    </row>
    <row r="5447" spans="1:12">
      <c r="A5447" s="15">
        <v>30500221</v>
      </c>
      <c r="B5447" t="s">
        <v>5450</v>
      </c>
      <c r="C5447" t="s">
        <v>5506</v>
      </c>
      <c r="D5447" t="s">
        <v>8283</v>
      </c>
      <c r="E5447" t="s">
        <v>8302</v>
      </c>
      <c r="F5447" t="s">
        <v>4073</v>
      </c>
      <c r="G5447" s="160" t="s">
        <v>4198</v>
      </c>
      <c r="H5447" t="s">
        <v>5512</v>
      </c>
      <c r="I5447" s="160" t="s">
        <v>3995</v>
      </c>
      <c r="J5447" t="s">
        <v>5516</v>
      </c>
      <c r="K5447">
        <v>99</v>
      </c>
      <c r="L5447" t="s">
        <v>3999</v>
      </c>
    </row>
    <row r="5448" spans="1:12">
      <c r="A5448" s="15">
        <v>30500230</v>
      </c>
      <c r="B5448" t="s">
        <v>5450</v>
      </c>
      <c r="C5448" t="s">
        <v>5506</v>
      </c>
      <c r="D5448" t="s">
        <v>8283</v>
      </c>
      <c r="E5448" t="s">
        <v>8303</v>
      </c>
      <c r="F5448" t="s">
        <v>3994</v>
      </c>
      <c r="G5448" s="160" t="s">
        <v>4198</v>
      </c>
      <c r="H5448" t="s">
        <v>5512</v>
      </c>
      <c r="I5448" s="160" t="s">
        <v>3995</v>
      </c>
      <c r="J5448" t="s">
        <v>5516</v>
      </c>
      <c r="K5448">
        <v>99</v>
      </c>
      <c r="L5448" t="s">
        <v>3999</v>
      </c>
    </row>
    <row r="5449" spans="1:12">
      <c r="A5449" s="15">
        <v>30500231</v>
      </c>
      <c r="B5449" t="s">
        <v>5450</v>
      </c>
      <c r="C5449" t="s">
        <v>5506</v>
      </c>
      <c r="D5449" t="s">
        <v>8283</v>
      </c>
      <c r="E5449" t="s">
        <v>8304</v>
      </c>
      <c r="F5449" t="s">
        <v>3994</v>
      </c>
      <c r="G5449" s="160" t="s">
        <v>4198</v>
      </c>
      <c r="H5449" t="s">
        <v>5512</v>
      </c>
      <c r="I5449" s="160" t="s">
        <v>3995</v>
      </c>
      <c r="J5449" t="s">
        <v>5516</v>
      </c>
      <c r="K5449">
        <v>99</v>
      </c>
      <c r="L5449" t="s">
        <v>3999</v>
      </c>
    </row>
    <row r="5450" spans="1:12">
      <c r="A5450" s="15">
        <v>30500240</v>
      </c>
      <c r="B5450" t="s">
        <v>5450</v>
      </c>
      <c r="C5450" t="s">
        <v>5506</v>
      </c>
      <c r="D5450" t="s">
        <v>8283</v>
      </c>
      <c r="E5450" t="s">
        <v>8305</v>
      </c>
      <c r="F5450" t="s">
        <v>3994</v>
      </c>
      <c r="G5450" s="160" t="s">
        <v>4198</v>
      </c>
      <c r="H5450" t="s">
        <v>5512</v>
      </c>
      <c r="I5450" s="160" t="s">
        <v>3995</v>
      </c>
      <c r="J5450" t="s">
        <v>5516</v>
      </c>
      <c r="K5450">
        <v>99</v>
      </c>
      <c r="L5450" t="s">
        <v>3999</v>
      </c>
    </row>
    <row r="5451" spans="1:12">
      <c r="A5451" s="15">
        <v>30500241</v>
      </c>
      <c r="B5451" t="s">
        <v>5450</v>
      </c>
      <c r="C5451" t="s">
        <v>5506</v>
      </c>
      <c r="D5451" t="s">
        <v>8283</v>
      </c>
      <c r="E5451" t="s">
        <v>8306</v>
      </c>
      <c r="F5451" t="s">
        <v>3994</v>
      </c>
      <c r="G5451" s="160" t="s">
        <v>4198</v>
      </c>
      <c r="H5451" t="s">
        <v>5512</v>
      </c>
      <c r="I5451" s="160" t="s">
        <v>3995</v>
      </c>
      <c r="J5451" t="s">
        <v>5516</v>
      </c>
      <c r="K5451">
        <v>99</v>
      </c>
      <c r="L5451" t="s">
        <v>3999</v>
      </c>
    </row>
    <row r="5452" spans="1:12">
      <c r="A5452" s="15">
        <v>30500242</v>
      </c>
      <c r="B5452" t="s">
        <v>5450</v>
      </c>
      <c r="C5452" t="s">
        <v>5506</v>
      </c>
      <c r="D5452" t="s">
        <v>8283</v>
      </c>
      <c r="E5452" t="s">
        <v>8307</v>
      </c>
      <c r="F5452" t="s">
        <v>3994</v>
      </c>
      <c r="G5452" s="160" t="s">
        <v>4198</v>
      </c>
      <c r="H5452" t="s">
        <v>5512</v>
      </c>
      <c r="I5452" s="160" t="s">
        <v>3995</v>
      </c>
      <c r="J5452" t="s">
        <v>5516</v>
      </c>
      <c r="K5452">
        <v>99</v>
      </c>
      <c r="L5452" t="s">
        <v>3999</v>
      </c>
    </row>
    <row r="5453" spans="1:12">
      <c r="A5453" s="15">
        <v>30500245</v>
      </c>
      <c r="B5453" t="s">
        <v>5450</v>
      </c>
      <c r="C5453" t="s">
        <v>5506</v>
      </c>
      <c r="D5453" t="s">
        <v>8283</v>
      </c>
      <c r="E5453" t="s">
        <v>8308</v>
      </c>
      <c r="F5453" t="s">
        <v>3994</v>
      </c>
      <c r="G5453" s="160" t="s">
        <v>4198</v>
      </c>
      <c r="H5453" t="s">
        <v>5512</v>
      </c>
      <c r="I5453" s="160" t="s">
        <v>3995</v>
      </c>
      <c r="J5453" t="s">
        <v>5516</v>
      </c>
      <c r="K5453">
        <v>99</v>
      </c>
      <c r="L5453" t="s">
        <v>3999</v>
      </c>
    </row>
    <row r="5454" spans="1:12">
      <c r="A5454" s="15">
        <v>30500246</v>
      </c>
      <c r="B5454" t="s">
        <v>5450</v>
      </c>
      <c r="C5454" t="s">
        <v>5506</v>
      </c>
      <c r="D5454" t="s">
        <v>8283</v>
      </c>
      <c r="E5454" t="s">
        <v>8309</v>
      </c>
      <c r="F5454" t="s">
        <v>3994</v>
      </c>
      <c r="G5454" s="160" t="s">
        <v>4198</v>
      </c>
      <c r="H5454" t="s">
        <v>5512</v>
      </c>
      <c r="I5454" s="160" t="s">
        <v>3995</v>
      </c>
      <c r="J5454" t="s">
        <v>5516</v>
      </c>
      <c r="K5454">
        <v>99</v>
      </c>
      <c r="L5454" t="s">
        <v>3999</v>
      </c>
    </row>
    <row r="5455" spans="1:12">
      <c r="A5455" s="15">
        <v>30500247</v>
      </c>
      <c r="B5455" t="s">
        <v>5450</v>
      </c>
      <c r="C5455" t="s">
        <v>5506</v>
      </c>
      <c r="D5455" t="s">
        <v>8283</v>
      </c>
      <c r="E5455" t="s">
        <v>8310</v>
      </c>
      <c r="F5455" t="s">
        <v>3994</v>
      </c>
      <c r="G5455" s="160" t="s">
        <v>4198</v>
      </c>
      <c r="H5455" t="s">
        <v>5512</v>
      </c>
      <c r="I5455" s="160" t="s">
        <v>3995</v>
      </c>
      <c r="J5455" t="s">
        <v>5516</v>
      </c>
      <c r="K5455">
        <v>99</v>
      </c>
      <c r="L5455" t="s">
        <v>3999</v>
      </c>
    </row>
    <row r="5456" spans="1:12">
      <c r="A5456" s="15">
        <v>30500248</v>
      </c>
      <c r="B5456" t="s">
        <v>5450</v>
      </c>
      <c r="C5456" t="s">
        <v>5506</v>
      </c>
      <c r="D5456" t="s">
        <v>8283</v>
      </c>
      <c r="E5456" t="s">
        <v>8311</v>
      </c>
      <c r="F5456" t="s">
        <v>3994</v>
      </c>
      <c r="G5456" s="160" t="s">
        <v>4198</v>
      </c>
      <c r="H5456" t="s">
        <v>5512</v>
      </c>
      <c r="I5456" s="160" t="s">
        <v>3995</v>
      </c>
      <c r="J5456" t="s">
        <v>5516</v>
      </c>
      <c r="K5456">
        <v>99</v>
      </c>
      <c r="L5456" t="s">
        <v>3999</v>
      </c>
    </row>
    <row r="5457" spans="1:12">
      <c r="A5457" s="15">
        <v>30500250</v>
      </c>
      <c r="B5457" t="s">
        <v>5450</v>
      </c>
      <c r="C5457" t="s">
        <v>5506</v>
      </c>
      <c r="D5457" t="s">
        <v>8283</v>
      </c>
      <c r="E5457" t="s">
        <v>8312</v>
      </c>
      <c r="F5457" t="s">
        <v>3994</v>
      </c>
      <c r="G5457" s="160" t="s">
        <v>4198</v>
      </c>
      <c r="H5457" t="s">
        <v>5512</v>
      </c>
      <c r="I5457" s="160" t="s">
        <v>3995</v>
      </c>
      <c r="J5457" t="s">
        <v>5516</v>
      </c>
      <c r="K5457">
        <v>99</v>
      </c>
      <c r="L5457" t="s">
        <v>3999</v>
      </c>
    </row>
    <row r="5458" spans="1:12">
      <c r="A5458" s="15">
        <v>30500251</v>
      </c>
      <c r="B5458" t="s">
        <v>5450</v>
      </c>
      <c r="C5458" t="s">
        <v>5506</v>
      </c>
      <c r="D5458" t="s">
        <v>8283</v>
      </c>
      <c r="E5458" t="s">
        <v>8313</v>
      </c>
      <c r="F5458" t="s">
        <v>3994</v>
      </c>
      <c r="G5458" s="160" t="s">
        <v>4198</v>
      </c>
      <c r="H5458" t="s">
        <v>5512</v>
      </c>
      <c r="I5458" s="160" t="s">
        <v>3995</v>
      </c>
      <c r="J5458" t="s">
        <v>5516</v>
      </c>
      <c r="K5458">
        <v>99</v>
      </c>
      <c r="L5458" t="s">
        <v>3999</v>
      </c>
    </row>
    <row r="5459" spans="1:12">
      <c r="A5459" s="15">
        <v>30500252</v>
      </c>
      <c r="B5459" t="s">
        <v>5450</v>
      </c>
      <c r="C5459" t="s">
        <v>5506</v>
      </c>
      <c r="D5459" t="s">
        <v>8283</v>
      </c>
      <c r="E5459" t="s">
        <v>8314</v>
      </c>
      <c r="F5459" t="s">
        <v>3994</v>
      </c>
      <c r="G5459" s="160" t="s">
        <v>4198</v>
      </c>
      <c r="H5459" t="s">
        <v>5512</v>
      </c>
      <c r="I5459" s="160" t="s">
        <v>3995</v>
      </c>
      <c r="J5459" t="s">
        <v>5516</v>
      </c>
      <c r="K5459">
        <v>99</v>
      </c>
      <c r="L5459" t="s">
        <v>3999</v>
      </c>
    </row>
    <row r="5460" spans="1:12">
      <c r="A5460" s="15">
        <v>30500253</v>
      </c>
      <c r="B5460" t="s">
        <v>5450</v>
      </c>
      <c r="C5460" t="s">
        <v>5506</v>
      </c>
      <c r="D5460" t="s">
        <v>8283</v>
      </c>
      <c r="E5460" t="s">
        <v>8315</v>
      </c>
      <c r="F5460" t="s">
        <v>3994</v>
      </c>
      <c r="G5460" s="160" t="s">
        <v>4198</v>
      </c>
      <c r="H5460" t="s">
        <v>5512</v>
      </c>
      <c r="I5460" s="160" t="s">
        <v>3995</v>
      </c>
      <c r="J5460" t="s">
        <v>5516</v>
      </c>
      <c r="K5460">
        <v>99</v>
      </c>
      <c r="L5460" t="s">
        <v>3999</v>
      </c>
    </row>
    <row r="5461" spans="1:12">
      <c r="A5461" s="15">
        <v>30500254</v>
      </c>
      <c r="B5461" t="s">
        <v>5450</v>
      </c>
      <c r="C5461" t="s">
        <v>5506</v>
      </c>
      <c r="D5461" t="s">
        <v>8283</v>
      </c>
      <c r="E5461" t="s">
        <v>8316</v>
      </c>
      <c r="F5461" t="s">
        <v>3994</v>
      </c>
      <c r="G5461" s="160" t="s">
        <v>4198</v>
      </c>
      <c r="H5461" t="s">
        <v>5512</v>
      </c>
      <c r="I5461" s="160" t="s">
        <v>3995</v>
      </c>
      <c r="J5461" t="s">
        <v>5516</v>
      </c>
      <c r="K5461">
        <v>99</v>
      </c>
      <c r="L5461" t="s">
        <v>3999</v>
      </c>
    </row>
    <row r="5462" spans="1:12">
      <c r="A5462" s="15">
        <v>30500255</v>
      </c>
      <c r="B5462" t="s">
        <v>5450</v>
      </c>
      <c r="C5462" t="s">
        <v>5506</v>
      </c>
      <c r="D5462" t="s">
        <v>8283</v>
      </c>
      <c r="E5462" t="s">
        <v>8317</v>
      </c>
      <c r="F5462" t="s">
        <v>3994</v>
      </c>
      <c r="G5462" s="160" t="s">
        <v>4198</v>
      </c>
      <c r="H5462" t="s">
        <v>5512</v>
      </c>
      <c r="I5462" s="160" t="s">
        <v>3995</v>
      </c>
      <c r="J5462" t="s">
        <v>5516</v>
      </c>
      <c r="K5462">
        <v>99</v>
      </c>
      <c r="L5462" t="s">
        <v>3999</v>
      </c>
    </row>
    <row r="5463" spans="1:12">
      <c r="A5463" s="15">
        <v>30500256</v>
      </c>
      <c r="B5463" t="s">
        <v>5450</v>
      </c>
      <c r="C5463" t="s">
        <v>5506</v>
      </c>
      <c r="D5463" t="s">
        <v>8283</v>
      </c>
      <c r="E5463" t="s">
        <v>8318</v>
      </c>
      <c r="F5463" t="s">
        <v>3994</v>
      </c>
      <c r="G5463" s="160" t="s">
        <v>4198</v>
      </c>
      <c r="H5463" t="s">
        <v>5512</v>
      </c>
      <c r="I5463" s="160" t="s">
        <v>3995</v>
      </c>
      <c r="J5463" t="s">
        <v>5516</v>
      </c>
      <c r="K5463">
        <v>99</v>
      </c>
      <c r="L5463" t="s">
        <v>3999</v>
      </c>
    </row>
    <row r="5464" spans="1:12">
      <c r="A5464" s="15">
        <v>30500257</v>
      </c>
      <c r="B5464" t="s">
        <v>5450</v>
      </c>
      <c r="C5464" t="s">
        <v>5506</v>
      </c>
      <c r="D5464" t="s">
        <v>8283</v>
      </c>
      <c r="E5464" t="s">
        <v>8319</v>
      </c>
      <c r="F5464" t="s">
        <v>3994</v>
      </c>
      <c r="G5464" s="160" t="s">
        <v>4198</v>
      </c>
      <c r="H5464" t="s">
        <v>5512</v>
      </c>
      <c r="I5464" s="160" t="s">
        <v>3995</v>
      </c>
      <c r="J5464" t="s">
        <v>5516</v>
      </c>
      <c r="K5464">
        <v>99</v>
      </c>
      <c r="L5464" t="s">
        <v>3999</v>
      </c>
    </row>
    <row r="5465" spans="1:12">
      <c r="A5465" s="15">
        <v>30500258</v>
      </c>
      <c r="B5465" t="s">
        <v>5450</v>
      </c>
      <c r="C5465" t="s">
        <v>5506</v>
      </c>
      <c r="D5465" t="s">
        <v>8283</v>
      </c>
      <c r="E5465" t="s">
        <v>8320</v>
      </c>
      <c r="F5465" t="s">
        <v>3994</v>
      </c>
      <c r="G5465" s="160" t="s">
        <v>4198</v>
      </c>
      <c r="H5465" t="s">
        <v>5512</v>
      </c>
      <c r="I5465" s="160" t="s">
        <v>3995</v>
      </c>
      <c r="J5465" t="s">
        <v>5516</v>
      </c>
      <c r="K5465">
        <v>99</v>
      </c>
      <c r="L5465" t="s">
        <v>3999</v>
      </c>
    </row>
    <row r="5466" spans="1:12">
      <c r="A5466" s="15">
        <v>30500259</v>
      </c>
      <c r="B5466" t="s">
        <v>5450</v>
      </c>
      <c r="C5466" t="s">
        <v>5506</v>
      </c>
      <c r="D5466" t="s">
        <v>8283</v>
      </c>
      <c r="E5466" t="s">
        <v>8321</v>
      </c>
      <c r="F5466" t="s">
        <v>3994</v>
      </c>
      <c r="G5466" s="160" t="s">
        <v>4198</v>
      </c>
      <c r="H5466" t="s">
        <v>5512</v>
      </c>
      <c r="I5466" s="160" t="s">
        <v>3995</v>
      </c>
      <c r="J5466" t="s">
        <v>5516</v>
      </c>
      <c r="K5466">
        <v>99</v>
      </c>
      <c r="L5466" t="s">
        <v>3999</v>
      </c>
    </row>
    <row r="5467" spans="1:12">
      <c r="A5467" s="15">
        <v>30500260</v>
      </c>
      <c r="B5467" t="s">
        <v>5450</v>
      </c>
      <c r="C5467" t="s">
        <v>5506</v>
      </c>
      <c r="D5467" t="s">
        <v>8283</v>
      </c>
      <c r="E5467" t="s">
        <v>8322</v>
      </c>
      <c r="F5467" t="s">
        <v>3994</v>
      </c>
      <c r="G5467" s="160" t="s">
        <v>4198</v>
      </c>
      <c r="H5467" t="s">
        <v>5512</v>
      </c>
      <c r="I5467" s="160" t="s">
        <v>3995</v>
      </c>
      <c r="J5467" t="s">
        <v>5516</v>
      </c>
      <c r="K5467">
        <v>99</v>
      </c>
      <c r="L5467" t="s">
        <v>3999</v>
      </c>
    </row>
    <row r="5468" spans="1:12">
      <c r="A5468" s="15">
        <v>30500261</v>
      </c>
      <c r="B5468" t="s">
        <v>5450</v>
      </c>
      <c r="C5468" t="s">
        <v>5506</v>
      </c>
      <c r="D5468" t="s">
        <v>8283</v>
      </c>
      <c r="E5468" t="s">
        <v>8323</v>
      </c>
      <c r="F5468" t="s">
        <v>3994</v>
      </c>
      <c r="G5468" s="160" t="s">
        <v>4198</v>
      </c>
      <c r="H5468" t="s">
        <v>5512</v>
      </c>
      <c r="I5468" s="160" t="s">
        <v>3995</v>
      </c>
      <c r="J5468" t="s">
        <v>5516</v>
      </c>
      <c r="K5468">
        <v>99</v>
      </c>
      <c r="L5468" t="s">
        <v>3999</v>
      </c>
    </row>
    <row r="5469" spans="1:12">
      <c r="A5469" s="15">
        <v>30500262</v>
      </c>
      <c r="B5469" t="s">
        <v>5450</v>
      </c>
      <c r="C5469" t="s">
        <v>5506</v>
      </c>
      <c r="D5469" t="s">
        <v>8283</v>
      </c>
      <c r="E5469" t="s">
        <v>8324</v>
      </c>
      <c r="F5469" t="s">
        <v>3994</v>
      </c>
      <c r="G5469" s="160" t="s">
        <v>4198</v>
      </c>
      <c r="H5469" t="s">
        <v>5512</v>
      </c>
      <c r="I5469" s="160" t="s">
        <v>3995</v>
      </c>
      <c r="J5469" t="s">
        <v>5516</v>
      </c>
      <c r="K5469">
        <v>99</v>
      </c>
      <c r="L5469" t="s">
        <v>3999</v>
      </c>
    </row>
    <row r="5470" spans="1:12">
      <c r="A5470" s="15">
        <v>30500263</v>
      </c>
      <c r="B5470" t="s">
        <v>5450</v>
      </c>
      <c r="C5470" t="s">
        <v>5506</v>
      </c>
      <c r="D5470" t="s">
        <v>8283</v>
      </c>
      <c r="E5470" t="s">
        <v>8325</v>
      </c>
      <c r="F5470" t="s">
        <v>3994</v>
      </c>
      <c r="G5470" s="160" t="s">
        <v>4198</v>
      </c>
      <c r="H5470" t="s">
        <v>5512</v>
      </c>
      <c r="I5470" s="160" t="s">
        <v>3995</v>
      </c>
      <c r="J5470" t="s">
        <v>5516</v>
      </c>
      <c r="K5470">
        <v>99</v>
      </c>
      <c r="L5470" t="s">
        <v>3999</v>
      </c>
    </row>
    <row r="5471" spans="1:12">
      <c r="A5471" s="15">
        <v>30500264</v>
      </c>
      <c r="B5471" t="s">
        <v>5450</v>
      </c>
      <c r="C5471" t="s">
        <v>5506</v>
      </c>
      <c r="D5471" t="s">
        <v>8283</v>
      </c>
      <c r="E5471" t="s">
        <v>8326</v>
      </c>
      <c r="F5471" t="s">
        <v>3994</v>
      </c>
      <c r="G5471" s="160" t="s">
        <v>4198</v>
      </c>
      <c r="H5471" t="s">
        <v>5512</v>
      </c>
      <c r="I5471" s="160" t="s">
        <v>3995</v>
      </c>
      <c r="J5471" t="s">
        <v>5516</v>
      </c>
      <c r="K5471">
        <v>99</v>
      </c>
      <c r="L5471" t="s">
        <v>3999</v>
      </c>
    </row>
    <row r="5472" spans="1:12">
      <c r="A5472" s="15">
        <v>30500265</v>
      </c>
      <c r="B5472" t="s">
        <v>5450</v>
      </c>
      <c r="C5472" t="s">
        <v>5506</v>
      </c>
      <c r="D5472" t="s">
        <v>8283</v>
      </c>
      <c r="E5472" t="s">
        <v>8327</v>
      </c>
      <c r="F5472" t="s">
        <v>3994</v>
      </c>
      <c r="G5472" s="160" t="s">
        <v>4198</v>
      </c>
      <c r="H5472" t="s">
        <v>5512</v>
      </c>
      <c r="I5472" s="160" t="s">
        <v>3995</v>
      </c>
      <c r="J5472" t="s">
        <v>5516</v>
      </c>
      <c r="K5472">
        <v>99</v>
      </c>
      <c r="L5472" t="s">
        <v>3999</v>
      </c>
    </row>
    <row r="5473" spans="1:12">
      <c r="A5473" s="15">
        <v>30500270</v>
      </c>
      <c r="B5473" t="s">
        <v>5450</v>
      </c>
      <c r="C5473" t="s">
        <v>5506</v>
      </c>
      <c r="D5473" t="s">
        <v>8283</v>
      </c>
      <c r="E5473" t="s">
        <v>8328</v>
      </c>
      <c r="F5473" t="s">
        <v>3994</v>
      </c>
      <c r="G5473" s="160" t="s">
        <v>4198</v>
      </c>
      <c r="H5473" t="s">
        <v>5512</v>
      </c>
      <c r="I5473" s="160" t="s">
        <v>3995</v>
      </c>
      <c r="J5473" t="s">
        <v>5516</v>
      </c>
      <c r="K5473">
        <v>99</v>
      </c>
      <c r="L5473" t="s">
        <v>3999</v>
      </c>
    </row>
    <row r="5474" spans="1:12">
      <c r="A5474" s="15">
        <v>30500290</v>
      </c>
      <c r="B5474" t="s">
        <v>5450</v>
      </c>
      <c r="C5474" t="s">
        <v>5506</v>
      </c>
      <c r="D5474" t="s">
        <v>8283</v>
      </c>
      <c r="E5474" t="s">
        <v>8329</v>
      </c>
      <c r="F5474" t="s">
        <v>3994</v>
      </c>
      <c r="G5474" s="160" t="s">
        <v>4198</v>
      </c>
      <c r="H5474" t="s">
        <v>5512</v>
      </c>
      <c r="I5474" s="160" t="s">
        <v>3995</v>
      </c>
      <c r="J5474" t="s">
        <v>5516</v>
      </c>
      <c r="K5474">
        <v>99</v>
      </c>
      <c r="L5474" t="s">
        <v>3999</v>
      </c>
    </row>
    <row r="5475" spans="1:12">
      <c r="A5475" s="15">
        <v>30500298</v>
      </c>
      <c r="B5475" t="s">
        <v>5450</v>
      </c>
      <c r="C5475" t="s">
        <v>5506</v>
      </c>
      <c r="D5475" t="s">
        <v>8283</v>
      </c>
      <c r="E5475" t="s">
        <v>4020</v>
      </c>
      <c r="F5475" t="s">
        <v>3994</v>
      </c>
      <c r="G5475" s="160" t="s">
        <v>4198</v>
      </c>
      <c r="H5475" t="s">
        <v>5512</v>
      </c>
      <c r="I5475" s="160" t="s">
        <v>3995</v>
      </c>
      <c r="J5475" t="s">
        <v>5516</v>
      </c>
      <c r="K5475">
        <v>99</v>
      </c>
      <c r="L5475" t="s">
        <v>3999</v>
      </c>
    </row>
    <row r="5476" spans="1:12">
      <c r="A5476" s="15">
        <v>30500299</v>
      </c>
      <c r="B5476" t="s">
        <v>5450</v>
      </c>
      <c r="C5476" t="s">
        <v>5506</v>
      </c>
      <c r="D5476" t="s">
        <v>8283</v>
      </c>
      <c r="E5476" t="s">
        <v>7203</v>
      </c>
      <c r="F5476" t="s">
        <v>3994</v>
      </c>
      <c r="G5476" s="160" t="s">
        <v>4198</v>
      </c>
      <c r="H5476" t="s">
        <v>5512</v>
      </c>
      <c r="I5476" s="160" t="s">
        <v>3995</v>
      </c>
      <c r="J5476" t="s">
        <v>5516</v>
      </c>
      <c r="K5476">
        <v>99</v>
      </c>
      <c r="L5476" t="s">
        <v>3999</v>
      </c>
    </row>
    <row r="5477" spans="1:12">
      <c r="A5477" s="15">
        <v>30500301</v>
      </c>
      <c r="B5477" t="s">
        <v>5450</v>
      </c>
      <c r="C5477" t="s">
        <v>5506</v>
      </c>
      <c r="D5477" t="s">
        <v>8330</v>
      </c>
      <c r="E5477" t="s">
        <v>8331</v>
      </c>
      <c r="F5477" t="s">
        <v>3994</v>
      </c>
      <c r="G5477" s="160" t="s">
        <v>4076</v>
      </c>
      <c r="H5477" t="s">
        <v>4330</v>
      </c>
      <c r="I5477" s="160" t="s">
        <v>4069</v>
      </c>
      <c r="J5477" t="s">
        <v>5506</v>
      </c>
      <c r="K5477">
        <v>99</v>
      </c>
      <c r="L5477" t="s">
        <v>3999</v>
      </c>
    </row>
    <row r="5478" spans="1:12">
      <c r="A5478" s="15">
        <v>30500302</v>
      </c>
      <c r="B5478" t="s">
        <v>5450</v>
      </c>
      <c r="C5478" t="s">
        <v>5506</v>
      </c>
      <c r="D5478" t="s">
        <v>8330</v>
      </c>
      <c r="E5478" t="s">
        <v>8332</v>
      </c>
      <c r="F5478" t="s">
        <v>3994</v>
      </c>
      <c r="G5478" s="160" t="s">
        <v>4076</v>
      </c>
      <c r="H5478" t="s">
        <v>4330</v>
      </c>
      <c r="I5478" s="160" t="s">
        <v>4069</v>
      </c>
      <c r="J5478" t="s">
        <v>5506</v>
      </c>
      <c r="K5478">
        <v>99</v>
      </c>
      <c r="L5478" t="s">
        <v>3999</v>
      </c>
    </row>
    <row r="5479" spans="1:12">
      <c r="A5479" s="15">
        <v>30500303</v>
      </c>
      <c r="B5479" t="s">
        <v>5450</v>
      </c>
      <c r="C5479" t="s">
        <v>5506</v>
      </c>
      <c r="D5479" t="s">
        <v>8330</v>
      </c>
      <c r="E5479" t="s">
        <v>5724</v>
      </c>
      <c r="F5479" t="s">
        <v>4073</v>
      </c>
      <c r="G5479" s="160" t="s">
        <v>4074</v>
      </c>
      <c r="H5479" t="s">
        <v>4075</v>
      </c>
      <c r="I5479">
        <v>11</v>
      </c>
      <c r="J5479" t="s">
        <v>6011</v>
      </c>
      <c r="K5479" s="160" t="s">
        <v>4007</v>
      </c>
      <c r="L5479" t="s">
        <v>5938</v>
      </c>
    </row>
    <row r="5480" spans="1:12">
      <c r="A5480" s="15">
        <v>30500304</v>
      </c>
      <c r="B5480" t="s">
        <v>5450</v>
      </c>
      <c r="C5480" t="s">
        <v>5506</v>
      </c>
      <c r="D5480" t="s">
        <v>8330</v>
      </c>
      <c r="E5480" t="s">
        <v>6167</v>
      </c>
      <c r="F5480" t="s">
        <v>3994</v>
      </c>
      <c r="G5480" s="160" t="s">
        <v>4076</v>
      </c>
      <c r="H5480" t="s">
        <v>4330</v>
      </c>
      <c r="I5480" s="160" t="s">
        <v>4069</v>
      </c>
      <c r="J5480" t="s">
        <v>5506</v>
      </c>
      <c r="K5480">
        <v>99</v>
      </c>
      <c r="L5480" t="s">
        <v>3999</v>
      </c>
    </row>
    <row r="5481" spans="1:12">
      <c r="A5481" s="15">
        <v>30500305</v>
      </c>
      <c r="B5481" t="s">
        <v>5450</v>
      </c>
      <c r="C5481" t="s">
        <v>5506</v>
      </c>
      <c r="D5481" t="s">
        <v>8330</v>
      </c>
      <c r="E5481" t="s">
        <v>7963</v>
      </c>
      <c r="F5481" t="s">
        <v>4073</v>
      </c>
      <c r="G5481" s="160" t="s">
        <v>4076</v>
      </c>
      <c r="H5481" t="s">
        <v>4330</v>
      </c>
      <c r="I5481" s="160" t="s">
        <v>4069</v>
      </c>
      <c r="J5481" t="s">
        <v>5506</v>
      </c>
      <c r="K5481">
        <v>99</v>
      </c>
      <c r="L5481" t="s">
        <v>3999</v>
      </c>
    </row>
    <row r="5482" spans="1:12">
      <c r="A5482" s="15">
        <v>30500306</v>
      </c>
      <c r="B5482" t="s">
        <v>5450</v>
      </c>
      <c r="C5482" t="s">
        <v>5506</v>
      </c>
      <c r="D5482" t="s">
        <v>8330</v>
      </c>
      <c r="E5482" t="s">
        <v>8333</v>
      </c>
      <c r="F5482" t="s">
        <v>3994</v>
      </c>
      <c r="G5482" s="160" t="s">
        <v>4076</v>
      </c>
      <c r="H5482" t="s">
        <v>4330</v>
      </c>
      <c r="I5482" s="160" t="s">
        <v>4069</v>
      </c>
      <c r="J5482" t="s">
        <v>5506</v>
      </c>
      <c r="K5482">
        <v>99</v>
      </c>
      <c r="L5482" t="s">
        <v>3999</v>
      </c>
    </row>
    <row r="5483" spans="1:12">
      <c r="A5483" s="15">
        <v>30500307</v>
      </c>
      <c r="B5483" t="s">
        <v>5450</v>
      </c>
      <c r="C5483" t="s">
        <v>5506</v>
      </c>
      <c r="D5483" t="s">
        <v>8330</v>
      </c>
      <c r="E5483" t="s">
        <v>8334</v>
      </c>
      <c r="F5483" t="s">
        <v>3994</v>
      </c>
      <c r="G5483" s="160" t="s">
        <v>4076</v>
      </c>
      <c r="H5483" t="s">
        <v>4330</v>
      </c>
      <c r="I5483" s="160" t="s">
        <v>4069</v>
      </c>
      <c r="J5483" t="s">
        <v>5506</v>
      </c>
      <c r="K5483">
        <v>99</v>
      </c>
      <c r="L5483" t="s">
        <v>3999</v>
      </c>
    </row>
    <row r="5484" spans="1:12">
      <c r="A5484" s="15">
        <v>30500308</v>
      </c>
      <c r="B5484" t="s">
        <v>5450</v>
      </c>
      <c r="C5484" t="s">
        <v>5506</v>
      </c>
      <c r="D5484" t="s">
        <v>8335</v>
      </c>
      <c r="E5484" t="s">
        <v>6179</v>
      </c>
      <c r="F5484" t="s">
        <v>3994</v>
      </c>
      <c r="G5484" s="160" t="s">
        <v>4076</v>
      </c>
      <c r="H5484" t="s">
        <v>4330</v>
      </c>
      <c r="I5484" s="160" t="s">
        <v>4069</v>
      </c>
      <c r="J5484" t="s">
        <v>5506</v>
      </c>
      <c r="K5484">
        <v>99</v>
      </c>
      <c r="L5484" t="s">
        <v>3999</v>
      </c>
    </row>
    <row r="5485" spans="1:12">
      <c r="A5485" s="15">
        <v>30500309</v>
      </c>
      <c r="B5485" t="s">
        <v>5450</v>
      </c>
      <c r="C5485" t="s">
        <v>5506</v>
      </c>
      <c r="D5485" t="s">
        <v>8330</v>
      </c>
      <c r="E5485" t="s">
        <v>8336</v>
      </c>
      <c r="F5485" t="s">
        <v>3994</v>
      </c>
      <c r="G5485" s="160" t="s">
        <v>4076</v>
      </c>
      <c r="H5485" t="s">
        <v>4330</v>
      </c>
      <c r="I5485" s="160" t="s">
        <v>4069</v>
      </c>
      <c r="J5485" t="s">
        <v>5506</v>
      </c>
      <c r="K5485">
        <v>99</v>
      </c>
      <c r="L5485" t="s">
        <v>3999</v>
      </c>
    </row>
    <row r="5486" spans="1:12">
      <c r="A5486" s="15">
        <v>30500310</v>
      </c>
      <c r="B5486" t="s">
        <v>5450</v>
      </c>
      <c r="C5486" t="s">
        <v>5506</v>
      </c>
      <c r="D5486" t="s">
        <v>8330</v>
      </c>
      <c r="E5486" t="s">
        <v>8337</v>
      </c>
      <c r="F5486" t="s">
        <v>3994</v>
      </c>
      <c r="G5486" s="160" t="s">
        <v>4076</v>
      </c>
      <c r="H5486" t="s">
        <v>4330</v>
      </c>
      <c r="I5486" s="160" t="s">
        <v>4069</v>
      </c>
      <c r="J5486" t="s">
        <v>5506</v>
      </c>
      <c r="K5486">
        <v>99</v>
      </c>
      <c r="L5486" t="s">
        <v>3999</v>
      </c>
    </row>
    <row r="5487" spans="1:12">
      <c r="A5487" s="15">
        <v>30500311</v>
      </c>
      <c r="B5487" t="s">
        <v>5450</v>
      </c>
      <c r="C5487" t="s">
        <v>5506</v>
      </c>
      <c r="D5487" t="s">
        <v>8330</v>
      </c>
      <c r="E5487" t="s">
        <v>8338</v>
      </c>
      <c r="F5487" t="s">
        <v>3994</v>
      </c>
      <c r="G5487" s="160" t="s">
        <v>4076</v>
      </c>
      <c r="H5487" t="s">
        <v>4330</v>
      </c>
      <c r="I5487" s="160" t="s">
        <v>4069</v>
      </c>
      <c r="J5487" t="s">
        <v>5506</v>
      </c>
      <c r="K5487">
        <v>99</v>
      </c>
      <c r="L5487" t="s">
        <v>3999</v>
      </c>
    </row>
    <row r="5488" spans="1:12">
      <c r="A5488" s="15">
        <v>30500312</v>
      </c>
      <c r="B5488" t="s">
        <v>5450</v>
      </c>
      <c r="C5488" t="s">
        <v>5506</v>
      </c>
      <c r="D5488" t="s">
        <v>8330</v>
      </c>
      <c r="E5488" t="s">
        <v>8339</v>
      </c>
      <c r="F5488" t="s">
        <v>3994</v>
      </c>
      <c r="G5488" s="160" t="s">
        <v>4076</v>
      </c>
      <c r="H5488" t="s">
        <v>4330</v>
      </c>
      <c r="I5488" s="160" t="s">
        <v>4069</v>
      </c>
      <c r="J5488" t="s">
        <v>5506</v>
      </c>
      <c r="K5488">
        <v>99</v>
      </c>
      <c r="L5488" t="s">
        <v>3999</v>
      </c>
    </row>
    <row r="5489" spans="1:12">
      <c r="A5489" s="15">
        <v>30500313</v>
      </c>
      <c r="B5489" t="s">
        <v>5450</v>
      </c>
      <c r="C5489" t="s">
        <v>5506</v>
      </c>
      <c r="D5489" t="s">
        <v>8330</v>
      </c>
      <c r="E5489" t="s">
        <v>8340</v>
      </c>
      <c r="F5489" t="s">
        <v>3994</v>
      </c>
      <c r="G5489" s="160" t="s">
        <v>4076</v>
      </c>
      <c r="H5489" t="s">
        <v>4330</v>
      </c>
      <c r="I5489" s="160" t="s">
        <v>4069</v>
      </c>
      <c r="J5489" t="s">
        <v>5506</v>
      </c>
      <c r="K5489">
        <v>99</v>
      </c>
      <c r="L5489" t="s">
        <v>3999</v>
      </c>
    </row>
    <row r="5490" spans="1:12">
      <c r="A5490" s="15">
        <v>30500314</v>
      </c>
      <c r="B5490" t="s">
        <v>5450</v>
      </c>
      <c r="C5490" t="s">
        <v>5506</v>
      </c>
      <c r="D5490" t="s">
        <v>8330</v>
      </c>
      <c r="E5490" t="s">
        <v>8341</v>
      </c>
      <c r="F5490" t="s">
        <v>3994</v>
      </c>
      <c r="G5490" s="160" t="s">
        <v>4076</v>
      </c>
      <c r="H5490" t="s">
        <v>4330</v>
      </c>
      <c r="I5490" s="160" t="s">
        <v>4069</v>
      </c>
      <c r="J5490" t="s">
        <v>5506</v>
      </c>
      <c r="K5490">
        <v>99</v>
      </c>
      <c r="L5490" t="s">
        <v>3999</v>
      </c>
    </row>
    <row r="5491" spans="1:12">
      <c r="A5491" s="15">
        <v>30500315</v>
      </c>
      <c r="B5491" t="s">
        <v>5450</v>
      </c>
      <c r="C5491" t="s">
        <v>5506</v>
      </c>
      <c r="D5491" t="s">
        <v>8330</v>
      </c>
      <c r="E5491" t="s">
        <v>8342</v>
      </c>
      <c r="F5491" t="s">
        <v>3994</v>
      </c>
      <c r="G5491" s="160" t="s">
        <v>4076</v>
      </c>
      <c r="H5491" t="s">
        <v>4330</v>
      </c>
      <c r="I5491" s="160" t="s">
        <v>4069</v>
      </c>
      <c r="J5491" t="s">
        <v>5506</v>
      </c>
      <c r="K5491">
        <v>99</v>
      </c>
      <c r="L5491" t="s">
        <v>3999</v>
      </c>
    </row>
    <row r="5492" spans="1:12">
      <c r="A5492" s="15">
        <v>30500316</v>
      </c>
      <c r="B5492" t="s">
        <v>5450</v>
      </c>
      <c r="C5492" t="s">
        <v>5506</v>
      </c>
      <c r="D5492" t="s">
        <v>8330</v>
      </c>
      <c r="E5492" t="s">
        <v>8343</v>
      </c>
      <c r="F5492" t="s">
        <v>3994</v>
      </c>
      <c r="G5492" s="160" t="s">
        <v>4076</v>
      </c>
      <c r="H5492" t="s">
        <v>4330</v>
      </c>
      <c r="I5492" s="160" t="s">
        <v>4069</v>
      </c>
      <c r="J5492" t="s">
        <v>5506</v>
      </c>
      <c r="K5492">
        <v>99</v>
      </c>
      <c r="L5492" t="s">
        <v>3999</v>
      </c>
    </row>
    <row r="5493" spans="1:12">
      <c r="A5493" s="15">
        <v>30500317</v>
      </c>
      <c r="B5493" t="s">
        <v>5450</v>
      </c>
      <c r="C5493" t="s">
        <v>5506</v>
      </c>
      <c r="D5493" t="s">
        <v>8330</v>
      </c>
      <c r="E5493" t="s">
        <v>6361</v>
      </c>
      <c r="F5493" t="s">
        <v>4073</v>
      </c>
      <c r="G5493" s="160" t="s">
        <v>4076</v>
      </c>
      <c r="H5493" t="s">
        <v>4330</v>
      </c>
      <c r="I5493" s="160" t="s">
        <v>4069</v>
      </c>
      <c r="J5493" t="s">
        <v>5506</v>
      </c>
      <c r="K5493">
        <v>99</v>
      </c>
      <c r="L5493" t="s">
        <v>3999</v>
      </c>
    </row>
    <row r="5494" spans="1:12">
      <c r="A5494" s="15">
        <v>30500318</v>
      </c>
      <c r="B5494" t="s">
        <v>5450</v>
      </c>
      <c r="C5494" t="s">
        <v>5506</v>
      </c>
      <c r="D5494" t="s">
        <v>8330</v>
      </c>
      <c r="E5494" t="s">
        <v>8344</v>
      </c>
      <c r="F5494" t="s">
        <v>3994</v>
      </c>
      <c r="G5494" s="160" t="s">
        <v>4076</v>
      </c>
      <c r="H5494" t="s">
        <v>4330</v>
      </c>
      <c r="I5494" s="160" t="s">
        <v>4069</v>
      </c>
      <c r="J5494" t="s">
        <v>5506</v>
      </c>
      <c r="K5494">
        <v>99</v>
      </c>
      <c r="L5494" t="s">
        <v>3999</v>
      </c>
    </row>
    <row r="5495" spans="1:12">
      <c r="A5495" s="15">
        <v>30500319</v>
      </c>
      <c r="B5495" t="s">
        <v>5450</v>
      </c>
      <c r="C5495" t="s">
        <v>5506</v>
      </c>
      <c r="D5495" t="s">
        <v>8335</v>
      </c>
      <c r="E5495" t="s">
        <v>8345</v>
      </c>
      <c r="F5495" t="s">
        <v>4073</v>
      </c>
      <c r="G5495" s="160" t="s">
        <v>4076</v>
      </c>
      <c r="H5495" t="s">
        <v>4330</v>
      </c>
      <c r="I5495" s="160" t="s">
        <v>4069</v>
      </c>
      <c r="J5495" t="s">
        <v>5506</v>
      </c>
      <c r="K5495">
        <v>99</v>
      </c>
      <c r="L5495" t="s">
        <v>3999</v>
      </c>
    </row>
    <row r="5496" spans="1:12">
      <c r="A5496" s="15">
        <v>30500321</v>
      </c>
      <c r="B5496" t="s">
        <v>5450</v>
      </c>
      <c r="C5496" t="s">
        <v>5506</v>
      </c>
      <c r="D5496" t="s">
        <v>8335</v>
      </c>
      <c r="E5496" t="s">
        <v>4080</v>
      </c>
      <c r="F5496" t="s">
        <v>3994</v>
      </c>
      <c r="G5496" s="160" t="s">
        <v>4076</v>
      </c>
      <c r="H5496" t="s">
        <v>4330</v>
      </c>
      <c r="I5496" s="160" t="s">
        <v>4069</v>
      </c>
      <c r="J5496" t="s">
        <v>5506</v>
      </c>
      <c r="K5496">
        <v>99</v>
      </c>
      <c r="L5496" t="s">
        <v>3999</v>
      </c>
    </row>
    <row r="5497" spans="1:12">
      <c r="A5497" s="15">
        <v>30500322</v>
      </c>
      <c r="B5497" t="s">
        <v>5450</v>
      </c>
      <c r="C5497" t="s">
        <v>5506</v>
      </c>
      <c r="D5497" t="s">
        <v>8330</v>
      </c>
      <c r="E5497" t="s">
        <v>8346</v>
      </c>
      <c r="F5497" t="s">
        <v>3994</v>
      </c>
      <c r="G5497" s="160" t="s">
        <v>4076</v>
      </c>
      <c r="H5497" t="s">
        <v>4330</v>
      </c>
      <c r="I5497" s="160" t="s">
        <v>4069</v>
      </c>
      <c r="J5497" t="s">
        <v>5506</v>
      </c>
      <c r="K5497">
        <v>99</v>
      </c>
      <c r="L5497" t="s">
        <v>3999</v>
      </c>
    </row>
    <row r="5498" spans="1:12">
      <c r="A5498" s="15">
        <v>30500323</v>
      </c>
      <c r="B5498" t="s">
        <v>5450</v>
      </c>
      <c r="C5498" t="s">
        <v>5506</v>
      </c>
      <c r="D5498" t="s">
        <v>8330</v>
      </c>
      <c r="E5498" t="s">
        <v>8347</v>
      </c>
      <c r="F5498" t="s">
        <v>3994</v>
      </c>
      <c r="G5498" s="160" t="s">
        <v>4076</v>
      </c>
      <c r="H5498" t="s">
        <v>4330</v>
      </c>
      <c r="I5498" s="160" t="s">
        <v>4069</v>
      </c>
      <c r="J5498" t="s">
        <v>5506</v>
      </c>
      <c r="K5498">
        <v>99</v>
      </c>
      <c r="L5498" t="s">
        <v>3999</v>
      </c>
    </row>
    <row r="5499" spans="1:12">
      <c r="A5499" s="15">
        <v>30500324</v>
      </c>
      <c r="B5499" t="s">
        <v>5450</v>
      </c>
      <c r="C5499" t="s">
        <v>5506</v>
      </c>
      <c r="D5499" t="s">
        <v>8330</v>
      </c>
      <c r="E5499" t="s">
        <v>8348</v>
      </c>
      <c r="F5499" t="s">
        <v>3994</v>
      </c>
      <c r="G5499" s="160" t="s">
        <v>4076</v>
      </c>
      <c r="H5499" t="s">
        <v>4330</v>
      </c>
      <c r="I5499" s="160" t="s">
        <v>4069</v>
      </c>
      <c r="J5499" t="s">
        <v>5506</v>
      </c>
      <c r="K5499">
        <v>99</v>
      </c>
      <c r="L5499" t="s">
        <v>3999</v>
      </c>
    </row>
    <row r="5500" spans="1:12">
      <c r="A5500" s="15">
        <v>30500330</v>
      </c>
      <c r="B5500" t="s">
        <v>5450</v>
      </c>
      <c r="C5500" t="s">
        <v>5506</v>
      </c>
      <c r="D5500" t="s">
        <v>8330</v>
      </c>
      <c r="E5500" t="s">
        <v>8349</v>
      </c>
      <c r="F5500" t="s">
        <v>3994</v>
      </c>
      <c r="G5500" s="160" t="s">
        <v>4076</v>
      </c>
      <c r="H5500" t="s">
        <v>4330</v>
      </c>
      <c r="I5500" s="160" t="s">
        <v>4069</v>
      </c>
      <c r="J5500" t="s">
        <v>5506</v>
      </c>
      <c r="K5500">
        <v>99</v>
      </c>
      <c r="L5500" t="s">
        <v>3999</v>
      </c>
    </row>
    <row r="5501" spans="1:12">
      <c r="A5501" s="15">
        <v>30500331</v>
      </c>
      <c r="B5501" t="s">
        <v>5450</v>
      </c>
      <c r="C5501" t="s">
        <v>5506</v>
      </c>
      <c r="D5501" t="s">
        <v>8330</v>
      </c>
      <c r="E5501" t="s">
        <v>8350</v>
      </c>
      <c r="F5501" t="s">
        <v>3994</v>
      </c>
      <c r="G5501" s="160" t="s">
        <v>4076</v>
      </c>
      <c r="H5501" t="s">
        <v>4330</v>
      </c>
      <c r="I5501" s="160" t="s">
        <v>4069</v>
      </c>
      <c r="J5501" t="s">
        <v>5506</v>
      </c>
      <c r="K5501">
        <v>99</v>
      </c>
      <c r="L5501" t="s">
        <v>3999</v>
      </c>
    </row>
    <row r="5502" spans="1:12">
      <c r="A5502" s="15">
        <v>30500332</v>
      </c>
      <c r="B5502" t="s">
        <v>5450</v>
      </c>
      <c r="C5502" t="s">
        <v>5506</v>
      </c>
      <c r="D5502" t="s">
        <v>8330</v>
      </c>
      <c r="E5502" t="s">
        <v>8351</v>
      </c>
      <c r="F5502" t="s">
        <v>3994</v>
      </c>
      <c r="G5502" s="160" t="s">
        <v>4076</v>
      </c>
      <c r="H5502" t="s">
        <v>4330</v>
      </c>
      <c r="I5502" s="160" t="s">
        <v>4069</v>
      </c>
      <c r="J5502" t="s">
        <v>5506</v>
      </c>
      <c r="K5502">
        <v>99</v>
      </c>
      <c r="L5502" t="s">
        <v>3999</v>
      </c>
    </row>
    <row r="5503" spans="1:12">
      <c r="A5503" s="15">
        <v>30500333</v>
      </c>
      <c r="B5503" t="s">
        <v>5450</v>
      </c>
      <c r="C5503" t="s">
        <v>5506</v>
      </c>
      <c r="D5503" t="s">
        <v>8330</v>
      </c>
      <c r="E5503" t="s">
        <v>8352</v>
      </c>
      <c r="F5503" t="s">
        <v>3994</v>
      </c>
      <c r="G5503" s="160" t="s">
        <v>4076</v>
      </c>
      <c r="H5503" t="s">
        <v>4330</v>
      </c>
      <c r="I5503" s="160" t="s">
        <v>4069</v>
      </c>
      <c r="J5503" t="s">
        <v>5506</v>
      </c>
      <c r="K5503">
        <v>99</v>
      </c>
      <c r="L5503" t="s">
        <v>3999</v>
      </c>
    </row>
    <row r="5504" spans="1:12">
      <c r="A5504" s="15">
        <v>30500334</v>
      </c>
      <c r="B5504" t="s">
        <v>5450</v>
      </c>
      <c r="C5504" t="s">
        <v>5506</v>
      </c>
      <c r="D5504" t="s">
        <v>8330</v>
      </c>
      <c r="E5504" t="s">
        <v>8353</v>
      </c>
      <c r="F5504" t="s">
        <v>3994</v>
      </c>
      <c r="G5504" s="160" t="s">
        <v>4076</v>
      </c>
      <c r="H5504" t="s">
        <v>4330</v>
      </c>
      <c r="I5504" s="160" t="s">
        <v>4069</v>
      </c>
      <c r="J5504" t="s">
        <v>5506</v>
      </c>
      <c r="K5504">
        <v>99</v>
      </c>
      <c r="L5504" t="s">
        <v>3999</v>
      </c>
    </row>
    <row r="5505" spans="1:12">
      <c r="A5505" s="15">
        <v>30500335</v>
      </c>
      <c r="B5505" t="s">
        <v>5450</v>
      </c>
      <c r="C5505" t="s">
        <v>5506</v>
      </c>
      <c r="D5505" t="s">
        <v>8330</v>
      </c>
      <c r="E5505" t="s">
        <v>8354</v>
      </c>
      <c r="F5505" t="s">
        <v>3994</v>
      </c>
      <c r="G5505" s="160" t="s">
        <v>4076</v>
      </c>
      <c r="H5505" t="s">
        <v>4330</v>
      </c>
      <c r="I5505" s="160" t="s">
        <v>4069</v>
      </c>
      <c r="J5505" t="s">
        <v>5506</v>
      </c>
      <c r="K5505">
        <v>99</v>
      </c>
      <c r="L5505" t="s">
        <v>3999</v>
      </c>
    </row>
    <row r="5506" spans="1:12">
      <c r="A5506" s="15">
        <v>30500340</v>
      </c>
      <c r="B5506" t="s">
        <v>5450</v>
      </c>
      <c r="C5506" t="s">
        <v>5506</v>
      </c>
      <c r="D5506" t="s">
        <v>8335</v>
      </c>
      <c r="E5506" t="s">
        <v>3947</v>
      </c>
      <c r="F5506" t="s">
        <v>3994</v>
      </c>
      <c r="G5506" s="160" t="s">
        <v>4076</v>
      </c>
      <c r="H5506" t="s">
        <v>4330</v>
      </c>
      <c r="I5506" s="160" t="s">
        <v>4069</v>
      </c>
      <c r="J5506" t="s">
        <v>5506</v>
      </c>
      <c r="K5506">
        <v>99</v>
      </c>
      <c r="L5506" t="s">
        <v>3999</v>
      </c>
    </row>
    <row r="5507" spans="1:12">
      <c r="A5507" s="15">
        <v>30500342</v>
      </c>
      <c r="B5507" t="s">
        <v>5450</v>
      </c>
      <c r="C5507" t="s">
        <v>5506</v>
      </c>
      <c r="D5507" t="s">
        <v>8330</v>
      </c>
      <c r="E5507" t="s">
        <v>8355</v>
      </c>
      <c r="F5507" t="s">
        <v>3994</v>
      </c>
      <c r="G5507" s="160" t="s">
        <v>4076</v>
      </c>
      <c r="H5507" t="s">
        <v>4330</v>
      </c>
      <c r="I5507" s="160" t="s">
        <v>4069</v>
      </c>
      <c r="J5507" t="s">
        <v>5506</v>
      </c>
      <c r="K5507">
        <v>99</v>
      </c>
      <c r="L5507" t="s">
        <v>3999</v>
      </c>
    </row>
    <row r="5508" spans="1:12">
      <c r="A5508" s="15">
        <v>30500350</v>
      </c>
      <c r="B5508" t="s">
        <v>5450</v>
      </c>
      <c r="C5508" t="s">
        <v>5506</v>
      </c>
      <c r="D5508" t="s">
        <v>8330</v>
      </c>
      <c r="E5508" t="s">
        <v>8356</v>
      </c>
      <c r="F5508" t="s">
        <v>3994</v>
      </c>
      <c r="G5508" s="160" t="s">
        <v>4076</v>
      </c>
      <c r="H5508" t="s">
        <v>4330</v>
      </c>
      <c r="I5508" s="160" t="s">
        <v>4069</v>
      </c>
      <c r="J5508" t="s">
        <v>5506</v>
      </c>
      <c r="K5508">
        <v>99</v>
      </c>
      <c r="L5508" t="s">
        <v>3999</v>
      </c>
    </row>
    <row r="5509" spans="1:12">
      <c r="A5509" s="15">
        <v>30500351</v>
      </c>
      <c r="B5509" t="s">
        <v>5450</v>
      </c>
      <c r="C5509" t="s">
        <v>5506</v>
      </c>
      <c r="D5509" t="s">
        <v>8330</v>
      </c>
      <c r="E5509" t="s">
        <v>8357</v>
      </c>
      <c r="F5509" t="s">
        <v>3994</v>
      </c>
      <c r="G5509" s="160" t="s">
        <v>4076</v>
      </c>
      <c r="H5509" t="s">
        <v>4330</v>
      </c>
      <c r="I5509" s="160" t="s">
        <v>4069</v>
      </c>
      <c r="J5509" t="s">
        <v>5506</v>
      </c>
      <c r="K5509">
        <v>99</v>
      </c>
      <c r="L5509" t="s">
        <v>3999</v>
      </c>
    </row>
    <row r="5510" spans="1:12">
      <c r="A5510" s="15">
        <v>30500355</v>
      </c>
      <c r="B5510" t="s">
        <v>5450</v>
      </c>
      <c r="C5510" t="s">
        <v>5506</v>
      </c>
      <c r="D5510" t="s">
        <v>8330</v>
      </c>
      <c r="E5510" t="s">
        <v>8358</v>
      </c>
      <c r="F5510" t="s">
        <v>4073</v>
      </c>
      <c r="G5510" s="160" t="s">
        <v>4076</v>
      </c>
      <c r="H5510" t="s">
        <v>4330</v>
      </c>
      <c r="I5510" s="160" t="s">
        <v>4069</v>
      </c>
      <c r="J5510" t="s">
        <v>5506</v>
      </c>
      <c r="K5510">
        <v>99</v>
      </c>
      <c r="L5510" t="s">
        <v>3999</v>
      </c>
    </row>
    <row r="5511" spans="1:12">
      <c r="A5511" s="15">
        <v>30500360</v>
      </c>
      <c r="B5511" t="s">
        <v>5450</v>
      </c>
      <c r="C5511" t="s">
        <v>5506</v>
      </c>
      <c r="D5511" t="s">
        <v>8330</v>
      </c>
      <c r="E5511" t="s">
        <v>8359</v>
      </c>
      <c r="F5511" t="s">
        <v>3994</v>
      </c>
      <c r="G5511" s="160" t="s">
        <v>4076</v>
      </c>
      <c r="H5511" t="s">
        <v>4330</v>
      </c>
      <c r="I5511" s="160" t="s">
        <v>4069</v>
      </c>
      <c r="J5511" t="s">
        <v>5506</v>
      </c>
      <c r="K5511">
        <v>99</v>
      </c>
      <c r="L5511" t="s">
        <v>3999</v>
      </c>
    </row>
    <row r="5512" spans="1:12">
      <c r="A5512" s="15">
        <v>30500361</v>
      </c>
      <c r="B5512" t="s">
        <v>5450</v>
      </c>
      <c r="C5512" t="s">
        <v>5506</v>
      </c>
      <c r="D5512" t="s">
        <v>8330</v>
      </c>
      <c r="E5512" t="s">
        <v>8360</v>
      </c>
      <c r="F5512" t="s">
        <v>3994</v>
      </c>
      <c r="G5512" s="160" t="s">
        <v>4076</v>
      </c>
      <c r="H5512" t="s">
        <v>4330</v>
      </c>
      <c r="I5512" s="160" t="s">
        <v>4069</v>
      </c>
      <c r="J5512" t="s">
        <v>5506</v>
      </c>
      <c r="K5512">
        <v>99</v>
      </c>
      <c r="L5512" t="s">
        <v>3999</v>
      </c>
    </row>
    <row r="5513" spans="1:12">
      <c r="A5513" s="15">
        <v>30500370</v>
      </c>
      <c r="B5513" t="s">
        <v>5450</v>
      </c>
      <c r="C5513" t="s">
        <v>5506</v>
      </c>
      <c r="D5513" t="s">
        <v>8335</v>
      </c>
      <c r="E5513" t="s">
        <v>8361</v>
      </c>
      <c r="F5513" t="s">
        <v>3994</v>
      </c>
      <c r="G5513" s="160" t="s">
        <v>4076</v>
      </c>
      <c r="H5513" t="s">
        <v>4330</v>
      </c>
      <c r="I5513" s="160" t="s">
        <v>4069</v>
      </c>
      <c r="J5513" t="s">
        <v>5506</v>
      </c>
      <c r="K5513">
        <v>99</v>
      </c>
      <c r="L5513" t="s">
        <v>3999</v>
      </c>
    </row>
    <row r="5514" spans="1:12">
      <c r="A5514" s="15">
        <v>30500397</v>
      </c>
      <c r="B5514" t="s">
        <v>5450</v>
      </c>
      <c r="C5514" t="s">
        <v>5506</v>
      </c>
      <c r="D5514" t="s">
        <v>8335</v>
      </c>
      <c r="E5514" t="s">
        <v>4020</v>
      </c>
      <c r="F5514" t="s">
        <v>3994</v>
      </c>
      <c r="G5514" s="160" t="s">
        <v>4076</v>
      </c>
      <c r="H5514" t="s">
        <v>4330</v>
      </c>
      <c r="I5514" s="160" t="s">
        <v>4069</v>
      </c>
      <c r="J5514" t="s">
        <v>5506</v>
      </c>
      <c r="K5514">
        <v>99</v>
      </c>
      <c r="L5514" t="s">
        <v>3999</v>
      </c>
    </row>
    <row r="5515" spans="1:12">
      <c r="A5515" s="15">
        <v>30500398</v>
      </c>
      <c r="B5515" t="s">
        <v>5450</v>
      </c>
      <c r="C5515" t="s">
        <v>5506</v>
      </c>
      <c r="D5515" t="s">
        <v>8335</v>
      </c>
      <c r="E5515" t="s">
        <v>4020</v>
      </c>
      <c r="F5515" t="s">
        <v>3994</v>
      </c>
      <c r="G5515" s="160" t="s">
        <v>4076</v>
      </c>
      <c r="H5515" t="s">
        <v>4330</v>
      </c>
      <c r="I5515" s="160" t="s">
        <v>4069</v>
      </c>
      <c r="J5515" t="s">
        <v>5506</v>
      </c>
      <c r="K5515">
        <v>99</v>
      </c>
      <c r="L5515" t="s">
        <v>3999</v>
      </c>
    </row>
    <row r="5516" spans="1:12">
      <c r="A5516" s="15">
        <v>30500399</v>
      </c>
      <c r="B5516" t="s">
        <v>5450</v>
      </c>
      <c r="C5516" t="s">
        <v>5506</v>
      </c>
      <c r="D5516" t="s">
        <v>8330</v>
      </c>
      <c r="E5516" t="s">
        <v>8362</v>
      </c>
      <c r="F5516" t="s">
        <v>3994</v>
      </c>
      <c r="G5516" s="160" t="s">
        <v>4076</v>
      </c>
      <c r="H5516" t="s">
        <v>4330</v>
      </c>
      <c r="I5516" s="160" t="s">
        <v>4069</v>
      </c>
      <c r="J5516" t="s">
        <v>5506</v>
      </c>
      <c r="K5516">
        <v>99</v>
      </c>
      <c r="L5516" t="s">
        <v>3999</v>
      </c>
    </row>
    <row r="5517" spans="1:12">
      <c r="A5517" s="15">
        <v>30500401</v>
      </c>
      <c r="B5517" t="s">
        <v>5450</v>
      </c>
      <c r="C5517" t="s">
        <v>5506</v>
      </c>
      <c r="D5517" t="s">
        <v>8363</v>
      </c>
      <c r="E5517" t="s">
        <v>8364</v>
      </c>
      <c r="F5517" t="s">
        <v>3994</v>
      </c>
      <c r="G5517" s="160" t="s">
        <v>4076</v>
      </c>
      <c r="H5517" t="s">
        <v>4330</v>
      </c>
      <c r="I5517" s="160" t="s">
        <v>4069</v>
      </c>
      <c r="J5517" t="s">
        <v>5506</v>
      </c>
      <c r="K5517">
        <v>99</v>
      </c>
      <c r="L5517" t="s">
        <v>3999</v>
      </c>
    </row>
    <row r="5518" spans="1:12">
      <c r="A5518" s="15">
        <v>30500402</v>
      </c>
      <c r="B5518" t="s">
        <v>5450</v>
      </c>
      <c r="C5518" t="s">
        <v>5506</v>
      </c>
      <c r="D5518" t="s">
        <v>8363</v>
      </c>
      <c r="E5518" t="s">
        <v>8365</v>
      </c>
      <c r="F5518" t="s">
        <v>3994</v>
      </c>
      <c r="G5518" s="160" t="s">
        <v>4076</v>
      </c>
      <c r="H5518" t="s">
        <v>4330</v>
      </c>
      <c r="I5518" s="160" t="s">
        <v>4069</v>
      </c>
      <c r="J5518" t="s">
        <v>5506</v>
      </c>
      <c r="K5518">
        <v>99</v>
      </c>
      <c r="L5518" t="s">
        <v>3999</v>
      </c>
    </row>
    <row r="5519" spans="1:12">
      <c r="A5519" s="15">
        <v>30500403</v>
      </c>
      <c r="B5519" t="s">
        <v>5450</v>
      </c>
      <c r="C5519" t="s">
        <v>5506</v>
      </c>
      <c r="D5519" t="s">
        <v>8363</v>
      </c>
      <c r="E5519" t="s">
        <v>8366</v>
      </c>
      <c r="F5519" t="s">
        <v>3994</v>
      </c>
      <c r="G5519" s="160" t="s">
        <v>4076</v>
      </c>
      <c r="H5519" t="s">
        <v>4330</v>
      </c>
      <c r="I5519" s="160" t="s">
        <v>4069</v>
      </c>
      <c r="J5519" t="s">
        <v>5506</v>
      </c>
      <c r="K5519">
        <v>99</v>
      </c>
      <c r="L5519" t="s">
        <v>3999</v>
      </c>
    </row>
    <row r="5520" spans="1:12">
      <c r="A5520" s="15">
        <v>30500404</v>
      </c>
      <c r="B5520" t="s">
        <v>5450</v>
      </c>
      <c r="C5520" t="s">
        <v>5506</v>
      </c>
      <c r="D5520" t="s">
        <v>8363</v>
      </c>
      <c r="E5520" t="s">
        <v>8367</v>
      </c>
      <c r="F5520" t="s">
        <v>3994</v>
      </c>
      <c r="G5520" s="160" t="s">
        <v>4076</v>
      </c>
      <c r="H5520" t="s">
        <v>4330</v>
      </c>
      <c r="I5520" s="160" t="s">
        <v>4069</v>
      </c>
      <c r="J5520" t="s">
        <v>5506</v>
      </c>
      <c r="K5520">
        <v>99</v>
      </c>
      <c r="L5520" t="s">
        <v>3999</v>
      </c>
    </row>
    <row r="5521" spans="1:12">
      <c r="A5521" s="15">
        <v>30500405</v>
      </c>
      <c r="B5521" t="s">
        <v>5450</v>
      </c>
      <c r="C5521" t="s">
        <v>5506</v>
      </c>
      <c r="D5521" t="s">
        <v>8363</v>
      </c>
      <c r="E5521" t="s">
        <v>8368</v>
      </c>
      <c r="F5521" t="s">
        <v>3994</v>
      </c>
      <c r="G5521" s="160" t="s">
        <v>4076</v>
      </c>
      <c r="H5521" t="s">
        <v>4330</v>
      </c>
      <c r="I5521" s="160" t="s">
        <v>4069</v>
      </c>
      <c r="J5521" t="s">
        <v>5506</v>
      </c>
      <c r="K5521">
        <v>99</v>
      </c>
      <c r="L5521" t="s">
        <v>3999</v>
      </c>
    </row>
    <row r="5522" spans="1:12">
      <c r="A5522" s="15">
        <v>30500406</v>
      </c>
      <c r="B5522" t="s">
        <v>5450</v>
      </c>
      <c r="C5522" t="s">
        <v>5506</v>
      </c>
      <c r="D5522" t="s">
        <v>8363</v>
      </c>
      <c r="E5522" t="s">
        <v>8369</v>
      </c>
      <c r="F5522" t="s">
        <v>4073</v>
      </c>
      <c r="G5522" s="160" t="s">
        <v>4074</v>
      </c>
      <c r="H5522" t="s">
        <v>4075</v>
      </c>
      <c r="I5522">
        <v>11</v>
      </c>
      <c r="J5522" t="s">
        <v>6011</v>
      </c>
      <c r="K5522" s="160" t="s">
        <v>4009</v>
      </c>
      <c r="L5522" t="s">
        <v>6012</v>
      </c>
    </row>
    <row r="5523" spans="1:12">
      <c r="A5523" s="15">
        <v>30500499</v>
      </c>
      <c r="B5523" t="s">
        <v>5450</v>
      </c>
      <c r="C5523" t="s">
        <v>5506</v>
      </c>
      <c r="D5523" t="s">
        <v>8363</v>
      </c>
      <c r="E5523" t="s">
        <v>4020</v>
      </c>
      <c r="F5523" t="s">
        <v>3994</v>
      </c>
      <c r="G5523" s="160" t="s">
        <v>4076</v>
      </c>
      <c r="H5523" t="s">
        <v>4330</v>
      </c>
      <c r="I5523" s="160" t="s">
        <v>4069</v>
      </c>
      <c r="J5523" t="s">
        <v>5506</v>
      </c>
      <c r="K5523">
        <v>99</v>
      </c>
      <c r="L5523" t="s">
        <v>3999</v>
      </c>
    </row>
    <row r="5524" spans="1:12">
      <c r="A5524" s="15">
        <v>30500501</v>
      </c>
      <c r="B5524" t="s">
        <v>5450</v>
      </c>
      <c r="C5524" t="s">
        <v>5506</v>
      </c>
      <c r="D5524" t="s">
        <v>8370</v>
      </c>
      <c r="E5524" t="s">
        <v>8371</v>
      </c>
      <c r="F5524" t="s">
        <v>3994</v>
      </c>
      <c r="G5524" s="160" t="s">
        <v>4076</v>
      </c>
      <c r="H5524" t="s">
        <v>4330</v>
      </c>
      <c r="I5524" s="160" t="s">
        <v>4069</v>
      </c>
      <c r="J5524" t="s">
        <v>5506</v>
      </c>
      <c r="K5524">
        <v>99</v>
      </c>
      <c r="L5524" t="s">
        <v>3999</v>
      </c>
    </row>
    <row r="5525" spans="1:12">
      <c r="A5525" s="15">
        <v>30500502</v>
      </c>
      <c r="B5525" t="s">
        <v>5450</v>
      </c>
      <c r="C5525" t="s">
        <v>5506</v>
      </c>
      <c r="D5525" t="s">
        <v>8370</v>
      </c>
      <c r="E5525" t="s">
        <v>8372</v>
      </c>
      <c r="F5525" t="s">
        <v>3994</v>
      </c>
      <c r="G5525" s="160" t="s">
        <v>4076</v>
      </c>
      <c r="H5525" t="s">
        <v>4330</v>
      </c>
      <c r="I5525" s="160" t="s">
        <v>4069</v>
      </c>
      <c r="J5525" t="s">
        <v>5506</v>
      </c>
      <c r="K5525">
        <v>99</v>
      </c>
      <c r="L5525" t="s">
        <v>3999</v>
      </c>
    </row>
    <row r="5526" spans="1:12">
      <c r="A5526" s="15">
        <v>30500503</v>
      </c>
      <c r="B5526" t="s">
        <v>5450</v>
      </c>
      <c r="C5526" t="s">
        <v>5506</v>
      </c>
      <c r="D5526" t="s">
        <v>8370</v>
      </c>
      <c r="E5526" t="s">
        <v>8373</v>
      </c>
      <c r="F5526" t="s">
        <v>3994</v>
      </c>
      <c r="G5526" s="160" t="s">
        <v>4076</v>
      </c>
      <c r="H5526" t="s">
        <v>4330</v>
      </c>
      <c r="I5526" s="160" t="s">
        <v>4069</v>
      </c>
      <c r="J5526" t="s">
        <v>5506</v>
      </c>
      <c r="K5526">
        <v>99</v>
      </c>
      <c r="L5526" t="s">
        <v>3999</v>
      </c>
    </row>
    <row r="5527" spans="1:12">
      <c r="A5527" s="15">
        <v>30500504</v>
      </c>
      <c r="B5527" t="s">
        <v>5450</v>
      </c>
      <c r="C5527" t="s">
        <v>5506</v>
      </c>
      <c r="D5527" t="s">
        <v>8370</v>
      </c>
      <c r="E5527" t="s">
        <v>3843</v>
      </c>
      <c r="F5527" t="s">
        <v>3994</v>
      </c>
      <c r="G5527" s="160" t="s">
        <v>4076</v>
      </c>
      <c r="H5527" t="s">
        <v>4330</v>
      </c>
      <c r="I5527" s="160" t="s">
        <v>4069</v>
      </c>
      <c r="J5527" t="s">
        <v>5506</v>
      </c>
      <c r="K5527">
        <v>99</v>
      </c>
      <c r="L5527" t="s">
        <v>3999</v>
      </c>
    </row>
    <row r="5528" spans="1:12">
      <c r="A5528" s="15">
        <v>30500505</v>
      </c>
      <c r="B5528" t="s">
        <v>5450</v>
      </c>
      <c r="C5528" t="s">
        <v>5506</v>
      </c>
      <c r="D5528" t="s">
        <v>8370</v>
      </c>
      <c r="E5528" t="s">
        <v>8374</v>
      </c>
      <c r="F5528" t="s">
        <v>3994</v>
      </c>
      <c r="G5528" s="160" t="s">
        <v>4076</v>
      </c>
      <c r="H5528" t="s">
        <v>4330</v>
      </c>
      <c r="I5528" s="160" t="s">
        <v>4069</v>
      </c>
      <c r="J5528" t="s">
        <v>5506</v>
      </c>
      <c r="K5528">
        <v>99</v>
      </c>
      <c r="L5528" t="s">
        <v>3999</v>
      </c>
    </row>
    <row r="5529" spans="1:12">
      <c r="A5529" s="15">
        <v>30500506</v>
      </c>
      <c r="B5529" t="s">
        <v>5450</v>
      </c>
      <c r="C5529" t="s">
        <v>5506</v>
      </c>
      <c r="D5529" t="s">
        <v>8370</v>
      </c>
      <c r="E5529" t="s">
        <v>8375</v>
      </c>
      <c r="F5529" t="s">
        <v>3994</v>
      </c>
      <c r="G5529" s="160" t="s">
        <v>4076</v>
      </c>
      <c r="H5529" t="s">
        <v>4330</v>
      </c>
      <c r="I5529" s="160" t="s">
        <v>4069</v>
      </c>
      <c r="J5529" t="s">
        <v>5506</v>
      </c>
      <c r="K5529">
        <v>99</v>
      </c>
      <c r="L5529" t="s">
        <v>3999</v>
      </c>
    </row>
    <row r="5530" spans="1:12">
      <c r="A5530" s="15">
        <v>30500507</v>
      </c>
      <c r="B5530" t="s">
        <v>5450</v>
      </c>
      <c r="C5530" t="s">
        <v>5506</v>
      </c>
      <c r="D5530" t="s">
        <v>8370</v>
      </c>
      <c r="E5530" t="s">
        <v>8376</v>
      </c>
      <c r="F5530" t="s">
        <v>3994</v>
      </c>
      <c r="G5530" s="160" t="s">
        <v>4076</v>
      </c>
      <c r="H5530" t="s">
        <v>4330</v>
      </c>
      <c r="I5530" s="160" t="s">
        <v>4069</v>
      </c>
      <c r="J5530" t="s">
        <v>5506</v>
      </c>
      <c r="K5530">
        <v>99</v>
      </c>
      <c r="L5530" t="s">
        <v>3999</v>
      </c>
    </row>
    <row r="5531" spans="1:12">
      <c r="A5531" s="15">
        <v>30500508</v>
      </c>
      <c r="B5531" t="s">
        <v>5450</v>
      </c>
      <c r="C5531" t="s">
        <v>5506</v>
      </c>
      <c r="D5531" t="s">
        <v>8370</v>
      </c>
      <c r="E5531" t="s">
        <v>8377</v>
      </c>
      <c r="F5531" t="s">
        <v>3994</v>
      </c>
      <c r="G5531" s="160" t="s">
        <v>4076</v>
      </c>
      <c r="H5531" t="s">
        <v>4330</v>
      </c>
      <c r="I5531" s="160" t="s">
        <v>4069</v>
      </c>
      <c r="J5531" t="s">
        <v>5506</v>
      </c>
      <c r="K5531">
        <v>99</v>
      </c>
      <c r="L5531" t="s">
        <v>3999</v>
      </c>
    </row>
    <row r="5532" spans="1:12">
      <c r="A5532" s="15">
        <v>30500509</v>
      </c>
      <c r="B5532" t="s">
        <v>5450</v>
      </c>
      <c r="C5532" t="s">
        <v>5506</v>
      </c>
      <c r="D5532" t="s">
        <v>8370</v>
      </c>
      <c r="E5532" t="s">
        <v>8378</v>
      </c>
      <c r="F5532" t="s">
        <v>3994</v>
      </c>
      <c r="G5532" s="160" t="s">
        <v>4076</v>
      </c>
      <c r="H5532" t="s">
        <v>4330</v>
      </c>
      <c r="I5532" s="160" t="s">
        <v>4069</v>
      </c>
      <c r="J5532" t="s">
        <v>5506</v>
      </c>
      <c r="K5532">
        <v>99</v>
      </c>
      <c r="L5532" t="s">
        <v>3999</v>
      </c>
    </row>
    <row r="5533" spans="1:12">
      <c r="A5533" s="15">
        <v>30500598</v>
      </c>
      <c r="B5533" t="s">
        <v>5450</v>
      </c>
      <c r="C5533" t="s">
        <v>5506</v>
      </c>
      <c r="D5533" t="s">
        <v>8370</v>
      </c>
      <c r="E5533" t="s">
        <v>4020</v>
      </c>
      <c r="F5533" t="s">
        <v>3994</v>
      </c>
      <c r="G5533" s="160" t="s">
        <v>4076</v>
      </c>
      <c r="H5533" t="s">
        <v>4330</v>
      </c>
      <c r="I5533" s="160" t="s">
        <v>4069</v>
      </c>
      <c r="J5533" t="s">
        <v>5506</v>
      </c>
      <c r="K5533">
        <v>99</v>
      </c>
      <c r="L5533" t="s">
        <v>3999</v>
      </c>
    </row>
    <row r="5534" spans="1:12">
      <c r="A5534" s="15">
        <v>30500599</v>
      </c>
      <c r="B5534" t="s">
        <v>5450</v>
      </c>
      <c r="C5534" t="s">
        <v>5506</v>
      </c>
      <c r="D5534" t="s">
        <v>8370</v>
      </c>
      <c r="E5534" t="s">
        <v>4020</v>
      </c>
      <c r="F5534" t="s">
        <v>3994</v>
      </c>
      <c r="G5534" s="160" t="s">
        <v>4076</v>
      </c>
      <c r="H5534" t="s">
        <v>4330</v>
      </c>
      <c r="I5534" s="160" t="s">
        <v>4069</v>
      </c>
      <c r="J5534" t="s">
        <v>5506</v>
      </c>
      <c r="K5534">
        <v>99</v>
      </c>
      <c r="L5534" t="s">
        <v>3999</v>
      </c>
    </row>
    <row r="5535" spans="1:12">
      <c r="A5535" s="15">
        <v>30500606</v>
      </c>
      <c r="B5535" t="s">
        <v>5450</v>
      </c>
      <c r="C5535" t="s">
        <v>5506</v>
      </c>
      <c r="D5535" t="s">
        <v>8379</v>
      </c>
      <c r="E5535" t="s">
        <v>3812</v>
      </c>
      <c r="F5535" t="s">
        <v>8380</v>
      </c>
      <c r="G5535" s="160" t="s">
        <v>4076</v>
      </c>
      <c r="H5535" t="s">
        <v>4330</v>
      </c>
      <c r="I5535" s="160" t="s">
        <v>4069</v>
      </c>
      <c r="J5535" t="s">
        <v>5506</v>
      </c>
      <c r="K5535" s="160" t="s">
        <v>4007</v>
      </c>
      <c r="L5535" t="s">
        <v>8381</v>
      </c>
    </row>
    <row r="5536" spans="1:12">
      <c r="A5536" s="15">
        <v>30500607</v>
      </c>
      <c r="B5536" t="s">
        <v>5450</v>
      </c>
      <c r="C5536" t="s">
        <v>5506</v>
      </c>
      <c r="D5536" t="s">
        <v>8379</v>
      </c>
      <c r="E5536" t="s">
        <v>6361</v>
      </c>
      <c r="F5536" t="s">
        <v>4073</v>
      </c>
      <c r="G5536" s="160" t="s">
        <v>4074</v>
      </c>
      <c r="H5536" t="s">
        <v>4075</v>
      </c>
      <c r="I5536">
        <v>11</v>
      </c>
      <c r="J5536" t="s">
        <v>6011</v>
      </c>
      <c r="K5536" s="160" t="s">
        <v>4009</v>
      </c>
      <c r="L5536" t="s">
        <v>6012</v>
      </c>
    </row>
    <row r="5537" spans="1:12">
      <c r="A5537" s="15">
        <v>30500608</v>
      </c>
      <c r="B5537" t="s">
        <v>5450</v>
      </c>
      <c r="C5537" t="s">
        <v>5506</v>
      </c>
      <c r="D5537" t="s">
        <v>8379</v>
      </c>
      <c r="E5537" t="s">
        <v>8382</v>
      </c>
      <c r="F5537" t="s">
        <v>4073</v>
      </c>
      <c r="G5537" s="160" t="s">
        <v>4074</v>
      </c>
      <c r="H5537" t="s">
        <v>4075</v>
      </c>
      <c r="I5537">
        <v>11</v>
      </c>
      <c r="J5537" t="s">
        <v>6011</v>
      </c>
      <c r="K5537" s="160" t="s">
        <v>4007</v>
      </c>
      <c r="L5537" t="s">
        <v>5938</v>
      </c>
    </row>
    <row r="5538" spans="1:12">
      <c r="A5538" s="15">
        <v>30500609</v>
      </c>
      <c r="B5538" t="s">
        <v>5450</v>
      </c>
      <c r="C5538" t="s">
        <v>5506</v>
      </c>
      <c r="D5538" t="s">
        <v>8379</v>
      </c>
      <c r="E5538" t="s">
        <v>7876</v>
      </c>
      <c r="F5538" t="s">
        <v>8380</v>
      </c>
      <c r="G5538" s="160" t="s">
        <v>4076</v>
      </c>
      <c r="H5538" t="s">
        <v>4330</v>
      </c>
      <c r="I5538" s="160" t="s">
        <v>4069</v>
      </c>
      <c r="J5538" t="s">
        <v>5506</v>
      </c>
      <c r="K5538" s="160" t="s">
        <v>4007</v>
      </c>
      <c r="L5538" t="s">
        <v>8381</v>
      </c>
    </row>
    <row r="5539" spans="1:12">
      <c r="A5539" s="15">
        <v>30500610</v>
      </c>
      <c r="B5539" t="s">
        <v>5450</v>
      </c>
      <c r="C5539" t="s">
        <v>5506</v>
      </c>
      <c r="D5539" t="s">
        <v>8379</v>
      </c>
      <c r="E5539" t="s">
        <v>8383</v>
      </c>
      <c r="F5539" t="s">
        <v>8380</v>
      </c>
      <c r="G5539" s="160" t="s">
        <v>4076</v>
      </c>
      <c r="H5539" t="s">
        <v>4330</v>
      </c>
      <c r="I5539" s="160" t="s">
        <v>4069</v>
      </c>
      <c r="J5539" t="s">
        <v>5506</v>
      </c>
      <c r="K5539" s="160" t="s">
        <v>4007</v>
      </c>
      <c r="L5539" t="s">
        <v>8381</v>
      </c>
    </row>
    <row r="5540" spans="1:12">
      <c r="A5540" s="15">
        <v>30500611</v>
      </c>
      <c r="B5540" t="s">
        <v>5450</v>
      </c>
      <c r="C5540" t="s">
        <v>5506</v>
      </c>
      <c r="D5540" t="s">
        <v>8379</v>
      </c>
      <c r="E5540" t="s">
        <v>6179</v>
      </c>
      <c r="F5540" t="s">
        <v>8380</v>
      </c>
      <c r="G5540" s="160" t="s">
        <v>4076</v>
      </c>
      <c r="H5540" t="s">
        <v>4330</v>
      </c>
      <c r="I5540" s="160" t="s">
        <v>4069</v>
      </c>
      <c r="J5540" t="s">
        <v>5506</v>
      </c>
      <c r="K5540" s="160" t="s">
        <v>4007</v>
      </c>
      <c r="L5540" t="s">
        <v>8381</v>
      </c>
    </row>
    <row r="5541" spans="1:12">
      <c r="A5541" s="15">
        <v>30500612</v>
      </c>
      <c r="B5541" t="s">
        <v>5450</v>
      </c>
      <c r="C5541" t="s">
        <v>5506</v>
      </c>
      <c r="D5541" t="s">
        <v>8379</v>
      </c>
      <c r="E5541" t="s">
        <v>6475</v>
      </c>
      <c r="F5541" t="s">
        <v>4073</v>
      </c>
      <c r="G5541" s="160" t="s">
        <v>4074</v>
      </c>
      <c r="H5541" t="s">
        <v>4075</v>
      </c>
      <c r="I5541">
        <v>11</v>
      </c>
      <c r="J5541" t="s">
        <v>6011</v>
      </c>
      <c r="K5541" s="160" t="s">
        <v>4009</v>
      </c>
      <c r="L5541" t="s">
        <v>6012</v>
      </c>
    </row>
    <row r="5542" spans="1:12">
      <c r="A5542" s="15">
        <v>30500613</v>
      </c>
      <c r="B5542" t="s">
        <v>5450</v>
      </c>
      <c r="C5542" t="s">
        <v>5506</v>
      </c>
      <c r="D5542" t="s">
        <v>8379</v>
      </c>
      <c r="E5542" t="s">
        <v>8384</v>
      </c>
      <c r="F5542" t="s">
        <v>8380</v>
      </c>
      <c r="G5542" s="160" t="s">
        <v>4076</v>
      </c>
      <c r="H5542" t="s">
        <v>4330</v>
      </c>
      <c r="I5542" s="160" t="s">
        <v>4069</v>
      </c>
      <c r="J5542" t="s">
        <v>5506</v>
      </c>
      <c r="K5542" s="160" t="s">
        <v>4007</v>
      </c>
      <c r="L5542" t="s">
        <v>8381</v>
      </c>
    </row>
    <row r="5543" spans="1:12">
      <c r="A5543" s="15">
        <v>30500614</v>
      </c>
      <c r="B5543" t="s">
        <v>5450</v>
      </c>
      <c r="C5543" t="s">
        <v>5506</v>
      </c>
      <c r="D5543" t="s">
        <v>8379</v>
      </c>
      <c r="E5543" t="s">
        <v>8385</v>
      </c>
      <c r="F5543" t="s">
        <v>8380</v>
      </c>
      <c r="G5543" s="160" t="s">
        <v>4076</v>
      </c>
      <c r="H5543" t="s">
        <v>4330</v>
      </c>
      <c r="I5543" s="160" t="s">
        <v>4069</v>
      </c>
      <c r="J5543" t="s">
        <v>5506</v>
      </c>
      <c r="K5543" s="160" t="s">
        <v>4007</v>
      </c>
      <c r="L5543" t="s">
        <v>8381</v>
      </c>
    </row>
    <row r="5544" spans="1:12">
      <c r="A5544" s="15">
        <v>30500615</v>
      </c>
      <c r="B5544" t="s">
        <v>5450</v>
      </c>
      <c r="C5544" t="s">
        <v>5506</v>
      </c>
      <c r="D5544" t="s">
        <v>8379</v>
      </c>
      <c r="E5544" t="s">
        <v>8386</v>
      </c>
      <c r="F5544" t="s">
        <v>4073</v>
      </c>
      <c r="G5544" s="160" t="s">
        <v>4074</v>
      </c>
      <c r="H5544" t="s">
        <v>4075</v>
      </c>
      <c r="I5544">
        <v>11</v>
      </c>
      <c r="J5544" t="s">
        <v>6011</v>
      </c>
      <c r="K5544" s="160" t="s">
        <v>4007</v>
      </c>
      <c r="L5544" t="s">
        <v>5938</v>
      </c>
    </row>
    <row r="5545" spans="1:12">
      <c r="A5545" s="15">
        <v>30500616</v>
      </c>
      <c r="B5545" t="s">
        <v>5450</v>
      </c>
      <c r="C5545" t="s">
        <v>5506</v>
      </c>
      <c r="D5545" t="s">
        <v>8379</v>
      </c>
      <c r="E5545" t="s">
        <v>8387</v>
      </c>
      <c r="F5545" t="s">
        <v>4073</v>
      </c>
      <c r="G5545" s="160" t="s">
        <v>4074</v>
      </c>
      <c r="H5545" t="s">
        <v>4075</v>
      </c>
      <c r="I5545">
        <v>11</v>
      </c>
      <c r="J5545" t="s">
        <v>6011</v>
      </c>
      <c r="K5545" s="160" t="s">
        <v>4009</v>
      </c>
      <c r="L5545" t="s">
        <v>6012</v>
      </c>
    </row>
    <row r="5546" spans="1:12">
      <c r="A5546" s="15">
        <v>30500617</v>
      </c>
      <c r="B5546" t="s">
        <v>5450</v>
      </c>
      <c r="C5546" t="s">
        <v>5506</v>
      </c>
      <c r="D5546" t="s">
        <v>8379</v>
      </c>
      <c r="E5546" t="s">
        <v>8388</v>
      </c>
      <c r="F5546" t="s">
        <v>8380</v>
      </c>
      <c r="G5546" s="160" t="s">
        <v>4076</v>
      </c>
      <c r="H5546" t="s">
        <v>4330</v>
      </c>
      <c r="I5546" s="160" t="s">
        <v>4069</v>
      </c>
      <c r="J5546" t="s">
        <v>5506</v>
      </c>
      <c r="K5546" s="160" t="s">
        <v>4007</v>
      </c>
      <c r="L5546" t="s">
        <v>8381</v>
      </c>
    </row>
    <row r="5547" spans="1:12">
      <c r="A5547" s="15">
        <v>30500618</v>
      </c>
      <c r="B5547" t="s">
        <v>5450</v>
      </c>
      <c r="C5547" t="s">
        <v>5506</v>
      </c>
      <c r="D5547" t="s">
        <v>8379</v>
      </c>
      <c r="E5547" t="s">
        <v>8389</v>
      </c>
      <c r="F5547" t="s">
        <v>4073</v>
      </c>
      <c r="G5547" s="160" t="s">
        <v>4074</v>
      </c>
      <c r="H5547" t="s">
        <v>4075</v>
      </c>
      <c r="I5547">
        <v>11</v>
      </c>
      <c r="J5547" t="s">
        <v>6011</v>
      </c>
      <c r="K5547" s="160" t="s">
        <v>4007</v>
      </c>
      <c r="L5547" t="s">
        <v>5938</v>
      </c>
    </row>
    <row r="5548" spans="1:12">
      <c r="A5548" s="15">
        <v>30500619</v>
      </c>
      <c r="B5548" t="s">
        <v>5450</v>
      </c>
      <c r="C5548" t="s">
        <v>5506</v>
      </c>
      <c r="D5548" t="s">
        <v>8379</v>
      </c>
      <c r="E5548" t="s">
        <v>8390</v>
      </c>
      <c r="F5548" t="s">
        <v>8380</v>
      </c>
      <c r="G5548" s="160" t="s">
        <v>4074</v>
      </c>
      <c r="H5548" t="s">
        <v>4075</v>
      </c>
      <c r="I5548">
        <v>11</v>
      </c>
      <c r="J5548" t="s">
        <v>6011</v>
      </c>
      <c r="K5548" s="160" t="s">
        <v>4009</v>
      </c>
      <c r="L5548" t="s">
        <v>6012</v>
      </c>
    </row>
    <row r="5549" spans="1:12">
      <c r="A5549" s="15">
        <v>30500620</v>
      </c>
      <c r="B5549" t="s">
        <v>5450</v>
      </c>
      <c r="C5549" t="s">
        <v>5506</v>
      </c>
      <c r="D5549" t="s">
        <v>8379</v>
      </c>
      <c r="E5549" t="s">
        <v>8391</v>
      </c>
      <c r="F5549" t="s">
        <v>8380</v>
      </c>
      <c r="G5549" s="160" t="s">
        <v>4076</v>
      </c>
      <c r="H5549" t="s">
        <v>4330</v>
      </c>
      <c r="I5549" s="160" t="s">
        <v>4069</v>
      </c>
      <c r="J5549" t="s">
        <v>5506</v>
      </c>
      <c r="K5549" s="160" t="s">
        <v>4007</v>
      </c>
      <c r="L5549" t="s">
        <v>8381</v>
      </c>
    </row>
    <row r="5550" spans="1:12">
      <c r="A5550" s="15">
        <v>30500621</v>
      </c>
      <c r="B5550" t="s">
        <v>5450</v>
      </c>
      <c r="C5550" t="s">
        <v>5506</v>
      </c>
      <c r="D5550" t="s">
        <v>8379</v>
      </c>
      <c r="E5550" t="s">
        <v>8392</v>
      </c>
      <c r="F5550" t="s">
        <v>8380</v>
      </c>
      <c r="G5550" s="160" t="s">
        <v>4076</v>
      </c>
      <c r="H5550" t="s">
        <v>4330</v>
      </c>
      <c r="I5550" s="160" t="s">
        <v>4069</v>
      </c>
      <c r="J5550" t="s">
        <v>5506</v>
      </c>
      <c r="K5550" s="160" t="s">
        <v>4007</v>
      </c>
      <c r="L5550" t="s">
        <v>8381</v>
      </c>
    </row>
    <row r="5551" spans="1:12">
      <c r="A5551" s="15">
        <v>30500622</v>
      </c>
      <c r="B5551" t="s">
        <v>5450</v>
      </c>
      <c r="C5551" t="s">
        <v>5506</v>
      </c>
      <c r="D5551" t="s">
        <v>8379</v>
      </c>
      <c r="E5551" t="s">
        <v>8393</v>
      </c>
      <c r="F5551" t="s">
        <v>8380</v>
      </c>
      <c r="G5551" s="160" t="s">
        <v>4076</v>
      </c>
      <c r="H5551" t="s">
        <v>4330</v>
      </c>
      <c r="I5551" s="160" t="s">
        <v>4069</v>
      </c>
      <c r="J5551" t="s">
        <v>5506</v>
      </c>
      <c r="K5551" s="160" t="s">
        <v>4007</v>
      </c>
      <c r="L5551" t="s">
        <v>8381</v>
      </c>
    </row>
    <row r="5552" spans="1:12">
      <c r="A5552" s="15">
        <v>30500623</v>
      </c>
      <c r="B5552" t="s">
        <v>5450</v>
      </c>
      <c r="C5552" t="s">
        <v>5506</v>
      </c>
      <c r="D5552" t="s">
        <v>8379</v>
      </c>
      <c r="E5552" t="s">
        <v>8394</v>
      </c>
      <c r="F5552" t="s">
        <v>8380</v>
      </c>
      <c r="G5552" s="160" t="s">
        <v>4076</v>
      </c>
      <c r="H5552" t="s">
        <v>4330</v>
      </c>
      <c r="I5552" s="160" t="s">
        <v>4069</v>
      </c>
      <c r="J5552" t="s">
        <v>5506</v>
      </c>
      <c r="K5552">
        <v>99</v>
      </c>
      <c r="L5552" t="s">
        <v>3999</v>
      </c>
    </row>
    <row r="5553" spans="1:12">
      <c r="A5553" s="15">
        <v>30500624</v>
      </c>
      <c r="B5553" t="s">
        <v>5450</v>
      </c>
      <c r="C5553" t="s">
        <v>5506</v>
      </c>
      <c r="D5553" t="s">
        <v>8379</v>
      </c>
      <c r="E5553" t="s">
        <v>8395</v>
      </c>
      <c r="F5553" t="s">
        <v>8380</v>
      </c>
      <c r="G5553" s="160" t="s">
        <v>4076</v>
      </c>
      <c r="H5553" t="s">
        <v>4330</v>
      </c>
      <c r="I5553" s="160" t="s">
        <v>4069</v>
      </c>
      <c r="J5553" t="s">
        <v>5506</v>
      </c>
      <c r="K5553">
        <v>99</v>
      </c>
      <c r="L5553" t="s">
        <v>3999</v>
      </c>
    </row>
    <row r="5554" spans="1:12">
      <c r="A5554" s="15">
        <v>30500625</v>
      </c>
      <c r="B5554" t="s">
        <v>5450</v>
      </c>
      <c r="C5554" t="s">
        <v>5506</v>
      </c>
      <c r="D5554" t="s">
        <v>8379</v>
      </c>
      <c r="E5554" t="s">
        <v>8396</v>
      </c>
      <c r="F5554" t="s">
        <v>8380</v>
      </c>
      <c r="G5554" s="160" t="s">
        <v>4076</v>
      </c>
      <c r="H5554" t="s">
        <v>4330</v>
      </c>
      <c r="I5554" s="160" t="s">
        <v>4069</v>
      </c>
      <c r="J5554" t="s">
        <v>5506</v>
      </c>
      <c r="K5554" s="160" t="s">
        <v>4007</v>
      </c>
      <c r="L5554" t="s">
        <v>8381</v>
      </c>
    </row>
    <row r="5555" spans="1:12">
      <c r="A5555" s="15">
        <v>30500626</v>
      </c>
      <c r="B5555" t="s">
        <v>5450</v>
      </c>
      <c r="C5555" t="s">
        <v>5506</v>
      </c>
      <c r="D5555" t="s">
        <v>8379</v>
      </c>
      <c r="E5555" t="s">
        <v>8397</v>
      </c>
      <c r="F5555" t="s">
        <v>8380</v>
      </c>
      <c r="G5555" s="160" t="s">
        <v>4076</v>
      </c>
      <c r="H5555" t="s">
        <v>4330</v>
      </c>
      <c r="I5555" s="160" t="s">
        <v>4069</v>
      </c>
      <c r="J5555" t="s">
        <v>5506</v>
      </c>
      <c r="K5555">
        <v>99</v>
      </c>
      <c r="L5555" t="s">
        <v>3999</v>
      </c>
    </row>
    <row r="5556" spans="1:12">
      <c r="A5556" s="15">
        <v>30500627</v>
      </c>
      <c r="B5556" t="s">
        <v>5450</v>
      </c>
      <c r="C5556" t="s">
        <v>5506</v>
      </c>
      <c r="D5556" t="s">
        <v>8379</v>
      </c>
      <c r="E5556" t="s">
        <v>8398</v>
      </c>
      <c r="F5556" t="s">
        <v>8380</v>
      </c>
      <c r="G5556" s="160" t="s">
        <v>4076</v>
      </c>
      <c r="H5556" t="s">
        <v>4330</v>
      </c>
      <c r="I5556" s="160" t="s">
        <v>4069</v>
      </c>
      <c r="J5556" t="s">
        <v>5506</v>
      </c>
      <c r="K5556">
        <v>99</v>
      </c>
      <c r="L5556" t="s">
        <v>3999</v>
      </c>
    </row>
    <row r="5557" spans="1:12">
      <c r="A5557" s="15">
        <v>30500628</v>
      </c>
      <c r="B5557" t="s">
        <v>5450</v>
      </c>
      <c r="C5557" t="s">
        <v>5506</v>
      </c>
      <c r="D5557" t="s">
        <v>8379</v>
      </c>
      <c r="E5557" t="s">
        <v>8399</v>
      </c>
      <c r="F5557" t="s">
        <v>8380</v>
      </c>
      <c r="G5557" s="160" t="s">
        <v>4076</v>
      </c>
      <c r="H5557" t="s">
        <v>4330</v>
      </c>
      <c r="I5557" s="160" t="s">
        <v>4069</v>
      </c>
      <c r="J5557" t="s">
        <v>5506</v>
      </c>
      <c r="K5557" s="160" t="s">
        <v>4007</v>
      </c>
      <c r="L5557" t="s">
        <v>8381</v>
      </c>
    </row>
    <row r="5558" spans="1:12">
      <c r="A5558" s="15">
        <v>30500629</v>
      </c>
      <c r="B5558" t="s">
        <v>5450</v>
      </c>
      <c r="C5558" t="s">
        <v>5506</v>
      </c>
      <c r="D5558" t="s">
        <v>8379</v>
      </c>
      <c r="E5558" t="s">
        <v>8400</v>
      </c>
      <c r="F5558" t="s">
        <v>8380</v>
      </c>
      <c r="G5558" s="160" t="s">
        <v>4076</v>
      </c>
      <c r="H5558" t="s">
        <v>4330</v>
      </c>
      <c r="I5558" s="160" t="s">
        <v>4069</v>
      </c>
      <c r="J5558" t="s">
        <v>5506</v>
      </c>
      <c r="K5558">
        <v>99</v>
      </c>
      <c r="L5558" t="s">
        <v>3999</v>
      </c>
    </row>
    <row r="5559" spans="1:12">
      <c r="A5559" s="15">
        <v>30500630</v>
      </c>
      <c r="B5559" t="s">
        <v>5450</v>
      </c>
      <c r="C5559" t="s">
        <v>5506</v>
      </c>
      <c r="D5559" t="s">
        <v>8379</v>
      </c>
      <c r="E5559" t="s">
        <v>8401</v>
      </c>
      <c r="F5559" t="s">
        <v>3994</v>
      </c>
      <c r="G5559" s="160" t="s">
        <v>4076</v>
      </c>
      <c r="H5559" t="s">
        <v>4330</v>
      </c>
      <c r="I5559" s="160" t="s">
        <v>4069</v>
      </c>
      <c r="J5559" t="s">
        <v>5506</v>
      </c>
      <c r="K5559" s="160" t="s">
        <v>4007</v>
      </c>
      <c r="L5559" t="s">
        <v>8381</v>
      </c>
    </row>
    <row r="5560" spans="1:12">
      <c r="A5560" s="15">
        <v>30500699</v>
      </c>
      <c r="B5560" t="s">
        <v>5450</v>
      </c>
      <c r="C5560" t="s">
        <v>5506</v>
      </c>
      <c r="D5560" t="s">
        <v>8379</v>
      </c>
      <c r="E5560" t="s">
        <v>4080</v>
      </c>
      <c r="F5560" t="s">
        <v>8380</v>
      </c>
      <c r="G5560" s="160" t="s">
        <v>4076</v>
      </c>
      <c r="H5560" t="s">
        <v>4330</v>
      </c>
      <c r="I5560" s="160" t="s">
        <v>4069</v>
      </c>
      <c r="J5560" t="s">
        <v>5506</v>
      </c>
      <c r="K5560" s="160" t="s">
        <v>4007</v>
      </c>
      <c r="L5560" t="s">
        <v>8381</v>
      </c>
    </row>
    <row r="5561" spans="1:12">
      <c r="A5561" s="15">
        <v>30500706</v>
      </c>
      <c r="B5561" t="s">
        <v>5450</v>
      </c>
      <c r="C5561" t="s">
        <v>5506</v>
      </c>
      <c r="D5561" t="s">
        <v>8402</v>
      </c>
      <c r="E5561" t="s">
        <v>3812</v>
      </c>
      <c r="F5561" t="s">
        <v>8380</v>
      </c>
      <c r="G5561" s="160" t="s">
        <v>4076</v>
      </c>
      <c r="H5561" t="s">
        <v>4330</v>
      </c>
      <c r="I5561" s="160" t="s">
        <v>4069</v>
      </c>
      <c r="J5561" t="s">
        <v>5506</v>
      </c>
      <c r="K5561" s="160" t="s">
        <v>4007</v>
      </c>
      <c r="L5561" t="s">
        <v>8381</v>
      </c>
    </row>
    <row r="5562" spans="1:12">
      <c r="A5562" s="15">
        <v>30500707</v>
      </c>
      <c r="B5562" t="s">
        <v>5450</v>
      </c>
      <c r="C5562" t="s">
        <v>5506</v>
      </c>
      <c r="D5562" t="s">
        <v>8402</v>
      </c>
      <c r="E5562" t="s">
        <v>6361</v>
      </c>
      <c r="F5562" t="s">
        <v>4073</v>
      </c>
      <c r="G5562" s="160" t="s">
        <v>4074</v>
      </c>
      <c r="H5562" t="s">
        <v>4075</v>
      </c>
      <c r="I5562">
        <v>11</v>
      </c>
      <c r="J5562" t="s">
        <v>6011</v>
      </c>
      <c r="K5562" s="160" t="s">
        <v>4009</v>
      </c>
      <c r="L5562" t="s">
        <v>6012</v>
      </c>
    </row>
    <row r="5563" spans="1:12">
      <c r="A5563" s="15">
        <v>30500708</v>
      </c>
      <c r="B5563" t="s">
        <v>5450</v>
      </c>
      <c r="C5563" t="s">
        <v>5506</v>
      </c>
      <c r="D5563" t="s">
        <v>8402</v>
      </c>
      <c r="E5563" t="s">
        <v>8382</v>
      </c>
      <c r="F5563" t="s">
        <v>4073</v>
      </c>
      <c r="G5563" s="160" t="s">
        <v>4074</v>
      </c>
      <c r="H5563" t="s">
        <v>4075</v>
      </c>
      <c r="I5563">
        <v>11</v>
      </c>
      <c r="J5563" t="s">
        <v>6011</v>
      </c>
      <c r="K5563" s="160" t="s">
        <v>4007</v>
      </c>
      <c r="L5563" t="s">
        <v>5938</v>
      </c>
    </row>
    <row r="5564" spans="1:12">
      <c r="A5564" s="15">
        <v>30500709</v>
      </c>
      <c r="B5564" t="s">
        <v>5450</v>
      </c>
      <c r="C5564" t="s">
        <v>5506</v>
      </c>
      <c r="D5564" t="s">
        <v>8402</v>
      </c>
      <c r="E5564" t="s">
        <v>7876</v>
      </c>
      <c r="F5564" t="s">
        <v>8380</v>
      </c>
      <c r="G5564" s="160" t="s">
        <v>4076</v>
      </c>
      <c r="H5564" t="s">
        <v>4330</v>
      </c>
      <c r="I5564" s="160" t="s">
        <v>4069</v>
      </c>
      <c r="J5564" t="s">
        <v>5506</v>
      </c>
      <c r="K5564" s="160" t="s">
        <v>4007</v>
      </c>
      <c r="L5564" t="s">
        <v>8381</v>
      </c>
    </row>
    <row r="5565" spans="1:12">
      <c r="A5565" s="15">
        <v>30500710</v>
      </c>
      <c r="B5565" t="s">
        <v>5450</v>
      </c>
      <c r="C5565" t="s">
        <v>5506</v>
      </c>
      <c r="D5565" t="s">
        <v>8402</v>
      </c>
      <c r="E5565" t="s">
        <v>8383</v>
      </c>
      <c r="F5565" t="s">
        <v>8380</v>
      </c>
      <c r="G5565" s="160" t="s">
        <v>4076</v>
      </c>
      <c r="H5565" t="s">
        <v>4330</v>
      </c>
      <c r="I5565" s="160" t="s">
        <v>4069</v>
      </c>
      <c r="J5565" t="s">
        <v>5506</v>
      </c>
      <c r="K5565" s="160" t="s">
        <v>4007</v>
      </c>
      <c r="L5565" t="s">
        <v>8381</v>
      </c>
    </row>
    <row r="5566" spans="1:12">
      <c r="A5566" s="15">
        <v>30500711</v>
      </c>
      <c r="B5566" t="s">
        <v>5450</v>
      </c>
      <c r="C5566" t="s">
        <v>5506</v>
      </c>
      <c r="D5566" t="s">
        <v>8402</v>
      </c>
      <c r="E5566" t="s">
        <v>6179</v>
      </c>
      <c r="F5566" t="s">
        <v>8380</v>
      </c>
      <c r="G5566" s="160" t="s">
        <v>4076</v>
      </c>
      <c r="H5566" t="s">
        <v>4330</v>
      </c>
      <c r="I5566" s="160" t="s">
        <v>4069</v>
      </c>
      <c r="J5566" t="s">
        <v>5506</v>
      </c>
      <c r="K5566" s="160" t="s">
        <v>4007</v>
      </c>
      <c r="L5566" t="s">
        <v>8381</v>
      </c>
    </row>
    <row r="5567" spans="1:12">
      <c r="A5567" s="15">
        <v>30500712</v>
      </c>
      <c r="B5567" t="s">
        <v>5450</v>
      </c>
      <c r="C5567" t="s">
        <v>5506</v>
      </c>
      <c r="D5567" t="s">
        <v>8402</v>
      </c>
      <c r="E5567" t="s">
        <v>6475</v>
      </c>
      <c r="F5567" t="s">
        <v>4073</v>
      </c>
      <c r="G5567" s="160" t="s">
        <v>4074</v>
      </c>
      <c r="H5567" t="s">
        <v>4075</v>
      </c>
      <c r="I5567">
        <v>11</v>
      </c>
      <c r="J5567" t="s">
        <v>6011</v>
      </c>
      <c r="K5567" s="160" t="s">
        <v>4009</v>
      </c>
      <c r="L5567" t="s">
        <v>6012</v>
      </c>
    </row>
    <row r="5568" spans="1:12">
      <c r="A5568" s="15">
        <v>30500714</v>
      </c>
      <c r="B5568" t="s">
        <v>5450</v>
      </c>
      <c r="C5568" t="s">
        <v>5506</v>
      </c>
      <c r="D5568" t="s">
        <v>8402</v>
      </c>
      <c r="E5568" t="s">
        <v>8385</v>
      </c>
      <c r="F5568" t="s">
        <v>8380</v>
      </c>
      <c r="G5568" s="160" t="s">
        <v>4076</v>
      </c>
      <c r="H5568" t="s">
        <v>4330</v>
      </c>
      <c r="I5568" s="160" t="s">
        <v>4069</v>
      </c>
      <c r="J5568" t="s">
        <v>5506</v>
      </c>
      <c r="K5568" s="160" t="s">
        <v>4007</v>
      </c>
      <c r="L5568" t="s">
        <v>8381</v>
      </c>
    </row>
    <row r="5569" spans="1:12">
      <c r="A5569" s="15">
        <v>30500715</v>
      </c>
      <c r="B5569" t="s">
        <v>5450</v>
      </c>
      <c r="C5569" t="s">
        <v>5506</v>
      </c>
      <c r="D5569" t="s">
        <v>8402</v>
      </c>
      <c r="E5569" t="s">
        <v>8386</v>
      </c>
      <c r="F5569" t="s">
        <v>4073</v>
      </c>
      <c r="G5569" s="160" t="s">
        <v>4074</v>
      </c>
      <c r="H5569" t="s">
        <v>4075</v>
      </c>
      <c r="I5569">
        <v>11</v>
      </c>
      <c r="J5569" t="s">
        <v>6011</v>
      </c>
      <c r="K5569" s="160" t="s">
        <v>4007</v>
      </c>
      <c r="L5569" t="s">
        <v>5938</v>
      </c>
    </row>
    <row r="5570" spans="1:12">
      <c r="A5570" s="15">
        <v>30500716</v>
      </c>
      <c r="B5570" t="s">
        <v>5450</v>
      </c>
      <c r="C5570" t="s">
        <v>5506</v>
      </c>
      <c r="D5570" t="s">
        <v>8402</v>
      </c>
      <c r="E5570" t="s">
        <v>8387</v>
      </c>
      <c r="F5570" t="s">
        <v>4073</v>
      </c>
      <c r="G5570" s="160" t="s">
        <v>4074</v>
      </c>
      <c r="H5570" t="s">
        <v>4075</v>
      </c>
      <c r="I5570">
        <v>11</v>
      </c>
      <c r="J5570" t="s">
        <v>6011</v>
      </c>
      <c r="K5570" s="160" t="s">
        <v>4009</v>
      </c>
      <c r="L5570" t="s">
        <v>6012</v>
      </c>
    </row>
    <row r="5571" spans="1:12">
      <c r="A5571" s="15">
        <v>30500717</v>
      </c>
      <c r="B5571" t="s">
        <v>5450</v>
      </c>
      <c r="C5571" t="s">
        <v>5506</v>
      </c>
      <c r="D5571" t="s">
        <v>8402</v>
      </c>
      <c r="E5571" t="s">
        <v>8388</v>
      </c>
      <c r="F5571" t="s">
        <v>8380</v>
      </c>
      <c r="G5571" s="160" t="s">
        <v>4076</v>
      </c>
      <c r="H5571" t="s">
        <v>4330</v>
      </c>
      <c r="I5571" s="160" t="s">
        <v>4069</v>
      </c>
      <c r="J5571" t="s">
        <v>5506</v>
      </c>
      <c r="K5571" s="160" t="s">
        <v>4007</v>
      </c>
      <c r="L5571" t="s">
        <v>8381</v>
      </c>
    </row>
    <row r="5572" spans="1:12">
      <c r="A5572" s="15">
        <v>30500718</v>
      </c>
      <c r="B5572" t="s">
        <v>5450</v>
      </c>
      <c r="C5572" t="s">
        <v>5506</v>
      </c>
      <c r="D5572" t="s">
        <v>8402</v>
      </c>
      <c r="E5572" t="s">
        <v>8389</v>
      </c>
      <c r="F5572" t="s">
        <v>4073</v>
      </c>
      <c r="G5572" s="160" t="s">
        <v>4074</v>
      </c>
      <c r="H5572" t="s">
        <v>4075</v>
      </c>
      <c r="I5572">
        <v>11</v>
      </c>
      <c r="J5572" t="s">
        <v>6011</v>
      </c>
      <c r="K5572" s="160" t="s">
        <v>4007</v>
      </c>
      <c r="L5572" t="s">
        <v>5938</v>
      </c>
    </row>
    <row r="5573" spans="1:12">
      <c r="A5573" s="15">
        <v>30500719</v>
      </c>
      <c r="B5573" t="s">
        <v>5450</v>
      </c>
      <c r="C5573" t="s">
        <v>5506</v>
      </c>
      <c r="D5573" t="s">
        <v>8402</v>
      </c>
      <c r="E5573" t="s">
        <v>8390</v>
      </c>
      <c r="F5573" t="s">
        <v>8380</v>
      </c>
      <c r="G5573" s="160" t="s">
        <v>4074</v>
      </c>
      <c r="H5573" t="s">
        <v>4075</v>
      </c>
      <c r="I5573">
        <v>11</v>
      </c>
      <c r="J5573" t="s">
        <v>6011</v>
      </c>
      <c r="K5573" s="160" t="s">
        <v>4009</v>
      </c>
      <c r="L5573" t="s">
        <v>6012</v>
      </c>
    </row>
    <row r="5574" spans="1:12">
      <c r="A5574" s="15">
        <v>30500720</v>
      </c>
      <c r="B5574" t="s">
        <v>5450</v>
      </c>
      <c r="C5574" t="s">
        <v>5506</v>
      </c>
      <c r="D5574" t="s">
        <v>8402</v>
      </c>
      <c r="E5574" t="s">
        <v>8401</v>
      </c>
      <c r="F5574" t="s">
        <v>3994</v>
      </c>
      <c r="G5574" s="160" t="s">
        <v>4076</v>
      </c>
      <c r="H5574" t="s">
        <v>4330</v>
      </c>
      <c r="I5574" s="160" t="s">
        <v>4069</v>
      </c>
      <c r="J5574" t="s">
        <v>5506</v>
      </c>
      <c r="K5574" s="160" t="s">
        <v>4007</v>
      </c>
      <c r="L5574" t="s">
        <v>8381</v>
      </c>
    </row>
    <row r="5575" spans="1:12">
      <c r="A5575" s="15">
        <v>30500721</v>
      </c>
      <c r="B5575" t="s">
        <v>5450</v>
      </c>
      <c r="C5575" t="s">
        <v>5506</v>
      </c>
      <c r="D5575" t="s">
        <v>8402</v>
      </c>
      <c r="E5575" t="s">
        <v>8403</v>
      </c>
      <c r="F5575" t="s">
        <v>3994</v>
      </c>
      <c r="G5575" s="160" t="s">
        <v>4076</v>
      </c>
      <c r="H5575" t="s">
        <v>4330</v>
      </c>
      <c r="I5575" s="160" t="s">
        <v>4069</v>
      </c>
      <c r="J5575" t="s">
        <v>5506</v>
      </c>
      <c r="K5575" s="160" t="s">
        <v>4007</v>
      </c>
      <c r="L5575" t="s">
        <v>8381</v>
      </c>
    </row>
    <row r="5576" spans="1:12">
      <c r="A5576" s="15">
        <v>30500727</v>
      </c>
      <c r="B5576" t="s">
        <v>5450</v>
      </c>
      <c r="C5576" t="s">
        <v>5506</v>
      </c>
      <c r="D5576" t="s">
        <v>8402</v>
      </c>
      <c r="E5576" t="s">
        <v>8398</v>
      </c>
      <c r="F5576" t="s">
        <v>8380</v>
      </c>
      <c r="G5576" s="160" t="s">
        <v>4076</v>
      </c>
      <c r="H5576" t="s">
        <v>4330</v>
      </c>
      <c r="I5576" s="160" t="s">
        <v>4069</v>
      </c>
      <c r="J5576" t="s">
        <v>5506</v>
      </c>
      <c r="K5576" s="160" t="s">
        <v>4007</v>
      </c>
      <c r="L5576" t="s">
        <v>8381</v>
      </c>
    </row>
    <row r="5577" spans="1:12">
      <c r="A5577" s="15">
        <v>30500728</v>
      </c>
      <c r="B5577" t="s">
        <v>5450</v>
      </c>
      <c r="C5577" t="s">
        <v>5506</v>
      </c>
      <c r="D5577" t="s">
        <v>8402</v>
      </c>
      <c r="E5577" t="s">
        <v>8399</v>
      </c>
      <c r="F5577" t="s">
        <v>8380</v>
      </c>
      <c r="G5577" s="160" t="s">
        <v>4076</v>
      </c>
      <c r="H5577" t="s">
        <v>4330</v>
      </c>
      <c r="I5577" s="160" t="s">
        <v>4069</v>
      </c>
      <c r="J5577" t="s">
        <v>5506</v>
      </c>
      <c r="K5577" s="160" t="s">
        <v>4007</v>
      </c>
      <c r="L5577" t="s">
        <v>8381</v>
      </c>
    </row>
    <row r="5578" spans="1:12">
      <c r="A5578" s="15">
        <v>30500729</v>
      </c>
      <c r="B5578" t="s">
        <v>5450</v>
      </c>
      <c r="C5578" t="s">
        <v>5506</v>
      </c>
      <c r="D5578" t="s">
        <v>8402</v>
      </c>
      <c r="E5578" t="s">
        <v>8400</v>
      </c>
      <c r="F5578" t="s">
        <v>8380</v>
      </c>
      <c r="G5578" s="160" t="s">
        <v>4076</v>
      </c>
      <c r="H5578" t="s">
        <v>4330</v>
      </c>
      <c r="I5578" s="160" t="s">
        <v>4069</v>
      </c>
      <c r="J5578" t="s">
        <v>5506</v>
      </c>
      <c r="K5578" s="160" t="s">
        <v>4007</v>
      </c>
      <c r="L5578" t="s">
        <v>8381</v>
      </c>
    </row>
    <row r="5579" spans="1:12">
      <c r="A5579" s="15">
        <v>30500799</v>
      </c>
      <c r="B5579" t="s">
        <v>5450</v>
      </c>
      <c r="C5579" t="s">
        <v>5506</v>
      </c>
      <c r="D5579" t="s">
        <v>8402</v>
      </c>
      <c r="E5579" t="s">
        <v>4080</v>
      </c>
      <c r="F5579" t="s">
        <v>8380</v>
      </c>
      <c r="G5579" s="160" t="s">
        <v>4076</v>
      </c>
      <c r="H5579" t="s">
        <v>4330</v>
      </c>
      <c r="I5579" s="160" t="s">
        <v>4069</v>
      </c>
      <c r="J5579" t="s">
        <v>5506</v>
      </c>
      <c r="K5579" s="160" t="s">
        <v>4007</v>
      </c>
      <c r="L5579" t="s">
        <v>8381</v>
      </c>
    </row>
    <row r="5580" spans="1:12">
      <c r="A5580" s="15">
        <v>30500801</v>
      </c>
      <c r="B5580" t="s">
        <v>5450</v>
      </c>
      <c r="C5580" t="s">
        <v>5506</v>
      </c>
      <c r="D5580" t="s">
        <v>8404</v>
      </c>
      <c r="E5580" t="s">
        <v>8405</v>
      </c>
      <c r="F5580" t="s">
        <v>3994</v>
      </c>
      <c r="G5580" s="160" t="s">
        <v>4076</v>
      </c>
      <c r="H5580" t="s">
        <v>4330</v>
      </c>
      <c r="I5580" s="160" t="s">
        <v>4069</v>
      </c>
      <c r="J5580" t="s">
        <v>5506</v>
      </c>
      <c r="K5580">
        <v>99</v>
      </c>
      <c r="L5580" t="s">
        <v>3999</v>
      </c>
    </row>
    <row r="5581" spans="1:12">
      <c r="A5581" s="15">
        <v>30500802</v>
      </c>
      <c r="B5581" t="s">
        <v>5450</v>
      </c>
      <c r="C5581" t="s">
        <v>5506</v>
      </c>
      <c r="D5581" t="s">
        <v>8406</v>
      </c>
      <c r="E5581" t="s">
        <v>8407</v>
      </c>
      <c r="F5581" t="s">
        <v>3994</v>
      </c>
      <c r="G5581" s="160" t="s">
        <v>4076</v>
      </c>
      <c r="H5581" t="s">
        <v>4330</v>
      </c>
      <c r="I5581" s="160" t="s">
        <v>4069</v>
      </c>
      <c r="J5581" t="s">
        <v>5506</v>
      </c>
      <c r="K5581">
        <v>99</v>
      </c>
      <c r="L5581" t="s">
        <v>3999</v>
      </c>
    </row>
    <row r="5582" spans="1:12">
      <c r="A5582" s="15">
        <v>30500803</v>
      </c>
      <c r="B5582" t="s">
        <v>5450</v>
      </c>
      <c r="C5582" t="s">
        <v>5506</v>
      </c>
      <c r="D5582" t="s">
        <v>8406</v>
      </c>
      <c r="E5582" t="s">
        <v>5724</v>
      </c>
      <c r="F5582" t="s">
        <v>4073</v>
      </c>
      <c r="G5582" s="160" t="s">
        <v>4074</v>
      </c>
      <c r="H5582" t="s">
        <v>4075</v>
      </c>
      <c r="I5582">
        <v>11</v>
      </c>
      <c r="J5582" t="s">
        <v>6011</v>
      </c>
      <c r="K5582" s="160" t="s">
        <v>4007</v>
      </c>
      <c r="L5582" t="s">
        <v>5938</v>
      </c>
    </row>
    <row r="5583" spans="1:12">
      <c r="A5583" s="15">
        <v>30500804</v>
      </c>
      <c r="B5583" t="s">
        <v>5450</v>
      </c>
      <c r="C5583" t="s">
        <v>5506</v>
      </c>
      <c r="D5583" t="s">
        <v>8406</v>
      </c>
      <c r="E5583" t="s">
        <v>8408</v>
      </c>
      <c r="F5583" t="s">
        <v>3994</v>
      </c>
      <c r="G5583" s="160" t="s">
        <v>4076</v>
      </c>
      <c r="H5583" t="s">
        <v>4330</v>
      </c>
      <c r="I5583" s="160" t="s">
        <v>4069</v>
      </c>
      <c r="J5583" t="s">
        <v>5506</v>
      </c>
      <c r="K5583">
        <v>99</v>
      </c>
      <c r="L5583" t="s">
        <v>3999</v>
      </c>
    </row>
    <row r="5584" spans="1:12">
      <c r="A5584" s="15">
        <v>30500805</v>
      </c>
      <c r="B5584" t="s">
        <v>5450</v>
      </c>
      <c r="C5584" t="s">
        <v>5506</v>
      </c>
      <c r="D5584" t="s">
        <v>8406</v>
      </c>
      <c r="E5584" t="s">
        <v>5211</v>
      </c>
      <c r="F5584" t="s">
        <v>3994</v>
      </c>
      <c r="G5584" s="160" t="s">
        <v>4076</v>
      </c>
      <c r="H5584" t="s">
        <v>4330</v>
      </c>
      <c r="I5584" s="160" t="s">
        <v>4069</v>
      </c>
      <c r="J5584" t="s">
        <v>5506</v>
      </c>
      <c r="K5584">
        <v>99</v>
      </c>
      <c r="L5584" t="s">
        <v>3999</v>
      </c>
    </row>
    <row r="5585" spans="1:12">
      <c r="A5585" s="15">
        <v>30500806</v>
      </c>
      <c r="B5585" t="s">
        <v>5450</v>
      </c>
      <c r="C5585" t="s">
        <v>5506</v>
      </c>
      <c r="D5585" t="s">
        <v>8406</v>
      </c>
      <c r="E5585" t="s">
        <v>7963</v>
      </c>
      <c r="F5585" t="s">
        <v>4073</v>
      </c>
      <c r="G5585" s="160" t="s">
        <v>4076</v>
      </c>
      <c r="H5585" t="s">
        <v>4330</v>
      </c>
      <c r="I5585" s="160" t="s">
        <v>4069</v>
      </c>
      <c r="J5585" t="s">
        <v>5506</v>
      </c>
      <c r="K5585">
        <v>99</v>
      </c>
      <c r="L5585" t="s">
        <v>3999</v>
      </c>
    </row>
    <row r="5586" spans="1:12">
      <c r="A5586" s="15">
        <v>30500807</v>
      </c>
      <c r="B5586" t="s">
        <v>5450</v>
      </c>
      <c r="C5586" t="s">
        <v>5506</v>
      </c>
      <c r="D5586" t="s">
        <v>8404</v>
      </c>
      <c r="E5586" t="s">
        <v>8409</v>
      </c>
      <c r="F5586" t="s">
        <v>3994</v>
      </c>
      <c r="G5586" s="160" t="s">
        <v>4076</v>
      </c>
      <c r="H5586" t="s">
        <v>4330</v>
      </c>
      <c r="I5586" s="160" t="s">
        <v>4069</v>
      </c>
      <c r="J5586" t="s">
        <v>5506</v>
      </c>
      <c r="K5586">
        <v>99</v>
      </c>
      <c r="L5586" t="s">
        <v>3999</v>
      </c>
    </row>
    <row r="5587" spans="1:12">
      <c r="A5587" s="15">
        <v>30500810</v>
      </c>
      <c r="B5587" t="s">
        <v>5450</v>
      </c>
      <c r="C5587" t="s">
        <v>5506</v>
      </c>
      <c r="D5587" t="s">
        <v>8406</v>
      </c>
      <c r="E5587" t="s">
        <v>8410</v>
      </c>
      <c r="F5587" t="s">
        <v>3994</v>
      </c>
      <c r="G5587" s="160" t="s">
        <v>4076</v>
      </c>
      <c r="H5587" t="s">
        <v>4330</v>
      </c>
      <c r="I5587" s="160" t="s">
        <v>4069</v>
      </c>
      <c r="J5587" t="s">
        <v>5506</v>
      </c>
      <c r="K5587">
        <v>99</v>
      </c>
      <c r="L5587" t="s">
        <v>3999</v>
      </c>
    </row>
    <row r="5588" spans="1:12">
      <c r="A5588" s="15">
        <v>30500811</v>
      </c>
      <c r="B5588" t="s">
        <v>5450</v>
      </c>
      <c r="C5588" t="s">
        <v>5506</v>
      </c>
      <c r="D5588" t="s">
        <v>8406</v>
      </c>
      <c r="E5588" t="s">
        <v>8411</v>
      </c>
      <c r="F5588" t="s">
        <v>3994</v>
      </c>
      <c r="G5588" s="160" t="s">
        <v>4076</v>
      </c>
      <c r="H5588" t="s">
        <v>4330</v>
      </c>
      <c r="I5588" s="160" t="s">
        <v>4069</v>
      </c>
      <c r="J5588" t="s">
        <v>5506</v>
      </c>
      <c r="K5588">
        <v>99</v>
      </c>
      <c r="L5588" t="s">
        <v>3999</v>
      </c>
    </row>
    <row r="5589" spans="1:12">
      <c r="A5589" s="15">
        <v>30500812</v>
      </c>
      <c r="B5589" t="s">
        <v>5450</v>
      </c>
      <c r="C5589" t="s">
        <v>5506</v>
      </c>
      <c r="D5589" t="s">
        <v>8404</v>
      </c>
      <c r="E5589" t="s">
        <v>8412</v>
      </c>
      <c r="F5589" t="s">
        <v>3994</v>
      </c>
      <c r="G5589" s="160" t="s">
        <v>4076</v>
      </c>
      <c r="H5589" t="s">
        <v>4330</v>
      </c>
      <c r="I5589" s="160" t="s">
        <v>4069</v>
      </c>
      <c r="J5589" t="s">
        <v>5506</v>
      </c>
      <c r="K5589">
        <v>99</v>
      </c>
      <c r="L5589" t="s">
        <v>3999</v>
      </c>
    </row>
    <row r="5590" spans="1:12">
      <c r="A5590" s="15">
        <v>30500813</v>
      </c>
      <c r="B5590" t="s">
        <v>5450</v>
      </c>
      <c r="C5590" t="s">
        <v>5506</v>
      </c>
      <c r="D5590" t="s">
        <v>8406</v>
      </c>
      <c r="E5590" t="s">
        <v>8413</v>
      </c>
      <c r="F5590" t="s">
        <v>3994</v>
      </c>
      <c r="G5590" s="160" t="s">
        <v>4076</v>
      </c>
      <c r="H5590" t="s">
        <v>4330</v>
      </c>
      <c r="I5590" s="160" t="s">
        <v>4069</v>
      </c>
      <c r="J5590" t="s">
        <v>5506</v>
      </c>
      <c r="K5590">
        <v>99</v>
      </c>
      <c r="L5590" t="s">
        <v>3999</v>
      </c>
    </row>
    <row r="5591" spans="1:12">
      <c r="A5591" s="15">
        <v>30500816</v>
      </c>
      <c r="B5591" t="s">
        <v>5450</v>
      </c>
      <c r="C5591" t="s">
        <v>5506</v>
      </c>
      <c r="D5591" t="s">
        <v>8404</v>
      </c>
      <c r="E5591" t="s">
        <v>8414</v>
      </c>
      <c r="F5591" t="s">
        <v>3994</v>
      </c>
      <c r="G5591" s="160" t="s">
        <v>4076</v>
      </c>
      <c r="H5591" t="s">
        <v>4330</v>
      </c>
      <c r="I5591" s="160" t="s">
        <v>4069</v>
      </c>
      <c r="J5591" t="s">
        <v>5506</v>
      </c>
      <c r="K5591">
        <v>99</v>
      </c>
      <c r="L5591" t="s">
        <v>3999</v>
      </c>
    </row>
    <row r="5592" spans="1:12">
      <c r="A5592" s="15">
        <v>30500818</v>
      </c>
      <c r="B5592" t="s">
        <v>5450</v>
      </c>
      <c r="C5592" t="s">
        <v>5506</v>
      </c>
      <c r="D5592" t="s">
        <v>8406</v>
      </c>
      <c r="E5592" t="s">
        <v>8415</v>
      </c>
      <c r="F5592" t="s">
        <v>3994</v>
      </c>
      <c r="G5592" s="160" t="s">
        <v>4076</v>
      </c>
      <c r="H5592" t="s">
        <v>4330</v>
      </c>
      <c r="I5592" s="160" t="s">
        <v>4069</v>
      </c>
      <c r="J5592" t="s">
        <v>5506</v>
      </c>
      <c r="K5592">
        <v>99</v>
      </c>
      <c r="L5592" t="s">
        <v>3999</v>
      </c>
    </row>
    <row r="5593" spans="1:12">
      <c r="A5593" s="15">
        <v>30500821</v>
      </c>
      <c r="B5593" t="s">
        <v>5450</v>
      </c>
      <c r="C5593" t="s">
        <v>5506</v>
      </c>
      <c r="D5593" t="s">
        <v>8406</v>
      </c>
      <c r="E5593" t="s">
        <v>8416</v>
      </c>
      <c r="F5593" t="s">
        <v>3994</v>
      </c>
      <c r="G5593" s="160" t="s">
        <v>4076</v>
      </c>
      <c r="H5593" t="s">
        <v>4330</v>
      </c>
      <c r="I5593" s="160" t="s">
        <v>4069</v>
      </c>
      <c r="J5593" t="s">
        <v>5506</v>
      </c>
      <c r="K5593">
        <v>99</v>
      </c>
      <c r="L5593" t="s">
        <v>3999</v>
      </c>
    </row>
    <row r="5594" spans="1:12">
      <c r="A5594" s="15">
        <v>30500822</v>
      </c>
      <c r="B5594" t="s">
        <v>5450</v>
      </c>
      <c r="C5594" t="s">
        <v>5506</v>
      </c>
      <c r="D5594" t="s">
        <v>8406</v>
      </c>
      <c r="E5594" t="s">
        <v>8417</v>
      </c>
      <c r="F5594" t="s">
        <v>3994</v>
      </c>
      <c r="G5594" s="160" t="s">
        <v>4076</v>
      </c>
      <c r="H5594" t="s">
        <v>4330</v>
      </c>
      <c r="I5594" s="160" t="s">
        <v>4069</v>
      </c>
      <c r="J5594" t="s">
        <v>5506</v>
      </c>
      <c r="K5594">
        <v>99</v>
      </c>
      <c r="L5594" t="s">
        <v>3999</v>
      </c>
    </row>
    <row r="5595" spans="1:12">
      <c r="A5595" s="15">
        <v>30500823</v>
      </c>
      <c r="B5595" t="s">
        <v>5450</v>
      </c>
      <c r="C5595" t="s">
        <v>5506</v>
      </c>
      <c r="D5595" t="s">
        <v>8406</v>
      </c>
      <c r="E5595" t="s">
        <v>8418</v>
      </c>
      <c r="F5595" t="s">
        <v>3994</v>
      </c>
      <c r="G5595" s="160" t="s">
        <v>4076</v>
      </c>
      <c r="H5595" t="s">
        <v>4330</v>
      </c>
      <c r="I5595" s="160" t="s">
        <v>4069</v>
      </c>
      <c r="J5595" t="s">
        <v>5506</v>
      </c>
      <c r="K5595">
        <v>99</v>
      </c>
      <c r="L5595" t="s">
        <v>3999</v>
      </c>
    </row>
    <row r="5596" spans="1:12">
      <c r="A5596" s="15">
        <v>30500824</v>
      </c>
      <c r="B5596" t="s">
        <v>5450</v>
      </c>
      <c r="C5596" t="s">
        <v>5506</v>
      </c>
      <c r="D5596" t="s">
        <v>8406</v>
      </c>
      <c r="E5596" t="s">
        <v>8419</v>
      </c>
      <c r="F5596" t="s">
        <v>3994</v>
      </c>
      <c r="G5596" s="160" t="s">
        <v>4076</v>
      </c>
      <c r="H5596" t="s">
        <v>4330</v>
      </c>
      <c r="I5596" s="160" t="s">
        <v>4069</v>
      </c>
      <c r="J5596" t="s">
        <v>5506</v>
      </c>
      <c r="K5596">
        <v>99</v>
      </c>
      <c r="L5596" t="s">
        <v>3999</v>
      </c>
    </row>
    <row r="5597" spans="1:12">
      <c r="A5597" s="15">
        <v>30500828</v>
      </c>
      <c r="B5597" t="s">
        <v>5450</v>
      </c>
      <c r="C5597" t="s">
        <v>5506</v>
      </c>
      <c r="D5597" t="s">
        <v>8404</v>
      </c>
      <c r="E5597" t="s">
        <v>8420</v>
      </c>
      <c r="F5597" t="s">
        <v>3994</v>
      </c>
      <c r="G5597" s="160" t="s">
        <v>4076</v>
      </c>
      <c r="H5597" t="s">
        <v>4330</v>
      </c>
      <c r="I5597" s="160" t="s">
        <v>4069</v>
      </c>
      <c r="J5597" t="s">
        <v>5506</v>
      </c>
      <c r="K5597">
        <v>99</v>
      </c>
      <c r="L5597" t="s">
        <v>3999</v>
      </c>
    </row>
    <row r="5598" spans="1:12">
      <c r="A5598" s="15">
        <v>30500830</v>
      </c>
      <c r="B5598" t="s">
        <v>5450</v>
      </c>
      <c r="C5598" t="s">
        <v>5506</v>
      </c>
      <c r="D5598" t="s">
        <v>8406</v>
      </c>
      <c r="E5598" t="s">
        <v>8421</v>
      </c>
      <c r="F5598" t="s">
        <v>3994</v>
      </c>
      <c r="G5598" s="160" t="s">
        <v>4076</v>
      </c>
      <c r="H5598" t="s">
        <v>4330</v>
      </c>
      <c r="I5598" s="160" t="s">
        <v>4069</v>
      </c>
      <c r="J5598" t="s">
        <v>5506</v>
      </c>
      <c r="K5598">
        <v>99</v>
      </c>
      <c r="L5598" t="s">
        <v>3999</v>
      </c>
    </row>
    <row r="5599" spans="1:12">
      <c r="A5599" s="15">
        <v>30500831</v>
      </c>
      <c r="B5599" t="s">
        <v>5450</v>
      </c>
      <c r="C5599" t="s">
        <v>5506</v>
      </c>
      <c r="D5599" t="s">
        <v>8406</v>
      </c>
      <c r="E5599" t="s">
        <v>8422</v>
      </c>
      <c r="F5599" t="s">
        <v>3994</v>
      </c>
      <c r="G5599" s="160" t="s">
        <v>4076</v>
      </c>
      <c r="H5599" t="s">
        <v>4330</v>
      </c>
      <c r="I5599" s="160" t="s">
        <v>4069</v>
      </c>
      <c r="J5599" t="s">
        <v>5506</v>
      </c>
      <c r="K5599">
        <v>99</v>
      </c>
      <c r="L5599" t="s">
        <v>3999</v>
      </c>
    </row>
    <row r="5600" spans="1:12">
      <c r="A5600" s="15">
        <v>30500835</v>
      </c>
      <c r="B5600" t="s">
        <v>5450</v>
      </c>
      <c r="C5600" t="s">
        <v>5506</v>
      </c>
      <c r="D5600" t="s">
        <v>8406</v>
      </c>
      <c r="E5600" t="s">
        <v>8423</v>
      </c>
      <c r="F5600" t="s">
        <v>3994</v>
      </c>
      <c r="G5600" s="160" t="s">
        <v>4076</v>
      </c>
      <c r="H5600" t="s">
        <v>4330</v>
      </c>
      <c r="I5600" s="160" t="s">
        <v>4069</v>
      </c>
      <c r="J5600" t="s">
        <v>5506</v>
      </c>
      <c r="K5600">
        <v>99</v>
      </c>
      <c r="L5600" t="s">
        <v>3999</v>
      </c>
    </row>
    <row r="5601" spans="1:12">
      <c r="A5601" s="15">
        <v>30500840</v>
      </c>
      <c r="B5601" t="s">
        <v>5450</v>
      </c>
      <c r="C5601" t="s">
        <v>5506</v>
      </c>
      <c r="D5601" t="s">
        <v>8406</v>
      </c>
      <c r="E5601" t="s">
        <v>8424</v>
      </c>
      <c r="F5601" t="s">
        <v>3994</v>
      </c>
      <c r="G5601" s="160" t="s">
        <v>4076</v>
      </c>
      <c r="H5601" t="s">
        <v>4330</v>
      </c>
      <c r="I5601" s="160" t="s">
        <v>4069</v>
      </c>
      <c r="J5601" t="s">
        <v>5506</v>
      </c>
      <c r="K5601">
        <v>99</v>
      </c>
      <c r="L5601" t="s">
        <v>3999</v>
      </c>
    </row>
    <row r="5602" spans="1:12">
      <c r="A5602" s="15">
        <v>30500841</v>
      </c>
      <c r="B5602" t="s">
        <v>5450</v>
      </c>
      <c r="C5602" t="s">
        <v>5506</v>
      </c>
      <c r="D5602" t="s">
        <v>8406</v>
      </c>
      <c r="E5602" t="s">
        <v>8425</v>
      </c>
      <c r="F5602" t="s">
        <v>3994</v>
      </c>
      <c r="G5602" s="160" t="s">
        <v>4076</v>
      </c>
      <c r="H5602" t="s">
        <v>4330</v>
      </c>
      <c r="I5602" s="160" t="s">
        <v>4069</v>
      </c>
      <c r="J5602" t="s">
        <v>5506</v>
      </c>
      <c r="K5602">
        <v>99</v>
      </c>
      <c r="L5602" t="s">
        <v>3999</v>
      </c>
    </row>
    <row r="5603" spans="1:12">
      <c r="A5603" s="15">
        <v>30500843</v>
      </c>
      <c r="B5603" t="s">
        <v>5450</v>
      </c>
      <c r="C5603" t="s">
        <v>5506</v>
      </c>
      <c r="D5603" t="s">
        <v>8406</v>
      </c>
      <c r="E5603" t="s">
        <v>8426</v>
      </c>
      <c r="F5603" t="s">
        <v>3994</v>
      </c>
      <c r="G5603" s="160" t="s">
        <v>4076</v>
      </c>
      <c r="H5603" t="s">
        <v>4330</v>
      </c>
      <c r="I5603" s="160" t="s">
        <v>4069</v>
      </c>
      <c r="J5603" t="s">
        <v>5506</v>
      </c>
      <c r="K5603">
        <v>99</v>
      </c>
      <c r="L5603" t="s">
        <v>3999</v>
      </c>
    </row>
    <row r="5604" spans="1:12">
      <c r="A5604" s="15">
        <v>30500845</v>
      </c>
      <c r="B5604" t="s">
        <v>5450</v>
      </c>
      <c r="C5604" t="s">
        <v>5506</v>
      </c>
      <c r="D5604" t="s">
        <v>8406</v>
      </c>
      <c r="E5604" t="s">
        <v>8427</v>
      </c>
      <c r="F5604" t="s">
        <v>3994</v>
      </c>
      <c r="G5604" s="160" t="s">
        <v>4076</v>
      </c>
      <c r="H5604" t="s">
        <v>4330</v>
      </c>
      <c r="I5604" s="160" t="s">
        <v>4069</v>
      </c>
      <c r="J5604" t="s">
        <v>5506</v>
      </c>
      <c r="K5604">
        <v>99</v>
      </c>
      <c r="L5604" t="s">
        <v>3999</v>
      </c>
    </row>
    <row r="5605" spans="1:12">
      <c r="A5605" s="15">
        <v>30500846</v>
      </c>
      <c r="B5605" t="s">
        <v>5450</v>
      </c>
      <c r="C5605" t="s">
        <v>5506</v>
      </c>
      <c r="D5605" t="s">
        <v>8406</v>
      </c>
      <c r="E5605" t="s">
        <v>8428</v>
      </c>
      <c r="F5605" t="s">
        <v>3994</v>
      </c>
      <c r="G5605" s="160" t="s">
        <v>4076</v>
      </c>
      <c r="H5605" t="s">
        <v>4330</v>
      </c>
      <c r="I5605" s="160" t="s">
        <v>4069</v>
      </c>
      <c r="J5605" t="s">
        <v>5506</v>
      </c>
      <c r="K5605">
        <v>99</v>
      </c>
      <c r="L5605" t="s">
        <v>3999</v>
      </c>
    </row>
    <row r="5606" spans="1:12">
      <c r="A5606" s="15">
        <v>30500849</v>
      </c>
      <c r="B5606" t="s">
        <v>5450</v>
      </c>
      <c r="C5606" t="s">
        <v>5506</v>
      </c>
      <c r="D5606" t="s">
        <v>8406</v>
      </c>
      <c r="E5606" t="s">
        <v>8429</v>
      </c>
      <c r="F5606" t="s">
        <v>3994</v>
      </c>
      <c r="G5606" s="160" t="s">
        <v>4076</v>
      </c>
      <c r="H5606" t="s">
        <v>4330</v>
      </c>
      <c r="I5606" s="160" t="s">
        <v>4069</v>
      </c>
      <c r="J5606" t="s">
        <v>5506</v>
      </c>
      <c r="K5606">
        <v>99</v>
      </c>
      <c r="L5606" t="s">
        <v>3999</v>
      </c>
    </row>
    <row r="5607" spans="1:12">
      <c r="A5607" s="15">
        <v>30500850</v>
      </c>
      <c r="B5607" t="s">
        <v>5450</v>
      </c>
      <c r="C5607" t="s">
        <v>5506</v>
      </c>
      <c r="D5607" t="s">
        <v>8406</v>
      </c>
      <c r="E5607" t="s">
        <v>8430</v>
      </c>
      <c r="F5607" t="s">
        <v>3994</v>
      </c>
      <c r="G5607" s="160" t="s">
        <v>4076</v>
      </c>
      <c r="H5607" t="s">
        <v>4330</v>
      </c>
      <c r="I5607" s="160" t="s">
        <v>4069</v>
      </c>
      <c r="J5607" t="s">
        <v>5506</v>
      </c>
      <c r="K5607">
        <v>99</v>
      </c>
      <c r="L5607" t="s">
        <v>3999</v>
      </c>
    </row>
    <row r="5608" spans="1:12">
      <c r="A5608" s="15">
        <v>30500851</v>
      </c>
      <c r="B5608" t="s">
        <v>5450</v>
      </c>
      <c r="C5608" t="s">
        <v>5506</v>
      </c>
      <c r="D5608" t="s">
        <v>8406</v>
      </c>
      <c r="E5608" t="s">
        <v>8431</v>
      </c>
      <c r="F5608" t="s">
        <v>3994</v>
      </c>
      <c r="G5608" s="160" t="s">
        <v>4076</v>
      </c>
      <c r="H5608" t="s">
        <v>4330</v>
      </c>
      <c r="I5608" s="160" t="s">
        <v>4069</v>
      </c>
      <c r="J5608" t="s">
        <v>5506</v>
      </c>
      <c r="K5608">
        <v>99</v>
      </c>
      <c r="L5608" t="s">
        <v>3999</v>
      </c>
    </row>
    <row r="5609" spans="1:12">
      <c r="A5609" s="15">
        <v>30500853</v>
      </c>
      <c r="B5609" t="s">
        <v>5450</v>
      </c>
      <c r="C5609" t="s">
        <v>5506</v>
      </c>
      <c r="D5609" t="s">
        <v>8406</v>
      </c>
      <c r="E5609" t="s">
        <v>8432</v>
      </c>
      <c r="F5609" t="s">
        <v>3994</v>
      </c>
      <c r="G5609" s="160" t="s">
        <v>4076</v>
      </c>
      <c r="H5609" t="s">
        <v>4330</v>
      </c>
      <c r="I5609" s="160" t="s">
        <v>4069</v>
      </c>
      <c r="J5609" t="s">
        <v>5506</v>
      </c>
      <c r="K5609">
        <v>99</v>
      </c>
      <c r="L5609" t="s">
        <v>3999</v>
      </c>
    </row>
    <row r="5610" spans="1:12">
      <c r="A5610" s="15">
        <v>30500854</v>
      </c>
      <c r="B5610" t="s">
        <v>5450</v>
      </c>
      <c r="C5610" t="s">
        <v>5506</v>
      </c>
      <c r="D5610" t="s">
        <v>8406</v>
      </c>
      <c r="E5610" t="s">
        <v>8433</v>
      </c>
      <c r="F5610" t="s">
        <v>3994</v>
      </c>
      <c r="G5610" s="160" t="s">
        <v>4076</v>
      </c>
      <c r="H5610" t="s">
        <v>4330</v>
      </c>
      <c r="I5610" s="160" t="s">
        <v>4069</v>
      </c>
      <c r="J5610" t="s">
        <v>5506</v>
      </c>
      <c r="K5610">
        <v>99</v>
      </c>
      <c r="L5610" t="s">
        <v>3999</v>
      </c>
    </row>
    <row r="5611" spans="1:12">
      <c r="A5611" s="15">
        <v>30500855</v>
      </c>
      <c r="B5611" t="s">
        <v>5450</v>
      </c>
      <c r="C5611" t="s">
        <v>5506</v>
      </c>
      <c r="D5611" t="s">
        <v>8406</v>
      </c>
      <c r="E5611" t="s">
        <v>8434</v>
      </c>
      <c r="F5611" t="s">
        <v>3994</v>
      </c>
      <c r="G5611" s="160" t="s">
        <v>4076</v>
      </c>
      <c r="H5611" t="s">
        <v>4330</v>
      </c>
      <c r="I5611" s="160" t="s">
        <v>4069</v>
      </c>
      <c r="J5611" t="s">
        <v>5506</v>
      </c>
      <c r="K5611">
        <v>99</v>
      </c>
      <c r="L5611" t="s">
        <v>3999</v>
      </c>
    </row>
    <row r="5612" spans="1:12">
      <c r="A5612" s="15">
        <v>30500856</v>
      </c>
      <c r="B5612" t="s">
        <v>5450</v>
      </c>
      <c r="C5612" t="s">
        <v>5506</v>
      </c>
      <c r="D5612" t="s">
        <v>8406</v>
      </c>
      <c r="E5612" t="s">
        <v>8435</v>
      </c>
      <c r="F5612" t="s">
        <v>3994</v>
      </c>
      <c r="G5612" s="160" t="s">
        <v>4076</v>
      </c>
      <c r="H5612" t="s">
        <v>4330</v>
      </c>
      <c r="I5612" s="160" t="s">
        <v>4069</v>
      </c>
      <c r="J5612" t="s">
        <v>5506</v>
      </c>
      <c r="K5612">
        <v>99</v>
      </c>
      <c r="L5612" t="s">
        <v>3999</v>
      </c>
    </row>
    <row r="5613" spans="1:12">
      <c r="A5613" s="15">
        <v>30500858</v>
      </c>
      <c r="B5613" t="s">
        <v>5450</v>
      </c>
      <c r="C5613" t="s">
        <v>5506</v>
      </c>
      <c r="D5613" t="s">
        <v>8406</v>
      </c>
      <c r="E5613" t="s">
        <v>4370</v>
      </c>
      <c r="F5613" t="s">
        <v>3994</v>
      </c>
      <c r="G5613" s="160" t="s">
        <v>4076</v>
      </c>
      <c r="H5613" t="s">
        <v>4330</v>
      </c>
      <c r="I5613" s="160" t="s">
        <v>4069</v>
      </c>
      <c r="J5613" t="s">
        <v>5506</v>
      </c>
      <c r="K5613">
        <v>99</v>
      </c>
      <c r="L5613" t="s">
        <v>3999</v>
      </c>
    </row>
    <row r="5614" spans="1:12">
      <c r="A5614" s="15">
        <v>30500860</v>
      </c>
      <c r="B5614" t="s">
        <v>5450</v>
      </c>
      <c r="C5614" t="s">
        <v>5506</v>
      </c>
      <c r="D5614" t="s">
        <v>8406</v>
      </c>
      <c r="E5614" t="s">
        <v>8436</v>
      </c>
      <c r="F5614" t="s">
        <v>3994</v>
      </c>
      <c r="G5614" s="160" t="s">
        <v>4076</v>
      </c>
      <c r="H5614" t="s">
        <v>4330</v>
      </c>
      <c r="I5614" s="160" t="s">
        <v>4069</v>
      </c>
      <c r="J5614" t="s">
        <v>5506</v>
      </c>
      <c r="K5614">
        <v>99</v>
      </c>
      <c r="L5614" t="s">
        <v>3999</v>
      </c>
    </row>
    <row r="5615" spans="1:12">
      <c r="A5615" s="15">
        <v>30500870</v>
      </c>
      <c r="B5615" t="s">
        <v>5450</v>
      </c>
      <c r="C5615" t="s">
        <v>5506</v>
      </c>
      <c r="D5615" t="s">
        <v>8406</v>
      </c>
      <c r="E5615" t="s">
        <v>8437</v>
      </c>
      <c r="F5615" t="s">
        <v>3994</v>
      </c>
      <c r="G5615" s="160" t="s">
        <v>4076</v>
      </c>
      <c r="H5615" t="s">
        <v>4330</v>
      </c>
      <c r="I5615" s="160" t="s">
        <v>4069</v>
      </c>
      <c r="J5615" t="s">
        <v>5506</v>
      </c>
      <c r="K5615">
        <v>99</v>
      </c>
      <c r="L5615" t="s">
        <v>3999</v>
      </c>
    </row>
    <row r="5616" spans="1:12">
      <c r="A5616" s="15">
        <v>30500880</v>
      </c>
      <c r="B5616" t="s">
        <v>5450</v>
      </c>
      <c r="C5616" t="s">
        <v>5506</v>
      </c>
      <c r="D5616" t="s">
        <v>8406</v>
      </c>
      <c r="E5616" t="s">
        <v>8438</v>
      </c>
      <c r="F5616" t="s">
        <v>3994</v>
      </c>
      <c r="G5616" s="160" t="s">
        <v>4076</v>
      </c>
      <c r="H5616" t="s">
        <v>4330</v>
      </c>
      <c r="I5616" s="160" t="s">
        <v>4069</v>
      </c>
      <c r="J5616" t="s">
        <v>5506</v>
      </c>
      <c r="K5616">
        <v>99</v>
      </c>
      <c r="L5616" t="s">
        <v>3999</v>
      </c>
    </row>
    <row r="5617" spans="1:12">
      <c r="A5617" s="15">
        <v>30500899</v>
      </c>
      <c r="B5617" t="s">
        <v>5450</v>
      </c>
      <c r="C5617" t="s">
        <v>5506</v>
      </c>
      <c r="D5617" t="s">
        <v>8406</v>
      </c>
      <c r="E5617" t="s">
        <v>4020</v>
      </c>
      <c r="F5617" t="s">
        <v>3994</v>
      </c>
      <c r="G5617" s="160" t="s">
        <v>4076</v>
      </c>
      <c r="H5617" t="s">
        <v>4330</v>
      </c>
      <c r="I5617" s="160" t="s">
        <v>4069</v>
      </c>
      <c r="J5617" t="s">
        <v>5506</v>
      </c>
      <c r="K5617">
        <v>99</v>
      </c>
      <c r="L5617" t="s">
        <v>3999</v>
      </c>
    </row>
    <row r="5618" spans="1:12">
      <c r="A5618" s="15">
        <v>30500901</v>
      </c>
      <c r="B5618" t="s">
        <v>5450</v>
      </c>
      <c r="C5618" t="s">
        <v>5506</v>
      </c>
      <c r="D5618" t="s">
        <v>8439</v>
      </c>
      <c r="E5618" t="s">
        <v>8440</v>
      </c>
      <c r="F5618" t="s">
        <v>3994</v>
      </c>
      <c r="G5618" s="160" t="s">
        <v>4076</v>
      </c>
      <c r="H5618" t="s">
        <v>4330</v>
      </c>
      <c r="I5618" s="160" t="s">
        <v>4069</v>
      </c>
      <c r="J5618" t="s">
        <v>5506</v>
      </c>
      <c r="K5618">
        <v>99</v>
      </c>
      <c r="L5618" t="s">
        <v>3999</v>
      </c>
    </row>
    <row r="5619" spans="1:12">
      <c r="A5619" s="15">
        <v>30500902</v>
      </c>
      <c r="B5619" t="s">
        <v>5450</v>
      </c>
      <c r="C5619" t="s">
        <v>5506</v>
      </c>
      <c r="D5619" t="s">
        <v>8439</v>
      </c>
      <c r="E5619" t="s">
        <v>8441</v>
      </c>
      <c r="F5619" t="s">
        <v>3994</v>
      </c>
      <c r="G5619" s="160" t="s">
        <v>4076</v>
      </c>
      <c r="H5619" t="s">
        <v>4330</v>
      </c>
      <c r="I5619" s="160" t="s">
        <v>4069</v>
      </c>
      <c r="J5619" t="s">
        <v>5506</v>
      </c>
      <c r="K5619">
        <v>99</v>
      </c>
      <c r="L5619" t="s">
        <v>3999</v>
      </c>
    </row>
    <row r="5620" spans="1:12">
      <c r="A5620" s="15">
        <v>30500903</v>
      </c>
      <c r="B5620" t="s">
        <v>5450</v>
      </c>
      <c r="C5620" t="s">
        <v>5506</v>
      </c>
      <c r="D5620" t="s">
        <v>8439</v>
      </c>
      <c r="E5620" t="s">
        <v>8442</v>
      </c>
      <c r="F5620" t="s">
        <v>3994</v>
      </c>
      <c r="G5620" s="160" t="s">
        <v>4076</v>
      </c>
      <c r="H5620" t="s">
        <v>4330</v>
      </c>
      <c r="I5620" s="160" t="s">
        <v>4069</v>
      </c>
      <c r="J5620" t="s">
        <v>5506</v>
      </c>
      <c r="K5620">
        <v>99</v>
      </c>
      <c r="L5620" t="s">
        <v>3999</v>
      </c>
    </row>
    <row r="5621" spans="1:12">
      <c r="A5621" s="15">
        <v>30500904</v>
      </c>
      <c r="B5621" t="s">
        <v>5450</v>
      </c>
      <c r="C5621" t="s">
        <v>5506</v>
      </c>
      <c r="D5621" t="s">
        <v>8439</v>
      </c>
      <c r="E5621" t="s">
        <v>8443</v>
      </c>
      <c r="F5621" t="s">
        <v>3994</v>
      </c>
      <c r="G5621" s="160" t="s">
        <v>4076</v>
      </c>
      <c r="H5621" t="s">
        <v>4330</v>
      </c>
      <c r="I5621" s="160" t="s">
        <v>4069</v>
      </c>
      <c r="J5621" t="s">
        <v>5506</v>
      </c>
      <c r="K5621">
        <v>99</v>
      </c>
      <c r="L5621" t="s">
        <v>3999</v>
      </c>
    </row>
    <row r="5622" spans="1:12">
      <c r="A5622" s="15">
        <v>30500905</v>
      </c>
      <c r="B5622" t="s">
        <v>5450</v>
      </c>
      <c r="C5622" t="s">
        <v>5506</v>
      </c>
      <c r="D5622" t="s">
        <v>8439</v>
      </c>
      <c r="E5622" t="s">
        <v>8444</v>
      </c>
      <c r="F5622" t="s">
        <v>4073</v>
      </c>
      <c r="G5622" s="160" t="s">
        <v>4074</v>
      </c>
      <c r="H5622" t="s">
        <v>4075</v>
      </c>
      <c r="I5622">
        <v>11</v>
      </c>
      <c r="J5622" t="s">
        <v>6011</v>
      </c>
      <c r="K5622" s="160" t="s">
        <v>4009</v>
      </c>
      <c r="L5622" t="s">
        <v>6012</v>
      </c>
    </row>
    <row r="5623" spans="1:12">
      <c r="A5623" s="15">
        <v>30500906</v>
      </c>
      <c r="B5623" t="s">
        <v>5450</v>
      </c>
      <c r="C5623" t="s">
        <v>5506</v>
      </c>
      <c r="D5623" t="s">
        <v>8439</v>
      </c>
      <c r="E5623" t="s">
        <v>8445</v>
      </c>
      <c r="F5623" t="s">
        <v>4073</v>
      </c>
      <c r="G5623" s="160" t="s">
        <v>4074</v>
      </c>
      <c r="H5623" t="s">
        <v>4075</v>
      </c>
      <c r="I5623">
        <v>11</v>
      </c>
      <c r="J5623" t="s">
        <v>6011</v>
      </c>
      <c r="K5623" s="160" t="s">
        <v>4007</v>
      </c>
      <c r="L5623" t="s">
        <v>5938</v>
      </c>
    </row>
    <row r="5624" spans="1:12">
      <c r="A5624" s="15">
        <v>30500907</v>
      </c>
      <c r="B5624" t="s">
        <v>5450</v>
      </c>
      <c r="C5624" t="s">
        <v>5506</v>
      </c>
      <c r="D5624" t="s">
        <v>8439</v>
      </c>
      <c r="E5624" t="s">
        <v>8446</v>
      </c>
      <c r="F5624" t="s">
        <v>3994</v>
      </c>
      <c r="G5624" s="160" t="s">
        <v>4076</v>
      </c>
      <c r="H5624" t="s">
        <v>4330</v>
      </c>
      <c r="I5624" s="160" t="s">
        <v>4069</v>
      </c>
      <c r="J5624" t="s">
        <v>5506</v>
      </c>
      <c r="K5624">
        <v>99</v>
      </c>
      <c r="L5624" t="s">
        <v>3999</v>
      </c>
    </row>
    <row r="5625" spans="1:12">
      <c r="A5625" s="15">
        <v>30500908</v>
      </c>
      <c r="B5625" t="s">
        <v>5450</v>
      </c>
      <c r="C5625" t="s">
        <v>5506</v>
      </c>
      <c r="D5625" t="s">
        <v>8439</v>
      </c>
      <c r="E5625" t="s">
        <v>8447</v>
      </c>
      <c r="F5625" t="s">
        <v>3994</v>
      </c>
      <c r="G5625" s="160" t="s">
        <v>4076</v>
      </c>
      <c r="H5625" t="s">
        <v>4330</v>
      </c>
      <c r="I5625" s="160" t="s">
        <v>4069</v>
      </c>
      <c r="J5625" t="s">
        <v>5506</v>
      </c>
      <c r="K5625">
        <v>99</v>
      </c>
      <c r="L5625" t="s">
        <v>3999</v>
      </c>
    </row>
    <row r="5626" spans="1:12">
      <c r="A5626" s="15">
        <v>30500909</v>
      </c>
      <c r="B5626" t="s">
        <v>5450</v>
      </c>
      <c r="C5626" t="s">
        <v>5506</v>
      </c>
      <c r="D5626" t="s">
        <v>8439</v>
      </c>
      <c r="E5626" t="s">
        <v>8448</v>
      </c>
      <c r="F5626" t="s">
        <v>3994</v>
      </c>
      <c r="G5626" s="160" t="s">
        <v>4076</v>
      </c>
      <c r="H5626" t="s">
        <v>4330</v>
      </c>
      <c r="I5626" s="160" t="s">
        <v>4069</v>
      </c>
      <c r="J5626" t="s">
        <v>5506</v>
      </c>
      <c r="K5626">
        <v>99</v>
      </c>
      <c r="L5626" t="s">
        <v>3999</v>
      </c>
    </row>
    <row r="5627" spans="1:12">
      <c r="A5627" s="15">
        <v>30500910</v>
      </c>
      <c r="B5627" t="s">
        <v>5450</v>
      </c>
      <c r="C5627" t="s">
        <v>5506</v>
      </c>
      <c r="D5627" t="s">
        <v>8439</v>
      </c>
      <c r="E5627" t="s">
        <v>8449</v>
      </c>
      <c r="F5627" t="s">
        <v>4073</v>
      </c>
      <c r="G5627" s="160" t="s">
        <v>4074</v>
      </c>
      <c r="H5627" t="s">
        <v>4075</v>
      </c>
      <c r="I5627">
        <v>11</v>
      </c>
      <c r="J5627" t="s">
        <v>6011</v>
      </c>
      <c r="K5627" s="160" t="s">
        <v>4007</v>
      </c>
      <c r="L5627" t="s">
        <v>5938</v>
      </c>
    </row>
    <row r="5628" spans="1:12">
      <c r="A5628" s="15">
        <v>30500915</v>
      </c>
      <c r="B5628" t="s">
        <v>5450</v>
      </c>
      <c r="C5628" t="s">
        <v>5506</v>
      </c>
      <c r="D5628" t="s">
        <v>8439</v>
      </c>
      <c r="E5628" t="s">
        <v>3814</v>
      </c>
      <c r="F5628" t="s">
        <v>3994</v>
      </c>
      <c r="G5628" s="160" t="s">
        <v>4076</v>
      </c>
      <c r="H5628" t="s">
        <v>4330</v>
      </c>
      <c r="I5628" s="160" t="s">
        <v>4069</v>
      </c>
      <c r="J5628" t="s">
        <v>5506</v>
      </c>
      <c r="K5628">
        <v>99</v>
      </c>
      <c r="L5628" t="s">
        <v>3999</v>
      </c>
    </row>
    <row r="5629" spans="1:12">
      <c r="A5629" s="15">
        <v>30500916</v>
      </c>
      <c r="B5629" t="s">
        <v>5450</v>
      </c>
      <c r="C5629" t="s">
        <v>5506</v>
      </c>
      <c r="D5629" t="s">
        <v>8439</v>
      </c>
      <c r="E5629" t="s">
        <v>4607</v>
      </c>
      <c r="F5629" t="s">
        <v>3994</v>
      </c>
      <c r="G5629" s="160" t="s">
        <v>4076</v>
      </c>
      <c r="H5629" t="s">
        <v>4330</v>
      </c>
      <c r="I5629" s="160" t="s">
        <v>4069</v>
      </c>
      <c r="J5629" t="s">
        <v>5506</v>
      </c>
      <c r="K5629">
        <v>99</v>
      </c>
      <c r="L5629" t="s">
        <v>3999</v>
      </c>
    </row>
    <row r="5630" spans="1:12">
      <c r="A5630" s="15">
        <v>30500917</v>
      </c>
      <c r="B5630" t="s">
        <v>5450</v>
      </c>
      <c r="C5630" t="s">
        <v>5506</v>
      </c>
      <c r="D5630" t="s">
        <v>8439</v>
      </c>
      <c r="E5630" t="s">
        <v>8450</v>
      </c>
      <c r="F5630" t="s">
        <v>3994</v>
      </c>
      <c r="G5630" s="160" t="s">
        <v>4076</v>
      </c>
      <c r="H5630" t="s">
        <v>4330</v>
      </c>
      <c r="I5630" s="160" t="s">
        <v>4069</v>
      </c>
      <c r="J5630" t="s">
        <v>5506</v>
      </c>
      <c r="K5630">
        <v>99</v>
      </c>
      <c r="L5630" t="s">
        <v>3999</v>
      </c>
    </row>
    <row r="5631" spans="1:12">
      <c r="A5631" s="15">
        <v>30500999</v>
      </c>
      <c r="B5631" t="s">
        <v>5450</v>
      </c>
      <c r="C5631" t="s">
        <v>5506</v>
      </c>
      <c r="D5631" t="s">
        <v>8439</v>
      </c>
      <c r="E5631" t="s">
        <v>4020</v>
      </c>
      <c r="F5631" t="s">
        <v>3994</v>
      </c>
      <c r="G5631" s="160" t="s">
        <v>4076</v>
      </c>
      <c r="H5631" t="s">
        <v>4330</v>
      </c>
      <c r="I5631" s="160" t="s">
        <v>4069</v>
      </c>
      <c r="J5631" t="s">
        <v>5506</v>
      </c>
      <c r="K5631">
        <v>99</v>
      </c>
      <c r="L5631" t="s">
        <v>3999</v>
      </c>
    </row>
    <row r="5632" spans="1:12">
      <c r="A5632" s="15">
        <v>30501001</v>
      </c>
      <c r="B5632" t="s">
        <v>5450</v>
      </c>
      <c r="C5632" t="s">
        <v>5506</v>
      </c>
      <c r="D5632" t="s">
        <v>8451</v>
      </c>
      <c r="E5632" t="s">
        <v>8452</v>
      </c>
      <c r="F5632" t="s">
        <v>5710</v>
      </c>
      <c r="G5632" s="160" t="s">
        <v>4076</v>
      </c>
      <c r="H5632" t="s">
        <v>4330</v>
      </c>
      <c r="I5632" s="160" t="s">
        <v>4069</v>
      </c>
      <c r="J5632" t="s">
        <v>5506</v>
      </c>
      <c r="K5632" s="160" t="s">
        <v>4009</v>
      </c>
      <c r="L5632" t="s">
        <v>8453</v>
      </c>
    </row>
    <row r="5633" spans="1:12">
      <c r="A5633" s="15">
        <v>30501002</v>
      </c>
      <c r="B5633" t="s">
        <v>5450</v>
      </c>
      <c r="C5633" t="s">
        <v>5506</v>
      </c>
      <c r="D5633" t="s">
        <v>8451</v>
      </c>
      <c r="E5633" t="s">
        <v>8454</v>
      </c>
      <c r="F5633" t="s">
        <v>5710</v>
      </c>
      <c r="G5633" s="160" t="s">
        <v>4076</v>
      </c>
      <c r="H5633" t="s">
        <v>4330</v>
      </c>
      <c r="I5633" s="160" t="s">
        <v>4069</v>
      </c>
      <c r="J5633" t="s">
        <v>5506</v>
      </c>
      <c r="K5633" s="160" t="s">
        <v>4009</v>
      </c>
      <c r="L5633" t="s">
        <v>8453</v>
      </c>
    </row>
    <row r="5634" spans="1:12">
      <c r="A5634" s="15">
        <v>30501003</v>
      </c>
      <c r="B5634" t="s">
        <v>5450</v>
      </c>
      <c r="C5634" t="s">
        <v>5506</v>
      </c>
      <c r="D5634" t="s">
        <v>8451</v>
      </c>
      <c r="E5634" t="s">
        <v>8455</v>
      </c>
      <c r="F5634" t="s">
        <v>5710</v>
      </c>
      <c r="G5634" s="160" t="s">
        <v>4076</v>
      </c>
      <c r="H5634" t="s">
        <v>4330</v>
      </c>
      <c r="I5634" s="160" t="s">
        <v>4069</v>
      </c>
      <c r="J5634" t="s">
        <v>5506</v>
      </c>
      <c r="K5634" s="160" t="s">
        <v>4009</v>
      </c>
      <c r="L5634" t="s">
        <v>8453</v>
      </c>
    </row>
    <row r="5635" spans="1:12">
      <c r="A5635" s="15">
        <v>30501004</v>
      </c>
      <c r="B5635" t="s">
        <v>5450</v>
      </c>
      <c r="C5635" t="s">
        <v>5506</v>
      </c>
      <c r="D5635" t="s">
        <v>8451</v>
      </c>
      <c r="E5635" t="s">
        <v>8456</v>
      </c>
      <c r="F5635" t="s">
        <v>5710</v>
      </c>
      <c r="G5635" s="160" t="s">
        <v>4076</v>
      </c>
      <c r="H5635" t="s">
        <v>4330</v>
      </c>
      <c r="I5635" s="160" t="s">
        <v>4069</v>
      </c>
      <c r="J5635" t="s">
        <v>5506</v>
      </c>
      <c r="K5635" s="160" t="s">
        <v>4009</v>
      </c>
      <c r="L5635" t="s">
        <v>8453</v>
      </c>
    </row>
    <row r="5636" spans="1:12">
      <c r="A5636" s="15">
        <v>30501005</v>
      </c>
      <c r="B5636" t="s">
        <v>5450</v>
      </c>
      <c r="C5636" t="s">
        <v>5506</v>
      </c>
      <c r="D5636" t="s">
        <v>8451</v>
      </c>
      <c r="E5636" t="s">
        <v>8457</v>
      </c>
      <c r="F5636" t="s">
        <v>5710</v>
      </c>
      <c r="G5636" s="160" t="s">
        <v>4076</v>
      </c>
      <c r="H5636" t="s">
        <v>4330</v>
      </c>
      <c r="I5636" s="160" t="s">
        <v>4069</v>
      </c>
      <c r="J5636" t="s">
        <v>5506</v>
      </c>
      <c r="K5636" s="160" t="s">
        <v>4009</v>
      </c>
      <c r="L5636" t="s">
        <v>8453</v>
      </c>
    </row>
    <row r="5637" spans="1:12">
      <c r="A5637" s="15">
        <v>30501006</v>
      </c>
      <c r="B5637" t="s">
        <v>5450</v>
      </c>
      <c r="C5637" t="s">
        <v>5506</v>
      </c>
      <c r="D5637" t="s">
        <v>8451</v>
      </c>
      <c r="E5637" t="s">
        <v>3951</v>
      </c>
      <c r="F5637" t="s">
        <v>5710</v>
      </c>
      <c r="G5637" s="160" t="s">
        <v>4076</v>
      </c>
      <c r="H5637" t="s">
        <v>4330</v>
      </c>
      <c r="I5637" s="160" t="s">
        <v>4069</v>
      </c>
      <c r="J5637" t="s">
        <v>5506</v>
      </c>
      <c r="K5637" s="160" t="s">
        <v>4009</v>
      </c>
      <c r="L5637" t="s">
        <v>8453</v>
      </c>
    </row>
    <row r="5638" spans="1:12">
      <c r="A5638" s="15">
        <v>30501007</v>
      </c>
      <c r="B5638" t="s">
        <v>5450</v>
      </c>
      <c r="C5638" t="s">
        <v>5506</v>
      </c>
      <c r="D5638" t="s">
        <v>8451</v>
      </c>
      <c r="E5638" t="s">
        <v>3950</v>
      </c>
      <c r="F5638" t="s">
        <v>5710</v>
      </c>
      <c r="G5638" s="160" t="s">
        <v>4076</v>
      </c>
      <c r="H5638" t="s">
        <v>4330</v>
      </c>
      <c r="I5638" s="160" t="s">
        <v>4069</v>
      </c>
      <c r="J5638" t="s">
        <v>5506</v>
      </c>
      <c r="K5638" s="160" t="s">
        <v>4009</v>
      </c>
      <c r="L5638" t="s">
        <v>8453</v>
      </c>
    </row>
    <row r="5639" spans="1:12">
      <c r="A5639" s="15">
        <v>30501008</v>
      </c>
      <c r="B5639" t="s">
        <v>5450</v>
      </c>
      <c r="C5639" t="s">
        <v>5506</v>
      </c>
      <c r="D5639" t="s">
        <v>8451</v>
      </c>
      <c r="E5639" t="s">
        <v>4735</v>
      </c>
      <c r="F5639" t="s">
        <v>5710</v>
      </c>
      <c r="G5639" s="160" t="s">
        <v>4074</v>
      </c>
      <c r="H5639" t="s">
        <v>4075</v>
      </c>
      <c r="I5639">
        <v>11</v>
      </c>
      <c r="J5639" t="s">
        <v>6011</v>
      </c>
      <c r="K5639" s="160" t="s">
        <v>4009</v>
      </c>
      <c r="L5639" t="s">
        <v>6012</v>
      </c>
    </row>
    <row r="5640" spans="1:12">
      <c r="A5640" s="15">
        <v>30501009</v>
      </c>
      <c r="B5640" t="s">
        <v>5450</v>
      </c>
      <c r="C5640" t="s">
        <v>5506</v>
      </c>
      <c r="D5640" t="s">
        <v>8451</v>
      </c>
      <c r="E5640" t="s">
        <v>8458</v>
      </c>
      <c r="F5640" t="s">
        <v>5710</v>
      </c>
      <c r="G5640" s="160" t="s">
        <v>4074</v>
      </c>
      <c r="H5640" t="s">
        <v>4075</v>
      </c>
      <c r="I5640">
        <v>11</v>
      </c>
      <c r="J5640" t="s">
        <v>6011</v>
      </c>
      <c r="K5640" s="160" t="s">
        <v>4007</v>
      </c>
      <c r="L5640" t="s">
        <v>5938</v>
      </c>
    </row>
    <row r="5641" spans="1:12">
      <c r="A5641" s="15">
        <v>30501010</v>
      </c>
      <c r="B5641" t="s">
        <v>5450</v>
      </c>
      <c r="C5641" t="s">
        <v>5506</v>
      </c>
      <c r="D5641" t="s">
        <v>8451</v>
      </c>
      <c r="E5641" t="s">
        <v>5759</v>
      </c>
      <c r="F5641" t="s">
        <v>5710</v>
      </c>
      <c r="G5641" s="160" t="s">
        <v>4076</v>
      </c>
      <c r="H5641" t="s">
        <v>4330</v>
      </c>
      <c r="I5641" s="160" t="s">
        <v>4069</v>
      </c>
      <c r="J5641" t="s">
        <v>5506</v>
      </c>
      <c r="K5641" s="160" t="s">
        <v>4009</v>
      </c>
      <c r="L5641" t="s">
        <v>8453</v>
      </c>
    </row>
    <row r="5642" spans="1:12">
      <c r="A5642" s="15">
        <v>30501011</v>
      </c>
      <c r="B5642" t="s">
        <v>5450</v>
      </c>
      <c r="C5642" t="s">
        <v>5506</v>
      </c>
      <c r="D5642" t="s">
        <v>8451</v>
      </c>
      <c r="E5642" t="s">
        <v>8459</v>
      </c>
      <c r="F5642" t="s">
        <v>5710</v>
      </c>
      <c r="G5642" s="160" t="s">
        <v>4074</v>
      </c>
      <c r="H5642" t="s">
        <v>4075</v>
      </c>
      <c r="I5642">
        <v>11</v>
      </c>
      <c r="J5642" t="s">
        <v>6011</v>
      </c>
      <c r="K5642" s="160" t="s">
        <v>4009</v>
      </c>
      <c r="L5642" t="s">
        <v>6012</v>
      </c>
    </row>
    <row r="5643" spans="1:12">
      <c r="A5643" s="15">
        <v>30501012</v>
      </c>
      <c r="B5643" t="s">
        <v>5450</v>
      </c>
      <c r="C5643" t="s">
        <v>5506</v>
      </c>
      <c r="D5643" t="s">
        <v>8451</v>
      </c>
      <c r="E5643" t="s">
        <v>6179</v>
      </c>
      <c r="F5643" t="s">
        <v>5710</v>
      </c>
      <c r="G5643" s="160" t="s">
        <v>4076</v>
      </c>
      <c r="H5643" t="s">
        <v>4330</v>
      </c>
      <c r="I5643" s="160" t="s">
        <v>4069</v>
      </c>
      <c r="J5643" t="s">
        <v>5506</v>
      </c>
      <c r="K5643" s="160" t="s">
        <v>4009</v>
      </c>
      <c r="L5643" t="s">
        <v>8453</v>
      </c>
    </row>
    <row r="5644" spans="1:12">
      <c r="A5644" s="15">
        <v>30501013</v>
      </c>
      <c r="B5644" t="s">
        <v>5450</v>
      </c>
      <c r="C5644" t="s">
        <v>5506</v>
      </c>
      <c r="D5644" t="s">
        <v>8451</v>
      </c>
      <c r="E5644" t="s">
        <v>8460</v>
      </c>
      <c r="F5644" t="s">
        <v>5710</v>
      </c>
      <c r="G5644" s="160" t="s">
        <v>4076</v>
      </c>
      <c r="H5644" t="s">
        <v>4330</v>
      </c>
      <c r="I5644" s="160" t="s">
        <v>4069</v>
      </c>
      <c r="J5644" t="s">
        <v>5506</v>
      </c>
      <c r="K5644" s="160" t="s">
        <v>4009</v>
      </c>
      <c r="L5644" t="s">
        <v>8453</v>
      </c>
    </row>
    <row r="5645" spans="1:12">
      <c r="A5645" s="15">
        <v>30501014</v>
      </c>
      <c r="B5645" t="s">
        <v>5450</v>
      </c>
      <c r="C5645" t="s">
        <v>5506</v>
      </c>
      <c r="D5645" t="s">
        <v>8451</v>
      </c>
      <c r="E5645" t="s">
        <v>8461</v>
      </c>
      <c r="F5645" t="s">
        <v>5710</v>
      </c>
      <c r="G5645" s="160" t="s">
        <v>4074</v>
      </c>
      <c r="H5645" t="s">
        <v>4075</v>
      </c>
      <c r="I5645">
        <v>11</v>
      </c>
      <c r="J5645" t="s">
        <v>6011</v>
      </c>
      <c r="K5645" s="160" t="s">
        <v>4007</v>
      </c>
      <c r="L5645" t="s">
        <v>5938</v>
      </c>
    </row>
    <row r="5646" spans="1:12">
      <c r="A5646" s="15">
        <v>30501015</v>
      </c>
      <c r="B5646" t="s">
        <v>5450</v>
      </c>
      <c r="C5646" t="s">
        <v>5506</v>
      </c>
      <c r="D5646" t="s">
        <v>8451</v>
      </c>
      <c r="E5646" t="s">
        <v>8462</v>
      </c>
      <c r="F5646" t="s">
        <v>5710</v>
      </c>
      <c r="G5646" s="160" t="s">
        <v>4074</v>
      </c>
      <c r="H5646" t="s">
        <v>4075</v>
      </c>
      <c r="I5646">
        <v>11</v>
      </c>
      <c r="J5646" t="s">
        <v>6011</v>
      </c>
      <c r="K5646" s="160" t="s">
        <v>4009</v>
      </c>
      <c r="L5646" t="s">
        <v>6012</v>
      </c>
    </row>
    <row r="5647" spans="1:12">
      <c r="A5647" s="15">
        <v>30501016</v>
      </c>
      <c r="B5647" t="s">
        <v>5450</v>
      </c>
      <c r="C5647" t="s">
        <v>5506</v>
      </c>
      <c r="D5647" t="s">
        <v>8451</v>
      </c>
      <c r="E5647" t="s">
        <v>8463</v>
      </c>
      <c r="F5647" t="s">
        <v>5710</v>
      </c>
      <c r="G5647" s="160" t="s">
        <v>4074</v>
      </c>
      <c r="H5647" t="s">
        <v>4075</v>
      </c>
      <c r="I5647">
        <v>11</v>
      </c>
      <c r="J5647" t="s">
        <v>6011</v>
      </c>
      <c r="K5647" s="160" t="s">
        <v>4009</v>
      </c>
      <c r="L5647" t="s">
        <v>6012</v>
      </c>
    </row>
    <row r="5648" spans="1:12">
      <c r="A5648" s="15">
        <v>30501017</v>
      </c>
      <c r="B5648" t="s">
        <v>5450</v>
      </c>
      <c r="C5648" t="s">
        <v>5506</v>
      </c>
      <c r="D5648" t="s">
        <v>8451</v>
      </c>
      <c r="E5648" t="s">
        <v>8383</v>
      </c>
      <c r="F5648" t="s">
        <v>5710</v>
      </c>
      <c r="G5648" s="160" t="s">
        <v>4076</v>
      </c>
      <c r="H5648" t="s">
        <v>4330</v>
      </c>
      <c r="I5648" s="160" t="s">
        <v>4069</v>
      </c>
      <c r="J5648" t="s">
        <v>5506</v>
      </c>
      <c r="K5648" s="160" t="s">
        <v>4009</v>
      </c>
      <c r="L5648" t="s">
        <v>8453</v>
      </c>
    </row>
    <row r="5649" spans="1:12">
      <c r="A5649" s="15">
        <v>30501018</v>
      </c>
      <c r="B5649" t="s">
        <v>5450</v>
      </c>
      <c r="C5649" t="s">
        <v>5506</v>
      </c>
      <c r="D5649" t="s">
        <v>8451</v>
      </c>
      <c r="E5649" t="s">
        <v>8464</v>
      </c>
      <c r="F5649" t="s">
        <v>5710</v>
      </c>
      <c r="G5649" s="160" t="s">
        <v>4076</v>
      </c>
      <c r="H5649" t="s">
        <v>4330</v>
      </c>
      <c r="I5649" s="160" t="s">
        <v>4069</v>
      </c>
      <c r="J5649" t="s">
        <v>5506</v>
      </c>
      <c r="K5649" s="160" t="s">
        <v>4009</v>
      </c>
      <c r="L5649" t="s">
        <v>8453</v>
      </c>
    </row>
    <row r="5650" spans="1:12">
      <c r="A5650" s="15">
        <v>30501019</v>
      </c>
      <c r="B5650" t="s">
        <v>5450</v>
      </c>
      <c r="C5650" t="s">
        <v>5506</v>
      </c>
      <c r="D5650" t="s">
        <v>8451</v>
      </c>
      <c r="E5650" t="s">
        <v>8465</v>
      </c>
      <c r="F5650" t="s">
        <v>5710</v>
      </c>
      <c r="G5650" s="160" t="s">
        <v>4076</v>
      </c>
      <c r="H5650" t="s">
        <v>4330</v>
      </c>
      <c r="I5650" s="160" t="s">
        <v>4069</v>
      </c>
      <c r="J5650" t="s">
        <v>5506</v>
      </c>
      <c r="K5650" s="160" t="s">
        <v>4009</v>
      </c>
      <c r="L5650" t="s">
        <v>8453</v>
      </c>
    </row>
    <row r="5651" spans="1:12">
      <c r="A5651" s="15">
        <v>30501021</v>
      </c>
      <c r="B5651" t="s">
        <v>5450</v>
      </c>
      <c r="C5651" t="s">
        <v>5506</v>
      </c>
      <c r="D5651" t="s">
        <v>8451</v>
      </c>
      <c r="E5651" t="s">
        <v>8466</v>
      </c>
      <c r="F5651" t="s">
        <v>5710</v>
      </c>
      <c r="G5651" s="160" t="s">
        <v>4074</v>
      </c>
      <c r="H5651" t="s">
        <v>4075</v>
      </c>
      <c r="I5651">
        <v>11</v>
      </c>
      <c r="J5651" t="s">
        <v>6011</v>
      </c>
      <c r="K5651" s="160" t="s">
        <v>4009</v>
      </c>
      <c r="L5651" t="s">
        <v>6012</v>
      </c>
    </row>
    <row r="5652" spans="1:12">
      <c r="A5652" s="15">
        <v>30501022</v>
      </c>
      <c r="B5652" t="s">
        <v>5450</v>
      </c>
      <c r="C5652" t="s">
        <v>5506</v>
      </c>
      <c r="D5652" t="s">
        <v>8451</v>
      </c>
      <c r="E5652" t="s">
        <v>8467</v>
      </c>
      <c r="F5652" t="s">
        <v>5710</v>
      </c>
      <c r="G5652" s="160" t="s">
        <v>4076</v>
      </c>
      <c r="H5652" t="s">
        <v>4330</v>
      </c>
      <c r="I5652" s="160" t="s">
        <v>4069</v>
      </c>
      <c r="J5652" t="s">
        <v>5506</v>
      </c>
      <c r="K5652" s="160" t="s">
        <v>4009</v>
      </c>
      <c r="L5652" t="s">
        <v>8453</v>
      </c>
    </row>
    <row r="5653" spans="1:12">
      <c r="A5653" s="15">
        <v>30501023</v>
      </c>
      <c r="B5653" t="s">
        <v>5450</v>
      </c>
      <c r="C5653" t="s">
        <v>5506</v>
      </c>
      <c r="D5653" t="s">
        <v>8451</v>
      </c>
      <c r="E5653" t="s">
        <v>7100</v>
      </c>
      <c r="F5653" t="s">
        <v>5710</v>
      </c>
      <c r="G5653" s="160" t="s">
        <v>4074</v>
      </c>
      <c r="H5653" t="s">
        <v>4075</v>
      </c>
      <c r="I5653">
        <v>11</v>
      </c>
      <c r="J5653" t="s">
        <v>6011</v>
      </c>
      <c r="K5653" s="160" t="s">
        <v>4009</v>
      </c>
      <c r="L5653" t="s">
        <v>6012</v>
      </c>
    </row>
    <row r="5654" spans="1:12">
      <c r="A5654" s="15">
        <v>30501024</v>
      </c>
      <c r="B5654" t="s">
        <v>5450</v>
      </c>
      <c r="C5654" t="s">
        <v>5506</v>
      </c>
      <c r="D5654" t="s">
        <v>8451</v>
      </c>
      <c r="E5654" t="s">
        <v>8468</v>
      </c>
      <c r="F5654" t="s">
        <v>5710</v>
      </c>
      <c r="G5654" s="160" t="s">
        <v>4076</v>
      </c>
      <c r="H5654" t="s">
        <v>4330</v>
      </c>
      <c r="I5654" s="160" t="s">
        <v>4069</v>
      </c>
      <c r="J5654" t="s">
        <v>5506</v>
      </c>
      <c r="K5654" s="160" t="s">
        <v>4009</v>
      </c>
      <c r="L5654" t="s">
        <v>8453</v>
      </c>
    </row>
    <row r="5655" spans="1:12">
      <c r="A5655" s="15">
        <v>30501025</v>
      </c>
      <c r="B5655" t="s">
        <v>5450</v>
      </c>
      <c r="C5655" t="s">
        <v>5506</v>
      </c>
      <c r="D5655" t="s">
        <v>8451</v>
      </c>
      <c r="E5655" t="s">
        <v>8469</v>
      </c>
      <c r="F5655" t="s">
        <v>5710</v>
      </c>
      <c r="G5655" s="160" t="s">
        <v>4076</v>
      </c>
      <c r="H5655" t="s">
        <v>4330</v>
      </c>
      <c r="I5655" s="160" t="s">
        <v>4069</v>
      </c>
      <c r="J5655" t="s">
        <v>5506</v>
      </c>
      <c r="K5655" s="160" t="s">
        <v>4009</v>
      </c>
      <c r="L5655" t="s">
        <v>8453</v>
      </c>
    </row>
    <row r="5656" spans="1:12">
      <c r="A5656" s="15">
        <v>30501026</v>
      </c>
      <c r="B5656" t="s">
        <v>5450</v>
      </c>
      <c r="C5656" t="s">
        <v>5506</v>
      </c>
      <c r="D5656" t="s">
        <v>8451</v>
      </c>
      <c r="E5656" t="s">
        <v>8470</v>
      </c>
      <c r="F5656" t="s">
        <v>5710</v>
      </c>
      <c r="G5656" s="160" t="s">
        <v>4076</v>
      </c>
      <c r="H5656" t="s">
        <v>4330</v>
      </c>
      <c r="I5656" s="160" t="s">
        <v>4069</v>
      </c>
      <c r="J5656" t="s">
        <v>5506</v>
      </c>
      <c r="K5656" s="160" t="s">
        <v>4009</v>
      </c>
      <c r="L5656" t="s">
        <v>8453</v>
      </c>
    </row>
    <row r="5657" spans="1:12">
      <c r="A5657" s="15">
        <v>30501027</v>
      </c>
      <c r="B5657" t="s">
        <v>5450</v>
      </c>
      <c r="C5657" t="s">
        <v>5506</v>
      </c>
      <c r="D5657" t="s">
        <v>8451</v>
      </c>
      <c r="E5657" t="s">
        <v>8471</v>
      </c>
      <c r="F5657" t="s">
        <v>5710</v>
      </c>
      <c r="G5657" s="160" t="s">
        <v>4076</v>
      </c>
      <c r="H5657" t="s">
        <v>4330</v>
      </c>
      <c r="I5657" s="160" t="s">
        <v>4069</v>
      </c>
      <c r="J5657" t="s">
        <v>5506</v>
      </c>
      <c r="K5657" s="160" t="s">
        <v>4009</v>
      </c>
      <c r="L5657" t="s">
        <v>8453</v>
      </c>
    </row>
    <row r="5658" spans="1:12">
      <c r="A5658" s="15">
        <v>30501028</v>
      </c>
      <c r="B5658" t="s">
        <v>5450</v>
      </c>
      <c r="C5658" t="s">
        <v>5506</v>
      </c>
      <c r="D5658" t="s">
        <v>8451</v>
      </c>
      <c r="E5658" t="s">
        <v>8472</v>
      </c>
      <c r="F5658" t="s">
        <v>5710</v>
      </c>
      <c r="G5658" s="160" t="s">
        <v>4076</v>
      </c>
      <c r="H5658" t="s">
        <v>4330</v>
      </c>
      <c r="I5658" s="160" t="s">
        <v>4069</v>
      </c>
      <c r="J5658" t="s">
        <v>5506</v>
      </c>
      <c r="K5658" s="160" t="s">
        <v>4009</v>
      </c>
      <c r="L5658" t="s">
        <v>8453</v>
      </c>
    </row>
    <row r="5659" spans="1:12">
      <c r="A5659" s="15">
        <v>30501029</v>
      </c>
      <c r="B5659" t="s">
        <v>5450</v>
      </c>
      <c r="C5659" t="s">
        <v>5506</v>
      </c>
      <c r="D5659" t="s">
        <v>8451</v>
      </c>
      <c r="E5659" t="s">
        <v>8473</v>
      </c>
      <c r="F5659" t="s">
        <v>5710</v>
      </c>
      <c r="G5659" s="160" t="s">
        <v>4076</v>
      </c>
      <c r="H5659" t="s">
        <v>4330</v>
      </c>
      <c r="I5659" s="160" t="s">
        <v>4069</v>
      </c>
      <c r="J5659" t="s">
        <v>5506</v>
      </c>
      <c r="K5659" s="160" t="s">
        <v>4009</v>
      </c>
      <c r="L5659" t="s">
        <v>8453</v>
      </c>
    </row>
    <row r="5660" spans="1:12">
      <c r="A5660" s="15">
        <v>30501030</v>
      </c>
      <c r="B5660" t="s">
        <v>5450</v>
      </c>
      <c r="C5660" t="s">
        <v>5506</v>
      </c>
      <c r="D5660" t="s">
        <v>8451</v>
      </c>
      <c r="E5660" t="s">
        <v>8474</v>
      </c>
      <c r="F5660" t="s">
        <v>5710</v>
      </c>
      <c r="G5660" s="160" t="s">
        <v>4074</v>
      </c>
      <c r="H5660" t="s">
        <v>4075</v>
      </c>
      <c r="I5660">
        <v>11</v>
      </c>
      <c r="J5660" t="s">
        <v>6011</v>
      </c>
      <c r="K5660" s="160" t="s">
        <v>4009</v>
      </c>
      <c r="L5660" t="s">
        <v>6012</v>
      </c>
    </row>
    <row r="5661" spans="1:12">
      <c r="A5661" s="15">
        <v>30501031</v>
      </c>
      <c r="B5661" t="s">
        <v>5450</v>
      </c>
      <c r="C5661" t="s">
        <v>5506</v>
      </c>
      <c r="D5661" t="s">
        <v>8451</v>
      </c>
      <c r="E5661" t="s">
        <v>8475</v>
      </c>
      <c r="F5661" t="s">
        <v>5710</v>
      </c>
      <c r="G5661" s="160" t="s">
        <v>4076</v>
      </c>
      <c r="H5661" t="s">
        <v>4330</v>
      </c>
      <c r="I5661" s="160" t="s">
        <v>4069</v>
      </c>
      <c r="J5661" t="s">
        <v>5506</v>
      </c>
      <c r="K5661" s="160" t="s">
        <v>4009</v>
      </c>
      <c r="L5661" t="s">
        <v>8453</v>
      </c>
    </row>
    <row r="5662" spans="1:12">
      <c r="A5662" s="15">
        <v>30501032</v>
      </c>
      <c r="B5662" t="s">
        <v>5450</v>
      </c>
      <c r="C5662" t="s">
        <v>5506</v>
      </c>
      <c r="D5662" t="s">
        <v>8451</v>
      </c>
      <c r="E5662" t="s">
        <v>8476</v>
      </c>
      <c r="F5662" t="s">
        <v>5710</v>
      </c>
      <c r="G5662" s="160" t="s">
        <v>4074</v>
      </c>
      <c r="H5662" t="s">
        <v>4075</v>
      </c>
      <c r="I5662">
        <v>11</v>
      </c>
      <c r="J5662" t="s">
        <v>6011</v>
      </c>
      <c r="K5662" s="160" t="s">
        <v>4009</v>
      </c>
      <c r="L5662" t="s">
        <v>6012</v>
      </c>
    </row>
    <row r="5663" spans="1:12">
      <c r="A5663" s="15">
        <v>30501033</v>
      </c>
      <c r="B5663" t="s">
        <v>5450</v>
      </c>
      <c r="C5663" t="s">
        <v>5506</v>
      </c>
      <c r="D5663" t="s">
        <v>8451</v>
      </c>
      <c r="E5663" t="s">
        <v>8477</v>
      </c>
      <c r="F5663" t="s">
        <v>5710</v>
      </c>
      <c r="G5663" s="160" t="s">
        <v>4074</v>
      </c>
      <c r="H5663" t="s">
        <v>4075</v>
      </c>
      <c r="I5663">
        <v>11</v>
      </c>
      <c r="J5663" t="s">
        <v>6011</v>
      </c>
      <c r="K5663" s="160" t="s">
        <v>4009</v>
      </c>
      <c r="L5663" t="s">
        <v>6012</v>
      </c>
    </row>
    <row r="5664" spans="1:12">
      <c r="A5664" s="15">
        <v>30501034</v>
      </c>
      <c r="B5664" t="s">
        <v>5450</v>
      </c>
      <c r="C5664" t="s">
        <v>5506</v>
      </c>
      <c r="D5664" t="s">
        <v>8451</v>
      </c>
      <c r="E5664" t="s">
        <v>8478</v>
      </c>
      <c r="F5664" t="s">
        <v>5710</v>
      </c>
      <c r="G5664" s="160" t="s">
        <v>4076</v>
      </c>
      <c r="H5664" t="s">
        <v>4330</v>
      </c>
      <c r="I5664" s="160" t="s">
        <v>4069</v>
      </c>
      <c r="J5664" t="s">
        <v>5506</v>
      </c>
      <c r="K5664" s="160" t="s">
        <v>4009</v>
      </c>
      <c r="L5664" t="s">
        <v>8453</v>
      </c>
    </row>
    <row r="5665" spans="1:12">
      <c r="A5665" s="15">
        <v>30501035</v>
      </c>
      <c r="B5665" t="s">
        <v>5450</v>
      </c>
      <c r="C5665" t="s">
        <v>5506</v>
      </c>
      <c r="D5665" t="s">
        <v>8451</v>
      </c>
      <c r="E5665" t="s">
        <v>8479</v>
      </c>
      <c r="F5665" t="s">
        <v>5710</v>
      </c>
      <c r="G5665" s="160" t="s">
        <v>4076</v>
      </c>
      <c r="H5665" t="s">
        <v>4330</v>
      </c>
      <c r="I5665" s="160" t="s">
        <v>4069</v>
      </c>
      <c r="J5665" t="s">
        <v>5506</v>
      </c>
      <c r="K5665" s="160" t="s">
        <v>4009</v>
      </c>
      <c r="L5665" t="s">
        <v>8453</v>
      </c>
    </row>
    <row r="5666" spans="1:12">
      <c r="A5666" s="15">
        <v>30501036</v>
      </c>
      <c r="B5666" t="s">
        <v>5450</v>
      </c>
      <c r="C5666" t="s">
        <v>5506</v>
      </c>
      <c r="D5666" t="s">
        <v>8451</v>
      </c>
      <c r="E5666" t="s">
        <v>8480</v>
      </c>
      <c r="F5666" t="s">
        <v>5710</v>
      </c>
      <c r="G5666" s="160" t="s">
        <v>4074</v>
      </c>
      <c r="H5666" t="s">
        <v>4075</v>
      </c>
      <c r="I5666">
        <v>11</v>
      </c>
      <c r="J5666" t="s">
        <v>6011</v>
      </c>
      <c r="K5666" s="160" t="s">
        <v>4009</v>
      </c>
      <c r="L5666" t="s">
        <v>6012</v>
      </c>
    </row>
    <row r="5667" spans="1:12">
      <c r="A5667" s="15">
        <v>30501037</v>
      </c>
      <c r="B5667" t="s">
        <v>5450</v>
      </c>
      <c r="C5667" t="s">
        <v>5506</v>
      </c>
      <c r="D5667" t="s">
        <v>8451</v>
      </c>
      <c r="E5667" t="s">
        <v>8481</v>
      </c>
      <c r="F5667" t="s">
        <v>5710</v>
      </c>
      <c r="G5667" s="160" t="s">
        <v>4074</v>
      </c>
      <c r="H5667" t="s">
        <v>4075</v>
      </c>
      <c r="I5667">
        <v>11</v>
      </c>
      <c r="J5667" t="s">
        <v>6011</v>
      </c>
      <c r="K5667" s="160" t="s">
        <v>4009</v>
      </c>
      <c r="L5667" t="s">
        <v>6012</v>
      </c>
    </row>
    <row r="5668" spans="1:12">
      <c r="A5668" s="15">
        <v>30501038</v>
      </c>
      <c r="B5668" t="s">
        <v>5450</v>
      </c>
      <c r="C5668" t="s">
        <v>5506</v>
      </c>
      <c r="D5668" t="s">
        <v>8451</v>
      </c>
      <c r="E5668" t="s">
        <v>8482</v>
      </c>
      <c r="F5668" t="s">
        <v>5710</v>
      </c>
      <c r="G5668" s="160" t="s">
        <v>4074</v>
      </c>
      <c r="H5668" t="s">
        <v>4075</v>
      </c>
      <c r="I5668">
        <v>11</v>
      </c>
      <c r="J5668" t="s">
        <v>6011</v>
      </c>
      <c r="K5668" s="160" t="s">
        <v>4009</v>
      </c>
      <c r="L5668" t="s">
        <v>6012</v>
      </c>
    </row>
    <row r="5669" spans="1:12">
      <c r="A5669" s="15">
        <v>30501039</v>
      </c>
      <c r="B5669" t="s">
        <v>5450</v>
      </c>
      <c r="C5669" t="s">
        <v>5506</v>
      </c>
      <c r="D5669" t="s">
        <v>8451</v>
      </c>
      <c r="E5669" t="s">
        <v>8483</v>
      </c>
      <c r="F5669" t="s">
        <v>5710</v>
      </c>
      <c r="G5669" s="160" t="s">
        <v>4076</v>
      </c>
      <c r="H5669" t="s">
        <v>4330</v>
      </c>
      <c r="I5669" s="160" t="s">
        <v>4069</v>
      </c>
      <c r="J5669" t="s">
        <v>5506</v>
      </c>
      <c r="K5669" s="160" t="s">
        <v>4009</v>
      </c>
      <c r="L5669" t="s">
        <v>8453</v>
      </c>
    </row>
    <row r="5670" spans="1:12">
      <c r="A5670" s="15">
        <v>30501040</v>
      </c>
      <c r="B5670" t="s">
        <v>5450</v>
      </c>
      <c r="C5670" t="s">
        <v>5506</v>
      </c>
      <c r="D5670" t="s">
        <v>8451</v>
      </c>
      <c r="E5670" t="s">
        <v>8484</v>
      </c>
      <c r="F5670" t="s">
        <v>5710</v>
      </c>
      <c r="G5670" s="160" t="s">
        <v>4074</v>
      </c>
      <c r="H5670" t="s">
        <v>4075</v>
      </c>
      <c r="I5670">
        <v>11</v>
      </c>
      <c r="J5670" t="s">
        <v>6011</v>
      </c>
      <c r="K5670" s="160" t="s">
        <v>4009</v>
      </c>
      <c r="L5670" t="s">
        <v>6012</v>
      </c>
    </row>
    <row r="5671" spans="1:12">
      <c r="A5671" s="15">
        <v>30501041</v>
      </c>
      <c r="B5671" t="s">
        <v>5450</v>
      </c>
      <c r="C5671" t="s">
        <v>5506</v>
      </c>
      <c r="D5671" t="s">
        <v>8451</v>
      </c>
      <c r="E5671" t="s">
        <v>8485</v>
      </c>
      <c r="F5671" t="s">
        <v>5710</v>
      </c>
      <c r="G5671" s="160" t="s">
        <v>4074</v>
      </c>
      <c r="H5671" t="s">
        <v>4075</v>
      </c>
      <c r="I5671">
        <v>11</v>
      </c>
      <c r="J5671" t="s">
        <v>6011</v>
      </c>
      <c r="K5671" s="160" t="s">
        <v>4009</v>
      </c>
      <c r="L5671" t="s">
        <v>6012</v>
      </c>
    </row>
    <row r="5672" spans="1:12">
      <c r="A5672" s="15">
        <v>30501042</v>
      </c>
      <c r="B5672" t="s">
        <v>5450</v>
      </c>
      <c r="C5672" t="s">
        <v>5506</v>
      </c>
      <c r="D5672" t="s">
        <v>8451</v>
      </c>
      <c r="E5672" t="s">
        <v>8486</v>
      </c>
      <c r="F5672" t="s">
        <v>5710</v>
      </c>
      <c r="G5672" s="160" t="s">
        <v>4074</v>
      </c>
      <c r="H5672" t="s">
        <v>4075</v>
      </c>
      <c r="I5672">
        <v>11</v>
      </c>
      <c r="J5672" t="s">
        <v>6011</v>
      </c>
      <c r="K5672" s="160" t="s">
        <v>4009</v>
      </c>
      <c r="L5672" t="s">
        <v>6012</v>
      </c>
    </row>
    <row r="5673" spans="1:12">
      <c r="A5673" s="15">
        <v>30501043</v>
      </c>
      <c r="B5673" t="s">
        <v>5450</v>
      </c>
      <c r="C5673" t="s">
        <v>5506</v>
      </c>
      <c r="D5673" t="s">
        <v>8451</v>
      </c>
      <c r="E5673" t="s">
        <v>8487</v>
      </c>
      <c r="F5673" t="s">
        <v>5710</v>
      </c>
      <c r="G5673" s="160" t="s">
        <v>4074</v>
      </c>
      <c r="H5673" t="s">
        <v>4075</v>
      </c>
      <c r="I5673">
        <v>11</v>
      </c>
      <c r="J5673" t="s">
        <v>6011</v>
      </c>
      <c r="K5673" s="160" t="s">
        <v>4007</v>
      </c>
      <c r="L5673" t="s">
        <v>5938</v>
      </c>
    </row>
    <row r="5674" spans="1:12">
      <c r="A5674" s="15">
        <v>30501044</v>
      </c>
      <c r="B5674" t="s">
        <v>5450</v>
      </c>
      <c r="C5674" t="s">
        <v>5506</v>
      </c>
      <c r="D5674" t="s">
        <v>8451</v>
      </c>
      <c r="E5674" t="s">
        <v>8488</v>
      </c>
      <c r="F5674" t="s">
        <v>5710</v>
      </c>
      <c r="G5674" s="160" t="s">
        <v>4074</v>
      </c>
      <c r="H5674" t="s">
        <v>4075</v>
      </c>
      <c r="I5674">
        <v>12</v>
      </c>
      <c r="J5674" t="s">
        <v>7110</v>
      </c>
      <c r="K5674">
        <v>99</v>
      </c>
      <c r="L5674" t="s">
        <v>3999</v>
      </c>
    </row>
    <row r="5675" spans="1:12">
      <c r="A5675" s="15">
        <v>30501045</v>
      </c>
      <c r="B5675" t="s">
        <v>5450</v>
      </c>
      <c r="C5675" t="s">
        <v>5506</v>
      </c>
      <c r="D5675" t="s">
        <v>8451</v>
      </c>
      <c r="E5675" t="s">
        <v>8489</v>
      </c>
      <c r="F5675" t="s">
        <v>5710</v>
      </c>
      <c r="G5675" s="160" t="s">
        <v>4076</v>
      </c>
      <c r="H5675" t="s">
        <v>4330</v>
      </c>
      <c r="I5675" s="160" t="s">
        <v>4069</v>
      </c>
      <c r="J5675" t="s">
        <v>5506</v>
      </c>
      <c r="K5675" s="160" t="s">
        <v>4009</v>
      </c>
      <c r="L5675" t="s">
        <v>8453</v>
      </c>
    </row>
    <row r="5676" spans="1:12">
      <c r="A5676" s="15">
        <v>30501046</v>
      </c>
      <c r="B5676" t="s">
        <v>5450</v>
      </c>
      <c r="C5676" t="s">
        <v>5506</v>
      </c>
      <c r="D5676" t="s">
        <v>8451</v>
      </c>
      <c r="E5676" t="s">
        <v>8490</v>
      </c>
      <c r="F5676" t="s">
        <v>5710</v>
      </c>
      <c r="G5676" s="160" t="s">
        <v>4076</v>
      </c>
      <c r="H5676" t="s">
        <v>4330</v>
      </c>
      <c r="I5676" s="160" t="s">
        <v>4069</v>
      </c>
      <c r="J5676" t="s">
        <v>5506</v>
      </c>
      <c r="K5676" s="160" t="s">
        <v>4009</v>
      </c>
      <c r="L5676" t="s">
        <v>8453</v>
      </c>
    </row>
    <row r="5677" spans="1:12">
      <c r="A5677" s="15">
        <v>30501047</v>
      </c>
      <c r="B5677" t="s">
        <v>5450</v>
      </c>
      <c r="C5677" t="s">
        <v>5506</v>
      </c>
      <c r="D5677" t="s">
        <v>8451</v>
      </c>
      <c r="E5677" t="s">
        <v>8491</v>
      </c>
      <c r="F5677" t="s">
        <v>5710</v>
      </c>
      <c r="G5677" s="160" t="s">
        <v>4076</v>
      </c>
      <c r="H5677" t="s">
        <v>4330</v>
      </c>
      <c r="I5677" s="160" t="s">
        <v>4069</v>
      </c>
      <c r="J5677" t="s">
        <v>5506</v>
      </c>
      <c r="K5677" s="160" t="s">
        <v>4009</v>
      </c>
      <c r="L5677" t="s">
        <v>8453</v>
      </c>
    </row>
    <row r="5678" spans="1:12">
      <c r="A5678" s="15">
        <v>30501048</v>
      </c>
      <c r="B5678" t="s">
        <v>5450</v>
      </c>
      <c r="C5678" t="s">
        <v>5506</v>
      </c>
      <c r="D5678" t="s">
        <v>8451</v>
      </c>
      <c r="E5678" t="s">
        <v>8492</v>
      </c>
      <c r="F5678" t="s">
        <v>5710</v>
      </c>
      <c r="G5678" s="160" t="s">
        <v>4074</v>
      </c>
      <c r="H5678" t="s">
        <v>4075</v>
      </c>
      <c r="I5678">
        <v>11</v>
      </c>
      <c r="J5678" t="s">
        <v>6011</v>
      </c>
      <c r="K5678" s="160" t="s">
        <v>4009</v>
      </c>
      <c r="L5678" t="s">
        <v>6012</v>
      </c>
    </row>
    <row r="5679" spans="1:12">
      <c r="A5679" s="15">
        <v>30501049</v>
      </c>
      <c r="B5679" t="s">
        <v>5450</v>
      </c>
      <c r="C5679" t="s">
        <v>5506</v>
      </c>
      <c r="D5679" t="s">
        <v>8451</v>
      </c>
      <c r="E5679" t="s">
        <v>8493</v>
      </c>
      <c r="F5679" t="s">
        <v>5710</v>
      </c>
      <c r="G5679" s="160" t="s">
        <v>4076</v>
      </c>
      <c r="H5679" t="s">
        <v>4330</v>
      </c>
      <c r="I5679" s="160" t="s">
        <v>4069</v>
      </c>
      <c r="J5679" t="s">
        <v>5506</v>
      </c>
      <c r="K5679" s="160" t="s">
        <v>4009</v>
      </c>
      <c r="L5679" t="s">
        <v>8453</v>
      </c>
    </row>
    <row r="5680" spans="1:12">
      <c r="A5680" s="15">
        <v>30501050</v>
      </c>
      <c r="B5680" t="s">
        <v>5450</v>
      </c>
      <c r="C5680" t="s">
        <v>5506</v>
      </c>
      <c r="D5680" t="s">
        <v>8451</v>
      </c>
      <c r="E5680" t="s">
        <v>8494</v>
      </c>
      <c r="F5680" t="s">
        <v>5710</v>
      </c>
      <c r="G5680" s="160" t="s">
        <v>4076</v>
      </c>
      <c r="H5680" t="s">
        <v>4330</v>
      </c>
      <c r="I5680" s="160" t="s">
        <v>4069</v>
      </c>
      <c r="J5680" t="s">
        <v>5506</v>
      </c>
      <c r="K5680" s="160" t="s">
        <v>4009</v>
      </c>
      <c r="L5680" t="s">
        <v>8453</v>
      </c>
    </row>
    <row r="5681" spans="1:12">
      <c r="A5681" s="15">
        <v>30501051</v>
      </c>
      <c r="B5681" t="s">
        <v>5450</v>
      </c>
      <c r="C5681" t="s">
        <v>5506</v>
      </c>
      <c r="D5681" t="s">
        <v>8451</v>
      </c>
      <c r="E5681" t="s">
        <v>8495</v>
      </c>
      <c r="F5681" t="s">
        <v>5710</v>
      </c>
      <c r="G5681" s="160" t="s">
        <v>4076</v>
      </c>
      <c r="H5681" t="s">
        <v>4330</v>
      </c>
      <c r="I5681" s="160" t="s">
        <v>4069</v>
      </c>
      <c r="J5681" t="s">
        <v>5506</v>
      </c>
      <c r="K5681" s="160" t="s">
        <v>4009</v>
      </c>
      <c r="L5681" t="s">
        <v>8453</v>
      </c>
    </row>
    <row r="5682" spans="1:12">
      <c r="A5682" s="15">
        <v>30501060</v>
      </c>
      <c r="B5682" t="s">
        <v>5450</v>
      </c>
      <c r="C5682" t="s">
        <v>5506</v>
      </c>
      <c r="D5682" t="s">
        <v>8451</v>
      </c>
      <c r="E5682" t="s">
        <v>8496</v>
      </c>
      <c r="F5682" t="s">
        <v>5710</v>
      </c>
      <c r="G5682" s="160" t="s">
        <v>4076</v>
      </c>
      <c r="H5682" t="s">
        <v>4330</v>
      </c>
      <c r="I5682" s="160" t="s">
        <v>4069</v>
      </c>
      <c r="J5682" t="s">
        <v>5506</v>
      </c>
      <c r="K5682" s="160" t="s">
        <v>4009</v>
      </c>
      <c r="L5682" t="s">
        <v>8453</v>
      </c>
    </row>
    <row r="5683" spans="1:12">
      <c r="A5683" s="15">
        <v>30501061</v>
      </c>
      <c r="B5683" t="s">
        <v>5450</v>
      </c>
      <c r="C5683" t="s">
        <v>5506</v>
      </c>
      <c r="D5683" t="s">
        <v>8451</v>
      </c>
      <c r="E5683" t="s">
        <v>8497</v>
      </c>
      <c r="F5683" t="s">
        <v>5710</v>
      </c>
      <c r="G5683" s="160" t="s">
        <v>4076</v>
      </c>
      <c r="H5683" t="s">
        <v>4330</v>
      </c>
      <c r="I5683" s="160" t="s">
        <v>4069</v>
      </c>
      <c r="J5683" t="s">
        <v>5506</v>
      </c>
      <c r="K5683" s="160" t="s">
        <v>4009</v>
      </c>
      <c r="L5683" t="s">
        <v>8453</v>
      </c>
    </row>
    <row r="5684" spans="1:12">
      <c r="A5684" s="15">
        <v>30501062</v>
      </c>
      <c r="B5684" t="s">
        <v>5450</v>
      </c>
      <c r="C5684" t="s">
        <v>5506</v>
      </c>
      <c r="D5684" t="s">
        <v>8451</v>
      </c>
      <c r="E5684" t="s">
        <v>8498</v>
      </c>
      <c r="F5684" t="s">
        <v>5710</v>
      </c>
      <c r="G5684" s="160" t="s">
        <v>4076</v>
      </c>
      <c r="H5684" t="s">
        <v>4330</v>
      </c>
      <c r="I5684" s="160" t="s">
        <v>4069</v>
      </c>
      <c r="J5684" t="s">
        <v>5506</v>
      </c>
      <c r="K5684" s="160" t="s">
        <v>4009</v>
      </c>
      <c r="L5684" t="s">
        <v>8453</v>
      </c>
    </row>
    <row r="5685" spans="1:12">
      <c r="A5685" s="15">
        <v>30501090</v>
      </c>
      <c r="B5685" t="s">
        <v>5450</v>
      </c>
      <c r="C5685" t="s">
        <v>5506</v>
      </c>
      <c r="D5685" t="s">
        <v>8451</v>
      </c>
      <c r="E5685" t="s">
        <v>8499</v>
      </c>
      <c r="F5685" t="s">
        <v>5710</v>
      </c>
      <c r="G5685" s="160" t="s">
        <v>4076</v>
      </c>
      <c r="H5685" t="s">
        <v>4330</v>
      </c>
      <c r="I5685" s="160" t="s">
        <v>4069</v>
      </c>
      <c r="J5685" t="s">
        <v>5506</v>
      </c>
      <c r="K5685" s="160" t="s">
        <v>4009</v>
      </c>
      <c r="L5685" t="s">
        <v>8453</v>
      </c>
    </row>
    <row r="5686" spans="1:12">
      <c r="A5686" s="15">
        <v>30501099</v>
      </c>
      <c r="B5686" t="s">
        <v>5450</v>
      </c>
      <c r="C5686" t="s">
        <v>5506</v>
      </c>
      <c r="D5686" t="s">
        <v>8451</v>
      </c>
      <c r="E5686" t="s">
        <v>4020</v>
      </c>
      <c r="F5686" t="s">
        <v>5710</v>
      </c>
      <c r="G5686" s="160" t="s">
        <v>4076</v>
      </c>
      <c r="H5686" t="s">
        <v>4330</v>
      </c>
      <c r="I5686" s="160" t="s">
        <v>4069</v>
      </c>
      <c r="J5686" t="s">
        <v>5506</v>
      </c>
      <c r="K5686" s="160" t="s">
        <v>4009</v>
      </c>
      <c r="L5686" t="s">
        <v>8453</v>
      </c>
    </row>
    <row r="5687" spans="1:12">
      <c r="A5687" s="15">
        <v>30501101</v>
      </c>
      <c r="B5687" t="s">
        <v>5450</v>
      </c>
      <c r="C5687" t="s">
        <v>5506</v>
      </c>
      <c r="D5687" t="s">
        <v>8500</v>
      </c>
      <c r="E5687" t="s">
        <v>8501</v>
      </c>
      <c r="F5687" t="s">
        <v>3994</v>
      </c>
      <c r="G5687" s="160" t="s">
        <v>4076</v>
      </c>
      <c r="H5687" t="s">
        <v>4330</v>
      </c>
      <c r="I5687" s="160" t="s">
        <v>4069</v>
      </c>
      <c r="J5687" t="s">
        <v>5506</v>
      </c>
      <c r="K5687">
        <v>99</v>
      </c>
      <c r="L5687" t="s">
        <v>3999</v>
      </c>
    </row>
    <row r="5688" spans="1:12">
      <c r="A5688" s="15">
        <v>30501104</v>
      </c>
      <c r="B5688" t="s">
        <v>5450</v>
      </c>
      <c r="C5688" t="s">
        <v>5506</v>
      </c>
      <c r="D5688" t="s">
        <v>8500</v>
      </c>
      <c r="E5688" t="s">
        <v>8502</v>
      </c>
      <c r="F5688" t="s">
        <v>4073</v>
      </c>
      <c r="G5688" s="160" t="s">
        <v>4076</v>
      </c>
      <c r="H5688" t="s">
        <v>4330</v>
      </c>
      <c r="I5688" s="160" t="s">
        <v>4069</v>
      </c>
      <c r="J5688" t="s">
        <v>5506</v>
      </c>
      <c r="K5688" s="160" t="s">
        <v>4069</v>
      </c>
      <c r="L5688" t="s">
        <v>8503</v>
      </c>
    </row>
    <row r="5689" spans="1:12">
      <c r="A5689" s="15">
        <v>30501105</v>
      </c>
      <c r="B5689" t="s">
        <v>5450</v>
      </c>
      <c r="C5689" t="s">
        <v>5506</v>
      </c>
      <c r="D5689" t="s">
        <v>8500</v>
      </c>
      <c r="E5689" t="s">
        <v>8504</v>
      </c>
      <c r="F5689" t="s">
        <v>4073</v>
      </c>
      <c r="G5689" s="160" t="s">
        <v>4074</v>
      </c>
      <c r="H5689" t="s">
        <v>4075</v>
      </c>
      <c r="I5689">
        <v>11</v>
      </c>
      <c r="J5689" t="s">
        <v>6011</v>
      </c>
      <c r="K5689" s="160" t="s">
        <v>4009</v>
      </c>
      <c r="L5689" t="s">
        <v>6012</v>
      </c>
    </row>
    <row r="5690" spans="1:12">
      <c r="A5690" s="15">
        <v>30501106</v>
      </c>
      <c r="B5690" t="s">
        <v>5450</v>
      </c>
      <c r="C5690" t="s">
        <v>5506</v>
      </c>
      <c r="D5690" t="s">
        <v>8500</v>
      </c>
      <c r="E5690" t="s">
        <v>8505</v>
      </c>
      <c r="F5690" t="s">
        <v>4073</v>
      </c>
      <c r="G5690" s="160" t="s">
        <v>4074</v>
      </c>
      <c r="H5690" t="s">
        <v>4075</v>
      </c>
      <c r="I5690">
        <v>11</v>
      </c>
      <c r="J5690" t="s">
        <v>6011</v>
      </c>
      <c r="K5690" s="160" t="s">
        <v>4009</v>
      </c>
      <c r="L5690" t="s">
        <v>6012</v>
      </c>
    </row>
    <row r="5691" spans="1:12">
      <c r="A5691" s="15">
        <v>30501107</v>
      </c>
      <c r="B5691" t="s">
        <v>5450</v>
      </c>
      <c r="C5691" t="s">
        <v>5506</v>
      </c>
      <c r="D5691" t="s">
        <v>8500</v>
      </c>
      <c r="E5691" t="s">
        <v>8506</v>
      </c>
      <c r="F5691" t="s">
        <v>4073</v>
      </c>
      <c r="G5691" s="160" t="s">
        <v>4074</v>
      </c>
      <c r="H5691" t="s">
        <v>4075</v>
      </c>
      <c r="I5691">
        <v>11</v>
      </c>
      <c r="J5691" t="s">
        <v>6011</v>
      </c>
      <c r="K5691" s="160" t="s">
        <v>4009</v>
      </c>
      <c r="L5691" t="s">
        <v>6012</v>
      </c>
    </row>
    <row r="5692" spans="1:12">
      <c r="A5692" s="15">
        <v>30501108</v>
      </c>
      <c r="B5692" t="s">
        <v>5450</v>
      </c>
      <c r="C5692" t="s">
        <v>5506</v>
      </c>
      <c r="D5692" t="s">
        <v>8500</v>
      </c>
      <c r="E5692" t="s">
        <v>8507</v>
      </c>
      <c r="F5692" t="s">
        <v>4073</v>
      </c>
      <c r="G5692" s="160" t="s">
        <v>4074</v>
      </c>
      <c r="H5692" t="s">
        <v>4075</v>
      </c>
      <c r="I5692">
        <v>11</v>
      </c>
      <c r="J5692" t="s">
        <v>6011</v>
      </c>
      <c r="K5692" s="160" t="s">
        <v>4009</v>
      </c>
      <c r="L5692" t="s">
        <v>6012</v>
      </c>
    </row>
    <row r="5693" spans="1:12">
      <c r="A5693" s="15">
        <v>30501109</v>
      </c>
      <c r="B5693" t="s">
        <v>5450</v>
      </c>
      <c r="C5693" t="s">
        <v>5506</v>
      </c>
      <c r="D5693" t="s">
        <v>8500</v>
      </c>
      <c r="E5693" t="s">
        <v>8508</v>
      </c>
      <c r="F5693" t="s">
        <v>4073</v>
      </c>
      <c r="G5693" s="160" t="s">
        <v>4074</v>
      </c>
      <c r="H5693" t="s">
        <v>4075</v>
      </c>
      <c r="I5693">
        <v>11</v>
      </c>
      <c r="J5693" t="s">
        <v>6011</v>
      </c>
      <c r="K5693" s="160" t="s">
        <v>4009</v>
      </c>
      <c r="L5693" t="s">
        <v>6012</v>
      </c>
    </row>
    <row r="5694" spans="1:12">
      <c r="A5694" s="15">
        <v>30501110</v>
      </c>
      <c r="B5694" t="s">
        <v>5450</v>
      </c>
      <c r="C5694" t="s">
        <v>5506</v>
      </c>
      <c r="D5694" t="s">
        <v>8500</v>
      </c>
      <c r="E5694" t="s">
        <v>8509</v>
      </c>
      <c r="F5694" t="s">
        <v>4073</v>
      </c>
      <c r="G5694" s="160" t="s">
        <v>4074</v>
      </c>
      <c r="H5694" t="s">
        <v>4075</v>
      </c>
      <c r="I5694">
        <v>11</v>
      </c>
      <c r="J5694" t="s">
        <v>6011</v>
      </c>
      <c r="K5694" s="160" t="s">
        <v>4009</v>
      </c>
      <c r="L5694" t="s">
        <v>6012</v>
      </c>
    </row>
    <row r="5695" spans="1:12">
      <c r="A5695" s="15">
        <v>30501111</v>
      </c>
      <c r="B5695" t="s">
        <v>5450</v>
      </c>
      <c r="C5695" t="s">
        <v>5506</v>
      </c>
      <c r="D5695" t="s">
        <v>8500</v>
      </c>
      <c r="E5695" t="s">
        <v>8510</v>
      </c>
      <c r="F5695" t="s">
        <v>4073</v>
      </c>
      <c r="G5695" s="160" t="s">
        <v>4074</v>
      </c>
      <c r="H5695" t="s">
        <v>4075</v>
      </c>
      <c r="I5695">
        <v>11</v>
      </c>
      <c r="J5695" t="s">
        <v>6011</v>
      </c>
      <c r="K5695" s="160" t="s">
        <v>4009</v>
      </c>
      <c r="L5695" t="s">
        <v>6012</v>
      </c>
    </row>
    <row r="5696" spans="1:12">
      <c r="A5696" s="15">
        <v>30501112</v>
      </c>
      <c r="B5696" t="s">
        <v>5450</v>
      </c>
      <c r="C5696" t="s">
        <v>5506</v>
      </c>
      <c r="D5696" t="s">
        <v>8500</v>
      </c>
      <c r="E5696" t="s">
        <v>8511</v>
      </c>
      <c r="F5696" t="s">
        <v>3994</v>
      </c>
      <c r="G5696" s="160" t="s">
        <v>4076</v>
      </c>
      <c r="H5696" t="s">
        <v>4330</v>
      </c>
      <c r="I5696" s="160" t="s">
        <v>4069</v>
      </c>
      <c r="J5696" t="s">
        <v>5506</v>
      </c>
      <c r="K5696">
        <v>99</v>
      </c>
      <c r="L5696" t="s">
        <v>3999</v>
      </c>
    </row>
    <row r="5697" spans="1:12">
      <c r="A5697" s="15">
        <v>30501113</v>
      </c>
      <c r="B5697" t="s">
        <v>5450</v>
      </c>
      <c r="C5697" t="s">
        <v>5506</v>
      </c>
      <c r="D5697" t="s">
        <v>8500</v>
      </c>
      <c r="E5697" t="s">
        <v>8512</v>
      </c>
      <c r="F5697" t="s">
        <v>3994</v>
      </c>
      <c r="G5697" s="160" t="s">
        <v>4076</v>
      </c>
      <c r="H5697" t="s">
        <v>4330</v>
      </c>
      <c r="I5697" s="160" t="s">
        <v>4069</v>
      </c>
      <c r="J5697" t="s">
        <v>5506</v>
      </c>
      <c r="K5697">
        <v>99</v>
      </c>
      <c r="L5697" t="s">
        <v>3999</v>
      </c>
    </row>
    <row r="5698" spans="1:12">
      <c r="A5698" s="15">
        <v>30501114</v>
      </c>
      <c r="B5698" t="s">
        <v>5450</v>
      </c>
      <c r="C5698" t="s">
        <v>5506</v>
      </c>
      <c r="D5698" t="s">
        <v>8500</v>
      </c>
      <c r="E5698" t="s">
        <v>8513</v>
      </c>
      <c r="F5698" t="s">
        <v>4073</v>
      </c>
      <c r="G5698" s="160" t="s">
        <v>4074</v>
      </c>
      <c r="H5698" t="s">
        <v>4075</v>
      </c>
      <c r="I5698">
        <v>11</v>
      </c>
      <c r="J5698" t="s">
        <v>6011</v>
      </c>
      <c r="K5698" s="160" t="s">
        <v>4009</v>
      </c>
      <c r="L5698" t="s">
        <v>6012</v>
      </c>
    </row>
    <row r="5699" spans="1:12">
      <c r="A5699" s="15">
        <v>30501115</v>
      </c>
      <c r="B5699" t="s">
        <v>5450</v>
      </c>
      <c r="C5699" t="s">
        <v>5506</v>
      </c>
      <c r="D5699" t="s">
        <v>8500</v>
      </c>
      <c r="E5699" t="s">
        <v>8514</v>
      </c>
      <c r="F5699" t="s">
        <v>4073</v>
      </c>
      <c r="G5699" s="160" t="s">
        <v>4074</v>
      </c>
      <c r="H5699" t="s">
        <v>4075</v>
      </c>
      <c r="I5699">
        <v>11</v>
      </c>
      <c r="J5699" t="s">
        <v>6011</v>
      </c>
      <c r="K5699" s="160" t="s">
        <v>4007</v>
      </c>
      <c r="L5699" t="s">
        <v>5938</v>
      </c>
    </row>
    <row r="5700" spans="1:12">
      <c r="A5700" s="15">
        <v>30501117</v>
      </c>
      <c r="B5700" t="s">
        <v>5450</v>
      </c>
      <c r="C5700" t="s">
        <v>5506</v>
      </c>
      <c r="D5700" t="s">
        <v>8500</v>
      </c>
      <c r="E5700" t="s">
        <v>8515</v>
      </c>
      <c r="F5700" t="s">
        <v>4073</v>
      </c>
      <c r="G5700" s="160" t="s">
        <v>4074</v>
      </c>
      <c r="H5700" t="s">
        <v>4075</v>
      </c>
      <c r="I5700">
        <v>11</v>
      </c>
      <c r="J5700" t="s">
        <v>6011</v>
      </c>
      <c r="K5700" s="160" t="s">
        <v>4009</v>
      </c>
      <c r="L5700" t="s">
        <v>6012</v>
      </c>
    </row>
    <row r="5701" spans="1:12">
      <c r="A5701" s="15">
        <v>30501120</v>
      </c>
      <c r="B5701" t="s">
        <v>5450</v>
      </c>
      <c r="C5701" t="s">
        <v>5506</v>
      </c>
      <c r="D5701" t="s">
        <v>8500</v>
      </c>
      <c r="E5701" t="s">
        <v>8516</v>
      </c>
      <c r="F5701" t="s">
        <v>3994</v>
      </c>
      <c r="G5701" s="160" t="s">
        <v>4076</v>
      </c>
      <c r="H5701" t="s">
        <v>4330</v>
      </c>
      <c r="I5701" s="160" t="s">
        <v>4069</v>
      </c>
      <c r="J5701" t="s">
        <v>5506</v>
      </c>
      <c r="K5701">
        <v>99</v>
      </c>
      <c r="L5701" t="s">
        <v>3999</v>
      </c>
    </row>
    <row r="5702" spans="1:12">
      <c r="A5702" s="15">
        <v>30501121</v>
      </c>
      <c r="B5702" t="s">
        <v>5450</v>
      </c>
      <c r="C5702" t="s">
        <v>5506</v>
      </c>
      <c r="D5702" t="s">
        <v>8500</v>
      </c>
      <c r="E5702" t="s">
        <v>8517</v>
      </c>
      <c r="F5702" t="s">
        <v>4073</v>
      </c>
      <c r="G5702" s="160" t="s">
        <v>4074</v>
      </c>
      <c r="H5702" t="s">
        <v>4075</v>
      </c>
      <c r="I5702">
        <v>11</v>
      </c>
      <c r="J5702" t="s">
        <v>6011</v>
      </c>
      <c r="K5702" s="160" t="s">
        <v>4009</v>
      </c>
      <c r="L5702" t="s">
        <v>6012</v>
      </c>
    </row>
    <row r="5703" spans="1:12">
      <c r="A5703" s="15">
        <v>30501122</v>
      </c>
      <c r="B5703" t="s">
        <v>5450</v>
      </c>
      <c r="C5703" t="s">
        <v>5506</v>
      </c>
      <c r="D5703" t="s">
        <v>8500</v>
      </c>
      <c r="E5703" t="s">
        <v>8518</v>
      </c>
      <c r="F5703" t="s">
        <v>4073</v>
      </c>
      <c r="G5703" s="160" t="s">
        <v>4074</v>
      </c>
      <c r="H5703" t="s">
        <v>4075</v>
      </c>
      <c r="I5703">
        <v>11</v>
      </c>
      <c r="J5703" t="s">
        <v>6011</v>
      </c>
      <c r="K5703" s="160" t="s">
        <v>4009</v>
      </c>
      <c r="L5703" t="s">
        <v>6012</v>
      </c>
    </row>
    <row r="5704" spans="1:12">
      <c r="A5704" s="15">
        <v>30501123</v>
      </c>
      <c r="B5704" t="s">
        <v>5450</v>
      </c>
      <c r="C5704" t="s">
        <v>5506</v>
      </c>
      <c r="D5704" t="s">
        <v>8500</v>
      </c>
      <c r="E5704" t="s">
        <v>8519</v>
      </c>
      <c r="F5704" t="s">
        <v>4073</v>
      </c>
      <c r="G5704" s="160" t="s">
        <v>4074</v>
      </c>
      <c r="H5704" t="s">
        <v>4075</v>
      </c>
      <c r="I5704">
        <v>11</v>
      </c>
      <c r="J5704" t="s">
        <v>6011</v>
      </c>
      <c r="K5704" s="160" t="s">
        <v>4009</v>
      </c>
      <c r="L5704" t="s">
        <v>6012</v>
      </c>
    </row>
    <row r="5705" spans="1:12">
      <c r="A5705" s="15">
        <v>30501124</v>
      </c>
      <c r="B5705" t="s">
        <v>5450</v>
      </c>
      <c r="C5705" t="s">
        <v>5506</v>
      </c>
      <c r="D5705" t="s">
        <v>8500</v>
      </c>
      <c r="E5705" t="s">
        <v>8520</v>
      </c>
      <c r="F5705" t="s">
        <v>4073</v>
      </c>
      <c r="G5705" s="160" t="s">
        <v>4074</v>
      </c>
      <c r="H5705" t="s">
        <v>4075</v>
      </c>
      <c r="I5705">
        <v>11</v>
      </c>
      <c r="J5705" t="s">
        <v>6011</v>
      </c>
      <c r="K5705" s="160" t="s">
        <v>4009</v>
      </c>
      <c r="L5705" t="s">
        <v>6012</v>
      </c>
    </row>
    <row r="5706" spans="1:12">
      <c r="A5706" s="15">
        <v>30501199</v>
      </c>
      <c r="B5706" t="s">
        <v>5450</v>
      </c>
      <c r="C5706" t="s">
        <v>5506</v>
      </c>
      <c r="D5706" t="s">
        <v>8500</v>
      </c>
      <c r="E5706" t="s">
        <v>4020</v>
      </c>
      <c r="F5706" t="s">
        <v>3994</v>
      </c>
      <c r="G5706" s="160" t="s">
        <v>4076</v>
      </c>
      <c r="H5706" t="s">
        <v>4330</v>
      </c>
      <c r="I5706" s="160" t="s">
        <v>4069</v>
      </c>
      <c r="J5706" t="s">
        <v>5506</v>
      </c>
      <c r="K5706">
        <v>99</v>
      </c>
      <c r="L5706" t="s">
        <v>3999</v>
      </c>
    </row>
    <row r="5707" spans="1:12">
      <c r="A5707" s="15">
        <v>30501201</v>
      </c>
      <c r="B5707" t="s">
        <v>5450</v>
      </c>
      <c r="C5707" t="s">
        <v>5506</v>
      </c>
      <c r="D5707" t="s">
        <v>8521</v>
      </c>
      <c r="E5707" t="s">
        <v>8522</v>
      </c>
      <c r="F5707" t="s">
        <v>3994</v>
      </c>
      <c r="G5707" s="160" t="s">
        <v>4076</v>
      </c>
      <c r="H5707" t="s">
        <v>4330</v>
      </c>
      <c r="I5707" s="160" t="s">
        <v>4069</v>
      </c>
      <c r="J5707" t="s">
        <v>5506</v>
      </c>
      <c r="K5707">
        <v>99</v>
      </c>
      <c r="L5707" t="s">
        <v>3999</v>
      </c>
    </row>
    <row r="5708" spans="1:12">
      <c r="A5708" s="15">
        <v>30501202</v>
      </c>
      <c r="B5708" t="s">
        <v>5450</v>
      </c>
      <c r="C5708" t="s">
        <v>5506</v>
      </c>
      <c r="D5708" t="s">
        <v>8521</v>
      </c>
      <c r="E5708" t="s">
        <v>8523</v>
      </c>
      <c r="F5708" t="s">
        <v>3994</v>
      </c>
      <c r="G5708" s="160" t="s">
        <v>4076</v>
      </c>
      <c r="H5708" t="s">
        <v>4330</v>
      </c>
      <c r="I5708" s="160" t="s">
        <v>4069</v>
      </c>
      <c r="J5708" t="s">
        <v>5506</v>
      </c>
      <c r="K5708">
        <v>99</v>
      </c>
      <c r="L5708" t="s">
        <v>3999</v>
      </c>
    </row>
    <row r="5709" spans="1:12">
      <c r="A5709" s="15">
        <v>30501203</v>
      </c>
      <c r="B5709" t="s">
        <v>5450</v>
      </c>
      <c r="C5709" t="s">
        <v>5506</v>
      </c>
      <c r="D5709" t="s">
        <v>8521</v>
      </c>
      <c r="E5709" t="s">
        <v>8524</v>
      </c>
      <c r="F5709" t="s">
        <v>3994</v>
      </c>
      <c r="G5709" s="160" t="s">
        <v>4076</v>
      </c>
      <c r="H5709" t="s">
        <v>4330</v>
      </c>
      <c r="I5709" s="160" t="s">
        <v>4069</v>
      </c>
      <c r="J5709" t="s">
        <v>5506</v>
      </c>
      <c r="K5709">
        <v>99</v>
      </c>
      <c r="L5709" t="s">
        <v>3999</v>
      </c>
    </row>
    <row r="5710" spans="1:12">
      <c r="A5710" s="15">
        <v>30501204</v>
      </c>
      <c r="B5710" t="s">
        <v>5450</v>
      </c>
      <c r="C5710" t="s">
        <v>5506</v>
      </c>
      <c r="D5710" t="s">
        <v>8521</v>
      </c>
      <c r="E5710" t="s">
        <v>8525</v>
      </c>
      <c r="F5710" t="s">
        <v>3994</v>
      </c>
      <c r="G5710" s="160" t="s">
        <v>4076</v>
      </c>
      <c r="H5710" t="s">
        <v>4330</v>
      </c>
      <c r="I5710" s="160" t="s">
        <v>4069</v>
      </c>
      <c r="J5710" t="s">
        <v>5506</v>
      </c>
      <c r="K5710">
        <v>99</v>
      </c>
      <c r="L5710" t="s">
        <v>3999</v>
      </c>
    </row>
    <row r="5711" spans="1:12">
      <c r="A5711" s="15">
        <v>30501205</v>
      </c>
      <c r="B5711" t="s">
        <v>5450</v>
      </c>
      <c r="C5711" t="s">
        <v>5506</v>
      </c>
      <c r="D5711" t="s">
        <v>8521</v>
      </c>
      <c r="E5711" t="s">
        <v>8526</v>
      </c>
      <c r="F5711" t="s">
        <v>3994</v>
      </c>
      <c r="G5711" s="160" t="s">
        <v>4076</v>
      </c>
      <c r="H5711" t="s">
        <v>4330</v>
      </c>
      <c r="I5711" s="160" t="s">
        <v>4069</v>
      </c>
      <c r="J5711" t="s">
        <v>5506</v>
      </c>
      <c r="K5711">
        <v>99</v>
      </c>
      <c r="L5711" t="s">
        <v>3999</v>
      </c>
    </row>
    <row r="5712" spans="1:12">
      <c r="A5712" s="15">
        <v>30501206</v>
      </c>
      <c r="B5712" t="s">
        <v>5450</v>
      </c>
      <c r="C5712" t="s">
        <v>5506</v>
      </c>
      <c r="D5712" t="s">
        <v>8521</v>
      </c>
      <c r="E5712" t="s">
        <v>8527</v>
      </c>
      <c r="F5712" t="s">
        <v>3994</v>
      </c>
      <c r="G5712" s="160" t="s">
        <v>4076</v>
      </c>
      <c r="H5712" t="s">
        <v>4330</v>
      </c>
      <c r="I5712" s="160" t="s">
        <v>4069</v>
      </c>
      <c r="J5712" t="s">
        <v>5506</v>
      </c>
      <c r="K5712">
        <v>99</v>
      </c>
      <c r="L5712" t="s">
        <v>3999</v>
      </c>
    </row>
    <row r="5713" spans="1:12">
      <c r="A5713" s="15">
        <v>30501207</v>
      </c>
      <c r="B5713" t="s">
        <v>5450</v>
      </c>
      <c r="C5713" t="s">
        <v>5506</v>
      </c>
      <c r="D5713" t="s">
        <v>8521</v>
      </c>
      <c r="E5713" t="s">
        <v>8528</v>
      </c>
      <c r="F5713" t="s">
        <v>3994</v>
      </c>
      <c r="G5713" s="160" t="s">
        <v>4076</v>
      </c>
      <c r="H5713" t="s">
        <v>4330</v>
      </c>
      <c r="I5713" s="160" t="s">
        <v>4069</v>
      </c>
      <c r="J5713" t="s">
        <v>5506</v>
      </c>
      <c r="K5713">
        <v>99</v>
      </c>
      <c r="L5713" t="s">
        <v>3999</v>
      </c>
    </row>
    <row r="5714" spans="1:12">
      <c r="A5714" s="15">
        <v>30501208</v>
      </c>
      <c r="B5714" t="s">
        <v>5450</v>
      </c>
      <c r="C5714" t="s">
        <v>5506</v>
      </c>
      <c r="D5714" t="s">
        <v>8521</v>
      </c>
      <c r="E5714" t="s">
        <v>8529</v>
      </c>
      <c r="F5714" t="s">
        <v>3994</v>
      </c>
      <c r="G5714" s="160" t="s">
        <v>4076</v>
      </c>
      <c r="H5714" t="s">
        <v>4330</v>
      </c>
      <c r="I5714" s="160" t="s">
        <v>4069</v>
      </c>
      <c r="J5714" t="s">
        <v>5506</v>
      </c>
      <c r="K5714">
        <v>99</v>
      </c>
      <c r="L5714" t="s">
        <v>3999</v>
      </c>
    </row>
    <row r="5715" spans="1:12">
      <c r="A5715" s="15">
        <v>30501209</v>
      </c>
      <c r="B5715" t="s">
        <v>5450</v>
      </c>
      <c r="C5715" t="s">
        <v>5506</v>
      </c>
      <c r="D5715" t="s">
        <v>8521</v>
      </c>
      <c r="E5715" t="s">
        <v>8530</v>
      </c>
      <c r="F5715" t="s">
        <v>3994</v>
      </c>
      <c r="G5715" s="160" t="s">
        <v>4076</v>
      </c>
      <c r="H5715" t="s">
        <v>4330</v>
      </c>
      <c r="I5715" s="160" t="s">
        <v>4069</v>
      </c>
      <c r="J5715" t="s">
        <v>5506</v>
      </c>
      <c r="K5715">
        <v>99</v>
      </c>
      <c r="L5715" t="s">
        <v>3999</v>
      </c>
    </row>
    <row r="5716" spans="1:12">
      <c r="A5716" s="15">
        <v>30501211</v>
      </c>
      <c r="B5716" t="s">
        <v>5450</v>
      </c>
      <c r="C5716" t="s">
        <v>5506</v>
      </c>
      <c r="D5716" t="s">
        <v>8521</v>
      </c>
      <c r="E5716" t="s">
        <v>8531</v>
      </c>
      <c r="F5716" t="s">
        <v>3994</v>
      </c>
      <c r="G5716" s="160" t="s">
        <v>4076</v>
      </c>
      <c r="H5716" t="s">
        <v>4330</v>
      </c>
      <c r="I5716" s="160" t="s">
        <v>4069</v>
      </c>
      <c r="J5716" t="s">
        <v>5506</v>
      </c>
      <c r="K5716">
        <v>99</v>
      </c>
      <c r="L5716" t="s">
        <v>3999</v>
      </c>
    </row>
    <row r="5717" spans="1:12">
      <c r="A5717" s="15">
        <v>30501212</v>
      </c>
      <c r="B5717" t="s">
        <v>5450</v>
      </c>
      <c r="C5717" t="s">
        <v>5506</v>
      </c>
      <c r="D5717" t="s">
        <v>8521</v>
      </c>
      <c r="E5717" t="s">
        <v>8532</v>
      </c>
      <c r="F5717" t="s">
        <v>3994</v>
      </c>
      <c r="G5717" s="160" t="s">
        <v>4076</v>
      </c>
      <c r="H5717" t="s">
        <v>4330</v>
      </c>
      <c r="I5717" s="160" t="s">
        <v>4069</v>
      </c>
      <c r="J5717" t="s">
        <v>5506</v>
      </c>
      <c r="K5717">
        <v>99</v>
      </c>
      <c r="L5717" t="s">
        <v>3999</v>
      </c>
    </row>
    <row r="5718" spans="1:12">
      <c r="A5718" s="15">
        <v>30501213</v>
      </c>
      <c r="B5718" t="s">
        <v>5450</v>
      </c>
      <c r="C5718" t="s">
        <v>5506</v>
      </c>
      <c r="D5718" t="s">
        <v>8521</v>
      </c>
      <c r="E5718" t="s">
        <v>8533</v>
      </c>
      <c r="F5718" t="s">
        <v>3994</v>
      </c>
      <c r="G5718" s="160" t="s">
        <v>4076</v>
      </c>
      <c r="H5718" t="s">
        <v>4330</v>
      </c>
      <c r="I5718" s="160" t="s">
        <v>4069</v>
      </c>
      <c r="J5718" t="s">
        <v>5506</v>
      </c>
      <c r="K5718">
        <v>99</v>
      </c>
      <c r="L5718" t="s">
        <v>3999</v>
      </c>
    </row>
    <row r="5719" spans="1:12">
      <c r="A5719" s="15">
        <v>30501214</v>
      </c>
      <c r="B5719" t="s">
        <v>5450</v>
      </c>
      <c r="C5719" t="s">
        <v>5506</v>
      </c>
      <c r="D5719" t="s">
        <v>8521</v>
      </c>
      <c r="E5719" t="s">
        <v>8534</v>
      </c>
      <c r="F5719" t="s">
        <v>3994</v>
      </c>
      <c r="G5719" s="160" t="s">
        <v>4076</v>
      </c>
      <c r="H5719" t="s">
        <v>4330</v>
      </c>
      <c r="I5719" s="160" t="s">
        <v>4069</v>
      </c>
      <c r="J5719" t="s">
        <v>5506</v>
      </c>
      <c r="K5719">
        <v>99</v>
      </c>
      <c r="L5719" t="s">
        <v>3999</v>
      </c>
    </row>
    <row r="5720" spans="1:12">
      <c r="A5720" s="15">
        <v>30501215</v>
      </c>
      <c r="B5720" t="s">
        <v>5450</v>
      </c>
      <c r="C5720" t="s">
        <v>5506</v>
      </c>
      <c r="D5720" t="s">
        <v>8521</v>
      </c>
      <c r="E5720" t="s">
        <v>8535</v>
      </c>
      <c r="F5720" t="s">
        <v>3994</v>
      </c>
      <c r="G5720" s="160" t="s">
        <v>4076</v>
      </c>
      <c r="H5720" t="s">
        <v>4330</v>
      </c>
      <c r="I5720" s="160" t="s">
        <v>4069</v>
      </c>
      <c r="J5720" t="s">
        <v>5506</v>
      </c>
      <c r="K5720">
        <v>99</v>
      </c>
      <c r="L5720" t="s">
        <v>3999</v>
      </c>
    </row>
    <row r="5721" spans="1:12">
      <c r="A5721" s="15">
        <v>30501216</v>
      </c>
      <c r="B5721" t="s">
        <v>5450</v>
      </c>
      <c r="C5721" t="s">
        <v>5506</v>
      </c>
      <c r="D5721" t="s">
        <v>8521</v>
      </c>
      <c r="E5721" t="s">
        <v>8536</v>
      </c>
      <c r="F5721" t="s">
        <v>3994</v>
      </c>
      <c r="G5721" s="160" t="s">
        <v>4076</v>
      </c>
      <c r="H5721" t="s">
        <v>4330</v>
      </c>
      <c r="I5721" s="160" t="s">
        <v>4069</v>
      </c>
      <c r="J5721" t="s">
        <v>5506</v>
      </c>
      <c r="K5721">
        <v>99</v>
      </c>
      <c r="L5721" t="s">
        <v>3999</v>
      </c>
    </row>
    <row r="5722" spans="1:12">
      <c r="A5722" s="15">
        <v>30501217</v>
      </c>
      <c r="B5722" t="s">
        <v>5450</v>
      </c>
      <c r="C5722" t="s">
        <v>5506</v>
      </c>
      <c r="D5722" t="s">
        <v>8521</v>
      </c>
      <c r="E5722" t="s">
        <v>8537</v>
      </c>
      <c r="F5722" t="s">
        <v>3994</v>
      </c>
      <c r="G5722" s="160" t="s">
        <v>4076</v>
      </c>
      <c r="H5722" t="s">
        <v>4330</v>
      </c>
      <c r="I5722" s="160" t="s">
        <v>4069</v>
      </c>
      <c r="J5722" t="s">
        <v>5506</v>
      </c>
      <c r="K5722">
        <v>99</v>
      </c>
      <c r="L5722" t="s">
        <v>3999</v>
      </c>
    </row>
    <row r="5723" spans="1:12">
      <c r="A5723" s="15">
        <v>30501221</v>
      </c>
      <c r="B5723" t="s">
        <v>5450</v>
      </c>
      <c r="C5723" t="s">
        <v>5506</v>
      </c>
      <c r="D5723" t="s">
        <v>8521</v>
      </c>
      <c r="E5723" t="s">
        <v>8538</v>
      </c>
      <c r="F5723" t="s">
        <v>4073</v>
      </c>
      <c r="G5723" s="160" t="s">
        <v>4074</v>
      </c>
      <c r="H5723" t="s">
        <v>4075</v>
      </c>
      <c r="I5723">
        <v>11</v>
      </c>
      <c r="J5723" t="s">
        <v>6011</v>
      </c>
      <c r="K5723" s="160" t="s">
        <v>4009</v>
      </c>
      <c r="L5723" t="s">
        <v>6012</v>
      </c>
    </row>
    <row r="5724" spans="1:12">
      <c r="A5724" s="15">
        <v>30501222</v>
      </c>
      <c r="B5724" t="s">
        <v>5450</v>
      </c>
      <c r="C5724" t="s">
        <v>5506</v>
      </c>
      <c r="D5724" t="s">
        <v>8521</v>
      </c>
      <c r="E5724" t="s">
        <v>8539</v>
      </c>
      <c r="F5724" t="s">
        <v>4073</v>
      </c>
      <c r="G5724" s="160" t="s">
        <v>4074</v>
      </c>
      <c r="H5724" t="s">
        <v>4075</v>
      </c>
      <c r="I5724">
        <v>11</v>
      </c>
      <c r="J5724" t="s">
        <v>6011</v>
      </c>
      <c r="K5724" s="160" t="s">
        <v>4007</v>
      </c>
      <c r="L5724" t="s">
        <v>5938</v>
      </c>
    </row>
    <row r="5725" spans="1:12">
      <c r="A5725" s="15">
        <v>30501223</v>
      </c>
      <c r="B5725" t="s">
        <v>5450</v>
      </c>
      <c r="C5725" t="s">
        <v>5506</v>
      </c>
      <c r="D5725" t="s">
        <v>8521</v>
      </c>
      <c r="E5725" t="s">
        <v>8540</v>
      </c>
      <c r="F5725" t="s">
        <v>3994</v>
      </c>
      <c r="G5725" s="160" t="s">
        <v>4076</v>
      </c>
      <c r="H5725" t="s">
        <v>4330</v>
      </c>
      <c r="I5725" s="160" t="s">
        <v>4069</v>
      </c>
      <c r="J5725" t="s">
        <v>5506</v>
      </c>
      <c r="K5725">
        <v>99</v>
      </c>
      <c r="L5725" t="s">
        <v>3999</v>
      </c>
    </row>
    <row r="5726" spans="1:12">
      <c r="A5726" s="15">
        <v>30501224</v>
      </c>
      <c r="B5726" t="s">
        <v>5450</v>
      </c>
      <c r="C5726" t="s">
        <v>5506</v>
      </c>
      <c r="D5726" t="s">
        <v>8521</v>
      </c>
      <c r="E5726" t="s">
        <v>8541</v>
      </c>
      <c r="F5726" t="s">
        <v>3994</v>
      </c>
      <c r="G5726" s="160" t="s">
        <v>4076</v>
      </c>
      <c r="H5726" t="s">
        <v>4330</v>
      </c>
      <c r="I5726" s="160" t="s">
        <v>4069</v>
      </c>
      <c r="J5726" t="s">
        <v>5506</v>
      </c>
      <c r="K5726">
        <v>99</v>
      </c>
      <c r="L5726" t="s">
        <v>3999</v>
      </c>
    </row>
    <row r="5727" spans="1:12">
      <c r="A5727" s="15">
        <v>30501226</v>
      </c>
      <c r="B5727" t="s">
        <v>5450</v>
      </c>
      <c r="C5727" t="s">
        <v>5506</v>
      </c>
      <c r="D5727" t="s">
        <v>8521</v>
      </c>
      <c r="E5727" t="s">
        <v>8542</v>
      </c>
      <c r="F5727" t="s">
        <v>3994</v>
      </c>
      <c r="G5727" s="160" t="s">
        <v>4076</v>
      </c>
      <c r="H5727" t="s">
        <v>4330</v>
      </c>
      <c r="I5727" s="160" t="s">
        <v>4069</v>
      </c>
      <c r="J5727" t="s">
        <v>5506</v>
      </c>
      <c r="K5727">
        <v>99</v>
      </c>
      <c r="L5727" t="s">
        <v>3999</v>
      </c>
    </row>
    <row r="5728" spans="1:12">
      <c r="A5728" s="15">
        <v>30501227</v>
      </c>
      <c r="B5728" t="s">
        <v>5450</v>
      </c>
      <c r="C5728" t="s">
        <v>5506</v>
      </c>
      <c r="D5728" t="s">
        <v>8521</v>
      </c>
      <c r="E5728" t="s">
        <v>8543</v>
      </c>
      <c r="F5728" t="s">
        <v>3994</v>
      </c>
      <c r="G5728" s="160" t="s">
        <v>4076</v>
      </c>
      <c r="H5728" t="s">
        <v>4330</v>
      </c>
      <c r="I5728" s="160" t="s">
        <v>4069</v>
      </c>
      <c r="J5728" t="s">
        <v>5506</v>
      </c>
      <c r="K5728">
        <v>99</v>
      </c>
      <c r="L5728" t="s">
        <v>3999</v>
      </c>
    </row>
    <row r="5729" spans="1:12">
      <c r="A5729" s="15">
        <v>30501228</v>
      </c>
      <c r="B5729" t="s">
        <v>5450</v>
      </c>
      <c r="C5729" t="s">
        <v>5506</v>
      </c>
      <c r="D5729" t="s">
        <v>8521</v>
      </c>
      <c r="E5729" t="s">
        <v>8544</v>
      </c>
      <c r="F5729" t="s">
        <v>3994</v>
      </c>
      <c r="G5729" s="160" t="s">
        <v>4076</v>
      </c>
      <c r="H5729" t="s">
        <v>4330</v>
      </c>
      <c r="I5729" s="160" t="s">
        <v>4069</v>
      </c>
      <c r="J5729" t="s">
        <v>5506</v>
      </c>
      <c r="K5729">
        <v>99</v>
      </c>
      <c r="L5729" t="s">
        <v>3999</v>
      </c>
    </row>
    <row r="5730" spans="1:12">
      <c r="A5730" s="15">
        <v>30501230</v>
      </c>
      <c r="B5730" t="s">
        <v>5450</v>
      </c>
      <c r="C5730" t="s">
        <v>5506</v>
      </c>
      <c r="D5730" t="s">
        <v>8521</v>
      </c>
      <c r="E5730" t="s">
        <v>8545</v>
      </c>
      <c r="F5730" t="s">
        <v>3994</v>
      </c>
      <c r="G5730" s="160" t="s">
        <v>4076</v>
      </c>
      <c r="H5730" t="s">
        <v>4330</v>
      </c>
      <c r="I5730" s="160" t="s">
        <v>4069</v>
      </c>
      <c r="J5730" t="s">
        <v>5506</v>
      </c>
      <c r="K5730">
        <v>99</v>
      </c>
      <c r="L5730" t="s">
        <v>3999</v>
      </c>
    </row>
    <row r="5731" spans="1:12">
      <c r="A5731" s="15">
        <v>30501299</v>
      </c>
      <c r="B5731" t="s">
        <v>5450</v>
      </c>
      <c r="C5731" t="s">
        <v>5506</v>
      </c>
      <c r="D5731" t="s">
        <v>8521</v>
      </c>
      <c r="E5731" t="s">
        <v>4020</v>
      </c>
      <c r="F5731" t="s">
        <v>3994</v>
      </c>
      <c r="G5731" s="160" t="s">
        <v>4076</v>
      </c>
      <c r="H5731" t="s">
        <v>4330</v>
      </c>
      <c r="I5731" s="160" t="s">
        <v>4069</v>
      </c>
      <c r="J5731" t="s">
        <v>5506</v>
      </c>
      <c r="K5731">
        <v>99</v>
      </c>
      <c r="L5731" t="s">
        <v>3999</v>
      </c>
    </row>
    <row r="5732" spans="1:12">
      <c r="A5732" s="15">
        <v>30501301</v>
      </c>
      <c r="B5732" t="s">
        <v>5450</v>
      </c>
      <c r="C5732" t="s">
        <v>5506</v>
      </c>
      <c r="D5732" t="s">
        <v>8546</v>
      </c>
      <c r="E5732" t="s">
        <v>8547</v>
      </c>
      <c r="F5732" t="s">
        <v>3994</v>
      </c>
      <c r="G5732" s="160" t="s">
        <v>4076</v>
      </c>
      <c r="H5732" t="s">
        <v>4330</v>
      </c>
      <c r="I5732" s="160" t="s">
        <v>4069</v>
      </c>
      <c r="J5732" t="s">
        <v>5506</v>
      </c>
      <c r="K5732">
        <v>99</v>
      </c>
      <c r="L5732" t="s">
        <v>3999</v>
      </c>
    </row>
    <row r="5733" spans="1:12">
      <c r="A5733" s="15">
        <v>30501302</v>
      </c>
      <c r="B5733" t="s">
        <v>5450</v>
      </c>
      <c r="C5733" t="s">
        <v>5506</v>
      </c>
      <c r="D5733" t="s">
        <v>8546</v>
      </c>
      <c r="E5733" t="s">
        <v>8548</v>
      </c>
      <c r="F5733" t="s">
        <v>3994</v>
      </c>
      <c r="G5733" s="160" t="s">
        <v>4076</v>
      </c>
      <c r="H5733" t="s">
        <v>4330</v>
      </c>
      <c r="I5733" s="160" t="s">
        <v>4069</v>
      </c>
      <c r="J5733" t="s">
        <v>5506</v>
      </c>
      <c r="K5733">
        <v>99</v>
      </c>
      <c r="L5733" t="s">
        <v>3999</v>
      </c>
    </row>
    <row r="5734" spans="1:12">
      <c r="A5734" s="15">
        <v>30501303</v>
      </c>
      <c r="B5734" t="s">
        <v>5450</v>
      </c>
      <c r="C5734" t="s">
        <v>5506</v>
      </c>
      <c r="D5734" t="s">
        <v>8546</v>
      </c>
      <c r="E5734" t="s">
        <v>8549</v>
      </c>
      <c r="F5734" t="s">
        <v>3994</v>
      </c>
      <c r="G5734" s="160" t="s">
        <v>4076</v>
      </c>
      <c r="H5734" t="s">
        <v>4330</v>
      </c>
      <c r="I5734" s="160" t="s">
        <v>4069</v>
      </c>
      <c r="J5734" t="s">
        <v>5506</v>
      </c>
      <c r="K5734">
        <v>99</v>
      </c>
      <c r="L5734" t="s">
        <v>3999</v>
      </c>
    </row>
    <row r="5735" spans="1:12">
      <c r="A5735" s="15">
        <v>30501304</v>
      </c>
      <c r="B5735" t="s">
        <v>5450</v>
      </c>
      <c r="C5735" t="s">
        <v>5506</v>
      </c>
      <c r="D5735" t="s">
        <v>8546</v>
      </c>
      <c r="E5735" t="s">
        <v>8550</v>
      </c>
      <c r="F5735" t="s">
        <v>3994</v>
      </c>
      <c r="G5735" s="160" t="s">
        <v>4076</v>
      </c>
      <c r="H5735" t="s">
        <v>4330</v>
      </c>
      <c r="I5735" s="160" t="s">
        <v>4069</v>
      </c>
      <c r="J5735" t="s">
        <v>5506</v>
      </c>
      <c r="K5735">
        <v>99</v>
      </c>
      <c r="L5735" t="s">
        <v>3999</v>
      </c>
    </row>
    <row r="5736" spans="1:12">
      <c r="A5736" s="15">
        <v>30501305</v>
      </c>
      <c r="B5736" t="s">
        <v>5450</v>
      </c>
      <c r="C5736" t="s">
        <v>5506</v>
      </c>
      <c r="D5736" t="s">
        <v>8546</v>
      </c>
      <c r="E5736" t="s">
        <v>8551</v>
      </c>
      <c r="F5736" t="s">
        <v>3994</v>
      </c>
      <c r="G5736" s="160" t="s">
        <v>4076</v>
      </c>
      <c r="H5736" t="s">
        <v>4330</v>
      </c>
      <c r="I5736" s="160" t="s">
        <v>4069</v>
      </c>
      <c r="J5736" t="s">
        <v>5506</v>
      </c>
      <c r="K5736">
        <v>99</v>
      </c>
      <c r="L5736" t="s">
        <v>3999</v>
      </c>
    </row>
    <row r="5737" spans="1:12">
      <c r="A5737" s="15">
        <v>30501306</v>
      </c>
      <c r="B5737" t="s">
        <v>5450</v>
      </c>
      <c r="C5737" t="s">
        <v>5506</v>
      </c>
      <c r="D5737" t="s">
        <v>8546</v>
      </c>
      <c r="E5737" t="s">
        <v>8552</v>
      </c>
      <c r="F5737" t="s">
        <v>3994</v>
      </c>
      <c r="G5737" s="160" t="s">
        <v>4076</v>
      </c>
      <c r="H5737" t="s">
        <v>4330</v>
      </c>
      <c r="I5737" s="160" t="s">
        <v>4069</v>
      </c>
      <c r="J5737" t="s">
        <v>5506</v>
      </c>
      <c r="K5737">
        <v>99</v>
      </c>
      <c r="L5737" t="s">
        <v>3999</v>
      </c>
    </row>
    <row r="5738" spans="1:12">
      <c r="A5738" s="15">
        <v>30501310</v>
      </c>
      <c r="B5738" t="s">
        <v>5450</v>
      </c>
      <c r="C5738" t="s">
        <v>5506</v>
      </c>
      <c r="D5738" t="s">
        <v>8546</v>
      </c>
      <c r="E5738" t="s">
        <v>8553</v>
      </c>
      <c r="F5738" t="s">
        <v>3994</v>
      </c>
      <c r="G5738" s="160" t="s">
        <v>4076</v>
      </c>
      <c r="H5738" t="s">
        <v>4330</v>
      </c>
      <c r="I5738" s="160" t="s">
        <v>4069</v>
      </c>
      <c r="J5738" t="s">
        <v>5506</v>
      </c>
      <c r="K5738">
        <v>99</v>
      </c>
      <c r="L5738" t="s">
        <v>3999</v>
      </c>
    </row>
    <row r="5739" spans="1:12">
      <c r="A5739" s="15">
        <v>30501311</v>
      </c>
      <c r="B5739" t="s">
        <v>5450</v>
      </c>
      <c r="C5739" t="s">
        <v>5506</v>
      </c>
      <c r="D5739" t="s">
        <v>8546</v>
      </c>
      <c r="E5739" t="s">
        <v>8554</v>
      </c>
      <c r="F5739" t="s">
        <v>3994</v>
      </c>
      <c r="G5739" s="160" t="s">
        <v>4076</v>
      </c>
      <c r="H5739" t="s">
        <v>4330</v>
      </c>
      <c r="I5739" s="160" t="s">
        <v>4069</v>
      </c>
      <c r="J5739" t="s">
        <v>5506</v>
      </c>
      <c r="K5739">
        <v>99</v>
      </c>
      <c r="L5739" t="s">
        <v>3999</v>
      </c>
    </row>
    <row r="5740" spans="1:12">
      <c r="A5740" s="15">
        <v>30501315</v>
      </c>
      <c r="B5740" t="s">
        <v>5450</v>
      </c>
      <c r="C5740" t="s">
        <v>5506</v>
      </c>
      <c r="D5740" t="s">
        <v>8546</v>
      </c>
      <c r="E5740" t="s">
        <v>8555</v>
      </c>
      <c r="F5740" t="s">
        <v>3994</v>
      </c>
      <c r="G5740" s="160" t="s">
        <v>4076</v>
      </c>
      <c r="H5740" t="s">
        <v>4330</v>
      </c>
      <c r="I5740" s="160" t="s">
        <v>4069</v>
      </c>
      <c r="J5740" t="s">
        <v>5506</v>
      </c>
      <c r="K5740">
        <v>99</v>
      </c>
      <c r="L5740" t="s">
        <v>3999</v>
      </c>
    </row>
    <row r="5741" spans="1:12">
      <c r="A5741" s="15">
        <v>30501316</v>
      </c>
      <c r="B5741" t="s">
        <v>5450</v>
      </c>
      <c r="C5741" t="s">
        <v>5506</v>
      </c>
      <c r="D5741" t="s">
        <v>8546</v>
      </c>
      <c r="E5741" t="s">
        <v>8556</v>
      </c>
      <c r="F5741" t="s">
        <v>3994</v>
      </c>
      <c r="G5741" s="160" t="s">
        <v>4076</v>
      </c>
      <c r="H5741" t="s">
        <v>4330</v>
      </c>
      <c r="I5741" s="160" t="s">
        <v>4069</v>
      </c>
      <c r="J5741" t="s">
        <v>5506</v>
      </c>
      <c r="K5741">
        <v>99</v>
      </c>
      <c r="L5741" t="s">
        <v>3999</v>
      </c>
    </row>
    <row r="5742" spans="1:12">
      <c r="A5742" s="15">
        <v>30501399</v>
      </c>
      <c r="B5742" t="s">
        <v>5450</v>
      </c>
      <c r="C5742" t="s">
        <v>5506</v>
      </c>
      <c r="D5742" t="s">
        <v>8546</v>
      </c>
      <c r="E5742" t="s">
        <v>4020</v>
      </c>
      <c r="F5742" t="s">
        <v>3994</v>
      </c>
      <c r="G5742" s="160" t="s">
        <v>4076</v>
      </c>
      <c r="H5742" t="s">
        <v>4330</v>
      </c>
      <c r="I5742" s="160" t="s">
        <v>4069</v>
      </c>
      <c r="J5742" t="s">
        <v>5506</v>
      </c>
      <c r="K5742">
        <v>99</v>
      </c>
      <c r="L5742" t="s">
        <v>3999</v>
      </c>
    </row>
    <row r="5743" spans="1:12">
      <c r="A5743" s="15">
        <v>30501401</v>
      </c>
      <c r="B5743" t="s">
        <v>5450</v>
      </c>
      <c r="C5743" t="s">
        <v>5506</v>
      </c>
      <c r="D5743" t="s">
        <v>8557</v>
      </c>
      <c r="E5743" t="s">
        <v>8230</v>
      </c>
      <c r="F5743" t="s">
        <v>3994</v>
      </c>
      <c r="G5743" s="160" t="s">
        <v>4076</v>
      </c>
      <c r="H5743" t="s">
        <v>4330</v>
      </c>
      <c r="I5743" s="160" t="s">
        <v>4069</v>
      </c>
      <c r="J5743" t="s">
        <v>5506</v>
      </c>
      <c r="K5743" s="160" t="s">
        <v>3997</v>
      </c>
      <c r="L5743" t="s">
        <v>8558</v>
      </c>
    </row>
    <row r="5744" spans="1:12">
      <c r="A5744" s="15">
        <v>30501402</v>
      </c>
      <c r="B5744" t="s">
        <v>5450</v>
      </c>
      <c r="C5744" t="s">
        <v>5506</v>
      </c>
      <c r="D5744" t="s">
        <v>8557</v>
      </c>
      <c r="E5744" t="s">
        <v>8559</v>
      </c>
      <c r="F5744" t="s">
        <v>3994</v>
      </c>
      <c r="G5744" s="160" t="s">
        <v>4076</v>
      </c>
      <c r="H5744" t="s">
        <v>4330</v>
      </c>
      <c r="I5744" s="160" t="s">
        <v>4069</v>
      </c>
      <c r="J5744" t="s">
        <v>5506</v>
      </c>
      <c r="K5744" s="160" t="s">
        <v>3997</v>
      </c>
      <c r="L5744" t="s">
        <v>8558</v>
      </c>
    </row>
    <row r="5745" spans="1:12">
      <c r="A5745" s="15">
        <v>30501403</v>
      </c>
      <c r="B5745" t="s">
        <v>5450</v>
      </c>
      <c r="C5745" t="s">
        <v>5506</v>
      </c>
      <c r="D5745" t="s">
        <v>8557</v>
      </c>
      <c r="E5745" t="s">
        <v>8560</v>
      </c>
      <c r="F5745" t="s">
        <v>3994</v>
      </c>
      <c r="G5745" s="160" t="s">
        <v>4076</v>
      </c>
      <c r="H5745" t="s">
        <v>4330</v>
      </c>
      <c r="I5745" s="160" t="s">
        <v>4069</v>
      </c>
      <c r="J5745" t="s">
        <v>5506</v>
      </c>
      <c r="K5745" s="160" t="s">
        <v>3997</v>
      </c>
      <c r="L5745" t="s">
        <v>8558</v>
      </c>
    </row>
    <row r="5746" spans="1:12">
      <c r="A5746" s="15">
        <v>30501404</v>
      </c>
      <c r="B5746" t="s">
        <v>5450</v>
      </c>
      <c r="C5746" t="s">
        <v>5506</v>
      </c>
      <c r="D5746" t="s">
        <v>8557</v>
      </c>
      <c r="E5746" t="s">
        <v>8561</v>
      </c>
      <c r="F5746" t="s">
        <v>3994</v>
      </c>
      <c r="G5746" s="160" t="s">
        <v>4076</v>
      </c>
      <c r="H5746" t="s">
        <v>4330</v>
      </c>
      <c r="I5746" s="160" t="s">
        <v>4069</v>
      </c>
      <c r="J5746" t="s">
        <v>5506</v>
      </c>
      <c r="K5746" s="160" t="s">
        <v>3997</v>
      </c>
      <c r="L5746" t="s">
        <v>8558</v>
      </c>
    </row>
    <row r="5747" spans="1:12">
      <c r="A5747" s="15">
        <v>30501405</v>
      </c>
      <c r="B5747" t="s">
        <v>5450</v>
      </c>
      <c r="C5747" t="s">
        <v>5506</v>
      </c>
      <c r="D5747" t="s">
        <v>8557</v>
      </c>
      <c r="E5747" t="s">
        <v>8562</v>
      </c>
      <c r="F5747" t="s">
        <v>3994</v>
      </c>
      <c r="G5747" s="160" t="s">
        <v>4076</v>
      </c>
      <c r="H5747" t="s">
        <v>4330</v>
      </c>
      <c r="I5747" s="160" t="s">
        <v>4069</v>
      </c>
      <c r="J5747" t="s">
        <v>5506</v>
      </c>
      <c r="K5747" s="160" t="s">
        <v>3997</v>
      </c>
      <c r="L5747" t="s">
        <v>8558</v>
      </c>
    </row>
    <row r="5748" spans="1:12">
      <c r="A5748" s="15">
        <v>30501406</v>
      </c>
      <c r="B5748" t="s">
        <v>5450</v>
      </c>
      <c r="C5748" t="s">
        <v>5506</v>
      </c>
      <c r="D5748" t="s">
        <v>8557</v>
      </c>
      <c r="E5748" t="s">
        <v>8563</v>
      </c>
      <c r="F5748" t="s">
        <v>3994</v>
      </c>
      <c r="G5748" s="160" t="s">
        <v>4076</v>
      </c>
      <c r="H5748" t="s">
        <v>4330</v>
      </c>
      <c r="I5748" s="160" t="s">
        <v>4069</v>
      </c>
      <c r="J5748" t="s">
        <v>5506</v>
      </c>
      <c r="K5748" s="160" t="s">
        <v>3997</v>
      </c>
      <c r="L5748" t="s">
        <v>8558</v>
      </c>
    </row>
    <row r="5749" spans="1:12">
      <c r="A5749" s="15">
        <v>30501407</v>
      </c>
      <c r="B5749" t="s">
        <v>5450</v>
      </c>
      <c r="C5749" t="s">
        <v>5506</v>
      </c>
      <c r="D5749" t="s">
        <v>8557</v>
      </c>
      <c r="E5749" t="s">
        <v>8564</v>
      </c>
      <c r="F5749" t="s">
        <v>3994</v>
      </c>
      <c r="G5749" s="160" t="s">
        <v>4076</v>
      </c>
      <c r="H5749" t="s">
        <v>4330</v>
      </c>
      <c r="I5749" s="160" t="s">
        <v>4069</v>
      </c>
      <c r="J5749" t="s">
        <v>5506</v>
      </c>
      <c r="K5749" s="160" t="s">
        <v>3997</v>
      </c>
      <c r="L5749" t="s">
        <v>8558</v>
      </c>
    </row>
    <row r="5750" spans="1:12">
      <c r="A5750" s="15">
        <v>30501408</v>
      </c>
      <c r="B5750" t="s">
        <v>5450</v>
      </c>
      <c r="C5750" t="s">
        <v>5506</v>
      </c>
      <c r="D5750" t="s">
        <v>8557</v>
      </c>
      <c r="E5750" t="s">
        <v>8565</v>
      </c>
      <c r="F5750" t="s">
        <v>3994</v>
      </c>
      <c r="G5750" s="160" t="s">
        <v>4076</v>
      </c>
      <c r="H5750" t="s">
        <v>4330</v>
      </c>
      <c r="I5750" s="160" t="s">
        <v>4069</v>
      </c>
      <c r="J5750" t="s">
        <v>5506</v>
      </c>
      <c r="K5750" s="160" t="s">
        <v>3997</v>
      </c>
      <c r="L5750" t="s">
        <v>8558</v>
      </c>
    </row>
    <row r="5751" spans="1:12">
      <c r="A5751" s="15">
        <v>30501410</v>
      </c>
      <c r="B5751" t="s">
        <v>5450</v>
      </c>
      <c r="C5751" t="s">
        <v>5506</v>
      </c>
      <c r="D5751" t="s">
        <v>8557</v>
      </c>
      <c r="E5751" t="s">
        <v>8566</v>
      </c>
      <c r="F5751" t="s">
        <v>3994</v>
      </c>
      <c r="G5751" s="160" t="s">
        <v>4076</v>
      </c>
      <c r="H5751" t="s">
        <v>4330</v>
      </c>
      <c r="I5751" s="160" t="s">
        <v>4069</v>
      </c>
      <c r="J5751" t="s">
        <v>5506</v>
      </c>
      <c r="K5751" s="160" t="s">
        <v>3997</v>
      </c>
      <c r="L5751" t="s">
        <v>8558</v>
      </c>
    </row>
    <row r="5752" spans="1:12">
      <c r="A5752" s="15">
        <v>30501411</v>
      </c>
      <c r="B5752" t="s">
        <v>5450</v>
      </c>
      <c r="C5752" t="s">
        <v>5506</v>
      </c>
      <c r="D5752" t="s">
        <v>8557</v>
      </c>
      <c r="E5752" t="s">
        <v>4080</v>
      </c>
      <c r="F5752" t="s">
        <v>3994</v>
      </c>
      <c r="G5752" s="160" t="s">
        <v>4076</v>
      </c>
      <c r="H5752" t="s">
        <v>4330</v>
      </c>
      <c r="I5752" s="160" t="s">
        <v>4069</v>
      </c>
      <c r="J5752" t="s">
        <v>5506</v>
      </c>
      <c r="K5752" s="160" t="s">
        <v>3997</v>
      </c>
      <c r="L5752" t="s">
        <v>8558</v>
      </c>
    </row>
    <row r="5753" spans="1:12">
      <c r="A5753" s="15">
        <v>30501412</v>
      </c>
      <c r="B5753" t="s">
        <v>5450</v>
      </c>
      <c r="C5753" t="s">
        <v>5506</v>
      </c>
      <c r="D5753" t="s">
        <v>8557</v>
      </c>
      <c r="E5753" t="s">
        <v>8567</v>
      </c>
      <c r="F5753" t="s">
        <v>4073</v>
      </c>
      <c r="G5753" s="160" t="s">
        <v>4076</v>
      </c>
      <c r="H5753" t="s">
        <v>4330</v>
      </c>
      <c r="I5753" s="160" t="s">
        <v>4069</v>
      </c>
      <c r="J5753" t="s">
        <v>5506</v>
      </c>
      <c r="K5753" s="160" t="s">
        <v>3997</v>
      </c>
      <c r="L5753" t="s">
        <v>8558</v>
      </c>
    </row>
    <row r="5754" spans="1:12">
      <c r="A5754" s="15">
        <v>30501413</v>
      </c>
      <c r="B5754" t="s">
        <v>5450</v>
      </c>
      <c r="C5754" t="s">
        <v>5506</v>
      </c>
      <c r="D5754" t="s">
        <v>8557</v>
      </c>
      <c r="E5754" t="s">
        <v>8568</v>
      </c>
      <c r="F5754" t="s">
        <v>3994</v>
      </c>
      <c r="G5754" s="160" t="s">
        <v>4076</v>
      </c>
      <c r="H5754" t="s">
        <v>4330</v>
      </c>
      <c r="I5754" s="160" t="s">
        <v>4069</v>
      </c>
      <c r="J5754" t="s">
        <v>5506</v>
      </c>
      <c r="K5754" s="160" t="s">
        <v>3997</v>
      </c>
      <c r="L5754" t="s">
        <v>8558</v>
      </c>
    </row>
    <row r="5755" spans="1:12">
      <c r="A5755" s="15">
        <v>30501414</v>
      </c>
      <c r="B5755" t="s">
        <v>5450</v>
      </c>
      <c r="C5755" t="s">
        <v>5506</v>
      </c>
      <c r="D5755" t="s">
        <v>8557</v>
      </c>
      <c r="E5755" t="s">
        <v>8569</v>
      </c>
      <c r="F5755" t="s">
        <v>3994</v>
      </c>
      <c r="G5755" s="160" t="s">
        <v>4076</v>
      </c>
      <c r="H5755" t="s">
        <v>4330</v>
      </c>
      <c r="I5755" s="160" t="s">
        <v>4069</v>
      </c>
      <c r="J5755" t="s">
        <v>5506</v>
      </c>
      <c r="K5755" s="160" t="s">
        <v>3997</v>
      </c>
      <c r="L5755" t="s">
        <v>8558</v>
      </c>
    </row>
    <row r="5756" spans="1:12">
      <c r="A5756" s="15">
        <v>30501415</v>
      </c>
      <c r="B5756" t="s">
        <v>5450</v>
      </c>
      <c r="C5756" t="s">
        <v>5506</v>
      </c>
      <c r="D5756" t="s">
        <v>8557</v>
      </c>
      <c r="E5756" t="s">
        <v>8570</v>
      </c>
      <c r="F5756" t="s">
        <v>3994</v>
      </c>
      <c r="G5756" s="160" t="s">
        <v>4076</v>
      </c>
      <c r="H5756" t="s">
        <v>4330</v>
      </c>
      <c r="I5756" s="160" t="s">
        <v>4069</v>
      </c>
      <c r="J5756" t="s">
        <v>5506</v>
      </c>
      <c r="K5756" s="160" t="s">
        <v>3997</v>
      </c>
      <c r="L5756" t="s">
        <v>8558</v>
      </c>
    </row>
    <row r="5757" spans="1:12">
      <c r="A5757" s="15">
        <v>30501416</v>
      </c>
      <c r="B5757" t="s">
        <v>5450</v>
      </c>
      <c r="C5757" t="s">
        <v>5506</v>
      </c>
      <c r="D5757" t="s">
        <v>8557</v>
      </c>
      <c r="E5757" t="s">
        <v>8571</v>
      </c>
      <c r="F5757" t="s">
        <v>3994</v>
      </c>
      <c r="G5757" s="160" t="s">
        <v>4076</v>
      </c>
      <c r="H5757" t="s">
        <v>4330</v>
      </c>
      <c r="I5757" s="160" t="s">
        <v>4069</v>
      </c>
      <c r="J5757" t="s">
        <v>5506</v>
      </c>
      <c r="K5757" s="160" t="s">
        <v>3997</v>
      </c>
      <c r="L5757" t="s">
        <v>8558</v>
      </c>
    </row>
    <row r="5758" spans="1:12">
      <c r="A5758" s="15">
        <v>30501417</v>
      </c>
      <c r="B5758" t="s">
        <v>5450</v>
      </c>
      <c r="C5758" t="s">
        <v>5506</v>
      </c>
      <c r="D5758" t="s">
        <v>8557</v>
      </c>
      <c r="E5758" t="s">
        <v>5757</v>
      </c>
      <c r="F5758" t="s">
        <v>3994</v>
      </c>
      <c r="G5758" s="160" t="s">
        <v>4076</v>
      </c>
      <c r="H5758" t="s">
        <v>4330</v>
      </c>
      <c r="I5758" s="160" t="s">
        <v>4069</v>
      </c>
      <c r="J5758" t="s">
        <v>5506</v>
      </c>
      <c r="K5758" s="160" t="s">
        <v>3997</v>
      </c>
      <c r="L5758" t="s">
        <v>8558</v>
      </c>
    </row>
    <row r="5759" spans="1:12">
      <c r="A5759" s="15">
        <v>30501418</v>
      </c>
      <c r="B5759" t="s">
        <v>5450</v>
      </c>
      <c r="C5759" t="s">
        <v>5506</v>
      </c>
      <c r="D5759" t="s">
        <v>8557</v>
      </c>
      <c r="E5759" t="s">
        <v>8572</v>
      </c>
      <c r="F5759" t="s">
        <v>3994</v>
      </c>
      <c r="G5759" s="160" t="s">
        <v>4076</v>
      </c>
      <c r="H5759" t="s">
        <v>4330</v>
      </c>
      <c r="I5759" s="160" t="s">
        <v>4069</v>
      </c>
      <c r="J5759" t="s">
        <v>5506</v>
      </c>
      <c r="K5759" s="160" t="s">
        <v>3997</v>
      </c>
      <c r="L5759" t="s">
        <v>8558</v>
      </c>
    </row>
    <row r="5760" spans="1:12">
      <c r="A5760" s="15">
        <v>30501420</v>
      </c>
      <c r="B5760" t="s">
        <v>5450</v>
      </c>
      <c r="C5760" t="s">
        <v>5506</v>
      </c>
      <c r="D5760" t="s">
        <v>8557</v>
      </c>
      <c r="E5760" t="s">
        <v>8573</v>
      </c>
      <c r="F5760" t="s">
        <v>3994</v>
      </c>
      <c r="G5760" s="160" t="s">
        <v>4076</v>
      </c>
      <c r="H5760" t="s">
        <v>4330</v>
      </c>
      <c r="I5760" s="160" t="s">
        <v>4069</v>
      </c>
      <c r="J5760" t="s">
        <v>5506</v>
      </c>
      <c r="K5760" s="160" t="s">
        <v>3997</v>
      </c>
      <c r="L5760" t="s">
        <v>8558</v>
      </c>
    </row>
    <row r="5761" spans="1:12">
      <c r="A5761" s="15">
        <v>30501421</v>
      </c>
      <c r="B5761" t="s">
        <v>5450</v>
      </c>
      <c r="C5761" t="s">
        <v>5506</v>
      </c>
      <c r="D5761" t="s">
        <v>8557</v>
      </c>
      <c r="E5761" t="s">
        <v>8574</v>
      </c>
      <c r="F5761" t="s">
        <v>3994</v>
      </c>
      <c r="G5761" s="160" t="s">
        <v>4076</v>
      </c>
      <c r="H5761" t="s">
        <v>4330</v>
      </c>
      <c r="I5761" s="160" t="s">
        <v>4069</v>
      </c>
      <c r="J5761" t="s">
        <v>5506</v>
      </c>
      <c r="K5761" s="160" t="s">
        <v>3997</v>
      </c>
      <c r="L5761" t="s">
        <v>8558</v>
      </c>
    </row>
    <row r="5762" spans="1:12">
      <c r="A5762" s="15">
        <v>30501499</v>
      </c>
      <c r="B5762" t="s">
        <v>5450</v>
      </c>
      <c r="C5762" t="s">
        <v>5506</v>
      </c>
      <c r="D5762" t="s">
        <v>8557</v>
      </c>
      <c r="E5762" t="s">
        <v>7203</v>
      </c>
      <c r="F5762" t="s">
        <v>3994</v>
      </c>
      <c r="G5762" s="160" t="s">
        <v>4076</v>
      </c>
      <c r="H5762" t="s">
        <v>4330</v>
      </c>
      <c r="I5762" s="160" t="s">
        <v>4069</v>
      </c>
      <c r="J5762" t="s">
        <v>5506</v>
      </c>
      <c r="K5762" s="160" t="s">
        <v>3997</v>
      </c>
      <c r="L5762" t="s">
        <v>8558</v>
      </c>
    </row>
    <row r="5763" spans="1:12">
      <c r="A5763" s="15">
        <v>30501501</v>
      </c>
      <c r="B5763" t="s">
        <v>5450</v>
      </c>
      <c r="C5763" t="s">
        <v>5506</v>
      </c>
      <c r="D5763" t="s">
        <v>8575</v>
      </c>
      <c r="E5763" t="s">
        <v>8576</v>
      </c>
      <c r="F5763" t="s">
        <v>3994</v>
      </c>
      <c r="G5763" s="160" t="s">
        <v>4076</v>
      </c>
      <c r="H5763" t="s">
        <v>4330</v>
      </c>
      <c r="I5763" s="160" t="s">
        <v>4069</v>
      </c>
      <c r="J5763" t="s">
        <v>5506</v>
      </c>
      <c r="K5763">
        <v>99</v>
      </c>
      <c r="L5763" t="s">
        <v>3999</v>
      </c>
    </row>
    <row r="5764" spans="1:12">
      <c r="A5764" s="15">
        <v>30501502</v>
      </c>
      <c r="B5764" t="s">
        <v>5450</v>
      </c>
      <c r="C5764" t="s">
        <v>5506</v>
      </c>
      <c r="D5764" t="s">
        <v>8575</v>
      </c>
      <c r="E5764" t="s">
        <v>8577</v>
      </c>
      <c r="F5764" t="s">
        <v>3994</v>
      </c>
      <c r="G5764" s="160" t="s">
        <v>4076</v>
      </c>
      <c r="H5764" t="s">
        <v>4330</v>
      </c>
      <c r="I5764" s="160" t="s">
        <v>4069</v>
      </c>
      <c r="J5764" t="s">
        <v>5506</v>
      </c>
      <c r="K5764">
        <v>99</v>
      </c>
      <c r="L5764" t="s">
        <v>3999</v>
      </c>
    </row>
    <row r="5765" spans="1:12">
      <c r="A5765" s="15">
        <v>30501503</v>
      </c>
      <c r="B5765" t="s">
        <v>5450</v>
      </c>
      <c r="C5765" t="s">
        <v>5506</v>
      </c>
      <c r="D5765" t="s">
        <v>8575</v>
      </c>
      <c r="E5765" t="s">
        <v>6493</v>
      </c>
      <c r="F5765" t="s">
        <v>3994</v>
      </c>
      <c r="G5765" s="160" t="s">
        <v>4076</v>
      </c>
      <c r="H5765" t="s">
        <v>4330</v>
      </c>
      <c r="I5765" s="160" t="s">
        <v>4069</v>
      </c>
      <c r="J5765" t="s">
        <v>5506</v>
      </c>
      <c r="K5765">
        <v>99</v>
      </c>
      <c r="L5765" t="s">
        <v>3999</v>
      </c>
    </row>
    <row r="5766" spans="1:12">
      <c r="A5766" s="15">
        <v>30501504</v>
      </c>
      <c r="B5766" t="s">
        <v>5450</v>
      </c>
      <c r="C5766" t="s">
        <v>5506</v>
      </c>
      <c r="D5766" t="s">
        <v>8575</v>
      </c>
      <c r="E5766" t="s">
        <v>5937</v>
      </c>
      <c r="F5766" t="s">
        <v>4073</v>
      </c>
      <c r="G5766" s="160" t="s">
        <v>4074</v>
      </c>
      <c r="H5766" t="s">
        <v>4075</v>
      </c>
      <c r="I5766">
        <v>11</v>
      </c>
      <c r="J5766" t="s">
        <v>6011</v>
      </c>
      <c r="K5766" s="160" t="s">
        <v>4009</v>
      </c>
      <c r="L5766" t="s">
        <v>6012</v>
      </c>
    </row>
    <row r="5767" spans="1:12">
      <c r="A5767" s="15">
        <v>30501505</v>
      </c>
      <c r="B5767" t="s">
        <v>5450</v>
      </c>
      <c r="C5767" t="s">
        <v>5506</v>
      </c>
      <c r="D5767" t="s">
        <v>8575</v>
      </c>
      <c r="E5767" t="s">
        <v>8578</v>
      </c>
      <c r="F5767" t="s">
        <v>3994</v>
      </c>
      <c r="G5767" s="160" t="s">
        <v>4076</v>
      </c>
      <c r="H5767" t="s">
        <v>4330</v>
      </c>
      <c r="I5767" s="160" t="s">
        <v>4069</v>
      </c>
      <c r="J5767" t="s">
        <v>5506</v>
      </c>
      <c r="K5767">
        <v>99</v>
      </c>
      <c r="L5767" t="s">
        <v>3999</v>
      </c>
    </row>
    <row r="5768" spans="1:12">
      <c r="A5768" s="15">
        <v>30501506</v>
      </c>
      <c r="B5768" t="s">
        <v>5450</v>
      </c>
      <c r="C5768" t="s">
        <v>5506</v>
      </c>
      <c r="D5768" t="s">
        <v>8575</v>
      </c>
      <c r="E5768" t="s">
        <v>8579</v>
      </c>
      <c r="F5768" t="s">
        <v>3994</v>
      </c>
      <c r="G5768" s="160" t="s">
        <v>4076</v>
      </c>
      <c r="H5768" t="s">
        <v>4330</v>
      </c>
      <c r="I5768" s="160" t="s">
        <v>4069</v>
      </c>
      <c r="J5768" t="s">
        <v>5506</v>
      </c>
      <c r="K5768">
        <v>99</v>
      </c>
      <c r="L5768" t="s">
        <v>3999</v>
      </c>
    </row>
    <row r="5769" spans="1:12">
      <c r="A5769" s="15">
        <v>30501507</v>
      </c>
      <c r="B5769" t="s">
        <v>5450</v>
      </c>
      <c r="C5769" t="s">
        <v>5506</v>
      </c>
      <c r="D5769" t="s">
        <v>8575</v>
      </c>
      <c r="E5769" t="s">
        <v>8580</v>
      </c>
      <c r="F5769" t="s">
        <v>3994</v>
      </c>
      <c r="G5769" s="160" t="s">
        <v>4076</v>
      </c>
      <c r="H5769" t="s">
        <v>4330</v>
      </c>
      <c r="I5769" s="160" t="s">
        <v>4069</v>
      </c>
      <c r="J5769" t="s">
        <v>5506</v>
      </c>
      <c r="K5769">
        <v>99</v>
      </c>
      <c r="L5769" t="s">
        <v>3999</v>
      </c>
    </row>
    <row r="5770" spans="1:12">
      <c r="A5770" s="15">
        <v>30501508</v>
      </c>
      <c r="B5770" t="s">
        <v>5450</v>
      </c>
      <c r="C5770" t="s">
        <v>5506</v>
      </c>
      <c r="D5770" t="s">
        <v>8575</v>
      </c>
      <c r="E5770" t="s">
        <v>8581</v>
      </c>
      <c r="F5770" t="s">
        <v>4073</v>
      </c>
      <c r="G5770" s="160" t="s">
        <v>4074</v>
      </c>
      <c r="H5770" t="s">
        <v>4075</v>
      </c>
      <c r="I5770">
        <v>11</v>
      </c>
      <c r="J5770" t="s">
        <v>6011</v>
      </c>
      <c r="K5770" s="160" t="s">
        <v>4007</v>
      </c>
      <c r="L5770" t="s">
        <v>5938</v>
      </c>
    </row>
    <row r="5771" spans="1:12">
      <c r="A5771" s="15">
        <v>30501509</v>
      </c>
      <c r="B5771" t="s">
        <v>5450</v>
      </c>
      <c r="C5771" t="s">
        <v>5506</v>
      </c>
      <c r="D5771" t="s">
        <v>8575</v>
      </c>
      <c r="E5771" t="s">
        <v>8582</v>
      </c>
      <c r="F5771" t="s">
        <v>4073</v>
      </c>
      <c r="G5771" s="160" t="s">
        <v>4074</v>
      </c>
      <c r="H5771" t="s">
        <v>4075</v>
      </c>
      <c r="I5771">
        <v>11</v>
      </c>
      <c r="J5771" t="s">
        <v>6011</v>
      </c>
      <c r="K5771" s="160" t="s">
        <v>4007</v>
      </c>
      <c r="L5771" t="s">
        <v>5938</v>
      </c>
    </row>
    <row r="5772" spans="1:12">
      <c r="A5772" s="15">
        <v>30501510</v>
      </c>
      <c r="B5772" t="s">
        <v>5450</v>
      </c>
      <c r="C5772" t="s">
        <v>5506</v>
      </c>
      <c r="D5772" t="s">
        <v>8575</v>
      </c>
      <c r="E5772" t="s">
        <v>8583</v>
      </c>
      <c r="F5772" t="s">
        <v>4073</v>
      </c>
      <c r="G5772" s="160" t="s">
        <v>4074</v>
      </c>
      <c r="H5772" t="s">
        <v>4075</v>
      </c>
      <c r="I5772">
        <v>11</v>
      </c>
      <c r="J5772" t="s">
        <v>6011</v>
      </c>
      <c r="K5772" s="160" t="s">
        <v>4007</v>
      </c>
      <c r="L5772" t="s">
        <v>5938</v>
      </c>
    </row>
    <row r="5773" spans="1:12">
      <c r="A5773" s="15">
        <v>30501511</v>
      </c>
      <c r="B5773" t="s">
        <v>5450</v>
      </c>
      <c r="C5773" t="s">
        <v>5506</v>
      </c>
      <c r="D5773" t="s">
        <v>8575</v>
      </c>
      <c r="E5773" t="s">
        <v>8584</v>
      </c>
      <c r="F5773" t="s">
        <v>3994</v>
      </c>
      <c r="G5773" s="160" t="s">
        <v>4076</v>
      </c>
      <c r="H5773" t="s">
        <v>4330</v>
      </c>
      <c r="I5773" s="160" t="s">
        <v>4069</v>
      </c>
      <c r="J5773" t="s">
        <v>5506</v>
      </c>
      <c r="K5773">
        <v>99</v>
      </c>
      <c r="L5773" t="s">
        <v>3999</v>
      </c>
    </row>
    <row r="5774" spans="1:12">
      <c r="A5774" s="15">
        <v>30501512</v>
      </c>
      <c r="B5774" t="s">
        <v>5450</v>
      </c>
      <c r="C5774" t="s">
        <v>5506</v>
      </c>
      <c r="D5774" t="s">
        <v>8575</v>
      </c>
      <c r="E5774" t="s">
        <v>8585</v>
      </c>
      <c r="F5774" t="s">
        <v>3994</v>
      </c>
      <c r="G5774" s="160" t="s">
        <v>4076</v>
      </c>
      <c r="H5774" t="s">
        <v>4330</v>
      </c>
      <c r="I5774" s="160" t="s">
        <v>4069</v>
      </c>
      <c r="J5774" t="s">
        <v>5506</v>
      </c>
      <c r="K5774">
        <v>99</v>
      </c>
      <c r="L5774" t="s">
        <v>3999</v>
      </c>
    </row>
    <row r="5775" spans="1:12">
      <c r="A5775" s="15">
        <v>30501513</v>
      </c>
      <c r="B5775" t="s">
        <v>5450</v>
      </c>
      <c r="C5775" t="s">
        <v>5506</v>
      </c>
      <c r="D5775" t="s">
        <v>8575</v>
      </c>
      <c r="E5775" t="s">
        <v>8586</v>
      </c>
      <c r="F5775" t="s">
        <v>3994</v>
      </c>
      <c r="G5775" s="160" t="s">
        <v>4076</v>
      </c>
      <c r="H5775" t="s">
        <v>4330</v>
      </c>
      <c r="I5775" s="160" t="s">
        <v>4069</v>
      </c>
      <c r="J5775" t="s">
        <v>5506</v>
      </c>
      <c r="K5775">
        <v>99</v>
      </c>
      <c r="L5775" t="s">
        <v>3999</v>
      </c>
    </row>
    <row r="5776" spans="1:12">
      <c r="A5776" s="15">
        <v>30501514</v>
      </c>
      <c r="B5776" t="s">
        <v>5450</v>
      </c>
      <c r="C5776" t="s">
        <v>5506</v>
      </c>
      <c r="D5776" t="s">
        <v>8575</v>
      </c>
      <c r="E5776" t="s">
        <v>8587</v>
      </c>
      <c r="F5776" t="s">
        <v>4073</v>
      </c>
      <c r="G5776" s="160" t="s">
        <v>4074</v>
      </c>
      <c r="H5776" t="s">
        <v>4075</v>
      </c>
      <c r="I5776">
        <v>11</v>
      </c>
      <c r="J5776" t="s">
        <v>6011</v>
      </c>
      <c r="K5776" s="160" t="s">
        <v>4007</v>
      </c>
      <c r="L5776" t="s">
        <v>5938</v>
      </c>
    </row>
    <row r="5777" spans="1:12">
      <c r="A5777" s="15">
        <v>30501515</v>
      </c>
      <c r="B5777" t="s">
        <v>5450</v>
      </c>
      <c r="C5777" t="s">
        <v>5506</v>
      </c>
      <c r="D5777" t="s">
        <v>8575</v>
      </c>
      <c r="E5777" t="s">
        <v>8588</v>
      </c>
      <c r="F5777" t="s">
        <v>3994</v>
      </c>
      <c r="G5777" s="160" t="s">
        <v>4076</v>
      </c>
      <c r="H5777" t="s">
        <v>4330</v>
      </c>
      <c r="I5777" s="160" t="s">
        <v>4069</v>
      </c>
      <c r="J5777" t="s">
        <v>5506</v>
      </c>
      <c r="K5777">
        <v>99</v>
      </c>
      <c r="L5777" t="s">
        <v>3999</v>
      </c>
    </row>
    <row r="5778" spans="1:12">
      <c r="A5778" s="15">
        <v>30501516</v>
      </c>
      <c r="B5778" t="s">
        <v>5450</v>
      </c>
      <c r="C5778" t="s">
        <v>5506</v>
      </c>
      <c r="D5778" t="s">
        <v>8575</v>
      </c>
      <c r="E5778" t="s">
        <v>8589</v>
      </c>
      <c r="F5778" t="s">
        <v>3994</v>
      </c>
      <c r="G5778" s="160" t="s">
        <v>4076</v>
      </c>
      <c r="H5778" t="s">
        <v>4330</v>
      </c>
      <c r="I5778" s="160" t="s">
        <v>4069</v>
      </c>
      <c r="J5778" t="s">
        <v>5506</v>
      </c>
      <c r="K5778">
        <v>99</v>
      </c>
      <c r="L5778" t="s">
        <v>3999</v>
      </c>
    </row>
    <row r="5779" spans="1:12">
      <c r="A5779" s="15">
        <v>30501517</v>
      </c>
      <c r="B5779" t="s">
        <v>5450</v>
      </c>
      <c r="C5779" t="s">
        <v>5506</v>
      </c>
      <c r="D5779" t="s">
        <v>8575</v>
      </c>
      <c r="E5779" t="s">
        <v>6260</v>
      </c>
      <c r="F5779" t="s">
        <v>3994</v>
      </c>
      <c r="G5779" s="160" t="s">
        <v>4076</v>
      </c>
      <c r="H5779" t="s">
        <v>4330</v>
      </c>
      <c r="I5779" s="160" t="s">
        <v>4069</v>
      </c>
      <c r="J5779" t="s">
        <v>5506</v>
      </c>
      <c r="K5779">
        <v>99</v>
      </c>
      <c r="L5779" t="s">
        <v>3999</v>
      </c>
    </row>
    <row r="5780" spans="1:12">
      <c r="A5780" s="15">
        <v>30501518</v>
      </c>
      <c r="B5780" t="s">
        <v>5450</v>
      </c>
      <c r="C5780" t="s">
        <v>5506</v>
      </c>
      <c r="D5780" t="s">
        <v>8575</v>
      </c>
      <c r="E5780" t="s">
        <v>8590</v>
      </c>
      <c r="F5780" t="s">
        <v>4073</v>
      </c>
      <c r="G5780" s="160" t="s">
        <v>4074</v>
      </c>
      <c r="H5780" t="s">
        <v>4075</v>
      </c>
      <c r="I5780">
        <v>11</v>
      </c>
      <c r="J5780" t="s">
        <v>6011</v>
      </c>
      <c r="K5780" s="160" t="s">
        <v>4009</v>
      </c>
      <c r="L5780" t="s">
        <v>6012</v>
      </c>
    </row>
    <row r="5781" spans="1:12">
      <c r="A5781" s="15">
        <v>30501519</v>
      </c>
      <c r="B5781" t="s">
        <v>5450</v>
      </c>
      <c r="C5781" t="s">
        <v>5506</v>
      </c>
      <c r="D5781" t="s">
        <v>8575</v>
      </c>
      <c r="E5781" t="s">
        <v>8591</v>
      </c>
      <c r="F5781" t="s">
        <v>3994</v>
      </c>
      <c r="G5781" s="160" t="s">
        <v>4076</v>
      </c>
      <c r="H5781" t="s">
        <v>4330</v>
      </c>
      <c r="I5781" s="160" t="s">
        <v>4069</v>
      </c>
      <c r="J5781" t="s">
        <v>5506</v>
      </c>
      <c r="K5781">
        <v>99</v>
      </c>
      <c r="L5781" t="s">
        <v>3999</v>
      </c>
    </row>
    <row r="5782" spans="1:12">
      <c r="A5782" s="15">
        <v>30501520</v>
      </c>
      <c r="B5782" t="s">
        <v>5450</v>
      </c>
      <c r="C5782" t="s">
        <v>5506</v>
      </c>
      <c r="D5782" t="s">
        <v>8575</v>
      </c>
      <c r="E5782" t="s">
        <v>8592</v>
      </c>
      <c r="F5782" t="s">
        <v>3994</v>
      </c>
      <c r="G5782" s="160" t="s">
        <v>4076</v>
      </c>
      <c r="H5782" t="s">
        <v>4330</v>
      </c>
      <c r="I5782" s="160" t="s">
        <v>4069</v>
      </c>
      <c r="J5782" t="s">
        <v>5506</v>
      </c>
      <c r="K5782">
        <v>99</v>
      </c>
      <c r="L5782" t="s">
        <v>3999</v>
      </c>
    </row>
    <row r="5783" spans="1:12">
      <c r="A5783" s="15">
        <v>30501521</v>
      </c>
      <c r="B5783" t="s">
        <v>5450</v>
      </c>
      <c r="C5783" t="s">
        <v>5506</v>
      </c>
      <c r="D5783" t="s">
        <v>8575</v>
      </c>
      <c r="E5783" t="s">
        <v>8593</v>
      </c>
      <c r="F5783" t="s">
        <v>3994</v>
      </c>
      <c r="G5783" s="160" t="s">
        <v>4076</v>
      </c>
      <c r="H5783" t="s">
        <v>4330</v>
      </c>
      <c r="I5783" s="160" t="s">
        <v>4069</v>
      </c>
      <c r="J5783" t="s">
        <v>5506</v>
      </c>
      <c r="K5783">
        <v>99</v>
      </c>
      <c r="L5783" t="s">
        <v>3999</v>
      </c>
    </row>
    <row r="5784" spans="1:12">
      <c r="A5784" s="15">
        <v>30501522</v>
      </c>
      <c r="B5784" t="s">
        <v>5450</v>
      </c>
      <c r="C5784" t="s">
        <v>5506</v>
      </c>
      <c r="D5784" t="s">
        <v>8575</v>
      </c>
      <c r="E5784" t="s">
        <v>8594</v>
      </c>
      <c r="F5784" t="s">
        <v>3994</v>
      </c>
      <c r="G5784" s="160" t="s">
        <v>4076</v>
      </c>
      <c r="H5784" t="s">
        <v>4330</v>
      </c>
      <c r="I5784" s="160" t="s">
        <v>4069</v>
      </c>
      <c r="J5784" t="s">
        <v>5506</v>
      </c>
      <c r="K5784">
        <v>99</v>
      </c>
      <c r="L5784" t="s">
        <v>3999</v>
      </c>
    </row>
    <row r="5785" spans="1:12">
      <c r="A5785" s="15">
        <v>30501599</v>
      </c>
      <c r="B5785" t="s">
        <v>5450</v>
      </c>
      <c r="C5785" t="s">
        <v>5506</v>
      </c>
      <c r="D5785" t="s">
        <v>8575</v>
      </c>
      <c r="E5785" t="s">
        <v>7203</v>
      </c>
      <c r="F5785" t="s">
        <v>3994</v>
      </c>
      <c r="G5785" s="160" t="s">
        <v>4076</v>
      </c>
      <c r="H5785" t="s">
        <v>4330</v>
      </c>
      <c r="I5785" s="160" t="s">
        <v>4069</v>
      </c>
      <c r="J5785" t="s">
        <v>5506</v>
      </c>
      <c r="K5785">
        <v>99</v>
      </c>
      <c r="L5785" t="s">
        <v>3999</v>
      </c>
    </row>
    <row r="5786" spans="1:12">
      <c r="A5786" s="15">
        <v>30501601</v>
      </c>
      <c r="B5786" t="s">
        <v>5450</v>
      </c>
      <c r="C5786" t="s">
        <v>5506</v>
      </c>
      <c r="D5786" t="s">
        <v>8595</v>
      </c>
      <c r="E5786" t="s">
        <v>7876</v>
      </c>
      <c r="F5786" t="s">
        <v>3994</v>
      </c>
      <c r="G5786" s="160" t="s">
        <v>4076</v>
      </c>
      <c r="H5786" t="s">
        <v>4330</v>
      </c>
      <c r="I5786" s="160" t="s">
        <v>4069</v>
      </c>
      <c r="J5786" t="s">
        <v>5506</v>
      </c>
      <c r="K5786">
        <v>99</v>
      </c>
      <c r="L5786" t="s">
        <v>3999</v>
      </c>
    </row>
    <row r="5787" spans="1:12">
      <c r="A5787" s="15">
        <v>30501602</v>
      </c>
      <c r="B5787" t="s">
        <v>5450</v>
      </c>
      <c r="C5787" t="s">
        <v>5506</v>
      </c>
      <c r="D5787" t="s">
        <v>8595</v>
      </c>
      <c r="E5787" t="s">
        <v>8596</v>
      </c>
      <c r="F5787" t="s">
        <v>3994</v>
      </c>
      <c r="G5787" s="160" t="s">
        <v>4076</v>
      </c>
      <c r="H5787" t="s">
        <v>4330</v>
      </c>
      <c r="I5787" s="160" t="s">
        <v>4069</v>
      </c>
      <c r="J5787" t="s">
        <v>5506</v>
      </c>
      <c r="K5787">
        <v>99</v>
      </c>
      <c r="L5787" t="s">
        <v>3999</v>
      </c>
    </row>
    <row r="5788" spans="1:12">
      <c r="A5788" s="15">
        <v>30501603</v>
      </c>
      <c r="B5788" t="s">
        <v>5450</v>
      </c>
      <c r="C5788" t="s">
        <v>5506</v>
      </c>
      <c r="D5788" t="s">
        <v>8595</v>
      </c>
      <c r="E5788" t="s">
        <v>8597</v>
      </c>
      <c r="F5788" t="s">
        <v>3994</v>
      </c>
      <c r="G5788" s="160" t="s">
        <v>4076</v>
      </c>
      <c r="H5788" t="s">
        <v>4330</v>
      </c>
      <c r="I5788" s="160" t="s">
        <v>4069</v>
      </c>
      <c r="J5788" t="s">
        <v>5506</v>
      </c>
      <c r="K5788">
        <v>99</v>
      </c>
      <c r="L5788" t="s">
        <v>3999</v>
      </c>
    </row>
    <row r="5789" spans="1:12">
      <c r="A5789" s="15">
        <v>30501604</v>
      </c>
      <c r="B5789" t="s">
        <v>5450</v>
      </c>
      <c r="C5789" t="s">
        <v>5506</v>
      </c>
      <c r="D5789" t="s">
        <v>8595</v>
      </c>
      <c r="E5789" t="s">
        <v>8598</v>
      </c>
      <c r="F5789" t="s">
        <v>3994</v>
      </c>
      <c r="G5789" s="160" t="s">
        <v>4076</v>
      </c>
      <c r="H5789" t="s">
        <v>4330</v>
      </c>
      <c r="I5789" s="160" t="s">
        <v>4069</v>
      </c>
      <c r="J5789" t="s">
        <v>5506</v>
      </c>
      <c r="K5789">
        <v>99</v>
      </c>
      <c r="L5789" t="s">
        <v>3999</v>
      </c>
    </row>
    <row r="5790" spans="1:12">
      <c r="A5790" s="15">
        <v>30501605</v>
      </c>
      <c r="B5790" t="s">
        <v>5450</v>
      </c>
      <c r="C5790" t="s">
        <v>5506</v>
      </c>
      <c r="D5790" t="s">
        <v>8595</v>
      </c>
      <c r="E5790" t="s">
        <v>8599</v>
      </c>
      <c r="F5790" t="s">
        <v>3994</v>
      </c>
      <c r="G5790" s="160" t="s">
        <v>4076</v>
      </c>
      <c r="H5790" t="s">
        <v>4330</v>
      </c>
      <c r="I5790" s="160" t="s">
        <v>4069</v>
      </c>
      <c r="J5790" t="s">
        <v>5506</v>
      </c>
      <c r="K5790">
        <v>99</v>
      </c>
      <c r="L5790" t="s">
        <v>3999</v>
      </c>
    </row>
    <row r="5791" spans="1:12">
      <c r="A5791" s="15">
        <v>30501606</v>
      </c>
      <c r="B5791" t="s">
        <v>5450</v>
      </c>
      <c r="C5791" t="s">
        <v>5506</v>
      </c>
      <c r="D5791" t="s">
        <v>8595</v>
      </c>
      <c r="E5791" t="s">
        <v>8600</v>
      </c>
      <c r="F5791" t="s">
        <v>3994</v>
      </c>
      <c r="G5791" s="160" t="s">
        <v>4076</v>
      </c>
      <c r="H5791" t="s">
        <v>4330</v>
      </c>
      <c r="I5791" s="160" t="s">
        <v>4069</v>
      </c>
      <c r="J5791" t="s">
        <v>5506</v>
      </c>
      <c r="K5791">
        <v>99</v>
      </c>
      <c r="L5791" t="s">
        <v>3999</v>
      </c>
    </row>
    <row r="5792" spans="1:12">
      <c r="A5792" s="15">
        <v>30501607</v>
      </c>
      <c r="B5792" t="s">
        <v>5450</v>
      </c>
      <c r="C5792" t="s">
        <v>5506</v>
      </c>
      <c r="D5792" t="s">
        <v>8595</v>
      </c>
      <c r="E5792" t="s">
        <v>8601</v>
      </c>
      <c r="F5792" t="s">
        <v>4073</v>
      </c>
      <c r="G5792" s="160" t="s">
        <v>4074</v>
      </c>
      <c r="H5792" t="s">
        <v>4075</v>
      </c>
      <c r="I5792">
        <v>11</v>
      </c>
      <c r="J5792" t="s">
        <v>6011</v>
      </c>
      <c r="K5792" s="160" t="s">
        <v>4009</v>
      </c>
      <c r="L5792" t="s">
        <v>6012</v>
      </c>
    </row>
    <row r="5793" spans="1:12">
      <c r="A5793" s="15">
        <v>30501608</v>
      </c>
      <c r="B5793" t="s">
        <v>5450</v>
      </c>
      <c r="C5793" t="s">
        <v>5506</v>
      </c>
      <c r="D5793" t="s">
        <v>8595</v>
      </c>
      <c r="E5793" t="s">
        <v>6361</v>
      </c>
      <c r="F5793" t="s">
        <v>4073</v>
      </c>
      <c r="G5793" s="160" t="s">
        <v>4074</v>
      </c>
      <c r="H5793" t="s">
        <v>4075</v>
      </c>
      <c r="I5793">
        <v>11</v>
      </c>
      <c r="J5793" t="s">
        <v>6011</v>
      </c>
      <c r="K5793" s="160" t="s">
        <v>4009</v>
      </c>
      <c r="L5793" t="s">
        <v>6012</v>
      </c>
    </row>
    <row r="5794" spans="1:12">
      <c r="A5794" s="15">
        <v>30501609</v>
      </c>
      <c r="B5794" t="s">
        <v>5450</v>
      </c>
      <c r="C5794" t="s">
        <v>5506</v>
      </c>
      <c r="D5794" t="s">
        <v>8595</v>
      </c>
      <c r="E5794" t="s">
        <v>8602</v>
      </c>
      <c r="F5794" t="s">
        <v>3994</v>
      </c>
      <c r="G5794" s="160" t="s">
        <v>4076</v>
      </c>
      <c r="H5794" t="s">
        <v>4330</v>
      </c>
      <c r="I5794" s="160" t="s">
        <v>4069</v>
      </c>
      <c r="J5794" t="s">
        <v>5506</v>
      </c>
      <c r="K5794">
        <v>99</v>
      </c>
      <c r="L5794" t="s">
        <v>3999</v>
      </c>
    </row>
    <row r="5795" spans="1:12">
      <c r="A5795" s="15">
        <v>30501610</v>
      </c>
      <c r="B5795" t="s">
        <v>5450</v>
      </c>
      <c r="C5795" t="s">
        <v>5506</v>
      </c>
      <c r="D5795" t="s">
        <v>8595</v>
      </c>
      <c r="E5795" t="s">
        <v>8603</v>
      </c>
      <c r="F5795" t="s">
        <v>4073</v>
      </c>
      <c r="G5795" s="160" t="s">
        <v>4074</v>
      </c>
      <c r="H5795" t="s">
        <v>4075</v>
      </c>
      <c r="I5795">
        <v>11</v>
      </c>
      <c r="J5795" t="s">
        <v>6011</v>
      </c>
      <c r="K5795" s="160" t="s">
        <v>4007</v>
      </c>
      <c r="L5795" t="s">
        <v>5938</v>
      </c>
    </row>
    <row r="5796" spans="1:12">
      <c r="A5796" s="15">
        <v>30501611</v>
      </c>
      <c r="B5796" t="s">
        <v>5450</v>
      </c>
      <c r="C5796" t="s">
        <v>5506</v>
      </c>
      <c r="D5796" t="s">
        <v>8595</v>
      </c>
      <c r="E5796" t="s">
        <v>8604</v>
      </c>
      <c r="F5796" t="s">
        <v>3994</v>
      </c>
      <c r="G5796" s="160" t="s">
        <v>4076</v>
      </c>
      <c r="H5796" t="s">
        <v>4330</v>
      </c>
      <c r="I5796" s="160" t="s">
        <v>4069</v>
      </c>
      <c r="J5796" t="s">
        <v>5506</v>
      </c>
      <c r="K5796">
        <v>99</v>
      </c>
      <c r="L5796" t="s">
        <v>3999</v>
      </c>
    </row>
    <row r="5797" spans="1:12">
      <c r="A5797" s="15">
        <v>30501612</v>
      </c>
      <c r="B5797" t="s">
        <v>5450</v>
      </c>
      <c r="C5797" t="s">
        <v>5506</v>
      </c>
      <c r="D5797" t="s">
        <v>8595</v>
      </c>
      <c r="E5797" t="s">
        <v>8605</v>
      </c>
      <c r="F5797" t="s">
        <v>3994</v>
      </c>
      <c r="G5797" s="160" t="s">
        <v>4076</v>
      </c>
      <c r="H5797" t="s">
        <v>4330</v>
      </c>
      <c r="I5797" s="160" t="s">
        <v>4069</v>
      </c>
      <c r="J5797" t="s">
        <v>5506</v>
      </c>
      <c r="K5797">
        <v>99</v>
      </c>
      <c r="L5797" t="s">
        <v>3999</v>
      </c>
    </row>
    <row r="5798" spans="1:12">
      <c r="A5798" s="15">
        <v>30501613</v>
      </c>
      <c r="B5798" t="s">
        <v>5450</v>
      </c>
      <c r="C5798" t="s">
        <v>5506</v>
      </c>
      <c r="D5798" t="s">
        <v>8595</v>
      </c>
      <c r="E5798" t="s">
        <v>8606</v>
      </c>
      <c r="F5798" t="s">
        <v>4073</v>
      </c>
      <c r="G5798" s="160" t="s">
        <v>4074</v>
      </c>
      <c r="H5798" t="s">
        <v>4075</v>
      </c>
      <c r="I5798">
        <v>11</v>
      </c>
      <c r="J5798" t="s">
        <v>6011</v>
      </c>
      <c r="K5798" s="160" t="s">
        <v>4007</v>
      </c>
      <c r="L5798" t="s">
        <v>5938</v>
      </c>
    </row>
    <row r="5799" spans="1:12">
      <c r="A5799" s="15">
        <v>30501614</v>
      </c>
      <c r="B5799" t="s">
        <v>5450</v>
      </c>
      <c r="C5799" t="s">
        <v>5506</v>
      </c>
      <c r="D5799" t="s">
        <v>8595</v>
      </c>
      <c r="E5799" t="s">
        <v>5962</v>
      </c>
      <c r="F5799" t="s">
        <v>4073</v>
      </c>
      <c r="G5799" s="160" t="s">
        <v>4074</v>
      </c>
      <c r="H5799" t="s">
        <v>4075</v>
      </c>
      <c r="I5799">
        <v>11</v>
      </c>
      <c r="J5799" t="s">
        <v>6011</v>
      </c>
      <c r="K5799" s="160" t="s">
        <v>4009</v>
      </c>
      <c r="L5799" t="s">
        <v>6012</v>
      </c>
    </row>
    <row r="5800" spans="1:12">
      <c r="A5800" s="15">
        <v>30501615</v>
      </c>
      <c r="B5800" t="s">
        <v>5450</v>
      </c>
      <c r="C5800" t="s">
        <v>5506</v>
      </c>
      <c r="D5800" t="s">
        <v>8595</v>
      </c>
      <c r="E5800" t="s">
        <v>8607</v>
      </c>
      <c r="F5800" t="s">
        <v>4073</v>
      </c>
      <c r="G5800" s="160" t="s">
        <v>4074</v>
      </c>
      <c r="H5800" t="s">
        <v>4075</v>
      </c>
      <c r="I5800">
        <v>11</v>
      </c>
      <c r="J5800" t="s">
        <v>6011</v>
      </c>
      <c r="K5800" s="160" t="s">
        <v>4009</v>
      </c>
      <c r="L5800" t="s">
        <v>6012</v>
      </c>
    </row>
    <row r="5801" spans="1:12">
      <c r="A5801" s="15">
        <v>30501616</v>
      </c>
      <c r="B5801" t="s">
        <v>5450</v>
      </c>
      <c r="C5801" t="s">
        <v>5506</v>
      </c>
      <c r="D5801" t="s">
        <v>8595</v>
      </c>
      <c r="E5801" t="s">
        <v>8608</v>
      </c>
      <c r="F5801" t="s">
        <v>3994</v>
      </c>
      <c r="G5801" s="160" t="s">
        <v>4076</v>
      </c>
      <c r="H5801" t="s">
        <v>4330</v>
      </c>
      <c r="I5801" s="160" t="s">
        <v>4069</v>
      </c>
      <c r="J5801" t="s">
        <v>5506</v>
      </c>
      <c r="K5801">
        <v>99</v>
      </c>
      <c r="L5801" t="s">
        <v>3999</v>
      </c>
    </row>
    <row r="5802" spans="1:12">
      <c r="A5802" s="15">
        <v>30501617</v>
      </c>
      <c r="B5802" t="s">
        <v>5450</v>
      </c>
      <c r="C5802" t="s">
        <v>5506</v>
      </c>
      <c r="D5802" t="s">
        <v>8595</v>
      </c>
      <c r="E5802" t="s">
        <v>8609</v>
      </c>
      <c r="F5802" t="s">
        <v>3994</v>
      </c>
      <c r="G5802" s="160" t="s">
        <v>4076</v>
      </c>
      <c r="H5802" t="s">
        <v>4330</v>
      </c>
      <c r="I5802" s="160" t="s">
        <v>4069</v>
      </c>
      <c r="J5802" t="s">
        <v>5506</v>
      </c>
      <c r="K5802">
        <v>99</v>
      </c>
      <c r="L5802" t="s">
        <v>3999</v>
      </c>
    </row>
    <row r="5803" spans="1:12">
      <c r="A5803" s="15">
        <v>30501618</v>
      </c>
      <c r="B5803" t="s">
        <v>5450</v>
      </c>
      <c r="C5803" t="s">
        <v>5506</v>
      </c>
      <c r="D5803" t="s">
        <v>8595</v>
      </c>
      <c r="E5803" t="s">
        <v>8610</v>
      </c>
      <c r="F5803" t="s">
        <v>3994</v>
      </c>
      <c r="G5803" s="160" t="s">
        <v>4076</v>
      </c>
      <c r="H5803" t="s">
        <v>4330</v>
      </c>
      <c r="I5803" s="160" t="s">
        <v>4069</v>
      </c>
      <c r="J5803" t="s">
        <v>5506</v>
      </c>
      <c r="K5803">
        <v>99</v>
      </c>
      <c r="L5803" t="s">
        <v>3999</v>
      </c>
    </row>
    <row r="5804" spans="1:12">
      <c r="A5804" s="15">
        <v>30501619</v>
      </c>
      <c r="B5804" t="s">
        <v>5450</v>
      </c>
      <c r="C5804" t="s">
        <v>5506</v>
      </c>
      <c r="D5804" t="s">
        <v>8595</v>
      </c>
      <c r="E5804" t="s">
        <v>8611</v>
      </c>
      <c r="F5804" t="s">
        <v>3994</v>
      </c>
      <c r="G5804" s="160" t="s">
        <v>4076</v>
      </c>
      <c r="H5804" t="s">
        <v>4330</v>
      </c>
      <c r="I5804" s="160" t="s">
        <v>4069</v>
      </c>
      <c r="J5804" t="s">
        <v>5506</v>
      </c>
      <c r="K5804">
        <v>99</v>
      </c>
      <c r="L5804" t="s">
        <v>3999</v>
      </c>
    </row>
    <row r="5805" spans="1:12">
      <c r="A5805" s="15">
        <v>30501620</v>
      </c>
      <c r="B5805" t="s">
        <v>5450</v>
      </c>
      <c r="C5805" t="s">
        <v>5506</v>
      </c>
      <c r="D5805" t="s">
        <v>8595</v>
      </c>
      <c r="E5805" t="s">
        <v>8612</v>
      </c>
      <c r="F5805" t="s">
        <v>3994</v>
      </c>
      <c r="G5805" s="160" t="s">
        <v>4076</v>
      </c>
      <c r="H5805" t="s">
        <v>4330</v>
      </c>
      <c r="I5805" s="160" t="s">
        <v>4069</v>
      </c>
      <c r="J5805" t="s">
        <v>5506</v>
      </c>
      <c r="K5805">
        <v>99</v>
      </c>
      <c r="L5805" t="s">
        <v>3999</v>
      </c>
    </row>
    <row r="5806" spans="1:12">
      <c r="A5806" s="15">
        <v>30501621</v>
      </c>
      <c r="B5806" t="s">
        <v>5450</v>
      </c>
      <c r="C5806" t="s">
        <v>5506</v>
      </c>
      <c r="D5806" t="s">
        <v>8595</v>
      </c>
      <c r="E5806" t="s">
        <v>8613</v>
      </c>
      <c r="F5806" t="s">
        <v>3994</v>
      </c>
      <c r="G5806" s="160" t="s">
        <v>4076</v>
      </c>
      <c r="H5806" t="s">
        <v>4330</v>
      </c>
      <c r="I5806" s="160" t="s">
        <v>4069</v>
      </c>
      <c r="J5806" t="s">
        <v>5506</v>
      </c>
      <c r="K5806">
        <v>99</v>
      </c>
      <c r="L5806" t="s">
        <v>3999</v>
      </c>
    </row>
    <row r="5807" spans="1:12">
      <c r="A5807" s="15">
        <v>30501622</v>
      </c>
      <c r="B5807" t="s">
        <v>5450</v>
      </c>
      <c r="C5807" t="s">
        <v>5506</v>
      </c>
      <c r="D5807" t="s">
        <v>8595</v>
      </c>
      <c r="E5807" t="s">
        <v>8614</v>
      </c>
      <c r="F5807" t="s">
        <v>3994</v>
      </c>
      <c r="G5807" s="160" t="s">
        <v>4076</v>
      </c>
      <c r="H5807" t="s">
        <v>4330</v>
      </c>
      <c r="I5807" s="160" t="s">
        <v>4069</v>
      </c>
      <c r="J5807" t="s">
        <v>5506</v>
      </c>
      <c r="K5807">
        <v>99</v>
      </c>
      <c r="L5807" t="s">
        <v>3999</v>
      </c>
    </row>
    <row r="5808" spans="1:12">
      <c r="A5808" s="15">
        <v>30501623</v>
      </c>
      <c r="B5808" t="s">
        <v>5450</v>
      </c>
      <c r="C5808" t="s">
        <v>5506</v>
      </c>
      <c r="D5808" t="s">
        <v>8595</v>
      </c>
      <c r="E5808" t="s">
        <v>8615</v>
      </c>
      <c r="F5808" t="s">
        <v>3994</v>
      </c>
      <c r="G5808" s="160" t="s">
        <v>4076</v>
      </c>
      <c r="H5808" t="s">
        <v>4330</v>
      </c>
      <c r="I5808" s="160" t="s">
        <v>4069</v>
      </c>
      <c r="J5808" t="s">
        <v>5506</v>
      </c>
      <c r="K5808">
        <v>99</v>
      </c>
      <c r="L5808" t="s">
        <v>3999</v>
      </c>
    </row>
    <row r="5809" spans="1:12">
      <c r="A5809" s="15">
        <v>30501624</v>
      </c>
      <c r="B5809" t="s">
        <v>5450</v>
      </c>
      <c r="C5809" t="s">
        <v>5506</v>
      </c>
      <c r="D5809" t="s">
        <v>8595</v>
      </c>
      <c r="E5809" t="s">
        <v>8616</v>
      </c>
      <c r="F5809" t="s">
        <v>4073</v>
      </c>
      <c r="G5809" s="160" t="s">
        <v>4074</v>
      </c>
      <c r="H5809" t="s">
        <v>4075</v>
      </c>
      <c r="I5809">
        <v>11</v>
      </c>
      <c r="J5809" t="s">
        <v>6011</v>
      </c>
      <c r="K5809" s="160" t="s">
        <v>4009</v>
      </c>
      <c r="L5809" t="s">
        <v>6012</v>
      </c>
    </row>
    <row r="5810" spans="1:12">
      <c r="A5810" s="15">
        <v>30501625</v>
      </c>
      <c r="B5810" t="s">
        <v>5450</v>
      </c>
      <c r="C5810" t="s">
        <v>5506</v>
      </c>
      <c r="D5810" t="s">
        <v>8595</v>
      </c>
      <c r="E5810" t="s">
        <v>8617</v>
      </c>
      <c r="F5810" t="s">
        <v>3994</v>
      </c>
      <c r="G5810" s="160" t="s">
        <v>4076</v>
      </c>
      <c r="H5810" t="s">
        <v>4330</v>
      </c>
      <c r="I5810" s="160" t="s">
        <v>4069</v>
      </c>
      <c r="J5810" t="s">
        <v>5506</v>
      </c>
      <c r="K5810">
        <v>99</v>
      </c>
      <c r="L5810" t="s">
        <v>3999</v>
      </c>
    </row>
    <row r="5811" spans="1:12">
      <c r="A5811" s="15">
        <v>30501626</v>
      </c>
      <c r="B5811" t="s">
        <v>5450</v>
      </c>
      <c r="C5811" t="s">
        <v>5506</v>
      </c>
      <c r="D5811" t="s">
        <v>8595</v>
      </c>
      <c r="E5811" t="s">
        <v>8618</v>
      </c>
      <c r="F5811" t="s">
        <v>4073</v>
      </c>
      <c r="G5811" s="160" t="s">
        <v>4074</v>
      </c>
      <c r="H5811" t="s">
        <v>4075</v>
      </c>
      <c r="I5811">
        <v>11</v>
      </c>
      <c r="J5811" t="s">
        <v>6011</v>
      </c>
      <c r="K5811">
        <v>99</v>
      </c>
      <c r="L5811" t="s">
        <v>3999</v>
      </c>
    </row>
    <row r="5812" spans="1:12">
      <c r="A5812" s="15">
        <v>30501627</v>
      </c>
      <c r="B5812" t="s">
        <v>5450</v>
      </c>
      <c r="C5812" t="s">
        <v>5506</v>
      </c>
      <c r="D5812" t="s">
        <v>8595</v>
      </c>
      <c r="E5812" t="s">
        <v>8619</v>
      </c>
      <c r="F5812" t="s">
        <v>4073</v>
      </c>
      <c r="G5812" s="160" t="s">
        <v>4074</v>
      </c>
      <c r="H5812" t="s">
        <v>4075</v>
      </c>
      <c r="I5812">
        <v>11</v>
      </c>
      <c r="J5812" t="s">
        <v>6011</v>
      </c>
      <c r="K5812">
        <v>99</v>
      </c>
      <c r="L5812" t="s">
        <v>3999</v>
      </c>
    </row>
    <row r="5813" spans="1:12">
      <c r="A5813" s="15">
        <v>30501628</v>
      </c>
      <c r="B5813" t="s">
        <v>5450</v>
      </c>
      <c r="C5813" t="s">
        <v>5506</v>
      </c>
      <c r="D5813" t="s">
        <v>8595</v>
      </c>
      <c r="E5813" t="s">
        <v>8333</v>
      </c>
      <c r="F5813" t="s">
        <v>3994</v>
      </c>
      <c r="G5813" s="160" t="s">
        <v>4076</v>
      </c>
      <c r="H5813" t="s">
        <v>4330</v>
      </c>
      <c r="I5813" s="160" t="s">
        <v>4069</v>
      </c>
      <c r="J5813" t="s">
        <v>5506</v>
      </c>
      <c r="K5813">
        <v>99</v>
      </c>
      <c r="L5813" t="s">
        <v>3999</v>
      </c>
    </row>
    <row r="5814" spans="1:12">
      <c r="A5814" s="15">
        <v>30501629</v>
      </c>
      <c r="B5814" t="s">
        <v>5450</v>
      </c>
      <c r="C5814" t="s">
        <v>5506</v>
      </c>
      <c r="D5814" t="s">
        <v>8595</v>
      </c>
      <c r="E5814" t="s">
        <v>8620</v>
      </c>
      <c r="F5814" t="s">
        <v>3994</v>
      </c>
      <c r="G5814" s="160" t="s">
        <v>4076</v>
      </c>
      <c r="H5814" t="s">
        <v>4330</v>
      </c>
      <c r="I5814" s="160" t="s">
        <v>4069</v>
      </c>
      <c r="J5814" t="s">
        <v>5506</v>
      </c>
      <c r="K5814">
        <v>99</v>
      </c>
      <c r="L5814" t="s">
        <v>3999</v>
      </c>
    </row>
    <row r="5815" spans="1:12">
      <c r="A5815" s="15">
        <v>30501630</v>
      </c>
      <c r="B5815" t="s">
        <v>5450</v>
      </c>
      <c r="C5815" t="s">
        <v>5506</v>
      </c>
      <c r="D5815" t="s">
        <v>8595</v>
      </c>
      <c r="E5815" t="s">
        <v>8621</v>
      </c>
      <c r="F5815" t="s">
        <v>3994</v>
      </c>
      <c r="G5815" s="160" t="s">
        <v>4076</v>
      </c>
      <c r="H5815" t="s">
        <v>4330</v>
      </c>
      <c r="I5815" s="160" t="s">
        <v>4069</v>
      </c>
      <c r="J5815" t="s">
        <v>5506</v>
      </c>
      <c r="K5815">
        <v>99</v>
      </c>
      <c r="L5815" t="s">
        <v>3999</v>
      </c>
    </row>
    <row r="5816" spans="1:12">
      <c r="A5816" s="15">
        <v>30501631</v>
      </c>
      <c r="B5816" t="s">
        <v>5450</v>
      </c>
      <c r="C5816" t="s">
        <v>5506</v>
      </c>
      <c r="D5816" t="s">
        <v>8595</v>
      </c>
      <c r="E5816" t="s">
        <v>8622</v>
      </c>
      <c r="F5816" t="s">
        <v>3994</v>
      </c>
      <c r="G5816" s="160" t="s">
        <v>4076</v>
      </c>
      <c r="H5816" t="s">
        <v>4330</v>
      </c>
      <c r="I5816" s="160" t="s">
        <v>4069</v>
      </c>
      <c r="J5816" t="s">
        <v>5506</v>
      </c>
      <c r="K5816">
        <v>99</v>
      </c>
      <c r="L5816" t="s">
        <v>3999</v>
      </c>
    </row>
    <row r="5817" spans="1:12">
      <c r="A5817" s="15">
        <v>30501632</v>
      </c>
      <c r="B5817" t="s">
        <v>5450</v>
      </c>
      <c r="C5817" t="s">
        <v>5506</v>
      </c>
      <c r="D5817" t="s">
        <v>8595</v>
      </c>
      <c r="E5817" t="s">
        <v>7210</v>
      </c>
      <c r="F5817" t="s">
        <v>3994</v>
      </c>
      <c r="G5817" s="160" t="s">
        <v>4076</v>
      </c>
      <c r="H5817" t="s">
        <v>4330</v>
      </c>
      <c r="I5817" s="160" t="s">
        <v>4069</v>
      </c>
      <c r="J5817" t="s">
        <v>5506</v>
      </c>
      <c r="K5817">
        <v>99</v>
      </c>
      <c r="L5817" t="s">
        <v>3999</v>
      </c>
    </row>
    <row r="5818" spans="1:12">
      <c r="A5818" s="15">
        <v>30501633</v>
      </c>
      <c r="B5818" t="s">
        <v>5450</v>
      </c>
      <c r="C5818" t="s">
        <v>5506</v>
      </c>
      <c r="D5818" t="s">
        <v>8595</v>
      </c>
      <c r="E5818" t="s">
        <v>8623</v>
      </c>
      <c r="F5818" t="s">
        <v>3994</v>
      </c>
      <c r="G5818" s="160" t="s">
        <v>4076</v>
      </c>
      <c r="H5818" t="s">
        <v>4330</v>
      </c>
      <c r="I5818" s="160" t="s">
        <v>4069</v>
      </c>
      <c r="J5818" t="s">
        <v>5506</v>
      </c>
      <c r="K5818">
        <v>99</v>
      </c>
      <c r="L5818" t="s">
        <v>3999</v>
      </c>
    </row>
    <row r="5819" spans="1:12">
      <c r="A5819" s="15">
        <v>30501640</v>
      </c>
      <c r="B5819" t="s">
        <v>5450</v>
      </c>
      <c r="C5819" t="s">
        <v>5506</v>
      </c>
      <c r="D5819" t="s">
        <v>8595</v>
      </c>
      <c r="E5819" t="s">
        <v>5699</v>
      </c>
      <c r="F5819" t="s">
        <v>5710</v>
      </c>
      <c r="G5819" s="160" t="s">
        <v>4076</v>
      </c>
      <c r="H5819" t="s">
        <v>4330</v>
      </c>
      <c r="I5819" s="160" t="s">
        <v>4069</v>
      </c>
      <c r="J5819" t="s">
        <v>5506</v>
      </c>
      <c r="K5819">
        <v>99</v>
      </c>
      <c r="L5819" t="s">
        <v>3999</v>
      </c>
    </row>
    <row r="5820" spans="1:12">
      <c r="A5820" s="15">
        <v>30501650</v>
      </c>
      <c r="B5820" t="s">
        <v>5450</v>
      </c>
      <c r="C5820" t="s">
        <v>5506</v>
      </c>
      <c r="D5820" t="s">
        <v>8595</v>
      </c>
      <c r="E5820" t="s">
        <v>8624</v>
      </c>
      <c r="F5820" t="s">
        <v>5710</v>
      </c>
      <c r="G5820" s="160" t="s">
        <v>4076</v>
      </c>
      <c r="H5820" t="s">
        <v>4330</v>
      </c>
      <c r="I5820" s="160" t="s">
        <v>4069</v>
      </c>
      <c r="J5820" t="s">
        <v>5506</v>
      </c>
      <c r="K5820">
        <v>99</v>
      </c>
      <c r="L5820" t="s">
        <v>3999</v>
      </c>
    </row>
    <row r="5821" spans="1:12">
      <c r="A5821" s="15">
        <v>30501660</v>
      </c>
      <c r="B5821" t="s">
        <v>5450</v>
      </c>
      <c r="C5821" t="s">
        <v>5506</v>
      </c>
      <c r="D5821" t="s">
        <v>8595</v>
      </c>
      <c r="E5821" t="s">
        <v>8625</v>
      </c>
      <c r="F5821" t="s">
        <v>3994</v>
      </c>
      <c r="G5821">
        <v>10</v>
      </c>
      <c r="H5821" t="s">
        <v>4358</v>
      </c>
      <c r="I5821" s="160" t="s">
        <v>4076</v>
      </c>
      <c r="J5821" t="s">
        <v>3999</v>
      </c>
      <c r="K5821">
        <v>99</v>
      </c>
      <c r="L5821" t="s">
        <v>3999</v>
      </c>
    </row>
    <row r="5822" spans="1:12">
      <c r="A5822" s="15">
        <v>30501699</v>
      </c>
      <c r="B5822" t="s">
        <v>5450</v>
      </c>
      <c r="C5822" t="s">
        <v>5506</v>
      </c>
      <c r="D5822" t="s">
        <v>8595</v>
      </c>
      <c r="E5822" t="s">
        <v>7203</v>
      </c>
      <c r="F5822" t="s">
        <v>3994</v>
      </c>
      <c r="G5822" s="160" t="s">
        <v>4076</v>
      </c>
      <c r="H5822" t="s">
        <v>4330</v>
      </c>
      <c r="I5822" s="160" t="s">
        <v>4069</v>
      </c>
      <c r="J5822" t="s">
        <v>5506</v>
      </c>
      <c r="K5822">
        <v>99</v>
      </c>
      <c r="L5822" t="s">
        <v>3999</v>
      </c>
    </row>
    <row r="5823" spans="1:12">
      <c r="A5823" s="15">
        <v>30501701</v>
      </c>
      <c r="B5823" t="s">
        <v>5450</v>
      </c>
      <c r="C5823" t="s">
        <v>5506</v>
      </c>
      <c r="D5823" t="s">
        <v>2181</v>
      </c>
      <c r="E5823" t="s">
        <v>8068</v>
      </c>
      <c r="F5823" t="s">
        <v>3994</v>
      </c>
      <c r="G5823" s="160" t="s">
        <v>4076</v>
      </c>
      <c r="H5823" t="s">
        <v>4330</v>
      </c>
      <c r="I5823" s="160" t="s">
        <v>4069</v>
      </c>
      <c r="J5823" t="s">
        <v>5506</v>
      </c>
      <c r="K5823">
        <v>99</v>
      </c>
      <c r="L5823" t="s">
        <v>3999</v>
      </c>
    </row>
    <row r="5824" spans="1:12">
      <c r="A5824" s="15">
        <v>30501702</v>
      </c>
      <c r="B5824" t="s">
        <v>5450</v>
      </c>
      <c r="C5824" t="s">
        <v>5506</v>
      </c>
      <c r="D5824" t="s">
        <v>2181</v>
      </c>
      <c r="E5824" t="s">
        <v>8057</v>
      </c>
      <c r="F5824" t="s">
        <v>3994</v>
      </c>
      <c r="G5824" s="160" t="s">
        <v>4076</v>
      </c>
      <c r="H5824" t="s">
        <v>4330</v>
      </c>
      <c r="I5824" s="160" t="s">
        <v>4069</v>
      </c>
      <c r="J5824" t="s">
        <v>5506</v>
      </c>
      <c r="K5824">
        <v>99</v>
      </c>
      <c r="L5824" t="s">
        <v>3999</v>
      </c>
    </row>
    <row r="5825" spans="1:12">
      <c r="A5825" s="15">
        <v>30501703</v>
      </c>
      <c r="B5825" t="s">
        <v>5450</v>
      </c>
      <c r="C5825" t="s">
        <v>5506</v>
      </c>
      <c r="D5825" t="s">
        <v>2181</v>
      </c>
      <c r="E5825" t="s">
        <v>8626</v>
      </c>
      <c r="F5825" t="s">
        <v>3994</v>
      </c>
      <c r="G5825" s="160" t="s">
        <v>4076</v>
      </c>
      <c r="H5825" t="s">
        <v>4330</v>
      </c>
      <c r="I5825" s="160" t="s">
        <v>4069</v>
      </c>
      <c r="J5825" t="s">
        <v>5506</v>
      </c>
      <c r="K5825">
        <v>99</v>
      </c>
      <c r="L5825" t="s">
        <v>3999</v>
      </c>
    </row>
    <row r="5826" spans="1:12">
      <c r="A5826" s="15">
        <v>30501704</v>
      </c>
      <c r="B5826" t="s">
        <v>5450</v>
      </c>
      <c r="C5826" t="s">
        <v>5506</v>
      </c>
      <c r="D5826" t="s">
        <v>2181</v>
      </c>
      <c r="E5826" t="s">
        <v>3843</v>
      </c>
      <c r="F5826" t="s">
        <v>3994</v>
      </c>
      <c r="G5826" s="160" t="s">
        <v>4076</v>
      </c>
      <c r="H5826" t="s">
        <v>4330</v>
      </c>
      <c r="I5826" s="160" t="s">
        <v>4069</v>
      </c>
      <c r="J5826" t="s">
        <v>5506</v>
      </c>
      <c r="K5826">
        <v>99</v>
      </c>
      <c r="L5826" t="s">
        <v>3999</v>
      </c>
    </row>
    <row r="5827" spans="1:12">
      <c r="A5827" s="15">
        <v>30501705</v>
      </c>
      <c r="B5827" t="s">
        <v>5450</v>
      </c>
      <c r="C5827" t="s">
        <v>5506</v>
      </c>
      <c r="D5827" t="s">
        <v>2181</v>
      </c>
      <c r="E5827" t="s">
        <v>4370</v>
      </c>
      <c r="F5827" t="s">
        <v>3994</v>
      </c>
      <c r="G5827" s="160" t="s">
        <v>4076</v>
      </c>
      <c r="H5827" t="s">
        <v>4330</v>
      </c>
      <c r="I5827" s="160" t="s">
        <v>4069</v>
      </c>
      <c r="J5827" t="s">
        <v>5506</v>
      </c>
      <c r="K5827">
        <v>99</v>
      </c>
      <c r="L5827" t="s">
        <v>3999</v>
      </c>
    </row>
    <row r="5828" spans="1:12">
      <c r="A5828" s="15">
        <v>30501706</v>
      </c>
      <c r="B5828" t="s">
        <v>5450</v>
      </c>
      <c r="C5828" t="s">
        <v>5506</v>
      </c>
      <c r="D5828" t="s">
        <v>2181</v>
      </c>
      <c r="E5828" t="s">
        <v>8627</v>
      </c>
      <c r="F5828" t="s">
        <v>3994</v>
      </c>
      <c r="G5828" s="160" t="s">
        <v>4076</v>
      </c>
      <c r="H5828" t="s">
        <v>4330</v>
      </c>
      <c r="I5828" s="160" t="s">
        <v>4069</v>
      </c>
      <c r="J5828" t="s">
        <v>5506</v>
      </c>
      <c r="K5828">
        <v>99</v>
      </c>
      <c r="L5828" t="s">
        <v>3999</v>
      </c>
    </row>
    <row r="5829" spans="1:12">
      <c r="A5829" s="15">
        <v>30501707</v>
      </c>
      <c r="B5829" t="s">
        <v>5450</v>
      </c>
      <c r="C5829" t="s">
        <v>5506</v>
      </c>
      <c r="D5829" t="s">
        <v>2181</v>
      </c>
      <c r="E5829" t="s">
        <v>7207</v>
      </c>
      <c r="F5829" t="s">
        <v>3994</v>
      </c>
      <c r="G5829" s="160" t="s">
        <v>4076</v>
      </c>
      <c r="H5829" t="s">
        <v>4330</v>
      </c>
      <c r="I5829" s="160" t="s">
        <v>4069</v>
      </c>
      <c r="J5829" t="s">
        <v>5506</v>
      </c>
      <c r="K5829">
        <v>99</v>
      </c>
      <c r="L5829" t="s">
        <v>3999</v>
      </c>
    </row>
    <row r="5830" spans="1:12">
      <c r="A5830" s="15">
        <v>30501708</v>
      </c>
      <c r="B5830" t="s">
        <v>5450</v>
      </c>
      <c r="C5830" t="s">
        <v>5506</v>
      </c>
      <c r="D5830" t="s">
        <v>2181</v>
      </c>
      <c r="E5830" t="s">
        <v>7438</v>
      </c>
      <c r="F5830" t="s">
        <v>3994</v>
      </c>
      <c r="G5830" s="160" t="s">
        <v>4076</v>
      </c>
      <c r="H5830" t="s">
        <v>4330</v>
      </c>
      <c r="I5830" s="160" t="s">
        <v>4069</v>
      </c>
      <c r="J5830" t="s">
        <v>5506</v>
      </c>
      <c r="K5830">
        <v>99</v>
      </c>
      <c r="L5830" t="s">
        <v>3999</v>
      </c>
    </row>
    <row r="5831" spans="1:12">
      <c r="A5831" s="15">
        <v>30501709</v>
      </c>
      <c r="B5831" t="s">
        <v>5450</v>
      </c>
      <c r="C5831" t="s">
        <v>5506</v>
      </c>
      <c r="D5831" t="s">
        <v>2181</v>
      </c>
      <c r="E5831" t="s">
        <v>8628</v>
      </c>
      <c r="F5831" t="s">
        <v>3994</v>
      </c>
      <c r="G5831" s="160" t="s">
        <v>4076</v>
      </c>
      <c r="H5831" t="s">
        <v>4330</v>
      </c>
      <c r="I5831" s="160" t="s">
        <v>4069</v>
      </c>
      <c r="J5831" t="s">
        <v>5506</v>
      </c>
      <c r="K5831">
        <v>99</v>
      </c>
      <c r="L5831" t="s">
        <v>3999</v>
      </c>
    </row>
    <row r="5832" spans="1:12">
      <c r="A5832" s="15">
        <v>30501710</v>
      </c>
      <c r="B5832" t="s">
        <v>5450</v>
      </c>
      <c r="C5832" t="s">
        <v>5506</v>
      </c>
      <c r="D5832" t="s">
        <v>2181</v>
      </c>
      <c r="E5832" t="s">
        <v>8629</v>
      </c>
      <c r="F5832" t="s">
        <v>4073</v>
      </c>
      <c r="G5832" s="160" t="s">
        <v>4074</v>
      </c>
      <c r="H5832" t="s">
        <v>4075</v>
      </c>
      <c r="I5832" s="160" t="s">
        <v>4074</v>
      </c>
      <c r="J5832" t="s">
        <v>5776</v>
      </c>
      <c r="K5832">
        <v>99</v>
      </c>
      <c r="L5832" t="s">
        <v>3999</v>
      </c>
    </row>
    <row r="5833" spans="1:12">
      <c r="A5833" s="15">
        <v>30501711</v>
      </c>
      <c r="B5833" t="s">
        <v>5450</v>
      </c>
      <c r="C5833" t="s">
        <v>5506</v>
      </c>
      <c r="D5833" t="s">
        <v>2181</v>
      </c>
      <c r="E5833" t="s">
        <v>8630</v>
      </c>
      <c r="F5833" t="s">
        <v>3994</v>
      </c>
      <c r="G5833" s="160" t="s">
        <v>4076</v>
      </c>
      <c r="H5833" t="s">
        <v>4330</v>
      </c>
      <c r="I5833" s="160" t="s">
        <v>4069</v>
      </c>
      <c r="J5833" t="s">
        <v>5506</v>
      </c>
      <c r="K5833">
        <v>99</v>
      </c>
      <c r="L5833" t="s">
        <v>3999</v>
      </c>
    </row>
    <row r="5834" spans="1:12">
      <c r="A5834" s="15">
        <v>30501712</v>
      </c>
      <c r="B5834" t="s">
        <v>5450</v>
      </c>
      <c r="C5834" t="s">
        <v>5506</v>
      </c>
      <c r="D5834" t="s">
        <v>2181</v>
      </c>
      <c r="E5834" t="s">
        <v>8631</v>
      </c>
      <c r="F5834" t="s">
        <v>3994</v>
      </c>
      <c r="G5834" s="160" t="s">
        <v>4076</v>
      </c>
      <c r="H5834" t="s">
        <v>4330</v>
      </c>
      <c r="I5834" s="160" t="s">
        <v>4069</v>
      </c>
      <c r="J5834" t="s">
        <v>5506</v>
      </c>
      <c r="K5834">
        <v>99</v>
      </c>
      <c r="L5834" t="s">
        <v>3999</v>
      </c>
    </row>
    <row r="5835" spans="1:12">
      <c r="A5835" s="15">
        <v>30501799</v>
      </c>
      <c r="B5835" t="s">
        <v>5450</v>
      </c>
      <c r="C5835" t="s">
        <v>5506</v>
      </c>
      <c r="D5835" t="s">
        <v>2181</v>
      </c>
      <c r="E5835" t="s">
        <v>4020</v>
      </c>
      <c r="F5835" t="s">
        <v>3994</v>
      </c>
      <c r="G5835" s="160" t="s">
        <v>4076</v>
      </c>
      <c r="H5835" t="s">
        <v>4330</v>
      </c>
      <c r="I5835" s="160" t="s">
        <v>4069</v>
      </c>
      <c r="J5835" t="s">
        <v>5506</v>
      </c>
      <c r="K5835">
        <v>99</v>
      </c>
      <c r="L5835" t="s">
        <v>3999</v>
      </c>
    </row>
    <row r="5836" spans="1:12">
      <c r="A5836" s="15">
        <v>30501801</v>
      </c>
      <c r="B5836" t="s">
        <v>5450</v>
      </c>
      <c r="C5836" t="s">
        <v>5506</v>
      </c>
      <c r="D5836" t="s">
        <v>8632</v>
      </c>
      <c r="E5836" t="s">
        <v>8633</v>
      </c>
      <c r="F5836" t="s">
        <v>3994</v>
      </c>
      <c r="G5836" s="160" t="s">
        <v>4076</v>
      </c>
      <c r="H5836" t="s">
        <v>4330</v>
      </c>
      <c r="I5836" s="160" t="s">
        <v>4069</v>
      </c>
      <c r="J5836" t="s">
        <v>5506</v>
      </c>
      <c r="K5836">
        <v>99</v>
      </c>
      <c r="L5836" t="s">
        <v>3999</v>
      </c>
    </row>
    <row r="5837" spans="1:12">
      <c r="A5837" s="15">
        <v>30501899</v>
      </c>
      <c r="B5837" t="s">
        <v>5450</v>
      </c>
      <c r="C5837" t="s">
        <v>5506</v>
      </c>
      <c r="D5837" t="s">
        <v>8632</v>
      </c>
      <c r="E5837" t="s">
        <v>4020</v>
      </c>
      <c r="F5837" t="s">
        <v>3994</v>
      </c>
      <c r="G5837" s="160" t="s">
        <v>4076</v>
      </c>
      <c r="H5837" t="s">
        <v>4330</v>
      </c>
      <c r="I5837" s="160" t="s">
        <v>4069</v>
      </c>
      <c r="J5837" t="s">
        <v>5506</v>
      </c>
      <c r="K5837">
        <v>99</v>
      </c>
      <c r="L5837" t="s">
        <v>3999</v>
      </c>
    </row>
    <row r="5838" spans="1:12">
      <c r="A5838" s="15">
        <v>30501901</v>
      </c>
      <c r="B5838" t="s">
        <v>5450</v>
      </c>
      <c r="C5838" t="s">
        <v>5506</v>
      </c>
      <c r="D5838" t="s">
        <v>8634</v>
      </c>
      <c r="E5838" t="s">
        <v>4383</v>
      </c>
      <c r="F5838" t="s">
        <v>3994</v>
      </c>
      <c r="G5838" s="160" t="s">
        <v>4076</v>
      </c>
      <c r="H5838" t="s">
        <v>4330</v>
      </c>
      <c r="I5838" s="160" t="s">
        <v>4069</v>
      </c>
      <c r="J5838" t="s">
        <v>5506</v>
      </c>
      <c r="K5838">
        <v>99</v>
      </c>
      <c r="L5838" t="s">
        <v>3999</v>
      </c>
    </row>
    <row r="5839" spans="1:12">
      <c r="A5839" s="15">
        <v>30501902</v>
      </c>
      <c r="B5839" t="s">
        <v>5450</v>
      </c>
      <c r="C5839" t="s">
        <v>5506</v>
      </c>
      <c r="D5839" t="s">
        <v>8634</v>
      </c>
      <c r="E5839" t="s">
        <v>6160</v>
      </c>
      <c r="F5839" t="s">
        <v>3994</v>
      </c>
      <c r="G5839" s="160" t="s">
        <v>4076</v>
      </c>
      <c r="H5839" t="s">
        <v>4330</v>
      </c>
      <c r="I5839" s="160" t="s">
        <v>4069</v>
      </c>
      <c r="J5839" t="s">
        <v>5506</v>
      </c>
      <c r="K5839">
        <v>99</v>
      </c>
      <c r="L5839" t="s">
        <v>3999</v>
      </c>
    </row>
    <row r="5840" spans="1:12">
      <c r="A5840" s="15">
        <v>30501903</v>
      </c>
      <c r="B5840" t="s">
        <v>5450</v>
      </c>
      <c r="C5840" t="s">
        <v>5506</v>
      </c>
      <c r="D5840" t="s">
        <v>8634</v>
      </c>
      <c r="E5840" t="s">
        <v>8635</v>
      </c>
      <c r="F5840" t="s">
        <v>4073</v>
      </c>
      <c r="G5840" s="160" t="s">
        <v>4074</v>
      </c>
      <c r="H5840" t="s">
        <v>4075</v>
      </c>
      <c r="I5840">
        <v>11</v>
      </c>
      <c r="J5840" t="s">
        <v>6011</v>
      </c>
      <c r="K5840" s="160" t="s">
        <v>3995</v>
      </c>
      <c r="L5840" t="s">
        <v>8636</v>
      </c>
    </row>
    <row r="5841" spans="1:12">
      <c r="A5841" s="15">
        <v>30501904</v>
      </c>
      <c r="B5841" t="s">
        <v>5450</v>
      </c>
      <c r="C5841" t="s">
        <v>5506</v>
      </c>
      <c r="D5841" t="s">
        <v>8634</v>
      </c>
      <c r="E5841" t="s">
        <v>8637</v>
      </c>
      <c r="F5841" t="s">
        <v>4073</v>
      </c>
      <c r="G5841" s="160" t="s">
        <v>4074</v>
      </c>
      <c r="H5841" t="s">
        <v>4075</v>
      </c>
      <c r="I5841">
        <v>11</v>
      </c>
      <c r="J5841" t="s">
        <v>6011</v>
      </c>
      <c r="K5841" s="160" t="s">
        <v>4007</v>
      </c>
      <c r="L5841" t="s">
        <v>5938</v>
      </c>
    </row>
    <row r="5842" spans="1:12">
      <c r="A5842" s="15">
        <v>30501905</v>
      </c>
      <c r="B5842" t="s">
        <v>5450</v>
      </c>
      <c r="C5842" t="s">
        <v>5506</v>
      </c>
      <c r="D5842" t="s">
        <v>8634</v>
      </c>
      <c r="E5842" t="s">
        <v>8334</v>
      </c>
      <c r="F5842" t="s">
        <v>3994</v>
      </c>
      <c r="G5842" s="160" t="s">
        <v>4076</v>
      </c>
      <c r="H5842" t="s">
        <v>4330</v>
      </c>
      <c r="I5842" s="160" t="s">
        <v>4069</v>
      </c>
      <c r="J5842" t="s">
        <v>5506</v>
      </c>
      <c r="K5842">
        <v>99</v>
      </c>
      <c r="L5842" t="s">
        <v>3999</v>
      </c>
    </row>
    <row r="5843" spans="1:12">
      <c r="A5843" s="15">
        <v>30501906</v>
      </c>
      <c r="B5843" t="s">
        <v>5450</v>
      </c>
      <c r="C5843" t="s">
        <v>5506</v>
      </c>
      <c r="D5843" t="s">
        <v>8634</v>
      </c>
      <c r="E5843" t="s">
        <v>8456</v>
      </c>
      <c r="F5843" t="s">
        <v>3994</v>
      </c>
      <c r="G5843" s="160" t="s">
        <v>4076</v>
      </c>
      <c r="H5843" t="s">
        <v>4330</v>
      </c>
      <c r="I5843" s="160" t="s">
        <v>4069</v>
      </c>
      <c r="J5843" t="s">
        <v>5506</v>
      </c>
      <c r="K5843">
        <v>99</v>
      </c>
      <c r="L5843" t="s">
        <v>3999</v>
      </c>
    </row>
    <row r="5844" spans="1:12">
      <c r="A5844" s="15">
        <v>30501907</v>
      </c>
      <c r="B5844" t="s">
        <v>5450</v>
      </c>
      <c r="C5844" t="s">
        <v>5506</v>
      </c>
      <c r="D5844" t="s">
        <v>8634</v>
      </c>
      <c r="E5844" t="s">
        <v>8638</v>
      </c>
      <c r="F5844" t="s">
        <v>3994</v>
      </c>
      <c r="G5844" s="160" t="s">
        <v>4076</v>
      </c>
      <c r="H5844" t="s">
        <v>4330</v>
      </c>
      <c r="I5844" s="160" t="s">
        <v>4069</v>
      </c>
      <c r="J5844" t="s">
        <v>5506</v>
      </c>
      <c r="K5844">
        <v>99</v>
      </c>
      <c r="L5844" t="s">
        <v>3999</v>
      </c>
    </row>
    <row r="5845" spans="1:12">
      <c r="A5845" s="15">
        <v>30501908</v>
      </c>
      <c r="B5845" t="s">
        <v>5450</v>
      </c>
      <c r="C5845" t="s">
        <v>5506</v>
      </c>
      <c r="D5845" t="s">
        <v>8634</v>
      </c>
      <c r="E5845" t="s">
        <v>8639</v>
      </c>
      <c r="F5845" t="s">
        <v>3994</v>
      </c>
      <c r="G5845" s="160" t="s">
        <v>4076</v>
      </c>
      <c r="H5845" t="s">
        <v>4330</v>
      </c>
      <c r="I5845" s="160" t="s">
        <v>4069</v>
      </c>
      <c r="J5845" t="s">
        <v>5506</v>
      </c>
      <c r="K5845">
        <v>99</v>
      </c>
      <c r="L5845" t="s">
        <v>3999</v>
      </c>
    </row>
    <row r="5846" spans="1:12">
      <c r="A5846" s="15">
        <v>30501999</v>
      </c>
      <c r="B5846" t="s">
        <v>5450</v>
      </c>
      <c r="C5846" t="s">
        <v>5506</v>
      </c>
      <c r="D5846" t="s">
        <v>8634</v>
      </c>
      <c r="E5846" t="s">
        <v>4020</v>
      </c>
      <c r="F5846" t="s">
        <v>3994</v>
      </c>
      <c r="G5846" s="160" t="s">
        <v>4076</v>
      </c>
      <c r="H5846" t="s">
        <v>4330</v>
      </c>
      <c r="I5846" s="160" t="s">
        <v>4069</v>
      </c>
      <c r="J5846" t="s">
        <v>5506</v>
      </c>
      <c r="K5846">
        <v>99</v>
      </c>
      <c r="L5846" t="s">
        <v>3999</v>
      </c>
    </row>
    <row r="5847" spans="1:12">
      <c r="A5847" s="15">
        <v>30502001</v>
      </c>
      <c r="B5847" t="s">
        <v>5450</v>
      </c>
      <c r="C5847" t="s">
        <v>5506</v>
      </c>
      <c r="D5847" t="s">
        <v>8640</v>
      </c>
      <c r="E5847" t="s">
        <v>7876</v>
      </c>
      <c r="F5847" t="s">
        <v>3994</v>
      </c>
      <c r="G5847" s="160" t="s">
        <v>4076</v>
      </c>
      <c r="H5847" t="s">
        <v>4330</v>
      </c>
      <c r="I5847" s="160" t="s">
        <v>4069</v>
      </c>
      <c r="J5847" t="s">
        <v>5506</v>
      </c>
      <c r="K5847" s="160" t="s">
        <v>3995</v>
      </c>
      <c r="L5847" t="s">
        <v>5509</v>
      </c>
    </row>
    <row r="5848" spans="1:12">
      <c r="A5848" s="15">
        <v>30502002</v>
      </c>
      <c r="B5848" t="s">
        <v>5450</v>
      </c>
      <c r="C5848" t="s">
        <v>5506</v>
      </c>
      <c r="D5848" t="s">
        <v>8640</v>
      </c>
      <c r="E5848" t="s">
        <v>8596</v>
      </c>
      <c r="F5848" t="s">
        <v>3994</v>
      </c>
      <c r="G5848" s="160" t="s">
        <v>4076</v>
      </c>
      <c r="H5848" t="s">
        <v>4330</v>
      </c>
      <c r="I5848" s="160" t="s">
        <v>4069</v>
      </c>
      <c r="J5848" t="s">
        <v>5506</v>
      </c>
      <c r="K5848" s="160" t="s">
        <v>3995</v>
      </c>
      <c r="L5848" t="s">
        <v>5509</v>
      </c>
    </row>
    <row r="5849" spans="1:12">
      <c r="A5849" s="15">
        <v>30502003</v>
      </c>
      <c r="B5849" t="s">
        <v>5450</v>
      </c>
      <c r="C5849" t="s">
        <v>5506</v>
      </c>
      <c r="D5849" t="s">
        <v>8640</v>
      </c>
      <c r="E5849" t="s">
        <v>8641</v>
      </c>
      <c r="F5849" t="s">
        <v>3994</v>
      </c>
      <c r="G5849" s="160" t="s">
        <v>4076</v>
      </c>
      <c r="H5849" t="s">
        <v>4330</v>
      </c>
      <c r="I5849" s="160" t="s">
        <v>4069</v>
      </c>
      <c r="J5849" t="s">
        <v>5506</v>
      </c>
      <c r="K5849" s="160" t="s">
        <v>3995</v>
      </c>
      <c r="L5849" t="s">
        <v>5509</v>
      </c>
    </row>
    <row r="5850" spans="1:12">
      <c r="A5850" s="15">
        <v>30502004</v>
      </c>
      <c r="B5850" t="s">
        <v>5450</v>
      </c>
      <c r="C5850" t="s">
        <v>5506</v>
      </c>
      <c r="D5850" t="s">
        <v>8640</v>
      </c>
      <c r="E5850" t="s">
        <v>8642</v>
      </c>
      <c r="F5850" t="s">
        <v>3994</v>
      </c>
      <c r="G5850" s="160" t="s">
        <v>4076</v>
      </c>
      <c r="H5850" t="s">
        <v>4330</v>
      </c>
      <c r="I5850" s="160" t="s">
        <v>4069</v>
      </c>
      <c r="J5850" t="s">
        <v>5506</v>
      </c>
      <c r="K5850" s="160" t="s">
        <v>3995</v>
      </c>
      <c r="L5850" t="s">
        <v>5509</v>
      </c>
    </row>
    <row r="5851" spans="1:12">
      <c r="A5851" s="15">
        <v>30502005</v>
      </c>
      <c r="B5851" t="s">
        <v>5450</v>
      </c>
      <c r="C5851" t="s">
        <v>5506</v>
      </c>
      <c r="D5851" t="s">
        <v>8640</v>
      </c>
      <c r="E5851" t="s">
        <v>8643</v>
      </c>
      <c r="F5851" t="s">
        <v>3994</v>
      </c>
      <c r="G5851" s="160" t="s">
        <v>4076</v>
      </c>
      <c r="H5851" t="s">
        <v>4330</v>
      </c>
      <c r="I5851" s="160" t="s">
        <v>4069</v>
      </c>
      <c r="J5851" t="s">
        <v>5506</v>
      </c>
      <c r="K5851" s="160" t="s">
        <v>3995</v>
      </c>
      <c r="L5851" t="s">
        <v>5509</v>
      </c>
    </row>
    <row r="5852" spans="1:12">
      <c r="A5852" s="15">
        <v>30502006</v>
      </c>
      <c r="B5852" t="s">
        <v>5450</v>
      </c>
      <c r="C5852" t="s">
        <v>5506</v>
      </c>
      <c r="D5852" t="s">
        <v>8640</v>
      </c>
      <c r="E5852" t="s">
        <v>8644</v>
      </c>
      <c r="F5852" t="s">
        <v>3994</v>
      </c>
      <c r="G5852" s="160" t="s">
        <v>4076</v>
      </c>
      <c r="H5852" t="s">
        <v>4330</v>
      </c>
      <c r="I5852" s="160" t="s">
        <v>4069</v>
      </c>
      <c r="J5852" t="s">
        <v>5506</v>
      </c>
      <c r="K5852" s="160" t="s">
        <v>3995</v>
      </c>
      <c r="L5852" t="s">
        <v>5509</v>
      </c>
    </row>
    <row r="5853" spans="1:12">
      <c r="A5853" s="15">
        <v>30502007</v>
      </c>
      <c r="B5853" t="s">
        <v>5450</v>
      </c>
      <c r="C5853" t="s">
        <v>5506</v>
      </c>
      <c r="D5853" t="s">
        <v>8640</v>
      </c>
      <c r="E5853" t="s">
        <v>8637</v>
      </c>
      <c r="F5853" t="s">
        <v>4073</v>
      </c>
      <c r="G5853" s="160" t="s">
        <v>4074</v>
      </c>
      <c r="H5853" t="s">
        <v>4075</v>
      </c>
      <c r="I5853">
        <v>11</v>
      </c>
      <c r="J5853" t="s">
        <v>6011</v>
      </c>
      <c r="K5853" s="160" t="s">
        <v>4007</v>
      </c>
      <c r="L5853" t="s">
        <v>5938</v>
      </c>
    </row>
    <row r="5854" spans="1:12">
      <c r="A5854" s="15">
        <v>30502008</v>
      </c>
      <c r="B5854" t="s">
        <v>5450</v>
      </c>
      <c r="C5854" t="s">
        <v>5506</v>
      </c>
      <c r="D5854" t="s">
        <v>8640</v>
      </c>
      <c r="E5854" t="s">
        <v>8645</v>
      </c>
      <c r="F5854" t="s">
        <v>3994</v>
      </c>
      <c r="G5854" s="160" t="s">
        <v>4076</v>
      </c>
      <c r="H5854" t="s">
        <v>4330</v>
      </c>
      <c r="I5854" s="160" t="s">
        <v>4069</v>
      </c>
      <c r="J5854" t="s">
        <v>5506</v>
      </c>
      <c r="K5854" s="160" t="s">
        <v>3995</v>
      </c>
      <c r="L5854" t="s">
        <v>5509</v>
      </c>
    </row>
    <row r="5855" spans="1:12">
      <c r="A5855" s="15">
        <v>30502009</v>
      </c>
      <c r="B5855" t="s">
        <v>5450</v>
      </c>
      <c r="C5855" t="s">
        <v>5506</v>
      </c>
      <c r="D5855" t="s">
        <v>8640</v>
      </c>
      <c r="E5855" t="s">
        <v>8646</v>
      </c>
      <c r="F5855" t="s">
        <v>5710</v>
      </c>
      <c r="G5855" s="160" t="s">
        <v>4076</v>
      </c>
      <c r="H5855" t="s">
        <v>4330</v>
      </c>
      <c r="I5855" s="160" t="s">
        <v>4069</v>
      </c>
      <c r="J5855" t="s">
        <v>5506</v>
      </c>
      <c r="K5855" s="160" t="s">
        <v>3995</v>
      </c>
      <c r="L5855" t="s">
        <v>5509</v>
      </c>
    </row>
    <row r="5856" spans="1:12">
      <c r="A5856" s="15">
        <v>30502010</v>
      </c>
      <c r="B5856" t="s">
        <v>5450</v>
      </c>
      <c r="C5856" t="s">
        <v>5506</v>
      </c>
      <c r="D5856" t="s">
        <v>8640</v>
      </c>
      <c r="E5856" t="s">
        <v>8647</v>
      </c>
      <c r="F5856" t="s">
        <v>5710</v>
      </c>
      <c r="G5856" s="160" t="s">
        <v>4076</v>
      </c>
      <c r="H5856" t="s">
        <v>4330</v>
      </c>
      <c r="I5856" s="160" t="s">
        <v>4069</v>
      </c>
      <c r="J5856" t="s">
        <v>5506</v>
      </c>
      <c r="K5856" s="160" t="s">
        <v>3995</v>
      </c>
      <c r="L5856" t="s">
        <v>5509</v>
      </c>
    </row>
    <row r="5857" spans="1:12">
      <c r="A5857" s="15">
        <v>30502011</v>
      </c>
      <c r="B5857" t="s">
        <v>5450</v>
      </c>
      <c r="C5857" t="s">
        <v>5506</v>
      </c>
      <c r="D5857" t="s">
        <v>8640</v>
      </c>
      <c r="E5857" t="s">
        <v>8468</v>
      </c>
      <c r="F5857" t="s">
        <v>4073</v>
      </c>
      <c r="G5857" s="160" t="s">
        <v>4076</v>
      </c>
      <c r="H5857" t="s">
        <v>4330</v>
      </c>
      <c r="I5857" s="160" t="s">
        <v>4069</v>
      </c>
      <c r="J5857" t="s">
        <v>5506</v>
      </c>
      <c r="K5857" s="160" t="s">
        <v>3995</v>
      </c>
      <c r="L5857" t="s">
        <v>5509</v>
      </c>
    </row>
    <row r="5858" spans="1:12">
      <c r="A5858" s="15">
        <v>30502012</v>
      </c>
      <c r="B5858" t="s">
        <v>5450</v>
      </c>
      <c r="C5858" t="s">
        <v>5506</v>
      </c>
      <c r="D5858" t="s">
        <v>8640</v>
      </c>
      <c r="E5858" t="s">
        <v>4383</v>
      </c>
      <c r="F5858" t="s">
        <v>3994</v>
      </c>
      <c r="G5858" s="160" t="s">
        <v>4076</v>
      </c>
      <c r="H5858" t="s">
        <v>4330</v>
      </c>
      <c r="I5858" s="160" t="s">
        <v>4069</v>
      </c>
      <c r="J5858" t="s">
        <v>5506</v>
      </c>
      <c r="K5858" s="160" t="s">
        <v>3995</v>
      </c>
      <c r="L5858" t="s">
        <v>5509</v>
      </c>
    </row>
    <row r="5859" spans="1:12">
      <c r="A5859" s="15">
        <v>30502013</v>
      </c>
      <c r="B5859" t="s">
        <v>5450</v>
      </c>
      <c r="C5859" t="s">
        <v>5506</v>
      </c>
      <c r="D5859" t="s">
        <v>8640</v>
      </c>
      <c r="E5859" t="s">
        <v>8648</v>
      </c>
      <c r="F5859" t="s">
        <v>3994</v>
      </c>
      <c r="G5859" s="160" t="s">
        <v>4076</v>
      </c>
      <c r="H5859" t="s">
        <v>4330</v>
      </c>
      <c r="I5859" s="160" t="s">
        <v>4069</v>
      </c>
      <c r="J5859" t="s">
        <v>5506</v>
      </c>
      <c r="K5859" s="160" t="s">
        <v>3995</v>
      </c>
      <c r="L5859" t="s">
        <v>5509</v>
      </c>
    </row>
    <row r="5860" spans="1:12">
      <c r="A5860" s="15">
        <v>30502014</v>
      </c>
      <c r="B5860" t="s">
        <v>5450</v>
      </c>
      <c r="C5860" t="s">
        <v>5506</v>
      </c>
      <c r="D5860" t="s">
        <v>8640</v>
      </c>
      <c r="E5860" t="s">
        <v>8649</v>
      </c>
      <c r="F5860" t="s">
        <v>3994</v>
      </c>
      <c r="G5860" s="160" t="s">
        <v>4076</v>
      </c>
      <c r="H5860" t="s">
        <v>4330</v>
      </c>
      <c r="I5860" s="160" t="s">
        <v>4069</v>
      </c>
      <c r="J5860" t="s">
        <v>5506</v>
      </c>
      <c r="K5860" s="160" t="s">
        <v>3995</v>
      </c>
      <c r="L5860" t="s">
        <v>5509</v>
      </c>
    </row>
    <row r="5861" spans="1:12">
      <c r="A5861" s="15">
        <v>30502015</v>
      </c>
      <c r="B5861" t="s">
        <v>5450</v>
      </c>
      <c r="C5861" t="s">
        <v>5506</v>
      </c>
      <c r="D5861" t="s">
        <v>8640</v>
      </c>
      <c r="E5861" t="s">
        <v>8650</v>
      </c>
      <c r="F5861" t="s">
        <v>3994</v>
      </c>
      <c r="G5861" s="160" t="s">
        <v>4076</v>
      </c>
      <c r="H5861" t="s">
        <v>4330</v>
      </c>
      <c r="I5861" s="160" t="s">
        <v>4069</v>
      </c>
      <c r="J5861" t="s">
        <v>5506</v>
      </c>
      <c r="K5861" s="160" t="s">
        <v>3995</v>
      </c>
      <c r="L5861" t="s">
        <v>5509</v>
      </c>
    </row>
    <row r="5862" spans="1:12">
      <c r="A5862" s="15">
        <v>30502016</v>
      </c>
      <c r="B5862" t="s">
        <v>5450</v>
      </c>
      <c r="C5862" t="s">
        <v>5506</v>
      </c>
      <c r="D5862" t="s">
        <v>8640</v>
      </c>
      <c r="E5862" t="s">
        <v>8651</v>
      </c>
      <c r="F5862" t="s">
        <v>3994</v>
      </c>
      <c r="G5862" s="160" t="s">
        <v>4076</v>
      </c>
      <c r="H5862" t="s">
        <v>4330</v>
      </c>
      <c r="I5862" s="160" t="s">
        <v>4069</v>
      </c>
      <c r="J5862" t="s">
        <v>5506</v>
      </c>
      <c r="K5862" s="160" t="s">
        <v>3995</v>
      </c>
      <c r="L5862" t="s">
        <v>5509</v>
      </c>
    </row>
    <row r="5863" spans="1:12">
      <c r="A5863" s="15">
        <v>30502017</v>
      </c>
      <c r="B5863" t="s">
        <v>5450</v>
      </c>
      <c r="C5863" t="s">
        <v>5506</v>
      </c>
      <c r="D5863" t="s">
        <v>8640</v>
      </c>
      <c r="E5863" t="s">
        <v>8652</v>
      </c>
      <c r="F5863" t="s">
        <v>3994</v>
      </c>
      <c r="G5863" s="160" t="s">
        <v>4076</v>
      </c>
      <c r="H5863" t="s">
        <v>4330</v>
      </c>
      <c r="I5863" s="160" t="s">
        <v>4069</v>
      </c>
      <c r="J5863" t="s">
        <v>5506</v>
      </c>
      <c r="K5863" s="160" t="s">
        <v>4009</v>
      </c>
      <c r="L5863" t="s">
        <v>8453</v>
      </c>
    </row>
    <row r="5864" spans="1:12">
      <c r="A5864" s="15">
        <v>30502018</v>
      </c>
      <c r="B5864" t="s">
        <v>5450</v>
      </c>
      <c r="C5864" t="s">
        <v>5506</v>
      </c>
      <c r="D5864" t="s">
        <v>8640</v>
      </c>
      <c r="E5864" t="s">
        <v>8653</v>
      </c>
      <c r="F5864" t="s">
        <v>5710</v>
      </c>
      <c r="G5864" s="160" t="s">
        <v>4076</v>
      </c>
      <c r="H5864" t="s">
        <v>4330</v>
      </c>
      <c r="I5864" s="160" t="s">
        <v>4069</v>
      </c>
      <c r="J5864" t="s">
        <v>5506</v>
      </c>
      <c r="K5864" s="160" t="s">
        <v>3995</v>
      </c>
      <c r="L5864" t="s">
        <v>5509</v>
      </c>
    </row>
    <row r="5865" spans="1:12">
      <c r="A5865" s="15">
        <v>30502020</v>
      </c>
      <c r="B5865" t="s">
        <v>5450</v>
      </c>
      <c r="C5865" t="s">
        <v>5506</v>
      </c>
      <c r="D5865" t="s">
        <v>8640</v>
      </c>
      <c r="E5865" t="s">
        <v>8647</v>
      </c>
      <c r="F5865" t="s">
        <v>5710</v>
      </c>
      <c r="G5865" s="160" t="s">
        <v>4076</v>
      </c>
      <c r="H5865" t="s">
        <v>4330</v>
      </c>
      <c r="I5865" s="160" t="s">
        <v>4069</v>
      </c>
      <c r="J5865" t="s">
        <v>5506</v>
      </c>
      <c r="K5865" s="160" t="s">
        <v>3995</v>
      </c>
      <c r="L5865" t="s">
        <v>5509</v>
      </c>
    </row>
    <row r="5866" spans="1:12">
      <c r="A5866" s="15">
        <v>30502021</v>
      </c>
      <c r="B5866" t="s">
        <v>5450</v>
      </c>
      <c r="C5866" t="s">
        <v>5506</v>
      </c>
      <c r="D5866" t="s">
        <v>8640</v>
      </c>
      <c r="E5866" t="s">
        <v>8654</v>
      </c>
      <c r="F5866" t="s">
        <v>3994</v>
      </c>
      <c r="G5866" s="160" t="s">
        <v>4076</v>
      </c>
      <c r="H5866" t="s">
        <v>4330</v>
      </c>
      <c r="I5866" s="160" t="s">
        <v>4069</v>
      </c>
      <c r="J5866" t="s">
        <v>5506</v>
      </c>
      <c r="K5866">
        <v>99</v>
      </c>
      <c r="L5866" t="s">
        <v>3999</v>
      </c>
    </row>
    <row r="5867" spans="1:12">
      <c r="A5867" s="15">
        <v>30502031</v>
      </c>
      <c r="B5867" t="s">
        <v>5450</v>
      </c>
      <c r="C5867" t="s">
        <v>5506</v>
      </c>
      <c r="D5867" t="s">
        <v>8640</v>
      </c>
      <c r="E5867" t="s">
        <v>8655</v>
      </c>
      <c r="F5867" t="s">
        <v>4073</v>
      </c>
      <c r="G5867" s="160" t="s">
        <v>4076</v>
      </c>
      <c r="H5867" t="s">
        <v>4330</v>
      </c>
      <c r="I5867" s="160" t="s">
        <v>4069</v>
      </c>
      <c r="J5867" t="s">
        <v>5506</v>
      </c>
      <c r="K5867" s="160" t="s">
        <v>3995</v>
      </c>
      <c r="L5867" t="s">
        <v>5509</v>
      </c>
    </row>
    <row r="5868" spans="1:12">
      <c r="A5868" s="15">
        <v>30502032</v>
      </c>
      <c r="B5868" t="s">
        <v>5450</v>
      </c>
      <c r="C5868" t="s">
        <v>5506</v>
      </c>
      <c r="D5868" t="s">
        <v>8640</v>
      </c>
      <c r="E5868" t="s">
        <v>8656</v>
      </c>
      <c r="F5868" t="s">
        <v>4073</v>
      </c>
      <c r="G5868" s="160" t="s">
        <v>4076</v>
      </c>
      <c r="H5868" t="s">
        <v>4330</v>
      </c>
      <c r="I5868" s="160" t="s">
        <v>4069</v>
      </c>
      <c r="J5868" t="s">
        <v>5506</v>
      </c>
      <c r="K5868" s="160" t="s">
        <v>4009</v>
      </c>
      <c r="L5868" t="s">
        <v>8453</v>
      </c>
    </row>
    <row r="5869" spans="1:12">
      <c r="A5869" s="15">
        <v>30502033</v>
      </c>
      <c r="B5869" t="s">
        <v>5450</v>
      </c>
      <c r="C5869" t="s">
        <v>5506</v>
      </c>
      <c r="D5869" t="s">
        <v>8640</v>
      </c>
      <c r="E5869" t="s">
        <v>8657</v>
      </c>
      <c r="F5869" t="s">
        <v>4073</v>
      </c>
      <c r="G5869" s="160" t="s">
        <v>4076</v>
      </c>
      <c r="H5869" t="s">
        <v>4330</v>
      </c>
      <c r="I5869" s="160" t="s">
        <v>4069</v>
      </c>
      <c r="J5869" t="s">
        <v>5506</v>
      </c>
      <c r="K5869" s="160" t="s">
        <v>4009</v>
      </c>
      <c r="L5869" t="s">
        <v>8453</v>
      </c>
    </row>
    <row r="5870" spans="1:12">
      <c r="A5870" s="15">
        <v>30502090</v>
      </c>
      <c r="B5870" t="s">
        <v>5450</v>
      </c>
      <c r="C5870" t="s">
        <v>5506</v>
      </c>
      <c r="D5870" t="s">
        <v>8640</v>
      </c>
      <c r="E5870" t="s">
        <v>8658</v>
      </c>
      <c r="F5870" t="s">
        <v>3994</v>
      </c>
      <c r="G5870" s="160" t="s">
        <v>4076</v>
      </c>
      <c r="H5870" t="s">
        <v>4330</v>
      </c>
      <c r="I5870" s="160" t="s">
        <v>4069</v>
      </c>
      <c r="J5870" t="s">
        <v>5506</v>
      </c>
      <c r="K5870" s="160" t="s">
        <v>3995</v>
      </c>
      <c r="L5870" t="s">
        <v>5509</v>
      </c>
    </row>
    <row r="5871" spans="1:12">
      <c r="A5871" s="15">
        <v>30502099</v>
      </c>
      <c r="B5871" t="s">
        <v>5450</v>
      </c>
      <c r="C5871" t="s">
        <v>5506</v>
      </c>
      <c r="D5871" t="s">
        <v>8640</v>
      </c>
      <c r="E5871" t="s">
        <v>6493</v>
      </c>
      <c r="F5871" t="s">
        <v>3994</v>
      </c>
      <c r="G5871" s="160" t="s">
        <v>4076</v>
      </c>
      <c r="H5871" t="s">
        <v>4330</v>
      </c>
      <c r="I5871" s="160" t="s">
        <v>4069</v>
      </c>
      <c r="J5871" t="s">
        <v>5506</v>
      </c>
      <c r="K5871" s="160" t="s">
        <v>3995</v>
      </c>
      <c r="L5871" t="s">
        <v>5509</v>
      </c>
    </row>
    <row r="5872" spans="1:12">
      <c r="A5872" s="15">
        <v>30502101</v>
      </c>
      <c r="B5872" t="s">
        <v>5450</v>
      </c>
      <c r="C5872" t="s">
        <v>5506</v>
      </c>
      <c r="D5872" t="s">
        <v>8659</v>
      </c>
      <c r="E5872" t="s">
        <v>4080</v>
      </c>
      <c r="F5872" t="s">
        <v>3994</v>
      </c>
      <c r="G5872" s="160" t="s">
        <v>4076</v>
      </c>
      <c r="H5872" t="s">
        <v>4330</v>
      </c>
      <c r="I5872" s="160" t="s">
        <v>4069</v>
      </c>
      <c r="J5872" t="s">
        <v>5506</v>
      </c>
      <c r="K5872">
        <v>99</v>
      </c>
      <c r="L5872" t="s">
        <v>3999</v>
      </c>
    </row>
    <row r="5873" spans="1:12">
      <c r="A5873" s="15">
        <v>30502102</v>
      </c>
      <c r="B5873" t="s">
        <v>5450</v>
      </c>
      <c r="C5873" t="s">
        <v>5506</v>
      </c>
      <c r="D5873" t="s">
        <v>8659</v>
      </c>
      <c r="E5873" t="s">
        <v>8660</v>
      </c>
      <c r="F5873" t="s">
        <v>3994</v>
      </c>
      <c r="G5873" s="160" t="s">
        <v>4076</v>
      </c>
      <c r="H5873" t="s">
        <v>4330</v>
      </c>
      <c r="I5873" s="160" t="s">
        <v>4069</v>
      </c>
      <c r="J5873" t="s">
        <v>5506</v>
      </c>
      <c r="K5873">
        <v>99</v>
      </c>
      <c r="L5873" t="s">
        <v>3999</v>
      </c>
    </row>
    <row r="5874" spans="1:12">
      <c r="A5874" s="15">
        <v>30502103</v>
      </c>
      <c r="B5874" t="s">
        <v>5450</v>
      </c>
      <c r="C5874" t="s">
        <v>5506</v>
      </c>
      <c r="D5874" t="s">
        <v>8659</v>
      </c>
      <c r="E5874" t="s">
        <v>8661</v>
      </c>
      <c r="F5874" t="s">
        <v>3994</v>
      </c>
      <c r="G5874" s="160" t="s">
        <v>4076</v>
      </c>
      <c r="H5874" t="s">
        <v>4330</v>
      </c>
      <c r="I5874" s="160" t="s">
        <v>4069</v>
      </c>
      <c r="J5874" t="s">
        <v>5506</v>
      </c>
      <c r="K5874">
        <v>99</v>
      </c>
      <c r="L5874" t="s">
        <v>3999</v>
      </c>
    </row>
    <row r="5875" spans="1:12">
      <c r="A5875" s="15">
        <v>30502104</v>
      </c>
      <c r="B5875" t="s">
        <v>5450</v>
      </c>
      <c r="C5875" t="s">
        <v>5506</v>
      </c>
      <c r="D5875" t="s">
        <v>8659</v>
      </c>
      <c r="E5875" t="s">
        <v>5759</v>
      </c>
      <c r="F5875" t="s">
        <v>3994</v>
      </c>
      <c r="G5875" s="160" t="s">
        <v>4076</v>
      </c>
      <c r="H5875" t="s">
        <v>4330</v>
      </c>
      <c r="I5875" s="160" t="s">
        <v>4069</v>
      </c>
      <c r="J5875" t="s">
        <v>5506</v>
      </c>
      <c r="K5875">
        <v>99</v>
      </c>
      <c r="L5875" t="s">
        <v>3999</v>
      </c>
    </row>
    <row r="5876" spans="1:12">
      <c r="A5876" s="15">
        <v>30502105</v>
      </c>
      <c r="B5876" t="s">
        <v>5450</v>
      </c>
      <c r="C5876" t="s">
        <v>5506</v>
      </c>
      <c r="D5876" t="s">
        <v>8659</v>
      </c>
      <c r="E5876" t="s">
        <v>6179</v>
      </c>
      <c r="F5876" t="s">
        <v>3994</v>
      </c>
      <c r="G5876" s="160" t="s">
        <v>4076</v>
      </c>
      <c r="H5876" t="s">
        <v>4330</v>
      </c>
      <c r="I5876" s="160" t="s">
        <v>4069</v>
      </c>
      <c r="J5876" t="s">
        <v>5506</v>
      </c>
      <c r="K5876">
        <v>99</v>
      </c>
      <c r="L5876" t="s">
        <v>3999</v>
      </c>
    </row>
    <row r="5877" spans="1:12">
      <c r="A5877" s="15">
        <v>30502106</v>
      </c>
      <c r="B5877" t="s">
        <v>5450</v>
      </c>
      <c r="C5877" t="s">
        <v>5506</v>
      </c>
      <c r="D5877" t="s">
        <v>8659</v>
      </c>
      <c r="E5877" t="s">
        <v>5937</v>
      </c>
      <c r="F5877" t="s">
        <v>4073</v>
      </c>
      <c r="G5877" s="160" t="s">
        <v>4074</v>
      </c>
      <c r="H5877" t="s">
        <v>4075</v>
      </c>
      <c r="I5877">
        <v>11</v>
      </c>
      <c r="J5877" t="s">
        <v>6011</v>
      </c>
      <c r="K5877" s="160" t="s">
        <v>4009</v>
      </c>
      <c r="L5877" t="s">
        <v>6012</v>
      </c>
    </row>
    <row r="5878" spans="1:12">
      <c r="A5878" s="15">
        <v>30502201</v>
      </c>
      <c r="B5878" t="s">
        <v>5450</v>
      </c>
      <c r="C5878" t="s">
        <v>5506</v>
      </c>
      <c r="D5878" t="s">
        <v>8662</v>
      </c>
      <c r="E5878" t="s">
        <v>8663</v>
      </c>
      <c r="F5878" t="s">
        <v>3994</v>
      </c>
      <c r="G5878" s="160" t="s">
        <v>4076</v>
      </c>
      <c r="H5878" t="s">
        <v>4330</v>
      </c>
      <c r="I5878" s="160" t="s">
        <v>4069</v>
      </c>
      <c r="J5878" t="s">
        <v>5506</v>
      </c>
      <c r="K5878">
        <v>99</v>
      </c>
      <c r="L5878" t="s">
        <v>3999</v>
      </c>
    </row>
    <row r="5879" spans="1:12">
      <c r="A5879" s="15">
        <v>30502299</v>
      </c>
      <c r="B5879" t="s">
        <v>5450</v>
      </c>
      <c r="C5879" t="s">
        <v>5506</v>
      </c>
      <c r="D5879" t="s">
        <v>8662</v>
      </c>
      <c r="E5879" t="s">
        <v>4020</v>
      </c>
      <c r="F5879" t="s">
        <v>3994</v>
      </c>
      <c r="G5879" s="160" t="s">
        <v>4076</v>
      </c>
      <c r="H5879" t="s">
        <v>4330</v>
      </c>
      <c r="I5879" s="160" t="s">
        <v>4069</v>
      </c>
      <c r="J5879" t="s">
        <v>5506</v>
      </c>
      <c r="K5879">
        <v>99</v>
      </c>
      <c r="L5879" t="s">
        <v>3999</v>
      </c>
    </row>
    <row r="5880" spans="1:12">
      <c r="A5880" s="15">
        <v>30502401</v>
      </c>
      <c r="B5880" t="s">
        <v>5450</v>
      </c>
      <c r="C5880" t="s">
        <v>5506</v>
      </c>
      <c r="D5880" t="s">
        <v>8664</v>
      </c>
      <c r="E5880" t="s">
        <v>8665</v>
      </c>
      <c r="F5880" t="s">
        <v>3994</v>
      </c>
      <c r="G5880" s="160" t="s">
        <v>4076</v>
      </c>
      <c r="H5880" t="s">
        <v>4330</v>
      </c>
      <c r="I5880" s="160" t="s">
        <v>4069</v>
      </c>
      <c r="J5880" t="s">
        <v>5506</v>
      </c>
      <c r="K5880">
        <v>99</v>
      </c>
      <c r="L5880" t="s">
        <v>3999</v>
      </c>
    </row>
    <row r="5881" spans="1:12">
      <c r="A5881" s="15">
        <v>30502499</v>
      </c>
      <c r="B5881" t="s">
        <v>5450</v>
      </c>
      <c r="C5881" t="s">
        <v>5506</v>
      </c>
      <c r="D5881" t="s">
        <v>8664</v>
      </c>
      <c r="E5881" t="s">
        <v>4020</v>
      </c>
      <c r="F5881" t="s">
        <v>3994</v>
      </c>
      <c r="G5881" s="160" t="s">
        <v>4076</v>
      </c>
      <c r="H5881" t="s">
        <v>4330</v>
      </c>
      <c r="I5881" s="160" t="s">
        <v>4069</v>
      </c>
      <c r="J5881" t="s">
        <v>5506</v>
      </c>
      <c r="K5881">
        <v>99</v>
      </c>
      <c r="L5881" t="s">
        <v>3999</v>
      </c>
    </row>
    <row r="5882" spans="1:12">
      <c r="A5882" s="15">
        <v>30502501</v>
      </c>
      <c r="B5882" t="s">
        <v>5450</v>
      </c>
      <c r="C5882" t="s">
        <v>5506</v>
      </c>
      <c r="D5882" t="s">
        <v>8666</v>
      </c>
      <c r="E5882" t="s">
        <v>8667</v>
      </c>
      <c r="F5882" t="s">
        <v>3994</v>
      </c>
      <c r="G5882" s="160" t="s">
        <v>4076</v>
      </c>
      <c r="H5882" t="s">
        <v>4330</v>
      </c>
      <c r="I5882" s="160" t="s">
        <v>4069</v>
      </c>
      <c r="J5882" t="s">
        <v>5506</v>
      </c>
      <c r="K5882">
        <v>99</v>
      </c>
      <c r="L5882" t="s">
        <v>3999</v>
      </c>
    </row>
    <row r="5883" spans="1:12">
      <c r="A5883" s="15">
        <v>30502502</v>
      </c>
      <c r="B5883" t="s">
        <v>5450</v>
      </c>
      <c r="C5883" t="s">
        <v>5506</v>
      </c>
      <c r="D5883" t="s">
        <v>8666</v>
      </c>
      <c r="E5883" t="s">
        <v>8668</v>
      </c>
      <c r="F5883" t="s">
        <v>4073</v>
      </c>
      <c r="G5883" s="160" t="s">
        <v>4074</v>
      </c>
      <c r="H5883" t="s">
        <v>4075</v>
      </c>
      <c r="I5883">
        <v>11</v>
      </c>
      <c r="J5883" t="s">
        <v>6011</v>
      </c>
      <c r="K5883" s="160" t="s">
        <v>4007</v>
      </c>
      <c r="L5883" t="s">
        <v>5938</v>
      </c>
    </row>
    <row r="5884" spans="1:12">
      <c r="A5884" s="15">
        <v>30502503</v>
      </c>
      <c r="B5884" t="s">
        <v>5450</v>
      </c>
      <c r="C5884" t="s">
        <v>5506</v>
      </c>
      <c r="D5884" t="s">
        <v>8666</v>
      </c>
      <c r="E5884" t="s">
        <v>8669</v>
      </c>
      <c r="F5884" t="s">
        <v>4073</v>
      </c>
      <c r="G5884" s="160" t="s">
        <v>4074</v>
      </c>
      <c r="H5884" t="s">
        <v>4075</v>
      </c>
      <c r="I5884">
        <v>11</v>
      </c>
      <c r="J5884" t="s">
        <v>6011</v>
      </c>
      <c r="K5884" s="160" t="s">
        <v>4009</v>
      </c>
      <c r="L5884" t="s">
        <v>6012</v>
      </c>
    </row>
    <row r="5885" spans="1:12">
      <c r="A5885" s="15">
        <v>30502504</v>
      </c>
      <c r="B5885" t="s">
        <v>5450</v>
      </c>
      <c r="C5885" t="s">
        <v>5506</v>
      </c>
      <c r="D5885" t="s">
        <v>8666</v>
      </c>
      <c r="E5885" t="s">
        <v>8468</v>
      </c>
      <c r="F5885" t="s">
        <v>4073</v>
      </c>
      <c r="G5885" s="160" t="s">
        <v>4076</v>
      </c>
      <c r="H5885" t="s">
        <v>4330</v>
      </c>
      <c r="I5885" s="160" t="s">
        <v>4069</v>
      </c>
      <c r="J5885" t="s">
        <v>5506</v>
      </c>
      <c r="K5885" s="160" t="s">
        <v>3995</v>
      </c>
      <c r="L5885" t="s">
        <v>5509</v>
      </c>
    </row>
    <row r="5886" spans="1:12">
      <c r="A5886" s="15">
        <v>30502505</v>
      </c>
      <c r="B5886" t="s">
        <v>5450</v>
      </c>
      <c r="C5886" t="s">
        <v>5506</v>
      </c>
      <c r="D5886" t="s">
        <v>8666</v>
      </c>
      <c r="E5886" t="s">
        <v>8670</v>
      </c>
      <c r="F5886" t="s">
        <v>4073</v>
      </c>
      <c r="G5886" s="160" t="s">
        <v>4074</v>
      </c>
      <c r="H5886" t="s">
        <v>4075</v>
      </c>
      <c r="I5886">
        <v>11</v>
      </c>
      <c r="J5886" t="s">
        <v>6011</v>
      </c>
      <c r="K5886" s="160" t="s">
        <v>4009</v>
      </c>
      <c r="L5886" t="s">
        <v>6012</v>
      </c>
    </row>
    <row r="5887" spans="1:12">
      <c r="A5887" s="15">
        <v>30502506</v>
      </c>
      <c r="B5887" t="s">
        <v>5450</v>
      </c>
      <c r="C5887" t="s">
        <v>5506</v>
      </c>
      <c r="D5887" t="s">
        <v>8666</v>
      </c>
      <c r="E5887" t="s">
        <v>6261</v>
      </c>
      <c r="F5887" t="s">
        <v>4073</v>
      </c>
      <c r="G5887" s="160" t="s">
        <v>4074</v>
      </c>
      <c r="H5887" t="s">
        <v>4075</v>
      </c>
      <c r="I5887">
        <v>11</v>
      </c>
      <c r="J5887" t="s">
        <v>6011</v>
      </c>
      <c r="K5887" s="160" t="s">
        <v>4009</v>
      </c>
      <c r="L5887" t="s">
        <v>6012</v>
      </c>
    </row>
    <row r="5888" spans="1:12">
      <c r="A5888" s="15">
        <v>30502507</v>
      </c>
      <c r="B5888" t="s">
        <v>5450</v>
      </c>
      <c r="C5888" t="s">
        <v>5506</v>
      </c>
      <c r="D5888" t="s">
        <v>8666</v>
      </c>
      <c r="E5888" t="s">
        <v>8286</v>
      </c>
      <c r="F5888" t="s">
        <v>4073</v>
      </c>
      <c r="G5888" s="160" t="s">
        <v>4074</v>
      </c>
      <c r="H5888" t="s">
        <v>4075</v>
      </c>
      <c r="I5888">
        <v>11</v>
      </c>
      <c r="J5888" t="s">
        <v>6011</v>
      </c>
      <c r="K5888" s="160" t="s">
        <v>4007</v>
      </c>
      <c r="L5888" t="s">
        <v>5938</v>
      </c>
    </row>
    <row r="5889" spans="1:12">
      <c r="A5889" s="15">
        <v>30502508</v>
      </c>
      <c r="B5889" t="s">
        <v>5450</v>
      </c>
      <c r="C5889" t="s">
        <v>5506</v>
      </c>
      <c r="D5889" t="s">
        <v>8666</v>
      </c>
      <c r="E5889" t="s">
        <v>8671</v>
      </c>
      <c r="F5889" t="s">
        <v>3994</v>
      </c>
      <c r="G5889" s="160" t="s">
        <v>4076</v>
      </c>
      <c r="H5889" t="s">
        <v>4330</v>
      </c>
      <c r="I5889" s="160" t="s">
        <v>4069</v>
      </c>
      <c r="J5889" t="s">
        <v>5506</v>
      </c>
      <c r="K5889">
        <v>99</v>
      </c>
      <c r="L5889" t="s">
        <v>3999</v>
      </c>
    </row>
    <row r="5890" spans="1:12">
      <c r="A5890" s="15">
        <v>30502509</v>
      </c>
      <c r="B5890" t="s">
        <v>5450</v>
      </c>
      <c r="C5890" t="s">
        <v>5506</v>
      </c>
      <c r="D5890" t="s">
        <v>8666</v>
      </c>
      <c r="E5890" t="s">
        <v>8672</v>
      </c>
      <c r="F5890" t="s">
        <v>3994</v>
      </c>
      <c r="G5890" s="160" t="s">
        <v>4076</v>
      </c>
      <c r="H5890" t="s">
        <v>4330</v>
      </c>
      <c r="I5890" s="160" t="s">
        <v>4069</v>
      </c>
      <c r="J5890" t="s">
        <v>5506</v>
      </c>
      <c r="K5890">
        <v>99</v>
      </c>
      <c r="L5890" t="s">
        <v>3999</v>
      </c>
    </row>
    <row r="5891" spans="1:12">
      <c r="A5891" s="15">
        <v>30502510</v>
      </c>
      <c r="B5891" t="s">
        <v>5450</v>
      </c>
      <c r="C5891" t="s">
        <v>5506</v>
      </c>
      <c r="D5891" t="s">
        <v>8666</v>
      </c>
      <c r="E5891" t="s">
        <v>5759</v>
      </c>
      <c r="F5891" t="s">
        <v>3994</v>
      </c>
      <c r="G5891" s="160" t="s">
        <v>4076</v>
      </c>
      <c r="H5891" t="s">
        <v>4330</v>
      </c>
      <c r="I5891" s="160" t="s">
        <v>4069</v>
      </c>
      <c r="J5891" t="s">
        <v>5506</v>
      </c>
      <c r="K5891">
        <v>99</v>
      </c>
      <c r="L5891" t="s">
        <v>3999</v>
      </c>
    </row>
    <row r="5892" spans="1:12">
      <c r="A5892" s="15">
        <v>30502511</v>
      </c>
      <c r="B5892" t="s">
        <v>5450</v>
      </c>
      <c r="C5892" t="s">
        <v>5506</v>
      </c>
      <c r="D5892" t="s">
        <v>8666</v>
      </c>
      <c r="E5892" t="s">
        <v>6179</v>
      </c>
      <c r="F5892" t="s">
        <v>3994</v>
      </c>
      <c r="G5892" s="160" t="s">
        <v>4076</v>
      </c>
      <c r="H5892" t="s">
        <v>4330</v>
      </c>
      <c r="I5892" s="160" t="s">
        <v>4069</v>
      </c>
      <c r="J5892" t="s">
        <v>5506</v>
      </c>
      <c r="K5892">
        <v>99</v>
      </c>
      <c r="L5892" t="s">
        <v>3999</v>
      </c>
    </row>
    <row r="5893" spans="1:12">
      <c r="A5893" s="15">
        <v>30502512</v>
      </c>
      <c r="B5893" t="s">
        <v>5450</v>
      </c>
      <c r="C5893" t="s">
        <v>5506</v>
      </c>
      <c r="D5893" t="s">
        <v>8666</v>
      </c>
      <c r="E5893" t="s">
        <v>8466</v>
      </c>
      <c r="F5893" t="s">
        <v>4073</v>
      </c>
      <c r="G5893" s="160" t="s">
        <v>4076</v>
      </c>
      <c r="H5893" t="s">
        <v>4330</v>
      </c>
      <c r="I5893" s="160" t="s">
        <v>4069</v>
      </c>
      <c r="J5893" t="s">
        <v>5506</v>
      </c>
      <c r="K5893" s="160" t="s">
        <v>3995</v>
      </c>
      <c r="L5893" t="s">
        <v>5509</v>
      </c>
    </row>
    <row r="5894" spans="1:12">
      <c r="A5894" s="15">
        <v>30502513</v>
      </c>
      <c r="B5894" t="s">
        <v>5450</v>
      </c>
      <c r="C5894" t="s">
        <v>5506</v>
      </c>
      <c r="D5894" t="s">
        <v>8666</v>
      </c>
      <c r="E5894" t="s">
        <v>8673</v>
      </c>
      <c r="F5894" t="s">
        <v>5710</v>
      </c>
      <c r="G5894" s="160" t="s">
        <v>4076</v>
      </c>
      <c r="H5894" t="s">
        <v>4330</v>
      </c>
      <c r="I5894" s="160" t="s">
        <v>4069</v>
      </c>
      <c r="J5894" t="s">
        <v>5506</v>
      </c>
      <c r="K5894">
        <v>99</v>
      </c>
      <c r="L5894" t="s">
        <v>3999</v>
      </c>
    </row>
    <row r="5895" spans="1:12">
      <c r="A5895" s="15">
        <v>30502514</v>
      </c>
      <c r="B5895" t="s">
        <v>5450</v>
      </c>
      <c r="C5895" t="s">
        <v>5506</v>
      </c>
      <c r="D5895" t="s">
        <v>8666</v>
      </c>
      <c r="E5895" t="s">
        <v>8674</v>
      </c>
      <c r="F5895" t="s">
        <v>5710</v>
      </c>
      <c r="G5895" s="160" t="s">
        <v>4076</v>
      </c>
      <c r="H5895" t="s">
        <v>4330</v>
      </c>
      <c r="I5895" s="160" t="s">
        <v>4069</v>
      </c>
      <c r="J5895" t="s">
        <v>5506</v>
      </c>
      <c r="K5895">
        <v>99</v>
      </c>
      <c r="L5895" t="s">
        <v>3999</v>
      </c>
    </row>
    <row r="5896" spans="1:12">
      <c r="A5896" s="15">
        <v>30502522</v>
      </c>
      <c r="B5896" t="s">
        <v>5450</v>
      </c>
      <c r="C5896" t="s">
        <v>5506</v>
      </c>
      <c r="D5896" t="s">
        <v>8666</v>
      </c>
      <c r="E5896" t="s">
        <v>8675</v>
      </c>
      <c r="F5896" t="s">
        <v>3994</v>
      </c>
      <c r="G5896" s="160" t="s">
        <v>4076</v>
      </c>
      <c r="H5896" t="s">
        <v>4330</v>
      </c>
      <c r="I5896" s="160" t="s">
        <v>4069</v>
      </c>
      <c r="J5896" t="s">
        <v>5506</v>
      </c>
      <c r="K5896">
        <v>99</v>
      </c>
      <c r="L5896" t="s">
        <v>3999</v>
      </c>
    </row>
    <row r="5897" spans="1:12">
      <c r="A5897" s="15">
        <v>30502523</v>
      </c>
      <c r="B5897" t="s">
        <v>5450</v>
      </c>
      <c r="C5897" t="s">
        <v>5506</v>
      </c>
      <c r="D5897" t="s">
        <v>8666</v>
      </c>
      <c r="E5897" t="s">
        <v>8676</v>
      </c>
      <c r="F5897" t="s">
        <v>3994</v>
      </c>
      <c r="G5897" s="160" t="s">
        <v>4076</v>
      </c>
      <c r="H5897" t="s">
        <v>4330</v>
      </c>
      <c r="I5897" s="160" t="s">
        <v>4069</v>
      </c>
      <c r="J5897" t="s">
        <v>5506</v>
      </c>
      <c r="K5897">
        <v>99</v>
      </c>
      <c r="L5897" t="s">
        <v>3999</v>
      </c>
    </row>
    <row r="5898" spans="1:12">
      <c r="A5898" s="15">
        <v>30502599</v>
      </c>
      <c r="B5898" t="s">
        <v>5450</v>
      </c>
      <c r="C5898" t="s">
        <v>5506</v>
      </c>
      <c r="D5898" t="s">
        <v>8666</v>
      </c>
      <c r="E5898" t="s">
        <v>6493</v>
      </c>
      <c r="F5898" t="s">
        <v>3994</v>
      </c>
      <c r="G5898" s="160" t="s">
        <v>4076</v>
      </c>
      <c r="H5898" t="s">
        <v>4330</v>
      </c>
      <c r="I5898" s="160" t="s">
        <v>4069</v>
      </c>
      <c r="J5898" t="s">
        <v>5506</v>
      </c>
      <c r="K5898">
        <v>99</v>
      </c>
      <c r="L5898" t="s">
        <v>3999</v>
      </c>
    </row>
    <row r="5899" spans="1:12">
      <c r="A5899" s="15">
        <v>30502601</v>
      </c>
      <c r="B5899" t="s">
        <v>5450</v>
      </c>
      <c r="C5899" t="s">
        <v>5506</v>
      </c>
      <c r="D5899" t="s">
        <v>8677</v>
      </c>
      <c r="E5899" t="s">
        <v>7207</v>
      </c>
      <c r="F5899" t="s">
        <v>3994</v>
      </c>
      <c r="G5899" s="160" t="s">
        <v>4076</v>
      </c>
      <c r="H5899" t="s">
        <v>4330</v>
      </c>
      <c r="I5899" s="160" t="s">
        <v>4069</v>
      </c>
      <c r="J5899" t="s">
        <v>5506</v>
      </c>
      <c r="K5899">
        <v>99</v>
      </c>
      <c r="L5899" t="s">
        <v>3999</v>
      </c>
    </row>
    <row r="5900" spans="1:12">
      <c r="A5900" s="15">
        <v>30502699</v>
      </c>
      <c r="B5900" t="s">
        <v>5450</v>
      </c>
      <c r="C5900" t="s">
        <v>5506</v>
      </c>
      <c r="D5900" t="s">
        <v>8677</v>
      </c>
      <c r="E5900" t="s">
        <v>4020</v>
      </c>
      <c r="F5900" t="s">
        <v>3994</v>
      </c>
      <c r="G5900" s="160" t="s">
        <v>4076</v>
      </c>
      <c r="H5900" t="s">
        <v>4330</v>
      </c>
      <c r="I5900" s="160" t="s">
        <v>4069</v>
      </c>
      <c r="J5900" t="s">
        <v>5506</v>
      </c>
      <c r="K5900">
        <v>99</v>
      </c>
      <c r="L5900" t="s">
        <v>3999</v>
      </c>
    </row>
    <row r="5901" spans="1:12">
      <c r="A5901" s="15">
        <v>30502701</v>
      </c>
      <c r="B5901" t="s">
        <v>5450</v>
      </c>
      <c r="C5901" t="s">
        <v>5506</v>
      </c>
      <c r="D5901" t="s">
        <v>8678</v>
      </c>
      <c r="E5901" t="s">
        <v>8679</v>
      </c>
      <c r="F5901" t="s">
        <v>3994</v>
      </c>
      <c r="G5901" s="160" t="s">
        <v>4076</v>
      </c>
      <c r="H5901" t="s">
        <v>4330</v>
      </c>
      <c r="I5901" s="160" t="s">
        <v>4069</v>
      </c>
      <c r="J5901" t="s">
        <v>5506</v>
      </c>
      <c r="K5901">
        <v>99</v>
      </c>
      <c r="L5901" t="s">
        <v>3999</v>
      </c>
    </row>
    <row r="5902" spans="1:12">
      <c r="A5902" s="15">
        <v>30502705</v>
      </c>
      <c r="B5902" t="s">
        <v>5450</v>
      </c>
      <c r="C5902" t="s">
        <v>5506</v>
      </c>
      <c r="D5902" t="s">
        <v>8678</v>
      </c>
      <c r="E5902" t="s">
        <v>8383</v>
      </c>
      <c r="F5902" t="s">
        <v>3994</v>
      </c>
      <c r="G5902" s="160" t="s">
        <v>4076</v>
      </c>
      <c r="H5902" t="s">
        <v>4330</v>
      </c>
      <c r="I5902" s="160" t="s">
        <v>4069</v>
      </c>
      <c r="J5902" t="s">
        <v>5506</v>
      </c>
      <c r="K5902">
        <v>99</v>
      </c>
      <c r="L5902" t="s">
        <v>3999</v>
      </c>
    </row>
    <row r="5903" spans="1:12">
      <c r="A5903" s="15">
        <v>30502709</v>
      </c>
      <c r="B5903" t="s">
        <v>5450</v>
      </c>
      <c r="C5903" t="s">
        <v>5506</v>
      </c>
      <c r="D5903" t="s">
        <v>8678</v>
      </c>
      <c r="E5903" t="s">
        <v>8680</v>
      </c>
      <c r="F5903" t="s">
        <v>3994</v>
      </c>
      <c r="G5903" s="160" t="s">
        <v>4076</v>
      </c>
      <c r="H5903" t="s">
        <v>4330</v>
      </c>
      <c r="I5903" s="160" t="s">
        <v>4069</v>
      </c>
      <c r="J5903" t="s">
        <v>5506</v>
      </c>
      <c r="K5903">
        <v>99</v>
      </c>
      <c r="L5903" t="s">
        <v>3999</v>
      </c>
    </row>
    <row r="5904" spans="1:12">
      <c r="A5904" s="15">
        <v>30502713</v>
      </c>
      <c r="B5904" t="s">
        <v>5450</v>
      </c>
      <c r="C5904" t="s">
        <v>5506</v>
      </c>
      <c r="D5904" t="s">
        <v>8678</v>
      </c>
      <c r="E5904" t="s">
        <v>8681</v>
      </c>
      <c r="F5904" t="s">
        <v>3994</v>
      </c>
      <c r="G5904" s="160" t="s">
        <v>4076</v>
      </c>
      <c r="H5904" t="s">
        <v>4330</v>
      </c>
      <c r="I5904" s="160" t="s">
        <v>4069</v>
      </c>
      <c r="J5904" t="s">
        <v>5506</v>
      </c>
      <c r="K5904">
        <v>99</v>
      </c>
      <c r="L5904" t="s">
        <v>3999</v>
      </c>
    </row>
    <row r="5905" spans="1:12">
      <c r="A5905" s="15">
        <v>30502717</v>
      </c>
      <c r="B5905" t="s">
        <v>5450</v>
      </c>
      <c r="C5905" t="s">
        <v>5506</v>
      </c>
      <c r="D5905" t="s">
        <v>8678</v>
      </c>
      <c r="E5905" t="s">
        <v>8682</v>
      </c>
      <c r="F5905" t="s">
        <v>3994</v>
      </c>
      <c r="G5905" s="160" t="s">
        <v>4076</v>
      </c>
      <c r="H5905" t="s">
        <v>4330</v>
      </c>
      <c r="I5905" s="160" t="s">
        <v>4069</v>
      </c>
      <c r="J5905" t="s">
        <v>5506</v>
      </c>
      <c r="K5905">
        <v>99</v>
      </c>
      <c r="L5905" t="s">
        <v>3999</v>
      </c>
    </row>
    <row r="5906" spans="1:12">
      <c r="A5906" s="15">
        <v>30502720</v>
      </c>
      <c r="B5906" t="s">
        <v>5450</v>
      </c>
      <c r="C5906" t="s">
        <v>5506</v>
      </c>
      <c r="D5906" t="s">
        <v>8678</v>
      </c>
      <c r="E5906" t="s">
        <v>8683</v>
      </c>
      <c r="F5906" t="s">
        <v>3994</v>
      </c>
      <c r="G5906" s="160" t="s">
        <v>4076</v>
      </c>
      <c r="H5906" t="s">
        <v>4330</v>
      </c>
      <c r="I5906" s="160" t="s">
        <v>4069</v>
      </c>
      <c r="J5906" t="s">
        <v>5506</v>
      </c>
      <c r="K5906">
        <v>99</v>
      </c>
      <c r="L5906" t="s">
        <v>3999</v>
      </c>
    </row>
    <row r="5907" spans="1:12">
      <c r="A5907" s="15">
        <v>30502721</v>
      </c>
      <c r="B5907" t="s">
        <v>5450</v>
      </c>
      <c r="C5907" t="s">
        <v>5506</v>
      </c>
      <c r="D5907" t="s">
        <v>8678</v>
      </c>
      <c r="E5907" t="s">
        <v>8684</v>
      </c>
      <c r="F5907" t="s">
        <v>3994</v>
      </c>
      <c r="G5907" s="160" t="s">
        <v>4076</v>
      </c>
      <c r="H5907" t="s">
        <v>4330</v>
      </c>
      <c r="I5907" s="160" t="s">
        <v>4069</v>
      </c>
      <c r="J5907" t="s">
        <v>5506</v>
      </c>
      <c r="K5907">
        <v>99</v>
      </c>
      <c r="L5907" t="s">
        <v>3999</v>
      </c>
    </row>
    <row r="5908" spans="1:12">
      <c r="A5908" s="15">
        <v>30502722</v>
      </c>
      <c r="B5908" t="s">
        <v>5450</v>
      </c>
      <c r="C5908" t="s">
        <v>5506</v>
      </c>
      <c r="D5908" t="s">
        <v>8678</v>
      </c>
      <c r="E5908" t="s">
        <v>8685</v>
      </c>
      <c r="F5908" t="s">
        <v>3994</v>
      </c>
      <c r="G5908" s="160" t="s">
        <v>4076</v>
      </c>
      <c r="H5908" t="s">
        <v>4330</v>
      </c>
      <c r="I5908" s="160" t="s">
        <v>4069</v>
      </c>
      <c r="J5908" t="s">
        <v>5506</v>
      </c>
      <c r="K5908">
        <v>99</v>
      </c>
      <c r="L5908" t="s">
        <v>3999</v>
      </c>
    </row>
    <row r="5909" spans="1:12">
      <c r="A5909" s="15">
        <v>30502723</v>
      </c>
      <c r="B5909" t="s">
        <v>5450</v>
      </c>
      <c r="C5909" t="s">
        <v>5506</v>
      </c>
      <c r="D5909" t="s">
        <v>8678</v>
      </c>
      <c r="E5909" t="s">
        <v>8686</v>
      </c>
      <c r="F5909" t="s">
        <v>3994</v>
      </c>
      <c r="G5909" s="160" t="s">
        <v>4076</v>
      </c>
      <c r="H5909" t="s">
        <v>4330</v>
      </c>
      <c r="I5909" s="160" t="s">
        <v>4069</v>
      </c>
      <c r="J5909" t="s">
        <v>5506</v>
      </c>
      <c r="K5909">
        <v>99</v>
      </c>
      <c r="L5909" t="s">
        <v>3999</v>
      </c>
    </row>
    <row r="5910" spans="1:12">
      <c r="A5910" s="15">
        <v>30502724</v>
      </c>
      <c r="B5910" t="s">
        <v>5450</v>
      </c>
      <c r="C5910" t="s">
        <v>5506</v>
      </c>
      <c r="D5910" t="s">
        <v>8678</v>
      </c>
      <c r="E5910" t="s">
        <v>8687</v>
      </c>
      <c r="F5910" t="s">
        <v>3994</v>
      </c>
      <c r="G5910" s="160" t="s">
        <v>4076</v>
      </c>
      <c r="H5910" t="s">
        <v>4330</v>
      </c>
      <c r="I5910" s="160" t="s">
        <v>4069</v>
      </c>
      <c r="J5910" t="s">
        <v>5506</v>
      </c>
      <c r="K5910">
        <v>99</v>
      </c>
      <c r="L5910" t="s">
        <v>3999</v>
      </c>
    </row>
    <row r="5911" spans="1:12">
      <c r="A5911" s="15">
        <v>30502730</v>
      </c>
      <c r="B5911" t="s">
        <v>5450</v>
      </c>
      <c r="C5911" t="s">
        <v>5506</v>
      </c>
      <c r="D5911" t="s">
        <v>8678</v>
      </c>
      <c r="E5911" t="s">
        <v>8688</v>
      </c>
      <c r="F5911" t="s">
        <v>3994</v>
      </c>
      <c r="G5911" s="160" t="s">
        <v>4076</v>
      </c>
      <c r="H5911" t="s">
        <v>4330</v>
      </c>
      <c r="I5911" s="160" t="s">
        <v>4069</v>
      </c>
      <c r="J5911" t="s">
        <v>5506</v>
      </c>
      <c r="K5911">
        <v>99</v>
      </c>
      <c r="L5911" t="s">
        <v>3999</v>
      </c>
    </row>
    <row r="5912" spans="1:12">
      <c r="A5912" s="15">
        <v>30502740</v>
      </c>
      <c r="B5912" t="s">
        <v>5450</v>
      </c>
      <c r="C5912" t="s">
        <v>5506</v>
      </c>
      <c r="D5912" t="s">
        <v>8678</v>
      </c>
      <c r="E5912" t="s">
        <v>8689</v>
      </c>
      <c r="F5912" t="s">
        <v>3994</v>
      </c>
      <c r="G5912" s="160" t="s">
        <v>4076</v>
      </c>
      <c r="H5912" t="s">
        <v>4330</v>
      </c>
      <c r="I5912" s="160" t="s">
        <v>4069</v>
      </c>
      <c r="J5912" t="s">
        <v>5506</v>
      </c>
      <c r="K5912">
        <v>99</v>
      </c>
      <c r="L5912" t="s">
        <v>3999</v>
      </c>
    </row>
    <row r="5913" spans="1:12">
      <c r="A5913" s="15">
        <v>30502760</v>
      </c>
      <c r="B5913" t="s">
        <v>5450</v>
      </c>
      <c r="C5913" t="s">
        <v>5506</v>
      </c>
      <c r="D5913" t="s">
        <v>8678</v>
      </c>
      <c r="E5913" t="s">
        <v>8690</v>
      </c>
      <c r="F5913" t="s">
        <v>4073</v>
      </c>
      <c r="G5913" s="160" t="s">
        <v>4076</v>
      </c>
      <c r="H5913" t="s">
        <v>4330</v>
      </c>
      <c r="I5913" s="160" t="s">
        <v>4069</v>
      </c>
      <c r="J5913" t="s">
        <v>5506</v>
      </c>
      <c r="K5913">
        <v>99</v>
      </c>
      <c r="L5913" t="s">
        <v>3999</v>
      </c>
    </row>
    <row r="5914" spans="1:12">
      <c r="A5914" s="15">
        <v>30502910</v>
      </c>
      <c r="B5914" t="s">
        <v>5450</v>
      </c>
      <c r="C5914" t="s">
        <v>5506</v>
      </c>
      <c r="D5914" t="s">
        <v>8691</v>
      </c>
      <c r="E5914" t="s">
        <v>3814</v>
      </c>
      <c r="F5914" t="s">
        <v>3994</v>
      </c>
      <c r="G5914" s="160" t="s">
        <v>4076</v>
      </c>
      <c r="H5914" t="s">
        <v>4330</v>
      </c>
      <c r="I5914" s="160" t="s">
        <v>4069</v>
      </c>
      <c r="J5914" t="s">
        <v>5506</v>
      </c>
      <c r="K5914">
        <v>99</v>
      </c>
      <c r="L5914" t="s">
        <v>3999</v>
      </c>
    </row>
    <row r="5915" spans="1:12">
      <c r="A5915" s="15">
        <v>30502920</v>
      </c>
      <c r="B5915" t="s">
        <v>5450</v>
      </c>
      <c r="C5915" t="s">
        <v>5506</v>
      </c>
      <c r="D5915" t="s">
        <v>8691</v>
      </c>
      <c r="E5915" t="s">
        <v>8385</v>
      </c>
      <c r="F5915" t="s">
        <v>3994</v>
      </c>
      <c r="G5915" s="160" t="s">
        <v>4076</v>
      </c>
      <c r="H5915" t="s">
        <v>4330</v>
      </c>
      <c r="I5915" s="160" t="s">
        <v>4069</v>
      </c>
      <c r="J5915" t="s">
        <v>5506</v>
      </c>
      <c r="K5915">
        <v>99</v>
      </c>
      <c r="L5915" t="s">
        <v>3999</v>
      </c>
    </row>
    <row r="5916" spans="1:12">
      <c r="A5916" s="15">
        <v>30503099</v>
      </c>
      <c r="B5916" t="s">
        <v>5450</v>
      </c>
      <c r="C5916" t="s">
        <v>5506</v>
      </c>
      <c r="D5916" t="s">
        <v>8692</v>
      </c>
      <c r="E5916" t="s">
        <v>4020</v>
      </c>
      <c r="F5916" t="s">
        <v>3994</v>
      </c>
      <c r="G5916" s="160" t="s">
        <v>4076</v>
      </c>
      <c r="H5916" t="s">
        <v>4330</v>
      </c>
      <c r="I5916" s="160" t="s">
        <v>4069</v>
      </c>
      <c r="J5916" t="s">
        <v>5506</v>
      </c>
      <c r="K5916">
        <v>99</v>
      </c>
      <c r="L5916" t="s">
        <v>3999</v>
      </c>
    </row>
    <row r="5917" spans="1:12">
      <c r="A5917" s="15">
        <v>30503101</v>
      </c>
      <c r="B5917" t="s">
        <v>5450</v>
      </c>
      <c r="C5917" t="s">
        <v>5506</v>
      </c>
      <c r="D5917" t="s">
        <v>8693</v>
      </c>
      <c r="E5917" t="s">
        <v>8694</v>
      </c>
      <c r="F5917" t="s">
        <v>5710</v>
      </c>
      <c r="G5917" s="160" t="s">
        <v>4076</v>
      </c>
      <c r="H5917" t="s">
        <v>4330</v>
      </c>
      <c r="I5917" s="160" t="s">
        <v>4069</v>
      </c>
      <c r="J5917" t="s">
        <v>5506</v>
      </c>
      <c r="K5917">
        <v>99</v>
      </c>
      <c r="L5917" t="s">
        <v>3999</v>
      </c>
    </row>
    <row r="5918" spans="1:12">
      <c r="A5918" s="15">
        <v>30503102</v>
      </c>
      <c r="B5918" t="s">
        <v>5450</v>
      </c>
      <c r="C5918" t="s">
        <v>5506</v>
      </c>
      <c r="D5918" t="s">
        <v>8693</v>
      </c>
      <c r="E5918" t="s">
        <v>8695</v>
      </c>
      <c r="F5918" t="s">
        <v>5710</v>
      </c>
      <c r="G5918" s="160" t="s">
        <v>4076</v>
      </c>
      <c r="H5918" t="s">
        <v>4330</v>
      </c>
      <c r="I5918" s="160" t="s">
        <v>4069</v>
      </c>
      <c r="J5918" t="s">
        <v>5506</v>
      </c>
      <c r="K5918">
        <v>99</v>
      </c>
      <c r="L5918" t="s">
        <v>3999</v>
      </c>
    </row>
    <row r="5919" spans="1:12">
      <c r="A5919" s="15">
        <v>30503103</v>
      </c>
      <c r="B5919" t="s">
        <v>5450</v>
      </c>
      <c r="C5919" t="s">
        <v>5506</v>
      </c>
      <c r="D5919" t="s">
        <v>8693</v>
      </c>
      <c r="E5919" t="s">
        <v>8696</v>
      </c>
      <c r="F5919" t="s">
        <v>5710</v>
      </c>
      <c r="G5919" s="160" t="s">
        <v>4076</v>
      </c>
      <c r="H5919" t="s">
        <v>4330</v>
      </c>
      <c r="I5919" s="160" t="s">
        <v>4069</v>
      </c>
      <c r="J5919" t="s">
        <v>5506</v>
      </c>
      <c r="K5919">
        <v>99</v>
      </c>
      <c r="L5919" t="s">
        <v>3999</v>
      </c>
    </row>
    <row r="5920" spans="1:12">
      <c r="A5920" s="15">
        <v>30503104</v>
      </c>
      <c r="B5920" t="s">
        <v>5450</v>
      </c>
      <c r="C5920" t="s">
        <v>5506</v>
      </c>
      <c r="D5920" t="s">
        <v>8693</v>
      </c>
      <c r="E5920" t="s">
        <v>7100</v>
      </c>
      <c r="F5920" t="s">
        <v>4073</v>
      </c>
      <c r="G5920" s="160" t="s">
        <v>4074</v>
      </c>
      <c r="H5920" t="s">
        <v>4075</v>
      </c>
      <c r="I5920">
        <v>11</v>
      </c>
      <c r="J5920" t="s">
        <v>6011</v>
      </c>
      <c r="K5920" s="160" t="s">
        <v>4009</v>
      </c>
      <c r="L5920" t="s">
        <v>6012</v>
      </c>
    </row>
    <row r="5921" spans="1:12">
      <c r="A5921" s="15">
        <v>30503105</v>
      </c>
      <c r="B5921" t="s">
        <v>5450</v>
      </c>
      <c r="C5921" t="s">
        <v>5506</v>
      </c>
      <c r="D5921" t="s">
        <v>8693</v>
      </c>
      <c r="E5921" t="s">
        <v>8697</v>
      </c>
      <c r="F5921" t="s">
        <v>4073</v>
      </c>
      <c r="G5921" s="160" t="s">
        <v>4074</v>
      </c>
      <c r="H5921" t="s">
        <v>4075</v>
      </c>
      <c r="I5921">
        <v>11</v>
      </c>
      <c r="J5921" t="s">
        <v>6011</v>
      </c>
      <c r="K5921" s="160" t="s">
        <v>4009</v>
      </c>
      <c r="L5921" t="s">
        <v>6012</v>
      </c>
    </row>
    <row r="5922" spans="1:12">
      <c r="A5922" s="15">
        <v>30503106</v>
      </c>
      <c r="B5922" t="s">
        <v>5450</v>
      </c>
      <c r="C5922" t="s">
        <v>5506</v>
      </c>
      <c r="D5922" t="s">
        <v>8693</v>
      </c>
      <c r="E5922" t="s">
        <v>8698</v>
      </c>
      <c r="F5922" t="s">
        <v>4073</v>
      </c>
      <c r="G5922" s="160" t="s">
        <v>4074</v>
      </c>
      <c r="H5922" t="s">
        <v>4075</v>
      </c>
      <c r="I5922">
        <v>11</v>
      </c>
      <c r="J5922" t="s">
        <v>6011</v>
      </c>
      <c r="K5922" s="160" t="s">
        <v>4009</v>
      </c>
      <c r="L5922" t="s">
        <v>6012</v>
      </c>
    </row>
    <row r="5923" spans="1:12">
      <c r="A5923" s="15">
        <v>30503107</v>
      </c>
      <c r="B5923" t="s">
        <v>5450</v>
      </c>
      <c r="C5923" t="s">
        <v>5506</v>
      </c>
      <c r="D5923" t="s">
        <v>8693</v>
      </c>
      <c r="E5923" t="s">
        <v>4735</v>
      </c>
      <c r="F5923" t="s">
        <v>4073</v>
      </c>
      <c r="G5923" s="160" t="s">
        <v>4074</v>
      </c>
      <c r="H5923" t="s">
        <v>4075</v>
      </c>
      <c r="I5923">
        <v>11</v>
      </c>
      <c r="J5923" t="s">
        <v>6011</v>
      </c>
      <c r="K5923" s="160" t="s">
        <v>4009</v>
      </c>
      <c r="L5923" t="s">
        <v>6012</v>
      </c>
    </row>
    <row r="5924" spans="1:12">
      <c r="A5924" s="15">
        <v>30503108</v>
      </c>
      <c r="B5924" t="s">
        <v>5450</v>
      </c>
      <c r="C5924" t="s">
        <v>5506</v>
      </c>
      <c r="D5924" t="s">
        <v>8693</v>
      </c>
      <c r="E5924" t="s">
        <v>8699</v>
      </c>
      <c r="F5924" t="s">
        <v>5710</v>
      </c>
      <c r="G5924" s="160" t="s">
        <v>4076</v>
      </c>
      <c r="H5924" t="s">
        <v>4330</v>
      </c>
      <c r="I5924" s="160" t="s">
        <v>4069</v>
      </c>
      <c r="J5924" t="s">
        <v>5506</v>
      </c>
      <c r="K5924">
        <v>99</v>
      </c>
      <c r="L5924" t="s">
        <v>3999</v>
      </c>
    </row>
    <row r="5925" spans="1:12">
      <c r="A5925" s="15">
        <v>30503109</v>
      </c>
      <c r="B5925" t="s">
        <v>5450</v>
      </c>
      <c r="C5925" t="s">
        <v>5506</v>
      </c>
      <c r="D5925" t="s">
        <v>8693</v>
      </c>
      <c r="E5925" t="s">
        <v>8700</v>
      </c>
      <c r="F5925" t="s">
        <v>5710</v>
      </c>
      <c r="G5925" s="160" t="s">
        <v>4076</v>
      </c>
      <c r="H5925" t="s">
        <v>4330</v>
      </c>
      <c r="I5925" s="160" t="s">
        <v>4069</v>
      </c>
      <c r="J5925" t="s">
        <v>5506</v>
      </c>
      <c r="K5925">
        <v>99</v>
      </c>
      <c r="L5925" t="s">
        <v>3999</v>
      </c>
    </row>
    <row r="5926" spans="1:12">
      <c r="A5926" s="15">
        <v>30503110</v>
      </c>
      <c r="B5926" t="s">
        <v>5450</v>
      </c>
      <c r="C5926" t="s">
        <v>5506</v>
      </c>
      <c r="D5926" t="s">
        <v>8693</v>
      </c>
      <c r="E5926" t="s">
        <v>8701</v>
      </c>
      <c r="F5926" t="s">
        <v>4073</v>
      </c>
      <c r="G5926" s="160" t="s">
        <v>4074</v>
      </c>
      <c r="H5926" t="s">
        <v>4075</v>
      </c>
      <c r="I5926">
        <v>11</v>
      </c>
      <c r="J5926" t="s">
        <v>6011</v>
      </c>
      <c r="K5926" s="160" t="s">
        <v>4007</v>
      </c>
      <c r="L5926" t="s">
        <v>5938</v>
      </c>
    </row>
    <row r="5927" spans="1:12">
      <c r="A5927" s="15">
        <v>30503111</v>
      </c>
      <c r="B5927" t="s">
        <v>5450</v>
      </c>
      <c r="C5927" t="s">
        <v>5506</v>
      </c>
      <c r="D5927" t="s">
        <v>8693</v>
      </c>
      <c r="E5927" t="s">
        <v>8702</v>
      </c>
      <c r="F5927" t="s">
        <v>4073</v>
      </c>
      <c r="G5927" s="160" t="s">
        <v>4074</v>
      </c>
      <c r="H5927" t="s">
        <v>4075</v>
      </c>
      <c r="I5927">
        <v>11</v>
      </c>
      <c r="J5927" t="s">
        <v>6011</v>
      </c>
      <c r="K5927" s="160" t="s">
        <v>4007</v>
      </c>
      <c r="L5927" t="s">
        <v>5938</v>
      </c>
    </row>
    <row r="5928" spans="1:12">
      <c r="A5928" s="15">
        <v>30503199</v>
      </c>
      <c r="B5928" t="s">
        <v>5450</v>
      </c>
      <c r="C5928" t="s">
        <v>5506</v>
      </c>
      <c r="D5928" t="s">
        <v>8693</v>
      </c>
      <c r="E5928" t="s">
        <v>4020</v>
      </c>
      <c r="F5928" t="s">
        <v>5710</v>
      </c>
      <c r="G5928" s="160" t="s">
        <v>4076</v>
      </c>
      <c r="H5928" t="s">
        <v>4330</v>
      </c>
      <c r="I5928" s="160" t="s">
        <v>4069</v>
      </c>
      <c r="J5928" t="s">
        <v>5506</v>
      </c>
      <c r="K5928">
        <v>99</v>
      </c>
      <c r="L5928" t="s">
        <v>3999</v>
      </c>
    </row>
    <row r="5929" spans="1:12">
      <c r="A5929" s="15">
        <v>30503201</v>
      </c>
      <c r="B5929" t="s">
        <v>5450</v>
      </c>
      <c r="C5929" t="s">
        <v>5506</v>
      </c>
      <c r="D5929" t="s">
        <v>8703</v>
      </c>
      <c r="E5929" t="s">
        <v>5759</v>
      </c>
      <c r="F5929" t="s">
        <v>3994</v>
      </c>
      <c r="G5929" s="160" t="s">
        <v>4076</v>
      </c>
      <c r="H5929" t="s">
        <v>4330</v>
      </c>
      <c r="I5929" s="160" t="s">
        <v>4069</v>
      </c>
      <c r="J5929" t="s">
        <v>5506</v>
      </c>
      <c r="K5929">
        <v>99</v>
      </c>
      <c r="L5929" t="s">
        <v>3999</v>
      </c>
    </row>
    <row r="5930" spans="1:12">
      <c r="A5930" s="15">
        <v>30503202</v>
      </c>
      <c r="B5930" t="s">
        <v>5450</v>
      </c>
      <c r="C5930" t="s">
        <v>5506</v>
      </c>
      <c r="D5930" t="s">
        <v>8703</v>
      </c>
      <c r="E5930" t="s">
        <v>4383</v>
      </c>
      <c r="F5930" t="s">
        <v>3994</v>
      </c>
      <c r="G5930" s="160" t="s">
        <v>4076</v>
      </c>
      <c r="H5930" t="s">
        <v>4330</v>
      </c>
      <c r="I5930" s="160" t="s">
        <v>4069</v>
      </c>
      <c r="J5930" t="s">
        <v>5506</v>
      </c>
      <c r="K5930">
        <v>99</v>
      </c>
      <c r="L5930" t="s">
        <v>3999</v>
      </c>
    </row>
    <row r="5931" spans="1:12">
      <c r="A5931" s="15">
        <v>30503203</v>
      </c>
      <c r="B5931" t="s">
        <v>5450</v>
      </c>
      <c r="C5931" t="s">
        <v>5506</v>
      </c>
      <c r="D5931" t="s">
        <v>8703</v>
      </c>
      <c r="E5931" t="s">
        <v>8704</v>
      </c>
      <c r="F5931" t="s">
        <v>3994</v>
      </c>
      <c r="G5931" s="160" t="s">
        <v>4076</v>
      </c>
      <c r="H5931" t="s">
        <v>4330</v>
      </c>
      <c r="I5931" s="160" t="s">
        <v>4069</v>
      </c>
      <c r="J5931" t="s">
        <v>5506</v>
      </c>
      <c r="K5931">
        <v>99</v>
      </c>
      <c r="L5931" t="s">
        <v>3999</v>
      </c>
    </row>
    <row r="5932" spans="1:12">
      <c r="A5932" s="15">
        <v>30503204</v>
      </c>
      <c r="B5932" t="s">
        <v>5450</v>
      </c>
      <c r="C5932" t="s">
        <v>5506</v>
      </c>
      <c r="D5932" t="s">
        <v>8703</v>
      </c>
      <c r="E5932" t="s">
        <v>6179</v>
      </c>
      <c r="F5932" t="s">
        <v>3994</v>
      </c>
      <c r="G5932" s="160" t="s">
        <v>4076</v>
      </c>
      <c r="H5932" t="s">
        <v>4330</v>
      </c>
      <c r="I5932" s="160" t="s">
        <v>4069</v>
      </c>
      <c r="J5932" t="s">
        <v>5506</v>
      </c>
      <c r="K5932">
        <v>99</v>
      </c>
      <c r="L5932" t="s">
        <v>3999</v>
      </c>
    </row>
    <row r="5933" spans="1:12">
      <c r="A5933" s="15">
        <v>30503205</v>
      </c>
      <c r="B5933" t="s">
        <v>5450</v>
      </c>
      <c r="C5933" t="s">
        <v>5506</v>
      </c>
      <c r="D5933" t="s">
        <v>8703</v>
      </c>
      <c r="E5933" t="s">
        <v>8705</v>
      </c>
      <c r="F5933" t="s">
        <v>3994</v>
      </c>
      <c r="G5933" s="160" t="s">
        <v>4076</v>
      </c>
      <c r="H5933" t="s">
        <v>4330</v>
      </c>
      <c r="I5933" s="160" t="s">
        <v>4069</v>
      </c>
      <c r="J5933" t="s">
        <v>5506</v>
      </c>
      <c r="K5933">
        <v>99</v>
      </c>
      <c r="L5933" t="s">
        <v>3999</v>
      </c>
    </row>
    <row r="5934" spans="1:12">
      <c r="A5934" s="15">
        <v>30503206</v>
      </c>
      <c r="B5934" t="s">
        <v>5450</v>
      </c>
      <c r="C5934" t="s">
        <v>5506</v>
      </c>
      <c r="D5934" t="s">
        <v>8703</v>
      </c>
      <c r="E5934" t="s">
        <v>6260</v>
      </c>
      <c r="F5934" t="s">
        <v>3994</v>
      </c>
      <c r="G5934" s="160" t="s">
        <v>4076</v>
      </c>
      <c r="H5934" t="s">
        <v>4330</v>
      </c>
      <c r="I5934" s="160" t="s">
        <v>4069</v>
      </c>
      <c r="J5934" t="s">
        <v>5506</v>
      </c>
      <c r="K5934">
        <v>99</v>
      </c>
      <c r="L5934" t="s">
        <v>3999</v>
      </c>
    </row>
    <row r="5935" spans="1:12">
      <c r="A5935" s="15">
        <v>30503299</v>
      </c>
      <c r="B5935" t="s">
        <v>5450</v>
      </c>
      <c r="C5935" t="s">
        <v>5506</v>
      </c>
      <c r="D5935" t="s">
        <v>8703</v>
      </c>
      <c r="E5935" t="s">
        <v>4020</v>
      </c>
      <c r="F5935" t="s">
        <v>3994</v>
      </c>
      <c r="G5935" s="160" t="s">
        <v>4076</v>
      </c>
      <c r="H5935" t="s">
        <v>4330</v>
      </c>
      <c r="I5935" s="160" t="s">
        <v>4069</v>
      </c>
      <c r="J5935" t="s">
        <v>5506</v>
      </c>
      <c r="K5935">
        <v>99</v>
      </c>
      <c r="L5935" t="s">
        <v>3999</v>
      </c>
    </row>
    <row r="5936" spans="1:12">
      <c r="A5936" s="15">
        <v>30503301</v>
      </c>
      <c r="B5936" t="s">
        <v>5450</v>
      </c>
      <c r="C5936" t="s">
        <v>5506</v>
      </c>
      <c r="D5936" t="s">
        <v>8706</v>
      </c>
      <c r="E5936" t="s">
        <v>4080</v>
      </c>
      <c r="F5936" t="s">
        <v>3994</v>
      </c>
      <c r="G5936" s="160" t="s">
        <v>4076</v>
      </c>
      <c r="H5936" t="s">
        <v>4330</v>
      </c>
      <c r="I5936" s="160" t="s">
        <v>4069</v>
      </c>
      <c r="J5936" t="s">
        <v>5506</v>
      </c>
      <c r="K5936">
        <v>99</v>
      </c>
      <c r="L5936" t="s">
        <v>3999</v>
      </c>
    </row>
    <row r="5937" spans="1:12">
      <c r="A5937" s="15">
        <v>30503312</v>
      </c>
      <c r="B5937" t="s">
        <v>5450</v>
      </c>
      <c r="C5937" t="s">
        <v>5506</v>
      </c>
      <c r="D5937" t="s">
        <v>8706</v>
      </c>
      <c r="E5937" t="s">
        <v>8707</v>
      </c>
      <c r="F5937" t="s">
        <v>3994</v>
      </c>
      <c r="G5937" s="160" t="s">
        <v>4076</v>
      </c>
      <c r="H5937" t="s">
        <v>4330</v>
      </c>
      <c r="I5937" s="160" t="s">
        <v>4069</v>
      </c>
      <c r="J5937" t="s">
        <v>5506</v>
      </c>
      <c r="K5937">
        <v>99</v>
      </c>
      <c r="L5937" t="s">
        <v>3999</v>
      </c>
    </row>
    <row r="5938" spans="1:12">
      <c r="A5938" s="15">
        <v>30503319</v>
      </c>
      <c r="B5938" t="s">
        <v>5450</v>
      </c>
      <c r="C5938" t="s">
        <v>5506</v>
      </c>
      <c r="D5938" t="s">
        <v>8706</v>
      </c>
      <c r="E5938" t="s">
        <v>8708</v>
      </c>
      <c r="F5938" t="s">
        <v>3994</v>
      </c>
      <c r="G5938" s="160" t="s">
        <v>4076</v>
      </c>
      <c r="H5938" t="s">
        <v>4330</v>
      </c>
      <c r="I5938" s="160" t="s">
        <v>4069</v>
      </c>
      <c r="J5938" t="s">
        <v>5506</v>
      </c>
      <c r="K5938">
        <v>99</v>
      </c>
      <c r="L5938" t="s">
        <v>3999</v>
      </c>
    </row>
    <row r="5939" spans="1:12">
      <c r="A5939" s="15">
        <v>30503321</v>
      </c>
      <c r="B5939" t="s">
        <v>5450</v>
      </c>
      <c r="C5939" t="s">
        <v>5506</v>
      </c>
      <c r="D5939" t="s">
        <v>8706</v>
      </c>
      <c r="E5939" t="s">
        <v>8709</v>
      </c>
      <c r="F5939" t="s">
        <v>3994</v>
      </c>
      <c r="G5939" s="160" t="s">
        <v>4076</v>
      </c>
      <c r="H5939" t="s">
        <v>4330</v>
      </c>
      <c r="I5939" s="160" t="s">
        <v>4069</v>
      </c>
      <c r="J5939" t="s">
        <v>5506</v>
      </c>
      <c r="K5939">
        <v>99</v>
      </c>
      <c r="L5939" t="s">
        <v>3999</v>
      </c>
    </row>
    <row r="5940" spans="1:12">
      <c r="A5940" s="15">
        <v>30503322</v>
      </c>
      <c r="B5940" t="s">
        <v>5450</v>
      </c>
      <c r="C5940" t="s">
        <v>5506</v>
      </c>
      <c r="D5940" t="s">
        <v>8706</v>
      </c>
      <c r="E5940" t="s">
        <v>8710</v>
      </c>
      <c r="F5940" t="s">
        <v>3994</v>
      </c>
      <c r="G5940" s="160" t="s">
        <v>4076</v>
      </c>
      <c r="H5940" t="s">
        <v>4330</v>
      </c>
      <c r="I5940" s="160" t="s">
        <v>4069</v>
      </c>
      <c r="J5940" t="s">
        <v>5506</v>
      </c>
      <c r="K5940">
        <v>99</v>
      </c>
      <c r="L5940" t="s">
        <v>3999</v>
      </c>
    </row>
    <row r="5941" spans="1:12">
      <c r="A5941" s="15">
        <v>30503326</v>
      </c>
      <c r="B5941" t="s">
        <v>5450</v>
      </c>
      <c r="C5941" t="s">
        <v>5506</v>
      </c>
      <c r="D5941" t="s">
        <v>8706</v>
      </c>
      <c r="E5941" t="s">
        <v>8711</v>
      </c>
      <c r="F5941" t="s">
        <v>3994</v>
      </c>
      <c r="G5941" s="160" t="s">
        <v>4076</v>
      </c>
      <c r="H5941" t="s">
        <v>4330</v>
      </c>
      <c r="I5941" s="160" t="s">
        <v>4069</v>
      </c>
      <c r="J5941" t="s">
        <v>5506</v>
      </c>
      <c r="K5941">
        <v>99</v>
      </c>
      <c r="L5941" t="s">
        <v>3999</v>
      </c>
    </row>
    <row r="5942" spans="1:12">
      <c r="A5942" s="15">
        <v>30503327</v>
      </c>
      <c r="B5942" t="s">
        <v>5450</v>
      </c>
      <c r="C5942" t="s">
        <v>5506</v>
      </c>
      <c r="D5942" t="s">
        <v>8706</v>
      </c>
      <c r="E5942" t="s">
        <v>8712</v>
      </c>
      <c r="F5942" t="s">
        <v>3994</v>
      </c>
      <c r="G5942" s="160" t="s">
        <v>4076</v>
      </c>
      <c r="H5942" t="s">
        <v>4330</v>
      </c>
      <c r="I5942" s="160" t="s">
        <v>4069</v>
      </c>
      <c r="J5942" t="s">
        <v>5506</v>
      </c>
      <c r="K5942">
        <v>99</v>
      </c>
      <c r="L5942" t="s">
        <v>3999</v>
      </c>
    </row>
    <row r="5943" spans="1:12">
      <c r="A5943" s="15">
        <v>30503331</v>
      </c>
      <c r="B5943" t="s">
        <v>5450</v>
      </c>
      <c r="C5943" t="s">
        <v>5506</v>
      </c>
      <c r="D5943" t="s">
        <v>8706</v>
      </c>
      <c r="E5943" t="s">
        <v>8713</v>
      </c>
      <c r="F5943" t="s">
        <v>3994</v>
      </c>
      <c r="G5943" s="160" t="s">
        <v>4076</v>
      </c>
      <c r="H5943" t="s">
        <v>4330</v>
      </c>
      <c r="I5943" s="160" t="s">
        <v>4069</v>
      </c>
      <c r="J5943" t="s">
        <v>5506</v>
      </c>
      <c r="K5943">
        <v>99</v>
      </c>
      <c r="L5943" t="s">
        <v>3999</v>
      </c>
    </row>
    <row r="5944" spans="1:12">
      <c r="A5944" s="15">
        <v>30503336</v>
      </c>
      <c r="B5944" t="s">
        <v>5450</v>
      </c>
      <c r="C5944" t="s">
        <v>5506</v>
      </c>
      <c r="D5944" t="s">
        <v>8706</v>
      </c>
      <c r="E5944" t="s">
        <v>8714</v>
      </c>
      <c r="F5944" t="s">
        <v>3994</v>
      </c>
      <c r="G5944" s="160" t="s">
        <v>4076</v>
      </c>
      <c r="H5944" t="s">
        <v>4330</v>
      </c>
      <c r="I5944" s="160" t="s">
        <v>4069</v>
      </c>
      <c r="J5944" t="s">
        <v>5506</v>
      </c>
      <c r="K5944">
        <v>99</v>
      </c>
      <c r="L5944" t="s">
        <v>3999</v>
      </c>
    </row>
    <row r="5945" spans="1:12">
      <c r="A5945" s="15">
        <v>30503341</v>
      </c>
      <c r="B5945" t="s">
        <v>5450</v>
      </c>
      <c r="C5945" t="s">
        <v>5506</v>
      </c>
      <c r="D5945" t="s">
        <v>8706</v>
      </c>
      <c r="E5945" t="s">
        <v>8715</v>
      </c>
      <c r="F5945" t="s">
        <v>4073</v>
      </c>
      <c r="G5945" s="160" t="s">
        <v>4074</v>
      </c>
      <c r="H5945" t="s">
        <v>4075</v>
      </c>
      <c r="I5945">
        <v>11</v>
      </c>
      <c r="J5945" t="s">
        <v>6011</v>
      </c>
      <c r="K5945">
        <v>99</v>
      </c>
      <c r="L5945" t="s">
        <v>3999</v>
      </c>
    </row>
    <row r="5946" spans="1:12">
      <c r="A5946" s="15">
        <v>30503351</v>
      </c>
      <c r="B5946" t="s">
        <v>5450</v>
      </c>
      <c r="C5946" t="s">
        <v>5506</v>
      </c>
      <c r="D5946" t="s">
        <v>8706</v>
      </c>
      <c r="E5946" t="s">
        <v>8716</v>
      </c>
      <c r="F5946" t="s">
        <v>3994</v>
      </c>
      <c r="G5946" s="160" t="s">
        <v>4076</v>
      </c>
      <c r="H5946" t="s">
        <v>4330</v>
      </c>
      <c r="I5946" s="160" t="s">
        <v>4069</v>
      </c>
      <c r="J5946" t="s">
        <v>5506</v>
      </c>
      <c r="K5946">
        <v>99</v>
      </c>
      <c r="L5946" t="s">
        <v>3999</v>
      </c>
    </row>
    <row r="5947" spans="1:12">
      <c r="A5947" s="15">
        <v>30503352</v>
      </c>
      <c r="B5947" t="s">
        <v>5450</v>
      </c>
      <c r="C5947" t="s">
        <v>5506</v>
      </c>
      <c r="D5947" t="s">
        <v>8706</v>
      </c>
      <c r="E5947" t="s">
        <v>8717</v>
      </c>
      <c r="F5947" t="s">
        <v>3994</v>
      </c>
      <c r="G5947" s="160" t="s">
        <v>4076</v>
      </c>
      <c r="H5947" t="s">
        <v>4330</v>
      </c>
      <c r="I5947" s="160" t="s">
        <v>4069</v>
      </c>
      <c r="J5947" t="s">
        <v>5506</v>
      </c>
      <c r="K5947">
        <v>99</v>
      </c>
      <c r="L5947" t="s">
        <v>3999</v>
      </c>
    </row>
    <row r="5948" spans="1:12">
      <c r="A5948" s="15">
        <v>30503361</v>
      </c>
      <c r="B5948" t="s">
        <v>5450</v>
      </c>
      <c r="C5948" t="s">
        <v>5506</v>
      </c>
      <c r="D5948" t="s">
        <v>8706</v>
      </c>
      <c r="E5948" t="s">
        <v>8718</v>
      </c>
      <c r="F5948" t="s">
        <v>3994</v>
      </c>
      <c r="G5948" s="160" t="s">
        <v>4076</v>
      </c>
      <c r="H5948" t="s">
        <v>4330</v>
      </c>
      <c r="I5948" s="160" t="s">
        <v>4069</v>
      </c>
      <c r="J5948" t="s">
        <v>5506</v>
      </c>
      <c r="K5948">
        <v>99</v>
      </c>
      <c r="L5948" t="s">
        <v>3999</v>
      </c>
    </row>
    <row r="5949" spans="1:12">
      <c r="A5949" s="15">
        <v>30503366</v>
      </c>
      <c r="B5949" t="s">
        <v>5450</v>
      </c>
      <c r="C5949" t="s">
        <v>5506</v>
      </c>
      <c r="D5949" t="s">
        <v>8706</v>
      </c>
      <c r="E5949" t="s">
        <v>8719</v>
      </c>
      <c r="F5949" t="s">
        <v>3994</v>
      </c>
      <c r="G5949" s="160" t="s">
        <v>4076</v>
      </c>
      <c r="H5949" t="s">
        <v>4330</v>
      </c>
      <c r="I5949" s="160" t="s">
        <v>4069</v>
      </c>
      <c r="J5949" t="s">
        <v>5506</v>
      </c>
      <c r="K5949">
        <v>99</v>
      </c>
      <c r="L5949" t="s">
        <v>3999</v>
      </c>
    </row>
    <row r="5950" spans="1:12">
      <c r="A5950" s="15">
        <v>30503401</v>
      </c>
      <c r="B5950" t="s">
        <v>5450</v>
      </c>
      <c r="C5950" t="s">
        <v>5506</v>
      </c>
      <c r="D5950" t="s">
        <v>8720</v>
      </c>
      <c r="E5950" t="s">
        <v>8638</v>
      </c>
      <c r="F5950" t="s">
        <v>3994</v>
      </c>
      <c r="G5950" s="160" t="s">
        <v>4076</v>
      </c>
      <c r="H5950" t="s">
        <v>4330</v>
      </c>
      <c r="I5950" s="160" t="s">
        <v>4069</v>
      </c>
      <c r="J5950" t="s">
        <v>5506</v>
      </c>
      <c r="K5950">
        <v>99</v>
      </c>
      <c r="L5950" t="s">
        <v>3999</v>
      </c>
    </row>
    <row r="5951" spans="1:12">
      <c r="A5951" s="15">
        <v>30503402</v>
      </c>
      <c r="B5951" t="s">
        <v>5450</v>
      </c>
      <c r="C5951" t="s">
        <v>5506</v>
      </c>
      <c r="D5951" t="s">
        <v>8720</v>
      </c>
      <c r="E5951" t="s">
        <v>4607</v>
      </c>
      <c r="F5951" t="s">
        <v>3994</v>
      </c>
      <c r="G5951" s="160" t="s">
        <v>4076</v>
      </c>
      <c r="H5951" t="s">
        <v>4330</v>
      </c>
      <c r="I5951" s="160" t="s">
        <v>4069</v>
      </c>
      <c r="J5951" t="s">
        <v>5506</v>
      </c>
      <c r="K5951">
        <v>99</v>
      </c>
      <c r="L5951" t="s">
        <v>3999</v>
      </c>
    </row>
    <row r="5952" spans="1:12">
      <c r="A5952" s="15">
        <v>30503501</v>
      </c>
      <c r="B5952" t="s">
        <v>5450</v>
      </c>
      <c r="C5952" t="s">
        <v>5506</v>
      </c>
      <c r="D5952" t="s">
        <v>8721</v>
      </c>
      <c r="E5952" t="s">
        <v>7876</v>
      </c>
      <c r="F5952" t="s">
        <v>3994</v>
      </c>
      <c r="G5952" s="160" t="s">
        <v>4076</v>
      </c>
      <c r="H5952" t="s">
        <v>4330</v>
      </c>
      <c r="I5952" s="160" t="s">
        <v>4069</v>
      </c>
      <c r="J5952" t="s">
        <v>5506</v>
      </c>
      <c r="K5952">
        <v>99</v>
      </c>
      <c r="L5952" t="s">
        <v>3999</v>
      </c>
    </row>
    <row r="5953" spans="1:12">
      <c r="A5953" s="15">
        <v>30503502</v>
      </c>
      <c r="B5953" t="s">
        <v>5450</v>
      </c>
      <c r="C5953" t="s">
        <v>5506</v>
      </c>
      <c r="D5953" t="s">
        <v>8721</v>
      </c>
      <c r="E5953" t="s">
        <v>8383</v>
      </c>
      <c r="F5953" t="s">
        <v>3994</v>
      </c>
      <c r="G5953" s="160" t="s">
        <v>4076</v>
      </c>
      <c r="H5953" t="s">
        <v>4330</v>
      </c>
      <c r="I5953" s="160" t="s">
        <v>4069</v>
      </c>
      <c r="J5953" t="s">
        <v>5506</v>
      </c>
      <c r="K5953">
        <v>99</v>
      </c>
      <c r="L5953" t="s">
        <v>3999</v>
      </c>
    </row>
    <row r="5954" spans="1:12">
      <c r="A5954" s="15">
        <v>30503503</v>
      </c>
      <c r="B5954" t="s">
        <v>5450</v>
      </c>
      <c r="C5954" t="s">
        <v>5506</v>
      </c>
      <c r="D5954" t="s">
        <v>8721</v>
      </c>
      <c r="E5954" t="s">
        <v>8722</v>
      </c>
      <c r="F5954" t="s">
        <v>3994</v>
      </c>
      <c r="G5954" s="160" t="s">
        <v>4076</v>
      </c>
      <c r="H5954" t="s">
        <v>4330</v>
      </c>
      <c r="I5954" s="160" t="s">
        <v>4069</v>
      </c>
      <c r="J5954" t="s">
        <v>5506</v>
      </c>
      <c r="K5954">
        <v>99</v>
      </c>
      <c r="L5954" t="s">
        <v>3999</v>
      </c>
    </row>
    <row r="5955" spans="1:12">
      <c r="A5955" s="15">
        <v>30503504</v>
      </c>
      <c r="B5955" t="s">
        <v>5450</v>
      </c>
      <c r="C5955" t="s">
        <v>5506</v>
      </c>
      <c r="D5955" t="s">
        <v>8721</v>
      </c>
      <c r="E5955" t="s">
        <v>8723</v>
      </c>
      <c r="F5955" t="s">
        <v>3994</v>
      </c>
      <c r="G5955" s="160" t="s">
        <v>4076</v>
      </c>
      <c r="H5955" t="s">
        <v>4330</v>
      </c>
      <c r="I5955" s="160" t="s">
        <v>4069</v>
      </c>
      <c r="J5955" t="s">
        <v>5506</v>
      </c>
      <c r="K5955">
        <v>99</v>
      </c>
      <c r="L5955" t="s">
        <v>3999</v>
      </c>
    </row>
    <row r="5956" spans="1:12">
      <c r="A5956" s="15">
        <v>30503505</v>
      </c>
      <c r="B5956" t="s">
        <v>5450</v>
      </c>
      <c r="C5956" t="s">
        <v>5506</v>
      </c>
      <c r="D5956" t="s">
        <v>8721</v>
      </c>
      <c r="E5956" t="s">
        <v>8724</v>
      </c>
      <c r="F5956" t="s">
        <v>3994</v>
      </c>
      <c r="G5956" s="160" t="s">
        <v>4076</v>
      </c>
      <c r="H5956" t="s">
        <v>4330</v>
      </c>
      <c r="I5956" s="160" t="s">
        <v>4069</v>
      </c>
      <c r="J5956" t="s">
        <v>5506</v>
      </c>
      <c r="K5956">
        <v>99</v>
      </c>
      <c r="L5956" t="s">
        <v>3999</v>
      </c>
    </row>
    <row r="5957" spans="1:12">
      <c r="A5957" s="15">
        <v>30503506</v>
      </c>
      <c r="B5957" t="s">
        <v>5450</v>
      </c>
      <c r="C5957" t="s">
        <v>5506</v>
      </c>
      <c r="D5957" t="s">
        <v>8721</v>
      </c>
      <c r="E5957" t="s">
        <v>8725</v>
      </c>
      <c r="F5957" t="s">
        <v>3994</v>
      </c>
      <c r="G5957" s="160" t="s">
        <v>4076</v>
      </c>
      <c r="H5957" t="s">
        <v>4330</v>
      </c>
      <c r="I5957" s="160" t="s">
        <v>4069</v>
      </c>
      <c r="J5957" t="s">
        <v>5506</v>
      </c>
      <c r="K5957">
        <v>99</v>
      </c>
      <c r="L5957" t="s">
        <v>3999</v>
      </c>
    </row>
    <row r="5958" spans="1:12">
      <c r="A5958" s="15">
        <v>30503507</v>
      </c>
      <c r="B5958" t="s">
        <v>5450</v>
      </c>
      <c r="C5958" t="s">
        <v>5506</v>
      </c>
      <c r="D5958" t="s">
        <v>8721</v>
      </c>
      <c r="E5958" t="s">
        <v>8726</v>
      </c>
      <c r="F5958" t="s">
        <v>3994</v>
      </c>
      <c r="G5958" s="160" t="s">
        <v>4076</v>
      </c>
      <c r="H5958" t="s">
        <v>4330</v>
      </c>
      <c r="I5958" s="160" t="s">
        <v>4069</v>
      </c>
      <c r="J5958" t="s">
        <v>5506</v>
      </c>
      <c r="K5958">
        <v>99</v>
      </c>
      <c r="L5958" t="s">
        <v>3999</v>
      </c>
    </row>
    <row r="5959" spans="1:12">
      <c r="A5959" s="15">
        <v>30503601</v>
      </c>
      <c r="B5959" t="s">
        <v>5450</v>
      </c>
      <c r="C5959" t="s">
        <v>5506</v>
      </c>
      <c r="D5959" t="s">
        <v>8727</v>
      </c>
      <c r="E5959" t="s">
        <v>5211</v>
      </c>
      <c r="F5959" t="s">
        <v>3994</v>
      </c>
      <c r="G5959" s="160" t="s">
        <v>4076</v>
      </c>
      <c r="H5959" t="s">
        <v>4330</v>
      </c>
      <c r="I5959" s="160" t="s">
        <v>4069</v>
      </c>
      <c r="J5959" t="s">
        <v>5506</v>
      </c>
      <c r="K5959">
        <v>99</v>
      </c>
      <c r="L5959" t="s">
        <v>3999</v>
      </c>
    </row>
    <row r="5960" spans="1:12">
      <c r="A5960" s="15">
        <v>30503602</v>
      </c>
      <c r="B5960" t="s">
        <v>5450</v>
      </c>
      <c r="C5960" t="s">
        <v>5506</v>
      </c>
      <c r="D5960" t="s">
        <v>8727</v>
      </c>
      <c r="E5960" t="s">
        <v>8728</v>
      </c>
      <c r="F5960" t="s">
        <v>3994</v>
      </c>
      <c r="G5960" s="160" t="s">
        <v>4076</v>
      </c>
      <c r="H5960" t="s">
        <v>4330</v>
      </c>
      <c r="I5960" s="160" t="s">
        <v>4069</v>
      </c>
      <c r="J5960" t="s">
        <v>5506</v>
      </c>
      <c r="K5960">
        <v>99</v>
      </c>
      <c r="L5960" t="s">
        <v>3999</v>
      </c>
    </row>
    <row r="5961" spans="1:12">
      <c r="A5961" s="15">
        <v>30503603</v>
      </c>
      <c r="B5961" t="s">
        <v>5450</v>
      </c>
      <c r="C5961" t="s">
        <v>5506</v>
      </c>
      <c r="D5961" t="s">
        <v>8727</v>
      </c>
      <c r="E5961" t="s">
        <v>8729</v>
      </c>
      <c r="F5961" t="s">
        <v>3994</v>
      </c>
      <c r="G5961" s="160" t="s">
        <v>4076</v>
      </c>
      <c r="H5961" t="s">
        <v>4330</v>
      </c>
      <c r="I5961" s="160" t="s">
        <v>4069</v>
      </c>
      <c r="J5961" t="s">
        <v>5506</v>
      </c>
      <c r="K5961">
        <v>99</v>
      </c>
      <c r="L5961" t="s">
        <v>3999</v>
      </c>
    </row>
    <row r="5962" spans="1:12">
      <c r="A5962" s="15">
        <v>30503604</v>
      </c>
      <c r="B5962" t="s">
        <v>5450</v>
      </c>
      <c r="C5962" t="s">
        <v>5506</v>
      </c>
      <c r="D5962" t="s">
        <v>8727</v>
      </c>
      <c r="E5962" t="s">
        <v>4383</v>
      </c>
      <c r="F5962" t="s">
        <v>3994</v>
      </c>
      <c r="G5962" s="160" t="s">
        <v>4076</v>
      </c>
      <c r="H5962" t="s">
        <v>4330</v>
      </c>
      <c r="I5962" s="160" t="s">
        <v>4069</v>
      </c>
      <c r="J5962" t="s">
        <v>5506</v>
      </c>
      <c r="K5962">
        <v>99</v>
      </c>
      <c r="L5962" t="s">
        <v>3999</v>
      </c>
    </row>
    <row r="5963" spans="1:12">
      <c r="A5963" s="15">
        <v>30503605</v>
      </c>
      <c r="B5963" t="s">
        <v>5450</v>
      </c>
      <c r="C5963" t="s">
        <v>5506</v>
      </c>
      <c r="D5963" t="s">
        <v>8727</v>
      </c>
      <c r="E5963" t="s">
        <v>8730</v>
      </c>
      <c r="F5963" t="s">
        <v>3994</v>
      </c>
      <c r="G5963" s="160" t="s">
        <v>4076</v>
      </c>
      <c r="H5963" t="s">
        <v>4330</v>
      </c>
      <c r="I5963" s="160" t="s">
        <v>4069</v>
      </c>
      <c r="J5963" t="s">
        <v>5506</v>
      </c>
      <c r="K5963">
        <v>99</v>
      </c>
      <c r="L5963" t="s">
        <v>3999</v>
      </c>
    </row>
    <row r="5964" spans="1:12">
      <c r="A5964" s="15">
        <v>30503606</v>
      </c>
      <c r="B5964" t="s">
        <v>5450</v>
      </c>
      <c r="C5964" t="s">
        <v>5506</v>
      </c>
      <c r="D5964" t="s">
        <v>8727</v>
      </c>
      <c r="E5964" t="s">
        <v>6849</v>
      </c>
      <c r="F5964" t="s">
        <v>3994</v>
      </c>
      <c r="G5964" s="160" t="s">
        <v>4076</v>
      </c>
      <c r="H5964" t="s">
        <v>4330</v>
      </c>
      <c r="I5964" s="160" t="s">
        <v>4069</v>
      </c>
      <c r="J5964" t="s">
        <v>5506</v>
      </c>
      <c r="K5964">
        <v>99</v>
      </c>
      <c r="L5964" t="s">
        <v>3999</v>
      </c>
    </row>
    <row r="5965" spans="1:12">
      <c r="A5965" s="15">
        <v>30503607</v>
      </c>
      <c r="B5965" t="s">
        <v>5450</v>
      </c>
      <c r="C5965" t="s">
        <v>5506</v>
      </c>
      <c r="D5965" t="s">
        <v>8727</v>
      </c>
      <c r="E5965" t="s">
        <v>8731</v>
      </c>
      <c r="F5965" t="s">
        <v>3994</v>
      </c>
      <c r="G5965" s="160" t="s">
        <v>4076</v>
      </c>
      <c r="H5965" t="s">
        <v>4330</v>
      </c>
      <c r="I5965" s="160" t="s">
        <v>4069</v>
      </c>
      <c r="J5965" t="s">
        <v>5506</v>
      </c>
      <c r="K5965">
        <v>99</v>
      </c>
      <c r="L5965" t="s">
        <v>3999</v>
      </c>
    </row>
    <row r="5966" spans="1:12">
      <c r="A5966" s="15">
        <v>30503701</v>
      </c>
      <c r="B5966" t="s">
        <v>5450</v>
      </c>
      <c r="C5966" t="s">
        <v>5506</v>
      </c>
      <c r="D5966" t="s">
        <v>8732</v>
      </c>
      <c r="E5966" t="s">
        <v>8733</v>
      </c>
      <c r="F5966" t="s">
        <v>3994</v>
      </c>
      <c r="G5966" s="160" t="s">
        <v>4076</v>
      </c>
      <c r="H5966" t="s">
        <v>4330</v>
      </c>
      <c r="I5966" s="160" t="s">
        <v>4069</v>
      </c>
      <c r="J5966" t="s">
        <v>5506</v>
      </c>
      <c r="K5966">
        <v>99</v>
      </c>
      <c r="L5966" t="s">
        <v>3999</v>
      </c>
    </row>
    <row r="5967" spans="1:12">
      <c r="A5967" s="15">
        <v>30503702</v>
      </c>
      <c r="B5967" t="s">
        <v>5450</v>
      </c>
      <c r="C5967" t="s">
        <v>5506</v>
      </c>
      <c r="D5967" t="s">
        <v>8732</v>
      </c>
      <c r="E5967" t="s">
        <v>8734</v>
      </c>
      <c r="F5967" t="s">
        <v>3994</v>
      </c>
      <c r="G5967" s="160" t="s">
        <v>4076</v>
      </c>
      <c r="H5967" t="s">
        <v>4330</v>
      </c>
      <c r="I5967" s="160" t="s">
        <v>4069</v>
      </c>
      <c r="J5967" t="s">
        <v>5506</v>
      </c>
      <c r="K5967">
        <v>99</v>
      </c>
      <c r="L5967" t="s">
        <v>3999</v>
      </c>
    </row>
    <row r="5968" spans="1:12">
      <c r="A5968" s="15">
        <v>30503703</v>
      </c>
      <c r="B5968" t="s">
        <v>5450</v>
      </c>
      <c r="C5968" t="s">
        <v>5506</v>
      </c>
      <c r="D5968" t="s">
        <v>8732</v>
      </c>
      <c r="E5968" t="s">
        <v>8735</v>
      </c>
      <c r="F5968" t="s">
        <v>3994</v>
      </c>
      <c r="G5968" s="160" t="s">
        <v>4076</v>
      </c>
      <c r="H5968" t="s">
        <v>4330</v>
      </c>
      <c r="I5968" s="160" t="s">
        <v>4069</v>
      </c>
      <c r="J5968" t="s">
        <v>5506</v>
      </c>
      <c r="K5968">
        <v>99</v>
      </c>
      <c r="L5968" t="s">
        <v>3999</v>
      </c>
    </row>
    <row r="5969" spans="1:12">
      <c r="A5969" s="15">
        <v>30503704</v>
      </c>
      <c r="B5969" t="s">
        <v>5450</v>
      </c>
      <c r="C5969" t="s">
        <v>5506</v>
      </c>
      <c r="D5969" t="s">
        <v>8732</v>
      </c>
      <c r="E5969" t="s">
        <v>4383</v>
      </c>
      <c r="F5969" t="s">
        <v>3994</v>
      </c>
      <c r="G5969" s="160" t="s">
        <v>4076</v>
      </c>
      <c r="H5969" t="s">
        <v>4330</v>
      </c>
      <c r="I5969" s="160" t="s">
        <v>4069</v>
      </c>
      <c r="J5969" t="s">
        <v>5506</v>
      </c>
      <c r="K5969">
        <v>99</v>
      </c>
      <c r="L5969" t="s">
        <v>3999</v>
      </c>
    </row>
    <row r="5970" spans="1:12">
      <c r="A5970" s="15">
        <v>30503705</v>
      </c>
      <c r="B5970" t="s">
        <v>5450</v>
      </c>
      <c r="C5970" t="s">
        <v>5506</v>
      </c>
      <c r="D5970" t="s">
        <v>8732</v>
      </c>
      <c r="E5970" t="s">
        <v>8736</v>
      </c>
      <c r="F5970" t="s">
        <v>3994</v>
      </c>
      <c r="G5970" s="160" t="s">
        <v>4076</v>
      </c>
      <c r="H5970" t="s">
        <v>4330</v>
      </c>
      <c r="I5970" s="160" t="s">
        <v>4069</v>
      </c>
      <c r="J5970" t="s">
        <v>5506</v>
      </c>
      <c r="K5970">
        <v>99</v>
      </c>
      <c r="L5970" t="s">
        <v>3999</v>
      </c>
    </row>
    <row r="5971" spans="1:12">
      <c r="A5971" s="15">
        <v>30503706</v>
      </c>
      <c r="B5971" t="s">
        <v>5450</v>
      </c>
      <c r="C5971" t="s">
        <v>5506</v>
      </c>
      <c r="D5971" t="s">
        <v>8732</v>
      </c>
      <c r="E5971" t="s">
        <v>8737</v>
      </c>
      <c r="F5971" t="s">
        <v>3994</v>
      </c>
      <c r="G5971" s="160" t="s">
        <v>4076</v>
      </c>
      <c r="H5971" t="s">
        <v>4330</v>
      </c>
      <c r="I5971" s="160" t="s">
        <v>4069</v>
      </c>
      <c r="J5971" t="s">
        <v>5506</v>
      </c>
      <c r="K5971">
        <v>99</v>
      </c>
      <c r="L5971" t="s">
        <v>3999</v>
      </c>
    </row>
    <row r="5972" spans="1:12">
      <c r="A5972" s="15">
        <v>30503707</v>
      </c>
      <c r="B5972" t="s">
        <v>5450</v>
      </c>
      <c r="C5972" t="s">
        <v>5506</v>
      </c>
      <c r="D5972" t="s">
        <v>8732</v>
      </c>
      <c r="E5972" t="s">
        <v>8738</v>
      </c>
      <c r="F5972" t="s">
        <v>3994</v>
      </c>
      <c r="G5972" s="160" t="s">
        <v>4076</v>
      </c>
      <c r="H5972" t="s">
        <v>4330</v>
      </c>
      <c r="I5972" s="160" t="s">
        <v>4069</v>
      </c>
      <c r="J5972" t="s">
        <v>5506</v>
      </c>
      <c r="K5972">
        <v>99</v>
      </c>
      <c r="L5972" t="s">
        <v>3999</v>
      </c>
    </row>
    <row r="5973" spans="1:12">
      <c r="A5973" s="15">
        <v>30503708</v>
      </c>
      <c r="B5973" t="s">
        <v>5450</v>
      </c>
      <c r="C5973" t="s">
        <v>5506</v>
      </c>
      <c r="D5973" t="s">
        <v>8732</v>
      </c>
      <c r="E5973" t="s">
        <v>8739</v>
      </c>
      <c r="F5973" t="s">
        <v>3994</v>
      </c>
      <c r="G5973" s="160" t="s">
        <v>4076</v>
      </c>
      <c r="H5973" t="s">
        <v>4330</v>
      </c>
      <c r="I5973" s="160" t="s">
        <v>4069</v>
      </c>
      <c r="J5973" t="s">
        <v>5506</v>
      </c>
      <c r="K5973">
        <v>99</v>
      </c>
      <c r="L5973" t="s">
        <v>3999</v>
      </c>
    </row>
    <row r="5974" spans="1:12">
      <c r="A5974" s="15">
        <v>30503811</v>
      </c>
      <c r="B5974" t="s">
        <v>5450</v>
      </c>
      <c r="C5974" t="s">
        <v>5506</v>
      </c>
      <c r="D5974" t="s">
        <v>8740</v>
      </c>
      <c r="E5974" t="s">
        <v>8741</v>
      </c>
      <c r="F5974" t="s">
        <v>3994</v>
      </c>
      <c r="G5974" s="160" t="s">
        <v>4076</v>
      </c>
      <c r="H5974" t="s">
        <v>4330</v>
      </c>
      <c r="I5974" s="160" t="s">
        <v>4069</v>
      </c>
      <c r="J5974" t="s">
        <v>5506</v>
      </c>
      <c r="K5974">
        <v>99</v>
      </c>
      <c r="L5974" t="s">
        <v>3999</v>
      </c>
    </row>
    <row r="5975" spans="1:12">
      <c r="A5975" s="15">
        <v>30503812</v>
      </c>
      <c r="B5975" t="s">
        <v>5450</v>
      </c>
      <c r="C5975" t="s">
        <v>5506</v>
      </c>
      <c r="D5975" t="s">
        <v>8740</v>
      </c>
      <c r="E5975" t="s">
        <v>8742</v>
      </c>
      <c r="F5975" t="s">
        <v>3994</v>
      </c>
      <c r="G5975" s="160" t="s">
        <v>4076</v>
      </c>
      <c r="H5975" t="s">
        <v>4330</v>
      </c>
      <c r="I5975" s="160" t="s">
        <v>4069</v>
      </c>
      <c r="J5975" t="s">
        <v>5506</v>
      </c>
      <c r="K5975">
        <v>99</v>
      </c>
      <c r="L5975" t="s">
        <v>3999</v>
      </c>
    </row>
    <row r="5976" spans="1:12">
      <c r="A5976" s="15">
        <v>30503813</v>
      </c>
      <c r="B5976" t="s">
        <v>5450</v>
      </c>
      <c r="C5976" t="s">
        <v>5506</v>
      </c>
      <c r="D5976" t="s">
        <v>8740</v>
      </c>
      <c r="E5976" t="s">
        <v>6209</v>
      </c>
      <c r="F5976" t="s">
        <v>4073</v>
      </c>
      <c r="G5976" s="160" t="s">
        <v>4076</v>
      </c>
      <c r="H5976" t="s">
        <v>4330</v>
      </c>
      <c r="I5976" s="160" t="s">
        <v>4069</v>
      </c>
      <c r="J5976" t="s">
        <v>5506</v>
      </c>
      <c r="K5976">
        <v>99</v>
      </c>
      <c r="L5976" t="s">
        <v>3999</v>
      </c>
    </row>
    <row r="5977" spans="1:12">
      <c r="A5977" s="15">
        <v>30503814</v>
      </c>
      <c r="B5977" t="s">
        <v>5450</v>
      </c>
      <c r="C5977" t="s">
        <v>5506</v>
      </c>
      <c r="D5977" t="s">
        <v>8740</v>
      </c>
      <c r="E5977" t="s">
        <v>8743</v>
      </c>
      <c r="F5977" t="s">
        <v>4073</v>
      </c>
      <c r="G5977" s="160" t="s">
        <v>4076</v>
      </c>
      <c r="H5977" t="s">
        <v>4330</v>
      </c>
      <c r="I5977" s="160" t="s">
        <v>4069</v>
      </c>
      <c r="J5977" t="s">
        <v>5506</v>
      </c>
      <c r="K5977">
        <v>99</v>
      </c>
      <c r="L5977" t="s">
        <v>3999</v>
      </c>
    </row>
    <row r="5978" spans="1:12">
      <c r="A5978" s="15">
        <v>30503831</v>
      </c>
      <c r="B5978" t="s">
        <v>5450</v>
      </c>
      <c r="C5978" t="s">
        <v>5506</v>
      </c>
      <c r="D5978" t="s">
        <v>8740</v>
      </c>
      <c r="E5978" t="s">
        <v>8744</v>
      </c>
      <c r="F5978" t="s">
        <v>3994</v>
      </c>
      <c r="G5978" s="160" t="s">
        <v>4076</v>
      </c>
      <c r="H5978" t="s">
        <v>4330</v>
      </c>
      <c r="I5978" s="160" t="s">
        <v>4069</v>
      </c>
      <c r="J5978" t="s">
        <v>5506</v>
      </c>
      <c r="K5978">
        <v>99</v>
      </c>
      <c r="L5978" t="s">
        <v>3999</v>
      </c>
    </row>
    <row r="5979" spans="1:12">
      <c r="A5979" s="15">
        <v>30503832</v>
      </c>
      <c r="B5979" t="s">
        <v>5450</v>
      </c>
      <c r="C5979" t="s">
        <v>5506</v>
      </c>
      <c r="D5979" t="s">
        <v>8740</v>
      </c>
      <c r="E5979" t="s">
        <v>8745</v>
      </c>
      <c r="F5979" t="s">
        <v>3994</v>
      </c>
      <c r="G5979" s="160" t="s">
        <v>4076</v>
      </c>
      <c r="H5979" t="s">
        <v>4330</v>
      </c>
      <c r="I5979" s="160" t="s">
        <v>4069</v>
      </c>
      <c r="J5979" t="s">
        <v>5506</v>
      </c>
      <c r="K5979">
        <v>99</v>
      </c>
      <c r="L5979" t="s">
        <v>3999</v>
      </c>
    </row>
    <row r="5980" spans="1:12">
      <c r="A5980" s="15">
        <v>30503833</v>
      </c>
      <c r="B5980" t="s">
        <v>5450</v>
      </c>
      <c r="C5980" t="s">
        <v>5506</v>
      </c>
      <c r="D5980" t="s">
        <v>8740</v>
      </c>
      <c r="E5980" t="s">
        <v>8746</v>
      </c>
      <c r="F5980" t="s">
        <v>3994</v>
      </c>
      <c r="G5980" s="160" t="s">
        <v>4076</v>
      </c>
      <c r="H5980" t="s">
        <v>4330</v>
      </c>
      <c r="I5980" s="160" t="s">
        <v>4069</v>
      </c>
      <c r="J5980" t="s">
        <v>5506</v>
      </c>
      <c r="K5980">
        <v>99</v>
      </c>
      <c r="L5980" t="s">
        <v>3999</v>
      </c>
    </row>
    <row r="5981" spans="1:12">
      <c r="A5981" s="15">
        <v>30503834</v>
      </c>
      <c r="B5981" t="s">
        <v>5450</v>
      </c>
      <c r="C5981" t="s">
        <v>5506</v>
      </c>
      <c r="D5981" t="s">
        <v>8740</v>
      </c>
      <c r="E5981" t="s">
        <v>8747</v>
      </c>
      <c r="F5981" t="s">
        <v>3994</v>
      </c>
      <c r="G5981" s="160" t="s">
        <v>4076</v>
      </c>
      <c r="H5981" t="s">
        <v>4330</v>
      </c>
      <c r="I5981" s="160" t="s">
        <v>4069</v>
      </c>
      <c r="J5981" t="s">
        <v>5506</v>
      </c>
      <c r="K5981">
        <v>99</v>
      </c>
      <c r="L5981" t="s">
        <v>3999</v>
      </c>
    </row>
    <row r="5982" spans="1:12">
      <c r="A5982" s="15">
        <v>30503835</v>
      </c>
      <c r="B5982" t="s">
        <v>5450</v>
      </c>
      <c r="C5982" t="s">
        <v>5506</v>
      </c>
      <c r="D5982" t="s">
        <v>8740</v>
      </c>
      <c r="E5982" t="s">
        <v>8454</v>
      </c>
      <c r="F5982" t="s">
        <v>3994</v>
      </c>
      <c r="G5982" s="160" t="s">
        <v>4076</v>
      </c>
      <c r="H5982" t="s">
        <v>4330</v>
      </c>
      <c r="I5982" s="160" t="s">
        <v>4069</v>
      </c>
      <c r="J5982" t="s">
        <v>5506</v>
      </c>
      <c r="K5982">
        <v>99</v>
      </c>
      <c r="L5982" t="s">
        <v>3999</v>
      </c>
    </row>
    <row r="5983" spans="1:12">
      <c r="A5983" s="15">
        <v>30503901</v>
      </c>
      <c r="B5983" t="s">
        <v>5450</v>
      </c>
      <c r="C5983" t="s">
        <v>5506</v>
      </c>
      <c r="D5983" t="s">
        <v>8748</v>
      </c>
      <c r="E5983" t="s">
        <v>7962</v>
      </c>
      <c r="F5983" t="s">
        <v>3994</v>
      </c>
      <c r="G5983" s="160" t="s">
        <v>4076</v>
      </c>
      <c r="H5983" t="s">
        <v>4330</v>
      </c>
      <c r="I5983" s="160" t="s">
        <v>4069</v>
      </c>
      <c r="J5983" t="s">
        <v>5506</v>
      </c>
      <c r="K5983">
        <v>99</v>
      </c>
      <c r="L5983" t="s">
        <v>3999</v>
      </c>
    </row>
    <row r="5984" spans="1:12">
      <c r="A5984" s="15">
        <v>30503902</v>
      </c>
      <c r="B5984" t="s">
        <v>5450</v>
      </c>
      <c r="C5984" t="s">
        <v>5506</v>
      </c>
      <c r="D5984" t="s">
        <v>8748</v>
      </c>
      <c r="E5984" t="s">
        <v>7788</v>
      </c>
      <c r="F5984" t="s">
        <v>3994</v>
      </c>
      <c r="G5984" s="160" t="s">
        <v>4076</v>
      </c>
      <c r="H5984" t="s">
        <v>4330</v>
      </c>
      <c r="I5984" s="160" t="s">
        <v>4069</v>
      </c>
      <c r="J5984" t="s">
        <v>5506</v>
      </c>
      <c r="K5984">
        <v>99</v>
      </c>
      <c r="L5984" t="s">
        <v>3999</v>
      </c>
    </row>
    <row r="5985" spans="1:12">
      <c r="A5985" s="15">
        <v>30504001</v>
      </c>
      <c r="B5985" t="s">
        <v>5450</v>
      </c>
      <c r="C5985" t="s">
        <v>5506</v>
      </c>
      <c r="D5985" t="s">
        <v>8749</v>
      </c>
      <c r="E5985" t="s">
        <v>8750</v>
      </c>
      <c r="F5985" t="s">
        <v>5710</v>
      </c>
      <c r="G5985" s="160" t="s">
        <v>4076</v>
      </c>
      <c r="H5985" t="s">
        <v>4330</v>
      </c>
      <c r="I5985" s="160" t="s">
        <v>4069</v>
      </c>
      <c r="J5985" t="s">
        <v>5506</v>
      </c>
      <c r="K5985">
        <v>99</v>
      </c>
      <c r="L5985" t="s">
        <v>3999</v>
      </c>
    </row>
    <row r="5986" spans="1:12">
      <c r="A5986" s="15">
        <v>30504002</v>
      </c>
      <c r="B5986" t="s">
        <v>5450</v>
      </c>
      <c r="C5986" t="s">
        <v>5506</v>
      </c>
      <c r="D5986" t="s">
        <v>8749</v>
      </c>
      <c r="E5986" t="s">
        <v>8751</v>
      </c>
      <c r="F5986" t="s">
        <v>5710</v>
      </c>
      <c r="G5986" s="160" t="s">
        <v>4076</v>
      </c>
      <c r="H5986" t="s">
        <v>4330</v>
      </c>
      <c r="I5986" s="160" t="s">
        <v>4069</v>
      </c>
      <c r="J5986" t="s">
        <v>5506</v>
      </c>
      <c r="K5986">
        <v>99</v>
      </c>
      <c r="L5986" t="s">
        <v>3999</v>
      </c>
    </row>
    <row r="5987" spans="1:12">
      <c r="A5987" s="15">
        <v>30504003</v>
      </c>
      <c r="B5987" t="s">
        <v>5450</v>
      </c>
      <c r="C5987" t="s">
        <v>5506</v>
      </c>
      <c r="D5987" t="s">
        <v>8749</v>
      </c>
      <c r="E5987" t="s">
        <v>8752</v>
      </c>
      <c r="F5987" t="s">
        <v>5710</v>
      </c>
      <c r="G5987" s="160" t="s">
        <v>4076</v>
      </c>
      <c r="H5987" t="s">
        <v>4330</v>
      </c>
      <c r="I5987" s="160" t="s">
        <v>4069</v>
      </c>
      <c r="J5987" t="s">
        <v>5506</v>
      </c>
      <c r="K5987">
        <v>99</v>
      </c>
      <c r="L5987" t="s">
        <v>3999</v>
      </c>
    </row>
    <row r="5988" spans="1:12">
      <c r="A5988" s="15">
        <v>30504010</v>
      </c>
      <c r="B5988" t="s">
        <v>5450</v>
      </c>
      <c r="C5988" t="s">
        <v>5506</v>
      </c>
      <c r="D5988" t="s">
        <v>8749</v>
      </c>
      <c r="E5988" t="s">
        <v>8753</v>
      </c>
      <c r="F5988" t="s">
        <v>5710</v>
      </c>
      <c r="G5988" s="160" t="s">
        <v>4076</v>
      </c>
      <c r="H5988" t="s">
        <v>4330</v>
      </c>
      <c r="I5988" s="160" t="s">
        <v>4069</v>
      </c>
      <c r="J5988" t="s">
        <v>5506</v>
      </c>
      <c r="K5988">
        <v>99</v>
      </c>
      <c r="L5988" t="s">
        <v>3999</v>
      </c>
    </row>
    <row r="5989" spans="1:12">
      <c r="A5989" s="15">
        <v>30504020</v>
      </c>
      <c r="B5989" t="s">
        <v>5450</v>
      </c>
      <c r="C5989" t="s">
        <v>5506</v>
      </c>
      <c r="D5989" t="s">
        <v>8749</v>
      </c>
      <c r="E5989" t="s">
        <v>7100</v>
      </c>
      <c r="F5989" t="s">
        <v>4073</v>
      </c>
      <c r="G5989" s="160" t="s">
        <v>4074</v>
      </c>
      <c r="H5989" t="s">
        <v>4075</v>
      </c>
      <c r="I5989">
        <v>11</v>
      </c>
      <c r="J5989" t="s">
        <v>6011</v>
      </c>
      <c r="K5989" s="160" t="s">
        <v>4009</v>
      </c>
      <c r="L5989" t="s">
        <v>6012</v>
      </c>
    </row>
    <row r="5990" spans="1:12">
      <c r="A5990" s="15">
        <v>30504021</v>
      </c>
      <c r="B5990" t="s">
        <v>5450</v>
      </c>
      <c r="C5990" t="s">
        <v>5506</v>
      </c>
      <c r="D5990" t="s">
        <v>8749</v>
      </c>
      <c r="E5990" t="s">
        <v>8754</v>
      </c>
      <c r="F5990" t="s">
        <v>4073</v>
      </c>
      <c r="G5990" s="160" t="s">
        <v>4074</v>
      </c>
      <c r="H5990" t="s">
        <v>4075</v>
      </c>
      <c r="I5990">
        <v>11</v>
      </c>
      <c r="J5990" t="s">
        <v>6011</v>
      </c>
      <c r="K5990" s="160" t="s">
        <v>4009</v>
      </c>
      <c r="L5990" t="s">
        <v>6012</v>
      </c>
    </row>
    <row r="5991" spans="1:12">
      <c r="A5991" s="15">
        <v>30504022</v>
      </c>
      <c r="B5991" t="s">
        <v>5450</v>
      </c>
      <c r="C5991" t="s">
        <v>5506</v>
      </c>
      <c r="D5991" t="s">
        <v>8749</v>
      </c>
      <c r="E5991" t="s">
        <v>8698</v>
      </c>
      <c r="F5991" t="s">
        <v>4073</v>
      </c>
      <c r="G5991" s="160" t="s">
        <v>4074</v>
      </c>
      <c r="H5991" t="s">
        <v>4075</v>
      </c>
      <c r="I5991">
        <v>11</v>
      </c>
      <c r="J5991" t="s">
        <v>6011</v>
      </c>
      <c r="K5991" s="160" t="s">
        <v>4009</v>
      </c>
      <c r="L5991" t="s">
        <v>6012</v>
      </c>
    </row>
    <row r="5992" spans="1:12">
      <c r="A5992" s="15">
        <v>30504023</v>
      </c>
      <c r="B5992" t="s">
        <v>5450</v>
      </c>
      <c r="C5992" t="s">
        <v>5506</v>
      </c>
      <c r="D5992" t="s">
        <v>8749</v>
      </c>
      <c r="E5992" t="s">
        <v>4735</v>
      </c>
      <c r="F5992" t="s">
        <v>4073</v>
      </c>
      <c r="G5992" s="160" t="s">
        <v>4074</v>
      </c>
      <c r="H5992" t="s">
        <v>4075</v>
      </c>
      <c r="I5992">
        <v>11</v>
      </c>
      <c r="J5992" t="s">
        <v>6011</v>
      </c>
      <c r="K5992" s="160" t="s">
        <v>4009</v>
      </c>
      <c r="L5992" t="s">
        <v>6012</v>
      </c>
    </row>
    <row r="5993" spans="1:12">
      <c r="A5993" s="15">
        <v>30504024</v>
      </c>
      <c r="B5993" t="s">
        <v>5450</v>
      </c>
      <c r="C5993" t="s">
        <v>5506</v>
      </c>
      <c r="D5993" t="s">
        <v>8749</v>
      </c>
      <c r="E5993" t="s">
        <v>8699</v>
      </c>
      <c r="F5993" t="s">
        <v>5710</v>
      </c>
      <c r="G5993" s="160" t="s">
        <v>4076</v>
      </c>
      <c r="H5993" t="s">
        <v>4330</v>
      </c>
      <c r="I5993" s="160" t="s">
        <v>4069</v>
      </c>
      <c r="J5993" t="s">
        <v>5506</v>
      </c>
      <c r="K5993">
        <v>99</v>
      </c>
      <c r="L5993" t="s">
        <v>3999</v>
      </c>
    </row>
    <row r="5994" spans="1:12">
      <c r="A5994" s="15">
        <v>30504025</v>
      </c>
      <c r="B5994" t="s">
        <v>5450</v>
      </c>
      <c r="C5994" t="s">
        <v>5506</v>
      </c>
      <c r="D5994" t="s">
        <v>8749</v>
      </c>
      <c r="E5994" t="s">
        <v>8701</v>
      </c>
      <c r="F5994" t="s">
        <v>4073</v>
      </c>
      <c r="G5994" s="160" t="s">
        <v>4074</v>
      </c>
      <c r="H5994" t="s">
        <v>4075</v>
      </c>
      <c r="I5994">
        <v>11</v>
      </c>
      <c r="J5994" t="s">
        <v>6011</v>
      </c>
      <c r="K5994" s="160" t="s">
        <v>4007</v>
      </c>
      <c r="L5994" t="s">
        <v>5938</v>
      </c>
    </row>
    <row r="5995" spans="1:12">
      <c r="A5995" s="15">
        <v>30504030</v>
      </c>
      <c r="B5995" t="s">
        <v>5450</v>
      </c>
      <c r="C5995" t="s">
        <v>5506</v>
      </c>
      <c r="D5995" t="s">
        <v>8749</v>
      </c>
      <c r="E5995" t="s">
        <v>3947</v>
      </c>
      <c r="F5995" t="s">
        <v>3994</v>
      </c>
      <c r="G5995" s="160" t="s">
        <v>4076</v>
      </c>
      <c r="H5995" t="s">
        <v>4330</v>
      </c>
      <c r="I5995" s="160" t="s">
        <v>4069</v>
      </c>
      <c r="J5995" t="s">
        <v>5506</v>
      </c>
      <c r="K5995">
        <v>99</v>
      </c>
      <c r="L5995" t="s">
        <v>3999</v>
      </c>
    </row>
    <row r="5996" spans="1:12">
      <c r="A5996" s="15">
        <v>30504031</v>
      </c>
      <c r="B5996" t="s">
        <v>5450</v>
      </c>
      <c r="C5996" t="s">
        <v>5506</v>
      </c>
      <c r="D5996" t="s">
        <v>8749</v>
      </c>
      <c r="E5996" t="s">
        <v>3948</v>
      </c>
      <c r="F5996" t="s">
        <v>3994</v>
      </c>
      <c r="G5996" s="160" t="s">
        <v>4076</v>
      </c>
      <c r="H5996" t="s">
        <v>4330</v>
      </c>
      <c r="I5996" s="160" t="s">
        <v>4069</v>
      </c>
      <c r="J5996" t="s">
        <v>5506</v>
      </c>
      <c r="K5996">
        <v>99</v>
      </c>
      <c r="L5996" t="s">
        <v>3999</v>
      </c>
    </row>
    <row r="5997" spans="1:12">
      <c r="A5997" s="15">
        <v>30504032</v>
      </c>
      <c r="B5997" t="s">
        <v>5450</v>
      </c>
      <c r="C5997" t="s">
        <v>5506</v>
      </c>
      <c r="D5997" t="s">
        <v>8749</v>
      </c>
      <c r="E5997" t="s">
        <v>8755</v>
      </c>
      <c r="F5997" t="s">
        <v>3994</v>
      </c>
      <c r="G5997" s="160" t="s">
        <v>4076</v>
      </c>
      <c r="H5997" t="s">
        <v>4330</v>
      </c>
      <c r="I5997" s="160" t="s">
        <v>4069</v>
      </c>
      <c r="J5997" t="s">
        <v>5506</v>
      </c>
      <c r="K5997">
        <v>99</v>
      </c>
      <c r="L5997" t="s">
        <v>3999</v>
      </c>
    </row>
    <row r="5998" spans="1:12">
      <c r="A5998" s="15">
        <v>30504033</v>
      </c>
      <c r="B5998" t="s">
        <v>5450</v>
      </c>
      <c r="C5998" t="s">
        <v>5506</v>
      </c>
      <c r="D5998" t="s">
        <v>8749</v>
      </c>
      <c r="E5998" t="s">
        <v>6235</v>
      </c>
      <c r="F5998" t="s">
        <v>3994</v>
      </c>
      <c r="G5998" s="160" t="s">
        <v>4076</v>
      </c>
      <c r="H5998" t="s">
        <v>4330</v>
      </c>
      <c r="I5998" s="160" t="s">
        <v>4069</v>
      </c>
      <c r="J5998" t="s">
        <v>5506</v>
      </c>
      <c r="K5998">
        <v>99</v>
      </c>
      <c r="L5998" t="s">
        <v>3999</v>
      </c>
    </row>
    <row r="5999" spans="1:12">
      <c r="A5999" s="15">
        <v>30504034</v>
      </c>
      <c r="B5999" t="s">
        <v>5450</v>
      </c>
      <c r="C5999" t="s">
        <v>5506</v>
      </c>
      <c r="D5999" t="s">
        <v>8749</v>
      </c>
      <c r="E5999" t="s">
        <v>6179</v>
      </c>
      <c r="F5999" t="s">
        <v>3994</v>
      </c>
      <c r="G5999" s="160" t="s">
        <v>4076</v>
      </c>
      <c r="H5999" t="s">
        <v>4330</v>
      </c>
      <c r="I5999" s="160" t="s">
        <v>4069</v>
      </c>
      <c r="J5999" t="s">
        <v>5506</v>
      </c>
      <c r="K5999">
        <v>99</v>
      </c>
      <c r="L5999" t="s">
        <v>3999</v>
      </c>
    </row>
    <row r="6000" spans="1:12">
      <c r="A6000" s="15">
        <v>30504036</v>
      </c>
      <c r="B6000" t="s">
        <v>5450</v>
      </c>
      <c r="C6000" t="s">
        <v>5506</v>
      </c>
      <c r="D6000" t="s">
        <v>8749</v>
      </c>
      <c r="E6000" t="s">
        <v>8702</v>
      </c>
      <c r="F6000" t="s">
        <v>4073</v>
      </c>
      <c r="G6000" s="160" t="s">
        <v>4074</v>
      </c>
      <c r="H6000" t="s">
        <v>4075</v>
      </c>
      <c r="I6000">
        <v>11</v>
      </c>
      <c r="J6000" t="s">
        <v>6011</v>
      </c>
      <c r="K6000" s="160" t="s">
        <v>4007</v>
      </c>
      <c r="L6000" t="s">
        <v>5938</v>
      </c>
    </row>
    <row r="6001" spans="1:12">
      <c r="A6001" s="15">
        <v>30504099</v>
      </c>
      <c r="B6001" t="s">
        <v>5450</v>
      </c>
      <c r="C6001" t="s">
        <v>5506</v>
      </c>
      <c r="D6001" t="s">
        <v>8749</v>
      </c>
      <c r="E6001" t="s">
        <v>4020</v>
      </c>
      <c r="F6001" t="s">
        <v>3994</v>
      </c>
      <c r="G6001" s="160" t="s">
        <v>4076</v>
      </c>
      <c r="H6001" t="s">
        <v>4330</v>
      </c>
      <c r="I6001" s="160" t="s">
        <v>4069</v>
      </c>
      <c r="J6001" t="s">
        <v>5506</v>
      </c>
      <c r="K6001">
        <v>99</v>
      </c>
      <c r="L6001" t="s">
        <v>3999</v>
      </c>
    </row>
    <row r="6002" spans="1:12">
      <c r="A6002" s="15">
        <v>30504101</v>
      </c>
      <c r="B6002" t="s">
        <v>5450</v>
      </c>
      <c r="C6002" t="s">
        <v>5506</v>
      </c>
      <c r="D6002" t="s">
        <v>8756</v>
      </c>
      <c r="E6002" t="s">
        <v>8757</v>
      </c>
      <c r="F6002" t="s">
        <v>5710</v>
      </c>
      <c r="G6002" s="160" t="s">
        <v>4076</v>
      </c>
      <c r="H6002" t="s">
        <v>4330</v>
      </c>
      <c r="I6002" s="160" t="s">
        <v>4069</v>
      </c>
      <c r="J6002" t="s">
        <v>5506</v>
      </c>
      <c r="K6002">
        <v>99</v>
      </c>
      <c r="L6002" t="s">
        <v>3999</v>
      </c>
    </row>
    <row r="6003" spans="1:12">
      <c r="A6003" s="15">
        <v>30504102</v>
      </c>
      <c r="B6003" t="s">
        <v>5450</v>
      </c>
      <c r="C6003" t="s">
        <v>5506</v>
      </c>
      <c r="D6003" t="s">
        <v>8756</v>
      </c>
      <c r="E6003" t="s">
        <v>8758</v>
      </c>
      <c r="F6003" t="s">
        <v>4073</v>
      </c>
      <c r="G6003" s="160" t="s">
        <v>4074</v>
      </c>
      <c r="H6003" t="s">
        <v>4075</v>
      </c>
      <c r="I6003">
        <v>11</v>
      </c>
      <c r="J6003" t="s">
        <v>6011</v>
      </c>
      <c r="K6003">
        <v>99</v>
      </c>
      <c r="L6003" t="s">
        <v>3999</v>
      </c>
    </row>
    <row r="6004" spans="1:12">
      <c r="A6004" s="15">
        <v>30504103</v>
      </c>
      <c r="B6004" t="s">
        <v>5450</v>
      </c>
      <c r="C6004" t="s">
        <v>5506</v>
      </c>
      <c r="D6004" t="s">
        <v>8756</v>
      </c>
      <c r="E6004" t="s">
        <v>8759</v>
      </c>
      <c r="F6004" t="s">
        <v>4073</v>
      </c>
      <c r="G6004" s="160" t="s">
        <v>4074</v>
      </c>
      <c r="H6004" t="s">
        <v>4075</v>
      </c>
      <c r="I6004">
        <v>11</v>
      </c>
      <c r="J6004" t="s">
        <v>6011</v>
      </c>
      <c r="K6004">
        <v>99</v>
      </c>
      <c r="L6004" t="s">
        <v>3999</v>
      </c>
    </row>
    <row r="6005" spans="1:12">
      <c r="A6005" s="15">
        <v>30504115</v>
      </c>
      <c r="B6005" t="s">
        <v>5450</v>
      </c>
      <c r="C6005" t="s">
        <v>5506</v>
      </c>
      <c r="D6005" t="s">
        <v>8756</v>
      </c>
      <c r="E6005" t="s">
        <v>8760</v>
      </c>
      <c r="F6005" t="s">
        <v>3994</v>
      </c>
      <c r="G6005" s="160" t="s">
        <v>4076</v>
      </c>
      <c r="H6005" t="s">
        <v>4330</v>
      </c>
      <c r="I6005" s="160" t="s">
        <v>4069</v>
      </c>
      <c r="J6005" t="s">
        <v>5506</v>
      </c>
      <c r="K6005">
        <v>99</v>
      </c>
      <c r="L6005" t="s">
        <v>3999</v>
      </c>
    </row>
    <row r="6006" spans="1:12">
      <c r="A6006" s="15">
        <v>30504119</v>
      </c>
      <c r="B6006" t="s">
        <v>5450</v>
      </c>
      <c r="C6006" t="s">
        <v>5506</v>
      </c>
      <c r="D6006" t="s">
        <v>8756</v>
      </c>
      <c r="E6006" t="s">
        <v>8761</v>
      </c>
      <c r="F6006" t="s">
        <v>3994</v>
      </c>
      <c r="G6006" s="160" t="s">
        <v>4076</v>
      </c>
      <c r="H6006" t="s">
        <v>4330</v>
      </c>
      <c r="I6006" s="160" t="s">
        <v>4069</v>
      </c>
      <c r="J6006" t="s">
        <v>5506</v>
      </c>
      <c r="K6006">
        <v>99</v>
      </c>
      <c r="L6006" t="s">
        <v>3999</v>
      </c>
    </row>
    <row r="6007" spans="1:12">
      <c r="A6007" s="15">
        <v>30504129</v>
      </c>
      <c r="B6007" t="s">
        <v>5450</v>
      </c>
      <c r="C6007" t="s">
        <v>5506</v>
      </c>
      <c r="D6007" t="s">
        <v>8756</v>
      </c>
      <c r="E6007" t="s">
        <v>8762</v>
      </c>
      <c r="F6007" t="s">
        <v>3994</v>
      </c>
      <c r="G6007" s="160" t="s">
        <v>4076</v>
      </c>
      <c r="H6007" t="s">
        <v>4330</v>
      </c>
      <c r="I6007" s="160" t="s">
        <v>4069</v>
      </c>
      <c r="J6007" t="s">
        <v>5506</v>
      </c>
      <c r="K6007">
        <v>99</v>
      </c>
      <c r="L6007" t="s">
        <v>3999</v>
      </c>
    </row>
    <row r="6008" spans="1:12">
      <c r="A6008" s="15">
        <v>30504130</v>
      </c>
      <c r="B6008" t="s">
        <v>5450</v>
      </c>
      <c r="C6008" t="s">
        <v>5506</v>
      </c>
      <c r="D6008" t="s">
        <v>8756</v>
      </c>
      <c r="E6008" t="s">
        <v>8763</v>
      </c>
      <c r="F6008" t="s">
        <v>3994</v>
      </c>
      <c r="G6008" s="160" t="s">
        <v>4076</v>
      </c>
      <c r="H6008" t="s">
        <v>4330</v>
      </c>
      <c r="I6008" s="160" t="s">
        <v>4069</v>
      </c>
      <c r="J6008" t="s">
        <v>5506</v>
      </c>
      <c r="K6008">
        <v>99</v>
      </c>
      <c r="L6008" t="s">
        <v>3999</v>
      </c>
    </row>
    <row r="6009" spans="1:12">
      <c r="A6009" s="15">
        <v>30504131</v>
      </c>
      <c r="B6009" t="s">
        <v>5450</v>
      </c>
      <c r="C6009" t="s">
        <v>5506</v>
      </c>
      <c r="D6009" t="s">
        <v>8756</v>
      </c>
      <c r="E6009" t="s">
        <v>8764</v>
      </c>
      <c r="F6009" t="s">
        <v>3994</v>
      </c>
      <c r="G6009" s="160" t="s">
        <v>4076</v>
      </c>
      <c r="H6009" t="s">
        <v>4330</v>
      </c>
      <c r="I6009" s="160" t="s">
        <v>4069</v>
      </c>
      <c r="J6009" t="s">
        <v>5506</v>
      </c>
      <c r="K6009">
        <v>99</v>
      </c>
      <c r="L6009" t="s">
        <v>3999</v>
      </c>
    </row>
    <row r="6010" spans="1:12">
      <c r="A6010" s="15">
        <v>30504132</v>
      </c>
      <c r="B6010" t="s">
        <v>5450</v>
      </c>
      <c r="C6010" t="s">
        <v>5506</v>
      </c>
      <c r="D6010" t="s">
        <v>8756</v>
      </c>
      <c r="E6010" t="s">
        <v>8765</v>
      </c>
      <c r="F6010" t="s">
        <v>3994</v>
      </c>
      <c r="G6010" s="160" t="s">
        <v>4076</v>
      </c>
      <c r="H6010" t="s">
        <v>4330</v>
      </c>
      <c r="I6010" s="160" t="s">
        <v>4069</v>
      </c>
      <c r="J6010" t="s">
        <v>5506</v>
      </c>
      <c r="K6010">
        <v>99</v>
      </c>
      <c r="L6010" t="s">
        <v>3999</v>
      </c>
    </row>
    <row r="6011" spans="1:12">
      <c r="A6011" s="15">
        <v>30504133</v>
      </c>
      <c r="B6011" t="s">
        <v>5450</v>
      </c>
      <c r="C6011" t="s">
        <v>5506</v>
      </c>
      <c r="D6011" t="s">
        <v>8756</v>
      </c>
      <c r="E6011" t="s">
        <v>8766</v>
      </c>
      <c r="F6011" t="s">
        <v>3994</v>
      </c>
      <c r="G6011" s="160" t="s">
        <v>4076</v>
      </c>
      <c r="H6011" t="s">
        <v>4330</v>
      </c>
      <c r="I6011" s="160" t="s">
        <v>4069</v>
      </c>
      <c r="J6011" t="s">
        <v>5506</v>
      </c>
      <c r="K6011">
        <v>99</v>
      </c>
      <c r="L6011" t="s">
        <v>3999</v>
      </c>
    </row>
    <row r="6012" spans="1:12">
      <c r="A6012" s="15">
        <v>30504139</v>
      </c>
      <c r="B6012" t="s">
        <v>5450</v>
      </c>
      <c r="C6012" t="s">
        <v>5506</v>
      </c>
      <c r="D6012" t="s">
        <v>8756</v>
      </c>
      <c r="E6012" t="s">
        <v>8767</v>
      </c>
      <c r="F6012" t="s">
        <v>3994</v>
      </c>
      <c r="G6012" s="160" t="s">
        <v>4076</v>
      </c>
      <c r="H6012" t="s">
        <v>4330</v>
      </c>
      <c r="I6012" s="160" t="s">
        <v>4069</v>
      </c>
      <c r="J6012" t="s">
        <v>5506</v>
      </c>
      <c r="K6012">
        <v>99</v>
      </c>
      <c r="L6012" t="s">
        <v>3999</v>
      </c>
    </row>
    <row r="6013" spans="1:12">
      <c r="A6013" s="15">
        <v>30504140</v>
      </c>
      <c r="B6013" t="s">
        <v>5450</v>
      </c>
      <c r="C6013" t="s">
        <v>5506</v>
      </c>
      <c r="D6013" t="s">
        <v>8756</v>
      </c>
      <c r="E6013" t="s">
        <v>8768</v>
      </c>
      <c r="F6013" t="s">
        <v>3994</v>
      </c>
      <c r="G6013" s="160" t="s">
        <v>4076</v>
      </c>
      <c r="H6013" t="s">
        <v>4330</v>
      </c>
      <c r="I6013" s="160" t="s">
        <v>4069</v>
      </c>
      <c r="J6013" t="s">
        <v>5506</v>
      </c>
      <c r="K6013">
        <v>99</v>
      </c>
      <c r="L6013" t="s">
        <v>3999</v>
      </c>
    </row>
    <row r="6014" spans="1:12">
      <c r="A6014" s="15">
        <v>30504141</v>
      </c>
      <c r="B6014" t="s">
        <v>5450</v>
      </c>
      <c r="C6014" t="s">
        <v>5506</v>
      </c>
      <c r="D6014" t="s">
        <v>8756</v>
      </c>
      <c r="E6014" t="s">
        <v>8769</v>
      </c>
      <c r="F6014" t="s">
        <v>3994</v>
      </c>
      <c r="G6014" s="160" t="s">
        <v>4076</v>
      </c>
      <c r="H6014" t="s">
        <v>4330</v>
      </c>
      <c r="I6014" s="160" t="s">
        <v>4069</v>
      </c>
      <c r="J6014" t="s">
        <v>5506</v>
      </c>
      <c r="K6014">
        <v>99</v>
      </c>
      <c r="L6014" t="s">
        <v>3999</v>
      </c>
    </row>
    <row r="6015" spans="1:12">
      <c r="A6015" s="15">
        <v>30504142</v>
      </c>
      <c r="B6015" t="s">
        <v>5450</v>
      </c>
      <c r="C6015" t="s">
        <v>5506</v>
      </c>
      <c r="D6015" t="s">
        <v>8756</v>
      </c>
      <c r="E6015" t="s">
        <v>8770</v>
      </c>
      <c r="F6015" t="s">
        <v>3994</v>
      </c>
      <c r="G6015" s="160" t="s">
        <v>4076</v>
      </c>
      <c r="H6015" t="s">
        <v>4330</v>
      </c>
      <c r="I6015" s="160" t="s">
        <v>4069</v>
      </c>
      <c r="J6015" t="s">
        <v>5506</v>
      </c>
      <c r="K6015">
        <v>99</v>
      </c>
      <c r="L6015" t="s">
        <v>3999</v>
      </c>
    </row>
    <row r="6016" spans="1:12">
      <c r="A6016" s="15">
        <v>30504149</v>
      </c>
      <c r="B6016" t="s">
        <v>5450</v>
      </c>
      <c r="C6016" t="s">
        <v>5506</v>
      </c>
      <c r="D6016" t="s">
        <v>8756</v>
      </c>
      <c r="E6016" t="s">
        <v>8771</v>
      </c>
      <c r="F6016" t="s">
        <v>3994</v>
      </c>
      <c r="G6016" s="160" t="s">
        <v>4076</v>
      </c>
      <c r="H6016" t="s">
        <v>4330</v>
      </c>
      <c r="I6016" s="160" t="s">
        <v>4069</v>
      </c>
      <c r="J6016" t="s">
        <v>5506</v>
      </c>
      <c r="K6016">
        <v>99</v>
      </c>
      <c r="L6016" t="s">
        <v>3999</v>
      </c>
    </row>
    <row r="6017" spans="1:12">
      <c r="A6017" s="15">
        <v>30504150</v>
      </c>
      <c r="B6017" t="s">
        <v>5450</v>
      </c>
      <c r="C6017" t="s">
        <v>5506</v>
      </c>
      <c r="D6017" t="s">
        <v>8756</v>
      </c>
      <c r="E6017" t="s">
        <v>8772</v>
      </c>
      <c r="F6017" t="s">
        <v>3994</v>
      </c>
      <c r="G6017" s="160" t="s">
        <v>4076</v>
      </c>
      <c r="H6017" t="s">
        <v>4330</v>
      </c>
      <c r="I6017" s="160" t="s">
        <v>4069</v>
      </c>
      <c r="J6017" t="s">
        <v>5506</v>
      </c>
      <c r="K6017">
        <v>99</v>
      </c>
      <c r="L6017" t="s">
        <v>3999</v>
      </c>
    </row>
    <row r="6018" spans="1:12">
      <c r="A6018" s="15">
        <v>30504151</v>
      </c>
      <c r="B6018" t="s">
        <v>5450</v>
      </c>
      <c r="C6018" t="s">
        <v>5506</v>
      </c>
      <c r="D6018" t="s">
        <v>8756</v>
      </c>
      <c r="E6018" t="s">
        <v>8773</v>
      </c>
      <c r="F6018" t="s">
        <v>3994</v>
      </c>
      <c r="G6018" s="160" t="s">
        <v>4076</v>
      </c>
      <c r="H6018" t="s">
        <v>4330</v>
      </c>
      <c r="I6018" s="160" t="s">
        <v>4069</v>
      </c>
      <c r="J6018" t="s">
        <v>5506</v>
      </c>
      <c r="K6018">
        <v>99</v>
      </c>
      <c r="L6018" t="s">
        <v>3999</v>
      </c>
    </row>
    <row r="6019" spans="1:12">
      <c r="A6019" s="15">
        <v>30504160</v>
      </c>
      <c r="B6019" t="s">
        <v>5450</v>
      </c>
      <c r="C6019" t="s">
        <v>5506</v>
      </c>
      <c r="D6019" t="s">
        <v>8756</v>
      </c>
      <c r="E6019" t="s">
        <v>8774</v>
      </c>
      <c r="F6019" t="s">
        <v>3994</v>
      </c>
      <c r="G6019" s="160" t="s">
        <v>4076</v>
      </c>
      <c r="H6019" t="s">
        <v>4330</v>
      </c>
      <c r="I6019" s="160" t="s">
        <v>4069</v>
      </c>
      <c r="J6019" t="s">
        <v>5506</v>
      </c>
      <c r="K6019">
        <v>99</v>
      </c>
      <c r="L6019" t="s">
        <v>3999</v>
      </c>
    </row>
    <row r="6020" spans="1:12">
      <c r="A6020" s="15">
        <v>30504170</v>
      </c>
      <c r="B6020" t="s">
        <v>5450</v>
      </c>
      <c r="C6020" t="s">
        <v>5506</v>
      </c>
      <c r="D6020" t="s">
        <v>8756</v>
      </c>
      <c r="E6020" t="s">
        <v>8775</v>
      </c>
      <c r="F6020" t="s">
        <v>4073</v>
      </c>
      <c r="G6020" s="160" t="s">
        <v>4076</v>
      </c>
      <c r="H6020" t="s">
        <v>4330</v>
      </c>
      <c r="I6020" s="160" t="s">
        <v>4069</v>
      </c>
      <c r="J6020" t="s">
        <v>5506</v>
      </c>
      <c r="K6020">
        <v>99</v>
      </c>
      <c r="L6020" t="s">
        <v>3999</v>
      </c>
    </row>
    <row r="6021" spans="1:12">
      <c r="A6021" s="15">
        <v>30504171</v>
      </c>
      <c r="B6021" t="s">
        <v>5450</v>
      </c>
      <c r="C6021" t="s">
        <v>5506</v>
      </c>
      <c r="D6021" t="s">
        <v>8756</v>
      </c>
      <c r="E6021" t="s">
        <v>8776</v>
      </c>
      <c r="F6021" t="s">
        <v>4073</v>
      </c>
      <c r="G6021" s="160" t="s">
        <v>4074</v>
      </c>
      <c r="H6021" t="s">
        <v>4075</v>
      </c>
      <c r="I6021">
        <v>11</v>
      </c>
      <c r="J6021" t="s">
        <v>6011</v>
      </c>
      <c r="K6021">
        <v>99</v>
      </c>
      <c r="L6021" t="s">
        <v>3999</v>
      </c>
    </row>
    <row r="6022" spans="1:12">
      <c r="A6022" s="15">
        <v>30504172</v>
      </c>
      <c r="B6022" t="s">
        <v>5450</v>
      </c>
      <c r="C6022" t="s">
        <v>5506</v>
      </c>
      <c r="D6022" t="s">
        <v>8756</v>
      </c>
      <c r="E6022" t="s">
        <v>8777</v>
      </c>
      <c r="F6022" t="s">
        <v>3994</v>
      </c>
      <c r="G6022" s="160" t="s">
        <v>4076</v>
      </c>
      <c r="H6022" t="s">
        <v>4330</v>
      </c>
      <c r="I6022" s="160" t="s">
        <v>4069</v>
      </c>
      <c r="J6022" t="s">
        <v>5506</v>
      </c>
      <c r="K6022">
        <v>99</v>
      </c>
      <c r="L6022" t="s">
        <v>3999</v>
      </c>
    </row>
    <row r="6023" spans="1:12">
      <c r="A6023" s="15">
        <v>30504201</v>
      </c>
      <c r="B6023" t="s">
        <v>5450</v>
      </c>
      <c r="C6023" t="s">
        <v>5506</v>
      </c>
      <c r="D6023" t="s">
        <v>8778</v>
      </c>
      <c r="E6023" t="s">
        <v>8757</v>
      </c>
      <c r="F6023" t="s">
        <v>5710</v>
      </c>
      <c r="G6023" s="160" t="s">
        <v>4076</v>
      </c>
      <c r="H6023" t="s">
        <v>4330</v>
      </c>
      <c r="I6023" s="160" t="s">
        <v>4069</v>
      </c>
      <c r="J6023" t="s">
        <v>5506</v>
      </c>
      <c r="K6023">
        <v>99</v>
      </c>
      <c r="L6023" t="s">
        <v>3999</v>
      </c>
    </row>
    <row r="6024" spans="1:12">
      <c r="A6024" s="15">
        <v>30504202</v>
      </c>
      <c r="B6024" t="s">
        <v>5450</v>
      </c>
      <c r="C6024" t="s">
        <v>5506</v>
      </c>
      <c r="D6024" t="s">
        <v>8778</v>
      </c>
      <c r="E6024" t="s">
        <v>8758</v>
      </c>
      <c r="F6024" t="s">
        <v>4073</v>
      </c>
      <c r="G6024" s="160" t="s">
        <v>4074</v>
      </c>
      <c r="H6024" t="s">
        <v>4075</v>
      </c>
      <c r="I6024">
        <v>11</v>
      </c>
      <c r="J6024" t="s">
        <v>6011</v>
      </c>
      <c r="K6024">
        <v>99</v>
      </c>
      <c r="L6024" t="s">
        <v>3999</v>
      </c>
    </row>
    <row r="6025" spans="1:12">
      <c r="A6025" s="15">
        <v>30504203</v>
      </c>
      <c r="B6025" t="s">
        <v>5450</v>
      </c>
      <c r="C6025" t="s">
        <v>5506</v>
      </c>
      <c r="D6025" t="s">
        <v>8778</v>
      </c>
      <c r="E6025" t="s">
        <v>8759</v>
      </c>
      <c r="F6025" t="s">
        <v>4073</v>
      </c>
      <c r="G6025" s="160" t="s">
        <v>4074</v>
      </c>
      <c r="H6025" t="s">
        <v>4075</v>
      </c>
      <c r="I6025">
        <v>11</v>
      </c>
      <c r="J6025" t="s">
        <v>6011</v>
      </c>
      <c r="K6025">
        <v>99</v>
      </c>
      <c r="L6025" t="s">
        <v>3999</v>
      </c>
    </row>
    <row r="6026" spans="1:12">
      <c r="A6026" s="15">
        <v>30504215</v>
      </c>
      <c r="B6026" t="s">
        <v>5450</v>
      </c>
      <c r="C6026" t="s">
        <v>5506</v>
      </c>
      <c r="D6026" t="s">
        <v>8778</v>
      </c>
      <c r="E6026" t="s">
        <v>8760</v>
      </c>
      <c r="F6026" t="s">
        <v>3994</v>
      </c>
      <c r="G6026" s="160" t="s">
        <v>4076</v>
      </c>
      <c r="H6026" t="s">
        <v>4330</v>
      </c>
      <c r="I6026" s="160" t="s">
        <v>4069</v>
      </c>
      <c r="J6026" t="s">
        <v>5506</v>
      </c>
      <c r="K6026">
        <v>99</v>
      </c>
      <c r="L6026" t="s">
        <v>3999</v>
      </c>
    </row>
    <row r="6027" spans="1:12">
      <c r="A6027" s="15">
        <v>30504219</v>
      </c>
      <c r="B6027" t="s">
        <v>5450</v>
      </c>
      <c r="C6027" t="s">
        <v>5506</v>
      </c>
      <c r="D6027" t="s">
        <v>8778</v>
      </c>
      <c r="E6027" t="s">
        <v>8761</v>
      </c>
      <c r="F6027" t="s">
        <v>3994</v>
      </c>
      <c r="G6027" s="160" t="s">
        <v>4076</v>
      </c>
      <c r="H6027" t="s">
        <v>4330</v>
      </c>
      <c r="I6027" s="160" t="s">
        <v>4069</v>
      </c>
      <c r="J6027" t="s">
        <v>5506</v>
      </c>
      <c r="K6027">
        <v>99</v>
      </c>
      <c r="L6027" t="s">
        <v>3999</v>
      </c>
    </row>
    <row r="6028" spans="1:12">
      <c r="A6028" s="15">
        <v>30504230</v>
      </c>
      <c r="B6028" t="s">
        <v>5450</v>
      </c>
      <c r="C6028" t="s">
        <v>5506</v>
      </c>
      <c r="D6028" t="s">
        <v>8778</v>
      </c>
      <c r="E6028" t="s">
        <v>8763</v>
      </c>
      <c r="F6028" t="s">
        <v>3994</v>
      </c>
      <c r="G6028" s="160" t="s">
        <v>4076</v>
      </c>
      <c r="H6028" t="s">
        <v>4330</v>
      </c>
      <c r="I6028" s="160" t="s">
        <v>4069</v>
      </c>
      <c r="J6028" t="s">
        <v>5506</v>
      </c>
      <c r="K6028">
        <v>99</v>
      </c>
      <c r="L6028" t="s">
        <v>3999</v>
      </c>
    </row>
    <row r="6029" spans="1:12">
      <c r="A6029" s="15">
        <v>30504231</v>
      </c>
      <c r="B6029" t="s">
        <v>5450</v>
      </c>
      <c r="C6029" t="s">
        <v>5506</v>
      </c>
      <c r="D6029" t="s">
        <v>8778</v>
      </c>
      <c r="E6029" t="s">
        <v>8764</v>
      </c>
      <c r="F6029" t="s">
        <v>3994</v>
      </c>
      <c r="G6029" s="160" t="s">
        <v>4076</v>
      </c>
      <c r="H6029" t="s">
        <v>4330</v>
      </c>
      <c r="I6029" s="160" t="s">
        <v>4069</v>
      </c>
      <c r="J6029" t="s">
        <v>5506</v>
      </c>
      <c r="K6029">
        <v>99</v>
      </c>
      <c r="L6029" t="s">
        <v>3999</v>
      </c>
    </row>
    <row r="6030" spans="1:12">
      <c r="A6030" s="15">
        <v>30504232</v>
      </c>
      <c r="B6030" t="s">
        <v>5450</v>
      </c>
      <c r="C6030" t="s">
        <v>5506</v>
      </c>
      <c r="D6030" t="s">
        <v>8778</v>
      </c>
      <c r="E6030" t="s">
        <v>8765</v>
      </c>
      <c r="F6030" t="s">
        <v>3994</v>
      </c>
      <c r="G6030" s="160" t="s">
        <v>4076</v>
      </c>
      <c r="H6030" t="s">
        <v>4330</v>
      </c>
      <c r="I6030" s="160" t="s">
        <v>4069</v>
      </c>
      <c r="J6030" t="s">
        <v>5506</v>
      </c>
      <c r="K6030">
        <v>99</v>
      </c>
      <c r="L6030" t="s">
        <v>3999</v>
      </c>
    </row>
    <row r="6031" spans="1:12">
      <c r="A6031" s="15">
        <v>30504233</v>
      </c>
      <c r="B6031" t="s">
        <v>5450</v>
      </c>
      <c r="C6031" t="s">
        <v>5506</v>
      </c>
      <c r="D6031" t="s">
        <v>8778</v>
      </c>
      <c r="E6031" t="s">
        <v>8766</v>
      </c>
      <c r="F6031" t="s">
        <v>3994</v>
      </c>
      <c r="G6031" s="160" t="s">
        <v>4076</v>
      </c>
      <c r="H6031" t="s">
        <v>4330</v>
      </c>
      <c r="I6031" s="160" t="s">
        <v>4069</v>
      </c>
      <c r="J6031" t="s">
        <v>5506</v>
      </c>
      <c r="K6031">
        <v>99</v>
      </c>
      <c r="L6031" t="s">
        <v>3999</v>
      </c>
    </row>
    <row r="6032" spans="1:12">
      <c r="A6032" s="15">
        <v>30504239</v>
      </c>
      <c r="B6032" t="s">
        <v>5450</v>
      </c>
      <c r="C6032" t="s">
        <v>5506</v>
      </c>
      <c r="D6032" t="s">
        <v>8778</v>
      </c>
      <c r="E6032" t="s">
        <v>8767</v>
      </c>
      <c r="F6032" t="s">
        <v>3994</v>
      </c>
      <c r="G6032" s="160" t="s">
        <v>4076</v>
      </c>
      <c r="H6032" t="s">
        <v>4330</v>
      </c>
      <c r="I6032" s="160" t="s">
        <v>4069</v>
      </c>
      <c r="J6032" t="s">
        <v>5506</v>
      </c>
      <c r="K6032">
        <v>99</v>
      </c>
      <c r="L6032" t="s">
        <v>3999</v>
      </c>
    </row>
    <row r="6033" spans="1:12">
      <c r="A6033" s="15">
        <v>30504250</v>
      </c>
      <c r="B6033" t="s">
        <v>5450</v>
      </c>
      <c r="C6033" t="s">
        <v>5506</v>
      </c>
      <c r="D6033" t="s">
        <v>8778</v>
      </c>
      <c r="E6033" t="s">
        <v>8772</v>
      </c>
      <c r="F6033" t="s">
        <v>3994</v>
      </c>
      <c r="G6033" s="160" t="s">
        <v>4076</v>
      </c>
      <c r="H6033" t="s">
        <v>4330</v>
      </c>
      <c r="I6033" s="160" t="s">
        <v>4069</v>
      </c>
      <c r="J6033" t="s">
        <v>5506</v>
      </c>
      <c r="K6033">
        <v>99</v>
      </c>
      <c r="L6033" t="s">
        <v>3999</v>
      </c>
    </row>
    <row r="6034" spans="1:12">
      <c r="A6034" s="15">
        <v>30504270</v>
      </c>
      <c r="B6034" t="s">
        <v>5450</v>
      </c>
      <c r="C6034" t="s">
        <v>5506</v>
      </c>
      <c r="D6034" t="s">
        <v>8778</v>
      </c>
      <c r="E6034" t="s">
        <v>8775</v>
      </c>
      <c r="F6034" t="s">
        <v>4073</v>
      </c>
      <c r="G6034" s="160" t="s">
        <v>4074</v>
      </c>
      <c r="H6034" t="s">
        <v>4075</v>
      </c>
      <c r="I6034">
        <v>11</v>
      </c>
      <c r="J6034" t="s">
        <v>6011</v>
      </c>
      <c r="K6034">
        <v>99</v>
      </c>
      <c r="L6034" t="s">
        <v>3999</v>
      </c>
    </row>
    <row r="6035" spans="1:12">
      <c r="A6035" s="15">
        <v>30504271</v>
      </c>
      <c r="B6035" t="s">
        <v>5450</v>
      </c>
      <c r="C6035" t="s">
        <v>5506</v>
      </c>
      <c r="D6035" t="s">
        <v>8778</v>
      </c>
      <c r="E6035" t="s">
        <v>8776</v>
      </c>
      <c r="F6035" t="s">
        <v>4073</v>
      </c>
      <c r="G6035" s="160" t="s">
        <v>4074</v>
      </c>
      <c r="H6035" t="s">
        <v>4075</v>
      </c>
      <c r="I6035">
        <v>11</v>
      </c>
      <c r="J6035" t="s">
        <v>6011</v>
      </c>
      <c r="K6035">
        <v>99</v>
      </c>
      <c r="L6035" t="s">
        <v>3999</v>
      </c>
    </row>
    <row r="6036" spans="1:12">
      <c r="A6036" s="15">
        <v>30504272</v>
      </c>
      <c r="B6036" t="s">
        <v>5450</v>
      </c>
      <c r="C6036" t="s">
        <v>5506</v>
      </c>
      <c r="D6036" t="s">
        <v>8778</v>
      </c>
      <c r="E6036" t="s">
        <v>8777</v>
      </c>
      <c r="F6036" t="s">
        <v>3994</v>
      </c>
      <c r="G6036" s="160" t="s">
        <v>4076</v>
      </c>
      <c r="H6036" t="s">
        <v>4330</v>
      </c>
      <c r="I6036" s="160" t="s">
        <v>4069</v>
      </c>
      <c r="J6036" t="s">
        <v>5506</v>
      </c>
      <c r="K6036">
        <v>99</v>
      </c>
      <c r="L6036" t="s">
        <v>3999</v>
      </c>
    </row>
    <row r="6037" spans="1:12">
      <c r="A6037" s="15">
        <v>30504301</v>
      </c>
      <c r="B6037" t="s">
        <v>5450</v>
      </c>
      <c r="C6037" t="s">
        <v>5506</v>
      </c>
      <c r="D6037" t="s">
        <v>8779</v>
      </c>
      <c r="E6037" t="s">
        <v>8757</v>
      </c>
      <c r="F6037" t="s">
        <v>5710</v>
      </c>
      <c r="G6037" s="160" t="s">
        <v>4076</v>
      </c>
      <c r="H6037" t="s">
        <v>4330</v>
      </c>
      <c r="I6037" s="160" t="s">
        <v>4069</v>
      </c>
      <c r="J6037" t="s">
        <v>5506</v>
      </c>
      <c r="K6037">
        <v>99</v>
      </c>
      <c r="L6037" t="s">
        <v>3999</v>
      </c>
    </row>
    <row r="6038" spans="1:12">
      <c r="A6038" s="15">
        <v>30504302</v>
      </c>
      <c r="B6038" t="s">
        <v>5450</v>
      </c>
      <c r="C6038" t="s">
        <v>5506</v>
      </c>
      <c r="D6038" t="s">
        <v>8779</v>
      </c>
      <c r="E6038" t="s">
        <v>8758</v>
      </c>
      <c r="F6038" t="s">
        <v>4073</v>
      </c>
      <c r="G6038" s="160" t="s">
        <v>4074</v>
      </c>
      <c r="H6038" t="s">
        <v>4075</v>
      </c>
      <c r="I6038">
        <v>11</v>
      </c>
      <c r="J6038" t="s">
        <v>6011</v>
      </c>
      <c r="K6038">
        <v>99</v>
      </c>
      <c r="L6038" t="s">
        <v>3999</v>
      </c>
    </row>
    <row r="6039" spans="1:12">
      <c r="A6039" s="15">
        <v>30504303</v>
      </c>
      <c r="B6039" t="s">
        <v>5450</v>
      </c>
      <c r="C6039" t="s">
        <v>5506</v>
      </c>
      <c r="D6039" t="s">
        <v>8779</v>
      </c>
      <c r="E6039" t="s">
        <v>8759</v>
      </c>
      <c r="F6039" t="s">
        <v>4073</v>
      </c>
      <c r="G6039" s="160" t="s">
        <v>4074</v>
      </c>
      <c r="H6039" t="s">
        <v>4075</v>
      </c>
      <c r="I6039">
        <v>11</v>
      </c>
      <c r="J6039" t="s">
        <v>6011</v>
      </c>
      <c r="K6039">
        <v>99</v>
      </c>
      <c r="L6039" t="s">
        <v>3999</v>
      </c>
    </row>
    <row r="6040" spans="1:12">
      <c r="A6040" s="15">
        <v>30504315</v>
      </c>
      <c r="B6040" t="s">
        <v>5450</v>
      </c>
      <c r="C6040" t="s">
        <v>5506</v>
      </c>
      <c r="D6040" t="s">
        <v>8779</v>
      </c>
      <c r="E6040" t="s">
        <v>8760</v>
      </c>
      <c r="F6040" t="s">
        <v>3994</v>
      </c>
      <c r="G6040" s="160" t="s">
        <v>4076</v>
      </c>
      <c r="H6040" t="s">
        <v>4330</v>
      </c>
      <c r="I6040" s="160" t="s">
        <v>4069</v>
      </c>
      <c r="J6040" t="s">
        <v>5506</v>
      </c>
      <c r="K6040">
        <v>99</v>
      </c>
      <c r="L6040" t="s">
        <v>3999</v>
      </c>
    </row>
    <row r="6041" spans="1:12">
      <c r="A6041" s="15">
        <v>30504319</v>
      </c>
      <c r="B6041" t="s">
        <v>5450</v>
      </c>
      <c r="C6041" t="s">
        <v>5506</v>
      </c>
      <c r="D6041" t="s">
        <v>8779</v>
      </c>
      <c r="E6041" t="s">
        <v>8761</v>
      </c>
      <c r="F6041" t="s">
        <v>3994</v>
      </c>
      <c r="G6041" s="160" t="s">
        <v>4076</v>
      </c>
      <c r="H6041" t="s">
        <v>4330</v>
      </c>
      <c r="I6041" s="160" t="s">
        <v>4069</v>
      </c>
      <c r="J6041" t="s">
        <v>5506</v>
      </c>
      <c r="K6041">
        <v>99</v>
      </c>
      <c r="L6041" t="s">
        <v>3999</v>
      </c>
    </row>
    <row r="6042" spans="1:12">
      <c r="A6042" s="15">
        <v>30504329</v>
      </c>
      <c r="B6042" t="s">
        <v>5450</v>
      </c>
      <c r="C6042" t="s">
        <v>5506</v>
      </c>
      <c r="D6042" t="s">
        <v>8779</v>
      </c>
      <c r="E6042" t="s">
        <v>8762</v>
      </c>
      <c r="F6042" t="s">
        <v>3994</v>
      </c>
      <c r="G6042" s="160" t="s">
        <v>4076</v>
      </c>
      <c r="H6042" t="s">
        <v>4330</v>
      </c>
      <c r="I6042" s="160" t="s">
        <v>4069</v>
      </c>
      <c r="J6042" t="s">
        <v>5506</v>
      </c>
      <c r="K6042">
        <v>99</v>
      </c>
      <c r="L6042" t="s">
        <v>3999</v>
      </c>
    </row>
    <row r="6043" spans="1:12">
      <c r="A6043" s="15">
        <v>30504330</v>
      </c>
      <c r="B6043" t="s">
        <v>5450</v>
      </c>
      <c r="C6043" t="s">
        <v>5506</v>
      </c>
      <c r="D6043" t="s">
        <v>8779</v>
      </c>
      <c r="E6043" t="s">
        <v>8763</v>
      </c>
      <c r="F6043" t="s">
        <v>3994</v>
      </c>
      <c r="G6043" s="160" t="s">
        <v>4076</v>
      </c>
      <c r="H6043" t="s">
        <v>4330</v>
      </c>
      <c r="I6043" s="160" t="s">
        <v>4069</v>
      </c>
      <c r="J6043" t="s">
        <v>5506</v>
      </c>
      <c r="K6043">
        <v>99</v>
      </c>
      <c r="L6043" t="s">
        <v>3999</v>
      </c>
    </row>
    <row r="6044" spans="1:12">
      <c r="A6044" s="15">
        <v>30504331</v>
      </c>
      <c r="B6044" t="s">
        <v>5450</v>
      </c>
      <c r="C6044" t="s">
        <v>5506</v>
      </c>
      <c r="D6044" t="s">
        <v>8779</v>
      </c>
      <c r="E6044" t="s">
        <v>8764</v>
      </c>
      <c r="F6044" t="s">
        <v>3994</v>
      </c>
      <c r="G6044" s="160" t="s">
        <v>4076</v>
      </c>
      <c r="H6044" t="s">
        <v>4330</v>
      </c>
      <c r="I6044" s="160" t="s">
        <v>4069</v>
      </c>
      <c r="J6044" t="s">
        <v>5506</v>
      </c>
      <c r="K6044">
        <v>99</v>
      </c>
      <c r="L6044" t="s">
        <v>3999</v>
      </c>
    </row>
    <row r="6045" spans="1:12">
      <c r="A6045" s="15">
        <v>30504332</v>
      </c>
      <c r="B6045" t="s">
        <v>5450</v>
      </c>
      <c r="C6045" t="s">
        <v>5506</v>
      </c>
      <c r="D6045" t="s">
        <v>8779</v>
      </c>
      <c r="E6045" t="s">
        <v>8765</v>
      </c>
      <c r="F6045" t="s">
        <v>3994</v>
      </c>
      <c r="G6045" s="160" t="s">
        <v>4076</v>
      </c>
      <c r="H6045" t="s">
        <v>4330</v>
      </c>
      <c r="I6045" s="160" t="s">
        <v>4069</v>
      </c>
      <c r="J6045" t="s">
        <v>5506</v>
      </c>
      <c r="K6045">
        <v>99</v>
      </c>
      <c r="L6045" t="s">
        <v>3999</v>
      </c>
    </row>
    <row r="6046" spans="1:12">
      <c r="A6046" s="15">
        <v>30504333</v>
      </c>
      <c r="B6046" t="s">
        <v>5450</v>
      </c>
      <c r="C6046" t="s">
        <v>5506</v>
      </c>
      <c r="D6046" t="s">
        <v>8779</v>
      </c>
      <c r="E6046" t="s">
        <v>8766</v>
      </c>
      <c r="F6046" t="s">
        <v>3994</v>
      </c>
      <c r="G6046" s="160" t="s">
        <v>4076</v>
      </c>
      <c r="H6046" t="s">
        <v>4330</v>
      </c>
      <c r="I6046" s="160" t="s">
        <v>4069</v>
      </c>
      <c r="J6046" t="s">
        <v>5506</v>
      </c>
      <c r="K6046">
        <v>99</v>
      </c>
      <c r="L6046" t="s">
        <v>3999</v>
      </c>
    </row>
    <row r="6047" spans="1:12">
      <c r="A6047" s="15">
        <v>30504339</v>
      </c>
      <c r="B6047" t="s">
        <v>5450</v>
      </c>
      <c r="C6047" t="s">
        <v>5506</v>
      </c>
      <c r="D6047" t="s">
        <v>8779</v>
      </c>
      <c r="E6047" t="s">
        <v>8767</v>
      </c>
      <c r="F6047" t="s">
        <v>3994</v>
      </c>
      <c r="G6047" s="160" t="s">
        <v>4076</v>
      </c>
      <c r="H6047" t="s">
        <v>4330</v>
      </c>
      <c r="I6047" s="160" t="s">
        <v>4069</v>
      </c>
      <c r="J6047" t="s">
        <v>5506</v>
      </c>
      <c r="K6047">
        <v>99</v>
      </c>
      <c r="L6047" t="s">
        <v>3999</v>
      </c>
    </row>
    <row r="6048" spans="1:12">
      <c r="A6048" s="15">
        <v>30504340</v>
      </c>
      <c r="B6048" t="s">
        <v>5450</v>
      </c>
      <c r="C6048" t="s">
        <v>5506</v>
      </c>
      <c r="D6048" t="s">
        <v>8779</v>
      </c>
      <c r="E6048" t="s">
        <v>8768</v>
      </c>
      <c r="F6048" t="s">
        <v>3994</v>
      </c>
      <c r="G6048" s="160" t="s">
        <v>4076</v>
      </c>
      <c r="H6048" t="s">
        <v>4330</v>
      </c>
      <c r="I6048" s="160" t="s">
        <v>4069</v>
      </c>
      <c r="J6048" t="s">
        <v>5506</v>
      </c>
      <c r="K6048">
        <v>99</v>
      </c>
      <c r="L6048" t="s">
        <v>3999</v>
      </c>
    </row>
    <row r="6049" spans="1:12">
      <c r="A6049" s="15">
        <v>30504341</v>
      </c>
      <c r="B6049" t="s">
        <v>5450</v>
      </c>
      <c r="C6049" t="s">
        <v>5506</v>
      </c>
      <c r="D6049" t="s">
        <v>8779</v>
      </c>
      <c r="E6049" t="s">
        <v>8769</v>
      </c>
      <c r="F6049" t="s">
        <v>3994</v>
      </c>
      <c r="G6049" s="160" t="s">
        <v>4076</v>
      </c>
      <c r="H6049" t="s">
        <v>4330</v>
      </c>
      <c r="I6049" s="160" t="s">
        <v>4069</v>
      </c>
      <c r="J6049" t="s">
        <v>5506</v>
      </c>
      <c r="K6049">
        <v>99</v>
      </c>
      <c r="L6049" t="s">
        <v>3999</v>
      </c>
    </row>
    <row r="6050" spans="1:12">
      <c r="A6050" s="15">
        <v>30504342</v>
      </c>
      <c r="B6050" t="s">
        <v>5450</v>
      </c>
      <c r="C6050" t="s">
        <v>5506</v>
      </c>
      <c r="D6050" t="s">
        <v>8779</v>
      </c>
      <c r="E6050" t="s">
        <v>8770</v>
      </c>
      <c r="F6050" t="s">
        <v>3994</v>
      </c>
      <c r="G6050" s="160" t="s">
        <v>4076</v>
      </c>
      <c r="H6050" t="s">
        <v>4330</v>
      </c>
      <c r="I6050" s="160" t="s">
        <v>4069</v>
      </c>
      <c r="J6050" t="s">
        <v>5506</v>
      </c>
      <c r="K6050">
        <v>99</v>
      </c>
      <c r="L6050" t="s">
        <v>3999</v>
      </c>
    </row>
    <row r="6051" spans="1:12">
      <c r="A6051" s="15">
        <v>30504349</v>
      </c>
      <c r="B6051" t="s">
        <v>5450</v>
      </c>
      <c r="C6051" t="s">
        <v>5506</v>
      </c>
      <c r="D6051" t="s">
        <v>8779</v>
      </c>
      <c r="E6051" t="s">
        <v>8771</v>
      </c>
      <c r="F6051" t="s">
        <v>3994</v>
      </c>
      <c r="G6051" s="160" t="s">
        <v>4076</v>
      </c>
      <c r="H6051" t="s">
        <v>4330</v>
      </c>
      <c r="I6051" s="160" t="s">
        <v>4069</v>
      </c>
      <c r="J6051" t="s">
        <v>5506</v>
      </c>
      <c r="K6051">
        <v>99</v>
      </c>
      <c r="L6051" t="s">
        <v>3999</v>
      </c>
    </row>
    <row r="6052" spans="1:12">
      <c r="A6052" s="15">
        <v>30504350</v>
      </c>
      <c r="B6052" t="s">
        <v>5450</v>
      </c>
      <c r="C6052" t="s">
        <v>5506</v>
      </c>
      <c r="D6052" t="s">
        <v>8779</v>
      </c>
      <c r="E6052" t="s">
        <v>8772</v>
      </c>
      <c r="F6052" t="s">
        <v>3994</v>
      </c>
      <c r="G6052" s="160" t="s">
        <v>4076</v>
      </c>
      <c r="H6052" t="s">
        <v>4330</v>
      </c>
      <c r="I6052" s="160" t="s">
        <v>4069</v>
      </c>
      <c r="J6052" t="s">
        <v>5506</v>
      </c>
      <c r="K6052">
        <v>99</v>
      </c>
      <c r="L6052" t="s">
        <v>3999</v>
      </c>
    </row>
    <row r="6053" spans="1:12">
      <c r="A6053" s="15">
        <v>30504351</v>
      </c>
      <c r="B6053" t="s">
        <v>5450</v>
      </c>
      <c r="C6053" t="s">
        <v>5506</v>
      </c>
      <c r="D6053" t="s">
        <v>8779</v>
      </c>
      <c r="E6053" t="s">
        <v>8773</v>
      </c>
      <c r="F6053" t="s">
        <v>3994</v>
      </c>
      <c r="G6053" s="160" t="s">
        <v>4076</v>
      </c>
      <c r="H6053" t="s">
        <v>4330</v>
      </c>
      <c r="I6053" s="160" t="s">
        <v>4069</v>
      </c>
      <c r="J6053" t="s">
        <v>5506</v>
      </c>
      <c r="K6053">
        <v>99</v>
      </c>
      <c r="L6053" t="s">
        <v>3999</v>
      </c>
    </row>
    <row r="6054" spans="1:12">
      <c r="A6054" s="15">
        <v>30504370</v>
      </c>
      <c r="B6054" t="s">
        <v>5450</v>
      </c>
      <c r="C6054" t="s">
        <v>5506</v>
      </c>
      <c r="D6054" t="s">
        <v>8779</v>
      </c>
      <c r="E6054" t="s">
        <v>8775</v>
      </c>
      <c r="F6054" t="s">
        <v>4073</v>
      </c>
      <c r="G6054" s="160" t="s">
        <v>4074</v>
      </c>
      <c r="H6054" t="s">
        <v>4075</v>
      </c>
      <c r="I6054">
        <v>11</v>
      </c>
      <c r="J6054" t="s">
        <v>6011</v>
      </c>
      <c r="K6054">
        <v>99</v>
      </c>
      <c r="L6054" t="s">
        <v>3999</v>
      </c>
    </row>
    <row r="6055" spans="1:12">
      <c r="A6055" s="15">
        <v>30504371</v>
      </c>
      <c r="B6055" t="s">
        <v>5450</v>
      </c>
      <c r="C6055" t="s">
        <v>5506</v>
      </c>
      <c r="D6055" t="s">
        <v>8779</v>
      </c>
      <c r="E6055" t="s">
        <v>8776</v>
      </c>
      <c r="F6055" t="s">
        <v>4073</v>
      </c>
      <c r="G6055" s="160" t="s">
        <v>4074</v>
      </c>
      <c r="H6055" t="s">
        <v>4075</v>
      </c>
      <c r="I6055">
        <v>11</v>
      </c>
      <c r="J6055" t="s">
        <v>6011</v>
      </c>
      <c r="K6055">
        <v>99</v>
      </c>
      <c r="L6055" t="s">
        <v>3999</v>
      </c>
    </row>
    <row r="6056" spans="1:12">
      <c r="A6056" s="15">
        <v>30504372</v>
      </c>
      <c r="B6056" t="s">
        <v>5450</v>
      </c>
      <c r="C6056" t="s">
        <v>5506</v>
      </c>
      <c r="D6056" t="s">
        <v>8779</v>
      </c>
      <c r="E6056" t="s">
        <v>8777</v>
      </c>
      <c r="F6056" t="s">
        <v>3994</v>
      </c>
      <c r="G6056" s="160" t="s">
        <v>4076</v>
      </c>
      <c r="H6056" t="s">
        <v>4330</v>
      </c>
      <c r="I6056" s="160" t="s">
        <v>4069</v>
      </c>
      <c r="J6056" t="s">
        <v>5506</v>
      </c>
      <c r="K6056">
        <v>99</v>
      </c>
      <c r="L6056" t="s">
        <v>3999</v>
      </c>
    </row>
    <row r="6057" spans="1:12">
      <c r="A6057" s="15">
        <v>30504401</v>
      </c>
      <c r="B6057" t="s">
        <v>5450</v>
      </c>
      <c r="C6057" t="s">
        <v>5506</v>
      </c>
      <c r="D6057" t="s">
        <v>8780</v>
      </c>
      <c r="E6057" t="s">
        <v>8757</v>
      </c>
      <c r="F6057" t="s">
        <v>5710</v>
      </c>
      <c r="G6057" s="160" t="s">
        <v>4076</v>
      </c>
      <c r="H6057" t="s">
        <v>4330</v>
      </c>
      <c r="I6057" s="160" t="s">
        <v>4069</v>
      </c>
      <c r="J6057" t="s">
        <v>5506</v>
      </c>
      <c r="K6057">
        <v>99</v>
      </c>
      <c r="L6057" t="s">
        <v>3999</v>
      </c>
    </row>
    <row r="6058" spans="1:12">
      <c r="A6058" s="15">
        <v>30504402</v>
      </c>
      <c r="B6058" t="s">
        <v>5450</v>
      </c>
      <c r="C6058" t="s">
        <v>5506</v>
      </c>
      <c r="D6058" t="s">
        <v>8780</v>
      </c>
      <c r="E6058" t="s">
        <v>8758</v>
      </c>
      <c r="F6058" t="s">
        <v>4073</v>
      </c>
      <c r="G6058" s="160" t="s">
        <v>4074</v>
      </c>
      <c r="H6058" t="s">
        <v>4075</v>
      </c>
      <c r="I6058">
        <v>11</v>
      </c>
      <c r="J6058" t="s">
        <v>6011</v>
      </c>
      <c r="K6058">
        <v>99</v>
      </c>
      <c r="L6058" t="s">
        <v>3999</v>
      </c>
    </row>
    <row r="6059" spans="1:12">
      <c r="A6059" s="15">
        <v>30504403</v>
      </c>
      <c r="B6059" t="s">
        <v>5450</v>
      </c>
      <c r="C6059" t="s">
        <v>5506</v>
      </c>
      <c r="D6059" t="s">
        <v>8780</v>
      </c>
      <c r="E6059" t="s">
        <v>8759</v>
      </c>
      <c r="F6059" t="s">
        <v>4073</v>
      </c>
      <c r="G6059" s="160" t="s">
        <v>4074</v>
      </c>
      <c r="H6059" t="s">
        <v>4075</v>
      </c>
      <c r="I6059">
        <v>11</v>
      </c>
      <c r="J6059" t="s">
        <v>6011</v>
      </c>
      <c r="K6059">
        <v>99</v>
      </c>
      <c r="L6059" t="s">
        <v>3999</v>
      </c>
    </row>
    <row r="6060" spans="1:12">
      <c r="A6060" s="15">
        <v>30504415</v>
      </c>
      <c r="B6060" t="s">
        <v>5450</v>
      </c>
      <c r="C6060" t="s">
        <v>5506</v>
      </c>
      <c r="D6060" t="s">
        <v>8780</v>
      </c>
      <c r="E6060" t="s">
        <v>8760</v>
      </c>
      <c r="F6060" t="s">
        <v>3994</v>
      </c>
      <c r="G6060" s="160" t="s">
        <v>4076</v>
      </c>
      <c r="H6060" t="s">
        <v>4330</v>
      </c>
      <c r="I6060" s="160" t="s">
        <v>4069</v>
      </c>
      <c r="J6060" t="s">
        <v>5506</v>
      </c>
      <c r="K6060">
        <v>99</v>
      </c>
      <c r="L6060" t="s">
        <v>3999</v>
      </c>
    </row>
    <row r="6061" spans="1:12">
      <c r="A6061" s="15">
        <v>30504419</v>
      </c>
      <c r="B6061" t="s">
        <v>5450</v>
      </c>
      <c r="C6061" t="s">
        <v>5506</v>
      </c>
      <c r="D6061" t="s">
        <v>8780</v>
      </c>
      <c r="E6061" t="s">
        <v>8761</v>
      </c>
      <c r="F6061" t="s">
        <v>3994</v>
      </c>
      <c r="G6061" s="160" t="s">
        <v>4076</v>
      </c>
      <c r="H6061" t="s">
        <v>4330</v>
      </c>
      <c r="I6061" s="160" t="s">
        <v>4069</v>
      </c>
      <c r="J6061" t="s">
        <v>5506</v>
      </c>
      <c r="K6061">
        <v>99</v>
      </c>
      <c r="L6061" t="s">
        <v>3999</v>
      </c>
    </row>
    <row r="6062" spans="1:12">
      <c r="A6062" s="15">
        <v>30504430</v>
      </c>
      <c r="B6062" t="s">
        <v>5450</v>
      </c>
      <c r="C6062" t="s">
        <v>5506</v>
      </c>
      <c r="D6062" t="s">
        <v>8780</v>
      </c>
      <c r="E6062" t="s">
        <v>8763</v>
      </c>
      <c r="F6062" t="s">
        <v>3994</v>
      </c>
      <c r="G6062" s="160" t="s">
        <v>4076</v>
      </c>
      <c r="H6062" t="s">
        <v>4330</v>
      </c>
      <c r="I6062" s="160" t="s">
        <v>4069</v>
      </c>
      <c r="J6062" t="s">
        <v>5506</v>
      </c>
      <c r="K6062">
        <v>99</v>
      </c>
      <c r="L6062" t="s">
        <v>3999</v>
      </c>
    </row>
    <row r="6063" spans="1:12">
      <c r="A6063" s="15">
        <v>30504431</v>
      </c>
      <c r="B6063" t="s">
        <v>5450</v>
      </c>
      <c r="C6063" t="s">
        <v>5506</v>
      </c>
      <c r="D6063" t="s">
        <v>8780</v>
      </c>
      <c r="E6063" t="s">
        <v>8764</v>
      </c>
      <c r="F6063" t="s">
        <v>3994</v>
      </c>
      <c r="G6063" s="160" t="s">
        <v>4076</v>
      </c>
      <c r="H6063" t="s">
        <v>4330</v>
      </c>
      <c r="I6063" s="160" t="s">
        <v>4069</v>
      </c>
      <c r="J6063" t="s">
        <v>5506</v>
      </c>
      <c r="K6063">
        <v>99</v>
      </c>
      <c r="L6063" t="s">
        <v>3999</v>
      </c>
    </row>
    <row r="6064" spans="1:12">
      <c r="A6064" s="15">
        <v>30504432</v>
      </c>
      <c r="B6064" t="s">
        <v>5450</v>
      </c>
      <c r="C6064" t="s">
        <v>5506</v>
      </c>
      <c r="D6064" t="s">
        <v>8780</v>
      </c>
      <c r="E6064" t="s">
        <v>8765</v>
      </c>
      <c r="F6064" t="s">
        <v>3994</v>
      </c>
      <c r="G6064" s="160" t="s">
        <v>4076</v>
      </c>
      <c r="H6064" t="s">
        <v>4330</v>
      </c>
      <c r="I6064" s="160" t="s">
        <v>4069</v>
      </c>
      <c r="J6064" t="s">
        <v>5506</v>
      </c>
      <c r="K6064">
        <v>99</v>
      </c>
      <c r="L6064" t="s">
        <v>3999</v>
      </c>
    </row>
    <row r="6065" spans="1:12">
      <c r="A6065" s="15">
        <v>30504433</v>
      </c>
      <c r="B6065" t="s">
        <v>5450</v>
      </c>
      <c r="C6065" t="s">
        <v>5506</v>
      </c>
      <c r="D6065" t="s">
        <v>8780</v>
      </c>
      <c r="E6065" t="s">
        <v>8766</v>
      </c>
      <c r="F6065" t="s">
        <v>3994</v>
      </c>
      <c r="G6065" s="160" t="s">
        <v>4076</v>
      </c>
      <c r="H6065" t="s">
        <v>4330</v>
      </c>
      <c r="I6065" s="160" t="s">
        <v>4069</v>
      </c>
      <c r="J6065" t="s">
        <v>5506</v>
      </c>
      <c r="K6065">
        <v>99</v>
      </c>
      <c r="L6065" t="s">
        <v>3999</v>
      </c>
    </row>
    <row r="6066" spans="1:12">
      <c r="A6066" s="15">
        <v>30504439</v>
      </c>
      <c r="B6066" t="s">
        <v>5450</v>
      </c>
      <c r="C6066" t="s">
        <v>5506</v>
      </c>
      <c r="D6066" t="s">
        <v>8780</v>
      </c>
      <c r="E6066" t="s">
        <v>8767</v>
      </c>
      <c r="F6066" t="s">
        <v>3994</v>
      </c>
      <c r="G6066" s="160" t="s">
        <v>4076</v>
      </c>
      <c r="H6066" t="s">
        <v>4330</v>
      </c>
      <c r="I6066" s="160" t="s">
        <v>4069</v>
      </c>
      <c r="J6066" t="s">
        <v>5506</v>
      </c>
      <c r="K6066">
        <v>99</v>
      </c>
      <c r="L6066" t="s">
        <v>3999</v>
      </c>
    </row>
    <row r="6067" spans="1:12">
      <c r="A6067" s="15">
        <v>30504450</v>
      </c>
      <c r="B6067" t="s">
        <v>5450</v>
      </c>
      <c r="C6067" t="s">
        <v>5506</v>
      </c>
      <c r="D6067" t="s">
        <v>8780</v>
      </c>
      <c r="E6067" t="s">
        <v>8772</v>
      </c>
      <c r="F6067" t="s">
        <v>3994</v>
      </c>
      <c r="G6067" s="160" t="s">
        <v>4076</v>
      </c>
      <c r="H6067" t="s">
        <v>4330</v>
      </c>
      <c r="I6067" s="160" t="s">
        <v>4069</v>
      </c>
      <c r="J6067" t="s">
        <v>5506</v>
      </c>
      <c r="K6067">
        <v>99</v>
      </c>
      <c r="L6067" t="s">
        <v>3999</v>
      </c>
    </row>
    <row r="6068" spans="1:12">
      <c r="A6068" s="15">
        <v>30504451</v>
      </c>
      <c r="B6068" t="s">
        <v>5450</v>
      </c>
      <c r="C6068" t="s">
        <v>5506</v>
      </c>
      <c r="D6068" t="s">
        <v>8780</v>
      </c>
      <c r="E6068" t="s">
        <v>8773</v>
      </c>
      <c r="F6068" t="s">
        <v>3994</v>
      </c>
      <c r="G6068" s="160" t="s">
        <v>4076</v>
      </c>
      <c r="H6068" t="s">
        <v>4330</v>
      </c>
      <c r="I6068" s="160" t="s">
        <v>4069</v>
      </c>
      <c r="J6068" t="s">
        <v>5506</v>
      </c>
      <c r="K6068">
        <v>99</v>
      </c>
      <c r="L6068" t="s">
        <v>3999</v>
      </c>
    </row>
    <row r="6069" spans="1:12">
      <c r="A6069" s="15">
        <v>30504470</v>
      </c>
      <c r="B6069" t="s">
        <v>5450</v>
      </c>
      <c r="C6069" t="s">
        <v>5506</v>
      </c>
      <c r="D6069" t="s">
        <v>8780</v>
      </c>
      <c r="E6069" t="s">
        <v>8775</v>
      </c>
      <c r="F6069" t="s">
        <v>4073</v>
      </c>
      <c r="G6069" s="160" t="s">
        <v>4074</v>
      </c>
      <c r="H6069" t="s">
        <v>4075</v>
      </c>
      <c r="I6069">
        <v>11</v>
      </c>
      <c r="J6069" t="s">
        <v>6011</v>
      </c>
      <c r="K6069">
        <v>99</v>
      </c>
      <c r="L6069" t="s">
        <v>3999</v>
      </c>
    </row>
    <row r="6070" spans="1:12">
      <c r="A6070" s="15">
        <v>30504471</v>
      </c>
      <c r="B6070" t="s">
        <v>5450</v>
      </c>
      <c r="C6070" t="s">
        <v>5506</v>
      </c>
      <c r="D6070" t="s">
        <v>8780</v>
      </c>
      <c r="E6070" t="s">
        <v>8776</v>
      </c>
      <c r="F6070" t="s">
        <v>4073</v>
      </c>
      <c r="G6070" s="160" t="s">
        <v>4074</v>
      </c>
      <c r="H6070" t="s">
        <v>4075</v>
      </c>
      <c r="I6070">
        <v>11</v>
      </c>
      <c r="J6070" t="s">
        <v>6011</v>
      </c>
      <c r="K6070">
        <v>99</v>
      </c>
      <c r="L6070" t="s">
        <v>3999</v>
      </c>
    </row>
    <row r="6071" spans="1:12">
      <c r="A6071" s="15">
        <v>30504472</v>
      </c>
      <c r="B6071" t="s">
        <v>5450</v>
      </c>
      <c r="C6071" t="s">
        <v>5506</v>
      </c>
      <c r="D6071" t="s">
        <v>8780</v>
      </c>
      <c r="E6071" t="s">
        <v>8777</v>
      </c>
      <c r="F6071" t="s">
        <v>3994</v>
      </c>
      <c r="G6071" s="160" t="s">
        <v>4076</v>
      </c>
      <c r="H6071" t="s">
        <v>4330</v>
      </c>
      <c r="I6071" s="160" t="s">
        <v>4069</v>
      </c>
      <c r="J6071" t="s">
        <v>5506</v>
      </c>
      <c r="K6071">
        <v>99</v>
      </c>
      <c r="L6071" t="s">
        <v>3999</v>
      </c>
    </row>
    <row r="6072" spans="1:12">
      <c r="A6072" s="15">
        <v>30504501</v>
      </c>
      <c r="B6072" t="s">
        <v>5450</v>
      </c>
      <c r="C6072" t="s">
        <v>5506</v>
      </c>
      <c r="D6072" t="s">
        <v>8781</v>
      </c>
      <c r="E6072" t="s">
        <v>8757</v>
      </c>
      <c r="F6072" t="s">
        <v>5710</v>
      </c>
      <c r="G6072" s="160" t="s">
        <v>4076</v>
      </c>
      <c r="H6072" t="s">
        <v>4330</v>
      </c>
      <c r="I6072" s="160" t="s">
        <v>4069</v>
      </c>
      <c r="J6072" t="s">
        <v>5506</v>
      </c>
      <c r="K6072">
        <v>99</v>
      </c>
      <c r="L6072" t="s">
        <v>3999</v>
      </c>
    </row>
    <row r="6073" spans="1:12">
      <c r="A6073" s="15">
        <v>30504502</v>
      </c>
      <c r="B6073" t="s">
        <v>5450</v>
      </c>
      <c r="C6073" t="s">
        <v>5506</v>
      </c>
      <c r="D6073" t="s">
        <v>8781</v>
      </c>
      <c r="E6073" t="s">
        <v>8758</v>
      </c>
      <c r="F6073" t="s">
        <v>4073</v>
      </c>
      <c r="G6073" s="160" t="s">
        <v>4074</v>
      </c>
      <c r="H6073" t="s">
        <v>4075</v>
      </c>
      <c r="I6073">
        <v>11</v>
      </c>
      <c r="J6073" t="s">
        <v>6011</v>
      </c>
      <c r="K6073">
        <v>99</v>
      </c>
      <c r="L6073" t="s">
        <v>3999</v>
      </c>
    </row>
    <row r="6074" spans="1:12">
      <c r="A6074" s="15">
        <v>30504503</v>
      </c>
      <c r="B6074" t="s">
        <v>5450</v>
      </c>
      <c r="C6074" t="s">
        <v>5506</v>
      </c>
      <c r="D6074" t="s">
        <v>8781</v>
      </c>
      <c r="E6074" t="s">
        <v>8759</v>
      </c>
      <c r="F6074" t="s">
        <v>4073</v>
      </c>
      <c r="G6074" s="160" t="s">
        <v>4074</v>
      </c>
      <c r="H6074" t="s">
        <v>4075</v>
      </c>
      <c r="I6074">
        <v>11</v>
      </c>
      <c r="J6074" t="s">
        <v>6011</v>
      </c>
      <c r="K6074">
        <v>99</v>
      </c>
      <c r="L6074" t="s">
        <v>3999</v>
      </c>
    </row>
    <row r="6075" spans="1:12">
      <c r="A6075" s="15">
        <v>30504515</v>
      </c>
      <c r="B6075" t="s">
        <v>5450</v>
      </c>
      <c r="C6075" t="s">
        <v>5506</v>
      </c>
      <c r="D6075" t="s">
        <v>8781</v>
      </c>
      <c r="E6075" t="s">
        <v>8760</v>
      </c>
      <c r="F6075" t="s">
        <v>3994</v>
      </c>
      <c r="G6075" s="160" t="s">
        <v>4076</v>
      </c>
      <c r="H6075" t="s">
        <v>4330</v>
      </c>
      <c r="I6075" s="160" t="s">
        <v>4069</v>
      </c>
      <c r="J6075" t="s">
        <v>5506</v>
      </c>
      <c r="K6075">
        <v>99</v>
      </c>
      <c r="L6075" t="s">
        <v>3999</v>
      </c>
    </row>
    <row r="6076" spans="1:12">
      <c r="A6076" s="15">
        <v>30504519</v>
      </c>
      <c r="B6076" t="s">
        <v>5450</v>
      </c>
      <c r="C6076" t="s">
        <v>5506</v>
      </c>
      <c r="D6076" t="s">
        <v>8781</v>
      </c>
      <c r="E6076" t="s">
        <v>8761</v>
      </c>
      <c r="F6076" t="s">
        <v>3994</v>
      </c>
      <c r="G6076" s="160" t="s">
        <v>4076</v>
      </c>
      <c r="H6076" t="s">
        <v>4330</v>
      </c>
      <c r="I6076" s="160" t="s">
        <v>4069</v>
      </c>
      <c r="J6076" t="s">
        <v>5506</v>
      </c>
      <c r="K6076">
        <v>99</v>
      </c>
      <c r="L6076" t="s">
        <v>3999</v>
      </c>
    </row>
    <row r="6077" spans="1:12">
      <c r="A6077" s="15">
        <v>30504530</v>
      </c>
      <c r="B6077" t="s">
        <v>5450</v>
      </c>
      <c r="C6077" t="s">
        <v>5506</v>
      </c>
      <c r="D6077" t="s">
        <v>8781</v>
      </c>
      <c r="E6077" t="s">
        <v>8763</v>
      </c>
      <c r="F6077" t="s">
        <v>3994</v>
      </c>
      <c r="G6077" s="160" t="s">
        <v>4076</v>
      </c>
      <c r="H6077" t="s">
        <v>4330</v>
      </c>
      <c r="I6077" s="160" t="s">
        <v>4069</v>
      </c>
      <c r="J6077" t="s">
        <v>5506</v>
      </c>
      <c r="K6077">
        <v>99</v>
      </c>
      <c r="L6077" t="s">
        <v>3999</v>
      </c>
    </row>
    <row r="6078" spans="1:12">
      <c r="A6078" s="15">
        <v>30504531</v>
      </c>
      <c r="B6078" t="s">
        <v>5450</v>
      </c>
      <c r="C6078" t="s">
        <v>5506</v>
      </c>
      <c r="D6078" t="s">
        <v>8781</v>
      </c>
      <c r="E6078" t="s">
        <v>8764</v>
      </c>
      <c r="F6078" t="s">
        <v>3994</v>
      </c>
      <c r="G6078" s="160" t="s">
        <v>4076</v>
      </c>
      <c r="H6078" t="s">
        <v>4330</v>
      </c>
      <c r="I6078" s="160" t="s">
        <v>4069</v>
      </c>
      <c r="J6078" t="s">
        <v>5506</v>
      </c>
      <c r="K6078">
        <v>99</v>
      </c>
      <c r="L6078" t="s">
        <v>3999</v>
      </c>
    </row>
    <row r="6079" spans="1:12">
      <c r="A6079" s="15">
        <v>30504532</v>
      </c>
      <c r="B6079" t="s">
        <v>5450</v>
      </c>
      <c r="C6079" t="s">
        <v>5506</v>
      </c>
      <c r="D6079" t="s">
        <v>8781</v>
      </c>
      <c r="E6079" t="s">
        <v>8765</v>
      </c>
      <c r="F6079" t="s">
        <v>3994</v>
      </c>
      <c r="G6079" s="160" t="s">
        <v>4076</v>
      </c>
      <c r="H6079" t="s">
        <v>4330</v>
      </c>
      <c r="I6079" s="160" t="s">
        <v>4069</v>
      </c>
      <c r="J6079" t="s">
        <v>5506</v>
      </c>
      <c r="K6079">
        <v>99</v>
      </c>
      <c r="L6079" t="s">
        <v>3999</v>
      </c>
    </row>
    <row r="6080" spans="1:12">
      <c r="A6080" s="15">
        <v>30504533</v>
      </c>
      <c r="B6080" t="s">
        <v>5450</v>
      </c>
      <c r="C6080" t="s">
        <v>5506</v>
      </c>
      <c r="D6080" t="s">
        <v>8781</v>
      </c>
      <c r="E6080" t="s">
        <v>8766</v>
      </c>
      <c r="F6080" t="s">
        <v>3994</v>
      </c>
      <c r="G6080" s="160" t="s">
        <v>4076</v>
      </c>
      <c r="H6080" t="s">
        <v>4330</v>
      </c>
      <c r="I6080" s="160" t="s">
        <v>4069</v>
      </c>
      <c r="J6080" t="s">
        <v>5506</v>
      </c>
      <c r="K6080">
        <v>99</v>
      </c>
      <c r="L6080" t="s">
        <v>3999</v>
      </c>
    </row>
    <row r="6081" spans="1:12">
      <c r="A6081" s="15">
        <v>30504539</v>
      </c>
      <c r="B6081" t="s">
        <v>5450</v>
      </c>
      <c r="C6081" t="s">
        <v>5506</v>
      </c>
      <c r="D6081" t="s">
        <v>8781</v>
      </c>
      <c r="E6081" t="s">
        <v>8767</v>
      </c>
      <c r="F6081" t="s">
        <v>3994</v>
      </c>
      <c r="G6081" s="160" t="s">
        <v>4076</v>
      </c>
      <c r="H6081" t="s">
        <v>4330</v>
      </c>
      <c r="I6081" s="160" t="s">
        <v>4069</v>
      </c>
      <c r="J6081" t="s">
        <v>5506</v>
      </c>
      <c r="K6081">
        <v>99</v>
      </c>
      <c r="L6081" t="s">
        <v>3999</v>
      </c>
    </row>
    <row r="6082" spans="1:12">
      <c r="A6082" s="15">
        <v>30504550</v>
      </c>
      <c r="B6082" t="s">
        <v>5450</v>
      </c>
      <c r="C6082" t="s">
        <v>5506</v>
      </c>
      <c r="D6082" t="s">
        <v>8781</v>
      </c>
      <c r="E6082" t="s">
        <v>8772</v>
      </c>
      <c r="F6082" t="s">
        <v>3994</v>
      </c>
      <c r="G6082" s="160" t="s">
        <v>4076</v>
      </c>
      <c r="H6082" t="s">
        <v>4330</v>
      </c>
      <c r="I6082" s="160" t="s">
        <v>4069</v>
      </c>
      <c r="J6082" t="s">
        <v>5506</v>
      </c>
      <c r="K6082">
        <v>99</v>
      </c>
      <c r="L6082" t="s">
        <v>3999</v>
      </c>
    </row>
    <row r="6083" spans="1:12">
      <c r="A6083" s="15">
        <v>30504551</v>
      </c>
      <c r="B6083" t="s">
        <v>5450</v>
      </c>
      <c r="C6083" t="s">
        <v>5506</v>
      </c>
      <c r="D6083" t="s">
        <v>8781</v>
      </c>
      <c r="E6083" t="s">
        <v>8773</v>
      </c>
      <c r="F6083" t="s">
        <v>3994</v>
      </c>
      <c r="G6083" s="160" t="s">
        <v>4076</v>
      </c>
      <c r="H6083" t="s">
        <v>4330</v>
      </c>
      <c r="I6083" s="160" t="s">
        <v>4069</v>
      </c>
      <c r="J6083" t="s">
        <v>5506</v>
      </c>
      <c r="K6083">
        <v>99</v>
      </c>
      <c r="L6083" t="s">
        <v>3999</v>
      </c>
    </row>
    <row r="6084" spans="1:12">
      <c r="A6084" s="15">
        <v>30504570</v>
      </c>
      <c r="B6084" t="s">
        <v>5450</v>
      </c>
      <c r="C6084" t="s">
        <v>5506</v>
      </c>
      <c r="D6084" t="s">
        <v>8781</v>
      </c>
      <c r="E6084" t="s">
        <v>8775</v>
      </c>
      <c r="F6084" t="s">
        <v>4073</v>
      </c>
      <c r="G6084" s="160" t="s">
        <v>4074</v>
      </c>
      <c r="H6084" t="s">
        <v>4075</v>
      </c>
      <c r="I6084">
        <v>11</v>
      </c>
      <c r="J6084" t="s">
        <v>6011</v>
      </c>
      <c r="K6084">
        <v>99</v>
      </c>
      <c r="L6084" t="s">
        <v>3999</v>
      </c>
    </row>
    <row r="6085" spans="1:12">
      <c r="A6085" s="15">
        <v>30504571</v>
      </c>
      <c r="B6085" t="s">
        <v>5450</v>
      </c>
      <c r="C6085" t="s">
        <v>5506</v>
      </c>
      <c r="D6085" t="s">
        <v>8781</v>
      </c>
      <c r="E6085" t="s">
        <v>8776</v>
      </c>
      <c r="F6085" t="s">
        <v>4073</v>
      </c>
      <c r="G6085" s="160" t="s">
        <v>4074</v>
      </c>
      <c r="H6085" t="s">
        <v>4075</v>
      </c>
      <c r="I6085">
        <v>11</v>
      </c>
      <c r="J6085" t="s">
        <v>6011</v>
      </c>
      <c r="K6085">
        <v>99</v>
      </c>
      <c r="L6085" t="s">
        <v>3999</v>
      </c>
    </row>
    <row r="6086" spans="1:12">
      <c r="A6086" s="15">
        <v>30504572</v>
      </c>
      <c r="B6086" t="s">
        <v>5450</v>
      </c>
      <c r="C6086" t="s">
        <v>5506</v>
      </c>
      <c r="D6086" t="s">
        <v>8781</v>
      </c>
      <c r="E6086" t="s">
        <v>8777</v>
      </c>
      <c r="F6086" t="s">
        <v>3994</v>
      </c>
      <c r="G6086" s="160" t="s">
        <v>4076</v>
      </c>
      <c r="H6086" t="s">
        <v>4330</v>
      </c>
      <c r="I6086" s="160" t="s">
        <v>4069</v>
      </c>
      <c r="J6086" t="s">
        <v>5506</v>
      </c>
      <c r="K6086">
        <v>99</v>
      </c>
      <c r="L6086" t="s">
        <v>3999</v>
      </c>
    </row>
    <row r="6087" spans="1:12">
      <c r="A6087" s="15">
        <v>30504601</v>
      </c>
      <c r="B6087" t="s">
        <v>5450</v>
      </c>
      <c r="C6087" t="s">
        <v>5506</v>
      </c>
      <c r="D6087" t="s">
        <v>8782</v>
      </c>
      <c r="E6087" t="s">
        <v>8757</v>
      </c>
      <c r="F6087" t="s">
        <v>5710</v>
      </c>
      <c r="G6087" s="160" t="s">
        <v>4076</v>
      </c>
      <c r="H6087" t="s">
        <v>4330</v>
      </c>
      <c r="I6087" s="160" t="s">
        <v>4069</v>
      </c>
      <c r="J6087" t="s">
        <v>5506</v>
      </c>
      <c r="K6087">
        <v>99</v>
      </c>
      <c r="L6087" t="s">
        <v>3999</v>
      </c>
    </row>
    <row r="6088" spans="1:12">
      <c r="A6088" s="15">
        <v>30504602</v>
      </c>
      <c r="B6088" t="s">
        <v>5450</v>
      </c>
      <c r="C6088" t="s">
        <v>5506</v>
      </c>
      <c r="D6088" t="s">
        <v>8782</v>
      </c>
      <c r="E6088" t="s">
        <v>8758</v>
      </c>
      <c r="F6088" t="s">
        <v>4073</v>
      </c>
      <c r="G6088" s="160" t="s">
        <v>4074</v>
      </c>
      <c r="H6088" t="s">
        <v>4075</v>
      </c>
      <c r="I6088">
        <v>11</v>
      </c>
      <c r="J6088" t="s">
        <v>6011</v>
      </c>
      <c r="K6088">
        <v>99</v>
      </c>
      <c r="L6088" t="s">
        <v>3999</v>
      </c>
    </row>
    <row r="6089" spans="1:12">
      <c r="A6089" s="15">
        <v>30504603</v>
      </c>
      <c r="B6089" t="s">
        <v>5450</v>
      </c>
      <c r="C6089" t="s">
        <v>5506</v>
      </c>
      <c r="D6089" t="s">
        <v>8782</v>
      </c>
      <c r="E6089" t="s">
        <v>8759</v>
      </c>
      <c r="F6089" t="s">
        <v>4073</v>
      </c>
      <c r="G6089" s="160" t="s">
        <v>4074</v>
      </c>
      <c r="H6089" t="s">
        <v>4075</v>
      </c>
      <c r="I6089">
        <v>11</v>
      </c>
      <c r="J6089" t="s">
        <v>6011</v>
      </c>
      <c r="K6089">
        <v>99</v>
      </c>
      <c r="L6089" t="s">
        <v>3999</v>
      </c>
    </row>
    <row r="6090" spans="1:12">
      <c r="A6090" s="15">
        <v>30504615</v>
      </c>
      <c r="B6090" t="s">
        <v>5450</v>
      </c>
      <c r="C6090" t="s">
        <v>5506</v>
      </c>
      <c r="D6090" t="s">
        <v>8782</v>
      </c>
      <c r="E6090" t="s">
        <v>8760</v>
      </c>
      <c r="F6090" t="s">
        <v>3994</v>
      </c>
      <c r="G6090" s="160" t="s">
        <v>4076</v>
      </c>
      <c r="H6090" t="s">
        <v>4330</v>
      </c>
      <c r="I6090" s="160" t="s">
        <v>4069</v>
      </c>
      <c r="J6090" t="s">
        <v>5506</v>
      </c>
      <c r="K6090">
        <v>99</v>
      </c>
      <c r="L6090" t="s">
        <v>3999</v>
      </c>
    </row>
    <row r="6091" spans="1:12">
      <c r="A6091" s="15">
        <v>30504619</v>
      </c>
      <c r="B6091" t="s">
        <v>5450</v>
      </c>
      <c r="C6091" t="s">
        <v>5506</v>
      </c>
      <c r="D6091" t="s">
        <v>8782</v>
      </c>
      <c r="E6091" t="s">
        <v>8761</v>
      </c>
      <c r="F6091" t="s">
        <v>3994</v>
      </c>
      <c r="G6091" s="160" t="s">
        <v>4076</v>
      </c>
      <c r="H6091" t="s">
        <v>4330</v>
      </c>
      <c r="I6091" s="160" t="s">
        <v>4069</v>
      </c>
      <c r="J6091" t="s">
        <v>5506</v>
      </c>
      <c r="K6091">
        <v>99</v>
      </c>
      <c r="L6091" t="s">
        <v>3999</v>
      </c>
    </row>
    <row r="6092" spans="1:12">
      <c r="A6092" s="15">
        <v>30504629</v>
      </c>
      <c r="B6092" t="s">
        <v>5450</v>
      </c>
      <c r="C6092" t="s">
        <v>5506</v>
      </c>
      <c r="D6092" t="s">
        <v>8782</v>
      </c>
      <c r="E6092" t="s">
        <v>8762</v>
      </c>
      <c r="F6092" t="s">
        <v>3994</v>
      </c>
      <c r="G6092" s="160" t="s">
        <v>4076</v>
      </c>
      <c r="H6092" t="s">
        <v>4330</v>
      </c>
      <c r="I6092" s="160" t="s">
        <v>4069</v>
      </c>
      <c r="J6092" t="s">
        <v>5506</v>
      </c>
      <c r="K6092">
        <v>99</v>
      </c>
      <c r="L6092" t="s">
        <v>3999</v>
      </c>
    </row>
    <row r="6093" spans="1:12">
      <c r="A6093" s="15">
        <v>30504630</v>
      </c>
      <c r="B6093" t="s">
        <v>5450</v>
      </c>
      <c r="C6093" t="s">
        <v>5506</v>
      </c>
      <c r="D6093" t="s">
        <v>8782</v>
      </c>
      <c r="E6093" t="s">
        <v>8763</v>
      </c>
      <c r="F6093" t="s">
        <v>3994</v>
      </c>
      <c r="G6093" s="160" t="s">
        <v>4076</v>
      </c>
      <c r="H6093" t="s">
        <v>4330</v>
      </c>
      <c r="I6093" s="160" t="s">
        <v>4069</v>
      </c>
      <c r="J6093" t="s">
        <v>5506</v>
      </c>
      <c r="K6093">
        <v>99</v>
      </c>
      <c r="L6093" t="s">
        <v>3999</v>
      </c>
    </row>
    <row r="6094" spans="1:12">
      <c r="A6094" s="15">
        <v>30504631</v>
      </c>
      <c r="B6094" t="s">
        <v>5450</v>
      </c>
      <c r="C6094" t="s">
        <v>5506</v>
      </c>
      <c r="D6094" t="s">
        <v>8782</v>
      </c>
      <c r="E6094" t="s">
        <v>8764</v>
      </c>
      <c r="F6094" t="s">
        <v>3994</v>
      </c>
      <c r="G6094" s="160" t="s">
        <v>4076</v>
      </c>
      <c r="H6094" t="s">
        <v>4330</v>
      </c>
      <c r="I6094" s="160" t="s">
        <v>4069</v>
      </c>
      <c r="J6094" t="s">
        <v>5506</v>
      </c>
      <c r="K6094">
        <v>99</v>
      </c>
      <c r="L6094" t="s">
        <v>3999</v>
      </c>
    </row>
    <row r="6095" spans="1:12">
      <c r="A6095" s="15">
        <v>30504632</v>
      </c>
      <c r="B6095" t="s">
        <v>5450</v>
      </c>
      <c r="C6095" t="s">
        <v>5506</v>
      </c>
      <c r="D6095" t="s">
        <v>8782</v>
      </c>
      <c r="E6095" t="s">
        <v>8765</v>
      </c>
      <c r="F6095" t="s">
        <v>3994</v>
      </c>
      <c r="G6095" s="160" t="s">
        <v>4076</v>
      </c>
      <c r="H6095" t="s">
        <v>4330</v>
      </c>
      <c r="I6095" s="160" t="s">
        <v>4069</v>
      </c>
      <c r="J6095" t="s">
        <v>5506</v>
      </c>
      <c r="K6095">
        <v>99</v>
      </c>
      <c r="L6095" t="s">
        <v>3999</v>
      </c>
    </row>
    <row r="6096" spans="1:12">
      <c r="A6096" s="15">
        <v>30504633</v>
      </c>
      <c r="B6096" t="s">
        <v>5450</v>
      </c>
      <c r="C6096" t="s">
        <v>5506</v>
      </c>
      <c r="D6096" t="s">
        <v>8782</v>
      </c>
      <c r="E6096" t="s">
        <v>8766</v>
      </c>
      <c r="F6096" t="s">
        <v>3994</v>
      </c>
      <c r="G6096" s="160" t="s">
        <v>4076</v>
      </c>
      <c r="H6096" t="s">
        <v>4330</v>
      </c>
      <c r="I6096" s="160" t="s">
        <v>4069</v>
      </c>
      <c r="J6096" t="s">
        <v>5506</v>
      </c>
      <c r="K6096">
        <v>99</v>
      </c>
      <c r="L6096" t="s">
        <v>3999</v>
      </c>
    </row>
    <row r="6097" spans="1:12">
      <c r="A6097" s="15">
        <v>30504639</v>
      </c>
      <c r="B6097" t="s">
        <v>5450</v>
      </c>
      <c r="C6097" t="s">
        <v>5506</v>
      </c>
      <c r="D6097" t="s">
        <v>8782</v>
      </c>
      <c r="E6097" t="s">
        <v>8767</v>
      </c>
      <c r="F6097" t="s">
        <v>3994</v>
      </c>
      <c r="G6097" s="160" t="s">
        <v>4076</v>
      </c>
      <c r="H6097" t="s">
        <v>4330</v>
      </c>
      <c r="I6097" s="160" t="s">
        <v>4069</v>
      </c>
      <c r="J6097" t="s">
        <v>5506</v>
      </c>
      <c r="K6097">
        <v>99</v>
      </c>
      <c r="L6097" t="s">
        <v>3999</v>
      </c>
    </row>
    <row r="6098" spans="1:12">
      <c r="A6098" s="15">
        <v>30504670</v>
      </c>
      <c r="B6098" t="s">
        <v>5450</v>
      </c>
      <c r="C6098" t="s">
        <v>5506</v>
      </c>
      <c r="D6098" t="s">
        <v>8782</v>
      </c>
      <c r="E6098" t="s">
        <v>8775</v>
      </c>
      <c r="F6098" t="s">
        <v>4073</v>
      </c>
      <c r="G6098" s="160" t="s">
        <v>4074</v>
      </c>
      <c r="H6098" t="s">
        <v>4075</v>
      </c>
      <c r="I6098">
        <v>11</v>
      </c>
      <c r="J6098" t="s">
        <v>6011</v>
      </c>
      <c r="K6098">
        <v>99</v>
      </c>
      <c r="L6098" t="s">
        <v>3999</v>
      </c>
    </row>
    <row r="6099" spans="1:12">
      <c r="A6099" s="15">
        <v>30504671</v>
      </c>
      <c r="B6099" t="s">
        <v>5450</v>
      </c>
      <c r="C6099" t="s">
        <v>5506</v>
      </c>
      <c r="D6099" t="s">
        <v>8782</v>
      </c>
      <c r="E6099" t="s">
        <v>8776</v>
      </c>
      <c r="F6099" t="s">
        <v>4073</v>
      </c>
      <c r="G6099" s="160" t="s">
        <v>4074</v>
      </c>
      <c r="H6099" t="s">
        <v>4075</v>
      </c>
      <c r="I6099">
        <v>11</v>
      </c>
      <c r="J6099" t="s">
        <v>6011</v>
      </c>
      <c r="K6099">
        <v>99</v>
      </c>
      <c r="L6099" t="s">
        <v>3999</v>
      </c>
    </row>
    <row r="6100" spans="1:12">
      <c r="A6100" s="15">
        <v>30504672</v>
      </c>
      <c r="B6100" t="s">
        <v>5450</v>
      </c>
      <c r="C6100" t="s">
        <v>5506</v>
      </c>
      <c r="D6100" t="s">
        <v>8782</v>
      </c>
      <c r="E6100" t="s">
        <v>8777</v>
      </c>
      <c r="F6100" t="s">
        <v>3994</v>
      </c>
      <c r="G6100" s="160" t="s">
        <v>4076</v>
      </c>
      <c r="H6100" t="s">
        <v>4330</v>
      </c>
      <c r="I6100" s="160" t="s">
        <v>4069</v>
      </c>
      <c r="J6100" t="s">
        <v>5506</v>
      </c>
      <c r="K6100">
        <v>99</v>
      </c>
      <c r="L6100" t="s">
        <v>3999</v>
      </c>
    </row>
    <row r="6101" spans="1:12">
      <c r="A6101" s="15">
        <v>30505001</v>
      </c>
      <c r="B6101" t="s">
        <v>5450</v>
      </c>
      <c r="C6101" t="s">
        <v>5506</v>
      </c>
      <c r="D6101" t="s">
        <v>8783</v>
      </c>
      <c r="E6101" t="s">
        <v>8783</v>
      </c>
      <c r="F6101" t="s">
        <v>3994</v>
      </c>
      <c r="G6101" s="160" t="s">
        <v>4198</v>
      </c>
      <c r="H6101" t="s">
        <v>5512</v>
      </c>
      <c r="I6101" s="160" t="s">
        <v>3995</v>
      </c>
      <c r="J6101" t="s">
        <v>5516</v>
      </c>
      <c r="K6101">
        <v>99</v>
      </c>
      <c r="L6101" t="s">
        <v>3999</v>
      </c>
    </row>
    <row r="6102" spans="1:12">
      <c r="A6102" s="15">
        <v>30505005</v>
      </c>
      <c r="B6102" t="s">
        <v>5450</v>
      </c>
      <c r="C6102" t="s">
        <v>5506</v>
      </c>
      <c r="D6102" t="s">
        <v>8783</v>
      </c>
      <c r="E6102" t="s">
        <v>8784</v>
      </c>
      <c r="F6102" t="s">
        <v>4073</v>
      </c>
      <c r="G6102" s="160" t="s">
        <v>4074</v>
      </c>
      <c r="H6102" t="s">
        <v>4075</v>
      </c>
      <c r="I6102">
        <v>11</v>
      </c>
      <c r="J6102" t="s">
        <v>6011</v>
      </c>
      <c r="K6102">
        <v>99</v>
      </c>
      <c r="L6102" t="s">
        <v>3999</v>
      </c>
    </row>
    <row r="6103" spans="1:12">
      <c r="A6103" s="15">
        <v>30505010</v>
      </c>
      <c r="B6103" t="s">
        <v>5450</v>
      </c>
      <c r="C6103" t="s">
        <v>5506</v>
      </c>
      <c r="D6103" t="s">
        <v>8783</v>
      </c>
      <c r="E6103" t="s">
        <v>8785</v>
      </c>
      <c r="F6103" t="s">
        <v>3994</v>
      </c>
      <c r="G6103" s="160" t="s">
        <v>4198</v>
      </c>
      <c r="H6103" t="s">
        <v>5512</v>
      </c>
      <c r="I6103" s="160" t="s">
        <v>3995</v>
      </c>
      <c r="J6103" t="s">
        <v>5516</v>
      </c>
      <c r="K6103">
        <v>99</v>
      </c>
      <c r="L6103" t="s">
        <v>3999</v>
      </c>
    </row>
    <row r="6104" spans="1:12">
      <c r="A6104" s="15">
        <v>30505020</v>
      </c>
      <c r="B6104" t="s">
        <v>5450</v>
      </c>
      <c r="C6104" t="s">
        <v>5506</v>
      </c>
      <c r="D6104" t="s">
        <v>8783</v>
      </c>
      <c r="E6104" t="s">
        <v>8289</v>
      </c>
      <c r="F6104" t="s">
        <v>3994</v>
      </c>
      <c r="G6104" s="160" t="s">
        <v>4198</v>
      </c>
      <c r="H6104" t="s">
        <v>5512</v>
      </c>
      <c r="I6104" s="160" t="s">
        <v>3995</v>
      </c>
      <c r="J6104" t="s">
        <v>5516</v>
      </c>
      <c r="K6104">
        <v>99</v>
      </c>
      <c r="L6104" t="s">
        <v>3999</v>
      </c>
    </row>
    <row r="6105" spans="1:12">
      <c r="A6105" s="15">
        <v>30505021</v>
      </c>
      <c r="B6105" t="s">
        <v>5450</v>
      </c>
      <c r="C6105" t="s">
        <v>5506</v>
      </c>
      <c r="D6105" t="s">
        <v>8783</v>
      </c>
      <c r="E6105" t="s">
        <v>8290</v>
      </c>
      <c r="F6105" t="s">
        <v>3994</v>
      </c>
      <c r="G6105" s="160" t="s">
        <v>4198</v>
      </c>
      <c r="H6105" t="s">
        <v>5512</v>
      </c>
      <c r="I6105" s="160" t="s">
        <v>3995</v>
      </c>
      <c r="J6105" t="s">
        <v>5516</v>
      </c>
      <c r="K6105">
        <v>99</v>
      </c>
      <c r="L6105" t="s">
        <v>3999</v>
      </c>
    </row>
    <row r="6106" spans="1:12">
      <c r="A6106" s="15">
        <v>30505022</v>
      </c>
      <c r="B6106" t="s">
        <v>5450</v>
      </c>
      <c r="C6106" t="s">
        <v>5506</v>
      </c>
      <c r="D6106" t="s">
        <v>8783</v>
      </c>
      <c r="E6106" t="s">
        <v>8291</v>
      </c>
      <c r="F6106" t="s">
        <v>3994</v>
      </c>
      <c r="G6106" s="160" t="s">
        <v>4198</v>
      </c>
      <c r="H6106" t="s">
        <v>5512</v>
      </c>
      <c r="I6106" s="160" t="s">
        <v>3995</v>
      </c>
      <c r="J6106" t="s">
        <v>5516</v>
      </c>
      <c r="K6106">
        <v>99</v>
      </c>
      <c r="L6106" t="s">
        <v>3999</v>
      </c>
    </row>
    <row r="6107" spans="1:12">
      <c r="A6107" s="15">
        <v>30505023</v>
      </c>
      <c r="B6107" t="s">
        <v>5450</v>
      </c>
      <c r="C6107" t="s">
        <v>5506</v>
      </c>
      <c r="D6107" t="s">
        <v>8783</v>
      </c>
      <c r="E6107" t="s">
        <v>8292</v>
      </c>
      <c r="F6107" t="s">
        <v>3994</v>
      </c>
      <c r="G6107" s="160" t="s">
        <v>4198</v>
      </c>
      <c r="H6107" t="s">
        <v>5512</v>
      </c>
      <c r="I6107" s="160" t="s">
        <v>3995</v>
      </c>
      <c r="J6107" t="s">
        <v>5516</v>
      </c>
      <c r="K6107">
        <v>99</v>
      </c>
      <c r="L6107" t="s">
        <v>3999</v>
      </c>
    </row>
    <row r="6108" spans="1:12">
      <c r="A6108" s="15">
        <v>30508906</v>
      </c>
      <c r="B6108" t="s">
        <v>5450</v>
      </c>
      <c r="C6108" t="s">
        <v>5506</v>
      </c>
      <c r="D6108" t="s">
        <v>8786</v>
      </c>
      <c r="E6108" t="s">
        <v>8787</v>
      </c>
      <c r="F6108" t="s">
        <v>4073</v>
      </c>
      <c r="G6108" s="160" t="s">
        <v>4074</v>
      </c>
      <c r="H6108" t="s">
        <v>4075</v>
      </c>
      <c r="I6108">
        <v>11</v>
      </c>
      <c r="J6108" t="s">
        <v>6011</v>
      </c>
      <c r="K6108">
        <v>99</v>
      </c>
      <c r="L6108" t="s">
        <v>3999</v>
      </c>
    </row>
    <row r="6109" spans="1:12">
      <c r="A6109" s="15">
        <v>30508908</v>
      </c>
      <c r="B6109" t="s">
        <v>5450</v>
      </c>
      <c r="C6109" t="s">
        <v>5506</v>
      </c>
      <c r="D6109" t="s">
        <v>8786</v>
      </c>
      <c r="E6109" t="s">
        <v>8788</v>
      </c>
      <c r="F6109" t="s">
        <v>4073</v>
      </c>
      <c r="G6109" s="160" t="s">
        <v>4076</v>
      </c>
      <c r="H6109" t="s">
        <v>4330</v>
      </c>
      <c r="I6109" s="160" t="s">
        <v>4069</v>
      </c>
      <c r="J6109" t="s">
        <v>5506</v>
      </c>
      <c r="K6109">
        <v>99</v>
      </c>
      <c r="L6109" t="s">
        <v>3999</v>
      </c>
    </row>
    <row r="6110" spans="1:12">
      <c r="A6110" s="15">
        <v>30508909</v>
      </c>
      <c r="B6110" t="s">
        <v>5450</v>
      </c>
      <c r="C6110" t="s">
        <v>5506</v>
      </c>
      <c r="D6110" t="s">
        <v>8786</v>
      </c>
      <c r="E6110" t="s">
        <v>8789</v>
      </c>
      <c r="F6110" t="s">
        <v>3994</v>
      </c>
      <c r="G6110" s="160" t="s">
        <v>4076</v>
      </c>
      <c r="H6110" t="s">
        <v>4330</v>
      </c>
      <c r="I6110" s="160" t="s">
        <v>4069</v>
      </c>
      <c r="J6110" t="s">
        <v>5506</v>
      </c>
      <c r="K6110">
        <v>99</v>
      </c>
      <c r="L6110" t="s">
        <v>3999</v>
      </c>
    </row>
    <row r="6111" spans="1:12">
      <c r="A6111" s="15">
        <v>30508910</v>
      </c>
      <c r="B6111" t="s">
        <v>5450</v>
      </c>
      <c r="C6111" t="s">
        <v>5506</v>
      </c>
      <c r="D6111" t="s">
        <v>8786</v>
      </c>
      <c r="E6111" t="s">
        <v>8790</v>
      </c>
      <c r="F6111" t="s">
        <v>3994</v>
      </c>
      <c r="G6111" s="160" t="s">
        <v>4076</v>
      </c>
      <c r="H6111" t="s">
        <v>4330</v>
      </c>
      <c r="I6111" s="160" t="s">
        <v>4069</v>
      </c>
      <c r="J6111" t="s">
        <v>5506</v>
      </c>
      <c r="K6111">
        <v>99</v>
      </c>
      <c r="L6111" t="s">
        <v>3999</v>
      </c>
    </row>
    <row r="6112" spans="1:12">
      <c r="A6112" s="15">
        <v>30508911</v>
      </c>
      <c r="B6112" t="s">
        <v>5450</v>
      </c>
      <c r="C6112" t="s">
        <v>5506</v>
      </c>
      <c r="D6112" t="s">
        <v>8786</v>
      </c>
      <c r="E6112" t="s">
        <v>8791</v>
      </c>
      <c r="F6112" t="s">
        <v>3994</v>
      </c>
      <c r="G6112" s="160" t="s">
        <v>4076</v>
      </c>
      <c r="H6112" t="s">
        <v>4330</v>
      </c>
      <c r="I6112" s="160" t="s">
        <v>4069</v>
      </c>
      <c r="J6112" t="s">
        <v>5506</v>
      </c>
      <c r="K6112">
        <v>99</v>
      </c>
      <c r="L6112" t="s">
        <v>3999</v>
      </c>
    </row>
    <row r="6113" spans="1:12">
      <c r="A6113" s="15">
        <v>30508912</v>
      </c>
      <c r="B6113" t="s">
        <v>5450</v>
      </c>
      <c r="C6113" t="s">
        <v>5506</v>
      </c>
      <c r="D6113" t="s">
        <v>8786</v>
      </c>
      <c r="E6113" t="s">
        <v>8792</v>
      </c>
      <c r="F6113" t="s">
        <v>4073</v>
      </c>
      <c r="G6113" s="160" t="s">
        <v>4076</v>
      </c>
      <c r="H6113" t="s">
        <v>4330</v>
      </c>
      <c r="I6113" s="160" t="s">
        <v>4069</v>
      </c>
      <c r="J6113" t="s">
        <v>5506</v>
      </c>
      <c r="K6113">
        <v>99</v>
      </c>
      <c r="L6113" t="s">
        <v>3999</v>
      </c>
    </row>
    <row r="6114" spans="1:12">
      <c r="A6114" s="15">
        <v>30508914</v>
      </c>
      <c r="B6114" t="s">
        <v>5450</v>
      </c>
      <c r="C6114" t="s">
        <v>5506</v>
      </c>
      <c r="D6114" t="s">
        <v>8786</v>
      </c>
      <c r="E6114" t="s">
        <v>8793</v>
      </c>
      <c r="F6114" t="s">
        <v>4073</v>
      </c>
      <c r="G6114" s="160" t="s">
        <v>4076</v>
      </c>
      <c r="H6114" t="s">
        <v>4330</v>
      </c>
      <c r="I6114" s="160" t="s">
        <v>4069</v>
      </c>
      <c r="J6114" t="s">
        <v>5506</v>
      </c>
      <c r="K6114">
        <v>99</v>
      </c>
      <c r="L6114" t="s">
        <v>3999</v>
      </c>
    </row>
    <row r="6115" spans="1:12">
      <c r="A6115" s="15">
        <v>30508917</v>
      </c>
      <c r="B6115" t="s">
        <v>5450</v>
      </c>
      <c r="C6115" t="s">
        <v>5506</v>
      </c>
      <c r="D6115" t="s">
        <v>8786</v>
      </c>
      <c r="E6115" t="s">
        <v>8794</v>
      </c>
      <c r="F6115" t="s">
        <v>3994</v>
      </c>
      <c r="G6115" s="160" t="s">
        <v>4076</v>
      </c>
      <c r="H6115" t="s">
        <v>4330</v>
      </c>
      <c r="I6115" s="160" t="s">
        <v>4069</v>
      </c>
      <c r="J6115" t="s">
        <v>5506</v>
      </c>
      <c r="K6115">
        <v>99</v>
      </c>
      <c r="L6115" t="s">
        <v>3999</v>
      </c>
    </row>
    <row r="6116" spans="1:12">
      <c r="A6116" s="15">
        <v>30508921</v>
      </c>
      <c r="B6116" t="s">
        <v>5450</v>
      </c>
      <c r="C6116" t="s">
        <v>5506</v>
      </c>
      <c r="D6116" t="s">
        <v>8786</v>
      </c>
      <c r="E6116" t="s">
        <v>8795</v>
      </c>
      <c r="F6116" t="s">
        <v>3994</v>
      </c>
      <c r="G6116" s="160" t="s">
        <v>4076</v>
      </c>
      <c r="H6116" t="s">
        <v>4330</v>
      </c>
      <c r="I6116" s="160" t="s">
        <v>4069</v>
      </c>
      <c r="J6116" t="s">
        <v>5506</v>
      </c>
      <c r="K6116">
        <v>99</v>
      </c>
      <c r="L6116" t="s">
        <v>3999</v>
      </c>
    </row>
    <row r="6117" spans="1:12">
      <c r="A6117" s="15">
        <v>30508923</v>
      </c>
      <c r="B6117" t="s">
        <v>5450</v>
      </c>
      <c r="C6117" t="s">
        <v>5506</v>
      </c>
      <c r="D6117" t="s">
        <v>8786</v>
      </c>
      <c r="E6117" t="s">
        <v>8796</v>
      </c>
      <c r="F6117" t="s">
        <v>3994</v>
      </c>
      <c r="G6117" s="160" t="s">
        <v>4076</v>
      </c>
      <c r="H6117" t="s">
        <v>4330</v>
      </c>
      <c r="I6117" s="160" t="s">
        <v>4069</v>
      </c>
      <c r="J6117" t="s">
        <v>5506</v>
      </c>
      <c r="K6117">
        <v>99</v>
      </c>
      <c r="L6117" t="s">
        <v>3999</v>
      </c>
    </row>
    <row r="6118" spans="1:12">
      <c r="A6118" s="15">
        <v>30508931</v>
      </c>
      <c r="B6118" t="s">
        <v>5450</v>
      </c>
      <c r="C6118" t="s">
        <v>5506</v>
      </c>
      <c r="D6118" t="s">
        <v>8786</v>
      </c>
      <c r="E6118" t="s">
        <v>8797</v>
      </c>
      <c r="F6118" t="s">
        <v>3994</v>
      </c>
      <c r="G6118" s="160" t="s">
        <v>4076</v>
      </c>
      <c r="H6118" t="s">
        <v>4330</v>
      </c>
      <c r="I6118" s="160" t="s">
        <v>4069</v>
      </c>
      <c r="J6118" t="s">
        <v>5506</v>
      </c>
      <c r="K6118">
        <v>99</v>
      </c>
      <c r="L6118" t="s">
        <v>3999</v>
      </c>
    </row>
    <row r="6119" spans="1:12">
      <c r="A6119" s="15">
        <v>30508933</v>
      </c>
      <c r="B6119" t="s">
        <v>5450</v>
      </c>
      <c r="C6119" t="s">
        <v>5506</v>
      </c>
      <c r="D6119" t="s">
        <v>8786</v>
      </c>
      <c r="E6119" t="s">
        <v>8798</v>
      </c>
      <c r="F6119" t="s">
        <v>3994</v>
      </c>
      <c r="G6119" s="160" t="s">
        <v>4076</v>
      </c>
      <c r="H6119" t="s">
        <v>4330</v>
      </c>
      <c r="I6119" s="160" t="s">
        <v>4069</v>
      </c>
      <c r="J6119" t="s">
        <v>5506</v>
      </c>
      <c r="K6119">
        <v>99</v>
      </c>
      <c r="L6119" t="s">
        <v>3999</v>
      </c>
    </row>
    <row r="6120" spans="1:12">
      <c r="A6120" s="15">
        <v>30508941</v>
      </c>
      <c r="B6120" t="s">
        <v>5450</v>
      </c>
      <c r="C6120" t="s">
        <v>5506</v>
      </c>
      <c r="D6120" t="s">
        <v>8786</v>
      </c>
      <c r="E6120" t="s">
        <v>8799</v>
      </c>
      <c r="F6120" t="s">
        <v>3994</v>
      </c>
      <c r="G6120" s="160" t="s">
        <v>4076</v>
      </c>
      <c r="H6120" t="s">
        <v>4330</v>
      </c>
      <c r="I6120" s="160" t="s">
        <v>4069</v>
      </c>
      <c r="J6120" t="s">
        <v>5506</v>
      </c>
      <c r="K6120">
        <v>99</v>
      </c>
      <c r="L6120" t="s">
        <v>3999</v>
      </c>
    </row>
    <row r="6121" spans="1:12">
      <c r="A6121" s="15">
        <v>30508945</v>
      </c>
      <c r="B6121" t="s">
        <v>5450</v>
      </c>
      <c r="C6121" t="s">
        <v>5506</v>
      </c>
      <c r="D6121" t="s">
        <v>8786</v>
      </c>
      <c r="E6121" t="s">
        <v>8800</v>
      </c>
      <c r="F6121" t="s">
        <v>3994</v>
      </c>
      <c r="G6121" s="160" t="s">
        <v>4076</v>
      </c>
      <c r="H6121" t="s">
        <v>4330</v>
      </c>
      <c r="I6121" s="160" t="s">
        <v>4069</v>
      </c>
      <c r="J6121" t="s">
        <v>5506</v>
      </c>
      <c r="K6121">
        <v>99</v>
      </c>
      <c r="L6121" t="s">
        <v>3999</v>
      </c>
    </row>
    <row r="6122" spans="1:12">
      <c r="A6122" s="15">
        <v>30508947</v>
      </c>
      <c r="B6122" t="s">
        <v>5450</v>
      </c>
      <c r="C6122" t="s">
        <v>5506</v>
      </c>
      <c r="D6122" t="s">
        <v>8786</v>
      </c>
      <c r="E6122" t="s">
        <v>8801</v>
      </c>
      <c r="F6122" t="s">
        <v>3994</v>
      </c>
      <c r="G6122" s="160" t="s">
        <v>4076</v>
      </c>
      <c r="H6122" t="s">
        <v>4330</v>
      </c>
      <c r="I6122" s="160" t="s">
        <v>4069</v>
      </c>
      <c r="J6122" t="s">
        <v>5506</v>
      </c>
      <c r="K6122">
        <v>99</v>
      </c>
      <c r="L6122" t="s">
        <v>3999</v>
      </c>
    </row>
    <row r="6123" spans="1:12">
      <c r="A6123" s="15">
        <v>30508949</v>
      </c>
      <c r="B6123" t="s">
        <v>5450</v>
      </c>
      <c r="C6123" t="s">
        <v>5506</v>
      </c>
      <c r="D6123" t="s">
        <v>8786</v>
      </c>
      <c r="E6123" t="s">
        <v>8802</v>
      </c>
      <c r="F6123" t="s">
        <v>4073</v>
      </c>
      <c r="G6123" s="160" t="s">
        <v>4076</v>
      </c>
      <c r="H6123" t="s">
        <v>4330</v>
      </c>
      <c r="I6123" s="160" t="s">
        <v>4069</v>
      </c>
      <c r="J6123" t="s">
        <v>5506</v>
      </c>
      <c r="K6123">
        <v>99</v>
      </c>
      <c r="L6123" t="s">
        <v>3999</v>
      </c>
    </row>
    <row r="6124" spans="1:12">
      <c r="A6124" s="15">
        <v>30508950</v>
      </c>
      <c r="B6124" t="s">
        <v>5450</v>
      </c>
      <c r="C6124" t="s">
        <v>5506</v>
      </c>
      <c r="D6124" t="s">
        <v>8786</v>
      </c>
      <c r="E6124" t="s">
        <v>8803</v>
      </c>
      <c r="F6124" t="s">
        <v>3994</v>
      </c>
      <c r="G6124" s="160" t="s">
        <v>4076</v>
      </c>
      <c r="H6124" t="s">
        <v>4330</v>
      </c>
      <c r="I6124" s="160" t="s">
        <v>4069</v>
      </c>
      <c r="J6124" t="s">
        <v>5506</v>
      </c>
      <c r="K6124">
        <v>99</v>
      </c>
      <c r="L6124" t="s">
        <v>3999</v>
      </c>
    </row>
    <row r="6125" spans="1:12">
      <c r="A6125" s="15">
        <v>30508953</v>
      </c>
      <c r="B6125" t="s">
        <v>5450</v>
      </c>
      <c r="C6125" t="s">
        <v>5506</v>
      </c>
      <c r="D6125" t="s">
        <v>8786</v>
      </c>
      <c r="E6125" t="s">
        <v>8804</v>
      </c>
      <c r="F6125" t="s">
        <v>3994</v>
      </c>
      <c r="G6125" s="160" t="s">
        <v>4076</v>
      </c>
      <c r="H6125" t="s">
        <v>4330</v>
      </c>
      <c r="I6125" s="160" t="s">
        <v>4069</v>
      </c>
      <c r="J6125" t="s">
        <v>5506</v>
      </c>
      <c r="K6125">
        <v>99</v>
      </c>
      <c r="L6125" t="s">
        <v>3999</v>
      </c>
    </row>
    <row r="6126" spans="1:12">
      <c r="A6126" s="15">
        <v>30508955</v>
      </c>
      <c r="B6126" t="s">
        <v>5450</v>
      </c>
      <c r="C6126" t="s">
        <v>5506</v>
      </c>
      <c r="D6126" t="s">
        <v>8786</v>
      </c>
      <c r="E6126" t="s">
        <v>5749</v>
      </c>
      <c r="F6126" t="s">
        <v>3994</v>
      </c>
      <c r="G6126" s="160" t="s">
        <v>4076</v>
      </c>
      <c r="H6126" t="s">
        <v>4330</v>
      </c>
      <c r="I6126" s="160" t="s">
        <v>4069</v>
      </c>
      <c r="J6126" t="s">
        <v>5506</v>
      </c>
      <c r="K6126">
        <v>99</v>
      </c>
      <c r="L6126" t="s">
        <v>3999</v>
      </c>
    </row>
    <row r="6127" spans="1:12">
      <c r="A6127" s="15">
        <v>30508958</v>
      </c>
      <c r="B6127" t="s">
        <v>5450</v>
      </c>
      <c r="C6127" t="s">
        <v>5506</v>
      </c>
      <c r="D6127" t="s">
        <v>8786</v>
      </c>
      <c r="E6127" t="s">
        <v>8805</v>
      </c>
      <c r="F6127" t="s">
        <v>3994</v>
      </c>
      <c r="G6127" s="160" t="s">
        <v>4076</v>
      </c>
      <c r="H6127" t="s">
        <v>4330</v>
      </c>
      <c r="I6127" s="160" t="s">
        <v>4069</v>
      </c>
      <c r="J6127" t="s">
        <v>5506</v>
      </c>
      <c r="K6127">
        <v>99</v>
      </c>
      <c r="L6127" t="s">
        <v>3999</v>
      </c>
    </row>
    <row r="6128" spans="1:12">
      <c r="A6128" s="15">
        <v>30508961</v>
      </c>
      <c r="B6128" t="s">
        <v>5450</v>
      </c>
      <c r="C6128" t="s">
        <v>5506</v>
      </c>
      <c r="D6128" t="s">
        <v>8786</v>
      </c>
      <c r="E6128" t="s">
        <v>8806</v>
      </c>
      <c r="F6128" t="s">
        <v>3994</v>
      </c>
      <c r="G6128" s="160" t="s">
        <v>4076</v>
      </c>
      <c r="H6128" t="s">
        <v>4330</v>
      </c>
      <c r="I6128" s="160" t="s">
        <v>4069</v>
      </c>
      <c r="J6128" t="s">
        <v>5506</v>
      </c>
      <c r="K6128">
        <v>99</v>
      </c>
      <c r="L6128" t="s">
        <v>3999</v>
      </c>
    </row>
    <row r="6129" spans="1:12">
      <c r="A6129" s="15">
        <v>30508971</v>
      </c>
      <c r="B6129" t="s">
        <v>5450</v>
      </c>
      <c r="C6129" t="s">
        <v>5506</v>
      </c>
      <c r="D6129" t="s">
        <v>8786</v>
      </c>
      <c r="E6129" t="s">
        <v>8807</v>
      </c>
      <c r="F6129" t="s">
        <v>3994</v>
      </c>
      <c r="G6129" s="160" t="s">
        <v>4076</v>
      </c>
      <c r="H6129" t="s">
        <v>4330</v>
      </c>
      <c r="I6129" s="160" t="s">
        <v>4069</v>
      </c>
      <c r="J6129" t="s">
        <v>5506</v>
      </c>
      <c r="K6129">
        <v>99</v>
      </c>
      <c r="L6129" t="s">
        <v>3999</v>
      </c>
    </row>
    <row r="6130" spans="1:12">
      <c r="A6130" s="15">
        <v>30508973</v>
      </c>
      <c r="B6130" t="s">
        <v>5450</v>
      </c>
      <c r="C6130" t="s">
        <v>5506</v>
      </c>
      <c r="D6130" t="s">
        <v>8786</v>
      </c>
      <c r="E6130" t="s">
        <v>8808</v>
      </c>
      <c r="F6130" t="s">
        <v>3994</v>
      </c>
      <c r="G6130" s="160" t="s">
        <v>4076</v>
      </c>
      <c r="H6130" t="s">
        <v>4330</v>
      </c>
      <c r="I6130" s="160" t="s">
        <v>4069</v>
      </c>
      <c r="J6130" t="s">
        <v>5506</v>
      </c>
      <c r="K6130">
        <v>99</v>
      </c>
      <c r="L6130" t="s">
        <v>3999</v>
      </c>
    </row>
    <row r="6131" spans="1:12">
      <c r="A6131" s="15">
        <v>30508982</v>
      </c>
      <c r="B6131" t="s">
        <v>5450</v>
      </c>
      <c r="C6131" t="s">
        <v>5506</v>
      </c>
      <c r="D6131" t="s">
        <v>8786</v>
      </c>
      <c r="E6131" t="s">
        <v>8809</v>
      </c>
      <c r="F6131" t="s">
        <v>3994</v>
      </c>
      <c r="G6131" s="160" t="s">
        <v>4076</v>
      </c>
      <c r="H6131" t="s">
        <v>4330</v>
      </c>
      <c r="I6131" s="160" t="s">
        <v>4069</v>
      </c>
      <c r="J6131" t="s">
        <v>5506</v>
      </c>
      <c r="K6131">
        <v>99</v>
      </c>
      <c r="L6131" t="s">
        <v>3999</v>
      </c>
    </row>
    <row r="6132" spans="1:12">
      <c r="A6132" s="15">
        <v>30508985</v>
      </c>
      <c r="B6132" t="s">
        <v>5450</v>
      </c>
      <c r="C6132" t="s">
        <v>5506</v>
      </c>
      <c r="D6132" t="s">
        <v>8786</v>
      </c>
      <c r="E6132" t="s">
        <v>8810</v>
      </c>
      <c r="F6132" t="s">
        <v>4073</v>
      </c>
      <c r="G6132" s="160" t="s">
        <v>4076</v>
      </c>
      <c r="H6132" t="s">
        <v>4330</v>
      </c>
      <c r="I6132" s="160" t="s">
        <v>4069</v>
      </c>
      <c r="J6132" t="s">
        <v>5506</v>
      </c>
      <c r="K6132">
        <v>99</v>
      </c>
      <c r="L6132" t="s">
        <v>3999</v>
      </c>
    </row>
    <row r="6133" spans="1:12">
      <c r="A6133" s="15">
        <v>30508988</v>
      </c>
      <c r="B6133" t="s">
        <v>5450</v>
      </c>
      <c r="C6133" t="s">
        <v>5506</v>
      </c>
      <c r="D6133" t="s">
        <v>8786</v>
      </c>
      <c r="E6133" t="s">
        <v>7438</v>
      </c>
      <c r="F6133" t="s">
        <v>3994</v>
      </c>
      <c r="G6133" s="160" t="s">
        <v>4076</v>
      </c>
      <c r="H6133" t="s">
        <v>4330</v>
      </c>
      <c r="I6133" s="160" t="s">
        <v>4069</v>
      </c>
      <c r="J6133" t="s">
        <v>5506</v>
      </c>
      <c r="K6133">
        <v>99</v>
      </c>
      <c r="L6133" t="s">
        <v>3999</v>
      </c>
    </row>
    <row r="6134" spans="1:12">
      <c r="A6134" s="15">
        <v>30509001</v>
      </c>
      <c r="B6134" t="s">
        <v>5450</v>
      </c>
      <c r="C6134" t="s">
        <v>5506</v>
      </c>
      <c r="D6134" t="s">
        <v>8811</v>
      </c>
      <c r="E6134" t="s">
        <v>8456</v>
      </c>
      <c r="F6134" t="s">
        <v>3994</v>
      </c>
      <c r="G6134" s="160" t="s">
        <v>4076</v>
      </c>
      <c r="H6134" t="s">
        <v>4330</v>
      </c>
      <c r="I6134" s="160" t="s">
        <v>4069</v>
      </c>
      <c r="J6134" t="s">
        <v>5506</v>
      </c>
      <c r="K6134">
        <v>99</v>
      </c>
      <c r="L6134" t="s">
        <v>3999</v>
      </c>
    </row>
    <row r="6135" spans="1:12">
      <c r="A6135" s="15">
        <v>30509002</v>
      </c>
      <c r="B6135" t="s">
        <v>5450</v>
      </c>
      <c r="C6135" t="s">
        <v>5506</v>
      </c>
      <c r="D6135" t="s">
        <v>8811</v>
      </c>
      <c r="E6135" t="s">
        <v>8812</v>
      </c>
      <c r="F6135" t="s">
        <v>3994</v>
      </c>
      <c r="G6135" s="160" t="s">
        <v>4076</v>
      </c>
      <c r="H6135" t="s">
        <v>4330</v>
      </c>
      <c r="I6135" s="160" t="s">
        <v>4069</v>
      </c>
      <c r="J6135" t="s">
        <v>5506</v>
      </c>
      <c r="K6135">
        <v>99</v>
      </c>
      <c r="L6135" t="s">
        <v>3999</v>
      </c>
    </row>
    <row r="6136" spans="1:12">
      <c r="A6136" s="15">
        <v>30509101</v>
      </c>
      <c r="B6136" t="s">
        <v>5450</v>
      </c>
      <c r="C6136" t="s">
        <v>5506</v>
      </c>
      <c r="D6136" t="s">
        <v>8813</v>
      </c>
      <c r="E6136" t="s">
        <v>8456</v>
      </c>
      <c r="F6136" t="s">
        <v>3994</v>
      </c>
      <c r="G6136" s="160" t="s">
        <v>4076</v>
      </c>
      <c r="H6136" t="s">
        <v>4330</v>
      </c>
      <c r="I6136" s="160" t="s">
        <v>4069</v>
      </c>
      <c r="J6136" t="s">
        <v>5506</v>
      </c>
      <c r="K6136">
        <v>99</v>
      </c>
      <c r="L6136" t="s">
        <v>3999</v>
      </c>
    </row>
    <row r="6137" spans="1:12">
      <c r="A6137" s="15">
        <v>30509201</v>
      </c>
      <c r="B6137" t="s">
        <v>5450</v>
      </c>
      <c r="C6137" t="s">
        <v>5506</v>
      </c>
      <c r="D6137" t="s">
        <v>8814</v>
      </c>
      <c r="E6137" t="s">
        <v>8815</v>
      </c>
      <c r="F6137" t="s">
        <v>4073</v>
      </c>
      <c r="G6137" s="160" t="s">
        <v>4074</v>
      </c>
      <c r="H6137" t="s">
        <v>4075</v>
      </c>
      <c r="I6137">
        <v>11</v>
      </c>
      <c r="J6137" t="s">
        <v>6011</v>
      </c>
      <c r="K6137" s="160" t="s">
        <v>4009</v>
      </c>
      <c r="L6137" t="s">
        <v>6012</v>
      </c>
    </row>
    <row r="6138" spans="1:12">
      <c r="A6138" s="15">
        <v>30509202</v>
      </c>
      <c r="B6138" t="s">
        <v>5450</v>
      </c>
      <c r="C6138" t="s">
        <v>5506</v>
      </c>
      <c r="D6138" t="s">
        <v>8814</v>
      </c>
      <c r="E6138" t="s">
        <v>8816</v>
      </c>
      <c r="F6138" t="s">
        <v>3994</v>
      </c>
      <c r="G6138" s="160" t="s">
        <v>4076</v>
      </c>
      <c r="H6138" t="s">
        <v>4330</v>
      </c>
      <c r="I6138" s="160" t="s">
        <v>4069</v>
      </c>
      <c r="J6138" t="s">
        <v>5506</v>
      </c>
      <c r="K6138">
        <v>99</v>
      </c>
      <c r="L6138" t="s">
        <v>3999</v>
      </c>
    </row>
    <row r="6139" spans="1:12">
      <c r="A6139" s="15">
        <v>30509203</v>
      </c>
      <c r="B6139" t="s">
        <v>5450</v>
      </c>
      <c r="C6139" t="s">
        <v>5506</v>
      </c>
      <c r="D6139" t="s">
        <v>8814</v>
      </c>
      <c r="E6139" t="s">
        <v>8817</v>
      </c>
      <c r="F6139" t="s">
        <v>3994</v>
      </c>
      <c r="G6139" s="160" t="s">
        <v>4076</v>
      </c>
      <c r="H6139" t="s">
        <v>4330</v>
      </c>
      <c r="I6139" s="160" t="s">
        <v>4069</v>
      </c>
      <c r="J6139" t="s">
        <v>5506</v>
      </c>
      <c r="K6139">
        <v>99</v>
      </c>
      <c r="L6139" t="s">
        <v>3999</v>
      </c>
    </row>
    <row r="6140" spans="1:12">
      <c r="A6140" s="15">
        <v>30509204</v>
      </c>
      <c r="B6140" t="s">
        <v>5450</v>
      </c>
      <c r="C6140" t="s">
        <v>5506</v>
      </c>
      <c r="D6140" t="s">
        <v>8814</v>
      </c>
      <c r="E6140" t="s">
        <v>4383</v>
      </c>
      <c r="F6140" t="s">
        <v>3994</v>
      </c>
      <c r="G6140" s="160" t="s">
        <v>4076</v>
      </c>
      <c r="H6140" t="s">
        <v>4330</v>
      </c>
      <c r="I6140" s="160" t="s">
        <v>4069</v>
      </c>
      <c r="J6140" t="s">
        <v>5506</v>
      </c>
      <c r="K6140">
        <v>99</v>
      </c>
      <c r="L6140" t="s">
        <v>3999</v>
      </c>
    </row>
    <row r="6141" spans="1:12">
      <c r="A6141" s="15">
        <v>30509205</v>
      </c>
      <c r="B6141" t="s">
        <v>5450</v>
      </c>
      <c r="C6141" t="s">
        <v>5506</v>
      </c>
      <c r="D6141" t="s">
        <v>8814</v>
      </c>
      <c r="E6141" t="s">
        <v>5938</v>
      </c>
      <c r="F6141" t="s">
        <v>4073</v>
      </c>
      <c r="G6141" s="160" t="s">
        <v>4074</v>
      </c>
      <c r="H6141" t="s">
        <v>4075</v>
      </c>
      <c r="I6141">
        <v>11</v>
      </c>
      <c r="J6141" t="s">
        <v>6011</v>
      </c>
      <c r="K6141" s="160" t="s">
        <v>4007</v>
      </c>
      <c r="L6141" t="s">
        <v>5938</v>
      </c>
    </row>
    <row r="6142" spans="1:12">
      <c r="A6142" s="15">
        <v>30510001</v>
      </c>
      <c r="B6142" t="s">
        <v>5450</v>
      </c>
      <c r="C6142" t="s">
        <v>5506</v>
      </c>
      <c r="D6142" t="s">
        <v>8818</v>
      </c>
      <c r="E6142" t="s">
        <v>4735</v>
      </c>
      <c r="F6142" t="s">
        <v>4073</v>
      </c>
      <c r="G6142" s="160" t="s">
        <v>4074</v>
      </c>
      <c r="H6142" t="s">
        <v>4075</v>
      </c>
      <c r="I6142">
        <v>11</v>
      </c>
      <c r="J6142" t="s">
        <v>6011</v>
      </c>
      <c r="K6142" s="160" t="s">
        <v>4009</v>
      </c>
      <c r="L6142" t="s">
        <v>6012</v>
      </c>
    </row>
    <row r="6143" spans="1:12">
      <c r="A6143" s="15">
        <v>30510002</v>
      </c>
      <c r="B6143" t="s">
        <v>5450</v>
      </c>
      <c r="C6143" t="s">
        <v>5506</v>
      </c>
      <c r="D6143" t="s">
        <v>8818</v>
      </c>
      <c r="E6143" t="s">
        <v>7100</v>
      </c>
      <c r="F6143" t="s">
        <v>4073</v>
      </c>
      <c r="G6143" s="160" t="s">
        <v>4074</v>
      </c>
      <c r="H6143" t="s">
        <v>4075</v>
      </c>
      <c r="I6143">
        <v>11</v>
      </c>
      <c r="J6143" t="s">
        <v>6011</v>
      </c>
      <c r="K6143" s="160" t="s">
        <v>4009</v>
      </c>
      <c r="L6143" t="s">
        <v>6012</v>
      </c>
    </row>
    <row r="6144" spans="1:12">
      <c r="A6144" s="15">
        <v>30510003</v>
      </c>
      <c r="B6144" t="s">
        <v>5450</v>
      </c>
      <c r="C6144" t="s">
        <v>5506</v>
      </c>
      <c r="D6144" t="s">
        <v>8818</v>
      </c>
      <c r="E6144" t="s">
        <v>8819</v>
      </c>
      <c r="F6144" t="s">
        <v>4073</v>
      </c>
      <c r="G6144" s="160" t="s">
        <v>4074</v>
      </c>
      <c r="H6144" t="s">
        <v>4075</v>
      </c>
      <c r="I6144">
        <v>11</v>
      </c>
      <c r="J6144" t="s">
        <v>6011</v>
      </c>
      <c r="K6144" s="160" t="s">
        <v>4009</v>
      </c>
      <c r="L6144" t="s">
        <v>6012</v>
      </c>
    </row>
    <row r="6145" spans="1:12">
      <c r="A6145" s="15">
        <v>30510004</v>
      </c>
      <c r="B6145" t="s">
        <v>5450</v>
      </c>
      <c r="C6145" t="s">
        <v>5506</v>
      </c>
      <c r="D6145" t="s">
        <v>8818</v>
      </c>
      <c r="E6145" t="s">
        <v>4383</v>
      </c>
      <c r="F6145" t="s">
        <v>4073</v>
      </c>
      <c r="G6145" s="160" t="s">
        <v>4074</v>
      </c>
      <c r="H6145" t="s">
        <v>4075</v>
      </c>
      <c r="I6145">
        <v>11</v>
      </c>
      <c r="J6145" t="s">
        <v>6011</v>
      </c>
      <c r="K6145" s="160" t="s">
        <v>4009</v>
      </c>
      <c r="L6145" t="s">
        <v>6012</v>
      </c>
    </row>
    <row r="6146" spans="1:12">
      <c r="A6146" s="15">
        <v>30510005</v>
      </c>
      <c r="B6146" t="s">
        <v>5450</v>
      </c>
      <c r="C6146" t="s">
        <v>5506</v>
      </c>
      <c r="D6146" t="s">
        <v>8818</v>
      </c>
      <c r="E6146" t="s">
        <v>7092</v>
      </c>
      <c r="F6146" t="s">
        <v>4073</v>
      </c>
      <c r="G6146" s="160" t="s">
        <v>4074</v>
      </c>
      <c r="H6146" t="s">
        <v>4075</v>
      </c>
      <c r="I6146">
        <v>11</v>
      </c>
      <c r="J6146" t="s">
        <v>6011</v>
      </c>
      <c r="K6146" s="160" t="s">
        <v>4009</v>
      </c>
      <c r="L6146" t="s">
        <v>6012</v>
      </c>
    </row>
    <row r="6147" spans="1:12">
      <c r="A6147" s="15">
        <v>30510006</v>
      </c>
      <c r="B6147" t="s">
        <v>5450</v>
      </c>
      <c r="C6147" t="s">
        <v>5506</v>
      </c>
      <c r="D6147" t="s">
        <v>8818</v>
      </c>
      <c r="E6147" t="s">
        <v>7096</v>
      </c>
      <c r="F6147" t="s">
        <v>4073</v>
      </c>
      <c r="G6147" s="160" t="s">
        <v>4074</v>
      </c>
      <c r="H6147" t="s">
        <v>4075</v>
      </c>
      <c r="I6147">
        <v>11</v>
      </c>
      <c r="J6147" t="s">
        <v>6011</v>
      </c>
      <c r="K6147" s="160" t="s">
        <v>4009</v>
      </c>
      <c r="L6147" t="s">
        <v>6012</v>
      </c>
    </row>
    <row r="6148" spans="1:12">
      <c r="A6148" s="15">
        <v>30510007</v>
      </c>
      <c r="B6148" t="s">
        <v>5450</v>
      </c>
      <c r="C6148" t="s">
        <v>5506</v>
      </c>
      <c r="D6148" t="s">
        <v>8818</v>
      </c>
      <c r="E6148" t="s">
        <v>7097</v>
      </c>
      <c r="F6148" t="s">
        <v>4073</v>
      </c>
      <c r="G6148" s="160" t="s">
        <v>4074</v>
      </c>
      <c r="H6148" t="s">
        <v>4075</v>
      </c>
      <c r="I6148">
        <v>11</v>
      </c>
      <c r="J6148" t="s">
        <v>6011</v>
      </c>
      <c r="K6148" s="160" t="s">
        <v>4009</v>
      </c>
      <c r="L6148" t="s">
        <v>6012</v>
      </c>
    </row>
    <row r="6149" spans="1:12">
      <c r="A6149" s="15">
        <v>30510101</v>
      </c>
      <c r="B6149" t="s">
        <v>5450</v>
      </c>
      <c r="C6149" t="s">
        <v>5506</v>
      </c>
      <c r="D6149" t="s">
        <v>8820</v>
      </c>
      <c r="E6149" t="s">
        <v>6589</v>
      </c>
      <c r="F6149" t="s">
        <v>4073</v>
      </c>
      <c r="G6149" s="160" t="s">
        <v>4074</v>
      </c>
      <c r="H6149" t="s">
        <v>4075</v>
      </c>
      <c r="I6149">
        <v>11</v>
      </c>
      <c r="J6149" t="s">
        <v>6011</v>
      </c>
      <c r="K6149" s="160" t="s">
        <v>4009</v>
      </c>
      <c r="L6149" t="s">
        <v>6012</v>
      </c>
    </row>
    <row r="6150" spans="1:12">
      <c r="A6150" s="15">
        <v>30510102</v>
      </c>
      <c r="B6150" t="s">
        <v>5450</v>
      </c>
      <c r="C6150" t="s">
        <v>5506</v>
      </c>
      <c r="D6150" t="s">
        <v>8820</v>
      </c>
      <c r="E6150" t="s">
        <v>8821</v>
      </c>
      <c r="F6150" t="s">
        <v>4073</v>
      </c>
      <c r="G6150" s="160" t="s">
        <v>4074</v>
      </c>
      <c r="H6150" t="s">
        <v>4075</v>
      </c>
      <c r="I6150">
        <v>11</v>
      </c>
      <c r="J6150" t="s">
        <v>6011</v>
      </c>
      <c r="K6150" s="160" t="s">
        <v>4009</v>
      </c>
      <c r="L6150" t="s">
        <v>6012</v>
      </c>
    </row>
    <row r="6151" spans="1:12">
      <c r="A6151" s="15">
        <v>30510103</v>
      </c>
      <c r="B6151" t="s">
        <v>5450</v>
      </c>
      <c r="C6151" t="s">
        <v>5506</v>
      </c>
      <c r="D6151" t="s">
        <v>8820</v>
      </c>
      <c r="E6151" t="s">
        <v>5272</v>
      </c>
      <c r="F6151" t="s">
        <v>4073</v>
      </c>
      <c r="G6151" s="160" t="s">
        <v>4074</v>
      </c>
      <c r="H6151" t="s">
        <v>4075</v>
      </c>
      <c r="I6151">
        <v>11</v>
      </c>
      <c r="J6151" t="s">
        <v>6011</v>
      </c>
      <c r="K6151" s="160" t="s">
        <v>4009</v>
      </c>
      <c r="L6151" t="s">
        <v>6012</v>
      </c>
    </row>
    <row r="6152" spans="1:12">
      <c r="A6152" s="15">
        <v>30510104</v>
      </c>
      <c r="B6152" t="s">
        <v>5450</v>
      </c>
      <c r="C6152" t="s">
        <v>5506</v>
      </c>
      <c r="D6152" t="s">
        <v>8820</v>
      </c>
      <c r="E6152" t="s">
        <v>5719</v>
      </c>
      <c r="F6152" t="s">
        <v>4073</v>
      </c>
      <c r="G6152" s="160" t="s">
        <v>4074</v>
      </c>
      <c r="H6152" t="s">
        <v>4075</v>
      </c>
      <c r="I6152">
        <v>11</v>
      </c>
      <c r="J6152" t="s">
        <v>6011</v>
      </c>
      <c r="K6152" s="160" t="s">
        <v>4009</v>
      </c>
      <c r="L6152" t="s">
        <v>6012</v>
      </c>
    </row>
    <row r="6153" spans="1:12">
      <c r="A6153" s="15">
        <v>30510105</v>
      </c>
      <c r="B6153" t="s">
        <v>5450</v>
      </c>
      <c r="C6153" t="s">
        <v>5506</v>
      </c>
      <c r="D6153" t="s">
        <v>8820</v>
      </c>
      <c r="E6153" t="s">
        <v>8822</v>
      </c>
      <c r="F6153" t="s">
        <v>4073</v>
      </c>
      <c r="G6153" s="160" t="s">
        <v>4074</v>
      </c>
      <c r="H6153" t="s">
        <v>4075</v>
      </c>
      <c r="I6153">
        <v>11</v>
      </c>
      <c r="J6153" t="s">
        <v>6011</v>
      </c>
      <c r="K6153" s="160" t="s">
        <v>4009</v>
      </c>
      <c r="L6153" t="s">
        <v>6012</v>
      </c>
    </row>
    <row r="6154" spans="1:12">
      <c r="A6154" s="15">
        <v>30510106</v>
      </c>
      <c r="B6154" t="s">
        <v>5450</v>
      </c>
      <c r="C6154" t="s">
        <v>5506</v>
      </c>
      <c r="D6154" t="s">
        <v>8820</v>
      </c>
      <c r="E6154" t="s">
        <v>8634</v>
      </c>
      <c r="F6154" t="s">
        <v>4073</v>
      </c>
      <c r="G6154" s="160" t="s">
        <v>4074</v>
      </c>
      <c r="H6154" t="s">
        <v>4075</v>
      </c>
      <c r="I6154">
        <v>11</v>
      </c>
      <c r="J6154" t="s">
        <v>6011</v>
      </c>
      <c r="K6154" s="160" t="s">
        <v>4009</v>
      </c>
      <c r="L6154" t="s">
        <v>6012</v>
      </c>
    </row>
    <row r="6155" spans="1:12">
      <c r="A6155" s="15">
        <v>30510107</v>
      </c>
      <c r="B6155" t="s">
        <v>5450</v>
      </c>
      <c r="C6155" t="s">
        <v>5506</v>
      </c>
      <c r="D6155" t="s">
        <v>8820</v>
      </c>
      <c r="E6155" t="s">
        <v>8823</v>
      </c>
      <c r="F6155" t="s">
        <v>4073</v>
      </c>
      <c r="G6155" s="160" t="s">
        <v>4074</v>
      </c>
      <c r="H6155" t="s">
        <v>4075</v>
      </c>
      <c r="I6155">
        <v>11</v>
      </c>
      <c r="J6155" t="s">
        <v>6011</v>
      </c>
      <c r="K6155" s="160" t="s">
        <v>4009</v>
      </c>
      <c r="L6155" t="s">
        <v>6012</v>
      </c>
    </row>
    <row r="6156" spans="1:12">
      <c r="A6156" s="15">
        <v>30510108</v>
      </c>
      <c r="B6156" t="s">
        <v>5450</v>
      </c>
      <c r="C6156" t="s">
        <v>5506</v>
      </c>
      <c r="D6156" t="s">
        <v>8820</v>
      </c>
      <c r="E6156" t="s">
        <v>8824</v>
      </c>
      <c r="F6156" t="s">
        <v>4073</v>
      </c>
      <c r="G6156" s="160" t="s">
        <v>4074</v>
      </c>
      <c r="H6156" t="s">
        <v>4075</v>
      </c>
      <c r="I6156">
        <v>11</v>
      </c>
      <c r="J6156" t="s">
        <v>6011</v>
      </c>
      <c r="K6156" s="160" t="s">
        <v>4009</v>
      </c>
      <c r="L6156" t="s">
        <v>6012</v>
      </c>
    </row>
    <row r="6157" spans="1:12">
      <c r="A6157" s="15">
        <v>30510196</v>
      </c>
      <c r="B6157" t="s">
        <v>5450</v>
      </c>
      <c r="C6157" t="s">
        <v>5506</v>
      </c>
      <c r="D6157" t="s">
        <v>8820</v>
      </c>
      <c r="E6157" t="s">
        <v>8825</v>
      </c>
      <c r="F6157" t="s">
        <v>4073</v>
      </c>
      <c r="G6157" s="160" t="s">
        <v>4074</v>
      </c>
      <c r="H6157" t="s">
        <v>4075</v>
      </c>
      <c r="I6157">
        <v>11</v>
      </c>
      <c r="J6157" t="s">
        <v>6011</v>
      </c>
      <c r="K6157" s="160" t="s">
        <v>4009</v>
      </c>
      <c r="L6157" t="s">
        <v>6012</v>
      </c>
    </row>
    <row r="6158" spans="1:12">
      <c r="A6158" s="15">
        <v>30510197</v>
      </c>
      <c r="B6158" t="s">
        <v>5450</v>
      </c>
      <c r="C6158" t="s">
        <v>5506</v>
      </c>
      <c r="D6158" t="s">
        <v>8820</v>
      </c>
      <c r="E6158" t="s">
        <v>8826</v>
      </c>
      <c r="F6158" t="s">
        <v>4073</v>
      </c>
      <c r="G6158" s="160" t="s">
        <v>4074</v>
      </c>
      <c r="H6158" t="s">
        <v>4075</v>
      </c>
      <c r="I6158">
        <v>11</v>
      </c>
      <c r="J6158" t="s">
        <v>6011</v>
      </c>
      <c r="K6158" s="160" t="s">
        <v>4009</v>
      </c>
      <c r="L6158" t="s">
        <v>6012</v>
      </c>
    </row>
    <row r="6159" spans="1:12">
      <c r="A6159" s="15">
        <v>30510198</v>
      </c>
      <c r="B6159" t="s">
        <v>5450</v>
      </c>
      <c r="C6159" t="s">
        <v>5506</v>
      </c>
      <c r="D6159" t="s">
        <v>8820</v>
      </c>
      <c r="E6159" t="s">
        <v>8827</v>
      </c>
      <c r="F6159" t="s">
        <v>4073</v>
      </c>
      <c r="G6159" s="160" t="s">
        <v>4074</v>
      </c>
      <c r="H6159" t="s">
        <v>4075</v>
      </c>
      <c r="I6159">
        <v>11</v>
      </c>
      <c r="J6159" t="s">
        <v>6011</v>
      </c>
      <c r="K6159" s="160" t="s">
        <v>4009</v>
      </c>
      <c r="L6159" t="s">
        <v>6012</v>
      </c>
    </row>
    <row r="6160" spans="1:12">
      <c r="A6160" s="15">
        <v>30510199</v>
      </c>
      <c r="B6160" t="s">
        <v>5450</v>
      </c>
      <c r="C6160" t="s">
        <v>5506</v>
      </c>
      <c r="D6160" t="s">
        <v>8820</v>
      </c>
      <c r="E6160" t="s">
        <v>4020</v>
      </c>
      <c r="F6160" t="s">
        <v>4073</v>
      </c>
      <c r="G6160" s="160" t="s">
        <v>4074</v>
      </c>
      <c r="H6160" t="s">
        <v>4075</v>
      </c>
      <c r="I6160">
        <v>11</v>
      </c>
      <c r="J6160" t="s">
        <v>6011</v>
      </c>
      <c r="K6160" s="160" t="s">
        <v>4009</v>
      </c>
      <c r="L6160" t="s">
        <v>6012</v>
      </c>
    </row>
    <row r="6161" spans="1:12">
      <c r="A6161" s="15">
        <v>30510201</v>
      </c>
      <c r="B6161" t="s">
        <v>5450</v>
      </c>
      <c r="C6161" t="s">
        <v>5506</v>
      </c>
      <c r="D6161" t="s">
        <v>8828</v>
      </c>
      <c r="E6161" t="s">
        <v>6589</v>
      </c>
      <c r="F6161" t="s">
        <v>4073</v>
      </c>
      <c r="G6161" s="160" t="s">
        <v>4074</v>
      </c>
      <c r="H6161" t="s">
        <v>4075</v>
      </c>
      <c r="I6161">
        <v>11</v>
      </c>
      <c r="J6161" t="s">
        <v>6011</v>
      </c>
      <c r="K6161" s="160" t="s">
        <v>4007</v>
      </c>
      <c r="L6161" t="s">
        <v>5938</v>
      </c>
    </row>
    <row r="6162" spans="1:12">
      <c r="A6162" s="15">
        <v>30510202</v>
      </c>
      <c r="B6162" t="s">
        <v>5450</v>
      </c>
      <c r="C6162" t="s">
        <v>5506</v>
      </c>
      <c r="D6162" t="s">
        <v>8828</v>
      </c>
      <c r="E6162" t="s">
        <v>8821</v>
      </c>
      <c r="F6162" t="s">
        <v>4073</v>
      </c>
      <c r="G6162" s="160" t="s">
        <v>4074</v>
      </c>
      <c r="H6162" t="s">
        <v>4075</v>
      </c>
      <c r="I6162">
        <v>11</v>
      </c>
      <c r="J6162" t="s">
        <v>6011</v>
      </c>
      <c r="K6162" s="160" t="s">
        <v>4007</v>
      </c>
      <c r="L6162" t="s">
        <v>5938</v>
      </c>
    </row>
    <row r="6163" spans="1:12">
      <c r="A6163" s="15">
        <v>30510203</v>
      </c>
      <c r="B6163" t="s">
        <v>5450</v>
      </c>
      <c r="C6163" t="s">
        <v>5506</v>
      </c>
      <c r="D6163" t="s">
        <v>8828</v>
      </c>
      <c r="E6163" t="s">
        <v>5272</v>
      </c>
      <c r="F6163" t="s">
        <v>4073</v>
      </c>
      <c r="G6163" s="160" t="s">
        <v>4074</v>
      </c>
      <c r="H6163" t="s">
        <v>4075</v>
      </c>
      <c r="I6163">
        <v>11</v>
      </c>
      <c r="J6163" t="s">
        <v>6011</v>
      </c>
      <c r="K6163" s="160" t="s">
        <v>4007</v>
      </c>
      <c r="L6163" t="s">
        <v>5938</v>
      </c>
    </row>
    <row r="6164" spans="1:12">
      <c r="A6164" s="15">
        <v>30510204</v>
      </c>
      <c r="B6164" t="s">
        <v>5450</v>
      </c>
      <c r="C6164" t="s">
        <v>5506</v>
      </c>
      <c r="D6164" t="s">
        <v>8828</v>
      </c>
      <c r="E6164" t="s">
        <v>5719</v>
      </c>
      <c r="F6164" t="s">
        <v>4073</v>
      </c>
      <c r="G6164" s="160" t="s">
        <v>4074</v>
      </c>
      <c r="H6164" t="s">
        <v>4075</v>
      </c>
      <c r="I6164">
        <v>11</v>
      </c>
      <c r="J6164" t="s">
        <v>6011</v>
      </c>
      <c r="K6164" s="160" t="s">
        <v>4007</v>
      </c>
      <c r="L6164" t="s">
        <v>5938</v>
      </c>
    </row>
    <row r="6165" spans="1:12">
      <c r="A6165" s="15">
        <v>30510205</v>
      </c>
      <c r="B6165" t="s">
        <v>5450</v>
      </c>
      <c r="C6165" t="s">
        <v>5506</v>
      </c>
      <c r="D6165" t="s">
        <v>8828</v>
      </c>
      <c r="E6165" t="s">
        <v>8822</v>
      </c>
      <c r="F6165" t="s">
        <v>4073</v>
      </c>
      <c r="G6165" s="160" t="s">
        <v>4074</v>
      </c>
      <c r="H6165" t="s">
        <v>4075</v>
      </c>
      <c r="I6165">
        <v>11</v>
      </c>
      <c r="J6165" t="s">
        <v>6011</v>
      </c>
      <c r="K6165" s="160" t="s">
        <v>4007</v>
      </c>
      <c r="L6165" t="s">
        <v>5938</v>
      </c>
    </row>
    <row r="6166" spans="1:12">
      <c r="A6166" s="15">
        <v>30510206</v>
      </c>
      <c r="B6166" t="s">
        <v>5450</v>
      </c>
      <c r="C6166" t="s">
        <v>5506</v>
      </c>
      <c r="D6166" t="s">
        <v>8828</v>
      </c>
      <c r="E6166" t="s">
        <v>8634</v>
      </c>
      <c r="F6166" t="s">
        <v>4073</v>
      </c>
      <c r="G6166" s="160" t="s">
        <v>4074</v>
      </c>
      <c r="H6166" t="s">
        <v>4075</v>
      </c>
      <c r="I6166">
        <v>11</v>
      </c>
      <c r="J6166" t="s">
        <v>6011</v>
      </c>
      <c r="K6166" s="160" t="s">
        <v>4007</v>
      </c>
      <c r="L6166" t="s">
        <v>5938</v>
      </c>
    </row>
    <row r="6167" spans="1:12">
      <c r="A6167" s="15">
        <v>30510207</v>
      </c>
      <c r="B6167" t="s">
        <v>5450</v>
      </c>
      <c r="C6167" t="s">
        <v>5506</v>
      </c>
      <c r="D6167" t="s">
        <v>8828</v>
      </c>
      <c r="E6167" t="s">
        <v>8823</v>
      </c>
      <c r="F6167" t="s">
        <v>4073</v>
      </c>
      <c r="G6167" s="160" t="s">
        <v>4074</v>
      </c>
      <c r="H6167" t="s">
        <v>4075</v>
      </c>
      <c r="I6167">
        <v>11</v>
      </c>
      <c r="J6167" t="s">
        <v>6011</v>
      </c>
      <c r="K6167" s="160" t="s">
        <v>4007</v>
      </c>
      <c r="L6167" t="s">
        <v>5938</v>
      </c>
    </row>
    <row r="6168" spans="1:12">
      <c r="A6168" s="15">
        <v>30510208</v>
      </c>
      <c r="B6168" t="s">
        <v>5450</v>
      </c>
      <c r="C6168" t="s">
        <v>5506</v>
      </c>
      <c r="D6168" t="s">
        <v>8828</v>
      </c>
      <c r="E6168" t="s">
        <v>8824</v>
      </c>
      <c r="F6168" t="s">
        <v>4073</v>
      </c>
      <c r="G6168" s="160" t="s">
        <v>4074</v>
      </c>
      <c r="H6168" t="s">
        <v>4075</v>
      </c>
      <c r="I6168">
        <v>11</v>
      </c>
      <c r="J6168" t="s">
        <v>6011</v>
      </c>
      <c r="K6168" s="160" t="s">
        <v>4007</v>
      </c>
      <c r="L6168" t="s">
        <v>5938</v>
      </c>
    </row>
    <row r="6169" spans="1:12">
      <c r="A6169" s="15">
        <v>30510209</v>
      </c>
      <c r="B6169" t="s">
        <v>5450</v>
      </c>
      <c r="C6169" t="s">
        <v>5506</v>
      </c>
      <c r="D6169" t="s">
        <v>8828</v>
      </c>
      <c r="E6169" t="s">
        <v>8829</v>
      </c>
      <c r="F6169" t="s">
        <v>4073</v>
      </c>
      <c r="G6169" s="160" t="s">
        <v>4074</v>
      </c>
      <c r="H6169" t="s">
        <v>4075</v>
      </c>
      <c r="I6169">
        <v>11</v>
      </c>
      <c r="J6169" t="s">
        <v>6011</v>
      </c>
      <c r="K6169" s="160" t="s">
        <v>4007</v>
      </c>
      <c r="L6169" t="s">
        <v>5938</v>
      </c>
    </row>
    <row r="6170" spans="1:12">
      <c r="A6170" s="15">
        <v>30510296</v>
      </c>
      <c r="B6170" t="s">
        <v>5450</v>
      </c>
      <c r="C6170" t="s">
        <v>5506</v>
      </c>
      <c r="D6170" t="s">
        <v>8828</v>
      </c>
      <c r="E6170" t="s">
        <v>8825</v>
      </c>
      <c r="F6170" t="s">
        <v>4073</v>
      </c>
      <c r="G6170" s="160" t="s">
        <v>4074</v>
      </c>
      <c r="H6170" t="s">
        <v>4075</v>
      </c>
      <c r="I6170">
        <v>11</v>
      </c>
      <c r="J6170" t="s">
        <v>6011</v>
      </c>
      <c r="K6170" s="160" t="s">
        <v>4007</v>
      </c>
      <c r="L6170" t="s">
        <v>5938</v>
      </c>
    </row>
    <row r="6171" spans="1:12">
      <c r="A6171" s="15">
        <v>30510297</v>
      </c>
      <c r="B6171" t="s">
        <v>5450</v>
      </c>
      <c r="C6171" t="s">
        <v>5506</v>
      </c>
      <c r="D6171" t="s">
        <v>8828</v>
      </c>
      <c r="E6171" t="s">
        <v>8826</v>
      </c>
      <c r="F6171" t="s">
        <v>4073</v>
      </c>
      <c r="G6171" s="160" t="s">
        <v>4074</v>
      </c>
      <c r="H6171" t="s">
        <v>4075</v>
      </c>
      <c r="I6171">
        <v>11</v>
      </c>
      <c r="J6171" t="s">
        <v>6011</v>
      </c>
      <c r="K6171" s="160" t="s">
        <v>4007</v>
      </c>
      <c r="L6171" t="s">
        <v>5938</v>
      </c>
    </row>
    <row r="6172" spans="1:12">
      <c r="A6172" s="15">
        <v>30510298</v>
      </c>
      <c r="B6172" t="s">
        <v>5450</v>
      </c>
      <c r="C6172" t="s">
        <v>5506</v>
      </c>
      <c r="D6172" t="s">
        <v>8828</v>
      </c>
      <c r="E6172" t="s">
        <v>8827</v>
      </c>
      <c r="F6172" t="s">
        <v>4073</v>
      </c>
      <c r="G6172" s="160" t="s">
        <v>4074</v>
      </c>
      <c r="H6172" t="s">
        <v>4075</v>
      </c>
      <c r="I6172">
        <v>11</v>
      </c>
      <c r="J6172" t="s">
        <v>6011</v>
      </c>
      <c r="K6172" s="160" t="s">
        <v>4007</v>
      </c>
      <c r="L6172" t="s">
        <v>5938</v>
      </c>
    </row>
    <row r="6173" spans="1:12">
      <c r="A6173" s="15">
        <v>30510299</v>
      </c>
      <c r="B6173" t="s">
        <v>5450</v>
      </c>
      <c r="C6173" t="s">
        <v>5506</v>
      </c>
      <c r="D6173" t="s">
        <v>8828</v>
      </c>
      <c r="E6173" t="s">
        <v>4020</v>
      </c>
      <c r="F6173" t="s">
        <v>4073</v>
      </c>
      <c r="G6173" s="160" t="s">
        <v>4074</v>
      </c>
      <c r="H6173" t="s">
        <v>4075</v>
      </c>
      <c r="I6173">
        <v>11</v>
      </c>
      <c r="J6173" t="s">
        <v>6011</v>
      </c>
      <c r="K6173" s="160" t="s">
        <v>4007</v>
      </c>
      <c r="L6173" t="s">
        <v>5938</v>
      </c>
    </row>
    <row r="6174" spans="1:12">
      <c r="A6174" s="15">
        <v>30510301</v>
      </c>
      <c r="B6174" t="s">
        <v>5450</v>
      </c>
      <c r="C6174" t="s">
        <v>5506</v>
      </c>
      <c r="D6174" t="s">
        <v>8830</v>
      </c>
      <c r="E6174" t="s">
        <v>6589</v>
      </c>
      <c r="F6174" t="s">
        <v>4073</v>
      </c>
      <c r="G6174" s="160" t="s">
        <v>4074</v>
      </c>
      <c r="H6174" t="s">
        <v>4075</v>
      </c>
      <c r="I6174">
        <v>11</v>
      </c>
      <c r="J6174" t="s">
        <v>6011</v>
      </c>
      <c r="K6174" s="160" t="s">
        <v>4007</v>
      </c>
      <c r="L6174" t="s">
        <v>5938</v>
      </c>
    </row>
    <row r="6175" spans="1:12">
      <c r="A6175" s="15">
        <v>30510302</v>
      </c>
      <c r="B6175" t="s">
        <v>5450</v>
      </c>
      <c r="C6175" t="s">
        <v>5506</v>
      </c>
      <c r="D6175" t="s">
        <v>8830</v>
      </c>
      <c r="E6175" t="s">
        <v>8821</v>
      </c>
      <c r="F6175" t="s">
        <v>4073</v>
      </c>
      <c r="G6175" s="160" t="s">
        <v>4074</v>
      </c>
      <c r="H6175" t="s">
        <v>4075</v>
      </c>
      <c r="I6175">
        <v>11</v>
      </c>
      <c r="J6175" t="s">
        <v>6011</v>
      </c>
      <c r="K6175" s="160" t="s">
        <v>4007</v>
      </c>
      <c r="L6175" t="s">
        <v>5938</v>
      </c>
    </row>
    <row r="6176" spans="1:12">
      <c r="A6176" s="15">
        <v>30510303</v>
      </c>
      <c r="B6176" t="s">
        <v>5450</v>
      </c>
      <c r="C6176" t="s">
        <v>5506</v>
      </c>
      <c r="D6176" t="s">
        <v>8830</v>
      </c>
      <c r="E6176" t="s">
        <v>5272</v>
      </c>
      <c r="F6176" t="s">
        <v>4073</v>
      </c>
      <c r="G6176" s="160" t="s">
        <v>4074</v>
      </c>
      <c r="H6176" t="s">
        <v>4075</v>
      </c>
      <c r="I6176">
        <v>11</v>
      </c>
      <c r="J6176" t="s">
        <v>6011</v>
      </c>
      <c r="K6176" s="160" t="s">
        <v>4007</v>
      </c>
      <c r="L6176" t="s">
        <v>5938</v>
      </c>
    </row>
    <row r="6177" spans="1:12">
      <c r="A6177" s="15">
        <v>30510304</v>
      </c>
      <c r="B6177" t="s">
        <v>5450</v>
      </c>
      <c r="C6177" t="s">
        <v>5506</v>
      </c>
      <c r="D6177" t="s">
        <v>8830</v>
      </c>
      <c r="E6177" t="s">
        <v>5719</v>
      </c>
      <c r="F6177" t="s">
        <v>4073</v>
      </c>
      <c r="G6177" s="160" t="s">
        <v>4074</v>
      </c>
      <c r="H6177" t="s">
        <v>4075</v>
      </c>
      <c r="I6177">
        <v>11</v>
      </c>
      <c r="J6177" t="s">
        <v>6011</v>
      </c>
      <c r="K6177" s="160" t="s">
        <v>4007</v>
      </c>
      <c r="L6177" t="s">
        <v>5938</v>
      </c>
    </row>
    <row r="6178" spans="1:12">
      <c r="A6178" s="15">
        <v>30510305</v>
      </c>
      <c r="B6178" t="s">
        <v>5450</v>
      </c>
      <c r="C6178" t="s">
        <v>5506</v>
      </c>
      <c r="D6178" t="s">
        <v>8830</v>
      </c>
      <c r="E6178" t="s">
        <v>8822</v>
      </c>
      <c r="F6178" t="s">
        <v>4073</v>
      </c>
      <c r="G6178" s="160" t="s">
        <v>4074</v>
      </c>
      <c r="H6178" t="s">
        <v>4075</v>
      </c>
      <c r="I6178">
        <v>11</v>
      </c>
      <c r="J6178" t="s">
        <v>6011</v>
      </c>
      <c r="K6178" s="160" t="s">
        <v>4007</v>
      </c>
      <c r="L6178" t="s">
        <v>5938</v>
      </c>
    </row>
    <row r="6179" spans="1:12">
      <c r="A6179" s="15">
        <v>30510306</v>
      </c>
      <c r="B6179" t="s">
        <v>5450</v>
      </c>
      <c r="C6179" t="s">
        <v>5506</v>
      </c>
      <c r="D6179" t="s">
        <v>8830</v>
      </c>
      <c r="E6179" t="s">
        <v>8634</v>
      </c>
      <c r="F6179" t="s">
        <v>4073</v>
      </c>
      <c r="G6179" s="160" t="s">
        <v>4074</v>
      </c>
      <c r="H6179" t="s">
        <v>4075</v>
      </c>
      <c r="I6179">
        <v>11</v>
      </c>
      <c r="J6179" t="s">
        <v>6011</v>
      </c>
      <c r="K6179" s="160" t="s">
        <v>4007</v>
      </c>
      <c r="L6179" t="s">
        <v>5938</v>
      </c>
    </row>
    <row r="6180" spans="1:12">
      <c r="A6180" s="15">
        <v>30510307</v>
      </c>
      <c r="B6180" t="s">
        <v>5450</v>
      </c>
      <c r="C6180" t="s">
        <v>5506</v>
      </c>
      <c r="D6180" t="s">
        <v>8830</v>
      </c>
      <c r="E6180" t="s">
        <v>8823</v>
      </c>
      <c r="F6180" t="s">
        <v>4073</v>
      </c>
      <c r="G6180" s="160" t="s">
        <v>4074</v>
      </c>
      <c r="H6180" t="s">
        <v>4075</v>
      </c>
      <c r="I6180">
        <v>11</v>
      </c>
      <c r="J6180" t="s">
        <v>6011</v>
      </c>
      <c r="K6180" s="160" t="s">
        <v>4007</v>
      </c>
      <c r="L6180" t="s">
        <v>5938</v>
      </c>
    </row>
    <row r="6181" spans="1:12">
      <c r="A6181" s="15">
        <v>30510308</v>
      </c>
      <c r="B6181" t="s">
        <v>5450</v>
      </c>
      <c r="C6181" t="s">
        <v>5506</v>
      </c>
      <c r="D6181" t="s">
        <v>8830</v>
      </c>
      <c r="E6181" t="s">
        <v>8824</v>
      </c>
      <c r="F6181" t="s">
        <v>4073</v>
      </c>
      <c r="G6181" s="160" t="s">
        <v>4074</v>
      </c>
      <c r="H6181" t="s">
        <v>4075</v>
      </c>
      <c r="I6181">
        <v>11</v>
      </c>
      <c r="J6181" t="s">
        <v>6011</v>
      </c>
      <c r="K6181" s="160" t="s">
        <v>4007</v>
      </c>
      <c r="L6181" t="s">
        <v>5938</v>
      </c>
    </row>
    <row r="6182" spans="1:12">
      <c r="A6182" s="15">
        <v>30510309</v>
      </c>
      <c r="B6182" t="s">
        <v>5450</v>
      </c>
      <c r="C6182" t="s">
        <v>5506</v>
      </c>
      <c r="D6182" t="s">
        <v>8830</v>
      </c>
      <c r="E6182" t="s">
        <v>8829</v>
      </c>
      <c r="F6182" t="s">
        <v>4073</v>
      </c>
      <c r="G6182" s="160" t="s">
        <v>4074</v>
      </c>
      <c r="H6182" t="s">
        <v>4075</v>
      </c>
      <c r="I6182">
        <v>11</v>
      </c>
      <c r="J6182" t="s">
        <v>6011</v>
      </c>
      <c r="K6182" s="160" t="s">
        <v>4007</v>
      </c>
      <c r="L6182" t="s">
        <v>5938</v>
      </c>
    </row>
    <row r="6183" spans="1:12">
      <c r="A6183" s="15">
        <v>30510310</v>
      </c>
      <c r="B6183" t="s">
        <v>5450</v>
      </c>
      <c r="C6183" t="s">
        <v>5506</v>
      </c>
      <c r="D6183" t="s">
        <v>8830</v>
      </c>
      <c r="E6183" t="s">
        <v>8831</v>
      </c>
      <c r="F6183" t="s">
        <v>4073</v>
      </c>
      <c r="G6183" s="160" t="s">
        <v>4074</v>
      </c>
      <c r="H6183" t="s">
        <v>4075</v>
      </c>
      <c r="I6183">
        <v>11</v>
      </c>
      <c r="J6183" t="s">
        <v>6011</v>
      </c>
      <c r="K6183">
        <v>99</v>
      </c>
      <c r="L6183" t="s">
        <v>3999</v>
      </c>
    </row>
    <row r="6184" spans="1:12">
      <c r="A6184" s="15">
        <v>30510396</v>
      </c>
      <c r="B6184" t="s">
        <v>5450</v>
      </c>
      <c r="C6184" t="s">
        <v>5506</v>
      </c>
      <c r="D6184" t="s">
        <v>8830</v>
      </c>
      <c r="E6184" t="s">
        <v>8825</v>
      </c>
      <c r="F6184" t="s">
        <v>4073</v>
      </c>
      <c r="G6184" s="160" t="s">
        <v>4074</v>
      </c>
      <c r="H6184" t="s">
        <v>4075</v>
      </c>
      <c r="I6184">
        <v>11</v>
      </c>
      <c r="J6184" t="s">
        <v>6011</v>
      </c>
      <c r="K6184" s="160" t="s">
        <v>4007</v>
      </c>
      <c r="L6184" t="s">
        <v>5938</v>
      </c>
    </row>
    <row r="6185" spans="1:12">
      <c r="A6185" s="15">
        <v>30510397</v>
      </c>
      <c r="B6185" t="s">
        <v>5450</v>
      </c>
      <c r="C6185" t="s">
        <v>5506</v>
      </c>
      <c r="D6185" t="s">
        <v>8830</v>
      </c>
      <c r="E6185" t="s">
        <v>8826</v>
      </c>
      <c r="F6185" t="s">
        <v>4073</v>
      </c>
      <c r="G6185" s="160" t="s">
        <v>4074</v>
      </c>
      <c r="H6185" t="s">
        <v>4075</v>
      </c>
      <c r="I6185">
        <v>11</v>
      </c>
      <c r="J6185" t="s">
        <v>6011</v>
      </c>
      <c r="K6185" s="160" t="s">
        <v>4007</v>
      </c>
      <c r="L6185" t="s">
        <v>5938</v>
      </c>
    </row>
    <row r="6186" spans="1:12">
      <c r="A6186" s="15">
        <v>30510398</v>
      </c>
      <c r="B6186" t="s">
        <v>5450</v>
      </c>
      <c r="C6186" t="s">
        <v>5506</v>
      </c>
      <c r="D6186" t="s">
        <v>8830</v>
      </c>
      <c r="E6186" t="s">
        <v>8827</v>
      </c>
      <c r="F6186" t="s">
        <v>4073</v>
      </c>
      <c r="G6186" s="160" t="s">
        <v>4074</v>
      </c>
      <c r="H6186" t="s">
        <v>4075</v>
      </c>
      <c r="I6186">
        <v>11</v>
      </c>
      <c r="J6186" t="s">
        <v>6011</v>
      </c>
      <c r="K6186" s="160" t="s">
        <v>4007</v>
      </c>
      <c r="L6186" t="s">
        <v>5938</v>
      </c>
    </row>
    <row r="6187" spans="1:12">
      <c r="A6187" s="15">
        <v>30510399</v>
      </c>
      <c r="B6187" t="s">
        <v>5450</v>
      </c>
      <c r="C6187" t="s">
        <v>5506</v>
      </c>
      <c r="D6187" t="s">
        <v>8830</v>
      </c>
      <c r="E6187" t="s">
        <v>4020</v>
      </c>
      <c r="F6187" t="s">
        <v>4073</v>
      </c>
      <c r="G6187" s="160" t="s">
        <v>4074</v>
      </c>
      <c r="H6187" t="s">
        <v>4075</v>
      </c>
      <c r="I6187">
        <v>11</v>
      </c>
      <c r="J6187" t="s">
        <v>6011</v>
      </c>
      <c r="K6187" s="160" t="s">
        <v>4007</v>
      </c>
      <c r="L6187" t="s">
        <v>5938</v>
      </c>
    </row>
    <row r="6188" spans="1:12">
      <c r="A6188" s="15">
        <v>30510401</v>
      </c>
      <c r="B6188" t="s">
        <v>5450</v>
      </c>
      <c r="C6188" t="s">
        <v>5506</v>
      </c>
      <c r="D6188" t="s">
        <v>8832</v>
      </c>
      <c r="E6188" t="s">
        <v>6589</v>
      </c>
      <c r="F6188" t="s">
        <v>4073</v>
      </c>
      <c r="G6188" s="160" t="s">
        <v>4074</v>
      </c>
      <c r="H6188" t="s">
        <v>4075</v>
      </c>
      <c r="I6188">
        <v>11</v>
      </c>
      <c r="J6188" t="s">
        <v>6011</v>
      </c>
      <c r="K6188" s="160" t="s">
        <v>4009</v>
      </c>
      <c r="L6188" t="s">
        <v>6012</v>
      </c>
    </row>
    <row r="6189" spans="1:12">
      <c r="A6189" s="15">
        <v>30510402</v>
      </c>
      <c r="B6189" t="s">
        <v>5450</v>
      </c>
      <c r="C6189" t="s">
        <v>5506</v>
      </c>
      <c r="D6189" t="s">
        <v>8832</v>
      </c>
      <c r="E6189" t="s">
        <v>8821</v>
      </c>
      <c r="F6189" t="s">
        <v>4073</v>
      </c>
      <c r="G6189" s="160" t="s">
        <v>4074</v>
      </c>
      <c r="H6189" t="s">
        <v>4075</v>
      </c>
      <c r="I6189">
        <v>11</v>
      </c>
      <c r="J6189" t="s">
        <v>6011</v>
      </c>
      <c r="K6189" s="160" t="s">
        <v>4009</v>
      </c>
      <c r="L6189" t="s">
        <v>6012</v>
      </c>
    </row>
    <row r="6190" spans="1:12">
      <c r="A6190" s="15">
        <v>30510403</v>
      </c>
      <c r="B6190" t="s">
        <v>5450</v>
      </c>
      <c r="C6190" t="s">
        <v>5506</v>
      </c>
      <c r="D6190" t="s">
        <v>8832</v>
      </c>
      <c r="E6190" t="s">
        <v>5272</v>
      </c>
      <c r="F6190" t="s">
        <v>4073</v>
      </c>
      <c r="G6190" s="160" t="s">
        <v>4074</v>
      </c>
      <c r="H6190" t="s">
        <v>4075</v>
      </c>
      <c r="I6190">
        <v>11</v>
      </c>
      <c r="J6190" t="s">
        <v>6011</v>
      </c>
      <c r="K6190" s="160" t="s">
        <v>4009</v>
      </c>
      <c r="L6190" t="s">
        <v>6012</v>
      </c>
    </row>
    <row r="6191" spans="1:12">
      <c r="A6191" s="15">
        <v>30510404</v>
      </c>
      <c r="B6191" t="s">
        <v>5450</v>
      </c>
      <c r="C6191" t="s">
        <v>5506</v>
      </c>
      <c r="D6191" t="s">
        <v>8832</v>
      </c>
      <c r="E6191" t="s">
        <v>5719</v>
      </c>
      <c r="F6191" t="s">
        <v>4073</v>
      </c>
      <c r="G6191" s="160" t="s">
        <v>4074</v>
      </c>
      <c r="H6191" t="s">
        <v>4075</v>
      </c>
      <c r="I6191">
        <v>11</v>
      </c>
      <c r="J6191" t="s">
        <v>6011</v>
      </c>
      <c r="K6191" s="160" t="s">
        <v>4009</v>
      </c>
      <c r="L6191" t="s">
        <v>6012</v>
      </c>
    </row>
    <row r="6192" spans="1:12">
      <c r="A6192" s="15">
        <v>30510405</v>
      </c>
      <c r="B6192" t="s">
        <v>5450</v>
      </c>
      <c r="C6192" t="s">
        <v>5506</v>
      </c>
      <c r="D6192" t="s">
        <v>8832</v>
      </c>
      <c r="E6192" t="s">
        <v>8822</v>
      </c>
      <c r="F6192" t="s">
        <v>4073</v>
      </c>
      <c r="G6192" s="160" t="s">
        <v>4074</v>
      </c>
      <c r="H6192" t="s">
        <v>4075</v>
      </c>
      <c r="I6192">
        <v>11</v>
      </c>
      <c r="J6192" t="s">
        <v>6011</v>
      </c>
      <c r="K6192" s="160" t="s">
        <v>4009</v>
      </c>
      <c r="L6192" t="s">
        <v>6012</v>
      </c>
    </row>
    <row r="6193" spans="1:12">
      <c r="A6193" s="15">
        <v>30510406</v>
      </c>
      <c r="B6193" t="s">
        <v>5450</v>
      </c>
      <c r="C6193" t="s">
        <v>5506</v>
      </c>
      <c r="D6193" t="s">
        <v>8832</v>
      </c>
      <c r="E6193" t="s">
        <v>8634</v>
      </c>
      <c r="F6193" t="s">
        <v>4073</v>
      </c>
      <c r="G6193" s="160" t="s">
        <v>4074</v>
      </c>
      <c r="H6193" t="s">
        <v>4075</v>
      </c>
      <c r="I6193">
        <v>11</v>
      </c>
      <c r="J6193" t="s">
        <v>6011</v>
      </c>
      <c r="K6193" s="160" t="s">
        <v>4009</v>
      </c>
      <c r="L6193" t="s">
        <v>6012</v>
      </c>
    </row>
    <row r="6194" spans="1:12">
      <c r="A6194" s="15">
        <v>30510407</v>
      </c>
      <c r="B6194" t="s">
        <v>5450</v>
      </c>
      <c r="C6194" t="s">
        <v>5506</v>
      </c>
      <c r="D6194" t="s">
        <v>8832</v>
      </c>
      <c r="E6194" t="s">
        <v>8823</v>
      </c>
      <c r="F6194" t="s">
        <v>4073</v>
      </c>
      <c r="G6194" s="160" t="s">
        <v>4074</v>
      </c>
      <c r="H6194" t="s">
        <v>4075</v>
      </c>
      <c r="I6194">
        <v>11</v>
      </c>
      <c r="J6194" t="s">
        <v>6011</v>
      </c>
      <c r="K6194" s="160" t="s">
        <v>4009</v>
      </c>
      <c r="L6194" t="s">
        <v>6012</v>
      </c>
    </row>
    <row r="6195" spans="1:12">
      <c r="A6195" s="15">
        <v>30510408</v>
      </c>
      <c r="B6195" t="s">
        <v>5450</v>
      </c>
      <c r="C6195" t="s">
        <v>5506</v>
      </c>
      <c r="D6195" t="s">
        <v>8832</v>
      </c>
      <c r="E6195" t="s">
        <v>8824</v>
      </c>
      <c r="F6195" t="s">
        <v>4073</v>
      </c>
      <c r="G6195" s="160" t="s">
        <v>4074</v>
      </c>
      <c r="H6195" t="s">
        <v>4075</v>
      </c>
      <c r="I6195">
        <v>11</v>
      </c>
      <c r="J6195" t="s">
        <v>6011</v>
      </c>
      <c r="K6195" s="160" t="s">
        <v>4009</v>
      </c>
      <c r="L6195" t="s">
        <v>6012</v>
      </c>
    </row>
    <row r="6196" spans="1:12">
      <c r="A6196" s="15">
        <v>30510496</v>
      </c>
      <c r="B6196" t="s">
        <v>5450</v>
      </c>
      <c r="C6196" t="s">
        <v>5506</v>
      </c>
      <c r="D6196" t="s">
        <v>8832</v>
      </c>
      <c r="E6196" t="s">
        <v>8825</v>
      </c>
      <c r="F6196" t="s">
        <v>4073</v>
      </c>
      <c r="G6196" s="160" t="s">
        <v>4074</v>
      </c>
      <c r="H6196" t="s">
        <v>4075</v>
      </c>
      <c r="I6196">
        <v>11</v>
      </c>
      <c r="J6196" t="s">
        <v>6011</v>
      </c>
      <c r="K6196" s="160" t="s">
        <v>4009</v>
      </c>
      <c r="L6196" t="s">
        <v>6012</v>
      </c>
    </row>
    <row r="6197" spans="1:12">
      <c r="A6197" s="15">
        <v>30510497</v>
      </c>
      <c r="B6197" t="s">
        <v>5450</v>
      </c>
      <c r="C6197" t="s">
        <v>5506</v>
      </c>
      <c r="D6197" t="s">
        <v>8832</v>
      </c>
      <c r="E6197" t="s">
        <v>8826</v>
      </c>
      <c r="F6197" t="s">
        <v>4073</v>
      </c>
      <c r="G6197" s="160" t="s">
        <v>4074</v>
      </c>
      <c r="H6197" t="s">
        <v>4075</v>
      </c>
      <c r="I6197">
        <v>11</v>
      </c>
      <c r="J6197" t="s">
        <v>6011</v>
      </c>
      <c r="K6197" s="160" t="s">
        <v>4009</v>
      </c>
      <c r="L6197" t="s">
        <v>6012</v>
      </c>
    </row>
    <row r="6198" spans="1:12">
      <c r="A6198" s="15">
        <v>30510498</v>
      </c>
      <c r="B6198" t="s">
        <v>5450</v>
      </c>
      <c r="C6198" t="s">
        <v>5506</v>
      </c>
      <c r="D6198" t="s">
        <v>8832</v>
      </c>
      <c r="E6198" t="s">
        <v>8827</v>
      </c>
      <c r="F6198" t="s">
        <v>4073</v>
      </c>
      <c r="G6198" s="160" t="s">
        <v>4074</v>
      </c>
      <c r="H6198" t="s">
        <v>4075</v>
      </c>
      <c r="I6198">
        <v>11</v>
      </c>
      <c r="J6198" t="s">
        <v>6011</v>
      </c>
      <c r="K6198" s="160" t="s">
        <v>4009</v>
      </c>
      <c r="L6198" t="s">
        <v>6012</v>
      </c>
    </row>
    <row r="6199" spans="1:12">
      <c r="A6199" s="15">
        <v>30510499</v>
      </c>
      <c r="B6199" t="s">
        <v>5450</v>
      </c>
      <c r="C6199" t="s">
        <v>5506</v>
      </c>
      <c r="D6199" t="s">
        <v>8832</v>
      </c>
      <c r="E6199" t="s">
        <v>4020</v>
      </c>
      <c r="F6199" t="s">
        <v>4073</v>
      </c>
      <c r="G6199" s="160" t="s">
        <v>4074</v>
      </c>
      <c r="H6199" t="s">
        <v>4075</v>
      </c>
      <c r="I6199">
        <v>11</v>
      </c>
      <c r="J6199" t="s">
        <v>6011</v>
      </c>
      <c r="K6199" s="160" t="s">
        <v>4009</v>
      </c>
      <c r="L6199" t="s">
        <v>6012</v>
      </c>
    </row>
    <row r="6200" spans="1:12">
      <c r="A6200" s="15">
        <v>30510501</v>
      </c>
      <c r="B6200" t="s">
        <v>5450</v>
      </c>
      <c r="C6200" t="s">
        <v>5506</v>
      </c>
      <c r="D6200" t="s">
        <v>8833</v>
      </c>
      <c r="E6200" t="s">
        <v>6589</v>
      </c>
      <c r="F6200" t="s">
        <v>4073</v>
      </c>
      <c r="G6200" s="160" t="s">
        <v>4074</v>
      </c>
      <c r="H6200" t="s">
        <v>4075</v>
      </c>
      <c r="I6200">
        <v>11</v>
      </c>
      <c r="J6200" t="s">
        <v>6011</v>
      </c>
      <c r="K6200" s="160" t="s">
        <v>4009</v>
      </c>
      <c r="L6200" t="s">
        <v>6012</v>
      </c>
    </row>
    <row r="6201" spans="1:12">
      <c r="A6201" s="15">
        <v>30510502</v>
      </c>
      <c r="B6201" t="s">
        <v>5450</v>
      </c>
      <c r="C6201" t="s">
        <v>5506</v>
      </c>
      <c r="D6201" t="s">
        <v>8833</v>
      </c>
      <c r="E6201" t="s">
        <v>8821</v>
      </c>
      <c r="F6201" t="s">
        <v>4073</v>
      </c>
      <c r="G6201" s="160" t="s">
        <v>4074</v>
      </c>
      <c r="H6201" t="s">
        <v>4075</v>
      </c>
      <c r="I6201">
        <v>11</v>
      </c>
      <c r="J6201" t="s">
        <v>6011</v>
      </c>
      <c r="K6201" s="160" t="s">
        <v>4009</v>
      </c>
      <c r="L6201" t="s">
        <v>6012</v>
      </c>
    </row>
    <row r="6202" spans="1:12">
      <c r="A6202" s="15">
        <v>30510503</v>
      </c>
      <c r="B6202" t="s">
        <v>5450</v>
      </c>
      <c r="C6202" t="s">
        <v>5506</v>
      </c>
      <c r="D6202" t="s">
        <v>8833</v>
      </c>
      <c r="E6202" t="s">
        <v>5272</v>
      </c>
      <c r="F6202" t="s">
        <v>4073</v>
      </c>
      <c r="G6202" s="160" t="s">
        <v>4074</v>
      </c>
      <c r="H6202" t="s">
        <v>4075</v>
      </c>
      <c r="I6202">
        <v>11</v>
      </c>
      <c r="J6202" t="s">
        <v>6011</v>
      </c>
      <c r="K6202" s="160" t="s">
        <v>4009</v>
      </c>
      <c r="L6202" t="s">
        <v>6012</v>
      </c>
    </row>
    <row r="6203" spans="1:12">
      <c r="A6203" s="15">
        <v>30510504</v>
      </c>
      <c r="B6203" t="s">
        <v>5450</v>
      </c>
      <c r="C6203" t="s">
        <v>5506</v>
      </c>
      <c r="D6203" t="s">
        <v>8833</v>
      </c>
      <c r="E6203" t="s">
        <v>5719</v>
      </c>
      <c r="F6203" t="s">
        <v>4073</v>
      </c>
      <c r="G6203" s="160" t="s">
        <v>4074</v>
      </c>
      <c r="H6203" t="s">
        <v>4075</v>
      </c>
      <c r="I6203">
        <v>11</v>
      </c>
      <c r="J6203" t="s">
        <v>6011</v>
      </c>
      <c r="K6203" s="160" t="s">
        <v>4009</v>
      </c>
      <c r="L6203" t="s">
        <v>6012</v>
      </c>
    </row>
    <row r="6204" spans="1:12">
      <c r="A6204" s="15">
        <v>30510505</v>
      </c>
      <c r="B6204" t="s">
        <v>5450</v>
      </c>
      <c r="C6204" t="s">
        <v>5506</v>
      </c>
      <c r="D6204" t="s">
        <v>8833</v>
      </c>
      <c r="E6204" t="s">
        <v>8822</v>
      </c>
      <c r="F6204" t="s">
        <v>4073</v>
      </c>
      <c r="G6204" s="160" t="s">
        <v>4074</v>
      </c>
      <c r="H6204" t="s">
        <v>4075</v>
      </c>
      <c r="I6204">
        <v>11</v>
      </c>
      <c r="J6204" t="s">
        <v>6011</v>
      </c>
      <c r="K6204" s="160" t="s">
        <v>4009</v>
      </c>
      <c r="L6204" t="s">
        <v>6012</v>
      </c>
    </row>
    <row r="6205" spans="1:12">
      <c r="A6205" s="15">
        <v>30510506</v>
      </c>
      <c r="B6205" t="s">
        <v>5450</v>
      </c>
      <c r="C6205" t="s">
        <v>5506</v>
      </c>
      <c r="D6205" t="s">
        <v>8833</v>
      </c>
      <c r="E6205" t="s">
        <v>8634</v>
      </c>
      <c r="F6205" t="s">
        <v>4073</v>
      </c>
      <c r="G6205" s="160" t="s">
        <v>4074</v>
      </c>
      <c r="H6205" t="s">
        <v>4075</v>
      </c>
      <c r="I6205">
        <v>11</v>
      </c>
      <c r="J6205" t="s">
        <v>6011</v>
      </c>
      <c r="K6205" s="160" t="s">
        <v>4009</v>
      </c>
      <c r="L6205" t="s">
        <v>6012</v>
      </c>
    </row>
    <row r="6206" spans="1:12">
      <c r="A6206" s="15">
        <v>30510507</v>
      </c>
      <c r="B6206" t="s">
        <v>5450</v>
      </c>
      <c r="C6206" t="s">
        <v>5506</v>
      </c>
      <c r="D6206" t="s">
        <v>8833</v>
      </c>
      <c r="E6206" t="s">
        <v>8823</v>
      </c>
      <c r="F6206" t="s">
        <v>4073</v>
      </c>
      <c r="G6206" s="160" t="s">
        <v>4074</v>
      </c>
      <c r="H6206" t="s">
        <v>4075</v>
      </c>
      <c r="I6206">
        <v>11</v>
      </c>
      <c r="J6206" t="s">
        <v>6011</v>
      </c>
      <c r="K6206" s="160" t="s">
        <v>4009</v>
      </c>
      <c r="L6206" t="s">
        <v>6012</v>
      </c>
    </row>
    <row r="6207" spans="1:12">
      <c r="A6207" s="15">
        <v>30510508</v>
      </c>
      <c r="B6207" t="s">
        <v>5450</v>
      </c>
      <c r="C6207" t="s">
        <v>5506</v>
      </c>
      <c r="D6207" t="s">
        <v>8833</v>
      </c>
      <c r="E6207" t="s">
        <v>8824</v>
      </c>
      <c r="F6207" t="s">
        <v>4073</v>
      </c>
      <c r="G6207" s="160" t="s">
        <v>4074</v>
      </c>
      <c r="H6207" t="s">
        <v>4075</v>
      </c>
      <c r="I6207">
        <v>11</v>
      </c>
      <c r="J6207" t="s">
        <v>6011</v>
      </c>
      <c r="K6207" s="160" t="s">
        <v>4009</v>
      </c>
      <c r="L6207" t="s">
        <v>6012</v>
      </c>
    </row>
    <row r="6208" spans="1:12">
      <c r="A6208" s="15">
        <v>30510596</v>
      </c>
      <c r="B6208" t="s">
        <v>5450</v>
      </c>
      <c r="C6208" t="s">
        <v>5506</v>
      </c>
      <c r="D6208" t="s">
        <v>8833</v>
      </c>
      <c r="E6208" t="s">
        <v>8825</v>
      </c>
      <c r="F6208" t="s">
        <v>4073</v>
      </c>
      <c r="G6208" s="160" t="s">
        <v>4074</v>
      </c>
      <c r="H6208" t="s">
        <v>4075</v>
      </c>
      <c r="I6208">
        <v>11</v>
      </c>
      <c r="J6208" t="s">
        <v>6011</v>
      </c>
      <c r="K6208" s="160" t="s">
        <v>4009</v>
      </c>
      <c r="L6208" t="s">
        <v>6012</v>
      </c>
    </row>
    <row r="6209" spans="1:12">
      <c r="A6209" s="15">
        <v>30510597</v>
      </c>
      <c r="B6209" t="s">
        <v>5450</v>
      </c>
      <c r="C6209" t="s">
        <v>5506</v>
      </c>
      <c r="D6209" t="s">
        <v>8833</v>
      </c>
      <c r="E6209" t="s">
        <v>8826</v>
      </c>
      <c r="F6209" t="s">
        <v>4073</v>
      </c>
      <c r="G6209" s="160" t="s">
        <v>4074</v>
      </c>
      <c r="H6209" t="s">
        <v>4075</v>
      </c>
      <c r="I6209">
        <v>11</v>
      </c>
      <c r="J6209" t="s">
        <v>6011</v>
      </c>
      <c r="K6209" s="160" t="s">
        <v>4009</v>
      </c>
      <c r="L6209" t="s">
        <v>6012</v>
      </c>
    </row>
    <row r="6210" spans="1:12">
      <c r="A6210" s="15">
        <v>30510598</v>
      </c>
      <c r="B6210" t="s">
        <v>5450</v>
      </c>
      <c r="C6210" t="s">
        <v>5506</v>
      </c>
      <c r="D6210" t="s">
        <v>8833</v>
      </c>
      <c r="E6210" t="s">
        <v>8827</v>
      </c>
      <c r="F6210" t="s">
        <v>4073</v>
      </c>
      <c r="G6210" s="160" t="s">
        <v>4074</v>
      </c>
      <c r="H6210" t="s">
        <v>4075</v>
      </c>
      <c r="I6210">
        <v>11</v>
      </c>
      <c r="J6210" t="s">
        <v>6011</v>
      </c>
      <c r="K6210" s="160" t="s">
        <v>4009</v>
      </c>
      <c r="L6210" t="s">
        <v>6012</v>
      </c>
    </row>
    <row r="6211" spans="1:12">
      <c r="A6211" s="15">
        <v>30510599</v>
      </c>
      <c r="B6211" t="s">
        <v>5450</v>
      </c>
      <c r="C6211" t="s">
        <v>5506</v>
      </c>
      <c r="D6211" t="s">
        <v>8833</v>
      </c>
      <c r="E6211" t="s">
        <v>4020</v>
      </c>
      <c r="F6211" t="s">
        <v>4073</v>
      </c>
      <c r="G6211" s="160" t="s">
        <v>4074</v>
      </c>
      <c r="H6211" t="s">
        <v>4075</v>
      </c>
      <c r="I6211">
        <v>11</v>
      </c>
      <c r="J6211" t="s">
        <v>6011</v>
      </c>
      <c r="K6211" s="160" t="s">
        <v>4009</v>
      </c>
      <c r="L6211" t="s">
        <v>6012</v>
      </c>
    </row>
    <row r="6212" spans="1:12">
      <c r="A6212" s="15">
        <v>30510604</v>
      </c>
      <c r="B6212" t="s">
        <v>5450</v>
      </c>
      <c r="C6212" t="s">
        <v>5506</v>
      </c>
      <c r="D6212" t="s">
        <v>8834</v>
      </c>
      <c r="E6212" t="s">
        <v>5719</v>
      </c>
      <c r="F6212" t="s">
        <v>4073</v>
      </c>
      <c r="G6212" s="160" t="s">
        <v>4074</v>
      </c>
      <c r="H6212" t="s">
        <v>4075</v>
      </c>
      <c r="I6212">
        <v>11</v>
      </c>
      <c r="J6212" t="s">
        <v>6011</v>
      </c>
      <c r="K6212">
        <v>99</v>
      </c>
      <c r="L6212" t="s">
        <v>3999</v>
      </c>
    </row>
    <row r="6213" spans="1:12">
      <c r="A6213" s="15">
        <v>30510708</v>
      </c>
      <c r="B6213" t="s">
        <v>5450</v>
      </c>
      <c r="C6213" t="s">
        <v>5506</v>
      </c>
      <c r="D6213" t="s">
        <v>8835</v>
      </c>
      <c r="E6213" t="s">
        <v>8824</v>
      </c>
      <c r="F6213" t="s">
        <v>3994</v>
      </c>
      <c r="G6213" s="160" t="s">
        <v>4076</v>
      </c>
      <c r="H6213" t="s">
        <v>4330</v>
      </c>
      <c r="I6213" s="160" t="s">
        <v>4069</v>
      </c>
      <c r="J6213" t="s">
        <v>5506</v>
      </c>
      <c r="K6213">
        <v>99</v>
      </c>
      <c r="L6213" t="s">
        <v>3999</v>
      </c>
    </row>
    <row r="6214" spans="1:12">
      <c r="A6214" s="15">
        <v>30510709</v>
      </c>
      <c r="B6214" t="s">
        <v>5450</v>
      </c>
      <c r="C6214" t="s">
        <v>5506</v>
      </c>
      <c r="D6214" t="s">
        <v>8835</v>
      </c>
      <c r="E6214" t="s">
        <v>8836</v>
      </c>
      <c r="F6214" t="s">
        <v>3994</v>
      </c>
      <c r="G6214" s="160" t="s">
        <v>4076</v>
      </c>
      <c r="H6214" t="s">
        <v>4330</v>
      </c>
      <c r="I6214" s="160" t="s">
        <v>4069</v>
      </c>
      <c r="J6214" t="s">
        <v>5506</v>
      </c>
      <c r="K6214">
        <v>99</v>
      </c>
      <c r="L6214" t="s">
        <v>3999</v>
      </c>
    </row>
    <row r="6215" spans="1:12">
      <c r="A6215" s="15">
        <v>30510808</v>
      </c>
      <c r="B6215" t="s">
        <v>5450</v>
      </c>
      <c r="C6215" t="s">
        <v>5506</v>
      </c>
      <c r="D6215" t="s">
        <v>8837</v>
      </c>
      <c r="E6215" t="s">
        <v>8824</v>
      </c>
      <c r="F6215" t="s">
        <v>3994</v>
      </c>
      <c r="G6215" s="160" t="s">
        <v>4076</v>
      </c>
      <c r="H6215" t="s">
        <v>4330</v>
      </c>
      <c r="I6215" s="160" t="s">
        <v>4069</v>
      </c>
      <c r="J6215" t="s">
        <v>5506</v>
      </c>
      <c r="K6215">
        <v>99</v>
      </c>
      <c r="L6215" t="s">
        <v>3999</v>
      </c>
    </row>
    <row r="6216" spans="1:12">
      <c r="A6216" s="15">
        <v>30510809</v>
      </c>
      <c r="B6216" t="s">
        <v>5450</v>
      </c>
      <c r="C6216" t="s">
        <v>5506</v>
      </c>
      <c r="D6216" t="s">
        <v>8837</v>
      </c>
      <c r="E6216" t="s">
        <v>8836</v>
      </c>
      <c r="F6216" t="s">
        <v>3994</v>
      </c>
      <c r="G6216" s="160" t="s">
        <v>4076</v>
      </c>
      <c r="H6216" t="s">
        <v>4330</v>
      </c>
      <c r="I6216" s="160" t="s">
        <v>4069</v>
      </c>
      <c r="J6216" t="s">
        <v>5506</v>
      </c>
      <c r="K6216">
        <v>99</v>
      </c>
      <c r="L6216" t="s">
        <v>3999</v>
      </c>
    </row>
    <row r="6217" spans="1:12">
      <c r="A6217" s="15">
        <v>30515001</v>
      </c>
      <c r="B6217" t="s">
        <v>5450</v>
      </c>
      <c r="C6217" t="s">
        <v>5506</v>
      </c>
      <c r="D6217" t="s">
        <v>8334</v>
      </c>
      <c r="E6217" t="s">
        <v>5758</v>
      </c>
      <c r="F6217" t="s">
        <v>3994</v>
      </c>
      <c r="G6217" s="160" t="s">
        <v>4076</v>
      </c>
      <c r="H6217" t="s">
        <v>4330</v>
      </c>
      <c r="I6217" s="160" t="s">
        <v>4069</v>
      </c>
      <c r="J6217" t="s">
        <v>5506</v>
      </c>
      <c r="K6217">
        <v>99</v>
      </c>
      <c r="L6217" t="s">
        <v>3999</v>
      </c>
    </row>
    <row r="6218" spans="1:12">
      <c r="A6218" s="15">
        <v>30515002</v>
      </c>
      <c r="B6218" t="s">
        <v>5450</v>
      </c>
      <c r="C6218" t="s">
        <v>5506</v>
      </c>
      <c r="D6218" t="s">
        <v>8334</v>
      </c>
      <c r="E6218" t="s">
        <v>4080</v>
      </c>
      <c r="F6218" t="s">
        <v>3994</v>
      </c>
      <c r="G6218" s="160" t="s">
        <v>4076</v>
      </c>
      <c r="H6218" t="s">
        <v>4330</v>
      </c>
      <c r="I6218" s="160" t="s">
        <v>4069</v>
      </c>
      <c r="J6218" t="s">
        <v>5506</v>
      </c>
      <c r="K6218">
        <v>99</v>
      </c>
      <c r="L6218" t="s">
        <v>3999</v>
      </c>
    </row>
    <row r="6219" spans="1:12">
      <c r="A6219" s="15">
        <v>30515003</v>
      </c>
      <c r="B6219" t="s">
        <v>5450</v>
      </c>
      <c r="C6219" t="s">
        <v>5506</v>
      </c>
      <c r="D6219" t="s">
        <v>8334</v>
      </c>
      <c r="E6219" t="s">
        <v>6621</v>
      </c>
      <c r="F6219" t="s">
        <v>3994</v>
      </c>
      <c r="G6219" s="160" t="s">
        <v>4076</v>
      </c>
      <c r="H6219" t="s">
        <v>4330</v>
      </c>
      <c r="I6219" s="160" t="s">
        <v>4069</v>
      </c>
      <c r="J6219" t="s">
        <v>5506</v>
      </c>
      <c r="K6219">
        <v>99</v>
      </c>
      <c r="L6219" t="s">
        <v>3999</v>
      </c>
    </row>
    <row r="6220" spans="1:12">
      <c r="A6220" s="15">
        <v>30515004</v>
      </c>
      <c r="B6220" t="s">
        <v>5450</v>
      </c>
      <c r="C6220" t="s">
        <v>5506</v>
      </c>
      <c r="D6220" t="s">
        <v>8334</v>
      </c>
      <c r="E6220" t="s">
        <v>8838</v>
      </c>
      <c r="F6220" t="s">
        <v>3994</v>
      </c>
      <c r="G6220" s="160" t="s">
        <v>4076</v>
      </c>
      <c r="H6220" t="s">
        <v>4330</v>
      </c>
      <c r="I6220" s="160" t="s">
        <v>4069</v>
      </c>
      <c r="J6220" t="s">
        <v>5506</v>
      </c>
      <c r="K6220">
        <v>99</v>
      </c>
      <c r="L6220" t="s">
        <v>3999</v>
      </c>
    </row>
    <row r="6221" spans="1:12">
      <c r="A6221" s="15">
        <v>30515005</v>
      </c>
      <c r="B6221" t="s">
        <v>5450</v>
      </c>
      <c r="C6221" t="s">
        <v>5506</v>
      </c>
      <c r="D6221" t="s">
        <v>8334</v>
      </c>
      <c r="E6221" t="s">
        <v>5211</v>
      </c>
      <c r="F6221" t="s">
        <v>3994</v>
      </c>
      <c r="G6221" s="160" t="s">
        <v>4076</v>
      </c>
      <c r="H6221" t="s">
        <v>4330</v>
      </c>
      <c r="I6221" s="160" t="s">
        <v>4069</v>
      </c>
      <c r="J6221" t="s">
        <v>5506</v>
      </c>
      <c r="K6221">
        <v>99</v>
      </c>
      <c r="L6221" t="s">
        <v>3999</v>
      </c>
    </row>
    <row r="6222" spans="1:12">
      <c r="A6222" s="15">
        <v>30531001</v>
      </c>
      <c r="B6222" t="s">
        <v>5450</v>
      </c>
      <c r="C6222" t="s">
        <v>5506</v>
      </c>
      <c r="D6222" t="s">
        <v>8839</v>
      </c>
      <c r="E6222" t="s">
        <v>8840</v>
      </c>
      <c r="F6222" t="s">
        <v>5710</v>
      </c>
      <c r="G6222" s="160" t="s">
        <v>4076</v>
      </c>
      <c r="H6222" t="s">
        <v>4330</v>
      </c>
      <c r="I6222" s="160" t="s">
        <v>4069</v>
      </c>
      <c r="J6222" t="s">
        <v>5506</v>
      </c>
      <c r="K6222">
        <v>99</v>
      </c>
      <c r="L6222" t="s">
        <v>3999</v>
      </c>
    </row>
    <row r="6223" spans="1:12">
      <c r="A6223" s="15">
        <v>30531002</v>
      </c>
      <c r="B6223" t="s">
        <v>5450</v>
      </c>
      <c r="C6223" t="s">
        <v>5506</v>
      </c>
      <c r="D6223" t="s">
        <v>8839</v>
      </c>
      <c r="E6223" t="s">
        <v>8841</v>
      </c>
      <c r="F6223" t="s">
        <v>5710</v>
      </c>
      <c r="G6223" s="160" t="s">
        <v>4076</v>
      </c>
      <c r="H6223" t="s">
        <v>4330</v>
      </c>
      <c r="I6223" s="160" t="s">
        <v>4069</v>
      </c>
      <c r="J6223" t="s">
        <v>5506</v>
      </c>
      <c r="K6223" s="160" t="s">
        <v>4009</v>
      </c>
      <c r="L6223" t="s">
        <v>8453</v>
      </c>
    </row>
    <row r="6224" spans="1:12">
      <c r="A6224" s="15">
        <v>30531003</v>
      </c>
      <c r="B6224" t="s">
        <v>5450</v>
      </c>
      <c r="C6224" t="s">
        <v>5506</v>
      </c>
      <c r="D6224" t="s">
        <v>8839</v>
      </c>
      <c r="E6224" t="s">
        <v>8842</v>
      </c>
      <c r="F6224" t="s">
        <v>5710</v>
      </c>
      <c r="G6224" s="160" t="s">
        <v>4076</v>
      </c>
      <c r="H6224" t="s">
        <v>4330</v>
      </c>
      <c r="I6224" s="160" t="s">
        <v>4069</v>
      </c>
      <c r="J6224" t="s">
        <v>5506</v>
      </c>
      <c r="K6224" s="160" t="s">
        <v>4009</v>
      </c>
      <c r="L6224" t="s">
        <v>8453</v>
      </c>
    </row>
    <row r="6225" spans="1:12">
      <c r="A6225" s="15">
        <v>30531004</v>
      </c>
      <c r="B6225" t="s">
        <v>5450</v>
      </c>
      <c r="C6225" t="s">
        <v>5506</v>
      </c>
      <c r="D6225" t="s">
        <v>8839</v>
      </c>
      <c r="E6225" t="s">
        <v>8843</v>
      </c>
      <c r="F6225" t="s">
        <v>5710</v>
      </c>
      <c r="G6225" s="160" t="s">
        <v>4076</v>
      </c>
      <c r="H6225" t="s">
        <v>4330</v>
      </c>
      <c r="I6225" s="160" t="s">
        <v>4069</v>
      </c>
      <c r="J6225" t="s">
        <v>5506</v>
      </c>
      <c r="K6225">
        <v>99</v>
      </c>
      <c r="L6225" t="s">
        <v>3999</v>
      </c>
    </row>
    <row r="6226" spans="1:12">
      <c r="A6226" s="15">
        <v>30531005</v>
      </c>
      <c r="B6226" t="s">
        <v>5450</v>
      </c>
      <c r="C6226" t="s">
        <v>5506</v>
      </c>
      <c r="D6226" t="s">
        <v>8839</v>
      </c>
      <c r="E6226" t="s">
        <v>8844</v>
      </c>
      <c r="F6226" t="s">
        <v>5710</v>
      </c>
      <c r="G6226" s="160" t="s">
        <v>4076</v>
      </c>
      <c r="H6226" t="s">
        <v>4330</v>
      </c>
      <c r="I6226" s="160" t="s">
        <v>4069</v>
      </c>
      <c r="J6226" t="s">
        <v>5506</v>
      </c>
      <c r="K6226" s="160" t="s">
        <v>4009</v>
      </c>
      <c r="L6226" t="s">
        <v>8453</v>
      </c>
    </row>
    <row r="6227" spans="1:12">
      <c r="A6227" s="15">
        <v>30531006</v>
      </c>
      <c r="B6227" t="s">
        <v>5450</v>
      </c>
      <c r="C6227" t="s">
        <v>5506</v>
      </c>
      <c r="D6227" t="s">
        <v>8839</v>
      </c>
      <c r="E6227" t="s">
        <v>8845</v>
      </c>
      <c r="F6227" t="s">
        <v>5710</v>
      </c>
      <c r="G6227" s="160" t="s">
        <v>4076</v>
      </c>
      <c r="H6227" t="s">
        <v>4330</v>
      </c>
      <c r="I6227" s="160" t="s">
        <v>4069</v>
      </c>
      <c r="J6227" t="s">
        <v>5506</v>
      </c>
      <c r="K6227" s="160" t="s">
        <v>4009</v>
      </c>
      <c r="L6227" t="s">
        <v>8453</v>
      </c>
    </row>
    <row r="6228" spans="1:12">
      <c r="A6228" s="15">
        <v>30531007</v>
      </c>
      <c r="B6228" t="s">
        <v>5450</v>
      </c>
      <c r="C6228" t="s">
        <v>5506</v>
      </c>
      <c r="D6228" t="s">
        <v>8839</v>
      </c>
      <c r="E6228" t="s">
        <v>3950</v>
      </c>
      <c r="F6228" t="s">
        <v>5710</v>
      </c>
      <c r="G6228" s="160" t="s">
        <v>4076</v>
      </c>
      <c r="H6228" t="s">
        <v>4330</v>
      </c>
      <c r="I6228" s="160" t="s">
        <v>4069</v>
      </c>
      <c r="J6228" t="s">
        <v>5506</v>
      </c>
      <c r="K6228">
        <v>99</v>
      </c>
      <c r="L6228" t="s">
        <v>3999</v>
      </c>
    </row>
    <row r="6229" spans="1:12">
      <c r="A6229" s="15">
        <v>30531008</v>
      </c>
      <c r="B6229" t="s">
        <v>5450</v>
      </c>
      <c r="C6229" t="s">
        <v>5506</v>
      </c>
      <c r="D6229" t="s">
        <v>8839</v>
      </c>
      <c r="E6229" t="s">
        <v>4735</v>
      </c>
      <c r="F6229" t="s">
        <v>5710</v>
      </c>
      <c r="G6229" s="160" t="s">
        <v>4074</v>
      </c>
      <c r="H6229" t="s">
        <v>4075</v>
      </c>
      <c r="I6229">
        <v>11</v>
      </c>
      <c r="J6229" t="s">
        <v>6011</v>
      </c>
      <c r="K6229" s="160" t="s">
        <v>4009</v>
      </c>
      <c r="L6229" t="s">
        <v>6012</v>
      </c>
    </row>
    <row r="6230" spans="1:12">
      <c r="A6230" s="15">
        <v>30531009</v>
      </c>
      <c r="B6230" t="s">
        <v>5450</v>
      </c>
      <c r="C6230" t="s">
        <v>5506</v>
      </c>
      <c r="D6230" t="s">
        <v>8839</v>
      </c>
      <c r="E6230" t="s">
        <v>8458</v>
      </c>
      <c r="F6230" t="s">
        <v>5710</v>
      </c>
      <c r="G6230" s="160" t="s">
        <v>4076</v>
      </c>
      <c r="H6230" t="s">
        <v>4330</v>
      </c>
      <c r="I6230" s="160" t="s">
        <v>4069</v>
      </c>
      <c r="J6230" t="s">
        <v>5506</v>
      </c>
      <c r="K6230" s="160" t="s">
        <v>4009</v>
      </c>
      <c r="L6230" t="s">
        <v>8453</v>
      </c>
    </row>
    <row r="6231" spans="1:12">
      <c r="A6231" s="15">
        <v>30531010</v>
      </c>
      <c r="B6231" t="s">
        <v>5450</v>
      </c>
      <c r="C6231" t="s">
        <v>5506</v>
      </c>
      <c r="D6231" t="s">
        <v>8839</v>
      </c>
      <c r="E6231" t="s">
        <v>5759</v>
      </c>
      <c r="F6231" t="s">
        <v>5710</v>
      </c>
      <c r="G6231" s="160" t="s">
        <v>4076</v>
      </c>
      <c r="H6231" t="s">
        <v>4330</v>
      </c>
      <c r="I6231" s="160" t="s">
        <v>4069</v>
      </c>
      <c r="J6231" t="s">
        <v>5506</v>
      </c>
      <c r="K6231" s="160" t="s">
        <v>4009</v>
      </c>
      <c r="L6231" t="s">
        <v>8453</v>
      </c>
    </row>
    <row r="6232" spans="1:12">
      <c r="A6232" s="15">
        <v>30531011</v>
      </c>
      <c r="B6232" t="s">
        <v>5450</v>
      </c>
      <c r="C6232" t="s">
        <v>5506</v>
      </c>
      <c r="D6232" t="s">
        <v>8839</v>
      </c>
      <c r="E6232" t="s">
        <v>8459</v>
      </c>
      <c r="F6232" t="s">
        <v>5710</v>
      </c>
      <c r="G6232" s="160" t="s">
        <v>4074</v>
      </c>
      <c r="H6232" t="s">
        <v>4075</v>
      </c>
      <c r="I6232">
        <v>11</v>
      </c>
      <c r="J6232" t="s">
        <v>6011</v>
      </c>
      <c r="K6232" s="160" t="s">
        <v>4009</v>
      </c>
      <c r="L6232" t="s">
        <v>6012</v>
      </c>
    </row>
    <row r="6233" spans="1:12">
      <c r="A6233" s="15">
        <v>30531012</v>
      </c>
      <c r="B6233" t="s">
        <v>5450</v>
      </c>
      <c r="C6233" t="s">
        <v>5506</v>
      </c>
      <c r="D6233" t="s">
        <v>8839</v>
      </c>
      <c r="E6233" t="s">
        <v>6179</v>
      </c>
      <c r="F6233" t="s">
        <v>5710</v>
      </c>
      <c r="G6233" s="160" t="s">
        <v>4076</v>
      </c>
      <c r="H6233" t="s">
        <v>4330</v>
      </c>
      <c r="I6233" s="160" t="s">
        <v>4069</v>
      </c>
      <c r="J6233" t="s">
        <v>5506</v>
      </c>
      <c r="K6233">
        <v>99</v>
      </c>
      <c r="L6233" t="s">
        <v>3999</v>
      </c>
    </row>
    <row r="6234" spans="1:12">
      <c r="A6234" s="15">
        <v>30531013</v>
      </c>
      <c r="B6234" t="s">
        <v>5450</v>
      </c>
      <c r="C6234" t="s">
        <v>5506</v>
      </c>
      <c r="D6234" t="s">
        <v>8839</v>
      </c>
      <c r="E6234" t="s">
        <v>8846</v>
      </c>
      <c r="F6234" t="s">
        <v>5710</v>
      </c>
      <c r="G6234" s="160" t="s">
        <v>4076</v>
      </c>
      <c r="H6234" t="s">
        <v>4330</v>
      </c>
      <c r="I6234" s="160" t="s">
        <v>4069</v>
      </c>
      <c r="J6234" t="s">
        <v>5506</v>
      </c>
      <c r="K6234" s="160" t="s">
        <v>4009</v>
      </c>
      <c r="L6234" t="s">
        <v>8453</v>
      </c>
    </row>
    <row r="6235" spans="1:12">
      <c r="A6235" s="15">
        <v>30531014</v>
      </c>
      <c r="B6235" t="s">
        <v>5450</v>
      </c>
      <c r="C6235" t="s">
        <v>5506</v>
      </c>
      <c r="D6235" t="s">
        <v>8839</v>
      </c>
      <c r="E6235" t="s">
        <v>8461</v>
      </c>
      <c r="F6235" t="s">
        <v>5710</v>
      </c>
      <c r="G6235" s="160" t="s">
        <v>4074</v>
      </c>
      <c r="H6235" t="s">
        <v>4075</v>
      </c>
      <c r="I6235">
        <v>11</v>
      </c>
      <c r="J6235" t="s">
        <v>6011</v>
      </c>
      <c r="K6235" s="160" t="s">
        <v>4007</v>
      </c>
      <c r="L6235" t="s">
        <v>5938</v>
      </c>
    </row>
    <row r="6236" spans="1:12">
      <c r="A6236" s="15">
        <v>30531015</v>
      </c>
      <c r="B6236" t="s">
        <v>5450</v>
      </c>
      <c r="C6236" t="s">
        <v>5506</v>
      </c>
      <c r="D6236" t="s">
        <v>8839</v>
      </c>
      <c r="E6236" t="s">
        <v>7100</v>
      </c>
      <c r="F6236" t="s">
        <v>5710</v>
      </c>
      <c r="G6236" s="160" t="s">
        <v>4074</v>
      </c>
      <c r="H6236" t="s">
        <v>4075</v>
      </c>
      <c r="I6236">
        <v>11</v>
      </c>
      <c r="J6236" t="s">
        <v>6011</v>
      </c>
      <c r="K6236" s="160" t="s">
        <v>4009</v>
      </c>
      <c r="L6236" t="s">
        <v>6012</v>
      </c>
    </row>
    <row r="6237" spans="1:12">
      <c r="A6237" s="15">
        <v>30531016</v>
      </c>
      <c r="B6237" t="s">
        <v>5450</v>
      </c>
      <c r="C6237" t="s">
        <v>5506</v>
      </c>
      <c r="D6237" t="s">
        <v>8839</v>
      </c>
      <c r="E6237" t="s">
        <v>8847</v>
      </c>
      <c r="F6237" t="s">
        <v>5710</v>
      </c>
      <c r="G6237" s="160" t="s">
        <v>4074</v>
      </c>
      <c r="H6237" t="s">
        <v>4075</v>
      </c>
      <c r="I6237">
        <v>11</v>
      </c>
      <c r="J6237" t="s">
        <v>6011</v>
      </c>
      <c r="K6237" s="160" t="s">
        <v>4009</v>
      </c>
      <c r="L6237" t="s">
        <v>6012</v>
      </c>
    </row>
    <row r="6238" spans="1:12">
      <c r="A6238" s="15">
        <v>30531017</v>
      </c>
      <c r="B6238" t="s">
        <v>5450</v>
      </c>
      <c r="C6238" t="s">
        <v>5506</v>
      </c>
      <c r="D6238" t="s">
        <v>8839</v>
      </c>
      <c r="E6238" t="s">
        <v>8383</v>
      </c>
      <c r="F6238" t="s">
        <v>5710</v>
      </c>
      <c r="G6238" s="160" t="s">
        <v>4076</v>
      </c>
      <c r="H6238" t="s">
        <v>4330</v>
      </c>
      <c r="I6238" s="160" t="s">
        <v>4069</v>
      </c>
      <c r="J6238" t="s">
        <v>5506</v>
      </c>
      <c r="K6238">
        <v>99</v>
      </c>
      <c r="L6238" t="s">
        <v>3999</v>
      </c>
    </row>
    <row r="6239" spans="1:12">
      <c r="A6239" s="15">
        <v>30531090</v>
      </c>
      <c r="B6239" t="s">
        <v>5450</v>
      </c>
      <c r="C6239" t="s">
        <v>5506</v>
      </c>
      <c r="D6239" t="s">
        <v>8839</v>
      </c>
      <c r="E6239" t="s">
        <v>8329</v>
      </c>
      <c r="F6239" t="s">
        <v>5710</v>
      </c>
      <c r="G6239" s="160" t="s">
        <v>4076</v>
      </c>
      <c r="H6239" t="s">
        <v>4330</v>
      </c>
      <c r="I6239" s="160" t="s">
        <v>4069</v>
      </c>
      <c r="J6239" t="s">
        <v>5506</v>
      </c>
      <c r="K6239" s="160" t="s">
        <v>4009</v>
      </c>
      <c r="L6239" t="s">
        <v>8453</v>
      </c>
    </row>
    <row r="6240" spans="1:12">
      <c r="A6240" s="15">
        <v>30531099</v>
      </c>
      <c r="B6240" t="s">
        <v>5450</v>
      </c>
      <c r="C6240" t="s">
        <v>5506</v>
      </c>
      <c r="D6240" t="s">
        <v>8839</v>
      </c>
      <c r="E6240" t="s">
        <v>4020</v>
      </c>
      <c r="F6240" t="s">
        <v>5710</v>
      </c>
      <c r="G6240" s="160" t="s">
        <v>4076</v>
      </c>
      <c r="H6240" t="s">
        <v>4330</v>
      </c>
      <c r="I6240" s="160" t="s">
        <v>4069</v>
      </c>
      <c r="J6240" t="s">
        <v>5506</v>
      </c>
      <c r="K6240">
        <v>99</v>
      </c>
      <c r="L6240" t="s">
        <v>3999</v>
      </c>
    </row>
    <row r="6241" spans="1:12">
      <c r="A6241" s="15">
        <v>30532001</v>
      </c>
      <c r="B6241" t="s">
        <v>5450</v>
      </c>
      <c r="C6241" t="s">
        <v>5506</v>
      </c>
      <c r="D6241" t="s">
        <v>8848</v>
      </c>
      <c r="E6241" t="s">
        <v>7876</v>
      </c>
      <c r="F6241" t="s">
        <v>3994</v>
      </c>
      <c r="G6241" s="160" t="s">
        <v>4076</v>
      </c>
      <c r="H6241" t="s">
        <v>4330</v>
      </c>
      <c r="I6241" s="160" t="s">
        <v>4069</v>
      </c>
      <c r="J6241" t="s">
        <v>5506</v>
      </c>
      <c r="K6241">
        <v>99</v>
      </c>
      <c r="L6241" t="s">
        <v>3999</v>
      </c>
    </row>
    <row r="6242" spans="1:12">
      <c r="A6242" s="15">
        <v>30532002</v>
      </c>
      <c r="B6242" t="s">
        <v>5450</v>
      </c>
      <c r="C6242" t="s">
        <v>5506</v>
      </c>
      <c r="D6242" t="s">
        <v>8848</v>
      </c>
      <c r="E6242" t="s">
        <v>8596</v>
      </c>
      <c r="F6242" t="s">
        <v>3994</v>
      </c>
      <c r="G6242" s="160" t="s">
        <v>4076</v>
      </c>
      <c r="H6242" t="s">
        <v>4330</v>
      </c>
      <c r="I6242" s="160" t="s">
        <v>4069</v>
      </c>
      <c r="J6242" t="s">
        <v>5506</v>
      </c>
      <c r="K6242">
        <v>99</v>
      </c>
      <c r="L6242" t="s">
        <v>3999</v>
      </c>
    </row>
    <row r="6243" spans="1:12">
      <c r="A6243" s="15">
        <v>30532003</v>
      </c>
      <c r="B6243" t="s">
        <v>5450</v>
      </c>
      <c r="C6243" t="s">
        <v>5506</v>
      </c>
      <c r="D6243" t="s">
        <v>8848</v>
      </c>
      <c r="E6243" t="s">
        <v>8641</v>
      </c>
      <c r="F6243" t="s">
        <v>3994</v>
      </c>
      <c r="G6243" s="160" t="s">
        <v>4076</v>
      </c>
      <c r="H6243" t="s">
        <v>4330</v>
      </c>
      <c r="I6243" s="160" t="s">
        <v>4069</v>
      </c>
      <c r="J6243" t="s">
        <v>5506</v>
      </c>
      <c r="K6243">
        <v>99</v>
      </c>
      <c r="L6243" t="s">
        <v>3999</v>
      </c>
    </row>
    <row r="6244" spans="1:12">
      <c r="A6244" s="15">
        <v>30532004</v>
      </c>
      <c r="B6244" t="s">
        <v>5450</v>
      </c>
      <c r="C6244" t="s">
        <v>5506</v>
      </c>
      <c r="D6244" t="s">
        <v>8848</v>
      </c>
      <c r="E6244" t="s">
        <v>8642</v>
      </c>
      <c r="F6244" t="s">
        <v>3994</v>
      </c>
      <c r="G6244" s="160" t="s">
        <v>4076</v>
      </c>
      <c r="H6244" t="s">
        <v>4330</v>
      </c>
      <c r="I6244" s="160" t="s">
        <v>4069</v>
      </c>
      <c r="J6244" t="s">
        <v>5506</v>
      </c>
      <c r="K6244" s="160" t="s">
        <v>4009</v>
      </c>
      <c r="L6244" t="s">
        <v>8453</v>
      </c>
    </row>
    <row r="6245" spans="1:12">
      <c r="A6245" s="15">
        <v>30532005</v>
      </c>
      <c r="B6245" t="s">
        <v>5450</v>
      </c>
      <c r="C6245" t="s">
        <v>5506</v>
      </c>
      <c r="D6245" t="s">
        <v>8848</v>
      </c>
      <c r="E6245" t="s">
        <v>8643</v>
      </c>
      <c r="F6245" t="s">
        <v>3994</v>
      </c>
      <c r="G6245" s="160" t="s">
        <v>4076</v>
      </c>
      <c r="H6245" t="s">
        <v>4330</v>
      </c>
      <c r="I6245" s="160" t="s">
        <v>4069</v>
      </c>
      <c r="J6245" t="s">
        <v>5506</v>
      </c>
      <c r="K6245">
        <v>99</v>
      </c>
      <c r="L6245" t="s">
        <v>3999</v>
      </c>
    </row>
    <row r="6246" spans="1:12">
      <c r="A6246" s="15">
        <v>30532006</v>
      </c>
      <c r="B6246" t="s">
        <v>5450</v>
      </c>
      <c r="C6246" t="s">
        <v>5506</v>
      </c>
      <c r="D6246" t="s">
        <v>8848</v>
      </c>
      <c r="E6246" t="s">
        <v>8644</v>
      </c>
      <c r="F6246" t="s">
        <v>3994</v>
      </c>
      <c r="G6246" s="160" t="s">
        <v>4076</v>
      </c>
      <c r="H6246" t="s">
        <v>4330</v>
      </c>
      <c r="I6246" s="160" t="s">
        <v>4069</v>
      </c>
      <c r="J6246" t="s">
        <v>5506</v>
      </c>
      <c r="K6246">
        <v>99</v>
      </c>
      <c r="L6246" t="s">
        <v>3999</v>
      </c>
    </row>
    <row r="6247" spans="1:12">
      <c r="A6247" s="15">
        <v>30532007</v>
      </c>
      <c r="B6247" t="s">
        <v>5450</v>
      </c>
      <c r="C6247" t="s">
        <v>5506</v>
      </c>
      <c r="D6247" t="s">
        <v>8848</v>
      </c>
      <c r="E6247" t="s">
        <v>8637</v>
      </c>
      <c r="F6247" t="s">
        <v>4073</v>
      </c>
      <c r="G6247" s="160" t="s">
        <v>4074</v>
      </c>
      <c r="H6247" t="s">
        <v>4075</v>
      </c>
      <c r="I6247">
        <v>11</v>
      </c>
      <c r="J6247" t="s">
        <v>6011</v>
      </c>
      <c r="K6247" s="160" t="s">
        <v>4007</v>
      </c>
      <c r="L6247" t="s">
        <v>5938</v>
      </c>
    </row>
    <row r="6248" spans="1:12">
      <c r="A6248" s="15">
        <v>30532008</v>
      </c>
      <c r="B6248" t="s">
        <v>5450</v>
      </c>
      <c r="C6248" t="s">
        <v>5506</v>
      </c>
      <c r="D6248" t="s">
        <v>8848</v>
      </c>
      <c r="E6248" t="s">
        <v>8645</v>
      </c>
      <c r="F6248" t="s">
        <v>3994</v>
      </c>
      <c r="G6248" s="160" t="s">
        <v>4076</v>
      </c>
      <c r="H6248" t="s">
        <v>4330</v>
      </c>
      <c r="I6248" s="160" t="s">
        <v>4069</v>
      </c>
      <c r="J6248" t="s">
        <v>5506</v>
      </c>
      <c r="K6248">
        <v>99</v>
      </c>
      <c r="L6248" t="s">
        <v>3999</v>
      </c>
    </row>
    <row r="6249" spans="1:12">
      <c r="A6249" s="15">
        <v>30532009</v>
      </c>
      <c r="B6249" t="s">
        <v>5450</v>
      </c>
      <c r="C6249" t="s">
        <v>5506</v>
      </c>
      <c r="D6249" t="s">
        <v>8848</v>
      </c>
      <c r="E6249" t="s">
        <v>8646</v>
      </c>
      <c r="F6249" t="s">
        <v>5710</v>
      </c>
      <c r="G6249" s="160" t="s">
        <v>4076</v>
      </c>
      <c r="H6249" t="s">
        <v>4330</v>
      </c>
      <c r="I6249" s="160" t="s">
        <v>4069</v>
      </c>
      <c r="J6249" t="s">
        <v>5506</v>
      </c>
      <c r="K6249" s="160" t="s">
        <v>4009</v>
      </c>
      <c r="L6249" t="s">
        <v>8453</v>
      </c>
    </row>
    <row r="6250" spans="1:12">
      <c r="A6250" s="15">
        <v>30532010</v>
      </c>
      <c r="B6250" t="s">
        <v>5450</v>
      </c>
      <c r="C6250" t="s">
        <v>5506</v>
      </c>
      <c r="D6250" t="s">
        <v>8848</v>
      </c>
      <c r="E6250" t="s">
        <v>8647</v>
      </c>
      <c r="F6250" t="s">
        <v>5710</v>
      </c>
      <c r="G6250" s="160" t="s">
        <v>4076</v>
      </c>
      <c r="H6250" t="s">
        <v>4330</v>
      </c>
      <c r="I6250" s="160" t="s">
        <v>4069</v>
      </c>
      <c r="J6250" t="s">
        <v>5506</v>
      </c>
      <c r="K6250" s="160" t="s">
        <v>4009</v>
      </c>
      <c r="L6250" t="s">
        <v>8453</v>
      </c>
    </row>
    <row r="6251" spans="1:12">
      <c r="A6251" s="15">
        <v>30532011</v>
      </c>
      <c r="B6251" t="s">
        <v>5450</v>
      </c>
      <c r="C6251" t="s">
        <v>5506</v>
      </c>
      <c r="D6251" t="s">
        <v>8848</v>
      </c>
      <c r="E6251" t="s">
        <v>8468</v>
      </c>
      <c r="F6251" t="s">
        <v>5710</v>
      </c>
      <c r="G6251" s="160" t="s">
        <v>4074</v>
      </c>
      <c r="H6251" t="s">
        <v>4075</v>
      </c>
      <c r="I6251">
        <v>12</v>
      </c>
      <c r="J6251" t="s">
        <v>7110</v>
      </c>
      <c r="K6251">
        <v>99</v>
      </c>
      <c r="L6251" t="s">
        <v>3999</v>
      </c>
    </row>
    <row r="6252" spans="1:12">
      <c r="A6252" s="15">
        <v>30532012</v>
      </c>
      <c r="B6252" t="s">
        <v>5450</v>
      </c>
      <c r="C6252" t="s">
        <v>5506</v>
      </c>
      <c r="D6252" t="s">
        <v>8848</v>
      </c>
      <c r="E6252" t="s">
        <v>4383</v>
      </c>
      <c r="F6252" t="s">
        <v>3994</v>
      </c>
      <c r="G6252" s="160" t="s">
        <v>4076</v>
      </c>
      <c r="H6252" t="s">
        <v>4330</v>
      </c>
      <c r="I6252" s="160" t="s">
        <v>4069</v>
      </c>
      <c r="J6252" t="s">
        <v>5506</v>
      </c>
      <c r="K6252" s="160" t="s">
        <v>3995</v>
      </c>
      <c r="L6252" t="s">
        <v>5509</v>
      </c>
    </row>
    <row r="6253" spans="1:12">
      <c r="A6253" s="15">
        <v>30532013</v>
      </c>
      <c r="B6253" t="s">
        <v>5450</v>
      </c>
      <c r="C6253" t="s">
        <v>5506</v>
      </c>
      <c r="D6253" t="s">
        <v>8848</v>
      </c>
      <c r="E6253" t="s">
        <v>8648</v>
      </c>
      <c r="F6253" t="s">
        <v>3994</v>
      </c>
      <c r="G6253" s="160" t="s">
        <v>4076</v>
      </c>
      <c r="H6253" t="s">
        <v>4330</v>
      </c>
      <c r="I6253" s="160" t="s">
        <v>4069</v>
      </c>
      <c r="J6253" t="s">
        <v>5506</v>
      </c>
      <c r="K6253">
        <v>99</v>
      </c>
      <c r="L6253" t="s">
        <v>3999</v>
      </c>
    </row>
    <row r="6254" spans="1:12">
      <c r="A6254" s="15">
        <v>30532014</v>
      </c>
      <c r="B6254" t="s">
        <v>5450</v>
      </c>
      <c r="C6254" t="s">
        <v>5506</v>
      </c>
      <c r="D6254" t="s">
        <v>8848</v>
      </c>
      <c r="E6254" t="s">
        <v>8649</v>
      </c>
      <c r="F6254" t="s">
        <v>3994</v>
      </c>
      <c r="G6254" s="160" t="s">
        <v>4076</v>
      </c>
      <c r="H6254" t="s">
        <v>4330</v>
      </c>
      <c r="I6254" s="160" t="s">
        <v>4069</v>
      </c>
      <c r="J6254" t="s">
        <v>5506</v>
      </c>
      <c r="K6254">
        <v>99</v>
      </c>
      <c r="L6254" t="s">
        <v>3999</v>
      </c>
    </row>
    <row r="6255" spans="1:12">
      <c r="A6255" s="15">
        <v>30532015</v>
      </c>
      <c r="B6255" t="s">
        <v>5450</v>
      </c>
      <c r="C6255" t="s">
        <v>5506</v>
      </c>
      <c r="D6255" t="s">
        <v>8848</v>
      </c>
      <c r="E6255" t="s">
        <v>8650</v>
      </c>
      <c r="F6255" t="s">
        <v>3994</v>
      </c>
      <c r="G6255" s="160" t="s">
        <v>4076</v>
      </c>
      <c r="H6255" t="s">
        <v>4330</v>
      </c>
      <c r="I6255" s="160" t="s">
        <v>4069</v>
      </c>
      <c r="J6255" t="s">
        <v>5506</v>
      </c>
      <c r="K6255" s="160" t="s">
        <v>3995</v>
      </c>
      <c r="L6255" t="s">
        <v>5509</v>
      </c>
    </row>
    <row r="6256" spans="1:12">
      <c r="A6256" s="15">
        <v>30532016</v>
      </c>
      <c r="B6256" t="s">
        <v>5450</v>
      </c>
      <c r="C6256" t="s">
        <v>5506</v>
      </c>
      <c r="D6256" t="s">
        <v>8848</v>
      </c>
      <c r="E6256" t="s">
        <v>8651</v>
      </c>
      <c r="F6256" t="s">
        <v>3994</v>
      </c>
      <c r="G6256" s="160" t="s">
        <v>4076</v>
      </c>
      <c r="H6256" t="s">
        <v>4330</v>
      </c>
      <c r="I6256" s="160" t="s">
        <v>4069</v>
      </c>
      <c r="J6256" t="s">
        <v>5506</v>
      </c>
      <c r="K6256" s="160" t="s">
        <v>3995</v>
      </c>
      <c r="L6256" t="s">
        <v>5509</v>
      </c>
    </row>
    <row r="6257" spans="1:12">
      <c r="A6257" s="15">
        <v>30532017</v>
      </c>
      <c r="B6257" t="s">
        <v>5450</v>
      </c>
      <c r="C6257" t="s">
        <v>5506</v>
      </c>
      <c r="D6257" t="s">
        <v>8848</v>
      </c>
      <c r="E6257" t="s">
        <v>8652</v>
      </c>
      <c r="F6257" t="s">
        <v>3994</v>
      </c>
      <c r="G6257" s="160" t="s">
        <v>4076</v>
      </c>
      <c r="H6257" t="s">
        <v>4330</v>
      </c>
      <c r="I6257" s="160" t="s">
        <v>4069</v>
      </c>
      <c r="J6257" t="s">
        <v>5506</v>
      </c>
      <c r="K6257">
        <v>99</v>
      </c>
      <c r="L6257" t="s">
        <v>3999</v>
      </c>
    </row>
    <row r="6258" spans="1:12">
      <c r="A6258" s="15">
        <v>30532018</v>
      </c>
      <c r="B6258" t="s">
        <v>5450</v>
      </c>
      <c r="C6258" t="s">
        <v>5506</v>
      </c>
      <c r="D6258" t="s">
        <v>8848</v>
      </c>
      <c r="E6258" t="s">
        <v>8653</v>
      </c>
      <c r="F6258" t="s">
        <v>3994</v>
      </c>
      <c r="G6258" s="160" t="s">
        <v>4076</v>
      </c>
      <c r="H6258" t="s">
        <v>4330</v>
      </c>
      <c r="I6258" s="160" t="s">
        <v>4069</v>
      </c>
      <c r="J6258" t="s">
        <v>5506</v>
      </c>
      <c r="K6258" s="160" t="s">
        <v>3995</v>
      </c>
      <c r="L6258" t="s">
        <v>5509</v>
      </c>
    </row>
    <row r="6259" spans="1:12">
      <c r="A6259" s="15">
        <v>30532020</v>
      </c>
      <c r="B6259" t="s">
        <v>5450</v>
      </c>
      <c r="C6259" t="s">
        <v>5506</v>
      </c>
      <c r="D6259" t="s">
        <v>8848</v>
      </c>
      <c r="E6259" t="s">
        <v>8647</v>
      </c>
      <c r="F6259" t="s">
        <v>5710</v>
      </c>
      <c r="G6259" s="160" t="s">
        <v>4076</v>
      </c>
      <c r="H6259" t="s">
        <v>4330</v>
      </c>
      <c r="I6259" s="160" t="s">
        <v>4069</v>
      </c>
      <c r="J6259" t="s">
        <v>5506</v>
      </c>
      <c r="K6259" s="160" t="s">
        <v>3995</v>
      </c>
      <c r="L6259" t="s">
        <v>5509</v>
      </c>
    </row>
    <row r="6260" spans="1:12">
      <c r="A6260" s="15">
        <v>30532031</v>
      </c>
      <c r="B6260" t="s">
        <v>5450</v>
      </c>
      <c r="C6260" t="s">
        <v>5506</v>
      </c>
      <c r="D6260" t="s">
        <v>8848</v>
      </c>
      <c r="E6260" t="s">
        <v>8655</v>
      </c>
      <c r="F6260" t="s">
        <v>4073</v>
      </c>
      <c r="G6260" s="160" t="s">
        <v>4074</v>
      </c>
      <c r="H6260" t="s">
        <v>4075</v>
      </c>
      <c r="I6260">
        <v>11</v>
      </c>
      <c r="J6260" t="s">
        <v>6011</v>
      </c>
      <c r="K6260" s="160" t="s">
        <v>4009</v>
      </c>
      <c r="L6260" t="s">
        <v>6012</v>
      </c>
    </row>
    <row r="6261" spans="1:12">
      <c r="A6261" s="15">
        <v>30532032</v>
      </c>
      <c r="B6261" t="s">
        <v>5450</v>
      </c>
      <c r="C6261" t="s">
        <v>5506</v>
      </c>
      <c r="D6261" t="s">
        <v>8848</v>
      </c>
      <c r="E6261" t="s">
        <v>8656</v>
      </c>
      <c r="F6261" t="s">
        <v>4073</v>
      </c>
      <c r="G6261" s="160" t="s">
        <v>4074</v>
      </c>
      <c r="H6261" t="s">
        <v>4075</v>
      </c>
      <c r="I6261">
        <v>11</v>
      </c>
      <c r="J6261" t="s">
        <v>6011</v>
      </c>
      <c r="K6261" s="160" t="s">
        <v>4009</v>
      </c>
      <c r="L6261" t="s">
        <v>6012</v>
      </c>
    </row>
    <row r="6262" spans="1:12">
      <c r="A6262" s="15">
        <v>30532033</v>
      </c>
      <c r="B6262" t="s">
        <v>5450</v>
      </c>
      <c r="C6262" t="s">
        <v>5506</v>
      </c>
      <c r="D6262" t="s">
        <v>8848</v>
      </c>
      <c r="E6262" t="s">
        <v>8657</v>
      </c>
      <c r="F6262" t="s">
        <v>4073</v>
      </c>
      <c r="G6262" s="160" t="s">
        <v>4074</v>
      </c>
      <c r="H6262" t="s">
        <v>4075</v>
      </c>
      <c r="I6262">
        <v>12</v>
      </c>
      <c r="J6262" t="s">
        <v>7110</v>
      </c>
      <c r="K6262">
        <v>99</v>
      </c>
      <c r="L6262" t="s">
        <v>3999</v>
      </c>
    </row>
    <row r="6263" spans="1:12">
      <c r="A6263" s="15">
        <v>30532090</v>
      </c>
      <c r="B6263" t="s">
        <v>5450</v>
      </c>
      <c r="C6263" t="s">
        <v>5506</v>
      </c>
      <c r="D6263" t="s">
        <v>8848</v>
      </c>
      <c r="E6263" t="s">
        <v>8658</v>
      </c>
      <c r="F6263" t="s">
        <v>5710</v>
      </c>
      <c r="G6263" s="160" t="s">
        <v>4074</v>
      </c>
      <c r="H6263" t="s">
        <v>4075</v>
      </c>
      <c r="I6263">
        <v>12</v>
      </c>
      <c r="J6263" t="s">
        <v>7110</v>
      </c>
      <c r="K6263">
        <v>99</v>
      </c>
      <c r="L6263" t="s">
        <v>3999</v>
      </c>
    </row>
    <row r="6264" spans="1:12">
      <c r="A6264" s="15">
        <v>30580001</v>
      </c>
      <c r="B6264" t="s">
        <v>5450</v>
      </c>
      <c r="C6264" t="s">
        <v>5506</v>
      </c>
      <c r="D6264" t="s">
        <v>4391</v>
      </c>
      <c r="E6264" t="s">
        <v>4391</v>
      </c>
      <c r="F6264" t="s">
        <v>3994</v>
      </c>
      <c r="G6264" s="160" t="s">
        <v>4076</v>
      </c>
      <c r="H6264" t="s">
        <v>4330</v>
      </c>
      <c r="I6264">
        <v>99</v>
      </c>
      <c r="J6264" t="s">
        <v>5707</v>
      </c>
      <c r="K6264">
        <v>99</v>
      </c>
      <c r="L6264" t="s">
        <v>3999</v>
      </c>
    </row>
    <row r="6265" spans="1:12">
      <c r="A6265" s="15">
        <v>30582001</v>
      </c>
      <c r="B6265" t="s">
        <v>5450</v>
      </c>
      <c r="C6265" t="s">
        <v>5506</v>
      </c>
      <c r="D6265" t="s">
        <v>4392</v>
      </c>
      <c r="E6265" t="s">
        <v>4393</v>
      </c>
      <c r="F6265" t="s">
        <v>3994</v>
      </c>
      <c r="G6265">
        <v>10</v>
      </c>
      <c r="H6265" t="s">
        <v>4358</v>
      </c>
      <c r="I6265" s="160" t="s">
        <v>3997</v>
      </c>
      <c r="J6265" t="s">
        <v>4394</v>
      </c>
      <c r="K6265">
        <v>99</v>
      </c>
      <c r="L6265" t="s">
        <v>3999</v>
      </c>
    </row>
    <row r="6266" spans="1:12">
      <c r="A6266" s="15">
        <v>30582002</v>
      </c>
      <c r="B6266" t="s">
        <v>5450</v>
      </c>
      <c r="C6266" t="s">
        <v>5506</v>
      </c>
      <c r="D6266" t="s">
        <v>4392</v>
      </c>
      <c r="E6266" t="s">
        <v>4395</v>
      </c>
      <c r="F6266" t="s">
        <v>3994</v>
      </c>
      <c r="G6266">
        <v>10</v>
      </c>
      <c r="H6266" t="s">
        <v>4358</v>
      </c>
      <c r="I6266" s="160" t="s">
        <v>3997</v>
      </c>
      <c r="J6266" t="s">
        <v>4394</v>
      </c>
      <c r="K6266">
        <v>99</v>
      </c>
      <c r="L6266" t="s">
        <v>3999</v>
      </c>
    </row>
    <row r="6267" spans="1:12">
      <c r="A6267" s="15">
        <v>30582599</v>
      </c>
      <c r="B6267" t="s">
        <v>5450</v>
      </c>
      <c r="C6267" t="s">
        <v>5506</v>
      </c>
      <c r="D6267" t="s">
        <v>4396</v>
      </c>
      <c r="E6267" t="s">
        <v>7500</v>
      </c>
      <c r="F6267" t="s">
        <v>3994</v>
      </c>
      <c r="G6267">
        <v>10</v>
      </c>
      <c r="H6267" t="s">
        <v>4358</v>
      </c>
      <c r="I6267" s="160" t="s">
        <v>3997</v>
      </c>
      <c r="J6267" t="s">
        <v>4394</v>
      </c>
      <c r="K6267">
        <v>99</v>
      </c>
      <c r="L6267" t="s">
        <v>3999</v>
      </c>
    </row>
    <row r="6268" spans="1:12">
      <c r="A6268" s="15">
        <v>30588801</v>
      </c>
      <c r="B6268" t="s">
        <v>5450</v>
      </c>
      <c r="C6268" t="s">
        <v>5506</v>
      </c>
      <c r="D6268" t="s">
        <v>4079</v>
      </c>
      <c r="E6268" t="s">
        <v>7031</v>
      </c>
      <c r="F6268" t="s">
        <v>3994</v>
      </c>
      <c r="G6268" s="160" t="s">
        <v>4076</v>
      </c>
      <c r="H6268" t="s">
        <v>4330</v>
      </c>
      <c r="I6268" s="160" t="s">
        <v>4069</v>
      </c>
      <c r="J6268" t="s">
        <v>5506</v>
      </c>
      <c r="K6268">
        <v>99</v>
      </c>
      <c r="L6268" t="s">
        <v>3999</v>
      </c>
    </row>
    <row r="6269" spans="1:12">
      <c r="A6269" s="15">
        <v>30588802</v>
      </c>
      <c r="B6269" t="s">
        <v>5450</v>
      </c>
      <c r="C6269" t="s">
        <v>5506</v>
      </c>
      <c r="D6269" t="s">
        <v>4079</v>
      </c>
      <c r="E6269" t="s">
        <v>7031</v>
      </c>
      <c r="F6269" t="s">
        <v>3994</v>
      </c>
      <c r="G6269" s="160" t="s">
        <v>4076</v>
      </c>
      <c r="H6269" t="s">
        <v>4330</v>
      </c>
      <c r="I6269" s="160" t="s">
        <v>4069</v>
      </c>
      <c r="J6269" t="s">
        <v>5506</v>
      </c>
      <c r="K6269">
        <v>99</v>
      </c>
      <c r="L6269" t="s">
        <v>3999</v>
      </c>
    </row>
    <row r="6270" spans="1:12">
      <c r="A6270" s="15">
        <v>30588803</v>
      </c>
      <c r="B6270" t="s">
        <v>5450</v>
      </c>
      <c r="C6270" t="s">
        <v>5506</v>
      </c>
      <c r="D6270" t="s">
        <v>4079</v>
      </c>
      <c r="E6270" t="s">
        <v>7031</v>
      </c>
      <c r="F6270" t="s">
        <v>3994</v>
      </c>
      <c r="G6270" s="160" t="s">
        <v>4076</v>
      </c>
      <c r="H6270" t="s">
        <v>4330</v>
      </c>
      <c r="I6270" s="160" t="s">
        <v>4069</v>
      </c>
      <c r="J6270" t="s">
        <v>5506</v>
      </c>
      <c r="K6270">
        <v>99</v>
      </c>
      <c r="L6270" t="s">
        <v>3999</v>
      </c>
    </row>
    <row r="6271" spans="1:12">
      <c r="A6271" s="15">
        <v>30588804</v>
      </c>
      <c r="B6271" t="s">
        <v>5450</v>
      </c>
      <c r="C6271" t="s">
        <v>5506</v>
      </c>
      <c r="D6271" t="s">
        <v>4079</v>
      </c>
      <c r="E6271" t="s">
        <v>7031</v>
      </c>
      <c r="F6271" t="s">
        <v>3994</v>
      </c>
      <c r="G6271" s="160" t="s">
        <v>4076</v>
      </c>
      <c r="H6271" t="s">
        <v>4330</v>
      </c>
      <c r="I6271" s="160" t="s">
        <v>4069</v>
      </c>
      <c r="J6271" t="s">
        <v>5506</v>
      </c>
      <c r="K6271">
        <v>99</v>
      </c>
      <c r="L6271" t="s">
        <v>3999</v>
      </c>
    </row>
    <row r="6272" spans="1:12">
      <c r="A6272" s="15">
        <v>30588805</v>
      </c>
      <c r="B6272" t="s">
        <v>5450</v>
      </c>
      <c r="C6272" t="s">
        <v>5506</v>
      </c>
      <c r="D6272" t="s">
        <v>4079</v>
      </c>
      <c r="E6272" t="s">
        <v>7031</v>
      </c>
      <c r="F6272" t="s">
        <v>3994</v>
      </c>
      <c r="G6272" s="160" t="s">
        <v>4076</v>
      </c>
      <c r="H6272" t="s">
        <v>4330</v>
      </c>
      <c r="I6272" s="160" t="s">
        <v>4069</v>
      </c>
      <c r="J6272" t="s">
        <v>5506</v>
      </c>
      <c r="K6272">
        <v>99</v>
      </c>
      <c r="L6272" t="s">
        <v>3999</v>
      </c>
    </row>
    <row r="6273" spans="1:12">
      <c r="A6273" s="15">
        <v>30590001</v>
      </c>
      <c r="B6273" t="s">
        <v>5450</v>
      </c>
      <c r="C6273" t="s">
        <v>5506</v>
      </c>
      <c r="D6273" t="s">
        <v>4402</v>
      </c>
      <c r="E6273" t="s">
        <v>7501</v>
      </c>
      <c r="F6273" t="s">
        <v>3994</v>
      </c>
      <c r="G6273" s="160" t="s">
        <v>4009</v>
      </c>
      <c r="H6273" t="s">
        <v>4146</v>
      </c>
      <c r="I6273" s="160" t="s">
        <v>4009</v>
      </c>
      <c r="J6273" t="s">
        <v>4150</v>
      </c>
      <c r="K6273" s="160" t="s">
        <v>4009</v>
      </c>
      <c r="L6273" t="s">
        <v>4151</v>
      </c>
    </row>
    <row r="6274" spans="1:12">
      <c r="A6274" s="15">
        <v>30590002</v>
      </c>
      <c r="B6274" t="s">
        <v>5450</v>
      </c>
      <c r="C6274" t="s">
        <v>5506</v>
      </c>
      <c r="D6274" t="s">
        <v>4402</v>
      </c>
      <c r="E6274" t="s">
        <v>7502</v>
      </c>
      <c r="F6274" t="s">
        <v>3994</v>
      </c>
      <c r="G6274" s="160" t="s">
        <v>4009</v>
      </c>
      <c r="H6274" t="s">
        <v>4146</v>
      </c>
      <c r="I6274" s="160" t="s">
        <v>4009</v>
      </c>
      <c r="J6274" t="s">
        <v>4150</v>
      </c>
      <c r="K6274" s="160" t="s">
        <v>4007</v>
      </c>
      <c r="L6274" t="s">
        <v>4153</v>
      </c>
    </row>
    <row r="6275" spans="1:12">
      <c r="A6275" s="15">
        <v>30590003</v>
      </c>
      <c r="B6275" t="s">
        <v>5450</v>
      </c>
      <c r="C6275" t="s">
        <v>5506</v>
      </c>
      <c r="D6275" t="s">
        <v>4402</v>
      </c>
      <c r="E6275" t="s">
        <v>7503</v>
      </c>
      <c r="F6275" t="s">
        <v>3994</v>
      </c>
      <c r="G6275" s="160" t="s">
        <v>4009</v>
      </c>
      <c r="H6275" t="s">
        <v>4146</v>
      </c>
      <c r="I6275" s="160" t="s">
        <v>3995</v>
      </c>
      <c r="J6275" t="s">
        <v>4147</v>
      </c>
      <c r="K6275" s="160" t="s">
        <v>4007</v>
      </c>
      <c r="L6275" t="s">
        <v>4148</v>
      </c>
    </row>
    <row r="6276" spans="1:12">
      <c r="A6276" s="15">
        <v>30590005</v>
      </c>
      <c r="B6276" t="s">
        <v>5450</v>
      </c>
      <c r="C6276" t="s">
        <v>5506</v>
      </c>
      <c r="D6276" t="s">
        <v>4402</v>
      </c>
      <c r="E6276" t="s">
        <v>7504</v>
      </c>
      <c r="F6276" t="s">
        <v>3994</v>
      </c>
      <c r="G6276" s="160" t="s">
        <v>4076</v>
      </c>
      <c r="H6276" t="s">
        <v>4330</v>
      </c>
      <c r="I6276" s="160" t="s">
        <v>4069</v>
      </c>
      <c r="J6276" t="s">
        <v>5506</v>
      </c>
      <c r="K6276">
        <v>99</v>
      </c>
      <c r="L6276" t="s">
        <v>3999</v>
      </c>
    </row>
    <row r="6277" spans="1:12">
      <c r="A6277" s="15">
        <v>30590011</v>
      </c>
      <c r="B6277" t="s">
        <v>5450</v>
      </c>
      <c r="C6277" t="s">
        <v>5506</v>
      </c>
      <c r="D6277" t="s">
        <v>4402</v>
      </c>
      <c r="E6277" t="s">
        <v>7999</v>
      </c>
      <c r="F6277" t="s">
        <v>3994</v>
      </c>
      <c r="G6277" s="160" t="s">
        <v>4009</v>
      </c>
      <c r="H6277" t="s">
        <v>4146</v>
      </c>
      <c r="I6277" s="160" t="s">
        <v>4009</v>
      </c>
      <c r="J6277" t="s">
        <v>4150</v>
      </c>
      <c r="K6277" s="160" t="s">
        <v>4009</v>
      </c>
      <c r="L6277" t="s">
        <v>4151</v>
      </c>
    </row>
    <row r="6278" spans="1:12">
      <c r="A6278" s="15">
        <v>30590012</v>
      </c>
      <c r="B6278" t="s">
        <v>5450</v>
      </c>
      <c r="C6278" t="s">
        <v>5506</v>
      </c>
      <c r="D6278" t="s">
        <v>4402</v>
      </c>
      <c r="E6278" t="s">
        <v>8000</v>
      </c>
      <c r="F6278" t="s">
        <v>3994</v>
      </c>
      <c r="G6278" s="160" t="s">
        <v>4009</v>
      </c>
      <c r="H6278" t="s">
        <v>4146</v>
      </c>
      <c r="I6278" s="160" t="s">
        <v>4009</v>
      </c>
      <c r="J6278" t="s">
        <v>4150</v>
      </c>
      <c r="K6278" s="160" t="s">
        <v>4007</v>
      </c>
      <c r="L6278" t="s">
        <v>4153</v>
      </c>
    </row>
    <row r="6279" spans="1:12">
      <c r="A6279" s="15">
        <v>30590013</v>
      </c>
      <c r="B6279" t="s">
        <v>5450</v>
      </c>
      <c r="C6279" t="s">
        <v>5506</v>
      </c>
      <c r="D6279" t="s">
        <v>4402</v>
      </c>
      <c r="E6279" t="s">
        <v>8001</v>
      </c>
      <c r="F6279" t="s">
        <v>3994</v>
      </c>
      <c r="G6279" s="160" t="s">
        <v>4009</v>
      </c>
      <c r="H6279" t="s">
        <v>4146</v>
      </c>
      <c r="I6279" s="160" t="s">
        <v>3995</v>
      </c>
      <c r="J6279" t="s">
        <v>4147</v>
      </c>
      <c r="K6279" s="160" t="s">
        <v>4007</v>
      </c>
      <c r="L6279" t="s">
        <v>4148</v>
      </c>
    </row>
    <row r="6280" spans="1:12">
      <c r="A6280" s="15">
        <v>30590021</v>
      </c>
      <c r="B6280" t="s">
        <v>5450</v>
      </c>
      <c r="C6280" t="s">
        <v>5506</v>
      </c>
      <c r="D6280" t="s">
        <v>4402</v>
      </c>
      <c r="E6280" t="s">
        <v>8003</v>
      </c>
      <c r="F6280" t="s">
        <v>3994</v>
      </c>
      <c r="G6280" s="160" t="s">
        <v>4009</v>
      </c>
      <c r="H6280" t="s">
        <v>4146</v>
      </c>
      <c r="I6280" s="160" t="s">
        <v>4009</v>
      </c>
      <c r="J6280" t="s">
        <v>4150</v>
      </c>
      <c r="K6280" s="160" t="s">
        <v>4009</v>
      </c>
      <c r="L6280" t="s">
        <v>4151</v>
      </c>
    </row>
    <row r="6281" spans="1:12">
      <c r="A6281" s="15">
        <v>30590023</v>
      </c>
      <c r="B6281" t="s">
        <v>5450</v>
      </c>
      <c r="C6281" t="s">
        <v>5506</v>
      </c>
      <c r="D6281" t="s">
        <v>4402</v>
      </c>
      <c r="E6281" t="s">
        <v>4406</v>
      </c>
      <c r="F6281" t="s">
        <v>3994</v>
      </c>
      <c r="G6281" s="160" t="s">
        <v>4009</v>
      </c>
      <c r="H6281" t="s">
        <v>4146</v>
      </c>
      <c r="I6281" s="160" t="s">
        <v>3995</v>
      </c>
      <c r="J6281" t="s">
        <v>4147</v>
      </c>
      <c r="K6281" s="160" t="s">
        <v>4007</v>
      </c>
      <c r="L6281" t="s">
        <v>4148</v>
      </c>
    </row>
    <row r="6282" spans="1:12">
      <c r="A6282" s="15">
        <v>30599999</v>
      </c>
      <c r="B6282" t="s">
        <v>5450</v>
      </c>
      <c r="C6282" t="s">
        <v>5506</v>
      </c>
      <c r="D6282" t="s">
        <v>8849</v>
      </c>
      <c r="E6282" t="s">
        <v>7031</v>
      </c>
      <c r="F6282" t="s">
        <v>3994</v>
      </c>
      <c r="G6282" s="160" t="s">
        <v>4076</v>
      </c>
      <c r="H6282" t="s">
        <v>4330</v>
      </c>
      <c r="I6282" s="160" t="s">
        <v>4069</v>
      </c>
      <c r="J6282" t="s">
        <v>5506</v>
      </c>
      <c r="K6282">
        <v>99</v>
      </c>
      <c r="L6282" t="s">
        <v>3999</v>
      </c>
    </row>
    <row r="6283" spans="1:12">
      <c r="A6283" s="15">
        <v>30600101</v>
      </c>
      <c r="B6283" t="s">
        <v>5450</v>
      </c>
      <c r="C6283" t="s">
        <v>8850</v>
      </c>
      <c r="D6283" t="s">
        <v>8851</v>
      </c>
      <c r="E6283" t="s">
        <v>8852</v>
      </c>
      <c r="F6283" t="s">
        <v>5511</v>
      </c>
      <c r="G6283" s="160" t="s">
        <v>4009</v>
      </c>
      <c r="H6283" t="s">
        <v>4146</v>
      </c>
      <c r="I6283" s="160" t="s">
        <v>4009</v>
      </c>
      <c r="J6283" t="s">
        <v>4150</v>
      </c>
      <c r="K6283">
        <v>99</v>
      </c>
      <c r="L6283" t="s">
        <v>3999</v>
      </c>
    </row>
    <row r="6284" spans="1:12">
      <c r="A6284" s="15">
        <v>30600102</v>
      </c>
      <c r="B6284" t="s">
        <v>5450</v>
      </c>
      <c r="C6284" t="s">
        <v>8850</v>
      </c>
      <c r="D6284" t="s">
        <v>8851</v>
      </c>
      <c r="E6284" t="s">
        <v>8853</v>
      </c>
      <c r="F6284" t="s">
        <v>5511</v>
      </c>
      <c r="G6284" s="160" t="s">
        <v>4009</v>
      </c>
      <c r="H6284" t="s">
        <v>4146</v>
      </c>
      <c r="I6284" s="160" t="s">
        <v>3995</v>
      </c>
      <c r="J6284" t="s">
        <v>4147</v>
      </c>
      <c r="K6284">
        <v>99</v>
      </c>
      <c r="L6284" t="s">
        <v>3999</v>
      </c>
    </row>
    <row r="6285" spans="1:12">
      <c r="A6285" s="15">
        <v>30600103</v>
      </c>
      <c r="B6285" t="s">
        <v>5450</v>
      </c>
      <c r="C6285" t="s">
        <v>8850</v>
      </c>
      <c r="D6285" t="s">
        <v>8851</v>
      </c>
      <c r="E6285" t="s">
        <v>4150</v>
      </c>
      <c r="F6285" t="s">
        <v>5511</v>
      </c>
      <c r="G6285" s="160" t="s">
        <v>4009</v>
      </c>
      <c r="H6285" t="s">
        <v>4146</v>
      </c>
      <c r="I6285" s="160" t="s">
        <v>4009</v>
      </c>
      <c r="J6285" t="s">
        <v>4150</v>
      </c>
      <c r="K6285">
        <v>99</v>
      </c>
      <c r="L6285" t="s">
        <v>3999</v>
      </c>
    </row>
    <row r="6286" spans="1:12">
      <c r="A6286" s="15">
        <v>30600104</v>
      </c>
      <c r="B6286" t="s">
        <v>5450</v>
      </c>
      <c r="C6286" t="s">
        <v>8850</v>
      </c>
      <c r="D6286" t="s">
        <v>8851</v>
      </c>
      <c r="E6286" t="s">
        <v>4147</v>
      </c>
      <c r="F6286" t="s">
        <v>5511</v>
      </c>
      <c r="G6286" s="160" t="s">
        <v>4009</v>
      </c>
      <c r="H6286" t="s">
        <v>4146</v>
      </c>
      <c r="I6286" s="160" t="s">
        <v>3995</v>
      </c>
      <c r="J6286" t="s">
        <v>4147</v>
      </c>
      <c r="K6286" s="160" t="s">
        <v>4009</v>
      </c>
      <c r="L6286" t="s">
        <v>5320</v>
      </c>
    </row>
    <row r="6287" spans="1:12">
      <c r="A6287" s="15">
        <v>30600105</v>
      </c>
      <c r="B6287" t="s">
        <v>5450</v>
      </c>
      <c r="C6287" t="s">
        <v>8850</v>
      </c>
      <c r="D6287" t="s">
        <v>8851</v>
      </c>
      <c r="E6287" t="s">
        <v>4145</v>
      </c>
      <c r="F6287" t="s">
        <v>5511</v>
      </c>
      <c r="G6287" s="160" t="s">
        <v>4009</v>
      </c>
      <c r="H6287" t="s">
        <v>4146</v>
      </c>
      <c r="I6287" s="160" t="s">
        <v>3995</v>
      </c>
      <c r="J6287" t="s">
        <v>4147</v>
      </c>
      <c r="K6287" s="160" t="s">
        <v>4007</v>
      </c>
      <c r="L6287" t="s">
        <v>4148</v>
      </c>
    </row>
    <row r="6288" spans="1:12">
      <c r="A6288" s="15">
        <v>30600106</v>
      </c>
      <c r="B6288" t="s">
        <v>5450</v>
      </c>
      <c r="C6288" t="s">
        <v>8850</v>
      </c>
      <c r="D6288" t="s">
        <v>8851</v>
      </c>
      <c r="E6288" t="s">
        <v>5318</v>
      </c>
      <c r="F6288" t="s">
        <v>5511</v>
      </c>
      <c r="G6288" s="160" t="s">
        <v>4009</v>
      </c>
      <c r="H6288" t="s">
        <v>4146</v>
      </c>
      <c r="I6288" s="160" t="s">
        <v>3995</v>
      </c>
      <c r="J6288" t="s">
        <v>4147</v>
      </c>
      <c r="K6288" s="160" t="s">
        <v>4009</v>
      </c>
      <c r="L6288" t="s">
        <v>5320</v>
      </c>
    </row>
    <row r="6289" spans="1:12">
      <c r="A6289" s="15">
        <v>30600107</v>
      </c>
      <c r="B6289" t="s">
        <v>5450</v>
      </c>
      <c r="C6289" t="s">
        <v>8850</v>
      </c>
      <c r="D6289" t="s">
        <v>8851</v>
      </c>
      <c r="E6289" t="s">
        <v>4154</v>
      </c>
      <c r="F6289" t="s">
        <v>5511</v>
      </c>
      <c r="G6289" s="160" t="s">
        <v>4009</v>
      </c>
      <c r="H6289" t="s">
        <v>4146</v>
      </c>
      <c r="I6289" s="160" t="s">
        <v>3997</v>
      </c>
      <c r="J6289" t="s">
        <v>3999</v>
      </c>
      <c r="K6289">
        <v>99</v>
      </c>
      <c r="L6289" t="s">
        <v>3999</v>
      </c>
    </row>
    <row r="6290" spans="1:12">
      <c r="A6290" s="15">
        <v>30600108</v>
      </c>
      <c r="B6290" t="s">
        <v>5450</v>
      </c>
      <c r="C6290" t="s">
        <v>8850</v>
      </c>
      <c r="D6290" t="s">
        <v>8851</v>
      </c>
      <c r="E6290" t="s">
        <v>5325</v>
      </c>
      <c r="F6290" t="s">
        <v>5511</v>
      </c>
      <c r="G6290" s="160" t="s">
        <v>4009</v>
      </c>
      <c r="H6290" t="s">
        <v>4146</v>
      </c>
      <c r="I6290" s="160" t="s">
        <v>3995</v>
      </c>
      <c r="J6290" t="s">
        <v>4147</v>
      </c>
      <c r="K6290" s="160" t="s">
        <v>4009</v>
      </c>
      <c r="L6290" t="s">
        <v>5320</v>
      </c>
    </row>
    <row r="6291" spans="1:12">
      <c r="A6291" s="15">
        <v>30600111</v>
      </c>
      <c r="B6291" t="s">
        <v>5450</v>
      </c>
      <c r="C6291" t="s">
        <v>8850</v>
      </c>
      <c r="D6291" t="s">
        <v>8851</v>
      </c>
      <c r="E6291" t="s">
        <v>8854</v>
      </c>
      <c r="F6291" t="s">
        <v>5511</v>
      </c>
      <c r="G6291" s="160" t="s">
        <v>4009</v>
      </c>
      <c r="H6291" t="s">
        <v>4146</v>
      </c>
      <c r="I6291" s="160" t="s">
        <v>4009</v>
      </c>
      <c r="J6291" t="s">
        <v>4150</v>
      </c>
      <c r="K6291">
        <v>99</v>
      </c>
      <c r="L6291" t="s">
        <v>3999</v>
      </c>
    </row>
    <row r="6292" spans="1:12">
      <c r="A6292" s="15">
        <v>30600199</v>
      </c>
      <c r="B6292" t="s">
        <v>5450</v>
      </c>
      <c r="C6292" t="s">
        <v>8850</v>
      </c>
      <c r="D6292" t="s">
        <v>8851</v>
      </c>
      <c r="E6292" t="s">
        <v>4284</v>
      </c>
      <c r="F6292" t="s">
        <v>5511</v>
      </c>
      <c r="G6292" s="160" t="s">
        <v>4009</v>
      </c>
      <c r="H6292" t="s">
        <v>4146</v>
      </c>
      <c r="I6292" s="160" t="s">
        <v>3997</v>
      </c>
      <c r="J6292" t="s">
        <v>3999</v>
      </c>
      <c r="K6292">
        <v>99</v>
      </c>
      <c r="L6292" t="s">
        <v>3999</v>
      </c>
    </row>
    <row r="6293" spans="1:12">
      <c r="A6293" s="15">
        <v>30600201</v>
      </c>
      <c r="B6293" t="s">
        <v>5450</v>
      </c>
      <c r="C6293" t="s">
        <v>8850</v>
      </c>
      <c r="D6293" t="s">
        <v>8855</v>
      </c>
      <c r="E6293" t="s">
        <v>8856</v>
      </c>
      <c r="F6293" t="s">
        <v>5511</v>
      </c>
      <c r="G6293" s="160" t="s">
        <v>4198</v>
      </c>
      <c r="H6293" t="s">
        <v>5512</v>
      </c>
      <c r="I6293" s="160" t="s">
        <v>4009</v>
      </c>
      <c r="J6293" t="s">
        <v>5513</v>
      </c>
      <c r="K6293" s="160" t="s">
        <v>4007</v>
      </c>
      <c r="L6293" t="s">
        <v>8857</v>
      </c>
    </row>
    <row r="6294" spans="1:12">
      <c r="A6294" s="15">
        <v>30600202</v>
      </c>
      <c r="B6294" t="s">
        <v>5450</v>
      </c>
      <c r="C6294" t="s">
        <v>8850</v>
      </c>
      <c r="D6294" t="s">
        <v>8855</v>
      </c>
      <c r="E6294" t="s">
        <v>8858</v>
      </c>
      <c r="F6294" t="s">
        <v>5511</v>
      </c>
      <c r="G6294" s="160" t="s">
        <v>4198</v>
      </c>
      <c r="H6294" t="s">
        <v>5512</v>
      </c>
      <c r="I6294" s="160" t="s">
        <v>4009</v>
      </c>
      <c r="J6294" t="s">
        <v>5513</v>
      </c>
      <c r="K6294" s="160" t="s">
        <v>4007</v>
      </c>
      <c r="L6294" t="s">
        <v>8857</v>
      </c>
    </row>
    <row r="6295" spans="1:12">
      <c r="A6295" s="15">
        <v>30600203</v>
      </c>
      <c r="B6295" t="s">
        <v>5450</v>
      </c>
      <c r="C6295" t="s">
        <v>8850</v>
      </c>
      <c r="D6295" t="s">
        <v>8855</v>
      </c>
      <c r="E6295" t="s">
        <v>8859</v>
      </c>
      <c r="F6295" t="s">
        <v>5511</v>
      </c>
      <c r="G6295" s="160" t="s">
        <v>4198</v>
      </c>
      <c r="H6295" t="s">
        <v>5512</v>
      </c>
      <c r="I6295" s="160" t="s">
        <v>4009</v>
      </c>
      <c r="J6295" t="s">
        <v>5513</v>
      </c>
      <c r="K6295" s="160" t="s">
        <v>4007</v>
      </c>
      <c r="L6295" t="s">
        <v>8857</v>
      </c>
    </row>
    <row r="6296" spans="1:12">
      <c r="A6296" s="15">
        <v>30600204</v>
      </c>
      <c r="B6296" t="s">
        <v>5450</v>
      </c>
      <c r="C6296" t="s">
        <v>8850</v>
      </c>
      <c r="D6296" t="s">
        <v>8855</v>
      </c>
      <c r="E6296" t="s">
        <v>8860</v>
      </c>
      <c r="F6296" t="s">
        <v>5511</v>
      </c>
      <c r="G6296" s="160" t="s">
        <v>4198</v>
      </c>
      <c r="H6296" t="s">
        <v>5512</v>
      </c>
      <c r="I6296" s="160" t="s">
        <v>4009</v>
      </c>
      <c r="J6296" t="s">
        <v>5513</v>
      </c>
      <c r="K6296" s="160" t="s">
        <v>4007</v>
      </c>
      <c r="L6296" t="s">
        <v>8857</v>
      </c>
    </row>
    <row r="6297" spans="1:12">
      <c r="A6297" s="15">
        <v>30600205</v>
      </c>
      <c r="B6297" t="s">
        <v>5450</v>
      </c>
      <c r="C6297" t="s">
        <v>8850</v>
      </c>
      <c r="D6297" t="s">
        <v>8855</v>
      </c>
      <c r="E6297" t="s">
        <v>8861</v>
      </c>
      <c r="F6297" t="s">
        <v>5511</v>
      </c>
      <c r="G6297" s="160" t="s">
        <v>4198</v>
      </c>
      <c r="H6297" t="s">
        <v>5512</v>
      </c>
      <c r="I6297" s="160" t="s">
        <v>4009</v>
      </c>
      <c r="J6297" t="s">
        <v>5513</v>
      </c>
      <c r="K6297" s="160" t="s">
        <v>4007</v>
      </c>
      <c r="L6297" t="s">
        <v>8857</v>
      </c>
    </row>
    <row r="6298" spans="1:12">
      <c r="A6298" s="15">
        <v>30600206</v>
      </c>
      <c r="B6298" t="s">
        <v>5450</v>
      </c>
      <c r="C6298" t="s">
        <v>8850</v>
      </c>
      <c r="D6298" t="s">
        <v>8855</v>
      </c>
      <c r="E6298" t="s">
        <v>8862</v>
      </c>
      <c r="F6298" t="s">
        <v>5511</v>
      </c>
      <c r="G6298" s="160" t="s">
        <v>4198</v>
      </c>
      <c r="H6298" t="s">
        <v>5512</v>
      </c>
      <c r="I6298" s="160" t="s">
        <v>4009</v>
      </c>
      <c r="J6298" t="s">
        <v>5513</v>
      </c>
      <c r="K6298" s="160" t="s">
        <v>4007</v>
      </c>
      <c r="L6298" t="s">
        <v>8857</v>
      </c>
    </row>
    <row r="6299" spans="1:12">
      <c r="A6299" s="15">
        <v>30600207</v>
      </c>
      <c r="B6299" t="s">
        <v>5450</v>
      </c>
      <c r="C6299" t="s">
        <v>8850</v>
      </c>
      <c r="D6299" t="s">
        <v>8855</v>
      </c>
      <c r="E6299" t="s">
        <v>8863</v>
      </c>
      <c r="F6299" t="s">
        <v>5511</v>
      </c>
      <c r="G6299" s="160" t="s">
        <v>4198</v>
      </c>
      <c r="H6299" t="s">
        <v>5512</v>
      </c>
      <c r="I6299" s="160" t="s">
        <v>4009</v>
      </c>
      <c r="J6299" t="s">
        <v>5513</v>
      </c>
      <c r="K6299" s="160" t="s">
        <v>4007</v>
      </c>
      <c r="L6299" t="s">
        <v>8857</v>
      </c>
    </row>
    <row r="6300" spans="1:12">
      <c r="A6300" s="15">
        <v>30600301</v>
      </c>
      <c r="B6300" t="s">
        <v>5450</v>
      </c>
      <c r="C6300" t="s">
        <v>8850</v>
      </c>
      <c r="D6300" t="s">
        <v>8855</v>
      </c>
      <c r="E6300" t="s">
        <v>8863</v>
      </c>
      <c r="F6300" t="s">
        <v>5511</v>
      </c>
      <c r="G6300" s="160" t="s">
        <v>4198</v>
      </c>
      <c r="H6300" t="s">
        <v>5512</v>
      </c>
      <c r="I6300" s="160" t="s">
        <v>4009</v>
      </c>
      <c r="J6300" t="s">
        <v>5513</v>
      </c>
      <c r="K6300" s="160" t="s">
        <v>4007</v>
      </c>
      <c r="L6300" t="s">
        <v>8857</v>
      </c>
    </row>
    <row r="6301" spans="1:12">
      <c r="A6301" s="15">
        <v>30600401</v>
      </c>
      <c r="B6301" t="s">
        <v>5450</v>
      </c>
      <c r="C6301" t="s">
        <v>8850</v>
      </c>
      <c r="D6301" t="s">
        <v>8864</v>
      </c>
      <c r="E6301" t="s">
        <v>8865</v>
      </c>
      <c r="F6301" t="s">
        <v>5511</v>
      </c>
      <c r="G6301" s="160" t="s">
        <v>4198</v>
      </c>
      <c r="H6301" t="s">
        <v>5512</v>
      </c>
      <c r="I6301" s="160" t="s">
        <v>4009</v>
      </c>
      <c r="J6301" t="s">
        <v>5513</v>
      </c>
      <c r="K6301" s="160" t="s">
        <v>3995</v>
      </c>
      <c r="L6301" t="s">
        <v>8866</v>
      </c>
    </row>
    <row r="6302" spans="1:12">
      <c r="A6302" s="15">
        <v>30600402</v>
      </c>
      <c r="B6302" t="s">
        <v>5450</v>
      </c>
      <c r="C6302" t="s">
        <v>8850</v>
      </c>
      <c r="D6302" t="s">
        <v>8864</v>
      </c>
      <c r="E6302" t="s">
        <v>4493</v>
      </c>
      <c r="F6302" t="s">
        <v>5511</v>
      </c>
      <c r="G6302" s="160" t="s">
        <v>4198</v>
      </c>
      <c r="H6302" t="s">
        <v>5512</v>
      </c>
      <c r="I6302" s="160" t="s">
        <v>4009</v>
      </c>
      <c r="J6302" t="s">
        <v>5513</v>
      </c>
      <c r="K6302" s="160" t="s">
        <v>3995</v>
      </c>
      <c r="L6302" t="s">
        <v>8866</v>
      </c>
    </row>
    <row r="6303" spans="1:12">
      <c r="A6303" s="15">
        <v>30600503</v>
      </c>
      <c r="B6303" t="s">
        <v>5450</v>
      </c>
      <c r="C6303" t="s">
        <v>8850</v>
      </c>
      <c r="D6303" t="s">
        <v>6365</v>
      </c>
      <c r="E6303" t="s">
        <v>8867</v>
      </c>
      <c r="F6303" t="s">
        <v>5511</v>
      </c>
      <c r="G6303" s="160" t="s">
        <v>4198</v>
      </c>
      <c r="H6303" t="s">
        <v>5512</v>
      </c>
      <c r="I6303" s="160" t="s">
        <v>4009</v>
      </c>
      <c r="J6303" t="s">
        <v>5513</v>
      </c>
      <c r="K6303">
        <v>99</v>
      </c>
      <c r="L6303" t="s">
        <v>3999</v>
      </c>
    </row>
    <row r="6304" spans="1:12">
      <c r="A6304" s="15">
        <v>30600504</v>
      </c>
      <c r="B6304" t="s">
        <v>5450</v>
      </c>
      <c r="C6304" t="s">
        <v>8850</v>
      </c>
      <c r="D6304" t="s">
        <v>6365</v>
      </c>
      <c r="E6304" t="s">
        <v>8867</v>
      </c>
      <c r="F6304" t="s">
        <v>5511</v>
      </c>
      <c r="G6304" s="160" t="s">
        <v>4198</v>
      </c>
      <c r="H6304" t="s">
        <v>5512</v>
      </c>
      <c r="I6304" s="160" t="s">
        <v>4009</v>
      </c>
      <c r="J6304" t="s">
        <v>5513</v>
      </c>
      <c r="K6304">
        <v>99</v>
      </c>
      <c r="L6304" t="s">
        <v>3999</v>
      </c>
    </row>
    <row r="6305" spans="1:12">
      <c r="A6305" s="15">
        <v>30600505</v>
      </c>
      <c r="B6305" t="s">
        <v>5450</v>
      </c>
      <c r="C6305" t="s">
        <v>8850</v>
      </c>
      <c r="D6305" t="s">
        <v>6365</v>
      </c>
      <c r="E6305" t="s">
        <v>8868</v>
      </c>
      <c r="F6305" t="s">
        <v>5511</v>
      </c>
      <c r="G6305" s="160" t="s">
        <v>4198</v>
      </c>
      <c r="H6305" t="s">
        <v>5512</v>
      </c>
      <c r="I6305" s="160" t="s">
        <v>4009</v>
      </c>
      <c r="J6305" t="s">
        <v>5513</v>
      </c>
      <c r="K6305">
        <v>99</v>
      </c>
      <c r="L6305" t="s">
        <v>3999</v>
      </c>
    </row>
    <row r="6306" spans="1:12">
      <c r="A6306" s="15">
        <v>30600506</v>
      </c>
      <c r="B6306" t="s">
        <v>5450</v>
      </c>
      <c r="C6306" t="s">
        <v>8850</v>
      </c>
      <c r="D6306" t="s">
        <v>6365</v>
      </c>
      <c r="E6306" t="s">
        <v>8869</v>
      </c>
      <c r="F6306" t="s">
        <v>5511</v>
      </c>
      <c r="G6306" s="160" t="s">
        <v>4198</v>
      </c>
      <c r="H6306" t="s">
        <v>5512</v>
      </c>
      <c r="I6306" s="160" t="s">
        <v>4009</v>
      </c>
      <c r="J6306" t="s">
        <v>5513</v>
      </c>
      <c r="K6306">
        <v>99</v>
      </c>
      <c r="L6306" t="s">
        <v>3999</v>
      </c>
    </row>
    <row r="6307" spans="1:12">
      <c r="A6307" s="15">
        <v>30600508</v>
      </c>
      <c r="B6307" t="s">
        <v>5450</v>
      </c>
      <c r="C6307" t="s">
        <v>8850</v>
      </c>
      <c r="D6307" t="s">
        <v>6365</v>
      </c>
      <c r="E6307" t="s">
        <v>8870</v>
      </c>
      <c r="F6307" t="s">
        <v>5511</v>
      </c>
      <c r="G6307">
        <v>10</v>
      </c>
      <c r="H6307" t="s">
        <v>4358</v>
      </c>
      <c r="I6307" s="160" t="s">
        <v>3997</v>
      </c>
      <c r="J6307" t="s">
        <v>4394</v>
      </c>
      <c r="K6307">
        <v>99</v>
      </c>
      <c r="L6307" t="s">
        <v>3999</v>
      </c>
    </row>
    <row r="6308" spans="1:12">
      <c r="A6308" s="15">
        <v>30600510</v>
      </c>
      <c r="B6308" t="s">
        <v>5450</v>
      </c>
      <c r="C6308" t="s">
        <v>8850</v>
      </c>
      <c r="D6308" t="s">
        <v>6365</v>
      </c>
      <c r="E6308" t="s">
        <v>8871</v>
      </c>
      <c r="F6308" t="s">
        <v>5511</v>
      </c>
      <c r="G6308">
        <v>10</v>
      </c>
      <c r="H6308" t="s">
        <v>4358</v>
      </c>
      <c r="I6308" s="160" t="s">
        <v>3997</v>
      </c>
      <c r="J6308" t="s">
        <v>4394</v>
      </c>
      <c r="K6308">
        <v>99</v>
      </c>
      <c r="L6308" t="s">
        <v>3999</v>
      </c>
    </row>
    <row r="6309" spans="1:12">
      <c r="A6309" s="15">
        <v>30600511</v>
      </c>
      <c r="B6309" t="s">
        <v>5450</v>
      </c>
      <c r="C6309" t="s">
        <v>8850</v>
      </c>
      <c r="D6309" t="s">
        <v>6365</v>
      </c>
      <c r="E6309" t="s">
        <v>8872</v>
      </c>
      <c r="F6309" t="s">
        <v>5511</v>
      </c>
      <c r="G6309">
        <v>10</v>
      </c>
      <c r="H6309" t="s">
        <v>4358</v>
      </c>
      <c r="I6309" s="160" t="s">
        <v>3997</v>
      </c>
      <c r="J6309" t="s">
        <v>4394</v>
      </c>
      <c r="K6309">
        <v>99</v>
      </c>
      <c r="L6309" t="s">
        <v>3999</v>
      </c>
    </row>
    <row r="6310" spans="1:12">
      <c r="A6310" s="15">
        <v>30600514</v>
      </c>
      <c r="B6310" t="s">
        <v>5450</v>
      </c>
      <c r="C6310" t="s">
        <v>8850</v>
      </c>
      <c r="D6310" t="s">
        <v>6365</v>
      </c>
      <c r="E6310" t="s">
        <v>6937</v>
      </c>
      <c r="F6310" t="s">
        <v>5511</v>
      </c>
      <c r="G6310">
        <v>10</v>
      </c>
      <c r="H6310" t="s">
        <v>4358</v>
      </c>
      <c r="I6310" s="160" t="s">
        <v>3997</v>
      </c>
      <c r="J6310" t="s">
        <v>4394</v>
      </c>
      <c r="K6310">
        <v>99</v>
      </c>
      <c r="L6310" t="s">
        <v>3999</v>
      </c>
    </row>
    <row r="6311" spans="1:12">
      <c r="A6311" s="15">
        <v>30600515</v>
      </c>
      <c r="B6311" t="s">
        <v>5450</v>
      </c>
      <c r="C6311" t="s">
        <v>8850</v>
      </c>
      <c r="D6311" t="s">
        <v>6365</v>
      </c>
      <c r="E6311" t="s">
        <v>6938</v>
      </c>
      <c r="F6311" t="s">
        <v>5511</v>
      </c>
      <c r="G6311">
        <v>10</v>
      </c>
      <c r="H6311" t="s">
        <v>4358</v>
      </c>
      <c r="I6311" s="160" t="s">
        <v>3997</v>
      </c>
      <c r="J6311" t="s">
        <v>4394</v>
      </c>
      <c r="K6311">
        <v>99</v>
      </c>
      <c r="L6311" t="s">
        <v>3999</v>
      </c>
    </row>
    <row r="6312" spans="1:12">
      <c r="A6312" s="15">
        <v>30600516</v>
      </c>
      <c r="B6312" t="s">
        <v>5450</v>
      </c>
      <c r="C6312" t="s">
        <v>8850</v>
      </c>
      <c r="D6312" t="s">
        <v>6365</v>
      </c>
      <c r="E6312" t="s">
        <v>6939</v>
      </c>
      <c r="F6312" t="s">
        <v>5511</v>
      </c>
      <c r="G6312">
        <v>10</v>
      </c>
      <c r="H6312" t="s">
        <v>4358</v>
      </c>
      <c r="I6312" s="160" t="s">
        <v>3997</v>
      </c>
      <c r="J6312" t="s">
        <v>4394</v>
      </c>
      <c r="K6312">
        <v>99</v>
      </c>
      <c r="L6312" t="s">
        <v>3999</v>
      </c>
    </row>
    <row r="6313" spans="1:12">
      <c r="A6313" s="15">
        <v>30600517</v>
      </c>
      <c r="B6313" t="s">
        <v>5450</v>
      </c>
      <c r="C6313" t="s">
        <v>8850</v>
      </c>
      <c r="D6313" t="s">
        <v>6365</v>
      </c>
      <c r="E6313" t="s">
        <v>6940</v>
      </c>
      <c r="F6313" t="s">
        <v>5511</v>
      </c>
      <c r="G6313">
        <v>10</v>
      </c>
      <c r="H6313" t="s">
        <v>4358</v>
      </c>
      <c r="I6313" s="160" t="s">
        <v>3997</v>
      </c>
      <c r="J6313" t="s">
        <v>4394</v>
      </c>
      <c r="K6313">
        <v>99</v>
      </c>
      <c r="L6313" t="s">
        <v>3999</v>
      </c>
    </row>
    <row r="6314" spans="1:12">
      <c r="A6314" s="15">
        <v>30600518</v>
      </c>
      <c r="B6314" t="s">
        <v>5450</v>
      </c>
      <c r="C6314" t="s">
        <v>8850</v>
      </c>
      <c r="D6314" t="s">
        <v>6365</v>
      </c>
      <c r="E6314" t="s">
        <v>6941</v>
      </c>
      <c r="F6314" t="s">
        <v>5511</v>
      </c>
      <c r="G6314">
        <v>10</v>
      </c>
      <c r="H6314" t="s">
        <v>4358</v>
      </c>
      <c r="I6314" s="160" t="s">
        <v>3997</v>
      </c>
      <c r="J6314" t="s">
        <v>4394</v>
      </c>
      <c r="K6314">
        <v>99</v>
      </c>
      <c r="L6314" t="s">
        <v>3999</v>
      </c>
    </row>
    <row r="6315" spans="1:12">
      <c r="A6315" s="15">
        <v>30600519</v>
      </c>
      <c r="B6315" t="s">
        <v>5450</v>
      </c>
      <c r="C6315" t="s">
        <v>8850</v>
      </c>
      <c r="D6315" t="s">
        <v>6365</v>
      </c>
      <c r="E6315" t="s">
        <v>6942</v>
      </c>
      <c r="F6315" t="s">
        <v>5511</v>
      </c>
      <c r="G6315">
        <v>10</v>
      </c>
      <c r="H6315" t="s">
        <v>4358</v>
      </c>
      <c r="I6315" s="160" t="s">
        <v>3997</v>
      </c>
      <c r="J6315" t="s">
        <v>4394</v>
      </c>
      <c r="K6315">
        <v>99</v>
      </c>
      <c r="L6315" t="s">
        <v>3999</v>
      </c>
    </row>
    <row r="6316" spans="1:12">
      <c r="A6316" s="15">
        <v>30600520</v>
      </c>
      <c r="B6316" t="s">
        <v>5450</v>
      </c>
      <c r="C6316" t="s">
        <v>8850</v>
      </c>
      <c r="D6316" t="s">
        <v>6365</v>
      </c>
      <c r="E6316" t="s">
        <v>6943</v>
      </c>
      <c r="F6316" t="s">
        <v>5511</v>
      </c>
      <c r="G6316">
        <v>10</v>
      </c>
      <c r="H6316" t="s">
        <v>4358</v>
      </c>
      <c r="I6316" s="160" t="s">
        <v>3997</v>
      </c>
      <c r="J6316" t="s">
        <v>4394</v>
      </c>
      <c r="K6316">
        <v>99</v>
      </c>
      <c r="L6316" t="s">
        <v>3999</v>
      </c>
    </row>
    <row r="6317" spans="1:12">
      <c r="A6317" s="15">
        <v>30600521</v>
      </c>
      <c r="B6317" t="s">
        <v>5450</v>
      </c>
      <c r="C6317" t="s">
        <v>8850</v>
      </c>
      <c r="D6317" t="s">
        <v>6365</v>
      </c>
      <c r="E6317" t="s">
        <v>6944</v>
      </c>
      <c r="F6317" t="s">
        <v>5511</v>
      </c>
      <c r="G6317">
        <v>10</v>
      </c>
      <c r="H6317" t="s">
        <v>4358</v>
      </c>
      <c r="I6317" s="160" t="s">
        <v>3997</v>
      </c>
      <c r="J6317" t="s">
        <v>4394</v>
      </c>
      <c r="K6317">
        <v>99</v>
      </c>
      <c r="L6317" t="s">
        <v>3999</v>
      </c>
    </row>
    <row r="6318" spans="1:12">
      <c r="A6318" s="15">
        <v>30600522</v>
      </c>
      <c r="B6318" t="s">
        <v>5450</v>
      </c>
      <c r="C6318" t="s">
        <v>8850</v>
      </c>
      <c r="D6318" t="s">
        <v>6365</v>
      </c>
      <c r="E6318" t="s">
        <v>8873</v>
      </c>
      <c r="F6318" t="s">
        <v>5511</v>
      </c>
      <c r="G6318">
        <v>10</v>
      </c>
      <c r="H6318" t="s">
        <v>4358</v>
      </c>
      <c r="I6318" s="160" t="s">
        <v>3997</v>
      </c>
      <c r="J6318" t="s">
        <v>4394</v>
      </c>
      <c r="K6318">
        <v>99</v>
      </c>
      <c r="L6318" t="s">
        <v>3999</v>
      </c>
    </row>
    <row r="6319" spans="1:12">
      <c r="A6319" s="15">
        <v>30600599</v>
      </c>
      <c r="B6319" t="s">
        <v>5450</v>
      </c>
      <c r="C6319" t="s">
        <v>8850</v>
      </c>
      <c r="D6319" t="s">
        <v>6365</v>
      </c>
      <c r="E6319" t="s">
        <v>8874</v>
      </c>
      <c r="F6319" t="s">
        <v>5511</v>
      </c>
      <c r="G6319">
        <v>10</v>
      </c>
      <c r="H6319" t="s">
        <v>4358</v>
      </c>
      <c r="I6319" s="160" t="s">
        <v>3997</v>
      </c>
      <c r="J6319" t="s">
        <v>4394</v>
      </c>
      <c r="K6319">
        <v>99</v>
      </c>
      <c r="L6319" t="s">
        <v>3999</v>
      </c>
    </row>
    <row r="6320" spans="1:12">
      <c r="A6320" s="15">
        <v>30600602</v>
      </c>
      <c r="B6320" t="s">
        <v>5450</v>
      </c>
      <c r="C6320" t="s">
        <v>8850</v>
      </c>
      <c r="D6320" t="s">
        <v>7753</v>
      </c>
      <c r="E6320" t="s">
        <v>8875</v>
      </c>
      <c r="F6320" t="s">
        <v>5511</v>
      </c>
      <c r="G6320" s="160" t="s">
        <v>4198</v>
      </c>
      <c r="H6320" t="s">
        <v>5512</v>
      </c>
      <c r="I6320" s="160" t="s">
        <v>4009</v>
      </c>
      <c r="J6320" t="s">
        <v>5513</v>
      </c>
      <c r="K6320" s="160" t="s">
        <v>4009</v>
      </c>
      <c r="L6320" t="s">
        <v>7753</v>
      </c>
    </row>
    <row r="6321" spans="1:12">
      <c r="A6321" s="15">
        <v>30600603</v>
      </c>
      <c r="B6321" t="s">
        <v>5450</v>
      </c>
      <c r="C6321" t="s">
        <v>8850</v>
      </c>
      <c r="D6321" t="s">
        <v>8876</v>
      </c>
      <c r="E6321" t="s">
        <v>8877</v>
      </c>
      <c r="F6321" t="s">
        <v>5511</v>
      </c>
      <c r="G6321" s="160" t="s">
        <v>4198</v>
      </c>
      <c r="H6321" t="s">
        <v>5512</v>
      </c>
      <c r="I6321" s="160" t="s">
        <v>4009</v>
      </c>
      <c r="J6321" t="s">
        <v>5513</v>
      </c>
      <c r="K6321" s="160" t="s">
        <v>4009</v>
      </c>
      <c r="L6321" t="s">
        <v>7753</v>
      </c>
    </row>
    <row r="6322" spans="1:12">
      <c r="A6322" s="15">
        <v>30600701</v>
      </c>
      <c r="B6322" t="s">
        <v>5450</v>
      </c>
      <c r="C6322" t="s">
        <v>8850</v>
      </c>
      <c r="D6322" t="s">
        <v>6132</v>
      </c>
      <c r="E6322" t="s">
        <v>4493</v>
      </c>
      <c r="F6322" t="s">
        <v>5511</v>
      </c>
      <c r="G6322" s="160" t="s">
        <v>4198</v>
      </c>
      <c r="H6322" t="s">
        <v>5512</v>
      </c>
      <c r="I6322" s="160" t="s">
        <v>4009</v>
      </c>
      <c r="J6322" t="s">
        <v>5513</v>
      </c>
      <c r="K6322">
        <v>99</v>
      </c>
      <c r="L6322" t="s">
        <v>3999</v>
      </c>
    </row>
    <row r="6323" spans="1:12">
      <c r="A6323" s="15">
        <v>30600702</v>
      </c>
      <c r="B6323" t="s">
        <v>5450</v>
      </c>
      <c r="C6323" t="s">
        <v>8850</v>
      </c>
      <c r="D6323" t="s">
        <v>6132</v>
      </c>
      <c r="E6323" t="s">
        <v>6132</v>
      </c>
      <c r="F6323" t="s">
        <v>5511</v>
      </c>
      <c r="G6323" s="160" t="s">
        <v>4198</v>
      </c>
      <c r="H6323" t="s">
        <v>5512</v>
      </c>
      <c r="I6323" s="160" t="s">
        <v>4009</v>
      </c>
      <c r="J6323" t="s">
        <v>5513</v>
      </c>
      <c r="K6323">
        <v>99</v>
      </c>
      <c r="L6323" t="s">
        <v>3999</v>
      </c>
    </row>
    <row r="6324" spans="1:12">
      <c r="A6324" s="15">
        <v>30600801</v>
      </c>
      <c r="B6324" t="s">
        <v>5450</v>
      </c>
      <c r="C6324" t="s">
        <v>8850</v>
      </c>
      <c r="D6324" t="s">
        <v>4079</v>
      </c>
      <c r="E6324" t="s">
        <v>8878</v>
      </c>
      <c r="F6324" t="s">
        <v>5511</v>
      </c>
      <c r="G6324" s="160" t="s">
        <v>4198</v>
      </c>
      <c r="H6324" t="s">
        <v>5512</v>
      </c>
      <c r="I6324" s="160" t="s">
        <v>4009</v>
      </c>
      <c r="J6324" t="s">
        <v>5513</v>
      </c>
      <c r="K6324" s="160" t="s">
        <v>3997</v>
      </c>
      <c r="L6324" t="s">
        <v>8879</v>
      </c>
    </row>
    <row r="6325" spans="1:12">
      <c r="A6325" s="15">
        <v>30600802</v>
      </c>
      <c r="B6325" t="s">
        <v>5450</v>
      </c>
      <c r="C6325" t="s">
        <v>8850</v>
      </c>
      <c r="D6325" t="s">
        <v>4079</v>
      </c>
      <c r="E6325" t="s">
        <v>8880</v>
      </c>
      <c r="F6325" t="s">
        <v>5511</v>
      </c>
      <c r="G6325" s="160" t="s">
        <v>4198</v>
      </c>
      <c r="H6325" t="s">
        <v>5512</v>
      </c>
      <c r="I6325" s="160" t="s">
        <v>4009</v>
      </c>
      <c r="J6325" t="s">
        <v>5513</v>
      </c>
      <c r="K6325" s="160" t="s">
        <v>3997</v>
      </c>
      <c r="L6325" t="s">
        <v>8879</v>
      </c>
    </row>
    <row r="6326" spans="1:12">
      <c r="A6326" s="15">
        <v>30600803</v>
      </c>
      <c r="B6326" t="s">
        <v>5450</v>
      </c>
      <c r="C6326" t="s">
        <v>8850</v>
      </c>
      <c r="D6326" t="s">
        <v>4079</v>
      </c>
      <c r="E6326" t="s">
        <v>8881</v>
      </c>
      <c r="F6326" t="s">
        <v>5511</v>
      </c>
      <c r="G6326" s="160" t="s">
        <v>4198</v>
      </c>
      <c r="H6326" t="s">
        <v>5512</v>
      </c>
      <c r="I6326" s="160" t="s">
        <v>4009</v>
      </c>
      <c r="J6326" t="s">
        <v>5513</v>
      </c>
      <c r="K6326" s="160" t="s">
        <v>3997</v>
      </c>
      <c r="L6326" t="s">
        <v>8879</v>
      </c>
    </row>
    <row r="6327" spans="1:12">
      <c r="A6327" s="15">
        <v>30600804</v>
      </c>
      <c r="B6327" t="s">
        <v>5450</v>
      </c>
      <c r="C6327" t="s">
        <v>8850</v>
      </c>
      <c r="D6327" t="s">
        <v>4079</v>
      </c>
      <c r="E6327" t="s">
        <v>8882</v>
      </c>
      <c r="F6327" t="s">
        <v>5511</v>
      </c>
      <c r="G6327" s="160" t="s">
        <v>4198</v>
      </c>
      <c r="H6327" t="s">
        <v>5512</v>
      </c>
      <c r="I6327" s="160" t="s">
        <v>4009</v>
      </c>
      <c r="J6327" t="s">
        <v>5513</v>
      </c>
      <c r="K6327" s="160" t="s">
        <v>3997</v>
      </c>
      <c r="L6327" t="s">
        <v>8879</v>
      </c>
    </row>
    <row r="6328" spans="1:12">
      <c r="A6328" s="15">
        <v>30600805</v>
      </c>
      <c r="B6328" t="s">
        <v>5450</v>
      </c>
      <c r="C6328" t="s">
        <v>8850</v>
      </c>
      <c r="D6328" t="s">
        <v>4079</v>
      </c>
      <c r="E6328" t="s">
        <v>8883</v>
      </c>
      <c r="F6328" t="s">
        <v>5511</v>
      </c>
      <c r="G6328" s="160" t="s">
        <v>4198</v>
      </c>
      <c r="H6328" t="s">
        <v>5512</v>
      </c>
      <c r="I6328" s="160" t="s">
        <v>4009</v>
      </c>
      <c r="J6328" t="s">
        <v>5513</v>
      </c>
      <c r="K6328" s="160" t="s">
        <v>3997</v>
      </c>
      <c r="L6328" t="s">
        <v>8879</v>
      </c>
    </row>
    <row r="6329" spans="1:12">
      <c r="A6329" s="15">
        <v>30600806</v>
      </c>
      <c r="B6329" t="s">
        <v>5450</v>
      </c>
      <c r="C6329" t="s">
        <v>8850</v>
      </c>
      <c r="D6329" t="s">
        <v>4079</v>
      </c>
      <c r="E6329" t="s">
        <v>8884</v>
      </c>
      <c r="F6329" t="s">
        <v>5511</v>
      </c>
      <c r="G6329" s="160" t="s">
        <v>4198</v>
      </c>
      <c r="H6329" t="s">
        <v>5512</v>
      </c>
      <c r="I6329" s="160" t="s">
        <v>4009</v>
      </c>
      <c r="J6329" t="s">
        <v>5513</v>
      </c>
      <c r="K6329" s="160" t="s">
        <v>3997</v>
      </c>
      <c r="L6329" t="s">
        <v>8879</v>
      </c>
    </row>
    <row r="6330" spans="1:12">
      <c r="A6330" s="15">
        <v>30600807</v>
      </c>
      <c r="B6330" t="s">
        <v>5450</v>
      </c>
      <c r="C6330" t="s">
        <v>8850</v>
      </c>
      <c r="D6330" t="s">
        <v>4079</v>
      </c>
      <c r="E6330" t="s">
        <v>8885</v>
      </c>
      <c r="F6330" t="s">
        <v>5511</v>
      </c>
      <c r="G6330" s="160" t="s">
        <v>4198</v>
      </c>
      <c r="H6330" t="s">
        <v>5512</v>
      </c>
      <c r="I6330" s="160" t="s">
        <v>4009</v>
      </c>
      <c r="J6330" t="s">
        <v>5513</v>
      </c>
      <c r="K6330" s="160" t="s">
        <v>3997</v>
      </c>
      <c r="L6330" t="s">
        <v>8879</v>
      </c>
    </row>
    <row r="6331" spans="1:12">
      <c r="A6331" s="15">
        <v>30600811</v>
      </c>
      <c r="B6331" t="s">
        <v>5450</v>
      </c>
      <c r="C6331" t="s">
        <v>8850</v>
      </c>
      <c r="D6331" t="s">
        <v>4079</v>
      </c>
      <c r="E6331" t="s">
        <v>8886</v>
      </c>
      <c r="F6331" t="s">
        <v>5511</v>
      </c>
      <c r="G6331" s="160" t="s">
        <v>4198</v>
      </c>
      <c r="H6331" t="s">
        <v>5512</v>
      </c>
      <c r="I6331" s="160" t="s">
        <v>4009</v>
      </c>
      <c r="J6331" t="s">
        <v>5513</v>
      </c>
      <c r="K6331" s="160" t="s">
        <v>3997</v>
      </c>
      <c r="L6331" t="s">
        <v>8879</v>
      </c>
    </row>
    <row r="6332" spans="1:12">
      <c r="A6332" s="15">
        <v>30600812</v>
      </c>
      <c r="B6332" t="s">
        <v>5450</v>
      </c>
      <c r="C6332" t="s">
        <v>8850</v>
      </c>
      <c r="D6332" t="s">
        <v>4079</v>
      </c>
      <c r="E6332" t="s">
        <v>8887</v>
      </c>
      <c r="F6332" t="s">
        <v>5511</v>
      </c>
      <c r="G6332" s="160" t="s">
        <v>4198</v>
      </c>
      <c r="H6332" t="s">
        <v>5512</v>
      </c>
      <c r="I6332" s="160" t="s">
        <v>4009</v>
      </c>
      <c r="J6332" t="s">
        <v>5513</v>
      </c>
      <c r="K6332" s="160" t="s">
        <v>3997</v>
      </c>
      <c r="L6332" t="s">
        <v>8879</v>
      </c>
    </row>
    <row r="6333" spans="1:12">
      <c r="A6333" s="15">
        <v>30600813</v>
      </c>
      <c r="B6333" t="s">
        <v>5450</v>
      </c>
      <c r="C6333" t="s">
        <v>8850</v>
      </c>
      <c r="D6333" t="s">
        <v>4079</v>
      </c>
      <c r="E6333" t="s">
        <v>8888</v>
      </c>
      <c r="F6333" t="s">
        <v>5511</v>
      </c>
      <c r="G6333" s="160" t="s">
        <v>4198</v>
      </c>
      <c r="H6333" t="s">
        <v>5512</v>
      </c>
      <c r="I6333" s="160" t="s">
        <v>4009</v>
      </c>
      <c r="J6333" t="s">
        <v>5513</v>
      </c>
      <c r="K6333" s="160" t="s">
        <v>3997</v>
      </c>
      <c r="L6333" t="s">
        <v>8879</v>
      </c>
    </row>
    <row r="6334" spans="1:12">
      <c r="A6334" s="15">
        <v>30600814</v>
      </c>
      <c r="B6334" t="s">
        <v>5450</v>
      </c>
      <c r="C6334" t="s">
        <v>8850</v>
      </c>
      <c r="D6334" t="s">
        <v>4079</v>
      </c>
      <c r="E6334" t="s">
        <v>8889</v>
      </c>
      <c r="F6334" t="s">
        <v>5511</v>
      </c>
      <c r="G6334" s="160" t="s">
        <v>4198</v>
      </c>
      <c r="H6334" t="s">
        <v>5512</v>
      </c>
      <c r="I6334" s="160" t="s">
        <v>4009</v>
      </c>
      <c r="J6334" t="s">
        <v>5513</v>
      </c>
      <c r="K6334" s="160" t="s">
        <v>3997</v>
      </c>
      <c r="L6334" t="s">
        <v>8879</v>
      </c>
    </row>
    <row r="6335" spans="1:12">
      <c r="A6335" s="15">
        <v>30600815</v>
      </c>
      <c r="B6335" t="s">
        <v>5450</v>
      </c>
      <c r="C6335" t="s">
        <v>8850</v>
      </c>
      <c r="D6335" t="s">
        <v>4079</v>
      </c>
      <c r="E6335" t="s">
        <v>8890</v>
      </c>
      <c r="F6335" t="s">
        <v>5511</v>
      </c>
      <c r="G6335" s="160" t="s">
        <v>4198</v>
      </c>
      <c r="H6335" t="s">
        <v>5512</v>
      </c>
      <c r="I6335" s="160" t="s">
        <v>4009</v>
      </c>
      <c r="J6335" t="s">
        <v>5513</v>
      </c>
      <c r="K6335" s="160" t="s">
        <v>3997</v>
      </c>
      <c r="L6335" t="s">
        <v>8879</v>
      </c>
    </row>
    <row r="6336" spans="1:12">
      <c r="A6336" s="15">
        <v>30600816</v>
      </c>
      <c r="B6336" t="s">
        <v>5450</v>
      </c>
      <c r="C6336" t="s">
        <v>8850</v>
      </c>
      <c r="D6336" t="s">
        <v>4079</v>
      </c>
      <c r="E6336" t="s">
        <v>6918</v>
      </c>
      <c r="F6336" t="s">
        <v>5511</v>
      </c>
      <c r="G6336" s="160" t="s">
        <v>4198</v>
      </c>
      <c r="H6336" t="s">
        <v>5512</v>
      </c>
      <c r="I6336" s="160" t="s">
        <v>4009</v>
      </c>
      <c r="J6336" t="s">
        <v>5513</v>
      </c>
      <c r="K6336" s="160" t="s">
        <v>3997</v>
      </c>
      <c r="L6336" t="s">
        <v>8879</v>
      </c>
    </row>
    <row r="6337" spans="1:12">
      <c r="A6337" s="15">
        <v>30600817</v>
      </c>
      <c r="B6337" t="s">
        <v>5450</v>
      </c>
      <c r="C6337" t="s">
        <v>8850</v>
      </c>
      <c r="D6337" t="s">
        <v>4079</v>
      </c>
      <c r="E6337" t="s">
        <v>8891</v>
      </c>
      <c r="F6337" t="s">
        <v>5511</v>
      </c>
      <c r="G6337" s="160" t="s">
        <v>4198</v>
      </c>
      <c r="H6337" t="s">
        <v>5512</v>
      </c>
      <c r="I6337" s="160" t="s">
        <v>4009</v>
      </c>
      <c r="J6337" t="s">
        <v>5513</v>
      </c>
      <c r="K6337" s="160" t="s">
        <v>3997</v>
      </c>
      <c r="L6337" t="s">
        <v>8879</v>
      </c>
    </row>
    <row r="6338" spans="1:12">
      <c r="A6338" s="15">
        <v>30600818</v>
      </c>
      <c r="B6338" t="s">
        <v>5450</v>
      </c>
      <c r="C6338" t="s">
        <v>8850</v>
      </c>
      <c r="D6338" t="s">
        <v>4079</v>
      </c>
      <c r="E6338" t="s">
        <v>8892</v>
      </c>
      <c r="F6338" t="s">
        <v>5511</v>
      </c>
      <c r="G6338" s="160" t="s">
        <v>4198</v>
      </c>
      <c r="H6338" t="s">
        <v>5512</v>
      </c>
      <c r="I6338" s="160" t="s">
        <v>4009</v>
      </c>
      <c r="J6338" t="s">
        <v>5513</v>
      </c>
      <c r="K6338" s="160" t="s">
        <v>3997</v>
      </c>
      <c r="L6338" t="s">
        <v>8879</v>
      </c>
    </row>
    <row r="6339" spans="1:12">
      <c r="A6339" s="15">
        <v>30600819</v>
      </c>
      <c r="B6339" t="s">
        <v>5450</v>
      </c>
      <c r="C6339" t="s">
        <v>8850</v>
      </c>
      <c r="D6339" t="s">
        <v>4079</v>
      </c>
      <c r="E6339" t="s">
        <v>8893</v>
      </c>
      <c r="F6339" t="s">
        <v>5511</v>
      </c>
      <c r="G6339" s="160" t="s">
        <v>4198</v>
      </c>
      <c r="H6339" t="s">
        <v>5512</v>
      </c>
      <c r="I6339" s="160" t="s">
        <v>4009</v>
      </c>
      <c r="J6339" t="s">
        <v>5513</v>
      </c>
      <c r="K6339" s="160" t="s">
        <v>3997</v>
      </c>
      <c r="L6339" t="s">
        <v>8879</v>
      </c>
    </row>
    <row r="6340" spans="1:12">
      <c r="A6340" s="15">
        <v>30600820</v>
      </c>
      <c r="B6340" t="s">
        <v>5450</v>
      </c>
      <c r="C6340" t="s">
        <v>8850</v>
      </c>
      <c r="D6340" t="s">
        <v>4079</v>
      </c>
      <c r="E6340" t="s">
        <v>8894</v>
      </c>
      <c r="F6340" t="s">
        <v>5511</v>
      </c>
      <c r="G6340" s="160" t="s">
        <v>4198</v>
      </c>
      <c r="H6340" t="s">
        <v>5512</v>
      </c>
      <c r="I6340" s="160" t="s">
        <v>4009</v>
      </c>
      <c r="J6340" t="s">
        <v>5513</v>
      </c>
      <c r="K6340" s="160" t="s">
        <v>3997</v>
      </c>
      <c r="L6340" t="s">
        <v>8879</v>
      </c>
    </row>
    <row r="6341" spans="1:12">
      <c r="A6341" s="15">
        <v>30600821</v>
      </c>
      <c r="B6341" t="s">
        <v>5450</v>
      </c>
      <c r="C6341" t="s">
        <v>8850</v>
      </c>
      <c r="D6341" t="s">
        <v>4079</v>
      </c>
      <c r="E6341" t="s">
        <v>6923</v>
      </c>
      <c r="F6341" t="s">
        <v>5511</v>
      </c>
      <c r="G6341" s="160" t="s">
        <v>4198</v>
      </c>
      <c r="H6341" t="s">
        <v>5512</v>
      </c>
      <c r="I6341" s="160" t="s">
        <v>4009</v>
      </c>
      <c r="J6341" t="s">
        <v>5513</v>
      </c>
      <c r="K6341" s="160" t="s">
        <v>3997</v>
      </c>
      <c r="L6341" t="s">
        <v>8879</v>
      </c>
    </row>
    <row r="6342" spans="1:12">
      <c r="A6342" s="15">
        <v>30600822</v>
      </c>
      <c r="B6342" t="s">
        <v>5450</v>
      </c>
      <c r="C6342" t="s">
        <v>8850</v>
      </c>
      <c r="D6342" t="s">
        <v>4079</v>
      </c>
      <c r="E6342" t="s">
        <v>8895</v>
      </c>
      <c r="F6342" t="s">
        <v>5511</v>
      </c>
      <c r="G6342" s="160" t="s">
        <v>4198</v>
      </c>
      <c r="H6342" t="s">
        <v>5512</v>
      </c>
      <c r="I6342" s="160" t="s">
        <v>4009</v>
      </c>
      <c r="J6342" t="s">
        <v>5513</v>
      </c>
      <c r="K6342" s="160" t="s">
        <v>3997</v>
      </c>
      <c r="L6342" t="s">
        <v>8879</v>
      </c>
    </row>
    <row r="6343" spans="1:12">
      <c r="A6343" s="15">
        <v>30600901</v>
      </c>
      <c r="B6343" t="s">
        <v>5450</v>
      </c>
      <c r="C6343" t="s">
        <v>8850</v>
      </c>
      <c r="D6343" t="s">
        <v>8896</v>
      </c>
      <c r="E6343" t="s">
        <v>4149</v>
      </c>
      <c r="F6343" t="s">
        <v>5511</v>
      </c>
      <c r="G6343" s="160" t="s">
        <v>4009</v>
      </c>
      <c r="H6343" t="s">
        <v>4146</v>
      </c>
      <c r="I6343" s="160" t="s">
        <v>4009</v>
      </c>
      <c r="J6343" t="s">
        <v>4150</v>
      </c>
      <c r="K6343" s="160" t="s">
        <v>4009</v>
      </c>
      <c r="L6343" t="s">
        <v>4151</v>
      </c>
    </row>
    <row r="6344" spans="1:12">
      <c r="A6344" s="15">
        <v>30600902</v>
      </c>
      <c r="B6344" t="s">
        <v>5450</v>
      </c>
      <c r="C6344" t="s">
        <v>8850</v>
      </c>
      <c r="D6344" t="s">
        <v>8896</v>
      </c>
      <c r="E6344" t="s">
        <v>4152</v>
      </c>
      <c r="F6344" t="s">
        <v>5511</v>
      </c>
      <c r="G6344" s="160" t="s">
        <v>4009</v>
      </c>
      <c r="H6344" t="s">
        <v>4146</v>
      </c>
      <c r="I6344" s="160" t="s">
        <v>4009</v>
      </c>
      <c r="J6344" t="s">
        <v>4150</v>
      </c>
      <c r="K6344" s="160" t="s">
        <v>4007</v>
      </c>
      <c r="L6344" t="s">
        <v>4153</v>
      </c>
    </row>
    <row r="6345" spans="1:12">
      <c r="A6345" s="15">
        <v>30600903</v>
      </c>
      <c r="B6345" t="s">
        <v>5450</v>
      </c>
      <c r="C6345" t="s">
        <v>8850</v>
      </c>
      <c r="D6345" t="s">
        <v>8896</v>
      </c>
      <c r="E6345" t="s">
        <v>4145</v>
      </c>
      <c r="F6345" t="s">
        <v>5511</v>
      </c>
      <c r="G6345" s="160" t="s">
        <v>4009</v>
      </c>
      <c r="H6345" t="s">
        <v>4146</v>
      </c>
      <c r="I6345" s="160" t="s">
        <v>3995</v>
      </c>
      <c r="J6345" t="s">
        <v>4147</v>
      </c>
      <c r="K6345" s="160" t="s">
        <v>4007</v>
      </c>
      <c r="L6345" t="s">
        <v>4148</v>
      </c>
    </row>
    <row r="6346" spans="1:12">
      <c r="A6346" s="15">
        <v>30600904</v>
      </c>
      <c r="B6346" t="s">
        <v>5450</v>
      </c>
      <c r="C6346" t="s">
        <v>8850</v>
      </c>
      <c r="D6346" t="s">
        <v>8896</v>
      </c>
      <c r="E6346" t="s">
        <v>5318</v>
      </c>
      <c r="F6346" t="s">
        <v>5511</v>
      </c>
      <c r="G6346" s="160" t="s">
        <v>4009</v>
      </c>
      <c r="H6346" t="s">
        <v>4146</v>
      </c>
      <c r="I6346" s="160" t="s">
        <v>3995</v>
      </c>
      <c r="J6346" t="s">
        <v>4147</v>
      </c>
      <c r="K6346" s="160" t="s">
        <v>4009</v>
      </c>
      <c r="L6346" t="s">
        <v>5320</v>
      </c>
    </row>
    <row r="6347" spans="1:12">
      <c r="A6347" s="15">
        <v>30600905</v>
      </c>
      <c r="B6347" t="s">
        <v>5450</v>
      </c>
      <c r="C6347" t="s">
        <v>8850</v>
      </c>
      <c r="D6347" t="s">
        <v>8896</v>
      </c>
      <c r="E6347" t="s">
        <v>8897</v>
      </c>
      <c r="F6347" t="s">
        <v>5511</v>
      </c>
      <c r="G6347" s="160" t="s">
        <v>4009</v>
      </c>
      <c r="H6347" t="s">
        <v>4146</v>
      </c>
      <c r="I6347" s="160" t="s">
        <v>3997</v>
      </c>
      <c r="J6347" t="s">
        <v>3999</v>
      </c>
      <c r="K6347">
        <v>99</v>
      </c>
      <c r="L6347" t="s">
        <v>3999</v>
      </c>
    </row>
    <row r="6348" spans="1:12">
      <c r="A6348" s="15">
        <v>30600906</v>
      </c>
      <c r="B6348" t="s">
        <v>5450</v>
      </c>
      <c r="C6348" t="s">
        <v>8850</v>
      </c>
      <c r="D6348" t="s">
        <v>8896</v>
      </c>
      <c r="E6348" t="s">
        <v>8898</v>
      </c>
      <c r="F6348" t="s">
        <v>5511</v>
      </c>
      <c r="G6348" s="160" t="s">
        <v>4198</v>
      </c>
      <c r="H6348" t="s">
        <v>5512</v>
      </c>
      <c r="I6348" s="160" t="s">
        <v>4009</v>
      </c>
      <c r="J6348" t="s">
        <v>5513</v>
      </c>
      <c r="K6348">
        <v>99</v>
      </c>
      <c r="L6348" t="s">
        <v>3999</v>
      </c>
    </row>
    <row r="6349" spans="1:12">
      <c r="A6349" s="15">
        <v>30600999</v>
      </c>
      <c r="B6349" t="s">
        <v>5450</v>
      </c>
      <c r="C6349" t="s">
        <v>8850</v>
      </c>
      <c r="D6349" t="s">
        <v>8896</v>
      </c>
      <c r="E6349" t="s">
        <v>6493</v>
      </c>
      <c r="F6349" t="s">
        <v>5511</v>
      </c>
      <c r="G6349" s="160" t="s">
        <v>4009</v>
      </c>
      <c r="H6349" t="s">
        <v>4146</v>
      </c>
      <c r="I6349" s="160" t="s">
        <v>3997</v>
      </c>
      <c r="J6349" t="s">
        <v>3999</v>
      </c>
      <c r="K6349">
        <v>99</v>
      </c>
      <c r="L6349" t="s">
        <v>3999</v>
      </c>
    </row>
    <row r="6350" spans="1:12">
      <c r="A6350" s="15">
        <v>30601001</v>
      </c>
      <c r="B6350" t="s">
        <v>5450</v>
      </c>
      <c r="C6350" t="s">
        <v>8850</v>
      </c>
      <c r="D6350" t="s">
        <v>8899</v>
      </c>
      <c r="E6350" t="s">
        <v>4493</v>
      </c>
      <c r="F6350" t="s">
        <v>5511</v>
      </c>
      <c r="G6350" s="160" t="s">
        <v>4198</v>
      </c>
      <c r="H6350" t="s">
        <v>5512</v>
      </c>
      <c r="I6350" s="160" t="s">
        <v>4009</v>
      </c>
      <c r="J6350" t="s">
        <v>5513</v>
      </c>
      <c r="K6350">
        <v>99</v>
      </c>
      <c r="L6350" t="s">
        <v>3999</v>
      </c>
    </row>
    <row r="6351" spans="1:12">
      <c r="A6351" s="15">
        <v>30601011</v>
      </c>
      <c r="B6351" t="s">
        <v>5450</v>
      </c>
      <c r="C6351" t="s">
        <v>8850</v>
      </c>
      <c r="D6351" t="s">
        <v>8899</v>
      </c>
      <c r="E6351" t="s">
        <v>8900</v>
      </c>
      <c r="F6351" t="s">
        <v>5511</v>
      </c>
      <c r="G6351" s="160" t="s">
        <v>4198</v>
      </c>
      <c r="H6351" t="s">
        <v>5512</v>
      </c>
      <c r="I6351" s="160" t="s">
        <v>4009</v>
      </c>
      <c r="J6351" t="s">
        <v>5513</v>
      </c>
      <c r="K6351">
        <v>99</v>
      </c>
      <c r="L6351" t="s">
        <v>3999</v>
      </c>
    </row>
    <row r="6352" spans="1:12">
      <c r="A6352" s="15">
        <v>30601101</v>
      </c>
      <c r="B6352" t="s">
        <v>5450</v>
      </c>
      <c r="C6352" t="s">
        <v>8850</v>
      </c>
      <c r="D6352" t="s">
        <v>8901</v>
      </c>
      <c r="E6352" t="s">
        <v>8902</v>
      </c>
      <c r="F6352" t="s">
        <v>5511</v>
      </c>
      <c r="G6352" s="160" t="s">
        <v>4198</v>
      </c>
      <c r="H6352" t="s">
        <v>5512</v>
      </c>
      <c r="I6352" s="160" t="s">
        <v>4009</v>
      </c>
      <c r="J6352" t="s">
        <v>5513</v>
      </c>
      <c r="K6352">
        <v>99</v>
      </c>
      <c r="L6352" t="s">
        <v>3999</v>
      </c>
    </row>
    <row r="6353" spans="1:12">
      <c r="A6353" s="15">
        <v>30601201</v>
      </c>
      <c r="B6353" t="s">
        <v>5450</v>
      </c>
      <c r="C6353" t="s">
        <v>8850</v>
      </c>
      <c r="D6353" t="s">
        <v>8903</v>
      </c>
      <c r="E6353" t="s">
        <v>4493</v>
      </c>
      <c r="F6353" t="s">
        <v>5511</v>
      </c>
      <c r="G6353" s="160" t="s">
        <v>4198</v>
      </c>
      <c r="H6353" t="s">
        <v>5512</v>
      </c>
      <c r="I6353" s="160" t="s">
        <v>4009</v>
      </c>
      <c r="J6353" t="s">
        <v>5513</v>
      </c>
      <c r="K6353">
        <v>99</v>
      </c>
      <c r="L6353" t="s">
        <v>3999</v>
      </c>
    </row>
    <row r="6354" spans="1:12">
      <c r="A6354" s="15">
        <v>30601202</v>
      </c>
      <c r="B6354" t="s">
        <v>5450</v>
      </c>
      <c r="C6354" t="s">
        <v>8850</v>
      </c>
      <c r="D6354" t="s">
        <v>8903</v>
      </c>
      <c r="E6354" t="s">
        <v>8904</v>
      </c>
      <c r="F6354" t="s">
        <v>5511</v>
      </c>
      <c r="G6354" s="160" t="s">
        <v>4198</v>
      </c>
      <c r="H6354" t="s">
        <v>5512</v>
      </c>
      <c r="I6354" s="160" t="s">
        <v>4009</v>
      </c>
      <c r="J6354" t="s">
        <v>5513</v>
      </c>
      <c r="K6354">
        <v>99</v>
      </c>
      <c r="L6354" t="s">
        <v>3999</v>
      </c>
    </row>
    <row r="6355" spans="1:12">
      <c r="A6355" s="15">
        <v>30601203</v>
      </c>
      <c r="B6355" t="s">
        <v>5450</v>
      </c>
      <c r="C6355" t="s">
        <v>8850</v>
      </c>
      <c r="D6355" t="s">
        <v>8903</v>
      </c>
      <c r="E6355" t="s">
        <v>8905</v>
      </c>
      <c r="F6355" t="s">
        <v>5511</v>
      </c>
      <c r="G6355" s="160" t="s">
        <v>4198</v>
      </c>
      <c r="H6355" t="s">
        <v>5512</v>
      </c>
      <c r="I6355" s="160" t="s">
        <v>4009</v>
      </c>
      <c r="J6355" t="s">
        <v>5513</v>
      </c>
      <c r="K6355">
        <v>99</v>
      </c>
      <c r="L6355" t="s">
        <v>3999</v>
      </c>
    </row>
    <row r="6356" spans="1:12">
      <c r="A6356" s="15">
        <v>30601301</v>
      </c>
      <c r="B6356" t="s">
        <v>5450</v>
      </c>
      <c r="C6356" t="s">
        <v>8850</v>
      </c>
      <c r="D6356" t="s">
        <v>8906</v>
      </c>
      <c r="E6356" t="s">
        <v>6399</v>
      </c>
      <c r="F6356" t="s">
        <v>4073</v>
      </c>
      <c r="G6356" s="160" t="s">
        <v>4074</v>
      </c>
      <c r="H6356" t="s">
        <v>4075</v>
      </c>
      <c r="I6356" s="160" t="s">
        <v>4009</v>
      </c>
      <c r="J6356" t="s">
        <v>4410</v>
      </c>
      <c r="K6356">
        <v>99</v>
      </c>
      <c r="L6356" t="s">
        <v>3999</v>
      </c>
    </row>
    <row r="6357" spans="1:12">
      <c r="A6357" s="15">
        <v>30601401</v>
      </c>
      <c r="B6357" t="s">
        <v>5450</v>
      </c>
      <c r="C6357" t="s">
        <v>8850</v>
      </c>
      <c r="D6357" t="s">
        <v>8907</v>
      </c>
      <c r="E6357" t="s">
        <v>3818</v>
      </c>
      <c r="F6357" t="s">
        <v>5511</v>
      </c>
      <c r="G6357" s="160" t="s">
        <v>4198</v>
      </c>
      <c r="H6357" t="s">
        <v>5512</v>
      </c>
      <c r="I6357" s="160" t="s">
        <v>4009</v>
      </c>
      <c r="J6357" t="s">
        <v>5513</v>
      </c>
      <c r="K6357">
        <v>99</v>
      </c>
      <c r="L6357" t="s">
        <v>3999</v>
      </c>
    </row>
    <row r="6358" spans="1:12">
      <c r="A6358" s="15">
        <v>30601402</v>
      </c>
      <c r="B6358" t="s">
        <v>5450</v>
      </c>
      <c r="C6358" t="s">
        <v>8850</v>
      </c>
      <c r="D6358" t="s">
        <v>8907</v>
      </c>
      <c r="E6358" t="s">
        <v>8908</v>
      </c>
      <c r="F6358" t="s">
        <v>5511</v>
      </c>
      <c r="G6358" s="160" t="s">
        <v>4198</v>
      </c>
      <c r="H6358" t="s">
        <v>5512</v>
      </c>
      <c r="I6358" s="160" t="s">
        <v>4009</v>
      </c>
      <c r="J6358" t="s">
        <v>5513</v>
      </c>
      <c r="K6358">
        <v>99</v>
      </c>
      <c r="L6358" t="s">
        <v>3999</v>
      </c>
    </row>
    <row r="6359" spans="1:12">
      <c r="A6359" s="15">
        <v>30601599</v>
      </c>
      <c r="B6359" t="s">
        <v>5450</v>
      </c>
      <c r="C6359" t="s">
        <v>8850</v>
      </c>
      <c r="D6359" t="s">
        <v>8909</v>
      </c>
      <c r="E6359" t="s">
        <v>4020</v>
      </c>
      <c r="F6359" t="s">
        <v>5511</v>
      </c>
      <c r="G6359" s="160" t="s">
        <v>4198</v>
      </c>
      <c r="H6359" t="s">
        <v>5512</v>
      </c>
      <c r="I6359" s="160" t="s">
        <v>4009</v>
      </c>
      <c r="J6359" t="s">
        <v>5513</v>
      </c>
      <c r="K6359">
        <v>99</v>
      </c>
      <c r="L6359" t="s">
        <v>3999</v>
      </c>
    </row>
    <row r="6360" spans="1:12">
      <c r="A6360" s="15">
        <v>30601601</v>
      </c>
      <c r="B6360" t="s">
        <v>5450</v>
      </c>
      <c r="C6360" t="s">
        <v>8850</v>
      </c>
      <c r="D6360" t="s">
        <v>8910</v>
      </c>
      <c r="E6360" t="s">
        <v>4080</v>
      </c>
      <c r="F6360" t="s">
        <v>5511</v>
      </c>
      <c r="G6360" s="160" t="s">
        <v>4198</v>
      </c>
      <c r="H6360" t="s">
        <v>5512</v>
      </c>
      <c r="I6360" s="160" t="s">
        <v>4009</v>
      </c>
      <c r="J6360" t="s">
        <v>5513</v>
      </c>
      <c r="K6360">
        <v>99</v>
      </c>
      <c r="L6360" t="s">
        <v>3999</v>
      </c>
    </row>
    <row r="6361" spans="1:12">
      <c r="A6361" s="15">
        <v>30601602</v>
      </c>
      <c r="B6361" t="s">
        <v>5450</v>
      </c>
      <c r="C6361" t="s">
        <v>8850</v>
      </c>
      <c r="D6361" t="s">
        <v>8910</v>
      </c>
      <c r="E6361" t="s">
        <v>8911</v>
      </c>
      <c r="F6361" t="s">
        <v>5511</v>
      </c>
      <c r="G6361" s="160" t="s">
        <v>4198</v>
      </c>
      <c r="H6361" t="s">
        <v>5512</v>
      </c>
      <c r="I6361" s="160" t="s">
        <v>4009</v>
      </c>
      <c r="J6361" t="s">
        <v>5513</v>
      </c>
      <c r="K6361">
        <v>99</v>
      </c>
      <c r="L6361" t="s">
        <v>3999</v>
      </c>
    </row>
    <row r="6362" spans="1:12">
      <c r="A6362" s="15">
        <v>30601603</v>
      </c>
      <c r="B6362" t="s">
        <v>5450</v>
      </c>
      <c r="C6362" t="s">
        <v>8850</v>
      </c>
      <c r="D6362" t="s">
        <v>8910</v>
      </c>
      <c r="E6362" t="s">
        <v>8912</v>
      </c>
      <c r="F6362" t="s">
        <v>5511</v>
      </c>
      <c r="G6362" s="160" t="s">
        <v>4198</v>
      </c>
      <c r="H6362" t="s">
        <v>5512</v>
      </c>
      <c r="I6362" s="160" t="s">
        <v>4009</v>
      </c>
      <c r="J6362" t="s">
        <v>5513</v>
      </c>
      <c r="K6362">
        <v>99</v>
      </c>
      <c r="L6362" t="s">
        <v>3999</v>
      </c>
    </row>
    <row r="6363" spans="1:12">
      <c r="A6363" s="15">
        <v>30601604</v>
      </c>
      <c r="B6363" t="s">
        <v>5450</v>
      </c>
      <c r="C6363" t="s">
        <v>8850</v>
      </c>
      <c r="D6363" t="s">
        <v>8910</v>
      </c>
      <c r="E6363" t="s">
        <v>8913</v>
      </c>
      <c r="F6363" t="s">
        <v>5511</v>
      </c>
      <c r="G6363" s="160" t="s">
        <v>4198</v>
      </c>
      <c r="H6363" t="s">
        <v>5512</v>
      </c>
      <c r="I6363" s="160" t="s">
        <v>4009</v>
      </c>
      <c r="J6363" t="s">
        <v>5513</v>
      </c>
      <c r="K6363">
        <v>99</v>
      </c>
      <c r="L6363" t="s">
        <v>3999</v>
      </c>
    </row>
    <row r="6364" spans="1:12">
      <c r="A6364" s="15">
        <v>30601605</v>
      </c>
      <c r="B6364" t="s">
        <v>5450</v>
      </c>
      <c r="C6364" t="s">
        <v>8850</v>
      </c>
      <c r="D6364" t="s">
        <v>8910</v>
      </c>
      <c r="E6364" t="s">
        <v>8914</v>
      </c>
      <c r="F6364" t="s">
        <v>5511</v>
      </c>
      <c r="G6364" s="160" t="s">
        <v>4198</v>
      </c>
      <c r="H6364" t="s">
        <v>5512</v>
      </c>
      <c r="I6364" s="160" t="s">
        <v>4009</v>
      </c>
      <c r="J6364" t="s">
        <v>5513</v>
      </c>
      <c r="K6364">
        <v>99</v>
      </c>
      <c r="L6364" t="s">
        <v>3999</v>
      </c>
    </row>
    <row r="6365" spans="1:12">
      <c r="A6365" s="15">
        <v>30601606</v>
      </c>
      <c r="B6365" t="s">
        <v>5450</v>
      </c>
      <c r="C6365" t="s">
        <v>8850</v>
      </c>
      <c r="D6365" t="s">
        <v>8910</v>
      </c>
      <c r="E6365" t="s">
        <v>8915</v>
      </c>
      <c r="F6365" t="s">
        <v>5511</v>
      </c>
      <c r="G6365" s="160" t="s">
        <v>4198</v>
      </c>
      <c r="H6365" t="s">
        <v>5512</v>
      </c>
      <c r="I6365" s="160" t="s">
        <v>4009</v>
      </c>
      <c r="J6365" t="s">
        <v>5513</v>
      </c>
      <c r="K6365">
        <v>99</v>
      </c>
      <c r="L6365" t="s">
        <v>3999</v>
      </c>
    </row>
    <row r="6366" spans="1:12">
      <c r="A6366" s="15">
        <v>30601607</v>
      </c>
      <c r="B6366" t="s">
        <v>5450</v>
      </c>
      <c r="C6366" t="s">
        <v>8850</v>
      </c>
      <c r="D6366" t="s">
        <v>8910</v>
      </c>
      <c r="E6366" t="s">
        <v>8916</v>
      </c>
      <c r="F6366" t="s">
        <v>5511</v>
      </c>
      <c r="G6366" s="160" t="s">
        <v>4198</v>
      </c>
      <c r="H6366" t="s">
        <v>5512</v>
      </c>
      <c r="I6366" s="160" t="s">
        <v>4009</v>
      </c>
      <c r="J6366" t="s">
        <v>5513</v>
      </c>
      <c r="K6366">
        <v>99</v>
      </c>
      <c r="L6366" t="s">
        <v>3999</v>
      </c>
    </row>
    <row r="6367" spans="1:12">
      <c r="A6367" s="15">
        <v>30601701</v>
      </c>
      <c r="B6367" t="s">
        <v>5450</v>
      </c>
      <c r="C6367" t="s">
        <v>8850</v>
      </c>
      <c r="D6367" t="s">
        <v>8917</v>
      </c>
      <c r="E6367" t="s">
        <v>4493</v>
      </c>
      <c r="F6367" t="s">
        <v>5511</v>
      </c>
      <c r="G6367" s="160" t="s">
        <v>4198</v>
      </c>
      <c r="H6367" t="s">
        <v>5512</v>
      </c>
      <c r="I6367" s="160" t="s">
        <v>4009</v>
      </c>
      <c r="J6367" t="s">
        <v>5513</v>
      </c>
      <c r="K6367">
        <v>99</v>
      </c>
      <c r="L6367" t="s">
        <v>3999</v>
      </c>
    </row>
    <row r="6368" spans="1:12">
      <c r="A6368" s="15">
        <v>30601801</v>
      </c>
      <c r="B6368" t="s">
        <v>5450</v>
      </c>
      <c r="C6368" t="s">
        <v>8850</v>
      </c>
      <c r="D6368" t="s">
        <v>8918</v>
      </c>
      <c r="E6368" t="s">
        <v>4493</v>
      </c>
      <c r="F6368" t="s">
        <v>5511</v>
      </c>
      <c r="G6368" s="160" t="s">
        <v>4198</v>
      </c>
      <c r="H6368" t="s">
        <v>5512</v>
      </c>
      <c r="I6368" s="160" t="s">
        <v>4009</v>
      </c>
      <c r="J6368" t="s">
        <v>5513</v>
      </c>
      <c r="K6368">
        <v>99</v>
      </c>
      <c r="L6368" t="s">
        <v>3999</v>
      </c>
    </row>
    <row r="6369" spans="1:12">
      <c r="A6369" s="15">
        <v>30601901</v>
      </c>
      <c r="B6369" t="s">
        <v>5450</v>
      </c>
      <c r="C6369" t="s">
        <v>8850</v>
      </c>
      <c r="D6369" t="s">
        <v>8919</v>
      </c>
      <c r="E6369" t="s">
        <v>4493</v>
      </c>
      <c r="F6369" t="s">
        <v>5511</v>
      </c>
      <c r="G6369" s="160" t="s">
        <v>4198</v>
      </c>
      <c r="H6369" t="s">
        <v>5512</v>
      </c>
      <c r="I6369" s="160" t="s">
        <v>4009</v>
      </c>
      <c r="J6369" t="s">
        <v>5513</v>
      </c>
      <c r="K6369">
        <v>99</v>
      </c>
      <c r="L6369" t="s">
        <v>3999</v>
      </c>
    </row>
    <row r="6370" spans="1:12">
      <c r="A6370" s="15">
        <v>30602001</v>
      </c>
      <c r="B6370" t="s">
        <v>5450</v>
      </c>
      <c r="C6370" t="s">
        <v>8850</v>
      </c>
      <c r="D6370" t="s">
        <v>8920</v>
      </c>
      <c r="E6370" t="s">
        <v>4493</v>
      </c>
      <c r="F6370" t="s">
        <v>5511</v>
      </c>
      <c r="G6370" s="160" t="s">
        <v>4198</v>
      </c>
      <c r="H6370" t="s">
        <v>5512</v>
      </c>
      <c r="I6370" s="160" t="s">
        <v>4009</v>
      </c>
      <c r="J6370" t="s">
        <v>5513</v>
      </c>
      <c r="K6370">
        <v>99</v>
      </c>
      <c r="L6370" t="s">
        <v>3999</v>
      </c>
    </row>
    <row r="6371" spans="1:12">
      <c r="A6371" s="15">
        <v>30602101</v>
      </c>
      <c r="B6371" t="s">
        <v>5450</v>
      </c>
      <c r="C6371" t="s">
        <v>8850</v>
      </c>
      <c r="D6371" t="s">
        <v>8921</v>
      </c>
      <c r="E6371" t="s">
        <v>4493</v>
      </c>
      <c r="F6371" t="s">
        <v>5511</v>
      </c>
      <c r="G6371" s="160" t="s">
        <v>4198</v>
      </c>
      <c r="H6371" t="s">
        <v>5512</v>
      </c>
      <c r="I6371" s="160" t="s">
        <v>4009</v>
      </c>
      <c r="J6371" t="s">
        <v>5513</v>
      </c>
      <c r="K6371">
        <v>99</v>
      </c>
      <c r="L6371" t="s">
        <v>3999</v>
      </c>
    </row>
    <row r="6372" spans="1:12">
      <c r="A6372" s="15">
        <v>30602201</v>
      </c>
      <c r="B6372" t="s">
        <v>5450</v>
      </c>
      <c r="C6372" t="s">
        <v>8850</v>
      </c>
      <c r="D6372" t="s">
        <v>8922</v>
      </c>
      <c r="E6372" t="s">
        <v>4493</v>
      </c>
      <c r="F6372" t="s">
        <v>5511</v>
      </c>
      <c r="G6372" s="160" t="s">
        <v>4198</v>
      </c>
      <c r="H6372" t="s">
        <v>5512</v>
      </c>
      <c r="I6372" s="160" t="s">
        <v>4009</v>
      </c>
      <c r="J6372" t="s">
        <v>5513</v>
      </c>
      <c r="K6372">
        <v>99</v>
      </c>
      <c r="L6372" t="s">
        <v>3999</v>
      </c>
    </row>
    <row r="6373" spans="1:12">
      <c r="A6373" s="15">
        <v>30602301</v>
      </c>
      <c r="B6373" t="s">
        <v>5450</v>
      </c>
      <c r="C6373" t="s">
        <v>8850</v>
      </c>
      <c r="D6373" t="s">
        <v>8923</v>
      </c>
      <c r="E6373" t="s">
        <v>4493</v>
      </c>
      <c r="F6373" t="s">
        <v>5511</v>
      </c>
      <c r="G6373" s="160" t="s">
        <v>4198</v>
      </c>
      <c r="H6373" t="s">
        <v>5512</v>
      </c>
      <c r="I6373" s="160" t="s">
        <v>4009</v>
      </c>
      <c r="J6373" t="s">
        <v>5513</v>
      </c>
      <c r="K6373">
        <v>99</v>
      </c>
      <c r="L6373" t="s">
        <v>3999</v>
      </c>
    </row>
    <row r="6374" spans="1:12">
      <c r="A6374" s="15">
        <v>30602401</v>
      </c>
      <c r="B6374" t="s">
        <v>5450</v>
      </c>
      <c r="C6374" t="s">
        <v>8850</v>
      </c>
      <c r="D6374" t="s">
        <v>8924</v>
      </c>
      <c r="E6374" t="s">
        <v>8925</v>
      </c>
      <c r="F6374" t="s">
        <v>5511</v>
      </c>
      <c r="G6374" s="160" t="s">
        <v>4009</v>
      </c>
      <c r="H6374" t="s">
        <v>4146</v>
      </c>
      <c r="I6374" s="160" t="s">
        <v>3995</v>
      </c>
      <c r="J6374" t="s">
        <v>4147</v>
      </c>
      <c r="K6374" s="160" t="s">
        <v>4007</v>
      </c>
      <c r="L6374" t="s">
        <v>4148</v>
      </c>
    </row>
    <row r="6375" spans="1:12">
      <c r="A6375" s="15">
        <v>30602501</v>
      </c>
      <c r="B6375" t="s">
        <v>5450</v>
      </c>
      <c r="C6375" t="s">
        <v>8850</v>
      </c>
      <c r="D6375" t="s">
        <v>8926</v>
      </c>
      <c r="E6375" t="s">
        <v>8911</v>
      </c>
      <c r="F6375" t="s">
        <v>5511</v>
      </c>
      <c r="G6375" s="160" t="s">
        <v>4198</v>
      </c>
      <c r="H6375" t="s">
        <v>5512</v>
      </c>
      <c r="I6375" s="160" t="s">
        <v>4009</v>
      </c>
      <c r="J6375" t="s">
        <v>5513</v>
      </c>
      <c r="K6375">
        <v>99</v>
      </c>
      <c r="L6375" t="s">
        <v>3999</v>
      </c>
    </row>
    <row r="6376" spans="1:12">
      <c r="A6376" s="15">
        <v>30602502</v>
      </c>
      <c r="B6376" t="s">
        <v>5450</v>
      </c>
      <c r="C6376" t="s">
        <v>8850</v>
      </c>
      <c r="D6376" t="s">
        <v>8926</v>
      </c>
      <c r="E6376" t="s">
        <v>8927</v>
      </c>
      <c r="F6376" t="s">
        <v>5511</v>
      </c>
      <c r="G6376" s="160" t="s">
        <v>4198</v>
      </c>
      <c r="H6376" t="s">
        <v>5512</v>
      </c>
      <c r="I6376" s="160" t="s">
        <v>4009</v>
      </c>
      <c r="J6376" t="s">
        <v>5513</v>
      </c>
      <c r="K6376">
        <v>99</v>
      </c>
      <c r="L6376" t="s">
        <v>3999</v>
      </c>
    </row>
    <row r="6377" spans="1:12">
      <c r="A6377" s="15">
        <v>30602503</v>
      </c>
      <c r="B6377" t="s">
        <v>5450</v>
      </c>
      <c r="C6377" t="s">
        <v>8850</v>
      </c>
      <c r="D6377" t="s">
        <v>8926</v>
      </c>
      <c r="E6377" t="s">
        <v>8928</v>
      </c>
      <c r="F6377" t="s">
        <v>5511</v>
      </c>
      <c r="G6377" s="160" t="s">
        <v>4198</v>
      </c>
      <c r="H6377" t="s">
        <v>5512</v>
      </c>
      <c r="I6377" s="160" t="s">
        <v>4009</v>
      </c>
      <c r="J6377" t="s">
        <v>5513</v>
      </c>
      <c r="K6377">
        <v>99</v>
      </c>
      <c r="L6377" t="s">
        <v>3999</v>
      </c>
    </row>
    <row r="6378" spans="1:12">
      <c r="A6378" s="15">
        <v>30603201</v>
      </c>
      <c r="B6378" t="s">
        <v>5450</v>
      </c>
      <c r="C6378" t="s">
        <v>8850</v>
      </c>
      <c r="D6378" t="s">
        <v>8929</v>
      </c>
      <c r="E6378" t="s">
        <v>4493</v>
      </c>
      <c r="F6378" t="s">
        <v>5511</v>
      </c>
      <c r="G6378" s="160" t="s">
        <v>4198</v>
      </c>
      <c r="H6378" t="s">
        <v>5512</v>
      </c>
      <c r="I6378" s="160" t="s">
        <v>4009</v>
      </c>
      <c r="J6378" t="s">
        <v>5513</v>
      </c>
      <c r="K6378">
        <v>99</v>
      </c>
      <c r="L6378" t="s">
        <v>3999</v>
      </c>
    </row>
    <row r="6379" spans="1:12">
      <c r="A6379" s="15">
        <v>30603301</v>
      </c>
      <c r="B6379" t="s">
        <v>5450</v>
      </c>
      <c r="C6379" t="s">
        <v>8850</v>
      </c>
      <c r="D6379" t="s">
        <v>8930</v>
      </c>
      <c r="E6379" t="s">
        <v>4493</v>
      </c>
      <c r="F6379" t="s">
        <v>5511</v>
      </c>
      <c r="G6379" s="160" t="s">
        <v>4198</v>
      </c>
      <c r="H6379" t="s">
        <v>5512</v>
      </c>
      <c r="I6379" s="160" t="s">
        <v>4009</v>
      </c>
      <c r="J6379" t="s">
        <v>5513</v>
      </c>
      <c r="K6379">
        <v>99</v>
      </c>
      <c r="L6379" t="s">
        <v>3999</v>
      </c>
    </row>
    <row r="6380" spans="1:12">
      <c r="A6380" s="15">
        <v>30603302</v>
      </c>
      <c r="B6380" t="s">
        <v>5450</v>
      </c>
      <c r="C6380" t="s">
        <v>8850</v>
      </c>
      <c r="D6380" t="s">
        <v>8930</v>
      </c>
      <c r="E6380" t="s">
        <v>8931</v>
      </c>
      <c r="F6380" t="s">
        <v>5511</v>
      </c>
      <c r="G6380" s="160" t="s">
        <v>4198</v>
      </c>
      <c r="H6380" t="s">
        <v>5512</v>
      </c>
      <c r="I6380" s="160" t="s">
        <v>4009</v>
      </c>
      <c r="J6380" t="s">
        <v>5513</v>
      </c>
      <c r="K6380">
        <v>99</v>
      </c>
      <c r="L6380" t="s">
        <v>3999</v>
      </c>
    </row>
    <row r="6381" spans="1:12">
      <c r="A6381" s="15">
        <v>30603303</v>
      </c>
      <c r="B6381" t="s">
        <v>5450</v>
      </c>
      <c r="C6381" t="s">
        <v>8850</v>
      </c>
      <c r="D6381" t="s">
        <v>8930</v>
      </c>
      <c r="E6381" t="s">
        <v>8932</v>
      </c>
      <c r="F6381" t="s">
        <v>5511</v>
      </c>
      <c r="G6381" s="160" t="s">
        <v>4198</v>
      </c>
      <c r="H6381" t="s">
        <v>5512</v>
      </c>
      <c r="I6381" s="160" t="s">
        <v>4009</v>
      </c>
      <c r="J6381" t="s">
        <v>5513</v>
      </c>
      <c r="K6381">
        <v>99</v>
      </c>
      <c r="L6381" t="s">
        <v>3999</v>
      </c>
    </row>
    <row r="6382" spans="1:12">
      <c r="A6382" s="15">
        <v>30603304</v>
      </c>
      <c r="B6382" t="s">
        <v>5450</v>
      </c>
      <c r="C6382" t="s">
        <v>8850</v>
      </c>
      <c r="D6382" t="s">
        <v>8930</v>
      </c>
      <c r="E6382" t="s">
        <v>8933</v>
      </c>
      <c r="F6382" t="s">
        <v>5511</v>
      </c>
      <c r="G6382" s="160" t="s">
        <v>4198</v>
      </c>
      <c r="H6382" t="s">
        <v>5512</v>
      </c>
      <c r="I6382" s="160" t="s">
        <v>4009</v>
      </c>
      <c r="J6382" t="s">
        <v>5513</v>
      </c>
      <c r="K6382">
        <v>99</v>
      </c>
      <c r="L6382" t="s">
        <v>3999</v>
      </c>
    </row>
    <row r="6383" spans="1:12">
      <c r="A6383" s="15">
        <v>30603305</v>
      </c>
      <c r="B6383" t="s">
        <v>5450</v>
      </c>
      <c r="C6383" t="s">
        <v>8850</v>
      </c>
      <c r="D6383" t="s">
        <v>8930</v>
      </c>
      <c r="E6383" t="s">
        <v>8934</v>
      </c>
      <c r="F6383" t="s">
        <v>5511</v>
      </c>
      <c r="G6383" s="160" t="s">
        <v>4198</v>
      </c>
      <c r="H6383" t="s">
        <v>5512</v>
      </c>
      <c r="I6383" s="160" t="s">
        <v>4009</v>
      </c>
      <c r="J6383" t="s">
        <v>5513</v>
      </c>
      <c r="K6383">
        <v>99</v>
      </c>
      <c r="L6383" t="s">
        <v>3999</v>
      </c>
    </row>
    <row r="6384" spans="1:12">
      <c r="A6384" s="15">
        <v>30603306</v>
      </c>
      <c r="B6384" t="s">
        <v>5450</v>
      </c>
      <c r="C6384" t="s">
        <v>8850</v>
      </c>
      <c r="D6384" t="s">
        <v>8930</v>
      </c>
      <c r="E6384" t="s">
        <v>8935</v>
      </c>
      <c r="F6384" t="s">
        <v>5511</v>
      </c>
      <c r="G6384" s="160" t="s">
        <v>4198</v>
      </c>
      <c r="H6384" t="s">
        <v>5512</v>
      </c>
      <c r="I6384" s="160" t="s">
        <v>4009</v>
      </c>
      <c r="J6384" t="s">
        <v>5513</v>
      </c>
      <c r="K6384">
        <v>99</v>
      </c>
      <c r="L6384" t="s">
        <v>3999</v>
      </c>
    </row>
    <row r="6385" spans="1:12">
      <c r="A6385" s="15">
        <v>30603307</v>
      </c>
      <c r="B6385" t="s">
        <v>5450</v>
      </c>
      <c r="C6385" t="s">
        <v>8850</v>
      </c>
      <c r="D6385" t="s">
        <v>8930</v>
      </c>
      <c r="E6385" t="s">
        <v>6866</v>
      </c>
      <c r="F6385" t="s">
        <v>5511</v>
      </c>
      <c r="G6385" s="160" t="s">
        <v>4198</v>
      </c>
      <c r="H6385" t="s">
        <v>5512</v>
      </c>
      <c r="I6385" s="160" t="s">
        <v>4009</v>
      </c>
      <c r="J6385" t="s">
        <v>5513</v>
      </c>
      <c r="K6385">
        <v>99</v>
      </c>
      <c r="L6385" t="s">
        <v>3999</v>
      </c>
    </row>
    <row r="6386" spans="1:12">
      <c r="A6386" s="15">
        <v>30603308</v>
      </c>
      <c r="B6386" t="s">
        <v>5450</v>
      </c>
      <c r="C6386" t="s">
        <v>8850</v>
      </c>
      <c r="D6386" t="s">
        <v>8930</v>
      </c>
      <c r="E6386" t="s">
        <v>8936</v>
      </c>
      <c r="F6386" t="s">
        <v>5511</v>
      </c>
      <c r="G6386" s="160" t="s">
        <v>4198</v>
      </c>
      <c r="H6386" t="s">
        <v>5512</v>
      </c>
      <c r="I6386" s="160" t="s">
        <v>4009</v>
      </c>
      <c r="J6386" t="s">
        <v>5513</v>
      </c>
      <c r="K6386">
        <v>99</v>
      </c>
      <c r="L6386" t="s">
        <v>3999</v>
      </c>
    </row>
    <row r="6387" spans="1:12">
      <c r="A6387" s="15">
        <v>30603309</v>
      </c>
      <c r="B6387" t="s">
        <v>5450</v>
      </c>
      <c r="C6387" t="s">
        <v>8850</v>
      </c>
      <c r="D6387" t="s">
        <v>8930</v>
      </c>
      <c r="E6387" t="s">
        <v>8937</v>
      </c>
      <c r="F6387" t="s">
        <v>5511</v>
      </c>
      <c r="G6387" s="160" t="s">
        <v>4198</v>
      </c>
      <c r="H6387" t="s">
        <v>5512</v>
      </c>
      <c r="I6387" s="160" t="s">
        <v>4009</v>
      </c>
      <c r="J6387" t="s">
        <v>5513</v>
      </c>
      <c r="K6387">
        <v>99</v>
      </c>
      <c r="L6387" t="s">
        <v>3999</v>
      </c>
    </row>
    <row r="6388" spans="1:12">
      <c r="A6388" s="15">
        <v>30603310</v>
      </c>
      <c r="B6388" t="s">
        <v>5450</v>
      </c>
      <c r="C6388" t="s">
        <v>8850</v>
      </c>
      <c r="D6388" t="s">
        <v>8930</v>
      </c>
      <c r="E6388" t="s">
        <v>6197</v>
      </c>
      <c r="F6388" t="s">
        <v>5511</v>
      </c>
      <c r="G6388" s="160" t="s">
        <v>4198</v>
      </c>
      <c r="H6388" t="s">
        <v>5512</v>
      </c>
      <c r="I6388" s="160" t="s">
        <v>4009</v>
      </c>
      <c r="J6388" t="s">
        <v>5513</v>
      </c>
      <c r="K6388">
        <v>99</v>
      </c>
      <c r="L6388" t="s">
        <v>3999</v>
      </c>
    </row>
    <row r="6389" spans="1:12">
      <c r="A6389" s="15">
        <v>30609901</v>
      </c>
      <c r="B6389" t="s">
        <v>5450</v>
      </c>
      <c r="C6389" t="s">
        <v>8850</v>
      </c>
      <c r="D6389" t="s">
        <v>8938</v>
      </c>
      <c r="E6389" t="s">
        <v>8939</v>
      </c>
      <c r="F6389" t="s">
        <v>5511</v>
      </c>
      <c r="G6389" s="160" t="s">
        <v>4009</v>
      </c>
      <c r="H6389" t="s">
        <v>4146</v>
      </c>
      <c r="I6389" s="160" t="s">
        <v>4009</v>
      </c>
      <c r="J6389" t="s">
        <v>4150</v>
      </c>
      <c r="K6389" s="160" t="s">
        <v>4009</v>
      </c>
      <c r="L6389" t="s">
        <v>4151</v>
      </c>
    </row>
    <row r="6390" spans="1:12">
      <c r="A6390" s="15">
        <v>30609902</v>
      </c>
      <c r="B6390" t="s">
        <v>5450</v>
      </c>
      <c r="C6390" t="s">
        <v>8850</v>
      </c>
      <c r="D6390" t="s">
        <v>8938</v>
      </c>
      <c r="E6390" t="s">
        <v>4152</v>
      </c>
      <c r="F6390" t="s">
        <v>5511</v>
      </c>
      <c r="G6390" s="160" t="s">
        <v>4009</v>
      </c>
      <c r="H6390" t="s">
        <v>4146</v>
      </c>
      <c r="I6390" s="160" t="s">
        <v>4009</v>
      </c>
      <c r="J6390" t="s">
        <v>4150</v>
      </c>
      <c r="K6390" s="160" t="s">
        <v>4007</v>
      </c>
      <c r="L6390" t="s">
        <v>4153</v>
      </c>
    </row>
    <row r="6391" spans="1:12">
      <c r="A6391" s="15">
        <v>30609903</v>
      </c>
      <c r="B6391" t="s">
        <v>5450</v>
      </c>
      <c r="C6391" t="s">
        <v>8850</v>
      </c>
      <c r="D6391" t="s">
        <v>8938</v>
      </c>
      <c r="E6391" t="s">
        <v>4145</v>
      </c>
      <c r="F6391" t="s">
        <v>5511</v>
      </c>
      <c r="G6391" s="160" t="s">
        <v>4009</v>
      </c>
      <c r="H6391" t="s">
        <v>4146</v>
      </c>
      <c r="I6391" s="160" t="s">
        <v>3995</v>
      </c>
      <c r="J6391" t="s">
        <v>4147</v>
      </c>
      <c r="K6391" s="160" t="s">
        <v>4007</v>
      </c>
      <c r="L6391" t="s">
        <v>4148</v>
      </c>
    </row>
    <row r="6392" spans="1:12">
      <c r="A6392" s="15">
        <v>30609904</v>
      </c>
      <c r="B6392" t="s">
        <v>5450</v>
      </c>
      <c r="C6392" t="s">
        <v>8850</v>
      </c>
      <c r="D6392" t="s">
        <v>8938</v>
      </c>
      <c r="E6392" t="s">
        <v>5318</v>
      </c>
      <c r="F6392" t="s">
        <v>5511</v>
      </c>
      <c r="G6392" s="160" t="s">
        <v>4009</v>
      </c>
      <c r="H6392" t="s">
        <v>4146</v>
      </c>
      <c r="I6392" s="160" t="s">
        <v>3995</v>
      </c>
      <c r="J6392" t="s">
        <v>4147</v>
      </c>
      <c r="K6392" s="160" t="s">
        <v>4009</v>
      </c>
      <c r="L6392" t="s">
        <v>5320</v>
      </c>
    </row>
    <row r="6393" spans="1:12">
      <c r="A6393" s="15">
        <v>30609905</v>
      </c>
      <c r="B6393" t="s">
        <v>5450</v>
      </c>
      <c r="C6393" t="s">
        <v>8850</v>
      </c>
      <c r="D6393" t="s">
        <v>8938</v>
      </c>
      <c r="E6393" t="s">
        <v>4154</v>
      </c>
      <c r="F6393" t="s">
        <v>5511</v>
      </c>
      <c r="G6393" s="160" t="s">
        <v>4009</v>
      </c>
      <c r="H6393" t="s">
        <v>4146</v>
      </c>
      <c r="I6393" s="160" t="s">
        <v>3997</v>
      </c>
      <c r="J6393" t="s">
        <v>3999</v>
      </c>
      <c r="K6393">
        <v>99</v>
      </c>
      <c r="L6393" t="s">
        <v>3999</v>
      </c>
    </row>
    <row r="6394" spans="1:12">
      <c r="A6394" s="15">
        <v>30609999</v>
      </c>
      <c r="B6394" t="s">
        <v>5450</v>
      </c>
      <c r="C6394" t="s">
        <v>8850</v>
      </c>
      <c r="D6394" t="s">
        <v>8938</v>
      </c>
      <c r="E6394" t="s">
        <v>4284</v>
      </c>
      <c r="F6394" t="s">
        <v>5511</v>
      </c>
      <c r="G6394" s="160" t="s">
        <v>4009</v>
      </c>
      <c r="H6394" t="s">
        <v>4146</v>
      </c>
      <c r="I6394" s="160" t="s">
        <v>3997</v>
      </c>
      <c r="J6394" t="s">
        <v>3999</v>
      </c>
      <c r="K6394">
        <v>99</v>
      </c>
      <c r="L6394" t="s">
        <v>3999</v>
      </c>
    </row>
    <row r="6395" spans="1:12">
      <c r="A6395" s="15">
        <v>30610001</v>
      </c>
      <c r="B6395" t="s">
        <v>5450</v>
      </c>
      <c r="C6395" t="s">
        <v>8850</v>
      </c>
      <c r="D6395" t="s">
        <v>8940</v>
      </c>
      <c r="E6395" t="s">
        <v>4493</v>
      </c>
      <c r="F6395" t="s">
        <v>5511</v>
      </c>
      <c r="G6395" s="160" t="s">
        <v>4198</v>
      </c>
      <c r="H6395" t="s">
        <v>5512</v>
      </c>
      <c r="I6395" s="160" t="s">
        <v>4009</v>
      </c>
      <c r="J6395" t="s">
        <v>5513</v>
      </c>
      <c r="K6395">
        <v>99</v>
      </c>
      <c r="L6395" t="s">
        <v>3999</v>
      </c>
    </row>
    <row r="6396" spans="1:12">
      <c r="A6396" s="15">
        <v>30622001</v>
      </c>
      <c r="B6396" t="s">
        <v>5450</v>
      </c>
      <c r="C6396" t="s">
        <v>8850</v>
      </c>
      <c r="D6396" t="s">
        <v>8941</v>
      </c>
      <c r="E6396" t="s">
        <v>4493</v>
      </c>
      <c r="F6396" t="s">
        <v>4073</v>
      </c>
      <c r="G6396" s="160" t="s">
        <v>4074</v>
      </c>
      <c r="H6396" t="s">
        <v>4075</v>
      </c>
      <c r="I6396" s="160" t="s">
        <v>4009</v>
      </c>
      <c r="J6396" t="s">
        <v>4410</v>
      </c>
      <c r="K6396">
        <v>99</v>
      </c>
      <c r="L6396" t="s">
        <v>3999</v>
      </c>
    </row>
    <row r="6397" spans="1:12">
      <c r="A6397" s="15">
        <v>30622002</v>
      </c>
      <c r="B6397" t="s">
        <v>5450</v>
      </c>
      <c r="C6397" t="s">
        <v>8850</v>
      </c>
      <c r="D6397" t="s">
        <v>8941</v>
      </c>
      <c r="E6397" t="s">
        <v>4152</v>
      </c>
      <c r="F6397" t="s">
        <v>4073</v>
      </c>
      <c r="G6397" s="160" t="s">
        <v>4198</v>
      </c>
      <c r="H6397" t="s">
        <v>5512</v>
      </c>
      <c r="I6397" s="160" t="s">
        <v>4009</v>
      </c>
      <c r="J6397" t="s">
        <v>5513</v>
      </c>
      <c r="K6397">
        <v>99</v>
      </c>
      <c r="L6397" t="s">
        <v>3999</v>
      </c>
    </row>
    <row r="6398" spans="1:12">
      <c r="A6398" s="15">
        <v>30622003</v>
      </c>
      <c r="B6398" t="s">
        <v>5450</v>
      </c>
      <c r="C6398" t="s">
        <v>8850</v>
      </c>
      <c r="D6398" t="s">
        <v>8941</v>
      </c>
      <c r="E6398" t="s">
        <v>4145</v>
      </c>
      <c r="F6398" t="s">
        <v>4073</v>
      </c>
      <c r="G6398" s="160" t="s">
        <v>4074</v>
      </c>
      <c r="H6398" t="s">
        <v>4075</v>
      </c>
      <c r="I6398" s="160" t="s">
        <v>4007</v>
      </c>
      <c r="J6398" t="s">
        <v>4498</v>
      </c>
      <c r="K6398" s="160" t="s">
        <v>4198</v>
      </c>
      <c r="L6398" t="s">
        <v>4597</v>
      </c>
    </row>
    <row r="6399" spans="1:12">
      <c r="A6399" s="15">
        <v>30622004</v>
      </c>
      <c r="B6399" t="s">
        <v>5450</v>
      </c>
      <c r="C6399" t="s">
        <v>8850</v>
      </c>
      <c r="D6399" t="s">
        <v>8941</v>
      </c>
      <c r="E6399" t="s">
        <v>4149</v>
      </c>
      <c r="F6399" t="s">
        <v>4073</v>
      </c>
      <c r="G6399" s="160" t="s">
        <v>4074</v>
      </c>
      <c r="H6399" t="s">
        <v>4075</v>
      </c>
      <c r="I6399" s="160" t="s">
        <v>4007</v>
      </c>
      <c r="J6399" t="s">
        <v>4498</v>
      </c>
      <c r="K6399" s="160" t="s">
        <v>4198</v>
      </c>
      <c r="L6399" t="s">
        <v>4597</v>
      </c>
    </row>
    <row r="6400" spans="1:12">
      <c r="A6400" s="15">
        <v>30622005</v>
      </c>
      <c r="B6400" t="s">
        <v>5450</v>
      </c>
      <c r="C6400" t="s">
        <v>8850</v>
      </c>
      <c r="D6400" t="s">
        <v>8941</v>
      </c>
      <c r="E6400" t="s">
        <v>4154</v>
      </c>
      <c r="F6400" t="s">
        <v>4073</v>
      </c>
      <c r="G6400" s="160" t="s">
        <v>4074</v>
      </c>
      <c r="H6400" t="s">
        <v>4075</v>
      </c>
      <c r="I6400" s="160" t="s">
        <v>4007</v>
      </c>
      <c r="J6400" t="s">
        <v>4498</v>
      </c>
      <c r="K6400" s="160" t="s">
        <v>4198</v>
      </c>
      <c r="L6400" t="s">
        <v>4597</v>
      </c>
    </row>
    <row r="6401" spans="1:12">
      <c r="A6401" s="15">
        <v>30622006</v>
      </c>
      <c r="B6401" t="s">
        <v>5450</v>
      </c>
      <c r="C6401" t="s">
        <v>8850</v>
      </c>
      <c r="D6401" t="s">
        <v>8941</v>
      </c>
      <c r="E6401" t="s">
        <v>5352</v>
      </c>
      <c r="F6401" t="s">
        <v>4073</v>
      </c>
      <c r="G6401" s="160" t="s">
        <v>4074</v>
      </c>
      <c r="H6401" t="s">
        <v>4075</v>
      </c>
      <c r="I6401" s="160" t="s">
        <v>4007</v>
      </c>
      <c r="J6401" t="s">
        <v>4498</v>
      </c>
      <c r="K6401" s="160" t="s">
        <v>4198</v>
      </c>
      <c r="L6401" t="s">
        <v>4597</v>
      </c>
    </row>
    <row r="6402" spans="1:12">
      <c r="A6402" s="15">
        <v>30622201</v>
      </c>
      <c r="B6402" t="s">
        <v>5450</v>
      </c>
      <c r="C6402" t="s">
        <v>8850</v>
      </c>
      <c r="D6402" t="s">
        <v>8942</v>
      </c>
      <c r="E6402" t="s">
        <v>4493</v>
      </c>
      <c r="F6402" t="s">
        <v>4073</v>
      </c>
      <c r="G6402" s="160" t="s">
        <v>4198</v>
      </c>
      <c r="H6402" t="s">
        <v>5512</v>
      </c>
      <c r="I6402" s="160" t="s">
        <v>4009</v>
      </c>
      <c r="J6402" t="s">
        <v>5513</v>
      </c>
      <c r="K6402">
        <v>99</v>
      </c>
      <c r="L6402" t="s">
        <v>3999</v>
      </c>
    </row>
    <row r="6403" spans="1:12">
      <c r="A6403" s="15">
        <v>30622202</v>
      </c>
      <c r="B6403" t="s">
        <v>5450</v>
      </c>
      <c r="C6403" t="s">
        <v>8850</v>
      </c>
      <c r="D6403" t="s">
        <v>8942</v>
      </c>
      <c r="E6403" t="s">
        <v>4152</v>
      </c>
      <c r="F6403" t="s">
        <v>4073</v>
      </c>
      <c r="G6403" s="160" t="s">
        <v>4198</v>
      </c>
      <c r="H6403" t="s">
        <v>5512</v>
      </c>
      <c r="I6403" s="160" t="s">
        <v>4009</v>
      </c>
      <c r="J6403" t="s">
        <v>5513</v>
      </c>
      <c r="K6403">
        <v>99</v>
      </c>
      <c r="L6403" t="s">
        <v>3999</v>
      </c>
    </row>
    <row r="6404" spans="1:12">
      <c r="A6404" s="15">
        <v>30622203</v>
      </c>
      <c r="B6404" t="s">
        <v>5450</v>
      </c>
      <c r="C6404" t="s">
        <v>8850</v>
      </c>
      <c r="D6404" t="s">
        <v>8942</v>
      </c>
      <c r="E6404" t="s">
        <v>4145</v>
      </c>
      <c r="F6404" t="s">
        <v>4073</v>
      </c>
      <c r="G6404" s="160" t="s">
        <v>4074</v>
      </c>
      <c r="H6404" t="s">
        <v>4075</v>
      </c>
      <c r="I6404" s="160" t="s">
        <v>4007</v>
      </c>
      <c r="J6404" t="s">
        <v>4498</v>
      </c>
      <c r="K6404" s="160" t="s">
        <v>4198</v>
      </c>
      <c r="L6404" t="s">
        <v>4597</v>
      </c>
    </row>
    <row r="6405" spans="1:12">
      <c r="A6405" s="15">
        <v>30622204</v>
      </c>
      <c r="B6405" t="s">
        <v>5450</v>
      </c>
      <c r="C6405" t="s">
        <v>8850</v>
      </c>
      <c r="D6405" t="s">
        <v>8942</v>
      </c>
      <c r="E6405" t="s">
        <v>4149</v>
      </c>
      <c r="F6405" t="s">
        <v>4073</v>
      </c>
      <c r="G6405" s="160" t="s">
        <v>4074</v>
      </c>
      <c r="H6405" t="s">
        <v>4075</v>
      </c>
      <c r="I6405" s="160" t="s">
        <v>4007</v>
      </c>
      <c r="J6405" t="s">
        <v>4498</v>
      </c>
      <c r="K6405" s="160" t="s">
        <v>4198</v>
      </c>
      <c r="L6405" t="s">
        <v>4597</v>
      </c>
    </row>
    <row r="6406" spans="1:12">
      <c r="A6406" s="15">
        <v>30622205</v>
      </c>
      <c r="B6406" t="s">
        <v>5450</v>
      </c>
      <c r="C6406" t="s">
        <v>8850</v>
      </c>
      <c r="D6406" t="s">
        <v>8942</v>
      </c>
      <c r="E6406" t="s">
        <v>4154</v>
      </c>
      <c r="F6406" t="s">
        <v>4073</v>
      </c>
      <c r="G6406" s="160" t="s">
        <v>4198</v>
      </c>
      <c r="H6406" t="s">
        <v>5512</v>
      </c>
      <c r="I6406" s="160" t="s">
        <v>4009</v>
      </c>
      <c r="J6406" t="s">
        <v>5513</v>
      </c>
      <c r="K6406">
        <v>99</v>
      </c>
      <c r="L6406" t="s">
        <v>3999</v>
      </c>
    </row>
    <row r="6407" spans="1:12">
      <c r="A6407" s="15">
        <v>30622206</v>
      </c>
      <c r="B6407" t="s">
        <v>5450</v>
      </c>
      <c r="C6407" t="s">
        <v>8850</v>
      </c>
      <c r="D6407" t="s">
        <v>8942</v>
      </c>
      <c r="E6407" t="s">
        <v>5352</v>
      </c>
      <c r="F6407" t="s">
        <v>4073</v>
      </c>
      <c r="G6407" s="160" t="s">
        <v>4074</v>
      </c>
      <c r="H6407" t="s">
        <v>4075</v>
      </c>
      <c r="I6407" s="160" t="s">
        <v>4007</v>
      </c>
      <c r="J6407" t="s">
        <v>4498</v>
      </c>
      <c r="K6407" s="160" t="s">
        <v>4198</v>
      </c>
      <c r="L6407" t="s">
        <v>4597</v>
      </c>
    </row>
    <row r="6408" spans="1:12">
      <c r="A6408" s="15">
        <v>30622401</v>
      </c>
      <c r="B6408" t="s">
        <v>5450</v>
      </c>
      <c r="C6408" t="s">
        <v>8850</v>
      </c>
      <c r="D6408" t="s">
        <v>8943</v>
      </c>
      <c r="E6408" t="s">
        <v>4493</v>
      </c>
      <c r="F6408" t="s">
        <v>4073</v>
      </c>
      <c r="G6408" s="160" t="s">
        <v>4074</v>
      </c>
      <c r="H6408" t="s">
        <v>4075</v>
      </c>
      <c r="I6408" s="160" t="s">
        <v>4009</v>
      </c>
      <c r="J6408" t="s">
        <v>4410</v>
      </c>
      <c r="K6408">
        <v>99</v>
      </c>
      <c r="L6408" t="s">
        <v>3999</v>
      </c>
    </row>
    <row r="6409" spans="1:12">
      <c r="A6409" s="15">
        <v>30622402</v>
      </c>
      <c r="B6409" t="s">
        <v>5450</v>
      </c>
      <c r="C6409" t="s">
        <v>8850</v>
      </c>
      <c r="D6409" t="s">
        <v>8943</v>
      </c>
      <c r="E6409" t="s">
        <v>4152</v>
      </c>
      <c r="F6409" t="s">
        <v>4073</v>
      </c>
      <c r="G6409" s="160" t="s">
        <v>4074</v>
      </c>
      <c r="H6409" t="s">
        <v>4075</v>
      </c>
      <c r="I6409" s="160" t="s">
        <v>4007</v>
      </c>
      <c r="J6409" t="s">
        <v>4498</v>
      </c>
      <c r="K6409" s="160" t="s">
        <v>4198</v>
      </c>
      <c r="L6409" t="s">
        <v>4597</v>
      </c>
    </row>
    <row r="6410" spans="1:12">
      <c r="A6410" s="15">
        <v>30622403</v>
      </c>
      <c r="B6410" t="s">
        <v>5450</v>
      </c>
      <c r="C6410" t="s">
        <v>8850</v>
      </c>
      <c r="D6410" t="s">
        <v>8943</v>
      </c>
      <c r="E6410" t="s">
        <v>4145</v>
      </c>
      <c r="F6410" t="s">
        <v>4073</v>
      </c>
      <c r="G6410" s="160" t="s">
        <v>4074</v>
      </c>
      <c r="H6410" t="s">
        <v>4075</v>
      </c>
      <c r="I6410" s="160" t="s">
        <v>4007</v>
      </c>
      <c r="J6410" t="s">
        <v>4498</v>
      </c>
      <c r="K6410" s="160" t="s">
        <v>4198</v>
      </c>
      <c r="L6410" t="s">
        <v>4597</v>
      </c>
    </row>
    <row r="6411" spans="1:12">
      <c r="A6411" s="15">
        <v>30622404</v>
      </c>
      <c r="B6411" t="s">
        <v>5450</v>
      </c>
      <c r="C6411" t="s">
        <v>8850</v>
      </c>
      <c r="D6411" t="s">
        <v>8943</v>
      </c>
      <c r="E6411" t="s">
        <v>4149</v>
      </c>
      <c r="F6411" t="s">
        <v>4073</v>
      </c>
      <c r="G6411" s="160" t="s">
        <v>4074</v>
      </c>
      <c r="H6411" t="s">
        <v>4075</v>
      </c>
      <c r="I6411" s="160" t="s">
        <v>4009</v>
      </c>
      <c r="J6411" t="s">
        <v>4410</v>
      </c>
      <c r="K6411">
        <v>99</v>
      </c>
      <c r="L6411" t="s">
        <v>3999</v>
      </c>
    </row>
    <row r="6412" spans="1:12">
      <c r="A6412" s="15">
        <v>30622405</v>
      </c>
      <c r="B6412" t="s">
        <v>5450</v>
      </c>
      <c r="C6412" t="s">
        <v>8850</v>
      </c>
      <c r="D6412" t="s">
        <v>8943</v>
      </c>
      <c r="E6412" t="s">
        <v>4154</v>
      </c>
      <c r="F6412" t="s">
        <v>4073</v>
      </c>
      <c r="G6412" s="160" t="s">
        <v>4074</v>
      </c>
      <c r="H6412" t="s">
        <v>4075</v>
      </c>
      <c r="I6412" s="160" t="s">
        <v>4007</v>
      </c>
      <c r="J6412" t="s">
        <v>4498</v>
      </c>
      <c r="K6412" s="160" t="s">
        <v>4198</v>
      </c>
      <c r="L6412" t="s">
        <v>4597</v>
      </c>
    </row>
    <row r="6413" spans="1:12">
      <c r="A6413" s="15">
        <v>30622406</v>
      </c>
      <c r="B6413" t="s">
        <v>5450</v>
      </c>
      <c r="C6413" t="s">
        <v>8850</v>
      </c>
      <c r="D6413" t="s">
        <v>8943</v>
      </c>
      <c r="E6413" t="s">
        <v>5352</v>
      </c>
      <c r="F6413" t="s">
        <v>4073</v>
      </c>
      <c r="G6413" s="160" t="s">
        <v>4074</v>
      </c>
      <c r="H6413" t="s">
        <v>4075</v>
      </c>
      <c r="I6413" s="160" t="s">
        <v>4007</v>
      </c>
      <c r="J6413" t="s">
        <v>4498</v>
      </c>
      <c r="K6413" s="160" t="s">
        <v>4198</v>
      </c>
      <c r="L6413" t="s">
        <v>4597</v>
      </c>
    </row>
    <row r="6414" spans="1:12">
      <c r="A6414" s="15">
        <v>30630005</v>
      </c>
      <c r="B6414" t="s">
        <v>5450</v>
      </c>
      <c r="C6414" t="s">
        <v>8850</v>
      </c>
      <c r="D6414" t="s">
        <v>8944</v>
      </c>
      <c r="E6414" t="s">
        <v>8945</v>
      </c>
      <c r="F6414" t="s">
        <v>5511</v>
      </c>
      <c r="G6414" s="160" t="s">
        <v>4198</v>
      </c>
      <c r="H6414" t="s">
        <v>5512</v>
      </c>
      <c r="I6414" s="160" t="s">
        <v>4009</v>
      </c>
      <c r="J6414" t="s">
        <v>5513</v>
      </c>
      <c r="K6414">
        <v>99</v>
      </c>
      <c r="L6414" t="s">
        <v>3999</v>
      </c>
    </row>
    <row r="6415" spans="1:12">
      <c r="A6415" s="15">
        <v>30630006</v>
      </c>
      <c r="B6415" t="s">
        <v>5450</v>
      </c>
      <c r="C6415" t="s">
        <v>8850</v>
      </c>
      <c r="D6415" t="s">
        <v>8944</v>
      </c>
      <c r="E6415" t="s">
        <v>8946</v>
      </c>
      <c r="F6415" t="s">
        <v>4073</v>
      </c>
      <c r="G6415" s="160" t="s">
        <v>4076</v>
      </c>
      <c r="H6415" t="s">
        <v>4330</v>
      </c>
      <c r="I6415" s="160" t="s">
        <v>4069</v>
      </c>
      <c r="J6415" t="s">
        <v>5506</v>
      </c>
      <c r="K6415" s="160" t="s">
        <v>4009</v>
      </c>
      <c r="L6415" t="s">
        <v>8453</v>
      </c>
    </row>
    <row r="6416" spans="1:12">
      <c r="A6416" s="15">
        <v>30630007</v>
      </c>
      <c r="B6416" t="s">
        <v>5450</v>
      </c>
      <c r="C6416" t="s">
        <v>8850</v>
      </c>
      <c r="D6416" t="s">
        <v>8944</v>
      </c>
      <c r="E6416" t="s">
        <v>8947</v>
      </c>
      <c r="F6416" t="s">
        <v>4073</v>
      </c>
      <c r="G6416" s="160" t="s">
        <v>4074</v>
      </c>
      <c r="H6416" t="s">
        <v>4075</v>
      </c>
      <c r="I6416" s="160" t="s">
        <v>4009</v>
      </c>
      <c r="J6416" t="s">
        <v>4410</v>
      </c>
      <c r="K6416">
        <v>99</v>
      </c>
      <c r="L6416" t="s">
        <v>3999</v>
      </c>
    </row>
    <row r="6417" spans="1:12">
      <c r="A6417" s="15">
        <v>30688801</v>
      </c>
      <c r="B6417" t="s">
        <v>5450</v>
      </c>
      <c r="C6417" t="s">
        <v>8850</v>
      </c>
      <c r="D6417" t="s">
        <v>4079</v>
      </c>
      <c r="E6417" t="s">
        <v>4284</v>
      </c>
      <c r="F6417" t="s">
        <v>5511</v>
      </c>
      <c r="G6417" s="160" t="s">
        <v>4198</v>
      </c>
      <c r="H6417" t="s">
        <v>5512</v>
      </c>
      <c r="I6417" s="160" t="s">
        <v>4009</v>
      </c>
      <c r="J6417" t="s">
        <v>5513</v>
      </c>
      <c r="K6417" s="160" t="s">
        <v>3997</v>
      </c>
      <c r="L6417" t="s">
        <v>8879</v>
      </c>
    </row>
    <row r="6418" spans="1:12">
      <c r="A6418" s="15">
        <v>30688802</v>
      </c>
      <c r="B6418" t="s">
        <v>5450</v>
      </c>
      <c r="C6418" t="s">
        <v>8850</v>
      </c>
      <c r="D6418" t="s">
        <v>4079</v>
      </c>
      <c r="E6418" t="s">
        <v>7031</v>
      </c>
      <c r="F6418" t="s">
        <v>5511</v>
      </c>
      <c r="G6418" s="160" t="s">
        <v>4198</v>
      </c>
      <c r="H6418" t="s">
        <v>5512</v>
      </c>
      <c r="I6418" s="160" t="s">
        <v>4009</v>
      </c>
      <c r="J6418" t="s">
        <v>5513</v>
      </c>
      <c r="K6418" s="160" t="s">
        <v>3997</v>
      </c>
      <c r="L6418" t="s">
        <v>8879</v>
      </c>
    </row>
    <row r="6419" spans="1:12">
      <c r="A6419" s="15">
        <v>30688803</v>
      </c>
      <c r="B6419" t="s">
        <v>5450</v>
      </c>
      <c r="C6419" t="s">
        <v>8850</v>
      </c>
      <c r="D6419" t="s">
        <v>4079</v>
      </c>
      <c r="E6419" t="s">
        <v>7031</v>
      </c>
      <c r="F6419" t="s">
        <v>5511</v>
      </c>
      <c r="G6419" s="160" t="s">
        <v>4198</v>
      </c>
      <c r="H6419" t="s">
        <v>5512</v>
      </c>
      <c r="I6419" s="160" t="s">
        <v>4009</v>
      </c>
      <c r="J6419" t="s">
        <v>5513</v>
      </c>
      <c r="K6419" s="160" t="s">
        <v>3997</v>
      </c>
      <c r="L6419" t="s">
        <v>8879</v>
      </c>
    </row>
    <row r="6420" spans="1:12">
      <c r="A6420" s="15">
        <v>30688804</v>
      </c>
      <c r="B6420" t="s">
        <v>5450</v>
      </c>
      <c r="C6420" t="s">
        <v>8850</v>
      </c>
      <c r="D6420" t="s">
        <v>4079</v>
      </c>
      <c r="E6420" t="s">
        <v>7031</v>
      </c>
      <c r="F6420" t="s">
        <v>5511</v>
      </c>
      <c r="G6420" s="160" t="s">
        <v>4198</v>
      </c>
      <c r="H6420" t="s">
        <v>5512</v>
      </c>
      <c r="I6420" s="160" t="s">
        <v>4009</v>
      </c>
      <c r="J6420" t="s">
        <v>5513</v>
      </c>
      <c r="K6420" s="160" t="s">
        <v>3997</v>
      </c>
      <c r="L6420" t="s">
        <v>8879</v>
      </c>
    </row>
    <row r="6421" spans="1:12">
      <c r="A6421" s="15">
        <v>30688805</v>
      </c>
      <c r="B6421" t="s">
        <v>5450</v>
      </c>
      <c r="C6421" t="s">
        <v>8850</v>
      </c>
      <c r="D6421" t="s">
        <v>4079</v>
      </c>
      <c r="E6421" t="s">
        <v>7031</v>
      </c>
      <c r="F6421" t="s">
        <v>5511</v>
      </c>
      <c r="G6421" s="160" t="s">
        <v>4198</v>
      </c>
      <c r="H6421" t="s">
        <v>5512</v>
      </c>
      <c r="I6421" s="160" t="s">
        <v>4009</v>
      </c>
      <c r="J6421" t="s">
        <v>5513</v>
      </c>
      <c r="K6421" s="160" t="s">
        <v>3997</v>
      </c>
      <c r="L6421" t="s">
        <v>8879</v>
      </c>
    </row>
    <row r="6422" spans="1:12">
      <c r="A6422" s="15">
        <v>30688901</v>
      </c>
      <c r="B6422" t="s">
        <v>5450</v>
      </c>
      <c r="C6422" t="s">
        <v>8850</v>
      </c>
      <c r="D6422" t="s">
        <v>8948</v>
      </c>
      <c r="E6422" t="s">
        <v>7686</v>
      </c>
      <c r="F6422" t="s">
        <v>5511</v>
      </c>
      <c r="G6422" s="160" t="s">
        <v>4198</v>
      </c>
      <c r="H6422" t="s">
        <v>5512</v>
      </c>
      <c r="I6422" s="160" t="s">
        <v>4009</v>
      </c>
      <c r="J6422" t="s">
        <v>5513</v>
      </c>
      <c r="K6422">
        <v>99</v>
      </c>
      <c r="L6422" t="s">
        <v>3999</v>
      </c>
    </row>
    <row r="6423" spans="1:12">
      <c r="A6423" s="15">
        <v>30688902</v>
      </c>
      <c r="B6423" t="s">
        <v>5450</v>
      </c>
      <c r="C6423" t="s">
        <v>8850</v>
      </c>
      <c r="D6423" t="s">
        <v>8948</v>
      </c>
      <c r="E6423" t="s">
        <v>7688</v>
      </c>
      <c r="F6423" t="s">
        <v>5511</v>
      </c>
      <c r="G6423" s="160" t="s">
        <v>4198</v>
      </c>
      <c r="H6423" t="s">
        <v>5512</v>
      </c>
      <c r="I6423" s="160" t="s">
        <v>4009</v>
      </c>
      <c r="J6423" t="s">
        <v>5513</v>
      </c>
      <c r="K6423">
        <v>99</v>
      </c>
      <c r="L6423" t="s">
        <v>3999</v>
      </c>
    </row>
    <row r="6424" spans="1:12">
      <c r="A6424" s="15">
        <v>30688903</v>
      </c>
      <c r="B6424" t="s">
        <v>5450</v>
      </c>
      <c r="C6424" t="s">
        <v>8850</v>
      </c>
      <c r="D6424" t="s">
        <v>8948</v>
      </c>
      <c r="E6424" t="s">
        <v>8949</v>
      </c>
      <c r="F6424" t="s">
        <v>5511</v>
      </c>
      <c r="G6424" s="160" t="s">
        <v>4198</v>
      </c>
      <c r="H6424" t="s">
        <v>5512</v>
      </c>
      <c r="I6424" s="160" t="s">
        <v>4009</v>
      </c>
      <c r="J6424" t="s">
        <v>5513</v>
      </c>
      <c r="K6424">
        <v>99</v>
      </c>
      <c r="L6424" t="s">
        <v>3999</v>
      </c>
    </row>
    <row r="6425" spans="1:12">
      <c r="A6425" s="15">
        <v>30688904</v>
      </c>
      <c r="B6425" t="s">
        <v>5450</v>
      </c>
      <c r="C6425" t="s">
        <v>8850</v>
      </c>
      <c r="D6425" t="s">
        <v>8948</v>
      </c>
      <c r="E6425" t="s">
        <v>8820</v>
      </c>
      <c r="F6425" t="s">
        <v>5511</v>
      </c>
      <c r="G6425" s="160" t="s">
        <v>4198</v>
      </c>
      <c r="H6425" t="s">
        <v>5512</v>
      </c>
      <c r="I6425" s="160" t="s">
        <v>4009</v>
      </c>
      <c r="J6425" t="s">
        <v>5513</v>
      </c>
      <c r="K6425">
        <v>99</v>
      </c>
      <c r="L6425" t="s">
        <v>3999</v>
      </c>
    </row>
    <row r="6426" spans="1:12">
      <c r="A6426" s="15">
        <v>30688905</v>
      </c>
      <c r="B6426" t="s">
        <v>5450</v>
      </c>
      <c r="C6426" t="s">
        <v>8850</v>
      </c>
      <c r="D6426" t="s">
        <v>8948</v>
      </c>
      <c r="E6426" t="s">
        <v>8828</v>
      </c>
      <c r="F6426" t="s">
        <v>5511</v>
      </c>
      <c r="G6426" s="160" t="s">
        <v>4198</v>
      </c>
      <c r="H6426" t="s">
        <v>5512</v>
      </c>
      <c r="I6426" s="160" t="s">
        <v>4009</v>
      </c>
      <c r="J6426" t="s">
        <v>5513</v>
      </c>
      <c r="K6426">
        <v>99</v>
      </c>
      <c r="L6426" t="s">
        <v>3999</v>
      </c>
    </row>
    <row r="6427" spans="1:12">
      <c r="A6427" s="15">
        <v>30688906</v>
      </c>
      <c r="B6427" t="s">
        <v>5450</v>
      </c>
      <c r="C6427" t="s">
        <v>8850</v>
      </c>
      <c r="D6427" t="s">
        <v>8948</v>
      </c>
      <c r="E6427" t="s">
        <v>8830</v>
      </c>
      <c r="F6427" t="s">
        <v>5511</v>
      </c>
      <c r="G6427" s="160" t="s">
        <v>4198</v>
      </c>
      <c r="H6427" t="s">
        <v>5512</v>
      </c>
      <c r="I6427" s="160" t="s">
        <v>4009</v>
      </c>
      <c r="J6427" t="s">
        <v>5513</v>
      </c>
      <c r="K6427">
        <v>99</v>
      </c>
      <c r="L6427" t="s">
        <v>3999</v>
      </c>
    </row>
    <row r="6428" spans="1:12">
      <c r="A6428" s="15">
        <v>30688907</v>
      </c>
      <c r="B6428" t="s">
        <v>5450</v>
      </c>
      <c r="C6428" t="s">
        <v>8850</v>
      </c>
      <c r="D6428" t="s">
        <v>8948</v>
      </c>
      <c r="E6428" t="s">
        <v>8950</v>
      </c>
      <c r="F6428" t="s">
        <v>5511</v>
      </c>
      <c r="G6428" s="160" t="s">
        <v>4198</v>
      </c>
      <c r="H6428" t="s">
        <v>5512</v>
      </c>
      <c r="I6428" s="160" t="s">
        <v>4009</v>
      </c>
      <c r="J6428" t="s">
        <v>5513</v>
      </c>
      <c r="K6428">
        <v>99</v>
      </c>
      <c r="L6428" t="s">
        <v>3999</v>
      </c>
    </row>
    <row r="6429" spans="1:12">
      <c r="A6429" s="15">
        <v>30699998</v>
      </c>
      <c r="B6429" t="s">
        <v>5450</v>
      </c>
      <c r="C6429" t="s">
        <v>8850</v>
      </c>
      <c r="D6429" t="s">
        <v>8951</v>
      </c>
      <c r="E6429" t="s">
        <v>6493</v>
      </c>
      <c r="F6429" t="s">
        <v>5511</v>
      </c>
      <c r="G6429" s="160" t="s">
        <v>4198</v>
      </c>
      <c r="H6429" t="s">
        <v>5512</v>
      </c>
      <c r="I6429" s="160" t="s">
        <v>4009</v>
      </c>
      <c r="J6429" t="s">
        <v>5513</v>
      </c>
      <c r="K6429">
        <v>99</v>
      </c>
      <c r="L6429" t="s">
        <v>3999</v>
      </c>
    </row>
    <row r="6430" spans="1:12">
      <c r="A6430" s="15">
        <v>30699999</v>
      </c>
      <c r="B6430" t="s">
        <v>5450</v>
      </c>
      <c r="C6430" t="s">
        <v>8850</v>
      </c>
      <c r="D6430" t="s">
        <v>8952</v>
      </c>
      <c r="E6430" t="s">
        <v>4284</v>
      </c>
      <c r="F6430" t="s">
        <v>5511</v>
      </c>
      <c r="G6430" s="160" t="s">
        <v>4198</v>
      </c>
      <c r="H6430" t="s">
        <v>5512</v>
      </c>
      <c r="I6430" s="160" t="s">
        <v>4009</v>
      </c>
      <c r="J6430" t="s">
        <v>5513</v>
      </c>
      <c r="K6430">
        <v>99</v>
      </c>
      <c r="L6430" t="s">
        <v>3999</v>
      </c>
    </row>
    <row r="6431" spans="1:12">
      <c r="A6431" s="15">
        <v>30700101</v>
      </c>
      <c r="B6431" t="s">
        <v>5450</v>
      </c>
      <c r="C6431" t="s">
        <v>8953</v>
      </c>
      <c r="D6431" t="s">
        <v>8954</v>
      </c>
      <c r="E6431" t="s">
        <v>8955</v>
      </c>
      <c r="F6431" t="s">
        <v>8956</v>
      </c>
      <c r="G6431" s="160" t="s">
        <v>4076</v>
      </c>
      <c r="H6431" t="s">
        <v>4330</v>
      </c>
      <c r="I6431" s="160" t="s">
        <v>3995</v>
      </c>
      <c r="J6431" t="s">
        <v>5519</v>
      </c>
      <c r="K6431" s="160" t="s">
        <v>4007</v>
      </c>
      <c r="L6431" t="s">
        <v>8954</v>
      </c>
    </row>
    <row r="6432" spans="1:12">
      <c r="A6432" s="15">
        <v>30700102</v>
      </c>
      <c r="B6432" t="s">
        <v>5450</v>
      </c>
      <c r="C6432" t="s">
        <v>8953</v>
      </c>
      <c r="D6432" t="s">
        <v>8954</v>
      </c>
      <c r="E6432" t="s">
        <v>8957</v>
      </c>
      <c r="F6432" t="s">
        <v>8956</v>
      </c>
      <c r="G6432" s="160" t="s">
        <v>4076</v>
      </c>
      <c r="H6432" t="s">
        <v>4330</v>
      </c>
      <c r="I6432" s="160" t="s">
        <v>3995</v>
      </c>
      <c r="J6432" t="s">
        <v>5519</v>
      </c>
      <c r="K6432" s="160" t="s">
        <v>4007</v>
      </c>
      <c r="L6432" t="s">
        <v>8954</v>
      </c>
    </row>
    <row r="6433" spans="1:12">
      <c r="A6433" s="15">
        <v>30700103</v>
      </c>
      <c r="B6433" t="s">
        <v>5450</v>
      </c>
      <c r="C6433" t="s">
        <v>8953</v>
      </c>
      <c r="D6433" t="s">
        <v>8954</v>
      </c>
      <c r="E6433" t="s">
        <v>8958</v>
      </c>
      <c r="F6433" t="s">
        <v>8956</v>
      </c>
      <c r="G6433" s="160" t="s">
        <v>4076</v>
      </c>
      <c r="H6433" t="s">
        <v>4330</v>
      </c>
      <c r="I6433" s="160" t="s">
        <v>3995</v>
      </c>
      <c r="J6433" t="s">
        <v>5519</v>
      </c>
      <c r="K6433" s="160" t="s">
        <v>4007</v>
      </c>
      <c r="L6433" t="s">
        <v>8954</v>
      </c>
    </row>
    <row r="6434" spans="1:12">
      <c r="A6434" s="15">
        <v>30700104</v>
      </c>
      <c r="B6434" t="s">
        <v>5450</v>
      </c>
      <c r="C6434" t="s">
        <v>8953</v>
      </c>
      <c r="D6434" t="s">
        <v>8954</v>
      </c>
      <c r="E6434" t="s">
        <v>8959</v>
      </c>
      <c r="F6434" t="s">
        <v>8956</v>
      </c>
      <c r="G6434" s="160" t="s">
        <v>4076</v>
      </c>
      <c r="H6434" t="s">
        <v>4330</v>
      </c>
      <c r="I6434" s="160" t="s">
        <v>3995</v>
      </c>
      <c r="J6434" t="s">
        <v>5519</v>
      </c>
      <c r="K6434" s="160" t="s">
        <v>4007</v>
      </c>
      <c r="L6434" t="s">
        <v>8954</v>
      </c>
    </row>
    <row r="6435" spans="1:12">
      <c r="A6435" s="15">
        <v>30700105</v>
      </c>
      <c r="B6435" t="s">
        <v>5450</v>
      </c>
      <c r="C6435" t="s">
        <v>8953</v>
      </c>
      <c r="D6435" t="s">
        <v>8954</v>
      </c>
      <c r="E6435" t="s">
        <v>3944</v>
      </c>
      <c r="F6435" t="s">
        <v>8956</v>
      </c>
      <c r="G6435" s="160" t="s">
        <v>4076</v>
      </c>
      <c r="H6435" t="s">
        <v>4330</v>
      </c>
      <c r="I6435" s="160" t="s">
        <v>3995</v>
      </c>
      <c r="J6435" t="s">
        <v>5519</v>
      </c>
      <c r="K6435" s="160" t="s">
        <v>4007</v>
      </c>
      <c r="L6435" t="s">
        <v>8954</v>
      </c>
    </row>
    <row r="6436" spans="1:12">
      <c r="A6436" s="15">
        <v>30700106</v>
      </c>
      <c r="B6436" t="s">
        <v>5450</v>
      </c>
      <c r="C6436" t="s">
        <v>8953</v>
      </c>
      <c r="D6436" t="s">
        <v>8954</v>
      </c>
      <c r="E6436" t="s">
        <v>3817</v>
      </c>
      <c r="F6436" t="s">
        <v>8956</v>
      </c>
      <c r="G6436" s="160" t="s">
        <v>4076</v>
      </c>
      <c r="H6436" t="s">
        <v>4330</v>
      </c>
      <c r="I6436" s="160" t="s">
        <v>3995</v>
      </c>
      <c r="J6436" t="s">
        <v>5519</v>
      </c>
      <c r="K6436" s="160" t="s">
        <v>4007</v>
      </c>
      <c r="L6436" t="s">
        <v>8954</v>
      </c>
    </row>
    <row r="6437" spans="1:12">
      <c r="A6437" s="15">
        <v>30700107</v>
      </c>
      <c r="B6437" t="s">
        <v>5450</v>
      </c>
      <c r="C6437" t="s">
        <v>8953</v>
      </c>
      <c r="D6437" t="s">
        <v>8954</v>
      </c>
      <c r="E6437" t="s">
        <v>8960</v>
      </c>
      <c r="F6437" t="s">
        <v>8956</v>
      </c>
      <c r="G6437" s="160" t="s">
        <v>4076</v>
      </c>
      <c r="H6437" t="s">
        <v>4330</v>
      </c>
      <c r="I6437" s="160" t="s">
        <v>3995</v>
      </c>
      <c r="J6437" t="s">
        <v>5519</v>
      </c>
      <c r="K6437" s="160" t="s">
        <v>4007</v>
      </c>
      <c r="L6437" t="s">
        <v>8954</v>
      </c>
    </row>
    <row r="6438" spans="1:12">
      <c r="A6438" s="15">
        <v>30700108</v>
      </c>
      <c r="B6438" t="s">
        <v>5450</v>
      </c>
      <c r="C6438" t="s">
        <v>8953</v>
      </c>
      <c r="D6438" t="s">
        <v>8954</v>
      </c>
      <c r="E6438" t="s">
        <v>8961</v>
      </c>
      <c r="F6438" t="s">
        <v>8956</v>
      </c>
      <c r="G6438" s="160" t="s">
        <v>4076</v>
      </c>
      <c r="H6438" t="s">
        <v>4330</v>
      </c>
      <c r="I6438" s="160" t="s">
        <v>3995</v>
      </c>
      <c r="J6438" t="s">
        <v>5519</v>
      </c>
      <c r="K6438" s="160" t="s">
        <v>4007</v>
      </c>
      <c r="L6438" t="s">
        <v>8954</v>
      </c>
    </row>
    <row r="6439" spans="1:12">
      <c r="A6439" s="15">
        <v>30700109</v>
      </c>
      <c r="B6439" t="s">
        <v>5450</v>
      </c>
      <c r="C6439" t="s">
        <v>8953</v>
      </c>
      <c r="D6439" t="s">
        <v>8954</v>
      </c>
      <c r="E6439" t="s">
        <v>3912</v>
      </c>
      <c r="F6439" t="s">
        <v>8956</v>
      </c>
      <c r="G6439" s="160" t="s">
        <v>4076</v>
      </c>
      <c r="H6439" t="s">
        <v>4330</v>
      </c>
      <c r="I6439" s="160" t="s">
        <v>3995</v>
      </c>
      <c r="J6439" t="s">
        <v>5519</v>
      </c>
      <c r="K6439" s="160" t="s">
        <v>4007</v>
      </c>
      <c r="L6439" t="s">
        <v>8954</v>
      </c>
    </row>
    <row r="6440" spans="1:12">
      <c r="A6440" s="15">
        <v>30700110</v>
      </c>
      <c r="B6440" t="s">
        <v>5450</v>
      </c>
      <c r="C6440" t="s">
        <v>8953</v>
      </c>
      <c r="D6440" t="s">
        <v>8954</v>
      </c>
      <c r="E6440" t="s">
        <v>8962</v>
      </c>
      <c r="F6440" t="s">
        <v>8956</v>
      </c>
      <c r="G6440" s="160" t="s">
        <v>4076</v>
      </c>
      <c r="H6440" t="s">
        <v>4330</v>
      </c>
      <c r="I6440" s="160" t="s">
        <v>3995</v>
      </c>
      <c r="J6440" t="s">
        <v>5519</v>
      </c>
      <c r="K6440" s="160" t="s">
        <v>4007</v>
      </c>
      <c r="L6440" t="s">
        <v>8954</v>
      </c>
    </row>
    <row r="6441" spans="1:12">
      <c r="A6441" s="15">
        <v>30700111</v>
      </c>
      <c r="B6441" t="s">
        <v>5450</v>
      </c>
      <c r="C6441" t="s">
        <v>8953</v>
      </c>
      <c r="D6441" t="s">
        <v>8954</v>
      </c>
      <c r="E6441" t="s">
        <v>8963</v>
      </c>
      <c r="F6441" t="s">
        <v>8956</v>
      </c>
      <c r="G6441" s="160" t="s">
        <v>4076</v>
      </c>
      <c r="H6441" t="s">
        <v>4330</v>
      </c>
      <c r="I6441" s="160" t="s">
        <v>3995</v>
      </c>
      <c r="J6441" t="s">
        <v>5519</v>
      </c>
      <c r="K6441" s="160" t="s">
        <v>4007</v>
      </c>
      <c r="L6441" t="s">
        <v>8954</v>
      </c>
    </row>
    <row r="6442" spans="1:12">
      <c r="A6442" s="15">
        <v>30700112</v>
      </c>
      <c r="B6442" t="s">
        <v>5450</v>
      </c>
      <c r="C6442" t="s">
        <v>8953</v>
      </c>
      <c r="D6442" t="s">
        <v>8954</v>
      </c>
      <c r="E6442" t="s">
        <v>8964</v>
      </c>
      <c r="F6442" t="s">
        <v>8956</v>
      </c>
      <c r="G6442" s="160" t="s">
        <v>4076</v>
      </c>
      <c r="H6442" t="s">
        <v>4330</v>
      </c>
      <c r="I6442" s="160" t="s">
        <v>3995</v>
      </c>
      <c r="J6442" t="s">
        <v>5519</v>
      </c>
      <c r="K6442" s="160" t="s">
        <v>4007</v>
      </c>
      <c r="L6442" t="s">
        <v>8954</v>
      </c>
    </row>
    <row r="6443" spans="1:12">
      <c r="A6443" s="15">
        <v>30700113</v>
      </c>
      <c r="B6443" t="s">
        <v>5450</v>
      </c>
      <c r="C6443" t="s">
        <v>8953</v>
      </c>
      <c r="D6443" t="s">
        <v>8954</v>
      </c>
      <c r="E6443" t="s">
        <v>8965</v>
      </c>
      <c r="F6443" t="s">
        <v>8956</v>
      </c>
      <c r="G6443" s="160" t="s">
        <v>4076</v>
      </c>
      <c r="H6443" t="s">
        <v>4330</v>
      </c>
      <c r="I6443" s="160" t="s">
        <v>3995</v>
      </c>
      <c r="J6443" t="s">
        <v>5519</v>
      </c>
      <c r="K6443" s="160" t="s">
        <v>4007</v>
      </c>
      <c r="L6443" t="s">
        <v>8954</v>
      </c>
    </row>
    <row r="6444" spans="1:12">
      <c r="A6444" s="15">
        <v>30700114</v>
      </c>
      <c r="B6444" t="s">
        <v>5450</v>
      </c>
      <c r="C6444" t="s">
        <v>8953</v>
      </c>
      <c r="D6444" t="s">
        <v>8954</v>
      </c>
      <c r="E6444" t="s">
        <v>8966</v>
      </c>
      <c r="F6444" t="s">
        <v>8956</v>
      </c>
      <c r="G6444" s="160" t="s">
        <v>4076</v>
      </c>
      <c r="H6444" t="s">
        <v>4330</v>
      </c>
      <c r="I6444" s="160" t="s">
        <v>3995</v>
      </c>
      <c r="J6444" t="s">
        <v>5519</v>
      </c>
      <c r="K6444" s="160" t="s">
        <v>4007</v>
      </c>
      <c r="L6444" t="s">
        <v>8954</v>
      </c>
    </row>
    <row r="6445" spans="1:12">
      <c r="A6445" s="15">
        <v>30700115</v>
      </c>
      <c r="B6445" t="s">
        <v>5450</v>
      </c>
      <c r="C6445" t="s">
        <v>8953</v>
      </c>
      <c r="D6445" t="s">
        <v>8954</v>
      </c>
      <c r="E6445" t="s">
        <v>8967</v>
      </c>
      <c r="F6445" t="s">
        <v>8956</v>
      </c>
      <c r="G6445" s="160" t="s">
        <v>4076</v>
      </c>
      <c r="H6445" t="s">
        <v>4330</v>
      </c>
      <c r="I6445" s="160" t="s">
        <v>3995</v>
      </c>
      <c r="J6445" t="s">
        <v>5519</v>
      </c>
      <c r="K6445" s="160" t="s">
        <v>4007</v>
      </c>
      <c r="L6445" t="s">
        <v>8954</v>
      </c>
    </row>
    <row r="6446" spans="1:12">
      <c r="A6446" s="15">
        <v>30700116</v>
      </c>
      <c r="B6446" t="s">
        <v>5450</v>
      </c>
      <c r="C6446" t="s">
        <v>8953</v>
      </c>
      <c r="D6446" t="s">
        <v>8954</v>
      </c>
      <c r="E6446" t="s">
        <v>8968</v>
      </c>
      <c r="F6446" t="s">
        <v>8956</v>
      </c>
      <c r="G6446" s="160" t="s">
        <v>4076</v>
      </c>
      <c r="H6446" t="s">
        <v>4330</v>
      </c>
      <c r="I6446" s="160" t="s">
        <v>3995</v>
      </c>
      <c r="J6446" t="s">
        <v>5519</v>
      </c>
      <c r="K6446" s="160" t="s">
        <v>4007</v>
      </c>
      <c r="L6446" t="s">
        <v>8954</v>
      </c>
    </row>
    <row r="6447" spans="1:12">
      <c r="A6447" s="15">
        <v>30700117</v>
      </c>
      <c r="B6447" t="s">
        <v>5450</v>
      </c>
      <c r="C6447" t="s">
        <v>8953</v>
      </c>
      <c r="D6447" t="s">
        <v>8954</v>
      </c>
      <c r="E6447" t="s">
        <v>8969</v>
      </c>
      <c r="F6447" t="s">
        <v>8956</v>
      </c>
      <c r="G6447" s="160" t="s">
        <v>4076</v>
      </c>
      <c r="H6447" t="s">
        <v>4330</v>
      </c>
      <c r="I6447" s="160" t="s">
        <v>3995</v>
      </c>
      <c r="J6447" t="s">
        <v>5519</v>
      </c>
      <c r="K6447" s="160" t="s">
        <v>4007</v>
      </c>
      <c r="L6447" t="s">
        <v>8954</v>
      </c>
    </row>
    <row r="6448" spans="1:12">
      <c r="A6448" s="15">
        <v>30700118</v>
      </c>
      <c r="B6448" t="s">
        <v>5450</v>
      </c>
      <c r="C6448" t="s">
        <v>8953</v>
      </c>
      <c r="D6448" t="s">
        <v>8954</v>
      </c>
      <c r="E6448" t="s">
        <v>8970</v>
      </c>
      <c r="F6448" t="s">
        <v>8956</v>
      </c>
      <c r="G6448" s="160" t="s">
        <v>4076</v>
      </c>
      <c r="H6448" t="s">
        <v>4330</v>
      </c>
      <c r="I6448" s="160" t="s">
        <v>3995</v>
      </c>
      <c r="J6448" t="s">
        <v>5519</v>
      </c>
      <c r="K6448" s="160" t="s">
        <v>4007</v>
      </c>
      <c r="L6448" t="s">
        <v>8954</v>
      </c>
    </row>
    <row r="6449" spans="1:12">
      <c r="A6449" s="15">
        <v>30700119</v>
      </c>
      <c r="B6449" t="s">
        <v>5450</v>
      </c>
      <c r="C6449" t="s">
        <v>8953</v>
      </c>
      <c r="D6449" t="s">
        <v>8954</v>
      </c>
      <c r="E6449" t="s">
        <v>8971</v>
      </c>
      <c r="F6449" t="s">
        <v>8956</v>
      </c>
      <c r="G6449" s="160" t="s">
        <v>4076</v>
      </c>
      <c r="H6449" t="s">
        <v>4330</v>
      </c>
      <c r="I6449" s="160" t="s">
        <v>3995</v>
      </c>
      <c r="J6449" t="s">
        <v>5519</v>
      </c>
      <c r="K6449" s="160" t="s">
        <v>4007</v>
      </c>
      <c r="L6449" t="s">
        <v>8954</v>
      </c>
    </row>
    <row r="6450" spans="1:12">
      <c r="A6450" s="15">
        <v>30700120</v>
      </c>
      <c r="B6450" t="s">
        <v>5450</v>
      </c>
      <c r="C6450" t="s">
        <v>8953</v>
      </c>
      <c r="D6450" t="s">
        <v>8954</v>
      </c>
      <c r="E6450" t="s">
        <v>8972</v>
      </c>
      <c r="F6450" t="s">
        <v>8956</v>
      </c>
      <c r="G6450" s="160" t="s">
        <v>4076</v>
      </c>
      <c r="H6450" t="s">
        <v>4330</v>
      </c>
      <c r="I6450" s="160" t="s">
        <v>3995</v>
      </c>
      <c r="J6450" t="s">
        <v>5519</v>
      </c>
      <c r="K6450" s="160" t="s">
        <v>4007</v>
      </c>
      <c r="L6450" t="s">
        <v>8954</v>
      </c>
    </row>
    <row r="6451" spans="1:12">
      <c r="A6451" s="15">
        <v>30700121</v>
      </c>
      <c r="B6451" t="s">
        <v>5450</v>
      </c>
      <c r="C6451" t="s">
        <v>8953</v>
      </c>
      <c r="D6451" t="s">
        <v>8954</v>
      </c>
      <c r="E6451" t="s">
        <v>8973</v>
      </c>
      <c r="F6451" t="s">
        <v>8956</v>
      </c>
      <c r="G6451" s="160" t="s">
        <v>4076</v>
      </c>
      <c r="H6451" t="s">
        <v>4330</v>
      </c>
      <c r="I6451" s="160" t="s">
        <v>3995</v>
      </c>
      <c r="J6451" t="s">
        <v>5519</v>
      </c>
      <c r="K6451" s="160" t="s">
        <v>4007</v>
      </c>
      <c r="L6451" t="s">
        <v>8954</v>
      </c>
    </row>
    <row r="6452" spans="1:12">
      <c r="A6452" s="15">
        <v>30700122</v>
      </c>
      <c r="B6452" t="s">
        <v>5450</v>
      </c>
      <c r="C6452" t="s">
        <v>8953</v>
      </c>
      <c r="D6452" t="s">
        <v>8954</v>
      </c>
      <c r="E6452" t="s">
        <v>8974</v>
      </c>
      <c r="F6452" t="s">
        <v>8956</v>
      </c>
      <c r="G6452" s="160" t="s">
        <v>4076</v>
      </c>
      <c r="H6452" t="s">
        <v>4330</v>
      </c>
      <c r="I6452" s="160" t="s">
        <v>3995</v>
      </c>
      <c r="J6452" t="s">
        <v>5519</v>
      </c>
      <c r="K6452" s="160" t="s">
        <v>4007</v>
      </c>
      <c r="L6452" t="s">
        <v>8954</v>
      </c>
    </row>
    <row r="6453" spans="1:12">
      <c r="A6453" s="15">
        <v>30700123</v>
      </c>
      <c r="B6453" t="s">
        <v>5450</v>
      </c>
      <c r="C6453" t="s">
        <v>8953</v>
      </c>
      <c r="D6453" t="s">
        <v>8954</v>
      </c>
      <c r="E6453" t="s">
        <v>8975</v>
      </c>
      <c r="F6453" t="s">
        <v>8956</v>
      </c>
      <c r="G6453" s="160" t="s">
        <v>4076</v>
      </c>
      <c r="H6453" t="s">
        <v>4330</v>
      </c>
      <c r="I6453" s="160" t="s">
        <v>3995</v>
      </c>
      <c r="J6453" t="s">
        <v>5519</v>
      </c>
      <c r="K6453" s="160" t="s">
        <v>4007</v>
      </c>
      <c r="L6453" t="s">
        <v>8954</v>
      </c>
    </row>
    <row r="6454" spans="1:12">
      <c r="A6454" s="15">
        <v>30700124</v>
      </c>
      <c r="B6454" t="s">
        <v>5450</v>
      </c>
      <c r="C6454" t="s">
        <v>8953</v>
      </c>
      <c r="D6454" t="s">
        <v>8954</v>
      </c>
      <c r="E6454" t="s">
        <v>8976</v>
      </c>
      <c r="F6454" t="s">
        <v>8956</v>
      </c>
      <c r="G6454" s="160" t="s">
        <v>4076</v>
      </c>
      <c r="H6454" t="s">
        <v>4330</v>
      </c>
      <c r="I6454" s="160" t="s">
        <v>3995</v>
      </c>
      <c r="J6454" t="s">
        <v>5519</v>
      </c>
      <c r="K6454" s="160" t="s">
        <v>4007</v>
      </c>
      <c r="L6454" t="s">
        <v>8954</v>
      </c>
    </row>
    <row r="6455" spans="1:12">
      <c r="A6455" s="15">
        <v>30700125</v>
      </c>
      <c r="B6455" t="s">
        <v>5450</v>
      </c>
      <c r="C6455" t="s">
        <v>8953</v>
      </c>
      <c r="D6455" t="s">
        <v>8954</v>
      </c>
      <c r="E6455" t="s">
        <v>8977</v>
      </c>
      <c r="F6455" t="s">
        <v>8956</v>
      </c>
      <c r="G6455" s="160" t="s">
        <v>4076</v>
      </c>
      <c r="H6455" t="s">
        <v>4330</v>
      </c>
      <c r="I6455" s="160" t="s">
        <v>3995</v>
      </c>
      <c r="J6455" t="s">
        <v>5519</v>
      </c>
      <c r="K6455" s="160" t="s">
        <v>4007</v>
      </c>
      <c r="L6455" t="s">
        <v>8954</v>
      </c>
    </row>
    <row r="6456" spans="1:12">
      <c r="A6456" s="15">
        <v>30700126</v>
      </c>
      <c r="B6456" t="s">
        <v>5450</v>
      </c>
      <c r="C6456" t="s">
        <v>8953</v>
      </c>
      <c r="D6456" t="s">
        <v>8954</v>
      </c>
      <c r="E6456" t="s">
        <v>8978</v>
      </c>
      <c r="F6456" t="s">
        <v>8956</v>
      </c>
      <c r="G6456" s="160" t="s">
        <v>4076</v>
      </c>
      <c r="H6456" t="s">
        <v>4330</v>
      </c>
      <c r="I6456" s="160" t="s">
        <v>3995</v>
      </c>
      <c r="J6456" t="s">
        <v>5519</v>
      </c>
      <c r="K6456" s="160" t="s">
        <v>4007</v>
      </c>
      <c r="L6456" t="s">
        <v>8954</v>
      </c>
    </row>
    <row r="6457" spans="1:12">
      <c r="A6457" s="15">
        <v>30700127</v>
      </c>
      <c r="B6457" t="s">
        <v>5450</v>
      </c>
      <c r="C6457" t="s">
        <v>8953</v>
      </c>
      <c r="D6457" t="s">
        <v>8954</v>
      </c>
      <c r="E6457" t="s">
        <v>8979</v>
      </c>
      <c r="F6457" t="s">
        <v>8956</v>
      </c>
      <c r="G6457" s="160" t="s">
        <v>4076</v>
      </c>
      <c r="H6457" t="s">
        <v>4330</v>
      </c>
      <c r="I6457" s="160" t="s">
        <v>3995</v>
      </c>
      <c r="J6457" t="s">
        <v>5519</v>
      </c>
      <c r="K6457" s="160" t="s">
        <v>4007</v>
      </c>
      <c r="L6457" t="s">
        <v>8954</v>
      </c>
    </row>
    <row r="6458" spans="1:12">
      <c r="A6458" s="15">
        <v>30700128</v>
      </c>
      <c r="B6458" t="s">
        <v>5450</v>
      </c>
      <c r="C6458" t="s">
        <v>8953</v>
      </c>
      <c r="D6458" t="s">
        <v>8954</v>
      </c>
      <c r="E6458" t="s">
        <v>8980</v>
      </c>
      <c r="F6458" t="s">
        <v>8956</v>
      </c>
      <c r="G6458" s="160" t="s">
        <v>4076</v>
      </c>
      <c r="H6458" t="s">
        <v>4330</v>
      </c>
      <c r="I6458" s="160" t="s">
        <v>3995</v>
      </c>
      <c r="J6458" t="s">
        <v>5519</v>
      </c>
      <c r="K6458" s="160" t="s">
        <v>4007</v>
      </c>
      <c r="L6458" t="s">
        <v>8954</v>
      </c>
    </row>
    <row r="6459" spans="1:12">
      <c r="A6459" s="15">
        <v>30700129</v>
      </c>
      <c r="B6459" t="s">
        <v>5450</v>
      </c>
      <c r="C6459" t="s">
        <v>8953</v>
      </c>
      <c r="D6459" t="s">
        <v>8954</v>
      </c>
      <c r="E6459" t="s">
        <v>8981</v>
      </c>
      <c r="F6459" t="s">
        <v>8956</v>
      </c>
      <c r="G6459" s="160" t="s">
        <v>4076</v>
      </c>
      <c r="H6459" t="s">
        <v>4330</v>
      </c>
      <c r="I6459" s="160" t="s">
        <v>3995</v>
      </c>
      <c r="J6459" t="s">
        <v>5519</v>
      </c>
      <c r="K6459" s="160" t="s">
        <v>4007</v>
      </c>
      <c r="L6459" t="s">
        <v>8954</v>
      </c>
    </row>
    <row r="6460" spans="1:12">
      <c r="A6460" s="15">
        <v>30700130</v>
      </c>
      <c r="B6460" t="s">
        <v>5450</v>
      </c>
      <c r="C6460" t="s">
        <v>8953</v>
      </c>
      <c r="D6460" t="s">
        <v>8954</v>
      </c>
      <c r="E6460" t="s">
        <v>8982</v>
      </c>
      <c r="F6460" t="s">
        <v>8956</v>
      </c>
      <c r="G6460" s="160" t="s">
        <v>4076</v>
      </c>
      <c r="H6460" t="s">
        <v>4330</v>
      </c>
      <c r="I6460" s="160" t="s">
        <v>3995</v>
      </c>
      <c r="J6460" t="s">
        <v>5519</v>
      </c>
      <c r="K6460" s="160" t="s">
        <v>4007</v>
      </c>
      <c r="L6460" t="s">
        <v>8954</v>
      </c>
    </row>
    <row r="6461" spans="1:12">
      <c r="A6461" s="15">
        <v>30700131</v>
      </c>
      <c r="B6461" t="s">
        <v>5450</v>
      </c>
      <c r="C6461" t="s">
        <v>8953</v>
      </c>
      <c r="D6461" t="s">
        <v>8954</v>
      </c>
      <c r="E6461" t="s">
        <v>8983</v>
      </c>
      <c r="F6461" t="s">
        <v>8956</v>
      </c>
      <c r="G6461" s="160" t="s">
        <v>4076</v>
      </c>
      <c r="H6461" t="s">
        <v>4330</v>
      </c>
      <c r="I6461" s="160" t="s">
        <v>3995</v>
      </c>
      <c r="J6461" t="s">
        <v>5519</v>
      </c>
      <c r="K6461" s="160" t="s">
        <v>4007</v>
      </c>
      <c r="L6461" t="s">
        <v>8954</v>
      </c>
    </row>
    <row r="6462" spans="1:12">
      <c r="A6462" s="15">
        <v>30700132</v>
      </c>
      <c r="B6462" t="s">
        <v>5450</v>
      </c>
      <c r="C6462" t="s">
        <v>8953</v>
      </c>
      <c r="D6462" t="s">
        <v>8954</v>
      </c>
      <c r="E6462" t="s">
        <v>8984</v>
      </c>
      <c r="F6462" t="s">
        <v>8956</v>
      </c>
      <c r="G6462" s="160" t="s">
        <v>4076</v>
      </c>
      <c r="H6462" t="s">
        <v>4330</v>
      </c>
      <c r="I6462" s="160" t="s">
        <v>3995</v>
      </c>
      <c r="J6462" t="s">
        <v>5519</v>
      </c>
      <c r="K6462" s="160" t="s">
        <v>4007</v>
      </c>
      <c r="L6462" t="s">
        <v>8954</v>
      </c>
    </row>
    <row r="6463" spans="1:12">
      <c r="A6463" s="15">
        <v>30700133</v>
      </c>
      <c r="B6463" t="s">
        <v>5450</v>
      </c>
      <c r="C6463" t="s">
        <v>8953</v>
      </c>
      <c r="D6463" t="s">
        <v>8954</v>
      </c>
      <c r="E6463" t="s">
        <v>8985</v>
      </c>
      <c r="F6463" t="s">
        <v>8956</v>
      </c>
      <c r="G6463" s="160" t="s">
        <v>4076</v>
      </c>
      <c r="H6463" t="s">
        <v>4330</v>
      </c>
      <c r="I6463" s="160" t="s">
        <v>3995</v>
      </c>
      <c r="J6463" t="s">
        <v>5519</v>
      </c>
      <c r="K6463" s="160" t="s">
        <v>4007</v>
      </c>
      <c r="L6463" t="s">
        <v>8954</v>
      </c>
    </row>
    <row r="6464" spans="1:12">
      <c r="A6464" s="15">
        <v>30700134</v>
      </c>
      <c r="B6464" t="s">
        <v>5450</v>
      </c>
      <c r="C6464" t="s">
        <v>8953</v>
      </c>
      <c r="D6464" t="s">
        <v>8954</v>
      </c>
      <c r="E6464" t="s">
        <v>8986</v>
      </c>
      <c r="F6464" t="s">
        <v>8956</v>
      </c>
      <c r="G6464" s="160" t="s">
        <v>4076</v>
      </c>
      <c r="H6464" t="s">
        <v>4330</v>
      </c>
      <c r="I6464" s="160" t="s">
        <v>3995</v>
      </c>
      <c r="J6464" t="s">
        <v>5519</v>
      </c>
      <c r="K6464" s="160" t="s">
        <v>4007</v>
      </c>
      <c r="L6464" t="s">
        <v>8954</v>
      </c>
    </row>
    <row r="6465" spans="1:12">
      <c r="A6465" s="15">
        <v>30700135</v>
      </c>
      <c r="B6465" t="s">
        <v>5450</v>
      </c>
      <c r="C6465" t="s">
        <v>8953</v>
      </c>
      <c r="D6465" t="s">
        <v>8954</v>
      </c>
      <c r="E6465" t="s">
        <v>8987</v>
      </c>
      <c r="F6465" t="s">
        <v>8956</v>
      </c>
      <c r="G6465" s="160" t="s">
        <v>4076</v>
      </c>
      <c r="H6465" t="s">
        <v>4330</v>
      </c>
      <c r="I6465" s="160" t="s">
        <v>3995</v>
      </c>
      <c r="J6465" t="s">
        <v>5519</v>
      </c>
      <c r="K6465" s="160" t="s">
        <v>4007</v>
      </c>
      <c r="L6465" t="s">
        <v>8954</v>
      </c>
    </row>
    <row r="6466" spans="1:12">
      <c r="A6466" s="15">
        <v>30700136</v>
      </c>
      <c r="B6466" t="s">
        <v>5450</v>
      </c>
      <c r="C6466" t="s">
        <v>8953</v>
      </c>
      <c r="D6466" t="s">
        <v>8954</v>
      </c>
      <c r="E6466" t="s">
        <v>8988</v>
      </c>
      <c r="F6466" t="s">
        <v>8956</v>
      </c>
      <c r="G6466" s="160" t="s">
        <v>4076</v>
      </c>
      <c r="H6466" t="s">
        <v>4330</v>
      </c>
      <c r="I6466" s="160" t="s">
        <v>3995</v>
      </c>
      <c r="J6466" t="s">
        <v>5519</v>
      </c>
      <c r="K6466" s="160" t="s">
        <v>4007</v>
      </c>
      <c r="L6466" t="s">
        <v>8954</v>
      </c>
    </row>
    <row r="6467" spans="1:12">
      <c r="A6467" s="15">
        <v>30700199</v>
      </c>
      <c r="B6467" t="s">
        <v>5450</v>
      </c>
      <c r="C6467" t="s">
        <v>8953</v>
      </c>
      <c r="D6467" t="s">
        <v>8954</v>
      </c>
      <c r="E6467" t="s">
        <v>4020</v>
      </c>
      <c r="F6467" t="s">
        <v>8956</v>
      </c>
      <c r="G6467" s="160" t="s">
        <v>4076</v>
      </c>
      <c r="H6467" t="s">
        <v>4330</v>
      </c>
      <c r="I6467" s="160" t="s">
        <v>3995</v>
      </c>
      <c r="J6467" t="s">
        <v>5519</v>
      </c>
      <c r="K6467" s="160" t="s">
        <v>4007</v>
      </c>
      <c r="L6467" t="s">
        <v>8954</v>
      </c>
    </row>
    <row r="6468" spans="1:12">
      <c r="A6468" s="15">
        <v>30700203</v>
      </c>
      <c r="B6468" t="s">
        <v>5450</v>
      </c>
      <c r="C6468" t="s">
        <v>8953</v>
      </c>
      <c r="D6468" t="s">
        <v>8989</v>
      </c>
      <c r="E6468" t="s">
        <v>8990</v>
      </c>
      <c r="F6468" t="s">
        <v>8956</v>
      </c>
      <c r="G6468" s="160" t="s">
        <v>4076</v>
      </c>
      <c r="H6468" t="s">
        <v>4330</v>
      </c>
      <c r="I6468" s="160" t="s">
        <v>3995</v>
      </c>
      <c r="J6468" t="s">
        <v>5519</v>
      </c>
      <c r="K6468">
        <v>99</v>
      </c>
      <c r="L6468" t="s">
        <v>3999</v>
      </c>
    </row>
    <row r="6469" spans="1:12">
      <c r="A6469" s="15">
        <v>30700211</v>
      </c>
      <c r="B6469" t="s">
        <v>5450</v>
      </c>
      <c r="C6469" t="s">
        <v>8953</v>
      </c>
      <c r="D6469" t="s">
        <v>8989</v>
      </c>
      <c r="E6469" t="s">
        <v>8991</v>
      </c>
      <c r="F6469" t="s">
        <v>8956</v>
      </c>
      <c r="G6469" s="160" t="s">
        <v>4076</v>
      </c>
      <c r="H6469" t="s">
        <v>4330</v>
      </c>
      <c r="I6469" s="160" t="s">
        <v>3995</v>
      </c>
      <c r="J6469" t="s">
        <v>5519</v>
      </c>
      <c r="K6469">
        <v>99</v>
      </c>
      <c r="L6469" t="s">
        <v>3999</v>
      </c>
    </row>
    <row r="6470" spans="1:12">
      <c r="A6470" s="15">
        <v>30700212</v>
      </c>
      <c r="B6470" t="s">
        <v>5450</v>
      </c>
      <c r="C6470" t="s">
        <v>8953</v>
      </c>
      <c r="D6470" t="s">
        <v>8989</v>
      </c>
      <c r="E6470" t="s">
        <v>8992</v>
      </c>
      <c r="F6470" t="s">
        <v>8956</v>
      </c>
      <c r="G6470" s="160" t="s">
        <v>4076</v>
      </c>
      <c r="H6470" t="s">
        <v>4330</v>
      </c>
      <c r="I6470" s="160" t="s">
        <v>3995</v>
      </c>
      <c r="J6470" t="s">
        <v>5519</v>
      </c>
      <c r="K6470">
        <v>99</v>
      </c>
      <c r="L6470" t="s">
        <v>3999</v>
      </c>
    </row>
    <row r="6471" spans="1:12">
      <c r="A6471" s="15">
        <v>30700213</v>
      </c>
      <c r="B6471" t="s">
        <v>5450</v>
      </c>
      <c r="C6471" t="s">
        <v>8953</v>
      </c>
      <c r="D6471" t="s">
        <v>8989</v>
      </c>
      <c r="E6471" t="s">
        <v>8993</v>
      </c>
      <c r="F6471" t="s">
        <v>8956</v>
      </c>
      <c r="G6471" s="160" t="s">
        <v>4076</v>
      </c>
      <c r="H6471" t="s">
        <v>4330</v>
      </c>
      <c r="I6471" s="160" t="s">
        <v>3995</v>
      </c>
      <c r="J6471" t="s">
        <v>5519</v>
      </c>
      <c r="K6471">
        <v>99</v>
      </c>
      <c r="L6471" t="s">
        <v>3999</v>
      </c>
    </row>
    <row r="6472" spans="1:12">
      <c r="A6472" s="15">
        <v>30700214</v>
      </c>
      <c r="B6472" t="s">
        <v>5450</v>
      </c>
      <c r="C6472" t="s">
        <v>8953</v>
      </c>
      <c r="D6472" t="s">
        <v>8989</v>
      </c>
      <c r="E6472" t="s">
        <v>8994</v>
      </c>
      <c r="F6472" t="s">
        <v>8956</v>
      </c>
      <c r="G6472" s="160" t="s">
        <v>4076</v>
      </c>
      <c r="H6472" t="s">
        <v>4330</v>
      </c>
      <c r="I6472" s="160" t="s">
        <v>3995</v>
      </c>
      <c r="J6472" t="s">
        <v>5519</v>
      </c>
      <c r="K6472">
        <v>99</v>
      </c>
      <c r="L6472" t="s">
        <v>3999</v>
      </c>
    </row>
    <row r="6473" spans="1:12">
      <c r="A6473" s="15">
        <v>30700215</v>
      </c>
      <c r="B6473" t="s">
        <v>5450</v>
      </c>
      <c r="C6473" t="s">
        <v>8953</v>
      </c>
      <c r="D6473" t="s">
        <v>8989</v>
      </c>
      <c r="E6473" t="s">
        <v>8995</v>
      </c>
      <c r="F6473" t="s">
        <v>8956</v>
      </c>
      <c r="G6473" s="160" t="s">
        <v>4076</v>
      </c>
      <c r="H6473" t="s">
        <v>4330</v>
      </c>
      <c r="I6473" s="160" t="s">
        <v>3995</v>
      </c>
      <c r="J6473" t="s">
        <v>5519</v>
      </c>
      <c r="K6473">
        <v>99</v>
      </c>
      <c r="L6473" t="s">
        <v>3999</v>
      </c>
    </row>
    <row r="6474" spans="1:12">
      <c r="A6474" s="15">
        <v>30700216</v>
      </c>
      <c r="B6474" t="s">
        <v>5450</v>
      </c>
      <c r="C6474" t="s">
        <v>8953</v>
      </c>
      <c r="D6474" t="s">
        <v>8989</v>
      </c>
      <c r="E6474" t="s">
        <v>8996</v>
      </c>
      <c r="F6474" t="s">
        <v>8956</v>
      </c>
      <c r="G6474" s="160" t="s">
        <v>4076</v>
      </c>
      <c r="H6474" t="s">
        <v>4330</v>
      </c>
      <c r="I6474" s="160" t="s">
        <v>3995</v>
      </c>
      <c r="J6474" t="s">
        <v>5519</v>
      </c>
      <c r="K6474">
        <v>99</v>
      </c>
      <c r="L6474" t="s">
        <v>3999</v>
      </c>
    </row>
    <row r="6475" spans="1:12">
      <c r="A6475" s="15">
        <v>30700221</v>
      </c>
      <c r="B6475" t="s">
        <v>5450</v>
      </c>
      <c r="C6475" t="s">
        <v>8953</v>
      </c>
      <c r="D6475" t="s">
        <v>8989</v>
      </c>
      <c r="E6475" t="s">
        <v>8997</v>
      </c>
      <c r="F6475" t="s">
        <v>8956</v>
      </c>
      <c r="G6475" s="160" t="s">
        <v>4076</v>
      </c>
      <c r="H6475" t="s">
        <v>4330</v>
      </c>
      <c r="I6475" s="160" t="s">
        <v>3995</v>
      </c>
      <c r="J6475" t="s">
        <v>5519</v>
      </c>
      <c r="K6475">
        <v>99</v>
      </c>
      <c r="L6475" t="s">
        <v>3999</v>
      </c>
    </row>
    <row r="6476" spans="1:12">
      <c r="A6476" s="15">
        <v>30700222</v>
      </c>
      <c r="B6476" t="s">
        <v>5450</v>
      </c>
      <c r="C6476" t="s">
        <v>8953</v>
      </c>
      <c r="D6476" t="s">
        <v>8989</v>
      </c>
      <c r="E6476" t="s">
        <v>8998</v>
      </c>
      <c r="F6476" t="s">
        <v>8956</v>
      </c>
      <c r="G6476" s="160" t="s">
        <v>4076</v>
      </c>
      <c r="H6476" t="s">
        <v>4330</v>
      </c>
      <c r="I6476" s="160" t="s">
        <v>3995</v>
      </c>
      <c r="J6476" t="s">
        <v>5519</v>
      </c>
      <c r="K6476">
        <v>99</v>
      </c>
      <c r="L6476" t="s">
        <v>3999</v>
      </c>
    </row>
    <row r="6477" spans="1:12">
      <c r="A6477" s="15">
        <v>30700223</v>
      </c>
      <c r="B6477" t="s">
        <v>5450</v>
      </c>
      <c r="C6477" t="s">
        <v>8953</v>
      </c>
      <c r="D6477" t="s">
        <v>8989</v>
      </c>
      <c r="E6477" t="s">
        <v>8999</v>
      </c>
      <c r="F6477" t="s">
        <v>8956</v>
      </c>
      <c r="G6477" s="160" t="s">
        <v>4076</v>
      </c>
      <c r="H6477" t="s">
        <v>4330</v>
      </c>
      <c r="I6477" s="160" t="s">
        <v>3995</v>
      </c>
      <c r="J6477" t="s">
        <v>5519</v>
      </c>
      <c r="K6477">
        <v>99</v>
      </c>
      <c r="L6477" t="s">
        <v>3999</v>
      </c>
    </row>
    <row r="6478" spans="1:12">
      <c r="A6478" s="15">
        <v>30700224</v>
      </c>
      <c r="B6478" t="s">
        <v>5450</v>
      </c>
      <c r="C6478" t="s">
        <v>8953</v>
      </c>
      <c r="D6478" t="s">
        <v>8989</v>
      </c>
      <c r="E6478" t="s">
        <v>8973</v>
      </c>
      <c r="F6478" t="s">
        <v>8956</v>
      </c>
      <c r="G6478" s="160" t="s">
        <v>4076</v>
      </c>
      <c r="H6478" t="s">
        <v>4330</v>
      </c>
      <c r="I6478" s="160" t="s">
        <v>3995</v>
      </c>
      <c r="J6478" t="s">
        <v>5519</v>
      </c>
      <c r="K6478">
        <v>99</v>
      </c>
      <c r="L6478" t="s">
        <v>3999</v>
      </c>
    </row>
    <row r="6479" spans="1:12">
      <c r="A6479" s="15">
        <v>30700231</v>
      </c>
      <c r="B6479" t="s">
        <v>5450</v>
      </c>
      <c r="C6479" t="s">
        <v>8953</v>
      </c>
      <c r="D6479" t="s">
        <v>8989</v>
      </c>
      <c r="E6479" t="s">
        <v>9000</v>
      </c>
      <c r="F6479" t="s">
        <v>8956</v>
      </c>
      <c r="G6479" s="160" t="s">
        <v>4076</v>
      </c>
      <c r="H6479" t="s">
        <v>4330</v>
      </c>
      <c r="I6479" s="160" t="s">
        <v>3995</v>
      </c>
      <c r="J6479" t="s">
        <v>5519</v>
      </c>
      <c r="K6479">
        <v>99</v>
      </c>
      <c r="L6479" t="s">
        <v>3999</v>
      </c>
    </row>
    <row r="6480" spans="1:12">
      <c r="A6480" s="15">
        <v>30700232</v>
      </c>
      <c r="B6480" t="s">
        <v>5450</v>
      </c>
      <c r="C6480" t="s">
        <v>8953</v>
      </c>
      <c r="D6480" t="s">
        <v>8989</v>
      </c>
      <c r="E6480" t="s">
        <v>9001</v>
      </c>
      <c r="F6480" t="s">
        <v>8956</v>
      </c>
      <c r="G6480" s="160" t="s">
        <v>4076</v>
      </c>
      <c r="H6480" t="s">
        <v>4330</v>
      </c>
      <c r="I6480" s="160" t="s">
        <v>3995</v>
      </c>
      <c r="J6480" t="s">
        <v>5519</v>
      </c>
      <c r="K6480">
        <v>99</v>
      </c>
      <c r="L6480" t="s">
        <v>3999</v>
      </c>
    </row>
    <row r="6481" spans="1:12">
      <c r="A6481" s="15">
        <v>30700233</v>
      </c>
      <c r="B6481" t="s">
        <v>5450</v>
      </c>
      <c r="C6481" t="s">
        <v>8953</v>
      </c>
      <c r="D6481" t="s">
        <v>8989</v>
      </c>
      <c r="E6481" t="s">
        <v>9002</v>
      </c>
      <c r="F6481" t="s">
        <v>8956</v>
      </c>
      <c r="G6481" s="160" t="s">
        <v>4076</v>
      </c>
      <c r="H6481" t="s">
        <v>4330</v>
      </c>
      <c r="I6481" s="160" t="s">
        <v>3995</v>
      </c>
      <c r="J6481" t="s">
        <v>5519</v>
      </c>
      <c r="K6481">
        <v>99</v>
      </c>
      <c r="L6481" t="s">
        <v>3999</v>
      </c>
    </row>
    <row r="6482" spans="1:12">
      <c r="A6482" s="15">
        <v>30700234</v>
      </c>
      <c r="B6482" t="s">
        <v>5450</v>
      </c>
      <c r="C6482" t="s">
        <v>8953</v>
      </c>
      <c r="D6482" t="s">
        <v>8989</v>
      </c>
      <c r="E6482" t="s">
        <v>9003</v>
      </c>
      <c r="F6482" t="s">
        <v>8956</v>
      </c>
      <c r="G6482" s="160" t="s">
        <v>4076</v>
      </c>
      <c r="H6482" t="s">
        <v>4330</v>
      </c>
      <c r="I6482" s="160" t="s">
        <v>3995</v>
      </c>
      <c r="J6482" t="s">
        <v>5519</v>
      </c>
      <c r="K6482">
        <v>99</v>
      </c>
      <c r="L6482" t="s">
        <v>3999</v>
      </c>
    </row>
    <row r="6483" spans="1:12">
      <c r="A6483" s="15">
        <v>30700299</v>
      </c>
      <c r="B6483" t="s">
        <v>5450</v>
      </c>
      <c r="C6483" t="s">
        <v>8953</v>
      </c>
      <c r="D6483" t="s">
        <v>8989</v>
      </c>
      <c r="E6483" t="s">
        <v>7203</v>
      </c>
      <c r="F6483" t="s">
        <v>8956</v>
      </c>
      <c r="G6483" s="160" t="s">
        <v>4076</v>
      </c>
      <c r="H6483" t="s">
        <v>4330</v>
      </c>
      <c r="I6483" s="160" t="s">
        <v>3995</v>
      </c>
      <c r="J6483" t="s">
        <v>5519</v>
      </c>
      <c r="K6483">
        <v>99</v>
      </c>
      <c r="L6483" t="s">
        <v>3999</v>
      </c>
    </row>
    <row r="6484" spans="1:12">
      <c r="A6484" s="15">
        <v>30700301</v>
      </c>
      <c r="B6484" t="s">
        <v>5450</v>
      </c>
      <c r="C6484" t="s">
        <v>8953</v>
      </c>
      <c r="D6484" t="s">
        <v>9004</v>
      </c>
      <c r="E6484" t="s">
        <v>9005</v>
      </c>
      <c r="F6484" t="s">
        <v>8956</v>
      </c>
      <c r="G6484" s="160" t="s">
        <v>4076</v>
      </c>
      <c r="H6484" t="s">
        <v>4330</v>
      </c>
      <c r="I6484" s="160" t="s">
        <v>3995</v>
      </c>
      <c r="J6484" t="s">
        <v>5519</v>
      </c>
      <c r="K6484">
        <v>99</v>
      </c>
      <c r="L6484" t="s">
        <v>3999</v>
      </c>
    </row>
    <row r="6485" spans="1:12">
      <c r="A6485" s="15">
        <v>30700302</v>
      </c>
      <c r="B6485" t="s">
        <v>5450</v>
      </c>
      <c r="C6485" t="s">
        <v>8953</v>
      </c>
      <c r="D6485" t="s">
        <v>9004</v>
      </c>
      <c r="E6485" t="s">
        <v>9006</v>
      </c>
      <c r="F6485" t="s">
        <v>8956</v>
      </c>
      <c r="G6485" s="160" t="s">
        <v>4076</v>
      </c>
      <c r="H6485" t="s">
        <v>4330</v>
      </c>
      <c r="I6485" s="160" t="s">
        <v>3995</v>
      </c>
      <c r="J6485" t="s">
        <v>5519</v>
      </c>
      <c r="K6485">
        <v>99</v>
      </c>
      <c r="L6485" t="s">
        <v>3999</v>
      </c>
    </row>
    <row r="6486" spans="1:12">
      <c r="A6486" s="15">
        <v>30700303</v>
      </c>
      <c r="B6486" t="s">
        <v>5450</v>
      </c>
      <c r="C6486" t="s">
        <v>8953</v>
      </c>
      <c r="D6486" t="s">
        <v>9007</v>
      </c>
      <c r="E6486" t="s">
        <v>9008</v>
      </c>
      <c r="F6486" t="s">
        <v>8956</v>
      </c>
      <c r="G6486" s="160" t="s">
        <v>4076</v>
      </c>
      <c r="H6486" t="s">
        <v>4330</v>
      </c>
      <c r="I6486" s="160" t="s">
        <v>3995</v>
      </c>
      <c r="J6486" t="s">
        <v>5519</v>
      </c>
      <c r="K6486">
        <v>99</v>
      </c>
      <c r="L6486" t="s">
        <v>3999</v>
      </c>
    </row>
    <row r="6487" spans="1:12">
      <c r="A6487" s="15">
        <v>30700304</v>
      </c>
      <c r="B6487" t="s">
        <v>5450</v>
      </c>
      <c r="C6487" t="s">
        <v>8953</v>
      </c>
      <c r="D6487" t="s">
        <v>9004</v>
      </c>
      <c r="E6487" t="s">
        <v>9009</v>
      </c>
      <c r="F6487" t="s">
        <v>8956</v>
      </c>
      <c r="G6487" s="160" t="s">
        <v>4076</v>
      </c>
      <c r="H6487" t="s">
        <v>4330</v>
      </c>
      <c r="I6487" s="160" t="s">
        <v>3995</v>
      </c>
      <c r="J6487" t="s">
        <v>5519</v>
      </c>
      <c r="K6487">
        <v>99</v>
      </c>
      <c r="L6487" t="s">
        <v>3999</v>
      </c>
    </row>
    <row r="6488" spans="1:12">
      <c r="A6488" s="15">
        <v>30700305</v>
      </c>
      <c r="B6488" t="s">
        <v>5450</v>
      </c>
      <c r="C6488" t="s">
        <v>8953</v>
      </c>
      <c r="D6488" t="s">
        <v>9004</v>
      </c>
      <c r="E6488" t="s">
        <v>9010</v>
      </c>
      <c r="F6488" t="s">
        <v>8956</v>
      </c>
      <c r="G6488" s="160" t="s">
        <v>4076</v>
      </c>
      <c r="H6488" t="s">
        <v>4330</v>
      </c>
      <c r="I6488" s="160" t="s">
        <v>3995</v>
      </c>
      <c r="J6488" t="s">
        <v>5519</v>
      </c>
      <c r="K6488">
        <v>99</v>
      </c>
      <c r="L6488" t="s">
        <v>3999</v>
      </c>
    </row>
    <row r="6489" spans="1:12">
      <c r="A6489" s="15">
        <v>30700306</v>
      </c>
      <c r="B6489" t="s">
        <v>5450</v>
      </c>
      <c r="C6489" t="s">
        <v>8953</v>
      </c>
      <c r="D6489" t="s">
        <v>9004</v>
      </c>
      <c r="E6489" t="s">
        <v>9011</v>
      </c>
      <c r="F6489" t="s">
        <v>8956</v>
      </c>
      <c r="G6489" s="160" t="s">
        <v>4076</v>
      </c>
      <c r="H6489" t="s">
        <v>4330</v>
      </c>
      <c r="I6489" s="160" t="s">
        <v>3995</v>
      </c>
      <c r="J6489" t="s">
        <v>5519</v>
      </c>
      <c r="K6489">
        <v>99</v>
      </c>
      <c r="L6489" t="s">
        <v>3999</v>
      </c>
    </row>
    <row r="6490" spans="1:12">
      <c r="A6490" s="15">
        <v>30700307</v>
      </c>
      <c r="B6490" t="s">
        <v>5450</v>
      </c>
      <c r="C6490" t="s">
        <v>8953</v>
      </c>
      <c r="D6490" t="s">
        <v>9004</v>
      </c>
      <c r="E6490" t="s">
        <v>9012</v>
      </c>
      <c r="F6490" t="s">
        <v>8956</v>
      </c>
      <c r="G6490" s="160" t="s">
        <v>4076</v>
      </c>
      <c r="H6490" t="s">
        <v>4330</v>
      </c>
      <c r="I6490" s="160" t="s">
        <v>3995</v>
      </c>
      <c r="J6490" t="s">
        <v>5519</v>
      </c>
      <c r="K6490">
        <v>99</v>
      </c>
      <c r="L6490" t="s">
        <v>3999</v>
      </c>
    </row>
    <row r="6491" spans="1:12">
      <c r="A6491" s="15">
        <v>30700308</v>
      </c>
      <c r="B6491" t="s">
        <v>5450</v>
      </c>
      <c r="C6491" t="s">
        <v>8953</v>
      </c>
      <c r="D6491" t="s">
        <v>9004</v>
      </c>
      <c r="E6491" t="s">
        <v>9013</v>
      </c>
      <c r="F6491" t="s">
        <v>8956</v>
      </c>
      <c r="G6491" s="160" t="s">
        <v>4076</v>
      </c>
      <c r="H6491" t="s">
        <v>4330</v>
      </c>
      <c r="I6491" s="160" t="s">
        <v>3995</v>
      </c>
      <c r="J6491" t="s">
        <v>5519</v>
      </c>
      <c r="K6491">
        <v>99</v>
      </c>
      <c r="L6491" t="s">
        <v>3999</v>
      </c>
    </row>
    <row r="6492" spans="1:12">
      <c r="A6492" s="15">
        <v>30700309</v>
      </c>
      <c r="B6492" t="s">
        <v>5450</v>
      </c>
      <c r="C6492" t="s">
        <v>8953</v>
      </c>
      <c r="D6492" t="s">
        <v>9004</v>
      </c>
      <c r="E6492" t="s">
        <v>9014</v>
      </c>
      <c r="F6492" t="s">
        <v>8956</v>
      </c>
      <c r="G6492" s="160" t="s">
        <v>4076</v>
      </c>
      <c r="H6492" t="s">
        <v>4330</v>
      </c>
      <c r="I6492" s="160" t="s">
        <v>3995</v>
      </c>
      <c r="J6492" t="s">
        <v>5519</v>
      </c>
      <c r="K6492">
        <v>99</v>
      </c>
      <c r="L6492" t="s">
        <v>3999</v>
      </c>
    </row>
    <row r="6493" spans="1:12">
      <c r="A6493" s="15">
        <v>30700320</v>
      </c>
      <c r="B6493" t="s">
        <v>5450</v>
      </c>
      <c r="C6493" t="s">
        <v>8953</v>
      </c>
      <c r="D6493" t="s">
        <v>9004</v>
      </c>
      <c r="E6493" t="s">
        <v>9015</v>
      </c>
      <c r="F6493" t="s">
        <v>8956</v>
      </c>
      <c r="G6493" s="160" t="s">
        <v>4076</v>
      </c>
      <c r="H6493" t="s">
        <v>4330</v>
      </c>
      <c r="I6493" s="160" t="s">
        <v>3995</v>
      </c>
      <c r="J6493" t="s">
        <v>5519</v>
      </c>
      <c r="K6493">
        <v>99</v>
      </c>
      <c r="L6493" t="s">
        <v>3999</v>
      </c>
    </row>
    <row r="6494" spans="1:12">
      <c r="A6494" s="15">
        <v>30700321</v>
      </c>
      <c r="B6494" t="s">
        <v>5450</v>
      </c>
      <c r="C6494" t="s">
        <v>8953</v>
      </c>
      <c r="D6494" t="s">
        <v>9004</v>
      </c>
      <c r="E6494" t="s">
        <v>9016</v>
      </c>
      <c r="F6494" t="s">
        <v>8956</v>
      </c>
      <c r="G6494" s="160" t="s">
        <v>4076</v>
      </c>
      <c r="H6494" t="s">
        <v>4330</v>
      </c>
      <c r="I6494" s="160" t="s">
        <v>3995</v>
      </c>
      <c r="J6494" t="s">
        <v>5519</v>
      </c>
      <c r="K6494">
        <v>99</v>
      </c>
      <c r="L6494" t="s">
        <v>3999</v>
      </c>
    </row>
    <row r="6495" spans="1:12">
      <c r="A6495" s="15">
        <v>30700322</v>
      </c>
      <c r="B6495" t="s">
        <v>5450</v>
      </c>
      <c r="C6495" t="s">
        <v>8953</v>
      </c>
      <c r="D6495" t="s">
        <v>9004</v>
      </c>
      <c r="E6495" t="s">
        <v>9017</v>
      </c>
      <c r="F6495" t="s">
        <v>8956</v>
      </c>
      <c r="G6495" s="160" t="s">
        <v>4076</v>
      </c>
      <c r="H6495" t="s">
        <v>4330</v>
      </c>
      <c r="I6495" s="160" t="s">
        <v>3995</v>
      </c>
      <c r="J6495" t="s">
        <v>5519</v>
      </c>
      <c r="K6495">
        <v>99</v>
      </c>
      <c r="L6495" t="s">
        <v>3999</v>
      </c>
    </row>
    <row r="6496" spans="1:12">
      <c r="A6496" s="15">
        <v>30700323</v>
      </c>
      <c r="B6496" t="s">
        <v>5450</v>
      </c>
      <c r="C6496" t="s">
        <v>8953</v>
      </c>
      <c r="D6496" t="s">
        <v>9004</v>
      </c>
      <c r="E6496" t="s">
        <v>9018</v>
      </c>
      <c r="F6496" t="s">
        <v>8956</v>
      </c>
      <c r="G6496" s="160" t="s">
        <v>4076</v>
      </c>
      <c r="H6496" t="s">
        <v>4330</v>
      </c>
      <c r="I6496" s="160" t="s">
        <v>3995</v>
      </c>
      <c r="J6496" t="s">
        <v>5519</v>
      </c>
      <c r="K6496">
        <v>99</v>
      </c>
      <c r="L6496" t="s">
        <v>3999</v>
      </c>
    </row>
    <row r="6497" spans="1:12">
      <c r="A6497" s="15">
        <v>30700324</v>
      </c>
      <c r="B6497" t="s">
        <v>5450</v>
      </c>
      <c r="C6497" t="s">
        <v>8953</v>
      </c>
      <c r="D6497" t="s">
        <v>9004</v>
      </c>
      <c r="E6497" t="s">
        <v>9019</v>
      </c>
      <c r="F6497" t="s">
        <v>8956</v>
      </c>
      <c r="G6497" s="160" t="s">
        <v>4076</v>
      </c>
      <c r="H6497" t="s">
        <v>4330</v>
      </c>
      <c r="I6497" s="160" t="s">
        <v>3995</v>
      </c>
      <c r="J6497" t="s">
        <v>5519</v>
      </c>
      <c r="K6497">
        <v>99</v>
      </c>
      <c r="L6497" t="s">
        <v>3999</v>
      </c>
    </row>
    <row r="6498" spans="1:12">
      <c r="A6498" s="15">
        <v>30700325</v>
      </c>
      <c r="B6498" t="s">
        <v>5450</v>
      </c>
      <c r="C6498" t="s">
        <v>8953</v>
      </c>
      <c r="D6498" t="s">
        <v>9004</v>
      </c>
      <c r="E6498" t="s">
        <v>9020</v>
      </c>
      <c r="F6498" t="s">
        <v>8956</v>
      </c>
      <c r="G6498" s="160" t="s">
        <v>4076</v>
      </c>
      <c r="H6498" t="s">
        <v>4330</v>
      </c>
      <c r="I6498" s="160" t="s">
        <v>3995</v>
      </c>
      <c r="J6498" t="s">
        <v>5519</v>
      </c>
      <c r="K6498">
        <v>99</v>
      </c>
      <c r="L6498" t="s">
        <v>3999</v>
      </c>
    </row>
    <row r="6499" spans="1:12">
      <c r="A6499" s="15">
        <v>30700326</v>
      </c>
      <c r="B6499" t="s">
        <v>5450</v>
      </c>
      <c r="C6499" t="s">
        <v>8953</v>
      </c>
      <c r="D6499" t="s">
        <v>9004</v>
      </c>
      <c r="E6499" t="s">
        <v>9021</v>
      </c>
      <c r="F6499" t="s">
        <v>8956</v>
      </c>
      <c r="G6499" s="160" t="s">
        <v>4076</v>
      </c>
      <c r="H6499" t="s">
        <v>4330</v>
      </c>
      <c r="I6499" s="160" t="s">
        <v>3995</v>
      </c>
      <c r="J6499" t="s">
        <v>5519</v>
      </c>
      <c r="K6499">
        <v>99</v>
      </c>
      <c r="L6499" t="s">
        <v>3999</v>
      </c>
    </row>
    <row r="6500" spans="1:12">
      <c r="A6500" s="15">
        <v>30700327</v>
      </c>
      <c r="B6500" t="s">
        <v>5450</v>
      </c>
      <c r="C6500" t="s">
        <v>8953</v>
      </c>
      <c r="D6500" t="s">
        <v>9004</v>
      </c>
      <c r="E6500" t="s">
        <v>9022</v>
      </c>
      <c r="F6500" t="s">
        <v>8956</v>
      </c>
      <c r="G6500" s="160" t="s">
        <v>4076</v>
      </c>
      <c r="H6500" t="s">
        <v>4330</v>
      </c>
      <c r="I6500" s="160" t="s">
        <v>3995</v>
      </c>
      <c r="J6500" t="s">
        <v>5519</v>
      </c>
      <c r="K6500">
        <v>99</v>
      </c>
      <c r="L6500" t="s">
        <v>3999</v>
      </c>
    </row>
    <row r="6501" spans="1:12">
      <c r="A6501" s="15">
        <v>30700328</v>
      </c>
      <c r="B6501" t="s">
        <v>5450</v>
      </c>
      <c r="C6501" t="s">
        <v>8953</v>
      </c>
      <c r="D6501" t="s">
        <v>9004</v>
      </c>
      <c r="E6501" t="s">
        <v>9023</v>
      </c>
      <c r="F6501" t="s">
        <v>8956</v>
      </c>
      <c r="G6501" s="160" t="s">
        <v>4076</v>
      </c>
      <c r="H6501" t="s">
        <v>4330</v>
      </c>
      <c r="I6501" s="160" t="s">
        <v>3995</v>
      </c>
      <c r="J6501" t="s">
        <v>5519</v>
      </c>
      <c r="K6501">
        <v>99</v>
      </c>
      <c r="L6501" t="s">
        <v>3999</v>
      </c>
    </row>
    <row r="6502" spans="1:12">
      <c r="A6502" s="15">
        <v>30700329</v>
      </c>
      <c r="B6502" t="s">
        <v>5450</v>
      </c>
      <c r="C6502" t="s">
        <v>8953</v>
      </c>
      <c r="D6502" t="s">
        <v>9004</v>
      </c>
      <c r="E6502" t="s">
        <v>9024</v>
      </c>
      <c r="F6502" t="s">
        <v>8956</v>
      </c>
      <c r="G6502" s="160" t="s">
        <v>4076</v>
      </c>
      <c r="H6502" t="s">
        <v>4330</v>
      </c>
      <c r="I6502" s="160" t="s">
        <v>3995</v>
      </c>
      <c r="J6502" t="s">
        <v>5519</v>
      </c>
      <c r="K6502">
        <v>99</v>
      </c>
      <c r="L6502" t="s">
        <v>3999</v>
      </c>
    </row>
    <row r="6503" spans="1:12">
      <c r="A6503" s="15">
        <v>30700351</v>
      </c>
      <c r="B6503" t="s">
        <v>5450</v>
      </c>
      <c r="C6503" t="s">
        <v>8953</v>
      </c>
      <c r="D6503" t="s">
        <v>9025</v>
      </c>
      <c r="E6503" t="s">
        <v>9026</v>
      </c>
      <c r="F6503" t="s">
        <v>8956</v>
      </c>
      <c r="G6503" s="160" t="s">
        <v>4076</v>
      </c>
      <c r="H6503" t="s">
        <v>4330</v>
      </c>
      <c r="I6503" s="160" t="s">
        <v>3995</v>
      </c>
      <c r="J6503" t="s">
        <v>5519</v>
      </c>
      <c r="K6503">
        <v>99</v>
      </c>
      <c r="L6503" t="s">
        <v>3999</v>
      </c>
    </row>
    <row r="6504" spans="1:12">
      <c r="A6504" s="15">
        <v>30700352</v>
      </c>
      <c r="B6504" t="s">
        <v>5450</v>
      </c>
      <c r="C6504" t="s">
        <v>8953</v>
      </c>
      <c r="D6504" t="s">
        <v>9025</v>
      </c>
      <c r="E6504" t="s">
        <v>9027</v>
      </c>
      <c r="F6504" t="s">
        <v>8956</v>
      </c>
      <c r="G6504" s="160" t="s">
        <v>4076</v>
      </c>
      <c r="H6504" t="s">
        <v>4330</v>
      </c>
      <c r="I6504" s="160" t="s">
        <v>3995</v>
      </c>
      <c r="J6504" t="s">
        <v>5519</v>
      </c>
      <c r="K6504">
        <v>99</v>
      </c>
      <c r="L6504" t="s">
        <v>3999</v>
      </c>
    </row>
    <row r="6505" spans="1:12">
      <c r="A6505" s="15">
        <v>30700353</v>
      </c>
      <c r="B6505" t="s">
        <v>5450</v>
      </c>
      <c r="C6505" t="s">
        <v>8953</v>
      </c>
      <c r="D6505" t="s">
        <v>9025</v>
      </c>
      <c r="E6505" t="s">
        <v>9028</v>
      </c>
      <c r="F6505" t="s">
        <v>8956</v>
      </c>
      <c r="G6505" s="160" t="s">
        <v>4076</v>
      </c>
      <c r="H6505" t="s">
        <v>4330</v>
      </c>
      <c r="I6505" s="160" t="s">
        <v>3995</v>
      </c>
      <c r="J6505" t="s">
        <v>5519</v>
      </c>
      <c r="K6505">
        <v>99</v>
      </c>
      <c r="L6505" t="s">
        <v>3999</v>
      </c>
    </row>
    <row r="6506" spans="1:12">
      <c r="A6506" s="15">
        <v>30700354</v>
      </c>
      <c r="B6506" t="s">
        <v>5450</v>
      </c>
      <c r="C6506" t="s">
        <v>8953</v>
      </c>
      <c r="D6506" t="s">
        <v>9025</v>
      </c>
      <c r="E6506" t="s">
        <v>4020</v>
      </c>
      <c r="F6506" t="s">
        <v>8956</v>
      </c>
      <c r="G6506" s="160" t="s">
        <v>4076</v>
      </c>
      <c r="H6506" t="s">
        <v>4330</v>
      </c>
      <c r="I6506" s="160" t="s">
        <v>3995</v>
      </c>
      <c r="J6506" t="s">
        <v>5519</v>
      </c>
      <c r="K6506">
        <v>99</v>
      </c>
      <c r="L6506" t="s">
        <v>3999</v>
      </c>
    </row>
    <row r="6507" spans="1:12">
      <c r="A6507" s="15">
        <v>30700399</v>
      </c>
      <c r="B6507" t="s">
        <v>5450</v>
      </c>
      <c r="C6507" t="s">
        <v>8953</v>
      </c>
      <c r="D6507" t="s">
        <v>9004</v>
      </c>
      <c r="E6507" t="s">
        <v>9029</v>
      </c>
      <c r="F6507" t="s">
        <v>8956</v>
      </c>
      <c r="G6507" s="160" t="s">
        <v>4076</v>
      </c>
      <c r="H6507" t="s">
        <v>4330</v>
      </c>
      <c r="I6507" s="160" t="s">
        <v>3995</v>
      </c>
      <c r="J6507" t="s">
        <v>5519</v>
      </c>
      <c r="K6507">
        <v>99</v>
      </c>
      <c r="L6507" t="s">
        <v>3999</v>
      </c>
    </row>
    <row r="6508" spans="1:12">
      <c r="A6508" s="15">
        <v>30700401</v>
      </c>
      <c r="B6508" t="s">
        <v>5450</v>
      </c>
      <c r="C6508" t="s">
        <v>8953</v>
      </c>
      <c r="D6508" t="s">
        <v>9030</v>
      </c>
      <c r="E6508" t="s">
        <v>9031</v>
      </c>
      <c r="F6508" t="s">
        <v>8956</v>
      </c>
      <c r="G6508" s="160" t="s">
        <v>4076</v>
      </c>
      <c r="H6508" t="s">
        <v>4330</v>
      </c>
      <c r="I6508" s="160" t="s">
        <v>3995</v>
      </c>
      <c r="J6508" t="s">
        <v>5519</v>
      </c>
      <c r="K6508">
        <v>99</v>
      </c>
      <c r="L6508" t="s">
        <v>3999</v>
      </c>
    </row>
    <row r="6509" spans="1:12">
      <c r="A6509" s="15">
        <v>30700402</v>
      </c>
      <c r="B6509" t="s">
        <v>5450</v>
      </c>
      <c r="C6509" t="s">
        <v>8953</v>
      </c>
      <c r="D6509" t="s">
        <v>9032</v>
      </c>
      <c r="E6509" t="s">
        <v>9033</v>
      </c>
      <c r="F6509" t="s">
        <v>8956</v>
      </c>
      <c r="G6509" s="160" t="s">
        <v>4076</v>
      </c>
      <c r="H6509" t="s">
        <v>4330</v>
      </c>
      <c r="I6509" s="160" t="s">
        <v>3995</v>
      </c>
      <c r="J6509" t="s">
        <v>5519</v>
      </c>
      <c r="K6509">
        <v>99</v>
      </c>
      <c r="L6509" t="s">
        <v>3999</v>
      </c>
    </row>
    <row r="6510" spans="1:12">
      <c r="A6510" s="15">
        <v>30700403</v>
      </c>
      <c r="B6510" t="s">
        <v>5450</v>
      </c>
      <c r="C6510" t="s">
        <v>8953</v>
      </c>
      <c r="D6510" t="s">
        <v>9030</v>
      </c>
      <c r="E6510" t="s">
        <v>9034</v>
      </c>
      <c r="F6510" t="s">
        <v>4073</v>
      </c>
      <c r="G6510" s="160" t="s">
        <v>4074</v>
      </c>
      <c r="H6510" t="s">
        <v>4075</v>
      </c>
      <c r="I6510">
        <v>11</v>
      </c>
      <c r="J6510" t="s">
        <v>6011</v>
      </c>
      <c r="K6510" s="160" t="s">
        <v>4007</v>
      </c>
      <c r="L6510" t="s">
        <v>5938</v>
      </c>
    </row>
    <row r="6511" spans="1:12">
      <c r="A6511" s="15">
        <v>30700404</v>
      </c>
      <c r="B6511" t="s">
        <v>5450</v>
      </c>
      <c r="C6511" t="s">
        <v>8953</v>
      </c>
      <c r="D6511" t="s">
        <v>9030</v>
      </c>
      <c r="E6511" t="s">
        <v>9035</v>
      </c>
      <c r="F6511" t="s">
        <v>8956</v>
      </c>
      <c r="G6511" s="160" t="s">
        <v>4076</v>
      </c>
      <c r="H6511" t="s">
        <v>4330</v>
      </c>
      <c r="I6511" s="160" t="s">
        <v>3995</v>
      </c>
      <c r="J6511" t="s">
        <v>5519</v>
      </c>
      <c r="K6511">
        <v>99</v>
      </c>
      <c r="L6511" t="s">
        <v>3999</v>
      </c>
    </row>
    <row r="6512" spans="1:12">
      <c r="A6512" s="15">
        <v>30700405</v>
      </c>
      <c r="B6512" t="s">
        <v>5450</v>
      </c>
      <c r="C6512" t="s">
        <v>8953</v>
      </c>
      <c r="D6512" t="s">
        <v>9032</v>
      </c>
      <c r="E6512" t="s">
        <v>9036</v>
      </c>
      <c r="F6512" t="s">
        <v>8956</v>
      </c>
      <c r="G6512" s="160" t="s">
        <v>4076</v>
      </c>
      <c r="H6512" t="s">
        <v>4330</v>
      </c>
      <c r="I6512" s="160" t="s">
        <v>3995</v>
      </c>
      <c r="J6512" t="s">
        <v>5519</v>
      </c>
      <c r="K6512">
        <v>99</v>
      </c>
      <c r="L6512" t="s">
        <v>3999</v>
      </c>
    </row>
    <row r="6513" spans="1:12">
      <c r="A6513" s="15">
        <v>30700406</v>
      </c>
      <c r="B6513" t="s">
        <v>5450</v>
      </c>
      <c r="C6513" t="s">
        <v>8953</v>
      </c>
      <c r="D6513" t="s">
        <v>9032</v>
      </c>
      <c r="E6513" t="s">
        <v>9037</v>
      </c>
      <c r="F6513" t="s">
        <v>8956</v>
      </c>
      <c r="G6513" s="160" t="s">
        <v>4076</v>
      </c>
      <c r="H6513" t="s">
        <v>4330</v>
      </c>
      <c r="I6513" s="160" t="s">
        <v>3995</v>
      </c>
      <c r="J6513" t="s">
        <v>5519</v>
      </c>
      <c r="K6513">
        <v>99</v>
      </c>
      <c r="L6513" t="s">
        <v>3999</v>
      </c>
    </row>
    <row r="6514" spans="1:12">
      <c r="A6514" s="15">
        <v>30700407</v>
      </c>
      <c r="B6514" t="s">
        <v>5450</v>
      </c>
      <c r="C6514" t="s">
        <v>8953</v>
      </c>
      <c r="D6514" t="s">
        <v>9030</v>
      </c>
      <c r="E6514" t="s">
        <v>9038</v>
      </c>
      <c r="F6514" t="s">
        <v>8956</v>
      </c>
      <c r="G6514" s="160" t="s">
        <v>4076</v>
      </c>
      <c r="H6514" t="s">
        <v>4330</v>
      </c>
      <c r="I6514" s="160" t="s">
        <v>3995</v>
      </c>
      <c r="J6514" t="s">
        <v>5519</v>
      </c>
      <c r="K6514">
        <v>99</v>
      </c>
      <c r="L6514" t="s">
        <v>3999</v>
      </c>
    </row>
    <row r="6515" spans="1:12">
      <c r="A6515" s="15">
        <v>30700408</v>
      </c>
      <c r="B6515" t="s">
        <v>5450</v>
      </c>
      <c r="C6515" t="s">
        <v>8953</v>
      </c>
      <c r="D6515" t="s">
        <v>9030</v>
      </c>
      <c r="E6515" t="s">
        <v>9039</v>
      </c>
      <c r="F6515" t="s">
        <v>8956</v>
      </c>
      <c r="G6515" s="160" t="s">
        <v>4076</v>
      </c>
      <c r="H6515" t="s">
        <v>4330</v>
      </c>
      <c r="I6515" s="160" t="s">
        <v>3995</v>
      </c>
      <c r="J6515" t="s">
        <v>5519</v>
      </c>
      <c r="K6515">
        <v>99</v>
      </c>
      <c r="L6515" t="s">
        <v>3999</v>
      </c>
    </row>
    <row r="6516" spans="1:12">
      <c r="A6516" s="15">
        <v>30700409</v>
      </c>
      <c r="B6516" t="s">
        <v>5450</v>
      </c>
      <c r="C6516" t="s">
        <v>8953</v>
      </c>
      <c r="D6516" t="s">
        <v>9030</v>
      </c>
      <c r="E6516" t="s">
        <v>9040</v>
      </c>
      <c r="F6516" t="s">
        <v>8956</v>
      </c>
      <c r="G6516" s="160" t="s">
        <v>4076</v>
      </c>
      <c r="H6516" t="s">
        <v>4330</v>
      </c>
      <c r="I6516" s="160" t="s">
        <v>3995</v>
      </c>
      <c r="J6516" t="s">
        <v>5519</v>
      </c>
      <c r="K6516">
        <v>99</v>
      </c>
      <c r="L6516" t="s">
        <v>3999</v>
      </c>
    </row>
    <row r="6517" spans="1:12">
      <c r="A6517" s="15">
        <v>30700410</v>
      </c>
      <c r="B6517" t="s">
        <v>5450</v>
      </c>
      <c r="C6517" t="s">
        <v>8953</v>
      </c>
      <c r="D6517" t="s">
        <v>9030</v>
      </c>
      <c r="E6517" t="s">
        <v>9041</v>
      </c>
      <c r="F6517" t="s">
        <v>8956</v>
      </c>
      <c r="G6517" s="160" t="s">
        <v>4076</v>
      </c>
      <c r="H6517" t="s">
        <v>4330</v>
      </c>
      <c r="I6517" s="160" t="s">
        <v>3995</v>
      </c>
      <c r="J6517" t="s">
        <v>5519</v>
      </c>
      <c r="K6517">
        <v>99</v>
      </c>
      <c r="L6517" t="s">
        <v>3999</v>
      </c>
    </row>
    <row r="6518" spans="1:12">
      <c r="A6518" s="15">
        <v>30700499</v>
      </c>
      <c r="B6518" t="s">
        <v>5450</v>
      </c>
      <c r="C6518" t="s">
        <v>8953</v>
      </c>
      <c r="D6518" t="s">
        <v>9030</v>
      </c>
      <c r="E6518" t="s">
        <v>7203</v>
      </c>
      <c r="F6518" t="s">
        <v>8956</v>
      </c>
      <c r="G6518" s="160" t="s">
        <v>4076</v>
      </c>
      <c r="H6518" t="s">
        <v>4330</v>
      </c>
      <c r="I6518" s="160" t="s">
        <v>3995</v>
      </c>
      <c r="J6518" t="s">
        <v>5519</v>
      </c>
      <c r="K6518">
        <v>99</v>
      </c>
      <c r="L6518" t="s">
        <v>3999</v>
      </c>
    </row>
    <row r="6519" spans="1:12">
      <c r="A6519" s="15">
        <v>30700501</v>
      </c>
      <c r="B6519" t="s">
        <v>5450</v>
      </c>
      <c r="C6519" t="s">
        <v>8953</v>
      </c>
      <c r="D6519" t="s">
        <v>9042</v>
      </c>
      <c r="E6519" t="s">
        <v>5248</v>
      </c>
      <c r="F6519" t="s">
        <v>8956</v>
      </c>
      <c r="G6519" s="160" t="s">
        <v>4076</v>
      </c>
      <c r="H6519" t="s">
        <v>4330</v>
      </c>
      <c r="I6519" s="160" t="s">
        <v>3995</v>
      </c>
      <c r="J6519" t="s">
        <v>5519</v>
      </c>
      <c r="K6519">
        <v>99</v>
      </c>
      <c r="L6519" t="s">
        <v>3999</v>
      </c>
    </row>
    <row r="6520" spans="1:12">
      <c r="A6520" s="15">
        <v>30700505</v>
      </c>
      <c r="B6520" t="s">
        <v>5450</v>
      </c>
      <c r="C6520" t="s">
        <v>8953</v>
      </c>
      <c r="D6520" t="s">
        <v>9042</v>
      </c>
      <c r="E6520" t="s">
        <v>9043</v>
      </c>
      <c r="F6520" t="s">
        <v>4073</v>
      </c>
      <c r="G6520" s="160" t="s">
        <v>4074</v>
      </c>
      <c r="H6520" t="s">
        <v>4075</v>
      </c>
      <c r="I6520">
        <v>11</v>
      </c>
      <c r="J6520" t="s">
        <v>6011</v>
      </c>
      <c r="K6520">
        <v>99</v>
      </c>
      <c r="L6520" t="s">
        <v>3999</v>
      </c>
    </row>
    <row r="6521" spans="1:12">
      <c r="A6521" s="15">
        <v>30700510</v>
      </c>
      <c r="B6521" t="s">
        <v>5450</v>
      </c>
      <c r="C6521" t="s">
        <v>8953</v>
      </c>
      <c r="D6521" t="s">
        <v>9042</v>
      </c>
      <c r="E6521" t="s">
        <v>9044</v>
      </c>
      <c r="F6521" t="s">
        <v>8956</v>
      </c>
      <c r="G6521" s="160" t="s">
        <v>4076</v>
      </c>
      <c r="H6521" t="s">
        <v>4330</v>
      </c>
      <c r="I6521" s="160" t="s">
        <v>3995</v>
      </c>
      <c r="J6521" t="s">
        <v>5519</v>
      </c>
      <c r="K6521">
        <v>99</v>
      </c>
      <c r="L6521" t="s">
        <v>3999</v>
      </c>
    </row>
    <row r="6522" spans="1:12">
      <c r="A6522" s="15">
        <v>30700511</v>
      </c>
      <c r="B6522" t="s">
        <v>5450</v>
      </c>
      <c r="C6522" t="s">
        <v>8953</v>
      </c>
      <c r="D6522" t="s">
        <v>9042</v>
      </c>
      <c r="E6522" t="s">
        <v>9045</v>
      </c>
      <c r="F6522" t="s">
        <v>8956</v>
      </c>
      <c r="G6522" s="160" t="s">
        <v>4076</v>
      </c>
      <c r="H6522" t="s">
        <v>4330</v>
      </c>
      <c r="I6522" s="160" t="s">
        <v>3995</v>
      </c>
      <c r="J6522" t="s">
        <v>5519</v>
      </c>
      <c r="K6522">
        <v>99</v>
      </c>
      <c r="L6522" t="s">
        <v>3999</v>
      </c>
    </row>
    <row r="6523" spans="1:12">
      <c r="A6523" s="15">
        <v>30700512</v>
      </c>
      <c r="B6523" t="s">
        <v>5450</v>
      </c>
      <c r="C6523" t="s">
        <v>8953</v>
      </c>
      <c r="D6523" t="s">
        <v>9042</v>
      </c>
      <c r="E6523" t="s">
        <v>9046</v>
      </c>
      <c r="F6523" t="s">
        <v>8956</v>
      </c>
      <c r="G6523" s="160" t="s">
        <v>4076</v>
      </c>
      <c r="H6523" t="s">
        <v>4330</v>
      </c>
      <c r="I6523" s="160" t="s">
        <v>3995</v>
      </c>
      <c r="J6523" t="s">
        <v>5519</v>
      </c>
      <c r="K6523">
        <v>99</v>
      </c>
      <c r="L6523" t="s">
        <v>3999</v>
      </c>
    </row>
    <row r="6524" spans="1:12">
      <c r="A6524" s="15">
        <v>30700513</v>
      </c>
      <c r="B6524" t="s">
        <v>5450</v>
      </c>
      <c r="C6524" t="s">
        <v>8953</v>
      </c>
      <c r="D6524" t="s">
        <v>9042</v>
      </c>
      <c r="E6524" t="s">
        <v>9047</v>
      </c>
      <c r="F6524" t="s">
        <v>8956</v>
      </c>
      <c r="G6524" s="160" t="s">
        <v>4076</v>
      </c>
      <c r="H6524" t="s">
        <v>4330</v>
      </c>
      <c r="I6524" s="160" t="s">
        <v>3995</v>
      </c>
      <c r="J6524" t="s">
        <v>5519</v>
      </c>
      <c r="K6524">
        <v>99</v>
      </c>
      <c r="L6524" t="s">
        <v>3999</v>
      </c>
    </row>
    <row r="6525" spans="1:12">
      <c r="A6525" s="15">
        <v>30700514</v>
      </c>
      <c r="B6525" t="s">
        <v>5450</v>
      </c>
      <c r="C6525" t="s">
        <v>8953</v>
      </c>
      <c r="D6525" t="s">
        <v>9042</v>
      </c>
      <c r="E6525" t="s">
        <v>9048</v>
      </c>
      <c r="F6525" t="s">
        <v>8956</v>
      </c>
      <c r="G6525" s="160" t="s">
        <v>4076</v>
      </c>
      <c r="H6525" t="s">
        <v>4330</v>
      </c>
      <c r="I6525" s="160" t="s">
        <v>3995</v>
      </c>
      <c r="J6525" t="s">
        <v>5519</v>
      </c>
      <c r="K6525">
        <v>99</v>
      </c>
      <c r="L6525" t="s">
        <v>3999</v>
      </c>
    </row>
    <row r="6526" spans="1:12">
      <c r="A6526" s="15">
        <v>30700520</v>
      </c>
      <c r="B6526" t="s">
        <v>5450</v>
      </c>
      <c r="C6526" t="s">
        <v>8953</v>
      </c>
      <c r="D6526" t="s">
        <v>9042</v>
      </c>
      <c r="E6526" t="s">
        <v>9049</v>
      </c>
      <c r="F6526" t="s">
        <v>8956</v>
      </c>
      <c r="G6526" s="160" t="s">
        <v>4076</v>
      </c>
      <c r="H6526" t="s">
        <v>4330</v>
      </c>
      <c r="I6526" s="160" t="s">
        <v>3995</v>
      </c>
      <c r="J6526" t="s">
        <v>5519</v>
      </c>
      <c r="K6526">
        <v>99</v>
      </c>
      <c r="L6526" t="s">
        <v>3999</v>
      </c>
    </row>
    <row r="6527" spans="1:12">
      <c r="A6527" s="15">
        <v>30700521</v>
      </c>
      <c r="B6527" t="s">
        <v>5450</v>
      </c>
      <c r="C6527" t="s">
        <v>8953</v>
      </c>
      <c r="D6527" t="s">
        <v>9042</v>
      </c>
      <c r="E6527" t="s">
        <v>9050</v>
      </c>
      <c r="F6527" t="s">
        <v>8956</v>
      </c>
      <c r="G6527" s="160" t="s">
        <v>4076</v>
      </c>
      <c r="H6527" t="s">
        <v>4330</v>
      </c>
      <c r="I6527" s="160" t="s">
        <v>3995</v>
      </c>
      <c r="J6527" t="s">
        <v>5519</v>
      </c>
      <c r="K6527">
        <v>99</v>
      </c>
      <c r="L6527" t="s">
        <v>3999</v>
      </c>
    </row>
    <row r="6528" spans="1:12">
      <c r="A6528" s="15">
        <v>30700522</v>
      </c>
      <c r="B6528" t="s">
        <v>5450</v>
      </c>
      <c r="C6528" t="s">
        <v>8953</v>
      </c>
      <c r="D6528" t="s">
        <v>9042</v>
      </c>
      <c r="E6528" t="s">
        <v>9051</v>
      </c>
      <c r="F6528" t="s">
        <v>8956</v>
      </c>
      <c r="G6528" s="160" t="s">
        <v>4076</v>
      </c>
      <c r="H6528" t="s">
        <v>4330</v>
      </c>
      <c r="I6528" s="160" t="s">
        <v>3995</v>
      </c>
      <c r="J6528" t="s">
        <v>5519</v>
      </c>
      <c r="K6528">
        <v>99</v>
      </c>
      <c r="L6528" t="s">
        <v>3999</v>
      </c>
    </row>
    <row r="6529" spans="1:12">
      <c r="A6529" s="15">
        <v>30700523</v>
      </c>
      <c r="B6529" t="s">
        <v>5450</v>
      </c>
      <c r="C6529" t="s">
        <v>8953</v>
      </c>
      <c r="D6529" t="s">
        <v>9042</v>
      </c>
      <c r="E6529" t="s">
        <v>9052</v>
      </c>
      <c r="F6529" t="s">
        <v>8956</v>
      </c>
      <c r="G6529" s="160" t="s">
        <v>4076</v>
      </c>
      <c r="H6529" t="s">
        <v>4330</v>
      </c>
      <c r="I6529" s="160" t="s">
        <v>3995</v>
      </c>
      <c r="J6529" t="s">
        <v>5519</v>
      </c>
      <c r="K6529">
        <v>99</v>
      </c>
      <c r="L6529" t="s">
        <v>3999</v>
      </c>
    </row>
    <row r="6530" spans="1:12">
      <c r="A6530" s="15">
        <v>30700524</v>
      </c>
      <c r="B6530" t="s">
        <v>5450</v>
      </c>
      <c r="C6530" t="s">
        <v>8953</v>
      </c>
      <c r="D6530" t="s">
        <v>9042</v>
      </c>
      <c r="E6530" t="s">
        <v>9053</v>
      </c>
      <c r="F6530" t="s">
        <v>8956</v>
      </c>
      <c r="G6530" s="160" t="s">
        <v>4076</v>
      </c>
      <c r="H6530" t="s">
        <v>4330</v>
      </c>
      <c r="I6530" s="160" t="s">
        <v>3995</v>
      </c>
      <c r="J6530" t="s">
        <v>5519</v>
      </c>
      <c r="K6530">
        <v>99</v>
      </c>
      <c r="L6530" t="s">
        <v>3999</v>
      </c>
    </row>
    <row r="6531" spans="1:12">
      <c r="A6531" s="15">
        <v>30700530</v>
      </c>
      <c r="B6531" t="s">
        <v>5450</v>
      </c>
      <c r="C6531" t="s">
        <v>8953</v>
      </c>
      <c r="D6531" t="s">
        <v>9042</v>
      </c>
      <c r="E6531" t="s">
        <v>9054</v>
      </c>
      <c r="F6531" t="s">
        <v>8956</v>
      </c>
      <c r="G6531" s="160" t="s">
        <v>4076</v>
      </c>
      <c r="H6531" t="s">
        <v>4330</v>
      </c>
      <c r="I6531" s="160" t="s">
        <v>3995</v>
      </c>
      <c r="J6531" t="s">
        <v>5519</v>
      </c>
      <c r="K6531">
        <v>99</v>
      </c>
      <c r="L6531" t="s">
        <v>3999</v>
      </c>
    </row>
    <row r="6532" spans="1:12">
      <c r="A6532" s="15">
        <v>30700531</v>
      </c>
      <c r="B6532" t="s">
        <v>5450</v>
      </c>
      <c r="C6532" t="s">
        <v>8953</v>
      </c>
      <c r="D6532" t="s">
        <v>9042</v>
      </c>
      <c r="E6532" t="s">
        <v>9055</v>
      </c>
      <c r="F6532" t="s">
        <v>8956</v>
      </c>
      <c r="G6532" s="160" t="s">
        <v>4076</v>
      </c>
      <c r="H6532" t="s">
        <v>4330</v>
      </c>
      <c r="I6532" s="160" t="s">
        <v>3995</v>
      </c>
      <c r="J6532" t="s">
        <v>5519</v>
      </c>
      <c r="K6532">
        <v>99</v>
      </c>
      <c r="L6532" t="s">
        <v>3999</v>
      </c>
    </row>
    <row r="6533" spans="1:12">
      <c r="A6533" s="15">
        <v>30700532</v>
      </c>
      <c r="B6533" t="s">
        <v>5450</v>
      </c>
      <c r="C6533" t="s">
        <v>8953</v>
      </c>
      <c r="D6533" t="s">
        <v>9042</v>
      </c>
      <c r="E6533" t="s">
        <v>9056</v>
      </c>
      <c r="F6533" t="s">
        <v>8956</v>
      </c>
      <c r="G6533" s="160" t="s">
        <v>4076</v>
      </c>
      <c r="H6533" t="s">
        <v>4330</v>
      </c>
      <c r="I6533" s="160" t="s">
        <v>3995</v>
      </c>
      <c r="J6533" t="s">
        <v>5519</v>
      </c>
      <c r="K6533">
        <v>99</v>
      </c>
      <c r="L6533" t="s">
        <v>3999</v>
      </c>
    </row>
    <row r="6534" spans="1:12">
      <c r="A6534" s="15">
        <v>30700533</v>
      </c>
      <c r="B6534" t="s">
        <v>5450</v>
      </c>
      <c r="C6534" t="s">
        <v>8953</v>
      </c>
      <c r="D6534" t="s">
        <v>9042</v>
      </c>
      <c r="E6534" t="s">
        <v>9057</v>
      </c>
      <c r="F6534" t="s">
        <v>8956</v>
      </c>
      <c r="G6534" s="160" t="s">
        <v>4076</v>
      </c>
      <c r="H6534" t="s">
        <v>4330</v>
      </c>
      <c r="I6534" s="160" t="s">
        <v>3995</v>
      </c>
      <c r="J6534" t="s">
        <v>5519</v>
      </c>
      <c r="K6534">
        <v>99</v>
      </c>
      <c r="L6534" t="s">
        <v>3999</v>
      </c>
    </row>
    <row r="6535" spans="1:12">
      <c r="A6535" s="15">
        <v>30700534</v>
      </c>
      <c r="B6535" t="s">
        <v>5450</v>
      </c>
      <c r="C6535" t="s">
        <v>8953</v>
      </c>
      <c r="D6535" t="s">
        <v>9042</v>
      </c>
      <c r="E6535" t="s">
        <v>9058</v>
      </c>
      <c r="F6535" t="s">
        <v>8956</v>
      </c>
      <c r="G6535" s="160" t="s">
        <v>4076</v>
      </c>
      <c r="H6535" t="s">
        <v>4330</v>
      </c>
      <c r="I6535" s="160" t="s">
        <v>3995</v>
      </c>
      <c r="J6535" t="s">
        <v>5519</v>
      </c>
      <c r="K6535">
        <v>99</v>
      </c>
      <c r="L6535" t="s">
        <v>3999</v>
      </c>
    </row>
    <row r="6536" spans="1:12">
      <c r="A6536" s="15">
        <v>30700540</v>
      </c>
      <c r="B6536" t="s">
        <v>5450</v>
      </c>
      <c r="C6536" t="s">
        <v>8953</v>
      </c>
      <c r="D6536" t="s">
        <v>9042</v>
      </c>
      <c r="E6536" t="s">
        <v>9059</v>
      </c>
      <c r="F6536" t="s">
        <v>8956</v>
      </c>
      <c r="G6536" s="160" t="s">
        <v>4076</v>
      </c>
      <c r="H6536" t="s">
        <v>4330</v>
      </c>
      <c r="I6536" s="160" t="s">
        <v>3995</v>
      </c>
      <c r="J6536" t="s">
        <v>5519</v>
      </c>
      <c r="K6536">
        <v>99</v>
      </c>
      <c r="L6536" t="s">
        <v>3999</v>
      </c>
    </row>
    <row r="6537" spans="1:12">
      <c r="A6537" s="15">
        <v>30700541</v>
      </c>
      <c r="B6537" t="s">
        <v>5450</v>
      </c>
      <c r="C6537" t="s">
        <v>8953</v>
      </c>
      <c r="D6537" t="s">
        <v>9042</v>
      </c>
      <c r="E6537" t="s">
        <v>9060</v>
      </c>
      <c r="F6537" t="s">
        <v>8956</v>
      </c>
      <c r="G6537" s="160" t="s">
        <v>4076</v>
      </c>
      <c r="H6537" t="s">
        <v>4330</v>
      </c>
      <c r="I6537" s="160" t="s">
        <v>3995</v>
      </c>
      <c r="J6537" t="s">
        <v>5519</v>
      </c>
      <c r="K6537">
        <v>99</v>
      </c>
      <c r="L6537" t="s">
        <v>3999</v>
      </c>
    </row>
    <row r="6538" spans="1:12">
      <c r="A6538" s="15">
        <v>30700542</v>
      </c>
      <c r="B6538" t="s">
        <v>5450</v>
      </c>
      <c r="C6538" t="s">
        <v>8953</v>
      </c>
      <c r="D6538" t="s">
        <v>9042</v>
      </c>
      <c r="E6538" t="s">
        <v>9061</v>
      </c>
      <c r="F6538" t="s">
        <v>8956</v>
      </c>
      <c r="G6538" s="160" t="s">
        <v>4076</v>
      </c>
      <c r="H6538" t="s">
        <v>4330</v>
      </c>
      <c r="I6538" s="160" t="s">
        <v>3995</v>
      </c>
      <c r="J6538" t="s">
        <v>5519</v>
      </c>
      <c r="K6538">
        <v>99</v>
      </c>
      <c r="L6538" t="s">
        <v>3999</v>
      </c>
    </row>
    <row r="6539" spans="1:12">
      <c r="A6539" s="15">
        <v>30700543</v>
      </c>
      <c r="B6539" t="s">
        <v>5450</v>
      </c>
      <c r="C6539" t="s">
        <v>8953</v>
      </c>
      <c r="D6539" t="s">
        <v>9042</v>
      </c>
      <c r="E6539" t="s">
        <v>9062</v>
      </c>
      <c r="F6539" t="s">
        <v>8956</v>
      </c>
      <c r="G6539" s="160" t="s">
        <v>4076</v>
      </c>
      <c r="H6539" t="s">
        <v>4330</v>
      </c>
      <c r="I6539" s="160" t="s">
        <v>3995</v>
      </c>
      <c r="J6539" t="s">
        <v>5519</v>
      </c>
      <c r="K6539">
        <v>99</v>
      </c>
      <c r="L6539" t="s">
        <v>3999</v>
      </c>
    </row>
    <row r="6540" spans="1:12">
      <c r="A6540" s="15">
        <v>30700544</v>
      </c>
      <c r="B6540" t="s">
        <v>5450</v>
      </c>
      <c r="C6540" t="s">
        <v>8953</v>
      </c>
      <c r="D6540" t="s">
        <v>9042</v>
      </c>
      <c r="E6540" t="s">
        <v>9063</v>
      </c>
      <c r="F6540" t="s">
        <v>8956</v>
      </c>
      <c r="G6540" s="160" t="s">
        <v>4076</v>
      </c>
      <c r="H6540" t="s">
        <v>4330</v>
      </c>
      <c r="I6540" s="160" t="s">
        <v>3995</v>
      </c>
      <c r="J6540" t="s">
        <v>5519</v>
      </c>
      <c r="K6540">
        <v>99</v>
      </c>
      <c r="L6540" t="s">
        <v>3999</v>
      </c>
    </row>
    <row r="6541" spans="1:12">
      <c r="A6541" s="15">
        <v>30700550</v>
      </c>
      <c r="B6541" t="s">
        <v>5450</v>
      </c>
      <c r="C6541" t="s">
        <v>8953</v>
      </c>
      <c r="D6541" t="s">
        <v>9042</v>
      </c>
      <c r="E6541" t="s">
        <v>9064</v>
      </c>
      <c r="F6541" t="s">
        <v>8956</v>
      </c>
      <c r="G6541" s="160" t="s">
        <v>4076</v>
      </c>
      <c r="H6541" t="s">
        <v>4330</v>
      </c>
      <c r="I6541" s="160" t="s">
        <v>3995</v>
      </c>
      <c r="J6541" t="s">
        <v>5519</v>
      </c>
      <c r="K6541">
        <v>99</v>
      </c>
      <c r="L6541" t="s">
        <v>3999</v>
      </c>
    </row>
    <row r="6542" spans="1:12">
      <c r="A6542" s="15">
        <v>30700551</v>
      </c>
      <c r="B6542" t="s">
        <v>5450</v>
      </c>
      <c r="C6542" t="s">
        <v>8953</v>
      </c>
      <c r="D6542" t="s">
        <v>9042</v>
      </c>
      <c r="E6542" t="s">
        <v>9065</v>
      </c>
      <c r="F6542" t="s">
        <v>8956</v>
      </c>
      <c r="G6542" s="160" t="s">
        <v>4076</v>
      </c>
      <c r="H6542" t="s">
        <v>4330</v>
      </c>
      <c r="I6542" s="160" t="s">
        <v>3995</v>
      </c>
      <c r="J6542" t="s">
        <v>5519</v>
      </c>
      <c r="K6542">
        <v>99</v>
      </c>
      <c r="L6542" t="s">
        <v>3999</v>
      </c>
    </row>
    <row r="6543" spans="1:12">
      <c r="A6543" s="15">
        <v>30700552</v>
      </c>
      <c r="B6543" t="s">
        <v>5450</v>
      </c>
      <c r="C6543" t="s">
        <v>8953</v>
      </c>
      <c r="D6543" t="s">
        <v>9042</v>
      </c>
      <c r="E6543" t="s">
        <v>9066</v>
      </c>
      <c r="F6543" t="s">
        <v>8956</v>
      </c>
      <c r="G6543" s="160" t="s">
        <v>4076</v>
      </c>
      <c r="H6543" t="s">
        <v>4330</v>
      </c>
      <c r="I6543" s="160" t="s">
        <v>3995</v>
      </c>
      <c r="J6543" t="s">
        <v>5519</v>
      </c>
      <c r="K6543">
        <v>99</v>
      </c>
      <c r="L6543" t="s">
        <v>3999</v>
      </c>
    </row>
    <row r="6544" spans="1:12">
      <c r="A6544" s="15">
        <v>30700553</v>
      </c>
      <c r="B6544" t="s">
        <v>5450</v>
      </c>
      <c r="C6544" t="s">
        <v>8953</v>
      </c>
      <c r="D6544" t="s">
        <v>9042</v>
      </c>
      <c r="E6544" t="s">
        <v>9067</v>
      </c>
      <c r="F6544" t="s">
        <v>8956</v>
      </c>
      <c r="G6544" s="160" t="s">
        <v>4076</v>
      </c>
      <c r="H6544" t="s">
        <v>4330</v>
      </c>
      <c r="I6544" s="160" t="s">
        <v>3995</v>
      </c>
      <c r="J6544" t="s">
        <v>5519</v>
      </c>
      <c r="K6544">
        <v>99</v>
      </c>
      <c r="L6544" t="s">
        <v>3999</v>
      </c>
    </row>
    <row r="6545" spans="1:12">
      <c r="A6545" s="15">
        <v>30700554</v>
      </c>
      <c r="B6545" t="s">
        <v>5450</v>
      </c>
      <c r="C6545" t="s">
        <v>8953</v>
      </c>
      <c r="D6545" t="s">
        <v>9042</v>
      </c>
      <c r="E6545" t="s">
        <v>9068</v>
      </c>
      <c r="F6545" t="s">
        <v>8956</v>
      </c>
      <c r="G6545" s="160" t="s">
        <v>4076</v>
      </c>
      <c r="H6545" t="s">
        <v>4330</v>
      </c>
      <c r="I6545" s="160" t="s">
        <v>3995</v>
      </c>
      <c r="J6545" t="s">
        <v>5519</v>
      </c>
      <c r="K6545">
        <v>99</v>
      </c>
      <c r="L6545" t="s">
        <v>3999</v>
      </c>
    </row>
    <row r="6546" spans="1:12">
      <c r="A6546" s="15">
        <v>30700560</v>
      </c>
      <c r="B6546" t="s">
        <v>5450</v>
      </c>
      <c r="C6546" t="s">
        <v>8953</v>
      </c>
      <c r="D6546" t="s">
        <v>9042</v>
      </c>
      <c r="E6546" t="s">
        <v>9069</v>
      </c>
      <c r="F6546" t="s">
        <v>8956</v>
      </c>
      <c r="G6546" s="160" t="s">
        <v>4076</v>
      </c>
      <c r="H6546" t="s">
        <v>4330</v>
      </c>
      <c r="I6546" s="160" t="s">
        <v>3995</v>
      </c>
      <c r="J6546" t="s">
        <v>5519</v>
      </c>
      <c r="K6546">
        <v>99</v>
      </c>
      <c r="L6546" t="s">
        <v>3999</v>
      </c>
    </row>
    <row r="6547" spans="1:12">
      <c r="A6547" s="15">
        <v>30700561</v>
      </c>
      <c r="B6547" t="s">
        <v>5450</v>
      </c>
      <c r="C6547" t="s">
        <v>8953</v>
      </c>
      <c r="D6547" t="s">
        <v>9042</v>
      </c>
      <c r="E6547" t="s">
        <v>9070</v>
      </c>
      <c r="F6547" t="s">
        <v>8956</v>
      </c>
      <c r="G6547" s="160" t="s">
        <v>4076</v>
      </c>
      <c r="H6547" t="s">
        <v>4330</v>
      </c>
      <c r="I6547" s="160" t="s">
        <v>3995</v>
      </c>
      <c r="J6547" t="s">
        <v>5519</v>
      </c>
      <c r="K6547">
        <v>99</v>
      </c>
      <c r="L6547" t="s">
        <v>3999</v>
      </c>
    </row>
    <row r="6548" spans="1:12">
      <c r="A6548" s="15">
        <v>30700562</v>
      </c>
      <c r="B6548" t="s">
        <v>5450</v>
      </c>
      <c r="C6548" t="s">
        <v>8953</v>
      </c>
      <c r="D6548" t="s">
        <v>9042</v>
      </c>
      <c r="E6548" t="s">
        <v>9071</v>
      </c>
      <c r="F6548" t="s">
        <v>8956</v>
      </c>
      <c r="G6548" s="160" t="s">
        <v>4076</v>
      </c>
      <c r="H6548" t="s">
        <v>4330</v>
      </c>
      <c r="I6548" s="160" t="s">
        <v>3995</v>
      </c>
      <c r="J6548" t="s">
        <v>5519</v>
      </c>
      <c r="K6548">
        <v>99</v>
      </c>
      <c r="L6548" t="s">
        <v>3999</v>
      </c>
    </row>
    <row r="6549" spans="1:12">
      <c r="A6549" s="15">
        <v>30700563</v>
      </c>
      <c r="B6549" t="s">
        <v>5450</v>
      </c>
      <c r="C6549" t="s">
        <v>8953</v>
      </c>
      <c r="D6549" t="s">
        <v>9042</v>
      </c>
      <c r="E6549" t="s">
        <v>9072</v>
      </c>
      <c r="F6549" t="s">
        <v>8956</v>
      </c>
      <c r="G6549" s="160" t="s">
        <v>4076</v>
      </c>
      <c r="H6549" t="s">
        <v>4330</v>
      </c>
      <c r="I6549" s="160" t="s">
        <v>3995</v>
      </c>
      <c r="J6549" t="s">
        <v>5519</v>
      </c>
      <c r="K6549">
        <v>99</v>
      </c>
      <c r="L6549" t="s">
        <v>3999</v>
      </c>
    </row>
    <row r="6550" spans="1:12">
      <c r="A6550" s="15">
        <v>30700564</v>
      </c>
      <c r="B6550" t="s">
        <v>5450</v>
      </c>
      <c r="C6550" t="s">
        <v>8953</v>
      </c>
      <c r="D6550" t="s">
        <v>9042</v>
      </c>
      <c r="E6550" t="s">
        <v>9073</v>
      </c>
      <c r="F6550" t="s">
        <v>8956</v>
      </c>
      <c r="G6550" s="160" t="s">
        <v>4076</v>
      </c>
      <c r="H6550" t="s">
        <v>4330</v>
      </c>
      <c r="I6550" s="160" t="s">
        <v>3995</v>
      </c>
      <c r="J6550" t="s">
        <v>5519</v>
      </c>
      <c r="K6550">
        <v>99</v>
      </c>
      <c r="L6550" t="s">
        <v>3999</v>
      </c>
    </row>
    <row r="6551" spans="1:12">
      <c r="A6551" s="15">
        <v>30700570</v>
      </c>
      <c r="B6551" t="s">
        <v>5450</v>
      </c>
      <c r="C6551" t="s">
        <v>8953</v>
      </c>
      <c r="D6551" t="s">
        <v>9042</v>
      </c>
      <c r="E6551" t="s">
        <v>9074</v>
      </c>
      <c r="F6551" t="s">
        <v>8956</v>
      </c>
      <c r="G6551" s="160" t="s">
        <v>4076</v>
      </c>
      <c r="H6551" t="s">
        <v>4330</v>
      </c>
      <c r="I6551" s="160" t="s">
        <v>3995</v>
      </c>
      <c r="J6551" t="s">
        <v>5519</v>
      </c>
      <c r="K6551">
        <v>99</v>
      </c>
      <c r="L6551" t="s">
        <v>3999</v>
      </c>
    </row>
    <row r="6552" spans="1:12">
      <c r="A6552" s="15">
        <v>30700571</v>
      </c>
      <c r="B6552" t="s">
        <v>5450</v>
      </c>
      <c r="C6552" t="s">
        <v>8953</v>
      </c>
      <c r="D6552" t="s">
        <v>9042</v>
      </c>
      <c r="E6552" t="s">
        <v>9075</v>
      </c>
      <c r="F6552" t="s">
        <v>8956</v>
      </c>
      <c r="G6552" s="160" t="s">
        <v>4076</v>
      </c>
      <c r="H6552" t="s">
        <v>4330</v>
      </c>
      <c r="I6552" s="160" t="s">
        <v>3995</v>
      </c>
      <c r="J6552" t="s">
        <v>5519</v>
      </c>
      <c r="K6552">
        <v>99</v>
      </c>
      <c r="L6552" t="s">
        <v>3999</v>
      </c>
    </row>
    <row r="6553" spans="1:12">
      <c r="A6553" s="15">
        <v>30700572</v>
      </c>
      <c r="B6553" t="s">
        <v>5450</v>
      </c>
      <c r="C6553" t="s">
        <v>8953</v>
      </c>
      <c r="D6553" t="s">
        <v>9042</v>
      </c>
      <c r="E6553" t="s">
        <v>9076</v>
      </c>
      <c r="F6553" t="s">
        <v>8956</v>
      </c>
      <c r="G6553" s="160" t="s">
        <v>4076</v>
      </c>
      <c r="H6553" t="s">
        <v>4330</v>
      </c>
      <c r="I6553" s="160" t="s">
        <v>3995</v>
      </c>
      <c r="J6553" t="s">
        <v>5519</v>
      </c>
      <c r="K6553">
        <v>99</v>
      </c>
      <c r="L6553" t="s">
        <v>3999</v>
      </c>
    </row>
    <row r="6554" spans="1:12">
      <c r="A6554" s="15">
        <v>30700573</v>
      </c>
      <c r="B6554" t="s">
        <v>5450</v>
      </c>
      <c r="C6554" t="s">
        <v>8953</v>
      </c>
      <c r="D6554" t="s">
        <v>9042</v>
      </c>
      <c r="E6554" t="s">
        <v>9077</v>
      </c>
      <c r="F6554" t="s">
        <v>8956</v>
      </c>
      <c r="G6554" s="160" t="s">
        <v>4076</v>
      </c>
      <c r="H6554" t="s">
        <v>4330</v>
      </c>
      <c r="I6554" s="160" t="s">
        <v>3995</v>
      </c>
      <c r="J6554" t="s">
        <v>5519</v>
      </c>
      <c r="K6554">
        <v>99</v>
      </c>
      <c r="L6554" t="s">
        <v>3999</v>
      </c>
    </row>
    <row r="6555" spans="1:12">
      <c r="A6555" s="15">
        <v>30700574</v>
      </c>
      <c r="B6555" t="s">
        <v>5450</v>
      </c>
      <c r="C6555" t="s">
        <v>8953</v>
      </c>
      <c r="D6555" t="s">
        <v>9042</v>
      </c>
      <c r="E6555" t="s">
        <v>9078</v>
      </c>
      <c r="F6555" t="s">
        <v>8956</v>
      </c>
      <c r="G6555" s="160" t="s">
        <v>4076</v>
      </c>
      <c r="H6555" t="s">
        <v>4330</v>
      </c>
      <c r="I6555" s="160" t="s">
        <v>3995</v>
      </c>
      <c r="J6555" t="s">
        <v>5519</v>
      </c>
      <c r="K6555">
        <v>99</v>
      </c>
      <c r="L6555" t="s">
        <v>3999</v>
      </c>
    </row>
    <row r="6556" spans="1:12">
      <c r="A6556" s="15">
        <v>30700580</v>
      </c>
      <c r="B6556" t="s">
        <v>5450</v>
      </c>
      <c r="C6556" t="s">
        <v>8953</v>
      </c>
      <c r="D6556" t="s">
        <v>9042</v>
      </c>
      <c r="E6556" t="s">
        <v>9079</v>
      </c>
      <c r="F6556" t="s">
        <v>4073</v>
      </c>
      <c r="G6556" s="160" t="s">
        <v>4074</v>
      </c>
      <c r="H6556" t="s">
        <v>4075</v>
      </c>
      <c r="I6556">
        <v>11</v>
      </c>
      <c r="J6556" t="s">
        <v>6011</v>
      </c>
      <c r="K6556">
        <v>99</v>
      </c>
      <c r="L6556" t="s">
        <v>3999</v>
      </c>
    </row>
    <row r="6557" spans="1:12">
      <c r="A6557" s="15">
        <v>30700581</v>
      </c>
      <c r="B6557" t="s">
        <v>5450</v>
      </c>
      <c r="C6557" t="s">
        <v>8953</v>
      </c>
      <c r="D6557" t="s">
        <v>9042</v>
      </c>
      <c r="E6557" t="s">
        <v>9080</v>
      </c>
      <c r="F6557" t="s">
        <v>4073</v>
      </c>
      <c r="G6557" s="160" t="s">
        <v>4074</v>
      </c>
      <c r="H6557" t="s">
        <v>4075</v>
      </c>
      <c r="I6557">
        <v>11</v>
      </c>
      <c r="J6557" t="s">
        <v>6011</v>
      </c>
      <c r="K6557">
        <v>99</v>
      </c>
      <c r="L6557" t="s">
        <v>3999</v>
      </c>
    </row>
    <row r="6558" spans="1:12">
      <c r="A6558" s="15">
        <v>30700582</v>
      </c>
      <c r="B6558" t="s">
        <v>5450</v>
      </c>
      <c r="C6558" t="s">
        <v>8953</v>
      </c>
      <c r="D6558" t="s">
        <v>9042</v>
      </c>
      <c r="E6558" t="s">
        <v>9081</v>
      </c>
      <c r="F6558" t="s">
        <v>4073</v>
      </c>
      <c r="G6558" s="160" t="s">
        <v>4074</v>
      </c>
      <c r="H6558" t="s">
        <v>4075</v>
      </c>
      <c r="I6558">
        <v>11</v>
      </c>
      <c r="J6558" t="s">
        <v>6011</v>
      </c>
      <c r="K6558">
        <v>99</v>
      </c>
      <c r="L6558" t="s">
        <v>3999</v>
      </c>
    </row>
    <row r="6559" spans="1:12">
      <c r="A6559" s="15">
        <v>30700583</v>
      </c>
      <c r="B6559" t="s">
        <v>5450</v>
      </c>
      <c r="C6559" t="s">
        <v>8953</v>
      </c>
      <c r="D6559" t="s">
        <v>9042</v>
      </c>
      <c r="E6559" t="s">
        <v>9082</v>
      </c>
      <c r="F6559" t="s">
        <v>4073</v>
      </c>
      <c r="G6559" s="160" t="s">
        <v>4074</v>
      </c>
      <c r="H6559" t="s">
        <v>4075</v>
      </c>
      <c r="I6559">
        <v>11</v>
      </c>
      <c r="J6559" t="s">
        <v>6011</v>
      </c>
      <c r="K6559">
        <v>99</v>
      </c>
      <c r="L6559" t="s">
        <v>3999</v>
      </c>
    </row>
    <row r="6560" spans="1:12">
      <c r="A6560" s="15">
        <v>30700584</v>
      </c>
      <c r="B6560" t="s">
        <v>5450</v>
      </c>
      <c r="C6560" t="s">
        <v>8953</v>
      </c>
      <c r="D6560" t="s">
        <v>9042</v>
      </c>
      <c r="E6560" t="s">
        <v>9083</v>
      </c>
      <c r="F6560" t="s">
        <v>4073</v>
      </c>
      <c r="G6560" s="160" t="s">
        <v>4074</v>
      </c>
      <c r="H6560" t="s">
        <v>4075</v>
      </c>
      <c r="I6560">
        <v>11</v>
      </c>
      <c r="J6560" t="s">
        <v>6011</v>
      </c>
      <c r="K6560">
        <v>99</v>
      </c>
      <c r="L6560" t="s">
        <v>3999</v>
      </c>
    </row>
    <row r="6561" spans="1:12">
      <c r="A6561" s="15">
        <v>30700590</v>
      </c>
      <c r="B6561" t="s">
        <v>5450</v>
      </c>
      <c r="C6561" t="s">
        <v>8953</v>
      </c>
      <c r="D6561" t="s">
        <v>9042</v>
      </c>
      <c r="E6561" t="s">
        <v>9084</v>
      </c>
      <c r="F6561" t="s">
        <v>4073</v>
      </c>
      <c r="G6561" s="160" t="s">
        <v>4074</v>
      </c>
      <c r="H6561" t="s">
        <v>4075</v>
      </c>
      <c r="I6561">
        <v>11</v>
      </c>
      <c r="J6561" t="s">
        <v>6011</v>
      </c>
      <c r="K6561">
        <v>99</v>
      </c>
      <c r="L6561" t="s">
        <v>3999</v>
      </c>
    </row>
    <row r="6562" spans="1:12">
      <c r="A6562" s="15">
        <v>30700591</v>
      </c>
      <c r="B6562" t="s">
        <v>5450</v>
      </c>
      <c r="C6562" t="s">
        <v>8953</v>
      </c>
      <c r="D6562" t="s">
        <v>9042</v>
      </c>
      <c r="E6562" t="s">
        <v>9085</v>
      </c>
      <c r="F6562" t="s">
        <v>4073</v>
      </c>
      <c r="G6562" s="160" t="s">
        <v>4074</v>
      </c>
      <c r="H6562" t="s">
        <v>4075</v>
      </c>
      <c r="I6562">
        <v>11</v>
      </c>
      <c r="J6562" t="s">
        <v>6011</v>
      </c>
      <c r="K6562">
        <v>99</v>
      </c>
      <c r="L6562" t="s">
        <v>3999</v>
      </c>
    </row>
    <row r="6563" spans="1:12">
      <c r="A6563" s="15">
        <v>30700592</v>
      </c>
      <c r="B6563" t="s">
        <v>5450</v>
      </c>
      <c r="C6563" t="s">
        <v>8953</v>
      </c>
      <c r="D6563" t="s">
        <v>9042</v>
      </c>
      <c r="E6563" t="s">
        <v>9086</v>
      </c>
      <c r="F6563" t="s">
        <v>4073</v>
      </c>
      <c r="G6563" s="160" t="s">
        <v>4074</v>
      </c>
      <c r="H6563" t="s">
        <v>4075</v>
      </c>
      <c r="I6563">
        <v>11</v>
      </c>
      <c r="J6563" t="s">
        <v>6011</v>
      </c>
      <c r="K6563">
        <v>99</v>
      </c>
      <c r="L6563" t="s">
        <v>3999</v>
      </c>
    </row>
    <row r="6564" spans="1:12">
      <c r="A6564" s="15">
        <v>30700593</v>
      </c>
      <c r="B6564" t="s">
        <v>5450</v>
      </c>
      <c r="C6564" t="s">
        <v>8953</v>
      </c>
      <c r="D6564" t="s">
        <v>9042</v>
      </c>
      <c r="E6564" t="s">
        <v>9087</v>
      </c>
      <c r="F6564" t="s">
        <v>4073</v>
      </c>
      <c r="G6564" s="160" t="s">
        <v>4074</v>
      </c>
      <c r="H6564" t="s">
        <v>4075</v>
      </c>
      <c r="I6564">
        <v>11</v>
      </c>
      <c r="J6564" t="s">
        <v>6011</v>
      </c>
      <c r="K6564">
        <v>99</v>
      </c>
      <c r="L6564" t="s">
        <v>3999</v>
      </c>
    </row>
    <row r="6565" spans="1:12">
      <c r="A6565" s="15">
        <v>30700594</v>
      </c>
      <c r="B6565" t="s">
        <v>5450</v>
      </c>
      <c r="C6565" t="s">
        <v>8953</v>
      </c>
      <c r="D6565" t="s">
        <v>9042</v>
      </c>
      <c r="E6565" t="s">
        <v>9088</v>
      </c>
      <c r="F6565" t="s">
        <v>4073</v>
      </c>
      <c r="G6565" s="160" t="s">
        <v>4074</v>
      </c>
      <c r="H6565" t="s">
        <v>4075</v>
      </c>
      <c r="I6565">
        <v>11</v>
      </c>
      <c r="J6565" t="s">
        <v>6011</v>
      </c>
      <c r="K6565">
        <v>99</v>
      </c>
      <c r="L6565" t="s">
        <v>3999</v>
      </c>
    </row>
    <row r="6566" spans="1:12">
      <c r="A6566" s="15">
        <v>30700597</v>
      </c>
      <c r="B6566" t="s">
        <v>5450</v>
      </c>
      <c r="C6566" t="s">
        <v>8953</v>
      </c>
      <c r="D6566" t="s">
        <v>9042</v>
      </c>
      <c r="E6566" t="s">
        <v>4284</v>
      </c>
      <c r="F6566" t="s">
        <v>8956</v>
      </c>
      <c r="G6566" s="160" t="s">
        <v>4076</v>
      </c>
      <c r="H6566" t="s">
        <v>4330</v>
      </c>
      <c r="I6566" s="160" t="s">
        <v>3995</v>
      </c>
      <c r="J6566" t="s">
        <v>5519</v>
      </c>
      <c r="K6566">
        <v>99</v>
      </c>
      <c r="L6566" t="s">
        <v>3999</v>
      </c>
    </row>
    <row r="6567" spans="1:12">
      <c r="A6567" s="15">
        <v>30700598</v>
      </c>
      <c r="B6567" t="s">
        <v>5450</v>
      </c>
      <c r="C6567" t="s">
        <v>8953</v>
      </c>
      <c r="D6567" t="s">
        <v>9042</v>
      </c>
      <c r="E6567" t="s">
        <v>4020</v>
      </c>
      <c r="F6567" t="s">
        <v>8956</v>
      </c>
      <c r="G6567" s="160" t="s">
        <v>4076</v>
      </c>
      <c r="H6567" t="s">
        <v>4330</v>
      </c>
      <c r="I6567" s="160" t="s">
        <v>3995</v>
      </c>
      <c r="J6567" t="s">
        <v>5519</v>
      </c>
      <c r="K6567">
        <v>99</v>
      </c>
      <c r="L6567" t="s">
        <v>3999</v>
      </c>
    </row>
    <row r="6568" spans="1:12">
      <c r="A6568" s="15">
        <v>30700599</v>
      </c>
      <c r="B6568" t="s">
        <v>5450</v>
      </c>
      <c r="C6568" t="s">
        <v>8953</v>
      </c>
      <c r="D6568" t="s">
        <v>9042</v>
      </c>
      <c r="E6568" t="s">
        <v>4020</v>
      </c>
      <c r="F6568" t="s">
        <v>8956</v>
      </c>
      <c r="G6568" s="160" t="s">
        <v>4076</v>
      </c>
      <c r="H6568" t="s">
        <v>4330</v>
      </c>
      <c r="I6568" s="160" t="s">
        <v>3995</v>
      </c>
      <c r="J6568" t="s">
        <v>5519</v>
      </c>
      <c r="K6568">
        <v>99</v>
      </c>
      <c r="L6568" t="s">
        <v>3999</v>
      </c>
    </row>
    <row r="6569" spans="1:12">
      <c r="A6569" s="15">
        <v>30700602</v>
      </c>
      <c r="B6569" t="s">
        <v>5450</v>
      </c>
      <c r="C6569" t="s">
        <v>8953</v>
      </c>
      <c r="D6569" t="s">
        <v>9089</v>
      </c>
      <c r="E6569" t="s">
        <v>9090</v>
      </c>
      <c r="F6569" t="s">
        <v>8956</v>
      </c>
      <c r="G6569" s="160" t="s">
        <v>4076</v>
      </c>
      <c r="H6569" t="s">
        <v>4330</v>
      </c>
      <c r="I6569" s="160" t="s">
        <v>3995</v>
      </c>
      <c r="J6569" t="s">
        <v>5519</v>
      </c>
      <c r="K6569">
        <v>99</v>
      </c>
      <c r="L6569" t="s">
        <v>3999</v>
      </c>
    </row>
    <row r="6570" spans="1:12">
      <c r="A6570" s="15">
        <v>30700604</v>
      </c>
      <c r="B6570" t="s">
        <v>5450</v>
      </c>
      <c r="C6570" t="s">
        <v>8953</v>
      </c>
      <c r="D6570" t="s">
        <v>9089</v>
      </c>
      <c r="E6570" t="s">
        <v>9091</v>
      </c>
      <c r="F6570" t="s">
        <v>8956</v>
      </c>
      <c r="G6570" s="160" t="s">
        <v>4076</v>
      </c>
      <c r="H6570" t="s">
        <v>4330</v>
      </c>
      <c r="I6570" s="160" t="s">
        <v>3995</v>
      </c>
      <c r="J6570" t="s">
        <v>5519</v>
      </c>
      <c r="K6570">
        <v>99</v>
      </c>
      <c r="L6570" t="s">
        <v>3999</v>
      </c>
    </row>
    <row r="6571" spans="1:12">
      <c r="A6571" s="15">
        <v>30700606</v>
      </c>
      <c r="B6571" t="s">
        <v>5450</v>
      </c>
      <c r="C6571" t="s">
        <v>8953</v>
      </c>
      <c r="D6571" t="s">
        <v>9089</v>
      </c>
      <c r="E6571" t="s">
        <v>9092</v>
      </c>
      <c r="F6571" t="s">
        <v>8956</v>
      </c>
      <c r="G6571" s="160" t="s">
        <v>4076</v>
      </c>
      <c r="H6571" t="s">
        <v>4330</v>
      </c>
      <c r="I6571" s="160" t="s">
        <v>3995</v>
      </c>
      <c r="J6571" t="s">
        <v>5519</v>
      </c>
      <c r="K6571">
        <v>99</v>
      </c>
      <c r="L6571" t="s">
        <v>3999</v>
      </c>
    </row>
    <row r="6572" spans="1:12">
      <c r="A6572" s="15">
        <v>30700607</v>
      </c>
      <c r="B6572" t="s">
        <v>5450</v>
      </c>
      <c r="C6572" t="s">
        <v>8953</v>
      </c>
      <c r="D6572" t="s">
        <v>9089</v>
      </c>
      <c r="E6572" t="s">
        <v>9093</v>
      </c>
      <c r="F6572" t="s">
        <v>8956</v>
      </c>
      <c r="G6572" s="160" t="s">
        <v>4076</v>
      </c>
      <c r="H6572" t="s">
        <v>4330</v>
      </c>
      <c r="I6572" s="160" t="s">
        <v>3995</v>
      </c>
      <c r="J6572" t="s">
        <v>5519</v>
      </c>
      <c r="K6572">
        <v>99</v>
      </c>
      <c r="L6572" t="s">
        <v>3999</v>
      </c>
    </row>
    <row r="6573" spans="1:12">
      <c r="A6573" s="15">
        <v>30700608</v>
      </c>
      <c r="B6573" t="s">
        <v>5450</v>
      </c>
      <c r="C6573" t="s">
        <v>8953</v>
      </c>
      <c r="D6573" t="s">
        <v>9089</v>
      </c>
      <c r="E6573" t="s">
        <v>9094</v>
      </c>
      <c r="F6573" t="s">
        <v>8956</v>
      </c>
      <c r="G6573" s="160" t="s">
        <v>4076</v>
      </c>
      <c r="H6573" t="s">
        <v>4330</v>
      </c>
      <c r="I6573" s="160" t="s">
        <v>3995</v>
      </c>
      <c r="J6573" t="s">
        <v>5519</v>
      </c>
      <c r="K6573">
        <v>99</v>
      </c>
      <c r="L6573" t="s">
        <v>3999</v>
      </c>
    </row>
    <row r="6574" spans="1:12">
      <c r="A6574" s="15">
        <v>30700610</v>
      </c>
      <c r="B6574" t="s">
        <v>5450</v>
      </c>
      <c r="C6574" t="s">
        <v>8953</v>
      </c>
      <c r="D6574" t="s">
        <v>9089</v>
      </c>
      <c r="E6574" t="s">
        <v>9095</v>
      </c>
      <c r="F6574" t="s">
        <v>8956</v>
      </c>
      <c r="G6574" s="160" t="s">
        <v>4076</v>
      </c>
      <c r="H6574" t="s">
        <v>4330</v>
      </c>
      <c r="I6574" s="160" t="s">
        <v>3995</v>
      </c>
      <c r="J6574" t="s">
        <v>5519</v>
      </c>
      <c r="K6574">
        <v>99</v>
      </c>
      <c r="L6574" t="s">
        <v>3999</v>
      </c>
    </row>
    <row r="6575" spans="1:12">
      <c r="A6575" s="15">
        <v>30700611</v>
      </c>
      <c r="B6575" t="s">
        <v>5450</v>
      </c>
      <c r="C6575" t="s">
        <v>8953</v>
      </c>
      <c r="D6575" t="s">
        <v>9089</v>
      </c>
      <c r="E6575" t="s">
        <v>9096</v>
      </c>
      <c r="F6575" t="s">
        <v>8956</v>
      </c>
      <c r="G6575" s="160" t="s">
        <v>4076</v>
      </c>
      <c r="H6575" t="s">
        <v>4330</v>
      </c>
      <c r="I6575" s="160" t="s">
        <v>3995</v>
      </c>
      <c r="J6575" t="s">
        <v>5519</v>
      </c>
      <c r="K6575">
        <v>99</v>
      </c>
      <c r="L6575" t="s">
        <v>3999</v>
      </c>
    </row>
    <row r="6576" spans="1:12">
      <c r="A6576" s="15">
        <v>30700621</v>
      </c>
      <c r="B6576" t="s">
        <v>5450</v>
      </c>
      <c r="C6576" t="s">
        <v>8953</v>
      </c>
      <c r="D6576" t="s">
        <v>9089</v>
      </c>
      <c r="E6576" t="s">
        <v>9097</v>
      </c>
      <c r="F6576" t="s">
        <v>8956</v>
      </c>
      <c r="G6576" s="160" t="s">
        <v>4076</v>
      </c>
      <c r="H6576" t="s">
        <v>4330</v>
      </c>
      <c r="I6576" s="160" t="s">
        <v>3995</v>
      </c>
      <c r="J6576" t="s">
        <v>5519</v>
      </c>
      <c r="K6576">
        <v>99</v>
      </c>
      <c r="L6576" t="s">
        <v>3999</v>
      </c>
    </row>
    <row r="6577" spans="1:12">
      <c r="A6577" s="15">
        <v>30700625</v>
      </c>
      <c r="B6577" t="s">
        <v>5450</v>
      </c>
      <c r="C6577" t="s">
        <v>8953</v>
      </c>
      <c r="D6577" t="s">
        <v>9089</v>
      </c>
      <c r="E6577" t="s">
        <v>9098</v>
      </c>
      <c r="F6577" t="s">
        <v>8956</v>
      </c>
      <c r="G6577" s="160" t="s">
        <v>4076</v>
      </c>
      <c r="H6577" t="s">
        <v>4330</v>
      </c>
      <c r="I6577" s="160" t="s">
        <v>3995</v>
      </c>
      <c r="J6577" t="s">
        <v>5519</v>
      </c>
      <c r="K6577">
        <v>99</v>
      </c>
      <c r="L6577" t="s">
        <v>3999</v>
      </c>
    </row>
    <row r="6578" spans="1:12">
      <c r="A6578" s="15">
        <v>30700626</v>
      </c>
      <c r="B6578" t="s">
        <v>5450</v>
      </c>
      <c r="C6578" t="s">
        <v>8953</v>
      </c>
      <c r="D6578" t="s">
        <v>9089</v>
      </c>
      <c r="E6578" t="s">
        <v>9099</v>
      </c>
      <c r="F6578" t="s">
        <v>8956</v>
      </c>
      <c r="G6578" s="160" t="s">
        <v>4076</v>
      </c>
      <c r="H6578" t="s">
        <v>4330</v>
      </c>
      <c r="I6578" s="160" t="s">
        <v>3995</v>
      </c>
      <c r="J6578" t="s">
        <v>5519</v>
      </c>
      <c r="K6578">
        <v>99</v>
      </c>
      <c r="L6578" t="s">
        <v>3999</v>
      </c>
    </row>
    <row r="6579" spans="1:12">
      <c r="A6579" s="15">
        <v>30700628</v>
      </c>
      <c r="B6579" t="s">
        <v>5450</v>
      </c>
      <c r="C6579" t="s">
        <v>8953</v>
      </c>
      <c r="D6579" t="s">
        <v>9089</v>
      </c>
      <c r="E6579" t="s">
        <v>9100</v>
      </c>
      <c r="F6579" t="s">
        <v>8956</v>
      </c>
      <c r="G6579" s="160" t="s">
        <v>4076</v>
      </c>
      <c r="H6579" t="s">
        <v>4330</v>
      </c>
      <c r="I6579" s="160" t="s">
        <v>3995</v>
      </c>
      <c r="J6579" t="s">
        <v>5519</v>
      </c>
      <c r="K6579">
        <v>99</v>
      </c>
      <c r="L6579" t="s">
        <v>3999</v>
      </c>
    </row>
    <row r="6580" spans="1:12">
      <c r="A6580" s="15">
        <v>30700629</v>
      </c>
      <c r="B6580" t="s">
        <v>5450</v>
      </c>
      <c r="C6580" t="s">
        <v>8953</v>
      </c>
      <c r="D6580" t="s">
        <v>9089</v>
      </c>
      <c r="E6580" t="s">
        <v>9101</v>
      </c>
      <c r="F6580" t="s">
        <v>8956</v>
      </c>
      <c r="G6580" s="160" t="s">
        <v>4076</v>
      </c>
      <c r="H6580" t="s">
        <v>4330</v>
      </c>
      <c r="I6580" s="160" t="s">
        <v>3995</v>
      </c>
      <c r="J6580" t="s">
        <v>5519</v>
      </c>
      <c r="K6580">
        <v>99</v>
      </c>
      <c r="L6580" t="s">
        <v>3999</v>
      </c>
    </row>
    <row r="6581" spans="1:12">
      <c r="A6581" s="15">
        <v>30700630</v>
      </c>
      <c r="B6581" t="s">
        <v>5450</v>
      </c>
      <c r="C6581" t="s">
        <v>8953</v>
      </c>
      <c r="D6581" t="s">
        <v>9089</v>
      </c>
      <c r="E6581" t="s">
        <v>9102</v>
      </c>
      <c r="F6581" t="s">
        <v>8956</v>
      </c>
      <c r="G6581" s="160" t="s">
        <v>4076</v>
      </c>
      <c r="H6581" t="s">
        <v>4330</v>
      </c>
      <c r="I6581" s="160" t="s">
        <v>3995</v>
      </c>
      <c r="J6581" t="s">
        <v>5519</v>
      </c>
      <c r="K6581">
        <v>99</v>
      </c>
      <c r="L6581" t="s">
        <v>3999</v>
      </c>
    </row>
    <row r="6582" spans="1:12">
      <c r="A6582" s="15">
        <v>30700631</v>
      </c>
      <c r="B6582" t="s">
        <v>5450</v>
      </c>
      <c r="C6582" t="s">
        <v>8953</v>
      </c>
      <c r="D6582" t="s">
        <v>9089</v>
      </c>
      <c r="E6582" t="s">
        <v>9103</v>
      </c>
      <c r="F6582" t="s">
        <v>8956</v>
      </c>
      <c r="G6582" s="160" t="s">
        <v>4076</v>
      </c>
      <c r="H6582" t="s">
        <v>4330</v>
      </c>
      <c r="I6582" s="160" t="s">
        <v>3995</v>
      </c>
      <c r="J6582" t="s">
        <v>5519</v>
      </c>
      <c r="K6582">
        <v>99</v>
      </c>
      <c r="L6582" t="s">
        <v>3999</v>
      </c>
    </row>
    <row r="6583" spans="1:12">
      <c r="A6583" s="15">
        <v>30700632</v>
      </c>
      <c r="B6583" t="s">
        <v>5450</v>
      </c>
      <c r="C6583" t="s">
        <v>8953</v>
      </c>
      <c r="D6583" t="s">
        <v>9089</v>
      </c>
      <c r="E6583" t="s">
        <v>9104</v>
      </c>
      <c r="F6583" t="s">
        <v>8956</v>
      </c>
      <c r="G6583" s="160" t="s">
        <v>4076</v>
      </c>
      <c r="H6583" t="s">
        <v>4330</v>
      </c>
      <c r="I6583" s="160" t="s">
        <v>3995</v>
      </c>
      <c r="J6583" t="s">
        <v>5519</v>
      </c>
      <c r="K6583">
        <v>99</v>
      </c>
      <c r="L6583" t="s">
        <v>3999</v>
      </c>
    </row>
    <row r="6584" spans="1:12">
      <c r="A6584" s="15">
        <v>30700635</v>
      </c>
      <c r="B6584" t="s">
        <v>5450</v>
      </c>
      <c r="C6584" t="s">
        <v>8953</v>
      </c>
      <c r="D6584" t="s">
        <v>9089</v>
      </c>
      <c r="E6584" t="s">
        <v>9105</v>
      </c>
      <c r="F6584" t="s">
        <v>8956</v>
      </c>
      <c r="G6584" s="160" t="s">
        <v>4076</v>
      </c>
      <c r="H6584" t="s">
        <v>4330</v>
      </c>
      <c r="I6584" s="160" t="s">
        <v>3995</v>
      </c>
      <c r="J6584" t="s">
        <v>5519</v>
      </c>
      <c r="K6584">
        <v>99</v>
      </c>
      <c r="L6584" t="s">
        <v>3999</v>
      </c>
    </row>
    <row r="6585" spans="1:12">
      <c r="A6585" s="15">
        <v>30700636</v>
      </c>
      <c r="B6585" t="s">
        <v>5450</v>
      </c>
      <c r="C6585" t="s">
        <v>8953</v>
      </c>
      <c r="D6585" t="s">
        <v>9089</v>
      </c>
      <c r="E6585" t="s">
        <v>9106</v>
      </c>
      <c r="F6585" t="s">
        <v>8956</v>
      </c>
      <c r="G6585" s="160" t="s">
        <v>4076</v>
      </c>
      <c r="H6585" t="s">
        <v>4330</v>
      </c>
      <c r="I6585" s="160" t="s">
        <v>3995</v>
      </c>
      <c r="J6585" t="s">
        <v>5519</v>
      </c>
      <c r="K6585">
        <v>99</v>
      </c>
      <c r="L6585" t="s">
        <v>3999</v>
      </c>
    </row>
    <row r="6586" spans="1:12">
      <c r="A6586" s="15">
        <v>30700637</v>
      </c>
      <c r="B6586" t="s">
        <v>5450</v>
      </c>
      <c r="C6586" t="s">
        <v>8953</v>
      </c>
      <c r="D6586" t="s">
        <v>9089</v>
      </c>
      <c r="E6586" t="s">
        <v>9107</v>
      </c>
      <c r="F6586" t="s">
        <v>8956</v>
      </c>
      <c r="G6586" s="160" t="s">
        <v>4076</v>
      </c>
      <c r="H6586" t="s">
        <v>4330</v>
      </c>
      <c r="I6586" s="160" t="s">
        <v>3995</v>
      </c>
      <c r="J6586" t="s">
        <v>5519</v>
      </c>
      <c r="K6586">
        <v>99</v>
      </c>
      <c r="L6586" t="s">
        <v>3999</v>
      </c>
    </row>
    <row r="6587" spans="1:12">
      <c r="A6587" s="15">
        <v>30700640</v>
      </c>
      <c r="B6587" t="s">
        <v>5450</v>
      </c>
      <c r="C6587" t="s">
        <v>8953</v>
      </c>
      <c r="D6587" t="s">
        <v>9089</v>
      </c>
      <c r="E6587" t="s">
        <v>9108</v>
      </c>
      <c r="F6587" t="s">
        <v>8956</v>
      </c>
      <c r="G6587" s="160" t="s">
        <v>4076</v>
      </c>
      <c r="H6587" t="s">
        <v>4330</v>
      </c>
      <c r="I6587" s="160" t="s">
        <v>3995</v>
      </c>
      <c r="J6587" t="s">
        <v>5519</v>
      </c>
      <c r="K6587">
        <v>99</v>
      </c>
      <c r="L6587" t="s">
        <v>3999</v>
      </c>
    </row>
    <row r="6588" spans="1:12">
      <c r="A6588" s="15">
        <v>30700641</v>
      </c>
      <c r="B6588" t="s">
        <v>5450</v>
      </c>
      <c r="C6588" t="s">
        <v>8953</v>
      </c>
      <c r="D6588" t="s">
        <v>9089</v>
      </c>
      <c r="E6588" t="s">
        <v>9109</v>
      </c>
      <c r="F6588" t="s">
        <v>8956</v>
      </c>
      <c r="G6588" s="160" t="s">
        <v>4076</v>
      </c>
      <c r="H6588" t="s">
        <v>4330</v>
      </c>
      <c r="I6588" s="160" t="s">
        <v>3995</v>
      </c>
      <c r="J6588" t="s">
        <v>5519</v>
      </c>
      <c r="K6588">
        <v>99</v>
      </c>
      <c r="L6588" t="s">
        <v>3999</v>
      </c>
    </row>
    <row r="6589" spans="1:12">
      <c r="A6589" s="15">
        <v>30700642</v>
      </c>
      <c r="B6589" t="s">
        <v>5450</v>
      </c>
      <c r="C6589" t="s">
        <v>8953</v>
      </c>
      <c r="D6589" t="s">
        <v>9089</v>
      </c>
      <c r="E6589" t="s">
        <v>9110</v>
      </c>
      <c r="F6589" t="s">
        <v>8956</v>
      </c>
      <c r="G6589" s="160" t="s">
        <v>4076</v>
      </c>
      <c r="H6589" t="s">
        <v>4330</v>
      </c>
      <c r="I6589" s="160" t="s">
        <v>3995</v>
      </c>
      <c r="J6589" t="s">
        <v>5519</v>
      </c>
      <c r="K6589">
        <v>99</v>
      </c>
      <c r="L6589" t="s">
        <v>3999</v>
      </c>
    </row>
    <row r="6590" spans="1:12">
      <c r="A6590" s="15">
        <v>30700648</v>
      </c>
      <c r="B6590" t="s">
        <v>5450</v>
      </c>
      <c r="C6590" t="s">
        <v>8953</v>
      </c>
      <c r="D6590" t="s">
        <v>9089</v>
      </c>
      <c r="E6590" t="s">
        <v>9111</v>
      </c>
      <c r="F6590" t="s">
        <v>8956</v>
      </c>
      <c r="G6590" s="160" t="s">
        <v>4076</v>
      </c>
      <c r="H6590" t="s">
        <v>4330</v>
      </c>
      <c r="I6590" s="160" t="s">
        <v>3995</v>
      </c>
      <c r="J6590" t="s">
        <v>5519</v>
      </c>
      <c r="K6590">
        <v>99</v>
      </c>
      <c r="L6590" t="s">
        <v>3999</v>
      </c>
    </row>
    <row r="6591" spans="1:12">
      <c r="A6591" s="15">
        <v>30700649</v>
      </c>
      <c r="B6591" t="s">
        <v>5450</v>
      </c>
      <c r="C6591" t="s">
        <v>8953</v>
      </c>
      <c r="D6591" t="s">
        <v>9089</v>
      </c>
      <c r="E6591" t="s">
        <v>9112</v>
      </c>
      <c r="F6591" t="s">
        <v>8956</v>
      </c>
      <c r="G6591" s="160" t="s">
        <v>4076</v>
      </c>
      <c r="H6591" t="s">
        <v>4330</v>
      </c>
      <c r="I6591" s="160" t="s">
        <v>3995</v>
      </c>
      <c r="J6591" t="s">
        <v>5519</v>
      </c>
      <c r="K6591">
        <v>99</v>
      </c>
      <c r="L6591" t="s">
        <v>3999</v>
      </c>
    </row>
    <row r="6592" spans="1:12">
      <c r="A6592" s="15">
        <v>30700651</v>
      </c>
      <c r="B6592" t="s">
        <v>5450</v>
      </c>
      <c r="C6592" t="s">
        <v>8953</v>
      </c>
      <c r="D6592" t="s">
        <v>9089</v>
      </c>
      <c r="E6592" t="s">
        <v>9113</v>
      </c>
      <c r="F6592" t="s">
        <v>8956</v>
      </c>
      <c r="G6592" s="160" t="s">
        <v>4076</v>
      </c>
      <c r="H6592" t="s">
        <v>4330</v>
      </c>
      <c r="I6592" s="160" t="s">
        <v>3995</v>
      </c>
      <c r="J6592" t="s">
        <v>5519</v>
      </c>
      <c r="K6592">
        <v>99</v>
      </c>
      <c r="L6592" t="s">
        <v>3999</v>
      </c>
    </row>
    <row r="6593" spans="1:12">
      <c r="A6593" s="15">
        <v>30700652</v>
      </c>
      <c r="B6593" t="s">
        <v>5450</v>
      </c>
      <c r="C6593" t="s">
        <v>8953</v>
      </c>
      <c r="D6593" t="s">
        <v>9089</v>
      </c>
      <c r="E6593" t="s">
        <v>9114</v>
      </c>
      <c r="F6593" t="s">
        <v>8956</v>
      </c>
      <c r="G6593" s="160" t="s">
        <v>4076</v>
      </c>
      <c r="H6593" t="s">
        <v>4330</v>
      </c>
      <c r="I6593" s="160" t="s">
        <v>3995</v>
      </c>
      <c r="J6593" t="s">
        <v>5519</v>
      </c>
      <c r="K6593">
        <v>99</v>
      </c>
      <c r="L6593" t="s">
        <v>3999</v>
      </c>
    </row>
    <row r="6594" spans="1:12">
      <c r="A6594" s="15">
        <v>30700653</v>
      </c>
      <c r="B6594" t="s">
        <v>5450</v>
      </c>
      <c r="C6594" t="s">
        <v>8953</v>
      </c>
      <c r="D6594" t="s">
        <v>9089</v>
      </c>
      <c r="E6594" t="s">
        <v>9115</v>
      </c>
      <c r="F6594" t="s">
        <v>8956</v>
      </c>
      <c r="G6594" s="160" t="s">
        <v>4076</v>
      </c>
      <c r="H6594" t="s">
        <v>4330</v>
      </c>
      <c r="I6594" s="160" t="s">
        <v>3995</v>
      </c>
      <c r="J6594" t="s">
        <v>5519</v>
      </c>
      <c r="K6594">
        <v>99</v>
      </c>
      <c r="L6594" t="s">
        <v>3999</v>
      </c>
    </row>
    <row r="6595" spans="1:12">
      <c r="A6595" s="15">
        <v>30700654</v>
      </c>
      <c r="B6595" t="s">
        <v>5450</v>
      </c>
      <c r="C6595" t="s">
        <v>8953</v>
      </c>
      <c r="D6595" t="s">
        <v>9089</v>
      </c>
      <c r="E6595" t="s">
        <v>9116</v>
      </c>
      <c r="F6595" t="s">
        <v>8956</v>
      </c>
      <c r="G6595" s="160" t="s">
        <v>4076</v>
      </c>
      <c r="H6595" t="s">
        <v>4330</v>
      </c>
      <c r="I6595" s="160" t="s">
        <v>3995</v>
      </c>
      <c r="J6595" t="s">
        <v>5519</v>
      </c>
      <c r="K6595">
        <v>99</v>
      </c>
      <c r="L6595" t="s">
        <v>3999</v>
      </c>
    </row>
    <row r="6596" spans="1:12">
      <c r="A6596" s="15">
        <v>30700655</v>
      </c>
      <c r="B6596" t="s">
        <v>5450</v>
      </c>
      <c r="C6596" t="s">
        <v>8953</v>
      </c>
      <c r="D6596" t="s">
        <v>9089</v>
      </c>
      <c r="E6596" t="s">
        <v>9117</v>
      </c>
      <c r="F6596" t="s">
        <v>8956</v>
      </c>
      <c r="G6596" s="160" t="s">
        <v>4076</v>
      </c>
      <c r="H6596" t="s">
        <v>4330</v>
      </c>
      <c r="I6596" s="160" t="s">
        <v>3995</v>
      </c>
      <c r="J6596" t="s">
        <v>5519</v>
      </c>
      <c r="K6596">
        <v>99</v>
      </c>
      <c r="L6596" t="s">
        <v>3999</v>
      </c>
    </row>
    <row r="6597" spans="1:12">
      <c r="A6597" s="15">
        <v>30700656</v>
      </c>
      <c r="B6597" t="s">
        <v>5450</v>
      </c>
      <c r="C6597" t="s">
        <v>8953</v>
      </c>
      <c r="D6597" t="s">
        <v>9089</v>
      </c>
      <c r="E6597" t="s">
        <v>9118</v>
      </c>
      <c r="F6597" t="s">
        <v>8956</v>
      </c>
      <c r="G6597" s="160" t="s">
        <v>4076</v>
      </c>
      <c r="H6597" t="s">
        <v>4330</v>
      </c>
      <c r="I6597" s="160" t="s">
        <v>3995</v>
      </c>
      <c r="J6597" t="s">
        <v>5519</v>
      </c>
      <c r="K6597">
        <v>99</v>
      </c>
      <c r="L6597" t="s">
        <v>3999</v>
      </c>
    </row>
    <row r="6598" spans="1:12">
      <c r="A6598" s="15">
        <v>30700657</v>
      </c>
      <c r="B6598" t="s">
        <v>5450</v>
      </c>
      <c r="C6598" t="s">
        <v>8953</v>
      </c>
      <c r="D6598" t="s">
        <v>9089</v>
      </c>
      <c r="E6598" t="s">
        <v>9119</v>
      </c>
      <c r="F6598" t="s">
        <v>8956</v>
      </c>
      <c r="G6598" s="160" t="s">
        <v>4076</v>
      </c>
      <c r="H6598" t="s">
        <v>4330</v>
      </c>
      <c r="I6598" s="160" t="s">
        <v>3995</v>
      </c>
      <c r="J6598" t="s">
        <v>5519</v>
      </c>
      <c r="K6598">
        <v>99</v>
      </c>
      <c r="L6598" t="s">
        <v>3999</v>
      </c>
    </row>
    <row r="6599" spans="1:12">
      <c r="A6599" s="15">
        <v>30700658</v>
      </c>
      <c r="B6599" t="s">
        <v>5450</v>
      </c>
      <c r="C6599" t="s">
        <v>8953</v>
      </c>
      <c r="D6599" t="s">
        <v>9089</v>
      </c>
      <c r="E6599" t="s">
        <v>9120</v>
      </c>
      <c r="F6599" t="s">
        <v>8956</v>
      </c>
      <c r="G6599" s="160" t="s">
        <v>4076</v>
      </c>
      <c r="H6599" t="s">
        <v>4330</v>
      </c>
      <c r="I6599" s="160" t="s">
        <v>3995</v>
      </c>
      <c r="J6599" t="s">
        <v>5519</v>
      </c>
      <c r="K6599">
        <v>99</v>
      </c>
      <c r="L6599" t="s">
        <v>3999</v>
      </c>
    </row>
    <row r="6600" spans="1:12">
      <c r="A6600" s="15">
        <v>30700660</v>
      </c>
      <c r="B6600" t="s">
        <v>5450</v>
      </c>
      <c r="C6600" t="s">
        <v>8953</v>
      </c>
      <c r="D6600" t="s">
        <v>9089</v>
      </c>
      <c r="E6600" t="s">
        <v>9121</v>
      </c>
      <c r="F6600" t="s">
        <v>8956</v>
      </c>
      <c r="G6600" s="160" t="s">
        <v>4076</v>
      </c>
      <c r="H6600" t="s">
        <v>4330</v>
      </c>
      <c r="I6600" s="160" t="s">
        <v>3995</v>
      </c>
      <c r="J6600" t="s">
        <v>5519</v>
      </c>
      <c r="K6600">
        <v>99</v>
      </c>
      <c r="L6600" t="s">
        <v>3999</v>
      </c>
    </row>
    <row r="6601" spans="1:12">
      <c r="A6601" s="15">
        <v>30700661</v>
      </c>
      <c r="B6601" t="s">
        <v>5450</v>
      </c>
      <c r="C6601" t="s">
        <v>8953</v>
      </c>
      <c r="D6601" t="s">
        <v>9089</v>
      </c>
      <c r="E6601" t="s">
        <v>9122</v>
      </c>
      <c r="F6601" t="s">
        <v>8956</v>
      </c>
      <c r="G6601" s="160" t="s">
        <v>4076</v>
      </c>
      <c r="H6601" t="s">
        <v>4330</v>
      </c>
      <c r="I6601" s="160" t="s">
        <v>3995</v>
      </c>
      <c r="J6601" t="s">
        <v>5519</v>
      </c>
      <c r="K6601">
        <v>99</v>
      </c>
      <c r="L6601" t="s">
        <v>3999</v>
      </c>
    </row>
    <row r="6602" spans="1:12">
      <c r="A6602" s="15">
        <v>30700662</v>
      </c>
      <c r="B6602" t="s">
        <v>5450</v>
      </c>
      <c r="C6602" t="s">
        <v>8953</v>
      </c>
      <c r="D6602" t="s">
        <v>9089</v>
      </c>
      <c r="E6602" t="s">
        <v>9123</v>
      </c>
      <c r="F6602" t="s">
        <v>8956</v>
      </c>
      <c r="G6602" s="160" t="s">
        <v>4076</v>
      </c>
      <c r="H6602" t="s">
        <v>4330</v>
      </c>
      <c r="I6602" s="160" t="s">
        <v>3995</v>
      </c>
      <c r="J6602" t="s">
        <v>5519</v>
      </c>
      <c r="K6602">
        <v>99</v>
      </c>
      <c r="L6602" t="s">
        <v>3999</v>
      </c>
    </row>
    <row r="6603" spans="1:12">
      <c r="A6603" s="15">
        <v>30700663</v>
      </c>
      <c r="B6603" t="s">
        <v>5450</v>
      </c>
      <c r="C6603" t="s">
        <v>8953</v>
      </c>
      <c r="D6603" t="s">
        <v>9089</v>
      </c>
      <c r="E6603" t="s">
        <v>9124</v>
      </c>
      <c r="F6603" t="s">
        <v>8956</v>
      </c>
      <c r="G6603" s="160" t="s">
        <v>4076</v>
      </c>
      <c r="H6603" t="s">
        <v>4330</v>
      </c>
      <c r="I6603" s="160" t="s">
        <v>3995</v>
      </c>
      <c r="J6603" t="s">
        <v>5519</v>
      </c>
      <c r="K6603">
        <v>99</v>
      </c>
      <c r="L6603" t="s">
        <v>3999</v>
      </c>
    </row>
    <row r="6604" spans="1:12">
      <c r="A6604" s="15">
        <v>30700664</v>
      </c>
      <c r="B6604" t="s">
        <v>5450</v>
      </c>
      <c r="C6604" t="s">
        <v>8953</v>
      </c>
      <c r="D6604" t="s">
        <v>9089</v>
      </c>
      <c r="E6604" t="s">
        <v>9125</v>
      </c>
      <c r="F6604" t="s">
        <v>8956</v>
      </c>
      <c r="G6604" s="160" t="s">
        <v>4076</v>
      </c>
      <c r="H6604" t="s">
        <v>4330</v>
      </c>
      <c r="I6604" s="160" t="s">
        <v>3995</v>
      </c>
      <c r="J6604" t="s">
        <v>5519</v>
      </c>
      <c r="K6604">
        <v>99</v>
      </c>
      <c r="L6604" t="s">
        <v>3999</v>
      </c>
    </row>
    <row r="6605" spans="1:12">
      <c r="A6605" s="15">
        <v>30700665</v>
      </c>
      <c r="B6605" t="s">
        <v>5450</v>
      </c>
      <c r="C6605" t="s">
        <v>8953</v>
      </c>
      <c r="D6605" t="s">
        <v>9089</v>
      </c>
      <c r="E6605" t="s">
        <v>9126</v>
      </c>
      <c r="F6605" t="s">
        <v>8956</v>
      </c>
      <c r="G6605" s="160" t="s">
        <v>4076</v>
      </c>
      <c r="H6605" t="s">
        <v>4330</v>
      </c>
      <c r="I6605" s="160" t="s">
        <v>3995</v>
      </c>
      <c r="J6605" t="s">
        <v>5519</v>
      </c>
      <c r="K6605">
        <v>99</v>
      </c>
      <c r="L6605" t="s">
        <v>3999</v>
      </c>
    </row>
    <row r="6606" spans="1:12">
      <c r="A6606" s="15">
        <v>30700666</v>
      </c>
      <c r="B6606" t="s">
        <v>5450</v>
      </c>
      <c r="C6606" t="s">
        <v>8953</v>
      </c>
      <c r="D6606" t="s">
        <v>9089</v>
      </c>
      <c r="E6606" t="s">
        <v>9127</v>
      </c>
      <c r="F6606" t="s">
        <v>8956</v>
      </c>
      <c r="G6606" s="160" t="s">
        <v>4076</v>
      </c>
      <c r="H6606" t="s">
        <v>4330</v>
      </c>
      <c r="I6606" s="160" t="s">
        <v>3995</v>
      </c>
      <c r="J6606" t="s">
        <v>5519</v>
      </c>
      <c r="K6606">
        <v>99</v>
      </c>
      <c r="L6606" t="s">
        <v>3999</v>
      </c>
    </row>
    <row r="6607" spans="1:12">
      <c r="A6607" s="15">
        <v>30700667</v>
      </c>
      <c r="B6607" t="s">
        <v>5450</v>
      </c>
      <c r="C6607" t="s">
        <v>8953</v>
      </c>
      <c r="D6607" t="s">
        <v>9089</v>
      </c>
      <c r="E6607" t="s">
        <v>9128</v>
      </c>
      <c r="F6607" t="s">
        <v>8956</v>
      </c>
      <c r="G6607" s="160" t="s">
        <v>4076</v>
      </c>
      <c r="H6607" t="s">
        <v>4330</v>
      </c>
      <c r="I6607" s="160" t="s">
        <v>3995</v>
      </c>
      <c r="J6607" t="s">
        <v>5519</v>
      </c>
      <c r="K6607">
        <v>99</v>
      </c>
      <c r="L6607" t="s">
        <v>3999</v>
      </c>
    </row>
    <row r="6608" spans="1:12">
      <c r="A6608" s="15">
        <v>30700668</v>
      </c>
      <c r="B6608" t="s">
        <v>5450</v>
      </c>
      <c r="C6608" t="s">
        <v>8953</v>
      </c>
      <c r="D6608" t="s">
        <v>9089</v>
      </c>
      <c r="E6608" t="s">
        <v>9129</v>
      </c>
      <c r="F6608" t="s">
        <v>8956</v>
      </c>
      <c r="G6608" s="160" t="s">
        <v>4076</v>
      </c>
      <c r="H6608" t="s">
        <v>4330</v>
      </c>
      <c r="I6608" s="160" t="s">
        <v>3995</v>
      </c>
      <c r="J6608" t="s">
        <v>5519</v>
      </c>
      <c r="K6608">
        <v>99</v>
      </c>
      <c r="L6608" t="s">
        <v>3999</v>
      </c>
    </row>
    <row r="6609" spans="1:12">
      <c r="A6609" s="15">
        <v>30700670</v>
      </c>
      <c r="B6609" t="s">
        <v>5450</v>
      </c>
      <c r="C6609" t="s">
        <v>8953</v>
      </c>
      <c r="D6609" t="s">
        <v>9089</v>
      </c>
      <c r="E6609" t="s">
        <v>9130</v>
      </c>
      <c r="F6609" t="s">
        <v>8956</v>
      </c>
      <c r="G6609" s="160" t="s">
        <v>4076</v>
      </c>
      <c r="H6609" t="s">
        <v>4330</v>
      </c>
      <c r="I6609" s="160" t="s">
        <v>3995</v>
      </c>
      <c r="J6609" t="s">
        <v>5519</v>
      </c>
      <c r="K6609">
        <v>99</v>
      </c>
      <c r="L6609" t="s">
        <v>3999</v>
      </c>
    </row>
    <row r="6610" spans="1:12">
      <c r="A6610" s="15">
        <v>30700671</v>
      </c>
      <c r="B6610" t="s">
        <v>5450</v>
      </c>
      <c r="C6610" t="s">
        <v>8953</v>
      </c>
      <c r="D6610" t="s">
        <v>9089</v>
      </c>
      <c r="E6610" t="s">
        <v>9131</v>
      </c>
      <c r="F6610" t="s">
        <v>8956</v>
      </c>
      <c r="G6610" s="160" t="s">
        <v>4076</v>
      </c>
      <c r="H6610" t="s">
        <v>4330</v>
      </c>
      <c r="I6610" s="160" t="s">
        <v>3995</v>
      </c>
      <c r="J6610" t="s">
        <v>5519</v>
      </c>
      <c r="K6610">
        <v>99</v>
      </c>
      <c r="L6610" t="s">
        <v>3999</v>
      </c>
    </row>
    <row r="6611" spans="1:12">
      <c r="A6611" s="15">
        <v>30700672</v>
      </c>
      <c r="B6611" t="s">
        <v>5450</v>
      </c>
      <c r="C6611" t="s">
        <v>8953</v>
      </c>
      <c r="D6611" t="s">
        <v>9089</v>
      </c>
      <c r="E6611" t="s">
        <v>9132</v>
      </c>
      <c r="F6611" t="s">
        <v>8956</v>
      </c>
      <c r="G6611" s="160" t="s">
        <v>4076</v>
      </c>
      <c r="H6611" t="s">
        <v>4330</v>
      </c>
      <c r="I6611" s="160" t="s">
        <v>3995</v>
      </c>
      <c r="J6611" t="s">
        <v>5519</v>
      </c>
      <c r="K6611">
        <v>99</v>
      </c>
      <c r="L6611" t="s">
        <v>3999</v>
      </c>
    </row>
    <row r="6612" spans="1:12">
      <c r="A6612" s="15">
        <v>30700673</v>
      </c>
      <c r="B6612" t="s">
        <v>5450</v>
      </c>
      <c r="C6612" t="s">
        <v>8953</v>
      </c>
      <c r="D6612" t="s">
        <v>9089</v>
      </c>
      <c r="E6612" t="s">
        <v>9133</v>
      </c>
      <c r="F6612" t="s">
        <v>8956</v>
      </c>
      <c r="G6612" s="160" t="s">
        <v>4076</v>
      </c>
      <c r="H6612" t="s">
        <v>4330</v>
      </c>
      <c r="I6612" s="160" t="s">
        <v>3995</v>
      </c>
      <c r="J6612" t="s">
        <v>5519</v>
      </c>
      <c r="K6612">
        <v>99</v>
      </c>
      <c r="L6612" t="s">
        <v>3999</v>
      </c>
    </row>
    <row r="6613" spans="1:12">
      <c r="A6613" s="15">
        <v>30700674</v>
      </c>
      <c r="B6613" t="s">
        <v>5450</v>
      </c>
      <c r="C6613" t="s">
        <v>8953</v>
      </c>
      <c r="D6613" t="s">
        <v>9089</v>
      </c>
      <c r="E6613" t="s">
        <v>9134</v>
      </c>
      <c r="F6613" t="s">
        <v>8956</v>
      </c>
      <c r="G6613" s="160" t="s">
        <v>4076</v>
      </c>
      <c r="H6613" t="s">
        <v>4330</v>
      </c>
      <c r="I6613" s="160" t="s">
        <v>3995</v>
      </c>
      <c r="J6613" t="s">
        <v>5519</v>
      </c>
      <c r="K6613">
        <v>99</v>
      </c>
      <c r="L6613" t="s">
        <v>3999</v>
      </c>
    </row>
    <row r="6614" spans="1:12">
      <c r="A6614" s="15">
        <v>30700675</v>
      </c>
      <c r="B6614" t="s">
        <v>5450</v>
      </c>
      <c r="C6614" t="s">
        <v>8953</v>
      </c>
      <c r="D6614" t="s">
        <v>9089</v>
      </c>
      <c r="E6614" t="s">
        <v>9135</v>
      </c>
      <c r="F6614" t="s">
        <v>8956</v>
      </c>
      <c r="G6614" s="160" t="s">
        <v>4076</v>
      </c>
      <c r="H6614" t="s">
        <v>4330</v>
      </c>
      <c r="I6614" s="160" t="s">
        <v>3995</v>
      </c>
      <c r="J6614" t="s">
        <v>5519</v>
      </c>
      <c r="K6614">
        <v>99</v>
      </c>
      <c r="L6614" t="s">
        <v>3999</v>
      </c>
    </row>
    <row r="6615" spans="1:12">
      <c r="A6615" s="15">
        <v>30700676</v>
      </c>
      <c r="B6615" t="s">
        <v>5450</v>
      </c>
      <c r="C6615" t="s">
        <v>8953</v>
      </c>
      <c r="D6615" t="s">
        <v>9089</v>
      </c>
      <c r="E6615" t="s">
        <v>9136</v>
      </c>
      <c r="F6615" t="s">
        <v>8956</v>
      </c>
      <c r="G6615" s="160" t="s">
        <v>4076</v>
      </c>
      <c r="H6615" t="s">
        <v>4330</v>
      </c>
      <c r="I6615" s="160" t="s">
        <v>3995</v>
      </c>
      <c r="J6615" t="s">
        <v>5519</v>
      </c>
      <c r="K6615">
        <v>99</v>
      </c>
      <c r="L6615" t="s">
        <v>3999</v>
      </c>
    </row>
    <row r="6616" spans="1:12">
      <c r="A6616" s="15">
        <v>30700677</v>
      </c>
      <c r="B6616" t="s">
        <v>5450</v>
      </c>
      <c r="C6616" t="s">
        <v>8953</v>
      </c>
      <c r="D6616" t="s">
        <v>9089</v>
      </c>
      <c r="E6616" t="s">
        <v>9137</v>
      </c>
      <c r="F6616" t="s">
        <v>8956</v>
      </c>
      <c r="G6616" s="160" t="s">
        <v>4076</v>
      </c>
      <c r="H6616" t="s">
        <v>4330</v>
      </c>
      <c r="I6616" s="160" t="s">
        <v>3995</v>
      </c>
      <c r="J6616" t="s">
        <v>5519</v>
      </c>
      <c r="K6616">
        <v>99</v>
      </c>
      <c r="L6616" t="s">
        <v>3999</v>
      </c>
    </row>
    <row r="6617" spans="1:12">
      <c r="A6617" s="15">
        <v>30700678</v>
      </c>
      <c r="B6617" t="s">
        <v>5450</v>
      </c>
      <c r="C6617" t="s">
        <v>8953</v>
      </c>
      <c r="D6617" t="s">
        <v>9089</v>
      </c>
      <c r="E6617" t="s">
        <v>9138</v>
      </c>
      <c r="F6617" t="s">
        <v>8956</v>
      </c>
      <c r="G6617" s="160" t="s">
        <v>4076</v>
      </c>
      <c r="H6617" t="s">
        <v>4330</v>
      </c>
      <c r="I6617" s="160" t="s">
        <v>3995</v>
      </c>
      <c r="J6617" t="s">
        <v>5519</v>
      </c>
      <c r="K6617">
        <v>99</v>
      </c>
      <c r="L6617" t="s">
        <v>3999</v>
      </c>
    </row>
    <row r="6618" spans="1:12">
      <c r="A6618" s="15">
        <v>30700679</v>
      </c>
      <c r="B6618" t="s">
        <v>5450</v>
      </c>
      <c r="C6618" t="s">
        <v>8953</v>
      </c>
      <c r="D6618" t="s">
        <v>9089</v>
      </c>
      <c r="E6618" t="s">
        <v>9139</v>
      </c>
      <c r="F6618" t="s">
        <v>8956</v>
      </c>
      <c r="G6618" s="160" t="s">
        <v>4076</v>
      </c>
      <c r="H6618" t="s">
        <v>4330</v>
      </c>
      <c r="I6618" s="160" t="s">
        <v>3995</v>
      </c>
      <c r="J6618" t="s">
        <v>5519</v>
      </c>
      <c r="K6618">
        <v>99</v>
      </c>
      <c r="L6618" t="s">
        <v>3999</v>
      </c>
    </row>
    <row r="6619" spans="1:12">
      <c r="A6619" s="15">
        <v>30700680</v>
      </c>
      <c r="B6619" t="s">
        <v>5450</v>
      </c>
      <c r="C6619" t="s">
        <v>8953</v>
      </c>
      <c r="D6619" t="s">
        <v>9089</v>
      </c>
      <c r="E6619" t="s">
        <v>9140</v>
      </c>
      <c r="F6619" t="s">
        <v>8956</v>
      </c>
      <c r="G6619" s="160" t="s">
        <v>4076</v>
      </c>
      <c r="H6619" t="s">
        <v>4330</v>
      </c>
      <c r="I6619" s="160" t="s">
        <v>3995</v>
      </c>
      <c r="J6619" t="s">
        <v>5519</v>
      </c>
      <c r="K6619">
        <v>99</v>
      </c>
      <c r="L6619" t="s">
        <v>3999</v>
      </c>
    </row>
    <row r="6620" spans="1:12">
      <c r="A6620" s="15">
        <v>30700681</v>
      </c>
      <c r="B6620" t="s">
        <v>5450</v>
      </c>
      <c r="C6620" t="s">
        <v>8953</v>
      </c>
      <c r="D6620" t="s">
        <v>9089</v>
      </c>
      <c r="E6620" t="s">
        <v>9141</v>
      </c>
      <c r="F6620" t="s">
        <v>8956</v>
      </c>
      <c r="G6620" s="160" t="s">
        <v>4076</v>
      </c>
      <c r="H6620" t="s">
        <v>4330</v>
      </c>
      <c r="I6620" s="160" t="s">
        <v>3995</v>
      </c>
      <c r="J6620" t="s">
        <v>5519</v>
      </c>
      <c r="K6620">
        <v>99</v>
      </c>
      <c r="L6620" t="s">
        <v>3999</v>
      </c>
    </row>
    <row r="6621" spans="1:12">
      <c r="A6621" s="15">
        <v>30700682</v>
      </c>
      <c r="B6621" t="s">
        <v>5450</v>
      </c>
      <c r="C6621" t="s">
        <v>8953</v>
      </c>
      <c r="D6621" t="s">
        <v>9089</v>
      </c>
      <c r="E6621" t="s">
        <v>9142</v>
      </c>
      <c r="F6621" t="s">
        <v>8956</v>
      </c>
      <c r="G6621" s="160" t="s">
        <v>4076</v>
      </c>
      <c r="H6621" t="s">
        <v>4330</v>
      </c>
      <c r="I6621" s="160" t="s">
        <v>3995</v>
      </c>
      <c r="J6621" t="s">
        <v>5519</v>
      </c>
      <c r="K6621">
        <v>99</v>
      </c>
      <c r="L6621" t="s">
        <v>3999</v>
      </c>
    </row>
    <row r="6622" spans="1:12">
      <c r="A6622" s="15">
        <v>30700683</v>
      </c>
      <c r="B6622" t="s">
        <v>5450</v>
      </c>
      <c r="C6622" t="s">
        <v>8953</v>
      </c>
      <c r="D6622" t="s">
        <v>9089</v>
      </c>
      <c r="E6622" t="s">
        <v>9143</v>
      </c>
      <c r="F6622" t="s">
        <v>8956</v>
      </c>
      <c r="G6622" s="160" t="s">
        <v>4076</v>
      </c>
      <c r="H6622" t="s">
        <v>4330</v>
      </c>
      <c r="I6622" s="160" t="s">
        <v>3995</v>
      </c>
      <c r="J6622" t="s">
        <v>5519</v>
      </c>
      <c r="K6622">
        <v>99</v>
      </c>
      <c r="L6622" t="s">
        <v>3999</v>
      </c>
    </row>
    <row r="6623" spans="1:12">
      <c r="A6623" s="15">
        <v>30700684</v>
      </c>
      <c r="B6623" t="s">
        <v>5450</v>
      </c>
      <c r="C6623" t="s">
        <v>8953</v>
      </c>
      <c r="D6623" t="s">
        <v>9089</v>
      </c>
      <c r="E6623" t="s">
        <v>9144</v>
      </c>
      <c r="F6623" t="s">
        <v>8956</v>
      </c>
      <c r="G6623" s="160" t="s">
        <v>4076</v>
      </c>
      <c r="H6623" t="s">
        <v>4330</v>
      </c>
      <c r="I6623" s="160" t="s">
        <v>3995</v>
      </c>
      <c r="J6623" t="s">
        <v>5519</v>
      </c>
      <c r="K6623">
        <v>99</v>
      </c>
      <c r="L6623" t="s">
        <v>3999</v>
      </c>
    </row>
    <row r="6624" spans="1:12">
      <c r="A6624" s="15">
        <v>30700685</v>
      </c>
      <c r="B6624" t="s">
        <v>5450</v>
      </c>
      <c r="C6624" t="s">
        <v>8953</v>
      </c>
      <c r="D6624" t="s">
        <v>9089</v>
      </c>
      <c r="E6624" t="s">
        <v>9145</v>
      </c>
      <c r="F6624" t="s">
        <v>8956</v>
      </c>
      <c r="G6624" s="160" t="s">
        <v>4076</v>
      </c>
      <c r="H6624" t="s">
        <v>4330</v>
      </c>
      <c r="I6624" s="160" t="s">
        <v>3995</v>
      </c>
      <c r="J6624" t="s">
        <v>5519</v>
      </c>
      <c r="K6624">
        <v>99</v>
      </c>
      <c r="L6624" t="s">
        <v>3999</v>
      </c>
    </row>
    <row r="6625" spans="1:12">
      <c r="A6625" s="15">
        <v>30700686</v>
      </c>
      <c r="B6625" t="s">
        <v>5450</v>
      </c>
      <c r="C6625" t="s">
        <v>8953</v>
      </c>
      <c r="D6625" t="s">
        <v>9089</v>
      </c>
      <c r="E6625" t="s">
        <v>9146</v>
      </c>
      <c r="F6625" t="s">
        <v>8956</v>
      </c>
      <c r="G6625" s="160" t="s">
        <v>4076</v>
      </c>
      <c r="H6625" t="s">
        <v>4330</v>
      </c>
      <c r="I6625" s="160" t="s">
        <v>3995</v>
      </c>
      <c r="J6625" t="s">
        <v>5519</v>
      </c>
      <c r="K6625">
        <v>99</v>
      </c>
      <c r="L6625" t="s">
        <v>3999</v>
      </c>
    </row>
    <row r="6626" spans="1:12">
      <c r="A6626" s="15">
        <v>30700687</v>
      </c>
      <c r="B6626" t="s">
        <v>5450</v>
      </c>
      <c r="C6626" t="s">
        <v>8953</v>
      </c>
      <c r="D6626" t="s">
        <v>9089</v>
      </c>
      <c r="E6626" t="s">
        <v>9147</v>
      </c>
      <c r="F6626" t="s">
        <v>8956</v>
      </c>
      <c r="G6626" s="160" t="s">
        <v>4076</v>
      </c>
      <c r="H6626" t="s">
        <v>4330</v>
      </c>
      <c r="I6626" s="160" t="s">
        <v>3995</v>
      </c>
      <c r="J6626" t="s">
        <v>5519</v>
      </c>
      <c r="K6626">
        <v>99</v>
      </c>
      <c r="L6626" t="s">
        <v>3999</v>
      </c>
    </row>
    <row r="6627" spans="1:12">
      <c r="A6627" s="15">
        <v>30700688</v>
      </c>
      <c r="B6627" t="s">
        <v>5450</v>
      </c>
      <c r="C6627" t="s">
        <v>8953</v>
      </c>
      <c r="D6627" t="s">
        <v>9089</v>
      </c>
      <c r="E6627" t="s">
        <v>9148</v>
      </c>
      <c r="F6627" t="s">
        <v>8956</v>
      </c>
      <c r="G6627" s="160" t="s">
        <v>4076</v>
      </c>
      <c r="H6627" t="s">
        <v>4330</v>
      </c>
      <c r="I6627" s="160" t="s">
        <v>3995</v>
      </c>
      <c r="J6627" t="s">
        <v>5519</v>
      </c>
      <c r="K6627">
        <v>99</v>
      </c>
      <c r="L6627" t="s">
        <v>3999</v>
      </c>
    </row>
    <row r="6628" spans="1:12">
      <c r="A6628" s="15">
        <v>30700689</v>
      </c>
      <c r="B6628" t="s">
        <v>5450</v>
      </c>
      <c r="C6628" t="s">
        <v>8953</v>
      </c>
      <c r="D6628" t="s">
        <v>9089</v>
      </c>
      <c r="E6628" t="s">
        <v>9149</v>
      </c>
      <c r="F6628" t="s">
        <v>8956</v>
      </c>
      <c r="G6628" s="160" t="s">
        <v>4076</v>
      </c>
      <c r="H6628" t="s">
        <v>4330</v>
      </c>
      <c r="I6628" s="160" t="s">
        <v>3995</v>
      </c>
      <c r="J6628" t="s">
        <v>5519</v>
      </c>
      <c r="K6628">
        <v>99</v>
      </c>
      <c r="L6628" t="s">
        <v>3999</v>
      </c>
    </row>
    <row r="6629" spans="1:12">
      <c r="A6629" s="15">
        <v>30700690</v>
      </c>
      <c r="B6629" t="s">
        <v>5450</v>
      </c>
      <c r="C6629" t="s">
        <v>8953</v>
      </c>
      <c r="D6629" t="s">
        <v>9089</v>
      </c>
      <c r="E6629" t="s">
        <v>9150</v>
      </c>
      <c r="F6629" t="s">
        <v>8956</v>
      </c>
      <c r="G6629" s="160" t="s">
        <v>4076</v>
      </c>
      <c r="H6629" t="s">
        <v>4330</v>
      </c>
      <c r="I6629" s="160" t="s">
        <v>3995</v>
      </c>
      <c r="J6629" t="s">
        <v>5519</v>
      </c>
      <c r="K6629">
        <v>99</v>
      </c>
      <c r="L6629" t="s">
        <v>3999</v>
      </c>
    </row>
    <row r="6630" spans="1:12">
      <c r="A6630" s="15">
        <v>30700691</v>
      </c>
      <c r="B6630" t="s">
        <v>5450</v>
      </c>
      <c r="C6630" t="s">
        <v>8953</v>
      </c>
      <c r="D6630" t="s">
        <v>9089</v>
      </c>
      <c r="E6630" t="s">
        <v>9151</v>
      </c>
      <c r="F6630" t="s">
        <v>8956</v>
      </c>
      <c r="G6630" s="160" t="s">
        <v>4076</v>
      </c>
      <c r="H6630" t="s">
        <v>4330</v>
      </c>
      <c r="I6630" s="160" t="s">
        <v>3995</v>
      </c>
      <c r="J6630" t="s">
        <v>5519</v>
      </c>
      <c r="K6630">
        <v>99</v>
      </c>
      <c r="L6630" t="s">
        <v>3999</v>
      </c>
    </row>
    <row r="6631" spans="1:12">
      <c r="A6631" s="15">
        <v>30700692</v>
      </c>
      <c r="B6631" t="s">
        <v>5450</v>
      </c>
      <c r="C6631" t="s">
        <v>8953</v>
      </c>
      <c r="D6631" t="s">
        <v>9089</v>
      </c>
      <c r="E6631" t="s">
        <v>9152</v>
      </c>
      <c r="F6631" t="s">
        <v>8956</v>
      </c>
      <c r="G6631" s="160" t="s">
        <v>4076</v>
      </c>
      <c r="H6631" t="s">
        <v>4330</v>
      </c>
      <c r="I6631" s="160" t="s">
        <v>3995</v>
      </c>
      <c r="J6631" t="s">
        <v>5519</v>
      </c>
      <c r="K6631">
        <v>99</v>
      </c>
      <c r="L6631" t="s">
        <v>3999</v>
      </c>
    </row>
    <row r="6632" spans="1:12">
      <c r="A6632" s="15">
        <v>30700693</v>
      </c>
      <c r="B6632" t="s">
        <v>5450</v>
      </c>
      <c r="C6632" t="s">
        <v>8953</v>
      </c>
      <c r="D6632" t="s">
        <v>9089</v>
      </c>
      <c r="E6632" t="s">
        <v>9153</v>
      </c>
      <c r="F6632" t="s">
        <v>8956</v>
      </c>
      <c r="G6632" s="160" t="s">
        <v>4076</v>
      </c>
      <c r="H6632" t="s">
        <v>4330</v>
      </c>
      <c r="I6632" s="160" t="s">
        <v>3995</v>
      </c>
      <c r="J6632" t="s">
        <v>5519</v>
      </c>
      <c r="K6632">
        <v>99</v>
      </c>
      <c r="L6632" t="s">
        <v>3999</v>
      </c>
    </row>
    <row r="6633" spans="1:12">
      <c r="A6633" s="15">
        <v>30700694</v>
      </c>
      <c r="B6633" t="s">
        <v>5450</v>
      </c>
      <c r="C6633" t="s">
        <v>8953</v>
      </c>
      <c r="D6633" t="s">
        <v>9089</v>
      </c>
      <c r="E6633" t="s">
        <v>9154</v>
      </c>
      <c r="F6633" t="s">
        <v>8956</v>
      </c>
      <c r="G6633" s="160" t="s">
        <v>4076</v>
      </c>
      <c r="H6633" t="s">
        <v>4330</v>
      </c>
      <c r="I6633" s="160" t="s">
        <v>3995</v>
      </c>
      <c r="J6633" t="s">
        <v>5519</v>
      </c>
      <c r="K6633">
        <v>99</v>
      </c>
      <c r="L6633" t="s">
        <v>3999</v>
      </c>
    </row>
    <row r="6634" spans="1:12">
      <c r="A6634" s="15">
        <v>30700695</v>
      </c>
      <c r="B6634" t="s">
        <v>5450</v>
      </c>
      <c r="C6634" t="s">
        <v>8953</v>
      </c>
      <c r="D6634" t="s">
        <v>9089</v>
      </c>
      <c r="E6634" t="s">
        <v>9155</v>
      </c>
      <c r="F6634" t="s">
        <v>8956</v>
      </c>
      <c r="G6634" s="160" t="s">
        <v>4076</v>
      </c>
      <c r="H6634" t="s">
        <v>4330</v>
      </c>
      <c r="I6634" s="160" t="s">
        <v>3995</v>
      </c>
      <c r="J6634" t="s">
        <v>5519</v>
      </c>
      <c r="K6634">
        <v>99</v>
      </c>
      <c r="L6634" t="s">
        <v>3999</v>
      </c>
    </row>
    <row r="6635" spans="1:12">
      <c r="A6635" s="15">
        <v>30700696</v>
      </c>
      <c r="B6635" t="s">
        <v>5450</v>
      </c>
      <c r="C6635" t="s">
        <v>8953</v>
      </c>
      <c r="D6635" t="s">
        <v>9089</v>
      </c>
      <c r="E6635" t="s">
        <v>9156</v>
      </c>
      <c r="F6635" t="s">
        <v>8956</v>
      </c>
      <c r="G6635" s="160" t="s">
        <v>4076</v>
      </c>
      <c r="H6635" t="s">
        <v>4330</v>
      </c>
      <c r="I6635" s="160" t="s">
        <v>3995</v>
      </c>
      <c r="J6635" t="s">
        <v>5519</v>
      </c>
      <c r="K6635">
        <v>99</v>
      </c>
      <c r="L6635" t="s">
        <v>3999</v>
      </c>
    </row>
    <row r="6636" spans="1:12">
      <c r="A6636" s="15">
        <v>30700697</v>
      </c>
      <c r="B6636" t="s">
        <v>5450</v>
      </c>
      <c r="C6636" t="s">
        <v>8953</v>
      </c>
      <c r="D6636" t="s">
        <v>9089</v>
      </c>
      <c r="E6636" t="s">
        <v>9157</v>
      </c>
      <c r="F6636" t="s">
        <v>8956</v>
      </c>
      <c r="G6636" s="160" t="s">
        <v>4076</v>
      </c>
      <c r="H6636" t="s">
        <v>4330</v>
      </c>
      <c r="I6636" s="160" t="s">
        <v>3995</v>
      </c>
      <c r="J6636" t="s">
        <v>5519</v>
      </c>
      <c r="K6636">
        <v>99</v>
      </c>
      <c r="L6636" t="s">
        <v>3999</v>
      </c>
    </row>
    <row r="6637" spans="1:12">
      <c r="A6637" s="15">
        <v>30700698</v>
      </c>
      <c r="B6637" t="s">
        <v>5450</v>
      </c>
      <c r="C6637" t="s">
        <v>8953</v>
      </c>
      <c r="D6637" t="s">
        <v>9089</v>
      </c>
      <c r="E6637" t="s">
        <v>9158</v>
      </c>
      <c r="F6637" t="s">
        <v>8956</v>
      </c>
      <c r="G6637" s="160" t="s">
        <v>4076</v>
      </c>
      <c r="H6637" t="s">
        <v>4330</v>
      </c>
      <c r="I6637" s="160" t="s">
        <v>3995</v>
      </c>
      <c r="J6637" t="s">
        <v>5519</v>
      </c>
      <c r="K6637">
        <v>99</v>
      </c>
      <c r="L6637" t="s">
        <v>3999</v>
      </c>
    </row>
    <row r="6638" spans="1:12">
      <c r="A6638" s="15">
        <v>30700699</v>
      </c>
      <c r="B6638" t="s">
        <v>5450</v>
      </c>
      <c r="C6638" t="s">
        <v>8953</v>
      </c>
      <c r="D6638" t="s">
        <v>9089</v>
      </c>
      <c r="E6638" t="s">
        <v>4020</v>
      </c>
      <c r="F6638" t="s">
        <v>8956</v>
      </c>
      <c r="G6638" s="160" t="s">
        <v>4076</v>
      </c>
      <c r="H6638" t="s">
        <v>4330</v>
      </c>
      <c r="I6638" s="160" t="s">
        <v>3995</v>
      </c>
      <c r="J6638" t="s">
        <v>5519</v>
      </c>
      <c r="K6638">
        <v>99</v>
      </c>
      <c r="L6638" t="s">
        <v>3999</v>
      </c>
    </row>
    <row r="6639" spans="1:12">
      <c r="A6639" s="15">
        <v>30700701</v>
      </c>
      <c r="B6639" t="s">
        <v>5450</v>
      </c>
      <c r="C6639" t="s">
        <v>8953</v>
      </c>
      <c r="D6639" t="s">
        <v>9159</v>
      </c>
      <c r="E6639" t="s">
        <v>9160</v>
      </c>
      <c r="F6639" t="s">
        <v>8956</v>
      </c>
      <c r="G6639" s="160" t="s">
        <v>4076</v>
      </c>
      <c r="H6639" t="s">
        <v>4330</v>
      </c>
      <c r="I6639" s="160" t="s">
        <v>3995</v>
      </c>
      <c r="J6639" t="s">
        <v>5519</v>
      </c>
      <c r="K6639">
        <v>99</v>
      </c>
      <c r="L6639" t="s">
        <v>3999</v>
      </c>
    </row>
    <row r="6640" spans="1:12">
      <c r="A6640" s="15">
        <v>30700702</v>
      </c>
      <c r="B6640" t="s">
        <v>5450</v>
      </c>
      <c r="C6640" t="s">
        <v>8953</v>
      </c>
      <c r="D6640" t="s">
        <v>9159</v>
      </c>
      <c r="E6640" t="s">
        <v>9126</v>
      </c>
      <c r="F6640" t="s">
        <v>8956</v>
      </c>
      <c r="G6640" s="160" t="s">
        <v>4076</v>
      </c>
      <c r="H6640" t="s">
        <v>4330</v>
      </c>
      <c r="I6640" s="160" t="s">
        <v>3995</v>
      </c>
      <c r="J6640" t="s">
        <v>5519</v>
      </c>
      <c r="K6640">
        <v>99</v>
      </c>
      <c r="L6640" t="s">
        <v>3999</v>
      </c>
    </row>
    <row r="6641" spans="1:12">
      <c r="A6641" s="15">
        <v>30700703</v>
      </c>
      <c r="B6641" t="s">
        <v>5450</v>
      </c>
      <c r="C6641" t="s">
        <v>8953</v>
      </c>
      <c r="D6641" t="s">
        <v>9159</v>
      </c>
      <c r="E6641" t="s">
        <v>9161</v>
      </c>
      <c r="F6641" t="s">
        <v>8956</v>
      </c>
      <c r="G6641" s="160" t="s">
        <v>4076</v>
      </c>
      <c r="H6641" t="s">
        <v>4330</v>
      </c>
      <c r="I6641" s="160" t="s">
        <v>3995</v>
      </c>
      <c r="J6641" t="s">
        <v>5519</v>
      </c>
      <c r="K6641">
        <v>99</v>
      </c>
      <c r="L6641" t="s">
        <v>3999</v>
      </c>
    </row>
    <row r="6642" spans="1:12">
      <c r="A6642" s="15">
        <v>30700704</v>
      </c>
      <c r="B6642" t="s">
        <v>5450</v>
      </c>
      <c r="C6642" t="s">
        <v>8953</v>
      </c>
      <c r="D6642" t="s">
        <v>9159</v>
      </c>
      <c r="E6642" t="s">
        <v>9162</v>
      </c>
      <c r="F6642" t="s">
        <v>8956</v>
      </c>
      <c r="G6642" s="160" t="s">
        <v>4076</v>
      </c>
      <c r="H6642" t="s">
        <v>4330</v>
      </c>
      <c r="I6642" s="160" t="s">
        <v>3995</v>
      </c>
      <c r="J6642" t="s">
        <v>5519</v>
      </c>
      <c r="K6642">
        <v>99</v>
      </c>
      <c r="L6642" t="s">
        <v>3999</v>
      </c>
    </row>
    <row r="6643" spans="1:12">
      <c r="A6643" s="15">
        <v>30700705</v>
      </c>
      <c r="B6643" t="s">
        <v>5450</v>
      </c>
      <c r="C6643" t="s">
        <v>8953</v>
      </c>
      <c r="D6643" t="s">
        <v>9159</v>
      </c>
      <c r="E6643" t="s">
        <v>9163</v>
      </c>
      <c r="F6643" t="s">
        <v>8956</v>
      </c>
      <c r="G6643" s="160" t="s">
        <v>4076</v>
      </c>
      <c r="H6643" t="s">
        <v>4330</v>
      </c>
      <c r="I6643" s="160" t="s">
        <v>3995</v>
      </c>
      <c r="J6643" t="s">
        <v>5519</v>
      </c>
      <c r="K6643">
        <v>99</v>
      </c>
      <c r="L6643" t="s">
        <v>3999</v>
      </c>
    </row>
    <row r="6644" spans="1:12">
      <c r="A6644" s="15">
        <v>30700706</v>
      </c>
      <c r="B6644" t="s">
        <v>5450</v>
      </c>
      <c r="C6644" t="s">
        <v>8953</v>
      </c>
      <c r="D6644" t="s">
        <v>9159</v>
      </c>
      <c r="E6644" t="s">
        <v>9164</v>
      </c>
      <c r="F6644" t="s">
        <v>8956</v>
      </c>
      <c r="G6644" s="160" t="s">
        <v>4076</v>
      </c>
      <c r="H6644" t="s">
        <v>4330</v>
      </c>
      <c r="I6644" s="160" t="s">
        <v>3995</v>
      </c>
      <c r="J6644" t="s">
        <v>5519</v>
      </c>
      <c r="K6644">
        <v>99</v>
      </c>
      <c r="L6644" t="s">
        <v>3999</v>
      </c>
    </row>
    <row r="6645" spans="1:12">
      <c r="A6645" s="15">
        <v>30700707</v>
      </c>
      <c r="B6645" t="s">
        <v>5450</v>
      </c>
      <c r="C6645" t="s">
        <v>8953</v>
      </c>
      <c r="D6645" t="s">
        <v>9159</v>
      </c>
      <c r="E6645" t="s">
        <v>9165</v>
      </c>
      <c r="F6645" t="s">
        <v>8956</v>
      </c>
      <c r="G6645" s="160" t="s">
        <v>4076</v>
      </c>
      <c r="H6645" t="s">
        <v>4330</v>
      </c>
      <c r="I6645" s="160" t="s">
        <v>3995</v>
      </c>
      <c r="J6645" t="s">
        <v>5519</v>
      </c>
      <c r="K6645">
        <v>99</v>
      </c>
      <c r="L6645" t="s">
        <v>3999</v>
      </c>
    </row>
    <row r="6646" spans="1:12">
      <c r="A6646" s="15">
        <v>30700708</v>
      </c>
      <c r="B6646" t="s">
        <v>5450</v>
      </c>
      <c r="C6646" t="s">
        <v>8953</v>
      </c>
      <c r="D6646" t="s">
        <v>9159</v>
      </c>
      <c r="E6646" t="s">
        <v>9166</v>
      </c>
      <c r="F6646" t="s">
        <v>8956</v>
      </c>
      <c r="G6646" s="160" t="s">
        <v>4076</v>
      </c>
      <c r="H6646" t="s">
        <v>4330</v>
      </c>
      <c r="I6646" s="160" t="s">
        <v>3995</v>
      </c>
      <c r="J6646" t="s">
        <v>5519</v>
      </c>
      <c r="K6646">
        <v>99</v>
      </c>
      <c r="L6646" t="s">
        <v>3999</v>
      </c>
    </row>
    <row r="6647" spans="1:12">
      <c r="A6647" s="15">
        <v>30700709</v>
      </c>
      <c r="B6647" t="s">
        <v>5450</v>
      </c>
      <c r="C6647" t="s">
        <v>8953</v>
      </c>
      <c r="D6647" t="s">
        <v>9159</v>
      </c>
      <c r="E6647" t="s">
        <v>9167</v>
      </c>
      <c r="F6647" t="s">
        <v>8956</v>
      </c>
      <c r="G6647" s="160" t="s">
        <v>4076</v>
      </c>
      <c r="H6647" t="s">
        <v>4330</v>
      </c>
      <c r="I6647" s="160" t="s">
        <v>3995</v>
      </c>
      <c r="J6647" t="s">
        <v>5519</v>
      </c>
      <c r="K6647">
        <v>99</v>
      </c>
      <c r="L6647" t="s">
        <v>3999</v>
      </c>
    </row>
    <row r="6648" spans="1:12">
      <c r="A6648" s="15">
        <v>30700710</v>
      </c>
      <c r="B6648" t="s">
        <v>5450</v>
      </c>
      <c r="C6648" t="s">
        <v>8953</v>
      </c>
      <c r="D6648" t="s">
        <v>9159</v>
      </c>
      <c r="E6648" t="s">
        <v>9168</v>
      </c>
      <c r="F6648" t="s">
        <v>8956</v>
      </c>
      <c r="G6648" s="160" t="s">
        <v>4076</v>
      </c>
      <c r="H6648" t="s">
        <v>4330</v>
      </c>
      <c r="I6648" s="160" t="s">
        <v>3995</v>
      </c>
      <c r="J6648" t="s">
        <v>5519</v>
      </c>
      <c r="K6648">
        <v>99</v>
      </c>
      <c r="L6648" t="s">
        <v>3999</v>
      </c>
    </row>
    <row r="6649" spans="1:12">
      <c r="A6649" s="15">
        <v>30700711</v>
      </c>
      <c r="B6649" t="s">
        <v>5450</v>
      </c>
      <c r="C6649" t="s">
        <v>8953</v>
      </c>
      <c r="D6649" t="s">
        <v>9159</v>
      </c>
      <c r="E6649" t="s">
        <v>9169</v>
      </c>
      <c r="F6649" t="s">
        <v>8956</v>
      </c>
      <c r="G6649" s="160" t="s">
        <v>4076</v>
      </c>
      <c r="H6649" t="s">
        <v>4330</v>
      </c>
      <c r="I6649" s="160" t="s">
        <v>3995</v>
      </c>
      <c r="J6649" t="s">
        <v>5519</v>
      </c>
      <c r="K6649">
        <v>99</v>
      </c>
      <c r="L6649" t="s">
        <v>3999</v>
      </c>
    </row>
    <row r="6650" spans="1:12">
      <c r="A6650" s="15">
        <v>30700712</v>
      </c>
      <c r="B6650" t="s">
        <v>5450</v>
      </c>
      <c r="C6650" t="s">
        <v>8953</v>
      </c>
      <c r="D6650" t="s">
        <v>9159</v>
      </c>
      <c r="E6650" t="s">
        <v>9170</v>
      </c>
      <c r="F6650" t="s">
        <v>8956</v>
      </c>
      <c r="G6650" s="160" t="s">
        <v>4076</v>
      </c>
      <c r="H6650" t="s">
        <v>4330</v>
      </c>
      <c r="I6650" s="160" t="s">
        <v>3995</v>
      </c>
      <c r="J6650" t="s">
        <v>5519</v>
      </c>
      <c r="K6650">
        <v>99</v>
      </c>
      <c r="L6650" t="s">
        <v>3999</v>
      </c>
    </row>
    <row r="6651" spans="1:12">
      <c r="A6651" s="15">
        <v>30700713</v>
      </c>
      <c r="B6651" t="s">
        <v>5450</v>
      </c>
      <c r="C6651" t="s">
        <v>8953</v>
      </c>
      <c r="D6651" t="s">
        <v>9159</v>
      </c>
      <c r="E6651" t="s">
        <v>9171</v>
      </c>
      <c r="F6651" t="s">
        <v>8956</v>
      </c>
      <c r="G6651" s="160" t="s">
        <v>4076</v>
      </c>
      <c r="H6651" t="s">
        <v>4330</v>
      </c>
      <c r="I6651" s="160" t="s">
        <v>3995</v>
      </c>
      <c r="J6651" t="s">
        <v>5519</v>
      </c>
      <c r="K6651">
        <v>99</v>
      </c>
      <c r="L6651" t="s">
        <v>3999</v>
      </c>
    </row>
    <row r="6652" spans="1:12">
      <c r="A6652" s="15">
        <v>30700714</v>
      </c>
      <c r="B6652" t="s">
        <v>5450</v>
      </c>
      <c r="C6652" t="s">
        <v>8953</v>
      </c>
      <c r="D6652" t="s">
        <v>9159</v>
      </c>
      <c r="E6652" t="s">
        <v>9172</v>
      </c>
      <c r="F6652" t="s">
        <v>8956</v>
      </c>
      <c r="G6652" s="160" t="s">
        <v>4076</v>
      </c>
      <c r="H6652" t="s">
        <v>4330</v>
      </c>
      <c r="I6652" s="160" t="s">
        <v>3995</v>
      </c>
      <c r="J6652" t="s">
        <v>5519</v>
      </c>
      <c r="K6652">
        <v>99</v>
      </c>
      <c r="L6652" t="s">
        <v>3999</v>
      </c>
    </row>
    <row r="6653" spans="1:12">
      <c r="A6653" s="15">
        <v>30700715</v>
      </c>
      <c r="B6653" t="s">
        <v>5450</v>
      </c>
      <c r="C6653" t="s">
        <v>8953</v>
      </c>
      <c r="D6653" t="s">
        <v>9159</v>
      </c>
      <c r="E6653" t="s">
        <v>9173</v>
      </c>
      <c r="F6653" t="s">
        <v>8956</v>
      </c>
      <c r="G6653" s="160" t="s">
        <v>4076</v>
      </c>
      <c r="H6653" t="s">
        <v>4330</v>
      </c>
      <c r="I6653" s="160" t="s">
        <v>3995</v>
      </c>
      <c r="J6653" t="s">
        <v>5519</v>
      </c>
      <c r="K6653">
        <v>99</v>
      </c>
      <c r="L6653" t="s">
        <v>3999</v>
      </c>
    </row>
    <row r="6654" spans="1:12">
      <c r="A6654" s="15">
        <v>30700716</v>
      </c>
      <c r="B6654" t="s">
        <v>5450</v>
      </c>
      <c r="C6654" t="s">
        <v>8953</v>
      </c>
      <c r="D6654" t="s">
        <v>9159</v>
      </c>
      <c r="E6654" t="s">
        <v>9174</v>
      </c>
      <c r="F6654" t="s">
        <v>8956</v>
      </c>
      <c r="G6654" s="160" t="s">
        <v>4076</v>
      </c>
      <c r="H6654" t="s">
        <v>4330</v>
      </c>
      <c r="I6654" s="160" t="s">
        <v>3995</v>
      </c>
      <c r="J6654" t="s">
        <v>5519</v>
      </c>
      <c r="K6654">
        <v>99</v>
      </c>
      <c r="L6654" t="s">
        <v>3999</v>
      </c>
    </row>
    <row r="6655" spans="1:12">
      <c r="A6655" s="15">
        <v>30700717</v>
      </c>
      <c r="B6655" t="s">
        <v>5450</v>
      </c>
      <c r="C6655" t="s">
        <v>8953</v>
      </c>
      <c r="D6655" t="s">
        <v>9159</v>
      </c>
      <c r="E6655" t="s">
        <v>9175</v>
      </c>
      <c r="F6655" t="s">
        <v>8956</v>
      </c>
      <c r="G6655" s="160" t="s">
        <v>4076</v>
      </c>
      <c r="H6655" t="s">
        <v>4330</v>
      </c>
      <c r="I6655" s="160" t="s">
        <v>3995</v>
      </c>
      <c r="J6655" t="s">
        <v>5519</v>
      </c>
      <c r="K6655">
        <v>99</v>
      </c>
      <c r="L6655" t="s">
        <v>3999</v>
      </c>
    </row>
    <row r="6656" spans="1:12">
      <c r="A6656" s="15">
        <v>30700718</v>
      </c>
      <c r="B6656" t="s">
        <v>5450</v>
      </c>
      <c r="C6656" t="s">
        <v>8953</v>
      </c>
      <c r="D6656" t="s">
        <v>9159</v>
      </c>
      <c r="E6656" t="s">
        <v>9176</v>
      </c>
      <c r="F6656" t="s">
        <v>8956</v>
      </c>
      <c r="G6656" s="160" t="s">
        <v>4076</v>
      </c>
      <c r="H6656" t="s">
        <v>4330</v>
      </c>
      <c r="I6656" s="160" t="s">
        <v>3995</v>
      </c>
      <c r="J6656" t="s">
        <v>5519</v>
      </c>
      <c r="K6656">
        <v>99</v>
      </c>
      <c r="L6656" t="s">
        <v>3999</v>
      </c>
    </row>
    <row r="6657" spans="1:12">
      <c r="A6657" s="15">
        <v>30700720</v>
      </c>
      <c r="B6657" t="s">
        <v>5450</v>
      </c>
      <c r="C6657" t="s">
        <v>8953</v>
      </c>
      <c r="D6657" t="s">
        <v>9159</v>
      </c>
      <c r="E6657" t="s">
        <v>9177</v>
      </c>
      <c r="F6657" t="s">
        <v>8956</v>
      </c>
      <c r="G6657" s="160" t="s">
        <v>4076</v>
      </c>
      <c r="H6657" t="s">
        <v>4330</v>
      </c>
      <c r="I6657" s="160" t="s">
        <v>3995</v>
      </c>
      <c r="J6657" t="s">
        <v>5519</v>
      </c>
      <c r="K6657">
        <v>99</v>
      </c>
      <c r="L6657" t="s">
        <v>3999</v>
      </c>
    </row>
    <row r="6658" spans="1:12">
      <c r="A6658" s="15">
        <v>30700723</v>
      </c>
      <c r="B6658" t="s">
        <v>5450</v>
      </c>
      <c r="C6658" t="s">
        <v>8953</v>
      </c>
      <c r="D6658" t="s">
        <v>9159</v>
      </c>
      <c r="E6658" t="s">
        <v>9178</v>
      </c>
      <c r="F6658" t="s">
        <v>8956</v>
      </c>
      <c r="G6658" s="160" t="s">
        <v>4076</v>
      </c>
      <c r="H6658" t="s">
        <v>4330</v>
      </c>
      <c r="I6658" s="160" t="s">
        <v>3995</v>
      </c>
      <c r="J6658" t="s">
        <v>5519</v>
      </c>
      <c r="K6658">
        <v>99</v>
      </c>
      <c r="L6658" t="s">
        <v>3999</v>
      </c>
    </row>
    <row r="6659" spans="1:12">
      <c r="A6659" s="15">
        <v>30700724</v>
      </c>
      <c r="B6659" t="s">
        <v>5450</v>
      </c>
      <c r="C6659" t="s">
        <v>8953</v>
      </c>
      <c r="D6659" t="s">
        <v>9159</v>
      </c>
      <c r="E6659" t="s">
        <v>9179</v>
      </c>
      <c r="F6659" t="s">
        <v>8956</v>
      </c>
      <c r="G6659" s="160" t="s">
        <v>4076</v>
      </c>
      <c r="H6659" t="s">
        <v>4330</v>
      </c>
      <c r="I6659" s="160" t="s">
        <v>3995</v>
      </c>
      <c r="J6659" t="s">
        <v>5519</v>
      </c>
      <c r="K6659">
        <v>99</v>
      </c>
      <c r="L6659" t="s">
        <v>3999</v>
      </c>
    </row>
    <row r="6660" spans="1:12">
      <c r="A6660" s="15">
        <v>30700725</v>
      </c>
      <c r="B6660" t="s">
        <v>5450</v>
      </c>
      <c r="C6660" t="s">
        <v>8953</v>
      </c>
      <c r="D6660" t="s">
        <v>9159</v>
      </c>
      <c r="E6660" t="s">
        <v>9180</v>
      </c>
      <c r="F6660" t="s">
        <v>8956</v>
      </c>
      <c r="G6660" s="160" t="s">
        <v>4076</v>
      </c>
      <c r="H6660" t="s">
        <v>4330</v>
      </c>
      <c r="I6660" s="160" t="s">
        <v>3995</v>
      </c>
      <c r="J6660" t="s">
        <v>5519</v>
      </c>
      <c r="K6660">
        <v>99</v>
      </c>
      <c r="L6660" t="s">
        <v>3999</v>
      </c>
    </row>
    <row r="6661" spans="1:12">
      <c r="A6661" s="15">
        <v>30700727</v>
      </c>
      <c r="B6661" t="s">
        <v>5450</v>
      </c>
      <c r="C6661" t="s">
        <v>8953</v>
      </c>
      <c r="D6661" t="s">
        <v>9159</v>
      </c>
      <c r="E6661" t="s">
        <v>9181</v>
      </c>
      <c r="F6661" t="s">
        <v>8956</v>
      </c>
      <c r="G6661" s="160" t="s">
        <v>4076</v>
      </c>
      <c r="H6661" t="s">
        <v>4330</v>
      </c>
      <c r="I6661" s="160" t="s">
        <v>3995</v>
      </c>
      <c r="J6661" t="s">
        <v>5519</v>
      </c>
      <c r="K6661">
        <v>99</v>
      </c>
      <c r="L6661" t="s">
        <v>3999</v>
      </c>
    </row>
    <row r="6662" spans="1:12">
      <c r="A6662" s="15">
        <v>30700730</v>
      </c>
      <c r="B6662" t="s">
        <v>5450</v>
      </c>
      <c r="C6662" t="s">
        <v>8953</v>
      </c>
      <c r="D6662" t="s">
        <v>9159</v>
      </c>
      <c r="E6662" t="s">
        <v>9182</v>
      </c>
      <c r="F6662" t="s">
        <v>8956</v>
      </c>
      <c r="G6662" s="160" t="s">
        <v>4076</v>
      </c>
      <c r="H6662" t="s">
        <v>4330</v>
      </c>
      <c r="I6662" s="160" t="s">
        <v>3995</v>
      </c>
      <c r="J6662" t="s">
        <v>5519</v>
      </c>
      <c r="K6662">
        <v>99</v>
      </c>
      <c r="L6662" t="s">
        <v>3999</v>
      </c>
    </row>
    <row r="6663" spans="1:12">
      <c r="A6663" s="15">
        <v>30700731</v>
      </c>
      <c r="B6663" t="s">
        <v>5450</v>
      </c>
      <c r="C6663" t="s">
        <v>8953</v>
      </c>
      <c r="D6663" t="s">
        <v>9159</v>
      </c>
      <c r="E6663" t="s">
        <v>9183</v>
      </c>
      <c r="F6663" t="s">
        <v>8956</v>
      </c>
      <c r="G6663" s="160" t="s">
        <v>4076</v>
      </c>
      <c r="H6663" t="s">
        <v>4330</v>
      </c>
      <c r="I6663" s="160" t="s">
        <v>3995</v>
      </c>
      <c r="J6663" t="s">
        <v>5519</v>
      </c>
      <c r="K6663">
        <v>99</v>
      </c>
      <c r="L6663" t="s">
        <v>3999</v>
      </c>
    </row>
    <row r="6664" spans="1:12">
      <c r="A6664" s="15">
        <v>30700732</v>
      </c>
      <c r="B6664" t="s">
        <v>5450</v>
      </c>
      <c r="C6664" t="s">
        <v>8953</v>
      </c>
      <c r="D6664" t="s">
        <v>9159</v>
      </c>
      <c r="E6664" t="s">
        <v>9157</v>
      </c>
      <c r="F6664" t="s">
        <v>8956</v>
      </c>
      <c r="G6664" s="160" t="s">
        <v>4076</v>
      </c>
      <c r="H6664" t="s">
        <v>4330</v>
      </c>
      <c r="I6664" s="160" t="s">
        <v>3995</v>
      </c>
      <c r="J6664" t="s">
        <v>5519</v>
      </c>
      <c r="K6664">
        <v>99</v>
      </c>
      <c r="L6664" t="s">
        <v>3999</v>
      </c>
    </row>
    <row r="6665" spans="1:12">
      <c r="A6665" s="15">
        <v>30700734</v>
      </c>
      <c r="B6665" t="s">
        <v>5450</v>
      </c>
      <c r="C6665" t="s">
        <v>8953</v>
      </c>
      <c r="D6665" t="s">
        <v>9159</v>
      </c>
      <c r="E6665" t="s">
        <v>9184</v>
      </c>
      <c r="F6665" t="s">
        <v>8956</v>
      </c>
      <c r="G6665" s="160" t="s">
        <v>4076</v>
      </c>
      <c r="H6665" t="s">
        <v>4330</v>
      </c>
      <c r="I6665" s="160" t="s">
        <v>3995</v>
      </c>
      <c r="J6665" t="s">
        <v>5519</v>
      </c>
      <c r="K6665">
        <v>99</v>
      </c>
      <c r="L6665" t="s">
        <v>3999</v>
      </c>
    </row>
    <row r="6666" spans="1:12">
      <c r="A6666" s="15">
        <v>30700735</v>
      </c>
      <c r="B6666" t="s">
        <v>5450</v>
      </c>
      <c r="C6666" t="s">
        <v>8953</v>
      </c>
      <c r="D6666" t="s">
        <v>9159</v>
      </c>
      <c r="E6666" t="s">
        <v>9185</v>
      </c>
      <c r="F6666" t="s">
        <v>8956</v>
      </c>
      <c r="G6666" s="160" t="s">
        <v>4076</v>
      </c>
      <c r="H6666" t="s">
        <v>4330</v>
      </c>
      <c r="I6666" s="160" t="s">
        <v>3995</v>
      </c>
      <c r="J6666" t="s">
        <v>5519</v>
      </c>
      <c r="K6666">
        <v>99</v>
      </c>
      <c r="L6666" t="s">
        <v>3999</v>
      </c>
    </row>
    <row r="6667" spans="1:12">
      <c r="A6667" s="15">
        <v>30700736</v>
      </c>
      <c r="B6667" t="s">
        <v>5450</v>
      </c>
      <c r="C6667" t="s">
        <v>8953</v>
      </c>
      <c r="D6667" t="s">
        <v>9159</v>
      </c>
      <c r="E6667" t="s">
        <v>9186</v>
      </c>
      <c r="F6667" t="s">
        <v>8956</v>
      </c>
      <c r="G6667" s="160" t="s">
        <v>4076</v>
      </c>
      <c r="H6667" t="s">
        <v>4330</v>
      </c>
      <c r="I6667" s="160" t="s">
        <v>3995</v>
      </c>
      <c r="J6667" t="s">
        <v>5519</v>
      </c>
      <c r="K6667">
        <v>99</v>
      </c>
      <c r="L6667" t="s">
        <v>3999</v>
      </c>
    </row>
    <row r="6668" spans="1:12">
      <c r="A6668" s="15">
        <v>30700737</v>
      </c>
      <c r="B6668" t="s">
        <v>5450</v>
      </c>
      <c r="C6668" t="s">
        <v>8953</v>
      </c>
      <c r="D6668" t="s">
        <v>9159</v>
      </c>
      <c r="E6668" t="s">
        <v>9187</v>
      </c>
      <c r="F6668" t="s">
        <v>8956</v>
      </c>
      <c r="G6668" s="160" t="s">
        <v>4076</v>
      </c>
      <c r="H6668" t="s">
        <v>4330</v>
      </c>
      <c r="I6668" s="160" t="s">
        <v>3995</v>
      </c>
      <c r="J6668" t="s">
        <v>5519</v>
      </c>
      <c r="K6668">
        <v>99</v>
      </c>
      <c r="L6668" t="s">
        <v>3999</v>
      </c>
    </row>
    <row r="6669" spans="1:12">
      <c r="A6669" s="15">
        <v>30700740</v>
      </c>
      <c r="B6669" t="s">
        <v>5450</v>
      </c>
      <c r="C6669" t="s">
        <v>8953</v>
      </c>
      <c r="D6669" t="s">
        <v>9159</v>
      </c>
      <c r="E6669" t="s">
        <v>9188</v>
      </c>
      <c r="F6669" t="s">
        <v>8956</v>
      </c>
      <c r="G6669" s="160" t="s">
        <v>4076</v>
      </c>
      <c r="H6669" t="s">
        <v>4330</v>
      </c>
      <c r="I6669" s="160" t="s">
        <v>3995</v>
      </c>
      <c r="J6669" t="s">
        <v>5519</v>
      </c>
      <c r="K6669">
        <v>99</v>
      </c>
      <c r="L6669" t="s">
        <v>3999</v>
      </c>
    </row>
    <row r="6670" spans="1:12">
      <c r="A6670" s="15">
        <v>30700744</v>
      </c>
      <c r="B6670" t="s">
        <v>5450</v>
      </c>
      <c r="C6670" t="s">
        <v>8953</v>
      </c>
      <c r="D6670" t="s">
        <v>9159</v>
      </c>
      <c r="E6670" t="s">
        <v>9189</v>
      </c>
      <c r="F6670" t="s">
        <v>8956</v>
      </c>
      <c r="G6670" s="160" t="s">
        <v>4076</v>
      </c>
      <c r="H6670" t="s">
        <v>4330</v>
      </c>
      <c r="I6670" s="160" t="s">
        <v>3995</v>
      </c>
      <c r="J6670" t="s">
        <v>5519</v>
      </c>
      <c r="K6670">
        <v>99</v>
      </c>
      <c r="L6670" t="s">
        <v>3999</v>
      </c>
    </row>
    <row r="6671" spans="1:12">
      <c r="A6671" s="15">
        <v>30700746</v>
      </c>
      <c r="B6671" t="s">
        <v>5450</v>
      </c>
      <c r="C6671" t="s">
        <v>8953</v>
      </c>
      <c r="D6671" t="s">
        <v>9159</v>
      </c>
      <c r="E6671" t="s">
        <v>9190</v>
      </c>
      <c r="F6671" t="s">
        <v>8956</v>
      </c>
      <c r="G6671" s="160" t="s">
        <v>4076</v>
      </c>
      <c r="H6671" t="s">
        <v>4330</v>
      </c>
      <c r="I6671" s="160" t="s">
        <v>3995</v>
      </c>
      <c r="J6671" t="s">
        <v>5519</v>
      </c>
      <c r="K6671">
        <v>99</v>
      </c>
      <c r="L6671" t="s">
        <v>3999</v>
      </c>
    </row>
    <row r="6672" spans="1:12">
      <c r="A6672" s="15">
        <v>30700747</v>
      </c>
      <c r="B6672" t="s">
        <v>5450</v>
      </c>
      <c r="C6672" t="s">
        <v>8953</v>
      </c>
      <c r="D6672" t="s">
        <v>9159</v>
      </c>
      <c r="E6672" t="s">
        <v>9191</v>
      </c>
      <c r="F6672" t="s">
        <v>8956</v>
      </c>
      <c r="G6672" s="160" t="s">
        <v>4076</v>
      </c>
      <c r="H6672" t="s">
        <v>4330</v>
      </c>
      <c r="I6672" s="160" t="s">
        <v>3995</v>
      </c>
      <c r="J6672" t="s">
        <v>5519</v>
      </c>
      <c r="K6672">
        <v>99</v>
      </c>
      <c r="L6672" t="s">
        <v>3999</v>
      </c>
    </row>
    <row r="6673" spans="1:12">
      <c r="A6673" s="15">
        <v>30700750</v>
      </c>
      <c r="B6673" t="s">
        <v>5450</v>
      </c>
      <c r="C6673" t="s">
        <v>8953</v>
      </c>
      <c r="D6673" t="s">
        <v>9159</v>
      </c>
      <c r="E6673" t="s">
        <v>9192</v>
      </c>
      <c r="F6673" t="s">
        <v>8956</v>
      </c>
      <c r="G6673" s="160" t="s">
        <v>4076</v>
      </c>
      <c r="H6673" t="s">
        <v>4330</v>
      </c>
      <c r="I6673" s="160" t="s">
        <v>3995</v>
      </c>
      <c r="J6673" t="s">
        <v>5519</v>
      </c>
      <c r="K6673">
        <v>99</v>
      </c>
      <c r="L6673" t="s">
        <v>3999</v>
      </c>
    </row>
    <row r="6674" spans="1:12">
      <c r="A6674" s="15">
        <v>30700752</v>
      </c>
      <c r="B6674" t="s">
        <v>5450</v>
      </c>
      <c r="C6674" t="s">
        <v>8953</v>
      </c>
      <c r="D6674" t="s">
        <v>9159</v>
      </c>
      <c r="E6674" t="s">
        <v>9193</v>
      </c>
      <c r="F6674" t="s">
        <v>8956</v>
      </c>
      <c r="G6674" s="160" t="s">
        <v>4076</v>
      </c>
      <c r="H6674" t="s">
        <v>4330</v>
      </c>
      <c r="I6674" s="160" t="s">
        <v>3995</v>
      </c>
      <c r="J6674" t="s">
        <v>5519</v>
      </c>
      <c r="K6674">
        <v>99</v>
      </c>
      <c r="L6674" t="s">
        <v>3999</v>
      </c>
    </row>
    <row r="6675" spans="1:12">
      <c r="A6675" s="15">
        <v>30700753</v>
      </c>
      <c r="B6675" t="s">
        <v>5450</v>
      </c>
      <c r="C6675" t="s">
        <v>8953</v>
      </c>
      <c r="D6675" t="s">
        <v>9159</v>
      </c>
      <c r="E6675" t="s">
        <v>9194</v>
      </c>
      <c r="F6675" t="s">
        <v>8956</v>
      </c>
      <c r="G6675" s="160" t="s">
        <v>4076</v>
      </c>
      <c r="H6675" t="s">
        <v>4330</v>
      </c>
      <c r="I6675" s="160" t="s">
        <v>3995</v>
      </c>
      <c r="J6675" t="s">
        <v>5519</v>
      </c>
      <c r="K6675">
        <v>99</v>
      </c>
      <c r="L6675" t="s">
        <v>3999</v>
      </c>
    </row>
    <row r="6676" spans="1:12">
      <c r="A6676" s="15">
        <v>30700754</v>
      </c>
      <c r="B6676" t="s">
        <v>5450</v>
      </c>
      <c r="C6676" t="s">
        <v>8953</v>
      </c>
      <c r="D6676" t="s">
        <v>9159</v>
      </c>
      <c r="E6676" t="s">
        <v>9195</v>
      </c>
      <c r="F6676" t="s">
        <v>8956</v>
      </c>
      <c r="G6676" s="160" t="s">
        <v>4076</v>
      </c>
      <c r="H6676" t="s">
        <v>4330</v>
      </c>
      <c r="I6676" s="160" t="s">
        <v>3995</v>
      </c>
      <c r="J6676" t="s">
        <v>5519</v>
      </c>
      <c r="K6676">
        <v>99</v>
      </c>
      <c r="L6676" t="s">
        <v>3999</v>
      </c>
    </row>
    <row r="6677" spans="1:12">
      <c r="A6677" s="15">
        <v>30700755</v>
      </c>
      <c r="B6677" t="s">
        <v>5450</v>
      </c>
      <c r="C6677" t="s">
        <v>8953</v>
      </c>
      <c r="D6677" t="s">
        <v>9159</v>
      </c>
      <c r="E6677" t="s">
        <v>9196</v>
      </c>
      <c r="F6677" t="s">
        <v>8956</v>
      </c>
      <c r="G6677" s="160" t="s">
        <v>4076</v>
      </c>
      <c r="H6677" t="s">
        <v>4330</v>
      </c>
      <c r="I6677" s="160" t="s">
        <v>3995</v>
      </c>
      <c r="J6677" t="s">
        <v>5519</v>
      </c>
      <c r="K6677">
        <v>99</v>
      </c>
      <c r="L6677" t="s">
        <v>3999</v>
      </c>
    </row>
    <row r="6678" spans="1:12">
      <c r="A6678" s="15">
        <v>30700756</v>
      </c>
      <c r="B6678" t="s">
        <v>5450</v>
      </c>
      <c r="C6678" t="s">
        <v>8953</v>
      </c>
      <c r="D6678" t="s">
        <v>9159</v>
      </c>
      <c r="E6678" t="s">
        <v>9197</v>
      </c>
      <c r="F6678" t="s">
        <v>8956</v>
      </c>
      <c r="G6678" s="160" t="s">
        <v>4076</v>
      </c>
      <c r="H6678" t="s">
        <v>4330</v>
      </c>
      <c r="I6678" s="160" t="s">
        <v>3995</v>
      </c>
      <c r="J6678" t="s">
        <v>5519</v>
      </c>
      <c r="K6678">
        <v>99</v>
      </c>
      <c r="L6678" t="s">
        <v>3999</v>
      </c>
    </row>
    <row r="6679" spans="1:12">
      <c r="A6679" s="15">
        <v>30700757</v>
      </c>
      <c r="B6679" t="s">
        <v>5450</v>
      </c>
      <c r="C6679" t="s">
        <v>8953</v>
      </c>
      <c r="D6679" t="s">
        <v>9159</v>
      </c>
      <c r="E6679" t="s">
        <v>9198</v>
      </c>
      <c r="F6679" t="s">
        <v>8956</v>
      </c>
      <c r="G6679" s="160" t="s">
        <v>4076</v>
      </c>
      <c r="H6679" t="s">
        <v>4330</v>
      </c>
      <c r="I6679" s="160" t="s">
        <v>3995</v>
      </c>
      <c r="J6679" t="s">
        <v>5519</v>
      </c>
      <c r="K6679">
        <v>99</v>
      </c>
      <c r="L6679" t="s">
        <v>3999</v>
      </c>
    </row>
    <row r="6680" spans="1:12">
      <c r="A6680" s="15">
        <v>30700760</v>
      </c>
      <c r="B6680" t="s">
        <v>5450</v>
      </c>
      <c r="C6680" t="s">
        <v>8953</v>
      </c>
      <c r="D6680" t="s">
        <v>9159</v>
      </c>
      <c r="E6680" t="s">
        <v>9199</v>
      </c>
      <c r="F6680" t="s">
        <v>8956</v>
      </c>
      <c r="G6680" s="160" t="s">
        <v>4076</v>
      </c>
      <c r="H6680" t="s">
        <v>4330</v>
      </c>
      <c r="I6680" s="160" t="s">
        <v>3995</v>
      </c>
      <c r="J6680" t="s">
        <v>5519</v>
      </c>
      <c r="K6680">
        <v>99</v>
      </c>
      <c r="L6680" t="s">
        <v>3999</v>
      </c>
    </row>
    <row r="6681" spans="1:12">
      <c r="A6681" s="15">
        <v>30700762</v>
      </c>
      <c r="B6681" t="s">
        <v>5450</v>
      </c>
      <c r="C6681" t="s">
        <v>8953</v>
      </c>
      <c r="D6681" t="s">
        <v>9159</v>
      </c>
      <c r="E6681" t="s">
        <v>9200</v>
      </c>
      <c r="F6681" t="s">
        <v>8956</v>
      </c>
      <c r="G6681" s="160" t="s">
        <v>4076</v>
      </c>
      <c r="H6681" t="s">
        <v>4330</v>
      </c>
      <c r="I6681" s="160" t="s">
        <v>3995</v>
      </c>
      <c r="J6681" t="s">
        <v>5519</v>
      </c>
      <c r="K6681">
        <v>99</v>
      </c>
      <c r="L6681" t="s">
        <v>3999</v>
      </c>
    </row>
    <row r="6682" spans="1:12">
      <c r="A6682" s="15">
        <v>30700763</v>
      </c>
      <c r="B6682" t="s">
        <v>5450</v>
      </c>
      <c r="C6682" t="s">
        <v>8953</v>
      </c>
      <c r="D6682" t="s">
        <v>9159</v>
      </c>
      <c r="E6682" t="s">
        <v>9201</v>
      </c>
      <c r="F6682" t="s">
        <v>8956</v>
      </c>
      <c r="G6682" s="160" t="s">
        <v>4076</v>
      </c>
      <c r="H6682" t="s">
        <v>4330</v>
      </c>
      <c r="I6682" s="160" t="s">
        <v>3995</v>
      </c>
      <c r="J6682" t="s">
        <v>5519</v>
      </c>
      <c r="K6682">
        <v>99</v>
      </c>
      <c r="L6682" t="s">
        <v>3999</v>
      </c>
    </row>
    <row r="6683" spans="1:12">
      <c r="A6683" s="15">
        <v>30700766</v>
      </c>
      <c r="B6683" t="s">
        <v>5450</v>
      </c>
      <c r="C6683" t="s">
        <v>8953</v>
      </c>
      <c r="D6683" t="s">
        <v>9159</v>
      </c>
      <c r="E6683" t="s">
        <v>9202</v>
      </c>
      <c r="F6683" t="s">
        <v>8956</v>
      </c>
      <c r="G6683" s="160" t="s">
        <v>4076</v>
      </c>
      <c r="H6683" t="s">
        <v>4330</v>
      </c>
      <c r="I6683" s="160" t="s">
        <v>3995</v>
      </c>
      <c r="J6683" t="s">
        <v>5519</v>
      </c>
      <c r="K6683">
        <v>99</v>
      </c>
      <c r="L6683" t="s">
        <v>3999</v>
      </c>
    </row>
    <row r="6684" spans="1:12">
      <c r="A6684" s="15">
        <v>30700767</v>
      </c>
      <c r="B6684" t="s">
        <v>5450</v>
      </c>
      <c r="C6684" t="s">
        <v>8953</v>
      </c>
      <c r="D6684" t="s">
        <v>9159</v>
      </c>
      <c r="E6684" t="s">
        <v>9203</v>
      </c>
      <c r="F6684" t="s">
        <v>8956</v>
      </c>
      <c r="G6684" s="160" t="s">
        <v>4076</v>
      </c>
      <c r="H6684" t="s">
        <v>4330</v>
      </c>
      <c r="I6684" s="160" t="s">
        <v>3995</v>
      </c>
      <c r="J6684" t="s">
        <v>5519</v>
      </c>
      <c r="K6684">
        <v>99</v>
      </c>
      <c r="L6684" t="s">
        <v>3999</v>
      </c>
    </row>
    <row r="6685" spans="1:12">
      <c r="A6685" s="15">
        <v>30700769</v>
      </c>
      <c r="B6685" t="s">
        <v>5450</v>
      </c>
      <c r="C6685" t="s">
        <v>8953</v>
      </c>
      <c r="D6685" t="s">
        <v>9159</v>
      </c>
      <c r="E6685" t="s">
        <v>9204</v>
      </c>
      <c r="F6685" t="s">
        <v>8956</v>
      </c>
      <c r="G6685" s="160" t="s">
        <v>4076</v>
      </c>
      <c r="H6685" t="s">
        <v>4330</v>
      </c>
      <c r="I6685" s="160" t="s">
        <v>3995</v>
      </c>
      <c r="J6685" t="s">
        <v>5519</v>
      </c>
      <c r="K6685">
        <v>99</v>
      </c>
      <c r="L6685" t="s">
        <v>3999</v>
      </c>
    </row>
    <row r="6686" spans="1:12">
      <c r="A6686" s="15">
        <v>30700770</v>
      </c>
      <c r="B6686" t="s">
        <v>5450</v>
      </c>
      <c r="C6686" t="s">
        <v>8953</v>
      </c>
      <c r="D6686" t="s">
        <v>9159</v>
      </c>
      <c r="E6686" t="s">
        <v>9205</v>
      </c>
      <c r="F6686" t="s">
        <v>8956</v>
      </c>
      <c r="G6686" s="160" t="s">
        <v>4076</v>
      </c>
      <c r="H6686" t="s">
        <v>4330</v>
      </c>
      <c r="I6686" s="160" t="s">
        <v>3995</v>
      </c>
      <c r="J6686" t="s">
        <v>5519</v>
      </c>
      <c r="K6686">
        <v>99</v>
      </c>
      <c r="L6686" t="s">
        <v>3999</v>
      </c>
    </row>
    <row r="6687" spans="1:12">
      <c r="A6687" s="15">
        <v>30700771</v>
      </c>
      <c r="B6687" t="s">
        <v>5450</v>
      </c>
      <c r="C6687" t="s">
        <v>8953</v>
      </c>
      <c r="D6687" t="s">
        <v>9159</v>
      </c>
      <c r="E6687" t="s">
        <v>9206</v>
      </c>
      <c r="F6687" t="s">
        <v>8956</v>
      </c>
      <c r="G6687" s="160" t="s">
        <v>4076</v>
      </c>
      <c r="H6687" t="s">
        <v>4330</v>
      </c>
      <c r="I6687" s="160" t="s">
        <v>3995</v>
      </c>
      <c r="J6687" t="s">
        <v>5519</v>
      </c>
      <c r="K6687">
        <v>99</v>
      </c>
      <c r="L6687" t="s">
        <v>3999</v>
      </c>
    </row>
    <row r="6688" spans="1:12">
      <c r="A6688" s="15">
        <v>30700773</v>
      </c>
      <c r="B6688" t="s">
        <v>5450</v>
      </c>
      <c r="C6688" t="s">
        <v>8953</v>
      </c>
      <c r="D6688" t="s">
        <v>9159</v>
      </c>
      <c r="E6688" t="s">
        <v>9207</v>
      </c>
      <c r="F6688" t="s">
        <v>8956</v>
      </c>
      <c r="G6688" s="160" t="s">
        <v>4076</v>
      </c>
      <c r="H6688" t="s">
        <v>4330</v>
      </c>
      <c r="I6688" s="160" t="s">
        <v>3995</v>
      </c>
      <c r="J6688" t="s">
        <v>5519</v>
      </c>
      <c r="K6688">
        <v>99</v>
      </c>
      <c r="L6688" t="s">
        <v>3999</v>
      </c>
    </row>
    <row r="6689" spans="1:12">
      <c r="A6689" s="15">
        <v>30700775</v>
      </c>
      <c r="B6689" t="s">
        <v>5450</v>
      </c>
      <c r="C6689" t="s">
        <v>8953</v>
      </c>
      <c r="D6689" t="s">
        <v>9159</v>
      </c>
      <c r="E6689" t="s">
        <v>9153</v>
      </c>
      <c r="F6689" t="s">
        <v>8956</v>
      </c>
      <c r="G6689" s="160" t="s">
        <v>4076</v>
      </c>
      <c r="H6689" t="s">
        <v>4330</v>
      </c>
      <c r="I6689" s="160" t="s">
        <v>3995</v>
      </c>
      <c r="J6689" t="s">
        <v>5519</v>
      </c>
      <c r="K6689">
        <v>99</v>
      </c>
      <c r="L6689" t="s">
        <v>3999</v>
      </c>
    </row>
    <row r="6690" spans="1:12">
      <c r="A6690" s="15">
        <v>30700776</v>
      </c>
      <c r="B6690" t="s">
        <v>5450</v>
      </c>
      <c r="C6690" t="s">
        <v>8953</v>
      </c>
      <c r="D6690" t="s">
        <v>9159</v>
      </c>
      <c r="E6690" t="s">
        <v>9154</v>
      </c>
      <c r="F6690" t="s">
        <v>8956</v>
      </c>
      <c r="G6690" s="160" t="s">
        <v>4076</v>
      </c>
      <c r="H6690" t="s">
        <v>4330</v>
      </c>
      <c r="I6690" s="160" t="s">
        <v>3995</v>
      </c>
      <c r="J6690" t="s">
        <v>5519</v>
      </c>
      <c r="K6690">
        <v>99</v>
      </c>
      <c r="L6690" t="s">
        <v>3999</v>
      </c>
    </row>
    <row r="6691" spans="1:12">
      <c r="A6691" s="15">
        <v>30700777</v>
      </c>
      <c r="B6691" t="s">
        <v>5450</v>
      </c>
      <c r="C6691" t="s">
        <v>8953</v>
      </c>
      <c r="D6691" t="s">
        <v>9159</v>
      </c>
      <c r="E6691" t="s">
        <v>9155</v>
      </c>
      <c r="F6691" t="s">
        <v>8956</v>
      </c>
      <c r="G6691" s="160" t="s">
        <v>4076</v>
      </c>
      <c r="H6691" t="s">
        <v>4330</v>
      </c>
      <c r="I6691" s="160" t="s">
        <v>3995</v>
      </c>
      <c r="J6691" t="s">
        <v>5519</v>
      </c>
      <c r="K6691">
        <v>99</v>
      </c>
      <c r="L6691" t="s">
        <v>3999</v>
      </c>
    </row>
    <row r="6692" spans="1:12">
      <c r="A6692" s="15">
        <v>30700778</v>
      </c>
      <c r="B6692" t="s">
        <v>5450</v>
      </c>
      <c r="C6692" t="s">
        <v>8953</v>
      </c>
      <c r="D6692" t="s">
        <v>9159</v>
      </c>
      <c r="E6692" t="s">
        <v>9156</v>
      </c>
      <c r="F6692" t="s">
        <v>8956</v>
      </c>
      <c r="G6692" s="160" t="s">
        <v>4076</v>
      </c>
      <c r="H6692" t="s">
        <v>4330</v>
      </c>
      <c r="I6692" s="160" t="s">
        <v>3995</v>
      </c>
      <c r="J6692" t="s">
        <v>5519</v>
      </c>
      <c r="K6692">
        <v>99</v>
      </c>
      <c r="L6692" t="s">
        <v>3999</v>
      </c>
    </row>
    <row r="6693" spans="1:12">
      <c r="A6693" s="15">
        <v>30700780</v>
      </c>
      <c r="B6693" t="s">
        <v>5450</v>
      </c>
      <c r="C6693" t="s">
        <v>8953</v>
      </c>
      <c r="D6693" t="s">
        <v>9159</v>
      </c>
      <c r="E6693" t="s">
        <v>9208</v>
      </c>
      <c r="F6693" t="s">
        <v>8956</v>
      </c>
      <c r="G6693" s="160" t="s">
        <v>4076</v>
      </c>
      <c r="H6693" t="s">
        <v>4330</v>
      </c>
      <c r="I6693" s="160" t="s">
        <v>3995</v>
      </c>
      <c r="J6693" t="s">
        <v>5519</v>
      </c>
      <c r="K6693">
        <v>99</v>
      </c>
      <c r="L6693" t="s">
        <v>3999</v>
      </c>
    </row>
    <row r="6694" spans="1:12">
      <c r="A6694" s="15">
        <v>30700781</v>
      </c>
      <c r="B6694" t="s">
        <v>5450</v>
      </c>
      <c r="C6694" t="s">
        <v>8953</v>
      </c>
      <c r="D6694" t="s">
        <v>9159</v>
      </c>
      <c r="E6694" t="s">
        <v>9209</v>
      </c>
      <c r="F6694" t="s">
        <v>8956</v>
      </c>
      <c r="G6694" s="160" t="s">
        <v>4076</v>
      </c>
      <c r="H6694" t="s">
        <v>4330</v>
      </c>
      <c r="I6694" s="160" t="s">
        <v>3995</v>
      </c>
      <c r="J6694" t="s">
        <v>5519</v>
      </c>
      <c r="K6694">
        <v>99</v>
      </c>
      <c r="L6694" t="s">
        <v>3999</v>
      </c>
    </row>
    <row r="6695" spans="1:12">
      <c r="A6695" s="15">
        <v>30700782</v>
      </c>
      <c r="B6695" t="s">
        <v>5450</v>
      </c>
      <c r="C6695" t="s">
        <v>8953</v>
      </c>
      <c r="D6695" t="s">
        <v>9159</v>
      </c>
      <c r="E6695" t="s">
        <v>9210</v>
      </c>
      <c r="F6695" t="s">
        <v>8956</v>
      </c>
      <c r="G6695" s="160" t="s">
        <v>4076</v>
      </c>
      <c r="H6695" t="s">
        <v>4330</v>
      </c>
      <c r="I6695" s="160" t="s">
        <v>3995</v>
      </c>
      <c r="J6695" t="s">
        <v>5519</v>
      </c>
      <c r="K6695">
        <v>99</v>
      </c>
      <c r="L6695" t="s">
        <v>3999</v>
      </c>
    </row>
    <row r="6696" spans="1:12">
      <c r="A6696" s="15">
        <v>30700783</v>
      </c>
      <c r="B6696" t="s">
        <v>5450</v>
      </c>
      <c r="C6696" t="s">
        <v>8953</v>
      </c>
      <c r="D6696" t="s">
        <v>9159</v>
      </c>
      <c r="E6696" t="s">
        <v>9211</v>
      </c>
      <c r="F6696" t="s">
        <v>8956</v>
      </c>
      <c r="G6696" s="160" t="s">
        <v>4076</v>
      </c>
      <c r="H6696" t="s">
        <v>4330</v>
      </c>
      <c r="I6696" s="160" t="s">
        <v>3995</v>
      </c>
      <c r="J6696" t="s">
        <v>5519</v>
      </c>
      <c r="K6696">
        <v>99</v>
      </c>
      <c r="L6696" t="s">
        <v>3999</v>
      </c>
    </row>
    <row r="6697" spans="1:12">
      <c r="A6697" s="15">
        <v>30700784</v>
      </c>
      <c r="B6697" t="s">
        <v>5450</v>
      </c>
      <c r="C6697" t="s">
        <v>8953</v>
      </c>
      <c r="D6697" t="s">
        <v>9159</v>
      </c>
      <c r="E6697" t="s">
        <v>9212</v>
      </c>
      <c r="F6697" t="s">
        <v>8956</v>
      </c>
      <c r="G6697" s="160" t="s">
        <v>4076</v>
      </c>
      <c r="H6697" t="s">
        <v>4330</v>
      </c>
      <c r="I6697" s="160" t="s">
        <v>3995</v>
      </c>
      <c r="J6697" t="s">
        <v>5519</v>
      </c>
      <c r="K6697">
        <v>99</v>
      </c>
      <c r="L6697" t="s">
        <v>3999</v>
      </c>
    </row>
    <row r="6698" spans="1:12">
      <c r="A6698" s="15">
        <v>30700785</v>
      </c>
      <c r="B6698" t="s">
        <v>5450</v>
      </c>
      <c r="C6698" t="s">
        <v>8953</v>
      </c>
      <c r="D6698" t="s">
        <v>9159</v>
      </c>
      <c r="E6698" t="s">
        <v>9213</v>
      </c>
      <c r="F6698" t="s">
        <v>8956</v>
      </c>
      <c r="G6698" s="160" t="s">
        <v>4076</v>
      </c>
      <c r="H6698" t="s">
        <v>4330</v>
      </c>
      <c r="I6698" s="160" t="s">
        <v>3995</v>
      </c>
      <c r="J6698" t="s">
        <v>5519</v>
      </c>
      <c r="K6698">
        <v>99</v>
      </c>
      <c r="L6698" t="s">
        <v>3999</v>
      </c>
    </row>
    <row r="6699" spans="1:12">
      <c r="A6699" s="15">
        <v>30700788</v>
      </c>
      <c r="B6699" t="s">
        <v>5450</v>
      </c>
      <c r="C6699" t="s">
        <v>8953</v>
      </c>
      <c r="D6699" t="s">
        <v>9159</v>
      </c>
      <c r="E6699" t="s">
        <v>9214</v>
      </c>
      <c r="F6699" t="s">
        <v>8956</v>
      </c>
      <c r="G6699" s="160" t="s">
        <v>4076</v>
      </c>
      <c r="H6699" t="s">
        <v>4330</v>
      </c>
      <c r="I6699" s="160" t="s">
        <v>3995</v>
      </c>
      <c r="J6699" t="s">
        <v>5519</v>
      </c>
      <c r="K6699">
        <v>99</v>
      </c>
      <c r="L6699" t="s">
        <v>3999</v>
      </c>
    </row>
    <row r="6700" spans="1:12">
      <c r="A6700" s="15">
        <v>30700789</v>
      </c>
      <c r="B6700" t="s">
        <v>5450</v>
      </c>
      <c r="C6700" t="s">
        <v>8953</v>
      </c>
      <c r="D6700" t="s">
        <v>9159</v>
      </c>
      <c r="E6700" t="s">
        <v>9215</v>
      </c>
      <c r="F6700" t="s">
        <v>8956</v>
      </c>
      <c r="G6700" s="160" t="s">
        <v>4076</v>
      </c>
      <c r="H6700" t="s">
        <v>4330</v>
      </c>
      <c r="I6700" s="160" t="s">
        <v>3995</v>
      </c>
      <c r="J6700" t="s">
        <v>5519</v>
      </c>
      <c r="K6700">
        <v>99</v>
      </c>
      <c r="L6700" t="s">
        <v>3999</v>
      </c>
    </row>
    <row r="6701" spans="1:12">
      <c r="A6701" s="15">
        <v>30700790</v>
      </c>
      <c r="B6701" t="s">
        <v>5450</v>
      </c>
      <c r="C6701" t="s">
        <v>8953</v>
      </c>
      <c r="D6701" t="s">
        <v>9159</v>
      </c>
      <c r="E6701" t="s">
        <v>9216</v>
      </c>
      <c r="F6701" t="s">
        <v>8956</v>
      </c>
      <c r="G6701" s="160" t="s">
        <v>4076</v>
      </c>
      <c r="H6701" t="s">
        <v>4330</v>
      </c>
      <c r="I6701" s="160" t="s">
        <v>3995</v>
      </c>
      <c r="J6701" t="s">
        <v>5519</v>
      </c>
      <c r="K6701">
        <v>99</v>
      </c>
      <c r="L6701" t="s">
        <v>3999</v>
      </c>
    </row>
    <row r="6702" spans="1:12">
      <c r="A6702" s="15">
        <v>30700791</v>
      </c>
      <c r="B6702" t="s">
        <v>5450</v>
      </c>
      <c r="C6702" t="s">
        <v>8953</v>
      </c>
      <c r="D6702" t="s">
        <v>9159</v>
      </c>
      <c r="E6702" t="s">
        <v>9217</v>
      </c>
      <c r="F6702" t="s">
        <v>8956</v>
      </c>
      <c r="G6702" s="160" t="s">
        <v>4076</v>
      </c>
      <c r="H6702" t="s">
        <v>4330</v>
      </c>
      <c r="I6702" s="160" t="s">
        <v>3995</v>
      </c>
      <c r="J6702" t="s">
        <v>5519</v>
      </c>
      <c r="K6702">
        <v>99</v>
      </c>
      <c r="L6702" t="s">
        <v>3999</v>
      </c>
    </row>
    <row r="6703" spans="1:12">
      <c r="A6703" s="15">
        <v>30700792</v>
      </c>
      <c r="B6703" t="s">
        <v>5450</v>
      </c>
      <c r="C6703" t="s">
        <v>8953</v>
      </c>
      <c r="D6703" t="s">
        <v>9159</v>
      </c>
      <c r="E6703" t="s">
        <v>9218</v>
      </c>
      <c r="F6703" t="s">
        <v>8956</v>
      </c>
      <c r="G6703" s="160" t="s">
        <v>4076</v>
      </c>
      <c r="H6703" t="s">
        <v>4330</v>
      </c>
      <c r="I6703" s="160" t="s">
        <v>3995</v>
      </c>
      <c r="J6703" t="s">
        <v>5519</v>
      </c>
      <c r="K6703">
        <v>99</v>
      </c>
      <c r="L6703" t="s">
        <v>3999</v>
      </c>
    </row>
    <row r="6704" spans="1:12">
      <c r="A6704" s="15">
        <v>30700793</v>
      </c>
      <c r="B6704" t="s">
        <v>5450</v>
      </c>
      <c r="C6704" t="s">
        <v>8953</v>
      </c>
      <c r="D6704" t="s">
        <v>9159</v>
      </c>
      <c r="E6704" t="s">
        <v>9219</v>
      </c>
      <c r="F6704" t="s">
        <v>8956</v>
      </c>
      <c r="G6704" s="160" t="s">
        <v>4076</v>
      </c>
      <c r="H6704" t="s">
        <v>4330</v>
      </c>
      <c r="I6704" s="160" t="s">
        <v>3995</v>
      </c>
      <c r="J6704" t="s">
        <v>5519</v>
      </c>
      <c r="K6704">
        <v>99</v>
      </c>
      <c r="L6704" t="s">
        <v>3999</v>
      </c>
    </row>
    <row r="6705" spans="1:12">
      <c r="A6705" s="15">
        <v>30700794</v>
      </c>
      <c r="B6705" t="s">
        <v>5450</v>
      </c>
      <c r="C6705" t="s">
        <v>8953</v>
      </c>
      <c r="D6705" t="s">
        <v>9159</v>
      </c>
      <c r="E6705" t="s">
        <v>9158</v>
      </c>
      <c r="F6705" t="s">
        <v>8956</v>
      </c>
      <c r="G6705" s="160" t="s">
        <v>4076</v>
      </c>
      <c r="H6705" t="s">
        <v>4330</v>
      </c>
      <c r="I6705" s="160" t="s">
        <v>3995</v>
      </c>
      <c r="J6705" t="s">
        <v>5519</v>
      </c>
      <c r="K6705">
        <v>99</v>
      </c>
      <c r="L6705" t="s">
        <v>3999</v>
      </c>
    </row>
    <row r="6706" spans="1:12">
      <c r="A6706" s="15">
        <v>30700795</v>
      </c>
      <c r="B6706" t="s">
        <v>5450</v>
      </c>
      <c r="C6706" t="s">
        <v>8953</v>
      </c>
      <c r="D6706" t="s">
        <v>9159</v>
      </c>
      <c r="E6706" t="s">
        <v>9220</v>
      </c>
      <c r="F6706" t="s">
        <v>8956</v>
      </c>
      <c r="G6706" s="160" t="s">
        <v>4076</v>
      </c>
      <c r="H6706" t="s">
        <v>4330</v>
      </c>
      <c r="I6706" s="160" t="s">
        <v>3995</v>
      </c>
      <c r="J6706" t="s">
        <v>5519</v>
      </c>
      <c r="K6706">
        <v>99</v>
      </c>
      <c r="L6706" t="s">
        <v>3999</v>
      </c>
    </row>
    <row r="6707" spans="1:12">
      <c r="A6707" s="15">
        <v>30700796</v>
      </c>
      <c r="B6707" t="s">
        <v>5450</v>
      </c>
      <c r="C6707" t="s">
        <v>8953</v>
      </c>
      <c r="D6707" t="s">
        <v>9159</v>
      </c>
      <c r="E6707" t="s">
        <v>9221</v>
      </c>
      <c r="F6707" t="s">
        <v>8956</v>
      </c>
      <c r="G6707" s="160" t="s">
        <v>4076</v>
      </c>
      <c r="H6707" t="s">
        <v>4330</v>
      </c>
      <c r="I6707" s="160" t="s">
        <v>3995</v>
      </c>
      <c r="J6707" t="s">
        <v>5519</v>
      </c>
      <c r="K6707">
        <v>99</v>
      </c>
      <c r="L6707" t="s">
        <v>3999</v>
      </c>
    </row>
    <row r="6708" spans="1:12">
      <c r="A6708" s="15">
        <v>30700798</v>
      </c>
      <c r="B6708" t="s">
        <v>5450</v>
      </c>
      <c r="C6708" t="s">
        <v>8953</v>
      </c>
      <c r="D6708" t="s">
        <v>9159</v>
      </c>
      <c r="E6708" t="s">
        <v>4020</v>
      </c>
      <c r="F6708" t="s">
        <v>8956</v>
      </c>
      <c r="G6708" s="160" t="s">
        <v>4076</v>
      </c>
      <c r="H6708" t="s">
        <v>4330</v>
      </c>
      <c r="I6708" s="160" t="s">
        <v>3995</v>
      </c>
      <c r="J6708" t="s">
        <v>5519</v>
      </c>
      <c r="K6708">
        <v>99</v>
      </c>
      <c r="L6708" t="s">
        <v>3999</v>
      </c>
    </row>
    <row r="6709" spans="1:12">
      <c r="A6709" s="15">
        <v>30700799</v>
      </c>
      <c r="B6709" t="s">
        <v>5450</v>
      </c>
      <c r="C6709" t="s">
        <v>8953</v>
      </c>
      <c r="D6709" t="s">
        <v>9159</v>
      </c>
      <c r="E6709" t="s">
        <v>4020</v>
      </c>
      <c r="F6709" t="s">
        <v>8956</v>
      </c>
      <c r="G6709" s="160" t="s">
        <v>4076</v>
      </c>
      <c r="H6709" t="s">
        <v>4330</v>
      </c>
      <c r="I6709" s="160" t="s">
        <v>3995</v>
      </c>
      <c r="J6709" t="s">
        <v>5519</v>
      </c>
      <c r="K6709">
        <v>99</v>
      </c>
      <c r="L6709" t="s">
        <v>3999</v>
      </c>
    </row>
    <row r="6710" spans="1:12">
      <c r="A6710" s="15">
        <v>30700801</v>
      </c>
      <c r="B6710" t="s">
        <v>5450</v>
      </c>
      <c r="C6710" t="s">
        <v>8953</v>
      </c>
      <c r="D6710" t="s">
        <v>9222</v>
      </c>
      <c r="E6710" t="s">
        <v>9223</v>
      </c>
      <c r="F6710" t="s">
        <v>8956</v>
      </c>
      <c r="G6710" s="160" t="s">
        <v>4076</v>
      </c>
      <c r="H6710" t="s">
        <v>4330</v>
      </c>
      <c r="I6710" s="160" t="s">
        <v>3995</v>
      </c>
      <c r="J6710" t="s">
        <v>5519</v>
      </c>
      <c r="K6710">
        <v>99</v>
      </c>
      <c r="L6710" t="s">
        <v>3999</v>
      </c>
    </row>
    <row r="6711" spans="1:12">
      <c r="A6711" s="15">
        <v>30700802</v>
      </c>
      <c r="B6711" t="s">
        <v>5450</v>
      </c>
      <c r="C6711" t="s">
        <v>8953</v>
      </c>
      <c r="D6711" t="s">
        <v>9222</v>
      </c>
      <c r="E6711" t="s">
        <v>9224</v>
      </c>
      <c r="F6711" t="s">
        <v>8956</v>
      </c>
      <c r="G6711" s="160" t="s">
        <v>4076</v>
      </c>
      <c r="H6711" t="s">
        <v>4330</v>
      </c>
      <c r="I6711" s="160" t="s">
        <v>3995</v>
      </c>
      <c r="J6711" t="s">
        <v>5519</v>
      </c>
      <c r="K6711">
        <v>99</v>
      </c>
      <c r="L6711" t="s">
        <v>3999</v>
      </c>
    </row>
    <row r="6712" spans="1:12">
      <c r="A6712" s="15">
        <v>30700803</v>
      </c>
      <c r="B6712" t="s">
        <v>5450</v>
      </c>
      <c r="C6712" t="s">
        <v>8953</v>
      </c>
      <c r="D6712" t="s">
        <v>9222</v>
      </c>
      <c r="E6712" t="s">
        <v>9225</v>
      </c>
      <c r="F6712" t="s">
        <v>8956</v>
      </c>
      <c r="G6712" s="160" t="s">
        <v>4076</v>
      </c>
      <c r="H6712" t="s">
        <v>4330</v>
      </c>
      <c r="I6712" s="160" t="s">
        <v>3995</v>
      </c>
      <c r="J6712" t="s">
        <v>5519</v>
      </c>
      <c r="K6712">
        <v>99</v>
      </c>
      <c r="L6712" t="s">
        <v>3999</v>
      </c>
    </row>
    <row r="6713" spans="1:12">
      <c r="A6713" s="15">
        <v>30700804</v>
      </c>
      <c r="B6713" t="s">
        <v>5450</v>
      </c>
      <c r="C6713" t="s">
        <v>8953</v>
      </c>
      <c r="D6713" t="s">
        <v>9222</v>
      </c>
      <c r="E6713" t="s">
        <v>9226</v>
      </c>
      <c r="F6713" t="s">
        <v>8956</v>
      </c>
      <c r="G6713" s="160" t="s">
        <v>4076</v>
      </c>
      <c r="H6713" t="s">
        <v>4330</v>
      </c>
      <c r="I6713" s="160" t="s">
        <v>3995</v>
      </c>
      <c r="J6713" t="s">
        <v>5519</v>
      </c>
      <c r="K6713">
        <v>99</v>
      </c>
      <c r="L6713" t="s">
        <v>3999</v>
      </c>
    </row>
    <row r="6714" spans="1:12">
      <c r="A6714" s="15">
        <v>30700805</v>
      </c>
      <c r="B6714" t="s">
        <v>5450</v>
      </c>
      <c r="C6714" t="s">
        <v>8953</v>
      </c>
      <c r="D6714" t="s">
        <v>9222</v>
      </c>
      <c r="E6714" t="s">
        <v>9227</v>
      </c>
      <c r="F6714" t="s">
        <v>8956</v>
      </c>
      <c r="G6714" s="160" t="s">
        <v>4076</v>
      </c>
      <c r="H6714" t="s">
        <v>4330</v>
      </c>
      <c r="I6714" s="160" t="s">
        <v>3995</v>
      </c>
      <c r="J6714" t="s">
        <v>5519</v>
      </c>
      <c r="K6714">
        <v>99</v>
      </c>
      <c r="L6714" t="s">
        <v>3999</v>
      </c>
    </row>
    <row r="6715" spans="1:12">
      <c r="A6715" s="15">
        <v>30700806</v>
      </c>
      <c r="B6715" t="s">
        <v>5450</v>
      </c>
      <c r="C6715" t="s">
        <v>8953</v>
      </c>
      <c r="D6715" t="s">
        <v>9222</v>
      </c>
      <c r="E6715" t="s">
        <v>9228</v>
      </c>
      <c r="F6715" t="s">
        <v>8956</v>
      </c>
      <c r="G6715" s="160" t="s">
        <v>4076</v>
      </c>
      <c r="H6715" t="s">
        <v>4330</v>
      </c>
      <c r="I6715" s="160" t="s">
        <v>3995</v>
      </c>
      <c r="J6715" t="s">
        <v>5519</v>
      </c>
      <c r="K6715">
        <v>99</v>
      </c>
      <c r="L6715" t="s">
        <v>3999</v>
      </c>
    </row>
    <row r="6716" spans="1:12">
      <c r="A6716" s="15">
        <v>30700807</v>
      </c>
      <c r="B6716" t="s">
        <v>5450</v>
      </c>
      <c r="C6716" t="s">
        <v>8953</v>
      </c>
      <c r="D6716" t="s">
        <v>9222</v>
      </c>
      <c r="E6716" t="s">
        <v>9229</v>
      </c>
      <c r="F6716" t="s">
        <v>8956</v>
      </c>
      <c r="G6716" s="160" t="s">
        <v>4076</v>
      </c>
      <c r="H6716" t="s">
        <v>4330</v>
      </c>
      <c r="I6716" s="160" t="s">
        <v>3995</v>
      </c>
      <c r="J6716" t="s">
        <v>5519</v>
      </c>
      <c r="K6716">
        <v>99</v>
      </c>
      <c r="L6716" t="s">
        <v>3999</v>
      </c>
    </row>
    <row r="6717" spans="1:12">
      <c r="A6717" s="15">
        <v>30700808</v>
      </c>
      <c r="B6717" t="s">
        <v>5450</v>
      </c>
      <c r="C6717" t="s">
        <v>8953</v>
      </c>
      <c r="D6717" t="s">
        <v>9222</v>
      </c>
      <c r="E6717" t="s">
        <v>9230</v>
      </c>
      <c r="F6717" t="s">
        <v>8956</v>
      </c>
      <c r="G6717" s="160" t="s">
        <v>4076</v>
      </c>
      <c r="H6717" t="s">
        <v>4330</v>
      </c>
      <c r="I6717" s="160" t="s">
        <v>3995</v>
      </c>
      <c r="J6717" t="s">
        <v>5519</v>
      </c>
      <c r="K6717">
        <v>99</v>
      </c>
      <c r="L6717" t="s">
        <v>3999</v>
      </c>
    </row>
    <row r="6718" spans="1:12">
      <c r="A6718" s="15">
        <v>30700809</v>
      </c>
      <c r="B6718" t="s">
        <v>5450</v>
      </c>
      <c r="C6718" t="s">
        <v>8953</v>
      </c>
      <c r="D6718" t="s">
        <v>9222</v>
      </c>
      <c r="E6718" t="s">
        <v>9231</v>
      </c>
      <c r="F6718" t="s">
        <v>8956</v>
      </c>
      <c r="G6718" s="160" t="s">
        <v>4076</v>
      </c>
      <c r="H6718" t="s">
        <v>4330</v>
      </c>
      <c r="I6718" s="160" t="s">
        <v>3995</v>
      </c>
      <c r="J6718" t="s">
        <v>5519</v>
      </c>
      <c r="K6718">
        <v>99</v>
      </c>
      <c r="L6718" t="s">
        <v>3999</v>
      </c>
    </row>
    <row r="6719" spans="1:12">
      <c r="A6719" s="15">
        <v>30700810</v>
      </c>
      <c r="B6719" t="s">
        <v>5450</v>
      </c>
      <c r="C6719" t="s">
        <v>8953</v>
      </c>
      <c r="D6719" t="s">
        <v>9222</v>
      </c>
      <c r="E6719" t="s">
        <v>9232</v>
      </c>
      <c r="F6719" t="s">
        <v>8956</v>
      </c>
      <c r="G6719" s="160" t="s">
        <v>4076</v>
      </c>
      <c r="H6719" t="s">
        <v>4330</v>
      </c>
      <c r="I6719" s="160" t="s">
        <v>3995</v>
      </c>
      <c r="J6719" t="s">
        <v>5519</v>
      </c>
      <c r="K6719">
        <v>99</v>
      </c>
      <c r="L6719" t="s">
        <v>3999</v>
      </c>
    </row>
    <row r="6720" spans="1:12">
      <c r="A6720" s="15">
        <v>30700811</v>
      </c>
      <c r="B6720" t="s">
        <v>5450</v>
      </c>
      <c r="C6720" t="s">
        <v>8953</v>
      </c>
      <c r="D6720" t="s">
        <v>9222</v>
      </c>
      <c r="E6720" t="s">
        <v>9233</v>
      </c>
      <c r="F6720" t="s">
        <v>8956</v>
      </c>
      <c r="G6720" s="160" t="s">
        <v>4076</v>
      </c>
      <c r="H6720" t="s">
        <v>4330</v>
      </c>
      <c r="I6720" s="160" t="s">
        <v>3995</v>
      </c>
      <c r="J6720" t="s">
        <v>5519</v>
      </c>
      <c r="K6720">
        <v>99</v>
      </c>
      <c r="L6720" t="s">
        <v>3999</v>
      </c>
    </row>
    <row r="6721" spans="1:12">
      <c r="A6721" s="15">
        <v>30700812</v>
      </c>
      <c r="B6721" t="s">
        <v>5450</v>
      </c>
      <c r="C6721" t="s">
        <v>8953</v>
      </c>
      <c r="D6721" t="s">
        <v>9222</v>
      </c>
      <c r="E6721" t="s">
        <v>9234</v>
      </c>
      <c r="F6721" t="s">
        <v>8956</v>
      </c>
      <c r="G6721" s="160" t="s">
        <v>4076</v>
      </c>
      <c r="H6721" t="s">
        <v>4330</v>
      </c>
      <c r="I6721" s="160" t="s">
        <v>3995</v>
      </c>
      <c r="J6721" t="s">
        <v>5519</v>
      </c>
      <c r="K6721">
        <v>99</v>
      </c>
      <c r="L6721" t="s">
        <v>3999</v>
      </c>
    </row>
    <row r="6722" spans="1:12">
      <c r="A6722" s="15">
        <v>30700818</v>
      </c>
      <c r="B6722" t="s">
        <v>5450</v>
      </c>
      <c r="C6722" t="s">
        <v>8953</v>
      </c>
      <c r="D6722" t="s">
        <v>9222</v>
      </c>
      <c r="E6722" t="s">
        <v>9235</v>
      </c>
      <c r="F6722" t="s">
        <v>8956</v>
      </c>
      <c r="G6722" s="160" t="s">
        <v>4076</v>
      </c>
      <c r="H6722" t="s">
        <v>4330</v>
      </c>
      <c r="I6722" s="160" t="s">
        <v>3995</v>
      </c>
      <c r="J6722" t="s">
        <v>5519</v>
      </c>
      <c r="K6722">
        <v>99</v>
      </c>
      <c r="L6722" t="s">
        <v>3999</v>
      </c>
    </row>
    <row r="6723" spans="1:12">
      <c r="A6723" s="15">
        <v>30700819</v>
      </c>
      <c r="B6723" t="s">
        <v>5450</v>
      </c>
      <c r="C6723" t="s">
        <v>8953</v>
      </c>
      <c r="D6723" t="s">
        <v>9222</v>
      </c>
      <c r="E6723" t="s">
        <v>9236</v>
      </c>
      <c r="F6723" t="s">
        <v>8956</v>
      </c>
      <c r="G6723" s="160" t="s">
        <v>4076</v>
      </c>
      <c r="H6723" t="s">
        <v>4330</v>
      </c>
      <c r="I6723" s="160" t="s">
        <v>3995</v>
      </c>
      <c r="J6723" t="s">
        <v>5519</v>
      </c>
      <c r="K6723">
        <v>99</v>
      </c>
      <c r="L6723" t="s">
        <v>3999</v>
      </c>
    </row>
    <row r="6724" spans="1:12">
      <c r="A6724" s="15">
        <v>30700820</v>
      </c>
      <c r="B6724" t="s">
        <v>5450</v>
      </c>
      <c r="C6724" t="s">
        <v>8953</v>
      </c>
      <c r="D6724" t="s">
        <v>9222</v>
      </c>
      <c r="E6724" t="s">
        <v>9237</v>
      </c>
      <c r="F6724" t="s">
        <v>8956</v>
      </c>
      <c r="G6724" s="160" t="s">
        <v>4076</v>
      </c>
      <c r="H6724" t="s">
        <v>4330</v>
      </c>
      <c r="I6724" s="160" t="s">
        <v>3995</v>
      </c>
      <c r="J6724" t="s">
        <v>5519</v>
      </c>
      <c r="K6724">
        <v>99</v>
      </c>
      <c r="L6724" t="s">
        <v>3999</v>
      </c>
    </row>
    <row r="6725" spans="1:12">
      <c r="A6725" s="15">
        <v>30700821</v>
      </c>
      <c r="B6725" t="s">
        <v>5450</v>
      </c>
      <c r="C6725" t="s">
        <v>8953</v>
      </c>
      <c r="D6725" t="s">
        <v>9222</v>
      </c>
      <c r="E6725" t="s">
        <v>9238</v>
      </c>
      <c r="F6725" t="s">
        <v>4073</v>
      </c>
      <c r="G6725" s="160" t="s">
        <v>4076</v>
      </c>
      <c r="H6725" t="s">
        <v>4330</v>
      </c>
      <c r="I6725" s="160" t="s">
        <v>3995</v>
      </c>
      <c r="J6725" t="s">
        <v>5519</v>
      </c>
      <c r="K6725">
        <v>99</v>
      </c>
      <c r="L6725" t="s">
        <v>3999</v>
      </c>
    </row>
    <row r="6726" spans="1:12">
      <c r="A6726" s="15">
        <v>30700822</v>
      </c>
      <c r="B6726" t="s">
        <v>5450</v>
      </c>
      <c r="C6726" t="s">
        <v>8953</v>
      </c>
      <c r="D6726" t="s">
        <v>9222</v>
      </c>
      <c r="E6726" t="s">
        <v>9239</v>
      </c>
      <c r="F6726" t="s">
        <v>4073</v>
      </c>
      <c r="G6726" s="160" t="s">
        <v>4076</v>
      </c>
      <c r="H6726" t="s">
        <v>4330</v>
      </c>
      <c r="I6726" s="160" t="s">
        <v>3995</v>
      </c>
      <c r="J6726" t="s">
        <v>5519</v>
      </c>
      <c r="K6726">
        <v>99</v>
      </c>
      <c r="L6726" t="s">
        <v>3999</v>
      </c>
    </row>
    <row r="6727" spans="1:12">
      <c r="A6727" s="15">
        <v>30700825</v>
      </c>
      <c r="B6727" t="s">
        <v>5450</v>
      </c>
      <c r="C6727" t="s">
        <v>8953</v>
      </c>
      <c r="D6727" t="s">
        <v>9222</v>
      </c>
      <c r="E6727" t="s">
        <v>9240</v>
      </c>
      <c r="F6727" t="s">
        <v>8956</v>
      </c>
      <c r="G6727" s="160" t="s">
        <v>4076</v>
      </c>
      <c r="H6727" t="s">
        <v>4330</v>
      </c>
      <c r="I6727" s="160" t="s">
        <v>3995</v>
      </c>
      <c r="J6727" t="s">
        <v>5519</v>
      </c>
      <c r="K6727">
        <v>99</v>
      </c>
      <c r="L6727" t="s">
        <v>3999</v>
      </c>
    </row>
    <row r="6728" spans="1:12">
      <c r="A6728" s="15">
        <v>30700826</v>
      </c>
      <c r="B6728" t="s">
        <v>5450</v>
      </c>
      <c r="C6728" t="s">
        <v>8953</v>
      </c>
      <c r="D6728" t="s">
        <v>9222</v>
      </c>
      <c r="E6728" t="s">
        <v>9241</v>
      </c>
      <c r="F6728" t="s">
        <v>8956</v>
      </c>
      <c r="G6728" s="160" t="s">
        <v>4076</v>
      </c>
      <c r="H6728" t="s">
        <v>4330</v>
      </c>
      <c r="I6728" s="160" t="s">
        <v>3995</v>
      </c>
      <c r="J6728" t="s">
        <v>5519</v>
      </c>
      <c r="K6728">
        <v>99</v>
      </c>
      <c r="L6728" t="s">
        <v>3999</v>
      </c>
    </row>
    <row r="6729" spans="1:12">
      <c r="A6729" s="15">
        <v>30700827</v>
      </c>
      <c r="B6729" t="s">
        <v>5450</v>
      </c>
      <c r="C6729" t="s">
        <v>8953</v>
      </c>
      <c r="D6729" t="s">
        <v>9222</v>
      </c>
      <c r="E6729" t="s">
        <v>9242</v>
      </c>
      <c r="F6729" t="s">
        <v>8956</v>
      </c>
      <c r="G6729" s="160" t="s">
        <v>4076</v>
      </c>
      <c r="H6729" t="s">
        <v>4330</v>
      </c>
      <c r="I6729" s="160" t="s">
        <v>3995</v>
      </c>
      <c r="J6729" t="s">
        <v>5519</v>
      </c>
      <c r="K6729">
        <v>99</v>
      </c>
      <c r="L6729" t="s">
        <v>3999</v>
      </c>
    </row>
    <row r="6730" spans="1:12">
      <c r="A6730" s="15">
        <v>30700828</v>
      </c>
      <c r="B6730" t="s">
        <v>5450</v>
      </c>
      <c r="C6730" t="s">
        <v>8953</v>
      </c>
      <c r="D6730" t="s">
        <v>9222</v>
      </c>
      <c r="E6730" t="s">
        <v>9243</v>
      </c>
      <c r="F6730" t="s">
        <v>8956</v>
      </c>
      <c r="G6730" s="160" t="s">
        <v>4076</v>
      </c>
      <c r="H6730" t="s">
        <v>4330</v>
      </c>
      <c r="I6730" s="160" t="s">
        <v>3995</v>
      </c>
      <c r="J6730" t="s">
        <v>5519</v>
      </c>
      <c r="K6730">
        <v>99</v>
      </c>
      <c r="L6730" t="s">
        <v>3999</v>
      </c>
    </row>
    <row r="6731" spans="1:12">
      <c r="A6731" s="15">
        <v>30700830</v>
      </c>
      <c r="B6731" t="s">
        <v>5450</v>
      </c>
      <c r="C6731" t="s">
        <v>8953</v>
      </c>
      <c r="D6731" t="s">
        <v>9222</v>
      </c>
      <c r="E6731" t="s">
        <v>9244</v>
      </c>
      <c r="F6731" t="s">
        <v>8956</v>
      </c>
      <c r="G6731" s="160" t="s">
        <v>4076</v>
      </c>
      <c r="H6731" t="s">
        <v>4330</v>
      </c>
      <c r="I6731" s="160" t="s">
        <v>3995</v>
      </c>
      <c r="J6731" t="s">
        <v>5519</v>
      </c>
      <c r="K6731">
        <v>99</v>
      </c>
      <c r="L6731" t="s">
        <v>3999</v>
      </c>
    </row>
    <row r="6732" spans="1:12">
      <c r="A6732" s="15">
        <v>30700831</v>
      </c>
      <c r="B6732" t="s">
        <v>5450</v>
      </c>
      <c r="C6732" t="s">
        <v>8953</v>
      </c>
      <c r="D6732" t="s">
        <v>9222</v>
      </c>
      <c r="E6732" t="s">
        <v>9245</v>
      </c>
      <c r="F6732" t="s">
        <v>8956</v>
      </c>
      <c r="G6732" s="160" t="s">
        <v>4076</v>
      </c>
      <c r="H6732" t="s">
        <v>4330</v>
      </c>
      <c r="I6732" s="160" t="s">
        <v>3995</v>
      </c>
      <c r="J6732" t="s">
        <v>5519</v>
      </c>
      <c r="K6732">
        <v>99</v>
      </c>
      <c r="L6732" t="s">
        <v>3999</v>
      </c>
    </row>
    <row r="6733" spans="1:12">
      <c r="A6733" s="15">
        <v>30700832</v>
      </c>
      <c r="B6733" t="s">
        <v>5450</v>
      </c>
      <c r="C6733" t="s">
        <v>8953</v>
      </c>
      <c r="D6733" t="s">
        <v>9222</v>
      </c>
      <c r="E6733" t="s">
        <v>9246</v>
      </c>
      <c r="F6733" t="s">
        <v>8956</v>
      </c>
      <c r="G6733" s="160" t="s">
        <v>4076</v>
      </c>
      <c r="H6733" t="s">
        <v>4330</v>
      </c>
      <c r="I6733" s="160" t="s">
        <v>3995</v>
      </c>
      <c r="J6733" t="s">
        <v>5519</v>
      </c>
      <c r="K6733">
        <v>99</v>
      </c>
      <c r="L6733" t="s">
        <v>3999</v>
      </c>
    </row>
    <row r="6734" spans="1:12">
      <c r="A6734" s="15">
        <v>30700833</v>
      </c>
      <c r="B6734" t="s">
        <v>5450</v>
      </c>
      <c r="C6734" t="s">
        <v>8953</v>
      </c>
      <c r="D6734" t="s">
        <v>9222</v>
      </c>
      <c r="E6734" t="s">
        <v>9247</v>
      </c>
      <c r="F6734" t="s">
        <v>8956</v>
      </c>
      <c r="G6734" s="160" t="s">
        <v>4076</v>
      </c>
      <c r="H6734" t="s">
        <v>4330</v>
      </c>
      <c r="I6734" s="160" t="s">
        <v>3995</v>
      </c>
      <c r="J6734" t="s">
        <v>5519</v>
      </c>
      <c r="K6734">
        <v>99</v>
      </c>
      <c r="L6734" t="s">
        <v>3999</v>
      </c>
    </row>
    <row r="6735" spans="1:12">
      <c r="A6735" s="15">
        <v>30700837</v>
      </c>
      <c r="B6735" t="s">
        <v>5450</v>
      </c>
      <c r="C6735" t="s">
        <v>8953</v>
      </c>
      <c r="D6735" t="s">
        <v>9222</v>
      </c>
      <c r="E6735" t="s">
        <v>9248</v>
      </c>
      <c r="F6735" t="s">
        <v>8956</v>
      </c>
      <c r="G6735" s="160" t="s">
        <v>4076</v>
      </c>
      <c r="H6735" t="s">
        <v>4330</v>
      </c>
      <c r="I6735" s="160" t="s">
        <v>3995</v>
      </c>
      <c r="J6735" t="s">
        <v>5519</v>
      </c>
      <c r="K6735">
        <v>99</v>
      </c>
      <c r="L6735" t="s">
        <v>3999</v>
      </c>
    </row>
    <row r="6736" spans="1:12">
      <c r="A6736" s="15">
        <v>30700838</v>
      </c>
      <c r="B6736" t="s">
        <v>5450</v>
      </c>
      <c r="C6736" t="s">
        <v>8953</v>
      </c>
      <c r="D6736" t="s">
        <v>9222</v>
      </c>
      <c r="E6736" t="s">
        <v>9249</v>
      </c>
      <c r="F6736" t="s">
        <v>8956</v>
      </c>
      <c r="G6736" s="160" t="s">
        <v>4076</v>
      </c>
      <c r="H6736" t="s">
        <v>4330</v>
      </c>
      <c r="I6736" s="160" t="s">
        <v>3995</v>
      </c>
      <c r="J6736" t="s">
        <v>5519</v>
      </c>
      <c r="K6736">
        <v>99</v>
      </c>
      <c r="L6736" t="s">
        <v>3999</v>
      </c>
    </row>
    <row r="6737" spans="1:12">
      <c r="A6737" s="15">
        <v>30700839</v>
      </c>
      <c r="B6737" t="s">
        <v>5450</v>
      </c>
      <c r="C6737" t="s">
        <v>8953</v>
      </c>
      <c r="D6737" t="s">
        <v>9222</v>
      </c>
      <c r="E6737" t="s">
        <v>9250</v>
      </c>
      <c r="F6737" t="s">
        <v>8956</v>
      </c>
      <c r="G6737" s="160" t="s">
        <v>4076</v>
      </c>
      <c r="H6737" t="s">
        <v>4330</v>
      </c>
      <c r="I6737" s="160" t="s">
        <v>3995</v>
      </c>
      <c r="J6737" t="s">
        <v>5519</v>
      </c>
      <c r="K6737">
        <v>99</v>
      </c>
      <c r="L6737" t="s">
        <v>3999</v>
      </c>
    </row>
    <row r="6738" spans="1:12">
      <c r="A6738" s="15">
        <v>30700841</v>
      </c>
      <c r="B6738" t="s">
        <v>5450</v>
      </c>
      <c r="C6738" t="s">
        <v>8953</v>
      </c>
      <c r="D6738" t="s">
        <v>9222</v>
      </c>
      <c r="E6738" t="s">
        <v>9251</v>
      </c>
      <c r="F6738" t="s">
        <v>8956</v>
      </c>
      <c r="G6738" s="160" t="s">
        <v>4076</v>
      </c>
      <c r="H6738" t="s">
        <v>4330</v>
      </c>
      <c r="I6738" s="160" t="s">
        <v>3995</v>
      </c>
      <c r="J6738" t="s">
        <v>5519</v>
      </c>
      <c r="K6738">
        <v>99</v>
      </c>
      <c r="L6738" t="s">
        <v>3999</v>
      </c>
    </row>
    <row r="6739" spans="1:12">
      <c r="A6739" s="15">
        <v>30700842</v>
      </c>
      <c r="B6739" t="s">
        <v>5450</v>
      </c>
      <c r="C6739" t="s">
        <v>8953</v>
      </c>
      <c r="D6739" t="s">
        <v>9222</v>
      </c>
      <c r="E6739" t="s">
        <v>9252</v>
      </c>
      <c r="F6739" t="s">
        <v>8956</v>
      </c>
      <c r="G6739" s="160" t="s">
        <v>4076</v>
      </c>
      <c r="H6739" t="s">
        <v>4330</v>
      </c>
      <c r="I6739" s="160" t="s">
        <v>3995</v>
      </c>
      <c r="J6739" t="s">
        <v>5519</v>
      </c>
      <c r="K6739">
        <v>99</v>
      </c>
      <c r="L6739" t="s">
        <v>3999</v>
      </c>
    </row>
    <row r="6740" spans="1:12">
      <c r="A6740" s="15">
        <v>30700843</v>
      </c>
      <c r="B6740" t="s">
        <v>5450</v>
      </c>
      <c r="C6740" t="s">
        <v>8953</v>
      </c>
      <c r="D6740" t="s">
        <v>9222</v>
      </c>
      <c r="E6740" t="s">
        <v>9253</v>
      </c>
      <c r="F6740" t="s">
        <v>8956</v>
      </c>
      <c r="G6740" s="160" t="s">
        <v>4076</v>
      </c>
      <c r="H6740" t="s">
        <v>4330</v>
      </c>
      <c r="I6740" s="160" t="s">
        <v>3995</v>
      </c>
      <c r="J6740" t="s">
        <v>5519</v>
      </c>
      <c r="K6740">
        <v>99</v>
      </c>
      <c r="L6740" t="s">
        <v>3999</v>
      </c>
    </row>
    <row r="6741" spans="1:12">
      <c r="A6741" s="15">
        <v>30700844</v>
      </c>
      <c r="B6741" t="s">
        <v>5450</v>
      </c>
      <c r="C6741" t="s">
        <v>8953</v>
      </c>
      <c r="D6741" t="s">
        <v>9222</v>
      </c>
      <c r="E6741" t="s">
        <v>9254</v>
      </c>
      <c r="F6741" t="s">
        <v>8956</v>
      </c>
      <c r="G6741" s="160" t="s">
        <v>4076</v>
      </c>
      <c r="H6741" t="s">
        <v>4330</v>
      </c>
      <c r="I6741" s="160" t="s">
        <v>3995</v>
      </c>
      <c r="J6741" t="s">
        <v>5519</v>
      </c>
      <c r="K6741">
        <v>99</v>
      </c>
      <c r="L6741" t="s">
        <v>3999</v>
      </c>
    </row>
    <row r="6742" spans="1:12">
      <c r="A6742" s="15">
        <v>30700845</v>
      </c>
      <c r="B6742" t="s">
        <v>5450</v>
      </c>
      <c r="C6742" t="s">
        <v>8953</v>
      </c>
      <c r="D6742" t="s">
        <v>9222</v>
      </c>
      <c r="E6742" t="s">
        <v>9255</v>
      </c>
      <c r="F6742" t="s">
        <v>8956</v>
      </c>
      <c r="G6742" s="160" t="s">
        <v>4076</v>
      </c>
      <c r="H6742" t="s">
        <v>4330</v>
      </c>
      <c r="I6742" s="160" t="s">
        <v>3995</v>
      </c>
      <c r="J6742" t="s">
        <v>5519</v>
      </c>
      <c r="K6742">
        <v>99</v>
      </c>
      <c r="L6742" t="s">
        <v>3999</v>
      </c>
    </row>
    <row r="6743" spans="1:12">
      <c r="A6743" s="15">
        <v>30700846</v>
      </c>
      <c r="B6743" t="s">
        <v>5450</v>
      </c>
      <c r="C6743" t="s">
        <v>8953</v>
      </c>
      <c r="D6743" t="s">
        <v>9222</v>
      </c>
      <c r="E6743" t="s">
        <v>9256</v>
      </c>
      <c r="F6743" t="s">
        <v>8956</v>
      </c>
      <c r="G6743" s="160" t="s">
        <v>4076</v>
      </c>
      <c r="H6743" t="s">
        <v>4330</v>
      </c>
      <c r="I6743" s="160" t="s">
        <v>3995</v>
      </c>
      <c r="J6743" t="s">
        <v>5519</v>
      </c>
      <c r="K6743">
        <v>99</v>
      </c>
      <c r="L6743" t="s">
        <v>3999</v>
      </c>
    </row>
    <row r="6744" spans="1:12">
      <c r="A6744" s="15">
        <v>30700893</v>
      </c>
      <c r="B6744" t="s">
        <v>5450</v>
      </c>
      <c r="C6744" t="s">
        <v>8953</v>
      </c>
      <c r="D6744" t="s">
        <v>9222</v>
      </c>
      <c r="E6744" t="s">
        <v>9257</v>
      </c>
      <c r="F6744" t="s">
        <v>8956</v>
      </c>
      <c r="G6744" s="160" t="s">
        <v>4076</v>
      </c>
      <c r="H6744" t="s">
        <v>4330</v>
      </c>
      <c r="I6744" s="160" t="s">
        <v>3995</v>
      </c>
      <c r="J6744" t="s">
        <v>5519</v>
      </c>
      <c r="K6744">
        <v>99</v>
      </c>
      <c r="L6744" t="s">
        <v>3999</v>
      </c>
    </row>
    <row r="6745" spans="1:12">
      <c r="A6745" s="15">
        <v>30700894</v>
      </c>
      <c r="B6745" t="s">
        <v>5450</v>
      </c>
      <c r="C6745" t="s">
        <v>8953</v>
      </c>
      <c r="D6745" t="s">
        <v>9222</v>
      </c>
      <c r="E6745" t="s">
        <v>9258</v>
      </c>
      <c r="F6745" t="s">
        <v>8956</v>
      </c>
      <c r="G6745" s="160" t="s">
        <v>4076</v>
      </c>
      <c r="H6745" t="s">
        <v>4330</v>
      </c>
      <c r="I6745" s="160" t="s">
        <v>3995</v>
      </c>
      <c r="J6745" t="s">
        <v>5519</v>
      </c>
      <c r="K6745">
        <v>99</v>
      </c>
      <c r="L6745" t="s">
        <v>3999</v>
      </c>
    </row>
    <row r="6746" spans="1:12">
      <c r="A6746" s="15">
        <v>30700895</v>
      </c>
      <c r="B6746" t="s">
        <v>5450</v>
      </c>
      <c r="C6746" t="s">
        <v>8953</v>
      </c>
      <c r="D6746" t="s">
        <v>9222</v>
      </c>
      <c r="E6746" t="s">
        <v>9259</v>
      </c>
      <c r="F6746" t="s">
        <v>4073</v>
      </c>
      <c r="G6746" s="160" t="s">
        <v>4076</v>
      </c>
      <c r="H6746" t="s">
        <v>4330</v>
      </c>
      <c r="I6746" s="160" t="s">
        <v>3995</v>
      </c>
      <c r="J6746" t="s">
        <v>5519</v>
      </c>
      <c r="K6746">
        <v>99</v>
      </c>
      <c r="L6746" t="s">
        <v>3999</v>
      </c>
    </row>
    <row r="6747" spans="1:12">
      <c r="A6747" s="15">
        <v>30700896</v>
      </c>
      <c r="B6747" t="s">
        <v>5450</v>
      </c>
      <c r="C6747" t="s">
        <v>8953</v>
      </c>
      <c r="D6747" t="s">
        <v>9222</v>
      </c>
      <c r="E6747" t="s">
        <v>4020</v>
      </c>
      <c r="F6747" t="s">
        <v>8956</v>
      </c>
      <c r="G6747" s="160" t="s">
        <v>4076</v>
      </c>
      <c r="H6747" t="s">
        <v>4330</v>
      </c>
      <c r="I6747" s="160" t="s">
        <v>3995</v>
      </c>
      <c r="J6747" t="s">
        <v>5519</v>
      </c>
      <c r="K6747">
        <v>99</v>
      </c>
      <c r="L6747" t="s">
        <v>3999</v>
      </c>
    </row>
    <row r="6748" spans="1:12">
      <c r="A6748" s="15">
        <v>30700897</v>
      </c>
      <c r="B6748" t="s">
        <v>5450</v>
      </c>
      <c r="C6748" t="s">
        <v>8953</v>
      </c>
      <c r="D6748" t="s">
        <v>9222</v>
      </c>
      <c r="E6748" t="s">
        <v>9260</v>
      </c>
      <c r="F6748" t="s">
        <v>8956</v>
      </c>
      <c r="G6748" s="160" t="s">
        <v>4076</v>
      </c>
      <c r="H6748" t="s">
        <v>4330</v>
      </c>
      <c r="I6748" s="160" t="s">
        <v>3995</v>
      </c>
      <c r="J6748" t="s">
        <v>5519</v>
      </c>
      <c r="K6748">
        <v>99</v>
      </c>
      <c r="L6748" t="s">
        <v>3999</v>
      </c>
    </row>
    <row r="6749" spans="1:12">
      <c r="A6749" s="15">
        <v>30700898</v>
      </c>
      <c r="B6749" t="s">
        <v>5450</v>
      </c>
      <c r="C6749" t="s">
        <v>8953</v>
      </c>
      <c r="D6749" t="s">
        <v>9222</v>
      </c>
      <c r="E6749" t="s">
        <v>9261</v>
      </c>
      <c r="F6749" t="s">
        <v>8956</v>
      </c>
      <c r="G6749" s="160" t="s">
        <v>4076</v>
      </c>
      <c r="H6749" t="s">
        <v>4330</v>
      </c>
      <c r="I6749" s="160" t="s">
        <v>3995</v>
      </c>
      <c r="J6749" t="s">
        <v>5519</v>
      </c>
      <c r="K6749">
        <v>99</v>
      </c>
      <c r="L6749" t="s">
        <v>3999</v>
      </c>
    </row>
    <row r="6750" spans="1:12">
      <c r="A6750" s="15">
        <v>30700899</v>
      </c>
      <c r="B6750" t="s">
        <v>5450</v>
      </c>
      <c r="C6750" t="s">
        <v>8953</v>
      </c>
      <c r="D6750" t="s">
        <v>9222</v>
      </c>
      <c r="E6750" t="s">
        <v>4020</v>
      </c>
      <c r="F6750" t="s">
        <v>8956</v>
      </c>
      <c r="G6750" s="160" t="s">
        <v>4076</v>
      </c>
      <c r="H6750" t="s">
        <v>4330</v>
      </c>
      <c r="I6750" s="160" t="s">
        <v>3995</v>
      </c>
      <c r="J6750" t="s">
        <v>5519</v>
      </c>
      <c r="K6750">
        <v>99</v>
      </c>
      <c r="L6750" t="s">
        <v>3999</v>
      </c>
    </row>
    <row r="6751" spans="1:12">
      <c r="A6751" s="15">
        <v>30700909</v>
      </c>
      <c r="B6751" t="s">
        <v>5450</v>
      </c>
      <c r="C6751" t="s">
        <v>8953</v>
      </c>
      <c r="D6751" t="s">
        <v>9262</v>
      </c>
      <c r="E6751" t="s">
        <v>9263</v>
      </c>
      <c r="F6751" t="s">
        <v>8956</v>
      </c>
      <c r="G6751" s="160" t="s">
        <v>4076</v>
      </c>
      <c r="H6751" t="s">
        <v>4330</v>
      </c>
      <c r="I6751" s="160" t="s">
        <v>3995</v>
      </c>
      <c r="J6751" t="s">
        <v>5519</v>
      </c>
      <c r="K6751">
        <v>99</v>
      </c>
      <c r="L6751" t="s">
        <v>3999</v>
      </c>
    </row>
    <row r="6752" spans="1:12">
      <c r="A6752" s="15">
        <v>30700910</v>
      </c>
      <c r="B6752" t="s">
        <v>5450</v>
      </c>
      <c r="C6752" t="s">
        <v>8953</v>
      </c>
      <c r="D6752" t="s">
        <v>9262</v>
      </c>
      <c r="E6752" t="s">
        <v>9264</v>
      </c>
      <c r="F6752" t="s">
        <v>8956</v>
      </c>
      <c r="G6752" s="160" t="s">
        <v>4076</v>
      </c>
      <c r="H6752" t="s">
        <v>4330</v>
      </c>
      <c r="I6752" s="160" t="s">
        <v>3995</v>
      </c>
      <c r="J6752" t="s">
        <v>5519</v>
      </c>
      <c r="K6752">
        <v>99</v>
      </c>
      <c r="L6752" t="s">
        <v>3999</v>
      </c>
    </row>
    <row r="6753" spans="1:12">
      <c r="A6753" s="15">
        <v>30700911</v>
      </c>
      <c r="B6753" t="s">
        <v>5450</v>
      </c>
      <c r="C6753" t="s">
        <v>8953</v>
      </c>
      <c r="D6753" t="s">
        <v>9262</v>
      </c>
      <c r="E6753" t="s">
        <v>9265</v>
      </c>
      <c r="F6753" t="s">
        <v>8956</v>
      </c>
      <c r="G6753" s="160" t="s">
        <v>4076</v>
      </c>
      <c r="H6753" t="s">
        <v>4330</v>
      </c>
      <c r="I6753" s="160" t="s">
        <v>3995</v>
      </c>
      <c r="J6753" t="s">
        <v>5519</v>
      </c>
      <c r="K6753">
        <v>99</v>
      </c>
      <c r="L6753" t="s">
        <v>3999</v>
      </c>
    </row>
    <row r="6754" spans="1:12">
      <c r="A6754" s="15">
        <v>30700912</v>
      </c>
      <c r="B6754" t="s">
        <v>5450</v>
      </c>
      <c r="C6754" t="s">
        <v>8953</v>
      </c>
      <c r="D6754" t="s">
        <v>9262</v>
      </c>
      <c r="E6754" t="s">
        <v>9266</v>
      </c>
      <c r="F6754" t="s">
        <v>8956</v>
      </c>
      <c r="G6754" s="160" t="s">
        <v>4076</v>
      </c>
      <c r="H6754" t="s">
        <v>4330</v>
      </c>
      <c r="I6754" s="160" t="s">
        <v>3995</v>
      </c>
      <c r="J6754" t="s">
        <v>5519</v>
      </c>
      <c r="K6754">
        <v>99</v>
      </c>
      <c r="L6754" t="s">
        <v>3999</v>
      </c>
    </row>
    <row r="6755" spans="1:12">
      <c r="A6755" s="15">
        <v>30700913</v>
      </c>
      <c r="B6755" t="s">
        <v>5450</v>
      </c>
      <c r="C6755" t="s">
        <v>8953</v>
      </c>
      <c r="D6755" t="s">
        <v>9262</v>
      </c>
      <c r="E6755" t="s">
        <v>9267</v>
      </c>
      <c r="F6755" t="s">
        <v>8956</v>
      </c>
      <c r="G6755" s="160" t="s">
        <v>4076</v>
      </c>
      <c r="H6755" t="s">
        <v>4330</v>
      </c>
      <c r="I6755" s="160" t="s">
        <v>3995</v>
      </c>
      <c r="J6755" t="s">
        <v>5519</v>
      </c>
      <c r="K6755">
        <v>99</v>
      </c>
      <c r="L6755" t="s">
        <v>3999</v>
      </c>
    </row>
    <row r="6756" spans="1:12">
      <c r="A6756" s="15">
        <v>30700914</v>
      </c>
      <c r="B6756" t="s">
        <v>5450</v>
      </c>
      <c r="C6756" t="s">
        <v>8953</v>
      </c>
      <c r="D6756" t="s">
        <v>9262</v>
      </c>
      <c r="E6756" t="s">
        <v>9268</v>
      </c>
      <c r="F6756" t="s">
        <v>8956</v>
      </c>
      <c r="G6756" s="160" t="s">
        <v>4076</v>
      </c>
      <c r="H6756" t="s">
        <v>4330</v>
      </c>
      <c r="I6756" s="160" t="s">
        <v>3995</v>
      </c>
      <c r="J6756" t="s">
        <v>5519</v>
      </c>
      <c r="K6756">
        <v>99</v>
      </c>
      <c r="L6756" t="s">
        <v>3999</v>
      </c>
    </row>
    <row r="6757" spans="1:12">
      <c r="A6757" s="15">
        <v>30700915</v>
      </c>
      <c r="B6757" t="s">
        <v>5450</v>
      </c>
      <c r="C6757" t="s">
        <v>8953</v>
      </c>
      <c r="D6757" t="s">
        <v>9262</v>
      </c>
      <c r="E6757" t="s">
        <v>9269</v>
      </c>
      <c r="F6757" t="s">
        <v>8956</v>
      </c>
      <c r="G6757" s="160" t="s">
        <v>4076</v>
      </c>
      <c r="H6757" t="s">
        <v>4330</v>
      </c>
      <c r="I6757" s="160" t="s">
        <v>3995</v>
      </c>
      <c r="J6757" t="s">
        <v>5519</v>
      </c>
      <c r="K6757">
        <v>99</v>
      </c>
      <c r="L6757" t="s">
        <v>3999</v>
      </c>
    </row>
    <row r="6758" spans="1:12">
      <c r="A6758" s="15">
        <v>30700916</v>
      </c>
      <c r="B6758" t="s">
        <v>5450</v>
      </c>
      <c r="C6758" t="s">
        <v>8953</v>
      </c>
      <c r="D6758" t="s">
        <v>9262</v>
      </c>
      <c r="E6758" t="s">
        <v>9270</v>
      </c>
      <c r="F6758" t="s">
        <v>8956</v>
      </c>
      <c r="G6758" s="160" t="s">
        <v>4076</v>
      </c>
      <c r="H6758" t="s">
        <v>4330</v>
      </c>
      <c r="I6758" s="160" t="s">
        <v>3995</v>
      </c>
      <c r="J6758" t="s">
        <v>5519</v>
      </c>
      <c r="K6758">
        <v>99</v>
      </c>
      <c r="L6758" t="s">
        <v>3999</v>
      </c>
    </row>
    <row r="6759" spans="1:12">
      <c r="A6759" s="15">
        <v>30700917</v>
      </c>
      <c r="B6759" t="s">
        <v>5450</v>
      </c>
      <c r="C6759" t="s">
        <v>8953</v>
      </c>
      <c r="D6759" t="s">
        <v>9262</v>
      </c>
      <c r="E6759" t="s">
        <v>9271</v>
      </c>
      <c r="F6759" t="s">
        <v>8956</v>
      </c>
      <c r="G6759" s="160" t="s">
        <v>4076</v>
      </c>
      <c r="H6759" t="s">
        <v>4330</v>
      </c>
      <c r="I6759" s="160" t="s">
        <v>3995</v>
      </c>
      <c r="J6759" t="s">
        <v>5519</v>
      </c>
      <c r="K6759">
        <v>99</v>
      </c>
      <c r="L6759" t="s">
        <v>3999</v>
      </c>
    </row>
    <row r="6760" spans="1:12">
      <c r="A6760" s="15">
        <v>30700918</v>
      </c>
      <c r="B6760" t="s">
        <v>5450</v>
      </c>
      <c r="C6760" t="s">
        <v>8953</v>
      </c>
      <c r="D6760" t="s">
        <v>9262</v>
      </c>
      <c r="E6760" t="s">
        <v>9272</v>
      </c>
      <c r="F6760" t="s">
        <v>8956</v>
      </c>
      <c r="G6760" s="160" t="s">
        <v>4076</v>
      </c>
      <c r="H6760" t="s">
        <v>4330</v>
      </c>
      <c r="I6760" s="160" t="s">
        <v>3995</v>
      </c>
      <c r="J6760" t="s">
        <v>5519</v>
      </c>
      <c r="K6760">
        <v>99</v>
      </c>
      <c r="L6760" t="s">
        <v>3999</v>
      </c>
    </row>
    <row r="6761" spans="1:12">
      <c r="A6761" s="15">
        <v>30700919</v>
      </c>
      <c r="B6761" t="s">
        <v>5450</v>
      </c>
      <c r="C6761" t="s">
        <v>8953</v>
      </c>
      <c r="D6761" t="s">
        <v>9262</v>
      </c>
      <c r="E6761" t="s">
        <v>9273</v>
      </c>
      <c r="F6761" t="s">
        <v>8956</v>
      </c>
      <c r="G6761" s="160" t="s">
        <v>4076</v>
      </c>
      <c r="H6761" t="s">
        <v>4330</v>
      </c>
      <c r="I6761" s="160" t="s">
        <v>3995</v>
      </c>
      <c r="J6761" t="s">
        <v>5519</v>
      </c>
      <c r="K6761">
        <v>99</v>
      </c>
      <c r="L6761" t="s">
        <v>3999</v>
      </c>
    </row>
    <row r="6762" spans="1:12">
      <c r="A6762" s="15">
        <v>30700920</v>
      </c>
      <c r="B6762" t="s">
        <v>5450</v>
      </c>
      <c r="C6762" t="s">
        <v>8953</v>
      </c>
      <c r="D6762" t="s">
        <v>9262</v>
      </c>
      <c r="E6762" t="s">
        <v>9274</v>
      </c>
      <c r="F6762" t="s">
        <v>8956</v>
      </c>
      <c r="G6762" s="160" t="s">
        <v>4076</v>
      </c>
      <c r="H6762" t="s">
        <v>4330</v>
      </c>
      <c r="I6762" s="160" t="s">
        <v>3995</v>
      </c>
      <c r="J6762" t="s">
        <v>5519</v>
      </c>
      <c r="K6762">
        <v>99</v>
      </c>
      <c r="L6762" t="s">
        <v>3999</v>
      </c>
    </row>
    <row r="6763" spans="1:12">
      <c r="A6763" s="15">
        <v>30700921</v>
      </c>
      <c r="B6763" t="s">
        <v>5450</v>
      </c>
      <c r="C6763" t="s">
        <v>8953</v>
      </c>
      <c r="D6763" t="s">
        <v>9262</v>
      </c>
      <c r="E6763" t="s">
        <v>9275</v>
      </c>
      <c r="F6763" t="s">
        <v>8956</v>
      </c>
      <c r="G6763" s="160" t="s">
        <v>4076</v>
      </c>
      <c r="H6763" t="s">
        <v>4330</v>
      </c>
      <c r="I6763" s="160" t="s">
        <v>3995</v>
      </c>
      <c r="J6763" t="s">
        <v>5519</v>
      </c>
      <c r="K6763">
        <v>99</v>
      </c>
      <c r="L6763" t="s">
        <v>3999</v>
      </c>
    </row>
    <row r="6764" spans="1:12">
      <c r="A6764" s="15">
        <v>30700923</v>
      </c>
      <c r="B6764" t="s">
        <v>5450</v>
      </c>
      <c r="C6764" t="s">
        <v>8953</v>
      </c>
      <c r="D6764" t="s">
        <v>9262</v>
      </c>
      <c r="E6764" t="s">
        <v>9276</v>
      </c>
      <c r="F6764" t="s">
        <v>8956</v>
      </c>
      <c r="G6764" s="160" t="s">
        <v>4076</v>
      </c>
      <c r="H6764" t="s">
        <v>4330</v>
      </c>
      <c r="I6764" s="160" t="s">
        <v>3995</v>
      </c>
      <c r="J6764" t="s">
        <v>5519</v>
      </c>
      <c r="K6764">
        <v>99</v>
      </c>
      <c r="L6764" t="s">
        <v>3999</v>
      </c>
    </row>
    <row r="6765" spans="1:12">
      <c r="A6765" s="15">
        <v>30700924</v>
      </c>
      <c r="B6765" t="s">
        <v>5450</v>
      </c>
      <c r="C6765" t="s">
        <v>8953</v>
      </c>
      <c r="D6765" t="s">
        <v>9262</v>
      </c>
      <c r="E6765" t="s">
        <v>9277</v>
      </c>
      <c r="F6765" t="s">
        <v>8956</v>
      </c>
      <c r="G6765" s="160" t="s">
        <v>4076</v>
      </c>
      <c r="H6765" t="s">
        <v>4330</v>
      </c>
      <c r="I6765" s="160" t="s">
        <v>3995</v>
      </c>
      <c r="J6765" t="s">
        <v>5519</v>
      </c>
      <c r="K6765">
        <v>99</v>
      </c>
      <c r="L6765" t="s">
        <v>3999</v>
      </c>
    </row>
    <row r="6766" spans="1:12">
      <c r="A6766" s="15">
        <v>30700925</v>
      </c>
      <c r="B6766" t="s">
        <v>5450</v>
      </c>
      <c r="C6766" t="s">
        <v>8953</v>
      </c>
      <c r="D6766" t="s">
        <v>9262</v>
      </c>
      <c r="E6766" t="s">
        <v>9278</v>
      </c>
      <c r="F6766" t="s">
        <v>8956</v>
      </c>
      <c r="G6766" s="160" t="s">
        <v>4076</v>
      </c>
      <c r="H6766" t="s">
        <v>4330</v>
      </c>
      <c r="I6766" s="160" t="s">
        <v>3995</v>
      </c>
      <c r="J6766" t="s">
        <v>5519</v>
      </c>
      <c r="K6766">
        <v>99</v>
      </c>
      <c r="L6766" t="s">
        <v>3999</v>
      </c>
    </row>
    <row r="6767" spans="1:12">
      <c r="A6767" s="15">
        <v>30700926</v>
      </c>
      <c r="B6767" t="s">
        <v>5450</v>
      </c>
      <c r="C6767" t="s">
        <v>8953</v>
      </c>
      <c r="D6767" t="s">
        <v>9262</v>
      </c>
      <c r="E6767" t="s">
        <v>9279</v>
      </c>
      <c r="F6767" t="s">
        <v>8956</v>
      </c>
      <c r="G6767" s="160" t="s">
        <v>4076</v>
      </c>
      <c r="H6767" t="s">
        <v>4330</v>
      </c>
      <c r="I6767" s="160" t="s">
        <v>3995</v>
      </c>
      <c r="J6767" t="s">
        <v>5519</v>
      </c>
      <c r="K6767">
        <v>99</v>
      </c>
      <c r="L6767" t="s">
        <v>3999</v>
      </c>
    </row>
    <row r="6768" spans="1:12">
      <c r="A6768" s="15">
        <v>30700927</v>
      </c>
      <c r="B6768" t="s">
        <v>5450</v>
      </c>
      <c r="C6768" t="s">
        <v>8953</v>
      </c>
      <c r="D6768" t="s">
        <v>9262</v>
      </c>
      <c r="E6768" t="s">
        <v>9280</v>
      </c>
      <c r="F6768" t="s">
        <v>8956</v>
      </c>
      <c r="G6768" s="160" t="s">
        <v>4076</v>
      </c>
      <c r="H6768" t="s">
        <v>4330</v>
      </c>
      <c r="I6768" s="160" t="s">
        <v>3995</v>
      </c>
      <c r="J6768" t="s">
        <v>5519</v>
      </c>
      <c r="K6768">
        <v>99</v>
      </c>
      <c r="L6768" t="s">
        <v>3999</v>
      </c>
    </row>
    <row r="6769" spans="1:12">
      <c r="A6769" s="15">
        <v>30700928</v>
      </c>
      <c r="B6769" t="s">
        <v>5450</v>
      </c>
      <c r="C6769" t="s">
        <v>8953</v>
      </c>
      <c r="D6769" t="s">
        <v>9262</v>
      </c>
      <c r="E6769" t="s">
        <v>9281</v>
      </c>
      <c r="F6769" t="s">
        <v>8956</v>
      </c>
      <c r="G6769" s="160" t="s">
        <v>4076</v>
      </c>
      <c r="H6769" t="s">
        <v>4330</v>
      </c>
      <c r="I6769" s="160" t="s">
        <v>3995</v>
      </c>
      <c r="J6769" t="s">
        <v>5519</v>
      </c>
      <c r="K6769">
        <v>99</v>
      </c>
      <c r="L6769" t="s">
        <v>3999</v>
      </c>
    </row>
    <row r="6770" spans="1:12">
      <c r="A6770" s="15">
        <v>30700929</v>
      </c>
      <c r="B6770" t="s">
        <v>5450</v>
      </c>
      <c r="C6770" t="s">
        <v>8953</v>
      </c>
      <c r="D6770" t="s">
        <v>9262</v>
      </c>
      <c r="E6770" t="s">
        <v>9282</v>
      </c>
      <c r="F6770" t="s">
        <v>8956</v>
      </c>
      <c r="G6770" s="160" t="s">
        <v>4076</v>
      </c>
      <c r="H6770" t="s">
        <v>4330</v>
      </c>
      <c r="I6770" s="160" t="s">
        <v>3995</v>
      </c>
      <c r="J6770" t="s">
        <v>5519</v>
      </c>
      <c r="K6770">
        <v>99</v>
      </c>
      <c r="L6770" t="s">
        <v>3999</v>
      </c>
    </row>
    <row r="6771" spans="1:12">
      <c r="A6771" s="15">
        <v>30700930</v>
      </c>
      <c r="B6771" t="s">
        <v>5450</v>
      </c>
      <c r="C6771" t="s">
        <v>8953</v>
      </c>
      <c r="D6771" t="s">
        <v>9262</v>
      </c>
      <c r="E6771" t="s">
        <v>9283</v>
      </c>
      <c r="F6771" t="s">
        <v>8956</v>
      </c>
      <c r="G6771" s="160" t="s">
        <v>4076</v>
      </c>
      <c r="H6771" t="s">
        <v>4330</v>
      </c>
      <c r="I6771" s="160" t="s">
        <v>3995</v>
      </c>
      <c r="J6771" t="s">
        <v>5519</v>
      </c>
      <c r="K6771">
        <v>99</v>
      </c>
      <c r="L6771" t="s">
        <v>3999</v>
      </c>
    </row>
    <row r="6772" spans="1:12">
      <c r="A6772" s="15">
        <v>30700931</v>
      </c>
      <c r="B6772" t="s">
        <v>5450</v>
      </c>
      <c r="C6772" t="s">
        <v>8953</v>
      </c>
      <c r="D6772" t="s">
        <v>9262</v>
      </c>
      <c r="E6772" t="s">
        <v>9284</v>
      </c>
      <c r="F6772" t="s">
        <v>8956</v>
      </c>
      <c r="G6772" s="160" t="s">
        <v>4076</v>
      </c>
      <c r="H6772" t="s">
        <v>4330</v>
      </c>
      <c r="I6772" s="160" t="s">
        <v>3995</v>
      </c>
      <c r="J6772" t="s">
        <v>5519</v>
      </c>
      <c r="K6772">
        <v>99</v>
      </c>
      <c r="L6772" t="s">
        <v>3999</v>
      </c>
    </row>
    <row r="6773" spans="1:12">
      <c r="A6773" s="15">
        <v>30700932</v>
      </c>
      <c r="B6773" t="s">
        <v>5450</v>
      </c>
      <c r="C6773" t="s">
        <v>8953</v>
      </c>
      <c r="D6773" t="s">
        <v>9262</v>
      </c>
      <c r="E6773" t="s">
        <v>9285</v>
      </c>
      <c r="F6773" t="s">
        <v>8956</v>
      </c>
      <c r="G6773" s="160" t="s">
        <v>4076</v>
      </c>
      <c r="H6773" t="s">
        <v>4330</v>
      </c>
      <c r="I6773" s="160" t="s">
        <v>3995</v>
      </c>
      <c r="J6773" t="s">
        <v>5519</v>
      </c>
      <c r="K6773">
        <v>99</v>
      </c>
      <c r="L6773" t="s">
        <v>3999</v>
      </c>
    </row>
    <row r="6774" spans="1:12">
      <c r="A6774" s="15">
        <v>30700933</v>
      </c>
      <c r="B6774" t="s">
        <v>5450</v>
      </c>
      <c r="C6774" t="s">
        <v>8953</v>
      </c>
      <c r="D6774" t="s">
        <v>9262</v>
      </c>
      <c r="E6774" t="s">
        <v>9286</v>
      </c>
      <c r="F6774" t="s">
        <v>8956</v>
      </c>
      <c r="G6774" s="160" t="s">
        <v>4076</v>
      </c>
      <c r="H6774" t="s">
        <v>4330</v>
      </c>
      <c r="I6774" s="160" t="s">
        <v>3995</v>
      </c>
      <c r="J6774" t="s">
        <v>5519</v>
      </c>
      <c r="K6774">
        <v>99</v>
      </c>
      <c r="L6774" t="s">
        <v>3999</v>
      </c>
    </row>
    <row r="6775" spans="1:12">
      <c r="A6775" s="15">
        <v>30700934</v>
      </c>
      <c r="B6775" t="s">
        <v>5450</v>
      </c>
      <c r="C6775" t="s">
        <v>8953</v>
      </c>
      <c r="D6775" t="s">
        <v>9262</v>
      </c>
      <c r="E6775" t="s">
        <v>9287</v>
      </c>
      <c r="F6775" t="s">
        <v>8956</v>
      </c>
      <c r="G6775" s="160" t="s">
        <v>4076</v>
      </c>
      <c r="H6775" t="s">
        <v>4330</v>
      </c>
      <c r="I6775" s="160" t="s">
        <v>3995</v>
      </c>
      <c r="J6775" t="s">
        <v>5519</v>
      </c>
      <c r="K6775">
        <v>99</v>
      </c>
      <c r="L6775" t="s">
        <v>3999</v>
      </c>
    </row>
    <row r="6776" spans="1:12">
      <c r="A6776" s="15">
        <v>30700935</v>
      </c>
      <c r="B6776" t="s">
        <v>5450</v>
      </c>
      <c r="C6776" t="s">
        <v>8953</v>
      </c>
      <c r="D6776" t="s">
        <v>9262</v>
      </c>
      <c r="E6776" t="s">
        <v>9288</v>
      </c>
      <c r="F6776" t="s">
        <v>8956</v>
      </c>
      <c r="G6776" s="160" t="s">
        <v>4076</v>
      </c>
      <c r="H6776" t="s">
        <v>4330</v>
      </c>
      <c r="I6776" s="160" t="s">
        <v>3995</v>
      </c>
      <c r="J6776" t="s">
        <v>5519</v>
      </c>
      <c r="K6776">
        <v>99</v>
      </c>
      <c r="L6776" t="s">
        <v>3999</v>
      </c>
    </row>
    <row r="6777" spans="1:12">
      <c r="A6777" s="15">
        <v>30700936</v>
      </c>
      <c r="B6777" t="s">
        <v>5450</v>
      </c>
      <c r="C6777" t="s">
        <v>8953</v>
      </c>
      <c r="D6777" t="s">
        <v>9262</v>
      </c>
      <c r="E6777" t="s">
        <v>9289</v>
      </c>
      <c r="F6777" t="s">
        <v>8956</v>
      </c>
      <c r="G6777" s="160" t="s">
        <v>4076</v>
      </c>
      <c r="H6777" t="s">
        <v>4330</v>
      </c>
      <c r="I6777" s="160" t="s">
        <v>3995</v>
      </c>
      <c r="J6777" t="s">
        <v>5519</v>
      </c>
      <c r="K6777">
        <v>99</v>
      </c>
      <c r="L6777" t="s">
        <v>3999</v>
      </c>
    </row>
    <row r="6778" spans="1:12">
      <c r="A6778" s="15">
        <v>30700937</v>
      </c>
      <c r="B6778" t="s">
        <v>5450</v>
      </c>
      <c r="C6778" t="s">
        <v>8953</v>
      </c>
      <c r="D6778" t="s">
        <v>9262</v>
      </c>
      <c r="E6778" t="s">
        <v>9290</v>
      </c>
      <c r="F6778" t="s">
        <v>8956</v>
      </c>
      <c r="G6778" s="160" t="s">
        <v>4076</v>
      </c>
      <c r="H6778" t="s">
        <v>4330</v>
      </c>
      <c r="I6778" s="160" t="s">
        <v>3995</v>
      </c>
      <c r="J6778" t="s">
        <v>5519</v>
      </c>
      <c r="K6778">
        <v>99</v>
      </c>
      <c r="L6778" t="s">
        <v>3999</v>
      </c>
    </row>
    <row r="6779" spans="1:12">
      <c r="A6779" s="15">
        <v>30700939</v>
      </c>
      <c r="B6779" t="s">
        <v>5450</v>
      </c>
      <c r="C6779" t="s">
        <v>8953</v>
      </c>
      <c r="D6779" t="s">
        <v>9262</v>
      </c>
      <c r="E6779" t="s">
        <v>9291</v>
      </c>
      <c r="F6779" t="s">
        <v>8956</v>
      </c>
      <c r="G6779" s="160" t="s">
        <v>4076</v>
      </c>
      <c r="H6779" t="s">
        <v>4330</v>
      </c>
      <c r="I6779" s="160" t="s">
        <v>3995</v>
      </c>
      <c r="J6779" t="s">
        <v>5519</v>
      </c>
      <c r="K6779">
        <v>99</v>
      </c>
      <c r="L6779" t="s">
        <v>3999</v>
      </c>
    </row>
    <row r="6780" spans="1:12">
      <c r="A6780" s="15">
        <v>30700940</v>
      </c>
      <c r="B6780" t="s">
        <v>5450</v>
      </c>
      <c r="C6780" t="s">
        <v>8953</v>
      </c>
      <c r="D6780" t="s">
        <v>9262</v>
      </c>
      <c r="E6780" t="s">
        <v>9292</v>
      </c>
      <c r="F6780" t="s">
        <v>8956</v>
      </c>
      <c r="G6780" s="160" t="s">
        <v>4076</v>
      </c>
      <c r="H6780" t="s">
        <v>4330</v>
      </c>
      <c r="I6780" s="160" t="s">
        <v>3995</v>
      </c>
      <c r="J6780" t="s">
        <v>5519</v>
      </c>
      <c r="K6780">
        <v>99</v>
      </c>
      <c r="L6780" t="s">
        <v>3999</v>
      </c>
    </row>
    <row r="6781" spans="1:12">
      <c r="A6781" s="15">
        <v>30700942</v>
      </c>
      <c r="B6781" t="s">
        <v>5450</v>
      </c>
      <c r="C6781" t="s">
        <v>8953</v>
      </c>
      <c r="D6781" t="s">
        <v>9262</v>
      </c>
      <c r="E6781" t="s">
        <v>9293</v>
      </c>
      <c r="F6781" t="s">
        <v>8956</v>
      </c>
      <c r="G6781" s="160" t="s">
        <v>4076</v>
      </c>
      <c r="H6781" t="s">
        <v>4330</v>
      </c>
      <c r="I6781" s="160" t="s">
        <v>3995</v>
      </c>
      <c r="J6781" t="s">
        <v>5519</v>
      </c>
      <c r="K6781">
        <v>99</v>
      </c>
      <c r="L6781" t="s">
        <v>3999</v>
      </c>
    </row>
    <row r="6782" spans="1:12">
      <c r="A6782" s="15">
        <v>30700943</v>
      </c>
      <c r="B6782" t="s">
        <v>5450</v>
      </c>
      <c r="C6782" t="s">
        <v>8953</v>
      </c>
      <c r="D6782" t="s">
        <v>9262</v>
      </c>
      <c r="E6782" t="s">
        <v>9294</v>
      </c>
      <c r="F6782" t="s">
        <v>8956</v>
      </c>
      <c r="G6782" s="160" t="s">
        <v>4076</v>
      </c>
      <c r="H6782" t="s">
        <v>4330</v>
      </c>
      <c r="I6782" s="160" t="s">
        <v>3995</v>
      </c>
      <c r="J6782" t="s">
        <v>5519</v>
      </c>
      <c r="K6782">
        <v>99</v>
      </c>
      <c r="L6782" t="s">
        <v>3999</v>
      </c>
    </row>
    <row r="6783" spans="1:12">
      <c r="A6783" s="15">
        <v>30700946</v>
      </c>
      <c r="B6783" t="s">
        <v>5450</v>
      </c>
      <c r="C6783" t="s">
        <v>8953</v>
      </c>
      <c r="D6783" t="s">
        <v>9262</v>
      </c>
      <c r="E6783" t="s">
        <v>9295</v>
      </c>
      <c r="F6783" t="s">
        <v>8956</v>
      </c>
      <c r="G6783" s="160" t="s">
        <v>4076</v>
      </c>
      <c r="H6783" t="s">
        <v>4330</v>
      </c>
      <c r="I6783" s="160" t="s">
        <v>3995</v>
      </c>
      <c r="J6783" t="s">
        <v>5519</v>
      </c>
      <c r="K6783">
        <v>99</v>
      </c>
      <c r="L6783" t="s">
        <v>3999</v>
      </c>
    </row>
    <row r="6784" spans="1:12">
      <c r="A6784" s="15">
        <v>30700947</v>
      </c>
      <c r="B6784" t="s">
        <v>5450</v>
      </c>
      <c r="C6784" t="s">
        <v>8953</v>
      </c>
      <c r="D6784" t="s">
        <v>9262</v>
      </c>
      <c r="E6784" t="s">
        <v>9145</v>
      </c>
      <c r="F6784" t="s">
        <v>8956</v>
      </c>
      <c r="G6784" s="160" t="s">
        <v>4076</v>
      </c>
      <c r="H6784" t="s">
        <v>4330</v>
      </c>
      <c r="I6784" s="160" t="s">
        <v>3995</v>
      </c>
      <c r="J6784" t="s">
        <v>5519</v>
      </c>
      <c r="K6784">
        <v>99</v>
      </c>
      <c r="L6784" t="s">
        <v>3999</v>
      </c>
    </row>
    <row r="6785" spans="1:12">
      <c r="A6785" s="15">
        <v>30700950</v>
      </c>
      <c r="B6785" t="s">
        <v>5450</v>
      </c>
      <c r="C6785" t="s">
        <v>8953</v>
      </c>
      <c r="D6785" t="s">
        <v>9262</v>
      </c>
      <c r="E6785" t="s">
        <v>9114</v>
      </c>
      <c r="F6785" t="s">
        <v>8956</v>
      </c>
      <c r="G6785" s="160" t="s">
        <v>4076</v>
      </c>
      <c r="H6785" t="s">
        <v>4330</v>
      </c>
      <c r="I6785" s="160" t="s">
        <v>3995</v>
      </c>
      <c r="J6785" t="s">
        <v>5519</v>
      </c>
      <c r="K6785">
        <v>99</v>
      </c>
      <c r="L6785" t="s">
        <v>3999</v>
      </c>
    </row>
    <row r="6786" spans="1:12">
      <c r="A6786" s="15">
        <v>30700951</v>
      </c>
      <c r="B6786" t="s">
        <v>5450</v>
      </c>
      <c r="C6786" t="s">
        <v>8953</v>
      </c>
      <c r="D6786" t="s">
        <v>9262</v>
      </c>
      <c r="E6786" t="s">
        <v>9115</v>
      </c>
      <c r="F6786" t="s">
        <v>8956</v>
      </c>
      <c r="G6786" s="160" t="s">
        <v>4076</v>
      </c>
      <c r="H6786" t="s">
        <v>4330</v>
      </c>
      <c r="I6786" s="160" t="s">
        <v>3995</v>
      </c>
      <c r="J6786" t="s">
        <v>5519</v>
      </c>
      <c r="K6786">
        <v>99</v>
      </c>
      <c r="L6786" t="s">
        <v>3999</v>
      </c>
    </row>
    <row r="6787" spans="1:12">
      <c r="A6787" s="15">
        <v>30700960</v>
      </c>
      <c r="B6787" t="s">
        <v>5450</v>
      </c>
      <c r="C6787" t="s">
        <v>8953</v>
      </c>
      <c r="D6787" t="s">
        <v>9262</v>
      </c>
      <c r="E6787" t="s">
        <v>9113</v>
      </c>
      <c r="F6787" t="s">
        <v>8956</v>
      </c>
      <c r="G6787" s="160" t="s">
        <v>4076</v>
      </c>
      <c r="H6787" t="s">
        <v>4330</v>
      </c>
      <c r="I6787" s="160" t="s">
        <v>3995</v>
      </c>
      <c r="J6787" t="s">
        <v>5519</v>
      </c>
      <c r="K6787">
        <v>99</v>
      </c>
      <c r="L6787" t="s">
        <v>3999</v>
      </c>
    </row>
    <row r="6788" spans="1:12">
      <c r="A6788" s="15">
        <v>30700961</v>
      </c>
      <c r="B6788" t="s">
        <v>5450</v>
      </c>
      <c r="C6788" t="s">
        <v>8953</v>
      </c>
      <c r="D6788" t="s">
        <v>9262</v>
      </c>
      <c r="E6788" t="s">
        <v>9116</v>
      </c>
      <c r="F6788" t="s">
        <v>8956</v>
      </c>
      <c r="G6788" s="160" t="s">
        <v>4076</v>
      </c>
      <c r="H6788" t="s">
        <v>4330</v>
      </c>
      <c r="I6788" s="160" t="s">
        <v>3995</v>
      </c>
      <c r="J6788" t="s">
        <v>5519</v>
      </c>
      <c r="K6788">
        <v>99</v>
      </c>
      <c r="L6788" t="s">
        <v>3999</v>
      </c>
    </row>
    <row r="6789" spans="1:12">
      <c r="A6789" s="15">
        <v>30700962</v>
      </c>
      <c r="B6789" t="s">
        <v>5450</v>
      </c>
      <c r="C6789" t="s">
        <v>8953</v>
      </c>
      <c r="D6789" t="s">
        <v>9262</v>
      </c>
      <c r="E6789" t="s">
        <v>9118</v>
      </c>
      <c r="F6789" t="s">
        <v>8956</v>
      </c>
      <c r="G6789" s="160" t="s">
        <v>4076</v>
      </c>
      <c r="H6789" t="s">
        <v>4330</v>
      </c>
      <c r="I6789" s="160" t="s">
        <v>3995</v>
      </c>
      <c r="J6789" t="s">
        <v>5519</v>
      </c>
      <c r="K6789">
        <v>99</v>
      </c>
      <c r="L6789" t="s">
        <v>3999</v>
      </c>
    </row>
    <row r="6790" spans="1:12">
      <c r="A6790" s="15">
        <v>30700971</v>
      </c>
      <c r="B6790" t="s">
        <v>5450</v>
      </c>
      <c r="C6790" t="s">
        <v>8953</v>
      </c>
      <c r="D6790" t="s">
        <v>9262</v>
      </c>
      <c r="E6790" t="s">
        <v>9122</v>
      </c>
      <c r="F6790" t="s">
        <v>8956</v>
      </c>
      <c r="G6790" s="160" t="s">
        <v>4076</v>
      </c>
      <c r="H6790" t="s">
        <v>4330</v>
      </c>
      <c r="I6790" s="160" t="s">
        <v>3995</v>
      </c>
      <c r="J6790" t="s">
        <v>5519</v>
      </c>
      <c r="K6790">
        <v>99</v>
      </c>
      <c r="L6790" t="s">
        <v>3999</v>
      </c>
    </row>
    <row r="6791" spans="1:12">
      <c r="A6791" s="15">
        <v>30700972</v>
      </c>
      <c r="B6791" t="s">
        <v>5450</v>
      </c>
      <c r="C6791" t="s">
        <v>8953</v>
      </c>
      <c r="D6791" t="s">
        <v>9262</v>
      </c>
      <c r="E6791" t="s">
        <v>9121</v>
      </c>
      <c r="F6791" t="s">
        <v>8956</v>
      </c>
      <c r="G6791" s="160" t="s">
        <v>4076</v>
      </c>
      <c r="H6791" t="s">
        <v>4330</v>
      </c>
      <c r="I6791" s="160" t="s">
        <v>3995</v>
      </c>
      <c r="J6791" t="s">
        <v>5519</v>
      </c>
      <c r="K6791">
        <v>99</v>
      </c>
      <c r="L6791" t="s">
        <v>3999</v>
      </c>
    </row>
    <row r="6792" spans="1:12">
      <c r="A6792" s="15">
        <v>30700977</v>
      </c>
      <c r="B6792" t="s">
        <v>5450</v>
      </c>
      <c r="C6792" t="s">
        <v>8953</v>
      </c>
      <c r="D6792" t="s">
        <v>9262</v>
      </c>
      <c r="E6792" t="s">
        <v>9296</v>
      </c>
      <c r="F6792" t="s">
        <v>8956</v>
      </c>
      <c r="G6792" s="160" t="s">
        <v>4076</v>
      </c>
      <c r="H6792" t="s">
        <v>4330</v>
      </c>
      <c r="I6792" s="160" t="s">
        <v>3995</v>
      </c>
      <c r="J6792" t="s">
        <v>5519</v>
      </c>
      <c r="K6792">
        <v>99</v>
      </c>
      <c r="L6792" t="s">
        <v>3999</v>
      </c>
    </row>
    <row r="6793" spans="1:12">
      <c r="A6793" s="15">
        <v>30700978</v>
      </c>
      <c r="B6793" t="s">
        <v>5450</v>
      </c>
      <c r="C6793" t="s">
        <v>8953</v>
      </c>
      <c r="D6793" t="s">
        <v>9262</v>
      </c>
      <c r="E6793" t="s">
        <v>9297</v>
      </c>
      <c r="F6793" t="s">
        <v>8956</v>
      </c>
      <c r="G6793" s="160" t="s">
        <v>4076</v>
      </c>
      <c r="H6793" t="s">
        <v>4330</v>
      </c>
      <c r="I6793" s="160" t="s">
        <v>3995</v>
      </c>
      <c r="J6793" t="s">
        <v>5519</v>
      </c>
      <c r="K6793">
        <v>99</v>
      </c>
      <c r="L6793" t="s">
        <v>3999</v>
      </c>
    </row>
    <row r="6794" spans="1:12">
      <c r="A6794" s="15">
        <v>30700979</v>
      </c>
      <c r="B6794" t="s">
        <v>5450</v>
      </c>
      <c r="C6794" t="s">
        <v>8953</v>
      </c>
      <c r="D6794" t="s">
        <v>9262</v>
      </c>
      <c r="E6794" t="s">
        <v>9112</v>
      </c>
      <c r="F6794" t="s">
        <v>8956</v>
      </c>
      <c r="G6794" s="160" t="s">
        <v>4076</v>
      </c>
      <c r="H6794" t="s">
        <v>4330</v>
      </c>
      <c r="I6794" s="160" t="s">
        <v>3995</v>
      </c>
      <c r="J6794" t="s">
        <v>5519</v>
      </c>
      <c r="K6794">
        <v>99</v>
      </c>
      <c r="L6794" t="s">
        <v>3999</v>
      </c>
    </row>
    <row r="6795" spans="1:12">
      <c r="A6795" s="15">
        <v>30700980</v>
      </c>
      <c r="B6795" t="s">
        <v>5450</v>
      </c>
      <c r="C6795" t="s">
        <v>8953</v>
      </c>
      <c r="D6795" t="s">
        <v>9262</v>
      </c>
      <c r="E6795" t="s">
        <v>9111</v>
      </c>
      <c r="F6795" t="s">
        <v>8956</v>
      </c>
      <c r="G6795" s="160" t="s">
        <v>4076</v>
      </c>
      <c r="H6795" t="s">
        <v>4330</v>
      </c>
      <c r="I6795" s="160" t="s">
        <v>3995</v>
      </c>
      <c r="J6795" t="s">
        <v>5519</v>
      </c>
      <c r="K6795">
        <v>99</v>
      </c>
      <c r="L6795" t="s">
        <v>3999</v>
      </c>
    </row>
    <row r="6796" spans="1:12">
      <c r="A6796" s="15">
        <v>30700981</v>
      </c>
      <c r="B6796" t="s">
        <v>5450</v>
      </c>
      <c r="C6796" t="s">
        <v>8953</v>
      </c>
      <c r="D6796" t="s">
        <v>9262</v>
      </c>
      <c r="E6796" t="s">
        <v>9298</v>
      </c>
      <c r="F6796" t="s">
        <v>8956</v>
      </c>
      <c r="G6796" s="160" t="s">
        <v>4076</v>
      </c>
      <c r="H6796" t="s">
        <v>4330</v>
      </c>
      <c r="I6796" s="160" t="s">
        <v>3995</v>
      </c>
      <c r="J6796" t="s">
        <v>5519</v>
      </c>
      <c r="K6796">
        <v>99</v>
      </c>
      <c r="L6796" t="s">
        <v>3999</v>
      </c>
    </row>
    <row r="6797" spans="1:12">
      <c r="A6797" s="15">
        <v>30700982</v>
      </c>
      <c r="B6797" t="s">
        <v>5450</v>
      </c>
      <c r="C6797" t="s">
        <v>8953</v>
      </c>
      <c r="D6797" t="s">
        <v>9262</v>
      </c>
      <c r="E6797" t="s">
        <v>9299</v>
      </c>
      <c r="F6797" t="s">
        <v>8956</v>
      </c>
      <c r="G6797" s="160" t="s">
        <v>4076</v>
      </c>
      <c r="H6797" t="s">
        <v>4330</v>
      </c>
      <c r="I6797" s="160" t="s">
        <v>3995</v>
      </c>
      <c r="J6797" t="s">
        <v>5519</v>
      </c>
      <c r="K6797">
        <v>99</v>
      </c>
      <c r="L6797" t="s">
        <v>3999</v>
      </c>
    </row>
    <row r="6798" spans="1:12">
      <c r="A6798" s="15">
        <v>30700983</v>
      </c>
      <c r="B6798" t="s">
        <v>5450</v>
      </c>
      <c r="C6798" t="s">
        <v>8953</v>
      </c>
      <c r="D6798" t="s">
        <v>9262</v>
      </c>
      <c r="E6798" t="s">
        <v>9128</v>
      </c>
      <c r="F6798" t="s">
        <v>8956</v>
      </c>
      <c r="G6798" s="160" t="s">
        <v>4076</v>
      </c>
      <c r="H6798" t="s">
        <v>4330</v>
      </c>
      <c r="I6798" s="160" t="s">
        <v>3995</v>
      </c>
      <c r="J6798" t="s">
        <v>5519</v>
      </c>
      <c r="K6798">
        <v>99</v>
      </c>
      <c r="L6798" t="s">
        <v>3999</v>
      </c>
    </row>
    <row r="6799" spans="1:12">
      <c r="A6799" s="15">
        <v>30700984</v>
      </c>
      <c r="B6799" t="s">
        <v>5450</v>
      </c>
      <c r="C6799" t="s">
        <v>8953</v>
      </c>
      <c r="D6799" t="s">
        <v>9262</v>
      </c>
      <c r="E6799" t="s">
        <v>9147</v>
      </c>
      <c r="F6799" t="s">
        <v>8956</v>
      </c>
      <c r="G6799" s="160" t="s">
        <v>4076</v>
      </c>
      <c r="H6799" t="s">
        <v>4330</v>
      </c>
      <c r="I6799" s="160" t="s">
        <v>3995</v>
      </c>
      <c r="J6799" t="s">
        <v>5519</v>
      </c>
      <c r="K6799">
        <v>99</v>
      </c>
      <c r="L6799" t="s">
        <v>3999</v>
      </c>
    </row>
    <row r="6800" spans="1:12">
      <c r="A6800" s="15">
        <v>30700985</v>
      </c>
      <c r="B6800" t="s">
        <v>5450</v>
      </c>
      <c r="C6800" t="s">
        <v>8953</v>
      </c>
      <c r="D6800" t="s">
        <v>9262</v>
      </c>
      <c r="E6800" t="s">
        <v>9129</v>
      </c>
      <c r="F6800" t="s">
        <v>8956</v>
      </c>
      <c r="G6800" s="160" t="s">
        <v>4076</v>
      </c>
      <c r="H6800" t="s">
        <v>4330</v>
      </c>
      <c r="I6800" s="160" t="s">
        <v>3995</v>
      </c>
      <c r="J6800" t="s">
        <v>5519</v>
      </c>
      <c r="K6800">
        <v>99</v>
      </c>
      <c r="L6800" t="s">
        <v>3999</v>
      </c>
    </row>
    <row r="6801" spans="1:12">
      <c r="A6801" s="15">
        <v>30700986</v>
      </c>
      <c r="B6801" t="s">
        <v>5450</v>
      </c>
      <c r="C6801" t="s">
        <v>8953</v>
      </c>
      <c r="D6801" t="s">
        <v>9262</v>
      </c>
      <c r="E6801" t="s">
        <v>9148</v>
      </c>
      <c r="F6801" t="s">
        <v>8956</v>
      </c>
      <c r="G6801" s="160" t="s">
        <v>4076</v>
      </c>
      <c r="H6801" t="s">
        <v>4330</v>
      </c>
      <c r="I6801" s="160" t="s">
        <v>3995</v>
      </c>
      <c r="J6801" t="s">
        <v>5519</v>
      </c>
      <c r="K6801">
        <v>99</v>
      </c>
      <c r="L6801" t="s">
        <v>3999</v>
      </c>
    </row>
    <row r="6802" spans="1:12">
      <c r="A6802" s="15">
        <v>30700987</v>
      </c>
      <c r="B6802" t="s">
        <v>5450</v>
      </c>
      <c r="C6802" t="s">
        <v>8953</v>
      </c>
      <c r="D6802" t="s">
        <v>9262</v>
      </c>
      <c r="E6802" t="s">
        <v>9151</v>
      </c>
      <c r="F6802" t="s">
        <v>8956</v>
      </c>
      <c r="G6802" s="160" t="s">
        <v>4076</v>
      </c>
      <c r="H6802" t="s">
        <v>4330</v>
      </c>
      <c r="I6802" s="160" t="s">
        <v>3995</v>
      </c>
      <c r="J6802" t="s">
        <v>5519</v>
      </c>
      <c r="K6802">
        <v>99</v>
      </c>
      <c r="L6802" t="s">
        <v>3999</v>
      </c>
    </row>
    <row r="6803" spans="1:12">
      <c r="A6803" s="15">
        <v>30700988</v>
      </c>
      <c r="B6803" t="s">
        <v>5450</v>
      </c>
      <c r="C6803" t="s">
        <v>8953</v>
      </c>
      <c r="D6803" t="s">
        <v>9262</v>
      </c>
      <c r="E6803" t="s">
        <v>9152</v>
      </c>
      <c r="F6803" t="s">
        <v>8956</v>
      </c>
      <c r="G6803" s="160" t="s">
        <v>4076</v>
      </c>
      <c r="H6803" t="s">
        <v>4330</v>
      </c>
      <c r="I6803" s="160" t="s">
        <v>3995</v>
      </c>
      <c r="J6803" t="s">
        <v>5519</v>
      </c>
      <c r="K6803">
        <v>99</v>
      </c>
      <c r="L6803" t="s">
        <v>3999</v>
      </c>
    </row>
    <row r="6804" spans="1:12">
      <c r="A6804" s="15">
        <v>30700989</v>
      </c>
      <c r="B6804" t="s">
        <v>5450</v>
      </c>
      <c r="C6804" t="s">
        <v>8953</v>
      </c>
      <c r="D6804" t="s">
        <v>9262</v>
      </c>
      <c r="E6804" t="s">
        <v>9149</v>
      </c>
      <c r="F6804" t="s">
        <v>8956</v>
      </c>
      <c r="G6804" s="160" t="s">
        <v>4076</v>
      </c>
      <c r="H6804" t="s">
        <v>4330</v>
      </c>
      <c r="I6804" s="160" t="s">
        <v>3995</v>
      </c>
      <c r="J6804" t="s">
        <v>5519</v>
      </c>
      <c r="K6804">
        <v>99</v>
      </c>
      <c r="L6804" t="s">
        <v>3999</v>
      </c>
    </row>
    <row r="6805" spans="1:12">
      <c r="A6805" s="15">
        <v>30700990</v>
      </c>
      <c r="B6805" t="s">
        <v>5450</v>
      </c>
      <c r="C6805" t="s">
        <v>8953</v>
      </c>
      <c r="D6805" t="s">
        <v>9262</v>
      </c>
      <c r="E6805" t="s">
        <v>9150</v>
      </c>
      <c r="F6805" t="s">
        <v>8956</v>
      </c>
      <c r="G6805" s="160" t="s">
        <v>4076</v>
      </c>
      <c r="H6805" t="s">
        <v>4330</v>
      </c>
      <c r="I6805" s="160" t="s">
        <v>3995</v>
      </c>
      <c r="J6805" t="s">
        <v>5519</v>
      </c>
      <c r="K6805">
        <v>99</v>
      </c>
      <c r="L6805" t="s">
        <v>3999</v>
      </c>
    </row>
    <row r="6806" spans="1:12">
      <c r="A6806" s="15">
        <v>30700991</v>
      </c>
      <c r="B6806" t="s">
        <v>5450</v>
      </c>
      <c r="C6806" t="s">
        <v>8953</v>
      </c>
      <c r="D6806" t="s">
        <v>9262</v>
      </c>
      <c r="E6806" t="s">
        <v>9146</v>
      </c>
      <c r="F6806" t="s">
        <v>8956</v>
      </c>
      <c r="G6806" s="160" t="s">
        <v>4076</v>
      </c>
      <c r="H6806" t="s">
        <v>4330</v>
      </c>
      <c r="I6806" s="160" t="s">
        <v>3995</v>
      </c>
      <c r="J6806" t="s">
        <v>5519</v>
      </c>
      <c r="K6806">
        <v>99</v>
      </c>
      <c r="L6806" t="s">
        <v>3999</v>
      </c>
    </row>
    <row r="6807" spans="1:12">
      <c r="A6807" s="15">
        <v>30700992</v>
      </c>
      <c r="B6807" t="s">
        <v>5450</v>
      </c>
      <c r="C6807" t="s">
        <v>8953</v>
      </c>
      <c r="D6807" t="s">
        <v>9262</v>
      </c>
      <c r="E6807" t="s">
        <v>9153</v>
      </c>
      <c r="F6807" t="s">
        <v>8956</v>
      </c>
      <c r="G6807" s="160" t="s">
        <v>4076</v>
      </c>
      <c r="H6807" t="s">
        <v>4330</v>
      </c>
      <c r="I6807" s="160" t="s">
        <v>3995</v>
      </c>
      <c r="J6807" t="s">
        <v>5519</v>
      </c>
      <c r="K6807">
        <v>99</v>
      </c>
      <c r="L6807" t="s">
        <v>3999</v>
      </c>
    </row>
    <row r="6808" spans="1:12">
      <c r="A6808" s="15">
        <v>30700993</v>
      </c>
      <c r="B6808" t="s">
        <v>5450</v>
      </c>
      <c r="C6808" t="s">
        <v>8953</v>
      </c>
      <c r="D6808" t="s">
        <v>9262</v>
      </c>
      <c r="E6808" t="s">
        <v>9154</v>
      </c>
      <c r="F6808" t="s">
        <v>8956</v>
      </c>
      <c r="G6808" s="160" t="s">
        <v>4076</v>
      </c>
      <c r="H6808" t="s">
        <v>4330</v>
      </c>
      <c r="I6808" s="160" t="s">
        <v>3995</v>
      </c>
      <c r="J6808" t="s">
        <v>5519</v>
      </c>
      <c r="K6808">
        <v>99</v>
      </c>
      <c r="L6808" t="s">
        <v>3999</v>
      </c>
    </row>
    <row r="6809" spans="1:12">
      <c r="A6809" s="15">
        <v>30700994</v>
      </c>
      <c r="B6809" t="s">
        <v>5450</v>
      </c>
      <c r="C6809" t="s">
        <v>8953</v>
      </c>
      <c r="D6809" t="s">
        <v>9262</v>
      </c>
      <c r="E6809" t="s">
        <v>9155</v>
      </c>
      <c r="F6809" t="s">
        <v>8956</v>
      </c>
      <c r="G6809" s="160" t="s">
        <v>4076</v>
      </c>
      <c r="H6809" t="s">
        <v>4330</v>
      </c>
      <c r="I6809" s="160" t="s">
        <v>3995</v>
      </c>
      <c r="J6809" t="s">
        <v>5519</v>
      </c>
      <c r="K6809">
        <v>99</v>
      </c>
      <c r="L6809" t="s">
        <v>3999</v>
      </c>
    </row>
    <row r="6810" spans="1:12">
      <c r="A6810" s="15">
        <v>30700995</v>
      </c>
      <c r="B6810" t="s">
        <v>5450</v>
      </c>
      <c r="C6810" t="s">
        <v>8953</v>
      </c>
      <c r="D6810" t="s">
        <v>9262</v>
      </c>
      <c r="E6810" t="s">
        <v>9156</v>
      </c>
      <c r="F6810" t="s">
        <v>8956</v>
      </c>
      <c r="G6810" s="160" t="s">
        <v>4076</v>
      </c>
      <c r="H6810" t="s">
        <v>4330</v>
      </c>
      <c r="I6810" s="160" t="s">
        <v>3995</v>
      </c>
      <c r="J6810" t="s">
        <v>5519</v>
      </c>
      <c r="K6810">
        <v>99</v>
      </c>
      <c r="L6810" t="s">
        <v>3999</v>
      </c>
    </row>
    <row r="6811" spans="1:12">
      <c r="A6811" s="15">
        <v>30700996</v>
      </c>
      <c r="B6811" t="s">
        <v>5450</v>
      </c>
      <c r="C6811" t="s">
        <v>8953</v>
      </c>
      <c r="D6811" t="s">
        <v>9262</v>
      </c>
      <c r="E6811" t="s">
        <v>9157</v>
      </c>
      <c r="F6811" t="s">
        <v>8956</v>
      </c>
      <c r="G6811" s="160" t="s">
        <v>4076</v>
      </c>
      <c r="H6811" t="s">
        <v>4330</v>
      </c>
      <c r="I6811" s="160" t="s">
        <v>3995</v>
      </c>
      <c r="J6811" t="s">
        <v>5519</v>
      </c>
      <c r="K6811">
        <v>99</v>
      </c>
      <c r="L6811" t="s">
        <v>3999</v>
      </c>
    </row>
    <row r="6812" spans="1:12">
      <c r="A6812" s="15">
        <v>30700997</v>
      </c>
      <c r="B6812" t="s">
        <v>5450</v>
      </c>
      <c r="C6812" t="s">
        <v>8953</v>
      </c>
      <c r="D6812" t="s">
        <v>9262</v>
      </c>
      <c r="E6812" t="s">
        <v>9158</v>
      </c>
      <c r="F6812" t="s">
        <v>8956</v>
      </c>
      <c r="G6812" s="160" t="s">
        <v>4076</v>
      </c>
      <c r="H6812" t="s">
        <v>4330</v>
      </c>
      <c r="I6812" s="160" t="s">
        <v>3995</v>
      </c>
      <c r="J6812" t="s">
        <v>5519</v>
      </c>
      <c r="K6812">
        <v>99</v>
      </c>
      <c r="L6812" t="s">
        <v>3999</v>
      </c>
    </row>
    <row r="6813" spans="1:12">
      <c r="A6813" s="15">
        <v>30700999</v>
      </c>
      <c r="B6813" t="s">
        <v>5450</v>
      </c>
      <c r="C6813" t="s">
        <v>8953</v>
      </c>
      <c r="D6813" t="s">
        <v>9262</v>
      </c>
      <c r="E6813" t="s">
        <v>4020</v>
      </c>
      <c r="F6813" t="s">
        <v>8956</v>
      </c>
      <c r="G6813" s="160" t="s">
        <v>4076</v>
      </c>
      <c r="H6813" t="s">
        <v>4330</v>
      </c>
      <c r="I6813" s="160" t="s">
        <v>3995</v>
      </c>
      <c r="J6813" t="s">
        <v>5519</v>
      </c>
      <c r="K6813">
        <v>99</v>
      </c>
      <c r="L6813" t="s">
        <v>3999</v>
      </c>
    </row>
    <row r="6814" spans="1:12">
      <c r="A6814" s="15">
        <v>30701001</v>
      </c>
      <c r="B6814" t="s">
        <v>5450</v>
      </c>
      <c r="C6814" t="s">
        <v>8953</v>
      </c>
      <c r="D6814" t="s">
        <v>9300</v>
      </c>
      <c r="E6814" t="s">
        <v>9301</v>
      </c>
      <c r="F6814" t="s">
        <v>8956</v>
      </c>
      <c r="G6814" s="160" t="s">
        <v>4076</v>
      </c>
      <c r="H6814" t="s">
        <v>4330</v>
      </c>
      <c r="I6814" s="160" t="s">
        <v>3995</v>
      </c>
      <c r="J6814" t="s">
        <v>5519</v>
      </c>
      <c r="K6814">
        <v>99</v>
      </c>
      <c r="L6814" t="s">
        <v>3999</v>
      </c>
    </row>
    <row r="6815" spans="1:12">
      <c r="A6815" s="15">
        <v>30701008</v>
      </c>
      <c r="B6815" t="s">
        <v>5450</v>
      </c>
      <c r="C6815" t="s">
        <v>8953</v>
      </c>
      <c r="D6815" t="s">
        <v>9300</v>
      </c>
      <c r="E6815" t="s">
        <v>9302</v>
      </c>
      <c r="F6815" t="s">
        <v>8956</v>
      </c>
      <c r="G6815" s="160" t="s">
        <v>4076</v>
      </c>
      <c r="H6815" t="s">
        <v>4330</v>
      </c>
      <c r="I6815" s="160" t="s">
        <v>3995</v>
      </c>
      <c r="J6815" t="s">
        <v>5519</v>
      </c>
      <c r="K6815">
        <v>99</v>
      </c>
      <c r="L6815" t="s">
        <v>3999</v>
      </c>
    </row>
    <row r="6816" spans="1:12">
      <c r="A6816" s="15">
        <v>30701009</v>
      </c>
      <c r="B6816" t="s">
        <v>5450</v>
      </c>
      <c r="C6816" t="s">
        <v>8953</v>
      </c>
      <c r="D6816" t="s">
        <v>9300</v>
      </c>
      <c r="E6816" t="s">
        <v>9303</v>
      </c>
      <c r="F6816" t="s">
        <v>8956</v>
      </c>
      <c r="G6816" s="160" t="s">
        <v>4076</v>
      </c>
      <c r="H6816" t="s">
        <v>4330</v>
      </c>
      <c r="I6816" s="160" t="s">
        <v>3995</v>
      </c>
      <c r="J6816" t="s">
        <v>5519</v>
      </c>
      <c r="K6816">
        <v>99</v>
      </c>
      <c r="L6816" t="s">
        <v>3999</v>
      </c>
    </row>
    <row r="6817" spans="1:12">
      <c r="A6817" s="15">
        <v>30701010</v>
      </c>
      <c r="B6817" t="s">
        <v>5450</v>
      </c>
      <c r="C6817" t="s">
        <v>8953</v>
      </c>
      <c r="D6817" t="s">
        <v>9300</v>
      </c>
      <c r="E6817" t="s">
        <v>9304</v>
      </c>
      <c r="F6817" t="s">
        <v>8956</v>
      </c>
      <c r="G6817" s="160" t="s">
        <v>4076</v>
      </c>
      <c r="H6817" t="s">
        <v>4330</v>
      </c>
      <c r="I6817" s="160" t="s">
        <v>3995</v>
      </c>
      <c r="J6817" t="s">
        <v>5519</v>
      </c>
      <c r="K6817">
        <v>99</v>
      </c>
      <c r="L6817" t="s">
        <v>3999</v>
      </c>
    </row>
    <row r="6818" spans="1:12">
      <c r="A6818" s="15">
        <v>30701015</v>
      </c>
      <c r="B6818" t="s">
        <v>5450</v>
      </c>
      <c r="C6818" t="s">
        <v>8953</v>
      </c>
      <c r="D6818" t="s">
        <v>9300</v>
      </c>
      <c r="E6818" t="s">
        <v>9305</v>
      </c>
      <c r="F6818" t="s">
        <v>8956</v>
      </c>
      <c r="G6818" s="160" t="s">
        <v>4076</v>
      </c>
      <c r="H6818" t="s">
        <v>4330</v>
      </c>
      <c r="I6818" s="160" t="s">
        <v>3995</v>
      </c>
      <c r="J6818" t="s">
        <v>5519</v>
      </c>
      <c r="K6818">
        <v>99</v>
      </c>
      <c r="L6818" t="s">
        <v>3999</v>
      </c>
    </row>
    <row r="6819" spans="1:12">
      <c r="A6819" s="15">
        <v>30701020</v>
      </c>
      <c r="B6819" t="s">
        <v>5450</v>
      </c>
      <c r="C6819" t="s">
        <v>8953</v>
      </c>
      <c r="D6819" t="s">
        <v>9300</v>
      </c>
      <c r="E6819" t="s">
        <v>9306</v>
      </c>
      <c r="F6819" t="s">
        <v>8956</v>
      </c>
      <c r="G6819" s="160" t="s">
        <v>4076</v>
      </c>
      <c r="H6819" t="s">
        <v>4330</v>
      </c>
      <c r="I6819" s="160" t="s">
        <v>3995</v>
      </c>
      <c r="J6819" t="s">
        <v>5519</v>
      </c>
      <c r="K6819">
        <v>99</v>
      </c>
      <c r="L6819" t="s">
        <v>3999</v>
      </c>
    </row>
    <row r="6820" spans="1:12">
      <c r="A6820" s="15">
        <v>30701021</v>
      </c>
      <c r="B6820" t="s">
        <v>5450</v>
      </c>
      <c r="C6820" t="s">
        <v>8953</v>
      </c>
      <c r="D6820" t="s">
        <v>9300</v>
      </c>
      <c r="E6820" t="s">
        <v>9307</v>
      </c>
      <c r="F6820" t="s">
        <v>8956</v>
      </c>
      <c r="G6820" s="160" t="s">
        <v>4076</v>
      </c>
      <c r="H6820" t="s">
        <v>4330</v>
      </c>
      <c r="I6820" s="160" t="s">
        <v>3995</v>
      </c>
      <c r="J6820" t="s">
        <v>5519</v>
      </c>
      <c r="K6820">
        <v>99</v>
      </c>
      <c r="L6820" t="s">
        <v>3999</v>
      </c>
    </row>
    <row r="6821" spans="1:12">
      <c r="A6821" s="15">
        <v>30701022</v>
      </c>
      <c r="B6821" t="s">
        <v>5450</v>
      </c>
      <c r="C6821" t="s">
        <v>8953</v>
      </c>
      <c r="D6821" t="s">
        <v>9300</v>
      </c>
      <c r="E6821" t="s">
        <v>9308</v>
      </c>
      <c r="F6821" t="s">
        <v>8956</v>
      </c>
      <c r="G6821" s="160" t="s">
        <v>4076</v>
      </c>
      <c r="H6821" t="s">
        <v>4330</v>
      </c>
      <c r="I6821" s="160" t="s">
        <v>3995</v>
      </c>
      <c r="J6821" t="s">
        <v>5519</v>
      </c>
      <c r="K6821">
        <v>99</v>
      </c>
      <c r="L6821" t="s">
        <v>3999</v>
      </c>
    </row>
    <row r="6822" spans="1:12">
      <c r="A6822" s="15">
        <v>30701030</v>
      </c>
      <c r="B6822" t="s">
        <v>5450</v>
      </c>
      <c r="C6822" t="s">
        <v>8953</v>
      </c>
      <c r="D6822" t="s">
        <v>9300</v>
      </c>
      <c r="E6822" t="s">
        <v>9309</v>
      </c>
      <c r="F6822" t="s">
        <v>8956</v>
      </c>
      <c r="G6822" s="160" t="s">
        <v>4076</v>
      </c>
      <c r="H6822" t="s">
        <v>4330</v>
      </c>
      <c r="I6822" s="160" t="s">
        <v>3995</v>
      </c>
      <c r="J6822" t="s">
        <v>5519</v>
      </c>
      <c r="K6822">
        <v>99</v>
      </c>
      <c r="L6822" t="s">
        <v>3999</v>
      </c>
    </row>
    <row r="6823" spans="1:12">
      <c r="A6823" s="15">
        <v>30701031</v>
      </c>
      <c r="B6823" t="s">
        <v>5450</v>
      </c>
      <c r="C6823" t="s">
        <v>8953</v>
      </c>
      <c r="D6823" t="s">
        <v>9300</v>
      </c>
      <c r="E6823" t="s">
        <v>9310</v>
      </c>
      <c r="F6823" t="s">
        <v>8956</v>
      </c>
      <c r="G6823" s="160" t="s">
        <v>4076</v>
      </c>
      <c r="H6823" t="s">
        <v>4330</v>
      </c>
      <c r="I6823" s="160" t="s">
        <v>3995</v>
      </c>
      <c r="J6823" t="s">
        <v>5519</v>
      </c>
      <c r="K6823">
        <v>99</v>
      </c>
      <c r="L6823" t="s">
        <v>3999</v>
      </c>
    </row>
    <row r="6824" spans="1:12">
      <c r="A6824" s="15">
        <v>30701032</v>
      </c>
      <c r="B6824" t="s">
        <v>5450</v>
      </c>
      <c r="C6824" t="s">
        <v>8953</v>
      </c>
      <c r="D6824" t="s">
        <v>9300</v>
      </c>
      <c r="E6824" t="s">
        <v>9311</v>
      </c>
      <c r="F6824" t="s">
        <v>8956</v>
      </c>
      <c r="G6824" s="160" t="s">
        <v>4076</v>
      </c>
      <c r="H6824" t="s">
        <v>4330</v>
      </c>
      <c r="I6824" s="160" t="s">
        <v>3995</v>
      </c>
      <c r="J6824" t="s">
        <v>5519</v>
      </c>
      <c r="K6824">
        <v>99</v>
      </c>
      <c r="L6824" t="s">
        <v>3999</v>
      </c>
    </row>
    <row r="6825" spans="1:12">
      <c r="A6825" s="15">
        <v>30701039</v>
      </c>
      <c r="B6825" t="s">
        <v>5450</v>
      </c>
      <c r="C6825" t="s">
        <v>8953</v>
      </c>
      <c r="D6825" t="s">
        <v>9300</v>
      </c>
      <c r="E6825" t="s">
        <v>9312</v>
      </c>
      <c r="F6825" t="s">
        <v>8956</v>
      </c>
      <c r="G6825" s="160" t="s">
        <v>4076</v>
      </c>
      <c r="H6825" t="s">
        <v>4330</v>
      </c>
      <c r="I6825" s="160" t="s">
        <v>3995</v>
      </c>
      <c r="J6825" t="s">
        <v>5519</v>
      </c>
      <c r="K6825">
        <v>99</v>
      </c>
      <c r="L6825" t="s">
        <v>3999</v>
      </c>
    </row>
    <row r="6826" spans="1:12">
      <c r="A6826" s="15">
        <v>30701040</v>
      </c>
      <c r="B6826" t="s">
        <v>5450</v>
      </c>
      <c r="C6826" t="s">
        <v>8953</v>
      </c>
      <c r="D6826" t="s">
        <v>9300</v>
      </c>
      <c r="E6826" t="s">
        <v>9313</v>
      </c>
      <c r="F6826" t="s">
        <v>8956</v>
      </c>
      <c r="G6826" s="160" t="s">
        <v>4076</v>
      </c>
      <c r="H6826" t="s">
        <v>4330</v>
      </c>
      <c r="I6826" s="160" t="s">
        <v>3995</v>
      </c>
      <c r="J6826" t="s">
        <v>5519</v>
      </c>
      <c r="K6826">
        <v>99</v>
      </c>
      <c r="L6826" t="s">
        <v>3999</v>
      </c>
    </row>
    <row r="6827" spans="1:12">
      <c r="A6827" s="15">
        <v>30701041</v>
      </c>
      <c r="B6827" t="s">
        <v>5450</v>
      </c>
      <c r="C6827" t="s">
        <v>8953</v>
      </c>
      <c r="D6827" t="s">
        <v>9300</v>
      </c>
      <c r="E6827" t="s">
        <v>9314</v>
      </c>
      <c r="F6827" t="s">
        <v>8956</v>
      </c>
      <c r="G6827" s="160" t="s">
        <v>4076</v>
      </c>
      <c r="H6827" t="s">
        <v>4330</v>
      </c>
      <c r="I6827" s="160" t="s">
        <v>3995</v>
      </c>
      <c r="J6827" t="s">
        <v>5519</v>
      </c>
      <c r="K6827">
        <v>99</v>
      </c>
      <c r="L6827" t="s">
        <v>3999</v>
      </c>
    </row>
    <row r="6828" spans="1:12">
      <c r="A6828" s="15">
        <v>30701042</v>
      </c>
      <c r="B6828" t="s">
        <v>5450</v>
      </c>
      <c r="C6828" t="s">
        <v>8953</v>
      </c>
      <c r="D6828" t="s">
        <v>9300</v>
      </c>
      <c r="E6828" t="s">
        <v>9315</v>
      </c>
      <c r="F6828" t="s">
        <v>8956</v>
      </c>
      <c r="G6828" s="160" t="s">
        <v>4076</v>
      </c>
      <c r="H6828" t="s">
        <v>4330</v>
      </c>
      <c r="I6828" s="160" t="s">
        <v>3995</v>
      </c>
      <c r="J6828" t="s">
        <v>5519</v>
      </c>
      <c r="K6828">
        <v>99</v>
      </c>
      <c r="L6828" t="s">
        <v>3999</v>
      </c>
    </row>
    <row r="6829" spans="1:12">
      <c r="A6829" s="15">
        <v>30701043</v>
      </c>
      <c r="B6829" t="s">
        <v>5450</v>
      </c>
      <c r="C6829" t="s">
        <v>8953</v>
      </c>
      <c r="D6829" t="s">
        <v>9300</v>
      </c>
      <c r="E6829" t="s">
        <v>9316</v>
      </c>
      <c r="F6829" t="s">
        <v>8956</v>
      </c>
      <c r="G6829" s="160" t="s">
        <v>4076</v>
      </c>
      <c r="H6829" t="s">
        <v>4330</v>
      </c>
      <c r="I6829" s="160" t="s">
        <v>3995</v>
      </c>
      <c r="J6829" t="s">
        <v>5519</v>
      </c>
      <c r="K6829">
        <v>99</v>
      </c>
      <c r="L6829" t="s">
        <v>3999</v>
      </c>
    </row>
    <row r="6830" spans="1:12">
      <c r="A6830" s="15">
        <v>30701053</v>
      </c>
      <c r="B6830" t="s">
        <v>5450</v>
      </c>
      <c r="C6830" t="s">
        <v>8953</v>
      </c>
      <c r="D6830" t="s">
        <v>9300</v>
      </c>
      <c r="E6830" t="s">
        <v>9317</v>
      </c>
      <c r="F6830" t="s">
        <v>8956</v>
      </c>
      <c r="G6830" s="160" t="s">
        <v>4076</v>
      </c>
      <c r="H6830" t="s">
        <v>4330</v>
      </c>
      <c r="I6830" s="160" t="s">
        <v>3995</v>
      </c>
      <c r="J6830" t="s">
        <v>5519</v>
      </c>
      <c r="K6830">
        <v>99</v>
      </c>
      <c r="L6830" t="s">
        <v>3999</v>
      </c>
    </row>
    <row r="6831" spans="1:12">
      <c r="A6831" s="15">
        <v>30701054</v>
      </c>
      <c r="B6831" t="s">
        <v>5450</v>
      </c>
      <c r="C6831" t="s">
        <v>8953</v>
      </c>
      <c r="D6831" t="s">
        <v>9300</v>
      </c>
      <c r="E6831" t="s">
        <v>9318</v>
      </c>
      <c r="F6831" t="s">
        <v>8956</v>
      </c>
      <c r="G6831" s="160" t="s">
        <v>4076</v>
      </c>
      <c r="H6831" t="s">
        <v>4330</v>
      </c>
      <c r="I6831" s="160" t="s">
        <v>3995</v>
      </c>
      <c r="J6831" t="s">
        <v>5519</v>
      </c>
      <c r="K6831">
        <v>99</v>
      </c>
      <c r="L6831" t="s">
        <v>3999</v>
      </c>
    </row>
    <row r="6832" spans="1:12">
      <c r="A6832" s="15">
        <v>30701055</v>
      </c>
      <c r="B6832" t="s">
        <v>5450</v>
      </c>
      <c r="C6832" t="s">
        <v>8953</v>
      </c>
      <c r="D6832" t="s">
        <v>9300</v>
      </c>
      <c r="E6832" t="s">
        <v>9319</v>
      </c>
      <c r="F6832" t="s">
        <v>8956</v>
      </c>
      <c r="G6832" s="160" t="s">
        <v>4076</v>
      </c>
      <c r="H6832" t="s">
        <v>4330</v>
      </c>
      <c r="I6832" s="160" t="s">
        <v>3995</v>
      </c>
      <c r="J6832" t="s">
        <v>5519</v>
      </c>
      <c r="K6832">
        <v>99</v>
      </c>
      <c r="L6832" t="s">
        <v>3999</v>
      </c>
    </row>
    <row r="6833" spans="1:12">
      <c r="A6833" s="15">
        <v>30701057</v>
      </c>
      <c r="B6833" t="s">
        <v>5450</v>
      </c>
      <c r="C6833" t="s">
        <v>8953</v>
      </c>
      <c r="D6833" t="s">
        <v>9300</v>
      </c>
      <c r="E6833" t="s">
        <v>9320</v>
      </c>
      <c r="F6833" t="s">
        <v>8956</v>
      </c>
      <c r="G6833" s="160" t="s">
        <v>4076</v>
      </c>
      <c r="H6833" t="s">
        <v>4330</v>
      </c>
      <c r="I6833" s="160" t="s">
        <v>3995</v>
      </c>
      <c r="J6833" t="s">
        <v>5519</v>
      </c>
      <c r="K6833">
        <v>99</v>
      </c>
      <c r="L6833" t="s">
        <v>3999</v>
      </c>
    </row>
    <row r="6834" spans="1:12">
      <c r="A6834" s="15">
        <v>30701058</v>
      </c>
      <c r="B6834" t="s">
        <v>5450</v>
      </c>
      <c r="C6834" t="s">
        <v>8953</v>
      </c>
      <c r="D6834" t="s">
        <v>9300</v>
      </c>
      <c r="E6834" t="s">
        <v>9321</v>
      </c>
      <c r="F6834" t="s">
        <v>8956</v>
      </c>
      <c r="G6834" s="160" t="s">
        <v>4076</v>
      </c>
      <c r="H6834" t="s">
        <v>4330</v>
      </c>
      <c r="I6834" s="160" t="s">
        <v>3995</v>
      </c>
      <c r="J6834" t="s">
        <v>5519</v>
      </c>
      <c r="K6834">
        <v>99</v>
      </c>
      <c r="L6834" t="s">
        <v>3999</v>
      </c>
    </row>
    <row r="6835" spans="1:12">
      <c r="A6835" s="15">
        <v>30701060</v>
      </c>
      <c r="B6835" t="s">
        <v>5450</v>
      </c>
      <c r="C6835" t="s">
        <v>8953</v>
      </c>
      <c r="D6835" t="s">
        <v>9300</v>
      </c>
      <c r="E6835" t="s">
        <v>9322</v>
      </c>
      <c r="F6835" t="s">
        <v>8956</v>
      </c>
      <c r="G6835" s="160" t="s">
        <v>4076</v>
      </c>
      <c r="H6835" t="s">
        <v>4330</v>
      </c>
      <c r="I6835" s="160" t="s">
        <v>3995</v>
      </c>
      <c r="J6835" t="s">
        <v>5519</v>
      </c>
      <c r="K6835">
        <v>99</v>
      </c>
      <c r="L6835" t="s">
        <v>3999</v>
      </c>
    </row>
    <row r="6836" spans="1:12">
      <c r="A6836" s="15">
        <v>30701062</v>
      </c>
      <c r="B6836" t="s">
        <v>5450</v>
      </c>
      <c r="C6836" t="s">
        <v>8953</v>
      </c>
      <c r="D6836" t="s">
        <v>9300</v>
      </c>
      <c r="E6836" t="s">
        <v>9126</v>
      </c>
      <c r="F6836" t="s">
        <v>8956</v>
      </c>
      <c r="G6836" s="160" t="s">
        <v>4076</v>
      </c>
      <c r="H6836" t="s">
        <v>4330</v>
      </c>
      <c r="I6836" s="160" t="s">
        <v>3995</v>
      </c>
      <c r="J6836" t="s">
        <v>5519</v>
      </c>
      <c r="K6836">
        <v>99</v>
      </c>
      <c r="L6836" t="s">
        <v>3999</v>
      </c>
    </row>
    <row r="6837" spans="1:12">
      <c r="A6837" s="15">
        <v>30701064</v>
      </c>
      <c r="B6837" t="s">
        <v>5450</v>
      </c>
      <c r="C6837" t="s">
        <v>8953</v>
      </c>
      <c r="D6837" t="s">
        <v>9300</v>
      </c>
      <c r="E6837" t="s">
        <v>9323</v>
      </c>
      <c r="F6837" t="s">
        <v>8956</v>
      </c>
      <c r="G6837" s="160" t="s">
        <v>4076</v>
      </c>
      <c r="H6837" t="s">
        <v>4330</v>
      </c>
      <c r="I6837" s="160" t="s">
        <v>3995</v>
      </c>
      <c r="J6837" t="s">
        <v>5519</v>
      </c>
      <c r="K6837">
        <v>99</v>
      </c>
      <c r="L6837" t="s">
        <v>3999</v>
      </c>
    </row>
    <row r="6838" spans="1:12">
      <c r="A6838" s="15">
        <v>30701065</v>
      </c>
      <c r="B6838" t="s">
        <v>5450</v>
      </c>
      <c r="C6838" t="s">
        <v>8953</v>
      </c>
      <c r="D6838" t="s">
        <v>9300</v>
      </c>
      <c r="E6838" t="s">
        <v>9153</v>
      </c>
      <c r="F6838" t="s">
        <v>8956</v>
      </c>
      <c r="G6838" s="160" t="s">
        <v>4076</v>
      </c>
      <c r="H6838" t="s">
        <v>4330</v>
      </c>
      <c r="I6838" s="160" t="s">
        <v>3995</v>
      </c>
      <c r="J6838" t="s">
        <v>5519</v>
      </c>
      <c r="K6838">
        <v>99</v>
      </c>
      <c r="L6838" t="s">
        <v>3999</v>
      </c>
    </row>
    <row r="6839" spans="1:12">
      <c r="A6839" s="15">
        <v>30701066</v>
      </c>
      <c r="B6839" t="s">
        <v>5450</v>
      </c>
      <c r="C6839" t="s">
        <v>8953</v>
      </c>
      <c r="D6839" t="s">
        <v>9300</v>
      </c>
      <c r="E6839" t="s">
        <v>9154</v>
      </c>
      <c r="F6839" t="s">
        <v>8956</v>
      </c>
      <c r="G6839" s="160" t="s">
        <v>4076</v>
      </c>
      <c r="H6839" t="s">
        <v>4330</v>
      </c>
      <c r="I6839" s="160" t="s">
        <v>3995</v>
      </c>
      <c r="J6839" t="s">
        <v>5519</v>
      </c>
      <c r="K6839">
        <v>99</v>
      </c>
      <c r="L6839" t="s">
        <v>3999</v>
      </c>
    </row>
    <row r="6840" spans="1:12">
      <c r="A6840" s="15">
        <v>30701067</v>
      </c>
      <c r="B6840" t="s">
        <v>5450</v>
      </c>
      <c r="C6840" t="s">
        <v>8953</v>
      </c>
      <c r="D6840" t="s">
        <v>9300</v>
      </c>
      <c r="E6840" t="s">
        <v>9155</v>
      </c>
      <c r="F6840" t="s">
        <v>8956</v>
      </c>
      <c r="G6840" s="160" t="s">
        <v>4076</v>
      </c>
      <c r="H6840" t="s">
        <v>4330</v>
      </c>
      <c r="I6840" s="160" t="s">
        <v>3995</v>
      </c>
      <c r="J6840" t="s">
        <v>5519</v>
      </c>
      <c r="K6840">
        <v>99</v>
      </c>
      <c r="L6840" t="s">
        <v>3999</v>
      </c>
    </row>
    <row r="6841" spans="1:12">
      <c r="A6841" s="15">
        <v>30701068</v>
      </c>
      <c r="B6841" t="s">
        <v>5450</v>
      </c>
      <c r="C6841" t="s">
        <v>8953</v>
      </c>
      <c r="D6841" t="s">
        <v>9300</v>
      </c>
      <c r="E6841" t="s">
        <v>9156</v>
      </c>
      <c r="F6841" t="s">
        <v>8956</v>
      </c>
      <c r="G6841" s="160" t="s">
        <v>4076</v>
      </c>
      <c r="H6841" t="s">
        <v>4330</v>
      </c>
      <c r="I6841" s="160" t="s">
        <v>3995</v>
      </c>
      <c r="J6841" t="s">
        <v>5519</v>
      </c>
      <c r="K6841">
        <v>99</v>
      </c>
      <c r="L6841" t="s">
        <v>3999</v>
      </c>
    </row>
    <row r="6842" spans="1:12">
      <c r="A6842" s="15">
        <v>30701070</v>
      </c>
      <c r="B6842" t="s">
        <v>5450</v>
      </c>
      <c r="C6842" t="s">
        <v>8953</v>
      </c>
      <c r="D6842" t="s">
        <v>9300</v>
      </c>
      <c r="E6842" t="s">
        <v>9324</v>
      </c>
      <c r="F6842" t="s">
        <v>8956</v>
      </c>
      <c r="G6842" s="160" t="s">
        <v>4076</v>
      </c>
      <c r="H6842" t="s">
        <v>4330</v>
      </c>
      <c r="I6842" s="160" t="s">
        <v>3995</v>
      </c>
      <c r="J6842" t="s">
        <v>5519</v>
      </c>
      <c r="K6842">
        <v>99</v>
      </c>
      <c r="L6842" t="s">
        <v>3999</v>
      </c>
    </row>
    <row r="6843" spans="1:12">
      <c r="A6843" s="15">
        <v>30701071</v>
      </c>
      <c r="B6843" t="s">
        <v>5450</v>
      </c>
      <c r="C6843" t="s">
        <v>8953</v>
      </c>
      <c r="D6843" t="s">
        <v>9300</v>
      </c>
      <c r="E6843" t="s">
        <v>9325</v>
      </c>
      <c r="F6843" t="s">
        <v>8956</v>
      </c>
      <c r="G6843" s="160" t="s">
        <v>4076</v>
      </c>
      <c r="H6843" t="s">
        <v>4330</v>
      </c>
      <c r="I6843" s="160" t="s">
        <v>3995</v>
      </c>
      <c r="J6843" t="s">
        <v>5519</v>
      </c>
      <c r="K6843">
        <v>99</v>
      </c>
      <c r="L6843" t="s">
        <v>3999</v>
      </c>
    </row>
    <row r="6844" spans="1:12">
      <c r="A6844" s="15">
        <v>30701072</v>
      </c>
      <c r="B6844" t="s">
        <v>5450</v>
      </c>
      <c r="C6844" t="s">
        <v>8953</v>
      </c>
      <c r="D6844" t="s">
        <v>9300</v>
      </c>
      <c r="E6844" t="s">
        <v>9326</v>
      </c>
      <c r="F6844" t="s">
        <v>8956</v>
      </c>
      <c r="G6844" s="160" t="s">
        <v>4076</v>
      </c>
      <c r="H6844" t="s">
        <v>4330</v>
      </c>
      <c r="I6844" s="160" t="s">
        <v>3995</v>
      </c>
      <c r="J6844" t="s">
        <v>5519</v>
      </c>
      <c r="K6844">
        <v>99</v>
      </c>
      <c r="L6844" t="s">
        <v>3999</v>
      </c>
    </row>
    <row r="6845" spans="1:12">
      <c r="A6845" s="15">
        <v>30701073</v>
      </c>
      <c r="B6845" t="s">
        <v>5450</v>
      </c>
      <c r="C6845" t="s">
        <v>8953</v>
      </c>
      <c r="D6845" t="s">
        <v>9300</v>
      </c>
      <c r="E6845" t="s">
        <v>9327</v>
      </c>
      <c r="F6845" t="s">
        <v>8956</v>
      </c>
      <c r="G6845" s="160" t="s">
        <v>4076</v>
      </c>
      <c r="H6845" t="s">
        <v>4330</v>
      </c>
      <c r="I6845" s="160" t="s">
        <v>3995</v>
      </c>
      <c r="J6845" t="s">
        <v>5519</v>
      </c>
      <c r="K6845">
        <v>99</v>
      </c>
      <c r="L6845" t="s">
        <v>3999</v>
      </c>
    </row>
    <row r="6846" spans="1:12">
      <c r="A6846" s="15">
        <v>30701074</v>
      </c>
      <c r="B6846" t="s">
        <v>5450</v>
      </c>
      <c r="C6846" t="s">
        <v>8953</v>
      </c>
      <c r="D6846" t="s">
        <v>9300</v>
      </c>
      <c r="E6846" t="s">
        <v>9328</v>
      </c>
      <c r="F6846" t="s">
        <v>8956</v>
      </c>
      <c r="G6846" s="160" t="s">
        <v>4076</v>
      </c>
      <c r="H6846" t="s">
        <v>4330</v>
      </c>
      <c r="I6846" s="160" t="s">
        <v>3995</v>
      </c>
      <c r="J6846" t="s">
        <v>5519</v>
      </c>
      <c r="K6846">
        <v>99</v>
      </c>
      <c r="L6846" t="s">
        <v>3999</v>
      </c>
    </row>
    <row r="6847" spans="1:12">
      <c r="A6847" s="15">
        <v>30701081</v>
      </c>
      <c r="B6847" t="s">
        <v>5450</v>
      </c>
      <c r="C6847" t="s">
        <v>8953</v>
      </c>
      <c r="D6847" t="s">
        <v>9300</v>
      </c>
      <c r="E6847" t="s">
        <v>9329</v>
      </c>
      <c r="F6847" t="s">
        <v>8956</v>
      </c>
      <c r="G6847" s="160" t="s">
        <v>4076</v>
      </c>
      <c r="H6847" t="s">
        <v>4330</v>
      </c>
      <c r="I6847" s="160" t="s">
        <v>3995</v>
      </c>
      <c r="J6847" t="s">
        <v>5519</v>
      </c>
      <c r="K6847">
        <v>99</v>
      </c>
      <c r="L6847" t="s">
        <v>3999</v>
      </c>
    </row>
    <row r="6848" spans="1:12">
      <c r="A6848" s="15">
        <v>30701082</v>
      </c>
      <c r="B6848" t="s">
        <v>5450</v>
      </c>
      <c r="C6848" t="s">
        <v>8953</v>
      </c>
      <c r="D6848" t="s">
        <v>9300</v>
      </c>
      <c r="E6848" t="s">
        <v>9216</v>
      </c>
      <c r="F6848" t="s">
        <v>8956</v>
      </c>
      <c r="G6848" s="160" t="s">
        <v>4076</v>
      </c>
      <c r="H6848" t="s">
        <v>4330</v>
      </c>
      <c r="I6848" s="160" t="s">
        <v>3995</v>
      </c>
      <c r="J6848" t="s">
        <v>5519</v>
      </c>
      <c r="K6848">
        <v>99</v>
      </c>
      <c r="L6848" t="s">
        <v>3999</v>
      </c>
    </row>
    <row r="6849" spans="1:12">
      <c r="A6849" s="15">
        <v>30701083</v>
      </c>
      <c r="B6849" t="s">
        <v>5450</v>
      </c>
      <c r="C6849" t="s">
        <v>8953</v>
      </c>
      <c r="D6849" t="s">
        <v>9300</v>
      </c>
      <c r="E6849" t="s">
        <v>9220</v>
      </c>
      <c r="F6849" t="s">
        <v>8956</v>
      </c>
      <c r="G6849" s="160" t="s">
        <v>4076</v>
      </c>
      <c r="H6849" t="s">
        <v>4330</v>
      </c>
      <c r="I6849" s="160" t="s">
        <v>3995</v>
      </c>
      <c r="J6849" t="s">
        <v>5519</v>
      </c>
      <c r="K6849">
        <v>99</v>
      </c>
      <c r="L6849" t="s">
        <v>3999</v>
      </c>
    </row>
    <row r="6850" spans="1:12">
      <c r="A6850" s="15">
        <v>30701084</v>
      </c>
      <c r="B6850" t="s">
        <v>5450</v>
      </c>
      <c r="C6850" t="s">
        <v>8953</v>
      </c>
      <c r="D6850" t="s">
        <v>9300</v>
      </c>
      <c r="E6850" t="s">
        <v>9217</v>
      </c>
      <c r="F6850" t="s">
        <v>8956</v>
      </c>
      <c r="G6850" s="160" t="s">
        <v>4076</v>
      </c>
      <c r="H6850" t="s">
        <v>4330</v>
      </c>
      <c r="I6850" s="160" t="s">
        <v>3995</v>
      </c>
      <c r="J6850" t="s">
        <v>5519</v>
      </c>
      <c r="K6850">
        <v>99</v>
      </c>
      <c r="L6850" t="s">
        <v>3999</v>
      </c>
    </row>
    <row r="6851" spans="1:12">
      <c r="A6851" s="15">
        <v>30701085</v>
      </c>
      <c r="B6851" t="s">
        <v>5450</v>
      </c>
      <c r="C6851" t="s">
        <v>8953</v>
      </c>
      <c r="D6851" t="s">
        <v>9300</v>
      </c>
      <c r="E6851" t="s">
        <v>9221</v>
      </c>
      <c r="F6851" t="s">
        <v>8956</v>
      </c>
      <c r="G6851" s="160" t="s">
        <v>4076</v>
      </c>
      <c r="H6851" t="s">
        <v>4330</v>
      </c>
      <c r="I6851" s="160" t="s">
        <v>3995</v>
      </c>
      <c r="J6851" t="s">
        <v>5519</v>
      </c>
      <c r="K6851">
        <v>99</v>
      </c>
      <c r="L6851" t="s">
        <v>3999</v>
      </c>
    </row>
    <row r="6852" spans="1:12">
      <c r="A6852" s="15">
        <v>30701086</v>
      </c>
      <c r="B6852" t="s">
        <v>5450</v>
      </c>
      <c r="C6852" t="s">
        <v>8953</v>
      </c>
      <c r="D6852" t="s">
        <v>9300</v>
      </c>
      <c r="E6852" t="s">
        <v>9158</v>
      </c>
      <c r="F6852" t="s">
        <v>8956</v>
      </c>
      <c r="G6852" s="160" t="s">
        <v>4076</v>
      </c>
      <c r="H6852" t="s">
        <v>4330</v>
      </c>
      <c r="I6852" s="160" t="s">
        <v>3995</v>
      </c>
      <c r="J6852" t="s">
        <v>5519</v>
      </c>
      <c r="K6852">
        <v>99</v>
      </c>
      <c r="L6852" t="s">
        <v>3999</v>
      </c>
    </row>
    <row r="6853" spans="1:12">
      <c r="A6853" s="15">
        <v>30701087</v>
      </c>
      <c r="B6853" t="s">
        <v>5450</v>
      </c>
      <c r="C6853" t="s">
        <v>8953</v>
      </c>
      <c r="D6853" t="s">
        <v>9300</v>
      </c>
      <c r="E6853" t="s">
        <v>9157</v>
      </c>
      <c r="F6853" t="s">
        <v>8956</v>
      </c>
      <c r="G6853" s="160" t="s">
        <v>4076</v>
      </c>
      <c r="H6853" t="s">
        <v>4330</v>
      </c>
      <c r="I6853" s="160" t="s">
        <v>3995</v>
      </c>
      <c r="J6853" t="s">
        <v>5519</v>
      </c>
      <c r="K6853">
        <v>99</v>
      </c>
      <c r="L6853" t="s">
        <v>3999</v>
      </c>
    </row>
    <row r="6854" spans="1:12">
      <c r="A6854" s="15">
        <v>30701090</v>
      </c>
      <c r="B6854" t="s">
        <v>5450</v>
      </c>
      <c r="C6854" t="s">
        <v>8953</v>
      </c>
      <c r="D6854" t="s">
        <v>9300</v>
      </c>
      <c r="E6854" t="s">
        <v>9330</v>
      </c>
      <c r="F6854" t="s">
        <v>8956</v>
      </c>
      <c r="G6854" s="160" t="s">
        <v>4076</v>
      </c>
      <c r="H6854" t="s">
        <v>4330</v>
      </c>
      <c r="I6854" s="160" t="s">
        <v>3995</v>
      </c>
      <c r="J6854" t="s">
        <v>5519</v>
      </c>
      <c r="K6854">
        <v>99</v>
      </c>
      <c r="L6854" t="s">
        <v>3999</v>
      </c>
    </row>
    <row r="6855" spans="1:12">
      <c r="A6855" s="15">
        <v>30701091</v>
      </c>
      <c r="B6855" t="s">
        <v>5450</v>
      </c>
      <c r="C6855" t="s">
        <v>8953</v>
      </c>
      <c r="D6855" t="s">
        <v>9300</v>
      </c>
      <c r="E6855" t="s">
        <v>9331</v>
      </c>
      <c r="F6855" t="s">
        <v>8956</v>
      </c>
      <c r="G6855" s="160" t="s">
        <v>4076</v>
      </c>
      <c r="H6855" t="s">
        <v>4330</v>
      </c>
      <c r="I6855" s="160" t="s">
        <v>3995</v>
      </c>
      <c r="J6855" t="s">
        <v>5519</v>
      </c>
      <c r="K6855">
        <v>99</v>
      </c>
      <c r="L6855" t="s">
        <v>3999</v>
      </c>
    </row>
    <row r="6856" spans="1:12">
      <c r="A6856" s="15">
        <v>30701092</v>
      </c>
      <c r="B6856" t="s">
        <v>5450</v>
      </c>
      <c r="C6856" t="s">
        <v>8953</v>
      </c>
      <c r="D6856" t="s">
        <v>9300</v>
      </c>
      <c r="E6856" t="s">
        <v>9332</v>
      </c>
      <c r="F6856" t="s">
        <v>8956</v>
      </c>
      <c r="G6856" s="160" t="s">
        <v>4076</v>
      </c>
      <c r="H6856" t="s">
        <v>4330</v>
      </c>
      <c r="I6856" s="160" t="s">
        <v>3995</v>
      </c>
      <c r="J6856" t="s">
        <v>5519</v>
      </c>
      <c r="K6856">
        <v>99</v>
      </c>
      <c r="L6856" t="s">
        <v>3999</v>
      </c>
    </row>
    <row r="6857" spans="1:12">
      <c r="A6857" s="15">
        <v>30701093</v>
      </c>
      <c r="B6857" t="s">
        <v>5450</v>
      </c>
      <c r="C6857" t="s">
        <v>8953</v>
      </c>
      <c r="D6857" t="s">
        <v>9300</v>
      </c>
      <c r="E6857" t="s">
        <v>9333</v>
      </c>
      <c r="F6857" t="s">
        <v>8956</v>
      </c>
      <c r="G6857" s="160" t="s">
        <v>4076</v>
      </c>
      <c r="H6857" t="s">
        <v>4330</v>
      </c>
      <c r="I6857" s="160" t="s">
        <v>3995</v>
      </c>
      <c r="J6857" t="s">
        <v>5519</v>
      </c>
      <c r="K6857">
        <v>99</v>
      </c>
      <c r="L6857" t="s">
        <v>3999</v>
      </c>
    </row>
    <row r="6858" spans="1:12">
      <c r="A6858" s="15">
        <v>30701094</v>
      </c>
      <c r="B6858" t="s">
        <v>5450</v>
      </c>
      <c r="C6858" t="s">
        <v>8953</v>
      </c>
      <c r="D6858" t="s">
        <v>9300</v>
      </c>
      <c r="E6858" t="s">
        <v>9334</v>
      </c>
      <c r="F6858" t="s">
        <v>8956</v>
      </c>
      <c r="G6858" s="160" t="s">
        <v>4076</v>
      </c>
      <c r="H6858" t="s">
        <v>4330</v>
      </c>
      <c r="I6858" s="160" t="s">
        <v>3995</v>
      </c>
      <c r="J6858" t="s">
        <v>5519</v>
      </c>
      <c r="K6858">
        <v>99</v>
      </c>
      <c r="L6858" t="s">
        <v>3999</v>
      </c>
    </row>
    <row r="6859" spans="1:12">
      <c r="A6859" s="15">
        <v>30701095</v>
      </c>
      <c r="B6859" t="s">
        <v>5450</v>
      </c>
      <c r="C6859" t="s">
        <v>8953</v>
      </c>
      <c r="D6859" t="s">
        <v>9300</v>
      </c>
      <c r="E6859" t="s">
        <v>9335</v>
      </c>
      <c r="F6859" t="s">
        <v>8956</v>
      </c>
      <c r="G6859" s="160" t="s">
        <v>4076</v>
      </c>
      <c r="H6859" t="s">
        <v>4330</v>
      </c>
      <c r="I6859" s="160" t="s">
        <v>3995</v>
      </c>
      <c r="J6859" t="s">
        <v>5519</v>
      </c>
      <c r="K6859">
        <v>99</v>
      </c>
      <c r="L6859" t="s">
        <v>3999</v>
      </c>
    </row>
    <row r="6860" spans="1:12">
      <c r="A6860" s="15">
        <v>30701099</v>
      </c>
      <c r="B6860" t="s">
        <v>5450</v>
      </c>
      <c r="C6860" t="s">
        <v>8953</v>
      </c>
      <c r="D6860" t="s">
        <v>9300</v>
      </c>
      <c r="E6860" t="s">
        <v>4020</v>
      </c>
      <c r="F6860" t="s">
        <v>8956</v>
      </c>
      <c r="G6860" s="160" t="s">
        <v>4076</v>
      </c>
      <c r="H6860" t="s">
        <v>4330</v>
      </c>
      <c r="I6860" s="160" t="s">
        <v>3995</v>
      </c>
      <c r="J6860" t="s">
        <v>5519</v>
      </c>
      <c r="K6860">
        <v>99</v>
      </c>
      <c r="L6860" t="s">
        <v>3999</v>
      </c>
    </row>
    <row r="6861" spans="1:12">
      <c r="A6861" s="15">
        <v>30701199</v>
      </c>
      <c r="B6861" t="s">
        <v>5450</v>
      </c>
      <c r="C6861" t="s">
        <v>8953</v>
      </c>
      <c r="D6861" t="s">
        <v>9336</v>
      </c>
      <c r="E6861" t="s">
        <v>9337</v>
      </c>
      <c r="F6861" t="s">
        <v>8956</v>
      </c>
      <c r="G6861" s="160" t="s">
        <v>4076</v>
      </c>
      <c r="H6861" t="s">
        <v>4330</v>
      </c>
      <c r="I6861" s="160" t="s">
        <v>3995</v>
      </c>
      <c r="J6861" t="s">
        <v>5519</v>
      </c>
      <c r="K6861">
        <v>99</v>
      </c>
      <c r="L6861" t="s">
        <v>3999</v>
      </c>
    </row>
    <row r="6862" spans="1:12">
      <c r="A6862" s="15">
        <v>30701201</v>
      </c>
      <c r="B6862" t="s">
        <v>5450</v>
      </c>
      <c r="C6862" t="s">
        <v>8953</v>
      </c>
      <c r="D6862" t="s">
        <v>9338</v>
      </c>
      <c r="E6862" t="s">
        <v>9339</v>
      </c>
      <c r="F6862" t="s">
        <v>8956</v>
      </c>
      <c r="G6862" s="160" t="s">
        <v>4076</v>
      </c>
      <c r="H6862" t="s">
        <v>4330</v>
      </c>
      <c r="I6862" s="160" t="s">
        <v>3995</v>
      </c>
      <c r="J6862" t="s">
        <v>5519</v>
      </c>
      <c r="K6862">
        <v>99</v>
      </c>
      <c r="L6862" t="s">
        <v>3999</v>
      </c>
    </row>
    <row r="6863" spans="1:12">
      <c r="A6863" s="15">
        <v>30701202</v>
      </c>
      <c r="B6863" t="s">
        <v>5450</v>
      </c>
      <c r="C6863" t="s">
        <v>8953</v>
      </c>
      <c r="D6863" t="s">
        <v>9338</v>
      </c>
      <c r="E6863" t="s">
        <v>8973</v>
      </c>
      <c r="F6863" t="s">
        <v>8956</v>
      </c>
      <c r="G6863" s="160" t="s">
        <v>4076</v>
      </c>
      <c r="H6863" t="s">
        <v>4330</v>
      </c>
      <c r="I6863" s="160" t="s">
        <v>3995</v>
      </c>
      <c r="J6863" t="s">
        <v>5519</v>
      </c>
      <c r="K6863">
        <v>99</v>
      </c>
      <c r="L6863" t="s">
        <v>3999</v>
      </c>
    </row>
    <row r="6864" spans="1:12">
      <c r="A6864" s="15">
        <v>30701220</v>
      </c>
      <c r="B6864" t="s">
        <v>5450</v>
      </c>
      <c r="C6864" t="s">
        <v>8953</v>
      </c>
      <c r="D6864" t="s">
        <v>9340</v>
      </c>
      <c r="E6864" t="s">
        <v>9341</v>
      </c>
      <c r="F6864" t="s">
        <v>8956</v>
      </c>
      <c r="G6864" s="160" t="s">
        <v>4076</v>
      </c>
      <c r="H6864" t="s">
        <v>4330</v>
      </c>
      <c r="I6864" s="160" t="s">
        <v>3995</v>
      </c>
      <c r="J6864" t="s">
        <v>5519</v>
      </c>
      <c r="K6864">
        <v>99</v>
      </c>
      <c r="L6864" t="s">
        <v>3999</v>
      </c>
    </row>
    <row r="6865" spans="1:12">
      <c r="A6865" s="15">
        <v>30701221</v>
      </c>
      <c r="B6865" t="s">
        <v>5450</v>
      </c>
      <c r="C6865" t="s">
        <v>8953</v>
      </c>
      <c r="D6865" t="s">
        <v>9340</v>
      </c>
      <c r="E6865" t="s">
        <v>9342</v>
      </c>
      <c r="F6865" t="s">
        <v>8956</v>
      </c>
      <c r="G6865" s="160" t="s">
        <v>4076</v>
      </c>
      <c r="H6865" t="s">
        <v>4330</v>
      </c>
      <c r="I6865" s="160" t="s">
        <v>3995</v>
      </c>
      <c r="J6865" t="s">
        <v>5519</v>
      </c>
      <c r="K6865">
        <v>99</v>
      </c>
      <c r="L6865" t="s">
        <v>3999</v>
      </c>
    </row>
    <row r="6866" spans="1:12">
      <c r="A6866" s="15">
        <v>30701222</v>
      </c>
      <c r="B6866" t="s">
        <v>5450</v>
      </c>
      <c r="C6866" t="s">
        <v>8953</v>
      </c>
      <c r="D6866" t="s">
        <v>9340</v>
      </c>
      <c r="E6866" t="s">
        <v>9343</v>
      </c>
      <c r="F6866" t="s">
        <v>8956</v>
      </c>
      <c r="G6866" s="160" t="s">
        <v>4076</v>
      </c>
      <c r="H6866" t="s">
        <v>4330</v>
      </c>
      <c r="I6866" s="160" t="s">
        <v>3995</v>
      </c>
      <c r="J6866" t="s">
        <v>5519</v>
      </c>
      <c r="K6866">
        <v>99</v>
      </c>
      <c r="L6866" t="s">
        <v>3999</v>
      </c>
    </row>
    <row r="6867" spans="1:12">
      <c r="A6867" s="15">
        <v>30701223</v>
      </c>
      <c r="B6867" t="s">
        <v>5450</v>
      </c>
      <c r="C6867" t="s">
        <v>8953</v>
      </c>
      <c r="D6867" t="s">
        <v>9340</v>
      </c>
      <c r="E6867" t="s">
        <v>8973</v>
      </c>
      <c r="F6867" t="s">
        <v>8956</v>
      </c>
      <c r="G6867" s="160" t="s">
        <v>4076</v>
      </c>
      <c r="H6867" t="s">
        <v>4330</v>
      </c>
      <c r="I6867" s="160" t="s">
        <v>3995</v>
      </c>
      <c r="J6867" t="s">
        <v>5519</v>
      </c>
      <c r="K6867">
        <v>99</v>
      </c>
      <c r="L6867" t="s">
        <v>3999</v>
      </c>
    </row>
    <row r="6868" spans="1:12">
      <c r="A6868" s="15">
        <v>30701224</v>
      </c>
      <c r="B6868" t="s">
        <v>5450</v>
      </c>
      <c r="C6868" t="s">
        <v>8953</v>
      </c>
      <c r="D6868" t="s">
        <v>9340</v>
      </c>
      <c r="E6868" t="s">
        <v>9344</v>
      </c>
      <c r="F6868" t="s">
        <v>8956</v>
      </c>
      <c r="G6868" s="160" t="s">
        <v>4076</v>
      </c>
      <c r="H6868" t="s">
        <v>4330</v>
      </c>
      <c r="I6868" s="160" t="s">
        <v>3995</v>
      </c>
      <c r="J6868" t="s">
        <v>5519</v>
      </c>
      <c r="K6868">
        <v>99</v>
      </c>
      <c r="L6868" t="s">
        <v>3999</v>
      </c>
    </row>
    <row r="6869" spans="1:12">
      <c r="A6869" s="15">
        <v>30701301</v>
      </c>
      <c r="B6869" t="s">
        <v>5450</v>
      </c>
      <c r="C6869" t="s">
        <v>8953</v>
      </c>
      <c r="D6869" t="s">
        <v>9338</v>
      </c>
      <c r="E6869" t="s">
        <v>9345</v>
      </c>
      <c r="F6869" t="s">
        <v>8956</v>
      </c>
      <c r="G6869" s="160" t="s">
        <v>4076</v>
      </c>
      <c r="H6869" t="s">
        <v>4330</v>
      </c>
      <c r="I6869" s="160" t="s">
        <v>3995</v>
      </c>
      <c r="J6869" t="s">
        <v>5519</v>
      </c>
      <c r="K6869">
        <v>99</v>
      </c>
      <c r="L6869" t="s">
        <v>3999</v>
      </c>
    </row>
    <row r="6870" spans="1:12">
      <c r="A6870" s="15">
        <v>30701302</v>
      </c>
      <c r="B6870" t="s">
        <v>5450</v>
      </c>
      <c r="C6870" t="s">
        <v>8953</v>
      </c>
      <c r="D6870" t="s">
        <v>9338</v>
      </c>
      <c r="E6870" t="s">
        <v>9339</v>
      </c>
      <c r="F6870" t="s">
        <v>8956</v>
      </c>
      <c r="G6870" s="160" t="s">
        <v>4076</v>
      </c>
      <c r="H6870" t="s">
        <v>4330</v>
      </c>
      <c r="I6870" s="160" t="s">
        <v>3995</v>
      </c>
      <c r="J6870" t="s">
        <v>5519</v>
      </c>
      <c r="K6870">
        <v>99</v>
      </c>
      <c r="L6870" t="s">
        <v>3999</v>
      </c>
    </row>
    <row r="6871" spans="1:12">
      <c r="A6871" s="15">
        <v>30701303</v>
      </c>
      <c r="B6871" t="s">
        <v>5450</v>
      </c>
      <c r="C6871" t="s">
        <v>8953</v>
      </c>
      <c r="D6871" t="s">
        <v>9338</v>
      </c>
      <c r="E6871" t="s">
        <v>8973</v>
      </c>
      <c r="F6871" t="s">
        <v>8956</v>
      </c>
      <c r="G6871" s="160" t="s">
        <v>4076</v>
      </c>
      <c r="H6871" t="s">
        <v>4330</v>
      </c>
      <c r="I6871" s="160" t="s">
        <v>3995</v>
      </c>
      <c r="J6871" t="s">
        <v>5519</v>
      </c>
      <c r="K6871">
        <v>99</v>
      </c>
      <c r="L6871" t="s">
        <v>3999</v>
      </c>
    </row>
    <row r="6872" spans="1:12">
      <c r="A6872" s="15">
        <v>30701399</v>
      </c>
      <c r="B6872" t="s">
        <v>5450</v>
      </c>
      <c r="C6872" t="s">
        <v>8953</v>
      </c>
      <c r="D6872" t="s">
        <v>9338</v>
      </c>
      <c r="E6872" t="s">
        <v>4020</v>
      </c>
      <c r="F6872" t="s">
        <v>8956</v>
      </c>
      <c r="G6872" s="160" t="s">
        <v>4076</v>
      </c>
      <c r="H6872" t="s">
        <v>4330</v>
      </c>
      <c r="I6872" s="160" t="s">
        <v>3995</v>
      </c>
      <c r="J6872" t="s">
        <v>5519</v>
      </c>
      <c r="K6872">
        <v>99</v>
      </c>
      <c r="L6872" t="s">
        <v>3999</v>
      </c>
    </row>
    <row r="6873" spans="1:12">
      <c r="A6873" s="15">
        <v>30701401</v>
      </c>
      <c r="B6873" t="s">
        <v>5450</v>
      </c>
      <c r="C6873" t="s">
        <v>8953</v>
      </c>
      <c r="D6873" t="s">
        <v>9346</v>
      </c>
      <c r="E6873" t="s">
        <v>9347</v>
      </c>
      <c r="F6873" t="s">
        <v>8956</v>
      </c>
      <c r="G6873" s="160" t="s">
        <v>4076</v>
      </c>
      <c r="H6873" t="s">
        <v>4330</v>
      </c>
      <c r="I6873" s="160" t="s">
        <v>3995</v>
      </c>
      <c r="J6873" t="s">
        <v>5519</v>
      </c>
      <c r="K6873">
        <v>99</v>
      </c>
      <c r="L6873" t="s">
        <v>3999</v>
      </c>
    </row>
    <row r="6874" spans="1:12">
      <c r="A6874" s="15">
        <v>30701402</v>
      </c>
      <c r="B6874" t="s">
        <v>5450</v>
      </c>
      <c r="C6874" t="s">
        <v>8953</v>
      </c>
      <c r="D6874" t="s">
        <v>9346</v>
      </c>
      <c r="E6874" t="s">
        <v>9348</v>
      </c>
      <c r="F6874" t="s">
        <v>8956</v>
      </c>
      <c r="G6874" s="160" t="s">
        <v>4076</v>
      </c>
      <c r="H6874" t="s">
        <v>4330</v>
      </c>
      <c r="I6874" s="160" t="s">
        <v>3995</v>
      </c>
      <c r="J6874" t="s">
        <v>5519</v>
      </c>
      <c r="K6874">
        <v>99</v>
      </c>
      <c r="L6874" t="s">
        <v>3999</v>
      </c>
    </row>
    <row r="6875" spans="1:12">
      <c r="A6875" s="15">
        <v>30701403</v>
      </c>
      <c r="B6875" t="s">
        <v>5450</v>
      </c>
      <c r="C6875" t="s">
        <v>8953</v>
      </c>
      <c r="D6875" t="s">
        <v>9346</v>
      </c>
      <c r="E6875" t="s">
        <v>9349</v>
      </c>
      <c r="F6875" t="s">
        <v>8956</v>
      </c>
      <c r="G6875" s="160" t="s">
        <v>4076</v>
      </c>
      <c r="H6875" t="s">
        <v>4330</v>
      </c>
      <c r="I6875" s="160" t="s">
        <v>3995</v>
      </c>
      <c r="J6875" t="s">
        <v>5519</v>
      </c>
      <c r="K6875">
        <v>99</v>
      </c>
      <c r="L6875" t="s">
        <v>3999</v>
      </c>
    </row>
    <row r="6876" spans="1:12">
      <c r="A6876" s="15">
        <v>30701404</v>
      </c>
      <c r="B6876" t="s">
        <v>5450</v>
      </c>
      <c r="C6876" t="s">
        <v>8953</v>
      </c>
      <c r="D6876" t="s">
        <v>9346</v>
      </c>
      <c r="E6876" t="s">
        <v>9350</v>
      </c>
      <c r="F6876" t="s">
        <v>8956</v>
      </c>
      <c r="G6876" s="160" t="s">
        <v>4076</v>
      </c>
      <c r="H6876" t="s">
        <v>4330</v>
      </c>
      <c r="I6876" s="160" t="s">
        <v>3995</v>
      </c>
      <c r="J6876" t="s">
        <v>5519</v>
      </c>
      <c r="K6876">
        <v>99</v>
      </c>
      <c r="L6876" t="s">
        <v>3999</v>
      </c>
    </row>
    <row r="6877" spans="1:12">
      <c r="A6877" s="15">
        <v>30701405</v>
      </c>
      <c r="B6877" t="s">
        <v>5450</v>
      </c>
      <c r="C6877" t="s">
        <v>8953</v>
      </c>
      <c r="D6877" t="s">
        <v>9346</v>
      </c>
      <c r="E6877" t="s">
        <v>9351</v>
      </c>
      <c r="F6877" t="s">
        <v>8956</v>
      </c>
      <c r="G6877" s="160" t="s">
        <v>4076</v>
      </c>
      <c r="H6877" t="s">
        <v>4330</v>
      </c>
      <c r="I6877" s="160" t="s">
        <v>3995</v>
      </c>
      <c r="J6877" t="s">
        <v>5519</v>
      </c>
      <c r="K6877">
        <v>99</v>
      </c>
      <c r="L6877" t="s">
        <v>3999</v>
      </c>
    </row>
    <row r="6878" spans="1:12">
      <c r="A6878" s="15">
        <v>30701406</v>
      </c>
      <c r="B6878" t="s">
        <v>5450</v>
      </c>
      <c r="C6878" t="s">
        <v>8953</v>
      </c>
      <c r="D6878" t="s">
        <v>9346</v>
      </c>
      <c r="E6878" t="s">
        <v>9352</v>
      </c>
      <c r="F6878" t="s">
        <v>8956</v>
      </c>
      <c r="G6878" s="160" t="s">
        <v>4076</v>
      </c>
      <c r="H6878" t="s">
        <v>4330</v>
      </c>
      <c r="I6878" s="160" t="s">
        <v>3995</v>
      </c>
      <c r="J6878" t="s">
        <v>5519</v>
      </c>
      <c r="K6878">
        <v>99</v>
      </c>
      <c r="L6878" t="s">
        <v>3999</v>
      </c>
    </row>
    <row r="6879" spans="1:12">
      <c r="A6879" s="15">
        <v>30701407</v>
      </c>
      <c r="B6879" t="s">
        <v>5450</v>
      </c>
      <c r="C6879" t="s">
        <v>8953</v>
      </c>
      <c r="D6879" t="s">
        <v>9346</v>
      </c>
      <c r="E6879" t="s">
        <v>9353</v>
      </c>
      <c r="F6879" t="s">
        <v>8956</v>
      </c>
      <c r="G6879" s="160" t="s">
        <v>4076</v>
      </c>
      <c r="H6879" t="s">
        <v>4330</v>
      </c>
      <c r="I6879" s="160" t="s">
        <v>3995</v>
      </c>
      <c r="J6879" t="s">
        <v>5519</v>
      </c>
      <c r="K6879">
        <v>99</v>
      </c>
      <c r="L6879" t="s">
        <v>3999</v>
      </c>
    </row>
    <row r="6880" spans="1:12">
      <c r="A6880" s="15">
        <v>30701408</v>
      </c>
      <c r="B6880" t="s">
        <v>5450</v>
      </c>
      <c r="C6880" t="s">
        <v>8953</v>
      </c>
      <c r="D6880" t="s">
        <v>9346</v>
      </c>
      <c r="E6880" t="s">
        <v>9354</v>
      </c>
      <c r="F6880" t="s">
        <v>8956</v>
      </c>
      <c r="G6880" s="160" t="s">
        <v>4076</v>
      </c>
      <c r="H6880" t="s">
        <v>4330</v>
      </c>
      <c r="I6880" s="160" t="s">
        <v>3995</v>
      </c>
      <c r="J6880" t="s">
        <v>5519</v>
      </c>
      <c r="K6880">
        <v>99</v>
      </c>
      <c r="L6880" t="s">
        <v>3999</v>
      </c>
    </row>
    <row r="6881" spans="1:12">
      <c r="A6881" s="15">
        <v>30701409</v>
      </c>
      <c r="B6881" t="s">
        <v>5450</v>
      </c>
      <c r="C6881" t="s">
        <v>8953</v>
      </c>
      <c r="D6881" t="s">
        <v>9346</v>
      </c>
      <c r="E6881" t="s">
        <v>9355</v>
      </c>
      <c r="F6881" t="s">
        <v>8956</v>
      </c>
      <c r="G6881" s="160" t="s">
        <v>4076</v>
      </c>
      <c r="H6881" t="s">
        <v>4330</v>
      </c>
      <c r="I6881" s="160" t="s">
        <v>3995</v>
      </c>
      <c r="J6881" t="s">
        <v>5519</v>
      </c>
      <c r="K6881">
        <v>99</v>
      </c>
      <c r="L6881" t="s">
        <v>3999</v>
      </c>
    </row>
    <row r="6882" spans="1:12">
      <c r="A6882" s="15">
        <v>30701410</v>
      </c>
      <c r="B6882" t="s">
        <v>5450</v>
      </c>
      <c r="C6882" t="s">
        <v>8953</v>
      </c>
      <c r="D6882" t="s">
        <v>9346</v>
      </c>
      <c r="E6882" t="s">
        <v>9356</v>
      </c>
      <c r="F6882" t="s">
        <v>8956</v>
      </c>
      <c r="G6882" s="160" t="s">
        <v>4076</v>
      </c>
      <c r="H6882" t="s">
        <v>4330</v>
      </c>
      <c r="I6882" s="160" t="s">
        <v>3995</v>
      </c>
      <c r="J6882" t="s">
        <v>5519</v>
      </c>
      <c r="K6882">
        <v>99</v>
      </c>
      <c r="L6882" t="s">
        <v>3999</v>
      </c>
    </row>
    <row r="6883" spans="1:12">
      <c r="A6883" s="15">
        <v>30701411</v>
      </c>
      <c r="B6883" t="s">
        <v>5450</v>
      </c>
      <c r="C6883" t="s">
        <v>8953</v>
      </c>
      <c r="D6883" t="s">
        <v>9346</v>
      </c>
      <c r="E6883" t="s">
        <v>9357</v>
      </c>
      <c r="F6883" t="s">
        <v>8956</v>
      </c>
      <c r="G6883" s="160" t="s">
        <v>4076</v>
      </c>
      <c r="H6883" t="s">
        <v>4330</v>
      </c>
      <c r="I6883" s="160" t="s">
        <v>3995</v>
      </c>
      <c r="J6883" t="s">
        <v>5519</v>
      </c>
      <c r="K6883">
        <v>99</v>
      </c>
      <c r="L6883" t="s">
        <v>3999</v>
      </c>
    </row>
    <row r="6884" spans="1:12">
      <c r="A6884" s="15">
        <v>30701412</v>
      </c>
      <c r="B6884" t="s">
        <v>5450</v>
      </c>
      <c r="C6884" t="s">
        <v>8953</v>
      </c>
      <c r="D6884" t="s">
        <v>9346</v>
      </c>
      <c r="E6884" t="s">
        <v>9358</v>
      </c>
      <c r="F6884" t="s">
        <v>8956</v>
      </c>
      <c r="G6884" s="160" t="s">
        <v>4076</v>
      </c>
      <c r="H6884" t="s">
        <v>4330</v>
      </c>
      <c r="I6884" s="160" t="s">
        <v>3995</v>
      </c>
      <c r="J6884" t="s">
        <v>5519</v>
      </c>
      <c r="K6884">
        <v>99</v>
      </c>
      <c r="L6884" t="s">
        <v>3999</v>
      </c>
    </row>
    <row r="6885" spans="1:12">
      <c r="A6885" s="15">
        <v>30701413</v>
      </c>
      <c r="B6885" t="s">
        <v>5450</v>
      </c>
      <c r="C6885" t="s">
        <v>8953</v>
      </c>
      <c r="D6885" t="s">
        <v>9346</v>
      </c>
      <c r="E6885" t="s">
        <v>9359</v>
      </c>
      <c r="F6885" t="s">
        <v>8956</v>
      </c>
      <c r="G6885" s="160" t="s">
        <v>4076</v>
      </c>
      <c r="H6885" t="s">
        <v>4330</v>
      </c>
      <c r="I6885" s="160" t="s">
        <v>3995</v>
      </c>
      <c r="J6885" t="s">
        <v>5519</v>
      </c>
      <c r="K6885">
        <v>99</v>
      </c>
      <c r="L6885" t="s">
        <v>3999</v>
      </c>
    </row>
    <row r="6886" spans="1:12">
      <c r="A6886" s="15">
        <v>30701414</v>
      </c>
      <c r="B6886" t="s">
        <v>5450</v>
      </c>
      <c r="C6886" t="s">
        <v>8953</v>
      </c>
      <c r="D6886" t="s">
        <v>9346</v>
      </c>
      <c r="E6886" t="s">
        <v>9360</v>
      </c>
      <c r="F6886" t="s">
        <v>8956</v>
      </c>
      <c r="G6886" s="160" t="s">
        <v>4076</v>
      </c>
      <c r="H6886" t="s">
        <v>4330</v>
      </c>
      <c r="I6886" s="160" t="s">
        <v>3995</v>
      </c>
      <c r="J6886" t="s">
        <v>5519</v>
      </c>
      <c r="K6886">
        <v>99</v>
      </c>
      <c r="L6886" t="s">
        <v>3999</v>
      </c>
    </row>
    <row r="6887" spans="1:12">
      <c r="A6887" s="15">
        <v>30701415</v>
      </c>
      <c r="B6887" t="s">
        <v>5450</v>
      </c>
      <c r="C6887" t="s">
        <v>8953</v>
      </c>
      <c r="D6887" t="s">
        <v>9346</v>
      </c>
      <c r="E6887" t="s">
        <v>9361</v>
      </c>
      <c r="F6887" t="s">
        <v>8956</v>
      </c>
      <c r="G6887" s="160" t="s">
        <v>4076</v>
      </c>
      <c r="H6887" t="s">
        <v>4330</v>
      </c>
      <c r="I6887" s="160" t="s">
        <v>3995</v>
      </c>
      <c r="J6887" t="s">
        <v>5519</v>
      </c>
      <c r="K6887">
        <v>99</v>
      </c>
      <c r="L6887" t="s">
        <v>3999</v>
      </c>
    </row>
    <row r="6888" spans="1:12">
      <c r="A6888" s="15">
        <v>30701416</v>
      </c>
      <c r="B6888" t="s">
        <v>5450</v>
      </c>
      <c r="C6888" t="s">
        <v>8953</v>
      </c>
      <c r="D6888" t="s">
        <v>9346</v>
      </c>
      <c r="E6888" t="s">
        <v>9362</v>
      </c>
      <c r="F6888" t="s">
        <v>8956</v>
      </c>
      <c r="G6888" s="160" t="s">
        <v>4076</v>
      </c>
      <c r="H6888" t="s">
        <v>4330</v>
      </c>
      <c r="I6888" s="160" t="s">
        <v>3995</v>
      </c>
      <c r="J6888" t="s">
        <v>5519</v>
      </c>
      <c r="K6888">
        <v>99</v>
      </c>
      <c r="L6888" t="s">
        <v>3999</v>
      </c>
    </row>
    <row r="6889" spans="1:12">
      <c r="A6889" s="15">
        <v>30701417</v>
      </c>
      <c r="B6889" t="s">
        <v>5450</v>
      </c>
      <c r="C6889" t="s">
        <v>8953</v>
      </c>
      <c r="D6889" t="s">
        <v>9346</v>
      </c>
      <c r="E6889" t="s">
        <v>9363</v>
      </c>
      <c r="F6889" t="s">
        <v>8956</v>
      </c>
      <c r="G6889" s="160" t="s">
        <v>4076</v>
      </c>
      <c r="H6889" t="s">
        <v>4330</v>
      </c>
      <c r="I6889" s="160" t="s">
        <v>3995</v>
      </c>
      <c r="J6889" t="s">
        <v>5519</v>
      </c>
      <c r="K6889">
        <v>99</v>
      </c>
      <c r="L6889" t="s">
        <v>3999</v>
      </c>
    </row>
    <row r="6890" spans="1:12">
      <c r="A6890" s="15">
        <v>30701418</v>
      </c>
      <c r="B6890" t="s">
        <v>5450</v>
      </c>
      <c r="C6890" t="s">
        <v>8953</v>
      </c>
      <c r="D6890" t="s">
        <v>9346</v>
      </c>
      <c r="E6890" t="s">
        <v>9364</v>
      </c>
      <c r="F6890" t="s">
        <v>8956</v>
      </c>
      <c r="G6890" s="160" t="s">
        <v>4076</v>
      </c>
      <c r="H6890" t="s">
        <v>4330</v>
      </c>
      <c r="I6890" s="160" t="s">
        <v>3995</v>
      </c>
      <c r="J6890" t="s">
        <v>5519</v>
      </c>
      <c r="K6890">
        <v>99</v>
      </c>
      <c r="L6890" t="s">
        <v>3999</v>
      </c>
    </row>
    <row r="6891" spans="1:12">
      <c r="A6891" s="15">
        <v>30701419</v>
      </c>
      <c r="B6891" t="s">
        <v>5450</v>
      </c>
      <c r="C6891" t="s">
        <v>8953</v>
      </c>
      <c r="D6891" t="s">
        <v>9346</v>
      </c>
      <c r="E6891" t="s">
        <v>9365</v>
      </c>
      <c r="F6891" t="s">
        <v>8956</v>
      </c>
      <c r="G6891" s="160" t="s">
        <v>4076</v>
      </c>
      <c r="H6891" t="s">
        <v>4330</v>
      </c>
      <c r="I6891" s="160" t="s">
        <v>3995</v>
      </c>
      <c r="J6891" t="s">
        <v>5519</v>
      </c>
      <c r="K6891">
        <v>99</v>
      </c>
      <c r="L6891" t="s">
        <v>3999</v>
      </c>
    </row>
    <row r="6892" spans="1:12">
      <c r="A6892" s="15">
        <v>30701420</v>
      </c>
      <c r="B6892" t="s">
        <v>5450</v>
      </c>
      <c r="C6892" t="s">
        <v>8953</v>
      </c>
      <c r="D6892" t="s">
        <v>9346</v>
      </c>
      <c r="E6892" t="s">
        <v>9366</v>
      </c>
      <c r="F6892" t="s">
        <v>8956</v>
      </c>
      <c r="G6892" s="160" t="s">
        <v>4076</v>
      </c>
      <c r="H6892" t="s">
        <v>4330</v>
      </c>
      <c r="I6892" s="160" t="s">
        <v>3995</v>
      </c>
      <c r="J6892" t="s">
        <v>5519</v>
      </c>
      <c r="K6892">
        <v>99</v>
      </c>
      <c r="L6892" t="s">
        <v>3999</v>
      </c>
    </row>
    <row r="6893" spans="1:12">
      <c r="A6893" s="15">
        <v>30701421</v>
      </c>
      <c r="B6893" t="s">
        <v>5450</v>
      </c>
      <c r="C6893" t="s">
        <v>8953</v>
      </c>
      <c r="D6893" t="s">
        <v>9346</v>
      </c>
      <c r="E6893" t="s">
        <v>3842</v>
      </c>
      <c r="F6893" t="s">
        <v>8956</v>
      </c>
      <c r="G6893" s="160" t="s">
        <v>4076</v>
      </c>
      <c r="H6893" t="s">
        <v>4330</v>
      </c>
      <c r="I6893" s="160" t="s">
        <v>3995</v>
      </c>
      <c r="J6893" t="s">
        <v>5519</v>
      </c>
      <c r="K6893">
        <v>99</v>
      </c>
      <c r="L6893" t="s">
        <v>3999</v>
      </c>
    </row>
    <row r="6894" spans="1:12">
      <c r="A6894" s="15">
        <v>30701423</v>
      </c>
      <c r="B6894" t="s">
        <v>5450</v>
      </c>
      <c r="C6894" t="s">
        <v>8953</v>
      </c>
      <c r="D6894" t="s">
        <v>9346</v>
      </c>
      <c r="E6894" t="s">
        <v>9294</v>
      </c>
      <c r="F6894" t="s">
        <v>8956</v>
      </c>
      <c r="G6894" s="160" t="s">
        <v>4076</v>
      </c>
      <c r="H6894" t="s">
        <v>4330</v>
      </c>
      <c r="I6894" s="160" t="s">
        <v>3995</v>
      </c>
      <c r="J6894" t="s">
        <v>5519</v>
      </c>
      <c r="K6894">
        <v>99</v>
      </c>
      <c r="L6894" t="s">
        <v>3999</v>
      </c>
    </row>
    <row r="6895" spans="1:12">
      <c r="A6895" s="15">
        <v>30701424</v>
      </c>
      <c r="B6895" t="s">
        <v>5450</v>
      </c>
      <c r="C6895" t="s">
        <v>8953</v>
      </c>
      <c r="D6895" t="s">
        <v>9346</v>
      </c>
      <c r="E6895" t="s">
        <v>9293</v>
      </c>
      <c r="F6895" t="s">
        <v>8956</v>
      </c>
      <c r="G6895" s="160" t="s">
        <v>4076</v>
      </c>
      <c r="H6895" t="s">
        <v>4330</v>
      </c>
      <c r="I6895" s="160" t="s">
        <v>3995</v>
      </c>
      <c r="J6895" t="s">
        <v>5519</v>
      </c>
      <c r="K6895">
        <v>99</v>
      </c>
      <c r="L6895" t="s">
        <v>3999</v>
      </c>
    </row>
    <row r="6896" spans="1:12">
      <c r="A6896" s="15">
        <v>30701425</v>
      </c>
      <c r="B6896" t="s">
        <v>5450</v>
      </c>
      <c r="C6896" t="s">
        <v>8953</v>
      </c>
      <c r="D6896" t="s">
        <v>9346</v>
      </c>
      <c r="E6896" t="s">
        <v>9367</v>
      </c>
      <c r="F6896" t="s">
        <v>8956</v>
      </c>
      <c r="G6896" s="160" t="s">
        <v>4076</v>
      </c>
      <c r="H6896" t="s">
        <v>4330</v>
      </c>
      <c r="I6896" s="160" t="s">
        <v>3995</v>
      </c>
      <c r="J6896" t="s">
        <v>5519</v>
      </c>
      <c r="K6896">
        <v>99</v>
      </c>
      <c r="L6896" t="s">
        <v>3999</v>
      </c>
    </row>
    <row r="6897" spans="1:12">
      <c r="A6897" s="15">
        <v>30701426</v>
      </c>
      <c r="B6897" t="s">
        <v>5450</v>
      </c>
      <c r="C6897" t="s">
        <v>8953</v>
      </c>
      <c r="D6897" t="s">
        <v>9346</v>
      </c>
      <c r="E6897" t="s">
        <v>9295</v>
      </c>
      <c r="F6897" t="s">
        <v>8956</v>
      </c>
      <c r="G6897" s="160" t="s">
        <v>4076</v>
      </c>
      <c r="H6897" t="s">
        <v>4330</v>
      </c>
      <c r="I6897" s="160" t="s">
        <v>3995</v>
      </c>
      <c r="J6897" t="s">
        <v>5519</v>
      </c>
      <c r="K6897">
        <v>99</v>
      </c>
      <c r="L6897" t="s">
        <v>3999</v>
      </c>
    </row>
    <row r="6898" spans="1:12">
      <c r="A6898" s="15">
        <v>30701427</v>
      </c>
      <c r="B6898" t="s">
        <v>5450</v>
      </c>
      <c r="C6898" t="s">
        <v>8953</v>
      </c>
      <c r="D6898" t="s">
        <v>9346</v>
      </c>
      <c r="E6898" t="s">
        <v>9368</v>
      </c>
      <c r="F6898" t="s">
        <v>8956</v>
      </c>
      <c r="G6898" s="160" t="s">
        <v>4076</v>
      </c>
      <c r="H6898" t="s">
        <v>4330</v>
      </c>
      <c r="I6898" s="160" t="s">
        <v>3995</v>
      </c>
      <c r="J6898" t="s">
        <v>5519</v>
      </c>
      <c r="K6898">
        <v>99</v>
      </c>
      <c r="L6898" t="s">
        <v>3999</v>
      </c>
    </row>
    <row r="6899" spans="1:12">
      <c r="A6899" s="15">
        <v>30701428</v>
      </c>
      <c r="B6899" t="s">
        <v>5450</v>
      </c>
      <c r="C6899" t="s">
        <v>8953</v>
      </c>
      <c r="D6899" t="s">
        <v>9346</v>
      </c>
      <c r="E6899" t="s">
        <v>9369</v>
      </c>
      <c r="F6899" t="s">
        <v>8956</v>
      </c>
      <c r="G6899" s="160" t="s">
        <v>4076</v>
      </c>
      <c r="H6899" t="s">
        <v>4330</v>
      </c>
      <c r="I6899" s="160" t="s">
        <v>3995</v>
      </c>
      <c r="J6899" t="s">
        <v>5519</v>
      </c>
      <c r="K6899">
        <v>99</v>
      </c>
      <c r="L6899" t="s">
        <v>3999</v>
      </c>
    </row>
    <row r="6900" spans="1:12">
      <c r="A6900" s="15">
        <v>30701430</v>
      </c>
      <c r="B6900" t="s">
        <v>5450</v>
      </c>
      <c r="C6900" t="s">
        <v>8953</v>
      </c>
      <c r="D6900" t="s">
        <v>9346</v>
      </c>
      <c r="E6900" t="s">
        <v>9370</v>
      </c>
      <c r="F6900" t="s">
        <v>8956</v>
      </c>
      <c r="G6900" s="160" t="s">
        <v>4076</v>
      </c>
      <c r="H6900" t="s">
        <v>4330</v>
      </c>
      <c r="I6900" s="160" t="s">
        <v>3995</v>
      </c>
      <c r="J6900" t="s">
        <v>5519</v>
      </c>
      <c r="K6900">
        <v>99</v>
      </c>
      <c r="L6900" t="s">
        <v>3999</v>
      </c>
    </row>
    <row r="6901" spans="1:12">
      <c r="A6901" s="15">
        <v>30701431</v>
      </c>
      <c r="B6901" t="s">
        <v>5450</v>
      </c>
      <c r="C6901" t="s">
        <v>8953</v>
      </c>
      <c r="D6901" t="s">
        <v>9346</v>
      </c>
      <c r="E6901" t="s">
        <v>9371</v>
      </c>
      <c r="F6901" t="s">
        <v>8956</v>
      </c>
      <c r="G6901" s="160" t="s">
        <v>4076</v>
      </c>
      <c r="H6901" t="s">
        <v>4330</v>
      </c>
      <c r="I6901" s="160" t="s">
        <v>3995</v>
      </c>
      <c r="J6901" t="s">
        <v>5519</v>
      </c>
      <c r="K6901">
        <v>99</v>
      </c>
      <c r="L6901" t="s">
        <v>3999</v>
      </c>
    </row>
    <row r="6902" spans="1:12">
      <c r="A6902" s="15">
        <v>30701440</v>
      </c>
      <c r="B6902" t="s">
        <v>5450</v>
      </c>
      <c r="C6902" t="s">
        <v>8953</v>
      </c>
      <c r="D6902" t="s">
        <v>9346</v>
      </c>
      <c r="E6902" t="s">
        <v>9372</v>
      </c>
      <c r="F6902" t="s">
        <v>8956</v>
      </c>
      <c r="G6902" s="160" t="s">
        <v>4076</v>
      </c>
      <c r="H6902" t="s">
        <v>4330</v>
      </c>
      <c r="I6902" s="160" t="s">
        <v>3995</v>
      </c>
      <c r="J6902" t="s">
        <v>5519</v>
      </c>
      <c r="K6902">
        <v>99</v>
      </c>
      <c r="L6902" t="s">
        <v>3999</v>
      </c>
    </row>
    <row r="6903" spans="1:12">
      <c r="A6903" s="15">
        <v>30701441</v>
      </c>
      <c r="B6903" t="s">
        <v>5450</v>
      </c>
      <c r="C6903" t="s">
        <v>8953</v>
      </c>
      <c r="D6903" t="s">
        <v>9346</v>
      </c>
      <c r="E6903" t="s">
        <v>9373</v>
      </c>
      <c r="F6903" t="s">
        <v>8956</v>
      </c>
      <c r="G6903" s="160" t="s">
        <v>4076</v>
      </c>
      <c r="H6903" t="s">
        <v>4330</v>
      </c>
      <c r="I6903" s="160" t="s">
        <v>3995</v>
      </c>
      <c r="J6903" t="s">
        <v>5519</v>
      </c>
      <c r="K6903">
        <v>99</v>
      </c>
      <c r="L6903" t="s">
        <v>3999</v>
      </c>
    </row>
    <row r="6904" spans="1:12">
      <c r="A6904" s="15">
        <v>30701442</v>
      </c>
      <c r="B6904" t="s">
        <v>5450</v>
      </c>
      <c r="C6904" t="s">
        <v>8953</v>
      </c>
      <c r="D6904" t="s">
        <v>9346</v>
      </c>
      <c r="E6904" t="s">
        <v>9374</v>
      </c>
      <c r="F6904" t="s">
        <v>8956</v>
      </c>
      <c r="G6904" s="160" t="s">
        <v>4076</v>
      </c>
      <c r="H6904" t="s">
        <v>4330</v>
      </c>
      <c r="I6904" s="160" t="s">
        <v>3995</v>
      </c>
      <c r="J6904" t="s">
        <v>5519</v>
      </c>
      <c r="K6904">
        <v>99</v>
      </c>
      <c r="L6904" t="s">
        <v>3999</v>
      </c>
    </row>
    <row r="6905" spans="1:12">
      <c r="A6905" s="15">
        <v>30701443</v>
      </c>
      <c r="B6905" t="s">
        <v>5450</v>
      </c>
      <c r="C6905" t="s">
        <v>8953</v>
      </c>
      <c r="D6905" t="s">
        <v>9346</v>
      </c>
      <c r="E6905" t="s">
        <v>9375</v>
      </c>
      <c r="F6905" t="s">
        <v>8956</v>
      </c>
      <c r="G6905" s="160" t="s">
        <v>4076</v>
      </c>
      <c r="H6905" t="s">
        <v>4330</v>
      </c>
      <c r="I6905" s="160" t="s">
        <v>3995</v>
      </c>
      <c r="J6905" t="s">
        <v>5519</v>
      </c>
      <c r="K6905">
        <v>99</v>
      </c>
      <c r="L6905" t="s">
        <v>3999</v>
      </c>
    </row>
    <row r="6906" spans="1:12">
      <c r="A6906" s="15">
        <v>30701444</v>
      </c>
      <c r="B6906" t="s">
        <v>5450</v>
      </c>
      <c r="C6906" t="s">
        <v>8953</v>
      </c>
      <c r="D6906" t="s">
        <v>9346</v>
      </c>
      <c r="E6906" t="s">
        <v>9376</v>
      </c>
      <c r="F6906" t="s">
        <v>8956</v>
      </c>
      <c r="G6906" s="160" t="s">
        <v>4076</v>
      </c>
      <c r="H6906" t="s">
        <v>4330</v>
      </c>
      <c r="I6906" s="160" t="s">
        <v>3995</v>
      </c>
      <c r="J6906" t="s">
        <v>5519</v>
      </c>
      <c r="K6906">
        <v>99</v>
      </c>
      <c r="L6906" t="s">
        <v>3999</v>
      </c>
    </row>
    <row r="6907" spans="1:12">
      <c r="A6907" s="15">
        <v>30701445</v>
      </c>
      <c r="B6907" t="s">
        <v>5450</v>
      </c>
      <c r="C6907" t="s">
        <v>8953</v>
      </c>
      <c r="D6907" t="s">
        <v>9346</v>
      </c>
      <c r="E6907" t="s">
        <v>9377</v>
      </c>
      <c r="F6907" t="s">
        <v>8956</v>
      </c>
      <c r="G6907" s="160" t="s">
        <v>4076</v>
      </c>
      <c r="H6907" t="s">
        <v>4330</v>
      </c>
      <c r="I6907" s="160" t="s">
        <v>3995</v>
      </c>
      <c r="J6907" t="s">
        <v>5519</v>
      </c>
      <c r="K6907">
        <v>99</v>
      </c>
      <c r="L6907" t="s">
        <v>3999</v>
      </c>
    </row>
    <row r="6908" spans="1:12">
      <c r="A6908" s="15">
        <v>30701450</v>
      </c>
      <c r="B6908" t="s">
        <v>5450</v>
      </c>
      <c r="C6908" t="s">
        <v>8953</v>
      </c>
      <c r="D6908" t="s">
        <v>9346</v>
      </c>
      <c r="E6908" t="s">
        <v>9324</v>
      </c>
      <c r="F6908" t="s">
        <v>8956</v>
      </c>
      <c r="G6908" s="160" t="s">
        <v>4076</v>
      </c>
      <c r="H6908" t="s">
        <v>4330</v>
      </c>
      <c r="I6908" s="160" t="s">
        <v>3995</v>
      </c>
      <c r="J6908" t="s">
        <v>5519</v>
      </c>
      <c r="K6908">
        <v>99</v>
      </c>
      <c r="L6908" t="s">
        <v>3999</v>
      </c>
    </row>
    <row r="6909" spans="1:12">
      <c r="A6909" s="15">
        <v>30701451</v>
      </c>
      <c r="B6909" t="s">
        <v>5450</v>
      </c>
      <c r="C6909" t="s">
        <v>8953</v>
      </c>
      <c r="D6909" t="s">
        <v>9346</v>
      </c>
      <c r="E6909" t="s">
        <v>9378</v>
      </c>
      <c r="F6909" t="s">
        <v>8956</v>
      </c>
      <c r="G6909" s="160" t="s">
        <v>4076</v>
      </c>
      <c r="H6909" t="s">
        <v>4330</v>
      </c>
      <c r="I6909" s="160" t="s">
        <v>3995</v>
      </c>
      <c r="J6909" t="s">
        <v>5519</v>
      </c>
      <c r="K6909">
        <v>99</v>
      </c>
      <c r="L6909" t="s">
        <v>3999</v>
      </c>
    </row>
    <row r="6910" spans="1:12">
      <c r="A6910" s="15">
        <v>30701452</v>
      </c>
      <c r="B6910" t="s">
        <v>5450</v>
      </c>
      <c r="C6910" t="s">
        <v>8953</v>
      </c>
      <c r="D6910" t="s">
        <v>9346</v>
      </c>
      <c r="E6910" t="s">
        <v>3930</v>
      </c>
      <c r="F6910" t="s">
        <v>8956</v>
      </c>
      <c r="G6910" s="160" t="s">
        <v>4076</v>
      </c>
      <c r="H6910" t="s">
        <v>4330</v>
      </c>
      <c r="I6910" s="160" t="s">
        <v>3995</v>
      </c>
      <c r="J6910" t="s">
        <v>5519</v>
      </c>
      <c r="K6910">
        <v>99</v>
      </c>
      <c r="L6910" t="s">
        <v>3999</v>
      </c>
    </row>
    <row r="6911" spans="1:12">
      <c r="A6911" s="15">
        <v>30701455</v>
      </c>
      <c r="B6911" t="s">
        <v>5450</v>
      </c>
      <c r="C6911" t="s">
        <v>8953</v>
      </c>
      <c r="D6911" t="s">
        <v>9346</v>
      </c>
      <c r="E6911" t="s">
        <v>9379</v>
      </c>
      <c r="F6911" t="s">
        <v>8956</v>
      </c>
      <c r="G6911" s="160" t="s">
        <v>4076</v>
      </c>
      <c r="H6911" t="s">
        <v>4330</v>
      </c>
      <c r="I6911" s="160" t="s">
        <v>3995</v>
      </c>
      <c r="J6911" t="s">
        <v>5519</v>
      </c>
      <c r="K6911">
        <v>99</v>
      </c>
      <c r="L6911" t="s">
        <v>3999</v>
      </c>
    </row>
    <row r="6912" spans="1:12">
      <c r="A6912" s="15">
        <v>30701456</v>
      </c>
      <c r="B6912" t="s">
        <v>5450</v>
      </c>
      <c r="C6912" t="s">
        <v>8953</v>
      </c>
      <c r="D6912" t="s">
        <v>9346</v>
      </c>
      <c r="E6912" t="s">
        <v>9380</v>
      </c>
      <c r="F6912" t="s">
        <v>8956</v>
      </c>
      <c r="G6912" s="160" t="s">
        <v>4076</v>
      </c>
      <c r="H6912" t="s">
        <v>4330</v>
      </c>
      <c r="I6912" s="160" t="s">
        <v>3995</v>
      </c>
      <c r="J6912" t="s">
        <v>5519</v>
      </c>
      <c r="K6912">
        <v>99</v>
      </c>
      <c r="L6912" t="s">
        <v>3999</v>
      </c>
    </row>
    <row r="6913" spans="1:12">
      <c r="A6913" s="15">
        <v>30701457</v>
      </c>
      <c r="B6913" t="s">
        <v>5450</v>
      </c>
      <c r="C6913" t="s">
        <v>8953</v>
      </c>
      <c r="D6913" t="s">
        <v>9346</v>
      </c>
      <c r="E6913" t="s">
        <v>9381</v>
      </c>
      <c r="F6913" t="s">
        <v>8956</v>
      </c>
      <c r="G6913" s="160" t="s">
        <v>4076</v>
      </c>
      <c r="H6913" t="s">
        <v>4330</v>
      </c>
      <c r="I6913" s="160" t="s">
        <v>3995</v>
      </c>
      <c r="J6913" t="s">
        <v>5519</v>
      </c>
      <c r="K6913">
        <v>99</v>
      </c>
      <c r="L6913" t="s">
        <v>3999</v>
      </c>
    </row>
    <row r="6914" spans="1:12">
      <c r="A6914" s="15">
        <v>30701460</v>
      </c>
      <c r="B6914" t="s">
        <v>5450</v>
      </c>
      <c r="C6914" t="s">
        <v>8953</v>
      </c>
      <c r="D6914" t="s">
        <v>9346</v>
      </c>
      <c r="E6914" t="s">
        <v>9382</v>
      </c>
      <c r="F6914" t="s">
        <v>8956</v>
      </c>
      <c r="G6914" s="160" t="s">
        <v>4076</v>
      </c>
      <c r="H6914" t="s">
        <v>4330</v>
      </c>
      <c r="I6914" s="160" t="s">
        <v>3995</v>
      </c>
      <c r="J6914" t="s">
        <v>5519</v>
      </c>
      <c r="K6914">
        <v>99</v>
      </c>
      <c r="L6914" t="s">
        <v>3999</v>
      </c>
    </row>
    <row r="6915" spans="1:12">
      <c r="A6915" s="15">
        <v>30701461</v>
      </c>
      <c r="B6915" t="s">
        <v>5450</v>
      </c>
      <c r="C6915" t="s">
        <v>8953</v>
      </c>
      <c r="D6915" t="s">
        <v>9346</v>
      </c>
      <c r="E6915" t="s">
        <v>9383</v>
      </c>
      <c r="F6915" t="s">
        <v>8956</v>
      </c>
      <c r="G6915" s="160" t="s">
        <v>4076</v>
      </c>
      <c r="H6915" t="s">
        <v>4330</v>
      </c>
      <c r="I6915" s="160" t="s">
        <v>3995</v>
      </c>
      <c r="J6915" t="s">
        <v>5519</v>
      </c>
      <c r="K6915">
        <v>99</v>
      </c>
      <c r="L6915" t="s">
        <v>3999</v>
      </c>
    </row>
    <row r="6916" spans="1:12">
      <c r="A6916" s="15">
        <v>30701462</v>
      </c>
      <c r="B6916" t="s">
        <v>5450</v>
      </c>
      <c r="C6916" t="s">
        <v>8953</v>
      </c>
      <c r="D6916" t="s">
        <v>9346</v>
      </c>
      <c r="E6916" t="s">
        <v>9384</v>
      </c>
      <c r="F6916" t="s">
        <v>8956</v>
      </c>
      <c r="G6916" s="160" t="s">
        <v>4076</v>
      </c>
      <c r="H6916" t="s">
        <v>4330</v>
      </c>
      <c r="I6916" s="160" t="s">
        <v>3995</v>
      </c>
      <c r="J6916" t="s">
        <v>5519</v>
      </c>
      <c r="K6916">
        <v>99</v>
      </c>
      <c r="L6916" t="s">
        <v>3999</v>
      </c>
    </row>
    <row r="6917" spans="1:12">
      <c r="A6917" s="15">
        <v>30701463</v>
      </c>
      <c r="B6917" t="s">
        <v>5450</v>
      </c>
      <c r="C6917" t="s">
        <v>8953</v>
      </c>
      <c r="D6917" t="s">
        <v>9346</v>
      </c>
      <c r="E6917" t="s">
        <v>9385</v>
      </c>
      <c r="F6917" t="s">
        <v>8956</v>
      </c>
      <c r="G6917" s="160" t="s">
        <v>4076</v>
      </c>
      <c r="H6917" t="s">
        <v>4330</v>
      </c>
      <c r="I6917" s="160" t="s">
        <v>3995</v>
      </c>
      <c r="J6917" t="s">
        <v>5519</v>
      </c>
      <c r="K6917">
        <v>99</v>
      </c>
      <c r="L6917" t="s">
        <v>3999</v>
      </c>
    </row>
    <row r="6918" spans="1:12">
      <c r="A6918" s="15">
        <v>30701464</v>
      </c>
      <c r="B6918" t="s">
        <v>5450</v>
      </c>
      <c r="C6918" t="s">
        <v>8953</v>
      </c>
      <c r="D6918" t="s">
        <v>9346</v>
      </c>
      <c r="E6918" t="s">
        <v>9386</v>
      </c>
      <c r="F6918" t="s">
        <v>8956</v>
      </c>
      <c r="G6918" s="160" t="s">
        <v>4076</v>
      </c>
      <c r="H6918" t="s">
        <v>4330</v>
      </c>
      <c r="I6918" s="160" t="s">
        <v>3995</v>
      </c>
      <c r="J6918" t="s">
        <v>5519</v>
      </c>
      <c r="K6918">
        <v>99</v>
      </c>
      <c r="L6918" t="s">
        <v>3999</v>
      </c>
    </row>
    <row r="6919" spans="1:12">
      <c r="A6919" s="15">
        <v>30701465</v>
      </c>
      <c r="B6919" t="s">
        <v>5450</v>
      </c>
      <c r="C6919" t="s">
        <v>8953</v>
      </c>
      <c r="D6919" t="s">
        <v>9346</v>
      </c>
      <c r="E6919" t="s">
        <v>9387</v>
      </c>
      <c r="F6919" t="s">
        <v>8956</v>
      </c>
      <c r="G6919" s="160" t="s">
        <v>4076</v>
      </c>
      <c r="H6919" t="s">
        <v>4330</v>
      </c>
      <c r="I6919" s="160" t="s">
        <v>3995</v>
      </c>
      <c r="J6919" t="s">
        <v>5519</v>
      </c>
      <c r="K6919">
        <v>99</v>
      </c>
      <c r="L6919" t="s">
        <v>3999</v>
      </c>
    </row>
    <row r="6920" spans="1:12">
      <c r="A6920" s="15">
        <v>30701466</v>
      </c>
      <c r="B6920" t="s">
        <v>5450</v>
      </c>
      <c r="C6920" t="s">
        <v>8953</v>
      </c>
      <c r="D6920" t="s">
        <v>9346</v>
      </c>
      <c r="E6920" t="s">
        <v>9388</v>
      </c>
      <c r="F6920" t="s">
        <v>8956</v>
      </c>
      <c r="G6920" s="160" t="s">
        <v>4076</v>
      </c>
      <c r="H6920" t="s">
        <v>4330</v>
      </c>
      <c r="I6920" s="160" t="s">
        <v>3995</v>
      </c>
      <c r="J6920" t="s">
        <v>5519</v>
      </c>
      <c r="K6920">
        <v>99</v>
      </c>
      <c r="L6920" t="s">
        <v>3999</v>
      </c>
    </row>
    <row r="6921" spans="1:12">
      <c r="A6921" s="15">
        <v>30701467</v>
      </c>
      <c r="B6921" t="s">
        <v>5450</v>
      </c>
      <c r="C6921" t="s">
        <v>8953</v>
      </c>
      <c r="D6921" t="s">
        <v>9346</v>
      </c>
      <c r="E6921" t="s">
        <v>9389</v>
      </c>
      <c r="F6921" t="s">
        <v>8956</v>
      </c>
      <c r="G6921" s="160" t="s">
        <v>4076</v>
      </c>
      <c r="H6921" t="s">
        <v>4330</v>
      </c>
      <c r="I6921" s="160" t="s">
        <v>3995</v>
      </c>
      <c r="J6921" t="s">
        <v>5519</v>
      </c>
      <c r="K6921">
        <v>99</v>
      </c>
      <c r="L6921" t="s">
        <v>3999</v>
      </c>
    </row>
    <row r="6922" spans="1:12">
      <c r="A6922" s="15">
        <v>30701468</v>
      </c>
      <c r="B6922" t="s">
        <v>5450</v>
      </c>
      <c r="C6922" t="s">
        <v>8953</v>
      </c>
      <c r="D6922" t="s">
        <v>9346</v>
      </c>
      <c r="E6922" t="s">
        <v>9390</v>
      </c>
      <c r="F6922" t="s">
        <v>8956</v>
      </c>
      <c r="G6922" s="160" t="s">
        <v>4076</v>
      </c>
      <c r="H6922" t="s">
        <v>4330</v>
      </c>
      <c r="I6922" s="160" t="s">
        <v>3995</v>
      </c>
      <c r="J6922" t="s">
        <v>5519</v>
      </c>
      <c r="K6922">
        <v>99</v>
      </c>
      <c r="L6922" t="s">
        <v>3999</v>
      </c>
    </row>
    <row r="6923" spans="1:12">
      <c r="A6923" s="15">
        <v>30701480</v>
      </c>
      <c r="B6923" t="s">
        <v>5450</v>
      </c>
      <c r="C6923" t="s">
        <v>8953</v>
      </c>
      <c r="D6923" t="s">
        <v>9346</v>
      </c>
      <c r="E6923" t="s">
        <v>9126</v>
      </c>
      <c r="F6923" t="s">
        <v>8956</v>
      </c>
      <c r="G6923" s="160" t="s">
        <v>4076</v>
      </c>
      <c r="H6923" t="s">
        <v>4330</v>
      </c>
      <c r="I6923" s="160" t="s">
        <v>3995</v>
      </c>
      <c r="J6923" t="s">
        <v>5519</v>
      </c>
      <c r="K6923">
        <v>99</v>
      </c>
      <c r="L6923" t="s">
        <v>3999</v>
      </c>
    </row>
    <row r="6924" spans="1:12">
      <c r="A6924" s="15">
        <v>30701481</v>
      </c>
      <c r="B6924" t="s">
        <v>5450</v>
      </c>
      <c r="C6924" t="s">
        <v>8953</v>
      </c>
      <c r="D6924" t="s">
        <v>9346</v>
      </c>
      <c r="E6924" t="s">
        <v>9391</v>
      </c>
      <c r="F6924" t="s">
        <v>8956</v>
      </c>
      <c r="G6924" s="160" t="s">
        <v>4076</v>
      </c>
      <c r="H6924" t="s">
        <v>4330</v>
      </c>
      <c r="I6924" s="160" t="s">
        <v>3995</v>
      </c>
      <c r="J6924" t="s">
        <v>5519</v>
      </c>
      <c r="K6924">
        <v>99</v>
      </c>
      <c r="L6924" t="s">
        <v>3999</v>
      </c>
    </row>
    <row r="6925" spans="1:12">
      <c r="A6925" s="15">
        <v>30701482</v>
      </c>
      <c r="B6925" t="s">
        <v>5450</v>
      </c>
      <c r="C6925" t="s">
        <v>8953</v>
      </c>
      <c r="D6925" t="s">
        <v>9346</v>
      </c>
      <c r="E6925" t="s">
        <v>9392</v>
      </c>
      <c r="F6925" t="s">
        <v>8956</v>
      </c>
      <c r="G6925" s="160" t="s">
        <v>4076</v>
      </c>
      <c r="H6925" t="s">
        <v>4330</v>
      </c>
      <c r="I6925" s="160" t="s">
        <v>3995</v>
      </c>
      <c r="J6925" t="s">
        <v>5519</v>
      </c>
      <c r="K6925">
        <v>99</v>
      </c>
      <c r="L6925" t="s">
        <v>3999</v>
      </c>
    </row>
    <row r="6926" spans="1:12">
      <c r="A6926" s="15">
        <v>30701484</v>
      </c>
      <c r="B6926" t="s">
        <v>5450</v>
      </c>
      <c r="C6926" t="s">
        <v>8953</v>
      </c>
      <c r="D6926" t="s">
        <v>9346</v>
      </c>
      <c r="E6926" t="s">
        <v>9393</v>
      </c>
      <c r="F6926" t="s">
        <v>8956</v>
      </c>
      <c r="G6926" s="160" t="s">
        <v>4076</v>
      </c>
      <c r="H6926" t="s">
        <v>4330</v>
      </c>
      <c r="I6926" s="160" t="s">
        <v>3995</v>
      </c>
      <c r="J6926" t="s">
        <v>5519</v>
      </c>
      <c r="K6926">
        <v>99</v>
      </c>
      <c r="L6926" t="s">
        <v>3999</v>
      </c>
    </row>
    <row r="6927" spans="1:12">
      <c r="A6927" s="15">
        <v>30701485</v>
      </c>
      <c r="B6927" t="s">
        <v>5450</v>
      </c>
      <c r="C6927" t="s">
        <v>8953</v>
      </c>
      <c r="D6927" t="s">
        <v>9346</v>
      </c>
      <c r="E6927" t="s">
        <v>9394</v>
      </c>
      <c r="F6927" t="s">
        <v>8956</v>
      </c>
      <c r="G6927" s="160" t="s">
        <v>4076</v>
      </c>
      <c r="H6927" t="s">
        <v>4330</v>
      </c>
      <c r="I6927" s="160" t="s">
        <v>3995</v>
      </c>
      <c r="J6927" t="s">
        <v>5519</v>
      </c>
      <c r="K6927">
        <v>99</v>
      </c>
      <c r="L6927" t="s">
        <v>3999</v>
      </c>
    </row>
    <row r="6928" spans="1:12">
      <c r="A6928" s="15">
        <v>30701486</v>
      </c>
      <c r="B6928" t="s">
        <v>5450</v>
      </c>
      <c r="C6928" t="s">
        <v>8953</v>
      </c>
      <c r="D6928" t="s">
        <v>9346</v>
      </c>
      <c r="E6928" t="s">
        <v>9395</v>
      </c>
      <c r="F6928" t="s">
        <v>8956</v>
      </c>
      <c r="G6928" s="160" t="s">
        <v>4076</v>
      </c>
      <c r="H6928" t="s">
        <v>4330</v>
      </c>
      <c r="I6928" s="160" t="s">
        <v>3995</v>
      </c>
      <c r="J6928" t="s">
        <v>5519</v>
      </c>
      <c r="K6928">
        <v>99</v>
      </c>
      <c r="L6928" t="s">
        <v>3999</v>
      </c>
    </row>
    <row r="6929" spans="1:12">
      <c r="A6929" s="15">
        <v>30701487</v>
      </c>
      <c r="B6929" t="s">
        <v>5450</v>
      </c>
      <c r="C6929" t="s">
        <v>8953</v>
      </c>
      <c r="D6929" t="s">
        <v>9346</v>
      </c>
      <c r="E6929" t="s">
        <v>9396</v>
      </c>
      <c r="F6929" t="s">
        <v>8956</v>
      </c>
      <c r="G6929" s="160" t="s">
        <v>4076</v>
      </c>
      <c r="H6929" t="s">
        <v>4330</v>
      </c>
      <c r="I6929" s="160" t="s">
        <v>3995</v>
      </c>
      <c r="J6929" t="s">
        <v>5519</v>
      </c>
      <c r="K6929">
        <v>99</v>
      </c>
      <c r="L6929" t="s">
        <v>3999</v>
      </c>
    </row>
    <row r="6930" spans="1:12">
      <c r="A6930" s="15">
        <v>30701488</v>
      </c>
      <c r="B6930" t="s">
        <v>5450</v>
      </c>
      <c r="C6930" t="s">
        <v>8953</v>
      </c>
      <c r="D6930" t="s">
        <v>9346</v>
      </c>
      <c r="E6930" t="s">
        <v>9397</v>
      </c>
      <c r="F6930" t="s">
        <v>8956</v>
      </c>
      <c r="G6930" s="160" t="s">
        <v>4076</v>
      </c>
      <c r="H6930" t="s">
        <v>4330</v>
      </c>
      <c r="I6930" s="160" t="s">
        <v>3995</v>
      </c>
      <c r="J6930" t="s">
        <v>5519</v>
      </c>
      <c r="K6930">
        <v>99</v>
      </c>
      <c r="L6930" t="s">
        <v>3999</v>
      </c>
    </row>
    <row r="6931" spans="1:12">
      <c r="A6931" s="15">
        <v>30701489</v>
      </c>
      <c r="B6931" t="s">
        <v>5450</v>
      </c>
      <c r="C6931" t="s">
        <v>8953</v>
      </c>
      <c r="D6931" t="s">
        <v>9346</v>
      </c>
      <c r="E6931" t="s">
        <v>9398</v>
      </c>
      <c r="F6931" t="s">
        <v>8956</v>
      </c>
      <c r="G6931" s="160" t="s">
        <v>4076</v>
      </c>
      <c r="H6931" t="s">
        <v>4330</v>
      </c>
      <c r="I6931" s="160" t="s">
        <v>3995</v>
      </c>
      <c r="J6931" t="s">
        <v>5519</v>
      </c>
      <c r="K6931">
        <v>99</v>
      </c>
      <c r="L6931" t="s">
        <v>3999</v>
      </c>
    </row>
    <row r="6932" spans="1:12">
      <c r="A6932" s="15">
        <v>30701490</v>
      </c>
      <c r="B6932" t="s">
        <v>5450</v>
      </c>
      <c r="C6932" t="s">
        <v>8953</v>
      </c>
      <c r="D6932" t="s">
        <v>9346</v>
      </c>
      <c r="E6932" t="s">
        <v>9399</v>
      </c>
      <c r="F6932" t="s">
        <v>8956</v>
      </c>
      <c r="G6932" s="160" t="s">
        <v>4076</v>
      </c>
      <c r="H6932" t="s">
        <v>4330</v>
      </c>
      <c r="I6932" s="160" t="s">
        <v>3995</v>
      </c>
      <c r="J6932" t="s">
        <v>5519</v>
      </c>
      <c r="K6932">
        <v>99</v>
      </c>
      <c r="L6932" t="s">
        <v>3999</v>
      </c>
    </row>
    <row r="6933" spans="1:12">
      <c r="A6933" s="15">
        <v>30701491</v>
      </c>
      <c r="B6933" t="s">
        <v>5450</v>
      </c>
      <c r="C6933" t="s">
        <v>8953</v>
      </c>
      <c r="D6933" t="s">
        <v>9346</v>
      </c>
      <c r="E6933" t="s">
        <v>9153</v>
      </c>
      <c r="F6933" t="s">
        <v>8956</v>
      </c>
      <c r="G6933" s="160" t="s">
        <v>4076</v>
      </c>
      <c r="H6933" t="s">
        <v>4330</v>
      </c>
      <c r="I6933" s="160" t="s">
        <v>3995</v>
      </c>
      <c r="J6933" t="s">
        <v>5519</v>
      </c>
      <c r="K6933">
        <v>99</v>
      </c>
      <c r="L6933" t="s">
        <v>3999</v>
      </c>
    </row>
    <row r="6934" spans="1:12">
      <c r="A6934" s="15">
        <v>30701492</v>
      </c>
      <c r="B6934" t="s">
        <v>5450</v>
      </c>
      <c r="C6934" t="s">
        <v>8953</v>
      </c>
      <c r="D6934" t="s">
        <v>9346</v>
      </c>
      <c r="E6934" t="s">
        <v>9154</v>
      </c>
      <c r="F6934" t="s">
        <v>8956</v>
      </c>
      <c r="G6934" s="160" t="s">
        <v>4076</v>
      </c>
      <c r="H6934" t="s">
        <v>4330</v>
      </c>
      <c r="I6934" s="160" t="s">
        <v>3995</v>
      </c>
      <c r="J6934" t="s">
        <v>5519</v>
      </c>
      <c r="K6934">
        <v>99</v>
      </c>
      <c r="L6934" t="s">
        <v>3999</v>
      </c>
    </row>
    <row r="6935" spans="1:12">
      <c r="A6935" s="15">
        <v>30701493</v>
      </c>
      <c r="B6935" t="s">
        <v>5450</v>
      </c>
      <c r="C6935" t="s">
        <v>8953</v>
      </c>
      <c r="D6935" t="s">
        <v>9346</v>
      </c>
      <c r="E6935" t="s">
        <v>9155</v>
      </c>
      <c r="F6935" t="s">
        <v>8956</v>
      </c>
      <c r="G6935" s="160" t="s">
        <v>4076</v>
      </c>
      <c r="H6935" t="s">
        <v>4330</v>
      </c>
      <c r="I6935" s="160" t="s">
        <v>3995</v>
      </c>
      <c r="J6935" t="s">
        <v>5519</v>
      </c>
      <c r="K6935">
        <v>99</v>
      </c>
      <c r="L6935" t="s">
        <v>3999</v>
      </c>
    </row>
    <row r="6936" spans="1:12">
      <c r="A6936" s="15">
        <v>30701494</v>
      </c>
      <c r="B6936" t="s">
        <v>5450</v>
      </c>
      <c r="C6936" t="s">
        <v>8953</v>
      </c>
      <c r="D6936" t="s">
        <v>9346</v>
      </c>
      <c r="E6936" t="s">
        <v>9156</v>
      </c>
      <c r="F6936" t="s">
        <v>8956</v>
      </c>
      <c r="G6936" s="160" t="s">
        <v>4076</v>
      </c>
      <c r="H6936" t="s">
        <v>4330</v>
      </c>
      <c r="I6936" s="160" t="s">
        <v>3995</v>
      </c>
      <c r="J6936" t="s">
        <v>5519</v>
      </c>
      <c r="K6936">
        <v>99</v>
      </c>
      <c r="L6936" t="s">
        <v>3999</v>
      </c>
    </row>
    <row r="6937" spans="1:12">
      <c r="A6937" s="15">
        <v>30701495</v>
      </c>
      <c r="B6937" t="s">
        <v>5450</v>
      </c>
      <c r="C6937" t="s">
        <v>8953</v>
      </c>
      <c r="D6937" t="s">
        <v>9346</v>
      </c>
      <c r="E6937" t="s">
        <v>9400</v>
      </c>
      <c r="F6937" t="s">
        <v>8956</v>
      </c>
      <c r="G6937" s="160" t="s">
        <v>4076</v>
      </c>
      <c r="H6937" t="s">
        <v>4330</v>
      </c>
      <c r="I6937" s="160" t="s">
        <v>3995</v>
      </c>
      <c r="J6937" t="s">
        <v>5519</v>
      </c>
      <c r="K6937">
        <v>99</v>
      </c>
      <c r="L6937" t="s">
        <v>3999</v>
      </c>
    </row>
    <row r="6938" spans="1:12">
      <c r="A6938" s="15">
        <v>30701496</v>
      </c>
      <c r="B6938" t="s">
        <v>5450</v>
      </c>
      <c r="C6938" t="s">
        <v>8953</v>
      </c>
      <c r="D6938" t="s">
        <v>9346</v>
      </c>
      <c r="E6938" t="s">
        <v>9158</v>
      </c>
      <c r="F6938" t="s">
        <v>8956</v>
      </c>
      <c r="G6938" s="160" t="s">
        <v>4076</v>
      </c>
      <c r="H6938" t="s">
        <v>4330</v>
      </c>
      <c r="I6938" s="160" t="s">
        <v>3995</v>
      </c>
      <c r="J6938" t="s">
        <v>5519</v>
      </c>
      <c r="K6938">
        <v>99</v>
      </c>
      <c r="L6938" t="s">
        <v>3999</v>
      </c>
    </row>
    <row r="6939" spans="1:12">
      <c r="A6939" s="15">
        <v>30701497</v>
      </c>
      <c r="B6939" t="s">
        <v>5450</v>
      </c>
      <c r="C6939" t="s">
        <v>8953</v>
      </c>
      <c r="D6939" t="s">
        <v>9346</v>
      </c>
      <c r="E6939" t="s">
        <v>9157</v>
      </c>
      <c r="F6939" t="s">
        <v>8956</v>
      </c>
      <c r="G6939" s="160" t="s">
        <v>4076</v>
      </c>
      <c r="H6939" t="s">
        <v>4330</v>
      </c>
      <c r="I6939" s="160" t="s">
        <v>3995</v>
      </c>
      <c r="J6939" t="s">
        <v>5519</v>
      </c>
      <c r="K6939">
        <v>99</v>
      </c>
      <c r="L6939" t="s">
        <v>3999</v>
      </c>
    </row>
    <row r="6940" spans="1:12">
      <c r="A6940" s="15">
        <v>30701499</v>
      </c>
      <c r="B6940" t="s">
        <v>5450</v>
      </c>
      <c r="C6940" t="s">
        <v>8953</v>
      </c>
      <c r="D6940" t="s">
        <v>9346</v>
      </c>
      <c r="E6940" t="s">
        <v>4020</v>
      </c>
      <c r="F6940" t="s">
        <v>8956</v>
      </c>
      <c r="G6940" s="160" t="s">
        <v>4076</v>
      </c>
      <c r="H6940" t="s">
        <v>4330</v>
      </c>
      <c r="I6940" s="160" t="s">
        <v>3995</v>
      </c>
      <c r="J6940" t="s">
        <v>5519</v>
      </c>
      <c r="K6940">
        <v>99</v>
      </c>
      <c r="L6940" t="s">
        <v>3999</v>
      </c>
    </row>
    <row r="6941" spans="1:12">
      <c r="A6941" s="15">
        <v>30701510</v>
      </c>
      <c r="B6941" t="s">
        <v>5450</v>
      </c>
      <c r="C6941" t="s">
        <v>8953</v>
      </c>
      <c r="D6941" t="s">
        <v>9401</v>
      </c>
      <c r="E6941" t="s">
        <v>9402</v>
      </c>
      <c r="F6941" t="s">
        <v>8956</v>
      </c>
      <c r="G6941" s="160" t="s">
        <v>4076</v>
      </c>
      <c r="H6941" t="s">
        <v>4330</v>
      </c>
      <c r="I6941" s="160" t="s">
        <v>3995</v>
      </c>
      <c r="J6941" t="s">
        <v>5519</v>
      </c>
      <c r="K6941">
        <v>99</v>
      </c>
      <c r="L6941" t="s">
        <v>3999</v>
      </c>
    </row>
    <row r="6942" spans="1:12">
      <c r="A6942" s="15">
        <v>30701512</v>
      </c>
      <c r="B6942" t="s">
        <v>5450</v>
      </c>
      <c r="C6942" t="s">
        <v>8953</v>
      </c>
      <c r="D6942" t="s">
        <v>9401</v>
      </c>
      <c r="E6942" t="s">
        <v>9403</v>
      </c>
      <c r="F6942" t="s">
        <v>8956</v>
      </c>
      <c r="G6942" s="160" t="s">
        <v>4076</v>
      </c>
      <c r="H6942" t="s">
        <v>4330</v>
      </c>
      <c r="I6942" s="160" t="s">
        <v>3995</v>
      </c>
      <c r="J6942" t="s">
        <v>5519</v>
      </c>
      <c r="K6942">
        <v>99</v>
      </c>
      <c r="L6942" t="s">
        <v>3999</v>
      </c>
    </row>
    <row r="6943" spans="1:12">
      <c r="A6943" s="15">
        <v>30701513</v>
      </c>
      <c r="B6943" t="s">
        <v>5450</v>
      </c>
      <c r="C6943" t="s">
        <v>8953</v>
      </c>
      <c r="D6943" t="s">
        <v>9401</v>
      </c>
      <c r="E6943" t="s">
        <v>9404</v>
      </c>
      <c r="F6943" t="s">
        <v>8956</v>
      </c>
      <c r="G6943" s="160" t="s">
        <v>4076</v>
      </c>
      <c r="H6943" t="s">
        <v>4330</v>
      </c>
      <c r="I6943" s="160" t="s">
        <v>3995</v>
      </c>
      <c r="J6943" t="s">
        <v>5519</v>
      </c>
      <c r="K6943">
        <v>99</v>
      </c>
      <c r="L6943" t="s">
        <v>3999</v>
      </c>
    </row>
    <row r="6944" spans="1:12">
      <c r="A6944" s="15">
        <v>30701514</v>
      </c>
      <c r="B6944" t="s">
        <v>5450</v>
      </c>
      <c r="C6944" t="s">
        <v>8953</v>
      </c>
      <c r="D6944" t="s">
        <v>9401</v>
      </c>
      <c r="E6944" t="s">
        <v>9405</v>
      </c>
      <c r="F6944" t="s">
        <v>8956</v>
      </c>
      <c r="G6944" s="160" t="s">
        <v>4076</v>
      </c>
      <c r="H6944" t="s">
        <v>4330</v>
      </c>
      <c r="I6944" s="160" t="s">
        <v>3995</v>
      </c>
      <c r="J6944" t="s">
        <v>5519</v>
      </c>
      <c r="K6944">
        <v>99</v>
      </c>
      <c r="L6944" t="s">
        <v>3999</v>
      </c>
    </row>
    <row r="6945" spans="1:12">
      <c r="A6945" s="15">
        <v>30701515</v>
      </c>
      <c r="B6945" t="s">
        <v>5450</v>
      </c>
      <c r="C6945" t="s">
        <v>8953</v>
      </c>
      <c r="D6945" t="s">
        <v>9401</v>
      </c>
      <c r="E6945" t="s">
        <v>9406</v>
      </c>
      <c r="F6945" t="s">
        <v>8956</v>
      </c>
      <c r="G6945" s="160" t="s">
        <v>4076</v>
      </c>
      <c r="H6945" t="s">
        <v>4330</v>
      </c>
      <c r="I6945" s="160" t="s">
        <v>3995</v>
      </c>
      <c r="J6945" t="s">
        <v>5519</v>
      </c>
      <c r="K6945">
        <v>99</v>
      </c>
      <c r="L6945" t="s">
        <v>3999</v>
      </c>
    </row>
    <row r="6946" spans="1:12">
      <c r="A6946" s="15">
        <v>30701516</v>
      </c>
      <c r="B6946" t="s">
        <v>5450</v>
      </c>
      <c r="C6946" t="s">
        <v>8953</v>
      </c>
      <c r="D6946" t="s">
        <v>9401</v>
      </c>
      <c r="E6946" t="s">
        <v>9407</v>
      </c>
      <c r="F6946" t="s">
        <v>8956</v>
      </c>
      <c r="G6946" s="160" t="s">
        <v>4076</v>
      </c>
      <c r="H6946" t="s">
        <v>4330</v>
      </c>
      <c r="I6946" s="160" t="s">
        <v>3995</v>
      </c>
      <c r="J6946" t="s">
        <v>5519</v>
      </c>
      <c r="K6946">
        <v>99</v>
      </c>
      <c r="L6946" t="s">
        <v>3999</v>
      </c>
    </row>
    <row r="6947" spans="1:12">
      <c r="A6947" s="15">
        <v>30701517</v>
      </c>
      <c r="B6947" t="s">
        <v>5450</v>
      </c>
      <c r="C6947" t="s">
        <v>8953</v>
      </c>
      <c r="D6947" t="s">
        <v>9401</v>
      </c>
      <c r="E6947" t="s">
        <v>9408</v>
      </c>
      <c r="F6947" t="s">
        <v>8956</v>
      </c>
      <c r="G6947" s="160" t="s">
        <v>4076</v>
      </c>
      <c r="H6947" t="s">
        <v>4330</v>
      </c>
      <c r="I6947" s="160" t="s">
        <v>3995</v>
      </c>
      <c r="J6947" t="s">
        <v>5519</v>
      </c>
      <c r="K6947">
        <v>99</v>
      </c>
      <c r="L6947" t="s">
        <v>3999</v>
      </c>
    </row>
    <row r="6948" spans="1:12">
      <c r="A6948" s="15">
        <v>30701518</v>
      </c>
      <c r="B6948" t="s">
        <v>5450</v>
      </c>
      <c r="C6948" t="s">
        <v>8953</v>
      </c>
      <c r="D6948" t="s">
        <v>9401</v>
      </c>
      <c r="E6948" t="s">
        <v>9409</v>
      </c>
      <c r="F6948" t="s">
        <v>8956</v>
      </c>
      <c r="G6948" s="160" t="s">
        <v>4076</v>
      </c>
      <c r="H6948" t="s">
        <v>4330</v>
      </c>
      <c r="I6948" s="160" t="s">
        <v>3995</v>
      </c>
      <c r="J6948" t="s">
        <v>5519</v>
      </c>
      <c r="K6948">
        <v>99</v>
      </c>
      <c r="L6948" t="s">
        <v>3999</v>
      </c>
    </row>
    <row r="6949" spans="1:12">
      <c r="A6949" s="15">
        <v>30701519</v>
      </c>
      <c r="B6949" t="s">
        <v>5450</v>
      </c>
      <c r="C6949" t="s">
        <v>8953</v>
      </c>
      <c r="D6949" t="s">
        <v>9401</v>
      </c>
      <c r="E6949" t="s">
        <v>9410</v>
      </c>
      <c r="F6949" t="s">
        <v>8956</v>
      </c>
      <c r="G6949" s="160" t="s">
        <v>4076</v>
      </c>
      <c r="H6949" t="s">
        <v>4330</v>
      </c>
      <c r="I6949" s="160" t="s">
        <v>3995</v>
      </c>
      <c r="J6949" t="s">
        <v>5519</v>
      </c>
      <c r="K6949">
        <v>99</v>
      </c>
      <c r="L6949" t="s">
        <v>3999</v>
      </c>
    </row>
    <row r="6950" spans="1:12">
      <c r="A6950" s="15">
        <v>30701520</v>
      </c>
      <c r="B6950" t="s">
        <v>5450</v>
      </c>
      <c r="C6950" t="s">
        <v>8953</v>
      </c>
      <c r="D6950" t="s">
        <v>9401</v>
      </c>
      <c r="E6950" t="s">
        <v>9411</v>
      </c>
      <c r="F6950" t="s">
        <v>8956</v>
      </c>
      <c r="G6950" s="160" t="s">
        <v>4076</v>
      </c>
      <c r="H6950" t="s">
        <v>4330</v>
      </c>
      <c r="I6950" s="160" t="s">
        <v>3995</v>
      </c>
      <c r="J6950" t="s">
        <v>5519</v>
      </c>
      <c r="K6950">
        <v>99</v>
      </c>
      <c r="L6950" t="s">
        <v>3999</v>
      </c>
    </row>
    <row r="6951" spans="1:12">
      <c r="A6951" s="15">
        <v>30701521</v>
      </c>
      <c r="B6951" t="s">
        <v>5450</v>
      </c>
      <c r="C6951" t="s">
        <v>8953</v>
      </c>
      <c r="D6951" t="s">
        <v>9401</v>
      </c>
      <c r="E6951" t="s">
        <v>9412</v>
      </c>
      <c r="F6951" t="s">
        <v>8956</v>
      </c>
      <c r="G6951" s="160" t="s">
        <v>4076</v>
      </c>
      <c r="H6951" t="s">
        <v>4330</v>
      </c>
      <c r="I6951" s="160" t="s">
        <v>3995</v>
      </c>
      <c r="J6951" t="s">
        <v>5519</v>
      </c>
      <c r="K6951">
        <v>99</v>
      </c>
      <c r="L6951" t="s">
        <v>3999</v>
      </c>
    </row>
    <row r="6952" spans="1:12">
      <c r="A6952" s="15">
        <v>30701522</v>
      </c>
      <c r="B6952" t="s">
        <v>5450</v>
      </c>
      <c r="C6952" t="s">
        <v>8953</v>
      </c>
      <c r="D6952" t="s">
        <v>9401</v>
      </c>
      <c r="E6952" t="s">
        <v>9413</v>
      </c>
      <c r="F6952" t="s">
        <v>8956</v>
      </c>
      <c r="G6952" s="160" t="s">
        <v>4076</v>
      </c>
      <c r="H6952" t="s">
        <v>4330</v>
      </c>
      <c r="I6952" s="160" t="s">
        <v>3995</v>
      </c>
      <c r="J6952" t="s">
        <v>5519</v>
      </c>
      <c r="K6952">
        <v>99</v>
      </c>
      <c r="L6952" t="s">
        <v>3999</v>
      </c>
    </row>
    <row r="6953" spans="1:12">
      <c r="A6953" s="15">
        <v>30701523</v>
      </c>
      <c r="B6953" t="s">
        <v>5450</v>
      </c>
      <c r="C6953" t="s">
        <v>8953</v>
      </c>
      <c r="D6953" t="s">
        <v>9401</v>
      </c>
      <c r="E6953" t="s">
        <v>9414</v>
      </c>
      <c r="F6953" t="s">
        <v>8956</v>
      </c>
      <c r="G6953" s="160" t="s">
        <v>4076</v>
      </c>
      <c r="H6953" t="s">
        <v>4330</v>
      </c>
      <c r="I6953" s="160" t="s">
        <v>3995</v>
      </c>
      <c r="J6953" t="s">
        <v>5519</v>
      </c>
      <c r="K6953">
        <v>99</v>
      </c>
      <c r="L6953" t="s">
        <v>3999</v>
      </c>
    </row>
    <row r="6954" spans="1:12">
      <c r="A6954" s="15">
        <v>30701524</v>
      </c>
      <c r="B6954" t="s">
        <v>5450</v>
      </c>
      <c r="C6954" t="s">
        <v>8953</v>
      </c>
      <c r="D6954" t="s">
        <v>9401</v>
      </c>
      <c r="E6954" t="s">
        <v>9415</v>
      </c>
      <c r="F6954" t="s">
        <v>8956</v>
      </c>
      <c r="G6954" s="160" t="s">
        <v>4076</v>
      </c>
      <c r="H6954" t="s">
        <v>4330</v>
      </c>
      <c r="I6954" s="160" t="s">
        <v>3995</v>
      </c>
      <c r="J6954" t="s">
        <v>5519</v>
      </c>
      <c r="K6954">
        <v>99</v>
      </c>
      <c r="L6954" t="s">
        <v>3999</v>
      </c>
    </row>
    <row r="6955" spans="1:12">
      <c r="A6955" s="15">
        <v>30701528</v>
      </c>
      <c r="B6955" t="s">
        <v>5450</v>
      </c>
      <c r="C6955" t="s">
        <v>8953</v>
      </c>
      <c r="D6955" t="s">
        <v>9401</v>
      </c>
      <c r="E6955" t="s">
        <v>9383</v>
      </c>
      <c r="F6955" t="s">
        <v>8956</v>
      </c>
      <c r="G6955" s="160" t="s">
        <v>4076</v>
      </c>
      <c r="H6955" t="s">
        <v>4330</v>
      </c>
      <c r="I6955" s="160" t="s">
        <v>3995</v>
      </c>
      <c r="J6955" t="s">
        <v>5519</v>
      </c>
      <c r="K6955">
        <v>99</v>
      </c>
      <c r="L6955" t="s">
        <v>3999</v>
      </c>
    </row>
    <row r="6956" spans="1:12">
      <c r="A6956" s="15">
        <v>30701529</v>
      </c>
      <c r="B6956" t="s">
        <v>5450</v>
      </c>
      <c r="C6956" t="s">
        <v>8953</v>
      </c>
      <c r="D6956" t="s">
        <v>9401</v>
      </c>
      <c r="E6956" t="s">
        <v>9384</v>
      </c>
      <c r="F6956" t="s">
        <v>8956</v>
      </c>
      <c r="G6956" s="160" t="s">
        <v>4076</v>
      </c>
      <c r="H6956" t="s">
        <v>4330</v>
      </c>
      <c r="I6956" s="160" t="s">
        <v>3995</v>
      </c>
      <c r="J6956" t="s">
        <v>5519</v>
      </c>
      <c r="K6956">
        <v>99</v>
      </c>
      <c r="L6956" t="s">
        <v>3999</v>
      </c>
    </row>
    <row r="6957" spans="1:12">
      <c r="A6957" s="15">
        <v>30701530</v>
      </c>
      <c r="B6957" t="s">
        <v>5450</v>
      </c>
      <c r="C6957" t="s">
        <v>8953</v>
      </c>
      <c r="D6957" t="s">
        <v>9401</v>
      </c>
      <c r="E6957" t="s">
        <v>9382</v>
      </c>
      <c r="F6957" t="s">
        <v>8956</v>
      </c>
      <c r="G6957" s="160" t="s">
        <v>4076</v>
      </c>
      <c r="H6957" t="s">
        <v>4330</v>
      </c>
      <c r="I6957" s="160" t="s">
        <v>3995</v>
      </c>
      <c r="J6957" t="s">
        <v>5519</v>
      </c>
      <c r="K6957">
        <v>99</v>
      </c>
      <c r="L6957" t="s">
        <v>3999</v>
      </c>
    </row>
    <row r="6958" spans="1:12">
      <c r="A6958" s="15">
        <v>30701531</v>
      </c>
      <c r="B6958" t="s">
        <v>5450</v>
      </c>
      <c r="C6958" t="s">
        <v>8953</v>
      </c>
      <c r="D6958" t="s">
        <v>9401</v>
      </c>
      <c r="E6958" t="s">
        <v>9385</v>
      </c>
      <c r="F6958" t="s">
        <v>8956</v>
      </c>
      <c r="G6958" s="160" t="s">
        <v>4076</v>
      </c>
      <c r="H6958" t="s">
        <v>4330</v>
      </c>
      <c r="I6958" s="160" t="s">
        <v>3995</v>
      </c>
      <c r="J6958" t="s">
        <v>5519</v>
      </c>
      <c r="K6958">
        <v>99</v>
      </c>
      <c r="L6958" t="s">
        <v>3999</v>
      </c>
    </row>
    <row r="6959" spans="1:12">
      <c r="A6959" s="15">
        <v>30701532</v>
      </c>
      <c r="B6959" t="s">
        <v>5450</v>
      </c>
      <c r="C6959" t="s">
        <v>8953</v>
      </c>
      <c r="D6959" t="s">
        <v>9401</v>
      </c>
      <c r="E6959" t="s">
        <v>9386</v>
      </c>
      <c r="F6959" t="s">
        <v>8956</v>
      </c>
      <c r="G6959" s="160" t="s">
        <v>4076</v>
      </c>
      <c r="H6959" t="s">
        <v>4330</v>
      </c>
      <c r="I6959" s="160" t="s">
        <v>3995</v>
      </c>
      <c r="J6959" t="s">
        <v>5519</v>
      </c>
      <c r="K6959">
        <v>99</v>
      </c>
      <c r="L6959" t="s">
        <v>3999</v>
      </c>
    </row>
    <row r="6960" spans="1:12">
      <c r="A6960" s="15">
        <v>30701533</v>
      </c>
      <c r="B6960" t="s">
        <v>5450</v>
      </c>
      <c r="C6960" t="s">
        <v>8953</v>
      </c>
      <c r="D6960" t="s">
        <v>9401</v>
      </c>
      <c r="E6960" t="s">
        <v>9387</v>
      </c>
      <c r="F6960" t="s">
        <v>8956</v>
      </c>
      <c r="G6960" s="160" t="s">
        <v>4076</v>
      </c>
      <c r="H6960" t="s">
        <v>4330</v>
      </c>
      <c r="I6960" s="160" t="s">
        <v>3995</v>
      </c>
      <c r="J6960" t="s">
        <v>5519</v>
      </c>
      <c r="K6960">
        <v>99</v>
      </c>
      <c r="L6960" t="s">
        <v>3999</v>
      </c>
    </row>
    <row r="6961" spans="1:12">
      <c r="A6961" s="15">
        <v>30701534</v>
      </c>
      <c r="B6961" t="s">
        <v>5450</v>
      </c>
      <c r="C6961" t="s">
        <v>8953</v>
      </c>
      <c r="D6961" t="s">
        <v>9401</v>
      </c>
      <c r="E6961" t="s">
        <v>9379</v>
      </c>
      <c r="F6961" t="s">
        <v>8956</v>
      </c>
      <c r="G6961" s="160" t="s">
        <v>4076</v>
      </c>
      <c r="H6961" t="s">
        <v>4330</v>
      </c>
      <c r="I6961" s="160" t="s">
        <v>3995</v>
      </c>
      <c r="J6961" t="s">
        <v>5519</v>
      </c>
      <c r="K6961">
        <v>99</v>
      </c>
      <c r="L6961" t="s">
        <v>3999</v>
      </c>
    </row>
    <row r="6962" spans="1:12">
      <c r="A6962" s="15">
        <v>30701535</v>
      </c>
      <c r="B6962" t="s">
        <v>5450</v>
      </c>
      <c r="C6962" t="s">
        <v>8953</v>
      </c>
      <c r="D6962" t="s">
        <v>9401</v>
      </c>
      <c r="E6962" t="s">
        <v>9380</v>
      </c>
      <c r="F6962" t="s">
        <v>8956</v>
      </c>
      <c r="G6962" s="160" t="s">
        <v>4076</v>
      </c>
      <c r="H6962" t="s">
        <v>4330</v>
      </c>
      <c r="I6962" s="160" t="s">
        <v>3995</v>
      </c>
      <c r="J6962" t="s">
        <v>5519</v>
      </c>
      <c r="K6962">
        <v>99</v>
      </c>
      <c r="L6962" t="s">
        <v>3999</v>
      </c>
    </row>
    <row r="6963" spans="1:12">
      <c r="A6963" s="15">
        <v>30701536</v>
      </c>
      <c r="B6963" t="s">
        <v>5450</v>
      </c>
      <c r="C6963" t="s">
        <v>8953</v>
      </c>
      <c r="D6963" t="s">
        <v>9401</v>
      </c>
      <c r="E6963" t="s">
        <v>9381</v>
      </c>
      <c r="F6963" t="s">
        <v>8956</v>
      </c>
      <c r="G6963" s="160" t="s">
        <v>4076</v>
      </c>
      <c r="H6963" t="s">
        <v>4330</v>
      </c>
      <c r="I6963" s="160" t="s">
        <v>3995</v>
      </c>
      <c r="J6963" t="s">
        <v>5519</v>
      </c>
      <c r="K6963">
        <v>99</v>
      </c>
      <c r="L6963" t="s">
        <v>3999</v>
      </c>
    </row>
    <row r="6964" spans="1:12">
      <c r="A6964" s="15">
        <v>30701537</v>
      </c>
      <c r="B6964" t="s">
        <v>5450</v>
      </c>
      <c r="C6964" t="s">
        <v>8953</v>
      </c>
      <c r="D6964" t="s">
        <v>9401</v>
      </c>
      <c r="E6964" t="s">
        <v>9388</v>
      </c>
      <c r="F6964" t="s">
        <v>8956</v>
      </c>
      <c r="G6964" s="160" t="s">
        <v>4076</v>
      </c>
      <c r="H6964" t="s">
        <v>4330</v>
      </c>
      <c r="I6964" s="160" t="s">
        <v>3995</v>
      </c>
      <c r="J6964" t="s">
        <v>5519</v>
      </c>
      <c r="K6964">
        <v>99</v>
      </c>
      <c r="L6964" t="s">
        <v>3999</v>
      </c>
    </row>
    <row r="6965" spans="1:12">
      <c r="A6965" s="15">
        <v>30701538</v>
      </c>
      <c r="B6965" t="s">
        <v>5450</v>
      </c>
      <c r="C6965" t="s">
        <v>8953</v>
      </c>
      <c r="D6965" t="s">
        <v>9401</v>
      </c>
      <c r="E6965" t="s">
        <v>9389</v>
      </c>
      <c r="F6965" t="s">
        <v>8956</v>
      </c>
      <c r="G6965" s="160" t="s">
        <v>4076</v>
      </c>
      <c r="H6965" t="s">
        <v>4330</v>
      </c>
      <c r="I6965" s="160" t="s">
        <v>3995</v>
      </c>
      <c r="J6965" t="s">
        <v>5519</v>
      </c>
      <c r="K6965">
        <v>99</v>
      </c>
      <c r="L6965" t="s">
        <v>3999</v>
      </c>
    </row>
    <row r="6966" spans="1:12">
      <c r="A6966" s="15">
        <v>30701539</v>
      </c>
      <c r="B6966" t="s">
        <v>5450</v>
      </c>
      <c r="C6966" t="s">
        <v>8953</v>
      </c>
      <c r="D6966" t="s">
        <v>9401</v>
      </c>
      <c r="E6966" t="s">
        <v>9390</v>
      </c>
      <c r="F6966" t="s">
        <v>8956</v>
      </c>
      <c r="G6966" s="160" t="s">
        <v>4076</v>
      </c>
      <c r="H6966" t="s">
        <v>4330</v>
      </c>
      <c r="I6966" s="160" t="s">
        <v>3995</v>
      </c>
      <c r="J6966" t="s">
        <v>5519</v>
      </c>
      <c r="K6966">
        <v>99</v>
      </c>
      <c r="L6966" t="s">
        <v>3999</v>
      </c>
    </row>
    <row r="6967" spans="1:12">
      <c r="A6967" s="15">
        <v>30701540</v>
      </c>
      <c r="B6967" t="s">
        <v>5450</v>
      </c>
      <c r="C6967" t="s">
        <v>8953</v>
      </c>
      <c r="D6967" t="s">
        <v>9401</v>
      </c>
      <c r="E6967" t="s">
        <v>9416</v>
      </c>
      <c r="F6967" t="s">
        <v>8956</v>
      </c>
      <c r="G6967" s="160" t="s">
        <v>4076</v>
      </c>
      <c r="H6967" t="s">
        <v>4330</v>
      </c>
      <c r="I6967" s="160" t="s">
        <v>3995</v>
      </c>
      <c r="J6967" t="s">
        <v>5519</v>
      </c>
      <c r="K6967">
        <v>99</v>
      </c>
      <c r="L6967" t="s">
        <v>3999</v>
      </c>
    </row>
    <row r="6968" spans="1:12">
      <c r="A6968" s="15">
        <v>30701541</v>
      </c>
      <c r="B6968" t="s">
        <v>5450</v>
      </c>
      <c r="C6968" t="s">
        <v>8953</v>
      </c>
      <c r="D6968" t="s">
        <v>9401</v>
      </c>
      <c r="E6968" t="s">
        <v>9417</v>
      </c>
      <c r="F6968" t="s">
        <v>8956</v>
      </c>
      <c r="G6968" s="160" t="s">
        <v>4076</v>
      </c>
      <c r="H6968" t="s">
        <v>4330</v>
      </c>
      <c r="I6968" s="160" t="s">
        <v>3995</v>
      </c>
      <c r="J6968" t="s">
        <v>5519</v>
      </c>
      <c r="K6968">
        <v>99</v>
      </c>
      <c r="L6968" t="s">
        <v>3999</v>
      </c>
    </row>
    <row r="6969" spans="1:12">
      <c r="A6969" s="15">
        <v>30701542</v>
      </c>
      <c r="B6969" t="s">
        <v>5450</v>
      </c>
      <c r="C6969" t="s">
        <v>8953</v>
      </c>
      <c r="D6969" t="s">
        <v>9401</v>
      </c>
      <c r="E6969" t="s">
        <v>9418</v>
      </c>
      <c r="F6969" t="s">
        <v>8956</v>
      </c>
      <c r="G6969" s="160" t="s">
        <v>4076</v>
      </c>
      <c r="H6969" t="s">
        <v>4330</v>
      </c>
      <c r="I6969" s="160" t="s">
        <v>3995</v>
      </c>
      <c r="J6969" t="s">
        <v>5519</v>
      </c>
      <c r="K6969">
        <v>99</v>
      </c>
      <c r="L6969" t="s">
        <v>3999</v>
      </c>
    </row>
    <row r="6970" spans="1:12">
      <c r="A6970" s="15">
        <v>30701550</v>
      </c>
      <c r="B6970" t="s">
        <v>5450</v>
      </c>
      <c r="C6970" t="s">
        <v>8953</v>
      </c>
      <c r="D6970" t="s">
        <v>9401</v>
      </c>
      <c r="E6970" t="s">
        <v>9419</v>
      </c>
      <c r="F6970" t="s">
        <v>8956</v>
      </c>
      <c r="G6970" s="160" t="s">
        <v>4076</v>
      </c>
      <c r="H6970" t="s">
        <v>4330</v>
      </c>
      <c r="I6970" s="160" t="s">
        <v>3995</v>
      </c>
      <c r="J6970" t="s">
        <v>5519</v>
      </c>
      <c r="K6970">
        <v>99</v>
      </c>
      <c r="L6970" t="s">
        <v>3999</v>
      </c>
    </row>
    <row r="6971" spans="1:12">
      <c r="A6971" s="15">
        <v>30701551</v>
      </c>
      <c r="B6971" t="s">
        <v>5450</v>
      </c>
      <c r="C6971" t="s">
        <v>8953</v>
      </c>
      <c r="D6971" t="s">
        <v>9401</v>
      </c>
      <c r="E6971" t="s">
        <v>9420</v>
      </c>
      <c r="F6971" t="s">
        <v>8956</v>
      </c>
      <c r="G6971" s="160" t="s">
        <v>4076</v>
      </c>
      <c r="H6971" t="s">
        <v>4330</v>
      </c>
      <c r="I6971" s="160" t="s">
        <v>3995</v>
      </c>
      <c r="J6971" t="s">
        <v>5519</v>
      </c>
      <c r="K6971">
        <v>99</v>
      </c>
      <c r="L6971" t="s">
        <v>3999</v>
      </c>
    </row>
    <row r="6972" spans="1:12">
      <c r="A6972" s="15">
        <v>30701561</v>
      </c>
      <c r="B6972" t="s">
        <v>5450</v>
      </c>
      <c r="C6972" t="s">
        <v>8953</v>
      </c>
      <c r="D6972" t="s">
        <v>9401</v>
      </c>
      <c r="E6972" t="s">
        <v>9400</v>
      </c>
      <c r="F6972" t="s">
        <v>8956</v>
      </c>
      <c r="G6972" s="160" t="s">
        <v>4076</v>
      </c>
      <c r="H6972" t="s">
        <v>4330</v>
      </c>
      <c r="I6972" s="160" t="s">
        <v>3995</v>
      </c>
      <c r="J6972" t="s">
        <v>5519</v>
      </c>
      <c r="K6972">
        <v>99</v>
      </c>
      <c r="L6972" t="s">
        <v>3999</v>
      </c>
    </row>
    <row r="6973" spans="1:12">
      <c r="A6973" s="15">
        <v>30701562</v>
      </c>
      <c r="B6973" t="s">
        <v>5450</v>
      </c>
      <c r="C6973" t="s">
        <v>8953</v>
      </c>
      <c r="D6973" t="s">
        <v>9401</v>
      </c>
      <c r="E6973" t="s">
        <v>9391</v>
      </c>
      <c r="F6973" t="s">
        <v>8956</v>
      </c>
      <c r="G6973" s="160" t="s">
        <v>4076</v>
      </c>
      <c r="H6973" t="s">
        <v>4330</v>
      </c>
      <c r="I6973" s="160" t="s">
        <v>3995</v>
      </c>
      <c r="J6973" t="s">
        <v>5519</v>
      </c>
      <c r="K6973">
        <v>99</v>
      </c>
      <c r="L6973" t="s">
        <v>3999</v>
      </c>
    </row>
    <row r="6974" spans="1:12">
      <c r="A6974" s="15">
        <v>30701565</v>
      </c>
      <c r="B6974" t="s">
        <v>5450</v>
      </c>
      <c r="C6974" t="s">
        <v>8953</v>
      </c>
      <c r="D6974" t="s">
        <v>9401</v>
      </c>
      <c r="E6974" t="s">
        <v>9154</v>
      </c>
      <c r="F6974" t="s">
        <v>8956</v>
      </c>
      <c r="G6974" s="160" t="s">
        <v>4076</v>
      </c>
      <c r="H6974" t="s">
        <v>4330</v>
      </c>
      <c r="I6974" s="160" t="s">
        <v>3995</v>
      </c>
      <c r="J6974" t="s">
        <v>5519</v>
      </c>
      <c r="K6974">
        <v>99</v>
      </c>
      <c r="L6974" t="s">
        <v>3999</v>
      </c>
    </row>
    <row r="6975" spans="1:12">
      <c r="A6975" s="15">
        <v>30701566</v>
      </c>
      <c r="B6975" t="s">
        <v>5450</v>
      </c>
      <c r="C6975" t="s">
        <v>8953</v>
      </c>
      <c r="D6975" t="s">
        <v>9401</v>
      </c>
      <c r="E6975" t="s">
        <v>9153</v>
      </c>
      <c r="F6975" t="s">
        <v>8956</v>
      </c>
      <c r="G6975" s="160" t="s">
        <v>4076</v>
      </c>
      <c r="H6975" t="s">
        <v>4330</v>
      </c>
      <c r="I6975" s="160" t="s">
        <v>3995</v>
      </c>
      <c r="J6975" t="s">
        <v>5519</v>
      </c>
      <c r="K6975">
        <v>99</v>
      </c>
      <c r="L6975" t="s">
        <v>3999</v>
      </c>
    </row>
    <row r="6976" spans="1:12">
      <c r="A6976" s="15">
        <v>30701567</v>
      </c>
      <c r="B6976" t="s">
        <v>5450</v>
      </c>
      <c r="C6976" t="s">
        <v>8953</v>
      </c>
      <c r="D6976" t="s">
        <v>9401</v>
      </c>
      <c r="E6976" t="s">
        <v>9155</v>
      </c>
      <c r="F6976" t="s">
        <v>8956</v>
      </c>
      <c r="G6976" s="160" t="s">
        <v>4076</v>
      </c>
      <c r="H6976" t="s">
        <v>4330</v>
      </c>
      <c r="I6976" s="160" t="s">
        <v>3995</v>
      </c>
      <c r="J6976" t="s">
        <v>5519</v>
      </c>
      <c r="K6976">
        <v>99</v>
      </c>
      <c r="L6976" t="s">
        <v>3999</v>
      </c>
    </row>
    <row r="6977" spans="1:12">
      <c r="A6977" s="15">
        <v>30701568</v>
      </c>
      <c r="B6977" t="s">
        <v>5450</v>
      </c>
      <c r="C6977" t="s">
        <v>8953</v>
      </c>
      <c r="D6977" t="s">
        <v>9401</v>
      </c>
      <c r="E6977" t="s">
        <v>9156</v>
      </c>
      <c r="F6977" t="s">
        <v>8956</v>
      </c>
      <c r="G6977" s="160" t="s">
        <v>4076</v>
      </c>
      <c r="H6977" t="s">
        <v>4330</v>
      </c>
      <c r="I6977" s="160" t="s">
        <v>3995</v>
      </c>
      <c r="J6977" t="s">
        <v>5519</v>
      </c>
      <c r="K6977">
        <v>99</v>
      </c>
      <c r="L6977" t="s">
        <v>3999</v>
      </c>
    </row>
    <row r="6978" spans="1:12">
      <c r="A6978" s="15">
        <v>30701591</v>
      </c>
      <c r="B6978" t="s">
        <v>5450</v>
      </c>
      <c r="C6978" t="s">
        <v>8953</v>
      </c>
      <c r="D6978" t="s">
        <v>9401</v>
      </c>
      <c r="E6978" t="s">
        <v>9158</v>
      </c>
      <c r="F6978" t="s">
        <v>8956</v>
      </c>
      <c r="G6978" s="160" t="s">
        <v>4076</v>
      </c>
      <c r="H6978" t="s">
        <v>4330</v>
      </c>
      <c r="I6978" s="160" t="s">
        <v>3995</v>
      </c>
      <c r="J6978" t="s">
        <v>5519</v>
      </c>
      <c r="K6978">
        <v>99</v>
      </c>
      <c r="L6978" t="s">
        <v>3999</v>
      </c>
    </row>
    <row r="6979" spans="1:12">
      <c r="A6979" s="15">
        <v>30701592</v>
      </c>
      <c r="B6979" t="s">
        <v>5450</v>
      </c>
      <c r="C6979" t="s">
        <v>8953</v>
      </c>
      <c r="D6979" t="s">
        <v>9401</v>
      </c>
      <c r="E6979" t="s">
        <v>9157</v>
      </c>
      <c r="F6979" t="s">
        <v>8956</v>
      </c>
      <c r="G6979" s="160" t="s">
        <v>4076</v>
      </c>
      <c r="H6979" t="s">
        <v>4330</v>
      </c>
      <c r="I6979" s="160" t="s">
        <v>3995</v>
      </c>
      <c r="J6979" t="s">
        <v>5519</v>
      </c>
      <c r="K6979">
        <v>99</v>
      </c>
      <c r="L6979" t="s">
        <v>3999</v>
      </c>
    </row>
    <row r="6980" spans="1:12">
      <c r="A6980" s="15">
        <v>30701599</v>
      </c>
      <c r="B6980" t="s">
        <v>5450</v>
      </c>
      <c r="C6980" t="s">
        <v>8953</v>
      </c>
      <c r="D6980" t="s">
        <v>9401</v>
      </c>
      <c r="E6980" t="s">
        <v>4020</v>
      </c>
      <c r="F6980" t="s">
        <v>8956</v>
      </c>
      <c r="G6980" s="160" t="s">
        <v>4076</v>
      </c>
      <c r="H6980" t="s">
        <v>4330</v>
      </c>
      <c r="I6980" s="160" t="s">
        <v>3995</v>
      </c>
      <c r="J6980" t="s">
        <v>5519</v>
      </c>
      <c r="K6980">
        <v>99</v>
      </c>
      <c r="L6980" t="s">
        <v>3999</v>
      </c>
    </row>
    <row r="6981" spans="1:12">
      <c r="A6981" s="15">
        <v>30701601</v>
      </c>
      <c r="B6981" t="s">
        <v>5450</v>
      </c>
      <c r="C6981" t="s">
        <v>8953</v>
      </c>
      <c r="D6981" t="s">
        <v>9421</v>
      </c>
      <c r="E6981" t="s">
        <v>9422</v>
      </c>
      <c r="F6981" t="s">
        <v>8956</v>
      </c>
      <c r="G6981" s="160" t="s">
        <v>4076</v>
      </c>
      <c r="H6981" t="s">
        <v>4330</v>
      </c>
      <c r="I6981" s="160" t="s">
        <v>3995</v>
      </c>
      <c r="J6981" t="s">
        <v>5519</v>
      </c>
      <c r="K6981">
        <v>99</v>
      </c>
      <c r="L6981" t="s">
        <v>3999</v>
      </c>
    </row>
    <row r="6982" spans="1:12">
      <c r="A6982" s="15">
        <v>30701602</v>
      </c>
      <c r="B6982" t="s">
        <v>5450</v>
      </c>
      <c r="C6982" t="s">
        <v>8953</v>
      </c>
      <c r="D6982" t="s">
        <v>9421</v>
      </c>
      <c r="E6982" t="s">
        <v>9423</v>
      </c>
      <c r="F6982" t="s">
        <v>8956</v>
      </c>
      <c r="G6982" s="160" t="s">
        <v>4076</v>
      </c>
      <c r="H6982" t="s">
        <v>4330</v>
      </c>
      <c r="I6982" s="160" t="s">
        <v>3995</v>
      </c>
      <c r="J6982" t="s">
        <v>5519</v>
      </c>
      <c r="K6982">
        <v>99</v>
      </c>
      <c r="L6982" t="s">
        <v>3999</v>
      </c>
    </row>
    <row r="6983" spans="1:12">
      <c r="A6983" s="15">
        <v>30701603</v>
      </c>
      <c r="B6983" t="s">
        <v>5450</v>
      </c>
      <c r="C6983" t="s">
        <v>8953</v>
      </c>
      <c r="D6983" t="s">
        <v>9421</v>
      </c>
      <c r="E6983" t="s">
        <v>9424</v>
      </c>
      <c r="F6983" t="s">
        <v>8956</v>
      </c>
      <c r="G6983" s="160" t="s">
        <v>4076</v>
      </c>
      <c r="H6983" t="s">
        <v>4330</v>
      </c>
      <c r="I6983" s="160" t="s">
        <v>3995</v>
      </c>
      <c r="J6983" t="s">
        <v>5519</v>
      </c>
      <c r="K6983">
        <v>99</v>
      </c>
      <c r="L6983" t="s">
        <v>3999</v>
      </c>
    </row>
    <row r="6984" spans="1:12">
      <c r="A6984" s="15">
        <v>30701604</v>
      </c>
      <c r="B6984" t="s">
        <v>5450</v>
      </c>
      <c r="C6984" t="s">
        <v>8953</v>
      </c>
      <c r="D6984" t="s">
        <v>9421</v>
      </c>
      <c r="E6984" t="s">
        <v>9425</v>
      </c>
      <c r="F6984" t="s">
        <v>8956</v>
      </c>
      <c r="G6984" s="160" t="s">
        <v>4076</v>
      </c>
      <c r="H6984" t="s">
        <v>4330</v>
      </c>
      <c r="I6984" s="160" t="s">
        <v>3995</v>
      </c>
      <c r="J6984" t="s">
        <v>5519</v>
      </c>
      <c r="K6984">
        <v>99</v>
      </c>
      <c r="L6984" t="s">
        <v>3999</v>
      </c>
    </row>
    <row r="6985" spans="1:12">
      <c r="A6985" s="15">
        <v>30701605</v>
      </c>
      <c r="B6985" t="s">
        <v>5450</v>
      </c>
      <c r="C6985" t="s">
        <v>8953</v>
      </c>
      <c r="D6985" t="s">
        <v>9421</v>
      </c>
      <c r="E6985" t="s">
        <v>9426</v>
      </c>
      <c r="F6985" t="s">
        <v>8956</v>
      </c>
      <c r="G6985" s="160" t="s">
        <v>4076</v>
      </c>
      <c r="H6985" t="s">
        <v>4330</v>
      </c>
      <c r="I6985" s="160" t="s">
        <v>3995</v>
      </c>
      <c r="J6985" t="s">
        <v>5519</v>
      </c>
      <c r="K6985">
        <v>99</v>
      </c>
      <c r="L6985" t="s">
        <v>3999</v>
      </c>
    </row>
    <row r="6986" spans="1:12">
      <c r="A6986" s="15">
        <v>30701606</v>
      </c>
      <c r="B6986" t="s">
        <v>5450</v>
      </c>
      <c r="C6986" t="s">
        <v>8953</v>
      </c>
      <c r="D6986" t="s">
        <v>9421</v>
      </c>
      <c r="E6986" t="s">
        <v>9427</v>
      </c>
      <c r="F6986" t="s">
        <v>8956</v>
      </c>
      <c r="G6986" s="160" t="s">
        <v>4076</v>
      </c>
      <c r="H6986" t="s">
        <v>4330</v>
      </c>
      <c r="I6986" s="160" t="s">
        <v>3995</v>
      </c>
      <c r="J6986" t="s">
        <v>5519</v>
      </c>
      <c r="K6986">
        <v>99</v>
      </c>
      <c r="L6986" t="s">
        <v>3999</v>
      </c>
    </row>
    <row r="6987" spans="1:12">
      <c r="A6987" s="15">
        <v>30701607</v>
      </c>
      <c r="B6987" t="s">
        <v>5450</v>
      </c>
      <c r="C6987" t="s">
        <v>8953</v>
      </c>
      <c r="D6987" t="s">
        <v>9421</v>
      </c>
      <c r="E6987" t="s">
        <v>9428</v>
      </c>
      <c r="F6987" t="s">
        <v>8956</v>
      </c>
      <c r="G6987" s="160" t="s">
        <v>4076</v>
      </c>
      <c r="H6987" t="s">
        <v>4330</v>
      </c>
      <c r="I6987" s="160" t="s">
        <v>3995</v>
      </c>
      <c r="J6987" t="s">
        <v>5519</v>
      </c>
      <c r="K6987">
        <v>99</v>
      </c>
      <c r="L6987" t="s">
        <v>3999</v>
      </c>
    </row>
    <row r="6988" spans="1:12">
      <c r="A6988" s="15">
        <v>30701608</v>
      </c>
      <c r="B6988" t="s">
        <v>5450</v>
      </c>
      <c r="C6988" t="s">
        <v>8953</v>
      </c>
      <c r="D6988" t="s">
        <v>9421</v>
      </c>
      <c r="E6988" t="s">
        <v>9429</v>
      </c>
      <c r="F6988" t="s">
        <v>8956</v>
      </c>
      <c r="G6988" s="160" t="s">
        <v>4076</v>
      </c>
      <c r="H6988" t="s">
        <v>4330</v>
      </c>
      <c r="I6988" s="160" t="s">
        <v>3995</v>
      </c>
      <c r="J6988" t="s">
        <v>5519</v>
      </c>
      <c r="K6988">
        <v>99</v>
      </c>
      <c r="L6988" t="s">
        <v>3999</v>
      </c>
    </row>
    <row r="6989" spans="1:12">
      <c r="A6989" s="15">
        <v>30701609</v>
      </c>
      <c r="B6989" t="s">
        <v>5450</v>
      </c>
      <c r="C6989" t="s">
        <v>8953</v>
      </c>
      <c r="D6989" t="s">
        <v>9421</v>
      </c>
      <c r="E6989" t="s">
        <v>9430</v>
      </c>
      <c r="F6989" t="s">
        <v>8956</v>
      </c>
      <c r="G6989" s="160" t="s">
        <v>4076</v>
      </c>
      <c r="H6989" t="s">
        <v>4330</v>
      </c>
      <c r="I6989" s="160" t="s">
        <v>3995</v>
      </c>
      <c r="J6989" t="s">
        <v>5519</v>
      </c>
      <c r="K6989">
        <v>99</v>
      </c>
      <c r="L6989" t="s">
        <v>3999</v>
      </c>
    </row>
    <row r="6990" spans="1:12">
      <c r="A6990" s="15">
        <v>30701610</v>
      </c>
      <c r="B6990" t="s">
        <v>5450</v>
      </c>
      <c r="C6990" t="s">
        <v>8953</v>
      </c>
      <c r="D6990" t="s">
        <v>9421</v>
      </c>
      <c r="E6990" t="s">
        <v>9431</v>
      </c>
      <c r="F6990" t="s">
        <v>8956</v>
      </c>
      <c r="G6990" s="160" t="s">
        <v>4076</v>
      </c>
      <c r="H6990" t="s">
        <v>4330</v>
      </c>
      <c r="I6990" s="160" t="s">
        <v>3995</v>
      </c>
      <c r="J6990" t="s">
        <v>5519</v>
      </c>
      <c r="K6990">
        <v>99</v>
      </c>
      <c r="L6990" t="s">
        <v>3999</v>
      </c>
    </row>
    <row r="6991" spans="1:12">
      <c r="A6991" s="15">
        <v>30701611</v>
      </c>
      <c r="B6991" t="s">
        <v>5450</v>
      </c>
      <c r="C6991" t="s">
        <v>8953</v>
      </c>
      <c r="D6991" t="s">
        <v>9421</v>
      </c>
      <c r="E6991" t="s">
        <v>9432</v>
      </c>
      <c r="F6991" t="s">
        <v>8956</v>
      </c>
      <c r="G6991" s="160" t="s">
        <v>4076</v>
      </c>
      <c r="H6991" t="s">
        <v>4330</v>
      </c>
      <c r="I6991" s="160" t="s">
        <v>3995</v>
      </c>
      <c r="J6991" t="s">
        <v>5519</v>
      </c>
      <c r="K6991">
        <v>99</v>
      </c>
      <c r="L6991" t="s">
        <v>3999</v>
      </c>
    </row>
    <row r="6992" spans="1:12">
      <c r="A6992" s="15">
        <v>30701612</v>
      </c>
      <c r="B6992" t="s">
        <v>5450</v>
      </c>
      <c r="C6992" t="s">
        <v>8953</v>
      </c>
      <c r="D6992" t="s">
        <v>9421</v>
      </c>
      <c r="E6992" t="s">
        <v>9433</v>
      </c>
      <c r="F6992" t="s">
        <v>8956</v>
      </c>
      <c r="G6992" s="160" t="s">
        <v>4076</v>
      </c>
      <c r="H6992" t="s">
        <v>4330</v>
      </c>
      <c r="I6992" s="160" t="s">
        <v>3995</v>
      </c>
      <c r="J6992" t="s">
        <v>5519</v>
      </c>
      <c r="K6992">
        <v>99</v>
      </c>
      <c r="L6992" t="s">
        <v>3999</v>
      </c>
    </row>
    <row r="6993" spans="1:12">
      <c r="A6993" s="15">
        <v>30701613</v>
      </c>
      <c r="B6993" t="s">
        <v>5450</v>
      </c>
      <c r="C6993" t="s">
        <v>8953</v>
      </c>
      <c r="D6993" t="s">
        <v>9421</v>
      </c>
      <c r="E6993" t="s">
        <v>9434</v>
      </c>
      <c r="F6993" t="s">
        <v>8956</v>
      </c>
      <c r="G6993" s="160" t="s">
        <v>4076</v>
      </c>
      <c r="H6993" t="s">
        <v>4330</v>
      </c>
      <c r="I6993" s="160" t="s">
        <v>3995</v>
      </c>
      <c r="J6993" t="s">
        <v>5519</v>
      </c>
      <c r="K6993">
        <v>99</v>
      </c>
      <c r="L6993" t="s">
        <v>3999</v>
      </c>
    </row>
    <row r="6994" spans="1:12">
      <c r="A6994" s="15">
        <v>30701614</v>
      </c>
      <c r="B6994" t="s">
        <v>5450</v>
      </c>
      <c r="C6994" t="s">
        <v>8953</v>
      </c>
      <c r="D6994" t="s">
        <v>9421</v>
      </c>
      <c r="E6994" t="s">
        <v>9435</v>
      </c>
      <c r="F6994" t="s">
        <v>8956</v>
      </c>
      <c r="G6994" s="160" t="s">
        <v>4076</v>
      </c>
      <c r="H6994" t="s">
        <v>4330</v>
      </c>
      <c r="I6994" s="160" t="s">
        <v>3995</v>
      </c>
      <c r="J6994" t="s">
        <v>5519</v>
      </c>
      <c r="K6994">
        <v>99</v>
      </c>
      <c r="L6994" t="s">
        <v>3999</v>
      </c>
    </row>
    <row r="6995" spans="1:12">
      <c r="A6995" s="15">
        <v>30701615</v>
      </c>
      <c r="B6995" t="s">
        <v>5450</v>
      </c>
      <c r="C6995" t="s">
        <v>8953</v>
      </c>
      <c r="D6995" t="s">
        <v>9421</v>
      </c>
      <c r="E6995" t="s">
        <v>9436</v>
      </c>
      <c r="F6995" t="s">
        <v>8956</v>
      </c>
      <c r="G6995" s="160" t="s">
        <v>4076</v>
      </c>
      <c r="H6995" t="s">
        <v>4330</v>
      </c>
      <c r="I6995" s="160" t="s">
        <v>3995</v>
      </c>
      <c r="J6995" t="s">
        <v>5519</v>
      </c>
      <c r="K6995">
        <v>99</v>
      </c>
      <c r="L6995" t="s">
        <v>3999</v>
      </c>
    </row>
    <row r="6996" spans="1:12">
      <c r="A6996" s="15">
        <v>30701616</v>
      </c>
      <c r="B6996" t="s">
        <v>5450</v>
      </c>
      <c r="C6996" t="s">
        <v>8953</v>
      </c>
      <c r="D6996" t="s">
        <v>9421</v>
      </c>
      <c r="E6996" t="s">
        <v>9437</v>
      </c>
      <c r="F6996" t="s">
        <v>8956</v>
      </c>
      <c r="G6996" s="160" t="s">
        <v>4076</v>
      </c>
      <c r="H6996" t="s">
        <v>4330</v>
      </c>
      <c r="I6996" s="160" t="s">
        <v>3995</v>
      </c>
      <c r="J6996" t="s">
        <v>5519</v>
      </c>
      <c r="K6996">
        <v>99</v>
      </c>
      <c r="L6996" t="s">
        <v>3999</v>
      </c>
    </row>
    <row r="6997" spans="1:12">
      <c r="A6997" s="15">
        <v>30701617</v>
      </c>
      <c r="B6997" t="s">
        <v>5450</v>
      </c>
      <c r="C6997" t="s">
        <v>8953</v>
      </c>
      <c r="D6997" t="s">
        <v>9421</v>
      </c>
      <c r="E6997" t="s">
        <v>9438</v>
      </c>
      <c r="F6997" t="s">
        <v>8956</v>
      </c>
      <c r="G6997" s="160" t="s">
        <v>4076</v>
      </c>
      <c r="H6997" t="s">
        <v>4330</v>
      </c>
      <c r="I6997" s="160" t="s">
        <v>3995</v>
      </c>
      <c r="J6997" t="s">
        <v>5519</v>
      </c>
      <c r="K6997">
        <v>99</v>
      </c>
      <c r="L6997" t="s">
        <v>3999</v>
      </c>
    </row>
    <row r="6998" spans="1:12">
      <c r="A6998" s="15">
        <v>30701618</v>
      </c>
      <c r="B6998" t="s">
        <v>5450</v>
      </c>
      <c r="C6998" t="s">
        <v>8953</v>
      </c>
      <c r="D6998" t="s">
        <v>9421</v>
      </c>
      <c r="E6998" t="s">
        <v>9439</v>
      </c>
      <c r="F6998" t="s">
        <v>8956</v>
      </c>
      <c r="G6998" s="160" t="s">
        <v>4076</v>
      </c>
      <c r="H6998" t="s">
        <v>4330</v>
      </c>
      <c r="I6998" s="160" t="s">
        <v>3995</v>
      </c>
      <c r="J6998" t="s">
        <v>5519</v>
      </c>
      <c r="K6998">
        <v>99</v>
      </c>
      <c r="L6998" t="s">
        <v>3999</v>
      </c>
    </row>
    <row r="6999" spans="1:12">
      <c r="A6999" s="15">
        <v>30701619</v>
      </c>
      <c r="B6999" t="s">
        <v>5450</v>
      </c>
      <c r="C6999" t="s">
        <v>8953</v>
      </c>
      <c r="D6999" t="s">
        <v>9421</v>
      </c>
      <c r="E6999" t="s">
        <v>9440</v>
      </c>
      <c r="F6999" t="s">
        <v>8956</v>
      </c>
      <c r="G6999" s="160" t="s">
        <v>4076</v>
      </c>
      <c r="H6999" t="s">
        <v>4330</v>
      </c>
      <c r="I6999" s="160" t="s">
        <v>3995</v>
      </c>
      <c r="J6999" t="s">
        <v>5519</v>
      </c>
      <c r="K6999">
        <v>99</v>
      </c>
      <c r="L6999" t="s">
        <v>3999</v>
      </c>
    </row>
    <row r="7000" spans="1:12">
      <c r="A7000" s="15">
        <v>30701620</v>
      </c>
      <c r="B7000" t="s">
        <v>5450</v>
      </c>
      <c r="C7000" t="s">
        <v>8953</v>
      </c>
      <c r="D7000" t="s">
        <v>9441</v>
      </c>
      <c r="E7000" t="s">
        <v>9442</v>
      </c>
      <c r="F7000" t="s">
        <v>8956</v>
      </c>
      <c r="G7000" s="160" t="s">
        <v>4076</v>
      </c>
      <c r="H7000" t="s">
        <v>4330</v>
      </c>
      <c r="I7000" s="160" t="s">
        <v>3995</v>
      </c>
      <c r="J7000" t="s">
        <v>5519</v>
      </c>
      <c r="K7000">
        <v>99</v>
      </c>
      <c r="L7000" t="s">
        <v>3999</v>
      </c>
    </row>
    <row r="7001" spans="1:12">
      <c r="A7001" s="15">
        <v>30701621</v>
      </c>
      <c r="B7001" t="s">
        <v>5450</v>
      </c>
      <c r="C7001" t="s">
        <v>8953</v>
      </c>
      <c r="D7001" t="s">
        <v>9421</v>
      </c>
      <c r="E7001" t="s">
        <v>9443</v>
      </c>
      <c r="F7001" t="s">
        <v>8956</v>
      </c>
      <c r="G7001" s="160" t="s">
        <v>4076</v>
      </c>
      <c r="H7001" t="s">
        <v>4330</v>
      </c>
      <c r="I7001" s="160" t="s">
        <v>3995</v>
      </c>
      <c r="J7001" t="s">
        <v>5519</v>
      </c>
      <c r="K7001">
        <v>99</v>
      </c>
      <c r="L7001" t="s">
        <v>3999</v>
      </c>
    </row>
    <row r="7002" spans="1:12">
      <c r="A7002" s="15">
        <v>30701622</v>
      </c>
      <c r="B7002" t="s">
        <v>5450</v>
      </c>
      <c r="C7002" t="s">
        <v>8953</v>
      </c>
      <c r="D7002" t="s">
        <v>9421</v>
      </c>
      <c r="E7002" t="s">
        <v>9444</v>
      </c>
      <c r="F7002" t="s">
        <v>8956</v>
      </c>
      <c r="G7002" s="160" t="s">
        <v>4076</v>
      </c>
      <c r="H7002" t="s">
        <v>4330</v>
      </c>
      <c r="I7002" s="160" t="s">
        <v>3995</v>
      </c>
      <c r="J7002" t="s">
        <v>5519</v>
      </c>
      <c r="K7002">
        <v>99</v>
      </c>
      <c r="L7002" t="s">
        <v>3999</v>
      </c>
    </row>
    <row r="7003" spans="1:12">
      <c r="A7003" s="15">
        <v>30701623</v>
      </c>
      <c r="B7003" t="s">
        <v>5450</v>
      </c>
      <c r="C7003" t="s">
        <v>8953</v>
      </c>
      <c r="D7003" t="s">
        <v>9421</v>
      </c>
      <c r="E7003" t="s">
        <v>9445</v>
      </c>
      <c r="F7003" t="s">
        <v>8956</v>
      </c>
      <c r="G7003" s="160" t="s">
        <v>4076</v>
      </c>
      <c r="H7003" t="s">
        <v>4330</v>
      </c>
      <c r="I7003" s="160" t="s">
        <v>3995</v>
      </c>
      <c r="J7003" t="s">
        <v>5519</v>
      </c>
      <c r="K7003">
        <v>99</v>
      </c>
      <c r="L7003" t="s">
        <v>3999</v>
      </c>
    </row>
    <row r="7004" spans="1:12">
      <c r="A7004" s="15">
        <v>30701624</v>
      </c>
      <c r="B7004" t="s">
        <v>5450</v>
      </c>
      <c r="C7004" t="s">
        <v>8953</v>
      </c>
      <c r="D7004" t="s">
        <v>9421</v>
      </c>
      <c r="E7004" t="s">
        <v>9446</v>
      </c>
      <c r="F7004" t="s">
        <v>8956</v>
      </c>
      <c r="G7004" s="160" t="s">
        <v>4076</v>
      </c>
      <c r="H7004" t="s">
        <v>4330</v>
      </c>
      <c r="I7004" s="160" t="s">
        <v>3995</v>
      </c>
      <c r="J7004" t="s">
        <v>5519</v>
      </c>
      <c r="K7004">
        <v>99</v>
      </c>
      <c r="L7004" t="s">
        <v>3999</v>
      </c>
    </row>
    <row r="7005" spans="1:12">
      <c r="A7005" s="15">
        <v>30701625</v>
      </c>
      <c r="B7005" t="s">
        <v>5450</v>
      </c>
      <c r="C7005" t="s">
        <v>8953</v>
      </c>
      <c r="D7005" t="s">
        <v>9421</v>
      </c>
      <c r="E7005" t="s">
        <v>9447</v>
      </c>
      <c r="F7005" t="s">
        <v>8956</v>
      </c>
      <c r="G7005" s="160" t="s">
        <v>4076</v>
      </c>
      <c r="H7005" t="s">
        <v>4330</v>
      </c>
      <c r="I7005" s="160" t="s">
        <v>3995</v>
      </c>
      <c r="J7005" t="s">
        <v>5519</v>
      </c>
      <c r="K7005">
        <v>99</v>
      </c>
      <c r="L7005" t="s">
        <v>3999</v>
      </c>
    </row>
    <row r="7006" spans="1:12">
      <c r="A7006" s="15">
        <v>30701626</v>
      </c>
      <c r="B7006" t="s">
        <v>5450</v>
      </c>
      <c r="C7006" t="s">
        <v>8953</v>
      </c>
      <c r="D7006" t="s">
        <v>9421</v>
      </c>
      <c r="E7006" t="s">
        <v>9448</v>
      </c>
      <c r="F7006" t="s">
        <v>8956</v>
      </c>
      <c r="G7006" s="160" t="s">
        <v>4076</v>
      </c>
      <c r="H7006" t="s">
        <v>4330</v>
      </c>
      <c r="I7006" s="160" t="s">
        <v>3995</v>
      </c>
      <c r="J7006" t="s">
        <v>5519</v>
      </c>
      <c r="K7006">
        <v>99</v>
      </c>
      <c r="L7006" t="s">
        <v>3999</v>
      </c>
    </row>
    <row r="7007" spans="1:12">
      <c r="A7007" s="15">
        <v>30701627</v>
      </c>
      <c r="B7007" t="s">
        <v>5450</v>
      </c>
      <c r="C7007" t="s">
        <v>8953</v>
      </c>
      <c r="D7007" t="s">
        <v>9421</v>
      </c>
      <c r="E7007" t="s">
        <v>9449</v>
      </c>
      <c r="F7007" t="s">
        <v>8956</v>
      </c>
      <c r="G7007" s="160" t="s">
        <v>4076</v>
      </c>
      <c r="H7007" t="s">
        <v>4330</v>
      </c>
      <c r="I7007" s="160" t="s">
        <v>3995</v>
      </c>
      <c r="J7007" t="s">
        <v>5519</v>
      </c>
      <c r="K7007">
        <v>99</v>
      </c>
      <c r="L7007" t="s">
        <v>3999</v>
      </c>
    </row>
    <row r="7008" spans="1:12">
      <c r="A7008" s="15">
        <v>30701628</v>
      </c>
      <c r="B7008" t="s">
        <v>5450</v>
      </c>
      <c r="C7008" t="s">
        <v>8953</v>
      </c>
      <c r="D7008" t="s">
        <v>9421</v>
      </c>
      <c r="E7008" t="s">
        <v>9450</v>
      </c>
      <c r="F7008" t="s">
        <v>8956</v>
      </c>
      <c r="G7008" s="160" t="s">
        <v>4076</v>
      </c>
      <c r="H7008" t="s">
        <v>4330</v>
      </c>
      <c r="I7008" s="160" t="s">
        <v>3995</v>
      </c>
      <c r="J7008" t="s">
        <v>5519</v>
      </c>
      <c r="K7008">
        <v>99</v>
      </c>
      <c r="L7008" t="s">
        <v>3999</v>
      </c>
    </row>
    <row r="7009" spans="1:12">
      <c r="A7009" s="15">
        <v>30701629</v>
      </c>
      <c r="B7009" t="s">
        <v>5450</v>
      </c>
      <c r="C7009" t="s">
        <v>8953</v>
      </c>
      <c r="D7009" t="s">
        <v>9421</v>
      </c>
      <c r="E7009" t="s">
        <v>9451</v>
      </c>
      <c r="F7009" t="s">
        <v>8956</v>
      </c>
      <c r="G7009" s="160" t="s">
        <v>4076</v>
      </c>
      <c r="H7009" t="s">
        <v>4330</v>
      </c>
      <c r="I7009" s="160" t="s">
        <v>3995</v>
      </c>
      <c r="J7009" t="s">
        <v>5519</v>
      </c>
      <c r="K7009">
        <v>99</v>
      </c>
      <c r="L7009" t="s">
        <v>3999</v>
      </c>
    </row>
    <row r="7010" spans="1:12">
      <c r="A7010" s="15">
        <v>30701630</v>
      </c>
      <c r="B7010" t="s">
        <v>5450</v>
      </c>
      <c r="C7010" t="s">
        <v>8953</v>
      </c>
      <c r="D7010" t="s">
        <v>9441</v>
      </c>
      <c r="E7010" t="s">
        <v>9452</v>
      </c>
      <c r="F7010" t="s">
        <v>8956</v>
      </c>
      <c r="G7010" s="160" t="s">
        <v>4076</v>
      </c>
      <c r="H7010" t="s">
        <v>4330</v>
      </c>
      <c r="I7010" s="160" t="s">
        <v>3995</v>
      </c>
      <c r="J7010" t="s">
        <v>5519</v>
      </c>
      <c r="K7010">
        <v>99</v>
      </c>
      <c r="L7010" t="s">
        <v>3999</v>
      </c>
    </row>
    <row r="7011" spans="1:12">
      <c r="A7011" s="15">
        <v>30701631</v>
      </c>
      <c r="B7011" t="s">
        <v>5450</v>
      </c>
      <c r="C7011" t="s">
        <v>8953</v>
      </c>
      <c r="D7011" t="s">
        <v>9421</v>
      </c>
      <c r="E7011" t="s">
        <v>9453</v>
      </c>
      <c r="F7011" t="s">
        <v>8956</v>
      </c>
      <c r="G7011" s="160" t="s">
        <v>4076</v>
      </c>
      <c r="H7011" t="s">
        <v>4330</v>
      </c>
      <c r="I7011" s="160" t="s">
        <v>3995</v>
      </c>
      <c r="J7011" t="s">
        <v>5519</v>
      </c>
      <c r="K7011">
        <v>99</v>
      </c>
      <c r="L7011" t="s">
        <v>3999</v>
      </c>
    </row>
    <row r="7012" spans="1:12">
      <c r="A7012" s="15">
        <v>30701632</v>
      </c>
      <c r="B7012" t="s">
        <v>5450</v>
      </c>
      <c r="C7012" t="s">
        <v>8953</v>
      </c>
      <c r="D7012" t="s">
        <v>9421</v>
      </c>
      <c r="E7012" t="s">
        <v>9454</v>
      </c>
      <c r="F7012" t="s">
        <v>8956</v>
      </c>
      <c r="G7012" s="160" t="s">
        <v>4076</v>
      </c>
      <c r="H7012" t="s">
        <v>4330</v>
      </c>
      <c r="I7012" s="160" t="s">
        <v>3995</v>
      </c>
      <c r="J7012" t="s">
        <v>5519</v>
      </c>
      <c r="K7012">
        <v>99</v>
      </c>
      <c r="L7012" t="s">
        <v>3999</v>
      </c>
    </row>
    <row r="7013" spans="1:12">
      <c r="A7013" s="15">
        <v>30701633</v>
      </c>
      <c r="B7013" t="s">
        <v>5450</v>
      </c>
      <c r="C7013" t="s">
        <v>8953</v>
      </c>
      <c r="D7013" t="s">
        <v>9421</v>
      </c>
      <c r="E7013" t="s">
        <v>9455</v>
      </c>
      <c r="F7013" t="s">
        <v>8956</v>
      </c>
      <c r="G7013" s="160" t="s">
        <v>4076</v>
      </c>
      <c r="H7013" t="s">
        <v>4330</v>
      </c>
      <c r="I7013" s="160" t="s">
        <v>3995</v>
      </c>
      <c r="J7013" t="s">
        <v>5519</v>
      </c>
      <c r="K7013">
        <v>99</v>
      </c>
      <c r="L7013" t="s">
        <v>3999</v>
      </c>
    </row>
    <row r="7014" spans="1:12">
      <c r="A7014" s="15">
        <v>30701634</v>
      </c>
      <c r="B7014" t="s">
        <v>5450</v>
      </c>
      <c r="C7014" t="s">
        <v>8953</v>
      </c>
      <c r="D7014" t="s">
        <v>9421</v>
      </c>
      <c r="E7014" t="s">
        <v>9456</v>
      </c>
      <c r="F7014" t="s">
        <v>8956</v>
      </c>
      <c r="G7014" s="160" t="s">
        <v>4076</v>
      </c>
      <c r="H7014" t="s">
        <v>4330</v>
      </c>
      <c r="I7014" s="160" t="s">
        <v>3995</v>
      </c>
      <c r="J7014" t="s">
        <v>5519</v>
      </c>
      <c r="K7014">
        <v>99</v>
      </c>
      <c r="L7014" t="s">
        <v>3999</v>
      </c>
    </row>
    <row r="7015" spans="1:12">
      <c r="A7015" s="15">
        <v>30701635</v>
      </c>
      <c r="B7015" t="s">
        <v>5450</v>
      </c>
      <c r="C7015" t="s">
        <v>8953</v>
      </c>
      <c r="D7015" t="s">
        <v>9421</v>
      </c>
      <c r="E7015" t="s">
        <v>9457</v>
      </c>
      <c r="F7015" t="s">
        <v>8956</v>
      </c>
      <c r="G7015" s="160" t="s">
        <v>4076</v>
      </c>
      <c r="H7015" t="s">
        <v>4330</v>
      </c>
      <c r="I7015" s="160" t="s">
        <v>3995</v>
      </c>
      <c r="J7015" t="s">
        <v>5519</v>
      </c>
      <c r="K7015">
        <v>99</v>
      </c>
      <c r="L7015" t="s">
        <v>3999</v>
      </c>
    </row>
    <row r="7016" spans="1:12">
      <c r="A7016" s="15">
        <v>30701639</v>
      </c>
      <c r="B7016" t="s">
        <v>5450</v>
      </c>
      <c r="C7016" t="s">
        <v>8953</v>
      </c>
      <c r="D7016" t="s">
        <v>9421</v>
      </c>
      <c r="E7016" t="s">
        <v>9458</v>
      </c>
      <c r="F7016" t="s">
        <v>8956</v>
      </c>
      <c r="G7016" s="160" t="s">
        <v>4076</v>
      </c>
      <c r="H7016" t="s">
        <v>4330</v>
      </c>
      <c r="I7016" s="160" t="s">
        <v>3995</v>
      </c>
      <c r="J7016" t="s">
        <v>5519</v>
      </c>
      <c r="K7016">
        <v>99</v>
      </c>
      <c r="L7016" t="s">
        <v>3999</v>
      </c>
    </row>
    <row r="7017" spans="1:12">
      <c r="A7017" s="15">
        <v>30701640</v>
      </c>
      <c r="B7017" t="s">
        <v>5450</v>
      </c>
      <c r="C7017" t="s">
        <v>8953</v>
      </c>
      <c r="D7017" t="s">
        <v>9459</v>
      </c>
      <c r="E7017" t="s">
        <v>9460</v>
      </c>
      <c r="F7017" t="s">
        <v>8956</v>
      </c>
      <c r="G7017" s="160" t="s">
        <v>4076</v>
      </c>
      <c r="H7017" t="s">
        <v>4330</v>
      </c>
      <c r="I7017" s="160" t="s">
        <v>3995</v>
      </c>
      <c r="J7017" t="s">
        <v>5519</v>
      </c>
      <c r="K7017">
        <v>99</v>
      </c>
      <c r="L7017" t="s">
        <v>3999</v>
      </c>
    </row>
    <row r="7018" spans="1:12">
      <c r="A7018" s="15">
        <v>30701641</v>
      </c>
      <c r="B7018" t="s">
        <v>5450</v>
      </c>
      <c r="C7018" t="s">
        <v>8953</v>
      </c>
      <c r="D7018" t="s">
        <v>9459</v>
      </c>
      <c r="E7018" t="s">
        <v>9461</v>
      </c>
      <c r="F7018" t="s">
        <v>8956</v>
      </c>
      <c r="G7018" s="160" t="s">
        <v>4076</v>
      </c>
      <c r="H7018" t="s">
        <v>4330</v>
      </c>
      <c r="I7018" s="160" t="s">
        <v>3995</v>
      </c>
      <c r="J7018" t="s">
        <v>5519</v>
      </c>
      <c r="K7018">
        <v>99</v>
      </c>
      <c r="L7018" t="s">
        <v>3999</v>
      </c>
    </row>
    <row r="7019" spans="1:12">
      <c r="A7019" s="15">
        <v>30701650</v>
      </c>
      <c r="B7019" t="s">
        <v>5450</v>
      </c>
      <c r="C7019" t="s">
        <v>8953</v>
      </c>
      <c r="D7019" t="s">
        <v>9459</v>
      </c>
      <c r="E7019" t="s">
        <v>9462</v>
      </c>
      <c r="F7019" t="s">
        <v>8956</v>
      </c>
      <c r="G7019" s="160" t="s">
        <v>4076</v>
      </c>
      <c r="H7019" t="s">
        <v>4330</v>
      </c>
      <c r="I7019" s="160" t="s">
        <v>3995</v>
      </c>
      <c r="J7019" t="s">
        <v>5519</v>
      </c>
      <c r="K7019">
        <v>99</v>
      </c>
      <c r="L7019" t="s">
        <v>3999</v>
      </c>
    </row>
    <row r="7020" spans="1:12">
      <c r="A7020" s="15">
        <v>30701660</v>
      </c>
      <c r="B7020" t="s">
        <v>5450</v>
      </c>
      <c r="C7020" t="s">
        <v>8953</v>
      </c>
      <c r="D7020" t="s">
        <v>9459</v>
      </c>
      <c r="E7020" t="s">
        <v>9463</v>
      </c>
      <c r="F7020" t="s">
        <v>8956</v>
      </c>
      <c r="G7020" s="160" t="s">
        <v>4076</v>
      </c>
      <c r="H7020" t="s">
        <v>4330</v>
      </c>
      <c r="I7020" s="160" t="s">
        <v>3995</v>
      </c>
      <c r="J7020" t="s">
        <v>5519</v>
      </c>
      <c r="K7020">
        <v>99</v>
      </c>
      <c r="L7020" t="s">
        <v>3999</v>
      </c>
    </row>
    <row r="7021" spans="1:12">
      <c r="A7021" s="15">
        <v>30701661</v>
      </c>
      <c r="B7021" t="s">
        <v>5450</v>
      </c>
      <c r="C7021" t="s">
        <v>8953</v>
      </c>
      <c r="D7021" t="s">
        <v>9459</v>
      </c>
      <c r="E7021" t="s">
        <v>9464</v>
      </c>
      <c r="F7021" t="s">
        <v>8956</v>
      </c>
      <c r="G7021" s="160" t="s">
        <v>4076</v>
      </c>
      <c r="H7021" t="s">
        <v>4330</v>
      </c>
      <c r="I7021" s="160" t="s">
        <v>3995</v>
      </c>
      <c r="J7021" t="s">
        <v>5519</v>
      </c>
      <c r="K7021">
        <v>99</v>
      </c>
      <c r="L7021" t="s">
        <v>3999</v>
      </c>
    </row>
    <row r="7022" spans="1:12">
      <c r="A7022" s="15">
        <v>30701670</v>
      </c>
      <c r="B7022" t="s">
        <v>5450</v>
      </c>
      <c r="C7022" t="s">
        <v>8953</v>
      </c>
      <c r="D7022" t="s">
        <v>9421</v>
      </c>
      <c r="E7022" t="s">
        <v>9465</v>
      </c>
      <c r="F7022" t="s">
        <v>8956</v>
      </c>
      <c r="G7022" s="160" t="s">
        <v>4076</v>
      </c>
      <c r="H7022" t="s">
        <v>4330</v>
      </c>
      <c r="I7022" s="160" t="s">
        <v>3995</v>
      </c>
      <c r="J7022" t="s">
        <v>5519</v>
      </c>
      <c r="K7022">
        <v>99</v>
      </c>
      <c r="L7022" t="s">
        <v>3999</v>
      </c>
    </row>
    <row r="7023" spans="1:12">
      <c r="A7023" s="15">
        <v>30701671</v>
      </c>
      <c r="B7023" t="s">
        <v>5450</v>
      </c>
      <c r="C7023" t="s">
        <v>8953</v>
      </c>
      <c r="D7023" t="s">
        <v>9421</v>
      </c>
      <c r="E7023" t="s">
        <v>9466</v>
      </c>
      <c r="F7023" t="s">
        <v>8956</v>
      </c>
      <c r="G7023" s="160" t="s">
        <v>4076</v>
      </c>
      <c r="H7023" t="s">
        <v>4330</v>
      </c>
      <c r="I7023" s="160" t="s">
        <v>3995</v>
      </c>
      <c r="J7023" t="s">
        <v>5519</v>
      </c>
      <c r="K7023">
        <v>99</v>
      </c>
      <c r="L7023" t="s">
        <v>3999</v>
      </c>
    </row>
    <row r="7024" spans="1:12">
      <c r="A7024" s="15">
        <v>30701672</v>
      </c>
      <c r="B7024" t="s">
        <v>5450</v>
      </c>
      <c r="C7024" t="s">
        <v>8953</v>
      </c>
      <c r="D7024" t="s">
        <v>9421</v>
      </c>
      <c r="E7024" t="s">
        <v>9467</v>
      </c>
      <c r="F7024" t="s">
        <v>8956</v>
      </c>
      <c r="G7024" s="160" t="s">
        <v>4076</v>
      </c>
      <c r="H7024" t="s">
        <v>4330</v>
      </c>
      <c r="I7024" s="160" t="s">
        <v>3995</v>
      </c>
      <c r="J7024" t="s">
        <v>5519</v>
      </c>
      <c r="K7024">
        <v>99</v>
      </c>
      <c r="L7024" t="s">
        <v>3999</v>
      </c>
    </row>
    <row r="7025" spans="1:12">
      <c r="A7025" s="15">
        <v>30701679</v>
      </c>
      <c r="B7025" t="s">
        <v>5450</v>
      </c>
      <c r="C7025" t="s">
        <v>8953</v>
      </c>
      <c r="D7025" t="s">
        <v>9421</v>
      </c>
      <c r="E7025" t="s">
        <v>9468</v>
      </c>
      <c r="F7025" t="s">
        <v>8956</v>
      </c>
      <c r="G7025" s="160" t="s">
        <v>4076</v>
      </c>
      <c r="H7025" t="s">
        <v>4330</v>
      </c>
      <c r="I7025" s="160" t="s">
        <v>3995</v>
      </c>
      <c r="J7025" t="s">
        <v>5519</v>
      </c>
      <c r="K7025">
        <v>99</v>
      </c>
      <c r="L7025" t="s">
        <v>3999</v>
      </c>
    </row>
    <row r="7026" spans="1:12">
      <c r="A7026" s="15">
        <v>30701680</v>
      </c>
      <c r="B7026" t="s">
        <v>5450</v>
      </c>
      <c r="C7026" t="s">
        <v>8953</v>
      </c>
      <c r="D7026" t="s">
        <v>9421</v>
      </c>
      <c r="E7026" t="s">
        <v>9469</v>
      </c>
      <c r="F7026" t="s">
        <v>8956</v>
      </c>
      <c r="G7026" s="160" t="s">
        <v>4076</v>
      </c>
      <c r="H7026" t="s">
        <v>4330</v>
      </c>
      <c r="I7026" s="160" t="s">
        <v>3995</v>
      </c>
      <c r="J7026" t="s">
        <v>5519</v>
      </c>
      <c r="K7026">
        <v>99</v>
      </c>
      <c r="L7026" t="s">
        <v>3999</v>
      </c>
    </row>
    <row r="7027" spans="1:12">
      <c r="A7027" s="15">
        <v>30701681</v>
      </c>
      <c r="B7027" t="s">
        <v>5450</v>
      </c>
      <c r="C7027" t="s">
        <v>8953</v>
      </c>
      <c r="D7027" t="s">
        <v>9421</v>
      </c>
      <c r="E7027" t="s">
        <v>9470</v>
      </c>
      <c r="F7027" t="s">
        <v>8956</v>
      </c>
      <c r="G7027" s="160" t="s">
        <v>4076</v>
      </c>
      <c r="H7027" t="s">
        <v>4330</v>
      </c>
      <c r="I7027" s="160" t="s">
        <v>3995</v>
      </c>
      <c r="J7027" t="s">
        <v>5519</v>
      </c>
      <c r="K7027">
        <v>99</v>
      </c>
      <c r="L7027" t="s">
        <v>3999</v>
      </c>
    </row>
    <row r="7028" spans="1:12">
      <c r="A7028" s="15">
        <v>30701682</v>
      </c>
      <c r="B7028" t="s">
        <v>5450</v>
      </c>
      <c r="C7028" t="s">
        <v>8953</v>
      </c>
      <c r="D7028" t="s">
        <v>9421</v>
      </c>
      <c r="E7028" t="s">
        <v>9471</v>
      </c>
      <c r="F7028" t="s">
        <v>8956</v>
      </c>
      <c r="G7028" s="160" t="s">
        <v>4076</v>
      </c>
      <c r="H7028" t="s">
        <v>4330</v>
      </c>
      <c r="I7028" s="160" t="s">
        <v>3995</v>
      </c>
      <c r="J7028" t="s">
        <v>5519</v>
      </c>
      <c r="K7028">
        <v>99</v>
      </c>
      <c r="L7028" t="s">
        <v>3999</v>
      </c>
    </row>
    <row r="7029" spans="1:12">
      <c r="A7029" s="15">
        <v>30701683</v>
      </c>
      <c r="B7029" t="s">
        <v>5450</v>
      </c>
      <c r="C7029" t="s">
        <v>8953</v>
      </c>
      <c r="D7029" t="s">
        <v>9421</v>
      </c>
      <c r="E7029" t="s">
        <v>9472</v>
      </c>
      <c r="F7029" t="s">
        <v>8956</v>
      </c>
      <c r="G7029" s="160" t="s">
        <v>4076</v>
      </c>
      <c r="H7029" t="s">
        <v>4330</v>
      </c>
      <c r="I7029" s="160" t="s">
        <v>3995</v>
      </c>
      <c r="J7029" t="s">
        <v>5519</v>
      </c>
      <c r="K7029">
        <v>99</v>
      </c>
      <c r="L7029" t="s">
        <v>3999</v>
      </c>
    </row>
    <row r="7030" spans="1:12">
      <c r="A7030" s="15">
        <v>30701684</v>
      </c>
      <c r="B7030" t="s">
        <v>5450</v>
      </c>
      <c r="C7030" t="s">
        <v>8953</v>
      </c>
      <c r="D7030" t="s">
        <v>9421</v>
      </c>
      <c r="E7030" t="s">
        <v>9473</v>
      </c>
      <c r="F7030" t="s">
        <v>8956</v>
      </c>
      <c r="G7030" s="160" t="s">
        <v>4076</v>
      </c>
      <c r="H7030" t="s">
        <v>4330</v>
      </c>
      <c r="I7030" s="160" t="s">
        <v>3995</v>
      </c>
      <c r="J7030" t="s">
        <v>5519</v>
      </c>
      <c r="K7030">
        <v>99</v>
      </c>
      <c r="L7030" t="s">
        <v>3999</v>
      </c>
    </row>
    <row r="7031" spans="1:12">
      <c r="A7031" s="15">
        <v>30701685</v>
      </c>
      <c r="B7031" t="s">
        <v>5450</v>
      </c>
      <c r="C7031" t="s">
        <v>8953</v>
      </c>
      <c r="D7031" t="s">
        <v>9421</v>
      </c>
      <c r="E7031" t="s">
        <v>9474</v>
      </c>
      <c r="F7031" t="s">
        <v>8956</v>
      </c>
      <c r="G7031" s="160" t="s">
        <v>4076</v>
      </c>
      <c r="H7031" t="s">
        <v>4330</v>
      </c>
      <c r="I7031" s="160" t="s">
        <v>3995</v>
      </c>
      <c r="J7031" t="s">
        <v>5519</v>
      </c>
      <c r="K7031">
        <v>99</v>
      </c>
      <c r="L7031" t="s">
        <v>3999</v>
      </c>
    </row>
    <row r="7032" spans="1:12">
      <c r="A7032" s="15">
        <v>30701689</v>
      </c>
      <c r="B7032" t="s">
        <v>5450</v>
      </c>
      <c r="C7032" t="s">
        <v>8953</v>
      </c>
      <c r="D7032" t="s">
        <v>9421</v>
      </c>
      <c r="E7032" t="s">
        <v>9475</v>
      </c>
      <c r="F7032" t="s">
        <v>8956</v>
      </c>
      <c r="G7032" s="160" t="s">
        <v>4076</v>
      </c>
      <c r="H7032" t="s">
        <v>4330</v>
      </c>
      <c r="I7032" s="160" t="s">
        <v>3995</v>
      </c>
      <c r="J7032" t="s">
        <v>5519</v>
      </c>
      <c r="K7032">
        <v>99</v>
      </c>
      <c r="L7032" t="s">
        <v>3999</v>
      </c>
    </row>
    <row r="7033" spans="1:12">
      <c r="A7033" s="15">
        <v>30701701</v>
      </c>
      <c r="B7033" t="s">
        <v>5450</v>
      </c>
      <c r="C7033" t="s">
        <v>8953</v>
      </c>
      <c r="D7033" t="s">
        <v>9421</v>
      </c>
      <c r="E7033" t="s">
        <v>9476</v>
      </c>
      <c r="F7033" t="s">
        <v>8956</v>
      </c>
      <c r="G7033" s="160" t="s">
        <v>4076</v>
      </c>
      <c r="H7033" t="s">
        <v>4330</v>
      </c>
      <c r="I7033" s="160" t="s">
        <v>3995</v>
      </c>
      <c r="J7033" t="s">
        <v>5519</v>
      </c>
      <c r="K7033">
        <v>99</v>
      </c>
      <c r="L7033" t="s">
        <v>3999</v>
      </c>
    </row>
    <row r="7034" spans="1:12">
      <c r="A7034" s="15">
        <v>30701702</v>
      </c>
      <c r="B7034" t="s">
        <v>5450</v>
      </c>
      <c r="C7034" t="s">
        <v>8953</v>
      </c>
      <c r="D7034" t="s">
        <v>9421</v>
      </c>
      <c r="E7034" t="s">
        <v>9477</v>
      </c>
      <c r="F7034" t="s">
        <v>8956</v>
      </c>
      <c r="G7034" s="160" t="s">
        <v>4076</v>
      </c>
      <c r="H7034" t="s">
        <v>4330</v>
      </c>
      <c r="I7034" s="160" t="s">
        <v>3995</v>
      </c>
      <c r="J7034" t="s">
        <v>5519</v>
      </c>
      <c r="K7034">
        <v>99</v>
      </c>
      <c r="L7034" t="s">
        <v>3999</v>
      </c>
    </row>
    <row r="7035" spans="1:12">
      <c r="A7035" s="15">
        <v>30701703</v>
      </c>
      <c r="B7035" t="s">
        <v>5450</v>
      </c>
      <c r="C7035" t="s">
        <v>8953</v>
      </c>
      <c r="D7035" t="s">
        <v>9421</v>
      </c>
      <c r="E7035" t="s">
        <v>9478</v>
      </c>
      <c r="F7035" t="s">
        <v>8956</v>
      </c>
      <c r="G7035" s="160" t="s">
        <v>4076</v>
      </c>
      <c r="H7035" t="s">
        <v>4330</v>
      </c>
      <c r="I7035" s="160" t="s">
        <v>3995</v>
      </c>
      <c r="J7035" t="s">
        <v>5519</v>
      </c>
      <c r="K7035">
        <v>99</v>
      </c>
      <c r="L7035" t="s">
        <v>3999</v>
      </c>
    </row>
    <row r="7036" spans="1:12">
      <c r="A7036" s="15">
        <v>30701704</v>
      </c>
      <c r="B7036" t="s">
        <v>5450</v>
      </c>
      <c r="C7036" t="s">
        <v>8953</v>
      </c>
      <c r="D7036" t="s">
        <v>9421</v>
      </c>
      <c r="E7036" t="s">
        <v>9479</v>
      </c>
      <c r="F7036" t="s">
        <v>8956</v>
      </c>
      <c r="G7036" s="160" t="s">
        <v>4076</v>
      </c>
      <c r="H7036" t="s">
        <v>4330</v>
      </c>
      <c r="I7036" s="160" t="s">
        <v>3995</v>
      </c>
      <c r="J7036" t="s">
        <v>5519</v>
      </c>
      <c r="K7036">
        <v>99</v>
      </c>
      <c r="L7036" t="s">
        <v>3999</v>
      </c>
    </row>
    <row r="7037" spans="1:12">
      <c r="A7037" s="15">
        <v>30701705</v>
      </c>
      <c r="B7037" t="s">
        <v>5450</v>
      </c>
      <c r="C7037" t="s">
        <v>8953</v>
      </c>
      <c r="D7037" t="s">
        <v>9421</v>
      </c>
      <c r="E7037" t="s">
        <v>9480</v>
      </c>
      <c r="F7037" t="s">
        <v>8956</v>
      </c>
      <c r="G7037" s="160" t="s">
        <v>4076</v>
      </c>
      <c r="H7037" t="s">
        <v>4330</v>
      </c>
      <c r="I7037" s="160" t="s">
        <v>3995</v>
      </c>
      <c r="J7037" t="s">
        <v>5519</v>
      </c>
      <c r="K7037">
        <v>99</v>
      </c>
      <c r="L7037" t="s">
        <v>3999</v>
      </c>
    </row>
    <row r="7038" spans="1:12">
      <c r="A7038" s="15">
        <v>30701706</v>
      </c>
      <c r="B7038" t="s">
        <v>5450</v>
      </c>
      <c r="C7038" t="s">
        <v>8953</v>
      </c>
      <c r="D7038" t="s">
        <v>9421</v>
      </c>
      <c r="E7038" t="s">
        <v>9481</v>
      </c>
      <c r="F7038" t="s">
        <v>8956</v>
      </c>
      <c r="G7038" s="160" t="s">
        <v>4076</v>
      </c>
      <c r="H7038" t="s">
        <v>4330</v>
      </c>
      <c r="I7038" s="160" t="s">
        <v>3995</v>
      </c>
      <c r="J7038" t="s">
        <v>5519</v>
      </c>
      <c r="K7038">
        <v>99</v>
      </c>
      <c r="L7038" t="s">
        <v>3999</v>
      </c>
    </row>
    <row r="7039" spans="1:12">
      <c r="A7039" s="15">
        <v>30701707</v>
      </c>
      <c r="B7039" t="s">
        <v>5450</v>
      </c>
      <c r="C7039" t="s">
        <v>8953</v>
      </c>
      <c r="D7039" t="s">
        <v>9421</v>
      </c>
      <c r="E7039" t="s">
        <v>9482</v>
      </c>
      <c r="F7039" t="s">
        <v>8956</v>
      </c>
      <c r="G7039" s="160" t="s">
        <v>4076</v>
      </c>
      <c r="H7039" t="s">
        <v>4330</v>
      </c>
      <c r="I7039" s="160" t="s">
        <v>3995</v>
      </c>
      <c r="J7039" t="s">
        <v>5519</v>
      </c>
      <c r="K7039">
        <v>99</v>
      </c>
      <c r="L7039" t="s">
        <v>3999</v>
      </c>
    </row>
    <row r="7040" spans="1:12">
      <c r="A7040" s="15">
        <v>30701708</v>
      </c>
      <c r="B7040" t="s">
        <v>5450</v>
      </c>
      <c r="C7040" t="s">
        <v>8953</v>
      </c>
      <c r="D7040" t="s">
        <v>9421</v>
      </c>
      <c r="E7040" t="s">
        <v>9483</v>
      </c>
      <c r="F7040" t="s">
        <v>8956</v>
      </c>
      <c r="G7040" s="160" t="s">
        <v>4076</v>
      </c>
      <c r="H7040" t="s">
        <v>4330</v>
      </c>
      <c r="I7040" s="160" t="s">
        <v>3995</v>
      </c>
      <c r="J7040" t="s">
        <v>5519</v>
      </c>
      <c r="K7040">
        <v>99</v>
      </c>
      <c r="L7040" t="s">
        <v>3999</v>
      </c>
    </row>
    <row r="7041" spans="1:12">
      <c r="A7041" s="15">
        <v>30701709</v>
      </c>
      <c r="B7041" t="s">
        <v>5450</v>
      </c>
      <c r="C7041" t="s">
        <v>8953</v>
      </c>
      <c r="D7041" t="s">
        <v>9421</v>
      </c>
      <c r="E7041" t="s">
        <v>9484</v>
      </c>
      <c r="F7041" t="s">
        <v>8956</v>
      </c>
      <c r="G7041" s="160" t="s">
        <v>4076</v>
      </c>
      <c r="H7041" t="s">
        <v>4330</v>
      </c>
      <c r="I7041" s="160" t="s">
        <v>3995</v>
      </c>
      <c r="J7041" t="s">
        <v>5519</v>
      </c>
      <c r="K7041">
        <v>99</v>
      </c>
      <c r="L7041" t="s">
        <v>3999</v>
      </c>
    </row>
    <row r="7042" spans="1:12">
      <c r="A7042" s="15">
        <v>30701710</v>
      </c>
      <c r="B7042" t="s">
        <v>5450</v>
      </c>
      <c r="C7042" t="s">
        <v>8953</v>
      </c>
      <c r="D7042" t="s">
        <v>9421</v>
      </c>
      <c r="E7042" t="s">
        <v>9485</v>
      </c>
      <c r="F7042" t="s">
        <v>8956</v>
      </c>
      <c r="G7042" s="160" t="s">
        <v>4076</v>
      </c>
      <c r="H7042" t="s">
        <v>4330</v>
      </c>
      <c r="I7042" s="160" t="s">
        <v>3995</v>
      </c>
      <c r="J7042" t="s">
        <v>5519</v>
      </c>
      <c r="K7042">
        <v>99</v>
      </c>
      <c r="L7042" t="s">
        <v>3999</v>
      </c>
    </row>
    <row r="7043" spans="1:12">
      <c r="A7043" s="15">
        <v>30701711</v>
      </c>
      <c r="B7043" t="s">
        <v>5450</v>
      </c>
      <c r="C7043" t="s">
        <v>8953</v>
      </c>
      <c r="D7043" t="s">
        <v>9421</v>
      </c>
      <c r="E7043" t="s">
        <v>9486</v>
      </c>
      <c r="F7043" t="s">
        <v>8956</v>
      </c>
      <c r="G7043" s="160" t="s">
        <v>4076</v>
      </c>
      <c r="H7043" t="s">
        <v>4330</v>
      </c>
      <c r="I7043" s="160" t="s">
        <v>3995</v>
      </c>
      <c r="J7043" t="s">
        <v>5519</v>
      </c>
      <c r="K7043">
        <v>99</v>
      </c>
      <c r="L7043" t="s">
        <v>3999</v>
      </c>
    </row>
    <row r="7044" spans="1:12">
      <c r="A7044" s="15">
        <v>30701712</v>
      </c>
      <c r="B7044" t="s">
        <v>5450</v>
      </c>
      <c r="C7044" t="s">
        <v>8953</v>
      </c>
      <c r="D7044" t="s">
        <v>9421</v>
      </c>
      <c r="E7044" t="s">
        <v>9487</v>
      </c>
      <c r="F7044" t="s">
        <v>8956</v>
      </c>
      <c r="G7044" s="160" t="s">
        <v>4076</v>
      </c>
      <c r="H7044" t="s">
        <v>4330</v>
      </c>
      <c r="I7044" s="160" t="s">
        <v>3995</v>
      </c>
      <c r="J7044" t="s">
        <v>5519</v>
      </c>
      <c r="K7044">
        <v>99</v>
      </c>
      <c r="L7044" t="s">
        <v>3999</v>
      </c>
    </row>
    <row r="7045" spans="1:12">
      <c r="A7045" s="15">
        <v>30701713</v>
      </c>
      <c r="B7045" t="s">
        <v>5450</v>
      </c>
      <c r="C7045" t="s">
        <v>8953</v>
      </c>
      <c r="D7045" t="s">
        <v>9421</v>
      </c>
      <c r="E7045" t="s">
        <v>9488</v>
      </c>
      <c r="F7045" t="s">
        <v>8956</v>
      </c>
      <c r="G7045" s="160" t="s">
        <v>4076</v>
      </c>
      <c r="H7045" t="s">
        <v>4330</v>
      </c>
      <c r="I7045" s="160" t="s">
        <v>3995</v>
      </c>
      <c r="J7045" t="s">
        <v>5519</v>
      </c>
      <c r="K7045">
        <v>99</v>
      </c>
      <c r="L7045" t="s">
        <v>3999</v>
      </c>
    </row>
    <row r="7046" spans="1:12">
      <c r="A7046" s="15">
        <v>30701720</v>
      </c>
      <c r="B7046" t="s">
        <v>5450</v>
      </c>
      <c r="C7046" t="s">
        <v>8953</v>
      </c>
      <c r="D7046" t="s">
        <v>9421</v>
      </c>
      <c r="E7046" t="s">
        <v>9489</v>
      </c>
      <c r="F7046" t="s">
        <v>8956</v>
      </c>
      <c r="G7046" s="160" t="s">
        <v>4076</v>
      </c>
      <c r="H7046" t="s">
        <v>4330</v>
      </c>
      <c r="I7046" s="160" t="s">
        <v>3995</v>
      </c>
      <c r="J7046" t="s">
        <v>5519</v>
      </c>
      <c r="K7046">
        <v>99</v>
      </c>
      <c r="L7046" t="s">
        <v>3999</v>
      </c>
    </row>
    <row r="7047" spans="1:12">
      <c r="A7047" s="15">
        <v>30701721</v>
      </c>
      <c r="B7047" t="s">
        <v>5450</v>
      </c>
      <c r="C7047" t="s">
        <v>8953</v>
      </c>
      <c r="D7047" t="s">
        <v>9421</v>
      </c>
      <c r="E7047" t="s">
        <v>9490</v>
      </c>
      <c r="F7047" t="s">
        <v>8956</v>
      </c>
      <c r="G7047" s="160" t="s">
        <v>4076</v>
      </c>
      <c r="H7047" t="s">
        <v>4330</v>
      </c>
      <c r="I7047" s="160" t="s">
        <v>3995</v>
      </c>
      <c r="J7047" t="s">
        <v>5519</v>
      </c>
      <c r="K7047">
        <v>99</v>
      </c>
      <c r="L7047" t="s">
        <v>3999</v>
      </c>
    </row>
    <row r="7048" spans="1:12">
      <c r="A7048" s="15">
        <v>30701722</v>
      </c>
      <c r="B7048" t="s">
        <v>5450</v>
      </c>
      <c r="C7048" t="s">
        <v>8953</v>
      </c>
      <c r="D7048" t="s">
        <v>9421</v>
      </c>
      <c r="E7048" t="s">
        <v>9491</v>
      </c>
      <c r="F7048" t="s">
        <v>8956</v>
      </c>
      <c r="G7048" s="160" t="s">
        <v>4076</v>
      </c>
      <c r="H7048" t="s">
        <v>4330</v>
      </c>
      <c r="I7048" s="160" t="s">
        <v>3995</v>
      </c>
      <c r="J7048" t="s">
        <v>5519</v>
      </c>
      <c r="K7048">
        <v>99</v>
      </c>
      <c r="L7048" t="s">
        <v>3999</v>
      </c>
    </row>
    <row r="7049" spans="1:12">
      <c r="A7049" s="15">
        <v>30701723</v>
      </c>
      <c r="B7049" t="s">
        <v>5450</v>
      </c>
      <c r="C7049" t="s">
        <v>8953</v>
      </c>
      <c r="D7049" t="s">
        <v>9421</v>
      </c>
      <c r="E7049" t="s">
        <v>9492</v>
      </c>
      <c r="F7049" t="s">
        <v>8956</v>
      </c>
      <c r="G7049" s="160" t="s">
        <v>4076</v>
      </c>
      <c r="H7049" t="s">
        <v>4330</v>
      </c>
      <c r="I7049" s="160" t="s">
        <v>3995</v>
      </c>
      <c r="J7049" t="s">
        <v>5519</v>
      </c>
      <c r="K7049">
        <v>99</v>
      </c>
      <c r="L7049" t="s">
        <v>3999</v>
      </c>
    </row>
    <row r="7050" spans="1:12">
      <c r="A7050" s="15">
        <v>30701724</v>
      </c>
      <c r="B7050" t="s">
        <v>5450</v>
      </c>
      <c r="C7050" t="s">
        <v>8953</v>
      </c>
      <c r="D7050" t="s">
        <v>9421</v>
      </c>
      <c r="E7050" t="s">
        <v>9493</v>
      </c>
      <c r="F7050" t="s">
        <v>8956</v>
      </c>
      <c r="G7050" s="160" t="s">
        <v>4076</v>
      </c>
      <c r="H7050" t="s">
        <v>4330</v>
      </c>
      <c r="I7050" s="160" t="s">
        <v>3995</v>
      </c>
      <c r="J7050" t="s">
        <v>5519</v>
      </c>
      <c r="K7050">
        <v>99</v>
      </c>
      <c r="L7050" t="s">
        <v>3999</v>
      </c>
    </row>
    <row r="7051" spans="1:12">
      <c r="A7051" s="15">
        <v>30701725</v>
      </c>
      <c r="B7051" t="s">
        <v>5450</v>
      </c>
      <c r="C7051" t="s">
        <v>8953</v>
      </c>
      <c r="D7051" t="s">
        <v>9421</v>
      </c>
      <c r="E7051" t="s">
        <v>9494</v>
      </c>
      <c r="F7051" t="s">
        <v>8956</v>
      </c>
      <c r="G7051" s="160" t="s">
        <v>4076</v>
      </c>
      <c r="H7051" t="s">
        <v>4330</v>
      </c>
      <c r="I7051" s="160" t="s">
        <v>3995</v>
      </c>
      <c r="J7051" t="s">
        <v>5519</v>
      </c>
      <c r="K7051">
        <v>99</v>
      </c>
      <c r="L7051" t="s">
        <v>3999</v>
      </c>
    </row>
    <row r="7052" spans="1:12">
      <c r="A7052" s="15">
        <v>30701726</v>
      </c>
      <c r="B7052" t="s">
        <v>5450</v>
      </c>
      <c r="C7052" t="s">
        <v>8953</v>
      </c>
      <c r="D7052" t="s">
        <v>9421</v>
      </c>
      <c r="E7052" t="s">
        <v>9495</v>
      </c>
      <c r="F7052" t="s">
        <v>8956</v>
      </c>
      <c r="G7052" s="160" t="s">
        <v>4076</v>
      </c>
      <c r="H7052" t="s">
        <v>4330</v>
      </c>
      <c r="I7052" s="160" t="s">
        <v>3995</v>
      </c>
      <c r="J7052" t="s">
        <v>5519</v>
      </c>
      <c r="K7052">
        <v>99</v>
      </c>
      <c r="L7052" t="s">
        <v>3999</v>
      </c>
    </row>
    <row r="7053" spans="1:12">
      <c r="A7053" s="15">
        <v>30701730</v>
      </c>
      <c r="B7053" t="s">
        <v>5450</v>
      </c>
      <c r="C7053" t="s">
        <v>8953</v>
      </c>
      <c r="D7053" t="s">
        <v>9421</v>
      </c>
      <c r="E7053" t="s">
        <v>9496</v>
      </c>
      <c r="F7053" t="s">
        <v>8956</v>
      </c>
      <c r="G7053" s="160" t="s">
        <v>4076</v>
      </c>
      <c r="H7053" t="s">
        <v>4330</v>
      </c>
      <c r="I7053" s="160" t="s">
        <v>3995</v>
      </c>
      <c r="J7053" t="s">
        <v>5519</v>
      </c>
      <c r="K7053">
        <v>99</v>
      </c>
      <c r="L7053" t="s">
        <v>3999</v>
      </c>
    </row>
    <row r="7054" spans="1:12">
      <c r="A7054" s="15">
        <v>30701731</v>
      </c>
      <c r="B7054" t="s">
        <v>5450</v>
      </c>
      <c r="C7054" t="s">
        <v>8953</v>
      </c>
      <c r="D7054" t="s">
        <v>9421</v>
      </c>
      <c r="E7054" t="s">
        <v>9497</v>
      </c>
      <c r="F7054" t="s">
        <v>8956</v>
      </c>
      <c r="G7054" s="160" t="s">
        <v>4076</v>
      </c>
      <c r="H7054" t="s">
        <v>4330</v>
      </c>
      <c r="I7054" s="160" t="s">
        <v>3995</v>
      </c>
      <c r="J7054" t="s">
        <v>5519</v>
      </c>
      <c r="K7054">
        <v>99</v>
      </c>
      <c r="L7054" t="s">
        <v>3999</v>
      </c>
    </row>
    <row r="7055" spans="1:12">
      <c r="A7055" s="15">
        <v>30701732</v>
      </c>
      <c r="B7055" t="s">
        <v>5450</v>
      </c>
      <c r="C7055" t="s">
        <v>8953</v>
      </c>
      <c r="D7055" t="s">
        <v>9421</v>
      </c>
      <c r="E7055" t="s">
        <v>9498</v>
      </c>
      <c r="F7055" t="s">
        <v>8956</v>
      </c>
      <c r="G7055" s="160" t="s">
        <v>4076</v>
      </c>
      <c r="H7055" t="s">
        <v>4330</v>
      </c>
      <c r="I7055" s="160" t="s">
        <v>3995</v>
      </c>
      <c r="J7055" t="s">
        <v>5519</v>
      </c>
      <c r="K7055">
        <v>99</v>
      </c>
      <c r="L7055" t="s">
        <v>3999</v>
      </c>
    </row>
    <row r="7056" spans="1:12">
      <c r="A7056" s="15">
        <v>30701733</v>
      </c>
      <c r="B7056" t="s">
        <v>5450</v>
      </c>
      <c r="C7056" t="s">
        <v>8953</v>
      </c>
      <c r="D7056" t="s">
        <v>9421</v>
      </c>
      <c r="E7056" t="s">
        <v>9499</v>
      </c>
      <c r="F7056" t="s">
        <v>8956</v>
      </c>
      <c r="G7056" s="160" t="s">
        <v>4076</v>
      </c>
      <c r="H7056" t="s">
        <v>4330</v>
      </c>
      <c r="I7056" s="160" t="s">
        <v>3995</v>
      </c>
      <c r="J7056" t="s">
        <v>5519</v>
      </c>
      <c r="K7056">
        <v>99</v>
      </c>
      <c r="L7056" t="s">
        <v>3999</v>
      </c>
    </row>
    <row r="7057" spans="1:12">
      <c r="A7057" s="15">
        <v>30701735</v>
      </c>
      <c r="B7057" t="s">
        <v>5450</v>
      </c>
      <c r="C7057" t="s">
        <v>8953</v>
      </c>
      <c r="D7057" t="s">
        <v>9421</v>
      </c>
      <c r="E7057" t="s">
        <v>9500</v>
      </c>
      <c r="F7057" t="s">
        <v>8956</v>
      </c>
      <c r="G7057" s="160" t="s">
        <v>4076</v>
      </c>
      <c r="H7057" t="s">
        <v>4330</v>
      </c>
      <c r="I7057" s="160" t="s">
        <v>3995</v>
      </c>
      <c r="J7057" t="s">
        <v>5519</v>
      </c>
      <c r="K7057">
        <v>99</v>
      </c>
      <c r="L7057" t="s">
        <v>3999</v>
      </c>
    </row>
    <row r="7058" spans="1:12">
      <c r="A7058" s="15">
        <v>30701736</v>
      </c>
      <c r="B7058" t="s">
        <v>5450</v>
      </c>
      <c r="C7058" t="s">
        <v>8953</v>
      </c>
      <c r="D7058" t="s">
        <v>9421</v>
      </c>
      <c r="E7058" t="s">
        <v>9501</v>
      </c>
      <c r="F7058" t="s">
        <v>8956</v>
      </c>
      <c r="G7058" s="160" t="s">
        <v>4076</v>
      </c>
      <c r="H7058" t="s">
        <v>4330</v>
      </c>
      <c r="I7058" s="160" t="s">
        <v>3995</v>
      </c>
      <c r="J7058" t="s">
        <v>5519</v>
      </c>
      <c r="K7058">
        <v>99</v>
      </c>
      <c r="L7058" t="s">
        <v>3999</v>
      </c>
    </row>
    <row r="7059" spans="1:12">
      <c r="A7059" s="15">
        <v>30701737</v>
      </c>
      <c r="B7059" t="s">
        <v>5450</v>
      </c>
      <c r="C7059" t="s">
        <v>8953</v>
      </c>
      <c r="D7059" t="s">
        <v>9421</v>
      </c>
      <c r="E7059" t="s">
        <v>9502</v>
      </c>
      <c r="F7059" t="s">
        <v>8956</v>
      </c>
      <c r="G7059" s="160" t="s">
        <v>4076</v>
      </c>
      <c r="H7059" t="s">
        <v>4330</v>
      </c>
      <c r="I7059" s="160" t="s">
        <v>3995</v>
      </c>
      <c r="J7059" t="s">
        <v>5519</v>
      </c>
      <c r="K7059">
        <v>99</v>
      </c>
      <c r="L7059" t="s">
        <v>3999</v>
      </c>
    </row>
    <row r="7060" spans="1:12">
      <c r="A7060" s="15">
        <v>30701739</v>
      </c>
      <c r="B7060" t="s">
        <v>5450</v>
      </c>
      <c r="C7060" t="s">
        <v>8953</v>
      </c>
      <c r="D7060" t="s">
        <v>9421</v>
      </c>
      <c r="E7060" t="s">
        <v>9503</v>
      </c>
      <c r="F7060" t="s">
        <v>8956</v>
      </c>
      <c r="G7060" s="160" t="s">
        <v>4076</v>
      </c>
      <c r="H7060" t="s">
        <v>4330</v>
      </c>
      <c r="I7060" s="160" t="s">
        <v>3995</v>
      </c>
      <c r="J7060" t="s">
        <v>5519</v>
      </c>
      <c r="K7060">
        <v>99</v>
      </c>
      <c r="L7060" t="s">
        <v>3999</v>
      </c>
    </row>
    <row r="7061" spans="1:12">
      <c r="A7061" s="15">
        <v>30701740</v>
      </c>
      <c r="B7061" t="s">
        <v>5450</v>
      </c>
      <c r="C7061" t="s">
        <v>8953</v>
      </c>
      <c r="D7061" t="s">
        <v>9421</v>
      </c>
      <c r="E7061" t="s">
        <v>9504</v>
      </c>
      <c r="F7061" t="s">
        <v>8956</v>
      </c>
      <c r="G7061" s="160" t="s">
        <v>4076</v>
      </c>
      <c r="H7061" t="s">
        <v>4330</v>
      </c>
      <c r="I7061" s="160" t="s">
        <v>3995</v>
      </c>
      <c r="J7061" t="s">
        <v>5519</v>
      </c>
      <c r="K7061">
        <v>99</v>
      </c>
      <c r="L7061" t="s">
        <v>3999</v>
      </c>
    </row>
    <row r="7062" spans="1:12">
      <c r="A7062" s="15">
        <v>30701741</v>
      </c>
      <c r="B7062" t="s">
        <v>5450</v>
      </c>
      <c r="C7062" t="s">
        <v>8953</v>
      </c>
      <c r="D7062" t="s">
        <v>9421</v>
      </c>
      <c r="E7062" t="s">
        <v>9505</v>
      </c>
      <c r="F7062" t="s">
        <v>8956</v>
      </c>
      <c r="G7062" s="160" t="s">
        <v>4076</v>
      </c>
      <c r="H7062" t="s">
        <v>4330</v>
      </c>
      <c r="I7062" s="160" t="s">
        <v>3995</v>
      </c>
      <c r="J7062" t="s">
        <v>5519</v>
      </c>
      <c r="K7062">
        <v>99</v>
      </c>
      <c r="L7062" t="s">
        <v>3999</v>
      </c>
    </row>
    <row r="7063" spans="1:12">
      <c r="A7063" s="15">
        <v>30701742</v>
      </c>
      <c r="B7063" t="s">
        <v>5450</v>
      </c>
      <c r="C7063" t="s">
        <v>8953</v>
      </c>
      <c r="D7063" t="s">
        <v>9421</v>
      </c>
      <c r="E7063" t="s">
        <v>9506</v>
      </c>
      <c r="F7063" t="s">
        <v>8956</v>
      </c>
      <c r="G7063" s="160" t="s">
        <v>4076</v>
      </c>
      <c r="H7063" t="s">
        <v>4330</v>
      </c>
      <c r="I7063" s="160" t="s">
        <v>3995</v>
      </c>
      <c r="J7063" t="s">
        <v>5519</v>
      </c>
      <c r="K7063">
        <v>99</v>
      </c>
      <c r="L7063" t="s">
        <v>3999</v>
      </c>
    </row>
    <row r="7064" spans="1:12">
      <c r="A7064" s="15">
        <v>30701743</v>
      </c>
      <c r="B7064" t="s">
        <v>5450</v>
      </c>
      <c r="C7064" t="s">
        <v>8953</v>
      </c>
      <c r="D7064" t="s">
        <v>9421</v>
      </c>
      <c r="E7064" t="s">
        <v>9507</v>
      </c>
      <c r="F7064" t="s">
        <v>8956</v>
      </c>
      <c r="G7064" s="160" t="s">
        <v>4076</v>
      </c>
      <c r="H7064" t="s">
        <v>4330</v>
      </c>
      <c r="I7064" s="160" t="s">
        <v>3995</v>
      </c>
      <c r="J7064" t="s">
        <v>5519</v>
      </c>
      <c r="K7064">
        <v>99</v>
      </c>
      <c r="L7064" t="s">
        <v>3999</v>
      </c>
    </row>
    <row r="7065" spans="1:12">
      <c r="A7065" s="15">
        <v>30701744</v>
      </c>
      <c r="B7065" t="s">
        <v>5450</v>
      </c>
      <c r="C7065" t="s">
        <v>8953</v>
      </c>
      <c r="D7065" t="s">
        <v>9421</v>
      </c>
      <c r="E7065" t="s">
        <v>9508</v>
      </c>
      <c r="F7065" t="s">
        <v>8956</v>
      </c>
      <c r="G7065" s="160" t="s">
        <v>4076</v>
      </c>
      <c r="H7065" t="s">
        <v>4330</v>
      </c>
      <c r="I7065" s="160" t="s">
        <v>3995</v>
      </c>
      <c r="J7065" t="s">
        <v>5519</v>
      </c>
      <c r="K7065">
        <v>99</v>
      </c>
      <c r="L7065" t="s">
        <v>3999</v>
      </c>
    </row>
    <row r="7066" spans="1:12">
      <c r="A7066" s="15">
        <v>30701745</v>
      </c>
      <c r="B7066" t="s">
        <v>5450</v>
      </c>
      <c r="C7066" t="s">
        <v>8953</v>
      </c>
      <c r="D7066" t="s">
        <v>9421</v>
      </c>
      <c r="E7066" t="s">
        <v>9509</v>
      </c>
      <c r="F7066" t="s">
        <v>8956</v>
      </c>
      <c r="G7066" s="160" t="s">
        <v>4076</v>
      </c>
      <c r="H7066" t="s">
        <v>4330</v>
      </c>
      <c r="I7066" s="160" t="s">
        <v>3995</v>
      </c>
      <c r="J7066" t="s">
        <v>5519</v>
      </c>
      <c r="K7066">
        <v>99</v>
      </c>
      <c r="L7066" t="s">
        <v>3999</v>
      </c>
    </row>
    <row r="7067" spans="1:12">
      <c r="A7067" s="15">
        <v>30701746</v>
      </c>
      <c r="B7067" t="s">
        <v>5450</v>
      </c>
      <c r="C7067" t="s">
        <v>8953</v>
      </c>
      <c r="D7067" t="s">
        <v>9421</v>
      </c>
      <c r="E7067" t="s">
        <v>9510</v>
      </c>
      <c r="F7067" t="s">
        <v>8956</v>
      </c>
      <c r="G7067" s="160" t="s">
        <v>4076</v>
      </c>
      <c r="H7067" t="s">
        <v>4330</v>
      </c>
      <c r="I7067" s="160" t="s">
        <v>3995</v>
      </c>
      <c r="J7067" t="s">
        <v>5519</v>
      </c>
      <c r="K7067">
        <v>99</v>
      </c>
      <c r="L7067" t="s">
        <v>3999</v>
      </c>
    </row>
    <row r="7068" spans="1:12">
      <c r="A7068" s="15">
        <v>30701747</v>
      </c>
      <c r="B7068" t="s">
        <v>5450</v>
      </c>
      <c r="C7068" t="s">
        <v>8953</v>
      </c>
      <c r="D7068" t="s">
        <v>9421</v>
      </c>
      <c r="E7068" t="s">
        <v>9511</v>
      </c>
      <c r="F7068" t="s">
        <v>8956</v>
      </c>
      <c r="G7068" s="160" t="s">
        <v>4076</v>
      </c>
      <c r="H7068" t="s">
        <v>4330</v>
      </c>
      <c r="I7068" s="160" t="s">
        <v>3995</v>
      </c>
      <c r="J7068" t="s">
        <v>5519</v>
      </c>
      <c r="K7068">
        <v>99</v>
      </c>
      <c r="L7068" t="s">
        <v>3999</v>
      </c>
    </row>
    <row r="7069" spans="1:12">
      <c r="A7069" s="15">
        <v>30701748</v>
      </c>
      <c r="B7069" t="s">
        <v>5450</v>
      </c>
      <c r="C7069" t="s">
        <v>8953</v>
      </c>
      <c r="D7069" t="s">
        <v>9421</v>
      </c>
      <c r="E7069" t="s">
        <v>9512</v>
      </c>
      <c r="F7069" t="s">
        <v>8956</v>
      </c>
      <c r="G7069" s="160" t="s">
        <v>4076</v>
      </c>
      <c r="H7069" t="s">
        <v>4330</v>
      </c>
      <c r="I7069" s="160" t="s">
        <v>3995</v>
      </c>
      <c r="J7069" t="s">
        <v>5519</v>
      </c>
      <c r="K7069">
        <v>99</v>
      </c>
      <c r="L7069" t="s">
        <v>3999</v>
      </c>
    </row>
    <row r="7070" spans="1:12">
      <c r="A7070" s="15">
        <v>30701749</v>
      </c>
      <c r="B7070" t="s">
        <v>5450</v>
      </c>
      <c r="C7070" t="s">
        <v>8953</v>
      </c>
      <c r="D7070" t="s">
        <v>9421</v>
      </c>
      <c r="E7070" t="s">
        <v>9513</v>
      </c>
      <c r="F7070" t="s">
        <v>8956</v>
      </c>
      <c r="G7070" s="160" t="s">
        <v>4076</v>
      </c>
      <c r="H7070" t="s">
        <v>4330</v>
      </c>
      <c r="I7070" s="160" t="s">
        <v>3995</v>
      </c>
      <c r="J7070" t="s">
        <v>5519</v>
      </c>
      <c r="K7070">
        <v>99</v>
      </c>
      <c r="L7070" t="s">
        <v>3999</v>
      </c>
    </row>
    <row r="7071" spans="1:12">
      <c r="A7071" s="15">
        <v>30701750</v>
      </c>
      <c r="B7071" t="s">
        <v>5450</v>
      </c>
      <c r="C7071" t="s">
        <v>8953</v>
      </c>
      <c r="D7071" t="s">
        <v>9421</v>
      </c>
      <c r="E7071" t="s">
        <v>9514</v>
      </c>
      <c r="F7071" t="s">
        <v>8956</v>
      </c>
      <c r="G7071" s="160" t="s">
        <v>4076</v>
      </c>
      <c r="H7071" t="s">
        <v>4330</v>
      </c>
      <c r="I7071" s="160" t="s">
        <v>3995</v>
      </c>
      <c r="J7071" t="s">
        <v>5519</v>
      </c>
      <c r="K7071">
        <v>99</v>
      </c>
      <c r="L7071" t="s">
        <v>3999</v>
      </c>
    </row>
    <row r="7072" spans="1:12">
      <c r="A7072" s="15">
        <v>30701751</v>
      </c>
      <c r="B7072" t="s">
        <v>5450</v>
      </c>
      <c r="C7072" t="s">
        <v>8953</v>
      </c>
      <c r="D7072" t="s">
        <v>9421</v>
      </c>
      <c r="E7072" t="s">
        <v>9515</v>
      </c>
      <c r="F7072" t="s">
        <v>8956</v>
      </c>
      <c r="G7072" s="160" t="s">
        <v>4076</v>
      </c>
      <c r="H7072" t="s">
        <v>4330</v>
      </c>
      <c r="I7072" s="160" t="s">
        <v>3995</v>
      </c>
      <c r="J7072" t="s">
        <v>5519</v>
      </c>
      <c r="K7072">
        <v>99</v>
      </c>
      <c r="L7072" t="s">
        <v>3999</v>
      </c>
    </row>
    <row r="7073" spans="1:12">
      <c r="A7073" s="15">
        <v>30701752</v>
      </c>
      <c r="B7073" t="s">
        <v>5450</v>
      </c>
      <c r="C7073" t="s">
        <v>8953</v>
      </c>
      <c r="D7073" t="s">
        <v>9421</v>
      </c>
      <c r="E7073" t="s">
        <v>9516</v>
      </c>
      <c r="F7073" t="s">
        <v>8956</v>
      </c>
      <c r="G7073" s="160" t="s">
        <v>4076</v>
      </c>
      <c r="H7073" t="s">
        <v>4330</v>
      </c>
      <c r="I7073" s="160" t="s">
        <v>3995</v>
      </c>
      <c r="J7073" t="s">
        <v>5519</v>
      </c>
      <c r="K7073">
        <v>99</v>
      </c>
      <c r="L7073" t="s">
        <v>3999</v>
      </c>
    </row>
    <row r="7074" spans="1:12">
      <c r="A7074" s="15">
        <v>30701753</v>
      </c>
      <c r="B7074" t="s">
        <v>5450</v>
      </c>
      <c r="C7074" t="s">
        <v>8953</v>
      </c>
      <c r="D7074" t="s">
        <v>9421</v>
      </c>
      <c r="E7074" t="s">
        <v>9517</v>
      </c>
      <c r="F7074" t="s">
        <v>8956</v>
      </c>
      <c r="G7074" s="160" t="s">
        <v>4076</v>
      </c>
      <c r="H7074" t="s">
        <v>4330</v>
      </c>
      <c r="I7074" s="160" t="s">
        <v>3995</v>
      </c>
      <c r="J7074" t="s">
        <v>5519</v>
      </c>
      <c r="K7074">
        <v>99</v>
      </c>
      <c r="L7074" t="s">
        <v>3999</v>
      </c>
    </row>
    <row r="7075" spans="1:12">
      <c r="A7075" s="15">
        <v>30701754</v>
      </c>
      <c r="B7075" t="s">
        <v>5450</v>
      </c>
      <c r="C7075" t="s">
        <v>8953</v>
      </c>
      <c r="D7075" t="s">
        <v>9421</v>
      </c>
      <c r="E7075" t="s">
        <v>9518</v>
      </c>
      <c r="F7075" t="s">
        <v>8956</v>
      </c>
      <c r="G7075" s="160" t="s">
        <v>4076</v>
      </c>
      <c r="H7075" t="s">
        <v>4330</v>
      </c>
      <c r="I7075" s="160" t="s">
        <v>3995</v>
      </c>
      <c r="J7075" t="s">
        <v>5519</v>
      </c>
      <c r="K7075">
        <v>99</v>
      </c>
      <c r="L7075" t="s">
        <v>3999</v>
      </c>
    </row>
    <row r="7076" spans="1:12">
      <c r="A7076" s="15">
        <v>30701755</v>
      </c>
      <c r="B7076" t="s">
        <v>5450</v>
      </c>
      <c r="C7076" t="s">
        <v>8953</v>
      </c>
      <c r="D7076" t="s">
        <v>9421</v>
      </c>
      <c r="E7076" t="s">
        <v>9519</v>
      </c>
      <c r="F7076" t="s">
        <v>8956</v>
      </c>
      <c r="G7076" s="160" t="s">
        <v>4076</v>
      </c>
      <c r="H7076" t="s">
        <v>4330</v>
      </c>
      <c r="I7076" s="160" t="s">
        <v>3995</v>
      </c>
      <c r="J7076" t="s">
        <v>5519</v>
      </c>
      <c r="K7076">
        <v>99</v>
      </c>
      <c r="L7076" t="s">
        <v>3999</v>
      </c>
    </row>
    <row r="7077" spans="1:12">
      <c r="A7077" s="15">
        <v>30701760</v>
      </c>
      <c r="B7077" t="s">
        <v>5450</v>
      </c>
      <c r="C7077" t="s">
        <v>8953</v>
      </c>
      <c r="D7077" t="s">
        <v>9421</v>
      </c>
      <c r="E7077" t="s">
        <v>9520</v>
      </c>
      <c r="F7077" t="s">
        <v>8956</v>
      </c>
      <c r="G7077" s="160" t="s">
        <v>4076</v>
      </c>
      <c r="H7077" t="s">
        <v>4330</v>
      </c>
      <c r="I7077" s="160" t="s">
        <v>3995</v>
      </c>
      <c r="J7077" t="s">
        <v>5519</v>
      </c>
      <c r="K7077">
        <v>99</v>
      </c>
      <c r="L7077" t="s">
        <v>3999</v>
      </c>
    </row>
    <row r="7078" spans="1:12">
      <c r="A7078" s="15">
        <v>30701761</v>
      </c>
      <c r="B7078" t="s">
        <v>5450</v>
      </c>
      <c r="C7078" t="s">
        <v>8953</v>
      </c>
      <c r="D7078" t="s">
        <v>9421</v>
      </c>
      <c r="E7078" t="s">
        <v>9521</v>
      </c>
      <c r="F7078" t="s">
        <v>8956</v>
      </c>
      <c r="G7078" s="160" t="s">
        <v>4076</v>
      </c>
      <c r="H7078" t="s">
        <v>4330</v>
      </c>
      <c r="I7078" s="160" t="s">
        <v>3995</v>
      </c>
      <c r="J7078" t="s">
        <v>5519</v>
      </c>
      <c r="K7078">
        <v>99</v>
      </c>
      <c r="L7078" t="s">
        <v>3999</v>
      </c>
    </row>
    <row r="7079" spans="1:12">
      <c r="A7079" s="15">
        <v>30701763</v>
      </c>
      <c r="B7079" t="s">
        <v>5450</v>
      </c>
      <c r="C7079" t="s">
        <v>8953</v>
      </c>
      <c r="D7079" t="s">
        <v>9421</v>
      </c>
      <c r="E7079" t="s">
        <v>9522</v>
      </c>
      <c r="F7079" t="s">
        <v>8956</v>
      </c>
      <c r="G7079" s="160" t="s">
        <v>4076</v>
      </c>
      <c r="H7079" t="s">
        <v>4330</v>
      </c>
      <c r="I7079" s="160" t="s">
        <v>3995</v>
      </c>
      <c r="J7079" t="s">
        <v>5519</v>
      </c>
      <c r="K7079">
        <v>99</v>
      </c>
      <c r="L7079" t="s">
        <v>3999</v>
      </c>
    </row>
    <row r="7080" spans="1:12">
      <c r="A7080" s="15">
        <v>30701764</v>
      </c>
      <c r="B7080" t="s">
        <v>5450</v>
      </c>
      <c r="C7080" t="s">
        <v>8953</v>
      </c>
      <c r="D7080" t="s">
        <v>9421</v>
      </c>
      <c r="E7080" t="s">
        <v>9523</v>
      </c>
      <c r="F7080" t="s">
        <v>8956</v>
      </c>
      <c r="G7080" s="160" t="s">
        <v>4076</v>
      </c>
      <c r="H7080" t="s">
        <v>4330</v>
      </c>
      <c r="I7080" s="160" t="s">
        <v>3995</v>
      </c>
      <c r="J7080" t="s">
        <v>5519</v>
      </c>
      <c r="K7080">
        <v>99</v>
      </c>
      <c r="L7080" t="s">
        <v>3999</v>
      </c>
    </row>
    <row r="7081" spans="1:12">
      <c r="A7081" s="15">
        <v>30701765</v>
      </c>
      <c r="B7081" t="s">
        <v>5450</v>
      </c>
      <c r="C7081" t="s">
        <v>8953</v>
      </c>
      <c r="D7081" t="s">
        <v>9421</v>
      </c>
      <c r="E7081" t="s">
        <v>9524</v>
      </c>
      <c r="F7081" t="s">
        <v>8956</v>
      </c>
      <c r="G7081" s="160" t="s">
        <v>4076</v>
      </c>
      <c r="H7081" t="s">
        <v>4330</v>
      </c>
      <c r="I7081" s="160" t="s">
        <v>3995</v>
      </c>
      <c r="J7081" t="s">
        <v>5519</v>
      </c>
      <c r="K7081">
        <v>99</v>
      </c>
      <c r="L7081" t="s">
        <v>3999</v>
      </c>
    </row>
    <row r="7082" spans="1:12">
      <c r="A7082" s="15">
        <v>30701766</v>
      </c>
      <c r="B7082" t="s">
        <v>5450</v>
      </c>
      <c r="C7082" t="s">
        <v>8953</v>
      </c>
      <c r="D7082" t="s">
        <v>9421</v>
      </c>
      <c r="E7082" t="s">
        <v>9525</v>
      </c>
      <c r="F7082" t="s">
        <v>8956</v>
      </c>
      <c r="G7082" s="160" t="s">
        <v>4076</v>
      </c>
      <c r="H7082" t="s">
        <v>4330</v>
      </c>
      <c r="I7082" s="160" t="s">
        <v>3995</v>
      </c>
      <c r="J7082" t="s">
        <v>5519</v>
      </c>
      <c r="K7082">
        <v>99</v>
      </c>
      <c r="L7082" t="s">
        <v>3999</v>
      </c>
    </row>
    <row r="7083" spans="1:12">
      <c r="A7083" s="15">
        <v>30701767</v>
      </c>
      <c r="B7083" t="s">
        <v>5450</v>
      </c>
      <c r="C7083" t="s">
        <v>8953</v>
      </c>
      <c r="D7083" t="s">
        <v>9421</v>
      </c>
      <c r="E7083" t="s">
        <v>9526</v>
      </c>
      <c r="F7083" t="s">
        <v>8956</v>
      </c>
      <c r="G7083" s="160" t="s">
        <v>4076</v>
      </c>
      <c r="H7083" t="s">
        <v>4330</v>
      </c>
      <c r="I7083" s="160" t="s">
        <v>3995</v>
      </c>
      <c r="J7083" t="s">
        <v>5519</v>
      </c>
      <c r="K7083">
        <v>99</v>
      </c>
      <c r="L7083" t="s">
        <v>3999</v>
      </c>
    </row>
    <row r="7084" spans="1:12">
      <c r="A7084" s="15">
        <v>30701768</v>
      </c>
      <c r="B7084" t="s">
        <v>5450</v>
      </c>
      <c r="C7084" t="s">
        <v>8953</v>
      </c>
      <c r="D7084" t="s">
        <v>9421</v>
      </c>
      <c r="E7084" t="s">
        <v>9527</v>
      </c>
      <c r="F7084" t="s">
        <v>8956</v>
      </c>
      <c r="G7084" s="160" t="s">
        <v>4076</v>
      </c>
      <c r="H7084" t="s">
        <v>4330</v>
      </c>
      <c r="I7084" s="160" t="s">
        <v>3995</v>
      </c>
      <c r="J7084" t="s">
        <v>5519</v>
      </c>
      <c r="K7084">
        <v>99</v>
      </c>
      <c r="L7084" t="s">
        <v>3999</v>
      </c>
    </row>
    <row r="7085" spans="1:12">
      <c r="A7085" s="15">
        <v>30701769</v>
      </c>
      <c r="B7085" t="s">
        <v>5450</v>
      </c>
      <c r="C7085" t="s">
        <v>8953</v>
      </c>
      <c r="D7085" t="s">
        <v>9421</v>
      </c>
      <c r="E7085" t="s">
        <v>9528</v>
      </c>
      <c r="F7085" t="s">
        <v>8956</v>
      </c>
      <c r="G7085" s="160" t="s">
        <v>4076</v>
      </c>
      <c r="H7085" t="s">
        <v>4330</v>
      </c>
      <c r="I7085" s="160" t="s">
        <v>3995</v>
      </c>
      <c r="J7085" t="s">
        <v>5519</v>
      </c>
      <c r="K7085">
        <v>99</v>
      </c>
      <c r="L7085" t="s">
        <v>3999</v>
      </c>
    </row>
    <row r="7086" spans="1:12">
      <c r="A7086" s="15">
        <v>30701770</v>
      </c>
      <c r="B7086" t="s">
        <v>5450</v>
      </c>
      <c r="C7086" t="s">
        <v>8953</v>
      </c>
      <c r="D7086" t="s">
        <v>9421</v>
      </c>
      <c r="E7086" t="s">
        <v>9529</v>
      </c>
      <c r="F7086" t="s">
        <v>8956</v>
      </c>
      <c r="G7086" s="160" t="s">
        <v>4076</v>
      </c>
      <c r="H7086" t="s">
        <v>4330</v>
      </c>
      <c r="I7086" s="160" t="s">
        <v>3995</v>
      </c>
      <c r="J7086" t="s">
        <v>5519</v>
      </c>
      <c r="K7086">
        <v>99</v>
      </c>
      <c r="L7086" t="s">
        <v>3999</v>
      </c>
    </row>
    <row r="7087" spans="1:12">
      <c r="A7087" s="15">
        <v>30701771</v>
      </c>
      <c r="B7087" t="s">
        <v>5450</v>
      </c>
      <c r="C7087" t="s">
        <v>8953</v>
      </c>
      <c r="D7087" t="s">
        <v>9421</v>
      </c>
      <c r="E7087" t="s">
        <v>9530</v>
      </c>
      <c r="F7087" t="s">
        <v>8956</v>
      </c>
      <c r="G7087" s="160" t="s">
        <v>4076</v>
      </c>
      <c r="H7087" t="s">
        <v>4330</v>
      </c>
      <c r="I7087" s="160" t="s">
        <v>3995</v>
      </c>
      <c r="J7087" t="s">
        <v>5519</v>
      </c>
      <c r="K7087">
        <v>99</v>
      </c>
      <c r="L7087" t="s">
        <v>3999</v>
      </c>
    </row>
    <row r="7088" spans="1:12">
      <c r="A7088" s="15">
        <v>30701772</v>
      </c>
      <c r="B7088" t="s">
        <v>5450</v>
      </c>
      <c r="C7088" t="s">
        <v>8953</v>
      </c>
      <c r="D7088" t="s">
        <v>9421</v>
      </c>
      <c r="E7088" t="s">
        <v>9531</v>
      </c>
      <c r="F7088" t="s">
        <v>8956</v>
      </c>
      <c r="G7088" s="160" t="s">
        <v>4076</v>
      </c>
      <c r="H7088" t="s">
        <v>4330</v>
      </c>
      <c r="I7088" s="160" t="s">
        <v>3995</v>
      </c>
      <c r="J7088" t="s">
        <v>5519</v>
      </c>
      <c r="K7088">
        <v>99</v>
      </c>
      <c r="L7088" t="s">
        <v>3999</v>
      </c>
    </row>
    <row r="7089" spans="1:12">
      <c r="A7089" s="15">
        <v>30701773</v>
      </c>
      <c r="B7089" t="s">
        <v>5450</v>
      </c>
      <c r="C7089" t="s">
        <v>8953</v>
      </c>
      <c r="D7089" t="s">
        <v>9421</v>
      </c>
      <c r="E7089" t="s">
        <v>9532</v>
      </c>
      <c r="F7089" t="s">
        <v>8956</v>
      </c>
      <c r="G7089" s="160" t="s">
        <v>4076</v>
      </c>
      <c r="H7089" t="s">
        <v>4330</v>
      </c>
      <c r="I7089" s="160" t="s">
        <v>3995</v>
      </c>
      <c r="J7089" t="s">
        <v>5519</v>
      </c>
      <c r="K7089">
        <v>99</v>
      </c>
      <c r="L7089" t="s">
        <v>3999</v>
      </c>
    </row>
    <row r="7090" spans="1:12">
      <c r="A7090" s="15">
        <v>30701774</v>
      </c>
      <c r="B7090" t="s">
        <v>5450</v>
      </c>
      <c r="C7090" t="s">
        <v>8953</v>
      </c>
      <c r="D7090" t="s">
        <v>9421</v>
      </c>
      <c r="E7090" t="s">
        <v>9533</v>
      </c>
      <c r="F7090" t="s">
        <v>8956</v>
      </c>
      <c r="G7090" s="160" t="s">
        <v>4076</v>
      </c>
      <c r="H7090" t="s">
        <v>4330</v>
      </c>
      <c r="I7090" s="160" t="s">
        <v>3995</v>
      </c>
      <c r="J7090" t="s">
        <v>5519</v>
      </c>
      <c r="K7090">
        <v>99</v>
      </c>
      <c r="L7090" t="s">
        <v>3999</v>
      </c>
    </row>
    <row r="7091" spans="1:12">
      <c r="A7091" s="15">
        <v>30701776</v>
      </c>
      <c r="B7091" t="s">
        <v>5450</v>
      </c>
      <c r="C7091" t="s">
        <v>8953</v>
      </c>
      <c r="D7091" t="s">
        <v>9421</v>
      </c>
      <c r="E7091" t="s">
        <v>9534</v>
      </c>
      <c r="F7091" t="s">
        <v>8956</v>
      </c>
      <c r="G7091" s="160" t="s">
        <v>4076</v>
      </c>
      <c r="H7091" t="s">
        <v>4330</v>
      </c>
      <c r="I7091" s="160" t="s">
        <v>3995</v>
      </c>
      <c r="J7091" t="s">
        <v>5519</v>
      </c>
      <c r="K7091">
        <v>99</v>
      </c>
      <c r="L7091" t="s">
        <v>3999</v>
      </c>
    </row>
    <row r="7092" spans="1:12">
      <c r="A7092" s="15">
        <v>30701777</v>
      </c>
      <c r="B7092" t="s">
        <v>5450</v>
      </c>
      <c r="C7092" t="s">
        <v>8953</v>
      </c>
      <c r="D7092" t="s">
        <v>9421</v>
      </c>
      <c r="E7092" t="s">
        <v>9535</v>
      </c>
      <c r="F7092" t="s">
        <v>8956</v>
      </c>
      <c r="G7092" s="160" t="s">
        <v>4076</v>
      </c>
      <c r="H7092" t="s">
        <v>4330</v>
      </c>
      <c r="I7092" s="160" t="s">
        <v>3995</v>
      </c>
      <c r="J7092" t="s">
        <v>5519</v>
      </c>
      <c r="K7092">
        <v>99</v>
      </c>
      <c r="L7092" t="s">
        <v>3999</v>
      </c>
    </row>
    <row r="7093" spans="1:12">
      <c r="A7093" s="15">
        <v>30701779</v>
      </c>
      <c r="B7093" t="s">
        <v>5450</v>
      </c>
      <c r="C7093" t="s">
        <v>8953</v>
      </c>
      <c r="D7093" t="s">
        <v>9421</v>
      </c>
      <c r="E7093" t="s">
        <v>9536</v>
      </c>
      <c r="F7093" t="s">
        <v>8956</v>
      </c>
      <c r="G7093" s="160" t="s">
        <v>4076</v>
      </c>
      <c r="H7093" t="s">
        <v>4330</v>
      </c>
      <c r="I7093" s="160" t="s">
        <v>3995</v>
      </c>
      <c r="J7093" t="s">
        <v>5519</v>
      </c>
      <c r="K7093">
        <v>99</v>
      </c>
      <c r="L7093" t="s">
        <v>3999</v>
      </c>
    </row>
    <row r="7094" spans="1:12">
      <c r="A7094" s="15">
        <v>30701851</v>
      </c>
      <c r="B7094" t="s">
        <v>5450</v>
      </c>
      <c r="C7094" t="s">
        <v>8953</v>
      </c>
      <c r="D7094" t="s">
        <v>9025</v>
      </c>
      <c r="E7094" t="s">
        <v>9026</v>
      </c>
      <c r="F7094" t="s">
        <v>8956</v>
      </c>
      <c r="G7094" s="160" t="s">
        <v>4076</v>
      </c>
      <c r="H7094" t="s">
        <v>4330</v>
      </c>
      <c r="I7094" s="160" t="s">
        <v>3995</v>
      </c>
      <c r="J7094" t="s">
        <v>5519</v>
      </c>
      <c r="K7094">
        <v>99</v>
      </c>
      <c r="L7094" t="s">
        <v>3999</v>
      </c>
    </row>
    <row r="7095" spans="1:12">
      <c r="A7095" s="15">
        <v>30701852</v>
      </c>
      <c r="B7095" t="s">
        <v>5450</v>
      </c>
      <c r="C7095" t="s">
        <v>8953</v>
      </c>
      <c r="D7095" t="s">
        <v>9025</v>
      </c>
      <c r="E7095" t="s">
        <v>9027</v>
      </c>
      <c r="F7095" t="s">
        <v>8956</v>
      </c>
      <c r="G7095" s="160" t="s">
        <v>4076</v>
      </c>
      <c r="H7095" t="s">
        <v>4330</v>
      </c>
      <c r="I7095" s="160" t="s">
        <v>3995</v>
      </c>
      <c r="J7095" t="s">
        <v>5519</v>
      </c>
      <c r="K7095">
        <v>99</v>
      </c>
      <c r="L7095" t="s">
        <v>3999</v>
      </c>
    </row>
    <row r="7096" spans="1:12">
      <c r="A7096" s="15">
        <v>30701853</v>
      </c>
      <c r="B7096" t="s">
        <v>5450</v>
      </c>
      <c r="C7096" t="s">
        <v>8953</v>
      </c>
      <c r="D7096" t="s">
        <v>9025</v>
      </c>
      <c r="E7096" t="s">
        <v>9028</v>
      </c>
      <c r="F7096" t="s">
        <v>8956</v>
      </c>
      <c r="G7096" s="160" t="s">
        <v>4076</v>
      </c>
      <c r="H7096" t="s">
        <v>4330</v>
      </c>
      <c r="I7096" s="160" t="s">
        <v>3995</v>
      </c>
      <c r="J7096" t="s">
        <v>5519</v>
      </c>
      <c r="K7096">
        <v>99</v>
      </c>
      <c r="L7096" t="s">
        <v>3999</v>
      </c>
    </row>
    <row r="7097" spans="1:12">
      <c r="A7097" s="15">
        <v>30701854</v>
      </c>
      <c r="B7097" t="s">
        <v>5450</v>
      </c>
      <c r="C7097" t="s">
        <v>8953</v>
      </c>
      <c r="D7097" t="s">
        <v>9025</v>
      </c>
      <c r="E7097" t="s">
        <v>4020</v>
      </c>
      <c r="F7097" t="s">
        <v>8956</v>
      </c>
      <c r="G7097" s="160" t="s">
        <v>4076</v>
      </c>
      <c r="H7097" t="s">
        <v>4330</v>
      </c>
      <c r="I7097" s="160" t="s">
        <v>3995</v>
      </c>
      <c r="J7097" t="s">
        <v>5519</v>
      </c>
      <c r="K7097">
        <v>99</v>
      </c>
      <c r="L7097" t="s">
        <v>3999</v>
      </c>
    </row>
    <row r="7098" spans="1:12">
      <c r="A7098" s="15">
        <v>30702001</v>
      </c>
      <c r="B7098" t="s">
        <v>5450</v>
      </c>
      <c r="C7098" t="s">
        <v>8953</v>
      </c>
      <c r="D7098" t="s">
        <v>9537</v>
      </c>
      <c r="E7098" t="s">
        <v>9538</v>
      </c>
      <c r="F7098" t="s">
        <v>8956</v>
      </c>
      <c r="G7098" s="160" t="s">
        <v>4076</v>
      </c>
      <c r="H7098" t="s">
        <v>4330</v>
      </c>
      <c r="I7098" s="160" t="s">
        <v>3995</v>
      </c>
      <c r="J7098" t="s">
        <v>5519</v>
      </c>
      <c r="K7098">
        <v>99</v>
      </c>
      <c r="L7098" t="s">
        <v>3999</v>
      </c>
    </row>
    <row r="7099" spans="1:12">
      <c r="A7099" s="15">
        <v>30702002</v>
      </c>
      <c r="B7099" t="s">
        <v>5450</v>
      </c>
      <c r="C7099" t="s">
        <v>8953</v>
      </c>
      <c r="D7099" t="s">
        <v>9537</v>
      </c>
      <c r="E7099" t="s">
        <v>9539</v>
      </c>
      <c r="F7099" t="s">
        <v>8956</v>
      </c>
      <c r="G7099" s="160" t="s">
        <v>4076</v>
      </c>
      <c r="H7099" t="s">
        <v>4330</v>
      </c>
      <c r="I7099" s="160" t="s">
        <v>3995</v>
      </c>
      <c r="J7099" t="s">
        <v>5519</v>
      </c>
      <c r="K7099">
        <v>99</v>
      </c>
      <c r="L7099" t="s">
        <v>3999</v>
      </c>
    </row>
    <row r="7100" spans="1:12">
      <c r="A7100" s="15">
        <v>30702003</v>
      </c>
      <c r="B7100" t="s">
        <v>5450</v>
      </c>
      <c r="C7100" t="s">
        <v>8953</v>
      </c>
      <c r="D7100" t="s">
        <v>9537</v>
      </c>
      <c r="E7100" t="s">
        <v>9540</v>
      </c>
      <c r="F7100" t="s">
        <v>8956</v>
      </c>
      <c r="G7100" s="160" t="s">
        <v>4076</v>
      </c>
      <c r="H7100" t="s">
        <v>4330</v>
      </c>
      <c r="I7100" s="160" t="s">
        <v>3995</v>
      </c>
      <c r="J7100" t="s">
        <v>5519</v>
      </c>
      <c r="K7100">
        <v>99</v>
      </c>
      <c r="L7100" t="s">
        <v>3999</v>
      </c>
    </row>
    <row r="7101" spans="1:12">
      <c r="A7101" s="15">
        <v>30702004</v>
      </c>
      <c r="B7101" t="s">
        <v>5450</v>
      </c>
      <c r="C7101" t="s">
        <v>8953</v>
      </c>
      <c r="D7101" t="s">
        <v>9537</v>
      </c>
      <c r="E7101" t="s">
        <v>9541</v>
      </c>
      <c r="F7101" t="s">
        <v>8956</v>
      </c>
      <c r="G7101" s="160" t="s">
        <v>4076</v>
      </c>
      <c r="H7101" t="s">
        <v>4330</v>
      </c>
      <c r="I7101" s="160" t="s">
        <v>3995</v>
      </c>
      <c r="J7101" t="s">
        <v>5519</v>
      </c>
      <c r="K7101">
        <v>99</v>
      </c>
      <c r="L7101" t="s">
        <v>3999</v>
      </c>
    </row>
    <row r="7102" spans="1:12">
      <c r="A7102" s="15">
        <v>30702021</v>
      </c>
      <c r="B7102" t="s">
        <v>5450</v>
      </c>
      <c r="C7102" t="s">
        <v>8953</v>
      </c>
      <c r="D7102" t="s">
        <v>9537</v>
      </c>
      <c r="E7102" t="s">
        <v>9542</v>
      </c>
      <c r="F7102" t="s">
        <v>8956</v>
      </c>
      <c r="G7102" s="160" t="s">
        <v>4076</v>
      </c>
      <c r="H7102" t="s">
        <v>4330</v>
      </c>
      <c r="I7102" s="160" t="s">
        <v>3995</v>
      </c>
      <c r="J7102" t="s">
        <v>5519</v>
      </c>
      <c r="K7102">
        <v>99</v>
      </c>
      <c r="L7102" t="s">
        <v>3999</v>
      </c>
    </row>
    <row r="7103" spans="1:12">
      <c r="A7103" s="15">
        <v>30702098</v>
      </c>
      <c r="B7103" t="s">
        <v>5450</v>
      </c>
      <c r="C7103" t="s">
        <v>8953</v>
      </c>
      <c r="D7103" t="s">
        <v>9537</v>
      </c>
      <c r="E7103" t="s">
        <v>4020</v>
      </c>
      <c r="F7103" t="s">
        <v>8956</v>
      </c>
      <c r="G7103" s="160" t="s">
        <v>4076</v>
      </c>
      <c r="H7103" t="s">
        <v>4330</v>
      </c>
      <c r="I7103" s="160" t="s">
        <v>3995</v>
      </c>
      <c r="J7103" t="s">
        <v>5519</v>
      </c>
      <c r="K7103">
        <v>99</v>
      </c>
      <c r="L7103" t="s">
        <v>3999</v>
      </c>
    </row>
    <row r="7104" spans="1:12">
      <c r="A7104" s="15">
        <v>30702099</v>
      </c>
      <c r="B7104" t="s">
        <v>5450</v>
      </c>
      <c r="C7104" t="s">
        <v>8953</v>
      </c>
      <c r="D7104" t="s">
        <v>9537</v>
      </c>
      <c r="E7104" t="s">
        <v>4020</v>
      </c>
      <c r="F7104" t="s">
        <v>8956</v>
      </c>
      <c r="G7104" s="160" t="s">
        <v>4076</v>
      </c>
      <c r="H7104" t="s">
        <v>4330</v>
      </c>
      <c r="I7104" s="160" t="s">
        <v>3995</v>
      </c>
      <c r="J7104" t="s">
        <v>5519</v>
      </c>
      <c r="K7104">
        <v>99</v>
      </c>
      <c r="L7104" t="s">
        <v>3999</v>
      </c>
    </row>
    <row r="7105" spans="1:12">
      <c r="A7105" s="15">
        <v>30703001</v>
      </c>
      <c r="B7105" t="s">
        <v>5450</v>
      </c>
      <c r="C7105" t="s">
        <v>8953</v>
      </c>
      <c r="D7105" t="s">
        <v>9543</v>
      </c>
      <c r="E7105" t="s">
        <v>9544</v>
      </c>
      <c r="F7105" t="s">
        <v>4073</v>
      </c>
      <c r="G7105" s="160" t="s">
        <v>4074</v>
      </c>
      <c r="H7105" t="s">
        <v>4075</v>
      </c>
      <c r="I7105">
        <v>11</v>
      </c>
      <c r="J7105" t="s">
        <v>6011</v>
      </c>
      <c r="K7105" s="160" t="s">
        <v>4007</v>
      </c>
      <c r="L7105" t="s">
        <v>5938</v>
      </c>
    </row>
    <row r="7106" spans="1:12">
      <c r="A7106" s="15">
        <v>30703002</v>
      </c>
      <c r="B7106" t="s">
        <v>5450</v>
      </c>
      <c r="C7106" t="s">
        <v>8953</v>
      </c>
      <c r="D7106" t="s">
        <v>9543</v>
      </c>
      <c r="E7106" t="s">
        <v>9545</v>
      </c>
      <c r="F7106" t="s">
        <v>4073</v>
      </c>
      <c r="G7106" s="160" t="s">
        <v>4074</v>
      </c>
      <c r="H7106" t="s">
        <v>4075</v>
      </c>
      <c r="I7106">
        <v>11</v>
      </c>
      <c r="J7106" t="s">
        <v>6011</v>
      </c>
      <c r="K7106" s="160" t="s">
        <v>4007</v>
      </c>
      <c r="L7106" t="s">
        <v>5938</v>
      </c>
    </row>
    <row r="7107" spans="1:12">
      <c r="A7107" s="15">
        <v>30703096</v>
      </c>
      <c r="B7107" t="s">
        <v>5450</v>
      </c>
      <c r="C7107" t="s">
        <v>8953</v>
      </c>
      <c r="D7107" t="s">
        <v>9543</v>
      </c>
      <c r="E7107" t="s">
        <v>9546</v>
      </c>
      <c r="F7107" t="s">
        <v>8956</v>
      </c>
      <c r="G7107" s="160" t="s">
        <v>4076</v>
      </c>
      <c r="H7107" t="s">
        <v>4330</v>
      </c>
      <c r="I7107" s="160" t="s">
        <v>3995</v>
      </c>
      <c r="J7107" t="s">
        <v>5519</v>
      </c>
      <c r="K7107">
        <v>99</v>
      </c>
      <c r="L7107" t="s">
        <v>3999</v>
      </c>
    </row>
    <row r="7108" spans="1:12">
      <c r="A7108" s="15">
        <v>30703097</v>
      </c>
      <c r="B7108" t="s">
        <v>5450</v>
      </c>
      <c r="C7108" t="s">
        <v>8953</v>
      </c>
      <c r="D7108" t="s">
        <v>9543</v>
      </c>
      <c r="E7108" t="s">
        <v>9546</v>
      </c>
      <c r="F7108" t="s">
        <v>8956</v>
      </c>
      <c r="G7108" s="160" t="s">
        <v>4076</v>
      </c>
      <c r="H7108" t="s">
        <v>4330</v>
      </c>
      <c r="I7108" s="160" t="s">
        <v>3995</v>
      </c>
      <c r="J7108" t="s">
        <v>5519</v>
      </c>
      <c r="K7108">
        <v>99</v>
      </c>
      <c r="L7108" t="s">
        <v>3999</v>
      </c>
    </row>
    <row r="7109" spans="1:12">
      <c r="A7109" s="15">
        <v>30703098</v>
      </c>
      <c r="B7109" t="s">
        <v>5450</v>
      </c>
      <c r="C7109" t="s">
        <v>8953</v>
      </c>
      <c r="D7109" t="s">
        <v>9543</v>
      </c>
      <c r="E7109" t="s">
        <v>9546</v>
      </c>
      <c r="F7109" t="s">
        <v>8956</v>
      </c>
      <c r="G7109" s="160" t="s">
        <v>4076</v>
      </c>
      <c r="H7109" t="s">
        <v>4330</v>
      </c>
      <c r="I7109" s="160" t="s">
        <v>3995</v>
      </c>
      <c r="J7109" t="s">
        <v>5519</v>
      </c>
      <c r="K7109">
        <v>99</v>
      </c>
      <c r="L7109" t="s">
        <v>3999</v>
      </c>
    </row>
    <row r="7110" spans="1:12">
      <c r="A7110" s="15">
        <v>30703099</v>
      </c>
      <c r="B7110" t="s">
        <v>5450</v>
      </c>
      <c r="C7110" t="s">
        <v>8953</v>
      </c>
      <c r="D7110" t="s">
        <v>9543</v>
      </c>
      <c r="E7110" t="s">
        <v>9546</v>
      </c>
      <c r="F7110" t="s">
        <v>8956</v>
      </c>
      <c r="G7110" s="160" t="s">
        <v>4076</v>
      </c>
      <c r="H7110" t="s">
        <v>4330</v>
      </c>
      <c r="I7110" s="160" t="s">
        <v>3995</v>
      </c>
      <c r="J7110" t="s">
        <v>5519</v>
      </c>
      <c r="K7110">
        <v>99</v>
      </c>
      <c r="L7110" t="s">
        <v>3999</v>
      </c>
    </row>
    <row r="7111" spans="1:12">
      <c r="A7111" s="15">
        <v>30704001</v>
      </c>
      <c r="B7111" t="s">
        <v>5450</v>
      </c>
      <c r="C7111" t="s">
        <v>8953</v>
      </c>
      <c r="D7111" t="s">
        <v>9547</v>
      </c>
      <c r="E7111" t="s">
        <v>9548</v>
      </c>
      <c r="F7111" t="s">
        <v>4073</v>
      </c>
      <c r="G7111" s="160" t="s">
        <v>4076</v>
      </c>
      <c r="H7111" t="s">
        <v>4330</v>
      </c>
      <c r="I7111" s="160" t="s">
        <v>3995</v>
      </c>
      <c r="J7111" t="s">
        <v>5519</v>
      </c>
      <c r="K7111">
        <v>99</v>
      </c>
      <c r="L7111" t="s">
        <v>3999</v>
      </c>
    </row>
    <row r="7112" spans="1:12">
      <c r="A7112" s="15">
        <v>30704002</v>
      </c>
      <c r="B7112" t="s">
        <v>5450</v>
      </c>
      <c r="C7112" t="s">
        <v>8953</v>
      </c>
      <c r="D7112" t="s">
        <v>9547</v>
      </c>
      <c r="E7112" t="s">
        <v>9549</v>
      </c>
      <c r="F7112" t="s">
        <v>4073</v>
      </c>
      <c r="G7112" s="160" t="s">
        <v>4076</v>
      </c>
      <c r="H7112" t="s">
        <v>4330</v>
      </c>
      <c r="I7112" s="160" t="s">
        <v>3995</v>
      </c>
      <c r="J7112" t="s">
        <v>5519</v>
      </c>
      <c r="K7112">
        <v>99</v>
      </c>
      <c r="L7112" t="s">
        <v>3999</v>
      </c>
    </row>
    <row r="7113" spans="1:12">
      <c r="A7113" s="15">
        <v>30704003</v>
      </c>
      <c r="B7113" t="s">
        <v>5450</v>
      </c>
      <c r="C7113" t="s">
        <v>8953</v>
      </c>
      <c r="D7113" t="s">
        <v>9547</v>
      </c>
      <c r="E7113" t="s">
        <v>4735</v>
      </c>
      <c r="F7113" t="s">
        <v>4073</v>
      </c>
      <c r="G7113" s="160" t="s">
        <v>4076</v>
      </c>
      <c r="H7113" t="s">
        <v>4330</v>
      </c>
      <c r="I7113" s="160" t="s">
        <v>3995</v>
      </c>
      <c r="J7113" t="s">
        <v>5519</v>
      </c>
      <c r="K7113">
        <v>99</v>
      </c>
      <c r="L7113" t="s">
        <v>3999</v>
      </c>
    </row>
    <row r="7114" spans="1:12">
      <c r="A7114" s="15">
        <v>30704004</v>
      </c>
      <c r="B7114" t="s">
        <v>5450</v>
      </c>
      <c r="C7114" t="s">
        <v>8953</v>
      </c>
      <c r="D7114" t="s">
        <v>9547</v>
      </c>
      <c r="E7114" t="s">
        <v>7100</v>
      </c>
      <c r="F7114" t="s">
        <v>4073</v>
      </c>
      <c r="G7114" s="160" t="s">
        <v>4076</v>
      </c>
      <c r="H7114" t="s">
        <v>4330</v>
      </c>
      <c r="I7114" s="160" t="s">
        <v>3995</v>
      </c>
      <c r="J7114" t="s">
        <v>5519</v>
      </c>
      <c r="K7114">
        <v>99</v>
      </c>
      <c r="L7114" t="s">
        <v>3999</v>
      </c>
    </row>
    <row r="7115" spans="1:12">
      <c r="A7115" s="15">
        <v>30704005</v>
      </c>
      <c r="B7115" t="s">
        <v>5450</v>
      </c>
      <c r="C7115" t="s">
        <v>8953</v>
      </c>
      <c r="D7115" t="s">
        <v>9547</v>
      </c>
      <c r="E7115" t="s">
        <v>9550</v>
      </c>
      <c r="F7115" t="s">
        <v>4073</v>
      </c>
      <c r="G7115" s="160" t="s">
        <v>4076</v>
      </c>
      <c r="H7115" t="s">
        <v>4330</v>
      </c>
      <c r="I7115" s="160" t="s">
        <v>3995</v>
      </c>
      <c r="J7115" t="s">
        <v>5519</v>
      </c>
      <c r="K7115">
        <v>99</v>
      </c>
      <c r="L7115" t="s">
        <v>3999</v>
      </c>
    </row>
    <row r="7116" spans="1:12">
      <c r="A7116" s="15">
        <v>30788801</v>
      </c>
      <c r="B7116" t="s">
        <v>5450</v>
      </c>
      <c r="C7116" t="s">
        <v>8953</v>
      </c>
      <c r="D7116" t="s">
        <v>4079</v>
      </c>
      <c r="E7116" t="s">
        <v>7031</v>
      </c>
      <c r="F7116" t="s">
        <v>8956</v>
      </c>
      <c r="G7116" s="160" t="s">
        <v>4076</v>
      </c>
      <c r="H7116" t="s">
        <v>4330</v>
      </c>
      <c r="I7116" s="160" t="s">
        <v>3995</v>
      </c>
      <c r="J7116" t="s">
        <v>5519</v>
      </c>
      <c r="K7116">
        <v>99</v>
      </c>
      <c r="L7116" t="s">
        <v>3999</v>
      </c>
    </row>
    <row r="7117" spans="1:12">
      <c r="A7117" s="15">
        <v>30788802</v>
      </c>
      <c r="B7117" t="s">
        <v>5450</v>
      </c>
      <c r="C7117" t="s">
        <v>8953</v>
      </c>
      <c r="D7117" t="s">
        <v>4079</v>
      </c>
      <c r="E7117" t="s">
        <v>7031</v>
      </c>
      <c r="F7117" t="s">
        <v>8956</v>
      </c>
      <c r="G7117" s="160" t="s">
        <v>4076</v>
      </c>
      <c r="H7117" t="s">
        <v>4330</v>
      </c>
      <c r="I7117" s="160" t="s">
        <v>3995</v>
      </c>
      <c r="J7117" t="s">
        <v>5519</v>
      </c>
      <c r="K7117">
        <v>99</v>
      </c>
      <c r="L7117" t="s">
        <v>3999</v>
      </c>
    </row>
    <row r="7118" spans="1:12">
      <c r="A7118" s="15">
        <v>30788803</v>
      </c>
      <c r="B7118" t="s">
        <v>5450</v>
      </c>
      <c r="C7118" t="s">
        <v>8953</v>
      </c>
      <c r="D7118" t="s">
        <v>4079</v>
      </c>
      <c r="E7118" t="s">
        <v>7031</v>
      </c>
      <c r="F7118" t="s">
        <v>8956</v>
      </c>
      <c r="G7118" s="160" t="s">
        <v>4076</v>
      </c>
      <c r="H7118" t="s">
        <v>4330</v>
      </c>
      <c r="I7118" s="160" t="s">
        <v>3995</v>
      </c>
      <c r="J7118" t="s">
        <v>5519</v>
      </c>
      <c r="K7118">
        <v>99</v>
      </c>
      <c r="L7118" t="s">
        <v>3999</v>
      </c>
    </row>
    <row r="7119" spans="1:12">
      <c r="A7119" s="15">
        <v>30788804</v>
      </c>
      <c r="B7119" t="s">
        <v>5450</v>
      </c>
      <c r="C7119" t="s">
        <v>8953</v>
      </c>
      <c r="D7119" t="s">
        <v>4079</v>
      </c>
      <c r="E7119" t="s">
        <v>7031</v>
      </c>
      <c r="F7119" t="s">
        <v>8956</v>
      </c>
      <c r="G7119" s="160" t="s">
        <v>4076</v>
      </c>
      <c r="H7119" t="s">
        <v>4330</v>
      </c>
      <c r="I7119" s="160" t="s">
        <v>3995</v>
      </c>
      <c r="J7119" t="s">
        <v>5519</v>
      </c>
      <c r="K7119">
        <v>99</v>
      </c>
      <c r="L7119" t="s">
        <v>3999</v>
      </c>
    </row>
    <row r="7120" spans="1:12">
      <c r="A7120" s="15">
        <v>30788805</v>
      </c>
      <c r="B7120" t="s">
        <v>5450</v>
      </c>
      <c r="C7120" t="s">
        <v>8953</v>
      </c>
      <c r="D7120" t="s">
        <v>4079</v>
      </c>
      <c r="E7120" t="s">
        <v>7031</v>
      </c>
      <c r="F7120" t="s">
        <v>8956</v>
      </c>
      <c r="G7120" s="160" t="s">
        <v>4076</v>
      </c>
      <c r="H7120" t="s">
        <v>4330</v>
      </c>
      <c r="I7120" s="160" t="s">
        <v>3995</v>
      </c>
      <c r="J7120" t="s">
        <v>5519</v>
      </c>
      <c r="K7120">
        <v>99</v>
      </c>
      <c r="L7120" t="s">
        <v>3999</v>
      </c>
    </row>
    <row r="7121" spans="1:12">
      <c r="A7121" s="15">
        <v>30788898</v>
      </c>
      <c r="B7121" t="s">
        <v>5450</v>
      </c>
      <c r="C7121" t="s">
        <v>8953</v>
      </c>
      <c r="D7121" t="s">
        <v>4079</v>
      </c>
      <c r="E7121" t="s">
        <v>7031</v>
      </c>
      <c r="F7121" t="s">
        <v>8956</v>
      </c>
      <c r="G7121" s="160" t="s">
        <v>4076</v>
      </c>
      <c r="H7121" t="s">
        <v>4330</v>
      </c>
      <c r="I7121" s="160" t="s">
        <v>3995</v>
      </c>
      <c r="J7121" t="s">
        <v>5519</v>
      </c>
      <c r="K7121">
        <v>99</v>
      </c>
      <c r="L7121" t="s">
        <v>3999</v>
      </c>
    </row>
    <row r="7122" spans="1:12">
      <c r="A7122" s="15">
        <v>30790001</v>
      </c>
      <c r="B7122" t="s">
        <v>5450</v>
      </c>
      <c r="C7122" t="s">
        <v>8953</v>
      </c>
      <c r="D7122" t="s">
        <v>4402</v>
      </c>
      <c r="E7122" t="s">
        <v>7501</v>
      </c>
      <c r="F7122" t="s">
        <v>8956</v>
      </c>
      <c r="G7122" s="160" t="s">
        <v>4009</v>
      </c>
      <c r="H7122" t="s">
        <v>4146</v>
      </c>
      <c r="I7122" s="160" t="s">
        <v>4009</v>
      </c>
      <c r="J7122" t="s">
        <v>4150</v>
      </c>
      <c r="K7122" s="160" t="s">
        <v>4009</v>
      </c>
      <c r="L7122" t="s">
        <v>4151</v>
      </c>
    </row>
    <row r="7123" spans="1:12">
      <c r="A7123" s="15">
        <v>30790002</v>
      </c>
      <c r="B7123" t="s">
        <v>5450</v>
      </c>
      <c r="C7123" t="s">
        <v>8953</v>
      </c>
      <c r="D7123" t="s">
        <v>4402</v>
      </c>
      <c r="E7123" t="s">
        <v>7502</v>
      </c>
      <c r="F7123" t="s">
        <v>8956</v>
      </c>
      <c r="G7123" s="160" t="s">
        <v>4009</v>
      </c>
      <c r="H7123" t="s">
        <v>4146</v>
      </c>
      <c r="I7123" s="160" t="s">
        <v>4009</v>
      </c>
      <c r="J7123" t="s">
        <v>4150</v>
      </c>
      <c r="K7123" s="160" t="s">
        <v>4007</v>
      </c>
      <c r="L7123" t="s">
        <v>4153</v>
      </c>
    </row>
    <row r="7124" spans="1:12">
      <c r="A7124" s="15">
        <v>30790003</v>
      </c>
      <c r="B7124" t="s">
        <v>5450</v>
      </c>
      <c r="C7124" t="s">
        <v>8953</v>
      </c>
      <c r="D7124" t="s">
        <v>4402</v>
      </c>
      <c r="E7124" t="s">
        <v>7503</v>
      </c>
      <c r="F7124" t="s">
        <v>8956</v>
      </c>
      <c r="G7124" s="160" t="s">
        <v>4009</v>
      </c>
      <c r="H7124" t="s">
        <v>4146</v>
      </c>
      <c r="I7124" s="160" t="s">
        <v>3995</v>
      </c>
      <c r="J7124" t="s">
        <v>4147</v>
      </c>
      <c r="K7124" s="160" t="s">
        <v>4007</v>
      </c>
      <c r="L7124" t="s">
        <v>4148</v>
      </c>
    </row>
    <row r="7125" spans="1:12">
      <c r="A7125" s="15">
        <v>30790011</v>
      </c>
      <c r="B7125" t="s">
        <v>5450</v>
      </c>
      <c r="C7125" t="s">
        <v>8953</v>
      </c>
      <c r="D7125" t="s">
        <v>4402</v>
      </c>
      <c r="E7125" t="s">
        <v>7999</v>
      </c>
      <c r="F7125" t="s">
        <v>8956</v>
      </c>
      <c r="G7125" s="160" t="s">
        <v>4009</v>
      </c>
      <c r="H7125" t="s">
        <v>4146</v>
      </c>
      <c r="I7125" s="160" t="s">
        <v>4009</v>
      </c>
      <c r="J7125" t="s">
        <v>4150</v>
      </c>
      <c r="K7125" s="160" t="s">
        <v>4009</v>
      </c>
      <c r="L7125" t="s">
        <v>4151</v>
      </c>
    </row>
    <row r="7126" spans="1:12">
      <c r="A7126" s="15">
        <v>30790012</v>
      </c>
      <c r="B7126" t="s">
        <v>5450</v>
      </c>
      <c r="C7126" t="s">
        <v>8953</v>
      </c>
      <c r="D7126" t="s">
        <v>4402</v>
      </c>
      <c r="E7126" t="s">
        <v>8000</v>
      </c>
      <c r="F7126" t="s">
        <v>8956</v>
      </c>
      <c r="G7126" s="160" t="s">
        <v>4009</v>
      </c>
      <c r="H7126" t="s">
        <v>4146</v>
      </c>
      <c r="I7126" s="160" t="s">
        <v>4009</v>
      </c>
      <c r="J7126" t="s">
        <v>4150</v>
      </c>
      <c r="K7126" s="160" t="s">
        <v>4007</v>
      </c>
      <c r="L7126" t="s">
        <v>4153</v>
      </c>
    </row>
    <row r="7127" spans="1:12">
      <c r="A7127" s="15">
        <v>30790013</v>
      </c>
      <c r="B7127" t="s">
        <v>5450</v>
      </c>
      <c r="C7127" t="s">
        <v>8953</v>
      </c>
      <c r="D7127" t="s">
        <v>4402</v>
      </c>
      <c r="E7127" t="s">
        <v>8001</v>
      </c>
      <c r="F7127" t="s">
        <v>8956</v>
      </c>
      <c r="G7127" s="160" t="s">
        <v>4009</v>
      </c>
      <c r="H7127" t="s">
        <v>4146</v>
      </c>
      <c r="I7127" s="160" t="s">
        <v>3995</v>
      </c>
      <c r="J7127" t="s">
        <v>4147</v>
      </c>
      <c r="K7127" s="160" t="s">
        <v>4007</v>
      </c>
      <c r="L7127" t="s">
        <v>4148</v>
      </c>
    </row>
    <row r="7128" spans="1:12">
      <c r="A7128" s="15">
        <v>30790014</v>
      </c>
      <c r="B7128" t="s">
        <v>5450</v>
      </c>
      <c r="C7128" t="s">
        <v>8953</v>
      </c>
      <c r="D7128" t="s">
        <v>4402</v>
      </c>
      <c r="E7128" t="s">
        <v>8002</v>
      </c>
      <c r="F7128" t="s">
        <v>8956</v>
      </c>
      <c r="G7128" s="160" t="s">
        <v>4009</v>
      </c>
      <c r="H7128" t="s">
        <v>4146</v>
      </c>
      <c r="I7128" s="160" t="s">
        <v>3995</v>
      </c>
      <c r="J7128" t="s">
        <v>4147</v>
      </c>
      <c r="K7128" s="160" t="s">
        <v>4009</v>
      </c>
      <c r="L7128" t="s">
        <v>5320</v>
      </c>
    </row>
    <row r="7129" spans="1:12">
      <c r="A7129" s="15">
        <v>30790021</v>
      </c>
      <c r="B7129" t="s">
        <v>5450</v>
      </c>
      <c r="C7129" t="s">
        <v>8953</v>
      </c>
      <c r="D7129" t="s">
        <v>4402</v>
      </c>
      <c r="E7129" t="s">
        <v>8003</v>
      </c>
      <c r="F7129" t="s">
        <v>8956</v>
      </c>
      <c r="G7129" s="160" t="s">
        <v>4009</v>
      </c>
      <c r="H7129" t="s">
        <v>4146</v>
      </c>
      <c r="I7129" s="160" t="s">
        <v>4009</v>
      </c>
      <c r="J7129" t="s">
        <v>4150</v>
      </c>
      <c r="K7129" s="160" t="s">
        <v>4009</v>
      </c>
      <c r="L7129" t="s">
        <v>4151</v>
      </c>
    </row>
    <row r="7130" spans="1:12">
      <c r="A7130" s="15">
        <v>30790022</v>
      </c>
      <c r="B7130" t="s">
        <v>5450</v>
      </c>
      <c r="C7130" t="s">
        <v>8953</v>
      </c>
      <c r="D7130" t="s">
        <v>4402</v>
      </c>
      <c r="E7130" t="s">
        <v>8004</v>
      </c>
      <c r="F7130" t="s">
        <v>8956</v>
      </c>
      <c r="G7130" s="160" t="s">
        <v>4009</v>
      </c>
      <c r="H7130" t="s">
        <v>4146</v>
      </c>
      <c r="I7130" s="160" t="s">
        <v>4009</v>
      </c>
      <c r="J7130" t="s">
        <v>4150</v>
      </c>
      <c r="K7130" s="160" t="s">
        <v>4007</v>
      </c>
      <c r="L7130" t="s">
        <v>4153</v>
      </c>
    </row>
    <row r="7131" spans="1:12">
      <c r="A7131" s="15">
        <v>30790023</v>
      </c>
      <c r="B7131" t="s">
        <v>5450</v>
      </c>
      <c r="C7131" t="s">
        <v>8953</v>
      </c>
      <c r="D7131" t="s">
        <v>4402</v>
      </c>
      <c r="E7131" t="s">
        <v>4406</v>
      </c>
      <c r="F7131" t="s">
        <v>8956</v>
      </c>
      <c r="G7131" s="160" t="s">
        <v>4009</v>
      </c>
      <c r="H7131" t="s">
        <v>4146</v>
      </c>
      <c r="I7131" s="160" t="s">
        <v>3995</v>
      </c>
      <c r="J7131" t="s">
        <v>4147</v>
      </c>
      <c r="K7131" s="160" t="s">
        <v>4007</v>
      </c>
      <c r="L7131" t="s">
        <v>4148</v>
      </c>
    </row>
    <row r="7132" spans="1:12">
      <c r="A7132" s="15">
        <v>30790024</v>
      </c>
      <c r="B7132" t="s">
        <v>5450</v>
      </c>
      <c r="C7132" t="s">
        <v>8953</v>
      </c>
      <c r="D7132" t="s">
        <v>4402</v>
      </c>
      <c r="E7132" t="s">
        <v>8005</v>
      </c>
      <c r="F7132" t="s">
        <v>8956</v>
      </c>
      <c r="G7132" s="160" t="s">
        <v>4009</v>
      </c>
      <c r="H7132" t="s">
        <v>4146</v>
      </c>
      <c r="I7132" s="160" t="s">
        <v>3995</v>
      </c>
      <c r="J7132" t="s">
        <v>4147</v>
      </c>
      <c r="K7132" s="160" t="s">
        <v>4009</v>
      </c>
      <c r="L7132" t="s">
        <v>5320</v>
      </c>
    </row>
    <row r="7133" spans="1:12">
      <c r="A7133" s="15">
        <v>30799901</v>
      </c>
      <c r="B7133" t="s">
        <v>5450</v>
      </c>
      <c r="C7133" t="s">
        <v>8953</v>
      </c>
      <c r="D7133" t="s">
        <v>4020</v>
      </c>
      <c r="E7133" t="s">
        <v>9551</v>
      </c>
      <c r="F7133" t="s">
        <v>8956</v>
      </c>
      <c r="G7133" s="160" t="s">
        <v>4076</v>
      </c>
      <c r="H7133" t="s">
        <v>4330</v>
      </c>
      <c r="I7133" s="160" t="s">
        <v>3995</v>
      </c>
      <c r="J7133" t="s">
        <v>5519</v>
      </c>
      <c r="K7133">
        <v>99</v>
      </c>
      <c r="L7133" t="s">
        <v>3999</v>
      </c>
    </row>
    <row r="7134" spans="1:12">
      <c r="A7134" s="15">
        <v>30799998</v>
      </c>
      <c r="B7134" t="s">
        <v>5450</v>
      </c>
      <c r="C7134" t="s">
        <v>8953</v>
      </c>
      <c r="D7134" t="s">
        <v>4020</v>
      </c>
      <c r="E7134" t="s">
        <v>4020</v>
      </c>
      <c r="F7134" t="s">
        <v>8956</v>
      </c>
      <c r="G7134" s="160" t="s">
        <v>4076</v>
      </c>
      <c r="H7134" t="s">
        <v>4330</v>
      </c>
      <c r="I7134" s="160" t="s">
        <v>3995</v>
      </c>
      <c r="J7134" t="s">
        <v>5519</v>
      </c>
      <c r="K7134">
        <v>99</v>
      </c>
      <c r="L7134" t="s">
        <v>3999</v>
      </c>
    </row>
    <row r="7135" spans="1:12">
      <c r="A7135" s="15">
        <v>30799999</v>
      </c>
      <c r="B7135" t="s">
        <v>5450</v>
      </c>
      <c r="C7135" t="s">
        <v>8953</v>
      </c>
      <c r="D7135" t="s">
        <v>4020</v>
      </c>
      <c r="E7135" t="s">
        <v>7203</v>
      </c>
      <c r="F7135" t="s">
        <v>8956</v>
      </c>
      <c r="G7135" s="160" t="s">
        <v>4076</v>
      </c>
      <c r="H7135" t="s">
        <v>4330</v>
      </c>
      <c r="I7135" s="160" t="s">
        <v>3995</v>
      </c>
      <c r="J7135" t="s">
        <v>5519</v>
      </c>
      <c r="K7135">
        <v>99</v>
      </c>
      <c r="L7135" t="s">
        <v>3999</v>
      </c>
    </row>
    <row r="7136" spans="1:12">
      <c r="A7136" s="15">
        <v>30800101</v>
      </c>
      <c r="B7136" t="s">
        <v>5450</v>
      </c>
      <c r="C7136" t="s">
        <v>9552</v>
      </c>
      <c r="D7136" t="s">
        <v>9553</v>
      </c>
      <c r="E7136" t="s">
        <v>9554</v>
      </c>
      <c r="F7136" t="s">
        <v>3994</v>
      </c>
      <c r="G7136" s="160" t="s">
        <v>4076</v>
      </c>
      <c r="H7136" t="s">
        <v>4330</v>
      </c>
      <c r="I7136" s="160" t="s">
        <v>3997</v>
      </c>
      <c r="J7136" t="s">
        <v>5526</v>
      </c>
      <c r="K7136">
        <v>99</v>
      </c>
      <c r="L7136" t="s">
        <v>3999</v>
      </c>
    </row>
    <row r="7137" spans="1:12">
      <c r="A7137" s="15">
        <v>30800102</v>
      </c>
      <c r="B7137" t="s">
        <v>5450</v>
      </c>
      <c r="C7137" t="s">
        <v>9552</v>
      </c>
      <c r="D7137" t="s">
        <v>9553</v>
      </c>
      <c r="E7137" t="s">
        <v>9555</v>
      </c>
      <c r="F7137" t="s">
        <v>3994</v>
      </c>
      <c r="G7137" s="160" t="s">
        <v>4076</v>
      </c>
      <c r="H7137" t="s">
        <v>4330</v>
      </c>
      <c r="I7137" s="160" t="s">
        <v>3997</v>
      </c>
      <c r="J7137" t="s">
        <v>5526</v>
      </c>
      <c r="K7137">
        <v>99</v>
      </c>
      <c r="L7137" t="s">
        <v>3999</v>
      </c>
    </row>
    <row r="7138" spans="1:12">
      <c r="A7138" s="15">
        <v>30800103</v>
      </c>
      <c r="B7138" t="s">
        <v>5450</v>
      </c>
      <c r="C7138" t="s">
        <v>9552</v>
      </c>
      <c r="D7138" t="s">
        <v>9553</v>
      </c>
      <c r="E7138" t="s">
        <v>9556</v>
      </c>
      <c r="F7138" t="s">
        <v>3994</v>
      </c>
      <c r="G7138" s="160" t="s">
        <v>4076</v>
      </c>
      <c r="H7138" t="s">
        <v>4330</v>
      </c>
      <c r="I7138" s="160" t="s">
        <v>3997</v>
      </c>
      <c r="J7138" t="s">
        <v>5526</v>
      </c>
      <c r="K7138">
        <v>99</v>
      </c>
      <c r="L7138" t="s">
        <v>3999</v>
      </c>
    </row>
    <row r="7139" spans="1:12">
      <c r="A7139" s="15">
        <v>30800104</v>
      </c>
      <c r="B7139" t="s">
        <v>5450</v>
      </c>
      <c r="C7139" t="s">
        <v>9552</v>
      </c>
      <c r="D7139" t="s">
        <v>9553</v>
      </c>
      <c r="E7139" t="s">
        <v>9557</v>
      </c>
      <c r="F7139" t="s">
        <v>3994</v>
      </c>
      <c r="G7139" s="160" t="s">
        <v>4076</v>
      </c>
      <c r="H7139" t="s">
        <v>4330</v>
      </c>
      <c r="I7139" s="160" t="s">
        <v>3997</v>
      </c>
      <c r="J7139" t="s">
        <v>5526</v>
      </c>
      <c r="K7139" s="160" t="s">
        <v>4007</v>
      </c>
      <c r="L7139" t="s">
        <v>9558</v>
      </c>
    </row>
    <row r="7140" spans="1:12">
      <c r="A7140" s="15">
        <v>30800105</v>
      </c>
      <c r="B7140" t="s">
        <v>5450</v>
      </c>
      <c r="C7140" t="s">
        <v>9552</v>
      </c>
      <c r="D7140" t="s">
        <v>9553</v>
      </c>
      <c r="E7140" t="s">
        <v>9559</v>
      </c>
      <c r="F7140" t="s">
        <v>3994</v>
      </c>
      <c r="G7140" s="160" t="s">
        <v>4076</v>
      </c>
      <c r="H7140" t="s">
        <v>4330</v>
      </c>
      <c r="I7140" s="160" t="s">
        <v>3997</v>
      </c>
      <c r="J7140" t="s">
        <v>5526</v>
      </c>
      <c r="K7140" s="160" t="s">
        <v>4007</v>
      </c>
      <c r="L7140" t="s">
        <v>9558</v>
      </c>
    </row>
    <row r="7141" spans="1:12">
      <c r="A7141" s="15">
        <v>30800106</v>
      </c>
      <c r="B7141" t="s">
        <v>5450</v>
      </c>
      <c r="C7141" t="s">
        <v>9552</v>
      </c>
      <c r="D7141" t="s">
        <v>9553</v>
      </c>
      <c r="E7141" t="s">
        <v>9560</v>
      </c>
      <c r="F7141" t="s">
        <v>3994</v>
      </c>
      <c r="G7141" s="160" t="s">
        <v>4076</v>
      </c>
      <c r="H7141" t="s">
        <v>4330</v>
      </c>
      <c r="I7141" s="160" t="s">
        <v>3997</v>
      </c>
      <c r="J7141" t="s">
        <v>5526</v>
      </c>
      <c r="K7141" s="160" t="s">
        <v>4009</v>
      </c>
      <c r="L7141" t="s">
        <v>9561</v>
      </c>
    </row>
    <row r="7142" spans="1:12">
      <c r="A7142" s="15">
        <v>30800107</v>
      </c>
      <c r="B7142" t="s">
        <v>5450</v>
      </c>
      <c r="C7142" t="s">
        <v>9552</v>
      </c>
      <c r="D7142" t="s">
        <v>9553</v>
      </c>
      <c r="E7142" t="s">
        <v>9562</v>
      </c>
      <c r="F7142" t="s">
        <v>3994</v>
      </c>
      <c r="G7142" s="160" t="s">
        <v>4076</v>
      </c>
      <c r="H7142" t="s">
        <v>4330</v>
      </c>
      <c r="I7142" s="160" t="s">
        <v>3997</v>
      </c>
      <c r="J7142" t="s">
        <v>5526</v>
      </c>
      <c r="K7142">
        <v>99</v>
      </c>
      <c r="L7142" t="s">
        <v>3999</v>
      </c>
    </row>
    <row r="7143" spans="1:12">
      <c r="A7143" s="15">
        <v>30800108</v>
      </c>
      <c r="B7143" t="s">
        <v>5450</v>
      </c>
      <c r="C7143" t="s">
        <v>9552</v>
      </c>
      <c r="D7143" t="s">
        <v>9553</v>
      </c>
      <c r="E7143" t="s">
        <v>4240</v>
      </c>
      <c r="F7143" t="s">
        <v>3994</v>
      </c>
      <c r="G7143" s="160" t="s">
        <v>4076</v>
      </c>
      <c r="H7143" t="s">
        <v>4330</v>
      </c>
      <c r="I7143" s="160" t="s">
        <v>3997</v>
      </c>
      <c r="J7143" t="s">
        <v>5526</v>
      </c>
      <c r="K7143">
        <v>99</v>
      </c>
      <c r="L7143" t="s">
        <v>3999</v>
      </c>
    </row>
    <row r="7144" spans="1:12">
      <c r="A7144" s="15">
        <v>30800109</v>
      </c>
      <c r="B7144" t="s">
        <v>5450</v>
      </c>
      <c r="C7144" t="s">
        <v>9552</v>
      </c>
      <c r="D7144" t="s">
        <v>9553</v>
      </c>
      <c r="E7144" t="s">
        <v>4241</v>
      </c>
      <c r="F7144" t="s">
        <v>4073</v>
      </c>
      <c r="G7144" s="160" t="s">
        <v>4074</v>
      </c>
      <c r="H7144" t="s">
        <v>4075</v>
      </c>
      <c r="I7144" s="160" t="s">
        <v>4076</v>
      </c>
      <c r="J7144" t="s">
        <v>4077</v>
      </c>
      <c r="K7144">
        <v>99</v>
      </c>
      <c r="L7144" t="s">
        <v>3999</v>
      </c>
    </row>
    <row r="7145" spans="1:12">
      <c r="A7145" s="15">
        <v>30800110</v>
      </c>
      <c r="B7145" t="s">
        <v>5450</v>
      </c>
      <c r="C7145" t="s">
        <v>9552</v>
      </c>
      <c r="D7145" t="s">
        <v>9553</v>
      </c>
      <c r="E7145" t="s">
        <v>4241</v>
      </c>
      <c r="F7145" t="s">
        <v>4073</v>
      </c>
      <c r="G7145" s="160" t="s">
        <v>4074</v>
      </c>
      <c r="H7145" t="s">
        <v>4075</v>
      </c>
      <c r="I7145" s="160" t="s">
        <v>4076</v>
      </c>
      <c r="J7145" t="s">
        <v>4077</v>
      </c>
      <c r="K7145">
        <v>99</v>
      </c>
      <c r="L7145" t="s">
        <v>3999</v>
      </c>
    </row>
    <row r="7146" spans="1:12">
      <c r="A7146" s="15">
        <v>30800111</v>
      </c>
      <c r="B7146" t="s">
        <v>5450</v>
      </c>
      <c r="C7146" t="s">
        <v>9552</v>
      </c>
      <c r="D7146" t="s">
        <v>9553</v>
      </c>
      <c r="E7146" t="s">
        <v>9563</v>
      </c>
      <c r="F7146" t="s">
        <v>3994</v>
      </c>
      <c r="G7146" s="160" t="s">
        <v>4076</v>
      </c>
      <c r="H7146" t="s">
        <v>4330</v>
      </c>
      <c r="I7146" s="160" t="s">
        <v>3997</v>
      </c>
      <c r="J7146" t="s">
        <v>5526</v>
      </c>
      <c r="K7146">
        <v>99</v>
      </c>
      <c r="L7146" t="s">
        <v>3999</v>
      </c>
    </row>
    <row r="7147" spans="1:12">
      <c r="A7147" s="15">
        <v>30800112</v>
      </c>
      <c r="B7147" t="s">
        <v>5450</v>
      </c>
      <c r="C7147" t="s">
        <v>9552</v>
      </c>
      <c r="D7147" t="s">
        <v>9553</v>
      </c>
      <c r="E7147" t="s">
        <v>7210</v>
      </c>
      <c r="F7147" t="s">
        <v>3994</v>
      </c>
      <c r="G7147" s="160" t="s">
        <v>4076</v>
      </c>
      <c r="H7147" t="s">
        <v>4330</v>
      </c>
      <c r="I7147" s="160" t="s">
        <v>3997</v>
      </c>
      <c r="J7147" t="s">
        <v>5526</v>
      </c>
      <c r="K7147">
        <v>99</v>
      </c>
      <c r="L7147" t="s">
        <v>3999</v>
      </c>
    </row>
    <row r="7148" spans="1:12">
      <c r="A7148" s="15">
        <v>30800113</v>
      </c>
      <c r="B7148" t="s">
        <v>5450</v>
      </c>
      <c r="C7148" t="s">
        <v>9552</v>
      </c>
      <c r="D7148" t="s">
        <v>9553</v>
      </c>
      <c r="E7148" t="s">
        <v>9564</v>
      </c>
      <c r="F7148" t="s">
        <v>3994</v>
      </c>
      <c r="G7148" s="160" t="s">
        <v>4076</v>
      </c>
      <c r="H7148" t="s">
        <v>4330</v>
      </c>
      <c r="I7148" s="160" t="s">
        <v>3997</v>
      </c>
      <c r="J7148" t="s">
        <v>5526</v>
      </c>
      <c r="K7148">
        <v>99</v>
      </c>
      <c r="L7148" t="s">
        <v>3999</v>
      </c>
    </row>
    <row r="7149" spans="1:12">
      <c r="A7149" s="15">
        <v>30800114</v>
      </c>
      <c r="B7149" t="s">
        <v>5450</v>
      </c>
      <c r="C7149" t="s">
        <v>9552</v>
      </c>
      <c r="D7149" t="s">
        <v>9553</v>
      </c>
      <c r="E7149" t="s">
        <v>9565</v>
      </c>
      <c r="F7149" t="s">
        <v>3994</v>
      </c>
      <c r="G7149" s="160" t="s">
        <v>4076</v>
      </c>
      <c r="H7149" t="s">
        <v>4330</v>
      </c>
      <c r="I7149" s="160" t="s">
        <v>3997</v>
      </c>
      <c r="J7149" t="s">
        <v>5526</v>
      </c>
      <c r="K7149" s="160" t="s">
        <v>4007</v>
      </c>
      <c r="L7149" t="s">
        <v>9558</v>
      </c>
    </row>
    <row r="7150" spans="1:12">
      <c r="A7150" s="15">
        <v>30800115</v>
      </c>
      <c r="B7150" t="s">
        <v>5450</v>
      </c>
      <c r="C7150" t="s">
        <v>9552</v>
      </c>
      <c r="D7150" t="s">
        <v>9553</v>
      </c>
      <c r="E7150" t="s">
        <v>9566</v>
      </c>
      <c r="F7150" t="s">
        <v>3994</v>
      </c>
      <c r="G7150" s="160" t="s">
        <v>4076</v>
      </c>
      <c r="H7150" t="s">
        <v>4330</v>
      </c>
      <c r="I7150" s="160" t="s">
        <v>3997</v>
      </c>
      <c r="J7150" t="s">
        <v>5526</v>
      </c>
      <c r="K7150">
        <v>99</v>
      </c>
      <c r="L7150" t="s">
        <v>3999</v>
      </c>
    </row>
    <row r="7151" spans="1:12">
      <c r="A7151" s="15">
        <v>30800116</v>
      </c>
      <c r="B7151" t="s">
        <v>5450</v>
      </c>
      <c r="C7151" t="s">
        <v>9552</v>
      </c>
      <c r="D7151" t="s">
        <v>9553</v>
      </c>
      <c r="E7151" t="s">
        <v>9567</v>
      </c>
      <c r="F7151" t="s">
        <v>3994</v>
      </c>
      <c r="G7151" s="160" t="s">
        <v>4076</v>
      </c>
      <c r="H7151" t="s">
        <v>4330</v>
      </c>
      <c r="I7151" s="160" t="s">
        <v>3997</v>
      </c>
      <c r="J7151" t="s">
        <v>5526</v>
      </c>
      <c r="K7151" s="160" t="s">
        <v>4007</v>
      </c>
      <c r="L7151" t="s">
        <v>9558</v>
      </c>
    </row>
    <row r="7152" spans="1:12">
      <c r="A7152" s="15">
        <v>30800117</v>
      </c>
      <c r="B7152" t="s">
        <v>5450</v>
      </c>
      <c r="C7152" t="s">
        <v>9552</v>
      </c>
      <c r="D7152" t="s">
        <v>9553</v>
      </c>
      <c r="E7152" t="s">
        <v>8156</v>
      </c>
      <c r="F7152" t="s">
        <v>3994</v>
      </c>
      <c r="G7152" s="160" t="s">
        <v>4076</v>
      </c>
      <c r="H7152" t="s">
        <v>4330</v>
      </c>
      <c r="I7152" s="160" t="s">
        <v>3997</v>
      </c>
      <c r="J7152" t="s">
        <v>5526</v>
      </c>
      <c r="K7152">
        <v>99</v>
      </c>
      <c r="L7152" t="s">
        <v>3999</v>
      </c>
    </row>
    <row r="7153" spans="1:12">
      <c r="A7153" s="15">
        <v>30800120</v>
      </c>
      <c r="B7153" t="s">
        <v>5450</v>
      </c>
      <c r="C7153" t="s">
        <v>9552</v>
      </c>
      <c r="D7153" t="s">
        <v>9553</v>
      </c>
      <c r="E7153" t="s">
        <v>9554</v>
      </c>
      <c r="F7153" t="s">
        <v>3994</v>
      </c>
      <c r="G7153" s="160" t="s">
        <v>4076</v>
      </c>
      <c r="H7153" t="s">
        <v>4330</v>
      </c>
      <c r="I7153" s="160" t="s">
        <v>3997</v>
      </c>
      <c r="J7153" t="s">
        <v>5526</v>
      </c>
      <c r="K7153">
        <v>99</v>
      </c>
      <c r="L7153" t="s">
        <v>3999</v>
      </c>
    </row>
    <row r="7154" spans="1:12">
      <c r="A7154" s="15">
        <v>30800121</v>
      </c>
      <c r="B7154" t="s">
        <v>5450</v>
      </c>
      <c r="C7154" t="s">
        <v>9552</v>
      </c>
      <c r="D7154" t="s">
        <v>9553</v>
      </c>
      <c r="E7154" t="s">
        <v>9559</v>
      </c>
      <c r="F7154" t="s">
        <v>3994</v>
      </c>
      <c r="G7154" s="160" t="s">
        <v>4076</v>
      </c>
      <c r="H7154" t="s">
        <v>4330</v>
      </c>
      <c r="I7154" s="160" t="s">
        <v>3997</v>
      </c>
      <c r="J7154" t="s">
        <v>5526</v>
      </c>
      <c r="K7154">
        <v>99</v>
      </c>
      <c r="L7154" t="s">
        <v>3999</v>
      </c>
    </row>
    <row r="7155" spans="1:12">
      <c r="A7155" s="15">
        <v>30800122</v>
      </c>
      <c r="B7155" t="s">
        <v>5450</v>
      </c>
      <c r="C7155" t="s">
        <v>9552</v>
      </c>
      <c r="D7155" t="s">
        <v>9553</v>
      </c>
      <c r="E7155" t="s">
        <v>9555</v>
      </c>
      <c r="F7155" t="s">
        <v>3994</v>
      </c>
      <c r="G7155" s="160" t="s">
        <v>4076</v>
      </c>
      <c r="H7155" t="s">
        <v>4330</v>
      </c>
      <c r="I7155" s="160" t="s">
        <v>3997</v>
      </c>
      <c r="J7155" t="s">
        <v>5526</v>
      </c>
      <c r="K7155">
        <v>99</v>
      </c>
      <c r="L7155" t="s">
        <v>3999</v>
      </c>
    </row>
    <row r="7156" spans="1:12">
      <c r="A7156" s="15">
        <v>30800123</v>
      </c>
      <c r="B7156" t="s">
        <v>5450</v>
      </c>
      <c r="C7156" t="s">
        <v>9552</v>
      </c>
      <c r="D7156" t="s">
        <v>9553</v>
      </c>
      <c r="E7156" t="s">
        <v>9560</v>
      </c>
      <c r="F7156" t="s">
        <v>3994</v>
      </c>
      <c r="G7156" s="160" t="s">
        <v>4076</v>
      </c>
      <c r="H7156" t="s">
        <v>4330</v>
      </c>
      <c r="I7156" s="160" t="s">
        <v>3997</v>
      </c>
      <c r="J7156" t="s">
        <v>5526</v>
      </c>
      <c r="K7156">
        <v>99</v>
      </c>
      <c r="L7156" t="s">
        <v>3999</v>
      </c>
    </row>
    <row r="7157" spans="1:12">
      <c r="A7157" s="15">
        <v>30800124</v>
      </c>
      <c r="B7157" t="s">
        <v>5450</v>
      </c>
      <c r="C7157" t="s">
        <v>9552</v>
      </c>
      <c r="D7157" t="s">
        <v>9553</v>
      </c>
      <c r="E7157" t="s">
        <v>9556</v>
      </c>
      <c r="F7157" t="s">
        <v>3994</v>
      </c>
      <c r="G7157" s="160" t="s">
        <v>4076</v>
      </c>
      <c r="H7157" t="s">
        <v>4330</v>
      </c>
      <c r="I7157" s="160" t="s">
        <v>3997</v>
      </c>
      <c r="J7157" t="s">
        <v>5526</v>
      </c>
      <c r="K7157" s="160" t="s">
        <v>4007</v>
      </c>
      <c r="L7157" t="s">
        <v>9558</v>
      </c>
    </row>
    <row r="7158" spans="1:12">
      <c r="A7158" s="15">
        <v>30800125</v>
      </c>
      <c r="B7158" t="s">
        <v>5450</v>
      </c>
      <c r="C7158" t="s">
        <v>9552</v>
      </c>
      <c r="D7158" t="s">
        <v>9553</v>
      </c>
      <c r="E7158" t="s">
        <v>9557</v>
      </c>
      <c r="F7158" t="s">
        <v>3994</v>
      </c>
      <c r="G7158" s="160" t="s">
        <v>4076</v>
      </c>
      <c r="H7158" t="s">
        <v>4330</v>
      </c>
      <c r="I7158" s="160" t="s">
        <v>3997</v>
      </c>
      <c r="J7158" t="s">
        <v>5526</v>
      </c>
      <c r="K7158" s="160" t="s">
        <v>4007</v>
      </c>
      <c r="L7158" t="s">
        <v>9558</v>
      </c>
    </row>
    <row r="7159" spans="1:12">
      <c r="A7159" s="15">
        <v>30800126</v>
      </c>
      <c r="B7159" t="s">
        <v>5450</v>
      </c>
      <c r="C7159" t="s">
        <v>9552</v>
      </c>
      <c r="D7159" t="s">
        <v>9553</v>
      </c>
      <c r="E7159" t="s">
        <v>9562</v>
      </c>
      <c r="F7159" t="s">
        <v>3994</v>
      </c>
      <c r="G7159" s="160" t="s">
        <v>4076</v>
      </c>
      <c r="H7159" t="s">
        <v>4330</v>
      </c>
      <c r="I7159" s="160" t="s">
        <v>3997</v>
      </c>
      <c r="J7159" t="s">
        <v>5526</v>
      </c>
      <c r="K7159" s="160" t="s">
        <v>4007</v>
      </c>
      <c r="L7159" t="s">
        <v>9558</v>
      </c>
    </row>
    <row r="7160" spans="1:12">
      <c r="A7160" s="15">
        <v>30800127</v>
      </c>
      <c r="B7160" t="s">
        <v>5450</v>
      </c>
      <c r="C7160" t="s">
        <v>9552</v>
      </c>
      <c r="D7160" t="s">
        <v>9553</v>
      </c>
      <c r="E7160" t="s">
        <v>9563</v>
      </c>
      <c r="F7160" t="s">
        <v>3994</v>
      </c>
      <c r="G7160" s="160" t="s">
        <v>4076</v>
      </c>
      <c r="H7160" t="s">
        <v>4330</v>
      </c>
      <c r="I7160" s="160" t="s">
        <v>3997</v>
      </c>
      <c r="J7160" t="s">
        <v>5526</v>
      </c>
      <c r="K7160" s="160" t="s">
        <v>4007</v>
      </c>
      <c r="L7160" t="s">
        <v>9558</v>
      </c>
    </row>
    <row r="7161" spans="1:12">
      <c r="A7161" s="15">
        <v>30800128</v>
      </c>
      <c r="B7161" t="s">
        <v>5450</v>
      </c>
      <c r="C7161" t="s">
        <v>9552</v>
      </c>
      <c r="D7161" t="s">
        <v>9553</v>
      </c>
      <c r="E7161" t="s">
        <v>7210</v>
      </c>
      <c r="F7161" t="s">
        <v>3994</v>
      </c>
      <c r="G7161" s="160" t="s">
        <v>4076</v>
      </c>
      <c r="H7161" t="s">
        <v>4330</v>
      </c>
      <c r="I7161" s="160" t="s">
        <v>3997</v>
      </c>
      <c r="J7161" t="s">
        <v>5526</v>
      </c>
      <c r="K7161" s="160" t="s">
        <v>4007</v>
      </c>
      <c r="L7161" t="s">
        <v>9558</v>
      </c>
    </row>
    <row r="7162" spans="1:12">
      <c r="A7162" s="15">
        <v>30800129</v>
      </c>
      <c r="B7162" t="s">
        <v>5450</v>
      </c>
      <c r="C7162" t="s">
        <v>9552</v>
      </c>
      <c r="D7162" t="s">
        <v>9553</v>
      </c>
      <c r="E7162" t="s">
        <v>9564</v>
      </c>
      <c r="F7162" t="s">
        <v>3994</v>
      </c>
      <c r="G7162" s="160" t="s">
        <v>4076</v>
      </c>
      <c r="H7162" t="s">
        <v>4330</v>
      </c>
      <c r="I7162" s="160" t="s">
        <v>3997</v>
      </c>
      <c r="J7162" t="s">
        <v>5526</v>
      </c>
      <c r="K7162" s="160" t="s">
        <v>4007</v>
      </c>
      <c r="L7162" t="s">
        <v>9558</v>
      </c>
    </row>
    <row r="7163" spans="1:12">
      <c r="A7163" s="15">
        <v>30800130</v>
      </c>
      <c r="B7163" t="s">
        <v>5450</v>
      </c>
      <c r="C7163" t="s">
        <v>9552</v>
      </c>
      <c r="D7163" t="s">
        <v>9553</v>
      </c>
      <c r="E7163" t="s">
        <v>9565</v>
      </c>
      <c r="F7163" t="s">
        <v>3994</v>
      </c>
      <c r="G7163" s="160" t="s">
        <v>4076</v>
      </c>
      <c r="H7163" t="s">
        <v>4330</v>
      </c>
      <c r="I7163" s="160" t="s">
        <v>3997</v>
      </c>
      <c r="J7163" t="s">
        <v>5526</v>
      </c>
      <c r="K7163" s="160" t="s">
        <v>4007</v>
      </c>
      <c r="L7163" t="s">
        <v>9558</v>
      </c>
    </row>
    <row r="7164" spans="1:12">
      <c r="A7164" s="15">
        <v>30800131</v>
      </c>
      <c r="B7164" t="s">
        <v>5450</v>
      </c>
      <c r="C7164" t="s">
        <v>9552</v>
      </c>
      <c r="D7164" t="s">
        <v>9553</v>
      </c>
      <c r="E7164" t="s">
        <v>9566</v>
      </c>
      <c r="F7164" t="s">
        <v>3994</v>
      </c>
      <c r="G7164" s="160" t="s">
        <v>4076</v>
      </c>
      <c r="H7164" t="s">
        <v>4330</v>
      </c>
      <c r="I7164" s="160" t="s">
        <v>3997</v>
      </c>
      <c r="J7164" t="s">
        <v>5526</v>
      </c>
      <c r="K7164" s="160" t="s">
        <v>4007</v>
      </c>
      <c r="L7164" t="s">
        <v>9558</v>
      </c>
    </row>
    <row r="7165" spans="1:12">
      <c r="A7165" s="15">
        <v>30800132</v>
      </c>
      <c r="B7165" t="s">
        <v>5450</v>
      </c>
      <c r="C7165" t="s">
        <v>9552</v>
      </c>
      <c r="D7165" t="s">
        <v>9553</v>
      </c>
      <c r="E7165" t="s">
        <v>9567</v>
      </c>
      <c r="F7165" t="s">
        <v>3994</v>
      </c>
      <c r="G7165" s="160" t="s">
        <v>4076</v>
      </c>
      <c r="H7165" t="s">
        <v>4330</v>
      </c>
      <c r="I7165" s="160" t="s">
        <v>3997</v>
      </c>
      <c r="J7165" t="s">
        <v>5526</v>
      </c>
      <c r="K7165" s="160" t="s">
        <v>4007</v>
      </c>
      <c r="L7165" t="s">
        <v>9558</v>
      </c>
    </row>
    <row r="7166" spans="1:12">
      <c r="A7166" s="15">
        <v>30800133</v>
      </c>
      <c r="B7166" t="s">
        <v>5450</v>
      </c>
      <c r="C7166" t="s">
        <v>9552</v>
      </c>
      <c r="D7166" t="s">
        <v>9553</v>
      </c>
      <c r="E7166" t="s">
        <v>8156</v>
      </c>
      <c r="F7166" t="s">
        <v>3994</v>
      </c>
      <c r="G7166" s="160" t="s">
        <v>4076</v>
      </c>
      <c r="H7166" t="s">
        <v>4330</v>
      </c>
      <c r="I7166" s="160" t="s">
        <v>3997</v>
      </c>
      <c r="J7166" t="s">
        <v>5526</v>
      </c>
      <c r="K7166" s="160" t="s">
        <v>4007</v>
      </c>
      <c r="L7166" t="s">
        <v>9558</v>
      </c>
    </row>
    <row r="7167" spans="1:12">
      <c r="A7167" s="15">
        <v>30800134</v>
      </c>
      <c r="B7167" t="s">
        <v>5450</v>
      </c>
      <c r="C7167" t="s">
        <v>9552</v>
      </c>
      <c r="D7167" t="s">
        <v>9553</v>
      </c>
      <c r="E7167" t="s">
        <v>9568</v>
      </c>
      <c r="F7167" t="s">
        <v>3994</v>
      </c>
      <c r="G7167" s="160" t="s">
        <v>4076</v>
      </c>
      <c r="H7167" t="s">
        <v>4330</v>
      </c>
      <c r="I7167" s="160" t="s">
        <v>3997</v>
      </c>
      <c r="J7167" t="s">
        <v>5526</v>
      </c>
      <c r="K7167">
        <v>99</v>
      </c>
      <c r="L7167" t="s">
        <v>3999</v>
      </c>
    </row>
    <row r="7168" spans="1:12">
      <c r="A7168" s="15">
        <v>30800197</v>
      </c>
      <c r="B7168" t="s">
        <v>5450</v>
      </c>
      <c r="C7168" t="s">
        <v>9552</v>
      </c>
      <c r="D7168" t="s">
        <v>9553</v>
      </c>
      <c r="E7168" t="s">
        <v>4020</v>
      </c>
      <c r="F7168" t="s">
        <v>3994</v>
      </c>
      <c r="G7168" s="160" t="s">
        <v>4076</v>
      </c>
      <c r="H7168" t="s">
        <v>4330</v>
      </c>
      <c r="I7168" s="160" t="s">
        <v>3997</v>
      </c>
      <c r="J7168" t="s">
        <v>5526</v>
      </c>
      <c r="K7168">
        <v>99</v>
      </c>
      <c r="L7168" t="s">
        <v>3999</v>
      </c>
    </row>
    <row r="7169" spans="1:12">
      <c r="A7169" s="15">
        <v>30800198</v>
      </c>
      <c r="B7169" t="s">
        <v>5450</v>
      </c>
      <c r="C7169" t="s">
        <v>9552</v>
      </c>
      <c r="D7169" t="s">
        <v>9553</v>
      </c>
      <c r="E7169" t="s">
        <v>4020</v>
      </c>
      <c r="F7169" t="s">
        <v>3994</v>
      </c>
      <c r="G7169" s="160" t="s">
        <v>4076</v>
      </c>
      <c r="H7169" t="s">
        <v>4330</v>
      </c>
      <c r="I7169" s="160" t="s">
        <v>3997</v>
      </c>
      <c r="J7169" t="s">
        <v>5526</v>
      </c>
      <c r="K7169">
        <v>99</v>
      </c>
      <c r="L7169" t="s">
        <v>3999</v>
      </c>
    </row>
    <row r="7170" spans="1:12">
      <c r="A7170" s="15">
        <v>30800199</v>
      </c>
      <c r="B7170" t="s">
        <v>5450</v>
      </c>
      <c r="C7170" t="s">
        <v>9552</v>
      </c>
      <c r="D7170" t="s">
        <v>9553</v>
      </c>
      <c r="E7170" t="s">
        <v>4020</v>
      </c>
      <c r="F7170" t="s">
        <v>3994</v>
      </c>
      <c r="G7170" s="160" t="s">
        <v>4076</v>
      </c>
      <c r="H7170" t="s">
        <v>4330</v>
      </c>
      <c r="I7170" s="160" t="s">
        <v>3997</v>
      </c>
      <c r="J7170" t="s">
        <v>5526</v>
      </c>
      <c r="K7170" s="160" t="s">
        <v>4007</v>
      </c>
      <c r="L7170" t="s">
        <v>9558</v>
      </c>
    </row>
    <row r="7171" spans="1:12">
      <c r="A7171" s="15">
        <v>30800501</v>
      </c>
      <c r="B7171" t="s">
        <v>5450</v>
      </c>
      <c r="C7171" t="s">
        <v>9552</v>
      </c>
      <c r="D7171" t="s">
        <v>2162</v>
      </c>
      <c r="E7171" t="s">
        <v>9569</v>
      </c>
      <c r="F7171" t="s">
        <v>3994</v>
      </c>
      <c r="G7171" s="160" t="s">
        <v>4076</v>
      </c>
      <c r="H7171" t="s">
        <v>4330</v>
      </c>
      <c r="I7171" s="160" t="s">
        <v>3997</v>
      </c>
      <c r="J7171" t="s">
        <v>5526</v>
      </c>
      <c r="K7171">
        <v>99</v>
      </c>
      <c r="L7171" t="s">
        <v>3999</v>
      </c>
    </row>
    <row r="7172" spans="1:12">
      <c r="A7172" s="15">
        <v>30800699</v>
      </c>
      <c r="B7172" t="s">
        <v>5450</v>
      </c>
      <c r="C7172" t="s">
        <v>9552</v>
      </c>
      <c r="D7172" t="s">
        <v>9570</v>
      </c>
      <c r="E7172" t="s">
        <v>4020</v>
      </c>
      <c r="F7172" t="s">
        <v>3994</v>
      </c>
      <c r="G7172" s="160" t="s">
        <v>4076</v>
      </c>
      <c r="H7172" t="s">
        <v>4330</v>
      </c>
      <c r="I7172" s="160" t="s">
        <v>3997</v>
      </c>
      <c r="J7172" t="s">
        <v>5526</v>
      </c>
      <c r="K7172">
        <v>99</v>
      </c>
      <c r="L7172" t="s">
        <v>3999</v>
      </c>
    </row>
    <row r="7173" spans="1:12">
      <c r="A7173" s="15">
        <v>30800701</v>
      </c>
      <c r="B7173" t="s">
        <v>5450</v>
      </c>
      <c r="C7173" t="s">
        <v>9552</v>
      </c>
      <c r="D7173" t="s">
        <v>9571</v>
      </c>
      <c r="E7173" t="s">
        <v>9572</v>
      </c>
      <c r="F7173" t="s">
        <v>3994</v>
      </c>
      <c r="G7173" s="160" t="s">
        <v>4076</v>
      </c>
      <c r="H7173" t="s">
        <v>4330</v>
      </c>
      <c r="I7173" s="160" t="s">
        <v>3997</v>
      </c>
      <c r="J7173" t="s">
        <v>5526</v>
      </c>
      <c r="K7173">
        <v>99</v>
      </c>
      <c r="L7173" t="s">
        <v>3999</v>
      </c>
    </row>
    <row r="7174" spans="1:12">
      <c r="A7174" s="15">
        <v>30800702</v>
      </c>
      <c r="B7174" t="s">
        <v>5450</v>
      </c>
      <c r="C7174" t="s">
        <v>9552</v>
      </c>
      <c r="D7174" t="s">
        <v>9571</v>
      </c>
      <c r="E7174" t="s">
        <v>9573</v>
      </c>
      <c r="F7174" t="s">
        <v>3994</v>
      </c>
      <c r="G7174" s="160" t="s">
        <v>4076</v>
      </c>
      <c r="H7174" t="s">
        <v>4330</v>
      </c>
      <c r="I7174" s="160" t="s">
        <v>3997</v>
      </c>
      <c r="J7174" t="s">
        <v>5526</v>
      </c>
      <c r="K7174">
        <v>99</v>
      </c>
      <c r="L7174" t="s">
        <v>3999</v>
      </c>
    </row>
    <row r="7175" spans="1:12">
      <c r="A7175" s="15">
        <v>30800703</v>
      </c>
      <c r="B7175" t="s">
        <v>5450</v>
      </c>
      <c r="C7175" t="s">
        <v>9552</v>
      </c>
      <c r="D7175" t="s">
        <v>9571</v>
      </c>
      <c r="E7175" t="s">
        <v>9574</v>
      </c>
      <c r="F7175" t="s">
        <v>3994</v>
      </c>
      <c r="G7175" s="160" t="s">
        <v>4076</v>
      </c>
      <c r="H7175" t="s">
        <v>4330</v>
      </c>
      <c r="I7175" s="160" t="s">
        <v>3997</v>
      </c>
      <c r="J7175" t="s">
        <v>5526</v>
      </c>
      <c r="K7175">
        <v>99</v>
      </c>
      <c r="L7175" t="s">
        <v>3999</v>
      </c>
    </row>
    <row r="7176" spans="1:12">
      <c r="A7176" s="15">
        <v>30800704</v>
      </c>
      <c r="B7176" t="s">
        <v>5450</v>
      </c>
      <c r="C7176" t="s">
        <v>9552</v>
      </c>
      <c r="D7176" t="s">
        <v>9571</v>
      </c>
      <c r="E7176" t="s">
        <v>9575</v>
      </c>
      <c r="F7176" t="s">
        <v>3994</v>
      </c>
      <c r="G7176" s="160" t="s">
        <v>4076</v>
      </c>
      <c r="H7176" t="s">
        <v>4330</v>
      </c>
      <c r="I7176" s="160" t="s">
        <v>3997</v>
      </c>
      <c r="J7176" t="s">
        <v>5526</v>
      </c>
      <c r="K7176">
        <v>99</v>
      </c>
      <c r="L7176" t="s">
        <v>3999</v>
      </c>
    </row>
    <row r="7177" spans="1:12">
      <c r="A7177" s="15">
        <v>30800705</v>
      </c>
      <c r="B7177" t="s">
        <v>5450</v>
      </c>
      <c r="C7177" t="s">
        <v>9552</v>
      </c>
      <c r="D7177" t="s">
        <v>9571</v>
      </c>
      <c r="E7177" t="s">
        <v>8234</v>
      </c>
      <c r="F7177" t="s">
        <v>3994</v>
      </c>
      <c r="G7177" s="160" t="s">
        <v>4076</v>
      </c>
      <c r="H7177" t="s">
        <v>4330</v>
      </c>
      <c r="I7177" s="160" t="s">
        <v>3997</v>
      </c>
      <c r="J7177" t="s">
        <v>5526</v>
      </c>
      <c r="K7177">
        <v>99</v>
      </c>
      <c r="L7177" t="s">
        <v>3999</v>
      </c>
    </row>
    <row r="7178" spans="1:12">
      <c r="A7178" s="15">
        <v>30800718</v>
      </c>
      <c r="B7178" t="s">
        <v>5450</v>
      </c>
      <c r="C7178" t="s">
        <v>9552</v>
      </c>
      <c r="D7178" t="s">
        <v>9571</v>
      </c>
      <c r="E7178" t="s">
        <v>9576</v>
      </c>
      <c r="F7178" t="s">
        <v>3994</v>
      </c>
      <c r="G7178" s="160" t="s">
        <v>4076</v>
      </c>
      <c r="H7178" t="s">
        <v>4330</v>
      </c>
      <c r="I7178" s="160" t="s">
        <v>3997</v>
      </c>
      <c r="J7178" t="s">
        <v>5526</v>
      </c>
      <c r="K7178">
        <v>99</v>
      </c>
      <c r="L7178" t="s">
        <v>3999</v>
      </c>
    </row>
    <row r="7179" spans="1:12">
      <c r="A7179" s="15">
        <v>30800719</v>
      </c>
      <c r="B7179" t="s">
        <v>5450</v>
      </c>
      <c r="C7179" t="s">
        <v>9552</v>
      </c>
      <c r="D7179" t="s">
        <v>9571</v>
      </c>
      <c r="E7179" t="s">
        <v>9577</v>
      </c>
      <c r="F7179" t="s">
        <v>3994</v>
      </c>
      <c r="G7179" s="160" t="s">
        <v>4076</v>
      </c>
      <c r="H7179" t="s">
        <v>4330</v>
      </c>
      <c r="I7179" s="160" t="s">
        <v>3997</v>
      </c>
      <c r="J7179" t="s">
        <v>5526</v>
      </c>
      <c r="K7179">
        <v>99</v>
      </c>
      <c r="L7179" t="s">
        <v>3999</v>
      </c>
    </row>
    <row r="7180" spans="1:12">
      <c r="A7180" s="15">
        <v>30800720</v>
      </c>
      <c r="B7180" t="s">
        <v>5450</v>
      </c>
      <c r="C7180" t="s">
        <v>9552</v>
      </c>
      <c r="D7180" t="s">
        <v>9571</v>
      </c>
      <c r="E7180" t="s">
        <v>4080</v>
      </c>
      <c r="F7180" t="s">
        <v>3994</v>
      </c>
      <c r="G7180" s="160" t="s">
        <v>4076</v>
      </c>
      <c r="H7180" t="s">
        <v>4330</v>
      </c>
      <c r="I7180" s="160" t="s">
        <v>3997</v>
      </c>
      <c r="J7180" t="s">
        <v>5526</v>
      </c>
      <c r="K7180">
        <v>99</v>
      </c>
      <c r="L7180" t="s">
        <v>3999</v>
      </c>
    </row>
    <row r="7181" spans="1:12">
      <c r="A7181" s="15">
        <v>30800721</v>
      </c>
      <c r="B7181" t="s">
        <v>5450</v>
      </c>
      <c r="C7181" t="s">
        <v>9552</v>
      </c>
      <c r="D7181" t="s">
        <v>9571</v>
      </c>
      <c r="E7181" t="s">
        <v>9578</v>
      </c>
      <c r="F7181" t="s">
        <v>3994</v>
      </c>
      <c r="G7181" s="160" t="s">
        <v>4076</v>
      </c>
      <c r="H7181" t="s">
        <v>4330</v>
      </c>
      <c r="I7181" s="160" t="s">
        <v>3997</v>
      </c>
      <c r="J7181" t="s">
        <v>5526</v>
      </c>
      <c r="K7181">
        <v>99</v>
      </c>
      <c r="L7181" t="s">
        <v>3999</v>
      </c>
    </row>
    <row r="7182" spans="1:12">
      <c r="A7182" s="15">
        <v>30800722</v>
      </c>
      <c r="B7182" t="s">
        <v>5450</v>
      </c>
      <c r="C7182" t="s">
        <v>9552</v>
      </c>
      <c r="D7182" t="s">
        <v>9571</v>
      </c>
      <c r="E7182" t="s">
        <v>9579</v>
      </c>
      <c r="F7182" t="s">
        <v>3994</v>
      </c>
      <c r="G7182" s="160" t="s">
        <v>4076</v>
      </c>
      <c r="H7182" t="s">
        <v>4330</v>
      </c>
      <c r="I7182" s="160" t="s">
        <v>3997</v>
      </c>
      <c r="J7182" t="s">
        <v>5526</v>
      </c>
      <c r="K7182">
        <v>99</v>
      </c>
      <c r="L7182" t="s">
        <v>3999</v>
      </c>
    </row>
    <row r="7183" spans="1:12">
      <c r="A7183" s="15">
        <v>30800723</v>
      </c>
      <c r="B7183" t="s">
        <v>5450</v>
      </c>
      <c r="C7183" t="s">
        <v>9552</v>
      </c>
      <c r="D7183" t="s">
        <v>9571</v>
      </c>
      <c r="E7183" t="s">
        <v>9580</v>
      </c>
      <c r="F7183" t="s">
        <v>3994</v>
      </c>
      <c r="G7183" s="160" t="s">
        <v>4076</v>
      </c>
      <c r="H7183" t="s">
        <v>4330</v>
      </c>
      <c r="I7183" s="160" t="s">
        <v>3997</v>
      </c>
      <c r="J7183" t="s">
        <v>5526</v>
      </c>
      <c r="K7183">
        <v>99</v>
      </c>
      <c r="L7183" t="s">
        <v>3999</v>
      </c>
    </row>
    <row r="7184" spans="1:12">
      <c r="A7184" s="15">
        <v>30800724</v>
      </c>
      <c r="B7184" t="s">
        <v>5450</v>
      </c>
      <c r="C7184" t="s">
        <v>9552</v>
      </c>
      <c r="D7184" t="s">
        <v>9571</v>
      </c>
      <c r="E7184" t="s">
        <v>9581</v>
      </c>
      <c r="F7184" t="s">
        <v>3994</v>
      </c>
      <c r="G7184" s="160" t="s">
        <v>4076</v>
      </c>
      <c r="H7184" t="s">
        <v>4330</v>
      </c>
      <c r="I7184" s="160" t="s">
        <v>3997</v>
      </c>
      <c r="J7184" t="s">
        <v>5526</v>
      </c>
      <c r="K7184">
        <v>99</v>
      </c>
      <c r="L7184" t="s">
        <v>3999</v>
      </c>
    </row>
    <row r="7185" spans="1:12">
      <c r="A7185" s="15">
        <v>30800726</v>
      </c>
      <c r="B7185" t="s">
        <v>5450</v>
      </c>
      <c r="C7185" t="s">
        <v>9552</v>
      </c>
      <c r="D7185" t="s">
        <v>9571</v>
      </c>
      <c r="E7185" t="s">
        <v>9582</v>
      </c>
      <c r="F7185" t="s">
        <v>3994</v>
      </c>
      <c r="G7185" s="160" t="s">
        <v>4076</v>
      </c>
      <c r="H7185" t="s">
        <v>4330</v>
      </c>
      <c r="I7185" s="160" t="s">
        <v>3997</v>
      </c>
      <c r="J7185" t="s">
        <v>5526</v>
      </c>
      <c r="K7185">
        <v>99</v>
      </c>
      <c r="L7185" t="s">
        <v>3999</v>
      </c>
    </row>
    <row r="7186" spans="1:12">
      <c r="A7186" s="15">
        <v>30800730</v>
      </c>
      <c r="B7186" t="s">
        <v>5450</v>
      </c>
      <c r="C7186" t="s">
        <v>9552</v>
      </c>
      <c r="D7186" t="s">
        <v>9571</v>
      </c>
      <c r="E7186" t="s">
        <v>9583</v>
      </c>
      <c r="F7186" t="s">
        <v>3994</v>
      </c>
      <c r="G7186" s="160" t="s">
        <v>4076</v>
      </c>
      <c r="H7186" t="s">
        <v>4330</v>
      </c>
      <c r="I7186" s="160" t="s">
        <v>3997</v>
      </c>
      <c r="J7186" t="s">
        <v>5526</v>
      </c>
      <c r="K7186">
        <v>99</v>
      </c>
      <c r="L7186" t="s">
        <v>3999</v>
      </c>
    </row>
    <row r="7187" spans="1:12">
      <c r="A7187" s="15">
        <v>30800731</v>
      </c>
      <c r="B7187" t="s">
        <v>5450</v>
      </c>
      <c r="C7187" t="s">
        <v>9552</v>
      </c>
      <c r="D7187" t="s">
        <v>9571</v>
      </c>
      <c r="E7187" t="s">
        <v>9584</v>
      </c>
      <c r="F7187" t="s">
        <v>3994</v>
      </c>
      <c r="G7187" s="160" t="s">
        <v>4076</v>
      </c>
      <c r="H7187" t="s">
        <v>4330</v>
      </c>
      <c r="I7187" s="160" t="s">
        <v>3997</v>
      </c>
      <c r="J7187" t="s">
        <v>5526</v>
      </c>
      <c r="K7187">
        <v>99</v>
      </c>
      <c r="L7187" t="s">
        <v>3999</v>
      </c>
    </row>
    <row r="7188" spans="1:12">
      <c r="A7188" s="15">
        <v>30800732</v>
      </c>
      <c r="B7188" t="s">
        <v>5450</v>
      </c>
      <c r="C7188" t="s">
        <v>9552</v>
      </c>
      <c r="D7188" t="s">
        <v>9571</v>
      </c>
      <c r="E7188" t="s">
        <v>9585</v>
      </c>
      <c r="F7188" t="s">
        <v>3994</v>
      </c>
      <c r="G7188" s="160" t="s">
        <v>4076</v>
      </c>
      <c r="H7188" t="s">
        <v>4330</v>
      </c>
      <c r="I7188" s="160" t="s">
        <v>3997</v>
      </c>
      <c r="J7188" t="s">
        <v>5526</v>
      </c>
      <c r="K7188">
        <v>99</v>
      </c>
      <c r="L7188" t="s">
        <v>3999</v>
      </c>
    </row>
    <row r="7189" spans="1:12">
      <c r="A7189" s="15">
        <v>30800736</v>
      </c>
      <c r="B7189" t="s">
        <v>5450</v>
      </c>
      <c r="C7189" t="s">
        <v>9552</v>
      </c>
      <c r="D7189" t="s">
        <v>9571</v>
      </c>
      <c r="E7189" t="s">
        <v>9586</v>
      </c>
      <c r="F7189" t="s">
        <v>3994</v>
      </c>
      <c r="G7189" s="160" t="s">
        <v>4076</v>
      </c>
      <c r="H7189" t="s">
        <v>4330</v>
      </c>
      <c r="I7189" s="160" t="s">
        <v>3997</v>
      </c>
      <c r="J7189" t="s">
        <v>5526</v>
      </c>
      <c r="K7189">
        <v>99</v>
      </c>
      <c r="L7189" t="s">
        <v>3999</v>
      </c>
    </row>
    <row r="7190" spans="1:12">
      <c r="A7190" s="15">
        <v>30800742</v>
      </c>
      <c r="B7190" t="s">
        <v>5450</v>
      </c>
      <c r="C7190" t="s">
        <v>9552</v>
      </c>
      <c r="D7190" t="s">
        <v>9571</v>
      </c>
      <c r="E7190" t="s">
        <v>9587</v>
      </c>
      <c r="F7190" t="s">
        <v>3994</v>
      </c>
      <c r="G7190" s="160" t="s">
        <v>4076</v>
      </c>
      <c r="H7190" t="s">
        <v>4330</v>
      </c>
      <c r="I7190" s="160" t="s">
        <v>3997</v>
      </c>
      <c r="J7190" t="s">
        <v>5526</v>
      </c>
      <c r="K7190">
        <v>99</v>
      </c>
      <c r="L7190" t="s">
        <v>3999</v>
      </c>
    </row>
    <row r="7191" spans="1:12">
      <c r="A7191" s="15">
        <v>30800748</v>
      </c>
      <c r="B7191" t="s">
        <v>5450</v>
      </c>
      <c r="C7191" t="s">
        <v>9552</v>
      </c>
      <c r="D7191" t="s">
        <v>9571</v>
      </c>
      <c r="E7191" t="s">
        <v>9588</v>
      </c>
      <c r="F7191" t="s">
        <v>3994</v>
      </c>
      <c r="G7191" s="160" t="s">
        <v>4076</v>
      </c>
      <c r="H7191" t="s">
        <v>4330</v>
      </c>
      <c r="I7191" s="160" t="s">
        <v>3997</v>
      </c>
      <c r="J7191" t="s">
        <v>5526</v>
      </c>
      <c r="K7191">
        <v>99</v>
      </c>
      <c r="L7191" t="s">
        <v>3999</v>
      </c>
    </row>
    <row r="7192" spans="1:12">
      <c r="A7192" s="15">
        <v>30800754</v>
      </c>
      <c r="B7192" t="s">
        <v>5450</v>
      </c>
      <c r="C7192" t="s">
        <v>9552</v>
      </c>
      <c r="D7192" t="s">
        <v>9571</v>
      </c>
      <c r="E7192" t="s">
        <v>9589</v>
      </c>
      <c r="F7192" t="s">
        <v>3994</v>
      </c>
      <c r="G7192" s="160" t="s">
        <v>4076</v>
      </c>
      <c r="H7192" t="s">
        <v>4330</v>
      </c>
      <c r="I7192" s="160" t="s">
        <v>3997</v>
      </c>
      <c r="J7192" t="s">
        <v>5526</v>
      </c>
      <c r="K7192">
        <v>99</v>
      </c>
      <c r="L7192" t="s">
        <v>3999</v>
      </c>
    </row>
    <row r="7193" spans="1:12">
      <c r="A7193" s="15">
        <v>30800760</v>
      </c>
      <c r="B7193" t="s">
        <v>5450</v>
      </c>
      <c r="C7193" t="s">
        <v>9552</v>
      </c>
      <c r="D7193" t="s">
        <v>9571</v>
      </c>
      <c r="E7193" t="s">
        <v>7713</v>
      </c>
      <c r="F7193" t="s">
        <v>3994</v>
      </c>
      <c r="G7193" s="160" t="s">
        <v>4076</v>
      </c>
      <c r="H7193" t="s">
        <v>4330</v>
      </c>
      <c r="I7193" s="160" t="s">
        <v>3997</v>
      </c>
      <c r="J7193" t="s">
        <v>5526</v>
      </c>
      <c r="K7193">
        <v>99</v>
      </c>
      <c r="L7193" t="s">
        <v>3999</v>
      </c>
    </row>
    <row r="7194" spans="1:12">
      <c r="A7194" s="15">
        <v>30800766</v>
      </c>
      <c r="B7194" t="s">
        <v>5450</v>
      </c>
      <c r="C7194" t="s">
        <v>9552</v>
      </c>
      <c r="D7194" t="s">
        <v>9571</v>
      </c>
      <c r="E7194" t="s">
        <v>9590</v>
      </c>
      <c r="F7194" t="s">
        <v>3994</v>
      </c>
      <c r="G7194" s="160" t="s">
        <v>4076</v>
      </c>
      <c r="H7194" t="s">
        <v>4330</v>
      </c>
      <c r="I7194" s="160" t="s">
        <v>3997</v>
      </c>
      <c r="J7194" t="s">
        <v>5526</v>
      </c>
      <c r="K7194">
        <v>99</v>
      </c>
      <c r="L7194" t="s">
        <v>3999</v>
      </c>
    </row>
    <row r="7195" spans="1:12">
      <c r="A7195" s="15">
        <v>30800772</v>
      </c>
      <c r="B7195" t="s">
        <v>5450</v>
      </c>
      <c r="C7195" t="s">
        <v>9552</v>
      </c>
      <c r="D7195" t="s">
        <v>9571</v>
      </c>
      <c r="E7195" t="s">
        <v>9591</v>
      </c>
      <c r="F7195" t="s">
        <v>3994</v>
      </c>
      <c r="G7195" s="160" t="s">
        <v>4076</v>
      </c>
      <c r="H7195" t="s">
        <v>4330</v>
      </c>
      <c r="I7195" s="160" t="s">
        <v>3997</v>
      </c>
      <c r="J7195" t="s">
        <v>5526</v>
      </c>
      <c r="K7195">
        <v>99</v>
      </c>
      <c r="L7195" t="s">
        <v>3999</v>
      </c>
    </row>
    <row r="7196" spans="1:12">
      <c r="A7196" s="15">
        <v>30800778</v>
      </c>
      <c r="B7196" t="s">
        <v>5450</v>
      </c>
      <c r="C7196" t="s">
        <v>9552</v>
      </c>
      <c r="D7196" t="s">
        <v>9571</v>
      </c>
      <c r="E7196" t="s">
        <v>9592</v>
      </c>
      <c r="F7196" t="s">
        <v>3994</v>
      </c>
      <c r="G7196" s="160" t="s">
        <v>4076</v>
      </c>
      <c r="H7196" t="s">
        <v>4330</v>
      </c>
      <c r="I7196" s="160" t="s">
        <v>3997</v>
      </c>
      <c r="J7196" t="s">
        <v>5526</v>
      </c>
      <c r="K7196">
        <v>99</v>
      </c>
      <c r="L7196" t="s">
        <v>3999</v>
      </c>
    </row>
    <row r="7197" spans="1:12">
      <c r="A7197" s="15">
        <v>30800790</v>
      </c>
      <c r="B7197" t="s">
        <v>5450</v>
      </c>
      <c r="C7197" t="s">
        <v>9552</v>
      </c>
      <c r="D7197" t="s">
        <v>9571</v>
      </c>
      <c r="E7197" t="s">
        <v>5211</v>
      </c>
      <c r="F7197" t="s">
        <v>3994</v>
      </c>
      <c r="G7197" s="160" t="s">
        <v>4076</v>
      </c>
      <c r="H7197" t="s">
        <v>4330</v>
      </c>
      <c r="I7197" s="160" t="s">
        <v>3997</v>
      </c>
      <c r="J7197" t="s">
        <v>5526</v>
      </c>
      <c r="K7197">
        <v>99</v>
      </c>
      <c r="L7197" t="s">
        <v>3999</v>
      </c>
    </row>
    <row r="7198" spans="1:12">
      <c r="A7198" s="15">
        <v>30800791</v>
      </c>
      <c r="B7198" t="s">
        <v>5450</v>
      </c>
      <c r="C7198" t="s">
        <v>9552</v>
      </c>
      <c r="D7198" t="s">
        <v>9571</v>
      </c>
      <c r="E7198" t="s">
        <v>5938</v>
      </c>
      <c r="F7198" t="s">
        <v>4073</v>
      </c>
      <c r="G7198" s="160" t="s">
        <v>4076</v>
      </c>
      <c r="H7198" t="s">
        <v>4330</v>
      </c>
      <c r="I7198" s="160" t="s">
        <v>3997</v>
      </c>
      <c r="J7198" t="s">
        <v>5526</v>
      </c>
      <c r="K7198">
        <v>99</v>
      </c>
      <c r="L7198" t="s">
        <v>3999</v>
      </c>
    </row>
    <row r="7199" spans="1:12">
      <c r="A7199" s="15">
        <v>30800799</v>
      </c>
      <c r="B7199" t="s">
        <v>5450</v>
      </c>
      <c r="C7199" t="s">
        <v>9552</v>
      </c>
      <c r="D7199" t="s">
        <v>9571</v>
      </c>
      <c r="E7199" t="s">
        <v>4020</v>
      </c>
      <c r="F7199" t="s">
        <v>3994</v>
      </c>
      <c r="G7199" s="160" t="s">
        <v>4076</v>
      </c>
      <c r="H7199" t="s">
        <v>4330</v>
      </c>
      <c r="I7199" s="160" t="s">
        <v>3997</v>
      </c>
      <c r="J7199" t="s">
        <v>5526</v>
      </c>
      <c r="K7199">
        <v>99</v>
      </c>
      <c r="L7199" t="s">
        <v>3999</v>
      </c>
    </row>
    <row r="7200" spans="1:12">
      <c r="A7200" s="15">
        <v>30800801</v>
      </c>
      <c r="B7200" t="s">
        <v>5450</v>
      </c>
      <c r="C7200" t="s">
        <v>9552</v>
      </c>
      <c r="D7200" t="s">
        <v>9593</v>
      </c>
      <c r="E7200" t="s">
        <v>9594</v>
      </c>
      <c r="F7200" t="s">
        <v>3994</v>
      </c>
      <c r="G7200" s="160" t="s">
        <v>4076</v>
      </c>
      <c r="H7200" t="s">
        <v>4330</v>
      </c>
      <c r="I7200" s="160" t="s">
        <v>3997</v>
      </c>
      <c r="J7200" t="s">
        <v>5526</v>
      </c>
      <c r="K7200">
        <v>99</v>
      </c>
      <c r="L7200" t="s">
        <v>3999</v>
      </c>
    </row>
    <row r="7201" spans="1:12">
      <c r="A7201" s="15">
        <v>30800802</v>
      </c>
      <c r="B7201" t="s">
        <v>5450</v>
      </c>
      <c r="C7201" t="s">
        <v>9552</v>
      </c>
      <c r="D7201" t="s">
        <v>9593</v>
      </c>
      <c r="E7201" t="s">
        <v>9595</v>
      </c>
      <c r="F7201" t="s">
        <v>3994</v>
      </c>
      <c r="G7201" s="160" t="s">
        <v>4076</v>
      </c>
      <c r="H7201" t="s">
        <v>4330</v>
      </c>
      <c r="I7201" s="160" t="s">
        <v>3997</v>
      </c>
      <c r="J7201" t="s">
        <v>5526</v>
      </c>
      <c r="K7201">
        <v>99</v>
      </c>
      <c r="L7201" t="s">
        <v>3999</v>
      </c>
    </row>
    <row r="7202" spans="1:12">
      <c r="A7202" s="15">
        <v>30800803</v>
      </c>
      <c r="B7202" t="s">
        <v>5450</v>
      </c>
      <c r="C7202" t="s">
        <v>9552</v>
      </c>
      <c r="D7202" t="s">
        <v>9593</v>
      </c>
      <c r="E7202" t="s">
        <v>9596</v>
      </c>
      <c r="F7202" t="s">
        <v>4073</v>
      </c>
      <c r="G7202" s="160" t="s">
        <v>4074</v>
      </c>
      <c r="H7202" t="s">
        <v>4075</v>
      </c>
      <c r="I7202" s="160" t="s">
        <v>4076</v>
      </c>
      <c r="J7202" t="s">
        <v>4077</v>
      </c>
      <c r="K7202">
        <v>99</v>
      </c>
      <c r="L7202" t="s">
        <v>3999</v>
      </c>
    </row>
    <row r="7203" spans="1:12">
      <c r="A7203" s="15">
        <v>30800804</v>
      </c>
      <c r="B7203" t="s">
        <v>5450</v>
      </c>
      <c r="C7203" t="s">
        <v>9552</v>
      </c>
      <c r="D7203" t="s">
        <v>9593</v>
      </c>
      <c r="E7203" t="s">
        <v>9597</v>
      </c>
      <c r="F7203" t="s">
        <v>5453</v>
      </c>
      <c r="G7203" s="160" t="s">
        <v>4076</v>
      </c>
      <c r="H7203" t="s">
        <v>4330</v>
      </c>
      <c r="I7203" s="160" t="s">
        <v>3997</v>
      </c>
      <c r="J7203" t="s">
        <v>5526</v>
      </c>
      <c r="K7203">
        <v>99</v>
      </c>
      <c r="L7203" t="s">
        <v>3999</v>
      </c>
    </row>
    <row r="7204" spans="1:12">
      <c r="A7204" s="15">
        <v>30800810</v>
      </c>
      <c r="B7204" t="s">
        <v>5450</v>
      </c>
      <c r="C7204" t="s">
        <v>9552</v>
      </c>
      <c r="D7204" t="s">
        <v>9593</v>
      </c>
      <c r="E7204" t="s">
        <v>9598</v>
      </c>
      <c r="F7204" t="s">
        <v>5453</v>
      </c>
      <c r="G7204" s="160" t="s">
        <v>4076</v>
      </c>
      <c r="H7204" t="s">
        <v>4330</v>
      </c>
      <c r="I7204" s="160" t="s">
        <v>3997</v>
      </c>
      <c r="J7204" t="s">
        <v>5526</v>
      </c>
      <c r="K7204">
        <v>99</v>
      </c>
      <c r="L7204" t="s">
        <v>3999</v>
      </c>
    </row>
    <row r="7205" spans="1:12">
      <c r="A7205" s="15">
        <v>30800811</v>
      </c>
      <c r="B7205" t="s">
        <v>5450</v>
      </c>
      <c r="C7205" t="s">
        <v>9552</v>
      </c>
      <c r="D7205" t="s">
        <v>9593</v>
      </c>
      <c r="E7205" t="s">
        <v>9599</v>
      </c>
      <c r="F7205" t="s">
        <v>5453</v>
      </c>
      <c r="G7205" s="160" t="s">
        <v>4076</v>
      </c>
      <c r="H7205" t="s">
        <v>4330</v>
      </c>
      <c r="I7205" s="160" t="s">
        <v>3997</v>
      </c>
      <c r="J7205" t="s">
        <v>5526</v>
      </c>
      <c r="K7205">
        <v>99</v>
      </c>
      <c r="L7205" t="s">
        <v>3999</v>
      </c>
    </row>
    <row r="7206" spans="1:12">
      <c r="A7206" s="15">
        <v>30800815</v>
      </c>
      <c r="B7206" t="s">
        <v>5450</v>
      </c>
      <c r="C7206" t="s">
        <v>9552</v>
      </c>
      <c r="D7206" t="s">
        <v>9593</v>
      </c>
      <c r="E7206" t="s">
        <v>9600</v>
      </c>
      <c r="F7206" t="s">
        <v>5453</v>
      </c>
      <c r="G7206" s="160" t="s">
        <v>4076</v>
      </c>
      <c r="H7206" t="s">
        <v>4330</v>
      </c>
      <c r="I7206" s="160" t="s">
        <v>3997</v>
      </c>
      <c r="J7206" t="s">
        <v>5526</v>
      </c>
      <c r="K7206">
        <v>99</v>
      </c>
      <c r="L7206" t="s">
        <v>3999</v>
      </c>
    </row>
    <row r="7207" spans="1:12">
      <c r="A7207" s="15">
        <v>30800816</v>
      </c>
      <c r="B7207" t="s">
        <v>5450</v>
      </c>
      <c r="C7207" t="s">
        <v>9552</v>
      </c>
      <c r="D7207" t="s">
        <v>9593</v>
      </c>
      <c r="E7207" t="s">
        <v>9601</v>
      </c>
      <c r="F7207" t="s">
        <v>5453</v>
      </c>
      <c r="G7207" s="160" t="s">
        <v>4076</v>
      </c>
      <c r="H7207" t="s">
        <v>4330</v>
      </c>
      <c r="I7207" s="160" t="s">
        <v>3997</v>
      </c>
      <c r="J7207" t="s">
        <v>5526</v>
      </c>
      <c r="K7207">
        <v>99</v>
      </c>
      <c r="L7207" t="s">
        <v>3999</v>
      </c>
    </row>
    <row r="7208" spans="1:12">
      <c r="A7208" s="15">
        <v>30800899</v>
      </c>
      <c r="B7208" t="s">
        <v>5450</v>
      </c>
      <c r="C7208" t="s">
        <v>9552</v>
      </c>
      <c r="D7208" t="s">
        <v>9593</v>
      </c>
      <c r="E7208" t="s">
        <v>4080</v>
      </c>
      <c r="F7208" t="s">
        <v>5453</v>
      </c>
      <c r="G7208" s="160" t="s">
        <v>4076</v>
      </c>
      <c r="H7208" t="s">
        <v>4330</v>
      </c>
      <c r="I7208" s="160" t="s">
        <v>3997</v>
      </c>
      <c r="J7208" t="s">
        <v>5526</v>
      </c>
      <c r="K7208">
        <v>99</v>
      </c>
      <c r="L7208" t="s">
        <v>3999</v>
      </c>
    </row>
    <row r="7209" spans="1:12">
      <c r="A7209" s="15">
        <v>30800901</v>
      </c>
      <c r="B7209" t="s">
        <v>5450</v>
      </c>
      <c r="C7209" t="s">
        <v>9552</v>
      </c>
      <c r="D7209" t="s">
        <v>9602</v>
      </c>
      <c r="E7209" t="s">
        <v>9603</v>
      </c>
      <c r="F7209" t="s">
        <v>3994</v>
      </c>
      <c r="G7209" s="160" t="s">
        <v>4076</v>
      </c>
      <c r="H7209" t="s">
        <v>4330</v>
      </c>
      <c r="I7209" s="160" t="s">
        <v>3997</v>
      </c>
      <c r="J7209" t="s">
        <v>5526</v>
      </c>
      <c r="K7209">
        <v>99</v>
      </c>
      <c r="L7209" t="s">
        <v>3999</v>
      </c>
    </row>
    <row r="7210" spans="1:12">
      <c r="A7210" s="15">
        <v>30801001</v>
      </c>
      <c r="B7210" t="s">
        <v>5450</v>
      </c>
      <c r="C7210" t="s">
        <v>9552</v>
      </c>
      <c r="D7210" t="s">
        <v>9604</v>
      </c>
      <c r="E7210" t="s">
        <v>9605</v>
      </c>
      <c r="F7210" t="s">
        <v>3994</v>
      </c>
      <c r="G7210" s="160" t="s">
        <v>4076</v>
      </c>
      <c r="H7210" t="s">
        <v>4330</v>
      </c>
      <c r="I7210" s="160" t="s">
        <v>3997</v>
      </c>
      <c r="J7210" t="s">
        <v>5526</v>
      </c>
      <c r="K7210">
        <v>99</v>
      </c>
      <c r="L7210" t="s">
        <v>3999</v>
      </c>
    </row>
    <row r="7211" spans="1:12">
      <c r="A7211" s="15">
        <v>30801002</v>
      </c>
      <c r="B7211" t="s">
        <v>5450</v>
      </c>
      <c r="C7211" t="s">
        <v>9552</v>
      </c>
      <c r="D7211" t="s">
        <v>9604</v>
      </c>
      <c r="E7211" t="s">
        <v>5936</v>
      </c>
      <c r="F7211" t="s">
        <v>3994</v>
      </c>
      <c r="G7211" s="160" t="s">
        <v>4076</v>
      </c>
      <c r="H7211" t="s">
        <v>4330</v>
      </c>
      <c r="I7211" s="160" t="s">
        <v>3997</v>
      </c>
      <c r="J7211" t="s">
        <v>5526</v>
      </c>
      <c r="K7211">
        <v>99</v>
      </c>
      <c r="L7211" t="s">
        <v>3999</v>
      </c>
    </row>
    <row r="7212" spans="1:12">
      <c r="A7212" s="15">
        <v>30801003</v>
      </c>
      <c r="B7212" t="s">
        <v>5450</v>
      </c>
      <c r="C7212" t="s">
        <v>9552</v>
      </c>
      <c r="D7212" t="s">
        <v>9604</v>
      </c>
      <c r="E7212" t="s">
        <v>9606</v>
      </c>
      <c r="F7212" t="s">
        <v>3994</v>
      </c>
      <c r="G7212" s="160" t="s">
        <v>4076</v>
      </c>
      <c r="H7212" t="s">
        <v>4330</v>
      </c>
      <c r="I7212" s="160" t="s">
        <v>3997</v>
      </c>
      <c r="J7212" t="s">
        <v>5526</v>
      </c>
      <c r="K7212">
        <v>99</v>
      </c>
      <c r="L7212" t="s">
        <v>3999</v>
      </c>
    </row>
    <row r="7213" spans="1:12">
      <c r="A7213" s="15">
        <v>30801004</v>
      </c>
      <c r="B7213" t="s">
        <v>5450</v>
      </c>
      <c r="C7213" t="s">
        <v>9552</v>
      </c>
      <c r="D7213" t="s">
        <v>9604</v>
      </c>
      <c r="E7213" t="s">
        <v>9607</v>
      </c>
      <c r="F7213" t="s">
        <v>3994</v>
      </c>
      <c r="G7213" s="160" t="s">
        <v>4076</v>
      </c>
      <c r="H7213" t="s">
        <v>4330</v>
      </c>
      <c r="I7213" s="160" t="s">
        <v>3997</v>
      </c>
      <c r="J7213" t="s">
        <v>5526</v>
      </c>
      <c r="K7213">
        <v>99</v>
      </c>
      <c r="L7213" t="s">
        <v>3999</v>
      </c>
    </row>
    <row r="7214" spans="1:12">
      <c r="A7214" s="15">
        <v>30801005</v>
      </c>
      <c r="B7214" t="s">
        <v>5450</v>
      </c>
      <c r="C7214" t="s">
        <v>9552</v>
      </c>
      <c r="D7214" t="s">
        <v>9604</v>
      </c>
      <c r="E7214" t="s">
        <v>5469</v>
      </c>
      <c r="F7214" t="s">
        <v>3994</v>
      </c>
      <c r="G7214" s="160" t="s">
        <v>4076</v>
      </c>
      <c r="H7214" t="s">
        <v>4330</v>
      </c>
      <c r="I7214" s="160" t="s">
        <v>3997</v>
      </c>
      <c r="J7214" t="s">
        <v>5526</v>
      </c>
      <c r="K7214">
        <v>99</v>
      </c>
      <c r="L7214" t="s">
        <v>3999</v>
      </c>
    </row>
    <row r="7215" spans="1:12">
      <c r="A7215" s="15">
        <v>30801006</v>
      </c>
      <c r="B7215" t="s">
        <v>5450</v>
      </c>
      <c r="C7215" t="s">
        <v>9552</v>
      </c>
      <c r="D7215" t="s">
        <v>9604</v>
      </c>
      <c r="E7215" t="s">
        <v>9608</v>
      </c>
      <c r="F7215" t="s">
        <v>3994</v>
      </c>
      <c r="G7215" s="160" t="s">
        <v>4076</v>
      </c>
      <c r="H7215" t="s">
        <v>4330</v>
      </c>
      <c r="I7215" s="160" t="s">
        <v>3997</v>
      </c>
      <c r="J7215" t="s">
        <v>5526</v>
      </c>
      <c r="K7215">
        <v>99</v>
      </c>
      <c r="L7215" t="s">
        <v>3999</v>
      </c>
    </row>
    <row r="7216" spans="1:12">
      <c r="A7216" s="15">
        <v>30801007</v>
      </c>
      <c r="B7216" t="s">
        <v>5450</v>
      </c>
      <c r="C7216" t="s">
        <v>9552</v>
      </c>
      <c r="D7216" t="s">
        <v>9604</v>
      </c>
      <c r="E7216" t="s">
        <v>9609</v>
      </c>
      <c r="F7216" t="s">
        <v>3994</v>
      </c>
      <c r="G7216" s="160" t="s">
        <v>4076</v>
      </c>
      <c r="H7216" t="s">
        <v>4330</v>
      </c>
      <c r="I7216" s="160" t="s">
        <v>3997</v>
      </c>
      <c r="J7216" t="s">
        <v>5526</v>
      </c>
      <c r="K7216">
        <v>99</v>
      </c>
      <c r="L7216" t="s">
        <v>3999</v>
      </c>
    </row>
    <row r="7217" spans="1:12">
      <c r="A7217" s="15">
        <v>30801008</v>
      </c>
      <c r="B7217" t="s">
        <v>5450</v>
      </c>
      <c r="C7217" t="s">
        <v>9552</v>
      </c>
      <c r="D7217" t="s">
        <v>9604</v>
      </c>
      <c r="E7217" t="s">
        <v>9610</v>
      </c>
      <c r="F7217" t="s">
        <v>3994</v>
      </c>
      <c r="G7217" s="160" t="s">
        <v>4076</v>
      </c>
      <c r="H7217" t="s">
        <v>4330</v>
      </c>
      <c r="I7217" s="160" t="s">
        <v>3997</v>
      </c>
      <c r="J7217" t="s">
        <v>5526</v>
      </c>
      <c r="K7217">
        <v>99</v>
      </c>
      <c r="L7217" t="s">
        <v>3999</v>
      </c>
    </row>
    <row r="7218" spans="1:12">
      <c r="A7218" s="15">
        <v>30805001</v>
      </c>
      <c r="B7218" t="s">
        <v>5450</v>
      </c>
      <c r="C7218" t="s">
        <v>9552</v>
      </c>
      <c r="D7218" t="s">
        <v>9611</v>
      </c>
      <c r="E7218" t="s">
        <v>9612</v>
      </c>
      <c r="F7218" t="s">
        <v>3994</v>
      </c>
      <c r="G7218" s="160" t="s">
        <v>4076</v>
      </c>
      <c r="H7218" t="s">
        <v>4330</v>
      </c>
      <c r="I7218" s="160" t="s">
        <v>3997</v>
      </c>
      <c r="J7218" t="s">
        <v>5526</v>
      </c>
      <c r="K7218">
        <v>99</v>
      </c>
      <c r="L7218" t="s">
        <v>3999</v>
      </c>
    </row>
    <row r="7219" spans="1:12">
      <c r="A7219" s="15">
        <v>30805002</v>
      </c>
      <c r="B7219" t="s">
        <v>5450</v>
      </c>
      <c r="C7219" t="s">
        <v>9552</v>
      </c>
      <c r="D7219" t="s">
        <v>9611</v>
      </c>
      <c r="E7219" t="s">
        <v>9613</v>
      </c>
      <c r="F7219" t="s">
        <v>3994</v>
      </c>
      <c r="G7219" s="160" t="s">
        <v>4076</v>
      </c>
      <c r="H7219" t="s">
        <v>4330</v>
      </c>
      <c r="I7219" s="160" t="s">
        <v>3997</v>
      </c>
      <c r="J7219" t="s">
        <v>5526</v>
      </c>
      <c r="K7219">
        <v>99</v>
      </c>
      <c r="L7219" t="s">
        <v>3999</v>
      </c>
    </row>
    <row r="7220" spans="1:12">
      <c r="A7220" s="15">
        <v>30805003</v>
      </c>
      <c r="B7220" t="s">
        <v>5450</v>
      </c>
      <c r="C7220" t="s">
        <v>9552</v>
      </c>
      <c r="D7220" t="s">
        <v>9611</v>
      </c>
      <c r="E7220" t="s">
        <v>9614</v>
      </c>
      <c r="F7220" t="s">
        <v>4073</v>
      </c>
      <c r="G7220" s="160" t="s">
        <v>4076</v>
      </c>
      <c r="H7220" t="s">
        <v>4330</v>
      </c>
      <c r="I7220" s="160" t="s">
        <v>3997</v>
      </c>
      <c r="J7220" t="s">
        <v>5526</v>
      </c>
      <c r="K7220">
        <v>99</v>
      </c>
      <c r="L7220" t="s">
        <v>3999</v>
      </c>
    </row>
    <row r="7221" spans="1:12">
      <c r="A7221" s="15">
        <v>30805004</v>
      </c>
      <c r="B7221" t="s">
        <v>5450</v>
      </c>
      <c r="C7221" t="s">
        <v>9552</v>
      </c>
      <c r="D7221" t="s">
        <v>9611</v>
      </c>
      <c r="E7221" t="s">
        <v>9615</v>
      </c>
      <c r="F7221" t="s">
        <v>3994</v>
      </c>
      <c r="G7221" s="160" t="s">
        <v>4076</v>
      </c>
      <c r="H7221" t="s">
        <v>4330</v>
      </c>
      <c r="I7221" s="160" t="s">
        <v>3997</v>
      </c>
      <c r="J7221" t="s">
        <v>5526</v>
      </c>
      <c r="K7221">
        <v>99</v>
      </c>
      <c r="L7221" t="s">
        <v>3999</v>
      </c>
    </row>
    <row r="7222" spans="1:12">
      <c r="A7222" s="15">
        <v>30805005</v>
      </c>
      <c r="B7222" t="s">
        <v>5450</v>
      </c>
      <c r="C7222" t="s">
        <v>9552</v>
      </c>
      <c r="D7222" t="s">
        <v>9611</v>
      </c>
      <c r="E7222" t="s">
        <v>9616</v>
      </c>
      <c r="F7222" t="s">
        <v>3994</v>
      </c>
      <c r="G7222" s="160" t="s">
        <v>4076</v>
      </c>
      <c r="H7222" t="s">
        <v>4330</v>
      </c>
      <c r="I7222" s="160" t="s">
        <v>3997</v>
      </c>
      <c r="J7222" t="s">
        <v>5526</v>
      </c>
      <c r="K7222">
        <v>99</v>
      </c>
      <c r="L7222" t="s">
        <v>3999</v>
      </c>
    </row>
    <row r="7223" spans="1:12">
      <c r="A7223" s="15">
        <v>30805006</v>
      </c>
      <c r="B7223" t="s">
        <v>5450</v>
      </c>
      <c r="C7223" t="s">
        <v>9552</v>
      </c>
      <c r="D7223" t="s">
        <v>9611</v>
      </c>
      <c r="E7223" t="s">
        <v>7991</v>
      </c>
      <c r="F7223" t="s">
        <v>3994</v>
      </c>
      <c r="G7223" s="160" t="s">
        <v>4076</v>
      </c>
      <c r="H7223" t="s">
        <v>4330</v>
      </c>
      <c r="I7223" s="160" t="s">
        <v>3997</v>
      </c>
      <c r="J7223" t="s">
        <v>5526</v>
      </c>
      <c r="K7223">
        <v>99</v>
      </c>
      <c r="L7223" t="s">
        <v>3999</v>
      </c>
    </row>
    <row r="7224" spans="1:12">
      <c r="A7224" s="15">
        <v>30805007</v>
      </c>
      <c r="B7224" t="s">
        <v>5450</v>
      </c>
      <c r="C7224" t="s">
        <v>9552</v>
      </c>
      <c r="D7224" t="s">
        <v>9611</v>
      </c>
      <c r="E7224" t="s">
        <v>6180</v>
      </c>
      <c r="F7224" t="s">
        <v>3994</v>
      </c>
      <c r="G7224" s="160" t="s">
        <v>4076</v>
      </c>
      <c r="H7224" t="s">
        <v>4330</v>
      </c>
      <c r="I7224" s="160" t="s">
        <v>3997</v>
      </c>
      <c r="J7224" t="s">
        <v>5526</v>
      </c>
      <c r="K7224">
        <v>99</v>
      </c>
      <c r="L7224" t="s">
        <v>3999</v>
      </c>
    </row>
    <row r="7225" spans="1:12">
      <c r="A7225" s="15">
        <v>30805008</v>
      </c>
      <c r="B7225" t="s">
        <v>5450</v>
      </c>
      <c r="C7225" t="s">
        <v>9552</v>
      </c>
      <c r="D7225" t="s">
        <v>9611</v>
      </c>
      <c r="E7225" t="s">
        <v>9617</v>
      </c>
      <c r="F7225" t="s">
        <v>3994</v>
      </c>
      <c r="G7225" s="160" t="s">
        <v>4076</v>
      </c>
      <c r="H7225" t="s">
        <v>4330</v>
      </c>
      <c r="I7225" s="160" t="s">
        <v>3997</v>
      </c>
      <c r="J7225" t="s">
        <v>5526</v>
      </c>
      <c r="K7225">
        <v>99</v>
      </c>
      <c r="L7225" t="s">
        <v>3999</v>
      </c>
    </row>
    <row r="7226" spans="1:12">
      <c r="A7226" s="15">
        <v>30805009</v>
      </c>
      <c r="B7226" t="s">
        <v>5450</v>
      </c>
      <c r="C7226" t="s">
        <v>9552</v>
      </c>
      <c r="D7226" t="s">
        <v>9611</v>
      </c>
      <c r="E7226" t="s">
        <v>9550</v>
      </c>
      <c r="F7226" t="s">
        <v>4073</v>
      </c>
      <c r="G7226" s="160" t="s">
        <v>4076</v>
      </c>
      <c r="H7226" t="s">
        <v>4330</v>
      </c>
      <c r="I7226" s="160" t="s">
        <v>3997</v>
      </c>
      <c r="J7226" t="s">
        <v>5526</v>
      </c>
      <c r="K7226">
        <v>99</v>
      </c>
      <c r="L7226" t="s">
        <v>3999</v>
      </c>
    </row>
    <row r="7227" spans="1:12">
      <c r="A7227" s="15">
        <v>30805010</v>
      </c>
      <c r="B7227" t="s">
        <v>5450</v>
      </c>
      <c r="C7227" t="s">
        <v>9552</v>
      </c>
      <c r="D7227" t="s">
        <v>9611</v>
      </c>
      <c r="E7227" t="s">
        <v>9618</v>
      </c>
      <c r="F7227" t="s">
        <v>3994</v>
      </c>
      <c r="G7227" s="160" t="s">
        <v>4076</v>
      </c>
      <c r="H7227" t="s">
        <v>4330</v>
      </c>
      <c r="I7227" s="160" t="s">
        <v>3997</v>
      </c>
      <c r="J7227" t="s">
        <v>5526</v>
      </c>
      <c r="K7227">
        <v>99</v>
      </c>
      <c r="L7227" t="s">
        <v>3999</v>
      </c>
    </row>
    <row r="7228" spans="1:12">
      <c r="A7228" s="15">
        <v>30805011</v>
      </c>
      <c r="B7228" t="s">
        <v>5450</v>
      </c>
      <c r="C7228" t="s">
        <v>9552</v>
      </c>
      <c r="D7228" t="s">
        <v>9611</v>
      </c>
      <c r="E7228" t="s">
        <v>9619</v>
      </c>
      <c r="F7228" t="s">
        <v>3994</v>
      </c>
      <c r="G7228" s="160" t="s">
        <v>4076</v>
      </c>
      <c r="H7228" t="s">
        <v>4330</v>
      </c>
      <c r="I7228" s="160" t="s">
        <v>3997</v>
      </c>
      <c r="J7228" t="s">
        <v>5526</v>
      </c>
      <c r="K7228">
        <v>99</v>
      </c>
      <c r="L7228" t="s">
        <v>3999</v>
      </c>
    </row>
    <row r="7229" spans="1:12">
      <c r="A7229" s="15">
        <v>30805012</v>
      </c>
      <c r="B7229" t="s">
        <v>5450</v>
      </c>
      <c r="C7229" t="s">
        <v>9552</v>
      </c>
      <c r="D7229" t="s">
        <v>9611</v>
      </c>
      <c r="E7229" t="s">
        <v>9620</v>
      </c>
      <c r="F7229" t="s">
        <v>3994</v>
      </c>
      <c r="G7229" s="160" t="s">
        <v>4076</v>
      </c>
      <c r="H7229" t="s">
        <v>4330</v>
      </c>
      <c r="I7229" s="160" t="s">
        <v>3997</v>
      </c>
      <c r="J7229" t="s">
        <v>5526</v>
      </c>
      <c r="K7229">
        <v>99</v>
      </c>
      <c r="L7229" t="s">
        <v>3999</v>
      </c>
    </row>
    <row r="7230" spans="1:12">
      <c r="A7230" s="15">
        <v>30805013</v>
      </c>
      <c r="B7230" t="s">
        <v>5450</v>
      </c>
      <c r="C7230" t="s">
        <v>9552</v>
      </c>
      <c r="D7230" t="s">
        <v>9611</v>
      </c>
      <c r="E7230" t="s">
        <v>9621</v>
      </c>
      <c r="F7230" t="s">
        <v>3994</v>
      </c>
      <c r="G7230" s="160" t="s">
        <v>4076</v>
      </c>
      <c r="H7230" t="s">
        <v>4330</v>
      </c>
      <c r="I7230" s="160" t="s">
        <v>3997</v>
      </c>
      <c r="J7230" t="s">
        <v>5526</v>
      </c>
      <c r="K7230">
        <v>99</v>
      </c>
      <c r="L7230" t="s">
        <v>3999</v>
      </c>
    </row>
    <row r="7231" spans="1:12">
      <c r="A7231" s="15">
        <v>30805014</v>
      </c>
      <c r="B7231" t="s">
        <v>5450</v>
      </c>
      <c r="C7231" t="s">
        <v>9552</v>
      </c>
      <c r="D7231" t="s">
        <v>9611</v>
      </c>
      <c r="E7231" t="s">
        <v>9622</v>
      </c>
      <c r="F7231" t="s">
        <v>4073</v>
      </c>
      <c r="G7231" s="160" t="s">
        <v>4074</v>
      </c>
      <c r="H7231" t="s">
        <v>4075</v>
      </c>
      <c r="I7231">
        <v>11</v>
      </c>
      <c r="J7231" t="s">
        <v>6011</v>
      </c>
      <c r="K7231">
        <v>99</v>
      </c>
      <c r="L7231" t="s">
        <v>3999</v>
      </c>
    </row>
    <row r="7232" spans="1:12">
      <c r="A7232" s="15">
        <v>30805015</v>
      </c>
      <c r="B7232" t="s">
        <v>5450</v>
      </c>
      <c r="C7232" t="s">
        <v>9552</v>
      </c>
      <c r="D7232" t="s">
        <v>9611</v>
      </c>
      <c r="E7232" t="s">
        <v>9623</v>
      </c>
      <c r="F7232" t="s">
        <v>4073</v>
      </c>
      <c r="G7232" s="160" t="s">
        <v>4074</v>
      </c>
      <c r="H7232" t="s">
        <v>4075</v>
      </c>
      <c r="I7232">
        <v>11</v>
      </c>
      <c r="J7232" t="s">
        <v>6011</v>
      </c>
      <c r="K7232">
        <v>99</v>
      </c>
      <c r="L7232" t="s">
        <v>3999</v>
      </c>
    </row>
    <row r="7233" spans="1:12">
      <c r="A7233" s="15">
        <v>30805016</v>
      </c>
      <c r="B7233" t="s">
        <v>5450</v>
      </c>
      <c r="C7233" t="s">
        <v>9552</v>
      </c>
      <c r="D7233" t="s">
        <v>9611</v>
      </c>
      <c r="E7233" t="s">
        <v>9624</v>
      </c>
      <c r="F7233" t="s">
        <v>3994</v>
      </c>
      <c r="G7233" s="160" t="s">
        <v>4076</v>
      </c>
      <c r="H7233" t="s">
        <v>4330</v>
      </c>
      <c r="I7233" s="160" t="s">
        <v>3997</v>
      </c>
      <c r="J7233" t="s">
        <v>5526</v>
      </c>
      <c r="K7233">
        <v>99</v>
      </c>
      <c r="L7233" t="s">
        <v>3999</v>
      </c>
    </row>
    <row r="7234" spans="1:12">
      <c r="A7234" s="15">
        <v>30805017</v>
      </c>
      <c r="B7234" t="s">
        <v>5450</v>
      </c>
      <c r="C7234" t="s">
        <v>9552</v>
      </c>
      <c r="D7234" t="s">
        <v>9611</v>
      </c>
      <c r="E7234" t="s">
        <v>9625</v>
      </c>
      <c r="F7234" t="s">
        <v>4073</v>
      </c>
      <c r="G7234" s="160" t="s">
        <v>4074</v>
      </c>
      <c r="H7234" t="s">
        <v>4075</v>
      </c>
      <c r="I7234">
        <v>11</v>
      </c>
      <c r="J7234" t="s">
        <v>6011</v>
      </c>
      <c r="K7234">
        <v>99</v>
      </c>
      <c r="L7234" t="s">
        <v>3999</v>
      </c>
    </row>
    <row r="7235" spans="1:12">
      <c r="A7235" s="15">
        <v>30805018</v>
      </c>
      <c r="B7235" t="s">
        <v>5450</v>
      </c>
      <c r="C7235" t="s">
        <v>9552</v>
      </c>
      <c r="D7235" t="s">
        <v>9611</v>
      </c>
      <c r="E7235" t="s">
        <v>9626</v>
      </c>
      <c r="F7235" t="s">
        <v>4073</v>
      </c>
      <c r="G7235" s="160" t="s">
        <v>4076</v>
      </c>
      <c r="H7235" t="s">
        <v>4330</v>
      </c>
      <c r="I7235" s="160" t="s">
        <v>3997</v>
      </c>
      <c r="J7235" t="s">
        <v>5526</v>
      </c>
      <c r="K7235">
        <v>99</v>
      </c>
      <c r="L7235" t="s">
        <v>3999</v>
      </c>
    </row>
    <row r="7236" spans="1:12">
      <c r="A7236" s="15">
        <v>30805019</v>
      </c>
      <c r="B7236" t="s">
        <v>5450</v>
      </c>
      <c r="C7236" t="s">
        <v>9552</v>
      </c>
      <c r="D7236" t="s">
        <v>9611</v>
      </c>
      <c r="E7236" t="s">
        <v>9627</v>
      </c>
      <c r="F7236" t="s">
        <v>4073</v>
      </c>
      <c r="G7236" s="160" t="s">
        <v>4076</v>
      </c>
      <c r="H7236" t="s">
        <v>4330</v>
      </c>
      <c r="I7236" s="160" t="s">
        <v>3997</v>
      </c>
      <c r="J7236" t="s">
        <v>5526</v>
      </c>
      <c r="K7236">
        <v>99</v>
      </c>
      <c r="L7236" t="s">
        <v>3999</v>
      </c>
    </row>
    <row r="7237" spans="1:12">
      <c r="A7237" s="15">
        <v>30805099</v>
      </c>
      <c r="B7237" t="s">
        <v>5450</v>
      </c>
      <c r="C7237" t="s">
        <v>9552</v>
      </c>
      <c r="D7237" t="s">
        <v>9611</v>
      </c>
      <c r="E7237" t="s">
        <v>9628</v>
      </c>
      <c r="F7237" t="s">
        <v>3994</v>
      </c>
      <c r="G7237" s="160" t="s">
        <v>4076</v>
      </c>
      <c r="H7237" t="s">
        <v>4330</v>
      </c>
      <c r="I7237" s="160" t="s">
        <v>3997</v>
      </c>
      <c r="J7237" t="s">
        <v>5526</v>
      </c>
      <c r="K7237">
        <v>99</v>
      </c>
      <c r="L7237" t="s">
        <v>3999</v>
      </c>
    </row>
    <row r="7238" spans="1:12">
      <c r="A7238" s="15">
        <v>30880001</v>
      </c>
      <c r="B7238" t="s">
        <v>5450</v>
      </c>
      <c r="C7238" t="s">
        <v>9552</v>
      </c>
      <c r="D7238" t="s">
        <v>4391</v>
      </c>
      <c r="E7238" t="s">
        <v>4391</v>
      </c>
      <c r="F7238" t="s">
        <v>3994</v>
      </c>
      <c r="G7238" s="160" t="s">
        <v>4076</v>
      </c>
      <c r="H7238" t="s">
        <v>4330</v>
      </c>
      <c r="I7238" s="160" t="s">
        <v>3997</v>
      </c>
      <c r="J7238" t="s">
        <v>5526</v>
      </c>
      <c r="K7238">
        <v>99</v>
      </c>
      <c r="L7238" t="s">
        <v>3999</v>
      </c>
    </row>
    <row r="7239" spans="1:12">
      <c r="A7239" s="15">
        <v>30882001</v>
      </c>
      <c r="B7239" t="s">
        <v>5450</v>
      </c>
      <c r="C7239" t="s">
        <v>9552</v>
      </c>
      <c r="D7239" t="s">
        <v>4392</v>
      </c>
      <c r="E7239" t="s">
        <v>4393</v>
      </c>
      <c r="F7239" t="s">
        <v>3994</v>
      </c>
      <c r="G7239">
        <v>10</v>
      </c>
      <c r="H7239" t="s">
        <v>4358</v>
      </c>
      <c r="I7239" s="160" t="s">
        <v>3997</v>
      </c>
      <c r="J7239" t="s">
        <v>4394</v>
      </c>
      <c r="K7239">
        <v>99</v>
      </c>
      <c r="L7239" t="s">
        <v>3999</v>
      </c>
    </row>
    <row r="7240" spans="1:12">
      <c r="A7240" s="15">
        <v>30882002</v>
      </c>
      <c r="B7240" t="s">
        <v>5450</v>
      </c>
      <c r="C7240" t="s">
        <v>9552</v>
      </c>
      <c r="D7240" t="s">
        <v>4392</v>
      </c>
      <c r="E7240" t="s">
        <v>4395</v>
      </c>
      <c r="F7240" t="s">
        <v>3994</v>
      </c>
      <c r="G7240">
        <v>10</v>
      </c>
      <c r="H7240" t="s">
        <v>4358</v>
      </c>
      <c r="I7240" s="160" t="s">
        <v>3997</v>
      </c>
      <c r="J7240" t="s">
        <v>4394</v>
      </c>
      <c r="K7240">
        <v>99</v>
      </c>
      <c r="L7240" t="s">
        <v>3999</v>
      </c>
    </row>
    <row r="7241" spans="1:12">
      <c r="A7241" s="15">
        <v>30882599</v>
      </c>
      <c r="B7241" t="s">
        <v>5450</v>
      </c>
      <c r="C7241" t="s">
        <v>9552</v>
      </c>
      <c r="D7241" t="s">
        <v>4396</v>
      </c>
      <c r="E7241" t="s">
        <v>7500</v>
      </c>
      <c r="F7241" t="s">
        <v>3994</v>
      </c>
      <c r="G7241">
        <v>10</v>
      </c>
      <c r="H7241" t="s">
        <v>4358</v>
      </c>
      <c r="I7241" s="160" t="s">
        <v>3997</v>
      </c>
      <c r="J7241" t="s">
        <v>4394</v>
      </c>
      <c r="K7241">
        <v>99</v>
      </c>
      <c r="L7241" t="s">
        <v>3999</v>
      </c>
    </row>
    <row r="7242" spans="1:12">
      <c r="A7242" s="15">
        <v>30890001</v>
      </c>
      <c r="B7242" t="s">
        <v>5450</v>
      </c>
      <c r="C7242" t="s">
        <v>9552</v>
      </c>
      <c r="D7242" t="s">
        <v>4402</v>
      </c>
      <c r="E7242" t="s">
        <v>7501</v>
      </c>
      <c r="F7242" t="s">
        <v>3994</v>
      </c>
      <c r="G7242" s="160" t="s">
        <v>4009</v>
      </c>
      <c r="H7242" t="s">
        <v>4146</v>
      </c>
      <c r="I7242" s="160" t="s">
        <v>4009</v>
      </c>
      <c r="J7242" t="s">
        <v>4150</v>
      </c>
      <c r="K7242" s="160" t="s">
        <v>4009</v>
      </c>
      <c r="L7242" t="s">
        <v>4151</v>
      </c>
    </row>
    <row r="7243" spans="1:12">
      <c r="A7243" s="15">
        <v>30890002</v>
      </c>
      <c r="B7243" t="s">
        <v>5450</v>
      </c>
      <c r="C7243" t="s">
        <v>9552</v>
      </c>
      <c r="D7243" t="s">
        <v>4402</v>
      </c>
      <c r="E7243" t="s">
        <v>7502</v>
      </c>
      <c r="F7243" t="s">
        <v>3994</v>
      </c>
      <c r="G7243" s="160" t="s">
        <v>4009</v>
      </c>
      <c r="H7243" t="s">
        <v>4146</v>
      </c>
      <c r="I7243" s="160" t="s">
        <v>4009</v>
      </c>
      <c r="J7243" t="s">
        <v>4150</v>
      </c>
      <c r="K7243" s="160" t="s">
        <v>4007</v>
      </c>
      <c r="L7243" t="s">
        <v>4153</v>
      </c>
    </row>
    <row r="7244" spans="1:12">
      <c r="A7244" s="15">
        <v>30890003</v>
      </c>
      <c r="B7244" t="s">
        <v>5450</v>
      </c>
      <c r="C7244" t="s">
        <v>9552</v>
      </c>
      <c r="D7244" t="s">
        <v>4402</v>
      </c>
      <c r="E7244" t="s">
        <v>7503</v>
      </c>
      <c r="F7244" t="s">
        <v>3994</v>
      </c>
      <c r="G7244" s="160" t="s">
        <v>4009</v>
      </c>
      <c r="H7244" t="s">
        <v>4146</v>
      </c>
      <c r="I7244" s="160" t="s">
        <v>3995</v>
      </c>
      <c r="J7244" t="s">
        <v>4147</v>
      </c>
      <c r="K7244" s="160" t="s">
        <v>4007</v>
      </c>
      <c r="L7244" t="s">
        <v>4148</v>
      </c>
    </row>
    <row r="7245" spans="1:12">
      <c r="A7245" s="15">
        <v>30890004</v>
      </c>
      <c r="B7245" t="s">
        <v>5450</v>
      </c>
      <c r="C7245" t="s">
        <v>9552</v>
      </c>
      <c r="D7245" t="s">
        <v>4402</v>
      </c>
      <c r="E7245" t="s">
        <v>7504</v>
      </c>
      <c r="F7245" t="s">
        <v>3994</v>
      </c>
      <c r="G7245" s="160" t="s">
        <v>4009</v>
      </c>
      <c r="H7245" t="s">
        <v>4146</v>
      </c>
      <c r="I7245" s="160" t="s">
        <v>3997</v>
      </c>
      <c r="J7245" t="s">
        <v>3999</v>
      </c>
      <c r="K7245">
        <v>99</v>
      </c>
      <c r="L7245" t="s">
        <v>3999</v>
      </c>
    </row>
    <row r="7246" spans="1:12">
      <c r="A7246" s="15">
        <v>30890011</v>
      </c>
      <c r="B7246" t="s">
        <v>5450</v>
      </c>
      <c r="C7246" t="s">
        <v>9552</v>
      </c>
      <c r="D7246" t="s">
        <v>4402</v>
      </c>
      <c r="E7246" t="s">
        <v>7999</v>
      </c>
      <c r="F7246" t="s">
        <v>3994</v>
      </c>
      <c r="G7246" s="160" t="s">
        <v>4009</v>
      </c>
      <c r="H7246" t="s">
        <v>4146</v>
      </c>
      <c r="I7246" s="160" t="s">
        <v>4009</v>
      </c>
      <c r="J7246" t="s">
        <v>4150</v>
      </c>
      <c r="K7246" s="160" t="s">
        <v>4009</v>
      </c>
      <c r="L7246" t="s">
        <v>4151</v>
      </c>
    </row>
    <row r="7247" spans="1:12">
      <c r="A7247" s="15">
        <v>30890012</v>
      </c>
      <c r="B7247" t="s">
        <v>5450</v>
      </c>
      <c r="C7247" t="s">
        <v>9552</v>
      </c>
      <c r="D7247" t="s">
        <v>4402</v>
      </c>
      <c r="E7247" t="s">
        <v>8000</v>
      </c>
      <c r="F7247" t="s">
        <v>3994</v>
      </c>
      <c r="G7247" s="160" t="s">
        <v>4009</v>
      </c>
      <c r="H7247" t="s">
        <v>4146</v>
      </c>
      <c r="I7247" s="160" t="s">
        <v>4009</v>
      </c>
      <c r="J7247" t="s">
        <v>4150</v>
      </c>
      <c r="K7247" s="160" t="s">
        <v>4007</v>
      </c>
      <c r="L7247" t="s">
        <v>4153</v>
      </c>
    </row>
    <row r="7248" spans="1:12">
      <c r="A7248" s="15">
        <v>30890013</v>
      </c>
      <c r="B7248" t="s">
        <v>5450</v>
      </c>
      <c r="C7248" t="s">
        <v>9552</v>
      </c>
      <c r="D7248" t="s">
        <v>4402</v>
      </c>
      <c r="E7248" t="s">
        <v>8001</v>
      </c>
      <c r="F7248" t="s">
        <v>3994</v>
      </c>
      <c r="G7248" s="160" t="s">
        <v>4009</v>
      </c>
      <c r="H7248" t="s">
        <v>4146</v>
      </c>
      <c r="I7248" s="160" t="s">
        <v>3995</v>
      </c>
      <c r="J7248" t="s">
        <v>4147</v>
      </c>
      <c r="K7248" s="160" t="s">
        <v>4007</v>
      </c>
      <c r="L7248" t="s">
        <v>4148</v>
      </c>
    </row>
    <row r="7249" spans="1:12">
      <c r="A7249" s="15">
        <v>30890021</v>
      </c>
      <c r="B7249" t="s">
        <v>5450</v>
      </c>
      <c r="C7249" t="s">
        <v>9552</v>
      </c>
      <c r="D7249" t="s">
        <v>4402</v>
      </c>
      <c r="E7249" t="s">
        <v>8003</v>
      </c>
      <c r="F7249" t="s">
        <v>3994</v>
      </c>
      <c r="G7249" s="160" t="s">
        <v>4009</v>
      </c>
      <c r="H7249" t="s">
        <v>4146</v>
      </c>
      <c r="I7249" s="160" t="s">
        <v>4009</v>
      </c>
      <c r="J7249" t="s">
        <v>4150</v>
      </c>
      <c r="K7249" s="160" t="s">
        <v>4009</v>
      </c>
      <c r="L7249" t="s">
        <v>4151</v>
      </c>
    </row>
    <row r="7250" spans="1:12">
      <c r="A7250" s="15">
        <v>30890022</v>
      </c>
      <c r="B7250" t="s">
        <v>5450</v>
      </c>
      <c r="C7250" t="s">
        <v>9552</v>
      </c>
      <c r="D7250" t="s">
        <v>4402</v>
      </c>
      <c r="E7250" t="s">
        <v>8004</v>
      </c>
      <c r="F7250" t="s">
        <v>3994</v>
      </c>
      <c r="G7250" s="160" t="s">
        <v>4009</v>
      </c>
      <c r="H7250" t="s">
        <v>4146</v>
      </c>
      <c r="I7250" s="160" t="s">
        <v>4009</v>
      </c>
      <c r="J7250" t="s">
        <v>4150</v>
      </c>
      <c r="K7250" s="160" t="s">
        <v>4007</v>
      </c>
      <c r="L7250" t="s">
        <v>4153</v>
      </c>
    </row>
    <row r="7251" spans="1:12">
      <c r="A7251" s="15">
        <v>30890023</v>
      </c>
      <c r="B7251" t="s">
        <v>5450</v>
      </c>
      <c r="C7251" t="s">
        <v>9552</v>
      </c>
      <c r="D7251" t="s">
        <v>4402</v>
      </c>
      <c r="E7251" t="s">
        <v>4406</v>
      </c>
      <c r="F7251" t="s">
        <v>3994</v>
      </c>
      <c r="G7251" s="160" t="s">
        <v>4009</v>
      </c>
      <c r="H7251" t="s">
        <v>4146</v>
      </c>
      <c r="I7251" s="160" t="s">
        <v>3995</v>
      </c>
      <c r="J7251" t="s">
        <v>4147</v>
      </c>
      <c r="K7251" s="160" t="s">
        <v>4007</v>
      </c>
      <c r="L7251" t="s">
        <v>4148</v>
      </c>
    </row>
    <row r="7252" spans="1:12">
      <c r="A7252" s="15">
        <v>30899999</v>
      </c>
      <c r="B7252" t="s">
        <v>5450</v>
      </c>
      <c r="C7252" t="s">
        <v>9552</v>
      </c>
      <c r="D7252" t="s">
        <v>7506</v>
      </c>
      <c r="E7252" t="s">
        <v>4020</v>
      </c>
      <c r="F7252" t="s">
        <v>3994</v>
      </c>
      <c r="G7252" s="160" t="s">
        <v>4076</v>
      </c>
      <c r="H7252" t="s">
        <v>4330</v>
      </c>
      <c r="I7252" s="160" t="s">
        <v>3997</v>
      </c>
      <c r="J7252" t="s">
        <v>5526</v>
      </c>
      <c r="K7252">
        <v>99</v>
      </c>
      <c r="L7252" t="s">
        <v>3999</v>
      </c>
    </row>
    <row r="7253" spans="1:12">
      <c r="A7253" s="15">
        <v>30900198</v>
      </c>
      <c r="B7253" t="s">
        <v>5450</v>
      </c>
      <c r="C7253" t="s">
        <v>9629</v>
      </c>
      <c r="D7253" t="s">
        <v>6912</v>
      </c>
      <c r="E7253" t="s">
        <v>4020</v>
      </c>
      <c r="F7253" t="s">
        <v>3994</v>
      </c>
      <c r="G7253" s="160" t="s">
        <v>4076</v>
      </c>
      <c r="H7253" t="s">
        <v>4330</v>
      </c>
      <c r="I7253" s="160" t="s">
        <v>4198</v>
      </c>
      <c r="J7253" t="s">
        <v>5528</v>
      </c>
      <c r="K7253">
        <v>99</v>
      </c>
      <c r="L7253" t="s">
        <v>3999</v>
      </c>
    </row>
    <row r="7254" spans="1:12">
      <c r="A7254" s="15">
        <v>30900199</v>
      </c>
      <c r="B7254" t="s">
        <v>5450</v>
      </c>
      <c r="C7254" t="s">
        <v>9629</v>
      </c>
      <c r="D7254" t="s">
        <v>6912</v>
      </c>
      <c r="E7254" t="s">
        <v>4020</v>
      </c>
      <c r="F7254" t="s">
        <v>3994</v>
      </c>
      <c r="G7254" s="160" t="s">
        <v>4076</v>
      </c>
      <c r="H7254" t="s">
        <v>4330</v>
      </c>
      <c r="I7254" s="160" t="s">
        <v>4198</v>
      </c>
      <c r="J7254" t="s">
        <v>5528</v>
      </c>
      <c r="K7254">
        <v>99</v>
      </c>
      <c r="L7254" t="s">
        <v>3999</v>
      </c>
    </row>
    <row r="7255" spans="1:12">
      <c r="A7255" s="15">
        <v>30900201</v>
      </c>
      <c r="B7255" t="s">
        <v>5450</v>
      </c>
      <c r="C7255" t="s">
        <v>9629</v>
      </c>
      <c r="D7255" t="s">
        <v>9630</v>
      </c>
      <c r="E7255" t="s">
        <v>4080</v>
      </c>
      <c r="F7255" t="s">
        <v>3994</v>
      </c>
      <c r="G7255" s="160" t="s">
        <v>4076</v>
      </c>
      <c r="H7255" t="s">
        <v>4330</v>
      </c>
      <c r="I7255" s="160" t="s">
        <v>4198</v>
      </c>
      <c r="J7255" t="s">
        <v>5528</v>
      </c>
      <c r="K7255">
        <v>99</v>
      </c>
      <c r="L7255" t="s">
        <v>3999</v>
      </c>
    </row>
    <row r="7256" spans="1:12">
      <c r="A7256" s="15">
        <v>30900202</v>
      </c>
      <c r="B7256" t="s">
        <v>5450</v>
      </c>
      <c r="C7256" t="s">
        <v>9629</v>
      </c>
      <c r="D7256" t="s">
        <v>9630</v>
      </c>
      <c r="E7256" t="s">
        <v>9631</v>
      </c>
      <c r="F7256" t="s">
        <v>3994</v>
      </c>
      <c r="G7256" s="160" t="s">
        <v>4076</v>
      </c>
      <c r="H7256" t="s">
        <v>4330</v>
      </c>
      <c r="I7256" s="160" t="s">
        <v>4198</v>
      </c>
      <c r="J7256" t="s">
        <v>5528</v>
      </c>
      <c r="K7256">
        <v>99</v>
      </c>
      <c r="L7256" t="s">
        <v>3999</v>
      </c>
    </row>
    <row r="7257" spans="1:12">
      <c r="A7257" s="15">
        <v>30900203</v>
      </c>
      <c r="B7257" t="s">
        <v>5450</v>
      </c>
      <c r="C7257" t="s">
        <v>9629</v>
      </c>
      <c r="D7257" t="s">
        <v>9630</v>
      </c>
      <c r="E7257" t="s">
        <v>9632</v>
      </c>
      <c r="F7257" t="s">
        <v>3994</v>
      </c>
      <c r="G7257" s="160" t="s">
        <v>4076</v>
      </c>
      <c r="H7257" t="s">
        <v>4330</v>
      </c>
      <c r="I7257" s="160" t="s">
        <v>4198</v>
      </c>
      <c r="J7257" t="s">
        <v>5528</v>
      </c>
      <c r="K7257">
        <v>99</v>
      </c>
      <c r="L7257" t="s">
        <v>3999</v>
      </c>
    </row>
    <row r="7258" spans="1:12">
      <c r="A7258" s="15">
        <v>30900204</v>
      </c>
      <c r="B7258" t="s">
        <v>5450</v>
      </c>
      <c r="C7258" t="s">
        <v>9629</v>
      </c>
      <c r="D7258" t="s">
        <v>9630</v>
      </c>
      <c r="E7258" t="s">
        <v>9633</v>
      </c>
      <c r="F7258" t="s">
        <v>3994</v>
      </c>
      <c r="G7258" s="160" t="s">
        <v>4076</v>
      </c>
      <c r="H7258" t="s">
        <v>4330</v>
      </c>
      <c r="I7258" s="160" t="s">
        <v>4198</v>
      </c>
      <c r="J7258" t="s">
        <v>5528</v>
      </c>
      <c r="K7258">
        <v>99</v>
      </c>
      <c r="L7258" t="s">
        <v>3999</v>
      </c>
    </row>
    <row r="7259" spans="1:12">
      <c r="A7259" s="15">
        <v>30900205</v>
      </c>
      <c r="B7259" t="s">
        <v>5450</v>
      </c>
      <c r="C7259" t="s">
        <v>9629</v>
      </c>
      <c r="D7259" t="s">
        <v>9630</v>
      </c>
      <c r="E7259" t="s">
        <v>9634</v>
      </c>
      <c r="F7259" t="s">
        <v>3994</v>
      </c>
      <c r="G7259" s="160" t="s">
        <v>4076</v>
      </c>
      <c r="H7259" t="s">
        <v>4330</v>
      </c>
      <c r="I7259" s="160" t="s">
        <v>4198</v>
      </c>
      <c r="J7259" t="s">
        <v>5528</v>
      </c>
      <c r="K7259">
        <v>99</v>
      </c>
      <c r="L7259" t="s">
        <v>3999</v>
      </c>
    </row>
    <row r="7260" spans="1:12">
      <c r="A7260" s="15">
        <v>30900206</v>
      </c>
      <c r="B7260" t="s">
        <v>5450</v>
      </c>
      <c r="C7260" t="s">
        <v>9629</v>
      </c>
      <c r="D7260" t="s">
        <v>9630</v>
      </c>
      <c r="E7260" t="s">
        <v>9635</v>
      </c>
      <c r="F7260" t="s">
        <v>3994</v>
      </c>
      <c r="G7260" s="160" t="s">
        <v>4076</v>
      </c>
      <c r="H7260" t="s">
        <v>4330</v>
      </c>
      <c r="I7260" s="160" t="s">
        <v>4198</v>
      </c>
      <c r="J7260" t="s">
        <v>5528</v>
      </c>
      <c r="K7260">
        <v>99</v>
      </c>
      <c r="L7260" t="s">
        <v>3999</v>
      </c>
    </row>
    <row r="7261" spans="1:12">
      <c r="A7261" s="15">
        <v>30900207</v>
      </c>
      <c r="B7261" t="s">
        <v>5450</v>
      </c>
      <c r="C7261" t="s">
        <v>9629</v>
      </c>
      <c r="D7261" t="s">
        <v>9630</v>
      </c>
      <c r="E7261" t="s">
        <v>9636</v>
      </c>
      <c r="F7261" t="s">
        <v>3994</v>
      </c>
      <c r="G7261" s="160" t="s">
        <v>4076</v>
      </c>
      <c r="H7261" t="s">
        <v>4330</v>
      </c>
      <c r="I7261" s="160" t="s">
        <v>4198</v>
      </c>
      <c r="J7261" t="s">
        <v>5528</v>
      </c>
      <c r="K7261">
        <v>99</v>
      </c>
      <c r="L7261" t="s">
        <v>3999</v>
      </c>
    </row>
    <row r="7262" spans="1:12">
      <c r="A7262" s="15">
        <v>30900208</v>
      </c>
      <c r="B7262" t="s">
        <v>5450</v>
      </c>
      <c r="C7262" t="s">
        <v>9629</v>
      </c>
      <c r="D7262" t="s">
        <v>9630</v>
      </c>
      <c r="E7262" t="s">
        <v>9637</v>
      </c>
      <c r="F7262" t="s">
        <v>3994</v>
      </c>
      <c r="G7262" s="160" t="s">
        <v>4076</v>
      </c>
      <c r="H7262" t="s">
        <v>4330</v>
      </c>
      <c r="I7262" s="160" t="s">
        <v>4198</v>
      </c>
      <c r="J7262" t="s">
        <v>5528</v>
      </c>
      <c r="K7262">
        <v>99</v>
      </c>
      <c r="L7262" t="s">
        <v>3999</v>
      </c>
    </row>
    <row r="7263" spans="1:12">
      <c r="A7263" s="15">
        <v>30900298</v>
      </c>
      <c r="B7263" t="s">
        <v>5450</v>
      </c>
      <c r="C7263" t="s">
        <v>9629</v>
      </c>
      <c r="D7263" t="s">
        <v>9630</v>
      </c>
      <c r="E7263" t="s">
        <v>4080</v>
      </c>
      <c r="F7263" t="s">
        <v>3994</v>
      </c>
      <c r="G7263" s="160" t="s">
        <v>4076</v>
      </c>
      <c r="H7263" t="s">
        <v>4330</v>
      </c>
      <c r="I7263" s="160" t="s">
        <v>4198</v>
      </c>
      <c r="J7263" t="s">
        <v>5528</v>
      </c>
      <c r="K7263">
        <v>99</v>
      </c>
      <c r="L7263" t="s">
        <v>3999</v>
      </c>
    </row>
    <row r="7264" spans="1:12">
      <c r="A7264" s="15">
        <v>30900299</v>
      </c>
      <c r="B7264" t="s">
        <v>5450</v>
      </c>
      <c r="C7264" t="s">
        <v>9629</v>
      </c>
      <c r="D7264" t="s">
        <v>9630</v>
      </c>
      <c r="E7264" t="s">
        <v>4080</v>
      </c>
      <c r="F7264" t="s">
        <v>3994</v>
      </c>
      <c r="G7264" s="160" t="s">
        <v>4076</v>
      </c>
      <c r="H7264" t="s">
        <v>4330</v>
      </c>
      <c r="I7264" s="160" t="s">
        <v>4198</v>
      </c>
      <c r="J7264" t="s">
        <v>5528</v>
      </c>
      <c r="K7264">
        <v>99</v>
      </c>
      <c r="L7264" t="s">
        <v>3999</v>
      </c>
    </row>
    <row r="7265" spans="1:12">
      <c r="A7265" s="15">
        <v>30900301</v>
      </c>
      <c r="B7265" t="s">
        <v>5450</v>
      </c>
      <c r="C7265" t="s">
        <v>9629</v>
      </c>
      <c r="D7265" t="s">
        <v>9638</v>
      </c>
      <c r="E7265" t="s">
        <v>9639</v>
      </c>
      <c r="F7265" t="s">
        <v>3994</v>
      </c>
      <c r="G7265" s="160" t="s">
        <v>4076</v>
      </c>
      <c r="H7265" t="s">
        <v>4330</v>
      </c>
      <c r="I7265" s="160" t="s">
        <v>4198</v>
      </c>
      <c r="J7265" t="s">
        <v>5528</v>
      </c>
      <c r="K7265">
        <v>99</v>
      </c>
      <c r="L7265" t="s">
        <v>3999</v>
      </c>
    </row>
    <row r="7266" spans="1:12">
      <c r="A7266" s="15">
        <v>30900302</v>
      </c>
      <c r="B7266" t="s">
        <v>5450</v>
      </c>
      <c r="C7266" t="s">
        <v>9629</v>
      </c>
      <c r="D7266" t="s">
        <v>9638</v>
      </c>
      <c r="E7266" t="s">
        <v>9640</v>
      </c>
      <c r="F7266" t="s">
        <v>3994</v>
      </c>
      <c r="G7266" s="160" t="s">
        <v>4076</v>
      </c>
      <c r="H7266" t="s">
        <v>4330</v>
      </c>
      <c r="I7266" s="160" t="s">
        <v>4198</v>
      </c>
      <c r="J7266" t="s">
        <v>5528</v>
      </c>
      <c r="K7266">
        <v>99</v>
      </c>
      <c r="L7266" t="s">
        <v>3999</v>
      </c>
    </row>
    <row r="7267" spans="1:12">
      <c r="A7267" s="15">
        <v>30900303</v>
      </c>
      <c r="B7267" t="s">
        <v>5450</v>
      </c>
      <c r="C7267" t="s">
        <v>9629</v>
      </c>
      <c r="D7267" t="s">
        <v>9638</v>
      </c>
      <c r="E7267" t="s">
        <v>9641</v>
      </c>
      <c r="F7267" t="s">
        <v>3994</v>
      </c>
      <c r="G7267" s="160" t="s">
        <v>4076</v>
      </c>
      <c r="H7267" t="s">
        <v>4330</v>
      </c>
      <c r="I7267" s="160" t="s">
        <v>4198</v>
      </c>
      <c r="J7267" t="s">
        <v>5528</v>
      </c>
      <c r="K7267">
        <v>99</v>
      </c>
      <c r="L7267" t="s">
        <v>3999</v>
      </c>
    </row>
    <row r="7268" spans="1:12">
      <c r="A7268" s="15">
        <v>30900304</v>
      </c>
      <c r="B7268" t="s">
        <v>5450</v>
      </c>
      <c r="C7268" t="s">
        <v>9629</v>
      </c>
      <c r="D7268" t="s">
        <v>9638</v>
      </c>
      <c r="E7268" t="s">
        <v>9642</v>
      </c>
      <c r="F7268" t="s">
        <v>3994</v>
      </c>
      <c r="G7268" s="160" t="s">
        <v>4076</v>
      </c>
      <c r="H7268" t="s">
        <v>4330</v>
      </c>
      <c r="I7268" s="160" t="s">
        <v>4198</v>
      </c>
      <c r="J7268" t="s">
        <v>5528</v>
      </c>
      <c r="K7268">
        <v>99</v>
      </c>
      <c r="L7268" t="s">
        <v>3999</v>
      </c>
    </row>
    <row r="7269" spans="1:12">
      <c r="A7269" s="15">
        <v>30900500</v>
      </c>
      <c r="B7269" t="s">
        <v>5450</v>
      </c>
      <c r="C7269" t="s">
        <v>9629</v>
      </c>
      <c r="D7269" t="s">
        <v>9643</v>
      </c>
      <c r="E7269" t="s">
        <v>4080</v>
      </c>
      <c r="F7269" t="s">
        <v>3994</v>
      </c>
      <c r="G7269" s="160" t="s">
        <v>4076</v>
      </c>
      <c r="H7269" t="s">
        <v>4330</v>
      </c>
      <c r="I7269" s="160" t="s">
        <v>4198</v>
      </c>
      <c r="J7269" t="s">
        <v>5528</v>
      </c>
      <c r="K7269">
        <v>99</v>
      </c>
      <c r="L7269" t="s">
        <v>3999</v>
      </c>
    </row>
    <row r="7270" spans="1:12">
      <c r="A7270" s="15">
        <v>30900501</v>
      </c>
      <c r="B7270" t="s">
        <v>5450</v>
      </c>
      <c r="C7270" t="s">
        <v>9629</v>
      </c>
      <c r="D7270" t="s">
        <v>9643</v>
      </c>
      <c r="E7270" t="s">
        <v>9644</v>
      </c>
      <c r="F7270" t="s">
        <v>3994</v>
      </c>
      <c r="G7270" s="160" t="s">
        <v>4076</v>
      </c>
      <c r="H7270" t="s">
        <v>4330</v>
      </c>
      <c r="I7270">
        <v>99</v>
      </c>
      <c r="J7270" t="s">
        <v>5707</v>
      </c>
      <c r="K7270">
        <v>99</v>
      </c>
      <c r="L7270" t="s">
        <v>3999</v>
      </c>
    </row>
    <row r="7271" spans="1:12">
      <c r="A7271" s="15">
        <v>30900502</v>
      </c>
      <c r="B7271" t="s">
        <v>5450</v>
      </c>
      <c r="C7271" t="s">
        <v>9629</v>
      </c>
      <c r="D7271" t="s">
        <v>9643</v>
      </c>
      <c r="E7271" t="s">
        <v>9645</v>
      </c>
      <c r="F7271" t="s">
        <v>3994</v>
      </c>
      <c r="G7271" s="160" t="s">
        <v>4076</v>
      </c>
      <c r="H7271" t="s">
        <v>4330</v>
      </c>
      <c r="I7271" s="160" t="s">
        <v>4198</v>
      </c>
      <c r="J7271" t="s">
        <v>5528</v>
      </c>
      <c r="K7271">
        <v>99</v>
      </c>
      <c r="L7271" t="s">
        <v>3999</v>
      </c>
    </row>
    <row r="7272" spans="1:12">
      <c r="A7272" s="15">
        <v>30901001</v>
      </c>
      <c r="B7272" t="s">
        <v>5450</v>
      </c>
      <c r="C7272" t="s">
        <v>9629</v>
      </c>
      <c r="D7272" t="s">
        <v>9646</v>
      </c>
      <c r="E7272" t="s">
        <v>9647</v>
      </c>
      <c r="F7272" t="s">
        <v>3994</v>
      </c>
      <c r="G7272" s="160" t="s">
        <v>4076</v>
      </c>
      <c r="H7272" t="s">
        <v>4330</v>
      </c>
      <c r="I7272" s="160" t="s">
        <v>4198</v>
      </c>
      <c r="J7272" t="s">
        <v>5528</v>
      </c>
      <c r="K7272">
        <v>99</v>
      </c>
      <c r="L7272" t="s">
        <v>3999</v>
      </c>
    </row>
    <row r="7273" spans="1:12">
      <c r="A7273" s="15">
        <v>30901002</v>
      </c>
      <c r="B7273" t="s">
        <v>5450</v>
      </c>
      <c r="C7273" t="s">
        <v>9629</v>
      </c>
      <c r="D7273" t="s">
        <v>9646</v>
      </c>
      <c r="E7273" t="s">
        <v>9647</v>
      </c>
      <c r="F7273" t="s">
        <v>3994</v>
      </c>
      <c r="G7273" s="160" t="s">
        <v>4076</v>
      </c>
      <c r="H7273" t="s">
        <v>4330</v>
      </c>
      <c r="I7273" s="160" t="s">
        <v>4198</v>
      </c>
      <c r="J7273" t="s">
        <v>5528</v>
      </c>
      <c r="K7273">
        <v>99</v>
      </c>
      <c r="L7273" t="s">
        <v>3999</v>
      </c>
    </row>
    <row r="7274" spans="1:12">
      <c r="A7274" s="15">
        <v>30901003</v>
      </c>
      <c r="B7274" t="s">
        <v>5450</v>
      </c>
      <c r="C7274" t="s">
        <v>9629</v>
      </c>
      <c r="D7274" t="s">
        <v>9646</v>
      </c>
      <c r="E7274" t="s">
        <v>9648</v>
      </c>
      <c r="F7274" t="s">
        <v>3994</v>
      </c>
      <c r="G7274" s="160" t="s">
        <v>4076</v>
      </c>
      <c r="H7274" t="s">
        <v>4330</v>
      </c>
      <c r="I7274" s="160" t="s">
        <v>4198</v>
      </c>
      <c r="J7274" t="s">
        <v>5528</v>
      </c>
      <c r="K7274">
        <v>99</v>
      </c>
      <c r="L7274" t="s">
        <v>3999</v>
      </c>
    </row>
    <row r="7275" spans="1:12">
      <c r="A7275" s="15">
        <v>30901004</v>
      </c>
      <c r="B7275" t="s">
        <v>5450</v>
      </c>
      <c r="C7275" t="s">
        <v>9629</v>
      </c>
      <c r="D7275" t="s">
        <v>9646</v>
      </c>
      <c r="E7275" t="s">
        <v>9649</v>
      </c>
      <c r="F7275" t="s">
        <v>3994</v>
      </c>
      <c r="G7275" s="160" t="s">
        <v>4076</v>
      </c>
      <c r="H7275" t="s">
        <v>4330</v>
      </c>
      <c r="I7275" s="160" t="s">
        <v>4198</v>
      </c>
      <c r="J7275" t="s">
        <v>5528</v>
      </c>
      <c r="K7275">
        <v>99</v>
      </c>
      <c r="L7275" t="s">
        <v>3999</v>
      </c>
    </row>
    <row r="7276" spans="1:12">
      <c r="A7276" s="15">
        <v>30901005</v>
      </c>
      <c r="B7276" t="s">
        <v>5450</v>
      </c>
      <c r="C7276" t="s">
        <v>9629</v>
      </c>
      <c r="D7276" t="s">
        <v>9646</v>
      </c>
      <c r="E7276" t="s">
        <v>9650</v>
      </c>
      <c r="F7276" t="s">
        <v>3994</v>
      </c>
      <c r="G7276" s="160" t="s">
        <v>4076</v>
      </c>
      <c r="H7276" t="s">
        <v>4330</v>
      </c>
      <c r="I7276" s="160" t="s">
        <v>4198</v>
      </c>
      <c r="J7276" t="s">
        <v>5528</v>
      </c>
      <c r="K7276">
        <v>99</v>
      </c>
      <c r="L7276" t="s">
        <v>3999</v>
      </c>
    </row>
    <row r="7277" spans="1:12">
      <c r="A7277" s="15">
        <v>30901006</v>
      </c>
      <c r="B7277" t="s">
        <v>5450</v>
      </c>
      <c r="C7277" t="s">
        <v>9629</v>
      </c>
      <c r="D7277" t="s">
        <v>9646</v>
      </c>
      <c r="E7277" t="s">
        <v>9651</v>
      </c>
      <c r="F7277" t="s">
        <v>3994</v>
      </c>
      <c r="G7277" s="160" t="s">
        <v>4076</v>
      </c>
      <c r="H7277" t="s">
        <v>4330</v>
      </c>
      <c r="I7277" s="160" t="s">
        <v>4198</v>
      </c>
      <c r="J7277" t="s">
        <v>5528</v>
      </c>
      <c r="K7277">
        <v>99</v>
      </c>
      <c r="L7277" t="s">
        <v>3999</v>
      </c>
    </row>
    <row r="7278" spans="1:12">
      <c r="A7278" s="15">
        <v>30901007</v>
      </c>
      <c r="B7278" t="s">
        <v>5450</v>
      </c>
      <c r="C7278" t="s">
        <v>9629</v>
      </c>
      <c r="D7278" t="s">
        <v>9646</v>
      </c>
      <c r="E7278" t="s">
        <v>9652</v>
      </c>
      <c r="F7278" t="s">
        <v>3994</v>
      </c>
      <c r="G7278" s="160" t="s">
        <v>4076</v>
      </c>
      <c r="H7278" t="s">
        <v>4330</v>
      </c>
      <c r="I7278" s="160" t="s">
        <v>4198</v>
      </c>
      <c r="J7278" t="s">
        <v>5528</v>
      </c>
      <c r="K7278">
        <v>99</v>
      </c>
      <c r="L7278" t="s">
        <v>3999</v>
      </c>
    </row>
    <row r="7279" spans="1:12">
      <c r="A7279" s="15">
        <v>30901014</v>
      </c>
      <c r="B7279" t="s">
        <v>5450</v>
      </c>
      <c r="C7279" t="s">
        <v>9629</v>
      </c>
      <c r="D7279" t="s">
        <v>9646</v>
      </c>
      <c r="E7279" t="s">
        <v>9653</v>
      </c>
      <c r="F7279" t="s">
        <v>3994</v>
      </c>
      <c r="G7279" s="160" t="s">
        <v>4076</v>
      </c>
      <c r="H7279" t="s">
        <v>4330</v>
      </c>
      <c r="I7279" s="160" t="s">
        <v>4198</v>
      </c>
      <c r="J7279" t="s">
        <v>5528</v>
      </c>
      <c r="K7279">
        <v>99</v>
      </c>
      <c r="L7279" t="s">
        <v>3999</v>
      </c>
    </row>
    <row r="7280" spans="1:12">
      <c r="A7280" s="15">
        <v>30901015</v>
      </c>
      <c r="B7280" t="s">
        <v>5450</v>
      </c>
      <c r="C7280" t="s">
        <v>9629</v>
      </c>
      <c r="D7280" t="s">
        <v>9646</v>
      </c>
      <c r="E7280" t="s">
        <v>9654</v>
      </c>
      <c r="F7280" t="s">
        <v>3994</v>
      </c>
      <c r="G7280" s="160" t="s">
        <v>4076</v>
      </c>
      <c r="H7280" t="s">
        <v>4330</v>
      </c>
      <c r="I7280" s="160" t="s">
        <v>4198</v>
      </c>
      <c r="J7280" t="s">
        <v>5528</v>
      </c>
      <c r="K7280">
        <v>99</v>
      </c>
      <c r="L7280" t="s">
        <v>3999</v>
      </c>
    </row>
    <row r="7281" spans="1:12">
      <c r="A7281" s="15">
        <v>30901016</v>
      </c>
      <c r="B7281" t="s">
        <v>5450</v>
      </c>
      <c r="C7281" t="s">
        <v>9629</v>
      </c>
      <c r="D7281" t="s">
        <v>9646</v>
      </c>
      <c r="E7281" t="s">
        <v>9655</v>
      </c>
      <c r="F7281" t="s">
        <v>3994</v>
      </c>
      <c r="G7281" s="160" t="s">
        <v>4076</v>
      </c>
      <c r="H7281" t="s">
        <v>4330</v>
      </c>
      <c r="I7281" s="160" t="s">
        <v>4198</v>
      </c>
      <c r="J7281" t="s">
        <v>5528</v>
      </c>
      <c r="K7281">
        <v>99</v>
      </c>
      <c r="L7281" t="s">
        <v>3999</v>
      </c>
    </row>
    <row r="7282" spans="1:12">
      <c r="A7282" s="15">
        <v>30901018</v>
      </c>
      <c r="B7282" t="s">
        <v>5450</v>
      </c>
      <c r="C7282" t="s">
        <v>9629</v>
      </c>
      <c r="D7282" t="s">
        <v>9646</v>
      </c>
      <c r="E7282" t="s">
        <v>9656</v>
      </c>
      <c r="F7282" t="s">
        <v>3994</v>
      </c>
      <c r="G7282" s="160" t="s">
        <v>4076</v>
      </c>
      <c r="H7282" t="s">
        <v>4330</v>
      </c>
      <c r="I7282" s="160" t="s">
        <v>4198</v>
      </c>
      <c r="J7282" t="s">
        <v>5528</v>
      </c>
      <c r="K7282">
        <v>99</v>
      </c>
      <c r="L7282" t="s">
        <v>3999</v>
      </c>
    </row>
    <row r="7283" spans="1:12">
      <c r="A7283" s="15">
        <v>30901028</v>
      </c>
      <c r="B7283" t="s">
        <v>5450</v>
      </c>
      <c r="C7283" t="s">
        <v>9629</v>
      </c>
      <c r="D7283" t="s">
        <v>9646</v>
      </c>
      <c r="E7283" t="s">
        <v>9657</v>
      </c>
      <c r="F7283" t="s">
        <v>3994</v>
      </c>
      <c r="G7283" s="160" t="s">
        <v>4076</v>
      </c>
      <c r="H7283" t="s">
        <v>4330</v>
      </c>
      <c r="I7283" s="160" t="s">
        <v>4198</v>
      </c>
      <c r="J7283" t="s">
        <v>5528</v>
      </c>
      <c r="K7283">
        <v>99</v>
      </c>
      <c r="L7283" t="s">
        <v>3999</v>
      </c>
    </row>
    <row r="7284" spans="1:12">
      <c r="A7284" s="15">
        <v>30901038</v>
      </c>
      <c r="B7284" t="s">
        <v>5450</v>
      </c>
      <c r="C7284" t="s">
        <v>9629</v>
      </c>
      <c r="D7284" t="s">
        <v>9646</v>
      </c>
      <c r="E7284" t="s">
        <v>9658</v>
      </c>
      <c r="F7284" t="s">
        <v>3994</v>
      </c>
      <c r="G7284" s="160" t="s">
        <v>4076</v>
      </c>
      <c r="H7284" t="s">
        <v>4330</v>
      </c>
      <c r="I7284" s="160" t="s">
        <v>4198</v>
      </c>
      <c r="J7284" t="s">
        <v>5528</v>
      </c>
      <c r="K7284">
        <v>99</v>
      </c>
      <c r="L7284" t="s">
        <v>3999</v>
      </c>
    </row>
    <row r="7285" spans="1:12">
      <c r="A7285" s="15">
        <v>30901042</v>
      </c>
      <c r="B7285" t="s">
        <v>5450</v>
      </c>
      <c r="C7285" t="s">
        <v>9629</v>
      </c>
      <c r="D7285" t="s">
        <v>9646</v>
      </c>
      <c r="E7285" t="s">
        <v>9659</v>
      </c>
      <c r="F7285" t="s">
        <v>3994</v>
      </c>
      <c r="G7285" s="160" t="s">
        <v>4076</v>
      </c>
      <c r="H7285" t="s">
        <v>4330</v>
      </c>
      <c r="I7285" s="160" t="s">
        <v>4198</v>
      </c>
      <c r="J7285" t="s">
        <v>5528</v>
      </c>
      <c r="K7285">
        <v>99</v>
      </c>
      <c r="L7285" t="s">
        <v>3999</v>
      </c>
    </row>
    <row r="7286" spans="1:12">
      <c r="A7286" s="15">
        <v>30901045</v>
      </c>
      <c r="B7286" t="s">
        <v>5450</v>
      </c>
      <c r="C7286" t="s">
        <v>9629</v>
      </c>
      <c r="D7286" t="s">
        <v>9646</v>
      </c>
      <c r="E7286" t="s">
        <v>9660</v>
      </c>
      <c r="F7286" t="s">
        <v>3994</v>
      </c>
      <c r="G7286" s="160" t="s">
        <v>4076</v>
      </c>
      <c r="H7286" t="s">
        <v>4330</v>
      </c>
      <c r="I7286" s="160" t="s">
        <v>4198</v>
      </c>
      <c r="J7286" t="s">
        <v>5528</v>
      </c>
      <c r="K7286">
        <v>99</v>
      </c>
      <c r="L7286" t="s">
        <v>3999</v>
      </c>
    </row>
    <row r="7287" spans="1:12">
      <c r="A7287" s="15">
        <v>30901048</v>
      </c>
      <c r="B7287" t="s">
        <v>5450</v>
      </c>
      <c r="C7287" t="s">
        <v>9629</v>
      </c>
      <c r="D7287" t="s">
        <v>9646</v>
      </c>
      <c r="E7287" t="s">
        <v>9661</v>
      </c>
      <c r="F7287" t="s">
        <v>3994</v>
      </c>
      <c r="G7287" s="160" t="s">
        <v>4076</v>
      </c>
      <c r="H7287" t="s">
        <v>4330</v>
      </c>
      <c r="I7287" s="160" t="s">
        <v>4198</v>
      </c>
      <c r="J7287" t="s">
        <v>5528</v>
      </c>
      <c r="K7287">
        <v>99</v>
      </c>
      <c r="L7287" t="s">
        <v>3999</v>
      </c>
    </row>
    <row r="7288" spans="1:12">
      <c r="A7288" s="15">
        <v>30901052</v>
      </c>
      <c r="B7288" t="s">
        <v>5450</v>
      </c>
      <c r="C7288" t="s">
        <v>9629</v>
      </c>
      <c r="D7288" t="s">
        <v>9646</v>
      </c>
      <c r="E7288" t="s">
        <v>9662</v>
      </c>
      <c r="F7288" t="s">
        <v>3994</v>
      </c>
      <c r="G7288" s="160" t="s">
        <v>4076</v>
      </c>
      <c r="H7288" t="s">
        <v>4330</v>
      </c>
      <c r="I7288" s="160" t="s">
        <v>4198</v>
      </c>
      <c r="J7288" t="s">
        <v>5528</v>
      </c>
      <c r="K7288">
        <v>99</v>
      </c>
      <c r="L7288" t="s">
        <v>3999</v>
      </c>
    </row>
    <row r="7289" spans="1:12">
      <c r="A7289" s="15">
        <v>30901054</v>
      </c>
      <c r="B7289" t="s">
        <v>5450</v>
      </c>
      <c r="C7289" t="s">
        <v>9629</v>
      </c>
      <c r="D7289" t="s">
        <v>9646</v>
      </c>
      <c r="E7289" t="s">
        <v>9663</v>
      </c>
      <c r="F7289" t="s">
        <v>3994</v>
      </c>
      <c r="G7289" s="160" t="s">
        <v>4076</v>
      </c>
      <c r="H7289" t="s">
        <v>4330</v>
      </c>
      <c r="I7289" s="160" t="s">
        <v>4198</v>
      </c>
      <c r="J7289" t="s">
        <v>5528</v>
      </c>
      <c r="K7289">
        <v>99</v>
      </c>
      <c r="L7289" t="s">
        <v>3999</v>
      </c>
    </row>
    <row r="7290" spans="1:12">
      <c r="A7290" s="15">
        <v>30901058</v>
      </c>
      <c r="B7290" t="s">
        <v>5450</v>
      </c>
      <c r="C7290" t="s">
        <v>9629</v>
      </c>
      <c r="D7290" t="s">
        <v>9646</v>
      </c>
      <c r="E7290" t="s">
        <v>9664</v>
      </c>
      <c r="F7290" t="s">
        <v>3994</v>
      </c>
      <c r="G7290" s="160" t="s">
        <v>4076</v>
      </c>
      <c r="H7290" t="s">
        <v>4330</v>
      </c>
      <c r="I7290" s="160" t="s">
        <v>4198</v>
      </c>
      <c r="J7290" t="s">
        <v>5528</v>
      </c>
      <c r="K7290">
        <v>99</v>
      </c>
      <c r="L7290" t="s">
        <v>3999</v>
      </c>
    </row>
    <row r="7291" spans="1:12">
      <c r="A7291" s="15">
        <v>30901061</v>
      </c>
      <c r="B7291" t="s">
        <v>5450</v>
      </c>
      <c r="C7291" t="s">
        <v>9629</v>
      </c>
      <c r="D7291" t="s">
        <v>9646</v>
      </c>
      <c r="E7291" t="s">
        <v>9665</v>
      </c>
      <c r="F7291" t="s">
        <v>3994</v>
      </c>
      <c r="G7291" s="160" t="s">
        <v>4076</v>
      </c>
      <c r="H7291" t="s">
        <v>4330</v>
      </c>
      <c r="I7291" s="160" t="s">
        <v>4198</v>
      </c>
      <c r="J7291" t="s">
        <v>5528</v>
      </c>
      <c r="K7291">
        <v>99</v>
      </c>
      <c r="L7291" t="s">
        <v>3999</v>
      </c>
    </row>
    <row r="7292" spans="1:12">
      <c r="A7292" s="15">
        <v>30901063</v>
      </c>
      <c r="B7292" t="s">
        <v>5450</v>
      </c>
      <c r="C7292" t="s">
        <v>9629</v>
      </c>
      <c r="D7292" t="s">
        <v>9646</v>
      </c>
      <c r="E7292" t="s">
        <v>9666</v>
      </c>
      <c r="F7292" t="s">
        <v>3994</v>
      </c>
      <c r="G7292" s="160" t="s">
        <v>4076</v>
      </c>
      <c r="H7292" t="s">
        <v>4330</v>
      </c>
      <c r="I7292" s="160" t="s">
        <v>4198</v>
      </c>
      <c r="J7292" t="s">
        <v>5528</v>
      </c>
      <c r="K7292">
        <v>99</v>
      </c>
      <c r="L7292" t="s">
        <v>3999</v>
      </c>
    </row>
    <row r="7293" spans="1:12">
      <c r="A7293" s="15">
        <v>30901065</v>
      </c>
      <c r="B7293" t="s">
        <v>5450</v>
      </c>
      <c r="C7293" t="s">
        <v>9629</v>
      </c>
      <c r="D7293" t="s">
        <v>9646</v>
      </c>
      <c r="E7293" t="s">
        <v>9667</v>
      </c>
      <c r="F7293" t="s">
        <v>3994</v>
      </c>
      <c r="G7293" s="160" t="s">
        <v>4076</v>
      </c>
      <c r="H7293" t="s">
        <v>4330</v>
      </c>
      <c r="I7293" s="160" t="s">
        <v>4198</v>
      </c>
      <c r="J7293" t="s">
        <v>5528</v>
      </c>
      <c r="K7293">
        <v>99</v>
      </c>
      <c r="L7293" t="s">
        <v>3999</v>
      </c>
    </row>
    <row r="7294" spans="1:12">
      <c r="A7294" s="15">
        <v>30901067</v>
      </c>
      <c r="B7294" t="s">
        <v>5450</v>
      </c>
      <c r="C7294" t="s">
        <v>9629</v>
      </c>
      <c r="D7294" t="s">
        <v>9646</v>
      </c>
      <c r="E7294" t="s">
        <v>9668</v>
      </c>
      <c r="F7294" t="s">
        <v>3994</v>
      </c>
      <c r="G7294" s="160" t="s">
        <v>4076</v>
      </c>
      <c r="H7294" t="s">
        <v>4330</v>
      </c>
      <c r="I7294" s="160" t="s">
        <v>4198</v>
      </c>
      <c r="J7294" t="s">
        <v>5528</v>
      </c>
      <c r="K7294">
        <v>99</v>
      </c>
      <c r="L7294" t="s">
        <v>3999</v>
      </c>
    </row>
    <row r="7295" spans="1:12">
      <c r="A7295" s="15">
        <v>30901068</v>
      </c>
      <c r="B7295" t="s">
        <v>5450</v>
      </c>
      <c r="C7295" t="s">
        <v>9629</v>
      </c>
      <c r="D7295" t="s">
        <v>9646</v>
      </c>
      <c r="E7295" t="s">
        <v>9669</v>
      </c>
      <c r="F7295" t="s">
        <v>3994</v>
      </c>
      <c r="G7295" s="160" t="s">
        <v>4076</v>
      </c>
      <c r="H7295" t="s">
        <v>4330</v>
      </c>
      <c r="I7295" s="160" t="s">
        <v>4198</v>
      </c>
      <c r="J7295" t="s">
        <v>5528</v>
      </c>
      <c r="K7295">
        <v>99</v>
      </c>
      <c r="L7295" t="s">
        <v>3999</v>
      </c>
    </row>
    <row r="7296" spans="1:12">
      <c r="A7296" s="15">
        <v>30901078</v>
      </c>
      <c r="B7296" t="s">
        <v>5450</v>
      </c>
      <c r="C7296" t="s">
        <v>9629</v>
      </c>
      <c r="D7296" t="s">
        <v>9646</v>
      </c>
      <c r="E7296" t="s">
        <v>9670</v>
      </c>
      <c r="F7296" t="s">
        <v>3994</v>
      </c>
      <c r="G7296" s="160" t="s">
        <v>4076</v>
      </c>
      <c r="H7296" t="s">
        <v>4330</v>
      </c>
      <c r="I7296" s="160" t="s">
        <v>4198</v>
      </c>
      <c r="J7296" t="s">
        <v>5528</v>
      </c>
      <c r="K7296">
        <v>99</v>
      </c>
      <c r="L7296" t="s">
        <v>3999</v>
      </c>
    </row>
    <row r="7297" spans="1:12">
      <c r="A7297" s="15">
        <v>30901097</v>
      </c>
      <c r="B7297" t="s">
        <v>5450</v>
      </c>
      <c r="C7297" t="s">
        <v>9629</v>
      </c>
      <c r="D7297" t="s">
        <v>9646</v>
      </c>
      <c r="E7297" t="s">
        <v>4020</v>
      </c>
      <c r="F7297" t="s">
        <v>3994</v>
      </c>
      <c r="G7297" s="160" t="s">
        <v>4076</v>
      </c>
      <c r="H7297" t="s">
        <v>4330</v>
      </c>
      <c r="I7297" s="160" t="s">
        <v>4198</v>
      </c>
      <c r="J7297" t="s">
        <v>5528</v>
      </c>
      <c r="K7297">
        <v>99</v>
      </c>
      <c r="L7297" t="s">
        <v>3999</v>
      </c>
    </row>
    <row r="7298" spans="1:12">
      <c r="A7298" s="15">
        <v>30901098</v>
      </c>
      <c r="B7298" t="s">
        <v>5450</v>
      </c>
      <c r="C7298" t="s">
        <v>9629</v>
      </c>
      <c r="D7298" t="s">
        <v>9646</v>
      </c>
      <c r="E7298" t="s">
        <v>4020</v>
      </c>
      <c r="F7298" t="s">
        <v>3994</v>
      </c>
      <c r="G7298" s="160" t="s">
        <v>4076</v>
      </c>
      <c r="H7298" t="s">
        <v>4330</v>
      </c>
      <c r="I7298" s="160" t="s">
        <v>4198</v>
      </c>
      <c r="J7298" t="s">
        <v>5528</v>
      </c>
      <c r="K7298">
        <v>99</v>
      </c>
      <c r="L7298" t="s">
        <v>3999</v>
      </c>
    </row>
    <row r="7299" spans="1:12">
      <c r="A7299" s="15">
        <v>30901099</v>
      </c>
      <c r="B7299" t="s">
        <v>5450</v>
      </c>
      <c r="C7299" t="s">
        <v>9629</v>
      </c>
      <c r="D7299" t="s">
        <v>9646</v>
      </c>
      <c r="E7299" t="s">
        <v>7203</v>
      </c>
      <c r="F7299" t="s">
        <v>3994</v>
      </c>
      <c r="G7299" s="160" t="s">
        <v>4076</v>
      </c>
      <c r="H7299" t="s">
        <v>4330</v>
      </c>
      <c r="I7299" s="160" t="s">
        <v>4198</v>
      </c>
      <c r="J7299" t="s">
        <v>5528</v>
      </c>
      <c r="K7299">
        <v>99</v>
      </c>
      <c r="L7299" t="s">
        <v>3999</v>
      </c>
    </row>
    <row r="7300" spans="1:12">
      <c r="A7300" s="15">
        <v>30901101</v>
      </c>
      <c r="B7300" t="s">
        <v>5450</v>
      </c>
      <c r="C7300" t="s">
        <v>9629</v>
      </c>
      <c r="D7300" t="s">
        <v>9671</v>
      </c>
      <c r="E7300" t="s">
        <v>9672</v>
      </c>
      <c r="F7300" t="s">
        <v>3994</v>
      </c>
      <c r="G7300" s="160" t="s">
        <v>4076</v>
      </c>
      <c r="H7300" t="s">
        <v>4330</v>
      </c>
      <c r="I7300" s="160" t="s">
        <v>4198</v>
      </c>
      <c r="J7300" t="s">
        <v>5528</v>
      </c>
      <c r="K7300">
        <v>99</v>
      </c>
      <c r="L7300" t="s">
        <v>3999</v>
      </c>
    </row>
    <row r="7301" spans="1:12">
      <c r="A7301" s="15">
        <v>30901102</v>
      </c>
      <c r="B7301" t="s">
        <v>5450</v>
      </c>
      <c r="C7301" t="s">
        <v>9629</v>
      </c>
      <c r="D7301" t="s">
        <v>9671</v>
      </c>
      <c r="E7301" t="s">
        <v>9673</v>
      </c>
      <c r="F7301" t="s">
        <v>3994</v>
      </c>
      <c r="G7301" s="160" t="s">
        <v>4076</v>
      </c>
      <c r="H7301" t="s">
        <v>4330</v>
      </c>
      <c r="I7301" s="160" t="s">
        <v>4198</v>
      </c>
      <c r="J7301" t="s">
        <v>5528</v>
      </c>
      <c r="K7301">
        <v>99</v>
      </c>
      <c r="L7301" t="s">
        <v>3999</v>
      </c>
    </row>
    <row r="7302" spans="1:12">
      <c r="A7302" s="15">
        <v>30901103</v>
      </c>
      <c r="B7302" t="s">
        <v>5450</v>
      </c>
      <c r="C7302" t="s">
        <v>9629</v>
      </c>
      <c r="D7302" t="s">
        <v>9671</v>
      </c>
      <c r="E7302" t="s">
        <v>9674</v>
      </c>
      <c r="F7302" t="s">
        <v>3994</v>
      </c>
      <c r="G7302" s="160" t="s">
        <v>4076</v>
      </c>
      <c r="H7302" t="s">
        <v>4330</v>
      </c>
      <c r="I7302" s="160" t="s">
        <v>4198</v>
      </c>
      <c r="J7302" t="s">
        <v>5528</v>
      </c>
      <c r="K7302">
        <v>99</v>
      </c>
      <c r="L7302" t="s">
        <v>3999</v>
      </c>
    </row>
    <row r="7303" spans="1:12">
      <c r="A7303" s="15">
        <v>30901104</v>
      </c>
      <c r="B7303" t="s">
        <v>5450</v>
      </c>
      <c r="C7303" t="s">
        <v>9629</v>
      </c>
      <c r="D7303" t="s">
        <v>9671</v>
      </c>
      <c r="E7303" t="s">
        <v>9675</v>
      </c>
      <c r="F7303" t="s">
        <v>3994</v>
      </c>
      <c r="G7303" s="160" t="s">
        <v>4076</v>
      </c>
      <c r="H7303" t="s">
        <v>4330</v>
      </c>
      <c r="I7303" s="160" t="s">
        <v>4198</v>
      </c>
      <c r="J7303" t="s">
        <v>5528</v>
      </c>
      <c r="K7303">
        <v>99</v>
      </c>
      <c r="L7303" t="s">
        <v>3999</v>
      </c>
    </row>
    <row r="7304" spans="1:12">
      <c r="A7304" s="15">
        <v>30901199</v>
      </c>
      <c r="B7304" t="s">
        <v>5450</v>
      </c>
      <c r="C7304" t="s">
        <v>9629</v>
      </c>
      <c r="D7304" t="s">
        <v>9671</v>
      </c>
      <c r="E7304" t="s">
        <v>4020</v>
      </c>
      <c r="F7304" t="s">
        <v>3994</v>
      </c>
      <c r="G7304" s="160" t="s">
        <v>4076</v>
      </c>
      <c r="H7304" t="s">
        <v>4330</v>
      </c>
      <c r="I7304" s="160" t="s">
        <v>4198</v>
      </c>
      <c r="J7304" t="s">
        <v>5528</v>
      </c>
      <c r="K7304">
        <v>99</v>
      </c>
      <c r="L7304" t="s">
        <v>3999</v>
      </c>
    </row>
    <row r="7305" spans="1:12">
      <c r="A7305" s="15">
        <v>30901201</v>
      </c>
      <c r="B7305" t="s">
        <v>5450</v>
      </c>
      <c r="C7305" t="s">
        <v>9629</v>
      </c>
      <c r="D7305" t="s">
        <v>5529</v>
      </c>
      <c r="E7305" t="s">
        <v>5530</v>
      </c>
      <c r="F7305" t="s">
        <v>3994</v>
      </c>
      <c r="G7305" s="160" t="s">
        <v>4076</v>
      </c>
      <c r="H7305" t="s">
        <v>4330</v>
      </c>
      <c r="I7305" s="160" t="s">
        <v>4198</v>
      </c>
      <c r="J7305" t="s">
        <v>5528</v>
      </c>
      <c r="K7305">
        <v>99</v>
      </c>
      <c r="L7305" t="s">
        <v>3999</v>
      </c>
    </row>
    <row r="7306" spans="1:12">
      <c r="A7306" s="15">
        <v>30901202</v>
      </c>
      <c r="B7306" t="s">
        <v>5450</v>
      </c>
      <c r="C7306" t="s">
        <v>9629</v>
      </c>
      <c r="D7306" t="s">
        <v>5529</v>
      </c>
      <c r="E7306" t="s">
        <v>8059</v>
      </c>
      <c r="F7306" t="s">
        <v>3994</v>
      </c>
      <c r="G7306" s="160" t="s">
        <v>4076</v>
      </c>
      <c r="H7306" t="s">
        <v>4330</v>
      </c>
      <c r="I7306" s="160" t="s">
        <v>4198</v>
      </c>
      <c r="J7306" t="s">
        <v>5528</v>
      </c>
      <c r="K7306">
        <v>99</v>
      </c>
      <c r="L7306" t="s">
        <v>3999</v>
      </c>
    </row>
    <row r="7307" spans="1:12">
      <c r="A7307" s="15">
        <v>30901203</v>
      </c>
      <c r="B7307" t="s">
        <v>5450</v>
      </c>
      <c r="C7307" t="s">
        <v>9629</v>
      </c>
      <c r="D7307" t="s">
        <v>5529</v>
      </c>
      <c r="E7307" t="s">
        <v>7444</v>
      </c>
      <c r="F7307" t="s">
        <v>3994</v>
      </c>
      <c r="G7307" s="160" t="s">
        <v>4076</v>
      </c>
      <c r="H7307" t="s">
        <v>4330</v>
      </c>
      <c r="I7307" s="160" t="s">
        <v>4198</v>
      </c>
      <c r="J7307" t="s">
        <v>5528</v>
      </c>
      <c r="K7307">
        <v>99</v>
      </c>
      <c r="L7307" t="s">
        <v>3999</v>
      </c>
    </row>
    <row r="7308" spans="1:12">
      <c r="A7308" s="15">
        <v>30901204</v>
      </c>
      <c r="B7308" t="s">
        <v>5450</v>
      </c>
      <c r="C7308" t="s">
        <v>9629</v>
      </c>
      <c r="D7308" t="s">
        <v>5529</v>
      </c>
      <c r="E7308" t="s">
        <v>5944</v>
      </c>
      <c r="F7308" t="s">
        <v>3994</v>
      </c>
      <c r="G7308" s="160" t="s">
        <v>4076</v>
      </c>
      <c r="H7308" t="s">
        <v>4330</v>
      </c>
      <c r="I7308" s="160" t="s">
        <v>4198</v>
      </c>
      <c r="J7308" t="s">
        <v>5528</v>
      </c>
      <c r="K7308">
        <v>99</v>
      </c>
      <c r="L7308" t="s">
        <v>3999</v>
      </c>
    </row>
    <row r="7309" spans="1:12">
      <c r="A7309" s="15">
        <v>30901205</v>
      </c>
      <c r="B7309" t="s">
        <v>5450</v>
      </c>
      <c r="C7309" t="s">
        <v>9629</v>
      </c>
      <c r="D7309" t="s">
        <v>5529</v>
      </c>
      <c r="E7309" t="s">
        <v>4383</v>
      </c>
      <c r="F7309" t="s">
        <v>3994</v>
      </c>
      <c r="G7309" s="160" t="s">
        <v>4076</v>
      </c>
      <c r="H7309" t="s">
        <v>4330</v>
      </c>
      <c r="I7309" s="160" t="s">
        <v>4198</v>
      </c>
      <c r="J7309" t="s">
        <v>5528</v>
      </c>
      <c r="K7309">
        <v>99</v>
      </c>
      <c r="L7309" t="s">
        <v>3999</v>
      </c>
    </row>
    <row r="7310" spans="1:12">
      <c r="A7310" s="15">
        <v>30901501</v>
      </c>
      <c r="B7310" t="s">
        <v>5450</v>
      </c>
      <c r="C7310" t="s">
        <v>9629</v>
      </c>
      <c r="D7310" t="s">
        <v>9676</v>
      </c>
      <c r="E7310" t="s">
        <v>9677</v>
      </c>
      <c r="F7310" t="s">
        <v>3994</v>
      </c>
      <c r="G7310" s="160" t="s">
        <v>4076</v>
      </c>
      <c r="H7310" t="s">
        <v>4330</v>
      </c>
      <c r="I7310" s="160" t="s">
        <v>4198</v>
      </c>
      <c r="J7310" t="s">
        <v>5528</v>
      </c>
      <c r="K7310">
        <v>99</v>
      </c>
      <c r="L7310" t="s">
        <v>3999</v>
      </c>
    </row>
    <row r="7311" spans="1:12">
      <c r="A7311" s="15">
        <v>30901601</v>
      </c>
      <c r="B7311" t="s">
        <v>5450</v>
      </c>
      <c r="C7311" t="s">
        <v>9629</v>
      </c>
      <c r="D7311" t="s">
        <v>9678</v>
      </c>
      <c r="E7311" t="s">
        <v>9679</v>
      </c>
      <c r="F7311" t="s">
        <v>3994</v>
      </c>
      <c r="G7311" s="160" t="s">
        <v>4076</v>
      </c>
      <c r="H7311" t="s">
        <v>4330</v>
      </c>
      <c r="I7311" s="160" t="s">
        <v>4198</v>
      </c>
      <c r="J7311" t="s">
        <v>5528</v>
      </c>
      <c r="K7311">
        <v>99</v>
      </c>
      <c r="L7311" t="s">
        <v>3999</v>
      </c>
    </row>
    <row r="7312" spans="1:12">
      <c r="A7312" s="15">
        <v>30901602</v>
      </c>
      <c r="B7312" t="s">
        <v>5450</v>
      </c>
      <c r="C7312" t="s">
        <v>9629</v>
      </c>
      <c r="D7312" t="s">
        <v>9678</v>
      </c>
      <c r="E7312" t="s">
        <v>9680</v>
      </c>
      <c r="F7312" t="s">
        <v>3994</v>
      </c>
      <c r="G7312" s="160" t="s">
        <v>4076</v>
      </c>
      <c r="H7312" t="s">
        <v>4330</v>
      </c>
      <c r="I7312" s="160" t="s">
        <v>4198</v>
      </c>
      <c r="J7312" t="s">
        <v>5528</v>
      </c>
      <c r="K7312">
        <v>99</v>
      </c>
      <c r="L7312" t="s">
        <v>3999</v>
      </c>
    </row>
    <row r="7313" spans="1:12">
      <c r="A7313" s="15">
        <v>30901603</v>
      </c>
      <c r="B7313" t="s">
        <v>5450</v>
      </c>
      <c r="C7313" t="s">
        <v>9629</v>
      </c>
      <c r="D7313" t="s">
        <v>9678</v>
      </c>
      <c r="E7313" t="s">
        <v>9681</v>
      </c>
      <c r="F7313" t="s">
        <v>3994</v>
      </c>
      <c r="G7313" s="160" t="s">
        <v>4076</v>
      </c>
      <c r="H7313" t="s">
        <v>4330</v>
      </c>
      <c r="I7313" s="160" t="s">
        <v>4198</v>
      </c>
      <c r="J7313" t="s">
        <v>5528</v>
      </c>
      <c r="K7313">
        <v>99</v>
      </c>
      <c r="L7313" t="s">
        <v>3999</v>
      </c>
    </row>
    <row r="7314" spans="1:12">
      <c r="A7314" s="15">
        <v>30901604</v>
      </c>
      <c r="B7314" t="s">
        <v>5450</v>
      </c>
      <c r="C7314" t="s">
        <v>9629</v>
      </c>
      <c r="D7314" t="s">
        <v>9678</v>
      </c>
      <c r="E7314" t="s">
        <v>9682</v>
      </c>
      <c r="F7314" t="s">
        <v>3994</v>
      </c>
      <c r="G7314" s="160" t="s">
        <v>4076</v>
      </c>
      <c r="H7314" t="s">
        <v>4330</v>
      </c>
      <c r="I7314" s="160" t="s">
        <v>4198</v>
      </c>
      <c r="J7314" t="s">
        <v>5528</v>
      </c>
      <c r="K7314">
        <v>99</v>
      </c>
      <c r="L7314" t="s">
        <v>3999</v>
      </c>
    </row>
    <row r="7315" spans="1:12">
      <c r="A7315" s="15">
        <v>30901605</v>
      </c>
      <c r="B7315" t="s">
        <v>5450</v>
      </c>
      <c r="C7315" t="s">
        <v>9629</v>
      </c>
      <c r="D7315" t="s">
        <v>9678</v>
      </c>
      <c r="E7315" t="s">
        <v>9679</v>
      </c>
      <c r="F7315" t="s">
        <v>3994</v>
      </c>
      <c r="G7315" s="160" t="s">
        <v>4076</v>
      </c>
      <c r="H7315" t="s">
        <v>4330</v>
      </c>
      <c r="I7315" s="160" t="s">
        <v>4198</v>
      </c>
      <c r="J7315" t="s">
        <v>5528</v>
      </c>
      <c r="K7315">
        <v>99</v>
      </c>
      <c r="L7315" t="s">
        <v>3999</v>
      </c>
    </row>
    <row r="7316" spans="1:12">
      <c r="A7316" s="15">
        <v>30901606</v>
      </c>
      <c r="B7316" t="s">
        <v>5450</v>
      </c>
      <c r="C7316" t="s">
        <v>9629</v>
      </c>
      <c r="D7316" t="s">
        <v>9678</v>
      </c>
      <c r="E7316" t="s">
        <v>9680</v>
      </c>
      <c r="F7316" t="s">
        <v>3994</v>
      </c>
      <c r="G7316" s="160" t="s">
        <v>4076</v>
      </c>
      <c r="H7316" t="s">
        <v>4330</v>
      </c>
      <c r="I7316" s="160" t="s">
        <v>4198</v>
      </c>
      <c r="J7316" t="s">
        <v>5528</v>
      </c>
      <c r="K7316">
        <v>99</v>
      </c>
      <c r="L7316" t="s">
        <v>3999</v>
      </c>
    </row>
    <row r="7317" spans="1:12">
      <c r="A7317" s="15">
        <v>30901607</v>
      </c>
      <c r="B7317" t="s">
        <v>5450</v>
      </c>
      <c r="C7317" t="s">
        <v>9629</v>
      </c>
      <c r="D7317" t="s">
        <v>9678</v>
      </c>
      <c r="E7317" t="s">
        <v>9681</v>
      </c>
      <c r="F7317" t="s">
        <v>3994</v>
      </c>
      <c r="G7317" s="160" t="s">
        <v>4076</v>
      </c>
      <c r="H7317" t="s">
        <v>4330</v>
      </c>
      <c r="I7317" s="160" t="s">
        <v>4198</v>
      </c>
      <c r="J7317" t="s">
        <v>5528</v>
      </c>
      <c r="K7317">
        <v>99</v>
      </c>
      <c r="L7317" t="s">
        <v>3999</v>
      </c>
    </row>
    <row r="7318" spans="1:12">
      <c r="A7318" s="15">
        <v>30901610</v>
      </c>
      <c r="B7318" t="s">
        <v>5450</v>
      </c>
      <c r="C7318" t="s">
        <v>9629</v>
      </c>
      <c r="D7318" t="s">
        <v>9678</v>
      </c>
      <c r="E7318" t="s">
        <v>9683</v>
      </c>
      <c r="F7318" t="s">
        <v>4073</v>
      </c>
      <c r="G7318" s="160" t="s">
        <v>4074</v>
      </c>
      <c r="H7318" t="s">
        <v>4075</v>
      </c>
      <c r="I7318">
        <v>11</v>
      </c>
      <c r="J7318" t="s">
        <v>6011</v>
      </c>
      <c r="K7318">
        <v>99</v>
      </c>
      <c r="L7318" t="s">
        <v>3999</v>
      </c>
    </row>
    <row r="7319" spans="1:12">
      <c r="A7319" s="15">
        <v>30901611</v>
      </c>
      <c r="B7319" t="s">
        <v>5450</v>
      </c>
      <c r="C7319" t="s">
        <v>9629</v>
      </c>
      <c r="D7319" t="s">
        <v>9678</v>
      </c>
      <c r="E7319" t="s">
        <v>9684</v>
      </c>
      <c r="F7319" t="s">
        <v>4073</v>
      </c>
      <c r="G7319" s="160" t="s">
        <v>4074</v>
      </c>
      <c r="H7319" t="s">
        <v>4075</v>
      </c>
      <c r="I7319">
        <v>11</v>
      </c>
      <c r="J7319" t="s">
        <v>6011</v>
      </c>
      <c r="K7319">
        <v>99</v>
      </c>
      <c r="L7319" t="s">
        <v>3999</v>
      </c>
    </row>
    <row r="7320" spans="1:12">
      <c r="A7320" s="15">
        <v>30901699</v>
      </c>
      <c r="B7320" t="s">
        <v>5450</v>
      </c>
      <c r="C7320" t="s">
        <v>9629</v>
      </c>
      <c r="D7320" t="s">
        <v>9678</v>
      </c>
      <c r="E7320" t="s">
        <v>4020</v>
      </c>
      <c r="F7320" t="s">
        <v>3994</v>
      </c>
      <c r="G7320" s="160" t="s">
        <v>4076</v>
      </c>
      <c r="H7320" t="s">
        <v>4330</v>
      </c>
      <c r="I7320" s="160" t="s">
        <v>4198</v>
      </c>
      <c r="J7320" t="s">
        <v>5528</v>
      </c>
      <c r="K7320">
        <v>99</v>
      </c>
      <c r="L7320" t="s">
        <v>3999</v>
      </c>
    </row>
    <row r="7321" spans="1:12">
      <c r="A7321" s="15">
        <v>30902099</v>
      </c>
      <c r="B7321" t="s">
        <v>5450</v>
      </c>
      <c r="C7321" t="s">
        <v>9629</v>
      </c>
      <c r="D7321" t="s">
        <v>4020</v>
      </c>
      <c r="E7321" t="s">
        <v>7203</v>
      </c>
      <c r="F7321" t="s">
        <v>3994</v>
      </c>
      <c r="G7321" s="160" t="s">
        <v>4076</v>
      </c>
      <c r="H7321" t="s">
        <v>4330</v>
      </c>
      <c r="I7321" s="160" t="s">
        <v>4198</v>
      </c>
      <c r="J7321" t="s">
        <v>5528</v>
      </c>
      <c r="K7321">
        <v>99</v>
      </c>
      <c r="L7321" t="s">
        <v>3999</v>
      </c>
    </row>
    <row r="7322" spans="1:12">
      <c r="A7322" s="15">
        <v>30902501</v>
      </c>
      <c r="B7322" t="s">
        <v>5450</v>
      </c>
      <c r="C7322" t="s">
        <v>9629</v>
      </c>
      <c r="D7322" t="s">
        <v>9685</v>
      </c>
      <c r="E7322" t="s">
        <v>9686</v>
      </c>
      <c r="F7322" t="s">
        <v>3994</v>
      </c>
      <c r="G7322" s="160" t="s">
        <v>4076</v>
      </c>
      <c r="H7322" t="s">
        <v>4330</v>
      </c>
      <c r="I7322" s="160" t="s">
        <v>4198</v>
      </c>
      <c r="J7322" t="s">
        <v>5528</v>
      </c>
      <c r="K7322">
        <v>99</v>
      </c>
      <c r="L7322" t="s">
        <v>3999</v>
      </c>
    </row>
    <row r="7323" spans="1:12">
      <c r="A7323" s="15">
        <v>30903004</v>
      </c>
      <c r="B7323" t="s">
        <v>5450</v>
      </c>
      <c r="C7323" t="s">
        <v>9629</v>
      </c>
      <c r="D7323" t="s">
        <v>9687</v>
      </c>
      <c r="E7323" t="s">
        <v>9688</v>
      </c>
      <c r="F7323" t="s">
        <v>3994</v>
      </c>
      <c r="G7323" s="160" t="s">
        <v>4076</v>
      </c>
      <c r="H7323" t="s">
        <v>4330</v>
      </c>
      <c r="I7323" s="160" t="s">
        <v>4198</v>
      </c>
      <c r="J7323" t="s">
        <v>5528</v>
      </c>
      <c r="K7323">
        <v>99</v>
      </c>
      <c r="L7323" t="s">
        <v>3999</v>
      </c>
    </row>
    <row r="7324" spans="1:12">
      <c r="A7324" s="15">
        <v>30903005</v>
      </c>
      <c r="B7324" t="s">
        <v>5450</v>
      </c>
      <c r="C7324" t="s">
        <v>9629</v>
      </c>
      <c r="D7324" t="s">
        <v>9687</v>
      </c>
      <c r="E7324" t="s">
        <v>9689</v>
      </c>
      <c r="F7324" t="s">
        <v>3994</v>
      </c>
      <c r="G7324" s="160" t="s">
        <v>4076</v>
      </c>
      <c r="H7324" t="s">
        <v>4330</v>
      </c>
      <c r="I7324" s="160" t="s">
        <v>4198</v>
      </c>
      <c r="J7324" t="s">
        <v>5528</v>
      </c>
      <c r="K7324">
        <v>99</v>
      </c>
      <c r="L7324" t="s">
        <v>3999</v>
      </c>
    </row>
    <row r="7325" spans="1:12">
      <c r="A7325" s="15">
        <v>30903006</v>
      </c>
      <c r="B7325" t="s">
        <v>5450</v>
      </c>
      <c r="C7325" t="s">
        <v>9629</v>
      </c>
      <c r="D7325" t="s">
        <v>9687</v>
      </c>
      <c r="E7325" t="s">
        <v>9690</v>
      </c>
      <c r="F7325" t="s">
        <v>3994</v>
      </c>
      <c r="G7325" s="160" t="s">
        <v>4076</v>
      </c>
      <c r="H7325" t="s">
        <v>4330</v>
      </c>
      <c r="I7325" s="160" t="s">
        <v>4198</v>
      </c>
      <c r="J7325" t="s">
        <v>5528</v>
      </c>
      <c r="K7325">
        <v>99</v>
      </c>
      <c r="L7325" t="s">
        <v>3999</v>
      </c>
    </row>
    <row r="7326" spans="1:12">
      <c r="A7326" s="15">
        <v>30903007</v>
      </c>
      <c r="B7326" t="s">
        <v>5450</v>
      </c>
      <c r="C7326" t="s">
        <v>9629</v>
      </c>
      <c r="D7326" t="s">
        <v>9687</v>
      </c>
      <c r="E7326" t="s">
        <v>9691</v>
      </c>
      <c r="F7326" t="s">
        <v>3994</v>
      </c>
      <c r="G7326" s="160" t="s">
        <v>4076</v>
      </c>
      <c r="H7326" t="s">
        <v>4330</v>
      </c>
      <c r="I7326" s="160" t="s">
        <v>4198</v>
      </c>
      <c r="J7326" t="s">
        <v>5528</v>
      </c>
      <c r="K7326">
        <v>99</v>
      </c>
      <c r="L7326" t="s">
        <v>3999</v>
      </c>
    </row>
    <row r="7327" spans="1:12">
      <c r="A7327" s="15">
        <v>30903008</v>
      </c>
      <c r="B7327" t="s">
        <v>5450</v>
      </c>
      <c r="C7327" t="s">
        <v>9629</v>
      </c>
      <c r="D7327" t="s">
        <v>9687</v>
      </c>
      <c r="E7327" t="s">
        <v>9692</v>
      </c>
      <c r="F7327" t="s">
        <v>3994</v>
      </c>
      <c r="G7327" s="160" t="s">
        <v>4076</v>
      </c>
      <c r="H7327" t="s">
        <v>4330</v>
      </c>
      <c r="I7327" s="160" t="s">
        <v>4198</v>
      </c>
      <c r="J7327" t="s">
        <v>5528</v>
      </c>
      <c r="K7327">
        <v>99</v>
      </c>
      <c r="L7327" t="s">
        <v>3999</v>
      </c>
    </row>
    <row r="7328" spans="1:12">
      <c r="A7328" s="15">
        <v>30903010</v>
      </c>
      <c r="B7328" t="s">
        <v>5450</v>
      </c>
      <c r="C7328" t="s">
        <v>9629</v>
      </c>
      <c r="D7328" t="s">
        <v>9687</v>
      </c>
      <c r="E7328" t="s">
        <v>9693</v>
      </c>
      <c r="F7328" t="s">
        <v>3994</v>
      </c>
      <c r="G7328" s="160" t="s">
        <v>4076</v>
      </c>
      <c r="H7328" t="s">
        <v>4330</v>
      </c>
      <c r="I7328" s="160" t="s">
        <v>4198</v>
      </c>
      <c r="J7328" t="s">
        <v>5528</v>
      </c>
      <c r="K7328">
        <v>99</v>
      </c>
      <c r="L7328" t="s">
        <v>3999</v>
      </c>
    </row>
    <row r="7329" spans="1:12">
      <c r="A7329" s="15">
        <v>30903099</v>
      </c>
      <c r="B7329" t="s">
        <v>5450</v>
      </c>
      <c r="C7329" t="s">
        <v>9629</v>
      </c>
      <c r="D7329" t="s">
        <v>9687</v>
      </c>
      <c r="E7329" t="s">
        <v>7203</v>
      </c>
      <c r="F7329" t="s">
        <v>3994</v>
      </c>
      <c r="G7329" s="160" t="s">
        <v>4076</v>
      </c>
      <c r="H7329" t="s">
        <v>4330</v>
      </c>
      <c r="I7329" s="160" t="s">
        <v>4198</v>
      </c>
      <c r="J7329" t="s">
        <v>5528</v>
      </c>
      <c r="K7329">
        <v>99</v>
      </c>
      <c r="L7329" t="s">
        <v>3999</v>
      </c>
    </row>
    <row r="7330" spans="1:12">
      <c r="A7330" s="15">
        <v>30903901</v>
      </c>
      <c r="B7330" t="s">
        <v>5450</v>
      </c>
      <c r="C7330" t="s">
        <v>9629</v>
      </c>
      <c r="D7330" t="s">
        <v>9694</v>
      </c>
      <c r="E7330" t="s">
        <v>9695</v>
      </c>
      <c r="F7330" t="s">
        <v>3994</v>
      </c>
      <c r="G7330" s="160" t="s">
        <v>4076</v>
      </c>
      <c r="H7330" t="s">
        <v>4330</v>
      </c>
      <c r="I7330" s="160" t="s">
        <v>4198</v>
      </c>
      <c r="J7330" t="s">
        <v>5528</v>
      </c>
      <c r="K7330">
        <v>99</v>
      </c>
      <c r="L7330" t="s">
        <v>3999</v>
      </c>
    </row>
    <row r="7331" spans="1:12">
      <c r="A7331" s="15">
        <v>30903902</v>
      </c>
      <c r="B7331" t="s">
        <v>5450</v>
      </c>
      <c r="C7331" t="s">
        <v>9629</v>
      </c>
      <c r="D7331" t="s">
        <v>9694</v>
      </c>
      <c r="E7331" t="s">
        <v>9696</v>
      </c>
      <c r="F7331" t="s">
        <v>3994</v>
      </c>
      <c r="G7331" s="160" t="s">
        <v>4076</v>
      </c>
      <c r="H7331" t="s">
        <v>4330</v>
      </c>
      <c r="I7331" s="160" t="s">
        <v>4198</v>
      </c>
      <c r="J7331" t="s">
        <v>5528</v>
      </c>
      <c r="K7331">
        <v>99</v>
      </c>
      <c r="L7331" t="s">
        <v>3999</v>
      </c>
    </row>
    <row r="7332" spans="1:12">
      <c r="A7332" s="15">
        <v>30903951</v>
      </c>
      <c r="B7332" t="s">
        <v>5450</v>
      </c>
      <c r="C7332" t="s">
        <v>9629</v>
      </c>
      <c r="D7332" t="s">
        <v>9694</v>
      </c>
      <c r="E7332" t="s">
        <v>9697</v>
      </c>
      <c r="F7332" t="s">
        <v>3994</v>
      </c>
      <c r="G7332" s="160" t="s">
        <v>4076</v>
      </c>
      <c r="H7332" t="s">
        <v>4330</v>
      </c>
      <c r="I7332" s="160" t="s">
        <v>4198</v>
      </c>
      <c r="J7332" t="s">
        <v>5528</v>
      </c>
      <c r="K7332">
        <v>99</v>
      </c>
      <c r="L7332" t="s">
        <v>3999</v>
      </c>
    </row>
    <row r="7333" spans="1:12">
      <c r="A7333" s="15">
        <v>30904001</v>
      </c>
      <c r="B7333" t="s">
        <v>5450</v>
      </c>
      <c r="C7333" t="s">
        <v>9629</v>
      </c>
      <c r="D7333" t="s">
        <v>9698</v>
      </c>
      <c r="E7333" t="s">
        <v>9699</v>
      </c>
      <c r="F7333" t="s">
        <v>3994</v>
      </c>
      <c r="G7333" s="160" t="s">
        <v>4076</v>
      </c>
      <c r="H7333" t="s">
        <v>4330</v>
      </c>
      <c r="I7333" s="160" t="s">
        <v>4198</v>
      </c>
      <c r="J7333" t="s">
        <v>5528</v>
      </c>
      <c r="K7333">
        <v>99</v>
      </c>
      <c r="L7333" t="s">
        <v>3999</v>
      </c>
    </row>
    <row r="7334" spans="1:12">
      <c r="A7334" s="15">
        <v>30904010</v>
      </c>
      <c r="B7334" t="s">
        <v>5450</v>
      </c>
      <c r="C7334" t="s">
        <v>9629</v>
      </c>
      <c r="D7334" t="s">
        <v>9698</v>
      </c>
      <c r="E7334" t="s">
        <v>9700</v>
      </c>
      <c r="F7334" t="s">
        <v>3994</v>
      </c>
      <c r="G7334" s="160" t="s">
        <v>4076</v>
      </c>
      <c r="H7334" t="s">
        <v>4330</v>
      </c>
      <c r="I7334" s="160" t="s">
        <v>4198</v>
      </c>
      <c r="J7334" t="s">
        <v>5528</v>
      </c>
      <c r="K7334">
        <v>99</v>
      </c>
      <c r="L7334" t="s">
        <v>3999</v>
      </c>
    </row>
    <row r="7335" spans="1:12">
      <c r="A7335" s="15">
        <v>30904020</v>
      </c>
      <c r="B7335" t="s">
        <v>5450</v>
      </c>
      <c r="C7335" t="s">
        <v>9629</v>
      </c>
      <c r="D7335" t="s">
        <v>9698</v>
      </c>
      <c r="E7335" t="s">
        <v>9701</v>
      </c>
      <c r="F7335" t="s">
        <v>3994</v>
      </c>
      <c r="G7335" s="160" t="s">
        <v>4076</v>
      </c>
      <c r="H7335" t="s">
        <v>4330</v>
      </c>
      <c r="I7335" s="160" t="s">
        <v>4198</v>
      </c>
      <c r="J7335" t="s">
        <v>5528</v>
      </c>
      <c r="K7335">
        <v>99</v>
      </c>
      <c r="L7335" t="s">
        <v>3999</v>
      </c>
    </row>
    <row r="7336" spans="1:12">
      <c r="A7336" s="15">
        <v>30904030</v>
      </c>
      <c r="B7336" t="s">
        <v>5450</v>
      </c>
      <c r="C7336" t="s">
        <v>9629</v>
      </c>
      <c r="D7336" t="s">
        <v>9698</v>
      </c>
      <c r="E7336" t="s">
        <v>9702</v>
      </c>
      <c r="F7336" t="s">
        <v>3994</v>
      </c>
      <c r="G7336" s="160" t="s">
        <v>4076</v>
      </c>
      <c r="H7336" t="s">
        <v>4330</v>
      </c>
      <c r="I7336" s="160" t="s">
        <v>4198</v>
      </c>
      <c r="J7336" t="s">
        <v>5528</v>
      </c>
      <c r="K7336">
        <v>99</v>
      </c>
      <c r="L7336" t="s">
        <v>3999</v>
      </c>
    </row>
    <row r="7337" spans="1:12">
      <c r="A7337" s="15">
        <v>30904100</v>
      </c>
      <c r="B7337" t="s">
        <v>5450</v>
      </c>
      <c r="C7337" t="s">
        <v>9629</v>
      </c>
      <c r="D7337" t="s">
        <v>9703</v>
      </c>
      <c r="E7337" t="s">
        <v>4080</v>
      </c>
      <c r="F7337" t="s">
        <v>3994</v>
      </c>
      <c r="G7337" s="160" t="s">
        <v>4076</v>
      </c>
      <c r="H7337" t="s">
        <v>4330</v>
      </c>
      <c r="I7337" s="160" t="s">
        <v>4198</v>
      </c>
      <c r="J7337" t="s">
        <v>5528</v>
      </c>
      <c r="K7337">
        <v>99</v>
      </c>
      <c r="L7337" t="s">
        <v>3999</v>
      </c>
    </row>
    <row r="7338" spans="1:12">
      <c r="A7338" s="15">
        <v>30904200</v>
      </c>
      <c r="B7338" t="s">
        <v>5450</v>
      </c>
      <c r="C7338" t="s">
        <v>9629</v>
      </c>
      <c r="D7338" t="s">
        <v>9704</v>
      </c>
      <c r="E7338" t="s">
        <v>4080</v>
      </c>
      <c r="F7338" t="s">
        <v>3994</v>
      </c>
      <c r="G7338" s="160" t="s">
        <v>4076</v>
      </c>
      <c r="H7338" t="s">
        <v>4330</v>
      </c>
      <c r="I7338" s="160" t="s">
        <v>4198</v>
      </c>
      <c r="J7338" t="s">
        <v>5528</v>
      </c>
      <c r="K7338">
        <v>99</v>
      </c>
      <c r="L7338" t="s">
        <v>3999</v>
      </c>
    </row>
    <row r="7339" spans="1:12">
      <c r="A7339" s="15">
        <v>30904300</v>
      </c>
      <c r="B7339" t="s">
        <v>5450</v>
      </c>
      <c r="C7339" t="s">
        <v>9629</v>
      </c>
      <c r="D7339" t="s">
        <v>9705</v>
      </c>
      <c r="E7339" t="s">
        <v>4080</v>
      </c>
      <c r="F7339" t="s">
        <v>3994</v>
      </c>
      <c r="G7339" s="160" t="s">
        <v>4076</v>
      </c>
      <c r="H7339" t="s">
        <v>4330</v>
      </c>
      <c r="I7339" s="160" t="s">
        <v>4198</v>
      </c>
      <c r="J7339" t="s">
        <v>5528</v>
      </c>
      <c r="K7339">
        <v>99</v>
      </c>
      <c r="L7339" t="s">
        <v>3999</v>
      </c>
    </row>
    <row r="7340" spans="1:12">
      <c r="A7340" s="15">
        <v>30904400</v>
      </c>
      <c r="B7340" t="s">
        <v>5450</v>
      </c>
      <c r="C7340" t="s">
        <v>9629</v>
      </c>
      <c r="D7340" t="s">
        <v>9706</v>
      </c>
      <c r="E7340" t="s">
        <v>4080</v>
      </c>
      <c r="F7340" t="s">
        <v>3994</v>
      </c>
      <c r="G7340" s="160" t="s">
        <v>4076</v>
      </c>
      <c r="H7340" t="s">
        <v>4330</v>
      </c>
      <c r="I7340" s="160" t="s">
        <v>4198</v>
      </c>
      <c r="J7340" t="s">
        <v>5528</v>
      </c>
      <c r="K7340">
        <v>99</v>
      </c>
      <c r="L7340" t="s">
        <v>3999</v>
      </c>
    </row>
    <row r="7341" spans="1:12">
      <c r="A7341" s="15">
        <v>30904500</v>
      </c>
      <c r="B7341" t="s">
        <v>5450</v>
      </c>
      <c r="C7341" t="s">
        <v>9629</v>
      </c>
      <c r="D7341" t="s">
        <v>9707</v>
      </c>
      <c r="E7341" t="s">
        <v>4080</v>
      </c>
      <c r="F7341" t="s">
        <v>3994</v>
      </c>
      <c r="G7341" s="160" t="s">
        <v>4076</v>
      </c>
      <c r="H7341" t="s">
        <v>4330</v>
      </c>
      <c r="I7341" s="160" t="s">
        <v>4198</v>
      </c>
      <c r="J7341" t="s">
        <v>5528</v>
      </c>
      <c r="K7341">
        <v>99</v>
      </c>
      <c r="L7341" t="s">
        <v>3999</v>
      </c>
    </row>
    <row r="7342" spans="1:12">
      <c r="A7342" s="15">
        <v>30904600</v>
      </c>
      <c r="B7342" t="s">
        <v>5450</v>
      </c>
      <c r="C7342" t="s">
        <v>9629</v>
      </c>
      <c r="D7342" t="s">
        <v>9708</v>
      </c>
      <c r="E7342" t="s">
        <v>4080</v>
      </c>
      <c r="F7342" t="s">
        <v>3994</v>
      </c>
      <c r="G7342" s="160" t="s">
        <v>4076</v>
      </c>
      <c r="H7342" t="s">
        <v>4330</v>
      </c>
      <c r="I7342" s="160" t="s">
        <v>4198</v>
      </c>
      <c r="J7342" t="s">
        <v>5528</v>
      </c>
      <c r="K7342">
        <v>99</v>
      </c>
      <c r="L7342" t="s">
        <v>3999</v>
      </c>
    </row>
    <row r="7343" spans="1:12">
      <c r="A7343" s="15">
        <v>30904700</v>
      </c>
      <c r="B7343" t="s">
        <v>5450</v>
      </c>
      <c r="C7343" t="s">
        <v>9629</v>
      </c>
      <c r="D7343" t="s">
        <v>9709</v>
      </c>
      <c r="E7343" t="s">
        <v>4080</v>
      </c>
      <c r="F7343" t="s">
        <v>3994</v>
      </c>
      <c r="G7343" s="160" t="s">
        <v>4076</v>
      </c>
      <c r="H7343" t="s">
        <v>4330</v>
      </c>
      <c r="I7343" s="160" t="s">
        <v>4198</v>
      </c>
      <c r="J7343" t="s">
        <v>5528</v>
      </c>
      <c r="K7343">
        <v>99</v>
      </c>
      <c r="L7343" t="s">
        <v>3999</v>
      </c>
    </row>
    <row r="7344" spans="1:12">
      <c r="A7344" s="15">
        <v>30905000</v>
      </c>
      <c r="B7344" t="s">
        <v>5450</v>
      </c>
      <c r="C7344" t="s">
        <v>9629</v>
      </c>
      <c r="D7344" t="s">
        <v>9710</v>
      </c>
      <c r="E7344" t="s">
        <v>9711</v>
      </c>
      <c r="F7344" t="s">
        <v>3994</v>
      </c>
      <c r="G7344" s="160" t="s">
        <v>4076</v>
      </c>
      <c r="H7344" t="s">
        <v>4330</v>
      </c>
      <c r="I7344" s="160" t="s">
        <v>4198</v>
      </c>
      <c r="J7344" t="s">
        <v>5528</v>
      </c>
      <c r="K7344">
        <v>99</v>
      </c>
      <c r="L7344" t="s">
        <v>3999</v>
      </c>
    </row>
    <row r="7345" spans="1:12">
      <c r="A7345" s="15">
        <v>30905100</v>
      </c>
      <c r="B7345" t="s">
        <v>5450</v>
      </c>
      <c r="C7345" t="s">
        <v>9629</v>
      </c>
      <c r="D7345" t="s">
        <v>9712</v>
      </c>
      <c r="E7345" t="s">
        <v>4080</v>
      </c>
      <c r="F7345" t="s">
        <v>3994</v>
      </c>
      <c r="G7345" s="160" t="s">
        <v>4076</v>
      </c>
      <c r="H7345" t="s">
        <v>4330</v>
      </c>
      <c r="I7345" s="160" t="s">
        <v>4198</v>
      </c>
      <c r="J7345" t="s">
        <v>5528</v>
      </c>
      <c r="K7345">
        <v>99</v>
      </c>
      <c r="L7345" t="s">
        <v>3999</v>
      </c>
    </row>
    <row r="7346" spans="1:12">
      <c r="A7346" s="15">
        <v>30905104</v>
      </c>
      <c r="B7346" t="s">
        <v>5450</v>
      </c>
      <c r="C7346" t="s">
        <v>9629</v>
      </c>
      <c r="D7346" t="s">
        <v>9712</v>
      </c>
      <c r="E7346" t="s">
        <v>9713</v>
      </c>
      <c r="F7346" t="s">
        <v>3994</v>
      </c>
      <c r="G7346" s="160" t="s">
        <v>4069</v>
      </c>
      <c r="H7346" t="s">
        <v>5496</v>
      </c>
      <c r="I7346" s="160" t="s">
        <v>3995</v>
      </c>
      <c r="J7346" t="s">
        <v>5497</v>
      </c>
      <c r="K7346">
        <v>99</v>
      </c>
      <c r="L7346" t="s">
        <v>3999</v>
      </c>
    </row>
    <row r="7347" spans="1:12">
      <c r="A7347" s="15">
        <v>30905108</v>
      </c>
      <c r="B7347" t="s">
        <v>5450</v>
      </c>
      <c r="C7347" t="s">
        <v>9629</v>
      </c>
      <c r="D7347" t="s">
        <v>9712</v>
      </c>
      <c r="E7347" t="s">
        <v>9714</v>
      </c>
      <c r="F7347" t="s">
        <v>3994</v>
      </c>
      <c r="G7347" s="160" t="s">
        <v>4076</v>
      </c>
      <c r="H7347" t="s">
        <v>4330</v>
      </c>
      <c r="I7347" s="160" t="s">
        <v>4198</v>
      </c>
      <c r="J7347" t="s">
        <v>5528</v>
      </c>
      <c r="K7347">
        <v>99</v>
      </c>
      <c r="L7347" t="s">
        <v>3999</v>
      </c>
    </row>
    <row r="7348" spans="1:12">
      <c r="A7348" s="15">
        <v>30905112</v>
      </c>
      <c r="B7348" t="s">
        <v>5450</v>
      </c>
      <c r="C7348" t="s">
        <v>9629</v>
      </c>
      <c r="D7348" t="s">
        <v>9712</v>
      </c>
      <c r="E7348" t="s">
        <v>9715</v>
      </c>
      <c r="F7348" t="s">
        <v>3994</v>
      </c>
      <c r="G7348" s="160" t="s">
        <v>4076</v>
      </c>
      <c r="H7348" t="s">
        <v>4330</v>
      </c>
      <c r="I7348" s="160" t="s">
        <v>4198</v>
      </c>
      <c r="J7348" t="s">
        <v>5528</v>
      </c>
      <c r="K7348">
        <v>99</v>
      </c>
      <c r="L7348" t="s">
        <v>3999</v>
      </c>
    </row>
    <row r="7349" spans="1:12">
      <c r="A7349" s="15">
        <v>30905116</v>
      </c>
      <c r="B7349" t="s">
        <v>5450</v>
      </c>
      <c r="C7349" t="s">
        <v>9629</v>
      </c>
      <c r="D7349" t="s">
        <v>9712</v>
      </c>
      <c r="E7349" t="s">
        <v>9716</v>
      </c>
      <c r="F7349" t="s">
        <v>3994</v>
      </c>
      <c r="G7349" s="160" t="s">
        <v>4076</v>
      </c>
      <c r="H7349" t="s">
        <v>4330</v>
      </c>
      <c r="I7349" s="160" t="s">
        <v>4198</v>
      </c>
      <c r="J7349" t="s">
        <v>5528</v>
      </c>
      <c r="K7349">
        <v>99</v>
      </c>
      <c r="L7349" t="s">
        <v>3999</v>
      </c>
    </row>
    <row r="7350" spans="1:12">
      <c r="A7350" s="15">
        <v>30905120</v>
      </c>
      <c r="B7350" t="s">
        <v>5450</v>
      </c>
      <c r="C7350" t="s">
        <v>9629</v>
      </c>
      <c r="D7350" t="s">
        <v>9712</v>
      </c>
      <c r="E7350" t="s">
        <v>9717</v>
      </c>
      <c r="F7350" t="s">
        <v>3994</v>
      </c>
      <c r="G7350" s="160" t="s">
        <v>4076</v>
      </c>
      <c r="H7350" t="s">
        <v>4330</v>
      </c>
      <c r="I7350" s="160" t="s">
        <v>4198</v>
      </c>
      <c r="J7350" t="s">
        <v>5528</v>
      </c>
      <c r="K7350">
        <v>99</v>
      </c>
      <c r="L7350" t="s">
        <v>3999</v>
      </c>
    </row>
    <row r="7351" spans="1:12">
      <c r="A7351" s="15">
        <v>30905124</v>
      </c>
      <c r="B7351" t="s">
        <v>5450</v>
      </c>
      <c r="C7351" t="s">
        <v>9629</v>
      </c>
      <c r="D7351" t="s">
        <v>9712</v>
      </c>
      <c r="E7351" t="s">
        <v>9718</v>
      </c>
      <c r="F7351" t="s">
        <v>3994</v>
      </c>
      <c r="G7351" s="160" t="s">
        <v>4076</v>
      </c>
      <c r="H7351" t="s">
        <v>4330</v>
      </c>
      <c r="I7351" s="160" t="s">
        <v>4198</v>
      </c>
      <c r="J7351" t="s">
        <v>5528</v>
      </c>
      <c r="K7351">
        <v>99</v>
      </c>
      <c r="L7351" t="s">
        <v>3999</v>
      </c>
    </row>
    <row r="7352" spans="1:12">
      <c r="A7352" s="15">
        <v>30905128</v>
      </c>
      <c r="B7352" t="s">
        <v>5450</v>
      </c>
      <c r="C7352" t="s">
        <v>9629</v>
      </c>
      <c r="D7352" t="s">
        <v>9712</v>
      </c>
      <c r="E7352" t="s">
        <v>9719</v>
      </c>
      <c r="F7352" t="s">
        <v>3994</v>
      </c>
      <c r="G7352" s="160" t="s">
        <v>4076</v>
      </c>
      <c r="H7352" t="s">
        <v>4330</v>
      </c>
      <c r="I7352" s="160" t="s">
        <v>4198</v>
      </c>
      <c r="J7352" t="s">
        <v>5528</v>
      </c>
      <c r="K7352">
        <v>99</v>
      </c>
      <c r="L7352" t="s">
        <v>3999</v>
      </c>
    </row>
    <row r="7353" spans="1:12">
      <c r="A7353" s="15">
        <v>30905132</v>
      </c>
      <c r="B7353" t="s">
        <v>5450</v>
      </c>
      <c r="C7353" t="s">
        <v>9629</v>
      </c>
      <c r="D7353" t="s">
        <v>9712</v>
      </c>
      <c r="E7353" t="s">
        <v>9720</v>
      </c>
      <c r="F7353" t="s">
        <v>3994</v>
      </c>
      <c r="G7353" s="160" t="s">
        <v>4076</v>
      </c>
      <c r="H7353" t="s">
        <v>4330</v>
      </c>
      <c r="I7353" s="160" t="s">
        <v>4198</v>
      </c>
      <c r="J7353" t="s">
        <v>5528</v>
      </c>
      <c r="K7353">
        <v>99</v>
      </c>
      <c r="L7353" t="s">
        <v>3999</v>
      </c>
    </row>
    <row r="7354" spans="1:12">
      <c r="A7354" s="15">
        <v>30905136</v>
      </c>
      <c r="B7354" t="s">
        <v>5450</v>
      </c>
      <c r="C7354" t="s">
        <v>9629</v>
      </c>
      <c r="D7354" t="s">
        <v>9712</v>
      </c>
      <c r="E7354" t="s">
        <v>9721</v>
      </c>
      <c r="F7354" t="s">
        <v>3994</v>
      </c>
      <c r="G7354" s="160" t="s">
        <v>4076</v>
      </c>
      <c r="H7354" t="s">
        <v>4330</v>
      </c>
      <c r="I7354" s="160" t="s">
        <v>4198</v>
      </c>
      <c r="J7354" t="s">
        <v>5528</v>
      </c>
      <c r="K7354">
        <v>99</v>
      </c>
      <c r="L7354" t="s">
        <v>3999</v>
      </c>
    </row>
    <row r="7355" spans="1:12">
      <c r="A7355" s="15">
        <v>30905140</v>
      </c>
      <c r="B7355" t="s">
        <v>5450</v>
      </c>
      <c r="C7355" t="s">
        <v>9629</v>
      </c>
      <c r="D7355" t="s">
        <v>9712</v>
      </c>
      <c r="E7355" t="s">
        <v>9722</v>
      </c>
      <c r="F7355" t="s">
        <v>3994</v>
      </c>
      <c r="G7355" s="160" t="s">
        <v>4076</v>
      </c>
      <c r="H7355" t="s">
        <v>4330</v>
      </c>
      <c r="I7355" s="160" t="s">
        <v>4198</v>
      </c>
      <c r="J7355" t="s">
        <v>5528</v>
      </c>
      <c r="K7355">
        <v>99</v>
      </c>
      <c r="L7355" t="s">
        <v>3999</v>
      </c>
    </row>
    <row r="7356" spans="1:12">
      <c r="A7356" s="15">
        <v>30905144</v>
      </c>
      <c r="B7356" t="s">
        <v>5450</v>
      </c>
      <c r="C7356" t="s">
        <v>9629</v>
      </c>
      <c r="D7356" t="s">
        <v>9712</v>
      </c>
      <c r="E7356" t="s">
        <v>9723</v>
      </c>
      <c r="F7356" t="s">
        <v>3994</v>
      </c>
      <c r="G7356" s="160" t="s">
        <v>4076</v>
      </c>
      <c r="H7356" t="s">
        <v>4330</v>
      </c>
      <c r="I7356" s="160" t="s">
        <v>4198</v>
      </c>
      <c r="J7356" t="s">
        <v>5528</v>
      </c>
      <c r="K7356">
        <v>99</v>
      </c>
      <c r="L7356" t="s">
        <v>3999</v>
      </c>
    </row>
    <row r="7357" spans="1:12">
      <c r="A7357" s="15">
        <v>30905148</v>
      </c>
      <c r="B7357" t="s">
        <v>5450</v>
      </c>
      <c r="C7357" t="s">
        <v>9629</v>
      </c>
      <c r="D7357" t="s">
        <v>9712</v>
      </c>
      <c r="E7357" t="s">
        <v>9724</v>
      </c>
      <c r="F7357" t="s">
        <v>3994</v>
      </c>
      <c r="G7357" s="160" t="s">
        <v>4076</v>
      </c>
      <c r="H7357" t="s">
        <v>4330</v>
      </c>
      <c r="I7357" s="160" t="s">
        <v>4198</v>
      </c>
      <c r="J7357" t="s">
        <v>5528</v>
      </c>
      <c r="K7357">
        <v>99</v>
      </c>
      <c r="L7357" t="s">
        <v>3999</v>
      </c>
    </row>
    <row r="7358" spans="1:12">
      <c r="A7358" s="15">
        <v>30905152</v>
      </c>
      <c r="B7358" t="s">
        <v>5450</v>
      </c>
      <c r="C7358" t="s">
        <v>9629</v>
      </c>
      <c r="D7358" t="s">
        <v>9712</v>
      </c>
      <c r="E7358" t="s">
        <v>9725</v>
      </c>
      <c r="F7358" t="s">
        <v>3994</v>
      </c>
      <c r="G7358" s="160" t="s">
        <v>4076</v>
      </c>
      <c r="H7358" t="s">
        <v>4330</v>
      </c>
      <c r="I7358" s="160" t="s">
        <v>4198</v>
      </c>
      <c r="J7358" t="s">
        <v>5528</v>
      </c>
      <c r="K7358">
        <v>99</v>
      </c>
      <c r="L7358" t="s">
        <v>3999</v>
      </c>
    </row>
    <row r="7359" spans="1:12">
      <c r="A7359" s="15">
        <v>30905156</v>
      </c>
      <c r="B7359" t="s">
        <v>5450</v>
      </c>
      <c r="C7359" t="s">
        <v>9629</v>
      </c>
      <c r="D7359" t="s">
        <v>9712</v>
      </c>
      <c r="E7359" t="s">
        <v>9726</v>
      </c>
      <c r="F7359" t="s">
        <v>3994</v>
      </c>
      <c r="G7359" s="160" t="s">
        <v>4076</v>
      </c>
      <c r="H7359" t="s">
        <v>4330</v>
      </c>
      <c r="I7359" s="160" t="s">
        <v>4198</v>
      </c>
      <c r="J7359" t="s">
        <v>5528</v>
      </c>
      <c r="K7359">
        <v>99</v>
      </c>
      <c r="L7359" t="s">
        <v>3999</v>
      </c>
    </row>
    <row r="7360" spans="1:12">
      <c r="A7360" s="15">
        <v>30905160</v>
      </c>
      <c r="B7360" t="s">
        <v>5450</v>
      </c>
      <c r="C7360" t="s">
        <v>9629</v>
      </c>
      <c r="D7360" t="s">
        <v>9712</v>
      </c>
      <c r="E7360" t="s">
        <v>9727</v>
      </c>
      <c r="F7360" t="s">
        <v>3994</v>
      </c>
      <c r="G7360" s="160" t="s">
        <v>4076</v>
      </c>
      <c r="H7360" t="s">
        <v>4330</v>
      </c>
      <c r="I7360" s="160" t="s">
        <v>4198</v>
      </c>
      <c r="J7360" t="s">
        <v>5528</v>
      </c>
      <c r="K7360">
        <v>99</v>
      </c>
      <c r="L7360" t="s">
        <v>3999</v>
      </c>
    </row>
    <row r="7361" spans="1:12">
      <c r="A7361" s="15">
        <v>30905164</v>
      </c>
      <c r="B7361" t="s">
        <v>5450</v>
      </c>
      <c r="C7361" t="s">
        <v>9629</v>
      </c>
      <c r="D7361" t="s">
        <v>9712</v>
      </c>
      <c r="E7361" t="s">
        <v>9728</v>
      </c>
      <c r="F7361" t="s">
        <v>3994</v>
      </c>
      <c r="G7361" s="160" t="s">
        <v>4076</v>
      </c>
      <c r="H7361" t="s">
        <v>4330</v>
      </c>
      <c r="I7361" s="160" t="s">
        <v>4198</v>
      </c>
      <c r="J7361" t="s">
        <v>5528</v>
      </c>
      <c r="K7361">
        <v>99</v>
      </c>
      <c r="L7361" t="s">
        <v>3999</v>
      </c>
    </row>
    <row r="7362" spans="1:12">
      <c r="A7362" s="15">
        <v>30905168</v>
      </c>
      <c r="B7362" t="s">
        <v>5450</v>
      </c>
      <c r="C7362" t="s">
        <v>9629</v>
      </c>
      <c r="D7362" t="s">
        <v>9712</v>
      </c>
      <c r="E7362" t="s">
        <v>9729</v>
      </c>
      <c r="F7362" t="s">
        <v>3994</v>
      </c>
      <c r="G7362" s="160" t="s">
        <v>4076</v>
      </c>
      <c r="H7362" t="s">
        <v>4330</v>
      </c>
      <c r="I7362" s="160" t="s">
        <v>4198</v>
      </c>
      <c r="J7362" t="s">
        <v>5528</v>
      </c>
      <c r="K7362">
        <v>99</v>
      </c>
      <c r="L7362" t="s">
        <v>3999</v>
      </c>
    </row>
    <row r="7363" spans="1:12">
      <c r="A7363" s="15">
        <v>30905172</v>
      </c>
      <c r="B7363" t="s">
        <v>5450</v>
      </c>
      <c r="C7363" t="s">
        <v>9629</v>
      </c>
      <c r="D7363" t="s">
        <v>9712</v>
      </c>
      <c r="E7363" t="s">
        <v>9730</v>
      </c>
      <c r="F7363" t="s">
        <v>3994</v>
      </c>
      <c r="G7363" s="160" t="s">
        <v>4076</v>
      </c>
      <c r="H7363" t="s">
        <v>4330</v>
      </c>
      <c r="I7363" s="160" t="s">
        <v>4198</v>
      </c>
      <c r="J7363" t="s">
        <v>5528</v>
      </c>
      <c r="K7363">
        <v>99</v>
      </c>
      <c r="L7363" t="s">
        <v>3999</v>
      </c>
    </row>
    <row r="7364" spans="1:12">
      <c r="A7364" s="15">
        <v>30905176</v>
      </c>
      <c r="B7364" t="s">
        <v>5450</v>
      </c>
      <c r="C7364" t="s">
        <v>9629</v>
      </c>
      <c r="D7364" t="s">
        <v>9712</v>
      </c>
      <c r="E7364" t="s">
        <v>9731</v>
      </c>
      <c r="F7364" t="s">
        <v>3994</v>
      </c>
      <c r="G7364" s="160" t="s">
        <v>4076</v>
      </c>
      <c r="H7364" t="s">
        <v>4330</v>
      </c>
      <c r="I7364" s="160" t="s">
        <v>4198</v>
      </c>
      <c r="J7364" t="s">
        <v>5528</v>
      </c>
      <c r="K7364">
        <v>99</v>
      </c>
      <c r="L7364" t="s">
        <v>3999</v>
      </c>
    </row>
    <row r="7365" spans="1:12">
      <c r="A7365" s="15">
        <v>30905180</v>
      </c>
      <c r="B7365" t="s">
        <v>5450</v>
      </c>
      <c r="C7365" t="s">
        <v>9629</v>
      </c>
      <c r="D7365" t="s">
        <v>9712</v>
      </c>
      <c r="E7365" t="s">
        <v>9732</v>
      </c>
      <c r="F7365" t="s">
        <v>3994</v>
      </c>
      <c r="G7365" s="160" t="s">
        <v>4076</v>
      </c>
      <c r="H7365" t="s">
        <v>4330</v>
      </c>
      <c r="I7365" s="160" t="s">
        <v>4198</v>
      </c>
      <c r="J7365" t="s">
        <v>5528</v>
      </c>
      <c r="K7365">
        <v>99</v>
      </c>
      <c r="L7365" t="s">
        <v>3999</v>
      </c>
    </row>
    <row r="7366" spans="1:12">
      <c r="A7366" s="15">
        <v>30905200</v>
      </c>
      <c r="B7366" t="s">
        <v>5450</v>
      </c>
      <c r="C7366" t="s">
        <v>9629</v>
      </c>
      <c r="D7366" t="s">
        <v>9733</v>
      </c>
      <c r="E7366" t="s">
        <v>4080</v>
      </c>
      <c r="F7366" t="s">
        <v>3994</v>
      </c>
      <c r="G7366" s="160" t="s">
        <v>4076</v>
      </c>
      <c r="H7366" t="s">
        <v>4330</v>
      </c>
      <c r="I7366" s="160" t="s">
        <v>4198</v>
      </c>
      <c r="J7366" t="s">
        <v>5528</v>
      </c>
      <c r="K7366">
        <v>99</v>
      </c>
      <c r="L7366" t="s">
        <v>3999</v>
      </c>
    </row>
    <row r="7367" spans="1:12">
      <c r="A7367" s="15">
        <v>30905210</v>
      </c>
      <c r="B7367" t="s">
        <v>5450</v>
      </c>
      <c r="C7367" t="s">
        <v>9629</v>
      </c>
      <c r="D7367" t="s">
        <v>9733</v>
      </c>
      <c r="E7367" t="s">
        <v>9734</v>
      </c>
      <c r="F7367" t="s">
        <v>3994</v>
      </c>
      <c r="G7367" s="160" t="s">
        <v>4076</v>
      </c>
      <c r="H7367" t="s">
        <v>4330</v>
      </c>
      <c r="I7367" s="160" t="s">
        <v>4198</v>
      </c>
      <c r="J7367" t="s">
        <v>5528</v>
      </c>
      <c r="K7367">
        <v>99</v>
      </c>
      <c r="L7367" t="s">
        <v>3999</v>
      </c>
    </row>
    <row r="7368" spans="1:12">
      <c r="A7368" s="15">
        <v>30905212</v>
      </c>
      <c r="B7368" t="s">
        <v>5450</v>
      </c>
      <c r="C7368" t="s">
        <v>9629</v>
      </c>
      <c r="D7368" t="s">
        <v>9733</v>
      </c>
      <c r="E7368" t="s">
        <v>9735</v>
      </c>
      <c r="F7368" t="s">
        <v>3994</v>
      </c>
      <c r="G7368" s="160" t="s">
        <v>4076</v>
      </c>
      <c r="H7368" t="s">
        <v>4330</v>
      </c>
      <c r="I7368" s="160" t="s">
        <v>4198</v>
      </c>
      <c r="J7368" t="s">
        <v>5528</v>
      </c>
      <c r="K7368">
        <v>99</v>
      </c>
      <c r="L7368" t="s">
        <v>3999</v>
      </c>
    </row>
    <row r="7369" spans="1:12">
      <c r="A7369" s="15">
        <v>30905220</v>
      </c>
      <c r="B7369" t="s">
        <v>5450</v>
      </c>
      <c r="C7369" t="s">
        <v>9629</v>
      </c>
      <c r="D7369" t="s">
        <v>9733</v>
      </c>
      <c r="E7369" t="s">
        <v>9736</v>
      </c>
      <c r="F7369" t="s">
        <v>3994</v>
      </c>
      <c r="G7369" s="160" t="s">
        <v>4076</v>
      </c>
      <c r="H7369" t="s">
        <v>4330</v>
      </c>
      <c r="I7369" s="160" t="s">
        <v>4198</v>
      </c>
      <c r="J7369" t="s">
        <v>5528</v>
      </c>
      <c r="K7369">
        <v>99</v>
      </c>
      <c r="L7369" t="s">
        <v>3999</v>
      </c>
    </row>
    <row r="7370" spans="1:12">
      <c r="A7370" s="15">
        <v>30905226</v>
      </c>
      <c r="B7370" t="s">
        <v>5450</v>
      </c>
      <c r="C7370" t="s">
        <v>9629</v>
      </c>
      <c r="D7370" t="s">
        <v>9733</v>
      </c>
      <c r="E7370" t="s">
        <v>9737</v>
      </c>
      <c r="F7370" t="s">
        <v>3994</v>
      </c>
      <c r="G7370" s="160" t="s">
        <v>4076</v>
      </c>
      <c r="H7370" t="s">
        <v>4330</v>
      </c>
      <c r="I7370" s="160" t="s">
        <v>4198</v>
      </c>
      <c r="J7370" t="s">
        <v>5528</v>
      </c>
      <c r="K7370">
        <v>99</v>
      </c>
      <c r="L7370" t="s">
        <v>3999</v>
      </c>
    </row>
    <row r="7371" spans="1:12">
      <c r="A7371" s="15">
        <v>30905254</v>
      </c>
      <c r="B7371" t="s">
        <v>5450</v>
      </c>
      <c r="C7371" t="s">
        <v>9629</v>
      </c>
      <c r="D7371" t="s">
        <v>9733</v>
      </c>
      <c r="E7371" t="s">
        <v>9738</v>
      </c>
      <c r="F7371" t="s">
        <v>3994</v>
      </c>
      <c r="G7371" s="160" t="s">
        <v>4076</v>
      </c>
      <c r="H7371" t="s">
        <v>4330</v>
      </c>
      <c r="I7371" s="160" t="s">
        <v>4198</v>
      </c>
      <c r="J7371" t="s">
        <v>5528</v>
      </c>
      <c r="K7371">
        <v>99</v>
      </c>
      <c r="L7371" t="s">
        <v>3999</v>
      </c>
    </row>
    <row r="7372" spans="1:12">
      <c r="A7372" s="15">
        <v>30905276</v>
      </c>
      <c r="B7372" t="s">
        <v>5450</v>
      </c>
      <c r="C7372" t="s">
        <v>9629</v>
      </c>
      <c r="D7372" t="s">
        <v>9733</v>
      </c>
      <c r="E7372" t="s">
        <v>9739</v>
      </c>
      <c r="F7372" t="s">
        <v>3994</v>
      </c>
      <c r="G7372" s="160" t="s">
        <v>4076</v>
      </c>
      <c r="H7372" t="s">
        <v>4330</v>
      </c>
      <c r="I7372" s="160" t="s">
        <v>4198</v>
      </c>
      <c r="J7372" t="s">
        <v>5528</v>
      </c>
      <c r="K7372">
        <v>99</v>
      </c>
      <c r="L7372" t="s">
        <v>3999</v>
      </c>
    </row>
    <row r="7373" spans="1:12">
      <c r="A7373" s="15">
        <v>30905280</v>
      </c>
      <c r="B7373" t="s">
        <v>5450</v>
      </c>
      <c r="C7373" t="s">
        <v>9629</v>
      </c>
      <c r="D7373" t="s">
        <v>9733</v>
      </c>
      <c r="E7373" t="s">
        <v>9740</v>
      </c>
      <c r="F7373" t="s">
        <v>3994</v>
      </c>
      <c r="G7373" s="160" t="s">
        <v>4076</v>
      </c>
      <c r="H7373" t="s">
        <v>4330</v>
      </c>
      <c r="I7373" s="160" t="s">
        <v>4198</v>
      </c>
      <c r="J7373" t="s">
        <v>5528</v>
      </c>
      <c r="K7373">
        <v>99</v>
      </c>
      <c r="L7373" t="s">
        <v>3999</v>
      </c>
    </row>
    <row r="7374" spans="1:12">
      <c r="A7374" s="15">
        <v>30905300</v>
      </c>
      <c r="B7374" t="s">
        <v>5450</v>
      </c>
      <c r="C7374" t="s">
        <v>9629</v>
      </c>
      <c r="D7374" t="s">
        <v>9741</v>
      </c>
      <c r="E7374" t="s">
        <v>4080</v>
      </c>
      <c r="F7374" t="s">
        <v>3994</v>
      </c>
      <c r="G7374" s="160" t="s">
        <v>4076</v>
      </c>
      <c r="H7374" t="s">
        <v>4330</v>
      </c>
      <c r="I7374" s="160" t="s">
        <v>4198</v>
      </c>
      <c r="J7374" t="s">
        <v>5528</v>
      </c>
      <c r="K7374">
        <v>99</v>
      </c>
      <c r="L7374" t="s">
        <v>3999</v>
      </c>
    </row>
    <row r="7375" spans="1:12">
      <c r="A7375" s="15">
        <v>30905306</v>
      </c>
      <c r="B7375" t="s">
        <v>5450</v>
      </c>
      <c r="C7375" t="s">
        <v>9629</v>
      </c>
      <c r="D7375" t="s">
        <v>9741</v>
      </c>
      <c r="E7375" t="s">
        <v>9742</v>
      </c>
      <c r="F7375" t="s">
        <v>3994</v>
      </c>
      <c r="G7375" s="160" t="s">
        <v>4076</v>
      </c>
      <c r="H7375" t="s">
        <v>4330</v>
      </c>
      <c r="I7375" s="160" t="s">
        <v>4198</v>
      </c>
      <c r="J7375" t="s">
        <v>5528</v>
      </c>
      <c r="K7375">
        <v>99</v>
      </c>
      <c r="L7375" t="s">
        <v>3999</v>
      </c>
    </row>
    <row r="7376" spans="1:12">
      <c r="A7376" s="15">
        <v>30905308</v>
      </c>
      <c r="B7376" t="s">
        <v>5450</v>
      </c>
      <c r="C7376" t="s">
        <v>9629</v>
      </c>
      <c r="D7376" t="s">
        <v>9741</v>
      </c>
      <c r="E7376" t="s">
        <v>9714</v>
      </c>
      <c r="F7376" t="s">
        <v>3994</v>
      </c>
      <c r="G7376" s="160" t="s">
        <v>4076</v>
      </c>
      <c r="H7376" t="s">
        <v>4330</v>
      </c>
      <c r="I7376" s="160" t="s">
        <v>4198</v>
      </c>
      <c r="J7376" t="s">
        <v>5528</v>
      </c>
      <c r="K7376">
        <v>99</v>
      </c>
      <c r="L7376" t="s">
        <v>3999</v>
      </c>
    </row>
    <row r="7377" spans="1:12">
      <c r="A7377" s="15">
        <v>30905312</v>
      </c>
      <c r="B7377" t="s">
        <v>5450</v>
      </c>
      <c r="C7377" t="s">
        <v>9629</v>
      </c>
      <c r="D7377" t="s">
        <v>9741</v>
      </c>
      <c r="E7377" t="s">
        <v>9743</v>
      </c>
      <c r="F7377" t="s">
        <v>3994</v>
      </c>
      <c r="G7377" s="160" t="s">
        <v>4076</v>
      </c>
      <c r="H7377" t="s">
        <v>4330</v>
      </c>
      <c r="I7377" s="160" t="s">
        <v>4198</v>
      </c>
      <c r="J7377" t="s">
        <v>5528</v>
      </c>
      <c r="K7377">
        <v>99</v>
      </c>
      <c r="L7377" t="s">
        <v>3999</v>
      </c>
    </row>
    <row r="7378" spans="1:12">
      <c r="A7378" s="15">
        <v>30905320</v>
      </c>
      <c r="B7378" t="s">
        <v>5450</v>
      </c>
      <c r="C7378" t="s">
        <v>9629</v>
      </c>
      <c r="D7378" t="s">
        <v>9741</v>
      </c>
      <c r="E7378" t="s">
        <v>9744</v>
      </c>
      <c r="F7378" t="s">
        <v>3994</v>
      </c>
      <c r="G7378" s="160" t="s">
        <v>4076</v>
      </c>
      <c r="H7378" t="s">
        <v>4330</v>
      </c>
      <c r="I7378" s="160" t="s">
        <v>4198</v>
      </c>
      <c r="J7378" t="s">
        <v>5528</v>
      </c>
      <c r="K7378">
        <v>99</v>
      </c>
      <c r="L7378" t="s">
        <v>3999</v>
      </c>
    </row>
    <row r="7379" spans="1:12">
      <c r="A7379" s="15">
        <v>30905354</v>
      </c>
      <c r="B7379" t="s">
        <v>5450</v>
      </c>
      <c r="C7379" t="s">
        <v>9629</v>
      </c>
      <c r="D7379" t="s">
        <v>9741</v>
      </c>
      <c r="E7379" t="s">
        <v>9745</v>
      </c>
      <c r="F7379" t="s">
        <v>3994</v>
      </c>
      <c r="G7379" s="160" t="s">
        <v>4076</v>
      </c>
      <c r="H7379" t="s">
        <v>4330</v>
      </c>
      <c r="I7379" s="160" t="s">
        <v>4198</v>
      </c>
      <c r="J7379" t="s">
        <v>5528</v>
      </c>
      <c r="K7379">
        <v>99</v>
      </c>
      <c r="L7379" t="s">
        <v>3999</v>
      </c>
    </row>
    <row r="7380" spans="1:12">
      <c r="A7380" s="15">
        <v>30905355</v>
      </c>
      <c r="B7380" t="s">
        <v>5450</v>
      </c>
      <c r="C7380" t="s">
        <v>9629</v>
      </c>
      <c r="D7380" t="s">
        <v>9741</v>
      </c>
      <c r="E7380" t="s">
        <v>9746</v>
      </c>
      <c r="F7380" t="s">
        <v>3994</v>
      </c>
      <c r="G7380" s="160" t="s">
        <v>4076</v>
      </c>
      <c r="H7380" t="s">
        <v>4330</v>
      </c>
      <c r="I7380" s="160" t="s">
        <v>4198</v>
      </c>
      <c r="J7380" t="s">
        <v>5528</v>
      </c>
      <c r="K7380">
        <v>99</v>
      </c>
      <c r="L7380" t="s">
        <v>3999</v>
      </c>
    </row>
    <row r="7381" spans="1:12">
      <c r="A7381" s="15">
        <v>30905400</v>
      </c>
      <c r="B7381" t="s">
        <v>5450</v>
      </c>
      <c r="C7381" t="s">
        <v>9629</v>
      </c>
      <c r="D7381" t="s">
        <v>9747</v>
      </c>
      <c r="E7381" t="s">
        <v>4080</v>
      </c>
      <c r="F7381" t="s">
        <v>3994</v>
      </c>
      <c r="G7381" s="160" t="s">
        <v>4076</v>
      </c>
      <c r="H7381" t="s">
        <v>4330</v>
      </c>
      <c r="I7381" s="160" t="s">
        <v>4198</v>
      </c>
      <c r="J7381" t="s">
        <v>5528</v>
      </c>
      <c r="K7381">
        <v>99</v>
      </c>
      <c r="L7381" t="s">
        <v>3999</v>
      </c>
    </row>
    <row r="7382" spans="1:12">
      <c r="A7382" s="15">
        <v>30905410</v>
      </c>
      <c r="B7382" t="s">
        <v>5450</v>
      </c>
      <c r="C7382" t="s">
        <v>9629</v>
      </c>
      <c r="D7382" t="s">
        <v>9747</v>
      </c>
      <c r="E7382" t="s">
        <v>9748</v>
      </c>
      <c r="F7382" t="s">
        <v>3994</v>
      </c>
      <c r="G7382" s="160" t="s">
        <v>4076</v>
      </c>
      <c r="H7382" t="s">
        <v>4330</v>
      </c>
      <c r="I7382" s="160" t="s">
        <v>4198</v>
      </c>
      <c r="J7382" t="s">
        <v>5528</v>
      </c>
      <c r="K7382">
        <v>99</v>
      </c>
      <c r="L7382" t="s">
        <v>3999</v>
      </c>
    </row>
    <row r="7383" spans="1:12">
      <c r="A7383" s="15">
        <v>30905500</v>
      </c>
      <c r="B7383" t="s">
        <v>5450</v>
      </c>
      <c r="C7383" t="s">
        <v>9629</v>
      </c>
      <c r="D7383" t="s">
        <v>9749</v>
      </c>
      <c r="E7383" t="s">
        <v>4080</v>
      </c>
      <c r="F7383" t="s">
        <v>3994</v>
      </c>
      <c r="G7383" s="160" t="s">
        <v>4076</v>
      </c>
      <c r="H7383" t="s">
        <v>4330</v>
      </c>
      <c r="I7383" s="160" t="s">
        <v>4198</v>
      </c>
      <c r="J7383" t="s">
        <v>5528</v>
      </c>
      <c r="K7383">
        <v>99</v>
      </c>
      <c r="L7383" t="s">
        <v>3999</v>
      </c>
    </row>
    <row r="7384" spans="1:12">
      <c r="A7384" s="15">
        <v>30905600</v>
      </c>
      <c r="B7384" t="s">
        <v>5450</v>
      </c>
      <c r="C7384" t="s">
        <v>9629</v>
      </c>
      <c r="D7384" t="s">
        <v>9750</v>
      </c>
      <c r="E7384" t="s">
        <v>4080</v>
      </c>
      <c r="F7384" t="s">
        <v>3994</v>
      </c>
      <c r="G7384" s="160" t="s">
        <v>4076</v>
      </c>
      <c r="H7384" t="s">
        <v>4330</v>
      </c>
      <c r="I7384" s="160" t="s">
        <v>4198</v>
      </c>
      <c r="J7384" t="s">
        <v>5528</v>
      </c>
      <c r="K7384">
        <v>99</v>
      </c>
      <c r="L7384" t="s">
        <v>3999</v>
      </c>
    </row>
    <row r="7385" spans="1:12">
      <c r="A7385" s="15">
        <v>30905800</v>
      </c>
      <c r="B7385" t="s">
        <v>5450</v>
      </c>
      <c r="C7385" t="s">
        <v>9629</v>
      </c>
      <c r="D7385" t="s">
        <v>9751</v>
      </c>
      <c r="E7385" t="s">
        <v>4080</v>
      </c>
      <c r="F7385" t="s">
        <v>3994</v>
      </c>
      <c r="G7385" s="160" t="s">
        <v>4076</v>
      </c>
      <c r="H7385" t="s">
        <v>4330</v>
      </c>
      <c r="I7385" s="160" t="s">
        <v>4198</v>
      </c>
      <c r="J7385" t="s">
        <v>5528</v>
      </c>
      <c r="K7385">
        <v>99</v>
      </c>
      <c r="L7385" t="s">
        <v>3999</v>
      </c>
    </row>
    <row r="7386" spans="1:12">
      <c r="A7386" s="15">
        <v>30905900</v>
      </c>
      <c r="B7386" t="s">
        <v>5450</v>
      </c>
      <c r="C7386" t="s">
        <v>9629</v>
      </c>
      <c r="D7386" t="s">
        <v>9752</v>
      </c>
      <c r="E7386" t="s">
        <v>4080</v>
      </c>
      <c r="F7386" t="s">
        <v>3994</v>
      </c>
      <c r="G7386" s="160" t="s">
        <v>4076</v>
      </c>
      <c r="H7386" t="s">
        <v>4330</v>
      </c>
      <c r="I7386" s="160" t="s">
        <v>4198</v>
      </c>
      <c r="J7386" t="s">
        <v>5528</v>
      </c>
      <c r="K7386">
        <v>99</v>
      </c>
      <c r="L7386" t="s">
        <v>3999</v>
      </c>
    </row>
    <row r="7387" spans="1:12">
      <c r="A7387" s="15">
        <v>30906001</v>
      </c>
      <c r="B7387" t="s">
        <v>5450</v>
      </c>
      <c r="C7387" t="s">
        <v>9629</v>
      </c>
      <c r="D7387" t="s">
        <v>9753</v>
      </c>
      <c r="E7387" t="s">
        <v>9754</v>
      </c>
      <c r="F7387" t="s">
        <v>3994</v>
      </c>
      <c r="G7387" s="160" t="s">
        <v>4076</v>
      </c>
      <c r="H7387" t="s">
        <v>4330</v>
      </c>
      <c r="I7387" s="160" t="s">
        <v>4198</v>
      </c>
      <c r="J7387" t="s">
        <v>5528</v>
      </c>
      <c r="K7387">
        <v>99</v>
      </c>
      <c r="L7387" t="s">
        <v>3999</v>
      </c>
    </row>
    <row r="7388" spans="1:12">
      <c r="A7388" s="15">
        <v>30906002</v>
      </c>
      <c r="B7388" t="s">
        <v>5450</v>
      </c>
      <c r="C7388" t="s">
        <v>9629</v>
      </c>
      <c r="D7388" t="s">
        <v>9753</v>
      </c>
      <c r="E7388" t="s">
        <v>9755</v>
      </c>
      <c r="F7388" t="s">
        <v>3994</v>
      </c>
      <c r="G7388" s="160" t="s">
        <v>4076</v>
      </c>
      <c r="H7388" t="s">
        <v>4330</v>
      </c>
      <c r="I7388" s="160" t="s">
        <v>4198</v>
      </c>
      <c r="J7388" t="s">
        <v>5528</v>
      </c>
      <c r="K7388">
        <v>99</v>
      </c>
      <c r="L7388" t="s">
        <v>3999</v>
      </c>
    </row>
    <row r="7389" spans="1:12">
      <c r="A7389" s="15">
        <v>30906003</v>
      </c>
      <c r="B7389" t="s">
        <v>5450</v>
      </c>
      <c r="C7389" t="s">
        <v>9629</v>
      </c>
      <c r="D7389" t="s">
        <v>9753</v>
      </c>
      <c r="E7389" t="s">
        <v>9756</v>
      </c>
      <c r="F7389" t="s">
        <v>3994</v>
      </c>
      <c r="G7389" s="160" t="s">
        <v>4076</v>
      </c>
      <c r="H7389" t="s">
        <v>4330</v>
      </c>
      <c r="I7389" s="160" t="s">
        <v>4198</v>
      </c>
      <c r="J7389" t="s">
        <v>5528</v>
      </c>
      <c r="K7389">
        <v>99</v>
      </c>
      <c r="L7389" t="s">
        <v>3999</v>
      </c>
    </row>
    <row r="7390" spans="1:12">
      <c r="A7390" s="15">
        <v>30906004</v>
      </c>
      <c r="B7390" t="s">
        <v>5450</v>
      </c>
      <c r="C7390" t="s">
        <v>9629</v>
      </c>
      <c r="D7390" t="s">
        <v>9753</v>
      </c>
      <c r="E7390" t="s">
        <v>9757</v>
      </c>
      <c r="F7390" t="s">
        <v>3994</v>
      </c>
      <c r="G7390" s="160" t="s">
        <v>4076</v>
      </c>
      <c r="H7390" t="s">
        <v>4330</v>
      </c>
      <c r="I7390" s="160" t="s">
        <v>4198</v>
      </c>
      <c r="J7390" t="s">
        <v>5528</v>
      </c>
      <c r="K7390">
        <v>99</v>
      </c>
      <c r="L7390" t="s">
        <v>3999</v>
      </c>
    </row>
    <row r="7391" spans="1:12">
      <c r="A7391" s="15">
        <v>30906005</v>
      </c>
      <c r="B7391" t="s">
        <v>5450</v>
      </c>
      <c r="C7391" t="s">
        <v>9629</v>
      </c>
      <c r="D7391" t="s">
        <v>9753</v>
      </c>
      <c r="E7391" t="s">
        <v>9758</v>
      </c>
      <c r="F7391" t="s">
        <v>3994</v>
      </c>
      <c r="G7391" s="160" t="s">
        <v>4076</v>
      </c>
      <c r="H7391" t="s">
        <v>4330</v>
      </c>
      <c r="I7391" s="160" t="s">
        <v>4198</v>
      </c>
      <c r="J7391" t="s">
        <v>5528</v>
      </c>
      <c r="K7391">
        <v>99</v>
      </c>
      <c r="L7391" t="s">
        <v>3999</v>
      </c>
    </row>
    <row r="7392" spans="1:12">
      <c r="A7392" s="15">
        <v>30906006</v>
      </c>
      <c r="B7392" t="s">
        <v>5450</v>
      </c>
      <c r="C7392" t="s">
        <v>9629</v>
      </c>
      <c r="D7392" t="s">
        <v>9753</v>
      </c>
      <c r="E7392" t="s">
        <v>9759</v>
      </c>
      <c r="F7392" t="s">
        <v>4073</v>
      </c>
      <c r="G7392" s="160" t="s">
        <v>4074</v>
      </c>
      <c r="H7392" t="s">
        <v>4075</v>
      </c>
      <c r="I7392">
        <v>11</v>
      </c>
      <c r="J7392" t="s">
        <v>6011</v>
      </c>
      <c r="K7392">
        <v>99</v>
      </c>
      <c r="L7392" t="s">
        <v>3999</v>
      </c>
    </row>
    <row r="7393" spans="1:12">
      <c r="A7393" s="15">
        <v>30906007</v>
      </c>
      <c r="B7393" t="s">
        <v>5450</v>
      </c>
      <c r="C7393" t="s">
        <v>9629</v>
      </c>
      <c r="D7393" t="s">
        <v>9753</v>
      </c>
      <c r="E7393" t="s">
        <v>9760</v>
      </c>
      <c r="F7393" t="s">
        <v>3994</v>
      </c>
      <c r="G7393" s="160" t="s">
        <v>4076</v>
      </c>
      <c r="H7393" t="s">
        <v>4330</v>
      </c>
      <c r="I7393" s="160" t="s">
        <v>4198</v>
      </c>
      <c r="J7393" t="s">
        <v>5528</v>
      </c>
      <c r="K7393">
        <v>99</v>
      </c>
      <c r="L7393" t="s">
        <v>3999</v>
      </c>
    </row>
    <row r="7394" spans="1:12">
      <c r="A7394" s="15">
        <v>30906099</v>
      </c>
      <c r="B7394" t="s">
        <v>5450</v>
      </c>
      <c r="C7394" t="s">
        <v>9629</v>
      </c>
      <c r="D7394" t="s">
        <v>9753</v>
      </c>
      <c r="E7394" t="s">
        <v>9754</v>
      </c>
      <c r="F7394" t="s">
        <v>3994</v>
      </c>
      <c r="G7394" s="160" t="s">
        <v>4076</v>
      </c>
      <c r="H7394" t="s">
        <v>4330</v>
      </c>
      <c r="I7394" s="160" t="s">
        <v>4198</v>
      </c>
      <c r="J7394" t="s">
        <v>5528</v>
      </c>
      <c r="K7394">
        <v>99</v>
      </c>
      <c r="L7394" t="s">
        <v>3999</v>
      </c>
    </row>
    <row r="7395" spans="1:12">
      <c r="A7395" s="15">
        <v>30980001</v>
      </c>
      <c r="B7395" t="s">
        <v>5450</v>
      </c>
      <c r="C7395" t="s">
        <v>9629</v>
      </c>
      <c r="D7395" t="s">
        <v>4391</v>
      </c>
      <c r="E7395" t="s">
        <v>4391</v>
      </c>
      <c r="F7395" t="s">
        <v>3994</v>
      </c>
      <c r="G7395" s="160" t="s">
        <v>4076</v>
      </c>
      <c r="H7395" t="s">
        <v>4330</v>
      </c>
      <c r="I7395" s="160" t="s">
        <v>4198</v>
      </c>
      <c r="J7395" t="s">
        <v>5528</v>
      </c>
      <c r="K7395">
        <v>99</v>
      </c>
      <c r="L7395" t="s">
        <v>3999</v>
      </c>
    </row>
    <row r="7396" spans="1:12">
      <c r="A7396" s="15">
        <v>30982001</v>
      </c>
      <c r="B7396" t="s">
        <v>5450</v>
      </c>
      <c r="C7396" t="s">
        <v>9629</v>
      </c>
      <c r="D7396" t="s">
        <v>4392</v>
      </c>
      <c r="E7396" t="s">
        <v>4393</v>
      </c>
      <c r="F7396" t="s">
        <v>3994</v>
      </c>
      <c r="G7396">
        <v>10</v>
      </c>
      <c r="H7396" t="s">
        <v>4358</v>
      </c>
      <c r="I7396" s="160" t="s">
        <v>3997</v>
      </c>
      <c r="J7396" t="s">
        <v>4394</v>
      </c>
      <c r="K7396">
        <v>99</v>
      </c>
      <c r="L7396" t="s">
        <v>3999</v>
      </c>
    </row>
    <row r="7397" spans="1:12">
      <c r="A7397" s="15">
        <v>30982002</v>
      </c>
      <c r="B7397" t="s">
        <v>5450</v>
      </c>
      <c r="C7397" t="s">
        <v>9629</v>
      </c>
      <c r="D7397" t="s">
        <v>4392</v>
      </c>
      <c r="E7397" t="s">
        <v>4395</v>
      </c>
      <c r="F7397" t="s">
        <v>3994</v>
      </c>
      <c r="G7397">
        <v>10</v>
      </c>
      <c r="H7397" t="s">
        <v>4358</v>
      </c>
      <c r="I7397" s="160" t="s">
        <v>3997</v>
      </c>
      <c r="J7397" t="s">
        <v>4394</v>
      </c>
      <c r="K7397">
        <v>99</v>
      </c>
      <c r="L7397" t="s">
        <v>3999</v>
      </c>
    </row>
    <row r="7398" spans="1:12">
      <c r="A7398" s="15">
        <v>30982599</v>
      </c>
      <c r="B7398" t="s">
        <v>5450</v>
      </c>
      <c r="C7398" t="s">
        <v>9629</v>
      </c>
      <c r="D7398" t="s">
        <v>4396</v>
      </c>
      <c r="E7398" t="s">
        <v>7500</v>
      </c>
      <c r="F7398" t="s">
        <v>3994</v>
      </c>
      <c r="G7398">
        <v>10</v>
      </c>
      <c r="H7398" t="s">
        <v>4358</v>
      </c>
      <c r="I7398" s="160" t="s">
        <v>3997</v>
      </c>
      <c r="J7398" t="s">
        <v>4394</v>
      </c>
      <c r="K7398">
        <v>99</v>
      </c>
      <c r="L7398" t="s">
        <v>3999</v>
      </c>
    </row>
    <row r="7399" spans="1:12">
      <c r="A7399" s="15">
        <v>30988801</v>
      </c>
      <c r="B7399" t="s">
        <v>5450</v>
      </c>
      <c r="C7399" t="s">
        <v>9629</v>
      </c>
      <c r="D7399" t="s">
        <v>4079</v>
      </c>
      <c r="E7399" t="s">
        <v>7031</v>
      </c>
      <c r="F7399" t="s">
        <v>3994</v>
      </c>
      <c r="G7399" s="160" t="s">
        <v>4076</v>
      </c>
      <c r="H7399" t="s">
        <v>4330</v>
      </c>
      <c r="I7399" s="160" t="s">
        <v>4198</v>
      </c>
      <c r="J7399" t="s">
        <v>5528</v>
      </c>
      <c r="K7399">
        <v>99</v>
      </c>
      <c r="L7399" t="s">
        <v>3999</v>
      </c>
    </row>
    <row r="7400" spans="1:12">
      <c r="A7400" s="15">
        <v>30988802</v>
      </c>
      <c r="B7400" t="s">
        <v>5450</v>
      </c>
      <c r="C7400" t="s">
        <v>9629</v>
      </c>
      <c r="D7400" t="s">
        <v>4079</v>
      </c>
      <c r="E7400" t="s">
        <v>7031</v>
      </c>
      <c r="F7400" t="s">
        <v>3994</v>
      </c>
      <c r="G7400" s="160" t="s">
        <v>4076</v>
      </c>
      <c r="H7400" t="s">
        <v>4330</v>
      </c>
      <c r="I7400" s="160" t="s">
        <v>4198</v>
      </c>
      <c r="J7400" t="s">
        <v>5528</v>
      </c>
      <c r="K7400">
        <v>99</v>
      </c>
      <c r="L7400" t="s">
        <v>3999</v>
      </c>
    </row>
    <row r="7401" spans="1:12">
      <c r="A7401" s="15">
        <v>30988803</v>
      </c>
      <c r="B7401" t="s">
        <v>5450</v>
      </c>
      <c r="C7401" t="s">
        <v>9629</v>
      </c>
      <c r="D7401" t="s">
        <v>4079</v>
      </c>
      <c r="E7401" t="s">
        <v>7031</v>
      </c>
      <c r="F7401" t="s">
        <v>3994</v>
      </c>
      <c r="G7401" s="160" t="s">
        <v>4076</v>
      </c>
      <c r="H7401" t="s">
        <v>4330</v>
      </c>
      <c r="I7401" s="160" t="s">
        <v>4198</v>
      </c>
      <c r="J7401" t="s">
        <v>5528</v>
      </c>
      <c r="K7401">
        <v>99</v>
      </c>
      <c r="L7401" t="s">
        <v>3999</v>
      </c>
    </row>
    <row r="7402" spans="1:12">
      <c r="A7402" s="15">
        <v>30988804</v>
      </c>
      <c r="B7402" t="s">
        <v>5450</v>
      </c>
      <c r="C7402" t="s">
        <v>9629</v>
      </c>
      <c r="D7402" t="s">
        <v>4079</v>
      </c>
      <c r="E7402" t="s">
        <v>7031</v>
      </c>
      <c r="F7402" t="s">
        <v>3994</v>
      </c>
      <c r="G7402" s="160" t="s">
        <v>4076</v>
      </c>
      <c r="H7402" t="s">
        <v>4330</v>
      </c>
      <c r="I7402" s="160" t="s">
        <v>4198</v>
      </c>
      <c r="J7402" t="s">
        <v>5528</v>
      </c>
      <c r="K7402">
        <v>99</v>
      </c>
      <c r="L7402" t="s">
        <v>3999</v>
      </c>
    </row>
    <row r="7403" spans="1:12">
      <c r="A7403" s="15">
        <v>30988805</v>
      </c>
      <c r="B7403" t="s">
        <v>5450</v>
      </c>
      <c r="C7403" t="s">
        <v>9629</v>
      </c>
      <c r="D7403" t="s">
        <v>4079</v>
      </c>
      <c r="E7403" t="s">
        <v>7031</v>
      </c>
      <c r="F7403" t="s">
        <v>3994</v>
      </c>
      <c r="G7403" s="160" t="s">
        <v>4076</v>
      </c>
      <c r="H7403" t="s">
        <v>4330</v>
      </c>
      <c r="I7403" s="160" t="s">
        <v>4198</v>
      </c>
      <c r="J7403" t="s">
        <v>5528</v>
      </c>
      <c r="K7403">
        <v>99</v>
      </c>
      <c r="L7403" t="s">
        <v>3999</v>
      </c>
    </row>
    <row r="7404" spans="1:12">
      <c r="A7404" s="15">
        <v>30988806</v>
      </c>
      <c r="B7404" t="s">
        <v>5450</v>
      </c>
      <c r="C7404" t="s">
        <v>9629</v>
      </c>
      <c r="D7404" t="s">
        <v>4079</v>
      </c>
      <c r="E7404" t="s">
        <v>4020</v>
      </c>
      <c r="F7404" t="s">
        <v>3994</v>
      </c>
      <c r="G7404" s="160" t="s">
        <v>4076</v>
      </c>
      <c r="H7404" t="s">
        <v>4330</v>
      </c>
      <c r="I7404" s="160" t="s">
        <v>4198</v>
      </c>
      <c r="J7404" t="s">
        <v>5528</v>
      </c>
      <c r="K7404">
        <v>99</v>
      </c>
      <c r="L7404" t="s">
        <v>3999</v>
      </c>
    </row>
    <row r="7405" spans="1:12">
      <c r="A7405" s="15">
        <v>30990001</v>
      </c>
      <c r="B7405" t="s">
        <v>5450</v>
      </c>
      <c r="C7405" t="s">
        <v>9629</v>
      </c>
      <c r="D7405" t="s">
        <v>4402</v>
      </c>
      <c r="E7405" t="s">
        <v>7501</v>
      </c>
      <c r="F7405" t="s">
        <v>3994</v>
      </c>
      <c r="G7405" s="160" t="s">
        <v>4009</v>
      </c>
      <c r="H7405" t="s">
        <v>4146</v>
      </c>
      <c r="I7405" s="160" t="s">
        <v>4009</v>
      </c>
      <c r="J7405" t="s">
        <v>4150</v>
      </c>
      <c r="K7405" s="160" t="s">
        <v>4009</v>
      </c>
      <c r="L7405" t="s">
        <v>4151</v>
      </c>
    </row>
    <row r="7406" spans="1:12">
      <c r="A7406" s="15">
        <v>30990002</v>
      </c>
      <c r="B7406" t="s">
        <v>5450</v>
      </c>
      <c r="C7406" t="s">
        <v>9629</v>
      </c>
      <c r="D7406" t="s">
        <v>4402</v>
      </c>
      <c r="E7406" t="s">
        <v>7502</v>
      </c>
      <c r="F7406" t="s">
        <v>3994</v>
      </c>
      <c r="G7406" s="160" t="s">
        <v>4009</v>
      </c>
      <c r="H7406" t="s">
        <v>4146</v>
      </c>
      <c r="I7406" s="160" t="s">
        <v>4009</v>
      </c>
      <c r="J7406" t="s">
        <v>4150</v>
      </c>
      <c r="K7406" s="160" t="s">
        <v>4007</v>
      </c>
      <c r="L7406" t="s">
        <v>4153</v>
      </c>
    </row>
    <row r="7407" spans="1:12">
      <c r="A7407" s="15">
        <v>30990003</v>
      </c>
      <c r="B7407" t="s">
        <v>5450</v>
      </c>
      <c r="C7407" t="s">
        <v>9629</v>
      </c>
      <c r="D7407" t="s">
        <v>4402</v>
      </c>
      <c r="E7407" t="s">
        <v>7503</v>
      </c>
      <c r="F7407" t="s">
        <v>3994</v>
      </c>
      <c r="G7407" s="160" t="s">
        <v>4009</v>
      </c>
      <c r="H7407" t="s">
        <v>4146</v>
      </c>
      <c r="I7407" s="160" t="s">
        <v>3995</v>
      </c>
      <c r="J7407" t="s">
        <v>4147</v>
      </c>
      <c r="K7407" s="160" t="s">
        <v>4007</v>
      </c>
      <c r="L7407" t="s">
        <v>4148</v>
      </c>
    </row>
    <row r="7408" spans="1:12">
      <c r="A7408" s="15">
        <v>30990011</v>
      </c>
      <c r="B7408" t="s">
        <v>5450</v>
      </c>
      <c r="C7408" t="s">
        <v>9629</v>
      </c>
      <c r="D7408" t="s">
        <v>4402</v>
      </c>
      <c r="E7408" t="s">
        <v>7999</v>
      </c>
      <c r="F7408" t="s">
        <v>3994</v>
      </c>
      <c r="G7408" s="160" t="s">
        <v>4009</v>
      </c>
      <c r="H7408" t="s">
        <v>4146</v>
      </c>
      <c r="I7408" s="160" t="s">
        <v>4009</v>
      </c>
      <c r="J7408" t="s">
        <v>4150</v>
      </c>
      <c r="K7408" s="160" t="s">
        <v>4009</v>
      </c>
      <c r="L7408" t="s">
        <v>4151</v>
      </c>
    </row>
    <row r="7409" spans="1:12">
      <c r="A7409" s="15">
        <v>30990012</v>
      </c>
      <c r="B7409" t="s">
        <v>5450</v>
      </c>
      <c r="C7409" t="s">
        <v>9629</v>
      </c>
      <c r="D7409" t="s">
        <v>4402</v>
      </c>
      <c r="E7409" t="s">
        <v>8000</v>
      </c>
      <c r="F7409" t="s">
        <v>3994</v>
      </c>
      <c r="G7409" s="160" t="s">
        <v>4009</v>
      </c>
      <c r="H7409" t="s">
        <v>4146</v>
      </c>
      <c r="I7409" s="160" t="s">
        <v>4009</v>
      </c>
      <c r="J7409" t="s">
        <v>4150</v>
      </c>
      <c r="K7409" s="160" t="s">
        <v>4007</v>
      </c>
      <c r="L7409" t="s">
        <v>4153</v>
      </c>
    </row>
    <row r="7410" spans="1:12">
      <c r="A7410" s="15">
        <v>30990013</v>
      </c>
      <c r="B7410" t="s">
        <v>5450</v>
      </c>
      <c r="C7410" t="s">
        <v>9629</v>
      </c>
      <c r="D7410" t="s">
        <v>4402</v>
      </c>
      <c r="E7410" t="s">
        <v>8001</v>
      </c>
      <c r="F7410" t="s">
        <v>3994</v>
      </c>
      <c r="G7410" s="160" t="s">
        <v>4009</v>
      </c>
      <c r="H7410" t="s">
        <v>4146</v>
      </c>
      <c r="I7410" s="160" t="s">
        <v>3995</v>
      </c>
      <c r="J7410" t="s">
        <v>4147</v>
      </c>
      <c r="K7410" s="160" t="s">
        <v>4007</v>
      </c>
      <c r="L7410" t="s">
        <v>4148</v>
      </c>
    </row>
    <row r="7411" spans="1:12">
      <c r="A7411" s="15">
        <v>30990023</v>
      </c>
      <c r="B7411" t="s">
        <v>5450</v>
      </c>
      <c r="C7411" t="s">
        <v>9629</v>
      </c>
      <c r="D7411" t="s">
        <v>4402</v>
      </c>
      <c r="E7411" t="s">
        <v>4406</v>
      </c>
      <c r="F7411" t="s">
        <v>3994</v>
      </c>
      <c r="G7411" s="160" t="s">
        <v>4009</v>
      </c>
      <c r="H7411" t="s">
        <v>4146</v>
      </c>
      <c r="I7411" s="160" t="s">
        <v>3995</v>
      </c>
      <c r="J7411" t="s">
        <v>4147</v>
      </c>
      <c r="K7411" s="160" t="s">
        <v>4007</v>
      </c>
      <c r="L7411" t="s">
        <v>4148</v>
      </c>
    </row>
    <row r="7412" spans="1:12">
      <c r="A7412" s="15">
        <v>30999997</v>
      </c>
      <c r="B7412" t="s">
        <v>5450</v>
      </c>
      <c r="C7412" t="s">
        <v>9629</v>
      </c>
      <c r="D7412" t="s">
        <v>4020</v>
      </c>
      <c r="E7412" t="s">
        <v>4020</v>
      </c>
      <c r="F7412" t="s">
        <v>3994</v>
      </c>
      <c r="G7412" s="160" t="s">
        <v>4076</v>
      </c>
      <c r="H7412" t="s">
        <v>4330</v>
      </c>
      <c r="I7412" s="160" t="s">
        <v>4198</v>
      </c>
      <c r="J7412" t="s">
        <v>5528</v>
      </c>
      <c r="K7412">
        <v>99</v>
      </c>
      <c r="L7412" t="s">
        <v>3999</v>
      </c>
    </row>
    <row r="7413" spans="1:12">
      <c r="A7413" s="15">
        <v>30999998</v>
      </c>
      <c r="B7413" t="s">
        <v>5450</v>
      </c>
      <c r="C7413" t="s">
        <v>9629</v>
      </c>
      <c r="D7413" t="s">
        <v>4020</v>
      </c>
      <c r="E7413" t="s">
        <v>4020</v>
      </c>
      <c r="F7413" t="s">
        <v>3994</v>
      </c>
      <c r="G7413" s="160" t="s">
        <v>4076</v>
      </c>
      <c r="H7413" t="s">
        <v>4330</v>
      </c>
      <c r="I7413" s="160" t="s">
        <v>4198</v>
      </c>
      <c r="J7413" t="s">
        <v>5528</v>
      </c>
      <c r="K7413">
        <v>99</v>
      </c>
      <c r="L7413" t="s">
        <v>3999</v>
      </c>
    </row>
    <row r="7414" spans="1:12">
      <c r="A7414" s="15">
        <v>30999999</v>
      </c>
      <c r="B7414" t="s">
        <v>5450</v>
      </c>
      <c r="C7414" t="s">
        <v>9629</v>
      </c>
      <c r="D7414" t="s">
        <v>4020</v>
      </c>
      <c r="E7414" t="s">
        <v>4020</v>
      </c>
      <c r="F7414" t="s">
        <v>3994</v>
      </c>
      <c r="G7414" s="160" t="s">
        <v>4076</v>
      </c>
      <c r="H7414" t="s">
        <v>4330</v>
      </c>
      <c r="I7414" s="160" t="s">
        <v>4198</v>
      </c>
      <c r="J7414" t="s">
        <v>5528</v>
      </c>
      <c r="K7414">
        <v>99</v>
      </c>
      <c r="L7414" t="s">
        <v>3999</v>
      </c>
    </row>
    <row r="7415" spans="1:12">
      <c r="A7415" s="15">
        <v>31000101</v>
      </c>
      <c r="B7415" t="s">
        <v>5450</v>
      </c>
      <c r="C7415" t="s">
        <v>9761</v>
      </c>
      <c r="D7415" t="s">
        <v>9762</v>
      </c>
      <c r="E7415" t="s">
        <v>9763</v>
      </c>
      <c r="F7415" t="s">
        <v>5544</v>
      </c>
      <c r="G7415" s="160" t="s">
        <v>4198</v>
      </c>
      <c r="H7415" t="s">
        <v>5512</v>
      </c>
      <c r="I7415" s="160" t="s">
        <v>4007</v>
      </c>
      <c r="J7415" t="s">
        <v>5545</v>
      </c>
      <c r="K7415">
        <v>99</v>
      </c>
      <c r="L7415" t="s">
        <v>3999</v>
      </c>
    </row>
    <row r="7416" spans="1:12">
      <c r="A7416" s="15">
        <v>31000102</v>
      </c>
      <c r="B7416" t="s">
        <v>5450</v>
      </c>
      <c r="C7416" t="s">
        <v>9761</v>
      </c>
      <c r="D7416" t="s">
        <v>9762</v>
      </c>
      <c r="E7416" t="s">
        <v>9764</v>
      </c>
      <c r="F7416" t="s">
        <v>5544</v>
      </c>
      <c r="G7416" s="160" t="s">
        <v>4198</v>
      </c>
      <c r="H7416" t="s">
        <v>5512</v>
      </c>
      <c r="I7416" s="160" t="s">
        <v>4007</v>
      </c>
      <c r="J7416" t="s">
        <v>5545</v>
      </c>
      <c r="K7416">
        <v>99</v>
      </c>
      <c r="L7416" t="s">
        <v>3999</v>
      </c>
    </row>
    <row r="7417" spans="1:12">
      <c r="A7417" s="15">
        <v>31000103</v>
      </c>
      <c r="B7417" t="s">
        <v>5450</v>
      </c>
      <c r="C7417" t="s">
        <v>9761</v>
      </c>
      <c r="D7417" t="s">
        <v>9762</v>
      </c>
      <c r="E7417" t="s">
        <v>9765</v>
      </c>
      <c r="F7417" t="s">
        <v>5544</v>
      </c>
      <c r="G7417" s="160" t="s">
        <v>4198</v>
      </c>
      <c r="H7417" t="s">
        <v>5512</v>
      </c>
      <c r="I7417" s="160" t="s">
        <v>4007</v>
      </c>
      <c r="J7417" t="s">
        <v>5545</v>
      </c>
      <c r="K7417">
        <v>99</v>
      </c>
      <c r="L7417" t="s">
        <v>3999</v>
      </c>
    </row>
    <row r="7418" spans="1:12">
      <c r="A7418" s="15">
        <v>31000104</v>
      </c>
      <c r="B7418" t="s">
        <v>5450</v>
      </c>
      <c r="C7418" t="s">
        <v>9761</v>
      </c>
      <c r="D7418" t="s">
        <v>9762</v>
      </c>
      <c r="E7418" t="s">
        <v>9766</v>
      </c>
      <c r="F7418" t="s">
        <v>4073</v>
      </c>
      <c r="G7418" s="160" t="s">
        <v>4074</v>
      </c>
      <c r="H7418" t="s">
        <v>4075</v>
      </c>
      <c r="I7418" s="160" t="s">
        <v>4009</v>
      </c>
      <c r="J7418" t="s">
        <v>4410</v>
      </c>
      <c r="K7418">
        <v>99</v>
      </c>
      <c r="L7418" t="s">
        <v>3999</v>
      </c>
    </row>
    <row r="7419" spans="1:12">
      <c r="A7419" s="15">
        <v>31000105</v>
      </c>
      <c r="B7419" t="s">
        <v>5450</v>
      </c>
      <c r="C7419" t="s">
        <v>9761</v>
      </c>
      <c r="D7419" t="s">
        <v>9762</v>
      </c>
      <c r="E7419" t="s">
        <v>9767</v>
      </c>
      <c r="F7419" t="s">
        <v>4073</v>
      </c>
      <c r="G7419" s="160" t="s">
        <v>4074</v>
      </c>
      <c r="H7419" t="s">
        <v>4075</v>
      </c>
      <c r="I7419" s="160" t="s">
        <v>4009</v>
      </c>
      <c r="J7419" t="s">
        <v>4410</v>
      </c>
      <c r="K7419">
        <v>99</v>
      </c>
      <c r="L7419" t="s">
        <v>3999</v>
      </c>
    </row>
    <row r="7420" spans="1:12">
      <c r="A7420" s="15">
        <v>31000106</v>
      </c>
      <c r="B7420" t="s">
        <v>5450</v>
      </c>
      <c r="C7420" t="s">
        <v>9761</v>
      </c>
      <c r="D7420" t="s">
        <v>9762</v>
      </c>
      <c r="E7420" t="s">
        <v>9768</v>
      </c>
      <c r="F7420" t="s">
        <v>4073</v>
      </c>
      <c r="G7420" s="160" t="s">
        <v>4074</v>
      </c>
      <c r="H7420" t="s">
        <v>4075</v>
      </c>
      <c r="I7420" s="160" t="s">
        <v>4009</v>
      </c>
      <c r="J7420" t="s">
        <v>4410</v>
      </c>
      <c r="K7420">
        <v>99</v>
      </c>
      <c r="L7420" t="s">
        <v>3999</v>
      </c>
    </row>
    <row r="7421" spans="1:12">
      <c r="A7421" s="15">
        <v>31000107</v>
      </c>
      <c r="B7421" t="s">
        <v>5450</v>
      </c>
      <c r="C7421" t="s">
        <v>9761</v>
      </c>
      <c r="D7421" t="s">
        <v>9762</v>
      </c>
      <c r="E7421" t="s">
        <v>9769</v>
      </c>
      <c r="F7421" t="s">
        <v>5544</v>
      </c>
      <c r="G7421" s="160" t="s">
        <v>4074</v>
      </c>
      <c r="H7421" t="s">
        <v>4075</v>
      </c>
      <c r="I7421" s="160" t="s">
        <v>4009</v>
      </c>
      <c r="J7421" t="s">
        <v>4410</v>
      </c>
      <c r="K7421">
        <v>99</v>
      </c>
      <c r="L7421" t="s">
        <v>3999</v>
      </c>
    </row>
    <row r="7422" spans="1:12">
      <c r="A7422" s="15">
        <v>31000108</v>
      </c>
      <c r="B7422" t="s">
        <v>5450</v>
      </c>
      <c r="C7422" t="s">
        <v>9761</v>
      </c>
      <c r="D7422" t="s">
        <v>9762</v>
      </c>
      <c r="E7422" t="s">
        <v>9770</v>
      </c>
      <c r="F7422" t="s">
        <v>4073</v>
      </c>
      <c r="G7422" s="160" t="s">
        <v>4074</v>
      </c>
      <c r="H7422" t="s">
        <v>4075</v>
      </c>
      <c r="I7422" s="160" t="s">
        <v>4009</v>
      </c>
      <c r="J7422" t="s">
        <v>4410</v>
      </c>
      <c r="K7422">
        <v>99</v>
      </c>
      <c r="L7422" t="s">
        <v>3999</v>
      </c>
    </row>
    <row r="7423" spans="1:12">
      <c r="A7423" s="15">
        <v>31000121</v>
      </c>
      <c r="B7423" t="s">
        <v>5450</v>
      </c>
      <c r="C7423" t="s">
        <v>9761</v>
      </c>
      <c r="D7423" t="s">
        <v>9762</v>
      </c>
      <c r="E7423" t="s">
        <v>9771</v>
      </c>
      <c r="F7423" t="s">
        <v>5544</v>
      </c>
      <c r="G7423" s="160" t="s">
        <v>4198</v>
      </c>
      <c r="H7423" t="s">
        <v>5512</v>
      </c>
      <c r="I7423" s="160" t="s">
        <v>4007</v>
      </c>
      <c r="J7423" t="s">
        <v>5545</v>
      </c>
      <c r="K7423">
        <v>99</v>
      </c>
      <c r="L7423" t="s">
        <v>3999</v>
      </c>
    </row>
    <row r="7424" spans="1:12">
      <c r="A7424" s="15">
        <v>31000122</v>
      </c>
      <c r="B7424" t="s">
        <v>5450</v>
      </c>
      <c r="C7424" t="s">
        <v>9761</v>
      </c>
      <c r="D7424" t="s">
        <v>9762</v>
      </c>
      <c r="E7424" t="s">
        <v>9772</v>
      </c>
      <c r="F7424" t="s">
        <v>5544</v>
      </c>
      <c r="G7424" s="160" t="s">
        <v>4198</v>
      </c>
      <c r="H7424" t="s">
        <v>5512</v>
      </c>
      <c r="I7424" s="160" t="s">
        <v>4007</v>
      </c>
      <c r="J7424" t="s">
        <v>5545</v>
      </c>
      <c r="K7424">
        <v>99</v>
      </c>
      <c r="L7424" t="s">
        <v>3999</v>
      </c>
    </row>
    <row r="7425" spans="1:12">
      <c r="A7425" s="15">
        <v>31000123</v>
      </c>
      <c r="B7425" t="s">
        <v>5450</v>
      </c>
      <c r="C7425" t="s">
        <v>9761</v>
      </c>
      <c r="D7425" t="s">
        <v>9762</v>
      </c>
      <c r="E7425" t="s">
        <v>9773</v>
      </c>
      <c r="F7425" t="s">
        <v>5544</v>
      </c>
      <c r="G7425" s="160" t="s">
        <v>4198</v>
      </c>
      <c r="H7425" t="s">
        <v>5512</v>
      </c>
      <c r="I7425" s="160" t="s">
        <v>4007</v>
      </c>
      <c r="J7425" t="s">
        <v>5545</v>
      </c>
      <c r="K7425">
        <v>99</v>
      </c>
      <c r="L7425" t="s">
        <v>3999</v>
      </c>
    </row>
    <row r="7426" spans="1:12">
      <c r="A7426" s="15">
        <v>31000124</v>
      </c>
      <c r="B7426" t="s">
        <v>5450</v>
      </c>
      <c r="C7426" t="s">
        <v>9761</v>
      </c>
      <c r="D7426" t="s">
        <v>9762</v>
      </c>
      <c r="E7426" t="s">
        <v>9774</v>
      </c>
      <c r="F7426" t="s">
        <v>5544</v>
      </c>
      <c r="G7426" s="160" t="s">
        <v>4198</v>
      </c>
      <c r="H7426" t="s">
        <v>5512</v>
      </c>
      <c r="I7426" s="160" t="s">
        <v>4007</v>
      </c>
      <c r="J7426" t="s">
        <v>5545</v>
      </c>
      <c r="K7426">
        <v>99</v>
      </c>
      <c r="L7426" t="s">
        <v>3999</v>
      </c>
    </row>
    <row r="7427" spans="1:12">
      <c r="A7427" s="15">
        <v>31000125</v>
      </c>
      <c r="B7427" t="s">
        <v>5450</v>
      </c>
      <c r="C7427" t="s">
        <v>9761</v>
      </c>
      <c r="D7427" t="s">
        <v>9762</v>
      </c>
      <c r="E7427" t="s">
        <v>9775</v>
      </c>
      <c r="F7427" t="s">
        <v>5544</v>
      </c>
      <c r="G7427" s="160" t="s">
        <v>4198</v>
      </c>
      <c r="H7427" t="s">
        <v>5512</v>
      </c>
      <c r="I7427" s="160" t="s">
        <v>4007</v>
      </c>
      <c r="J7427" t="s">
        <v>5545</v>
      </c>
      <c r="K7427">
        <v>99</v>
      </c>
      <c r="L7427" t="s">
        <v>3999</v>
      </c>
    </row>
    <row r="7428" spans="1:12">
      <c r="A7428" s="15">
        <v>31000126</v>
      </c>
      <c r="B7428" t="s">
        <v>5450</v>
      </c>
      <c r="C7428" t="s">
        <v>9761</v>
      </c>
      <c r="D7428" t="s">
        <v>9762</v>
      </c>
      <c r="E7428" t="s">
        <v>8881</v>
      </c>
      <c r="F7428" t="s">
        <v>5544</v>
      </c>
      <c r="G7428" s="160" t="s">
        <v>4198</v>
      </c>
      <c r="H7428" t="s">
        <v>5512</v>
      </c>
      <c r="I7428" s="160" t="s">
        <v>4007</v>
      </c>
      <c r="J7428" t="s">
        <v>5545</v>
      </c>
      <c r="K7428">
        <v>99</v>
      </c>
      <c r="L7428" t="s">
        <v>3999</v>
      </c>
    </row>
    <row r="7429" spans="1:12">
      <c r="A7429" s="15">
        <v>31000127</v>
      </c>
      <c r="B7429" t="s">
        <v>5450</v>
      </c>
      <c r="C7429" t="s">
        <v>9761</v>
      </c>
      <c r="D7429" t="s">
        <v>9762</v>
      </c>
      <c r="E7429" t="s">
        <v>9776</v>
      </c>
      <c r="F7429" t="s">
        <v>5544</v>
      </c>
      <c r="G7429" s="160" t="s">
        <v>4198</v>
      </c>
      <c r="H7429" t="s">
        <v>5512</v>
      </c>
      <c r="I7429" s="160" t="s">
        <v>4007</v>
      </c>
      <c r="J7429" t="s">
        <v>5545</v>
      </c>
      <c r="K7429">
        <v>99</v>
      </c>
      <c r="L7429" t="s">
        <v>3999</v>
      </c>
    </row>
    <row r="7430" spans="1:12">
      <c r="A7430" s="15">
        <v>31000128</v>
      </c>
      <c r="B7430" t="s">
        <v>5450</v>
      </c>
      <c r="C7430" t="s">
        <v>9761</v>
      </c>
      <c r="D7430" t="s">
        <v>9762</v>
      </c>
      <c r="E7430" t="s">
        <v>9777</v>
      </c>
      <c r="F7430" t="s">
        <v>5544</v>
      </c>
      <c r="G7430" s="160" t="s">
        <v>4198</v>
      </c>
      <c r="H7430" t="s">
        <v>5512</v>
      </c>
      <c r="I7430" s="160" t="s">
        <v>4007</v>
      </c>
      <c r="J7430" t="s">
        <v>5545</v>
      </c>
      <c r="K7430">
        <v>99</v>
      </c>
      <c r="L7430" t="s">
        <v>3999</v>
      </c>
    </row>
    <row r="7431" spans="1:12">
      <c r="A7431" s="15">
        <v>31000129</v>
      </c>
      <c r="B7431" t="s">
        <v>5450</v>
      </c>
      <c r="C7431" t="s">
        <v>9761</v>
      </c>
      <c r="D7431" t="s">
        <v>9762</v>
      </c>
      <c r="E7431" t="s">
        <v>9778</v>
      </c>
      <c r="F7431" t="s">
        <v>5544</v>
      </c>
      <c r="G7431" s="160" t="s">
        <v>4198</v>
      </c>
      <c r="H7431" t="s">
        <v>5512</v>
      </c>
      <c r="I7431" s="160" t="s">
        <v>4007</v>
      </c>
      <c r="J7431" t="s">
        <v>5545</v>
      </c>
      <c r="K7431">
        <v>99</v>
      </c>
      <c r="L7431" t="s">
        <v>3999</v>
      </c>
    </row>
    <row r="7432" spans="1:12">
      <c r="A7432" s="15">
        <v>31000130</v>
      </c>
      <c r="B7432" t="s">
        <v>5450</v>
      </c>
      <c r="C7432" t="s">
        <v>9761</v>
      </c>
      <c r="D7432" t="s">
        <v>9762</v>
      </c>
      <c r="E7432" t="s">
        <v>9779</v>
      </c>
      <c r="F7432" t="s">
        <v>5544</v>
      </c>
      <c r="G7432" s="160" t="s">
        <v>4198</v>
      </c>
      <c r="H7432" t="s">
        <v>5512</v>
      </c>
      <c r="I7432" s="160" t="s">
        <v>4007</v>
      </c>
      <c r="J7432" t="s">
        <v>5545</v>
      </c>
      <c r="K7432">
        <v>99</v>
      </c>
      <c r="L7432" t="s">
        <v>3999</v>
      </c>
    </row>
    <row r="7433" spans="1:12">
      <c r="A7433" s="15">
        <v>31000131</v>
      </c>
      <c r="B7433" t="s">
        <v>5450</v>
      </c>
      <c r="C7433" t="s">
        <v>9761</v>
      </c>
      <c r="D7433" t="s">
        <v>9762</v>
      </c>
      <c r="E7433" t="s">
        <v>9780</v>
      </c>
      <c r="F7433" t="s">
        <v>5544</v>
      </c>
      <c r="G7433" s="160" t="s">
        <v>4198</v>
      </c>
      <c r="H7433" t="s">
        <v>5512</v>
      </c>
      <c r="I7433" s="160" t="s">
        <v>4007</v>
      </c>
      <c r="J7433" t="s">
        <v>5545</v>
      </c>
      <c r="K7433">
        <v>99</v>
      </c>
      <c r="L7433" t="s">
        <v>3999</v>
      </c>
    </row>
    <row r="7434" spans="1:12">
      <c r="A7434" s="15">
        <v>31000132</v>
      </c>
      <c r="B7434" t="s">
        <v>5450</v>
      </c>
      <c r="C7434" t="s">
        <v>9761</v>
      </c>
      <c r="D7434" t="s">
        <v>9762</v>
      </c>
      <c r="E7434" t="s">
        <v>9781</v>
      </c>
      <c r="F7434" t="s">
        <v>5544</v>
      </c>
      <c r="G7434" s="160" t="s">
        <v>4074</v>
      </c>
      <c r="H7434" t="s">
        <v>4075</v>
      </c>
      <c r="I7434" s="160" t="s">
        <v>4009</v>
      </c>
      <c r="J7434" t="s">
        <v>4410</v>
      </c>
      <c r="K7434">
        <v>99</v>
      </c>
      <c r="L7434" t="s">
        <v>3999</v>
      </c>
    </row>
    <row r="7435" spans="1:12">
      <c r="A7435" s="15">
        <v>31000133</v>
      </c>
      <c r="B7435" t="s">
        <v>5450</v>
      </c>
      <c r="C7435" t="s">
        <v>9761</v>
      </c>
      <c r="D7435" t="s">
        <v>9762</v>
      </c>
      <c r="E7435" t="s">
        <v>3877</v>
      </c>
      <c r="F7435" t="s">
        <v>5544</v>
      </c>
      <c r="G7435" s="160" t="s">
        <v>4198</v>
      </c>
      <c r="H7435" t="s">
        <v>5512</v>
      </c>
      <c r="I7435" s="160" t="s">
        <v>4007</v>
      </c>
      <c r="J7435" t="s">
        <v>5545</v>
      </c>
      <c r="K7435">
        <v>99</v>
      </c>
      <c r="L7435" t="s">
        <v>3999</v>
      </c>
    </row>
    <row r="7436" spans="1:12">
      <c r="A7436" s="15">
        <v>31000140</v>
      </c>
      <c r="B7436" t="s">
        <v>5450</v>
      </c>
      <c r="C7436" t="s">
        <v>9761</v>
      </c>
      <c r="D7436" t="s">
        <v>9762</v>
      </c>
      <c r="E7436" t="s">
        <v>9782</v>
      </c>
      <c r="F7436" t="s">
        <v>4073</v>
      </c>
      <c r="G7436" s="160" t="s">
        <v>4198</v>
      </c>
      <c r="H7436" t="s">
        <v>5512</v>
      </c>
      <c r="I7436" s="160" t="s">
        <v>4007</v>
      </c>
      <c r="J7436" t="s">
        <v>5545</v>
      </c>
      <c r="K7436">
        <v>99</v>
      </c>
      <c r="L7436" t="s">
        <v>3999</v>
      </c>
    </row>
    <row r="7437" spans="1:12">
      <c r="A7437" s="15">
        <v>31000141</v>
      </c>
      <c r="B7437" t="s">
        <v>5450</v>
      </c>
      <c r="C7437" t="s">
        <v>9761</v>
      </c>
      <c r="D7437" t="s">
        <v>9762</v>
      </c>
      <c r="E7437" t="s">
        <v>9783</v>
      </c>
      <c r="F7437" t="s">
        <v>4073</v>
      </c>
      <c r="G7437" s="160" t="s">
        <v>4198</v>
      </c>
      <c r="H7437" t="s">
        <v>5512</v>
      </c>
      <c r="I7437" s="160" t="s">
        <v>4007</v>
      </c>
      <c r="J7437" t="s">
        <v>5545</v>
      </c>
      <c r="K7437">
        <v>99</v>
      </c>
      <c r="L7437" t="s">
        <v>3999</v>
      </c>
    </row>
    <row r="7438" spans="1:12">
      <c r="A7438" s="15">
        <v>31000142</v>
      </c>
      <c r="B7438" t="s">
        <v>5450</v>
      </c>
      <c r="C7438" t="s">
        <v>9761</v>
      </c>
      <c r="D7438" t="s">
        <v>9762</v>
      </c>
      <c r="E7438" t="s">
        <v>9784</v>
      </c>
      <c r="F7438" t="s">
        <v>4073</v>
      </c>
      <c r="G7438" s="160" t="s">
        <v>4198</v>
      </c>
      <c r="H7438" t="s">
        <v>5512</v>
      </c>
      <c r="I7438" s="160" t="s">
        <v>4007</v>
      </c>
      <c r="J7438" t="s">
        <v>5545</v>
      </c>
      <c r="K7438">
        <v>99</v>
      </c>
      <c r="L7438" t="s">
        <v>3999</v>
      </c>
    </row>
    <row r="7439" spans="1:12">
      <c r="A7439" s="15">
        <v>31000143</v>
      </c>
      <c r="B7439" t="s">
        <v>5450</v>
      </c>
      <c r="C7439" t="s">
        <v>9761</v>
      </c>
      <c r="D7439" t="s">
        <v>9762</v>
      </c>
      <c r="E7439" t="s">
        <v>9785</v>
      </c>
      <c r="F7439" t="s">
        <v>4073</v>
      </c>
      <c r="G7439" s="160" t="s">
        <v>4198</v>
      </c>
      <c r="H7439" t="s">
        <v>5512</v>
      </c>
      <c r="I7439" s="160" t="s">
        <v>4007</v>
      </c>
      <c r="J7439" t="s">
        <v>5545</v>
      </c>
      <c r="K7439">
        <v>99</v>
      </c>
      <c r="L7439" t="s">
        <v>3999</v>
      </c>
    </row>
    <row r="7440" spans="1:12">
      <c r="A7440" s="15">
        <v>31000144</v>
      </c>
      <c r="B7440" t="s">
        <v>5450</v>
      </c>
      <c r="C7440" t="s">
        <v>9761</v>
      </c>
      <c r="D7440" t="s">
        <v>9762</v>
      </c>
      <c r="E7440" t="s">
        <v>9786</v>
      </c>
      <c r="F7440" t="s">
        <v>4073</v>
      </c>
      <c r="G7440" s="160" t="s">
        <v>4198</v>
      </c>
      <c r="H7440" t="s">
        <v>5512</v>
      </c>
      <c r="I7440" s="160" t="s">
        <v>4007</v>
      </c>
      <c r="J7440" t="s">
        <v>5545</v>
      </c>
      <c r="K7440">
        <v>99</v>
      </c>
      <c r="L7440" t="s">
        <v>3999</v>
      </c>
    </row>
    <row r="7441" spans="1:12">
      <c r="A7441" s="15">
        <v>31000145</v>
      </c>
      <c r="B7441" t="s">
        <v>5450</v>
      </c>
      <c r="C7441" t="s">
        <v>9761</v>
      </c>
      <c r="D7441" t="s">
        <v>9762</v>
      </c>
      <c r="E7441" t="s">
        <v>9787</v>
      </c>
      <c r="F7441" t="s">
        <v>4073</v>
      </c>
      <c r="G7441" s="160" t="s">
        <v>4198</v>
      </c>
      <c r="H7441" t="s">
        <v>5512</v>
      </c>
      <c r="I7441" s="160" t="s">
        <v>4007</v>
      </c>
      <c r="J7441" t="s">
        <v>5545</v>
      </c>
      <c r="K7441">
        <v>99</v>
      </c>
      <c r="L7441" t="s">
        <v>3999</v>
      </c>
    </row>
    <row r="7442" spans="1:12">
      <c r="A7442" s="15">
        <v>31000146</v>
      </c>
      <c r="B7442" t="s">
        <v>5450</v>
      </c>
      <c r="C7442" t="s">
        <v>9761</v>
      </c>
      <c r="D7442" t="s">
        <v>9762</v>
      </c>
      <c r="E7442" t="s">
        <v>9788</v>
      </c>
      <c r="F7442" t="s">
        <v>5544</v>
      </c>
      <c r="G7442" s="160" t="s">
        <v>4198</v>
      </c>
      <c r="H7442" t="s">
        <v>5512</v>
      </c>
      <c r="I7442" s="160" t="s">
        <v>4007</v>
      </c>
      <c r="J7442" t="s">
        <v>5545</v>
      </c>
      <c r="K7442">
        <v>99</v>
      </c>
      <c r="L7442" t="s">
        <v>3999</v>
      </c>
    </row>
    <row r="7443" spans="1:12">
      <c r="A7443" s="15">
        <v>31000151</v>
      </c>
      <c r="B7443" t="s">
        <v>5450</v>
      </c>
      <c r="C7443" t="s">
        <v>9761</v>
      </c>
      <c r="D7443" t="s">
        <v>9762</v>
      </c>
      <c r="E7443" t="s">
        <v>9789</v>
      </c>
      <c r="F7443" t="s">
        <v>5544</v>
      </c>
      <c r="G7443" s="160" t="s">
        <v>4198</v>
      </c>
      <c r="H7443" t="s">
        <v>5512</v>
      </c>
      <c r="I7443" s="160" t="s">
        <v>4007</v>
      </c>
      <c r="J7443" t="s">
        <v>5545</v>
      </c>
      <c r="K7443">
        <v>99</v>
      </c>
      <c r="L7443" t="s">
        <v>3999</v>
      </c>
    </row>
    <row r="7444" spans="1:12">
      <c r="A7444" s="15">
        <v>31000152</v>
      </c>
      <c r="B7444" t="s">
        <v>5450</v>
      </c>
      <c r="C7444" t="s">
        <v>9761</v>
      </c>
      <c r="D7444" t="s">
        <v>9762</v>
      </c>
      <c r="E7444" t="s">
        <v>9790</v>
      </c>
      <c r="F7444" t="s">
        <v>5544</v>
      </c>
      <c r="G7444" s="160" t="s">
        <v>4198</v>
      </c>
      <c r="H7444" t="s">
        <v>5512</v>
      </c>
      <c r="I7444" s="160" t="s">
        <v>4007</v>
      </c>
      <c r="J7444" t="s">
        <v>5545</v>
      </c>
      <c r="K7444">
        <v>99</v>
      </c>
      <c r="L7444" t="s">
        <v>3999</v>
      </c>
    </row>
    <row r="7445" spans="1:12">
      <c r="A7445" s="15">
        <v>31000153</v>
      </c>
      <c r="B7445" t="s">
        <v>5450</v>
      </c>
      <c r="C7445" t="s">
        <v>9761</v>
      </c>
      <c r="D7445" t="s">
        <v>9762</v>
      </c>
      <c r="E7445" t="s">
        <v>9791</v>
      </c>
      <c r="F7445" t="s">
        <v>5544</v>
      </c>
      <c r="G7445" s="160" t="s">
        <v>4198</v>
      </c>
      <c r="H7445" t="s">
        <v>5512</v>
      </c>
      <c r="I7445" s="160" t="s">
        <v>4007</v>
      </c>
      <c r="J7445" t="s">
        <v>5545</v>
      </c>
      <c r="K7445">
        <v>99</v>
      </c>
      <c r="L7445" t="s">
        <v>3999</v>
      </c>
    </row>
    <row r="7446" spans="1:12">
      <c r="A7446" s="15">
        <v>31000160</v>
      </c>
      <c r="B7446" t="s">
        <v>5450</v>
      </c>
      <c r="C7446" t="s">
        <v>9761</v>
      </c>
      <c r="D7446" t="s">
        <v>9762</v>
      </c>
      <c r="E7446" t="s">
        <v>8896</v>
      </c>
      <c r="F7446" t="s">
        <v>5544</v>
      </c>
      <c r="G7446" s="160" t="s">
        <v>4198</v>
      </c>
      <c r="H7446" t="s">
        <v>5512</v>
      </c>
      <c r="I7446" s="160" t="s">
        <v>4007</v>
      </c>
      <c r="J7446" t="s">
        <v>5545</v>
      </c>
      <c r="K7446">
        <v>99</v>
      </c>
      <c r="L7446" t="s">
        <v>3999</v>
      </c>
    </row>
    <row r="7447" spans="1:12">
      <c r="A7447" s="15">
        <v>31000199</v>
      </c>
      <c r="B7447" t="s">
        <v>5450</v>
      </c>
      <c r="C7447" t="s">
        <v>9761</v>
      </c>
      <c r="D7447" t="s">
        <v>9762</v>
      </c>
      <c r="E7447" t="s">
        <v>9792</v>
      </c>
      <c r="F7447" t="s">
        <v>5544</v>
      </c>
      <c r="G7447" s="160" t="s">
        <v>4198</v>
      </c>
      <c r="H7447" t="s">
        <v>5512</v>
      </c>
      <c r="I7447" s="160" t="s">
        <v>4007</v>
      </c>
      <c r="J7447" t="s">
        <v>5545</v>
      </c>
      <c r="K7447">
        <v>99</v>
      </c>
      <c r="L7447" t="s">
        <v>3999</v>
      </c>
    </row>
    <row r="7448" spans="1:12">
      <c r="A7448" s="15">
        <v>31000201</v>
      </c>
      <c r="B7448" t="s">
        <v>5450</v>
      </c>
      <c r="C7448" t="s">
        <v>9761</v>
      </c>
      <c r="D7448" t="s">
        <v>9793</v>
      </c>
      <c r="E7448" t="s">
        <v>9794</v>
      </c>
      <c r="F7448" t="s">
        <v>5544</v>
      </c>
      <c r="G7448" s="160" t="s">
        <v>4198</v>
      </c>
      <c r="H7448" t="s">
        <v>5512</v>
      </c>
      <c r="I7448" s="160" t="s">
        <v>4007</v>
      </c>
      <c r="J7448" t="s">
        <v>5545</v>
      </c>
      <c r="K7448" s="160" t="s">
        <v>4007</v>
      </c>
      <c r="L7448" t="s">
        <v>4145</v>
      </c>
    </row>
    <row r="7449" spans="1:12">
      <c r="A7449" s="15">
        <v>31000202</v>
      </c>
      <c r="B7449" t="s">
        <v>5450</v>
      </c>
      <c r="C7449" t="s">
        <v>9761</v>
      </c>
      <c r="D7449" t="s">
        <v>9793</v>
      </c>
      <c r="E7449" t="s">
        <v>9795</v>
      </c>
      <c r="F7449" t="s">
        <v>5544</v>
      </c>
      <c r="G7449" s="160" t="s">
        <v>4198</v>
      </c>
      <c r="H7449" t="s">
        <v>5512</v>
      </c>
      <c r="I7449" s="160" t="s">
        <v>4007</v>
      </c>
      <c r="J7449" t="s">
        <v>5545</v>
      </c>
      <c r="K7449" s="160" t="s">
        <v>4007</v>
      </c>
      <c r="L7449" t="s">
        <v>4145</v>
      </c>
    </row>
    <row r="7450" spans="1:12">
      <c r="A7450" s="15">
        <v>31000203</v>
      </c>
      <c r="B7450" t="s">
        <v>5450</v>
      </c>
      <c r="C7450" t="s">
        <v>9761</v>
      </c>
      <c r="D7450" t="s">
        <v>9793</v>
      </c>
      <c r="E7450" t="s">
        <v>9796</v>
      </c>
      <c r="F7450" t="s">
        <v>5544</v>
      </c>
      <c r="G7450" s="160" t="s">
        <v>4198</v>
      </c>
      <c r="H7450" t="s">
        <v>5512</v>
      </c>
      <c r="I7450" s="160" t="s">
        <v>4007</v>
      </c>
      <c r="J7450" t="s">
        <v>5545</v>
      </c>
      <c r="K7450" s="160" t="s">
        <v>4007</v>
      </c>
      <c r="L7450" t="s">
        <v>4145</v>
      </c>
    </row>
    <row r="7451" spans="1:12">
      <c r="A7451" s="15">
        <v>31000204</v>
      </c>
      <c r="B7451" t="s">
        <v>5450</v>
      </c>
      <c r="C7451" t="s">
        <v>9761</v>
      </c>
      <c r="D7451" t="s">
        <v>9793</v>
      </c>
      <c r="E7451" t="s">
        <v>9797</v>
      </c>
      <c r="F7451" t="s">
        <v>5544</v>
      </c>
      <c r="G7451" s="160" t="s">
        <v>4198</v>
      </c>
      <c r="H7451" t="s">
        <v>5512</v>
      </c>
      <c r="I7451" s="160" t="s">
        <v>4007</v>
      </c>
      <c r="J7451" t="s">
        <v>5545</v>
      </c>
      <c r="K7451" s="160" t="s">
        <v>4007</v>
      </c>
      <c r="L7451" t="s">
        <v>4145</v>
      </c>
    </row>
    <row r="7452" spans="1:12">
      <c r="A7452" s="15">
        <v>31000205</v>
      </c>
      <c r="B7452" t="s">
        <v>5450</v>
      </c>
      <c r="C7452" t="s">
        <v>9761</v>
      </c>
      <c r="D7452" t="s">
        <v>9793</v>
      </c>
      <c r="E7452" t="s">
        <v>8896</v>
      </c>
      <c r="F7452" t="s">
        <v>5544</v>
      </c>
      <c r="G7452" s="160" t="s">
        <v>4009</v>
      </c>
      <c r="H7452" t="s">
        <v>4146</v>
      </c>
      <c r="I7452" s="160" t="s">
        <v>3995</v>
      </c>
      <c r="J7452" t="s">
        <v>4147</v>
      </c>
      <c r="K7452" s="160" t="s">
        <v>4007</v>
      </c>
      <c r="L7452" t="s">
        <v>4148</v>
      </c>
    </row>
    <row r="7453" spans="1:12">
      <c r="A7453" s="15">
        <v>31000206</v>
      </c>
      <c r="B7453" t="s">
        <v>5450</v>
      </c>
      <c r="C7453" t="s">
        <v>9761</v>
      </c>
      <c r="D7453" t="s">
        <v>9793</v>
      </c>
      <c r="E7453" t="s">
        <v>9798</v>
      </c>
      <c r="F7453" t="s">
        <v>5544</v>
      </c>
      <c r="G7453" s="160" t="s">
        <v>4198</v>
      </c>
      <c r="H7453" t="s">
        <v>5512</v>
      </c>
      <c r="I7453" s="160" t="s">
        <v>4007</v>
      </c>
      <c r="J7453" t="s">
        <v>5545</v>
      </c>
      <c r="K7453" s="160" t="s">
        <v>4007</v>
      </c>
      <c r="L7453" t="s">
        <v>4145</v>
      </c>
    </row>
    <row r="7454" spans="1:12">
      <c r="A7454" s="15">
        <v>31000207</v>
      </c>
      <c r="B7454" t="s">
        <v>5450</v>
      </c>
      <c r="C7454" t="s">
        <v>9761</v>
      </c>
      <c r="D7454" t="s">
        <v>9793</v>
      </c>
      <c r="E7454" t="s">
        <v>9799</v>
      </c>
      <c r="F7454" t="s">
        <v>5544</v>
      </c>
      <c r="G7454" s="160" t="s">
        <v>4198</v>
      </c>
      <c r="H7454" t="s">
        <v>5512</v>
      </c>
      <c r="I7454" s="160" t="s">
        <v>4007</v>
      </c>
      <c r="J7454" t="s">
        <v>5545</v>
      </c>
      <c r="K7454" s="160" t="s">
        <v>4007</v>
      </c>
      <c r="L7454" t="s">
        <v>4145</v>
      </c>
    </row>
    <row r="7455" spans="1:12">
      <c r="A7455" s="15">
        <v>31000208</v>
      </c>
      <c r="B7455" t="s">
        <v>5450</v>
      </c>
      <c r="C7455" t="s">
        <v>9761</v>
      </c>
      <c r="D7455" t="s">
        <v>9793</v>
      </c>
      <c r="E7455" t="s">
        <v>8930</v>
      </c>
      <c r="F7455" t="s">
        <v>5544</v>
      </c>
      <c r="G7455" s="160" t="s">
        <v>4198</v>
      </c>
      <c r="H7455" t="s">
        <v>5512</v>
      </c>
      <c r="I7455" s="160" t="s">
        <v>4007</v>
      </c>
      <c r="J7455" t="s">
        <v>5545</v>
      </c>
      <c r="K7455" s="160" t="s">
        <v>4007</v>
      </c>
      <c r="L7455" t="s">
        <v>4145</v>
      </c>
    </row>
    <row r="7456" spans="1:12">
      <c r="A7456" s="15">
        <v>31000209</v>
      </c>
      <c r="B7456" t="s">
        <v>5450</v>
      </c>
      <c r="C7456" t="s">
        <v>9761</v>
      </c>
      <c r="D7456" t="s">
        <v>9793</v>
      </c>
      <c r="E7456" t="s">
        <v>9800</v>
      </c>
      <c r="F7456" t="s">
        <v>5544</v>
      </c>
      <c r="G7456" s="160" t="s">
        <v>4198</v>
      </c>
      <c r="H7456" t="s">
        <v>5512</v>
      </c>
      <c r="I7456" s="160" t="s">
        <v>4007</v>
      </c>
      <c r="J7456" t="s">
        <v>5545</v>
      </c>
      <c r="K7456">
        <v>99</v>
      </c>
      <c r="L7456" t="s">
        <v>3999</v>
      </c>
    </row>
    <row r="7457" spans="1:12">
      <c r="A7457" s="15">
        <v>31000210</v>
      </c>
      <c r="B7457" t="s">
        <v>5450</v>
      </c>
      <c r="C7457" t="s">
        <v>9761</v>
      </c>
      <c r="D7457" t="s">
        <v>9793</v>
      </c>
      <c r="E7457" t="s">
        <v>9772</v>
      </c>
      <c r="F7457" t="s">
        <v>5544</v>
      </c>
      <c r="G7457" s="160" t="s">
        <v>4198</v>
      </c>
      <c r="H7457" t="s">
        <v>5512</v>
      </c>
      <c r="I7457" s="160" t="s">
        <v>4007</v>
      </c>
      <c r="J7457" t="s">
        <v>5545</v>
      </c>
      <c r="K7457" s="160" t="s">
        <v>4007</v>
      </c>
      <c r="L7457" t="s">
        <v>4145</v>
      </c>
    </row>
    <row r="7458" spans="1:12">
      <c r="A7458" s="15">
        <v>31000211</v>
      </c>
      <c r="B7458" t="s">
        <v>5450</v>
      </c>
      <c r="C7458" t="s">
        <v>9761</v>
      </c>
      <c r="D7458" t="s">
        <v>9793</v>
      </c>
      <c r="E7458" t="s">
        <v>9801</v>
      </c>
      <c r="F7458" t="s">
        <v>5544</v>
      </c>
      <c r="G7458" s="160" t="s">
        <v>4198</v>
      </c>
      <c r="H7458" t="s">
        <v>5512</v>
      </c>
      <c r="I7458" s="160" t="s">
        <v>4007</v>
      </c>
      <c r="J7458" t="s">
        <v>5545</v>
      </c>
      <c r="K7458">
        <v>99</v>
      </c>
      <c r="L7458" t="s">
        <v>3999</v>
      </c>
    </row>
    <row r="7459" spans="1:12">
      <c r="A7459" s="15">
        <v>31000212</v>
      </c>
      <c r="B7459" t="s">
        <v>5450</v>
      </c>
      <c r="C7459" t="s">
        <v>9761</v>
      </c>
      <c r="D7459" t="s">
        <v>9793</v>
      </c>
      <c r="E7459" t="s">
        <v>9802</v>
      </c>
      <c r="F7459" t="s">
        <v>5544</v>
      </c>
      <c r="G7459" s="160" t="s">
        <v>4198</v>
      </c>
      <c r="H7459" t="s">
        <v>5512</v>
      </c>
      <c r="I7459" s="160" t="s">
        <v>4007</v>
      </c>
      <c r="J7459" t="s">
        <v>5545</v>
      </c>
      <c r="K7459" s="160" t="s">
        <v>4007</v>
      </c>
      <c r="L7459" t="s">
        <v>4145</v>
      </c>
    </row>
    <row r="7460" spans="1:12">
      <c r="A7460" s="15">
        <v>31000213</v>
      </c>
      <c r="B7460" t="s">
        <v>5450</v>
      </c>
      <c r="C7460" t="s">
        <v>9761</v>
      </c>
      <c r="D7460" t="s">
        <v>9793</v>
      </c>
      <c r="E7460" t="s">
        <v>9803</v>
      </c>
      <c r="F7460" t="s">
        <v>5544</v>
      </c>
      <c r="G7460" s="160" t="s">
        <v>4198</v>
      </c>
      <c r="H7460" t="s">
        <v>5512</v>
      </c>
      <c r="I7460" s="160" t="s">
        <v>4007</v>
      </c>
      <c r="J7460" t="s">
        <v>5545</v>
      </c>
      <c r="K7460" s="160" t="s">
        <v>4007</v>
      </c>
      <c r="L7460" t="s">
        <v>4145</v>
      </c>
    </row>
    <row r="7461" spans="1:12">
      <c r="A7461" s="15">
        <v>31000214</v>
      </c>
      <c r="B7461" t="s">
        <v>5450</v>
      </c>
      <c r="C7461" t="s">
        <v>9761</v>
      </c>
      <c r="D7461" t="s">
        <v>9793</v>
      </c>
      <c r="E7461" t="s">
        <v>9804</v>
      </c>
      <c r="F7461" t="s">
        <v>5544</v>
      </c>
      <c r="G7461" s="160" t="s">
        <v>4198</v>
      </c>
      <c r="H7461" t="s">
        <v>5512</v>
      </c>
      <c r="I7461" s="160" t="s">
        <v>4007</v>
      </c>
      <c r="J7461" t="s">
        <v>5545</v>
      </c>
      <c r="K7461" s="160" t="s">
        <v>4007</v>
      </c>
      <c r="L7461" t="s">
        <v>4145</v>
      </c>
    </row>
    <row r="7462" spans="1:12">
      <c r="A7462" s="15">
        <v>31000215</v>
      </c>
      <c r="B7462" t="s">
        <v>5450</v>
      </c>
      <c r="C7462" t="s">
        <v>9761</v>
      </c>
      <c r="D7462" t="s">
        <v>9793</v>
      </c>
      <c r="E7462" t="s">
        <v>9805</v>
      </c>
      <c r="F7462" t="s">
        <v>5544</v>
      </c>
      <c r="G7462" s="160" t="s">
        <v>4009</v>
      </c>
      <c r="H7462" t="s">
        <v>4146</v>
      </c>
      <c r="I7462" s="160" t="s">
        <v>3995</v>
      </c>
      <c r="J7462" t="s">
        <v>4147</v>
      </c>
      <c r="K7462" s="160" t="s">
        <v>4007</v>
      </c>
      <c r="L7462" t="s">
        <v>4148</v>
      </c>
    </row>
    <row r="7463" spans="1:12">
      <c r="A7463" s="15">
        <v>31000216</v>
      </c>
      <c r="B7463" t="s">
        <v>5450</v>
      </c>
      <c r="C7463" t="s">
        <v>9761</v>
      </c>
      <c r="D7463" t="s">
        <v>9793</v>
      </c>
      <c r="E7463" t="s">
        <v>9806</v>
      </c>
      <c r="F7463" t="s">
        <v>5544</v>
      </c>
      <c r="G7463" s="160" t="s">
        <v>4009</v>
      </c>
      <c r="H7463" t="s">
        <v>4146</v>
      </c>
      <c r="I7463" s="160" t="s">
        <v>3995</v>
      </c>
      <c r="J7463" t="s">
        <v>4147</v>
      </c>
      <c r="K7463" s="160" t="s">
        <v>4007</v>
      </c>
      <c r="L7463" t="s">
        <v>4148</v>
      </c>
    </row>
    <row r="7464" spans="1:12">
      <c r="A7464" s="15">
        <v>31000217</v>
      </c>
      <c r="B7464" t="s">
        <v>5450</v>
      </c>
      <c r="C7464" t="s">
        <v>9761</v>
      </c>
      <c r="D7464" t="s">
        <v>9793</v>
      </c>
      <c r="E7464" t="s">
        <v>9807</v>
      </c>
      <c r="F7464" t="s">
        <v>5544</v>
      </c>
      <c r="G7464" s="160" t="s">
        <v>4198</v>
      </c>
      <c r="H7464" t="s">
        <v>5512</v>
      </c>
      <c r="I7464" s="160" t="s">
        <v>4007</v>
      </c>
      <c r="J7464" t="s">
        <v>5545</v>
      </c>
      <c r="K7464" s="160" t="s">
        <v>4007</v>
      </c>
      <c r="L7464" t="s">
        <v>4145</v>
      </c>
    </row>
    <row r="7465" spans="1:12">
      <c r="A7465" s="15">
        <v>31000220</v>
      </c>
      <c r="B7465" t="s">
        <v>5450</v>
      </c>
      <c r="C7465" t="s">
        <v>9761</v>
      </c>
      <c r="D7465" t="s">
        <v>9793</v>
      </c>
      <c r="E7465" t="s">
        <v>9808</v>
      </c>
      <c r="F7465" t="s">
        <v>5544</v>
      </c>
      <c r="G7465" s="160" t="s">
        <v>4198</v>
      </c>
      <c r="H7465" t="s">
        <v>5512</v>
      </c>
      <c r="I7465" s="160" t="s">
        <v>4007</v>
      </c>
      <c r="J7465" t="s">
        <v>5545</v>
      </c>
      <c r="K7465">
        <v>99</v>
      </c>
      <c r="L7465" t="s">
        <v>3999</v>
      </c>
    </row>
    <row r="7466" spans="1:12">
      <c r="A7466" s="15">
        <v>31000221</v>
      </c>
      <c r="B7466" t="s">
        <v>5450</v>
      </c>
      <c r="C7466" t="s">
        <v>9761</v>
      </c>
      <c r="D7466" t="s">
        <v>9793</v>
      </c>
      <c r="E7466" t="s">
        <v>9771</v>
      </c>
      <c r="F7466" t="s">
        <v>5544</v>
      </c>
      <c r="G7466" s="160" t="s">
        <v>4198</v>
      </c>
      <c r="H7466" t="s">
        <v>5512</v>
      </c>
      <c r="I7466" s="160" t="s">
        <v>4007</v>
      </c>
      <c r="J7466" t="s">
        <v>5545</v>
      </c>
      <c r="K7466">
        <v>99</v>
      </c>
      <c r="L7466" t="s">
        <v>3999</v>
      </c>
    </row>
    <row r="7467" spans="1:12">
      <c r="A7467" s="15">
        <v>31000222</v>
      </c>
      <c r="B7467" t="s">
        <v>5450</v>
      </c>
      <c r="C7467" t="s">
        <v>9761</v>
      </c>
      <c r="D7467" t="s">
        <v>9793</v>
      </c>
      <c r="E7467" t="s">
        <v>9809</v>
      </c>
      <c r="F7467" t="s">
        <v>5544</v>
      </c>
      <c r="G7467" s="160" t="s">
        <v>4198</v>
      </c>
      <c r="H7467" t="s">
        <v>5512</v>
      </c>
      <c r="I7467" s="160" t="s">
        <v>4007</v>
      </c>
      <c r="J7467" t="s">
        <v>5545</v>
      </c>
      <c r="K7467">
        <v>99</v>
      </c>
      <c r="L7467" t="s">
        <v>3999</v>
      </c>
    </row>
    <row r="7468" spans="1:12">
      <c r="A7468" s="15">
        <v>31000223</v>
      </c>
      <c r="B7468" t="s">
        <v>5450</v>
      </c>
      <c r="C7468" t="s">
        <v>9761</v>
      </c>
      <c r="D7468" t="s">
        <v>9793</v>
      </c>
      <c r="E7468" t="s">
        <v>9775</v>
      </c>
      <c r="F7468" t="s">
        <v>5544</v>
      </c>
      <c r="G7468" s="160" t="s">
        <v>4198</v>
      </c>
      <c r="H7468" t="s">
        <v>5512</v>
      </c>
      <c r="I7468" s="160" t="s">
        <v>4007</v>
      </c>
      <c r="J7468" t="s">
        <v>5545</v>
      </c>
      <c r="K7468" s="160" t="s">
        <v>4007</v>
      </c>
      <c r="L7468" t="s">
        <v>4145</v>
      </c>
    </row>
    <row r="7469" spans="1:12">
      <c r="A7469" s="15">
        <v>31000224</v>
      </c>
      <c r="B7469" t="s">
        <v>5450</v>
      </c>
      <c r="C7469" t="s">
        <v>9761</v>
      </c>
      <c r="D7469" t="s">
        <v>9793</v>
      </c>
      <c r="E7469" t="s">
        <v>8881</v>
      </c>
      <c r="F7469" t="s">
        <v>5544</v>
      </c>
      <c r="G7469" s="160" t="s">
        <v>4198</v>
      </c>
      <c r="H7469" t="s">
        <v>5512</v>
      </c>
      <c r="I7469" s="160" t="s">
        <v>4007</v>
      </c>
      <c r="J7469" t="s">
        <v>5545</v>
      </c>
      <c r="K7469" s="160" t="s">
        <v>4007</v>
      </c>
      <c r="L7469" t="s">
        <v>4145</v>
      </c>
    </row>
    <row r="7470" spans="1:12">
      <c r="A7470" s="15">
        <v>31000225</v>
      </c>
      <c r="B7470" t="s">
        <v>5450</v>
      </c>
      <c r="C7470" t="s">
        <v>9761</v>
      </c>
      <c r="D7470" t="s">
        <v>9793</v>
      </c>
      <c r="E7470" t="s">
        <v>8882</v>
      </c>
      <c r="F7470" t="s">
        <v>5544</v>
      </c>
      <c r="G7470" s="160" t="s">
        <v>4198</v>
      </c>
      <c r="H7470" t="s">
        <v>5512</v>
      </c>
      <c r="I7470" s="160" t="s">
        <v>4007</v>
      </c>
      <c r="J7470" t="s">
        <v>5545</v>
      </c>
      <c r="K7470">
        <v>99</v>
      </c>
      <c r="L7470" t="s">
        <v>3999</v>
      </c>
    </row>
    <row r="7471" spans="1:12">
      <c r="A7471" s="15">
        <v>31000226</v>
      </c>
      <c r="B7471" t="s">
        <v>5450</v>
      </c>
      <c r="C7471" t="s">
        <v>9761</v>
      </c>
      <c r="D7471" t="s">
        <v>9793</v>
      </c>
      <c r="E7471" t="s">
        <v>9776</v>
      </c>
      <c r="F7471" t="s">
        <v>5544</v>
      </c>
      <c r="G7471" s="160" t="s">
        <v>4198</v>
      </c>
      <c r="H7471" t="s">
        <v>5512</v>
      </c>
      <c r="I7471" s="160" t="s">
        <v>4007</v>
      </c>
      <c r="J7471" t="s">
        <v>5545</v>
      </c>
      <c r="K7471" s="160" t="s">
        <v>4007</v>
      </c>
      <c r="L7471" t="s">
        <v>4145</v>
      </c>
    </row>
    <row r="7472" spans="1:12">
      <c r="A7472" s="15">
        <v>31000227</v>
      </c>
      <c r="B7472" t="s">
        <v>5450</v>
      </c>
      <c r="C7472" t="s">
        <v>9761</v>
      </c>
      <c r="D7472" t="s">
        <v>9793</v>
      </c>
      <c r="E7472" t="s">
        <v>9810</v>
      </c>
      <c r="F7472" t="s">
        <v>5544</v>
      </c>
      <c r="G7472" s="160" t="s">
        <v>4198</v>
      </c>
      <c r="H7472" t="s">
        <v>5512</v>
      </c>
      <c r="I7472" s="160" t="s">
        <v>4007</v>
      </c>
      <c r="J7472" t="s">
        <v>5545</v>
      </c>
      <c r="K7472" s="160" t="s">
        <v>4007</v>
      </c>
      <c r="L7472" t="s">
        <v>4145</v>
      </c>
    </row>
    <row r="7473" spans="1:12">
      <c r="A7473" s="15">
        <v>31000228</v>
      </c>
      <c r="B7473" t="s">
        <v>5450</v>
      </c>
      <c r="C7473" t="s">
        <v>9761</v>
      </c>
      <c r="D7473" t="s">
        <v>9793</v>
      </c>
      <c r="E7473" t="s">
        <v>9811</v>
      </c>
      <c r="F7473" t="s">
        <v>5544</v>
      </c>
      <c r="G7473" s="160" t="s">
        <v>4198</v>
      </c>
      <c r="H7473" t="s">
        <v>5512</v>
      </c>
      <c r="I7473" s="160" t="s">
        <v>4007</v>
      </c>
      <c r="J7473" t="s">
        <v>5545</v>
      </c>
      <c r="K7473">
        <v>99</v>
      </c>
      <c r="L7473" t="s">
        <v>3999</v>
      </c>
    </row>
    <row r="7474" spans="1:12">
      <c r="A7474" s="15">
        <v>31000229</v>
      </c>
      <c r="B7474" t="s">
        <v>5450</v>
      </c>
      <c r="C7474" t="s">
        <v>9761</v>
      </c>
      <c r="D7474" t="s">
        <v>9793</v>
      </c>
      <c r="E7474" t="s">
        <v>9788</v>
      </c>
      <c r="F7474" t="s">
        <v>5544</v>
      </c>
      <c r="G7474" s="160" t="s">
        <v>4198</v>
      </c>
      <c r="H7474" t="s">
        <v>5512</v>
      </c>
      <c r="I7474" s="160" t="s">
        <v>4007</v>
      </c>
      <c r="J7474" t="s">
        <v>5545</v>
      </c>
      <c r="K7474">
        <v>99</v>
      </c>
      <c r="L7474" t="s">
        <v>3999</v>
      </c>
    </row>
    <row r="7475" spans="1:12">
      <c r="A7475" s="15">
        <v>31000230</v>
      </c>
      <c r="B7475" t="s">
        <v>5450</v>
      </c>
      <c r="C7475" t="s">
        <v>9761</v>
      </c>
      <c r="D7475" t="s">
        <v>9793</v>
      </c>
      <c r="E7475" t="s">
        <v>9812</v>
      </c>
      <c r="F7475" t="s">
        <v>5544</v>
      </c>
      <c r="G7475" s="160" t="s">
        <v>4198</v>
      </c>
      <c r="H7475" t="s">
        <v>5512</v>
      </c>
      <c r="I7475" s="160" t="s">
        <v>4007</v>
      </c>
      <c r="J7475" t="s">
        <v>5545</v>
      </c>
      <c r="K7475">
        <v>99</v>
      </c>
      <c r="L7475" t="s">
        <v>3999</v>
      </c>
    </row>
    <row r="7476" spans="1:12">
      <c r="A7476" s="15">
        <v>31000231</v>
      </c>
      <c r="B7476" t="s">
        <v>5450</v>
      </c>
      <c r="C7476" t="s">
        <v>9761</v>
      </c>
      <c r="D7476" t="s">
        <v>9793</v>
      </c>
      <c r="E7476" t="s">
        <v>9780</v>
      </c>
      <c r="F7476" t="s">
        <v>5544</v>
      </c>
      <c r="G7476" s="160" t="s">
        <v>4198</v>
      </c>
      <c r="H7476" t="s">
        <v>5512</v>
      </c>
      <c r="I7476" s="160" t="s">
        <v>4007</v>
      </c>
      <c r="J7476" t="s">
        <v>5545</v>
      </c>
      <c r="K7476">
        <v>99</v>
      </c>
      <c r="L7476" t="s">
        <v>3999</v>
      </c>
    </row>
    <row r="7477" spans="1:12">
      <c r="A7477" s="15">
        <v>31000232</v>
      </c>
      <c r="B7477" t="s">
        <v>5450</v>
      </c>
      <c r="C7477" t="s">
        <v>9761</v>
      </c>
      <c r="D7477" t="s">
        <v>9793</v>
      </c>
      <c r="E7477" t="s">
        <v>9813</v>
      </c>
      <c r="F7477" t="s">
        <v>5544</v>
      </c>
      <c r="G7477" s="160" t="s">
        <v>4198</v>
      </c>
      <c r="H7477" t="s">
        <v>5512</v>
      </c>
      <c r="I7477" s="160" t="s">
        <v>4007</v>
      </c>
      <c r="J7477" t="s">
        <v>5545</v>
      </c>
      <c r="K7477" s="160" t="s">
        <v>4007</v>
      </c>
      <c r="L7477" t="s">
        <v>4145</v>
      </c>
    </row>
    <row r="7478" spans="1:12">
      <c r="A7478" s="15">
        <v>31000233</v>
      </c>
      <c r="B7478" t="s">
        <v>5450</v>
      </c>
      <c r="C7478" t="s">
        <v>9761</v>
      </c>
      <c r="D7478" t="s">
        <v>9793</v>
      </c>
      <c r="E7478" t="s">
        <v>9789</v>
      </c>
      <c r="F7478" t="s">
        <v>5544</v>
      </c>
      <c r="G7478" s="160" t="s">
        <v>4198</v>
      </c>
      <c r="H7478" t="s">
        <v>5512</v>
      </c>
      <c r="I7478" s="160" t="s">
        <v>4007</v>
      </c>
      <c r="J7478" t="s">
        <v>5545</v>
      </c>
      <c r="K7478" s="160" t="s">
        <v>4007</v>
      </c>
      <c r="L7478" t="s">
        <v>4145</v>
      </c>
    </row>
    <row r="7479" spans="1:12">
      <c r="A7479" s="15">
        <v>31000234</v>
      </c>
      <c r="B7479" t="s">
        <v>5450</v>
      </c>
      <c r="C7479" t="s">
        <v>9761</v>
      </c>
      <c r="D7479" t="s">
        <v>9793</v>
      </c>
      <c r="E7479" t="s">
        <v>9814</v>
      </c>
      <c r="F7479" t="s">
        <v>5544</v>
      </c>
      <c r="G7479" s="160" t="s">
        <v>4198</v>
      </c>
      <c r="H7479" t="s">
        <v>5512</v>
      </c>
      <c r="I7479" s="160" t="s">
        <v>4007</v>
      </c>
      <c r="J7479" t="s">
        <v>5545</v>
      </c>
      <c r="K7479" s="160" t="s">
        <v>4007</v>
      </c>
      <c r="L7479" t="s">
        <v>4145</v>
      </c>
    </row>
    <row r="7480" spans="1:12">
      <c r="A7480" s="15">
        <v>31000235</v>
      </c>
      <c r="B7480" t="s">
        <v>5450</v>
      </c>
      <c r="C7480" t="s">
        <v>9761</v>
      </c>
      <c r="D7480" t="s">
        <v>9793</v>
      </c>
      <c r="E7480" t="s">
        <v>9791</v>
      </c>
      <c r="F7480" t="s">
        <v>5544</v>
      </c>
      <c r="G7480" s="160" t="s">
        <v>4198</v>
      </c>
      <c r="H7480" t="s">
        <v>5512</v>
      </c>
      <c r="I7480" s="160" t="s">
        <v>4007</v>
      </c>
      <c r="J7480" t="s">
        <v>5545</v>
      </c>
      <c r="K7480" s="160" t="s">
        <v>4007</v>
      </c>
      <c r="L7480" t="s">
        <v>4145</v>
      </c>
    </row>
    <row r="7481" spans="1:12">
      <c r="A7481" s="15">
        <v>31000299</v>
      </c>
      <c r="B7481" t="s">
        <v>5450</v>
      </c>
      <c r="C7481" t="s">
        <v>9761</v>
      </c>
      <c r="D7481" t="s">
        <v>9793</v>
      </c>
      <c r="E7481" t="s">
        <v>4020</v>
      </c>
      <c r="F7481" t="s">
        <v>5544</v>
      </c>
      <c r="G7481" s="160" t="s">
        <v>4198</v>
      </c>
      <c r="H7481" t="s">
        <v>5512</v>
      </c>
      <c r="I7481" s="160" t="s">
        <v>4007</v>
      </c>
      <c r="J7481" t="s">
        <v>5545</v>
      </c>
      <c r="K7481" s="160" t="s">
        <v>4007</v>
      </c>
      <c r="L7481" t="s">
        <v>4145</v>
      </c>
    </row>
    <row r="7482" spans="1:12">
      <c r="A7482" s="15">
        <v>31000301</v>
      </c>
      <c r="B7482" t="s">
        <v>5450</v>
      </c>
      <c r="C7482" t="s">
        <v>9761</v>
      </c>
      <c r="D7482" t="s">
        <v>9815</v>
      </c>
      <c r="E7482" t="s">
        <v>9810</v>
      </c>
      <c r="F7482" t="s">
        <v>5544</v>
      </c>
      <c r="G7482" s="160" t="s">
        <v>4198</v>
      </c>
      <c r="H7482" t="s">
        <v>5512</v>
      </c>
      <c r="I7482" s="160" t="s">
        <v>4007</v>
      </c>
      <c r="J7482" t="s">
        <v>5545</v>
      </c>
      <c r="K7482">
        <v>99</v>
      </c>
      <c r="L7482" t="s">
        <v>3999</v>
      </c>
    </row>
    <row r="7483" spans="1:12">
      <c r="A7483" s="15">
        <v>31000302</v>
      </c>
      <c r="B7483" t="s">
        <v>5450</v>
      </c>
      <c r="C7483" t="s">
        <v>9761</v>
      </c>
      <c r="D7483" t="s">
        <v>9815</v>
      </c>
      <c r="E7483" t="s">
        <v>9816</v>
      </c>
      <c r="F7483" t="s">
        <v>5544</v>
      </c>
      <c r="G7483" s="160" t="s">
        <v>4198</v>
      </c>
      <c r="H7483" t="s">
        <v>5512</v>
      </c>
      <c r="I7483" s="160" t="s">
        <v>4007</v>
      </c>
      <c r="J7483" t="s">
        <v>5545</v>
      </c>
      <c r="K7483">
        <v>99</v>
      </c>
      <c r="L7483" t="s">
        <v>3999</v>
      </c>
    </row>
    <row r="7484" spans="1:12">
      <c r="A7484" s="15">
        <v>31000303</v>
      </c>
      <c r="B7484" t="s">
        <v>5450</v>
      </c>
      <c r="C7484" t="s">
        <v>9761</v>
      </c>
      <c r="D7484" t="s">
        <v>9815</v>
      </c>
      <c r="E7484" t="s">
        <v>9817</v>
      </c>
      <c r="F7484" t="s">
        <v>5544</v>
      </c>
      <c r="G7484" s="160" t="s">
        <v>4198</v>
      </c>
      <c r="H7484" t="s">
        <v>5512</v>
      </c>
      <c r="I7484" s="160" t="s">
        <v>4007</v>
      </c>
      <c r="J7484" t="s">
        <v>5545</v>
      </c>
      <c r="K7484" s="160" t="s">
        <v>4007</v>
      </c>
      <c r="L7484" t="s">
        <v>4145</v>
      </c>
    </row>
    <row r="7485" spans="1:12">
      <c r="A7485" s="15">
        <v>31000304</v>
      </c>
      <c r="B7485" t="s">
        <v>5450</v>
      </c>
      <c r="C7485" t="s">
        <v>9761</v>
      </c>
      <c r="D7485" t="s">
        <v>9815</v>
      </c>
      <c r="E7485" t="s">
        <v>9818</v>
      </c>
      <c r="F7485" t="s">
        <v>5544</v>
      </c>
      <c r="G7485" s="160" t="s">
        <v>4198</v>
      </c>
      <c r="H7485" t="s">
        <v>5512</v>
      </c>
      <c r="I7485" s="160" t="s">
        <v>4007</v>
      </c>
      <c r="J7485" t="s">
        <v>5545</v>
      </c>
      <c r="K7485" s="160" t="s">
        <v>4007</v>
      </c>
      <c r="L7485" t="s">
        <v>4145</v>
      </c>
    </row>
    <row r="7486" spans="1:12">
      <c r="A7486" s="15">
        <v>31000305</v>
      </c>
      <c r="B7486" t="s">
        <v>5450</v>
      </c>
      <c r="C7486" t="s">
        <v>9761</v>
      </c>
      <c r="D7486" t="s">
        <v>9815</v>
      </c>
      <c r="E7486" t="s">
        <v>9794</v>
      </c>
      <c r="F7486" t="s">
        <v>5544</v>
      </c>
      <c r="G7486" s="160" t="s">
        <v>4198</v>
      </c>
      <c r="H7486" t="s">
        <v>5512</v>
      </c>
      <c r="I7486" s="160" t="s">
        <v>4007</v>
      </c>
      <c r="J7486" t="s">
        <v>5545</v>
      </c>
      <c r="K7486" s="160" t="s">
        <v>4007</v>
      </c>
      <c r="L7486" t="s">
        <v>4145</v>
      </c>
    </row>
    <row r="7487" spans="1:12">
      <c r="A7487" s="15">
        <v>31000306</v>
      </c>
      <c r="B7487" t="s">
        <v>5450</v>
      </c>
      <c r="C7487" t="s">
        <v>9761</v>
      </c>
      <c r="D7487" t="s">
        <v>9815</v>
      </c>
      <c r="E7487" t="s">
        <v>9819</v>
      </c>
      <c r="F7487" t="s">
        <v>5544</v>
      </c>
      <c r="G7487" s="160" t="s">
        <v>4198</v>
      </c>
      <c r="H7487" t="s">
        <v>5512</v>
      </c>
      <c r="I7487" s="160" t="s">
        <v>4007</v>
      </c>
      <c r="J7487" t="s">
        <v>5545</v>
      </c>
      <c r="K7487">
        <v>99</v>
      </c>
      <c r="L7487" t="s">
        <v>3999</v>
      </c>
    </row>
    <row r="7488" spans="1:12">
      <c r="A7488" s="15">
        <v>31000307</v>
      </c>
      <c r="B7488" t="s">
        <v>5450</v>
      </c>
      <c r="C7488" t="s">
        <v>9761</v>
      </c>
      <c r="D7488" t="s">
        <v>9815</v>
      </c>
      <c r="E7488" t="s">
        <v>9775</v>
      </c>
      <c r="F7488" t="s">
        <v>5544</v>
      </c>
      <c r="G7488" s="160" t="s">
        <v>4198</v>
      </c>
      <c r="H7488" t="s">
        <v>5512</v>
      </c>
      <c r="I7488" s="160" t="s">
        <v>4007</v>
      </c>
      <c r="J7488" t="s">
        <v>5545</v>
      </c>
      <c r="K7488">
        <v>99</v>
      </c>
      <c r="L7488" t="s">
        <v>3999</v>
      </c>
    </row>
    <row r="7489" spans="1:12">
      <c r="A7489" s="15">
        <v>31000308</v>
      </c>
      <c r="B7489" t="s">
        <v>5450</v>
      </c>
      <c r="C7489" t="s">
        <v>9761</v>
      </c>
      <c r="D7489" t="s">
        <v>9815</v>
      </c>
      <c r="E7489" t="s">
        <v>9820</v>
      </c>
      <c r="F7489" t="s">
        <v>5544</v>
      </c>
      <c r="G7489" s="160" t="s">
        <v>4198</v>
      </c>
      <c r="H7489" t="s">
        <v>5512</v>
      </c>
      <c r="I7489" s="160" t="s">
        <v>4007</v>
      </c>
      <c r="J7489" t="s">
        <v>5545</v>
      </c>
      <c r="K7489">
        <v>99</v>
      </c>
      <c r="L7489" t="s">
        <v>3999</v>
      </c>
    </row>
    <row r="7490" spans="1:12">
      <c r="A7490" s="15">
        <v>31000309</v>
      </c>
      <c r="B7490" t="s">
        <v>5450</v>
      </c>
      <c r="C7490" t="s">
        <v>9761</v>
      </c>
      <c r="D7490" t="s">
        <v>9815</v>
      </c>
      <c r="E7490" t="s">
        <v>8882</v>
      </c>
      <c r="F7490" t="s">
        <v>5544</v>
      </c>
      <c r="G7490" s="160" t="s">
        <v>4198</v>
      </c>
      <c r="H7490" t="s">
        <v>5512</v>
      </c>
      <c r="I7490" s="160" t="s">
        <v>4007</v>
      </c>
      <c r="J7490" t="s">
        <v>5545</v>
      </c>
      <c r="K7490">
        <v>99</v>
      </c>
      <c r="L7490" t="s">
        <v>3999</v>
      </c>
    </row>
    <row r="7491" spans="1:12">
      <c r="A7491" s="15">
        <v>31000310</v>
      </c>
      <c r="B7491" t="s">
        <v>5450</v>
      </c>
      <c r="C7491" t="s">
        <v>9761</v>
      </c>
      <c r="D7491" t="s">
        <v>9815</v>
      </c>
      <c r="E7491" t="s">
        <v>8881</v>
      </c>
      <c r="F7491" t="s">
        <v>5544</v>
      </c>
      <c r="G7491" s="160" t="s">
        <v>4198</v>
      </c>
      <c r="H7491" t="s">
        <v>5512</v>
      </c>
      <c r="I7491" s="160" t="s">
        <v>4007</v>
      </c>
      <c r="J7491" t="s">
        <v>5545</v>
      </c>
      <c r="K7491" s="160" t="s">
        <v>4007</v>
      </c>
      <c r="L7491" t="s">
        <v>4145</v>
      </c>
    </row>
    <row r="7492" spans="1:12">
      <c r="A7492" s="15">
        <v>31000311</v>
      </c>
      <c r="B7492" t="s">
        <v>5450</v>
      </c>
      <c r="C7492" t="s">
        <v>9761</v>
      </c>
      <c r="D7492" t="s">
        <v>9815</v>
      </c>
      <c r="E7492" t="s">
        <v>9776</v>
      </c>
      <c r="F7492" t="s">
        <v>5544</v>
      </c>
      <c r="G7492" s="160" t="s">
        <v>4198</v>
      </c>
      <c r="H7492" t="s">
        <v>5512</v>
      </c>
      <c r="I7492" s="160" t="s">
        <v>4007</v>
      </c>
      <c r="J7492" t="s">
        <v>5545</v>
      </c>
      <c r="K7492">
        <v>99</v>
      </c>
      <c r="L7492" t="s">
        <v>3999</v>
      </c>
    </row>
    <row r="7493" spans="1:12">
      <c r="A7493" s="15">
        <v>31000312</v>
      </c>
      <c r="B7493" t="s">
        <v>5450</v>
      </c>
      <c r="C7493" t="s">
        <v>9761</v>
      </c>
      <c r="D7493" t="s">
        <v>9815</v>
      </c>
      <c r="E7493" t="s">
        <v>9821</v>
      </c>
      <c r="F7493" t="s">
        <v>5544</v>
      </c>
      <c r="G7493" s="160" t="s">
        <v>4198</v>
      </c>
      <c r="H7493" t="s">
        <v>5512</v>
      </c>
      <c r="I7493" s="160" t="s">
        <v>4007</v>
      </c>
      <c r="J7493" t="s">
        <v>5545</v>
      </c>
      <c r="K7493" s="160" t="s">
        <v>4007</v>
      </c>
      <c r="L7493" t="s">
        <v>4145</v>
      </c>
    </row>
    <row r="7494" spans="1:12">
      <c r="A7494" s="15">
        <v>31000313</v>
      </c>
      <c r="B7494" t="s">
        <v>5450</v>
      </c>
      <c r="C7494" t="s">
        <v>9761</v>
      </c>
      <c r="D7494" t="s">
        <v>9815</v>
      </c>
      <c r="E7494" t="s">
        <v>9822</v>
      </c>
      <c r="F7494" t="s">
        <v>5544</v>
      </c>
      <c r="G7494" s="160" t="s">
        <v>4198</v>
      </c>
      <c r="H7494" t="s">
        <v>5512</v>
      </c>
      <c r="I7494" s="160" t="s">
        <v>4007</v>
      </c>
      <c r="J7494" t="s">
        <v>5545</v>
      </c>
      <c r="K7494" s="160" t="s">
        <v>4007</v>
      </c>
      <c r="L7494" t="s">
        <v>4145</v>
      </c>
    </row>
    <row r="7495" spans="1:12">
      <c r="A7495" s="15">
        <v>31000314</v>
      </c>
      <c r="B7495" t="s">
        <v>5450</v>
      </c>
      <c r="C7495" t="s">
        <v>9761</v>
      </c>
      <c r="D7495" t="s">
        <v>9815</v>
      </c>
      <c r="E7495" t="s">
        <v>9813</v>
      </c>
      <c r="F7495" t="s">
        <v>5544</v>
      </c>
      <c r="G7495" s="160" t="s">
        <v>4198</v>
      </c>
      <c r="H7495" t="s">
        <v>5512</v>
      </c>
      <c r="I7495" s="160" t="s">
        <v>4007</v>
      </c>
      <c r="J7495" t="s">
        <v>5545</v>
      </c>
      <c r="K7495" s="160" t="s">
        <v>4007</v>
      </c>
      <c r="L7495" t="s">
        <v>4145</v>
      </c>
    </row>
    <row r="7496" spans="1:12">
      <c r="A7496" s="15">
        <v>31000315</v>
      </c>
      <c r="B7496" t="s">
        <v>5450</v>
      </c>
      <c r="C7496" t="s">
        <v>9761</v>
      </c>
      <c r="D7496" t="s">
        <v>9815</v>
      </c>
      <c r="E7496" t="s">
        <v>8929</v>
      </c>
      <c r="F7496" t="s">
        <v>5544</v>
      </c>
      <c r="G7496" s="160" t="s">
        <v>4198</v>
      </c>
      <c r="H7496" t="s">
        <v>5512</v>
      </c>
      <c r="I7496" s="160" t="s">
        <v>4007</v>
      </c>
      <c r="J7496" t="s">
        <v>5545</v>
      </c>
      <c r="K7496" s="160" t="s">
        <v>4007</v>
      </c>
      <c r="L7496" t="s">
        <v>4145</v>
      </c>
    </row>
    <row r="7497" spans="1:12">
      <c r="A7497" s="15">
        <v>31000321</v>
      </c>
      <c r="B7497" t="s">
        <v>5450</v>
      </c>
      <c r="C7497" t="s">
        <v>9761</v>
      </c>
      <c r="D7497" t="s">
        <v>9815</v>
      </c>
      <c r="E7497" t="s">
        <v>9823</v>
      </c>
      <c r="F7497" t="s">
        <v>5544</v>
      </c>
      <c r="G7497" s="160" t="s">
        <v>4198</v>
      </c>
      <c r="H7497" t="s">
        <v>5512</v>
      </c>
      <c r="I7497" s="160" t="s">
        <v>4007</v>
      </c>
      <c r="J7497" t="s">
        <v>5545</v>
      </c>
      <c r="K7497">
        <v>99</v>
      </c>
      <c r="L7497" t="s">
        <v>3999</v>
      </c>
    </row>
    <row r="7498" spans="1:12">
      <c r="A7498" s="15">
        <v>31000322</v>
      </c>
      <c r="B7498" t="s">
        <v>5450</v>
      </c>
      <c r="C7498" t="s">
        <v>9761</v>
      </c>
      <c r="D7498" t="s">
        <v>9815</v>
      </c>
      <c r="E7498" t="s">
        <v>9824</v>
      </c>
      <c r="F7498" t="s">
        <v>5544</v>
      </c>
      <c r="G7498" s="160" t="s">
        <v>4198</v>
      </c>
      <c r="H7498" t="s">
        <v>5512</v>
      </c>
      <c r="I7498" s="160" t="s">
        <v>4007</v>
      </c>
      <c r="J7498" t="s">
        <v>5545</v>
      </c>
      <c r="K7498">
        <v>99</v>
      </c>
      <c r="L7498" t="s">
        <v>3999</v>
      </c>
    </row>
    <row r="7499" spans="1:12">
      <c r="A7499" s="15">
        <v>31000323</v>
      </c>
      <c r="B7499" t="s">
        <v>5450</v>
      </c>
      <c r="C7499" t="s">
        <v>9761</v>
      </c>
      <c r="D7499" t="s">
        <v>9815</v>
      </c>
      <c r="E7499" t="s">
        <v>9825</v>
      </c>
      <c r="F7499" t="s">
        <v>5544</v>
      </c>
      <c r="G7499" s="160" t="s">
        <v>4198</v>
      </c>
      <c r="H7499" t="s">
        <v>5512</v>
      </c>
      <c r="I7499" s="160" t="s">
        <v>4007</v>
      </c>
      <c r="J7499" t="s">
        <v>5545</v>
      </c>
      <c r="K7499">
        <v>99</v>
      </c>
      <c r="L7499" t="s">
        <v>3999</v>
      </c>
    </row>
    <row r="7500" spans="1:12">
      <c r="A7500" s="15">
        <v>31000324</v>
      </c>
      <c r="B7500" t="s">
        <v>5450</v>
      </c>
      <c r="C7500" t="s">
        <v>9761</v>
      </c>
      <c r="D7500" t="s">
        <v>9815</v>
      </c>
      <c r="E7500" t="s">
        <v>9826</v>
      </c>
      <c r="F7500" t="s">
        <v>5544</v>
      </c>
      <c r="G7500" s="160" t="s">
        <v>4198</v>
      </c>
      <c r="H7500" t="s">
        <v>5512</v>
      </c>
      <c r="I7500" s="160" t="s">
        <v>4007</v>
      </c>
      <c r="J7500" t="s">
        <v>5545</v>
      </c>
      <c r="K7500">
        <v>99</v>
      </c>
      <c r="L7500" t="s">
        <v>3999</v>
      </c>
    </row>
    <row r="7501" spans="1:12">
      <c r="A7501" s="15">
        <v>31000325</v>
      </c>
      <c r="B7501" t="s">
        <v>5450</v>
      </c>
      <c r="C7501" t="s">
        <v>9761</v>
      </c>
      <c r="D7501" t="s">
        <v>9815</v>
      </c>
      <c r="E7501" t="s">
        <v>9814</v>
      </c>
      <c r="F7501" t="s">
        <v>5544</v>
      </c>
      <c r="G7501" s="160" t="s">
        <v>4198</v>
      </c>
      <c r="H7501" t="s">
        <v>5512</v>
      </c>
      <c r="I7501" s="160" t="s">
        <v>4007</v>
      </c>
      <c r="J7501" t="s">
        <v>5545</v>
      </c>
      <c r="K7501">
        <v>99</v>
      </c>
      <c r="L7501" t="s">
        <v>3999</v>
      </c>
    </row>
    <row r="7502" spans="1:12">
      <c r="A7502" s="15">
        <v>31000326</v>
      </c>
      <c r="B7502" t="s">
        <v>5450</v>
      </c>
      <c r="C7502" t="s">
        <v>9761</v>
      </c>
      <c r="D7502" t="s">
        <v>9815</v>
      </c>
      <c r="E7502" t="s">
        <v>9791</v>
      </c>
      <c r="F7502" t="s">
        <v>5544</v>
      </c>
      <c r="G7502" s="160" t="s">
        <v>4198</v>
      </c>
      <c r="H7502" t="s">
        <v>5512</v>
      </c>
      <c r="I7502" s="160" t="s">
        <v>4007</v>
      </c>
      <c r="J7502" t="s">
        <v>5545</v>
      </c>
      <c r="K7502">
        <v>99</v>
      </c>
      <c r="L7502" t="s">
        <v>3999</v>
      </c>
    </row>
    <row r="7503" spans="1:12">
      <c r="A7503" s="15">
        <v>31000401</v>
      </c>
      <c r="B7503" t="s">
        <v>5450</v>
      </c>
      <c r="C7503" t="s">
        <v>9761</v>
      </c>
      <c r="D7503" t="s">
        <v>8851</v>
      </c>
      <c r="E7503" t="s">
        <v>8939</v>
      </c>
      <c r="F7503" t="s">
        <v>5544</v>
      </c>
      <c r="G7503" s="160" t="s">
        <v>4009</v>
      </c>
      <c r="H7503" t="s">
        <v>4146</v>
      </c>
      <c r="I7503" s="160" t="s">
        <v>4009</v>
      </c>
      <c r="J7503" t="s">
        <v>4150</v>
      </c>
      <c r="K7503" s="160" t="s">
        <v>4009</v>
      </c>
      <c r="L7503" t="s">
        <v>4151</v>
      </c>
    </row>
    <row r="7504" spans="1:12">
      <c r="A7504" s="15">
        <v>31000402</v>
      </c>
      <c r="B7504" t="s">
        <v>5450</v>
      </c>
      <c r="C7504" t="s">
        <v>9761</v>
      </c>
      <c r="D7504" t="s">
        <v>8851</v>
      </c>
      <c r="E7504" t="s">
        <v>4152</v>
      </c>
      <c r="F7504" t="s">
        <v>5544</v>
      </c>
      <c r="G7504" s="160" t="s">
        <v>4009</v>
      </c>
      <c r="H7504" t="s">
        <v>4146</v>
      </c>
      <c r="I7504" s="160" t="s">
        <v>4009</v>
      </c>
      <c r="J7504" t="s">
        <v>4150</v>
      </c>
      <c r="K7504" s="160" t="s">
        <v>4007</v>
      </c>
      <c r="L7504" t="s">
        <v>4153</v>
      </c>
    </row>
    <row r="7505" spans="1:12">
      <c r="A7505" s="15">
        <v>31000403</v>
      </c>
      <c r="B7505" t="s">
        <v>5450</v>
      </c>
      <c r="C7505" t="s">
        <v>9761</v>
      </c>
      <c r="D7505" t="s">
        <v>8851</v>
      </c>
      <c r="E7505" t="s">
        <v>9827</v>
      </c>
      <c r="F7505" t="s">
        <v>5544</v>
      </c>
      <c r="G7505" s="160" t="s">
        <v>4009</v>
      </c>
      <c r="H7505" t="s">
        <v>4146</v>
      </c>
      <c r="I7505" s="160" t="s">
        <v>4009</v>
      </c>
      <c r="J7505" t="s">
        <v>4150</v>
      </c>
      <c r="K7505" s="160" t="s">
        <v>4007</v>
      </c>
      <c r="L7505" t="s">
        <v>4153</v>
      </c>
    </row>
    <row r="7506" spans="1:12">
      <c r="A7506" s="15">
        <v>31000404</v>
      </c>
      <c r="B7506" t="s">
        <v>5450</v>
      </c>
      <c r="C7506" t="s">
        <v>9761</v>
      </c>
      <c r="D7506" t="s">
        <v>8851</v>
      </c>
      <c r="E7506" t="s">
        <v>4145</v>
      </c>
      <c r="F7506" t="s">
        <v>5544</v>
      </c>
      <c r="G7506" s="160" t="s">
        <v>4009</v>
      </c>
      <c r="H7506" t="s">
        <v>4146</v>
      </c>
      <c r="I7506" s="160" t="s">
        <v>3995</v>
      </c>
      <c r="J7506" t="s">
        <v>4147</v>
      </c>
      <c r="K7506" s="160" t="s">
        <v>4007</v>
      </c>
      <c r="L7506" t="s">
        <v>4148</v>
      </c>
    </row>
    <row r="7507" spans="1:12">
      <c r="A7507" s="15">
        <v>31000405</v>
      </c>
      <c r="B7507" t="s">
        <v>5450</v>
      </c>
      <c r="C7507" t="s">
        <v>9761</v>
      </c>
      <c r="D7507" t="s">
        <v>8851</v>
      </c>
      <c r="E7507" t="s">
        <v>5318</v>
      </c>
      <c r="F7507" t="s">
        <v>5544</v>
      </c>
      <c r="G7507" s="160" t="s">
        <v>4009</v>
      </c>
      <c r="H7507" t="s">
        <v>4146</v>
      </c>
      <c r="I7507" s="160" t="s">
        <v>3995</v>
      </c>
      <c r="J7507" t="s">
        <v>4147</v>
      </c>
      <c r="K7507" s="160" t="s">
        <v>4009</v>
      </c>
      <c r="L7507" t="s">
        <v>5320</v>
      </c>
    </row>
    <row r="7508" spans="1:12">
      <c r="A7508" s="15">
        <v>31000406</v>
      </c>
      <c r="B7508" t="s">
        <v>5450</v>
      </c>
      <c r="C7508" t="s">
        <v>9761</v>
      </c>
      <c r="D7508" t="s">
        <v>8851</v>
      </c>
      <c r="E7508" t="s">
        <v>9828</v>
      </c>
      <c r="F7508" t="s">
        <v>5544</v>
      </c>
      <c r="G7508" s="160" t="s">
        <v>4198</v>
      </c>
      <c r="H7508" t="s">
        <v>5512</v>
      </c>
      <c r="I7508" s="160" t="s">
        <v>4007</v>
      </c>
      <c r="J7508" t="s">
        <v>5545</v>
      </c>
      <c r="K7508">
        <v>99</v>
      </c>
      <c r="L7508" t="s">
        <v>3999</v>
      </c>
    </row>
    <row r="7509" spans="1:12">
      <c r="A7509" s="15">
        <v>31000411</v>
      </c>
      <c r="B7509" t="s">
        <v>5450</v>
      </c>
      <c r="C7509" t="s">
        <v>9761</v>
      </c>
      <c r="D7509" t="s">
        <v>8851</v>
      </c>
      <c r="E7509" t="s">
        <v>9829</v>
      </c>
      <c r="F7509" t="s">
        <v>5544</v>
      </c>
      <c r="G7509" s="160" t="s">
        <v>4009</v>
      </c>
      <c r="H7509" t="s">
        <v>4146</v>
      </c>
      <c r="I7509" s="160" t="s">
        <v>4009</v>
      </c>
      <c r="J7509" t="s">
        <v>4150</v>
      </c>
      <c r="K7509" s="160" t="s">
        <v>4009</v>
      </c>
      <c r="L7509" t="s">
        <v>4151</v>
      </c>
    </row>
    <row r="7510" spans="1:12">
      <c r="A7510" s="15">
        <v>31000412</v>
      </c>
      <c r="B7510" t="s">
        <v>5450</v>
      </c>
      <c r="C7510" t="s">
        <v>9761</v>
      </c>
      <c r="D7510" t="s">
        <v>8851</v>
      </c>
      <c r="E7510" t="s">
        <v>9830</v>
      </c>
      <c r="F7510" t="s">
        <v>5544</v>
      </c>
      <c r="G7510" s="160" t="s">
        <v>4009</v>
      </c>
      <c r="H7510" t="s">
        <v>4146</v>
      </c>
      <c r="I7510" s="160" t="s">
        <v>4009</v>
      </c>
      <c r="J7510" t="s">
        <v>4150</v>
      </c>
      <c r="K7510" s="160" t="s">
        <v>4007</v>
      </c>
      <c r="L7510" t="s">
        <v>4153</v>
      </c>
    </row>
    <row r="7511" spans="1:12">
      <c r="A7511" s="15">
        <v>31000413</v>
      </c>
      <c r="B7511" t="s">
        <v>5450</v>
      </c>
      <c r="C7511" t="s">
        <v>9761</v>
      </c>
      <c r="D7511" t="s">
        <v>8851</v>
      </c>
      <c r="E7511" t="s">
        <v>9831</v>
      </c>
      <c r="F7511" t="s">
        <v>5544</v>
      </c>
      <c r="G7511" s="160" t="s">
        <v>4009</v>
      </c>
      <c r="H7511" t="s">
        <v>4146</v>
      </c>
      <c r="I7511" s="160" t="s">
        <v>4009</v>
      </c>
      <c r="J7511" t="s">
        <v>4150</v>
      </c>
      <c r="K7511" s="160" t="s">
        <v>4007</v>
      </c>
      <c r="L7511" t="s">
        <v>4153</v>
      </c>
    </row>
    <row r="7512" spans="1:12">
      <c r="A7512" s="15">
        <v>31000414</v>
      </c>
      <c r="B7512" t="s">
        <v>5450</v>
      </c>
      <c r="C7512" t="s">
        <v>9761</v>
      </c>
      <c r="D7512" t="s">
        <v>8851</v>
      </c>
      <c r="E7512" t="s">
        <v>9832</v>
      </c>
      <c r="F7512" t="s">
        <v>5544</v>
      </c>
      <c r="G7512" s="160" t="s">
        <v>4009</v>
      </c>
      <c r="H7512" t="s">
        <v>4146</v>
      </c>
      <c r="I7512" s="160" t="s">
        <v>3995</v>
      </c>
      <c r="J7512" t="s">
        <v>4147</v>
      </c>
      <c r="K7512" s="160" t="s">
        <v>4007</v>
      </c>
      <c r="L7512" t="s">
        <v>4148</v>
      </c>
    </row>
    <row r="7513" spans="1:12">
      <c r="A7513" s="15">
        <v>31000415</v>
      </c>
      <c r="B7513" t="s">
        <v>5450</v>
      </c>
      <c r="C7513" t="s">
        <v>9761</v>
      </c>
      <c r="D7513" t="s">
        <v>8851</v>
      </c>
      <c r="E7513" t="s">
        <v>9833</v>
      </c>
      <c r="F7513" t="s">
        <v>5544</v>
      </c>
      <c r="G7513" s="160" t="s">
        <v>4009</v>
      </c>
      <c r="H7513" t="s">
        <v>4146</v>
      </c>
      <c r="I7513" s="160" t="s">
        <v>3995</v>
      </c>
      <c r="J7513" t="s">
        <v>4147</v>
      </c>
      <c r="K7513" s="160" t="s">
        <v>4009</v>
      </c>
      <c r="L7513" t="s">
        <v>5320</v>
      </c>
    </row>
    <row r="7514" spans="1:12">
      <c r="A7514" s="15">
        <v>31000501</v>
      </c>
      <c r="B7514" t="s">
        <v>5450</v>
      </c>
      <c r="C7514" t="s">
        <v>9761</v>
      </c>
      <c r="D7514" t="s">
        <v>9834</v>
      </c>
      <c r="E7514" t="s">
        <v>9835</v>
      </c>
      <c r="F7514" t="s">
        <v>5544</v>
      </c>
      <c r="G7514" s="160" t="s">
        <v>4198</v>
      </c>
      <c r="H7514" t="s">
        <v>5512</v>
      </c>
      <c r="I7514" s="160" t="s">
        <v>4007</v>
      </c>
      <c r="J7514" t="s">
        <v>5545</v>
      </c>
      <c r="K7514">
        <v>99</v>
      </c>
      <c r="L7514" t="s">
        <v>3999</v>
      </c>
    </row>
    <row r="7515" spans="1:12">
      <c r="A7515" s="15">
        <v>31000502</v>
      </c>
      <c r="B7515" t="s">
        <v>5450</v>
      </c>
      <c r="C7515" t="s">
        <v>9761</v>
      </c>
      <c r="D7515" t="s">
        <v>9834</v>
      </c>
      <c r="E7515" t="s">
        <v>9836</v>
      </c>
      <c r="F7515" t="s">
        <v>5544</v>
      </c>
      <c r="G7515">
        <v>10</v>
      </c>
      <c r="H7515" t="s">
        <v>4358</v>
      </c>
      <c r="I7515" s="160" t="s">
        <v>3997</v>
      </c>
      <c r="J7515" t="s">
        <v>4394</v>
      </c>
      <c r="K7515">
        <v>99</v>
      </c>
      <c r="L7515" t="s">
        <v>3999</v>
      </c>
    </row>
    <row r="7516" spans="1:12">
      <c r="A7516" s="15">
        <v>31000503</v>
      </c>
      <c r="B7516" t="s">
        <v>5450</v>
      </c>
      <c r="C7516" t="s">
        <v>9761</v>
      </c>
      <c r="D7516" t="s">
        <v>9834</v>
      </c>
      <c r="E7516" t="s">
        <v>3863</v>
      </c>
      <c r="F7516" t="s">
        <v>5544</v>
      </c>
      <c r="G7516">
        <v>10</v>
      </c>
      <c r="H7516" t="s">
        <v>4358</v>
      </c>
      <c r="I7516" s="160" t="s">
        <v>3997</v>
      </c>
      <c r="J7516" t="s">
        <v>4394</v>
      </c>
      <c r="K7516">
        <v>99</v>
      </c>
      <c r="L7516" t="s">
        <v>3999</v>
      </c>
    </row>
    <row r="7517" spans="1:12">
      <c r="A7517" s="15">
        <v>31000504</v>
      </c>
      <c r="B7517" t="s">
        <v>5450</v>
      </c>
      <c r="C7517" t="s">
        <v>9761</v>
      </c>
      <c r="D7517" t="s">
        <v>9834</v>
      </c>
      <c r="E7517" t="s">
        <v>9837</v>
      </c>
      <c r="F7517" t="s">
        <v>5544</v>
      </c>
      <c r="G7517">
        <v>10</v>
      </c>
      <c r="H7517" t="s">
        <v>4358</v>
      </c>
      <c r="I7517" s="160" t="s">
        <v>3997</v>
      </c>
      <c r="J7517" t="s">
        <v>4394</v>
      </c>
      <c r="K7517">
        <v>99</v>
      </c>
      <c r="L7517" t="s">
        <v>3999</v>
      </c>
    </row>
    <row r="7518" spans="1:12">
      <c r="A7518" s="15">
        <v>31000505</v>
      </c>
      <c r="B7518" t="s">
        <v>5450</v>
      </c>
      <c r="C7518" t="s">
        <v>9761</v>
      </c>
      <c r="D7518" t="s">
        <v>9834</v>
      </c>
      <c r="E7518" t="s">
        <v>9838</v>
      </c>
      <c r="F7518" t="s">
        <v>5544</v>
      </c>
      <c r="G7518" s="160" t="s">
        <v>4198</v>
      </c>
      <c r="H7518" t="s">
        <v>5512</v>
      </c>
      <c r="I7518" s="160" t="s">
        <v>4007</v>
      </c>
      <c r="J7518" t="s">
        <v>5545</v>
      </c>
      <c r="K7518">
        <v>99</v>
      </c>
      <c r="L7518" t="s">
        <v>3999</v>
      </c>
    </row>
    <row r="7519" spans="1:12">
      <c r="A7519" s="15">
        <v>31000506</v>
      </c>
      <c r="B7519" t="s">
        <v>5450</v>
      </c>
      <c r="C7519" t="s">
        <v>9761</v>
      </c>
      <c r="D7519" t="s">
        <v>9834</v>
      </c>
      <c r="E7519" t="s">
        <v>9839</v>
      </c>
      <c r="F7519" t="s">
        <v>5544</v>
      </c>
      <c r="G7519">
        <v>10</v>
      </c>
      <c r="H7519" t="s">
        <v>4358</v>
      </c>
      <c r="I7519" s="160" t="s">
        <v>3997</v>
      </c>
      <c r="J7519" t="s">
        <v>4394</v>
      </c>
      <c r="K7519">
        <v>99</v>
      </c>
      <c r="L7519" t="s">
        <v>3999</v>
      </c>
    </row>
    <row r="7520" spans="1:12">
      <c r="A7520" s="15">
        <v>31000507</v>
      </c>
      <c r="B7520" t="s">
        <v>5450</v>
      </c>
      <c r="C7520" t="s">
        <v>9761</v>
      </c>
      <c r="D7520" t="s">
        <v>9834</v>
      </c>
      <c r="E7520" t="s">
        <v>9840</v>
      </c>
      <c r="F7520" t="s">
        <v>5544</v>
      </c>
      <c r="G7520">
        <v>10</v>
      </c>
      <c r="H7520" t="s">
        <v>4358</v>
      </c>
      <c r="I7520" s="160" t="s">
        <v>3997</v>
      </c>
      <c r="J7520" t="s">
        <v>4394</v>
      </c>
      <c r="K7520">
        <v>99</v>
      </c>
      <c r="L7520" t="s">
        <v>3999</v>
      </c>
    </row>
    <row r="7521" spans="1:12">
      <c r="A7521" s="15">
        <v>31088801</v>
      </c>
      <c r="B7521" t="s">
        <v>5450</v>
      </c>
      <c r="C7521" t="s">
        <v>9761</v>
      </c>
      <c r="D7521" t="s">
        <v>4079</v>
      </c>
      <c r="E7521" t="s">
        <v>7031</v>
      </c>
      <c r="F7521" t="s">
        <v>5544</v>
      </c>
      <c r="G7521" s="160" t="s">
        <v>4198</v>
      </c>
      <c r="H7521" t="s">
        <v>5512</v>
      </c>
      <c r="I7521" s="160" t="s">
        <v>4007</v>
      </c>
      <c r="J7521" t="s">
        <v>5545</v>
      </c>
      <c r="K7521">
        <v>99</v>
      </c>
      <c r="L7521" t="s">
        <v>3999</v>
      </c>
    </row>
    <row r="7522" spans="1:12">
      <c r="A7522" s="15">
        <v>31088802</v>
      </c>
      <c r="B7522" t="s">
        <v>5450</v>
      </c>
      <c r="C7522" t="s">
        <v>9761</v>
      </c>
      <c r="D7522" t="s">
        <v>4079</v>
      </c>
      <c r="E7522" t="s">
        <v>7031</v>
      </c>
      <c r="F7522" t="s">
        <v>5544</v>
      </c>
      <c r="G7522" s="160" t="s">
        <v>4198</v>
      </c>
      <c r="H7522" t="s">
        <v>5512</v>
      </c>
      <c r="I7522" s="160" t="s">
        <v>4007</v>
      </c>
      <c r="J7522" t="s">
        <v>5545</v>
      </c>
      <c r="K7522">
        <v>99</v>
      </c>
      <c r="L7522" t="s">
        <v>3999</v>
      </c>
    </row>
    <row r="7523" spans="1:12">
      <c r="A7523" s="15">
        <v>31088803</v>
      </c>
      <c r="B7523" t="s">
        <v>5450</v>
      </c>
      <c r="C7523" t="s">
        <v>9761</v>
      </c>
      <c r="D7523" t="s">
        <v>4079</v>
      </c>
      <c r="E7523" t="s">
        <v>7031</v>
      </c>
      <c r="F7523" t="s">
        <v>5544</v>
      </c>
      <c r="G7523" s="160" t="s">
        <v>4198</v>
      </c>
      <c r="H7523" t="s">
        <v>5512</v>
      </c>
      <c r="I7523" s="160" t="s">
        <v>4007</v>
      </c>
      <c r="J7523" t="s">
        <v>5545</v>
      </c>
      <c r="K7523">
        <v>99</v>
      </c>
      <c r="L7523" t="s">
        <v>3999</v>
      </c>
    </row>
    <row r="7524" spans="1:12">
      <c r="A7524" s="15">
        <v>31088804</v>
      </c>
      <c r="B7524" t="s">
        <v>5450</v>
      </c>
      <c r="C7524" t="s">
        <v>9761</v>
      </c>
      <c r="D7524" t="s">
        <v>4079</v>
      </c>
      <c r="E7524" t="s">
        <v>7031</v>
      </c>
      <c r="F7524" t="s">
        <v>5544</v>
      </c>
      <c r="G7524" s="160" t="s">
        <v>4198</v>
      </c>
      <c r="H7524" t="s">
        <v>5512</v>
      </c>
      <c r="I7524" s="160" t="s">
        <v>4007</v>
      </c>
      <c r="J7524" t="s">
        <v>5545</v>
      </c>
      <c r="K7524">
        <v>99</v>
      </c>
      <c r="L7524" t="s">
        <v>3999</v>
      </c>
    </row>
    <row r="7525" spans="1:12">
      <c r="A7525" s="15">
        <v>31088805</v>
      </c>
      <c r="B7525" t="s">
        <v>5450</v>
      </c>
      <c r="C7525" t="s">
        <v>9761</v>
      </c>
      <c r="D7525" t="s">
        <v>4079</v>
      </c>
      <c r="E7525" t="s">
        <v>7031</v>
      </c>
      <c r="F7525" t="s">
        <v>5544</v>
      </c>
      <c r="G7525" s="160" t="s">
        <v>4198</v>
      </c>
      <c r="H7525" t="s">
        <v>5512</v>
      </c>
      <c r="I7525" s="160" t="s">
        <v>4007</v>
      </c>
      <c r="J7525" t="s">
        <v>5545</v>
      </c>
      <c r="K7525">
        <v>99</v>
      </c>
      <c r="L7525" t="s">
        <v>3999</v>
      </c>
    </row>
    <row r="7526" spans="1:12">
      <c r="A7526" s="15">
        <v>31088811</v>
      </c>
      <c r="B7526" t="s">
        <v>5450</v>
      </c>
      <c r="C7526" t="s">
        <v>9761</v>
      </c>
      <c r="D7526" t="s">
        <v>4079</v>
      </c>
      <c r="E7526" t="s">
        <v>4079</v>
      </c>
      <c r="F7526" t="s">
        <v>5544</v>
      </c>
      <c r="G7526" s="160" t="s">
        <v>4198</v>
      </c>
      <c r="H7526" t="s">
        <v>5512</v>
      </c>
      <c r="I7526" s="160" t="s">
        <v>4007</v>
      </c>
      <c r="J7526" t="s">
        <v>5545</v>
      </c>
      <c r="K7526">
        <v>99</v>
      </c>
      <c r="L7526" t="s">
        <v>3999</v>
      </c>
    </row>
    <row r="7527" spans="1:12">
      <c r="A7527" s="15">
        <v>31100101</v>
      </c>
      <c r="B7527" t="s">
        <v>5450</v>
      </c>
      <c r="C7527" t="s">
        <v>9841</v>
      </c>
      <c r="D7527" t="s">
        <v>9842</v>
      </c>
      <c r="E7527" t="s">
        <v>9843</v>
      </c>
      <c r="F7527" t="s">
        <v>5692</v>
      </c>
      <c r="G7527" s="160" t="s">
        <v>4076</v>
      </c>
      <c r="H7527" t="s">
        <v>4330</v>
      </c>
      <c r="I7527" s="160" t="s">
        <v>4074</v>
      </c>
      <c r="J7527" t="s">
        <v>1779</v>
      </c>
      <c r="K7527">
        <v>99</v>
      </c>
      <c r="L7527" t="s">
        <v>3999</v>
      </c>
    </row>
    <row r="7528" spans="1:12">
      <c r="A7528" s="15">
        <v>31100102</v>
      </c>
      <c r="B7528" t="s">
        <v>5450</v>
      </c>
      <c r="C7528" t="s">
        <v>9841</v>
      </c>
      <c r="D7528" t="s">
        <v>9842</v>
      </c>
      <c r="E7528" t="s">
        <v>9844</v>
      </c>
      <c r="F7528" t="s">
        <v>5692</v>
      </c>
      <c r="G7528" s="160" t="s">
        <v>4076</v>
      </c>
      <c r="H7528" t="s">
        <v>4330</v>
      </c>
      <c r="I7528" s="160" t="s">
        <v>4074</v>
      </c>
      <c r="J7528" t="s">
        <v>1779</v>
      </c>
      <c r="K7528">
        <v>99</v>
      </c>
      <c r="L7528" t="s">
        <v>3999</v>
      </c>
    </row>
    <row r="7529" spans="1:12">
      <c r="A7529" s="15">
        <v>31100103</v>
      </c>
      <c r="B7529" t="s">
        <v>5450</v>
      </c>
      <c r="C7529" t="s">
        <v>9841</v>
      </c>
      <c r="D7529" t="s">
        <v>9842</v>
      </c>
      <c r="E7529" t="s">
        <v>9845</v>
      </c>
      <c r="F7529" t="s">
        <v>5692</v>
      </c>
      <c r="G7529" s="160" t="s">
        <v>4076</v>
      </c>
      <c r="H7529" t="s">
        <v>4330</v>
      </c>
      <c r="I7529" s="160" t="s">
        <v>4074</v>
      </c>
      <c r="J7529" t="s">
        <v>1779</v>
      </c>
      <c r="K7529">
        <v>99</v>
      </c>
      <c r="L7529" t="s">
        <v>3999</v>
      </c>
    </row>
    <row r="7530" spans="1:12">
      <c r="A7530" s="15">
        <v>31100199</v>
      </c>
      <c r="B7530" t="s">
        <v>5450</v>
      </c>
      <c r="C7530" t="s">
        <v>9841</v>
      </c>
      <c r="D7530" t="s">
        <v>9842</v>
      </c>
      <c r="E7530" t="s">
        <v>4020</v>
      </c>
      <c r="F7530" t="s">
        <v>5692</v>
      </c>
      <c r="G7530" s="160" t="s">
        <v>4076</v>
      </c>
      <c r="H7530" t="s">
        <v>4330</v>
      </c>
      <c r="I7530" s="160" t="s">
        <v>4074</v>
      </c>
      <c r="J7530" t="s">
        <v>1779</v>
      </c>
      <c r="K7530">
        <v>99</v>
      </c>
      <c r="L7530" t="s">
        <v>3999</v>
      </c>
    </row>
    <row r="7531" spans="1:12">
      <c r="A7531" s="15">
        <v>31100201</v>
      </c>
      <c r="B7531" t="s">
        <v>5450</v>
      </c>
      <c r="C7531" t="s">
        <v>9841</v>
      </c>
      <c r="D7531" t="s">
        <v>9846</v>
      </c>
      <c r="E7531" t="s">
        <v>9847</v>
      </c>
      <c r="F7531" t="s">
        <v>5692</v>
      </c>
      <c r="G7531" s="160" t="s">
        <v>4076</v>
      </c>
      <c r="H7531" t="s">
        <v>4330</v>
      </c>
      <c r="I7531" s="160" t="s">
        <v>4074</v>
      </c>
      <c r="J7531" t="s">
        <v>1779</v>
      </c>
      <c r="K7531">
        <v>99</v>
      </c>
      <c r="L7531" t="s">
        <v>3999</v>
      </c>
    </row>
    <row r="7532" spans="1:12">
      <c r="A7532" s="15">
        <v>31100202</v>
      </c>
      <c r="B7532" t="s">
        <v>5450</v>
      </c>
      <c r="C7532" t="s">
        <v>9841</v>
      </c>
      <c r="D7532" t="s">
        <v>9846</v>
      </c>
      <c r="E7532" t="s">
        <v>9847</v>
      </c>
      <c r="F7532" t="s">
        <v>5692</v>
      </c>
      <c r="G7532" s="160" t="s">
        <v>4076</v>
      </c>
      <c r="H7532" t="s">
        <v>4330</v>
      </c>
      <c r="I7532" s="160" t="s">
        <v>4074</v>
      </c>
      <c r="J7532" t="s">
        <v>1779</v>
      </c>
      <c r="K7532">
        <v>99</v>
      </c>
      <c r="L7532" t="s">
        <v>3999</v>
      </c>
    </row>
    <row r="7533" spans="1:12">
      <c r="A7533" s="15">
        <v>31100203</v>
      </c>
      <c r="B7533" t="s">
        <v>5450</v>
      </c>
      <c r="C7533" t="s">
        <v>9841</v>
      </c>
      <c r="D7533" t="s">
        <v>9846</v>
      </c>
      <c r="E7533" t="s">
        <v>9848</v>
      </c>
      <c r="F7533" t="s">
        <v>4073</v>
      </c>
      <c r="G7533" s="160" t="s">
        <v>4074</v>
      </c>
      <c r="H7533" t="s">
        <v>4075</v>
      </c>
      <c r="I7533">
        <v>12</v>
      </c>
      <c r="J7533" t="s">
        <v>7110</v>
      </c>
      <c r="K7533">
        <v>99</v>
      </c>
      <c r="L7533" t="s">
        <v>3999</v>
      </c>
    </row>
    <row r="7534" spans="1:12">
      <c r="A7534" s="15">
        <v>31100204</v>
      </c>
      <c r="B7534" t="s">
        <v>5450</v>
      </c>
      <c r="C7534" t="s">
        <v>9841</v>
      </c>
      <c r="D7534" t="s">
        <v>9846</v>
      </c>
      <c r="E7534" t="s">
        <v>9848</v>
      </c>
      <c r="F7534" t="s">
        <v>4073</v>
      </c>
      <c r="G7534" s="160" t="s">
        <v>4074</v>
      </c>
      <c r="H7534" t="s">
        <v>4075</v>
      </c>
      <c r="I7534">
        <v>12</v>
      </c>
      <c r="J7534" t="s">
        <v>7110</v>
      </c>
      <c r="K7534">
        <v>99</v>
      </c>
      <c r="L7534" t="s">
        <v>3999</v>
      </c>
    </row>
    <row r="7535" spans="1:12">
      <c r="A7535" s="15">
        <v>31100205</v>
      </c>
      <c r="B7535" t="s">
        <v>5450</v>
      </c>
      <c r="C7535" t="s">
        <v>9841</v>
      </c>
      <c r="D7535" t="s">
        <v>9846</v>
      </c>
      <c r="E7535" t="s">
        <v>9849</v>
      </c>
      <c r="F7535" t="s">
        <v>5692</v>
      </c>
      <c r="G7535" s="160" t="s">
        <v>4076</v>
      </c>
      <c r="H7535" t="s">
        <v>4330</v>
      </c>
      <c r="I7535" s="160" t="s">
        <v>4074</v>
      </c>
      <c r="J7535" t="s">
        <v>1779</v>
      </c>
      <c r="K7535">
        <v>99</v>
      </c>
      <c r="L7535" t="s">
        <v>3999</v>
      </c>
    </row>
    <row r="7536" spans="1:12">
      <c r="A7536" s="15">
        <v>31100206</v>
      </c>
      <c r="B7536" t="s">
        <v>5450</v>
      </c>
      <c r="C7536" t="s">
        <v>9841</v>
      </c>
      <c r="D7536" t="s">
        <v>9846</v>
      </c>
      <c r="E7536" t="s">
        <v>9849</v>
      </c>
      <c r="F7536" t="s">
        <v>5692</v>
      </c>
      <c r="G7536" s="160" t="s">
        <v>4076</v>
      </c>
      <c r="H7536" t="s">
        <v>4330</v>
      </c>
      <c r="I7536" s="160" t="s">
        <v>4074</v>
      </c>
      <c r="J7536" t="s">
        <v>1779</v>
      </c>
      <c r="K7536">
        <v>99</v>
      </c>
      <c r="L7536" t="s">
        <v>3999</v>
      </c>
    </row>
    <row r="7537" spans="1:12">
      <c r="A7537" s="15">
        <v>31100299</v>
      </c>
      <c r="B7537" t="s">
        <v>5450</v>
      </c>
      <c r="C7537" t="s">
        <v>9841</v>
      </c>
      <c r="D7537" t="s">
        <v>9846</v>
      </c>
      <c r="E7537" t="s">
        <v>9850</v>
      </c>
      <c r="F7537" t="s">
        <v>5692</v>
      </c>
      <c r="G7537" s="160" t="s">
        <v>4076</v>
      </c>
      <c r="H7537" t="s">
        <v>4330</v>
      </c>
      <c r="I7537" s="160" t="s">
        <v>4074</v>
      </c>
      <c r="J7537" t="s">
        <v>1779</v>
      </c>
      <c r="K7537">
        <v>99</v>
      </c>
      <c r="L7537" t="s">
        <v>3999</v>
      </c>
    </row>
    <row r="7538" spans="1:12">
      <c r="A7538" s="15">
        <v>31299999</v>
      </c>
      <c r="B7538" t="s">
        <v>5450</v>
      </c>
      <c r="C7538" t="s">
        <v>9851</v>
      </c>
      <c r="D7538" t="s">
        <v>9852</v>
      </c>
      <c r="E7538" t="s">
        <v>4020</v>
      </c>
      <c r="F7538" t="s">
        <v>3994</v>
      </c>
      <c r="G7538" s="160" t="s">
        <v>4076</v>
      </c>
      <c r="H7538" t="s">
        <v>4330</v>
      </c>
      <c r="I7538">
        <v>99</v>
      </c>
      <c r="J7538" t="s">
        <v>5707</v>
      </c>
      <c r="K7538">
        <v>99</v>
      </c>
      <c r="L7538" t="s">
        <v>3999</v>
      </c>
    </row>
    <row r="7539" spans="1:12">
      <c r="A7539" s="15">
        <v>31300500</v>
      </c>
      <c r="B7539" t="s">
        <v>5450</v>
      </c>
      <c r="C7539" t="s">
        <v>9853</v>
      </c>
      <c r="D7539" t="s">
        <v>9854</v>
      </c>
      <c r="E7539" t="s">
        <v>9855</v>
      </c>
      <c r="F7539" t="s">
        <v>3994</v>
      </c>
      <c r="G7539" s="160" t="s">
        <v>4076</v>
      </c>
      <c r="H7539" t="s">
        <v>4330</v>
      </c>
      <c r="I7539" s="160" t="s">
        <v>4076</v>
      </c>
      <c r="J7539" t="s">
        <v>4331</v>
      </c>
      <c r="K7539">
        <v>99</v>
      </c>
      <c r="L7539" t="s">
        <v>3999</v>
      </c>
    </row>
    <row r="7540" spans="1:12">
      <c r="A7540" s="15">
        <v>31301001</v>
      </c>
      <c r="B7540" t="s">
        <v>5450</v>
      </c>
      <c r="C7540" t="s">
        <v>9853</v>
      </c>
      <c r="D7540" t="s">
        <v>9856</v>
      </c>
      <c r="E7540" t="s">
        <v>9857</v>
      </c>
      <c r="F7540" t="s">
        <v>3994</v>
      </c>
      <c r="G7540" s="160" t="s">
        <v>4076</v>
      </c>
      <c r="H7540" t="s">
        <v>4330</v>
      </c>
      <c r="I7540">
        <v>99</v>
      </c>
      <c r="J7540" t="s">
        <v>5707</v>
      </c>
      <c r="K7540">
        <v>99</v>
      </c>
      <c r="L7540" t="s">
        <v>3999</v>
      </c>
    </row>
    <row r="7541" spans="1:12">
      <c r="A7541" s="15">
        <v>31301100</v>
      </c>
      <c r="B7541" t="s">
        <v>5450</v>
      </c>
      <c r="C7541" t="s">
        <v>9853</v>
      </c>
      <c r="D7541" t="s">
        <v>9858</v>
      </c>
      <c r="E7541" t="s">
        <v>9859</v>
      </c>
      <c r="F7541" t="s">
        <v>3994</v>
      </c>
      <c r="G7541" s="160" t="s">
        <v>4076</v>
      </c>
      <c r="H7541" t="s">
        <v>4330</v>
      </c>
      <c r="I7541" s="160" t="s">
        <v>4076</v>
      </c>
      <c r="J7541" t="s">
        <v>4331</v>
      </c>
      <c r="K7541">
        <v>99</v>
      </c>
      <c r="L7541" t="s">
        <v>3999</v>
      </c>
    </row>
    <row r="7542" spans="1:12">
      <c r="A7542" s="15">
        <v>31301200</v>
      </c>
      <c r="B7542" t="s">
        <v>5450</v>
      </c>
      <c r="C7542" t="s">
        <v>9853</v>
      </c>
      <c r="D7542" t="s">
        <v>9860</v>
      </c>
      <c r="E7542" t="s">
        <v>9861</v>
      </c>
      <c r="F7542" t="s">
        <v>3994</v>
      </c>
      <c r="G7542" s="160" t="s">
        <v>4076</v>
      </c>
      <c r="H7542" t="s">
        <v>4330</v>
      </c>
      <c r="I7542" s="160" t="s">
        <v>4076</v>
      </c>
      <c r="J7542" t="s">
        <v>4331</v>
      </c>
      <c r="K7542">
        <v>99</v>
      </c>
      <c r="L7542" t="s">
        <v>3999</v>
      </c>
    </row>
    <row r="7543" spans="1:12">
      <c r="A7543" s="15">
        <v>31302000</v>
      </c>
      <c r="B7543" t="s">
        <v>5450</v>
      </c>
      <c r="C7543" t="s">
        <v>9853</v>
      </c>
      <c r="D7543" t="s">
        <v>9862</v>
      </c>
      <c r="E7543" t="s">
        <v>9863</v>
      </c>
      <c r="F7543" t="s">
        <v>3994</v>
      </c>
      <c r="G7543" s="160" t="s">
        <v>4076</v>
      </c>
      <c r="H7543" t="s">
        <v>4330</v>
      </c>
      <c r="I7543" s="160" t="s">
        <v>4076</v>
      </c>
      <c r="J7543" t="s">
        <v>4331</v>
      </c>
      <c r="K7543">
        <v>99</v>
      </c>
      <c r="L7543" t="s">
        <v>3999</v>
      </c>
    </row>
    <row r="7544" spans="1:12">
      <c r="A7544" s="15">
        <v>31303001</v>
      </c>
      <c r="B7544" t="s">
        <v>5450</v>
      </c>
      <c r="C7544" t="s">
        <v>9853</v>
      </c>
      <c r="D7544" t="s">
        <v>9864</v>
      </c>
      <c r="E7544" t="s">
        <v>9865</v>
      </c>
      <c r="F7544" t="s">
        <v>3994</v>
      </c>
      <c r="G7544" s="160" t="s">
        <v>4076</v>
      </c>
      <c r="H7544" t="s">
        <v>4330</v>
      </c>
      <c r="I7544">
        <v>99</v>
      </c>
      <c r="J7544" t="s">
        <v>5707</v>
      </c>
      <c r="K7544">
        <v>99</v>
      </c>
      <c r="L7544" t="s">
        <v>3999</v>
      </c>
    </row>
    <row r="7545" spans="1:12">
      <c r="A7545" s="15">
        <v>31303061</v>
      </c>
      <c r="B7545" t="s">
        <v>5450</v>
      </c>
      <c r="C7545" t="s">
        <v>9853</v>
      </c>
      <c r="D7545" t="s">
        <v>9864</v>
      </c>
      <c r="E7545" t="s">
        <v>9866</v>
      </c>
      <c r="F7545" t="s">
        <v>3994</v>
      </c>
      <c r="G7545" s="160" t="s">
        <v>4076</v>
      </c>
      <c r="H7545" t="s">
        <v>4330</v>
      </c>
      <c r="I7545">
        <v>99</v>
      </c>
      <c r="J7545" t="s">
        <v>5707</v>
      </c>
      <c r="K7545">
        <v>99</v>
      </c>
      <c r="L7545" t="s">
        <v>3999</v>
      </c>
    </row>
    <row r="7546" spans="1:12">
      <c r="A7546" s="15">
        <v>31303062</v>
      </c>
      <c r="B7546" t="s">
        <v>5450</v>
      </c>
      <c r="C7546" t="s">
        <v>9853</v>
      </c>
      <c r="D7546" t="s">
        <v>9864</v>
      </c>
      <c r="E7546" t="s">
        <v>9867</v>
      </c>
      <c r="F7546" t="s">
        <v>3994</v>
      </c>
      <c r="G7546" s="160" t="s">
        <v>4076</v>
      </c>
      <c r="H7546" t="s">
        <v>4330</v>
      </c>
      <c r="I7546" s="160" t="s">
        <v>4076</v>
      </c>
      <c r="J7546" t="s">
        <v>4331</v>
      </c>
      <c r="K7546">
        <v>99</v>
      </c>
      <c r="L7546" t="s">
        <v>3999</v>
      </c>
    </row>
    <row r="7547" spans="1:12">
      <c r="A7547" s="15">
        <v>31303063</v>
      </c>
      <c r="B7547" t="s">
        <v>5450</v>
      </c>
      <c r="C7547" t="s">
        <v>9853</v>
      </c>
      <c r="D7547" t="s">
        <v>9864</v>
      </c>
      <c r="E7547" t="s">
        <v>9868</v>
      </c>
      <c r="F7547" t="s">
        <v>3994</v>
      </c>
      <c r="G7547" s="160" t="s">
        <v>4076</v>
      </c>
      <c r="H7547" t="s">
        <v>4330</v>
      </c>
      <c r="I7547" s="160" t="s">
        <v>4076</v>
      </c>
      <c r="J7547" t="s">
        <v>4331</v>
      </c>
      <c r="K7547">
        <v>99</v>
      </c>
      <c r="L7547" t="s">
        <v>3999</v>
      </c>
    </row>
    <row r="7548" spans="1:12">
      <c r="A7548" s="15">
        <v>31303501</v>
      </c>
      <c r="B7548" t="s">
        <v>5450</v>
      </c>
      <c r="C7548" t="s">
        <v>9853</v>
      </c>
      <c r="D7548" t="s">
        <v>9869</v>
      </c>
      <c r="E7548" t="s">
        <v>9705</v>
      </c>
      <c r="F7548" t="s">
        <v>3994</v>
      </c>
      <c r="G7548" s="160" t="s">
        <v>4076</v>
      </c>
      <c r="H7548" t="s">
        <v>4330</v>
      </c>
      <c r="I7548" s="160" t="s">
        <v>4076</v>
      </c>
      <c r="J7548" t="s">
        <v>4331</v>
      </c>
      <c r="K7548">
        <v>99</v>
      </c>
      <c r="L7548" t="s">
        <v>3999</v>
      </c>
    </row>
    <row r="7549" spans="1:12">
      <c r="A7549" s="15">
        <v>31303502</v>
      </c>
      <c r="B7549" t="s">
        <v>5450</v>
      </c>
      <c r="C7549" t="s">
        <v>9853</v>
      </c>
      <c r="D7549" t="s">
        <v>9869</v>
      </c>
      <c r="E7549" t="s">
        <v>7092</v>
      </c>
      <c r="F7549" t="s">
        <v>3994</v>
      </c>
      <c r="G7549" s="160" t="s">
        <v>4076</v>
      </c>
      <c r="H7549" t="s">
        <v>4330</v>
      </c>
      <c r="I7549" s="160" t="s">
        <v>4076</v>
      </c>
      <c r="J7549" t="s">
        <v>4331</v>
      </c>
      <c r="K7549">
        <v>99</v>
      </c>
      <c r="L7549" t="s">
        <v>3999</v>
      </c>
    </row>
    <row r="7550" spans="1:12">
      <c r="A7550" s="15">
        <v>31306500</v>
      </c>
      <c r="B7550" t="s">
        <v>5450</v>
      </c>
      <c r="C7550" t="s">
        <v>9853</v>
      </c>
      <c r="D7550" t="s">
        <v>9870</v>
      </c>
      <c r="E7550" t="s">
        <v>9871</v>
      </c>
      <c r="F7550" t="s">
        <v>3994</v>
      </c>
      <c r="G7550" s="160" t="s">
        <v>4076</v>
      </c>
      <c r="H7550" t="s">
        <v>4330</v>
      </c>
      <c r="I7550" s="160" t="s">
        <v>4076</v>
      </c>
      <c r="J7550" t="s">
        <v>4331</v>
      </c>
      <c r="K7550">
        <v>99</v>
      </c>
      <c r="L7550" t="s">
        <v>3999</v>
      </c>
    </row>
    <row r="7551" spans="1:12">
      <c r="A7551" s="15">
        <v>31306501</v>
      </c>
      <c r="B7551" t="s">
        <v>5450</v>
      </c>
      <c r="C7551" t="s">
        <v>9853</v>
      </c>
      <c r="D7551" t="s">
        <v>9870</v>
      </c>
      <c r="E7551" t="s">
        <v>9872</v>
      </c>
      <c r="F7551" t="s">
        <v>3994</v>
      </c>
      <c r="G7551" s="160" t="s">
        <v>4076</v>
      </c>
      <c r="H7551" t="s">
        <v>4330</v>
      </c>
      <c r="I7551" s="160" t="s">
        <v>4076</v>
      </c>
      <c r="J7551" t="s">
        <v>4331</v>
      </c>
      <c r="K7551">
        <v>99</v>
      </c>
      <c r="L7551" t="s">
        <v>3999</v>
      </c>
    </row>
    <row r="7552" spans="1:12">
      <c r="A7552" s="15">
        <v>31306502</v>
      </c>
      <c r="B7552" t="s">
        <v>5450</v>
      </c>
      <c r="C7552" t="s">
        <v>9853</v>
      </c>
      <c r="D7552" t="s">
        <v>9870</v>
      </c>
      <c r="E7552" t="s">
        <v>9873</v>
      </c>
      <c r="F7552" t="s">
        <v>3994</v>
      </c>
      <c r="G7552" s="160" t="s">
        <v>4076</v>
      </c>
      <c r="H7552" t="s">
        <v>4330</v>
      </c>
      <c r="I7552" s="160" t="s">
        <v>4076</v>
      </c>
      <c r="J7552" t="s">
        <v>4331</v>
      </c>
      <c r="K7552">
        <v>99</v>
      </c>
      <c r="L7552" t="s">
        <v>3999</v>
      </c>
    </row>
    <row r="7553" spans="1:12">
      <c r="A7553" s="15">
        <v>31306505</v>
      </c>
      <c r="B7553" t="s">
        <v>5450</v>
      </c>
      <c r="C7553" t="s">
        <v>9853</v>
      </c>
      <c r="D7553" t="s">
        <v>9870</v>
      </c>
      <c r="E7553" t="s">
        <v>9874</v>
      </c>
      <c r="F7553" t="s">
        <v>3994</v>
      </c>
      <c r="G7553" s="160" t="s">
        <v>4076</v>
      </c>
      <c r="H7553" t="s">
        <v>4330</v>
      </c>
      <c r="I7553">
        <v>99</v>
      </c>
      <c r="J7553" t="s">
        <v>5707</v>
      </c>
      <c r="K7553">
        <v>99</v>
      </c>
      <c r="L7553" t="s">
        <v>3999</v>
      </c>
    </row>
    <row r="7554" spans="1:12">
      <c r="A7554" s="15">
        <v>31306510</v>
      </c>
      <c r="B7554" t="s">
        <v>5450</v>
      </c>
      <c r="C7554" t="s">
        <v>9853</v>
      </c>
      <c r="D7554" t="s">
        <v>9870</v>
      </c>
      <c r="E7554" t="s">
        <v>9875</v>
      </c>
      <c r="F7554" t="s">
        <v>3994</v>
      </c>
      <c r="G7554" s="160" t="s">
        <v>4076</v>
      </c>
      <c r="H7554" t="s">
        <v>4330</v>
      </c>
      <c r="I7554" s="160" t="s">
        <v>4076</v>
      </c>
      <c r="J7554" t="s">
        <v>4331</v>
      </c>
      <c r="K7554">
        <v>99</v>
      </c>
      <c r="L7554" t="s">
        <v>3999</v>
      </c>
    </row>
    <row r="7555" spans="1:12">
      <c r="A7555" s="15">
        <v>31306520</v>
      </c>
      <c r="B7555" t="s">
        <v>5450</v>
      </c>
      <c r="C7555" t="s">
        <v>9853</v>
      </c>
      <c r="D7555" t="s">
        <v>9870</v>
      </c>
      <c r="E7555" t="s">
        <v>9876</v>
      </c>
      <c r="F7555" t="s">
        <v>3994</v>
      </c>
      <c r="G7555" s="160" t="s">
        <v>4076</v>
      </c>
      <c r="H7555" t="s">
        <v>4330</v>
      </c>
      <c r="I7555" s="160" t="s">
        <v>4076</v>
      </c>
      <c r="J7555" t="s">
        <v>4331</v>
      </c>
      <c r="K7555">
        <v>99</v>
      </c>
      <c r="L7555" t="s">
        <v>3999</v>
      </c>
    </row>
    <row r="7556" spans="1:12">
      <c r="A7556" s="15">
        <v>31306530</v>
      </c>
      <c r="B7556" t="s">
        <v>5450</v>
      </c>
      <c r="C7556" t="s">
        <v>9853</v>
      </c>
      <c r="D7556" t="s">
        <v>9870</v>
      </c>
      <c r="E7556" t="s">
        <v>9877</v>
      </c>
      <c r="F7556" t="s">
        <v>3994</v>
      </c>
      <c r="G7556" s="160" t="s">
        <v>4076</v>
      </c>
      <c r="H7556" t="s">
        <v>4330</v>
      </c>
      <c r="I7556" s="160" t="s">
        <v>4076</v>
      </c>
      <c r="J7556" t="s">
        <v>4331</v>
      </c>
      <c r="K7556">
        <v>99</v>
      </c>
      <c r="L7556" t="s">
        <v>3999</v>
      </c>
    </row>
    <row r="7557" spans="1:12">
      <c r="A7557" s="15">
        <v>31306531</v>
      </c>
      <c r="B7557" t="s">
        <v>5450</v>
      </c>
      <c r="C7557" t="s">
        <v>9853</v>
      </c>
      <c r="D7557" t="s">
        <v>9870</v>
      </c>
      <c r="E7557" t="s">
        <v>9878</v>
      </c>
      <c r="F7557" t="s">
        <v>3994</v>
      </c>
      <c r="G7557" s="160" t="s">
        <v>4076</v>
      </c>
      <c r="H7557" t="s">
        <v>4330</v>
      </c>
      <c r="I7557">
        <v>99</v>
      </c>
      <c r="J7557" t="s">
        <v>5707</v>
      </c>
      <c r="K7557">
        <v>99</v>
      </c>
      <c r="L7557" t="s">
        <v>3999</v>
      </c>
    </row>
    <row r="7558" spans="1:12">
      <c r="A7558" s="15">
        <v>31306599</v>
      </c>
      <c r="B7558" t="s">
        <v>5450</v>
      </c>
      <c r="C7558" t="s">
        <v>9853</v>
      </c>
      <c r="D7558" t="s">
        <v>9870</v>
      </c>
      <c r="E7558" t="s">
        <v>9879</v>
      </c>
      <c r="F7558" t="s">
        <v>3994</v>
      </c>
      <c r="G7558" s="160" t="s">
        <v>4076</v>
      </c>
      <c r="H7558" t="s">
        <v>4330</v>
      </c>
      <c r="I7558">
        <v>99</v>
      </c>
      <c r="J7558" t="s">
        <v>5707</v>
      </c>
      <c r="K7558">
        <v>99</v>
      </c>
      <c r="L7558" t="s">
        <v>3999</v>
      </c>
    </row>
    <row r="7559" spans="1:12">
      <c r="A7559" s="15">
        <v>31307001</v>
      </c>
      <c r="B7559" t="s">
        <v>5450</v>
      </c>
      <c r="C7559" t="s">
        <v>9853</v>
      </c>
      <c r="D7559" t="s">
        <v>9880</v>
      </c>
      <c r="E7559" t="s">
        <v>9881</v>
      </c>
      <c r="F7559" t="s">
        <v>3994</v>
      </c>
      <c r="G7559">
        <v>10</v>
      </c>
      <c r="H7559" t="s">
        <v>4358</v>
      </c>
      <c r="I7559" s="160" t="s">
        <v>4007</v>
      </c>
      <c r="J7559" t="s">
        <v>5235</v>
      </c>
      <c r="K7559" s="160" t="s">
        <v>3995</v>
      </c>
      <c r="L7559" t="s">
        <v>5236</v>
      </c>
    </row>
    <row r="7560" spans="1:12">
      <c r="A7560" s="15">
        <v>31307002</v>
      </c>
      <c r="B7560" t="s">
        <v>5450</v>
      </c>
      <c r="C7560" t="s">
        <v>9853</v>
      </c>
      <c r="D7560" t="s">
        <v>9880</v>
      </c>
      <c r="E7560" t="s">
        <v>9882</v>
      </c>
      <c r="F7560" t="s">
        <v>3994</v>
      </c>
      <c r="G7560">
        <v>10</v>
      </c>
      <c r="H7560" t="s">
        <v>4358</v>
      </c>
      <c r="I7560" s="160" t="s">
        <v>4007</v>
      </c>
      <c r="J7560" t="s">
        <v>5235</v>
      </c>
      <c r="K7560" s="160" t="s">
        <v>3995</v>
      </c>
      <c r="L7560" t="s">
        <v>5236</v>
      </c>
    </row>
    <row r="7561" spans="1:12">
      <c r="A7561" s="15">
        <v>31380001</v>
      </c>
      <c r="B7561" t="s">
        <v>5450</v>
      </c>
      <c r="C7561" t="s">
        <v>9853</v>
      </c>
      <c r="D7561" t="s">
        <v>4391</v>
      </c>
      <c r="E7561" t="s">
        <v>4391</v>
      </c>
      <c r="F7561" t="s">
        <v>3994</v>
      </c>
      <c r="G7561" s="160" t="s">
        <v>4076</v>
      </c>
      <c r="H7561" t="s">
        <v>4330</v>
      </c>
      <c r="I7561" s="160" t="s">
        <v>4076</v>
      </c>
      <c r="J7561" t="s">
        <v>4331</v>
      </c>
      <c r="K7561">
        <v>99</v>
      </c>
      <c r="L7561" t="s">
        <v>3999</v>
      </c>
    </row>
    <row r="7562" spans="1:12">
      <c r="A7562" s="15">
        <v>31382001</v>
      </c>
      <c r="B7562" t="s">
        <v>5450</v>
      </c>
      <c r="C7562" t="s">
        <v>9853</v>
      </c>
      <c r="D7562" t="s">
        <v>4392</v>
      </c>
      <c r="E7562" t="s">
        <v>4393</v>
      </c>
      <c r="F7562" t="s">
        <v>3994</v>
      </c>
      <c r="G7562">
        <v>10</v>
      </c>
      <c r="H7562" t="s">
        <v>4358</v>
      </c>
      <c r="I7562" s="160" t="s">
        <v>3997</v>
      </c>
      <c r="J7562" t="s">
        <v>4394</v>
      </c>
      <c r="K7562">
        <v>99</v>
      </c>
      <c r="L7562" t="s">
        <v>3999</v>
      </c>
    </row>
    <row r="7563" spans="1:12">
      <c r="A7563" s="15">
        <v>31382002</v>
      </c>
      <c r="B7563" t="s">
        <v>5450</v>
      </c>
      <c r="C7563" t="s">
        <v>9853</v>
      </c>
      <c r="D7563" t="s">
        <v>4392</v>
      </c>
      <c r="E7563" t="s">
        <v>4395</v>
      </c>
      <c r="F7563" t="s">
        <v>3994</v>
      </c>
      <c r="G7563">
        <v>10</v>
      </c>
      <c r="H7563" t="s">
        <v>4358</v>
      </c>
      <c r="I7563" s="160" t="s">
        <v>3997</v>
      </c>
      <c r="J7563" t="s">
        <v>4394</v>
      </c>
      <c r="K7563">
        <v>99</v>
      </c>
      <c r="L7563" t="s">
        <v>3999</v>
      </c>
    </row>
    <row r="7564" spans="1:12">
      <c r="A7564" s="15">
        <v>31382599</v>
      </c>
      <c r="B7564" t="s">
        <v>5450</v>
      </c>
      <c r="C7564" t="s">
        <v>9853</v>
      </c>
      <c r="D7564" t="s">
        <v>4396</v>
      </c>
      <c r="E7564" t="s">
        <v>7500</v>
      </c>
      <c r="F7564" t="s">
        <v>3994</v>
      </c>
      <c r="G7564">
        <v>10</v>
      </c>
      <c r="H7564" t="s">
        <v>4358</v>
      </c>
      <c r="I7564" s="160" t="s">
        <v>3997</v>
      </c>
      <c r="J7564" t="s">
        <v>4394</v>
      </c>
      <c r="K7564">
        <v>99</v>
      </c>
      <c r="L7564" t="s">
        <v>3999</v>
      </c>
    </row>
    <row r="7565" spans="1:12">
      <c r="A7565" s="15">
        <v>31390001</v>
      </c>
      <c r="B7565" t="s">
        <v>5450</v>
      </c>
      <c r="C7565" t="s">
        <v>9853</v>
      </c>
      <c r="D7565" t="s">
        <v>8851</v>
      </c>
      <c r="E7565" t="s">
        <v>8939</v>
      </c>
      <c r="F7565" t="s">
        <v>3994</v>
      </c>
      <c r="G7565" s="160" t="s">
        <v>4009</v>
      </c>
      <c r="H7565" t="s">
        <v>4146</v>
      </c>
      <c r="I7565" s="160" t="s">
        <v>4009</v>
      </c>
      <c r="J7565" t="s">
        <v>4150</v>
      </c>
      <c r="K7565" s="160" t="s">
        <v>4009</v>
      </c>
      <c r="L7565" t="s">
        <v>4151</v>
      </c>
    </row>
    <row r="7566" spans="1:12">
      <c r="A7566" s="15">
        <v>31390002</v>
      </c>
      <c r="B7566" t="s">
        <v>5450</v>
      </c>
      <c r="C7566" t="s">
        <v>9853</v>
      </c>
      <c r="D7566" t="s">
        <v>8851</v>
      </c>
      <c r="E7566" t="s">
        <v>4152</v>
      </c>
      <c r="F7566" t="s">
        <v>3994</v>
      </c>
      <c r="G7566" s="160" t="s">
        <v>4009</v>
      </c>
      <c r="H7566" t="s">
        <v>4146</v>
      </c>
      <c r="I7566" s="160" t="s">
        <v>4009</v>
      </c>
      <c r="J7566" t="s">
        <v>4150</v>
      </c>
      <c r="K7566" s="160" t="s">
        <v>4007</v>
      </c>
      <c r="L7566" t="s">
        <v>4153</v>
      </c>
    </row>
    <row r="7567" spans="1:12">
      <c r="A7567" s="15">
        <v>31390003</v>
      </c>
      <c r="B7567" t="s">
        <v>5450</v>
      </c>
      <c r="C7567" t="s">
        <v>9853</v>
      </c>
      <c r="D7567" t="s">
        <v>8851</v>
      </c>
      <c r="E7567" t="s">
        <v>4145</v>
      </c>
      <c r="F7567" t="s">
        <v>3994</v>
      </c>
      <c r="G7567" s="160" t="s">
        <v>4009</v>
      </c>
      <c r="H7567" t="s">
        <v>4146</v>
      </c>
      <c r="I7567" s="160" t="s">
        <v>3995</v>
      </c>
      <c r="J7567" t="s">
        <v>4147</v>
      </c>
      <c r="K7567" s="160" t="s">
        <v>4007</v>
      </c>
      <c r="L7567" t="s">
        <v>4148</v>
      </c>
    </row>
    <row r="7568" spans="1:12">
      <c r="A7568" s="15">
        <v>31399999</v>
      </c>
      <c r="B7568" t="s">
        <v>5450</v>
      </c>
      <c r="C7568" t="s">
        <v>9853</v>
      </c>
      <c r="D7568" t="s">
        <v>4020</v>
      </c>
      <c r="E7568" t="s">
        <v>4020</v>
      </c>
      <c r="F7568" t="s">
        <v>3994</v>
      </c>
      <c r="G7568" s="160" t="s">
        <v>4076</v>
      </c>
      <c r="H7568" t="s">
        <v>4330</v>
      </c>
      <c r="I7568" s="160" t="s">
        <v>4076</v>
      </c>
      <c r="J7568" t="s">
        <v>4331</v>
      </c>
      <c r="K7568">
        <v>99</v>
      </c>
      <c r="L7568" t="s">
        <v>3999</v>
      </c>
    </row>
    <row r="7569" spans="1:12">
      <c r="A7569" s="15">
        <v>31400901</v>
      </c>
      <c r="B7569" t="s">
        <v>5450</v>
      </c>
      <c r="C7569" t="s">
        <v>9883</v>
      </c>
      <c r="D7569" t="s">
        <v>9884</v>
      </c>
      <c r="E7569" t="s">
        <v>9885</v>
      </c>
      <c r="F7569" t="s">
        <v>3994</v>
      </c>
      <c r="G7569" s="160" t="s">
        <v>4076</v>
      </c>
      <c r="H7569" t="s">
        <v>4330</v>
      </c>
      <c r="I7569" s="160" t="s">
        <v>4005</v>
      </c>
      <c r="J7569" t="s">
        <v>9883</v>
      </c>
      <c r="K7569">
        <v>99</v>
      </c>
      <c r="L7569" t="s">
        <v>3999</v>
      </c>
    </row>
    <row r="7570" spans="1:12">
      <c r="A7570" s="15">
        <v>31400902</v>
      </c>
      <c r="B7570" t="s">
        <v>5450</v>
      </c>
      <c r="C7570" t="s">
        <v>9883</v>
      </c>
      <c r="D7570" t="s">
        <v>9884</v>
      </c>
      <c r="E7570" t="s">
        <v>9886</v>
      </c>
      <c r="F7570" t="s">
        <v>3994</v>
      </c>
      <c r="G7570" s="160" t="s">
        <v>4076</v>
      </c>
      <c r="H7570" t="s">
        <v>4330</v>
      </c>
      <c r="I7570" s="160" t="s">
        <v>4005</v>
      </c>
      <c r="J7570" t="s">
        <v>9883</v>
      </c>
      <c r="K7570">
        <v>99</v>
      </c>
      <c r="L7570" t="s">
        <v>3999</v>
      </c>
    </row>
    <row r="7571" spans="1:12">
      <c r="A7571" s="15">
        <v>31400903</v>
      </c>
      <c r="B7571" t="s">
        <v>5450</v>
      </c>
      <c r="C7571" t="s">
        <v>9883</v>
      </c>
      <c r="D7571" t="s">
        <v>9884</v>
      </c>
      <c r="E7571" t="s">
        <v>9887</v>
      </c>
      <c r="F7571" t="s">
        <v>3994</v>
      </c>
      <c r="G7571" s="160" t="s">
        <v>4076</v>
      </c>
      <c r="H7571" t="s">
        <v>4330</v>
      </c>
      <c r="I7571" s="160" t="s">
        <v>4005</v>
      </c>
      <c r="J7571" t="s">
        <v>9883</v>
      </c>
      <c r="K7571">
        <v>99</v>
      </c>
      <c r="L7571" t="s">
        <v>3999</v>
      </c>
    </row>
    <row r="7572" spans="1:12">
      <c r="A7572" s="15">
        <v>31401001</v>
      </c>
      <c r="B7572" t="s">
        <v>5450</v>
      </c>
      <c r="C7572" t="s">
        <v>9883</v>
      </c>
      <c r="D7572" t="s">
        <v>9888</v>
      </c>
      <c r="E7572" t="s">
        <v>9889</v>
      </c>
      <c r="F7572" t="s">
        <v>3994</v>
      </c>
      <c r="G7572">
        <v>10</v>
      </c>
      <c r="H7572" t="s">
        <v>4358</v>
      </c>
      <c r="I7572" s="160" t="s">
        <v>4007</v>
      </c>
      <c r="J7572" t="s">
        <v>5235</v>
      </c>
      <c r="K7572" s="160" t="s">
        <v>3995</v>
      </c>
      <c r="L7572" t="s">
        <v>5236</v>
      </c>
    </row>
    <row r="7573" spans="1:12">
      <c r="A7573" s="15">
        <v>31401002</v>
      </c>
      <c r="B7573" t="s">
        <v>5450</v>
      </c>
      <c r="C7573" t="s">
        <v>9883</v>
      </c>
      <c r="D7573" t="s">
        <v>9888</v>
      </c>
      <c r="E7573" t="s">
        <v>9890</v>
      </c>
      <c r="F7573" t="s">
        <v>3994</v>
      </c>
      <c r="G7573">
        <v>10</v>
      </c>
      <c r="H7573" t="s">
        <v>4358</v>
      </c>
      <c r="I7573" s="160" t="s">
        <v>4007</v>
      </c>
      <c r="J7573" t="s">
        <v>5235</v>
      </c>
      <c r="K7573" s="160" t="s">
        <v>3995</v>
      </c>
      <c r="L7573" t="s">
        <v>5236</v>
      </c>
    </row>
    <row r="7574" spans="1:12">
      <c r="A7574" s="15">
        <v>31401101</v>
      </c>
      <c r="B7574" t="s">
        <v>5450</v>
      </c>
      <c r="C7574" t="s">
        <v>9883</v>
      </c>
      <c r="D7574" t="s">
        <v>9891</v>
      </c>
      <c r="E7574" t="s">
        <v>9892</v>
      </c>
      <c r="F7574" t="s">
        <v>3994</v>
      </c>
      <c r="G7574" s="160" t="s">
        <v>4076</v>
      </c>
      <c r="H7574" t="s">
        <v>4330</v>
      </c>
      <c r="I7574" s="160" t="s">
        <v>4005</v>
      </c>
      <c r="J7574" t="s">
        <v>9883</v>
      </c>
      <c r="K7574">
        <v>99</v>
      </c>
      <c r="L7574" t="s">
        <v>3999</v>
      </c>
    </row>
    <row r="7575" spans="1:12">
      <c r="A7575" s="15">
        <v>31401102</v>
      </c>
      <c r="B7575" t="s">
        <v>5450</v>
      </c>
      <c r="C7575" t="s">
        <v>9883</v>
      </c>
      <c r="D7575" t="s">
        <v>9891</v>
      </c>
      <c r="E7575" t="s">
        <v>9893</v>
      </c>
      <c r="F7575" t="s">
        <v>3994</v>
      </c>
      <c r="G7575" s="160" t="s">
        <v>4076</v>
      </c>
      <c r="H7575" t="s">
        <v>4330</v>
      </c>
      <c r="I7575" s="160" t="s">
        <v>4005</v>
      </c>
      <c r="J7575" t="s">
        <v>9883</v>
      </c>
      <c r="K7575">
        <v>99</v>
      </c>
      <c r="L7575" t="s">
        <v>3999</v>
      </c>
    </row>
    <row r="7576" spans="1:12">
      <c r="A7576" s="15">
        <v>31401201</v>
      </c>
      <c r="B7576" t="s">
        <v>5450</v>
      </c>
      <c r="C7576" t="s">
        <v>9883</v>
      </c>
      <c r="D7576" t="s">
        <v>9894</v>
      </c>
      <c r="E7576" t="s">
        <v>9705</v>
      </c>
      <c r="F7576" t="s">
        <v>3994</v>
      </c>
      <c r="G7576" s="160" t="s">
        <v>4076</v>
      </c>
      <c r="H7576" t="s">
        <v>4330</v>
      </c>
      <c r="I7576" s="160" t="s">
        <v>4005</v>
      </c>
      <c r="J7576" t="s">
        <v>9883</v>
      </c>
      <c r="K7576">
        <v>99</v>
      </c>
      <c r="L7576" t="s">
        <v>3999</v>
      </c>
    </row>
    <row r="7577" spans="1:12">
      <c r="A7577" s="15">
        <v>31401501</v>
      </c>
      <c r="B7577" t="s">
        <v>5450</v>
      </c>
      <c r="C7577" t="s">
        <v>9883</v>
      </c>
      <c r="D7577" t="s">
        <v>9895</v>
      </c>
      <c r="E7577" t="s">
        <v>4080</v>
      </c>
      <c r="F7577" t="s">
        <v>3994</v>
      </c>
      <c r="G7577" s="160" t="s">
        <v>4076</v>
      </c>
      <c r="H7577" t="s">
        <v>4330</v>
      </c>
      <c r="I7577" s="160" t="s">
        <v>4005</v>
      </c>
      <c r="J7577" t="s">
        <v>9883</v>
      </c>
      <c r="K7577">
        <v>99</v>
      </c>
      <c r="L7577" t="s">
        <v>3999</v>
      </c>
    </row>
    <row r="7578" spans="1:12">
      <c r="A7578" s="15">
        <v>31401503</v>
      </c>
      <c r="B7578" t="s">
        <v>5450</v>
      </c>
      <c r="C7578" t="s">
        <v>9883</v>
      </c>
      <c r="D7578" t="s">
        <v>9895</v>
      </c>
      <c r="E7578" t="s">
        <v>9896</v>
      </c>
      <c r="F7578" t="s">
        <v>4073</v>
      </c>
      <c r="G7578" s="160" t="s">
        <v>4074</v>
      </c>
      <c r="H7578" t="s">
        <v>4075</v>
      </c>
      <c r="I7578">
        <v>11</v>
      </c>
      <c r="J7578" t="s">
        <v>6011</v>
      </c>
      <c r="K7578">
        <v>99</v>
      </c>
      <c r="L7578" t="s">
        <v>3999</v>
      </c>
    </row>
    <row r="7579" spans="1:12">
      <c r="A7579" s="15">
        <v>31401504</v>
      </c>
      <c r="B7579" t="s">
        <v>5450</v>
      </c>
      <c r="C7579" t="s">
        <v>9883</v>
      </c>
      <c r="D7579" t="s">
        <v>9895</v>
      </c>
      <c r="E7579" t="s">
        <v>9897</v>
      </c>
      <c r="F7579" t="s">
        <v>4073</v>
      </c>
      <c r="G7579" s="160" t="s">
        <v>4074</v>
      </c>
      <c r="H7579" t="s">
        <v>4075</v>
      </c>
      <c r="I7579">
        <v>11</v>
      </c>
      <c r="J7579" t="s">
        <v>6011</v>
      </c>
      <c r="K7579">
        <v>99</v>
      </c>
      <c r="L7579" t="s">
        <v>3999</v>
      </c>
    </row>
    <row r="7580" spans="1:12">
      <c r="A7580" s="15">
        <v>31401510</v>
      </c>
      <c r="B7580" t="s">
        <v>5450</v>
      </c>
      <c r="C7580" t="s">
        <v>9883</v>
      </c>
      <c r="D7580" t="s">
        <v>9895</v>
      </c>
      <c r="E7580" t="s">
        <v>9898</v>
      </c>
      <c r="F7580" t="s">
        <v>3994</v>
      </c>
      <c r="G7580" s="160" t="s">
        <v>4076</v>
      </c>
      <c r="H7580" t="s">
        <v>4330</v>
      </c>
      <c r="I7580" s="160" t="s">
        <v>4005</v>
      </c>
      <c r="J7580" t="s">
        <v>9883</v>
      </c>
      <c r="K7580">
        <v>99</v>
      </c>
      <c r="L7580" t="s">
        <v>3999</v>
      </c>
    </row>
    <row r="7581" spans="1:12">
      <c r="A7581" s="15">
        <v>31401511</v>
      </c>
      <c r="B7581" t="s">
        <v>5450</v>
      </c>
      <c r="C7581" t="s">
        <v>9883</v>
      </c>
      <c r="D7581" t="s">
        <v>9895</v>
      </c>
      <c r="E7581" t="s">
        <v>9899</v>
      </c>
      <c r="F7581" t="s">
        <v>3994</v>
      </c>
      <c r="G7581" s="160" t="s">
        <v>4076</v>
      </c>
      <c r="H7581" t="s">
        <v>4330</v>
      </c>
      <c r="I7581" s="160" t="s">
        <v>4005</v>
      </c>
      <c r="J7581" t="s">
        <v>9883</v>
      </c>
      <c r="K7581">
        <v>99</v>
      </c>
      <c r="L7581" t="s">
        <v>3999</v>
      </c>
    </row>
    <row r="7582" spans="1:12">
      <c r="A7582" s="15">
        <v>31401512</v>
      </c>
      <c r="B7582" t="s">
        <v>5450</v>
      </c>
      <c r="C7582" t="s">
        <v>9883</v>
      </c>
      <c r="D7582" t="s">
        <v>9895</v>
      </c>
      <c r="E7582" t="s">
        <v>9900</v>
      </c>
      <c r="F7582" t="s">
        <v>3994</v>
      </c>
      <c r="G7582" s="160" t="s">
        <v>4076</v>
      </c>
      <c r="H7582" t="s">
        <v>4330</v>
      </c>
      <c r="I7582" s="160" t="s">
        <v>4005</v>
      </c>
      <c r="J7582" t="s">
        <v>9883</v>
      </c>
      <c r="K7582">
        <v>99</v>
      </c>
      <c r="L7582" t="s">
        <v>3999</v>
      </c>
    </row>
    <row r="7583" spans="1:12">
      <c r="A7583" s="15">
        <v>31401513</v>
      </c>
      <c r="B7583" t="s">
        <v>5450</v>
      </c>
      <c r="C7583" t="s">
        <v>9883</v>
      </c>
      <c r="D7583" t="s">
        <v>9895</v>
      </c>
      <c r="E7583" t="s">
        <v>9901</v>
      </c>
      <c r="F7583" t="s">
        <v>3994</v>
      </c>
      <c r="G7583" s="160" t="s">
        <v>4076</v>
      </c>
      <c r="H7583" t="s">
        <v>4330</v>
      </c>
      <c r="I7583" s="160" t="s">
        <v>4005</v>
      </c>
      <c r="J7583" t="s">
        <v>9883</v>
      </c>
      <c r="K7583">
        <v>99</v>
      </c>
      <c r="L7583" t="s">
        <v>3999</v>
      </c>
    </row>
    <row r="7584" spans="1:12">
      <c r="A7584" s="15">
        <v>31401514</v>
      </c>
      <c r="B7584" t="s">
        <v>5450</v>
      </c>
      <c r="C7584" t="s">
        <v>9883</v>
      </c>
      <c r="D7584" t="s">
        <v>9895</v>
      </c>
      <c r="E7584" t="s">
        <v>9902</v>
      </c>
      <c r="F7584" t="s">
        <v>3994</v>
      </c>
      <c r="G7584" s="160" t="s">
        <v>4076</v>
      </c>
      <c r="H7584" t="s">
        <v>4330</v>
      </c>
      <c r="I7584" s="160" t="s">
        <v>4005</v>
      </c>
      <c r="J7584" t="s">
        <v>9883</v>
      </c>
      <c r="K7584">
        <v>99</v>
      </c>
      <c r="L7584" t="s">
        <v>3999</v>
      </c>
    </row>
    <row r="7585" spans="1:12">
      <c r="A7585" s="15">
        <v>31401515</v>
      </c>
      <c r="B7585" t="s">
        <v>5450</v>
      </c>
      <c r="C7585" t="s">
        <v>9883</v>
      </c>
      <c r="D7585" t="s">
        <v>9895</v>
      </c>
      <c r="E7585" t="s">
        <v>9903</v>
      </c>
      <c r="F7585" t="s">
        <v>3994</v>
      </c>
      <c r="G7585" s="160" t="s">
        <v>4076</v>
      </c>
      <c r="H7585" t="s">
        <v>4330</v>
      </c>
      <c r="I7585" s="160" t="s">
        <v>4005</v>
      </c>
      <c r="J7585" t="s">
        <v>9883</v>
      </c>
      <c r="K7585">
        <v>99</v>
      </c>
      <c r="L7585" t="s">
        <v>3999</v>
      </c>
    </row>
    <row r="7586" spans="1:12">
      <c r="A7586" s="15">
        <v>31401516</v>
      </c>
      <c r="B7586" t="s">
        <v>5450</v>
      </c>
      <c r="C7586" t="s">
        <v>9883</v>
      </c>
      <c r="D7586" t="s">
        <v>9895</v>
      </c>
      <c r="E7586" t="s">
        <v>9904</v>
      </c>
      <c r="F7586" t="s">
        <v>3994</v>
      </c>
      <c r="G7586" s="160" t="s">
        <v>4076</v>
      </c>
      <c r="H7586" t="s">
        <v>4330</v>
      </c>
      <c r="I7586" s="160" t="s">
        <v>4005</v>
      </c>
      <c r="J7586" t="s">
        <v>9883</v>
      </c>
      <c r="K7586">
        <v>99</v>
      </c>
      <c r="L7586" t="s">
        <v>3999</v>
      </c>
    </row>
    <row r="7587" spans="1:12">
      <c r="A7587" s="15">
        <v>31401517</v>
      </c>
      <c r="B7587" t="s">
        <v>5450</v>
      </c>
      <c r="C7587" t="s">
        <v>9883</v>
      </c>
      <c r="D7587" t="s">
        <v>9895</v>
      </c>
      <c r="E7587" t="s">
        <v>9905</v>
      </c>
      <c r="F7587" t="s">
        <v>3994</v>
      </c>
      <c r="G7587" s="160" t="s">
        <v>4076</v>
      </c>
      <c r="H7587" t="s">
        <v>4330</v>
      </c>
      <c r="I7587" s="160" t="s">
        <v>4005</v>
      </c>
      <c r="J7587" t="s">
        <v>9883</v>
      </c>
      <c r="K7587">
        <v>99</v>
      </c>
      <c r="L7587" t="s">
        <v>3999</v>
      </c>
    </row>
    <row r="7588" spans="1:12">
      <c r="A7588" s="15">
        <v>31401518</v>
      </c>
      <c r="B7588" t="s">
        <v>5450</v>
      </c>
      <c r="C7588" t="s">
        <v>9883</v>
      </c>
      <c r="D7588" t="s">
        <v>9895</v>
      </c>
      <c r="E7588" t="s">
        <v>9906</v>
      </c>
      <c r="F7588" t="s">
        <v>3994</v>
      </c>
      <c r="G7588" s="160" t="s">
        <v>4076</v>
      </c>
      <c r="H7588" t="s">
        <v>4330</v>
      </c>
      <c r="I7588" s="160" t="s">
        <v>4005</v>
      </c>
      <c r="J7588" t="s">
        <v>9883</v>
      </c>
      <c r="K7588">
        <v>99</v>
      </c>
      <c r="L7588" t="s">
        <v>3999</v>
      </c>
    </row>
    <row r="7589" spans="1:12">
      <c r="A7589" s="15">
        <v>31401525</v>
      </c>
      <c r="B7589" t="s">
        <v>5450</v>
      </c>
      <c r="C7589" t="s">
        <v>9883</v>
      </c>
      <c r="D7589" t="s">
        <v>9895</v>
      </c>
      <c r="E7589" t="s">
        <v>9907</v>
      </c>
      <c r="F7589" t="s">
        <v>3994</v>
      </c>
      <c r="G7589" s="160" t="s">
        <v>4076</v>
      </c>
      <c r="H7589" t="s">
        <v>4330</v>
      </c>
      <c r="I7589" s="160" t="s">
        <v>4005</v>
      </c>
      <c r="J7589" t="s">
        <v>9883</v>
      </c>
      <c r="K7589">
        <v>99</v>
      </c>
      <c r="L7589" t="s">
        <v>3999</v>
      </c>
    </row>
    <row r="7590" spans="1:12">
      <c r="A7590" s="15">
        <v>31401530</v>
      </c>
      <c r="B7590" t="s">
        <v>5450</v>
      </c>
      <c r="C7590" t="s">
        <v>9883</v>
      </c>
      <c r="D7590" t="s">
        <v>9895</v>
      </c>
      <c r="E7590" t="s">
        <v>9908</v>
      </c>
      <c r="F7590" t="s">
        <v>3994</v>
      </c>
      <c r="G7590" s="160" t="s">
        <v>4076</v>
      </c>
      <c r="H7590" t="s">
        <v>4330</v>
      </c>
      <c r="I7590" s="160" t="s">
        <v>4005</v>
      </c>
      <c r="J7590" t="s">
        <v>9883</v>
      </c>
      <c r="K7590">
        <v>99</v>
      </c>
      <c r="L7590" t="s">
        <v>3999</v>
      </c>
    </row>
    <row r="7591" spans="1:12">
      <c r="A7591" s="15">
        <v>31401531</v>
      </c>
      <c r="B7591" t="s">
        <v>5450</v>
      </c>
      <c r="C7591" t="s">
        <v>9883</v>
      </c>
      <c r="D7591" t="s">
        <v>9895</v>
      </c>
      <c r="E7591" t="s">
        <v>9909</v>
      </c>
      <c r="F7591" t="s">
        <v>3994</v>
      </c>
      <c r="G7591" s="160" t="s">
        <v>4076</v>
      </c>
      <c r="H7591" t="s">
        <v>4330</v>
      </c>
      <c r="I7591" s="160" t="s">
        <v>4005</v>
      </c>
      <c r="J7591" t="s">
        <v>9883</v>
      </c>
      <c r="K7591">
        <v>99</v>
      </c>
      <c r="L7591" t="s">
        <v>3999</v>
      </c>
    </row>
    <row r="7592" spans="1:12">
      <c r="A7592" s="15">
        <v>31401540</v>
      </c>
      <c r="B7592" t="s">
        <v>5450</v>
      </c>
      <c r="C7592" t="s">
        <v>9883</v>
      </c>
      <c r="D7592" t="s">
        <v>9895</v>
      </c>
      <c r="E7592" t="s">
        <v>9910</v>
      </c>
      <c r="F7592" t="s">
        <v>3994</v>
      </c>
      <c r="G7592" s="160" t="s">
        <v>4076</v>
      </c>
      <c r="H7592" t="s">
        <v>4330</v>
      </c>
      <c r="I7592" s="160" t="s">
        <v>4005</v>
      </c>
      <c r="J7592" t="s">
        <v>9883</v>
      </c>
      <c r="K7592">
        <v>99</v>
      </c>
      <c r="L7592" t="s">
        <v>3999</v>
      </c>
    </row>
    <row r="7593" spans="1:12">
      <c r="A7593" s="15">
        <v>31401541</v>
      </c>
      <c r="B7593" t="s">
        <v>5450</v>
      </c>
      <c r="C7593" t="s">
        <v>9883</v>
      </c>
      <c r="D7593" t="s">
        <v>9895</v>
      </c>
      <c r="E7593" t="s">
        <v>9911</v>
      </c>
      <c r="F7593" t="s">
        <v>3994</v>
      </c>
      <c r="G7593" s="160" t="s">
        <v>4076</v>
      </c>
      <c r="H7593" t="s">
        <v>4330</v>
      </c>
      <c r="I7593" s="160" t="s">
        <v>4005</v>
      </c>
      <c r="J7593" t="s">
        <v>9883</v>
      </c>
      <c r="K7593">
        <v>99</v>
      </c>
      <c r="L7593" t="s">
        <v>3999</v>
      </c>
    </row>
    <row r="7594" spans="1:12">
      <c r="A7594" s="15">
        <v>31401550</v>
      </c>
      <c r="B7594" t="s">
        <v>5450</v>
      </c>
      <c r="C7594" t="s">
        <v>9883</v>
      </c>
      <c r="D7594" t="s">
        <v>9895</v>
      </c>
      <c r="E7594" t="s">
        <v>9912</v>
      </c>
      <c r="F7594" t="s">
        <v>3994</v>
      </c>
      <c r="G7594" s="160" t="s">
        <v>4076</v>
      </c>
      <c r="H7594" t="s">
        <v>4330</v>
      </c>
      <c r="I7594" s="160" t="s">
        <v>4005</v>
      </c>
      <c r="J7594" t="s">
        <v>9883</v>
      </c>
      <c r="K7594">
        <v>99</v>
      </c>
      <c r="L7594" t="s">
        <v>3999</v>
      </c>
    </row>
    <row r="7595" spans="1:12">
      <c r="A7595" s="15">
        <v>31401551</v>
      </c>
      <c r="B7595" t="s">
        <v>5450</v>
      </c>
      <c r="C7595" t="s">
        <v>9883</v>
      </c>
      <c r="D7595" t="s">
        <v>9895</v>
      </c>
      <c r="E7595" t="s">
        <v>9913</v>
      </c>
      <c r="F7595" t="s">
        <v>3994</v>
      </c>
      <c r="G7595" s="160" t="s">
        <v>4076</v>
      </c>
      <c r="H7595" t="s">
        <v>4330</v>
      </c>
      <c r="I7595" s="160" t="s">
        <v>4005</v>
      </c>
      <c r="J7595" t="s">
        <v>9883</v>
      </c>
      <c r="K7595">
        <v>99</v>
      </c>
      <c r="L7595" t="s">
        <v>3999</v>
      </c>
    </row>
    <row r="7596" spans="1:12">
      <c r="A7596" s="15">
        <v>31401552</v>
      </c>
      <c r="B7596" t="s">
        <v>5450</v>
      </c>
      <c r="C7596" t="s">
        <v>9883</v>
      </c>
      <c r="D7596" t="s">
        <v>9895</v>
      </c>
      <c r="E7596" t="s">
        <v>9914</v>
      </c>
      <c r="F7596" t="s">
        <v>3994</v>
      </c>
      <c r="G7596" s="160" t="s">
        <v>4076</v>
      </c>
      <c r="H7596" t="s">
        <v>4330</v>
      </c>
      <c r="I7596" s="160" t="s">
        <v>4005</v>
      </c>
      <c r="J7596" t="s">
        <v>9883</v>
      </c>
      <c r="K7596">
        <v>99</v>
      </c>
      <c r="L7596" t="s">
        <v>3999</v>
      </c>
    </row>
    <row r="7597" spans="1:12">
      <c r="A7597" s="15">
        <v>31401553</v>
      </c>
      <c r="B7597" t="s">
        <v>5450</v>
      </c>
      <c r="C7597" t="s">
        <v>9883</v>
      </c>
      <c r="D7597" t="s">
        <v>9895</v>
      </c>
      <c r="E7597" t="s">
        <v>9915</v>
      </c>
      <c r="F7597" t="s">
        <v>3994</v>
      </c>
      <c r="G7597" s="160" t="s">
        <v>4076</v>
      </c>
      <c r="H7597" t="s">
        <v>4330</v>
      </c>
      <c r="I7597" s="160" t="s">
        <v>4005</v>
      </c>
      <c r="J7597" t="s">
        <v>9883</v>
      </c>
      <c r="K7597">
        <v>99</v>
      </c>
      <c r="L7597" t="s">
        <v>3999</v>
      </c>
    </row>
    <row r="7598" spans="1:12">
      <c r="A7598" s="15">
        <v>31401560</v>
      </c>
      <c r="B7598" t="s">
        <v>5450</v>
      </c>
      <c r="C7598" t="s">
        <v>9883</v>
      </c>
      <c r="D7598" t="s">
        <v>9895</v>
      </c>
      <c r="E7598" t="s">
        <v>4354</v>
      </c>
      <c r="F7598" t="s">
        <v>3994</v>
      </c>
      <c r="G7598" s="160" t="s">
        <v>4076</v>
      </c>
      <c r="H7598" t="s">
        <v>4330</v>
      </c>
      <c r="I7598" s="160" t="s">
        <v>4005</v>
      </c>
      <c r="J7598" t="s">
        <v>9883</v>
      </c>
      <c r="K7598">
        <v>99</v>
      </c>
      <c r="L7598" t="s">
        <v>3999</v>
      </c>
    </row>
    <row r="7599" spans="1:12">
      <c r="A7599" s="15">
        <v>31401561</v>
      </c>
      <c r="B7599" t="s">
        <v>5450</v>
      </c>
      <c r="C7599" t="s">
        <v>9883</v>
      </c>
      <c r="D7599" t="s">
        <v>9895</v>
      </c>
      <c r="E7599" t="s">
        <v>9916</v>
      </c>
      <c r="F7599" t="s">
        <v>3994</v>
      </c>
      <c r="G7599" s="160" t="s">
        <v>4076</v>
      </c>
      <c r="H7599" t="s">
        <v>4330</v>
      </c>
      <c r="I7599" s="160" t="s">
        <v>4005</v>
      </c>
      <c r="J7599" t="s">
        <v>9883</v>
      </c>
      <c r="K7599">
        <v>99</v>
      </c>
      <c r="L7599" t="s">
        <v>3999</v>
      </c>
    </row>
    <row r="7600" spans="1:12">
      <c r="A7600" s="15">
        <v>31401562</v>
      </c>
      <c r="B7600" t="s">
        <v>5450</v>
      </c>
      <c r="C7600" t="s">
        <v>9883</v>
      </c>
      <c r="D7600" t="s">
        <v>9895</v>
      </c>
      <c r="E7600" t="s">
        <v>9917</v>
      </c>
      <c r="F7600" t="s">
        <v>3994</v>
      </c>
      <c r="G7600" s="160" t="s">
        <v>4076</v>
      </c>
      <c r="H7600" t="s">
        <v>4330</v>
      </c>
      <c r="I7600" s="160" t="s">
        <v>4005</v>
      </c>
      <c r="J7600" t="s">
        <v>9883</v>
      </c>
      <c r="K7600">
        <v>99</v>
      </c>
      <c r="L7600" t="s">
        <v>3999</v>
      </c>
    </row>
    <row r="7601" spans="1:12">
      <c r="A7601" s="15">
        <v>31401563</v>
      </c>
      <c r="B7601" t="s">
        <v>5450</v>
      </c>
      <c r="C7601" t="s">
        <v>9883</v>
      </c>
      <c r="D7601" t="s">
        <v>9895</v>
      </c>
      <c r="E7601" t="s">
        <v>9918</v>
      </c>
      <c r="F7601" t="s">
        <v>3994</v>
      </c>
      <c r="G7601" s="160" t="s">
        <v>4076</v>
      </c>
      <c r="H7601" t="s">
        <v>4330</v>
      </c>
      <c r="I7601" s="160" t="s">
        <v>4005</v>
      </c>
      <c r="J7601" t="s">
        <v>9883</v>
      </c>
      <c r="K7601">
        <v>99</v>
      </c>
      <c r="L7601" t="s">
        <v>3999</v>
      </c>
    </row>
    <row r="7602" spans="1:12">
      <c r="A7602" s="15">
        <v>31401570</v>
      </c>
      <c r="B7602" t="s">
        <v>5450</v>
      </c>
      <c r="C7602" t="s">
        <v>9883</v>
      </c>
      <c r="D7602" t="s">
        <v>9895</v>
      </c>
      <c r="E7602" t="s">
        <v>9919</v>
      </c>
      <c r="F7602" t="s">
        <v>3994</v>
      </c>
      <c r="G7602" s="160" t="s">
        <v>4076</v>
      </c>
      <c r="H7602" t="s">
        <v>4330</v>
      </c>
      <c r="I7602" s="160" t="s">
        <v>4005</v>
      </c>
      <c r="J7602" t="s">
        <v>9883</v>
      </c>
      <c r="K7602">
        <v>99</v>
      </c>
      <c r="L7602" t="s">
        <v>3999</v>
      </c>
    </row>
    <row r="7603" spans="1:12">
      <c r="A7603" s="15">
        <v>31401571</v>
      </c>
      <c r="B7603" t="s">
        <v>5450</v>
      </c>
      <c r="C7603" t="s">
        <v>9883</v>
      </c>
      <c r="D7603" t="s">
        <v>9895</v>
      </c>
      <c r="E7603" t="s">
        <v>9920</v>
      </c>
      <c r="F7603" t="s">
        <v>3994</v>
      </c>
      <c r="G7603" s="160" t="s">
        <v>4076</v>
      </c>
      <c r="H7603" t="s">
        <v>4330</v>
      </c>
      <c r="I7603" s="160" t="s">
        <v>4005</v>
      </c>
      <c r="J7603" t="s">
        <v>9883</v>
      </c>
      <c r="K7603">
        <v>99</v>
      </c>
      <c r="L7603" t="s">
        <v>3999</v>
      </c>
    </row>
    <row r="7604" spans="1:12">
      <c r="A7604" s="15">
        <v>31480001</v>
      </c>
      <c r="B7604" t="s">
        <v>5450</v>
      </c>
      <c r="C7604" t="s">
        <v>9883</v>
      </c>
      <c r="D7604" t="s">
        <v>4391</v>
      </c>
      <c r="E7604" t="s">
        <v>4391</v>
      </c>
      <c r="F7604" t="s">
        <v>3994</v>
      </c>
      <c r="G7604" s="160" t="s">
        <v>4076</v>
      </c>
      <c r="H7604" t="s">
        <v>4330</v>
      </c>
      <c r="I7604" s="160" t="s">
        <v>4005</v>
      </c>
      <c r="J7604" t="s">
        <v>9883</v>
      </c>
      <c r="K7604">
        <v>99</v>
      </c>
      <c r="L7604" t="s">
        <v>3999</v>
      </c>
    </row>
    <row r="7605" spans="1:12">
      <c r="A7605" s="15">
        <v>31482001</v>
      </c>
      <c r="B7605" t="s">
        <v>5450</v>
      </c>
      <c r="C7605" t="s">
        <v>9883</v>
      </c>
      <c r="D7605" t="s">
        <v>4392</v>
      </c>
      <c r="E7605" t="s">
        <v>4393</v>
      </c>
      <c r="F7605" t="s">
        <v>3994</v>
      </c>
      <c r="G7605">
        <v>10</v>
      </c>
      <c r="H7605" t="s">
        <v>4358</v>
      </c>
      <c r="I7605" s="160" t="s">
        <v>3997</v>
      </c>
      <c r="J7605" t="s">
        <v>4394</v>
      </c>
      <c r="K7605">
        <v>99</v>
      </c>
      <c r="L7605" t="s">
        <v>3999</v>
      </c>
    </row>
    <row r="7606" spans="1:12">
      <c r="A7606" s="15">
        <v>31482002</v>
      </c>
      <c r="B7606" t="s">
        <v>5450</v>
      </c>
      <c r="C7606" t="s">
        <v>9883</v>
      </c>
      <c r="D7606" t="s">
        <v>4392</v>
      </c>
      <c r="E7606" t="s">
        <v>4395</v>
      </c>
      <c r="F7606" t="s">
        <v>3994</v>
      </c>
      <c r="G7606">
        <v>10</v>
      </c>
      <c r="H7606" t="s">
        <v>4358</v>
      </c>
      <c r="I7606" s="160" t="s">
        <v>3997</v>
      </c>
      <c r="J7606" t="s">
        <v>4394</v>
      </c>
      <c r="K7606">
        <v>99</v>
      </c>
      <c r="L7606" t="s">
        <v>3999</v>
      </c>
    </row>
    <row r="7607" spans="1:12">
      <c r="A7607" s="15">
        <v>31482599</v>
      </c>
      <c r="B7607" t="s">
        <v>5450</v>
      </c>
      <c r="C7607" t="s">
        <v>9883</v>
      </c>
      <c r="D7607" t="s">
        <v>9921</v>
      </c>
      <c r="E7607" t="s">
        <v>7500</v>
      </c>
      <c r="F7607" t="s">
        <v>3994</v>
      </c>
      <c r="G7607">
        <v>10</v>
      </c>
      <c r="H7607" t="s">
        <v>4358</v>
      </c>
      <c r="I7607" s="160" t="s">
        <v>3997</v>
      </c>
      <c r="J7607" t="s">
        <v>4394</v>
      </c>
      <c r="K7607">
        <v>99</v>
      </c>
      <c r="L7607" t="s">
        <v>3999</v>
      </c>
    </row>
    <row r="7608" spans="1:12">
      <c r="A7608" s="15">
        <v>31499999</v>
      </c>
      <c r="B7608" t="s">
        <v>5450</v>
      </c>
      <c r="C7608" t="s">
        <v>9883</v>
      </c>
      <c r="D7608" t="s">
        <v>4020</v>
      </c>
      <c r="E7608" t="s">
        <v>4020</v>
      </c>
      <c r="F7608" t="s">
        <v>3994</v>
      </c>
      <c r="G7608" s="160" t="s">
        <v>4076</v>
      </c>
      <c r="H7608" t="s">
        <v>4330</v>
      </c>
      <c r="I7608" s="160" t="s">
        <v>4005</v>
      </c>
      <c r="J7608" t="s">
        <v>9883</v>
      </c>
      <c r="K7608">
        <v>99</v>
      </c>
      <c r="L7608" t="s">
        <v>3999</v>
      </c>
    </row>
    <row r="7609" spans="1:12">
      <c r="A7609" s="15">
        <v>31501001</v>
      </c>
      <c r="B7609" t="s">
        <v>5450</v>
      </c>
      <c r="C7609" t="s">
        <v>9922</v>
      </c>
      <c r="D7609" t="s">
        <v>9923</v>
      </c>
      <c r="E7609" t="s">
        <v>9924</v>
      </c>
      <c r="F7609" t="s">
        <v>4073</v>
      </c>
      <c r="G7609" s="160" t="s">
        <v>4074</v>
      </c>
      <c r="H7609" t="s">
        <v>4075</v>
      </c>
      <c r="I7609" s="160" t="s">
        <v>4076</v>
      </c>
      <c r="J7609" t="s">
        <v>4077</v>
      </c>
      <c r="K7609">
        <v>99</v>
      </c>
      <c r="L7609" t="s">
        <v>3999</v>
      </c>
    </row>
    <row r="7610" spans="1:12">
      <c r="A7610" s="15">
        <v>31501002</v>
      </c>
      <c r="B7610" t="s">
        <v>5450</v>
      </c>
      <c r="C7610" t="s">
        <v>9922</v>
      </c>
      <c r="D7610" t="s">
        <v>9923</v>
      </c>
      <c r="E7610" t="s">
        <v>9925</v>
      </c>
      <c r="F7610" t="s">
        <v>3994</v>
      </c>
      <c r="G7610" s="160" t="s">
        <v>4076</v>
      </c>
      <c r="H7610" t="s">
        <v>4330</v>
      </c>
      <c r="I7610">
        <v>99</v>
      </c>
      <c r="J7610" t="s">
        <v>5707</v>
      </c>
      <c r="K7610">
        <v>99</v>
      </c>
      <c r="L7610" t="s">
        <v>3999</v>
      </c>
    </row>
    <row r="7611" spans="1:12">
      <c r="A7611" s="15">
        <v>31501003</v>
      </c>
      <c r="B7611" t="s">
        <v>5450</v>
      </c>
      <c r="C7611" t="s">
        <v>9922</v>
      </c>
      <c r="D7611" t="s">
        <v>9923</v>
      </c>
      <c r="E7611" t="s">
        <v>9926</v>
      </c>
      <c r="F7611" t="s">
        <v>3994</v>
      </c>
      <c r="G7611" s="160" t="s">
        <v>4076</v>
      </c>
      <c r="H7611" t="s">
        <v>4330</v>
      </c>
      <c r="I7611">
        <v>99</v>
      </c>
      <c r="J7611" t="s">
        <v>5707</v>
      </c>
      <c r="K7611">
        <v>99</v>
      </c>
      <c r="L7611" t="s">
        <v>3999</v>
      </c>
    </row>
    <row r="7612" spans="1:12">
      <c r="A7612" s="15">
        <v>31502001</v>
      </c>
      <c r="B7612" t="s">
        <v>5450</v>
      </c>
      <c r="C7612" t="s">
        <v>9922</v>
      </c>
      <c r="D7612" t="s">
        <v>9927</v>
      </c>
      <c r="E7612" t="s">
        <v>9928</v>
      </c>
      <c r="F7612" t="s">
        <v>3994</v>
      </c>
      <c r="G7612">
        <v>14</v>
      </c>
      <c r="H7612" t="s">
        <v>4333</v>
      </c>
      <c r="I7612" s="160" t="s">
        <v>4069</v>
      </c>
      <c r="J7612" t="s">
        <v>9929</v>
      </c>
      <c r="K7612">
        <v>99</v>
      </c>
      <c r="L7612" t="s">
        <v>3999</v>
      </c>
    </row>
    <row r="7613" spans="1:12">
      <c r="A7613" s="15">
        <v>31502002</v>
      </c>
      <c r="B7613" t="s">
        <v>5450</v>
      </c>
      <c r="C7613" t="s">
        <v>9922</v>
      </c>
      <c r="D7613" t="s">
        <v>9927</v>
      </c>
      <c r="E7613" t="s">
        <v>9930</v>
      </c>
      <c r="F7613" t="s">
        <v>3994</v>
      </c>
      <c r="G7613">
        <v>14</v>
      </c>
      <c r="H7613" t="s">
        <v>4333</v>
      </c>
      <c r="I7613" s="160" t="s">
        <v>4069</v>
      </c>
      <c r="J7613" t="s">
        <v>9929</v>
      </c>
      <c r="K7613">
        <v>99</v>
      </c>
      <c r="L7613" t="s">
        <v>3999</v>
      </c>
    </row>
    <row r="7614" spans="1:12">
      <c r="A7614" s="15">
        <v>31502003</v>
      </c>
      <c r="B7614" t="s">
        <v>5450</v>
      </c>
      <c r="C7614" t="s">
        <v>9922</v>
      </c>
      <c r="D7614" t="s">
        <v>9927</v>
      </c>
      <c r="E7614" t="s">
        <v>9931</v>
      </c>
      <c r="F7614" t="s">
        <v>3994</v>
      </c>
      <c r="G7614">
        <v>14</v>
      </c>
      <c r="H7614" t="s">
        <v>4333</v>
      </c>
      <c r="I7614" s="160" t="s">
        <v>4069</v>
      </c>
      <c r="J7614" t="s">
        <v>9929</v>
      </c>
      <c r="K7614">
        <v>99</v>
      </c>
      <c r="L7614" t="s">
        <v>3999</v>
      </c>
    </row>
    <row r="7615" spans="1:12">
      <c r="A7615" s="15">
        <v>31502004</v>
      </c>
      <c r="B7615" t="s">
        <v>5450</v>
      </c>
      <c r="C7615" t="s">
        <v>9922</v>
      </c>
      <c r="D7615" t="s">
        <v>9927</v>
      </c>
      <c r="E7615" t="s">
        <v>9932</v>
      </c>
      <c r="F7615" t="s">
        <v>3994</v>
      </c>
      <c r="G7615">
        <v>14</v>
      </c>
      <c r="H7615" t="s">
        <v>4333</v>
      </c>
      <c r="I7615" s="160" t="s">
        <v>4069</v>
      </c>
      <c r="J7615" t="s">
        <v>9929</v>
      </c>
      <c r="K7615">
        <v>99</v>
      </c>
      <c r="L7615" t="s">
        <v>3999</v>
      </c>
    </row>
    <row r="7616" spans="1:12">
      <c r="A7616" s="15">
        <v>31502021</v>
      </c>
      <c r="B7616" t="s">
        <v>5450</v>
      </c>
      <c r="C7616" t="s">
        <v>9922</v>
      </c>
      <c r="D7616" t="s">
        <v>9927</v>
      </c>
      <c r="E7616" t="s">
        <v>9933</v>
      </c>
      <c r="F7616" t="s">
        <v>3994</v>
      </c>
      <c r="G7616">
        <v>14</v>
      </c>
      <c r="H7616" t="s">
        <v>4333</v>
      </c>
      <c r="I7616" s="160" t="s">
        <v>4069</v>
      </c>
      <c r="J7616" t="s">
        <v>9929</v>
      </c>
      <c r="K7616">
        <v>99</v>
      </c>
      <c r="L7616" t="s">
        <v>3999</v>
      </c>
    </row>
    <row r="7617" spans="1:12">
      <c r="A7617" s="15">
        <v>31502088</v>
      </c>
      <c r="B7617" t="s">
        <v>5450</v>
      </c>
      <c r="C7617" t="s">
        <v>9922</v>
      </c>
      <c r="D7617" t="s">
        <v>9927</v>
      </c>
      <c r="E7617" t="s">
        <v>9934</v>
      </c>
      <c r="F7617" t="s">
        <v>3994</v>
      </c>
      <c r="G7617">
        <v>14</v>
      </c>
      <c r="H7617" t="s">
        <v>4333</v>
      </c>
      <c r="I7617" s="160" t="s">
        <v>4069</v>
      </c>
      <c r="J7617" t="s">
        <v>9929</v>
      </c>
      <c r="K7617">
        <v>99</v>
      </c>
      <c r="L7617" t="s">
        <v>3999</v>
      </c>
    </row>
    <row r="7618" spans="1:12">
      <c r="A7618" s="15">
        <v>31502089</v>
      </c>
      <c r="B7618" t="s">
        <v>5450</v>
      </c>
      <c r="C7618" t="s">
        <v>9922</v>
      </c>
      <c r="D7618" t="s">
        <v>9927</v>
      </c>
      <c r="E7618" t="s">
        <v>9935</v>
      </c>
      <c r="F7618" t="s">
        <v>3994</v>
      </c>
      <c r="G7618">
        <v>14</v>
      </c>
      <c r="H7618" t="s">
        <v>4333</v>
      </c>
      <c r="I7618" s="160" t="s">
        <v>4069</v>
      </c>
      <c r="J7618" t="s">
        <v>9929</v>
      </c>
      <c r="K7618">
        <v>99</v>
      </c>
      <c r="L7618" t="s">
        <v>3999</v>
      </c>
    </row>
    <row r="7619" spans="1:12">
      <c r="A7619" s="15">
        <v>31502101</v>
      </c>
      <c r="B7619" t="s">
        <v>5450</v>
      </c>
      <c r="C7619" t="s">
        <v>9922</v>
      </c>
      <c r="D7619" t="s">
        <v>9936</v>
      </c>
      <c r="E7619" t="s">
        <v>9937</v>
      </c>
      <c r="F7619" t="s">
        <v>3994</v>
      </c>
      <c r="G7619" s="160" t="s">
        <v>4076</v>
      </c>
      <c r="H7619" t="s">
        <v>4330</v>
      </c>
      <c r="I7619">
        <v>99</v>
      </c>
      <c r="J7619" t="s">
        <v>5707</v>
      </c>
      <c r="K7619">
        <v>99</v>
      </c>
      <c r="L7619" t="s">
        <v>3999</v>
      </c>
    </row>
    <row r="7620" spans="1:12">
      <c r="A7620" s="15">
        <v>31502102</v>
      </c>
      <c r="B7620" t="s">
        <v>5450</v>
      </c>
      <c r="C7620" t="s">
        <v>9922</v>
      </c>
      <c r="D7620" t="s">
        <v>9936</v>
      </c>
      <c r="E7620" t="s">
        <v>9938</v>
      </c>
      <c r="F7620" t="s">
        <v>3994</v>
      </c>
      <c r="G7620" s="160" t="s">
        <v>4076</v>
      </c>
      <c r="H7620" t="s">
        <v>4330</v>
      </c>
      <c r="I7620">
        <v>99</v>
      </c>
      <c r="J7620" t="s">
        <v>5707</v>
      </c>
      <c r="K7620">
        <v>99</v>
      </c>
      <c r="L7620" t="s">
        <v>3999</v>
      </c>
    </row>
    <row r="7621" spans="1:12">
      <c r="A7621" s="15">
        <v>31502103</v>
      </c>
      <c r="B7621" t="s">
        <v>5450</v>
      </c>
      <c r="C7621" t="s">
        <v>9922</v>
      </c>
      <c r="D7621" t="s">
        <v>9936</v>
      </c>
      <c r="E7621" t="s">
        <v>9939</v>
      </c>
      <c r="F7621" t="s">
        <v>3994</v>
      </c>
      <c r="G7621" s="160" t="s">
        <v>4076</v>
      </c>
      <c r="H7621" t="s">
        <v>4330</v>
      </c>
      <c r="I7621">
        <v>99</v>
      </c>
      <c r="J7621" t="s">
        <v>5707</v>
      </c>
      <c r="K7621">
        <v>99</v>
      </c>
      <c r="L7621" t="s">
        <v>3999</v>
      </c>
    </row>
    <row r="7622" spans="1:12">
      <c r="A7622" s="15">
        <v>31502104</v>
      </c>
      <c r="B7622" t="s">
        <v>5450</v>
      </c>
      <c r="C7622" t="s">
        <v>9922</v>
      </c>
      <c r="D7622" t="s">
        <v>9936</v>
      </c>
      <c r="E7622" t="s">
        <v>9940</v>
      </c>
      <c r="F7622" t="s">
        <v>3994</v>
      </c>
      <c r="G7622" s="160" t="s">
        <v>4076</v>
      </c>
      <c r="H7622" t="s">
        <v>4330</v>
      </c>
      <c r="I7622">
        <v>99</v>
      </c>
      <c r="J7622" t="s">
        <v>5707</v>
      </c>
      <c r="K7622">
        <v>99</v>
      </c>
      <c r="L7622" t="s">
        <v>3999</v>
      </c>
    </row>
    <row r="7623" spans="1:12">
      <c r="A7623" s="15">
        <v>31502500</v>
      </c>
      <c r="B7623" t="s">
        <v>5450</v>
      </c>
      <c r="C7623" t="s">
        <v>9922</v>
      </c>
      <c r="D7623" t="s">
        <v>9941</v>
      </c>
      <c r="E7623" t="s">
        <v>9942</v>
      </c>
      <c r="F7623" t="s">
        <v>3994</v>
      </c>
      <c r="G7623" s="160" t="s">
        <v>4076</v>
      </c>
      <c r="H7623" t="s">
        <v>4330</v>
      </c>
      <c r="I7623">
        <v>99</v>
      </c>
      <c r="J7623" t="s">
        <v>5707</v>
      </c>
      <c r="K7623">
        <v>99</v>
      </c>
      <c r="L7623" t="s">
        <v>3999</v>
      </c>
    </row>
    <row r="7624" spans="1:12">
      <c r="A7624" s="15">
        <v>31502700</v>
      </c>
      <c r="B7624" t="s">
        <v>5450</v>
      </c>
      <c r="C7624" t="s">
        <v>9922</v>
      </c>
      <c r="D7624" t="s">
        <v>9943</v>
      </c>
      <c r="E7624" t="s">
        <v>9944</v>
      </c>
      <c r="F7624" t="s">
        <v>3994</v>
      </c>
      <c r="G7624" s="160" t="s">
        <v>4076</v>
      </c>
      <c r="H7624" t="s">
        <v>4330</v>
      </c>
      <c r="I7624">
        <v>99</v>
      </c>
      <c r="J7624" t="s">
        <v>5707</v>
      </c>
      <c r="K7624">
        <v>99</v>
      </c>
      <c r="L7624" t="s">
        <v>3999</v>
      </c>
    </row>
    <row r="7625" spans="1:12">
      <c r="A7625" s="15">
        <v>31503001</v>
      </c>
      <c r="B7625" t="s">
        <v>5450</v>
      </c>
      <c r="C7625" t="s">
        <v>9922</v>
      </c>
      <c r="D7625" t="s">
        <v>9945</v>
      </c>
      <c r="E7625" t="s">
        <v>9946</v>
      </c>
      <c r="F7625" t="s">
        <v>3994</v>
      </c>
      <c r="G7625" s="160" t="s">
        <v>4076</v>
      </c>
      <c r="H7625" t="s">
        <v>4330</v>
      </c>
      <c r="I7625">
        <v>99</v>
      </c>
      <c r="J7625" t="s">
        <v>5707</v>
      </c>
      <c r="K7625">
        <v>99</v>
      </c>
      <c r="L7625" t="s">
        <v>3999</v>
      </c>
    </row>
    <row r="7626" spans="1:12">
      <c r="A7626" s="15">
        <v>31503002</v>
      </c>
      <c r="B7626" t="s">
        <v>5450</v>
      </c>
      <c r="C7626" t="s">
        <v>9922</v>
      </c>
      <c r="D7626" t="s">
        <v>9945</v>
      </c>
      <c r="E7626" t="s">
        <v>9947</v>
      </c>
      <c r="F7626" t="s">
        <v>3994</v>
      </c>
      <c r="G7626" s="160" t="s">
        <v>4076</v>
      </c>
      <c r="H7626" t="s">
        <v>4330</v>
      </c>
      <c r="I7626">
        <v>99</v>
      </c>
      <c r="J7626" t="s">
        <v>5707</v>
      </c>
      <c r="K7626">
        <v>99</v>
      </c>
      <c r="L7626" t="s">
        <v>3999</v>
      </c>
    </row>
    <row r="7627" spans="1:12">
      <c r="A7627" s="15">
        <v>31503003</v>
      </c>
      <c r="B7627" t="s">
        <v>5450</v>
      </c>
      <c r="C7627" t="s">
        <v>9922</v>
      </c>
      <c r="D7627" t="s">
        <v>9945</v>
      </c>
      <c r="E7627" t="s">
        <v>9948</v>
      </c>
      <c r="F7627" t="s">
        <v>3994</v>
      </c>
      <c r="G7627" s="160" t="s">
        <v>4076</v>
      </c>
      <c r="H7627" t="s">
        <v>4330</v>
      </c>
      <c r="I7627">
        <v>99</v>
      </c>
      <c r="J7627" t="s">
        <v>5707</v>
      </c>
      <c r="K7627">
        <v>99</v>
      </c>
      <c r="L7627" t="s">
        <v>3999</v>
      </c>
    </row>
    <row r="7628" spans="1:12">
      <c r="A7628" s="15">
        <v>31503101</v>
      </c>
      <c r="B7628" t="s">
        <v>5450</v>
      </c>
      <c r="C7628" t="s">
        <v>9922</v>
      </c>
      <c r="D7628" t="s">
        <v>9949</v>
      </c>
      <c r="E7628" t="s">
        <v>9950</v>
      </c>
      <c r="F7628" t="s">
        <v>3994</v>
      </c>
      <c r="G7628" s="160" t="s">
        <v>4076</v>
      </c>
      <c r="H7628" t="s">
        <v>4330</v>
      </c>
      <c r="I7628">
        <v>99</v>
      </c>
      <c r="J7628" t="s">
        <v>5707</v>
      </c>
      <c r="K7628">
        <v>99</v>
      </c>
      <c r="L7628" t="s">
        <v>3999</v>
      </c>
    </row>
    <row r="7629" spans="1:12">
      <c r="A7629" s="15">
        <v>31503102</v>
      </c>
      <c r="B7629" t="s">
        <v>5450</v>
      </c>
      <c r="C7629" t="s">
        <v>9922</v>
      </c>
      <c r="D7629" t="s">
        <v>9949</v>
      </c>
      <c r="E7629" t="s">
        <v>9951</v>
      </c>
      <c r="F7629" t="s">
        <v>3994</v>
      </c>
      <c r="G7629" s="160" t="s">
        <v>4076</v>
      </c>
      <c r="H7629" t="s">
        <v>4330</v>
      </c>
      <c r="I7629">
        <v>99</v>
      </c>
      <c r="J7629" t="s">
        <v>5707</v>
      </c>
      <c r="K7629">
        <v>99</v>
      </c>
      <c r="L7629" t="s">
        <v>3999</v>
      </c>
    </row>
    <row r="7630" spans="1:12">
      <c r="A7630" s="15">
        <v>31504001</v>
      </c>
      <c r="B7630" t="s">
        <v>5450</v>
      </c>
      <c r="C7630" t="s">
        <v>9922</v>
      </c>
      <c r="D7630" t="s">
        <v>9952</v>
      </c>
      <c r="E7630" t="s">
        <v>9953</v>
      </c>
      <c r="F7630" t="s">
        <v>3994</v>
      </c>
      <c r="G7630" s="160" t="s">
        <v>4076</v>
      </c>
      <c r="H7630" t="s">
        <v>4330</v>
      </c>
      <c r="I7630">
        <v>99</v>
      </c>
      <c r="J7630" t="s">
        <v>5707</v>
      </c>
      <c r="K7630">
        <v>99</v>
      </c>
      <c r="L7630" t="s">
        <v>3999</v>
      </c>
    </row>
    <row r="7631" spans="1:12">
      <c r="A7631" s="15">
        <v>31505001</v>
      </c>
      <c r="B7631" t="s">
        <v>5450</v>
      </c>
      <c r="C7631" t="s">
        <v>9922</v>
      </c>
      <c r="D7631" t="s">
        <v>9954</v>
      </c>
      <c r="E7631" t="s">
        <v>9955</v>
      </c>
      <c r="F7631" t="s">
        <v>3994</v>
      </c>
      <c r="G7631" s="160" t="s">
        <v>4076</v>
      </c>
      <c r="H7631" t="s">
        <v>4330</v>
      </c>
      <c r="I7631">
        <v>99</v>
      </c>
      <c r="J7631" t="s">
        <v>5707</v>
      </c>
      <c r="K7631">
        <v>99</v>
      </c>
      <c r="L7631" t="s">
        <v>3999</v>
      </c>
    </row>
    <row r="7632" spans="1:12">
      <c r="A7632" s="15">
        <v>31505002</v>
      </c>
      <c r="B7632" t="s">
        <v>5450</v>
      </c>
      <c r="C7632" t="s">
        <v>9922</v>
      </c>
      <c r="D7632" t="s">
        <v>9954</v>
      </c>
      <c r="E7632" t="s">
        <v>9956</v>
      </c>
      <c r="F7632" t="s">
        <v>3994</v>
      </c>
      <c r="G7632" s="160" t="s">
        <v>4076</v>
      </c>
      <c r="H7632" t="s">
        <v>4330</v>
      </c>
      <c r="I7632">
        <v>99</v>
      </c>
      <c r="J7632" t="s">
        <v>5707</v>
      </c>
      <c r="K7632">
        <v>99</v>
      </c>
      <c r="L7632" t="s">
        <v>3999</v>
      </c>
    </row>
    <row r="7633" spans="1:12">
      <c r="A7633" s="15">
        <v>31505003</v>
      </c>
      <c r="B7633" t="s">
        <v>5450</v>
      </c>
      <c r="C7633" t="s">
        <v>9922</v>
      </c>
      <c r="D7633" t="s">
        <v>9954</v>
      </c>
      <c r="E7633" t="s">
        <v>9957</v>
      </c>
      <c r="F7633" t="s">
        <v>3994</v>
      </c>
      <c r="G7633" s="160" t="s">
        <v>4076</v>
      </c>
      <c r="H7633" t="s">
        <v>4330</v>
      </c>
      <c r="I7633">
        <v>99</v>
      </c>
      <c r="J7633" t="s">
        <v>5707</v>
      </c>
      <c r="K7633">
        <v>99</v>
      </c>
      <c r="L7633" t="s">
        <v>3999</v>
      </c>
    </row>
    <row r="7634" spans="1:12">
      <c r="A7634" s="15">
        <v>31603001</v>
      </c>
      <c r="B7634" t="s">
        <v>5450</v>
      </c>
      <c r="C7634" t="s">
        <v>9958</v>
      </c>
      <c r="D7634" t="s">
        <v>9959</v>
      </c>
      <c r="E7634" t="s">
        <v>9960</v>
      </c>
      <c r="F7634" t="s">
        <v>3994</v>
      </c>
      <c r="G7634" s="160" t="s">
        <v>4076</v>
      </c>
      <c r="H7634" t="s">
        <v>4330</v>
      </c>
      <c r="I7634">
        <v>99</v>
      </c>
      <c r="J7634" t="s">
        <v>5707</v>
      </c>
      <c r="K7634">
        <v>99</v>
      </c>
      <c r="L7634" t="s">
        <v>3999</v>
      </c>
    </row>
    <row r="7635" spans="1:12">
      <c r="A7635" s="15">
        <v>31603002</v>
      </c>
      <c r="B7635" t="s">
        <v>5450</v>
      </c>
      <c r="C7635" t="s">
        <v>9958</v>
      </c>
      <c r="D7635" t="s">
        <v>9959</v>
      </c>
      <c r="E7635" t="s">
        <v>9961</v>
      </c>
      <c r="F7635" t="s">
        <v>3994</v>
      </c>
      <c r="G7635" s="160" t="s">
        <v>4076</v>
      </c>
      <c r="H7635" t="s">
        <v>4330</v>
      </c>
      <c r="I7635">
        <v>99</v>
      </c>
      <c r="J7635" t="s">
        <v>5707</v>
      </c>
      <c r="K7635">
        <v>99</v>
      </c>
      <c r="L7635" t="s">
        <v>3999</v>
      </c>
    </row>
    <row r="7636" spans="1:12">
      <c r="A7636" s="15">
        <v>31604001</v>
      </c>
      <c r="B7636" t="s">
        <v>5450</v>
      </c>
      <c r="C7636" t="s">
        <v>9958</v>
      </c>
      <c r="D7636" t="s">
        <v>9962</v>
      </c>
      <c r="E7636" t="s">
        <v>5722</v>
      </c>
      <c r="F7636" t="s">
        <v>3994</v>
      </c>
      <c r="G7636" s="160" t="s">
        <v>4076</v>
      </c>
      <c r="H7636" t="s">
        <v>4330</v>
      </c>
      <c r="I7636">
        <v>99</v>
      </c>
      <c r="J7636" t="s">
        <v>5707</v>
      </c>
      <c r="K7636">
        <v>99</v>
      </c>
      <c r="L7636" t="s">
        <v>3999</v>
      </c>
    </row>
    <row r="7637" spans="1:12">
      <c r="A7637" s="15">
        <v>31604002</v>
      </c>
      <c r="B7637" t="s">
        <v>5450</v>
      </c>
      <c r="C7637" t="s">
        <v>9958</v>
      </c>
      <c r="D7637" t="s">
        <v>9962</v>
      </c>
      <c r="E7637" t="s">
        <v>9963</v>
      </c>
      <c r="F7637" t="s">
        <v>3994</v>
      </c>
      <c r="G7637" s="160" t="s">
        <v>4076</v>
      </c>
      <c r="H7637" t="s">
        <v>4330</v>
      </c>
      <c r="I7637">
        <v>99</v>
      </c>
      <c r="J7637" t="s">
        <v>5707</v>
      </c>
      <c r="K7637">
        <v>99</v>
      </c>
      <c r="L7637" t="s">
        <v>3999</v>
      </c>
    </row>
    <row r="7638" spans="1:12">
      <c r="A7638" s="15">
        <v>31604003</v>
      </c>
      <c r="B7638" t="s">
        <v>5450</v>
      </c>
      <c r="C7638" t="s">
        <v>9958</v>
      </c>
      <c r="D7638" t="s">
        <v>9962</v>
      </c>
      <c r="E7638" t="s">
        <v>9964</v>
      </c>
      <c r="F7638" t="s">
        <v>3994</v>
      </c>
      <c r="G7638" s="160" t="s">
        <v>4076</v>
      </c>
      <c r="H7638" t="s">
        <v>4330</v>
      </c>
      <c r="I7638">
        <v>99</v>
      </c>
      <c r="J7638" t="s">
        <v>5707</v>
      </c>
      <c r="K7638">
        <v>99</v>
      </c>
      <c r="L7638" t="s">
        <v>3999</v>
      </c>
    </row>
    <row r="7639" spans="1:12">
      <c r="A7639" s="15">
        <v>31605001</v>
      </c>
      <c r="B7639" t="s">
        <v>5450</v>
      </c>
      <c r="C7639" t="s">
        <v>9958</v>
      </c>
      <c r="D7639" t="s">
        <v>9965</v>
      </c>
      <c r="E7639" t="s">
        <v>4081</v>
      </c>
      <c r="F7639" t="s">
        <v>3994</v>
      </c>
      <c r="G7639" s="160" t="s">
        <v>4076</v>
      </c>
      <c r="H7639" t="s">
        <v>4330</v>
      </c>
      <c r="I7639">
        <v>99</v>
      </c>
      <c r="J7639" t="s">
        <v>5707</v>
      </c>
      <c r="K7639">
        <v>99</v>
      </c>
      <c r="L7639" t="s">
        <v>3999</v>
      </c>
    </row>
    <row r="7640" spans="1:12">
      <c r="A7640" s="15">
        <v>31605002</v>
      </c>
      <c r="B7640" t="s">
        <v>5450</v>
      </c>
      <c r="C7640" t="s">
        <v>9958</v>
      </c>
      <c r="D7640" t="s">
        <v>9965</v>
      </c>
      <c r="E7640" t="s">
        <v>9966</v>
      </c>
      <c r="F7640" t="s">
        <v>3994</v>
      </c>
      <c r="G7640" s="160" t="s">
        <v>4076</v>
      </c>
      <c r="H7640" t="s">
        <v>4330</v>
      </c>
      <c r="I7640">
        <v>99</v>
      </c>
      <c r="J7640" t="s">
        <v>5707</v>
      </c>
      <c r="K7640">
        <v>99</v>
      </c>
      <c r="L7640" t="s">
        <v>3999</v>
      </c>
    </row>
    <row r="7641" spans="1:12">
      <c r="A7641" s="15">
        <v>31605003</v>
      </c>
      <c r="B7641" t="s">
        <v>5450</v>
      </c>
      <c r="C7641" t="s">
        <v>9958</v>
      </c>
      <c r="D7641" t="s">
        <v>9965</v>
      </c>
      <c r="E7641" t="s">
        <v>9967</v>
      </c>
      <c r="F7641" t="s">
        <v>3994</v>
      </c>
      <c r="G7641" s="160" t="s">
        <v>4076</v>
      </c>
      <c r="H7641" t="s">
        <v>4330</v>
      </c>
      <c r="I7641">
        <v>99</v>
      </c>
      <c r="J7641" t="s">
        <v>5707</v>
      </c>
      <c r="K7641">
        <v>99</v>
      </c>
      <c r="L7641" t="s">
        <v>3999</v>
      </c>
    </row>
    <row r="7642" spans="1:12">
      <c r="A7642" s="15">
        <v>31605004</v>
      </c>
      <c r="B7642" t="s">
        <v>5450</v>
      </c>
      <c r="C7642" t="s">
        <v>9958</v>
      </c>
      <c r="D7642" t="s">
        <v>9965</v>
      </c>
      <c r="E7642" t="s">
        <v>9968</v>
      </c>
      <c r="F7642" t="s">
        <v>3994</v>
      </c>
      <c r="G7642" s="160" t="s">
        <v>4076</v>
      </c>
      <c r="H7642" t="s">
        <v>4330</v>
      </c>
      <c r="I7642">
        <v>99</v>
      </c>
      <c r="J7642" t="s">
        <v>5707</v>
      </c>
      <c r="K7642">
        <v>99</v>
      </c>
      <c r="L7642" t="s">
        <v>3999</v>
      </c>
    </row>
    <row r="7643" spans="1:12">
      <c r="A7643" s="15">
        <v>31606001</v>
      </c>
      <c r="B7643" t="s">
        <v>5450</v>
      </c>
      <c r="C7643" t="s">
        <v>9958</v>
      </c>
      <c r="D7643" t="s">
        <v>9969</v>
      </c>
      <c r="E7643" t="s">
        <v>9970</v>
      </c>
      <c r="F7643" t="s">
        <v>3994</v>
      </c>
      <c r="G7643" s="160" t="s">
        <v>4076</v>
      </c>
      <c r="H7643" t="s">
        <v>4330</v>
      </c>
      <c r="I7643">
        <v>99</v>
      </c>
      <c r="J7643" t="s">
        <v>5707</v>
      </c>
      <c r="K7643">
        <v>99</v>
      </c>
      <c r="L7643" t="s">
        <v>3999</v>
      </c>
    </row>
    <row r="7644" spans="1:12">
      <c r="A7644" s="15">
        <v>31606002</v>
      </c>
      <c r="B7644" t="s">
        <v>5450</v>
      </c>
      <c r="C7644" t="s">
        <v>9958</v>
      </c>
      <c r="D7644" t="s">
        <v>9969</v>
      </c>
      <c r="E7644" t="s">
        <v>9971</v>
      </c>
      <c r="F7644" t="s">
        <v>3994</v>
      </c>
      <c r="G7644" s="160" t="s">
        <v>4076</v>
      </c>
      <c r="H7644" t="s">
        <v>4330</v>
      </c>
      <c r="I7644">
        <v>99</v>
      </c>
      <c r="J7644" t="s">
        <v>5707</v>
      </c>
      <c r="K7644">
        <v>99</v>
      </c>
      <c r="L7644" t="s">
        <v>3999</v>
      </c>
    </row>
    <row r="7645" spans="1:12">
      <c r="A7645" s="15">
        <v>31612001</v>
      </c>
      <c r="B7645" t="s">
        <v>5450</v>
      </c>
      <c r="C7645" t="s">
        <v>9958</v>
      </c>
      <c r="D7645" t="s">
        <v>9972</v>
      </c>
      <c r="E7645" t="s">
        <v>9973</v>
      </c>
      <c r="F7645" t="s">
        <v>3994</v>
      </c>
      <c r="G7645" s="160" t="s">
        <v>4076</v>
      </c>
      <c r="H7645" t="s">
        <v>4330</v>
      </c>
      <c r="I7645">
        <v>99</v>
      </c>
      <c r="J7645" t="s">
        <v>5707</v>
      </c>
      <c r="K7645">
        <v>99</v>
      </c>
      <c r="L7645" t="s">
        <v>3999</v>
      </c>
    </row>
    <row r="7646" spans="1:12">
      <c r="A7646" s="15">
        <v>31612002</v>
      </c>
      <c r="B7646" t="s">
        <v>5450</v>
      </c>
      <c r="C7646" t="s">
        <v>9958</v>
      </c>
      <c r="D7646" t="s">
        <v>9972</v>
      </c>
      <c r="E7646" t="s">
        <v>9974</v>
      </c>
      <c r="F7646" t="s">
        <v>3994</v>
      </c>
      <c r="G7646" s="160" t="s">
        <v>4076</v>
      </c>
      <c r="H7646" t="s">
        <v>4330</v>
      </c>
      <c r="I7646">
        <v>99</v>
      </c>
      <c r="J7646" t="s">
        <v>5707</v>
      </c>
      <c r="K7646">
        <v>99</v>
      </c>
      <c r="L7646" t="s">
        <v>3999</v>
      </c>
    </row>
    <row r="7647" spans="1:12">
      <c r="A7647" s="15">
        <v>31612003</v>
      </c>
      <c r="B7647" t="s">
        <v>5450</v>
      </c>
      <c r="C7647" t="s">
        <v>9958</v>
      </c>
      <c r="D7647" t="s">
        <v>9972</v>
      </c>
      <c r="E7647" t="s">
        <v>9975</v>
      </c>
      <c r="F7647" t="s">
        <v>3994</v>
      </c>
      <c r="G7647" s="160" t="s">
        <v>4076</v>
      </c>
      <c r="H7647" t="s">
        <v>4330</v>
      </c>
      <c r="I7647">
        <v>99</v>
      </c>
      <c r="J7647" t="s">
        <v>5707</v>
      </c>
      <c r="K7647">
        <v>99</v>
      </c>
      <c r="L7647" t="s">
        <v>3999</v>
      </c>
    </row>
    <row r="7648" spans="1:12">
      <c r="A7648" s="15">
        <v>31613001</v>
      </c>
      <c r="B7648" t="s">
        <v>5450</v>
      </c>
      <c r="C7648" t="s">
        <v>9958</v>
      </c>
      <c r="D7648" t="s">
        <v>9976</v>
      </c>
      <c r="E7648" t="s">
        <v>9977</v>
      </c>
      <c r="F7648" t="s">
        <v>3994</v>
      </c>
      <c r="G7648" s="160" t="s">
        <v>4076</v>
      </c>
      <c r="H7648" t="s">
        <v>4330</v>
      </c>
      <c r="I7648">
        <v>99</v>
      </c>
      <c r="J7648" t="s">
        <v>5707</v>
      </c>
      <c r="K7648">
        <v>99</v>
      </c>
      <c r="L7648" t="s">
        <v>3999</v>
      </c>
    </row>
    <row r="7649" spans="1:12">
      <c r="A7649" s="15">
        <v>31613002</v>
      </c>
      <c r="B7649" t="s">
        <v>5450</v>
      </c>
      <c r="C7649" t="s">
        <v>9958</v>
      </c>
      <c r="D7649" t="s">
        <v>9976</v>
      </c>
      <c r="E7649" t="s">
        <v>9978</v>
      </c>
      <c r="F7649" t="s">
        <v>3994</v>
      </c>
      <c r="G7649" s="160" t="s">
        <v>4076</v>
      </c>
      <c r="H7649" t="s">
        <v>4330</v>
      </c>
      <c r="I7649">
        <v>99</v>
      </c>
      <c r="J7649" t="s">
        <v>5707</v>
      </c>
      <c r="K7649">
        <v>99</v>
      </c>
      <c r="L7649" t="s">
        <v>3999</v>
      </c>
    </row>
    <row r="7650" spans="1:12">
      <c r="A7650" s="15">
        <v>31613003</v>
      </c>
      <c r="B7650" t="s">
        <v>5450</v>
      </c>
      <c r="C7650" t="s">
        <v>9958</v>
      </c>
      <c r="D7650" t="s">
        <v>9976</v>
      </c>
      <c r="E7650" t="s">
        <v>9979</v>
      </c>
      <c r="F7650" t="s">
        <v>3994</v>
      </c>
      <c r="G7650" s="160" t="s">
        <v>4076</v>
      </c>
      <c r="H7650" t="s">
        <v>4330</v>
      </c>
      <c r="I7650">
        <v>99</v>
      </c>
      <c r="J7650" t="s">
        <v>5707</v>
      </c>
      <c r="K7650">
        <v>99</v>
      </c>
      <c r="L7650" t="s">
        <v>3999</v>
      </c>
    </row>
    <row r="7651" spans="1:12">
      <c r="A7651" s="15">
        <v>31613004</v>
      </c>
      <c r="B7651" t="s">
        <v>5450</v>
      </c>
      <c r="C7651" t="s">
        <v>9958</v>
      </c>
      <c r="D7651" t="s">
        <v>9976</v>
      </c>
      <c r="E7651" t="s">
        <v>9980</v>
      </c>
      <c r="F7651" t="s">
        <v>3994</v>
      </c>
      <c r="G7651" s="160" t="s">
        <v>4076</v>
      </c>
      <c r="H7651" t="s">
        <v>4330</v>
      </c>
      <c r="I7651">
        <v>99</v>
      </c>
      <c r="J7651" t="s">
        <v>5707</v>
      </c>
      <c r="K7651">
        <v>99</v>
      </c>
      <c r="L7651" t="s">
        <v>3999</v>
      </c>
    </row>
    <row r="7652" spans="1:12">
      <c r="A7652" s="15">
        <v>31614001</v>
      </c>
      <c r="B7652" t="s">
        <v>5450</v>
      </c>
      <c r="C7652" t="s">
        <v>9958</v>
      </c>
      <c r="D7652" t="s">
        <v>9981</v>
      </c>
      <c r="E7652" t="s">
        <v>9982</v>
      </c>
      <c r="F7652" t="s">
        <v>3994</v>
      </c>
      <c r="G7652" s="160" t="s">
        <v>4076</v>
      </c>
      <c r="H7652" t="s">
        <v>4330</v>
      </c>
      <c r="I7652">
        <v>99</v>
      </c>
      <c r="J7652" t="s">
        <v>5707</v>
      </c>
      <c r="K7652">
        <v>99</v>
      </c>
      <c r="L7652" t="s">
        <v>3999</v>
      </c>
    </row>
    <row r="7653" spans="1:12">
      <c r="A7653" s="15">
        <v>31614002</v>
      </c>
      <c r="B7653" t="s">
        <v>5450</v>
      </c>
      <c r="C7653" t="s">
        <v>9958</v>
      </c>
      <c r="D7653" t="s">
        <v>9981</v>
      </c>
      <c r="E7653" t="s">
        <v>9983</v>
      </c>
      <c r="F7653" t="s">
        <v>3994</v>
      </c>
      <c r="G7653" s="160" t="s">
        <v>4076</v>
      </c>
      <c r="H7653" t="s">
        <v>4330</v>
      </c>
      <c r="I7653">
        <v>99</v>
      </c>
      <c r="J7653" t="s">
        <v>5707</v>
      </c>
      <c r="K7653">
        <v>99</v>
      </c>
      <c r="L7653" t="s">
        <v>3999</v>
      </c>
    </row>
    <row r="7654" spans="1:12">
      <c r="A7654" s="15">
        <v>31615001</v>
      </c>
      <c r="B7654" t="s">
        <v>5450</v>
      </c>
      <c r="C7654" t="s">
        <v>9958</v>
      </c>
      <c r="D7654" t="s">
        <v>9984</v>
      </c>
      <c r="E7654" t="s">
        <v>9985</v>
      </c>
      <c r="F7654" t="s">
        <v>3994</v>
      </c>
      <c r="G7654" s="160" t="s">
        <v>4076</v>
      </c>
      <c r="H7654" t="s">
        <v>4330</v>
      </c>
      <c r="I7654">
        <v>99</v>
      </c>
      <c r="J7654" t="s">
        <v>5707</v>
      </c>
      <c r="K7654">
        <v>99</v>
      </c>
      <c r="L7654" t="s">
        <v>3999</v>
      </c>
    </row>
    <row r="7655" spans="1:12">
      <c r="A7655" s="15">
        <v>31615002</v>
      </c>
      <c r="B7655" t="s">
        <v>5450</v>
      </c>
      <c r="C7655" t="s">
        <v>9958</v>
      </c>
      <c r="D7655" t="s">
        <v>9984</v>
      </c>
      <c r="E7655" t="s">
        <v>9986</v>
      </c>
      <c r="F7655" t="s">
        <v>3994</v>
      </c>
      <c r="G7655" s="160" t="s">
        <v>4076</v>
      </c>
      <c r="H7655" t="s">
        <v>4330</v>
      </c>
      <c r="I7655">
        <v>99</v>
      </c>
      <c r="J7655" t="s">
        <v>5707</v>
      </c>
      <c r="K7655">
        <v>99</v>
      </c>
      <c r="L7655" t="s">
        <v>3999</v>
      </c>
    </row>
    <row r="7656" spans="1:12">
      <c r="A7656" s="15">
        <v>31615003</v>
      </c>
      <c r="B7656" t="s">
        <v>5450</v>
      </c>
      <c r="C7656" t="s">
        <v>9958</v>
      </c>
      <c r="D7656" t="s">
        <v>9984</v>
      </c>
      <c r="E7656" t="s">
        <v>9987</v>
      </c>
      <c r="F7656" t="s">
        <v>3994</v>
      </c>
      <c r="G7656" s="160" t="s">
        <v>4076</v>
      </c>
      <c r="H7656" t="s">
        <v>4330</v>
      </c>
      <c r="I7656">
        <v>99</v>
      </c>
      <c r="J7656" t="s">
        <v>5707</v>
      </c>
      <c r="K7656">
        <v>99</v>
      </c>
      <c r="L7656" t="s">
        <v>3999</v>
      </c>
    </row>
    <row r="7657" spans="1:12">
      <c r="A7657" s="15">
        <v>31615004</v>
      </c>
      <c r="B7657" t="s">
        <v>5450</v>
      </c>
      <c r="C7657" t="s">
        <v>9958</v>
      </c>
      <c r="D7657" t="s">
        <v>9984</v>
      </c>
      <c r="E7657" t="s">
        <v>9988</v>
      </c>
      <c r="F7657" t="s">
        <v>3994</v>
      </c>
      <c r="G7657" s="160" t="s">
        <v>4076</v>
      </c>
      <c r="H7657" t="s">
        <v>4330</v>
      </c>
      <c r="I7657">
        <v>99</v>
      </c>
      <c r="J7657" t="s">
        <v>5707</v>
      </c>
      <c r="K7657">
        <v>99</v>
      </c>
      <c r="L7657" t="s">
        <v>3999</v>
      </c>
    </row>
    <row r="7658" spans="1:12">
      <c r="A7658" s="15">
        <v>31616001</v>
      </c>
      <c r="B7658" t="s">
        <v>5450</v>
      </c>
      <c r="C7658" t="s">
        <v>9958</v>
      </c>
      <c r="D7658" t="s">
        <v>9989</v>
      </c>
      <c r="E7658" t="s">
        <v>9990</v>
      </c>
      <c r="F7658" t="s">
        <v>3994</v>
      </c>
      <c r="G7658" s="160" t="s">
        <v>4076</v>
      </c>
      <c r="H7658" t="s">
        <v>4330</v>
      </c>
      <c r="I7658">
        <v>99</v>
      </c>
      <c r="J7658" t="s">
        <v>5707</v>
      </c>
      <c r="K7658">
        <v>99</v>
      </c>
      <c r="L7658" t="s">
        <v>3999</v>
      </c>
    </row>
    <row r="7659" spans="1:12">
      <c r="A7659" s="15">
        <v>31616002</v>
      </c>
      <c r="B7659" t="s">
        <v>5450</v>
      </c>
      <c r="C7659" t="s">
        <v>9958</v>
      </c>
      <c r="D7659" t="s">
        <v>9989</v>
      </c>
      <c r="E7659" t="s">
        <v>9991</v>
      </c>
      <c r="F7659" t="s">
        <v>3994</v>
      </c>
      <c r="G7659" s="160" t="s">
        <v>4076</v>
      </c>
      <c r="H7659" t="s">
        <v>4330</v>
      </c>
      <c r="I7659">
        <v>99</v>
      </c>
      <c r="J7659" t="s">
        <v>5707</v>
      </c>
      <c r="K7659">
        <v>99</v>
      </c>
      <c r="L7659" t="s">
        <v>3999</v>
      </c>
    </row>
    <row r="7660" spans="1:12">
      <c r="A7660" s="15">
        <v>31616003</v>
      </c>
      <c r="B7660" t="s">
        <v>5450</v>
      </c>
      <c r="C7660" t="s">
        <v>9958</v>
      </c>
      <c r="D7660" t="s">
        <v>9989</v>
      </c>
      <c r="E7660" t="s">
        <v>9992</v>
      </c>
      <c r="F7660" t="s">
        <v>3994</v>
      </c>
      <c r="G7660" s="160" t="s">
        <v>4076</v>
      </c>
      <c r="H7660" t="s">
        <v>4330</v>
      </c>
      <c r="I7660">
        <v>99</v>
      </c>
      <c r="J7660" t="s">
        <v>5707</v>
      </c>
      <c r="K7660">
        <v>99</v>
      </c>
      <c r="L7660" t="s">
        <v>3999</v>
      </c>
    </row>
    <row r="7661" spans="1:12">
      <c r="A7661" s="15">
        <v>31616004</v>
      </c>
      <c r="B7661" t="s">
        <v>5450</v>
      </c>
      <c r="C7661" t="s">
        <v>9958</v>
      </c>
      <c r="D7661" t="s">
        <v>9989</v>
      </c>
      <c r="E7661" t="s">
        <v>9993</v>
      </c>
      <c r="F7661" t="s">
        <v>3994</v>
      </c>
      <c r="G7661" s="160" t="s">
        <v>4076</v>
      </c>
      <c r="H7661" t="s">
        <v>4330</v>
      </c>
      <c r="I7661">
        <v>99</v>
      </c>
      <c r="J7661" t="s">
        <v>5707</v>
      </c>
      <c r="K7661">
        <v>99</v>
      </c>
      <c r="L7661" t="s">
        <v>3999</v>
      </c>
    </row>
    <row r="7662" spans="1:12">
      <c r="A7662" s="15">
        <v>31616005</v>
      </c>
      <c r="B7662" t="s">
        <v>5450</v>
      </c>
      <c r="C7662" t="s">
        <v>9958</v>
      </c>
      <c r="D7662" t="s">
        <v>9989</v>
      </c>
      <c r="E7662" t="s">
        <v>9994</v>
      </c>
      <c r="F7662" t="s">
        <v>3994</v>
      </c>
      <c r="G7662" s="160" t="s">
        <v>4076</v>
      </c>
      <c r="H7662" t="s">
        <v>4330</v>
      </c>
      <c r="I7662">
        <v>99</v>
      </c>
      <c r="J7662" t="s">
        <v>5707</v>
      </c>
      <c r="K7662">
        <v>99</v>
      </c>
      <c r="L7662" t="s">
        <v>3999</v>
      </c>
    </row>
    <row r="7663" spans="1:12">
      <c r="A7663" s="15">
        <v>31616006</v>
      </c>
      <c r="B7663" t="s">
        <v>5450</v>
      </c>
      <c r="C7663" t="s">
        <v>9958</v>
      </c>
      <c r="D7663" t="s">
        <v>9989</v>
      </c>
      <c r="E7663" t="s">
        <v>9995</v>
      </c>
      <c r="F7663" t="s">
        <v>3994</v>
      </c>
      <c r="G7663" s="160" t="s">
        <v>4076</v>
      </c>
      <c r="H7663" t="s">
        <v>4330</v>
      </c>
      <c r="I7663">
        <v>99</v>
      </c>
      <c r="J7663" t="s">
        <v>5707</v>
      </c>
      <c r="K7663">
        <v>99</v>
      </c>
      <c r="L7663" t="s">
        <v>3999</v>
      </c>
    </row>
    <row r="7664" spans="1:12">
      <c r="A7664" s="15">
        <v>31700101</v>
      </c>
      <c r="B7664" t="s">
        <v>5450</v>
      </c>
      <c r="C7664" t="s">
        <v>9996</v>
      </c>
      <c r="D7664" t="s">
        <v>9997</v>
      </c>
      <c r="E7664" t="s">
        <v>9826</v>
      </c>
      <c r="F7664" t="s">
        <v>5544</v>
      </c>
      <c r="G7664" s="160" t="s">
        <v>4074</v>
      </c>
      <c r="H7664" t="s">
        <v>4075</v>
      </c>
      <c r="I7664" s="160" t="s">
        <v>3995</v>
      </c>
      <c r="J7664" t="s">
        <v>4653</v>
      </c>
      <c r="K7664">
        <v>99</v>
      </c>
      <c r="L7664" t="s">
        <v>3999</v>
      </c>
    </row>
    <row r="7665" spans="1:12">
      <c r="A7665" s="15">
        <v>31700102</v>
      </c>
      <c r="B7665" t="s">
        <v>5450</v>
      </c>
      <c r="C7665" t="s">
        <v>9996</v>
      </c>
      <c r="D7665" t="s">
        <v>9997</v>
      </c>
      <c r="E7665" t="s">
        <v>9814</v>
      </c>
      <c r="F7665" t="s">
        <v>5544</v>
      </c>
      <c r="G7665" s="160" t="s">
        <v>4074</v>
      </c>
      <c r="H7665" t="s">
        <v>4075</v>
      </c>
      <c r="I7665" s="160" t="s">
        <v>3995</v>
      </c>
      <c r="J7665" t="s">
        <v>4653</v>
      </c>
      <c r="K7665">
        <v>99</v>
      </c>
      <c r="L7665" t="s">
        <v>3999</v>
      </c>
    </row>
    <row r="7666" spans="1:12">
      <c r="A7666" s="15">
        <v>31700103</v>
      </c>
      <c r="B7666" t="s">
        <v>5450</v>
      </c>
      <c r="C7666" t="s">
        <v>9996</v>
      </c>
      <c r="D7666" t="s">
        <v>9997</v>
      </c>
      <c r="E7666" t="s">
        <v>9791</v>
      </c>
      <c r="F7666" t="s">
        <v>5544</v>
      </c>
      <c r="G7666" s="160" t="s">
        <v>4074</v>
      </c>
      <c r="H7666" t="s">
        <v>4075</v>
      </c>
      <c r="I7666" s="160" t="s">
        <v>3995</v>
      </c>
      <c r="J7666" t="s">
        <v>4653</v>
      </c>
      <c r="K7666">
        <v>99</v>
      </c>
      <c r="L7666" t="s">
        <v>3999</v>
      </c>
    </row>
    <row r="7667" spans="1:12">
      <c r="A7667" s="15">
        <v>31801001</v>
      </c>
      <c r="B7667" t="s">
        <v>5450</v>
      </c>
      <c r="C7667" t="s">
        <v>9998</v>
      </c>
      <c r="D7667" t="s">
        <v>9999</v>
      </c>
      <c r="E7667" t="s">
        <v>10000</v>
      </c>
      <c r="F7667" t="s">
        <v>3994</v>
      </c>
      <c r="G7667" s="160" t="s">
        <v>4076</v>
      </c>
      <c r="H7667" t="s">
        <v>4330</v>
      </c>
      <c r="I7667">
        <v>99</v>
      </c>
      <c r="J7667" t="s">
        <v>5707</v>
      </c>
      <c r="K7667">
        <v>99</v>
      </c>
      <c r="L7667" t="s">
        <v>3999</v>
      </c>
    </row>
    <row r="7668" spans="1:12">
      <c r="A7668" s="15">
        <v>31801010</v>
      </c>
      <c r="B7668" t="s">
        <v>5450</v>
      </c>
      <c r="C7668" t="s">
        <v>9998</v>
      </c>
      <c r="D7668" t="s">
        <v>9999</v>
      </c>
      <c r="E7668" t="s">
        <v>10001</v>
      </c>
      <c r="F7668" t="s">
        <v>3994</v>
      </c>
      <c r="G7668" s="160" t="s">
        <v>4076</v>
      </c>
      <c r="H7668" t="s">
        <v>4330</v>
      </c>
      <c r="I7668">
        <v>99</v>
      </c>
      <c r="J7668" t="s">
        <v>5707</v>
      </c>
      <c r="K7668">
        <v>99</v>
      </c>
      <c r="L7668" t="s">
        <v>3999</v>
      </c>
    </row>
    <row r="7669" spans="1:12">
      <c r="A7669" s="15">
        <v>31801020</v>
      </c>
      <c r="B7669" t="s">
        <v>5450</v>
      </c>
      <c r="C7669" t="s">
        <v>9998</v>
      </c>
      <c r="D7669" t="s">
        <v>9999</v>
      </c>
      <c r="E7669" t="s">
        <v>10002</v>
      </c>
      <c r="F7669" t="s">
        <v>3994</v>
      </c>
      <c r="G7669" s="160" t="s">
        <v>4076</v>
      </c>
      <c r="H7669" t="s">
        <v>4330</v>
      </c>
      <c r="I7669">
        <v>99</v>
      </c>
      <c r="J7669" t="s">
        <v>5707</v>
      </c>
      <c r="K7669">
        <v>99</v>
      </c>
      <c r="L7669" t="s">
        <v>3999</v>
      </c>
    </row>
    <row r="7670" spans="1:12">
      <c r="A7670" s="15">
        <v>31801021</v>
      </c>
      <c r="B7670" t="s">
        <v>5450</v>
      </c>
      <c r="C7670" t="s">
        <v>9998</v>
      </c>
      <c r="D7670" t="s">
        <v>9999</v>
      </c>
      <c r="E7670" t="s">
        <v>10003</v>
      </c>
      <c r="F7670" t="s">
        <v>3994</v>
      </c>
      <c r="G7670" s="160" t="s">
        <v>4076</v>
      </c>
      <c r="H7670" t="s">
        <v>4330</v>
      </c>
      <c r="I7670">
        <v>99</v>
      </c>
      <c r="J7670" t="s">
        <v>5707</v>
      </c>
      <c r="K7670">
        <v>99</v>
      </c>
      <c r="L7670" t="s">
        <v>3999</v>
      </c>
    </row>
    <row r="7671" spans="1:12">
      <c r="A7671" s="15">
        <v>31801030</v>
      </c>
      <c r="B7671" t="s">
        <v>5450</v>
      </c>
      <c r="C7671" t="s">
        <v>9998</v>
      </c>
      <c r="D7671" t="s">
        <v>9999</v>
      </c>
      <c r="E7671" t="s">
        <v>10004</v>
      </c>
      <c r="F7671" t="s">
        <v>3994</v>
      </c>
      <c r="G7671" s="160" t="s">
        <v>4076</v>
      </c>
      <c r="H7671" t="s">
        <v>4330</v>
      </c>
      <c r="I7671">
        <v>99</v>
      </c>
      <c r="J7671" t="s">
        <v>5707</v>
      </c>
      <c r="K7671">
        <v>99</v>
      </c>
      <c r="L7671" t="s">
        <v>3999</v>
      </c>
    </row>
    <row r="7672" spans="1:12">
      <c r="A7672" s="15">
        <v>31801031</v>
      </c>
      <c r="B7672" t="s">
        <v>5450</v>
      </c>
      <c r="C7672" t="s">
        <v>9998</v>
      </c>
      <c r="D7672" t="s">
        <v>9999</v>
      </c>
      <c r="E7672" t="s">
        <v>10005</v>
      </c>
      <c r="F7672" t="s">
        <v>3994</v>
      </c>
      <c r="G7672" s="160" t="s">
        <v>4076</v>
      </c>
      <c r="H7672" t="s">
        <v>4330</v>
      </c>
      <c r="I7672">
        <v>99</v>
      </c>
      <c r="J7672" t="s">
        <v>5707</v>
      </c>
      <c r="K7672">
        <v>99</v>
      </c>
      <c r="L7672" t="s">
        <v>3999</v>
      </c>
    </row>
    <row r="7673" spans="1:12">
      <c r="A7673" s="15">
        <v>32099997</v>
      </c>
      <c r="B7673" t="s">
        <v>5450</v>
      </c>
      <c r="C7673" t="s">
        <v>10006</v>
      </c>
      <c r="D7673" t="s">
        <v>4020</v>
      </c>
      <c r="E7673" t="s">
        <v>4020</v>
      </c>
      <c r="F7673" t="s">
        <v>3994</v>
      </c>
      <c r="G7673" s="160" t="s">
        <v>4076</v>
      </c>
      <c r="H7673" t="s">
        <v>4330</v>
      </c>
      <c r="I7673" s="160" t="s">
        <v>4009</v>
      </c>
      <c r="J7673" t="s">
        <v>10007</v>
      </c>
      <c r="K7673">
        <v>99</v>
      </c>
      <c r="L7673" t="s">
        <v>3999</v>
      </c>
    </row>
    <row r="7674" spans="1:12">
      <c r="A7674" s="15">
        <v>32099998</v>
      </c>
      <c r="B7674" t="s">
        <v>5450</v>
      </c>
      <c r="C7674" t="s">
        <v>10006</v>
      </c>
      <c r="D7674" t="s">
        <v>4020</v>
      </c>
      <c r="E7674" t="s">
        <v>4020</v>
      </c>
      <c r="F7674" t="s">
        <v>3994</v>
      </c>
      <c r="G7674" s="160" t="s">
        <v>4076</v>
      </c>
      <c r="H7674" t="s">
        <v>4330</v>
      </c>
      <c r="I7674" s="160" t="s">
        <v>4009</v>
      </c>
      <c r="J7674" t="s">
        <v>10007</v>
      </c>
      <c r="K7674">
        <v>99</v>
      </c>
      <c r="L7674" t="s">
        <v>3999</v>
      </c>
    </row>
    <row r="7675" spans="1:12">
      <c r="A7675" s="15">
        <v>32099999</v>
      </c>
      <c r="B7675" t="s">
        <v>5450</v>
      </c>
      <c r="C7675" t="s">
        <v>10006</v>
      </c>
      <c r="D7675" t="s">
        <v>4020</v>
      </c>
      <c r="E7675" t="s">
        <v>4020</v>
      </c>
      <c r="F7675" t="s">
        <v>3994</v>
      </c>
      <c r="G7675" s="160" t="s">
        <v>4076</v>
      </c>
      <c r="H7675" t="s">
        <v>4330</v>
      </c>
      <c r="I7675" s="160" t="s">
        <v>4009</v>
      </c>
      <c r="J7675" t="s">
        <v>10007</v>
      </c>
      <c r="K7675">
        <v>99</v>
      </c>
      <c r="L7675" t="s">
        <v>3999</v>
      </c>
    </row>
    <row r="7676" spans="1:12">
      <c r="A7676" s="15">
        <v>3210000660</v>
      </c>
      <c r="B7676" t="s">
        <v>5450</v>
      </c>
      <c r="C7676" t="s">
        <v>5543</v>
      </c>
      <c r="D7676" t="s">
        <v>5452</v>
      </c>
      <c r="E7676" t="s">
        <v>5554</v>
      </c>
      <c r="F7676" t="s">
        <v>5544</v>
      </c>
      <c r="G7676" s="160" t="s">
        <v>4198</v>
      </c>
      <c r="H7676" t="s">
        <v>5512</v>
      </c>
      <c r="I7676" s="160" t="s">
        <v>4007</v>
      </c>
      <c r="J7676" t="s">
        <v>5545</v>
      </c>
      <c r="K7676" s="160" t="s">
        <v>4007</v>
      </c>
      <c r="L7676" t="s">
        <v>4145</v>
      </c>
    </row>
    <row r="7677" spans="1:12">
      <c r="A7677" s="15">
        <v>33000101</v>
      </c>
      <c r="B7677" t="s">
        <v>5450</v>
      </c>
      <c r="C7677" t="s">
        <v>10008</v>
      </c>
      <c r="D7677" t="s">
        <v>4333</v>
      </c>
      <c r="E7677" t="s">
        <v>10009</v>
      </c>
      <c r="F7677" t="s">
        <v>3994</v>
      </c>
      <c r="G7677" s="160" t="s">
        <v>4076</v>
      </c>
      <c r="H7677" t="s">
        <v>4330</v>
      </c>
      <c r="I7677" s="160" t="s">
        <v>4009</v>
      </c>
      <c r="J7677" t="s">
        <v>10007</v>
      </c>
      <c r="K7677">
        <v>99</v>
      </c>
      <c r="L7677" t="s">
        <v>3999</v>
      </c>
    </row>
    <row r="7678" spans="1:12">
      <c r="A7678" s="15">
        <v>33000102</v>
      </c>
      <c r="B7678" t="s">
        <v>5450</v>
      </c>
      <c r="C7678" t="s">
        <v>10008</v>
      </c>
      <c r="D7678" t="s">
        <v>4333</v>
      </c>
      <c r="E7678" t="s">
        <v>4611</v>
      </c>
      <c r="F7678" t="s">
        <v>3994</v>
      </c>
      <c r="G7678" s="160" t="s">
        <v>4076</v>
      </c>
      <c r="H7678" t="s">
        <v>4330</v>
      </c>
      <c r="I7678" s="160" t="s">
        <v>4009</v>
      </c>
      <c r="J7678" t="s">
        <v>10007</v>
      </c>
      <c r="K7678">
        <v>99</v>
      </c>
      <c r="L7678" t="s">
        <v>3999</v>
      </c>
    </row>
    <row r="7679" spans="1:12">
      <c r="A7679" s="15">
        <v>33000103</v>
      </c>
      <c r="B7679" t="s">
        <v>5450</v>
      </c>
      <c r="C7679" t="s">
        <v>10008</v>
      </c>
      <c r="D7679" t="s">
        <v>4333</v>
      </c>
      <c r="E7679" t="s">
        <v>10010</v>
      </c>
      <c r="F7679" t="s">
        <v>3994</v>
      </c>
      <c r="G7679" s="160" t="s">
        <v>4076</v>
      </c>
      <c r="H7679" t="s">
        <v>4330</v>
      </c>
      <c r="I7679" s="160" t="s">
        <v>4009</v>
      </c>
      <c r="J7679" t="s">
        <v>10007</v>
      </c>
      <c r="K7679">
        <v>99</v>
      </c>
      <c r="L7679" t="s">
        <v>3999</v>
      </c>
    </row>
    <row r="7680" spans="1:12">
      <c r="A7680" s="15">
        <v>33000104</v>
      </c>
      <c r="B7680" t="s">
        <v>5450</v>
      </c>
      <c r="C7680" t="s">
        <v>10008</v>
      </c>
      <c r="D7680" t="s">
        <v>4333</v>
      </c>
      <c r="E7680" t="s">
        <v>10011</v>
      </c>
      <c r="F7680" t="s">
        <v>3994</v>
      </c>
      <c r="G7680" s="160" t="s">
        <v>4076</v>
      </c>
      <c r="H7680" t="s">
        <v>4330</v>
      </c>
      <c r="I7680" s="160" t="s">
        <v>4009</v>
      </c>
      <c r="J7680" t="s">
        <v>10007</v>
      </c>
      <c r="K7680">
        <v>99</v>
      </c>
      <c r="L7680" t="s">
        <v>3999</v>
      </c>
    </row>
    <row r="7681" spans="1:12">
      <c r="A7681" s="15">
        <v>33000105</v>
      </c>
      <c r="B7681" t="s">
        <v>5450</v>
      </c>
      <c r="C7681" t="s">
        <v>10008</v>
      </c>
      <c r="D7681" t="s">
        <v>4333</v>
      </c>
      <c r="E7681" t="s">
        <v>10012</v>
      </c>
      <c r="F7681" t="s">
        <v>3994</v>
      </c>
      <c r="G7681" s="160" t="s">
        <v>4076</v>
      </c>
      <c r="H7681" t="s">
        <v>4330</v>
      </c>
      <c r="I7681" s="160" t="s">
        <v>4009</v>
      </c>
      <c r="J7681" t="s">
        <v>10007</v>
      </c>
      <c r="K7681">
        <v>99</v>
      </c>
      <c r="L7681" t="s">
        <v>3999</v>
      </c>
    </row>
    <row r="7682" spans="1:12">
      <c r="A7682" s="15">
        <v>33000106</v>
      </c>
      <c r="B7682" t="s">
        <v>5450</v>
      </c>
      <c r="C7682" t="s">
        <v>10008</v>
      </c>
      <c r="D7682" t="s">
        <v>4333</v>
      </c>
      <c r="E7682" t="s">
        <v>4383</v>
      </c>
      <c r="F7682" t="s">
        <v>3994</v>
      </c>
      <c r="G7682" s="160" t="s">
        <v>4076</v>
      </c>
      <c r="H7682" t="s">
        <v>4330</v>
      </c>
      <c r="I7682" s="160" t="s">
        <v>4009</v>
      </c>
      <c r="J7682" t="s">
        <v>10007</v>
      </c>
      <c r="K7682">
        <v>99</v>
      </c>
      <c r="L7682" t="s">
        <v>3999</v>
      </c>
    </row>
    <row r="7683" spans="1:12">
      <c r="A7683" s="15">
        <v>33000198</v>
      </c>
      <c r="B7683" t="s">
        <v>5450</v>
      </c>
      <c r="C7683" t="s">
        <v>10008</v>
      </c>
      <c r="D7683" t="s">
        <v>4333</v>
      </c>
      <c r="E7683" t="s">
        <v>4020</v>
      </c>
      <c r="F7683" t="s">
        <v>3994</v>
      </c>
      <c r="G7683" s="160" t="s">
        <v>4076</v>
      </c>
      <c r="H7683" t="s">
        <v>4330</v>
      </c>
      <c r="I7683" s="160" t="s">
        <v>4009</v>
      </c>
      <c r="J7683" t="s">
        <v>10007</v>
      </c>
      <c r="K7683">
        <v>99</v>
      </c>
      <c r="L7683" t="s">
        <v>3999</v>
      </c>
    </row>
    <row r="7684" spans="1:12">
      <c r="A7684" s="15">
        <v>33000199</v>
      </c>
      <c r="B7684" t="s">
        <v>5450</v>
      </c>
      <c r="C7684" t="s">
        <v>10008</v>
      </c>
      <c r="D7684" t="s">
        <v>4333</v>
      </c>
      <c r="E7684" t="s">
        <v>4020</v>
      </c>
      <c r="F7684" t="s">
        <v>3994</v>
      </c>
      <c r="G7684" s="160" t="s">
        <v>4076</v>
      </c>
      <c r="H7684" t="s">
        <v>4330</v>
      </c>
      <c r="I7684" s="160" t="s">
        <v>4009</v>
      </c>
      <c r="J7684" t="s">
        <v>10007</v>
      </c>
      <c r="K7684">
        <v>99</v>
      </c>
      <c r="L7684" t="s">
        <v>3999</v>
      </c>
    </row>
    <row r="7685" spans="1:12">
      <c r="A7685" s="15">
        <v>33000201</v>
      </c>
      <c r="B7685" t="s">
        <v>5450</v>
      </c>
      <c r="C7685" t="s">
        <v>10008</v>
      </c>
      <c r="D7685" t="s">
        <v>10013</v>
      </c>
      <c r="E7685" t="s">
        <v>4080</v>
      </c>
      <c r="F7685" t="s">
        <v>3994</v>
      </c>
      <c r="G7685" s="160" t="s">
        <v>4076</v>
      </c>
      <c r="H7685" t="s">
        <v>4330</v>
      </c>
      <c r="I7685" s="160" t="s">
        <v>4009</v>
      </c>
      <c r="J7685" t="s">
        <v>10007</v>
      </c>
      <c r="K7685">
        <v>99</v>
      </c>
      <c r="L7685" t="s">
        <v>3999</v>
      </c>
    </row>
    <row r="7686" spans="1:12">
      <c r="A7686" s="15">
        <v>33000202</v>
      </c>
      <c r="B7686" t="s">
        <v>5450</v>
      </c>
      <c r="C7686" t="s">
        <v>10008</v>
      </c>
      <c r="D7686" t="s">
        <v>10013</v>
      </c>
      <c r="E7686" t="s">
        <v>10014</v>
      </c>
      <c r="F7686" t="s">
        <v>3994</v>
      </c>
      <c r="G7686" s="160" t="s">
        <v>4076</v>
      </c>
      <c r="H7686" t="s">
        <v>4330</v>
      </c>
      <c r="I7686" s="160" t="s">
        <v>4009</v>
      </c>
      <c r="J7686" t="s">
        <v>10007</v>
      </c>
      <c r="K7686">
        <v>99</v>
      </c>
      <c r="L7686" t="s">
        <v>3999</v>
      </c>
    </row>
    <row r="7687" spans="1:12">
      <c r="A7687" s="15">
        <v>33000203</v>
      </c>
      <c r="B7687" t="s">
        <v>5450</v>
      </c>
      <c r="C7687" t="s">
        <v>10008</v>
      </c>
      <c r="D7687" t="s">
        <v>10013</v>
      </c>
      <c r="E7687" t="s">
        <v>10015</v>
      </c>
      <c r="F7687" t="s">
        <v>3994</v>
      </c>
      <c r="G7687" s="160" t="s">
        <v>4076</v>
      </c>
      <c r="H7687" t="s">
        <v>4330</v>
      </c>
      <c r="I7687" s="160" t="s">
        <v>4009</v>
      </c>
      <c r="J7687" t="s">
        <v>10007</v>
      </c>
      <c r="K7687">
        <v>99</v>
      </c>
      <c r="L7687" t="s">
        <v>3999</v>
      </c>
    </row>
    <row r="7688" spans="1:12">
      <c r="A7688" s="15">
        <v>33000211</v>
      </c>
      <c r="B7688" t="s">
        <v>5450</v>
      </c>
      <c r="C7688" t="s">
        <v>10008</v>
      </c>
      <c r="D7688" t="s">
        <v>10013</v>
      </c>
      <c r="E7688" t="s">
        <v>10016</v>
      </c>
      <c r="F7688" t="s">
        <v>3994</v>
      </c>
      <c r="G7688" s="160" t="s">
        <v>4076</v>
      </c>
      <c r="H7688" t="s">
        <v>4330</v>
      </c>
      <c r="I7688" s="160" t="s">
        <v>4009</v>
      </c>
      <c r="J7688" t="s">
        <v>10007</v>
      </c>
      <c r="K7688">
        <v>99</v>
      </c>
      <c r="L7688" t="s">
        <v>3999</v>
      </c>
    </row>
    <row r="7689" spans="1:12">
      <c r="A7689" s="15">
        <v>33000212</v>
      </c>
      <c r="B7689" t="s">
        <v>5450</v>
      </c>
      <c r="C7689" t="s">
        <v>10008</v>
      </c>
      <c r="D7689" t="s">
        <v>10013</v>
      </c>
      <c r="E7689" t="s">
        <v>10017</v>
      </c>
      <c r="F7689" t="s">
        <v>3994</v>
      </c>
      <c r="G7689" s="160" t="s">
        <v>4076</v>
      </c>
      <c r="H7689" t="s">
        <v>4330</v>
      </c>
      <c r="I7689" s="160" t="s">
        <v>4009</v>
      </c>
      <c r="J7689" t="s">
        <v>10007</v>
      </c>
      <c r="K7689">
        <v>99</v>
      </c>
      <c r="L7689" t="s">
        <v>3999</v>
      </c>
    </row>
    <row r="7690" spans="1:12">
      <c r="A7690" s="15">
        <v>33000213</v>
      </c>
      <c r="B7690" t="s">
        <v>5450</v>
      </c>
      <c r="C7690" t="s">
        <v>10008</v>
      </c>
      <c r="D7690" t="s">
        <v>10013</v>
      </c>
      <c r="E7690" t="s">
        <v>10018</v>
      </c>
      <c r="F7690" t="s">
        <v>3994</v>
      </c>
      <c r="G7690" s="160" t="s">
        <v>4076</v>
      </c>
      <c r="H7690" t="s">
        <v>4330</v>
      </c>
      <c r="I7690" s="160" t="s">
        <v>4009</v>
      </c>
      <c r="J7690" t="s">
        <v>10007</v>
      </c>
      <c r="K7690">
        <v>99</v>
      </c>
      <c r="L7690" t="s">
        <v>3999</v>
      </c>
    </row>
    <row r="7691" spans="1:12">
      <c r="A7691" s="15">
        <v>33000214</v>
      </c>
      <c r="B7691" t="s">
        <v>5450</v>
      </c>
      <c r="C7691" t="s">
        <v>10008</v>
      </c>
      <c r="D7691" t="s">
        <v>10013</v>
      </c>
      <c r="E7691" t="s">
        <v>10019</v>
      </c>
      <c r="F7691" t="s">
        <v>3994</v>
      </c>
      <c r="G7691" s="160" t="s">
        <v>4076</v>
      </c>
      <c r="H7691" t="s">
        <v>4330</v>
      </c>
      <c r="I7691" s="160" t="s">
        <v>4009</v>
      </c>
      <c r="J7691" t="s">
        <v>10007</v>
      </c>
      <c r="K7691">
        <v>99</v>
      </c>
      <c r="L7691" t="s">
        <v>3999</v>
      </c>
    </row>
    <row r="7692" spans="1:12">
      <c r="A7692" s="15">
        <v>33000297</v>
      </c>
      <c r="B7692" t="s">
        <v>5450</v>
      </c>
      <c r="C7692" t="s">
        <v>10008</v>
      </c>
      <c r="D7692" t="s">
        <v>10013</v>
      </c>
      <c r="E7692" t="s">
        <v>4020</v>
      </c>
      <c r="F7692" t="s">
        <v>3994</v>
      </c>
      <c r="G7692" s="160" t="s">
        <v>4076</v>
      </c>
      <c r="H7692" t="s">
        <v>4330</v>
      </c>
      <c r="I7692" s="160" t="s">
        <v>4009</v>
      </c>
      <c r="J7692" t="s">
        <v>10007</v>
      </c>
      <c r="K7692">
        <v>99</v>
      </c>
      <c r="L7692" t="s">
        <v>3999</v>
      </c>
    </row>
    <row r="7693" spans="1:12">
      <c r="A7693" s="15">
        <v>33000298</v>
      </c>
      <c r="B7693" t="s">
        <v>5450</v>
      </c>
      <c r="C7693" t="s">
        <v>10008</v>
      </c>
      <c r="D7693" t="s">
        <v>10013</v>
      </c>
      <c r="E7693" t="s">
        <v>4020</v>
      </c>
      <c r="F7693" t="s">
        <v>3994</v>
      </c>
      <c r="G7693" s="160" t="s">
        <v>4076</v>
      </c>
      <c r="H7693" t="s">
        <v>4330</v>
      </c>
      <c r="I7693" s="160" t="s">
        <v>4009</v>
      </c>
      <c r="J7693" t="s">
        <v>10007</v>
      </c>
      <c r="K7693">
        <v>99</v>
      </c>
      <c r="L7693" t="s">
        <v>3999</v>
      </c>
    </row>
    <row r="7694" spans="1:12">
      <c r="A7694" s="15">
        <v>33000299</v>
      </c>
      <c r="B7694" t="s">
        <v>5450</v>
      </c>
      <c r="C7694" t="s">
        <v>10008</v>
      </c>
      <c r="D7694" t="s">
        <v>10013</v>
      </c>
      <c r="E7694" t="s">
        <v>4020</v>
      </c>
      <c r="F7694" t="s">
        <v>3994</v>
      </c>
      <c r="G7694" s="160" t="s">
        <v>4076</v>
      </c>
      <c r="H7694" t="s">
        <v>4330</v>
      </c>
      <c r="I7694" s="160" t="s">
        <v>4009</v>
      </c>
      <c r="J7694" t="s">
        <v>10007</v>
      </c>
      <c r="K7694">
        <v>99</v>
      </c>
      <c r="L7694" t="s">
        <v>3999</v>
      </c>
    </row>
    <row r="7695" spans="1:12">
      <c r="A7695" s="15">
        <v>33000301</v>
      </c>
      <c r="B7695" t="s">
        <v>5450</v>
      </c>
      <c r="C7695" t="s">
        <v>10008</v>
      </c>
      <c r="D7695" t="s">
        <v>10020</v>
      </c>
      <c r="E7695" t="s">
        <v>10021</v>
      </c>
      <c r="F7695" t="s">
        <v>3994</v>
      </c>
      <c r="G7695" s="160" t="s">
        <v>4076</v>
      </c>
      <c r="H7695" t="s">
        <v>4330</v>
      </c>
      <c r="I7695" s="160" t="s">
        <v>4009</v>
      </c>
      <c r="J7695" t="s">
        <v>10007</v>
      </c>
      <c r="K7695">
        <v>99</v>
      </c>
      <c r="L7695" t="s">
        <v>3999</v>
      </c>
    </row>
    <row r="7696" spans="1:12">
      <c r="A7696" s="15">
        <v>33000302</v>
      </c>
      <c r="B7696" t="s">
        <v>5450</v>
      </c>
      <c r="C7696" t="s">
        <v>10008</v>
      </c>
      <c r="D7696" t="s">
        <v>10020</v>
      </c>
      <c r="E7696" t="s">
        <v>10022</v>
      </c>
      <c r="F7696" t="s">
        <v>3994</v>
      </c>
      <c r="G7696" s="160" t="s">
        <v>4076</v>
      </c>
      <c r="H7696" t="s">
        <v>4330</v>
      </c>
      <c r="I7696" s="160" t="s">
        <v>4009</v>
      </c>
      <c r="J7696" t="s">
        <v>10007</v>
      </c>
      <c r="K7696">
        <v>99</v>
      </c>
      <c r="L7696" t="s">
        <v>3999</v>
      </c>
    </row>
    <row r="7697" spans="1:12">
      <c r="A7697" s="15">
        <v>33000303</v>
      </c>
      <c r="B7697" t="s">
        <v>5450</v>
      </c>
      <c r="C7697" t="s">
        <v>10008</v>
      </c>
      <c r="D7697" t="s">
        <v>10020</v>
      </c>
      <c r="E7697" t="s">
        <v>10023</v>
      </c>
      <c r="F7697" t="s">
        <v>3994</v>
      </c>
      <c r="G7697" s="160" t="s">
        <v>4076</v>
      </c>
      <c r="H7697" t="s">
        <v>4330</v>
      </c>
      <c r="I7697" s="160" t="s">
        <v>4009</v>
      </c>
      <c r="J7697" t="s">
        <v>10007</v>
      </c>
      <c r="K7697">
        <v>99</v>
      </c>
      <c r="L7697" t="s">
        <v>3999</v>
      </c>
    </row>
    <row r="7698" spans="1:12">
      <c r="A7698" s="15">
        <v>33000304</v>
      </c>
      <c r="B7698" t="s">
        <v>5450</v>
      </c>
      <c r="C7698" t="s">
        <v>10008</v>
      </c>
      <c r="D7698" t="s">
        <v>10020</v>
      </c>
      <c r="E7698" t="s">
        <v>10024</v>
      </c>
      <c r="F7698" t="s">
        <v>3994</v>
      </c>
      <c r="G7698" s="160" t="s">
        <v>4076</v>
      </c>
      <c r="H7698" t="s">
        <v>4330</v>
      </c>
      <c r="I7698" s="160" t="s">
        <v>4009</v>
      </c>
      <c r="J7698" t="s">
        <v>10007</v>
      </c>
      <c r="K7698">
        <v>99</v>
      </c>
      <c r="L7698" t="s">
        <v>3999</v>
      </c>
    </row>
    <row r="7699" spans="1:12">
      <c r="A7699" s="15">
        <v>33000305</v>
      </c>
      <c r="B7699" t="s">
        <v>5450</v>
      </c>
      <c r="C7699" t="s">
        <v>10008</v>
      </c>
      <c r="D7699" t="s">
        <v>10020</v>
      </c>
      <c r="E7699" t="s">
        <v>10025</v>
      </c>
      <c r="F7699" t="s">
        <v>3994</v>
      </c>
      <c r="G7699" s="160" t="s">
        <v>4076</v>
      </c>
      <c r="H7699" t="s">
        <v>4330</v>
      </c>
      <c r="I7699" s="160" t="s">
        <v>4009</v>
      </c>
      <c r="J7699" t="s">
        <v>10007</v>
      </c>
      <c r="K7699">
        <v>99</v>
      </c>
      <c r="L7699" t="s">
        <v>3999</v>
      </c>
    </row>
    <row r="7700" spans="1:12">
      <c r="A7700" s="15">
        <v>33000306</v>
      </c>
      <c r="B7700" t="s">
        <v>5450</v>
      </c>
      <c r="C7700" t="s">
        <v>10008</v>
      </c>
      <c r="D7700" t="s">
        <v>10020</v>
      </c>
      <c r="E7700" t="s">
        <v>10026</v>
      </c>
      <c r="F7700" t="s">
        <v>3994</v>
      </c>
      <c r="G7700" s="160" t="s">
        <v>4076</v>
      </c>
      <c r="H7700" t="s">
        <v>4330</v>
      </c>
      <c r="I7700" s="160" t="s">
        <v>4009</v>
      </c>
      <c r="J7700" t="s">
        <v>10007</v>
      </c>
      <c r="K7700">
        <v>99</v>
      </c>
      <c r="L7700" t="s">
        <v>3999</v>
      </c>
    </row>
    <row r="7701" spans="1:12">
      <c r="A7701" s="15">
        <v>33000307</v>
      </c>
      <c r="B7701" t="s">
        <v>5450</v>
      </c>
      <c r="C7701" t="s">
        <v>10008</v>
      </c>
      <c r="D7701" t="s">
        <v>10020</v>
      </c>
      <c r="E7701" t="s">
        <v>4383</v>
      </c>
      <c r="F7701" t="s">
        <v>3994</v>
      </c>
      <c r="G7701" s="160" t="s">
        <v>4076</v>
      </c>
      <c r="H7701" t="s">
        <v>4330</v>
      </c>
      <c r="I7701" s="160" t="s">
        <v>4009</v>
      </c>
      <c r="J7701" t="s">
        <v>10007</v>
      </c>
      <c r="K7701">
        <v>99</v>
      </c>
      <c r="L7701" t="s">
        <v>3999</v>
      </c>
    </row>
    <row r="7702" spans="1:12">
      <c r="A7702" s="15">
        <v>33000399</v>
      </c>
      <c r="B7702" t="s">
        <v>5450</v>
      </c>
      <c r="C7702" t="s">
        <v>10008</v>
      </c>
      <c r="D7702" t="s">
        <v>10020</v>
      </c>
      <c r="E7702" t="s">
        <v>4020</v>
      </c>
      <c r="F7702" t="s">
        <v>3994</v>
      </c>
      <c r="G7702" s="160" t="s">
        <v>4076</v>
      </c>
      <c r="H7702" t="s">
        <v>4330</v>
      </c>
      <c r="I7702" s="160" t="s">
        <v>4009</v>
      </c>
      <c r="J7702" t="s">
        <v>10007</v>
      </c>
      <c r="K7702">
        <v>99</v>
      </c>
      <c r="L7702" t="s">
        <v>3999</v>
      </c>
    </row>
    <row r="7703" spans="1:12">
      <c r="A7703" s="15">
        <v>33000499</v>
      </c>
      <c r="B7703" t="s">
        <v>5450</v>
      </c>
      <c r="C7703" t="s">
        <v>10008</v>
      </c>
      <c r="D7703" t="s">
        <v>10027</v>
      </c>
      <c r="E7703" t="s">
        <v>4020</v>
      </c>
      <c r="F7703" t="s">
        <v>3994</v>
      </c>
      <c r="G7703" s="160" t="s">
        <v>4076</v>
      </c>
      <c r="H7703" t="s">
        <v>4330</v>
      </c>
      <c r="I7703" s="160" t="s">
        <v>4009</v>
      </c>
      <c r="J7703" t="s">
        <v>10007</v>
      </c>
      <c r="K7703">
        <v>99</v>
      </c>
      <c r="L7703" t="s">
        <v>3999</v>
      </c>
    </row>
    <row r="7704" spans="1:12">
      <c r="A7704" s="15">
        <v>33000599</v>
      </c>
      <c r="B7704" t="s">
        <v>5450</v>
      </c>
      <c r="C7704" t="s">
        <v>10008</v>
      </c>
      <c r="D7704" t="s">
        <v>10027</v>
      </c>
      <c r="E7704" t="s">
        <v>4020</v>
      </c>
      <c r="F7704" t="s">
        <v>3994</v>
      </c>
      <c r="G7704" s="160" t="s">
        <v>4076</v>
      </c>
      <c r="H7704" t="s">
        <v>4330</v>
      </c>
      <c r="I7704" s="160" t="s">
        <v>4009</v>
      </c>
      <c r="J7704" t="s">
        <v>10007</v>
      </c>
      <c r="K7704">
        <v>99</v>
      </c>
      <c r="L7704" t="s">
        <v>3999</v>
      </c>
    </row>
    <row r="7705" spans="1:12">
      <c r="A7705" s="15">
        <v>33088801</v>
      </c>
      <c r="B7705" t="s">
        <v>5450</v>
      </c>
      <c r="C7705" t="s">
        <v>10008</v>
      </c>
      <c r="D7705" t="s">
        <v>4079</v>
      </c>
      <c r="E7705" t="s">
        <v>7031</v>
      </c>
      <c r="F7705" t="s">
        <v>3994</v>
      </c>
      <c r="G7705" s="160" t="s">
        <v>4076</v>
      </c>
      <c r="H7705" t="s">
        <v>4330</v>
      </c>
      <c r="I7705" s="160" t="s">
        <v>4009</v>
      </c>
      <c r="J7705" t="s">
        <v>10007</v>
      </c>
      <c r="K7705">
        <v>99</v>
      </c>
      <c r="L7705" t="s">
        <v>3999</v>
      </c>
    </row>
    <row r="7706" spans="1:12">
      <c r="A7706" s="15">
        <v>33088802</v>
      </c>
      <c r="B7706" t="s">
        <v>5450</v>
      </c>
      <c r="C7706" t="s">
        <v>10008</v>
      </c>
      <c r="D7706" t="s">
        <v>4079</v>
      </c>
      <c r="E7706" t="s">
        <v>7031</v>
      </c>
      <c r="F7706" t="s">
        <v>3994</v>
      </c>
      <c r="G7706" s="160" t="s">
        <v>4076</v>
      </c>
      <c r="H7706" t="s">
        <v>4330</v>
      </c>
      <c r="I7706" s="160" t="s">
        <v>4009</v>
      </c>
      <c r="J7706" t="s">
        <v>10007</v>
      </c>
      <c r="K7706">
        <v>99</v>
      </c>
      <c r="L7706" t="s">
        <v>3999</v>
      </c>
    </row>
    <row r="7707" spans="1:12">
      <c r="A7707" s="15">
        <v>33088803</v>
      </c>
      <c r="B7707" t="s">
        <v>5450</v>
      </c>
      <c r="C7707" t="s">
        <v>10008</v>
      </c>
      <c r="D7707" t="s">
        <v>4079</v>
      </c>
      <c r="E7707" t="s">
        <v>7031</v>
      </c>
      <c r="F7707" t="s">
        <v>3994</v>
      </c>
      <c r="G7707" s="160" t="s">
        <v>4076</v>
      </c>
      <c r="H7707" t="s">
        <v>4330</v>
      </c>
      <c r="I7707" s="160" t="s">
        <v>4009</v>
      </c>
      <c r="J7707" t="s">
        <v>10007</v>
      </c>
      <c r="K7707">
        <v>99</v>
      </c>
      <c r="L7707" t="s">
        <v>3999</v>
      </c>
    </row>
    <row r="7708" spans="1:12">
      <c r="A7708" s="15">
        <v>33088804</v>
      </c>
      <c r="B7708" t="s">
        <v>5450</v>
      </c>
      <c r="C7708" t="s">
        <v>10008</v>
      </c>
      <c r="D7708" t="s">
        <v>4079</v>
      </c>
      <c r="E7708" t="s">
        <v>7031</v>
      </c>
      <c r="F7708" t="s">
        <v>3994</v>
      </c>
      <c r="G7708" s="160" t="s">
        <v>4076</v>
      </c>
      <c r="H7708" t="s">
        <v>4330</v>
      </c>
      <c r="I7708" s="160" t="s">
        <v>4009</v>
      </c>
      <c r="J7708" t="s">
        <v>10007</v>
      </c>
      <c r="K7708">
        <v>99</v>
      </c>
      <c r="L7708" t="s">
        <v>3999</v>
      </c>
    </row>
    <row r="7709" spans="1:12">
      <c r="A7709" s="15">
        <v>33088805</v>
      </c>
      <c r="B7709" t="s">
        <v>5450</v>
      </c>
      <c r="C7709" t="s">
        <v>10008</v>
      </c>
      <c r="D7709" t="s">
        <v>4079</v>
      </c>
      <c r="E7709" t="s">
        <v>7031</v>
      </c>
      <c r="F7709" t="s">
        <v>3994</v>
      </c>
      <c r="G7709" s="160" t="s">
        <v>4076</v>
      </c>
      <c r="H7709" t="s">
        <v>4330</v>
      </c>
      <c r="I7709" s="160" t="s">
        <v>4009</v>
      </c>
      <c r="J7709" t="s">
        <v>10007</v>
      </c>
      <c r="K7709">
        <v>99</v>
      </c>
      <c r="L7709" t="s">
        <v>3999</v>
      </c>
    </row>
    <row r="7710" spans="1:12">
      <c r="A7710" s="15">
        <v>36000101</v>
      </c>
      <c r="B7710" t="s">
        <v>5450</v>
      </c>
      <c r="C7710" t="s">
        <v>4606</v>
      </c>
      <c r="D7710" t="s">
        <v>10028</v>
      </c>
      <c r="E7710" t="s">
        <v>10029</v>
      </c>
      <c r="F7710" t="s">
        <v>5495</v>
      </c>
      <c r="G7710" s="160" t="s">
        <v>4069</v>
      </c>
      <c r="H7710" t="s">
        <v>5496</v>
      </c>
      <c r="I7710" s="160" t="s">
        <v>4007</v>
      </c>
      <c r="J7710" t="s">
        <v>5504</v>
      </c>
      <c r="K7710" s="160" t="s">
        <v>4009</v>
      </c>
      <c r="L7710" t="s">
        <v>5717</v>
      </c>
    </row>
    <row r="7711" spans="1:12">
      <c r="A7711" s="15">
        <v>36000102</v>
      </c>
      <c r="B7711" t="s">
        <v>5450</v>
      </c>
      <c r="C7711" t="s">
        <v>4606</v>
      </c>
      <c r="D7711" t="s">
        <v>10028</v>
      </c>
      <c r="E7711" t="s">
        <v>10030</v>
      </c>
      <c r="F7711" t="s">
        <v>4608</v>
      </c>
      <c r="G7711" s="160" t="s">
        <v>4005</v>
      </c>
      <c r="H7711" t="s">
        <v>4006</v>
      </c>
      <c r="I7711" s="160" t="s">
        <v>4009</v>
      </c>
      <c r="J7711" t="s">
        <v>4609</v>
      </c>
      <c r="K7711" s="160" t="s">
        <v>4009</v>
      </c>
      <c r="L7711" t="s">
        <v>4616</v>
      </c>
    </row>
    <row r="7712" spans="1:12">
      <c r="A7712" s="15">
        <v>36000103</v>
      </c>
      <c r="B7712" t="s">
        <v>5450</v>
      </c>
      <c r="C7712" t="s">
        <v>4606</v>
      </c>
      <c r="D7712" t="s">
        <v>10028</v>
      </c>
      <c r="E7712" t="s">
        <v>10031</v>
      </c>
      <c r="F7712" t="s">
        <v>4608</v>
      </c>
      <c r="G7712" s="160" t="s">
        <v>4005</v>
      </c>
      <c r="H7712" t="s">
        <v>4006</v>
      </c>
      <c r="I7712" s="160" t="s">
        <v>4009</v>
      </c>
      <c r="J7712" t="s">
        <v>4609</v>
      </c>
      <c r="K7712" s="160" t="s">
        <v>3997</v>
      </c>
      <c r="L7712" t="s">
        <v>4637</v>
      </c>
    </row>
    <row r="7713" spans="1:12">
      <c r="A7713" s="15">
        <v>36000104</v>
      </c>
      <c r="B7713" t="s">
        <v>5450</v>
      </c>
      <c r="C7713" t="s">
        <v>4606</v>
      </c>
      <c r="D7713" t="s">
        <v>10028</v>
      </c>
      <c r="E7713" t="s">
        <v>10032</v>
      </c>
      <c r="F7713" t="s">
        <v>4608</v>
      </c>
      <c r="G7713" s="160" t="s">
        <v>4005</v>
      </c>
      <c r="H7713" t="s">
        <v>4006</v>
      </c>
      <c r="I7713" s="160" t="s">
        <v>4009</v>
      </c>
      <c r="J7713" t="s">
        <v>4609</v>
      </c>
      <c r="K7713" s="160" t="s">
        <v>3995</v>
      </c>
      <c r="L7713" t="s">
        <v>4627</v>
      </c>
    </row>
    <row r="7714" spans="1:12">
      <c r="A7714" s="15">
        <v>38500101</v>
      </c>
      <c r="B7714" t="s">
        <v>5450</v>
      </c>
      <c r="C7714" t="s">
        <v>3919</v>
      </c>
      <c r="D7714" t="s">
        <v>10033</v>
      </c>
      <c r="E7714" t="s">
        <v>10034</v>
      </c>
      <c r="F7714" t="s">
        <v>3994</v>
      </c>
      <c r="G7714" s="160" t="s">
        <v>4076</v>
      </c>
      <c r="H7714" t="s">
        <v>4330</v>
      </c>
      <c r="I7714">
        <v>99</v>
      </c>
      <c r="J7714" t="s">
        <v>5707</v>
      </c>
      <c r="K7714">
        <v>99</v>
      </c>
      <c r="L7714" t="s">
        <v>3999</v>
      </c>
    </row>
    <row r="7715" spans="1:12">
      <c r="A7715" s="15">
        <v>38500102</v>
      </c>
      <c r="B7715" t="s">
        <v>5450</v>
      </c>
      <c r="C7715" t="s">
        <v>3919</v>
      </c>
      <c r="D7715" t="s">
        <v>10033</v>
      </c>
      <c r="E7715" t="s">
        <v>10035</v>
      </c>
      <c r="F7715" t="s">
        <v>3994</v>
      </c>
      <c r="G7715" s="160" t="s">
        <v>4076</v>
      </c>
      <c r="H7715" t="s">
        <v>4330</v>
      </c>
      <c r="I7715">
        <v>99</v>
      </c>
      <c r="J7715" t="s">
        <v>5707</v>
      </c>
      <c r="K7715">
        <v>99</v>
      </c>
      <c r="L7715" t="s">
        <v>3999</v>
      </c>
    </row>
    <row r="7716" spans="1:12">
      <c r="A7716" s="15">
        <v>38500110</v>
      </c>
      <c r="B7716" t="s">
        <v>5450</v>
      </c>
      <c r="C7716" t="s">
        <v>3919</v>
      </c>
      <c r="D7716" t="s">
        <v>10033</v>
      </c>
      <c r="E7716" t="s">
        <v>4020</v>
      </c>
      <c r="F7716" t="s">
        <v>3994</v>
      </c>
      <c r="G7716" s="160" t="s">
        <v>4076</v>
      </c>
      <c r="H7716" t="s">
        <v>4330</v>
      </c>
      <c r="I7716">
        <v>99</v>
      </c>
      <c r="J7716" t="s">
        <v>5707</v>
      </c>
      <c r="K7716">
        <v>99</v>
      </c>
      <c r="L7716" t="s">
        <v>3999</v>
      </c>
    </row>
    <row r="7717" spans="1:12">
      <c r="A7717" s="15">
        <v>39000189</v>
      </c>
      <c r="B7717" t="s">
        <v>5450</v>
      </c>
      <c r="C7717" t="s">
        <v>5718</v>
      </c>
      <c r="D7717" t="s">
        <v>5268</v>
      </c>
      <c r="E7717" t="s">
        <v>4080</v>
      </c>
      <c r="F7717" t="s">
        <v>3994</v>
      </c>
      <c r="G7717" s="160" t="s">
        <v>4009</v>
      </c>
      <c r="H7717" t="s">
        <v>4146</v>
      </c>
      <c r="I7717" s="160" t="s">
        <v>4007</v>
      </c>
      <c r="J7717" t="s">
        <v>5272</v>
      </c>
      <c r="K7717" s="160" t="s">
        <v>3995</v>
      </c>
      <c r="L7717" t="s">
        <v>5273</v>
      </c>
    </row>
    <row r="7718" spans="1:12">
      <c r="A7718" s="15">
        <v>39000199</v>
      </c>
      <c r="B7718" t="s">
        <v>5450</v>
      </c>
      <c r="C7718" t="s">
        <v>5718</v>
      </c>
      <c r="D7718" t="s">
        <v>5268</v>
      </c>
      <c r="E7718" t="s">
        <v>10036</v>
      </c>
      <c r="F7718" t="s">
        <v>3994</v>
      </c>
      <c r="G7718" s="160" t="s">
        <v>4009</v>
      </c>
      <c r="H7718" t="s">
        <v>4146</v>
      </c>
      <c r="I7718" s="160" t="s">
        <v>4007</v>
      </c>
      <c r="J7718" t="s">
        <v>5272</v>
      </c>
      <c r="K7718" s="160" t="s">
        <v>3995</v>
      </c>
      <c r="L7718" t="s">
        <v>5273</v>
      </c>
    </row>
    <row r="7719" spans="1:12">
      <c r="A7719" s="15">
        <v>39000201</v>
      </c>
      <c r="B7719" t="s">
        <v>5450</v>
      </c>
      <c r="C7719" t="s">
        <v>5718</v>
      </c>
      <c r="D7719" t="s">
        <v>10037</v>
      </c>
      <c r="E7719" t="s">
        <v>10038</v>
      </c>
      <c r="F7719" t="s">
        <v>3994</v>
      </c>
      <c r="G7719" s="160" t="s">
        <v>4009</v>
      </c>
      <c r="H7719" t="s">
        <v>4146</v>
      </c>
      <c r="I7719" s="160" t="s">
        <v>4007</v>
      </c>
      <c r="J7719" t="s">
        <v>5272</v>
      </c>
      <c r="K7719" s="160" t="s">
        <v>4007</v>
      </c>
      <c r="L7719" t="s">
        <v>5277</v>
      </c>
    </row>
    <row r="7720" spans="1:12">
      <c r="A7720" s="15">
        <v>39000203</v>
      </c>
      <c r="B7720" t="s">
        <v>5450</v>
      </c>
      <c r="C7720" t="s">
        <v>5718</v>
      </c>
      <c r="D7720" t="s">
        <v>10037</v>
      </c>
      <c r="E7720" t="s">
        <v>10039</v>
      </c>
      <c r="F7720" t="s">
        <v>3994</v>
      </c>
      <c r="G7720" s="160" t="s">
        <v>4009</v>
      </c>
      <c r="H7720" t="s">
        <v>4146</v>
      </c>
      <c r="I7720" s="160" t="s">
        <v>4007</v>
      </c>
      <c r="J7720" t="s">
        <v>5272</v>
      </c>
      <c r="K7720" s="160" t="s">
        <v>4007</v>
      </c>
      <c r="L7720" t="s">
        <v>5277</v>
      </c>
    </row>
    <row r="7721" spans="1:12">
      <c r="A7721" s="15">
        <v>39000288</v>
      </c>
      <c r="B7721" t="s">
        <v>5450</v>
      </c>
      <c r="C7721" t="s">
        <v>5718</v>
      </c>
      <c r="D7721" t="s">
        <v>10037</v>
      </c>
      <c r="E7721" t="s">
        <v>10040</v>
      </c>
      <c r="F7721" t="s">
        <v>3994</v>
      </c>
      <c r="G7721" s="160" t="s">
        <v>4009</v>
      </c>
      <c r="H7721" t="s">
        <v>4146</v>
      </c>
      <c r="I7721" s="160" t="s">
        <v>4007</v>
      </c>
      <c r="J7721" t="s">
        <v>5272</v>
      </c>
      <c r="K7721" s="160" t="s">
        <v>4009</v>
      </c>
      <c r="L7721" t="s">
        <v>5288</v>
      </c>
    </row>
    <row r="7722" spans="1:12">
      <c r="A7722" s="15">
        <v>39000289</v>
      </c>
      <c r="B7722" t="s">
        <v>5450</v>
      </c>
      <c r="C7722" t="s">
        <v>5718</v>
      </c>
      <c r="D7722" t="s">
        <v>10037</v>
      </c>
      <c r="E7722" t="s">
        <v>10041</v>
      </c>
      <c r="F7722" t="s">
        <v>3994</v>
      </c>
      <c r="G7722" s="160" t="s">
        <v>4009</v>
      </c>
      <c r="H7722" t="s">
        <v>4146</v>
      </c>
      <c r="I7722" s="160" t="s">
        <v>4007</v>
      </c>
      <c r="J7722" t="s">
        <v>5272</v>
      </c>
      <c r="K7722" s="160" t="s">
        <v>4007</v>
      </c>
      <c r="L7722" t="s">
        <v>5277</v>
      </c>
    </row>
    <row r="7723" spans="1:12">
      <c r="A7723" s="15">
        <v>39000299</v>
      </c>
      <c r="B7723" t="s">
        <v>5450</v>
      </c>
      <c r="C7723" t="s">
        <v>5718</v>
      </c>
      <c r="D7723" t="s">
        <v>10037</v>
      </c>
      <c r="E7723" t="s">
        <v>10036</v>
      </c>
      <c r="F7723" t="s">
        <v>3994</v>
      </c>
      <c r="G7723" s="160" t="s">
        <v>4009</v>
      </c>
      <c r="H7723" t="s">
        <v>4146</v>
      </c>
      <c r="I7723" s="160" t="s">
        <v>4007</v>
      </c>
      <c r="J7723" t="s">
        <v>5272</v>
      </c>
      <c r="K7723" s="160" t="s">
        <v>4007</v>
      </c>
      <c r="L7723" t="s">
        <v>5277</v>
      </c>
    </row>
    <row r="7724" spans="1:12">
      <c r="A7724" s="15">
        <v>39000389</v>
      </c>
      <c r="B7724" t="s">
        <v>5450</v>
      </c>
      <c r="C7724" t="s">
        <v>5718</v>
      </c>
      <c r="D7724" t="s">
        <v>5297</v>
      </c>
      <c r="E7724" t="s">
        <v>4080</v>
      </c>
      <c r="F7724" t="s">
        <v>3994</v>
      </c>
      <c r="G7724" s="160" t="s">
        <v>4009</v>
      </c>
      <c r="H7724" t="s">
        <v>4146</v>
      </c>
      <c r="I7724" s="160" t="s">
        <v>4007</v>
      </c>
      <c r="J7724" t="s">
        <v>5272</v>
      </c>
      <c r="K7724" s="160" t="s">
        <v>3995</v>
      </c>
      <c r="L7724" t="s">
        <v>5273</v>
      </c>
    </row>
    <row r="7725" spans="1:12">
      <c r="A7725" s="15">
        <v>39000399</v>
      </c>
      <c r="B7725" t="s">
        <v>5450</v>
      </c>
      <c r="C7725" t="s">
        <v>5718</v>
      </c>
      <c r="D7725" t="s">
        <v>10042</v>
      </c>
      <c r="E7725" t="s">
        <v>10036</v>
      </c>
      <c r="F7725" t="s">
        <v>3994</v>
      </c>
      <c r="G7725" s="160" t="s">
        <v>4009</v>
      </c>
      <c r="H7725" t="s">
        <v>4146</v>
      </c>
      <c r="I7725" s="160" t="s">
        <v>4007</v>
      </c>
      <c r="J7725" t="s">
        <v>5272</v>
      </c>
      <c r="K7725" s="160" t="s">
        <v>3995</v>
      </c>
      <c r="L7725" t="s">
        <v>5273</v>
      </c>
    </row>
    <row r="7726" spans="1:12">
      <c r="A7726" s="15">
        <v>39000402</v>
      </c>
      <c r="B7726" t="s">
        <v>5450</v>
      </c>
      <c r="C7726" t="s">
        <v>5718</v>
      </c>
      <c r="D7726" t="s">
        <v>4152</v>
      </c>
      <c r="E7726" t="s">
        <v>10038</v>
      </c>
      <c r="F7726" t="s">
        <v>3994</v>
      </c>
      <c r="G7726" s="160" t="s">
        <v>4009</v>
      </c>
      <c r="H7726" t="s">
        <v>4146</v>
      </c>
      <c r="I7726" s="160" t="s">
        <v>4009</v>
      </c>
      <c r="J7726" t="s">
        <v>4150</v>
      </c>
      <c r="K7726" s="160" t="s">
        <v>4007</v>
      </c>
      <c r="L7726" t="s">
        <v>4153</v>
      </c>
    </row>
    <row r="7727" spans="1:12">
      <c r="A7727" s="15">
        <v>39000403</v>
      </c>
      <c r="B7727" t="s">
        <v>5450</v>
      </c>
      <c r="C7727" t="s">
        <v>5718</v>
      </c>
      <c r="D7727" t="s">
        <v>4152</v>
      </c>
      <c r="E7727" t="s">
        <v>3817</v>
      </c>
      <c r="F7727" t="s">
        <v>3994</v>
      </c>
      <c r="G7727" s="160" t="s">
        <v>4009</v>
      </c>
      <c r="H7727" t="s">
        <v>4146</v>
      </c>
      <c r="I7727" s="160" t="s">
        <v>4009</v>
      </c>
      <c r="J7727" t="s">
        <v>4150</v>
      </c>
      <c r="K7727" s="160" t="s">
        <v>4007</v>
      </c>
      <c r="L7727" t="s">
        <v>4153</v>
      </c>
    </row>
    <row r="7728" spans="1:12">
      <c r="A7728" s="15">
        <v>39000489</v>
      </c>
      <c r="B7728" t="s">
        <v>5450</v>
      </c>
      <c r="C7728" t="s">
        <v>5718</v>
      </c>
      <c r="D7728" t="s">
        <v>4152</v>
      </c>
      <c r="E7728" t="s">
        <v>4080</v>
      </c>
      <c r="F7728" t="s">
        <v>3994</v>
      </c>
      <c r="G7728" s="160" t="s">
        <v>4009</v>
      </c>
      <c r="H7728" t="s">
        <v>4146</v>
      </c>
      <c r="I7728" s="160" t="s">
        <v>4009</v>
      </c>
      <c r="J7728" t="s">
        <v>4150</v>
      </c>
      <c r="K7728" s="160" t="s">
        <v>4007</v>
      </c>
      <c r="L7728" t="s">
        <v>4153</v>
      </c>
    </row>
    <row r="7729" spans="1:12">
      <c r="A7729" s="15">
        <v>39000499</v>
      </c>
      <c r="B7729" t="s">
        <v>5450</v>
      </c>
      <c r="C7729" t="s">
        <v>5718</v>
      </c>
      <c r="D7729" t="s">
        <v>10043</v>
      </c>
      <c r="E7729" t="s">
        <v>10036</v>
      </c>
      <c r="F7729" t="s">
        <v>3994</v>
      </c>
      <c r="G7729" s="160" t="s">
        <v>4009</v>
      </c>
      <c r="H7729" t="s">
        <v>4146</v>
      </c>
      <c r="I7729" s="160" t="s">
        <v>4009</v>
      </c>
      <c r="J7729" t="s">
        <v>4150</v>
      </c>
      <c r="K7729" s="160" t="s">
        <v>4007</v>
      </c>
      <c r="L7729" t="s">
        <v>4153</v>
      </c>
    </row>
    <row r="7730" spans="1:12">
      <c r="A7730" s="15">
        <v>39000501</v>
      </c>
      <c r="B7730" t="s">
        <v>5450</v>
      </c>
      <c r="C7730" t="s">
        <v>5718</v>
      </c>
      <c r="D7730" t="s">
        <v>4149</v>
      </c>
      <c r="E7730" t="s">
        <v>10044</v>
      </c>
      <c r="F7730" t="s">
        <v>3994</v>
      </c>
      <c r="G7730" s="160" t="s">
        <v>4009</v>
      </c>
      <c r="H7730" t="s">
        <v>4146</v>
      </c>
      <c r="I7730" s="160" t="s">
        <v>4009</v>
      </c>
      <c r="J7730" t="s">
        <v>4150</v>
      </c>
      <c r="K7730" s="160" t="s">
        <v>4009</v>
      </c>
      <c r="L7730" t="s">
        <v>4151</v>
      </c>
    </row>
    <row r="7731" spans="1:12">
      <c r="A7731" s="15">
        <v>39000502</v>
      </c>
      <c r="B7731" t="s">
        <v>5450</v>
      </c>
      <c r="C7731" t="s">
        <v>5718</v>
      </c>
      <c r="D7731" t="s">
        <v>4149</v>
      </c>
      <c r="E7731" t="s">
        <v>10038</v>
      </c>
      <c r="F7731" t="s">
        <v>3994</v>
      </c>
      <c r="G7731" s="160" t="s">
        <v>4009</v>
      </c>
      <c r="H7731" t="s">
        <v>4146</v>
      </c>
      <c r="I7731" s="160" t="s">
        <v>4009</v>
      </c>
      <c r="J7731" t="s">
        <v>4150</v>
      </c>
      <c r="K7731" s="160" t="s">
        <v>4009</v>
      </c>
      <c r="L7731" t="s">
        <v>4151</v>
      </c>
    </row>
    <row r="7732" spans="1:12">
      <c r="A7732" s="15">
        <v>39000503</v>
      </c>
      <c r="B7732" t="s">
        <v>5450</v>
      </c>
      <c r="C7732" t="s">
        <v>5718</v>
      </c>
      <c r="D7732" t="s">
        <v>4149</v>
      </c>
      <c r="E7732" t="s">
        <v>3817</v>
      </c>
      <c r="F7732" t="s">
        <v>3994</v>
      </c>
      <c r="G7732" s="160" t="s">
        <v>4009</v>
      </c>
      <c r="H7732" t="s">
        <v>4146</v>
      </c>
      <c r="I7732" s="160" t="s">
        <v>4009</v>
      </c>
      <c r="J7732" t="s">
        <v>4150</v>
      </c>
      <c r="K7732" s="160" t="s">
        <v>4009</v>
      </c>
      <c r="L7732" t="s">
        <v>4151</v>
      </c>
    </row>
    <row r="7733" spans="1:12">
      <c r="A7733" s="15">
        <v>39000589</v>
      </c>
      <c r="B7733" t="s">
        <v>5450</v>
      </c>
      <c r="C7733" t="s">
        <v>5718</v>
      </c>
      <c r="D7733" t="s">
        <v>4149</v>
      </c>
      <c r="E7733" t="s">
        <v>4080</v>
      </c>
      <c r="F7733" t="s">
        <v>3994</v>
      </c>
      <c r="G7733" s="160" t="s">
        <v>4009</v>
      </c>
      <c r="H7733" t="s">
        <v>4146</v>
      </c>
      <c r="I7733" s="160" t="s">
        <v>4009</v>
      </c>
      <c r="J7733" t="s">
        <v>4150</v>
      </c>
      <c r="K7733" s="160" t="s">
        <v>4009</v>
      </c>
      <c r="L7733" t="s">
        <v>4151</v>
      </c>
    </row>
    <row r="7734" spans="1:12">
      <c r="A7734" s="15">
        <v>39000598</v>
      </c>
      <c r="B7734" t="s">
        <v>5450</v>
      </c>
      <c r="C7734" t="s">
        <v>5718</v>
      </c>
      <c r="D7734" t="s">
        <v>4149</v>
      </c>
      <c r="E7734" t="s">
        <v>10045</v>
      </c>
      <c r="F7734" t="s">
        <v>3994</v>
      </c>
      <c r="G7734" s="160" t="s">
        <v>4009</v>
      </c>
      <c r="H7734" t="s">
        <v>4146</v>
      </c>
      <c r="I7734" s="160" t="s">
        <v>4009</v>
      </c>
      <c r="J7734" t="s">
        <v>4150</v>
      </c>
      <c r="K7734" s="160" t="s">
        <v>4009</v>
      </c>
      <c r="L7734" t="s">
        <v>4151</v>
      </c>
    </row>
    <row r="7735" spans="1:12">
      <c r="A7735" s="15">
        <v>39000599</v>
      </c>
      <c r="B7735" t="s">
        <v>5450</v>
      </c>
      <c r="C7735" t="s">
        <v>5718</v>
      </c>
      <c r="D7735" t="s">
        <v>10046</v>
      </c>
      <c r="E7735" t="s">
        <v>10036</v>
      </c>
      <c r="F7735" t="s">
        <v>3994</v>
      </c>
      <c r="G7735" s="160" t="s">
        <v>4009</v>
      </c>
      <c r="H7735" t="s">
        <v>4146</v>
      </c>
      <c r="I7735" s="160" t="s">
        <v>4009</v>
      </c>
      <c r="J7735" t="s">
        <v>4150</v>
      </c>
      <c r="K7735" s="160" t="s">
        <v>4009</v>
      </c>
      <c r="L7735" t="s">
        <v>4151</v>
      </c>
    </row>
    <row r="7736" spans="1:12">
      <c r="A7736" s="15">
        <v>39000602</v>
      </c>
      <c r="B7736" t="s">
        <v>5450</v>
      </c>
      <c r="C7736" t="s">
        <v>5718</v>
      </c>
      <c r="D7736" t="s">
        <v>4145</v>
      </c>
      <c r="E7736" t="s">
        <v>10038</v>
      </c>
      <c r="F7736" t="s">
        <v>3994</v>
      </c>
      <c r="G7736" s="160" t="s">
        <v>4009</v>
      </c>
      <c r="H7736" t="s">
        <v>4146</v>
      </c>
      <c r="I7736" s="160" t="s">
        <v>3995</v>
      </c>
      <c r="J7736" t="s">
        <v>4147</v>
      </c>
      <c r="K7736" s="160" t="s">
        <v>4007</v>
      </c>
      <c r="L7736" t="s">
        <v>4148</v>
      </c>
    </row>
    <row r="7737" spans="1:12">
      <c r="A7737" s="15">
        <v>39000603</v>
      </c>
      <c r="B7737" t="s">
        <v>5450</v>
      </c>
      <c r="C7737" t="s">
        <v>5718</v>
      </c>
      <c r="D7737" t="s">
        <v>4145</v>
      </c>
      <c r="E7737" t="s">
        <v>3817</v>
      </c>
      <c r="F7737" t="s">
        <v>3994</v>
      </c>
      <c r="G7737" s="160" t="s">
        <v>4009</v>
      </c>
      <c r="H7737" t="s">
        <v>4146</v>
      </c>
      <c r="I7737" s="160" t="s">
        <v>3995</v>
      </c>
      <c r="J7737" t="s">
        <v>4147</v>
      </c>
      <c r="K7737" s="160" t="s">
        <v>4007</v>
      </c>
      <c r="L7737" t="s">
        <v>4148</v>
      </c>
    </row>
    <row r="7738" spans="1:12">
      <c r="A7738" s="15">
        <v>39000605</v>
      </c>
      <c r="B7738" t="s">
        <v>5450</v>
      </c>
      <c r="C7738" t="s">
        <v>5718</v>
      </c>
      <c r="D7738" t="s">
        <v>4145</v>
      </c>
      <c r="E7738" t="s">
        <v>10047</v>
      </c>
      <c r="F7738" t="s">
        <v>3994</v>
      </c>
      <c r="G7738" s="160" t="s">
        <v>4009</v>
      </c>
      <c r="H7738" t="s">
        <v>4146</v>
      </c>
      <c r="I7738" s="160" t="s">
        <v>3995</v>
      </c>
      <c r="J7738" t="s">
        <v>4147</v>
      </c>
      <c r="K7738" s="160" t="s">
        <v>4007</v>
      </c>
      <c r="L7738" t="s">
        <v>4148</v>
      </c>
    </row>
    <row r="7739" spans="1:12">
      <c r="A7739" s="15">
        <v>39000689</v>
      </c>
      <c r="B7739" t="s">
        <v>5450</v>
      </c>
      <c r="C7739" t="s">
        <v>5718</v>
      </c>
      <c r="D7739" t="s">
        <v>4145</v>
      </c>
      <c r="E7739" t="s">
        <v>4080</v>
      </c>
      <c r="F7739" t="s">
        <v>3994</v>
      </c>
      <c r="G7739" s="160" t="s">
        <v>4009</v>
      </c>
      <c r="H7739" t="s">
        <v>4146</v>
      </c>
      <c r="I7739" s="160" t="s">
        <v>3995</v>
      </c>
      <c r="J7739" t="s">
        <v>4147</v>
      </c>
      <c r="K7739" s="160" t="s">
        <v>4007</v>
      </c>
      <c r="L7739" t="s">
        <v>4148</v>
      </c>
    </row>
    <row r="7740" spans="1:12">
      <c r="A7740" s="15">
        <v>39000699</v>
      </c>
      <c r="B7740" t="s">
        <v>5450</v>
      </c>
      <c r="C7740" t="s">
        <v>5718</v>
      </c>
      <c r="D7740" t="s">
        <v>4145</v>
      </c>
      <c r="E7740" t="s">
        <v>10036</v>
      </c>
      <c r="F7740" t="s">
        <v>3994</v>
      </c>
      <c r="G7740" s="160" t="s">
        <v>4009</v>
      </c>
      <c r="H7740" t="s">
        <v>4146</v>
      </c>
      <c r="I7740" s="160" t="s">
        <v>3995</v>
      </c>
      <c r="J7740" t="s">
        <v>4147</v>
      </c>
      <c r="K7740" s="160" t="s">
        <v>4007</v>
      </c>
      <c r="L7740" t="s">
        <v>4148</v>
      </c>
    </row>
    <row r="7741" spans="1:12">
      <c r="A7741" s="15">
        <v>39000701</v>
      </c>
      <c r="B7741" t="s">
        <v>5450</v>
      </c>
      <c r="C7741" t="s">
        <v>5718</v>
      </c>
      <c r="D7741" t="s">
        <v>5318</v>
      </c>
      <c r="E7741" t="s">
        <v>10048</v>
      </c>
      <c r="F7741" t="s">
        <v>3994</v>
      </c>
      <c r="G7741" s="160" t="s">
        <v>4009</v>
      </c>
      <c r="H7741" t="s">
        <v>4146</v>
      </c>
      <c r="I7741" s="160" t="s">
        <v>3995</v>
      </c>
      <c r="J7741" t="s">
        <v>4147</v>
      </c>
      <c r="K7741" s="160" t="s">
        <v>4009</v>
      </c>
      <c r="L7741" t="s">
        <v>5320</v>
      </c>
    </row>
    <row r="7742" spans="1:12">
      <c r="A7742" s="15">
        <v>39000702</v>
      </c>
      <c r="B7742" t="s">
        <v>5450</v>
      </c>
      <c r="C7742" t="s">
        <v>5718</v>
      </c>
      <c r="D7742" t="s">
        <v>5318</v>
      </c>
      <c r="E7742" t="s">
        <v>5324</v>
      </c>
      <c r="F7742" t="s">
        <v>3994</v>
      </c>
      <c r="G7742" s="160" t="s">
        <v>4009</v>
      </c>
      <c r="H7742" t="s">
        <v>4146</v>
      </c>
      <c r="I7742" s="160" t="s">
        <v>3995</v>
      </c>
      <c r="J7742" t="s">
        <v>4147</v>
      </c>
      <c r="K7742" s="160" t="s">
        <v>4009</v>
      </c>
      <c r="L7742" t="s">
        <v>5320</v>
      </c>
    </row>
    <row r="7743" spans="1:12">
      <c r="A7743" s="15">
        <v>39000788</v>
      </c>
      <c r="B7743" t="s">
        <v>5450</v>
      </c>
      <c r="C7743" t="s">
        <v>5718</v>
      </c>
      <c r="D7743" t="s">
        <v>5318</v>
      </c>
      <c r="E7743" t="s">
        <v>4080</v>
      </c>
      <c r="F7743" t="s">
        <v>3994</v>
      </c>
      <c r="G7743" s="160" t="s">
        <v>4009</v>
      </c>
      <c r="H7743" t="s">
        <v>4146</v>
      </c>
      <c r="I7743" s="160" t="s">
        <v>3995</v>
      </c>
      <c r="J7743" t="s">
        <v>4147</v>
      </c>
      <c r="K7743" s="160" t="s">
        <v>4009</v>
      </c>
      <c r="L7743" t="s">
        <v>5320</v>
      </c>
    </row>
    <row r="7744" spans="1:12">
      <c r="A7744" s="15">
        <v>39000789</v>
      </c>
      <c r="B7744" t="s">
        <v>5450</v>
      </c>
      <c r="C7744" t="s">
        <v>5718</v>
      </c>
      <c r="D7744" t="s">
        <v>5318</v>
      </c>
      <c r="E7744" t="s">
        <v>5324</v>
      </c>
      <c r="F7744" t="s">
        <v>3994</v>
      </c>
      <c r="G7744" s="160" t="s">
        <v>4009</v>
      </c>
      <c r="H7744" t="s">
        <v>4146</v>
      </c>
      <c r="I7744" s="160" t="s">
        <v>3995</v>
      </c>
      <c r="J7744" t="s">
        <v>4147</v>
      </c>
      <c r="K7744" s="160" t="s">
        <v>4009</v>
      </c>
      <c r="L7744" t="s">
        <v>5320</v>
      </c>
    </row>
    <row r="7745" spans="1:12">
      <c r="A7745" s="15">
        <v>39000797</v>
      </c>
      <c r="B7745" t="s">
        <v>5450</v>
      </c>
      <c r="C7745" t="s">
        <v>5718</v>
      </c>
      <c r="D7745" t="s">
        <v>5318</v>
      </c>
      <c r="E7745" t="s">
        <v>4080</v>
      </c>
      <c r="F7745" t="s">
        <v>3994</v>
      </c>
      <c r="G7745" s="160" t="s">
        <v>4009</v>
      </c>
      <c r="H7745" t="s">
        <v>4146</v>
      </c>
      <c r="I7745" s="160" t="s">
        <v>3995</v>
      </c>
      <c r="J7745" t="s">
        <v>4147</v>
      </c>
      <c r="K7745" s="160" t="s">
        <v>4009</v>
      </c>
      <c r="L7745" t="s">
        <v>5320</v>
      </c>
    </row>
    <row r="7746" spans="1:12">
      <c r="A7746" s="15">
        <v>39000798</v>
      </c>
      <c r="B7746" t="s">
        <v>5450</v>
      </c>
      <c r="C7746" t="s">
        <v>5718</v>
      </c>
      <c r="D7746" t="s">
        <v>5318</v>
      </c>
      <c r="E7746" t="s">
        <v>4080</v>
      </c>
      <c r="F7746" t="s">
        <v>3994</v>
      </c>
      <c r="G7746" s="160" t="s">
        <v>4009</v>
      </c>
      <c r="H7746" t="s">
        <v>4146</v>
      </c>
      <c r="I7746" s="160" t="s">
        <v>3995</v>
      </c>
      <c r="J7746" t="s">
        <v>4147</v>
      </c>
      <c r="K7746" s="160" t="s">
        <v>4009</v>
      </c>
      <c r="L7746" t="s">
        <v>5320</v>
      </c>
    </row>
    <row r="7747" spans="1:12">
      <c r="A7747" s="15">
        <v>39000799</v>
      </c>
      <c r="B7747" t="s">
        <v>5450</v>
      </c>
      <c r="C7747" t="s">
        <v>5718</v>
      </c>
      <c r="D7747" t="s">
        <v>5318</v>
      </c>
      <c r="E7747" t="s">
        <v>10036</v>
      </c>
      <c r="F7747" t="s">
        <v>3994</v>
      </c>
      <c r="G7747" s="160" t="s">
        <v>4009</v>
      </c>
      <c r="H7747" t="s">
        <v>4146</v>
      </c>
      <c r="I7747" s="160" t="s">
        <v>3995</v>
      </c>
      <c r="J7747" t="s">
        <v>4147</v>
      </c>
      <c r="K7747" s="160" t="s">
        <v>4009</v>
      </c>
      <c r="L7747" t="s">
        <v>5320</v>
      </c>
    </row>
    <row r="7748" spans="1:12">
      <c r="A7748" s="15">
        <v>39000801</v>
      </c>
      <c r="B7748" t="s">
        <v>5450</v>
      </c>
      <c r="C7748" t="s">
        <v>5718</v>
      </c>
      <c r="D7748" t="s">
        <v>5719</v>
      </c>
      <c r="E7748" t="s">
        <v>10049</v>
      </c>
      <c r="F7748" t="s">
        <v>3994</v>
      </c>
      <c r="G7748" s="160" t="s">
        <v>4009</v>
      </c>
      <c r="H7748" t="s">
        <v>4146</v>
      </c>
      <c r="I7748" s="160" t="s">
        <v>3997</v>
      </c>
      <c r="J7748" t="s">
        <v>3999</v>
      </c>
      <c r="K7748">
        <v>99</v>
      </c>
      <c r="L7748" t="s">
        <v>3999</v>
      </c>
    </row>
    <row r="7749" spans="1:12">
      <c r="A7749" s="15">
        <v>39000889</v>
      </c>
      <c r="B7749" t="s">
        <v>5450</v>
      </c>
      <c r="C7749" t="s">
        <v>5718</v>
      </c>
      <c r="D7749" t="s">
        <v>5719</v>
      </c>
      <c r="E7749" t="s">
        <v>4080</v>
      </c>
      <c r="F7749" t="s">
        <v>3994</v>
      </c>
      <c r="G7749" s="160" t="s">
        <v>4009</v>
      </c>
      <c r="H7749" t="s">
        <v>4146</v>
      </c>
      <c r="I7749" s="160" t="s">
        <v>3997</v>
      </c>
      <c r="J7749" t="s">
        <v>3999</v>
      </c>
      <c r="K7749" s="160" t="s">
        <v>4007</v>
      </c>
      <c r="L7749" t="s">
        <v>5330</v>
      </c>
    </row>
    <row r="7750" spans="1:12">
      <c r="A7750" s="15">
        <v>39000899</v>
      </c>
      <c r="B7750" t="s">
        <v>5450</v>
      </c>
      <c r="C7750" t="s">
        <v>5718</v>
      </c>
      <c r="D7750" t="s">
        <v>5719</v>
      </c>
      <c r="E7750" t="s">
        <v>10036</v>
      </c>
      <c r="F7750" t="s">
        <v>3994</v>
      </c>
      <c r="G7750" s="160" t="s">
        <v>4009</v>
      </c>
      <c r="H7750" t="s">
        <v>4146</v>
      </c>
      <c r="I7750" s="160" t="s">
        <v>3997</v>
      </c>
      <c r="J7750" t="s">
        <v>3999</v>
      </c>
      <c r="K7750">
        <v>99</v>
      </c>
      <c r="L7750" t="s">
        <v>3999</v>
      </c>
    </row>
    <row r="7751" spans="1:12">
      <c r="A7751" s="15">
        <v>39000988</v>
      </c>
      <c r="B7751" t="s">
        <v>5450</v>
      </c>
      <c r="C7751" t="s">
        <v>5718</v>
      </c>
      <c r="D7751" t="s">
        <v>5449</v>
      </c>
      <c r="E7751" t="s">
        <v>10050</v>
      </c>
      <c r="F7751" t="s">
        <v>4068</v>
      </c>
      <c r="G7751" s="160" t="s">
        <v>4009</v>
      </c>
      <c r="H7751" t="s">
        <v>4146</v>
      </c>
      <c r="I7751" s="160" t="s">
        <v>3997</v>
      </c>
      <c r="J7751" t="s">
        <v>3999</v>
      </c>
      <c r="K7751" s="160" t="s">
        <v>4007</v>
      </c>
      <c r="L7751" t="s">
        <v>5330</v>
      </c>
    </row>
    <row r="7752" spans="1:12">
      <c r="A7752" s="15">
        <v>39000989</v>
      </c>
      <c r="B7752" t="s">
        <v>5450</v>
      </c>
      <c r="C7752" t="s">
        <v>5718</v>
      </c>
      <c r="D7752" t="s">
        <v>5449</v>
      </c>
      <c r="E7752" t="s">
        <v>4080</v>
      </c>
      <c r="F7752" t="s">
        <v>3994</v>
      </c>
      <c r="G7752" s="160" t="s">
        <v>4009</v>
      </c>
      <c r="H7752" t="s">
        <v>4146</v>
      </c>
      <c r="I7752" s="160" t="s">
        <v>3997</v>
      </c>
      <c r="J7752" t="s">
        <v>3999</v>
      </c>
      <c r="K7752">
        <v>99</v>
      </c>
      <c r="L7752" t="s">
        <v>3999</v>
      </c>
    </row>
    <row r="7753" spans="1:12">
      <c r="A7753" s="15">
        <v>39000999</v>
      </c>
      <c r="B7753" t="s">
        <v>5450</v>
      </c>
      <c r="C7753" t="s">
        <v>5718</v>
      </c>
      <c r="D7753" t="s">
        <v>5449</v>
      </c>
      <c r="E7753" t="s">
        <v>10036</v>
      </c>
      <c r="F7753" t="s">
        <v>3994</v>
      </c>
      <c r="G7753" s="160" t="s">
        <v>4009</v>
      </c>
      <c r="H7753" t="s">
        <v>4146</v>
      </c>
      <c r="I7753" s="160" t="s">
        <v>3997</v>
      </c>
      <c r="J7753" t="s">
        <v>3999</v>
      </c>
      <c r="K7753" s="160" t="s">
        <v>4007</v>
      </c>
      <c r="L7753" t="s">
        <v>5330</v>
      </c>
    </row>
    <row r="7754" spans="1:12">
      <c r="A7754" s="15">
        <v>39001088</v>
      </c>
      <c r="B7754" t="s">
        <v>5450</v>
      </c>
      <c r="C7754" t="s">
        <v>5718</v>
      </c>
      <c r="D7754" t="s">
        <v>8897</v>
      </c>
      <c r="E7754" t="s">
        <v>10050</v>
      </c>
      <c r="F7754" t="s">
        <v>4068</v>
      </c>
      <c r="G7754" s="160" t="s">
        <v>4009</v>
      </c>
      <c r="H7754" t="s">
        <v>4146</v>
      </c>
      <c r="I7754" s="160" t="s">
        <v>3997</v>
      </c>
      <c r="J7754" t="s">
        <v>3999</v>
      </c>
      <c r="K7754">
        <v>99</v>
      </c>
      <c r="L7754" t="s">
        <v>3999</v>
      </c>
    </row>
    <row r="7755" spans="1:12">
      <c r="A7755" s="15">
        <v>39001089</v>
      </c>
      <c r="B7755" t="s">
        <v>5450</v>
      </c>
      <c r="C7755" t="s">
        <v>5718</v>
      </c>
      <c r="D7755" t="s">
        <v>8897</v>
      </c>
      <c r="E7755" t="s">
        <v>4080</v>
      </c>
      <c r="F7755" t="s">
        <v>3994</v>
      </c>
      <c r="G7755" s="160" t="s">
        <v>4009</v>
      </c>
      <c r="H7755" t="s">
        <v>4146</v>
      </c>
      <c r="I7755" s="160" t="s">
        <v>3997</v>
      </c>
      <c r="J7755" t="s">
        <v>3999</v>
      </c>
      <c r="K7755">
        <v>99</v>
      </c>
      <c r="L7755" t="s">
        <v>3999</v>
      </c>
    </row>
    <row r="7756" spans="1:12">
      <c r="A7756" s="15">
        <v>39001099</v>
      </c>
      <c r="B7756" t="s">
        <v>5450</v>
      </c>
      <c r="C7756" t="s">
        <v>5718</v>
      </c>
      <c r="D7756" t="s">
        <v>4154</v>
      </c>
      <c r="E7756" t="s">
        <v>10036</v>
      </c>
      <c r="F7756" t="s">
        <v>3994</v>
      </c>
      <c r="G7756" s="160" t="s">
        <v>4009</v>
      </c>
      <c r="H7756" t="s">
        <v>4146</v>
      </c>
      <c r="I7756" s="160" t="s">
        <v>3997</v>
      </c>
      <c r="J7756" t="s">
        <v>3999</v>
      </c>
      <c r="K7756">
        <v>99</v>
      </c>
      <c r="L7756" t="s">
        <v>3999</v>
      </c>
    </row>
    <row r="7757" spans="1:12">
      <c r="A7757" s="15">
        <v>39001199</v>
      </c>
      <c r="B7757" t="s">
        <v>5450</v>
      </c>
      <c r="C7757" t="s">
        <v>5718</v>
      </c>
      <c r="D7757" t="s">
        <v>10051</v>
      </c>
      <c r="E7757" t="s">
        <v>10036</v>
      </c>
      <c r="F7757" t="s">
        <v>3994</v>
      </c>
      <c r="G7757" s="160" t="s">
        <v>4009</v>
      </c>
      <c r="H7757" t="s">
        <v>4146</v>
      </c>
      <c r="I7757" s="160" t="s">
        <v>4007</v>
      </c>
      <c r="J7757" t="s">
        <v>5272</v>
      </c>
      <c r="K7757" s="160" t="s">
        <v>4009</v>
      </c>
      <c r="L7757" t="s">
        <v>5288</v>
      </c>
    </row>
    <row r="7758" spans="1:12">
      <c r="A7758" s="15">
        <v>39001289</v>
      </c>
      <c r="B7758" t="s">
        <v>5450</v>
      </c>
      <c r="C7758" t="s">
        <v>5718</v>
      </c>
      <c r="D7758" t="s">
        <v>5341</v>
      </c>
      <c r="E7758" t="s">
        <v>10052</v>
      </c>
      <c r="F7758" t="s">
        <v>3994</v>
      </c>
      <c r="G7758" s="160" t="s">
        <v>4009</v>
      </c>
      <c r="H7758" t="s">
        <v>4146</v>
      </c>
      <c r="I7758" s="160" t="s">
        <v>3997</v>
      </c>
      <c r="J7758" t="s">
        <v>3999</v>
      </c>
      <c r="K7758">
        <v>99</v>
      </c>
      <c r="L7758" t="s">
        <v>3999</v>
      </c>
    </row>
    <row r="7759" spans="1:12">
      <c r="A7759" s="15">
        <v>39001299</v>
      </c>
      <c r="B7759" t="s">
        <v>5450</v>
      </c>
      <c r="C7759" t="s">
        <v>5718</v>
      </c>
      <c r="D7759" t="s">
        <v>5341</v>
      </c>
      <c r="E7759" t="s">
        <v>10036</v>
      </c>
      <c r="F7759" t="s">
        <v>3994</v>
      </c>
      <c r="G7759" s="160" t="s">
        <v>4009</v>
      </c>
      <c r="H7759" t="s">
        <v>4146</v>
      </c>
      <c r="I7759" s="160" t="s">
        <v>3997</v>
      </c>
      <c r="J7759" t="s">
        <v>3999</v>
      </c>
      <c r="K7759">
        <v>99</v>
      </c>
      <c r="L7759" t="s">
        <v>3999</v>
      </c>
    </row>
    <row r="7760" spans="1:12">
      <c r="A7760" s="15">
        <v>39001385</v>
      </c>
      <c r="B7760" t="s">
        <v>5450</v>
      </c>
      <c r="C7760" t="s">
        <v>5718</v>
      </c>
      <c r="D7760" t="s">
        <v>5351</v>
      </c>
      <c r="E7760" t="s">
        <v>10053</v>
      </c>
      <c r="F7760" t="s">
        <v>3994</v>
      </c>
      <c r="G7760" s="160" t="s">
        <v>4009</v>
      </c>
      <c r="H7760" t="s">
        <v>4146</v>
      </c>
      <c r="I7760" s="160" t="s">
        <v>3997</v>
      </c>
      <c r="J7760" t="s">
        <v>3999</v>
      </c>
      <c r="K7760" s="160" t="s">
        <v>4009</v>
      </c>
      <c r="L7760" t="s">
        <v>5351</v>
      </c>
    </row>
    <row r="7761" spans="1:12">
      <c r="A7761" s="15">
        <v>39001389</v>
      </c>
      <c r="B7761" t="s">
        <v>5450</v>
      </c>
      <c r="C7761" t="s">
        <v>5718</v>
      </c>
      <c r="D7761" t="s">
        <v>5351</v>
      </c>
      <c r="E7761" t="s">
        <v>4080</v>
      </c>
      <c r="F7761" t="s">
        <v>3994</v>
      </c>
      <c r="G7761" s="160" t="s">
        <v>4009</v>
      </c>
      <c r="H7761" t="s">
        <v>4146</v>
      </c>
      <c r="I7761" s="160" t="s">
        <v>3997</v>
      </c>
      <c r="J7761" t="s">
        <v>3999</v>
      </c>
      <c r="K7761" s="160" t="s">
        <v>4009</v>
      </c>
      <c r="L7761" t="s">
        <v>5351</v>
      </c>
    </row>
    <row r="7762" spans="1:12">
      <c r="A7762" s="15">
        <v>39001399</v>
      </c>
      <c r="B7762" t="s">
        <v>5450</v>
      </c>
      <c r="C7762" t="s">
        <v>5718</v>
      </c>
      <c r="D7762" t="s">
        <v>5351</v>
      </c>
      <c r="E7762" t="s">
        <v>10036</v>
      </c>
      <c r="F7762" t="s">
        <v>3994</v>
      </c>
      <c r="G7762" s="160" t="s">
        <v>4009</v>
      </c>
      <c r="H7762" t="s">
        <v>4146</v>
      </c>
      <c r="I7762" s="160" t="s">
        <v>3997</v>
      </c>
      <c r="J7762" t="s">
        <v>3999</v>
      </c>
      <c r="K7762" s="160" t="s">
        <v>4009</v>
      </c>
      <c r="L7762" t="s">
        <v>5351</v>
      </c>
    </row>
    <row r="7763" spans="1:12">
      <c r="A7763" s="15">
        <v>39001499</v>
      </c>
      <c r="B7763" t="s">
        <v>5450</v>
      </c>
      <c r="C7763" t="s">
        <v>5718</v>
      </c>
      <c r="D7763" t="s">
        <v>10054</v>
      </c>
      <c r="E7763" t="s">
        <v>10036</v>
      </c>
      <c r="F7763" t="s">
        <v>3994</v>
      </c>
      <c r="G7763" s="160" t="s">
        <v>4009</v>
      </c>
      <c r="H7763" t="s">
        <v>4146</v>
      </c>
      <c r="I7763" s="160" t="s">
        <v>4007</v>
      </c>
      <c r="J7763" t="s">
        <v>5272</v>
      </c>
      <c r="K7763" s="160" t="s">
        <v>3995</v>
      </c>
      <c r="L7763" t="s">
        <v>5273</v>
      </c>
    </row>
    <row r="7764" spans="1:12">
      <c r="A7764" s="15">
        <v>39001599</v>
      </c>
      <c r="B7764" t="s">
        <v>5450</v>
      </c>
      <c r="C7764" t="s">
        <v>5718</v>
      </c>
      <c r="D7764" t="s">
        <v>5343</v>
      </c>
      <c r="E7764" t="s">
        <v>10036</v>
      </c>
      <c r="F7764" t="s">
        <v>3994</v>
      </c>
      <c r="G7764" s="160" t="s">
        <v>4009</v>
      </c>
      <c r="H7764" t="s">
        <v>4146</v>
      </c>
      <c r="I7764" s="160" t="s">
        <v>3997</v>
      </c>
      <c r="J7764" t="s">
        <v>3999</v>
      </c>
      <c r="K7764">
        <v>99</v>
      </c>
      <c r="L7764" t="s">
        <v>3999</v>
      </c>
    </row>
    <row r="7765" spans="1:12">
      <c r="A7765" s="15">
        <v>39001699</v>
      </c>
      <c r="B7765" t="s">
        <v>5450</v>
      </c>
      <c r="C7765" t="s">
        <v>5718</v>
      </c>
      <c r="D7765" t="s">
        <v>10055</v>
      </c>
      <c r="E7765" t="s">
        <v>10036</v>
      </c>
      <c r="F7765" t="s">
        <v>3994</v>
      </c>
      <c r="G7765" s="160" t="s">
        <v>4009</v>
      </c>
      <c r="H7765" t="s">
        <v>4146</v>
      </c>
      <c r="I7765" s="160" t="s">
        <v>4009</v>
      </c>
      <c r="J7765" t="s">
        <v>4150</v>
      </c>
      <c r="K7765" s="160" t="s">
        <v>4007</v>
      </c>
      <c r="L7765" t="s">
        <v>4153</v>
      </c>
    </row>
    <row r="7766" spans="1:12">
      <c r="A7766" s="15">
        <v>39001799</v>
      </c>
      <c r="B7766" t="s">
        <v>5450</v>
      </c>
      <c r="C7766" t="s">
        <v>5718</v>
      </c>
      <c r="D7766" t="s">
        <v>10056</v>
      </c>
      <c r="E7766" t="s">
        <v>10036</v>
      </c>
      <c r="F7766" t="s">
        <v>3994</v>
      </c>
      <c r="G7766" s="160" t="s">
        <v>4009</v>
      </c>
      <c r="H7766" t="s">
        <v>4146</v>
      </c>
      <c r="I7766" s="160" t="s">
        <v>4009</v>
      </c>
      <c r="J7766" t="s">
        <v>4150</v>
      </c>
      <c r="K7766" s="160" t="s">
        <v>4007</v>
      </c>
      <c r="L7766" t="s">
        <v>4153</v>
      </c>
    </row>
    <row r="7767" spans="1:12">
      <c r="A7767" s="15">
        <v>39001899</v>
      </c>
      <c r="B7767" t="s">
        <v>5450</v>
      </c>
      <c r="C7767" t="s">
        <v>5718</v>
      </c>
      <c r="D7767" t="s">
        <v>10057</v>
      </c>
      <c r="E7767" t="s">
        <v>10036</v>
      </c>
      <c r="F7767" t="s">
        <v>3994</v>
      </c>
      <c r="G7767" s="160" t="s">
        <v>4009</v>
      </c>
      <c r="H7767" t="s">
        <v>4146</v>
      </c>
      <c r="I7767" s="160" t="s">
        <v>4009</v>
      </c>
      <c r="J7767" t="s">
        <v>4150</v>
      </c>
      <c r="K7767">
        <v>99</v>
      </c>
      <c r="L7767" t="s">
        <v>3999</v>
      </c>
    </row>
    <row r="7768" spans="1:12">
      <c r="A7768" s="15">
        <v>39001999</v>
      </c>
      <c r="B7768" t="s">
        <v>5450</v>
      </c>
      <c r="C7768" t="s">
        <v>5718</v>
      </c>
      <c r="D7768" t="s">
        <v>10058</v>
      </c>
      <c r="E7768" t="s">
        <v>10036</v>
      </c>
      <c r="F7768" t="s">
        <v>3994</v>
      </c>
      <c r="G7768" s="160" t="s">
        <v>4009</v>
      </c>
      <c r="H7768" t="s">
        <v>4146</v>
      </c>
      <c r="I7768" s="160" t="s">
        <v>4009</v>
      </c>
      <c r="J7768" t="s">
        <v>4150</v>
      </c>
      <c r="K7768">
        <v>99</v>
      </c>
      <c r="L7768" t="s">
        <v>3999</v>
      </c>
    </row>
    <row r="7769" spans="1:12">
      <c r="A7769" s="15">
        <v>39002099</v>
      </c>
      <c r="B7769" t="s">
        <v>5450</v>
      </c>
      <c r="C7769" t="s">
        <v>5718</v>
      </c>
      <c r="D7769" t="s">
        <v>10059</v>
      </c>
      <c r="E7769" t="s">
        <v>10036</v>
      </c>
      <c r="F7769" t="s">
        <v>3994</v>
      </c>
      <c r="G7769" s="160" t="s">
        <v>4009</v>
      </c>
      <c r="H7769" t="s">
        <v>4146</v>
      </c>
      <c r="I7769" s="160" t="s">
        <v>4009</v>
      </c>
      <c r="J7769" t="s">
        <v>4150</v>
      </c>
      <c r="K7769">
        <v>99</v>
      </c>
      <c r="L7769" t="s">
        <v>3999</v>
      </c>
    </row>
    <row r="7770" spans="1:12">
      <c r="A7770" s="15">
        <v>39002199</v>
      </c>
      <c r="B7770" t="s">
        <v>5450</v>
      </c>
      <c r="C7770" t="s">
        <v>5718</v>
      </c>
      <c r="D7770" t="s">
        <v>4136</v>
      </c>
      <c r="E7770" t="s">
        <v>10036</v>
      </c>
      <c r="F7770" t="s">
        <v>3994</v>
      </c>
      <c r="G7770" s="160" t="s">
        <v>4009</v>
      </c>
      <c r="H7770" t="s">
        <v>4146</v>
      </c>
      <c r="I7770" s="160" t="s">
        <v>4009</v>
      </c>
      <c r="J7770" t="s">
        <v>4150</v>
      </c>
      <c r="K7770">
        <v>99</v>
      </c>
      <c r="L7770" t="s">
        <v>3999</v>
      </c>
    </row>
    <row r="7771" spans="1:12">
      <c r="A7771" s="15">
        <v>39002299</v>
      </c>
      <c r="B7771" t="s">
        <v>5450</v>
      </c>
      <c r="C7771" t="s">
        <v>5718</v>
      </c>
      <c r="D7771" t="s">
        <v>4130</v>
      </c>
      <c r="E7771" t="s">
        <v>10036</v>
      </c>
      <c r="F7771" t="s">
        <v>3994</v>
      </c>
      <c r="G7771" s="160" t="s">
        <v>4009</v>
      </c>
      <c r="H7771" t="s">
        <v>4146</v>
      </c>
      <c r="I7771" s="160" t="s">
        <v>4009</v>
      </c>
      <c r="J7771" t="s">
        <v>4150</v>
      </c>
      <c r="K7771">
        <v>99</v>
      </c>
      <c r="L7771" t="s">
        <v>3999</v>
      </c>
    </row>
    <row r="7772" spans="1:12">
      <c r="A7772" s="15">
        <v>39002399</v>
      </c>
      <c r="B7772" t="s">
        <v>5450</v>
      </c>
      <c r="C7772" t="s">
        <v>5718</v>
      </c>
      <c r="D7772" t="s">
        <v>10060</v>
      </c>
      <c r="E7772" t="s">
        <v>10036</v>
      </c>
      <c r="F7772" t="s">
        <v>3994</v>
      </c>
      <c r="G7772" s="160" t="s">
        <v>4009</v>
      </c>
      <c r="H7772" t="s">
        <v>4146</v>
      </c>
      <c r="I7772" s="160" t="s">
        <v>4009</v>
      </c>
      <c r="J7772" t="s">
        <v>4150</v>
      </c>
      <c r="K7772">
        <v>99</v>
      </c>
      <c r="L7772" t="s">
        <v>3999</v>
      </c>
    </row>
    <row r="7773" spans="1:12">
      <c r="A7773" s="15">
        <v>39002499</v>
      </c>
      <c r="B7773" t="s">
        <v>5450</v>
      </c>
      <c r="C7773" t="s">
        <v>5718</v>
      </c>
      <c r="D7773" t="s">
        <v>10061</v>
      </c>
      <c r="E7773" t="s">
        <v>10036</v>
      </c>
      <c r="F7773" t="s">
        <v>3994</v>
      </c>
      <c r="G7773" s="160" t="s">
        <v>4009</v>
      </c>
      <c r="H7773" t="s">
        <v>4146</v>
      </c>
      <c r="I7773" s="160" t="s">
        <v>4009</v>
      </c>
      <c r="J7773" t="s">
        <v>4150</v>
      </c>
      <c r="K7773">
        <v>99</v>
      </c>
      <c r="L7773" t="s">
        <v>3999</v>
      </c>
    </row>
    <row r="7774" spans="1:12">
      <c r="A7774" s="15">
        <v>39002599</v>
      </c>
      <c r="B7774" t="s">
        <v>5450</v>
      </c>
      <c r="C7774" t="s">
        <v>5718</v>
      </c>
      <c r="D7774" t="s">
        <v>9827</v>
      </c>
      <c r="E7774" t="s">
        <v>10036</v>
      </c>
      <c r="F7774" t="s">
        <v>3994</v>
      </c>
      <c r="G7774" s="160" t="s">
        <v>4009</v>
      </c>
      <c r="H7774" t="s">
        <v>4146</v>
      </c>
      <c r="I7774" s="160" t="s">
        <v>4009</v>
      </c>
      <c r="J7774" t="s">
        <v>4150</v>
      </c>
      <c r="K7774">
        <v>99</v>
      </c>
      <c r="L7774" t="s">
        <v>3999</v>
      </c>
    </row>
    <row r="7775" spans="1:12">
      <c r="A7775" s="15">
        <v>39002699</v>
      </c>
      <c r="B7775" t="s">
        <v>5450</v>
      </c>
      <c r="C7775" t="s">
        <v>5718</v>
      </c>
      <c r="D7775" t="s">
        <v>4128</v>
      </c>
      <c r="E7775" t="s">
        <v>10036</v>
      </c>
      <c r="F7775" t="s">
        <v>3994</v>
      </c>
      <c r="G7775" s="160" t="s">
        <v>4009</v>
      </c>
      <c r="H7775" t="s">
        <v>4146</v>
      </c>
      <c r="I7775" s="160" t="s">
        <v>4009</v>
      </c>
      <c r="J7775" t="s">
        <v>4150</v>
      </c>
      <c r="K7775">
        <v>99</v>
      </c>
      <c r="L7775" t="s">
        <v>3999</v>
      </c>
    </row>
    <row r="7776" spans="1:12">
      <c r="A7776" s="15">
        <v>39002799</v>
      </c>
      <c r="B7776" t="s">
        <v>5450</v>
      </c>
      <c r="C7776" t="s">
        <v>5718</v>
      </c>
      <c r="D7776" t="s">
        <v>10062</v>
      </c>
      <c r="E7776" t="s">
        <v>10036</v>
      </c>
      <c r="F7776" t="s">
        <v>3994</v>
      </c>
      <c r="G7776" s="160" t="s">
        <v>4009</v>
      </c>
      <c r="H7776" t="s">
        <v>4146</v>
      </c>
      <c r="I7776" s="160" t="s">
        <v>4009</v>
      </c>
      <c r="J7776" t="s">
        <v>4150</v>
      </c>
      <c r="K7776">
        <v>99</v>
      </c>
      <c r="L7776" t="s">
        <v>3999</v>
      </c>
    </row>
    <row r="7777" spans="1:12">
      <c r="A7777" s="15">
        <v>39002899</v>
      </c>
      <c r="B7777" t="s">
        <v>5450</v>
      </c>
      <c r="C7777" t="s">
        <v>5718</v>
      </c>
      <c r="D7777" t="s">
        <v>10063</v>
      </c>
      <c r="E7777" t="s">
        <v>10036</v>
      </c>
      <c r="F7777" t="s">
        <v>3994</v>
      </c>
      <c r="G7777" s="160" t="s">
        <v>4009</v>
      </c>
      <c r="H7777" t="s">
        <v>4146</v>
      </c>
      <c r="I7777" s="160" t="s">
        <v>4009</v>
      </c>
      <c r="J7777" t="s">
        <v>4150</v>
      </c>
      <c r="K7777" s="160" t="s">
        <v>4009</v>
      </c>
      <c r="L7777" t="s">
        <v>4151</v>
      </c>
    </row>
    <row r="7778" spans="1:12">
      <c r="A7778" s="15">
        <v>39002999</v>
      </c>
      <c r="B7778" t="s">
        <v>5450</v>
      </c>
      <c r="C7778" t="s">
        <v>5718</v>
      </c>
      <c r="D7778" t="s">
        <v>8939</v>
      </c>
      <c r="E7778" t="s">
        <v>10036</v>
      </c>
      <c r="F7778" t="s">
        <v>3994</v>
      </c>
      <c r="G7778" s="160" t="s">
        <v>4009</v>
      </c>
      <c r="H7778" t="s">
        <v>4146</v>
      </c>
      <c r="I7778" s="160" t="s">
        <v>4009</v>
      </c>
      <c r="J7778" t="s">
        <v>4150</v>
      </c>
      <c r="K7778" s="160" t="s">
        <v>4009</v>
      </c>
      <c r="L7778" t="s">
        <v>4151</v>
      </c>
    </row>
    <row r="7779" spans="1:12">
      <c r="A7779" s="15">
        <v>39003099</v>
      </c>
      <c r="B7779" t="s">
        <v>5450</v>
      </c>
      <c r="C7779" t="s">
        <v>5718</v>
      </c>
      <c r="D7779" t="s">
        <v>10064</v>
      </c>
      <c r="E7779" t="s">
        <v>10036</v>
      </c>
      <c r="F7779" t="s">
        <v>3994</v>
      </c>
      <c r="G7779" s="160" t="s">
        <v>4009</v>
      </c>
      <c r="H7779" t="s">
        <v>4146</v>
      </c>
      <c r="I7779" s="160" t="s">
        <v>4009</v>
      </c>
      <c r="J7779" t="s">
        <v>4150</v>
      </c>
      <c r="K7779" s="160" t="s">
        <v>4009</v>
      </c>
      <c r="L7779" t="s">
        <v>4151</v>
      </c>
    </row>
    <row r="7780" spans="1:12">
      <c r="A7780" s="15">
        <v>39003199</v>
      </c>
      <c r="B7780" t="s">
        <v>5450</v>
      </c>
      <c r="C7780" t="s">
        <v>5718</v>
      </c>
      <c r="D7780" t="s">
        <v>10065</v>
      </c>
      <c r="E7780" t="s">
        <v>10036</v>
      </c>
      <c r="F7780" t="s">
        <v>3994</v>
      </c>
      <c r="G7780" s="160" t="s">
        <v>4009</v>
      </c>
      <c r="H7780" t="s">
        <v>4146</v>
      </c>
      <c r="I7780" s="160" t="s">
        <v>4009</v>
      </c>
      <c r="J7780" t="s">
        <v>4150</v>
      </c>
      <c r="K7780">
        <v>99</v>
      </c>
      <c r="L7780" t="s">
        <v>3999</v>
      </c>
    </row>
    <row r="7781" spans="1:12">
      <c r="A7781" s="15">
        <v>39003299</v>
      </c>
      <c r="B7781" t="s">
        <v>5450</v>
      </c>
      <c r="C7781" t="s">
        <v>5718</v>
      </c>
      <c r="D7781" t="s">
        <v>10066</v>
      </c>
      <c r="E7781" t="s">
        <v>10036</v>
      </c>
      <c r="F7781" t="s">
        <v>3994</v>
      </c>
      <c r="G7781" s="160" t="s">
        <v>4009</v>
      </c>
      <c r="H7781" t="s">
        <v>4146</v>
      </c>
      <c r="I7781" s="160" t="s">
        <v>3997</v>
      </c>
      <c r="J7781" t="s">
        <v>3999</v>
      </c>
      <c r="K7781" s="160" t="s">
        <v>4007</v>
      </c>
      <c r="L7781" t="s">
        <v>5330</v>
      </c>
    </row>
    <row r="7782" spans="1:12">
      <c r="A7782" s="15">
        <v>39003399</v>
      </c>
      <c r="B7782" t="s">
        <v>5450</v>
      </c>
      <c r="C7782" t="s">
        <v>5718</v>
      </c>
      <c r="D7782" t="s">
        <v>5323</v>
      </c>
      <c r="E7782" t="s">
        <v>10036</v>
      </c>
      <c r="F7782" t="s">
        <v>3994</v>
      </c>
      <c r="G7782" s="160" t="s">
        <v>4009</v>
      </c>
      <c r="H7782" t="s">
        <v>4146</v>
      </c>
      <c r="I7782" s="160" t="s">
        <v>3995</v>
      </c>
      <c r="J7782" t="s">
        <v>4147</v>
      </c>
      <c r="K7782">
        <v>99</v>
      </c>
      <c r="L7782" t="s">
        <v>3999</v>
      </c>
    </row>
    <row r="7783" spans="1:12">
      <c r="A7783" s="15">
        <v>39003499</v>
      </c>
      <c r="B7783" t="s">
        <v>5450</v>
      </c>
      <c r="C7783" t="s">
        <v>5718</v>
      </c>
      <c r="D7783" t="s">
        <v>10067</v>
      </c>
      <c r="E7783" t="s">
        <v>10036</v>
      </c>
      <c r="F7783" t="s">
        <v>3994</v>
      </c>
      <c r="G7783" s="160" t="s">
        <v>4009</v>
      </c>
      <c r="H7783" t="s">
        <v>4146</v>
      </c>
      <c r="I7783" s="160" t="s">
        <v>3997</v>
      </c>
      <c r="J7783" t="s">
        <v>3999</v>
      </c>
      <c r="K7783">
        <v>99</v>
      </c>
      <c r="L7783" t="s">
        <v>3999</v>
      </c>
    </row>
    <row r="7784" spans="1:12">
      <c r="A7784" s="15">
        <v>39003599</v>
      </c>
      <c r="B7784" t="s">
        <v>5450</v>
      </c>
      <c r="C7784" t="s">
        <v>5718</v>
      </c>
      <c r="D7784" t="s">
        <v>10068</v>
      </c>
      <c r="E7784" t="s">
        <v>10036</v>
      </c>
      <c r="F7784" t="s">
        <v>3994</v>
      </c>
      <c r="G7784" s="160" t="s">
        <v>4009</v>
      </c>
      <c r="H7784" t="s">
        <v>4146</v>
      </c>
      <c r="I7784" s="160" t="s">
        <v>3997</v>
      </c>
      <c r="J7784" t="s">
        <v>3999</v>
      </c>
      <c r="K7784" s="160" t="s">
        <v>4007</v>
      </c>
      <c r="L7784" t="s">
        <v>5330</v>
      </c>
    </row>
    <row r="7785" spans="1:12">
      <c r="A7785" s="15">
        <v>39003699</v>
      </c>
      <c r="B7785" t="s">
        <v>5450</v>
      </c>
      <c r="C7785" t="s">
        <v>5718</v>
      </c>
      <c r="D7785" t="s">
        <v>5340</v>
      </c>
      <c r="E7785" t="s">
        <v>10036</v>
      </c>
      <c r="F7785" t="s">
        <v>3994</v>
      </c>
      <c r="G7785" s="160" t="s">
        <v>4009</v>
      </c>
      <c r="H7785" t="s">
        <v>4146</v>
      </c>
      <c r="I7785" s="160" t="s">
        <v>3997</v>
      </c>
      <c r="J7785" t="s">
        <v>3999</v>
      </c>
      <c r="K7785">
        <v>99</v>
      </c>
      <c r="L7785" t="s">
        <v>3999</v>
      </c>
    </row>
    <row r="7786" spans="1:12">
      <c r="A7786" s="15">
        <v>39003799</v>
      </c>
      <c r="B7786" t="s">
        <v>5450</v>
      </c>
      <c r="C7786" t="s">
        <v>5718</v>
      </c>
      <c r="D7786" t="s">
        <v>10069</v>
      </c>
      <c r="E7786" t="s">
        <v>10036</v>
      </c>
      <c r="F7786" t="s">
        <v>3994</v>
      </c>
      <c r="G7786" s="160" t="s">
        <v>4009</v>
      </c>
      <c r="H7786" t="s">
        <v>4146</v>
      </c>
      <c r="I7786" s="160" t="s">
        <v>3995</v>
      </c>
      <c r="J7786" t="s">
        <v>4147</v>
      </c>
      <c r="K7786">
        <v>99</v>
      </c>
      <c r="L7786" t="s">
        <v>3999</v>
      </c>
    </row>
    <row r="7787" spans="1:12">
      <c r="A7787" s="15">
        <v>39003899</v>
      </c>
      <c r="B7787" t="s">
        <v>5450</v>
      </c>
      <c r="C7787" t="s">
        <v>5718</v>
      </c>
      <c r="D7787" t="s">
        <v>10070</v>
      </c>
      <c r="E7787" t="s">
        <v>10036</v>
      </c>
      <c r="F7787" t="s">
        <v>3994</v>
      </c>
      <c r="G7787" s="160" t="s">
        <v>4009</v>
      </c>
      <c r="H7787" t="s">
        <v>4146</v>
      </c>
      <c r="I7787" s="160" t="s">
        <v>3997</v>
      </c>
      <c r="J7787" t="s">
        <v>3999</v>
      </c>
      <c r="K7787" s="160" t="s">
        <v>4007</v>
      </c>
      <c r="L7787" t="s">
        <v>5330</v>
      </c>
    </row>
    <row r="7788" spans="1:12">
      <c r="A7788" s="15">
        <v>39003999</v>
      </c>
      <c r="B7788" t="s">
        <v>5450</v>
      </c>
      <c r="C7788" t="s">
        <v>5718</v>
      </c>
      <c r="D7788" t="s">
        <v>10071</v>
      </c>
      <c r="E7788" t="s">
        <v>10036</v>
      </c>
      <c r="F7788" t="s">
        <v>3994</v>
      </c>
      <c r="G7788" s="160" t="s">
        <v>4009</v>
      </c>
      <c r="H7788" t="s">
        <v>4146</v>
      </c>
      <c r="I7788" s="160" t="s">
        <v>3997</v>
      </c>
      <c r="J7788" t="s">
        <v>3999</v>
      </c>
      <c r="K7788" s="160" t="s">
        <v>4007</v>
      </c>
      <c r="L7788" t="s">
        <v>5330</v>
      </c>
    </row>
    <row r="7789" spans="1:12">
      <c r="A7789" s="15">
        <v>39004099</v>
      </c>
      <c r="B7789" t="s">
        <v>5450</v>
      </c>
      <c r="C7789" t="s">
        <v>5718</v>
      </c>
      <c r="D7789" t="s">
        <v>5325</v>
      </c>
      <c r="E7789" t="s">
        <v>10036</v>
      </c>
      <c r="F7789" t="s">
        <v>3994</v>
      </c>
      <c r="G7789" s="160" t="s">
        <v>4009</v>
      </c>
      <c r="H7789" t="s">
        <v>4146</v>
      </c>
      <c r="I7789" s="160" t="s">
        <v>3995</v>
      </c>
      <c r="J7789" t="s">
        <v>4147</v>
      </c>
      <c r="K7789">
        <v>99</v>
      </c>
      <c r="L7789" t="s">
        <v>3999</v>
      </c>
    </row>
    <row r="7790" spans="1:12">
      <c r="A7790" s="15">
        <v>39004199</v>
      </c>
      <c r="B7790" t="s">
        <v>5450</v>
      </c>
      <c r="C7790" t="s">
        <v>5718</v>
      </c>
      <c r="D7790" t="s">
        <v>5326</v>
      </c>
      <c r="E7790" t="s">
        <v>10036</v>
      </c>
      <c r="F7790" t="s">
        <v>3994</v>
      </c>
      <c r="G7790" s="160" t="s">
        <v>4009</v>
      </c>
      <c r="H7790" t="s">
        <v>4146</v>
      </c>
      <c r="I7790" s="160" t="s">
        <v>3995</v>
      </c>
      <c r="J7790" t="s">
        <v>4147</v>
      </c>
      <c r="K7790">
        <v>99</v>
      </c>
      <c r="L7790" t="s">
        <v>3999</v>
      </c>
    </row>
    <row r="7791" spans="1:12">
      <c r="A7791" s="15">
        <v>39004299</v>
      </c>
      <c r="B7791" t="s">
        <v>5450</v>
      </c>
      <c r="C7791" t="s">
        <v>5718</v>
      </c>
      <c r="D7791" t="s">
        <v>10072</v>
      </c>
      <c r="E7791" t="s">
        <v>10036</v>
      </c>
      <c r="F7791" t="s">
        <v>3994</v>
      </c>
      <c r="G7791" s="160" t="s">
        <v>4009</v>
      </c>
      <c r="H7791" t="s">
        <v>4146</v>
      </c>
      <c r="I7791" s="160" t="s">
        <v>4009</v>
      </c>
      <c r="J7791" t="s">
        <v>4150</v>
      </c>
      <c r="K7791">
        <v>99</v>
      </c>
      <c r="L7791" t="s">
        <v>3999</v>
      </c>
    </row>
    <row r="7792" spans="1:12">
      <c r="A7792" s="15">
        <v>39004399</v>
      </c>
      <c r="B7792" t="s">
        <v>5450</v>
      </c>
      <c r="C7792" t="s">
        <v>5718</v>
      </c>
      <c r="D7792" t="s">
        <v>10073</v>
      </c>
      <c r="E7792" t="s">
        <v>10036</v>
      </c>
      <c r="F7792" t="s">
        <v>3994</v>
      </c>
      <c r="G7792" s="160" t="s">
        <v>4009</v>
      </c>
      <c r="H7792" t="s">
        <v>4146</v>
      </c>
      <c r="I7792" s="160" t="s">
        <v>3997</v>
      </c>
      <c r="J7792" t="s">
        <v>3999</v>
      </c>
      <c r="K7792" s="160" t="s">
        <v>4007</v>
      </c>
      <c r="L7792" t="s">
        <v>5330</v>
      </c>
    </row>
    <row r="7793" spans="1:12">
      <c r="A7793" s="15">
        <v>39004499</v>
      </c>
      <c r="B7793" t="s">
        <v>5450</v>
      </c>
      <c r="C7793" t="s">
        <v>5718</v>
      </c>
      <c r="D7793" t="s">
        <v>5443</v>
      </c>
      <c r="E7793" t="s">
        <v>10036</v>
      </c>
      <c r="F7793" t="s">
        <v>3994</v>
      </c>
      <c r="G7793" s="160" t="s">
        <v>4009</v>
      </c>
      <c r="H7793" t="s">
        <v>4146</v>
      </c>
      <c r="I7793" s="160" t="s">
        <v>3997</v>
      </c>
      <c r="J7793" t="s">
        <v>3999</v>
      </c>
      <c r="K7793">
        <v>99</v>
      </c>
      <c r="L7793" t="s">
        <v>3999</v>
      </c>
    </row>
    <row r="7794" spans="1:12">
      <c r="A7794" s="15">
        <v>39004599</v>
      </c>
      <c r="B7794" t="s">
        <v>5450</v>
      </c>
      <c r="C7794" t="s">
        <v>5718</v>
      </c>
      <c r="D7794" t="s">
        <v>5324</v>
      </c>
      <c r="E7794" t="s">
        <v>10036</v>
      </c>
      <c r="F7794" t="s">
        <v>3994</v>
      </c>
      <c r="G7794" s="160" t="s">
        <v>4009</v>
      </c>
      <c r="H7794" t="s">
        <v>4146</v>
      </c>
      <c r="I7794" s="160" t="s">
        <v>3995</v>
      </c>
      <c r="J7794" t="s">
        <v>4147</v>
      </c>
      <c r="K7794">
        <v>99</v>
      </c>
      <c r="L7794" t="s">
        <v>3999</v>
      </c>
    </row>
    <row r="7795" spans="1:12">
      <c r="A7795" s="15">
        <v>39004699</v>
      </c>
      <c r="B7795" t="s">
        <v>5450</v>
      </c>
      <c r="C7795" t="s">
        <v>5718</v>
      </c>
      <c r="D7795" t="s">
        <v>10074</v>
      </c>
      <c r="E7795" t="s">
        <v>10036</v>
      </c>
      <c r="F7795" t="s">
        <v>3994</v>
      </c>
      <c r="G7795" s="160" t="s">
        <v>4009</v>
      </c>
      <c r="H7795" t="s">
        <v>4146</v>
      </c>
      <c r="I7795" s="160" t="s">
        <v>4009</v>
      </c>
      <c r="J7795" t="s">
        <v>4150</v>
      </c>
      <c r="K7795">
        <v>99</v>
      </c>
      <c r="L7795" t="s">
        <v>3999</v>
      </c>
    </row>
    <row r="7796" spans="1:12">
      <c r="A7796" s="15">
        <v>39004799</v>
      </c>
      <c r="B7796" t="s">
        <v>5450</v>
      </c>
      <c r="C7796" t="s">
        <v>5718</v>
      </c>
      <c r="D7796" t="s">
        <v>10075</v>
      </c>
      <c r="E7796" t="s">
        <v>10036</v>
      </c>
      <c r="F7796" t="s">
        <v>3994</v>
      </c>
      <c r="G7796" s="160" t="s">
        <v>4009</v>
      </c>
      <c r="H7796" t="s">
        <v>4146</v>
      </c>
      <c r="I7796" s="160" t="s">
        <v>3997</v>
      </c>
      <c r="J7796" t="s">
        <v>3999</v>
      </c>
      <c r="K7796">
        <v>99</v>
      </c>
      <c r="L7796" t="s">
        <v>3999</v>
      </c>
    </row>
    <row r="7797" spans="1:12">
      <c r="A7797" s="15">
        <v>39004999</v>
      </c>
      <c r="B7797" t="s">
        <v>5450</v>
      </c>
      <c r="C7797" t="s">
        <v>5718</v>
      </c>
      <c r="D7797" t="s">
        <v>5115</v>
      </c>
      <c r="E7797" t="s">
        <v>10036</v>
      </c>
      <c r="F7797" t="s">
        <v>3994</v>
      </c>
      <c r="G7797" s="160" t="s">
        <v>4009</v>
      </c>
      <c r="H7797" t="s">
        <v>4146</v>
      </c>
      <c r="I7797" s="160" t="s">
        <v>3995</v>
      </c>
      <c r="J7797" t="s">
        <v>4147</v>
      </c>
      <c r="K7797">
        <v>99</v>
      </c>
      <c r="L7797" t="s">
        <v>3999</v>
      </c>
    </row>
    <row r="7798" spans="1:12">
      <c r="A7798" s="15">
        <v>39005099</v>
      </c>
      <c r="B7798" t="s">
        <v>5450</v>
      </c>
      <c r="C7798" t="s">
        <v>5718</v>
      </c>
      <c r="D7798" t="s">
        <v>5352</v>
      </c>
      <c r="E7798" t="s">
        <v>10036</v>
      </c>
      <c r="F7798" t="s">
        <v>3994</v>
      </c>
      <c r="G7798" s="160" t="s">
        <v>4009</v>
      </c>
      <c r="H7798" t="s">
        <v>4146</v>
      </c>
      <c r="I7798" s="160" t="s">
        <v>3997</v>
      </c>
      <c r="J7798" t="s">
        <v>3999</v>
      </c>
      <c r="K7798">
        <v>99</v>
      </c>
      <c r="L7798" t="s">
        <v>3999</v>
      </c>
    </row>
    <row r="7799" spans="1:12">
      <c r="A7799" s="15">
        <v>39005199</v>
      </c>
      <c r="B7799" t="s">
        <v>5450</v>
      </c>
      <c r="C7799" t="s">
        <v>5718</v>
      </c>
      <c r="D7799" t="s">
        <v>5113</v>
      </c>
      <c r="E7799" t="s">
        <v>10036</v>
      </c>
      <c r="F7799" t="s">
        <v>3994</v>
      </c>
      <c r="G7799" s="160" t="s">
        <v>4009</v>
      </c>
      <c r="H7799" t="s">
        <v>4146</v>
      </c>
      <c r="I7799" s="160" t="s">
        <v>3995</v>
      </c>
      <c r="J7799" t="s">
        <v>4147</v>
      </c>
      <c r="K7799">
        <v>99</v>
      </c>
      <c r="L7799" t="s">
        <v>3999</v>
      </c>
    </row>
    <row r="7800" spans="1:12">
      <c r="A7800" s="15">
        <v>39005299</v>
      </c>
      <c r="B7800" t="s">
        <v>5450</v>
      </c>
      <c r="C7800" t="s">
        <v>5718</v>
      </c>
      <c r="D7800" t="s">
        <v>10076</v>
      </c>
      <c r="E7800" t="s">
        <v>10036</v>
      </c>
      <c r="F7800" t="s">
        <v>3994</v>
      </c>
      <c r="G7800" s="160" t="s">
        <v>4009</v>
      </c>
      <c r="H7800" t="s">
        <v>4146</v>
      </c>
      <c r="I7800" s="160" t="s">
        <v>3995</v>
      </c>
      <c r="J7800" t="s">
        <v>4147</v>
      </c>
      <c r="K7800">
        <v>99</v>
      </c>
      <c r="L7800" t="s">
        <v>3999</v>
      </c>
    </row>
    <row r="7801" spans="1:12">
      <c r="A7801" s="15">
        <v>39005699</v>
      </c>
      <c r="B7801" t="s">
        <v>5450</v>
      </c>
      <c r="C7801" t="s">
        <v>5718</v>
      </c>
      <c r="D7801" t="s">
        <v>10077</v>
      </c>
      <c r="E7801" t="s">
        <v>10036</v>
      </c>
      <c r="F7801" t="s">
        <v>3994</v>
      </c>
      <c r="G7801" s="160" t="s">
        <v>4009</v>
      </c>
      <c r="H7801" t="s">
        <v>4146</v>
      </c>
      <c r="I7801" s="160" t="s">
        <v>3997</v>
      </c>
      <c r="J7801" t="s">
        <v>3999</v>
      </c>
      <c r="K7801">
        <v>99</v>
      </c>
      <c r="L7801" t="s">
        <v>3999</v>
      </c>
    </row>
    <row r="7802" spans="1:12">
      <c r="A7802" s="15">
        <v>39005799</v>
      </c>
      <c r="B7802" t="s">
        <v>5450</v>
      </c>
      <c r="C7802" t="s">
        <v>5718</v>
      </c>
      <c r="D7802" t="s">
        <v>10078</v>
      </c>
      <c r="E7802" t="s">
        <v>10036</v>
      </c>
      <c r="F7802" t="s">
        <v>3994</v>
      </c>
      <c r="G7802" s="160" t="s">
        <v>4009</v>
      </c>
      <c r="H7802" t="s">
        <v>4146</v>
      </c>
      <c r="I7802" s="160" t="s">
        <v>3997</v>
      </c>
      <c r="J7802" t="s">
        <v>3999</v>
      </c>
      <c r="K7802">
        <v>99</v>
      </c>
      <c r="L7802" t="s">
        <v>3999</v>
      </c>
    </row>
    <row r="7803" spans="1:12">
      <c r="A7803" s="15">
        <v>39005899</v>
      </c>
      <c r="B7803" t="s">
        <v>5450</v>
      </c>
      <c r="C7803" t="s">
        <v>5718</v>
      </c>
      <c r="D7803" t="s">
        <v>10079</v>
      </c>
      <c r="E7803" t="s">
        <v>10036</v>
      </c>
      <c r="F7803" t="s">
        <v>3994</v>
      </c>
      <c r="G7803" s="160" t="s">
        <v>4009</v>
      </c>
      <c r="H7803" t="s">
        <v>4146</v>
      </c>
      <c r="I7803" s="160" t="s">
        <v>3997</v>
      </c>
      <c r="J7803" t="s">
        <v>3999</v>
      </c>
      <c r="K7803">
        <v>99</v>
      </c>
      <c r="L7803" t="s">
        <v>3999</v>
      </c>
    </row>
    <row r="7804" spans="1:12">
      <c r="A7804" s="15">
        <v>39005999</v>
      </c>
      <c r="B7804" t="s">
        <v>5450</v>
      </c>
      <c r="C7804" t="s">
        <v>5718</v>
      </c>
      <c r="D7804" t="s">
        <v>5114</v>
      </c>
      <c r="E7804" t="s">
        <v>10036</v>
      </c>
      <c r="F7804" t="s">
        <v>3994</v>
      </c>
      <c r="G7804" s="160" t="s">
        <v>4009</v>
      </c>
      <c r="H7804" t="s">
        <v>4146</v>
      </c>
      <c r="I7804" s="160" t="s">
        <v>3995</v>
      </c>
      <c r="J7804" t="s">
        <v>4147</v>
      </c>
      <c r="K7804">
        <v>99</v>
      </c>
      <c r="L7804" t="s">
        <v>3999</v>
      </c>
    </row>
    <row r="7805" spans="1:12">
      <c r="A7805" s="15">
        <v>39006099</v>
      </c>
      <c r="B7805" t="s">
        <v>5450</v>
      </c>
      <c r="C7805" t="s">
        <v>5718</v>
      </c>
      <c r="D7805" t="s">
        <v>10080</v>
      </c>
      <c r="E7805" t="s">
        <v>10036</v>
      </c>
      <c r="F7805" t="s">
        <v>3994</v>
      </c>
      <c r="G7805" s="160" t="s">
        <v>4009</v>
      </c>
      <c r="H7805" t="s">
        <v>4146</v>
      </c>
      <c r="I7805" s="160" t="s">
        <v>3997</v>
      </c>
      <c r="J7805" t="s">
        <v>3999</v>
      </c>
      <c r="K7805">
        <v>99</v>
      </c>
      <c r="L7805" t="s">
        <v>3999</v>
      </c>
    </row>
    <row r="7806" spans="1:12">
      <c r="A7806" s="15">
        <v>39006199</v>
      </c>
      <c r="B7806" t="s">
        <v>5450</v>
      </c>
      <c r="C7806" t="s">
        <v>5718</v>
      </c>
      <c r="D7806" t="s">
        <v>10081</v>
      </c>
      <c r="E7806" t="s">
        <v>10036</v>
      </c>
      <c r="F7806" t="s">
        <v>3994</v>
      </c>
      <c r="G7806" s="160" t="s">
        <v>4009</v>
      </c>
      <c r="H7806" t="s">
        <v>4146</v>
      </c>
      <c r="I7806" s="160" t="s">
        <v>3997</v>
      </c>
      <c r="J7806" t="s">
        <v>3999</v>
      </c>
      <c r="K7806">
        <v>99</v>
      </c>
      <c r="L7806" t="s">
        <v>3999</v>
      </c>
    </row>
    <row r="7807" spans="1:12">
      <c r="A7807" s="15">
        <v>39006299</v>
      </c>
      <c r="B7807" t="s">
        <v>5450</v>
      </c>
      <c r="C7807" t="s">
        <v>5718</v>
      </c>
      <c r="D7807" t="s">
        <v>10082</v>
      </c>
      <c r="E7807" t="s">
        <v>10036</v>
      </c>
      <c r="F7807" t="s">
        <v>3994</v>
      </c>
      <c r="G7807" s="160" t="s">
        <v>4009</v>
      </c>
      <c r="H7807" t="s">
        <v>4146</v>
      </c>
      <c r="I7807" s="160" t="s">
        <v>3997</v>
      </c>
      <c r="J7807" t="s">
        <v>3999</v>
      </c>
      <c r="K7807">
        <v>99</v>
      </c>
      <c r="L7807" t="s">
        <v>3999</v>
      </c>
    </row>
    <row r="7808" spans="1:12">
      <c r="A7808" s="15">
        <v>39006399</v>
      </c>
      <c r="B7808" t="s">
        <v>5450</v>
      </c>
      <c r="C7808" t="s">
        <v>5718</v>
      </c>
      <c r="D7808" t="s">
        <v>10083</v>
      </c>
      <c r="E7808" t="s">
        <v>10036</v>
      </c>
      <c r="F7808" t="s">
        <v>3994</v>
      </c>
      <c r="G7808" s="160" t="s">
        <v>4009</v>
      </c>
      <c r="H7808" t="s">
        <v>4146</v>
      </c>
      <c r="I7808" s="160" t="s">
        <v>3997</v>
      </c>
      <c r="J7808" t="s">
        <v>3999</v>
      </c>
      <c r="K7808">
        <v>99</v>
      </c>
      <c r="L7808" t="s">
        <v>3999</v>
      </c>
    </row>
    <row r="7809" spans="1:12">
      <c r="A7809" s="15">
        <v>39006499</v>
      </c>
      <c r="B7809" t="s">
        <v>5450</v>
      </c>
      <c r="C7809" t="s">
        <v>5718</v>
      </c>
      <c r="D7809" t="s">
        <v>10084</v>
      </c>
      <c r="E7809" t="s">
        <v>10036</v>
      </c>
      <c r="F7809" t="s">
        <v>3994</v>
      </c>
      <c r="G7809" s="160" t="s">
        <v>4009</v>
      </c>
      <c r="H7809" t="s">
        <v>4146</v>
      </c>
      <c r="I7809" s="160" t="s">
        <v>3997</v>
      </c>
      <c r="J7809" t="s">
        <v>3999</v>
      </c>
      <c r="K7809">
        <v>99</v>
      </c>
      <c r="L7809" t="s">
        <v>3999</v>
      </c>
    </row>
    <row r="7810" spans="1:12">
      <c r="A7810" s="15">
        <v>39006599</v>
      </c>
      <c r="B7810" t="s">
        <v>5450</v>
      </c>
      <c r="C7810" t="s">
        <v>5718</v>
      </c>
      <c r="D7810" t="s">
        <v>4357</v>
      </c>
      <c r="E7810" t="s">
        <v>10036</v>
      </c>
      <c r="F7810" t="s">
        <v>3994</v>
      </c>
      <c r="G7810" s="160" t="s">
        <v>4009</v>
      </c>
      <c r="H7810" t="s">
        <v>4146</v>
      </c>
      <c r="I7810" s="160" t="s">
        <v>3997</v>
      </c>
      <c r="J7810" t="s">
        <v>3999</v>
      </c>
      <c r="K7810">
        <v>99</v>
      </c>
      <c r="L7810" t="s">
        <v>3999</v>
      </c>
    </row>
    <row r="7811" spans="1:12">
      <c r="A7811" s="15">
        <v>39006699</v>
      </c>
      <c r="B7811" t="s">
        <v>5450</v>
      </c>
      <c r="C7811" t="s">
        <v>5718</v>
      </c>
      <c r="D7811" t="s">
        <v>10085</v>
      </c>
      <c r="E7811" t="s">
        <v>10036</v>
      </c>
      <c r="F7811" t="s">
        <v>3994</v>
      </c>
      <c r="G7811" s="160" t="s">
        <v>4009</v>
      </c>
      <c r="H7811" t="s">
        <v>4146</v>
      </c>
      <c r="I7811" s="160" t="s">
        <v>3995</v>
      </c>
      <c r="J7811" t="s">
        <v>4147</v>
      </c>
      <c r="K7811">
        <v>99</v>
      </c>
      <c r="L7811" t="s">
        <v>3999</v>
      </c>
    </row>
    <row r="7812" spans="1:12">
      <c r="A7812" s="15">
        <v>39006799</v>
      </c>
      <c r="B7812" t="s">
        <v>5450</v>
      </c>
      <c r="C7812" t="s">
        <v>5718</v>
      </c>
      <c r="D7812" t="s">
        <v>10086</v>
      </c>
      <c r="E7812" t="s">
        <v>10036</v>
      </c>
      <c r="F7812" t="s">
        <v>3994</v>
      </c>
      <c r="G7812" s="160" t="s">
        <v>4009</v>
      </c>
      <c r="H7812" t="s">
        <v>4146</v>
      </c>
      <c r="I7812" s="160" t="s">
        <v>3995</v>
      </c>
      <c r="J7812" t="s">
        <v>4147</v>
      </c>
      <c r="K7812">
        <v>99</v>
      </c>
      <c r="L7812" t="s">
        <v>3999</v>
      </c>
    </row>
    <row r="7813" spans="1:12">
      <c r="A7813" s="15">
        <v>39006899</v>
      </c>
      <c r="B7813" t="s">
        <v>5450</v>
      </c>
      <c r="C7813" t="s">
        <v>5718</v>
      </c>
      <c r="D7813" t="s">
        <v>5667</v>
      </c>
      <c r="E7813" t="s">
        <v>10036</v>
      </c>
      <c r="F7813" t="s">
        <v>3994</v>
      </c>
      <c r="G7813" s="160" t="s">
        <v>4009</v>
      </c>
      <c r="H7813" t="s">
        <v>4146</v>
      </c>
      <c r="I7813" s="160" t="s">
        <v>3995</v>
      </c>
      <c r="J7813" t="s">
        <v>4147</v>
      </c>
      <c r="K7813">
        <v>99</v>
      </c>
      <c r="L7813" t="s">
        <v>3999</v>
      </c>
    </row>
    <row r="7814" spans="1:12">
      <c r="A7814" s="15">
        <v>39007199</v>
      </c>
      <c r="B7814" t="s">
        <v>5450</v>
      </c>
      <c r="C7814" t="s">
        <v>5718</v>
      </c>
      <c r="D7814" t="s">
        <v>10087</v>
      </c>
      <c r="E7814" t="s">
        <v>10036</v>
      </c>
      <c r="F7814" t="s">
        <v>3994</v>
      </c>
      <c r="G7814" s="160" t="s">
        <v>4009</v>
      </c>
      <c r="H7814" t="s">
        <v>4146</v>
      </c>
      <c r="I7814" s="160" t="s">
        <v>3997</v>
      </c>
      <c r="J7814" t="s">
        <v>3999</v>
      </c>
      <c r="K7814" s="160" t="s">
        <v>4009</v>
      </c>
      <c r="L7814" t="s">
        <v>5351</v>
      </c>
    </row>
    <row r="7815" spans="1:12">
      <c r="A7815" s="15">
        <v>39090001</v>
      </c>
      <c r="B7815" t="s">
        <v>5450</v>
      </c>
      <c r="C7815" t="s">
        <v>5718</v>
      </c>
      <c r="D7815" t="s">
        <v>10088</v>
      </c>
      <c r="E7815" t="s">
        <v>10089</v>
      </c>
      <c r="F7815" t="s">
        <v>4073</v>
      </c>
      <c r="G7815" s="160" t="s">
        <v>4074</v>
      </c>
      <c r="H7815" t="s">
        <v>4075</v>
      </c>
      <c r="I7815" s="160" t="s">
        <v>4009</v>
      </c>
      <c r="J7815" t="s">
        <v>4410</v>
      </c>
      <c r="K7815" s="160" t="s">
        <v>4007</v>
      </c>
      <c r="L7815" t="s">
        <v>4411</v>
      </c>
    </row>
    <row r="7816" spans="1:12">
      <c r="A7816" s="15">
        <v>39090002</v>
      </c>
      <c r="B7816" t="s">
        <v>5450</v>
      </c>
      <c r="C7816" t="s">
        <v>5718</v>
      </c>
      <c r="D7816" t="s">
        <v>10088</v>
      </c>
      <c r="E7816" t="s">
        <v>10090</v>
      </c>
      <c r="F7816" t="s">
        <v>4073</v>
      </c>
      <c r="G7816" s="160" t="s">
        <v>4074</v>
      </c>
      <c r="H7816" t="s">
        <v>4075</v>
      </c>
      <c r="I7816" s="160" t="s">
        <v>4009</v>
      </c>
      <c r="J7816" t="s">
        <v>4410</v>
      </c>
      <c r="K7816" s="160" t="s">
        <v>4009</v>
      </c>
      <c r="L7816" t="s">
        <v>4421</v>
      </c>
    </row>
    <row r="7817" spans="1:12">
      <c r="A7817" s="15">
        <v>39090003</v>
      </c>
      <c r="B7817" t="s">
        <v>5450</v>
      </c>
      <c r="C7817" t="s">
        <v>5718</v>
      </c>
      <c r="D7817" t="s">
        <v>10088</v>
      </c>
      <c r="E7817" t="s">
        <v>10091</v>
      </c>
      <c r="F7817" t="s">
        <v>4073</v>
      </c>
      <c r="G7817" s="160" t="s">
        <v>4074</v>
      </c>
      <c r="H7817" t="s">
        <v>4075</v>
      </c>
      <c r="I7817" s="160" t="s">
        <v>4009</v>
      </c>
      <c r="J7817" t="s">
        <v>4410</v>
      </c>
      <c r="K7817" s="160" t="s">
        <v>4007</v>
      </c>
      <c r="L7817" t="s">
        <v>4411</v>
      </c>
    </row>
    <row r="7818" spans="1:12">
      <c r="A7818" s="15">
        <v>39090004</v>
      </c>
      <c r="B7818" t="s">
        <v>5450</v>
      </c>
      <c r="C7818" t="s">
        <v>5718</v>
      </c>
      <c r="D7818" t="s">
        <v>10088</v>
      </c>
      <c r="E7818" t="s">
        <v>10092</v>
      </c>
      <c r="F7818" t="s">
        <v>4073</v>
      </c>
      <c r="G7818" s="160" t="s">
        <v>4074</v>
      </c>
      <c r="H7818" t="s">
        <v>4075</v>
      </c>
      <c r="I7818" s="160" t="s">
        <v>4009</v>
      </c>
      <c r="J7818" t="s">
        <v>4410</v>
      </c>
      <c r="K7818" s="160" t="s">
        <v>4007</v>
      </c>
      <c r="L7818" t="s">
        <v>4411</v>
      </c>
    </row>
    <row r="7819" spans="1:12">
      <c r="A7819" s="15">
        <v>39090005</v>
      </c>
      <c r="B7819" t="s">
        <v>5450</v>
      </c>
      <c r="C7819" t="s">
        <v>5718</v>
      </c>
      <c r="D7819" t="s">
        <v>10088</v>
      </c>
      <c r="E7819" t="s">
        <v>10093</v>
      </c>
      <c r="F7819" t="s">
        <v>4073</v>
      </c>
      <c r="G7819" s="160" t="s">
        <v>4074</v>
      </c>
      <c r="H7819" t="s">
        <v>4075</v>
      </c>
      <c r="I7819" s="160" t="s">
        <v>4009</v>
      </c>
      <c r="J7819" t="s">
        <v>4410</v>
      </c>
      <c r="K7819" s="160" t="s">
        <v>4009</v>
      </c>
      <c r="L7819" t="s">
        <v>4421</v>
      </c>
    </row>
    <row r="7820" spans="1:12">
      <c r="A7820" s="15">
        <v>39090006</v>
      </c>
      <c r="B7820" t="s">
        <v>5450</v>
      </c>
      <c r="C7820" t="s">
        <v>5718</v>
      </c>
      <c r="D7820" t="s">
        <v>10088</v>
      </c>
      <c r="E7820" t="s">
        <v>10094</v>
      </c>
      <c r="F7820" t="s">
        <v>4073</v>
      </c>
      <c r="G7820" s="160" t="s">
        <v>4074</v>
      </c>
      <c r="H7820" t="s">
        <v>4075</v>
      </c>
      <c r="I7820" s="160" t="s">
        <v>4009</v>
      </c>
      <c r="J7820" t="s">
        <v>4410</v>
      </c>
      <c r="K7820" s="160" t="s">
        <v>4009</v>
      </c>
      <c r="L7820" t="s">
        <v>4421</v>
      </c>
    </row>
    <row r="7821" spans="1:12">
      <c r="A7821" s="15">
        <v>39090007</v>
      </c>
      <c r="B7821" t="s">
        <v>5450</v>
      </c>
      <c r="C7821" t="s">
        <v>5718</v>
      </c>
      <c r="D7821" t="s">
        <v>10088</v>
      </c>
      <c r="E7821" t="s">
        <v>4778</v>
      </c>
      <c r="F7821" t="s">
        <v>4073</v>
      </c>
      <c r="G7821" s="160" t="s">
        <v>4074</v>
      </c>
      <c r="H7821" t="s">
        <v>4075</v>
      </c>
      <c r="I7821" s="160" t="s">
        <v>4009</v>
      </c>
      <c r="J7821" t="s">
        <v>4410</v>
      </c>
      <c r="K7821" s="160" t="s">
        <v>4009</v>
      </c>
      <c r="L7821" t="s">
        <v>4421</v>
      </c>
    </row>
    <row r="7822" spans="1:12">
      <c r="A7822" s="15">
        <v>39090008</v>
      </c>
      <c r="B7822" t="s">
        <v>5450</v>
      </c>
      <c r="C7822" t="s">
        <v>5718</v>
      </c>
      <c r="D7822" t="s">
        <v>10088</v>
      </c>
      <c r="E7822" t="s">
        <v>4779</v>
      </c>
      <c r="F7822" t="s">
        <v>4073</v>
      </c>
      <c r="G7822" s="160" t="s">
        <v>4074</v>
      </c>
      <c r="H7822" t="s">
        <v>4075</v>
      </c>
      <c r="I7822" s="160" t="s">
        <v>4009</v>
      </c>
      <c r="J7822" t="s">
        <v>4410</v>
      </c>
      <c r="K7822" s="160" t="s">
        <v>4009</v>
      </c>
      <c r="L7822" t="s">
        <v>4421</v>
      </c>
    </row>
    <row r="7823" spans="1:12">
      <c r="A7823" s="15">
        <v>39090009</v>
      </c>
      <c r="B7823" t="s">
        <v>5450</v>
      </c>
      <c r="C7823" t="s">
        <v>5718</v>
      </c>
      <c r="D7823" t="s">
        <v>10088</v>
      </c>
      <c r="E7823" t="s">
        <v>10095</v>
      </c>
      <c r="F7823" t="s">
        <v>4073</v>
      </c>
      <c r="G7823" s="160" t="s">
        <v>4074</v>
      </c>
      <c r="H7823" t="s">
        <v>4075</v>
      </c>
      <c r="I7823" s="160" t="s">
        <v>4009</v>
      </c>
      <c r="J7823" t="s">
        <v>4410</v>
      </c>
      <c r="K7823" s="160" t="s">
        <v>4007</v>
      </c>
      <c r="L7823" t="s">
        <v>4411</v>
      </c>
    </row>
    <row r="7824" spans="1:12">
      <c r="A7824" s="15">
        <v>39090010</v>
      </c>
      <c r="B7824" t="s">
        <v>5450</v>
      </c>
      <c r="C7824" t="s">
        <v>5718</v>
      </c>
      <c r="D7824" t="s">
        <v>10088</v>
      </c>
      <c r="E7824" t="s">
        <v>10096</v>
      </c>
      <c r="F7824" t="s">
        <v>4073</v>
      </c>
      <c r="G7824" s="160" t="s">
        <v>4074</v>
      </c>
      <c r="H7824" t="s">
        <v>4075</v>
      </c>
      <c r="I7824" s="160" t="s">
        <v>4009</v>
      </c>
      <c r="J7824" t="s">
        <v>4410</v>
      </c>
      <c r="K7824" s="160" t="s">
        <v>4009</v>
      </c>
      <c r="L7824" t="s">
        <v>4421</v>
      </c>
    </row>
    <row r="7825" spans="1:12">
      <c r="A7825" s="15">
        <v>39090011</v>
      </c>
      <c r="B7825" t="s">
        <v>5450</v>
      </c>
      <c r="C7825" t="s">
        <v>5718</v>
      </c>
      <c r="D7825" t="s">
        <v>10088</v>
      </c>
      <c r="E7825" t="s">
        <v>10097</v>
      </c>
      <c r="F7825" t="s">
        <v>4073</v>
      </c>
      <c r="G7825" s="160" t="s">
        <v>4074</v>
      </c>
      <c r="H7825" t="s">
        <v>4075</v>
      </c>
      <c r="I7825" s="160" t="s">
        <v>4009</v>
      </c>
      <c r="J7825" t="s">
        <v>4410</v>
      </c>
      <c r="K7825" s="160" t="s">
        <v>4009</v>
      </c>
      <c r="L7825" t="s">
        <v>4421</v>
      </c>
    </row>
    <row r="7826" spans="1:12">
      <c r="A7826" s="15">
        <v>39090012</v>
      </c>
      <c r="B7826" t="s">
        <v>5450</v>
      </c>
      <c r="C7826" t="s">
        <v>5718</v>
      </c>
      <c r="D7826" t="s">
        <v>10088</v>
      </c>
      <c r="E7826" t="s">
        <v>10098</v>
      </c>
      <c r="F7826" t="s">
        <v>4073</v>
      </c>
      <c r="G7826" s="160" t="s">
        <v>4074</v>
      </c>
      <c r="H7826" t="s">
        <v>4075</v>
      </c>
      <c r="I7826" s="160" t="s">
        <v>4009</v>
      </c>
      <c r="J7826" t="s">
        <v>4410</v>
      </c>
      <c r="K7826" s="160" t="s">
        <v>4009</v>
      </c>
      <c r="L7826" t="s">
        <v>4421</v>
      </c>
    </row>
    <row r="7827" spans="1:12">
      <c r="A7827" s="15">
        <v>39091001</v>
      </c>
      <c r="B7827" t="s">
        <v>5450</v>
      </c>
      <c r="C7827" t="s">
        <v>5718</v>
      </c>
      <c r="D7827" t="s">
        <v>10099</v>
      </c>
      <c r="E7827" t="s">
        <v>10100</v>
      </c>
      <c r="F7827" t="s">
        <v>4073</v>
      </c>
      <c r="G7827" s="160" t="s">
        <v>4074</v>
      </c>
      <c r="H7827" t="s">
        <v>4075</v>
      </c>
      <c r="I7827" s="160" t="s">
        <v>4009</v>
      </c>
      <c r="J7827" t="s">
        <v>4410</v>
      </c>
      <c r="K7827" s="160" t="s">
        <v>3997</v>
      </c>
      <c r="L7827" t="s">
        <v>4458</v>
      </c>
    </row>
    <row r="7828" spans="1:12">
      <c r="A7828" s="15">
        <v>39091002</v>
      </c>
      <c r="B7828" t="s">
        <v>5450</v>
      </c>
      <c r="C7828" t="s">
        <v>5718</v>
      </c>
      <c r="D7828" t="s">
        <v>10099</v>
      </c>
      <c r="E7828" t="s">
        <v>10101</v>
      </c>
      <c r="F7828" t="s">
        <v>4073</v>
      </c>
      <c r="G7828" s="160" t="s">
        <v>4074</v>
      </c>
      <c r="H7828" t="s">
        <v>4075</v>
      </c>
      <c r="I7828" s="160" t="s">
        <v>4009</v>
      </c>
      <c r="J7828" t="s">
        <v>4410</v>
      </c>
      <c r="K7828" s="160" t="s">
        <v>3997</v>
      </c>
      <c r="L7828" t="s">
        <v>4458</v>
      </c>
    </row>
    <row r="7829" spans="1:12">
      <c r="A7829" s="15">
        <v>39091003</v>
      </c>
      <c r="B7829" t="s">
        <v>5450</v>
      </c>
      <c r="C7829" t="s">
        <v>5718</v>
      </c>
      <c r="D7829" t="s">
        <v>10099</v>
      </c>
      <c r="E7829" t="s">
        <v>10102</v>
      </c>
      <c r="F7829" t="s">
        <v>4073</v>
      </c>
      <c r="G7829" s="160" t="s">
        <v>4074</v>
      </c>
      <c r="H7829" t="s">
        <v>4075</v>
      </c>
      <c r="I7829" s="160" t="s">
        <v>4009</v>
      </c>
      <c r="J7829" t="s">
        <v>4410</v>
      </c>
      <c r="K7829" s="160" t="s">
        <v>3997</v>
      </c>
      <c r="L7829" t="s">
        <v>4458</v>
      </c>
    </row>
    <row r="7830" spans="1:12">
      <c r="A7830" s="15">
        <v>39091004</v>
      </c>
      <c r="B7830" t="s">
        <v>5450</v>
      </c>
      <c r="C7830" t="s">
        <v>5718</v>
      </c>
      <c r="D7830" t="s">
        <v>10099</v>
      </c>
      <c r="E7830" t="s">
        <v>10103</v>
      </c>
      <c r="F7830" t="s">
        <v>4073</v>
      </c>
      <c r="G7830" s="160" t="s">
        <v>4074</v>
      </c>
      <c r="H7830" t="s">
        <v>4075</v>
      </c>
      <c r="I7830" s="160" t="s">
        <v>4009</v>
      </c>
      <c r="J7830" t="s">
        <v>4410</v>
      </c>
      <c r="K7830" s="160" t="s">
        <v>3997</v>
      </c>
      <c r="L7830" t="s">
        <v>4458</v>
      </c>
    </row>
    <row r="7831" spans="1:12">
      <c r="A7831" s="15">
        <v>39091005</v>
      </c>
      <c r="B7831" t="s">
        <v>5450</v>
      </c>
      <c r="C7831" t="s">
        <v>5718</v>
      </c>
      <c r="D7831" t="s">
        <v>10099</v>
      </c>
      <c r="E7831" t="s">
        <v>10104</v>
      </c>
      <c r="F7831" t="s">
        <v>4073</v>
      </c>
      <c r="G7831" s="160" t="s">
        <v>4074</v>
      </c>
      <c r="H7831" t="s">
        <v>4075</v>
      </c>
      <c r="I7831" s="160" t="s">
        <v>4009</v>
      </c>
      <c r="J7831" t="s">
        <v>4410</v>
      </c>
      <c r="K7831" s="160" t="s">
        <v>3997</v>
      </c>
      <c r="L7831" t="s">
        <v>4458</v>
      </c>
    </row>
    <row r="7832" spans="1:12">
      <c r="A7832" s="15">
        <v>39091006</v>
      </c>
      <c r="B7832" t="s">
        <v>5450</v>
      </c>
      <c r="C7832" t="s">
        <v>5718</v>
      </c>
      <c r="D7832" t="s">
        <v>10099</v>
      </c>
      <c r="E7832" t="s">
        <v>10105</v>
      </c>
      <c r="F7832" t="s">
        <v>4073</v>
      </c>
      <c r="G7832" s="160" t="s">
        <v>4074</v>
      </c>
      <c r="H7832" t="s">
        <v>4075</v>
      </c>
      <c r="I7832" s="160" t="s">
        <v>4009</v>
      </c>
      <c r="J7832" t="s">
        <v>4410</v>
      </c>
      <c r="K7832" s="160" t="s">
        <v>3997</v>
      </c>
      <c r="L7832" t="s">
        <v>4458</v>
      </c>
    </row>
    <row r="7833" spans="1:12">
      <c r="A7833" s="15">
        <v>39091007</v>
      </c>
      <c r="B7833" t="s">
        <v>5450</v>
      </c>
      <c r="C7833" t="s">
        <v>5718</v>
      </c>
      <c r="D7833" t="s">
        <v>10099</v>
      </c>
      <c r="E7833" t="s">
        <v>10106</v>
      </c>
      <c r="F7833" t="s">
        <v>4073</v>
      </c>
      <c r="G7833" s="160" t="s">
        <v>4074</v>
      </c>
      <c r="H7833" t="s">
        <v>4075</v>
      </c>
      <c r="I7833" s="160" t="s">
        <v>4009</v>
      </c>
      <c r="J7833" t="s">
        <v>4410</v>
      </c>
      <c r="K7833" s="160" t="s">
        <v>3997</v>
      </c>
      <c r="L7833" t="s">
        <v>4458</v>
      </c>
    </row>
    <row r="7834" spans="1:12">
      <c r="A7834" s="15">
        <v>39091008</v>
      </c>
      <c r="B7834" t="s">
        <v>5450</v>
      </c>
      <c r="C7834" t="s">
        <v>5718</v>
      </c>
      <c r="D7834" t="s">
        <v>10099</v>
      </c>
      <c r="E7834" t="s">
        <v>10107</v>
      </c>
      <c r="F7834" t="s">
        <v>4073</v>
      </c>
      <c r="G7834" s="160" t="s">
        <v>4074</v>
      </c>
      <c r="H7834" t="s">
        <v>4075</v>
      </c>
      <c r="I7834" s="160" t="s">
        <v>4009</v>
      </c>
      <c r="J7834" t="s">
        <v>4410</v>
      </c>
      <c r="K7834" s="160" t="s">
        <v>3997</v>
      </c>
      <c r="L7834" t="s">
        <v>4458</v>
      </c>
    </row>
    <row r="7835" spans="1:12">
      <c r="A7835" s="15">
        <v>39091009</v>
      </c>
      <c r="B7835" t="s">
        <v>5450</v>
      </c>
      <c r="C7835" t="s">
        <v>5718</v>
      </c>
      <c r="D7835" t="s">
        <v>10099</v>
      </c>
      <c r="E7835" t="s">
        <v>10108</v>
      </c>
      <c r="F7835" t="s">
        <v>4073</v>
      </c>
      <c r="G7835" s="160" t="s">
        <v>4074</v>
      </c>
      <c r="H7835" t="s">
        <v>4075</v>
      </c>
      <c r="I7835" s="160" t="s">
        <v>4009</v>
      </c>
      <c r="J7835" t="s">
        <v>4410</v>
      </c>
      <c r="K7835" s="160" t="s">
        <v>3997</v>
      </c>
      <c r="L7835" t="s">
        <v>4458</v>
      </c>
    </row>
    <row r="7836" spans="1:12">
      <c r="A7836" s="15">
        <v>39091010</v>
      </c>
      <c r="B7836" t="s">
        <v>5450</v>
      </c>
      <c r="C7836" t="s">
        <v>5718</v>
      </c>
      <c r="D7836" t="s">
        <v>10099</v>
      </c>
      <c r="E7836" t="s">
        <v>10109</v>
      </c>
      <c r="F7836" t="s">
        <v>4073</v>
      </c>
      <c r="G7836" s="160" t="s">
        <v>4074</v>
      </c>
      <c r="H7836" t="s">
        <v>4075</v>
      </c>
      <c r="I7836" s="160" t="s">
        <v>4009</v>
      </c>
      <c r="J7836" t="s">
        <v>4410</v>
      </c>
      <c r="K7836" s="160" t="s">
        <v>3997</v>
      </c>
      <c r="L7836" t="s">
        <v>4458</v>
      </c>
    </row>
    <row r="7837" spans="1:12">
      <c r="A7837" s="15">
        <v>39091011</v>
      </c>
      <c r="B7837" t="s">
        <v>5450</v>
      </c>
      <c r="C7837" t="s">
        <v>5718</v>
      </c>
      <c r="D7837" t="s">
        <v>10099</v>
      </c>
      <c r="E7837" t="s">
        <v>10110</v>
      </c>
      <c r="F7837" t="s">
        <v>4073</v>
      </c>
      <c r="G7837" s="160" t="s">
        <v>4074</v>
      </c>
      <c r="H7837" t="s">
        <v>4075</v>
      </c>
      <c r="I7837" s="160" t="s">
        <v>4009</v>
      </c>
      <c r="J7837" t="s">
        <v>4410</v>
      </c>
      <c r="K7837" s="160" t="s">
        <v>3997</v>
      </c>
      <c r="L7837" t="s">
        <v>4458</v>
      </c>
    </row>
    <row r="7838" spans="1:12">
      <c r="A7838" s="15">
        <v>39091012</v>
      </c>
      <c r="B7838" t="s">
        <v>5450</v>
      </c>
      <c r="C7838" t="s">
        <v>5718</v>
      </c>
      <c r="D7838" t="s">
        <v>10099</v>
      </c>
      <c r="E7838" t="s">
        <v>10111</v>
      </c>
      <c r="F7838" t="s">
        <v>4073</v>
      </c>
      <c r="G7838" s="160" t="s">
        <v>4074</v>
      </c>
      <c r="H7838" t="s">
        <v>4075</v>
      </c>
      <c r="I7838" s="160" t="s">
        <v>4009</v>
      </c>
      <c r="J7838" t="s">
        <v>4410</v>
      </c>
      <c r="K7838" s="160" t="s">
        <v>3997</v>
      </c>
      <c r="L7838" t="s">
        <v>4458</v>
      </c>
    </row>
    <row r="7839" spans="1:12">
      <c r="A7839" s="15">
        <v>39092050</v>
      </c>
      <c r="B7839" t="s">
        <v>5450</v>
      </c>
      <c r="C7839" t="s">
        <v>5718</v>
      </c>
      <c r="D7839" t="s">
        <v>10112</v>
      </c>
      <c r="E7839" t="s">
        <v>10113</v>
      </c>
      <c r="F7839" t="s">
        <v>4073</v>
      </c>
      <c r="G7839" s="160" t="s">
        <v>4074</v>
      </c>
      <c r="H7839" t="s">
        <v>4075</v>
      </c>
      <c r="I7839" s="160" t="s">
        <v>4009</v>
      </c>
      <c r="J7839" t="s">
        <v>4410</v>
      </c>
      <c r="K7839">
        <v>99</v>
      </c>
      <c r="L7839" t="s">
        <v>3999</v>
      </c>
    </row>
    <row r="7840" spans="1:12">
      <c r="A7840" s="15">
        <v>39092051</v>
      </c>
      <c r="B7840" t="s">
        <v>5450</v>
      </c>
      <c r="C7840" t="s">
        <v>5718</v>
      </c>
      <c r="D7840" t="s">
        <v>10112</v>
      </c>
      <c r="E7840" t="s">
        <v>10114</v>
      </c>
      <c r="F7840" t="s">
        <v>4073</v>
      </c>
      <c r="G7840" s="160" t="s">
        <v>4074</v>
      </c>
      <c r="H7840" t="s">
        <v>4075</v>
      </c>
      <c r="I7840" s="160" t="s">
        <v>4076</v>
      </c>
      <c r="J7840" t="s">
        <v>4077</v>
      </c>
      <c r="K7840">
        <v>99</v>
      </c>
      <c r="L7840" t="s">
        <v>3999</v>
      </c>
    </row>
    <row r="7841" spans="1:12">
      <c r="A7841" s="15">
        <v>39092052</v>
      </c>
      <c r="B7841" t="s">
        <v>5450</v>
      </c>
      <c r="C7841" t="s">
        <v>5718</v>
      </c>
      <c r="D7841" t="s">
        <v>10112</v>
      </c>
      <c r="E7841" t="s">
        <v>10115</v>
      </c>
      <c r="F7841" t="s">
        <v>4073</v>
      </c>
      <c r="G7841" s="160" t="s">
        <v>4074</v>
      </c>
      <c r="H7841" t="s">
        <v>4075</v>
      </c>
      <c r="I7841" s="160" t="s">
        <v>4009</v>
      </c>
      <c r="J7841" t="s">
        <v>4410</v>
      </c>
      <c r="K7841">
        <v>99</v>
      </c>
      <c r="L7841" t="s">
        <v>3999</v>
      </c>
    </row>
    <row r="7842" spans="1:12">
      <c r="A7842" s="15">
        <v>39092053</v>
      </c>
      <c r="B7842" t="s">
        <v>5450</v>
      </c>
      <c r="C7842" t="s">
        <v>5718</v>
      </c>
      <c r="D7842" t="s">
        <v>10112</v>
      </c>
      <c r="E7842" t="s">
        <v>10116</v>
      </c>
      <c r="F7842" t="s">
        <v>4073</v>
      </c>
      <c r="G7842" s="160" t="s">
        <v>4074</v>
      </c>
      <c r="H7842" t="s">
        <v>4075</v>
      </c>
      <c r="I7842" s="160" t="s">
        <v>4009</v>
      </c>
      <c r="J7842" t="s">
        <v>4410</v>
      </c>
      <c r="K7842">
        <v>99</v>
      </c>
      <c r="L7842" t="s">
        <v>3999</v>
      </c>
    </row>
    <row r="7843" spans="1:12">
      <c r="A7843" s="15">
        <v>39092054</v>
      </c>
      <c r="B7843" t="s">
        <v>5450</v>
      </c>
      <c r="C7843" t="s">
        <v>5718</v>
      </c>
      <c r="D7843" t="s">
        <v>10112</v>
      </c>
      <c r="E7843" t="s">
        <v>10117</v>
      </c>
      <c r="F7843" t="s">
        <v>4073</v>
      </c>
      <c r="G7843" s="160" t="s">
        <v>4074</v>
      </c>
      <c r="H7843" t="s">
        <v>4075</v>
      </c>
      <c r="I7843" s="160" t="s">
        <v>4009</v>
      </c>
      <c r="J7843" t="s">
        <v>4410</v>
      </c>
      <c r="K7843">
        <v>99</v>
      </c>
      <c r="L7843" t="s">
        <v>3999</v>
      </c>
    </row>
    <row r="7844" spans="1:12">
      <c r="A7844" s="15">
        <v>39092055</v>
      </c>
      <c r="B7844" t="s">
        <v>5450</v>
      </c>
      <c r="C7844" t="s">
        <v>5718</v>
      </c>
      <c r="D7844" t="s">
        <v>10112</v>
      </c>
      <c r="E7844" t="s">
        <v>10118</v>
      </c>
      <c r="F7844" t="s">
        <v>4073</v>
      </c>
      <c r="G7844" s="160" t="s">
        <v>4074</v>
      </c>
      <c r="H7844" t="s">
        <v>4075</v>
      </c>
      <c r="I7844" s="160" t="s">
        <v>4009</v>
      </c>
      <c r="J7844" t="s">
        <v>4410</v>
      </c>
      <c r="K7844">
        <v>99</v>
      </c>
      <c r="L7844" t="s">
        <v>3999</v>
      </c>
    </row>
    <row r="7845" spans="1:12">
      <c r="A7845" s="15">
        <v>39092056</v>
      </c>
      <c r="B7845" t="s">
        <v>5450</v>
      </c>
      <c r="C7845" t="s">
        <v>5718</v>
      </c>
      <c r="D7845" t="s">
        <v>10112</v>
      </c>
      <c r="E7845" t="s">
        <v>10111</v>
      </c>
      <c r="F7845" t="s">
        <v>4073</v>
      </c>
      <c r="G7845" s="160" t="s">
        <v>4074</v>
      </c>
      <c r="H7845" t="s">
        <v>4075</v>
      </c>
      <c r="I7845" s="160" t="s">
        <v>4009</v>
      </c>
      <c r="J7845" t="s">
        <v>4410</v>
      </c>
      <c r="K7845">
        <v>99</v>
      </c>
      <c r="L7845" t="s">
        <v>3999</v>
      </c>
    </row>
    <row r="7846" spans="1:12">
      <c r="A7846" s="15">
        <v>39900501</v>
      </c>
      <c r="B7846" t="s">
        <v>5450</v>
      </c>
      <c r="C7846" t="s">
        <v>10119</v>
      </c>
      <c r="D7846" t="s">
        <v>10120</v>
      </c>
      <c r="E7846" t="s">
        <v>4149</v>
      </c>
      <c r="F7846" t="s">
        <v>3994</v>
      </c>
      <c r="G7846" s="160" t="s">
        <v>4009</v>
      </c>
      <c r="H7846" t="s">
        <v>4146</v>
      </c>
      <c r="I7846" s="160" t="s">
        <v>4009</v>
      </c>
      <c r="J7846" t="s">
        <v>4150</v>
      </c>
      <c r="K7846" s="160" t="s">
        <v>4009</v>
      </c>
      <c r="L7846" t="s">
        <v>4151</v>
      </c>
    </row>
    <row r="7847" spans="1:12">
      <c r="A7847" s="15">
        <v>39900601</v>
      </c>
      <c r="B7847" t="s">
        <v>5450</v>
      </c>
      <c r="C7847" t="s">
        <v>10119</v>
      </c>
      <c r="D7847" t="s">
        <v>10120</v>
      </c>
      <c r="E7847" t="s">
        <v>4145</v>
      </c>
      <c r="F7847" t="s">
        <v>3994</v>
      </c>
      <c r="G7847" s="160" t="s">
        <v>4009</v>
      </c>
      <c r="H7847" t="s">
        <v>4146</v>
      </c>
      <c r="I7847" s="160" t="s">
        <v>3995</v>
      </c>
      <c r="J7847" t="s">
        <v>4147</v>
      </c>
      <c r="K7847" s="160" t="s">
        <v>4009</v>
      </c>
      <c r="L7847" t="s">
        <v>5320</v>
      </c>
    </row>
    <row r="7848" spans="1:12">
      <c r="A7848" s="15">
        <v>39900701</v>
      </c>
      <c r="B7848" t="s">
        <v>5450</v>
      </c>
      <c r="C7848" t="s">
        <v>10119</v>
      </c>
      <c r="D7848" t="s">
        <v>10120</v>
      </c>
      <c r="E7848" t="s">
        <v>5318</v>
      </c>
      <c r="F7848" t="s">
        <v>3994</v>
      </c>
      <c r="G7848" s="160" t="s">
        <v>4009</v>
      </c>
      <c r="H7848" t="s">
        <v>4146</v>
      </c>
      <c r="I7848" s="160" t="s">
        <v>3995</v>
      </c>
      <c r="J7848" t="s">
        <v>4147</v>
      </c>
      <c r="K7848" s="160" t="s">
        <v>4009</v>
      </c>
      <c r="L7848" t="s">
        <v>5320</v>
      </c>
    </row>
    <row r="7849" spans="1:12">
      <c r="A7849" s="15">
        <v>39900711</v>
      </c>
      <c r="B7849" t="s">
        <v>5450</v>
      </c>
      <c r="C7849" t="s">
        <v>10119</v>
      </c>
      <c r="D7849" t="s">
        <v>10120</v>
      </c>
      <c r="E7849" t="s">
        <v>10085</v>
      </c>
      <c r="F7849" t="s">
        <v>3994</v>
      </c>
      <c r="G7849" s="160" t="s">
        <v>4009</v>
      </c>
      <c r="H7849" t="s">
        <v>4146</v>
      </c>
      <c r="I7849" s="160" t="s">
        <v>3995</v>
      </c>
      <c r="J7849" t="s">
        <v>4147</v>
      </c>
      <c r="K7849" s="160" t="s">
        <v>4009</v>
      </c>
      <c r="L7849" t="s">
        <v>5320</v>
      </c>
    </row>
    <row r="7850" spans="1:12">
      <c r="A7850" s="15">
        <v>39900721</v>
      </c>
      <c r="B7850" t="s">
        <v>5450</v>
      </c>
      <c r="C7850" t="s">
        <v>10119</v>
      </c>
      <c r="D7850" t="s">
        <v>10120</v>
      </c>
      <c r="E7850" t="s">
        <v>5326</v>
      </c>
      <c r="F7850" t="s">
        <v>3994</v>
      </c>
      <c r="G7850" s="160" t="s">
        <v>4009</v>
      </c>
      <c r="H7850" t="s">
        <v>4146</v>
      </c>
      <c r="I7850" s="160" t="s">
        <v>3995</v>
      </c>
      <c r="J7850" t="s">
        <v>4147</v>
      </c>
      <c r="K7850" s="160" t="s">
        <v>4009</v>
      </c>
      <c r="L7850" t="s">
        <v>5320</v>
      </c>
    </row>
    <row r="7851" spans="1:12">
      <c r="A7851" s="15">
        <v>39900801</v>
      </c>
      <c r="B7851" t="s">
        <v>5450</v>
      </c>
      <c r="C7851" t="s">
        <v>10119</v>
      </c>
      <c r="D7851" t="s">
        <v>10120</v>
      </c>
      <c r="E7851" t="s">
        <v>5325</v>
      </c>
      <c r="F7851" t="s">
        <v>3994</v>
      </c>
      <c r="G7851" s="160" t="s">
        <v>4009</v>
      </c>
      <c r="H7851" t="s">
        <v>4146</v>
      </c>
      <c r="I7851" s="160" t="s">
        <v>3995</v>
      </c>
      <c r="J7851" t="s">
        <v>4147</v>
      </c>
      <c r="K7851">
        <v>99</v>
      </c>
      <c r="L7851" t="s">
        <v>3999</v>
      </c>
    </row>
    <row r="7852" spans="1:12">
      <c r="A7852" s="15">
        <v>39901001</v>
      </c>
      <c r="B7852" t="s">
        <v>5450</v>
      </c>
      <c r="C7852" t="s">
        <v>10119</v>
      </c>
      <c r="D7852" t="s">
        <v>10120</v>
      </c>
      <c r="E7852" t="s">
        <v>10121</v>
      </c>
      <c r="F7852" t="s">
        <v>3994</v>
      </c>
      <c r="G7852" s="160" t="s">
        <v>4009</v>
      </c>
      <c r="H7852" t="s">
        <v>4146</v>
      </c>
      <c r="I7852" s="160" t="s">
        <v>3997</v>
      </c>
      <c r="J7852" t="s">
        <v>3999</v>
      </c>
      <c r="K7852">
        <v>99</v>
      </c>
      <c r="L7852" t="s">
        <v>3999</v>
      </c>
    </row>
    <row r="7853" spans="1:12">
      <c r="A7853" s="15">
        <v>39901601</v>
      </c>
      <c r="B7853" t="s">
        <v>5450</v>
      </c>
      <c r="C7853" t="s">
        <v>10119</v>
      </c>
      <c r="D7853" t="s">
        <v>10120</v>
      </c>
      <c r="E7853" t="s">
        <v>4054</v>
      </c>
      <c r="F7853" t="s">
        <v>3994</v>
      </c>
      <c r="G7853" s="160" t="s">
        <v>4009</v>
      </c>
      <c r="H7853" t="s">
        <v>4146</v>
      </c>
      <c r="I7853" s="160" t="s">
        <v>3997</v>
      </c>
      <c r="J7853" t="s">
        <v>3999</v>
      </c>
      <c r="K7853">
        <v>99</v>
      </c>
      <c r="L7853" t="s">
        <v>3999</v>
      </c>
    </row>
    <row r="7854" spans="1:12">
      <c r="A7854" s="15">
        <v>39901701</v>
      </c>
      <c r="B7854" t="s">
        <v>5450</v>
      </c>
      <c r="C7854" t="s">
        <v>10119</v>
      </c>
      <c r="D7854" t="s">
        <v>10120</v>
      </c>
      <c r="E7854" t="s">
        <v>4128</v>
      </c>
      <c r="F7854" t="s">
        <v>3994</v>
      </c>
      <c r="G7854" s="160" t="s">
        <v>4009</v>
      </c>
      <c r="H7854" t="s">
        <v>4146</v>
      </c>
      <c r="I7854" s="160" t="s">
        <v>3995</v>
      </c>
      <c r="J7854" t="s">
        <v>4147</v>
      </c>
      <c r="K7854">
        <v>99</v>
      </c>
      <c r="L7854" t="s">
        <v>3999</v>
      </c>
    </row>
    <row r="7855" spans="1:12">
      <c r="A7855" s="15">
        <v>39902001</v>
      </c>
      <c r="B7855" t="s">
        <v>5450</v>
      </c>
      <c r="C7855" t="s">
        <v>10119</v>
      </c>
      <c r="D7855" t="s">
        <v>10122</v>
      </c>
      <c r="E7855" t="s">
        <v>10123</v>
      </c>
      <c r="F7855" t="s">
        <v>3994</v>
      </c>
      <c r="G7855" s="160" t="s">
        <v>4076</v>
      </c>
      <c r="H7855" t="s">
        <v>4330</v>
      </c>
      <c r="I7855">
        <v>99</v>
      </c>
      <c r="J7855" t="s">
        <v>5707</v>
      </c>
      <c r="K7855">
        <v>99</v>
      </c>
      <c r="L7855" t="s">
        <v>3999</v>
      </c>
    </row>
    <row r="7856" spans="1:12">
      <c r="A7856" s="15">
        <v>39902002</v>
      </c>
      <c r="B7856" t="s">
        <v>5450</v>
      </c>
      <c r="C7856" t="s">
        <v>10119</v>
      </c>
      <c r="D7856" t="s">
        <v>10122</v>
      </c>
      <c r="E7856" t="s">
        <v>10124</v>
      </c>
      <c r="F7856" t="s">
        <v>3994</v>
      </c>
      <c r="G7856" s="160" t="s">
        <v>4076</v>
      </c>
      <c r="H7856" t="s">
        <v>4330</v>
      </c>
      <c r="I7856">
        <v>99</v>
      </c>
      <c r="J7856" t="s">
        <v>5707</v>
      </c>
      <c r="K7856">
        <v>99</v>
      </c>
      <c r="L7856" t="s">
        <v>3999</v>
      </c>
    </row>
    <row r="7857" spans="1:12">
      <c r="A7857" s="15">
        <v>39902003</v>
      </c>
      <c r="B7857" t="s">
        <v>5450</v>
      </c>
      <c r="C7857" t="s">
        <v>10119</v>
      </c>
      <c r="D7857" t="s">
        <v>10122</v>
      </c>
      <c r="E7857" t="s">
        <v>10125</v>
      </c>
      <c r="F7857" t="s">
        <v>3994</v>
      </c>
      <c r="G7857" s="160" t="s">
        <v>4076</v>
      </c>
      <c r="H7857" t="s">
        <v>4330</v>
      </c>
      <c r="I7857">
        <v>99</v>
      </c>
      <c r="J7857" t="s">
        <v>5707</v>
      </c>
      <c r="K7857">
        <v>99</v>
      </c>
      <c r="L7857" t="s">
        <v>3999</v>
      </c>
    </row>
    <row r="7858" spans="1:12">
      <c r="A7858" s="15">
        <v>39902004</v>
      </c>
      <c r="B7858" t="s">
        <v>5450</v>
      </c>
      <c r="C7858" t="s">
        <v>10119</v>
      </c>
      <c r="D7858" t="s">
        <v>10122</v>
      </c>
      <c r="E7858" t="s">
        <v>10126</v>
      </c>
      <c r="F7858" t="s">
        <v>3994</v>
      </c>
      <c r="G7858" s="160" t="s">
        <v>4076</v>
      </c>
      <c r="H7858" t="s">
        <v>4330</v>
      </c>
      <c r="I7858">
        <v>99</v>
      </c>
      <c r="J7858" t="s">
        <v>5707</v>
      </c>
      <c r="K7858">
        <v>99</v>
      </c>
      <c r="L7858" t="s">
        <v>3999</v>
      </c>
    </row>
    <row r="7859" spans="1:12">
      <c r="A7859" s="15">
        <v>39902005</v>
      </c>
      <c r="B7859" t="s">
        <v>5450</v>
      </c>
      <c r="C7859" t="s">
        <v>10119</v>
      </c>
      <c r="D7859" t="s">
        <v>10122</v>
      </c>
      <c r="E7859" t="s">
        <v>10127</v>
      </c>
      <c r="F7859" t="s">
        <v>5265</v>
      </c>
      <c r="G7859" s="160" t="s">
        <v>4076</v>
      </c>
      <c r="H7859" t="s">
        <v>4330</v>
      </c>
      <c r="I7859">
        <v>99</v>
      </c>
      <c r="J7859" t="s">
        <v>5707</v>
      </c>
      <c r="K7859">
        <v>99</v>
      </c>
      <c r="L7859" t="s">
        <v>3999</v>
      </c>
    </row>
    <row r="7860" spans="1:12">
      <c r="A7860" s="15">
        <v>39902006</v>
      </c>
      <c r="B7860" t="s">
        <v>5450</v>
      </c>
      <c r="C7860" t="s">
        <v>10119</v>
      </c>
      <c r="D7860" t="s">
        <v>10122</v>
      </c>
      <c r="E7860" t="s">
        <v>10128</v>
      </c>
      <c r="F7860" t="s">
        <v>3994</v>
      </c>
      <c r="G7860" s="160" t="s">
        <v>4076</v>
      </c>
      <c r="H7860" t="s">
        <v>4330</v>
      </c>
      <c r="I7860">
        <v>99</v>
      </c>
      <c r="J7860" t="s">
        <v>5707</v>
      </c>
      <c r="K7860">
        <v>99</v>
      </c>
      <c r="L7860" t="s">
        <v>3999</v>
      </c>
    </row>
    <row r="7861" spans="1:12">
      <c r="A7861" s="15">
        <v>39902007</v>
      </c>
      <c r="B7861" t="s">
        <v>5450</v>
      </c>
      <c r="C7861" t="s">
        <v>10119</v>
      </c>
      <c r="D7861" t="s">
        <v>10122</v>
      </c>
      <c r="E7861" t="s">
        <v>10129</v>
      </c>
      <c r="F7861" t="s">
        <v>3994</v>
      </c>
      <c r="G7861" s="160" t="s">
        <v>4076</v>
      </c>
      <c r="H7861" t="s">
        <v>4330</v>
      </c>
      <c r="I7861">
        <v>99</v>
      </c>
      <c r="J7861" t="s">
        <v>5707</v>
      </c>
      <c r="K7861">
        <v>99</v>
      </c>
      <c r="L7861" t="s">
        <v>3999</v>
      </c>
    </row>
    <row r="7862" spans="1:12">
      <c r="A7862" s="15">
        <v>39902008</v>
      </c>
      <c r="B7862" t="s">
        <v>5450</v>
      </c>
      <c r="C7862" t="s">
        <v>10119</v>
      </c>
      <c r="D7862" t="s">
        <v>10122</v>
      </c>
      <c r="E7862" t="s">
        <v>10130</v>
      </c>
      <c r="F7862" t="s">
        <v>3994</v>
      </c>
      <c r="G7862" s="160" t="s">
        <v>4076</v>
      </c>
      <c r="H7862" t="s">
        <v>4330</v>
      </c>
      <c r="I7862">
        <v>99</v>
      </c>
      <c r="J7862" t="s">
        <v>5707</v>
      </c>
      <c r="K7862">
        <v>99</v>
      </c>
      <c r="L7862" t="s">
        <v>3999</v>
      </c>
    </row>
    <row r="7863" spans="1:12">
      <c r="A7863" s="15">
        <v>39902009</v>
      </c>
      <c r="B7863" t="s">
        <v>5450</v>
      </c>
      <c r="C7863" t="s">
        <v>10119</v>
      </c>
      <c r="D7863" t="s">
        <v>10122</v>
      </c>
      <c r="E7863" t="s">
        <v>10131</v>
      </c>
      <c r="F7863" t="s">
        <v>3994</v>
      </c>
      <c r="G7863" s="160" t="s">
        <v>4076</v>
      </c>
      <c r="H7863" t="s">
        <v>4330</v>
      </c>
      <c r="I7863">
        <v>99</v>
      </c>
      <c r="J7863" t="s">
        <v>5707</v>
      </c>
      <c r="K7863">
        <v>99</v>
      </c>
      <c r="L7863" t="s">
        <v>3999</v>
      </c>
    </row>
    <row r="7864" spans="1:12">
      <c r="A7864" s="15">
        <v>39902010</v>
      </c>
      <c r="B7864" t="s">
        <v>5450</v>
      </c>
      <c r="C7864" t="s">
        <v>10119</v>
      </c>
      <c r="D7864" t="s">
        <v>10122</v>
      </c>
      <c r="E7864" t="s">
        <v>10132</v>
      </c>
      <c r="F7864" t="s">
        <v>3994</v>
      </c>
      <c r="G7864" s="160" t="s">
        <v>4076</v>
      </c>
      <c r="H7864" t="s">
        <v>4330</v>
      </c>
      <c r="I7864">
        <v>99</v>
      </c>
      <c r="J7864" t="s">
        <v>5707</v>
      </c>
      <c r="K7864">
        <v>99</v>
      </c>
      <c r="L7864" t="s">
        <v>3999</v>
      </c>
    </row>
    <row r="7865" spans="1:12">
      <c r="A7865" s="15">
        <v>39902011</v>
      </c>
      <c r="B7865" t="s">
        <v>5450</v>
      </c>
      <c r="C7865" t="s">
        <v>10119</v>
      </c>
      <c r="D7865" t="s">
        <v>10122</v>
      </c>
      <c r="E7865" t="s">
        <v>10133</v>
      </c>
      <c r="F7865" t="s">
        <v>3994</v>
      </c>
      <c r="G7865" s="160" t="s">
        <v>4076</v>
      </c>
      <c r="H7865" t="s">
        <v>4330</v>
      </c>
      <c r="I7865">
        <v>99</v>
      </c>
      <c r="J7865" t="s">
        <v>5707</v>
      </c>
      <c r="K7865">
        <v>99</v>
      </c>
      <c r="L7865" t="s">
        <v>3999</v>
      </c>
    </row>
    <row r="7866" spans="1:12">
      <c r="A7866" s="15">
        <v>39902050</v>
      </c>
      <c r="B7866" t="s">
        <v>5450</v>
      </c>
      <c r="C7866" t="s">
        <v>10119</v>
      </c>
      <c r="D7866" t="s">
        <v>10122</v>
      </c>
      <c r="E7866" t="s">
        <v>10134</v>
      </c>
      <c r="F7866" t="s">
        <v>3994</v>
      </c>
      <c r="G7866" s="160" t="s">
        <v>4076</v>
      </c>
      <c r="H7866" t="s">
        <v>4330</v>
      </c>
      <c r="I7866">
        <v>99</v>
      </c>
      <c r="J7866" t="s">
        <v>5707</v>
      </c>
      <c r="K7866">
        <v>99</v>
      </c>
      <c r="L7866" t="s">
        <v>3999</v>
      </c>
    </row>
    <row r="7867" spans="1:12">
      <c r="A7867" s="15">
        <v>39902051</v>
      </c>
      <c r="B7867" t="s">
        <v>5450</v>
      </c>
      <c r="C7867" t="s">
        <v>10119</v>
      </c>
      <c r="D7867" t="s">
        <v>10122</v>
      </c>
      <c r="E7867" t="s">
        <v>10135</v>
      </c>
      <c r="F7867" t="s">
        <v>3994</v>
      </c>
      <c r="G7867" s="160" t="s">
        <v>4076</v>
      </c>
      <c r="H7867" t="s">
        <v>4330</v>
      </c>
      <c r="I7867">
        <v>99</v>
      </c>
      <c r="J7867" t="s">
        <v>5707</v>
      </c>
      <c r="K7867">
        <v>99</v>
      </c>
      <c r="L7867" t="s">
        <v>3999</v>
      </c>
    </row>
    <row r="7868" spans="1:12">
      <c r="A7868" s="15">
        <v>39902052</v>
      </c>
      <c r="B7868" t="s">
        <v>5450</v>
      </c>
      <c r="C7868" t="s">
        <v>10119</v>
      </c>
      <c r="D7868" t="s">
        <v>10122</v>
      </c>
      <c r="E7868" t="s">
        <v>10136</v>
      </c>
      <c r="F7868" t="s">
        <v>3994</v>
      </c>
      <c r="G7868" s="160" t="s">
        <v>4076</v>
      </c>
      <c r="H7868" t="s">
        <v>4330</v>
      </c>
      <c r="I7868">
        <v>99</v>
      </c>
      <c r="J7868" t="s">
        <v>5707</v>
      </c>
      <c r="K7868">
        <v>99</v>
      </c>
      <c r="L7868" t="s">
        <v>3999</v>
      </c>
    </row>
    <row r="7869" spans="1:12">
      <c r="A7869" s="15">
        <v>39902053</v>
      </c>
      <c r="B7869" t="s">
        <v>5450</v>
      </c>
      <c r="C7869" t="s">
        <v>10119</v>
      </c>
      <c r="D7869" t="s">
        <v>10122</v>
      </c>
      <c r="E7869" t="s">
        <v>10137</v>
      </c>
      <c r="F7869" t="s">
        <v>3994</v>
      </c>
      <c r="G7869" s="160" t="s">
        <v>4076</v>
      </c>
      <c r="H7869" t="s">
        <v>4330</v>
      </c>
      <c r="I7869">
        <v>99</v>
      </c>
      <c r="J7869" t="s">
        <v>5707</v>
      </c>
      <c r="K7869">
        <v>99</v>
      </c>
      <c r="L7869" t="s">
        <v>3999</v>
      </c>
    </row>
    <row r="7870" spans="1:12">
      <c r="A7870" s="15">
        <v>39902054</v>
      </c>
      <c r="B7870" t="s">
        <v>5450</v>
      </c>
      <c r="C7870" t="s">
        <v>10119</v>
      </c>
      <c r="D7870" t="s">
        <v>10122</v>
      </c>
      <c r="E7870" t="s">
        <v>10138</v>
      </c>
      <c r="F7870" t="s">
        <v>3994</v>
      </c>
      <c r="G7870" s="160" t="s">
        <v>4076</v>
      </c>
      <c r="H7870" t="s">
        <v>4330</v>
      </c>
      <c r="I7870">
        <v>99</v>
      </c>
      <c r="J7870" t="s">
        <v>5707</v>
      </c>
      <c r="K7870">
        <v>99</v>
      </c>
      <c r="L7870" t="s">
        <v>3999</v>
      </c>
    </row>
    <row r="7871" spans="1:12">
      <c r="A7871" s="15">
        <v>39990001</v>
      </c>
      <c r="B7871" t="s">
        <v>5450</v>
      </c>
      <c r="C7871" t="s">
        <v>10119</v>
      </c>
      <c r="D7871" t="s">
        <v>10119</v>
      </c>
      <c r="E7871" t="s">
        <v>7501</v>
      </c>
      <c r="F7871" t="s">
        <v>3994</v>
      </c>
      <c r="G7871" s="160" t="s">
        <v>4009</v>
      </c>
      <c r="H7871" t="s">
        <v>4146</v>
      </c>
      <c r="I7871" s="160" t="s">
        <v>4009</v>
      </c>
      <c r="J7871" t="s">
        <v>4150</v>
      </c>
      <c r="K7871" s="160" t="s">
        <v>4009</v>
      </c>
      <c r="L7871" t="s">
        <v>4151</v>
      </c>
    </row>
    <row r="7872" spans="1:12">
      <c r="A7872" s="15">
        <v>39990002</v>
      </c>
      <c r="B7872" t="s">
        <v>5450</v>
      </c>
      <c r="C7872" t="s">
        <v>10119</v>
      </c>
      <c r="D7872" t="s">
        <v>10119</v>
      </c>
      <c r="E7872" t="s">
        <v>7502</v>
      </c>
      <c r="F7872" t="s">
        <v>3994</v>
      </c>
      <c r="G7872" s="160" t="s">
        <v>4009</v>
      </c>
      <c r="H7872" t="s">
        <v>4146</v>
      </c>
      <c r="I7872" s="160" t="s">
        <v>4009</v>
      </c>
      <c r="J7872" t="s">
        <v>4150</v>
      </c>
      <c r="K7872" s="160" t="s">
        <v>4007</v>
      </c>
      <c r="L7872" t="s">
        <v>4153</v>
      </c>
    </row>
    <row r="7873" spans="1:12">
      <c r="A7873" s="15">
        <v>39990003</v>
      </c>
      <c r="B7873" t="s">
        <v>5450</v>
      </c>
      <c r="C7873" t="s">
        <v>10119</v>
      </c>
      <c r="D7873" t="s">
        <v>10119</v>
      </c>
      <c r="E7873" t="s">
        <v>7503</v>
      </c>
      <c r="F7873" t="s">
        <v>3994</v>
      </c>
      <c r="G7873" s="160" t="s">
        <v>4009</v>
      </c>
      <c r="H7873" t="s">
        <v>4146</v>
      </c>
      <c r="I7873" s="160" t="s">
        <v>3995</v>
      </c>
      <c r="J7873" t="s">
        <v>4147</v>
      </c>
      <c r="K7873" s="160" t="s">
        <v>4007</v>
      </c>
      <c r="L7873" t="s">
        <v>4148</v>
      </c>
    </row>
    <row r="7874" spans="1:12">
      <c r="A7874" s="15">
        <v>39990004</v>
      </c>
      <c r="B7874" t="s">
        <v>5450</v>
      </c>
      <c r="C7874" t="s">
        <v>10119</v>
      </c>
      <c r="D7874" t="s">
        <v>10119</v>
      </c>
      <c r="E7874" t="s">
        <v>7998</v>
      </c>
      <c r="F7874" t="s">
        <v>3994</v>
      </c>
      <c r="G7874" s="160" t="s">
        <v>4009</v>
      </c>
      <c r="H7874" t="s">
        <v>4146</v>
      </c>
      <c r="I7874" s="160" t="s">
        <v>3995</v>
      </c>
      <c r="J7874" t="s">
        <v>4147</v>
      </c>
      <c r="K7874" s="160" t="s">
        <v>4009</v>
      </c>
      <c r="L7874" t="s">
        <v>5320</v>
      </c>
    </row>
    <row r="7875" spans="1:12">
      <c r="A7875" s="15">
        <v>39990011</v>
      </c>
      <c r="B7875" t="s">
        <v>5450</v>
      </c>
      <c r="C7875" t="s">
        <v>10119</v>
      </c>
      <c r="D7875" t="s">
        <v>10119</v>
      </c>
      <c r="E7875" t="s">
        <v>7999</v>
      </c>
      <c r="F7875" t="s">
        <v>3994</v>
      </c>
      <c r="G7875" s="160" t="s">
        <v>4009</v>
      </c>
      <c r="H7875" t="s">
        <v>4146</v>
      </c>
      <c r="I7875" s="160" t="s">
        <v>4009</v>
      </c>
      <c r="J7875" t="s">
        <v>4150</v>
      </c>
      <c r="K7875" s="160" t="s">
        <v>4009</v>
      </c>
      <c r="L7875" t="s">
        <v>4151</v>
      </c>
    </row>
    <row r="7876" spans="1:12">
      <c r="A7876" s="15">
        <v>39990012</v>
      </c>
      <c r="B7876" t="s">
        <v>5450</v>
      </c>
      <c r="C7876" t="s">
        <v>10119</v>
      </c>
      <c r="D7876" t="s">
        <v>10119</v>
      </c>
      <c r="E7876" t="s">
        <v>8000</v>
      </c>
      <c r="F7876" t="s">
        <v>3994</v>
      </c>
      <c r="G7876" s="160" t="s">
        <v>4009</v>
      </c>
      <c r="H7876" t="s">
        <v>4146</v>
      </c>
      <c r="I7876" s="160" t="s">
        <v>4009</v>
      </c>
      <c r="J7876" t="s">
        <v>4150</v>
      </c>
      <c r="K7876" s="160" t="s">
        <v>4007</v>
      </c>
      <c r="L7876" t="s">
        <v>4153</v>
      </c>
    </row>
    <row r="7877" spans="1:12">
      <c r="A7877" s="15">
        <v>39990013</v>
      </c>
      <c r="B7877" t="s">
        <v>5450</v>
      </c>
      <c r="C7877" t="s">
        <v>10119</v>
      </c>
      <c r="D7877" t="s">
        <v>10119</v>
      </c>
      <c r="E7877" t="s">
        <v>8001</v>
      </c>
      <c r="F7877" t="s">
        <v>3994</v>
      </c>
      <c r="G7877" s="160" t="s">
        <v>4009</v>
      </c>
      <c r="H7877" t="s">
        <v>4146</v>
      </c>
      <c r="I7877" s="160" t="s">
        <v>3995</v>
      </c>
      <c r="J7877" t="s">
        <v>4147</v>
      </c>
      <c r="K7877" s="160" t="s">
        <v>4007</v>
      </c>
      <c r="L7877" t="s">
        <v>4148</v>
      </c>
    </row>
    <row r="7878" spans="1:12">
      <c r="A7878" s="15">
        <v>39990014</v>
      </c>
      <c r="B7878" t="s">
        <v>5450</v>
      </c>
      <c r="C7878" t="s">
        <v>10119</v>
      </c>
      <c r="D7878" t="s">
        <v>10119</v>
      </c>
      <c r="E7878" t="s">
        <v>8002</v>
      </c>
      <c r="F7878" t="s">
        <v>3994</v>
      </c>
      <c r="G7878" s="160" t="s">
        <v>4009</v>
      </c>
      <c r="H7878" t="s">
        <v>4146</v>
      </c>
      <c r="I7878" s="160" t="s">
        <v>3995</v>
      </c>
      <c r="J7878" t="s">
        <v>4147</v>
      </c>
      <c r="K7878" s="160" t="s">
        <v>4009</v>
      </c>
      <c r="L7878" t="s">
        <v>5320</v>
      </c>
    </row>
    <row r="7879" spans="1:12">
      <c r="A7879" s="15">
        <v>39990021</v>
      </c>
      <c r="B7879" t="s">
        <v>5450</v>
      </c>
      <c r="C7879" t="s">
        <v>10119</v>
      </c>
      <c r="D7879" t="s">
        <v>10119</v>
      </c>
      <c r="E7879" t="s">
        <v>8003</v>
      </c>
      <c r="F7879" t="s">
        <v>3994</v>
      </c>
      <c r="G7879" s="160" t="s">
        <v>4009</v>
      </c>
      <c r="H7879" t="s">
        <v>4146</v>
      </c>
      <c r="I7879" s="160" t="s">
        <v>4009</v>
      </c>
      <c r="J7879" t="s">
        <v>4150</v>
      </c>
      <c r="K7879" s="160" t="s">
        <v>4009</v>
      </c>
      <c r="L7879" t="s">
        <v>4151</v>
      </c>
    </row>
    <row r="7880" spans="1:12">
      <c r="A7880" s="15">
        <v>39990022</v>
      </c>
      <c r="B7880" t="s">
        <v>5450</v>
      </c>
      <c r="C7880" t="s">
        <v>10119</v>
      </c>
      <c r="D7880" t="s">
        <v>10119</v>
      </c>
      <c r="E7880" t="s">
        <v>8004</v>
      </c>
      <c r="F7880" t="s">
        <v>3994</v>
      </c>
      <c r="G7880" s="160" t="s">
        <v>4009</v>
      </c>
      <c r="H7880" t="s">
        <v>4146</v>
      </c>
      <c r="I7880" s="160" t="s">
        <v>4009</v>
      </c>
      <c r="J7880" t="s">
        <v>4150</v>
      </c>
      <c r="K7880" s="160" t="s">
        <v>4007</v>
      </c>
      <c r="L7880" t="s">
        <v>4153</v>
      </c>
    </row>
    <row r="7881" spans="1:12">
      <c r="A7881" s="15">
        <v>39990023</v>
      </c>
      <c r="B7881" t="s">
        <v>5450</v>
      </c>
      <c r="C7881" t="s">
        <v>10119</v>
      </c>
      <c r="D7881" t="s">
        <v>10119</v>
      </c>
      <c r="E7881" t="s">
        <v>4406</v>
      </c>
      <c r="F7881" t="s">
        <v>3994</v>
      </c>
      <c r="G7881" s="160" t="s">
        <v>4009</v>
      </c>
      <c r="H7881" t="s">
        <v>4146</v>
      </c>
      <c r="I7881" s="160" t="s">
        <v>3995</v>
      </c>
      <c r="J7881" t="s">
        <v>4147</v>
      </c>
      <c r="K7881" s="160" t="s">
        <v>4007</v>
      </c>
      <c r="L7881" t="s">
        <v>4148</v>
      </c>
    </row>
    <row r="7882" spans="1:12">
      <c r="A7882" s="15">
        <v>39990024</v>
      </c>
      <c r="B7882" t="s">
        <v>5450</v>
      </c>
      <c r="C7882" t="s">
        <v>10119</v>
      </c>
      <c r="D7882" t="s">
        <v>10119</v>
      </c>
      <c r="E7882" t="s">
        <v>8005</v>
      </c>
      <c r="F7882" t="s">
        <v>3994</v>
      </c>
      <c r="G7882" s="160" t="s">
        <v>4009</v>
      </c>
      <c r="H7882" t="s">
        <v>4146</v>
      </c>
      <c r="I7882" s="160" t="s">
        <v>3995</v>
      </c>
      <c r="J7882" t="s">
        <v>4147</v>
      </c>
      <c r="K7882" s="160" t="s">
        <v>4009</v>
      </c>
      <c r="L7882" t="s">
        <v>5320</v>
      </c>
    </row>
    <row r="7883" spans="1:12">
      <c r="A7883" s="15">
        <v>39999988</v>
      </c>
      <c r="B7883" t="s">
        <v>5450</v>
      </c>
      <c r="C7883" t="s">
        <v>10119</v>
      </c>
      <c r="D7883" t="s">
        <v>10119</v>
      </c>
      <c r="E7883" t="s">
        <v>10139</v>
      </c>
      <c r="F7883" t="s">
        <v>3994</v>
      </c>
      <c r="G7883" s="160" t="s">
        <v>4076</v>
      </c>
      <c r="H7883" t="s">
        <v>4330</v>
      </c>
      <c r="I7883">
        <v>99</v>
      </c>
      <c r="J7883" t="s">
        <v>5707</v>
      </c>
      <c r="K7883">
        <v>99</v>
      </c>
      <c r="L7883" t="s">
        <v>3999</v>
      </c>
    </row>
    <row r="7884" spans="1:12">
      <c r="A7884" s="15">
        <v>39999989</v>
      </c>
      <c r="B7884" t="s">
        <v>5450</v>
      </c>
      <c r="C7884" t="s">
        <v>10119</v>
      </c>
      <c r="D7884" t="s">
        <v>5707</v>
      </c>
      <c r="E7884" t="s">
        <v>4020</v>
      </c>
      <c r="F7884" t="s">
        <v>3994</v>
      </c>
      <c r="G7884" s="160" t="s">
        <v>4076</v>
      </c>
      <c r="H7884" t="s">
        <v>4330</v>
      </c>
      <c r="I7884">
        <v>99</v>
      </c>
      <c r="J7884" t="s">
        <v>5707</v>
      </c>
      <c r="K7884">
        <v>99</v>
      </c>
      <c r="L7884" t="s">
        <v>3999</v>
      </c>
    </row>
    <row r="7885" spans="1:12">
      <c r="A7885" s="15">
        <v>39999991</v>
      </c>
      <c r="B7885" t="s">
        <v>5450</v>
      </c>
      <c r="C7885" t="s">
        <v>10119</v>
      </c>
      <c r="D7885" t="s">
        <v>5707</v>
      </c>
      <c r="E7885" t="s">
        <v>4020</v>
      </c>
      <c r="F7885" t="s">
        <v>3994</v>
      </c>
      <c r="G7885" s="160" t="s">
        <v>4076</v>
      </c>
      <c r="H7885" t="s">
        <v>4330</v>
      </c>
      <c r="I7885">
        <v>99</v>
      </c>
      <c r="J7885" t="s">
        <v>5707</v>
      </c>
      <c r="K7885">
        <v>99</v>
      </c>
      <c r="L7885" t="s">
        <v>3999</v>
      </c>
    </row>
    <row r="7886" spans="1:12">
      <c r="A7886" s="15">
        <v>39999992</v>
      </c>
      <c r="B7886" t="s">
        <v>5450</v>
      </c>
      <c r="C7886" t="s">
        <v>10119</v>
      </c>
      <c r="D7886" t="s">
        <v>5707</v>
      </c>
      <c r="E7886" t="s">
        <v>4020</v>
      </c>
      <c r="F7886" t="s">
        <v>3994</v>
      </c>
      <c r="G7886" s="160" t="s">
        <v>4076</v>
      </c>
      <c r="H7886" t="s">
        <v>4330</v>
      </c>
      <c r="I7886">
        <v>99</v>
      </c>
      <c r="J7886" t="s">
        <v>5707</v>
      </c>
      <c r="K7886">
        <v>99</v>
      </c>
      <c r="L7886" t="s">
        <v>3999</v>
      </c>
    </row>
    <row r="7887" spans="1:12">
      <c r="A7887" s="15">
        <v>39999993</v>
      </c>
      <c r="B7887" t="s">
        <v>5450</v>
      </c>
      <c r="C7887" t="s">
        <v>10119</v>
      </c>
      <c r="D7887" t="s">
        <v>5707</v>
      </c>
      <c r="E7887" t="s">
        <v>4020</v>
      </c>
      <c r="F7887" t="s">
        <v>3994</v>
      </c>
      <c r="G7887" s="160" t="s">
        <v>4076</v>
      </c>
      <c r="H7887" t="s">
        <v>4330</v>
      </c>
      <c r="I7887">
        <v>99</v>
      </c>
      <c r="J7887" t="s">
        <v>5707</v>
      </c>
      <c r="K7887">
        <v>99</v>
      </c>
      <c r="L7887" t="s">
        <v>3999</v>
      </c>
    </row>
    <row r="7888" spans="1:12">
      <c r="A7888" s="15">
        <v>39999994</v>
      </c>
      <c r="B7888" t="s">
        <v>5450</v>
      </c>
      <c r="C7888" t="s">
        <v>10119</v>
      </c>
      <c r="D7888" t="s">
        <v>5707</v>
      </c>
      <c r="E7888" t="s">
        <v>4284</v>
      </c>
      <c r="F7888" t="s">
        <v>3994</v>
      </c>
      <c r="G7888" s="160" t="s">
        <v>4076</v>
      </c>
      <c r="H7888" t="s">
        <v>4330</v>
      </c>
      <c r="I7888">
        <v>99</v>
      </c>
      <c r="J7888" t="s">
        <v>5707</v>
      </c>
      <c r="K7888">
        <v>99</v>
      </c>
      <c r="L7888" t="s">
        <v>3999</v>
      </c>
    </row>
    <row r="7889" spans="1:12">
      <c r="A7889" s="15">
        <v>39999995</v>
      </c>
      <c r="B7889" t="s">
        <v>5450</v>
      </c>
      <c r="C7889" t="s">
        <v>10119</v>
      </c>
      <c r="D7889" t="s">
        <v>5707</v>
      </c>
      <c r="E7889" t="s">
        <v>4020</v>
      </c>
      <c r="F7889" t="s">
        <v>3994</v>
      </c>
      <c r="G7889" s="160" t="s">
        <v>4076</v>
      </c>
      <c r="H7889" t="s">
        <v>4330</v>
      </c>
      <c r="I7889">
        <v>99</v>
      </c>
      <c r="J7889" t="s">
        <v>5707</v>
      </c>
      <c r="K7889">
        <v>99</v>
      </c>
      <c r="L7889" t="s">
        <v>3999</v>
      </c>
    </row>
    <row r="7890" spans="1:12">
      <c r="A7890" s="15">
        <v>39999996</v>
      </c>
      <c r="B7890" t="s">
        <v>5450</v>
      </c>
      <c r="C7890" t="s">
        <v>10119</v>
      </c>
      <c r="D7890" t="s">
        <v>5707</v>
      </c>
      <c r="E7890" t="s">
        <v>4284</v>
      </c>
      <c r="F7890" t="s">
        <v>3994</v>
      </c>
      <c r="G7890" s="160" t="s">
        <v>4076</v>
      </c>
      <c r="H7890" t="s">
        <v>4330</v>
      </c>
      <c r="I7890">
        <v>99</v>
      </c>
      <c r="J7890" t="s">
        <v>5707</v>
      </c>
      <c r="K7890">
        <v>99</v>
      </c>
      <c r="L7890" t="s">
        <v>3999</v>
      </c>
    </row>
    <row r="7891" spans="1:12">
      <c r="A7891" s="15">
        <v>39999997</v>
      </c>
      <c r="B7891" t="s">
        <v>5450</v>
      </c>
      <c r="C7891" t="s">
        <v>10119</v>
      </c>
      <c r="D7891" t="s">
        <v>5707</v>
      </c>
      <c r="E7891" t="s">
        <v>4020</v>
      </c>
      <c r="F7891" t="s">
        <v>3994</v>
      </c>
      <c r="G7891" s="160" t="s">
        <v>4076</v>
      </c>
      <c r="H7891" t="s">
        <v>4330</v>
      </c>
      <c r="I7891">
        <v>99</v>
      </c>
      <c r="J7891" t="s">
        <v>5707</v>
      </c>
      <c r="K7891">
        <v>99</v>
      </c>
      <c r="L7891" t="s">
        <v>3999</v>
      </c>
    </row>
    <row r="7892" spans="1:12">
      <c r="A7892" s="15">
        <v>39999998</v>
      </c>
      <c r="B7892" t="s">
        <v>5450</v>
      </c>
      <c r="C7892" t="s">
        <v>10119</v>
      </c>
      <c r="D7892" t="s">
        <v>5707</v>
      </c>
      <c r="E7892" t="s">
        <v>4020</v>
      </c>
      <c r="F7892" t="s">
        <v>3994</v>
      </c>
      <c r="G7892" s="160" t="s">
        <v>4076</v>
      </c>
      <c r="H7892" t="s">
        <v>4330</v>
      </c>
      <c r="I7892">
        <v>99</v>
      </c>
      <c r="J7892" t="s">
        <v>5707</v>
      </c>
      <c r="K7892">
        <v>99</v>
      </c>
      <c r="L7892" t="s">
        <v>3999</v>
      </c>
    </row>
    <row r="7893" spans="1:12">
      <c r="A7893" s="15">
        <v>39999999</v>
      </c>
      <c r="B7893" t="s">
        <v>5450</v>
      </c>
      <c r="C7893" t="s">
        <v>10119</v>
      </c>
      <c r="D7893" t="s">
        <v>5707</v>
      </c>
      <c r="E7893" t="s">
        <v>4284</v>
      </c>
      <c r="F7893" t="s">
        <v>3994</v>
      </c>
      <c r="G7893" s="160" t="s">
        <v>4076</v>
      </c>
      <c r="H7893" t="s">
        <v>4330</v>
      </c>
      <c r="I7893">
        <v>99</v>
      </c>
      <c r="J7893" t="s">
        <v>5707</v>
      </c>
      <c r="K7893">
        <v>99</v>
      </c>
      <c r="L7893" t="s">
        <v>3999</v>
      </c>
    </row>
    <row r="7894" spans="1:12">
      <c r="A7894" s="15">
        <v>20100101</v>
      </c>
      <c r="B7894" t="s">
        <v>10140</v>
      </c>
      <c r="C7894" t="s">
        <v>9998</v>
      </c>
      <c r="D7894" t="s">
        <v>10141</v>
      </c>
      <c r="E7894" t="s">
        <v>3748</v>
      </c>
      <c r="F7894" t="s">
        <v>5307</v>
      </c>
      <c r="G7894" s="160" t="s">
        <v>4007</v>
      </c>
      <c r="H7894" t="s">
        <v>5271</v>
      </c>
      <c r="I7894" s="160" t="s">
        <v>4069</v>
      </c>
      <c r="J7894" t="s">
        <v>10142</v>
      </c>
      <c r="K7894">
        <v>99</v>
      </c>
      <c r="L7894" t="s">
        <v>3999</v>
      </c>
    </row>
    <row r="7895" spans="1:12">
      <c r="A7895" s="15">
        <v>20100102</v>
      </c>
      <c r="B7895" t="s">
        <v>10140</v>
      </c>
      <c r="C7895" t="s">
        <v>9998</v>
      </c>
      <c r="D7895" t="s">
        <v>10141</v>
      </c>
      <c r="E7895" t="s">
        <v>10143</v>
      </c>
      <c r="F7895" t="s">
        <v>5307</v>
      </c>
      <c r="G7895" s="160" t="s">
        <v>4007</v>
      </c>
      <c r="H7895" t="s">
        <v>5271</v>
      </c>
      <c r="I7895" s="160" t="s">
        <v>4069</v>
      </c>
      <c r="J7895" t="s">
        <v>10142</v>
      </c>
      <c r="K7895">
        <v>99</v>
      </c>
      <c r="L7895" t="s">
        <v>3999</v>
      </c>
    </row>
    <row r="7896" spans="1:12">
      <c r="A7896" s="15">
        <v>20100105</v>
      </c>
      <c r="B7896" t="s">
        <v>10140</v>
      </c>
      <c r="C7896" t="s">
        <v>9998</v>
      </c>
      <c r="D7896" t="s">
        <v>10141</v>
      </c>
      <c r="E7896" t="s">
        <v>10144</v>
      </c>
      <c r="F7896" t="s">
        <v>5307</v>
      </c>
      <c r="G7896" s="160" t="s">
        <v>4007</v>
      </c>
      <c r="H7896" t="s">
        <v>5271</v>
      </c>
      <c r="I7896" s="160" t="s">
        <v>4069</v>
      </c>
      <c r="J7896" t="s">
        <v>10142</v>
      </c>
      <c r="K7896">
        <v>99</v>
      </c>
      <c r="L7896" t="s">
        <v>3999</v>
      </c>
    </row>
    <row r="7897" spans="1:12">
      <c r="A7897" s="15">
        <v>20100106</v>
      </c>
      <c r="B7897" t="s">
        <v>10140</v>
      </c>
      <c r="C7897" t="s">
        <v>9998</v>
      </c>
      <c r="D7897" t="s">
        <v>10141</v>
      </c>
      <c r="E7897" t="s">
        <v>10145</v>
      </c>
      <c r="F7897" t="s">
        <v>5307</v>
      </c>
      <c r="G7897" s="160" t="s">
        <v>4007</v>
      </c>
      <c r="H7897" t="s">
        <v>5271</v>
      </c>
      <c r="I7897" s="160" t="s">
        <v>4069</v>
      </c>
      <c r="J7897" t="s">
        <v>10142</v>
      </c>
      <c r="K7897">
        <v>99</v>
      </c>
      <c r="L7897" t="s">
        <v>3999</v>
      </c>
    </row>
    <row r="7898" spans="1:12">
      <c r="A7898" s="15">
        <v>20100107</v>
      </c>
      <c r="B7898" t="s">
        <v>10140</v>
      </c>
      <c r="C7898" t="s">
        <v>9998</v>
      </c>
      <c r="D7898" t="s">
        <v>10141</v>
      </c>
      <c r="E7898" t="s">
        <v>10146</v>
      </c>
      <c r="F7898" t="s">
        <v>5307</v>
      </c>
      <c r="G7898" s="160" t="s">
        <v>4007</v>
      </c>
      <c r="H7898" t="s">
        <v>5271</v>
      </c>
      <c r="I7898" s="160" t="s">
        <v>4069</v>
      </c>
      <c r="J7898" t="s">
        <v>10142</v>
      </c>
      <c r="K7898">
        <v>99</v>
      </c>
      <c r="L7898" t="s">
        <v>3999</v>
      </c>
    </row>
    <row r="7899" spans="1:12">
      <c r="A7899" s="15">
        <v>20100108</v>
      </c>
      <c r="B7899" t="s">
        <v>10140</v>
      </c>
      <c r="C7899" t="s">
        <v>9998</v>
      </c>
      <c r="D7899" t="s">
        <v>10141</v>
      </c>
      <c r="E7899" t="s">
        <v>10147</v>
      </c>
      <c r="F7899" t="s">
        <v>5307</v>
      </c>
      <c r="G7899" s="160" t="s">
        <v>4007</v>
      </c>
      <c r="H7899" t="s">
        <v>5271</v>
      </c>
      <c r="I7899" s="160" t="s">
        <v>4069</v>
      </c>
      <c r="J7899" t="s">
        <v>10142</v>
      </c>
      <c r="K7899">
        <v>99</v>
      </c>
      <c r="L7899" t="s">
        <v>3999</v>
      </c>
    </row>
    <row r="7900" spans="1:12">
      <c r="A7900" s="15">
        <v>20100109</v>
      </c>
      <c r="B7900" t="s">
        <v>10140</v>
      </c>
      <c r="C7900" t="s">
        <v>9998</v>
      </c>
      <c r="D7900" t="s">
        <v>10141</v>
      </c>
      <c r="E7900" t="s">
        <v>10148</v>
      </c>
      <c r="F7900" t="s">
        <v>5307</v>
      </c>
      <c r="G7900" s="160" t="s">
        <v>4007</v>
      </c>
      <c r="H7900" t="s">
        <v>5271</v>
      </c>
      <c r="I7900" s="160" t="s">
        <v>4069</v>
      </c>
      <c r="J7900" t="s">
        <v>10142</v>
      </c>
      <c r="K7900">
        <v>99</v>
      </c>
      <c r="L7900" t="s">
        <v>3999</v>
      </c>
    </row>
    <row r="7901" spans="1:12">
      <c r="A7901" s="15">
        <v>20100201</v>
      </c>
      <c r="B7901" t="s">
        <v>10140</v>
      </c>
      <c r="C7901" t="s">
        <v>9998</v>
      </c>
      <c r="D7901" t="s">
        <v>4145</v>
      </c>
      <c r="E7901" t="s">
        <v>3748</v>
      </c>
      <c r="F7901" t="s">
        <v>5315</v>
      </c>
      <c r="G7901" s="160" t="s">
        <v>4007</v>
      </c>
      <c r="H7901" t="s">
        <v>5271</v>
      </c>
      <c r="I7901" s="160" t="s">
        <v>4069</v>
      </c>
      <c r="J7901" t="s">
        <v>10142</v>
      </c>
      <c r="K7901">
        <v>99</v>
      </c>
      <c r="L7901" t="s">
        <v>3999</v>
      </c>
    </row>
    <row r="7902" spans="1:12">
      <c r="A7902" s="15">
        <v>20100202</v>
      </c>
      <c r="B7902" t="s">
        <v>10140</v>
      </c>
      <c r="C7902" t="s">
        <v>9998</v>
      </c>
      <c r="D7902" t="s">
        <v>4145</v>
      </c>
      <c r="E7902" t="s">
        <v>10143</v>
      </c>
      <c r="F7902" t="s">
        <v>5315</v>
      </c>
      <c r="G7902" s="160" t="s">
        <v>4007</v>
      </c>
      <c r="H7902" t="s">
        <v>5271</v>
      </c>
      <c r="I7902" s="160" t="s">
        <v>4069</v>
      </c>
      <c r="J7902" t="s">
        <v>10142</v>
      </c>
      <c r="K7902">
        <v>99</v>
      </c>
      <c r="L7902" t="s">
        <v>3999</v>
      </c>
    </row>
    <row r="7903" spans="1:12">
      <c r="A7903" s="15">
        <v>20100205</v>
      </c>
      <c r="B7903" t="s">
        <v>10140</v>
      </c>
      <c r="C7903" t="s">
        <v>9998</v>
      </c>
      <c r="D7903" t="s">
        <v>4145</v>
      </c>
      <c r="E7903" t="s">
        <v>10144</v>
      </c>
      <c r="F7903" t="s">
        <v>5315</v>
      </c>
      <c r="G7903" s="160" t="s">
        <v>4007</v>
      </c>
      <c r="H7903" t="s">
        <v>5271</v>
      </c>
      <c r="I7903" s="160" t="s">
        <v>4069</v>
      </c>
      <c r="J7903" t="s">
        <v>10142</v>
      </c>
      <c r="K7903">
        <v>99</v>
      </c>
      <c r="L7903" t="s">
        <v>3999</v>
      </c>
    </row>
    <row r="7904" spans="1:12">
      <c r="A7904" s="15">
        <v>20100206</v>
      </c>
      <c r="B7904" t="s">
        <v>10140</v>
      </c>
      <c r="C7904" t="s">
        <v>9998</v>
      </c>
      <c r="D7904" t="s">
        <v>4145</v>
      </c>
      <c r="E7904" t="s">
        <v>10149</v>
      </c>
      <c r="F7904" t="s">
        <v>5315</v>
      </c>
      <c r="G7904" s="160" t="s">
        <v>4007</v>
      </c>
      <c r="H7904" t="s">
        <v>5271</v>
      </c>
      <c r="I7904" s="160" t="s">
        <v>4069</v>
      </c>
      <c r="J7904" t="s">
        <v>10142</v>
      </c>
      <c r="K7904">
        <v>99</v>
      </c>
      <c r="L7904" t="s">
        <v>3999</v>
      </c>
    </row>
    <row r="7905" spans="1:12">
      <c r="A7905" s="15">
        <v>20100207</v>
      </c>
      <c r="B7905" t="s">
        <v>10140</v>
      </c>
      <c r="C7905" t="s">
        <v>9998</v>
      </c>
      <c r="D7905" t="s">
        <v>4145</v>
      </c>
      <c r="E7905" t="s">
        <v>10146</v>
      </c>
      <c r="F7905" t="s">
        <v>5315</v>
      </c>
      <c r="G7905" s="160" t="s">
        <v>4007</v>
      </c>
      <c r="H7905" t="s">
        <v>5271</v>
      </c>
      <c r="I7905" s="160" t="s">
        <v>4069</v>
      </c>
      <c r="J7905" t="s">
        <v>10142</v>
      </c>
      <c r="K7905">
        <v>99</v>
      </c>
      <c r="L7905" t="s">
        <v>3999</v>
      </c>
    </row>
    <row r="7906" spans="1:12">
      <c r="A7906" s="15">
        <v>20100208</v>
      </c>
      <c r="B7906" t="s">
        <v>10140</v>
      </c>
      <c r="C7906" t="s">
        <v>9998</v>
      </c>
      <c r="D7906" t="s">
        <v>4145</v>
      </c>
      <c r="E7906" t="s">
        <v>10150</v>
      </c>
      <c r="F7906" t="s">
        <v>5315</v>
      </c>
      <c r="G7906" s="160" t="s">
        <v>4007</v>
      </c>
      <c r="H7906" t="s">
        <v>5271</v>
      </c>
      <c r="I7906" s="160" t="s">
        <v>4069</v>
      </c>
      <c r="J7906" t="s">
        <v>10142</v>
      </c>
      <c r="K7906">
        <v>99</v>
      </c>
      <c r="L7906" t="s">
        <v>3999</v>
      </c>
    </row>
    <row r="7907" spans="1:12">
      <c r="A7907" s="15">
        <v>20100209</v>
      </c>
      <c r="B7907" t="s">
        <v>10140</v>
      </c>
      <c r="C7907" t="s">
        <v>9998</v>
      </c>
      <c r="D7907" t="s">
        <v>4145</v>
      </c>
      <c r="E7907" t="s">
        <v>10148</v>
      </c>
      <c r="F7907" t="s">
        <v>5315</v>
      </c>
      <c r="G7907" s="160" t="s">
        <v>4007</v>
      </c>
      <c r="H7907" t="s">
        <v>5271</v>
      </c>
      <c r="I7907" s="160" t="s">
        <v>4069</v>
      </c>
      <c r="J7907" t="s">
        <v>10142</v>
      </c>
      <c r="K7907">
        <v>99</v>
      </c>
      <c r="L7907" t="s">
        <v>3999</v>
      </c>
    </row>
    <row r="7908" spans="1:12">
      <c r="A7908" s="15">
        <v>20100301</v>
      </c>
      <c r="B7908" t="s">
        <v>10140</v>
      </c>
      <c r="C7908" t="s">
        <v>9998</v>
      </c>
      <c r="D7908" t="s">
        <v>10151</v>
      </c>
      <c r="E7908" t="s">
        <v>3748</v>
      </c>
      <c r="F7908" t="s">
        <v>5319</v>
      </c>
      <c r="G7908" s="160" t="s">
        <v>4007</v>
      </c>
      <c r="H7908" t="s">
        <v>5271</v>
      </c>
      <c r="I7908" s="160" t="s">
        <v>4069</v>
      </c>
      <c r="J7908" t="s">
        <v>10142</v>
      </c>
      <c r="K7908">
        <v>99</v>
      </c>
      <c r="L7908" t="s">
        <v>3999</v>
      </c>
    </row>
    <row r="7909" spans="1:12">
      <c r="A7909" s="15">
        <v>20100702</v>
      </c>
      <c r="B7909" t="s">
        <v>10140</v>
      </c>
      <c r="C7909" t="s">
        <v>9998</v>
      </c>
      <c r="D7909" t="s">
        <v>5318</v>
      </c>
      <c r="E7909" t="s">
        <v>10143</v>
      </c>
      <c r="F7909" t="s">
        <v>5319</v>
      </c>
      <c r="G7909" s="160" t="s">
        <v>4007</v>
      </c>
      <c r="H7909" t="s">
        <v>5271</v>
      </c>
      <c r="I7909" s="160" t="s">
        <v>4069</v>
      </c>
      <c r="J7909" t="s">
        <v>10142</v>
      </c>
      <c r="K7909">
        <v>99</v>
      </c>
      <c r="L7909" t="s">
        <v>3999</v>
      </c>
    </row>
    <row r="7910" spans="1:12">
      <c r="A7910" s="15">
        <v>20100705</v>
      </c>
      <c r="B7910" t="s">
        <v>10140</v>
      </c>
      <c r="C7910" t="s">
        <v>9998</v>
      </c>
      <c r="D7910" t="s">
        <v>5318</v>
      </c>
      <c r="E7910" t="s">
        <v>10144</v>
      </c>
      <c r="F7910" t="s">
        <v>5319</v>
      </c>
      <c r="G7910" s="160" t="s">
        <v>4007</v>
      </c>
      <c r="H7910" t="s">
        <v>5271</v>
      </c>
      <c r="I7910" s="160" t="s">
        <v>4069</v>
      </c>
      <c r="J7910" t="s">
        <v>10142</v>
      </c>
      <c r="K7910">
        <v>99</v>
      </c>
      <c r="L7910" t="s">
        <v>3999</v>
      </c>
    </row>
    <row r="7911" spans="1:12">
      <c r="A7911" s="15">
        <v>20100706</v>
      </c>
      <c r="B7911" t="s">
        <v>10140</v>
      </c>
      <c r="C7911" t="s">
        <v>9998</v>
      </c>
      <c r="D7911" t="s">
        <v>5318</v>
      </c>
      <c r="E7911" t="s">
        <v>10149</v>
      </c>
      <c r="F7911" t="s">
        <v>5319</v>
      </c>
      <c r="G7911" s="160" t="s">
        <v>4007</v>
      </c>
      <c r="H7911" t="s">
        <v>5271</v>
      </c>
      <c r="I7911" s="160" t="s">
        <v>4069</v>
      </c>
      <c r="J7911" t="s">
        <v>10142</v>
      </c>
      <c r="K7911">
        <v>99</v>
      </c>
      <c r="L7911" t="s">
        <v>3999</v>
      </c>
    </row>
    <row r="7912" spans="1:12">
      <c r="A7912" s="15">
        <v>20100707</v>
      </c>
      <c r="B7912" t="s">
        <v>10140</v>
      </c>
      <c r="C7912" t="s">
        <v>9998</v>
      </c>
      <c r="D7912" t="s">
        <v>5318</v>
      </c>
      <c r="E7912" t="s">
        <v>10146</v>
      </c>
      <c r="F7912" t="s">
        <v>5319</v>
      </c>
      <c r="G7912" s="160" t="s">
        <v>4007</v>
      </c>
      <c r="H7912" t="s">
        <v>5271</v>
      </c>
      <c r="I7912" s="160" t="s">
        <v>4069</v>
      </c>
      <c r="J7912" t="s">
        <v>10142</v>
      </c>
      <c r="K7912">
        <v>99</v>
      </c>
      <c r="L7912" t="s">
        <v>3999</v>
      </c>
    </row>
    <row r="7913" spans="1:12">
      <c r="A7913" s="15">
        <v>20100801</v>
      </c>
      <c r="B7913" t="s">
        <v>10140</v>
      </c>
      <c r="C7913" t="s">
        <v>9998</v>
      </c>
      <c r="D7913" t="s">
        <v>5325</v>
      </c>
      <c r="E7913" t="s">
        <v>3748</v>
      </c>
      <c r="F7913" t="s">
        <v>5319</v>
      </c>
      <c r="G7913" s="160" t="s">
        <v>4007</v>
      </c>
      <c r="H7913" t="s">
        <v>5271</v>
      </c>
      <c r="I7913" s="160" t="s">
        <v>4069</v>
      </c>
      <c r="J7913" t="s">
        <v>10142</v>
      </c>
      <c r="K7913">
        <v>99</v>
      </c>
      <c r="L7913" t="s">
        <v>3999</v>
      </c>
    </row>
    <row r="7914" spans="1:12">
      <c r="A7914" s="15">
        <v>20100802</v>
      </c>
      <c r="B7914" t="s">
        <v>10140</v>
      </c>
      <c r="C7914" t="s">
        <v>9998</v>
      </c>
      <c r="D7914" t="s">
        <v>5325</v>
      </c>
      <c r="E7914" t="s">
        <v>10143</v>
      </c>
      <c r="F7914" t="s">
        <v>5319</v>
      </c>
      <c r="G7914" s="160" t="s">
        <v>4007</v>
      </c>
      <c r="H7914" t="s">
        <v>5271</v>
      </c>
      <c r="I7914" s="160" t="s">
        <v>4069</v>
      </c>
      <c r="J7914" t="s">
        <v>10142</v>
      </c>
      <c r="K7914">
        <v>99</v>
      </c>
      <c r="L7914" t="s">
        <v>3999</v>
      </c>
    </row>
    <row r="7915" spans="1:12">
      <c r="A7915" s="15">
        <v>20100805</v>
      </c>
      <c r="B7915" t="s">
        <v>10140</v>
      </c>
      <c r="C7915" t="s">
        <v>9998</v>
      </c>
      <c r="D7915" t="s">
        <v>5325</v>
      </c>
      <c r="E7915" t="s">
        <v>10144</v>
      </c>
      <c r="F7915" t="s">
        <v>5319</v>
      </c>
      <c r="G7915" s="160" t="s">
        <v>4007</v>
      </c>
      <c r="H7915" t="s">
        <v>5271</v>
      </c>
      <c r="I7915" s="160" t="s">
        <v>4069</v>
      </c>
      <c r="J7915" t="s">
        <v>10142</v>
      </c>
      <c r="K7915">
        <v>99</v>
      </c>
      <c r="L7915" t="s">
        <v>3999</v>
      </c>
    </row>
    <row r="7916" spans="1:12">
      <c r="A7916" s="15">
        <v>20100806</v>
      </c>
      <c r="B7916" t="s">
        <v>10140</v>
      </c>
      <c r="C7916" t="s">
        <v>9998</v>
      </c>
      <c r="D7916" t="s">
        <v>5325</v>
      </c>
      <c r="E7916" t="s">
        <v>10149</v>
      </c>
      <c r="F7916" t="s">
        <v>5319</v>
      </c>
      <c r="G7916" s="160" t="s">
        <v>4007</v>
      </c>
      <c r="H7916" t="s">
        <v>5271</v>
      </c>
      <c r="I7916" s="160" t="s">
        <v>4069</v>
      </c>
      <c r="J7916" t="s">
        <v>10142</v>
      </c>
      <c r="K7916">
        <v>99</v>
      </c>
      <c r="L7916" t="s">
        <v>3999</v>
      </c>
    </row>
    <row r="7917" spans="1:12">
      <c r="A7917" s="15">
        <v>20100807</v>
      </c>
      <c r="B7917" t="s">
        <v>10140</v>
      </c>
      <c r="C7917" t="s">
        <v>9998</v>
      </c>
      <c r="D7917" t="s">
        <v>5325</v>
      </c>
      <c r="E7917" t="s">
        <v>10146</v>
      </c>
      <c r="F7917" t="s">
        <v>5319</v>
      </c>
      <c r="G7917" s="160" t="s">
        <v>4007</v>
      </c>
      <c r="H7917" t="s">
        <v>5271</v>
      </c>
      <c r="I7917" s="160" t="s">
        <v>4069</v>
      </c>
      <c r="J7917" t="s">
        <v>10142</v>
      </c>
      <c r="K7917">
        <v>99</v>
      </c>
      <c r="L7917" t="s">
        <v>3999</v>
      </c>
    </row>
    <row r="7918" spans="1:12">
      <c r="A7918" s="15">
        <v>20100808</v>
      </c>
      <c r="B7918" t="s">
        <v>10140</v>
      </c>
      <c r="C7918" t="s">
        <v>9998</v>
      </c>
      <c r="D7918" t="s">
        <v>5325</v>
      </c>
      <c r="E7918" t="s">
        <v>10150</v>
      </c>
      <c r="F7918" t="s">
        <v>5319</v>
      </c>
      <c r="G7918" s="160" t="s">
        <v>4007</v>
      </c>
      <c r="H7918" t="s">
        <v>5271</v>
      </c>
      <c r="I7918" s="160" t="s">
        <v>4069</v>
      </c>
      <c r="J7918" t="s">
        <v>10142</v>
      </c>
      <c r="K7918">
        <v>99</v>
      </c>
      <c r="L7918" t="s">
        <v>3999</v>
      </c>
    </row>
    <row r="7919" spans="1:12">
      <c r="A7919" s="15">
        <v>20100809</v>
      </c>
      <c r="B7919" t="s">
        <v>10140</v>
      </c>
      <c r="C7919" t="s">
        <v>9998</v>
      </c>
      <c r="D7919" t="s">
        <v>5325</v>
      </c>
      <c r="E7919" t="s">
        <v>10148</v>
      </c>
      <c r="F7919" t="s">
        <v>5319</v>
      </c>
      <c r="G7919" s="160" t="s">
        <v>4007</v>
      </c>
      <c r="H7919" t="s">
        <v>5271</v>
      </c>
      <c r="I7919" s="160" t="s">
        <v>4069</v>
      </c>
      <c r="J7919" t="s">
        <v>10142</v>
      </c>
      <c r="K7919">
        <v>99</v>
      </c>
      <c r="L7919" t="s">
        <v>3999</v>
      </c>
    </row>
    <row r="7920" spans="1:12">
      <c r="A7920" s="15">
        <v>20100901</v>
      </c>
      <c r="B7920" t="s">
        <v>10140</v>
      </c>
      <c r="C7920" t="s">
        <v>9998</v>
      </c>
      <c r="D7920" t="s">
        <v>10152</v>
      </c>
      <c r="E7920" t="s">
        <v>3748</v>
      </c>
      <c r="F7920" t="s">
        <v>5307</v>
      </c>
      <c r="G7920" s="160" t="s">
        <v>4007</v>
      </c>
      <c r="H7920" t="s">
        <v>5271</v>
      </c>
      <c r="I7920" s="160" t="s">
        <v>4069</v>
      </c>
      <c r="J7920" t="s">
        <v>10142</v>
      </c>
      <c r="K7920">
        <v>99</v>
      </c>
      <c r="L7920" t="s">
        <v>3999</v>
      </c>
    </row>
    <row r="7921" spans="1:12">
      <c r="A7921" s="15">
        <v>20100902</v>
      </c>
      <c r="B7921" t="s">
        <v>10140</v>
      </c>
      <c r="C7921" t="s">
        <v>9998</v>
      </c>
      <c r="D7921" t="s">
        <v>10152</v>
      </c>
      <c r="E7921" t="s">
        <v>10143</v>
      </c>
      <c r="F7921" t="s">
        <v>5307</v>
      </c>
      <c r="G7921" s="160" t="s">
        <v>4007</v>
      </c>
      <c r="H7921" t="s">
        <v>5271</v>
      </c>
      <c r="I7921" s="160" t="s">
        <v>4069</v>
      </c>
      <c r="J7921" t="s">
        <v>10142</v>
      </c>
      <c r="K7921">
        <v>99</v>
      </c>
      <c r="L7921" t="s">
        <v>3999</v>
      </c>
    </row>
    <row r="7922" spans="1:12">
      <c r="A7922" s="15">
        <v>20100905</v>
      </c>
      <c r="B7922" t="s">
        <v>10140</v>
      </c>
      <c r="C7922" t="s">
        <v>9998</v>
      </c>
      <c r="D7922" t="s">
        <v>10152</v>
      </c>
      <c r="E7922" t="s">
        <v>10144</v>
      </c>
      <c r="F7922" t="s">
        <v>5307</v>
      </c>
      <c r="G7922" s="160" t="s">
        <v>4007</v>
      </c>
      <c r="H7922" t="s">
        <v>5271</v>
      </c>
      <c r="I7922" s="160" t="s">
        <v>4069</v>
      </c>
      <c r="J7922" t="s">
        <v>10142</v>
      </c>
      <c r="K7922">
        <v>99</v>
      </c>
      <c r="L7922" t="s">
        <v>3999</v>
      </c>
    </row>
    <row r="7923" spans="1:12">
      <c r="A7923" s="15">
        <v>20100906</v>
      </c>
      <c r="B7923" t="s">
        <v>10140</v>
      </c>
      <c r="C7923" t="s">
        <v>9998</v>
      </c>
      <c r="D7923" t="s">
        <v>10152</v>
      </c>
      <c r="E7923" t="s">
        <v>10149</v>
      </c>
      <c r="F7923" t="s">
        <v>5307</v>
      </c>
      <c r="G7923" s="160" t="s">
        <v>4007</v>
      </c>
      <c r="H7923" t="s">
        <v>5271</v>
      </c>
      <c r="I7923" s="160" t="s">
        <v>4069</v>
      </c>
      <c r="J7923" t="s">
        <v>10142</v>
      </c>
      <c r="K7923">
        <v>99</v>
      </c>
      <c r="L7923" t="s">
        <v>3999</v>
      </c>
    </row>
    <row r="7924" spans="1:12">
      <c r="A7924" s="15">
        <v>20100907</v>
      </c>
      <c r="B7924" t="s">
        <v>10140</v>
      </c>
      <c r="C7924" t="s">
        <v>9998</v>
      </c>
      <c r="D7924" t="s">
        <v>10152</v>
      </c>
      <c r="E7924" t="s">
        <v>10146</v>
      </c>
      <c r="F7924" t="s">
        <v>5307</v>
      </c>
      <c r="G7924" s="160" t="s">
        <v>4007</v>
      </c>
      <c r="H7924" t="s">
        <v>5271</v>
      </c>
      <c r="I7924" s="160" t="s">
        <v>4069</v>
      </c>
      <c r="J7924" t="s">
        <v>10142</v>
      </c>
      <c r="K7924">
        <v>99</v>
      </c>
      <c r="L7924" t="s">
        <v>3999</v>
      </c>
    </row>
    <row r="7925" spans="1:12">
      <c r="A7925" s="15">
        <v>20100908</v>
      </c>
      <c r="B7925" t="s">
        <v>10140</v>
      </c>
      <c r="C7925" t="s">
        <v>9998</v>
      </c>
      <c r="D7925" t="s">
        <v>10152</v>
      </c>
      <c r="E7925" t="s">
        <v>10147</v>
      </c>
      <c r="F7925" t="s">
        <v>5307</v>
      </c>
      <c r="G7925" s="160" t="s">
        <v>4007</v>
      </c>
      <c r="H7925" t="s">
        <v>5271</v>
      </c>
      <c r="I7925" s="160" t="s">
        <v>4069</v>
      </c>
      <c r="J7925" t="s">
        <v>10142</v>
      </c>
      <c r="K7925">
        <v>99</v>
      </c>
      <c r="L7925" t="s">
        <v>3999</v>
      </c>
    </row>
    <row r="7926" spans="1:12">
      <c r="A7926" s="15">
        <v>20100909</v>
      </c>
      <c r="B7926" t="s">
        <v>10140</v>
      </c>
      <c r="C7926" t="s">
        <v>9998</v>
      </c>
      <c r="D7926" t="s">
        <v>10152</v>
      </c>
      <c r="E7926" t="s">
        <v>10148</v>
      </c>
      <c r="F7926" t="s">
        <v>5307</v>
      </c>
      <c r="G7926" s="160" t="s">
        <v>4007</v>
      </c>
      <c r="H7926" t="s">
        <v>5271</v>
      </c>
      <c r="I7926" s="160" t="s">
        <v>4069</v>
      </c>
      <c r="J7926" t="s">
        <v>10142</v>
      </c>
      <c r="K7926">
        <v>99</v>
      </c>
      <c r="L7926" t="s">
        <v>3999</v>
      </c>
    </row>
    <row r="7927" spans="1:12">
      <c r="A7927" s="15">
        <v>20101001</v>
      </c>
      <c r="B7927" t="s">
        <v>10140</v>
      </c>
      <c r="C7927" t="s">
        <v>9998</v>
      </c>
      <c r="D7927" t="s">
        <v>9999</v>
      </c>
      <c r="E7927" t="s">
        <v>10000</v>
      </c>
      <c r="F7927" t="s">
        <v>5319</v>
      </c>
      <c r="G7927" s="160" t="s">
        <v>4007</v>
      </c>
      <c r="H7927" t="s">
        <v>5271</v>
      </c>
      <c r="I7927" s="160" t="s">
        <v>4069</v>
      </c>
      <c r="J7927" t="s">
        <v>10142</v>
      </c>
      <c r="K7927">
        <v>99</v>
      </c>
      <c r="L7927" t="s">
        <v>3999</v>
      </c>
    </row>
    <row r="7928" spans="1:12">
      <c r="A7928" s="15">
        <v>20101010</v>
      </c>
      <c r="B7928" t="s">
        <v>10140</v>
      </c>
      <c r="C7928" t="s">
        <v>9998</v>
      </c>
      <c r="D7928" t="s">
        <v>9999</v>
      </c>
      <c r="E7928" t="s">
        <v>10001</v>
      </c>
      <c r="F7928" t="s">
        <v>5319</v>
      </c>
      <c r="G7928" s="160" t="s">
        <v>4007</v>
      </c>
      <c r="H7928" t="s">
        <v>5271</v>
      </c>
      <c r="I7928" s="160" t="s">
        <v>4069</v>
      </c>
      <c r="J7928" t="s">
        <v>10142</v>
      </c>
      <c r="K7928">
        <v>99</v>
      </c>
      <c r="L7928" t="s">
        <v>3999</v>
      </c>
    </row>
    <row r="7929" spans="1:12">
      <c r="A7929" s="15">
        <v>20101020</v>
      </c>
      <c r="B7929" t="s">
        <v>10140</v>
      </c>
      <c r="C7929" t="s">
        <v>9998</v>
      </c>
      <c r="D7929" t="s">
        <v>9999</v>
      </c>
      <c r="E7929" t="s">
        <v>10002</v>
      </c>
      <c r="F7929" t="s">
        <v>5319</v>
      </c>
      <c r="G7929" s="160" t="s">
        <v>4007</v>
      </c>
      <c r="H7929" t="s">
        <v>5271</v>
      </c>
      <c r="I7929" s="160" t="s">
        <v>4069</v>
      </c>
      <c r="J7929" t="s">
        <v>10142</v>
      </c>
      <c r="K7929">
        <v>99</v>
      </c>
      <c r="L7929" t="s">
        <v>3999</v>
      </c>
    </row>
    <row r="7930" spans="1:12">
      <c r="A7930" s="15">
        <v>20101021</v>
      </c>
      <c r="B7930" t="s">
        <v>10140</v>
      </c>
      <c r="C7930" t="s">
        <v>9998</v>
      </c>
      <c r="D7930" t="s">
        <v>9999</v>
      </c>
      <c r="E7930" t="s">
        <v>10003</v>
      </c>
      <c r="F7930" t="s">
        <v>5319</v>
      </c>
      <c r="G7930" s="160" t="s">
        <v>4007</v>
      </c>
      <c r="H7930" t="s">
        <v>5271</v>
      </c>
      <c r="I7930" s="160" t="s">
        <v>4069</v>
      </c>
      <c r="J7930" t="s">
        <v>10142</v>
      </c>
      <c r="K7930">
        <v>99</v>
      </c>
      <c r="L7930" t="s">
        <v>3999</v>
      </c>
    </row>
    <row r="7931" spans="1:12">
      <c r="A7931" s="15">
        <v>20101030</v>
      </c>
      <c r="B7931" t="s">
        <v>10140</v>
      </c>
      <c r="C7931" t="s">
        <v>9998</v>
      </c>
      <c r="D7931" t="s">
        <v>9999</v>
      </c>
      <c r="E7931" t="s">
        <v>10004</v>
      </c>
      <c r="F7931" t="s">
        <v>5319</v>
      </c>
      <c r="G7931" s="160" t="s">
        <v>4007</v>
      </c>
      <c r="H7931" t="s">
        <v>5271</v>
      </c>
      <c r="I7931" s="160" t="s">
        <v>4069</v>
      </c>
      <c r="J7931" t="s">
        <v>10142</v>
      </c>
      <c r="K7931">
        <v>99</v>
      </c>
      <c r="L7931" t="s">
        <v>3999</v>
      </c>
    </row>
    <row r="7932" spans="1:12">
      <c r="A7932" s="15">
        <v>20101031</v>
      </c>
      <c r="B7932" t="s">
        <v>10140</v>
      </c>
      <c r="C7932" t="s">
        <v>9998</v>
      </c>
      <c r="D7932" t="s">
        <v>9999</v>
      </c>
      <c r="E7932" t="s">
        <v>10005</v>
      </c>
      <c r="F7932" t="s">
        <v>5319</v>
      </c>
      <c r="G7932" s="160" t="s">
        <v>4007</v>
      </c>
      <c r="H7932" t="s">
        <v>5271</v>
      </c>
      <c r="I7932" s="160" t="s">
        <v>4069</v>
      </c>
      <c r="J7932" t="s">
        <v>10142</v>
      </c>
      <c r="K7932">
        <v>99</v>
      </c>
      <c r="L7932" t="s">
        <v>3999</v>
      </c>
    </row>
    <row r="7933" spans="1:12">
      <c r="A7933" s="15">
        <v>20101302</v>
      </c>
      <c r="B7933" t="s">
        <v>10140</v>
      </c>
      <c r="C7933" t="s">
        <v>9998</v>
      </c>
      <c r="D7933" t="s">
        <v>5351</v>
      </c>
      <c r="E7933" t="s">
        <v>10153</v>
      </c>
      <c r="F7933" t="s">
        <v>5319</v>
      </c>
      <c r="G7933" s="160" t="s">
        <v>4007</v>
      </c>
      <c r="H7933" t="s">
        <v>5271</v>
      </c>
      <c r="I7933" s="160" t="s">
        <v>4069</v>
      </c>
      <c r="J7933" t="s">
        <v>10142</v>
      </c>
      <c r="K7933">
        <v>99</v>
      </c>
      <c r="L7933" t="s">
        <v>3999</v>
      </c>
    </row>
    <row r="7934" spans="1:12">
      <c r="A7934" s="15">
        <v>20180001</v>
      </c>
      <c r="B7934" t="s">
        <v>10140</v>
      </c>
      <c r="C7934" t="s">
        <v>9998</v>
      </c>
      <c r="D7934" t="s">
        <v>4391</v>
      </c>
      <c r="E7934" t="s">
        <v>4391</v>
      </c>
      <c r="F7934" t="s">
        <v>3994</v>
      </c>
      <c r="G7934" s="160" t="s">
        <v>4009</v>
      </c>
      <c r="H7934" t="s">
        <v>4146</v>
      </c>
      <c r="I7934" s="160" t="s">
        <v>4069</v>
      </c>
      <c r="J7934" t="s">
        <v>10142</v>
      </c>
      <c r="K7934">
        <v>99</v>
      </c>
      <c r="L7934" t="s">
        <v>3999</v>
      </c>
    </row>
    <row r="7935" spans="1:12">
      <c r="A7935" s="15">
        <v>20182001</v>
      </c>
      <c r="B7935" t="s">
        <v>10140</v>
      </c>
      <c r="C7935" t="s">
        <v>9998</v>
      </c>
      <c r="D7935" t="s">
        <v>4392</v>
      </c>
      <c r="E7935" t="s">
        <v>4393</v>
      </c>
      <c r="F7935" t="s">
        <v>3994</v>
      </c>
      <c r="G7935" s="160" t="s">
        <v>4007</v>
      </c>
      <c r="H7935" t="s">
        <v>5271</v>
      </c>
      <c r="I7935" s="160" t="s">
        <v>4069</v>
      </c>
      <c r="J7935" t="s">
        <v>10142</v>
      </c>
      <c r="K7935">
        <v>99</v>
      </c>
      <c r="L7935" t="s">
        <v>3999</v>
      </c>
    </row>
    <row r="7936" spans="1:12">
      <c r="A7936" s="15">
        <v>20182002</v>
      </c>
      <c r="B7936" t="s">
        <v>10140</v>
      </c>
      <c r="C7936" t="s">
        <v>9998</v>
      </c>
      <c r="D7936" t="s">
        <v>4392</v>
      </c>
      <c r="E7936" t="s">
        <v>4395</v>
      </c>
      <c r="F7936" t="s">
        <v>3994</v>
      </c>
      <c r="G7936" s="160" t="s">
        <v>4007</v>
      </c>
      <c r="H7936" t="s">
        <v>5271</v>
      </c>
      <c r="I7936" s="160" t="s">
        <v>4069</v>
      </c>
      <c r="J7936" t="s">
        <v>10142</v>
      </c>
      <c r="K7936">
        <v>99</v>
      </c>
      <c r="L7936" t="s">
        <v>3999</v>
      </c>
    </row>
    <row r="7937" spans="1:12">
      <c r="A7937" s="15">
        <v>20182599</v>
      </c>
      <c r="B7937" t="s">
        <v>10140</v>
      </c>
      <c r="C7937" t="s">
        <v>9998</v>
      </c>
      <c r="D7937" t="s">
        <v>4396</v>
      </c>
      <c r="E7937" t="s">
        <v>7500</v>
      </c>
      <c r="F7937" t="s">
        <v>3994</v>
      </c>
      <c r="G7937">
        <v>10</v>
      </c>
      <c r="H7937" t="s">
        <v>4358</v>
      </c>
      <c r="I7937" s="160" t="s">
        <v>3997</v>
      </c>
      <c r="J7937" t="s">
        <v>4394</v>
      </c>
      <c r="K7937">
        <v>99</v>
      </c>
      <c r="L7937" t="s">
        <v>3999</v>
      </c>
    </row>
    <row r="7938" spans="1:12">
      <c r="A7938" s="15">
        <v>20190099</v>
      </c>
      <c r="B7938" t="s">
        <v>10140</v>
      </c>
      <c r="C7938" t="s">
        <v>9998</v>
      </c>
      <c r="D7938" t="s">
        <v>8896</v>
      </c>
      <c r="E7938" t="s">
        <v>10154</v>
      </c>
      <c r="F7938" t="s">
        <v>5319</v>
      </c>
      <c r="G7938" s="160" t="s">
        <v>4007</v>
      </c>
      <c r="H7938" t="s">
        <v>5271</v>
      </c>
      <c r="I7938" s="160" t="s">
        <v>3997</v>
      </c>
      <c r="J7938" t="s">
        <v>3999</v>
      </c>
      <c r="K7938">
        <v>99</v>
      </c>
      <c r="L7938" t="s">
        <v>3999</v>
      </c>
    </row>
    <row r="7939" spans="1:12">
      <c r="A7939" s="15">
        <v>20200101</v>
      </c>
      <c r="B7939" t="s">
        <v>10140</v>
      </c>
      <c r="C7939" t="s">
        <v>5236</v>
      </c>
      <c r="D7939" t="s">
        <v>10141</v>
      </c>
      <c r="E7939" t="s">
        <v>3748</v>
      </c>
      <c r="F7939" t="s">
        <v>5396</v>
      </c>
      <c r="G7939" s="160" t="s">
        <v>4009</v>
      </c>
      <c r="H7939" t="s">
        <v>4146</v>
      </c>
      <c r="I7939" s="160" t="s">
        <v>4069</v>
      </c>
      <c r="J7939" t="s">
        <v>10142</v>
      </c>
      <c r="K7939">
        <v>99</v>
      </c>
      <c r="L7939" t="s">
        <v>3999</v>
      </c>
    </row>
    <row r="7940" spans="1:12">
      <c r="A7940" s="15">
        <v>20200102</v>
      </c>
      <c r="B7940" t="s">
        <v>10140</v>
      </c>
      <c r="C7940" t="s">
        <v>5236</v>
      </c>
      <c r="D7940" t="s">
        <v>10141</v>
      </c>
      <c r="E7940" t="s">
        <v>10143</v>
      </c>
      <c r="F7940" t="s">
        <v>5396</v>
      </c>
      <c r="G7940" s="160" t="s">
        <v>4009</v>
      </c>
      <c r="H7940" t="s">
        <v>4146</v>
      </c>
      <c r="I7940" s="160" t="s">
        <v>4069</v>
      </c>
      <c r="J7940" t="s">
        <v>10142</v>
      </c>
      <c r="K7940">
        <v>99</v>
      </c>
      <c r="L7940" t="s">
        <v>3999</v>
      </c>
    </row>
    <row r="7941" spans="1:12">
      <c r="A7941" s="15">
        <v>20200103</v>
      </c>
      <c r="B7941" t="s">
        <v>10140</v>
      </c>
      <c r="C7941" t="s">
        <v>5236</v>
      </c>
      <c r="D7941" t="s">
        <v>10141</v>
      </c>
      <c r="E7941" t="s">
        <v>10155</v>
      </c>
      <c r="F7941" t="s">
        <v>5396</v>
      </c>
      <c r="G7941" s="160" t="s">
        <v>4009</v>
      </c>
      <c r="H7941" t="s">
        <v>4146</v>
      </c>
      <c r="I7941" s="160" t="s">
        <v>4069</v>
      </c>
      <c r="J7941" t="s">
        <v>10142</v>
      </c>
      <c r="K7941">
        <v>99</v>
      </c>
      <c r="L7941" t="s">
        <v>3999</v>
      </c>
    </row>
    <row r="7942" spans="1:12">
      <c r="A7942" s="15">
        <v>20200104</v>
      </c>
      <c r="B7942" t="s">
        <v>10140</v>
      </c>
      <c r="C7942" t="s">
        <v>5236</v>
      </c>
      <c r="D7942" t="s">
        <v>10141</v>
      </c>
      <c r="E7942" t="s">
        <v>10156</v>
      </c>
      <c r="F7942" t="s">
        <v>5396</v>
      </c>
      <c r="G7942" s="160" t="s">
        <v>4009</v>
      </c>
      <c r="H7942" t="s">
        <v>4146</v>
      </c>
      <c r="I7942" s="160" t="s">
        <v>4069</v>
      </c>
      <c r="J7942" t="s">
        <v>10142</v>
      </c>
      <c r="K7942">
        <v>99</v>
      </c>
      <c r="L7942" t="s">
        <v>3999</v>
      </c>
    </row>
    <row r="7943" spans="1:12">
      <c r="A7943" s="15">
        <v>20200105</v>
      </c>
      <c r="B7943" t="s">
        <v>10140</v>
      </c>
      <c r="C7943" t="s">
        <v>5236</v>
      </c>
      <c r="D7943" t="s">
        <v>10141</v>
      </c>
      <c r="E7943" t="s">
        <v>10144</v>
      </c>
      <c r="F7943" t="s">
        <v>5396</v>
      </c>
      <c r="G7943" s="160" t="s">
        <v>4009</v>
      </c>
      <c r="H7943" t="s">
        <v>4146</v>
      </c>
      <c r="I7943" s="160" t="s">
        <v>4069</v>
      </c>
      <c r="J7943" t="s">
        <v>10142</v>
      </c>
      <c r="K7943">
        <v>99</v>
      </c>
      <c r="L7943" t="s">
        <v>3999</v>
      </c>
    </row>
    <row r="7944" spans="1:12">
      <c r="A7944" s="15">
        <v>20200106</v>
      </c>
      <c r="B7944" t="s">
        <v>10140</v>
      </c>
      <c r="C7944" t="s">
        <v>5236</v>
      </c>
      <c r="D7944" t="s">
        <v>10141</v>
      </c>
      <c r="E7944" t="s">
        <v>10145</v>
      </c>
      <c r="F7944" t="s">
        <v>5396</v>
      </c>
      <c r="G7944" s="160" t="s">
        <v>4009</v>
      </c>
      <c r="H7944" t="s">
        <v>4146</v>
      </c>
      <c r="I7944" s="160" t="s">
        <v>4069</v>
      </c>
      <c r="J7944" t="s">
        <v>10142</v>
      </c>
      <c r="K7944">
        <v>99</v>
      </c>
      <c r="L7944" t="s">
        <v>3999</v>
      </c>
    </row>
    <row r="7945" spans="1:12">
      <c r="A7945" s="15">
        <v>20200107</v>
      </c>
      <c r="B7945" t="s">
        <v>10140</v>
      </c>
      <c r="C7945" t="s">
        <v>5236</v>
      </c>
      <c r="D7945" t="s">
        <v>10141</v>
      </c>
      <c r="E7945" t="s">
        <v>10146</v>
      </c>
      <c r="F7945" t="s">
        <v>5396</v>
      </c>
      <c r="G7945" s="160" t="s">
        <v>4009</v>
      </c>
      <c r="H7945" t="s">
        <v>4146</v>
      </c>
      <c r="I7945" s="160" t="s">
        <v>4069</v>
      </c>
      <c r="J7945" t="s">
        <v>10142</v>
      </c>
      <c r="K7945">
        <v>99</v>
      </c>
      <c r="L7945" t="s">
        <v>3999</v>
      </c>
    </row>
    <row r="7946" spans="1:12">
      <c r="A7946" s="15">
        <v>20200108</v>
      </c>
      <c r="B7946" t="s">
        <v>10140</v>
      </c>
      <c r="C7946" t="s">
        <v>5236</v>
      </c>
      <c r="D7946" t="s">
        <v>10141</v>
      </c>
      <c r="E7946" t="s">
        <v>10147</v>
      </c>
      <c r="F7946" t="s">
        <v>5396</v>
      </c>
      <c r="G7946" s="160" t="s">
        <v>4009</v>
      </c>
      <c r="H7946" t="s">
        <v>4146</v>
      </c>
      <c r="I7946" s="160" t="s">
        <v>4069</v>
      </c>
      <c r="J7946" t="s">
        <v>10142</v>
      </c>
      <c r="K7946">
        <v>99</v>
      </c>
      <c r="L7946" t="s">
        <v>3999</v>
      </c>
    </row>
    <row r="7947" spans="1:12">
      <c r="A7947" s="15">
        <v>20200109</v>
      </c>
      <c r="B7947" t="s">
        <v>10140</v>
      </c>
      <c r="C7947" t="s">
        <v>5236</v>
      </c>
      <c r="D7947" t="s">
        <v>10141</v>
      </c>
      <c r="E7947" t="s">
        <v>10148</v>
      </c>
      <c r="F7947" t="s">
        <v>5396</v>
      </c>
      <c r="G7947" s="160" t="s">
        <v>4009</v>
      </c>
      <c r="H7947" t="s">
        <v>4146</v>
      </c>
      <c r="I7947" s="160" t="s">
        <v>4069</v>
      </c>
      <c r="J7947" t="s">
        <v>10142</v>
      </c>
      <c r="K7947">
        <v>99</v>
      </c>
      <c r="L7947" t="s">
        <v>3999</v>
      </c>
    </row>
    <row r="7948" spans="1:12">
      <c r="A7948" s="15">
        <v>20200201</v>
      </c>
      <c r="B7948" t="s">
        <v>10140</v>
      </c>
      <c r="C7948" t="s">
        <v>5236</v>
      </c>
      <c r="D7948" t="s">
        <v>4145</v>
      </c>
      <c r="E7948" t="s">
        <v>3748</v>
      </c>
      <c r="F7948" t="s">
        <v>5403</v>
      </c>
      <c r="G7948" s="160" t="s">
        <v>4009</v>
      </c>
      <c r="H7948" t="s">
        <v>4146</v>
      </c>
      <c r="I7948" s="160" t="s">
        <v>4069</v>
      </c>
      <c r="J7948" t="s">
        <v>10142</v>
      </c>
      <c r="K7948">
        <v>99</v>
      </c>
      <c r="L7948" t="s">
        <v>3999</v>
      </c>
    </row>
    <row r="7949" spans="1:12">
      <c r="A7949" s="15">
        <v>20200202</v>
      </c>
      <c r="B7949" t="s">
        <v>10140</v>
      </c>
      <c r="C7949" t="s">
        <v>5236</v>
      </c>
      <c r="D7949" t="s">
        <v>4145</v>
      </c>
      <c r="E7949" t="s">
        <v>10143</v>
      </c>
      <c r="F7949" t="s">
        <v>5403</v>
      </c>
      <c r="G7949" s="160" t="s">
        <v>4009</v>
      </c>
      <c r="H7949" t="s">
        <v>4146</v>
      </c>
      <c r="I7949" s="160" t="s">
        <v>4069</v>
      </c>
      <c r="J7949" t="s">
        <v>10142</v>
      </c>
      <c r="K7949">
        <v>99</v>
      </c>
      <c r="L7949" t="s">
        <v>3999</v>
      </c>
    </row>
    <row r="7950" spans="1:12">
      <c r="A7950" s="15">
        <v>20200203</v>
      </c>
      <c r="B7950" t="s">
        <v>10140</v>
      </c>
      <c r="C7950" t="s">
        <v>5236</v>
      </c>
      <c r="D7950" t="s">
        <v>4145</v>
      </c>
      <c r="E7950" t="s">
        <v>10155</v>
      </c>
      <c r="F7950" t="s">
        <v>5403</v>
      </c>
      <c r="G7950" s="160" t="s">
        <v>4009</v>
      </c>
      <c r="H7950" t="s">
        <v>4146</v>
      </c>
      <c r="I7950" s="160" t="s">
        <v>4069</v>
      </c>
      <c r="J7950" t="s">
        <v>10142</v>
      </c>
      <c r="K7950">
        <v>99</v>
      </c>
      <c r="L7950" t="s">
        <v>3999</v>
      </c>
    </row>
    <row r="7951" spans="1:12">
      <c r="A7951" s="15">
        <v>20200204</v>
      </c>
      <c r="B7951" t="s">
        <v>10140</v>
      </c>
      <c r="C7951" t="s">
        <v>5236</v>
      </c>
      <c r="D7951" t="s">
        <v>4145</v>
      </c>
      <c r="E7951" t="s">
        <v>10156</v>
      </c>
      <c r="F7951" t="s">
        <v>5403</v>
      </c>
      <c r="G7951" s="160" t="s">
        <v>4009</v>
      </c>
      <c r="H7951" t="s">
        <v>4146</v>
      </c>
      <c r="I7951" s="160" t="s">
        <v>4069</v>
      </c>
      <c r="J7951" t="s">
        <v>10142</v>
      </c>
      <c r="K7951">
        <v>99</v>
      </c>
      <c r="L7951" t="s">
        <v>3999</v>
      </c>
    </row>
    <row r="7952" spans="1:12">
      <c r="A7952" s="15">
        <v>20200205</v>
      </c>
      <c r="B7952" t="s">
        <v>10140</v>
      </c>
      <c r="C7952" t="s">
        <v>5236</v>
      </c>
      <c r="D7952" t="s">
        <v>4145</v>
      </c>
      <c r="E7952" t="s">
        <v>10144</v>
      </c>
      <c r="F7952" t="s">
        <v>5403</v>
      </c>
      <c r="G7952" s="160" t="s">
        <v>4009</v>
      </c>
      <c r="H7952" t="s">
        <v>4146</v>
      </c>
      <c r="I7952" s="160" t="s">
        <v>4069</v>
      </c>
      <c r="J7952" t="s">
        <v>10142</v>
      </c>
      <c r="K7952">
        <v>99</v>
      </c>
      <c r="L7952" t="s">
        <v>3999</v>
      </c>
    </row>
    <row r="7953" spans="1:12">
      <c r="A7953" s="15">
        <v>20200206</v>
      </c>
      <c r="B7953" t="s">
        <v>10140</v>
      </c>
      <c r="C7953" t="s">
        <v>5236</v>
      </c>
      <c r="D7953" t="s">
        <v>4145</v>
      </c>
      <c r="E7953" t="s">
        <v>10149</v>
      </c>
      <c r="F7953" t="s">
        <v>5403</v>
      </c>
      <c r="G7953" s="160" t="s">
        <v>4009</v>
      </c>
      <c r="H7953" t="s">
        <v>4146</v>
      </c>
      <c r="I7953" s="160" t="s">
        <v>4069</v>
      </c>
      <c r="J7953" t="s">
        <v>10142</v>
      </c>
      <c r="K7953">
        <v>99</v>
      </c>
      <c r="L7953" t="s">
        <v>3999</v>
      </c>
    </row>
    <row r="7954" spans="1:12">
      <c r="A7954" s="15">
        <v>20200207</v>
      </c>
      <c r="B7954" t="s">
        <v>10140</v>
      </c>
      <c r="C7954" t="s">
        <v>5236</v>
      </c>
      <c r="D7954" t="s">
        <v>4145</v>
      </c>
      <c r="E7954" t="s">
        <v>10146</v>
      </c>
      <c r="F7954" t="s">
        <v>5403</v>
      </c>
      <c r="G7954" s="160" t="s">
        <v>4009</v>
      </c>
      <c r="H7954" t="s">
        <v>4146</v>
      </c>
      <c r="I7954" s="160" t="s">
        <v>4069</v>
      </c>
      <c r="J7954" t="s">
        <v>10142</v>
      </c>
      <c r="K7954">
        <v>99</v>
      </c>
      <c r="L7954" t="s">
        <v>3999</v>
      </c>
    </row>
    <row r="7955" spans="1:12">
      <c r="A7955" s="15">
        <v>20200208</v>
      </c>
      <c r="B7955" t="s">
        <v>10140</v>
      </c>
      <c r="C7955" t="s">
        <v>5236</v>
      </c>
      <c r="D7955" t="s">
        <v>4145</v>
      </c>
      <c r="E7955" t="s">
        <v>10150</v>
      </c>
      <c r="F7955" t="s">
        <v>5403</v>
      </c>
      <c r="G7955" s="160" t="s">
        <v>4009</v>
      </c>
      <c r="H7955" t="s">
        <v>4146</v>
      </c>
      <c r="I7955" s="160" t="s">
        <v>4069</v>
      </c>
      <c r="J7955" t="s">
        <v>10142</v>
      </c>
      <c r="K7955">
        <v>99</v>
      </c>
      <c r="L7955" t="s">
        <v>3999</v>
      </c>
    </row>
    <row r="7956" spans="1:12">
      <c r="A7956" s="15">
        <v>20200209</v>
      </c>
      <c r="B7956" t="s">
        <v>10140</v>
      </c>
      <c r="C7956" t="s">
        <v>5236</v>
      </c>
      <c r="D7956" t="s">
        <v>4145</v>
      </c>
      <c r="E7956" t="s">
        <v>10148</v>
      </c>
      <c r="F7956" t="s">
        <v>5403</v>
      </c>
      <c r="G7956" s="160" t="s">
        <v>4009</v>
      </c>
      <c r="H7956" t="s">
        <v>4146</v>
      </c>
      <c r="I7956" s="160" t="s">
        <v>4069</v>
      </c>
      <c r="J7956" t="s">
        <v>10142</v>
      </c>
      <c r="K7956">
        <v>99</v>
      </c>
      <c r="L7956" t="s">
        <v>3999</v>
      </c>
    </row>
    <row r="7957" spans="1:12">
      <c r="A7957" s="15">
        <v>20200251</v>
      </c>
      <c r="B7957" t="s">
        <v>10140</v>
      </c>
      <c r="C7957" t="s">
        <v>5236</v>
      </c>
      <c r="D7957" t="s">
        <v>4145</v>
      </c>
      <c r="E7957" t="s">
        <v>10157</v>
      </c>
      <c r="F7957" t="s">
        <v>5403</v>
      </c>
      <c r="G7957" s="160" t="s">
        <v>4009</v>
      </c>
      <c r="H7957" t="s">
        <v>4146</v>
      </c>
      <c r="I7957" s="160" t="s">
        <v>4069</v>
      </c>
      <c r="J7957" t="s">
        <v>10142</v>
      </c>
      <c r="K7957">
        <v>99</v>
      </c>
      <c r="L7957" t="s">
        <v>3999</v>
      </c>
    </row>
    <row r="7958" spans="1:12">
      <c r="A7958" s="15">
        <v>20200252</v>
      </c>
      <c r="B7958" t="s">
        <v>10140</v>
      </c>
      <c r="C7958" t="s">
        <v>5236</v>
      </c>
      <c r="D7958" t="s">
        <v>4145</v>
      </c>
      <c r="E7958" t="s">
        <v>10158</v>
      </c>
      <c r="F7958" t="s">
        <v>5403</v>
      </c>
      <c r="G7958" s="160" t="s">
        <v>4009</v>
      </c>
      <c r="H7958" t="s">
        <v>4146</v>
      </c>
      <c r="I7958" s="160" t="s">
        <v>4069</v>
      </c>
      <c r="J7958" t="s">
        <v>10142</v>
      </c>
      <c r="K7958">
        <v>99</v>
      </c>
      <c r="L7958" t="s">
        <v>3999</v>
      </c>
    </row>
    <row r="7959" spans="1:12">
      <c r="A7959" s="15">
        <v>20200253</v>
      </c>
      <c r="B7959" t="s">
        <v>10140</v>
      </c>
      <c r="C7959" t="s">
        <v>5236</v>
      </c>
      <c r="D7959" t="s">
        <v>4145</v>
      </c>
      <c r="E7959" t="s">
        <v>10159</v>
      </c>
      <c r="F7959" t="s">
        <v>5403</v>
      </c>
      <c r="G7959" s="160" t="s">
        <v>4009</v>
      </c>
      <c r="H7959" t="s">
        <v>4146</v>
      </c>
      <c r="I7959" s="160" t="s">
        <v>4069</v>
      </c>
      <c r="J7959" t="s">
        <v>10142</v>
      </c>
      <c r="K7959">
        <v>99</v>
      </c>
      <c r="L7959" t="s">
        <v>3999</v>
      </c>
    </row>
    <row r="7960" spans="1:12">
      <c r="A7960" s="15">
        <v>20200254</v>
      </c>
      <c r="B7960" t="s">
        <v>10140</v>
      </c>
      <c r="C7960" t="s">
        <v>5236</v>
      </c>
      <c r="D7960" t="s">
        <v>4145</v>
      </c>
      <c r="E7960" t="s">
        <v>10160</v>
      </c>
      <c r="F7960" t="s">
        <v>5403</v>
      </c>
      <c r="G7960" s="160" t="s">
        <v>4009</v>
      </c>
      <c r="H7960" t="s">
        <v>4146</v>
      </c>
      <c r="I7960" s="160" t="s">
        <v>4069</v>
      </c>
      <c r="J7960" t="s">
        <v>10142</v>
      </c>
      <c r="K7960">
        <v>99</v>
      </c>
      <c r="L7960" t="s">
        <v>3999</v>
      </c>
    </row>
    <row r="7961" spans="1:12">
      <c r="A7961" s="15">
        <v>20200255</v>
      </c>
      <c r="B7961" t="s">
        <v>10140</v>
      </c>
      <c r="C7961" t="s">
        <v>5236</v>
      </c>
      <c r="D7961" t="s">
        <v>4145</v>
      </c>
      <c r="E7961" t="s">
        <v>10161</v>
      </c>
      <c r="F7961" t="s">
        <v>5403</v>
      </c>
      <c r="G7961" s="160" t="s">
        <v>4009</v>
      </c>
      <c r="H7961" t="s">
        <v>4146</v>
      </c>
      <c r="I7961" s="160" t="s">
        <v>4069</v>
      </c>
      <c r="J7961" t="s">
        <v>10142</v>
      </c>
      <c r="K7961">
        <v>99</v>
      </c>
      <c r="L7961" t="s">
        <v>3999</v>
      </c>
    </row>
    <row r="7962" spans="1:12">
      <c r="A7962" s="15">
        <v>20200256</v>
      </c>
      <c r="B7962" t="s">
        <v>10140</v>
      </c>
      <c r="C7962" t="s">
        <v>5236</v>
      </c>
      <c r="D7962" t="s">
        <v>4145</v>
      </c>
      <c r="E7962" t="s">
        <v>10162</v>
      </c>
      <c r="F7962" t="s">
        <v>5403</v>
      </c>
      <c r="G7962" s="160" t="s">
        <v>4009</v>
      </c>
      <c r="H7962" t="s">
        <v>4146</v>
      </c>
      <c r="I7962" s="160" t="s">
        <v>4069</v>
      </c>
      <c r="J7962" t="s">
        <v>10142</v>
      </c>
      <c r="K7962">
        <v>99</v>
      </c>
      <c r="L7962" t="s">
        <v>3999</v>
      </c>
    </row>
    <row r="7963" spans="1:12">
      <c r="A7963" s="15">
        <v>20200301</v>
      </c>
      <c r="B7963" t="s">
        <v>10140</v>
      </c>
      <c r="C7963" t="s">
        <v>5236</v>
      </c>
      <c r="D7963" t="s">
        <v>4128</v>
      </c>
      <c r="E7963" t="s">
        <v>10143</v>
      </c>
      <c r="F7963" t="s">
        <v>5405</v>
      </c>
      <c r="G7963" s="160" t="s">
        <v>4009</v>
      </c>
      <c r="H7963" t="s">
        <v>4146</v>
      </c>
      <c r="I7963" s="160" t="s">
        <v>4069</v>
      </c>
      <c r="J7963" t="s">
        <v>10142</v>
      </c>
      <c r="K7963">
        <v>99</v>
      </c>
      <c r="L7963" t="s">
        <v>3999</v>
      </c>
    </row>
    <row r="7964" spans="1:12">
      <c r="A7964" s="15">
        <v>20200305</v>
      </c>
      <c r="B7964" t="s">
        <v>10140</v>
      </c>
      <c r="C7964" t="s">
        <v>5236</v>
      </c>
      <c r="D7964" t="s">
        <v>4128</v>
      </c>
      <c r="E7964" t="s">
        <v>10144</v>
      </c>
      <c r="F7964" t="s">
        <v>5405</v>
      </c>
      <c r="G7964" s="160" t="s">
        <v>4009</v>
      </c>
      <c r="H7964" t="s">
        <v>4146</v>
      </c>
      <c r="I7964" s="160" t="s">
        <v>4069</v>
      </c>
      <c r="J7964" t="s">
        <v>10142</v>
      </c>
      <c r="K7964">
        <v>99</v>
      </c>
      <c r="L7964" t="s">
        <v>3999</v>
      </c>
    </row>
    <row r="7965" spans="1:12">
      <c r="A7965" s="15">
        <v>20200306</v>
      </c>
      <c r="B7965" t="s">
        <v>10140</v>
      </c>
      <c r="C7965" t="s">
        <v>5236</v>
      </c>
      <c r="D7965" t="s">
        <v>4128</v>
      </c>
      <c r="E7965" t="s">
        <v>10145</v>
      </c>
      <c r="F7965" t="s">
        <v>5405</v>
      </c>
      <c r="G7965" s="160" t="s">
        <v>4009</v>
      </c>
      <c r="H7965" t="s">
        <v>4146</v>
      </c>
      <c r="I7965" s="160" t="s">
        <v>4069</v>
      </c>
      <c r="J7965" t="s">
        <v>10142</v>
      </c>
      <c r="K7965">
        <v>99</v>
      </c>
      <c r="L7965" t="s">
        <v>3999</v>
      </c>
    </row>
    <row r="7966" spans="1:12">
      <c r="A7966" s="15">
        <v>20200307</v>
      </c>
      <c r="B7966" t="s">
        <v>10140</v>
      </c>
      <c r="C7966" t="s">
        <v>5236</v>
      </c>
      <c r="D7966" t="s">
        <v>4128</v>
      </c>
      <c r="E7966" t="s">
        <v>10146</v>
      </c>
      <c r="F7966" t="s">
        <v>5405</v>
      </c>
      <c r="G7966" s="160" t="s">
        <v>4009</v>
      </c>
      <c r="H7966" t="s">
        <v>4146</v>
      </c>
      <c r="I7966" s="160" t="s">
        <v>4069</v>
      </c>
      <c r="J7966" t="s">
        <v>10142</v>
      </c>
      <c r="K7966">
        <v>99</v>
      </c>
      <c r="L7966" t="s">
        <v>3999</v>
      </c>
    </row>
    <row r="7967" spans="1:12">
      <c r="A7967" s="15">
        <v>20200401</v>
      </c>
      <c r="B7967" t="s">
        <v>10140</v>
      </c>
      <c r="C7967" t="s">
        <v>5236</v>
      </c>
      <c r="D7967" t="s">
        <v>10163</v>
      </c>
      <c r="E7967" t="s">
        <v>10164</v>
      </c>
      <c r="F7967" t="s">
        <v>5396</v>
      </c>
      <c r="G7967" s="160" t="s">
        <v>4009</v>
      </c>
      <c r="H7967" t="s">
        <v>4146</v>
      </c>
      <c r="I7967" s="160" t="s">
        <v>4069</v>
      </c>
      <c r="J7967" t="s">
        <v>10142</v>
      </c>
      <c r="K7967">
        <v>99</v>
      </c>
      <c r="L7967" t="s">
        <v>3999</v>
      </c>
    </row>
    <row r="7968" spans="1:12">
      <c r="A7968" s="15">
        <v>20200402</v>
      </c>
      <c r="B7968" t="s">
        <v>10140</v>
      </c>
      <c r="C7968" t="s">
        <v>5236</v>
      </c>
      <c r="D7968" t="s">
        <v>10163</v>
      </c>
      <c r="E7968" t="s">
        <v>10165</v>
      </c>
      <c r="F7968" t="s">
        <v>5396</v>
      </c>
      <c r="G7968" s="160" t="s">
        <v>4009</v>
      </c>
      <c r="H7968" t="s">
        <v>4146</v>
      </c>
      <c r="I7968" s="160" t="s">
        <v>4069</v>
      </c>
      <c r="J7968" t="s">
        <v>10142</v>
      </c>
      <c r="K7968">
        <v>99</v>
      </c>
      <c r="L7968" t="s">
        <v>3999</v>
      </c>
    </row>
    <row r="7969" spans="1:12">
      <c r="A7969" s="15">
        <v>20200403</v>
      </c>
      <c r="B7969" t="s">
        <v>10140</v>
      </c>
      <c r="C7969" t="s">
        <v>5236</v>
      </c>
      <c r="D7969" t="s">
        <v>10163</v>
      </c>
      <c r="E7969" t="s">
        <v>10166</v>
      </c>
      <c r="F7969" t="s">
        <v>5396</v>
      </c>
      <c r="G7969" s="160" t="s">
        <v>4009</v>
      </c>
      <c r="H7969" t="s">
        <v>4146</v>
      </c>
      <c r="I7969" s="160" t="s">
        <v>4069</v>
      </c>
      <c r="J7969" t="s">
        <v>10142</v>
      </c>
      <c r="K7969">
        <v>99</v>
      </c>
      <c r="L7969" t="s">
        <v>3999</v>
      </c>
    </row>
    <row r="7970" spans="1:12">
      <c r="A7970" s="15">
        <v>20200405</v>
      </c>
      <c r="B7970" t="s">
        <v>10140</v>
      </c>
      <c r="C7970" t="s">
        <v>5236</v>
      </c>
      <c r="D7970" t="s">
        <v>10163</v>
      </c>
      <c r="E7970" t="s">
        <v>10167</v>
      </c>
      <c r="F7970" t="s">
        <v>5396</v>
      </c>
      <c r="G7970" s="160" t="s">
        <v>4009</v>
      </c>
      <c r="H7970" t="s">
        <v>4146</v>
      </c>
      <c r="I7970" s="160" t="s">
        <v>4069</v>
      </c>
      <c r="J7970" t="s">
        <v>10142</v>
      </c>
      <c r="K7970">
        <v>99</v>
      </c>
      <c r="L7970" t="s">
        <v>3999</v>
      </c>
    </row>
    <row r="7971" spans="1:12">
      <c r="A7971" s="15">
        <v>20200406</v>
      </c>
      <c r="B7971" t="s">
        <v>10140</v>
      </c>
      <c r="C7971" t="s">
        <v>5236</v>
      </c>
      <c r="D7971" t="s">
        <v>10163</v>
      </c>
      <c r="E7971" t="s">
        <v>10168</v>
      </c>
      <c r="F7971" t="s">
        <v>5396</v>
      </c>
      <c r="G7971" s="160" t="s">
        <v>4009</v>
      </c>
      <c r="H7971" t="s">
        <v>4146</v>
      </c>
      <c r="I7971" s="160" t="s">
        <v>4069</v>
      </c>
      <c r="J7971" t="s">
        <v>10142</v>
      </c>
      <c r="K7971">
        <v>99</v>
      </c>
      <c r="L7971" t="s">
        <v>3999</v>
      </c>
    </row>
    <row r="7972" spans="1:12">
      <c r="A7972" s="15">
        <v>20200407</v>
      </c>
      <c r="B7972" t="s">
        <v>10140</v>
      </c>
      <c r="C7972" t="s">
        <v>5236</v>
      </c>
      <c r="D7972" t="s">
        <v>10163</v>
      </c>
      <c r="E7972" t="s">
        <v>10169</v>
      </c>
      <c r="F7972" t="s">
        <v>5396</v>
      </c>
      <c r="G7972" s="160" t="s">
        <v>4009</v>
      </c>
      <c r="H7972" t="s">
        <v>4146</v>
      </c>
      <c r="I7972" s="160" t="s">
        <v>4069</v>
      </c>
      <c r="J7972" t="s">
        <v>10142</v>
      </c>
      <c r="K7972">
        <v>99</v>
      </c>
      <c r="L7972" t="s">
        <v>3999</v>
      </c>
    </row>
    <row r="7973" spans="1:12">
      <c r="A7973" s="15">
        <v>20200501</v>
      </c>
      <c r="B7973" t="s">
        <v>10140</v>
      </c>
      <c r="C7973" t="s">
        <v>5236</v>
      </c>
      <c r="D7973" t="s">
        <v>10170</v>
      </c>
      <c r="E7973" t="s">
        <v>10143</v>
      </c>
      <c r="F7973" t="s">
        <v>5396</v>
      </c>
      <c r="G7973" s="160" t="s">
        <v>4009</v>
      </c>
      <c r="H7973" t="s">
        <v>4146</v>
      </c>
      <c r="I7973" s="160" t="s">
        <v>4069</v>
      </c>
      <c r="J7973" t="s">
        <v>10142</v>
      </c>
      <c r="K7973">
        <v>99</v>
      </c>
      <c r="L7973" t="s">
        <v>3999</v>
      </c>
    </row>
    <row r="7974" spans="1:12">
      <c r="A7974" s="15">
        <v>20200505</v>
      </c>
      <c r="B7974" t="s">
        <v>10140</v>
      </c>
      <c r="C7974" t="s">
        <v>5236</v>
      </c>
      <c r="D7974" t="s">
        <v>10170</v>
      </c>
      <c r="E7974" t="s">
        <v>10144</v>
      </c>
      <c r="F7974" t="s">
        <v>5396</v>
      </c>
      <c r="G7974" s="160" t="s">
        <v>4009</v>
      </c>
      <c r="H7974" t="s">
        <v>4146</v>
      </c>
      <c r="I7974" s="160" t="s">
        <v>4069</v>
      </c>
      <c r="J7974" t="s">
        <v>10142</v>
      </c>
      <c r="K7974">
        <v>99</v>
      </c>
      <c r="L7974" t="s">
        <v>3999</v>
      </c>
    </row>
    <row r="7975" spans="1:12">
      <c r="A7975" s="15">
        <v>20200506</v>
      </c>
      <c r="B7975" t="s">
        <v>10140</v>
      </c>
      <c r="C7975" t="s">
        <v>5236</v>
      </c>
      <c r="D7975" t="s">
        <v>10170</v>
      </c>
      <c r="E7975" t="s">
        <v>10145</v>
      </c>
      <c r="F7975" t="s">
        <v>5396</v>
      </c>
      <c r="G7975" s="160" t="s">
        <v>4009</v>
      </c>
      <c r="H7975" t="s">
        <v>4146</v>
      </c>
      <c r="I7975" s="160" t="s">
        <v>4069</v>
      </c>
      <c r="J7975" t="s">
        <v>10142</v>
      </c>
      <c r="K7975">
        <v>99</v>
      </c>
      <c r="L7975" t="s">
        <v>3999</v>
      </c>
    </row>
    <row r="7976" spans="1:12">
      <c r="A7976" s="15">
        <v>20200507</v>
      </c>
      <c r="B7976" t="s">
        <v>10140</v>
      </c>
      <c r="C7976" t="s">
        <v>5236</v>
      </c>
      <c r="D7976" t="s">
        <v>10170</v>
      </c>
      <c r="E7976" t="s">
        <v>10146</v>
      </c>
      <c r="F7976" t="s">
        <v>5396</v>
      </c>
      <c r="G7976" s="160" t="s">
        <v>4009</v>
      </c>
      <c r="H7976" t="s">
        <v>4146</v>
      </c>
      <c r="I7976" s="160" t="s">
        <v>4069</v>
      </c>
      <c r="J7976" t="s">
        <v>10142</v>
      </c>
      <c r="K7976">
        <v>99</v>
      </c>
      <c r="L7976" t="s">
        <v>3999</v>
      </c>
    </row>
    <row r="7977" spans="1:12">
      <c r="A7977" s="15">
        <v>20200701</v>
      </c>
      <c r="B7977" t="s">
        <v>10140</v>
      </c>
      <c r="C7977" t="s">
        <v>5236</v>
      </c>
      <c r="D7977" t="s">
        <v>5318</v>
      </c>
      <c r="E7977" t="s">
        <v>3748</v>
      </c>
      <c r="F7977" t="s">
        <v>5405</v>
      </c>
      <c r="G7977" s="160" t="s">
        <v>4009</v>
      </c>
      <c r="H7977" t="s">
        <v>4146</v>
      </c>
      <c r="I7977" s="160" t="s">
        <v>4069</v>
      </c>
      <c r="J7977" t="s">
        <v>10142</v>
      </c>
      <c r="K7977">
        <v>99</v>
      </c>
      <c r="L7977" t="s">
        <v>3999</v>
      </c>
    </row>
    <row r="7978" spans="1:12">
      <c r="A7978" s="15">
        <v>20200702</v>
      </c>
      <c r="B7978" t="s">
        <v>10140</v>
      </c>
      <c r="C7978" t="s">
        <v>5236</v>
      </c>
      <c r="D7978" t="s">
        <v>5318</v>
      </c>
      <c r="E7978" t="s">
        <v>10171</v>
      </c>
      <c r="F7978" t="s">
        <v>5405</v>
      </c>
      <c r="G7978" s="160" t="s">
        <v>4009</v>
      </c>
      <c r="H7978" t="s">
        <v>4146</v>
      </c>
      <c r="I7978" s="160" t="s">
        <v>4069</v>
      </c>
      <c r="J7978" t="s">
        <v>10142</v>
      </c>
      <c r="K7978">
        <v>99</v>
      </c>
      <c r="L7978" t="s">
        <v>3999</v>
      </c>
    </row>
    <row r="7979" spans="1:12">
      <c r="A7979" s="15">
        <v>20200705</v>
      </c>
      <c r="B7979" t="s">
        <v>10140</v>
      </c>
      <c r="C7979" t="s">
        <v>5236</v>
      </c>
      <c r="D7979" t="s">
        <v>5318</v>
      </c>
      <c r="E7979" t="s">
        <v>10172</v>
      </c>
      <c r="F7979" t="s">
        <v>5405</v>
      </c>
      <c r="G7979" s="160" t="s">
        <v>4009</v>
      </c>
      <c r="H7979" t="s">
        <v>4146</v>
      </c>
      <c r="I7979" s="160" t="s">
        <v>4069</v>
      </c>
      <c r="J7979" t="s">
        <v>10142</v>
      </c>
      <c r="K7979">
        <v>99</v>
      </c>
      <c r="L7979" t="s">
        <v>3999</v>
      </c>
    </row>
    <row r="7980" spans="1:12">
      <c r="A7980" s="15">
        <v>20200706</v>
      </c>
      <c r="B7980" t="s">
        <v>10140</v>
      </c>
      <c r="C7980" t="s">
        <v>5236</v>
      </c>
      <c r="D7980" t="s">
        <v>5318</v>
      </c>
      <c r="E7980" t="s">
        <v>10173</v>
      </c>
      <c r="F7980" t="s">
        <v>5405</v>
      </c>
      <c r="G7980" s="160" t="s">
        <v>4009</v>
      </c>
      <c r="H7980" t="s">
        <v>4146</v>
      </c>
      <c r="I7980" s="160" t="s">
        <v>4069</v>
      </c>
      <c r="J7980" t="s">
        <v>10142</v>
      </c>
      <c r="K7980">
        <v>99</v>
      </c>
      <c r="L7980" t="s">
        <v>3999</v>
      </c>
    </row>
    <row r="7981" spans="1:12">
      <c r="A7981" s="15">
        <v>20200710</v>
      </c>
      <c r="B7981" t="s">
        <v>10140</v>
      </c>
      <c r="C7981" t="s">
        <v>5236</v>
      </c>
      <c r="D7981" t="s">
        <v>5318</v>
      </c>
      <c r="E7981" t="s">
        <v>10144</v>
      </c>
      <c r="F7981" t="s">
        <v>5405</v>
      </c>
      <c r="G7981" s="160" t="s">
        <v>4009</v>
      </c>
      <c r="H7981" t="s">
        <v>4146</v>
      </c>
      <c r="I7981" s="160" t="s">
        <v>4069</v>
      </c>
      <c r="J7981" t="s">
        <v>10142</v>
      </c>
      <c r="K7981">
        <v>99</v>
      </c>
      <c r="L7981" t="s">
        <v>3999</v>
      </c>
    </row>
    <row r="7982" spans="1:12">
      <c r="A7982" s="15">
        <v>20200711</v>
      </c>
      <c r="B7982" t="s">
        <v>10140</v>
      </c>
      <c r="C7982" t="s">
        <v>5236</v>
      </c>
      <c r="D7982" t="s">
        <v>5318</v>
      </c>
      <c r="E7982" t="s">
        <v>10149</v>
      </c>
      <c r="F7982" t="s">
        <v>5405</v>
      </c>
      <c r="G7982" s="160" t="s">
        <v>4009</v>
      </c>
      <c r="H7982" t="s">
        <v>4146</v>
      </c>
      <c r="I7982" s="160" t="s">
        <v>4069</v>
      </c>
      <c r="J7982" t="s">
        <v>10142</v>
      </c>
      <c r="K7982">
        <v>99</v>
      </c>
      <c r="L7982" t="s">
        <v>3999</v>
      </c>
    </row>
    <row r="7983" spans="1:12">
      <c r="A7983" s="15">
        <v>20200712</v>
      </c>
      <c r="B7983" t="s">
        <v>10140</v>
      </c>
      <c r="C7983" t="s">
        <v>5236</v>
      </c>
      <c r="D7983" t="s">
        <v>5318</v>
      </c>
      <c r="E7983" t="s">
        <v>10146</v>
      </c>
      <c r="F7983" t="s">
        <v>5405</v>
      </c>
      <c r="G7983" s="160" t="s">
        <v>4009</v>
      </c>
      <c r="H7983" t="s">
        <v>4146</v>
      </c>
      <c r="I7983" s="160" t="s">
        <v>4069</v>
      </c>
      <c r="J7983" t="s">
        <v>10142</v>
      </c>
      <c r="K7983">
        <v>99</v>
      </c>
      <c r="L7983" t="s">
        <v>3999</v>
      </c>
    </row>
    <row r="7984" spans="1:12">
      <c r="A7984" s="15">
        <v>20200713</v>
      </c>
      <c r="B7984" t="s">
        <v>10140</v>
      </c>
      <c r="C7984" t="s">
        <v>5236</v>
      </c>
      <c r="D7984" t="s">
        <v>5318</v>
      </c>
      <c r="E7984" t="s">
        <v>10150</v>
      </c>
      <c r="F7984" t="s">
        <v>5405</v>
      </c>
      <c r="G7984" s="160" t="s">
        <v>4009</v>
      </c>
      <c r="H7984" t="s">
        <v>4146</v>
      </c>
      <c r="I7984" s="160" t="s">
        <v>4069</v>
      </c>
      <c r="J7984" t="s">
        <v>10142</v>
      </c>
      <c r="K7984">
        <v>99</v>
      </c>
      <c r="L7984" t="s">
        <v>3999</v>
      </c>
    </row>
    <row r="7985" spans="1:12">
      <c r="A7985" s="15">
        <v>20200714</v>
      </c>
      <c r="B7985" t="s">
        <v>10140</v>
      </c>
      <c r="C7985" t="s">
        <v>5236</v>
      </c>
      <c r="D7985" t="s">
        <v>5318</v>
      </c>
      <c r="E7985" t="s">
        <v>10148</v>
      </c>
      <c r="F7985" t="s">
        <v>5405</v>
      </c>
      <c r="G7985" s="160" t="s">
        <v>4009</v>
      </c>
      <c r="H7985" t="s">
        <v>4146</v>
      </c>
      <c r="I7985" s="160" t="s">
        <v>4069</v>
      </c>
      <c r="J7985" t="s">
        <v>10142</v>
      </c>
      <c r="K7985">
        <v>99</v>
      </c>
      <c r="L7985" t="s">
        <v>3999</v>
      </c>
    </row>
    <row r="7986" spans="1:12">
      <c r="A7986" s="15">
        <v>20200901</v>
      </c>
      <c r="B7986" t="s">
        <v>10140</v>
      </c>
      <c r="C7986" t="s">
        <v>5236</v>
      </c>
      <c r="D7986" t="s">
        <v>10152</v>
      </c>
      <c r="E7986" t="s">
        <v>3748</v>
      </c>
      <c r="F7986" t="s">
        <v>5396</v>
      </c>
      <c r="G7986" s="160" t="s">
        <v>4009</v>
      </c>
      <c r="H7986" t="s">
        <v>4146</v>
      </c>
      <c r="I7986" s="160" t="s">
        <v>4069</v>
      </c>
      <c r="J7986" t="s">
        <v>10142</v>
      </c>
      <c r="K7986">
        <v>99</v>
      </c>
      <c r="L7986" t="s">
        <v>3999</v>
      </c>
    </row>
    <row r="7987" spans="1:12">
      <c r="A7987" s="15">
        <v>20200902</v>
      </c>
      <c r="B7987" t="s">
        <v>10140</v>
      </c>
      <c r="C7987" t="s">
        <v>5236</v>
      </c>
      <c r="D7987" t="s">
        <v>10152</v>
      </c>
      <c r="E7987" t="s">
        <v>10143</v>
      </c>
      <c r="F7987" t="s">
        <v>5396</v>
      </c>
      <c r="G7987" s="160" t="s">
        <v>4009</v>
      </c>
      <c r="H7987" t="s">
        <v>4146</v>
      </c>
      <c r="I7987" s="160" t="s">
        <v>4069</v>
      </c>
      <c r="J7987" t="s">
        <v>10142</v>
      </c>
      <c r="K7987">
        <v>99</v>
      </c>
      <c r="L7987" t="s">
        <v>3999</v>
      </c>
    </row>
    <row r="7988" spans="1:12">
      <c r="A7988" s="15">
        <v>20200905</v>
      </c>
      <c r="B7988" t="s">
        <v>10140</v>
      </c>
      <c r="C7988" t="s">
        <v>5236</v>
      </c>
      <c r="D7988" t="s">
        <v>10152</v>
      </c>
      <c r="E7988" t="s">
        <v>10144</v>
      </c>
      <c r="F7988" t="s">
        <v>5396</v>
      </c>
      <c r="G7988" s="160" t="s">
        <v>4009</v>
      </c>
      <c r="H7988" t="s">
        <v>4146</v>
      </c>
      <c r="I7988" s="160" t="s">
        <v>4069</v>
      </c>
      <c r="J7988" t="s">
        <v>10142</v>
      </c>
      <c r="K7988">
        <v>99</v>
      </c>
      <c r="L7988" t="s">
        <v>3999</v>
      </c>
    </row>
    <row r="7989" spans="1:12">
      <c r="A7989" s="15">
        <v>20200906</v>
      </c>
      <c r="B7989" t="s">
        <v>10140</v>
      </c>
      <c r="C7989" t="s">
        <v>5236</v>
      </c>
      <c r="D7989" t="s">
        <v>10152</v>
      </c>
      <c r="E7989" t="s">
        <v>10145</v>
      </c>
      <c r="F7989" t="s">
        <v>5396</v>
      </c>
      <c r="G7989" s="160" t="s">
        <v>4009</v>
      </c>
      <c r="H7989" t="s">
        <v>4146</v>
      </c>
      <c r="I7989" s="160" t="s">
        <v>4069</v>
      </c>
      <c r="J7989" t="s">
        <v>10142</v>
      </c>
      <c r="K7989">
        <v>99</v>
      </c>
      <c r="L7989" t="s">
        <v>3999</v>
      </c>
    </row>
    <row r="7990" spans="1:12">
      <c r="A7990" s="15">
        <v>20200907</v>
      </c>
      <c r="B7990" t="s">
        <v>10140</v>
      </c>
      <c r="C7990" t="s">
        <v>5236</v>
      </c>
      <c r="D7990" t="s">
        <v>10152</v>
      </c>
      <c r="E7990" t="s">
        <v>10146</v>
      </c>
      <c r="F7990" t="s">
        <v>5396</v>
      </c>
      <c r="G7990" s="160" t="s">
        <v>4009</v>
      </c>
      <c r="H7990" t="s">
        <v>4146</v>
      </c>
      <c r="I7990" s="160" t="s">
        <v>4069</v>
      </c>
      <c r="J7990" t="s">
        <v>10142</v>
      </c>
      <c r="K7990">
        <v>99</v>
      </c>
      <c r="L7990" t="s">
        <v>3999</v>
      </c>
    </row>
    <row r="7991" spans="1:12">
      <c r="A7991" s="15">
        <v>20200908</v>
      </c>
      <c r="B7991" t="s">
        <v>10140</v>
      </c>
      <c r="C7991" t="s">
        <v>5236</v>
      </c>
      <c r="D7991" t="s">
        <v>10152</v>
      </c>
      <c r="E7991" t="s">
        <v>10147</v>
      </c>
      <c r="F7991" t="s">
        <v>5396</v>
      </c>
      <c r="G7991" s="160" t="s">
        <v>4009</v>
      </c>
      <c r="H7991" t="s">
        <v>4146</v>
      </c>
      <c r="I7991" s="160" t="s">
        <v>4069</v>
      </c>
      <c r="J7991" t="s">
        <v>10142</v>
      </c>
      <c r="K7991">
        <v>99</v>
      </c>
      <c r="L7991" t="s">
        <v>3999</v>
      </c>
    </row>
    <row r="7992" spans="1:12">
      <c r="A7992" s="15">
        <v>20200909</v>
      </c>
      <c r="B7992" t="s">
        <v>10140</v>
      </c>
      <c r="C7992" t="s">
        <v>5236</v>
      </c>
      <c r="D7992" t="s">
        <v>10152</v>
      </c>
      <c r="E7992" t="s">
        <v>10148</v>
      </c>
      <c r="F7992" t="s">
        <v>5396</v>
      </c>
      <c r="G7992" s="160" t="s">
        <v>4009</v>
      </c>
      <c r="H7992" t="s">
        <v>4146</v>
      </c>
      <c r="I7992" s="160" t="s">
        <v>4069</v>
      </c>
      <c r="J7992" t="s">
        <v>10142</v>
      </c>
      <c r="K7992">
        <v>99</v>
      </c>
      <c r="L7992" t="s">
        <v>3999</v>
      </c>
    </row>
    <row r="7993" spans="1:12">
      <c r="A7993" s="15">
        <v>20201001</v>
      </c>
      <c r="B7993" t="s">
        <v>10140</v>
      </c>
      <c r="C7993" t="s">
        <v>5236</v>
      </c>
      <c r="D7993" t="s">
        <v>4154</v>
      </c>
      <c r="E7993" t="s">
        <v>10174</v>
      </c>
      <c r="F7993" t="s">
        <v>5405</v>
      </c>
      <c r="G7993" s="160" t="s">
        <v>4009</v>
      </c>
      <c r="H7993" t="s">
        <v>4146</v>
      </c>
      <c r="I7993" s="160" t="s">
        <v>4069</v>
      </c>
      <c r="J7993" t="s">
        <v>10142</v>
      </c>
      <c r="K7993">
        <v>99</v>
      </c>
      <c r="L7993" t="s">
        <v>3999</v>
      </c>
    </row>
    <row r="7994" spans="1:12">
      <c r="A7994" s="15">
        <v>20201002</v>
      </c>
      <c r="B7994" t="s">
        <v>10140</v>
      </c>
      <c r="C7994" t="s">
        <v>5236</v>
      </c>
      <c r="D7994" t="s">
        <v>4154</v>
      </c>
      <c r="E7994" t="s">
        <v>10175</v>
      </c>
      <c r="F7994" t="s">
        <v>5405</v>
      </c>
      <c r="G7994" s="160" t="s">
        <v>4009</v>
      </c>
      <c r="H7994" t="s">
        <v>4146</v>
      </c>
      <c r="I7994" s="160" t="s">
        <v>4069</v>
      </c>
      <c r="J7994" t="s">
        <v>10142</v>
      </c>
      <c r="K7994">
        <v>99</v>
      </c>
      <c r="L7994" t="s">
        <v>3999</v>
      </c>
    </row>
    <row r="7995" spans="1:12">
      <c r="A7995" s="15">
        <v>20201005</v>
      </c>
      <c r="B7995" t="s">
        <v>10140</v>
      </c>
      <c r="C7995" t="s">
        <v>5236</v>
      </c>
      <c r="D7995" t="s">
        <v>4154</v>
      </c>
      <c r="E7995" t="s">
        <v>10144</v>
      </c>
      <c r="F7995" t="s">
        <v>5405</v>
      </c>
      <c r="G7995" s="160" t="s">
        <v>4009</v>
      </c>
      <c r="H7995" t="s">
        <v>4146</v>
      </c>
      <c r="I7995" s="160" t="s">
        <v>4069</v>
      </c>
      <c r="J7995" t="s">
        <v>10142</v>
      </c>
      <c r="K7995">
        <v>99</v>
      </c>
      <c r="L7995" t="s">
        <v>3999</v>
      </c>
    </row>
    <row r="7996" spans="1:12">
      <c r="A7996" s="15">
        <v>20201006</v>
      </c>
      <c r="B7996" t="s">
        <v>10140</v>
      </c>
      <c r="C7996" t="s">
        <v>5236</v>
      </c>
      <c r="D7996" t="s">
        <v>4154</v>
      </c>
      <c r="E7996" t="s">
        <v>10145</v>
      </c>
      <c r="F7996" t="s">
        <v>5405</v>
      </c>
      <c r="G7996" s="160" t="s">
        <v>4009</v>
      </c>
      <c r="H7996" t="s">
        <v>4146</v>
      </c>
      <c r="I7996" s="160" t="s">
        <v>4069</v>
      </c>
      <c r="J7996" t="s">
        <v>10142</v>
      </c>
      <c r="K7996">
        <v>99</v>
      </c>
      <c r="L7996" t="s">
        <v>3999</v>
      </c>
    </row>
    <row r="7997" spans="1:12">
      <c r="A7997" s="15">
        <v>20201007</v>
      </c>
      <c r="B7997" t="s">
        <v>10140</v>
      </c>
      <c r="C7997" t="s">
        <v>5236</v>
      </c>
      <c r="D7997" t="s">
        <v>4154</v>
      </c>
      <c r="E7997" t="s">
        <v>10146</v>
      </c>
      <c r="F7997" t="s">
        <v>5405</v>
      </c>
      <c r="G7997" s="160" t="s">
        <v>4009</v>
      </c>
      <c r="H7997" t="s">
        <v>4146</v>
      </c>
      <c r="I7997" s="160" t="s">
        <v>4069</v>
      </c>
      <c r="J7997" t="s">
        <v>10142</v>
      </c>
      <c r="K7997">
        <v>99</v>
      </c>
      <c r="L7997" t="s">
        <v>3999</v>
      </c>
    </row>
    <row r="7998" spans="1:12">
      <c r="A7998" s="15">
        <v>20201008</v>
      </c>
      <c r="B7998" t="s">
        <v>10140</v>
      </c>
      <c r="C7998" t="s">
        <v>5236</v>
      </c>
      <c r="D7998" t="s">
        <v>4154</v>
      </c>
      <c r="E7998" t="s">
        <v>10147</v>
      </c>
      <c r="F7998" t="s">
        <v>5405</v>
      </c>
      <c r="G7998" s="160" t="s">
        <v>4009</v>
      </c>
      <c r="H7998" t="s">
        <v>4146</v>
      </c>
      <c r="I7998" s="160" t="s">
        <v>4069</v>
      </c>
      <c r="J7998" t="s">
        <v>10142</v>
      </c>
      <c r="K7998">
        <v>99</v>
      </c>
      <c r="L7998" t="s">
        <v>3999</v>
      </c>
    </row>
    <row r="7999" spans="1:12">
      <c r="A7999" s="15">
        <v>20201009</v>
      </c>
      <c r="B7999" t="s">
        <v>10140</v>
      </c>
      <c r="C7999" t="s">
        <v>5236</v>
      </c>
      <c r="D7999" t="s">
        <v>4154</v>
      </c>
      <c r="E7999" t="s">
        <v>10148</v>
      </c>
      <c r="F7999" t="s">
        <v>5405</v>
      </c>
      <c r="G7999" s="160" t="s">
        <v>4009</v>
      </c>
      <c r="H7999" t="s">
        <v>4146</v>
      </c>
      <c r="I7999" s="160" t="s">
        <v>4069</v>
      </c>
      <c r="J7999" t="s">
        <v>10142</v>
      </c>
      <c r="K7999">
        <v>99</v>
      </c>
      <c r="L7999" t="s">
        <v>3999</v>
      </c>
    </row>
    <row r="8000" spans="1:12">
      <c r="A8000" s="15">
        <v>20201011</v>
      </c>
      <c r="B8000" t="s">
        <v>10140</v>
      </c>
      <c r="C8000" t="s">
        <v>5236</v>
      </c>
      <c r="D8000" t="s">
        <v>4154</v>
      </c>
      <c r="E8000" t="s">
        <v>3748</v>
      </c>
      <c r="F8000" t="s">
        <v>5405</v>
      </c>
      <c r="G8000" s="160" t="s">
        <v>4009</v>
      </c>
      <c r="H8000" t="s">
        <v>4146</v>
      </c>
      <c r="I8000" s="160" t="s">
        <v>4069</v>
      </c>
      <c r="J8000" t="s">
        <v>10142</v>
      </c>
      <c r="K8000">
        <v>99</v>
      </c>
      <c r="L8000" t="s">
        <v>3999</v>
      </c>
    </row>
    <row r="8001" spans="1:12">
      <c r="A8001" s="15">
        <v>20201012</v>
      </c>
      <c r="B8001" t="s">
        <v>10140</v>
      </c>
      <c r="C8001" t="s">
        <v>5236</v>
      </c>
      <c r="D8001" t="s">
        <v>4154</v>
      </c>
      <c r="E8001" t="s">
        <v>10171</v>
      </c>
      <c r="F8001" t="s">
        <v>5405</v>
      </c>
      <c r="G8001" s="160" t="s">
        <v>4009</v>
      </c>
      <c r="H8001" t="s">
        <v>4146</v>
      </c>
      <c r="I8001" s="160" t="s">
        <v>4069</v>
      </c>
      <c r="J8001" t="s">
        <v>10142</v>
      </c>
      <c r="K8001">
        <v>99</v>
      </c>
      <c r="L8001" t="s">
        <v>3999</v>
      </c>
    </row>
    <row r="8002" spans="1:12">
      <c r="A8002" s="15">
        <v>20201013</v>
      </c>
      <c r="B8002" t="s">
        <v>10140</v>
      </c>
      <c r="C8002" t="s">
        <v>5236</v>
      </c>
      <c r="D8002" t="s">
        <v>4154</v>
      </c>
      <c r="E8002" t="s">
        <v>10155</v>
      </c>
      <c r="F8002" t="s">
        <v>5405</v>
      </c>
      <c r="G8002" s="160" t="s">
        <v>4009</v>
      </c>
      <c r="H8002" t="s">
        <v>4146</v>
      </c>
      <c r="I8002" s="160" t="s">
        <v>4069</v>
      </c>
      <c r="J8002" t="s">
        <v>10142</v>
      </c>
      <c r="K8002">
        <v>99</v>
      </c>
      <c r="L8002" t="s">
        <v>3999</v>
      </c>
    </row>
    <row r="8003" spans="1:12">
      <c r="A8003" s="15">
        <v>20201014</v>
      </c>
      <c r="B8003" t="s">
        <v>10140</v>
      </c>
      <c r="C8003" t="s">
        <v>5236</v>
      </c>
      <c r="D8003" t="s">
        <v>4154</v>
      </c>
      <c r="E8003" t="s">
        <v>10176</v>
      </c>
      <c r="F8003" t="s">
        <v>5405</v>
      </c>
      <c r="G8003" s="160" t="s">
        <v>4009</v>
      </c>
      <c r="H8003" t="s">
        <v>4146</v>
      </c>
      <c r="I8003" s="160" t="s">
        <v>4069</v>
      </c>
      <c r="J8003" t="s">
        <v>10142</v>
      </c>
      <c r="K8003">
        <v>99</v>
      </c>
      <c r="L8003" t="s">
        <v>3999</v>
      </c>
    </row>
    <row r="8004" spans="1:12">
      <c r="A8004" s="15">
        <v>20201601</v>
      </c>
      <c r="B8004" t="s">
        <v>10140</v>
      </c>
      <c r="C8004" t="s">
        <v>5236</v>
      </c>
      <c r="D8004" t="s">
        <v>4054</v>
      </c>
      <c r="E8004" t="s">
        <v>3748</v>
      </c>
      <c r="F8004" t="s">
        <v>5405</v>
      </c>
      <c r="G8004" s="160" t="s">
        <v>4009</v>
      </c>
      <c r="H8004" t="s">
        <v>4146</v>
      </c>
      <c r="I8004" s="160" t="s">
        <v>4069</v>
      </c>
      <c r="J8004" t="s">
        <v>10142</v>
      </c>
      <c r="K8004">
        <v>99</v>
      </c>
      <c r="L8004" t="s">
        <v>3999</v>
      </c>
    </row>
    <row r="8005" spans="1:12">
      <c r="A8005" s="15">
        <v>20201602</v>
      </c>
      <c r="B8005" t="s">
        <v>10140</v>
      </c>
      <c r="C8005" t="s">
        <v>5236</v>
      </c>
      <c r="D8005" t="s">
        <v>4054</v>
      </c>
      <c r="E8005" t="s">
        <v>10171</v>
      </c>
      <c r="F8005" t="s">
        <v>5405</v>
      </c>
      <c r="G8005" s="160" t="s">
        <v>4009</v>
      </c>
      <c r="H8005" t="s">
        <v>4146</v>
      </c>
      <c r="I8005" s="160" t="s">
        <v>4069</v>
      </c>
      <c r="J8005" t="s">
        <v>10142</v>
      </c>
      <c r="K8005">
        <v>99</v>
      </c>
      <c r="L8005" t="s">
        <v>3999</v>
      </c>
    </row>
    <row r="8006" spans="1:12">
      <c r="A8006" s="15">
        <v>20201605</v>
      </c>
      <c r="B8006" t="s">
        <v>10140</v>
      </c>
      <c r="C8006" t="s">
        <v>5236</v>
      </c>
      <c r="D8006" t="s">
        <v>4054</v>
      </c>
      <c r="E8006" t="s">
        <v>10144</v>
      </c>
      <c r="F8006" t="s">
        <v>5405</v>
      </c>
      <c r="G8006" s="160" t="s">
        <v>4009</v>
      </c>
      <c r="H8006" t="s">
        <v>4146</v>
      </c>
      <c r="I8006" s="160" t="s">
        <v>4069</v>
      </c>
      <c r="J8006" t="s">
        <v>10142</v>
      </c>
      <c r="K8006">
        <v>99</v>
      </c>
      <c r="L8006" t="s">
        <v>3999</v>
      </c>
    </row>
    <row r="8007" spans="1:12">
      <c r="A8007" s="15">
        <v>20201606</v>
      </c>
      <c r="B8007" t="s">
        <v>10140</v>
      </c>
      <c r="C8007" t="s">
        <v>5236</v>
      </c>
      <c r="D8007" t="s">
        <v>4054</v>
      </c>
      <c r="E8007" t="s">
        <v>10145</v>
      </c>
      <c r="F8007" t="s">
        <v>5405</v>
      </c>
      <c r="G8007" s="160" t="s">
        <v>4009</v>
      </c>
      <c r="H8007" t="s">
        <v>4146</v>
      </c>
      <c r="I8007" s="160" t="s">
        <v>4069</v>
      </c>
      <c r="J8007" t="s">
        <v>10142</v>
      </c>
      <c r="K8007">
        <v>99</v>
      </c>
      <c r="L8007" t="s">
        <v>3999</v>
      </c>
    </row>
    <row r="8008" spans="1:12">
      <c r="A8008" s="15">
        <v>20201607</v>
      </c>
      <c r="B8008" t="s">
        <v>10140</v>
      </c>
      <c r="C8008" t="s">
        <v>5236</v>
      </c>
      <c r="D8008" t="s">
        <v>4054</v>
      </c>
      <c r="E8008" t="s">
        <v>10146</v>
      </c>
      <c r="F8008" t="s">
        <v>5405</v>
      </c>
      <c r="G8008" s="160" t="s">
        <v>4009</v>
      </c>
      <c r="H8008" t="s">
        <v>4146</v>
      </c>
      <c r="I8008" s="160" t="s">
        <v>4069</v>
      </c>
      <c r="J8008" t="s">
        <v>10142</v>
      </c>
      <c r="K8008">
        <v>99</v>
      </c>
      <c r="L8008" t="s">
        <v>3999</v>
      </c>
    </row>
    <row r="8009" spans="1:12">
      <c r="A8009" s="15">
        <v>20201608</v>
      </c>
      <c r="B8009" t="s">
        <v>10140</v>
      </c>
      <c r="C8009" t="s">
        <v>5236</v>
      </c>
      <c r="D8009" t="s">
        <v>4054</v>
      </c>
      <c r="E8009" t="s">
        <v>10147</v>
      </c>
      <c r="F8009" t="s">
        <v>5405</v>
      </c>
      <c r="G8009" s="160" t="s">
        <v>4009</v>
      </c>
      <c r="H8009" t="s">
        <v>4146</v>
      </c>
      <c r="I8009" s="160" t="s">
        <v>4069</v>
      </c>
      <c r="J8009" t="s">
        <v>10142</v>
      </c>
      <c r="K8009">
        <v>99</v>
      </c>
      <c r="L8009" t="s">
        <v>3999</v>
      </c>
    </row>
    <row r="8010" spans="1:12">
      <c r="A8010" s="15">
        <v>20201609</v>
      </c>
      <c r="B8010" t="s">
        <v>10140</v>
      </c>
      <c r="C8010" t="s">
        <v>5236</v>
      </c>
      <c r="D8010" t="s">
        <v>4054</v>
      </c>
      <c r="E8010" t="s">
        <v>10148</v>
      </c>
      <c r="F8010" t="s">
        <v>5405</v>
      </c>
      <c r="G8010" s="160" t="s">
        <v>4009</v>
      </c>
      <c r="H8010" t="s">
        <v>4146</v>
      </c>
      <c r="I8010" s="160" t="s">
        <v>4069</v>
      </c>
      <c r="J8010" t="s">
        <v>10142</v>
      </c>
      <c r="K8010">
        <v>99</v>
      </c>
      <c r="L8010" t="s">
        <v>3999</v>
      </c>
    </row>
    <row r="8011" spans="1:12">
      <c r="A8011" s="15">
        <v>20201701</v>
      </c>
      <c r="B8011" t="s">
        <v>10140</v>
      </c>
      <c r="C8011" t="s">
        <v>5236</v>
      </c>
      <c r="D8011" t="s">
        <v>4128</v>
      </c>
      <c r="E8011" t="s">
        <v>3748</v>
      </c>
      <c r="F8011" t="s">
        <v>5405</v>
      </c>
      <c r="G8011" s="160" t="s">
        <v>4009</v>
      </c>
      <c r="H8011" t="s">
        <v>4146</v>
      </c>
      <c r="I8011" s="160" t="s">
        <v>4069</v>
      </c>
      <c r="J8011" t="s">
        <v>10142</v>
      </c>
      <c r="K8011">
        <v>99</v>
      </c>
      <c r="L8011" t="s">
        <v>3999</v>
      </c>
    </row>
    <row r="8012" spans="1:12">
      <c r="A8012" s="15">
        <v>20201702</v>
      </c>
      <c r="B8012" t="s">
        <v>10140</v>
      </c>
      <c r="C8012" t="s">
        <v>5236</v>
      </c>
      <c r="D8012" t="s">
        <v>4128</v>
      </c>
      <c r="E8012" t="s">
        <v>10171</v>
      </c>
      <c r="F8012" t="s">
        <v>5405</v>
      </c>
      <c r="G8012" s="160" t="s">
        <v>4009</v>
      </c>
      <c r="H8012" t="s">
        <v>4146</v>
      </c>
      <c r="I8012" s="160" t="s">
        <v>4069</v>
      </c>
      <c r="J8012" t="s">
        <v>10142</v>
      </c>
      <c r="K8012">
        <v>99</v>
      </c>
      <c r="L8012" t="s">
        <v>3999</v>
      </c>
    </row>
    <row r="8013" spans="1:12">
      <c r="A8013" s="15">
        <v>20201705</v>
      </c>
      <c r="B8013" t="s">
        <v>10140</v>
      </c>
      <c r="C8013" t="s">
        <v>5236</v>
      </c>
      <c r="D8013" t="s">
        <v>4128</v>
      </c>
      <c r="E8013" t="s">
        <v>10144</v>
      </c>
      <c r="F8013" t="s">
        <v>5405</v>
      </c>
      <c r="G8013" s="160" t="s">
        <v>4009</v>
      </c>
      <c r="H8013" t="s">
        <v>4146</v>
      </c>
      <c r="I8013" s="160" t="s">
        <v>4069</v>
      </c>
      <c r="J8013" t="s">
        <v>10142</v>
      </c>
      <c r="K8013">
        <v>99</v>
      </c>
      <c r="L8013" t="s">
        <v>3999</v>
      </c>
    </row>
    <row r="8014" spans="1:12">
      <c r="A8014" s="15">
        <v>20201706</v>
      </c>
      <c r="B8014" t="s">
        <v>10140</v>
      </c>
      <c r="C8014" t="s">
        <v>5236</v>
      </c>
      <c r="D8014" t="s">
        <v>4128</v>
      </c>
      <c r="E8014" t="s">
        <v>10145</v>
      </c>
      <c r="F8014" t="s">
        <v>5405</v>
      </c>
      <c r="G8014" s="160" t="s">
        <v>4009</v>
      </c>
      <c r="H8014" t="s">
        <v>4146</v>
      </c>
      <c r="I8014" s="160" t="s">
        <v>4069</v>
      </c>
      <c r="J8014" t="s">
        <v>10142</v>
      </c>
      <c r="K8014">
        <v>99</v>
      </c>
      <c r="L8014" t="s">
        <v>3999</v>
      </c>
    </row>
    <row r="8015" spans="1:12">
      <c r="A8015" s="15">
        <v>20201707</v>
      </c>
      <c r="B8015" t="s">
        <v>10140</v>
      </c>
      <c r="C8015" t="s">
        <v>5236</v>
      </c>
      <c r="D8015" t="s">
        <v>4128</v>
      </c>
      <c r="E8015" t="s">
        <v>10146</v>
      </c>
      <c r="F8015" t="s">
        <v>5405</v>
      </c>
      <c r="G8015" s="160" t="s">
        <v>4009</v>
      </c>
      <c r="H8015" t="s">
        <v>4146</v>
      </c>
      <c r="I8015" s="160" t="s">
        <v>4069</v>
      </c>
      <c r="J8015" t="s">
        <v>10142</v>
      </c>
      <c r="K8015">
        <v>99</v>
      </c>
      <c r="L8015" t="s">
        <v>3999</v>
      </c>
    </row>
    <row r="8016" spans="1:12">
      <c r="A8016" s="15">
        <v>20201708</v>
      </c>
      <c r="B8016" t="s">
        <v>10140</v>
      </c>
      <c r="C8016" t="s">
        <v>5236</v>
      </c>
      <c r="D8016" t="s">
        <v>4128</v>
      </c>
      <c r="E8016" t="s">
        <v>10147</v>
      </c>
      <c r="F8016" t="s">
        <v>5405</v>
      </c>
      <c r="G8016" s="160" t="s">
        <v>4009</v>
      </c>
      <c r="H8016" t="s">
        <v>4146</v>
      </c>
      <c r="I8016" s="160" t="s">
        <v>4069</v>
      </c>
      <c r="J8016" t="s">
        <v>10142</v>
      </c>
      <c r="K8016">
        <v>99</v>
      </c>
      <c r="L8016" t="s">
        <v>3999</v>
      </c>
    </row>
    <row r="8017" spans="1:12">
      <c r="A8017" s="15">
        <v>20201709</v>
      </c>
      <c r="B8017" t="s">
        <v>10140</v>
      </c>
      <c r="C8017" t="s">
        <v>5236</v>
      </c>
      <c r="D8017" t="s">
        <v>4128</v>
      </c>
      <c r="E8017" t="s">
        <v>10148</v>
      </c>
      <c r="F8017" t="s">
        <v>5405</v>
      </c>
      <c r="G8017" s="160" t="s">
        <v>4009</v>
      </c>
      <c r="H8017" t="s">
        <v>4146</v>
      </c>
      <c r="I8017" s="160" t="s">
        <v>4069</v>
      </c>
      <c r="J8017" t="s">
        <v>10142</v>
      </c>
      <c r="K8017">
        <v>99</v>
      </c>
      <c r="L8017" t="s">
        <v>3999</v>
      </c>
    </row>
    <row r="8018" spans="1:12">
      <c r="A8018" s="15">
        <v>20280001</v>
      </c>
      <c r="B8018" t="s">
        <v>10140</v>
      </c>
      <c r="C8018" t="s">
        <v>5236</v>
      </c>
      <c r="D8018" t="s">
        <v>4391</v>
      </c>
      <c r="E8018" t="s">
        <v>4391</v>
      </c>
      <c r="F8018" t="s">
        <v>3994</v>
      </c>
      <c r="G8018" s="160" t="s">
        <v>4009</v>
      </c>
      <c r="H8018" t="s">
        <v>4146</v>
      </c>
      <c r="I8018" s="160" t="s">
        <v>4069</v>
      </c>
      <c r="J8018" t="s">
        <v>10142</v>
      </c>
      <c r="K8018">
        <v>99</v>
      </c>
      <c r="L8018" t="s">
        <v>3999</v>
      </c>
    </row>
    <row r="8019" spans="1:12">
      <c r="A8019" s="15">
        <v>20282001</v>
      </c>
      <c r="B8019" t="s">
        <v>10140</v>
      </c>
      <c r="C8019" t="s">
        <v>5236</v>
      </c>
      <c r="D8019" t="s">
        <v>4392</v>
      </c>
      <c r="E8019" t="s">
        <v>4393</v>
      </c>
      <c r="F8019" t="s">
        <v>3994</v>
      </c>
      <c r="G8019" s="160" t="s">
        <v>4009</v>
      </c>
      <c r="H8019" t="s">
        <v>4146</v>
      </c>
      <c r="I8019" s="160" t="s">
        <v>4069</v>
      </c>
      <c r="J8019" t="s">
        <v>10142</v>
      </c>
      <c r="K8019">
        <v>99</v>
      </c>
      <c r="L8019" t="s">
        <v>3999</v>
      </c>
    </row>
    <row r="8020" spans="1:12">
      <c r="A8020" s="15">
        <v>20282002</v>
      </c>
      <c r="B8020" t="s">
        <v>10140</v>
      </c>
      <c r="C8020" t="s">
        <v>5236</v>
      </c>
      <c r="D8020" t="s">
        <v>4392</v>
      </c>
      <c r="E8020" t="s">
        <v>4395</v>
      </c>
      <c r="F8020" t="s">
        <v>3994</v>
      </c>
      <c r="G8020" s="160" t="s">
        <v>4009</v>
      </c>
      <c r="H8020" t="s">
        <v>4146</v>
      </c>
      <c r="I8020" s="160" t="s">
        <v>4069</v>
      </c>
      <c r="J8020" t="s">
        <v>10142</v>
      </c>
      <c r="K8020">
        <v>99</v>
      </c>
      <c r="L8020" t="s">
        <v>3999</v>
      </c>
    </row>
    <row r="8021" spans="1:12">
      <c r="A8021" s="15">
        <v>20282599</v>
      </c>
      <c r="B8021" t="s">
        <v>10140</v>
      </c>
      <c r="C8021" t="s">
        <v>5236</v>
      </c>
      <c r="D8021" t="s">
        <v>4396</v>
      </c>
      <c r="E8021" t="s">
        <v>7500</v>
      </c>
      <c r="F8021" t="s">
        <v>3994</v>
      </c>
      <c r="G8021" s="160" t="s">
        <v>4009</v>
      </c>
      <c r="H8021" t="s">
        <v>4146</v>
      </c>
      <c r="I8021" s="160" t="s">
        <v>4069</v>
      </c>
      <c r="J8021" t="s">
        <v>10142</v>
      </c>
      <c r="K8021">
        <v>99</v>
      </c>
      <c r="L8021" t="s">
        <v>3999</v>
      </c>
    </row>
    <row r="8022" spans="1:12">
      <c r="A8022" s="15">
        <v>20300101</v>
      </c>
      <c r="B8022" t="s">
        <v>10140</v>
      </c>
      <c r="C8022" t="s">
        <v>5448</v>
      </c>
      <c r="D8022" t="s">
        <v>10141</v>
      </c>
      <c r="E8022" t="s">
        <v>10143</v>
      </c>
      <c r="F8022" t="s">
        <v>5436</v>
      </c>
      <c r="G8022" s="160" t="s">
        <v>3995</v>
      </c>
      <c r="H8022" t="s">
        <v>3996</v>
      </c>
      <c r="I8022" s="160" t="s">
        <v>4009</v>
      </c>
      <c r="J8022" t="s">
        <v>5437</v>
      </c>
      <c r="K8022">
        <v>99</v>
      </c>
      <c r="L8022" t="s">
        <v>3999</v>
      </c>
    </row>
    <row r="8023" spans="1:12">
      <c r="A8023" s="15">
        <v>20300102</v>
      </c>
      <c r="B8023" t="s">
        <v>10140</v>
      </c>
      <c r="C8023" t="s">
        <v>5448</v>
      </c>
      <c r="D8023" t="s">
        <v>10141</v>
      </c>
      <c r="E8023" t="s">
        <v>3748</v>
      </c>
      <c r="F8023" t="s">
        <v>5436</v>
      </c>
      <c r="G8023" s="160" t="s">
        <v>3995</v>
      </c>
      <c r="H8023" t="s">
        <v>3996</v>
      </c>
      <c r="I8023" s="160" t="s">
        <v>4009</v>
      </c>
      <c r="J8023" t="s">
        <v>5437</v>
      </c>
      <c r="K8023">
        <v>99</v>
      </c>
      <c r="L8023" t="s">
        <v>3999</v>
      </c>
    </row>
    <row r="8024" spans="1:12">
      <c r="A8024" s="15">
        <v>20300105</v>
      </c>
      <c r="B8024" t="s">
        <v>10140</v>
      </c>
      <c r="C8024" t="s">
        <v>5448</v>
      </c>
      <c r="D8024" t="s">
        <v>10141</v>
      </c>
      <c r="E8024" t="s">
        <v>10144</v>
      </c>
      <c r="F8024" t="s">
        <v>5436</v>
      </c>
      <c r="G8024" s="160" t="s">
        <v>3995</v>
      </c>
      <c r="H8024" t="s">
        <v>3996</v>
      </c>
      <c r="I8024" s="160" t="s">
        <v>4009</v>
      </c>
      <c r="J8024" t="s">
        <v>5437</v>
      </c>
      <c r="K8024">
        <v>99</v>
      </c>
      <c r="L8024" t="s">
        <v>3999</v>
      </c>
    </row>
    <row r="8025" spans="1:12">
      <c r="A8025" s="15">
        <v>20300106</v>
      </c>
      <c r="B8025" t="s">
        <v>10140</v>
      </c>
      <c r="C8025" t="s">
        <v>5448</v>
      </c>
      <c r="D8025" t="s">
        <v>10141</v>
      </c>
      <c r="E8025" t="s">
        <v>10145</v>
      </c>
      <c r="F8025" t="s">
        <v>5436</v>
      </c>
      <c r="G8025" s="160" t="s">
        <v>3995</v>
      </c>
      <c r="H8025" t="s">
        <v>3996</v>
      </c>
      <c r="I8025" s="160" t="s">
        <v>4009</v>
      </c>
      <c r="J8025" t="s">
        <v>5437</v>
      </c>
      <c r="K8025">
        <v>99</v>
      </c>
      <c r="L8025" t="s">
        <v>3999</v>
      </c>
    </row>
    <row r="8026" spans="1:12">
      <c r="A8026" s="15">
        <v>20300107</v>
      </c>
      <c r="B8026" t="s">
        <v>10140</v>
      </c>
      <c r="C8026" t="s">
        <v>5448</v>
      </c>
      <c r="D8026" t="s">
        <v>10141</v>
      </c>
      <c r="E8026" t="s">
        <v>10146</v>
      </c>
      <c r="F8026" t="s">
        <v>5436</v>
      </c>
      <c r="G8026" s="160" t="s">
        <v>3995</v>
      </c>
      <c r="H8026" t="s">
        <v>3996</v>
      </c>
      <c r="I8026" s="160" t="s">
        <v>4009</v>
      </c>
      <c r="J8026" t="s">
        <v>5437</v>
      </c>
      <c r="K8026">
        <v>99</v>
      </c>
      <c r="L8026" t="s">
        <v>3999</v>
      </c>
    </row>
    <row r="8027" spans="1:12">
      <c r="A8027" s="15">
        <v>20300108</v>
      </c>
      <c r="B8027" t="s">
        <v>10140</v>
      </c>
      <c r="C8027" t="s">
        <v>5448</v>
      </c>
      <c r="D8027" t="s">
        <v>10141</v>
      </c>
      <c r="E8027" t="s">
        <v>10147</v>
      </c>
      <c r="F8027" t="s">
        <v>5436</v>
      </c>
      <c r="G8027" s="160" t="s">
        <v>3995</v>
      </c>
      <c r="H8027" t="s">
        <v>3996</v>
      </c>
      <c r="I8027" s="160" t="s">
        <v>4009</v>
      </c>
      <c r="J8027" t="s">
        <v>5437</v>
      </c>
      <c r="K8027">
        <v>99</v>
      </c>
      <c r="L8027" t="s">
        <v>3999</v>
      </c>
    </row>
    <row r="8028" spans="1:12">
      <c r="A8028" s="15">
        <v>20300109</v>
      </c>
      <c r="B8028" t="s">
        <v>10140</v>
      </c>
      <c r="C8028" t="s">
        <v>5448</v>
      </c>
      <c r="D8028" t="s">
        <v>10141</v>
      </c>
      <c r="E8028" t="s">
        <v>10148</v>
      </c>
      <c r="F8028" t="s">
        <v>5436</v>
      </c>
      <c r="G8028" s="160" t="s">
        <v>3995</v>
      </c>
      <c r="H8028" t="s">
        <v>3996</v>
      </c>
      <c r="I8028" s="160" t="s">
        <v>4009</v>
      </c>
      <c r="J8028" t="s">
        <v>5437</v>
      </c>
      <c r="K8028">
        <v>99</v>
      </c>
      <c r="L8028" t="s">
        <v>3999</v>
      </c>
    </row>
    <row r="8029" spans="1:12">
      <c r="A8029" s="15">
        <v>20300201</v>
      </c>
      <c r="B8029" t="s">
        <v>10140</v>
      </c>
      <c r="C8029" t="s">
        <v>5448</v>
      </c>
      <c r="D8029" t="s">
        <v>4145</v>
      </c>
      <c r="E8029" t="s">
        <v>10143</v>
      </c>
      <c r="F8029" t="s">
        <v>5438</v>
      </c>
      <c r="G8029" s="160" t="s">
        <v>3995</v>
      </c>
      <c r="H8029" t="s">
        <v>3996</v>
      </c>
      <c r="I8029" s="160" t="s">
        <v>3995</v>
      </c>
      <c r="J8029" t="s">
        <v>5439</v>
      </c>
      <c r="K8029">
        <v>99</v>
      </c>
      <c r="L8029" t="s">
        <v>3999</v>
      </c>
    </row>
    <row r="8030" spans="1:12">
      <c r="A8030" s="15">
        <v>20300202</v>
      </c>
      <c r="B8030" t="s">
        <v>10140</v>
      </c>
      <c r="C8030" t="s">
        <v>5448</v>
      </c>
      <c r="D8030" t="s">
        <v>4145</v>
      </c>
      <c r="E8030" t="s">
        <v>3748</v>
      </c>
      <c r="F8030" t="s">
        <v>5438</v>
      </c>
      <c r="G8030" s="160" t="s">
        <v>3995</v>
      </c>
      <c r="H8030" t="s">
        <v>3996</v>
      </c>
      <c r="I8030" s="160" t="s">
        <v>3995</v>
      </c>
      <c r="J8030" t="s">
        <v>5439</v>
      </c>
      <c r="K8030">
        <v>99</v>
      </c>
      <c r="L8030" t="s">
        <v>3999</v>
      </c>
    </row>
    <row r="8031" spans="1:12">
      <c r="A8031" s="15">
        <v>20300203</v>
      </c>
      <c r="B8031" t="s">
        <v>10140</v>
      </c>
      <c r="C8031" t="s">
        <v>5448</v>
      </c>
      <c r="D8031" t="s">
        <v>4145</v>
      </c>
      <c r="E8031" t="s">
        <v>10155</v>
      </c>
      <c r="F8031" t="s">
        <v>5438</v>
      </c>
      <c r="G8031" s="160" t="s">
        <v>3995</v>
      </c>
      <c r="H8031" t="s">
        <v>3996</v>
      </c>
      <c r="I8031" s="160" t="s">
        <v>3995</v>
      </c>
      <c r="J8031" t="s">
        <v>5439</v>
      </c>
      <c r="K8031">
        <v>99</v>
      </c>
      <c r="L8031" t="s">
        <v>3999</v>
      </c>
    </row>
    <row r="8032" spans="1:12">
      <c r="A8032" s="15">
        <v>20300204</v>
      </c>
      <c r="B8032" t="s">
        <v>10140</v>
      </c>
      <c r="C8032" t="s">
        <v>5448</v>
      </c>
      <c r="D8032" t="s">
        <v>4145</v>
      </c>
      <c r="E8032" t="s">
        <v>10156</v>
      </c>
      <c r="F8032" t="s">
        <v>5438</v>
      </c>
      <c r="G8032" s="160" t="s">
        <v>3995</v>
      </c>
      <c r="H8032" t="s">
        <v>3996</v>
      </c>
      <c r="I8032" s="160" t="s">
        <v>3995</v>
      </c>
      <c r="J8032" t="s">
        <v>5439</v>
      </c>
      <c r="K8032">
        <v>99</v>
      </c>
      <c r="L8032" t="s">
        <v>3999</v>
      </c>
    </row>
    <row r="8033" spans="1:12">
      <c r="A8033" s="15">
        <v>20300205</v>
      </c>
      <c r="B8033" t="s">
        <v>10140</v>
      </c>
      <c r="C8033" t="s">
        <v>5448</v>
      </c>
      <c r="D8033" t="s">
        <v>4145</v>
      </c>
      <c r="E8033" t="s">
        <v>10144</v>
      </c>
      <c r="F8033" t="s">
        <v>5438</v>
      </c>
      <c r="G8033" s="160" t="s">
        <v>3995</v>
      </c>
      <c r="H8033" t="s">
        <v>3996</v>
      </c>
      <c r="I8033" s="160" t="s">
        <v>3995</v>
      </c>
      <c r="J8033" t="s">
        <v>5439</v>
      </c>
      <c r="K8033">
        <v>99</v>
      </c>
      <c r="L8033" t="s">
        <v>3999</v>
      </c>
    </row>
    <row r="8034" spans="1:12">
      <c r="A8034" s="15">
        <v>20300206</v>
      </c>
      <c r="B8034" t="s">
        <v>10140</v>
      </c>
      <c r="C8034" t="s">
        <v>5448</v>
      </c>
      <c r="D8034" t="s">
        <v>4145</v>
      </c>
      <c r="E8034" t="s">
        <v>10149</v>
      </c>
      <c r="F8034" t="s">
        <v>5438</v>
      </c>
      <c r="G8034" s="160" t="s">
        <v>3995</v>
      </c>
      <c r="H8034" t="s">
        <v>3996</v>
      </c>
      <c r="I8034" s="160" t="s">
        <v>3995</v>
      </c>
      <c r="J8034" t="s">
        <v>5439</v>
      </c>
      <c r="K8034">
        <v>99</v>
      </c>
      <c r="L8034" t="s">
        <v>3999</v>
      </c>
    </row>
    <row r="8035" spans="1:12">
      <c r="A8035" s="15">
        <v>20300207</v>
      </c>
      <c r="B8035" t="s">
        <v>10140</v>
      </c>
      <c r="C8035" t="s">
        <v>5448</v>
      </c>
      <c r="D8035" t="s">
        <v>4145</v>
      </c>
      <c r="E8035" t="s">
        <v>10146</v>
      </c>
      <c r="F8035" t="s">
        <v>5438</v>
      </c>
      <c r="G8035" s="160" t="s">
        <v>3995</v>
      </c>
      <c r="H8035" t="s">
        <v>3996</v>
      </c>
      <c r="I8035" s="160" t="s">
        <v>3995</v>
      </c>
      <c r="J8035" t="s">
        <v>5439</v>
      </c>
      <c r="K8035">
        <v>99</v>
      </c>
      <c r="L8035" t="s">
        <v>3999</v>
      </c>
    </row>
    <row r="8036" spans="1:12">
      <c r="A8036" s="15">
        <v>20300208</v>
      </c>
      <c r="B8036" t="s">
        <v>10140</v>
      </c>
      <c r="C8036" t="s">
        <v>5448</v>
      </c>
      <c r="D8036" t="s">
        <v>4145</v>
      </c>
      <c r="E8036" t="s">
        <v>10150</v>
      </c>
      <c r="F8036" t="s">
        <v>5438</v>
      </c>
      <c r="G8036" s="160" t="s">
        <v>3995</v>
      </c>
      <c r="H8036" t="s">
        <v>3996</v>
      </c>
      <c r="I8036" s="160" t="s">
        <v>3995</v>
      </c>
      <c r="J8036" t="s">
        <v>5439</v>
      </c>
      <c r="K8036">
        <v>99</v>
      </c>
      <c r="L8036" t="s">
        <v>3999</v>
      </c>
    </row>
    <row r="8037" spans="1:12">
      <c r="A8037" s="15">
        <v>20300209</v>
      </c>
      <c r="B8037" t="s">
        <v>10140</v>
      </c>
      <c r="C8037" t="s">
        <v>5448</v>
      </c>
      <c r="D8037" t="s">
        <v>4145</v>
      </c>
      <c r="E8037" t="s">
        <v>10148</v>
      </c>
      <c r="F8037" t="s">
        <v>5438</v>
      </c>
      <c r="G8037" s="160" t="s">
        <v>3995</v>
      </c>
      <c r="H8037" t="s">
        <v>3996</v>
      </c>
      <c r="I8037" s="160" t="s">
        <v>3995</v>
      </c>
      <c r="J8037" t="s">
        <v>5439</v>
      </c>
      <c r="K8037">
        <v>99</v>
      </c>
      <c r="L8037" t="s">
        <v>3999</v>
      </c>
    </row>
    <row r="8038" spans="1:12">
      <c r="A8038" s="15">
        <v>20300301</v>
      </c>
      <c r="B8038" t="s">
        <v>10140</v>
      </c>
      <c r="C8038" t="s">
        <v>5448</v>
      </c>
      <c r="D8038" t="s">
        <v>4128</v>
      </c>
      <c r="E8038" t="s">
        <v>10143</v>
      </c>
      <c r="F8038" t="s">
        <v>5441</v>
      </c>
      <c r="G8038" s="160" t="s">
        <v>3995</v>
      </c>
      <c r="H8038" t="s">
        <v>3996</v>
      </c>
      <c r="I8038" s="160" t="s">
        <v>3995</v>
      </c>
      <c r="J8038" t="s">
        <v>5439</v>
      </c>
      <c r="K8038">
        <v>99</v>
      </c>
      <c r="L8038" t="s">
        <v>3999</v>
      </c>
    </row>
    <row r="8039" spans="1:12">
      <c r="A8039" s="15">
        <v>20300305</v>
      </c>
      <c r="B8039" t="s">
        <v>10140</v>
      </c>
      <c r="C8039" t="s">
        <v>5448</v>
      </c>
      <c r="D8039" t="s">
        <v>4128</v>
      </c>
      <c r="E8039" t="s">
        <v>10144</v>
      </c>
      <c r="F8039" t="s">
        <v>5441</v>
      </c>
      <c r="G8039" s="160" t="s">
        <v>3995</v>
      </c>
      <c r="H8039" t="s">
        <v>3996</v>
      </c>
      <c r="I8039" s="160" t="s">
        <v>3995</v>
      </c>
      <c r="J8039" t="s">
        <v>5439</v>
      </c>
      <c r="K8039">
        <v>99</v>
      </c>
      <c r="L8039" t="s">
        <v>3999</v>
      </c>
    </row>
    <row r="8040" spans="1:12">
      <c r="A8040" s="15">
        <v>20300306</v>
      </c>
      <c r="B8040" t="s">
        <v>10140</v>
      </c>
      <c r="C8040" t="s">
        <v>5448</v>
      </c>
      <c r="D8040" t="s">
        <v>4128</v>
      </c>
      <c r="E8040" t="s">
        <v>10145</v>
      </c>
      <c r="F8040" t="s">
        <v>5441</v>
      </c>
      <c r="G8040" s="160" t="s">
        <v>3995</v>
      </c>
      <c r="H8040" t="s">
        <v>3996</v>
      </c>
      <c r="I8040" s="160" t="s">
        <v>3995</v>
      </c>
      <c r="J8040" t="s">
        <v>5439</v>
      </c>
      <c r="K8040">
        <v>99</v>
      </c>
      <c r="L8040" t="s">
        <v>3999</v>
      </c>
    </row>
    <row r="8041" spans="1:12">
      <c r="A8041" s="15">
        <v>20300307</v>
      </c>
      <c r="B8041" t="s">
        <v>10140</v>
      </c>
      <c r="C8041" t="s">
        <v>5448</v>
      </c>
      <c r="D8041" t="s">
        <v>4128</v>
      </c>
      <c r="E8041" t="s">
        <v>10146</v>
      </c>
      <c r="F8041" t="s">
        <v>5441</v>
      </c>
      <c r="G8041" s="160" t="s">
        <v>3995</v>
      </c>
      <c r="H8041" t="s">
        <v>3996</v>
      </c>
      <c r="I8041" s="160" t="s">
        <v>3995</v>
      </c>
      <c r="J8041" t="s">
        <v>5439</v>
      </c>
      <c r="K8041">
        <v>99</v>
      </c>
      <c r="L8041" t="s">
        <v>3999</v>
      </c>
    </row>
    <row r="8042" spans="1:12">
      <c r="A8042" s="15">
        <v>20300401</v>
      </c>
      <c r="B8042" t="s">
        <v>10140</v>
      </c>
      <c r="C8042" t="s">
        <v>5448</v>
      </c>
      <c r="D8042" t="s">
        <v>10062</v>
      </c>
      <c r="E8042" t="s">
        <v>10177</v>
      </c>
      <c r="F8042" t="s">
        <v>5436</v>
      </c>
      <c r="G8042" s="160" t="s">
        <v>3995</v>
      </c>
      <c r="H8042" t="s">
        <v>3996</v>
      </c>
      <c r="I8042" s="160" t="s">
        <v>4009</v>
      </c>
      <c r="J8042" t="s">
        <v>5437</v>
      </c>
      <c r="K8042">
        <v>99</v>
      </c>
      <c r="L8042" t="s">
        <v>3999</v>
      </c>
    </row>
    <row r="8043" spans="1:12">
      <c r="A8043" s="15">
        <v>20300701</v>
      </c>
      <c r="B8043" t="s">
        <v>10140</v>
      </c>
      <c r="C8043" t="s">
        <v>5448</v>
      </c>
      <c r="D8043" t="s">
        <v>5326</v>
      </c>
      <c r="E8043" t="s">
        <v>3748</v>
      </c>
      <c r="F8043" t="s">
        <v>5441</v>
      </c>
      <c r="G8043" s="160" t="s">
        <v>3995</v>
      </c>
      <c r="H8043" t="s">
        <v>3996</v>
      </c>
      <c r="I8043" s="160" t="s">
        <v>3995</v>
      </c>
      <c r="J8043" t="s">
        <v>5439</v>
      </c>
      <c r="K8043">
        <v>99</v>
      </c>
      <c r="L8043" t="s">
        <v>3999</v>
      </c>
    </row>
    <row r="8044" spans="1:12">
      <c r="A8044" s="15">
        <v>20300702</v>
      </c>
      <c r="B8044" t="s">
        <v>10140</v>
      </c>
      <c r="C8044" t="s">
        <v>5448</v>
      </c>
      <c r="D8044" t="s">
        <v>5326</v>
      </c>
      <c r="E8044" t="s">
        <v>10178</v>
      </c>
      <c r="F8044" t="s">
        <v>5441</v>
      </c>
      <c r="G8044" s="160" t="s">
        <v>3995</v>
      </c>
      <c r="H8044" t="s">
        <v>3996</v>
      </c>
      <c r="I8044" s="160" t="s">
        <v>3995</v>
      </c>
      <c r="J8044" t="s">
        <v>5439</v>
      </c>
      <c r="K8044">
        <v>99</v>
      </c>
      <c r="L8044" t="s">
        <v>3999</v>
      </c>
    </row>
    <row r="8045" spans="1:12">
      <c r="A8045" s="15">
        <v>20300705</v>
      </c>
      <c r="B8045" t="s">
        <v>10140</v>
      </c>
      <c r="C8045" t="s">
        <v>5448</v>
      </c>
      <c r="D8045" t="s">
        <v>5326</v>
      </c>
      <c r="E8045" t="s">
        <v>10144</v>
      </c>
      <c r="F8045" t="s">
        <v>5441</v>
      </c>
      <c r="G8045" s="160" t="s">
        <v>3995</v>
      </c>
      <c r="H8045" t="s">
        <v>3996</v>
      </c>
      <c r="I8045" s="160" t="s">
        <v>3995</v>
      </c>
      <c r="J8045" t="s">
        <v>5439</v>
      </c>
      <c r="K8045">
        <v>99</v>
      </c>
      <c r="L8045" t="s">
        <v>3999</v>
      </c>
    </row>
    <row r="8046" spans="1:12">
      <c r="A8046" s="15">
        <v>20300706</v>
      </c>
      <c r="B8046" t="s">
        <v>10140</v>
      </c>
      <c r="C8046" t="s">
        <v>5448</v>
      </c>
      <c r="D8046" t="s">
        <v>5326</v>
      </c>
      <c r="E8046" t="s">
        <v>10145</v>
      </c>
      <c r="F8046" t="s">
        <v>5441</v>
      </c>
      <c r="G8046" s="160" t="s">
        <v>3995</v>
      </c>
      <c r="H8046" t="s">
        <v>3996</v>
      </c>
      <c r="I8046" s="160" t="s">
        <v>3995</v>
      </c>
      <c r="J8046" t="s">
        <v>5439</v>
      </c>
      <c r="K8046">
        <v>99</v>
      </c>
      <c r="L8046" t="s">
        <v>3999</v>
      </c>
    </row>
    <row r="8047" spans="1:12">
      <c r="A8047" s="15">
        <v>20300707</v>
      </c>
      <c r="B8047" t="s">
        <v>10140</v>
      </c>
      <c r="C8047" t="s">
        <v>5448</v>
      </c>
      <c r="D8047" t="s">
        <v>5326</v>
      </c>
      <c r="E8047" t="s">
        <v>10146</v>
      </c>
      <c r="F8047" t="s">
        <v>5441</v>
      </c>
      <c r="G8047" s="160" t="s">
        <v>3995</v>
      </c>
      <c r="H8047" t="s">
        <v>3996</v>
      </c>
      <c r="I8047" s="160" t="s">
        <v>3995</v>
      </c>
      <c r="J8047" t="s">
        <v>5439</v>
      </c>
      <c r="K8047">
        <v>99</v>
      </c>
      <c r="L8047" t="s">
        <v>3999</v>
      </c>
    </row>
    <row r="8048" spans="1:12">
      <c r="A8048" s="15">
        <v>20300708</v>
      </c>
      <c r="B8048" t="s">
        <v>10140</v>
      </c>
      <c r="C8048" t="s">
        <v>5448</v>
      </c>
      <c r="D8048" t="s">
        <v>5326</v>
      </c>
      <c r="E8048" t="s">
        <v>10147</v>
      </c>
      <c r="F8048" t="s">
        <v>5441</v>
      </c>
      <c r="G8048" s="160" t="s">
        <v>3995</v>
      </c>
      <c r="H8048" t="s">
        <v>3996</v>
      </c>
      <c r="I8048" s="160" t="s">
        <v>3995</v>
      </c>
      <c r="J8048" t="s">
        <v>5439</v>
      </c>
      <c r="K8048">
        <v>99</v>
      </c>
      <c r="L8048" t="s">
        <v>3999</v>
      </c>
    </row>
    <row r="8049" spans="1:12">
      <c r="A8049" s="15">
        <v>20300709</v>
      </c>
      <c r="B8049" t="s">
        <v>10140</v>
      </c>
      <c r="C8049" t="s">
        <v>5448</v>
      </c>
      <c r="D8049" t="s">
        <v>5326</v>
      </c>
      <c r="E8049" t="s">
        <v>10148</v>
      </c>
      <c r="F8049" t="s">
        <v>5441</v>
      </c>
      <c r="G8049" s="160" t="s">
        <v>3995</v>
      </c>
      <c r="H8049" t="s">
        <v>3996</v>
      </c>
      <c r="I8049" s="160" t="s">
        <v>3995</v>
      </c>
      <c r="J8049" t="s">
        <v>5439</v>
      </c>
      <c r="K8049">
        <v>99</v>
      </c>
      <c r="L8049" t="s">
        <v>3999</v>
      </c>
    </row>
    <row r="8050" spans="1:12">
      <c r="A8050" s="15">
        <v>20300801</v>
      </c>
      <c r="B8050" t="s">
        <v>10140</v>
      </c>
      <c r="C8050" t="s">
        <v>5448</v>
      </c>
      <c r="D8050" t="s">
        <v>5325</v>
      </c>
      <c r="E8050" t="s">
        <v>3748</v>
      </c>
      <c r="F8050" t="s">
        <v>5441</v>
      </c>
      <c r="G8050" s="160" t="s">
        <v>3995</v>
      </c>
      <c r="H8050" t="s">
        <v>3996</v>
      </c>
      <c r="I8050" s="160" t="s">
        <v>3995</v>
      </c>
      <c r="J8050" t="s">
        <v>5439</v>
      </c>
      <c r="K8050">
        <v>99</v>
      </c>
      <c r="L8050" t="s">
        <v>3999</v>
      </c>
    </row>
    <row r="8051" spans="1:12">
      <c r="A8051" s="15">
        <v>20300802</v>
      </c>
      <c r="B8051" t="s">
        <v>10140</v>
      </c>
      <c r="C8051" t="s">
        <v>5448</v>
      </c>
      <c r="D8051" t="s">
        <v>5325</v>
      </c>
      <c r="E8051" t="s">
        <v>10143</v>
      </c>
      <c r="F8051" t="s">
        <v>5441</v>
      </c>
      <c r="G8051" s="160" t="s">
        <v>3995</v>
      </c>
      <c r="H8051" t="s">
        <v>3996</v>
      </c>
      <c r="I8051" s="160" t="s">
        <v>3995</v>
      </c>
      <c r="J8051" t="s">
        <v>5439</v>
      </c>
      <c r="K8051">
        <v>99</v>
      </c>
      <c r="L8051" t="s">
        <v>3999</v>
      </c>
    </row>
    <row r="8052" spans="1:12">
      <c r="A8052" s="15">
        <v>20300805</v>
      </c>
      <c r="B8052" t="s">
        <v>10140</v>
      </c>
      <c r="C8052" t="s">
        <v>5448</v>
      </c>
      <c r="D8052" t="s">
        <v>5325</v>
      </c>
      <c r="E8052" t="s">
        <v>10144</v>
      </c>
      <c r="F8052" t="s">
        <v>5441</v>
      </c>
      <c r="G8052" s="160" t="s">
        <v>3995</v>
      </c>
      <c r="H8052" t="s">
        <v>3996</v>
      </c>
      <c r="I8052" s="160" t="s">
        <v>3995</v>
      </c>
      <c r="J8052" t="s">
        <v>5439</v>
      </c>
      <c r="K8052">
        <v>99</v>
      </c>
      <c r="L8052" t="s">
        <v>3999</v>
      </c>
    </row>
    <row r="8053" spans="1:12">
      <c r="A8053" s="15">
        <v>20300806</v>
      </c>
      <c r="B8053" t="s">
        <v>10140</v>
      </c>
      <c r="C8053" t="s">
        <v>5448</v>
      </c>
      <c r="D8053" t="s">
        <v>5325</v>
      </c>
      <c r="E8053" t="s">
        <v>10145</v>
      </c>
      <c r="F8053" t="s">
        <v>5441</v>
      </c>
      <c r="G8053" s="160" t="s">
        <v>3995</v>
      </c>
      <c r="H8053" t="s">
        <v>3996</v>
      </c>
      <c r="I8053" s="160" t="s">
        <v>3995</v>
      </c>
      <c r="J8053" t="s">
        <v>5439</v>
      </c>
      <c r="K8053">
        <v>99</v>
      </c>
      <c r="L8053" t="s">
        <v>3999</v>
      </c>
    </row>
    <row r="8054" spans="1:12">
      <c r="A8054" s="15">
        <v>20300807</v>
      </c>
      <c r="B8054" t="s">
        <v>10140</v>
      </c>
      <c r="C8054" t="s">
        <v>5448</v>
      </c>
      <c r="D8054" t="s">
        <v>5325</v>
      </c>
      <c r="E8054" t="s">
        <v>10146</v>
      </c>
      <c r="F8054" t="s">
        <v>5441</v>
      </c>
      <c r="G8054" s="160" t="s">
        <v>3995</v>
      </c>
      <c r="H8054" t="s">
        <v>3996</v>
      </c>
      <c r="I8054" s="160" t="s">
        <v>3995</v>
      </c>
      <c r="J8054" t="s">
        <v>5439</v>
      </c>
      <c r="K8054">
        <v>99</v>
      </c>
      <c r="L8054" t="s">
        <v>3999</v>
      </c>
    </row>
    <row r="8055" spans="1:12">
      <c r="A8055" s="15">
        <v>20300808</v>
      </c>
      <c r="B8055" t="s">
        <v>10140</v>
      </c>
      <c r="C8055" t="s">
        <v>5448</v>
      </c>
      <c r="D8055" t="s">
        <v>5325</v>
      </c>
      <c r="E8055" t="s">
        <v>10147</v>
      </c>
      <c r="F8055" t="s">
        <v>5441</v>
      </c>
      <c r="G8055" s="160" t="s">
        <v>3995</v>
      </c>
      <c r="H8055" t="s">
        <v>3996</v>
      </c>
      <c r="I8055" s="160" t="s">
        <v>3995</v>
      </c>
      <c r="J8055" t="s">
        <v>5439</v>
      </c>
      <c r="K8055">
        <v>99</v>
      </c>
      <c r="L8055" t="s">
        <v>3999</v>
      </c>
    </row>
    <row r="8056" spans="1:12">
      <c r="A8056" s="15">
        <v>20300809</v>
      </c>
      <c r="B8056" t="s">
        <v>10140</v>
      </c>
      <c r="C8056" t="s">
        <v>5448</v>
      </c>
      <c r="D8056" t="s">
        <v>5325</v>
      </c>
      <c r="E8056" t="s">
        <v>10148</v>
      </c>
      <c r="F8056" t="s">
        <v>5441</v>
      </c>
      <c r="G8056" s="160" t="s">
        <v>3995</v>
      </c>
      <c r="H8056" t="s">
        <v>3996</v>
      </c>
      <c r="I8056" s="160" t="s">
        <v>3995</v>
      </c>
      <c r="J8056" t="s">
        <v>5439</v>
      </c>
      <c r="K8056">
        <v>99</v>
      </c>
      <c r="L8056" t="s">
        <v>3999</v>
      </c>
    </row>
    <row r="8057" spans="1:12">
      <c r="A8057" s="15">
        <v>20300901</v>
      </c>
      <c r="B8057" t="s">
        <v>10140</v>
      </c>
      <c r="C8057" t="s">
        <v>5448</v>
      </c>
      <c r="D8057" t="s">
        <v>10152</v>
      </c>
      <c r="E8057" t="s">
        <v>10179</v>
      </c>
      <c r="F8057" t="s">
        <v>5436</v>
      </c>
      <c r="G8057" s="160" t="s">
        <v>3995</v>
      </c>
      <c r="H8057" t="s">
        <v>3996</v>
      </c>
      <c r="I8057" s="160" t="s">
        <v>3997</v>
      </c>
      <c r="J8057" t="s">
        <v>3998</v>
      </c>
      <c r="K8057">
        <v>99</v>
      </c>
      <c r="L8057" t="s">
        <v>3999</v>
      </c>
    </row>
    <row r="8058" spans="1:12">
      <c r="A8058" s="15">
        <v>20300908</v>
      </c>
      <c r="B8058" t="s">
        <v>10140</v>
      </c>
      <c r="C8058" t="s">
        <v>5448</v>
      </c>
      <c r="D8058" t="s">
        <v>10152</v>
      </c>
      <c r="E8058" t="s">
        <v>10147</v>
      </c>
      <c r="F8058" t="s">
        <v>5436</v>
      </c>
      <c r="G8058" s="160" t="s">
        <v>3995</v>
      </c>
      <c r="H8058" t="s">
        <v>3996</v>
      </c>
      <c r="I8058" s="160" t="s">
        <v>3997</v>
      </c>
      <c r="J8058" t="s">
        <v>3998</v>
      </c>
      <c r="K8058">
        <v>99</v>
      </c>
      <c r="L8058" t="s">
        <v>3999</v>
      </c>
    </row>
    <row r="8059" spans="1:12">
      <c r="A8059" s="15">
        <v>20300909</v>
      </c>
      <c r="B8059" t="s">
        <v>10140</v>
      </c>
      <c r="C8059" t="s">
        <v>5448</v>
      </c>
      <c r="D8059" t="s">
        <v>10152</v>
      </c>
      <c r="E8059" t="s">
        <v>10148</v>
      </c>
      <c r="F8059" t="s">
        <v>5436</v>
      </c>
      <c r="G8059" s="160" t="s">
        <v>3995</v>
      </c>
      <c r="H8059" t="s">
        <v>3996</v>
      </c>
      <c r="I8059" s="160" t="s">
        <v>3997</v>
      </c>
      <c r="J8059" t="s">
        <v>3998</v>
      </c>
      <c r="K8059">
        <v>99</v>
      </c>
      <c r="L8059" t="s">
        <v>3999</v>
      </c>
    </row>
    <row r="8060" spans="1:12">
      <c r="A8060" s="15">
        <v>20301001</v>
      </c>
      <c r="B8060" t="s">
        <v>10140</v>
      </c>
      <c r="C8060" t="s">
        <v>5448</v>
      </c>
      <c r="D8060" t="s">
        <v>4154</v>
      </c>
      <c r="E8060" t="s">
        <v>10174</v>
      </c>
      <c r="F8060" t="s">
        <v>5441</v>
      </c>
      <c r="G8060" s="160" t="s">
        <v>3995</v>
      </c>
      <c r="H8060" t="s">
        <v>3996</v>
      </c>
      <c r="I8060" s="160" t="s">
        <v>3997</v>
      </c>
      <c r="J8060" t="s">
        <v>3998</v>
      </c>
      <c r="K8060">
        <v>99</v>
      </c>
      <c r="L8060" t="s">
        <v>3999</v>
      </c>
    </row>
    <row r="8061" spans="1:12">
      <c r="A8061" s="15">
        <v>20301002</v>
      </c>
      <c r="B8061" t="s">
        <v>10140</v>
      </c>
      <c r="C8061" t="s">
        <v>5448</v>
      </c>
      <c r="D8061" t="s">
        <v>4154</v>
      </c>
      <c r="E8061" t="s">
        <v>10175</v>
      </c>
      <c r="F8061" t="s">
        <v>5441</v>
      </c>
      <c r="G8061" s="160" t="s">
        <v>3995</v>
      </c>
      <c r="H8061" t="s">
        <v>3996</v>
      </c>
      <c r="I8061" s="160" t="s">
        <v>3997</v>
      </c>
      <c r="J8061" t="s">
        <v>3998</v>
      </c>
      <c r="K8061">
        <v>99</v>
      </c>
      <c r="L8061" t="s">
        <v>3999</v>
      </c>
    </row>
    <row r="8062" spans="1:12">
      <c r="A8062" s="15">
        <v>20301005</v>
      </c>
      <c r="B8062" t="s">
        <v>10140</v>
      </c>
      <c r="C8062" t="s">
        <v>5448</v>
      </c>
      <c r="D8062" t="s">
        <v>4154</v>
      </c>
      <c r="E8062" t="s">
        <v>10144</v>
      </c>
      <c r="F8062" t="s">
        <v>5441</v>
      </c>
      <c r="G8062" s="160" t="s">
        <v>3995</v>
      </c>
      <c r="H8062" t="s">
        <v>3996</v>
      </c>
      <c r="I8062" s="160" t="s">
        <v>3995</v>
      </c>
      <c r="J8062" t="s">
        <v>5439</v>
      </c>
      <c r="K8062">
        <v>99</v>
      </c>
      <c r="L8062" t="s">
        <v>3999</v>
      </c>
    </row>
    <row r="8063" spans="1:12">
      <c r="A8063" s="15">
        <v>20301006</v>
      </c>
      <c r="B8063" t="s">
        <v>10140</v>
      </c>
      <c r="C8063" t="s">
        <v>5448</v>
      </c>
      <c r="D8063" t="s">
        <v>4154</v>
      </c>
      <c r="E8063" t="s">
        <v>10145</v>
      </c>
      <c r="F8063" t="s">
        <v>5441</v>
      </c>
      <c r="G8063" s="160" t="s">
        <v>3995</v>
      </c>
      <c r="H8063" t="s">
        <v>3996</v>
      </c>
      <c r="I8063" s="160" t="s">
        <v>3995</v>
      </c>
      <c r="J8063" t="s">
        <v>5439</v>
      </c>
      <c r="K8063">
        <v>99</v>
      </c>
      <c r="L8063" t="s">
        <v>3999</v>
      </c>
    </row>
    <row r="8064" spans="1:12">
      <c r="A8064" s="15">
        <v>20301007</v>
      </c>
      <c r="B8064" t="s">
        <v>10140</v>
      </c>
      <c r="C8064" t="s">
        <v>5448</v>
      </c>
      <c r="D8064" t="s">
        <v>4154</v>
      </c>
      <c r="E8064" t="s">
        <v>10146</v>
      </c>
      <c r="F8064" t="s">
        <v>5441</v>
      </c>
      <c r="G8064" s="160" t="s">
        <v>3995</v>
      </c>
      <c r="H8064" t="s">
        <v>3996</v>
      </c>
      <c r="I8064" s="160" t="s">
        <v>3995</v>
      </c>
      <c r="J8064" t="s">
        <v>5439</v>
      </c>
      <c r="K8064">
        <v>99</v>
      </c>
      <c r="L8064" t="s">
        <v>3999</v>
      </c>
    </row>
    <row r="8065" spans="1:12">
      <c r="A8065" s="15">
        <v>20380001</v>
      </c>
      <c r="B8065" t="s">
        <v>10140</v>
      </c>
      <c r="C8065" t="s">
        <v>5448</v>
      </c>
      <c r="D8065" t="s">
        <v>4391</v>
      </c>
      <c r="E8065" t="s">
        <v>4391</v>
      </c>
      <c r="F8065" t="s">
        <v>3994</v>
      </c>
      <c r="G8065" s="160" t="s">
        <v>3995</v>
      </c>
      <c r="H8065" t="s">
        <v>3996</v>
      </c>
      <c r="I8065" s="160" t="s">
        <v>3997</v>
      </c>
      <c r="J8065" t="s">
        <v>3998</v>
      </c>
      <c r="K8065">
        <v>99</v>
      </c>
      <c r="L8065" t="s">
        <v>3999</v>
      </c>
    </row>
    <row r="8066" spans="1:12">
      <c r="A8066" s="15">
        <v>20382001</v>
      </c>
      <c r="B8066" t="s">
        <v>10140</v>
      </c>
      <c r="C8066" t="s">
        <v>5448</v>
      </c>
      <c r="D8066" t="s">
        <v>4392</v>
      </c>
      <c r="E8066" t="s">
        <v>4393</v>
      </c>
      <c r="F8066" t="s">
        <v>3994</v>
      </c>
      <c r="G8066" s="160" t="s">
        <v>3995</v>
      </c>
      <c r="H8066" t="s">
        <v>3996</v>
      </c>
      <c r="I8066" s="160" t="s">
        <v>3997</v>
      </c>
      <c r="J8066" t="s">
        <v>3998</v>
      </c>
      <c r="K8066">
        <v>99</v>
      </c>
      <c r="L8066" t="s">
        <v>3999</v>
      </c>
    </row>
    <row r="8067" spans="1:12">
      <c r="A8067" s="15">
        <v>20382002</v>
      </c>
      <c r="B8067" t="s">
        <v>10140</v>
      </c>
      <c r="C8067" t="s">
        <v>5448</v>
      </c>
      <c r="D8067" t="s">
        <v>4392</v>
      </c>
      <c r="E8067" t="s">
        <v>4395</v>
      </c>
      <c r="F8067" t="s">
        <v>3994</v>
      </c>
      <c r="G8067" s="160" t="s">
        <v>3995</v>
      </c>
      <c r="H8067" t="s">
        <v>3996</v>
      </c>
      <c r="I8067" s="160" t="s">
        <v>3997</v>
      </c>
      <c r="J8067" t="s">
        <v>3998</v>
      </c>
      <c r="K8067">
        <v>99</v>
      </c>
      <c r="L8067" t="s">
        <v>3999</v>
      </c>
    </row>
    <row r="8068" spans="1:12">
      <c r="A8068" s="15">
        <v>20382599</v>
      </c>
      <c r="B8068" t="s">
        <v>10140</v>
      </c>
      <c r="C8068" t="s">
        <v>5448</v>
      </c>
      <c r="D8068" t="s">
        <v>4396</v>
      </c>
      <c r="E8068" t="s">
        <v>7500</v>
      </c>
      <c r="F8068" t="s">
        <v>3994</v>
      </c>
      <c r="G8068" s="160" t="s">
        <v>3995</v>
      </c>
      <c r="H8068" t="s">
        <v>3996</v>
      </c>
      <c r="I8068" s="160" t="s">
        <v>3997</v>
      </c>
      <c r="J8068" t="s">
        <v>3998</v>
      </c>
      <c r="K8068">
        <v>99</v>
      </c>
      <c r="L8068" t="s">
        <v>3999</v>
      </c>
    </row>
    <row r="8069" spans="1:12">
      <c r="A8069" s="15">
        <v>20400101</v>
      </c>
      <c r="B8069" t="s">
        <v>10140</v>
      </c>
      <c r="C8069" t="s">
        <v>10180</v>
      </c>
      <c r="D8069" t="s">
        <v>10181</v>
      </c>
      <c r="E8069" t="s">
        <v>10182</v>
      </c>
      <c r="F8069" t="s">
        <v>5396</v>
      </c>
      <c r="G8069" s="160" t="s">
        <v>3995</v>
      </c>
      <c r="H8069" t="s">
        <v>3996</v>
      </c>
      <c r="I8069" s="160" t="s">
        <v>3997</v>
      </c>
      <c r="J8069" t="s">
        <v>3998</v>
      </c>
      <c r="K8069">
        <v>99</v>
      </c>
      <c r="L8069" t="s">
        <v>3999</v>
      </c>
    </row>
    <row r="8070" spans="1:12">
      <c r="A8070" s="15">
        <v>20400102</v>
      </c>
      <c r="B8070" t="s">
        <v>10140</v>
      </c>
      <c r="C8070" t="s">
        <v>10180</v>
      </c>
      <c r="D8070" t="s">
        <v>10181</v>
      </c>
      <c r="E8070" t="s">
        <v>10183</v>
      </c>
      <c r="F8070" t="s">
        <v>5396</v>
      </c>
      <c r="G8070" s="160" t="s">
        <v>3995</v>
      </c>
      <c r="H8070" t="s">
        <v>3996</v>
      </c>
      <c r="I8070" s="160" t="s">
        <v>3997</v>
      </c>
      <c r="J8070" t="s">
        <v>3998</v>
      </c>
      <c r="K8070">
        <v>99</v>
      </c>
      <c r="L8070" t="s">
        <v>3999</v>
      </c>
    </row>
    <row r="8071" spans="1:12">
      <c r="A8071" s="15">
        <v>20400110</v>
      </c>
      <c r="B8071" t="s">
        <v>10140</v>
      </c>
      <c r="C8071" t="s">
        <v>10180</v>
      </c>
      <c r="D8071" t="s">
        <v>10181</v>
      </c>
      <c r="E8071" t="s">
        <v>10065</v>
      </c>
      <c r="F8071" t="s">
        <v>5396</v>
      </c>
      <c r="G8071" s="160" t="s">
        <v>3995</v>
      </c>
      <c r="H8071" t="s">
        <v>3996</v>
      </c>
      <c r="I8071" s="160" t="s">
        <v>3997</v>
      </c>
      <c r="J8071" t="s">
        <v>3998</v>
      </c>
      <c r="K8071">
        <v>99</v>
      </c>
      <c r="L8071" t="s">
        <v>3999</v>
      </c>
    </row>
    <row r="8072" spans="1:12">
      <c r="A8072" s="15">
        <v>20400111</v>
      </c>
      <c r="B8072" t="s">
        <v>10140</v>
      </c>
      <c r="C8072" t="s">
        <v>10180</v>
      </c>
      <c r="D8072" t="s">
        <v>10181</v>
      </c>
      <c r="E8072" t="s">
        <v>10184</v>
      </c>
      <c r="F8072" t="s">
        <v>5396</v>
      </c>
      <c r="G8072" s="160" t="s">
        <v>3995</v>
      </c>
      <c r="H8072" t="s">
        <v>3996</v>
      </c>
      <c r="I8072" s="160" t="s">
        <v>3997</v>
      </c>
      <c r="J8072" t="s">
        <v>3998</v>
      </c>
      <c r="K8072">
        <v>99</v>
      </c>
      <c r="L8072" t="s">
        <v>3999</v>
      </c>
    </row>
    <row r="8073" spans="1:12">
      <c r="A8073" s="15">
        <v>20400112</v>
      </c>
      <c r="B8073" t="s">
        <v>10140</v>
      </c>
      <c r="C8073" t="s">
        <v>10180</v>
      </c>
      <c r="D8073" t="s">
        <v>10181</v>
      </c>
      <c r="E8073" t="s">
        <v>10185</v>
      </c>
      <c r="F8073" t="s">
        <v>5396</v>
      </c>
      <c r="G8073" s="160" t="s">
        <v>3995</v>
      </c>
      <c r="H8073" t="s">
        <v>3996</v>
      </c>
      <c r="I8073" s="160" t="s">
        <v>3997</v>
      </c>
      <c r="J8073" t="s">
        <v>3998</v>
      </c>
      <c r="K8073">
        <v>99</v>
      </c>
      <c r="L8073" t="s">
        <v>3999</v>
      </c>
    </row>
    <row r="8074" spans="1:12">
      <c r="A8074" s="15">
        <v>20400199</v>
      </c>
      <c r="B8074" t="s">
        <v>10140</v>
      </c>
      <c r="C8074" t="s">
        <v>10180</v>
      </c>
      <c r="D8074" t="s">
        <v>10181</v>
      </c>
      <c r="E8074" t="s">
        <v>4020</v>
      </c>
      <c r="F8074" t="s">
        <v>5405</v>
      </c>
      <c r="G8074" s="160" t="s">
        <v>3995</v>
      </c>
      <c r="H8074" t="s">
        <v>3996</v>
      </c>
      <c r="I8074" s="160" t="s">
        <v>3997</v>
      </c>
      <c r="J8074" t="s">
        <v>3998</v>
      </c>
      <c r="K8074">
        <v>99</v>
      </c>
      <c r="L8074" t="s">
        <v>3999</v>
      </c>
    </row>
    <row r="8075" spans="1:12">
      <c r="A8075" s="15">
        <v>20400201</v>
      </c>
      <c r="B8075" t="s">
        <v>10140</v>
      </c>
      <c r="C8075" t="s">
        <v>10180</v>
      </c>
      <c r="D8075" t="s">
        <v>10186</v>
      </c>
      <c r="E8075" t="s">
        <v>10187</v>
      </c>
      <c r="F8075" t="s">
        <v>5405</v>
      </c>
      <c r="G8075" s="160" t="s">
        <v>3995</v>
      </c>
      <c r="H8075" t="s">
        <v>3996</v>
      </c>
      <c r="I8075" s="160" t="s">
        <v>3997</v>
      </c>
      <c r="J8075" t="s">
        <v>3998</v>
      </c>
      <c r="K8075">
        <v>99</v>
      </c>
      <c r="L8075" t="s">
        <v>3999</v>
      </c>
    </row>
    <row r="8076" spans="1:12">
      <c r="A8076" s="15">
        <v>20400202</v>
      </c>
      <c r="B8076" t="s">
        <v>10140</v>
      </c>
      <c r="C8076" t="s">
        <v>10180</v>
      </c>
      <c r="D8076" t="s">
        <v>10186</v>
      </c>
      <c r="E8076" t="s">
        <v>10188</v>
      </c>
      <c r="F8076" t="s">
        <v>5405</v>
      </c>
      <c r="G8076" s="160" t="s">
        <v>3995</v>
      </c>
      <c r="H8076" t="s">
        <v>3996</v>
      </c>
      <c r="I8076" s="160" t="s">
        <v>3997</v>
      </c>
      <c r="J8076" t="s">
        <v>3998</v>
      </c>
      <c r="K8076">
        <v>99</v>
      </c>
      <c r="L8076" t="s">
        <v>3999</v>
      </c>
    </row>
    <row r="8077" spans="1:12">
      <c r="A8077" s="15">
        <v>20400299</v>
      </c>
      <c r="B8077" t="s">
        <v>10140</v>
      </c>
      <c r="C8077" t="s">
        <v>10180</v>
      </c>
      <c r="D8077" t="s">
        <v>10186</v>
      </c>
      <c r="E8077" t="s">
        <v>4020</v>
      </c>
      <c r="F8077" t="s">
        <v>5405</v>
      </c>
      <c r="G8077" s="160" t="s">
        <v>3995</v>
      </c>
      <c r="H8077" t="s">
        <v>3996</v>
      </c>
      <c r="I8077" s="160" t="s">
        <v>3997</v>
      </c>
      <c r="J8077" t="s">
        <v>3998</v>
      </c>
      <c r="K8077">
        <v>99</v>
      </c>
      <c r="L8077" t="s">
        <v>3999</v>
      </c>
    </row>
    <row r="8078" spans="1:12">
      <c r="A8078" s="15">
        <v>20400301</v>
      </c>
      <c r="B8078" t="s">
        <v>10140</v>
      </c>
      <c r="C8078" t="s">
        <v>10180</v>
      </c>
      <c r="D8078" t="s">
        <v>3748</v>
      </c>
      <c r="E8078" t="s">
        <v>4145</v>
      </c>
      <c r="F8078" t="s">
        <v>5403</v>
      </c>
      <c r="G8078" s="160" t="s">
        <v>3995</v>
      </c>
      <c r="H8078" t="s">
        <v>3996</v>
      </c>
      <c r="I8078" s="160" t="s">
        <v>3997</v>
      </c>
      <c r="J8078" t="s">
        <v>3998</v>
      </c>
      <c r="K8078">
        <v>99</v>
      </c>
      <c r="L8078" t="s">
        <v>3999</v>
      </c>
    </row>
    <row r="8079" spans="1:12">
      <c r="A8079" s="15">
        <v>20400302</v>
      </c>
      <c r="B8079" t="s">
        <v>10140</v>
      </c>
      <c r="C8079" t="s">
        <v>10180</v>
      </c>
      <c r="D8079" t="s">
        <v>3748</v>
      </c>
      <c r="E8079" t="s">
        <v>10189</v>
      </c>
      <c r="F8079" t="s">
        <v>5396</v>
      </c>
      <c r="G8079" s="160" t="s">
        <v>3995</v>
      </c>
      <c r="H8079" t="s">
        <v>3996</v>
      </c>
      <c r="I8079" s="160" t="s">
        <v>3997</v>
      </c>
      <c r="J8079" t="s">
        <v>3998</v>
      </c>
      <c r="K8079">
        <v>99</v>
      </c>
      <c r="L8079" t="s">
        <v>3999</v>
      </c>
    </row>
    <row r="8080" spans="1:12">
      <c r="A8080" s="15">
        <v>20400303</v>
      </c>
      <c r="B8080" t="s">
        <v>10140</v>
      </c>
      <c r="C8080" t="s">
        <v>10180</v>
      </c>
      <c r="D8080" t="s">
        <v>3748</v>
      </c>
      <c r="E8080" t="s">
        <v>4149</v>
      </c>
      <c r="F8080" t="s">
        <v>5396</v>
      </c>
      <c r="G8080" s="160" t="s">
        <v>3995</v>
      </c>
      <c r="H8080" t="s">
        <v>3996</v>
      </c>
      <c r="I8080" s="160" t="s">
        <v>3997</v>
      </c>
      <c r="J8080" t="s">
        <v>3998</v>
      </c>
      <c r="K8080">
        <v>99</v>
      </c>
      <c r="L8080" t="s">
        <v>3999</v>
      </c>
    </row>
    <row r="8081" spans="1:12">
      <c r="A8081" s="15">
        <v>20400304</v>
      </c>
      <c r="B8081" t="s">
        <v>10140</v>
      </c>
      <c r="C8081" t="s">
        <v>10180</v>
      </c>
      <c r="D8081" t="s">
        <v>3748</v>
      </c>
      <c r="E8081" t="s">
        <v>5325</v>
      </c>
      <c r="F8081" t="s">
        <v>5405</v>
      </c>
      <c r="G8081" s="160" t="s">
        <v>3995</v>
      </c>
      <c r="H8081" t="s">
        <v>3996</v>
      </c>
      <c r="I8081" s="160" t="s">
        <v>3997</v>
      </c>
      <c r="J8081" t="s">
        <v>3998</v>
      </c>
      <c r="K8081">
        <v>99</v>
      </c>
      <c r="L8081" t="s">
        <v>3999</v>
      </c>
    </row>
    <row r="8082" spans="1:12">
      <c r="A8082" s="15">
        <v>20400305</v>
      </c>
      <c r="B8082" t="s">
        <v>10140</v>
      </c>
      <c r="C8082" t="s">
        <v>10180</v>
      </c>
      <c r="D8082" t="s">
        <v>3748</v>
      </c>
      <c r="E8082" t="s">
        <v>10190</v>
      </c>
      <c r="F8082" t="s">
        <v>5396</v>
      </c>
      <c r="G8082" s="160" t="s">
        <v>3995</v>
      </c>
      <c r="H8082" t="s">
        <v>3996</v>
      </c>
      <c r="I8082" s="160" t="s">
        <v>3997</v>
      </c>
      <c r="J8082" t="s">
        <v>3998</v>
      </c>
      <c r="K8082">
        <v>99</v>
      </c>
      <c r="L8082" t="s">
        <v>3999</v>
      </c>
    </row>
    <row r="8083" spans="1:12">
      <c r="A8083" s="15">
        <v>20400399</v>
      </c>
      <c r="B8083" t="s">
        <v>10140</v>
      </c>
      <c r="C8083" t="s">
        <v>10180</v>
      </c>
      <c r="D8083" t="s">
        <v>3748</v>
      </c>
      <c r="E8083" t="s">
        <v>4020</v>
      </c>
      <c r="F8083" t="s">
        <v>5405</v>
      </c>
      <c r="G8083" s="160" t="s">
        <v>3995</v>
      </c>
      <c r="H8083" t="s">
        <v>3996</v>
      </c>
      <c r="I8083" s="160" t="s">
        <v>3997</v>
      </c>
      <c r="J8083" t="s">
        <v>3998</v>
      </c>
      <c r="K8083">
        <v>99</v>
      </c>
      <c r="L8083" t="s">
        <v>3999</v>
      </c>
    </row>
    <row r="8084" spans="1:12">
      <c r="A8084" s="15">
        <v>20400401</v>
      </c>
      <c r="B8084" t="s">
        <v>10140</v>
      </c>
      <c r="C8084" t="s">
        <v>10180</v>
      </c>
      <c r="D8084" t="s">
        <v>10171</v>
      </c>
      <c r="E8084" t="s">
        <v>4128</v>
      </c>
      <c r="F8084" t="s">
        <v>5405</v>
      </c>
      <c r="G8084" s="160" t="s">
        <v>3995</v>
      </c>
      <c r="H8084" t="s">
        <v>3996</v>
      </c>
      <c r="I8084" s="160" t="s">
        <v>3997</v>
      </c>
      <c r="J8084" t="s">
        <v>3998</v>
      </c>
      <c r="K8084">
        <v>99</v>
      </c>
      <c r="L8084" t="s">
        <v>3999</v>
      </c>
    </row>
    <row r="8085" spans="1:12">
      <c r="A8085" s="15">
        <v>20400402</v>
      </c>
      <c r="B8085" t="s">
        <v>10140</v>
      </c>
      <c r="C8085" t="s">
        <v>10180</v>
      </c>
      <c r="D8085" t="s">
        <v>10171</v>
      </c>
      <c r="E8085" t="s">
        <v>10189</v>
      </c>
      <c r="F8085" t="s">
        <v>5396</v>
      </c>
      <c r="G8085" s="160" t="s">
        <v>3995</v>
      </c>
      <c r="H8085" t="s">
        <v>3996</v>
      </c>
      <c r="I8085" s="160" t="s">
        <v>3997</v>
      </c>
      <c r="J8085" t="s">
        <v>3998</v>
      </c>
      <c r="K8085">
        <v>99</v>
      </c>
      <c r="L8085" t="s">
        <v>3999</v>
      </c>
    </row>
    <row r="8086" spans="1:12">
      <c r="A8086" s="15">
        <v>20400403</v>
      </c>
      <c r="B8086" t="s">
        <v>10140</v>
      </c>
      <c r="C8086" t="s">
        <v>10180</v>
      </c>
      <c r="D8086" t="s">
        <v>10171</v>
      </c>
      <c r="E8086" t="s">
        <v>4149</v>
      </c>
      <c r="F8086" t="s">
        <v>5396</v>
      </c>
      <c r="G8086" s="160" t="s">
        <v>3995</v>
      </c>
      <c r="H8086" t="s">
        <v>3996</v>
      </c>
      <c r="I8086" s="160" t="s">
        <v>3997</v>
      </c>
      <c r="J8086" t="s">
        <v>3998</v>
      </c>
      <c r="K8086">
        <v>99</v>
      </c>
      <c r="L8086" t="s">
        <v>3999</v>
      </c>
    </row>
    <row r="8087" spans="1:12">
      <c r="A8087" s="15">
        <v>20400404</v>
      </c>
      <c r="B8087" t="s">
        <v>10140</v>
      </c>
      <c r="C8087" t="s">
        <v>10180</v>
      </c>
      <c r="D8087" t="s">
        <v>10171</v>
      </c>
      <c r="E8087" t="s">
        <v>5318</v>
      </c>
      <c r="F8087" t="s">
        <v>5405</v>
      </c>
      <c r="G8087" s="160" t="s">
        <v>3995</v>
      </c>
      <c r="H8087" t="s">
        <v>3996</v>
      </c>
      <c r="I8087" s="160" t="s">
        <v>3997</v>
      </c>
      <c r="J8087" t="s">
        <v>3998</v>
      </c>
      <c r="K8087">
        <v>99</v>
      </c>
      <c r="L8087" t="s">
        <v>3999</v>
      </c>
    </row>
    <row r="8088" spans="1:12">
      <c r="A8088" s="15">
        <v>20400405</v>
      </c>
      <c r="B8088" t="s">
        <v>10140</v>
      </c>
      <c r="C8088" t="s">
        <v>10180</v>
      </c>
      <c r="D8088" t="s">
        <v>10171</v>
      </c>
      <c r="E8088" t="s">
        <v>5325</v>
      </c>
      <c r="F8088" t="s">
        <v>5405</v>
      </c>
      <c r="G8088" s="160" t="s">
        <v>3995</v>
      </c>
      <c r="H8088" t="s">
        <v>3996</v>
      </c>
      <c r="I8088" s="160" t="s">
        <v>3997</v>
      </c>
      <c r="J8088" t="s">
        <v>3998</v>
      </c>
      <c r="K8088">
        <v>99</v>
      </c>
      <c r="L8088" t="s">
        <v>3999</v>
      </c>
    </row>
    <row r="8089" spans="1:12">
      <c r="A8089" s="15">
        <v>20400406</v>
      </c>
      <c r="B8089" t="s">
        <v>10140</v>
      </c>
      <c r="C8089" t="s">
        <v>10180</v>
      </c>
      <c r="D8089" t="s">
        <v>10171</v>
      </c>
      <c r="E8089" t="s">
        <v>10152</v>
      </c>
      <c r="F8089" t="s">
        <v>5396</v>
      </c>
      <c r="G8089" s="160" t="s">
        <v>3995</v>
      </c>
      <c r="H8089" t="s">
        <v>3996</v>
      </c>
      <c r="I8089" s="160" t="s">
        <v>3997</v>
      </c>
      <c r="J8089" t="s">
        <v>3998</v>
      </c>
      <c r="K8089">
        <v>99</v>
      </c>
      <c r="L8089" t="s">
        <v>3999</v>
      </c>
    </row>
    <row r="8090" spans="1:12">
      <c r="A8090" s="15">
        <v>20400407</v>
      </c>
      <c r="B8090" t="s">
        <v>10140</v>
      </c>
      <c r="C8090" t="s">
        <v>10180</v>
      </c>
      <c r="D8090" t="s">
        <v>10171</v>
      </c>
      <c r="E8090" t="s">
        <v>10191</v>
      </c>
      <c r="F8090" t="s">
        <v>5396</v>
      </c>
      <c r="G8090" s="160" t="s">
        <v>3995</v>
      </c>
      <c r="H8090" t="s">
        <v>3996</v>
      </c>
      <c r="I8090" s="160" t="s">
        <v>3997</v>
      </c>
      <c r="J8090" t="s">
        <v>3998</v>
      </c>
      <c r="K8090">
        <v>99</v>
      </c>
      <c r="L8090" t="s">
        <v>3999</v>
      </c>
    </row>
    <row r="8091" spans="1:12">
      <c r="A8091" s="15">
        <v>20400408</v>
      </c>
      <c r="B8091" t="s">
        <v>10140</v>
      </c>
      <c r="C8091" t="s">
        <v>10180</v>
      </c>
      <c r="D8091" t="s">
        <v>10171</v>
      </c>
      <c r="E8091" t="s">
        <v>10192</v>
      </c>
      <c r="F8091" t="s">
        <v>5396</v>
      </c>
      <c r="G8091" s="160" t="s">
        <v>3995</v>
      </c>
      <c r="H8091" t="s">
        <v>3996</v>
      </c>
      <c r="I8091" s="160" t="s">
        <v>3997</v>
      </c>
      <c r="J8091" t="s">
        <v>3998</v>
      </c>
      <c r="K8091">
        <v>99</v>
      </c>
      <c r="L8091" t="s">
        <v>3999</v>
      </c>
    </row>
    <row r="8092" spans="1:12">
      <c r="A8092" s="15">
        <v>20400409</v>
      </c>
      <c r="B8092" t="s">
        <v>10140</v>
      </c>
      <c r="C8092" t="s">
        <v>10180</v>
      </c>
      <c r="D8092" t="s">
        <v>10171</v>
      </c>
      <c r="E8092" t="s">
        <v>4154</v>
      </c>
      <c r="F8092" t="s">
        <v>5405</v>
      </c>
      <c r="G8092" s="160" t="s">
        <v>3995</v>
      </c>
      <c r="H8092" t="s">
        <v>3996</v>
      </c>
      <c r="I8092" s="160" t="s">
        <v>3997</v>
      </c>
      <c r="J8092" t="s">
        <v>3998</v>
      </c>
      <c r="K8092">
        <v>99</v>
      </c>
      <c r="L8092" t="s">
        <v>3999</v>
      </c>
    </row>
    <row r="8093" spans="1:12">
      <c r="A8093" s="15">
        <v>20400499</v>
      </c>
      <c r="B8093" t="s">
        <v>10140</v>
      </c>
      <c r="C8093" t="s">
        <v>10180</v>
      </c>
      <c r="D8093" t="s">
        <v>10171</v>
      </c>
      <c r="E8093" t="s">
        <v>4020</v>
      </c>
      <c r="F8093" t="s">
        <v>5405</v>
      </c>
      <c r="G8093" s="160" t="s">
        <v>3995</v>
      </c>
      <c r="H8093" t="s">
        <v>3996</v>
      </c>
      <c r="I8093" s="160" t="s">
        <v>3997</v>
      </c>
      <c r="J8093" t="s">
        <v>3998</v>
      </c>
      <c r="K8093">
        <v>99</v>
      </c>
      <c r="L8093" t="s">
        <v>3999</v>
      </c>
    </row>
    <row r="8094" spans="1:12">
      <c r="A8094" s="15">
        <v>20480001</v>
      </c>
      <c r="B8094" t="s">
        <v>10140</v>
      </c>
      <c r="C8094" t="s">
        <v>10180</v>
      </c>
      <c r="D8094" t="s">
        <v>4391</v>
      </c>
      <c r="E8094" t="s">
        <v>4391</v>
      </c>
      <c r="F8094" t="s">
        <v>3994</v>
      </c>
      <c r="G8094" s="160" t="s">
        <v>3995</v>
      </c>
      <c r="H8094" t="s">
        <v>3996</v>
      </c>
      <c r="I8094" s="160" t="s">
        <v>3997</v>
      </c>
      <c r="J8094" t="s">
        <v>3998</v>
      </c>
      <c r="K8094">
        <v>99</v>
      </c>
      <c r="L8094" t="s">
        <v>3999</v>
      </c>
    </row>
    <row r="8095" spans="1:12">
      <c r="A8095" s="15">
        <v>20482001</v>
      </c>
      <c r="B8095" t="s">
        <v>10140</v>
      </c>
      <c r="C8095" t="s">
        <v>10180</v>
      </c>
      <c r="D8095" t="s">
        <v>4392</v>
      </c>
      <c r="E8095" t="s">
        <v>4393</v>
      </c>
      <c r="F8095" t="s">
        <v>3994</v>
      </c>
      <c r="G8095" s="160" t="s">
        <v>3995</v>
      </c>
      <c r="H8095" t="s">
        <v>3996</v>
      </c>
      <c r="I8095" s="160" t="s">
        <v>3997</v>
      </c>
      <c r="J8095" t="s">
        <v>3998</v>
      </c>
      <c r="K8095">
        <v>99</v>
      </c>
      <c r="L8095" t="s">
        <v>3999</v>
      </c>
    </row>
    <row r="8096" spans="1:12">
      <c r="A8096" s="15">
        <v>20482002</v>
      </c>
      <c r="B8096" t="s">
        <v>10140</v>
      </c>
      <c r="C8096" t="s">
        <v>10180</v>
      </c>
      <c r="D8096" t="s">
        <v>4392</v>
      </c>
      <c r="E8096" t="s">
        <v>4395</v>
      </c>
      <c r="F8096" t="s">
        <v>3994</v>
      </c>
      <c r="G8096" s="160" t="s">
        <v>3995</v>
      </c>
      <c r="H8096" t="s">
        <v>3996</v>
      </c>
      <c r="I8096" s="160" t="s">
        <v>3997</v>
      </c>
      <c r="J8096" t="s">
        <v>3998</v>
      </c>
      <c r="K8096">
        <v>99</v>
      </c>
      <c r="L8096" t="s">
        <v>3999</v>
      </c>
    </row>
    <row r="8097" spans="1:12">
      <c r="A8097" s="15">
        <v>20482501</v>
      </c>
      <c r="B8097" t="s">
        <v>10140</v>
      </c>
      <c r="C8097" t="s">
        <v>10180</v>
      </c>
      <c r="D8097" t="s">
        <v>4396</v>
      </c>
      <c r="E8097" t="s">
        <v>10193</v>
      </c>
      <c r="F8097" t="s">
        <v>3994</v>
      </c>
      <c r="G8097" s="160" t="s">
        <v>3995</v>
      </c>
      <c r="H8097" t="s">
        <v>3996</v>
      </c>
      <c r="I8097" s="160" t="s">
        <v>3997</v>
      </c>
      <c r="J8097" t="s">
        <v>3998</v>
      </c>
      <c r="K8097">
        <v>99</v>
      </c>
      <c r="L8097" t="s">
        <v>3999</v>
      </c>
    </row>
    <row r="8098" spans="1:12">
      <c r="A8098" s="15">
        <v>20482502</v>
      </c>
      <c r="B8098" t="s">
        <v>10140</v>
      </c>
      <c r="C8098" t="s">
        <v>10180</v>
      </c>
      <c r="D8098" t="s">
        <v>4396</v>
      </c>
      <c r="E8098" t="s">
        <v>10194</v>
      </c>
      <c r="F8098" t="s">
        <v>3994</v>
      </c>
      <c r="G8098" s="160" t="s">
        <v>3995</v>
      </c>
      <c r="H8098" t="s">
        <v>3996</v>
      </c>
      <c r="I8098" s="160" t="s">
        <v>3997</v>
      </c>
      <c r="J8098" t="s">
        <v>3998</v>
      </c>
      <c r="K8098">
        <v>99</v>
      </c>
      <c r="L8098" t="s">
        <v>3999</v>
      </c>
    </row>
    <row r="8099" spans="1:12">
      <c r="A8099" s="15">
        <v>20482599</v>
      </c>
      <c r="B8099" t="s">
        <v>10140</v>
      </c>
      <c r="C8099" t="s">
        <v>10180</v>
      </c>
      <c r="D8099" t="s">
        <v>4396</v>
      </c>
      <c r="E8099" t="s">
        <v>7500</v>
      </c>
      <c r="F8099" t="s">
        <v>3994</v>
      </c>
      <c r="G8099" s="160" t="s">
        <v>3995</v>
      </c>
      <c r="H8099" t="s">
        <v>3996</v>
      </c>
      <c r="I8099" s="160" t="s">
        <v>3997</v>
      </c>
      <c r="J8099" t="s">
        <v>3998</v>
      </c>
      <c r="K8099">
        <v>99</v>
      </c>
      <c r="L8099" t="s">
        <v>3999</v>
      </c>
    </row>
    <row r="8100" spans="1:12">
      <c r="A8100" s="15">
        <v>26000320</v>
      </c>
      <c r="B8100" t="s">
        <v>10140</v>
      </c>
      <c r="C8100" t="s">
        <v>10195</v>
      </c>
      <c r="D8100" t="s">
        <v>10196</v>
      </c>
      <c r="E8100" t="s">
        <v>10197</v>
      </c>
      <c r="F8100" t="s">
        <v>10198</v>
      </c>
      <c r="G8100">
        <v>12</v>
      </c>
      <c r="H8100" t="s">
        <v>10199</v>
      </c>
      <c r="I8100" s="160" t="s">
        <v>4007</v>
      </c>
      <c r="J8100" t="s">
        <v>10200</v>
      </c>
      <c r="K8100" s="160" t="s">
        <v>3995</v>
      </c>
      <c r="L8100" t="s">
        <v>5236</v>
      </c>
    </row>
    <row r="8101" spans="1:12">
      <c r="A8101" s="15">
        <v>26500320</v>
      </c>
      <c r="B8101" t="s">
        <v>10140</v>
      </c>
      <c r="C8101" t="s">
        <v>10201</v>
      </c>
      <c r="D8101" t="s">
        <v>10196</v>
      </c>
      <c r="E8101" t="s">
        <v>10202</v>
      </c>
      <c r="F8101" t="s">
        <v>10198</v>
      </c>
      <c r="G8101">
        <v>12</v>
      </c>
      <c r="H8101" t="s">
        <v>10199</v>
      </c>
      <c r="I8101" s="160" t="s">
        <v>4007</v>
      </c>
      <c r="J8101" t="s">
        <v>10200</v>
      </c>
      <c r="K8101" s="160" t="s">
        <v>3995</v>
      </c>
      <c r="L8101" t="s">
        <v>5236</v>
      </c>
    </row>
    <row r="8102" spans="1:12">
      <c r="A8102" s="15">
        <v>27000320</v>
      </c>
      <c r="B8102" t="s">
        <v>10140</v>
      </c>
      <c r="C8102" t="s">
        <v>10203</v>
      </c>
      <c r="D8102" t="s">
        <v>10196</v>
      </c>
      <c r="E8102" t="s">
        <v>10204</v>
      </c>
      <c r="F8102" t="s">
        <v>10205</v>
      </c>
      <c r="G8102">
        <v>12</v>
      </c>
      <c r="H8102" t="s">
        <v>10199</v>
      </c>
      <c r="I8102" s="160" t="s">
        <v>4009</v>
      </c>
      <c r="J8102" t="s">
        <v>10206</v>
      </c>
      <c r="K8102" s="160" t="s">
        <v>3995</v>
      </c>
      <c r="L8102" t="s">
        <v>5236</v>
      </c>
    </row>
    <row r="8103" spans="1:12">
      <c r="A8103" s="15">
        <v>27300320</v>
      </c>
      <c r="B8103" t="s">
        <v>10140</v>
      </c>
      <c r="C8103" t="s">
        <v>10207</v>
      </c>
      <c r="D8103" t="s">
        <v>10196</v>
      </c>
      <c r="E8103" t="s">
        <v>10208</v>
      </c>
      <c r="F8103" t="s">
        <v>10209</v>
      </c>
      <c r="G8103" s="160" t="s">
        <v>3995</v>
      </c>
      <c r="H8103" t="s">
        <v>3996</v>
      </c>
      <c r="I8103" s="160" t="s">
        <v>3995</v>
      </c>
      <c r="J8103" t="s">
        <v>5439</v>
      </c>
      <c r="K8103">
        <v>99</v>
      </c>
      <c r="L8103" t="s">
        <v>3999</v>
      </c>
    </row>
    <row r="8104" spans="1:12">
      <c r="A8104" s="15">
        <v>27501001</v>
      </c>
      <c r="B8104" t="s">
        <v>10140</v>
      </c>
      <c r="C8104" t="s">
        <v>10210</v>
      </c>
      <c r="D8104" t="s">
        <v>10211</v>
      </c>
      <c r="E8104" t="s">
        <v>10212</v>
      </c>
      <c r="F8104" t="s">
        <v>10213</v>
      </c>
      <c r="G8104">
        <v>12</v>
      </c>
      <c r="H8104" t="s">
        <v>10199</v>
      </c>
      <c r="I8104" s="160" t="s">
        <v>3995</v>
      </c>
      <c r="J8104" t="s">
        <v>4307</v>
      </c>
      <c r="K8104">
        <v>99</v>
      </c>
      <c r="L8104" t="s">
        <v>3999</v>
      </c>
    </row>
    <row r="8105" spans="1:12">
      <c r="A8105" s="15">
        <v>27501014</v>
      </c>
      <c r="B8105" t="s">
        <v>10140</v>
      </c>
      <c r="C8105" t="s">
        <v>10210</v>
      </c>
      <c r="D8105" t="s">
        <v>10211</v>
      </c>
      <c r="E8105" t="s">
        <v>10214</v>
      </c>
      <c r="F8105" t="s">
        <v>10213</v>
      </c>
      <c r="G8105">
        <v>12</v>
      </c>
      <c r="H8105" t="s">
        <v>10199</v>
      </c>
      <c r="I8105" s="160" t="s">
        <v>3995</v>
      </c>
      <c r="J8105" t="s">
        <v>4307</v>
      </c>
      <c r="K8105">
        <v>99</v>
      </c>
      <c r="L8105" t="s">
        <v>3999</v>
      </c>
    </row>
    <row r="8106" spans="1:12">
      <c r="A8106" s="15">
        <v>27501015</v>
      </c>
      <c r="B8106" t="s">
        <v>10140</v>
      </c>
      <c r="C8106" t="s">
        <v>10210</v>
      </c>
      <c r="D8106" t="s">
        <v>10211</v>
      </c>
      <c r="E8106" t="s">
        <v>10215</v>
      </c>
      <c r="F8106" t="s">
        <v>10213</v>
      </c>
      <c r="G8106">
        <v>12</v>
      </c>
      <c r="H8106" t="s">
        <v>10199</v>
      </c>
      <c r="I8106" s="160" t="s">
        <v>3995</v>
      </c>
      <c r="J8106" t="s">
        <v>4307</v>
      </c>
      <c r="K8106">
        <v>99</v>
      </c>
      <c r="L8106" t="s">
        <v>3999</v>
      </c>
    </row>
    <row r="8107" spans="1:12">
      <c r="A8107" s="15">
        <v>27502001</v>
      </c>
      <c r="B8107" t="s">
        <v>10140</v>
      </c>
      <c r="C8107" t="s">
        <v>10210</v>
      </c>
      <c r="D8107" t="s">
        <v>10216</v>
      </c>
      <c r="E8107" t="s">
        <v>10212</v>
      </c>
      <c r="F8107" t="s">
        <v>10213</v>
      </c>
      <c r="G8107">
        <v>12</v>
      </c>
      <c r="H8107" t="s">
        <v>10199</v>
      </c>
      <c r="I8107" s="160" t="s">
        <v>3995</v>
      </c>
      <c r="J8107" t="s">
        <v>4307</v>
      </c>
      <c r="K8107">
        <v>99</v>
      </c>
      <c r="L8107" t="s">
        <v>3999</v>
      </c>
    </row>
    <row r="8108" spans="1:12">
      <c r="A8108" s="15">
        <v>27502011</v>
      </c>
      <c r="B8108" t="s">
        <v>10140</v>
      </c>
      <c r="C8108" t="s">
        <v>10210</v>
      </c>
      <c r="D8108" t="s">
        <v>10216</v>
      </c>
      <c r="E8108" t="s">
        <v>10217</v>
      </c>
      <c r="F8108" t="s">
        <v>10213</v>
      </c>
      <c r="G8108">
        <v>12</v>
      </c>
      <c r="H8108" t="s">
        <v>10199</v>
      </c>
      <c r="I8108" s="160" t="s">
        <v>3995</v>
      </c>
      <c r="J8108" t="s">
        <v>4307</v>
      </c>
      <c r="K8108">
        <v>99</v>
      </c>
      <c r="L8108" t="s">
        <v>3999</v>
      </c>
    </row>
    <row r="8109" spans="1:12">
      <c r="A8109" s="15">
        <v>27505001</v>
      </c>
      <c r="B8109" t="s">
        <v>10140</v>
      </c>
      <c r="C8109" t="s">
        <v>10210</v>
      </c>
      <c r="D8109" t="s">
        <v>10218</v>
      </c>
      <c r="E8109" t="s">
        <v>10212</v>
      </c>
      <c r="F8109" t="s">
        <v>10213</v>
      </c>
      <c r="G8109">
        <v>12</v>
      </c>
      <c r="H8109" t="s">
        <v>10199</v>
      </c>
      <c r="I8109" s="160" t="s">
        <v>3995</v>
      </c>
      <c r="J8109" t="s">
        <v>4307</v>
      </c>
      <c r="K8109">
        <v>99</v>
      </c>
      <c r="L8109" t="s">
        <v>3999</v>
      </c>
    </row>
    <row r="8110" spans="1:12">
      <c r="A8110" s="15">
        <v>27505011</v>
      </c>
      <c r="B8110" t="s">
        <v>10140</v>
      </c>
      <c r="C8110" t="s">
        <v>10210</v>
      </c>
      <c r="D8110" t="s">
        <v>10218</v>
      </c>
      <c r="E8110" t="s">
        <v>10217</v>
      </c>
      <c r="F8110" t="s">
        <v>10213</v>
      </c>
      <c r="G8110">
        <v>12</v>
      </c>
      <c r="H8110" t="s">
        <v>10199</v>
      </c>
      <c r="I8110" s="160" t="s">
        <v>3995</v>
      </c>
      <c r="J8110" t="s">
        <v>4307</v>
      </c>
      <c r="K8110">
        <v>99</v>
      </c>
      <c r="L8110" t="s">
        <v>3999</v>
      </c>
    </row>
    <row r="8111" spans="1:12">
      <c r="A8111" s="15">
        <v>27601001</v>
      </c>
      <c r="B8111" t="s">
        <v>10140</v>
      </c>
      <c r="C8111" t="s">
        <v>10219</v>
      </c>
      <c r="D8111" t="s">
        <v>10211</v>
      </c>
      <c r="E8111" t="s">
        <v>10212</v>
      </c>
      <c r="F8111" t="s">
        <v>10213</v>
      </c>
      <c r="G8111">
        <v>12</v>
      </c>
      <c r="H8111" t="s">
        <v>10199</v>
      </c>
      <c r="I8111" s="160" t="s">
        <v>3995</v>
      </c>
      <c r="J8111" t="s">
        <v>4307</v>
      </c>
      <c r="K8111">
        <v>99</v>
      </c>
      <c r="L8111" t="s">
        <v>3999</v>
      </c>
    </row>
    <row r="8112" spans="1:12">
      <c r="A8112" s="15">
        <v>27601014</v>
      </c>
      <c r="B8112" t="s">
        <v>10140</v>
      </c>
      <c r="C8112" t="s">
        <v>10219</v>
      </c>
      <c r="D8112" t="s">
        <v>10211</v>
      </c>
      <c r="E8112" t="s">
        <v>10214</v>
      </c>
      <c r="F8112" t="s">
        <v>10213</v>
      </c>
      <c r="G8112">
        <v>12</v>
      </c>
      <c r="H8112" t="s">
        <v>10199</v>
      </c>
      <c r="I8112" s="160" t="s">
        <v>3995</v>
      </c>
      <c r="J8112" t="s">
        <v>4307</v>
      </c>
      <c r="K8112">
        <v>99</v>
      </c>
      <c r="L8112" t="s">
        <v>3999</v>
      </c>
    </row>
    <row r="8113" spans="1:12">
      <c r="A8113" s="15">
        <v>27601015</v>
      </c>
      <c r="B8113" t="s">
        <v>10140</v>
      </c>
      <c r="C8113" t="s">
        <v>10219</v>
      </c>
      <c r="D8113" t="s">
        <v>10211</v>
      </c>
      <c r="E8113" t="s">
        <v>10215</v>
      </c>
      <c r="F8113" t="s">
        <v>10213</v>
      </c>
      <c r="G8113">
        <v>12</v>
      </c>
      <c r="H8113" t="s">
        <v>10199</v>
      </c>
      <c r="I8113" s="160" t="s">
        <v>3995</v>
      </c>
      <c r="J8113" t="s">
        <v>4307</v>
      </c>
      <c r="K8113">
        <v>99</v>
      </c>
      <c r="L8113" t="s">
        <v>3999</v>
      </c>
    </row>
    <row r="8114" spans="1:12">
      <c r="A8114" s="15">
        <v>27602001</v>
      </c>
      <c r="B8114" t="s">
        <v>10140</v>
      </c>
      <c r="C8114" t="s">
        <v>10219</v>
      </c>
      <c r="D8114" t="s">
        <v>10216</v>
      </c>
      <c r="E8114" t="s">
        <v>10212</v>
      </c>
      <c r="F8114" t="s">
        <v>10213</v>
      </c>
      <c r="G8114">
        <v>12</v>
      </c>
      <c r="H8114" t="s">
        <v>10199</v>
      </c>
      <c r="I8114" s="160" t="s">
        <v>3995</v>
      </c>
      <c r="J8114" t="s">
        <v>4307</v>
      </c>
      <c r="K8114">
        <v>99</v>
      </c>
      <c r="L8114" t="s">
        <v>3999</v>
      </c>
    </row>
    <row r="8115" spans="1:12">
      <c r="A8115" s="15">
        <v>27602011</v>
      </c>
      <c r="B8115" t="s">
        <v>10140</v>
      </c>
      <c r="C8115" t="s">
        <v>10219</v>
      </c>
      <c r="D8115" t="s">
        <v>10216</v>
      </c>
      <c r="E8115" t="s">
        <v>10217</v>
      </c>
      <c r="F8115" t="s">
        <v>10213</v>
      </c>
      <c r="G8115">
        <v>12</v>
      </c>
      <c r="H8115" t="s">
        <v>10199</v>
      </c>
      <c r="I8115" s="160" t="s">
        <v>3995</v>
      </c>
      <c r="J8115" t="s">
        <v>4307</v>
      </c>
      <c r="K8115">
        <v>99</v>
      </c>
      <c r="L8115" t="s">
        <v>3999</v>
      </c>
    </row>
    <row r="8116" spans="1:12">
      <c r="A8116" s="15">
        <v>27605001</v>
      </c>
      <c r="B8116" t="s">
        <v>10140</v>
      </c>
      <c r="C8116" t="s">
        <v>10219</v>
      </c>
      <c r="D8116" t="s">
        <v>10218</v>
      </c>
      <c r="E8116" t="s">
        <v>10212</v>
      </c>
      <c r="F8116" t="s">
        <v>10213</v>
      </c>
      <c r="G8116">
        <v>12</v>
      </c>
      <c r="H8116" t="s">
        <v>10199</v>
      </c>
      <c r="I8116" s="160" t="s">
        <v>3995</v>
      </c>
      <c r="J8116" t="s">
        <v>4307</v>
      </c>
      <c r="K8116">
        <v>99</v>
      </c>
      <c r="L8116" t="s">
        <v>3999</v>
      </c>
    </row>
    <row r="8117" spans="1:12">
      <c r="A8117" s="15">
        <v>27605011</v>
      </c>
      <c r="B8117" t="s">
        <v>10140</v>
      </c>
      <c r="C8117" t="s">
        <v>10219</v>
      </c>
      <c r="D8117" t="s">
        <v>10218</v>
      </c>
      <c r="E8117" t="s">
        <v>10217</v>
      </c>
      <c r="F8117" t="s">
        <v>10213</v>
      </c>
      <c r="G8117">
        <v>12</v>
      </c>
      <c r="H8117" t="s">
        <v>10199</v>
      </c>
      <c r="I8117" s="160" t="s">
        <v>3995</v>
      </c>
      <c r="J8117" t="s">
        <v>4307</v>
      </c>
      <c r="K8117">
        <v>99</v>
      </c>
      <c r="L8117" t="s">
        <v>3999</v>
      </c>
    </row>
    <row r="8118" spans="1:12">
      <c r="A8118" s="15">
        <v>28000211</v>
      </c>
      <c r="B8118" t="s">
        <v>10140</v>
      </c>
      <c r="C8118" t="s">
        <v>10220</v>
      </c>
      <c r="D8118" t="s">
        <v>10062</v>
      </c>
      <c r="E8118" t="s">
        <v>10221</v>
      </c>
      <c r="F8118" t="s">
        <v>10222</v>
      </c>
      <c r="G8118">
        <v>12</v>
      </c>
      <c r="H8118" t="s">
        <v>10199</v>
      </c>
      <c r="I8118" s="160" t="s">
        <v>3997</v>
      </c>
      <c r="J8118" t="s">
        <v>4696</v>
      </c>
      <c r="K8118" s="160" t="s">
        <v>4009</v>
      </c>
      <c r="L8118" t="s">
        <v>10062</v>
      </c>
    </row>
    <row r="8119" spans="1:12">
      <c r="A8119" s="15">
        <v>28000212</v>
      </c>
      <c r="B8119" t="s">
        <v>10140</v>
      </c>
      <c r="C8119" t="s">
        <v>10220</v>
      </c>
      <c r="D8119" t="s">
        <v>10062</v>
      </c>
      <c r="E8119" t="s">
        <v>10223</v>
      </c>
      <c r="F8119" t="s">
        <v>10222</v>
      </c>
      <c r="G8119">
        <v>12</v>
      </c>
      <c r="H8119" t="s">
        <v>10199</v>
      </c>
      <c r="I8119" s="160" t="s">
        <v>3997</v>
      </c>
      <c r="J8119" t="s">
        <v>4696</v>
      </c>
      <c r="K8119" s="160" t="s">
        <v>4009</v>
      </c>
      <c r="L8119" t="s">
        <v>10062</v>
      </c>
    </row>
    <row r="8120" spans="1:12">
      <c r="A8120" s="15">
        <v>28000213</v>
      </c>
      <c r="B8120" t="s">
        <v>10140</v>
      </c>
      <c r="C8120" t="s">
        <v>10220</v>
      </c>
      <c r="D8120" t="s">
        <v>10062</v>
      </c>
      <c r="E8120" t="s">
        <v>10224</v>
      </c>
      <c r="F8120" t="s">
        <v>10222</v>
      </c>
      <c r="G8120">
        <v>12</v>
      </c>
      <c r="H8120" t="s">
        <v>10199</v>
      </c>
      <c r="I8120" s="160" t="s">
        <v>3997</v>
      </c>
      <c r="J8120" t="s">
        <v>4696</v>
      </c>
      <c r="K8120" s="160" t="s">
        <v>4009</v>
      </c>
      <c r="L8120" t="s">
        <v>10062</v>
      </c>
    </row>
    <row r="8121" spans="1:12">
      <c r="A8121" s="15">
        <v>28000216</v>
      </c>
      <c r="B8121" t="s">
        <v>10140</v>
      </c>
      <c r="C8121" t="s">
        <v>10220</v>
      </c>
      <c r="D8121" t="s">
        <v>10062</v>
      </c>
      <c r="E8121" t="s">
        <v>10225</v>
      </c>
      <c r="F8121" t="s">
        <v>10222</v>
      </c>
      <c r="G8121">
        <v>12</v>
      </c>
      <c r="H8121" t="s">
        <v>10199</v>
      </c>
      <c r="I8121" s="160" t="s">
        <v>3997</v>
      </c>
      <c r="J8121" t="s">
        <v>4696</v>
      </c>
      <c r="K8121" s="160" t="s">
        <v>4009</v>
      </c>
      <c r="L8121" t="s">
        <v>10062</v>
      </c>
    </row>
    <row r="8122" spans="1:12">
      <c r="A8122" s="15">
        <v>28000217</v>
      </c>
      <c r="B8122" t="s">
        <v>10140</v>
      </c>
      <c r="C8122" t="s">
        <v>10220</v>
      </c>
      <c r="D8122" t="s">
        <v>10062</v>
      </c>
      <c r="E8122" t="s">
        <v>10226</v>
      </c>
      <c r="F8122" t="s">
        <v>10222</v>
      </c>
      <c r="G8122">
        <v>12</v>
      </c>
      <c r="H8122" t="s">
        <v>10199</v>
      </c>
      <c r="I8122" s="160" t="s">
        <v>3997</v>
      </c>
      <c r="J8122" t="s">
        <v>4696</v>
      </c>
      <c r="K8122" s="160" t="s">
        <v>4009</v>
      </c>
      <c r="L8122" t="s">
        <v>10062</v>
      </c>
    </row>
    <row r="8123" spans="1:12">
      <c r="A8123" s="15">
        <v>28000218</v>
      </c>
      <c r="B8123" t="s">
        <v>10140</v>
      </c>
      <c r="C8123" t="s">
        <v>10220</v>
      </c>
      <c r="D8123" t="s">
        <v>10062</v>
      </c>
      <c r="E8123" t="s">
        <v>10227</v>
      </c>
      <c r="F8123" t="s">
        <v>10222</v>
      </c>
      <c r="G8123">
        <v>12</v>
      </c>
      <c r="H8123" t="s">
        <v>10199</v>
      </c>
      <c r="I8123" s="160" t="s">
        <v>3997</v>
      </c>
      <c r="J8123" t="s">
        <v>4696</v>
      </c>
      <c r="K8123" s="160" t="s">
        <v>4009</v>
      </c>
      <c r="L8123" t="s">
        <v>10062</v>
      </c>
    </row>
    <row r="8124" spans="1:12">
      <c r="A8124" s="15">
        <v>28500201</v>
      </c>
      <c r="B8124" t="s">
        <v>10140</v>
      </c>
      <c r="C8124" t="s">
        <v>10228</v>
      </c>
      <c r="D8124" t="s">
        <v>10062</v>
      </c>
      <c r="E8124" t="s">
        <v>10229</v>
      </c>
      <c r="F8124" t="s">
        <v>10230</v>
      </c>
      <c r="G8124">
        <v>12</v>
      </c>
      <c r="H8124" t="s">
        <v>10199</v>
      </c>
      <c r="I8124" s="160" t="s">
        <v>4069</v>
      </c>
      <c r="J8124" t="s">
        <v>10231</v>
      </c>
      <c r="K8124">
        <v>99</v>
      </c>
      <c r="L8124" t="s">
        <v>3999</v>
      </c>
    </row>
    <row r="8125" spans="1:12">
      <c r="A8125" s="15">
        <v>28888801</v>
      </c>
      <c r="B8125" t="s">
        <v>10140</v>
      </c>
      <c r="C8125" t="s">
        <v>4079</v>
      </c>
      <c r="D8125" t="s">
        <v>4020</v>
      </c>
      <c r="E8125" t="s">
        <v>10232</v>
      </c>
      <c r="F8125" t="s">
        <v>5405</v>
      </c>
      <c r="G8125" s="160" t="s">
        <v>3995</v>
      </c>
      <c r="H8125" t="s">
        <v>3996</v>
      </c>
      <c r="I8125" s="160" t="s">
        <v>3997</v>
      </c>
      <c r="J8125" t="s">
        <v>3998</v>
      </c>
      <c r="K8125">
        <v>99</v>
      </c>
      <c r="L8125" t="s">
        <v>3999</v>
      </c>
    </row>
    <row r="8126" spans="1:12">
      <c r="A8126" s="15">
        <v>28888802</v>
      </c>
      <c r="B8126" t="s">
        <v>10140</v>
      </c>
      <c r="C8126" t="s">
        <v>4079</v>
      </c>
      <c r="D8126" t="s">
        <v>4020</v>
      </c>
      <c r="E8126" t="s">
        <v>10232</v>
      </c>
      <c r="F8126" t="s">
        <v>5405</v>
      </c>
      <c r="G8126" s="160" t="s">
        <v>3995</v>
      </c>
      <c r="H8126" t="s">
        <v>3996</v>
      </c>
      <c r="I8126" s="160" t="s">
        <v>3997</v>
      </c>
      <c r="J8126" t="s">
        <v>3998</v>
      </c>
      <c r="K8126">
        <v>99</v>
      </c>
      <c r="L8126" t="s">
        <v>3999</v>
      </c>
    </row>
    <row r="8127" spans="1:12">
      <c r="A8127" s="15">
        <v>28888803</v>
      </c>
      <c r="B8127" t="s">
        <v>10140</v>
      </c>
      <c r="C8127" t="s">
        <v>4079</v>
      </c>
      <c r="D8127" t="s">
        <v>4020</v>
      </c>
      <c r="E8127" t="s">
        <v>10232</v>
      </c>
      <c r="F8127" t="s">
        <v>5405</v>
      </c>
      <c r="G8127" s="160" t="s">
        <v>3995</v>
      </c>
      <c r="H8127" t="s">
        <v>3996</v>
      </c>
      <c r="I8127" s="160" t="s">
        <v>3997</v>
      </c>
      <c r="J8127" t="s">
        <v>3998</v>
      </c>
      <c r="K8127">
        <v>99</v>
      </c>
      <c r="L8127" t="s">
        <v>3999</v>
      </c>
    </row>
    <row r="8128" spans="1:12">
      <c r="A8128" s="15">
        <v>3333333333</v>
      </c>
      <c r="B8128" t="s">
        <v>10233</v>
      </c>
      <c r="C8128" t="s">
        <v>10233</v>
      </c>
      <c r="D8128" t="s">
        <v>10233</v>
      </c>
      <c r="E8128" t="s">
        <v>10233</v>
      </c>
      <c r="F8128" t="s">
        <v>3994</v>
      </c>
      <c r="G8128" s="160" t="s">
        <v>4074</v>
      </c>
      <c r="H8128" t="s">
        <v>4075</v>
      </c>
      <c r="I8128" s="160" t="s">
        <v>4009</v>
      </c>
      <c r="J8128" t="s">
        <v>4410</v>
      </c>
      <c r="K8128">
        <v>99</v>
      </c>
      <c r="L8128" t="s">
        <v>3999</v>
      </c>
    </row>
    <row r="8129" spans="1:12">
      <c r="A8129" s="15">
        <v>62540001</v>
      </c>
      <c r="B8129" t="s">
        <v>10234</v>
      </c>
      <c r="C8129" t="s">
        <v>10235</v>
      </c>
      <c r="D8129" t="s">
        <v>7457</v>
      </c>
      <c r="E8129" t="s">
        <v>10236</v>
      </c>
      <c r="F8129" t="s">
        <v>3994</v>
      </c>
      <c r="G8129" s="160" t="s">
        <v>4076</v>
      </c>
      <c r="H8129" t="s">
        <v>4330</v>
      </c>
      <c r="I8129" s="160" t="s">
        <v>4007</v>
      </c>
      <c r="J8129" t="s">
        <v>5471</v>
      </c>
      <c r="K8129">
        <v>99</v>
      </c>
      <c r="L8129" t="s">
        <v>3999</v>
      </c>
    </row>
    <row r="8130" spans="1:12">
      <c r="A8130" s="15">
        <v>62540010</v>
      </c>
      <c r="B8130" t="s">
        <v>10234</v>
      </c>
      <c r="C8130" t="s">
        <v>10235</v>
      </c>
      <c r="D8130" t="s">
        <v>7457</v>
      </c>
      <c r="E8130" t="s">
        <v>10237</v>
      </c>
      <c r="F8130" t="s">
        <v>3994</v>
      </c>
      <c r="G8130" s="160" t="s">
        <v>4076</v>
      </c>
      <c r="H8130" t="s">
        <v>4330</v>
      </c>
      <c r="I8130" s="160" t="s">
        <v>4007</v>
      </c>
      <c r="J8130" t="s">
        <v>5471</v>
      </c>
      <c r="K8130">
        <v>99</v>
      </c>
      <c r="L8130" t="s">
        <v>3999</v>
      </c>
    </row>
    <row r="8131" spans="1:12">
      <c r="A8131" s="15">
        <v>62540020</v>
      </c>
      <c r="B8131" t="s">
        <v>10234</v>
      </c>
      <c r="C8131" t="s">
        <v>10235</v>
      </c>
      <c r="D8131" t="s">
        <v>7457</v>
      </c>
      <c r="E8131" t="s">
        <v>10238</v>
      </c>
      <c r="F8131" t="s">
        <v>3994</v>
      </c>
      <c r="G8131" s="160" t="s">
        <v>4076</v>
      </c>
      <c r="H8131" t="s">
        <v>4330</v>
      </c>
      <c r="I8131" s="160" t="s">
        <v>4007</v>
      </c>
      <c r="J8131" t="s">
        <v>5471</v>
      </c>
      <c r="K8131">
        <v>99</v>
      </c>
      <c r="L8131" t="s">
        <v>3999</v>
      </c>
    </row>
    <row r="8132" spans="1:12">
      <c r="A8132" s="15">
        <v>62540021</v>
      </c>
      <c r="B8132" t="s">
        <v>10234</v>
      </c>
      <c r="C8132" t="s">
        <v>10235</v>
      </c>
      <c r="D8132" t="s">
        <v>7457</v>
      </c>
      <c r="E8132" t="s">
        <v>10239</v>
      </c>
      <c r="F8132" t="s">
        <v>3994</v>
      </c>
      <c r="G8132" s="160" t="s">
        <v>4076</v>
      </c>
      <c r="H8132" t="s">
        <v>4330</v>
      </c>
      <c r="I8132" s="160" t="s">
        <v>4007</v>
      </c>
      <c r="J8132" t="s">
        <v>5471</v>
      </c>
      <c r="K8132">
        <v>99</v>
      </c>
      <c r="L8132" t="s">
        <v>3999</v>
      </c>
    </row>
    <row r="8133" spans="1:12">
      <c r="A8133" s="15">
        <v>62540022</v>
      </c>
      <c r="B8133" t="s">
        <v>10234</v>
      </c>
      <c r="C8133" t="s">
        <v>10235</v>
      </c>
      <c r="D8133" t="s">
        <v>7457</v>
      </c>
      <c r="E8133" t="s">
        <v>10240</v>
      </c>
      <c r="F8133" t="s">
        <v>3994</v>
      </c>
      <c r="G8133" s="160" t="s">
        <v>4076</v>
      </c>
      <c r="H8133" t="s">
        <v>4330</v>
      </c>
      <c r="I8133" s="160" t="s">
        <v>4007</v>
      </c>
      <c r="J8133" t="s">
        <v>5471</v>
      </c>
      <c r="K8133">
        <v>99</v>
      </c>
      <c r="L8133" t="s">
        <v>3999</v>
      </c>
    </row>
    <row r="8134" spans="1:12">
      <c r="A8134" s="15">
        <v>62540023</v>
      </c>
      <c r="B8134" t="s">
        <v>10234</v>
      </c>
      <c r="C8134" t="s">
        <v>10235</v>
      </c>
      <c r="D8134" t="s">
        <v>7457</v>
      </c>
      <c r="E8134" t="s">
        <v>10241</v>
      </c>
      <c r="F8134" t="s">
        <v>3994</v>
      </c>
      <c r="G8134" s="160" t="s">
        <v>4076</v>
      </c>
      <c r="H8134" t="s">
        <v>4330</v>
      </c>
      <c r="I8134" s="160" t="s">
        <v>4007</v>
      </c>
      <c r="J8134" t="s">
        <v>5471</v>
      </c>
      <c r="K8134">
        <v>99</v>
      </c>
      <c r="L8134" t="s">
        <v>3999</v>
      </c>
    </row>
    <row r="8135" spans="1:12">
      <c r="A8135" s="15">
        <v>62540024</v>
      </c>
      <c r="B8135" t="s">
        <v>10234</v>
      </c>
      <c r="C8135" t="s">
        <v>10235</v>
      </c>
      <c r="D8135" t="s">
        <v>7457</v>
      </c>
      <c r="E8135" t="s">
        <v>10242</v>
      </c>
      <c r="F8135" t="s">
        <v>3994</v>
      </c>
      <c r="G8135" s="160" t="s">
        <v>4076</v>
      </c>
      <c r="H8135" t="s">
        <v>4330</v>
      </c>
      <c r="I8135" s="160" t="s">
        <v>4007</v>
      </c>
      <c r="J8135" t="s">
        <v>5471</v>
      </c>
      <c r="K8135">
        <v>99</v>
      </c>
      <c r="L8135" t="s">
        <v>3999</v>
      </c>
    </row>
    <row r="8136" spans="1:12">
      <c r="A8136" s="15">
        <v>62540025</v>
      </c>
      <c r="B8136" t="s">
        <v>10234</v>
      </c>
      <c r="C8136" t="s">
        <v>10235</v>
      </c>
      <c r="D8136" t="s">
        <v>7457</v>
      </c>
      <c r="E8136" t="s">
        <v>10243</v>
      </c>
      <c r="F8136" t="s">
        <v>3994</v>
      </c>
      <c r="G8136" s="160" t="s">
        <v>4076</v>
      </c>
      <c r="H8136" t="s">
        <v>4330</v>
      </c>
      <c r="I8136" s="160" t="s">
        <v>4007</v>
      </c>
      <c r="J8136" t="s">
        <v>5471</v>
      </c>
      <c r="K8136">
        <v>99</v>
      </c>
      <c r="L8136" t="s">
        <v>3999</v>
      </c>
    </row>
    <row r="8137" spans="1:12">
      <c r="A8137" s="15">
        <v>62540030</v>
      </c>
      <c r="B8137" t="s">
        <v>10234</v>
      </c>
      <c r="C8137" t="s">
        <v>10235</v>
      </c>
      <c r="D8137" t="s">
        <v>7457</v>
      </c>
      <c r="E8137" t="s">
        <v>10244</v>
      </c>
      <c r="F8137" t="s">
        <v>3994</v>
      </c>
      <c r="G8137" s="160" t="s">
        <v>4076</v>
      </c>
      <c r="H8137" t="s">
        <v>4330</v>
      </c>
      <c r="I8137" s="160" t="s">
        <v>4007</v>
      </c>
      <c r="J8137" t="s">
        <v>5471</v>
      </c>
      <c r="K8137">
        <v>99</v>
      </c>
      <c r="L8137" t="s">
        <v>3999</v>
      </c>
    </row>
    <row r="8138" spans="1:12">
      <c r="A8138" s="15">
        <v>62540040</v>
      </c>
      <c r="B8138" t="s">
        <v>10234</v>
      </c>
      <c r="C8138" t="s">
        <v>10235</v>
      </c>
      <c r="D8138" t="s">
        <v>7457</v>
      </c>
      <c r="E8138" t="s">
        <v>10245</v>
      </c>
      <c r="F8138" t="s">
        <v>3994</v>
      </c>
      <c r="G8138" s="160" t="s">
        <v>4076</v>
      </c>
      <c r="H8138" t="s">
        <v>4330</v>
      </c>
      <c r="I8138" s="160" t="s">
        <v>4007</v>
      </c>
      <c r="J8138" t="s">
        <v>5471</v>
      </c>
      <c r="K8138">
        <v>99</v>
      </c>
      <c r="L8138" t="s">
        <v>3999</v>
      </c>
    </row>
    <row r="8139" spans="1:12">
      <c r="A8139" s="15">
        <v>62540041</v>
      </c>
      <c r="B8139" t="s">
        <v>10234</v>
      </c>
      <c r="C8139" t="s">
        <v>10235</v>
      </c>
      <c r="D8139" t="s">
        <v>7457</v>
      </c>
      <c r="E8139" t="s">
        <v>10246</v>
      </c>
      <c r="F8139" t="s">
        <v>3994</v>
      </c>
      <c r="G8139" s="160" t="s">
        <v>4076</v>
      </c>
      <c r="H8139" t="s">
        <v>4330</v>
      </c>
      <c r="I8139" s="160" t="s">
        <v>4007</v>
      </c>
      <c r="J8139" t="s">
        <v>5471</v>
      </c>
      <c r="K8139">
        <v>99</v>
      </c>
      <c r="L8139" t="s">
        <v>3999</v>
      </c>
    </row>
    <row r="8140" spans="1:12">
      <c r="A8140" s="15">
        <v>62540042</v>
      </c>
      <c r="B8140" t="s">
        <v>10234</v>
      </c>
      <c r="C8140" t="s">
        <v>10235</v>
      </c>
      <c r="D8140" t="s">
        <v>7457</v>
      </c>
      <c r="E8140" t="s">
        <v>10247</v>
      </c>
      <c r="F8140" t="s">
        <v>3994</v>
      </c>
      <c r="G8140" s="160" t="s">
        <v>4076</v>
      </c>
      <c r="H8140" t="s">
        <v>4330</v>
      </c>
      <c r="I8140" s="160" t="s">
        <v>4007</v>
      </c>
      <c r="J8140" t="s">
        <v>5471</v>
      </c>
      <c r="K8140">
        <v>99</v>
      </c>
      <c r="L8140" t="s">
        <v>3999</v>
      </c>
    </row>
    <row r="8141" spans="1:12">
      <c r="A8141" s="15">
        <v>62540050</v>
      </c>
      <c r="B8141" t="s">
        <v>10234</v>
      </c>
      <c r="C8141" t="s">
        <v>10235</v>
      </c>
      <c r="D8141" t="s">
        <v>7457</v>
      </c>
      <c r="E8141" t="s">
        <v>10248</v>
      </c>
      <c r="F8141" t="s">
        <v>4073</v>
      </c>
      <c r="G8141" s="160" t="s">
        <v>4076</v>
      </c>
      <c r="H8141" t="s">
        <v>4330</v>
      </c>
      <c r="I8141" s="160" t="s">
        <v>4007</v>
      </c>
      <c r="J8141" t="s">
        <v>5471</v>
      </c>
      <c r="K8141">
        <v>99</v>
      </c>
      <c r="L8141" t="s">
        <v>3999</v>
      </c>
    </row>
    <row r="8142" spans="1:12">
      <c r="A8142" s="15">
        <v>62580001</v>
      </c>
      <c r="B8142" t="s">
        <v>10234</v>
      </c>
      <c r="C8142" t="s">
        <v>10235</v>
      </c>
      <c r="D8142" t="s">
        <v>4391</v>
      </c>
      <c r="E8142" t="s">
        <v>4391</v>
      </c>
      <c r="F8142" t="s">
        <v>3994</v>
      </c>
      <c r="G8142" s="160" t="s">
        <v>4076</v>
      </c>
      <c r="H8142" t="s">
        <v>4330</v>
      </c>
      <c r="I8142" s="160" t="s">
        <v>4007</v>
      </c>
      <c r="J8142" t="s">
        <v>5471</v>
      </c>
      <c r="K8142">
        <v>99</v>
      </c>
      <c r="L8142" t="s">
        <v>3999</v>
      </c>
    </row>
    <row r="8143" spans="1:12">
      <c r="A8143" s="15">
        <v>62582001</v>
      </c>
      <c r="B8143" t="s">
        <v>10234</v>
      </c>
      <c r="C8143" t="s">
        <v>10235</v>
      </c>
      <c r="D8143" t="s">
        <v>4392</v>
      </c>
      <c r="E8143" t="s">
        <v>4393</v>
      </c>
      <c r="F8143" t="s">
        <v>3994</v>
      </c>
      <c r="G8143">
        <v>10</v>
      </c>
      <c r="H8143" t="s">
        <v>4358</v>
      </c>
      <c r="I8143" s="160" t="s">
        <v>3997</v>
      </c>
      <c r="J8143" t="s">
        <v>4394</v>
      </c>
      <c r="K8143">
        <v>99</v>
      </c>
      <c r="L8143" t="s">
        <v>3999</v>
      </c>
    </row>
    <row r="8144" spans="1:12">
      <c r="A8144" s="15">
        <v>62582002</v>
      </c>
      <c r="B8144" t="s">
        <v>10234</v>
      </c>
      <c r="C8144" t="s">
        <v>10235</v>
      </c>
      <c r="D8144" t="s">
        <v>4392</v>
      </c>
      <c r="E8144" t="s">
        <v>4395</v>
      </c>
      <c r="F8144" t="s">
        <v>3994</v>
      </c>
      <c r="G8144">
        <v>10</v>
      </c>
      <c r="H8144" t="s">
        <v>4358</v>
      </c>
      <c r="I8144" s="160" t="s">
        <v>3997</v>
      </c>
      <c r="J8144" t="s">
        <v>4394</v>
      </c>
      <c r="K8144">
        <v>99</v>
      </c>
      <c r="L8144" t="s">
        <v>3999</v>
      </c>
    </row>
    <row r="8145" spans="1:12">
      <c r="A8145" s="15">
        <v>62582501</v>
      </c>
      <c r="B8145" t="s">
        <v>10234</v>
      </c>
      <c r="C8145" t="s">
        <v>10235</v>
      </c>
      <c r="D8145" t="s">
        <v>4396</v>
      </c>
      <c r="E8145" t="s">
        <v>10249</v>
      </c>
      <c r="F8145" t="s">
        <v>3994</v>
      </c>
      <c r="G8145">
        <v>10</v>
      </c>
      <c r="H8145" t="s">
        <v>4358</v>
      </c>
      <c r="I8145" s="160" t="s">
        <v>3997</v>
      </c>
      <c r="J8145" t="s">
        <v>4394</v>
      </c>
      <c r="K8145">
        <v>99</v>
      </c>
      <c r="L8145" t="s">
        <v>3999</v>
      </c>
    </row>
    <row r="8146" spans="1:12">
      <c r="A8146" s="15">
        <v>62582502</v>
      </c>
      <c r="B8146" t="s">
        <v>10234</v>
      </c>
      <c r="C8146" t="s">
        <v>10235</v>
      </c>
      <c r="D8146" t="s">
        <v>4396</v>
      </c>
      <c r="E8146" t="s">
        <v>10250</v>
      </c>
      <c r="F8146" t="s">
        <v>3994</v>
      </c>
      <c r="G8146">
        <v>10</v>
      </c>
      <c r="H8146" t="s">
        <v>4358</v>
      </c>
      <c r="I8146" s="160" t="s">
        <v>3997</v>
      </c>
      <c r="J8146" t="s">
        <v>4394</v>
      </c>
      <c r="K8146">
        <v>99</v>
      </c>
      <c r="L8146" t="s">
        <v>3999</v>
      </c>
    </row>
    <row r="8147" spans="1:12">
      <c r="A8147" s="15">
        <v>62582503</v>
      </c>
      <c r="B8147" t="s">
        <v>10234</v>
      </c>
      <c r="C8147" t="s">
        <v>10235</v>
      </c>
      <c r="D8147" t="s">
        <v>4396</v>
      </c>
      <c r="E8147" t="s">
        <v>10251</v>
      </c>
      <c r="F8147" t="s">
        <v>3994</v>
      </c>
      <c r="G8147">
        <v>10</v>
      </c>
      <c r="H8147" t="s">
        <v>4358</v>
      </c>
      <c r="I8147" s="160" t="s">
        <v>3997</v>
      </c>
      <c r="J8147" t="s">
        <v>4394</v>
      </c>
      <c r="K8147">
        <v>99</v>
      </c>
      <c r="L8147" t="s">
        <v>3999</v>
      </c>
    </row>
    <row r="8148" spans="1:12">
      <c r="A8148" s="15">
        <v>62582599</v>
      </c>
      <c r="B8148" t="s">
        <v>10234</v>
      </c>
      <c r="C8148" t="s">
        <v>10235</v>
      </c>
      <c r="D8148" t="s">
        <v>4396</v>
      </c>
      <c r="E8148" t="s">
        <v>7500</v>
      </c>
      <c r="F8148" t="s">
        <v>3994</v>
      </c>
      <c r="G8148">
        <v>10</v>
      </c>
      <c r="H8148" t="s">
        <v>4358</v>
      </c>
      <c r="I8148" s="160" t="s">
        <v>3997</v>
      </c>
      <c r="J8148" t="s">
        <v>4394</v>
      </c>
      <c r="K8148">
        <v>99</v>
      </c>
      <c r="L8148" t="s">
        <v>3999</v>
      </c>
    </row>
    <row r="8149" spans="1:12">
      <c r="A8149" s="15">
        <v>63111001</v>
      </c>
      <c r="B8149" t="s">
        <v>10234</v>
      </c>
      <c r="C8149" t="s">
        <v>10252</v>
      </c>
      <c r="D8149" t="s">
        <v>10253</v>
      </c>
      <c r="E8149" t="s">
        <v>10253</v>
      </c>
      <c r="F8149" t="s">
        <v>5453</v>
      </c>
      <c r="G8149" s="160" t="s">
        <v>3997</v>
      </c>
      <c r="H8149" t="s">
        <v>5454</v>
      </c>
      <c r="I8149" s="160" t="s">
        <v>3997</v>
      </c>
      <c r="J8149" t="s">
        <v>5736</v>
      </c>
      <c r="K8149">
        <v>99</v>
      </c>
      <c r="L8149" t="s">
        <v>3999</v>
      </c>
    </row>
    <row r="8150" spans="1:12">
      <c r="A8150" s="15">
        <v>63111010</v>
      </c>
      <c r="B8150" t="s">
        <v>10234</v>
      </c>
      <c r="C8150" t="s">
        <v>10252</v>
      </c>
      <c r="D8150" t="s">
        <v>10253</v>
      </c>
      <c r="E8150" t="s">
        <v>10254</v>
      </c>
      <c r="F8150" t="s">
        <v>5453</v>
      </c>
      <c r="G8150" s="160" t="s">
        <v>3997</v>
      </c>
      <c r="H8150" t="s">
        <v>5454</v>
      </c>
      <c r="I8150" s="160" t="s">
        <v>3997</v>
      </c>
      <c r="J8150" t="s">
        <v>5736</v>
      </c>
      <c r="K8150">
        <v>99</v>
      </c>
      <c r="L8150" t="s">
        <v>3999</v>
      </c>
    </row>
    <row r="8151" spans="1:12">
      <c r="A8151" s="15">
        <v>63111011</v>
      </c>
      <c r="B8151" t="s">
        <v>10234</v>
      </c>
      <c r="C8151" t="s">
        <v>10252</v>
      </c>
      <c r="D8151" t="s">
        <v>10253</v>
      </c>
      <c r="E8151" t="s">
        <v>10255</v>
      </c>
      <c r="F8151" t="s">
        <v>5453</v>
      </c>
      <c r="G8151" s="160" t="s">
        <v>3997</v>
      </c>
      <c r="H8151" t="s">
        <v>5454</v>
      </c>
      <c r="I8151" s="160" t="s">
        <v>3997</v>
      </c>
      <c r="J8151" t="s">
        <v>5736</v>
      </c>
      <c r="K8151">
        <v>99</v>
      </c>
      <c r="L8151" t="s">
        <v>3999</v>
      </c>
    </row>
    <row r="8152" spans="1:12">
      <c r="A8152" s="15">
        <v>63111012</v>
      </c>
      <c r="B8152" t="s">
        <v>10234</v>
      </c>
      <c r="C8152" t="s">
        <v>10252</v>
      </c>
      <c r="D8152" t="s">
        <v>10253</v>
      </c>
      <c r="E8152" t="s">
        <v>10256</v>
      </c>
      <c r="F8152" t="s">
        <v>5453</v>
      </c>
      <c r="G8152" s="160" t="s">
        <v>3997</v>
      </c>
      <c r="H8152" t="s">
        <v>5454</v>
      </c>
      <c r="I8152" s="160" t="s">
        <v>3997</v>
      </c>
      <c r="J8152" t="s">
        <v>5736</v>
      </c>
      <c r="K8152">
        <v>99</v>
      </c>
      <c r="L8152" t="s">
        <v>3999</v>
      </c>
    </row>
    <row r="8153" spans="1:12">
      <c r="A8153" s="15">
        <v>63111020</v>
      </c>
      <c r="B8153" t="s">
        <v>10234</v>
      </c>
      <c r="C8153" t="s">
        <v>10252</v>
      </c>
      <c r="D8153" t="s">
        <v>10253</v>
      </c>
      <c r="E8153" t="s">
        <v>10257</v>
      </c>
      <c r="F8153" t="s">
        <v>5453</v>
      </c>
      <c r="G8153" s="160" t="s">
        <v>3997</v>
      </c>
      <c r="H8153" t="s">
        <v>5454</v>
      </c>
      <c r="I8153" s="160" t="s">
        <v>3997</v>
      </c>
      <c r="J8153" t="s">
        <v>5736</v>
      </c>
      <c r="K8153">
        <v>99</v>
      </c>
      <c r="L8153" t="s">
        <v>3999</v>
      </c>
    </row>
    <row r="8154" spans="1:12">
      <c r="A8154" s="15">
        <v>63111021</v>
      </c>
      <c r="B8154" t="s">
        <v>10234</v>
      </c>
      <c r="C8154" t="s">
        <v>10252</v>
      </c>
      <c r="D8154" t="s">
        <v>10253</v>
      </c>
      <c r="E8154" t="s">
        <v>10258</v>
      </c>
      <c r="F8154" t="s">
        <v>5453</v>
      </c>
      <c r="G8154" s="160" t="s">
        <v>3997</v>
      </c>
      <c r="H8154" t="s">
        <v>5454</v>
      </c>
      <c r="I8154" s="160" t="s">
        <v>3997</v>
      </c>
      <c r="J8154" t="s">
        <v>5736</v>
      </c>
      <c r="K8154">
        <v>99</v>
      </c>
      <c r="L8154" t="s">
        <v>3999</v>
      </c>
    </row>
    <row r="8155" spans="1:12">
      <c r="A8155" s="15">
        <v>63111030</v>
      </c>
      <c r="B8155" t="s">
        <v>10234</v>
      </c>
      <c r="C8155" t="s">
        <v>10252</v>
      </c>
      <c r="D8155" t="s">
        <v>10253</v>
      </c>
      <c r="E8155" t="s">
        <v>10259</v>
      </c>
      <c r="F8155" t="s">
        <v>5453</v>
      </c>
      <c r="G8155" s="160" t="s">
        <v>3997</v>
      </c>
      <c r="H8155" t="s">
        <v>5454</v>
      </c>
      <c r="I8155" s="160" t="s">
        <v>3997</v>
      </c>
      <c r="J8155" t="s">
        <v>5736</v>
      </c>
      <c r="K8155">
        <v>99</v>
      </c>
      <c r="L8155" t="s">
        <v>3999</v>
      </c>
    </row>
    <row r="8156" spans="1:12">
      <c r="A8156" s="15">
        <v>63111040</v>
      </c>
      <c r="B8156" t="s">
        <v>10234</v>
      </c>
      <c r="C8156" t="s">
        <v>10252</v>
      </c>
      <c r="D8156" t="s">
        <v>10253</v>
      </c>
      <c r="E8156" t="s">
        <v>10260</v>
      </c>
      <c r="F8156" t="s">
        <v>5453</v>
      </c>
      <c r="G8156" s="160" t="s">
        <v>3997</v>
      </c>
      <c r="H8156" t="s">
        <v>5454</v>
      </c>
      <c r="I8156" s="160" t="s">
        <v>3997</v>
      </c>
      <c r="J8156" t="s">
        <v>5736</v>
      </c>
      <c r="K8156">
        <v>99</v>
      </c>
      <c r="L8156" t="s">
        <v>3999</v>
      </c>
    </row>
    <row r="8157" spans="1:12">
      <c r="A8157" s="15">
        <v>63111041</v>
      </c>
      <c r="B8157" t="s">
        <v>10234</v>
      </c>
      <c r="C8157" t="s">
        <v>10252</v>
      </c>
      <c r="D8157" t="s">
        <v>10253</v>
      </c>
      <c r="E8157" t="s">
        <v>10261</v>
      </c>
      <c r="F8157" t="s">
        <v>5453</v>
      </c>
      <c r="G8157" s="160" t="s">
        <v>3997</v>
      </c>
      <c r="H8157" t="s">
        <v>5454</v>
      </c>
      <c r="I8157" s="160" t="s">
        <v>3997</v>
      </c>
      <c r="J8157" t="s">
        <v>5736</v>
      </c>
      <c r="K8157">
        <v>99</v>
      </c>
      <c r="L8157" t="s">
        <v>3999</v>
      </c>
    </row>
    <row r="8158" spans="1:12">
      <c r="A8158" s="15">
        <v>63111042</v>
      </c>
      <c r="B8158" t="s">
        <v>10234</v>
      </c>
      <c r="C8158" t="s">
        <v>10252</v>
      </c>
      <c r="D8158" t="s">
        <v>10253</v>
      </c>
      <c r="E8158" t="s">
        <v>10262</v>
      </c>
      <c r="F8158" t="s">
        <v>5453</v>
      </c>
      <c r="G8158" s="160" t="s">
        <v>3997</v>
      </c>
      <c r="H8158" t="s">
        <v>5454</v>
      </c>
      <c r="I8158" s="160" t="s">
        <v>3997</v>
      </c>
      <c r="J8158" t="s">
        <v>5736</v>
      </c>
      <c r="K8158">
        <v>99</v>
      </c>
      <c r="L8158" t="s">
        <v>3999</v>
      </c>
    </row>
    <row r="8159" spans="1:12">
      <c r="A8159" s="15">
        <v>63111043</v>
      </c>
      <c r="B8159" t="s">
        <v>10234</v>
      </c>
      <c r="C8159" t="s">
        <v>10252</v>
      </c>
      <c r="D8159" t="s">
        <v>10253</v>
      </c>
      <c r="E8159" t="s">
        <v>10263</v>
      </c>
      <c r="F8159" t="s">
        <v>5453</v>
      </c>
      <c r="G8159" s="160" t="s">
        <v>3997</v>
      </c>
      <c r="H8159" t="s">
        <v>5454</v>
      </c>
      <c r="I8159" s="160" t="s">
        <v>3997</v>
      </c>
      <c r="J8159" t="s">
        <v>5736</v>
      </c>
      <c r="K8159">
        <v>99</v>
      </c>
      <c r="L8159" t="s">
        <v>3999</v>
      </c>
    </row>
    <row r="8160" spans="1:12">
      <c r="A8160" s="15">
        <v>63111044</v>
      </c>
      <c r="B8160" t="s">
        <v>10234</v>
      </c>
      <c r="C8160" t="s">
        <v>10252</v>
      </c>
      <c r="D8160" t="s">
        <v>10253</v>
      </c>
      <c r="E8160" t="s">
        <v>10264</v>
      </c>
      <c r="F8160" t="s">
        <v>5453</v>
      </c>
      <c r="G8160" s="160" t="s">
        <v>3997</v>
      </c>
      <c r="H8160" t="s">
        <v>5454</v>
      </c>
      <c r="I8160" s="160" t="s">
        <v>3997</v>
      </c>
      <c r="J8160" t="s">
        <v>5736</v>
      </c>
      <c r="K8160">
        <v>99</v>
      </c>
      <c r="L8160" t="s">
        <v>3999</v>
      </c>
    </row>
    <row r="8161" spans="1:12">
      <c r="A8161" s="15">
        <v>63111045</v>
      </c>
      <c r="B8161" t="s">
        <v>10234</v>
      </c>
      <c r="C8161" t="s">
        <v>10252</v>
      </c>
      <c r="D8161" t="s">
        <v>10253</v>
      </c>
      <c r="E8161" t="s">
        <v>10265</v>
      </c>
      <c r="F8161" t="s">
        <v>5453</v>
      </c>
      <c r="G8161" s="160" t="s">
        <v>3997</v>
      </c>
      <c r="H8161" t="s">
        <v>5454</v>
      </c>
      <c r="I8161" s="160" t="s">
        <v>3997</v>
      </c>
      <c r="J8161" t="s">
        <v>5736</v>
      </c>
      <c r="K8161">
        <v>99</v>
      </c>
      <c r="L8161" t="s">
        <v>3999</v>
      </c>
    </row>
    <row r="8162" spans="1:12">
      <c r="A8162" s="15">
        <v>63111050</v>
      </c>
      <c r="B8162" t="s">
        <v>10234</v>
      </c>
      <c r="C8162" t="s">
        <v>10252</v>
      </c>
      <c r="D8162" t="s">
        <v>10253</v>
      </c>
      <c r="E8162" t="s">
        <v>10266</v>
      </c>
      <c r="F8162" t="s">
        <v>4073</v>
      </c>
      <c r="G8162" s="160" t="s">
        <v>4074</v>
      </c>
      <c r="H8162" t="s">
        <v>4075</v>
      </c>
      <c r="I8162" s="160" t="s">
        <v>4076</v>
      </c>
      <c r="J8162" t="s">
        <v>4077</v>
      </c>
      <c r="K8162">
        <v>99</v>
      </c>
      <c r="L8162" t="s">
        <v>3999</v>
      </c>
    </row>
    <row r="8163" spans="1:12">
      <c r="A8163" s="15">
        <v>63111070</v>
      </c>
      <c r="B8163" t="s">
        <v>10234</v>
      </c>
      <c r="C8163" t="s">
        <v>10252</v>
      </c>
      <c r="D8163" t="s">
        <v>10253</v>
      </c>
      <c r="E8163" t="s">
        <v>10267</v>
      </c>
      <c r="F8163" t="s">
        <v>5453</v>
      </c>
      <c r="G8163" s="160" t="s">
        <v>3997</v>
      </c>
      <c r="H8163" t="s">
        <v>5454</v>
      </c>
      <c r="I8163" s="160" t="s">
        <v>3997</v>
      </c>
      <c r="J8163" t="s">
        <v>5736</v>
      </c>
      <c r="K8163">
        <v>99</v>
      </c>
      <c r="L8163" t="s">
        <v>3999</v>
      </c>
    </row>
    <row r="8164" spans="1:12">
      <c r="A8164" s="15">
        <v>63111071</v>
      </c>
      <c r="B8164" t="s">
        <v>10234</v>
      </c>
      <c r="C8164" t="s">
        <v>10252</v>
      </c>
      <c r="D8164" t="s">
        <v>10253</v>
      </c>
      <c r="E8164" t="s">
        <v>10268</v>
      </c>
      <c r="F8164" t="s">
        <v>5453</v>
      </c>
      <c r="G8164" s="160" t="s">
        <v>3997</v>
      </c>
      <c r="H8164" t="s">
        <v>5454</v>
      </c>
      <c r="I8164" s="160" t="s">
        <v>3997</v>
      </c>
      <c r="J8164" t="s">
        <v>5736</v>
      </c>
      <c r="K8164">
        <v>99</v>
      </c>
      <c r="L8164" t="s">
        <v>3999</v>
      </c>
    </row>
    <row r="8165" spans="1:12">
      <c r="A8165" s="15">
        <v>63111072</v>
      </c>
      <c r="B8165" t="s">
        <v>10234</v>
      </c>
      <c r="C8165" t="s">
        <v>10252</v>
      </c>
      <c r="D8165" t="s">
        <v>10253</v>
      </c>
      <c r="E8165" t="s">
        <v>10269</v>
      </c>
      <c r="F8165" t="s">
        <v>5453</v>
      </c>
      <c r="G8165" s="160" t="s">
        <v>3997</v>
      </c>
      <c r="H8165" t="s">
        <v>5454</v>
      </c>
      <c r="I8165" s="160" t="s">
        <v>3997</v>
      </c>
      <c r="J8165" t="s">
        <v>5736</v>
      </c>
      <c r="K8165">
        <v>99</v>
      </c>
      <c r="L8165" t="s">
        <v>3999</v>
      </c>
    </row>
    <row r="8166" spans="1:12">
      <c r="A8166" s="15">
        <v>63125001</v>
      </c>
      <c r="B8166" t="s">
        <v>10234</v>
      </c>
      <c r="C8166" t="s">
        <v>10252</v>
      </c>
      <c r="D8166" t="s">
        <v>10270</v>
      </c>
      <c r="E8166" t="s">
        <v>10270</v>
      </c>
      <c r="F8166" t="s">
        <v>5453</v>
      </c>
      <c r="G8166" s="160" t="s">
        <v>3997</v>
      </c>
      <c r="H8166" t="s">
        <v>5454</v>
      </c>
      <c r="I8166" s="160" t="s">
        <v>3997</v>
      </c>
      <c r="J8166" t="s">
        <v>5736</v>
      </c>
      <c r="K8166">
        <v>99</v>
      </c>
      <c r="L8166" t="s">
        <v>3999</v>
      </c>
    </row>
    <row r="8167" spans="1:12">
      <c r="A8167" s="15">
        <v>63125010</v>
      </c>
      <c r="B8167" t="s">
        <v>10234</v>
      </c>
      <c r="C8167" t="s">
        <v>10252</v>
      </c>
      <c r="D8167" t="s">
        <v>10270</v>
      </c>
      <c r="E8167" t="s">
        <v>10271</v>
      </c>
      <c r="F8167" t="s">
        <v>5453</v>
      </c>
      <c r="G8167" s="160" t="s">
        <v>3997</v>
      </c>
      <c r="H8167" t="s">
        <v>5454</v>
      </c>
      <c r="I8167" s="160" t="s">
        <v>3997</v>
      </c>
      <c r="J8167" t="s">
        <v>5736</v>
      </c>
      <c r="K8167">
        <v>99</v>
      </c>
      <c r="L8167" t="s">
        <v>3999</v>
      </c>
    </row>
    <row r="8168" spans="1:12">
      <c r="A8168" s="15">
        <v>63125011</v>
      </c>
      <c r="B8168" t="s">
        <v>10234</v>
      </c>
      <c r="C8168" t="s">
        <v>10252</v>
      </c>
      <c r="D8168" t="s">
        <v>10270</v>
      </c>
      <c r="E8168" t="s">
        <v>10272</v>
      </c>
      <c r="F8168" t="s">
        <v>5453</v>
      </c>
      <c r="G8168" s="160" t="s">
        <v>3997</v>
      </c>
      <c r="H8168" t="s">
        <v>5454</v>
      </c>
      <c r="I8168" s="160" t="s">
        <v>3997</v>
      </c>
      <c r="J8168" t="s">
        <v>5736</v>
      </c>
      <c r="K8168">
        <v>99</v>
      </c>
      <c r="L8168" t="s">
        <v>3999</v>
      </c>
    </row>
    <row r="8169" spans="1:12">
      <c r="A8169" s="15">
        <v>63125012</v>
      </c>
      <c r="B8169" t="s">
        <v>10234</v>
      </c>
      <c r="C8169" t="s">
        <v>10252</v>
      </c>
      <c r="D8169" t="s">
        <v>10270</v>
      </c>
      <c r="E8169" t="s">
        <v>10273</v>
      </c>
      <c r="F8169" t="s">
        <v>5453</v>
      </c>
      <c r="G8169" s="160" t="s">
        <v>3997</v>
      </c>
      <c r="H8169" t="s">
        <v>5454</v>
      </c>
      <c r="I8169" s="160" t="s">
        <v>3997</v>
      </c>
      <c r="J8169" t="s">
        <v>5736</v>
      </c>
      <c r="K8169">
        <v>99</v>
      </c>
      <c r="L8169" t="s">
        <v>3999</v>
      </c>
    </row>
    <row r="8170" spans="1:12">
      <c r="A8170" s="15">
        <v>63125013</v>
      </c>
      <c r="B8170" t="s">
        <v>10234</v>
      </c>
      <c r="C8170" t="s">
        <v>10252</v>
      </c>
      <c r="D8170" t="s">
        <v>10270</v>
      </c>
      <c r="E8170" t="s">
        <v>10274</v>
      </c>
      <c r="F8170" t="s">
        <v>5453</v>
      </c>
      <c r="G8170" s="160" t="s">
        <v>3997</v>
      </c>
      <c r="H8170" t="s">
        <v>5454</v>
      </c>
      <c r="I8170" s="160" t="s">
        <v>3997</v>
      </c>
      <c r="J8170" t="s">
        <v>5736</v>
      </c>
      <c r="K8170">
        <v>99</v>
      </c>
      <c r="L8170" t="s">
        <v>3999</v>
      </c>
    </row>
    <row r="8171" spans="1:12">
      <c r="A8171" s="15">
        <v>63125014</v>
      </c>
      <c r="B8171" t="s">
        <v>10234</v>
      </c>
      <c r="C8171" t="s">
        <v>10252</v>
      </c>
      <c r="D8171" t="s">
        <v>10270</v>
      </c>
      <c r="E8171" t="s">
        <v>10275</v>
      </c>
      <c r="F8171" t="s">
        <v>5453</v>
      </c>
      <c r="G8171" s="160" t="s">
        <v>3997</v>
      </c>
      <c r="H8171" t="s">
        <v>5454</v>
      </c>
      <c r="I8171" s="160" t="s">
        <v>3997</v>
      </c>
      <c r="J8171" t="s">
        <v>5736</v>
      </c>
      <c r="K8171">
        <v>99</v>
      </c>
      <c r="L8171" t="s">
        <v>3999</v>
      </c>
    </row>
    <row r="8172" spans="1:12">
      <c r="A8172" s="15">
        <v>63125015</v>
      </c>
      <c r="B8172" t="s">
        <v>10234</v>
      </c>
      <c r="C8172" t="s">
        <v>10252</v>
      </c>
      <c r="D8172" t="s">
        <v>10270</v>
      </c>
      <c r="E8172" t="s">
        <v>10276</v>
      </c>
      <c r="F8172" t="s">
        <v>5453</v>
      </c>
      <c r="G8172" s="160" t="s">
        <v>3997</v>
      </c>
      <c r="H8172" t="s">
        <v>5454</v>
      </c>
      <c r="I8172" s="160" t="s">
        <v>3997</v>
      </c>
      <c r="J8172" t="s">
        <v>5736</v>
      </c>
      <c r="K8172">
        <v>99</v>
      </c>
      <c r="L8172" t="s">
        <v>3999</v>
      </c>
    </row>
    <row r="8173" spans="1:12">
      <c r="A8173" s="15">
        <v>63125030</v>
      </c>
      <c r="B8173" t="s">
        <v>10234</v>
      </c>
      <c r="C8173" t="s">
        <v>10252</v>
      </c>
      <c r="D8173" t="s">
        <v>10270</v>
      </c>
      <c r="E8173" t="s">
        <v>10277</v>
      </c>
      <c r="F8173" t="s">
        <v>5453</v>
      </c>
      <c r="G8173" s="160" t="s">
        <v>3997</v>
      </c>
      <c r="H8173" t="s">
        <v>5454</v>
      </c>
      <c r="I8173" s="160" t="s">
        <v>3997</v>
      </c>
      <c r="J8173" t="s">
        <v>5736</v>
      </c>
      <c r="K8173">
        <v>99</v>
      </c>
      <c r="L8173" t="s">
        <v>3999</v>
      </c>
    </row>
    <row r="8174" spans="1:12">
      <c r="A8174" s="15">
        <v>63125031</v>
      </c>
      <c r="B8174" t="s">
        <v>10234</v>
      </c>
      <c r="C8174" t="s">
        <v>10252</v>
      </c>
      <c r="D8174" t="s">
        <v>10270</v>
      </c>
      <c r="E8174" t="s">
        <v>10278</v>
      </c>
      <c r="F8174" t="s">
        <v>5453</v>
      </c>
      <c r="G8174" s="160" t="s">
        <v>3997</v>
      </c>
      <c r="H8174" t="s">
        <v>5454</v>
      </c>
      <c r="I8174" s="160" t="s">
        <v>3997</v>
      </c>
      <c r="J8174" t="s">
        <v>5736</v>
      </c>
      <c r="K8174">
        <v>99</v>
      </c>
      <c r="L8174" t="s">
        <v>3999</v>
      </c>
    </row>
    <row r="8175" spans="1:12">
      <c r="A8175" s="15">
        <v>63125032</v>
      </c>
      <c r="B8175" t="s">
        <v>10234</v>
      </c>
      <c r="C8175" t="s">
        <v>10252</v>
      </c>
      <c r="D8175" t="s">
        <v>10270</v>
      </c>
      <c r="E8175" t="s">
        <v>10279</v>
      </c>
      <c r="F8175" t="s">
        <v>5453</v>
      </c>
      <c r="G8175" s="160" t="s">
        <v>3997</v>
      </c>
      <c r="H8175" t="s">
        <v>5454</v>
      </c>
      <c r="I8175" s="160" t="s">
        <v>3997</v>
      </c>
      <c r="J8175" t="s">
        <v>5736</v>
      </c>
      <c r="K8175">
        <v>99</v>
      </c>
      <c r="L8175" t="s">
        <v>3999</v>
      </c>
    </row>
    <row r="8176" spans="1:12">
      <c r="A8176" s="15">
        <v>63125040</v>
      </c>
      <c r="B8176" t="s">
        <v>10234</v>
      </c>
      <c r="C8176" t="s">
        <v>10252</v>
      </c>
      <c r="D8176" t="s">
        <v>10270</v>
      </c>
      <c r="E8176" t="s">
        <v>10280</v>
      </c>
      <c r="F8176" t="s">
        <v>5453</v>
      </c>
      <c r="G8176" s="160" t="s">
        <v>3997</v>
      </c>
      <c r="H8176" t="s">
        <v>5454</v>
      </c>
      <c r="I8176" s="160" t="s">
        <v>3997</v>
      </c>
      <c r="J8176" t="s">
        <v>5736</v>
      </c>
      <c r="K8176">
        <v>99</v>
      </c>
      <c r="L8176" t="s">
        <v>3999</v>
      </c>
    </row>
    <row r="8177" spans="1:12">
      <c r="A8177" s="15">
        <v>63125041</v>
      </c>
      <c r="B8177" t="s">
        <v>10234</v>
      </c>
      <c r="C8177" t="s">
        <v>10252</v>
      </c>
      <c r="D8177" t="s">
        <v>10270</v>
      </c>
      <c r="E8177" t="s">
        <v>10281</v>
      </c>
      <c r="F8177" t="s">
        <v>5453</v>
      </c>
      <c r="G8177" s="160" t="s">
        <v>3997</v>
      </c>
      <c r="H8177" t="s">
        <v>5454</v>
      </c>
      <c r="I8177" s="160" t="s">
        <v>3997</v>
      </c>
      <c r="J8177" t="s">
        <v>5736</v>
      </c>
      <c r="K8177">
        <v>99</v>
      </c>
      <c r="L8177" t="s">
        <v>3999</v>
      </c>
    </row>
    <row r="8178" spans="1:12">
      <c r="A8178" s="15">
        <v>63125042</v>
      </c>
      <c r="B8178" t="s">
        <v>10234</v>
      </c>
      <c r="C8178" t="s">
        <v>10252</v>
      </c>
      <c r="D8178" t="s">
        <v>10270</v>
      </c>
      <c r="E8178" t="s">
        <v>10282</v>
      </c>
      <c r="F8178" t="s">
        <v>5453</v>
      </c>
      <c r="G8178" s="160" t="s">
        <v>3997</v>
      </c>
      <c r="H8178" t="s">
        <v>5454</v>
      </c>
      <c r="I8178" s="160" t="s">
        <v>3997</v>
      </c>
      <c r="J8178" t="s">
        <v>5736</v>
      </c>
      <c r="K8178">
        <v>99</v>
      </c>
      <c r="L8178" t="s">
        <v>3999</v>
      </c>
    </row>
    <row r="8179" spans="1:12">
      <c r="A8179" s="15">
        <v>63125080</v>
      </c>
      <c r="B8179" t="s">
        <v>10234</v>
      </c>
      <c r="C8179" t="s">
        <v>10252</v>
      </c>
      <c r="D8179" t="s">
        <v>10270</v>
      </c>
      <c r="E8179" t="s">
        <v>10283</v>
      </c>
      <c r="F8179" t="s">
        <v>4073</v>
      </c>
      <c r="G8179" s="160" t="s">
        <v>4074</v>
      </c>
      <c r="H8179" t="s">
        <v>4075</v>
      </c>
      <c r="I8179" s="160" t="s">
        <v>4076</v>
      </c>
      <c r="J8179" t="s">
        <v>4077</v>
      </c>
      <c r="K8179">
        <v>99</v>
      </c>
      <c r="L8179" t="s">
        <v>3999</v>
      </c>
    </row>
    <row r="8180" spans="1:12">
      <c r="A8180" s="15">
        <v>63131001</v>
      </c>
      <c r="B8180" t="s">
        <v>10234</v>
      </c>
      <c r="C8180" t="s">
        <v>10252</v>
      </c>
      <c r="D8180" t="s">
        <v>10284</v>
      </c>
      <c r="E8180" t="s">
        <v>10284</v>
      </c>
      <c r="F8180" t="s">
        <v>5453</v>
      </c>
      <c r="G8180" s="160" t="s">
        <v>3997</v>
      </c>
      <c r="H8180" t="s">
        <v>5454</v>
      </c>
      <c r="I8180" s="160" t="s">
        <v>3997</v>
      </c>
      <c r="J8180" t="s">
        <v>5736</v>
      </c>
      <c r="K8180">
        <v>99</v>
      </c>
      <c r="L8180" t="s">
        <v>3999</v>
      </c>
    </row>
    <row r="8181" spans="1:12">
      <c r="A8181" s="15">
        <v>63131010</v>
      </c>
      <c r="B8181" t="s">
        <v>10234</v>
      </c>
      <c r="C8181" t="s">
        <v>10252</v>
      </c>
      <c r="D8181" t="s">
        <v>10284</v>
      </c>
      <c r="E8181" t="s">
        <v>10285</v>
      </c>
      <c r="F8181" t="s">
        <v>5453</v>
      </c>
      <c r="G8181" s="160" t="s">
        <v>3997</v>
      </c>
      <c r="H8181" t="s">
        <v>5454</v>
      </c>
      <c r="I8181" s="160" t="s">
        <v>3997</v>
      </c>
      <c r="J8181" t="s">
        <v>5736</v>
      </c>
      <c r="K8181">
        <v>99</v>
      </c>
      <c r="L8181" t="s">
        <v>3999</v>
      </c>
    </row>
    <row r="8182" spans="1:12">
      <c r="A8182" s="15">
        <v>63131011</v>
      </c>
      <c r="B8182" t="s">
        <v>10234</v>
      </c>
      <c r="C8182" t="s">
        <v>10252</v>
      </c>
      <c r="D8182" t="s">
        <v>10284</v>
      </c>
      <c r="E8182" t="s">
        <v>10286</v>
      </c>
      <c r="F8182" t="s">
        <v>5453</v>
      </c>
      <c r="G8182" s="160" t="s">
        <v>3997</v>
      </c>
      <c r="H8182" t="s">
        <v>5454</v>
      </c>
      <c r="I8182" s="160" t="s">
        <v>3997</v>
      </c>
      <c r="J8182" t="s">
        <v>5736</v>
      </c>
      <c r="K8182">
        <v>99</v>
      </c>
      <c r="L8182" t="s">
        <v>3999</v>
      </c>
    </row>
    <row r="8183" spans="1:12">
      <c r="A8183" s="15">
        <v>63131012</v>
      </c>
      <c r="B8183" t="s">
        <v>10234</v>
      </c>
      <c r="C8183" t="s">
        <v>10252</v>
      </c>
      <c r="D8183" t="s">
        <v>10284</v>
      </c>
      <c r="E8183" t="s">
        <v>10287</v>
      </c>
      <c r="F8183" t="s">
        <v>5453</v>
      </c>
      <c r="G8183" s="160" t="s">
        <v>3997</v>
      </c>
      <c r="H8183" t="s">
        <v>5454</v>
      </c>
      <c r="I8183" s="160" t="s">
        <v>3997</v>
      </c>
      <c r="J8183" t="s">
        <v>5736</v>
      </c>
      <c r="K8183">
        <v>99</v>
      </c>
      <c r="L8183" t="s">
        <v>3999</v>
      </c>
    </row>
    <row r="8184" spans="1:12">
      <c r="A8184" s="15">
        <v>63131013</v>
      </c>
      <c r="B8184" t="s">
        <v>10234</v>
      </c>
      <c r="C8184" t="s">
        <v>10252</v>
      </c>
      <c r="D8184" t="s">
        <v>10284</v>
      </c>
      <c r="E8184" t="s">
        <v>10288</v>
      </c>
      <c r="F8184" t="s">
        <v>5453</v>
      </c>
      <c r="G8184" s="160" t="s">
        <v>3997</v>
      </c>
      <c r="H8184" t="s">
        <v>5454</v>
      </c>
      <c r="I8184" s="160" t="s">
        <v>3997</v>
      </c>
      <c r="J8184" t="s">
        <v>5736</v>
      </c>
      <c r="K8184">
        <v>99</v>
      </c>
      <c r="L8184" t="s">
        <v>3999</v>
      </c>
    </row>
    <row r="8185" spans="1:12">
      <c r="A8185" s="15">
        <v>63131014</v>
      </c>
      <c r="B8185" t="s">
        <v>10234</v>
      </c>
      <c r="C8185" t="s">
        <v>10252</v>
      </c>
      <c r="D8185" t="s">
        <v>10284</v>
      </c>
      <c r="E8185" t="s">
        <v>10289</v>
      </c>
      <c r="F8185" t="s">
        <v>5453</v>
      </c>
      <c r="G8185" s="160" t="s">
        <v>3997</v>
      </c>
      <c r="H8185" t="s">
        <v>5454</v>
      </c>
      <c r="I8185" s="160" t="s">
        <v>3997</v>
      </c>
      <c r="J8185" t="s">
        <v>5736</v>
      </c>
      <c r="K8185">
        <v>99</v>
      </c>
      <c r="L8185" t="s">
        <v>3999</v>
      </c>
    </row>
    <row r="8186" spans="1:12">
      <c r="A8186" s="15">
        <v>63131015</v>
      </c>
      <c r="B8186" t="s">
        <v>10234</v>
      </c>
      <c r="C8186" t="s">
        <v>10252</v>
      </c>
      <c r="D8186" t="s">
        <v>10284</v>
      </c>
      <c r="E8186" t="s">
        <v>10290</v>
      </c>
      <c r="F8186" t="s">
        <v>5453</v>
      </c>
      <c r="G8186" s="160" t="s">
        <v>3997</v>
      </c>
      <c r="H8186" t="s">
        <v>5454</v>
      </c>
      <c r="I8186" s="160" t="s">
        <v>3997</v>
      </c>
      <c r="J8186" t="s">
        <v>5736</v>
      </c>
      <c r="K8186">
        <v>99</v>
      </c>
      <c r="L8186" t="s">
        <v>3999</v>
      </c>
    </row>
    <row r="8187" spans="1:12">
      <c r="A8187" s="15">
        <v>63131016</v>
      </c>
      <c r="B8187" t="s">
        <v>10234</v>
      </c>
      <c r="C8187" t="s">
        <v>10252</v>
      </c>
      <c r="D8187" t="s">
        <v>10284</v>
      </c>
      <c r="E8187" t="s">
        <v>10291</v>
      </c>
      <c r="F8187" t="s">
        <v>5453</v>
      </c>
      <c r="G8187" s="160" t="s">
        <v>3997</v>
      </c>
      <c r="H8187" t="s">
        <v>5454</v>
      </c>
      <c r="I8187" s="160" t="s">
        <v>3997</v>
      </c>
      <c r="J8187" t="s">
        <v>5736</v>
      </c>
      <c r="K8187">
        <v>99</v>
      </c>
      <c r="L8187" t="s">
        <v>3999</v>
      </c>
    </row>
    <row r="8188" spans="1:12">
      <c r="A8188" s="15">
        <v>63131017</v>
      </c>
      <c r="B8188" t="s">
        <v>10234</v>
      </c>
      <c r="C8188" t="s">
        <v>10252</v>
      </c>
      <c r="D8188" t="s">
        <v>10284</v>
      </c>
      <c r="E8188" t="s">
        <v>10292</v>
      </c>
      <c r="F8188" t="s">
        <v>5453</v>
      </c>
      <c r="G8188" s="160" t="s">
        <v>3997</v>
      </c>
      <c r="H8188" t="s">
        <v>5454</v>
      </c>
      <c r="I8188" s="160" t="s">
        <v>3997</v>
      </c>
      <c r="J8188" t="s">
        <v>5736</v>
      </c>
      <c r="K8188">
        <v>99</v>
      </c>
      <c r="L8188" t="s">
        <v>3999</v>
      </c>
    </row>
    <row r="8189" spans="1:12">
      <c r="A8189" s="15">
        <v>63131018</v>
      </c>
      <c r="B8189" t="s">
        <v>10234</v>
      </c>
      <c r="C8189" t="s">
        <v>10252</v>
      </c>
      <c r="D8189" t="s">
        <v>10284</v>
      </c>
      <c r="E8189" t="s">
        <v>10293</v>
      </c>
      <c r="F8189" t="s">
        <v>5453</v>
      </c>
      <c r="G8189" s="160" t="s">
        <v>3997</v>
      </c>
      <c r="H8189" t="s">
        <v>5454</v>
      </c>
      <c r="I8189" s="160" t="s">
        <v>3997</v>
      </c>
      <c r="J8189" t="s">
        <v>5736</v>
      </c>
      <c r="K8189">
        <v>99</v>
      </c>
      <c r="L8189" t="s">
        <v>3999</v>
      </c>
    </row>
    <row r="8190" spans="1:12">
      <c r="A8190" s="15">
        <v>63131030</v>
      </c>
      <c r="B8190" t="s">
        <v>10234</v>
      </c>
      <c r="C8190" t="s">
        <v>10252</v>
      </c>
      <c r="D8190" t="s">
        <v>10284</v>
      </c>
      <c r="E8190" t="s">
        <v>10294</v>
      </c>
      <c r="F8190" t="s">
        <v>5453</v>
      </c>
      <c r="G8190" s="160" t="s">
        <v>3997</v>
      </c>
      <c r="H8190" t="s">
        <v>5454</v>
      </c>
      <c r="I8190" s="160" t="s">
        <v>3997</v>
      </c>
      <c r="J8190" t="s">
        <v>5736</v>
      </c>
      <c r="K8190">
        <v>99</v>
      </c>
      <c r="L8190" t="s">
        <v>3999</v>
      </c>
    </row>
    <row r="8191" spans="1:12">
      <c r="A8191" s="15">
        <v>63131031</v>
      </c>
      <c r="B8191" t="s">
        <v>10234</v>
      </c>
      <c r="C8191" t="s">
        <v>10252</v>
      </c>
      <c r="D8191" t="s">
        <v>10284</v>
      </c>
      <c r="E8191" t="s">
        <v>10295</v>
      </c>
      <c r="F8191" t="s">
        <v>5453</v>
      </c>
      <c r="G8191" s="160" t="s">
        <v>3997</v>
      </c>
      <c r="H8191" t="s">
        <v>5454</v>
      </c>
      <c r="I8191" s="160" t="s">
        <v>3997</v>
      </c>
      <c r="J8191" t="s">
        <v>5736</v>
      </c>
      <c r="K8191">
        <v>99</v>
      </c>
      <c r="L8191" t="s">
        <v>3999</v>
      </c>
    </row>
    <row r="8192" spans="1:12">
      <c r="A8192" s="15">
        <v>63131032</v>
      </c>
      <c r="B8192" t="s">
        <v>10234</v>
      </c>
      <c r="C8192" t="s">
        <v>10252</v>
      </c>
      <c r="D8192" t="s">
        <v>10284</v>
      </c>
      <c r="E8192" t="s">
        <v>10296</v>
      </c>
      <c r="F8192" t="s">
        <v>5453</v>
      </c>
      <c r="G8192" s="160" t="s">
        <v>3997</v>
      </c>
      <c r="H8192" t="s">
        <v>5454</v>
      </c>
      <c r="I8192" s="160" t="s">
        <v>3997</v>
      </c>
      <c r="J8192" t="s">
        <v>5736</v>
      </c>
      <c r="K8192">
        <v>99</v>
      </c>
      <c r="L8192" t="s">
        <v>3999</v>
      </c>
    </row>
    <row r="8193" spans="1:12">
      <c r="A8193" s="15">
        <v>63131033</v>
      </c>
      <c r="B8193" t="s">
        <v>10234</v>
      </c>
      <c r="C8193" t="s">
        <v>10252</v>
      </c>
      <c r="D8193" t="s">
        <v>10284</v>
      </c>
      <c r="E8193" t="s">
        <v>10297</v>
      </c>
      <c r="F8193" t="s">
        <v>5453</v>
      </c>
      <c r="G8193" s="160" t="s">
        <v>3997</v>
      </c>
      <c r="H8193" t="s">
        <v>5454</v>
      </c>
      <c r="I8193" s="160" t="s">
        <v>3997</v>
      </c>
      <c r="J8193" t="s">
        <v>5736</v>
      </c>
      <c r="K8193">
        <v>99</v>
      </c>
      <c r="L8193" t="s">
        <v>3999</v>
      </c>
    </row>
    <row r="8194" spans="1:12">
      <c r="A8194" s="15">
        <v>63131034</v>
      </c>
      <c r="B8194" t="s">
        <v>10234</v>
      </c>
      <c r="C8194" t="s">
        <v>10252</v>
      </c>
      <c r="D8194" t="s">
        <v>10284</v>
      </c>
      <c r="E8194" t="s">
        <v>10298</v>
      </c>
      <c r="F8194" t="s">
        <v>5453</v>
      </c>
      <c r="G8194" s="160" t="s">
        <v>3997</v>
      </c>
      <c r="H8194" t="s">
        <v>5454</v>
      </c>
      <c r="I8194" s="160" t="s">
        <v>3997</v>
      </c>
      <c r="J8194" t="s">
        <v>5736</v>
      </c>
      <c r="K8194">
        <v>99</v>
      </c>
      <c r="L8194" t="s">
        <v>3999</v>
      </c>
    </row>
    <row r="8195" spans="1:12">
      <c r="A8195" s="15">
        <v>63131038</v>
      </c>
      <c r="B8195" t="s">
        <v>10234</v>
      </c>
      <c r="C8195" t="s">
        <v>10252</v>
      </c>
      <c r="D8195" t="s">
        <v>10284</v>
      </c>
      <c r="E8195" t="s">
        <v>10299</v>
      </c>
      <c r="F8195" t="s">
        <v>5453</v>
      </c>
      <c r="G8195" s="160" t="s">
        <v>3997</v>
      </c>
      <c r="H8195" t="s">
        <v>5454</v>
      </c>
      <c r="I8195" s="160" t="s">
        <v>3997</v>
      </c>
      <c r="J8195" t="s">
        <v>5736</v>
      </c>
      <c r="K8195">
        <v>99</v>
      </c>
      <c r="L8195" t="s">
        <v>3999</v>
      </c>
    </row>
    <row r="8196" spans="1:12">
      <c r="A8196" s="15">
        <v>63131080</v>
      </c>
      <c r="B8196" t="s">
        <v>10234</v>
      </c>
      <c r="C8196" t="s">
        <v>10252</v>
      </c>
      <c r="D8196" t="s">
        <v>10284</v>
      </c>
      <c r="E8196" t="s">
        <v>10300</v>
      </c>
      <c r="F8196" t="s">
        <v>4073</v>
      </c>
      <c r="G8196" s="160" t="s">
        <v>4074</v>
      </c>
      <c r="H8196" t="s">
        <v>4075</v>
      </c>
      <c r="I8196" s="160" t="s">
        <v>4076</v>
      </c>
      <c r="J8196" t="s">
        <v>4077</v>
      </c>
      <c r="K8196">
        <v>99</v>
      </c>
      <c r="L8196" t="s">
        <v>3999</v>
      </c>
    </row>
    <row r="8197" spans="1:12">
      <c r="A8197" s="15">
        <v>63134001</v>
      </c>
      <c r="B8197" t="s">
        <v>10234</v>
      </c>
      <c r="C8197" t="s">
        <v>10252</v>
      </c>
      <c r="D8197" t="s">
        <v>10301</v>
      </c>
      <c r="E8197" t="s">
        <v>10301</v>
      </c>
      <c r="F8197" t="s">
        <v>5453</v>
      </c>
      <c r="G8197" s="160" t="s">
        <v>3997</v>
      </c>
      <c r="H8197" t="s">
        <v>5454</v>
      </c>
      <c r="I8197" s="160" t="s">
        <v>3997</v>
      </c>
      <c r="J8197" t="s">
        <v>5736</v>
      </c>
      <c r="K8197">
        <v>99</v>
      </c>
      <c r="L8197" t="s">
        <v>3999</v>
      </c>
    </row>
    <row r="8198" spans="1:12">
      <c r="A8198" s="15">
        <v>63134010</v>
      </c>
      <c r="B8198" t="s">
        <v>10234</v>
      </c>
      <c r="C8198" t="s">
        <v>10252</v>
      </c>
      <c r="D8198" t="s">
        <v>10301</v>
      </c>
      <c r="E8198" t="s">
        <v>10302</v>
      </c>
      <c r="F8198" t="s">
        <v>5453</v>
      </c>
      <c r="G8198" s="160" t="s">
        <v>3997</v>
      </c>
      <c r="H8198" t="s">
        <v>5454</v>
      </c>
      <c r="I8198" s="160" t="s">
        <v>3997</v>
      </c>
      <c r="J8198" t="s">
        <v>5736</v>
      </c>
      <c r="K8198">
        <v>99</v>
      </c>
      <c r="L8198" t="s">
        <v>3999</v>
      </c>
    </row>
    <row r="8199" spans="1:12">
      <c r="A8199" s="15">
        <v>63134011</v>
      </c>
      <c r="B8199" t="s">
        <v>10234</v>
      </c>
      <c r="C8199" t="s">
        <v>10252</v>
      </c>
      <c r="D8199" t="s">
        <v>10301</v>
      </c>
      <c r="E8199" t="s">
        <v>10303</v>
      </c>
      <c r="F8199" t="s">
        <v>5453</v>
      </c>
      <c r="G8199" s="160" t="s">
        <v>3997</v>
      </c>
      <c r="H8199" t="s">
        <v>5454</v>
      </c>
      <c r="I8199" s="160" t="s">
        <v>3997</v>
      </c>
      <c r="J8199" t="s">
        <v>5736</v>
      </c>
      <c r="K8199">
        <v>99</v>
      </c>
      <c r="L8199" t="s">
        <v>3999</v>
      </c>
    </row>
    <row r="8200" spans="1:12">
      <c r="A8200" s="15">
        <v>63134012</v>
      </c>
      <c r="B8200" t="s">
        <v>10234</v>
      </c>
      <c r="C8200" t="s">
        <v>10252</v>
      </c>
      <c r="D8200" t="s">
        <v>10301</v>
      </c>
      <c r="E8200" t="s">
        <v>10304</v>
      </c>
      <c r="F8200" t="s">
        <v>5453</v>
      </c>
      <c r="G8200" s="160" t="s">
        <v>3997</v>
      </c>
      <c r="H8200" t="s">
        <v>5454</v>
      </c>
      <c r="I8200" s="160" t="s">
        <v>3997</v>
      </c>
      <c r="J8200" t="s">
        <v>5736</v>
      </c>
      <c r="K8200">
        <v>99</v>
      </c>
      <c r="L8200" t="s">
        <v>3999</v>
      </c>
    </row>
    <row r="8201" spans="1:12">
      <c r="A8201" s="15">
        <v>63134013</v>
      </c>
      <c r="B8201" t="s">
        <v>10234</v>
      </c>
      <c r="C8201" t="s">
        <v>10252</v>
      </c>
      <c r="D8201" t="s">
        <v>10301</v>
      </c>
      <c r="E8201" t="s">
        <v>10305</v>
      </c>
      <c r="F8201" t="s">
        <v>5453</v>
      </c>
      <c r="G8201" s="160" t="s">
        <v>3997</v>
      </c>
      <c r="H8201" t="s">
        <v>5454</v>
      </c>
      <c r="I8201" s="160" t="s">
        <v>3997</v>
      </c>
      <c r="J8201" t="s">
        <v>5736</v>
      </c>
      <c r="K8201">
        <v>99</v>
      </c>
      <c r="L8201" t="s">
        <v>3999</v>
      </c>
    </row>
    <row r="8202" spans="1:12">
      <c r="A8202" s="15">
        <v>63134014</v>
      </c>
      <c r="B8202" t="s">
        <v>10234</v>
      </c>
      <c r="C8202" t="s">
        <v>10252</v>
      </c>
      <c r="D8202" t="s">
        <v>10301</v>
      </c>
      <c r="E8202" t="s">
        <v>10306</v>
      </c>
      <c r="F8202" t="s">
        <v>5453</v>
      </c>
      <c r="G8202" s="160" t="s">
        <v>3997</v>
      </c>
      <c r="H8202" t="s">
        <v>5454</v>
      </c>
      <c r="I8202" s="160" t="s">
        <v>3997</v>
      </c>
      <c r="J8202" t="s">
        <v>5736</v>
      </c>
      <c r="K8202">
        <v>99</v>
      </c>
      <c r="L8202" t="s">
        <v>3999</v>
      </c>
    </row>
    <row r="8203" spans="1:12">
      <c r="A8203" s="15">
        <v>63134015</v>
      </c>
      <c r="B8203" t="s">
        <v>10234</v>
      </c>
      <c r="C8203" t="s">
        <v>10252</v>
      </c>
      <c r="D8203" t="s">
        <v>10301</v>
      </c>
      <c r="E8203" t="s">
        <v>10307</v>
      </c>
      <c r="F8203" t="s">
        <v>5453</v>
      </c>
      <c r="G8203" s="160" t="s">
        <v>3997</v>
      </c>
      <c r="H8203" t="s">
        <v>5454</v>
      </c>
      <c r="I8203" s="160" t="s">
        <v>3997</v>
      </c>
      <c r="J8203" t="s">
        <v>5736</v>
      </c>
      <c r="K8203">
        <v>99</v>
      </c>
      <c r="L8203" t="s">
        <v>3999</v>
      </c>
    </row>
    <row r="8204" spans="1:12">
      <c r="A8204" s="15">
        <v>63134016</v>
      </c>
      <c r="B8204" t="s">
        <v>10234</v>
      </c>
      <c r="C8204" t="s">
        <v>10252</v>
      </c>
      <c r="D8204" t="s">
        <v>10301</v>
      </c>
      <c r="E8204" t="s">
        <v>10308</v>
      </c>
      <c r="F8204" t="s">
        <v>5453</v>
      </c>
      <c r="G8204" s="160" t="s">
        <v>3997</v>
      </c>
      <c r="H8204" t="s">
        <v>5454</v>
      </c>
      <c r="I8204" s="160" t="s">
        <v>3997</v>
      </c>
      <c r="J8204" t="s">
        <v>5736</v>
      </c>
      <c r="K8204">
        <v>99</v>
      </c>
      <c r="L8204" t="s">
        <v>3999</v>
      </c>
    </row>
    <row r="8205" spans="1:12">
      <c r="A8205" s="15">
        <v>63134017</v>
      </c>
      <c r="B8205" t="s">
        <v>10234</v>
      </c>
      <c r="C8205" t="s">
        <v>10252</v>
      </c>
      <c r="D8205" t="s">
        <v>10301</v>
      </c>
      <c r="E8205" t="s">
        <v>10309</v>
      </c>
      <c r="F8205" t="s">
        <v>5453</v>
      </c>
      <c r="G8205" s="160" t="s">
        <v>3997</v>
      </c>
      <c r="H8205" t="s">
        <v>5454</v>
      </c>
      <c r="I8205" s="160" t="s">
        <v>3997</v>
      </c>
      <c r="J8205" t="s">
        <v>5736</v>
      </c>
      <c r="K8205">
        <v>99</v>
      </c>
      <c r="L8205" t="s">
        <v>3999</v>
      </c>
    </row>
    <row r="8206" spans="1:12">
      <c r="A8206" s="15">
        <v>63134018</v>
      </c>
      <c r="B8206" t="s">
        <v>10234</v>
      </c>
      <c r="C8206" t="s">
        <v>10252</v>
      </c>
      <c r="D8206" t="s">
        <v>10301</v>
      </c>
      <c r="E8206" t="s">
        <v>10310</v>
      </c>
      <c r="F8206" t="s">
        <v>5453</v>
      </c>
      <c r="G8206" s="160" t="s">
        <v>3997</v>
      </c>
      <c r="H8206" t="s">
        <v>5454</v>
      </c>
      <c r="I8206" s="160" t="s">
        <v>3997</v>
      </c>
      <c r="J8206" t="s">
        <v>5736</v>
      </c>
      <c r="K8206">
        <v>99</v>
      </c>
      <c r="L8206" t="s">
        <v>3999</v>
      </c>
    </row>
    <row r="8207" spans="1:12">
      <c r="A8207" s="15">
        <v>63134019</v>
      </c>
      <c r="B8207" t="s">
        <v>10234</v>
      </c>
      <c r="C8207" t="s">
        <v>10252</v>
      </c>
      <c r="D8207" t="s">
        <v>10301</v>
      </c>
      <c r="E8207" t="s">
        <v>10311</v>
      </c>
      <c r="F8207" t="s">
        <v>5453</v>
      </c>
      <c r="G8207" s="160" t="s">
        <v>3997</v>
      </c>
      <c r="H8207" t="s">
        <v>5454</v>
      </c>
      <c r="I8207" s="160" t="s">
        <v>3997</v>
      </c>
      <c r="J8207" t="s">
        <v>5736</v>
      </c>
      <c r="K8207">
        <v>99</v>
      </c>
      <c r="L8207" t="s">
        <v>3999</v>
      </c>
    </row>
    <row r="8208" spans="1:12">
      <c r="A8208" s="15">
        <v>63134020</v>
      </c>
      <c r="B8208" t="s">
        <v>10234</v>
      </c>
      <c r="C8208" t="s">
        <v>10252</v>
      </c>
      <c r="D8208" t="s">
        <v>10301</v>
      </c>
      <c r="E8208" t="s">
        <v>10312</v>
      </c>
      <c r="F8208" t="s">
        <v>5453</v>
      </c>
      <c r="G8208" s="160" t="s">
        <v>3997</v>
      </c>
      <c r="H8208" t="s">
        <v>5454</v>
      </c>
      <c r="I8208" s="160" t="s">
        <v>3997</v>
      </c>
      <c r="J8208" t="s">
        <v>5736</v>
      </c>
      <c r="K8208">
        <v>99</v>
      </c>
      <c r="L8208" t="s">
        <v>3999</v>
      </c>
    </row>
    <row r="8209" spans="1:12">
      <c r="A8209" s="15">
        <v>63134021</v>
      </c>
      <c r="B8209" t="s">
        <v>10234</v>
      </c>
      <c r="C8209" t="s">
        <v>10252</v>
      </c>
      <c r="D8209" t="s">
        <v>10301</v>
      </c>
      <c r="E8209" t="s">
        <v>10313</v>
      </c>
      <c r="F8209" t="s">
        <v>5453</v>
      </c>
      <c r="G8209" s="160" t="s">
        <v>3997</v>
      </c>
      <c r="H8209" t="s">
        <v>5454</v>
      </c>
      <c r="I8209" s="160" t="s">
        <v>3997</v>
      </c>
      <c r="J8209" t="s">
        <v>5736</v>
      </c>
      <c r="K8209">
        <v>99</v>
      </c>
      <c r="L8209" t="s">
        <v>3999</v>
      </c>
    </row>
    <row r="8210" spans="1:12">
      <c r="A8210" s="15">
        <v>63134022</v>
      </c>
      <c r="B8210" t="s">
        <v>10234</v>
      </c>
      <c r="C8210" t="s">
        <v>10252</v>
      </c>
      <c r="D8210" t="s">
        <v>10301</v>
      </c>
      <c r="E8210" t="s">
        <v>10314</v>
      </c>
      <c r="F8210" t="s">
        <v>5453</v>
      </c>
      <c r="G8210" s="160" t="s">
        <v>3997</v>
      </c>
      <c r="H8210" t="s">
        <v>5454</v>
      </c>
      <c r="I8210" s="160" t="s">
        <v>3997</v>
      </c>
      <c r="J8210" t="s">
        <v>5736</v>
      </c>
      <c r="K8210">
        <v>99</v>
      </c>
      <c r="L8210" t="s">
        <v>3999</v>
      </c>
    </row>
    <row r="8211" spans="1:12">
      <c r="A8211" s="15">
        <v>63134023</v>
      </c>
      <c r="B8211" t="s">
        <v>10234</v>
      </c>
      <c r="C8211" t="s">
        <v>10252</v>
      </c>
      <c r="D8211" t="s">
        <v>10301</v>
      </c>
      <c r="E8211" t="s">
        <v>10315</v>
      </c>
      <c r="F8211" t="s">
        <v>5453</v>
      </c>
      <c r="G8211" s="160" t="s">
        <v>3997</v>
      </c>
      <c r="H8211" t="s">
        <v>5454</v>
      </c>
      <c r="I8211" s="160" t="s">
        <v>3997</v>
      </c>
      <c r="J8211" t="s">
        <v>5736</v>
      </c>
      <c r="K8211">
        <v>99</v>
      </c>
      <c r="L8211" t="s">
        <v>3999</v>
      </c>
    </row>
    <row r="8212" spans="1:12">
      <c r="A8212" s="15">
        <v>63134024</v>
      </c>
      <c r="B8212" t="s">
        <v>10234</v>
      </c>
      <c r="C8212" t="s">
        <v>10252</v>
      </c>
      <c r="D8212" t="s">
        <v>10301</v>
      </c>
      <c r="E8212" t="s">
        <v>10316</v>
      </c>
      <c r="F8212" t="s">
        <v>5453</v>
      </c>
      <c r="G8212" s="160" t="s">
        <v>3997</v>
      </c>
      <c r="H8212" t="s">
        <v>5454</v>
      </c>
      <c r="I8212" s="160" t="s">
        <v>3997</v>
      </c>
      <c r="J8212" t="s">
        <v>5736</v>
      </c>
      <c r="K8212">
        <v>99</v>
      </c>
      <c r="L8212" t="s">
        <v>3999</v>
      </c>
    </row>
    <row r="8213" spans="1:12">
      <c r="A8213" s="15">
        <v>63134025</v>
      </c>
      <c r="B8213" t="s">
        <v>10234</v>
      </c>
      <c r="C8213" t="s">
        <v>10252</v>
      </c>
      <c r="D8213" t="s">
        <v>10301</v>
      </c>
      <c r="E8213" t="s">
        <v>10317</v>
      </c>
      <c r="F8213" t="s">
        <v>5453</v>
      </c>
      <c r="G8213" s="160" t="s">
        <v>3997</v>
      </c>
      <c r="H8213" t="s">
        <v>5454</v>
      </c>
      <c r="I8213" s="160" t="s">
        <v>3997</v>
      </c>
      <c r="J8213" t="s">
        <v>5736</v>
      </c>
      <c r="K8213">
        <v>99</v>
      </c>
      <c r="L8213" t="s">
        <v>3999</v>
      </c>
    </row>
    <row r="8214" spans="1:12">
      <c r="A8214" s="15">
        <v>63134026</v>
      </c>
      <c r="B8214" t="s">
        <v>10234</v>
      </c>
      <c r="C8214" t="s">
        <v>10252</v>
      </c>
      <c r="D8214" t="s">
        <v>10301</v>
      </c>
      <c r="E8214" t="s">
        <v>10318</v>
      </c>
      <c r="F8214" t="s">
        <v>5453</v>
      </c>
      <c r="G8214" s="160" t="s">
        <v>3997</v>
      </c>
      <c r="H8214" t="s">
        <v>5454</v>
      </c>
      <c r="I8214" s="160" t="s">
        <v>3995</v>
      </c>
      <c r="J8214" t="s">
        <v>5461</v>
      </c>
      <c r="K8214">
        <v>99</v>
      </c>
      <c r="L8214" t="s">
        <v>3999</v>
      </c>
    </row>
    <row r="8215" spans="1:12">
      <c r="A8215" s="15">
        <v>63134027</v>
      </c>
      <c r="B8215" t="s">
        <v>10234</v>
      </c>
      <c r="C8215" t="s">
        <v>10252</v>
      </c>
      <c r="D8215" t="s">
        <v>10301</v>
      </c>
      <c r="E8215" t="s">
        <v>10319</v>
      </c>
      <c r="F8215" t="s">
        <v>5453</v>
      </c>
      <c r="G8215" s="160" t="s">
        <v>3997</v>
      </c>
      <c r="H8215" t="s">
        <v>5454</v>
      </c>
      <c r="I8215" s="160" t="s">
        <v>3997</v>
      </c>
      <c r="J8215" t="s">
        <v>5736</v>
      </c>
      <c r="K8215">
        <v>99</v>
      </c>
      <c r="L8215" t="s">
        <v>3999</v>
      </c>
    </row>
    <row r="8216" spans="1:12">
      <c r="A8216" s="15">
        <v>63134028</v>
      </c>
      <c r="B8216" t="s">
        <v>10234</v>
      </c>
      <c r="C8216" t="s">
        <v>10252</v>
      </c>
      <c r="D8216" t="s">
        <v>10301</v>
      </c>
      <c r="E8216" t="s">
        <v>10320</v>
      </c>
      <c r="F8216" t="s">
        <v>5453</v>
      </c>
      <c r="G8216" s="160" t="s">
        <v>3997</v>
      </c>
      <c r="H8216" t="s">
        <v>5454</v>
      </c>
      <c r="I8216" s="160" t="s">
        <v>3997</v>
      </c>
      <c r="J8216" t="s">
        <v>5736</v>
      </c>
      <c r="K8216">
        <v>99</v>
      </c>
      <c r="L8216" t="s">
        <v>3999</v>
      </c>
    </row>
    <row r="8217" spans="1:12">
      <c r="A8217" s="15">
        <v>63134029</v>
      </c>
      <c r="B8217" t="s">
        <v>10234</v>
      </c>
      <c r="C8217" t="s">
        <v>10252</v>
      </c>
      <c r="D8217" t="s">
        <v>10301</v>
      </c>
      <c r="E8217" t="s">
        <v>10321</v>
      </c>
      <c r="F8217" t="s">
        <v>5453</v>
      </c>
      <c r="G8217" s="160" t="s">
        <v>3997</v>
      </c>
      <c r="H8217" t="s">
        <v>5454</v>
      </c>
      <c r="I8217" s="160" t="s">
        <v>3997</v>
      </c>
      <c r="J8217" t="s">
        <v>5736</v>
      </c>
      <c r="K8217">
        <v>99</v>
      </c>
      <c r="L8217" t="s">
        <v>3999</v>
      </c>
    </row>
    <row r="8218" spans="1:12">
      <c r="A8218" s="15">
        <v>63134030</v>
      </c>
      <c r="B8218" t="s">
        <v>10234</v>
      </c>
      <c r="C8218" t="s">
        <v>10252</v>
      </c>
      <c r="D8218" t="s">
        <v>10301</v>
      </c>
      <c r="E8218" t="s">
        <v>10322</v>
      </c>
      <c r="F8218" t="s">
        <v>5453</v>
      </c>
      <c r="G8218" s="160" t="s">
        <v>3997</v>
      </c>
      <c r="H8218" t="s">
        <v>5454</v>
      </c>
      <c r="I8218" s="160" t="s">
        <v>3997</v>
      </c>
      <c r="J8218" t="s">
        <v>5736</v>
      </c>
      <c r="K8218">
        <v>99</v>
      </c>
      <c r="L8218" t="s">
        <v>3999</v>
      </c>
    </row>
    <row r="8219" spans="1:12">
      <c r="A8219" s="15">
        <v>63134031</v>
      </c>
      <c r="B8219" t="s">
        <v>10234</v>
      </c>
      <c r="C8219" t="s">
        <v>10252</v>
      </c>
      <c r="D8219" t="s">
        <v>10301</v>
      </c>
      <c r="E8219" t="s">
        <v>10323</v>
      </c>
      <c r="F8219" t="s">
        <v>5453</v>
      </c>
      <c r="G8219" s="160" t="s">
        <v>3997</v>
      </c>
      <c r="H8219" t="s">
        <v>5454</v>
      </c>
      <c r="I8219" s="160" t="s">
        <v>3997</v>
      </c>
      <c r="J8219" t="s">
        <v>5736</v>
      </c>
      <c r="K8219">
        <v>99</v>
      </c>
      <c r="L8219" t="s">
        <v>3999</v>
      </c>
    </row>
    <row r="8220" spans="1:12">
      <c r="A8220" s="15">
        <v>63134032</v>
      </c>
      <c r="B8220" t="s">
        <v>10234</v>
      </c>
      <c r="C8220" t="s">
        <v>10252</v>
      </c>
      <c r="D8220" t="s">
        <v>10301</v>
      </c>
      <c r="E8220" t="s">
        <v>10324</v>
      </c>
      <c r="F8220" t="s">
        <v>5453</v>
      </c>
      <c r="G8220" s="160" t="s">
        <v>3997</v>
      </c>
      <c r="H8220" t="s">
        <v>5454</v>
      </c>
      <c r="I8220" s="160" t="s">
        <v>3997</v>
      </c>
      <c r="J8220" t="s">
        <v>5736</v>
      </c>
      <c r="K8220">
        <v>99</v>
      </c>
      <c r="L8220" t="s">
        <v>3999</v>
      </c>
    </row>
    <row r="8221" spans="1:12">
      <c r="A8221" s="15">
        <v>63134033</v>
      </c>
      <c r="B8221" t="s">
        <v>10234</v>
      </c>
      <c r="C8221" t="s">
        <v>10252</v>
      </c>
      <c r="D8221" t="s">
        <v>10301</v>
      </c>
      <c r="E8221" t="s">
        <v>10325</v>
      </c>
      <c r="F8221" t="s">
        <v>5453</v>
      </c>
      <c r="G8221" s="160" t="s">
        <v>3997</v>
      </c>
      <c r="H8221" t="s">
        <v>5454</v>
      </c>
      <c r="I8221" s="160" t="s">
        <v>3997</v>
      </c>
      <c r="J8221" t="s">
        <v>5736</v>
      </c>
      <c r="K8221">
        <v>99</v>
      </c>
      <c r="L8221" t="s">
        <v>3999</v>
      </c>
    </row>
    <row r="8222" spans="1:12">
      <c r="A8222" s="15">
        <v>63134034</v>
      </c>
      <c r="B8222" t="s">
        <v>10234</v>
      </c>
      <c r="C8222" t="s">
        <v>10252</v>
      </c>
      <c r="D8222" t="s">
        <v>10301</v>
      </c>
      <c r="E8222" t="s">
        <v>10326</v>
      </c>
      <c r="F8222" t="s">
        <v>4073</v>
      </c>
      <c r="G8222" s="160" t="s">
        <v>3997</v>
      </c>
      <c r="H8222" t="s">
        <v>5454</v>
      </c>
      <c r="I8222" s="160" t="s">
        <v>3997</v>
      </c>
      <c r="J8222" t="s">
        <v>5736</v>
      </c>
      <c r="K8222">
        <v>99</v>
      </c>
      <c r="L8222" t="s">
        <v>3999</v>
      </c>
    </row>
    <row r="8223" spans="1:12">
      <c r="A8223" s="15">
        <v>63134035</v>
      </c>
      <c r="B8223" t="s">
        <v>10234</v>
      </c>
      <c r="C8223" t="s">
        <v>10252</v>
      </c>
      <c r="D8223" t="s">
        <v>10301</v>
      </c>
      <c r="E8223" t="s">
        <v>10327</v>
      </c>
      <c r="F8223" t="s">
        <v>4073</v>
      </c>
      <c r="G8223" s="160" t="s">
        <v>4074</v>
      </c>
      <c r="H8223" t="s">
        <v>4075</v>
      </c>
      <c r="I8223" s="160" t="s">
        <v>4076</v>
      </c>
      <c r="J8223" t="s">
        <v>4077</v>
      </c>
      <c r="K8223">
        <v>99</v>
      </c>
      <c r="L8223" t="s">
        <v>3999</v>
      </c>
    </row>
    <row r="8224" spans="1:12">
      <c r="A8224" s="15">
        <v>63134036</v>
      </c>
      <c r="B8224" t="s">
        <v>10234</v>
      </c>
      <c r="C8224" t="s">
        <v>10252</v>
      </c>
      <c r="D8224" t="s">
        <v>10301</v>
      </c>
      <c r="E8224" t="s">
        <v>10328</v>
      </c>
      <c r="F8224" t="s">
        <v>5453</v>
      </c>
      <c r="G8224" s="160" t="s">
        <v>3997</v>
      </c>
      <c r="H8224" t="s">
        <v>5454</v>
      </c>
      <c r="I8224" s="160" t="s">
        <v>3997</v>
      </c>
      <c r="J8224" t="s">
        <v>5736</v>
      </c>
      <c r="K8224">
        <v>99</v>
      </c>
      <c r="L8224" t="s">
        <v>3999</v>
      </c>
    </row>
    <row r="8225" spans="1:12">
      <c r="A8225" s="15">
        <v>63134037</v>
      </c>
      <c r="B8225" t="s">
        <v>10234</v>
      </c>
      <c r="C8225" t="s">
        <v>10252</v>
      </c>
      <c r="D8225" t="s">
        <v>10301</v>
      </c>
      <c r="E8225" t="s">
        <v>10329</v>
      </c>
      <c r="F8225" t="s">
        <v>5453</v>
      </c>
      <c r="G8225" s="160" t="s">
        <v>3997</v>
      </c>
      <c r="H8225" t="s">
        <v>5454</v>
      </c>
      <c r="I8225" s="160" t="s">
        <v>3997</v>
      </c>
      <c r="J8225" t="s">
        <v>5736</v>
      </c>
      <c r="K8225">
        <v>99</v>
      </c>
      <c r="L8225" t="s">
        <v>3999</v>
      </c>
    </row>
    <row r="8226" spans="1:12">
      <c r="A8226" s="15">
        <v>63134038</v>
      </c>
      <c r="B8226" t="s">
        <v>10234</v>
      </c>
      <c r="C8226" t="s">
        <v>10252</v>
      </c>
      <c r="D8226" t="s">
        <v>10301</v>
      </c>
      <c r="E8226" t="s">
        <v>10330</v>
      </c>
      <c r="F8226" t="s">
        <v>5453</v>
      </c>
      <c r="G8226" s="160" t="s">
        <v>3997</v>
      </c>
      <c r="H8226" t="s">
        <v>5454</v>
      </c>
      <c r="I8226" s="160" t="s">
        <v>3997</v>
      </c>
      <c r="J8226" t="s">
        <v>5736</v>
      </c>
      <c r="K8226">
        <v>99</v>
      </c>
      <c r="L8226" t="s">
        <v>3999</v>
      </c>
    </row>
    <row r="8227" spans="1:12">
      <c r="A8227" s="15">
        <v>63134039</v>
      </c>
      <c r="B8227" t="s">
        <v>10234</v>
      </c>
      <c r="C8227" t="s">
        <v>10252</v>
      </c>
      <c r="D8227" t="s">
        <v>10301</v>
      </c>
      <c r="E8227" t="s">
        <v>10331</v>
      </c>
      <c r="F8227" t="s">
        <v>5453</v>
      </c>
      <c r="G8227" s="160" t="s">
        <v>3997</v>
      </c>
      <c r="H8227" t="s">
        <v>5454</v>
      </c>
      <c r="I8227" s="160" t="s">
        <v>3997</v>
      </c>
      <c r="J8227" t="s">
        <v>5736</v>
      </c>
      <c r="K8227">
        <v>99</v>
      </c>
      <c r="L8227" t="s">
        <v>3999</v>
      </c>
    </row>
    <row r="8228" spans="1:12">
      <c r="A8228" s="15">
        <v>63134040</v>
      </c>
      <c r="B8228" t="s">
        <v>10234</v>
      </c>
      <c r="C8228" t="s">
        <v>10252</v>
      </c>
      <c r="D8228" t="s">
        <v>10301</v>
      </c>
      <c r="E8228" t="s">
        <v>10332</v>
      </c>
      <c r="F8228" t="s">
        <v>5453</v>
      </c>
      <c r="G8228" s="160" t="s">
        <v>3997</v>
      </c>
      <c r="H8228" t="s">
        <v>5454</v>
      </c>
      <c r="I8228" s="160" t="s">
        <v>3997</v>
      </c>
      <c r="J8228" t="s">
        <v>5736</v>
      </c>
      <c r="K8228">
        <v>99</v>
      </c>
      <c r="L8228" t="s">
        <v>3999</v>
      </c>
    </row>
    <row r="8229" spans="1:12">
      <c r="A8229" s="15">
        <v>63134061</v>
      </c>
      <c r="B8229" t="s">
        <v>10234</v>
      </c>
      <c r="C8229" t="s">
        <v>10252</v>
      </c>
      <c r="D8229" t="s">
        <v>10301</v>
      </c>
      <c r="E8229" t="s">
        <v>10333</v>
      </c>
      <c r="F8229" t="s">
        <v>5453</v>
      </c>
      <c r="G8229" s="160" t="s">
        <v>3997</v>
      </c>
      <c r="H8229" t="s">
        <v>5454</v>
      </c>
      <c r="I8229" s="160" t="s">
        <v>3997</v>
      </c>
      <c r="J8229" t="s">
        <v>5736</v>
      </c>
      <c r="K8229">
        <v>99</v>
      </c>
      <c r="L8229" t="s">
        <v>3999</v>
      </c>
    </row>
    <row r="8230" spans="1:12">
      <c r="A8230" s="15">
        <v>63134062</v>
      </c>
      <c r="B8230" t="s">
        <v>10234</v>
      </c>
      <c r="C8230" t="s">
        <v>10252</v>
      </c>
      <c r="D8230" t="s">
        <v>10301</v>
      </c>
      <c r="E8230" t="s">
        <v>10334</v>
      </c>
      <c r="F8230" t="s">
        <v>5453</v>
      </c>
      <c r="G8230" s="160" t="s">
        <v>3997</v>
      </c>
      <c r="H8230" t="s">
        <v>5454</v>
      </c>
      <c r="I8230" s="160" t="s">
        <v>3997</v>
      </c>
      <c r="J8230" t="s">
        <v>5736</v>
      </c>
      <c r="K8230">
        <v>99</v>
      </c>
      <c r="L8230" t="s">
        <v>3999</v>
      </c>
    </row>
    <row r="8231" spans="1:12">
      <c r="A8231" s="15">
        <v>63134063</v>
      </c>
      <c r="B8231" t="s">
        <v>10234</v>
      </c>
      <c r="C8231" t="s">
        <v>10252</v>
      </c>
      <c r="D8231" t="s">
        <v>10301</v>
      </c>
      <c r="E8231" t="s">
        <v>10335</v>
      </c>
      <c r="F8231" t="s">
        <v>5453</v>
      </c>
      <c r="G8231" s="160" t="s">
        <v>3997</v>
      </c>
      <c r="H8231" t="s">
        <v>5454</v>
      </c>
      <c r="I8231" s="160" t="s">
        <v>3997</v>
      </c>
      <c r="J8231" t="s">
        <v>5736</v>
      </c>
      <c r="K8231">
        <v>99</v>
      </c>
      <c r="L8231" t="s">
        <v>3999</v>
      </c>
    </row>
    <row r="8232" spans="1:12">
      <c r="A8232" s="15">
        <v>63134064</v>
      </c>
      <c r="B8232" t="s">
        <v>10234</v>
      </c>
      <c r="C8232" t="s">
        <v>10252</v>
      </c>
      <c r="D8232" t="s">
        <v>10301</v>
      </c>
      <c r="E8232" t="s">
        <v>10336</v>
      </c>
      <c r="F8232" t="s">
        <v>5453</v>
      </c>
      <c r="G8232" s="160" t="s">
        <v>3997</v>
      </c>
      <c r="H8232" t="s">
        <v>5454</v>
      </c>
      <c r="I8232" s="160" t="s">
        <v>3997</v>
      </c>
      <c r="J8232" t="s">
        <v>5736</v>
      </c>
      <c r="K8232">
        <v>99</v>
      </c>
      <c r="L8232" t="s">
        <v>3999</v>
      </c>
    </row>
    <row r="8233" spans="1:12">
      <c r="A8233" s="15">
        <v>63134065</v>
      </c>
      <c r="B8233" t="s">
        <v>10234</v>
      </c>
      <c r="C8233" t="s">
        <v>10252</v>
      </c>
      <c r="D8233" t="s">
        <v>10301</v>
      </c>
      <c r="E8233" t="s">
        <v>10337</v>
      </c>
      <c r="F8233" t="s">
        <v>5453</v>
      </c>
      <c r="G8233" s="160" t="s">
        <v>3997</v>
      </c>
      <c r="H8233" t="s">
        <v>5454</v>
      </c>
      <c r="I8233" s="160" t="s">
        <v>3997</v>
      </c>
      <c r="J8233" t="s">
        <v>5736</v>
      </c>
      <c r="K8233">
        <v>99</v>
      </c>
      <c r="L8233" t="s">
        <v>3999</v>
      </c>
    </row>
    <row r="8234" spans="1:12">
      <c r="A8234" s="15">
        <v>63134066</v>
      </c>
      <c r="B8234" t="s">
        <v>10234</v>
      </c>
      <c r="C8234" t="s">
        <v>10252</v>
      </c>
      <c r="D8234" t="s">
        <v>10301</v>
      </c>
      <c r="E8234" t="s">
        <v>10338</v>
      </c>
      <c r="F8234" t="s">
        <v>5453</v>
      </c>
      <c r="G8234" s="160" t="s">
        <v>3997</v>
      </c>
      <c r="H8234" t="s">
        <v>5454</v>
      </c>
      <c r="I8234" s="160" t="s">
        <v>3997</v>
      </c>
      <c r="J8234" t="s">
        <v>5736</v>
      </c>
      <c r="K8234">
        <v>99</v>
      </c>
      <c r="L8234" t="s">
        <v>3999</v>
      </c>
    </row>
    <row r="8235" spans="1:12">
      <c r="A8235" s="15">
        <v>63134067</v>
      </c>
      <c r="B8235" t="s">
        <v>10234</v>
      </c>
      <c r="C8235" t="s">
        <v>10252</v>
      </c>
      <c r="D8235" t="s">
        <v>10301</v>
      </c>
      <c r="E8235" t="s">
        <v>10339</v>
      </c>
      <c r="F8235" t="s">
        <v>5453</v>
      </c>
      <c r="G8235" s="160" t="s">
        <v>3997</v>
      </c>
      <c r="H8235" t="s">
        <v>5454</v>
      </c>
      <c r="I8235" s="160" t="s">
        <v>3997</v>
      </c>
      <c r="J8235" t="s">
        <v>5736</v>
      </c>
      <c r="K8235">
        <v>99</v>
      </c>
      <c r="L8235" t="s">
        <v>3999</v>
      </c>
    </row>
    <row r="8236" spans="1:12">
      <c r="A8236" s="15">
        <v>63134068</v>
      </c>
      <c r="B8236" t="s">
        <v>10234</v>
      </c>
      <c r="C8236" t="s">
        <v>10252</v>
      </c>
      <c r="D8236" t="s">
        <v>10301</v>
      </c>
      <c r="E8236" t="s">
        <v>10340</v>
      </c>
      <c r="F8236" t="s">
        <v>5453</v>
      </c>
      <c r="G8236" s="160" t="s">
        <v>3997</v>
      </c>
      <c r="H8236" t="s">
        <v>5454</v>
      </c>
      <c r="I8236" s="160" t="s">
        <v>3997</v>
      </c>
      <c r="J8236" t="s">
        <v>5736</v>
      </c>
      <c r="K8236">
        <v>99</v>
      </c>
      <c r="L8236" t="s">
        <v>3999</v>
      </c>
    </row>
    <row r="8237" spans="1:12">
      <c r="A8237" s="15">
        <v>63134069</v>
      </c>
      <c r="B8237" t="s">
        <v>10234</v>
      </c>
      <c r="C8237" t="s">
        <v>10252</v>
      </c>
      <c r="D8237" t="s">
        <v>10301</v>
      </c>
      <c r="E8237" t="s">
        <v>10341</v>
      </c>
      <c r="F8237" t="s">
        <v>5453</v>
      </c>
      <c r="G8237" s="160" t="s">
        <v>3997</v>
      </c>
      <c r="H8237" t="s">
        <v>5454</v>
      </c>
      <c r="I8237" s="160" t="s">
        <v>3997</v>
      </c>
      <c r="J8237" t="s">
        <v>5736</v>
      </c>
      <c r="K8237">
        <v>99</v>
      </c>
      <c r="L8237" t="s">
        <v>3999</v>
      </c>
    </row>
    <row r="8238" spans="1:12">
      <c r="A8238" s="15">
        <v>63134070</v>
      </c>
      <c r="B8238" t="s">
        <v>10234</v>
      </c>
      <c r="C8238" t="s">
        <v>10252</v>
      </c>
      <c r="D8238" t="s">
        <v>10301</v>
      </c>
      <c r="E8238" t="s">
        <v>10342</v>
      </c>
      <c r="F8238" t="s">
        <v>5453</v>
      </c>
      <c r="G8238" s="160" t="s">
        <v>3997</v>
      </c>
      <c r="H8238" t="s">
        <v>5454</v>
      </c>
      <c r="I8238" s="160" t="s">
        <v>3997</v>
      </c>
      <c r="J8238" t="s">
        <v>5736</v>
      </c>
      <c r="K8238">
        <v>99</v>
      </c>
      <c r="L8238" t="s">
        <v>3999</v>
      </c>
    </row>
    <row r="8239" spans="1:12">
      <c r="A8239" s="15">
        <v>63134071</v>
      </c>
      <c r="B8239" t="s">
        <v>10234</v>
      </c>
      <c r="C8239" t="s">
        <v>10252</v>
      </c>
      <c r="D8239" t="s">
        <v>10301</v>
      </c>
      <c r="E8239" t="s">
        <v>10343</v>
      </c>
      <c r="F8239" t="s">
        <v>5453</v>
      </c>
      <c r="G8239" s="160" t="s">
        <v>3997</v>
      </c>
      <c r="H8239" t="s">
        <v>5454</v>
      </c>
      <c r="I8239" s="160" t="s">
        <v>3997</v>
      </c>
      <c r="J8239" t="s">
        <v>5736</v>
      </c>
      <c r="K8239">
        <v>99</v>
      </c>
      <c r="L8239" t="s">
        <v>3999</v>
      </c>
    </row>
    <row r="8240" spans="1:12">
      <c r="A8240" s="15">
        <v>63134072</v>
      </c>
      <c r="B8240" t="s">
        <v>10234</v>
      </c>
      <c r="C8240" t="s">
        <v>10252</v>
      </c>
      <c r="D8240" t="s">
        <v>10301</v>
      </c>
      <c r="E8240" t="s">
        <v>10344</v>
      </c>
      <c r="F8240" t="s">
        <v>5453</v>
      </c>
      <c r="G8240" s="160" t="s">
        <v>3997</v>
      </c>
      <c r="H8240" t="s">
        <v>5454</v>
      </c>
      <c r="I8240" s="160" t="s">
        <v>3997</v>
      </c>
      <c r="J8240" t="s">
        <v>5736</v>
      </c>
      <c r="K8240">
        <v>99</v>
      </c>
      <c r="L8240" t="s">
        <v>3999</v>
      </c>
    </row>
    <row r="8241" spans="1:12">
      <c r="A8241" s="15">
        <v>63134073</v>
      </c>
      <c r="B8241" t="s">
        <v>10234</v>
      </c>
      <c r="C8241" t="s">
        <v>10252</v>
      </c>
      <c r="D8241" t="s">
        <v>10301</v>
      </c>
      <c r="E8241" t="s">
        <v>10345</v>
      </c>
      <c r="F8241" t="s">
        <v>5453</v>
      </c>
      <c r="G8241" s="160" t="s">
        <v>3997</v>
      </c>
      <c r="H8241" t="s">
        <v>5454</v>
      </c>
      <c r="I8241" s="160" t="s">
        <v>3997</v>
      </c>
      <c r="J8241" t="s">
        <v>5736</v>
      </c>
      <c r="K8241">
        <v>99</v>
      </c>
      <c r="L8241" t="s">
        <v>3999</v>
      </c>
    </row>
    <row r="8242" spans="1:12">
      <c r="A8242" s="15">
        <v>63134074</v>
      </c>
      <c r="B8242" t="s">
        <v>10234</v>
      </c>
      <c r="C8242" t="s">
        <v>10252</v>
      </c>
      <c r="D8242" t="s">
        <v>10301</v>
      </c>
      <c r="E8242" t="s">
        <v>10346</v>
      </c>
      <c r="F8242" t="s">
        <v>5453</v>
      </c>
      <c r="G8242" s="160" t="s">
        <v>3997</v>
      </c>
      <c r="H8242" t="s">
        <v>5454</v>
      </c>
      <c r="I8242" s="160" t="s">
        <v>3997</v>
      </c>
      <c r="J8242" t="s">
        <v>5736</v>
      </c>
      <c r="K8242">
        <v>99</v>
      </c>
      <c r="L8242" t="s">
        <v>3999</v>
      </c>
    </row>
    <row r="8243" spans="1:12">
      <c r="A8243" s="15">
        <v>63134075</v>
      </c>
      <c r="B8243" t="s">
        <v>10234</v>
      </c>
      <c r="C8243" t="s">
        <v>10252</v>
      </c>
      <c r="D8243" t="s">
        <v>10301</v>
      </c>
      <c r="E8243" t="s">
        <v>10347</v>
      </c>
      <c r="F8243" t="s">
        <v>5453</v>
      </c>
      <c r="G8243" s="160" t="s">
        <v>3997</v>
      </c>
      <c r="H8243" t="s">
        <v>5454</v>
      </c>
      <c r="I8243" s="160" t="s">
        <v>3997</v>
      </c>
      <c r="J8243" t="s">
        <v>5736</v>
      </c>
      <c r="K8243">
        <v>99</v>
      </c>
      <c r="L8243" t="s">
        <v>3999</v>
      </c>
    </row>
    <row r="8244" spans="1:12">
      <c r="A8244" s="15">
        <v>63134076</v>
      </c>
      <c r="B8244" t="s">
        <v>10234</v>
      </c>
      <c r="C8244" t="s">
        <v>10252</v>
      </c>
      <c r="D8244" t="s">
        <v>10301</v>
      </c>
      <c r="E8244" t="s">
        <v>10348</v>
      </c>
      <c r="F8244" t="s">
        <v>5453</v>
      </c>
      <c r="G8244" s="160" t="s">
        <v>3997</v>
      </c>
      <c r="H8244" t="s">
        <v>5454</v>
      </c>
      <c r="I8244" s="160" t="s">
        <v>3997</v>
      </c>
      <c r="J8244" t="s">
        <v>5736</v>
      </c>
      <c r="K8244">
        <v>99</v>
      </c>
      <c r="L8244" t="s">
        <v>3999</v>
      </c>
    </row>
    <row r="8245" spans="1:12">
      <c r="A8245" s="15">
        <v>63134077</v>
      </c>
      <c r="B8245" t="s">
        <v>10234</v>
      </c>
      <c r="C8245" t="s">
        <v>10252</v>
      </c>
      <c r="D8245" t="s">
        <v>10301</v>
      </c>
      <c r="E8245" t="s">
        <v>10349</v>
      </c>
      <c r="F8245" t="s">
        <v>5453</v>
      </c>
      <c r="G8245" s="160" t="s">
        <v>3997</v>
      </c>
      <c r="H8245" t="s">
        <v>5454</v>
      </c>
      <c r="I8245" s="160" t="s">
        <v>3997</v>
      </c>
      <c r="J8245" t="s">
        <v>5736</v>
      </c>
      <c r="K8245">
        <v>99</v>
      </c>
      <c r="L8245" t="s">
        <v>3999</v>
      </c>
    </row>
    <row r="8246" spans="1:12">
      <c r="A8246" s="15">
        <v>63134078</v>
      </c>
      <c r="B8246" t="s">
        <v>10234</v>
      </c>
      <c r="C8246" t="s">
        <v>10252</v>
      </c>
      <c r="D8246" t="s">
        <v>10301</v>
      </c>
      <c r="E8246" t="s">
        <v>10350</v>
      </c>
      <c r="F8246" t="s">
        <v>5453</v>
      </c>
      <c r="G8246" s="160" t="s">
        <v>3997</v>
      </c>
      <c r="H8246" t="s">
        <v>5454</v>
      </c>
      <c r="I8246" s="160" t="s">
        <v>3997</v>
      </c>
      <c r="J8246" t="s">
        <v>5736</v>
      </c>
      <c r="K8246">
        <v>99</v>
      </c>
      <c r="L8246" t="s">
        <v>3999</v>
      </c>
    </row>
    <row r="8247" spans="1:12">
      <c r="A8247" s="15">
        <v>63134079</v>
      </c>
      <c r="B8247" t="s">
        <v>10234</v>
      </c>
      <c r="C8247" t="s">
        <v>10252</v>
      </c>
      <c r="D8247" t="s">
        <v>10301</v>
      </c>
      <c r="E8247" t="s">
        <v>10351</v>
      </c>
      <c r="F8247" t="s">
        <v>5453</v>
      </c>
      <c r="G8247" s="160" t="s">
        <v>3997</v>
      </c>
      <c r="H8247" t="s">
        <v>5454</v>
      </c>
      <c r="I8247" s="160" t="s">
        <v>3997</v>
      </c>
      <c r="J8247" t="s">
        <v>5736</v>
      </c>
      <c r="K8247">
        <v>99</v>
      </c>
      <c r="L8247" t="s">
        <v>3999</v>
      </c>
    </row>
    <row r="8248" spans="1:12">
      <c r="A8248" s="15">
        <v>63134080</v>
      </c>
      <c r="B8248" t="s">
        <v>10234</v>
      </c>
      <c r="C8248" t="s">
        <v>10252</v>
      </c>
      <c r="D8248" t="s">
        <v>10301</v>
      </c>
      <c r="E8248" t="s">
        <v>10352</v>
      </c>
      <c r="F8248" t="s">
        <v>5453</v>
      </c>
      <c r="G8248" s="160" t="s">
        <v>3997</v>
      </c>
      <c r="H8248" t="s">
        <v>5454</v>
      </c>
      <c r="I8248" s="160" t="s">
        <v>3997</v>
      </c>
      <c r="J8248" t="s">
        <v>5736</v>
      </c>
      <c r="K8248">
        <v>99</v>
      </c>
      <c r="L8248" t="s">
        <v>3999</v>
      </c>
    </row>
    <row r="8249" spans="1:12">
      <c r="A8249" s="15">
        <v>63134081</v>
      </c>
      <c r="B8249" t="s">
        <v>10234</v>
      </c>
      <c r="C8249" t="s">
        <v>10252</v>
      </c>
      <c r="D8249" t="s">
        <v>10301</v>
      </c>
      <c r="E8249" t="s">
        <v>10353</v>
      </c>
      <c r="F8249" t="s">
        <v>5453</v>
      </c>
      <c r="G8249" s="160" t="s">
        <v>3997</v>
      </c>
      <c r="H8249" t="s">
        <v>5454</v>
      </c>
      <c r="I8249" s="160" t="s">
        <v>3997</v>
      </c>
      <c r="J8249" t="s">
        <v>5736</v>
      </c>
      <c r="K8249">
        <v>99</v>
      </c>
      <c r="L8249" t="s">
        <v>3999</v>
      </c>
    </row>
    <row r="8250" spans="1:12">
      <c r="A8250" s="15">
        <v>63134082</v>
      </c>
      <c r="B8250" t="s">
        <v>10234</v>
      </c>
      <c r="C8250" t="s">
        <v>10252</v>
      </c>
      <c r="D8250" t="s">
        <v>10301</v>
      </c>
      <c r="E8250" t="s">
        <v>10354</v>
      </c>
      <c r="F8250" t="s">
        <v>5453</v>
      </c>
      <c r="G8250" s="160" t="s">
        <v>3997</v>
      </c>
      <c r="H8250" t="s">
        <v>5454</v>
      </c>
      <c r="I8250" s="160" t="s">
        <v>3997</v>
      </c>
      <c r="J8250" t="s">
        <v>5736</v>
      </c>
      <c r="K8250">
        <v>99</v>
      </c>
      <c r="L8250" t="s">
        <v>3999</v>
      </c>
    </row>
    <row r="8251" spans="1:12">
      <c r="A8251" s="15">
        <v>63134083</v>
      </c>
      <c r="B8251" t="s">
        <v>10234</v>
      </c>
      <c r="C8251" t="s">
        <v>10252</v>
      </c>
      <c r="D8251" t="s">
        <v>10301</v>
      </c>
      <c r="E8251" t="s">
        <v>10355</v>
      </c>
      <c r="F8251" t="s">
        <v>5453</v>
      </c>
      <c r="G8251" s="160" t="s">
        <v>3997</v>
      </c>
      <c r="H8251" t="s">
        <v>5454</v>
      </c>
      <c r="I8251" s="160" t="s">
        <v>3997</v>
      </c>
      <c r="J8251" t="s">
        <v>5736</v>
      </c>
      <c r="K8251">
        <v>99</v>
      </c>
      <c r="L8251" t="s">
        <v>3999</v>
      </c>
    </row>
    <row r="8252" spans="1:12">
      <c r="A8252" s="15">
        <v>63134084</v>
      </c>
      <c r="B8252" t="s">
        <v>10234</v>
      </c>
      <c r="C8252" t="s">
        <v>10252</v>
      </c>
      <c r="D8252" t="s">
        <v>10301</v>
      </c>
      <c r="E8252" t="s">
        <v>10356</v>
      </c>
      <c r="F8252" t="s">
        <v>5453</v>
      </c>
      <c r="G8252" s="160" t="s">
        <v>3997</v>
      </c>
      <c r="H8252" t="s">
        <v>5454</v>
      </c>
      <c r="I8252" s="160" t="s">
        <v>3997</v>
      </c>
      <c r="J8252" t="s">
        <v>5736</v>
      </c>
      <c r="K8252">
        <v>99</v>
      </c>
      <c r="L8252" t="s">
        <v>3999</v>
      </c>
    </row>
    <row r="8253" spans="1:12">
      <c r="A8253" s="15">
        <v>63134085</v>
      </c>
      <c r="B8253" t="s">
        <v>10234</v>
      </c>
      <c r="C8253" t="s">
        <v>10252</v>
      </c>
      <c r="D8253" t="s">
        <v>10301</v>
      </c>
      <c r="E8253" t="s">
        <v>10357</v>
      </c>
      <c r="F8253" t="s">
        <v>5453</v>
      </c>
      <c r="G8253" s="160" t="s">
        <v>3997</v>
      </c>
      <c r="H8253" t="s">
        <v>5454</v>
      </c>
      <c r="I8253" s="160" t="s">
        <v>3997</v>
      </c>
      <c r="J8253" t="s">
        <v>5736</v>
      </c>
      <c r="K8253">
        <v>99</v>
      </c>
      <c r="L8253" t="s">
        <v>3999</v>
      </c>
    </row>
    <row r="8254" spans="1:12">
      <c r="A8254" s="15">
        <v>63142001</v>
      </c>
      <c r="B8254" t="s">
        <v>10234</v>
      </c>
      <c r="C8254" t="s">
        <v>10252</v>
      </c>
      <c r="D8254" t="s">
        <v>10358</v>
      </c>
      <c r="E8254" t="s">
        <v>10359</v>
      </c>
      <c r="F8254" t="s">
        <v>5453</v>
      </c>
      <c r="G8254" s="160" t="s">
        <v>3997</v>
      </c>
      <c r="H8254" t="s">
        <v>5454</v>
      </c>
      <c r="I8254" s="160" t="s">
        <v>3997</v>
      </c>
      <c r="J8254" t="s">
        <v>5736</v>
      </c>
      <c r="K8254">
        <v>99</v>
      </c>
      <c r="L8254" t="s">
        <v>3999</v>
      </c>
    </row>
    <row r="8255" spans="1:12">
      <c r="A8255" s="15">
        <v>63142010</v>
      </c>
      <c r="B8255" t="s">
        <v>10234</v>
      </c>
      <c r="C8255" t="s">
        <v>10252</v>
      </c>
      <c r="D8255" t="s">
        <v>10358</v>
      </c>
      <c r="E8255" t="s">
        <v>10360</v>
      </c>
      <c r="F8255" t="s">
        <v>5453</v>
      </c>
      <c r="G8255" s="160" t="s">
        <v>3997</v>
      </c>
      <c r="H8255" t="s">
        <v>5454</v>
      </c>
      <c r="I8255" s="160" t="s">
        <v>3997</v>
      </c>
      <c r="J8255" t="s">
        <v>5736</v>
      </c>
      <c r="K8255">
        <v>99</v>
      </c>
      <c r="L8255" t="s">
        <v>3999</v>
      </c>
    </row>
    <row r="8256" spans="1:12">
      <c r="A8256" s="15">
        <v>63142011</v>
      </c>
      <c r="B8256" t="s">
        <v>10234</v>
      </c>
      <c r="C8256" t="s">
        <v>10252</v>
      </c>
      <c r="D8256" t="s">
        <v>10358</v>
      </c>
      <c r="E8256" t="s">
        <v>10361</v>
      </c>
      <c r="F8256" t="s">
        <v>5453</v>
      </c>
      <c r="G8256" s="160" t="s">
        <v>3997</v>
      </c>
      <c r="H8256" t="s">
        <v>5454</v>
      </c>
      <c r="I8256" s="160" t="s">
        <v>3997</v>
      </c>
      <c r="J8256" t="s">
        <v>5736</v>
      </c>
      <c r="K8256">
        <v>99</v>
      </c>
      <c r="L8256" t="s">
        <v>3999</v>
      </c>
    </row>
    <row r="8257" spans="1:12">
      <c r="A8257" s="15">
        <v>63142012</v>
      </c>
      <c r="B8257" t="s">
        <v>10234</v>
      </c>
      <c r="C8257" t="s">
        <v>10252</v>
      </c>
      <c r="D8257" t="s">
        <v>10358</v>
      </c>
      <c r="E8257" t="s">
        <v>10362</v>
      </c>
      <c r="F8257" t="s">
        <v>5453</v>
      </c>
      <c r="G8257" s="160" t="s">
        <v>3997</v>
      </c>
      <c r="H8257" t="s">
        <v>5454</v>
      </c>
      <c r="I8257" s="160" t="s">
        <v>3997</v>
      </c>
      <c r="J8257" t="s">
        <v>5736</v>
      </c>
      <c r="K8257">
        <v>99</v>
      </c>
      <c r="L8257" t="s">
        <v>3999</v>
      </c>
    </row>
    <row r="8258" spans="1:12">
      <c r="A8258" s="15">
        <v>63142013</v>
      </c>
      <c r="B8258" t="s">
        <v>10234</v>
      </c>
      <c r="C8258" t="s">
        <v>10252</v>
      </c>
      <c r="D8258" t="s">
        <v>10358</v>
      </c>
      <c r="E8258" t="s">
        <v>10363</v>
      </c>
      <c r="F8258" t="s">
        <v>5453</v>
      </c>
      <c r="G8258" s="160" t="s">
        <v>3997</v>
      </c>
      <c r="H8258" t="s">
        <v>5454</v>
      </c>
      <c r="I8258" s="160" t="s">
        <v>3997</v>
      </c>
      <c r="J8258" t="s">
        <v>5736</v>
      </c>
      <c r="K8258">
        <v>99</v>
      </c>
      <c r="L8258" t="s">
        <v>3999</v>
      </c>
    </row>
    <row r="8259" spans="1:12">
      <c r="A8259" s="15">
        <v>63142014</v>
      </c>
      <c r="B8259" t="s">
        <v>10234</v>
      </c>
      <c r="C8259" t="s">
        <v>10252</v>
      </c>
      <c r="D8259" t="s">
        <v>10358</v>
      </c>
      <c r="E8259" t="s">
        <v>10364</v>
      </c>
      <c r="F8259" t="s">
        <v>5453</v>
      </c>
      <c r="G8259" s="160" t="s">
        <v>3997</v>
      </c>
      <c r="H8259" t="s">
        <v>5454</v>
      </c>
      <c r="I8259" s="160" t="s">
        <v>3995</v>
      </c>
      <c r="J8259" t="s">
        <v>5461</v>
      </c>
      <c r="K8259">
        <v>99</v>
      </c>
      <c r="L8259" t="s">
        <v>3999</v>
      </c>
    </row>
    <row r="8260" spans="1:12">
      <c r="A8260" s="15">
        <v>63142015</v>
      </c>
      <c r="B8260" t="s">
        <v>10234</v>
      </c>
      <c r="C8260" t="s">
        <v>10252</v>
      </c>
      <c r="D8260" t="s">
        <v>10358</v>
      </c>
      <c r="E8260" t="s">
        <v>10365</v>
      </c>
      <c r="F8260" t="s">
        <v>5453</v>
      </c>
      <c r="G8260" s="160" t="s">
        <v>3997</v>
      </c>
      <c r="H8260" t="s">
        <v>5454</v>
      </c>
      <c r="I8260" s="160" t="s">
        <v>3997</v>
      </c>
      <c r="J8260" t="s">
        <v>5736</v>
      </c>
      <c r="K8260">
        <v>99</v>
      </c>
      <c r="L8260" t="s">
        <v>3999</v>
      </c>
    </row>
    <row r="8261" spans="1:12">
      <c r="A8261" s="15">
        <v>63142030</v>
      </c>
      <c r="B8261" t="s">
        <v>10234</v>
      </c>
      <c r="C8261" t="s">
        <v>10252</v>
      </c>
      <c r="D8261" t="s">
        <v>10358</v>
      </c>
      <c r="E8261" t="s">
        <v>10300</v>
      </c>
      <c r="F8261" t="s">
        <v>4073</v>
      </c>
      <c r="G8261" s="160" t="s">
        <v>4074</v>
      </c>
      <c r="H8261" t="s">
        <v>4075</v>
      </c>
      <c r="I8261" s="160" t="s">
        <v>4076</v>
      </c>
      <c r="J8261" t="s">
        <v>4077</v>
      </c>
      <c r="K8261">
        <v>99</v>
      </c>
      <c r="L8261" t="s">
        <v>3999</v>
      </c>
    </row>
    <row r="8262" spans="1:12">
      <c r="A8262" s="15">
        <v>63142031</v>
      </c>
      <c r="B8262" t="s">
        <v>10234</v>
      </c>
      <c r="C8262" t="s">
        <v>10252</v>
      </c>
      <c r="D8262" t="s">
        <v>10358</v>
      </c>
      <c r="E8262" t="s">
        <v>10366</v>
      </c>
      <c r="F8262" t="s">
        <v>4073</v>
      </c>
      <c r="G8262" s="160" t="s">
        <v>4074</v>
      </c>
      <c r="H8262" t="s">
        <v>4075</v>
      </c>
      <c r="I8262" s="160" t="s">
        <v>4076</v>
      </c>
      <c r="J8262" t="s">
        <v>4077</v>
      </c>
      <c r="K8262">
        <v>99</v>
      </c>
      <c r="L8262" t="s">
        <v>3999</v>
      </c>
    </row>
    <row r="8263" spans="1:12">
      <c r="A8263" s="15">
        <v>63142032</v>
      </c>
      <c r="B8263" t="s">
        <v>10234</v>
      </c>
      <c r="C8263" t="s">
        <v>10252</v>
      </c>
      <c r="D8263" t="s">
        <v>10358</v>
      </c>
      <c r="E8263" t="s">
        <v>10367</v>
      </c>
      <c r="F8263" t="s">
        <v>4073</v>
      </c>
      <c r="G8263" s="160" t="s">
        <v>4074</v>
      </c>
      <c r="H8263" t="s">
        <v>4075</v>
      </c>
      <c r="I8263" s="160" t="s">
        <v>4076</v>
      </c>
      <c r="J8263" t="s">
        <v>4077</v>
      </c>
      <c r="K8263">
        <v>99</v>
      </c>
      <c r="L8263" t="s">
        <v>3999</v>
      </c>
    </row>
    <row r="8264" spans="1:12">
      <c r="A8264" s="15">
        <v>63143001</v>
      </c>
      <c r="B8264" t="s">
        <v>10234</v>
      </c>
      <c r="C8264" t="s">
        <v>10252</v>
      </c>
      <c r="D8264" t="s">
        <v>10368</v>
      </c>
      <c r="E8264" t="s">
        <v>10369</v>
      </c>
      <c r="F8264" t="s">
        <v>5453</v>
      </c>
      <c r="G8264" s="160" t="s">
        <v>3997</v>
      </c>
      <c r="H8264" t="s">
        <v>5454</v>
      </c>
      <c r="I8264" s="160" t="s">
        <v>3997</v>
      </c>
      <c r="J8264" t="s">
        <v>5736</v>
      </c>
      <c r="K8264">
        <v>99</v>
      </c>
      <c r="L8264" t="s">
        <v>3999</v>
      </c>
    </row>
    <row r="8265" spans="1:12">
      <c r="A8265" s="15">
        <v>63143010</v>
      </c>
      <c r="B8265" t="s">
        <v>10234</v>
      </c>
      <c r="C8265" t="s">
        <v>10252</v>
      </c>
      <c r="D8265" t="s">
        <v>10368</v>
      </c>
      <c r="E8265" t="s">
        <v>10370</v>
      </c>
      <c r="F8265" t="s">
        <v>5453</v>
      </c>
      <c r="G8265" s="160" t="s">
        <v>3997</v>
      </c>
      <c r="H8265" t="s">
        <v>5454</v>
      </c>
      <c r="I8265" s="160" t="s">
        <v>3997</v>
      </c>
      <c r="J8265" t="s">
        <v>5736</v>
      </c>
      <c r="K8265">
        <v>99</v>
      </c>
      <c r="L8265" t="s">
        <v>3999</v>
      </c>
    </row>
    <row r="8266" spans="1:12">
      <c r="A8266" s="15">
        <v>63143011</v>
      </c>
      <c r="B8266" t="s">
        <v>10234</v>
      </c>
      <c r="C8266" t="s">
        <v>10252</v>
      </c>
      <c r="D8266" t="s">
        <v>10368</v>
      </c>
      <c r="E8266" t="s">
        <v>10371</v>
      </c>
      <c r="F8266" t="s">
        <v>5453</v>
      </c>
      <c r="G8266" s="160" t="s">
        <v>3997</v>
      </c>
      <c r="H8266" t="s">
        <v>5454</v>
      </c>
      <c r="I8266" s="160" t="s">
        <v>3997</v>
      </c>
      <c r="J8266" t="s">
        <v>5736</v>
      </c>
      <c r="K8266">
        <v>99</v>
      </c>
      <c r="L8266" t="s">
        <v>3999</v>
      </c>
    </row>
    <row r="8267" spans="1:12">
      <c r="A8267" s="15">
        <v>63143012</v>
      </c>
      <c r="B8267" t="s">
        <v>10234</v>
      </c>
      <c r="C8267" t="s">
        <v>10252</v>
      </c>
      <c r="D8267" t="s">
        <v>10368</v>
      </c>
      <c r="E8267" t="s">
        <v>10372</v>
      </c>
      <c r="F8267" t="s">
        <v>5453</v>
      </c>
      <c r="G8267" s="160" t="s">
        <v>3997</v>
      </c>
      <c r="H8267" t="s">
        <v>5454</v>
      </c>
      <c r="I8267" s="160" t="s">
        <v>3997</v>
      </c>
      <c r="J8267" t="s">
        <v>5736</v>
      </c>
      <c r="K8267">
        <v>99</v>
      </c>
      <c r="L8267" t="s">
        <v>3999</v>
      </c>
    </row>
    <row r="8268" spans="1:12">
      <c r="A8268" s="15">
        <v>63143013</v>
      </c>
      <c r="B8268" t="s">
        <v>10234</v>
      </c>
      <c r="C8268" t="s">
        <v>10252</v>
      </c>
      <c r="D8268" t="s">
        <v>10368</v>
      </c>
      <c r="E8268" t="s">
        <v>10373</v>
      </c>
      <c r="F8268" t="s">
        <v>5453</v>
      </c>
      <c r="G8268" s="160" t="s">
        <v>3997</v>
      </c>
      <c r="H8268" t="s">
        <v>5454</v>
      </c>
      <c r="I8268" s="160" t="s">
        <v>3997</v>
      </c>
      <c r="J8268" t="s">
        <v>5736</v>
      </c>
      <c r="K8268">
        <v>99</v>
      </c>
      <c r="L8268" t="s">
        <v>3999</v>
      </c>
    </row>
    <row r="8269" spans="1:12">
      <c r="A8269" s="15">
        <v>63143014</v>
      </c>
      <c r="B8269" t="s">
        <v>10234</v>
      </c>
      <c r="C8269" t="s">
        <v>10252</v>
      </c>
      <c r="D8269" t="s">
        <v>10368</v>
      </c>
      <c r="E8269" t="s">
        <v>10374</v>
      </c>
      <c r="F8269" t="s">
        <v>5453</v>
      </c>
      <c r="G8269" s="160" t="s">
        <v>3997</v>
      </c>
      <c r="H8269" t="s">
        <v>5454</v>
      </c>
      <c r="I8269" s="160" t="s">
        <v>3997</v>
      </c>
      <c r="J8269" t="s">
        <v>5736</v>
      </c>
      <c r="K8269">
        <v>99</v>
      </c>
      <c r="L8269" t="s">
        <v>3999</v>
      </c>
    </row>
    <row r="8270" spans="1:12">
      <c r="A8270" s="15">
        <v>63143015</v>
      </c>
      <c r="B8270" t="s">
        <v>10234</v>
      </c>
      <c r="C8270" t="s">
        <v>10252</v>
      </c>
      <c r="D8270" t="s">
        <v>10368</v>
      </c>
      <c r="E8270" t="s">
        <v>10375</v>
      </c>
      <c r="F8270" t="s">
        <v>5453</v>
      </c>
      <c r="G8270" s="160" t="s">
        <v>3997</v>
      </c>
      <c r="H8270" t="s">
        <v>5454</v>
      </c>
      <c r="I8270" s="160" t="s">
        <v>3997</v>
      </c>
      <c r="J8270" t="s">
        <v>5736</v>
      </c>
      <c r="K8270">
        <v>99</v>
      </c>
      <c r="L8270" t="s">
        <v>3999</v>
      </c>
    </row>
    <row r="8271" spans="1:12">
      <c r="A8271" s="15">
        <v>63143016</v>
      </c>
      <c r="B8271" t="s">
        <v>10234</v>
      </c>
      <c r="C8271" t="s">
        <v>10252</v>
      </c>
      <c r="D8271" t="s">
        <v>10368</v>
      </c>
      <c r="E8271" t="s">
        <v>10376</v>
      </c>
      <c r="F8271" t="s">
        <v>5453</v>
      </c>
      <c r="G8271" s="160" t="s">
        <v>3997</v>
      </c>
      <c r="H8271" t="s">
        <v>5454</v>
      </c>
      <c r="I8271" s="160" t="s">
        <v>3997</v>
      </c>
      <c r="J8271" t="s">
        <v>5736</v>
      </c>
      <c r="K8271">
        <v>99</v>
      </c>
      <c r="L8271" t="s">
        <v>3999</v>
      </c>
    </row>
    <row r="8272" spans="1:12">
      <c r="A8272" s="15">
        <v>63143017</v>
      </c>
      <c r="B8272" t="s">
        <v>10234</v>
      </c>
      <c r="C8272" t="s">
        <v>10252</v>
      </c>
      <c r="D8272" t="s">
        <v>10368</v>
      </c>
      <c r="E8272" t="s">
        <v>10377</v>
      </c>
      <c r="F8272" t="s">
        <v>5453</v>
      </c>
      <c r="G8272" s="160" t="s">
        <v>3997</v>
      </c>
      <c r="H8272" t="s">
        <v>5454</v>
      </c>
      <c r="I8272" s="160" t="s">
        <v>3997</v>
      </c>
      <c r="J8272" t="s">
        <v>5736</v>
      </c>
      <c r="K8272">
        <v>99</v>
      </c>
      <c r="L8272" t="s">
        <v>3999</v>
      </c>
    </row>
    <row r="8273" spans="1:12">
      <c r="A8273" s="15">
        <v>63143018</v>
      </c>
      <c r="B8273" t="s">
        <v>10234</v>
      </c>
      <c r="C8273" t="s">
        <v>10252</v>
      </c>
      <c r="D8273" t="s">
        <v>10368</v>
      </c>
      <c r="E8273" t="s">
        <v>10378</v>
      </c>
      <c r="F8273" t="s">
        <v>5453</v>
      </c>
      <c r="G8273" s="160" t="s">
        <v>3997</v>
      </c>
      <c r="H8273" t="s">
        <v>5454</v>
      </c>
      <c r="I8273" s="160" t="s">
        <v>3997</v>
      </c>
      <c r="J8273" t="s">
        <v>5736</v>
      </c>
      <c r="K8273">
        <v>99</v>
      </c>
      <c r="L8273" t="s">
        <v>3999</v>
      </c>
    </row>
    <row r="8274" spans="1:12">
      <c r="A8274" s="15">
        <v>63143019</v>
      </c>
      <c r="B8274" t="s">
        <v>10234</v>
      </c>
      <c r="C8274" t="s">
        <v>10252</v>
      </c>
      <c r="D8274" t="s">
        <v>10368</v>
      </c>
      <c r="E8274" t="s">
        <v>10379</v>
      </c>
      <c r="F8274" t="s">
        <v>5453</v>
      </c>
      <c r="G8274" s="160" t="s">
        <v>3997</v>
      </c>
      <c r="H8274" t="s">
        <v>5454</v>
      </c>
      <c r="I8274" s="160" t="s">
        <v>3997</v>
      </c>
      <c r="J8274" t="s">
        <v>5736</v>
      </c>
      <c r="K8274">
        <v>99</v>
      </c>
      <c r="L8274" t="s">
        <v>3999</v>
      </c>
    </row>
    <row r="8275" spans="1:12">
      <c r="A8275" s="15">
        <v>63143020</v>
      </c>
      <c r="B8275" t="s">
        <v>10234</v>
      </c>
      <c r="C8275" t="s">
        <v>10252</v>
      </c>
      <c r="D8275" t="s">
        <v>10368</v>
      </c>
      <c r="E8275" t="s">
        <v>10364</v>
      </c>
      <c r="F8275" t="s">
        <v>5453</v>
      </c>
      <c r="G8275" s="160" t="s">
        <v>3997</v>
      </c>
      <c r="H8275" t="s">
        <v>5454</v>
      </c>
      <c r="I8275" s="160" t="s">
        <v>3997</v>
      </c>
      <c r="J8275" t="s">
        <v>5736</v>
      </c>
      <c r="K8275">
        <v>99</v>
      </c>
      <c r="L8275" t="s">
        <v>3999</v>
      </c>
    </row>
    <row r="8276" spans="1:12">
      <c r="A8276" s="15">
        <v>63143030</v>
      </c>
      <c r="B8276" t="s">
        <v>10234</v>
      </c>
      <c r="C8276" t="s">
        <v>10252</v>
      </c>
      <c r="D8276" t="s">
        <v>10368</v>
      </c>
      <c r="E8276" t="s">
        <v>10300</v>
      </c>
      <c r="F8276" t="s">
        <v>4073</v>
      </c>
      <c r="G8276" s="160" t="s">
        <v>4074</v>
      </c>
      <c r="H8276" t="s">
        <v>4075</v>
      </c>
      <c r="I8276" s="160" t="s">
        <v>4076</v>
      </c>
      <c r="J8276" t="s">
        <v>4077</v>
      </c>
      <c r="K8276">
        <v>99</v>
      </c>
      <c r="L8276" t="s">
        <v>3999</v>
      </c>
    </row>
    <row r="8277" spans="1:12">
      <c r="A8277" s="15">
        <v>63180001</v>
      </c>
      <c r="B8277" t="s">
        <v>10234</v>
      </c>
      <c r="C8277" t="s">
        <v>10252</v>
      </c>
      <c r="D8277" t="s">
        <v>4391</v>
      </c>
      <c r="E8277" t="s">
        <v>4391</v>
      </c>
      <c r="F8277" t="s">
        <v>5453</v>
      </c>
      <c r="G8277" s="160" t="s">
        <v>3997</v>
      </c>
      <c r="H8277" t="s">
        <v>5454</v>
      </c>
      <c r="I8277" s="160" t="s">
        <v>3997</v>
      </c>
      <c r="J8277" t="s">
        <v>5736</v>
      </c>
      <c r="K8277">
        <v>99</v>
      </c>
      <c r="L8277" t="s">
        <v>3999</v>
      </c>
    </row>
    <row r="8278" spans="1:12">
      <c r="A8278" s="15">
        <v>63182001</v>
      </c>
      <c r="B8278" t="s">
        <v>10234</v>
      </c>
      <c r="C8278" t="s">
        <v>10252</v>
      </c>
      <c r="D8278" t="s">
        <v>4392</v>
      </c>
      <c r="E8278" t="s">
        <v>10380</v>
      </c>
      <c r="F8278" t="s">
        <v>5453</v>
      </c>
      <c r="G8278">
        <v>10</v>
      </c>
      <c r="H8278" t="s">
        <v>4358</v>
      </c>
      <c r="I8278" s="160" t="s">
        <v>3997</v>
      </c>
      <c r="J8278" t="s">
        <v>4394</v>
      </c>
      <c r="K8278">
        <v>99</v>
      </c>
      <c r="L8278" t="s">
        <v>3999</v>
      </c>
    </row>
    <row r="8279" spans="1:12">
      <c r="A8279" s="15">
        <v>63182002</v>
      </c>
      <c r="B8279" t="s">
        <v>10234</v>
      </c>
      <c r="C8279" t="s">
        <v>10252</v>
      </c>
      <c r="D8279" t="s">
        <v>4392</v>
      </c>
      <c r="E8279" t="s">
        <v>4395</v>
      </c>
      <c r="F8279" t="s">
        <v>5453</v>
      </c>
      <c r="G8279">
        <v>10</v>
      </c>
      <c r="H8279" t="s">
        <v>4358</v>
      </c>
      <c r="I8279" s="160" t="s">
        <v>3997</v>
      </c>
      <c r="J8279" t="s">
        <v>4394</v>
      </c>
      <c r="K8279">
        <v>99</v>
      </c>
      <c r="L8279" t="s">
        <v>3999</v>
      </c>
    </row>
    <row r="8280" spans="1:12">
      <c r="A8280" s="15">
        <v>63182501</v>
      </c>
      <c r="B8280" t="s">
        <v>10234</v>
      </c>
      <c r="C8280" t="s">
        <v>10252</v>
      </c>
      <c r="D8280" t="s">
        <v>4396</v>
      </c>
      <c r="E8280" t="s">
        <v>10381</v>
      </c>
      <c r="F8280" t="s">
        <v>5453</v>
      </c>
      <c r="G8280">
        <v>10</v>
      </c>
      <c r="H8280" t="s">
        <v>4358</v>
      </c>
      <c r="I8280" s="160" t="s">
        <v>3997</v>
      </c>
      <c r="J8280" t="s">
        <v>4394</v>
      </c>
      <c r="K8280">
        <v>99</v>
      </c>
      <c r="L8280" t="s">
        <v>3999</v>
      </c>
    </row>
    <row r="8281" spans="1:12">
      <c r="A8281" s="15">
        <v>63182507</v>
      </c>
      <c r="B8281" t="s">
        <v>10234</v>
      </c>
      <c r="C8281" t="s">
        <v>10252</v>
      </c>
      <c r="D8281" t="s">
        <v>4396</v>
      </c>
      <c r="E8281" t="s">
        <v>10382</v>
      </c>
      <c r="F8281" t="s">
        <v>5453</v>
      </c>
      <c r="G8281">
        <v>10</v>
      </c>
      <c r="H8281" t="s">
        <v>4358</v>
      </c>
      <c r="I8281" s="160" t="s">
        <v>3997</v>
      </c>
      <c r="J8281" t="s">
        <v>4394</v>
      </c>
      <c r="K8281">
        <v>99</v>
      </c>
      <c r="L8281" t="s">
        <v>3999</v>
      </c>
    </row>
    <row r="8282" spans="1:12">
      <c r="A8282" s="15">
        <v>63182508</v>
      </c>
      <c r="B8282" t="s">
        <v>10234</v>
      </c>
      <c r="C8282" t="s">
        <v>10252</v>
      </c>
      <c r="D8282" t="s">
        <v>4396</v>
      </c>
      <c r="E8282" t="s">
        <v>10383</v>
      </c>
      <c r="F8282" t="s">
        <v>5453</v>
      </c>
      <c r="G8282">
        <v>10</v>
      </c>
      <c r="H8282" t="s">
        <v>4358</v>
      </c>
      <c r="I8282" s="160" t="s">
        <v>3997</v>
      </c>
      <c r="J8282" t="s">
        <v>4394</v>
      </c>
      <c r="K8282">
        <v>99</v>
      </c>
      <c r="L8282" t="s">
        <v>3999</v>
      </c>
    </row>
    <row r="8283" spans="1:12">
      <c r="A8283" s="15">
        <v>63182509</v>
      </c>
      <c r="B8283" t="s">
        <v>10234</v>
      </c>
      <c r="C8283" t="s">
        <v>10252</v>
      </c>
      <c r="D8283" t="s">
        <v>4396</v>
      </c>
      <c r="E8283" t="s">
        <v>10384</v>
      </c>
      <c r="F8283" t="s">
        <v>5453</v>
      </c>
      <c r="G8283">
        <v>10</v>
      </c>
      <c r="H8283" t="s">
        <v>4358</v>
      </c>
      <c r="I8283" s="160" t="s">
        <v>3997</v>
      </c>
      <c r="J8283" t="s">
        <v>4394</v>
      </c>
      <c r="K8283">
        <v>99</v>
      </c>
      <c r="L8283" t="s">
        <v>3999</v>
      </c>
    </row>
    <row r="8284" spans="1:12">
      <c r="A8284" s="15">
        <v>63182537</v>
      </c>
      <c r="B8284" t="s">
        <v>10234</v>
      </c>
      <c r="C8284" t="s">
        <v>10252</v>
      </c>
      <c r="D8284" t="s">
        <v>4396</v>
      </c>
      <c r="E8284" t="s">
        <v>10385</v>
      </c>
      <c r="F8284" t="s">
        <v>5453</v>
      </c>
      <c r="G8284">
        <v>10</v>
      </c>
      <c r="H8284" t="s">
        <v>4358</v>
      </c>
      <c r="I8284" s="160" t="s">
        <v>3997</v>
      </c>
      <c r="J8284" t="s">
        <v>4394</v>
      </c>
      <c r="K8284">
        <v>99</v>
      </c>
      <c r="L8284" t="s">
        <v>3999</v>
      </c>
    </row>
    <row r="8285" spans="1:12">
      <c r="A8285" s="15">
        <v>63182538</v>
      </c>
      <c r="B8285" t="s">
        <v>10234</v>
      </c>
      <c r="C8285" t="s">
        <v>10252</v>
      </c>
      <c r="D8285" t="s">
        <v>4396</v>
      </c>
      <c r="E8285" t="s">
        <v>10386</v>
      </c>
      <c r="F8285" t="s">
        <v>5453</v>
      </c>
      <c r="G8285">
        <v>10</v>
      </c>
      <c r="H8285" t="s">
        <v>4358</v>
      </c>
      <c r="I8285" s="160" t="s">
        <v>3997</v>
      </c>
      <c r="J8285" t="s">
        <v>4394</v>
      </c>
      <c r="K8285">
        <v>99</v>
      </c>
      <c r="L8285" t="s">
        <v>3999</v>
      </c>
    </row>
    <row r="8286" spans="1:12">
      <c r="A8286" s="15">
        <v>63182539</v>
      </c>
      <c r="B8286" t="s">
        <v>10234</v>
      </c>
      <c r="C8286" t="s">
        <v>10252</v>
      </c>
      <c r="D8286" t="s">
        <v>4396</v>
      </c>
      <c r="E8286" t="s">
        <v>10387</v>
      </c>
      <c r="F8286" t="s">
        <v>5453</v>
      </c>
      <c r="G8286">
        <v>10</v>
      </c>
      <c r="H8286" t="s">
        <v>4358</v>
      </c>
      <c r="I8286" s="160" t="s">
        <v>3997</v>
      </c>
      <c r="J8286" t="s">
        <v>4394</v>
      </c>
      <c r="K8286">
        <v>99</v>
      </c>
      <c r="L8286" t="s">
        <v>3999</v>
      </c>
    </row>
    <row r="8287" spans="1:12">
      <c r="A8287" s="15">
        <v>63182540</v>
      </c>
      <c r="B8287" t="s">
        <v>10234</v>
      </c>
      <c r="C8287" t="s">
        <v>10252</v>
      </c>
      <c r="D8287" t="s">
        <v>4396</v>
      </c>
      <c r="E8287" t="s">
        <v>10388</v>
      </c>
      <c r="F8287" t="s">
        <v>5453</v>
      </c>
      <c r="G8287">
        <v>10</v>
      </c>
      <c r="H8287" t="s">
        <v>4358</v>
      </c>
      <c r="I8287" s="160" t="s">
        <v>3997</v>
      </c>
      <c r="J8287" t="s">
        <v>4394</v>
      </c>
      <c r="K8287">
        <v>99</v>
      </c>
      <c r="L8287" t="s">
        <v>3999</v>
      </c>
    </row>
    <row r="8288" spans="1:12">
      <c r="A8288" s="15">
        <v>63182541</v>
      </c>
      <c r="B8288" t="s">
        <v>10234</v>
      </c>
      <c r="C8288" t="s">
        <v>10252</v>
      </c>
      <c r="D8288" t="s">
        <v>4396</v>
      </c>
      <c r="E8288" t="s">
        <v>10389</v>
      </c>
      <c r="F8288" t="s">
        <v>5453</v>
      </c>
      <c r="G8288">
        <v>10</v>
      </c>
      <c r="H8288" t="s">
        <v>4358</v>
      </c>
      <c r="I8288" s="160" t="s">
        <v>3997</v>
      </c>
      <c r="J8288" t="s">
        <v>4394</v>
      </c>
      <c r="K8288">
        <v>99</v>
      </c>
      <c r="L8288" t="s">
        <v>3999</v>
      </c>
    </row>
    <row r="8289" spans="1:12">
      <c r="A8289" s="15">
        <v>63182542</v>
      </c>
      <c r="B8289" t="s">
        <v>10234</v>
      </c>
      <c r="C8289" t="s">
        <v>10252</v>
      </c>
      <c r="D8289" t="s">
        <v>4396</v>
      </c>
      <c r="E8289" t="s">
        <v>10390</v>
      </c>
      <c r="F8289" t="s">
        <v>5453</v>
      </c>
      <c r="G8289">
        <v>10</v>
      </c>
      <c r="H8289" t="s">
        <v>4358</v>
      </c>
      <c r="I8289" s="160" t="s">
        <v>3997</v>
      </c>
      <c r="J8289" t="s">
        <v>4394</v>
      </c>
      <c r="K8289">
        <v>99</v>
      </c>
      <c r="L8289" t="s">
        <v>3999</v>
      </c>
    </row>
    <row r="8290" spans="1:12">
      <c r="A8290" s="15">
        <v>63182573</v>
      </c>
      <c r="B8290" t="s">
        <v>10234</v>
      </c>
      <c r="C8290" t="s">
        <v>10252</v>
      </c>
      <c r="D8290" t="s">
        <v>4396</v>
      </c>
      <c r="E8290" t="s">
        <v>6202</v>
      </c>
      <c r="F8290" t="s">
        <v>5453</v>
      </c>
      <c r="G8290">
        <v>10</v>
      </c>
      <c r="H8290" t="s">
        <v>4358</v>
      </c>
      <c r="I8290" s="160" t="s">
        <v>3997</v>
      </c>
      <c r="J8290" t="s">
        <v>4394</v>
      </c>
      <c r="K8290">
        <v>99</v>
      </c>
      <c r="L8290" t="s">
        <v>3999</v>
      </c>
    </row>
    <row r="8291" spans="1:12">
      <c r="A8291" s="15">
        <v>63182580</v>
      </c>
      <c r="B8291" t="s">
        <v>10234</v>
      </c>
      <c r="C8291" t="s">
        <v>10252</v>
      </c>
      <c r="D8291" t="s">
        <v>4396</v>
      </c>
      <c r="E8291" t="s">
        <v>10391</v>
      </c>
      <c r="F8291" t="s">
        <v>5453</v>
      </c>
      <c r="G8291">
        <v>10</v>
      </c>
      <c r="H8291" t="s">
        <v>4358</v>
      </c>
      <c r="I8291" s="160" t="s">
        <v>3997</v>
      </c>
      <c r="J8291" t="s">
        <v>4394</v>
      </c>
      <c r="K8291">
        <v>99</v>
      </c>
      <c r="L8291" t="s">
        <v>3999</v>
      </c>
    </row>
    <row r="8292" spans="1:12">
      <c r="A8292" s="15">
        <v>63182581</v>
      </c>
      <c r="B8292" t="s">
        <v>10234</v>
      </c>
      <c r="C8292" t="s">
        <v>10252</v>
      </c>
      <c r="D8292" t="s">
        <v>4396</v>
      </c>
      <c r="E8292" t="s">
        <v>10392</v>
      </c>
      <c r="F8292" t="s">
        <v>5453</v>
      </c>
      <c r="G8292">
        <v>10</v>
      </c>
      <c r="H8292" t="s">
        <v>4358</v>
      </c>
      <c r="I8292" s="160" t="s">
        <v>3997</v>
      </c>
      <c r="J8292" t="s">
        <v>4394</v>
      </c>
      <c r="K8292">
        <v>99</v>
      </c>
      <c r="L8292" t="s">
        <v>3999</v>
      </c>
    </row>
    <row r="8293" spans="1:12">
      <c r="A8293" s="15">
        <v>63182582</v>
      </c>
      <c r="B8293" t="s">
        <v>10234</v>
      </c>
      <c r="C8293" t="s">
        <v>10252</v>
      </c>
      <c r="D8293" t="s">
        <v>4396</v>
      </c>
      <c r="E8293" t="s">
        <v>10393</v>
      </c>
      <c r="F8293" t="s">
        <v>5453</v>
      </c>
      <c r="G8293">
        <v>10</v>
      </c>
      <c r="H8293" t="s">
        <v>4358</v>
      </c>
      <c r="I8293" s="160" t="s">
        <v>3997</v>
      </c>
      <c r="J8293" t="s">
        <v>4394</v>
      </c>
      <c r="K8293">
        <v>99</v>
      </c>
      <c r="L8293" t="s">
        <v>3999</v>
      </c>
    </row>
    <row r="8294" spans="1:12">
      <c r="A8294" s="15">
        <v>63182599</v>
      </c>
      <c r="B8294" t="s">
        <v>10234</v>
      </c>
      <c r="C8294" t="s">
        <v>10252</v>
      </c>
      <c r="D8294" t="s">
        <v>4396</v>
      </c>
      <c r="E8294" t="s">
        <v>7500</v>
      </c>
      <c r="F8294" t="s">
        <v>5453</v>
      </c>
      <c r="G8294">
        <v>10</v>
      </c>
      <c r="H8294" t="s">
        <v>4358</v>
      </c>
      <c r="I8294" s="160" t="s">
        <v>3997</v>
      </c>
      <c r="J8294" t="s">
        <v>4394</v>
      </c>
      <c r="K8294">
        <v>99</v>
      </c>
      <c r="L8294" t="s">
        <v>3999</v>
      </c>
    </row>
    <row r="8295" spans="1:12">
      <c r="A8295" s="15">
        <v>64130001</v>
      </c>
      <c r="B8295" t="s">
        <v>10234</v>
      </c>
      <c r="C8295" t="s">
        <v>10394</v>
      </c>
      <c r="D8295" t="s">
        <v>10395</v>
      </c>
      <c r="E8295" t="s">
        <v>10396</v>
      </c>
      <c r="F8295" t="s">
        <v>5453</v>
      </c>
      <c r="G8295" s="160" t="s">
        <v>3997</v>
      </c>
      <c r="H8295" t="s">
        <v>5454</v>
      </c>
      <c r="I8295" s="160" t="s">
        <v>3995</v>
      </c>
      <c r="J8295" t="s">
        <v>5461</v>
      </c>
      <c r="K8295">
        <v>99</v>
      </c>
      <c r="L8295" t="s">
        <v>3999</v>
      </c>
    </row>
    <row r="8296" spans="1:12">
      <c r="A8296" s="15">
        <v>64130010</v>
      </c>
      <c r="B8296" t="s">
        <v>10234</v>
      </c>
      <c r="C8296" t="s">
        <v>10394</v>
      </c>
      <c r="D8296" t="s">
        <v>10395</v>
      </c>
      <c r="E8296" t="s">
        <v>10397</v>
      </c>
      <c r="F8296" t="s">
        <v>5453</v>
      </c>
      <c r="G8296" s="160" t="s">
        <v>3997</v>
      </c>
      <c r="H8296" t="s">
        <v>5454</v>
      </c>
      <c r="I8296" s="160" t="s">
        <v>3995</v>
      </c>
      <c r="J8296" t="s">
        <v>5461</v>
      </c>
      <c r="K8296">
        <v>99</v>
      </c>
      <c r="L8296" t="s">
        <v>3999</v>
      </c>
    </row>
    <row r="8297" spans="1:12">
      <c r="A8297" s="15">
        <v>64130011</v>
      </c>
      <c r="B8297" t="s">
        <v>10234</v>
      </c>
      <c r="C8297" t="s">
        <v>10394</v>
      </c>
      <c r="D8297" t="s">
        <v>10395</v>
      </c>
      <c r="E8297" t="s">
        <v>10288</v>
      </c>
      <c r="F8297" t="s">
        <v>5453</v>
      </c>
      <c r="G8297" s="160" t="s">
        <v>3997</v>
      </c>
      <c r="H8297" t="s">
        <v>5454</v>
      </c>
      <c r="I8297" s="160" t="s">
        <v>3995</v>
      </c>
      <c r="J8297" t="s">
        <v>5461</v>
      </c>
      <c r="K8297">
        <v>99</v>
      </c>
      <c r="L8297" t="s">
        <v>3999</v>
      </c>
    </row>
    <row r="8298" spans="1:12">
      <c r="A8298" s="15">
        <v>64130025</v>
      </c>
      <c r="B8298" t="s">
        <v>10234</v>
      </c>
      <c r="C8298" t="s">
        <v>10394</v>
      </c>
      <c r="D8298" t="s">
        <v>10395</v>
      </c>
      <c r="E8298" t="s">
        <v>10300</v>
      </c>
      <c r="F8298" t="s">
        <v>4073</v>
      </c>
      <c r="G8298" s="160" t="s">
        <v>4074</v>
      </c>
      <c r="H8298" t="s">
        <v>4075</v>
      </c>
      <c r="I8298" s="160" t="s">
        <v>4076</v>
      </c>
      <c r="J8298" t="s">
        <v>4077</v>
      </c>
      <c r="K8298">
        <v>99</v>
      </c>
      <c r="L8298" t="s">
        <v>3999</v>
      </c>
    </row>
    <row r="8299" spans="1:12">
      <c r="A8299" s="15">
        <v>64130101</v>
      </c>
      <c r="B8299" t="s">
        <v>10234</v>
      </c>
      <c r="C8299" t="s">
        <v>10394</v>
      </c>
      <c r="D8299" t="s">
        <v>10398</v>
      </c>
      <c r="E8299" t="s">
        <v>10399</v>
      </c>
      <c r="F8299" t="s">
        <v>5453</v>
      </c>
      <c r="G8299" s="160" t="s">
        <v>3997</v>
      </c>
      <c r="H8299" t="s">
        <v>5454</v>
      </c>
      <c r="I8299" s="160" t="s">
        <v>3995</v>
      </c>
      <c r="J8299" t="s">
        <v>5461</v>
      </c>
      <c r="K8299">
        <v>99</v>
      </c>
      <c r="L8299" t="s">
        <v>3999</v>
      </c>
    </row>
    <row r="8300" spans="1:12">
      <c r="A8300" s="15">
        <v>64130110</v>
      </c>
      <c r="B8300" t="s">
        <v>10234</v>
      </c>
      <c r="C8300" t="s">
        <v>10394</v>
      </c>
      <c r="D8300" t="s">
        <v>10398</v>
      </c>
      <c r="E8300" t="s">
        <v>10400</v>
      </c>
      <c r="F8300" t="s">
        <v>5453</v>
      </c>
      <c r="G8300" s="160" t="s">
        <v>3997</v>
      </c>
      <c r="H8300" t="s">
        <v>5454</v>
      </c>
      <c r="I8300" s="160" t="s">
        <v>3995</v>
      </c>
      <c r="J8300" t="s">
        <v>5461</v>
      </c>
      <c r="K8300">
        <v>99</v>
      </c>
      <c r="L8300" t="s">
        <v>3999</v>
      </c>
    </row>
    <row r="8301" spans="1:12">
      <c r="A8301" s="15">
        <v>64130111</v>
      </c>
      <c r="B8301" t="s">
        <v>10234</v>
      </c>
      <c r="C8301" t="s">
        <v>10394</v>
      </c>
      <c r="D8301" t="s">
        <v>10398</v>
      </c>
      <c r="E8301" t="s">
        <v>10401</v>
      </c>
      <c r="F8301" t="s">
        <v>5453</v>
      </c>
      <c r="G8301" s="160" t="s">
        <v>3997</v>
      </c>
      <c r="H8301" t="s">
        <v>5454</v>
      </c>
      <c r="I8301" s="160" t="s">
        <v>3995</v>
      </c>
      <c r="J8301" t="s">
        <v>5461</v>
      </c>
      <c r="K8301">
        <v>99</v>
      </c>
      <c r="L8301" t="s">
        <v>3999</v>
      </c>
    </row>
    <row r="8302" spans="1:12">
      <c r="A8302" s="15">
        <v>64130112</v>
      </c>
      <c r="B8302" t="s">
        <v>10234</v>
      </c>
      <c r="C8302" t="s">
        <v>10394</v>
      </c>
      <c r="D8302" t="s">
        <v>10398</v>
      </c>
      <c r="E8302" t="s">
        <v>10402</v>
      </c>
      <c r="F8302" t="s">
        <v>5453</v>
      </c>
      <c r="G8302" s="160" t="s">
        <v>3997</v>
      </c>
      <c r="H8302" t="s">
        <v>5454</v>
      </c>
      <c r="I8302" s="160" t="s">
        <v>3995</v>
      </c>
      <c r="J8302" t="s">
        <v>5461</v>
      </c>
      <c r="K8302">
        <v>99</v>
      </c>
      <c r="L8302" t="s">
        <v>3999</v>
      </c>
    </row>
    <row r="8303" spans="1:12">
      <c r="A8303" s="15">
        <v>64130125</v>
      </c>
      <c r="B8303" t="s">
        <v>10234</v>
      </c>
      <c r="C8303" t="s">
        <v>10394</v>
      </c>
      <c r="D8303" t="s">
        <v>10398</v>
      </c>
      <c r="E8303" t="s">
        <v>10300</v>
      </c>
      <c r="F8303" t="s">
        <v>4073</v>
      </c>
      <c r="G8303" s="160" t="s">
        <v>4074</v>
      </c>
      <c r="H8303" t="s">
        <v>4075</v>
      </c>
      <c r="I8303" s="160" t="s">
        <v>4076</v>
      </c>
      <c r="J8303" t="s">
        <v>4077</v>
      </c>
      <c r="K8303">
        <v>99</v>
      </c>
      <c r="L8303" t="s">
        <v>3999</v>
      </c>
    </row>
    <row r="8304" spans="1:12">
      <c r="A8304" s="15">
        <v>64130201</v>
      </c>
      <c r="B8304" t="s">
        <v>10234</v>
      </c>
      <c r="C8304" t="s">
        <v>10394</v>
      </c>
      <c r="D8304" t="s">
        <v>10403</v>
      </c>
      <c r="E8304" t="s">
        <v>10404</v>
      </c>
      <c r="F8304" t="s">
        <v>5453</v>
      </c>
      <c r="G8304" s="160" t="s">
        <v>3997</v>
      </c>
      <c r="H8304" t="s">
        <v>5454</v>
      </c>
      <c r="I8304" s="160" t="s">
        <v>3995</v>
      </c>
      <c r="J8304" t="s">
        <v>5461</v>
      </c>
      <c r="K8304">
        <v>99</v>
      </c>
      <c r="L8304" t="s">
        <v>3999</v>
      </c>
    </row>
    <row r="8305" spans="1:12">
      <c r="A8305" s="15">
        <v>64130210</v>
      </c>
      <c r="B8305" t="s">
        <v>10234</v>
      </c>
      <c r="C8305" t="s">
        <v>10394</v>
      </c>
      <c r="D8305" t="s">
        <v>10403</v>
      </c>
      <c r="E8305" t="s">
        <v>10405</v>
      </c>
      <c r="F8305" t="s">
        <v>5453</v>
      </c>
      <c r="G8305" s="160" t="s">
        <v>3997</v>
      </c>
      <c r="H8305" t="s">
        <v>5454</v>
      </c>
      <c r="I8305" s="160" t="s">
        <v>3995</v>
      </c>
      <c r="J8305" t="s">
        <v>5461</v>
      </c>
      <c r="K8305">
        <v>99</v>
      </c>
      <c r="L8305" t="s">
        <v>3999</v>
      </c>
    </row>
    <row r="8306" spans="1:12">
      <c r="A8306" s="15">
        <v>64130211</v>
      </c>
      <c r="B8306" t="s">
        <v>10234</v>
      </c>
      <c r="C8306" t="s">
        <v>10394</v>
      </c>
      <c r="D8306" t="s">
        <v>10403</v>
      </c>
      <c r="E8306" t="s">
        <v>10288</v>
      </c>
      <c r="F8306" t="s">
        <v>5453</v>
      </c>
      <c r="G8306" s="160" t="s">
        <v>3997</v>
      </c>
      <c r="H8306" t="s">
        <v>5454</v>
      </c>
      <c r="I8306" s="160" t="s">
        <v>3995</v>
      </c>
      <c r="J8306" t="s">
        <v>5461</v>
      </c>
      <c r="K8306">
        <v>99</v>
      </c>
      <c r="L8306" t="s">
        <v>3999</v>
      </c>
    </row>
    <row r="8307" spans="1:12">
      <c r="A8307" s="15">
        <v>64130225</v>
      </c>
      <c r="B8307" t="s">
        <v>10234</v>
      </c>
      <c r="C8307" t="s">
        <v>10394</v>
      </c>
      <c r="D8307" t="s">
        <v>10403</v>
      </c>
      <c r="E8307" t="s">
        <v>10300</v>
      </c>
      <c r="F8307" t="s">
        <v>4073</v>
      </c>
      <c r="G8307" s="160" t="s">
        <v>4074</v>
      </c>
      <c r="H8307" t="s">
        <v>4075</v>
      </c>
      <c r="I8307" s="160" t="s">
        <v>4076</v>
      </c>
      <c r="J8307" t="s">
        <v>4077</v>
      </c>
      <c r="K8307">
        <v>99</v>
      </c>
      <c r="L8307" t="s">
        <v>3999</v>
      </c>
    </row>
    <row r="8308" spans="1:12">
      <c r="A8308" s="15">
        <v>64131001</v>
      </c>
      <c r="B8308" t="s">
        <v>10234</v>
      </c>
      <c r="C8308" t="s">
        <v>10394</v>
      </c>
      <c r="D8308" t="s">
        <v>10406</v>
      </c>
      <c r="E8308" t="s">
        <v>10407</v>
      </c>
      <c r="F8308" t="s">
        <v>5453</v>
      </c>
      <c r="G8308" s="160" t="s">
        <v>3997</v>
      </c>
      <c r="H8308" t="s">
        <v>5454</v>
      </c>
      <c r="I8308" s="160" t="s">
        <v>3995</v>
      </c>
      <c r="J8308" t="s">
        <v>5461</v>
      </c>
      <c r="K8308">
        <v>99</v>
      </c>
      <c r="L8308" t="s">
        <v>3999</v>
      </c>
    </row>
    <row r="8309" spans="1:12">
      <c r="A8309" s="15">
        <v>64131010</v>
      </c>
      <c r="B8309" t="s">
        <v>10234</v>
      </c>
      <c r="C8309" t="s">
        <v>10394</v>
      </c>
      <c r="D8309" t="s">
        <v>10406</v>
      </c>
      <c r="E8309" t="s">
        <v>10408</v>
      </c>
      <c r="F8309" t="s">
        <v>5453</v>
      </c>
      <c r="G8309" s="160" t="s">
        <v>3997</v>
      </c>
      <c r="H8309" t="s">
        <v>5454</v>
      </c>
      <c r="I8309" s="160" t="s">
        <v>3995</v>
      </c>
      <c r="J8309" t="s">
        <v>5461</v>
      </c>
      <c r="K8309">
        <v>99</v>
      </c>
      <c r="L8309" t="s">
        <v>3999</v>
      </c>
    </row>
    <row r="8310" spans="1:12">
      <c r="A8310" s="15">
        <v>64131011</v>
      </c>
      <c r="B8310" t="s">
        <v>10234</v>
      </c>
      <c r="C8310" t="s">
        <v>10394</v>
      </c>
      <c r="D8310" t="s">
        <v>10406</v>
      </c>
      <c r="E8310" t="s">
        <v>10288</v>
      </c>
      <c r="F8310" t="s">
        <v>5453</v>
      </c>
      <c r="G8310" s="160" t="s">
        <v>3997</v>
      </c>
      <c r="H8310" t="s">
        <v>5454</v>
      </c>
      <c r="I8310" s="160" t="s">
        <v>3995</v>
      </c>
      <c r="J8310" t="s">
        <v>5461</v>
      </c>
      <c r="K8310">
        <v>99</v>
      </c>
      <c r="L8310" t="s">
        <v>3999</v>
      </c>
    </row>
    <row r="8311" spans="1:12">
      <c r="A8311" s="15">
        <v>64131015</v>
      </c>
      <c r="B8311" t="s">
        <v>10234</v>
      </c>
      <c r="C8311" t="s">
        <v>10394</v>
      </c>
      <c r="D8311" t="s">
        <v>10406</v>
      </c>
      <c r="E8311" t="s">
        <v>10409</v>
      </c>
      <c r="F8311" t="s">
        <v>5453</v>
      </c>
      <c r="G8311" s="160" t="s">
        <v>3997</v>
      </c>
      <c r="H8311" t="s">
        <v>5454</v>
      </c>
      <c r="I8311" s="160" t="s">
        <v>3995</v>
      </c>
      <c r="J8311" t="s">
        <v>5461</v>
      </c>
      <c r="K8311">
        <v>99</v>
      </c>
      <c r="L8311" t="s">
        <v>3999</v>
      </c>
    </row>
    <row r="8312" spans="1:12">
      <c r="A8312" s="15">
        <v>64131020</v>
      </c>
      <c r="B8312" t="s">
        <v>10234</v>
      </c>
      <c r="C8312" t="s">
        <v>10394</v>
      </c>
      <c r="D8312" t="s">
        <v>10406</v>
      </c>
      <c r="E8312" t="s">
        <v>10364</v>
      </c>
      <c r="F8312" t="s">
        <v>5453</v>
      </c>
      <c r="G8312" s="160" t="s">
        <v>3997</v>
      </c>
      <c r="H8312" t="s">
        <v>5454</v>
      </c>
      <c r="I8312" s="160" t="s">
        <v>3995</v>
      </c>
      <c r="J8312" t="s">
        <v>5461</v>
      </c>
      <c r="K8312">
        <v>99</v>
      </c>
      <c r="L8312" t="s">
        <v>3999</v>
      </c>
    </row>
    <row r="8313" spans="1:12">
      <c r="A8313" s="15">
        <v>64131025</v>
      </c>
      <c r="B8313" t="s">
        <v>10234</v>
      </c>
      <c r="C8313" t="s">
        <v>10394</v>
      </c>
      <c r="D8313" t="s">
        <v>10406</v>
      </c>
      <c r="E8313" t="s">
        <v>10410</v>
      </c>
      <c r="F8313" t="s">
        <v>5453</v>
      </c>
      <c r="G8313" s="160" t="s">
        <v>3997</v>
      </c>
      <c r="H8313" t="s">
        <v>5454</v>
      </c>
      <c r="I8313" s="160" t="s">
        <v>3995</v>
      </c>
      <c r="J8313" t="s">
        <v>5461</v>
      </c>
      <c r="K8313">
        <v>99</v>
      </c>
      <c r="L8313" t="s">
        <v>3999</v>
      </c>
    </row>
    <row r="8314" spans="1:12">
      <c r="A8314" s="15">
        <v>64131030</v>
      </c>
      <c r="B8314" t="s">
        <v>10234</v>
      </c>
      <c r="C8314" t="s">
        <v>10394</v>
      </c>
      <c r="D8314" t="s">
        <v>10406</v>
      </c>
      <c r="E8314" t="s">
        <v>10300</v>
      </c>
      <c r="F8314" t="s">
        <v>4073</v>
      </c>
      <c r="G8314" s="160" t="s">
        <v>4074</v>
      </c>
      <c r="H8314" t="s">
        <v>4075</v>
      </c>
      <c r="I8314" s="160" t="s">
        <v>4076</v>
      </c>
      <c r="J8314" t="s">
        <v>4077</v>
      </c>
      <c r="K8314">
        <v>99</v>
      </c>
      <c r="L8314" t="s">
        <v>3999</v>
      </c>
    </row>
    <row r="8315" spans="1:12">
      <c r="A8315" s="15">
        <v>64132001</v>
      </c>
      <c r="B8315" t="s">
        <v>10234</v>
      </c>
      <c r="C8315" t="s">
        <v>10394</v>
      </c>
      <c r="D8315" t="s">
        <v>10411</v>
      </c>
      <c r="E8315" t="s">
        <v>10412</v>
      </c>
      <c r="F8315" t="s">
        <v>5453</v>
      </c>
      <c r="G8315" s="160" t="s">
        <v>3997</v>
      </c>
      <c r="H8315" t="s">
        <v>5454</v>
      </c>
      <c r="I8315" s="160" t="s">
        <v>3995</v>
      </c>
      <c r="J8315" t="s">
        <v>5461</v>
      </c>
      <c r="K8315">
        <v>99</v>
      </c>
      <c r="L8315" t="s">
        <v>3999</v>
      </c>
    </row>
    <row r="8316" spans="1:12">
      <c r="A8316" s="15">
        <v>64132010</v>
      </c>
      <c r="B8316" t="s">
        <v>10234</v>
      </c>
      <c r="C8316" t="s">
        <v>10394</v>
      </c>
      <c r="D8316" t="s">
        <v>10411</v>
      </c>
      <c r="E8316" t="s">
        <v>10413</v>
      </c>
      <c r="F8316" t="s">
        <v>5453</v>
      </c>
      <c r="G8316" s="160" t="s">
        <v>3997</v>
      </c>
      <c r="H8316" t="s">
        <v>5454</v>
      </c>
      <c r="I8316" s="160" t="s">
        <v>3995</v>
      </c>
      <c r="J8316" t="s">
        <v>5461</v>
      </c>
      <c r="K8316">
        <v>99</v>
      </c>
      <c r="L8316" t="s">
        <v>3999</v>
      </c>
    </row>
    <row r="8317" spans="1:12">
      <c r="A8317" s="15">
        <v>64132011</v>
      </c>
      <c r="B8317" t="s">
        <v>10234</v>
      </c>
      <c r="C8317" t="s">
        <v>10394</v>
      </c>
      <c r="D8317" t="s">
        <v>10411</v>
      </c>
      <c r="E8317" t="s">
        <v>10288</v>
      </c>
      <c r="F8317" t="s">
        <v>5453</v>
      </c>
      <c r="G8317" s="160" t="s">
        <v>3997</v>
      </c>
      <c r="H8317" t="s">
        <v>5454</v>
      </c>
      <c r="I8317" s="160" t="s">
        <v>3995</v>
      </c>
      <c r="J8317" t="s">
        <v>5461</v>
      </c>
      <c r="K8317">
        <v>99</v>
      </c>
      <c r="L8317" t="s">
        <v>3999</v>
      </c>
    </row>
    <row r="8318" spans="1:12">
      <c r="A8318" s="15">
        <v>64132020</v>
      </c>
      <c r="B8318" t="s">
        <v>10234</v>
      </c>
      <c r="C8318" t="s">
        <v>10394</v>
      </c>
      <c r="D8318" t="s">
        <v>10411</v>
      </c>
      <c r="E8318" t="s">
        <v>10409</v>
      </c>
      <c r="F8318" t="s">
        <v>5453</v>
      </c>
      <c r="G8318" s="160" t="s">
        <v>3997</v>
      </c>
      <c r="H8318" t="s">
        <v>5454</v>
      </c>
      <c r="I8318" s="160" t="s">
        <v>3995</v>
      </c>
      <c r="J8318" t="s">
        <v>5461</v>
      </c>
      <c r="K8318">
        <v>99</v>
      </c>
      <c r="L8318" t="s">
        <v>3999</v>
      </c>
    </row>
    <row r="8319" spans="1:12">
      <c r="A8319" s="15">
        <v>64132025</v>
      </c>
      <c r="B8319" t="s">
        <v>10234</v>
      </c>
      <c r="C8319" t="s">
        <v>10394</v>
      </c>
      <c r="D8319" t="s">
        <v>10411</v>
      </c>
      <c r="E8319" t="s">
        <v>10364</v>
      </c>
      <c r="F8319" t="s">
        <v>5453</v>
      </c>
      <c r="G8319" s="160" t="s">
        <v>3997</v>
      </c>
      <c r="H8319" t="s">
        <v>5454</v>
      </c>
      <c r="I8319" s="160" t="s">
        <v>3995</v>
      </c>
      <c r="J8319" t="s">
        <v>5461</v>
      </c>
      <c r="K8319">
        <v>99</v>
      </c>
      <c r="L8319" t="s">
        <v>3999</v>
      </c>
    </row>
    <row r="8320" spans="1:12">
      <c r="A8320" s="15">
        <v>64132030</v>
      </c>
      <c r="B8320" t="s">
        <v>10234</v>
      </c>
      <c r="C8320" t="s">
        <v>10394</v>
      </c>
      <c r="D8320" t="s">
        <v>10411</v>
      </c>
      <c r="E8320" t="s">
        <v>10414</v>
      </c>
      <c r="F8320" t="s">
        <v>4073</v>
      </c>
      <c r="G8320" s="160" t="s">
        <v>4074</v>
      </c>
      <c r="H8320" t="s">
        <v>4075</v>
      </c>
      <c r="I8320" s="160" t="s">
        <v>4076</v>
      </c>
      <c r="J8320" t="s">
        <v>4077</v>
      </c>
      <c r="K8320">
        <v>99</v>
      </c>
      <c r="L8320" t="s">
        <v>3999</v>
      </c>
    </row>
    <row r="8321" spans="1:12">
      <c r="A8321" s="15">
        <v>64133001</v>
      </c>
      <c r="B8321" t="s">
        <v>10234</v>
      </c>
      <c r="C8321" t="s">
        <v>10394</v>
      </c>
      <c r="D8321" t="s">
        <v>10415</v>
      </c>
      <c r="E8321" t="s">
        <v>10416</v>
      </c>
      <c r="F8321" t="s">
        <v>5453</v>
      </c>
      <c r="G8321" s="160" t="s">
        <v>3997</v>
      </c>
      <c r="H8321" t="s">
        <v>5454</v>
      </c>
      <c r="I8321" s="160" t="s">
        <v>3995</v>
      </c>
      <c r="J8321" t="s">
        <v>5461</v>
      </c>
      <c r="K8321">
        <v>99</v>
      </c>
      <c r="L8321" t="s">
        <v>3999</v>
      </c>
    </row>
    <row r="8322" spans="1:12">
      <c r="A8322" s="15">
        <v>64133010</v>
      </c>
      <c r="B8322" t="s">
        <v>10234</v>
      </c>
      <c r="C8322" t="s">
        <v>10394</v>
      </c>
      <c r="D8322" t="s">
        <v>10415</v>
      </c>
      <c r="E8322" t="s">
        <v>10417</v>
      </c>
      <c r="F8322" t="s">
        <v>5453</v>
      </c>
      <c r="G8322" s="160" t="s">
        <v>3997</v>
      </c>
      <c r="H8322" t="s">
        <v>5454</v>
      </c>
      <c r="I8322" s="160" t="s">
        <v>3995</v>
      </c>
      <c r="J8322" t="s">
        <v>5461</v>
      </c>
      <c r="K8322">
        <v>99</v>
      </c>
      <c r="L8322" t="s">
        <v>3999</v>
      </c>
    </row>
    <row r="8323" spans="1:12">
      <c r="A8323" s="15">
        <v>64133011</v>
      </c>
      <c r="B8323" t="s">
        <v>10234</v>
      </c>
      <c r="C8323" t="s">
        <v>10394</v>
      </c>
      <c r="D8323" t="s">
        <v>10415</v>
      </c>
      <c r="E8323" t="s">
        <v>10288</v>
      </c>
      <c r="F8323" t="s">
        <v>5453</v>
      </c>
      <c r="G8323" s="160" t="s">
        <v>3997</v>
      </c>
      <c r="H8323" t="s">
        <v>5454</v>
      </c>
      <c r="I8323" s="160" t="s">
        <v>3995</v>
      </c>
      <c r="J8323" t="s">
        <v>5461</v>
      </c>
      <c r="K8323">
        <v>99</v>
      </c>
      <c r="L8323" t="s">
        <v>3999</v>
      </c>
    </row>
    <row r="8324" spans="1:12">
      <c r="A8324" s="15">
        <v>64133020</v>
      </c>
      <c r="B8324" t="s">
        <v>10234</v>
      </c>
      <c r="C8324" t="s">
        <v>10394</v>
      </c>
      <c r="D8324" t="s">
        <v>10415</v>
      </c>
      <c r="E8324" t="s">
        <v>10409</v>
      </c>
      <c r="F8324" t="s">
        <v>5453</v>
      </c>
      <c r="G8324" s="160" t="s">
        <v>3997</v>
      </c>
      <c r="H8324" t="s">
        <v>5454</v>
      </c>
      <c r="I8324" s="160" t="s">
        <v>3995</v>
      </c>
      <c r="J8324" t="s">
        <v>5461</v>
      </c>
      <c r="K8324">
        <v>99</v>
      </c>
      <c r="L8324" t="s">
        <v>3999</v>
      </c>
    </row>
    <row r="8325" spans="1:12">
      <c r="A8325" s="15">
        <v>64133025</v>
      </c>
      <c r="B8325" t="s">
        <v>10234</v>
      </c>
      <c r="C8325" t="s">
        <v>10394</v>
      </c>
      <c r="D8325" t="s">
        <v>10415</v>
      </c>
      <c r="E8325" t="s">
        <v>10364</v>
      </c>
      <c r="F8325" t="s">
        <v>5453</v>
      </c>
      <c r="G8325" s="160" t="s">
        <v>3997</v>
      </c>
      <c r="H8325" t="s">
        <v>5454</v>
      </c>
      <c r="I8325" s="160" t="s">
        <v>3995</v>
      </c>
      <c r="J8325" t="s">
        <v>5461</v>
      </c>
      <c r="K8325">
        <v>99</v>
      </c>
      <c r="L8325" t="s">
        <v>3999</v>
      </c>
    </row>
    <row r="8326" spans="1:12">
      <c r="A8326" s="15">
        <v>64133030</v>
      </c>
      <c r="B8326" t="s">
        <v>10234</v>
      </c>
      <c r="C8326" t="s">
        <v>10394</v>
      </c>
      <c r="D8326" t="s">
        <v>10415</v>
      </c>
      <c r="E8326" t="s">
        <v>10414</v>
      </c>
      <c r="F8326" t="s">
        <v>4073</v>
      </c>
      <c r="G8326" s="160" t="s">
        <v>4074</v>
      </c>
      <c r="H8326" t="s">
        <v>4075</v>
      </c>
      <c r="I8326" s="160" t="s">
        <v>4076</v>
      </c>
      <c r="J8326" t="s">
        <v>4077</v>
      </c>
      <c r="K8326">
        <v>99</v>
      </c>
      <c r="L8326" t="s">
        <v>3999</v>
      </c>
    </row>
    <row r="8327" spans="1:12">
      <c r="A8327" s="15">
        <v>64180001</v>
      </c>
      <c r="B8327" t="s">
        <v>10234</v>
      </c>
      <c r="C8327" t="s">
        <v>10394</v>
      </c>
      <c r="D8327" t="s">
        <v>4391</v>
      </c>
      <c r="E8327" t="s">
        <v>4391</v>
      </c>
      <c r="F8327" t="s">
        <v>5453</v>
      </c>
      <c r="G8327" s="160" t="s">
        <v>3997</v>
      </c>
      <c r="H8327" t="s">
        <v>5454</v>
      </c>
      <c r="I8327" s="160" t="s">
        <v>3995</v>
      </c>
      <c r="J8327" t="s">
        <v>5461</v>
      </c>
      <c r="K8327" s="160" t="s">
        <v>4198</v>
      </c>
      <c r="L8327" t="s">
        <v>6304</v>
      </c>
    </row>
    <row r="8328" spans="1:12">
      <c r="A8328" s="15">
        <v>64182001</v>
      </c>
      <c r="B8328" t="s">
        <v>10234</v>
      </c>
      <c r="C8328" t="s">
        <v>10394</v>
      </c>
      <c r="D8328" t="s">
        <v>4392</v>
      </c>
      <c r="E8328" t="s">
        <v>4393</v>
      </c>
      <c r="F8328" t="s">
        <v>5453</v>
      </c>
      <c r="G8328">
        <v>10</v>
      </c>
      <c r="H8328" t="s">
        <v>4358</v>
      </c>
      <c r="I8328" s="160" t="s">
        <v>3997</v>
      </c>
      <c r="J8328" t="s">
        <v>4394</v>
      </c>
      <c r="K8328">
        <v>99</v>
      </c>
      <c r="L8328" t="s">
        <v>3999</v>
      </c>
    </row>
    <row r="8329" spans="1:12">
      <c r="A8329" s="15">
        <v>64182002</v>
      </c>
      <c r="B8329" t="s">
        <v>10234</v>
      </c>
      <c r="C8329" t="s">
        <v>10394</v>
      </c>
      <c r="D8329" t="s">
        <v>4392</v>
      </c>
      <c r="E8329" t="s">
        <v>4395</v>
      </c>
      <c r="F8329" t="s">
        <v>5453</v>
      </c>
      <c r="G8329">
        <v>10</v>
      </c>
      <c r="H8329" t="s">
        <v>4358</v>
      </c>
      <c r="I8329" s="160" t="s">
        <v>3997</v>
      </c>
      <c r="J8329" t="s">
        <v>4394</v>
      </c>
      <c r="K8329">
        <v>99</v>
      </c>
      <c r="L8329" t="s">
        <v>3999</v>
      </c>
    </row>
    <row r="8330" spans="1:12">
      <c r="A8330" s="15">
        <v>64182599</v>
      </c>
      <c r="B8330" t="s">
        <v>10234</v>
      </c>
      <c r="C8330" t="s">
        <v>10394</v>
      </c>
      <c r="D8330" t="s">
        <v>4396</v>
      </c>
      <c r="E8330" t="s">
        <v>7500</v>
      </c>
      <c r="F8330" t="s">
        <v>5453</v>
      </c>
      <c r="G8330">
        <v>10</v>
      </c>
      <c r="H8330" t="s">
        <v>4358</v>
      </c>
      <c r="I8330" s="160" t="s">
        <v>3997</v>
      </c>
      <c r="J8330" t="s">
        <v>4394</v>
      </c>
      <c r="K8330">
        <v>99</v>
      </c>
      <c r="L8330" t="s">
        <v>3999</v>
      </c>
    </row>
    <row r="8331" spans="1:12">
      <c r="A8331" s="15">
        <v>64420001</v>
      </c>
      <c r="B8331" t="s">
        <v>10234</v>
      </c>
      <c r="C8331" t="s">
        <v>10418</v>
      </c>
      <c r="D8331" t="s">
        <v>10419</v>
      </c>
      <c r="E8331" t="s">
        <v>10419</v>
      </c>
      <c r="F8331" t="s">
        <v>5453</v>
      </c>
      <c r="G8331" s="160" t="s">
        <v>3997</v>
      </c>
      <c r="H8331" t="s">
        <v>5454</v>
      </c>
      <c r="I8331" s="160" t="s">
        <v>3995</v>
      </c>
      <c r="J8331" t="s">
        <v>5461</v>
      </c>
      <c r="K8331">
        <v>99</v>
      </c>
      <c r="L8331" t="s">
        <v>3999</v>
      </c>
    </row>
    <row r="8332" spans="1:12">
      <c r="A8332" s="15">
        <v>64420010</v>
      </c>
      <c r="B8332" t="s">
        <v>10234</v>
      </c>
      <c r="C8332" t="s">
        <v>10418</v>
      </c>
      <c r="D8332" t="s">
        <v>10419</v>
      </c>
      <c r="E8332" t="s">
        <v>10420</v>
      </c>
      <c r="F8332" t="s">
        <v>5453</v>
      </c>
      <c r="G8332" s="160" t="s">
        <v>3997</v>
      </c>
      <c r="H8332" t="s">
        <v>5454</v>
      </c>
      <c r="I8332" s="160" t="s">
        <v>3995</v>
      </c>
      <c r="J8332" t="s">
        <v>5461</v>
      </c>
      <c r="K8332">
        <v>99</v>
      </c>
      <c r="L8332" t="s">
        <v>3999</v>
      </c>
    </row>
    <row r="8333" spans="1:12">
      <c r="A8333" s="15">
        <v>64420011</v>
      </c>
      <c r="B8333" t="s">
        <v>10234</v>
      </c>
      <c r="C8333" t="s">
        <v>10418</v>
      </c>
      <c r="D8333" t="s">
        <v>10419</v>
      </c>
      <c r="E8333" t="s">
        <v>10421</v>
      </c>
      <c r="F8333" t="s">
        <v>5453</v>
      </c>
      <c r="G8333" s="160" t="s">
        <v>3997</v>
      </c>
      <c r="H8333" t="s">
        <v>5454</v>
      </c>
      <c r="I8333" s="160" t="s">
        <v>3995</v>
      </c>
      <c r="J8333" t="s">
        <v>5461</v>
      </c>
      <c r="K8333">
        <v>99</v>
      </c>
      <c r="L8333" t="s">
        <v>3999</v>
      </c>
    </row>
    <row r="8334" spans="1:12">
      <c r="A8334" s="15">
        <v>64420012</v>
      </c>
      <c r="B8334" t="s">
        <v>10234</v>
      </c>
      <c r="C8334" t="s">
        <v>10418</v>
      </c>
      <c r="D8334" t="s">
        <v>10419</v>
      </c>
      <c r="E8334" t="s">
        <v>10422</v>
      </c>
      <c r="F8334" t="s">
        <v>5453</v>
      </c>
      <c r="G8334" s="160" t="s">
        <v>3997</v>
      </c>
      <c r="H8334" t="s">
        <v>5454</v>
      </c>
      <c r="I8334" s="160" t="s">
        <v>3995</v>
      </c>
      <c r="J8334" t="s">
        <v>5461</v>
      </c>
      <c r="K8334">
        <v>99</v>
      </c>
      <c r="L8334" t="s">
        <v>3999</v>
      </c>
    </row>
    <row r="8335" spans="1:12">
      <c r="A8335" s="15">
        <v>64420013</v>
      </c>
      <c r="B8335" t="s">
        <v>10234</v>
      </c>
      <c r="C8335" t="s">
        <v>10418</v>
      </c>
      <c r="D8335" t="s">
        <v>10419</v>
      </c>
      <c r="E8335" t="s">
        <v>10423</v>
      </c>
      <c r="F8335" t="s">
        <v>5453</v>
      </c>
      <c r="G8335" s="160" t="s">
        <v>3997</v>
      </c>
      <c r="H8335" t="s">
        <v>5454</v>
      </c>
      <c r="I8335" s="160" t="s">
        <v>3995</v>
      </c>
      <c r="J8335" t="s">
        <v>5461</v>
      </c>
      <c r="K8335">
        <v>99</v>
      </c>
      <c r="L8335" t="s">
        <v>3999</v>
      </c>
    </row>
    <row r="8336" spans="1:12">
      <c r="A8336" s="15">
        <v>64420014</v>
      </c>
      <c r="B8336" t="s">
        <v>10234</v>
      </c>
      <c r="C8336" t="s">
        <v>10418</v>
      </c>
      <c r="D8336" t="s">
        <v>10419</v>
      </c>
      <c r="E8336" t="s">
        <v>10424</v>
      </c>
      <c r="F8336" t="s">
        <v>5453</v>
      </c>
      <c r="G8336" s="160" t="s">
        <v>3997</v>
      </c>
      <c r="H8336" t="s">
        <v>5454</v>
      </c>
      <c r="I8336" s="160" t="s">
        <v>3995</v>
      </c>
      <c r="J8336" t="s">
        <v>5461</v>
      </c>
      <c r="K8336">
        <v>99</v>
      </c>
      <c r="L8336" t="s">
        <v>3999</v>
      </c>
    </row>
    <row r="8337" spans="1:12">
      <c r="A8337" s="15">
        <v>64420015</v>
      </c>
      <c r="B8337" t="s">
        <v>10234</v>
      </c>
      <c r="C8337" t="s">
        <v>10418</v>
      </c>
      <c r="D8337" t="s">
        <v>10419</v>
      </c>
      <c r="E8337" t="s">
        <v>10423</v>
      </c>
      <c r="F8337" t="s">
        <v>5453</v>
      </c>
      <c r="G8337" s="160" t="s">
        <v>3997</v>
      </c>
      <c r="H8337" t="s">
        <v>5454</v>
      </c>
      <c r="I8337" s="160" t="s">
        <v>3995</v>
      </c>
      <c r="J8337" t="s">
        <v>5461</v>
      </c>
      <c r="K8337">
        <v>99</v>
      </c>
      <c r="L8337" t="s">
        <v>3999</v>
      </c>
    </row>
    <row r="8338" spans="1:12">
      <c r="A8338" s="15">
        <v>64420016</v>
      </c>
      <c r="B8338" t="s">
        <v>10234</v>
      </c>
      <c r="C8338" t="s">
        <v>10418</v>
      </c>
      <c r="D8338" t="s">
        <v>10419</v>
      </c>
      <c r="E8338" t="s">
        <v>10425</v>
      </c>
      <c r="F8338" t="s">
        <v>5453</v>
      </c>
      <c r="G8338" s="160" t="s">
        <v>3997</v>
      </c>
      <c r="H8338" t="s">
        <v>5454</v>
      </c>
      <c r="I8338" s="160" t="s">
        <v>3995</v>
      </c>
      <c r="J8338" t="s">
        <v>5461</v>
      </c>
      <c r="K8338">
        <v>99</v>
      </c>
      <c r="L8338" t="s">
        <v>3999</v>
      </c>
    </row>
    <row r="8339" spans="1:12">
      <c r="A8339" s="15">
        <v>64420020</v>
      </c>
      <c r="B8339" t="s">
        <v>10234</v>
      </c>
      <c r="C8339" t="s">
        <v>10418</v>
      </c>
      <c r="D8339" t="s">
        <v>10419</v>
      </c>
      <c r="E8339" t="s">
        <v>10426</v>
      </c>
      <c r="F8339" t="s">
        <v>5453</v>
      </c>
      <c r="G8339" s="160" t="s">
        <v>3997</v>
      </c>
      <c r="H8339" t="s">
        <v>5454</v>
      </c>
      <c r="I8339" s="160" t="s">
        <v>3995</v>
      </c>
      <c r="J8339" t="s">
        <v>5461</v>
      </c>
      <c r="K8339">
        <v>99</v>
      </c>
      <c r="L8339" t="s">
        <v>3999</v>
      </c>
    </row>
    <row r="8340" spans="1:12">
      <c r="A8340" s="15">
        <v>64420021</v>
      </c>
      <c r="B8340" t="s">
        <v>10234</v>
      </c>
      <c r="C8340" t="s">
        <v>10418</v>
      </c>
      <c r="D8340" t="s">
        <v>10419</v>
      </c>
      <c r="E8340" t="s">
        <v>10427</v>
      </c>
      <c r="F8340" t="s">
        <v>5453</v>
      </c>
      <c r="G8340" s="160" t="s">
        <v>3997</v>
      </c>
      <c r="H8340" t="s">
        <v>5454</v>
      </c>
      <c r="I8340" s="160" t="s">
        <v>3995</v>
      </c>
      <c r="J8340" t="s">
        <v>5461</v>
      </c>
      <c r="K8340">
        <v>99</v>
      </c>
      <c r="L8340" t="s">
        <v>3999</v>
      </c>
    </row>
    <row r="8341" spans="1:12">
      <c r="A8341" s="15">
        <v>64420022</v>
      </c>
      <c r="B8341" t="s">
        <v>10234</v>
      </c>
      <c r="C8341" t="s">
        <v>10418</v>
      </c>
      <c r="D8341" t="s">
        <v>10419</v>
      </c>
      <c r="E8341" t="s">
        <v>10428</v>
      </c>
      <c r="F8341" t="s">
        <v>5453</v>
      </c>
      <c r="G8341" s="160" t="s">
        <v>3997</v>
      </c>
      <c r="H8341" t="s">
        <v>5454</v>
      </c>
      <c r="I8341" s="160" t="s">
        <v>3995</v>
      </c>
      <c r="J8341" t="s">
        <v>5461</v>
      </c>
      <c r="K8341">
        <v>99</v>
      </c>
      <c r="L8341" t="s">
        <v>3999</v>
      </c>
    </row>
    <row r="8342" spans="1:12">
      <c r="A8342" s="15">
        <v>64420030</v>
      </c>
      <c r="B8342" t="s">
        <v>10234</v>
      </c>
      <c r="C8342" t="s">
        <v>10418</v>
      </c>
      <c r="D8342" t="s">
        <v>10419</v>
      </c>
      <c r="E8342" t="s">
        <v>5875</v>
      </c>
      <c r="F8342" t="s">
        <v>5453</v>
      </c>
      <c r="G8342" s="160" t="s">
        <v>3997</v>
      </c>
      <c r="H8342" t="s">
        <v>5454</v>
      </c>
      <c r="I8342" s="160" t="s">
        <v>3995</v>
      </c>
      <c r="J8342" t="s">
        <v>5461</v>
      </c>
      <c r="K8342">
        <v>99</v>
      </c>
      <c r="L8342" t="s">
        <v>3999</v>
      </c>
    </row>
    <row r="8343" spans="1:12">
      <c r="A8343" s="15">
        <v>64420031</v>
      </c>
      <c r="B8343" t="s">
        <v>10234</v>
      </c>
      <c r="C8343" t="s">
        <v>10418</v>
      </c>
      <c r="D8343" t="s">
        <v>10419</v>
      </c>
      <c r="E8343" t="s">
        <v>10429</v>
      </c>
      <c r="F8343" t="s">
        <v>5453</v>
      </c>
      <c r="G8343" s="160" t="s">
        <v>3997</v>
      </c>
      <c r="H8343" t="s">
        <v>5454</v>
      </c>
      <c r="I8343" s="160" t="s">
        <v>3995</v>
      </c>
      <c r="J8343" t="s">
        <v>5461</v>
      </c>
      <c r="K8343">
        <v>99</v>
      </c>
      <c r="L8343" t="s">
        <v>3999</v>
      </c>
    </row>
    <row r="8344" spans="1:12">
      <c r="A8344" s="15">
        <v>64420032</v>
      </c>
      <c r="B8344" t="s">
        <v>10234</v>
      </c>
      <c r="C8344" t="s">
        <v>10418</v>
      </c>
      <c r="D8344" t="s">
        <v>10419</v>
      </c>
      <c r="E8344" t="s">
        <v>10430</v>
      </c>
      <c r="F8344" t="s">
        <v>5453</v>
      </c>
      <c r="G8344" s="160" t="s">
        <v>3997</v>
      </c>
      <c r="H8344" t="s">
        <v>5454</v>
      </c>
      <c r="I8344" s="160" t="s">
        <v>3995</v>
      </c>
      <c r="J8344" t="s">
        <v>5461</v>
      </c>
      <c r="K8344">
        <v>99</v>
      </c>
      <c r="L8344" t="s">
        <v>3999</v>
      </c>
    </row>
    <row r="8345" spans="1:12">
      <c r="A8345" s="15">
        <v>64420033</v>
      </c>
      <c r="B8345" t="s">
        <v>10234</v>
      </c>
      <c r="C8345" t="s">
        <v>10418</v>
      </c>
      <c r="D8345" t="s">
        <v>10419</v>
      </c>
      <c r="E8345" t="s">
        <v>10431</v>
      </c>
      <c r="F8345" t="s">
        <v>5453</v>
      </c>
      <c r="G8345" s="160" t="s">
        <v>3997</v>
      </c>
      <c r="H8345" t="s">
        <v>5454</v>
      </c>
      <c r="I8345" s="160" t="s">
        <v>3995</v>
      </c>
      <c r="J8345" t="s">
        <v>5461</v>
      </c>
      <c r="K8345">
        <v>99</v>
      </c>
      <c r="L8345" t="s">
        <v>3999</v>
      </c>
    </row>
    <row r="8346" spans="1:12">
      <c r="A8346" s="15">
        <v>64420034</v>
      </c>
      <c r="B8346" t="s">
        <v>10234</v>
      </c>
      <c r="C8346" t="s">
        <v>10418</v>
      </c>
      <c r="D8346" t="s">
        <v>10419</v>
      </c>
      <c r="E8346" t="s">
        <v>10432</v>
      </c>
      <c r="F8346" t="s">
        <v>5453</v>
      </c>
      <c r="G8346" s="160" t="s">
        <v>3997</v>
      </c>
      <c r="H8346" t="s">
        <v>5454</v>
      </c>
      <c r="I8346" s="160" t="s">
        <v>3995</v>
      </c>
      <c r="J8346" t="s">
        <v>5461</v>
      </c>
      <c r="K8346">
        <v>99</v>
      </c>
      <c r="L8346" t="s">
        <v>3999</v>
      </c>
    </row>
    <row r="8347" spans="1:12">
      <c r="A8347" s="15">
        <v>64420040</v>
      </c>
      <c r="B8347" t="s">
        <v>10234</v>
      </c>
      <c r="C8347" t="s">
        <v>10418</v>
      </c>
      <c r="D8347" t="s">
        <v>10419</v>
      </c>
      <c r="E8347" t="s">
        <v>5903</v>
      </c>
      <c r="F8347" t="s">
        <v>4073</v>
      </c>
      <c r="G8347" s="160" t="s">
        <v>4074</v>
      </c>
      <c r="H8347" t="s">
        <v>4075</v>
      </c>
      <c r="I8347" s="160" t="s">
        <v>4076</v>
      </c>
      <c r="J8347" t="s">
        <v>4077</v>
      </c>
      <c r="K8347">
        <v>99</v>
      </c>
      <c r="L8347" t="s">
        <v>3999</v>
      </c>
    </row>
    <row r="8348" spans="1:12">
      <c r="A8348" s="15">
        <v>64420041</v>
      </c>
      <c r="B8348" t="s">
        <v>10234</v>
      </c>
      <c r="C8348" t="s">
        <v>10418</v>
      </c>
      <c r="D8348" t="s">
        <v>10419</v>
      </c>
      <c r="E8348" t="s">
        <v>10433</v>
      </c>
      <c r="F8348" t="s">
        <v>4073</v>
      </c>
      <c r="G8348" s="160" t="s">
        <v>3997</v>
      </c>
      <c r="H8348" t="s">
        <v>5454</v>
      </c>
      <c r="I8348" s="160" t="s">
        <v>3995</v>
      </c>
      <c r="J8348" t="s">
        <v>5461</v>
      </c>
      <c r="K8348">
        <v>99</v>
      </c>
      <c r="L8348" t="s">
        <v>3999</v>
      </c>
    </row>
    <row r="8349" spans="1:12">
      <c r="A8349" s="15">
        <v>64420042</v>
      </c>
      <c r="B8349" t="s">
        <v>10234</v>
      </c>
      <c r="C8349" t="s">
        <v>10418</v>
      </c>
      <c r="D8349" t="s">
        <v>10419</v>
      </c>
      <c r="E8349" t="s">
        <v>10434</v>
      </c>
      <c r="F8349" t="s">
        <v>4073</v>
      </c>
      <c r="G8349" s="160" t="s">
        <v>3997</v>
      </c>
      <c r="H8349" t="s">
        <v>5454</v>
      </c>
      <c r="I8349" s="160" t="s">
        <v>3995</v>
      </c>
      <c r="J8349" t="s">
        <v>5461</v>
      </c>
      <c r="K8349">
        <v>99</v>
      </c>
      <c r="L8349" t="s">
        <v>3999</v>
      </c>
    </row>
    <row r="8350" spans="1:12">
      <c r="A8350" s="15">
        <v>64430001</v>
      </c>
      <c r="B8350" t="s">
        <v>10234</v>
      </c>
      <c r="C8350" t="s">
        <v>10418</v>
      </c>
      <c r="D8350" t="s">
        <v>10435</v>
      </c>
      <c r="E8350" t="s">
        <v>10436</v>
      </c>
      <c r="F8350" t="s">
        <v>5453</v>
      </c>
      <c r="G8350" s="160" t="s">
        <v>3997</v>
      </c>
      <c r="H8350" t="s">
        <v>5454</v>
      </c>
      <c r="I8350" s="160" t="s">
        <v>3995</v>
      </c>
      <c r="J8350" t="s">
        <v>5461</v>
      </c>
      <c r="K8350">
        <v>99</v>
      </c>
      <c r="L8350" t="s">
        <v>3999</v>
      </c>
    </row>
    <row r="8351" spans="1:12">
      <c r="A8351" s="15">
        <v>64430010</v>
      </c>
      <c r="B8351" t="s">
        <v>10234</v>
      </c>
      <c r="C8351" t="s">
        <v>10418</v>
      </c>
      <c r="D8351" t="s">
        <v>10435</v>
      </c>
      <c r="E8351" t="s">
        <v>10437</v>
      </c>
      <c r="F8351" t="s">
        <v>5453</v>
      </c>
      <c r="G8351" s="160" t="s">
        <v>3997</v>
      </c>
      <c r="H8351" t="s">
        <v>5454</v>
      </c>
      <c r="I8351" s="160" t="s">
        <v>3995</v>
      </c>
      <c r="J8351" t="s">
        <v>5461</v>
      </c>
      <c r="K8351">
        <v>99</v>
      </c>
      <c r="L8351" t="s">
        <v>3999</v>
      </c>
    </row>
    <row r="8352" spans="1:12">
      <c r="A8352" s="15">
        <v>64430011</v>
      </c>
      <c r="B8352" t="s">
        <v>10234</v>
      </c>
      <c r="C8352" t="s">
        <v>10418</v>
      </c>
      <c r="D8352" t="s">
        <v>10435</v>
      </c>
      <c r="E8352" t="s">
        <v>10438</v>
      </c>
      <c r="F8352" t="s">
        <v>5453</v>
      </c>
      <c r="G8352" s="160" t="s">
        <v>3997</v>
      </c>
      <c r="H8352" t="s">
        <v>5454</v>
      </c>
      <c r="I8352" s="160" t="s">
        <v>3995</v>
      </c>
      <c r="J8352" t="s">
        <v>5461</v>
      </c>
      <c r="K8352">
        <v>99</v>
      </c>
      <c r="L8352" t="s">
        <v>3999</v>
      </c>
    </row>
    <row r="8353" spans="1:12">
      <c r="A8353" s="15">
        <v>64430012</v>
      </c>
      <c r="B8353" t="s">
        <v>10234</v>
      </c>
      <c r="C8353" t="s">
        <v>10418</v>
      </c>
      <c r="D8353" t="s">
        <v>10435</v>
      </c>
      <c r="E8353" t="s">
        <v>10439</v>
      </c>
      <c r="F8353" t="s">
        <v>5453</v>
      </c>
      <c r="G8353" s="160" t="s">
        <v>3997</v>
      </c>
      <c r="H8353" t="s">
        <v>5454</v>
      </c>
      <c r="I8353" s="160" t="s">
        <v>3995</v>
      </c>
      <c r="J8353" t="s">
        <v>5461</v>
      </c>
      <c r="K8353">
        <v>99</v>
      </c>
      <c r="L8353" t="s">
        <v>3999</v>
      </c>
    </row>
    <row r="8354" spans="1:12">
      <c r="A8354" s="15">
        <v>64430013</v>
      </c>
      <c r="B8354" t="s">
        <v>10234</v>
      </c>
      <c r="C8354" t="s">
        <v>10418</v>
      </c>
      <c r="D8354" t="s">
        <v>10435</v>
      </c>
      <c r="E8354" t="s">
        <v>10440</v>
      </c>
      <c r="F8354" t="s">
        <v>5453</v>
      </c>
      <c r="G8354" s="160" t="s">
        <v>3997</v>
      </c>
      <c r="H8354" t="s">
        <v>5454</v>
      </c>
      <c r="I8354" s="160" t="s">
        <v>3995</v>
      </c>
      <c r="J8354" t="s">
        <v>5461</v>
      </c>
      <c r="K8354">
        <v>99</v>
      </c>
      <c r="L8354" t="s">
        <v>3999</v>
      </c>
    </row>
    <row r="8355" spans="1:12">
      <c r="A8355" s="15">
        <v>64430014</v>
      </c>
      <c r="B8355" t="s">
        <v>10234</v>
      </c>
      <c r="C8355" t="s">
        <v>10418</v>
      </c>
      <c r="D8355" t="s">
        <v>10435</v>
      </c>
      <c r="E8355" t="s">
        <v>10441</v>
      </c>
      <c r="F8355" t="s">
        <v>5453</v>
      </c>
      <c r="G8355" s="160" t="s">
        <v>3997</v>
      </c>
      <c r="H8355" t="s">
        <v>5454</v>
      </c>
      <c r="I8355" s="160" t="s">
        <v>3995</v>
      </c>
      <c r="J8355" t="s">
        <v>5461</v>
      </c>
      <c r="K8355">
        <v>99</v>
      </c>
      <c r="L8355" t="s">
        <v>3999</v>
      </c>
    </row>
    <row r="8356" spans="1:12">
      <c r="A8356" s="15">
        <v>64430015</v>
      </c>
      <c r="B8356" t="s">
        <v>10234</v>
      </c>
      <c r="C8356" t="s">
        <v>10418</v>
      </c>
      <c r="D8356" t="s">
        <v>10435</v>
      </c>
      <c r="E8356" t="s">
        <v>10442</v>
      </c>
      <c r="F8356" t="s">
        <v>5453</v>
      </c>
      <c r="G8356" s="160" t="s">
        <v>3997</v>
      </c>
      <c r="H8356" t="s">
        <v>5454</v>
      </c>
      <c r="I8356" s="160" t="s">
        <v>3995</v>
      </c>
      <c r="J8356" t="s">
        <v>5461</v>
      </c>
      <c r="K8356">
        <v>99</v>
      </c>
      <c r="L8356" t="s">
        <v>3999</v>
      </c>
    </row>
    <row r="8357" spans="1:12">
      <c r="A8357" s="15">
        <v>64430016</v>
      </c>
      <c r="B8357" t="s">
        <v>10234</v>
      </c>
      <c r="C8357" t="s">
        <v>10418</v>
      </c>
      <c r="D8357" t="s">
        <v>10435</v>
      </c>
      <c r="E8357" t="s">
        <v>10443</v>
      </c>
      <c r="F8357" t="s">
        <v>5453</v>
      </c>
      <c r="G8357" s="160" t="s">
        <v>3997</v>
      </c>
      <c r="H8357" t="s">
        <v>5454</v>
      </c>
      <c r="I8357" s="160" t="s">
        <v>3995</v>
      </c>
      <c r="J8357" t="s">
        <v>5461</v>
      </c>
      <c r="K8357">
        <v>99</v>
      </c>
      <c r="L8357" t="s">
        <v>3999</v>
      </c>
    </row>
    <row r="8358" spans="1:12">
      <c r="A8358" s="15">
        <v>64430017</v>
      </c>
      <c r="B8358" t="s">
        <v>10234</v>
      </c>
      <c r="C8358" t="s">
        <v>10418</v>
      </c>
      <c r="D8358" t="s">
        <v>10435</v>
      </c>
      <c r="E8358" t="s">
        <v>10444</v>
      </c>
      <c r="F8358" t="s">
        <v>5453</v>
      </c>
      <c r="G8358" s="160" t="s">
        <v>3997</v>
      </c>
      <c r="H8358" t="s">
        <v>5454</v>
      </c>
      <c r="I8358" s="160" t="s">
        <v>3995</v>
      </c>
      <c r="J8358" t="s">
        <v>5461</v>
      </c>
      <c r="K8358">
        <v>99</v>
      </c>
      <c r="L8358" t="s">
        <v>3999</v>
      </c>
    </row>
    <row r="8359" spans="1:12">
      <c r="A8359" s="15">
        <v>64430030</v>
      </c>
      <c r="B8359" t="s">
        <v>10234</v>
      </c>
      <c r="C8359" t="s">
        <v>10418</v>
      </c>
      <c r="D8359" t="s">
        <v>10435</v>
      </c>
      <c r="E8359" t="s">
        <v>10300</v>
      </c>
      <c r="F8359" t="s">
        <v>4073</v>
      </c>
      <c r="G8359" s="160" t="s">
        <v>4074</v>
      </c>
      <c r="H8359" t="s">
        <v>4075</v>
      </c>
      <c r="I8359" s="160" t="s">
        <v>4076</v>
      </c>
      <c r="J8359" t="s">
        <v>4077</v>
      </c>
      <c r="K8359">
        <v>99</v>
      </c>
      <c r="L8359" t="s">
        <v>3999</v>
      </c>
    </row>
    <row r="8360" spans="1:12">
      <c r="A8360" s="15">
        <v>64431001</v>
      </c>
      <c r="B8360" t="s">
        <v>10234</v>
      </c>
      <c r="C8360" t="s">
        <v>10418</v>
      </c>
      <c r="D8360" t="s">
        <v>10445</v>
      </c>
      <c r="E8360" t="s">
        <v>10446</v>
      </c>
      <c r="F8360" t="s">
        <v>5453</v>
      </c>
      <c r="G8360" s="160" t="s">
        <v>3997</v>
      </c>
      <c r="H8360" t="s">
        <v>5454</v>
      </c>
      <c r="I8360" s="160" t="s">
        <v>3995</v>
      </c>
      <c r="J8360" t="s">
        <v>5461</v>
      </c>
      <c r="K8360">
        <v>99</v>
      </c>
      <c r="L8360" t="s">
        <v>3999</v>
      </c>
    </row>
    <row r="8361" spans="1:12">
      <c r="A8361" s="15">
        <v>64431010</v>
      </c>
      <c r="B8361" t="s">
        <v>10234</v>
      </c>
      <c r="C8361" t="s">
        <v>10418</v>
      </c>
      <c r="D8361" t="s">
        <v>10445</v>
      </c>
      <c r="E8361" t="s">
        <v>10447</v>
      </c>
      <c r="F8361" t="s">
        <v>5453</v>
      </c>
      <c r="G8361" s="160" t="s">
        <v>3997</v>
      </c>
      <c r="H8361" t="s">
        <v>5454</v>
      </c>
      <c r="I8361" s="160" t="s">
        <v>3995</v>
      </c>
      <c r="J8361" t="s">
        <v>5461</v>
      </c>
      <c r="K8361">
        <v>99</v>
      </c>
      <c r="L8361" t="s">
        <v>3999</v>
      </c>
    </row>
    <row r="8362" spans="1:12">
      <c r="A8362" s="15">
        <v>64431011</v>
      </c>
      <c r="B8362" t="s">
        <v>10234</v>
      </c>
      <c r="C8362" t="s">
        <v>10418</v>
      </c>
      <c r="D8362" t="s">
        <v>10445</v>
      </c>
      <c r="E8362" t="s">
        <v>10448</v>
      </c>
      <c r="F8362" t="s">
        <v>5453</v>
      </c>
      <c r="G8362" s="160" t="s">
        <v>3997</v>
      </c>
      <c r="H8362" t="s">
        <v>5454</v>
      </c>
      <c r="I8362" s="160" t="s">
        <v>3995</v>
      </c>
      <c r="J8362" t="s">
        <v>5461</v>
      </c>
      <c r="K8362">
        <v>99</v>
      </c>
      <c r="L8362" t="s">
        <v>3999</v>
      </c>
    </row>
    <row r="8363" spans="1:12">
      <c r="A8363" s="15">
        <v>64431012</v>
      </c>
      <c r="B8363" t="s">
        <v>10234</v>
      </c>
      <c r="C8363" t="s">
        <v>10418</v>
      </c>
      <c r="D8363" t="s">
        <v>10445</v>
      </c>
      <c r="E8363" t="s">
        <v>10449</v>
      </c>
      <c r="F8363" t="s">
        <v>5453</v>
      </c>
      <c r="G8363" s="160" t="s">
        <v>3997</v>
      </c>
      <c r="H8363" t="s">
        <v>5454</v>
      </c>
      <c r="I8363" s="160" t="s">
        <v>3995</v>
      </c>
      <c r="J8363" t="s">
        <v>5461</v>
      </c>
      <c r="K8363">
        <v>99</v>
      </c>
      <c r="L8363" t="s">
        <v>3999</v>
      </c>
    </row>
    <row r="8364" spans="1:12">
      <c r="A8364" s="15">
        <v>64431013</v>
      </c>
      <c r="B8364" t="s">
        <v>10234</v>
      </c>
      <c r="C8364" t="s">
        <v>10418</v>
      </c>
      <c r="D8364" t="s">
        <v>10445</v>
      </c>
      <c r="E8364" t="s">
        <v>10372</v>
      </c>
      <c r="F8364" t="s">
        <v>5453</v>
      </c>
      <c r="G8364" s="160" t="s">
        <v>3997</v>
      </c>
      <c r="H8364" t="s">
        <v>5454</v>
      </c>
      <c r="I8364" s="160" t="s">
        <v>3995</v>
      </c>
      <c r="J8364" t="s">
        <v>5461</v>
      </c>
      <c r="K8364">
        <v>99</v>
      </c>
      <c r="L8364" t="s">
        <v>3999</v>
      </c>
    </row>
    <row r="8365" spans="1:12">
      <c r="A8365" s="15">
        <v>64431014</v>
      </c>
      <c r="B8365" t="s">
        <v>10234</v>
      </c>
      <c r="C8365" t="s">
        <v>10418</v>
      </c>
      <c r="D8365" t="s">
        <v>10445</v>
      </c>
      <c r="E8365" t="s">
        <v>10441</v>
      </c>
      <c r="F8365" t="s">
        <v>5453</v>
      </c>
      <c r="G8365" s="160" t="s">
        <v>3997</v>
      </c>
      <c r="H8365" t="s">
        <v>5454</v>
      </c>
      <c r="I8365" s="160" t="s">
        <v>3995</v>
      </c>
      <c r="J8365" t="s">
        <v>5461</v>
      </c>
      <c r="K8365">
        <v>99</v>
      </c>
      <c r="L8365" t="s">
        <v>3999</v>
      </c>
    </row>
    <row r="8366" spans="1:12">
      <c r="A8366" s="15">
        <v>64431015</v>
      </c>
      <c r="B8366" t="s">
        <v>10234</v>
      </c>
      <c r="C8366" t="s">
        <v>10418</v>
      </c>
      <c r="D8366" t="s">
        <v>10445</v>
      </c>
      <c r="E8366" t="s">
        <v>10442</v>
      </c>
      <c r="F8366" t="s">
        <v>5453</v>
      </c>
      <c r="G8366" s="160" t="s">
        <v>3997</v>
      </c>
      <c r="H8366" t="s">
        <v>5454</v>
      </c>
      <c r="I8366" s="160" t="s">
        <v>3995</v>
      </c>
      <c r="J8366" t="s">
        <v>5461</v>
      </c>
      <c r="K8366">
        <v>99</v>
      </c>
      <c r="L8366" t="s">
        <v>3999</v>
      </c>
    </row>
    <row r="8367" spans="1:12">
      <c r="A8367" s="15">
        <v>64431016</v>
      </c>
      <c r="B8367" t="s">
        <v>10234</v>
      </c>
      <c r="C8367" t="s">
        <v>10418</v>
      </c>
      <c r="D8367" t="s">
        <v>10445</v>
      </c>
      <c r="E8367" t="s">
        <v>10443</v>
      </c>
      <c r="F8367" t="s">
        <v>5453</v>
      </c>
      <c r="G8367" s="160" t="s">
        <v>3997</v>
      </c>
      <c r="H8367" t="s">
        <v>5454</v>
      </c>
      <c r="I8367" s="160" t="s">
        <v>3995</v>
      </c>
      <c r="J8367" t="s">
        <v>5461</v>
      </c>
      <c r="K8367">
        <v>99</v>
      </c>
      <c r="L8367" t="s">
        <v>3999</v>
      </c>
    </row>
    <row r="8368" spans="1:12">
      <c r="A8368" s="15">
        <v>64431017</v>
      </c>
      <c r="B8368" t="s">
        <v>10234</v>
      </c>
      <c r="C8368" t="s">
        <v>10418</v>
      </c>
      <c r="D8368" t="s">
        <v>10445</v>
      </c>
      <c r="E8368" t="s">
        <v>10444</v>
      </c>
      <c r="F8368" t="s">
        <v>5453</v>
      </c>
      <c r="G8368" s="160" t="s">
        <v>3997</v>
      </c>
      <c r="H8368" t="s">
        <v>5454</v>
      </c>
      <c r="I8368" s="160" t="s">
        <v>3995</v>
      </c>
      <c r="J8368" t="s">
        <v>5461</v>
      </c>
      <c r="K8368">
        <v>99</v>
      </c>
      <c r="L8368" t="s">
        <v>3999</v>
      </c>
    </row>
    <row r="8369" spans="1:12">
      <c r="A8369" s="15">
        <v>64431030</v>
      </c>
      <c r="B8369" t="s">
        <v>10234</v>
      </c>
      <c r="C8369" t="s">
        <v>10418</v>
      </c>
      <c r="D8369" t="s">
        <v>10445</v>
      </c>
      <c r="E8369" t="s">
        <v>10300</v>
      </c>
      <c r="F8369" t="s">
        <v>4073</v>
      </c>
      <c r="G8369" s="160" t="s">
        <v>4074</v>
      </c>
      <c r="H8369" t="s">
        <v>4075</v>
      </c>
      <c r="I8369" s="160" t="s">
        <v>4076</v>
      </c>
      <c r="J8369" t="s">
        <v>4077</v>
      </c>
      <c r="K8369">
        <v>99</v>
      </c>
      <c r="L8369" t="s">
        <v>3999</v>
      </c>
    </row>
    <row r="8370" spans="1:12">
      <c r="A8370" s="15">
        <v>64450001</v>
      </c>
      <c r="B8370" t="s">
        <v>10234</v>
      </c>
      <c r="C8370" t="s">
        <v>10418</v>
      </c>
      <c r="D8370" t="s">
        <v>6470</v>
      </c>
      <c r="E8370" t="s">
        <v>6470</v>
      </c>
      <c r="F8370" t="s">
        <v>5453</v>
      </c>
      <c r="G8370" s="160" t="s">
        <v>3997</v>
      </c>
      <c r="H8370" t="s">
        <v>5454</v>
      </c>
      <c r="I8370" s="160" t="s">
        <v>3995</v>
      </c>
      <c r="J8370" t="s">
        <v>5461</v>
      </c>
      <c r="K8370">
        <v>99</v>
      </c>
      <c r="L8370" t="s">
        <v>3999</v>
      </c>
    </row>
    <row r="8371" spans="1:12">
      <c r="A8371" s="15">
        <v>64450010</v>
      </c>
      <c r="B8371" t="s">
        <v>10234</v>
      </c>
      <c r="C8371" t="s">
        <v>10418</v>
      </c>
      <c r="D8371" t="s">
        <v>6470</v>
      </c>
      <c r="E8371" t="s">
        <v>10450</v>
      </c>
      <c r="F8371" t="s">
        <v>5453</v>
      </c>
      <c r="G8371" s="160" t="s">
        <v>3997</v>
      </c>
      <c r="H8371" t="s">
        <v>5454</v>
      </c>
      <c r="I8371" s="160" t="s">
        <v>3995</v>
      </c>
      <c r="J8371" t="s">
        <v>5461</v>
      </c>
      <c r="K8371">
        <v>99</v>
      </c>
      <c r="L8371" t="s">
        <v>3999</v>
      </c>
    </row>
    <row r="8372" spans="1:12">
      <c r="A8372" s="15">
        <v>64450011</v>
      </c>
      <c r="B8372" t="s">
        <v>10234</v>
      </c>
      <c r="C8372" t="s">
        <v>10418</v>
      </c>
      <c r="D8372" t="s">
        <v>6470</v>
      </c>
      <c r="E8372" t="s">
        <v>10451</v>
      </c>
      <c r="F8372" t="s">
        <v>5453</v>
      </c>
      <c r="G8372" s="160" t="s">
        <v>3997</v>
      </c>
      <c r="H8372" t="s">
        <v>5454</v>
      </c>
      <c r="I8372" s="160" t="s">
        <v>3995</v>
      </c>
      <c r="J8372" t="s">
        <v>5461</v>
      </c>
      <c r="K8372">
        <v>99</v>
      </c>
      <c r="L8372" t="s">
        <v>3999</v>
      </c>
    </row>
    <row r="8373" spans="1:12">
      <c r="A8373" s="15">
        <v>64450012</v>
      </c>
      <c r="B8373" t="s">
        <v>10234</v>
      </c>
      <c r="C8373" t="s">
        <v>10418</v>
      </c>
      <c r="D8373" t="s">
        <v>6470</v>
      </c>
      <c r="E8373" t="s">
        <v>10452</v>
      </c>
      <c r="F8373" t="s">
        <v>5453</v>
      </c>
      <c r="G8373" s="160" t="s">
        <v>3997</v>
      </c>
      <c r="H8373" t="s">
        <v>5454</v>
      </c>
      <c r="I8373" s="160" t="s">
        <v>3995</v>
      </c>
      <c r="J8373" t="s">
        <v>5461</v>
      </c>
      <c r="K8373">
        <v>99</v>
      </c>
      <c r="L8373" t="s">
        <v>3999</v>
      </c>
    </row>
    <row r="8374" spans="1:12">
      <c r="A8374" s="15">
        <v>64450013</v>
      </c>
      <c r="B8374" t="s">
        <v>10234</v>
      </c>
      <c r="C8374" t="s">
        <v>10418</v>
      </c>
      <c r="D8374" t="s">
        <v>6470</v>
      </c>
      <c r="E8374" t="s">
        <v>10453</v>
      </c>
      <c r="F8374" t="s">
        <v>5453</v>
      </c>
      <c r="G8374" s="160" t="s">
        <v>3997</v>
      </c>
      <c r="H8374" t="s">
        <v>5454</v>
      </c>
      <c r="I8374" s="160" t="s">
        <v>3995</v>
      </c>
      <c r="J8374" t="s">
        <v>5461</v>
      </c>
      <c r="K8374">
        <v>99</v>
      </c>
      <c r="L8374" t="s">
        <v>3999</v>
      </c>
    </row>
    <row r="8375" spans="1:12">
      <c r="A8375" s="15">
        <v>64450014</v>
      </c>
      <c r="B8375" t="s">
        <v>10234</v>
      </c>
      <c r="C8375" t="s">
        <v>10418</v>
      </c>
      <c r="D8375" t="s">
        <v>6470</v>
      </c>
      <c r="E8375" t="s">
        <v>10454</v>
      </c>
      <c r="F8375" t="s">
        <v>5453</v>
      </c>
      <c r="G8375" s="160" t="s">
        <v>3997</v>
      </c>
      <c r="H8375" t="s">
        <v>5454</v>
      </c>
      <c r="I8375" s="160" t="s">
        <v>3995</v>
      </c>
      <c r="J8375" t="s">
        <v>5461</v>
      </c>
      <c r="K8375">
        <v>99</v>
      </c>
      <c r="L8375" t="s">
        <v>3999</v>
      </c>
    </row>
    <row r="8376" spans="1:12">
      <c r="A8376" s="15">
        <v>64450020</v>
      </c>
      <c r="B8376" t="s">
        <v>10234</v>
      </c>
      <c r="C8376" t="s">
        <v>10418</v>
      </c>
      <c r="D8376" t="s">
        <v>6470</v>
      </c>
      <c r="E8376" t="s">
        <v>10455</v>
      </c>
      <c r="F8376" t="s">
        <v>5453</v>
      </c>
      <c r="G8376" s="160" t="s">
        <v>3997</v>
      </c>
      <c r="H8376" t="s">
        <v>5454</v>
      </c>
      <c r="I8376" s="160" t="s">
        <v>3995</v>
      </c>
      <c r="J8376" t="s">
        <v>5461</v>
      </c>
      <c r="K8376">
        <v>99</v>
      </c>
      <c r="L8376" t="s">
        <v>3999</v>
      </c>
    </row>
    <row r="8377" spans="1:12">
      <c r="A8377" s="15">
        <v>64450021</v>
      </c>
      <c r="B8377" t="s">
        <v>10234</v>
      </c>
      <c r="C8377" t="s">
        <v>10418</v>
      </c>
      <c r="D8377" t="s">
        <v>6470</v>
      </c>
      <c r="E8377" t="s">
        <v>10456</v>
      </c>
      <c r="F8377" t="s">
        <v>5453</v>
      </c>
      <c r="G8377" s="160" t="s">
        <v>3997</v>
      </c>
      <c r="H8377" t="s">
        <v>5454</v>
      </c>
      <c r="I8377" s="160" t="s">
        <v>3995</v>
      </c>
      <c r="J8377" t="s">
        <v>5461</v>
      </c>
      <c r="K8377">
        <v>99</v>
      </c>
      <c r="L8377" t="s">
        <v>3999</v>
      </c>
    </row>
    <row r="8378" spans="1:12">
      <c r="A8378" s="15">
        <v>64450022</v>
      </c>
      <c r="B8378" t="s">
        <v>10234</v>
      </c>
      <c r="C8378" t="s">
        <v>10418</v>
      </c>
      <c r="D8378" t="s">
        <v>6470</v>
      </c>
      <c r="E8378" t="s">
        <v>6472</v>
      </c>
      <c r="F8378" t="s">
        <v>5453</v>
      </c>
      <c r="G8378" s="160" t="s">
        <v>3997</v>
      </c>
      <c r="H8378" t="s">
        <v>5454</v>
      </c>
      <c r="I8378" s="160" t="s">
        <v>3995</v>
      </c>
      <c r="J8378" t="s">
        <v>5461</v>
      </c>
      <c r="K8378">
        <v>99</v>
      </c>
      <c r="L8378" t="s">
        <v>3999</v>
      </c>
    </row>
    <row r="8379" spans="1:12">
      <c r="A8379" s="15">
        <v>64450030</v>
      </c>
      <c r="B8379" t="s">
        <v>10234</v>
      </c>
      <c r="C8379" t="s">
        <v>10418</v>
      </c>
      <c r="D8379" t="s">
        <v>6470</v>
      </c>
      <c r="E8379" t="s">
        <v>10457</v>
      </c>
      <c r="F8379" t="s">
        <v>5453</v>
      </c>
      <c r="G8379" s="160" t="s">
        <v>3997</v>
      </c>
      <c r="H8379" t="s">
        <v>5454</v>
      </c>
      <c r="I8379" s="160" t="s">
        <v>3995</v>
      </c>
      <c r="J8379" t="s">
        <v>5461</v>
      </c>
      <c r="K8379">
        <v>99</v>
      </c>
      <c r="L8379" t="s">
        <v>3999</v>
      </c>
    </row>
    <row r="8380" spans="1:12">
      <c r="A8380" s="15">
        <v>64450031</v>
      </c>
      <c r="B8380" t="s">
        <v>10234</v>
      </c>
      <c r="C8380" t="s">
        <v>10418</v>
      </c>
      <c r="D8380" t="s">
        <v>6470</v>
      </c>
      <c r="E8380" t="s">
        <v>10458</v>
      </c>
      <c r="F8380" t="s">
        <v>5453</v>
      </c>
      <c r="G8380" s="160" t="s">
        <v>3997</v>
      </c>
      <c r="H8380" t="s">
        <v>5454</v>
      </c>
      <c r="I8380" s="160" t="s">
        <v>3995</v>
      </c>
      <c r="J8380" t="s">
        <v>5461</v>
      </c>
      <c r="K8380">
        <v>99</v>
      </c>
      <c r="L8380" t="s">
        <v>3999</v>
      </c>
    </row>
    <row r="8381" spans="1:12">
      <c r="A8381" s="15">
        <v>64450032</v>
      </c>
      <c r="B8381" t="s">
        <v>10234</v>
      </c>
      <c r="C8381" t="s">
        <v>10418</v>
      </c>
      <c r="D8381" t="s">
        <v>6470</v>
      </c>
      <c r="E8381" t="s">
        <v>10459</v>
      </c>
      <c r="F8381" t="s">
        <v>5453</v>
      </c>
      <c r="G8381" s="160" t="s">
        <v>3997</v>
      </c>
      <c r="H8381" t="s">
        <v>5454</v>
      </c>
      <c r="I8381" s="160" t="s">
        <v>3995</v>
      </c>
      <c r="J8381" t="s">
        <v>5461</v>
      </c>
      <c r="K8381">
        <v>99</v>
      </c>
      <c r="L8381" t="s">
        <v>3999</v>
      </c>
    </row>
    <row r="8382" spans="1:12">
      <c r="A8382" s="15">
        <v>64450033</v>
      </c>
      <c r="B8382" t="s">
        <v>10234</v>
      </c>
      <c r="C8382" t="s">
        <v>10418</v>
      </c>
      <c r="D8382" t="s">
        <v>6470</v>
      </c>
      <c r="E8382" t="s">
        <v>10460</v>
      </c>
      <c r="F8382" t="s">
        <v>5453</v>
      </c>
      <c r="G8382" s="160" t="s">
        <v>3997</v>
      </c>
      <c r="H8382" t="s">
        <v>5454</v>
      </c>
      <c r="I8382" s="160" t="s">
        <v>3995</v>
      </c>
      <c r="J8382" t="s">
        <v>5461</v>
      </c>
      <c r="K8382">
        <v>99</v>
      </c>
      <c r="L8382" t="s">
        <v>3999</v>
      </c>
    </row>
    <row r="8383" spans="1:12">
      <c r="A8383" s="15">
        <v>64450034</v>
      </c>
      <c r="B8383" t="s">
        <v>10234</v>
      </c>
      <c r="C8383" t="s">
        <v>10418</v>
      </c>
      <c r="D8383" t="s">
        <v>6470</v>
      </c>
      <c r="E8383" t="s">
        <v>10461</v>
      </c>
      <c r="F8383" t="s">
        <v>5453</v>
      </c>
      <c r="G8383" s="160" t="s">
        <v>3997</v>
      </c>
      <c r="H8383" t="s">
        <v>5454</v>
      </c>
      <c r="I8383" s="160" t="s">
        <v>3995</v>
      </c>
      <c r="J8383" t="s">
        <v>5461</v>
      </c>
      <c r="K8383">
        <v>99</v>
      </c>
      <c r="L8383" t="s">
        <v>3999</v>
      </c>
    </row>
    <row r="8384" spans="1:12">
      <c r="A8384" s="15">
        <v>64450035</v>
      </c>
      <c r="B8384" t="s">
        <v>10234</v>
      </c>
      <c r="C8384" t="s">
        <v>10418</v>
      </c>
      <c r="D8384" t="s">
        <v>6470</v>
      </c>
      <c r="E8384" t="s">
        <v>10462</v>
      </c>
      <c r="F8384" t="s">
        <v>5453</v>
      </c>
      <c r="G8384" s="160" t="s">
        <v>3997</v>
      </c>
      <c r="H8384" t="s">
        <v>5454</v>
      </c>
      <c r="I8384" s="160" t="s">
        <v>3995</v>
      </c>
      <c r="J8384" t="s">
        <v>5461</v>
      </c>
      <c r="K8384">
        <v>99</v>
      </c>
      <c r="L8384" t="s">
        <v>3999</v>
      </c>
    </row>
    <row r="8385" spans="1:12">
      <c r="A8385" s="15">
        <v>64450036</v>
      </c>
      <c r="B8385" t="s">
        <v>10234</v>
      </c>
      <c r="C8385" t="s">
        <v>10418</v>
      </c>
      <c r="D8385" t="s">
        <v>6470</v>
      </c>
      <c r="E8385" t="s">
        <v>10463</v>
      </c>
      <c r="F8385" t="s">
        <v>5453</v>
      </c>
      <c r="G8385" s="160" t="s">
        <v>3997</v>
      </c>
      <c r="H8385" t="s">
        <v>5454</v>
      </c>
      <c r="I8385" s="160" t="s">
        <v>3995</v>
      </c>
      <c r="J8385" t="s">
        <v>5461</v>
      </c>
      <c r="K8385">
        <v>99</v>
      </c>
      <c r="L8385" t="s">
        <v>3999</v>
      </c>
    </row>
    <row r="8386" spans="1:12">
      <c r="A8386" s="15">
        <v>64450040</v>
      </c>
      <c r="B8386" t="s">
        <v>10234</v>
      </c>
      <c r="C8386" t="s">
        <v>10418</v>
      </c>
      <c r="D8386" t="s">
        <v>6470</v>
      </c>
      <c r="E8386" t="s">
        <v>6203</v>
      </c>
      <c r="F8386" t="s">
        <v>5453</v>
      </c>
      <c r="G8386" s="160" t="s">
        <v>3997</v>
      </c>
      <c r="H8386" t="s">
        <v>5454</v>
      </c>
      <c r="I8386" s="160" t="s">
        <v>3995</v>
      </c>
      <c r="J8386" t="s">
        <v>5461</v>
      </c>
      <c r="K8386">
        <v>99</v>
      </c>
      <c r="L8386" t="s">
        <v>3999</v>
      </c>
    </row>
    <row r="8387" spans="1:12">
      <c r="A8387" s="15">
        <v>64450041</v>
      </c>
      <c r="B8387" t="s">
        <v>10234</v>
      </c>
      <c r="C8387" t="s">
        <v>10418</v>
      </c>
      <c r="D8387" t="s">
        <v>6470</v>
      </c>
      <c r="E8387" t="s">
        <v>10464</v>
      </c>
      <c r="F8387" t="s">
        <v>5453</v>
      </c>
      <c r="G8387" s="160" t="s">
        <v>3997</v>
      </c>
      <c r="H8387" t="s">
        <v>5454</v>
      </c>
      <c r="I8387" s="160" t="s">
        <v>3995</v>
      </c>
      <c r="J8387" t="s">
        <v>5461</v>
      </c>
      <c r="K8387">
        <v>99</v>
      </c>
      <c r="L8387" t="s">
        <v>3999</v>
      </c>
    </row>
    <row r="8388" spans="1:12">
      <c r="A8388" s="15">
        <v>64450042</v>
      </c>
      <c r="B8388" t="s">
        <v>10234</v>
      </c>
      <c r="C8388" t="s">
        <v>10418</v>
      </c>
      <c r="D8388" t="s">
        <v>6470</v>
      </c>
      <c r="E8388" t="s">
        <v>10465</v>
      </c>
      <c r="F8388" t="s">
        <v>5453</v>
      </c>
      <c r="G8388" s="160" t="s">
        <v>3997</v>
      </c>
      <c r="H8388" t="s">
        <v>5454</v>
      </c>
      <c r="I8388" s="160" t="s">
        <v>3995</v>
      </c>
      <c r="J8388" t="s">
        <v>5461</v>
      </c>
      <c r="K8388">
        <v>99</v>
      </c>
      <c r="L8388" t="s">
        <v>3999</v>
      </c>
    </row>
    <row r="8389" spans="1:12">
      <c r="A8389" s="15">
        <v>64450050</v>
      </c>
      <c r="B8389" t="s">
        <v>10234</v>
      </c>
      <c r="C8389" t="s">
        <v>10418</v>
      </c>
      <c r="D8389" t="s">
        <v>6470</v>
      </c>
      <c r="E8389" t="s">
        <v>6320</v>
      </c>
      <c r="F8389" t="s">
        <v>5453</v>
      </c>
      <c r="G8389" s="160" t="s">
        <v>3997</v>
      </c>
      <c r="H8389" t="s">
        <v>5454</v>
      </c>
      <c r="I8389" s="160" t="s">
        <v>3995</v>
      </c>
      <c r="J8389" t="s">
        <v>5461</v>
      </c>
      <c r="K8389">
        <v>99</v>
      </c>
      <c r="L8389" t="s">
        <v>3999</v>
      </c>
    </row>
    <row r="8390" spans="1:12">
      <c r="A8390" s="15">
        <v>64450051</v>
      </c>
      <c r="B8390" t="s">
        <v>10234</v>
      </c>
      <c r="C8390" t="s">
        <v>10418</v>
      </c>
      <c r="D8390" t="s">
        <v>6470</v>
      </c>
      <c r="E8390" t="s">
        <v>10466</v>
      </c>
      <c r="F8390" t="s">
        <v>5453</v>
      </c>
      <c r="G8390" s="160" t="s">
        <v>3997</v>
      </c>
      <c r="H8390" t="s">
        <v>5454</v>
      </c>
      <c r="I8390" s="160" t="s">
        <v>3995</v>
      </c>
      <c r="J8390" t="s">
        <v>5461</v>
      </c>
      <c r="K8390">
        <v>99</v>
      </c>
      <c r="L8390" t="s">
        <v>3999</v>
      </c>
    </row>
    <row r="8391" spans="1:12">
      <c r="A8391" s="15">
        <v>64450052</v>
      </c>
      <c r="B8391" t="s">
        <v>10234</v>
      </c>
      <c r="C8391" t="s">
        <v>10418</v>
      </c>
      <c r="D8391" t="s">
        <v>6470</v>
      </c>
      <c r="E8391" t="s">
        <v>10467</v>
      </c>
      <c r="F8391" t="s">
        <v>5453</v>
      </c>
      <c r="G8391" s="160" t="s">
        <v>3997</v>
      </c>
      <c r="H8391" t="s">
        <v>5454</v>
      </c>
      <c r="I8391" s="160" t="s">
        <v>3995</v>
      </c>
      <c r="J8391" t="s">
        <v>5461</v>
      </c>
      <c r="K8391">
        <v>99</v>
      </c>
      <c r="L8391" t="s">
        <v>3999</v>
      </c>
    </row>
    <row r="8392" spans="1:12">
      <c r="A8392" s="15">
        <v>64450053</v>
      </c>
      <c r="B8392" t="s">
        <v>10234</v>
      </c>
      <c r="C8392" t="s">
        <v>10418</v>
      </c>
      <c r="D8392" t="s">
        <v>6470</v>
      </c>
      <c r="E8392" t="s">
        <v>10468</v>
      </c>
      <c r="F8392" t="s">
        <v>5453</v>
      </c>
      <c r="G8392" s="160" t="s">
        <v>3997</v>
      </c>
      <c r="H8392" t="s">
        <v>5454</v>
      </c>
      <c r="I8392" s="160" t="s">
        <v>3995</v>
      </c>
      <c r="J8392" t="s">
        <v>5461</v>
      </c>
      <c r="K8392">
        <v>99</v>
      </c>
      <c r="L8392" t="s">
        <v>3999</v>
      </c>
    </row>
    <row r="8393" spans="1:12">
      <c r="A8393" s="15">
        <v>64450060</v>
      </c>
      <c r="B8393" t="s">
        <v>10234</v>
      </c>
      <c r="C8393" t="s">
        <v>10418</v>
      </c>
      <c r="D8393" t="s">
        <v>6470</v>
      </c>
      <c r="E8393" t="s">
        <v>5903</v>
      </c>
      <c r="F8393" t="s">
        <v>4073</v>
      </c>
      <c r="G8393" s="160" t="s">
        <v>4074</v>
      </c>
      <c r="H8393" t="s">
        <v>4075</v>
      </c>
      <c r="I8393" s="160" t="s">
        <v>4076</v>
      </c>
      <c r="J8393" t="s">
        <v>4077</v>
      </c>
      <c r="K8393">
        <v>99</v>
      </c>
      <c r="L8393" t="s">
        <v>3999</v>
      </c>
    </row>
    <row r="8394" spans="1:12">
      <c r="A8394" s="15">
        <v>64450061</v>
      </c>
      <c r="B8394" t="s">
        <v>10234</v>
      </c>
      <c r="C8394" t="s">
        <v>10418</v>
      </c>
      <c r="D8394" t="s">
        <v>6470</v>
      </c>
      <c r="E8394" t="s">
        <v>10469</v>
      </c>
      <c r="F8394" t="s">
        <v>4073</v>
      </c>
      <c r="G8394" s="160" t="s">
        <v>4074</v>
      </c>
      <c r="H8394" t="s">
        <v>4075</v>
      </c>
      <c r="I8394" s="160" t="s">
        <v>4076</v>
      </c>
      <c r="J8394" t="s">
        <v>4077</v>
      </c>
      <c r="K8394">
        <v>99</v>
      </c>
      <c r="L8394" t="s">
        <v>3999</v>
      </c>
    </row>
    <row r="8395" spans="1:12">
      <c r="A8395" s="15">
        <v>64450062</v>
      </c>
      <c r="B8395" t="s">
        <v>10234</v>
      </c>
      <c r="C8395" t="s">
        <v>10418</v>
      </c>
      <c r="D8395" t="s">
        <v>6470</v>
      </c>
      <c r="E8395" t="s">
        <v>10470</v>
      </c>
      <c r="F8395" t="s">
        <v>4073</v>
      </c>
      <c r="G8395" s="160" t="s">
        <v>4074</v>
      </c>
      <c r="H8395" t="s">
        <v>4075</v>
      </c>
      <c r="I8395" s="160" t="s">
        <v>4076</v>
      </c>
      <c r="J8395" t="s">
        <v>4077</v>
      </c>
      <c r="K8395">
        <v>99</v>
      </c>
      <c r="L8395" t="s">
        <v>3999</v>
      </c>
    </row>
    <row r="8396" spans="1:12">
      <c r="A8396" s="15">
        <v>64470001</v>
      </c>
      <c r="B8396" t="s">
        <v>10234</v>
      </c>
      <c r="C8396" t="s">
        <v>10418</v>
      </c>
      <c r="D8396" t="s">
        <v>6467</v>
      </c>
      <c r="E8396" t="s">
        <v>6467</v>
      </c>
      <c r="F8396" t="s">
        <v>5453</v>
      </c>
      <c r="G8396" s="160" t="s">
        <v>3997</v>
      </c>
      <c r="H8396" t="s">
        <v>5454</v>
      </c>
      <c r="I8396" s="160" t="s">
        <v>3995</v>
      </c>
      <c r="J8396" t="s">
        <v>5461</v>
      </c>
      <c r="K8396">
        <v>99</v>
      </c>
      <c r="L8396" t="s">
        <v>3999</v>
      </c>
    </row>
    <row r="8397" spans="1:12">
      <c r="A8397" s="15">
        <v>64470010</v>
      </c>
      <c r="B8397" t="s">
        <v>10234</v>
      </c>
      <c r="C8397" t="s">
        <v>10418</v>
      </c>
      <c r="D8397" t="s">
        <v>6467</v>
      </c>
      <c r="E8397" t="s">
        <v>10471</v>
      </c>
      <c r="F8397" t="s">
        <v>5453</v>
      </c>
      <c r="G8397" s="160" t="s">
        <v>3997</v>
      </c>
      <c r="H8397" t="s">
        <v>5454</v>
      </c>
      <c r="I8397" s="160" t="s">
        <v>3995</v>
      </c>
      <c r="J8397" t="s">
        <v>5461</v>
      </c>
      <c r="K8397">
        <v>99</v>
      </c>
      <c r="L8397" t="s">
        <v>3999</v>
      </c>
    </row>
    <row r="8398" spans="1:12">
      <c r="A8398" s="15">
        <v>64470011</v>
      </c>
      <c r="B8398" t="s">
        <v>10234</v>
      </c>
      <c r="C8398" t="s">
        <v>10418</v>
      </c>
      <c r="D8398" t="s">
        <v>6467</v>
      </c>
      <c r="E8398" t="s">
        <v>10472</v>
      </c>
      <c r="F8398" t="s">
        <v>5453</v>
      </c>
      <c r="G8398" s="160" t="s">
        <v>3997</v>
      </c>
      <c r="H8398" t="s">
        <v>5454</v>
      </c>
      <c r="I8398" s="160" t="s">
        <v>3995</v>
      </c>
      <c r="J8398" t="s">
        <v>5461</v>
      </c>
      <c r="K8398">
        <v>99</v>
      </c>
      <c r="L8398" t="s">
        <v>3999</v>
      </c>
    </row>
    <row r="8399" spans="1:12">
      <c r="A8399" s="15">
        <v>64470012</v>
      </c>
      <c r="B8399" t="s">
        <v>10234</v>
      </c>
      <c r="C8399" t="s">
        <v>10418</v>
      </c>
      <c r="D8399" t="s">
        <v>6467</v>
      </c>
      <c r="E8399" t="s">
        <v>10473</v>
      </c>
      <c r="F8399" t="s">
        <v>5453</v>
      </c>
      <c r="G8399" s="160" t="s">
        <v>3997</v>
      </c>
      <c r="H8399" t="s">
        <v>5454</v>
      </c>
      <c r="I8399" s="160" t="s">
        <v>3995</v>
      </c>
      <c r="J8399" t="s">
        <v>5461</v>
      </c>
      <c r="K8399">
        <v>99</v>
      </c>
      <c r="L8399" t="s">
        <v>3999</v>
      </c>
    </row>
    <row r="8400" spans="1:12">
      <c r="A8400" s="15">
        <v>64470013</v>
      </c>
      <c r="B8400" t="s">
        <v>10234</v>
      </c>
      <c r="C8400" t="s">
        <v>10418</v>
      </c>
      <c r="D8400" t="s">
        <v>6467</v>
      </c>
      <c r="E8400" t="s">
        <v>10474</v>
      </c>
      <c r="F8400" t="s">
        <v>5453</v>
      </c>
      <c r="G8400" s="160" t="s">
        <v>3997</v>
      </c>
      <c r="H8400" t="s">
        <v>5454</v>
      </c>
      <c r="I8400" s="160" t="s">
        <v>3995</v>
      </c>
      <c r="J8400" t="s">
        <v>5461</v>
      </c>
      <c r="K8400">
        <v>99</v>
      </c>
      <c r="L8400" t="s">
        <v>3999</v>
      </c>
    </row>
    <row r="8401" spans="1:12">
      <c r="A8401" s="15">
        <v>64470020</v>
      </c>
      <c r="B8401" t="s">
        <v>10234</v>
      </c>
      <c r="C8401" t="s">
        <v>10418</v>
      </c>
      <c r="D8401" t="s">
        <v>6467</v>
      </c>
      <c r="E8401" t="s">
        <v>6468</v>
      </c>
      <c r="F8401" t="s">
        <v>5453</v>
      </c>
      <c r="G8401" s="160" t="s">
        <v>3997</v>
      </c>
      <c r="H8401" t="s">
        <v>5454</v>
      </c>
      <c r="I8401" s="160" t="s">
        <v>3995</v>
      </c>
      <c r="J8401" t="s">
        <v>5461</v>
      </c>
      <c r="K8401">
        <v>99</v>
      </c>
      <c r="L8401" t="s">
        <v>3999</v>
      </c>
    </row>
    <row r="8402" spans="1:12">
      <c r="A8402" s="15">
        <v>64470021</v>
      </c>
      <c r="B8402" t="s">
        <v>10234</v>
      </c>
      <c r="C8402" t="s">
        <v>10418</v>
      </c>
      <c r="D8402" t="s">
        <v>6467</v>
      </c>
      <c r="E8402" t="s">
        <v>10475</v>
      </c>
      <c r="F8402" t="s">
        <v>5453</v>
      </c>
      <c r="G8402" s="160" t="s">
        <v>3997</v>
      </c>
      <c r="H8402" t="s">
        <v>5454</v>
      </c>
      <c r="I8402" s="160" t="s">
        <v>3995</v>
      </c>
      <c r="J8402" t="s">
        <v>5461</v>
      </c>
      <c r="K8402">
        <v>99</v>
      </c>
      <c r="L8402" t="s">
        <v>3999</v>
      </c>
    </row>
    <row r="8403" spans="1:12">
      <c r="A8403" s="15">
        <v>64470022</v>
      </c>
      <c r="B8403" t="s">
        <v>10234</v>
      </c>
      <c r="C8403" t="s">
        <v>10418</v>
      </c>
      <c r="D8403" t="s">
        <v>6467</v>
      </c>
      <c r="E8403" t="s">
        <v>10476</v>
      </c>
      <c r="F8403" t="s">
        <v>5453</v>
      </c>
      <c r="G8403" s="160" t="s">
        <v>3997</v>
      </c>
      <c r="H8403" t="s">
        <v>5454</v>
      </c>
      <c r="I8403" s="160" t="s">
        <v>3995</v>
      </c>
      <c r="J8403" t="s">
        <v>5461</v>
      </c>
      <c r="K8403">
        <v>99</v>
      </c>
      <c r="L8403" t="s">
        <v>3999</v>
      </c>
    </row>
    <row r="8404" spans="1:12">
      <c r="A8404" s="15">
        <v>64470023</v>
      </c>
      <c r="B8404" t="s">
        <v>10234</v>
      </c>
      <c r="C8404" t="s">
        <v>10418</v>
      </c>
      <c r="D8404" t="s">
        <v>6467</v>
      </c>
      <c r="E8404" t="s">
        <v>10477</v>
      </c>
      <c r="F8404" t="s">
        <v>5453</v>
      </c>
      <c r="G8404" s="160" t="s">
        <v>3997</v>
      </c>
      <c r="H8404" t="s">
        <v>5454</v>
      </c>
      <c r="I8404" s="160" t="s">
        <v>3995</v>
      </c>
      <c r="J8404" t="s">
        <v>5461</v>
      </c>
      <c r="K8404">
        <v>99</v>
      </c>
      <c r="L8404" t="s">
        <v>3999</v>
      </c>
    </row>
    <row r="8405" spans="1:12">
      <c r="A8405" s="15">
        <v>64470024</v>
      </c>
      <c r="B8405" t="s">
        <v>10234</v>
      </c>
      <c r="C8405" t="s">
        <v>10418</v>
      </c>
      <c r="D8405" t="s">
        <v>6467</v>
      </c>
      <c r="E8405" t="s">
        <v>10478</v>
      </c>
      <c r="F8405" t="s">
        <v>5453</v>
      </c>
      <c r="G8405" s="160" t="s">
        <v>3997</v>
      </c>
      <c r="H8405" t="s">
        <v>5454</v>
      </c>
      <c r="I8405" s="160" t="s">
        <v>3995</v>
      </c>
      <c r="J8405" t="s">
        <v>5461</v>
      </c>
      <c r="K8405">
        <v>99</v>
      </c>
      <c r="L8405" t="s">
        <v>3999</v>
      </c>
    </row>
    <row r="8406" spans="1:12">
      <c r="A8406" s="15">
        <v>64470025</v>
      </c>
      <c r="B8406" t="s">
        <v>10234</v>
      </c>
      <c r="C8406" t="s">
        <v>10418</v>
      </c>
      <c r="D8406" t="s">
        <v>6467</v>
      </c>
      <c r="E8406" t="s">
        <v>10479</v>
      </c>
      <c r="F8406" t="s">
        <v>5453</v>
      </c>
      <c r="G8406" s="160" t="s">
        <v>3997</v>
      </c>
      <c r="H8406" t="s">
        <v>5454</v>
      </c>
      <c r="I8406" s="160" t="s">
        <v>3995</v>
      </c>
      <c r="J8406" t="s">
        <v>5461</v>
      </c>
      <c r="K8406">
        <v>99</v>
      </c>
      <c r="L8406" t="s">
        <v>3999</v>
      </c>
    </row>
    <row r="8407" spans="1:12">
      <c r="A8407" s="15">
        <v>64470026</v>
      </c>
      <c r="B8407" t="s">
        <v>10234</v>
      </c>
      <c r="C8407" t="s">
        <v>10418</v>
      </c>
      <c r="D8407" t="s">
        <v>6467</v>
      </c>
      <c r="E8407" t="s">
        <v>10480</v>
      </c>
      <c r="F8407" t="s">
        <v>5453</v>
      </c>
      <c r="G8407" s="160" t="s">
        <v>3997</v>
      </c>
      <c r="H8407" t="s">
        <v>5454</v>
      </c>
      <c r="I8407" s="160" t="s">
        <v>3995</v>
      </c>
      <c r="J8407" t="s">
        <v>5461</v>
      </c>
      <c r="K8407">
        <v>99</v>
      </c>
      <c r="L8407" t="s">
        <v>3999</v>
      </c>
    </row>
    <row r="8408" spans="1:12">
      <c r="A8408" s="15">
        <v>64470040</v>
      </c>
      <c r="B8408" t="s">
        <v>10234</v>
      </c>
      <c r="C8408" t="s">
        <v>10418</v>
      </c>
      <c r="D8408" t="s">
        <v>6467</v>
      </c>
      <c r="E8408" t="s">
        <v>6469</v>
      </c>
      <c r="F8408" t="s">
        <v>5453</v>
      </c>
      <c r="G8408" s="160" t="s">
        <v>3997</v>
      </c>
      <c r="H8408" t="s">
        <v>5454</v>
      </c>
      <c r="I8408" s="160" t="s">
        <v>3995</v>
      </c>
      <c r="J8408" t="s">
        <v>5461</v>
      </c>
      <c r="K8408">
        <v>99</v>
      </c>
      <c r="L8408" t="s">
        <v>3999</v>
      </c>
    </row>
    <row r="8409" spans="1:12">
      <c r="A8409" s="15">
        <v>64480001</v>
      </c>
      <c r="B8409" t="s">
        <v>10234</v>
      </c>
      <c r="C8409" t="s">
        <v>10418</v>
      </c>
      <c r="D8409" t="s">
        <v>4391</v>
      </c>
      <c r="E8409" t="s">
        <v>4391</v>
      </c>
      <c r="F8409" t="s">
        <v>5453</v>
      </c>
      <c r="G8409" s="160" t="s">
        <v>3997</v>
      </c>
      <c r="H8409" t="s">
        <v>5454</v>
      </c>
      <c r="I8409" s="160" t="s">
        <v>3995</v>
      </c>
      <c r="J8409" t="s">
        <v>5461</v>
      </c>
      <c r="K8409" s="160" t="s">
        <v>4198</v>
      </c>
      <c r="L8409" t="s">
        <v>6304</v>
      </c>
    </row>
    <row r="8410" spans="1:12">
      <c r="A8410" s="15">
        <v>64482001</v>
      </c>
      <c r="B8410" t="s">
        <v>10234</v>
      </c>
      <c r="C8410" t="s">
        <v>10418</v>
      </c>
      <c r="D8410" t="s">
        <v>4392</v>
      </c>
      <c r="E8410" t="s">
        <v>4393</v>
      </c>
      <c r="F8410" t="s">
        <v>5453</v>
      </c>
      <c r="G8410">
        <v>10</v>
      </c>
      <c r="H8410" t="s">
        <v>4358</v>
      </c>
      <c r="I8410" s="160" t="s">
        <v>3997</v>
      </c>
      <c r="J8410" t="s">
        <v>4394</v>
      </c>
      <c r="K8410">
        <v>99</v>
      </c>
      <c r="L8410" t="s">
        <v>3999</v>
      </c>
    </row>
    <row r="8411" spans="1:12">
      <c r="A8411" s="15">
        <v>64482002</v>
      </c>
      <c r="B8411" t="s">
        <v>10234</v>
      </c>
      <c r="C8411" t="s">
        <v>10418</v>
      </c>
      <c r="D8411" t="s">
        <v>4392</v>
      </c>
      <c r="E8411" t="s">
        <v>4395</v>
      </c>
      <c r="F8411" t="s">
        <v>5453</v>
      </c>
      <c r="G8411">
        <v>10</v>
      </c>
      <c r="H8411" t="s">
        <v>4358</v>
      </c>
      <c r="I8411" s="160" t="s">
        <v>3997</v>
      </c>
      <c r="J8411" t="s">
        <v>4394</v>
      </c>
      <c r="K8411">
        <v>99</v>
      </c>
      <c r="L8411" t="s">
        <v>3999</v>
      </c>
    </row>
    <row r="8412" spans="1:12">
      <c r="A8412" s="15">
        <v>64482599</v>
      </c>
      <c r="B8412" t="s">
        <v>10234</v>
      </c>
      <c r="C8412" t="s">
        <v>10418</v>
      </c>
      <c r="D8412" t="s">
        <v>4396</v>
      </c>
      <c r="E8412" t="s">
        <v>7500</v>
      </c>
      <c r="F8412" t="s">
        <v>5453</v>
      </c>
      <c r="G8412">
        <v>10</v>
      </c>
      <c r="H8412" t="s">
        <v>4358</v>
      </c>
      <c r="I8412" s="160" t="s">
        <v>3997</v>
      </c>
      <c r="J8412" t="s">
        <v>4394</v>
      </c>
      <c r="K8412">
        <v>99</v>
      </c>
      <c r="L8412" t="s">
        <v>3999</v>
      </c>
    </row>
    <row r="8413" spans="1:12">
      <c r="A8413" s="15">
        <v>64520001</v>
      </c>
      <c r="B8413" t="s">
        <v>10234</v>
      </c>
      <c r="C8413" t="s">
        <v>10481</v>
      </c>
      <c r="D8413" t="s">
        <v>10482</v>
      </c>
      <c r="E8413" t="s">
        <v>10483</v>
      </c>
      <c r="F8413" t="s">
        <v>5453</v>
      </c>
      <c r="G8413" s="160" t="s">
        <v>3997</v>
      </c>
      <c r="H8413" t="s">
        <v>5454</v>
      </c>
      <c r="I8413" s="160" t="s">
        <v>3995</v>
      </c>
      <c r="J8413" t="s">
        <v>5461</v>
      </c>
      <c r="K8413">
        <v>99</v>
      </c>
      <c r="L8413" t="s">
        <v>3999</v>
      </c>
    </row>
    <row r="8414" spans="1:12">
      <c r="A8414" s="15">
        <v>64520010</v>
      </c>
      <c r="B8414" t="s">
        <v>10234</v>
      </c>
      <c r="C8414" t="s">
        <v>10481</v>
      </c>
      <c r="D8414" t="s">
        <v>10482</v>
      </c>
      <c r="E8414" t="s">
        <v>6429</v>
      </c>
      <c r="F8414" t="s">
        <v>5453</v>
      </c>
      <c r="G8414" s="160" t="s">
        <v>3997</v>
      </c>
      <c r="H8414" t="s">
        <v>5454</v>
      </c>
      <c r="I8414" s="160" t="s">
        <v>3995</v>
      </c>
      <c r="J8414" t="s">
        <v>5461</v>
      </c>
      <c r="K8414">
        <v>99</v>
      </c>
      <c r="L8414" t="s">
        <v>3999</v>
      </c>
    </row>
    <row r="8415" spans="1:12">
      <c r="A8415" s="15">
        <v>64520011</v>
      </c>
      <c r="B8415" t="s">
        <v>10234</v>
      </c>
      <c r="C8415" t="s">
        <v>10481</v>
      </c>
      <c r="D8415" t="s">
        <v>10482</v>
      </c>
      <c r="E8415" t="s">
        <v>10484</v>
      </c>
      <c r="F8415" t="s">
        <v>5453</v>
      </c>
      <c r="G8415" s="160" t="s">
        <v>3997</v>
      </c>
      <c r="H8415" t="s">
        <v>5454</v>
      </c>
      <c r="I8415" s="160" t="s">
        <v>3995</v>
      </c>
      <c r="J8415" t="s">
        <v>5461</v>
      </c>
      <c r="K8415">
        <v>99</v>
      </c>
      <c r="L8415" t="s">
        <v>3999</v>
      </c>
    </row>
    <row r="8416" spans="1:12">
      <c r="A8416" s="15">
        <v>64520020</v>
      </c>
      <c r="B8416" t="s">
        <v>10234</v>
      </c>
      <c r="C8416" t="s">
        <v>10481</v>
      </c>
      <c r="D8416" t="s">
        <v>10482</v>
      </c>
      <c r="E8416" t="s">
        <v>5875</v>
      </c>
      <c r="F8416" t="s">
        <v>5453</v>
      </c>
      <c r="G8416" s="160" t="s">
        <v>3997</v>
      </c>
      <c r="H8416" t="s">
        <v>5454</v>
      </c>
      <c r="I8416" s="160" t="s">
        <v>3995</v>
      </c>
      <c r="J8416" t="s">
        <v>5461</v>
      </c>
      <c r="K8416">
        <v>99</v>
      </c>
      <c r="L8416" t="s">
        <v>3999</v>
      </c>
    </row>
    <row r="8417" spans="1:12">
      <c r="A8417" s="15">
        <v>64520021</v>
      </c>
      <c r="B8417" t="s">
        <v>10234</v>
      </c>
      <c r="C8417" t="s">
        <v>10481</v>
      </c>
      <c r="D8417" t="s">
        <v>10482</v>
      </c>
      <c r="E8417" t="s">
        <v>10485</v>
      </c>
      <c r="F8417" t="s">
        <v>5453</v>
      </c>
      <c r="G8417" s="160" t="s">
        <v>3997</v>
      </c>
      <c r="H8417" t="s">
        <v>5454</v>
      </c>
      <c r="I8417" s="160" t="s">
        <v>3995</v>
      </c>
      <c r="J8417" t="s">
        <v>5461</v>
      </c>
      <c r="K8417">
        <v>99</v>
      </c>
      <c r="L8417" t="s">
        <v>3999</v>
      </c>
    </row>
    <row r="8418" spans="1:12">
      <c r="A8418" s="15">
        <v>64520022</v>
      </c>
      <c r="B8418" t="s">
        <v>10234</v>
      </c>
      <c r="C8418" t="s">
        <v>10481</v>
      </c>
      <c r="D8418" t="s">
        <v>10482</v>
      </c>
      <c r="E8418" t="s">
        <v>10486</v>
      </c>
      <c r="F8418" t="s">
        <v>5453</v>
      </c>
      <c r="G8418" s="160" t="s">
        <v>3997</v>
      </c>
      <c r="H8418" t="s">
        <v>5454</v>
      </c>
      <c r="I8418" s="160" t="s">
        <v>3995</v>
      </c>
      <c r="J8418" t="s">
        <v>5461</v>
      </c>
      <c r="K8418">
        <v>99</v>
      </c>
      <c r="L8418" t="s">
        <v>3999</v>
      </c>
    </row>
    <row r="8419" spans="1:12">
      <c r="A8419" s="15">
        <v>64520023</v>
      </c>
      <c r="B8419" t="s">
        <v>10234</v>
      </c>
      <c r="C8419" t="s">
        <v>10481</v>
      </c>
      <c r="D8419" t="s">
        <v>10482</v>
      </c>
      <c r="E8419" t="s">
        <v>10487</v>
      </c>
      <c r="F8419" t="s">
        <v>4073</v>
      </c>
      <c r="G8419" s="160" t="s">
        <v>4074</v>
      </c>
      <c r="H8419" t="s">
        <v>4075</v>
      </c>
      <c r="I8419" s="160" t="s">
        <v>4076</v>
      </c>
      <c r="J8419" t="s">
        <v>4077</v>
      </c>
      <c r="K8419">
        <v>99</v>
      </c>
      <c r="L8419" t="s">
        <v>3999</v>
      </c>
    </row>
    <row r="8420" spans="1:12">
      <c r="A8420" s="15">
        <v>64520030</v>
      </c>
      <c r="B8420" t="s">
        <v>10234</v>
      </c>
      <c r="C8420" t="s">
        <v>10481</v>
      </c>
      <c r="D8420" t="s">
        <v>10482</v>
      </c>
      <c r="E8420" t="s">
        <v>4382</v>
      </c>
      <c r="F8420" t="s">
        <v>5453</v>
      </c>
      <c r="G8420" s="160" t="s">
        <v>3997</v>
      </c>
      <c r="H8420" t="s">
        <v>5454</v>
      </c>
      <c r="I8420" s="160" t="s">
        <v>3995</v>
      </c>
      <c r="J8420" t="s">
        <v>5461</v>
      </c>
      <c r="K8420">
        <v>99</v>
      </c>
      <c r="L8420" t="s">
        <v>3999</v>
      </c>
    </row>
    <row r="8421" spans="1:12">
      <c r="A8421" s="15">
        <v>64520031</v>
      </c>
      <c r="B8421" t="s">
        <v>10234</v>
      </c>
      <c r="C8421" t="s">
        <v>10481</v>
      </c>
      <c r="D8421" t="s">
        <v>10482</v>
      </c>
      <c r="E8421" t="s">
        <v>10488</v>
      </c>
      <c r="F8421" t="s">
        <v>5453</v>
      </c>
      <c r="G8421" s="160" t="s">
        <v>3997</v>
      </c>
      <c r="H8421" t="s">
        <v>5454</v>
      </c>
      <c r="I8421" s="160" t="s">
        <v>3995</v>
      </c>
      <c r="J8421" t="s">
        <v>5461</v>
      </c>
      <c r="K8421">
        <v>99</v>
      </c>
      <c r="L8421" t="s">
        <v>3999</v>
      </c>
    </row>
    <row r="8422" spans="1:12">
      <c r="A8422" s="15">
        <v>64520032</v>
      </c>
      <c r="B8422" t="s">
        <v>10234</v>
      </c>
      <c r="C8422" t="s">
        <v>10481</v>
      </c>
      <c r="D8422" t="s">
        <v>10482</v>
      </c>
      <c r="E8422" t="s">
        <v>10489</v>
      </c>
      <c r="F8422" t="s">
        <v>5453</v>
      </c>
      <c r="G8422" s="160" t="s">
        <v>3997</v>
      </c>
      <c r="H8422" t="s">
        <v>5454</v>
      </c>
      <c r="I8422" s="160" t="s">
        <v>3995</v>
      </c>
      <c r="J8422" t="s">
        <v>5461</v>
      </c>
      <c r="K8422">
        <v>99</v>
      </c>
      <c r="L8422" t="s">
        <v>3999</v>
      </c>
    </row>
    <row r="8423" spans="1:12">
      <c r="A8423" s="15">
        <v>64520040</v>
      </c>
      <c r="B8423" t="s">
        <v>10234</v>
      </c>
      <c r="C8423" t="s">
        <v>10481</v>
      </c>
      <c r="D8423" t="s">
        <v>10482</v>
      </c>
      <c r="E8423" t="s">
        <v>5903</v>
      </c>
      <c r="F8423" t="s">
        <v>4073</v>
      </c>
      <c r="G8423" s="160" t="s">
        <v>4074</v>
      </c>
      <c r="H8423" t="s">
        <v>4075</v>
      </c>
      <c r="I8423" s="160" t="s">
        <v>4076</v>
      </c>
      <c r="J8423" t="s">
        <v>4077</v>
      </c>
      <c r="K8423">
        <v>99</v>
      </c>
      <c r="L8423" t="s">
        <v>3999</v>
      </c>
    </row>
    <row r="8424" spans="1:12">
      <c r="A8424" s="15">
        <v>64520041</v>
      </c>
      <c r="B8424" t="s">
        <v>10234</v>
      </c>
      <c r="C8424" t="s">
        <v>10481</v>
      </c>
      <c r="D8424" t="s">
        <v>10482</v>
      </c>
      <c r="E8424" t="s">
        <v>10490</v>
      </c>
      <c r="F8424" t="s">
        <v>4073</v>
      </c>
      <c r="G8424" s="160" t="s">
        <v>3997</v>
      </c>
      <c r="H8424" t="s">
        <v>5454</v>
      </c>
      <c r="I8424" s="160" t="s">
        <v>3995</v>
      </c>
      <c r="J8424" t="s">
        <v>5461</v>
      </c>
      <c r="K8424">
        <v>99</v>
      </c>
      <c r="L8424" t="s">
        <v>3999</v>
      </c>
    </row>
    <row r="8425" spans="1:12">
      <c r="A8425" s="15">
        <v>64521001</v>
      </c>
      <c r="B8425" t="s">
        <v>10234</v>
      </c>
      <c r="C8425" t="s">
        <v>10481</v>
      </c>
      <c r="D8425" t="s">
        <v>10491</v>
      </c>
      <c r="E8425" t="s">
        <v>10492</v>
      </c>
      <c r="F8425" t="s">
        <v>5453</v>
      </c>
      <c r="G8425" s="160" t="s">
        <v>3997</v>
      </c>
      <c r="H8425" t="s">
        <v>5454</v>
      </c>
      <c r="I8425" s="160" t="s">
        <v>3995</v>
      </c>
      <c r="J8425" t="s">
        <v>5461</v>
      </c>
      <c r="K8425">
        <v>99</v>
      </c>
      <c r="L8425" t="s">
        <v>3999</v>
      </c>
    </row>
    <row r="8426" spans="1:12">
      <c r="A8426" s="15">
        <v>64521010</v>
      </c>
      <c r="B8426" t="s">
        <v>10234</v>
      </c>
      <c r="C8426" t="s">
        <v>10481</v>
      </c>
      <c r="D8426" t="s">
        <v>10491</v>
      </c>
      <c r="E8426" t="s">
        <v>6429</v>
      </c>
      <c r="F8426" t="s">
        <v>5453</v>
      </c>
      <c r="G8426" s="160" t="s">
        <v>3997</v>
      </c>
      <c r="H8426" t="s">
        <v>5454</v>
      </c>
      <c r="I8426" s="160" t="s">
        <v>3995</v>
      </c>
      <c r="J8426" t="s">
        <v>5461</v>
      </c>
      <c r="K8426">
        <v>99</v>
      </c>
      <c r="L8426" t="s">
        <v>3999</v>
      </c>
    </row>
    <row r="8427" spans="1:12">
      <c r="A8427" s="15">
        <v>64521011</v>
      </c>
      <c r="B8427" t="s">
        <v>10234</v>
      </c>
      <c r="C8427" t="s">
        <v>10481</v>
      </c>
      <c r="D8427" t="s">
        <v>10491</v>
      </c>
      <c r="E8427" t="s">
        <v>10484</v>
      </c>
      <c r="F8427" t="s">
        <v>5453</v>
      </c>
      <c r="G8427" s="160" t="s">
        <v>3997</v>
      </c>
      <c r="H8427" t="s">
        <v>5454</v>
      </c>
      <c r="I8427" s="160" t="s">
        <v>3995</v>
      </c>
      <c r="J8427" t="s">
        <v>5461</v>
      </c>
      <c r="K8427">
        <v>99</v>
      </c>
      <c r="L8427" t="s">
        <v>3999</v>
      </c>
    </row>
    <row r="8428" spans="1:12">
      <c r="A8428" s="15">
        <v>64521020</v>
      </c>
      <c r="B8428" t="s">
        <v>10234</v>
      </c>
      <c r="C8428" t="s">
        <v>10481</v>
      </c>
      <c r="D8428" t="s">
        <v>10491</v>
      </c>
      <c r="E8428" t="s">
        <v>5875</v>
      </c>
      <c r="F8428" t="s">
        <v>5453</v>
      </c>
      <c r="G8428" s="160" t="s">
        <v>3997</v>
      </c>
      <c r="H8428" t="s">
        <v>5454</v>
      </c>
      <c r="I8428" s="160" t="s">
        <v>3995</v>
      </c>
      <c r="J8428" t="s">
        <v>5461</v>
      </c>
      <c r="K8428">
        <v>99</v>
      </c>
      <c r="L8428" t="s">
        <v>3999</v>
      </c>
    </row>
    <row r="8429" spans="1:12">
      <c r="A8429" s="15">
        <v>64521021</v>
      </c>
      <c r="B8429" t="s">
        <v>10234</v>
      </c>
      <c r="C8429" t="s">
        <v>10481</v>
      </c>
      <c r="D8429" t="s">
        <v>10491</v>
      </c>
      <c r="E8429" t="s">
        <v>10485</v>
      </c>
      <c r="F8429" t="s">
        <v>5453</v>
      </c>
      <c r="G8429" s="160" t="s">
        <v>3997</v>
      </c>
      <c r="H8429" t="s">
        <v>5454</v>
      </c>
      <c r="I8429" s="160" t="s">
        <v>3995</v>
      </c>
      <c r="J8429" t="s">
        <v>5461</v>
      </c>
      <c r="K8429">
        <v>99</v>
      </c>
      <c r="L8429" t="s">
        <v>3999</v>
      </c>
    </row>
    <row r="8430" spans="1:12">
      <c r="A8430" s="15">
        <v>64521022</v>
      </c>
      <c r="B8430" t="s">
        <v>10234</v>
      </c>
      <c r="C8430" t="s">
        <v>10481</v>
      </c>
      <c r="D8430" t="s">
        <v>10491</v>
      </c>
      <c r="E8430" t="s">
        <v>10486</v>
      </c>
      <c r="F8430" t="s">
        <v>5453</v>
      </c>
      <c r="G8430" s="160" t="s">
        <v>3997</v>
      </c>
      <c r="H8430" t="s">
        <v>5454</v>
      </c>
      <c r="I8430" s="160" t="s">
        <v>3995</v>
      </c>
      <c r="J8430" t="s">
        <v>5461</v>
      </c>
      <c r="K8430">
        <v>99</v>
      </c>
      <c r="L8430" t="s">
        <v>3999</v>
      </c>
    </row>
    <row r="8431" spans="1:12">
      <c r="A8431" s="15">
        <v>64521023</v>
      </c>
      <c r="B8431" t="s">
        <v>10234</v>
      </c>
      <c r="C8431" t="s">
        <v>10481</v>
      </c>
      <c r="D8431" t="s">
        <v>10491</v>
      </c>
      <c r="E8431" t="s">
        <v>10487</v>
      </c>
      <c r="F8431" t="s">
        <v>4073</v>
      </c>
      <c r="G8431" s="160" t="s">
        <v>4074</v>
      </c>
      <c r="H8431" t="s">
        <v>4075</v>
      </c>
      <c r="I8431" s="160" t="s">
        <v>4076</v>
      </c>
      <c r="J8431" t="s">
        <v>4077</v>
      </c>
      <c r="K8431">
        <v>99</v>
      </c>
      <c r="L8431" t="s">
        <v>3999</v>
      </c>
    </row>
    <row r="8432" spans="1:12">
      <c r="A8432" s="15">
        <v>64521040</v>
      </c>
      <c r="B8432" t="s">
        <v>10234</v>
      </c>
      <c r="C8432" t="s">
        <v>10481</v>
      </c>
      <c r="D8432" t="s">
        <v>10491</v>
      </c>
      <c r="E8432" t="s">
        <v>5903</v>
      </c>
      <c r="F8432" t="s">
        <v>4073</v>
      </c>
      <c r="G8432" s="160" t="s">
        <v>4074</v>
      </c>
      <c r="H8432" t="s">
        <v>4075</v>
      </c>
      <c r="I8432" s="160" t="s">
        <v>4076</v>
      </c>
      <c r="J8432" t="s">
        <v>4077</v>
      </c>
      <c r="K8432">
        <v>99</v>
      </c>
      <c r="L8432" t="s">
        <v>3999</v>
      </c>
    </row>
    <row r="8433" spans="1:12">
      <c r="A8433" s="15">
        <v>64521041</v>
      </c>
      <c r="B8433" t="s">
        <v>10234</v>
      </c>
      <c r="C8433" t="s">
        <v>10481</v>
      </c>
      <c r="D8433" t="s">
        <v>10491</v>
      </c>
      <c r="E8433" t="s">
        <v>10490</v>
      </c>
      <c r="F8433" t="s">
        <v>4073</v>
      </c>
      <c r="G8433" s="160" t="s">
        <v>4074</v>
      </c>
      <c r="H8433" t="s">
        <v>4075</v>
      </c>
      <c r="I8433" s="160" t="s">
        <v>4076</v>
      </c>
      <c r="J8433" t="s">
        <v>4077</v>
      </c>
      <c r="K8433">
        <v>99</v>
      </c>
      <c r="L8433" t="s">
        <v>3999</v>
      </c>
    </row>
    <row r="8434" spans="1:12">
      <c r="A8434" s="15">
        <v>64580001</v>
      </c>
      <c r="B8434" t="s">
        <v>10234</v>
      </c>
      <c r="C8434" t="s">
        <v>10481</v>
      </c>
      <c r="D8434" t="s">
        <v>4391</v>
      </c>
      <c r="E8434" t="s">
        <v>4391</v>
      </c>
      <c r="F8434" t="s">
        <v>5453</v>
      </c>
      <c r="G8434" s="160" t="s">
        <v>3997</v>
      </c>
      <c r="H8434" t="s">
        <v>5454</v>
      </c>
      <c r="I8434" s="160" t="s">
        <v>3995</v>
      </c>
      <c r="J8434" t="s">
        <v>5461</v>
      </c>
      <c r="K8434" s="160" t="s">
        <v>4198</v>
      </c>
      <c r="L8434" t="s">
        <v>6304</v>
      </c>
    </row>
    <row r="8435" spans="1:12">
      <c r="A8435" s="15">
        <v>64582001</v>
      </c>
      <c r="B8435" t="s">
        <v>10234</v>
      </c>
      <c r="C8435" t="s">
        <v>10481</v>
      </c>
      <c r="D8435" t="s">
        <v>4392</v>
      </c>
      <c r="E8435" t="s">
        <v>4393</v>
      </c>
      <c r="F8435" t="s">
        <v>5453</v>
      </c>
      <c r="G8435">
        <v>10</v>
      </c>
      <c r="H8435" t="s">
        <v>4358</v>
      </c>
      <c r="I8435" s="160" t="s">
        <v>3997</v>
      </c>
      <c r="J8435" t="s">
        <v>4394</v>
      </c>
      <c r="K8435">
        <v>99</v>
      </c>
      <c r="L8435" t="s">
        <v>3999</v>
      </c>
    </row>
    <row r="8436" spans="1:12">
      <c r="A8436" s="15">
        <v>64582002</v>
      </c>
      <c r="B8436" t="s">
        <v>10234</v>
      </c>
      <c r="C8436" t="s">
        <v>10481</v>
      </c>
      <c r="D8436" t="s">
        <v>4392</v>
      </c>
      <c r="E8436" t="s">
        <v>4395</v>
      </c>
      <c r="F8436" t="s">
        <v>5453</v>
      </c>
      <c r="G8436">
        <v>10</v>
      </c>
      <c r="H8436" t="s">
        <v>4358</v>
      </c>
      <c r="I8436" s="160" t="s">
        <v>3997</v>
      </c>
      <c r="J8436" t="s">
        <v>4394</v>
      </c>
      <c r="K8436">
        <v>99</v>
      </c>
      <c r="L8436" t="s">
        <v>3999</v>
      </c>
    </row>
    <row r="8437" spans="1:12">
      <c r="A8437" s="15">
        <v>64582501</v>
      </c>
      <c r="B8437" t="s">
        <v>10234</v>
      </c>
      <c r="C8437" t="s">
        <v>10481</v>
      </c>
      <c r="D8437" t="s">
        <v>4396</v>
      </c>
      <c r="E8437" t="s">
        <v>10493</v>
      </c>
      <c r="F8437" t="s">
        <v>5453</v>
      </c>
      <c r="G8437">
        <v>10</v>
      </c>
      <c r="H8437" t="s">
        <v>4358</v>
      </c>
      <c r="I8437" s="160" t="s">
        <v>3997</v>
      </c>
      <c r="J8437" t="s">
        <v>4394</v>
      </c>
      <c r="K8437">
        <v>99</v>
      </c>
      <c r="L8437" t="s">
        <v>3999</v>
      </c>
    </row>
    <row r="8438" spans="1:12">
      <c r="A8438" s="15">
        <v>64582502</v>
      </c>
      <c r="B8438" t="s">
        <v>10234</v>
      </c>
      <c r="C8438" t="s">
        <v>10481</v>
      </c>
      <c r="D8438" t="s">
        <v>4396</v>
      </c>
      <c r="E8438" t="s">
        <v>10494</v>
      </c>
      <c r="F8438" t="s">
        <v>5453</v>
      </c>
      <c r="G8438">
        <v>10</v>
      </c>
      <c r="H8438" t="s">
        <v>4358</v>
      </c>
      <c r="I8438" s="160" t="s">
        <v>3997</v>
      </c>
      <c r="J8438" t="s">
        <v>4394</v>
      </c>
      <c r="K8438">
        <v>99</v>
      </c>
      <c r="L8438" t="s">
        <v>3999</v>
      </c>
    </row>
    <row r="8439" spans="1:12">
      <c r="A8439" s="15">
        <v>64582599</v>
      </c>
      <c r="B8439" t="s">
        <v>10234</v>
      </c>
      <c r="C8439" t="s">
        <v>10481</v>
      </c>
      <c r="D8439" t="s">
        <v>4396</v>
      </c>
      <c r="E8439" t="s">
        <v>7500</v>
      </c>
      <c r="F8439" t="s">
        <v>5453</v>
      </c>
      <c r="G8439">
        <v>10</v>
      </c>
      <c r="H8439" t="s">
        <v>4358</v>
      </c>
      <c r="I8439" s="160" t="s">
        <v>3997</v>
      </c>
      <c r="J8439" t="s">
        <v>4394</v>
      </c>
      <c r="K8439">
        <v>99</v>
      </c>
      <c r="L8439" t="s">
        <v>3999</v>
      </c>
    </row>
    <row r="8440" spans="1:12">
      <c r="A8440" s="15">
        <v>64610001</v>
      </c>
      <c r="B8440" t="s">
        <v>10234</v>
      </c>
      <c r="C8440" t="s">
        <v>10495</v>
      </c>
      <c r="D8440" t="s">
        <v>10496</v>
      </c>
      <c r="E8440" t="s">
        <v>10497</v>
      </c>
      <c r="F8440" t="s">
        <v>5453</v>
      </c>
      <c r="G8440" s="160" t="s">
        <v>3997</v>
      </c>
      <c r="H8440" t="s">
        <v>5454</v>
      </c>
      <c r="I8440" s="160" t="s">
        <v>3995</v>
      </c>
      <c r="J8440" t="s">
        <v>5461</v>
      </c>
      <c r="K8440">
        <v>99</v>
      </c>
      <c r="L8440" t="s">
        <v>3999</v>
      </c>
    </row>
    <row r="8441" spans="1:12">
      <c r="A8441" s="15">
        <v>64610010</v>
      </c>
      <c r="B8441" t="s">
        <v>10234</v>
      </c>
      <c r="C8441" t="s">
        <v>10495</v>
      </c>
      <c r="D8441" t="s">
        <v>10496</v>
      </c>
      <c r="E8441" t="s">
        <v>6428</v>
      </c>
      <c r="F8441" t="s">
        <v>5453</v>
      </c>
      <c r="G8441" s="160" t="s">
        <v>3997</v>
      </c>
      <c r="H8441" t="s">
        <v>5454</v>
      </c>
      <c r="I8441" s="160" t="s">
        <v>3995</v>
      </c>
      <c r="J8441" t="s">
        <v>5461</v>
      </c>
      <c r="K8441">
        <v>99</v>
      </c>
      <c r="L8441" t="s">
        <v>3999</v>
      </c>
    </row>
    <row r="8442" spans="1:12">
      <c r="A8442" s="15">
        <v>64610011</v>
      </c>
      <c r="B8442" t="s">
        <v>10234</v>
      </c>
      <c r="C8442" t="s">
        <v>10495</v>
      </c>
      <c r="D8442" t="s">
        <v>10496</v>
      </c>
      <c r="E8442" t="s">
        <v>10498</v>
      </c>
      <c r="F8442" t="s">
        <v>5453</v>
      </c>
      <c r="G8442" s="160" t="s">
        <v>3997</v>
      </c>
      <c r="H8442" t="s">
        <v>5454</v>
      </c>
      <c r="I8442" s="160" t="s">
        <v>3995</v>
      </c>
      <c r="J8442" t="s">
        <v>5461</v>
      </c>
      <c r="K8442">
        <v>99</v>
      </c>
      <c r="L8442" t="s">
        <v>3999</v>
      </c>
    </row>
    <row r="8443" spans="1:12">
      <c r="A8443" s="15">
        <v>64610012</v>
      </c>
      <c r="B8443" t="s">
        <v>10234</v>
      </c>
      <c r="C8443" t="s">
        <v>10495</v>
      </c>
      <c r="D8443" t="s">
        <v>10496</v>
      </c>
      <c r="E8443" t="s">
        <v>10499</v>
      </c>
      <c r="F8443" t="s">
        <v>5453</v>
      </c>
      <c r="G8443" s="160" t="s">
        <v>3997</v>
      </c>
      <c r="H8443" t="s">
        <v>5454</v>
      </c>
      <c r="I8443" s="160" t="s">
        <v>3995</v>
      </c>
      <c r="J8443" t="s">
        <v>5461</v>
      </c>
      <c r="K8443">
        <v>99</v>
      </c>
      <c r="L8443" t="s">
        <v>3999</v>
      </c>
    </row>
    <row r="8444" spans="1:12">
      <c r="A8444" s="15">
        <v>64610020</v>
      </c>
      <c r="B8444" t="s">
        <v>10234</v>
      </c>
      <c r="C8444" t="s">
        <v>10495</v>
      </c>
      <c r="D8444" t="s">
        <v>10496</v>
      </c>
      <c r="E8444" t="s">
        <v>10500</v>
      </c>
      <c r="F8444" t="s">
        <v>5453</v>
      </c>
      <c r="G8444" s="160" t="s">
        <v>3997</v>
      </c>
      <c r="H8444" t="s">
        <v>5454</v>
      </c>
      <c r="I8444" s="160" t="s">
        <v>3995</v>
      </c>
      <c r="J8444" t="s">
        <v>5461</v>
      </c>
      <c r="K8444">
        <v>99</v>
      </c>
      <c r="L8444" t="s">
        <v>3999</v>
      </c>
    </row>
    <row r="8445" spans="1:12">
      <c r="A8445" s="15">
        <v>64610021</v>
      </c>
      <c r="B8445" t="s">
        <v>10234</v>
      </c>
      <c r="C8445" t="s">
        <v>10495</v>
      </c>
      <c r="D8445" t="s">
        <v>10496</v>
      </c>
      <c r="E8445" t="s">
        <v>10501</v>
      </c>
      <c r="F8445" t="s">
        <v>5453</v>
      </c>
      <c r="G8445" s="160" t="s">
        <v>3997</v>
      </c>
      <c r="H8445" t="s">
        <v>5454</v>
      </c>
      <c r="I8445" s="160" t="s">
        <v>3995</v>
      </c>
      <c r="J8445" t="s">
        <v>5461</v>
      </c>
      <c r="K8445">
        <v>99</v>
      </c>
      <c r="L8445" t="s">
        <v>3999</v>
      </c>
    </row>
    <row r="8446" spans="1:12">
      <c r="A8446" s="15">
        <v>64610022</v>
      </c>
      <c r="B8446" t="s">
        <v>10234</v>
      </c>
      <c r="C8446" t="s">
        <v>10495</v>
      </c>
      <c r="D8446" t="s">
        <v>10496</v>
      </c>
      <c r="E8446" t="s">
        <v>10502</v>
      </c>
      <c r="F8446" t="s">
        <v>5453</v>
      </c>
      <c r="G8446" s="160" t="s">
        <v>3997</v>
      </c>
      <c r="H8446" t="s">
        <v>5454</v>
      </c>
      <c r="I8446" s="160" t="s">
        <v>3995</v>
      </c>
      <c r="J8446" t="s">
        <v>5461</v>
      </c>
      <c r="K8446">
        <v>99</v>
      </c>
      <c r="L8446" t="s">
        <v>3999</v>
      </c>
    </row>
    <row r="8447" spans="1:12">
      <c r="A8447" s="15">
        <v>64610030</v>
      </c>
      <c r="B8447" t="s">
        <v>10234</v>
      </c>
      <c r="C8447" t="s">
        <v>10495</v>
      </c>
      <c r="D8447" t="s">
        <v>10496</v>
      </c>
      <c r="E8447" t="s">
        <v>6203</v>
      </c>
      <c r="F8447" t="s">
        <v>5453</v>
      </c>
      <c r="G8447" s="160" t="s">
        <v>3997</v>
      </c>
      <c r="H8447" t="s">
        <v>5454</v>
      </c>
      <c r="I8447" s="160" t="s">
        <v>3995</v>
      </c>
      <c r="J8447" t="s">
        <v>5461</v>
      </c>
      <c r="K8447">
        <v>99</v>
      </c>
      <c r="L8447" t="s">
        <v>3999</v>
      </c>
    </row>
    <row r="8448" spans="1:12">
      <c r="A8448" s="15">
        <v>64610031</v>
      </c>
      <c r="B8448" t="s">
        <v>10234</v>
      </c>
      <c r="C8448" t="s">
        <v>10495</v>
      </c>
      <c r="D8448" t="s">
        <v>10496</v>
      </c>
      <c r="E8448" t="s">
        <v>10503</v>
      </c>
      <c r="F8448" t="s">
        <v>5453</v>
      </c>
      <c r="G8448" s="160" t="s">
        <v>3997</v>
      </c>
      <c r="H8448" t="s">
        <v>5454</v>
      </c>
      <c r="I8448" s="160" t="s">
        <v>3995</v>
      </c>
      <c r="J8448" t="s">
        <v>5461</v>
      </c>
      <c r="K8448">
        <v>99</v>
      </c>
      <c r="L8448" t="s">
        <v>3999</v>
      </c>
    </row>
    <row r="8449" spans="1:12">
      <c r="A8449" s="15">
        <v>64610032</v>
      </c>
      <c r="B8449" t="s">
        <v>10234</v>
      </c>
      <c r="C8449" t="s">
        <v>10495</v>
      </c>
      <c r="D8449" t="s">
        <v>10496</v>
      </c>
      <c r="E8449" t="s">
        <v>10504</v>
      </c>
      <c r="F8449" t="s">
        <v>5453</v>
      </c>
      <c r="G8449" s="160" t="s">
        <v>3997</v>
      </c>
      <c r="H8449" t="s">
        <v>5454</v>
      </c>
      <c r="I8449" s="160" t="s">
        <v>3995</v>
      </c>
      <c r="J8449" t="s">
        <v>5461</v>
      </c>
      <c r="K8449">
        <v>99</v>
      </c>
      <c r="L8449" t="s">
        <v>3999</v>
      </c>
    </row>
    <row r="8450" spans="1:12">
      <c r="A8450" s="15">
        <v>64610040</v>
      </c>
      <c r="B8450" t="s">
        <v>10234</v>
      </c>
      <c r="C8450" t="s">
        <v>10495</v>
      </c>
      <c r="D8450" t="s">
        <v>10496</v>
      </c>
      <c r="E8450" t="s">
        <v>5875</v>
      </c>
      <c r="F8450" t="s">
        <v>5453</v>
      </c>
      <c r="G8450" s="160" t="s">
        <v>3997</v>
      </c>
      <c r="H8450" t="s">
        <v>5454</v>
      </c>
      <c r="I8450" s="160" t="s">
        <v>3995</v>
      </c>
      <c r="J8450" t="s">
        <v>5461</v>
      </c>
      <c r="K8450">
        <v>99</v>
      </c>
      <c r="L8450" t="s">
        <v>3999</v>
      </c>
    </row>
    <row r="8451" spans="1:12">
      <c r="A8451" s="15">
        <v>64610041</v>
      </c>
      <c r="B8451" t="s">
        <v>10234</v>
      </c>
      <c r="C8451" t="s">
        <v>10495</v>
      </c>
      <c r="D8451" t="s">
        <v>10496</v>
      </c>
      <c r="E8451" t="s">
        <v>10505</v>
      </c>
      <c r="F8451" t="s">
        <v>5453</v>
      </c>
      <c r="G8451" s="160" t="s">
        <v>3997</v>
      </c>
      <c r="H8451" t="s">
        <v>5454</v>
      </c>
      <c r="I8451" s="160" t="s">
        <v>3995</v>
      </c>
      <c r="J8451" t="s">
        <v>5461</v>
      </c>
      <c r="K8451">
        <v>99</v>
      </c>
      <c r="L8451" t="s">
        <v>3999</v>
      </c>
    </row>
    <row r="8452" spans="1:12">
      <c r="A8452" s="15">
        <v>64610050</v>
      </c>
      <c r="B8452" t="s">
        <v>10234</v>
      </c>
      <c r="C8452" t="s">
        <v>10495</v>
      </c>
      <c r="D8452" t="s">
        <v>10496</v>
      </c>
      <c r="E8452" t="s">
        <v>5903</v>
      </c>
      <c r="F8452" t="s">
        <v>4073</v>
      </c>
      <c r="G8452" s="160" t="s">
        <v>4074</v>
      </c>
      <c r="H8452" t="s">
        <v>4075</v>
      </c>
      <c r="I8452" s="160" t="s">
        <v>4076</v>
      </c>
      <c r="J8452" t="s">
        <v>4077</v>
      </c>
      <c r="K8452">
        <v>99</v>
      </c>
      <c r="L8452" t="s">
        <v>3999</v>
      </c>
    </row>
    <row r="8453" spans="1:12">
      <c r="A8453" s="15">
        <v>64610101</v>
      </c>
      <c r="B8453" t="s">
        <v>10234</v>
      </c>
      <c r="C8453" t="s">
        <v>10495</v>
      </c>
      <c r="D8453" t="s">
        <v>10506</v>
      </c>
      <c r="E8453" t="s">
        <v>10507</v>
      </c>
      <c r="F8453" t="s">
        <v>5453</v>
      </c>
      <c r="G8453" s="160" t="s">
        <v>3997</v>
      </c>
      <c r="H8453" t="s">
        <v>5454</v>
      </c>
      <c r="I8453" s="160" t="s">
        <v>3995</v>
      </c>
      <c r="J8453" t="s">
        <v>5461</v>
      </c>
      <c r="K8453">
        <v>99</v>
      </c>
      <c r="L8453" t="s">
        <v>3999</v>
      </c>
    </row>
    <row r="8454" spans="1:12">
      <c r="A8454" s="15">
        <v>64610110</v>
      </c>
      <c r="B8454" t="s">
        <v>10234</v>
      </c>
      <c r="C8454" t="s">
        <v>10495</v>
      </c>
      <c r="D8454" t="s">
        <v>10506</v>
      </c>
      <c r="E8454" t="s">
        <v>6428</v>
      </c>
      <c r="F8454" t="s">
        <v>5453</v>
      </c>
      <c r="G8454" s="160" t="s">
        <v>3997</v>
      </c>
      <c r="H8454" t="s">
        <v>5454</v>
      </c>
      <c r="I8454" s="160" t="s">
        <v>3995</v>
      </c>
      <c r="J8454" t="s">
        <v>5461</v>
      </c>
      <c r="K8454">
        <v>99</v>
      </c>
      <c r="L8454" t="s">
        <v>3999</v>
      </c>
    </row>
    <row r="8455" spans="1:12">
      <c r="A8455" s="15">
        <v>64610111</v>
      </c>
      <c r="B8455" t="s">
        <v>10234</v>
      </c>
      <c r="C8455" t="s">
        <v>10495</v>
      </c>
      <c r="D8455" t="s">
        <v>10506</v>
      </c>
      <c r="E8455" t="s">
        <v>10498</v>
      </c>
      <c r="F8455" t="s">
        <v>5453</v>
      </c>
      <c r="G8455" s="160" t="s">
        <v>3997</v>
      </c>
      <c r="H8455" t="s">
        <v>5454</v>
      </c>
      <c r="I8455" s="160" t="s">
        <v>3995</v>
      </c>
      <c r="J8455" t="s">
        <v>5461</v>
      </c>
      <c r="K8455">
        <v>99</v>
      </c>
      <c r="L8455" t="s">
        <v>3999</v>
      </c>
    </row>
    <row r="8456" spans="1:12">
      <c r="A8456" s="15">
        <v>64610112</v>
      </c>
      <c r="B8456" t="s">
        <v>10234</v>
      </c>
      <c r="C8456" t="s">
        <v>10495</v>
      </c>
      <c r="D8456" t="s">
        <v>10506</v>
      </c>
      <c r="E8456" t="s">
        <v>10499</v>
      </c>
      <c r="F8456" t="s">
        <v>5453</v>
      </c>
      <c r="G8456" s="160" t="s">
        <v>3997</v>
      </c>
      <c r="H8456" t="s">
        <v>5454</v>
      </c>
      <c r="I8456" s="160" t="s">
        <v>3995</v>
      </c>
      <c r="J8456" t="s">
        <v>5461</v>
      </c>
      <c r="K8456">
        <v>99</v>
      </c>
      <c r="L8456" t="s">
        <v>3999</v>
      </c>
    </row>
    <row r="8457" spans="1:12">
      <c r="A8457" s="15">
        <v>64610120</v>
      </c>
      <c r="B8457" t="s">
        <v>10234</v>
      </c>
      <c r="C8457" t="s">
        <v>10495</v>
      </c>
      <c r="D8457" t="s">
        <v>10506</v>
      </c>
      <c r="E8457" t="s">
        <v>10500</v>
      </c>
      <c r="F8457" t="s">
        <v>5453</v>
      </c>
      <c r="G8457" s="160" t="s">
        <v>3997</v>
      </c>
      <c r="H8457" t="s">
        <v>5454</v>
      </c>
      <c r="I8457" s="160" t="s">
        <v>3995</v>
      </c>
      <c r="J8457" t="s">
        <v>5461</v>
      </c>
      <c r="K8457">
        <v>99</v>
      </c>
      <c r="L8457" t="s">
        <v>3999</v>
      </c>
    </row>
    <row r="8458" spans="1:12">
      <c r="A8458" s="15">
        <v>64610121</v>
      </c>
      <c r="B8458" t="s">
        <v>10234</v>
      </c>
      <c r="C8458" t="s">
        <v>10495</v>
      </c>
      <c r="D8458" t="s">
        <v>10506</v>
      </c>
      <c r="E8458" t="s">
        <v>10501</v>
      </c>
      <c r="F8458" t="s">
        <v>5453</v>
      </c>
      <c r="G8458" s="160" t="s">
        <v>3997</v>
      </c>
      <c r="H8458" t="s">
        <v>5454</v>
      </c>
      <c r="I8458" s="160" t="s">
        <v>3995</v>
      </c>
      <c r="J8458" t="s">
        <v>5461</v>
      </c>
      <c r="K8458">
        <v>99</v>
      </c>
      <c r="L8458" t="s">
        <v>3999</v>
      </c>
    </row>
    <row r="8459" spans="1:12">
      <c r="A8459" s="15">
        <v>64610122</v>
      </c>
      <c r="B8459" t="s">
        <v>10234</v>
      </c>
      <c r="C8459" t="s">
        <v>10495</v>
      </c>
      <c r="D8459" t="s">
        <v>10506</v>
      </c>
      <c r="E8459" t="s">
        <v>10502</v>
      </c>
      <c r="F8459" t="s">
        <v>5453</v>
      </c>
      <c r="G8459" s="160" t="s">
        <v>3997</v>
      </c>
      <c r="H8459" t="s">
        <v>5454</v>
      </c>
      <c r="I8459" s="160" t="s">
        <v>3995</v>
      </c>
      <c r="J8459" t="s">
        <v>5461</v>
      </c>
      <c r="K8459">
        <v>99</v>
      </c>
      <c r="L8459" t="s">
        <v>3999</v>
      </c>
    </row>
    <row r="8460" spans="1:12">
      <c r="A8460" s="15">
        <v>64610130</v>
      </c>
      <c r="B8460" t="s">
        <v>10234</v>
      </c>
      <c r="C8460" t="s">
        <v>10495</v>
      </c>
      <c r="D8460" t="s">
        <v>10506</v>
      </c>
      <c r="E8460" t="s">
        <v>6203</v>
      </c>
      <c r="F8460" t="s">
        <v>5453</v>
      </c>
      <c r="G8460" s="160" t="s">
        <v>3997</v>
      </c>
      <c r="H8460" t="s">
        <v>5454</v>
      </c>
      <c r="I8460" s="160" t="s">
        <v>3995</v>
      </c>
      <c r="J8460" t="s">
        <v>5461</v>
      </c>
      <c r="K8460">
        <v>99</v>
      </c>
      <c r="L8460" t="s">
        <v>3999</v>
      </c>
    </row>
    <row r="8461" spans="1:12">
      <c r="A8461" s="15">
        <v>64610131</v>
      </c>
      <c r="B8461" t="s">
        <v>10234</v>
      </c>
      <c r="C8461" t="s">
        <v>10495</v>
      </c>
      <c r="D8461" t="s">
        <v>10506</v>
      </c>
      <c r="E8461" t="s">
        <v>10503</v>
      </c>
      <c r="F8461" t="s">
        <v>5453</v>
      </c>
      <c r="G8461" s="160" t="s">
        <v>3997</v>
      </c>
      <c r="H8461" t="s">
        <v>5454</v>
      </c>
      <c r="I8461" s="160" t="s">
        <v>3995</v>
      </c>
      <c r="J8461" t="s">
        <v>5461</v>
      </c>
      <c r="K8461">
        <v>99</v>
      </c>
      <c r="L8461" t="s">
        <v>3999</v>
      </c>
    </row>
    <row r="8462" spans="1:12">
      <c r="A8462" s="15">
        <v>64610132</v>
      </c>
      <c r="B8462" t="s">
        <v>10234</v>
      </c>
      <c r="C8462" t="s">
        <v>10495</v>
      </c>
      <c r="D8462" t="s">
        <v>10506</v>
      </c>
      <c r="E8462" t="s">
        <v>10504</v>
      </c>
      <c r="F8462" t="s">
        <v>5453</v>
      </c>
      <c r="G8462" s="160" t="s">
        <v>3997</v>
      </c>
      <c r="H8462" t="s">
        <v>5454</v>
      </c>
      <c r="I8462" s="160" t="s">
        <v>3995</v>
      </c>
      <c r="J8462" t="s">
        <v>5461</v>
      </c>
      <c r="K8462">
        <v>99</v>
      </c>
      <c r="L8462" t="s">
        <v>3999</v>
      </c>
    </row>
    <row r="8463" spans="1:12">
      <c r="A8463" s="15">
        <v>64610140</v>
      </c>
      <c r="B8463" t="s">
        <v>10234</v>
      </c>
      <c r="C8463" t="s">
        <v>10495</v>
      </c>
      <c r="D8463" t="s">
        <v>10506</v>
      </c>
      <c r="E8463" t="s">
        <v>5875</v>
      </c>
      <c r="F8463" t="s">
        <v>5453</v>
      </c>
      <c r="G8463" s="160" t="s">
        <v>3997</v>
      </c>
      <c r="H8463" t="s">
        <v>5454</v>
      </c>
      <c r="I8463" s="160" t="s">
        <v>3995</v>
      </c>
      <c r="J8463" t="s">
        <v>5461</v>
      </c>
      <c r="K8463">
        <v>99</v>
      </c>
      <c r="L8463" t="s">
        <v>3999</v>
      </c>
    </row>
    <row r="8464" spans="1:12">
      <c r="A8464" s="15">
        <v>64610141</v>
      </c>
      <c r="B8464" t="s">
        <v>10234</v>
      </c>
      <c r="C8464" t="s">
        <v>10495</v>
      </c>
      <c r="D8464" t="s">
        <v>10506</v>
      </c>
      <c r="E8464" t="s">
        <v>10505</v>
      </c>
      <c r="F8464" t="s">
        <v>5453</v>
      </c>
      <c r="G8464" s="160" t="s">
        <v>3997</v>
      </c>
      <c r="H8464" t="s">
        <v>5454</v>
      </c>
      <c r="I8464" s="160" t="s">
        <v>3995</v>
      </c>
      <c r="J8464" t="s">
        <v>5461</v>
      </c>
      <c r="K8464">
        <v>99</v>
      </c>
      <c r="L8464" t="s">
        <v>3999</v>
      </c>
    </row>
    <row r="8465" spans="1:12">
      <c r="A8465" s="15">
        <v>64610142</v>
      </c>
      <c r="B8465" t="s">
        <v>10234</v>
      </c>
      <c r="C8465" t="s">
        <v>10495</v>
      </c>
      <c r="D8465" t="s">
        <v>10506</v>
      </c>
      <c r="E8465" t="s">
        <v>10508</v>
      </c>
      <c r="F8465" t="s">
        <v>5453</v>
      </c>
      <c r="G8465" s="160" t="s">
        <v>3997</v>
      </c>
      <c r="H8465" t="s">
        <v>5454</v>
      </c>
      <c r="I8465" s="160" t="s">
        <v>3995</v>
      </c>
      <c r="J8465" t="s">
        <v>5461</v>
      </c>
      <c r="K8465">
        <v>99</v>
      </c>
      <c r="L8465" t="s">
        <v>3999</v>
      </c>
    </row>
    <row r="8466" spans="1:12">
      <c r="A8466" s="15">
        <v>64610143</v>
      </c>
      <c r="B8466" t="s">
        <v>10234</v>
      </c>
      <c r="C8466" t="s">
        <v>10495</v>
      </c>
      <c r="D8466" t="s">
        <v>10506</v>
      </c>
      <c r="E8466" t="s">
        <v>10509</v>
      </c>
      <c r="F8466" t="s">
        <v>5453</v>
      </c>
      <c r="G8466" s="160" t="s">
        <v>3997</v>
      </c>
      <c r="H8466" t="s">
        <v>5454</v>
      </c>
      <c r="I8466" s="160" t="s">
        <v>3995</v>
      </c>
      <c r="J8466" t="s">
        <v>5461</v>
      </c>
      <c r="K8466">
        <v>99</v>
      </c>
      <c r="L8466" t="s">
        <v>3999</v>
      </c>
    </row>
    <row r="8467" spans="1:12">
      <c r="A8467" s="15">
        <v>64610150</v>
      </c>
      <c r="B8467" t="s">
        <v>10234</v>
      </c>
      <c r="C8467" t="s">
        <v>10495</v>
      </c>
      <c r="D8467" t="s">
        <v>10506</v>
      </c>
      <c r="E8467" t="s">
        <v>5903</v>
      </c>
      <c r="F8467" t="s">
        <v>4073</v>
      </c>
      <c r="G8467" s="160" t="s">
        <v>4074</v>
      </c>
      <c r="H8467" t="s">
        <v>4075</v>
      </c>
      <c r="I8467" s="160" t="s">
        <v>4076</v>
      </c>
      <c r="J8467" t="s">
        <v>4077</v>
      </c>
      <c r="K8467">
        <v>99</v>
      </c>
      <c r="L8467" t="s">
        <v>3999</v>
      </c>
    </row>
    <row r="8468" spans="1:12">
      <c r="A8468" s="15">
        <v>64610201</v>
      </c>
      <c r="B8468" t="s">
        <v>10234</v>
      </c>
      <c r="C8468" t="s">
        <v>10495</v>
      </c>
      <c r="D8468" t="s">
        <v>10510</v>
      </c>
      <c r="E8468" t="s">
        <v>10511</v>
      </c>
      <c r="F8468" t="s">
        <v>5453</v>
      </c>
      <c r="G8468" s="160" t="s">
        <v>3997</v>
      </c>
      <c r="H8468" t="s">
        <v>5454</v>
      </c>
      <c r="I8468" s="160" t="s">
        <v>3995</v>
      </c>
      <c r="J8468" t="s">
        <v>5461</v>
      </c>
      <c r="K8468">
        <v>99</v>
      </c>
      <c r="L8468" t="s">
        <v>3999</v>
      </c>
    </row>
    <row r="8469" spans="1:12">
      <c r="A8469" s="15">
        <v>64610210</v>
      </c>
      <c r="B8469" t="s">
        <v>10234</v>
      </c>
      <c r="C8469" t="s">
        <v>10495</v>
      </c>
      <c r="D8469" t="s">
        <v>10510</v>
      </c>
      <c r="E8469" t="s">
        <v>6428</v>
      </c>
      <c r="F8469" t="s">
        <v>5453</v>
      </c>
      <c r="G8469" s="160" t="s">
        <v>3997</v>
      </c>
      <c r="H8469" t="s">
        <v>5454</v>
      </c>
      <c r="I8469" s="160" t="s">
        <v>3995</v>
      </c>
      <c r="J8469" t="s">
        <v>5461</v>
      </c>
      <c r="K8469">
        <v>99</v>
      </c>
      <c r="L8469" t="s">
        <v>3999</v>
      </c>
    </row>
    <row r="8470" spans="1:12">
      <c r="A8470" s="15">
        <v>64610211</v>
      </c>
      <c r="B8470" t="s">
        <v>10234</v>
      </c>
      <c r="C8470" t="s">
        <v>10495</v>
      </c>
      <c r="D8470" t="s">
        <v>10510</v>
      </c>
      <c r="E8470" t="s">
        <v>10498</v>
      </c>
      <c r="F8470" t="s">
        <v>5453</v>
      </c>
      <c r="G8470" s="160" t="s">
        <v>3997</v>
      </c>
      <c r="H8470" t="s">
        <v>5454</v>
      </c>
      <c r="I8470" s="160" t="s">
        <v>3995</v>
      </c>
      <c r="J8470" t="s">
        <v>5461</v>
      </c>
      <c r="K8470">
        <v>99</v>
      </c>
      <c r="L8470" t="s">
        <v>3999</v>
      </c>
    </row>
    <row r="8471" spans="1:12">
      <c r="A8471" s="15">
        <v>64610212</v>
      </c>
      <c r="B8471" t="s">
        <v>10234</v>
      </c>
      <c r="C8471" t="s">
        <v>10495</v>
      </c>
      <c r="D8471" t="s">
        <v>10510</v>
      </c>
      <c r="E8471" t="s">
        <v>10499</v>
      </c>
      <c r="F8471" t="s">
        <v>5453</v>
      </c>
      <c r="G8471" s="160" t="s">
        <v>3997</v>
      </c>
      <c r="H8471" t="s">
        <v>5454</v>
      </c>
      <c r="I8471" s="160" t="s">
        <v>3995</v>
      </c>
      <c r="J8471" t="s">
        <v>5461</v>
      </c>
      <c r="K8471">
        <v>99</v>
      </c>
      <c r="L8471" t="s">
        <v>3999</v>
      </c>
    </row>
    <row r="8472" spans="1:12">
      <c r="A8472" s="15">
        <v>64610220</v>
      </c>
      <c r="B8472" t="s">
        <v>10234</v>
      </c>
      <c r="C8472" t="s">
        <v>10495</v>
      </c>
      <c r="D8472" t="s">
        <v>10510</v>
      </c>
      <c r="E8472" t="s">
        <v>10500</v>
      </c>
      <c r="F8472" t="s">
        <v>5453</v>
      </c>
      <c r="G8472" s="160" t="s">
        <v>3997</v>
      </c>
      <c r="H8472" t="s">
        <v>5454</v>
      </c>
      <c r="I8472" s="160" t="s">
        <v>3995</v>
      </c>
      <c r="J8472" t="s">
        <v>5461</v>
      </c>
      <c r="K8472">
        <v>99</v>
      </c>
      <c r="L8472" t="s">
        <v>3999</v>
      </c>
    </row>
    <row r="8473" spans="1:12">
      <c r="A8473" s="15">
        <v>64610221</v>
      </c>
      <c r="B8473" t="s">
        <v>10234</v>
      </c>
      <c r="C8473" t="s">
        <v>10495</v>
      </c>
      <c r="D8473" t="s">
        <v>10510</v>
      </c>
      <c r="E8473" t="s">
        <v>10501</v>
      </c>
      <c r="F8473" t="s">
        <v>5453</v>
      </c>
      <c r="G8473" s="160" t="s">
        <v>3997</v>
      </c>
      <c r="H8473" t="s">
        <v>5454</v>
      </c>
      <c r="I8473" s="160" t="s">
        <v>3995</v>
      </c>
      <c r="J8473" t="s">
        <v>5461</v>
      </c>
      <c r="K8473">
        <v>99</v>
      </c>
      <c r="L8473" t="s">
        <v>3999</v>
      </c>
    </row>
    <row r="8474" spans="1:12">
      <c r="A8474" s="15">
        <v>64610222</v>
      </c>
      <c r="B8474" t="s">
        <v>10234</v>
      </c>
      <c r="C8474" t="s">
        <v>10495</v>
      </c>
      <c r="D8474" t="s">
        <v>10510</v>
      </c>
      <c r="E8474" t="s">
        <v>10502</v>
      </c>
      <c r="F8474" t="s">
        <v>5453</v>
      </c>
      <c r="G8474" s="160" t="s">
        <v>3997</v>
      </c>
      <c r="H8474" t="s">
        <v>5454</v>
      </c>
      <c r="I8474" s="160" t="s">
        <v>3995</v>
      </c>
      <c r="J8474" t="s">
        <v>5461</v>
      </c>
      <c r="K8474">
        <v>99</v>
      </c>
      <c r="L8474" t="s">
        <v>3999</v>
      </c>
    </row>
    <row r="8475" spans="1:12">
      <c r="A8475" s="15">
        <v>64610230</v>
      </c>
      <c r="B8475" t="s">
        <v>10234</v>
      </c>
      <c r="C8475" t="s">
        <v>10495</v>
      </c>
      <c r="D8475" t="s">
        <v>10510</v>
      </c>
      <c r="E8475" t="s">
        <v>6203</v>
      </c>
      <c r="F8475" t="s">
        <v>5453</v>
      </c>
      <c r="G8475" s="160" t="s">
        <v>3997</v>
      </c>
      <c r="H8475" t="s">
        <v>5454</v>
      </c>
      <c r="I8475" s="160" t="s">
        <v>3995</v>
      </c>
      <c r="J8475" t="s">
        <v>5461</v>
      </c>
      <c r="K8475">
        <v>99</v>
      </c>
      <c r="L8475" t="s">
        <v>3999</v>
      </c>
    </row>
    <row r="8476" spans="1:12">
      <c r="A8476" s="15">
        <v>64610231</v>
      </c>
      <c r="B8476" t="s">
        <v>10234</v>
      </c>
      <c r="C8476" t="s">
        <v>10495</v>
      </c>
      <c r="D8476" t="s">
        <v>10510</v>
      </c>
      <c r="E8476" t="s">
        <v>10503</v>
      </c>
      <c r="F8476" t="s">
        <v>5453</v>
      </c>
      <c r="G8476" s="160" t="s">
        <v>3997</v>
      </c>
      <c r="H8476" t="s">
        <v>5454</v>
      </c>
      <c r="I8476" s="160" t="s">
        <v>3995</v>
      </c>
      <c r="J8476" t="s">
        <v>5461</v>
      </c>
      <c r="K8476">
        <v>99</v>
      </c>
      <c r="L8476" t="s">
        <v>3999</v>
      </c>
    </row>
    <row r="8477" spans="1:12">
      <c r="A8477" s="15">
        <v>64610232</v>
      </c>
      <c r="B8477" t="s">
        <v>10234</v>
      </c>
      <c r="C8477" t="s">
        <v>10495</v>
      </c>
      <c r="D8477" t="s">
        <v>10510</v>
      </c>
      <c r="E8477" t="s">
        <v>10504</v>
      </c>
      <c r="F8477" t="s">
        <v>5453</v>
      </c>
      <c r="G8477" s="160" t="s">
        <v>3997</v>
      </c>
      <c r="H8477" t="s">
        <v>5454</v>
      </c>
      <c r="I8477" s="160" t="s">
        <v>3995</v>
      </c>
      <c r="J8477" t="s">
        <v>5461</v>
      </c>
      <c r="K8477">
        <v>99</v>
      </c>
      <c r="L8477" t="s">
        <v>3999</v>
      </c>
    </row>
    <row r="8478" spans="1:12">
      <c r="A8478" s="15">
        <v>64610240</v>
      </c>
      <c r="B8478" t="s">
        <v>10234</v>
      </c>
      <c r="C8478" t="s">
        <v>10495</v>
      </c>
      <c r="D8478" t="s">
        <v>10510</v>
      </c>
      <c r="E8478" t="s">
        <v>5875</v>
      </c>
      <c r="F8478" t="s">
        <v>5453</v>
      </c>
      <c r="G8478" s="160" t="s">
        <v>3997</v>
      </c>
      <c r="H8478" t="s">
        <v>5454</v>
      </c>
      <c r="I8478" s="160" t="s">
        <v>3995</v>
      </c>
      <c r="J8478" t="s">
        <v>5461</v>
      </c>
      <c r="K8478">
        <v>99</v>
      </c>
      <c r="L8478" t="s">
        <v>3999</v>
      </c>
    </row>
    <row r="8479" spans="1:12">
      <c r="A8479" s="15">
        <v>64610241</v>
      </c>
      <c r="B8479" t="s">
        <v>10234</v>
      </c>
      <c r="C8479" t="s">
        <v>10495</v>
      </c>
      <c r="D8479" t="s">
        <v>10510</v>
      </c>
      <c r="E8479" t="s">
        <v>10505</v>
      </c>
      <c r="F8479" t="s">
        <v>5453</v>
      </c>
      <c r="G8479" s="160" t="s">
        <v>3997</v>
      </c>
      <c r="H8479" t="s">
        <v>5454</v>
      </c>
      <c r="I8479" s="160" t="s">
        <v>3995</v>
      </c>
      <c r="J8479" t="s">
        <v>5461</v>
      </c>
      <c r="K8479">
        <v>99</v>
      </c>
      <c r="L8479" t="s">
        <v>3999</v>
      </c>
    </row>
    <row r="8480" spans="1:12">
      <c r="A8480" s="15">
        <v>64610242</v>
      </c>
      <c r="B8480" t="s">
        <v>10234</v>
      </c>
      <c r="C8480" t="s">
        <v>10495</v>
      </c>
      <c r="D8480" t="s">
        <v>10510</v>
      </c>
      <c r="E8480" t="s">
        <v>10509</v>
      </c>
      <c r="F8480" t="s">
        <v>5453</v>
      </c>
      <c r="G8480" s="160" t="s">
        <v>3997</v>
      </c>
      <c r="H8480" t="s">
        <v>5454</v>
      </c>
      <c r="I8480" s="160" t="s">
        <v>3995</v>
      </c>
      <c r="J8480" t="s">
        <v>5461</v>
      </c>
      <c r="K8480">
        <v>99</v>
      </c>
      <c r="L8480" t="s">
        <v>3999</v>
      </c>
    </row>
    <row r="8481" spans="1:12">
      <c r="A8481" s="15">
        <v>64610250</v>
      </c>
      <c r="B8481" t="s">
        <v>10234</v>
      </c>
      <c r="C8481" t="s">
        <v>10495</v>
      </c>
      <c r="D8481" t="s">
        <v>10510</v>
      </c>
      <c r="E8481" t="s">
        <v>5903</v>
      </c>
      <c r="F8481" t="s">
        <v>4073</v>
      </c>
      <c r="G8481" s="160" t="s">
        <v>4074</v>
      </c>
      <c r="H8481" t="s">
        <v>4075</v>
      </c>
      <c r="I8481" s="160" t="s">
        <v>4076</v>
      </c>
      <c r="J8481" t="s">
        <v>4077</v>
      </c>
      <c r="K8481">
        <v>99</v>
      </c>
      <c r="L8481" t="s">
        <v>3999</v>
      </c>
    </row>
    <row r="8482" spans="1:12">
      <c r="A8482" s="15">
        <v>64610301</v>
      </c>
      <c r="B8482" t="s">
        <v>10234</v>
      </c>
      <c r="C8482" t="s">
        <v>10495</v>
      </c>
      <c r="D8482" t="s">
        <v>10512</v>
      </c>
      <c r="E8482" t="s">
        <v>10513</v>
      </c>
      <c r="F8482" t="s">
        <v>5453</v>
      </c>
      <c r="G8482" s="160" t="s">
        <v>3997</v>
      </c>
      <c r="H8482" t="s">
        <v>5454</v>
      </c>
      <c r="I8482" s="160" t="s">
        <v>3995</v>
      </c>
      <c r="J8482" t="s">
        <v>5461</v>
      </c>
      <c r="K8482">
        <v>99</v>
      </c>
      <c r="L8482" t="s">
        <v>3999</v>
      </c>
    </row>
    <row r="8483" spans="1:12">
      <c r="A8483" s="15">
        <v>64610310</v>
      </c>
      <c r="B8483" t="s">
        <v>10234</v>
      </c>
      <c r="C8483" t="s">
        <v>10495</v>
      </c>
      <c r="D8483" t="s">
        <v>10512</v>
      </c>
      <c r="E8483" t="s">
        <v>6428</v>
      </c>
      <c r="F8483" t="s">
        <v>5453</v>
      </c>
      <c r="G8483" s="160" t="s">
        <v>3997</v>
      </c>
      <c r="H8483" t="s">
        <v>5454</v>
      </c>
      <c r="I8483" s="160" t="s">
        <v>3995</v>
      </c>
      <c r="J8483" t="s">
        <v>5461</v>
      </c>
      <c r="K8483">
        <v>99</v>
      </c>
      <c r="L8483" t="s">
        <v>3999</v>
      </c>
    </row>
    <row r="8484" spans="1:12">
      <c r="A8484" s="15">
        <v>64610311</v>
      </c>
      <c r="B8484" t="s">
        <v>10234</v>
      </c>
      <c r="C8484" t="s">
        <v>10495</v>
      </c>
      <c r="D8484" t="s">
        <v>10512</v>
      </c>
      <c r="E8484" t="s">
        <v>10498</v>
      </c>
      <c r="F8484" t="s">
        <v>5453</v>
      </c>
      <c r="G8484" s="160" t="s">
        <v>3997</v>
      </c>
      <c r="H8484" t="s">
        <v>5454</v>
      </c>
      <c r="I8484" s="160" t="s">
        <v>3995</v>
      </c>
      <c r="J8484" t="s">
        <v>5461</v>
      </c>
      <c r="K8484">
        <v>99</v>
      </c>
      <c r="L8484" t="s">
        <v>3999</v>
      </c>
    </row>
    <row r="8485" spans="1:12">
      <c r="A8485" s="15">
        <v>64610312</v>
      </c>
      <c r="B8485" t="s">
        <v>10234</v>
      </c>
      <c r="C8485" t="s">
        <v>10495</v>
      </c>
      <c r="D8485" t="s">
        <v>10512</v>
      </c>
      <c r="E8485" t="s">
        <v>10499</v>
      </c>
      <c r="F8485" t="s">
        <v>5453</v>
      </c>
      <c r="G8485" s="160" t="s">
        <v>3997</v>
      </c>
      <c r="H8485" t="s">
        <v>5454</v>
      </c>
      <c r="I8485" s="160" t="s">
        <v>3995</v>
      </c>
      <c r="J8485" t="s">
        <v>5461</v>
      </c>
      <c r="K8485">
        <v>99</v>
      </c>
      <c r="L8485" t="s">
        <v>3999</v>
      </c>
    </row>
    <row r="8486" spans="1:12">
      <c r="A8486" s="15">
        <v>64610320</v>
      </c>
      <c r="B8486" t="s">
        <v>10234</v>
      </c>
      <c r="C8486" t="s">
        <v>10495</v>
      </c>
      <c r="D8486" t="s">
        <v>10512</v>
      </c>
      <c r="E8486" t="s">
        <v>10500</v>
      </c>
      <c r="F8486" t="s">
        <v>5453</v>
      </c>
      <c r="G8486" s="160" t="s">
        <v>3997</v>
      </c>
      <c r="H8486" t="s">
        <v>5454</v>
      </c>
      <c r="I8486" s="160" t="s">
        <v>3995</v>
      </c>
      <c r="J8486" t="s">
        <v>5461</v>
      </c>
      <c r="K8486">
        <v>99</v>
      </c>
      <c r="L8486" t="s">
        <v>3999</v>
      </c>
    </row>
    <row r="8487" spans="1:12">
      <c r="A8487" s="15">
        <v>64610321</v>
      </c>
      <c r="B8487" t="s">
        <v>10234</v>
      </c>
      <c r="C8487" t="s">
        <v>10495</v>
      </c>
      <c r="D8487" t="s">
        <v>10512</v>
      </c>
      <c r="E8487" t="s">
        <v>10501</v>
      </c>
      <c r="F8487" t="s">
        <v>5453</v>
      </c>
      <c r="G8487" s="160" t="s">
        <v>3997</v>
      </c>
      <c r="H8487" t="s">
        <v>5454</v>
      </c>
      <c r="I8487" s="160" t="s">
        <v>3995</v>
      </c>
      <c r="J8487" t="s">
        <v>5461</v>
      </c>
      <c r="K8487">
        <v>99</v>
      </c>
      <c r="L8487" t="s">
        <v>3999</v>
      </c>
    </row>
    <row r="8488" spans="1:12">
      <c r="A8488" s="15">
        <v>64610322</v>
      </c>
      <c r="B8488" t="s">
        <v>10234</v>
      </c>
      <c r="C8488" t="s">
        <v>10495</v>
      </c>
      <c r="D8488" t="s">
        <v>10512</v>
      </c>
      <c r="E8488" t="s">
        <v>10502</v>
      </c>
      <c r="F8488" t="s">
        <v>5453</v>
      </c>
      <c r="G8488" s="160" t="s">
        <v>3997</v>
      </c>
      <c r="H8488" t="s">
        <v>5454</v>
      </c>
      <c r="I8488" s="160" t="s">
        <v>3995</v>
      </c>
      <c r="J8488" t="s">
        <v>5461</v>
      </c>
      <c r="K8488">
        <v>99</v>
      </c>
      <c r="L8488" t="s">
        <v>3999</v>
      </c>
    </row>
    <row r="8489" spans="1:12">
      <c r="A8489" s="15">
        <v>64610330</v>
      </c>
      <c r="B8489" t="s">
        <v>10234</v>
      </c>
      <c r="C8489" t="s">
        <v>10495</v>
      </c>
      <c r="D8489" t="s">
        <v>10512</v>
      </c>
      <c r="E8489" t="s">
        <v>6203</v>
      </c>
      <c r="F8489" t="s">
        <v>5453</v>
      </c>
      <c r="G8489" s="160" t="s">
        <v>3997</v>
      </c>
      <c r="H8489" t="s">
        <v>5454</v>
      </c>
      <c r="I8489" s="160" t="s">
        <v>3995</v>
      </c>
      <c r="J8489" t="s">
        <v>5461</v>
      </c>
      <c r="K8489">
        <v>99</v>
      </c>
      <c r="L8489" t="s">
        <v>3999</v>
      </c>
    </row>
    <row r="8490" spans="1:12">
      <c r="A8490" s="15">
        <v>64610331</v>
      </c>
      <c r="B8490" t="s">
        <v>10234</v>
      </c>
      <c r="C8490" t="s">
        <v>10495</v>
      </c>
      <c r="D8490" t="s">
        <v>10512</v>
      </c>
      <c r="E8490" t="s">
        <v>10503</v>
      </c>
      <c r="F8490" t="s">
        <v>5453</v>
      </c>
      <c r="G8490" s="160" t="s">
        <v>3997</v>
      </c>
      <c r="H8490" t="s">
        <v>5454</v>
      </c>
      <c r="I8490" s="160" t="s">
        <v>3995</v>
      </c>
      <c r="J8490" t="s">
        <v>5461</v>
      </c>
      <c r="K8490">
        <v>99</v>
      </c>
      <c r="L8490" t="s">
        <v>3999</v>
      </c>
    </row>
    <row r="8491" spans="1:12">
      <c r="A8491" s="15">
        <v>64610332</v>
      </c>
      <c r="B8491" t="s">
        <v>10234</v>
      </c>
      <c r="C8491" t="s">
        <v>10495</v>
      </c>
      <c r="D8491" t="s">
        <v>10512</v>
      </c>
      <c r="E8491" t="s">
        <v>10504</v>
      </c>
      <c r="F8491" t="s">
        <v>5453</v>
      </c>
      <c r="G8491" s="160" t="s">
        <v>3997</v>
      </c>
      <c r="H8491" t="s">
        <v>5454</v>
      </c>
      <c r="I8491" s="160" t="s">
        <v>3995</v>
      </c>
      <c r="J8491" t="s">
        <v>5461</v>
      </c>
      <c r="K8491">
        <v>99</v>
      </c>
      <c r="L8491" t="s">
        <v>3999</v>
      </c>
    </row>
    <row r="8492" spans="1:12">
      <c r="A8492" s="15">
        <v>64610340</v>
      </c>
      <c r="B8492" t="s">
        <v>10234</v>
      </c>
      <c r="C8492" t="s">
        <v>10495</v>
      </c>
      <c r="D8492" t="s">
        <v>10512</v>
      </c>
      <c r="E8492" t="s">
        <v>5875</v>
      </c>
      <c r="F8492" t="s">
        <v>5453</v>
      </c>
      <c r="G8492" s="160" t="s">
        <v>3997</v>
      </c>
      <c r="H8492" t="s">
        <v>5454</v>
      </c>
      <c r="I8492" s="160" t="s">
        <v>3995</v>
      </c>
      <c r="J8492" t="s">
        <v>5461</v>
      </c>
      <c r="K8492">
        <v>99</v>
      </c>
      <c r="L8492" t="s">
        <v>3999</v>
      </c>
    </row>
    <row r="8493" spans="1:12">
      <c r="A8493" s="15">
        <v>64610350</v>
      </c>
      <c r="B8493" t="s">
        <v>10234</v>
      </c>
      <c r="C8493" t="s">
        <v>10495</v>
      </c>
      <c r="D8493" t="s">
        <v>10512</v>
      </c>
      <c r="E8493" t="s">
        <v>5903</v>
      </c>
      <c r="F8493" t="s">
        <v>4073</v>
      </c>
      <c r="G8493" s="160" t="s">
        <v>4074</v>
      </c>
      <c r="H8493" t="s">
        <v>4075</v>
      </c>
      <c r="I8493" s="160" t="s">
        <v>4076</v>
      </c>
      <c r="J8493" t="s">
        <v>4077</v>
      </c>
      <c r="K8493">
        <v>99</v>
      </c>
      <c r="L8493" t="s">
        <v>3999</v>
      </c>
    </row>
    <row r="8494" spans="1:12">
      <c r="A8494" s="15">
        <v>64615001</v>
      </c>
      <c r="B8494" t="s">
        <v>10234</v>
      </c>
      <c r="C8494" t="s">
        <v>10495</v>
      </c>
      <c r="D8494" t="s">
        <v>10514</v>
      </c>
      <c r="E8494" t="s">
        <v>6477</v>
      </c>
      <c r="F8494" t="s">
        <v>5453</v>
      </c>
      <c r="G8494" s="160" t="s">
        <v>3997</v>
      </c>
      <c r="H8494" t="s">
        <v>5454</v>
      </c>
      <c r="I8494" s="160" t="s">
        <v>3995</v>
      </c>
      <c r="J8494" t="s">
        <v>5461</v>
      </c>
      <c r="K8494">
        <v>99</v>
      </c>
      <c r="L8494" t="s">
        <v>3999</v>
      </c>
    </row>
    <row r="8495" spans="1:12">
      <c r="A8495" s="15">
        <v>64615010</v>
      </c>
      <c r="B8495" t="s">
        <v>10234</v>
      </c>
      <c r="C8495" t="s">
        <v>10495</v>
      </c>
      <c r="D8495" t="s">
        <v>10514</v>
      </c>
      <c r="E8495" t="s">
        <v>10500</v>
      </c>
      <c r="F8495" t="s">
        <v>5453</v>
      </c>
      <c r="G8495" s="160" t="s">
        <v>3997</v>
      </c>
      <c r="H8495" t="s">
        <v>5454</v>
      </c>
      <c r="I8495" s="160" t="s">
        <v>3995</v>
      </c>
      <c r="J8495" t="s">
        <v>5461</v>
      </c>
      <c r="K8495">
        <v>99</v>
      </c>
      <c r="L8495" t="s">
        <v>3999</v>
      </c>
    </row>
    <row r="8496" spans="1:12">
      <c r="A8496" s="15">
        <v>64615011</v>
      </c>
      <c r="B8496" t="s">
        <v>10234</v>
      </c>
      <c r="C8496" t="s">
        <v>10495</v>
      </c>
      <c r="D8496" t="s">
        <v>10514</v>
      </c>
      <c r="E8496" t="s">
        <v>10515</v>
      </c>
      <c r="F8496" t="s">
        <v>5453</v>
      </c>
      <c r="G8496" s="160" t="s">
        <v>3997</v>
      </c>
      <c r="H8496" t="s">
        <v>5454</v>
      </c>
      <c r="I8496" s="160" t="s">
        <v>3995</v>
      </c>
      <c r="J8496" t="s">
        <v>5461</v>
      </c>
      <c r="K8496">
        <v>99</v>
      </c>
      <c r="L8496" t="s">
        <v>3999</v>
      </c>
    </row>
    <row r="8497" spans="1:12">
      <c r="A8497" s="15">
        <v>64615012</v>
      </c>
      <c r="B8497" t="s">
        <v>10234</v>
      </c>
      <c r="C8497" t="s">
        <v>10495</v>
      </c>
      <c r="D8497" t="s">
        <v>10514</v>
      </c>
      <c r="E8497" t="s">
        <v>10516</v>
      </c>
      <c r="F8497" t="s">
        <v>5453</v>
      </c>
      <c r="G8497" s="160" t="s">
        <v>3997</v>
      </c>
      <c r="H8497" t="s">
        <v>5454</v>
      </c>
      <c r="I8497" s="160" t="s">
        <v>3995</v>
      </c>
      <c r="J8497" t="s">
        <v>5461</v>
      </c>
      <c r="K8497">
        <v>99</v>
      </c>
      <c r="L8497" t="s">
        <v>3999</v>
      </c>
    </row>
    <row r="8498" spans="1:12">
      <c r="A8498" s="15">
        <v>64615020</v>
      </c>
      <c r="B8498" t="s">
        <v>10234</v>
      </c>
      <c r="C8498" t="s">
        <v>10495</v>
      </c>
      <c r="D8498" t="s">
        <v>10514</v>
      </c>
      <c r="E8498" t="s">
        <v>6203</v>
      </c>
      <c r="F8498" t="s">
        <v>5453</v>
      </c>
      <c r="G8498" s="160" t="s">
        <v>3997</v>
      </c>
      <c r="H8498" t="s">
        <v>5454</v>
      </c>
      <c r="I8498" s="160" t="s">
        <v>3995</v>
      </c>
      <c r="J8498" t="s">
        <v>5461</v>
      </c>
      <c r="K8498">
        <v>99</v>
      </c>
      <c r="L8498" t="s">
        <v>3999</v>
      </c>
    </row>
    <row r="8499" spans="1:12">
      <c r="A8499" s="15">
        <v>64615021</v>
      </c>
      <c r="B8499" t="s">
        <v>10234</v>
      </c>
      <c r="C8499" t="s">
        <v>10495</v>
      </c>
      <c r="D8499" t="s">
        <v>10514</v>
      </c>
      <c r="E8499" t="s">
        <v>10517</v>
      </c>
      <c r="F8499" t="s">
        <v>5453</v>
      </c>
      <c r="G8499" s="160" t="s">
        <v>3997</v>
      </c>
      <c r="H8499" t="s">
        <v>5454</v>
      </c>
      <c r="I8499" s="160" t="s">
        <v>3995</v>
      </c>
      <c r="J8499" t="s">
        <v>5461</v>
      </c>
      <c r="K8499">
        <v>99</v>
      </c>
      <c r="L8499" t="s">
        <v>3999</v>
      </c>
    </row>
    <row r="8500" spans="1:12">
      <c r="A8500" s="15">
        <v>64615022</v>
      </c>
      <c r="B8500" t="s">
        <v>10234</v>
      </c>
      <c r="C8500" t="s">
        <v>10495</v>
      </c>
      <c r="D8500" t="s">
        <v>10514</v>
      </c>
      <c r="E8500" t="s">
        <v>10518</v>
      </c>
      <c r="F8500" t="s">
        <v>5453</v>
      </c>
      <c r="G8500" s="160" t="s">
        <v>3997</v>
      </c>
      <c r="H8500" t="s">
        <v>5454</v>
      </c>
      <c r="I8500" s="160" t="s">
        <v>3995</v>
      </c>
      <c r="J8500" t="s">
        <v>5461</v>
      </c>
      <c r="K8500">
        <v>99</v>
      </c>
      <c r="L8500" t="s">
        <v>3999</v>
      </c>
    </row>
    <row r="8501" spans="1:12">
      <c r="A8501" s="15">
        <v>64615023</v>
      </c>
      <c r="B8501" t="s">
        <v>10234</v>
      </c>
      <c r="C8501" t="s">
        <v>10495</v>
      </c>
      <c r="D8501" t="s">
        <v>10514</v>
      </c>
      <c r="E8501" t="s">
        <v>10519</v>
      </c>
      <c r="F8501" t="s">
        <v>5453</v>
      </c>
      <c r="G8501" s="160" t="s">
        <v>3997</v>
      </c>
      <c r="H8501" t="s">
        <v>5454</v>
      </c>
      <c r="I8501" s="160" t="s">
        <v>3995</v>
      </c>
      <c r="J8501" t="s">
        <v>5461</v>
      </c>
      <c r="K8501">
        <v>99</v>
      </c>
      <c r="L8501" t="s">
        <v>3999</v>
      </c>
    </row>
    <row r="8502" spans="1:12">
      <c r="A8502" s="15">
        <v>64615030</v>
      </c>
      <c r="B8502" t="s">
        <v>10234</v>
      </c>
      <c r="C8502" t="s">
        <v>10495</v>
      </c>
      <c r="D8502" t="s">
        <v>10514</v>
      </c>
      <c r="E8502" t="s">
        <v>5903</v>
      </c>
      <c r="F8502" t="s">
        <v>4073</v>
      </c>
      <c r="G8502" s="160" t="s">
        <v>4074</v>
      </c>
      <c r="H8502" t="s">
        <v>4075</v>
      </c>
      <c r="I8502" s="160" t="s">
        <v>4076</v>
      </c>
      <c r="J8502" t="s">
        <v>4077</v>
      </c>
      <c r="K8502">
        <v>99</v>
      </c>
      <c r="L8502" t="s">
        <v>3999</v>
      </c>
    </row>
    <row r="8503" spans="1:12">
      <c r="A8503" s="15">
        <v>64620001</v>
      </c>
      <c r="B8503" t="s">
        <v>10234</v>
      </c>
      <c r="C8503" t="s">
        <v>10495</v>
      </c>
      <c r="D8503" t="s">
        <v>10520</v>
      </c>
      <c r="E8503" t="s">
        <v>10521</v>
      </c>
      <c r="F8503" t="s">
        <v>5453</v>
      </c>
      <c r="G8503" s="160" t="s">
        <v>3997</v>
      </c>
      <c r="H8503" t="s">
        <v>5454</v>
      </c>
      <c r="I8503" s="160" t="s">
        <v>3995</v>
      </c>
      <c r="J8503" t="s">
        <v>5461</v>
      </c>
      <c r="K8503">
        <v>99</v>
      </c>
      <c r="L8503" t="s">
        <v>3999</v>
      </c>
    </row>
    <row r="8504" spans="1:12">
      <c r="A8504" s="15">
        <v>64620011</v>
      </c>
      <c r="B8504" t="s">
        <v>10234</v>
      </c>
      <c r="C8504" t="s">
        <v>10495</v>
      </c>
      <c r="D8504" t="s">
        <v>10520</v>
      </c>
      <c r="E8504" t="s">
        <v>6428</v>
      </c>
      <c r="F8504" t="s">
        <v>5453</v>
      </c>
      <c r="G8504" s="160" t="s">
        <v>3997</v>
      </c>
      <c r="H8504" t="s">
        <v>5454</v>
      </c>
      <c r="I8504" s="160" t="s">
        <v>3995</v>
      </c>
      <c r="J8504" t="s">
        <v>5461</v>
      </c>
      <c r="K8504">
        <v>99</v>
      </c>
      <c r="L8504" t="s">
        <v>3999</v>
      </c>
    </row>
    <row r="8505" spans="1:12">
      <c r="A8505" s="15">
        <v>64620012</v>
      </c>
      <c r="B8505" t="s">
        <v>10234</v>
      </c>
      <c r="C8505" t="s">
        <v>10495</v>
      </c>
      <c r="D8505" t="s">
        <v>10520</v>
      </c>
      <c r="E8505" t="s">
        <v>10522</v>
      </c>
      <c r="F8505" t="s">
        <v>5453</v>
      </c>
      <c r="G8505" s="160" t="s">
        <v>3997</v>
      </c>
      <c r="H8505" t="s">
        <v>5454</v>
      </c>
      <c r="I8505" s="160" t="s">
        <v>3995</v>
      </c>
      <c r="J8505" t="s">
        <v>5461</v>
      </c>
      <c r="K8505">
        <v>99</v>
      </c>
      <c r="L8505" t="s">
        <v>3999</v>
      </c>
    </row>
    <row r="8506" spans="1:12">
      <c r="A8506" s="15">
        <v>64620013</v>
      </c>
      <c r="B8506" t="s">
        <v>10234</v>
      </c>
      <c r="C8506" t="s">
        <v>10495</v>
      </c>
      <c r="D8506" t="s">
        <v>10520</v>
      </c>
      <c r="E8506" t="s">
        <v>10523</v>
      </c>
      <c r="F8506" t="s">
        <v>5453</v>
      </c>
      <c r="G8506" s="160" t="s">
        <v>3997</v>
      </c>
      <c r="H8506" t="s">
        <v>5454</v>
      </c>
      <c r="I8506" s="160" t="s">
        <v>3995</v>
      </c>
      <c r="J8506" t="s">
        <v>5461</v>
      </c>
      <c r="K8506">
        <v>99</v>
      </c>
      <c r="L8506" t="s">
        <v>3999</v>
      </c>
    </row>
    <row r="8507" spans="1:12">
      <c r="A8507" s="15">
        <v>64620015</v>
      </c>
      <c r="B8507" t="s">
        <v>10234</v>
      </c>
      <c r="C8507" t="s">
        <v>10495</v>
      </c>
      <c r="D8507" t="s">
        <v>10520</v>
      </c>
      <c r="E8507" t="s">
        <v>10524</v>
      </c>
      <c r="F8507" t="s">
        <v>5453</v>
      </c>
      <c r="G8507" s="160" t="s">
        <v>3997</v>
      </c>
      <c r="H8507" t="s">
        <v>5454</v>
      </c>
      <c r="I8507" s="160" t="s">
        <v>3995</v>
      </c>
      <c r="J8507" t="s">
        <v>5461</v>
      </c>
      <c r="K8507">
        <v>99</v>
      </c>
      <c r="L8507" t="s">
        <v>3999</v>
      </c>
    </row>
    <row r="8508" spans="1:12">
      <c r="A8508" s="15">
        <v>64620016</v>
      </c>
      <c r="B8508" t="s">
        <v>10234</v>
      </c>
      <c r="C8508" t="s">
        <v>10495</v>
      </c>
      <c r="D8508" t="s">
        <v>10520</v>
      </c>
      <c r="E8508" t="s">
        <v>10525</v>
      </c>
      <c r="F8508" t="s">
        <v>5453</v>
      </c>
      <c r="G8508" s="160" t="s">
        <v>3997</v>
      </c>
      <c r="H8508" t="s">
        <v>5454</v>
      </c>
      <c r="I8508" s="160" t="s">
        <v>3995</v>
      </c>
      <c r="J8508" t="s">
        <v>5461</v>
      </c>
      <c r="K8508">
        <v>99</v>
      </c>
      <c r="L8508" t="s">
        <v>3999</v>
      </c>
    </row>
    <row r="8509" spans="1:12">
      <c r="A8509" s="15">
        <v>64620017</v>
      </c>
      <c r="B8509" t="s">
        <v>10234</v>
      </c>
      <c r="C8509" t="s">
        <v>10495</v>
      </c>
      <c r="D8509" t="s">
        <v>10520</v>
      </c>
      <c r="E8509" t="s">
        <v>10526</v>
      </c>
      <c r="F8509" t="s">
        <v>5453</v>
      </c>
      <c r="G8509" s="160" t="s">
        <v>3997</v>
      </c>
      <c r="H8509" t="s">
        <v>5454</v>
      </c>
      <c r="I8509" s="160" t="s">
        <v>3995</v>
      </c>
      <c r="J8509" t="s">
        <v>5461</v>
      </c>
      <c r="K8509">
        <v>99</v>
      </c>
      <c r="L8509" t="s">
        <v>3999</v>
      </c>
    </row>
    <row r="8510" spans="1:12">
      <c r="A8510" s="15">
        <v>64620018</v>
      </c>
      <c r="B8510" t="s">
        <v>10234</v>
      </c>
      <c r="C8510" t="s">
        <v>10495</v>
      </c>
      <c r="D8510" t="s">
        <v>10520</v>
      </c>
      <c r="E8510" t="s">
        <v>10527</v>
      </c>
      <c r="F8510" t="s">
        <v>5453</v>
      </c>
      <c r="G8510" s="160" t="s">
        <v>3997</v>
      </c>
      <c r="H8510" t="s">
        <v>5454</v>
      </c>
      <c r="I8510" s="160" t="s">
        <v>3995</v>
      </c>
      <c r="J8510" t="s">
        <v>5461</v>
      </c>
      <c r="K8510">
        <v>99</v>
      </c>
      <c r="L8510" t="s">
        <v>3999</v>
      </c>
    </row>
    <row r="8511" spans="1:12">
      <c r="A8511" s="15">
        <v>64620020</v>
      </c>
      <c r="B8511" t="s">
        <v>10234</v>
      </c>
      <c r="C8511" t="s">
        <v>10495</v>
      </c>
      <c r="D8511" t="s">
        <v>10520</v>
      </c>
      <c r="E8511" t="s">
        <v>5875</v>
      </c>
      <c r="F8511" t="s">
        <v>5453</v>
      </c>
      <c r="G8511" s="160" t="s">
        <v>3997</v>
      </c>
      <c r="H8511" t="s">
        <v>5454</v>
      </c>
      <c r="I8511" s="160" t="s">
        <v>3995</v>
      </c>
      <c r="J8511" t="s">
        <v>5461</v>
      </c>
      <c r="K8511">
        <v>99</v>
      </c>
      <c r="L8511" t="s">
        <v>3999</v>
      </c>
    </row>
    <row r="8512" spans="1:12">
      <c r="A8512" s="15">
        <v>64620021</v>
      </c>
      <c r="B8512" t="s">
        <v>10234</v>
      </c>
      <c r="C8512" t="s">
        <v>10495</v>
      </c>
      <c r="D8512" t="s">
        <v>10520</v>
      </c>
      <c r="E8512" t="s">
        <v>10528</v>
      </c>
      <c r="F8512" t="s">
        <v>5453</v>
      </c>
      <c r="G8512" s="160" t="s">
        <v>3997</v>
      </c>
      <c r="H8512" t="s">
        <v>5454</v>
      </c>
      <c r="I8512" s="160" t="s">
        <v>3995</v>
      </c>
      <c r="J8512" t="s">
        <v>5461</v>
      </c>
      <c r="K8512">
        <v>99</v>
      </c>
      <c r="L8512" t="s">
        <v>3999</v>
      </c>
    </row>
    <row r="8513" spans="1:12">
      <c r="A8513" s="15">
        <v>64620022</v>
      </c>
      <c r="B8513" t="s">
        <v>10234</v>
      </c>
      <c r="C8513" t="s">
        <v>10495</v>
      </c>
      <c r="D8513" t="s">
        <v>10520</v>
      </c>
      <c r="E8513" t="s">
        <v>10509</v>
      </c>
      <c r="F8513" t="s">
        <v>5453</v>
      </c>
      <c r="G8513" s="160" t="s">
        <v>3997</v>
      </c>
      <c r="H8513" t="s">
        <v>5454</v>
      </c>
      <c r="I8513" s="160" t="s">
        <v>3995</v>
      </c>
      <c r="J8513" t="s">
        <v>5461</v>
      </c>
      <c r="K8513">
        <v>99</v>
      </c>
      <c r="L8513" t="s">
        <v>3999</v>
      </c>
    </row>
    <row r="8514" spans="1:12">
      <c r="A8514" s="15">
        <v>64620025</v>
      </c>
      <c r="B8514" t="s">
        <v>10234</v>
      </c>
      <c r="C8514" t="s">
        <v>10495</v>
      </c>
      <c r="D8514" t="s">
        <v>10520</v>
      </c>
      <c r="E8514" t="s">
        <v>6209</v>
      </c>
      <c r="F8514" t="s">
        <v>4073</v>
      </c>
      <c r="G8514" s="160" t="s">
        <v>4074</v>
      </c>
      <c r="H8514" t="s">
        <v>4075</v>
      </c>
      <c r="I8514" s="160" t="s">
        <v>4076</v>
      </c>
      <c r="J8514" t="s">
        <v>4077</v>
      </c>
      <c r="K8514">
        <v>99</v>
      </c>
      <c r="L8514" t="s">
        <v>3999</v>
      </c>
    </row>
    <row r="8515" spans="1:12">
      <c r="A8515" s="15">
        <v>64620026</v>
      </c>
      <c r="B8515" t="s">
        <v>10234</v>
      </c>
      <c r="C8515" t="s">
        <v>10495</v>
      </c>
      <c r="D8515" t="s">
        <v>10520</v>
      </c>
      <c r="E8515" t="s">
        <v>10529</v>
      </c>
      <c r="F8515" t="s">
        <v>4073</v>
      </c>
      <c r="G8515" s="160" t="s">
        <v>4074</v>
      </c>
      <c r="H8515" t="s">
        <v>4075</v>
      </c>
      <c r="I8515" s="160" t="s">
        <v>4076</v>
      </c>
      <c r="J8515" t="s">
        <v>4077</v>
      </c>
      <c r="K8515">
        <v>99</v>
      </c>
      <c r="L8515" t="s">
        <v>3999</v>
      </c>
    </row>
    <row r="8516" spans="1:12">
      <c r="A8516" s="15">
        <v>64620027</v>
      </c>
      <c r="B8516" t="s">
        <v>10234</v>
      </c>
      <c r="C8516" t="s">
        <v>10495</v>
      </c>
      <c r="D8516" t="s">
        <v>10520</v>
      </c>
      <c r="E8516" t="s">
        <v>10530</v>
      </c>
      <c r="F8516" t="s">
        <v>4073</v>
      </c>
      <c r="G8516" s="160" t="s">
        <v>4074</v>
      </c>
      <c r="H8516" t="s">
        <v>4075</v>
      </c>
      <c r="I8516" s="160" t="s">
        <v>4076</v>
      </c>
      <c r="J8516" t="s">
        <v>4077</v>
      </c>
      <c r="K8516">
        <v>99</v>
      </c>
      <c r="L8516" t="s">
        <v>3999</v>
      </c>
    </row>
    <row r="8517" spans="1:12">
      <c r="A8517" s="15">
        <v>64620030</v>
      </c>
      <c r="B8517" t="s">
        <v>10234</v>
      </c>
      <c r="C8517" t="s">
        <v>10495</v>
      </c>
      <c r="D8517" t="s">
        <v>10520</v>
      </c>
      <c r="E8517" t="s">
        <v>6203</v>
      </c>
      <c r="F8517" t="s">
        <v>5453</v>
      </c>
      <c r="G8517" s="160" t="s">
        <v>3997</v>
      </c>
      <c r="H8517" t="s">
        <v>5454</v>
      </c>
      <c r="I8517" s="160" t="s">
        <v>3995</v>
      </c>
      <c r="J8517" t="s">
        <v>5461</v>
      </c>
      <c r="K8517">
        <v>99</v>
      </c>
      <c r="L8517" t="s">
        <v>3999</v>
      </c>
    </row>
    <row r="8518" spans="1:12">
      <c r="A8518" s="15">
        <v>64620031</v>
      </c>
      <c r="B8518" t="s">
        <v>10234</v>
      </c>
      <c r="C8518" t="s">
        <v>10495</v>
      </c>
      <c r="D8518" t="s">
        <v>10520</v>
      </c>
      <c r="E8518" t="s">
        <v>10531</v>
      </c>
      <c r="F8518" t="s">
        <v>5453</v>
      </c>
      <c r="G8518" s="160" t="s">
        <v>3997</v>
      </c>
      <c r="H8518" t="s">
        <v>5454</v>
      </c>
      <c r="I8518" s="160" t="s">
        <v>3995</v>
      </c>
      <c r="J8518" t="s">
        <v>5461</v>
      </c>
      <c r="K8518">
        <v>99</v>
      </c>
      <c r="L8518" t="s">
        <v>3999</v>
      </c>
    </row>
    <row r="8519" spans="1:12">
      <c r="A8519" s="15">
        <v>64620032</v>
      </c>
      <c r="B8519" t="s">
        <v>10234</v>
      </c>
      <c r="C8519" t="s">
        <v>10495</v>
      </c>
      <c r="D8519" t="s">
        <v>10520</v>
      </c>
      <c r="E8519" t="s">
        <v>10532</v>
      </c>
      <c r="F8519" t="s">
        <v>4073</v>
      </c>
      <c r="G8519" s="160" t="s">
        <v>4074</v>
      </c>
      <c r="H8519" t="s">
        <v>4075</v>
      </c>
      <c r="I8519" s="160" t="s">
        <v>4076</v>
      </c>
      <c r="J8519" t="s">
        <v>4077</v>
      </c>
      <c r="K8519">
        <v>99</v>
      </c>
      <c r="L8519" t="s">
        <v>3999</v>
      </c>
    </row>
    <row r="8520" spans="1:12">
      <c r="A8520" s="15">
        <v>64620033</v>
      </c>
      <c r="B8520" t="s">
        <v>10234</v>
      </c>
      <c r="C8520" t="s">
        <v>10495</v>
      </c>
      <c r="D8520" t="s">
        <v>10520</v>
      </c>
      <c r="E8520" t="s">
        <v>10533</v>
      </c>
      <c r="F8520" t="s">
        <v>5453</v>
      </c>
      <c r="G8520" s="160" t="s">
        <v>3997</v>
      </c>
      <c r="H8520" t="s">
        <v>5454</v>
      </c>
      <c r="I8520" s="160" t="s">
        <v>3995</v>
      </c>
      <c r="J8520" t="s">
        <v>5461</v>
      </c>
      <c r="K8520">
        <v>99</v>
      </c>
      <c r="L8520" t="s">
        <v>3999</v>
      </c>
    </row>
    <row r="8521" spans="1:12">
      <c r="A8521" s="15">
        <v>64620034</v>
      </c>
      <c r="B8521" t="s">
        <v>10234</v>
      </c>
      <c r="C8521" t="s">
        <v>10495</v>
      </c>
      <c r="D8521" t="s">
        <v>10520</v>
      </c>
      <c r="E8521" t="s">
        <v>10534</v>
      </c>
      <c r="F8521" t="s">
        <v>5453</v>
      </c>
      <c r="G8521" s="160" t="s">
        <v>3997</v>
      </c>
      <c r="H8521" t="s">
        <v>5454</v>
      </c>
      <c r="I8521" s="160" t="s">
        <v>3995</v>
      </c>
      <c r="J8521" t="s">
        <v>5461</v>
      </c>
      <c r="K8521">
        <v>99</v>
      </c>
      <c r="L8521" t="s">
        <v>3999</v>
      </c>
    </row>
    <row r="8522" spans="1:12">
      <c r="A8522" s="15">
        <v>64620035</v>
      </c>
      <c r="B8522" t="s">
        <v>10234</v>
      </c>
      <c r="C8522" t="s">
        <v>10495</v>
      </c>
      <c r="D8522" t="s">
        <v>10520</v>
      </c>
      <c r="E8522" t="s">
        <v>10535</v>
      </c>
      <c r="F8522" t="s">
        <v>5453</v>
      </c>
      <c r="G8522" s="160" t="s">
        <v>3997</v>
      </c>
      <c r="H8522" t="s">
        <v>5454</v>
      </c>
      <c r="I8522" s="160" t="s">
        <v>3995</v>
      </c>
      <c r="J8522" t="s">
        <v>5461</v>
      </c>
      <c r="K8522">
        <v>99</v>
      </c>
      <c r="L8522" t="s">
        <v>3999</v>
      </c>
    </row>
    <row r="8523" spans="1:12">
      <c r="A8523" s="15">
        <v>64620036</v>
      </c>
      <c r="B8523" t="s">
        <v>10234</v>
      </c>
      <c r="C8523" t="s">
        <v>10495</v>
      </c>
      <c r="D8523" t="s">
        <v>10520</v>
      </c>
      <c r="E8523" t="s">
        <v>10536</v>
      </c>
      <c r="F8523" t="s">
        <v>5453</v>
      </c>
      <c r="G8523" s="160" t="s">
        <v>3997</v>
      </c>
      <c r="H8523" t="s">
        <v>5454</v>
      </c>
      <c r="I8523" s="160" t="s">
        <v>3995</v>
      </c>
      <c r="J8523" t="s">
        <v>5461</v>
      </c>
      <c r="K8523">
        <v>99</v>
      </c>
      <c r="L8523" t="s">
        <v>3999</v>
      </c>
    </row>
    <row r="8524" spans="1:12">
      <c r="A8524" s="15">
        <v>64620037</v>
      </c>
      <c r="B8524" t="s">
        <v>10234</v>
      </c>
      <c r="C8524" t="s">
        <v>10495</v>
      </c>
      <c r="D8524" t="s">
        <v>10520</v>
      </c>
      <c r="E8524" t="s">
        <v>10537</v>
      </c>
      <c r="F8524" t="s">
        <v>5453</v>
      </c>
      <c r="G8524" s="160" t="s">
        <v>3997</v>
      </c>
      <c r="H8524" t="s">
        <v>5454</v>
      </c>
      <c r="I8524" s="160" t="s">
        <v>3995</v>
      </c>
      <c r="J8524" t="s">
        <v>5461</v>
      </c>
      <c r="K8524">
        <v>99</v>
      </c>
      <c r="L8524" t="s">
        <v>3999</v>
      </c>
    </row>
    <row r="8525" spans="1:12">
      <c r="A8525" s="15">
        <v>64620038</v>
      </c>
      <c r="B8525" t="s">
        <v>10234</v>
      </c>
      <c r="C8525" t="s">
        <v>10495</v>
      </c>
      <c r="D8525" t="s">
        <v>10520</v>
      </c>
      <c r="E8525" t="s">
        <v>10538</v>
      </c>
      <c r="F8525" t="s">
        <v>5453</v>
      </c>
      <c r="G8525" s="160" t="s">
        <v>3997</v>
      </c>
      <c r="H8525" t="s">
        <v>5454</v>
      </c>
      <c r="I8525" s="160" t="s">
        <v>3995</v>
      </c>
      <c r="J8525" t="s">
        <v>5461</v>
      </c>
      <c r="K8525">
        <v>99</v>
      </c>
      <c r="L8525" t="s">
        <v>3999</v>
      </c>
    </row>
    <row r="8526" spans="1:12">
      <c r="A8526" s="15">
        <v>64630001</v>
      </c>
      <c r="B8526" t="s">
        <v>10234</v>
      </c>
      <c r="C8526" t="s">
        <v>10495</v>
      </c>
      <c r="D8526" t="s">
        <v>10539</v>
      </c>
      <c r="E8526" t="s">
        <v>10540</v>
      </c>
      <c r="F8526" t="s">
        <v>5453</v>
      </c>
      <c r="G8526" s="160" t="s">
        <v>3997</v>
      </c>
      <c r="H8526" t="s">
        <v>5454</v>
      </c>
      <c r="I8526" s="160" t="s">
        <v>3995</v>
      </c>
      <c r="J8526" t="s">
        <v>5461</v>
      </c>
      <c r="K8526">
        <v>99</v>
      </c>
      <c r="L8526" t="s">
        <v>3999</v>
      </c>
    </row>
    <row r="8527" spans="1:12">
      <c r="A8527" s="15">
        <v>64630010</v>
      </c>
      <c r="B8527" t="s">
        <v>10234</v>
      </c>
      <c r="C8527" t="s">
        <v>10495</v>
      </c>
      <c r="D8527" t="s">
        <v>10539</v>
      </c>
      <c r="E8527" t="s">
        <v>10417</v>
      </c>
      <c r="F8527" t="s">
        <v>5453</v>
      </c>
      <c r="G8527" s="160" t="s">
        <v>3997</v>
      </c>
      <c r="H8527" t="s">
        <v>5454</v>
      </c>
      <c r="I8527" s="160" t="s">
        <v>3995</v>
      </c>
      <c r="J8527" t="s">
        <v>5461</v>
      </c>
      <c r="K8527">
        <v>99</v>
      </c>
      <c r="L8527" t="s">
        <v>3999</v>
      </c>
    </row>
    <row r="8528" spans="1:12">
      <c r="A8528" s="15">
        <v>64630011</v>
      </c>
      <c r="B8528" t="s">
        <v>10234</v>
      </c>
      <c r="C8528" t="s">
        <v>10495</v>
      </c>
      <c r="D8528" t="s">
        <v>10539</v>
      </c>
      <c r="E8528" t="s">
        <v>10541</v>
      </c>
      <c r="F8528" t="s">
        <v>5453</v>
      </c>
      <c r="G8528" s="160" t="s">
        <v>3997</v>
      </c>
      <c r="H8528" t="s">
        <v>5454</v>
      </c>
      <c r="I8528" s="160" t="s">
        <v>3995</v>
      </c>
      <c r="J8528" t="s">
        <v>5461</v>
      </c>
      <c r="K8528">
        <v>99</v>
      </c>
      <c r="L8528" t="s">
        <v>3999</v>
      </c>
    </row>
    <row r="8529" spans="1:12">
      <c r="A8529" s="15">
        <v>64630012</v>
      </c>
      <c r="B8529" t="s">
        <v>10234</v>
      </c>
      <c r="C8529" t="s">
        <v>10495</v>
      </c>
      <c r="D8529" t="s">
        <v>10539</v>
      </c>
      <c r="E8529" t="s">
        <v>10542</v>
      </c>
      <c r="F8529" t="s">
        <v>5453</v>
      </c>
      <c r="G8529" s="160" t="s">
        <v>3997</v>
      </c>
      <c r="H8529" t="s">
        <v>5454</v>
      </c>
      <c r="I8529" s="160" t="s">
        <v>3995</v>
      </c>
      <c r="J8529" t="s">
        <v>5461</v>
      </c>
      <c r="K8529">
        <v>99</v>
      </c>
      <c r="L8529" t="s">
        <v>3999</v>
      </c>
    </row>
    <row r="8530" spans="1:12">
      <c r="A8530" s="15">
        <v>64630015</v>
      </c>
      <c r="B8530" t="s">
        <v>10234</v>
      </c>
      <c r="C8530" t="s">
        <v>10495</v>
      </c>
      <c r="D8530" t="s">
        <v>10539</v>
      </c>
      <c r="E8530" t="s">
        <v>10543</v>
      </c>
      <c r="F8530" t="s">
        <v>5453</v>
      </c>
      <c r="G8530" s="160" t="s">
        <v>3997</v>
      </c>
      <c r="H8530" t="s">
        <v>5454</v>
      </c>
      <c r="I8530" s="160" t="s">
        <v>3995</v>
      </c>
      <c r="J8530" t="s">
        <v>5461</v>
      </c>
      <c r="K8530">
        <v>99</v>
      </c>
      <c r="L8530" t="s">
        <v>3999</v>
      </c>
    </row>
    <row r="8531" spans="1:12">
      <c r="A8531" s="15">
        <v>64630016</v>
      </c>
      <c r="B8531" t="s">
        <v>10234</v>
      </c>
      <c r="C8531" t="s">
        <v>10495</v>
      </c>
      <c r="D8531" t="s">
        <v>10539</v>
      </c>
      <c r="E8531" t="s">
        <v>10544</v>
      </c>
      <c r="F8531" t="s">
        <v>5453</v>
      </c>
      <c r="G8531" s="160" t="s">
        <v>3997</v>
      </c>
      <c r="H8531" t="s">
        <v>5454</v>
      </c>
      <c r="I8531" s="160" t="s">
        <v>3995</v>
      </c>
      <c r="J8531" t="s">
        <v>5461</v>
      </c>
      <c r="K8531">
        <v>99</v>
      </c>
      <c r="L8531" t="s">
        <v>3999</v>
      </c>
    </row>
    <row r="8532" spans="1:12">
      <c r="A8532" s="15">
        <v>64630025</v>
      </c>
      <c r="B8532" t="s">
        <v>10234</v>
      </c>
      <c r="C8532" t="s">
        <v>10495</v>
      </c>
      <c r="D8532" t="s">
        <v>10539</v>
      </c>
      <c r="E8532" t="s">
        <v>10545</v>
      </c>
      <c r="F8532" t="s">
        <v>5453</v>
      </c>
      <c r="G8532" s="160" t="s">
        <v>3997</v>
      </c>
      <c r="H8532" t="s">
        <v>5454</v>
      </c>
      <c r="I8532" s="160" t="s">
        <v>3995</v>
      </c>
      <c r="J8532" t="s">
        <v>5461</v>
      </c>
      <c r="K8532">
        <v>99</v>
      </c>
      <c r="L8532" t="s">
        <v>3999</v>
      </c>
    </row>
    <row r="8533" spans="1:12">
      <c r="A8533" s="15">
        <v>64630026</v>
      </c>
      <c r="B8533" t="s">
        <v>10234</v>
      </c>
      <c r="C8533" t="s">
        <v>10495</v>
      </c>
      <c r="D8533" t="s">
        <v>10539</v>
      </c>
      <c r="E8533" t="s">
        <v>10546</v>
      </c>
      <c r="F8533" t="s">
        <v>5453</v>
      </c>
      <c r="G8533" s="160" t="s">
        <v>3997</v>
      </c>
      <c r="H8533" t="s">
        <v>5454</v>
      </c>
      <c r="I8533" s="160" t="s">
        <v>3995</v>
      </c>
      <c r="J8533" t="s">
        <v>5461</v>
      </c>
      <c r="K8533">
        <v>99</v>
      </c>
      <c r="L8533" t="s">
        <v>3999</v>
      </c>
    </row>
    <row r="8534" spans="1:12">
      <c r="A8534" s="15">
        <v>64630030</v>
      </c>
      <c r="B8534" t="s">
        <v>10234</v>
      </c>
      <c r="C8534" t="s">
        <v>10495</v>
      </c>
      <c r="D8534" t="s">
        <v>10539</v>
      </c>
      <c r="E8534" t="s">
        <v>10547</v>
      </c>
      <c r="F8534" t="s">
        <v>5453</v>
      </c>
      <c r="G8534" s="160" t="s">
        <v>3997</v>
      </c>
      <c r="H8534" t="s">
        <v>5454</v>
      </c>
      <c r="I8534" s="160" t="s">
        <v>3995</v>
      </c>
      <c r="J8534" t="s">
        <v>5461</v>
      </c>
      <c r="K8534">
        <v>99</v>
      </c>
      <c r="L8534" t="s">
        <v>3999</v>
      </c>
    </row>
    <row r="8535" spans="1:12">
      <c r="A8535" s="15">
        <v>64630035</v>
      </c>
      <c r="B8535" t="s">
        <v>10234</v>
      </c>
      <c r="C8535" t="s">
        <v>10495</v>
      </c>
      <c r="D8535" t="s">
        <v>10539</v>
      </c>
      <c r="E8535" t="s">
        <v>10548</v>
      </c>
      <c r="F8535" t="s">
        <v>5453</v>
      </c>
      <c r="G8535" s="160" t="s">
        <v>3997</v>
      </c>
      <c r="H8535" t="s">
        <v>5454</v>
      </c>
      <c r="I8535" s="160" t="s">
        <v>3995</v>
      </c>
      <c r="J8535" t="s">
        <v>5461</v>
      </c>
      <c r="K8535">
        <v>99</v>
      </c>
      <c r="L8535" t="s">
        <v>3999</v>
      </c>
    </row>
    <row r="8536" spans="1:12">
      <c r="A8536" s="15">
        <v>64630040</v>
      </c>
      <c r="B8536" t="s">
        <v>10234</v>
      </c>
      <c r="C8536" t="s">
        <v>10495</v>
      </c>
      <c r="D8536" t="s">
        <v>10539</v>
      </c>
      <c r="E8536" t="s">
        <v>10549</v>
      </c>
      <c r="F8536" t="s">
        <v>5453</v>
      </c>
      <c r="G8536" s="160" t="s">
        <v>3997</v>
      </c>
      <c r="H8536" t="s">
        <v>5454</v>
      </c>
      <c r="I8536" s="160" t="s">
        <v>3995</v>
      </c>
      <c r="J8536" t="s">
        <v>5461</v>
      </c>
      <c r="K8536">
        <v>99</v>
      </c>
      <c r="L8536" t="s">
        <v>3999</v>
      </c>
    </row>
    <row r="8537" spans="1:12">
      <c r="A8537" s="15">
        <v>64630041</v>
      </c>
      <c r="B8537" t="s">
        <v>10234</v>
      </c>
      <c r="C8537" t="s">
        <v>10495</v>
      </c>
      <c r="D8537" t="s">
        <v>10539</v>
      </c>
      <c r="E8537" t="s">
        <v>10550</v>
      </c>
      <c r="F8537" t="s">
        <v>5453</v>
      </c>
      <c r="G8537" s="160" t="s">
        <v>3997</v>
      </c>
      <c r="H8537" t="s">
        <v>5454</v>
      </c>
      <c r="I8537" s="160" t="s">
        <v>3995</v>
      </c>
      <c r="J8537" t="s">
        <v>5461</v>
      </c>
      <c r="K8537">
        <v>99</v>
      </c>
      <c r="L8537" t="s">
        <v>3999</v>
      </c>
    </row>
    <row r="8538" spans="1:12">
      <c r="A8538" s="15">
        <v>64630042</v>
      </c>
      <c r="B8538" t="s">
        <v>10234</v>
      </c>
      <c r="C8538" t="s">
        <v>10495</v>
      </c>
      <c r="D8538" t="s">
        <v>10539</v>
      </c>
      <c r="E8538" t="s">
        <v>10551</v>
      </c>
      <c r="F8538" t="s">
        <v>5453</v>
      </c>
      <c r="G8538" s="160" t="s">
        <v>3997</v>
      </c>
      <c r="H8538" t="s">
        <v>5454</v>
      </c>
      <c r="I8538" s="160" t="s">
        <v>3995</v>
      </c>
      <c r="J8538" t="s">
        <v>5461</v>
      </c>
      <c r="K8538">
        <v>99</v>
      </c>
      <c r="L8538" t="s">
        <v>3999</v>
      </c>
    </row>
    <row r="8539" spans="1:12">
      <c r="A8539" s="15">
        <v>64630043</v>
      </c>
      <c r="B8539" t="s">
        <v>10234</v>
      </c>
      <c r="C8539" t="s">
        <v>10495</v>
      </c>
      <c r="D8539" t="s">
        <v>10539</v>
      </c>
      <c r="E8539" t="s">
        <v>10552</v>
      </c>
      <c r="F8539" t="s">
        <v>5453</v>
      </c>
      <c r="G8539" s="160" t="s">
        <v>3997</v>
      </c>
      <c r="H8539" t="s">
        <v>5454</v>
      </c>
      <c r="I8539" s="160" t="s">
        <v>3995</v>
      </c>
      <c r="J8539" t="s">
        <v>5461</v>
      </c>
      <c r="K8539">
        <v>99</v>
      </c>
      <c r="L8539" t="s">
        <v>3999</v>
      </c>
    </row>
    <row r="8540" spans="1:12">
      <c r="A8540" s="15">
        <v>64630050</v>
      </c>
      <c r="B8540" t="s">
        <v>10234</v>
      </c>
      <c r="C8540" t="s">
        <v>10495</v>
      </c>
      <c r="D8540" t="s">
        <v>10539</v>
      </c>
      <c r="E8540" t="s">
        <v>10553</v>
      </c>
      <c r="F8540" t="s">
        <v>4073</v>
      </c>
      <c r="G8540" s="160" t="s">
        <v>4074</v>
      </c>
      <c r="H8540" t="s">
        <v>4075</v>
      </c>
      <c r="I8540" s="160" t="s">
        <v>4076</v>
      </c>
      <c r="J8540" t="s">
        <v>4077</v>
      </c>
      <c r="K8540">
        <v>99</v>
      </c>
      <c r="L8540" t="s">
        <v>3999</v>
      </c>
    </row>
    <row r="8541" spans="1:12">
      <c r="A8541" s="15">
        <v>64630051</v>
      </c>
      <c r="B8541" t="s">
        <v>10234</v>
      </c>
      <c r="C8541" t="s">
        <v>10495</v>
      </c>
      <c r="D8541" t="s">
        <v>10539</v>
      </c>
      <c r="E8541" t="s">
        <v>10554</v>
      </c>
      <c r="F8541" t="s">
        <v>5453</v>
      </c>
      <c r="G8541" s="160" t="s">
        <v>3997</v>
      </c>
      <c r="H8541" t="s">
        <v>5454</v>
      </c>
      <c r="I8541" s="160" t="s">
        <v>3995</v>
      </c>
      <c r="J8541" t="s">
        <v>5461</v>
      </c>
      <c r="K8541">
        <v>99</v>
      </c>
      <c r="L8541" t="s">
        <v>3999</v>
      </c>
    </row>
    <row r="8542" spans="1:12">
      <c r="A8542" s="15">
        <v>64630052</v>
      </c>
      <c r="B8542" t="s">
        <v>10234</v>
      </c>
      <c r="C8542" t="s">
        <v>10495</v>
      </c>
      <c r="D8542" t="s">
        <v>10539</v>
      </c>
      <c r="E8542" t="s">
        <v>10555</v>
      </c>
      <c r="F8542" t="s">
        <v>4073</v>
      </c>
      <c r="G8542" s="160" t="s">
        <v>3997</v>
      </c>
      <c r="H8542" t="s">
        <v>5454</v>
      </c>
      <c r="I8542" s="160" t="s">
        <v>3995</v>
      </c>
      <c r="J8542" t="s">
        <v>5461</v>
      </c>
      <c r="K8542">
        <v>99</v>
      </c>
      <c r="L8542" t="s">
        <v>3999</v>
      </c>
    </row>
    <row r="8543" spans="1:12">
      <c r="A8543" s="15">
        <v>64630053</v>
      </c>
      <c r="B8543" t="s">
        <v>10234</v>
      </c>
      <c r="C8543" t="s">
        <v>10495</v>
      </c>
      <c r="D8543" t="s">
        <v>10539</v>
      </c>
      <c r="E8543" t="s">
        <v>10556</v>
      </c>
      <c r="F8543" t="s">
        <v>5453</v>
      </c>
      <c r="G8543" s="160" t="s">
        <v>3997</v>
      </c>
      <c r="H8543" t="s">
        <v>5454</v>
      </c>
      <c r="I8543" s="160" t="s">
        <v>3995</v>
      </c>
      <c r="J8543" t="s">
        <v>5461</v>
      </c>
      <c r="K8543">
        <v>99</v>
      </c>
      <c r="L8543" t="s">
        <v>3999</v>
      </c>
    </row>
    <row r="8544" spans="1:12">
      <c r="A8544" s="15">
        <v>64630054</v>
      </c>
      <c r="B8544" t="s">
        <v>10234</v>
      </c>
      <c r="C8544" t="s">
        <v>10495</v>
      </c>
      <c r="D8544" t="s">
        <v>10539</v>
      </c>
      <c r="E8544" t="s">
        <v>3919</v>
      </c>
      <c r="F8544" t="s">
        <v>5453</v>
      </c>
      <c r="G8544" s="160" t="s">
        <v>3997</v>
      </c>
      <c r="H8544" t="s">
        <v>5454</v>
      </c>
      <c r="I8544" s="160" t="s">
        <v>3995</v>
      </c>
      <c r="J8544" t="s">
        <v>5461</v>
      </c>
      <c r="K8544">
        <v>99</v>
      </c>
      <c r="L8544" t="s">
        <v>3999</v>
      </c>
    </row>
    <row r="8545" spans="1:12">
      <c r="A8545" s="15">
        <v>64630055</v>
      </c>
      <c r="B8545" t="s">
        <v>10234</v>
      </c>
      <c r="C8545" t="s">
        <v>10495</v>
      </c>
      <c r="D8545" t="s">
        <v>10539</v>
      </c>
      <c r="E8545" t="s">
        <v>6200</v>
      </c>
      <c r="F8545" t="s">
        <v>5453</v>
      </c>
      <c r="G8545" s="160" t="s">
        <v>3997</v>
      </c>
      <c r="H8545" t="s">
        <v>5454</v>
      </c>
      <c r="I8545" s="160" t="s">
        <v>3995</v>
      </c>
      <c r="J8545" t="s">
        <v>5461</v>
      </c>
      <c r="K8545">
        <v>99</v>
      </c>
      <c r="L8545" t="s">
        <v>3999</v>
      </c>
    </row>
    <row r="8546" spans="1:12">
      <c r="A8546" s="15">
        <v>64630056</v>
      </c>
      <c r="B8546" t="s">
        <v>10234</v>
      </c>
      <c r="C8546" t="s">
        <v>10495</v>
      </c>
      <c r="D8546" t="s">
        <v>10539</v>
      </c>
      <c r="E8546" t="s">
        <v>10557</v>
      </c>
      <c r="F8546" t="s">
        <v>5453</v>
      </c>
      <c r="G8546" s="160" t="s">
        <v>3997</v>
      </c>
      <c r="H8546" t="s">
        <v>5454</v>
      </c>
      <c r="I8546" s="160" t="s">
        <v>3995</v>
      </c>
      <c r="J8546" t="s">
        <v>5461</v>
      </c>
      <c r="K8546">
        <v>99</v>
      </c>
      <c r="L8546" t="s">
        <v>3999</v>
      </c>
    </row>
    <row r="8547" spans="1:12">
      <c r="A8547" s="15">
        <v>64630057</v>
      </c>
      <c r="B8547" t="s">
        <v>10234</v>
      </c>
      <c r="C8547" t="s">
        <v>10495</v>
      </c>
      <c r="D8547" t="s">
        <v>10539</v>
      </c>
      <c r="E8547" t="s">
        <v>10558</v>
      </c>
      <c r="F8547" t="s">
        <v>5453</v>
      </c>
      <c r="G8547" s="160" t="s">
        <v>3997</v>
      </c>
      <c r="H8547" t="s">
        <v>5454</v>
      </c>
      <c r="I8547" s="160" t="s">
        <v>3995</v>
      </c>
      <c r="J8547" t="s">
        <v>5461</v>
      </c>
      <c r="K8547">
        <v>99</v>
      </c>
      <c r="L8547" t="s">
        <v>3999</v>
      </c>
    </row>
    <row r="8548" spans="1:12">
      <c r="A8548" s="15">
        <v>64630058</v>
      </c>
      <c r="B8548" t="s">
        <v>10234</v>
      </c>
      <c r="C8548" t="s">
        <v>10495</v>
      </c>
      <c r="D8548" t="s">
        <v>10539</v>
      </c>
      <c r="E8548" t="s">
        <v>10559</v>
      </c>
      <c r="F8548" t="s">
        <v>5453</v>
      </c>
      <c r="G8548" s="160" t="s">
        <v>3997</v>
      </c>
      <c r="H8548" t="s">
        <v>5454</v>
      </c>
      <c r="I8548" s="160" t="s">
        <v>3995</v>
      </c>
      <c r="J8548" t="s">
        <v>5461</v>
      </c>
      <c r="K8548">
        <v>99</v>
      </c>
      <c r="L8548" t="s">
        <v>3999</v>
      </c>
    </row>
    <row r="8549" spans="1:12">
      <c r="A8549" s="15">
        <v>64630059</v>
      </c>
      <c r="B8549" t="s">
        <v>10234</v>
      </c>
      <c r="C8549" t="s">
        <v>10495</v>
      </c>
      <c r="D8549" t="s">
        <v>10539</v>
      </c>
      <c r="E8549" t="s">
        <v>10560</v>
      </c>
      <c r="F8549" t="s">
        <v>5453</v>
      </c>
      <c r="G8549" s="160" t="s">
        <v>3997</v>
      </c>
      <c r="H8549" t="s">
        <v>5454</v>
      </c>
      <c r="I8549" s="160" t="s">
        <v>3995</v>
      </c>
      <c r="J8549" t="s">
        <v>5461</v>
      </c>
      <c r="K8549">
        <v>99</v>
      </c>
      <c r="L8549" t="s">
        <v>3999</v>
      </c>
    </row>
    <row r="8550" spans="1:12">
      <c r="A8550" s="15">
        <v>64630080</v>
      </c>
      <c r="B8550" t="s">
        <v>10234</v>
      </c>
      <c r="C8550" t="s">
        <v>10495</v>
      </c>
      <c r="D8550" t="s">
        <v>10539</v>
      </c>
      <c r="E8550" t="s">
        <v>4079</v>
      </c>
      <c r="F8550" t="s">
        <v>5453</v>
      </c>
      <c r="G8550" s="160" t="s">
        <v>3997</v>
      </c>
      <c r="H8550" t="s">
        <v>5454</v>
      </c>
      <c r="I8550" s="160" t="s">
        <v>3995</v>
      </c>
      <c r="J8550" t="s">
        <v>5461</v>
      </c>
      <c r="K8550" s="160" t="s">
        <v>4198</v>
      </c>
      <c r="L8550" t="s">
        <v>6304</v>
      </c>
    </row>
    <row r="8551" spans="1:12">
      <c r="A8551" s="15">
        <v>64630081</v>
      </c>
      <c r="B8551" t="s">
        <v>10234</v>
      </c>
      <c r="C8551" t="s">
        <v>10495</v>
      </c>
      <c r="D8551" t="s">
        <v>10539</v>
      </c>
      <c r="E8551" t="s">
        <v>6422</v>
      </c>
      <c r="F8551" t="s">
        <v>5453</v>
      </c>
      <c r="G8551" s="160" t="s">
        <v>3997</v>
      </c>
      <c r="H8551" t="s">
        <v>5454</v>
      </c>
      <c r="I8551" s="160" t="s">
        <v>3995</v>
      </c>
      <c r="J8551" t="s">
        <v>5461</v>
      </c>
      <c r="K8551">
        <v>99</v>
      </c>
      <c r="L8551" t="s">
        <v>3999</v>
      </c>
    </row>
    <row r="8552" spans="1:12">
      <c r="A8552" s="15">
        <v>64630082</v>
      </c>
      <c r="B8552" t="s">
        <v>10234</v>
      </c>
      <c r="C8552" t="s">
        <v>10495</v>
      </c>
      <c r="D8552" t="s">
        <v>10539</v>
      </c>
      <c r="E8552" t="s">
        <v>6423</v>
      </c>
      <c r="F8552" t="s">
        <v>5453</v>
      </c>
      <c r="G8552" s="160" t="s">
        <v>3997</v>
      </c>
      <c r="H8552" t="s">
        <v>5454</v>
      </c>
      <c r="I8552" s="160" t="s">
        <v>3995</v>
      </c>
      <c r="J8552" t="s">
        <v>5461</v>
      </c>
      <c r="K8552">
        <v>99</v>
      </c>
      <c r="L8552" t="s">
        <v>3999</v>
      </c>
    </row>
    <row r="8553" spans="1:12">
      <c r="A8553" s="15">
        <v>64630083</v>
      </c>
      <c r="B8553" t="s">
        <v>10234</v>
      </c>
      <c r="C8553" t="s">
        <v>10495</v>
      </c>
      <c r="D8553" t="s">
        <v>10539</v>
      </c>
      <c r="E8553" t="s">
        <v>6424</v>
      </c>
      <c r="F8553" t="s">
        <v>5453</v>
      </c>
      <c r="G8553" s="160" t="s">
        <v>3997</v>
      </c>
      <c r="H8553" t="s">
        <v>5454</v>
      </c>
      <c r="I8553" s="160" t="s">
        <v>3995</v>
      </c>
      <c r="J8553" t="s">
        <v>5461</v>
      </c>
      <c r="K8553">
        <v>99</v>
      </c>
      <c r="L8553" t="s">
        <v>3999</v>
      </c>
    </row>
    <row r="8554" spans="1:12">
      <c r="A8554" s="15">
        <v>64630084</v>
      </c>
      <c r="B8554" t="s">
        <v>10234</v>
      </c>
      <c r="C8554" t="s">
        <v>10495</v>
      </c>
      <c r="D8554" t="s">
        <v>10539</v>
      </c>
      <c r="E8554" t="s">
        <v>10561</v>
      </c>
      <c r="F8554" t="s">
        <v>5453</v>
      </c>
      <c r="G8554" s="160" t="s">
        <v>3997</v>
      </c>
      <c r="H8554" t="s">
        <v>5454</v>
      </c>
      <c r="I8554" s="160" t="s">
        <v>3995</v>
      </c>
      <c r="J8554" t="s">
        <v>5461</v>
      </c>
      <c r="K8554">
        <v>99</v>
      </c>
      <c r="L8554" t="s">
        <v>3999</v>
      </c>
    </row>
    <row r="8555" spans="1:12">
      <c r="A8555" s="15">
        <v>64630085</v>
      </c>
      <c r="B8555" t="s">
        <v>10234</v>
      </c>
      <c r="C8555" t="s">
        <v>10495</v>
      </c>
      <c r="D8555" t="s">
        <v>10539</v>
      </c>
      <c r="E8555" t="s">
        <v>6305</v>
      </c>
      <c r="F8555" t="s">
        <v>5453</v>
      </c>
      <c r="G8555" s="160" t="s">
        <v>3997</v>
      </c>
      <c r="H8555" t="s">
        <v>5454</v>
      </c>
      <c r="I8555" s="160" t="s">
        <v>3995</v>
      </c>
      <c r="J8555" t="s">
        <v>5461</v>
      </c>
      <c r="K8555">
        <v>99</v>
      </c>
      <c r="L8555" t="s">
        <v>3999</v>
      </c>
    </row>
    <row r="8556" spans="1:12">
      <c r="A8556" s="15">
        <v>64630086</v>
      </c>
      <c r="B8556" t="s">
        <v>10234</v>
      </c>
      <c r="C8556" t="s">
        <v>10495</v>
      </c>
      <c r="D8556" t="s">
        <v>10539</v>
      </c>
      <c r="E8556" t="s">
        <v>6306</v>
      </c>
      <c r="F8556" t="s">
        <v>5453</v>
      </c>
      <c r="G8556" s="160" t="s">
        <v>3997</v>
      </c>
      <c r="H8556" t="s">
        <v>5454</v>
      </c>
      <c r="I8556" s="160" t="s">
        <v>3995</v>
      </c>
      <c r="J8556" t="s">
        <v>5461</v>
      </c>
      <c r="K8556">
        <v>99</v>
      </c>
      <c r="L8556" t="s">
        <v>3999</v>
      </c>
    </row>
    <row r="8557" spans="1:12">
      <c r="A8557" s="15">
        <v>64630087</v>
      </c>
      <c r="B8557" t="s">
        <v>10234</v>
      </c>
      <c r="C8557" t="s">
        <v>10495</v>
      </c>
      <c r="D8557" t="s">
        <v>10539</v>
      </c>
      <c r="E8557" t="s">
        <v>6307</v>
      </c>
      <c r="F8557" t="s">
        <v>5453</v>
      </c>
      <c r="G8557" s="160" t="s">
        <v>3997</v>
      </c>
      <c r="H8557" t="s">
        <v>5454</v>
      </c>
      <c r="I8557" s="160" t="s">
        <v>3995</v>
      </c>
      <c r="J8557" t="s">
        <v>5461</v>
      </c>
      <c r="K8557">
        <v>99</v>
      </c>
      <c r="L8557" t="s">
        <v>3999</v>
      </c>
    </row>
    <row r="8558" spans="1:12">
      <c r="A8558" s="15">
        <v>64631001</v>
      </c>
      <c r="B8558" t="s">
        <v>10234</v>
      </c>
      <c r="C8558" t="s">
        <v>10495</v>
      </c>
      <c r="D8558" t="s">
        <v>10562</v>
      </c>
      <c r="E8558" t="s">
        <v>10563</v>
      </c>
      <c r="F8558" t="s">
        <v>5453</v>
      </c>
      <c r="G8558" s="160" t="s">
        <v>3997</v>
      </c>
      <c r="H8558" t="s">
        <v>5454</v>
      </c>
      <c r="I8558" s="160" t="s">
        <v>3995</v>
      </c>
      <c r="J8558" t="s">
        <v>5461</v>
      </c>
      <c r="K8558">
        <v>99</v>
      </c>
      <c r="L8558" t="s">
        <v>3999</v>
      </c>
    </row>
    <row r="8559" spans="1:12">
      <c r="A8559" s="15">
        <v>64631010</v>
      </c>
      <c r="B8559" t="s">
        <v>10234</v>
      </c>
      <c r="C8559" t="s">
        <v>10495</v>
      </c>
      <c r="D8559" t="s">
        <v>10562</v>
      </c>
      <c r="E8559" t="s">
        <v>10564</v>
      </c>
      <c r="F8559" t="s">
        <v>5453</v>
      </c>
      <c r="G8559" s="160" t="s">
        <v>3997</v>
      </c>
      <c r="H8559" t="s">
        <v>5454</v>
      </c>
      <c r="I8559" s="160" t="s">
        <v>3995</v>
      </c>
      <c r="J8559" t="s">
        <v>5461</v>
      </c>
      <c r="K8559">
        <v>99</v>
      </c>
      <c r="L8559" t="s">
        <v>3999</v>
      </c>
    </row>
    <row r="8560" spans="1:12">
      <c r="A8560" s="15">
        <v>64631011</v>
      </c>
      <c r="B8560" t="s">
        <v>10234</v>
      </c>
      <c r="C8560" t="s">
        <v>10495</v>
      </c>
      <c r="D8560" t="s">
        <v>10562</v>
      </c>
      <c r="E8560" t="s">
        <v>10541</v>
      </c>
      <c r="F8560" t="s">
        <v>5453</v>
      </c>
      <c r="G8560" s="160" t="s">
        <v>3997</v>
      </c>
      <c r="H8560" t="s">
        <v>5454</v>
      </c>
      <c r="I8560" s="160" t="s">
        <v>3995</v>
      </c>
      <c r="J8560" t="s">
        <v>5461</v>
      </c>
      <c r="K8560">
        <v>99</v>
      </c>
      <c r="L8560" t="s">
        <v>3999</v>
      </c>
    </row>
    <row r="8561" spans="1:12">
      <c r="A8561" s="15">
        <v>64631012</v>
      </c>
      <c r="B8561" t="s">
        <v>10234</v>
      </c>
      <c r="C8561" t="s">
        <v>10495</v>
      </c>
      <c r="D8561" t="s">
        <v>10562</v>
      </c>
      <c r="E8561" t="s">
        <v>10542</v>
      </c>
      <c r="F8561" t="s">
        <v>5453</v>
      </c>
      <c r="G8561" s="160" t="s">
        <v>3997</v>
      </c>
      <c r="H8561" t="s">
        <v>5454</v>
      </c>
      <c r="I8561" s="160" t="s">
        <v>3995</v>
      </c>
      <c r="J8561" t="s">
        <v>5461</v>
      </c>
      <c r="K8561">
        <v>99</v>
      </c>
      <c r="L8561" t="s">
        <v>3999</v>
      </c>
    </row>
    <row r="8562" spans="1:12">
      <c r="A8562" s="15">
        <v>64631015</v>
      </c>
      <c r="B8562" t="s">
        <v>10234</v>
      </c>
      <c r="C8562" t="s">
        <v>10495</v>
      </c>
      <c r="D8562" t="s">
        <v>10562</v>
      </c>
      <c r="E8562" t="s">
        <v>10543</v>
      </c>
      <c r="F8562" t="s">
        <v>5453</v>
      </c>
      <c r="G8562" s="160" t="s">
        <v>3997</v>
      </c>
      <c r="H8562" t="s">
        <v>5454</v>
      </c>
      <c r="I8562" s="160" t="s">
        <v>3995</v>
      </c>
      <c r="J8562" t="s">
        <v>5461</v>
      </c>
      <c r="K8562">
        <v>99</v>
      </c>
      <c r="L8562" t="s">
        <v>3999</v>
      </c>
    </row>
    <row r="8563" spans="1:12">
      <c r="A8563" s="15">
        <v>64631016</v>
      </c>
      <c r="B8563" t="s">
        <v>10234</v>
      </c>
      <c r="C8563" t="s">
        <v>10495</v>
      </c>
      <c r="D8563" t="s">
        <v>10562</v>
      </c>
      <c r="E8563" t="s">
        <v>10544</v>
      </c>
      <c r="F8563" t="s">
        <v>5453</v>
      </c>
      <c r="G8563" s="160" t="s">
        <v>3997</v>
      </c>
      <c r="H8563" t="s">
        <v>5454</v>
      </c>
      <c r="I8563" s="160" t="s">
        <v>3995</v>
      </c>
      <c r="J8563" t="s">
        <v>5461</v>
      </c>
      <c r="K8563">
        <v>99</v>
      </c>
      <c r="L8563" t="s">
        <v>3999</v>
      </c>
    </row>
    <row r="8564" spans="1:12">
      <c r="A8564" s="15">
        <v>64631025</v>
      </c>
      <c r="B8564" t="s">
        <v>10234</v>
      </c>
      <c r="C8564" t="s">
        <v>10495</v>
      </c>
      <c r="D8564" t="s">
        <v>10562</v>
      </c>
      <c r="E8564" t="s">
        <v>10545</v>
      </c>
      <c r="F8564" t="s">
        <v>5453</v>
      </c>
      <c r="G8564" s="160" t="s">
        <v>3997</v>
      </c>
      <c r="H8564" t="s">
        <v>5454</v>
      </c>
      <c r="I8564" s="160" t="s">
        <v>3995</v>
      </c>
      <c r="J8564" t="s">
        <v>5461</v>
      </c>
      <c r="K8564">
        <v>99</v>
      </c>
      <c r="L8564" t="s">
        <v>3999</v>
      </c>
    </row>
    <row r="8565" spans="1:12">
      <c r="A8565" s="15">
        <v>64631026</v>
      </c>
      <c r="B8565" t="s">
        <v>10234</v>
      </c>
      <c r="C8565" t="s">
        <v>10495</v>
      </c>
      <c r="D8565" t="s">
        <v>10562</v>
      </c>
      <c r="E8565" t="s">
        <v>10546</v>
      </c>
      <c r="F8565" t="s">
        <v>5453</v>
      </c>
      <c r="G8565" s="160" t="s">
        <v>3997</v>
      </c>
      <c r="H8565" t="s">
        <v>5454</v>
      </c>
      <c r="I8565" s="160" t="s">
        <v>3995</v>
      </c>
      <c r="J8565" t="s">
        <v>5461</v>
      </c>
      <c r="K8565">
        <v>99</v>
      </c>
      <c r="L8565" t="s">
        <v>3999</v>
      </c>
    </row>
    <row r="8566" spans="1:12">
      <c r="A8566" s="15">
        <v>64631030</v>
      </c>
      <c r="B8566" t="s">
        <v>10234</v>
      </c>
      <c r="C8566" t="s">
        <v>10495</v>
      </c>
      <c r="D8566" t="s">
        <v>10562</v>
      </c>
      <c r="E8566" t="s">
        <v>10547</v>
      </c>
      <c r="F8566" t="s">
        <v>5453</v>
      </c>
      <c r="G8566" s="160" t="s">
        <v>3997</v>
      </c>
      <c r="H8566" t="s">
        <v>5454</v>
      </c>
      <c r="I8566" s="160" t="s">
        <v>3995</v>
      </c>
      <c r="J8566" t="s">
        <v>5461</v>
      </c>
      <c r="K8566">
        <v>99</v>
      </c>
      <c r="L8566" t="s">
        <v>3999</v>
      </c>
    </row>
    <row r="8567" spans="1:12">
      <c r="A8567" s="15">
        <v>64631040</v>
      </c>
      <c r="B8567" t="s">
        <v>10234</v>
      </c>
      <c r="C8567" t="s">
        <v>10495</v>
      </c>
      <c r="D8567" t="s">
        <v>10562</v>
      </c>
      <c r="E8567" t="s">
        <v>10565</v>
      </c>
      <c r="F8567" t="s">
        <v>5453</v>
      </c>
      <c r="G8567" s="160" t="s">
        <v>3997</v>
      </c>
      <c r="H8567" t="s">
        <v>5454</v>
      </c>
      <c r="I8567" s="160" t="s">
        <v>3995</v>
      </c>
      <c r="J8567" t="s">
        <v>5461</v>
      </c>
      <c r="K8567">
        <v>99</v>
      </c>
      <c r="L8567" t="s">
        <v>3999</v>
      </c>
    </row>
    <row r="8568" spans="1:12">
      <c r="A8568" s="15">
        <v>64631041</v>
      </c>
      <c r="B8568" t="s">
        <v>10234</v>
      </c>
      <c r="C8568" t="s">
        <v>10495</v>
      </c>
      <c r="D8568" t="s">
        <v>10562</v>
      </c>
      <c r="E8568" t="s">
        <v>10566</v>
      </c>
      <c r="F8568" t="s">
        <v>5453</v>
      </c>
      <c r="G8568" s="160" t="s">
        <v>3997</v>
      </c>
      <c r="H8568" t="s">
        <v>5454</v>
      </c>
      <c r="I8568" s="160" t="s">
        <v>3995</v>
      </c>
      <c r="J8568" t="s">
        <v>5461</v>
      </c>
      <c r="K8568">
        <v>99</v>
      </c>
      <c r="L8568" t="s">
        <v>3999</v>
      </c>
    </row>
    <row r="8569" spans="1:12">
      <c r="A8569" s="15">
        <v>64631050</v>
      </c>
      <c r="B8569" t="s">
        <v>10234</v>
      </c>
      <c r="C8569" t="s">
        <v>10495</v>
      </c>
      <c r="D8569" t="s">
        <v>10562</v>
      </c>
      <c r="E8569" t="s">
        <v>10553</v>
      </c>
      <c r="F8569" t="s">
        <v>4073</v>
      </c>
      <c r="G8569" s="160" t="s">
        <v>4074</v>
      </c>
      <c r="H8569" t="s">
        <v>4075</v>
      </c>
      <c r="I8569" s="160" t="s">
        <v>4076</v>
      </c>
      <c r="J8569" t="s">
        <v>4077</v>
      </c>
      <c r="K8569">
        <v>99</v>
      </c>
      <c r="L8569" t="s">
        <v>3999</v>
      </c>
    </row>
    <row r="8570" spans="1:12">
      <c r="A8570" s="15">
        <v>64631051</v>
      </c>
      <c r="B8570" t="s">
        <v>10234</v>
      </c>
      <c r="C8570" t="s">
        <v>10495</v>
      </c>
      <c r="D8570" t="s">
        <v>10562</v>
      </c>
      <c r="E8570" t="s">
        <v>10554</v>
      </c>
      <c r="F8570" t="s">
        <v>5453</v>
      </c>
      <c r="G8570" s="160" t="s">
        <v>3997</v>
      </c>
      <c r="H8570" t="s">
        <v>5454</v>
      </c>
      <c r="I8570" s="160" t="s">
        <v>3995</v>
      </c>
      <c r="J8570" t="s">
        <v>5461</v>
      </c>
      <c r="K8570">
        <v>99</v>
      </c>
      <c r="L8570" t="s">
        <v>3999</v>
      </c>
    </row>
    <row r="8571" spans="1:12">
      <c r="A8571" s="15">
        <v>64631052</v>
      </c>
      <c r="B8571" t="s">
        <v>10234</v>
      </c>
      <c r="C8571" t="s">
        <v>10495</v>
      </c>
      <c r="D8571" t="s">
        <v>10562</v>
      </c>
      <c r="E8571" t="s">
        <v>10555</v>
      </c>
      <c r="F8571" t="s">
        <v>5453</v>
      </c>
      <c r="G8571" s="160" t="s">
        <v>3997</v>
      </c>
      <c r="H8571" t="s">
        <v>5454</v>
      </c>
      <c r="I8571" s="160" t="s">
        <v>3995</v>
      </c>
      <c r="J8571" t="s">
        <v>5461</v>
      </c>
      <c r="K8571">
        <v>99</v>
      </c>
      <c r="L8571" t="s">
        <v>3999</v>
      </c>
    </row>
    <row r="8572" spans="1:12">
      <c r="A8572" s="15">
        <v>64631053</v>
      </c>
      <c r="B8572" t="s">
        <v>10234</v>
      </c>
      <c r="C8572" t="s">
        <v>10495</v>
      </c>
      <c r="D8572" t="s">
        <v>10562</v>
      </c>
      <c r="E8572" t="s">
        <v>10556</v>
      </c>
      <c r="F8572" t="s">
        <v>5453</v>
      </c>
      <c r="G8572" s="160" t="s">
        <v>3997</v>
      </c>
      <c r="H8572" t="s">
        <v>5454</v>
      </c>
      <c r="I8572" s="160" t="s">
        <v>3995</v>
      </c>
      <c r="J8572" t="s">
        <v>5461</v>
      </c>
      <c r="K8572">
        <v>99</v>
      </c>
      <c r="L8572" t="s">
        <v>3999</v>
      </c>
    </row>
    <row r="8573" spans="1:12">
      <c r="A8573" s="15">
        <v>64631054</v>
      </c>
      <c r="B8573" t="s">
        <v>10234</v>
      </c>
      <c r="C8573" t="s">
        <v>10495</v>
      </c>
      <c r="D8573" t="s">
        <v>10562</v>
      </c>
      <c r="E8573" t="s">
        <v>3919</v>
      </c>
      <c r="F8573" t="s">
        <v>5453</v>
      </c>
      <c r="G8573" s="160" t="s">
        <v>3997</v>
      </c>
      <c r="H8573" t="s">
        <v>5454</v>
      </c>
      <c r="I8573" s="160" t="s">
        <v>3995</v>
      </c>
      <c r="J8573" t="s">
        <v>5461</v>
      </c>
      <c r="K8573">
        <v>99</v>
      </c>
      <c r="L8573" t="s">
        <v>3999</v>
      </c>
    </row>
    <row r="8574" spans="1:12">
      <c r="A8574" s="15">
        <v>64631055</v>
      </c>
      <c r="B8574" t="s">
        <v>10234</v>
      </c>
      <c r="C8574" t="s">
        <v>10495</v>
      </c>
      <c r="D8574" t="s">
        <v>10562</v>
      </c>
      <c r="E8574" t="s">
        <v>6200</v>
      </c>
      <c r="F8574" t="s">
        <v>5453</v>
      </c>
      <c r="G8574" s="160" t="s">
        <v>3997</v>
      </c>
      <c r="H8574" t="s">
        <v>5454</v>
      </c>
      <c r="I8574" s="160" t="s">
        <v>3995</v>
      </c>
      <c r="J8574" t="s">
        <v>5461</v>
      </c>
      <c r="K8574">
        <v>99</v>
      </c>
      <c r="L8574" t="s">
        <v>3999</v>
      </c>
    </row>
    <row r="8575" spans="1:12">
      <c r="A8575" s="15">
        <v>64631056</v>
      </c>
      <c r="B8575" t="s">
        <v>10234</v>
      </c>
      <c r="C8575" t="s">
        <v>10495</v>
      </c>
      <c r="D8575" t="s">
        <v>10562</v>
      </c>
      <c r="E8575" t="s">
        <v>10557</v>
      </c>
      <c r="F8575" t="s">
        <v>5453</v>
      </c>
      <c r="G8575" s="160" t="s">
        <v>3997</v>
      </c>
      <c r="H8575" t="s">
        <v>5454</v>
      </c>
      <c r="I8575" s="160" t="s">
        <v>3995</v>
      </c>
      <c r="J8575" t="s">
        <v>5461</v>
      </c>
      <c r="K8575">
        <v>99</v>
      </c>
      <c r="L8575" t="s">
        <v>3999</v>
      </c>
    </row>
    <row r="8576" spans="1:12">
      <c r="A8576" s="15">
        <v>64631057</v>
      </c>
      <c r="B8576" t="s">
        <v>10234</v>
      </c>
      <c r="C8576" t="s">
        <v>10495</v>
      </c>
      <c r="D8576" t="s">
        <v>10562</v>
      </c>
      <c r="E8576" t="s">
        <v>10558</v>
      </c>
      <c r="F8576" t="s">
        <v>5453</v>
      </c>
      <c r="G8576" s="160" t="s">
        <v>3997</v>
      </c>
      <c r="H8576" t="s">
        <v>5454</v>
      </c>
      <c r="I8576" s="160" t="s">
        <v>3995</v>
      </c>
      <c r="J8576" t="s">
        <v>5461</v>
      </c>
      <c r="K8576">
        <v>99</v>
      </c>
      <c r="L8576" t="s">
        <v>3999</v>
      </c>
    </row>
    <row r="8577" spans="1:12">
      <c r="A8577" s="15">
        <v>64631058</v>
      </c>
      <c r="B8577" t="s">
        <v>10234</v>
      </c>
      <c r="C8577" t="s">
        <v>10495</v>
      </c>
      <c r="D8577" t="s">
        <v>10562</v>
      </c>
      <c r="E8577" t="s">
        <v>10559</v>
      </c>
      <c r="F8577" t="s">
        <v>5453</v>
      </c>
      <c r="G8577" s="160" t="s">
        <v>3997</v>
      </c>
      <c r="H8577" t="s">
        <v>5454</v>
      </c>
      <c r="I8577" s="160" t="s">
        <v>3995</v>
      </c>
      <c r="J8577" t="s">
        <v>5461</v>
      </c>
      <c r="K8577">
        <v>99</v>
      </c>
      <c r="L8577" t="s">
        <v>3999</v>
      </c>
    </row>
    <row r="8578" spans="1:12">
      <c r="A8578" s="15">
        <v>64631059</v>
      </c>
      <c r="B8578" t="s">
        <v>10234</v>
      </c>
      <c r="C8578" t="s">
        <v>10495</v>
      </c>
      <c r="D8578" t="s">
        <v>10562</v>
      </c>
      <c r="E8578" t="s">
        <v>10560</v>
      </c>
      <c r="F8578" t="s">
        <v>5453</v>
      </c>
      <c r="G8578" s="160" t="s">
        <v>3997</v>
      </c>
      <c r="H8578" t="s">
        <v>5454</v>
      </c>
      <c r="I8578" s="160" t="s">
        <v>3995</v>
      </c>
      <c r="J8578" t="s">
        <v>5461</v>
      </c>
      <c r="K8578">
        <v>99</v>
      </c>
      <c r="L8578" t="s">
        <v>3999</v>
      </c>
    </row>
    <row r="8579" spans="1:12">
      <c r="A8579" s="15">
        <v>64631080</v>
      </c>
      <c r="B8579" t="s">
        <v>10234</v>
      </c>
      <c r="C8579" t="s">
        <v>10495</v>
      </c>
      <c r="D8579" t="s">
        <v>10562</v>
      </c>
      <c r="E8579" t="s">
        <v>10567</v>
      </c>
      <c r="F8579" t="s">
        <v>5453</v>
      </c>
      <c r="G8579" s="160" t="s">
        <v>3997</v>
      </c>
      <c r="H8579" t="s">
        <v>5454</v>
      </c>
      <c r="I8579" s="160" t="s">
        <v>3995</v>
      </c>
      <c r="J8579" t="s">
        <v>5461</v>
      </c>
      <c r="K8579" s="160" t="s">
        <v>4198</v>
      </c>
      <c r="L8579" t="s">
        <v>6304</v>
      </c>
    </row>
    <row r="8580" spans="1:12">
      <c r="A8580" s="15">
        <v>64631081</v>
      </c>
      <c r="B8580" t="s">
        <v>10234</v>
      </c>
      <c r="C8580" t="s">
        <v>10495</v>
      </c>
      <c r="D8580" t="s">
        <v>10562</v>
      </c>
      <c r="E8580" t="s">
        <v>6422</v>
      </c>
      <c r="F8580" t="s">
        <v>5453</v>
      </c>
      <c r="G8580" s="160" t="s">
        <v>3997</v>
      </c>
      <c r="H8580" t="s">
        <v>5454</v>
      </c>
      <c r="I8580" s="160" t="s">
        <v>3995</v>
      </c>
      <c r="J8580" t="s">
        <v>5461</v>
      </c>
      <c r="K8580" s="160" t="s">
        <v>4198</v>
      </c>
      <c r="L8580" t="s">
        <v>6304</v>
      </c>
    </row>
    <row r="8581" spans="1:12">
      <c r="A8581" s="15">
        <v>64631082</v>
      </c>
      <c r="B8581" t="s">
        <v>10234</v>
      </c>
      <c r="C8581" t="s">
        <v>10495</v>
      </c>
      <c r="D8581" t="s">
        <v>10562</v>
      </c>
      <c r="E8581" t="s">
        <v>6423</v>
      </c>
      <c r="F8581" t="s">
        <v>5453</v>
      </c>
      <c r="G8581" s="160" t="s">
        <v>3997</v>
      </c>
      <c r="H8581" t="s">
        <v>5454</v>
      </c>
      <c r="I8581" s="160" t="s">
        <v>3995</v>
      </c>
      <c r="J8581" t="s">
        <v>5461</v>
      </c>
      <c r="K8581">
        <v>99</v>
      </c>
      <c r="L8581" t="s">
        <v>3999</v>
      </c>
    </row>
    <row r="8582" spans="1:12">
      <c r="A8582" s="15">
        <v>64631083</v>
      </c>
      <c r="B8582" t="s">
        <v>10234</v>
      </c>
      <c r="C8582" t="s">
        <v>10495</v>
      </c>
      <c r="D8582" t="s">
        <v>10562</v>
      </c>
      <c r="E8582" t="s">
        <v>6424</v>
      </c>
      <c r="F8582" t="s">
        <v>5453</v>
      </c>
      <c r="G8582" s="160" t="s">
        <v>3997</v>
      </c>
      <c r="H8582" t="s">
        <v>5454</v>
      </c>
      <c r="I8582" s="160" t="s">
        <v>3995</v>
      </c>
      <c r="J8582" t="s">
        <v>5461</v>
      </c>
      <c r="K8582">
        <v>99</v>
      </c>
      <c r="L8582" t="s">
        <v>3999</v>
      </c>
    </row>
    <row r="8583" spans="1:12">
      <c r="A8583" s="15">
        <v>64631084</v>
      </c>
      <c r="B8583" t="s">
        <v>10234</v>
      </c>
      <c r="C8583" t="s">
        <v>10495</v>
      </c>
      <c r="D8583" t="s">
        <v>10562</v>
      </c>
      <c r="E8583" t="s">
        <v>6305</v>
      </c>
      <c r="F8583" t="s">
        <v>5453</v>
      </c>
      <c r="G8583" s="160" t="s">
        <v>3997</v>
      </c>
      <c r="H8583" t="s">
        <v>5454</v>
      </c>
      <c r="I8583" s="160" t="s">
        <v>3995</v>
      </c>
      <c r="J8583" t="s">
        <v>5461</v>
      </c>
      <c r="K8583">
        <v>99</v>
      </c>
      <c r="L8583" t="s">
        <v>3999</v>
      </c>
    </row>
    <row r="8584" spans="1:12">
      <c r="A8584" s="15">
        <v>64631085</v>
      </c>
      <c r="B8584" t="s">
        <v>10234</v>
      </c>
      <c r="C8584" t="s">
        <v>10495</v>
      </c>
      <c r="D8584" t="s">
        <v>10562</v>
      </c>
      <c r="E8584" t="s">
        <v>6306</v>
      </c>
      <c r="F8584" t="s">
        <v>5453</v>
      </c>
      <c r="G8584" s="160" t="s">
        <v>3997</v>
      </c>
      <c r="H8584" t="s">
        <v>5454</v>
      </c>
      <c r="I8584" s="160" t="s">
        <v>3995</v>
      </c>
      <c r="J8584" t="s">
        <v>5461</v>
      </c>
      <c r="K8584">
        <v>99</v>
      </c>
      <c r="L8584" t="s">
        <v>3999</v>
      </c>
    </row>
    <row r="8585" spans="1:12">
      <c r="A8585" s="15">
        <v>64631086</v>
      </c>
      <c r="B8585" t="s">
        <v>10234</v>
      </c>
      <c r="C8585" t="s">
        <v>10495</v>
      </c>
      <c r="D8585" t="s">
        <v>10562</v>
      </c>
      <c r="E8585" t="s">
        <v>6307</v>
      </c>
      <c r="F8585" t="s">
        <v>5453</v>
      </c>
      <c r="G8585" s="160" t="s">
        <v>3997</v>
      </c>
      <c r="H8585" t="s">
        <v>5454</v>
      </c>
      <c r="I8585" s="160" t="s">
        <v>3995</v>
      </c>
      <c r="J8585" t="s">
        <v>5461</v>
      </c>
      <c r="K8585">
        <v>99</v>
      </c>
      <c r="L8585" t="s">
        <v>3999</v>
      </c>
    </row>
    <row r="8586" spans="1:12">
      <c r="A8586" s="15">
        <v>64632001</v>
      </c>
      <c r="B8586" t="s">
        <v>10234</v>
      </c>
      <c r="C8586" t="s">
        <v>10495</v>
      </c>
      <c r="D8586" t="s">
        <v>10568</v>
      </c>
      <c r="E8586" t="s">
        <v>10569</v>
      </c>
      <c r="F8586" t="s">
        <v>5453</v>
      </c>
      <c r="G8586" s="160" t="s">
        <v>3997</v>
      </c>
      <c r="H8586" t="s">
        <v>5454</v>
      </c>
      <c r="I8586" s="160" t="s">
        <v>3995</v>
      </c>
      <c r="J8586" t="s">
        <v>5461</v>
      </c>
      <c r="K8586">
        <v>99</v>
      </c>
      <c r="L8586" t="s">
        <v>3999</v>
      </c>
    </row>
    <row r="8587" spans="1:12">
      <c r="A8587" s="15">
        <v>64632010</v>
      </c>
      <c r="B8587" t="s">
        <v>10234</v>
      </c>
      <c r="C8587" t="s">
        <v>10495</v>
      </c>
      <c r="D8587" t="s">
        <v>10568</v>
      </c>
      <c r="E8587" t="s">
        <v>10408</v>
      </c>
      <c r="F8587" t="s">
        <v>5453</v>
      </c>
      <c r="G8587" s="160" t="s">
        <v>3997</v>
      </c>
      <c r="H8587" t="s">
        <v>5454</v>
      </c>
      <c r="I8587" s="160" t="s">
        <v>3995</v>
      </c>
      <c r="J8587" t="s">
        <v>5461</v>
      </c>
      <c r="K8587">
        <v>99</v>
      </c>
      <c r="L8587" t="s">
        <v>3999</v>
      </c>
    </row>
    <row r="8588" spans="1:12">
      <c r="A8588" s="15">
        <v>64632011</v>
      </c>
      <c r="B8588" t="s">
        <v>10234</v>
      </c>
      <c r="C8588" t="s">
        <v>10495</v>
      </c>
      <c r="D8588" t="s">
        <v>10568</v>
      </c>
      <c r="E8588" t="s">
        <v>10570</v>
      </c>
      <c r="F8588" t="s">
        <v>5453</v>
      </c>
      <c r="G8588" s="160" t="s">
        <v>3997</v>
      </c>
      <c r="H8588" t="s">
        <v>5454</v>
      </c>
      <c r="I8588" s="160" t="s">
        <v>3995</v>
      </c>
      <c r="J8588" t="s">
        <v>5461</v>
      </c>
      <c r="K8588">
        <v>99</v>
      </c>
      <c r="L8588" t="s">
        <v>3999</v>
      </c>
    </row>
    <row r="8589" spans="1:12">
      <c r="A8589" s="15">
        <v>64632015</v>
      </c>
      <c r="B8589" t="s">
        <v>10234</v>
      </c>
      <c r="C8589" t="s">
        <v>10495</v>
      </c>
      <c r="D8589" t="s">
        <v>10568</v>
      </c>
      <c r="E8589" t="s">
        <v>10543</v>
      </c>
      <c r="F8589" t="s">
        <v>5453</v>
      </c>
      <c r="G8589" s="160" t="s">
        <v>3997</v>
      </c>
      <c r="H8589" t="s">
        <v>5454</v>
      </c>
      <c r="I8589" s="160" t="s">
        <v>3995</v>
      </c>
      <c r="J8589" t="s">
        <v>5461</v>
      </c>
      <c r="K8589">
        <v>99</v>
      </c>
      <c r="L8589" t="s">
        <v>3999</v>
      </c>
    </row>
    <row r="8590" spans="1:12">
      <c r="A8590" s="15">
        <v>64632016</v>
      </c>
      <c r="B8590" t="s">
        <v>10234</v>
      </c>
      <c r="C8590" t="s">
        <v>10495</v>
      </c>
      <c r="D8590" t="s">
        <v>10568</v>
      </c>
      <c r="E8590" t="s">
        <v>10544</v>
      </c>
      <c r="F8590" t="s">
        <v>5453</v>
      </c>
      <c r="G8590" s="160" t="s">
        <v>3997</v>
      </c>
      <c r="H8590" t="s">
        <v>5454</v>
      </c>
      <c r="I8590" s="160" t="s">
        <v>3995</v>
      </c>
      <c r="J8590" t="s">
        <v>5461</v>
      </c>
      <c r="K8590">
        <v>99</v>
      </c>
      <c r="L8590" t="s">
        <v>3999</v>
      </c>
    </row>
    <row r="8591" spans="1:12">
      <c r="A8591" s="15">
        <v>64632020</v>
      </c>
      <c r="B8591" t="s">
        <v>10234</v>
      </c>
      <c r="C8591" t="s">
        <v>10495</v>
      </c>
      <c r="D8591" t="s">
        <v>10568</v>
      </c>
      <c r="E8591" t="s">
        <v>10571</v>
      </c>
      <c r="F8591" t="s">
        <v>5453</v>
      </c>
      <c r="G8591" s="160" t="s">
        <v>3997</v>
      </c>
      <c r="H8591" t="s">
        <v>5454</v>
      </c>
      <c r="I8591" s="160" t="s">
        <v>3995</v>
      </c>
      <c r="J8591" t="s">
        <v>5461</v>
      </c>
      <c r="K8591">
        <v>99</v>
      </c>
      <c r="L8591" t="s">
        <v>3999</v>
      </c>
    </row>
    <row r="8592" spans="1:12">
      <c r="A8592" s="15">
        <v>64632030</v>
      </c>
      <c r="B8592" t="s">
        <v>10234</v>
      </c>
      <c r="C8592" t="s">
        <v>10495</v>
      </c>
      <c r="D8592" t="s">
        <v>10568</v>
      </c>
      <c r="E8592" t="s">
        <v>10572</v>
      </c>
      <c r="F8592" t="s">
        <v>5453</v>
      </c>
      <c r="G8592" s="160" t="s">
        <v>3997</v>
      </c>
      <c r="H8592" t="s">
        <v>5454</v>
      </c>
      <c r="I8592" s="160" t="s">
        <v>3995</v>
      </c>
      <c r="J8592" t="s">
        <v>5461</v>
      </c>
      <c r="K8592">
        <v>99</v>
      </c>
      <c r="L8592" t="s">
        <v>3999</v>
      </c>
    </row>
    <row r="8593" spans="1:12">
      <c r="A8593" s="15">
        <v>64632031</v>
      </c>
      <c r="B8593" t="s">
        <v>10234</v>
      </c>
      <c r="C8593" t="s">
        <v>10495</v>
      </c>
      <c r="D8593" t="s">
        <v>10568</v>
      </c>
      <c r="E8593" t="s">
        <v>10573</v>
      </c>
      <c r="F8593" t="s">
        <v>5453</v>
      </c>
      <c r="G8593" s="160" t="s">
        <v>3997</v>
      </c>
      <c r="H8593" t="s">
        <v>5454</v>
      </c>
      <c r="I8593" s="160" t="s">
        <v>3995</v>
      </c>
      <c r="J8593" t="s">
        <v>5461</v>
      </c>
      <c r="K8593">
        <v>99</v>
      </c>
      <c r="L8593" t="s">
        <v>3999</v>
      </c>
    </row>
    <row r="8594" spans="1:12">
      <c r="A8594" s="15">
        <v>64632040</v>
      </c>
      <c r="B8594" t="s">
        <v>10234</v>
      </c>
      <c r="C8594" t="s">
        <v>10495</v>
      </c>
      <c r="D8594" t="s">
        <v>10568</v>
      </c>
      <c r="E8594" t="s">
        <v>10566</v>
      </c>
      <c r="F8594" t="s">
        <v>5453</v>
      </c>
      <c r="G8594" s="160" t="s">
        <v>3997</v>
      </c>
      <c r="H8594" t="s">
        <v>5454</v>
      </c>
      <c r="I8594" s="160" t="s">
        <v>3995</v>
      </c>
      <c r="J8594" t="s">
        <v>5461</v>
      </c>
      <c r="K8594">
        <v>99</v>
      </c>
      <c r="L8594" t="s">
        <v>3999</v>
      </c>
    </row>
    <row r="8595" spans="1:12">
      <c r="A8595" s="15">
        <v>64632041</v>
      </c>
      <c r="B8595" t="s">
        <v>10234</v>
      </c>
      <c r="C8595" t="s">
        <v>10495</v>
      </c>
      <c r="D8595" t="s">
        <v>10568</v>
      </c>
      <c r="E8595" t="s">
        <v>10574</v>
      </c>
      <c r="F8595" t="s">
        <v>5453</v>
      </c>
      <c r="G8595" s="160" t="s">
        <v>3997</v>
      </c>
      <c r="H8595" t="s">
        <v>5454</v>
      </c>
      <c r="I8595" s="160" t="s">
        <v>3995</v>
      </c>
      <c r="J8595" t="s">
        <v>5461</v>
      </c>
      <c r="K8595">
        <v>99</v>
      </c>
      <c r="L8595" t="s">
        <v>3999</v>
      </c>
    </row>
    <row r="8596" spans="1:12">
      <c r="A8596" s="15">
        <v>64632042</v>
      </c>
      <c r="B8596" t="s">
        <v>10234</v>
      </c>
      <c r="C8596" t="s">
        <v>10495</v>
      </c>
      <c r="D8596" t="s">
        <v>10568</v>
      </c>
      <c r="E8596" t="s">
        <v>10575</v>
      </c>
      <c r="F8596" t="s">
        <v>5453</v>
      </c>
      <c r="G8596" s="160" t="s">
        <v>3997</v>
      </c>
      <c r="H8596" t="s">
        <v>5454</v>
      </c>
      <c r="I8596" s="160" t="s">
        <v>3995</v>
      </c>
      <c r="J8596" t="s">
        <v>5461</v>
      </c>
      <c r="K8596">
        <v>99</v>
      </c>
      <c r="L8596" t="s">
        <v>3999</v>
      </c>
    </row>
    <row r="8597" spans="1:12">
      <c r="A8597" s="15">
        <v>64632050</v>
      </c>
      <c r="B8597" t="s">
        <v>10234</v>
      </c>
      <c r="C8597" t="s">
        <v>10495</v>
      </c>
      <c r="D8597" t="s">
        <v>10568</v>
      </c>
      <c r="E8597" t="s">
        <v>10553</v>
      </c>
      <c r="F8597" t="s">
        <v>4073</v>
      </c>
      <c r="G8597" s="160" t="s">
        <v>4074</v>
      </c>
      <c r="H8597" t="s">
        <v>4075</v>
      </c>
      <c r="I8597" s="160" t="s">
        <v>4076</v>
      </c>
      <c r="J8597" t="s">
        <v>4077</v>
      </c>
      <c r="K8597">
        <v>99</v>
      </c>
      <c r="L8597" t="s">
        <v>3999</v>
      </c>
    </row>
    <row r="8598" spans="1:12">
      <c r="A8598" s="15">
        <v>64632051</v>
      </c>
      <c r="B8598" t="s">
        <v>10234</v>
      </c>
      <c r="C8598" t="s">
        <v>10495</v>
      </c>
      <c r="D8598" t="s">
        <v>10568</v>
      </c>
      <c r="E8598" t="s">
        <v>10554</v>
      </c>
      <c r="F8598" t="s">
        <v>5453</v>
      </c>
      <c r="G8598" s="160" t="s">
        <v>3997</v>
      </c>
      <c r="H8598" t="s">
        <v>5454</v>
      </c>
      <c r="I8598" s="160" t="s">
        <v>3995</v>
      </c>
      <c r="J8598" t="s">
        <v>5461</v>
      </c>
      <c r="K8598">
        <v>99</v>
      </c>
      <c r="L8598" t="s">
        <v>3999</v>
      </c>
    </row>
    <row r="8599" spans="1:12">
      <c r="A8599" s="15">
        <v>64632052</v>
      </c>
      <c r="B8599" t="s">
        <v>10234</v>
      </c>
      <c r="C8599" t="s">
        <v>10495</v>
      </c>
      <c r="D8599" t="s">
        <v>10568</v>
      </c>
      <c r="E8599" t="s">
        <v>10555</v>
      </c>
      <c r="F8599" t="s">
        <v>5453</v>
      </c>
      <c r="G8599" s="160" t="s">
        <v>3997</v>
      </c>
      <c r="H8599" t="s">
        <v>5454</v>
      </c>
      <c r="I8599" s="160" t="s">
        <v>3995</v>
      </c>
      <c r="J8599" t="s">
        <v>5461</v>
      </c>
      <c r="K8599">
        <v>99</v>
      </c>
      <c r="L8599" t="s">
        <v>3999</v>
      </c>
    </row>
    <row r="8600" spans="1:12">
      <c r="A8600" s="15">
        <v>64632053</v>
      </c>
      <c r="B8600" t="s">
        <v>10234</v>
      </c>
      <c r="C8600" t="s">
        <v>10495</v>
      </c>
      <c r="D8600" t="s">
        <v>10568</v>
      </c>
      <c r="E8600" t="s">
        <v>10556</v>
      </c>
      <c r="F8600" t="s">
        <v>5453</v>
      </c>
      <c r="G8600" s="160" t="s">
        <v>3997</v>
      </c>
      <c r="H8600" t="s">
        <v>5454</v>
      </c>
      <c r="I8600" s="160" t="s">
        <v>3995</v>
      </c>
      <c r="J8600" t="s">
        <v>5461</v>
      </c>
      <c r="K8600">
        <v>99</v>
      </c>
      <c r="L8600" t="s">
        <v>3999</v>
      </c>
    </row>
    <row r="8601" spans="1:12">
      <c r="A8601" s="15">
        <v>64632054</v>
      </c>
      <c r="B8601" t="s">
        <v>10234</v>
      </c>
      <c r="C8601" t="s">
        <v>10495</v>
      </c>
      <c r="D8601" t="s">
        <v>10568</v>
      </c>
      <c r="E8601" t="s">
        <v>3919</v>
      </c>
      <c r="F8601" t="s">
        <v>5453</v>
      </c>
      <c r="G8601" s="160" t="s">
        <v>3997</v>
      </c>
      <c r="H8601" t="s">
        <v>5454</v>
      </c>
      <c r="I8601" s="160" t="s">
        <v>3995</v>
      </c>
      <c r="J8601" t="s">
        <v>5461</v>
      </c>
      <c r="K8601">
        <v>99</v>
      </c>
      <c r="L8601" t="s">
        <v>3999</v>
      </c>
    </row>
    <row r="8602" spans="1:12">
      <c r="A8602" s="15">
        <v>64632055</v>
      </c>
      <c r="B8602" t="s">
        <v>10234</v>
      </c>
      <c r="C8602" t="s">
        <v>10495</v>
      </c>
      <c r="D8602" t="s">
        <v>10568</v>
      </c>
      <c r="E8602" t="s">
        <v>6200</v>
      </c>
      <c r="F8602" t="s">
        <v>5453</v>
      </c>
      <c r="G8602" s="160" t="s">
        <v>3997</v>
      </c>
      <c r="H8602" t="s">
        <v>5454</v>
      </c>
      <c r="I8602" s="160" t="s">
        <v>3995</v>
      </c>
      <c r="J8602" t="s">
        <v>5461</v>
      </c>
      <c r="K8602">
        <v>99</v>
      </c>
      <c r="L8602" t="s">
        <v>3999</v>
      </c>
    </row>
    <row r="8603" spans="1:12">
      <c r="A8603" s="15">
        <v>64632056</v>
      </c>
      <c r="B8603" t="s">
        <v>10234</v>
      </c>
      <c r="C8603" t="s">
        <v>10495</v>
      </c>
      <c r="D8603" t="s">
        <v>10568</v>
      </c>
      <c r="E8603" t="s">
        <v>10557</v>
      </c>
      <c r="F8603" t="s">
        <v>5453</v>
      </c>
      <c r="G8603" s="160" t="s">
        <v>3997</v>
      </c>
      <c r="H8603" t="s">
        <v>5454</v>
      </c>
      <c r="I8603" s="160" t="s">
        <v>3995</v>
      </c>
      <c r="J8603" t="s">
        <v>5461</v>
      </c>
      <c r="K8603">
        <v>99</v>
      </c>
      <c r="L8603" t="s">
        <v>3999</v>
      </c>
    </row>
    <row r="8604" spans="1:12">
      <c r="A8604" s="15">
        <v>64632057</v>
      </c>
      <c r="B8604" t="s">
        <v>10234</v>
      </c>
      <c r="C8604" t="s">
        <v>10495</v>
      </c>
      <c r="D8604" t="s">
        <v>10568</v>
      </c>
      <c r="E8604" t="s">
        <v>10558</v>
      </c>
      <c r="F8604" t="s">
        <v>5453</v>
      </c>
      <c r="G8604" s="160" t="s">
        <v>3997</v>
      </c>
      <c r="H8604" t="s">
        <v>5454</v>
      </c>
      <c r="I8604" s="160" t="s">
        <v>3995</v>
      </c>
      <c r="J8604" t="s">
        <v>5461</v>
      </c>
      <c r="K8604">
        <v>99</v>
      </c>
      <c r="L8604" t="s">
        <v>3999</v>
      </c>
    </row>
    <row r="8605" spans="1:12">
      <c r="A8605" s="15">
        <v>64632058</v>
      </c>
      <c r="B8605" t="s">
        <v>10234</v>
      </c>
      <c r="C8605" t="s">
        <v>10495</v>
      </c>
      <c r="D8605" t="s">
        <v>10568</v>
      </c>
      <c r="E8605" t="s">
        <v>10559</v>
      </c>
      <c r="F8605" t="s">
        <v>5453</v>
      </c>
      <c r="G8605" s="160" t="s">
        <v>3997</v>
      </c>
      <c r="H8605" t="s">
        <v>5454</v>
      </c>
      <c r="I8605" s="160" t="s">
        <v>3995</v>
      </c>
      <c r="J8605" t="s">
        <v>5461</v>
      </c>
      <c r="K8605">
        <v>99</v>
      </c>
      <c r="L8605" t="s">
        <v>3999</v>
      </c>
    </row>
    <row r="8606" spans="1:12">
      <c r="A8606" s="15">
        <v>64632059</v>
      </c>
      <c r="B8606" t="s">
        <v>10234</v>
      </c>
      <c r="C8606" t="s">
        <v>10495</v>
      </c>
      <c r="D8606" t="s">
        <v>10568</v>
      </c>
      <c r="E8606" t="s">
        <v>10560</v>
      </c>
      <c r="F8606" t="s">
        <v>5453</v>
      </c>
      <c r="G8606" s="160" t="s">
        <v>3997</v>
      </c>
      <c r="H8606" t="s">
        <v>5454</v>
      </c>
      <c r="I8606" s="160" t="s">
        <v>3995</v>
      </c>
      <c r="J8606" t="s">
        <v>5461</v>
      </c>
      <c r="K8606">
        <v>99</v>
      </c>
      <c r="L8606" t="s">
        <v>3999</v>
      </c>
    </row>
    <row r="8607" spans="1:12">
      <c r="A8607" s="15">
        <v>64632080</v>
      </c>
      <c r="B8607" t="s">
        <v>10234</v>
      </c>
      <c r="C8607" t="s">
        <v>10495</v>
      </c>
      <c r="D8607" t="s">
        <v>10568</v>
      </c>
      <c r="E8607" t="s">
        <v>10576</v>
      </c>
      <c r="F8607" t="s">
        <v>5453</v>
      </c>
      <c r="G8607" s="160" t="s">
        <v>3997</v>
      </c>
      <c r="H8607" t="s">
        <v>5454</v>
      </c>
      <c r="I8607" s="160" t="s">
        <v>3995</v>
      </c>
      <c r="J8607" t="s">
        <v>5461</v>
      </c>
      <c r="K8607" s="160" t="s">
        <v>4198</v>
      </c>
      <c r="L8607" t="s">
        <v>6304</v>
      </c>
    </row>
    <row r="8608" spans="1:12">
      <c r="A8608" s="15">
        <v>64632081</v>
      </c>
      <c r="B8608" t="s">
        <v>10234</v>
      </c>
      <c r="C8608" t="s">
        <v>10495</v>
      </c>
      <c r="D8608" t="s">
        <v>10568</v>
      </c>
      <c r="E8608" t="s">
        <v>6422</v>
      </c>
      <c r="F8608" t="s">
        <v>5453</v>
      </c>
      <c r="G8608" s="160" t="s">
        <v>3997</v>
      </c>
      <c r="H8608" t="s">
        <v>5454</v>
      </c>
      <c r="I8608" s="160" t="s">
        <v>3995</v>
      </c>
      <c r="J8608" t="s">
        <v>5461</v>
      </c>
      <c r="K8608" s="160" t="s">
        <v>4198</v>
      </c>
      <c r="L8608" t="s">
        <v>6304</v>
      </c>
    </row>
    <row r="8609" spans="1:12">
      <c r="A8609" s="15">
        <v>64632082</v>
      </c>
      <c r="B8609" t="s">
        <v>10234</v>
      </c>
      <c r="C8609" t="s">
        <v>10495</v>
      </c>
      <c r="D8609" t="s">
        <v>10568</v>
      </c>
      <c r="E8609" t="s">
        <v>6423</v>
      </c>
      <c r="F8609" t="s">
        <v>5453</v>
      </c>
      <c r="G8609" s="160" t="s">
        <v>3997</v>
      </c>
      <c r="H8609" t="s">
        <v>5454</v>
      </c>
      <c r="I8609" s="160" t="s">
        <v>3995</v>
      </c>
      <c r="J8609" t="s">
        <v>5461</v>
      </c>
      <c r="K8609" s="160" t="s">
        <v>4198</v>
      </c>
      <c r="L8609" t="s">
        <v>6304</v>
      </c>
    </row>
    <row r="8610" spans="1:12">
      <c r="A8610" s="15">
        <v>64632083</v>
      </c>
      <c r="B8610" t="s">
        <v>10234</v>
      </c>
      <c r="C8610" t="s">
        <v>10495</v>
      </c>
      <c r="D8610" t="s">
        <v>10568</v>
      </c>
      <c r="E8610" t="s">
        <v>6424</v>
      </c>
      <c r="F8610" t="s">
        <v>5453</v>
      </c>
      <c r="G8610" s="160" t="s">
        <v>3997</v>
      </c>
      <c r="H8610" t="s">
        <v>5454</v>
      </c>
      <c r="I8610" s="160" t="s">
        <v>3995</v>
      </c>
      <c r="J8610" t="s">
        <v>5461</v>
      </c>
      <c r="K8610" s="160" t="s">
        <v>4198</v>
      </c>
      <c r="L8610" t="s">
        <v>6304</v>
      </c>
    </row>
    <row r="8611" spans="1:12">
      <c r="A8611" s="15">
        <v>64632084</v>
      </c>
      <c r="B8611" t="s">
        <v>10234</v>
      </c>
      <c r="C8611" t="s">
        <v>10495</v>
      </c>
      <c r="D8611" t="s">
        <v>10568</v>
      </c>
      <c r="E8611" t="s">
        <v>6305</v>
      </c>
      <c r="F8611" t="s">
        <v>5453</v>
      </c>
      <c r="G8611" s="160" t="s">
        <v>3997</v>
      </c>
      <c r="H8611" t="s">
        <v>5454</v>
      </c>
      <c r="I8611" s="160" t="s">
        <v>3995</v>
      </c>
      <c r="J8611" t="s">
        <v>5461</v>
      </c>
      <c r="K8611">
        <v>99</v>
      </c>
      <c r="L8611" t="s">
        <v>3999</v>
      </c>
    </row>
    <row r="8612" spans="1:12">
      <c r="A8612" s="15">
        <v>64632085</v>
      </c>
      <c r="B8612" t="s">
        <v>10234</v>
      </c>
      <c r="C8612" t="s">
        <v>10495</v>
      </c>
      <c r="D8612" t="s">
        <v>10568</v>
      </c>
      <c r="E8612" t="s">
        <v>6306</v>
      </c>
      <c r="F8612" t="s">
        <v>5453</v>
      </c>
      <c r="G8612" s="160" t="s">
        <v>3997</v>
      </c>
      <c r="H8612" t="s">
        <v>5454</v>
      </c>
      <c r="I8612" s="160" t="s">
        <v>3995</v>
      </c>
      <c r="J8612" t="s">
        <v>5461</v>
      </c>
      <c r="K8612">
        <v>99</v>
      </c>
      <c r="L8612" t="s">
        <v>3999</v>
      </c>
    </row>
    <row r="8613" spans="1:12">
      <c r="A8613" s="15">
        <v>64632086</v>
      </c>
      <c r="B8613" t="s">
        <v>10234</v>
      </c>
      <c r="C8613" t="s">
        <v>10495</v>
      </c>
      <c r="D8613" t="s">
        <v>10568</v>
      </c>
      <c r="E8613" t="s">
        <v>6307</v>
      </c>
      <c r="F8613" t="s">
        <v>5453</v>
      </c>
      <c r="G8613" s="160" t="s">
        <v>3997</v>
      </c>
      <c r="H8613" t="s">
        <v>5454</v>
      </c>
      <c r="I8613" s="160" t="s">
        <v>3995</v>
      </c>
      <c r="J8613" t="s">
        <v>5461</v>
      </c>
      <c r="K8613">
        <v>99</v>
      </c>
      <c r="L8613" t="s">
        <v>3999</v>
      </c>
    </row>
    <row r="8614" spans="1:12">
      <c r="A8614" s="15">
        <v>64633001</v>
      </c>
      <c r="B8614" t="s">
        <v>10234</v>
      </c>
      <c r="C8614" t="s">
        <v>10495</v>
      </c>
      <c r="D8614" t="s">
        <v>10577</v>
      </c>
      <c r="E8614" t="s">
        <v>10578</v>
      </c>
      <c r="F8614" t="s">
        <v>5453</v>
      </c>
      <c r="G8614" s="160" t="s">
        <v>3997</v>
      </c>
      <c r="H8614" t="s">
        <v>5454</v>
      </c>
      <c r="I8614" s="160" t="s">
        <v>3995</v>
      </c>
      <c r="J8614" t="s">
        <v>5461</v>
      </c>
      <c r="K8614">
        <v>99</v>
      </c>
      <c r="L8614" t="s">
        <v>3999</v>
      </c>
    </row>
    <row r="8615" spans="1:12">
      <c r="A8615" s="15">
        <v>64633010</v>
      </c>
      <c r="B8615" t="s">
        <v>10234</v>
      </c>
      <c r="C8615" t="s">
        <v>10495</v>
      </c>
      <c r="D8615" t="s">
        <v>10577</v>
      </c>
      <c r="E8615" t="s">
        <v>10579</v>
      </c>
      <c r="F8615" t="s">
        <v>5453</v>
      </c>
      <c r="G8615" s="160" t="s">
        <v>3997</v>
      </c>
      <c r="H8615" t="s">
        <v>5454</v>
      </c>
      <c r="I8615" s="160" t="s">
        <v>3995</v>
      </c>
      <c r="J8615" t="s">
        <v>5461</v>
      </c>
      <c r="K8615">
        <v>99</v>
      </c>
      <c r="L8615" t="s">
        <v>3999</v>
      </c>
    </row>
    <row r="8616" spans="1:12">
      <c r="A8616" s="15">
        <v>64633011</v>
      </c>
      <c r="B8616" t="s">
        <v>10234</v>
      </c>
      <c r="C8616" t="s">
        <v>10495</v>
      </c>
      <c r="D8616" t="s">
        <v>10577</v>
      </c>
      <c r="E8616" t="s">
        <v>10570</v>
      </c>
      <c r="F8616" t="s">
        <v>5453</v>
      </c>
      <c r="G8616" s="160" t="s">
        <v>3997</v>
      </c>
      <c r="H8616" t="s">
        <v>5454</v>
      </c>
      <c r="I8616" s="160" t="s">
        <v>3995</v>
      </c>
      <c r="J8616" t="s">
        <v>5461</v>
      </c>
      <c r="K8616">
        <v>99</v>
      </c>
      <c r="L8616" t="s">
        <v>3999</v>
      </c>
    </row>
    <row r="8617" spans="1:12">
      <c r="A8617" s="15">
        <v>64633015</v>
      </c>
      <c r="B8617" t="s">
        <v>10234</v>
      </c>
      <c r="C8617" t="s">
        <v>10495</v>
      </c>
      <c r="D8617" t="s">
        <v>10577</v>
      </c>
      <c r="E8617" t="s">
        <v>10580</v>
      </c>
      <c r="F8617" t="s">
        <v>5453</v>
      </c>
      <c r="G8617" s="160" t="s">
        <v>3997</v>
      </c>
      <c r="H8617" t="s">
        <v>5454</v>
      </c>
      <c r="I8617" s="160" t="s">
        <v>3995</v>
      </c>
      <c r="J8617" t="s">
        <v>5461</v>
      </c>
      <c r="K8617">
        <v>99</v>
      </c>
      <c r="L8617" t="s">
        <v>3999</v>
      </c>
    </row>
    <row r="8618" spans="1:12">
      <c r="A8618" s="15">
        <v>64633016</v>
      </c>
      <c r="B8618" t="s">
        <v>10234</v>
      </c>
      <c r="C8618" t="s">
        <v>10495</v>
      </c>
      <c r="D8618" t="s">
        <v>10577</v>
      </c>
      <c r="E8618" t="s">
        <v>10581</v>
      </c>
      <c r="F8618" t="s">
        <v>5453</v>
      </c>
      <c r="G8618" s="160" t="s">
        <v>3997</v>
      </c>
      <c r="H8618" t="s">
        <v>5454</v>
      </c>
      <c r="I8618" s="160" t="s">
        <v>3995</v>
      </c>
      <c r="J8618" t="s">
        <v>5461</v>
      </c>
      <c r="K8618">
        <v>99</v>
      </c>
      <c r="L8618" t="s">
        <v>3999</v>
      </c>
    </row>
    <row r="8619" spans="1:12">
      <c r="A8619" s="15">
        <v>64633017</v>
      </c>
      <c r="B8619" t="s">
        <v>10234</v>
      </c>
      <c r="C8619" t="s">
        <v>10495</v>
      </c>
      <c r="D8619" t="s">
        <v>10577</v>
      </c>
      <c r="E8619" t="s">
        <v>10582</v>
      </c>
      <c r="F8619" t="s">
        <v>5453</v>
      </c>
      <c r="G8619" s="160" t="s">
        <v>3997</v>
      </c>
      <c r="H8619" t="s">
        <v>5454</v>
      </c>
      <c r="I8619" s="160" t="s">
        <v>3995</v>
      </c>
      <c r="J8619" t="s">
        <v>5461</v>
      </c>
      <c r="K8619">
        <v>99</v>
      </c>
      <c r="L8619" t="s">
        <v>3999</v>
      </c>
    </row>
    <row r="8620" spans="1:12">
      <c r="A8620" s="15">
        <v>64633020</v>
      </c>
      <c r="B8620" t="s">
        <v>10234</v>
      </c>
      <c r="C8620" t="s">
        <v>10495</v>
      </c>
      <c r="D8620" t="s">
        <v>10577</v>
      </c>
      <c r="E8620" t="s">
        <v>10583</v>
      </c>
      <c r="F8620" t="s">
        <v>5453</v>
      </c>
      <c r="G8620" s="160" t="s">
        <v>3997</v>
      </c>
      <c r="H8620" t="s">
        <v>5454</v>
      </c>
      <c r="I8620" s="160" t="s">
        <v>3995</v>
      </c>
      <c r="J8620" t="s">
        <v>5461</v>
      </c>
      <c r="K8620">
        <v>99</v>
      </c>
      <c r="L8620" t="s">
        <v>3999</v>
      </c>
    </row>
    <row r="8621" spans="1:12">
      <c r="A8621" s="15">
        <v>64633021</v>
      </c>
      <c r="B8621" t="s">
        <v>10234</v>
      </c>
      <c r="C8621" t="s">
        <v>10495</v>
      </c>
      <c r="D8621" t="s">
        <v>10577</v>
      </c>
      <c r="E8621" t="s">
        <v>10584</v>
      </c>
      <c r="F8621" t="s">
        <v>5453</v>
      </c>
      <c r="G8621" s="160" t="s">
        <v>3997</v>
      </c>
      <c r="H8621" t="s">
        <v>5454</v>
      </c>
      <c r="I8621" s="160" t="s">
        <v>3995</v>
      </c>
      <c r="J8621" t="s">
        <v>5461</v>
      </c>
      <c r="K8621">
        <v>99</v>
      </c>
      <c r="L8621" t="s">
        <v>3999</v>
      </c>
    </row>
    <row r="8622" spans="1:12">
      <c r="A8622" s="15">
        <v>64633030</v>
      </c>
      <c r="B8622" t="s">
        <v>10234</v>
      </c>
      <c r="C8622" t="s">
        <v>10495</v>
      </c>
      <c r="D8622" t="s">
        <v>10577</v>
      </c>
      <c r="E8622" t="s">
        <v>10585</v>
      </c>
      <c r="F8622" t="s">
        <v>5453</v>
      </c>
      <c r="G8622" s="160" t="s">
        <v>3997</v>
      </c>
      <c r="H8622" t="s">
        <v>5454</v>
      </c>
      <c r="I8622" s="160" t="s">
        <v>3995</v>
      </c>
      <c r="J8622" t="s">
        <v>5461</v>
      </c>
      <c r="K8622">
        <v>99</v>
      </c>
      <c r="L8622" t="s">
        <v>3999</v>
      </c>
    </row>
    <row r="8623" spans="1:12">
      <c r="A8623" s="15">
        <v>64633050</v>
      </c>
      <c r="B8623" t="s">
        <v>10234</v>
      </c>
      <c r="C8623" t="s">
        <v>10495</v>
      </c>
      <c r="D8623" t="s">
        <v>10577</v>
      </c>
      <c r="E8623" t="s">
        <v>10553</v>
      </c>
      <c r="F8623" t="s">
        <v>4073</v>
      </c>
      <c r="G8623" s="160" t="s">
        <v>4074</v>
      </c>
      <c r="H8623" t="s">
        <v>4075</v>
      </c>
      <c r="I8623" s="160" t="s">
        <v>4076</v>
      </c>
      <c r="J8623" t="s">
        <v>4077</v>
      </c>
      <c r="K8623">
        <v>99</v>
      </c>
      <c r="L8623" t="s">
        <v>3999</v>
      </c>
    </row>
    <row r="8624" spans="1:12">
      <c r="A8624" s="15">
        <v>64633051</v>
      </c>
      <c r="B8624" t="s">
        <v>10234</v>
      </c>
      <c r="C8624" t="s">
        <v>10495</v>
      </c>
      <c r="D8624" t="s">
        <v>10577</v>
      </c>
      <c r="E8624" t="s">
        <v>10586</v>
      </c>
      <c r="F8624" t="s">
        <v>5453</v>
      </c>
      <c r="G8624" s="160" t="s">
        <v>3997</v>
      </c>
      <c r="H8624" t="s">
        <v>5454</v>
      </c>
      <c r="I8624" s="160" t="s">
        <v>3995</v>
      </c>
      <c r="J8624" t="s">
        <v>5461</v>
      </c>
      <c r="K8624">
        <v>99</v>
      </c>
      <c r="L8624" t="s">
        <v>3999</v>
      </c>
    </row>
    <row r="8625" spans="1:12">
      <c r="A8625" s="15">
        <v>64633052</v>
      </c>
      <c r="B8625" t="s">
        <v>10234</v>
      </c>
      <c r="C8625" t="s">
        <v>10495</v>
      </c>
      <c r="D8625" t="s">
        <v>10577</v>
      </c>
      <c r="E8625" t="s">
        <v>10554</v>
      </c>
      <c r="F8625" t="s">
        <v>5453</v>
      </c>
      <c r="G8625" s="160" t="s">
        <v>3997</v>
      </c>
      <c r="H8625" t="s">
        <v>5454</v>
      </c>
      <c r="I8625" s="160" t="s">
        <v>3995</v>
      </c>
      <c r="J8625" t="s">
        <v>5461</v>
      </c>
      <c r="K8625">
        <v>99</v>
      </c>
      <c r="L8625" t="s">
        <v>3999</v>
      </c>
    </row>
    <row r="8626" spans="1:12">
      <c r="A8626" s="15">
        <v>64633053</v>
      </c>
      <c r="B8626" t="s">
        <v>10234</v>
      </c>
      <c r="C8626" t="s">
        <v>10495</v>
      </c>
      <c r="D8626" t="s">
        <v>10577</v>
      </c>
      <c r="E8626" t="s">
        <v>10555</v>
      </c>
      <c r="F8626" t="s">
        <v>5453</v>
      </c>
      <c r="G8626" s="160" t="s">
        <v>3997</v>
      </c>
      <c r="H8626" t="s">
        <v>5454</v>
      </c>
      <c r="I8626" s="160" t="s">
        <v>3995</v>
      </c>
      <c r="J8626" t="s">
        <v>5461</v>
      </c>
      <c r="K8626">
        <v>99</v>
      </c>
      <c r="L8626" t="s">
        <v>3999</v>
      </c>
    </row>
    <row r="8627" spans="1:12">
      <c r="A8627" s="15">
        <v>64633054</v>
      </c>
      <c r="B8627" t="s">
        <v>10234</v>
      </c>
      <c r="C8627" t="s">
        <v>10495</v>
      </c>
      <c r="D8627" t="s">
        <v>10577</v>
      </c>
      <c r="E8627" t="s">
        <v>10556</v>
      </c>
      <c r="F8627" t="s">
        <v>5453</v>
      </c>
      <c r="G8627" s="160" t="s">
        <v>3997</v>
      </c>
      <c r="H8627" t="s">
        <v>5454</v>
      </c>
      <c r="I8627" s="160" t="s">
        <v>3995</v>
      </c>
      <c r="J8627" t="s">
        <v>5461</v>
      </c>
      <c r="K8627">
        <v>99</v>
      </c>
      <c r="L8627" t="s">
        <v>3999</v>
      </c>
    </row>
    <row r="8628" spans="1:12">
      <c r="A8628" s="15">
        <v>64633055</v>
      </c>
      <c r="B8628" t="s">
        <v>10234</v>
      </c>
      <c r="C8628" t="s">
        <v>10495</v>
      </c>
      <c r="D8628" t="s">
        <v>10577</v>
      </c>
      <c r="E8628" t="s">
        <v>3919</v>
      </c>
      <c r="F8628" t="s">
        <v>5453</v>
      </c>
      <c r="G8628" s="160" t="s">
        <v>3997</v>
      </c>
      <c r="H8628" t="s">
        <v>5454</v>
      </c>
      <c r="I8628" s="160" t="s">
        <v>3995</v>
      </c>
      <c r="J8628" t="s">
        <v>5461</v>
      </c>
      <c r="K8628">
        <v>99</v>
      </c>
      <c r="L8628" t="s">
        <v>3999</v>
      </c>
    </row>
    <row r="8629" spans="1:12">
      <c r="A8629" s="15">
        <v>64633056</v>
      </c>
      <c r="B8629" t="s">
        <v>10234</v>
      </c>
      <c r="C8629" t="s">
        <v>10495</v>
      </c>
      <c r="D8629" t="s">
        <v>10577</v>
      </c>
      <c r="E8629" t="s">
        <v>6200</v>
      </c>
      <c r="F8629" t="s">
        <v>5453</v>
      </c>
      <c r="G8629" s="160" t="s">
        <v>3997</v>
      </c>
      <c r="H8629" t="s">
        <v>5454</v>
      </c>
      <c r="I8629" s="160" t="s">
        <v>3995</v>
      </c>
      <c r="J8629" t="s">
        <v>5461</v>
      </c>
      <c r="K8629">
        <v>99</v>
      </c>
      <c r="L8629" t="s">
        <v>3999</v>
      </c>
    </row>
    <row r="8630" spans="1:12">
      <c r="A8630" s="15">
        <v>64633057</v>
      </c>
      <c r="B8630" t="s">
        <v>10234</v>
      </c>
      <c r="C8630" t="s">
        <v>10495</v>
      </c>
      <c r="D8630" t="s">
        <v>10577</v>
      </c>
      <c r="E8630" t="s">
        <v>10557</v>
      </c>
      <c r="F8630" t="s">
        <v>5453</v>
      </c>
      <c r="G8630" s="160" t="s">
        <v>3997</v>
      </c>
      <c r="H8630" t="s">
        <v>5454</v>
      </c>
      <c r="I8630" s="160" t="s">
        <v>3995</v>
      </c>
      <c r="J8630" t="s">
        <v>5461</v>
      </c>
      <c r="K8630">
        <v>99</v>
      </c>
      <c r="L8630" t="s">
        <v>3999</v>
      </c>
    </row>
    <row r="8631" spans="1:12">
      <c r="A8631" s="15">
        <v>64633058</v>
      </c>
      <c r="B8631" t="s">
        <v>10234</v>
      </c>
      <c r="C8631" t="s">
        <v>10495</v>
      </c>
      <c r="D8631" t="s">
        <v>10577</v>
      </c>
      <c r="E8631" t="s">
        <v>10558</v>
      </c>
      <c r="F8631" t="s">
        <v>5453</v>
      </c>
      <c r="G8631" s="160" t="s">
        <v>3997</v>
      </c>
      <c r="H8631" t="s">
        <v>5454</v>
      </c>
      <c r="I8631" s="160" t="s">
        <v>3995</v>
      </c>
      <c r="J8631" t="s">
        <v>5461</v>
      </c>
      <c r="K8631">
        <v>99</v>
      </c>
      <c r="L8631" t="s">
        <v>3999</v>
      </c>
    </row>
    <row r="8632" spans="1:12">
      <c r="A8632" s="15">
        <v>64633059</v>
      </c>
      <c r="B8632" t="s">
        <v>10234</v>
      </c>
      <c r="C8632" t="s">
        <v>10495</v>
      </c>
      <c r="D8632" t="s">
        <v>10577</v>
      </c>
      <c r="E8632" t="s">
        <v>10559</v>
      </c>
      <c r="F8632" t="s">
        <v>5453</v>
      </c>
      <c r="G8632" s="160" t="s">
        <v>3997</v>
      </c>
      <c r="H8632" t="s">
        <v>5454</v>
      </c>
      <c r="I8632" s="160" t="s">
        <v>3995</v>
      </c>
      <c r="J8632" t="s">
        <v>5461</v>
      </c>
      <c r="K8632">
        <v>99</v>
      </c>
      <c r="L8632" t="s">
        <v>3999</v>
      </c>
    </row>
    <row r="8633" spans="1:12">
      <c r="A8633" s="15">
        <v>64633060</v>
      </c>
      <c r="B8633" t="s">
        <v>10234</v>
      </c>
      <c r="C8633" t="s">
        <v>10495</v>
      </c>
      <c r="D8633" t="s">
        <v>10577</v>
      </c>
      <c r="E8633" t="s">
        <v>10560</v>
      </c>
      <c r="F8633" t="s">
        <v>5453</v>
      </c>
      <c r="G8633" s="160" t="s">
        <v>3997</v>
      </c>
      <c r="H8633" t="s">
        <v>5454</v>
      </c>
      <c r="I8633" s="160" t="s">
        <v>3995</v>
      </c>
      <c r="J8633" t="s">
        <v>5461</v>
      </c>
      <c r="K8633">
        <v>99</v>
      </c>
      <c r="L8633" t="s">
        <v>3999</v>
      </c>
    </row>
    <row r="8634" spans="1:12">
      <c r="A8634" s="15">
        <v>64633080</v>
      </c>
      <c r="B8634" t="s">
        <v>10234</v>
      </c>
      <c r="C8634" t="s">
        <v>10495</v>
      </c>
      <c r="D8634" t="s">
        <v>10577</v>
      </c>
      <c r="E8634" t="s">
        <v>10587</v>
      </c>
      <c r="F8634" t="s">
        <v>5453</v>
      </c>
      <c r="G8634" s="160" t="s">
        <v>3997</v>
      </c>
      <c r="H8634" t="s">
        <v>5454</v>
      </c>
      <c r="I8634" s="160" t="s">
        <v>3995</v>
      </c>
      <c r="J8634" t="s">
        <v>5461</v>
      </c>
      <c r="K8634" s="160" t="s">
        <v>4198</v>
      </c>
      <c r="L8634" t="s">
        <v>6304</v>
      </c>
    </row>
    <row r="8635" spans="1:12">
      <c r="A8635" s="15">
        <v>64633081</v>
      </c>
      <c r="B8635" t="s">
        <v>10234</v>
      </c>
      <c r="C8635" t="s">
        <v>10495</v>
      </c>
      <c r="D8635" t="s">
        <v>10577</v>
      </c>
      <c r="E8635" t="s">
        <v>6422</v>
      </c>
      <c r="F8635" t="s">
        <v>5453</v>
      </c>
      <c r="G8635" s="160" t="s">
        <v>3997</v>
      </c>
      <c r="H8635" t="s">
        <v>5454</v>
      </c>
      <c r="I8635" s="160" t="s">
        <v>3995</v>
      </c>
      <c r="J8635" t="s">
        <v>5461</v>
      </c>
      <c r="K8635" s="160" t="s">
        <v>4198</v>
      </c>
      <c r="L8635" t="s">
        <v>6304</v>
      </c>
    </row>
    <row r="8636" spans="1:12">
      <c r="A8636" s="15">
        <v>64633082</v>
      </c>
      <c r="B8636" t="s">
        <v>10234</v>
      </c>
      <c r="C8636" t="s">
        <v>10495</v>
      </c>
      <c r="D8636" t="s">
        <v>10577</v>
      </c>
      <c r="E8636" t="s">
        <v>6423</v>
      </c>
      <c r="F8636" t="s">
        <v>5453</v>
      </c>
      <c r="G8636" s="160" t="s">
        <v>3997</v>
      </c>
      <c r="H8636" t="s">
        <v>5454</v>
      </c>
      <c r="I8636" s="160" t="s">
        <v>3995</v>
      </c>
      <c r="J8636" t="s">
        <v>5461</v>
      </c>
      <c r="K8636" s="160" t="s">
        <v>4198</v>
      </c>
      <c r="L8636" t="s">
        <v>6304</v>
      </c>
    </row>
    <row r="8637" spans="1:12">
      <c r="A8637" s="15">
        <v>64633083</v>
      </c>
      <c r="B8637" t="s">
        <v>10234</v>
      </c>
      <c r="C8637" t="s">
        <v>10495</v>
      </c>
      <c r="D8637" t="s">
        <v>10577</v>
      </c>
      <c r="E8637" t="s">
        <v>6424</v>
      </c>
      <c r="F8637" t="s">
        <v>5453</v>
      </c>
      <c r="G8637" s="160" t="s">
        <v>3997</v>
      </c>
      <c r="H8637" t="s">
        <v>5454</v>
      </c>
      <c r="I8637" s="160" t="s">
        <v>3995</v>
      </c>
      <c r="J8637" t="s">
        <v>5461</v>
      </c>
      <c r="K8637" s="160" t="s">
        <v>4198</v>
      </c>
      <c r="L8637" t="s">
        <v>6304</v>
      </c>
    </row>
    <row r="8638" spans="1:12">
      <c r="A8638" s="15">
        <v>64633084</v>
      </c>
      <c r="B8638" t="s">
        <v>10234</v>
      </c>
      <c r="C8638" t="s">
        <v>10495</v>
      </c>
      <c r="D8638" t="s">
        <v>10577</v>
      </c>
      <c r="E8638" t="s">
        <v>6305</v>
      </c>
      <c r="F8638" t="s">
        <v>5453</v>
      </c>
      <c r="G8638" s="160" t="s">
        <v>3997</v>
      </c>
      <c r="H8638" t="s">
        <v>5454</v>
      </c>
      <c r="I8638" s="160" t="s">
        <v>3995</v>
      </c>
      <c r="J8638" t="s">
        <v>5461</v>
      </c>
      <c r="K8638">
        <v>99</v>
      </c>
      <c r="L8638" t="s">
        <v>3999</v>
      </c>
    </row>
    <row r="8639" spans="1:12">
      <c r="A8639" s="15">
        <v>64633085</v>
      </c>
      <c r="B8639" t="s">
        <v>10234</v>
      </c>
      <c r="C8639" t="s">
        <v>10495</v>
      </c>
      <c r="D8639" t="s">
        <v>10577</v>
      </c>
      <c r="E8639" t="s">
        <v>6306</v>
      </c>
      <c r="F8639" t="s">
        <v>5453</v>
      </c>
      <c r="G8639" s="160" t="s">
        <v>3997</v>
      </c>
      <c r="H8639" t="s">
        <v>5454</v>
      </c>
      <c r="I8639" s="160" t="s">
        <v>3995</v>
      </c>
      <c r="J8639" t="s">
        <v>5461</v>
      </c>
      <c r="K8639">
        <v>99</v>
      </c>
      <c r="L8639" t="s">
        <v>3999</v>
      </c>
    </row>
    <row r="8640" spans="1:12">
      <c r="A8640" s="15">
        <v>64633086</v>
      </c>
      <c r="B8640" t="s">
        <v>10234</v>
      </c>
      <c r="C8640" t="s">
        <v>10495</v>
      </c>
      <c r="D8640" t="s">
        <v>10577</v>
      </c>
      <c r="E8640" t="s">
        <v>6307</v>
      </c>
      <c r="F8640" t="s">
        <v>5453</v>
      </c>
      <c r="G8640" s="160" t="s">
        <v>3997</v>
      </c>
      <c r="H8640" t="s">
        <v>5454</v>
      </c>
      <c r="I8640" s="160" t="s">
        <v>3995</v>
      </c>
      <c r="J8640" t="s">
        <v>5461</v>
      </c>
      <c r="K8640">
        <v>99</v>
      </c>
      <c r="L8640" t="s">
        <v>3999</v>
      </c>
    </row>
    <row r="8641" spans="1:12">
      <c r="A8641" s="15">
        <v>64680001</v>
      </c>
      <c r="B8641" t="s">
        <v>10234</v>
      </c>
      <c r="C8641" t="s">
        <v>10495</v>
      </c>
      <c r="D8641" t="s">
        <v>4391</v>
      </c>
      <c r="E8641" t="s">
        <v>4391</v>
      </c>
      <c r="F8641" t="s">
        <v>5453</v>
      </c>
      <c r="G8641" s="160" t="s">
        <v>3997</v>
      </c>
      <c r="H8641" t="s">
        <v>5454</v>
      </c>
      <c r="I8641" s="160" t="s">
        <v>3995</v>
      </c>
      <c r="J8641" t="s">
        <v>5461</v>
      </c>
      <c r="K8641" s="160" t="s">
        <v>4198</v>
      </c>
      <c r="L8641" t="s">
        <v>6304</v>
      </c>
    </row>
    <row r="8642" spans="1:12">
      <c r="A8642" s="15">
        <v>64682001</v>
      </c>
      <c r="B8642" t="s">
        <v>10234</v>
      </c>
      <c r="C8642" t="s">
        <v>10495</v>
      </c>
      <c r="D8642" t="s">
        <v>4392</v>
      </c>
      <c r="E8642" t="s">
        <v>4393</v>
      </c>
      <c r="F8642" t="s">
        <v>5453</v>
      </c>
      <c r="G8642">
        <v>10</v>
      </c>
      <c r="H8642" t="s">
        <v>4358</v>
      </c>
      <c r="I8642" s="160" t="s">
        <v>3997</v>
      </c>
      <c r="J8642" t="s">
        <v>4394</v>
      </c>
      <c r="K8642">
        <v>99</v>
      </c>
      <c r="L8642" t="s">
        <v>3999</v>
      </c>
    </row>
    <row r="8643" spans="1:12">
      <c r="A8643" s="15">
        <v>64682002</v>
      </c>
      <c r="B8643" t="s">
        <v>10234</v>
      </c>
      <c r="C8643" t="s">
        <v>10495</v>
      </c>
      <c r="D8643" t="s">
        <v>4392</v>
      </c>
      <c r="E8643" t="s">
        <v>4395</v>
      </c>
      <c r="F8643" t="s">
        <v>5453</v>
      </c>
      <c r="G8643">
        <v>10</v>
      </c>
      <c r="H8643" t="s">
        <v>4358</v>
      </c>
      <c r="I8643" s="160" t="s">
        <v>3997</v>
      </c>
      <c r="J8643" t="s">
        <v>4394</v>
      </c>
      <c r="K8643">
        <v>99</v>
      </c>
      <c r="L8643" t="s">
        <v>3999</v>
      </c>
    </row>
    <row r="8644" spans="1:12">
      <c r="A8644" s="15">
        <v>64682501</v>
      </c>
      <c r="B8644" t="s">
        <v>10234</v>
      </c>
      <c r="C8644" t="s">
        <v>10495</v>
      </c>
      <c r="D8644" t="s">
        <v>4396</v>
      </c>
      <c r="E8644" t="s">
        <v>6349</v>
      </c>
      <c r="F8644" t="s">
        <v>5453</v>
      </c>
      <c r="G8644">
        <v>10</v>
      </c>
      <c r="H8644" t="s">
        <v>4358</v>
      </c>
      <c r="I8644" s="160" t="s">
        <v>3997</v>
      </c>
      <c r="J8644" t="s">
        <v>4394</v>
      </c>
      <c r="K8644">
        <v>99</v>
      </c>
      <c r="L8644" t="s">
        <v>3999</v>
      </c>
    </row>
    <row r="8645" spans="1:12">
      <c r="A8645" s="15">
        <v>64682502</v>
      </c>
      <c r="B8645" t="s">
        <v>10234</v>
      </c>
      <c r="C8645" t="s">
        <v>10495</v>
      </c>
      <c r="D8645" t="s">
        <v>4396</v>
      </c>
      <c r="E8645" t="s">
        <v>10588</v>
      </c>
      <c r="F8645" t="s">
        <v>5453</v>
      </c>
      <c r="G8645">
        <v>10</v>
      </c>
      <c r="H8645" t="s">
        <v>4358</v>
      </c>
      <c r="I8645" s="160" t="s">
        <v>3997</v>
      </c>
      <c r="J8645" t="s">
        <v>4394</v>
      </c>
      <c r="K8645">
        <v>99</v>
      </c>
      <c r="L8645" t="s">
        <v>3999</v>
      </c>
    </row>
    <row r="8646" spans="1:12">
      <c r="A8646" s="15">
        <v>64682599</v>
      </c>
      <c r="B8646" t="s">
        <v>10234</v>
      </c>
      <c r="C8646" t="s">
        <v>10495</v>
      </c>
      <c r="D8646" t="s">
        <v>4396</v>
      </c>
      <c r="E8646" t="s">
        <v>7500</v>
      </c>
      <c r="F8646" t="s">
        <v>5453</v>
      </c>
      <c r="G8646">
        <v>10</v>
      </c>
      <c r="H8646" t="s">
        <v>4358</v>
      </c>
      <c r="I8646" s="160" t="s">
        <v>3997</v>
      </c>
      <c r="J8646" t="s">
        <v>4394</v>
      </c>
      <c r="K8646">
        <v>99</v>
      </c>
      <c r="L8646" t="s">
        <v>3999</v>
      </c>
    </row>
    <row r="8647" spans="1:12">
      <c r="A8647" s="15">
        <v>64820001</v>
      </c>
      <c r="B8647" t="s">
        <v>10234</v>
      </c>
      <c r="C8647" t="s">
        <v>10589</v>
      </c>
      <c r="D8647" t="s">
        <v>10590</v>
      </c>
      <c r="E8647" t="s">
        <v>10591</v>
      </c>
      <c r="F8647" t="s">
        <v>5453</v>
      </c>
      <c r="G8647" s="160" t="s">
        <v>3997</v>
      </c>
      <c r="H8647" t="s">
        <v>5454</v>
      </c>
      <c r="I8647" s="160" t="s">
        <v>3995</v>
      </c>
      <c r="J8647" t="s">
        <v>5461</v>
      </c>
      <c r="K8647">
        <v>99</v>
      </c>
      <c r="L8647" t="s">
        <v>3999</v>
      </c>
    </row>
    <row r="8648" spans="1:12">
      <c r="A8648" s="15">
        <v>64820010</v>
      </c>
      <c r="B8648" t="s">
        <v>10234</v>
      </c>
      <c r="C8648" t="s">
        <v>10589</v>
      </c>
      <c r="D8648" t="s">
        <v>10590</v>
      </c>
      <c r="E8648" t="s">
        <v>10579</v>
      </c>
      <c r="F8648" t="s">
        <v>5453</v>
      </c>
      <c r="G8648" s="160" t="s">
        <v>3997</v>
      </c>
      <c r="H8648" t="s">
        <v>5454</v>
      </c>
      <c r="I8648" s="160" t="s">
        <v>3995</v>
      </c>
      <c r="J8648" t="s">
        <v>5461</v>
      </c>
      <c r="K8648">
        <v>99</v>
      </c>
      <c r="L8648" t="s">
        <v>3999</v>
      </c>
    </row>
    <row r="8649" spans="1:12">
      <c r="A8649" s="15">
        <v>64821001</v>
      </c>
      <c r="B8649" t="s">
        <v>10234</v>
      </c>
      <c r="C8649" t="s">
        <v>10589</v>
      </c>
      <c r="D8649" t="s">
        <v>10592</v>
      </c>
      <c r="E8649" t="s">
        <v>10593</v>
      </c>
      <c r="F8649" t="s">
        <v>5453</v>
      </c>
      <c r="G8649" s="160" t="s">
        <v>3997</v>
      </c>
      <c r="H8649" t="s">
        <v>5454</v>
      </c>
      <c r="I8649" s="160" t="s">
        <v>3995</v>
      </c>
      <c r="J8649" t="s">
        <v>5461</v>
      </c>
      <c r="K8649">
        <v>99</v>
      </c>
      <c r="L8649" t="s">
        <v>3999</v>
      </c>
    </row>
    <row r="8650" spans="1:12">
      <c r="A8650" s="15">
        <v>64821010</v>
      </c>
      <c r="B8650" t="s">
        <v>10234</v>
      </c>
      <c r="C8650" t="s">
        <v>10589</v>
      </c>
      <c r="D8650" t="s">
        <v>10592</v>
      </c>
      <c r="E8650" t="s">
        <v>10594</v>
      </c>
      <c r="F8650" t="s">
        <v>5453</v>
      </c>
      <c r="G8650" s="160" t="s">
        <v>3997</v>
      </c>
      <c r="H8650" t="s">
        <v>5454</v>
      </c>
      <c r="I8650" s="160" t="s">
        <v>3995</v>
      </c>
      <c r="J8650" t="s">
        <v>5461</v>
      </c>
      <c r="K8650">
        <v>99</v>
      </c>
      <c r="L8650" t="s">
        <v>3999</v>
      </c>
    </row>
    <row r="8651" spans="1:12">
      <c r="A8651" s="15">
        <v>64822001</v>
      </c>
      <c r="B8651" t="s">
        <v>10234</v>
      </c>
      <c r="C8651" t="s">
        <v>10589</v>
      </c>
      <c r="D8651" t="s">
        <v>10595</v>
      </c>
      <c r="E8651" t="s">
        <v>10596</v>
      </c>
      <c r="F8651" t="s">
        <v>5453</v>
      </c>
      <c r="G8651" s="160" t="s">
        <v>3997</v>
      </c>
      <c r="H8651" t="s">
        <v>5454</v>
      </c>
      <c r="I8651" s="160" t="s">
        <v>3995</v>
      </c>
      <c r="J8651" t="s">
        <v>5461</v>
      </c>
      <c r="K8651">
        <v>99</v>
      </c>
      <c r="L8651" t="s">
        <v>3999</v>
      </c>
    </row>
    <row r="8652" spans="1:12">
      <c r="A8652" s="15">
        <v>64822010</v>
      </c>
      <c r="B8652" t="s">
        <v>10234</v>
      </c>
      <c r="C8652" t="s">
        <v>10589</v>
      </c>
      <c r="D8652" t="s">
        <v>10595</v>
      </c>
      <c r="E8652" t="s">
        <v>10413</v>
      </c>
      <c r="F8652" t="s">
        <v>5453</v>
      </c>
      <c r="G8652" s="160" t="s">
        <v>3997</v>
      </c>
      <c r="H8652" t="s">
        <v>5454</v>
      </c>
      <c r="I8652" s="160" t="s">
        <v>3995</v>
      </c>
      <c r="J8652" t="s">
        <v>5461</v>
      </c>
      <c r="K8652">
        <v>99</v>
      </c>
      <c r="L8652" t="s">
        <v>3999</v>
      </c>
    </row>
    <row r="8653" spans="1:12">
      <c r="A8653" s="15">
        <v>64823001</v>
      </c>
      <c r="B8653" t="s">
        <v>10234</v>
      </c>
      <c r="C8653" t="s">
        <v>10589</v>
      </c>
      <c r="D8653" t="s">
        <v>10597</v>
      </c>
      <c r="E8653" t="s">
        <v>10598</v>
      </c>
      <c r="F8653" t="s">
        <v>5453</v>
      </c>
      <c r="G8653" s="160" t="s">
        <v>3997</v>
      </c>
      <c r="H8653" t="s">
        <v>5454</v>
      </c>
      <c r="I8653" s="160" t="s">
        <v>3995</v>
      </c>
      <c r="J8653" t="s">
        <v>5461</v>
      </c>
      <c r="K8653">
        <v>99</v>
      </c>
      <c r="L8653" t="s">
        <v>3999</v>
      </c>
    </row>
    <row r="8654" spans="1:12">
      <c r="A8654" s="15">
        <v>64823010</v>
      </c>
      <c r="B8654" t="s">
        <v>10234</v>
      </c>
      <c r="C8654" t="s">
        <v>10589</v>
      </c>
      <c r="D8654" t="s">
        <v>10597</v>
      </c>
      <c r="E8654" t="s">
        <v>10599</v>
      </c>
      <c r="F8654" t="s">
        <v>5453</v>
      </c>
      <c r="G8654" s="160" t="s">
        <v>3997</v>
      </c>
      <c r="H8654" t="s">
        <v>5454</v>
      </c>
      <c r="I8654" s="160" t="s">
        <v>3995</v>
      </c>
      <c r="J8654" t="s">
        <v>5461</v>
      </c>
      <c r="K8654">
        <v>99</v>
      </c>
      <c r="L8654" t="s">
        <v>3999</v>
      </c>
    </row>
    <row r="8655" spans="1:12">
      <c r="A8655" s="15">
        <v>64824001</v>
      </c>
      <c r="B8655" t="s">
        <v>10234</v>
      </c>
      <c r="C8655" t="s">
        <v>10589</v>
      </c>
      <c r="D8655" t="s">
        <v>10600</v>
      </c>
      <c r="E8655" t="s">
        <v>10601</v>
      </c>
      <c r="F8655" t="s">
        <v>5453</v>
      </c>
      <c r="G8655" s="160" t="s">
        <v>3997</v>
      </c>
      <c r="H8655" t="s">
        <v>5454</v>
      </c>
      <c r="I8655" s="160" t="s">
        <v>3995</v>
      </c>
      <c r="J8655" t="s">
        <v>5461</v>
      </c>
      <c r="K8655">
        <v>99</v>
      </c>
      <c r="L8655" t="s">
        <v>3999</v>
      </c>
    </row>
    <row r="8656" spans="1:12">
      <c r="A8656" s="15">
        <v>64824010</v>
      </c>
      <c r="B8656" t="s">
        <v>10234</v>
      </c>
      <c r="C8656" t="s">
        <v>10589</v>
      </c>
      <c r="D8656" t="s">
        <v>10600</v>
      </c>
      <c r="E8656" t="s">
        <v>10602</v>
      </c>
      <c r="F8656" t="s">
        <v>5453</v>
      </c>
      <c r="G8656" s="160" t="s">
        <v>3997</v>
      </c>
      <c r="H8656" t="s">
        <v>5454</v>
      </c>
      <c r="I8656" s="160" t="s">
        <v>3995</v>
      </c>
      <c r="J8656" t="s">
        <v>5461</v>
      </c>
      <c r="K8656">
        <v>99</v>
      </c>
      <c r="L8656" t="s">
        <v>3999</v>
      </c>
    </row>
    <row r="8657" spans="1:12">
      <c r="A8657" s="15">
        <v>64880001</v>
      </c>
      <c r="B8657" t="s">
        <v>10234</v>
      </c>
      <c r="C8657" t="s">
        <v>10589</v>
      </c>
      <c r="D8657" t="s">
        <v>4391</v>
      </c>
      <c r="E8657" t="s">
        <v>4391</v>
      </c>
      <c r="F8657" t="s">
        <v>5453</v>
      </c>
      <c r="G8657" s="160" t="s">
        <v>3997</v>
      </c>
      <c r="H8657" t="s">
        <v>5454</v>
      </c>
      <c r="I8657" s="160" t="s">
        <v>3995</v>
      </c>
      <c r="J8657" t="s">
        <v>5461</v>
      </c>
      <c r="K8657">
        <v>99</v>
      </c>
      <c r="L8657" t="s">
        <v>3999</v>
      </c>
    </row>
    <row r="8658" spans="1:12">
      <c r="A8658" s="15">
        <v>64882001</v>
      </c>
      <c r="B8658" t="s">
        <v>10234</v>
      </c>
      <c r="C8658" t="s">
        <v>10589</v>
      </c>
      <c r="D8658" t="s">
        <v>4392</v>
      </c>
      <c r="E8658" t="s">
        <v>4393</v>
      </c>
      <c r="F8658" t="s">
        <v>5453</v>
      </c>
      <c r="G8658">
        <v>10</v>
      </c>
      <c r="H8658" t="s">
        <v>4358</v>
      </c>
      <c r="I8658" s="160" t="s">
        <v>3997</v>
      </c>
      <c r="J8658" t="s">
        <v>4394</v>
      </c>
      <c r="K8658">
        <v>99</v>
      </c>
      <c r="L8658" t="s">
        <v>3999</v>
      </c>
    </row>
    <row r="8659" spans="1:12">
      <c r="A8659" s="15">
        <v>64882002</v>
      </c>
      <c r="B8659" t="s">
        <v>10234</v>
      </c>
      <c r="C8659" t="s">
        <v>10589</v>
      </c>
      <c r="D8659" t="s">
        <v>4392</v>
      </c>
      <c r="E8659" t="s">
        <v>4395</v>
      </c>
      <c r="F8659" t="s">
        <v>5453</v>
      </c>
      <c r="G8659">
        <v>10</v>
      </c>
      <c r="H8659" t="s">
        <v>4358</v>
      </c>
      <c r="I8659" s="160" t="s">
        <v>3997</v>
      </c>
      <c r="J8659" t="s">
        <v>4394</v>
      </c>
      <c r="K8659">
        <v>99</v>
      </c>
      <c r="L8659" t="s">
        <v>3999</v>
      </c>
    </row>
    <row r="8660" spans="1:12">
      <c r="A8660" s="15">
        <v>64882599</v>
      </c>
      <c r="B8660" t="s">
        <v>10234</v>
      </c>
      <c r="C8660" t="s">
        <v>10589</v>
      </c>
      <c r="D8660" t="s">
        <v>4396</v>
      </c>
      <c r="E8660" t="s">
        <v>7500</v>
      </c>
      <c r="F8660" t="s">
        <v>5453</v>
      </c>
      <c r="G8660">
        <v>10</v>
      </c>
      <c r="H8660" t="s">
        <v>4358</v>
      </c>
      <c r="I8660" s="160" t="s">
        <v>3997</v>
      </c>
      <c r="J8660" t="s">
        <v>4394</v>
      </c>
      <c r="K8660">
        <v>99</v>
      </c>
      <c r="L8660" t="s">
        <v>3999</v>
      </c>
    </row>
    <row r="8661" spans="1:12">
      <c r="A8661" s="15">
        <v>64920001</v>
      </c>
      <c r="B8661" t="s">
        <v>10234</v>
      </c>
      <c r="C8661" t="s">
        <v>10603</v>
      </c>
      <c r="D8661" t="s">
        <v>10604</v>
      </c>
      <c r="E8661" t="s">
        <v>10605</v>
      </c>
      <c r="F8661" t="s">
        <v>5453</v>
      </c>
      <c r="G8661" s="160" t="s">
        <v>3997</v>
      </c>
      <c r="H8661" t="s">
        <v>5454</v>
      </c>
      <c r="I8661" s="160" t="s">
        <v>3995</v>
      </c>
      <c r="J8661" t="s">
        <v>5461</v>
      </c>
      <c r="K8661">
        <v>99</v>
      </c>
      <c r="L8661" t="s">
        <v>3999</v>
      </c>
    </row>
    <row r="8662" spans="1:12">
      <c r="A8662" s="15">
        <v>64920010</v>
      </c>
      <c r="B8662" t="s">
        <v>10234</v>
      </c>
      <c r="C8662" t="s">
        <v>10603</v>
      </c>
      <c r="D8662" t="s">
        <v>10604</v>
      </c>
      <c r="E8662" t="s">
        <v>10471</v>
      </c>
      <c r="F8662" t="s">
        <v>5453</v>
      </c>
      <c r="G8662" s="160" t="s">
        <v>3997</v>
      </c>
      <c r="H8662" t="s">
        <v>5454</v>
      </c>
      <c r="I8662" s="160" t="s">
        <v>3995</v>
      </c>
      <c r="J8662" t="s">
        <v>5461</v>
      </c>
      <c r="K8662" s="160" t="s">
        <v>3997</v>
      </c>
      <c r="L8662" t="s">
        <v>5462</v>
      </c>
    </row>
    <row r="8663" spans="1:12">
      <c r="A8663" s="15">
        <v>64920011</v>
      </c>
      <c r="B8663" t="s">
        <v>10234</v>
      </c>
      <c r="C8663" t="s">
        <v>10603</v>
      </c>
      <c r="D8663" t="s">
        <v>10604</v>
      </c>
      <c r="E8663" t="s">
        <v>10472</v>
      </c>
      <c r="F8663" t="s">
        <v>5453</v>
      </c>
      <c r="G8663" s="160" t="s">
        <v>3997</v>
      </c>
      <c r="H8663" t="s">
        <v>5454</v>
      </c>
      <c r="I8663" s="160" t="s">
        <v>3995</v>
      </c>
      <c r="J8663" t="s">
        <v>5461</v>
      </c>
      <c r="K8663" s="160" t="s">
        <v>3997</v>
      </c>
      <c r="L8663" t="s">
        <v>5462</v>
      </c>
    </row>
    <row r="8664" spans="1:12">
      <c r="A8664" s="15">
        <v>64920012</v>
      </c>
      <c r="B8664" t="s">
        <v>10234</v>
      </c>
      <c r="C8664" t="s">
        <v>10603</v>
      </c>
      <c r="D8664" t="s">
        <v>10604</v>
      </c>
      <c r="E8664" t="s">
        <v>10473</v>
      </c>
      <c r="F8664" t="s">
        <v>5453</v>
      </c>
      <c r="G8664" s="160" t="s">
        <v>3997</v>
      </c>
      <c r="H8664" t="s">
        <v>5454</v>
      </c>
      <c r="I8664" s="160" t="s">
        <v>3995</v>
      </c>
      <c r="J8664" t="s">
        <v>5461</v>
      </c>
      <c r="K8664" s="160" t="s">
        <v>3997</v>
      </c>
      <c r="L8664" t="s">
        <v>5462</v>
      </c>
    </row>
    <row r="8665" spans="1:12">
      <c r="A8665" s="15">
        <v>64920013</v>
      </c>
      <c r="B8665" t="s">
        <v>10234</v>
      </c>
      <c r="C8665" t="s">
        <v>10603</v>
      </c>
      <c r="D8665" t="s">
        <v>10604</v>
      </c>
      <c r="E8665" t="s">
        <v>10474</v>
      </c>
      <c r="F8665" t="s">
        <v>5453</v>
      </c>
      <c r="G8665" s="160" t="s">
        <v>3997</v>
      </c>
      <c r="H8665" t="s">
        <v>5454</v>
      </c>
      <c r="I8665" s="160" t="s">
        <v>3995</v>
      </c>
      <c r="J8665" t="s">
        <v>5461</v>
      </c>
      <c r="K8665" s="160" t="s">
        <v>3997</v>
      </c>
      <c r="L8665" t="s">
        <v>5462</v>
      </c>
    </row>
    <row r="8666" spans="1:12">
      <c r="A8666" s="15">
        <v>64920020</v>
      </c>
      <c r="B8666" t="s">
        <v>10234</v>
      </c>
      <c r="C8666" t="s">
        <v>10603</v>
      </c>
      <c r="D8666" t="s">
        <v>10604</v>
      </c>
      <c r="E8666" t="s">
        <v>10606</v>
      </c>
      <c r="F8666" t="s">
        <v>5453</v>
      </c>
      <c r="G8666" s="160" t="s">
        <v>3997</v>
      </c>
      <c r="H8666" t="s">
        <v>5454</v>
      </c>
      <c r="I8666" s="160" t="s">
        <v>3995</v>
      </c>
      <c r="J8666" t="s">
        <v>5461</v>
      </c>
      <c r="K8666">
        <v>99</v>
      </c>
      <c r="L8666" t="s">
        <v>3999</v>
      </c>
    </row>
    <row r="8667" spans="1:12">
      <c r="A8667" s="15">
        <v>64920021</v>
      </c>
      <c r="B8667" t="s">
        <v>10234</v>
      </c>
      <c r="C8667" t="s">
        <v>10603</v>
      </c>
      <c r="D8667" t="s">
        <v>10604</v>
      </c>
      <c r="E8667" t="s">
        <v>10607</v>
      </c>
      <c r="F8667" t="s">
        <v>5453</v>
      </c>
      <c r="G8667" s="160" t="s">
        <v>3997</v>
      </c>
      <c r="H8667" t="s">
        <v>5454</v>
      </c>
      <c r="I8667" s="160" t="s">
        <v>3995</v>
      </c>
      <c r="J8667" t="s">
        <v>5461</v>
      </c>
      <c r="K8667">
        <v>99</v>
      </c>
      <c r="L8667" t="s">
        <v>3999</v>
      </c>
    </row>
    <row r="8668" spans="1:12">
      <c r="A8668" s="15">
        <v>64920022</v>
      </c>
      <c r="B8668" t="s">
        <v>10234</v>
      </c>
      <c r="C8668" t="s">
        <v>10603</v>
      </c>
      <c r="D8668" t="s">
        <v>10604</v>
      </c>
      <c r="E8668" t="s">
        <v>10608</v>
      </c>
      <c r="F8668" t="s">
        <v>5453</v>
      </c>
      <c r="G8668" s="160" t="s">
        <v>3997</v>
      </c>
      <c r="H8668" t="s">
        <v>5454</v>
      </c>
      <c r="I8668" s="160" t="s">
        <v>3995</v>
      </c>
      <c r="J8668" t="s">
        <v>5461</v>
      </c>
      <c r="K8668" s="160" t="s">
        <v>3997</v>
      </c>
      <c r="L8668" t="s">
        <v>5462</v>
      </c>
    </row>
    <row r="8669" spans="1:12">
      <c r="A8669" s="15">
        <v>64920030</v>
      </c>
      <c r="B8669" t="s">
        <v>10234</v>
      </c>
      <c r="C8669" t="s">
        <v>10603</v>
      </c>
      <c r="D8669" t="s">
        <v>10604</v>
      </c>
      <c r="E8669" t="s">
        <v>10609</v>
      </c>
      <c r="F8669" t="s">
        <v>5453</v>
      </c>
      <c r="G8669" s="160" t="s">
        <v>3997</v>
      </c>
      <c r="H8669" t="s">
        <v>5454</v>
      </c>
      <c r="I8669" s="160" t="s">
        <v>3995</v>
      </c>
      <c r="J8669" t="s">
        <v>5461</v>
      </c>
      <c r="K8669">
        <v>99</v>
      </c>
      <c r="L8669" t="s">
        <v>3999</v>
      </c>
    </row>
    <row r="8670" spans="1:12">
      <c r="A8670" s="15">
        <v>64920031</v>
      </c>
      <c r="B8670" t="s">
        <v>10234</v>
      </c>
      <c r="C8670" t="s">
        <v>10603</v>
      </c>
      <c r="D8670" t="s">
        <v>10604</v>
      </c>
      <c r="E8670" t="s">
        <v>10610</v>
      </c>
      <c r="F8670" t="s">
        <v>5453</v>
      </c>
      <c r="G8670" s="160" t="s">
        <v>3997</v>
      </c>
      <c r="H8670" t="s">
        <v>5454</v>
      </c>
      <c r="I8670" s="160" t="s">
        <v>3995</v>
      </c>
      <c r="J8670" t="s">
        <v>5461</v>
      </c>
      <c r="K8670" s="160" t="s">
        <v>3997</v>
      </c>
      <c r="L8670" t="s">
        <v>5462</v>
      </c>
    </row>
    <row r="8671" spans="1:12">
      <c r="A8671" s="15">
        <v>64920032</v>
      </c>
      <c r="B8671" t="s">
        <v>10234</v>
      </c>
      <c r="C8671" t="s">
        <v>10603</v>
      </c>
      <c r="D8671" t="s">
        <v>10604</v>
      </c>
      <c r="E8671" t="s">
        <v>10611</v>
      </c>
      <c r="F8671" t="s">
        <v>5453</v>
      </c>
      <c r="G8671" s="160" t="s">
        <v>3997</v>
      </c>
      <c r="H8671" t="s">
        <v>5454</v>
      </c>
      <c r="I8671" s="160" t="s">
        <v>3995</v>
      </c>
      <c r="J8671" t="s">
        <v>5461</v>
      </c>
      <c r="K8671" s="160" t="s">
        <v>3997</v>
      </c>
      <c r="L8671" t="s">
        <v>5462</v>
      </c>
    </row>
    <row r="8672" spans="1:12">
      <c r="A8672" s="15">
        <v>64920033</v>
      </c>
      <c r="B8672" t="s">
        <v>10234</v>
      </c>
      <c r="C8672" t="s">
        <v>10603</v>
      </c>
      <c r="D8672" t="s">
        <v>10604</v>
      </c>
      <c r="E8672" t="s">
        <v>10612</v>
      </c>
      <c r="F8672" t="s">
        <v>5453</v>
      </c>
      <c r="G8672" s="160" t="s">
        <v>3997</v>
      </c>
      <c r="H8672" t="s">
        <v>5454</v>
      </c>
      <c r="I8672" s="160" t="s">
        <v>3995</v>
      </c>
      <c r="J8672" t="s">
        <v>5461</v>
      </c>
      <c r="K8672" s="160" t="s">
        <v>3997</v>
      </c>
      <c r="L8672" t="s">
        <v>5462</v>
      </c>
    </row>
    <row r="8673" spans="1:12">
      <c r="A8673" s="15">
        <v>64920034</v>
      </c>
      <c r="B8673" t="s">
        <v>10234</v>
      </c>
      <c r="C8673" t="s">
        <v>10603</v>
      </c>
      <c r="D8673" t="s">
        <v>10604</v>
      </c>
      <c r="E8673" t="s">
        <v>10613</v>
      </c>
      <c r="F8673" t="s">
        <v>5453</v>
      </c>
      <c r="G8673" s="160" t="s">
        <v>3997</v>
      </c>
      <c r="H8673" t="s">
        <v>5454</v>
      </c>
      <c r="I8673" s="160" t="s">
        <v>3995</v>
      </c>
      <c r="J8673" t="s">
        <v>5461</v>
      </c>
      <c r="K8673">
        <v>99</v>
      </c>
      <c r="L8673" t="s">
        <v>3999</v>
      </c>
    </row>
    <row r="8674" spans="1:12">
      <c r="A8674" s="15">
        <v>64930001</v>
      </c>
      <c r="B8674" t="s">
        <v>10234</v>
      </c>
      <c r="C8674" t="s">
        <v>10603</v>
      </c>
      <c r="D8674" t="s">
        <v>10614</v>
      </c>
      <c r="E8674" t="s">
        <v>10615</v>
      </c>
      <c r="F8674" t="s">
        <v>5453</v>
      </c>
      <c r="G8674" s="160" t="s">
        <v>3997</v>
      </c>
      <c r="H8674" t="s">
        <v>5454</v>
      </c>
      <c r="I8674" s="160" t="s">
        <v>3995</v>
      </c>
      <c r="J8674" t="s">
        <v>5461</v>
      </c>
      <c r="K8674" s="160" t="s">
        <v>3997</v>
      </c>
      <c r="L8674" t="s">
        <v>5462</v>
      </c>
    </row>
    <row r="8675" spans="1:12">
      <c r="A8675" s="15">
        <v>64930010</v>
      </c>
      <c r="B8675" t="s">
        <v>10234</v>
      </c>
      <c r="C8675" t="s">
        <v>10603</v>
      </c>
      <c r="D8675" t="s">
        <v>10614</v>
      </c>
      <c r="E8675" t="s">
        <v>10616</v>
      </c>
      <c r="F8675" t="s">
        <v>5453</v>
      </c>
      <c r="G8675" s="160" t="s">
        <v>3997</v>
      </c>
      <c r="H8675" t="s">
        <v>5454</v>
      </c>
      <c r="I8675" s="160" t="s">
        <v>3995</v>
      </c>
      <c r="J8675" t="s">
        <v>5461</v>
      </c>
      <c r="K8675" s="160" t="s">
        <v>3997</v>
      </c>
      <c r="L8675" t="s">
        <v>5462</v>
      </c>
    </row>
    <row r="8676" spans="1:12">
      <c r="A8676" s="15">
        <v>64930011</v>
      </c>
      <c r="B8676" t="s">
        <v>10234</v>
      </c>
      <c r="C8676" t="s">
        <v>10603</v>
      </c>
      <c r="D8676" t="s">
        <v>10614</v>
      </c>
      <c r="E8676" t="s">
        <v>10617</v>
      </c>
      <c r="F8676" t="s">
        <v>5453</v>
      </c>
      <c r="G8676" s="160" t="s">
        <v>3997</v>
      </c>
      <c r="H8676" t="s">
        <v>5454</v>
      </c>
      <c r="I8676" s="160" t="s">
        <v>3995</v>
      </c>
      <c r="J8676" t="s">
        <v>5461</v>
      </c>
      <c r="K8676" s="160" t="s">
        <v>3997</v>
      </c>
      <c r="L8676" t="s">
        <v>5462</v>
      </c>
    </row>
    <row r="8677" spans="1:12">
      <c r="A8677" s="15">
        <v>64930012</v>
      </c>
      <c r="B8677" t="s">
        <v>10234</v>
      </c>
      <c r="C8677" t="s">
        <v>10603</v>
      </c>
      <c r="D8677" t="s">
        <v>10614</v>
      </c>
      <c r="E8677" t="s">
        <v>10618</v>
      </c>
      <c r="F8677" t="s">
        <v>5453</v>
      </c>
      <c r="G8677" s="160" t="s">
        <v>3997</v>
      </c>
      <c r="H8677" t="s">
        <v>5454</v>
      </c>
      <c r="I8677" s="160" t="s">
        <v>3995</v>
      </c>
      <c r="J8677" t="s">
        <v>5461</v>
      </c>
      <c r="K8677" s="160" t="s">
        <v>3997</v>
      </c>
      <c r="L8677" t="s">
        <v>5462</v>
      </c>
    </row>
    <row r="8678" spans="1:12">
      <c r="A8678" s="15">
        <v>64930020</v>
      </c>
      <c r="B8678" t="s">
        <v>10234</v>
      </c>
      <c r="C8678" t="s">
        <v>10603</v>
      </c>
      <c r="D8678" t="s">
        <v>10614</v>
      </c>
      <c r="E8678" t="s">
        <v>10619</v>
      </c>
      <c r="F8678" t="s">
        <v>5453</v>
      </c>
      <c r="G8678" s="160" t="s">
        <v>3997</v>
      </c>
      <c r="H8678" t="s">
        <v>5454</v>
      </c>
      <c r="I8678" s="160" t="s">
        <v>3995</v>
      </c>
      <c r="J8678" t="s">
        <v>5461</v>
      </c>
      <c r="K8678" s="160" t="s">
        <v>3997</v>
      </c>
      <c r="L8678" t="s">
        <v>5462</v>
      </c>
    </row>
    <row r="8679" spans="1:12">
      <c r="A8679" s="15">
        <v>64930021</v>
      </c>
      <c r="B8679" t="s">
        <v>10234</v>
      </c>
      <c r="C8679" t="s">
        <v>10603</v>
      </c>
      <c r="D8679" t="s">
        <v>10614</v>
      </c>
      <c r="E8679" t="s">
        <v>10620</v>
      </c>
      <c r="F8679" t="s">
        <v>5453</v>
      </c>
      <c r="G8679" s="160" t="s">
        <v>3997</v>
      </c>
      <c r="H8679" t="s">
        <v>5454</v>
      </c>
      <c r="I8679" s="160" t="s">
        <v>3995</v>
      </c>
      <c r="J8679" t="s">
        <v>5461</v>
      </c>
      <c r="K8679" s="160" t="s">
        <v>3997</v>
      </c>
      <c r="L8679" t="s">
        <v>5462</v>
      </c>
    </row>
    <row r="8680" spans="1:12">
      <c r="A8680" s="15">
        <v>64930030</v>
      </c>
      <c r="B8680" t="s">
        <v>10234</v>
      </c>
      <c r="C8680" t="s">
        <v>10603</v>
      </c>
      <c r="D8680" t="s">
        <v>10614</v>
      </c>
      <c r="E8680" t="s">
        <v>10609</v>
      </c>
      <c r="F8680" t="s">
        <v>5453</v>
      </c>
      <c r="G8680" s="160" t="s">
        <v>3997</v>
      </c>
      <c r="H8680" t="s">
        <v>5454</v>
      </c>
      <c r="I8680" s="160" t="s">
        <v>3995</v>
      </c>
      <c r="J8680" t="s">
        <v>5461</v>
      </c>
      <c r="K8680" s="160" t="s">
        <v>3997</v>
      </c>
      <c r="L8680" t="s">
        <v>5462</v>
      </c>
    </row>
    <row r="8681" spans="1:12">
      <c r="A8681" s="15">
        <v>64930031</v>
      </c>
      <c r="B8681" t="s">
        <v>10234</v>
      </c>
      <c r="C8681" t="s">
        <v>10603</v>
      </c>
      <c r="D8681" t="s">
        <v>10614</v>
      </c>
      <c r="E8681" t="s">
        <v>10621</v>
      </c>
      <c r="F8681" t="s">
        <v>5453</v>
      </c>
      <c r="G8681" s="160" t="s">
        <v>3997</v>
      </c>
      <c r="H8681" t="s">
        <v>5454</v>
      </c>
      <c r="I8681" s="160" t="s">
        <v>3995</v>
      </c>
      <c r="J8681" t="s">
        <v>5461</v>
      </c>
      <c r="K8681" s="160" t="s">
        <v>3997</v>
      </c>
      <c r="L8681" t="s">
        <v>5462</v>
      </c>
    </row>
    <row r="8682" spans="1:12">
      <c r="A8682" s="15">
        <v>64930035</v>
      </c>
      <c r="B8682" t="s">
        <v>10234</v>
      </c>
      <c r="C8682" t="s">
        <v>10603</v>
      </c>
      <c r="D8682" t="s">
        <v>10614</v>
      </c>
      <c r="E8682" t="s">
        <v>10622</v>
      </c>
      <c r="F8682" t="s">
        <v>5453</v>
      </c>
      <c r="G8682" s="160" t="s">
        <v>3997</v>
      </c>
      <c r="H8682" t="s">
        <v>5454</v>
      </c>
      <c r="I8682" s="160" t="s">
        <v>3995</v>
      </c>
      <c r="J8682" t="s">
        <v>5461</v>
      </c>
      <c r="K8682" s="160" t="s">
        <v>3997</v>
      </c>
      <c r="L8682" t="s">
        <v>5462</v>
      </c>
    </row>
    <row r="8683" spans="1:12">
      <c r="A8683" s="15">
        <v>64930040</v>
      </c>
      <c r="B8683" t="s">
        <v>10234</v>
      </c>
      <c r="C8683" t="s">
        <v>10603</v>
      </c>
      <c r="D8683" t="s">
        <v>10614</v>
      </c>
      <c r="E8683" t="s">
        <v>5903</v>
      </c>
      <c r="F8683" t="s">
        <v>4073</v>
      </c>
      <c r="G8683" s="160" t="s">
        <v>4074</v>
      </c>
      <c r="H8683" t="s">
        <v>4075</v>
      </c>
      <c r="I8683" s="160" t="s">
        <v>4076</v>
      </c>
      <c r="J8683" t="s">
        <v>4077</v>
      </c>
      <c r="K8683">
        <v>99</v>
      </c>
      <c r="L8683" t="s">
        <v>3999</v>
      </c>
    </row>
    <row r="8684" spans="1:12">
      <c r="A8684" s="15">
        <v>64930041</v>
      </c>
      <c r="B8684" t="s">
        <v>10234</v>
      </c>
      <c r="C8684" t="s">
        <v>10603</v>
      </c>
      <c r="D8684" t="s">
        <v>10614</v>
      </c>
      <c r="E8684" t="s">
        <v>10623</v>
      </c>
      <c r="F8684" t="s">
        <v>4073</v>
      </c>
      <c r="G8684" s="160" t="s">
        <v>4074</v>
      </c>
      <c r="H8684" t="s">
        <v>4075</v>
      </c>
      <c r="I8684" s="160" t="s">
        <v>4076</v>
      </c>
      <c r="J8684" t="s">
        <v>4077</v>
      </c>
      <c r="K8684">
        <v>99</v>
      </c>
      <c r="L8684" t="s">
        <v>3999</v>
      </c>
    </row>
    <row r="8685" spans="1:12">
      <c r="A8685" s="15">
        <v>64930045</v>
      </c>
      <c r="B8685" t="s">
        <v>10234</v>
      </c>
      <c r="C8685" t="s">
        <v>10603</v>
      </c>
      <c r="D8685" t="s">
        <v>10614</v>
      </c>
      <c r="E8685" t="s">
        <v>10624</v>
      </c>
      <c r="F8685" t="s">
        <v>4073</v>
      </c>
      <c r="G8685" s="160" t="s">
        <v>4074</v>
      </c>
      <c r="H8685" t="s">
        <v>4075</v>
      </c>
      <c r="I8685" s="160" t="s">
        <v>4076</v>
      </c>
      <c r="J8685" t="s">
        <v>4077</v>
      </c>
      <c r="K8685">
        <v>99</v>
      </c>
      <c r="L8685" t="s">
        <v>3999</v>
      </c>
    </row>
    <row r="8686" spans="1:12">
      <c r="A8686" s="15">
        <v>64930050</v>
      </c>
      <c r="B8686" t="s">
        <v>10234</v>
      </c>
      <c r="C8686" t="s">
        <v>10603</v>
      </c>
      <c r="D8686" t="s">
        <v>10614</v>
      </c>
      <c r="E8686" t="s">
        <v>4175</v>
      </c>
      <c r="F8686" t="s">
        <v>5453</v>
      </c>
      <c r="G8686" s="160" t="s">
        <v>3997</v>
      </c>
      <c r="H8686" t="s">
        <v>5454</v>
      </c>
      <c r="I8686" s="160" t="s">
        <v>3995</v>
      </c>
      <c r="J8686" t="s">
        <v>5461</v>
      </c>
      <c r="K8686" s="160" t="s">
        <v>3997</v>
      </c>
      <c r="L8686" t="s">
        <v>5462</v>
      </c>
    </row>
    <row r="8687" spans="1:12">
      <c r="A8687" s="15">
        <v>64931001</v>
      </c>
      <c r="B8687" t="s">
        <v>10234</v>
      </c>
      <c r="C8687" t="s">
        <v>10603</v>
      </c>
      <c r="D8687" t="s">
        <v>10625</v>
      </c>
      <c r="E8687" t="s">
        <v>10626</v>
      </c>
      <c r="F8687" t="s">
        <v>5453</v>
      </c>
      <c r="G8687" s="160" t="s">
        <v>3997</v>
      </c>
      <c r="H8687" t="s">
        <v>5454</v>
      </c>
      <c r="I8687" s="160" t="s">
        <v>3995</v>
      </c>
      <c r="J8687" t="s">
        <v>5461</v>
      </c>
      <c r="K8687" s="160" t="s">
        <v>3997</v>
      </c>
      <c r="L8687" t="s">
        <v>5462</v>
      </c>
    </row>
    <row r="8688" spans="1:12">
      <c r="A8688" s="15">
        <v>64931010</v>
      </c>
      <c r="B8688" t="s">
        <v>10234</v>
      </c>
      <c r="C8688" t="s">
        <v>10603</v>
      </c>
      <c r="D8688" t="s">
        <v>10625</v>
      </c>
      <c r="E8688" t="s">
        <v>6428</v>
      </c>
      <c r="F8688" t="s">
        <v>5453</v>
      </c>
      <c r="G8688" s="160" t="s">
        <v>3997</v>
      </c>
      <c r="H8688" t="s">
        <v>5454</v>
      </c>
      <c r="I8688" s="160" t="s">
        <v>3995</v>
      </c>
      <c r="J8688" t="s">
        <v>5461</v>
      </c>
      <c r="K8688" s="160" t="s">
        <v>3997</v>
      </c>
      <c r="L8688" t="s">
        <v>5462</v>
      </c>
    </row>
    <row r="8689" spans="1:12">
      <c r="A8689" s="15">
        <v>64931011</v>
      </c>
      <c r="B8689" t="s">
        <v>10234</v>
      </c>
      <c r="C8689" t="s">
        <v>10603</v>
      </c>
      <c r="D8689" t="s">
        <v>10625</v>
      </c>
      <c r="E8689" t="s">
        <v>10627</v>
      </c>
      <c r="F8689" t="s">
        <v>5453</v>
      </c>
      <c r="G8689" s="160" t="s">
        <v>3997</v>
      </c>
      <c r="H8689" t="s">
        <v>5454</v>
      </c>
      <c r="I8689" s="160" t="s">
        <v>3995</v>
      </c>
      <c r="J8689" t="s">
        <v>5461</v>
      </c>
      <c r="K8689" s="160" t="s">
        <v>3997</v>
      </c>
      <c r="L8689" t="s">
        <v>5462</v>
      </c>
    </row>
    <row r="8690" spans="1:12">
      <c r="A8690" s="15">
        <v>64931012</v>
      </c>
      <c r="B8690" t="s">
        <v>10234</v>
      </c>
      <c r="C8690" t="s">
        <v>10603</v>
      </c>
      <c r="D8690" t="s">
        <v>10625</v>
      </c>
      <c r="E8690" t="s">
        <v>10618</v>
      </c>
      <c r="F8690" t="s">
        <v>5453</v>
      </c>
      <c r="G8690" s="160" t="s">
        <v>3997</v>
      </c>
      <c r="H8690" t="s">
        <v>5454</v>
      </c>
      <c r="I8690" s="160" t="s">
        <v>3995</v>
      </c>
      <c r="J8690" t="s">
        <v>5461</v>
      </c>
      <c r="K8690" s="160" t="s">
        <v>3997</v>
      </c>
      <c r="L8690" t="s">
        <v>5462</v>
      </c>
    </row>
    <row r="8691" spans="1:12">
      <c r="A8691" s="15">
        <v>64931020</v>
      </c>
      <c r="B8691" t="s">
        <v>10234</v>
      </c>
      <c r="C8691" t="s">
        <v>10603</v>
      </c>
      <c r="D8691" t="s">
        <v>10625</v>
      </c>
      <c r="E8691" t="s">
        <v>10628</v>
      </c>
      <c r="F8691" t="s">
        <v>5453</v>
      </c>
      <c r="G8691" s="160" t="s">
        <v>3997</v>
      </c>
      <c r="H8691" t="s">
        <v>5454</v>
      </c>
      <c r="I8691" s="160" t="s">
        <v>3995</v>
      </c>
      <c r="J8691" t="s">
        <v>5461</v>
      </c>
      <c r="K8691" s="160" t="s">
        <v>3997</v>
      </c>
      <c r="L8691" t="s">
        <v>5462</v>
      </c>
    </row>
    <row r="8692" spans="1:12">
      <c r="A8692" s="15">
        <v>64931021</v>
      </c>
      <c r="B8692" t="s">
        <v>10234</v>
      </c>
      <c r="C8692" t="s">
        <v>10603</v>
      </c>
      <c r="D8692" t="s">
        <v>10625</v>
      </c>
      <c r="E8692" t="s">
        <v>10629</v>
      </c>
      <c r="F8692" t="s">
        <v>5453</v>
      </c>
      <c r="G8692" s="160" t="s">
        <v>3997</v>
      </c>
      <c r="H8692" t="s">
        <v>5454</v>
      </c>
      <c r="I8692" s="160" t="s">
        <v>3995</v>
      </c>
      <c r="J8692" t="s">
        <v>5461</v>
      </c>
      <c r="K8692" s="160" t="s">
        <v>3997</v>
      </c>
      <c r="L8692" t="s">
        <v>5462</v>
      </c>
    </row>
    <row r="8693" spans="1:12">
      <c r="A8693" s="15">
        <v>64931022</v>
      </c>
      <c r="B8693" t="s">
        <v>10234</v>
      </c>
      <c r="C8693" t="s">
        <v>10603</v>
      </c>
      <c r="D8693" t="s">
        <v>10625</v>
      </c>
      <c r="E8693" t="s">
        <v>10630</v>
      </c>
      <c r="F8693" t="s">
        <v>5453</v>
      </c>
      <c r="G8693" s="160" t="s">
        <v>3997</v>
      </c>
      <c r="H8693" t="s">
        <v>5454</v>
      </c>
      <c r="I8693" s="160" t="s">
        <v>3995</v>
      </c>
      <c r="J8693" t="s">
        <v>5461</v>
      </c>
      <c r="K8693" s="160" t="s">
        <v>3997</v>
      </c>
      <c r="L8693" t="s">
        <v>5462</v>
      </c>
    </row>
    <row r="8694" spans="1:12">
      <c r="A8694" s="15">
        <v>64931030</v>
      </c>
      <c r="B8694" t="s">
        <v>10234</v>
      </c>
      <c r="C8694" t="s">
        <v>10603</v>
      </c>
      <c r="D8694" t="s">
        <v>10625</v>
      </c>
      <c r="E8694" t="s">
        <v>10609</v>
      </c>
      <c r="F8694" t="s">
        <v>5453</v>
      </c>
      <c r="G8694" s="160" t="s">
        <v>3997</v>
      </c>
      <c r="H8694" t="s">
        <v>5454</v>
      </c>
      <c r="I8694" s="160" t="s">
        <v>3995</v>
      </c>
      <c r="J8694" t="s">
        <v>5461</v>
      </c>
      <c r="K8694" s="160" t="s">
        <v>3997</v>
      </c>
      <c r="L8694" t="s">
        <v>5462</v>
      </c>
    </row>
    <row r="8695" spans="1:12">
      <c r="A8695" s="15">
        <v>64931031</v>
      </c>
      <c r="B8695" t="s">
        <v>10234</v>
      </c>
      <c r="C8695" t="s">
        <v>10603</v>
      </c>
      <c r="D8695" t="s">
        <v>10625</v>
      </c>
      <c r="E8695" t="s">
        <v>10631</v>
      </c>
      <c r="F8695" t="s">
        <v>5453</v>
      </c>
      <c r="G8695" s="160" t="s">
        <v>3997</v>
      </c>
      <c r="H8695" t="s">
        <v>5454</v>
      </c>
      <c r="I8695" s="160" t="s">
        <v>3995</v>
      </c>
      <c r="J8695" t="s">
        <v>5461</v>
      </c>
      <c r="K8695" s="160" t="s">
        <v>3997</v>
      </c>
      <c r="L8695" t="s">
        <v>5462</v>
      </c>
    </row>
    <row r="8696" spans="1:12">
      <c r="A8696" s="15">
        <v>64931032</v>
      </c>
      <c r="B8696" t="s">
        <v>10234</v>
      </c>
      <c r="C8696" t="s">
        <v>10603</v>
      </c>
      <c r="D8696" t="s">
        <v>10625</v>
      </c>
      <c r="E8696" t="s">
        <v>10632</v>
      </c>
      <c r="F8696" t="s">
        <v>5453</v>
      </c>
      <c r="G8696" s="160" t="s">
        <v>3997</v>
      </c>
      <c r="H8696" t="s">
        <v>5454</v>
      </c>
      <c r="I8696" s="160" t="s">
        <v>3995</v>
      </c>
      <c r="J8696" t="s">
        <v>5461</v>
      </c>
      <c r="K8696" s="160" t="s">
        <v>3997</v>
      </c>
      <c r="L8696" t="s">
        <v>5462</v>
      </c>
    </row>
    <row r="8697" spans="1:12">
      <c r="A8697" s="15">
        <v>64931040</v>
      </c>
      <c r="B8697" t="s">
        <v>10234</v>
      </c>
      <c r="C8697" t="s">
        <v>10603</v>
      </c>
      <c r="D8697" t="s">
        <v>10625</v>
      </c>
      <c r="E8697" t="s">
        <v>5903</v>
      </c>
      <c r="F8697" t="s">
        <v>4073</v>
      </c>
      <c r="G8697" s="160" t="s">
        <v>4074</v>
      </c>
      <c r="H8697" t="s">
        <v>4075</v>
      </c>
      <c r="I8697" s="160" t="s">
        <v>4076</v>
      </c>
      <c r="J8697" t="s">
        <v>4077</v>
      </c>
      <c r="K8697">
        <v>99</v>
      </c>
      <c r="L8697" t="s">
        <v>3999</v>
      </c>
    </row>
    <row r="8698" spans="1:12">
      <c r="A8698" s="15">
        <v>64931041</v>
      </c>
      <c r="B8698" t="s">
        <v>10234</v>
      </c>
      <c r="C8698" t="s">
        <v>10603</v>
      </c>
      <c r="D8698" t="s">
        <v>10625</v>
      </c>
      <c r="E8698" t="s">
        <v>10633</v>
      </c>
      <c r="F8698" t="s">
        <v>4073</v>
      </c>
      <c r="G8698" s="160" t="s">
        <v>4074</v>
      </c>
      <c r="H8698" t="s">
        <v>4075</v>
      </c>
      <c r="I8698" s="160" t="s">
        <v>4076</v>
      </c>
      <c r="J8698" t="s">
        <v>4077</v>
      </c>
      <c r="K8698">
        <v>99</v>
      </c>
      <c r="L8698" t="s">
        <v>3999</v>
      </c>
    </row>
    <row r="8699" spans="1:12">
      <c r="A8699" s="15">
        <v>64931050</v>
      </c>
      <c r="B8699" t="s">
        <v>10234</v>
      </c>
      <c r="C8699" t="s">
        <v>10603</v>
      </c>
      <c r="D8699" t="s">
        <v>10625</v>
      </c>
      <c r="E8699" t="s">
        <v>4175</v>
      </c>
      <c r="F8699" t="s">
        <v>5453</v>
      </c>
      <c r="G8699" s="160" t="s">
        <v>3997</v>
      </c>
      <c r="H8699" t="s">
        <v>5454</v>
      </c>
      <c r="I8699" s="160" t="s">
        <v>3995</v>
      </c>
      <c r="J8699" t="s">
        <v>5461</v>
      </c>
      <c r="K8699" s="160" t="s">
        <v>3997</v>
      </c>
      <c r="L8699" t="s">
        <v>5462</v>
      </c>
    </row>
    <row r="8700" spans="1:12">
      <c r="A8700" s="15">
        <v>64980001</v>
      </c>
      <c r="B8700" t="s">
        <v>10234</v>
      </c>
      <c r="C8700" t="s">
        <v>10603</v>
      </c>
      <c r="D8700" t="s">
        <v>4391</v>
      </c>
      <c r="E8700" t="s">
        <v>4391</v>
      </c>
      <c r="F8700" t="s">
        <v>5453</v>
      </c>
      <c r="G8700" s="160" t="s">
        <v>4076</v>
      </c>
      <c r="H8700" t="s">
        <v>4330</v>
      </c>
      <c r="I8700">
        <v>99</v>
      </c>
      <c r="J8700" t="s">
        <v>5707</v>
      </c>
      <c r="K8700">
        <v>99</v>
      </c>
      <c r="L8700" t="s">
        <v>3999</v>
      </c>
    </row>
    <row r="8701" spans="1:12">
      <c r="A8701" s="15">
        <v>64982001</v>
      </c>
      <c r="B8701" t="s">
        <v>10234</v>
      </c>
      <c r="C8701" t="s">
        <v>10603</v>
      </c>
      <c r="D8701" t="s">
        <v>4392</v>
      </c>
      <c r="E8701" t="s">
        <v>4393</v>
      </c>
      <c r="F8701" t="s">
        <v>5453</v>
      </c>
      <c r="G8701">
        <v>10</v>
      </c>
      <c r="H8701" t="s">
        <v>4358</v>
      </c>
      <c r="I8701" s="160" t="s">
        <v>3997</v>
      </c>
      <c r="J8701" t="s">
        <v>4394</v>
      </c>
      <c r="K8701">
        <v>99</v>
      </c>
      <c r="L8701" t="s">
        <v>3999</v>
      </c>
    </row>
    <row r="8702" spans="1:12">
      <c r="A8702" s="15">
        <v>64982002</v>
      </c>
      <c r="B8702" t="s">
        <v>10234</v>
      </c>
      <c r="C8702" t="s">
        <v>10603</v>
      </c>
      <c r="D8702" t="s">
        <v>4392</v>
      </c>
      <c r="E8702" t="s">
        <v>4395</v>
      </c>
      <c r="F8702" t="s">
        <v>5453</v>
      </c>
      <c r="G8702">
        <v>10</v>
      </c>
      <c r="H8702" t="s">
        <v>4358</v>
      </c>
      <c r="I8702" s="160" t="s">
        <v>3997</v>
      </c>
      <c r="J8702" t="s">
        <v>4394</v>
      </c>
      <c r="K8702">
        <v>99</v>
      </c>
      <c r="L8702" t="s">
        <v>3999</v>
      </c>
    </row>
    <row r="8703" spans="1:12">
      <c r="A8703" s="15">
        <v>64982599</v>
      </c>
      <c r="B8703" t="s">
        <v>10234</v>
      </c>
      <c r="C8703" t="s">
        <v>10603</v>
      </c>
      <c r="D8703" t="s">
        <v>4396</v>
      </c>
      <c r="E8703" t="s">
        <v>7500</v>
      </c>
      <c r="F8703" t="s">
        <v>5453</v>
      </c>
      <c r="G8703">
        <v>10</v>
      </c>
      <c r="H8703" t="s">
        <v>4358</v>
      </c>
      <c r="I8703" s="160" t="s">
        <v>3997</v>
      </c>
      <c r="J8703" t="s">
        <v>4394</v>
      </c>
      <c r="K8703">
        <v>99</v>
      </c>
      <c r="L8703" t="s">
        <v>3999</v>
      </c>
    </row>
    <row r="8704" spans="1:12">
      <c r="A8704" s="15">
        <v>65110001</v>
      </c>
      <c r="B8704" t="s">
        <v>10234</v>
      </c>
      <c r="C8704" t="s">
        <v>10634</v>
      </c>
      <c r="D8704" t="s">
        <v>10635</v>
      </c>
      <c r="E8704" t="s">
        <v>10636</v>
      </c>
      <c r="F8704" t="s">
        <v>5453</v>
      </c>
      <c r="G8704" s="160" t="s">
        <v>3997</v>
      </c>
      <c r="H8704" t="s">
        <v>5454</v>
      </c>
      <c r="I8704" s="160" t="s">
        <v>4009</v>
      </c>
      <c r="J8704" t="s">
        <v>5457</v>
      </c>
      <c r="K8704">
        <v>99</v>
      </c>
      <c r="L8704" t="s">
        <v>3999</v>
      </c>
    </row>
    <row r="8705" spans="1:12">
      <c r="A8705" s="15">
        <v>65110010</v>
      </c>
      <c r="B8705" t="s">
        <v>10234</v>
      </c>
      <c r="C8705" t="s">
        <v>10634</v>
      </c>
      <c r="D8705" t="s">
        <v>10635</v>
      </c>
      <c r="E8705" t="s">
        <v>10637</v>
      </c>
      <c r="F8705" t="s">
        <v>5453</v>
      </c>
      <c r="G8705" s="160" t="s">
        <v>3997</v>
      </c>
      <c r="H8705" t="s">
        <v>5454</v>
      </c>
      <c r="I8705" s="160" t="s">
        <v>4009</v>
      </c>
      <c r="J8705" t="s">
        <v>5457</v>
      </c>
      <c r="K8705">
        <v>99</v>
      </c>
      <c r="L8705" t="s">
        <v>3999</v>
      </c>
    </row>
    <row r="8706" spans="1:12">
      <c r="A8706" s="15">
        <v>65110011</v>
      </c>
      <c r="B8706" t="s">
        <v>10234</v>
      </c>
      <c r="C8706" t="s">
        <v>10634</v>
      </c>
      <c r="D8706" t="s">
        <v>10635</v>
      </c>
      <c r="E8706" t="s">
        <v>10638</v>
      </c>
      <c r="F8706" t="s">
        <v>5453</v>
      </c>
      <c r="G8706" s="160" t="s">
        <v>3997</v>
      </c>
      <c r="H8706" t="s">
        <v>5454</v>
      </c>
      <c r="I8706" s="160" t="s">
        <v>4009</v>
      </c>
      <c r="J8706" t="s">
        <v>5457</v>
      </c>
      <c r="K8706">
        <v>99</v>
      </c>
      <c r="L8706" t="s">
        <v>3999</v>
      </c>
    </row>
    <row r="8707" spans="1:12">
      <c r="A8707" s="15">
        <v>65110012</v>
      </c>
      <c r="B8707" t="s">
        <v>10234</v>
      </c>
      <c r="C8707" t="s">
        <v>10634</v>
      </c>
      <c r="D8707" t="s">
        <v>10635</v>
      </c>
      <c r="E8707" t="s">
        <v>10639</v>
      </c>
      <c r="F8707" t="s">
        <v>5453</v>
      </c>
      <c r="G8707" s="160" t="s">
        <v>3997</v>
      </c>
      <c r="H8707" t="s">
        <v>5454</v>
      </c>
      <c r="I8707" s="160" t="s">
        <v>4009</v>
      </c>
      <c r="J8707" t="s">
        <v>5457</v>
      </c>
      <c r="K8707">
        <v>99</v>
      </c>
      <c r="L8707" t="s">
        <v>3999</v>
      </c>
    </row>
    <row r="8708" spans="1:12">
      <c r="A8708" s="15">
        <v>65110013</v>
      </c>
      <c r="B8708" t="s">
        <v>10234</v>
      </c>
      <c r="C8708" t="s">
        <v>10634</v>
      </c>
      <c r="D8708" t="s">
        <v>10635</v>
      </c>
      <c r="E8708" t="s">
        <v>10640</v>
      </c>
      <c r="F8708" t="s">
        <v>5453</v>
      </c>
      <c r="G8708" s="160" t="s">
        <v>3997</v>
      </c>
      <c r="H8708" t="s">
        <v>5454</v>
      </c>
      <c r="I8708" s="160" t="s">
        <v>4009</v>
      </c>
      <c r="J8708" t="s">
        <v>5457</v>
      </c>
      <c r="K8708">
        <v>99</v>
      </c>
      <c r="L8708" t="s">
        <v>3999</v>
      </c>
    </row>
    <row r="8709" spans="1:12">
      <c r="A8709" s="15">
        <v>65110014</v>
      </c>
      <c r="B8709" t="s">
        <v>10234</v>
      </c>
      <c r="C8709" t="s">
        <v>10634</v>
      </c>
      <c r="D8709" t="s">
        <v>10635</v>
      </c>
      <c r="E8709" t="s">
        <v>10641</v>
      </c>
      <c r="F8709" t="s">
        <v>5453</v>
      </c>
      <c r="G8709" s="160" t="s">
        <v>3997</v>
      </c>
      <c r="H8709" t="s">
        <v>5454</v>
      </c>
      <c r="I8709" s="160" t="s">
        <v>4009</v>
      </c>
      <c r="J8709" t="s">
        <v>5457</v>
      </c>
      <c r="K8709">
        <v>99</v>
      </c>
      <c r="L8709" t="s">
        <v>3999</v>
      </c>
    </row>
    <row r="8710" spans="1:12">
      <c r="A8710" s="15">
        <v>65110020</v>
      </c>
      <c r="B8710" t="s">
        <v>10234</v>
      </c>
      <c r="C8710" t="s">
        <v>10634</v>
      </c>
      <c r="D8710" t="s">
        <v>10635</v>
      </c>
      <c r="E8710" t="s">
        <v>10642</v>
      </c>
      <c r="F8710" t="s">
        <v>5453</v>
      </c>
      <c r="G8710" s="160" t="s">
        <v>3997</v>
      </c>
      <c r="H8710" t="s">
        <v>5454</v>
      </c>
      <c r="I8710" s="160" t="s">
        <v>4009</v>
      </c>
      <c r="J8710" t="s">
        <v>5457</v>
      </c>
      <c r="K8710">
        <v>99</v>
      </c>
      <c r="L8710" t="s">
        <v>3999</v>
      </c>
    </row>
    <row r="8711" spans="1:12">
      <c r="A8711" s="15">
        <v>65110021</v>
      </c>
      <c r="B8711" t="s">
        <v>10234</v>
      </c>
      <c r="C8711" t="s">
        <v>10634</v>
      </c>
      <c r="D8711" t="s">
        <v>10635</v>
      </c>
      <c r="E8711" t="s">
        <v>10643</v>
      </c>
      <c r="F8711" t="s">
        <v>5453</v>
      </c>
      <c r="G8711" s="160" t="s">
        <v>3997</v>
      </c>
      <c r="H8711" t="s">
        <v>5454</v>
      </c>
      <c r="I8711" s="160" t="s">
        <v>4007</v>
      </c>
      <c r="J8711" t="s">
        <v>5455</v>
      </c>
      <c r="K8711">
        <v>99</v>
      </c>
      <c r="L8711" t="s">
        <v>3999</v>
      </c>
    </row>
    <row r="8712" spans="1:12">
      <c r="A8712" s="15">
        <v>65110022</v>
      </c>
      <c r="B8712" t="s">
        <v>10234</v>
      </c>
      <c r="C8712" t="s">
        <v>10634</v>
      </c>
      <c r="D8712" t="s">
        <v>10635</v>
      </c>
      <c r="E8712" t="s">
        <v>10644</v>
      </c>
      <c r="F8712" t="s">
        <v>5453</v>
      </c>
      <c r="G8712" s="160" t="s">
        <v>3997</v>
      </c>
      <c r="H8712" t="s">
        <v>5454</v>
      </c>
      <c r="I8712" s="160" t="s">
        <v>4009</v>
      </c>
      <c r="J8712" t="s">
        <v>5457</v>
      </c>
      <c r="K8712">
        <v>99</v>
      </c>
      <c r="L8712" t="s">
        <v>3999</v>
      </c>
    </row>
    <row r="8713" spans="1:12">
      <c r="A8713" s="15">
        <v>65110023</v>
      </c>
      <c r="B8713" t="s">
        <v>10234</v>
      </c>
      <c r="C8713" t="s">
        <v>10634</v>
      </c>
      <c r="D8713" t="s">
        <v>10635</v>
      </c>
      <c r="E8713" t="s">
        <v>10645</v>
      </c>
      <c r="F8713" t="s">
        <v>5453</v>
      </c>
      <c r="G8713" s="160" t="s">
        <v>3997</v>
      </c>
      <c r="H8713" t="s">
        <v>5454</v>
      </c>
      <c r="I8713" s="160" t="s">
        <v>4009</v>
      </c>
      <c r="J8713" t="s">
        <v>5457</v>
      </c>
      <c r="K8713">
        <v>99</v>
      </c>
      <c r="L8713" t="s">
        <v>3999</v>
      </c>
    </row>
    <row r="8714" spans="1:12">
      <c r="A8714" s="15">
        <v>65110024</v>
      </c>
      <c r="B8714" t="s">
        <v>10234</v>
      </c>
      <c r="C8714" t="s">
        <v>10634</v>
      </c>
      <c r="D8714" t="s">
        <v>10635</v>
      </c>
      <c r="E8714" t="s">
        <v>10646</v>
      </c>
      <c r="F8714" t="s">
        <v>5453</v>
      </c>
      <c r="G8714" s="160" t="s">
        <v>3997</v>
      </c>
      <c r="H8714" t="s">
        <v>5454</v>
      </c>
      <c r="I8714" s="160" t="s">
        <v>4009</v>
      </c>
      <c r="J8714" t="s">
        <v>5457</v>
      </c>
      <c r="K8714">
        <v>99</v>
      </c>
      <c r="L8714" t="s">
        <v>3999</v>
      </c>
    </row>
    <row r="8715" spans="1:12">
      <c r="A8715" s="15">
        <v>65110029</v>
      </c>
      <c r="B8715" t="s">
        <v>10234</v>
      </c>
      <c r="C8715" t="s">
        <v>10634</v>
      </c>
      <c r="D8715" t="s">
        <v>10635</v>
      </c>
      <c r="E8715" t="s">
        <v>10647</v>
      </c>
      <c r="F8715" t="s">
        <v>5453</v>
      </c>
      <c r="G8715" s="160" t="s">
        <v>3997</v>
      </c>
      <c r="H8715" t="s">
        <v>5454</v>
      </c>
      <c r="I8715" s="160" t="s">
        <v>4009</v>
      </c>
      <c r="J8715" t="s">
        <v>5457</v>
      </c>
      <c r="K8715">
        <v>99</v>
      </c>
      <c r="L8715" t="s">
        <v>3999</v>
      </c>
    </row>
    <row r="8716" spans="1:12">
      <c r="A8716" s="15">
        <v>65130001</v>
      </c>
      <c r="B8716" t="s">
        <v>10234</v>
      </c>
      <c r="C8716" t="s">
        <v>10634</v>
      </c>
      <c r="D8716" t="s">
        <v>10648</v>
      </c>
      <c r="E8716" t="s">
        <v>10649</v>
      </c>
      <c r="F8716" t="s">
        <v>5453</v>
      </c>
      <c r="G8716" s="160" t="s">
        <v>3997</v>
      </c>
      <c r="H8716" t="s">
        <v>5454</v>
      </c>
      <c r="I8716" s="160" t="s">
        <v>4009</v>
      </c>
      <c r="J8716" t="s">
        <v>5457</v>
      </c>
      <c r="K8716">
        <v>99</v>
      </c>
      <c r="L8716" t="s">
        <v>3999</v>
      </c>
    </row>
    <row r="8717" spans="1:12">
      <c r="A8717" s="15">
        <v>65130010</v>
      </c>
      <c r="B8717" t="s">
        <v>10234</v>
      </c>
      <c r="C8717" t="s">
        <v>10634</v>
      </c>
      <c r="D8717" t="s">
        <v>10648</v>
      </c>
      <c r="E8717" t="s">
        <v>6588</v>
      </c>
      <c r="F8717" t="s">
        <v>5453</v>
      </c>
      <c r="G8717" s="160" t="s">
        <v>3997</v>
      </c>
      <c r="H8717" t="s">
        <v>5454</v>
      </c>
      <c r="I8717" s="160" t="s">
        <v>4009</v>
      </c>
      <c r="J8717" t="s">
        <v>5457</v>
      </c>
      <c r="K8717">
        <v>99</v>
      </c>
      <c r="L8717" t="s">
        <v>3999</v>
      </c>
    </row>
    <row r="8718" spans="1:12">
      <c r="A8718" s="15">
        <v>65130011</v>
      </c>
      <c r="B8718" t="s">
        <v>10234</v>
      </c>
      <c r="C8718" t="s">
        <v>10634</v>
      </c>
      <c r="D8718" t="s">
        <v>10648</v>
      </c>
      <c r="E8718" t="s">
        <v>10650</v>
      </c>
      <c r="F8718" t="s">
        <v>5453</v>
      </c>
      <c r="G8718" s="160" t="s">
        <v>3997</v>
      </c>
      <c r="H8718" t="s">
        <v>5454</v>
      </c>
      <c r="I8718" s="160" t="s">
        <v>4009</v>
      </c>
      <c r="J8718" t="s">
        <v>5457</v>
      </c>
      <c r="K8718">
        <v>99</v>
      </c>
      <c r="L8718" t="s">
        <v>3999</v>
      </c>
    </row>
    <row r="8719" spans="1:12">
      <c r="A8719" s="15">
        <v>65130020</v>
      </c>
      <c r="B8719" t="s">
        <v>10234</v>
      </c>
      <c r="C8719" t="s">
        <v>10634</v>
      </c>
      <c r="D8719" t="s">
        <v>10648</v>
      </c>
      <c r="E8719" t="s">
        <v>10651</v>
      </c>
      <c r="F8719" t="s">
        <v>5453</v>
      </c>
      <c r="G8719" s="160" t="s">
        <v>3997</v>
      </c>
      <c r="H8719" t="s">
        <v>5454</v>
      </c>
      <c r="I8719" s="160" t="s">
        <v>4009</v>
      </c>
      <c r="J8719" t="s">
        <v>5457</v>
      </c>
      <c r="K8719">
        <v>99</v>
      </c>
      <c r="L8719" t="s">
        <v>3999</v>
      </c>
    </row>
    <row r="8720" spans="1:12">
      <c r="A8720" s="15">
        <v>65130040</v>
      </c>
      <c r="B8720" t="s">
        <v>10234</v>
      </c>
      <c r="C8720" t="s">
        <v>10634</v>
      </c>
      <c r="D8720" t="s">
        <v>10648</v>
      </c>
      <c r="E8720" t="s">
        <v>10300</v>
      </c>
      <c r="F8720" t="s">
        <v>4073</v>
      </c>
      <c r="G8720" s="160" t="s">
        <v>4074</v>
      </c>
      <c r="H8720" t="s">
        <v>4075</v>
      </c>
      <c r="I8720" s="160" t="s">
        <v>4074</v>
      </c>
      <c r="J8720" t="s">
        <v>5776</v>
      </c>
      <c r="K8720">
        <v>99</v>
      </c>
      <c r="L8720" t="s">
        <v>3999</v>
      </c>
    </row>
    <row r="8721" spans="1:12">
      <c r="A8721" s="15">
        <v>65135001</v>
      </c>
      <c r="B8721" t="s">
        <v>10234</v>
      </c>
      <c r="C8721" t="s">
        <v>10634</v>
      </c>
      <c r="D8721" t="s">
        <v>10652</v>
      </c>
      <c r="E8721" t="s">
        <v>10653</v>
      </c>
      <c r="F8721" t="s">
        <v>5453</v>
      </c>
      <c r="G8721" s="160" t="s">
        <v>3997</v>
      </c>
      <c r="H8721" t="s">
        <v>5454</v>
      </c>
      <c r="I8721" s="160" t="s">
        <v>4009</v>
      </c>
      <c r="J8721" t="s">
        <v>5457</v>
      </c>
      <c r="K8721">
        <v>99</v>
      </c>
      <c r="L8721" t="s">
        <v>3999</v>
      </c>
    </row>
    <row r="8722" spans="1:12">
      <c r="A8722" s="15">
        <v>65135010</v>
      </c>
      <c r="B8722" t="s">
        <v>10234</v>
      </c>
      <c r="C8722" t="s">
        <v>10634</v>
      </c>
      <c r="D8722" t="s">
        <v>10652</v>
      </c>
      <c r="E8722" t="s">
        <v>6588</v>
      </c>
      <c r="F8722" t="s">
        <v>5453</v>
      </c>
      <c r="G8722" s="160" t="s">
        <v>3997</v>
      </c>
      <c r="H8722" t="s">
        <v>5454</v>
      </c>
      <c r="I8722" s="160" t="s">
        <v>4009</v>
      </c>
      <c r="J8722" t="s">
        <v>5457</v>
      </c>
      <c r="K8722">
        <v>99</v>
      </c>
      <c r="L8722" t="s">
        <v>3999</v>
      </c>
    </row>
    <row r="8723" spans="1:12">
      <c r="A8723" s="15">
        <v>65135011</v>
      </c>
      <c r="B8723" t="s">
        <v>10234</v>
      </c>
      <c r="C8723" t="s">
        <v>10634</v>
      </c>
      <c r="D8723" t="s">
        <v>10652</v>
      </c>
      <c r="E8723" t="s">
        <v>10288</v>
      </c>
      <c r="F8723" t="s">
        <v>5453</v>
      </c>
      <c r="G8723" s="160" t="s">
        <v>3997</v>
      </c>
      <c r="H8723" t="s">
        <v>5454</v>
      </c>
      <c r="I8723" s="160" t="s">
        <v>4009</v>
      </c>
      <c r="J8723" t="s">
        <v>5457</v>
      </c>
      <c r="K8723">
        <v>99</v>
      </c>
      <c r="L8723" t="s">
        <v>3999</v>
      </c>
    </row>
    <row r="8724" spans="1:12">
      <c r="A8724" s="15">
        <v>65135012</v>
      </c>
      <c r="B8724" t="s">
        <v>10234</v>
      </c>
      <c r="C8724" t="s">
        <v>10634</v>
      </c>
      <c r="D8724" t="s">
        <v>10652</v>
      </c>
      <c r="E8724" t="s">
        <v>10654</v>
      </c>
      <c r="F8724" t="s">
        <v>5453</v>
      </c>
      <c r="G8724" s="160" t="s">
        <v>3997</v>
      </c>
      <c r="H8724" t="s">
        <v>5454</v>
      </c>
      <c r="I8724" s="160" t="s">
        <v>4009</v>
      </c>
      <c r="J8724" t="s">
        <v>5457</v>
      </c>
      <c r="K8724">
        <v>99</v>
      </c>
      <c r="L8724" t="s">
        <v>3999</v>
      </c>
    </row>
    <row r="8725" spans="1:12">
      <c r="A8725" s="15">
        <v>65135013</v>
      </c>
      <c r="B8725" t="s">
        <v>10234</v>
      </c>
      <c r="C8725" t="s">
        <v>10634</v>
      </c>
      <c r="D8725" t="s">
        <v>10652</v>
      </c>
      <c r="E8725" t="s">
        <v>10655</v>
      </c>
      <c r="F8725" t="s">
        <v>5453</v>
      </c>
      <c r="G8725" s="160" t="s">
        <v>3997</v>
      </c>
      <c r="H8725" t="s">
        <v>5454</v>
      </c>
      <c r="I8725" s="160" t="s">
        <v>4009</v>
      </c>
      <c r="J8725" t="s">
        <v>5457</v>
      </c>
      <c r="K8725">
        <v>99</v>
      </c>
      <c r="L8725" t="s">
        <v>3999</v>
      </c>
    </row>
    <row r="8726" spans="1:12">
      <c r="A8726" s="15">
        <v>65135014</v>
      </c>
      <c r="B8726" t="s">
        <v>10234</v>
      </c>
      <c r="C8726" t="s">
        <v>10634</v>
      </c>
      <c r="D8726" t="s">
        <v>10652</v>
      </c>
      <c r="E8726" t="s">
        <v>10656</v>
      </c>
      <c r="F8726" t="s">
        <v>5453</v>
      </c>
      <c r="G8726" s="160" t="s">
        <v>3997</v>
      </c>
      <c r="H8726" t="s">
        <v>5454</v>
      </c>
      <c r="I8726" s="160" t="s">
        <v>4009</v>
      </c>
      <c r="J8726" t="s">
        <v>5457</v>
      </c>
      <c r="K8726">
        <v>99</v>
      </c>
      <c r="L8726" t="s">
        <v>3999</v>
      </c>
    </row>
    <row r="8727" spans="1:12">
      <c r="A8727" s="15">
        <v>65135030</v>
      </c>
      <c r="B8727" t="s">
        <v>10234</v>
      </c>
      <c r="C8727" t="s">
        <v>10634</v>
      </c>
      <c r="D8727" t="s">
        <v>10652</v>
      </c>
      <c r="E8727" t="s">
        <v>10300</v>
      </c>
      <c r="F8727" t="s">
        <v>4073</v>
      </c>
      <c r="G8727" s="160" t="s">
        <v>4074</v>
      </c>
      <c r="H8727" t="s">
        <v>4075</v>
      </c>
      <c r="I8727" s="160" t="s">
        <v>4074</v>
      </c>
      <c r="J8727" t="s">
        <v>5776</v>
      </c>
      <c r="K8727">
        <v>99</v>
      </c>
      <c r="L8727" t="s">
        <v>3999</v>
      </c>
    </row>
    <row r="8728" spans="1:12">
      <c r="A8728" s="15">
        <v>65140001</v>
      </c>
      <c r="B8728" t="s">
        <v>10234</v>
      </c>
      <c r="C8728" t="s">
        <v>10634</v>
      </c>
      <c r="D8728" t="s">
        <v>10657</v>
      </c>
      <c r="E8728" t="s">
        <v>10658</v>
      </c>
      <c r="F8728" t="s">
        <v>5453</v>
      </c>
      <c r="G8728" s="160" t="s">
        <v>3997</v>
      </c>
      <c r="H8728" t="s">
        <v>5454</v>
      </c>
      <c r="I8728" s="160" t="s">
        <v>4009</v>
      </c>
      <c r="J8728" t="s">
        <v>5457</v>
      </c>
      <c r="K8728">
        <v>99</v>
      </c>
      <c r="L8728" t="s">
        <v>3999</v>
      </c>
    </row>
    <row r="8729" spans="1:12">
      <c r="A8729" s="15">
        <v>65140010</v>
      </c>
      <c r="B8729" t="s">
        <v>10234</v>
      </c>
      <c r="C8729" t="s">
        <v>10634</v>
      </c>
      <c r="D8729" t="s">
        <v>10657</v>
      </c>
      <c r="E8729" t="s">
        <v>6588</v>
      </c>
      <c r="F8729" t="s">
        <v>5453</v>
      </c>
      <c r="G8729" s="160" t="s">
        <v>3997</v>
      </c>
      <c r="H8729" t="s">
        <v>5454</v>
      </c>
      <c r="I8729" s="160" t="s">
        <v>4009</v>
      </c>
      <c r="J8729" t="s">
        <v>5457</v>
      </c>
      <c r="K8729">
        <v>99</v>
      </c>
      <c r="L8729" t="s">
        <v>3999</v>
      </c>
    </row>
    <row r="8730" spans="1:12">
      <c r="A8730" s="15">
        <v>65140011</v>
      </c>
      <c r="B8730" t="s">
        <v>10234</v>
      </c>
      <c r="C8730" t="s">
        <v>10634</v>
      </c>
      <c r="D8730" t="s">
        <v>10657</v>
      </c>
      <c r="E8730" t="s">
        <v>10288</v>
      </c>
      <c r="F8730" t="s">
        <v>5453</v>
      </c>
      <c r="G8730" s="160" t="s">
        <v>3997</v>
      </c>
      <c r="H8730" t="s">
        <v>5454</v>
      </c>
      <c r="I8730" s="160" t="s">
        <v>4009</v>
      </c>
      <c r="J8730" t="s">
        <v>5457</v>
      </c>
      <c r="K8730">
        <v>99</v>
      </c>
      <c r="L8730" t="s">
        <v>3999</v>
      </c>
    </row>
    <row r="8731" spans="1:12">
      <c r="A8731" s="15">
        <v>65140012</v>
      </c>
      <c r="B8731" t="s">
        <v>10234</v>
      </c>
      <c r="C8731" t="s">
        <v>10634</v>
      </c>
      <c r="D8731" t="s">
        <v>10657</v>
      </c>
      <c r="E8731" t="s">
        <v>10659</v>
      </c>
      <c r="F8731" t="s">
        <v>5453</v>
      </c>
      <c r="G8731" s="160" t="s">
        <v>3997</v>
      </c>
      <c r="H8731" t="s">
        <v>5454</v>
      </c>
      <c r="I8731" s="160" t="s">
        <v>4009</v>
      </c>
      <c r="J8731" t="s">
        <v>5457</v>
      </c>
      <c r="K8731">
        <v>99</v>
      </c>
      <c r="L8731" t="s">
        <v>3999</v>
      </c>
    </row>
    <row r="8732" spans="1:12">
      <c r="A8732" s="15">
        <v>65140013</v>
      </c>
      <c r="B8732" t="s">
        <v>10234</v>
      </c>
      <c r="C8732" t="s">
        <v>10634</v>
      </c>
      <c r="D8732" t="s">
        <v>10657</v>
      </c>
      <c r="E8732" t="s">
        <v>10656</v>
      </c>
      <c r="F8732" t="s">
        <v>5453</v>
      </c>
      <c r="G8732" s="160" t="s">
        <v>3997</v>
      </c>
      <c r="H8732" t="s">
        <v>5454</v>
      </c>
      <c r="I8732" s="160" t="s">
        <v>4009</v>
      </c>
      <c r="J8732" t="s">
        <v>5457</v>
      </c>
      <c r="K8732">
        <v>99</v>
      </c>
      <c r="L8732" t="s">
        <v>3999</v>
      </c>
    </row>
    <row r="8733" spans="1:12">
      <c r="A8733" s="15">
        <v>65140014</v>
      </c>
      <c r="B8733" t="s">
        <v>10234</v>
      </c>
      <c r="C8733" t="s">
        <v>10634</v>
      </c>
      <c r="D8733" t="s">
        <v>10657</v>
      </c>
      <c r="E8733" t="s">
        <v>10660</v>
      </c>
      <c r="F8733" t="s">
        <v>5453</v>
      </c>
      <c r="G8733" s="160" t="s">
        <v>3997</v>
      </c>
      <c r="H8733" t="s">
        <v>5454</v>
      </c>
      <c r="I8733" s="160" t="s">
        <v>4009</v>
      </c>
      <c r="J8733" t="s">
        <v>5457</v>
      </c>
      <c r="K8733">
        <v>99</v>
      </c>
      <c r="L8733" t="s">
        <v>3999</v>
      </c>
    </row>
    <row r="8734" spans="1:12">
      <c r="A8734" s="15">
        <v>65140015</v>
      </c>
      <c r="B8734" t="s">
        <v>10234</v>
      </c>
      <c r="C8734" t="s">
        <v>10634</v>
      </c>
      <c r="D8734" t="s">
        <v>10657</v>
      </c>
      <c r="E8734" t="s">
        <v>10441</v>
      </c>
      <c r="F8734" t="s">
        <v>5453</v>
      </c>
      <c r="G8734" s="160" t="s">
        <v>3997</v>
      </c>
      <c r="H8734" t="s">
        <v>5454</v>
      </c>
      <c r="I8734" s="160" t="s">
        <v>4009</v>
      </c>
      <c r="J8734" t="s">
        <v>5457</v>
      </c>
      <c r="K8734">
        <v>99</v>
      </c>
      <c r="L8734" t="s">
        <v>3999</v>
      </c>
    </row>
    <row r="8735" spans="1:12">
      <c r="A8735" s="15">
        <v>65140016</v>
      </c>
      <c r="B8735" t="s">
        <v>10234</v>
      </c>
      <c r="C8735" t="s">
        <v>10634</v>
      </c>
      <c r="D8735" t="s">
        <v>10657</v>
      </c>
      <c r="E8735" t="s">
        <v>10661</v>
      </c>
      <c r="F8735" t="s">
        <v>5453</v>
      </c>
      <c r="G8735" s="160" t="s">
        <v>3997</v>
      </c>
      <c r="H8735" t="s">
        <v>5454</v>
      </c>
      <c r="I8735" s="160" t="s">
        <v>4009</v>
      </c>
      <c r="J8735" t="s">
        <v>5457</v>
      </c>
      <c r="K8735">
        <v>99</v>
      </c>
      <c r="L8735" t="s">
        <v>3999</v>
      </c>
    </row>
    <row r="8736" spans="1:12">
      <c r="A8736" s="15">
        <v>65140017</v>
      </c>
      <c r="B8736" t="s">
        <v>10234</v>
      </c>
      <c r="C8736" t="s">
        <v>10634</v>
      </c>
      <c r="D8736" t="s">
        <v>10657</v>
      </c>
      <c r="E8736" t="s">
        <v>10662</v>
      </c>
      <c r="F8736" t="s">
        <v>5453</v>
      </c>
      <c r="G8736" s="160" t="s">
        <v>3997</v>
      </c>
      <c r="H8736" t="s">
        <v>5454</v>
      </c>
      <c r="I8736" s="160" t="s">
        <v>4009</v>
      </c>
      <c r="J8736" t="s">
        <v>5457</v>
      </c>
      <c r="K8736">
        <v>99</v>
      </c>
      <c r="L8736" t="s">
        <v>3999</v>
      </c>
    </row>
    <row r="8737" spans="1:12">
      <c r="A8737" s="15">
        <v>65140018</v>
      </c>
      <c r="B8737" t="s">
        <v>10234</v>
      </c>
      <c r="C8737" t="s">
        <v>10634</v>
      </c>
      <c r="D8737" t="s">
        <v>10657</v>
      </c>
      <c r="E8737" t="s">
        <v>10663</v>
      </c>
      <c r="F8737" t="s">
        <v>5453</v>
      </c>
      <c r="G8737" s="160" t="s">
        <v>3997</v>
      </c>
      <c r="H8737" t="s">
        <v>5454</v>
      </c>
      <c r="I8737" s="160" t="s">
        <v>4009</v>
      </c>
      <c r="J8737" t="s">
        <v>5457</v>
      </c>
      <c r="K8737">
        <v>99</v>
      </c>
      <c r="L8737" t="s">
        <v>3999</v>
      </c>
    </row>
    <row r="8738" spans="1:12">
      <c r="A8738" s="15">
        <v>65140030</v>
      </c>
      <c r="B8738" t="s">
        <v>10234</v>
      </c>
      <c r="C8738" t="s">
        <v>10634</v>
      </c>
      <c r="D8738" t="s">
        <v>10657</v>
      </c>
      <c r="E8738" t="s">
        <v>10300</v>
      </c>
      <c r="F8738" t="s">
        <v>4073</v>
      </c>
      <c r="G8738" s="160" t="s">
        <v>4074</v>
      </c>
      <c r="H8738" t="s">
        <v>4075</v>
      </c>
      <c r="I8738" s="160" t="s">
        <v>4074</v>
      </c>
      <c r="J8738" t="s">
        <v>5776</v>
      </c>
      <c r="K8738">
        <v>99</v>
      </c>
      <c r="L8738" t="s">
        <v>3999</v>
      </c>
    </row>
    <row r="8739" spans="1:12">
      <c r="A8739" s="15">
        <v>65145001</v>
      </c>
      <c r="B8739" t="s">
        <v>10234</v>
      </c>
      <c r="C8739" t="s">
        <v>10634</v>
      </c>
      <c r="D8739" t="s">
        <v>10664</v>
      </c>
      <c r="E8739" t="s">
        <v>10665</v>
      </c>
      <c r="F8739" t="s">
        <v>5453</v>
      </c>
      <c r="G8739" s="160" t="s">
        <v>3997</v>
      </c>
      <c r="H8739" t="s">
        <v>5454</v>
      </c>
      <c r="I8739" s="160" t="s">
        <v>4009</v>
      </c>
      <c r="J8739" t="s">
        <v>5457</v>
      </c>
      <c r="K8739">
        <v>99</v>
      </c>
      <c r="L8739" t="s">
        <v>3999</v>
      </c>
    </row>
    <row r="8740" spans="1:12">
      <c r="A8740" s="15">
        <v>65145010</v>
      </c>
      <c r="B8740" t="s">
        <v>10234</v>
      </c>
      <c r="C8740" t="s">
        <v>10634</v>
      </c>
      <c r="D8740" t="s">
        <v>10664</v>
      </c>
      <c r="E8740" t="s">
        <v>10666</v>
      </c>
      <c r="F8740" t="s">
        <v>5453</v>
      </c>
      <c r="G8740" s="160" t="s">
        <v>3997</v>
      </c>
      <c r="H8740" t="s">
        <v>5454</v>
      </c>
      <c r="I8740" s="160" t="s">
        <v>4009</v>
      </c>
      <c r="J8740" t="s">
        <v>5457</v>
      </c>
      <c r="K8740">
        <v>99</v>
      </c>
      <c r="L8740" t="s">
        <v>3999</v>
      </c>
    </row>
    <row r="8741" spans="1:12">
      <c r="A8741" s="15">
        <v>65145011</v>
      </c>
      <c r="B8741" t="s">
        <v>10234</v>
      </c>
      <c r="C8741" t="s">
        <v>10634</v>
      </c>
      <c r="D8741" t="s">
        <v>10664</v>
      </c>
      <c r="E8741" t="s">
        <v>10667</v>
      </c>
      <c r="F8741" t="s">
        <v>5453</v>
      </c>
      <c r="G8741" s="160" t="s">
        <v>3997</v>
      </c>
      <c r="H8741" t="s">
        <v>5454</v>
      </c>
      <c r="I8741" s="160" t="s">
        <v>4009</v>
      </c>
      <c r="J8741" t="s">
        <v>5457</v>
      </c>
      <c r="K8741">
        <v>99</v>
      </c>
      <c r="L8741" t="s">
        <v>3999</v>
      </c>
    </row>
    <row r="8742" spans="1:12">
      <c r="A8742" s="15">
        <v>65145020</v>
      </c>
      <c r="B8742" t="s">
        <v>10234</v>
      </c>
      <c r="C8742" t="s">
        <v>10634</v>
      </c>
      <c r="D8742" t="s">
        <v>10664</v>
      </c>
      <c r="E8742" t="s">
        <v>5875</v>
      </c>
      <c r="F8742" t="s">
        <v>5453</v>
      </c>
      <c r="G8742" s="160" t="s">
        <v>3997</v>
      </c>
      <c r="H8742" t="s">
        <v>5454</v>
      </c>
      <c r="I8742" s="160" t="s">
        <v>4009</v>
      </c>
      <c r="J8742" t="s">
        <v>5457</v>
      </c>
      <c r="K8742">
        <v>99</v>
      </c>
      <c r="L8742" t="s">
        <v>3999</v>
      </c>
    </row>
    <row r="8743" spans="1:12">
      <c r="A8743" s="15">
        <v>65145021</v>
      </c>
      <c r="B8743" t="s">
        <v>10234</v>
      </c>
      <c r="C8743" t="s">
        <v>10634</v>
      </c>
      <c r="D8743" t="s">
        <v>10664</v>
      </c>
      <c r="E8743" t="s">
        <v>10668</v>
      </c>
      <c r="F8743" t="s">
        <v>5453</v>
      </c>
      <c r="G8743" s="160" t="s">
        <v>3997</v>
      </c>
      <c r="H8743" t="s">
        <v>5454</v>
      </c>
      <c r="I8743" s="160" t="s">
        <v>4009</v>
      </c>
      <c r="J8743" t="s">
        <v>5457</v>
      </c>
      <c r="K8743">
        <v>99</v>
      </c>
      <c r="L8743" t="s">
        <v>3999</v>
      </c>
    </row>
    <row r="8744" spans="1:12">
      <c r="A8744" s="15">
        <v>65145022</v>
      </c>
      <c r="B8744" t="s">
        <v>10234</v>
      </c>
      <c r="C8744" t="s">
        <v>10634</v>
      </c>
      <c r="D8744" t="s">
        <v>10664</v>
      </c>
      <c r="E8744" t="s">
        <v>10669</v>
      </c>
      <c r="F8744" t="s">
        <v>5453</v>
      </c>
      <c r="G8744" s="160" t="s">
        <v>3997</v>
      </c>
      <c r="H8744" t="s">
        <v>5454</v>
      </c>
      <c r="I8744" s="160" t="s">
        <v>4009</v>
      </c>
      <c r="J8744" t="s">
        <v>5457</v>
      </c>
      <c r="K8744">
        <v>99</v>
      </c>
      <c r="L8744" t="s">
        <v>3999</v>
      </c>
    </row>
    <row r="8745" spans="1:12">
      <c r="A8745" s="15">
        <v>65145023</v>
      </c>
      <c r="B8745" t="s">
        <v>10234</v>
      </c>
      <c r="C8745" t="s">
        <v>10634</v>
      </c>
      <c r="D8745" t="s">
        <v>10664</v>
      </c>
      <c r="E8745" t="s">
        <v>10670</v>
      </c>
      <c r="F8745" t="s">
        <v>5453</v>
      </c>
      <c r="G8745" s="160" t="s">
        <v>3997</v>
      </c>
      <c r="H8745" t="s">
        <v>5454</v>
      </c>
      <c r="I8745" s="160" t="s">
        <v>4009</v>
      </c>
      <c r="J8745" t="s">
        <v>5457</v>
      </c>
      <c r="K8745">
        <v>99</v>
      </c>
      <c r="L8745" t="s">
        <v>3999</v>
      </c>
    </row>
    <row r="8746" spans="1:12">
      <c r="A8746" s="15">
        <v>65145030</v>
      </c>
      <c r="B8746" t="s">
        <v>10234</v>
      </c>
      <c r="C8746" t="s">
        <v>10634</v>
      </c>
      <c r="D8746" t="s">
        <v>10664</v>
      </c>
      <c r="E8746" t="s">
        <v>10671</v>
      </c>
      <c r="F8746" t="s">
        <v>4073</v>
      </c>
      <c r="G8746" s="160" t="s">
        <v>3997</v>
      </c>
      <c r="H8746" t="s">
        <v>5454</v>
      </c>
      <c r="I8746" s="160" t="s">
        <v>4009</v>
      </c>
      <c r="J8746" t="s">
        <v>5457</v>
      </c>
      <c r="K8746">
        <v>99</v>
      </c>
      <c r="L8746" t="s">
        <v>3999</v>
      </c>
    </row>
    <row r="8747" spans="1:12">
      <c r="A8747" s="15">
        <v>65145031</v>
      </c>
      <c r="B8747" t="s">
        <v>10234</v>
      </c>
      <c r="C8747" t="s">
        <v>10634</v>
      </c>
      <c r="D8747" t="s">
        <v>10664</v>
      </c>
      <c r="E8747" t="s">
        <v>10672</v>
      </c>
      <c r="F8747" t="s">
        <v>4073</v>
      </c>
      <c r="G8747" s="160" t="s">
        <v>3997</v>
      </c>
      <c r="H8747" t="s">
        <v>5454</v>
      </c>
      <c r="I8747" s="160" t="s">
        <v>4009</v>
      </c>
      <c r="J8747" t="s">
        <v>5457</v>
      </c>
      <c r="K8747">
        <v>99</v>
      </c>
      <c r="L8747" t="s">
        <v>3999</v>
      </c>
    </row>
    <row r="8748" spans="1:12">
      <c r="A8748" s="15">
        <v>65180001</v>
      </c>
      <c r="B8748" t="s">
        <v>10234</v>
      </c>
      <c r="C8748" t="s">
        <v>10634</v>
      </c>
      <c r="D8748" t="s">
        <v>4391</v>
      </c>
      <c r="E8748" t="s">
        <v>4391</v>
      </c>
      <c r="F8748" t="s">
        <v>5453</v>
      </c>
      <c r="G8748" s="160" t="s">
        <v>3997</v>
      </c>
      <c r="H8748" t="s">
        <v>5454</v>
      </c>
      <c r="I8748" s="160" t="s">
        <v>4007</v>
      </c>
      <c r="J8748" t="s">
        <v>5455</v>
      </c>
      <c r="K8748">
        <v>99</v>
      </c>
      <c r="L8748" t="s">
        <v>3999</v>
      </c>
    </row>
    <row r="8749" spans="1:12">
      <c r="A8749" s="15">
        <v>65182001</v>
      </c>
      <c r="B8749" t="s">
        <v>10234</v>
      </c>
      <c r="C8749" t="s">
        <v>10634</v>
      </c>
      <c r="D8749" t="s">
        <v>10673</v>
      </c>
      <c r="E8749" t="s">
        <v>4393</v>
      </c>
      <c r="F8749" t="s">
        <v>5453</v>
      </c>
      <c r="G8749">
        <v>10</v>
      </c>
      <c r="H8749" t="s">
        <v>4358</v>
      </c>
      <c r="I8749" s="160" t="s">
        <v>3997</v>
      </c>
      <c r="J8749" t="s">
        <v>4394</v>
      </c>
      <c r="K8749">
        <v>99</v>
      </c>
      <c r="L8749" t="s">
        <v>3999</v>
      </c>
    </row>
    <row r="8750" spans="1:12">
      <c r="A8750" s="15">
        <v>65182002</v>
      </c>
      <c r="B8750" t="s">
        <v>10234</v>
      </c>
      <c r="C8750" t="s">
        <v>10634</v>
      </c>
      <c r="D8750" t="s">
        <v>10673</v>
      </c>
      <c r="E8750" t="s">
        <v>4395</v>
      </c>
      <c r="F8750" t="s">
        <v>5453</v>
      </c>
      <c r="G8750">
        <v>10</v>
      </c>
      <c r="H8750" t="s">
        <v>4358</v>
      </c>
      <c r="I8750" s="160" t="s">
        <v>3997</v>
      </c>
      <c r="J8750" t="s">
        <v>4394</v>
      </c>
      <c r="K8750">
        <v>99</v>
      </c>
      <c r="L8750" t="s">
        <v>3999</v>
      </c>
    </row>
    <row r="8751" spans="1:12">
      <c r="A8751" s="15">
        <v>65182501</v>
      </c>
      <c r="B8751" t="s">
        <v>10234</v>
      </c>
      <c r="C8751" t="s">
        <v>10634</v>
      </c>
      <c r="D8751" t="s">
        <v>4396</v>
      </c>
      <c r="E8751" t="s">
        <v>5188</v>
      </c>
      <c r="F8751" t="s">
        <v>5453</v>
      </c>
      <c r="G8751">
        <v>10</v>
      </c>
      <c r="H8751" t="s">
        <v>4358</v>
      </c>
      <c r="I8751" s="160" t="s">
        <v>3997</v>
      </c>
      <c r="J8751" t="s">
        <v>4394</v>
      </c>
      <c r="K8751">
        <v>99</v>
      </c>
      <c r="L8751" t="s">
        <v>3999</v>
      </c>
    </row>
    <row r="8752" spans="1:12">
      <c r="A8752" s="15">
        <v>65182599</v>
      </c>
      <c r="B8752" t="s">
        <v>10234</v>
      </c>
      <c r="C8752" t="s">
        <v>10634</v>
      </c>
      <c r="D8752" t="s">
        <v>4396</v>
      </c>
      <c r="E8752" t="s">
        <v>7500</v>
      </c>
      <c r="F8752" t="s">
        <v>5453</v>
      </c>
      <c r="G8752">
        <v>10</v>
      </c>
      <c r="H8752" t="s">
        <v>4358</v>
      </c>
      <c r="I8752" s="160" t="s">
        <v>3997</v>
      </c>
      <c r="J8752" t="s">
        <v>4394</v>
      </c>
      <c r="K8752">
        <v>99</v>
      </c>
      <c r="L8752" t="s">
        <v>3999</v>
      </c>
    </row>
    <row r="8753" spans="1:12">
      <c r="A8753" s="15">
        <v>68110001</v>
      </c>
      <c r="B8753" t="s">
        <v>10234</v>
      </c>
      <c r="C8753" t="s">
        <v>10674</v>
      </c>
      <c r="D8753" t="s">
        <v>10675</v>
      </c>
      <c r="E8753" t="s">
        <v>10676</v>
      </c>
      <c r="F8753" t="s">
        <v>3994</v>
      </c>
      <c r="G8753" s="160" t="s">
        <v>4005</v>
      </c>
      <c r="H8753" t="s">
        <v>4006</v>
      </c>
      <c r="I8753" s="160" t="s">
        <v>4198</v>
      </c>
      <c r="J8753" t="s">
        <v>5209</v>
      </c>
      <c r="K8753" s="160" t="s">
        <v>4069</v>
      </c>
      <c r="L8753" t="s">
        <v>5210</v>
      </c>
    </row>
    <row r="8754" spans="1:12">
      <c r="A8754" s="15">
        <v>68110010</v>
      </c>
      <c r="B8754" t="s">
        <v>10234</v>
      </c>
      <c r="C8754" t="s">
        <v>10674</v>
      </c>
      <c r="D8754" t="s">
        <v>10675</v>
      </c>
      <c r="E8754" t="s">
        <v>6588</v>
      </c>
      <c r="F8754" t="s">
        <v>3994</v>
      </c>
      <c r="G8754" s="160" t="s">
        <v>4005</v>
      </c>
      <c r="H8754" t="s">
        <v>4006</v>
      </c>
      <c r="I8754" s="160" t="s">
        <v>4076</v>
      </c>
      <c r="J8754" t="s">
        <v>5241</v>
      </c>
      <c r="K8754">
        <v>99</v>
      </c>
      <c r="L8754" t="s">
        <v>3999</v>
      </c>
    </row>
    <row r="8755" spans="1:12">
      <c r="A8755" s="15">
        <v>68110011</v>
      </c>
      <c r="B8755" t="s">
        <v>10234</v>
      </c>
      <c r="C8755" t="s">
        <v>10674</v>
      </c>
      <c r="D8755" t="s">
        <v>10675</v>
      </c>
      <c r="E8755" t="s">
        <v>10677</v>
      </c>
      <c r="F8755" t="s">
        <v>3994</v>
      </c>
      <c r="G8755" s="160" t="s">
        <v>4005</v>
      </c>
      <c r="H8755" t="s">
        <v>4006</v>
      </c>
      <c r="I8755" s="160" t="s">
        <v>4076</v>
      </c>
      <c r="J8755" t="s">
        <v>5241</v>
      </c>
      <c r="K8755">
        <v>99</v>
      </c>
      <c r="L8755" t="s">
        <v>3999</v>
      </c>
    </row>
    <row r="8756" spans="1:12">
      <c r="A8756" s="15">
        <v>68110020</v>
      </c>
      <c r="B8756" t="s">
        <v>10234</v>
      </c>
      <c r="C8756" t="s">
        <v>10674</v>
      </c>
      <c r="D8756" t="s">
        <v>10675</v>
      </c>
      <c r="E8756" t="s">
        <v>10678</v>
      </c>
      <c r="F8756" t="s">
        <v>3994</v>
      </c>
      <c r="G8756" s="160" t="s">
        <v>4005</v>
      </c>
      <c r="H8756" t="s">
        <v>4006</v>
      </c>
      <c r="I8756" s="160" t="s">
        <v>4076</v>
      </c>
      <c r="J8756" t="s">
        <v>5241</v>
      </c>
      <c r="K8756">
        <v>99</v>
      </c>
      <c r="L8756" t="s">
        <v>3999</v>
      </c>
    </row>
    <row r="8757" spans="1:12">
      <c r="A8757" s="15">
        <v>68110021</v>
      </c>
      <c r="B8757" t="s">
        <v>10234</v>
      </c>
      <c r="C8757" t="s">
        <v>10674</v>
      </c>
      <c r="D8757" t="s">
        <v>10675</v>
      </c>
      <c r="E8757" t="s">
        <v>10679</v>
      </c>
      <c r="F8757" t="s">
        <v>3994</v>
      </c>
      <c r="G8757" s="160" t="s">
        <v>4005</v>
      </c>
      <c r="H8757" t="s">
        <v>4006</v>
      </c>
      <c r="I8757" s="160" t="s">
        <v>4076</v>
      </c>
      <c r="J8757" t="s">
        <v>5241</v>
      </c>
      <c r="K8757">
        <v>99</v>
      </c>
      <c r="L8757" t="s">
        <v>3999</v>
      </c>
    </row>
    <row r="8758" spans="1:12">
      <c r="A8758" s="15">
        <v>68110022</v>
      </c>
      <c r="B8758" t="s">
        <v>10234</v>
      </c>
      <c r="C8758" t="s">
        <v>10674</v>
      </c>
      <c r="D8758" t="s">
        <v>10675</v>
      </c>
      <c r="E8758" t="s">
        <v>10680</v>
      </c>
      <c r="F8758" t="s">
        <v>3994</v>
      </c>
      <c r="G8758" s="160" t="s">
        <v>4005</v>
      </c>
      <c r="H8758" t="s">
        <v>4006</v>
      </c>
      <c r="I8758" s="160" t="s">
        <v>4076</v>
      </c>
      <c r="J8758" t="s">
        <v>5241</v>
      </c>
      <c r="K8758">
        <v>99</v>
      </c>
      <c r="L8758" t="s">
        <v>3999</v>
      </c>
    </row>
    <row r="8759" spans="1:12">
      <c r="A8759" s="15">
        <v>68110023</v>
      </c>
      <c r="B8759" t="s">
        <v>10234</v>
      </c>
      <c r="C8759" t="s">
        <v>10674</v>
      </c>
      <c r="D8759" t="s">
        <v>10675</v>
      </c>
      <c r="E8759" t="s">
        <v>10681</v>
      </c>
      <c r="F8759" t="s">
        <v>3994</v>
      </c>
      <c r="G8759" s="160" t="s">
        <v>4005</v>
      </c>
      <c r="H8759" t="s">
        <v>4006</v>
      </c>
      <c r="I8759" s="160" t="s">
        <v>4076</v>
      </c>
      <c r="J8759" t="s">
        <v>5241</v>
      </c>
      <c r="K8759">
        <v>99</v>
      </c>
      <c r="L8759" t="s">
        <v>3999</v>
      </c>
    </row>
    <row r="8760" spans="1:12">
      <c r="A8760" s="15">
        <v>68110024</v>
      </c>
      <c r="B8760" t="s">
        <v>10234</v>
      </c>
      <c r="C8760" t="s">
        <v>10674</v>
      </c>
      <c r="D8760" t="s">
        <v>10675</v>
      </c>
      <c r="E8760" t="s">
        <v>10682</v>
      </c>
      <c r="F8760" t="s">
        <v>3994</v>
      </c>
      <c r="G8760" s="160" t="s">
        <v>4005</v>
      </c>
      <c r="H8760" t="s">
        <v>4006</v>
      </c>
      <c r="I8760" s="160" t="s">
        <v>4198</v>
      </c>
      <c r="J8760" t="s">
        <v>5209</v>
      </c>
      <c r="K8760" s="160" t="s">
        <v>4069</v>
      </c>
      <c r="L8760" t="s">
        <v>5210</v>
      </c>
    </row>
    <row r="8761" spans="1:12">
      <c r="A8761" s="15">
        <v>68110030</v>
      </c>
      <c r="B8761" t="s">
        <v>10234</v>
      </c>
      <c r="C8761" t="s">
        <v>10674</v>
      </c>
      <c r="D8761" t="s">
        <v>10675</v>
      </c>
      <c r="E8761" t="s">
        <v>10683</v>
      </c>
      <c r="F8761" t="s">
        <v>3994</v>
      </c>
      <c r="G8761" s="160" t="s">
        <v>4005</v>
      </c>
      <c r="H8761" t="s">
        <v>4006</v>
      </c>
      <c r="I8761" s="160" t="s">
        <v>4076</v>
      </c>
      <c r="J8761" t="s">
        <v>5241</v>
      </c>
      <c r="K8761">
        <v>99</v>
      </c>
      <c r="L8761" t="s">
        <v>3999</v>
      </c>
    </row>
    <row r="8762" spans="1:12">
      <c r="A8762" s="15">
        <v>68110035</v>
      </c>
      <c r="B8762" t="s">
        <v>10234</v>
      </c>
      <c r="C8762" t="s">
        <v>10674</v>
      </c>
      <c r="D8762" t="s">
        <v>10675</v>
      </c>
      <c r="E8762" t="s">
        <v>10684</v>
      </c>
      <c r="F8762" t="s">
        <v>3994</v>
      </c>
      <c r="G8762" s="160" t="s">
        <v>4005</v>
      </c>
      <c r="H8762" t="s">
        <v>4006</v>
      </c>
      <c r="I8762" s="160" t="s">
        <v>4076</v>
      </c>
      <c r="J8762" t="s">
        <v>5241</v>
      </c>
      <c r="K8762">
        <v>99</v>
      </c>
      <c r="L8762" t="s">
        <v>3999</v>
      </c>
    </row>
    <row r="8763" spans="1:12">
      <c r="A8763" s="15">
        <v>68180001</v>
      </c>
      <c r="B8763" t="s">
        <v>10234</v>
      </c>
      <c r="C8763" t="s">
        <v>10674</v>
      </c>
      <c r="D8763" t="s">
        <v>4391</v>
      </c>
      <c r="E8763" t="s">
        <v>4391</v>
      </c>
      <c r="F8763" t="s">
        <v>3994</v>
      </c>
      <c r="G8763" s="160" t="s">
        <v>4005</v>
      </c>
      <c r="H8763" t="s">
        <v>4006</v>
      </c>
      <c r="I8763" s="160" t="s">
        <v>4076</v>
      </c>
      <c r="J8763" t="s">
        <v>5241</v>
      </c>
      <c r="K8763">
        <v>99</v>
      </c>
      <c r="L8763" t="s">
        <v>3999</v>
      </c>
    </row>
    <row r="8764" spans="1:12">
      <c r="A8764" s="15">
        <v>68182001</v>
      </c>
      <c r="B8764" t="s">
        <v>10234</v>
      </c>
      <c r="C8764" t="s">
        <v>10674</v>
      </c>
      <c r="D8764" t="s">
        <v>4392</v>
      </c>
      <c r="E8764" t="s">
        <v>4393</v>
      </c>
      <c r="F8764" t="s">
        <v>3994</v>
      </c>
      <c r="G8764">
        <v>10</v>
      </c>
      <c r="H8764" t="s">
        <v>4358</v>
      </c>
      <c r="I8764" s="160" t="s">
        <v>3997</v>
      </c>
      <c r="J8764" t="s">
        <v>4394</v>
      </c>
      <c r="K8764">
        <v>99</v>
      </c>
      <c r="L8764" t="s">
        <v>3999</v>
      </c>
    </row>
    <row r="8765" spans="1:12">
      <c r="A8765" s="15">
        <v>68182002</v>
      </c>
      <c r="B8765" t="s">
        <v>10234</v>
      </c>
      <c r="C8765" t="s">
        <v>10674</v>
      </c>
      <c r="D8765" t="s">
        <v>4392</v>
      </c>
      <c r="E8765" t="s">
        <v>4395</v>
      </c>
      <c r="F8765" t="s">
        <v>3994</v>
      </c>
      <c r="G8765">
        <v>10</v>
      </c>
      <c r="H8765" t="s">
        <v>4358</v>
      </c>
      <c r="I8765" s="160" t="s">
        <v>3997</v>
      </c>
      <c r="J8765" t="s">
        <v>4394</v>
      </c>
      <c r="K8765">
        <v>99</v>
      </c>
      <c r="L8765" t="s">
        <v>3999</v>
      </c>
    </row>
    <row r="8766" spans="1:12">
      <c r="A8766" s="15">
        <v>68182599</v>
      </c>
      <c r="B8766" t="s">
        <v>10234</v>
      </c>
      <c r="C8766" t="s">
        <v>10674</v>
      </c>
      <c r="D8766" t="s">
        <v>4396</v>
      </c>
      <c r="E8766" t="s">
        <v>7500</v>
      </c>
      <c r="F8766" t="s">
        <v>3994</v>
      </c>
      <c r="G8766">
        <v>10</v>
      </c>
      <c r="H8766" t="s">
        <v>4358</v>
      </c>
      <c r="I8766" s="160" t="s">
        <v>3997</v>
      </c>
      <c r="J8766" t="s">
        <v>4394</v>
      </c>
      <c r="K8766">
        <v>99</v>
      </c>
      <c r="L8766" t="s">
        <v>3999</v>
      </c>
    </row>
    <row r="8767" spans="1:12">
      <c r="A8767" s="15">
        <v>68240030</v>
      </c>
      <c r="B8767" t="s">
        <v>10234</v>
      </c>
      <c r="C8767" t="s">
        <v>6249</v>
      </c>
      <c r="D8767" t="s">
        <v>10685</v>
      </c>
      <c r="E8767" t="s">
        <v>10686</v>
      </c>
      <c r="F8767" t="s">
        <v>3994</v>
      </c>
      <c r="G8767" s="160" t="s">
        <v>4005</v>
      </c>
      <c r="H8767" t="s">
        <v>4006</v>
      </c>
      <c r="I8767" s="160" t="s">
        <v>4198</v>
      </c>
      <c r="J8767" t="s">
        <v>5209</v>
      </c>
      <c r="K8767">
        <v>99</v>
      </c>
      <c r="L8767" t="s">
        <v>3999</v>
      </c>
    </row>
    <row r="8768" spans="1:12">
      <c r="A8768" s="15">
        <v>68240031</v>
      </c>
      <c r="B8768" t="s">
        <v>10234</v>
      </c>
      <c r="C8768" t="s">
        <v>6249</v>
      </c>
      <c r="D8768" t="s">
        <v>10685</v>
      </c>
      <c r="E8768" t="s">
        <v>10687</v>
      </c>
      <c r="F8768" t="s">
        <v>3994</v>
      </c>
      <c r="G8768" s="160" t="s">
        <v>4005</v>
      </c>
      <c r="H8768" t="s">
        <v>4006</v>
      </c>
      <c r="I8768" s="160" t="s">
        <v>3995</v>
      </c>
      <c r="J8768" t="s">
        <v>4002</v>
      </c>
      <c r="K8768">
        <v>99</v>
      </c>
      <c r="L8768" t="s">
        <v>3999</v>
      </c>
    </row>
    <row r="8769" spans="1:12">
      <c r="A8769" s="15">
        <v>68240059</v>
      </c>
      <c r="B8769" t="s">
        <v>10234</v>
      </c>
      <c r="C8769" t="s">
        <v>6249</v>
      </c>
      <c r="D8769" t="s">
        <v>10685</v>
      </c>
      <c r="E8769" t="s">
        <v>10688</v>
      </c>
      <c r="F8769" t="s">
        <v>3994</v>
      </c>
      <c r="G8769" s="160" t="s">
        <v>4005</v>
      </c>
      <c r="H8769" t="s">
        <v>4006</v>
      </c>
      <c r="I8769" s="160" t="s">
        <v>4198</v>
      </c>
      <c r="J8769" t="s">
        <v>5209</v>
      </c>
      <c r="K8769">
        <v>99</v>
      </c>
      <c r="L8769" t="s">
        <v>3999</v>
      </c>
    </row>
    <row r="8770" spans="1:12">
      <c r="A8770" s="15">
        <v>68241001</v>
      </c>
      <c r="B8770" t="s">
        <v>10234</v>
      </c>
      <c r="C8770" t="s">
        <v>6249</v>
      </c>
      <c r="D8770" t="s">
        <v>10689</v>
      </c>
      <c r="E8770" t="s">
        <v>10690</v>
      </c>
      <c r="F8770" t="s">
        <v>3994</v>
      </c>
      <c r="G8770" s="160" t="s">
        <v>4005</v>
      </c>
      <c r="H8770" t="s">
        <v>4006</v>
      </c>
      <c r="I8770" s="160" t="s">
        <v>4198</v>
      </c>
      <c r="J8770" t="s">
        <v>5209</v>
      </c>
      <c r="K8770">
        <v>99</v>
      </c>
      <c r="L8770" t="s">
        <v>3999</v>
      </c>
    </row>
    <row r="8771" spans="1:12">
      <c r="A8771" s="15">
        <v>68241002</v>
      </c>
      <c r="B8771" t="s">
        <v>10234</v>
      </c>
      <c r="C8771" t="s">
        <v>6249</v>
      </c>
      <c r="D8771" t="s">
        <v>10689</v>
      </c>
      <c r="E8771" t="s">
        <v>10691</v>
      </c>
      <c r="F8771" t="s">
        <v>3994</v>
      </c>
      <c r="G8771" s="160" t="s">
        <v>4005</v>
      </c>
      <c r="H8771" t="s">
        <v>4006</v>
      </c>
      <c r="I8771" s="160" t="s">
        <v>4198</v>
      </c>
      <c r="J8771" t="s">
        <v>5209</v>
      </c>
      <c r="K8771">
        <v>99</v>
      </c>
      <c r="L8771" t="s">
        <v>3999</v>
      </c>
    </row>
    <row r="8772" spans="1:12">
      <c r="A8772" s="15">
        <v>68241004</v>
      </c>
      <c r="B8772" t="s">
        <v>10234</v>
      </c>
      <c r="C8772" t="s">
        <v>6249</v>
      </c>
      <c r="D8772" t="s">
        <v>10689</v>
      </c>
      <c r="E8772" t="s">
        <v>10130</v>
      </c>
      <c r="F8772" t="s">
        <v>3994</v>
      </c>
      <c r="G8772" s="160" t="s">
        <v>4005</v>
      </c>
      <c r="H8772" t="s">
        <v>4006</v>
      </c>
      <c r="I8772" s="160" t="s">
        <v>4198</v>
      </c>
      <c r="J8772" t="s">
        <v>5209</v>
      </c>
      <c r="K8772">
        <v>99</v>
      </c>
      <c r="L8772" t="s">
        <v>3999</v>
      </c>
    </row>
    <row r="8773" spans="1:12">
      <c r="A8773" s="15">
        <v>68241006</v>
      </c>
      <c r="B8773" t="s">
        <v>10234</v>
      </c>
      <c r="C8773" t="s">
        <v>6249</v>
      </c>
      <c r="D8773" t="s">
        <v>10689</v>
      </c>
      <c r="E8773" t="s">
        <v>10125</v>
      </c>
      <c r="F8773" t="s">
        <v>3994</v>
      </c>
      <c r="G8773" s="160" t="s">
        <v>4005</v>
      </c>
      <c r="H8773" t="s">
        <v>4006</v>
      </c>
      <c r="I8773" s="160" t="s">
        <v>4198</v>
      </c>
      <c r="J8773" t="s">
        <v>5209</v>
      </c>
      <c r="K8773">
        <v>99</v>
      </c>
      <c r="L8773" t="s">
        <v>3999</v>
      </c>
    </row>
    <row r="8774" spans="1:12">
      <c r="A8774" s="15">
        <v>68241008</v>
      </c>
      <c r="B8774" t="s">
        <v>10234</v>
      </c>
      <c r="C8774" t="s">
        <v>6249</v>
      </c>
      <c r="D8774" t="s">
        <v>10689</v>
      </c>
      <c r="E8774" t="s">
        <v>10124</v>
      </c>
      <c r="F8774" t="s">
        <v>3994</v>
      </c>
      <c r="G8774" s="160" t="s">
        <v>4005</v>
      </c>
      <c r="H8774" t="s">
        <v>4006</v>
      </c>
      <c r="I8774" s="160" t="s">
        <v>4198</v>
      </c>
      <c r="J8774" t="s">
        <v>5209</v>
      </c>
      <c r="K8774">
        <v>99</v>
      </c>
      <c r="L8774" t="s">
        <v>3999</v>
      </c>
    </row>
    <row r="8775" spans="1:12">
      <c r="A8775" s="15">
        <v>68241010</v>
      </c>
      <c r="B8775" t="s">
        <v>10234</v>
      </c>
      <c r="C8775" t="s">
        <v>6249</v>
      </c>
      <c r="D8775" t="s">
        <v>10689</v>
      </c>
      <c r="E8775" t="s">
        <v>10132</v>
      </c>
      <c r="F8775" t="s">
        <v>3994</v>
      </c>
      <c r="G8775" s="160" t="s">
        <v>4005</v>
      </c>
      <c r="H8775" t="s">
        <v>4006</v>
      </c>
      <c r="I8775" s="160" t="s">
        <v>4198</v>
      </c>
      <c r="J8775" t="s">
        <v>5209</v>
      </c>
      <c r="K8775">
        <v>99</v>
      </c>
      <c r="L8775" t="s">
        <v>3999</v>
      </c>
    </row>
    <row r="8776" spans="1:12">
      <c r="A8776" s="15">
        <v>68241012</v>
      </c>
      <c r="B8776" t="s">
        <v>10234</v>
      </c>
      <c r="C8776" t="s">
        <v>6249</v>
      </c>
      <c r="D8776" t="s">
        <v>10689</v>
      </c>
      <c r="E8776" t="s">
        <v>10133</v>
      </c>
      <c r="F8776" t="s">
        <v>3994</v>
      </c>
      <c r="G8776" s="160" t="s">
        <v>4005</v>
      </c>
      <c r="H8776" t="s">
        <v>4006</v>
      </c>
      <c r="I8776" s="160" t="s">
        <v>4198</v>
      </c>
      <c r="J8776" t="s">
        <v>5209</v>
      </c>
      <c r="K8776">
        <v>99</v>
      </c>
      <c r="L8776" t="s">
        <v>3999</v>
      </c>
    </row>
    <row r="8777" spans="1:12">
      <c r="A8777" s="15">
        <v>68241013</v>
      </c>
      <c r="B8777" t="s">
        <v>10234</v>
      </c>
      <c r="C8777" t="s">
        <v>6249</v>
      </c>
      <c r="D8777" t="s">
        <v>10689</v>
      </c>
      <c r="E8777" t="s">
        <v>10692</v>
      </c>
      <c r="F8777" t="s">
        <v>3994</v>
      </c>
      <c r="G8777" s="160" t="s">
        <v>4005</v>
      </c>
      <c r="H8777" t="s">
        <v>4006</v>
      </c>
      <c r="I8777" s="160" t="s">
        <v>4198</v>
      </c>
      <c r="J8777" t="s">
        <v>5209</v>
      </c>
      <c r="K8777">
        <v>99</v>
      </c>
      <c r="L8777" t="s">
        <v>3999</v>
      </c>
    </row>
    <row r="8778" spans="1:12">
      <c r="A8778" s="15">
        <v>68241030</v>
      </c>
      <c r="B8778" t="s">
        <v>10234</v>
      </c>
      <c r="C8778" t="s">
        <v>6249</v>
      </c>
      <c r="D8778" t="s">
        <v>10689</v>
      </c>
      <c r="E8778" t="s">
        <v>10693</v>
      </c>
      <c r="F8778" t="s">
        <v>3994</v>
      </c>
      <c r="G8778" s="160" t="s">
        <v>4005</v>
      </c>
      <c r="H8778" t="s">
        <v>4006</v>
      </c>
      <c r="I8778" s="160" t="s">
        <v>3995</v>
      </c>
      <c r="J8778" t="s">
        <v>4002</v>
      </c>
      <c r="K8778">
        <v>99</v>
      </c>
      <c r="L8778" t="s">
        <v>3999</v>
      </c>
    </row>
    <row r="8779" spans="1:12">
      <c r="A8779" s="15">
        <v>68241036</v>
      </c>
      <c r="B8779" t="s">
        <v>10234</v>
      </c>
      <c r="C8779" t="s">
        <v>6249</v>
      </c>
      <c r="D8779" t="s">
        <v>10689</v>
      </c>
      <c r="E8779" t="s">
        <v>10134</v>
      </c>
      <c r="F8779" t="s">
        <v>3994</v>
      </c>
      <c r="G8779" s="160" t="s">
        <v>4005</v>
      </c>
      <c r="H8779" t="s">
        <v>4006</v>
      </c>
      <c r="I8779" s="160" t="s">
        <v>4198</v>
      </c>
      <c r="J8779" t="s">
        <v>5209</v>
      </c>
      <c r="K8779">
        <v>99</v>
      </c>
      <c r="L8779" t="s">
        <v>3999</v>
      </c>
    </row>
    <row r="8780" spans="1:12">
      <c r="A8780" s="15">
        <v>68241038</v>
      </c>
      <c r="B8780" t="s">
        <v>10234</v>
      </c>
      <c r="C8780" t="s">
        <v>6249</v>
      </c>
      <c r="D8780" t="s">
        <v>10689</v>
      </c>
      <c r="E8780" t="s">
        <v>10694</v>
      </c>
      <c r="F8780" t="s">
        <v>3994</v>
      </c>
      <c r="G8780" s="160" t="s">
        <v>4005</v>
      </c>
      <c r="H8780" t="s">
        <v>4006</v>
      </c>
      <c r="I8780" s="160" t="s">
        <v>4198</v>
      </c>
      <c r="J8780" t="s">
        <v>5209</v>
      </c>
      <c r="K8780">
        <v>99</v>
      </c>
      <c r="L8780" t="s">
        <v>3999</v>
      </c>
    </row>
    <row r="8781" spans="1:12">
      <c r="A8781" s="15">
        <v>68241039</v>
      </c>
      <c r="B8781" t="s">
        <v>10234</v>
      </c>
      <c r="C8781" t="s">
        <v>6249</v>
      </c>
      <c r="D8781" t="s">
        <v>10689</v>
      </c>
      <c r="E8781" t="s">
        <v>10695</v>
      </c>
      <c r="F8781" t="s">
        <v>3994</v>
      </c>
      <c r="G8781" s="160" t="s">
        <v>4005</v>
      </c>
      <c r="H8781" t="s">
        <v>4006</v>
      </c>
      <c r="I8781" s="160" t="s">
        <v>4198</v>
      </c>
      <c r="J8781" t="s">
        <v>5209</v>
      </c>
      <c r="K8781">
        <v>99</v>
      </c>
      <c r="L8781" t="s">
        <v>3999</v>
      </c>
    </row>
    <row r="8782" spans="1:12">
      <c r="A8782" s="15">
        <v>68241042</v>
      </c>
      <c r="B8782" t="s">
        <v>10234</v>
      </c>
      <c r="C8782" t="s">
        <v>6249</v>
      </c>
      <c r="D8782" t="s">
        <v>10689</v>
      </c>
      <c r="E8782" t="s">
        <v>10136</v>
      </c>
      <c r="F8782" t="s">
        <v>3994</v>
      </c>
      <c r="G8782" s="160" t="s">
        <v>4005</v>
      </c>
      <c r="H8782" t="s">
        <v>4006</v>
      </c>
      <c r="I8782" s="160" t="s">
        <v>4198</v>
      </c>
      <c r="J8782" t="s">
        <v>5209</v>
      </c>
      <c r="K8782">
        <v>99</v>
      </c>
      <c r="L8782" t="s">
        <v>3999</v>
      </c>
    </row>
    <row r="8783" spans="1:12">
      <c r="A8783" s="15">
        <v>68241044</v>
      </c>
      <c r="B8783" t="s">
        <v>10234</v>
      </c>
      <c r="C8783" t="s">
        <v>6249</v>
      </c>
      <c r="D8783" t="s">
        <v>10689</v>
      </c>
      <c r="E8783" t="s">
        <v>10137</v>
      </c>
      <c r="F8783" t="s">
        <v>3994</v>
      </c>
      <c r="G8783" s="160" t="s">
        <v>4005</v>
      </c>
      <c r="H8783" t="s">
        <v>4006</v>
      </c>
      <c r="I8783" s="160" t="s">
        <v>4198</v>
      </c>
      <c r="J8783" t="s">
        <v>5209</v>
      </c>
      <c r="K8783">
        <v>99</v>
      </c>
      <c r="L8783" t="s">
        <v>3999</v>
      </c>
    </row>
    <row r="8784" spans="1:12">
      <c r="A8784" s="15">
        <v>68241046</v>
      </c>
      <c r="B8784" t="s">
        <v>10234</v>
      </c>
      <c r="C8784" t="s">
        <v>6249</v>
      </c>
      <c r="D8784" t="s">
        <v>10689</v>
      </c>
      <c r="E8784" t="s">
        <v>10138</v>
      </c>
      <c r="F8784" t="s">
        <v>3994</v>
      </c>
      <c r="G8784" s="160" t="s">
        <v>4005</v>
      </c>
      <c r="H8784" t="s">
        <v>4006</v>
      </c>
      <c r="I8784" s="160" t="s">
        <v>4198</v>
      </c>
      <c r="J8784" t="s">
        <v>5209</v>
      </c>
      <c r="K8784">
        <v>99</v>
      </c>
      <c r="L8784" t="s">
        <v>3999</v>
      </c>
    </row>
    <row r="8785" spans="1:12">
      <c r="A8785" s="15">
        <v>68241098</v>
      </c>
      <c r="B8785" t="s">
        <v>10234</v>
      </c>
      <c r="C8785" t="s">
        <v>6249</v>
      </c>
      <c r="D8785" t="s">
        <v>10689</v>
      </c>
      <c r="E8785" t="s">
        <v>10696</v>
      </c>
      <c r="F8785" t="s">
        <v>3994</v>
      </c>
      <c r="G8785" s="160" t="s">
        <v>4005</v>
      </c>
      <c r="H8785" t="s">
        <v>4006</v>
      </c>
      <c r="I8785" s="160" t="s">
        <v>4198</v>
      </c>
      <c r="J8785" t="s">
        <v>5209</v>
      </c>
      <c r="K8785">
        <v>99</v>
      </c>
      <c r="L8785" t="s">
        <v>3999</v>
      </c>
    </row>
    <row r="8786" spans="1:12">
      <c r="A8786" s="15">
        <v>68282001</v>
      </c>
      <c r="B8786" t="s">
        <v>10234</v>
      </c>
      <c r="C8786" t="s">
        <v>6249</v>
      </c>
      <c r="D8786" t="s">
        <v>4392</v>
      </c>
      <c r="E8786" t="s">
        <v>4393</v>
      </c>
      <c r="F8786" t="s">
        <v>3994</v>
      </c>
      <c r="G8786">
        <v>10</v>
      </c>
      <c r="H8786" t="s">
        <v>4358</v>
      </c>
      <c r="I8786" s="160" t="s">
        <v>3997</v>
      </c>
      <c r="J8786" t="s">
        <v>4394</v>
      </c>
      <c r="K8786">
        <v>99</v>
      </c>
      <c r="L8786" t="s">
        <v>3999</v>
      </c>
    </row>
    <row r="8787" spans="1:12">
      <c r="A8787" s="15">
        <v>68282002</v>
      </c>
      <c r="B8787" t="s">
        <v>10234</v>
      </c>
      <c r="C8787" t="s">
        <v>6249</v>
      </c>
      <c r="D8787" t="s">
        <v>4392</v>
      </c>
      <c r="E8787" t="s">
        <v>4395</v>
      </c>
      <c r="F8787" t="s">
        <v>3994</v>
      </c>
      <c r="G8787">
        <v>10</v>
      </c>
      <c r="H8787" t="s">
        <v>4358</v>
      </c>
      <c r="I8787" s="160" t="s">
        <v>3997</v>
      </c>
      <c r="J8787" t="s">
        <v>4394</v>
      </c>
      <c r="K8787">
        <v>99</v>
      </c>
      <c r="L8787" t="s">
        <v>3999</v>
      </c>
    </row>
    <row r="8788" spans="1:12">
      <c r="A8788" s="15">
        <v>68282599</v>
      </c>
      <c r="B8788" t="s">
        <v>10234</v>
      </c>
      <c r="C8788" t="s">
        <v>6249</v>
      </c>
      <c r="D8788" t="s">
        <v>4396</v>
      </c>
      <c r="E8788" t="s">
        <v>7500</v>
      </c>
      <c r="F8788" t="s">
        <v>3994</v>
      </c>
      <c r="G8788">
        <v>10</v>
      </c>
      <c r="H8788" t="s">
        <v>4358</v>
      </c>
      <c r="I8788" s="160" t="s">
        <v>3997</v>
      </c>
      <c r="J8788" t="s">
        <v>4394</v>
      </c>
      <c r="K8788">
        <v>99</v>
      </c>
      <c r="L8788" t="s">
        <v>3999</v>
      </c>
    </row>
    <row r="8789" spans="1:12">
      <c r="A8789" s="15">
        <v>68430001</v>
      </c>
      <c r="B8789" t="s">
        <v>10234</v>
      </c>
      <c r="C8789" t="s">
        <v>10697</v>
      </c>
      <c r="D8789" t="s">
        <v>10698</v>
      </c>
      <c r="E8789" t="s">
        <v>10699</v>
      </c>
      <c r="F8789" t="s">
        <v>5453</v>
      </c>
      <c r="G8789" s="160" t="s">
        <v>3997</v>
      </c>
      <c r="H8789" t="s">
        <v>5454</v>
      </c>
      <c r="I8789" s="160" t="s">
        <v>4007</v>
      </c>
      <c r="J8789" t="s">
        <v>5455</v>
      </c>
      <c r="K8789">
        <v>99</v>
      </c>
      <c r="L8789" t="s">
        <v>3999</v>
      </c>
    </row>
    <row r="8790" spans="1:12">
      <c r="A8790" s="15">
        <v>68430010</v>
      </c>
      <c r="B8790" t="s">
        <v>10234</v>
      </c>
      <c r="C8790" t="s">
        <v>10697</v>
      </c>
      <c r="D8790" t="s">
        <v>10698</v>
      </c>
      <c r="E8790" t="s">
        <v>6588</v>
      </c>
      <c r="F8790" t="s">
        <v>5453</v>
      </c>
      <c r="G8790" s="160" t="s">
        <v>3997</v>
      </c>
      <c r="H8790" t="s">
        <v>5454</v>
      </c>
      <c r="I8790" s="160" t="s">
        <v>4007</v>
      </c>
      <c r="J8790" t="s">
        <v>5455</v>
      </c>
      <c r="K8790">
        <v>99</v>
      </c>
      <c r="L8790" t="s">
        <v>3999</v>
      </c>
    </row>
    <row r="8791" spans="1:12">
      <c r="A8791" s="15">
        <v>68430011</v>
      </c>
      <c r="B8791" t="s">
        <v>10234</v>
      </c>
      <c r="C8791" t="s">
        <v>10697</v>
      </c>
      <c r="D8791" t="s">
        <v>10698</v>
      </c>
      <c r="E8791" t="s">
        <v>10700</v>
      </c>
      <c r="F8791" t="s">
        <v>5453</v>
      </c>
      <c r="G8791" s="160" t="s">
        <v>3997</v>
      </c>
      <c r="H8791" t="s">
        <v>5454</v>
      </c>
      <c r="I8791" s="160" t="s">
        <v>4007</v>
      </c>
      <c r="J8791" t="s">
        <v>5455</v>
      </c>
      <c r="K8791">
        <v>99</v>
      </c>
      <c r="L8791" t="s">
        <v>3999</v>
      </c>
    </row>
    <row r="8792" spans="1:12">
      <c r="A8792" s="15">
        <v>68430020</v>
      </c>
      <c r="B8792" t="s">
        <v>10234</v>
      </c>
      <c r="C8792" t="s">
        <v>10697</v>
      </c>
      <c r="D8792" t="s">
        <v>10698</v>
      </c>
      <c r="E8792" t="s">
        <v>10701</v>
      </c>
      <c r="F8792" t="s">
        <v>5453</v>
      </c>
      <c r="G8792" s="160" t="s">
        <v>3997</v>
      </c>
      <c r="H8792" t="s">
        <v>5454</v>
      </c>
      <c r="I8792" s="160" t="s">
        <v>4007</v>
      </c>
      <c r="J8792" t="s">
        <v>5455</v>
      </c>
      <c r="K8792">
        <v>99</v>
      </c>
      <c r="L8792" t="s">
        <v>3999</v>
      </c>
    </row>
    <row r="8793" spans="1:12">
      <c r="A8793" s="15">
        <v>68430030</v>
      </c>
      <c r="B8793" t="s">
        <v>10234</v>
      </c>
      <c r="C8793" t="s">
        <v>10697</v>
      </c>
      <c r="D8793" t="s">
        <v>10698</v>
      </c>
      <c r="E8793" t="s">
        <v>10414</v>
      </c>
      <c r="F8793" t="s">
        <v>4073</v>
      </c>
      <c r="G8793" s="160" t="s">
        <v>4074</v>
      </c>
      <c r="H8793" t="s">
        <v>4075</v>
      </c>
      <c r="I8793" s="160" t="s">
        <v>4076</v>
      </c>
      <c r="J8793" t="s">
        <v>4077</v>
      </c>
      <c r="K8793">
        <v>99</v>
      </c>
      <c r="L8793" t="s">
        <v>3999</v>
      </c>
    </row>
    <row r="8794" spans="1:12">
      <c r="A8794" s="15">
        <v>68430031</v>
      </c>
      <c r="B8794" t="s">
        <v>10234</v>
      </c>
      <c r="C8794" t="s">
        <v>10697</v>
      </c>
      <c r="D8794" t="s">
        <v>10698</v>
      </c>
      <c r="E8794" t="s">
        <v>10702</v>
      </c>
      <c r="F8794" t="s">
        <v>4073</v>
      </c>
      <c r="G8794" s="160" t="s">
        <v>4074</v>
      </c>
      <c r="H8794" t="s">
        <v>4075</v>
      </c>
      <c r="I8794" s="160" t="s">
        <v>4076</v>
      </c>
      <c r="J8794" t="s">
        <v>4077</v>
      </c>
      <c r="K8794">
        <v>99</v>
      </c>
      <c r="L8794" t="s">
        <v>3999</v>
      </c>
    </row>
    <row r="8795" spans="1:12">
      <c r="A8795" s="15">
        <v>68430032</v>
      </c>
      <c r="B8795" t="s">
        <v>10234</v>
      </c>
      <c r="C8795" t="s">
        <v>10697</v>
      </c>
      <c r="D8795" t="s">
        <v>10698</v>
      </c>
      <c r="E8795" t="s">
        <v>10703</v>
      </c>
      <c r="F8795" t="s">
        <v>4073</v>
      </c>
      <c r="G8795" s="160" t="s">
        <v>4074</v>
      </c>
      <c r="H8795" t="s">
        <v>4075</v>
      </c>
      <c r="I8795" s="160" t="s">
        <v>4076</v>
      </c>
      <c r="J8795" t="s">
        <v>4077</v>
      </c>
      <c r="K8795">
        <v>99</v>
      </c>
      <c r="L8795" t="s">
        <v>3999</v>
      </c>
    </row>
    <row r="8796" spans="1:12">
      <c r="A8796" s="15">
        <v>68430101</v>
      </c>
      <c r="B8796" t="s">
        <v>10234</v>
      </c>
      <c r="C8796" t="s">
        <v>10697</v>
      </c>
      <c r="D8796" t="s">
        <v>10704</v>
      </c>
      <c r="E8796" t="s">
        <v>10705</v>
      </c>
      <c r="F8796" t="s">
        <v>5453</v>
      </c>
      <c r="G8796" s="160" t="s">
        <v>3997</v>
      </c>
      <c r="H8796" t="s">
        <v>5454</v>
      </c>
      <c r="I8796" s="160" t="s">
        <v>4007</v>
      </c>
      <c r="J8796" t="s">
        <v>5455</v>
      </c>
      <c r="K8796">
        <v>99</v>
      </c>
      <c r="L8796" t="s">
        <v>3999</v>
      </c>
    </row>
    <row r="8797" spans="1:12">
      <c r="A8797" s="15">
        <v>68430110</v>
      </c>
      <c r="B8797" t="s">
        <v>10234</v>
      </c>
      <c r="C8797" t="s">
        <v>10697</v>
      </c>
      <c r="D8797" t="s">
        <v>10704</v>
      </c>
      <c r="E8797" t="s">
        <v>6588</v>
      </c>
      <c r="F8797" t="s">
        <v>5453</v>
      </c>
      <c r="G8797" s="160" t="s">
        <v>3997</v>
      </c>
      <c r="H8797" t="s">
        <v>5454</v>
      </c>
      <c r="I8797" s="160" t="s">
        <v>4007</v>
      </c>
      <c r="J8797" t="s">
        <v>5455</v>
      </c>
      <c r="K8797">
        <v>99</v>
      </c>
      <c r="L8797" t="s">
        <v>3999</v>
      </c>
    </row>
    <row r="8798" spans="1:12">
      <c r="A8798" s="15">
        <v>68430111</v>
      </c>
      <c r="B8798" t="s">
        <v>10234</v>
      </c>
      <c r="C8798" t="s">
        <v>10697</v>
      </c>
      <c r="D8798" t="s">
        <v>10704</v>
      </c>
      <c r="E8798" t="s">
        <v>10706</v>
      </c>
      <c r="F8798" t="s">
        <v>5453</v>
      </c>
      <c r="G8798" s="160" t="s">
        <v>3997</v>
      </c>
      <c r="H8798" t="s">
        <v>5454</v>
      </c>
      <c r="I8798" s="160" t="s">
        <v>4007</v>
      </c>
      <c r="J8798" t="s">
        <v>5455</v>
      </c>
      <c r="K8798">
        <v>99</v>
      </c>
      <c r="L8798" t="s">
        <v>3999</v>
      </c>
    </row>
    <row r="8799" spans="1:12">
      <c r="A8799" s="15">
        <v>68430120</v>
      </c>
      <c r="B8799" t="s">
        <v>10234</v>
      </c>
      <c r="C8799" t="s">
        <v>10697</v>
      </c>
      <c r="D8799" t="s">
        <v>10704</v>
      </c>
      <c r="E8799" t="s">
        <v>10701</v>
      </c>
      <c r="F8799" t="s">
        <v>5453</v>
      </c>
      <c r="G8799" s="160" t="s">
        <v>3997</v>
      </c>
      <c r="H8799" t="s">
        <v>5454</v>
      </c>
      <c r="I8799" s="160" t="s">
        <v>4007</v>
      </c>
      <c r="J8799" t="s">
        <v>5455</v>
      </c>
      <c r="K8799">
        <v>99</v>
      </c>
      <c r="L8799" t="s">
        <v>3999</v>
      </c>
    </row>
    <row r="8800" spans="1:12">
      <c r="A8800" s="15">
        <v>68430130</v>
      </c>
      <c r="B8800" t="s">
        <v>10234</v>
      </c>
      <c r="C8800" t="s">
        <v>10697</v>
      </c>
      <c r="D8800" t="s">
        <v>10704</v>
      </c>
      <c r="E8800" t="s">
        <v>10414</v>
      </c>
      <c r="F8800" t="s">
        <v>4073</v>
      </c>
      <c r="G8800" s="160" t="s">
        <v>4074</v>
      </c>
      <c r="H8800" t="s">
        <v>4075</v>
      </c>
      <c r="I8800" s="160" t="s">
        <v>4076</v>
      </c>
      <c r="J8800" t="s">
        <v>4077</v>
      </c>
      <c r="K8800">
        <v>99</v>
      </c>
      <c r="L8800" t="s">
        <v>3999</v>
      </c>
    </row>
    <row r="8801" spans="1:12">
      <c r="A8801" s="15">
        <v>68430131</v>
      </c>
      <c r="B8801" t="s">
        <v>10234</v>
      </c>
      <c r="C8801" t="s">
        <v>10697</v>
      </c>
      <c r="D8801" t="s">
        <v>10704</v>
      </c>
      <c r="E8801" t="s">
        <v>10702</v>
      </c>
      <c r="F8801" t="s">
        <v>4073</v>
      </c>
      <c r="G8801" s="160" t="s">
        <v>4074</v>
      </c>
      <c r="H8801" t="s">
        <v>4075</v>
      </c>
      <c r="I8801" s="160" t="s">
        <v>4076</v>
      </c>
      <c r="J8801" t="s">
        <v>4077</v>
      </c>
      <c r="K8801">
        <v>99</v>
      </c>
      <c r="L8801" t="s">
        <v>3999</v>
      </c>
    </row>
    <row r="8802" spans="1:12">
      <c r="A8802" s="15">
        <v>68430132</v>
      </c>
      <c r="B8802" t="s">
        <v>10234</v>
      </c>
      <c r="C8802" t="s">
        <v>10697</v>
      </c>
      <c r="D8802" t="s">
        <v>10704</v>
      </c>
      <c r="E8802" t="s">
        <v>10707</v>
      </c>
      <c r="F8802" t="s">
        <v>4073</v>
      </c>
      <c r="G8802" s="160" t="s">
        <v>4074</v>
      </c>
      <c r="H8802" t="s">
        <v>4075</v>
      </c>
      <c r="I8802" s="160" t="s">
        <v>4076</v>
      </c>
      <c r="J8802" t="s">
        <v>4077</v>
      </c>
      <c r="K8802">
        <v>99</v>
      </c>
      <c r="L8802" t="s">
        <v>3999</v>
      </c>
    </row>
    <row r="8803" spans="1:12">
      <c r="A8803" s="15">
        <v>68435001</v>
      </c>
      <c r="B8803" t="s">
        <v>10234</v>
      </c>
      <c r="C8803" t="s">
        <v>10697</v>
      </c>
      <c r="D8803" t="s">
        <v>10708</v>
      </c>
      <c r="E8803" t="s">
        <v>10709</v>
      </c>
      <c r="F8803" t="s">
        <v>5453</v>
      </c>
      <c r="G8803" s="160" t="s">
        <v>3997</v>
      </c>
      <c r="H8803" t="s">
        <v>5454</v>
      </c>
      <c r="I8803" s="160" t="s">
        <v>4007</v>
      </c>
      <c r="J8803" t="s">
        <v>5455</v>
      </c>
      <c r="K8803">
        <v>99</v>
      </c>
      <c r="L8803" t="s">
        <v>3999</v>
      </c>
    </row>
    <row r="8804" spans="1:12">
      <c r="A8804" s="15">
        <v>68435010</v>
      </c>
      <c r="B8804" t="s">
        <v>10234</v>
      </c>
      <c r="C8804" t="s">
        <v>10697</v>
      </c>
      <c r="D8804" t="s">
        <v>10708</v>
      </c>
      <c r="E8804" t="s">
        <v>6588</v>
      </c>
      <c r="F8804" t="s">
        <v>5453</v>
      </c>
      <c r="G8804" s="160" t="s">
        <v>3997</v>
      </c>
      <c r="H8804" t="s">
        <v>5454</v>
      </c>
      <c r="I8804" s="160" t="s">
        <v>4007</v>
      </c>
      <c r="J8804" t="s">
        <v>5455</v>
      </c>
      <c r="K8804">
        <v>99</v>
      </c>
      <c r="L8804" t="s">
        <v>3999</v>
      </c>
    </row>
    <row r="8805" spans="1:12">
      <c r="A8805" s="15">
        <v>68435011</v>
      </c>
      <c r="B8805" t="s">
        <v>10234</v>
      </c>
      <c r="C8805" t="s">
        <v>10697</v>
      </c>
      <c r="D8805" t="s">
        <v>10708</v>
      </c>
      <c r="E8805" t="s">
        <v>10710</v>
      </c>
      <c r="F8805" t="s">
        <v>5453</v>
      </c>
      <c r="G8805" s="160" t="s">
        <v>3997</v>
      </c>
      <c r="H8805" t="s">
        <v>5454</v>
      </c>
      <c r="I8805" s="160" t="s">
        <v>4007</v>
      </c>
      <c r="J8805" t="s">
        <v>5455</v>
      </c>
      <c r="K8805">
        <v>99</v>
      </c>
      <c r="L8805" t="s">
        <v>3999</v>
      </c>
    </row>
    <row r="8806" spans="1:12">
      <c r="A8806" s="15">
        <v>68435012</v>
      </c>
      <c r="B8806" t="s">
        <v>10234</v>
      </c>
      <c r="C8806" t="s">
        <v>10697</v>
      </c>
      <c r="D8806" t="s">
        <v>10708</v>
      </c>
      <c r="E8806" t="s">
        <v>10288</v>
      </c>
      <c r="F8806" t="s">
        <v>5453</v>
      </c>
      <c r="G8806" s="160" t="s">
        <v>3997</v>
      </c>
      <c r="H8806" t="s">
        <v>5454</v>
      </c>
      <c r="I8806" s="160" t="s">
        <v>4007</v>
      </c>
      <c r="J8806" t="s">
        <v>5455</v>
      </c>
      <c r="K8806">
        <v>99</v>
      </c>
      <c r="L8806" t="s">
        <v>3999</v>
      </c>
    </row>
    <row r="8807" spans="1:12">
      <c r="A8807" s="15">
        <v>68435013</v>
      </c>
      <c r="B8807" t="s">
        <v>10234</v>
      </c>
      <c r="C8807" t="s">
        <v>10697</v>
      </c>
      <c r="D8807" t="s">
        <v>10708</v>
      </c>
      <c r="E8807" t="s">
        <v>10711</v>
      </c>
      <c r="F8807" t="s">
        <v>5453</v>
      </c>
      <c r="G8807" s="160" t="s">
        <v>3997</v>
      </c>
      <c r="H8807" t="s">
        <v>5454</v>
      </c>
      <c r="I8807" s="160" t="s">
        <v>4007</v>
      </c>
      <c r="J8807" t="s">
        <v>5455</v>
      </c>
      <c r="K8807">
        <v>99</v>
      </c>
      <c r="L8807" t="s">
        <v>3999</v>
      </c>
    </row>
    <row r="8808" spans="1:12">
      <c r="A8808" s="15">
        <v>68435040</v>
      </c>
      <c r="B8808" t="s">
        <v>10234</v>
      </c>
      <c r="C8808" t="s">
        <v>10697</v>
      </c>
      <c r="D8808" t="s">
        <v>10708</v>
      </c>
      <c r="E8808" t="s">
        <v>10712</v>
      </c>
      <c r="F8808" t="s">
        <v>5453</v>
      </c>
      <c r="G8808" s="160" t="s">
        <v>3997</v>
      </c>
      <c r="H8808" t="s">
        <v>5454</v>
      </c>
      <c r="I8808" s="160" t="s">
        <v>4007</v>
      </c>
      <c r="J8808" t="s">
        <v>5455</v>
      </c>
      <c r="K8808">
        <v>99</v>
      </c>
      <c r="L8808" t="s">
        <v>3999</v>
      </c>
    </row>
    <row r="8809" spans="1:12">
      <c r="A8809" s="15">
        <v>68440001</v>
      </c>
      <c r="B8809" t="s">
        <v>10234</v>
      </c>
      <c r="C8809" t="s">
        <v>10697</v>
      </c>
      <c r="D8809" t="s">
        <v>6797</v>
      </c>
      <c r="E8809" t="s">
        <v>6797</v>
      </c>
      <c r="F8809" t="s">
        <v>5453</v>
      </c>
      <c r="G8809" s="160" t="s">
        <v>3997</v>
      </c>
      <c r="H8809" t="s">
        <v>5454</v>
      </c>
      <c r="I8809" s="160" t="s">
        <v>4007</v>
      </c>
      <c r="J8809" t="s">
        <v>5455</v>
      </c>
      <c r="K8809">
        <v>99</v>
      </c>
      <c r="L8809" t="s">
        <v>3999</v>
      </c>
    </row>
    <row r="8810" spans="1:12">
      <c r="A8810" s="15">
        <v>68440010</v>
      </c>
      <c r="B8810" t="s">
        <v>10234</v>
      </c>
      <c r="C8810" t="s">
        <v>10697</v>
      </c>
      <c r="D8810" t="s">
        <v>6797</v>
      </c>
      <c r="E8810" t="s">
        <v>6588</v>
      </c>
      <c r="F8810" t="s">
        <v>5453</v>
      </c>
      <c r="G8810" s="160" t="s">
        <v>3997</v>
      </c>
      <c r="H8810" t="s">
        <v>5454</v>
      </c>
      <c r="I8810" s="160" t="s">
        <v>4007</v>
      </c>
      <c r="J8810" t="s">
        <v>5455</v>
      </c>
      <c r="K8810">
        <v>99</v>
      </c>
      <c r="L8810" t="s">
        <v>3999</v>
      </c>
    </row>
    <row r="8811" spans="1:12">
      <c r="A8811" s="15">
        <v>68445001</v>
      </c>
      <c r="B8811" t="s">
        <v>10234</v>
      </c>
      <c r="C8811" t="s">
        <v>10697</v>
      </c>
      <c r="D8811" t="s">
        <v>10713</v>
      </c>
      <c r="E8811" t="s">
        <v>10713</v>
      </c>
      <c r="F8811" t="s">
        <v>5453</v>
      </c>
      <c r="G8811" s="160" t="s">
        <v>3997</v>
      </c>
      <c r="H8811" t="s">
        <v>5454</v>
      </c>
      <c r="I8811" s="160" t="s">
        <v>4007</v>
      </c>
      <c r="J8811" t="s">
        <v>5455</v>
      </c>
      <c r="K8811">
        <v>99</v>
      </c>
      <c r="L8811" t="s">
        <v>3999</v>
      </c>
    </row>
    <row r="8812" spans="1:12">
      <c r="A8812" s="15">
        <v>68445010</v>
      </c>
      <c r="B8812" t="s">
        <v>10234</v>
      </c>
      <c r="C8812" t="s">
        <v>10697</v>
      </c>
      <c r="D8812" t="s">
        <v>10713</v>
      </c>
      <c r="E8812" t="s">
        <v>10714</v>
      </c>
      <c r="F8812" t="s">
        <v>5453</v>
      </c>
      <c r="G8812" s="160" t="s">
        <v>3997</v>
      </c>
      <c r="H8812" t="s">
        <v>5454</v>
      </c>
      <c r="I8812" s="160" t="s">
        <v>4007</v>
      </c>
      <c r="J8812" t="s">
        <v>5455</v>
      </c>
      <c r="K8812">
        <v>99</v>
      </c>
      <c r="L8812" t="s">
        <v>3999</v>
      </c>
    </row>
    <row r="8813" spans="1:12">
      <c r="A8813" s="15">
        <v>68445011</v>
      </c>
      <c r="B8813" t="s">
        <v>10234</v>
      </c>
      <c r="C8813" t="s">
        <v>10697</v>
      </c>
      <c r="D8813" t="s">
        <v>10713</v>
      </c>
      <c r="E8813" t="s">
        <v>10715</v>
      </c>
      <c r="F8813" t="s">
        <v>5453</v>
      </c>
      <c r="G8813" s="160" t="s">
        <v>3997</v>
      </c>
      <c r="H8813" t="s">
        <v>5454</v>
      </c>
      <c r="I8813" s="160" t="s">
        <v>4007</v>
      </c>
      <c r="J8813" t="s">
        <v>5455</v>
      </c>
      <c r="K8813">
        <v>99</v>
      </c>
      <c r="L8813" t="s">
        <v>3999</v>
      </c>
    </row>
    <row r="8814" spans="1:12">
      <c r="A8814" s="15">
        <v>68445012</v>
      </c>
      <c r="B8814" t="s">
        <v>10234</v>
      </c>
      <c r="C8814" t="s">
        <v>10697</v>
      </c>
      <c r="D8814" t="s">
        <v>10713</v>
      </c>
      <c r="E8814" t="s">
        <v>10716</v>
      </c>
      <c r="F8814" t="s">
        <v>5453</v>
      </c>
      <c r="G8814" s="160" t="s">
        <v>3997</v>
      </c>
      <c r="H8814" t="s">
        <v>5454</v>
      </c>
      <c r="I8814" s="160" t="s">
        <v>4007</v>
      </c>
      <c r="J8814" t="s">
        <v>5455</v>
      </c>
      <c r="K8814">
        <v>99</v>
      </c>
      <c r="L8814" t="s">
        <v>3999</v>
      </c>
    </row>
    <row r="8815" spans="1:12">
      <c r="A8815" s="15">
        <v>68445013</v>
      </c>
      <c r="B8815" t="s">
        <v>10234</v>
      </c>
      <c r="C8815" t="s">
        <v>10697</v>
      </c>
      <c r="D8815" t="s">
        <v>10713</v>
      </c>
      <c r="E8815" t="s">
        <v>10717</v>
      </c>
      <c r="F8815" t="s">
        <v>5453</v>
      </c>
      <c r="G8815" s="160" t="s">
        <v>3997</v>
      </c>
      <c r="H8815" t="s">
        <v>5454</v>
      </c>
      <c r="I8815" s="160" t="s">
        <v>4007</v>
      </c>
      <c r="J8815" t="s">
        <v>5455</v>
      </c>
      <c r="K8815">
        <v>99</v>
      </c>
      <c r="L8815" t="s">
        <v>3999</v>
      </c>
    </row>
    <row r="8816" spans="1:12">
      <c r="A8816" s="15">
        <v>68445014</v>
      </c>
      <c r="B8816" t="s">
        <v>10234</v>
      </c>
      <c r="C8816" t="s">
        <v>10697</v>
      </c>
      <c r="D8816" t="s">
        <v>10713</v>
      </c>
      <c r="E8816" t="s">
        <v>10718</v>
      </c>
      <c r="F8816" t="s">
        <v>5453</v>
      </c>
      <c r="G8816" s="160" t="s">
        <v>3997</v>
      </c>
      <c r="H8816" t="s">
        <v>5454</v>
      </c>
      <c r="I8816" s="160" t="s">
        <v>4007</v>
      </c>
      <c r="J8816" t="s">
        <v>5455</v>
      </c>
      <c r="K8816">
        <v>99</v>
      </c>
      <c r="L8816" t="s">
        <v>3999</v>
      </c>
    </row>
    <row r="8817" spans="1:12">
      <c r="A8817" s="15">
        <v>68445015</v>
      </c>
      <c r="B8817" t="s">
        <v>10234</v>
      </c>
      <c r="C8817" t="s">
        <v>10697</v>
      </c>
      <c r="D8817" t="s">
        <v>10713</v>
      </c>
      <c r="E8817" t="s">
        <v>10719</v>
      </c>
      <c r="F8817" t="s">
        <v>5453</v>
      </c>
      <c r="G8817" s="160" t="s">
        <v>3997</v>
      </c>
      <c r="H8817" t="s">
        <v>5454</v>
      </c>
      <c r="I8817" s="160" t="s">
        <v>4007</v>
      </c>
      <c r="J8817" t="s">
        <v>5455</v>
      </c>
      <c r="K8817">
        <v>99</v>
      </c>
      <c r="L8817" t="s">
        <v>3999</v>
      </c>
    </row>
    <row r="8818" spans="1:12">
      <c r="A8818" s="15">
        <v>68445020</v>
      </c>
      <c r="B8818" t="s">
        <v>10234</v>
      </c>
      <c r="C8818" t="s">
        <v>10697</v>
      </c>
      <c r="D8818" t="s">
        <v>10713</v>
      </c>
      <c r="E8818" t="s">
        <v>10720</v>
      </c>
      <c r="F8818" t="s">
        <v>5453</v>
      </c>
      <c r="G8818" s="160" t="s">
        <v>3997</v>
      </c>
      <c r="H8818" t="s">
        <v>5454</v>
      </c>
      <c r="I8818" s="160" t="s">
        <v>4007</v>
      </c>
      <c r="J8818" t="s">
        <v>5455</v>
      </c>
      <c r="K8818">
        <v>99</v>
      </c>
      <c r="L8818" t="s">
        <v>3999</v>
      </c>
    </row>
    <row r="8819" spans="1:12">
      <c r="A8819" s="15">
        <v>68445021</v>
      </c>
      <c r="B8819" t="s">
        <v>10234</v>
      </c>
      <c r="C8819" t="s">
        <v>10697</v>
      </c>
      <c r="D8819" t="s">
        <v>10713</v>
      </c>
      <c r="E8819" t="s">
        <v>10721</v>
      </c>
      <c r="F8819" t="s">
        <v>5453</v>
      </c>
      <c r="G8819" s="160" t="s">
        <v>3997</v>
      </c>
      <c r="H8819" t="s">
        <v>5454</v>
      </c>
      <c r="I8819" s="160" t="s">
        <v>4007</v>
      </c>
      <c r="J8819" t="s">
        <v>5455</v>
      </c>
      <c r="K8819">
        <v>99</v>
      </c>
      <c r="L8819" t="s">
        <v>3999</v>
      </c>
    </row>
    <row r="8820" spans="1:12">
      <c r="A8820" s="15">
        <v>68445022</v>
      </c>
      <c r="B8820" t="s">
        <v>10234</v>
      </c>
      <c r="C8820" t="s">
        <v>10697</v>
      </c>
      <c r="D8820" t="s">
        <v>10713</v>
      </c>
      <c r="E8820" t="s">
        <v>10722</v>
      </c>
      <c r="F8820" t="s">
        <v>5453</v>
      </c>
      <c r="G8820" s="160" t="s">
        <v>3997</v>
      </c>
      <c r="H8820" t="s">
        <v>5454</v>
      </c>
      <c r="I8820" s="160" t="s">
        <v>4007</v>
      </c>
      <c r="J8820" t="s">
        <v>5455</v>
      </c>
      <c r="K8820">
        <v>99</v>
      </c>
      <c r="L8820" t="s">
        <v>3999</v>
      </c>
    </row>
    <row r="8821" spans="1:12">
      <c r="A8821" s="15">
        <v>68445030</v>
      </c>
      <c r="B8821" t="s">
        <v>10234</v>
      </c>
      <c r="C8821" t="s">
        <v>10697</v>
      </c>
      <c r="D8821" t="s">
        <v>10713</v>
      </c>
      <c r="E8821" t="s">
        <v>10723</v>
      </c>
      <c r="F8821" t="s">
        <v>5453</v>
      </c>
      <c r="G8821" s="160" t="s">
        <v>3997</v>
      </c>
      <c r="H8821" t="s">
        <v>5454</v>
      </c>
      <c r="I8821" s="160" t="s">
        <v>4007</v>
      </c>
      <c r="J8821" t="s">
        <v>5455</v>
      </c>
      <c r="K8821">
        <v>99</v>
      </c>
      <c r="L8821" t="s">
        <v>3999</v>
      </c>
    </row>
    <row r="8822" spans="1:12">
      <c r="A8822" s="15">
        <v>68445040</v>
      </c>
      <c r="B8822" t="s">
        <v>10234</v>
      </c>
      <c r="C8822" t="s">
        <v>10697</v>
      </c>
      <c r="D8822" t="s">
        <v>10713</v>
      </c>
      <c r="E8822" t="s">
        <v>6209</v>
      </c>
      <c r="F8822" t="s">
        <v>4073</v>
      </c>
      <c r="G8822" s="160" t="s">
        <v>4074</v>
      </c>
      <c r="H8822" t="s">
        <v>4075</v>
      </c>
      <c r="I8822" s="160" t="s">
        <v>4076</v>
      </c>
      <c r="J8822" t="s">
        <v>4077</v>
      </c>
      <c r="K8822">
        <v>99</v>
      </c>
      <c r="L8822" t="s">
        <v>3999</v>
      </c>
    </row>
    <row r="8823" spans="1:12">
      <c r="A8823" s="15">
        <v>68445101</v>
      </c>
      <c r="B8823" t="s">
        <v>10234</v>
      </c>
      <c r="C8823" t="s">
        <v>10697</v>
      </c>
      <c r="D8823" t="s">
        <v>10724</v>
      </c>
      <c r="E8823" t="s">
        <v>10724</v>
      </c>
      <c r="F8823" t="s">
        <v>5453</v>
      </c>
      <c r="G8823" s="160" t="s">
        <v>3997</v>
      </c>
      <c r="H8823" t="s">
        <v>5454</v>
      </c>
      <c r="I8823" s="160" t="s">
        <v>4007</v>
      </c>
      <c r="J8823" t="s">
        <v>5455</v>
      </c>
      <c r="K8823">
        <v>99</v>
      </c>
      <c r="L8823" t="s">
        <v>3999</v>
      </c>
    </row>
    <row r="8824" spans="1:12">
      <c r="A8824" s="15">
        <v>68445110</v>
      </c>
      <c r="B8824" t="s">
        <v>10234</v>
      </c>
      <c r="C8824" t="s">
        <v>10697</v>
      </c>
      <c r="D8824" t="s">
        <v>10724</v>
      </c>
      <c r="E8824" t="s">
        <v>10725</v>
      </c>
      <c r="F8824" t="s">
        <v>5453</v>
      </c>
      <c r="G8824" s="160" t="s">
        <v>3997</v>
      </c>
      <c r="H8824" t="s">
        <v>5454</v>
      </c>
      <c r="I8824" s="160" t="s">
        <v>4007</v>
      </c>
      <c r="J8824" t="s">
        <v>5455</v>
      </c>
      <c r="K8824">
        <v>99</v>
      </c>
      <c r="L8824" t="s">
        <v>3999</v>
      </c>
    </row>
    <row r="8825" spans="1:12">
      <c r="A8825" s="15">
        <v>68445111</v>
      </c>
      <c r="B8825" t="s">
        <v>10234</v>
      </c>
      <c r="C8825" t="s">
        <v>10697</v>
      </c>
      <c r="D8825" t="s">
        <v>10724</v>
      </c>
      <c r="E8825" t="s">
        <v>10726</v>
      </c>
      <c r="F8825" t="s">
        <v>5453</v>
      </c>
      <c r="G8825" s="160" t="s">
        <v>3997</v>
      </c>
      <c r="H8825" t="s">
        <v>5454</v>
      </c>
      <c r="I8825" s="160" t="s">
        <v>4007</v>
      </c>
      <c r="J8825" t="s">
        <v>5455</v>
      </c>
      <c r="K8825">
        <v>99</v>
      </c>
      <c r="L8825" t="s">
        <v>3999</v>
      </c>
    </row>
    <row r="8826" spans="1:12">
      <c r="A8826" s="15">
        <v>68445115</v>
      </c>
      <c r="B8826" t="s">
        <v>10234</v>
      </c>
      <c r="C8826" t="s">
        <v>10697</v>
      </c>
      <c r="D8826" t="s">
        <v>10724</v>
      </c>
      <c r="E8826" t="s">
        <v>10727</v>
      </c>
      <c r="F8826" t="s">
        <v>5453</v>
      </c>
      <c r="G8826" s="160" t="s">
        <v>3997</v>
      </c>
      <c r="H8826" t="s">
        <v>5454</v>
      </c>
      <c r="I8826" s="160" t="s">
        <v>4007</v>
      </c>
      <c r="J8826" t="s">
        <v>5455</v>
      </c>
      <c r="K8826">
        <v>99</v>
      </c>
      <c r="L8826" t="s">
        <v>3999</v>
      </c>
    </row>
    <row r="8827" spans="1:12">
      <c r="A8827" s="15">
        <v>68445120</v>
      </c>
      <c r="B8827" t="s">
        <v>10234</v>
      </c>
      <c r="C8827" t="s">
        <v>10697</v>
      </c>
      <c r="D8827" t="s">
        <v>10724</v>
      </c>
      <c r="E8827" t="s">
        <v>10728</v>
      </c>
      <c r="F8827" t="s">
        <v>5453</v>
      </c>
      <c r="G8827" s="160" t="s">
        <v>3997</v>
      </c>
      <c r="H8827" t="s">
        <v>5454</v>
      </c>
      <c r="I8827" s="160" t="s">
        <v>4007</v>
      </c>
      <c r="J8827" t="s">
        <v>5455</v>
      </c>
      <c r="K8827">
        <v>99</v>
      </c>
      <c r="L8827" t="s">
        <v>3999</v>
      </c>
    </row>
    <row r="8828" spans="1:12">
      <c r="A8828" s="15">
        <v>68445125</v>
      </c>
      <c r="B8828" t="s">
        <v>10234</v>
      </c>
      <c r="C8828" t="s">
        <v>10697</v>
      </c>
      <c r="D8828" t="s">
        <v>10724</v>
      </c>
      <c r="E8828" t="s">
        <v>10729</v>
      </c>
      <c r="F8828" t="s">
        <v>5453</v>
      </c>
      <c r="G8828" s="160" t="s">
        <v>3997</v>
      </c>
      <c r="H8828" t="s">
        <v>5454</v>
      </c>
      <c r="I8828" s="160" t="s">
        <v>4007</v>
      </c>
      <c r="J8828" t="s">
        <v>5455</v>
      </c>
      <c r="K8828">
        <v>99</v>
      </c>
      <c r="L8828" t="s">
        <v>3999</v>
      </c>
    </row>
    <row r="8829" spans="1:12">
      <c r="A8829" s="15">
        <v>68445130</v>
      </c>
      <c r="B8829" t="s">
        <v>10234</v>
      </c>
      <c r="C8829" t="s">
        <v>10697</v>
      </c>
      <c r="D8829" t="s">
        <v>10724</v>
      </c>
      <c r="E8829" t="s">
        <v>10730</v>
      </c>
      <c r="F8829" t="s">
        <v>5453</v>
      </c>
      <c r="G8829" s="160" t="s">
        <v>3997</v>
      </c>
      <c r="H8829" t="s">
        <v>5454</v>
      </c>
      <c r="I8829" s="160" t="s">
        <v>4007</v>
      </c>
      <c r="J8829" t="s">
        <v>5455</v>
      </c>
      <c r="K8829">
        <v>99</v>
      </c>
      <c r="L8829" t="s">
        <v>3999</v>
      </c>
    </row>
    <row r="8830" spans="1:12">
      <c r="A8830" s="15">
        <v>68445135</v>
      </c>
      <c r="B8830" t="s">
        <v>10234</v>
      </c>
      <c r="C8830" t="s">
        <v>10697</v>
      </c>
      <c r="D8830" t="s">
        <v>10724</v>
      </c>
      <c r="E8830" t="s">
        <v>10731</v>
      </c>
      <c r="F8830" t="s">
        <v>5453</v>
      </c>
      <c r="G8830" s="160" t="s">
        <v>3997</v>
      </c>
      <c r="H8830" t="s">
        <v>5454</v>
      </c>
      <c r="I8830" s="160" t="s">
        <v>4007</v>
      </c>
      <c r="J8830" t="s">
        <v>5455</v>
      </c>
      <c r="K8830">
        <v>99</v>
      </c>
      <c r="L8830" t="s">
        <v>3999</v>
      </c>
    </row>
    <row r="8831" spans="1:12">
      <c r="A8831" s="15">
        <v>68445140</v>
      </c>
      <c r="B8831" t="s">
        <v>10234</v>
      </c>
      <c r="C8831" t="s">
        <v>10697</v>
      </c>
      <c r="D8831" t="s">
        <v>10724</v>
      </c>
      <c r="E8831" t="s">
        <v>10300</v>
      </c>
      <c r="F8831" t="s">
        <v>4073</v>
      </c>
      <c r="G8831" s="160" t="s">
        <v>4074</v>
      </c>
      <c r="H8831" t="s">
        <v>4075</v>
      </c>
      <c r="I8831" s="160" t="s">
        <v>4076</v>
      </c>
      <c r="J8831" t="s">
        <v>4077</v>
      </c>
      <c r="K8831">
        <v>99</v>
      </c>
      <c r="L8831" t="s">
        <v>3999</v>
      </c>
    </row>
    <row r="8832" spans="1:12">
      <c r="A8832" s="15">
        <v>68445201</v>
      </c>
      <c r="B8832" t="s">
        <v>10234</v>
      </c>
      <c r="C8832" t="s">
        <v>10697</v>
      </c>
      <c r="D8832" t="s">
        <v>10732</v>
      </c>
      <c r="E8832" t="s">
        <v>10732</v>
      </c>
      <c r="F8832" t="s">
        <v>5453</v>
      </c>
      <c r="G8832" s="160" t="s">
        <v>3997</v>
      </c>
      <c r="H8832" t="s">
        <v>5454</v>
      </c>
      <c r="I8832" s="160" t="s">
        <v>4007</v>
      </c>
      <c r="J8832" t="s">
        <v>5455</v>
      </c>
      <c r="K8832">
        <v>99</v>
      </c>
      <c r="L8832" t="s">
        <v>3999</v>
      </c>
    </row>
    <row r="8833" spans="1:12">
      <c r="A8833" s="15">
        <v>68445210</v>
      </c>
      <c r="B8833" t="s">
        <v>10234</v>
      </c>
      <c r="C8833" t="s">
        <v>10697</v>
      </c>
      <c r="D8833" t="s">
        <v>10732</v>
      </c>
      <c r="E8833" t="s">
        <v>10733</v>
      </c>
      <c r="F8833" t="s">
        <v>5453</v>
      </c>
      <c r="G8833" s="160" t="s">
        <v>3997</v>
      </c>
      <c r="H8833" t="s">
        <v>5454</v>
      </c>
      <c r="I8833" s="160" t="s">
        <v>4007</v>
      </c>
      <c r="J8833" t="s">
        <v>5455</v>
      </c>
      <c r="K8833">
        <v>99</v>
      </c>
      <c r="L8833" t="s">
        <v>3999</v>
      </c>
    </row>
    <row r="8834" spans="1:12">
      <c r="A8834" s="15">
        <v>68445211</v>
      </c>
      <c r="B8834" t="s">
        <v>10234</v>
      </c>
      <c r="C8834" t="s">
        <v>10697</v>
      </c>
      <c r="D8834" t="s">
        <v>10732</v>
      </c>
      <c r="E8834" t="s">
        <v>10734</v>
      </c>
      <c r="F8834" t="s">
        <v>5453</v>
      </c>
      <c r="G8834" s="160" t="s">
        <v>3997</v>
      </c>
      <c r="H8834" t="s">
        <v>5454</v>
      </c>
      <c r="I8834" s="160" t="s">
        <v>4007</v>
      </c>
      <c r="J8834" t="s">
        <v>5455</v>
      </c>
      <c r="K8834">
        <v>99</v>
      </c>
      <c r="L8834" t="s">
        <v>3999</v>
      </c>
    </row>
    <row r="8835" spans="1:12">
      <c r="A8835" s="15">
        <v>68445212</v>
      </c>
      <c r="B8835" t="s">
        <v>10234</v>
      </c>
      <c r="C8835" t="s">
        <v>10697</v>
      </c>
      <c r="D8835" t="s">
        <v>10732</v>
      </c>
      <c r="E8835" t="s">
        <v>10735</v>
      </c>
      <c r="F8835" t="s">
        <v>5453</v>
      </c>
      <c r="G8835" s="160" t="s">
        <v>3997</v>
      </c>
      <c r="H8835" t="s">
        <v>5454</v>
      </c>
      <c r="I8835" s="160" t="s">
        <v>4007</v>
      </c>
      <c r="J8835" t="s">
        <v>5455</v>
      </c>
      <c r="K8835">
        <v>99</v>
      </c>
      <c r="L8835" t="s">
        <v>3999</v>
      </c>
    </row>
    <row r="8836" spans="1:12">
      <c r="A8836" s="15">
        <v>68445213</v>
      </c>
      <c r="B8836" t="s">
        <v>10234</v>
      </c>
      <c r="C8836" t="s">
        <v>10697</v>
      </c>
      <c r="D8836" t="s">
        <v>10732</v>
      </c>
      <c r="E8836" t="s">
        <v>10736</v>
      </c>
      <c r="F8836" t="s">
        <v>5453</v>
      </c>
      <c r="G8836" s="160" t="s">
        <v>3997</v>
      </c>
      <c r="H8836" t="s">
        <v>5454</v>
      </c>
      <c r="I8836" s="160" t="s">
        <v>4007</v>
      </c>
      <c r="J8836" t="s">
        <v>5455</v>
      </c>
      <c r="K8836">
        <v>99</v>
      </c>
      <c r="L8836" t="s">
        <v>3999</v>
      </c>
    </row>
    <row r="8837" spans="1:12">
      <c r="A8837" s="15">
        <v>68445214</v>
      </c>
      <c r="B8837" t="s">
        <v>10234</v>
      </c>
      <c r="C8837" t="s">
        <v>10697</v>
      </c>
      <c r="D8837" t="s">
        <v>10732</v>
      </c>
      <c r="E8837" t="s">
        <v>10362</v>
      </c>
      <c r="F8837" t="s">
        <v>5453</v>
      </c>
      <c r="G8837" s="160" t="s">
        <v>3997</v>
      </c>
      <c r="H8837" t="s">
        <v>5454</v>
      </c>
      <c r="I8837" s="160" t="s">
        <v>4007</v>
      </c>
      <c r="J8837" t="s">
        <v>5455</v>
      </c>
      <c r="K8837">
        <v>99</v>
      </c>
      <c r="L8837" t="s">
        <v>3999</v>
      </c>
    </row>
    <row r="8838" spans="1:12">
      <c r="A8838" s="15">
        <v>68445215</v>
      </c>
      <c r="B8838" t="s">
        <v>10234</v>
      </c>
      <c r="C8838" t="s">
        <v>10697</v>
      </c>
      <c r="D8838" t="s">
        <v>10732</v>
      </c>
      <c r="E8838" t="s">
        <v>10737</v>
      </c>
      <c r="F8838" t="s">
        <v>5453</v>
      </c>
      <c r="G8838" s="160" t="s">
        <v>3997</v>
      </c>
      <c r="H8838" t="s">
        <v>5454</v>
      </c>
      <c r="I8838" s="160" t="s">
        <v>4007</v>
      </c>
      <c r="J8838" t="s">
        <v>5455</v>
      </c>
      <c r="K8838">
        <v>99</v>
      </c>
      <c r="L8838" t="s">
        <v>3999</v>
      </c>
    </row>
    <row r="8839" spans="1:12">
      <c r="A8839" s="15">
        <v>68445220</v>
      </c>
      <c r="B8839" t="s">
        <v>10234</v>
      </c>
      <c r="C8839" t="s">
        <v>10697</v>
      </c>
      <c r="D8839" t="s">
        <v>10732</v>
      </c>
      <c r="E8839" t="s">
        <v>10300</v>
      </c>
      <c r="F8839" t="s">
        <v>4073</v>
      </c>
      <c r="G8839" s="160" t="s">
        <v>4074</v>
      </c>
      <c r="H8839" t="s">
        <v>4075</v>
      </c>
      <c r="I8839" s="160" t="s">
        <v>4076</v>
      </c>
      <c r="J8839" t="s">
        <v>4077</v>
      </c>
      <c r="K8839">
        <v>99</v>
      </c>
      <c r="L8839" t="s">
        <v>3999</v>
      </c>
    </row>
    <row r="8840" spans="1:12">
      <c r="A8840" s="15">
        <v>68480001</v>
      </c>
      <c r="B8840" t="s">
        <v>10234</v>
      </c>
      <c r="C8840" t="s">
        <v>10697</v>
      </c>
      <c r="D8840" t="s">
        <v>4391</v>
      </c>
      <c r="E8840" t="s">
        <v>4391</v>
      </c>
      <c r="F8840" t="s">
        <v>5453</v>
      </c>
      <c r="G8840" s="160" t="s">
        <v>3997</v>
      </c>
      <c r="H8840" t="s">
        <v>5454</v>
      </c>
      <c r="I8840" s="160" t="s">
        <v>4076</v>
      </c>
      <c r="J8840" t="s">
        <v>5743</v>
      </c>
      <c r="K8840">
        <v>99</v>
      </c>
      <c r="L8840" t="s">
        <v>3999</v>
      </c>
    </row>
    <row r="8841" spans="1:12">
      <c r="A8841" s="15">
        <v>68482001</v>
      </c>
      <c r="B8841" t="s">
        <v>10234</v>
      </c>
      <c r="C8841" t="s">
        <v>10697</v>
      </c>
      <c r="D8841" t="s">
        <v>4392</v>
      </c>
      <c r="E8841" t="s">
        <v>4393</v>
      </c>
      <c r="F8841" t="s">
        <v>5453</v>
      </c>
      <c r="G8841">
        <v>10</v>
      </c>
      <c r="H8841" t="s">
        <v>4358</v>
      </c>
      <c r="I8841" s="160" t="s">
        <v>3997</v>
      </c>
      <c r="J8841" t="s">
        <v>4394</v>
      </c>
      <c r="K8841">
        <v>99</v>
      </c>
      <c r="L8841" t="s">
        <v>3999</v>
      </c>
    </row>
    <row r="8842" spans="1:12">
      <c r="A8842" s="15">
        <v>68482002</v>
      </c>
      <c r="B8842" t="s">
        <v>10234</v>
      </c>
      <c r="C8842" t="s">
        <v>10697</v>
      </c>
      <c r="D8842" t="s">
        <v>4392</v>
      </c>
      <c r="E8842" t="s">
        <v>4395</v>
      </c>
      <c r="F8842" t="s">
        <v>5453</v>
      </c>
      <c r="G8842">
        <v>10</v>
      </c>
      <c r="H8842" t="s">
        <v>4358</v>
      </c>
      <c r="I8842" s="160" t="s">
        <v>3997</v>
      </c>
      <c r="J8842" t="s">
        <v>4394</v>
      </c>
      <c r="K8842">
        <v>99</v>
      </c>
      <c r="L8842" t="s">
        <v>3999</v>
      </c>
    </row>
    <row r="8843" spans="1:12">
      <c r="A8843" s="15">
        <v>68482501</v>
      </c>
      <c r="B8843" t="s">
        <v>10234</v>
      </c>
      <c r="C8843" t="s">
        <v>10697</v>
      </c>
      <c r="D8843" t="s">
        <v>4396</v>
      </c>
      <c r="E8843" t="s">
        <v>10738</v>
      </c>
      <c r="F8843" t="s">
        <v>5453</v>
      </c>
      <c r="G8843">
        <v>10</v>
      </c>
      <c r="H8843" t="s">
        <v>4358</v>
      </c>
      <c r="I8843" s="160" t="s">
        <v>3997</v>
      </c>
      <c r="J8843" t="s">
        <v>4394</v>
      </c>
      <c r="K8843">
        <v>99</v>
      </c>
      <c r="L8843" t="s">
        <v>3999</v>
      </c>
    </row>
    <row r="8844" spans="1:12">
      <c r="A8844" s="15">
        <v>68482502</v>
      </c>
      <c r="B8844" t="s">
        <v>10234</v>
      </c>
      <c r="C8844" t="s">
        <v>10697</v>
      </c>
      <c r="D8844" t="s">
        <v>4396</v>
      </c>
      <c r="E8844" t="s">
        <v>10739</v>
      </c>
      <c r="F8844" t="s">
        <v>5453</v>
      </c>
      <c r="G8844">
        <v>10</v>
      </c>
      <c r="H8844" t="s">
        <v>4358</v>
      </c>
      <c r="I8844" s="160" t="s">
        <v>3997</v>
      </c>
      <c r="J8844" t="s">
        <v>4394</v>
      </c>
      <c r="K8844">
        <v>99</v>
      </c>
      <c r="L8844" t="s">
        <v>3999</v>
      </c>
    </row>
    <row r="8845" spans="1:12">
      <c r="A8845" s="15">
        <v>68482503</v>
      </c>
      <c r="B8845" t="s">
        <v>10234</v>
      </c>
      <c r="C8845" t="s">
        <v>10697</v>
      </c>
      <c r="D8845" t="s">
        <v>4396</v>
      </c>
      <c r="E8845" t="s">
        <v>10740</v>
      </c>
      <c r="F8845" t="s">
        <v>5453</v>
      </c>
      <c r="G8845">
        <v>10</v>
      </c>
      <c r="H8845" t="s">
        <v>4358</v>
      </c>
      <c r="I8845" s="160" t="s">
        <v>3997</v>
      </c>
      <c r="J8845" t="s">
        <v>4394</v>
      </c>
      <c r="K8845">
        <v>99</v>
      </c>
      <c r="L8845" t="s">
        <v>3999</v>
      </c>
    </row>
    <row r="8846" spans="1:12">
      <c r="A8846" s="15">
        <v>68482504</v>
      </c>
      <c r="B8846" t="s">
        <v>10234</v>
      </c>
      <c r="C8846" t="s">
        <v>10697</v>
      </c>
      <c r="D8846" t="s">
        <v>4396</v>
      </c>
      <c r="E8846" t="s">
        <v>10741</v>
      </c>
      <c r="F8846" t="s">
        <v>5453</v>
      </c>
      <c r="G8846">
        <v>10</v>
      </c>
      <c r="H8846" t="s">
        <v>4358</v>
      </c>
      <c r="I8846" s="160" t="s">
        <v>3997</v>
      </c>
      <c r="J8846" t="s">
        <v>4394</v>
      </c>
      <c r="K8846">
        <v>99</v>
      </c>
      <c r="L8846" t="s">
        <v>3999</v>
      </c>
    </row>
    <row r="8847" spans="1:12">
      <c r="A8847" s="15">
        <v>68482599</v>
      </c>
      <c r="B8847" t="s">
        <v>10234</v>
      </c>
      <c r="C8847" t="s">
        <v>10697</v>
      </c>
      <c r="D8847" t="s">
        <v>4396</v>
      </c>
      <c r="E8847" t="s">
        <v>7500</v>
      </c>
      <c r="F8847" t="s">
        <v>5453</v>
      </c>
      <c r="G8847">
        <v>10</v>
      </c>
      <c r="H8847" t="s">
        <v>4358</v>
      </c>
      <c r="I8847" s="160" t="s">
        <v>3997</v>
      </c>
      <c r="J8847" t="s">
        <v>4394</v>
      </c>
      <c r="K8847">
        <v>99</v>
      </c>
      <c r="L8847" t="s">
        <v>3999</v>
      </c>
    </row>
    <row r="8848" spans="1:12">
      <c r="A8848" s="15">
        <v>68510001</v>
      </c>
      <c r="B8848" t="s">
        <v>10234</v>
      </c>
      <c r="C8848" t="s">
        <v>10697</v>
      </c>
      <c r="D8848" t="s">
        <v>6644</v>
      </c>
      <c r="E8848" t="s">
        <v>10742</v>
      </c>
      <c r="F8848" t="s">
        <v>5453</v>
      </c>
      <c r="G8848" s="160" t="s">
        <v>4076</v>
      </c>
      <c r="H8848" t="s">
        <v>4330</v>
      </c>
      <c r="I8848" s="160" t="s">
        <v>3997</v>
      </c>
      <c r="J8848" t="s">
        <v>5526</v>
      </c>
      <c r="K8848">
        <v>99</v>
      </c>
      <c r="L8848" t="s">
        <v>3999</v>
      </c>
    </row>
    <row r="8849" spans="1:12">
      <c r="A8849" s="15">
        <v>68510010</v>
      </c>
      <c r="B8849" t="s">
        <v>10234</v>
      </c>
      <c r="C8849" t="s">
        <v>10697</v>
      </c>
      <c r="D8849" t="s">
        <v>6644</v>
      </c>
      <c r="E8849" t="s">
        <v>6588</v>
      </c>
      <c r="F8849" t="s">
        <v>5453</v>
      </c>
      <c r="G8849" s="160" t="s">
        <v>4076</v>
      </c>
      <c r="H8849" t="s">
        <v>4330</v>
      </c>
      <c r="I8849" s="160" t="s">
        <v>3997</v>
      </c>
      <c r="J8849" t="s">
        <v>5526</v>
      </c>
      <c r="K8849">
        <v>99</v>
      </c>
      <c r="L8849" t="s">
        <v>3999</v>
      </c>
    </row>
    <row r="8850" spans="1:12">
      <c r="A8850" s="15">
        <v>68510011</v>
      </c>
      <c r="B8850" t="s">
        <v>10234</v>
      </c>
      <c r="C8850" t="s">
        <v>10697</v>
      </c>
      <c r="D8850" t="s">
        <v>6644</v>
      </c>
      <c r="E8850" t="s">
        <v>10743</v>
      </c>
      <c r="F8850" t="s">
        <v>5453</v>
      </c>
      <c r="G8850" s="160" t="s">
        <v>4076</v>
      </c>
      <c r="H8850" t="s">
        <v>4330</v>
      </c>
      <c r="I8850" s="160" t="s">
        <v>3997</v>
      </c>
      <c r="J8850" t="s">
        <v>5526</v>
      </c>
      <c r="K8850">
        <v>99</v>
      </c>
      <c r="L8850" t="s">
        <v>3999</v>
      </c>
    </row>
    <row r="8851" spans="1:12">
      <c r="A8851" s="15">
        <v>68580001</v>
      </c>
      <c r="B8851" t="s">
        <v>10234</v>
      </c>
      <c r="C8851" t="s">
        <v>10697</v>
      </c>
      <c r="D8851" t="s">
        <v>4391</v>
      </c>
      <c r="E8851" t="s">
        <v>4391</v>
      </c>
      <c r="F8851" t="s">
        <v>5453</v>
      </c>
      <c r="G8851" s="160" t="s">
        <v>3997</v>
      </c>
      <c r="H8851" t="s">
        <v>5454</v>
      </c>
      <c r="I8851" s="160" t="s">
        <v>4076</v>
      </c>
      <c r="J8851" t="s">
        <v>5743</v>
      </c>
      <c r="K8851">
        <v>99</v>
      </c>
      <c r="L8851" t="s">
        <v>3999</v>
      </c>
    </row>
    <row r="8852" spans="1:12">
      <c r="A8852" s="15">
        <v>68582001</v>
      </c>
      <c r="B8852" t="s">
        <v>10234</v>
      </c>
      <c r="C8852" t="s">
        <v>10697</v>
      </c>
      <c r="D8852" t="s">
        <v>4392</v>
      </c>
      <c r="E8852" t="s">
        <v>4393</v>
      </c>
      <c r="F8852" t="s">
        <v>5453</v>
      </c>
      <c r="G8852">
        <v>10</v>
      </c>
      <c r="H8852" t="s">
        <v>4358</v>
      </c>
      <c r="I8852" s="160" t="s">
        <v>3997</v>
      </c>
      <c r="J8852" t="s">
        <v>4394</v>
      </c>
      <c r="K8852">
        <v>99</v>
      </c>
      <c r="L8852" t="s">
        <v>3999</v>
      </c>
    </row>
    <row r="8853" spans="1:12">
      <c r="A8853" s="15">
        <v>68582002</v>
      </c>
      <c r="B8853" t="s">
        <v>10234</v>
      </c>
      <c r="C8853" t="s">
        <v>10697</v>
      </c>
      <c r="D8853" t="s">
        <v>4392</v>
      </c>
      <c r="E8853" t="s">
        <v>4395</v>
      </c>
      <c r="F8853" t="s">
        <v>5453</v>
      </c>
      <c r="G8853">
        <v>10</v>
      </c>
      <c r="H8853" t="s">
        <v>4358</v>
      </c>
      <c r="I8853" s="160" t="s">
        <v>3997</v>
      </c>
      <c r="J8853" t="s">
        <v>4394</v>
      </c>
      <c r="K8853">
        <v>99</v>
      </c>
      <c r="L8853" t="s">
        <v>3999</v>
      </c>
    </row>
    <row r="8854" spans="1:12">
      <c r="A8854" s="15">
        <v>68582599</v>
      </c>
      <c r="B8854" t="s">
        <v>10234</v>
      </c>
      <c r="C8854" t="s">
        <v>10697</v>
      </c>
      <c r="D8854" t="s">
        <v>4396</v>
      </c>
      <c r="E8854" t="s">
        <v>7500</v>
      </c>
      <c r="F8854" t="s">
        <v>5453</v>
      </c>
      <c r="G8854">
        <v>10</v>
      </c>
      <c r="H8854" t="s">
        <v>4358</v>
      </c>
      <c r="I8854" s="160" t="s">
        <v>3997</v>
      </c>
      <c r="J8854" t="s">
        <v>4394</v>
      </c>
      <c r="K8854">
        <v>99</v>
      </c>
      <c r="L8854" t="s">
        <v>3999</v>
      </c>
    </row>
    <row r="8855" spans="1:12">
      <c r="A8855" s="15">
        <v>2801000000</v>
      </c>
      <c r="B8855" t="s">
        <v>10744</v>
      </c>
      <c r="C8855" t="s">
        <v>10745</v>
      </c>
      <c r="D8855" t="s">
        <v>10746</v>
      </c>
      <c r="E8855" t="s">
        <v>1004</v>
      </c>
      <c r="F8855" t="s">
        <v>10747</v>
      </c>
      <c r="G8855" s="160" t="s">
        <v>4076</v>
      </c>
      <c r="H8855" t="s">
        <v>4330</v>
      </c>
      <c r="I8855" s="160" t="s">
        <v>4007</v>
      </c>
      <c r="J8855" t="s">
        <v>5471</v>
      </c>
      <c r="K8855">
        <v>99</v>
      </c>
      <c r="L8855" t="s">
        <v>3999</v>
      </c>
    </row>
    <row r="8856" spans="1:12">
      <c r="A8856" s="15">
        <v>2801000001</v>
      </c>
      <c r="B8856" t="s">
        <v>10744</v>
      </c>
      <c r="C8856" t="s">
        <v>10745</v>
      </c>
      <c r="D8856" t="s">
        <v>10746</v>
      </c>
      <c r="E8856" t="s">
        <v>10748</v>
      </c>
      <c r="F8856" t="s">
        <v>10747</v>
      </c>
      <c r="G8856">
        <v>14</v>
      </c>
      <c r="H8856" t="s">
        <v>4333</v>
      </c>
      <c r="I8856" s="160" t="s">
        <v>4007</v>
      </c>
      <c r="J8856" t="s">
        <v>5521</v>
      </c>
      <c r="K8856" s="160" t="s">
        <v>4007</v>
      </c>
      <c r="L8856" t="s">
        <v>10749</v>
      </c>
    </row>
    <row r="8857" spans="1:12">
      <c r="A8857" s="15">
        <v>2801000002</v>
      </c>
      <c r="B8857" t="s">
        <v>10744</v>
      </c>
      <c r="C8857" t="s">
        <v>10745</v>
      </c>
      <c r="D8857" t="s">
        <v>10746</v>
      </c>
      <c r="E8857" t="s">
        <v>10750</v>
      </c>
      <c r="F8857" t="s">
        <v>10747</v>
      </c>
      <c r="G8857">
        <v>14</v>
      </c>
      <c r="H8857" t="s">
        <v>4333</v>
      </c>
      <c r="I8857" s="160" t="s">
        <v>4007</v>
      </c>
      <c r="J8857" t="s">
        <v>5521</v>
      </c>
      <c r="K8857" s="160" t="s">
        <v>4007</v>
      </c>
      <c r="L8857" t="s">
        <v>10749</v>
      </c>
    </row>
    <row r="8858" spans="1:12">
      <c r="A8858" s="15">
        <v>2801000003</v>
      </c>
      <c r="B8858" t="s">
        <v>10744</v>
      </c>
      <c r="C8858" t="s">
        <v>10745</v>
      </c>
      <c r="D8858" t="s">
        <v>10746</v>
      </c>
      <c r="E8858" t="s">
        <v>10751</v>
      </c>
      <c r="F8858" t="s">
        <v>10747</v>
      </c>
      <c r="G8858">
        <v>14</v>
      </c>
      <c r="H8858" t="s">
        <v>4333</v>
      </c>
      <c r="I8858" s="160" t="s">
        <v>4007</v>
      </c>
      <c r="J8858" t="s">
        <v>5521</v>
      </c>
      <c r="K8858" s="160" t="s">
        <v>4007</v>
      </c>
      <c r="L8858" t="s">
        <v>10749</v>
      </c>
    </row>
    <row r="8859" spans="1:12">
      <c r="A8859" s="15">
        <v>2801000004</v>
      </c>
      <c r="B8859" t="s">
        <v>10744</v>
      </c>
      <c r="C8859" t="s">
        <v>10745</v>
      </c>
      <c r="D8859" t="s">
        <v>10746</v>
      </c>
      <c r="E8859" t="s">
        <v>10752</v>
      </c>
      <c r="F8859" t="s">
        <v>10747</v>
      </c>
      <c r="G8859">
        <v>14</v>
      </c>
      <c r="H8859" t="s">
        <v>4333</v>
      </c>
      <c r="I8859" s="160" t="s">
        <v>4007</v>
      </c>
      <c r="J8859" t="s">
        <v>5521</v>
      </c>
      <c r="K8859" s="160" t="s">
        <v>4007</v>
      </c>
      <c r="L8859" t="s">
        <v>10749</v>
      </c>
    </row>
    <row r="8860" spans="1:12">
      <c r="A8860" s="15">
        <v>2801000005</v>
      </c>
      <c r="B8860" t="s">
        <v>10744</v>
      </c>
      <c r="C8860" t="s">
        <v>10745</v>
      </c>
      <c r="D8860" t="s">
        <v>10746</v>
      </c>
      <c r="E8860" t="s">
        <v>7431</v>
      </c>
      <c r="F8860" t="s">
        <v>10747</v>
      </c>
      <c r="G8860">
        <v>14</v>
      </c>
      <c r="H8860" t="s">
        <v>4333</v>
      </c>
      <c r="I8860" s="160" t="s">
        <v>4007</v>
      </c>
      <c r="J8860" t="s">
        <v>5521</v>
      </c>
      <c r="K8860" s="160" t="s">
        <v>4007</v>
      </c>
      <c r="L8860" t="s">
        <v>10749</v>
      </c>
    </row>
    <row r="8861" spans="1:12">
      <c r="A8861" s="15">
        <v>2801000006</v>
      </c>
      <c r="B8861" t="s">
        <v>10744</v>
      </c>
      <c r="C8861" t="s">
        <v>10745</v>
      </c>
      <c r="D8861" t="s">
        <v>10746</v>
      </c>
      <c r="E8861" t="s">
        <v>4383</v>
      </c>
      <c r="F8861" t="s">
        <v>10747</v>
      </c>
      <c r="G8861">
        <v>14</v>
      </c>
      <c r="H8861" t="s">
        <v>4333</v>
      </c>
      <c r="I8861" s="160" t="s">
        <v>4007</v>
      </c>
      <c r="J8861" t="s">
        <v>5521</v>
      </c>
      <c r="K8861" s="160" t="s">
        <v>4007</v>
      </c>
      <c r="L8861" t="s">
        <v>10749</v>
      </c>
    </row>
    <row r="8862" spans="1:12">
      <c r="A8862" s="15">
        <v>2801000007</v>
      </c>
      <c r="B8862" t="s">
        <v>10744</v>
      </c>
      <c r="C8862" t="s">
        <v>10745</v>
      </c>
      <c r="D8862" t="s">
        <v>10746</v>
      </c>
      <c r="E8862" t="s">
        <v>7100</v>
      </c>
      <c r="F8862" t="s">
        <v>10747</v>
      </c>
      <c r="G8862">
        <v>14</v>
      </c>
      <c r="H8862" t="s">
        <v>4333</v>
      </c>
      <c r="I8862" s="160" t="s">
        <v>4007</v>
      </c>
      <c r="J8862" t="s">
        <v>5521</v>
      </c>
      <c r="K8862" s="160" t="s">
        <v>4007</v>
      </c>
      <c r="L8862" t="s">
        <v>10749</v>
      </c>
    </row>
    <row r="8863" spans="1:12">
      <c r="A8863" s="15">
        <v>2801000008</v>
      </c>
      <c r="B8863" t="s">
        <v>10744</v>
      </c>
      <c r="C8863" t="s">
        <v>10745</v>
      </c>
      <c r="D8863" t="s">
        <v>10746</v>
      </c>
      <c r="E8863" t="s">
        <v>10753</v>
      </c>
      <c r="F8863" t="s">
        <v>10747</v>
      </c>
      <c r="G8863">
        <v>14</v>
      </c>
      <c r="H8863" t="s">
        <v>4333</v>
      </c>
      <c r="I8863" s="160" t="s">
        <v>4007</v>
      </c>
      <c r="J8863" t="s">
        <v>5521</v>
      </c>
      <c r="K8863" s="160" t="s">
        <v>4007</v>
      </c>
      <c r="L8863" t="s">
        <v>10749</v>
      </c>
    </row>
    <row r="8864" spans="1:12">
      <c r="A8864" s="15">
        <v>2801500000</v>
      </c>
      <c r="B8864" t="s">
        <v>10744</v>
      </c>
      <c r="C8864" t="s">
        <v>10745</v>
      </c>
      <c r="D8864" t="s">
        <v>10754</v>
      </c>
      <c r="E8864" t="s">
        <v>10755</v>
      </c>
      <c r="F8864" t="s">
        <v>10756</v>
      </c>
      <c r="G8864">
        <v>14</v>
      </c>
      <c r="H8864" t="s">
        <v>4333</v>
      </c>
      <c r="I8864" s="160" t="s">
        <v>4009</v>
      </c>
      <c r="J8864" t="s">
        <v>10757</v>
      </c>
      <c r="K8864" s="160" t="s">
        <v>4009</v>
      </c>
      <c r="L8864" t="s">
        <v>10758</v>
      </c>
    </row>
    <row r="8865" spans="1:12">
      <c r="A8865" s="15">
        <v>2801500001</v>
      </c>
      <c r="B8865" t="s">
        <v>10744</v>
      </c>
      <c r="C8865" t="s">
        <v>10745</v>
      </c>
      <c r="D8865" t="s">
        <v>10754</v>
      </c>
      <c r="E8865" t="s">
        <v>10759</v>
      </c>
      <c r="F8865" t="s">
        <v>10756</v>
      </c>
      <c r="G8865">
        <v>14</v>
      </c>
      <c r="H8865" t="s">
        <v>4333</v>
      </c>
      <c r="I8865" s="160" t="s">
        <v>4009</v>
      </c>
      <c r="J8865" t="s">
        <v>10757</v>
      </c>
      <c r="K8865" s="160" t="s">
        <v>4009</v>
      </c>
      <c r="L8865" t="s">
        <v>10758</v>
      </c>
    </row>
    <row r="8866" spans="1:12">
      <c r="A8866" s="15">
        <v>2801500002</v>
      </c>
      <c r="B8866" t="s">
        <v>10744</v>
      </c>
      <c r="C8866" t="s">
        <v>10745</v>
      </c>
      <c r="D8866" t="s">
        <v>10754</v>
      </c>
      <c r="E8866" t="s">
        <v>10760</v>
      </c>
      <c r="F8866" t="s">
        <v>10756</v>
      </c>
      <c r="G8866">
        <v>14</v>
      </c>
      <c r="H8866" t="s">
        <v>4333</v>
      </c>
      <c r="I8866" s="160" t="s">
        <v>4009</v>
      </c>
      <c r="J8866" t="s">
        <v>10757</v>
      </c>
      <c r="K8866" s="160" t="s">
        <v>4009</v>
      </c>
      <c r="L8866" t="s">
        <v>10758</v>
      </c>
    </row>
    <row r="8867" spans="1:12">
      <c r="A8867" s="15">
        <v>2801500100</v>
      </c>
      <c r="B8867" t="s">
        <v>10744</v>
      </c>
      <c r="C8867" t="s">
        <v>10761</v>
      </c>
      <c r="D8867" t="s">
        <v>10754</v>
      </c>
      <c r="E8867" t="s">
        <v>10762</v>
      </c>
      <c r="F8867" t="s">
        <v>10756</v>
      </c>
      <c r="G8867">
        <v>14</v>
      </c>
      <c r="H8867" t="s">
        <v>4333</v>
      </c>
      <c r="I8867" s="160" t="s">
        <v>4009</v>
      </c>
      <c r="J8867" t="s">
        <v>10757</v>
      </c>
      <c r="K8867" s="160" t="s">
        <v>4009</v>
      </c>
      <c r="L8867" t="s">
        <v>10758</v>
      </c>
    </row>
    <row r="8868" spans="1:12">
      <c r="A8868" s="15">
        <v>2801500111</v>
      </c>
      <c r="B8868" t="s">
        <v>10744</v>
      </c>
      <c r="C8868" t="s">
        <v>10745</v>
      </c>
      <c r="D8868" t="s">
        <v>10754</v>
      </c>
      <c r="E8868" t="s">
        <v>10763</v>
      </c>
      <c r="F8868" t="s">
        <v>10756</v>
      </c>
      <c r="G8868">
        <v>14</v>
      </c>
      <c r="H8868" t="s">
        <v>4333</v>
      </c>
      <c r="I8868" s="160" t="s">
        <v>4009</v>
      </c>
      <c r="J8868" t="s">
        <v>10757</v>
      </c>
      <c r="K8868" s="160" t="s">
        <v>4009</v>
      </c>
      <c r="L8868" t="s">
        <v>10758</v>
      </c>
    </row>
    <row r="8869" spans="1:12">
      <c r="A8869" s="15">
        <v>2801500112</v>
      </c>
      <c r="B8869" t="s">
        <v>10744</v>
      </c>
      <c r="C8869" t="s">
        <v>10745</v>
      </c>
      <c r="D8869" t="s">
        <v>10754</v>
      </c>
      <c r="E8869" t="s">
        <v>10764</v>
      </c>
      <c r="F8869" t="s">
        <v>10756</v>
      </c>
      <c r="G8869">
        <v>14</v>
      </c>
      <c r="H8869" t="s">
        <v>4333</v>
      </c>
      <c r="I8869" s="160" t="s">
        <v>4009</v>
      </c>
      <c r="J8869" t="s">
        <v>10757</v>
      </c>
      <c r="K8869" s="160" t="s">
        <v>4009</v>
      </c>
      <c r="L8869" t="s">
        <v>10758</v>
      </c>
    </row>
    <row r="8870" spans="1:12">
      <c r="A8870" s="15">
        <v>2801500120</v>
      </c>
      <c r="B8870" t="s">
        <v>10744</v>
      </c>
      <c r="C8870" t="s">
        <v>10745</v>
      </c>
      <c r="D8870" t="s">
        <v>10754</v>
      </c>
      <c r="E8870" t="s">
        <v>10765</v>
      </c>
      <c r="F8870" t="s">
        <v>10756</v>
      </c>
      <c r="G8870">
        <v>14</v>
      </c>
      <c r="H8870" t="s">
        <v>4333</v>
      </c>
      <c r="I8870" s="160" t="s">
        <v>4009</v>
      </c>
      <c r="J8870" t="s">
        <v>10757</v>
      </c>
      <c r="K8870" s="160" t="s">
        <v>4009</v>
      </c>
      <c r="L8870" t="s">
        <v>10758</v>
      </c>
    </row>
    <row r="8871" spans="1:12">
      <c r="A8871" s="15">
        <v>2801500130</v>
      </c>
      <c r="B8871" t="s">
        <v>10744</v>
      </c>
      <c r="C8871" t="s">
        <v>10745</v>
      </c>
      <c r="D8871" t="s">
        <v>10754</v>
      </c>
      <c r="E8871" t="s">
        <v>10766</v>
      </c>
      <c r="F8871" t="s">
        <v>10756</v>
      </c>
      <c r="G8871">
        <v>14</v>
      </c>
      <c r="H8871" t="s">
        <v>4333</v>
      </c>
      <c r="I8871" s="160" t="s">
        <v>4009</v>
      </c>
      <c r="J8871" t="s">
        <v>10757</v>
      </c>
      <c r="K8871" s="160" t="s">
        <v>4009</v>
      </c>
      <c r="L8871" t="s">
        <v>10758</v>
      </c>
    </row>
    <row r="8872" spans="1:12">
      <c r="A8872" s="15">
        <v>2801500141</v>
      </c>
      <c r="B8872" t="s">
        <v>10744</v>
      </c>
      <c r="C8872" t="s">
        <v>10745</v>
      </c>
      <c r="D8872" t="s">
        <v>10754</v>
      </c>
      <c r="E8872" t="s">
        <v>10767</v>
      </c>
      <c r="F8872" t="s">
        <v>10756</v>
      </c>
      <c r="G8872">
        <v>14</v>
      </c>
      <c r="H8872" t="s">
        <v>4333</v>
      </c>
      <c r="I8872" s="160" t="s">
        <v>4009</v>
      </c>
      <c r="J8872" t="s">
        <v>10757</v>
      </c>
      <c r="K8872" s="160" t="s">
        <v>4009</v>
      </c>
      <c r="L8872" t="s">
        <v>10758</v>
      </c>
    </row>
    <row r="8873" spans="1:12">
      <c r="A8873" s="15">
        <v>2801500142</v>
      </c>
      <c r="B8873" t="s">
        <v>10744</v>
      </c>
      <c r="C8873" t="s">
        <v>10745</v>
      </c>
      <c r="D8873" t="s">
        <v>10754</v>
      </c>
      <c r="E8873" t="s">
        <v>10768</v>
      </c>
      <c r="F8873" t="s">
        <v>10756</v>
      </c>
      <c r="G8873">
        <v>14</v>
      </c>
      <c r="H8873" t="s">
        <v>4333</v>
      </c>
      <c r="I8873" s="160" t="s">
        <v>4009</v>
      </c>
      <c r="J8873" t="s">
        <v>10757</v>
      </c>
      <c r="K8873" s="160" t="s">
        <v>4009</v>
      </c>
      <c r="L8873" t="s">
        <v>10758</v>
      </c>
    </row>
    <row r="8874" spans="1:12">
      <c r="A8874" s="15">
        <v>2801500150</v>
      </c>
      <c r="B8874" t="s">
        <v>10744</v>
      </c>
      <c r="C8874" t="s">
        <v>10745</v>
      </c>
      <c r="D8874" t="s">
        <v>10754</v>
      </c>
      <c r="E8874" t="s">
        <v>10769</v>
      </c>
      <c r="F8874" t="s">
        <v>10756</v>
      </c>
      <c r="G8874">
        <v>14</v>
      </c>
      <c r="H8874" t="s">
        <v>4333</v>
      </c>
      <c r="I8874" s="160" t="s">
        <v>4009</v>
      </c>
      <c r="J8874" t="s">
        <v>10757</v>
      </c>
      <c r="K8874" s="160" t="s">
        <v>4009</v>
      </c>
      <c r="L8874" t="s">
        <v>10758</v>
      </c>
    </row>
    <row r="8875" spans="1:12">
      <c r="A8875" s="15">
        <v>2801500151</v>
      </c>
      <c r="B8875" t="s">
        <v>10744</v>
      </c>
      <c r="C8875" t="s">
        <v>10745</v>
      </c>
      <c r="D8875" t="s">
        <v>10754</v>
      </c>
      <c r="E8875" t="s">
        <v>10770</v>
      </c>
      <c r="F8875" t="s">
        <v>10756</v>
      </c>
      <c r="G8875">
        <v>14</v>
      </c>
      <c r="H8875" t="s">
        <v>4333</v>
      </c>
      <c r="I8875" s="160" t="s">
        <v>4009</v>
      </c>
      <c r="J8875" t="s">
        <v>10757</v>
      </c>
      <c r="K8875" s="160" t="s">
        <v>4009</v>
      </c>
      <c r="L8875" t="s">
        <v>10758</v>
      </c>
    </row>
    <row r="8876" spans="1:12">
      <c r="A8876" s="15">
        <v>2801500152</v>
      </c>
      <c r="B8876" t="s">
        <v>10744</v>
      </c>
      <c r="C8876" t="s">
        <v>10745</v>
      </c>
      <c r="D8876" t="s">
        <v>10754</v>
      </c>
      <c r="E8876" t="s">
        <v>10771</v>
      </c>
      <c r="F8876" t="s">
        <v>10756</v>
      </c>
      <c r="G8876">
        <v>14</v>
      </c>
      <c r="H8876" t="s">
        <v>4333</v>
      </c>
      <c r="I8876" s="160" t="s">
        <v>4009</v>
      </c>
      <c r="J8876" t="s">
        <v>10757</v>
      </c>
      <c r="K8876" s="160" t="s">
        <v>4009</v>
      </c>
      <c r="L8876" t="s">
        <v>10758</v>
      </c>
    </row>
    <row r="8877" spans="1:12">
      <c r="A8877" s="15">
        <v>2801500160</v>
      </c>
      <c r="B8877" t="s">
        <v>10744</v>
      </c>
      <c r="C8877" t="s">
        <v>10745</v>
      </c>
      <c r="D8877" t="s">
        <v>10754</v>
      </c>
      <c r="E8877" t="s">
        <v>10772</v>
      </c>
      <c r="F8877" t="s">
        <v>10756</v>
      </c>
      <c r="G8877">
        <v>14</v>
      </c>
      <c r="H8877" t="s">
        <v>4333</v>
      </c>
      <c r="I8877" s="160" t="s">
        <v>4009</v>
      </c>
      <c r="J8877" t="s">
        <v>10757</v>
      </c>
      <c r="K8877" s="160" t="s">
        <v>4009</v>
      </c>
      <c r="L8877" t="s">
        <v>10758</v>
      </c>
    </row>
    <row r="8878" spans="1:12">
      <c r="A8878" s="15">
        <v>2801500161</v>
      </c>
      <c r="B8878" t="s">
        <v>10744</v>
      </c>
      <c r="C8878" t="s">
        <v>10745</v>
      </c>
      <c r="D8878" t="s">
        <v>10754</v>
      </c>
      <c r="E8878" t="s">
        <v>10773</v>
      </c>
      <c r="F8878" t="s">
        <v>10756</v>
      </c>
      <c r="G8878">
        <v>14</v>
      </c>
      <c r="H8878" t="s">
        <v>4333</v>
      </c>
      <c r="I8878" s="160" t="s">
        <v>4009</v>
      </c>
      <c r="J8878" t="s">
        <v>10757</v>
      </c>
      <c r="K8878" s="160" t="s">
        <v>4009</v>
      </c>
      <c r="L8878" t="s">
        <v>10758</v>
      </c>
    </row>
    <row r="8879" spans="1:12">
      <c r="A8879" s="15">
        <v>2801500170</v>
      </c>
      <c r="B8879" t="s">
        <v>10744</v>
      </c>
      <c r="C8879" t="s">
        <v>10745</v>
      </c>
      <c r="D8879" t="s">
        <v>10754</v>
      </c>
      <c r="E8879" t="s">
        <v>10774</v>
      </c>
      <c r="F8879" t="s">
        <v>10756</v>
      </c>
      <c r="G8879">
        <v>14</v>
      </c>
      <c r="H8879" t="s">
        <v>4333</v>
      </c>
      <c r="I8879" s="160" t="s">
        <v>4009</v>
      </c>
      <c r="J8879" t="s">
        <v>10757</v>
      </c>
      <c r="K8879" s="160" t="s">
        <v>4009</v>
      </c>
      <c r="L8879" t="s">
        <v>10758</v>
      </c>
    </row>
    <row r="8880" spans="1:12">
      <c r="A8880" s="15">
        <v>2801500171</v>
      </c>
      <c r="B8880" t="s">
        <v>10744</v>
      </c>
      <c r="C8880" t="s">
        <v>10745</v>
      </c>
      <c r="D8880" t="s">
        <v>10754</v>
      </c>
      <c r="E8880" t="s">
        <v>10775</v>
      </c>
      <c r="F8880" t="s">
        <v>10756</v>
      </c>
      <c r="G8880">
        <v>14</v>
      </c>
      <c r="H8880" t="s">
        <v>4333</v>
      </c>
      <c r="I8880" s="160" t="s">
        <v>4009</v>
      </c>
      <c r="J8880" t="s">
        <v>10757</v>
      </c>
      <c r="K8880" s="160" t="s">
        <v>4009</v>
      </c>
      <c r="L8880" t="s">
        <v>10758</v>
      </c>
    </row>
    <row r="8881" spans="1:12">
      <c r="A8881" s="15">
        <v>2801500172</v>
      </c>
      <c r="B8881" t="s">
        <v>10744</v>
      </c>
      <c r="C8881" t="s">
        <v>10745</v>
      </c>
      <c r="D8881" t="s">
        <v>10754</v>
      </c>
      <c r="E8881" t="s">
        <v>10776</v>
      </c>
      <c r="F8881" t="s">
        <v>10756</v>
      </c>
      <c r="G8881">
        <v>14</v>
      </c>
      <c r="H8881" t="s">
        <v>4333</v>
      </c>
      <c r="I8881" s="160" t="s">
        <v>4009</v>
      </c>
      <c r="J8881" t="s">
        <v>10757</v>
      </c>
      <c r="K8881">
        <v>99</v>
      </c>
      <c r="L8881" t="s">
        <v>3999</v>
      </c>
    </row>
    <row r="8882" spans="1:12">
      <c r="A8882" s="15">
        <v>2801500181</v>
      </c>
      <c r="B8882" t="s">
        <v>10744</v>
      </c>
      <c r="C8882" t="s">
        <v>10745</v>
      </c>
      <c r="D8882" t="s">
        <v>10754</v>
      </c>
      <c r="E8882" t="s">
        <v>10777</v>
      </c>
      <c r="F8882" t="s">
        <v>10756</v>
      </c>
      <c r="G8882">
        <v>14</v>
      </c>
      <c r="H8882" t="s">
        <v>4333</v>
      </c>
      <c r="I8882" s="160" t="s">
        <v>4009</v>
      </c>
      <c r="J8882" t="s">
        <v>10757</v>
      </c>
      <c r="K8882" s="160" t="s">
        <v>4009</v>
      </c>
      <c r="L8882" t="s">
        <v>10758</v>
      </c>
    </row>
    <row r="8883" spans="1:12">
      <c r="A8883" s="15">
        <v>2801500182</v>
      </c>
      <c r="B8883" t="s">
        <v>10744</v>
      </c>
      <c r="C8883" t="s">
        <v>10745</v>
      </c>
      <c r="D8883" t="s">
        <v>10754</v>
      </c>
      <c r="E8883" t="s">
        <v>10778</v>
      </c>
      <c r="F8883" t="s">
        <v>10756</v>
      </c>
      <c r="G8883">
        <v>14</v>
      </c>
      <c r="H8883" t="s">
        <v>4333</v>
      </c>
      <c r="I8883" s="160" t="s">
        <v>4009</v>
      </c>
      <c r="J8883" t="s">
        <v>10757</v>
      </c>
      <c r="K8883" s="160" t="s">
        <v>4009</v>
      </c>
      <c r="L8883" t="s">
        <v>10758</v>
      </c>
    </row>
    <row r="8884" spans="1:12">
      <c r="A8884" s="15">
        <v>2801500191</v>
      </c>
      <c r="B8884" t="s">
        <v>10744</v>
      </c>
      <c r="C8884" t="s">
        <v>10745</v>
      </c>
      <c r="D8884" t="s">
        <v>10754</v>
      </c>
      <c r="E8884" t="s">
        <v>10779</v>
      </c>
      <c r="F8884" t="s">
        <v>10756</v>
      </c>
      <c r="G8884">
        <v>14</v>
      </c>
      <c r="H8884" t="s">
        <v>4333</v>
      </c>
      <c r="I8884" s="160" t="s">
        <v>4009</v>
      </c>
      <c r="J8884" t="s">
        <v>10757</v>
      </c>
      <c r="K8884" s="160" t="s">
        <v>4009</v>
      </c>
      <c r="L8884" t="s">
        <v>10758</v>
      </c>
    </row>
    <row r="8885" spans="1:12">
      <c r="A8885" s="15">
        <v>2801500192</v>
      </c>
      <c r="B8885" t="s">
        <v>10744</v>
      </c>
      <c r="C8885" t="s">
        <v>10745</v>
      </c>
      <c r="D8885" t="s">
        <v>10754</v>
      </c>
      <c r="E8885" t="s">
        <v>10780</v>
      </c>
      <c r="F8885" t="s">
        <v>10756</v>
      </c>
      <c r="G8885">
        <v>14</v>
      </c>
      <c r="H8885" t="s">
        <v>4333</v>
      </c>
      <c r="I8885" s="160" t="s">
        <v>4009</v>
      </c>
      <c r="J8885" t="s">
        <v>10757</v>
      </c>
      <c r="K8885" s="160" t="s">
        <v>4009</v>
      </c>
      <c r="L8885" t="s">
        <v>10758</v>
      </c>
    </row>
    <row r="8886" spans="1:12">
      <c r="A8886" s="15">
        <v>2801500201</v>
      </c>
      <c r="B8886" t="s">
        <v>10744</v>
      </c>
      <c r="C8886" t="s">
        <v>10745</v>
      </c>
      <c r="D8886" t="s">
        <v>10754</v>
      </c>
      <c r="E8886" t="s">
        <v>10781</v>
      </c>
      <c r="F8886" t="s">
        <v>10756</v>
      </c>
      <c r="G8886">
        <v>14</v>
      </c>
      <c r="H8886" t="s">
        <v>4333</v>
      </c>
      <c r="I8886" s="160" t="s">
        <v>4009</v>
      </c>
      <c r="J8886" t="s">
        <v>10757</v>
      </c>
      <c r="K8886" s="160" t="s">
        <v>4009</v>
      </c>
      <c r="L8886" t="s">
        <v>10758</v>
      </c>
    </row>
    <row r="8887" spans="1:12">
      <c r="A8887" s="15">
        <v>2801500202</v>
      </c>
      <c r="B8887" t="s">
        <v>10744</v>
      </c>
      <c r="C8887" t="s">
        <v>10745</v>
      </c>
      <c r="D8887" t="s">
        <v>10754</v>
      </c>
      <c r="E8887" t="s">
        <v>10782</v>
      </c>
      <c r="F8887" t="s">
        <v>10756</v>
      </c>
      <c r="G8887">
        <v>14</v>
      </c>
      <c r="H8887" t="s">
        <v>4333</v>
      </c>
      <c r="I8887" s="160" t="s">
        <v>4009</v>
      </c>
      <c r="J8887" t="s">
        <v>10757</v>
      </c>
      <c r="K8887" s="160" t="s">
        <v>4009</v>
      </c>
      <c r="L8887" t="s">
        <v>10758</v>
      </c>
    </row>
    <row r="8888" spans="1:12">
      <c r="A8888" s="15">
        <v>2801500210</v>
      </c>
      <c r="B8888" t="s">
        <v>10744</v>
      </c>
      <c r="C8888" t="s">
        <v>10745</v>
      </c>
      <c r="D8888" t="s">
        <v>10754</v>
      </c>
      <c r="E8888" t="s">
        <v>10783</v>
      </c>
      <c r="F8888" t="s">
        <v>10756</v>
      </c>
      <c r="G8888">
        <v>14</v>
      </c>
      <c r="H8888" t="s">
        <v>4333</v>
      </c>
      <c r="I8888" s="160" t="s">
        <v>4009</v>
      </c>
      <c r="J8888" t="s">
        <v>10757</v>
      </c>
      <c r="K8888" s="160" t="s">
        <v>4009</v>
      </c>
      <c r="L8888" t="s">
        <v>10758</v>
      </c>
    </row>
    <row r="8889" spans="1:12">
      <c r="A8889" s="15">
        <v>2801500220</v>
      </c>
      <c r="B8889" t="s">
        <v>10744</v>
      </c>
      <c r="C8889" t="s">
        <v>10745</v>
      </c>
      <c r="D8889" t="s">
        <v>10754</v>
      </c>
      <c r="E8889" t="s">
        <v>10784</v>
      </c>
      <c r="F8889" t="s">
        <v>10756</v>
      </c>
      <c r="G8889">
        <v>14</v>
      </c>
      <c r="H8889" t="s">
        <v>4333</v>
      </c>
      <c r="I8889" s="160" t="s">
        <v>4009</v>
      </c>
      <c r="J8889" t="s">
        <v>10757</v>
      </c>
      <c r="K8889" s="160" t="s">
        <v>4009</v>
      </c>
      <c r="L8889" t="s">
        <v>10758</v>
      </c>
    </row>
    <row r="8890" spans="1:12">
      <c r="A8890" s="15">
        <v>2801500230</v>
      </c>
      <c r="B8890" t="s">
        <v>10744</v>
      </c>
      <c r="C8890" t="s">
        <v>10745</v>
      </c>
      <c r="D8890" t="s">
        <v>10754</v>
      </c>
      <c r="E8890" t="s">
        <v>10785</v>
      </c>
      <c r="F8890" t="s">
        <v>10756</v>
      </c>
      <c r="G8890">
        <v>14</v>
      </c>
      <c r="H8890" t="s">
        <v>4333</v>
      </c>
      <c r="I8890" s="160" t="s">
        <v>4009</v>
      </c>
      <c r="J8890" t="s">
        <v>10757</v>
      </c>
      <c r="K8890" s="160" t="s">
        <v>4009</v>
      </c>
      <c r="L8890" t="s">
        <v>10758</v>
      </c>
    </row>
    <row r="8891" spans="1:12">
      <c r="A8891" s="15">
        <v>2801500240</v>
      </c>
      <c r="B8891" t="s">
        <v>10744</v>
      </c>
      <c r="C8891" t="s">
        <v>10745</v>
      </c>
      <c r="D8891" t="s">
        <v>10754</v>
      </c>
      <c r="E8891" t="s">
        <v>10786</v>
      </c>
      <c r="F8891" t="s">
        <v>10756</v>
      </c>
      <c r="G8891">
        <v>14</v>
      </c>
      <c r="H8891" t="s">
        <v>4333</v>
      </c>
      <c r="I8891" s="160" t="s">
        <v>4009</v>
      </c>
      <c r="J8891" t="s">
        <v>10757</v>
      </c>
      <c r="K8891" s="160" t="s">
        <v>4009</v>
      </c>
      <c r="L8891" t="s">
        <v>10758</v>
      </c>
    </row>
    <row r="8892" spans="1:12">
      <c r="A8892" s="15">
        <v>2801500250</v>
      </c>
      <c r="B8892" t="s">
        <v>10744</v>
      </c>
      <c r="C8892" t="s">
        <v>10745</v>
      </c>
      <c r="D8892" t="s">
        <v>10754</v>
      </c>
      <c r="E8892" t="s">
        <v>10787</v>
      </c>
      <c r="F8892" t="s">
        <v>10756</v>
      </c>
      <c r="G8892">
        <v>14</v>
      </c>
      <c r="H8892" t="s">
        <v>4333</v>
      </c>
      <c r="I8892" s="160" t="s">
        <v>4009</v>
      </c>
      <c r="J8892" t="s">
        <v>10757</v>
      </c>
      <c r="K8892" s="160" t="s">
        <v>4009</v>
      </c>
      <c r="L8892" t="s">
        <v>10758</v>
      </c>
    </row>
    <row r="8893" spans="1:12">
      <c r="A8893" s="15">
        <v>2801500261</v>
      </c>
      <c r="B8893" t="s">
        <v>10744</v>
      </c>
      <c r="C8893" t="s">
        <v>10745</v>
      </c>
      <c r="D8893" t="s">
        <v>10754</v>
      </c>
      <c r="E8893" t="s">
        <v>10788</v>
      </c>
      <c r="F8893" t="s">
        <v>10756</v>
      </c>
      <c r="G8893">
        <v>14</v>
      </c>
      <c r="H8893" t="s">
        <v>4333</v>
      </c>
      <c r="I8893" s="160" t="s">
        <v>4009</v>
      </c>
      <c r="J8893" t="s">
        <v>10757</v>
      </c>
      <c r="K8893" s="160" t="s">
        <v>4009</v>
      </c>
      <c r="L8893" t="s">
        <v>10758</v>
      </c>
    </row>
    <row r="8894" spans="1:12">
      <c r="A8894" s="15">
        <v>2801500262</v>
      </c>
      <c r="B8894" t="s">
        <v>10744</v>
      </c>
      <c r="C8894" t="s">
        <v>10745</v>
      </c>
      <c r="D8894" t="s">
        <v>10754</v>
      </c>
      <c r="E8894" t="s">
        <v>10789</v>
      </c>
      <c r="F8894" t="s">
        <v>10756</v>
      </c>
      <c r="G8894">
        <v>14</v>
      </c>
      <c r="H8894" t="s">
        <v>4333</v>
      </c>
      <c r="I8894" s="160" t="s">
        <v>4009</v>
      </c>
      <c r="J8894" t="s">
        <v>10757</v>
      </c>
      <c r="K8894" s="160" t="s">
        <v>4009</v>
      </c>
      <c r="L8894" t="s">
        <v>10758</v>
      </c>
    </row>
    <row r="8895" spans="1:12">
      <c r="A8895" s="15">
        <v>2801500263</v>
      </c>
      <c r="B8895" t="s">
        <v>10744</v>
      </c>
      <c r="C8895" t="s">
        <v>10745</v>
      </c>
      <c r="D8895" t="s">
        <v>10754</v>
      </c>
      <c r="E8895" t="s">
        <v>10790</v>
      </c>
      <c r="F8895" t="s">
        <v>10756</v>
      </c>
      <c r="G8895">
        <v>14</v>
      </c>
      <c r="H8895" t="s">
        <v>4333</v>
      </c>
      <c r="I8895" s="160" t="s">
        <v>4009</v>
      </c>
      <c r="J8895" t="s">
        <v>10757</v>
      </c>
      <c r="K8895" s="160" t="s">
        <v>4009</v>
      </c>
      <c r="L8895" t="s">
        <v>10758</v>
      </c>
    </row>
    <row r="8896" spans="1:12">
      <c r="A8896" s="15">
        <v>2801500264</v>
      </c>
      <c r="B8896" t="s">
        <v>10744</v>
      </c>
      <c r="C8896" t="s">
        <v>10745</v>
      </c>
      <c r="D8896" t="s">
        <v>10754</v>
      </c>
      <c r="E8896" t="s">
        <v>10791</v>
      </c>
      <c r="F8896" t="s">
        <v>10756</v>
      </c>
      <c r="G8896">
        <v>14</v>
      </c>
      <c r="H8896" t="s">
        <v>4333</v>
      </c>
      <c r="I8896" s="160" t="s">
        <v>4009</v>
      </c>
      <c r="J8896" t="s">
        <v>10757</v>
      </c>
      <c r="K8896" s="160" t="s">
        <v>4009</v>
      </c>
      <c r="L8896" t="s">
        <v>10758</v>
      </c>
    </row>
    <row r="8897" spans="1:12">
      <c r="A8897" s="15">
        <v>2801500300</v>
      </c>
      <c r="B8897" t="s">
        <v>10744</v>
      </c>
      <c r="C8897" t="s">
        <v>10745</v>
      </c>
      <c r="D8897" t="s">
        <v>10754</v>
      </c>
      <c r="E8897" t="s">
        <v>10792</v>
      </c>
      <c r="F8897" t="s">
        <v>10756</v>
      </c>
      <c r="G8897">
        <v>14</v>
      </c>
      <c r="H8897" t="s">
        <v>4333</v>
      </c>
      <c r="I8897" s="160" t="s">
        <v>4009</v>
      </c>
      <c r="J8897" t="s">
        <v>10757</v>
      </c>
      <c r="K8897" s="160" t="s">
        <v>4009</v>
      </c>
      <c r="L8897" t="s">
        <v>10758</v>
      </c>
    </row>
    <row r="8898" spans="1:12">
      <c r="A8898" s="15">
        <v>2801500310</v>
      </c>
      <c r="B8898" t="s">
        <v>10744</v>
      </c>
      <c r="C8898" t="s">
        <v>10745</v>
      </c>
      <c r="D8898" t="s">
        <v>10754</v>
      </c>
      <c r="E8898" t="s">
        <v>10793</v>
      </c>
      <c r="F8898" t="s">
        <v>10756</v>
      </c>
      <c r="G8898">
        <v>14</v>
      </c>
      <c r="H8898" t="s">
        <v>4333</v>
      </c>
      <c r="I8898" s="160" t="s">
        <v>4009</v>
      </c>
      <c r="J8898" t="s">
        <v>10757</v>
      </c>
      <c r="K8898" s="160" t="s">
        <v>4009</v>
      </c>
      <c r="L8898" t="s">
        <v>10758</v>
      </c>
    </row>
    <row r="8899" spans="1:12">
      <c r="A8899" s="15">
        <v>2801500320</v>
      </c>
      <c r="B8899" t="s">
        <v>10744</v>
      </c>
      <c r="C8899" t="s">
        <v>10745</v>
      </c>
      <c r="D8899" t="s">
        <v>10754</v>
      </c>
      <c r="E8899" t="s">
        <v>10794</v>
      </c>
      <c r="F8899" t="s">
        <v>10756</v>
      </c>
      <c r="G8899">
        <v>14</v>
      </c>
      <c r="H8899" t="s">
        <v>4333</v>
      </c>
      <c r="I8899" s="160" t="s">
        <v>4009</v>
      </c>
      <c r="J8899" t="s">
        <v>10757</v>
      </c>
      <c r="K8899" s="160" t="s">
        <v>4009</v>
      </c>
      <c r="L8899" t="s">
        <v>10758</v>
      </c>
    </row>
    <row r="8900" spans="1:12">
      <c r="A8900" s="15">
        <v>2801500330</v>
      </c>
      <c r="B8900" t="s">
        <v>10744</v>
      </c>
      <c r="C8900" t="s">
        <v>10745</v>
      </c>
      <c r="D8900" t="s">
        <v>10754</v>
      </c>
      <c r="E8900" t="s">
        <v>10795</v>
      </c>
      <c r="F8900" t="s">
        <v>10756</v>
      </c>
      <c r="G8900">
        <v>14</v>
      </c>
      <c r="H8900" t="s">
        <v>4333</v>
      </c>
      <c r="I8900" s="160" t="s">
        <v>4009</v>
      </c>
      <c r="J8900" t="s">
        <v>10757</v>
      </c>
      <c r="K8900" s="160" t="s">
        <v>4009</v>
      </c>
      <c r="L8900" t="s">
        <v>10758</v>
      </c>
    </row>
    <row r="8901" spans="1:12">
      <c r="A8901" s="15">
        <v>2801500340</v>
      </c>
      <c r="B8901" t="s">
        <v>10744</v>
      </c>
      <c r="C8901" t="s">
        <v>10745</v>
      </c>
      <c r="D8901" t="s">
        <v>10754</v>
      </c>
      <c r="E8901" t="s">
        <v>10796</v>
      </c>
      <c r="F8901" t="s">
        <v>10756</v>
      </c>
      <c r="G8901">
        <v>14</v>
      </c>
      <c r="H8901" t="s">
        <v>4333</v>
      </c>
      <c r="I8901" s="160" t="s">
        <v>4009</v>
      </c>
      <c r="J8901" t="s">
        <v>10757</v>
      </c>
      <c r="K8901" s="160" t="s">
        <v>4009</v>
      </c>
      <c r="L8901" t="s">
        <v>10758</v>
      </c>
    </row>
    <row r="8902" spans="1:12">
      <c r="A8902" s="15">
        <v>2801500350</v>
      </c>
      <c r="B8902" t="s">
        <v>10744</v>
      </c>
      <c r="C8902" t="s">
        <v>10745</v>
      </c>
      <c r="D8902" t="s">
        <v>10754</v>
      </c>
      <c r="E8902" t="s">
        <v>10797</v>
      </c>
      <c r="F8902" t="s">
        <v>10756</v>
      </c>
      <c r="G8902">
        <v>14</v>
      </c>
      <c r="H8902" t="s">
        <v>4333</v>
      </c>
      <c r="I8902" s="160" t="s">
        <v>4009</v>
      </c>
      <c r="J8902" t="s">
        <v>10757</v>
      </c>
      <c r="K8902" s="160" t="s">
        <v>4009</v>
      </c>
      <c r="L8902" t="s">
        <v>10758</v>
      </c>
    </row>
    <row r="8903" spans="1:12">
      <c r="A8903" s="15">
        <v>2801500360</v>
      </c>
      <c r="B8903" t="s">
        <v>10744</v>
      </c>
      <c r="C8903" t="s">
        <v>10745</v>
      </c>
      <c r="D8903" t="s">
        <v>10754</v>
      </c>
      <c r="E8903" t="s">
        <v>10798</v>
      </c>
      <c r="F8903" t="s">
        <v>10756</v>
      </c>
      <c r="G8903">
        <v>14</v>
      </c>
      <c r="H8903" t="s">
        <v>4333</v>
      </c>
      <c r="I8903" s="160" t="s">
        <v>4009</v>
      </c>
      <c r="J8903" t="s">
        <v>10757</v>
      </c>
      <c r="K8903" s="160" t="s">
        <v>4009</v>
      </c>
      <c r="L8903" t="s">
        <v>10758</v>
      </c>
    </row>
    <row r="8904" spans="1:12">
      <c r="A8904" s="15">
        <v>2801500370</v>
      </c>
      <c r="B8904" t="s">
        <v>10744</v>
      </c>
      <c r="C8904" t="s">
        <v>10745</v>
      </c>
      <c r="D8904" t="s">
        <v>10754</v>
      </c>
      <c r="E8904" t="s">
        <v>10799</v>
      </c>
      <c r="F8904" t="s">
        <v>10756</v>
      </c>
      <c r="G8904">
        <v>14</v>
      </c>
      <c r="H8904" t="s">
        <v>4333</v>
      </c>
      <c r="I8904" s="160" t="s">
        <v>4009</v>
      </c>
      <c r="J8904" t="s">
        <v>10757</v>
      </c>
      <c r="K8904" s="160" t="s">
        <v>4009</v>
      </c>
      <c r="L8904" t="s">
        <v>10758</v>
      </c>
    </row>
    <row r="8905" spans="1:12">
      <c r="A8905" s="15">
        <v>2801500380</v>
      </c>
      <c r="B8905" t="s">
        <v>10744</v>
      </c>
      <c r="C8905" t="s">
        <v>10745</v>
      </c>
      <c r="D8905" t="s">
        <v>10754</v>
      </c>
      <c r="E8905" t="s">
        <v>10800</v>
      </c>
      <c r="F8905" t="s">
        <v>10756</v>
      </c>
      <c r="G8905">
        <v>14</v>
      </c>
      <c r="H8905" t="s">
        <v>4333</v>
      </c>
      <c r="I8905" s="160" t="s">
        <v>4009</v>
      </c>
      <c r="J8905" t="s">
        <v>10757</v>
      </c>
      <c r="K8905" s="160" t="s">
        <v>4009</v>
      </c>
      <c r="L8905" t="s">
        <v>10758</v>
      </c>
    </row>
    <row r="8906" spans="1:12">
      <c r="A8906" s="15">
        <v>2801500390</v>
      </c>
      <c r="B8906" t="s">
        <v>10744</v>
      </c>
      <c r="C8906" t="s">
        <v>10745</v>
      </c>
      <c r="D8906" t="s">
        <v>10754</v>
      </c>
      <c r="E8906" t="s">
        <v>10801</v>
      </c>
      <c r="F8906" t="s">
        <v>10756</v>
      </c>
      <c r="G8906">
        <v>14</v>
      </c>
      <c r="H8906" t="s">
        <v>4333</v>
      </c>
      <c r="I8906" s="160" t="s">
        <v>4009</v>
      </c>
      <c r="J8906" t="s">
        <v>10757</v>
      </c>
      <c r="K8906" s="160" t="s">
        <v>4009</v>
      </c>
      <c r="L8906" t="s">
        <v>10758</v>
      </c>
    </row>
    <row r="8907" spans="1:12">
      <c r="A8907" s="15">
        <v>2801500400</v>
      </c>
      <c r="B8907" t="s">
        <v>10744</v>
      </c>
      <c r="C8907" t="s">
        <v>10745</v>
      </c>
      <c r="D8907" t="s">
        <v>10754</v>
      </c>
      <c r="E8907" t="s">
        <v>10802</v>
      </c>
      <c r="F8907" t="s">
        <v>10756</v>
      </c>
      <c r="G8907">
        <v>14</v>
      </c>
      <c r="H8907" t="s">
        <v>4333</v>
      </c>
      <c r="I8907" s="160" t="s">
        <v>4009</v>
      </c>
      <c r="J8907" t="s">
        <v>10757</v>
      </c>
      <c r="K8907" s="160" t="s">
        <v>4009</v>
      </c>
      <c r="L8907" t="s">
        <v>10758</v>
      </c>
    </row>
    <row r="8908" spans="1:12">
      <c r="A8908" s="15">
        <v>2801500410</v>
      </c>
      <c r="B8908" t="s">
        <v>10744</v>
      </c>
      <c r="C8908" t="s">
        <v>10745</v>
      </c>
      <c r="D8908" t="s">
        <v>10754</v>
      </c>
      <c r="E8908" t="s">
        <v>10803</v>
      </c>
      <c r="F8908" t="s">
        <v>10756</v>
      </c>
      <c r="G8908">
        <v>14</v>
      </c>
      <c r="H8908" t="s">
        <v>4333</v>
      </c>
      <c r="I8908" s="160" t="s">
        <v>4009</v>
      </c>
      <c r="J8908" t="s">
        <v>10757</v>
      </c>
      <c r="K8908" s="160" t="s">
        <v>4009</v>
      </c>
      <c r="L8908" t="s">
        <v>10758</v>
      </c>
    </row>
    <row r="8909" spans="1:12">
      <c r="A8909" s="15">
        <v>2801500420</v>
      </c>
      <c r="B8909" t="s">
        <v>10744</v>
      </c>
      <c r="C8909" t="s">
        <v>10745</v>
      </c>
      <c r="D8909" t="s">
        <v>10754</v>
      </c>
      <c r="E8909" t="s">
        <v>10804</v>
      </c>
      <c r="F8909" t="s">
        <v>10756</v>
      </c>
      <c r="G8909">
        <v>14</v>
      </c>
      <c r="H8909" t="s">
        <v>4333</v>
      </c>
      <c r="I8909" s="160" t="s">
        <v>4009</v>
      </c>
      <c r="J8909" t="s">
        <v>10757</v>
      </c>
      <c r="K8909" s="160" t="s">
        <v>4009</v>
      </c>
      <c r="L8909" t="s">
        <v>10758</v>
      </c>
    </row>
    <row r="8910" spans="1:12">
      <c r="A8910" s="15">
        <v>2801500430</v>
      </c>
      <c r="B8910" t="s">
        <v>10744</v>
      </c>
      <c r="C8910" t="s">
        <v>10745</v>
      </c>
      <c r="D8910" t="s">
        <v>10754</v>
      </c>
      <c r="E8910" t="s">
        <v>10805</v>
      </c>
      <c r="F8910" t="s">
        <v>10756</v>
      </c>
      <c r="G8910">
        <v>14</v>
      </c>
      <c r="H8910" t="s">
        <v>4333</v>
      </c>
      <c r="I8910" s="160" t="s">
        <v>4009</v>
      </c>
      <c r="J8910" t="s">
        <v>10757</v>
      </c>
      <c r="K8910" s="160" t="s">
        <v>4009</v>
      </c>
      <c r="L8910" t="s">
        <v>10758</v>
      </c>
    </row>
    <row r="8911" spans="1:12">
      <c r="A8911" s="15">
        <v>2801500440</v>
      </c>
      <c r="B8911" t="s">
        <v>10744</v>
      </c>
      <c r="C8911" t="s">
        <v>10745</v>
      </c>
      <c r="D8911" t="s">
        <v>10754</v>
      </c>
      <c r="E8911" t="s">
        <v>10806</v>
      </c>
      <c r="F8911" t="s">
        <v>10756</v>
      </c>
      <c r="G8911">
        <v>14</v>
      </c>
      <c r="H8911" t="s">
        <v>4333</v>
      </c>
      <c r="I8911" s="160" t="s">
        <v>4009</v>
      </c>
      <c r="J8911" t="s">
        <v>10757</v>
      </c>
      <c r="K8911" s="160" t="s">
        <v>4009</v>
      </c>
      <c r="L8911" t="s">
        <v>10758</v>
      </c>
    </row>
    <row r="8912" spans="1:12">
      <c r="A8912" s="15">
        <v>2801500450</v>
      </c>
      <c r="B8912" t="s">
        <v>10744</v>
      </c>
      <c r="C8912" t="s">
        <v>10745</v>
      </c>
      <c r="D8912" t="s">
        <v>10754</v>
      </c>
      <c r="E8912" t="s">
        <v>10807</v>
      </c>
      <c r="F8912" t="s">
        <v>10756</v>
      </c>
      <c r="G8912">
        <v>14</v>
      </c>
      <c r="H8912" t="s">
        <v>4333</v>
      </c>
      <c r="I8912" s="160" t="s">
        <v>4009</v>
      </c>
      <c r="J8912" t="s">
        <v>10757</v>
      </c>
      <c r="K8912" s="160" t="s">
        <v>4009</v>
      </c>
      <c r="L8912" t="s">
        <v>10758</v>
      </c>
    </row>
    <row r="8913" spans="1:12">
      <c r="A8913" s="15">
        <v>2801500500</v>
      </c>
      <c r="B8913" t="s">
        <v>10744</v>
      </c>
      <c r="C8913" t="s">
        <v>10745</v>
      </c>
      <c r="D8913" t="s">
        <v>10754</v>
      </c>
      <c r="E8913" t="s">
        <v>10808</v>
      </c>
      <c r="F8913" t="s">
        <v>10756</v>
      </c>
      <c r="G8913">
        <v>14</v>
      </c>
      <c r="H8913" t="s">
        <v>4333</v>
      </c>
      <c r="I8913" s="160" t="s">
        <v>4009</v>
      </c>
      <c r="J8913" t="s">
        <v>10757</v>
      </c>
      <c r="K8913" s="160" t="s">
        <v>4009</v>
      </c>
      <c r="L8913" t="s">
        <v>10758</v>
      </c>
    </row>
    <row r="8914" spans="1:12">
      <c r="A8914" s="15">
        <v>2801500600</v>
      </c>
      <c r="B8914" t="s">
        <v>10744</v>
      </c>
      <c r="C8914" t="s">
        <v>10745</v>
      </c>
      <c r="D8914" t="s">
        <v>10754</v>
      </c>
      <c r="E8914" t="s">
        <v>10809</v>
      </c>
      <c r="F8914" t="s">
        <v>10756</v>
      </c>
      <c r="G8914">
        <v>14</v>
      </c>
      <c r="H8914" t="s">
        <v>4333</v>
      </c>
      <c r="I8914" s="160" t="s">
        <v>4009</v>
      </c>
      <c r="J8914" t="s">
        <v>10757</v>
      </c>
      <c r="K8914" s="160" t="s">
        <v>4009</v>
      </c>
      <c r="L8914" t="s">
        <v>10758</v>
      </c>
    </row>
    <row r="8915" spans="1:12">
      <c r="A8915" s="15">
        <v>2801500610</v>
      </c>
      <c r="B8915" t="s">
        <v>10744</v>
      </c>
      <c r="C8915" t="s">
        <v>10745</v>
      </c>
      <c r="D8915" t="s">
        <v>10754</v>
      </c>
      <c r="E8915" t="s">
        <v>10810</v>
      </c>
      <c r="F8915" t="s">
        <v>10756</v>
      </c>
      <c r="G8915">
        <v>14</v>
      </c>
      <c r="H8915" t="s">
        <v>4333</v>
      </c>
      <c r="I8915" s="160" t="s">
        <v>4009</v>
      </c>
      <c r="J8915" t="s">
        <v>10757</v>
      </c>
      <c r="K8915" s="160" t="s">
        <v>4009</v>
      </c>
      <c r="L8915" t="s">
        <v>10758</v>
      </c>
    </row>
    <row r="8916" spans="1:12">
      <c r="A8916" s="15">
        <v>2801500620</v>
      </c>
      <c r="B8916" t="s">
        <v>10744</v>
      </c>
      <c r="C8916" t="s">
        <v>10745</v>
      </c>
      <c r="D8916" t="s">
        <v>10754</v>
      </c>
      <c r="E8916" t="s">
        <v>10811</v>
      </c>
      <c r="F8916" t="s">
        <v>10756</v>
      </c>
      <c r="G8916">
        <v>14</v>
      </c>
      <c r="H8916" t="s">
        <v>4333</v>
      </c>
      <c r="I8916" s="160" t="s">
        <v>4009</v>
      </c>
      <c r="J8916" t="s">
        <v>10757</v>
      </c>
      <c r="K8916" s="160" t="s">
        <v>4009</v>
      </c>
      <c r="L8916" t="s">
        <v>10758</v>
      </c>
    </row>
    <row r="8917" spans="1:12">
      <c r="A8917" s="15">
        <v>2801501000</v>
      </c>
      <c r="B8917" t="s">
        <v>10744</v>
      </c>
      <c r="C8917" t="s">
        <v>10761</v>
      </c>
      <c r="D8917" t="s">
        <v>10812</v>
      </c>
      <c r="E8917" t="s">
        <v>10813</v>
      </c>
      <c r="F8917" t="s">
        <v>10756</v>
      </c>
      <c r="G8917">
        <v>14</v>
      </c>
      <c r="H8917" t="s">
        <v>4333</v>
      </c>
      <c r="I8917" s="160" t="s">
        <v>4009</v>
      </c>
      <c r="J8917" t="s">
        <v>10757</v>
      </c>
      <c r="K8917" s="160" t="s">
        <v>4009</v>
      </c>
      <c r="L8917" t="s">
        <v>10758</v>
      </c>
    </row>
    <row r="8918" spans="1:12">
      <c r="A8918" s="15">
        <v>2801501105</v>
      </c>
      <c r="B8918" t="s">
        <v>10744</v>
      </c>
      <c r="C8918" t="s">
        <v>10761</v>
      </c>
      <c r="D8918" t="s">
        <v>10812</v>
      </c>
      <c r="E8918" t="s">
        <v>10814</v>
      </c>
      <c r="F8918" t="s">
        <v>10756</v>
      </c>
      <c r="G8918">
        <v>14</v>
      </c>
      <c r="H8918" t="s">
        <v>4333</v>
      </c>
      <c r="I8918" s="160" t="s">
        <v>4009</v>
      </c>
      <c r="J8918" t="s">
        <v>10757</v>
      </c>
      <c r="K8918" s="160" t="s">
        <v>4009</v>
      </c>
      <c r="L8918" t="s">
        <v>10758</v>
      </c>
    </row>
    <row r="8919" spans="1:12">
      <c r="A8919" s="15">
        <v>2801501130</v>
      </c>
      <c r="B8919" t="s">
        <v>10744</v>
      </c>
      <c r="C8919" t="s">
        <v>10761</v>
      </c>
      <c r="D8919" t="s">
        <v>10812</v>
      </c>
      <c r="E8919" t="s">
        <v>10815</v>
      </c>
      <c r="F8919" t="s">
        <v>10756</v>
      </c>
      <c r="G8919">
        <v>14</v>
      </c>
      <c r="H8919" t="s">
        <v>4333</v>
      </c>
      <c r="I8919" s="160" t="s">
        <v>4009</v>
      </c>
      <c r="J8919" t="s">
        <v>10757</v>
      </c>
      <c r="K8919" s="160" t="s">
        <v>4009</v>
      </c>
      <c r="L8919" t="s">
        <v>10758</v>
      </c>
    </row>
    <row r="8920" spans="1:12">
      <c r="A8920" s="15">
        <v>2801501170</v>
      </c>
      <c r="B8920" t="s">
        <v>10744</v>
      </c>
      <c r="C8920" t="s">
        <v>10761</v>
      </c>
      <c r="D8920" t="s">
        <v>10812</v>
      </c>
      <c r="E8920" t="s">
        <v>10816</v>
      </c>
      <c r="F8920" t="s">
        <v>10756</v>
      </c>
      <c r="G8920">
        <v>14</v>
      </c>
      <c r="H8920" t="s">
        <v>4333</v>
      </c>
      <c r="I8920" s="160" t="s">
        <v>4009</v>
      </c>
      <c r="J8920" t="s">
        <v>10757</v>
      </c>
      <c r="K8920" s="160" t="s">
        <v>4009</v>
      </c>
      <c r="L8920" t="s">
        <v>10758</v>
      </c>
    </row>
    <row r="8921" spans="1:12">
      <c r="A8921" s="15">
        <v>2801501260</v>
      </c>
      <c r="B8921" t="s">
        <v>10744</v>
      </c>
      <c r="C8921" t="s">
        <v>10761</v>
      </c>
      <c r="D8921" t="s">
        <v>10812</v>
      </c>
      <c r="E8921" t="s">
        <v>10817</v>
      </c>
      <c r="F8921" t="s">
        <v>10756</v>
      </c>
      <c r="G8921">
        <v>14</v>
      </c>
      <c r="H8921" t="s">
        <v>4333</v>
      </c>
      <c r="I8921" s="160" t="s">
        <v>4009</v>
      </c>
      <c r="J8921" t="s">
        <v>10757</v>
      </c>
      <c r="K8921" s="160" t="s">
        <v>4009</v>
      </c>
      <c r="L8921" t="s">
        <v>10758</v>
      </c>
    </row>
    <row r="8922" spans="1:12">
      <c r="A8922" s="15">
        <v>2801501270</v>
      </c>
      <c r="B8922" t="s">
        <v>10744</v>
      </c>
      <c r="C8922" t="s">
        <v>10761</v>
      </c>
      <c r="D8922" t="s">
        <v>10812</v>
      </c>
      <c r="E8922" t="s">
        <v>10818</v>
      </c>
      <c r="F8922" t="s">
        <v>10756</v>
      </c>
      <c r="G8922">
        <v>14</v>
      </c>
      <c r="H8922" t="s">
        <v>4333</v>
      </c>
      <c r="I8922" s="160" t="s">
        <v>4009</v>
      </c>
      <c r="J8922" t="s">
        <v>10757</v>
      </c>
      <c r="K8922" s="160" t="s">
        <v>4009</v>
      </c>
      <c r="L8922" t="s">
        <v>10758</v>
      </c>
    </row>
    <row r="8923" spans="1:12">
      <c r="A8923" s="15">
        <v>2801502000</v>
      </c>
      <c r="B8923" t="s">
        <v>10744</v>
      </c>
      <c r="C8923" t="s">
        <v>10761</v>
      </c>
      <c r="D8923" t="s">
        <v>10819</v>
      </c>
      <c r="E8923" t="s">
        <v>10813</v>
      </c>
      <c r="F8923" t="s">
        <v>10756</v>
      </c>
      <c r="G8923">
        <v>14</v>
      </c>
      <c r="H8923" t="s">
        <v>4333</v>
      </c>
      <c r="I8923" s="160" t="s">
        <v>4009</v>
      </c>
      <c r="J8923" t="s">
        <v>10757</v>
      </c>
      <c r="K8923" s="160" t="s">
        <v>4009</v>
      </c>
      <c r="L8923" t="s">
        <v>10758</v>
      </c>
    </row>
    <row r="8924" spans="1:12">
      <c r="A8924" s="15">
        <v>2801502105</v>
      </c>
      <c r="B8924" t="s">
        <v>10744</v>
      </c>
      <c r="C8924" t="s">
        <v>10761</v>
      </c>
      <c r="D8924" t="s">
        <v>10819</v>
      </c>
      <c r="E8924" t="s">
        <v>10814</v>
      </c>
      <c r="F8924" t="s">
        <v>10756</v>
      </c>
      <c r="G8924">
        <v>14</v>
      </c>
      <c r="H8924" t="s">
        <v>4333</v>
      </c>
      <c r="I8924" s="160" t="s">
        <v>4009</v>
      </c>
      <c r="J8924" t="s">
        <v>10757</v>
      </c>
      <c r="K8924" s="160" t="s">
        <v>4009</v>
      </c>
      <c r="L8924" t="s">
        <v>10758</v>
      </c>
    </row>
    <row r="8925" spans="1:12">
      <c r="A8925" s="15">
        <v>2801502130</v>
      </c>
      <c r="B8925" t="s">
        <v>10744</v>
      </c>
      <c r="C8925" t="s">
        <v>10761</v>
      </c>
      <c r="D8925" t="s">
        <v>10819</v>
      </c>
      <c r="E8925" t="s">
        <v>10815</v>
      </c>
      <c r="F8925" t="s">
        <v>10756</v>
      </c>
      <c r="G8925">
        <v>14</v>
      </c>
      <c r="H8925" t="s">
        <v>4333</v>
      </c>
      <c r="I8925" s="160" t="s">
        <v>4009</v>
      </c>
      <c r="J8925" t="s">
        <v>10757</v>
      </c>
      <c r="K8925" s="160" t="s">
        <v>4009</v>
      </c>
      <c r="L8925" t="s">
        <v>10758</v>
      </c>
    </row>
    <row r="8926" spans="1:12">
      <c r="A8926" s="15">
        <v>2801502170</v>
      </c>
      <c r="B8926" t="s">
        <v>10744</v>
      </c>
      <c r="C8926" t="s">
        <v>10761</v>
      </c>
      <c r="D8926" t="s">
        <v>10819</v>
      </c>
      <c r="E8926" t="s">
        <v>10816</v>
      </c>
      <c r="F8926" t="s">
        <v>10756</v>
      </c>
      <c r="G8926">
        <v>14</v>
      </c>
      <c r="H8926" t="s">
        <v>4333</v>
      </c>
      <c r="I8926" s="160" t="s">
        <v>4009</v>
      </c>
      <c r="J8926" t="s">
        <v>10757</v>
      </c>
      <c r="K8926" s="160" t="s">
        <v>4009</v>
      </c>
      <c r="L8926" t="s">
        <v>10758</v>
      </c>
    </row>
    <row r="8927" spans="1:12">
      <c r="A8927" s="15">
        <v>2801502260</v>
      </c>
      <c r="B8927" t="s">
        <v>10744</v>
      </c>
      <c r="C8927" t="s">
        <v>10761</v>
      </c>
      <c r="D8927" t="s">
        <v>10819</v>
      </c>
      <c r="E8927" t="s">
        <v>10817</v>
      </c>
      <c r="F8927" t="s">
        <v>10756</v>
      </c>
      <c r="G8927">
        <v>14</v>
      </c>
      <c r="H8927" t="s">
        <v>4333</v>
      </c>
      <c r="I8927" s="160" t="s">
        <v>4009</v>
      </c>
      <c r="J8927" t="s">
        <v>10757</v>
      </c>
      <c r="K8927" s="160" t="s">
        <v>4009</v>
      </c>
      <c r="L8927" t="s">
        <v>10758</v>
      </c>
    </row>
    <row r="8928" spans="1:12">
      <c r="A8928" s="15">
        <v>2801502270</v>
      </c>
      <c r="B8928" t="s">
        <v>10744</v>
      </c>
      <c r="C8928" t="s">
        <v>10761</v>
      </c>
      <c r="D8928" t="s">
        <v>10819</v>
      </c>
      <c r="E8928" t="s">
        <v>10818</v>
      </c>
      <c r="F8928" t="s">
        <v>10756</v>
      </c>
      <c r="G8928">
        <v>14</v>
      </c>
      <c r="H8928" t="s">
        <v>4333</v>
      </c>
      <c r="I8928" s="160" t="s">
        <v>4009</v>
      </c>
      <c r="J8928" t="s">
        <v>10757</v>
      </c>
      <c r="K8928" s="160" t="s">
        <v>4009</v>
      </c>
      <c r="L8928" t="s">
        <v>10758</v>
      </c>
    </row>
    <row r="8929" spans="1:12">
      <c r="A8929" s="15">
        <v>2801520000</v>
      </c>
      <c r="B8929" t="s">
        <v>10744</v>
      </c>
      <c r="C8929" t="s">
        <v>10745</v>
      </c>
      <c r="D8929" t="s">
        <v>10820</v>
      </c>
      <c r="E8929" t="s">
        <v>10821</v>
      </c>
      <c r="F8929" t="s">
        <v>5405</v>
      </c>
      <c r="G8929">
        <v>14</v>
      </c>
      <c r="H8929" t="s">
        <v>4333</v>
      </c>
      <c r="I8929" s="160" t="s">
        <v>4007</v>
      </c>
      <c r="J8929" t="s">
        <v>5521</v>
      </c>
      <c r="K8929">
        <v>99</v>
      </c>
      <c r="L8929" t="s">
        <v>3999</v>
      </c>
    </row>
    <row r="8930" spans="1:12">
      <c r="A8930" s="15">
        <v>2801520004</v>
      </c>
      <c r="B8930" t="s">
        <v>10744</v>
      </c>
      <c r="C8930" t="s">
        <v>10745</v>
      </c>
      <c r="D8930" t="s">
        <v>10820</v>
      </c>
      <c r="E8930" t="s">
        <v>10062</v>
      </c>
      <c r="F8930" t="s">
        <v>5396</v>
      </c>
      <c r="G8930">
        <v>14</v>
      </c>
      <c r="H8930" t="s">
        <v>4333</v>
      </c>
      <c r="I8930" s="160" t="s">
        <v>4007</v>
      </c>
      <c r="J8930" t="s">
        <v>5521</v>
      </c>
      <c r="K8930">
        <v>99</v>
      </c>
      <c r="L8930" t="s">
        <v>3999</v>
      </c>
    </row>
    <row r="8931" spans="1:12">
      <c r="A8931" s="15">
        <v>2801520006</v>
      </c>
      <c r="B8931" t="s">
        <v>10744</v>
      </c>
      <c r="C8931" t="s">
        <v>10745</v>
      </c>
      <c r="D8931" t="s">
        <v>10820</v>
      </c>
      <c r="E8931" t="s">
        <v>4145</v>
      </c>
      <c r="F8931" t="s">
        <v>5403</v>
      </c>
      <c r="G8931">
        <v>14</v>
      </c>
      <c r="H8931" t="s">
        <v>4333</v>
      </c>
      <c r="I8931" s="160" t="s">
        <v>4007</v>
      </c>
      <c r="J8931" t="s">
        <v>5521</v>
      </c>
      <c r="K8931">
        <v>99</v>
      </c>
      <c r="L8931" t="s">
        <v>3999</v>
      </c>
    </row>
    <row r="8932" spans="1:12">
      <c r="A8932" s="15">
        <v>2801520010</v>
      </c>
      <c r="B8932" t="s">
        <v>10744</v>
      </c>
      <c r="C8932" t="s">
        <v>10745</v>
      </c>
      <c r="D8932" t="s">
        <v>10820</v>
      </c>
      <c r="E8932" t="s">
        <v>5115</v>
      </c>
      <c r="F8932" t="s">
        <v>5405</v>
      </c>
      <c r="G8932">
        <v>14</v>
      </c>
      <c r="H8932" t="s">
        <v>4333</v>
      </c>
      <c r="I8932" s="160" t="s">
        <v>4007</v>
      </c>
      <c r="J8932" t="s">
        <v>5521</v>
      </c>
      <c r="K8932">
        <v>99</v>
      </c>
      <c r="L8932" t="s">
        <v>3999</v>
      </c>
    </row>
    <row r="8933" spans="1:12">
      <c r="A8933" s="15">
        <v>2801530000</v>
      </c>
      <c r="B8933" t="s">
        <v>10744</v>
      </c>
      <c r="C8933" t="s">
        <v>10745</v>
      </c>
      <c r="D8933" t="s">
        <v>10822</v>
      </c>
      <c r="E8933" t="s">
        <v>1004</v>
      </c>
      <c r="F8933" t="s">
        <v>10747</v>
      </c>
      <c r="G8933" s="160" t="s">
        <v>4076</v>
      </c>
      <c r="H8933" t="s">
        <v>4330</v>
      </c>
      <c r="I8933" s="160" t="s">
        <v>4007</v>
      </c>
      <c r="J8933" t="s">
        <v>5471</v>
      </c>
      <c r="K8933" s="160" t="s">
        <v>4007</v>
      </c>
      <c r="L8933" t="s">
        <v>7129</v>
      </c>
    </row>
    <row r="8934" spans="1:12">
      <c r="A8934" s="15">
        <v>2801540000</v>
      </c>
      <c r="B8934" t="s">
        <v>10744</v>
      </c>
      <c r="C8934" t="s">
        <v>10757</v>
      </c>
      <c r="D8934" t="s">
        <v>10823</v>
      </c>
      <c r="E8934" t="s">
        <v>9628</v>
      </c>
      <c r="F8934" t="s">
        <v>10756</v>
      </c>
      <c r="G8934">
        <v>14</v>
      </c>
      <c r="H8934" t="s">
        <v>4333</v>
      </c>
      <c r="I8934" s="160" t="s">
        <v>4009</v>
      </c>
      <c r="J8934" t="s">
        <v>10757</v>
      </c>
      <c r="K8934" s="160" t="s">
        <v>4009</v>
      </c>
      <c r="L8934" t="s">
        <v>10758</v>
      </c>
    </row>
    <row r="8935" spans="1:12">
      <c r="A8935" s="15">
        <v>2801600000</v>
      </c>
      <c r="B8935" t="s">
        <v>10744</v>
      </c>
      <c r="C8935" t="s">
        <v>10745</v>
      </c>
      <c r="D8935" t="s">
        <v>10822</v>
      </c>
      <c r="E8935" t="s">
        <v>1004</v>
      </c>
      <c r="F8935" t="s">
        <v>10747</v>
      </c>
      <c r="G8935" s="160" t="s">
        <v>4076</v>
      </c>
      <c r="H8935" t="s">
        <v>4330</v>
      </c>
      <c r="I8935" s="160" t="s">
        <v>4007</v>
      </c>
      <c r="J8935" t="s">
        <v>5471</v>
      </c>
      <c r="K8935" s="160" t="s">
        <v>4007</v>
      </c>
      <c r="L8935" t="s">
        <v>7129</v>
      </c>
    </row>
    <row r="8936" spans="1:12">
      <c r="A8936" s="15">
        <v>2801600300</v>
      </c>
      <c r="B8936" t="s">
        <v>10744</v>
      </c>
      <c r="C8936" t="s">
        <v>10745</v>
      </c>
      <c r="D8936" t="s">
        <v>10824</v>
      </c>
      <c r="E8936" t="s">
        <v>10825</v>
      </c>
      <c r="F8936" t="s">
        <v>10756</v>
      </c>
      <c r="G8936">
        <v>14</v>
      </c>
      <c r="H8936" t="s">
        <v>4333</v>
      </c>
      <c r="I8936" s="160" t="s">
        <v>4009</v>
      </c>
      <c r="J8936" t="s">
        <v>10757</v>
      </c>
      <c r="K8936">
        <v>99</v>
      </c>
      <c r="L8936" t="s">
        <v>3999</v>
      </c>
    </row>
    <row r="8937" spans="1:12">
      <c r="A8937" s="15">
        <v>2801600310</v>
      </c>
      <c r="B8937" t="s">
        <v>10744</v>
      </c>
      <c r="C8937" t="s">
        <v>10745</v>
      </c>
      <c r="D8937" t="s">
        <v>10824</v>
      </c>
      <c r="E8937" t="s">
        <v>10793</v>
      </c>
      <c r="F8937" t="s">
        <v>10756</v>
      </c>
      <c r="G8937">
        <v>14</v>
      </c>
      <c r="H8937" t="s">
        <v>4333</v>
      </c>
      <c r="I8937" s="160" t="s">
        <v>4009</v>
      </c>
      <c r="J8937" t="s">
        <v>10757</v>
      </c>
      <c r="K8937">
        <v>99</v>
      </c>
      <c r="L8937" t="s">
        <v>3999</v>
      </c>
    </row>
    <row r="8938" spans="1:12">
      <c r="A8938" s="15">
        <v>2801600320</v>
      </c>
      <c r="B8938" t="s">
        <v>10744</v>
      </c>
      <c r="C8938" t="s">
        <v>10745</v>
      </c>
      <c r="D8938" t="s">
        <v>10824</v>
      </c>
      <c r="E8938" t="s">
        <v>10794</v>
      </c>
      <c r="F8938" t="s">
        <v>10756</v>
      </c>
      <c r="G8938">
        <v>14</v>
      </c>
      <c r="H8938" t="s">
        <v>4333</v>
      </c>
      <c r="I8938" s="160" t="s">
        <v>4009</v>
      </c>
      <c r="J8938" t="s">
        <v>10757</v>
      </c>
      <c r="K8938">
        <v>99</v>
      </c>
      <c r="L8938" t="s">
        <v>3999</v>
      </c>
    </row>
    <row r="8939" spans="1:12">
      <c r="A8939" s="15">
        <v>2801600330</v>
      </c>
      <c r="B8939" t="s">
        <v>10744</v>
      </c>
      <c r="C8939" t="s">
        <v>10745</v>
      </c>
      <c r="D8939" t="s">
        <v>10824</v>
      </c>
      <c r="E8939" t="s">
        <v>10795</v>
      </c>
      <c r="F8939" t="s">
        <v>10756</v>
      </c>
      <c r="G8939">
        <v>14</v>
      </c>
      <c r="H8939" t="s">
        <v>4333</v>
      </c>
      <c r="I8939" s="160" t="s">
        <v>4009</v>
      </c>
      <c r="J8939" t="s">
        <v>10757</v>
      </c>
      <c r="K8939">
        <v>99</v>
      </c>
      <c r="L8939" t="s">
        <v>3999</v>
      </c>
    </row>
    <row r="8940" spans="1:12">
      <c r="A8940" s="15">
        <v>2801600340</v>
      </c>
      <c r="B8940" t="s">
        <v>10744</v>
      </c>
      <c r="C8940" t="s">
        <v>10745</v>
      </c>
      <c r="D8940" t="s">
        <v>10824</v>
      </c>
      <c r="E8940" t="s">
        <v>10796</v>
      </c>
      <c r="F8940" t="s">
        <v>10756</v>
      </c>
      <c r="G8940">
        <v>14</v>
      </c>
      <c r="H8940" t="s">
        <v>4333</v>
      </c>
      <c r="I8940" s="160" t="s">
        <v>4009</v>
      </c>
      <c r="J8940" t="s">
        <v>10757</v>
      </c>
      <c r="K8940">
        <v>99</v>
      </c>
      <c r="L8940" t="s">
        <v>3999</v>
      </c>
    </row>
    <row r="8941" spans="1:12">
      <c r="A8941" s="15">
        <v>2801600350</v>
      </c>
      <c r="B8941" t="s">
        <v>10744</v>
      </c>
      <c r="C8941" t="s">
        <v>10745</v>
      </c>
      <c r="D8941" t="s">
        <v>10824</v>
      </c>
      <c r="E8941" t="s">
        <v>10797</v>
      </c>
      <c r="F8941" t="s">
        <v>10756</v>
      </c>
      <c r="G8941">
        <v>14</v>
      </c>
      <c r="H8941" t="s">
        <v>4333</v>
      </c>
      <c r="I8941" s="160" t="s">
        <v>4009</v>
      </c>
      <c r="J8941" t="s">
        <v>10757</v>
      </c>
      <c r="K8941">
        <v>99</v>
      </c>
      <c r="L8941" t="s">
        <v>3999</v>
      </c>
    </row>
    <row r="8942" spans="1:12">
      <c r="A8942" s="15">
        <v>2801600360</v>
      </c>
      <c r="B8942" t="s">
        <v>10744</v>
      </c>
      <c r="C8942" t="s">
        <v>10745</v>
      </c>
      <c r="D8942" t="s">
        <v>10824</v>
      </c>
      <c r="E8942" t="s">
        <v>10798</v>
      </c>
      <c r="F8942" t="s">
        <v>10756</v>
      </c>
      <c r="G8942">
        <v>14</v>
      </c>
      <c r="H8942" t="s">
        <v>4333</v>
      </c>
      <c r="I8942" s="160" t="s">
        <v>4009</v>
      </c>
      <c r="J8942" t="s">
        <v>10757</v>
      </c>
      <c r="K8942">
        <v>99</v>
      </c>
      <c r="L8942" t="s">
        <v>3999</v>
      </c>
    </row>
    <row r="8943" spans="1:12">
      <c r="A8943" s="15">
        <v>2801600370</v>
      </c>
      <c r="B8943" t="s">
        <v>10744</v>
      </c>
      <c r="C8943" t="s">
        <v>10745</v>
      </c>
      <c r="D8943" t="s">
        <v>10824</v>
      </c>
      <c r="E8943" t="s">
        <v>10799</v>
      </c>
      <c r="F8943" t="s">
        <v>10756</v>
      </c>
      <c r="G8943">
        <v>14</v>
      </c>
      <c r="H8943" t="s">
        <v>4333</v>
      </c>
      <c r="I8943" s="160" t="s">
        <v>4009</v>
      </c>
      <c r="J8943" t="s">
        <v>10757</v>
      </c>
      <c r="K8943">
        <v>99</v>
      </c>
      <c r="L8943" t="s">
        <v>3999</v>
      </c>
    </row>
    <row r="8944" spans="1:12">
      <c r="A8944" s="15">
        <v>2801600380</v>
      </c>
      <c r="B8944" t="s">
        <v>10744</v>
      </c>
      <c r="C8944" t="s">
        <v>10745</v>
      </c>
      <c r="D8944" t="s">
        <v>10824</v>
      </c>
      <c r="E8944" t="s">
        <v>10800</v>
      </c>
      <c r="F8944" t="s">
        <v>10756</v>
      </c>
      <c r="G8944">
        <v>14</v>
      </c>
      <c r="H8944" t="s">
        <v>4333</v>
      </c>
      <c r="I8944" s="160" t="s">
        <v>4009</v>
      </c>
      <c r="J8944" t="s">
        <v>10757</v>
      </c>
      <c r="K8944">
        <v>99</v>
      </c>
      <c r="L8944" t="s">
        <v>3999</v>
      </c>
    </row>
    <row r="8945" spans="1:12">
      <c r="A8945" s="15">
        <v>2801600390</v>
      </c>
      <c r="B8945" t="s">
        <v>10744</v>
      </c>
      <c r="C8945" t="s">
        <v>10745</v>
      </c>
      <c r="D8945" t="s">
        <v>10824</v>
      </c>
      <c r="E8945" t="s">
        <v>10801</v>
      </c>
      <c r="F8945" t="s">
        <v>10756</v>
      </c>
      <c r="G8945">
        <v>14</v>
      </c>
      <c r="H8945" t="s">
        <v>4333</v>
      </c>
      <c r="I8945" s="160" t="s">
        <v>4009</v>
      </c>
      <c r="J8945" t="s">
        <v>10757</v>
      </c>
      <c r="K8945">
        <v>99</v>
      </c>
      <c r="L8945" t="s">
        <v>3999</v>
      </c>
    </row>
    <row r="8946" spans="1:12">
      <c r="A8946" s="15">
        <v>2801600400</v>
      </c>
      <c r="B8946" t="s">
        <v>10744</v>
      </c>
      <c r="C8946" t="s">
        <v>10745</v>
      </c>
      <c r="D8946" t="s">
        <v>10824</v>
      </c>
      <c r="E8946" t="s">
        <v>10802</v>
      </c>
      <c r="F8946" t="s">
        <v>10756</v>
      </c>
      <c r="G8946">
        <v>14</v>
      </c>
      <c r="H8946" t="s">
        <v>4333</v>
      </c>
      <c r="I8946" s="160" t="s">
        <v>4009</v>
      </c>
      <c r="J8946" t="s">
        <v>10757</v>
      </c>
      <c r="K8946">
        <v>99</v>
      </c>
      <c r="L8946" t="s">
        <v>3999</v>
      </c>
    </row>
    <row r="8947" spans="1:12">
      <c r="A8947" s="15">
        <v>2801600410</v>
      </c>
      <c r="B8947" t="s">
        <v>10744</v>
      </c>
      <c r="C8947" t="s">
        <v>10745</v>
      </c>
      <c r="D8947" t="s">
        <v>10824</v>
      </c>
      <c r="E8947" t="s">
        <v>10803</v>
      </c>
      <c r="F8947" t="s">
        <v>10756</v>
      </c>
      <c r="G8947">
        <v>14</v>
      </c>
      <c r="H8947" t="s">
        <v>4333</v>
      </c>
      <c r="I8947" s="160" t="s">
        <v>4009</v>
      </c>
      <c r="J8947" t="s">
        <v>10757</v>
      </c>
      <c r="K8947">
        <v>99</v>
      </c>
      <c r="L8947" t="s">
        <v>3999</v>
      </c>
    </row>
    <row r="8948" spans="1:12">
      <c r="A8948" s="15">
        <v>2801600420</v>
      </c>
      <c r="B8948" t="s">
        <v>10744</v>
      </c>
      <c r="C8948" t="s">
        <v>10745</v>
      </c>
      <c r="D8948" t="s">
        <v>10824</v>
      </c>
      <c r="E8948" t="s">
        <v>10804</v>
      </c>
      <c r="F8948" t="s">
        <v>10756</v>
      </c>
      <c r="G8948">
        <v>14</v>
      </c>
      <c r="H8948" t="s">
        <v>4333</v>
      </c>
      <c r="I8948" s="160" t="s">
        <v>4009</v>
      </c>
      <c r="J8948" t="s">
        <v>10757</v>
      </c>
      <c r="K8948">
        <v>99</v>
      </c>
      <c r="L8948" t="s">
        <v>3999</v>
      </c>
    </row>
    <row r="8949" spans="1:12">
      <c r="A8949" s="15">
        <v>2801600430</v>
      </c>
      <c r="B8949" t="s">
        <v>10744</v>
      </c>
      <c r="C8949" t="s">
        <v>10745</v>
      </c>
      <c r="D8949" t="s">
        <v>10824</v>
      </c>
      <c r="E8949" t="s">
        <v>10805</v>
      </c>
      <c r="F8949" t="s">
        <v>10756</v>
      </c>
      <c r="G8949">
        <v>14</v>
      </c>
      <c r="H8949" t="s">
        <v>4333</v>
      </c>
      <c r="I8949" s="160" t="s">
        <v>4009</v>
      </c>
      <c r="J8949" t="s">
        <v>10757</v>
      </c>
      <c r="K8949">
        <v>99</v>
      </c>
      <c r="L8949" t="s">
        <v>3999</v>
      </c>
    </row>
    <row r="8950" spans="1:12">
      <c r="A8950" s="15">
        <v>2801600440</v>
      </c>
      <c r="B8950" t="s">
        <v>10744</v>
      </c>
      <c r="C8950" t="s">
        <v>10745</v>
      </c>
      <c r="D8950" t="s">
        <v>10824</v>
      </c>
      <c r="E8950" t="s">
        <v>10806</v>
      </c>
      <c r="F8950" t="s">
        <v>10756</v>
      </c>
      <c r="G8950">
        <v>14</v>
      </c>
      <c r="H8950" t="s">
        <v>4333</v>
      </c>
      <c r="I8950" s="160" t="s">
        <v>4009</v>
      </c>
      <c r="J8950" t="s">
        <v>10757</v>
      </c>
      <c r="K8950">
        <v>99</v>
      </c>
      <c r="L8950" t="s">
        <v>3999</v>
      </c>
    </row>
    <row r="8951" spans="1:12">
      <c r="A8951" s="15">
        <v>2801600450</v>
      </c>
      <c r="B8951" t="s">
        <v>10744</v>
      </c>
      <c r="C8951" t="s">
        <v>10745</v>
      </c>
      <c r="D8951" t="s">
        <v>10824</v>
      </c>
      <c r="E8951" t="s">
        <v>10807</v>
      </c>
      <c r="F8951" t="s">
        <v>10756</v>
      </c>
      <c r="G8951">
        <v>14</v>
      </c>
      <c r="H8951" t="s">
        <v>4333</v>
      </c>
      <c r="I8951" s="160" t="s">
        <v>4009</v>
      </c>
      <c r="J8951" t="s">
        <v>10757</v>
      </c>
      <c r="K8951">
        <v>99</v>
      </c>
      <c r="L8951" t="s">
        <v>3999</v>
      </c>
    </row>
    <row r="8952" spans="1:12">
      <c r="A8952" s="15">
        <v>2801600500</v>
      </c>
      <c r="B8952" t="s">
        <v>10744</v>
      </c>
      <c r="C8952" t="s">
        <v>10745</v>
      </c>
      <c r="D8952" t="s">
        <v>10824</v>
      </c>
      <c r="E8952" t="s">
        <v>10826</v>
      </c>
      <c r="F8952" t="s">
        <v>10756</v>
      </c>
      <c r="G8952">
        <v>14</v>
      </c>
      <c r="H8952" t="s">
        <v>4333</v>
      </c>
      <c r="I8952" s="160" t="s">
        <v>4009</v>
      </c>
      <c r="J8952" t="s">
        <v>10757</v>
      </c>
      <c r="K8952">
        <v>99</v>
      </c>
      <c r="L8952" t="s">
        <v>3999</v>
      </c>
    </row>
    <row r="8953" spans="1:12">
      <c r="A8953" s="15">
        <v>2801700000</v>
      </c>
      <c r="B8953" t="s">
        <v>10744</v>
      </c>
      <c r="C8953" t="s">
        <v>10745</v>
      </c>
      <c r="D8953" t="s">
        <v>10827</v>
      </c>
      <c r="E8953" t="s">
        <v>10828</v>
      </c>
      <c r="F8953" t="s">
        <v>10829</v>
      </c>
      <c r="G8953">
        <v>14</v>
      </c>
      <c r="H8953" t="s">
        <v>4333</v>
      </c>
      <c r="I8953" s="160" t="s">
        <v>4007</v>
      </c>
      <c r="J8953" t="s">
        <v>5521</v>
      </c>
      <c r="K8953" s="160" t="s">
        <v>3995</v>
      </c>
      <c r="L8953" t="s">
        <v>10827</v>
      </c>
    </row>
    <row r="8954" spans="1:12">
      <c r="A8954" s="15">
        <v>2801700001</v>
      </c>
      <c r="B8954" t="s">
        <v>10744</v>
      </c>
      <c r="C8954" t="s">
        <v>10745</v>
      </c>
      <c r="D8954" t="s">
        <v>10827</v>
      </c>
      <c r="E8954" t="s">
        <v>7024</v>
      </c>
      <c r="F8954" t="s">
        <v>10829</v>
      </c>
      <c r="G8954">
        <v>14</v>
      </c>
      <c r="H8954" t="s">
        <v>4333</v>
      </c>
      <c r="I8954" s="160" t="s">
        <v>4007</v>
      </c>
      <c r="J8954" t="s">
        <v>5521</v>
      </c>
      <c r="K8954" s="160" t="s">
        <v>3995</v>
      </c>
      <c r="L8954" t="s">
        <v>10827</v>
      </c>
    </row>
    <row r="8955" spans="1:12">
      <c r="A8955" s="15">
        <v>2801700002</v>
      </c>
      <c r="B8955" t="s">
        <v>10744</v>
      </c>
      <c r="C8955" t="s">
        <v>10745</v>
      </c>
      <c r="D8955" t="s">
        <v>10827</v>
      </c>
      <c r="E8955" t="s">
        <v>10830</v>
      </c>
      <c r="F8955" t="s">
        <v>10829</v>
      </c>
      <c r="G8955">
        <v>14</v>
      </c>
      <c r="H8955" t="s">
        <v>4333</v>
      </c>
      <c r="I8955" s="160" t="s">
        <v>4007</v>
      </c>
      <c r="J8955" t="s">
        <v>5521</v>
      </c>
      <c r="K8955" s="160" t="s">
        <v>3995</v>
      </c>
      <c r="L8955" t="s">
        <v>10827</v>
      </c>
    </row>
    <row r="8956" spans="1:12">
      <c r="A8956" s="15">
        <v>2801700003</v>
      </c>
      <c r="B8956" t="s">
        <v>10744</v>
      </c>
      <c r="C8956" t="s">
        <v>10745</v>
      </c>
      <c r="D8956" t="s">
        <v>10827</v>
      </c>
      <c r="E8956" t="s">
        <v>10831</v>
      </c>
      <c r="F8956" t="s">
        <v>10829</v>
      </c>
      <c r="G8956">
        <v>14</v>
      </c>
      <c r="H8956" t="s">
        <v>4333</v>
      </c>
      <c r="I8956" s="160" t="s">
        <v>4007</v>
      </c>
      <c r="J8956" t="s">
        <v>5521</v>
      </c>
      <c r="K8956" s="160" t="s">
        <v>3995</v>
      </c>
      <c r="L8956" t="s">
        <v>10827</v>
      </c>
    </row>
    <row r="8957" spans="1:12">
      <c r="A8957" s="15">
        <v>2801700004</v>
      </c>
      <c r="B8957" t="s">
        <v>10744</v>
      </c>
      <c r="C8957" t="s">
        <v>10745</v>
      </c>
      <c r="D8957" t="s">
        <v>10827</v>
      </c>
      <c r="E8957" t="s">
        <v>10832</v>
      </c>
      <c r="F8957" t="s">
        <v>10829</v>
      </c>
      <c r="G8957">
        <v>14</v>
      </c>
      <c r="H8957" t="s">
        <v>4333</v>
      </c>
      <c r="I8957" s="160" t="s">
        <v>4007</v>
      </c>
      <c r="J8957" t="s">
        <v>5521</v>
      </c>
      <c r="K8957" s="160" t="s">
        <v>3995</v>
      </c>
      <c r="L8957" t="s">
        <v>10827</v>
      </c>
    </row>
    <row r="8958" spans="1:12">
      <c r="A8958" s="15">
        <v>2801700005</v>
      </c>
      <c r="B8958" t="s">
        <v>10744</v>
      </c>
      <c r="C8958" t="s">
        <v>10745</v>
      </c>
      <c r="D8958" t="s">
        <v>10827</v>
      </c>
      <c r="E8958" t="s">
        <v>10833</v>
      </c>
      <c r="F8958" t="s">
        <v>10829</v>
      </c>
      <c r="G8958">
        <v>14</v>
      </c>
      <c r="H8958" t="s">
        <v>4333</v>
      </c>
      <c r="I8958" s="160" t="s">
        <v>4007</v>
      </c>
      <c r="J8958" t="s">
        <v>5521</v>
      </c>
      <c r="K8958" s="160" t="s">
        <v>3995</v>
      </c>
      <c r="L8958" t="s">
        <v>10827</v>
      </c>
    </row>
    <row r="8959" spans="1:12">
      <c r="A8959" s="15">
        <v>2801700006</v>
      </c>
      <c r="B8959" t="s">
        <v>10744</v>
      </c>
      <c r="C8959" t="s">
        <v>10745</v>
      </c>
      <c r="D8959" t="s">
        <v>10827</v>
      </c>
      <c r="E8959" t="s">
        <v>6589</v>
      </c>
      <c r="F8959" t="s">
        <v>10829</v>
      </c>
      <c r="G8959">
        <v>14</v>
      </c>
      <c r="H8959" t="s">
        <v>4333</v>
      </c>
      <c r="I8959" s="160" t="s">
        <v>4007</v>
      </c>
      <c r="J8959" t="s">
        <v>5521</v>
      </c>
      <c r="K8959" s="160" t="s">
        <v>3995</v>
      </c>
      <c r="L8959" t="s">
        <v>10827</v>
      </c>
    </row>
    <row r="8960" spans="1:12">
      <c r="A8960" s="15">
        <v>2801700007</v>
      </c>
      <c r="B8960" t="s">
        <v>10744</v>
      </c>
      <c r="C8960" t="s">
        <v>10745</v>
      </c>
      <c r="D8960" t="s">
        <v>10827</v>
      </c>
      <c r="E8960" t="s">
        <v>10834</v>
      </c>
      <c r="F8960" t="s">
        <v>10829</v>
      </c>
      <c r="G8960">
        <v>14</v>
      </c>
      <c r="H8960" t="s">
        <v>4333</v>
      </c>
      <c r="I8960" s="160" t="s">
        <v>4007</v>
      </c>
      <c r="J8960" t="s">
        <v>5521</v>
      </c>
      <c r="K8960" s="160" t="s">
        <v>3995</v>
      </c>
      <c r="L8960" t="s">
        <v>10827</v>
      </c>
    </row>
    <row r="8961" spans="1:12">
      <c r="A8961" s="15">
        <v>2801700008</v>
      </c>
      <c r="B8961" t="s">
        <v>10744</v>
      </c>
      <c r="C8961" t="s">
        <v>10745</v>
      </c>
      <c r="D8961" t="s">
        <v>10827</v>
      </c>
      <c r="E8961" t="s">
        <v>10835</v>
      </c>
      <c r="F8961" t="s">
        <v>10829</v>
      </c>
      <c r="G8961">
        <v>14</v>
      </c>
      <c r="H8961" t="s">
        <v>4333</v>
      </c>
      <c r="I8961" s="160" t="s">
        <v>4007</v>
      </c>
      <c r="J8961" t="s">
        <v>5521</v>
      </c>
      <c r="K8961" s="160" t="s">
        <v>3995</v>
      </c>
      <c r="L8961" t="s">
        <v>10827</v>
      </c>
    </row>
    <row r="8962" spans="1:12">
      <c r="A8962" s="15">
        <v>2801700009</v>
      </c>
      <c r="B8962" t="s">
        <v>10744</v>
      </c>
      <c r="C8962" t="s">
        <v>10745</v>
      </c>
      <c r="D8962" t="s">
        <v>10827</v>
      </c>
      <c r="E8962" t="s">
        <v>10836</v>
      </c>
      <c r="F8962" t="s">
        <v>10829</v>
      </c>
      <c r="G8962">
        <v>14</v>
      </c>
      <c r="H8962" t="s">
        <v>4333</v>
      </c>
      <c r="I8962" s="160" t="s">
        <v>4007</v>
      </c>
      <c r="J8962" t="s">
        <v>5521</v>
      </c>
      <c r="K8962" s="160" t="s">
        <v>3995</v>
      </c>
      <c r="L8962" t="s">
        <v>10827</v>
      </c>
    </row>
    <row r="8963" spans="1:12">
      <c r="A8963" s="15">
        <v>2801700010</v>
      </c>
      <c r="B8963" t="s">
        <v>10744</v>
      </c>
      <c r="C8963" t="s">
        <v>10745</v>
      </c>
      <c r="D8963" t="s">
        <v>10827</v>
      </c>
      <c r="E8963" t="s">
        <v>10837</v>
      </c>
      <c r="F8963" t="s">
        <v>10829</v>
      </c>
      <c r="G8963">
        <v>14</v>
      </c>
      <c r="H8963" t="s">
        <v>4333</v>
      </c>
      <c r="I8963" s="160" t="s">
        <v>4007</v>
      </c>
      <c r="J8963" t="s">
        <v>5521</v>
      </c>
      <c r="K8963" s="160" t="s">
        <v>3995</v>
      </c>
      <c r="L8963" t="s">
        <v>10827</v>
      </c>
    </row>
    <row r="8964" spans="1:12">
      <c r="A8964" s="15">
        <v>2801700011</v>
      </c>
      <c r="B8964" t="s">
        <v>10744</v>
      </c>
      <c r="C8964" t="s">
        <v>10745</v>
      </c>
      <c r="D8964" t="s">
        <v>10827</v>
      </c>
      <c r="E8964" t="s">
        <v>10838</v>
      </c>
      <c r="F8964" t="s">
        <v>10829</v>
      </c>
      <c r="G8964">
        <v>14</v>
      </c>
      <c r="H8964" t="s">
        <v>4333</v>
      </c>
      <c r="I8964" s="160" t="s">
        <v>4007</v>
      </c>
      <c r="J8964" t="s">
        <v>5521</v>
      </c>
      <c r="K8964" s="160" t="s">
        <v>3995</v>
      </c>
      <c r="L8964" t="s">
        <v>10827</v>
      </c>
    </row>
    <row r="8965" spans="1:12">
      <c r="A8965" s="15">
        <v>2801700012</v>
      </c>
      <c r="B8965" t="s">
        <v>10744</v>
      </c>
      <c r="C8965" t="s">
        <v>10745</v>
      </c>
      <c r="D8965" t="s">
        <v>10827</v>
      </c>
      <c r="E8965" t="s">
        <v>10839</v>
      </c>
      <c r="F8965" t="s">
        <v>10829</v>
      </c>
      <c r="G8965">
        <v>14</v>
      </c>
      <c r="H8965" t="s">
        <v>4333</v>
      </c>
      <c r="I8965" s="160" t="s">
        <v>4007</v>
      </c>
      <c r="J8965" t="s">
        <v>5521</v>
      </c>
      <c r="K8965" s="160" t="s">
        <v>3995</v>
      </c>
      <c r="L8965" t="s">
        <v>10827</v>
      </c>
    </row>
    <row r="8966" spans="1:12">
      <c r="A8966" s="15">
        <v>2801700013</v>
      </c>
      <c r="B8966" t="s">
        <v>10744</v>
      </c>
      <c r="C8966" t="s">
        <v>10745</v>
      </c>
      <c r="D8966" t="s">
        <v>10827</v>
      </c>
      <c r="E8966" t="s">
        <v>10840</v>
      </c>
      <c r="F8966" t="s">
        <v>10829</v>
      </c>
      <c r="G8966">
        <v>14</v>
      </c>
      <c r="H8966" t="s">
        <v>4333</v>
      </c>
      <c r="I8966" s="160" t="s">
        <v>4007</v>
      </c>
      <c r="J8966" t="s">
        <v>5521</v>
      </c>
      <c r="K8966" s="160" t="s">
        <v>3995</v>
      </c>
      <c r="L8966" t="s">
        <v>10827</v>
      </c>
    </row>
    <row r="8967" spans="1:12">
      <c r="A8967" s="15">
        <v>2801700014</v>
      </c>
      <c r="B8967" t="s">
        <v>10744</v>
      </c>
      <c r="C8967" t="s">
        <v>10745</v>
      </c>
      <c r="D8967" t="s">
        <v>10827</v>
      </c>
      <c r="E8967" t="s">
        <v>10841</v>
      </c>
      <c r="F8967" t="s">
        <v>10829</v>
      </c>
      <c r="G8967">
        <v>14</v>
      </c>
      <c r="H8967" t="s">
        <v>4333</v>
      </c>
      <c r="I8967" s="160" t="s">
        <v>4007</v>
      </c>
      <c r="J8967" t="s">
        <v>5521</v>
      </c>
      <c r="K8967" s="160" t="s">
        <v>3995</v>
      </c>
      <c r="L8967" t="s">
        <v>10827</v>
      </c>
    </row>
    <row r="8968" spans="1:12">
      <c r="A8968" s="15">
        <v>2801700015</v>
      </c>
      <c r="B8968" t="s">
        <v>10744</v>
      </c>
      <c r="C8968" t="s">
        <v>10745</v>
      </c>
      <c r="D8968" t="s">
        <v>10827</v>
      </c>
      <c r="E8968" t="s">
        <v>10842</v>
      </c>
      <c r="F8968" t="s">
        <v>10829</v>
      </c>
      <c r="G8968">
        <v>14</v>
      </c>
      <c r="H8968" t="s">
        <v>4333</v>
      </c>
      <c r="I8968" s="160" t="s">
        <v>4007</v>
      </c>
      <c r="J8968" t="s">
        <v>5521</v>
      </c>
      <c r="K8968" s="160" t="s">
        <v>3995</v>
      </c>
      <c r="L8968" t="s">
        <v>10827</v>
      </c>
    </row>
    <row r="8969" spans="1:12">
      <c r="A8969" s="15">
        <v>2801700099</v>
      </c>
      <c r="B8969" t="s">
        <v>10744</v>
      </c>
      <c r="C8969" t="s">
        <v>10745</v>
      </c>
      <c r="D8969" t="s">
        <v>10827</v>
      </c>
      <c r="E8969" t="s">
        <v>10843</v>
      </c>
      <c r="F8969" t="s">
        <v>10829</v>
      </c>
      <c r="G8969">
        <v>14</v>
      </c>
      <c r="H8969" t="s">
        <v>4333</v>
      </c>
      <c r="I8969" s="160" t="s">
        <v>4007</v>
      </c>
      <c r="J8969" t="s">
        <v>5521</v>
      </c>
      <c r="K8969" s="160" t="s">
        <v>3995</v>
      </c>
      <c r="L8969" t="s">
        <v>10827</v>
      </c>
    </row>
    <row r="8970" spans="1:12">
      <c r="A8970" s="15">
        <v>2801700100</v>
      </c>
      <c r="B8970" t="s">
        <v>10744</v>
      </c>
      <c r="C8970" t="s">
        <v>10745</v>
      </c>
      <c r="D8970" t="s">
        <v>10827</v>
      </c>
      <c r="E8970" t="s">
        <v>10844</v>
      </c>
      <c r="F8970" t="s">
        <v>10829</v>
      </c>
      <c r="G8970">
        <v>14</v>
      </c>
      <c r="H8970" t="s">
        <v>4333</v>
      </c>
      <c r="I8970" s="160" t="s">
        <v>4007</v>
      </c>
      <c r="J8970" t="s">
        <v>5521</v>
      </c>
      <c r="K8970" s="160" t="s">
        <v>3995</v>
      </c>
      <c r="L8970" t="s">
        <v>10827</v>
      </c>
    </row>
    <row r="8971" spans="1:12">
      <c r="A8971" s="15">
        <v>2802004001</v>
      </c>
      <c r="B8971" t="s">
        <v>10744</v>
      </c>
      <c r="C8971" t="s">
        <v>10845</v>
      </c>
      <c r="D8971" t="s">
        <v>10846</v>
      </c>
      <c r="E8971" t="s">
        <v>5938</v>
      </c>
      <c r="F8971" t="s">
        <v>5265</v>
      </c>
      <c r="G8971">
        <v>14</v>
      </c>
      <c r="H8971" t="s">
        <v>4333</v>
      </c>
      <c r="I8971" s="160" t="s">
        <v>4007</v>
      </c>
      <c r="J8971" t="s">
        <v>5521</v>
      </c>
      <c r="K8971">
        <v>99</v>
      </c>
      <c r="L8971" t="s">
        <v>3999</v>
      </c>
    </row>
    <row r="8972" spans="1:12">
      <c r="A8972" s="15">
        <v>2802004002</v>
      </c>
      <c r="B8972" t="s">
        <v>10744</v>
      </c>
      <c r="C8972" t="s">
        <v>10845</v>
      </c>
      <c r="D8972" t="s">
        <v>10846</v>
      </c>
      <c r="E8972" t="s">
        <v>5211</v>
      </c>
      <c r="F8972" t="s">
        <v>5265</v>
      </c>
      <c r="G8972">
        <v>14</v>
      </c>
      <c r="H8972" t="s">
        <v>4333</v>
      </c>
      <c r="I8972" s="160" t="s">
        <v>4007</v>
      </c>
      <c r="J8972" t="s">
        <v>5521</v>
      </c>
      <c r="K8972">
        <v>99</v>
      </c>
      <c r="L8972" t="s">
        <v>3999</v>
      </c>
    </row>
    <row r="8973" spans="1:12">
      <c r="A8973" s="15">
        <v>2802004003</v>
      </c>
      <c r="B8973" t="s">
        <v>10744</v>
      </c>
      <c r="C8973" t="s">
        <v>10845</v>
      </c>
      <c r="D8973" t="s">
        <v>10846</v>
      </c>
      <c r="E8973" t="s">
        <v>10847</v>
      </c>
      <c r="F8973" t="s">
        <v>5265</v>
      </c>
      <c r="G8973">
        <v>14</v>
      </c>
      <c r="H8973" t="s">
        <v>4333</v>
      </c>
      <c r="I8973" s="160" t="s">
        <v>4007</v>
      </c>
      <c r="J8973" t="s">
        <v>5521</v>
      </c>
      <c r="K8973">
        <v>99</v>
      </c>
      <c r="L8973" t="s">
        <v>3999</v>
      </c>
    </row>
    <row r="8974" spans="1:12">
      <c r="A8974" s="15">
        <v>2803001000</v>
      </c>
      <c r="B8974" t="s">
        <v>10744</v>
      </c>
      <c r="C8974" t="s">
        <v>10848</v>
      </c>
      <c r="D8974" t="s">
        <v>10849</v>
      </c>
      <c r="E8974" t="s">
        <v>10850</v>
      </c>
      <c r="F8974" t="s">
        <v>10851</v>
      </c>
      <c r="G8974">
        <v>13</v>
      </c>
      <c r="H8974" t="s">
        <v>10852</v>
      </c>
      <c r="I8974" s="160" t="s">
        <v>4007</v>
      </c>
      <c r="J8974" t="s">
        <v>10853</v>
      </c>
      <c r="K8974" s="160" t="s">
        <v>4009</v>
      </c>
      <c r="L8974" t="s">
        <v>10854</v>
      </c>
    </row>
    <row r="8975" spans="1:12">
      <c r="A8975" s="15">
        <v>2805000000</v>
      </c>
      <c r="B8975" t="s">
        <v>10744</v>
      </c>
      <c r="C8975" t="s">
        <v>10855</v>
      </c>
      <c r="D8975" t="s">
        <v>10856</v>
      </c>
      <c r="E8975" t="s">
        <v>1004</v>
      </c>
      <c r="F8975" t="s">
        <v>10829</v>
      </c>
      <c r="G8975">
        <v>14</v>
      </c>
      <c r="H8975" t="s">
        <v>4333</v>
      </c>
      <c r="I8975" s="160" t="s">
        <v>4007</v>
      </c>
      <c r="J8975" t="s">
        <v>5521</v>
      </c>
      <c r="K8975" s="160" t="s">
        <v>4009</v>
      </c>
      <c r="L8975" t="s">
        <v>7385</v>
      </c>
    </row>
    <row r="8976" spans="1:12">
      <c r="A8976" s="15">
        <v>2805001000</v>
      </c>
      <c r="B8976" t="s">
        <v>10744</v>
      </c>
      <c r="C8976" t="s">
        <v>10855</v>
      </c>
      <c r="D8976" t="s">
        <v>10857</v>
      </c>
      <c r="E8976" t="s">
        <v>10858</v>
      </c>
      <c r="F8976" t="s">
        <v>10747</v>
      </c>
      <c r="G8976">
        <v>14</v>
      </c>
      <c r="H8976" t="s">
        <v>4333</v>
      </c>
      <c r="I8976" s="160" t="s">
        <v>4007</v>
      </c>
      <c r="J8976" t="s">
        <v>5521</v>
      </c>
      <c r="K8976" s="160" t="s">
        <v>4009</v>
      </c>
      <c r="L8976" t="s">
        <v>7385</v>
      </c>
    </row>
    <row r="8977" spans="1:12">
      <c r="A8977" s="15">
        <v>2805001001</v>
      </c>
      <c r="B8977" t="s">
        <v>10744</v>
      </c>
      <c r="C8977" t="s">
        <v>10855</v>
      </c>
      <c r="D8977" t="s">
        <v>10858</v>
      </c>
      <c r="E8977" t="s">
        <v>10859</v>
      </c>
      <c r="F8977" t="s">
        <v>7380</v>
      </c>
      <c r="G8977">
        <v>14</v>
      </c>
      <c r="H8977" t="s">
        <v>4333</v>
      </c>
      <c r="I8977" s="160" t="s">
        <v>4007</v>
      </c>
      <c r="J8977" t="s">
        <v>5521</v>
      </c>
      <c r="K8977" s="160" t="s">
        <v>4009</v>
      </c>
      <c r="L8977" t="s">
        <v>7385</v>
      </c>
    </row>
    <row r="8978" spans="1:12">
      <c r="A8978" s="15">
        <v>2805001010</v>
      </c>
      <c r="B8978" t="s">
        <v>10744</v>
      </c>
      <c r="C8978" t="s">
        <v>10855</v>
      </c>
      <c r="D8978" t="s">
        <v>10857</v>
      </c>
      <c r="E8978" t="s">
        <v>10860</v>
      </c>
      <c r="F8978" t="s">
        <v>10747</v>
      </c>
      <c r="G8978">
        <v>14</v>
      </c>
      <c r="H8978" t="s">
        <v>4333</v>
      </c>
      <c r="I8978" s="160" t="s">
        <v>4007</v>
      </c>
      <c r="J8978" t="s">
        <v>5521</v>
      </c>
      <c r="K8978" s="160" t="s">
        <v>4009</v>
      </c>
      <c r="L8978" t="s">
        <v>7385</v>
      </c>
    </row>
    <row r="8979" spans="1:12">
      <c r="A8979" s="15">
        <v>2805001020</v>
      </c>
      <c r="B8979" t="s">
        <v>10744</v>
      </c>
      <c r="C8979" t="s">
        <v>10855</v>
      </c>
      <c r="D8979" t="s">
        <v>10857</v>
      </c>
      <c r="E8979" t="s">
        <v>10861</v>
      </c>
      <c r="F8979" t="s">
        <v>10747</v>
      </c>
      <c r="G8979">
        <v>14</v>
      </c>
      <c r="H8979" t="s">
        <v>4333</v>
      </c>
      <c r="I8979" s="160" t="s">
        <v>4007</v>
      </c>
      <c r="J8979" t="s">
        <v>5521</v>
      </c>
      <c r="K8979" s="160" t="s">
        <v>4009</v>
      </c>
      <c r="L8979" t="s">
        <v>7385</v>
      </c>
    </row>
    <row r="8980" spans="1:12">
      <c r="A8980" s="15">
        <v>2805001030</v>
      </c>
      <c r="B8980" t="s">
        <v>10744</v>
      </c>
      <c r="C8980" t="s">
        <v>10855</v>
      </c>
      <c r="D8980" t="s">
        <v>10857</v>
      </c>
      <c r="E8980" t="s">
        <v>10862</v>
      </c>
      <c r="F8980" t="s">
        <v>10747</v>
      </c>
      <c r="G8980">
        <v>14</v>
      </c>
      <c r="H8980" t="s">
        <v>4333</v>
      </c>
      <c r="I8980" s="160" t="s">
        <v>4007</v>
      </c>
      <c r="J8980" t="s">
        <v>5521</v>
      </c>
      <c r="K8980" s="160" t="s">
        <v>4009</v>
      </c>
      <c r="L8980" t="s">
        <v>7385</v>
      </c>
    </row>
    <row r="8981" spans="1:12">
      <c r="A8981" s="15">
        <v>2805001040</v>
      </c>
      <c r="B8981" t="s">
        <v>10744</v>
      </c>
      <c r="C8981" t="s">
        <v>10855</v>
      </c>
      <c r="D8981" t="s">
        <v>10857</v>
      </c>
      <c r="E8981" t="s">
        <v>10863</v>
      </c>
      <c r="F8981" t="s">
        <v>10747</v>
      </c>
      <c r="G8981">
        <v>14</v>
      </c>
      <c r="H8981" t="s">
        <v>4333</v>
      </c>
      <c r="I8981" s="160" t="s">
        <v>4007</v>
      </c>
      <c r="J8981" t="s">
        <v>5521</v>
      </c>
      <c r="K8981" s="160" t="s">
        <v>4009</v>
      </c>
      <c r="L8981" t="s">
        <v>7385</v>
      </c>
    </row>
    <row r="8982" spans="1:12">
      <c r="A8982" s="15">
        <v>2805001050</v>
      </c>
      <c r="B8982" t="s">
        <v>10744</v>
      </c>
      <c r="C8982" t="s">
        <v>10855</v>
      </c>
      <c r="D8982" t="s">
        <v>10857</v>
      </c>
      <c r="E8982" t="s">
        <v>10864</v>
      </c>
      <c r="F8982" t="s">
        <v>10747</v>
      </c>
      <c r="G8982">
        <v>14</v>
      </c>
      <c r="H8982" t="s">
        <v>4333</v>
      </c>
      <c r="I8982" s="160" t="s">
        <v>4007</v>
      </c>
      <c r="J8982" t="s">
        <v>5521</v>
      </c>
      <c r="K8982" s="160" t="s">
        <v>4009</v>
      </c>
      <c r="L8982" t="s">
        <v>7385</v>
      </c>
    </row>
    <row r="8983" spans="1:12">
      <c r="A8983" s="15">
        <v>2805001099</v>
      </c>
      <c r="B8983" t="s">
        <v>10744</v>
      </c>
      <c r="C8983" t="s">
        <v>10855</v>
      </c>
      <c r="D8983" t="s">
        <v>10857</v>
      </c>
      <c r="E8983" t="s">
        <v>10865</v>
      </c>
      <c r="F8983" t="s">
        <v>10747</v>
      </c>
      <c r="G8983">
        <v>14</v>
      </c>
      <c r="H8983" t="s">
        <v>4333</v>
      </c>
      <c r="I8983" s="160" t="s">
        <v>4007</v>
      </c>
      <c r="J8983" t="s">
        <v>5521</v>
      </c>
      <c r="K8983" s="160" t="s">
        <v>4009</v>
      </c>
      <c r="L8983" t="s">
        <v>7385</v>
      </c>
    </row>
    <row r="8984" spans="1:12">
      <c r="A8984" s="15">
        <v>2805001100</v>
      </c>
      <c r="B8984" t="s">
        <v>10744</v>
      </c>
      <c r="C8984" t="s">
        <v>10855</v>
      </c>
      <c r="D8984" t="s">
        <v>10866</v>
      </c>
      <c r="E8984" t="s">
        <v>10867</v>
      </c>
      <c r="F8984" t="s">
        <v>7380</v>
      </c>
      <c r="G8984">
        <v>14</v>
      </c>
      <c r="H8984" t="s">
        <v>4333</v>
      </c>
      <c r="I8984" s="160" t="s">
        <v>4007</v>
      </c>
      <c r="J8984" t="s">
        <v>5521</v>
      </c>
      <c r="K8984" s="160" t="s">
        <v>4009</v>
      </c>
      <c r="L8984" t="s">
        <v>7385</v>
      </c>
    </row>
    <row r="8985" spans="1:12">
      <c r="A8985" s="15">
        <v>2805001101</v>
      </c>
      <c r="B8985" t="s">
        <v>10744</v>
      </c>
      <c r="C8985" t="s">
        <v>10855</v>
      </c>
      <c r="D8985" t="s">
        <v>10866</v>
      </c>
      <c r="E8985" t="s">
        <v>10868</v>
      </c>
      <c r="F8985" t="s">
        <v>7380</v>
      </c>
      <c r="G8985">
        <v>14</v>
      </c>
      <c r="H8985" t="s">
        <v>4333</v>
      </c>
      <c r="I8985" s="160" t="s">
        <v>4007</v>
      </c>
      <c r="J8985" t="s">
        <v>5521</v>
      </c>
      <c r="K8985" s="160" t="s">
        <v>4009</v>
      </c>
      <c r="L8985" t="s">
        <v>7385</v>
      </c>
    </row>
    <row r="8986" spans="1:12">
      <c r="A8986" s="15">
        <v>2805001200</v>
      </c>
      <c r="B8986" t="s">
        <v>10744</v>
      </c>
      <c r="C8986" t="s">
        <v>10855</v>
      </c>
      <c r="D8986" t="s">
        <v>10866</v>
      </c>
      <c r="E8986" t="s">
        <v>10869</v>
      </c>
      <c r="F8986" t="s">
        <v>7380</v>
      </c>
      <c r="G8986">
        <v>14</v>
      </c>
      <c r="H8986" t="s">
        <v>4333</v>
      </c>
      <c r="I8986" s="160" t="s">
        <v>4007</v>
      </c>
      <c r="J8986" t="s">
        <v>5521</v>
      </c>
      <c r="K8986" s="160" t="s">
        <v>4009</v>
      </c>
      <c r="L8986" t="s">
        <v>7385</v>
      </c>
    </row>
    <row r="8987" spans="1:12">
      <c r="A8987" s="15">
        <v>2805001300</v>
      </c>
      <c r="B8987" t="s">
        <v>10744</v>
      </c>
      <c r="C8987" t="s">
        <v>10855</v>
      </c>
      <c r="D8987" t="s">
        <v>10866</v>
      </c>
      <c r="E8987" t="s">
        <v>10870</v>
      </c>
      <c r="F8987" t="s">
        <v>7380</v>
      </c>
      <c r="G8987">
        <v>14</v>
      </c>
      <c r="H8987" t="s">
        <v>4333</v>
      </c>
      <c r="I8987" s="160" t="s">
        <v>4007</v>
      </c>
      <c r="J8987" t="s">
        <v>5521</v>
      </c>
      <c r="K8987" s="160" t="s">
        <v>4009</v>
      </c>
      <c r="L8987" t="s">
        <v>7385</v>
      </c>
    </row>
    <row r="8988" spans="1:12">
      <c r="A8988" s="15">
        <v>2805001400</v>
      </c>
      <c r="B8988" t="s">
        <v>10744</v>
      </c>
      <c r="C8988" t="s">
        <v>10855</v>
      </c>
      <c r="D8988" t="s">
        <v>10866</v>
      </c>
      <c r="E8988" t="s">
        <v>10871</v>
      </c>
      <c r="F8988" t="s">
        <v>7380</v>
      </c>
      <c r="G8988">
        <v>14</v>
      </c>
      <c r="H8988" t="s">
        <v>4333</v>
      </c>
      <c r="I8988" s="160" t="s">
        <v>4007</v>
      </c>
      <c r="J8988" t="s">
        <v>5521</v>
      </c>
      <c r="K8988" s="160" t="s">
        <v>4009</v>
      </c>
      <c r="L8988" t="s">
        <v>7385</v>
      </c>
    </row>
    <row r="8989" spans="1:12">
      <c r="A8989" s="15">
        <v>2805002000</v>
      </c>
      <c r="B8989" t="s">
        <v>10744</v>
      </c>
      <c r="C8989" t="s">
        <v>10855</v>
      </c>
      <c r="D8989" t="s">
        <v>10872</v>
      </c>
      <c r="E8989" t="s">
        <v>10873</v>
      </c>
      <c r="F8989" t="s">
        <v>7380</v>
      </c>
      <c r="G8989">
        <v>14</v>
      </c>
      <c r="H8989" t="s">
        <v>4333</v>
      </c>
      <c r="I8989" s="160" t="s">
        <v>4007</v>
      </c>
      <c r="J8989" t="s">
        <v>5521</v>
      </c>
      <c r="K8989" s="160" t="s">
        <v>4009</v>
      </c>
      <c r="L8989" t="s">
        <v>7385</v>
      </c>
    </row>
    <row r="8990" spans="1:12">
      <c r="A8990" s="15">
        <v>2805003000</v>
      </c>
      <c r="B8990" t="s">
        <v>10744</v>
      </c>
      <c r="C8990" t="s">
        <v>10855</v>
      </c>
      <c r="D8990" t="s">
        <v>10866</v>
      </c>
      <c r="E8990" t="s">
        <v>10871</v>
      </c>
      <c r="F8990" t="s">
        <v>7380</v>
      </c>
      <c r="G8990">
        <v>14</v>
      </c>
      <c r="H8990" t="s">
        <v>4333</v>
      </c>
      <c r="I8990" s="160" t="s">
        <v>4007</v>
      </c>
      <c r="J8990" t="s">
        <v>5521</v>
      </c>
      <c r="K8990" s="160" t="s">
        <v>4009</v>
      </c>
      <c r="L8990" t="s">
        <v>7385</v>
      </c>
    </row>
    <row r="8991" spans="1:12">
      <c r="A8991" s="15">
        <v>2805003100</v>
      </c>
      <c r="B8991" t="s">
        <v>10744</v>
      </c>
      <c r="C8991" t="s">
        <v>10855</v>
      </c>
      <c r="D8991" t="s">
        <v>10866</v>
      </c>
      <c r="E8991" t="s">
        <v>10868</v>
      </c>
      <c r="F8991" t="s">
        <v>7380</v>
      </c>
      <c r="G8991">
        <v>14</v>
      </c>
      <c r="H8991" t="s">
        <v>4333</v>
      </c>
      <c r="I8991" s="160" t="s">
        <v>4007</v>
      </c>
      <c r="J8991" t="s">
        <v>5521</v>
      </c>
      <c r="K8991" s="160" t="s">
        <v>4009</v>
      </c>
      <c r="L8991" t="s">
        <v>7385</v>
      </c>
    </row>
    <row r="8992" spans="1:12">
      <c r="A8992" s="15">
        <v>2805005000</v>
      </c>
      <c r="B8992" t="s">
        <v>10744</v>
      </c>
      <c r="C8992" t="s">
        <v>10855</v>
      </c>
      <c r="D8992" t="s">
        <v>10874</v>
      </c>
      <c r="E8992" t="s">
        <v>10875</v>
      </c>
      <c r="F8992" t="s">
        <v>7380</v>
      </c>
      <c r="G8992">
        <v>14</v>
      </c>
      <c r="H8992" t="s">
        <v>4333</v>
      </c>
      <c r="I8992" s="160" t="s">
        <v>4007</v>
      </c>
      <c r="J8992" t="s">
        <v>5521</v>
      </c>
      <c r="K8992" s="160" t="s">
        <v>4009</v>
      </c>
      <c r="L8992" t="s">
        <v>7385</v>
      </c>
    </row>
    <row r="8993" spans="1:12">
      <c r="A8993" s="15">
        <v>2805005001</v>
      </c>
      <c r="B8993" t="s">
        <v>10744</v>
      </c>
      <c r="C8993" t="s">
        <v>10855</v>
      </c>
      <c r="D8993" t="s">
        <v>10874</v>
      </c>
      <c r="E8993" t="s">
        <v>10859</v>
      </c>
      <c r="F8993" t="s">
        <v>7380</v>
      </c>
      <c r="G8993">
        <v>14</v>
      </c>
      <c r="H8993" t="s">
        <v>4333</v>
      </c>
      <c r="I8993" s="160" t="s">
        <v>4007</v>
      </c>
      <c r="J8993" t="s">
        <v>5521</v>
      </c>
      <c r="K8993" s="160" t="s">
        <v>4009</v>
      </c>
      <c r="L8993" t="s">
        <v>7385</v>
      </c>
    </row>
    <row r="8994" spans="1:12">
      <c r="A8994" s="15">
        <v>2805007000</v>
      </c>
      <c r="B8994" t="s">
        <v>10744</v>
      </c>
      <c r="C8994" t="s">
        <v>10855</v>
      </c>
      <c r="D8994" t="s">
        <v>10876</v>
      </c>
      <c r="E8994" t="s">
        <v>10877</v>
      </c>
      <c r="F8994" t="s">
        <v>7380</v>
      </c>
      <c r="G8994">
        <v>14</v>
      </c>
      <c r="H8994" t="s">
        <v>4333</v>
      </c>
      <c r="I8994" s="160" t="s">
        <v>4007</v>
      </c>
      <c r="J8994" t="s">
        <v>5521</v>
      </c>
      <c r="K8994" s="160" t="s">
        <v>4009</v>
      </c>
      <c r="L8994" t="s">
        <v>7385</v>
      </c>
    </row>
    <row r="8995" spans="1:12">
      <c r="A8995" s="15">
        <v>2805007100</v>
      </c>
      <c r="B8995" t="s">
        <v>10744</v>
      </c>
      <c r="C8995" t="s">
        <v>10855</v>
      </c>
      <c r="D8995" t="s">
        <v>10876</v>
      </c>
      <c r="E8995" t="s">
        <v>10878</v>
      </c>
      <c r="F8995" t="s">
        <v>7380</v>
      </c>
      <c r="G8995">
        <v>14</v>
      </c>
      <c r="H8995" t="s">
        <v>4333</v>
      </c>
      <c r="I8995" s="160" t="s">
        <v>4007</v>
      </c>
      <c r="J8995" t="s">
        <v>5521</v>
      </c>
      <c r="K8995" s="160" t="s">
        <v>4009</v>
      </c>
      <c r="L8995" t="s">
        <v>7385</v>
      </c>
    </row>
    <row r="8996" spans="1:12">
      <c r="A8996" s="15">
        <v>2805007300</v>
      </c>
      <c r="B8996" t="s">
        <v>10744</v>
      </c>
      <c r="C8996" t="s">
        <v>10855</v>
      </c>
      <c r="D8996" t="s">
        <v>10876</v>
      </c>
      <c r="E8996" t="s">
        <v>10879</v>
      </c>
      <c r="F8996" t="s">
        <v>7380</v>
      </c>
      <c r="G8996">
        <v>14</v>
      </c>
      <c r="H8996" t="s">
        <v>4333</v>
      </c>
      <c r="I8996" s="160" t="s">
        <v>4007</v>
      </c>
      <c r="J8996" t="s">
        <v>5521</v>
      </c>
      <c r="K8996" s="160" t="s">
        <v>4009</v>
      </c>
      <c r="L8996" t="s">
        <v>7385</v>
      </c>
    </row>
    <row r="8997" spans="1:12">
      <c r="A8997" s="15">
        <v>2805008100</v>
      </c>
      <c r="B8997" t="s">
        <v>10744</v>
      </c>
      <c r="C8997" t="s">
        <v>10855</v>
      </c>
      <c r="D8997" t="s">
        <v>10880</v>
      </c>
      <c r="E8997" t="s">
        <v>10881</v>
      </c>
      <c r="F8997" t="s">
        <v>7380</v>
      </c>
      <c r="G8997">
        <v>14</v>
      </c>
      <c r="H8997" t="s">
        <v>4333</v>
      </c>
      <c r="I8997" s="160" t="s">
        <v>4007</v>
      </c>
      <c r="J8997" t="s">
        <v>5521</v>
      </c>
      <c r="K8997" s="160" t="s">
        <v>4009</v>
      </c>
      <c r="L8997" t="s">
        <v>7385</v>
      </c>
    </row>
    <row r="8998" spans="1:12">
      <c r="A8998" s="15">
        <v>2805008200</v>
      </c>
      <c r="B8998" t="s">
        <v>10744</v>
      </c>
      <c r="C8998" t="s">
        <v>10855</v>
      </c>
      <c r="D8998" t="s">
        <v>10880</v>
      </c>
      <c r="E8998" t="s">
        <v>10882</v>
      </c>
      <c r="F8998" t="s">
        <v>7380</v>
      </c>
      <c r="G8998">
        <v>14</v>
      </c>
      <c r="H8998" t="s">
        <v>4333</v>
      </c>
      <c r="I8998" s="160" t="s">
        <v>4007</v>
      </c>
      <c r="J8998" t="s">
        <v>5521</v>
      </c>
      <c r="K8998" s="160" t="s">
        <v>4009</v>
      </c>
      <c r="L8998" t="s">
        <v>7385</v>
      </c>
    </row>
    <row r="8999" spans="1:12">
      <c r="A8999" s="15">
        <v>2805008300</v>
      </c>
      <c r="B8999" t="s">
        <v>10744</v>
      </c>
      <c r="C8999" t="s">
        <v>10855</v>
      </c>
      <c r="D8999" t="s">
        <v>10880</v>
      </c>
      <c r="E8999" t="s">
        <v>10883</v>
      </c>
      <c r="F8999" t="s">
        <v>7380</v>
      </c>
      <c r="G8999">
        <v>14</v>
      </c>
      <c r="H8999" t="s">
        <v>4333</v>
      </c>
      <c r="I8999" s="160" t="s">
        <v>4007</v>
      </c>
      <c r="J8999" t="s">
        <v>5521</v>
      </c>
      <c r="K8999" s="160" t="s">
        <v>4009</v>
      </c>
      <c r="L8999" t="s">
        <v>7385</v>
      </c>
    </row>
    <row r="9000" spans="1:12">
      <c r="A9000" s="15">
        <v>2805009000</v>
      </c>
      <c r="B9000" t="s">
        <v>10744</v>
      </c>
      <c r="C9000" t="s">
        <v>10855</v>
      </c>
      <c r="D9000" t="s">
        <v>10884</v>
      </c>
      <c r="E9000" t="s">
        <v>10885</v>
      </c>
      <c r="F9000" t="s">
        <v>7380</v>
      </c>
      <c r="G9000">
        <v>14</v>
      </c>
      <c r="H9000" t="s">
        <v>4333</v>
      </c>
      <c r="I9000" s="160" t="s">
        <v>4007</v>
      </c>
      <c r="J9000" t="s">
        <v>5521</v>
      </c>
      <c r="K9000" s="160" t="s">
        <v>4009</v>
      </c>
      <c r="L9000" t="s">
        <v>7385</v>
      </c>
    </row>
    <row r="9001" spans="1:12">
      <c r="A9001" s="15">
        <v>2805009100</v>
      </c>
      <c r="B9001" t="s">
        <v>10744</v>
      </c>
      <c r="C9001" t="s">
        <v>10855</v>
      </c>
      <c r="D9001" t="s">
        <v>10884</v>
      </c>
      <c r="E9001" t="s">
        <v>10881</v>
      </c>
      <c r="F9001" t="s">
        <v>7380</v>
      </c>
      <c r="G9001">
        <v>14</v>
      </c>
      <c r="H9001" t="s">
        <v>4333</v>
      </c>
      <c r="I9001" s="160" t="s">
        <v>4007</v>
      </c>
      <c r="J9001" t="s">
        <v>5521</v>
      </c>
      <c r="K9001" s="160" t="s">
        <v>4009</v>
      </c>
      <c r="L9001" t="s">
        <v>7385</v>
      </c>
    </row>
    <row r="9002" spans="1:12">
      <c r="A9002" s="15">
        <v>2805009200</v>
      </c>
      <c r="B9002" t="s">
        <v>10744</v>
      </c>
      <c r="C9002" t="s">
        <v>10855</v>
      </c>
      <c r="D9002" t="s">
        <v>10884</v>
      </c>
      <c r="E9002" t="s">
        <v>10882</v>
      </c>
      <c r="F9002" t="s">
        <v>7380</v>
      </c>
      <c r="G9002">
        <v>14</v>
      </c>
      <c r="H9002" t="s">
        <v>4333</v>
      </c>
      <c r="I9002" s="160" t="s">
        <v>4007</v>
      </c>
      <c r="J9002" t="s">
        <v>5521</v>
      </c>
      <c r="K9002" s="160" t="s">
        <v>4009</v>
      </c>
      <c r="L9002" t="s">
        <v>7385</v>
      </c>
    </row>
    <row r="9003" spans="1:12">
      <c r="A9003" s="15">
        <v>2805009300</v>
      </c>
      <c r="B9003" t="s">
        <v>10744</v>
      </c>
      <c r="C9003" t="s">
        <v>10855</v>
      </c>
      <c r="D9003" t="s">
        <v>10884</v>
      </c>
      <c r="E9003" t="s">
        <v>10883</v>
      </c>
      <c r="F9003" t="s">
        <v>7380</v>
      </c>
      <c r="G9003">
        <v>14</v>
      </c>
      <c r="H9003" t="s">
        <v>4333</v>
      </c>
      <c r="I9003" s="160" t="s">
        <v>4007</v>
      </c>
      <c r="J9003" t="s">
        <v>5521</v>
      </c>
      <c r="K9003" s="160" t="s">
        <v>4009</v>
      </c>
      <c r="L9003" t="s">
        <v>7385</v>
      </c>
    </row>
    <row r="9004" spans="1:12">
      <c r="A9004" s="15">
        <v>2805010000</v>
      </c>
      <c r="B9004" t="s">
        <v>10744</v>
      </c>
      <c r="C9004" t="s">
        <v>10855</v>
      </c>
      <c r="D9004" t="s">
        <v>10886</v>
      </c>
      <c r="E9004" t="s">
        <v>10887</v>
      </c>
      <c r="F9004" t="s">
        <v>7380</v>
      </c>
      <c r="G9004">
        <v>14</v>
      </c>
      <c r="H9004" t="s">
        <v>4333</v>
      </c>
      <c r="I9004" s="160" t="s">
        <v>4007</v>
      </c>
      <c r="J9004" t="s">
        <v>5521</v>
      </c>
      <c r="K9004" s="160" t="s">
        <v>4009</v>
      </c>
      <c r="L9004" t="s">
        <v>7385</v>
      </c>
    </row>
    <row r="9005" spans="1:12">
      <c r="A9005" s="15">
        <v>2805010001</v>
      </c>
      <c r="B9005" t="s">
        <v>10744</v>
      </c>
      <c r="C9005" t="s">
        <v>10855</v>
      </c>
      <c r="D9005" t="s">
        <v>10886</v>
      </c>
      <c r="E9005" t="s">
        <v>10859</v>
      </c>
      <c r="F9005" t="s">
        <v>7380</v>
      </c>
      <c r="G9005">
        <v>14</v>
      </c>
      <c r="H9005" t="s">
        <v>4333</v>
      </c>
      <c r="I9005" s="160" t="s">
        <v>4007</v>
      </c>
      <c r="J9005" t="s">
        <v>5521</v>
      </c>
      <c r="K9005" s="160" t="s">
        <v>4009</v>
      </c>
      <c r="L9005" t="s">
        <v>7385</v>
      </c>
    </row>
    <row r="9006" spans="1:12">
      <c r="A9006" s="15">
        <v>2805010100</v>
      </c>
      <c r="B9006" t="s">
        <v>10744</v>
      </c>
      <c r="C9006" t="s">
        <v>10855</v>
      </c>
      <c r="D9006" t="s">
        <v>10886</v>
      </c>
      <c r="E9006" t="s">
        <v>10881</v>
      </c>
      <c r="F9006" t="s">
        <v>7380</v>
      </c>
      <c r="G9006">
        <v>14</v>
      </c>
      <c r="H9006" t="s">
        <v>4333</v>
      </c>
      <c r="I9006" s="160" t="s">
        <v>4007</v>
      </c>
      <c r="J9006" t="s">
        <v>5521</v>
      </c>
      <c r="K9006" s="160" t="s">
        <v>4009</v>
      </c>
      <c r="L9006" t="s">
        <v>7385</v>
      </c>
    </row>
    <row r="9007" spans="1:12">
      <c r="A9007" s="15">
        <v>2805010200</v>
      </c>
      <c r="B9007" t="s">
        <v>10744</v>
      </c>
      <c r="C9007" t="s">
        <v>10855</v>
      </c>
      <c r="D9007" t="s">
        <v>10886</v>
      </c>
      <c r="E9007" t="s">
        <v>10882</v>
      </c>
      <c r="F9007" t="s">
        <v>7380</v>
      </c>
      <c r="G9007">
        <v>14</v>
      </c>
      <c r="H9007" t="s">
        <v>4333</v>
      </c>
      <c r="I9007" s="160" t="s">
        <v>4007</v>
      </c>
      <c r="J9007" t="s">
        <v>5521</v>
      </c>
      <c r="K9007" s="160" t="s">
        <v>4009</v>
      </c>
      <c r="L9007" t="s">
        <v>7385</v>
      </c>
    </row>
    <row r="9008" spans="1:12">
      <c r="A9008" s="15">
        <v>2805010300</v>
      </c>
      <c r="B9008" t="s">
        <v>10744</v>
      </c>
      <c r="C9008" t="s">
        <v>10855</v>
      </c>
      <c r="D9008" t="s">
        <v>10886</v>
      </c>
      <c r="E9008" t="s">
        <v>10883</v>
      </c>
      <c r="F9008" t="s">
        <v>7380</v>
      </c>
      <c r="G9008">
        <v>14</v>
      </c>
      <c r="H9008" t="s">
        <v>4333</v>
      </c>
      <c r="I9008" s="160" t="s">
        <v>4007</v>
      </c>
      <c r="J9008" t="s">
        <v>5521</v>
      </c>
      <c r="K9008" s="160" t="s">
        <v>4009</v>
      </c>
      <c r="L9008" t="s">
        <v>7385</v>
      </c>
    </row>
    <row r="9009" spans="1:12">
      <c r="A9009" s="15">
        <v>2805015000</v>
      </c>
      <c r="B9009" t="s">
        <v>10744</v>
      </c>
      <c r="C9009" t="s">
        <v>10855</v>
      </c>
      <c r="D9009" t="s">
        <v>10888</v>
      </c>
      <c r="E9009" t="s">
        <v>10889</v>
      </c>
      <c r="F9009" t="s">
        <v>7380</v>
      </c>
      <c r="G9009">
        <v>14</v>
      </c>
      <c r="H9009" t="s">
        <v>4333</v>
      </c>
      <c r="I9009" s="160" t="s">
        <v>4007</v>
      </c>
      <c r="J9009" t="s">
        <v>5521</v>
      </c>
      <c r="K9009" s="160" t="s">
        <v>4009</v>
      </c>
      <c r="L9009" t="s">
        <v>7385</v>
      </c>
    </row>
    <row r="9010" spans="1:12">
      <c r="A9010" s="15">
        <v>2805015001</v>
      </c>
      <c r="B9010" t="s">
        <v>10744</v>
      </c>
      <c r="C9010" t="s">
        <v>10855</v>
      </c>
      <c r="D9010" t="s">
        <v>10888</v>
      </c>
      <c r="E9010" t="s">
        <v>10859</v>
      </c>
      <c r="F9010" t="s">
        <v>7380</v>
      </c>
      <c r="G9010">
        <v>14</v>
      </c>
      <c r="H9010" t="s">
        <v>4333</v>
      </c>
      <c r="I9010" s="160" t="s">
        <v>4007</v>
      </c>
      <c r="J9010" t="s">
        <v>5521</v>
      </c>
      <c r="K9010" s="160" t="s">
        <v>4009</v>
      </c>
      <c r="L9010" t="s">
        <v>7385</v>
      </c>
    </row>
    <row r="9011" spans="1:12">
      <c r="A9011" s="15">
        <v>2805018000</v>
      </c>
      <c r="B9011" t="s">
        <v>10744</v>
      </c>
      <c r="C9011" t="s">
        <v>10855</v>
      </c>
      <c r="D9011" t="s">
        <v>10890</v>
      </c>
      <c r="E9011" t="s">
        <v>10873</v>
      </c>
      <c r="F9011" t="s">
        <v>7380</v>
      </c>
      <c r="G9011">
        <v>14</v>
      </c>
      <c r="H9011" t="s">
        <v>4333</v>
      </c>
      <c r="I9011" s="160" t="s">
        <v>4007</v>
      </c>
      <c r="J9011" t="s">
        <v>5521</v>
      </c>
      <c r="K9011" s="160" t="s">
        <v>4009</v>
      </c>
      <c r="L9011" t="s">
        <v>7385</v>
      </c>
    </row>
    <row r="9012" spans="1:12">
      <c r="A9012" s="15">
        <v>2805019000</v>
      </c>
      <c r="B9012" t="s">
        <v>10744</v>
      </c>
      <c r="C9012" t="s">
        <v>10855</v>
      </c>
      <c r="D9012" t="s">
        <v>10891</v>
      </c>
      <c r="E9012" t="s">
        <v>10892</v>
      </c>
      <c r="F9012" t="s">
        <v>7380</v>
      </c>
      <c r="G9012">
        <v>14</v>
      </c>
      <c r="H9012" t="s">
        <v>4333</v>
      </c>
      <c r="I9012" s="160" t="s">
        <v>4007</v>
      </c>
      <c r="J9012" t="s">
        <v>5521</v>
      </c>
      <c r="K9012" s="160" t="s">
        <v>4009</v>
      </c>
      <c r="L9012" t="s">
        <v>7385</v>
      </c>
    </row>
    <row r="9013" spans="1:12">
      <c r="A9013" s="15">
        <v>2805019100</v>
      </c>
      <c r="B9013" t="s">
        <v>10744</v>
      </c>
      <c r="C9013" t="s">
        <v>10855</v>
      </c>
      <c r="D9013" t="s">
        <v>10891</v>
      </c>
      <c r="E9013" t="s">
        <v>10893</v>
      </c>
      <c r="F9013" t="s">
        <v>7380</v>
      </c>
      <c r="G9013">
        <v>14</v>
      </c>
      <c r="H9013" t="s">
        <v>4333</v>
      </c>
      <c r="I9013" s="160" t="s">
        <v>4007</v>
      </c>
      <c r="J9013" t="s">
        <v>5521</v>
      </c>
      <c r="K9013" s="160" t="s">
        <v>4009</v>
      </c>
      <c r="L9013" t="s">
        <v>7385</v>
      </c>
    </row>
    <row r="9014" spans="1:12">
      <c r="A9014" s="15">
        <v>2805019200</v>
      </c>
      <c r="B9014" t="s">
        <v>10744</v>
      </c>
      <c r="C9014" t="s">
        <v>10855</v>
      </c>
      <c r="D9014" t="s">
        <v>10891</v>
      </c>
      <c r="E9014" t="s">
        <v>10894</v>
      </c>
      <c r="F9014" t="s">
        <v>7380</v>
      </c>
      <c r="G9014">
        <v>14</v>
      </c>
      <c r="H9014" t="s">
        <v>4333</v>
      </c>
      <c r="I9014" s="160" t="s">
        <v>4007</v>
      </c>
      <c r="J9014" t="s">
        <v>5521</v>
      </c>
      <c r="K9014" s="160" t="s">
        <v>4009</v>
      </c>
      <c r="L9014" t="s">
        <v>7385</v>
      </c>
    </row>
    <row r="9015" spans="1:12">
      <c r="A9015" s="15">
        <v>2805019300</v>
      </c>
      <c r="B9015" t="s">
        <v>10744</v>
      </c>
      <c r="C9015" t="s">
        <v>10855</v>
      </c>
      <c r="D9015" t="s">
        <v>10891</v>
      </c>
      <c r="E9015" t="s">
        <v>10895</v>
      </c>
      <c r="F9015" t="s">
        <v>7380</v>
      </c>
      <c r="G9015">
        <v>14</v>
      </c>
      <c r="H9015" t="s">
        <v>4333</v>
      </c>
      <c r="I9015" s="160" t="s">
        <v>4007</v>
      </c>
      <c r="J9015" t="s">
        <v>5521</v>
      </c>
      <c r="K9015" s="160" t="s">
        <v>4009</v>
      </c>
      <c r="L9015" t="s">
        <v>7385</v>
      </c>
    </row>
    <row r="9016" spans="1:12">
      <c r="A9016" s="15">
        <v>2805020000</v>
      </c>
      <c r="B9016" t="s">
        <v>10744</v>
      </c>
      <c r="C9016" t="s">
        <v>10855</v>
      </c>
      <c r="D9016" t="s">
        <v>10896</v>
      </c>
      <c r="E9016" t="s">
        <v>10897</v>
      </c>
      <c r="F9016" t="s">
        <v>7380</v>
      </c>
      <c r="G9016">
        <v>14</v>
      </c>
      <c r="H9016" t="s">
        <v>4333</v>
      </c>
      <c r="I9016" s="160" t="s">
        <v>4007</v>
      </c>
      <c r="J9016" t="s">
        <v>5521</v>
      </c>
      <c r="K9016" s="160" t="s">
        <v>4009</v>
      </c>
      <c r="L9016" t="s">
        <v>7385</v>
      </c>
    </row>
    <row r="9017" spans="1:12">
      <c r="A9017" s="15">
        <v>2805020001</v>
      </c>
      <c r="B9017" t="s">
        <v>10744</v>
      </c>
      <c r="C9017" t="s">
        <v>10855</v>
      </c>
      <c r="D9017" t="s">
        <v>10896</v>
      </c>
      <c r="E9017" t="s">
        <v>10898</v>
      </c>
      <c r="F9017" t="s">
        <v>7380</v>
      </c>
      <c r="G9017">
        <v>14</v>
      </c>
      <c r="H9017" t="s">
        <v>4333</v>
      </c>
      <c r="I9017" s="160" t="s">
        <v>4007</v>
      </c>
      <c r="J9017" t="s">
        <v>5521</v>
      </c>
      <c r="K9017" s="160" t="s">
        <v>4009</v>
      </c>
      <c r="L9017" t="s">
        <v>7385</v>
      </c>
    </row>
    <row r="9018" spans="1:12">
      <c r="A9018" s="15">
        <v>2805020002</v>
      </c>
      <c r="B9018" t="s">
        <v>10744</v>
      </c>
      <c r="C9018" t="s">
        <v>10855</v>
      </c>
      <c r="D9018" t="s">
        <v>10896</v>
      </c>
      <c r="E9018" t="s">
        <v>10899</v>
      </c>
      <c r="F9018" t="s">
        <v>7380</v>
      </c>
      <c r="G9018">
        <v>14</v>
      </c>
      <c r="H9018" t="s">
        <v>4333</v>
      </c>
      <c r="I9018" s="160" t="s">
        <v>4007</v>
      </c>
      <c r="J9018" t="s">
        <v>5521</v>
      </c>
      <c r="K9018" s="160" t="s">
        <v>4009</v>
      </c>
      <c r="L9018" t="s">
        <v>7385</v>
      </c>
    </row>
    <row r="9019" spans="1:12">
      <c r="A9019" s="15">
        <v>2805020003</v>
      </c>
      <c r="B9019" t="s">
        <v>10744</v>
      </c>
      <c r="C9019" t="s">
        <v>10855</v>
      </c>
      <c r="D9019" t="s">
        <v>10896</v>
      </c>
      <c r="E9019" t="s">
        <v>10900</v>
      </c>
      <c r="F9019" t="s">
        <v>7380</v>
      </c>
      <c r="G9019">
        <v>14</v>
      </c>
      <c r="H9019" t="s">
        <v>4333</v>
      </c>
      <c r="I9019" s="160" t="s">
        <v>4007</v>
      </c>
      <c r="J9019" t="s">
        <v>5521</v>
      </c>
      <c r="K9019" s="160" t="s">
        <v>4009</v>
      </c>
      <c r="L9019" t="s">
        <v>7385</v>
      </c>
    </row>
    <row r="9020" spans="1:12">
      <c r="A9020" s="15">
        <v>2805020004</v>
      </c>
      <c r="B9020" t="s">
        <v>10744</v>
      </c>
      <c r="C9020" t="s">
        <v>10855</v>
      </c>
      <c r="D9020" t="s">
        <v>10896</v>
      </c>
      <c r="E9020" t="s">
        <v>10901</v>
      </c>
      <c r="F9020" t="s">
        <v>7380</v>
      </c>
      <c r="G9020">
        <v>14</v>
      </c>
      <c r="H9020" t="s">
        <v>4333</v>
      </c>
      <c r="I9020" s="160" t="s">
        <v>4007</v>
      </c>
      <c r="J9020" t="s">
        <v>5521</v>
      </c>
      <c r="K9020" s="160" t="s">
        <v>4009</v>
      </c>
      <c r="L9020" t="s">
        <v>7385</v>
      </c>
    </row>
    <row r="9021" spans="1:12">
      <c r="A9021" s="15">
        <v>2805021100</v>
      </c>
      <c r="B9021" t="s">
        <v>10744</v>
      </c>
      <c r="C9021" t="s">
        <v>10855</v>
      </c>
      <c r="D9021" t="s">
        <v>10902</v>
      </c>
      <c r="E9021" t="s">
        <v>10881</v>
      </c>
      <c r="F9021" t="s">
        <v>7380</v>
      </c>
      <c r="G9021">
        <v>14</v>
      </c>
      <c r="H9021" t="s">
        <v>4333</v>
      </c>
      <c r="I9021" s="160" t="s">
        <v>4007</v>
      </c>
      <c r="J9021" t="s">
        <v>5521</v>
      </c>
      <c r="K9021" s="160" t="s">
        <v>4009</v>
      </c>
      <c r="L9021" t="s">
        <v>7385</v>
      </c>
    </row>
    <row r="9022" spans="1:12">
      <c r="A9022" s="15">
        <v>2805021200</v>
      </c>
      <c r="B9022" t="s">
        <v>10744</v>
      </c>
      <c r="C9022" t="s">
        <v>10855</v>
      </c>
      <c r="D9022" t="s">
        <v>10902</v>
      </c>
      <c r="E9022" t="s">
        <v>10882</v>
      </c>
      <c r="F9022" t="s">
        <v>7380</v>
      </c>
      <c r="G9022">
        <v>14</v>
      </c>
      <c r="H9022" t="s">
        <v>4333</v>
      </c>
      <c r="I9022" s="160" t="s">
        <v>4007</v>
      </c>
      <c r="J9022" t="s">
        <v>5521</v>
      </c>
      <c r="K9022" s="160" t="s">
        <v>4009</v>
      </c>
      <c r="L9022" t="s">
        <v>7385</v>
      </c>
    </row>
    <row r="9023" spans="1:12">
      <c r="A9023" s="15">
        <v>2805021300</v>
      </c>
      <c r="B9023" t="s">
        <v>10744</v>
      </c>
      <c r="C9023" t="s">
        <v>10855</v>
      </c>
      <c r="D9023" t="s">
        <v>10902</v>
      </c>
      <c r="E9023" t="s">
        <v>10883</v>
      </c>
      <c r="F9023" t="s">
        <v>7380</v>
      </c>
      <c r="G9023">
        <v>14</v>
      </c>
      <c r="H9023" t="s">
        <v>4333</v>
      </c>
      <c r="I9023" s="160" t="s">
        <v>4007</v>
      </c>
      <c r="J9023" t="s">
        <v>5521</v>
      </c>
      <c r="K9023" s="160" t="s">
        <v>4009</v>
      </c>
      <c r="L9023" t="s">
        <v>7385</v>
      </c>
    </row>
    <row r="9024" spans="1:12">
      <c r="A9024" s="15">
        <v>2805022100</v>
      </c>
      <c r="B9024" t="s">
        <v>10744</v>
      </c>
      <c r="C9024" t="s">
        <v>10855</v>
      </c>
      <c r="D9024" t="s">
        <v>10903</v>
      </c>
      <c r="E9024" t="s">
        <v>10881</v>
      </c>
      <c r="F9024" t="s">
        <v>7380</v>
      </c>
      <c r="G9024">
        <v>14</v>
      </c>
      <c r="H9024" t="s">
        <v>4333</v>
      </c>
      <c r="I9024" s="160" t="s">
        <v>4007</v>
      </c>
      <c r="J9024" t="s">
        <v>5521</v>
      </c>
      <c r="K9024" s="160" t="s">
        <v>4009</v>
      </c>
      <c r="L9024" t="s">
        <v>7385</v>
      </c>
    </row>
    <row r="9025" spans="1:12">
      <c r="A9025" s="15">
        <v>2805022200</v>
      </c>
      <c r="B9025" t="s">
        <v>10744</v>
      </c>
      <c r="C9025" t="s">
        <v>10855</v>
      </c>
      <c r="D9025" t="s">
        <v>10903</v>
      </c>
      <c r="E9025" t="s">
        <v>10882</v>
      </c>
      <c r="F9025" t="s">
        <v>7380</v>
      </c>
      <c r="G9025">
        <v>14</v>
      </c>
      <c r="H9025" t="s">
        <v>4333</v>
      </c>
      <c r="I9025" s="160" t="s">
        <v>4007</v>
      </c>
      <c r="J9025" t="s">
        <v>5521</v>
      </c>
      <c r="K9025" s="160" t="s">
        <v>4009</v>
      </c>
      <c r="L9025" t="s">
        <v>7385</v>
      </c>
    </row>
    <row r="9026" spans="1:12">
      <c r="A9026" s="15">
        <v>2805022300</v>
      </c>
      <c r="B9026" t="s">
        <v>10744</v>
      </c>
      <c r="C9026" t="s">
        <v>10855</v>
      </c>
      <c r="D9026" t="s">
        <v>10903</v>
      </c>
      <c r="E9026" t="s">
        <v>10883</v>
      </c>
      <c r="F9026" t="s">
        <v>7380</v>
      </c>
      <c r="G9026">
        <v>14</v>
      </c>
      <c r="H9026" t="s">
        <v>4333</v>
      </c>
      <c r="I9026" s="160" t="s">
        <v>4007</v>
      </c>
      <c r="J9026" t="s">
        <v>5521</v>
      </c>
      <c r="K9026" s="160" t="s">
        <v>4009</v>
      </c>
      <c r="L9026" t="s">
        <v>7385</v>
      </c>
    </row>
    <row r="9027" spans="1:12">
      <c r="A9027" s="15">
        <v>2805023100</v>
      </c>
      <c r="B9027" t="s">
        <v>10744</v>
      </c>
      <c r="C9027" t="s">
        <v>10855</v>
      </c>
      <c r="D9027" t="s">
        <v>10904</v>
      </c>
      <c r="E9027" t="s">
        <v>10881</v>
      </c>
      <c r="F9027" t="s">
        <v>7380</v>
      </c>
      <c r="G9027">
        <v>14</v>
      </c>
      <c r="H9027" t="s">
        <v>4333</v>
      </c>
      <c r="I9027" s="160" t="s">
        <v>4007</v>
      </c>
      <c r="J9027" t="s">
        <v>5521</v>
      </c>
      <c r="K9027" s="160" t="s">
        <v>4009</v>
      </c>
      <c r="L9027" t="s">
        <v>7385</v>
      </c>
    </row>
    <row r="9028" spans="1:12">
      <c r="A9028" s="15">
        <v>2805023200</v>
      </c>
      <c r="B9028" t="s">
        <v>10744</v>
      </c>
      <c r="C9028" t="s">
        <v>10855</v>
      </c>
      <c r="D9028" t="s">
        <v>10904</v>
      </c>
      <c r="E9028" t="s">
        <v>10882</v>
      </c>
      <c r="F9028" t="s">
        <v>7380</v>
      </c>
      <c r="G9028">
        <v>14</v>
      </c>
      <c r="H9028" t="s">
        <v>4333</v>
      </c>
      <c r="I9028" s="160" t="s">
        <v>4007</v>
      </c>
      <c r="J9028" t="s">
        <v>5521</v>
      </c>
      <c r="K9028" s="160" t="s">
        <v>4009</v>
      </c>
      <c r="L9028" t="s">
        <v>7385</v>
      </c>
    </row>
    <row r="9029" spans="1:12">
      <c r="A9029" s="15">
        <v>2805023300</v>
      </c>
      <c r="B9029" t="s">
        <v>10744</v>
      </c>
      <c r="C9029" t="s">
        <v>10855</v>
      </c>
      <c r="D9029" t="s">
        <v>10904</v>
      </c>
      <c r="E9029" t="s">
        <v>10883</v>
      </c>
      <c r="F9029" t="s">
        <v>7380</v>
      </c>
      <c r="G9029">
        <v>14</v>
      </c>
      <c r="H9029" t="s">
        <v>4333</v>
      </c>
      <c r="I9029" s="160" t="s">
        <v>4007</v>
      </c>
      <c r="J9029" t="s">
        <v>5521</v>
      </c>
      <c r="K9029" s="160" t="s">
        <v>4009</v>
      </c>
      <c r="L9029" t="s">
        <v>7385</v>
      </c>
    </row>
    <row r="9030" spans="1:12">
      <c r="A9030" s="15">
        <v>2805025000</v>
      </c>
      <c r="B9030" t="s">
        <v>10744</v>
      </c>
      <c r="C9030" t="s">
        <v>10855</v>
      </c>
      <c r="D9030" t="s">
        <v>10905</v>
      </c>
      <c r="E9030" t="s">
        <v>10906</v>
      </c>
      <c r="F9030" t="s">
        <v>7380</v>
      </c>
      <c r="G9030">
        <v>14</v>
      </c>
      <c r="H9030" t="s">
        <v>4333</v>
      </c>
      <c r="I9030" s="160" t="s">
        <v>4007</v>
      </c>
      <c r="J9030" t="s">
        <v>5521</v>
      </c>
      <c r="K9030" s="160" t="s">
        <v>4009</v>
      </c>
      <c r="L9030" t="s">
        <v>7385</v>
      </c>
    </row>
    <row r="9031" spans="1:12">
      <c r="A9031" s="15">
        <v>2805030000</v>
      </c>
      <c r="B9031" t="s">
        <v>10744</v>
      </c>
      <c r="C9031" t="s">
        <v>10855</v>
      </c>
      <c r="D9031" t="s">
        <v>10907</v>
      </c>
      <c r="E9031" t="s">
        <v>10908</v>
      </c>
      <c r="F9031" t="s">
        <v>7380</v>
      </c>
      <c r="G9031">
        <v>14</v>
      </c>
      <c r="H9031" t="s">
        <v>4333</v>
      </c>
      <c r="I9031" s="160" t="s">
        <v>4007</v>
      </c>
      <c r="J9031" t="s">
        <v>5521</v>
      </c>
      <c r="K9031" s="160" t="s">
        <v>4009</v>
      </c>
      <c r="L9031" t="s">
        <v>7385</v>
      </c>
    </row>
    <row r="9032" spans="1:12">
      <c r="A9032" s="15">
        <v>2805030001</v>
      </c>
      <c r="B9032" t="s">
        <v>10744</v>
      </c>
      <c r="C9032" t="s">
        <v>10855</v>
      </c>
      <c r="D9032" t="s">
        <v>10907</v>
      </c>
      <c r="E9032" t="s">
        <v>10909</v>
      </c>
      <c r="F9032" t="s">
        <v>7380</v>
      </c>
      <c r="G9032">
        <v>14</v>
      </c>
      <c r="H9032" t="s">
        <v>4333</v>
      </c>
      <c r="I9032" s="160" t="s">
        <v>4007</v>
      </c>
      <c r="J9032" t="s">
        <v>5521</v>
      </c>
      <c r="K9032" s="160" t="s">
        <v>4009</v>
      </c>
      <c r="L9032" t="s">
        <v>7385</v>
      </c>
    </row>
    <row r="9033" spans="1:12">
      <c r="A9033" s="15">
        <v>2805030002</v>
      </c>
      <c r="B9033" t="s">
        <v>10744</v>
      </c>
      <c r="C9033" t="s">
        <v>10855</v>
      </c>
      <c r="D9033" t="s">
        <v>10907</v>
      </c>
      <c r="E9033" t="s">
        <v>10910</v>
      </c>
      <c r="F9033" t="s">
        <v>7380</v>
      </c>
      <c r="G9033">
        <v>14</v>
      </c>
      <c r="H9033" t="s">
        <v>4333</v>
      </c>
      <c r="I9033" s="160" t="s">
        <v>4007</v>
      </c>
      <c r="J9033" t="s">
        <v>5521</v>
      </c>
      <c r="K9033" s="160" t="s">
        <v>4009</v>
      </c>
      <c r="L9033" t="s">
        <v>7385</v>
      </c>
    </row>
    <row r="9034" spans="1:12">
      <c r="A9034" s="15">
        <v>2805030003</v>
      </c>
      <c r="B9034" t="s">
        <v>10744</v>
      </c>
      <c r="C9034" t="s">
        <v>10855</v>
      </c>
      <c r="D9034" t="s">
        <v>10907</v>
      </c>
      <c r="E9034" t="s">
        <v>10862</v>
      </c>
      <c r="F9034" t="s">
        <v>7380</v>
      </c>
      <c r="G9034">
        <v>14</v>
      </c>
      <c r="H9034" t="s">
        <v>4333</v>
      </c>
      <c r="I9034" s="160" t="s">
        <v>4007</v>
      </c>
      <c r="J9034" t="s">
        <v>5521</v>
      </c>
      <c r="K9034" s="160" t="s">
        <v>4009</v>
      </c>
      <c r="L9034" t="s">
        <v>7385</v>
      </c>
    </row>
    <row r="9035" spans="1:12">
      <c r="A9035" s="15">
        <v>2805030004</v>
      </c>
      <c r="B9035" t="s">
        <v>10744</v>
      </c>
      <c r="C9035" t="s">
        <v>10855</v>
      </c>
      <c r="D9035" t="s">
        <v>10907</v>
      </c>
      <c r="E9035" t="s">
        <v>10861</v>
      </c>
      <c r="F9035" t="s">
        <v>7380</v>
      </c>
      <c r="G9035">
        <v>14</v>
      </c>
      <c r="H9035" t="s">
        <v>4333</v>
      </c>
      <c r="I9035" s="160" t="s">
        <v>4007</v>
      </c>
      <c r="J9035" t="s">
        <v>5521</v>
      </c>
      <c r="K9035" s="160" t="s">
        <v>4009</v>
      </c>
      <c r="L9035" t="s">
        <v>7385</v>
      </c>
    </row>
    <row r="9036" spans="1:12">
      <c r="A9036" s="15">
        <v>2805030007</v>
      </c>
      <c r="B9036" t="s">
        <v>10744</v>
      </c>
      <c r="C9036" t="s">
        <v>10855</v>
      </c>
      <c r="D9036" t="s">
        <v>10907</v>
      </c>
      <c r="E9036" t="s">
        <v>10911</v>
      </c>
      <c r="F9036" t="s">
        <v>7380</v>
      </c>
      <c r="G9036">
        <v>14</v>
      </c>
      <c r="H9036" t="s">
        <v>4333</v>
      </c>
      <c r="I9036" s="160" t="s">
        <v>4007</v>
      </c>
      <c r="J9036" t="s">
        <v>5521</v>
      </c>
      <c r="K9036" s="160" t="s">
        <v>4009</v>
      </c>
      <c r="L9036" t="s">
        <v>7385</v>
      </c>
    </row>
    <row r="9037" spans="1:12">
      <c r="A9037" s="15">
        <v>2805030008</v>
      </c>
      <c r="B9037" t="s">
        <v>10744</v>
      </c>
      <c r="C9037" t="s">
        <v>10855</v>
      </c>
      <c r="D9037" t="s">
        <v>10907</v>
      </c>
      <c r="E9037" t="s">
        <v>10912</v>
      </c>
      <c r="F9037" t="s">
        <v>7380</v>
      </c>
      <c r="G9037">
        <v>14</v>
      </c>
      <c r="H9037" t="s">
        <v>4333</v>
      </c>
      <c r="I9037" s="160" t="s">
        <v>4007</v>
      </c>
      <c r="J9037" t="s">
        <v>5521</v>
      </c>
      <c r="K9037" s="160" t="s">
        <v>4009</v>
      </c>
      <c r="L9037" t="s">
        <v>7385</v>
      </c>
    </row>
    <row r="9038" spans="1:12">
      <c r="A9038" s="15">
        <v>2805030009</v>
      </c>
      <c r="B9038" t="s">
        <v>10744</v>
      </c>
      <c r="C9038" t="s">
        <v>10855</v>
      </c>
      <c r="D9038" t="s">
        <v>10907</v>
      </c>
      <c r="E9038" t="s">
        <v>10864</v>
      </c>
      <c r="F9038" t="s">
        <v>7380</v>
      </c>
      <c r="G9038">
        <v>14</v>
      </c>
      <c r="H9038" t="s">
        <v>4333</v>
      </c>
      <c r="I9038" s="160" t="s">
        <v>4007</v>
      </c>
      <c r="J9038" t="s">
        <v>5521</v>
      </c>
      <c r="K9038" s="160" t="s">
        <v>4009</v>
      </c>
      <c r="L9038" t="s">
        <v>7385</v>
      </c>
    </row>
    <row r="9039" spans="1:12">
      <c r="A9039" s="15">
        <v>2805035000</v>
      </c>
      <c r="B9039" t="s">
        <v>10744</v>
      </c>
      <c r="C9039" t="s">
        <v>10855</v>
      </c>
      <c r="D9039" t="s">
        <v>10913</v>
      </c>
      <c r="E9039" t="s">
        <v>10873</v>
      </c>
      <c r="F9039" t="s">
        <v>7380</v>
      </c>
      <c r="G9039">
        <v>14</v>
      </c>
      <c r="H9039" t="s">
        <v>4333</v>
      </c>
      <c r="I9039" s="160" t="s">
        <v>4007</v>
      </c>
      <c r="J9039" t="s">
        <v>5521</v>
      </c>
      <c r="K9039" s="160" t="s">
        <v>4009</v>
      </c>
      <c r="L9039" t="s">
        <v>7385</v>
      </c>
    </row>
    <row r="9040" spans="1:12">
      <c r="A9040" s="15">
        <v>2805039000</v>
      </c>
      <c r="B9040" t="s">
        <v>10744</v>
      </c>
      <c r="C9040" t="s">
        <v>10855</v>
      </c>
      <c r="D9040" t="s">
        <v>10914</v>
      </c>
      <c r="E9040" t="s">
        <v>10915</v>
      </c>
      <c r="F9040" t="s">
        <v>7380</v>
      </c>
      <c r="G9040">
        <v>14</v>
      </c>
      <c r="H9040" t="s">
        <v>4333</v>
      </c>
      <c r="I9040" s="160" t="s">
        <v>4007</v>
      </c>
      <c r="J9040" t="s">
        <v>5521</v>
      </c>
      <c r="K9040" s="160" t="s">
        <v>4009</v>
      </c>
      <c r="L9040" t="s">
        <v>7385</v>
      </c>
    </row>
    <row r="9041" spans="1:12">
      <c r="A9041" s="15">
        <v>2805039100</v>
      </c>
      <c r="B9041" t="s">
        <v>10744</v>
      </c>
      <c r="C9041" t="s">
        <v>10855</v>
      </c>
      <c r="D9041" t="s">
        <v>10914</v>
      </c>
      <c r="E9041" t="s">
        <v>10916</v>
      </c>
      <c r="F9041" t="s">
        <v>7380</v>
      </c>
      <c r="G9041">
        <v>14</v>
      </c>
      <c r="H9041" t="s">
        <v>4333</v>
      </c>
      <c r="I9041" s="160" t="s">
        <v>4007</v>
      </c>
      <c r="J9041" t="s">
        <v>5521</v>
      </c>
      <c r="K9041" s="160" t="s">
        <v>4009</v>
      </c>
      <c r="L9041" t="s">
        <v>7385</v>
      </c>
    </row>
    <row r="9042" spans="1:12">
      <c r="A9042" s="15">
        <v>2805039200</v>
      </c>
      <c r="B9042" t="s">
        <v>10744</v>
      </c>
      <c r="C9042" t="s">
        <v>10855</v>
      </c>
      <c r="D9042" t="s">
        <v>10914</v>
      </c>
      <c r="E9042" t="s">
        <v>10917</v>
      </c>
      <c r="F9042" t="s">
        <v>7380</v>
      </c>
      <c r="G9042">
        <v>14</v>
      </c>
      <c r="H9042" t="s">
        <v>4333</v>
      </c>
      <c r="I9042" s="160" t="s">
        <v>4007</v>
      </c>
      <c r="J9042" t="s">
        <v>5521</v>
      </c>
      <c r="K9042" s="160" t="s">
        <v>4009</v>
      </c>
      <c r="L9042" t="s">
        <v>7385</v>
      </c>
    </row>
    <row r="9043" spans="1:12">
      <c r="A9043" s="15">
        <v>2805039300</v>
      </c>
      <c r="B9043" t="s">
        <v>10744</v>
      </c>
      <c r="C9043" t="s">
        <v>10855</v>
      </c>
      <c r="D9043" t="s">
        <v>10914</v>
      </c>
      <c r="E9043" t="s">
        <v>10918</v>
      </c>
      <c r="F9043" t="s">
        <v>7380</v>
      </c>
      <c r="G9043">
        <v>14</v>
      </c>
      <c r="H9043" t="s">
        <v>4333</v>
      </c>
      <c r="I9043" s="160" t="s">
        <v>4007</v>
      </c>
      <c r="J9043" t="s">
        <v>5521</v>
      </c>
      <c r="K9043" s="160" t="s">
        <v>4009</v>
      </c>
      <c r="L9043" t="s">
        <v>7385</v>
      </c>
    </row>
    <row r="9044" spans="1:12">
      <c r="A9044" s="15">
        <v>2805040000</v>
      </c>
      <c r="B9044" t="s">
        <v>10744</v>
      </c>
      <c r="C9044" t="s">
        <v>10855</v>
      </c>
      <c r="D9044" t="s">
        <v>10919</v>
      </c>
      <c r="E9044" t="s">
        <v>1004</v>
      </c>
      <c r="F9044" t="s">
        <v>7380</v>
      </c>
      <c r="G9044">
        <v>14</v>
      </c>
      <c r="H9044" t="s">
        <v>4333</v>
      </c>
      <c r="I9044" s="160" t="s">
        <v>4007</v>
      </c>
      <c r="J9044" t="s">
        <v>5521</v>
      </c>
      <c r="K9044" s="160" t="s">
        <v>4009</v>
      </c>
      <c r="L9044" t="s">
        <v>7385</v>
      </c>
    </row>
    <row r="9045" spans="1:12">
      <c r="A9045" s="15">
        <v>2805045000</v>
      </c>
      <c r="B9045" t="s">
        <v>10744</v>
      </c>
      <c r="C9045" t="s">
        <v>10855</v>
      </c>
      <c r="D9045" t="s">
        <v>10920</v>
      </c>
      <c r="E9045" t="s">
        <v>10873</v>
      </c>
      <c r="F9045" t="s">
        <v>7380</v>
      </c>
      <c r="G9045">
        <v>14</v>
      </c>
      <c r="H9045" t="s">
        <v>4333</v>
      </c>
      <c r="I9045" s="160" t="s">
        <v>4007</v>
      </c>
      <c r="J9045" t="s">
        <v>5521</v>
      </c>
      <c r="K9045" s="160" t="s">
        <v>4009</v>
      </c>
      <c r="L9045" t="s">
        <v>7385</v>
      </c>
    </row>
    <row r="9046" spans="1:12">
      <c r="A9046" s="15">
        <v>2805045001</v>
      </c>
      <c r="B9046" t="s">
        <v>10744</v>
      </c>
      <c r="C9046" t="s">
        <v>10855</v>
      </c>
      <c r="D9046" t="s">
        <v>10920</v>
      </c>
      <c r="E9046" t="s">
        <v>1004</v>
      </c>
      <c r="F9046" t="s">
        <v>7380</v>
      </c>
      <c r="G9046">
        <v>14</v>
      </c>
      <c r="H9046" t="s">
        <v>4333</v>
      </c>
      <c r="I9046" s="160" t="s">
        <v>4007</v>
      </c>
      <c r="J9046" t="s">
        <v>5521</v>
      </c>
      <c r="K9046" s="160" t="s">
        <v>4009</v>
      </c>
      <c r="L9046" t="s">
        <v>7385</v>
      </c>
    </row>
    <row r="9047" spans="1:12">
      <c r="A9047" s="15">
        <v>2805045002</v>
      </c>
      <c r="B9047" t="s">
        <v>10744</v>
      </c>
      <c r="C9047" t="s">
        <v>10855</v>
      </c>
      <c r="D9047" t="s">
        <v>10920</v>
      </c>
      <c r="E9047" t="s">
        <v>10921</v>
      </c>
      <c r="F9047" t="s">
        <v>7380</v>
      </c>
      <c r="G9047">
        <v>14</v>
      </c>
      <c r="H9047" t="s">
        <v>4333</v>
      </c>
      <c r="I9047" s="160" t="s">
        <v>4007</v>
      </c>
      <c r="J9047" t="s">
        <v>5521</v>
      </c>
      <c r="K9047" s="160" t="s">
        <v>4009</v>
      </c>
      <c r="L9047" t="s">
        <v>7385</v>
      </c>
    </row>
    <row r="9048" spans="1:12">
      <c r="A9048" s="15">
        <v>2805045003</v>
      </c>
      <c r="B9048" t="s">
        <v>10744</v>
      </c>
      <c r="C9048" t="s">
        <v>10855</v>
      </c>
      <c r="D9048" t="s">
        <v>10920</v>
      </c>
      <c r="E9048" t="s">
        <v>10922</v>
      </c>
      <c r="F9048" t="s">
        <v>7380</v>
      </c>
      <c r="G9048">
        <v>14</v>
      </c>
      <c r="H9048" t="s">
        <v>4333</v>
      </c>
      <c r="I9048" s="160" t="s">
        <v>4007</v>
      </c>
      <c r="J9048" t="s">
        <v>5521</v>
      </c>
      <c r="K9048" s="160" t="s">
        <v>4009</v>
      </c>
      <c r="L9048" t="s">
        <v>7385</v>
      </c>
    </row>
    <row r="9049" spans="1:12">
      <c r="A9049" s="15">
        <v>2805047100</v>
      </c>
      <c r="B9049" t="s">
        <v>10744</v>
      </c>
      <c r="C9049" t="s">
        <v>10855</v>
      </c>
      <c r="D9049" t="s">
        <v>10923</v>
      </c>
      <c r="E9049" t="s">
        <v>10881</v>
      </c>
      <c r="F9049" t="s">
        <v>7380</v>
      </c>
      <c r="G9049">
        <v>14</v>
      </c>
      <c r="H9049" t="s">
        <v>4333</v>
      </c>
      <c r="I9049" s="160" t="s">
        <v>4007</v>
      </c>
      <c r="J9049" t="s">
        <v>5521</v>
      </c>
      <c r="K9049" s="160" t="s">
        <v>4009</v>
      </c>
      <c r="L9049" t="s">
        <v>7385</v>
      </c>
    </row>
    <row r="9050" spans="1:12">
      <c r="A9050" s="15">
        <v>2805047300</v>
      </c>
      <c r="B9050" t="s">
        <v>10744</v>
      </c>
      <c r="C9050" t="s">
        <v>10855</v>
      </c>
      <c r="D9050" t="s">
        <v>10923</v>
      </c>
      <c r="E9050" t="s">
        <v>10883</v>
      </c>
      <c r="F9050" t="s">
        <v>7380</v>
      </c>
      <c r="G9050">
        <v>14</v>
      </c>
      <c r="H9050" t="s">
        <v>4333</v>
      </c>
      <c r="I9050" s="160" t="s">
        <v>4007</v>
      </c>
      <c r="J9050" t="s">
        <v>5521</v>
      </c>
      <c r="K9050" s="160" t="s">
        <v>4009</v>
      </c>
      <c r="L9050" t="s">
        <v>7385</v>
      </c>
    </row>
    <row r="9051" spans="1:12">
      <c r="A9051" s="15">
        <v>2805053100</v>
      </c>
      <c r="B9051" t="s">
        <v>10744</v>
      </c>
      <c r="C9051" t="s">
        <v>10855</v>
      </c>
      <c r="D9051" t="s">
        <v>10924</v>
      </c>
      <c r="E9051" t="s">
        <v>10881</v>
      </c>
      <c r="F9051" t="s">
        <v>7380</v>
      </c>
      <c r="G9051">
        <v>14</v>
      </c>
      <c r="H9051" t="s">
        <v>4333</v>
      </c>
      <c r="I9051" s="160" t="s">
        <v>4007</v>
      </c>
      <c r="J9051" t="s">
        <v>5521</v>
      </c>
      <c r="K9051" s="160" t="s">
        <v>4009</v>
      </c>
      <c r="L9051" t="s">
        <v>7385</v>
      </c>
    </row>
    <row r="9052" spans="1:12">
      <c r="A9052" s="15">
        <v>2805100000</v>
      </c>
      <c r="B9052" t="s">
        <v>10744</v>
      </c>
      <c r="C9052" t="s">
        <v>10855</v>
      </c>
      <c r="D9052" t="s">
        <v>10857</v>
      </c>
      <c r="E9052" t="s">
        <v>10865</v>
      </c>
      <c r="F9052" t="s">
        <v>10747</v>
      </c>
      <c r="G9052">
        <v>14</v>
      </c>
      <c r="H9052" t="s">
        <v>4333</v>
      </c>
      <c r="I9052" s="160" t="s">
        <v>4007</v>
      </c>
      <c r="J9052" t="s">
        <v>5521</v>
      </c>
      <c r="K9052" s="160" t="s">
        <v>4009</v>
      </c>
      <c r="L9052" t="s">
        <v>7385</v>
      </c>
    </row>
    <row r="9053" spans="1:12">
      <c r="A9053" s="15">
        <v>2805100010</v>
      </c>
      <c r="B9053" t="s">
        <v>10744</v>
      </c>
      <c r="C9053" t="s">
        <v>10855</v>
      </c>
      <c r="D9053" t="s">
        <v>10857</v>
      </c>
      <c r="E9053" t="s">
        <v>10858</v>
      </c>
      <c r="F9053" t="s">
        <v>10747</v>
      </c>
      <c r="G9053">
        <v>14</v>
      </c>
      <c r="H9053" t="s">
        <v>4333</v>
      </c>
      <c r="I9053" s="160" t="s">
        <v>4007</v>
      </c>
      <c r="J9053" t="s">
        <v>5521</v>
      </c>
      <c r="K9053" s="160" t="s">
        <v>4009</v>
      </c>
      <c r="L9053" t="s">
        <v>7385</v>
      </c>
    </row>
    <row r="9054" spans="1:12">
      <c r="A9054" s="15">
        <v>2805100020</v>
      </c>
      <c r="B9054" t="s">
        <v>10744</v>
      </c>
      <c r="C9054" t="s">
        <v>10855</v>
      </c>
      <c r="D9054" t="s">
        <v>10857</v>
      </c>
      <c r="E9054" t="s">
        <v>10860</v>
      </c>
      <c r="F9054" t="s">
        <v>10747</v>
      </c>
      <c r="G9054">
        <v>14</v>
      </c>
      <c r="H9054" t="s">
        <v>4333</v>
      </c>
      <c r="I9054" s="160" t="s">
        <v>4007</v>
      </c>
      <c r="J9054" t="s">
        <v>5521</v>
      </c>
      <c r="K9054" s="160" t="s">
        <v>4009</v>
      </c>
      <c r="L9054" t="s">
        <v>7385</v>
      </c>
    </row>
    <row r="9055" spans="1:12">
      <c r="A9055" s="15">
        <v>2805100030</v>
      </c>
      <c r="B9055" t="s">
        <v>10744</v>
      </c>
      <c r="C9055" t="s">
        <v>10855</v>
      </c>
      <c r="D9055" t="s">
        <v>10857</v>
      </c>
      <c r="E9055" t="s">
        <v>10861</v>
      </c>
      <c r="F9055" t="s">
        <v>10747</v>
      </c>
      <c r="G9055">
        <v>14</v>
      </c>
      <c r="H9055" t="s">
        <v>4333</v>
      </c>
      <c r="I9055" s="160" t="s">
        <v>4007</v>
      </c>
      <c r="J9055" t="s">
        <v>5521</v>
      </c>
      <c r="K9055" s="160" t="s">
        <v>4009</v>
      </c>
      <c r="L9055" t="s">
        <v>7385</v>
      </c>
    </row>
    <row r="9056" spans="1:12">
      <c r="A9056" s="15">
        <v>2805100040</v>
      </c>
      <c r="B9056" t="s">
        <v>10744</v>
      </c>
      <c r="C9056" t="s">
        <v>10855</v>
      </c>
      <c r="D9056" t="s">
        <v>10857</v>
      </c>
      <c r="E9056" t="s">
        <v>10862</v>
      </c>
      <c r="F9056" t="s">
        <v>10747</v>
      </c>
      <c r="G9056">
        <v>14</v>
      </c>
      <c r="H9056" t="s">
        <v>4333</v>
      </c>
      <c r="I9056" s="160" t="s">
        <v>4007</v>
      </c>
      <c r="J9056" t="s">
        <v>5521</v>
      </c>
      <c r="K9056" s="160" t="s">
        <v>4009</v>
      </c>
      <c r="L9056" t="s">
        <v>7385</v>
      </c>
    </row>
    <row r="9057" spans="1:12">
      <c r="A9057" s="15">
        <v>2805100050</v>
      </c>
      <c r="B9057" t="s">
        <v>10744</v>
      </c>
      <c r="C9057" t="s">
        <v>10855</v>
      </c>
      <c r="D9057" t="s">
        <v>10857</v>
      </c>
      <c r="E9057" t="s">
        <v>10863</v>
      </c>
      <c r="F9057" t="s">
        <v>10747</v>
      </c>
      <c r="G9057">
        <v>14</v>
      </c>
      <c r="H9057" t="s">
        <v>4333</v>
      </c>
      <c r="I9057" s="160" t="s">
        <v>4007</v>
      </c>
      <c r="J9057" t="s">
        <v>5521</v>
      </c>
      <c r="K9057" s="160" t="s">
        <v>4009</v>
      </c>
      <c r="L9057" t="s">
        <v>7385</v>
      </c>
    </row>
    <row r="9058" spans="1:12">
      <c r="A9058" s="15">
        <v>2805100060</v>
      </c>
      <c r="B9058" t="s">
        <v>10744</v>
      </c>
      <c r="C9058" t="s">
        <v>10855</v>
      </c>
      <c r="D9058" t="s">
        <v>10857</v>
      </c>
      <c r="E9058" t="s">
        <v>10864</v>
      </c>
      <c r="F9058" t="s">
        <v>10747</v>
      </c>
      <c r="G9058">
        <v>14</v>
      </c>
      <c r="H9058" t="s">
        <v>4333</v>
      </c>
      <c r="I9058" s="160" t="s">
        <v>4007</v>
      </c>
      <c r="J9058" t="s">
        <v>5521</v>
      </c>
      <c r="K9058" s="160" t="s">
        <v>4009</v>
      </c>
      <c r="L9058" t="s">
        <v>7385</v>
      </c>
    </row>
    <row r="9059" spans="1:12">
      <c r="A9059" s="15">
        <v>2806010000</v>
      </c>
      <c r="B9059" t="s">
        <v>10744</v>
      </c>
      <c r="C9059" t="s">
        <v>10925</v>
      </c>
      <c r="D9059" t="s">
        <v>10926</v>
      </c>
      <c r="E9059" t="s">
        <v>1004</v>
      </c>
      <c r="F9059" t="s">
        <v>7380</v>
      </c>
      <c r="G9059">
        <v>14</v>
      </c>
      <c r="H9059" t="s">
        <v>4333</v>
      </c>
      <c r="I9059" s="160" t="s">
        <v>4007</v>
      </c>
      <c r="J9059" t="s">
        <v>5521</v>
      </c>
      <c r="K9059">
        <v>99</v>
      </c>
      <c r="L9059" t="s">
        <v>3999</v>
      </c>
    </row>
    <row r="9060" spans="1:12">
      <c r="A9060" s="15">
        <v>2806015000</v>
      </c>
      <c r="B9060" t="s">
        <v>10744</v>
      </c>
      <c r="C9060" t="s">
        <v>10925</v>
      </c>
      <c r="D9060" t="s">
        <v>10927</v>
      </c>
      <c r="E9060" t="s">
        <v>1004</v>
      </c>
      <c r="F9060" t="s">
        <v>7380</v>
      </c>
      <c r="G9060">
        <v>14</v>
      </c>
      <c r="H9060" t="s">
        <v>4333</v>
      </c>
      <c r="I9060" s="160" t="s">
        <v>4007</v>
      </c>
      <c r="J9060" t="s">
        <v>5521</v>
      </c>
      <c r="K9060">
        <v>99</v>
      </c>
      <c r="L9060" t="s">
        <v>3999</v>
      </c>
    </row>
    <row r="9061" spans="1:12">
      <c r="A9061" s="15">
        <v>2807020001</v>
      </c>
      <c r="B9061" t="s">
        <v>10744</v>
      </c>
      <c r="C9061" t="s">
        <v>10928</v>
      </c>
      <c r="D9061" t="s">
        <v>10929</v>
      </c>
      <c r="E9061" t="s">
        <v>10930</v>
      </c>
      <c r="F9061" t="s">
        <v>7380</v>
      </c>
      <c r="G9061">
        <v>14</v>
      </c>
      <c r="H9061" t="s">
        <v>4333</v>
      </c>
      <c r="I9061" s="160" t="s">
        <v>4007</v>
      </c>
      <c r="J9061" t="s">
        <v>5521</v>
      </c>
      <c r="K9061">
        <v>99</v>
      </c>
      <c r="L9061" t="s">
        <v>3999</v>
      </c>
    </row>
    <row r="9062" spans="1:12">
      <c r="A9062" s="15">
        <v>2807020002</v>
      </c>
      <c r="B9062" t="s">
        <v>10744</v>
      </c>
      <c r="C9062" t="s">
        <v>10928</v>
      </c>
      <c r="D9062" t="s">
        <v>10929</v>
      </c>
      <c r="E9062" t="s">
        <v>10931</v>
      </c>
      <c r="F9062" t="s">
        <v>7380</v>
      </c>
      <c r="G9062">
        <v>14</v>
      </c>
      <c r="H9062" t="s">
        <v>4333</v>
      </c>
      <c r="I9062" s="160" t="s">
        <v>4007</v>
      </c>
      <c r="J9062" t="s">
        <v>5521</v>
      </c>
      <c r="K9062">
        <v>99</v>
      </c>
      <c r="L9062" t="s">
        <v>3999</v>
      </c>
    </row>
    <row r="9063" spans="1:12">
      <c r="A9063" s="15">
        <v>2807025000</v>
      </c>
      <c r="B9063" t="s">
        <v>10744</v>
      </c>
      <c r="C9063" t="s">
        <v>10928</v>
      </c>
      <c r="D9063" t="s">
        <v>10932</v>
      </c>
      <c r="E9063" t="s">
        <v>1004</v>
      </c>
      <c r="F9063" t="s">
        <v>7380</v>
      </c>
      <c r="G9063">
        <v>14</v>
      </c>
      <c r="H9063" t="s">
        <v>4333</v>
      </c>
      <c r="I9063" s="160" t="s">
        <v>4007</v>
      </c>
      <c r="J9063" t="s">
        <v>5521</v>
      </c>
      <c r="K9063">
        <v>99</v>
      </c>
      <c r="L9063" t="s">
        <v>3999</v>
      </c>
    </row>
    <row r="9064" spans="1:12">
      <c r="A9064" s="15">
        <v>2807030000</v>
      </c>
      <c r="B9064" t="s">
        <v>10744</v>
      </c>
      <c r="C9064" t="s">
        <v>10928</v>
      </c>
      <c r="D9064" t="s">
        <v>10933</v>
      </c>
      <c r="E9064" t="s">
        <v>1004</v>
      </c>
      <c r="F9064" t="s">
        <v>7380</v>
      </c>
      <c r="G9064">
        <v>14</v>
      </c>
      <c r="H9064" t="s">
        <v>4333</v>
      </c>
      <c r="I9064" s="160" t="s">
        <v>4007</v>
      </c>
      <c r="J9064" t="s">
        <v>5521</v>
      </c>
      <c r="K9064">
        <v>99</v>
      </c>
      <c r="L9064" t="s">
        <v>3999</v>
      </c>
    </row>
    <row r="9065" spans="1:12">
      <c r="A9065" s="15">
        <v>2807035000</v>
      </c>
      <c r="B9065" t="s">
        <v>10744</v>
      </c>
      <c r="C9065" t="s">
        <v>10928</v>
      </c>
      <c r="D9065" t="s">
        <v>10934</v>
      </c>
      <c r="E9065" t="s">
        <v>1004</v>
      </c>
      <c r="F9065" t="s">
        <v>7380</v>
      </c>
      <c r="G9065">
        <v>14</v>
      </c>
      <c r="H9065" t="s">
        <v>4333</v>
      </c>
      <c r="I9065" s="160" t="s">
        <v>4007</v>
      </c>
      <c r="J9065" t="s">
        <v>5521</v>
      </c>
      <c r="K9065">
        <v>99</v>
      </c>
      <c r="L9065" t="s">
        <v>3999</v>
      </c>
    </row>
    <row r="9066" spans="1:12">
      <c r="A9066" s="15">
        <v>2807040000</v>
      </c>
      <c r="B9066" t="s">
        <v>10744</v>
      </c>
      <c r="C9066" t="s">
        <v>10928</v>
      </c>
      <c r="D9066" t="s">
        <v>10935</v>
      </c>
      <c r="E9066" t="s">
        <v>1004</v>
      </c>
      <c r="F9066" t="s">
        <v>7380</v>
      </c>
      <c r="G9066">
        <v>14</v>
      </c>
      <c r="H9066" t="s">
        <v>4333</v>
      </c>
      <c r="I9066" s="160" t="s">
        <v>4007</v>
      </c>
      <c r="J9066" t="s">
        <v>5521</v>
      </c>
      <c r="K9066">
        <v>99</v>
      </c>
      <c r="L9066" t="s">
        <v>3999</v>
      </c>
    </row>
    <row r="9067" spans="1:12">
      <c r="A9067" s="15">
        <v>2807045000</v>
      </c>
      <c r="B9067" t="s">
        <v>10744</v>
      </c>
      <c r="C9067" t="s">
        <v>10928</v>
      </c>
      <c r="D9067" t="s">
        <v>10936</v>
      </c>
      <c r="E9067" t="s">
        <v>1004</v>
      </c>
      <c r="F9067" t="s">
        <v>7380</v>
      </c>
      <c r="G9067">
        <v>14</v>
      </c>
      <c r="H9067" t="s">
        <v>4333</v>
      </c>
      <c r="I9067" s="160" t="s">
        <v>4007</v>
      </c>
      <c r="J9067" t="s">
        <v>5521</v>
      </c>
      <c r="K9067">
        <v>99</v>
      </c>
      <c r="L9067" t="s">
        <v>3999</v>
      </c>
    </row>
    <row r="9068" spans="1:12">
      <c r="A9068" s="15">
        <v>2810001000</v>
      </c>
      <c r="B9068" t="s">
        <v>10744</v>
      </c>
      <c r="C9068" t="s">
        <v>10937</v>
      </c>
      <c r="D9068" t="s">
        <v>10938</v>
      </c>
      <c r="E9068" t="s">
        <v>10939</v>
      </c>
      <c r="F9068" t="s">
        <v>10940</v>
      </c>
      <c r="G9068">
        <v>14</v>
      </c>
      <c r="H9068" t="s">
        <v>4333</v>
      </c>
      <c r="I9068" s="160" t="s">
        <v>4009</v>
      </c>
      <c r="J9068" t="s">
        <v>10757</v>
      </c>
      <c r="K9068" s="160" t="s">
        <v>3997</v>
      </c>
      <c r="L9068" t="s">
        <v>10938</v>
      </c>
    </row>
    <row r="9069" spans="1:12">
      <c r="A9069" s="15">
        <v>2810001001</v>
      </c>
      <c r="B9069" t="s">
        <v>10744</v>
      </c>
      <c r="C9069" t="s">
        <v>10757</v>
      </c>
      <c r="D9069" t="s">
        <v>10938</v>
      </c>
      <c r="E9069" t="s">
        <v>10941</v>
      </c>
      <c r="F9069" t="s">
        <v>10940</v>
      </c>
      <c r="G9069">
        <v>14</v>
      </c>
      <c r="H9069" t="s">
        <v>4333</v>
      </c>
      <c r="I9069" s="160" t="s">
        <v>4009</v>
      </c>
      <c r="J9069" t="s">
        <v>10757</v>
      </c>
      <c r="K9069" s="160" t="s">
        <v>3997</v>
      </c>
      <c r="L9069" t="s">
        <v>10938</v>
      </c>
    </row>
    <row r="9070" spans="1:12">
      <c r="A9070" s="15">
        <v>2810001002</v>
      </c>
      <c r="B9070" t="s">
        <v>10744</v>
      </c>
      <c r="C9070" t="s">
        <v>10757</v>
      </c>
      <c r="D9070" t="s">
        <v>10938</v>
      </c>
      <c r="E9070" t="s">
        <v>10942</v>
      </c>
      <c r="F9070" t="s">
        <v>10940</v>
      </c>
      <c r="G9070">
        <v>14</v>
      </c>
      <c r="H9070" t="s">
        <v>4333</v>
      </c>
      <c r="I9070" s="160" t="s">
        <v>4009</v>
      </c>
      <c r="J9070" t="s">
        <v>10757</v>
      </c>
      <c r="K9070" s="160" t="s">
        <v>3997</v>
      </c>
      <c r="L9070" t="s">
        <v>10938</v>
      </c>
    </row>
    <row r="9071" spans="1:12">
      <c r="A9071" s="15" t="s">
        <v>10943</v>
      </c>
      <c r="B9071" t="s">
        <v>10744</v>
      </c>
      <c r="C9071" t="s">
        <v>10757</v>
      </c>
      <c r="D9071" t="s">
        <v>10938</v>
      </c>
      <c r="E9071" t="s">
        <v>10944</v>
      </c>
      <c r="F9071" t="s">
        <v>10940</v>
      </c>
      <c r="G9071">
        <v>14</v>
      </c>
      <c r="H9071" t="s">
        <v>4333</v>
      </c>
      <c r="I9071" s="160" t="s">
        <v>4009</v>
      </c>
      <c r="J9071" t="s">
        <v>10757</v>
      </c>
      <c r="K9071" s="160" t="s">
        <v>3997</v>
      </c>
      <c r="L9071" t="s">
        <v>10938</v>
      </c>
    </row>
    <row r="9072" spans="1:12">
      <c r="A9072" s="15" t="s">
        <v>10945</v>
      </c>
      <c r="B9072" t="s">
        <v>10744</v>
      </c>
      <c r="C9072" t="s">
        <v>10757</v>
      </c>
      <c r="D9072" t="s">
        <v>10938</v>
      </c>
      <c r="E9072" t="s">
        <v>10946</v>
      </c>
      <c r="F9072" t="s">
        <v>10940</v>
      </c>
      <c r="G9072">
        <v>14</v>
      </c>
      <c r="H9072" t="s">
        <v>4333</v>
      </c>
      <c r="I9072" s="160" t="s">
        <v>4009</v>
      </c>
      <c r="J9072" t="s">
        <v>10757</v>
      </c>
      <c r="K9072" s="160" t="s">
        <v>3997</v>
      </c>
      <c r="L9072" t="s">
        <v>10938</v>
      </c>
    </row>
    <row r="9073" spans="1:12">
      <c r="A9073" s="15" t="s">
        <v>10947</v>
      </c>
      <c r="B9073" t="s">
        <v>10744</v>
      </c>
      <c r="C9073" t="s">
        <v>10757</v>
      </c>
      <c r="D9073" t="s">
        <v>10938</v>
      </c>
      <c r="E9073" t="s">
        <v>10948</v>
      </c>
      <c r="F9073" t="s">
        <v>10940</v>
      </c>
      <c r="G9073">
        <v>14</v>
      </c>
      <c r="H9073" t="s">
        <v>4333</v>
      </c>
      <c r="I9073" s="160" t="s">
        <v>4009</v>
      </c>
      <c r="J9073" t="s">
        <v>10757</v>
      </c>
      <c r="K9073" s="160" t="s">
        <v>3997</v>
      </c>
      <c r="L9073" t="s">
        <v>10938</v>
      </c>
    </row>
    <row r="9074" spans="1:12">
      <c r="A9074" s="15" t="s">
        <v>10949</v>
      </c>
      <c r="B9074" t="s">
        <v>10744</v>
      </c>
      <c r="C9074" t="s">
        <v>10757</v>
      </c>
      <c r="D9074" t="s">
        <v>10938</v>
      </c>
      <c r="E9074" t="s">
        <v>10950</v>
      </c>
      <c r="F9074" t="s">
        <v>10940</v>
      </c>
      <c r="G9074">
        <v>14</v>
      </c>
      <c r="H9074" t="s">
        <v>4333</v>
      </c>
      <c r="I9074" s="160" t="s">
        <v>4009</v>
      </c>
      <c r="J9074" t="s">
        <v>10757</v>
      </c>
      <c r="K9074" s="160" t="s">
        <v>3997</v>
      </c>
      <c r="L9074" t="s">
        <v>10938</v>
      </c>
    </row>
    <row r="9075" spans="1:12">
      <c r="A9075" s="15" t="s">
        <v>10951</v>
      </c>
      <c r="B9075" t="s">
        <v>10744</v>
      </c>
      <c r="C9075" t="s">
        <v>10757</v>
      </c>
      <c r="D9075" t="s">
        <v>10938</v>
      </c>
      <c r="E9075" t="s">
        <v>10952</v>
      </c>
      <c r="F9075" t="s">
        <v>10940</v>
      </c>
      <c r="G9075">
        <v>14</v>
      </c>
      <c r="H9075" t="s">
        <v>4333</v>
      </c>
      <c r="I9075" s="160" t="s">
        <v>4009</v>
      </c>
      <c r="J9075" t="s">
        <v>10757</v>
      </c>
      <c r="K9075" s="160" t="s">
        <v>3997</v>
      </c>
      <c r="L9075" t="s">
        <v>10938</v>
      </c>
    </row>
    <row r="9076" spans="1:12">
      <c r="A9076" s="15" t="s">
        <v>10953</v>
      </c>
      <c r="B9076" t="s">
        <v>10744</v>
      </c>
      <c r="C9076" t="s">
        <v>10757</v>
      </c>
      <c r="D9076" t="s">
        <v>10938</v>
      </c>
      <c r="E9076" t="s">
        <v>10954</v>
      </c>
      <c r="F9076" t="s">
        <v>10940</v>
      </c>
      <c r="G9076">
        <v>14</v>
      </c>
      <c r="H9076" t="s">
        <v>4333</v>
      </c>
      <c r="I9076" s="160" t="s">
        <v>4009</v>
      </c>
      <c r="J9076" t="s">
        <v>10757</v>
      </c>
      <c r="K9076" s="160" t="s">
        <v>3997</v>
      </c>
      <c r="L9076" t="s">
        <v>10938</v>
      </c>
    </row>
    <row r="9077" spans="1:12">
      <c r="A9077" s="15">
        <v>2810003000</v>
      </c>
      <c r="B9077" t="s">
        <v>10744</v>
      </c>
      <c r="C9077" t="s">
        <v>10757</v>
      </c>
      <c r="D9077" t="s">
        <v>10955</v>
      </c>
      <c r="E9077" t="s">
        <v>1004</v>
      </c>
      <c r="F9077" t="s">
        <v>5265</v>
      </c>
      <c r="G9077">
        <v>14</v>
      </c>
      <c r="H9077" t="s">
        <v>4333</v>
      </c>
      <c r="I9077" s="160" t="s">
        <v>4009</v>
      </c>
      <c r="J9077" t="s">
        <v>10757</v>
      </c>
      <c r="K9077">
        <v>99</v>
      </c>
      <c r="L9077" t="s">
        <v>3999</v>
      </c>
    </row>
    <row r="9078" spans="1:12">
      <c r="A9078" s="15">
        <v>2810005000</v>
      </c>
      <c r="B9078" t="s">
        <v>10744</v>
      </c>
      <c r="C9078" t="s">
        <v>10757</v>
      </c>
      <c r="D9078" t="s">
        <v>10956</v>
      </c>
      <c r="E9078" t="s">
        <v>10957</v>
      </c>
      <c r="F9078" t="s">
        <v>5196</v>
      </c>
      <c r="G9078">
        <v>14</v>
      </c>
      <c r="H9078" t="s">
        <v>4333</v>
      </c>
      <c r="I9078" s="160" t="s">
        <v>4009</v>
      </c>
      <c r="J9078" t="s">
        <v>10757</v>
      </c>
      <c r="K9078" s="160" t="s">
        <v>4069</v>
      </c>
      <c r="L9078" t="s">
        <v>10958</v>
      </c>
    </row>
    <row r="9079" spans="1:12">
      <c r="A9079" s="15">
        <v>2810005001</v>
      </c>
      <c r="B9079" t="s">
        <v>10744</v>
      </c>
      <c r="C9079" t="s">
        <v>10757</v>
      </c>
      <c r="D9079" t="s">
        <v>10956</v>
      </c>
      <c r="E9079" t="s">
        <v>10959</v>
      </c>
      <c r="F9079" t="s">
        <v>10960</v>
      </c>
      <c r="G9079">
        <v>14</v>
      </c>
      <c r="H9079" t="s">
        <v>4333</v>
      </c>
      <c r="I9079" s="160" t="s">
        <v>4009</v>
      </c>
      <c r="J9079" t="s">
        <v>10757</v>
      </c>
      <c r="K9079" s="160" t="s">
        <v>4069</v>
      </c>
      <c r="L9079" t="s">
        <v>10958</v>
      </c>
    </row>
    <row r="9080" spans="1:12">
      <c r="A9080" s="15">
        <v>2810005002</v>
      </c>
      <c r="B9080" t="s">
        <v>10744</v>
      </c>
      <c r="C9080" t="s">
        <v>10757</v>
      </c>
      <c r="D9080" t="s">
        <v>10956</v>
      </c>
      <c r="E9080" t="s">
        <v>10961</v>
      </c>
      <c r="F9080" t="s">
        <v>5196</v>
      </c>
      <c r="G9080">
        <v>14</v>
      </c>
      <c r="H9080" t="s">
        <v>4333</v>
      </c>
      <c r="I9080" s="160" t="s">
        <v>4009</v>
      </c>
      <c r="J9080" t="s">
        <v>10757</v>
      </c>
      <c r="K9080" s="160" t="s">
        <v>4069</v>
      </c>
      <c r="L9080" t="s">
        <v>10958</v>
      </c>
    </row>
    <row r="9081" spans="1:12">
      <c r="A9081" s="15" t="s">
        <v>10962</v>
      </c>
      <c r="B9081" t="s">
        <v>10744</v>
      </c>
      <c r="C9081" t="s">
        <v>10757</v>
      </c>
      <c r="D9081" t="s">
        <v>10956</v>
      </c>
      <c r="E9081" t="s">
        <v>10942</v>
      </c>
      <c r="F9081" t="s">
        <v>5196</v>
      </c>
      <c r="G9081">
        <v>14</v>
      </c>
      <c r="H9081" t="s">
        <v>4333</v>
      </c>
      <c r="I9081" s="160" t="s">
        <v>4009</v>
      </c>
      <c r="J9081" t="s">
        <v>10757</v>
      </c>
      <c r="K9081" s="160" t="s">
        <v>4069</v>
      </c>
      <c r="L9081" t="s">
        <v>10958</v>
      </c>
    </row>
    <row r="9082" spans="1:12">
      <c r="A9082" s="15">
        <v>2810010000</v>
      </c>
      <c r="B9082" t="s">
        <v>10744</v>
      </c>
      <c r="C9082" t="s">
        <v>10757</v>
      </c>
      <c r="D9082" t="s">
        <v>10963</v>
      </c>
      <c r="E9082" t="s">
        <v>1004</v>
      </c>
      <c r="F9082" t="s">
        <v>5265</v>
      </c>
      <c r="G9082">
        <v>14</v>
      </c>
      <c r="H9082" t="s">
        <v>4333</v>
      </c>
      <c r="I9082">
        <v>99</v>
      </c>
      <c r="J9082" t="s">
        <v>3999</v>
      </c>
      <c r="K9082">
        <v>99</v>
      </c>
      <c r="L9082" t="s">
        <v>3999</v>
      </c>
    </row>
    <row r="9083" spans="1:12">
      <c r="A9083" s="15">
        <v>2810014000</v>
      </c>
      <c r="B9083" t="s">
        <v>10744</v>
      </c>
      <c r="C9083" t="s">
        <v>10757</v>
      </c>
      <c r="D9083" t="s">
        <v>10964</v>
      </c>
      <c r="E9083" t="s">
        <v>10965</v>
      </c>
      <c r="F9083" t="s">
        <v>10960</v>
      </c>
      <c r="G9083">
        <v>14</v>
      </c>
      <c r="H9083" t="s">
        <v>4333</v>
      </c>
      <c r="I9083" s="160" t="s">
        <v>4009</v>
      </c>
      <c r="J9083" t="s">
        <v>10757</v>
      </c>
      <c r="K9083" s="160" t="s">
        <v>3995</v>
      </c>
      <c r="L9083" t="s">
        <v>10964</v>
      </c>
    </row>
    <row r="9084" spans="1:12">
      <c r="A9084" s="15">
        <v>2810015000</v>
      </c>
      <c r="B9084" t="s">
        <v>10744</v>
      </c>
      <c r="C9084" t="s">
        <v>10757</v>
      </c>
      <c r="D9084" t="s">
        <v>10966</v>
      </c>
      <c r="E9084" t="s">
        <v>9628</v>
      </c>
      <c r="F9084" t="s">
        <v>10960</v>
      </c>
      <c r="G9084">
        <v>14</v>
      </c>
      <c r="H9084" t="s">
        <v>4333</v>
      </c>
      <c r="I9084" s="160" t="s">
        <v>4009</v>
      </c>
      <c r="J9084" t="s">
        <v>10757</v>
      </c>
      <c r="K9084" s="160" t="s">
        <v>3995</v>
      </c>
      <c r="L9084" t="s">
        <v>10964</v>
      </c>
    </row>
    <row r="9085" spans="1:12">
      <c r="A9085" s="15">
        <v>2810015001</v>
      </c>
      <c r="B9085" t="s">
        <v>10744</v>
      </c>
      <c r="C9085" t="s">
        <v>10757</v>
      </c>
      <c r="D9085" t="s">
        <v>10966</v>
      </c>
      <c r="E9085" t="s">
        <v>10967</v>
      </c>
      <c r="F9085" t="s">
        <v>10960</v>
      </c>
      <c r="G9085">
        <v>14</v>
      </c>
      <c r="H9085" t="s">
        <v>4333</v>
      </c>
      <c r="I9085" s="160" t="s">
        <v>4009</v>
      </c>
      <c r="J9085" t="s">
        <v>10757</v>
      </c>
      <c r="K9085" s="160" t="s">
        <v>3995</v>
      </c>
      <c r="L9085" t="s">
        <v>10964</v>
      </c>
    </row>
    <row r="9086" spans="1:12">
      <c r="A9086" s="15">
        <v>2810015002</v>
      </c>
      <c r="B9086" t="s">
        <v>10744</v>
      </c>
      <c r="C9086" t="s">
        <v>10757</v>
      </c>
      <c r="D9086" t="s">
        <v>10966</v>
      </c>
      <c r="E9086" t="s">
        <v>10760</v>
      </c>
      <c r="F9086" t="s">
        <v>10960</v>
      </c>
      <c r="G9086">
        <v>14</v>
      </c>
      <c r="H9086" t="s">
        <v>4333</v>
      </c>
      <c r="I9086" s="160" t="s">
        <v>4009</v>
      </c>
      <c r="J9086" t="s">
        <v>10757</v>
      </c>
      <c r="K9086" s="160" t="s">
        <v>3995</v>
      </c>
      <c r="L9086" t="s">
        <v>10964</v>
      </c>
    </row>
    <row r="9087" spans="1:12">
      <c r="A9087" s="15" t="s">
        <v>10968</v>
      </c>
      <c r="B9087" t="s">
        <v>10744</v>
      </c>
      <c r="C9087" t="s">
        <v>10757</v>
      </c>
      <c r="D9087" t="s">
        <v>10966</v>
      </c>
      <c r="E9087" t="s">
        <v>10942</v>
      </c>
      <c r="F9087" t="s">
        <v>10960</v>
      </c>
      <c r="G9087">
        <v>14</v>
      </c>
      <c r="H9087" t="s">
        <v>4333</v>
      </c>
      <c r="I9087" s="160" t="s">
        <v>4009</v>
      </c>
      <c r="J9087" t="s">
        <v>10757</v>
      </c>
      <c r="K9087" s="160" t="s">
        <v>3995</v>
      </c>
      <c r="L9087" t="s">
        <v>10964</v>
      </c>
    </row>
    <row r="9088" spans="1:12">
      <c r="A9088" s="15" t="s">
        <v>10969</v>
      </c>
      <c r="B9088" t="s">
        <v>10744</v>
      </c>
      <c r="C9088" t="s">
        <v>10757</v>
      </c>
      <c r="D9088" t="s">
        <v>10966</v>
      </c>
      <c r="E9088" t="s">
        <v>10970</v>
      </c>
      <c r="F9088" t="s">
        <v>10960</v>
      </c>
      <c r="G9088">
        <v>14</v>
      </c>
      <c r="H9088" t="s">
        <v>4333</v>
      </c>
      <c r="I9088" s="160" t="s">
        <v>4009</v>
      </c>
      <c r="J9088" t="s">
        <v>10757</v>
      </c>
      <c r="K9088" s="160" t="s">
        <v>3995</v>
      </c>
      <c r="L9088" t="s">
        <v>10964</v>
      </c>
    </row>
    <row r="9089" spans="1:12">
      <c r="A9089" s="15">
        <v>2810020000</v>
      </c>
      <c r="B9089" t="s">
        <v>10744</v>
      </c>
      <c r="C9089" t="s">
        <v>10757</v>
      </c>
      <c r="D9089" t="s">
        <v>10971</v>
      </c>
      <c r="E9089" t="s">
        <v>9628</v>
      </c>
      <c r="F9089" t="s">
        <v>10960</v>
      </c>
      <c r="G9089">
        <v>14</v>
      </c>
      <c r="H9089" t="s">
        <v>4333</v>
      </c>
      <c r="I9089" s="160" t="s">
        <v>4009</v>
      </c>
      <c r="J9089" t="s">
        <v>10757</v>
      </c>
      <c r="K9089" s="160" t="s">
        <v>3995</v>
      </c>
      <c r="L9089" t="s">
        <v>10964</v>
      </c>
    </row>
    <row r="9090" spans="1:12">
      <c r="A9090" s="15">
        <v>2810020001</v>
      </c>
      <c r="B9090" t="s">
        <v>10744</v>
      </c>
      <c r="C9090" t="s">
        <v>10757</v>
      </c>
      <c r="D9090" t="s">
        <v>10971</v>
      </c>
      <c r="E9090" t="s">
        <v>10972</v>
      </c>
      <c r="F9090" t="s">
        <v>10960</v>
      </c>
      <c r="G9090">
        <v>14</v>
      </c>
      <c r="H9090" t="s">
        <v>4333</v>
      </c>
      <c r="I9090" s="160" t="s">
        <v>4009</v>
      </c>
      <c r="J9090" t="s">
        <v>10757</v>
      </c>
      <c r="K9090" s="160" t="s">
        <v>3995</v>
      </c>
      <c r="L9090" t="s">
        <v>10964</v>
      </c>
    </row>
    <row r="9091" spans="1:12">
      <c r="A9091" s="15">
        <v>2810020002</v>
      </c>
      <c r="B9091" t="s">
        <v>10744</v>
      </c>
      <c r="C9091" t="s">
        <v>10757</v>
      </c>
      <c r="D9091" t="s">
        <v>10971</v>
      </c>
      <c r="E9091" t="s">
        <v>10973</v>
      </c>
      <c r="F9091" t="s">
        <v>10960</v>
      </c>
      <c r="G9091">
        <v>14</v>
      </c>
      <c r="H9091" t="s">
        <v>4333</v>
      </c>
      <c r="I9091" s="160" t="s">
        <v>4009</v>
      </c>
      <c r="J9091" t="s">
        <v>10757</v>
      </c>
      <c r="K9091" s="160" t="s">
        <v>3995</v>
      </c>
      <c r="L9091" t="s">
        <v>10964</v>
      </c>
    </row>
    <row r="9092" spans="1:12">
      <c r="A9092" s="15" t="s">
        <v>10974</v>
      </c>
      <c r="B9092" t="s">
        <v>10744</v>
      </c>
      <c r="C9092" t="s">
        <v>10757</v>
      </c>
      <c r="D9092" t="s">
        <v>10971</v>
      </c>
      <c r="E9092" t="s">
        <v>10942</v>
      </c>
      <c r="F9092" t="s">
        <v>10960</v>
      </c>
      <c r="G9092">
        <v>14</v>
      </c>
      <c r="H9092" t="s">
        <v>4333</v>
      </c>
      <c r="I9092" s="160" t="s">
        <v>4009</v>
      </c>
      <c r="J9092" t="s">
        <v>10757</v>
      </c>
      <c r="K9092" s="160" t="s">
        <v>3995</v>
      </c>
      <c r="L9092" t="s">
        <v>10964</v>
      </c>
    </row>
    <row r="9093" spans="1:12">
      <c r="A9093" s="15">
        <v>2810025000</v>
      </c>
      <c r="B9093" t="s">
        <v>10744</v>
      </c>
      <c r="C9093" t="s">
        <v>10757</v>
      </c>
      <c r="D9093" t="s">
        <v>10975</v>
      </c>
      <c r="E9093" t="s">
        <v>1004</v>
      </c>
      <c r="F9093" t="s">
        <v>5265</v>
      </c>
      <c r="G9093" s="160" t="s">
        <v>4076</v>
      </c>
      <c r="H9093" t="s">
        <v>4330</v>
      </c>
      <c r="I9093" s="160" t="s">
        <v>4007</v>
      </c>
      <c r="J9093" t="s">
        <v>5471</v>
      </c>
      <c r="K9093">
        <v>99</v>
      </c>
      <c r="L9093" t="s">
        <v>3999</v>
      </c>
    </row>
    <row r="9094" spans="1:12">
      <c r="A9094" s="15">
        <v>2810030000</v>
      </c>
      <c r="B9094" t="s">
        <v>10744</v>
      </c>
      <c r="C9094" t="s">
        <v>10757</v>
      </c>
      <c r="D9094" t="s">
        <v>10976</v>
      </c>
      <c r="E9094" t="s">
        <v>9628</v>
      </c>
      <c r="F9094" t="s">
        <v>5265</v>
      </c>
      <c r="G9094">
        <v>14</v>
      </c>
      <c r="H9094" t="s">
        <v>4333</v>
      </c>
      <c r="I9094" s="160" t="s">
        <v>4009</v>
      </c>
      <c r="J9094" t="s">
        <v>10757</v>
      </c>
      <c r="K9094" s="160" t="s">
        <v>4007</v>
      </c>
      <c r="L9094" t="s">
        <v>10977</v>
      </c>
    </row>
    <row r="9095" spans="1:12">
      <c r="A9095" s="15">
        <v>2810035000</v>
      </c>
      <c r="B9095" t="s">
        <v>10744</v>
      </c>
      <c r="C9095" t="s">
        <v>10757</v>
      </c>
      <c r="D9095" t="s">
        <v>10978</v>
      </c>
      <c r="E9095" t="s">
        <v>1004</v>
      </c>
      <c r="F9095" t="s">
        <v>5265</v>
      </c>
      <c r="G9095">
        <v>14</v>
      </c>
      <c r="H9095" t="s">
        <v>4333</v>
      </c>
      <c r="I9095" s="160" t="s">
        <v>4009</v>
      </c>
      <c r="J9095" t="s">
        <v>10757</v>
      </c>
      <c r="K9095">
        <v>99</v>
      </c>
      <c r="L9095" t="s">
        <v>3999</v>
      </c>
    </row>
    <row r="9096" spans="1:12">
      <c r="A9096" s="15">
        <v>2810040000</v>
      </c>
      <c r="B9096" t="s">
        <v>10744</v>
      </c>
      <c r="C9096" t="s">
        <v>10757</v>
      </c>
      <c r="D9096" t="s">
        <v>10979</v>
      </c>
      <c r="E9096" t="s">
        <v>1004</v>
      </c>
      <c r="F9096" t="s">
        <v>5265</v>
      </c>
      <c r="G9096">
        <v>14</v>
      </c>
      <c r="H9096" t="s">
        <v>4333</v>
      </c>
      <c r="I9096" s="160" t="s">
        <v>4009</v>
      </c>
      <c r="J9096" t="s">
        <v>10757</v>
      </c>
      <c r="K9096">
        <v>99</v>
      </c>
      <c r="L9096" t="s">
        <v>3999</v>
      </c>
    </row>
    <row r="9097" spans="1:12">
      <c r="A9097" s="15">
        <v>2810050000</v>
      </c>
      <c r="B9097" t="s">
        <v>10744</v>
      </c>
      <c r="C9097" t="s">
        <v>10757</v>
      </c>
      <c r="D9097" t="s">
        <v>10980</v>
      </c>
      <c r="E9097" t="s">
        <v>9628</v>
      </c>
      <c r="F9097" t="s">
        <v>5265</v>
      </c>
      <c r="G9097">
        <v>14</v>
      </c>
      <c r="H9097" t="s">
        <v>4333</v>
      </c>
      <c r="I9097" s="160" t="s">
        <v>4009</v>
      </c>
      <c r="J9097" t="s">
        <v>10757</v>
      </c>
      <c r="K9097">
        <v>99</v>
      </c>
      <c r="L9097" t="s">
        <v>3999</v>
      </c>
    </row>
    <row r="9098" spans="1:12">
      <c r="A9098" s="15">
        <v>2810060000</v>
      </c>
      <c r="B9098" t="s">
        <v>10744</v>
      </c>
      <c r="C9098" t="s">
        <v>10757</v>
      </c>
      <c r="D9098" t="s">
        <v>10981</v>
      </c>
      <c r="E9098" t="s">
        <v>10982</v>
      </c>
      <c r="F9098" t="s">
        <v>5265</v>
      </c>
      <c r="G9098">
        <v>14</v>
      </c>
      <c r="H9098" t="s">
        <v>4333</v>
      </c>
      <c r="I9098" s="160" t="s">
        <v>4009</v>
      </c>
      <c r="J9098" t="s">
        <v>10757</v>
      </c>
      <c r="K9098">
        <v>99</v>
      </c>
      <c r="L9098" t="s">
        <v>3999</v>
      </c>
    </row>
    <row r="9099" spans="1:12">
      <c r="A9099" s="15">
        <v>2810060100</v>
      </c>
      <c r="B9099" t="s">
        <v>10744</v>
      </c>
      <c r="C9099" t="s">
        <v>10757</v>
      </c>
      <c r="D9099" t="s">
        <v>10981</v>
      </c>
      <c r="E9099" t="s">
        <v>10983</v>
      </c>
      <c r="F9099" t="s">
        <v>5265</v>
      </c>
      <c r="G9099">
        <v>14</v>
      </c>
      <c r="H9099" t="s">
        <v>4333</v>
      </c>
      <c r="I9099" s="160" t="s">
        <v>4009</v>
      </c>
      <c r="J9099" t="s">
        <v>10757</v>
      </c>
      <c r="K9099">
        <v>99</v>
      </c>
      <c r="L9099" t="s">
        <v>3999</v>
      </c>
    </row>
    <row r="9100" spans="1:12">
      <c r="A9100" s="15">
        <v>2810060200</v>
      </c>
      <c r="B9100" t="s">
        <v>10744</v>
      </c>
      <c r="C9100" t="s">
        <v>10757</v>
      </c>
      <c r="D9100" t="s">
        <v>10981</v>
      </c>
      <c r="E9100" t="s">
        <v>10984</v>
      </c>
      <c r="F9100" t="s">
        <v>5265</v>
      </c>
      <c r="G9100">
        <v>14</v>
      </c>
      <c r="H9100" t="s">
        <v>4333</v>
      </c>
      <c r="I9100" s="160" t="s">
        <v>4009</v>
      </c>
      <c r="J9100" t="s">
        <v>10757</v>
      </c>
      <c r="K9100">
        <v>99</v>
      </c>
      <c r="L9100" t="s">
        <v>3999</v>
      </c>
    </row>
    <row r="9101" spans="1:12">
      <c r="A9101" s="15">
        <v>2810070001</v>
      </c>
      <c r="B9101" t="s">
        <v>10744</v>
      </c>
      <c r="C9101" t="s">
        <v>10757</v>
      </c>
      <c r="D9101" t="s">
        <v>10985</v>
      </c>
      <c r="E9101" t="s">
        <v>10986</v>
      </c>
      <c r="F9101" t="s">
        <v>10940</v>
      </c>
      <c r="G9101">
        <v>14</v>
      </c>
      <c r="H9101" t="s">
        <v>4333</v>
      </c>
      <c r="I9101" s="160" t="s">
        <v>4009</v>
      </c>
      <c r="J9101" t="s">
        <v>10757</v>
      </c>
      <c r="K9101" s="160" t="s">
        <v>3997</v>
      </c>
      <c r="L9101" t="s">
        <v>10938</v>
      </c>
    </row>
    <row r="9102" spans="1:12">
      <c r="A9102" s="15">
        <v>2810070002</v>
      </c>
      <c r="B9102" t="s">
        <v>10744</v>
      </c>
      <c r="C9102" t="s">
        <v>10757</v>
      </c>
      <c r="D9102" t="s">
        <v>10985</v>
      </c>
      <c r="E9102" t="s">
        <v>10987</v>
      </c>
      <c r="F9102" t="s">
        <v>10940</v>
      </c>
      <c r="G9102">
        <v>14</v>
      </c>
      <c r="H9102" t="s">
        <v>4333</v>
      </c>
      <c r="I9102" s="160" t="s">
        <v>4009</v>
      </c>
      <c r="J9102" t="s">
        <v>10757</v>
      </c>
      <c r="K9102" s="160" t="s">
        <v>3997</v>
      </c>
      <c r="L9102" t="s">
        <v>10938</v>
      </c>
    </row>
    <row r="9103" spans="1:12">
      <c r="A9103" s="15">
        <v>2810070003</v>
      </c>
      <c r="B9103" t="s">
        <v>10744</v>
      </c>
      <c r="C9103" t="s">
        <v>10757</v>
      </c>
      <c r="D9103" t="s">
        <v>10985</v>
      </c>
      <c r="E9103" t="s">
        <v>10988</v>
      </c>
      <c r="F9103" t="s">
        <v>10940</v>
      </c>
      <c r="G9103">
        <v>14</v>
      </c>
      <c r="H9103" t="s">
        <v>4333</v>
      </c>
      <c r="I9103" s="160" t="s">
        <v>4009</v>
      </c>
      <c r="J9103" t="s">
        <v>10757</v>
      </c>
      <c r="K9103" s="160" t="s">
        <v>3997</v>
      </c>
      <c r="L9103" t="s">
        <v>10938</v>
      </c>
    </row>
    <row r="9104" spans="1:12">
      <c r="A9104" s="15">
        <v>2810071001</v>
      </c>
      <c r="B9104" t="s">
        <v>10744</v>
      </c>
      <c r="C9104" t="s">
        <v>10757</v>
      </c>
      <c r="D9104" t="s">
        <v>10989</v>
      </c>
      <c r="E9104" t="s">
        <v>10986</v>
      </c>
      <c r="F9104" t="s">
        <v>10940</v>
      </c>
      <c r="G9104">
        <v>14</v>
      </c>
      <c r="H9104" t="s">
        <v>4333</v>
      </c>
      <c r="I9104" s="160" t="s">
        <v>4009</v>
      </c>
      <c r="J9104" t="s">
        <v>10757</v>
      </c>
      <c r="K9104" s="160" t="s">
        <v>3997</v>
      </c>
      <c r="L9104" t="s">
        <v>10938</v>
      </c>
    </row>
    <row r="9105" spans="1:12">
      <c r="A9105" s="15">
        <v>2810071002</v>
      </c>
      <c r="B9105" t="s">
        <v>10744</v>
      </c>
      <c r="C9105" t="s">
        <v>10757</v>
      </c>
      <c r="D9105" t="s">
        <v>10989</v>
      </c>
      <c r="E9105" t="s">
        <v>10987</v>
      </c>
      <c r="F9105" t="s">
        <v>10940</v>
      </c>
      <c r="G9105">
        <v>14</v>
      </c>
      <c r="H9105" t="s">
        <v>4333</v>
      </c>
      <c r="I9105" s="160" t="s">
        <v>4009</v>
      </c>
      <c r="J9105" t="s">
        <v>10757</v>
      </c>
      <c r="K9105" s="160" t="s">
        <v>3997</v>
      </c>
      <c r="L9105" t="s">
        <v>10938</v>
      </c>
    </row>
    <row r="9106" spans="1:12">
      <c r="A9106" s="15">
        <v>2810071003</v>
      </c>
      <c r="B9106" t="s">
        <v>10744</v>
      </c>
      <c r="C9106" t="s">
        <v>10757</v>
      </c>
      <c r="D9106" t="s">
        <v>10989</v>
      </c>
      <c r="E9106" t="s">
        <v>10988</v>
      </c>
      <c r="F9106" t="s">
        <v>10940</v>
      </c>
      <c r="G9106">
        <v>14</v>
      </c>
      <c r="H9106" t="s">
        <v>4333</v>
      </c>
      <c r="I9106" s="160" t="s">
        <v>4009</v>
      </c>
      <c r="J9106" t="s">
        <v>10757</v>
      </c>
      <c r="K9106" s="160" t="s">
        <v>3997</v>
      </c>
      <c r="L9106" t="s">
        <v>10938</v>
      </c>
    </row>
    <row r="9107" spans="1:12">
      <c r="A9107" s="15">
        <v>2810072001</v>
      </c>
      <c r="B9107" t="s">
        <v>10744</v>
      </c>
      <c r="C9107" t="s">
        <v>10757</v>
      </c>
      <c r="D9107" t="s">
        <v>10990</v>
      </c>
      <c r="E9107" t="s">
        <v>10986</v>
      </c>
      <c r="F9107" t="s">
        <v>10940</v>
      </c>
      <c r="G9107">
        <v>14</v>
      </c>
      <c r="H9107" t="s">
        <v>4333</v>
      </c>
      <c r="I9107" s="160" t="s">
        <v>4009</v>
      </c>
      <c r="J9107" t="s">
        <v>10757</v>
      </c>
      <c r="K9107" s="160" t="s">
        <v>3997</v>
      </c>
      <c r="L9107" t="s">
        <v>10938</v>
      </c>
    </row>
    <row r="9108" spans="1:12">
      <c r="A9108" s="15">
        <v>2810073001</v>
      </c>
      <c r="B9108" t="s">
        <v>10744</v>
      </c>
      <c r="C9108" t="s">
        <v>10757</v>
      </c>
      <c r="D9108" t="s">
        <v>10991</v>
      </c>
      <c r="E9108" t="s">
        <v>10986</v>
      </c>
      <c r="F9108" t="s">
        <v>10940</v>
      </c>
      <c r="G9108">
        <v>14</v>
      </c>
      <c r="H9108" t="s">
        <v>4333</v>
      </c>
      <c r="I9108" s="160" t="s">
        <v>4009</v>
      </c>
      <c r="J9108" t="s">
        <v>10757</v>
      </c>
      <c r="K9108" s="160" t="s">
        <v>3997</v>
      </c>
      <c r="L9108" t="s">
        <v>10938</v>
      </c>
    </row>
    <row r="9109" spans="1:12">
      <c r="A9109" s="15">
        <v>2810073002</v>
      </c>
      <c r="B9109" t="s">
        <v>10744</v>
      </c>
      <c r="C9109" t="s">
        <v>10757</v>
      </c>
      <c r="D9109" t="s">
        <v>10991</v>
      </c>
      <c r="E9109" t="s">
        <v>10987</v>
      </c>
      <c r="F9109" t="s">
        <v>10940</v>
      </c>
      <c r="G9109">
        <v>14</v>
      </c>
      <c r="H9109" t="s">
        <v>4333</v>
      </c>
      <c r="I9109" s="160" t="s">
        <v>4009</v>
      </c>
      <c r="J9109" t="s">
        <v>10757</v>
      </c>
      <c r="K9109" s="160" t="s">
        <v>3997</v>
      </c>
      <c r="L9109" t="s">
        <v>10938</v>
      </c>
    </row>
    <row r="9110" spans="1:12">
      <c r="A9110" s="15">
        <v>2810073003</v>
      </c>
      <c r="B9110" t="s">
        <v>10744</v>
      </c>
      <c r="C9110" t="s">
        <v>10757</v>
      </c>
      <c r="D9110" t="s">
        <v>10991</v>
      </c>
      <c r="E9110" t="s">
        <v>10988</v>
      </c>
      <c r="F9110" t="s">
        <v>10940</v>
      </c>
      <c r="G9110">
        <v>14</v>
      </c>
      <c r="H9110" t="s">
        <v>4333</v>
      </c>
      <c r="I9110" s="160" t="s">
        <v>4009</v>
      </c>
      <c r="J9110" t="s">
        <v>10757</v>
      </c>
      <c r="K9110" s="160" t="s">
        <v>3997</v>
      </c>
      <c r="L9110" t="s">
        <v>10938</v>
      </c>
    </row>
    <row r="9111" spans="1:12">
      <c r="A9111" s="15">
        <v>2810074001</v>
      </c>
      <c r="B9111" t="s">
        <v>10744</v>
      </c>
      <c r="C9111" t="s">
        <v>10757</v>
      </c>
      <c r="D9111" t="s">
        <v>10992</v>
      </c>
      <c r="E9111" t="s">
        <v>10986</v>
      </c>
      <c r="F9111" t="s">
        <v>10940</v>
      </c>
      <c r="G9111">
        <v>14</v>
      </c>
      <c r="H9111" t="s">
        <v>4333</v>
      </c>
      <c r="I9111" s="160" t="s">
        <v>4009</v>
      </c>
      <c r="J9111" t="s">
        <v>10757</v>
      </c>
      <c r="K9111" s="160" t="s">
        <v>3997</v>
      </c>
      <c r="L9111" t="s">
        <v>10938</v>
      </c>
    </row>
    <row r="9112" spans="1:12">
      <c r="A9112" s="15">
        <v>2810074002</v>
      </c>
      <c r="B9112" t="s">
        <v>10744</v>
      </c>
      <c r="C9112" t="s">
        <v>10757</v>
      </c>
      <c r="D9112" t="s">
        <v>10992</v>
      </c>
      <c r="E9112" t="s">
        <v>10987</v>
      </c>
      <c r="F9112" t="s">
        <v>10940</v>
      </c>
      <c r="G9112">
        <v>14</v>
      </c>
      <c r="H9112" t="s">
        <v>4333</v>
      </c>
      <c r="I9112" s="160" t="s">
        <v>4009</v>
      </c>
      <c r="J9112" t="s">
        <v>10757</v>
      </c>
      <c r="K9112" s="160" t="s">
        <v>3997</v>
      </c>
      <c r="L9112" t="s">
        <v>10938</v>
      </c>
    </row>
    <row r="9113" spans="1:12">
      <c r="A9113" s="15">
        <v>2810074003</v>
      </c>
      <c r="B9113" t="s">
        <v>10744</v>
      </c>
      <c r="C9113" t="s">
        <v>10757</v>
      </c>
      <c r="D9113" t="s">
        <v>10992</v>
      </c>
      <c r="E9113" t="s">
        <v>10988</v>
      </c>
      <c r="F9113" t="s">
        <v>10940</v>
      </c>
      <c r="G9113">
        <v>14</v>
      </c>
      <c r="H9113" t="s">
        <v>4333</v>
      </c>
      <c r="I9113" s="160" t="s">
        <v>4009</v>
      </c>
      <c r="J9113" t="s">
        <v>10757</v>
      </c>
      <c r="K9113" s="160" t="s">
        <v>3997</v>
      </c>
      <c r="L9113" t="s">
        <v>10938</v>
      </c>
    </row>
    <row r="9114" spans="1:12">
      <c r="A9114" s="15">
        <v>2810080001</v>
      </c>
      <c r="B9114" t="s">
        <v>10744</v>
      </c>
      <c r="C9114" t="s">
        <v>10757</v>
      </c>
      <c r="D9114" t="s">
        <v>10993</v>
      </c>
      <c r="E9114" t="s">
        <v>10986</v>
      </c>
      <c r="F9114" t="s">
        <v>10960</v>
      </c>
      <c r="G9114">
        <v>14</v>
      </c>
      <c r="H9114" t="s">
        <v>4333</v>
      </c>
      <c r="I9114" s="160" t="s">
        <v>4009</v>
      </c>
      <c r="J9114" t="s">
        <v>10757</v>
      </c>
      <c r="K9114" s="160" t="s">
        <v>3995</v>
      </c>
      <c r="L9114" t="s">
        <v>10964</v>
      </c>
    </row>
    <row r="9115" spans="1:12">
      <c r="A9115" s="15">
        <v>2810080002</v>
      </c>
      <c r="B9115" t="s">
        <v>10744</v>
      </c>
      <c r="C9115" t="s">
        <v>10757</v>
      </c>
      <c r="D9115" t="s">
        <v>10993</v>
      </c>
      <c r="E9115" t="s">
        <v>10987</v>
      </c>
      <c r="F9115" t="s">
        <v>10960</v>
      </c>
      <c r="G9115">
        <v>14</v>
      </c>
      <c r="H9115" t="s">
        <v>4333</v>
      </c>
      <c r="I9115" s="160" t="s">
        <v>4009</v>
      </c>
      <c r="J9115" t="s">
        <v>10757</v>
      </c>
      <c r="K9115" s="160" t="s">
        <v>3995</v>
      </c>
      <c r="L9115" t="s">
        <v>10964</v>
      </c>
    </row>
    <row r="9116" spans="1:12">
      <c r="A9116" s="15">
        <v>2810080003</v>
      </c>
      <c r="B9116" t="s">
        <v>10744</v>
      </c>
      <c r="C9116" t="s">
        <v>10757</v>
      </c>
      <c r="D9116" t="s">
        <v>10993</v>
      </c>
      <c r="E9116" t="s">
        <v>10988</v>
      </c>
      <c r="F9116" t="s">
        <v>10960</v>
      </c>
      <c r="G9116">
        <v>14</v>
      </c>
      <c r="H9116" t="s">
        <v>4333</v>
      </c>
      <c r="I9116" s="160" t="s">
        <v>4009</v>
      </c>
      <c r="J9116" t="s">
        <v>10757</v>
      </c>
      <c r="K9116" s="160" t="s">
        <v>3995</v>
      </c>
      <c r="L9116" t="s">
        <v>10964</v>
      </c>
    </row>
    <row r="9117" spans="1:12">
      <c r="A9117" s="15">
        <v>2810081001</v>
      </c>
      <c r="B9117" t="s">
        <v>10744</v>
      </c>
      <c r="C9117" t="s">
        <v>10757</v>
      </c>
      <c r="D9117" t="s">
        <v>10994</v>
      </c>
      <c r="E9117" t="s">
        <v>10986</v>
      </c>
      <c r="F9117" t="s">
        <v>10960</v>
      </c>
      <c r="G9117">
        <v>14</v>
      </c>
      <c r="H9117" t="s">
        <v>4333</v>
      </c>
      <c r="I9117" s="160" t="s">
        <v>4009</v>
      </c>
      <c r="J9117" t="s">
        <v>10757</v>
      </c>
      <c r="K9117" s="160" t="s">
        <v>3995</v>
      </c>
      <c r="L9117" t="s">
        <v>10964</v>
      </c>
    </row>
    <row r="9118" spans="1:12">
      <c r="A9118" s="15">
        <v>2810081002</v>
      </c>
      <c r="B9118" t="s">
        <v>10744</v>
      </c>
      <c r="C9118" t="s">
        <v>10757</v>
      </c>
      <c r="D9118" t="s">
        <v>10994</v>
      </c>
      <c r="E9118" t="s">
        <v>10987</v>
      </c>
      <c r="F9118" t="s">
        <v>10960</v>
      </c>
      <c r="G9118">
        <v>14</v>
      </c>
      <c r="H9118" t="s">
        <v>4333</v>
      </c>
      <c r="I9118" s="160" t="s">
        <v>4009</v>
      </c>
      <c r="J9118" t="s">
        <v>10757</v>
      </c>
      <c r="K9118" s="160" t="s">
        <v>3995</v>
      </c>
      <c r="L9118" t="s">
        <v>10964</v>
      </c>
    </row>
    <row r="9119" spans="1:12">
      <c r="A9119" s="15">
        <v>2810081003</v>
      </c>
      <c r="B9119" t="s">
        <v>10744</v>
      </c>
      <c r="C9119" t="s">
        <v>10757</v>
      </c>
      <c r="D9119" t="s">
        <v>10994</v>
      </c>
      <c r="E9119" t="s">
        <v>10988</v>
      </c>
      <c r="F9119" t="s">
        <v>10960</v>
      </c>
      <c r="G9119">
        <v>14</v>
      </c>
      <c r="H9119" t="s">
        <v>4333</v>
      </c>
      <c r="I9119" s="160" t="s">
        <v>4009</v>
      </c>
      <c r="J9119" t="s">
        <v>10757</v>
      </c>
      <c r="K9119" s="160" t="s">
        <v>3995</v>
      </c>
      <c r="L9119" t="s">
        <v>10964</v>
      </c>
    </row>
    <row r="9120" spans="1:12">
      <c r="A9120" s="15">
        <v>2810082001</v>
      </c>
      <c r="B9120" t="s">
        <v>10744</v>
      </c>
      <c r="C9120" t="s">
        <v>10757</v>
      </c>
      <c r="D9120" t="s">
        <v>10995</v>
      </c>
      <c r="E9120" t="s">
        <v>10986</v>
      </c>
      <c r="F9120" t="s">
        <v>10960</v>
      </c>
      <c r="G9120">
        <v>14</v>
      </c>
      <c r="H9120" t="s">
        <v>4333</v>
      </c>
      <c r="I9120" s="160" t="s">
        <v>4009</v>
      </c>
      <c r="J9120" t="s">
        <v>10757</v>
      </c>
      <c r="K9120" s="160" t="s">
        <v>3995</v>
      </c>
      <c r="L9120" t="s">
        <v>10964</v>
      </c>
    </row>
    <row r="9121" spans="1:12">
      <c r="A9121" s="15">
        <v>2810083001</v>
      </c>
      <c r="B9121" t="s">
        <v>10744</v>
      </c>
      <c r="C9121" t="s">
        <v>10757</v>
      </c>
      <c r="D9121" t="s">
        <v>10996</v>
      </c>
      <c r="E9121" t="s">
        <v>10986</v>
      </c>
      <c r="F9121" t="s">
        <v>10960</v>
      </c>
      <c r="G9121">
        <v>14</v>
      </c>
      <c r="H9121" t="s">
        <v>4333</v>
      </c>
      <c r="I9121" s="160" t="s">
        <v>4009</v>
      </c>
      <c r="J9121" t="s">
        <v>10757</v>
      </c>
      <c r="K9121" s="160" t="s">
        <v>3995</v>
      </c>
      <c r="L9121" t="s">
        <v>10964</v>
      </c>
    </row>
    <row r="9122" spans="1:12">
      <c r="A9122" s="15">
        <v>2810083002</v>
      </c>
      <c r="B9122" t="s">
        <v>10744</v>
      </c>
      <c r="C9122" t="s">
        <v>10757</v>
      </c>
      <c r="D9122" t="s">
        <v>10996</v>
      </c>
      <c r="E9122" t="s">
        <v>10987</v>
      </c>
      <c r="F9122" t="s">
        <v>10960</v>
      </c>
      <c r="G9122">
        <v>14</v>
      </c>
      <c r="H9122" t="s">
        <v>4333</v>
      </c>
      <c r="I9122" s="160" t="s">
        <v>4009</v>
      </c>
      <c r="J9122" t="s">
        <v>10757</v>
      </c>
      <c r="K9122" s="160" t="s">
        <v>3995</v>
      </c>
      <c r="L9122" t="s">
        <v>10964</v>
      </c>
    </row>
    <row r="9123" spans="1:12">
      <c r="A9123" s="15">
        <v>2810083003</v>
      </c>
      <c r="B9123" t="s">
        <v>10744</v>
      </c>
      <c r="C9123" t="s">
        <v>10757</v>
      </c>
      <c r="D9123" t="s">
        <v>10996</v>
      </c>
      <c r="E9123" t="s">
        <v>10988</v>
      </c>
      <c r="F9123" t="s">
        <v>10960</v>
      </c>
      <c r="G9123">
        <v>14</v>
      </c>
      <c r="H9123" t="s">
        <v>4333</v>
      </c>
      <c r="I9123" s="160" t="s">
        <v>4009</v>
      </c>
      <c r="J9123" t="s">
        <v>10757</v>
      </c>
      <c r="K9123" s="160" t="s">
        <v>3995</v>
      </c>
      <c r="L9123" t="s">
        <v>10964</v>
      </c>
    </row>
    <row r="9124" spans="1:12">
      <c r="A9124" s="15">
        <v>2810084001</v>
      </c>
      <c r="B9124" t="s">
        <v>10744</v>
      </c>
      <c r="C9124" t="s">
        <v>10757</v>
      </c>
      <c r="D9124" t="s">
        <v>10997</v>
      </c>
      <c r="E9124" t="s">
        <v>10986</v>
      </c>
      <c r="F9124" t="s">
        <v>10960</v>
      </c>
      <c r="G9124">
        <v>14</v>
      </c>
      <c r="H9124" t="s">
        <v>4333</v>
      </c>
      <c r="I9124" s="160" t="s">
        <v>4009</v>
      </c>
      <c r="J9124" t="s">
        <v>10757</v>
      </c>
      <c r="K9124" s="160" t="s">
        <v>3995</v>
      </c>
      <c r="L9124" t="s">
        <v>10964</v>
      </c>
    </row>
    <row r="9125" spans="1:12">
      <c r="A9125" s="15">
        <v>2810084002</v>
      </c>
      <c r="B9125" t="s">
        <v>10744</v>
      </c>
      <c r="C9125" t="s">
        <v>10757</v>
      </c>
      <c r="D9125" t="s">
        <v>10997</v>
      </c>
      <c r="E9125" t="s">
        <v>10987</v>
      </c>
      <c r="F9125" t="s">
        <v>10960</v>
      </c>
      <c r="G9125">
        <v>14</v>
      </c>
      <c r="H9125" t="s">
        <v>4333</v>
      </c>
      <c r="I9125" s="160" t="s">
        <v>4009</v>
      </c>
      <c r="J9125" t="s">
        <v>10757</v>
      </c>
      <c r="K9125" s="160" t="s">
        <v>3995</v>
      </c>
      <c r="L9125" t="s">
        <v>10964</v>
      </c>
    </row>
    <row r="9126" spans="1:12">
      <c r="A9126" s="15">
        <v>2810084003</v>
      </c>
      <c r="B9126" t="s">
        <v>10744</v>
      </c>
      <c r="C9126" t="s">
        <v>10757</v>
      </c>
      <c r="D9126" t="s">
        <v>10997</v>
      </c>
      <c r="E9126" t="s">
        <v>10988</v>
      </c>
      <c r="F9126" t="s">
        <v>10960</v>
      </c>
      <c r="G9126">
        <v>14</v>
      </c>
      <c r="H9126" t="s">
        <v>4333</v>
      </c>
      <c r="I9126" s="160" t="s">
        <v>4009</v>
      </c>
      <c r="J9126" t="s">
        <v>10757</v>
      </c>
      <c r="K9126" s="160" t="s">
        <v>3995</v>
      </c>
      <c r="L9126" t="s">
        <v>10964</v>
      </c>
    </row>
    <row r="9127" spans="1:12">
      <c r="A9127" s="15">
        <v>2810090000</v>
      </c>
      <c r="B9127" t="s">
        <v>10744</v>
      </c>
      <c r="C9127" t="s">
        <v>10757</v>
      </c>
      <c r="D9127" t="s">
        <v>10998</v>
      </c>
      <c r="E9127" t="s">
        <v>10999</v>
      </c>
      <c r="F9127" t="s">
        <v>5265</v>
      </c>
      <c r="G9127">
        <v>14</v>
      </c>
      <c r="H9127" t="s">
        <v>4333</v>
      </c>
      <c r="I9127" s="160" t="s">
        <v>4009</v>
      </c>
      <c r="J9127" t="s">
        <v>10757</v>
      </c>
      <c r="K9127">
        <v>99</v>
      </c>
      <c r="L9127" t="s">
        <v>3999</v>
      </c>
    </row>
    <row r="9128" spans="1:12">
      <c r="A9128" s="15">
        <v>2810090001</v>
      </c>
      <c r="B9128" t="s">
        <v>10744</v>
      </c>
      <c r="C9128" t="s">
        <v>10757</v>
      </c>
      <c r="D9128" t="s">
        <v>10998</v>
      </c>
      <c r="E9128" t="s">
        <v>11000</v>
      </c>
      <c r="F9128" t="s">
        <v>5265</v>
      </c>
      <c r="G9128">
        <v>14</v>
      </c>
      <c r="H9128" t="s">
        <v>4333</v>
      </c>
      <c r="I9128" s="160" t="s">
        <v>4009</v>
      </c>
      <c r="J9128" t="s">
        <v>10757</v>
      </c>
      <c r="K9128">
        <v>99</v>
      </c>
      <c r="L9128" t="s">
        <v>3999</v>
      </c>
    </row>
    <row r="9129" spans="1:12">
      <c r="A9129" s="15">
        <v>2811005000</v>
      </c>
      <c r="B9129" t="s">
        <v>10744</v>
      </c>
      <c r="C9129" t="s">
        <v>10937</v>
      </c>
      <c r="D9129" t="s">
        <v>10956</v>
      </c>
      <c r="E9129" t="s">
        <v>10957</v>
      </c>
      <c r="F9129" t="s">
        <v>5196</v>
      </c>
      <c r="G9129">
        <v>14</v>
      </c>
      <c r="H9129" t="s">
        <v>4333</v>
      </c>
      <c r="I9129" s="160" t="s">
        <v>4009</v>
      </c>
      <c r="J9129" t="s">
        <v>10757</v>
      </c>
      <c r="K9129" s="160" t="s">
        <v>4069</v>
      </c>
      <c r="L9129" t="s">
        <v>10958</v>
      </c>
    </row>
    <row r="9130" spans="1:12">
      <c r="A9130" s="15">
        <v>2811005001</v>
      </c>
      <c r="B9130" t="s">
        <v>10744</v>
      </c>
      <c r="C9130" t="s">
        <v>10937</v>
      </c>
      <c r="D9130" t="s">
        <v>10956</v>
      </c>
      <c r="E9130" t="s">
        <v>10959</v>
      </c>
      <c r="F9130" t="s">
        <v>5196</v>
      </c>
      <c r="G9130">
        <v>14</v>
      </c>
      <c r="H9130" t="s">
        <v>4333</v>
      </c>
      <c r="I9130" s="160" t="s">
        <v>4009</v>
      </c>
      <c r="J9130" t="s">
        <v>10757</v>
      </c>
      <c r="K9130" s="160" t="s">
        <v>4069</v>
      </c>
      <c r="L9130" t="s">
        <v>10958</v>
      </c>
    </row>
    <row r="9131" spans="1:12">
      <c r="A9131" s="15">
        <v>2811005002</v>
      </c>
      <c r="B9131" t="s">
        <v>10744</v>
      </c>
      <c r="C9131" t="s">
        <v>10937</v>
      </c>
      <c r="D9131" t="s">
        <v>10956</v>
      </c>
      <c r="E9131" t="s">
        <v>10961</v>
      </c>
      <c r="F9131" t="s">
        <v>5196</v>
      </c>
      <c r="G9131">
        <v>14</v>
      </c>
      <c r="H9131" t="s">
        <v>4333</v>
      </c>
      <c r="I9131" s="160" t="s">
        <v>4009</v>
      </c>
      <c r="J9131" t="s">
        <v>10757</v>
      </c>
      <c r="K9131" s="160" t="s">
        <v>4069</v>
      </c>
      <c r="L9131" t="s">
        <v>10958</v>
      </c>
    </row>
    <row r="9132" spans="1:12">
      <c r="A9132" s="15">
        <v>2811015000</v>
      </c>
      <c r="B9132" t="s">
        <v>10744</v>
      </c>
      <c r="C9132" t="s">
        <v>10937</v>
      </c>
      <c r="D9132" t="s">
        <v>10966</v>
      </c>
      <c r="E9132" t="s">
        <v>10939</v>
      </c>
      <c r="F9132" t="s">
        <v>10960</v>
      </c>
      <c r="G9132">
        <v>14</v>
      </c>
      <c r="H9132" t="s">
        <v>4333</v>
      </c>
      <c r="I9132" s="160" t="s">
        <v>4009</v>
      </c>
      <c r="J9132" t="s">
        <v>10757</v>
      </c>
      <c r="K9132" s="160" t="s">
        <v>3995</v>
      </c>
      <c r="L9132" t="s">
        <v>10964</v>
      </c>
    </row>
    <row r="9133" spans="1:12">
      <c r="A9133" s="15">
        <v>2811015001</v>
      </c>
      <c r="B9133" t="s">
        <v>10744</v>
      </c>
      <c r="C9133" t="s">
        <v>10937</v>
      </c>
      <c r="D9133" t="s">
        <v>10966</v>
      </c>
      <c r="E9133" t="s">
        <v>10941</v>
      </c>
      <c r="F9133" t="s">
        <v>10960</v>
      </c>
      <c r="G9133">
        <v>14</v>
      </c>
      <c r="H9133" t="s">
        <v>4333</v>
      </c>
      <c r="I9133" s="160" t="s">
        <v>4009</v>
      </c>
      <c r="J9133" t="s">
        <v>10757</v>
      </c>
      <c r="K9133" s="160" t="s">
        <v>3995</v>
      </c>
      <c r="L9133" t="s">
        <v>10964</v>
      </c>
    </row>
    <row r="9134" spans="1:12">
      <c r="A9134" s="15">
        <v>2811015002</v>
      </c>
      <c r="B9134" t="s">
        <v>10744</v>
      </c>
      <c r="C9134" t="s">
        <v>10937</v>
      </c>
      <c r="D9134" t="s">
        <v>10966</v>
      </c>
      <c r="E9134" t="s">
        <v>10942</v>
      </c>
      <c r="F9134" t="s">
        <v>10960</v>
      </c>
      <c r="G9134">
        <v>14</v>
      </c>
      <c r="H9134" t="s">
        <v>4333</v>
      </c>
      <c r="I9134" s="160" t="s">
        <v>4009</v>
      </c>
      <c r="J9134" t="s">
        <v>10757</v>
      </c>
      <c r="K9134" s="160" t="s">
        <v>3995</v>
      </c>
      <c r="L9134" t="s">
        <v>10964</v>
      </c>
    </row>
    <row r="9135" spans="1:12">
      <c r="A9135" s="15">
        <v>2811016000</v>
      </c>
      <c r="B9135" t="s">
        <v>10744</v>
      </c>
      <c r="C9135" t="s">
        <v>10937</v>
      </c>
      <c r="D9135" t="s">
        <v>11001</v>
      </c>
      <c r="E9135" t="s">
        <v>11002</v>
      </c>
      <c r="F9135" t="s">
        <v>10960</v>
      </c>
      <c r="G9135">
        <v>14</v>
      </c>
      <c r="H9135" t="s">
        <v>4333</v>
      </c>
      <c r="I9135" s="160" t="s">
        <v>4009</v>
      </c>
      <c r="J9135" t="s">
        <v>10757</v>
      </c>
      <c r="K9135" s="160" t="s">
        <v>3995</v>
      </c>
      <c r="L9135" t="s">
        <v>10964</v>
      </c>
    </row>
    <row r="9136" spans="1:12">
      <c r="A9136" s="15">
        <v>2811020000</v>
      </c>
      <c r="B9136" t="s">
        <v>10744</v>
      </c>
      <c r="C9136" t="s">
        <v>10937</v>
      </c>
      <c r="D9136" t="s">
        <v>10971</v>
      </c>
      <c r="E9136" t="s">
        <v>10939</v>
      </c>
      <c r="F9136" t="s">
        <v>10960</v>
      </c>
      <c r="G9136">
        <v>14</v>
      </c>
      <c r="H9136" t="s">
        <v>4333</v>
      </c>
      <c r="I9136" s="160" t="s">
        <v>4009</v>
      </c>
      <c r="J9136" t="s">
        <v>10757</v>
      </c>
      <c r="K9136" s="160" t="s">
        <v>3995</v>
      </c>
      <c r="L9136" t="s">
        <v>10964</v>
      </c>
    </row>
    <row r="9137" spans="1:12">
      <c r="A9137" s="15">
        <v>2811020001</v>
      </c>
      <c r="B9137" t="s">
        <v>10744</v>
      </c>
      <c r="C9137" t="s">
        <v>10937</v>
      </c>
      <c r="D9137" t="s">
        <v>10971</v>
      </c>
      <c r="E9137" t="s">
        <v>10941</v>
      </c>
      <c r="F9137" t="s">
        <v>10960</v>
      </c>
      <c r="G9137">
        <v>14</v>
      </c>
      <c r="H9137" t="s">
        <v>4333</v>
      </c>
      <c r="I9137" s="160" t="s">
        <v>4009</v>
      </c>
      <c r="J9137" t="s">
        <v>10757</v>
      </c>
      <c r="K9137" s="160" t="s">
        <v>3995</v>
      </c>
      <c r="L9137" t="s">
        <v>10964</v>
      </c>
    </row>
    <row r="9138" spans="1:12">
      <c r="A9138" s="15">
        <v>2811020002</v>
      </c>
      <c r="B9138" t="s">
        <v>10744</v>
      </c>
      <c r="C9138" t="s">
        <v>10937</v>
      </c>
      <c r="D9138" t="s">
        <v>10971</v>
      </c>
      <c r="E9138" t="s">
        <v>10942</v>
      </c>
      <c r="F9138" t="s">
        <v>10960</v>
      </c>
      <c r="G9138">
        <v>14</v>
      </c>
      <c r="H9138" t="s">
        <v>4333</v>
      </c>
      <c r="I9138" s="160" t="s">
        <v>4009</v>
      </c>
      <c r="J9138" t="s">
        <v>10757</v>
      </c>
      <c r="K9138" s="160" t="s">
        <v>3995</v>
      </c>
      <c r="L9138" t="s">
        <v>10964</v>
      </c>
    </row>
    <row r="9139" spans="1:12">
      <c r="A9139" s="15">
        <v>2811021000</v>
      </c>
      <c r="B9139" t="s">
        <v>10744</v>
      </c>
      <c r="C9139" t="s">
        <v>10937</v>
      </c>
      <c r="D9139" t="s">
        <v>11003</v>
      </c>
      <c r="E9139" t="s">
        <v>11002</v>
      </c>
      <c r="F9139" t="s">
        <v>10960</v>
      </c>
      <c r="G9139">
        <v>14</v>
      </c>
      <c r="H9139" t="s">
        <v>4333</v>
      </c>
      <c r="I9139" s="160" t="s">
        <v>4009</v>
      </c>
      <c r="J9139" t="s">
        <v>10757</v>
      </c>
      <c r="K9139" s="160" t="s">
        <v>3995</v>
      </c>
      <c r="L9139" t="s">
        <v>10964</v>
      </c>
    </row>
    <row r="9140" spans="1:12">
      <c r="A9140" s="15">
        <v>2811090000</v>
      </c>
      <c r="B9140" t="s">
        <v>10744</v>
      </c>
      <c r="C9140" t="s">
        <v>10937</v>
      </c>
      <c r="D9140" t="s">
        <v>10998</v>
      </c>
      <c r="E9140" t="s">
        <v>6493</v>
      </c>
      <c r="F9140" t="s">
        <v>5265</v>
      </c>
      <c r="G9140">
        <v>14</v>
      </c>
      <c r="H9140" t="s">
        <v>4333</v>
      </c>
      <c r="I9140" s="160" t="s">
        <v>4009</v>
      </c>
      <c r="J9140" t="s">
        <v>10757</v>
      </c>
      <c r="K9140">
        <v>99</v>
      </c>
      <c r="L9140" t="s">
        <v>3999</v>
      </c>
    </row>
    <row r="9141" spans="1:12">
      <c r="A9141" s="15">
        <v>2811500000</v>
      </c>
      <c r="B9141" t="s">
        <v>10744</v>
      </c>
      <c r="C9141" t="s">
        <v>10754</v>
      </c>
      <c r="D9141" t="s">
        <v>11004</v>
      </c>
      <c r="E9141" t="s">
        <v>10755</v>
      </c>
      <c r="F9141" t="s">
        <v>10756</v>
      </c>
      <c r="G9141">
        <v>14</v>
      </c>
      <c r="H9141" t="s">
        <v>4333</v>
      </c>
      <c r="I9141" s="160" t="s">
        <v>4009</v>
      </c>
      <c r="J9141" t="s">
        <v>10757</v>
      </c>
      <c r="K9141">
        <v>99</v>
      </c>
      <c r="L9141" t="s">
        <v>3999</v>
      </c>
    </row>
    <row r="9142" spans="1:12">
      <c r="A9142" s="15">
        <v>2811500100</v>
      </c>
      <c r="B9142" t="s">
        <v>10744</v>
      </c>
      <c r="C9142" t="s">
        <v>11004</v>
      </c>
      <c r="D9142" t="s">
        <v>10754</v>
      </c>
      <c r="E9142" t="s">
        <v>10762</v>
      </c>
      <c r="F9142" t="s">
        <v>10756</v>
      </c>
      <c r="G9142">
        <v>14</v>
      </c>
      <c r="H9142" t="s">
        <v>4333</v>
      </c>
      <c r="I9142" s="160" t="s">
        <v>4009</v>
      </c>
      <c r="J9142" t="s">
        <v>10757</v>
      </c>
      <c r="K9142">
        <v>99</v>
      </c>
      <c r="L9142" t="s">
        <v>3999</v>
      </c>
    </row>
    <row r="9143" spans="1:12">
      <c r="A9143" s="15">
        <v>2811500111</v>
      </c>
      <c r="B9143" t="s">
        <v>10744</v>
      </c>
      <c r="C9143" t="s">
        <v>11004</v>
      </c>
      <c r="D9143" t="s">
        <v>10754</v>
      </c>
      <c r="E9143" t="s">
        <v>10763</v>
      </c>
      <c r="F9143" t="s">
        <v>10756</v>
      </c>
      <c r="G9143">
        <v>14</v>
      </c>
      <c r="H9143" t="s">
        <v>4333</v>
      </c>
      <c r="I9143" s="160" t="s">
        <v>4009</v>
      </c>
      <c r="J9143" t="s">
        <v>10757</v>
      </c>
      <c r="K9143">
        <v>99</v>
      </c>
      <c r="L9143" t="s">
        <v>3999</v>
      </c>
    </row>
    <row r="9144" spans="1:12">
      <c r="A9144" s="15">
        <v>2811500112</v>
      </c>
      <c r="B9144" t="s">
        <v>10744</v>
      </c>
      <c r="C9144" t="s">
        <v>11004</v>
      </c>
      <c r="D9144" t="s">
        <v>10754</v>
      </c>
      <c r="E9144" t="s">
        <v>10764</v>
      </c>
      <c r="F9144" t="s">
        <v>10756</v>
      </c>
      <c r="G9144">
        <v>14</v>
      </c>
      <c r="H9144" t="s">
        <v>4333</v>
      </c>
      <c r="I9144" s="160" t="s">
        <v>4009</v>
      </c>
      <c r="J9144" t="s">
        <v>10757</v>
      </c>
      <c r="K9144">
        <v>99</v>
      </c>
      <c r="L9144" t="s">
        <v>3999</v>
      </c>
    </row>
    <row r="9145" spans="1:12">
      <c r="A9145" s="15">
        <v>2811500120</v>
      </c>
      <c r="B9145" t="s">
        <v>10744</v>
      </c>
      <c r="C9145" t="s">
        <v>11004</v>
      </c>
      <c r="D9145" t="s">
        <v>10754</v>
      </c>
      <c r="E9145" t="s">
        <v>10765</v>
      </c>
      <c r="F9145" t="s">
        <v>10756</v>
      </c>
      <c r="G9145">
        <v>14</v>
      </c>
      <c r="H9145" t="s">
        <v>4333</v>
      </c>
      <c r="I9145" s="160" t="s">
        <v>4009</v>
      </c>
      <c r="J9145" t="s">
        <v>10757</v>
      </c>
      <c r="K9145">
        <v>99</v>
      </c>
      <c r="L9145" t="s">
        <v>3999</v>
      </c>
    </row>
    <row r="9146" spans="1:12">
      <c r="A9146" s="15">
        <v>2811500130</v>
      </c>
      <c r="B9146" t="s">
        <v>10744</v>
      </c>
      <c r="C9146" t="s">
        <v>11004</v>
      </c>
      <c r="D9146" t="s">
        <v>10754</v>
      </c>
      <c r="E9146" t="s">
        <v>10766</v>
      </c>
      <c r="F9146" t="s">
        <v>10756</v>
      </c>
      <c r="G9146">
        <v>14</v>
      </c>
      <c r="H9146" t="s">
        <v>4333</v>
      </c>
      <c r="I9146" s="160" t="s">
        <v>4009</v>
      </c>
      <c r="J9146" t="s">
        <v>10757</v>
      </c>
      <c r="K9146">
        <v>99</v>
      </c>
      <c r="L9146" t="s">
        <v>3999</v>
      </c>
    </row>
    <row r="9147" spans="1:12">
      <c r="A9147" s="15">
        <v>2811500141</v>
      </c>
      <c r="B9147" t="s">
        <v>10744</v>
      </c>
      <c r="C9147" t="s">
        <v>11004</v>
      </c>
      <c r="D9147" t="s">
        <v>10754</v>
      </c>
      <c r="E9147" t="s">
        <v>10767</v>
      </c>
      <c r="F9147" t="s">
        <v>10756</v>
      </c>
      <c r="G9147">
        <v>14</v>
      </c>
      <c r="H9147" t="s">
        <v>4333</v>
      </c>
      <c r="I9147" s="160" t="s">
        <v>4009</v>
      </c>
      <c r="J9147" t="s">
        <v>10757</v>
      </c>
      <c r="K9147">
        <v>99</v>
      </c>
      <c r="L9147" t="s">
        <v>3999</v>
      </c>
    </row>
    <row r="9148" spans="1:12">
      <c r="A9148" s="15">
        <v>2811500142</v>
      </c>
      <c r="B9148" t="s">
        <v>10744</v>
      </c>
      <c r="C9148" t="s">
        <v>11004</v>
      </c>
      <c r="D9148" t="s">
        <v>10754</v>
      </c>
      <c r="E9148" t="s">
        <v>10768</v>
      </c>
      <c r="F9148" t="s">
        <v>10756</v>
      </c>
      <c r="G9148">
        <v>14</v>
      </c>
      <c r="H9148" t="s">
        <v>4333</v>
      </c>
      <c r="I9148" s="160" t="s">
        <v>4009</v>
      </c>
      <c r="J9148" t="s">
        <v>10757</v>
      </c>
      <c r="K9148">
        <v>99</v>
      </c>
      <c r="L9148" t="s">
        <v>3999</v>
      </c>
    </row>
    <row r="9149" spans="1:12">
      <c r="A9149" s="15">
        <v>2811500150</v>
      </c>
      <c r="B9149" t="s">
        <v>10744</v>
      </c>
      <c r="C9149" t="s">
        <v>11004</v>
      </c>
      <c r="D9149" t="s">
        <v>10754</v>
      </c>
      <c r="E9149" t="s">
        <v>10769</v>
      </c>
      <c r="F9149" t="s">
        <v>10756</v>
      </c>
      <c r="G9149">
        <v>14</v>
      </c>
      <c r="H9149" t="s">
        <v>4333</v>
      </c>
      <c r="I9149" s="160" t="s">
        <v>4009</v>
      </c>
      <c r="J9149" t="s">
        <v>10757</v>
      </c>
      <c r="K9149">
        <v>99</v>
      </c>
      <c r="L9149" t="s">
        <v>3999</v>
      </c>
    </row>
    <row r="9150" spans="1:12">
      <c r="A9150" s="15">
        <v>2811500160</v>
      </c>
      <c r="B9150" t="s">
        <v>10744</v>
      </c>
      <c r="C9150" t="s">
        <v>11004</v>
      </c>
      <c r="D9150" t="s">
        <v>10754</v>
      </c>
      <c r="E9150" t="s">
        <v>10772</v>
      </c>
      <c r="F9150" t="s">
        <v>10756</v>
      </c>
      <c r="G9150">
        <v>14</v>
      </c>
      <c r="H9150" t="s">
        <v>4333</v>
      </c>
      <c r="I9150" s="160" t="s">
        <v>4009</v>
      </c>
      <c r="J9150" t="s">
        <v>10757</v>
      </c>
      <c r="K9150">
        <v>99</v>
      </c>
      <c r="L9150" t="s">
        <v>3999</v>
      </c>
    </row>
    <row r="9151" spans="1:12">
      <c r="A9151" s="15">
        <v>2811500170</v>
      </c>
      <c r="B9151" t="s">
        <v>10744</v>
      </c>
      <c r="C9151" t="s">
        <v>11004</v>
      </c>
      <c r="D9151" t="s">
        <v>10754</v>
      </c>
      <c r="E9151" t="s">
        <v>10774</v>
      </c>
      <c r="F9151" t="s">
        <v>10756</v>
      </c>
      <c r="G9151">
        <v>14</v>
      </c>
      <c r="H9151" t="s">
        <v>4333</v>
      </c>
      <c r="I9151" s="160" t="s">
        <v>4009</v>
      </c>
      <c r="J9151" t="s">
        <v>10757</v>
      </c>
      <c r="K9151">
        <v>99</v>
      </c>
      <c r="L9151" t="s">
        <v>3999</v>
      </c>
    </row>
    <row r="9152" spans="1:12">
      <c r="A9152" s="15">
        <v>2811500181</v>
      </c>
      <c r="B9152" t="s">
        <v>10744</v>
      </c>
      <c r="C9152" t="s">
        <v>11004</v>
      </c>
      <c r="D9152" t="s">
        <v>10754</v>
      </c>
      <c r="E9152" t="s">
        <v>10777</v>
      </c>
      <c r="F9152" t="s">
        <v>10756</v>
      </c>
      <c r="G9152">
        <v>14</v>
      </c>
      <c r="H9152" t="s">
        <v>4333</v>
      </c>
      <c r="I9152" s="160" t="s">
        <v>4009</v>
      </c>
      <c r="J9152" t="s">
        <v>10757</v>
      </c>
      <c r="K9152">
        <v>99</v>
      </c>
      <c r="L9152" t="s">
        <v>3999</v>
      </c>
    </row>
    <row r="9153" spans="1:12">
      <c r="A9153" s="15">
        <v>2811500182</v>
      </c>
      <c r="B9153" t="s">
        <v>10744</v>
      </c>
      <c r="C9153" t="s">
        <v>11004</v>
      </c>
      <c r="D9153" t="s">
        <v>10754</v>
      </c>
      <c r="E9153" t="s">
        <v>10778</v>
      </c>
      <c r="F9153" t="s">
        <v>10756</v>
      </c>
      <c r="G9153">
        <v>14</v>
      </c>
      <c r="H9153" t="s">
        <v>4333</v>
      </c>
      <c r="I9153" s="160" t="s">
        <v>4009</v>
      </c>
      <c r="J9153" t="s">
        <v>10757</v>
      </c>
      <c r="K9153">
        <v>99</v>
      </c>
      <c r="L9153" t="s">
        <v>3999</v>
      </c>
    </row>
    <row r="9154" spans="1:12">
      <c r="A9154" s="15">
        <v>2811500191</v>
      </c>
      <c r="B9154" t="s">
        <v>10744</v>
      </c>
      <c r="C9154" t="s">
        <v>11004</v>
      </c>
      <c r="D9154" t="s">
        <v>10754</v>
      </c>
      <c r="E9154" t="s">
        <v>10779</v>
      </c>
      <c r="F9154" t="s">
        <v>10756</v>
      </c>
      <c r="G9154">
        <v>14</v>
      </c>
      <c r="H9154" t="s">
        <v>4333</v>
      </c>
      <c r="I9154" s="160" t="s">
        <v>4009</v>
      </c>
      <c r="J9154" t="s">
        <v>10757</v>
      </c>
      <c r="K9154">
        <v>99</v>
      </c>
      <c r="L9154" t="s">
        <v>3999</v>
      </c>
    </row>
    <row r="9155" spans="1:12">
      <c r="A9155" s="15">
        <v>2811500192</v>
      </c>
      <c r="B9155" t="s">
        <v>10744</v>
      </c>
      <c r="C9155" t="s">
        <v>11004</v>
      </c>
      <c r="D9155" t="s">
        <v>10754</v>
      </c>
      <c r="E9155" t="s">
        <v>10780</v>
      </c>
      <c r="F9155" t="s">
        <v>10756</v>
      </c>
      <c r="G9155">
        <v>14</v>
      </c>
      <c r="H9155" t="s">
        <v>4333</v>
      </c>
      <c r="I9155" s="160" t="s">
        <v>4009</v>
      </c>
      <c r="J9155" t="s">
        <v>10757</v>
      </c>
      <c r="K9155">
        <v>99</v>
      </c>
      <c r="L9155" t="s">
        <v>3999</v>
      </c>
    </row>
    <row r="9156" spans="1:12">
      <c r="A9156" s="15">
        <v>2811500201</v>
      </c>
      <c r="B9156" t="s">
        <v>10744</v>
      </c>
      <c r="C9156" t="s">
        <v>11004</v>
      </c>
      <c r="D9156" t="s">
        <v>10754</v>
      </c>
      <c r="E9156" t="s">
        <v>10781</v>
      </c>
      <c r="F9156" t="s">
        <v>10756</v>
      </c>
      <c r="G9156">
        <v>14</v>
      </c>
      <c r="H9156" t="s">
        <v>4333</v>
      </c>
      <c r="I9156" s="160" t="s">
        <v>4009</v>
      </c>
      <c r="J9156" t="s">
        <v>10757</v>
      </c>
      <c r="K9156">
        <v>99</v>
      </c>
      <c r="L9156" t="s">
        <v>3999</v>
      </c>
    </row>
    <row r="9157" spans="1:12">
      <c r="A9157" s="15">
        <v>2811500202</v>
      </c>
      <c r="B9157" t="s">
        <v>10744</v>
      </c>
      <c r="C9157" t="s">
        <v>11004</v>
      </c>
      <c r="D9157" t="s">
        <v>10754</v>
      </c>
      <c r="E9157" t="s">
        <v>10782</v>
      </c>
      <c r="F9157" t="s">
        <v>10756</v>
      </c>
      <c r="G9157">
        <v>14</v>
      </c>
      <c r="H9157" t="s">
        <v>4333</v>
      </c>
      <c r="I9157" s="160" t="s">
        <v>4009</v>
      </c>
      <c r="J9157" t="s">
        <v>10757</v>
      </c>
      <c r="K9157">
        <v>99</v>
      </c>
      <c r="L9157" t="s">
        <v>3999</v>
      </c>
    </row>
    <row r="9158" spans="1:12">
      <c r="A9158" s="15">
        <v>2811500210</v>
      </c>
      <c r="B9158" t="s">
        <v>10744</v>
      </c>
      <c r="C9158" t="s">
        <v>11004</v>
      </c>
      <c r="D9158" t="s">
        <v>10754</v>
      </c>
      <c r="E9158" t="s">
        <v>10783</v>
      </c>
      <c r="F9158" t="s">
        <v>10756</v>
      </c>
      <c r="G9158">
        <v>14</v>
      </c>
      <c r="H9158" t="s">
        <v>4333</v>
      </c>
      <c r="I9158" s="160" t="s">
        <v>4009</v>
      </c>
      <c r="J9158" t="s">
        <v>10757</v>
      </c>
      <c r="K9158">
        <v>99</v>
      </c>
      <c r="L9158" t="s">
        <v>3999</v>
      </c>
    </row>
    <row r="9159" spans="1:12">
      <c r="A9159" s="15">
        <v>2811500220</v>
      </c>
      <c r="B9159" t="s">
        <v>10744</v>
      </c>
      <c r="C9159" t="s">
        <v>11004</v>
      </c>
      <c r="D9159" t="s">
        <v>10754</v>
      </c>
      <c r="E9159" t="s">
        <v>10784</v>
      </c>
      <c r="F9159" t="s">
        <v>10756</v>
      </c>
      <c r="G9159">
        <v>14</v>
      </c>
      <c r="H9159" t="s">
        <v>4333</v>
      </c>
      <c r="I9159" s="160" t="s">
        <v>4009</v>
      </c>
      <c r="J9159" t="s">
        <v>10757</v>
      </c>
      <c r="K9159">
        <v>99</v>
      </c>
      <c r="L9159" t="s">
        <v>3999</v>
      </c>
    </row>
    <row r="9160" spans="1:12">
      <c r="A9160" s="15">
        <v>2811500230</v>
      </c>
      <c r="B9160" t="s">
        <v>10744</v>
      </c>
      <c r="C9160" t="s">
        <v>11004</v>
      </c>
      <c r="D9160" t="s">
        <v>10754</v>
      </c>
      <c r="E9160" t="s">
        <v>10785</v>
      </c>
      <c r="F9160" t="s">
        <v>10756</v>
      </c>
      <c r="G9160">
        <v>14</v>
      </c>
      <c r="H9160" t="s">
        <v>4333</v>
      </c>
      <c r="I9160" s="160" t="s">
        <v>4009</v>
      </c>
      <c r="J9160" t="s">
        <v>10757</v>
      </c>
      <c r="K9160">
        <v>99</v>
      </c>
      <c r="L9160" t="s">
        <v>3999</v>
      </c>
    </row>
    <row r="9161" spans="1:12">
      <c r="A9161" s="15">
        <v>2811500240</v>
      </c>
      <c r="B9161" t="s">
        <v>10744</v>
      </c>
      <c r="C9161" t="s">
        <v>11004</v>
      </c>
      <c r="D9161" t="s">
        <v>10754</v>
      </c>
      <c r="E9161" t="s">
        <v>10786</v>
      </c>
      <c r="F9161" t="s">
        <v>10756</v>
      </c>
      <c r="G9161">
        <v>14</v>
      </c>
      <c r="H9161" t="s">
        <v>4333</v>
      </c>
      <c r="I9161" s="160" t="s">
        <v>4009</v>
      </c>
      <c r="J9161" t="s">
        <v>10757</v>
      </c>
      <c r="K9161">
        <v>99</v>
      </c>
      <c r="L9161" t="s">
        <v>3999</v>
      </c>
    </row>
    <row r="9162" spans="1:12">
      <c r="A9162" s="15">
        <v>2811500250</v>
      </c>
      <c r="B9162" t="s">
        <v>10744</v>
      </c>
      <c r="C9162" t="s">
        <v>11004</v>
      </c>
      <c r="D9162" t="s">
        <v>10754</v>
      </c>
      <c r="E9162" t="s">
        <v>10787</v>
      </c>
      <c r="F9162" t="s">
        <v>10756</v>
      </c>
      <c r="G9162">
        <v>14</v>
      </c>
      <c r="H9162" t="s">
        <v>4333</v>
      </c>
      <c r="I9162" s="160" t="s">
        <v>4009</v>
      </c>
      <c r="J9162" t="s">
        <v>10757</v>
      </c>
      <c r="K9162">
        <v>99</v>
      </c>
      <c r="L9162" t="s">
        <v>3999</v>
      </c>
    </row>
    <row r="9163" spans="1:12">
      <c r="A9163" s="15">
        <v>2811500261</v>
      </c>
      <c r="B9163" t="s">
        <v>10744</v>
      </c>
      <c r="C9163" t="s">
        <v>11004</v>
      </c>
      <c r="D9163" t="s">
        <v>10754</v>
      </c>
      <c r="E9163" t="s">
        <v>10788</v>
      </c>
      <c r="F9163" t="s">
        <v>10756</v>
      </c>
      <c r="G9163">
        <v>14</v>
      </c>
      <c r="H9163" t="s">
        <v>4333</v>
      </c>
      <c r="I9163" s="160" t="s">
        <v>4009</v>
      </c>
      <c r="J9163" t="s">
        <v>10757</v>
      </c>
      <c r="K9163">
        <v>99</v>
      </c>
      <c r="L9163" t="s">
        <v>3999</v>
      </c>
    </row>
    <row r="9164" spans="1:12">
      <c r="A9164" s="15">
        <v>2811500262</v>
      </c>
      <c r="B9164" t="s">
        <v>10744</v>
      </c>
      <c r="C9164" t="s">
        <v>11004</v>
      </c>
      <c r="D9164" t="s">
        <v>10754</v>
      </c>
      <c r="E9164" t="s">
        <v>10789</v>
      </c>
      <c r="F9164" t="s">
        <v>10756</v>
      </c>
      <c r="G9164">
        <v>14</v>
      </c>
      <c r="H9164" t="s">
        <v>4333</v>
      </c>
      <c r="I9164" s="160" t="s">
        <v>4009</v>
      </c>
      <c r="J9164" t="s">
        <v>10757</v>
      </c>
      <c r="K9164">
        <v>99</v>
      </c>
      <c r="L9164" t="s">
        <v>3999</v>
      </c>
    </row>
    <row r="9165" spans="1:12">
      <c r="A9165" s="15">
        <v>2811500300</v>
      </c>
      <c r="B9165" t="s">
        <v>10744</v>
      </c>
      <c r="C9165" t="s">
        <v>11004</v>
      </c>
      <c r="D9165" t="s">
        <v>10754</v>
      </c>
      <c r="E9165" t="s">
        <v>10792</v>
      </c>
      <c r="F9165" t="s">
        <v>10756</v>
      </c>
      <c r="G9165">
        <v>14</v>
      </c>
      <c r="H9165" t="s">
        <v>4333</v>
      </c>
      <c r="I9165" s="160" t="s">
        <v>4009</v>
      </c>
      <c r="J9165" t="s">
        <v>10757</v>
      </c>
      <c r="K9165">
        <v>99</v>
      </c>
      <c r="L9165" t="s">
        <v>3999</v>
      </c>
    </row>
    <row r="9166" spans="1:12">
      <c r="A9166" s="15">
        <v>2811500310</v>
      </c>
      <c r="B9166" t="s">
        <v>10744</v>
      </c>
      <c r="C9166" t="s">
        <v>11004</v>
      </c>
      <c r="D9166" t="s">
        <v>10754</v>
      </c>
      <c r="E9166" t="s">
        <v>10793</v>
      </c>
      <c r="F9166" t="s">
        <v>10756</v>
      </c>
      <c r="G9166">
        <v>14</v>
      </c>
      <c r="H9166" t="s">
        <v>4333</v>
      </c>
      <c r="I9166" s="160" t="s">
        <v>4009</v>
      </c>
      <c r="J9166" t="s">
        <v>10757</v>
      </c>
      <c r="K9166">
        <v>99</v>
      </c>
      <c r="L9166" t="s">
        <v>3999</v>
      </c>
    </row>
    <row r="9167" spans="1:12">
      <c r="A9167" s="15">
        <v>2811500320</v>
      </c>
      <c r="B9167" t="s">
        <v>10744</v>
      </c>
      <c r="C9167" t="s">
        <v>11004</v>
      </c>
      <c r="D9167" t="s">
        <v>10754</v>
      </c>
      <c r="E9167" t="s">
        <v>10794</v>
      </c>
      <c r="F9167" t="s">
        <v>10756</v>
      </c>
      <c r="G9167">
        <v>14</v>
      </c>
      <c r="H9167" t="s">
        <v>4333</v>
      </c>
      <c r="I9167" s="160" t="s">
        <v>4009</v>
      </c>
      <c r="J9167" t="s">
        <v>10757</v>
      </c>
      <c r="K9167">
        <v>99</v>
      </c>
      <c r="L9167" t="s">
        <v>3999</v>
      </c>
    </row>
    <row r="9168" spans="1:12">
      <c r="A9168" s="15">
        <v>2811500330</v>
      </c>
      <c r="B9168" t="s">
        <v>10744</v>
      </c>
      <c r="C9168" t="s">
        <v>11004</v>
      </c>
      <c r="D9168" t="s">
        <v>10754</v>
      </c>
      <c r="E9168" t="s">
        <v>10795</v>
      </c>
      <c r="F9168" t="s">
        <v>10756</v>
      </c>
      <c r="G9168">
        <v>14</v>
      </c>
      <c r="H9168" t="s">
        <v>4333</v>
      </c>
      <c r="I9168" s="160" t="s">
        <v>4009</v>
      </c>
      <c r="J9168" t="s">
        <v>10757</v>
      </c>
      <c r="K9168">
        <v>99</v>
      </c>
      <c r="L9168" t="s">
        <v>3999</v>
      </c>
    </row>
    <row r="9169" spans="1:12">
      <c r="A9169" s="15">
        <v>2811500340</v>
      </c>
      <c r="B9169" t="s">
        <v>10744</v>
      </c>
      <c r="C9169" t="s">
        <v>11004</v>
      </c>
      <c r="D9169" t="s">
        <v>10754</v>
      </c>
      <c r="E9169" t="s">
        <v>10796</v>
      </c>
      <c r="F9169" t="s">
        <v>10756</v>
      </c>
      <c r="G9169">
        <v>14</v>
      </c>
      <c r="H9169" t="s">
        <v>4333</v>
      </c>
      <c r="I9169" s="160" t="s">
        <v>4009</v>
      </c>
      <c r="J9169" t="s">
        <v>10757</v>
      </c>
      <c r="K9169">
        <v>99</v>
      </c>
      <c r="L9169" t="s">
        <v>3999</v>
      </c>
    </row>
    <row r="9170" spans="1:12">
      <c r="A9170" s="15">
        <v>2811500350</v>
      </c>
      <c r="B9170" t="s">
        <v>10744</v>
      </c>
      <c r="C9170" t="s">
        <v>11004</v>
      </c>
      <c r="D9170" t="s">
        <v>10754</v>
      </c>
      <c r="E9170" t="s">
        <v>10797</v>
      </c>
      <c r="F9170" t="s">
        <v>10756</v>
      </c>
      <c r="G9170">
        <v>14</v>
      </c>
      <c r="H9170" t="s">
        <v>4333</v>
      </c>
      <c r="I9170" s="160" t="s">
        <v>4009</v>
      </c>
      <c r="J9170" t="s">
        <v>10757</v>
      </c>
      <c r="K9170">
        <v>99</v>
      </c>
      <c r="L9170" t="s">
        <v>3999</v>
      </c>
    </row>
    <row r="9171" spans="1:12">
      <c r="A9171" s="15">
        <v>2811500360</v>
      </c>
      <c r="B9171" t="s">
        <v>10744</v>
      </c>
      <c r="C9171" t="s">
        <v>11004</v>
      </c>
      <c r="D9171" t="s">
        <v>10754</v>
      </c>
      <c r="E9171" t="s">
        <v>10798</v>
      </c>
      <c r="F9171" t="s">
        <v>10756</v>
      </c>
      <c r="G9171">
        <v>14</v>
      </c>
      <c r="H9171" t="s">
        <v>4333</v>
      </c>
      <c r="I9171" s="160" t="s">
        <v>4009</v>
      </c>
      <c r="J9171" t="s">
        <v>10757</v>
      </c>
      <c r="K9171">
        <v>99</v>
      </c>
      <c r="L9171" t="s">
        <v>3999</v>
      </c>
    </row>
    <row r="9172" spans="1:12">
      <c r="A9172" s="15">
        <v>2811500370</v>
      </c>
      <c r="B9172" t="s">
        <v>10744</v>
      </c>
      <c r="C9172" t="s">
        <v>11004</v>
      </c>
      <c r="D9172" t="s">
        <v>10754</v>
      </c>
      <c r="E9172" t="s">
        <v>10799</v>
      </c>
      <c r="F9172" t="s">
        <v>10756</v>
      </c>
      <c r="G9172">
        <v>14</v>
      </c>
      <c r="H9172" t="s">
        <v>4333</v>
      </c>
      <c r="I9172" s="160" t="s">
        <v>4009</v>
      </c>
      <c r="J9172" t="s">
        <v>10757</v>
      </c>
      <c r="K9172">
        <v>99</v>
      </c>
      <c r="L9172" t="s">
        <v>3999</v>
      </c>
    </row>
    <row r="9173" spans="1:12">
      <c r="A9173" s="15">
        <v>2811500380</v>
      </c>
      <c r="B9173" t="s">
        <v>10744</v>
      </c>
      <c r="C9173" t="s">
        <v>11004</v>
      </c>
      <c r="D9173" t="s">
        <v>10754</v>
      </c>
      <c r="E9173" t="s">
        <v>10800</v>
      </c>
      <c r="F9173" t="s">
        <v>10756</v>
      </c>
      <c r="G9173">
        <v>14</v>
      </c>
      <c r="H9173" t="s">
        <v>4333</v>
      </c>
      <c r="I9173" s="160" t="s">
        <v>4009</v>
      </c>
      <c r="J9173" t="s">
        <v>10757</v>
      </c>
      <c r="K9173">
        <v>99</v>
      </c>
      <c r="L9173" t="s">
        <v>3999</v>
      </c>
    </row>
    <row r="9174" spans="1:12">
      <c r="A9174" s="15">
        <v>2811500390</v>
      </c>
      <c r="B9174" t="s">
        <v>10744</v>
      </c>
      <c r="C9174" t="s">
        <v>11004</v>
      </c>
      <c r="D9174" t="s">
        <v>10754</v>
      </c>
      <c r="E9174" t="s">
        <v>10801</v>
      </c>
      <c r="F9174" t="s">
        <v>10756</v>
      </c>
      <c r="G9174">
        <v>14</v>
      </c>
      <c r="H9174" t="s">
        <v>4333</v>
      </c>
      <c r="I9174" s="160" t="s">
        <v>4009</v>
      </c>
      <c r="J9174" t="s">
        <v>10757</v>
      </c>
      <c r="K9174">
        <v>99</v>
      </c>
      <c r="L9174" t="s">
        <v>3999</v>
      </c>
    </row>
    <row r="9175" spans="1:12">
      <c r="A9175" s="15">
        <v>2811500400</v>
      </c>
      <c r="B9175" t="s">
        <v>10744</v>
      </c>
      <c r="C9175" t="s">
        <v>11004</v>
      </c>
      <c r="D9175" t="s">
        <v>10754</v>
      </c>
      <c r="E9175" t="s">
        <v>10802</v>
      </c>
      <c r="F9175" t="s">
        <v>10756</v>
      </c>
      <c r="G9175">
        <v>14</v>
      </c>
      <c r="H9175" t="s">
        <v>4333</v>
      </c>
      <c r="I9175" s="160" t="s">
        <v>4009</v>
      </c>
      <c r="J9175" t="s">
        <v>10757</v>
      </c>
      <c r="K9175">
        <v>99</v>
      </c>
      <c r="L9175" t="s">
        <v>3999</v>
      </c>
    </row>
    <row r="9176" spans="1:12">
      <c r="A9176" s="15">
        <v>2811500410</v>
      </c>
      <c r="B9176" t="s">
        <v>10744</v>
      </c>
      <c r="C9176" t="s">
        <v>11004</v>
      </c>
      <c r="D9176" t="s">
        <v>10754</v>
      </c>
      <c r="E9176" t="s">
        <v>10803</v>
      </c>
      <c r="F9176" t="s">
        <v>10756</v>
      </c>
      <c r="G9176">
        <v>14</v>
      </c>
      <c r="H9176" t="s">
        <v>4333</v>
      </c>
      <c r="I9176" s="160" t="s">
        <v>4009</v>
      </c>
      <c r="J9176" t="s">
        <v>10757</v>
      </c>
      <c r="K9176">
        <v>99</v>
      </c>
      <c r="L9176" t="s">
        <v>3999</v>
      </c>
    </row>
    <row r="9177" spans="1:12">
      <c r="A9177" s="15">
        <v>2811500420</v>
      </c>
      <c r="B9177" t="s">
        <v>10744</v>
      </c>
      <c r="C9177" t="s">
        <v>11004</v>
      </c>
      <c r="D9177" t="s">
        <v>10754</v>
      </c>
      <c r="E9177" t="s">
        <v>10804</v>
      </c>
      <c r="F9177" t="s">
        <v>10756</v>
      </c>
      <c r="G9177">
        <v>14</v>
      </c>
      <c r="H9177" t="s">
        <v>4333</v>
      </c>
      <c r="I9177" s="160" t="s">
        <v>4009</v>
      </c>
      <c r="J9177" t="s">
        <v>10757</v>
      </c>
      <c r="K9177">
        <v>99</v>
      </c>
      <c r="L9177" t="s">
        <v>3999</v>
      </c>
    </row>
    <row r="9178" spans="1:12">
      <c r="A9178" s="15">
        <v>2811500430</v>
      </c>
      <c r="B9178" t="s">
        <v>10744</v>
      </c>
      <c r="C9178" t="s">
        <v>11004</v>
      </c>
      <c r="D9178" t="s">
        <v>10754</v>
      </c>
      <c r="E9178" t="s">
        <v>10805</v>
      </c>
      <c r="F9178" t="s">
        <v>10756</v>
      </c>
      <c r="G9178">
        <v>14</v>
      </c>
      <c r="H9178" t="s">
        <v>4333</v>
      </c>
      <c r="I9178" s="160" t="s">
        <v>4009</v>
      </c>
      <c r="J9178" t="s">
        <v>10757</v>
      </c>
      <c r="K9178">
        <v>99</v>
      </c>
      <c r="L9178" t="s">
        <v>3999</v>
      </c>
    </row>
    <row r="9179" spans="1:12">
      <c r="A9179" s="15">
        <v>2811500440</v>
      </c>
      <c r="B9179" t="s">
        <v>10744</v>
      </c>
      <c r="C9179" t="s">
        <v>11004</v>
      </c>
      <c r="D9179" t="s">
        <v>10754</v>
      </c>
      <c r="E9179" t="s">
        <v>10806</v>
      </c>
      <c r="F9179" t="s">
        <v>10756</v>
      </c>
      <c r="G9179">
        <v>14</v>
      </c>
      <c r="H9179" t="s">
        <v>4333</v>
      </c>
      <c r="I9179" s="160" t="s">
        <v>4009</v>
      </c>
      <c r="J9179" t="s">
        <v>10757</v>
      </c>
      <c r="K9179">
        <v>99</v>
      </c>
      <c r="L9179" t="s">
        <v>3999</v>
      </c>
    </row>
    <row r="9180" spans="1:12">
      <c r="A9180" s="15">
        <v>2811500450</v>
      </c>
      <c r="B9180" t="s">
        <v>10744</v>
      </c>
      <c r="C9180" t="s">
        <v>11004</v>
      </c>
      <c r="D9180" t="s">
        <v>10754</v>
      </c>
      <c r="E9180" t="s">
        <v>10807</v>
      </c>
      <c r="F9180" t="s">
        <v>10756</v>
      </c>
      <c r="G9180">
        <v>14</v>
      </c>
      <c r="H9180" t="s">
        <v>4333</v>
      </c>
      <c r="I9180" s="160" t="s">
        <v>4009</v>
      </c>
      <c r="J9180" t="s">
        <v>10757</v>
      </c>
      <c r="K9180">
        <v>99</v>
      </c>
      <c r="L9180" t="s">
        <v>3999</v>
      </c>
    </row>
    <row r="9181" spans="1:12">
      <c r="A9181" s="15">
        <v>2811500500</v>
      </c>
      <c r="B9181" t="s">
        <v>10744</v>
      </c>
      <c r="C9181" t="s">
        <v>11004</v>
      </c>
      <c r="D9181" t="s">
        <v>10754</v>
      </c>
      <c r="E9181" t="s">
        <v>10808</v>
      </c>
      <c r="F9181" t="s">
        <v>10756</v>
      </c>
      <c r="G9181">
        <v>14</v>
      </c>
      <c r="H9181" t="s">
        <v>4333</v>
      </c>
      <c r="I9181" s="160" t="s">
        <v>4009</v>
      </c>
      <c r="J9181" t="s">
        <v>10757</v>
      </c>
      <c r="K9181">
        <v>99</v>
      </c>
      <c r="L9181" t="s">
        <v>3999</v>
      </c>
    </row>
    <row r="9182" spans="1:12">
      <c r="A9182" s="15">
        <v>2811500600</v>
      </c>
      <c r="B9182" t="s">
        <v>10744</v>
      </c>
      <c r="C9182" t="s">
        <v>11004</v>
      </c>
      <c r="D9182" t="s">
        <v>10754</v>
      </c>
      <c r="E9182" t="s">
        <v>11005</v>
      </c>
      <c r="F9182" t="s">
        <v>10756</v>
      </c>
      <c r="G9182">
        <v>14</v>
      </c>
      <c r="H9182" t="s">
        <v>4333</v>
      </c>
      <c r="I9182" s="160" t="s">
        <v>4009</v>
      </c>
      <c r="J9182" t="s">
        <v>10757</v>
      </c>
      <c r="K9182">
        <v>99</v>
      </c>
      <c r="L9182" t="s">
        <v>3999</v>
      </c>
    </row>
    <row r="9183" spans="1:12">
      <c r="A9183" s="15">
        <v>2811500610</v>
      </c>
      <c r="B9183" t="s">
        <v>10744</v>
      </c>
      <c r="C9183" t="s">
        <v>11004</v>
      </c>
      <c r="D9183" t="s">
        <v>10754</v>
      </c>
      <c r="E9183" t="s">
        <v>10810</v>
      </c>
      <c r="F9183" t="s">
        <v>10756</v>
      </c>
      <c r="G9183">
        <v>14</v>
      </c>
      <c r="H9183" t="s">
        <v>4333</v>
      </c>
      <c r="I9183" s="160" t="s">
        <v>4009</v>
      </c>
      <c r="J9183" t="s">
        <v>10757</v>
      </c>
      <c r="K9183">
        <v>99</v>
      </c>
      <c r="L9183" t="s">
        <v>3999</v>
      </c>
    </row>
    <row r="9184" spans="1:12">
      <c r="A9184" s="15">
        <v>2811500620</v>
      </c>
      <c r="B9184" t="s">
        <v>10744</v>
      </c>
      <c r="C9184" t="s">
        <v>11004</v>
      </c>
      <c r="D9184" t="s">
        <v>10754</v>
      </c>
      <c r="E9184" t="s">
        <v>10811</v>
      </c>
      <c r="F9184" t="s">
        <v>10756</v>
      </c>
      <c r="G9184">
        <v>14</v>
      </c>
      <c r="H9184" t="s">
        <v>4333</v>
      </c>
      <c r="I9184" s="160" t="s">
        <v>4009</v>
      </c>
      <c r="J9184" t="s">
        <v>10757</v>
      </c>
      <c r="K9184">
        <v>99</v>
      </c>
      <c r="L9184" t="s">
        <v>3999</v>
      </c>
    </row>
    <row r="9185" spans="1:12">
      <c r="A9185" s="15">
        <v>2811501000</v>
      </c>
      <c r="B9185" t="s">
        <v>10744</v>
      </c>
      <c r="C9185" t="s">
        <v>11004</v>
      </c>
      <c r="D9185" t="s">
        <v>10812</v>
      </c>
      <c r="E9185" t="s">
        <v>10813</v>
      </c>
      <c r="F9185" t="s">
        <v>10756</v>
      </c>
      <c r="G9185">
        <v>14</v>
      </c>
      <c r="H9185" t="s">
        <v>4333</v>
      </c>
      <c r="I9185" s="160" t="s">
        <v>4009</v>
      </c>
      <c r="J9185" t="s">
        <v>10757</v>
      </c>
      <c r="K9185">
        <v>99</v>
      </c>
      <c r="L9185" t="s">
        <v>3999</v>
      </c>
    </row>
    <row r="9186" spans="1:12">
      <c r="A9186" s="15">
        <v>2811501105</v>
      </c>
      <c r="B9186" t="s">
        <v>10744</v>
      </c>
      <c r="C9186" t="s">
        <v>11004</v>
      </c>
      <c r="D9186" t="s">
        <v>10812</v>
      </c>
      <c r="E9186" t="s">
        <v>10814</v>
      </c>
      <c r="F9186" t="s">
        <v>10756</v>
      </c>
      <c r="G9186">
        <v>14</v>
      </c>
      <c r="H9186" t="s">
        <v>4333</v>
      </c>
      <c r="I9186" s="160" t="s">
        <v>4009</v>
      </c>
      <c r="J9186" t="s">
        <v>10757</v>
      </c>
      <c r="K9186">
        <v>99</v>
      </c>
      <c r="L9186" t="s">
        <v>3999</v>
      </c>
    </row>
    <row r="9187" spans="1:12">
      <c r="A9187" s="15">
        <v>2811501130</v>
      </c>
      <c r="B9187" t="s">
        <v>10744</v>
      </c>
      <c r="C9187" t="s">
        <v>11004</v>
      </c>
      <c r="D9187" t="s">
        <v>10812</v>
      </c>
      <c r="E9187" t="s">
        <v>10815</v>
      </c>
      <c r="F9187" t="s">
        <v>10756</v>
      </c>
      <c r="G9187">
        <v>14</v>
      </c>
      <c r="H9187" t="s">
        <v>4333</v>
      </c>
      <c r="I9187" s="160" t="s">
        <v>4009</v>
      </c>
      <c r="J9187" t="s">
        <v>10757</v>
      </c>
      <c r="K9187">
        <v>99</v>
      </c>
      <c r="L9187" t="s">
        <v>3999</v>
      </c>
    </row>
    <row r="9188" spans="1:12">
      <c r="A9188" s="15">
        <v>2811501170</v>
      </c>
      <c r="B9188" t="s">
        <v>10744</v>
      </c>
      <c r="C9188" t="s">
        <v>11004</v>
      </c>
      <c r="D9188" t="s">
        <v>10812</v>
      </c>
      <c r="E9188" t="s">
        <v>10816</v>
      </c>
      <c r="F9188" t="s">
        <v>10756</v>
      </c>
      <c r="G9188">
        <v>14</v>
      </c>
      <c r="H9188" t="s">
        <v>4333</v>
      </c>
      <c r="I9188" s="160" t="s">
        <v>4009</v>
      </c>
      <c r="J9188" t="s">
        <v>10757</v>
      </c>
      <c r="K9188">
        <v>99</v>
      </c>
      <c r="L9188" t="s">
        <v>3999</v>
      </c>
    </row>
    <row r="9189" spans="1:12">
      <c r="A9189" s="15">
        <v>2811501260</v>
      </c>
      <c r="B9189" t="s">
        <v>10744</v>
      </c>
      <c r="C9189" t="s">
        <v>11004</v>
      </c>
      <c r="D9189" t="s">
        <v>10812</v>
      </c>
      <c r="E9189" t="s">
        <v>10817</v>
      </c>
      <c r="F9189" t="s">
        <v>10756</v>
      </c>
      <c r="G9189">
        <v>14</v>
      </c>
      <c r="H9189" t="s">
        <v>4333</v>
      </c>
      <c r="I9189" s="160" t="s">
        <v>4009</v>
      </c>
      <c r="J9189" t="s">
        <v>10757</v>
      </c>
      <c r="K9189">
        <v>99</v>
      </c>
      <c r="L9189" t="s">
        <v>3999</v>
      </c>
    </row>
    <row r="9190" spans="1:12">
      <c r="A9190" s="15">
        <v>2811501270</v>
      </c>
      <c r="B9190" t="s">
        <v>10744</v>
      </c>
      <c r="C9190" t="s">
        <v>11004</v>
      </c>
      <c r="D9190" t="s">
        <v>10812</v>
      </c>
      <c r="E9190" t="s">
        <v>10818</v>
      </c>
      <c r="F9190" t="s">
        <v>10756</v>
      </c>
      <c r="G9190">
        <v>14</v>
      </c>
      <c r="H9190" t="s">
        <v>4333</v>
      </c>
      <c r="I9190" s="160" t="s">
        <v>4009</v>
      </c>
      <c r="J9190" t="s">
        <v>10757</v>
      </c>
      <c r="K9190">
        <v>99</v>
      </c>
      <c r="L9190" t="s">
        <v>3999</v>
      </c>
    </row>
    <row r="9191" spans="1:12">
      <c r="A9191" s="15">
        <v>2811502000</v>
      </c>
      <c r="B9191" t="s">
        <v>10744</v>
      </c>
      <c r="C9191" t="s">
        <v>11004</v>
      </c>
      <c r="D9191" t="s">
        <v>10819</v>
      </c>
      <c r="E9191" t="s">
        <v>10813</v>
      </c>
      <c r="F9191" t="s">
        <v>10756</v>
      </c>
      <c r="G9191">
        <v>14</v>
      </c>
      <c r="H9191" t="s">
        <v>4333</v>
      </c>
      <c r="I9191" s="160" t="s">
        <v>4009</v>
      </c>
      <c r="J9191" t="s">
        <v>10757</v>
      </c>
      <c r="K9191">
        <v>99</v>
      </c>
      <c r="L9191" t="s">
        <v>3999</v>
      </c>
    </row>
    <row r="9192" spans="1:12">
      <c r="A9192" s="15">
        <v>2811502105</v>
      </c>
      <c r="B9192" t="s">
        <v>10744</v>
      </c>
      <c r="C9192" t="s">
        <v>11004</v>
      </c>
      <c r="D9192" t="s">
        <v>10819</v>
      </c>
      <c r="E9192" t="s">
        <v>10814</v>
      </c>
      <c r="F9192" t="s">
        <v>10756</v>
      </c>
      <c r="G9192">
        <v>14</v>
      </c>
      <c r="H9192" t="s">
        <v>4333</v>
      </c>
      <c r="I9192" s="160" t="s">
        <v>4009</v>
      </c>
      <c r="J9192" t="s">
        <v>10757</v>
      </c>
      <c r="K9192">
        <v>99</v>
      </c>
      <c r="L9192" t="s">
        <v>3999</v>
      </c>
    </row>
    <row r="9193" spans="1:12">
      <c r="A9193" s="15">
        <v>2811502130</v>
      </c>
      <c r="B9193" t="s">
        <v>10744</v>
      </c>
      <c r="C9193" t="s">
        <v>11004</v>
      </c>
      <c r="D9193" t="s">
        <v>10819</v>
      </c>
      <c r="E9193" t="s">
        <v>10815</v>
      </c>
      <c r="F9193" t="s">
        <v>10756</v>
      </c>
      <c r="G9193">
        <v>14</v>
      </c>
      <c r="H9193" t="s">
        <v>4333</v>
      </c>
      <c r="I9193" s="160" t="s">
        <v>4009</v>
      </c>
      <c r="J9193" t="s">
        <v>10757</v>
      </c>
      <c r="K9193">
        <v>99</v>
      </c>
      <c r="L9193" t="s">
        <v>3999</v>
      </c>
    </row>
    <row r="9194" spans="1:12">
      <c r="A9194" s="15">
        <v>2811502170</v>
      </c>
      <c r="B9194" t="s">
        <v>10744</v>
      </c>
      <c r="C9194" t="s">
        <v>11004</v>
      </c>
      <c r="D9194" t="s">
        <v>10819</v>
      </c>
      <c r="E9194" t="s">
        <v>10816</v>
      </c>
      <c r="F9194" t="s">
        <v>10756</v>
      </c>
      <c r="G9194">
        <v>14</v>
      </c>
      <c r="H9194" t="s">
        <v>4333</v>
      </c>
      <c r="I9194" s="160" t="s">
        <v>4009</v>
      </c>
      <c r="J9194" t="s">
        <v>10757</v>
      </c>
      <c r="K9194">
        <v>99</v>
      </c>
      <c r="L9194" t="s">
        <v>3999</v>
      </c>
    </row>
    <row r="9195" spans="1:12">
      <c r="A9195" s="15">
        <v>2811502260</v>
      </c>
      <c r="B9195" t="s">
        <v>10744</v>
      </c>
      <c r="C9195" t="s">
        <v>11004</v>
      </c>
      <c r="D9195" t="s">
        <v>10819</v>
      </c>
      <c r="E9195" t="s">
        <v>10817</v>
      </c>
      <c r="F9195" t="s">
        <v>10756</v>
      </c>
      <c r="G9195">
        <v>14</v>
      </c>
      <c r="H9195" t="s">
        <v>4333</v>
      </c>
      <c r="I9195" s="160" t="s">
        <v>4009</v>
      </c>
      <c r="J9195" t="s">
        <v>10757</v>
      </c>
      <c r="K9195">
        <v>99</v>
      </c>
      <c r="L9195" t="s">
        <v>3999</v>
      </c>
    </row>
    <row r="9196" spans="1:12">
      <c r="A9196" s="15">
        <v>2811502270</v>
      </c>
      <c r="B9196" t="s">
        <v>10744</v>
      </c>
      <c r="C9196" t="s">
        <v>11004</v>
      </c>
      <c r="D9196" t="s">
        <v>10819</v>
      </c>
      <c r="E9196" t="s">
        <v>10818</v>
      </c>
      <c r="F9196" t="s">
        <v>10756</v>
      </c>
      <c r="G9196">
        <v>14</v>
      </c>
      <c r="H9196" t="s">
        <v>4333</v>
      </c>
      <c r="I9196" s="160" t="s">
        <v>4009</v>
      </c>
      <c r="J9196" t="s">
        <v>10757</v>
      </c>
      <c r="K9196">
        <v>99</v>
      </c>
      <c r="L9196" t="s">
        <v>3999</v>
      </c>
    </row>
    <row r="9197" spans="1:12">
      <c r="A9197" s="15">
        <v>2812001000</v>
      </c>
      <c r="B9197" t="s">
        <v>10744</v>
      </c>
      <c r="C9197" t="s">
        <v>5470</v>
      </c>
      <c r="D9197" t="s">
        <v>11006</v>
      </c>
      <c r="E9197" t="s">
        <v>1004</v>
      </c>
      <c r="F9197" t="s">
        <v>5265</v>
      </c>
      <c r="G9197" s="160" t="s">
        <v>4076</v>
      </c>
      <c r="H9197" t="s">
        <v>4330</v>
      </c>
      <c r="I9197" s="160" t="s">
        <v>4007</v>
      </c>
      <c r="J9197" t="s">
        <v>5471</v>
      </c>
      <c r="K9197">
        <v>99</v>
      </c>
      <c r="L9197" t="s">
        <v>3999</v>
      </c>
    </row>
    <row r="9198" spans="1:12">
      <c r="A9198" s="15">
        <v>2812001100</v>
      </c>
      <c r="B9198" t="s">
        <v>10744</v>
      </c>
      <c r="C9198" t="s">
        <v>5470</v>
      </c>
      <c r="D9198" t="s">
        <v>11006</v>
      </c>
      <c r="E9198" t="s">
        <v>5474</v>
      </c>
      <c r="F9198" t="s">
        <v>5265</v>
      </c>
      <c r="G9198" s="160" t="s">
        <v>4076</v>
      </c>
      <c r="H9198" t="s">
        <v>4330</v>
      </c>
      <c r="I9198" s="160" t="s">
        <v>4007</v>
      </c>
      <c r="J9198" t="s">
        <v>5471</v>
      </c>
      <c r="K9198">
        <v>99</v>
      </c>
      <c r="L9198" t="s">
        <v>3999</v>
      </c>
    </row>
    <row r="9199" spans="1:12">
      <c r="A9199" s="15">
        <v>2812001200</v>
      </c>
      <c r="B9199" t="s">
        <v>10744</v>
      </c>
      <c r="C9199" t="s">
        <v>5470</v>
      </c>
      <c r="D9199" t="s">
        <v>11006</v>
      </c>
      <c r="E9199" t="s">
        <v>5475</v>
      </c>
      <c r="F9199" t="s">
        <v>5265</v>
      </c>
      <c r="G9199" s="160" t="s">
        <v>4076</v>
      </c>
      <c r="H9199" t="s">
        <v>4330</v>
      </c>
      <c r="I9199" s="160" t="s">
        <v>4007</v>
      </c>
      <c r="J9199" t="s">
        <v>5471</v>
      </c>
      <c r="K9199">
        <v>99</v>
      </c>
      <c r="L9199" t="s">
        <v>3999</v>
      </c>
    </row>
    <row r="9200" spans="1:12">
      <c r="A9200" s="15">
        <v>2812001300</v>
      </c>
      <c r="B9200" t="s">
        <v>10744</v>
      </c>
      <c r="C9200" t="s">
        <v>5470</v>
      </c>
      <c r="D9200" t="s">
        <v>11006</v>
      </c>
      <c r="E9200" t="s">
        <v>5476</v>
      </c>
      <c r="F9200" t="s">
        <v>5265</v>
      </c>
      <c r="G9200" s="160" t="s">
        <v>4076</v>
      </c>
      <c r="H9200" t="s">
        <v>4330</v>
      </c>
      <c r="I9200" s="160" t="s">
        <v>4007</v>
      </c>
      <c r="J9200" t="s">
        <v>5471</v>
      </c>
      <c r="K9200">
        <v>99</v>
      </c>
      <c r="L9200" t="s">
        <v>3999</v>
      </c>
    </row>
    <row r="9201" spans="1:12">
      <c r="A9201" s="15">
        <v>2812001400</v>
      </c>
      <c r="B9201" t="s">
        <v>10744</v>
      </c>
      <c r="C9201" t="s">
        <v>5470</v>
      </c>
      <c r="D9201" t="s">
        <v>11006</v>
      </c>
      <c r="E9201" t="s">
        <v>5477</v>
      </c>
      <c r="F9201" t="s">
        <v>5265</v>
      </c>
      <c r="G9201" s="160" t="s">
        <v>4076</v>
      </c>
      <c r="H9201" t="s">
        <v>4330</v>
      </c>
      <c r="I9201" s="160" t="s">
        <v>4007</v>
      </c>
      <c r="J9201" t="s">
        <v>5471</v>
      </c>
      <c r="K9201">
        <v>99</v>
      </c>
      <c r="L9201" t="s">
        <v>3999</v>
      </c>
    </row>
    <row r="9202" spans="1:12">
      <c r="A9202" s="15">
        <v>2812001500</v>
      </c>
      <c r="B9202" t="s">
        <v>10744</v>
      </c>
      <c r="C9202" t="s">
        <v>5470</v>
      </c>
      <c r="D9202" t="s">
        <v>11006</v>
      </c>
      <c r="E9202" t="s">
        <v>3999</v>
      </c>
      <c r="F9202" t="s">
        <v>5265</v>
      </c>
      <c r="G9202" s="160" t="s">
        <v>4076</v>
      </c>
      <c r="H9202" t="s">
        <v>4330</v>
      </c>
      <c r="I9202" s="160" t="s">
        <v>4007</v>
      </c>
      <c r="J9202" t="s">
        <v>5471</v>
      </c>
      <c r="K9202">
        <v>99</v>
      </c>
      <c r="L9202" t="s">
        <v>3999</v>
      </c>
    </row>
    <row r="9203" spans="1:12">
      <c r="A9203" s="15">
        <v>2813010000</v>
      </c>
      <c r="B9203" t="s">
        <v>10744</v>
      </c>
      <c r="C9203" t="s">
        <v>11007</v>
      </c>
      <c r="D9203" t="s">
        <v>10963</v>
      </c>
      <c r="E9203" t="s">
        <v>1004</v>
      </c>
      <c r="F9203" t="s">
        <v>5265</v>
      </c>
      <c r="G9203">
        <v>14</v>
      </c>
      <c r="H9203" t="s">
        <v>4333</v>
      </c>
      <c r="I9203">
        <v>99</v>
      </c>
      <c r="J9203" t="s">
        <v>3999</v>
      </c>
      <c r="K9203">
        <v>99</v>
      </c>
      <c r="L9203" t="s">
        <v>3999</v>
      </c>
    </row>
    <row r="9204" spans="1:12">
      <c r="A9204" s="15">
        <v>2813020000</v>
      </c>
      <c r="B9204" t="s">
        <v>10744</v>
      </c>
      <c r="C9204" t="s">
        <v>11007</v>
      </c>
      <c r="D9204" t="s">
        <v>11008</v>
      </c>
      <c r="E9204" t="s">
        <v>1004</v>
      </c>
      <c r="F9204" t="s">
        <v>5265</v>
      </c>
      <c r="G9204">
        <v>14</v>
      </c>
      <c r="H9204" t="s">
        <v>4333</v>
      </c>
      <c r="I9204">
        <v>99</v>
      </c>
      <c r="J9204" t="s">
        <v>3999</v>
      </c>
      <c r="K9204">
        <v>99</v>
      </c>
      <c r="L9204" t="s">
        <v>3999</v>
      </c>
    </row>
    <row r="9205" spans="1:12">
      <c r="A9205" s="15">
        <v>2820000000</v>
      </c>
      <c r="B9205" t="s">
        <v>10744</v>
      </c>
      <c r="C9205" t="s">
        <v>6132</v>
      </c>
      <c r="D9205" t="s">
        <v>11009</v>
      </c>
      <c r="E9205" t="s">
        <v>1004</v>
      </c>
      <c r="F9205" t="s">
        <v>5265</v>
      </c>
      <c r="G9205" s="160" t="s">
        <v>4076</v>
      </c>
      <c r="H9205" t="s">
        <v>4330</v>
      </c>
      <c r="I9205">
        <v>99</v>
      </c>
      <c r="J9205" t="s">
        <v>5707</v>
      </c>
      <c r="K9205">
        <v>99</v>
      </c>
      <c r="L9205" t="s">
        <v>3999</v>
      </c>
    </row>
    <row r="9206" spans="1:12">
      <c r="A9206" s="15">
        <v>2820010000</v>
      </c>
      <c r="B9206" t="s">
        <v>10744</v>
      </c>
      <c r="C9206" t="s">
        <v>6132</v>
      </c>
      <c r="D9206" t="s">
        <v>11010</v>
      </c>
      <c r="E9206" t="s">
        <v>1004</v>
      </c>
      <c r="F9206" t="s">
        <v>3994</v>
      </c>
      <c r="G9206" s="160" t="s">
        <v>4076</v>
      </c>
      <c r="H9206" t="s">
        <v>4330</v>
      </c>
      <c r="I9206">
        <v>99</v>
      </c>
      <c r="J9206" t="s">
        <v>5707</v>
      </c>
      <c r="K9206">
        <v>99</v>
      </c>
      <c r="L9206" t="s">
        <v>3999</v>
      </c>
    </row>
    <row r="9207" spans="1:12">
      <c r="A9207" s="15">
        <v>2820020000</v>
      </c>
      <c r="B9207" t="s">
        <v>10744</v>
      </c>
      <c r="C9207" t="s">
        <v>6132</v>
      </c>
      <c r="D9207" t="s">
        <v>11011</v>
      </c>
      <c r="E9207" t="s">
        <v>1004</v>
      </c>
      <c r="F9207" t="s">
        <v>5265</v>
      </c>
      <c r="G9207" s="160" t="s">
        <v>4076</v>
      </c>
      <c r="H9207" t="s">
        <v>4330</v>
      </c>
      <c r="I9207">
        <v>99</v>
      </c>
      <c r="J9207" t="s">
        <v>5707</v>
      </c>
      <c r="K9207">
        <v>99</v>
      </c>
      <c r="L9207" t="s">
        <v>3999</v>
      </c>
    </row>
    <row r="9208" spans="1:12">
      <c r="A9208" s="15">
        <v>2830000000</v>
      </c>
      <c r="B9208" t="s">
        <v>10744</v>
      </c>
      <c r="C9208" t="s">
        <v>11012</v>
      </c>
      <c r="D9208" t="s">
        <v>11013</v>
      </c>
      <c r="E9208" t="s">
        <v>1004</v>
      </c>
      <c r="F9208" t="s">
        <v>5265</v>
      </c>
      <c r="G9208">
        <v>14</v>
      </c>
      <c r="H9208" t="s">
        <v>4333</v>
      </c>
      <c r="I9208" s="160" t="s">
        <v>3995</v>
      </c>
      <c r="J9208" t="s">
        <v>11012</v>
      </c>
      <c r="K9208">
        <v>99</v>
      </c>
      <c r="L9208" t="s">
        <v>3999</v>
      </c>
    </row>
    <row r="9209" spans="1:12">
      <c r="A9209" s="15">
        <v>2830001000</v>
      </c>
      <c r="B9209" t="s">
        <v>10744</v>
      </c>
      <c r="C9209" t="s">
        <v>11012</v>
      </c>
      <c r="D9209" t="s">
        <v>11014</v>
      </c>
      <c r="E9209" t="s">
        <v>1004</v>
      </c>
      <c r="F9209" t="s">
        <v>5265</v>
      </c>
      <c r="G9209">
        <v>14</v>
      </c>
      <c r="H9209" t="s">
        <v>4333</v>
      </c>
      <c r="I9209" s="160" t="s">
        <v>3995</v>
      </c>
      <c r="J9209" t="s">
        <v>11012</v>
      </c>
      <c r="K9209">
        <v>99</v>
      </c>
      <c r="L9209" t="s">
        <v>3999</v>
      </c>
    </row>
    <row r="9210" spans="1:12">
      <c r="A9210" s="15">
        <v>2830010000</v>
      </c>
      <c r="B9210" t="s">
        <v>10744</v>
      </c>
      <c r="C9210" t="s">
        <v>11012</v>
      </c>
      <c r="D9210" t="s">
        <v>11015</v>
      </c>
      <c r="E9210" t="s">
        <v>1004</v>
      </c>
      <c r="F9210" t="s">
        <v>5265</v>
      </c>
      <c r="G9210">
        <v>14</v>
      </c>
      <c r="H9210" t="s">
        <v>4333</v>
      </c>
      <c r="I9210" s="160" t="s">
        <v>3995</v>
      </c>
      <c r="J9210" t="s">
        <v>11012</v>
      </c>
      <c r="K9210">
        <v>99</v>
      </c>
      <c r="L9210" t="s">
        <v>3999</v>
      </c>
    </row>
    <row r="9211" spans="1:12">
      <c r="A9211" s="15">
        <v>2840000000</v>
      </c>
      <c r="B9211" t="s">
        <v>10744</v>
      </c>
      <c r="C9211" t="s">
        <v>11016</v>
      </c>
      <c r="D9211" t="s">
        <v>11016</v>
      </c>
      <c r="E9211" t="s">
        <v>1004</v>
      </c>
      <c r="F9211" t="s">
        <v>5265</v>
      </c>
      <c r="G9211">
        <v>14</v>
      </c>
      <c r="H9211" t="s">
        <v>4333</v>
      </c>
      <c r="I9211" s="160" t="s">
        <v>3997</v>
      </c>
      <c r="J9211" t="s">
        <v>11017</v>
      </c>
      <c r="K9211">
        <v>99</v>
      </c>
      <c r="L9211" t="s">
        <v>3999</v>
      </c>
    </row>
    <row r="9212" spans="1:12">
      <c r="A9212" s="15">
        <v>2840000010</v>
      </c>
      <c r="B9212" t="s">
        <v>10744</v>
      </c>
      <c r="C9212" t="s">
        <v>11016</v>
      </c>
      <c r="D9212" t="s">
        <v>11016</v>
      </c>
      <c r="E9212" t="s">
        <v>11018</v>
      </c>
      <c r="F9212" t="s">
        <v>5265</v>
      </c>
      <c r="G9212">
        <v>14</v>
      </c>
      <c r="H9212" t="s">
        <v>4333</v>
      </c>
      <c r="I9212" s="160" t="s">
        <v>3997</v>
      </c>
      <c r="J9212" t="s">
        <v>11017</v>
      </c>
      <c r="K9212">
        <v>99</v>
      </c>
      <c r="L9212" t="s">
        <v>3999</v>
      </c>
    </row>
    <row r="9213" spans="1:12">
      <c r="A9213" s="15">
        <v>2840000020</v>
      </c>
      <c r="B9213" t="s">
        <v>10744</v>
      </c>
      <c r="C9213" t="s">
        <v>11016</v>
      </c>
      <c r="D9213" t="s">
        <v>11016</v>
      </c>
      <c r="E9213" t="s">
        <v>5700</v>
      </c>
      <c r="F9213" t="s">
        <v>5265</v>
      </c>
      <c r="G9213">
        <v>14</v>
      </c>
      <c r="H9213" t="s">
        <v>4333</v>
      </c>
      <c r="I9213" s="160" t="s">
        <v>3997</v>
      </c>
      <c r="J9213" t="s">
        <v>11017</v>
      </c>
      <c r="K9213">
        <v>99</v>
      </c>
      <c r="L9213" t="s">
        <v>3999</v>
      </c>
    </row>
    <row r="9214" spans="1:12">
      <c r="A9214" s="15">
        <v>2840000030</v>
      </c>
      <c r="B9214" t="s">
        <v>10744</v>
      </c>
      <c r="C9214" t="s">
        <v>11016</v>
      </c>
      <c r="D9214" t="s">
        <v>11016</v>
      </c>
      <c r="E9214" t="s">
        <v>11019</v>
      </c>
      <c r="F9214" t="s">
        <v>5265</v>
      </c>
      <c r="G9214">
        <v>14</v>
      </c>
      <c r="H9214" t="s">
        <v>4333</v>
      </c>
      <c r="I9214" s="160" t="s">
        <v>3997</v>
      </c>
      <c r="J9214" t="s">
        <v>11017</v>
      </c>
      <c r="K9214">
        <v>99</v>
      </c>
      <c r="L9214" t="s">
        <v>3999</v>
      </c>
    </row>
    <row r="9215" spans="1:12">
      <c r="A9215" s="15">
        <v>2840000040</v>
      </c>
      <c r="B9215" t="s">
        <v>10744</v>
      </c>
      <c r="C9215" t="s">
        <v>11016</v>
      </c>
      <c r="D9215" t="s">
        <v>11016</v>
      </c>
      <c r="E9215" t="s">
        <v>11020</v>
      </c>
      <c r="F9215" t="s">
        <v>5265</v>
      </c>
      <c r="G9215">
        <v>14</v>
      </c>
      <c r="H9215" t="s">
        <v>4333</v>
      </c>
      <c r="I9215" s="160" t="s">
        <v>3997</v>
      </c>
      <c r="J9215" t="s">
        <v>11017</v>
      </c>
      <c r="K9215">
        <v>99</v>
      </c>
      <c r="L9215" t="s">
        <v>3999</v>
      </c>
    </row>
    <row r="9216" spans="1:12">
      <c r="A9216" s="15">
        <v>2840000050</v>
      </c>
      <c r="B9216" t="s">
        <v>10744</v>
      </c>
      <c r="C9216" t="s">
        <v>11016</v>
      </c>
      <c r="D9216" t="s">
        <v>11016</v>
      </c>
      <c r="E9216" t="s">
        <v>11021</v>
      </c>
      <c r="F9216" t="s">
        <v>5265</v>
      </c>
      <c r="G9216">
        <v>14</v>
      </c>
      <c r="H9216" t="s">
        <v>4333</v>
      </c>
      <c r="I9216" s="160" t="s">
        <v>3997</v>
      </c>
      <c r="J9216" t="s">
        <v>11017</v>
      </c>
      <c r="K9216">
        <v>99</v>
      </c>
      <c r="L9216" t="s">
        <v>3999</v>
      </c>
    </row>
    <row r="9217" spans="1:12">
      <c r="A9217" s="15">
        <v>2840010000</v>
      </c>
      <c r="B9217" t="s">
        <v>10744</v>
      </c>
      <c r="C9217" t="s">
        <v>11016</v>
      </c>
      <c r="D9217" t="s">
        <v>11022</v>
      </c>
      <c r="E9217" t="s">
        <v>1004</v>
      </c>
      <c r="F9217" t="s">
        <v>5265</v>
      </c>
      <c r="G9217">
        <v>14</v>
      </c>
      <c r="H9217" t="s">
        <v>4333</v>
      </c>
      <c r="I9217" s="160" t="s">
        <v>3997</v>
      </c>
      <c r="J9217" t="s">
        <v>11017</v>
      </c>
      <c r="K9217">
        <v>99</v>
      </c>
      <c r="L9217" t="s">
        <v>3999</v>
      </c>
    </row>
    <row r="9218" spans="1:12">
      <c r="A9218" s="15">
        <v>2840010010</v>
      </c>
      <c r="B9218" t="s">
        <v>10744</v>
      </c>
      <c r="C9218" t="s">
        <v>11016</v>
      </c>
      <c r="D9218" t="s">
        <v>11022</v>
      </c>
      <c r="E9218" t="s">
        <v>11018</v>
      </c>
      <c r="F9218" t="s">
        <v>5265</v>
      </c>
      <c r="G9218">
        <v>14</v>
      </c>
      <c r="H9218" t="s">
        <v>4333</v>
      </c>
      <c r="I9218" s="160" t="s">
        <v>3997</v>
      </c>
      <c r="J9218" t="s">
        <v>11017</v>
      </c>
      <c r="K9218">
        <v>99</v>
      </c>
      <c r="L9218" t="s">
        <v>3999</v>
      </c>
    </row>
    <row r="9219" spans="1:12">
      <c r="A9219" s="15">
        <v>2840010020</v>
      </c>
      <c r="B9219" t="s">
        <v>10744</v>
      </c>
      <c r="C9219" t="s">
        <v>11016</v>
      </c>
      <c r="D9219" t="s">
        <v>11022</v>
      </c>
      <c r="E9219" t="s">
        <v>5700</v>
      </c>
      <c r="F9219" t="s">
        <v>5265</v>
      </c>
      <c r="G9219">
        <v>14</v>
      </c>
      <c r="H9219" t="s">
        <v>4333</v>
      </c>
      <c r="I9219" s="160" t="s">
        <v>3997</v>
      </c>
      <c r="J9219" t="s">
        <v>11017</v>
      </c>
      <c r="K9219">
        <v>99</v>
      </c>
      <c r="L9219" t="s">
        <v>3999</v>
      </c>
    </row>
    <row r="9220" spans="1:12">
      <c r="A9220" s="15">
        <v>2840010030</v>
      </c>
      <c r="B9220" t="s">
        <v>10744</v>
      </c>
      <c r="C9220" t="s">
        <v>11016</v>
      </c>
      <c r="D9220" t="s">
        <v>11022</v>
      </c>
      <c r="E9220" t="s">
        <v>11019</v>
      </c>
      <c r="F9220" t="s">
        <v>5265</v>
      </c>
      <c r="G9220">
        <v>14</v>
      </c>
      <c r="H9220" t="s">
        <v>4333</v>
      </c>
      <c r="I9220" s="160" t="s">
        <v>3997</v>
      </c>
      <c r="J9220" t="s">
        <v>11017</v>
      </c>
      <c r="K9220">
        <v>99</v>
      </c>
      <c r="L9220" t="s">
        <v>3999</v>
      </c>
    </row>
    <row r="9221" spans="1:12">
      <c r="A9221" s="15">
        <v>2840010040</v>
      </c>
      <c r="B9221" t="s">
        <v>10744</v>
      </c>
      <c r="C9221" t="s">
        <v>11016</v>
      </c>
      <c r="D9221" t="s">
        <v>11022</v>
      </c>
      <c r="E9221" t="s">
        <v>11020</v>
      </c>
      <c r="F9221" t="s">
        <v>5265</v>
      </c>
      <c r="G9221">
        <v>14</v>
      </c>
      <c r="H9221" t="s">
        <v>4333</v>
      </c>
      <c r="I9221" s="160" t="s">
        <v>3997</v>
      </c>
      <c r="J9221" t="s">
        <v>11017</v>
      </c>
      <c r="K9221">
        <v>99</v>
      </c>
      <c r="L9221" t="s">
        <v>3999</v>
      </c>
    </row>
    <row r="9222" spans="1:12">
      <c r="A9222" s="15">
        <v>2840010050</v>
      </c>
      <c r="B9222" t="s">
        <v>10744</v>
      </c>
      <c r="C9222" t="s">
        <v>11016</v>
      </c>
      <c r="D9222" t="s">
        <v>11022</v>
      </c>
      <c r="E9222" t="s">
        <v>11021</v>
      </c>
      <c r="F9222" t="s">
        <v>5265</v>
      </c>
      <c r="G9222">
        <v>14</v>
      </c>
      <c r="H9222" t="s">
        <v>4333</v>
      </c>
      <c r="I9222" s="160" t="s">
        <v>3997</v>
      </c>
      <c r="J9222" t="s">
        <v>11017</v>
      </c>
      <c r="K9222">
        <v>99</v>
      </c>
      <c r="L9222" t="s">
        <v>3999</v>
      </c>
    </row>
    <row r="9223" spans="1:12">
      <c r="A9223" s="15">
        <v>2840020000</v>
      </c>
      <c r="B9223" t="s">
        <v>10744</v>
      </c>
      <c r="C9223" t="s">
        <v>11016</v>
      </c>
      <c r="D9223" t="s">
        <v>11023</v>
      </c>
      <c r="E9223" t="s">
        <v>1004</v>
      </c>
      <c r="F9223" t="s">
        <v>5265</v>
      </c>
      <c r="G9223">
        <v>14</v>
      </c>
      <c r="H9223" t="s">
        <v>4333</v>
      </c>
      <c r="I9223" s="160" t="s">
        <v>3997</v>
      </c>
      <c r="J9223" t="s">
        <v>11017</v>
      </c>
      <c r="K9223">
        <v>99</v>
      </c>
      <c r="L9223" t="s">
        <v>3999</v>
      </c>
    </row>
    <row r="9224" spans="1:12">
      <c r="A9224" s="15">
        <v>2840020010</v>
      </c>
      <c r="B9224" t="s">
        <v>10744</v>
      </c>
      <c r="C9224" t="s">
        <v>11016</v>
      </c>
      <c r="D9224" t="s">
        <v>11023</v>
      </c>
      <c r="E9224" t="s">
        <v>11018</v>
      </c>
      <c r="F9224" t="s">
        <v>5265</v>
      </c>
      <c r="G9224">
        <v>14</v>
      </c>
      <c r="H9224" t="s">
        <v>4333</v>
      </c>
      <c r="I9224" s="160" t="s">
        <v>3997</v>
      </c>
      <c r="J9224" t="s">
        <v>11017</v>
      </c>
      <c r="K9224">
        <v>99</v>
      </c>
      <c r="L9224" t="s">
        <v>3999</v>
      </c>
    </row>
    <row r="9225" spans="1:12">
      <c r="A9225" s="15">
        <v>2840020020</v>
      </c>
      <c r="B9225" t="s">
        <v>10744</v>
      </c>
      <c r="C9225" t="s">
        <v>11016</v>
      </c>
      <c r="D9225" t="s">
        <v>11023</v>
      </c>
      <c r="E9225" t="s">
        <v>5700</v>
      </c>
      <c r="F9225" t="s">
        <v>5265</v>
      </c>
      <c r="G9225">
        <v>14</v>
      </c>
      <c r="H9225" t="s">
        <v>4333</v>
      </c>
      <c r="I9225" s="160" t="s">
        <v>3997</v>
      </c>
      <c r="J9225" t="s">
        <v>11017</v>
      </c>
      <c r="K9225">
        <v>99</v>
      </c>
      <c r="L9225" t="s">
        <v>3999</v>
      </c>
    </row>
    <row r="9226" spans="1:12">
      <c r="A9226" s="15">
        <v>2840020030</v>
      </c>
      <c r="B9226" t="s">
        <v>10744</v>
      </c>
      <c r="C9226" t="s">
        <v>11016</v>
      </c>
      <c r="D9226" t="s">
        <v>11023</v>
      </c>
      <c r="E9226" t="s">
        <v>11019</v>
      </c>
      <c r="F9226" t="s">
        <v>5265</v>
      </c>
      <c r="G9226">
        <v>14</v>
      </c>
      <c r="H9226" t="s">
        <v>4333</v>
      </c>
      <c r="I9226" s="160" t="s">
        <v>3997</v>
      </c>
      <c r="J9226" t="s">
        <v>11017</v>
      </c>
      <c r="K9226">
        <v>99</v>
      </c>
      <c r="L9226" t="s">
        <v>3999</v>
      </c>
    </row>
    <row r="9227" spans="1:12">
      <c r="A9227" s="15">
        <v>2840020040</v>
      </c>
      <c r="B9227" t="s">
        <v>10744</v>
      </c>
      <c r="C9227" t="s">
        <v>11016</v>
      </c>
      <c r="D9227" t="s">
        <v>11023</v>
      </c>
      <c r="E9227" t="s">
        <v>11020</v>
      </c>
      <c r="F9227" t="s">
        <v>5265</v>
      </c>
      <c r="G9227">
        <v>14</v>
      </c>
      <c r="H9227" t="s">
        <v>4333</v>
      </c>
      <c r="I9227" s="160" t="s">
        <v>3997</v>
      </c>
      <c r="J9227" t="s">
        <v>11017</v>
      </c>
      <c r="K9227">
        <v>99</v>
      </c>
      <c r="L9227" t="s">
        <v>3999</v>
      </c>
    </row>
    <row r="9228" spans="1:12">
      <c r="A9228" s="15">
        <v>2840020050</v>
      </c>
      <c r="B9228" t="s">
        <v>10744</v>
      </c>
      <c r="C9228" t="s">
        <v>11016</v>
      </c>
      <c r="D9228" t="s">
        <v>11023</v>
      </c>
      <c r="E9228" t="s">
        <v>11021</v>
      </c>
      <c r="F9228" t="s">
        <v>5265</v>
      </c>
      <c r="G9228">
        <v>14</v>
      </c>
      <c r="H9228" t="s">
        <v>4333</v>
      </c>
      <c r="I9228" s="160" t="s">
        <v>3997</v>
      </c>
      <c r="J9228" t="s">
        <v>11017</v>
      </c>
      <c r="K9228">
        <v>99</v>
      </c>
      <c r="L9228" t="s">
        <v>3999</v>
      </c>
    </row>
    <row r="9229" spans="1:12">
      <c r="A9229" s="15">
        <v>2840030000</v>
      </c>
      <c r="B9229" t="s">
        <v>10744</v>
      </c>
      <c r="C9229" t="s">
        <v>11016</v>
      </c>
      <c r="D9229" t="s">
        <v>11024</v>
      </c>
      <c r="E9229" t="s">
        <v>1004</v>
      </c>
      <c r="F9229" t="s">
        <v>5265</v>
      </c>
      <c r="G9229">
        <v>14</v>
      </c>
      <c r="H9229" t="s">
        <v>4333</v>
      </c>
      <c r="I9229" s="160" t="s">
        <v>3997</v>
      </c>
      <c r="J9229" t="s">
        <v>11017</v>
      </c>
      <c r="K9229">
        <v>99</v>
      </c>
      <c r="L9229" t="s">
        <v>3999</v>
      </c>
    </row>
    <row r="9230" spans="1:12">
      <c r="A9230" s="15">
        <v>2840030010</v>
      </c>
      <c r="B9230" t="s">
        <v>10744</v>
      </c>
      <c r="C9230" t="s">
        <v>11016</v>
      </c>
      <c r="D9230" t="s">
        <v>11024</v>
      </c>
      <c r="E9230" t="s">
        <v>11025</v>
      </c>
      <c r="F9230" t="s">
        <v>5265</v>
      </c>
      <c r="G9230">
        <v>14</v>
      </c>
      <c r="H9230" t="s">
        <v>4333</v>
      </c>
      <c r="I9230" s="160" t="s">
        <v>3997</v>
      </c>
      <c r="J9230" t="s">
        <v>11017</v>
      </c>
      <c r="K9230">
        <v>99</v>
      </c>
      <c r="L9230" t="s">
        <v>3999</v>
      </c>
    </row>
    <row r="9231" spans="1:12">
      <c r="A9231" s="15">
        <v>2841000000</v>
      </c>
      <c r="B9231" t="s">
        <v>10744</v>
      </c>
      <c r="C9231" t="s">
        <v>11026</v>
      </c>
      <c r="D9231" t="s">
        <v>11026</v>
      </c>
      <c r="E9231" t="s">
        <v>1004</v>
      </c>
      <c r="F9231" t="s">
        <v>5265</v>
      </c>
      <c r="G9231">
        <v>14</v>
      </c>
      <c r="H9231" t="s">
        <v>4333</v>
      </c>
      <c r="I9231" s="160" t="s">
        <v>3997</v>
      </c>
      <c r="J9231" t="s">
        <v>11017</v>
      </c>
      <c r="K9231">
        <v>99</v>
      </c>
      <c r="L9231" t="s">
        <v>3999</v>
      </c>
    </row>
    <row r="9232" spans="1:12">
      <c r="A9232" s="15">
        <v>2841000010</v>
      </c>
      <c r="B9232" t="s">
        <v>10744</v>
      </c>
      <c r="C9232" t="s">
        <v>11026</v>
      </c>
      <c r="D9232" t="s">
        <v>11026</v>
      </c>
      <c r="E9232" t="s">
        <v>11018</v>
      </c>
      <c r="F9232" t="s">
        <v>5265</v>
      </c>
      <c r="G9232">
        <v>14</v>
      </c>
      <c r="H9232" t="s">
        <v>4333</v>
      </c>
      <c r="I9232" s="160" t="s">
        <v>3997</v>
      </c>
      <c r="J9232" t="s">
        <v>11017</v>
      </c>
      <c r="K9232">
        <v>99</v>
      </c>
      <c r="L9232" t="s">
        <v>3999</v>
      </c>
    </row>
    <row r="9233" spans="1:12">
      <c r="A9233" s="15">
        <v>2841000020</v>
      </c>
      <c r="B9233" t="s">
        <v>10744</v>
      </c>
      <c r="C9233" t="s">
        <v>11026</v>
      </c>
      <c r="D9233" t="s">
        <v>11026</v>
      </c>
      <c r="E9233" t="s">
        <v>5700</v>
      </c>
      <c r="F9233" t="s">
        <v>5265</v>
      </c>
      <c r="G9233">
        <v>14</v>
      </c>
      <c r="H9233" t="s">
        <v>4333</v>
      </c>
      <c r="I9233" s="160" t="s">
        <v>3997</v>
      </c>
      <c r="J9233" t="s">
        <v>11017</v>
      </c>
      <c r="K9233">
        <v>99</v>
      </c>
      <c r="L9233" t="s">
        <v>3999</v>
      </c>
    </row>
    <row r="9234" spans="1:12">
      <c r="A9234" s="15">
        <v>2841000030</v>
      </c>
      <c r="B9234" t="s">
        <v>10744</v>
      </c>
      <c r="C9234" t="s">
        <v>11026</v>
      </c>
      <c r="D9234" t="s">
        <v>11026</v>
      </c>
      <c r="E9234" t="s">
        <v>11019</v>
      </c>
      <c r="F9234" t="s">
        <v>5265</v>
      </c>
      <c r="G9234">
        <v>14</v>
      </c>
      <c r="H9234" t="s">
        <v>4333</v>
      </c>
      <c r="I9234" s="160" t="s">
        <v>3997</v>
      </c>
      <c r="J9234" t="s">
        <v>11017</v>
      </c>
      <c r="K9234">
        <v>99</v>
      </c>
      <c r="L9234" t="s">
        <v>3999</v>
      </c>
    </row>
    <row r="9235" spans="1:12">
      <c r="A9235" s="15">
        <v>2841000040</v>
      </c>
      <c r="B9235" t="s">
        <v>10744</v>
      </c>
      <c r="C9235" t="s">
        <v>11026</v>
      </c>
      <c r="D9235" t="s">
        <v>11026</v>
      </c>
      <c r="E9235" t="s">
        <v>11020</v>
      </c>
      <c r="F9235" t="s">
        <v>5265</v>
      </c>
      <c r="G9235">
        <v>14</v>
      </c>
      <c r="H9235" t="s">
        <v>4333</v>
      </c>
      <c r="I9235" s="160" t="s">
        <v>3997</v>
      </c>
      <c r="J9235" t="s">
        <v>11017</v>
      </c>
      <c r="K9235">
        <v>99</v>
      </c>
      <c r="L9235" t="s">
        <v>3999</v>
      </c>
    </row>
    <row r="9236" spans="1:12">
      <c r="A9236" s="15">
        <v>2841000050</v>
      </c>
      <c r="B9236" t="s">
        <v>10744</v>
      </c>
      <c r="C9236" t="s">
        <v>11026</v>
      </c>
      <c r="D9236" t="s">
        <v>11026</v>
      </c>
      <c r="E9236" t="s">
        <v>11021</v>
      </c>
      <c r="F9236" t="s">
        <v>5265</v>
      </c>
      <c r="G9236">
        <v>14</v>
      </c>
      <c r="H9236" t="s">
        <v>4333</v>
      </c>
      <c r="I9236" s="160" t="s">
        <v>3997</v>
      </c>
      <c r="J9236" t="s">
        <v>11017</v>
      </c>
      <c r="K9236">
        <v>99</v>
      </c>
      <c r="L9236" t="s">
        <v>3999</v>
      </c>
    </row>
    <row r="9237" spans="1:12">
      <c r="A9237" s="15">
        <v>2841010000</v>
      </c>
      <c r="B9237" t="s">
        <v>10744</v>
      </c>
      <c r="C9237" t="s">
        <v>11026</v>
      </c>
      <c r="D9237" t="s">
        <v>11027</v>
      </c>
      <c r="E9237" t="s">
        <v>1004</v>
      </c>
      <c r="F9237" t="s">
        <v>5265</v>
      </c>
      <c r="G9237">
        <v>14</v>
      </c>
      <c r="H9237" t="s">
        <v>4333</v>
      </c>
      <c r="I9237" s="160" t="s">
        <v>3997</v>
      </c>
      <c r="J9237" t="s">
        <v>11017</v>
      </c>
      <c r="K9237">
        <v>99</v>
      </c>
      <c r="L9237" t="s">
        <v>3999</v>
      </c>
    </row>
    <row r="9238" spans="1:12">
      <c r="A9238" s="15">
        <v>2841010010</v>
      </c>
      <c r="B9238" t="s">
        <v>10744</v>
      </c>
      <c r="C9238" t="s">
        <v>11026</v>
      </c>
      <c r="D9238" t="s">
        <v>11027</v>
      </c>
      <c r="E9238" t="s">
        <v>11018</v>
      </c>
      <c r="F9238" t="s">
        <v>5265</v>
      </c>
      <c r="G9238">
        <v>14</v>
      </c>
      <c r="H9238" t="s">
        <v>4333</v>
      </c>
      <c r="I9238" s="160" t="s">
        <v>3997</v>
      </c>
      <c r="J9238" t="s">
        <v>11017</v>
      </c>
      <c r="K9238">
        <v>99</v>
      </c>
      <c r="L9238" t="s">
        <v>3999</v>
      </c>
    </row>
    <row r="9239" spans="1:12">
      <c r="A9239" s="15">
        <v>2841010020</v>
      </c>
      <c r="B9239" t="s">
        <v>10744</v>
      </c>
      <c r="C9239" t="s">
        <v>11026</v>
      </c>
      <c r="D9239" t="s">
        <v>11027</v>
      </c>
      <c r="E9239" t="s">
        <v>5700</v>
      </c>
      <c r="F9239" t="s">
        <v>5265</v>
      </c>
      <c r="G9239">
        <v>14</v>
      </c>
      <c r="H9239" t="s">
        <v>4333</v>
      </c>
      <c r="I9239" s="160" t="s">
        <v>3997</v>
      </c>
      <c r="J9239" t="s">
        <v>11017</v>
      </c>
      <c r="K9239">
        <v>99</v>
      </c>
      <c r="L9239" t="s">
        <v>3999</v>
      </c>
    </row>
    <row r="9240" spans="1:12">
      <c r="A9240" s="15">
        <v>2841010030</v>
      </c>
      <c r="B9240" t="s">
        <v>10744</v>
      </c>
      <c r="C9240" t="s">
        <v>11026</v>
      </c>
      <c r="D9240" t="s">
        <v>11027</v>
      </c>
      <c r="E9240" t="s">
        <v>11019</v>
      </c>
      <c r="F9240" t="s">
        <v>5265</v>
      </c>
      <c r="G9240">
        <v>14</v>
      </c>
      <c r="H9240" t="s">
        <v>4333</v>
      </c>
      <c r="I9240" s="160" t="s">
        <v>3997</v>
      </c>
      <c r="J9240" t="s">
        <v>11017</v>
      </c>
      <c r="K9240">
        <v>99</v>
      </c>
      <c r="L9240" t="s">
        <v>3999</v>
      </c>
    </row>
    <row r="9241" spans="1:12">
      <c r="A9241" s="15">
        <v>2841010040</v>
      </c>
      <c r="B9241" t="s">
        <v>10744</v>
      </c>
      <c r="C9241" t="s">
        <v>11026</v>
      </c>
      <c r="D9241" t="s">
        <v>11027</v>
      </c>
      <c r="E9241" t="s">
        <v>11020</v>
      </c>
      <c r="F9241" t="s">
        <v>5265</v>
      </c>
      <c r="G9241">
        <v>14</v>
      </c>
      <c r="H9241" t="s">
        <v>4333</v>
      </c>
      <c r="I9241" s="160" t="s">
        <v>3997</v>
      </c>
      <c r="J9241" t="s">
        <v>11017</v>
      </c>
      <c r="K9241">
        <v>99</v>
      </c>
      <c r="L9241" t="s">
        <v>3999</v>
      </c>
    </row>
    <row r="9242" spans="1:12">
      <c r="A9242" s="15">
        <v>2841010050</v>
      </c>
      <c r="B9242" t="s">
        <v>10744</v>
      </c>
      <c r="C9242" t="s">
        <v>11026</v>
      </c>
      <c r="D9242" t="s">
        <v>11027</v>
      </c>
      <c r="E9242" t="s">
        <v>11021</v>
      </c>
      <c r="F9242" t="s">
        <v>5265</v>
      </c>
      <c r="G9242">
        <v>14</v>
      </c>
      <c r="H9242" t="s">
        <v>4333</v>
      </c>
      <c r="I9242" s="160" t="s">
        <v>3997</v>
      </c>
      <c r="J9242" t="s">
        <v>11017</v>
      </c>
      <c r="K9242">
        <v>99</v>
      </c>
      <c r="L9242" t="s">
        <v>3999</v>
      </c>
    </row>
    <row r="9243" spans="1:12">
      <c r="A9243" s="15">
        <v>2850000000</v>
      </c>
      <c r="B9243" t="s">
        <v>10744</v>
      </c>
      <c r="C9243" t="s">
        <v>9929</v>
      </c>
      <c r="D9243" t="s">
        <v>11028</v>
      </c>
      <c r="E9243" t="s">
        <v>11029</v>
      </c>
      <c r="F9243" t="s">
        <v>5265</v>
      </c>
      <c r="G9243">
        <v>14</v>
      </c>
      <c r="H9243" t="s">
        <v>4333</v>
      </c>
      <c r="I9243" s="160" t="s">
        <v>4069</v>
      </c>
      <c r="J9243" t="s">
        <v>9929</v>
      </c>
      <c r="K9243">
        <v>99</v>
      </c>
      <c r="L9243" t="s">
        <v>3999</v>
      </c>
    </row>
    <row r="9244" spans="1:12">
      <c r="A9244" s="15">
        <v>2850000010</v>
      </c>
      <c r="B9244" t="s">
        <v>10744</v>
      </c>
      <c r="C9244" t="s">
        <v>9929</v>
      </c>
      <c r="D9244" t="s">
        <v>11028</v>
      </c>
      <c r="E9244" t="s">
        <v>11030</v>
      </c>
      <c r="F9244" t="s">
        <v>5265</v>
      </c>
      <c r="G9244">
        <v>14</v>
      </c>
      <c r="H9244" t="s">
        <v>4333</v>
      </c>
      <c r="I9244" s="160" t="s">
        <v>4069</v>
      </c>
      <c r="J9244" t="s">
        <v>9929</v>
      </c>
      <c r="K9244">
        <v>99</v>
      </c>
      <c r="L9244" t="s">
        <v>3999</v>
      </c>
    </row>
    <row r="9245" spans="1:12">
      <c r="A9245" s="15">
        <v>2850000030</v>
      </c>
      <c r="B9245" t="s">
        <v>10744</v>
      </c>
      <c r="C9245" t="s">
        <v>9929</v>
      </c>
      <c r="D9245" t="s">
        <v>11028</v>
      </c>
      <c r="E9245" t="s">
        <v>11031</v>
      </c>
      <c r="F9245" t="s">
        <v>5265</v>
      </c>
      <c r="G9245">
        <v>14</v>
      </c>
      <c r="H9245" t="s">
        <v>4333</v>
      </c>
      <c r="I9245" s="160" t="s">
        <v>4069</v>
      </c>
      <c r="J9245" t="s">
        <v>9929</v>
      </c>
      <c r="K9245">
        <v>99</v>
      </c>
      <c r="L9245" t="s">
        <v>3999</v>
      </c>
    </row>
    <row r="9246" spans="1:12">
      <c r="A9246" s="15">
        <v>2850001000</v>
      </c>
      <c r="B9246" t="s">
        <v>10744</v>
      </c>
      <c r="C9246" t="s">
        <v>9929</v>
      </c>
      <c r="D9246" t="s">
        <v>11032</v>
      </c>
      <c r="E9246" t="s">
        <v>7542</v>
      </c>
      <c r="F9246" t="s">
        <v>5265</v>
      </c>
      <c r="G9246">
        <v>14</v>
      </c>
      <c r="H9246" t="s">
        <v>4333</v>
      </c>
      <c r="I9246" s="160" t="s">
        <v>4069</v>
      </c>
      <c r="J9246" t="s">
        <v>9929</v>
      </c>
      <c r="K9246">
        <v>99</v>
      </c>
      <c r="L9246" t="s">
        <v>3999</v>
      </c>
    </row>
    <row r="9247" spans="1:12">
      <c r="A9247" s="15">
        <v>2851001000</v>
      </c>
      <c r="B9247" t="s">
        <v>10744</v>
      </c>
      <c r="C9247" t="s">
        <v>9945</v>
      </c>
      <c r="D9247" t="s">
        <v>11033</v>
      </c>
      <c r="E9247" t="s">
        <v>1004</v>
      </c>
      <c r="F9247" t="s">
        <v>5265</v>
      </c>
      <c r="G9247">
        <v>14</v>
      </c>
      <c r="H9247" t="s">
        <v>4333</v>
      </c>
      <c r="I9247">
        <v>99</v>
      </c>
      <c r="J9247" t="s">
        <v>3999</v>
      </c>
      <c r="K9247">
        <v>99</v>
      </c>
      <c r="L9247" t="s">
        <v>3999</v>
      </c>
    </row>
    <row r="9248" spans="1:12">
      <c r="A9248" s="15">
        <v>2861000000</v>
      </c>
      <c r="B9248" t="s">
        <v>10744</v>
      </c>
      <c r="C9248" t="s">
        <v>11034</v>
      </c>
      <c r="D9248" t="s">
        <v>11034</v>
      </c>
      <c r="E9248" t="s">
        <v>11035</v>
      </c>
      <c r="F9248" t="s">
        <v>5265</v>
      </c>
      <c r="G9248">
        <v>14</v>
      </c>
      <c r="H9248" t="s">
        <v>4333</v>
      </c>
      <c r="I9248">
        <v>99</v>
      </c>
      <c r="J9248" t="s">
        <v>3999</v>
      </c>
      <c r="K9248">
        <v>99</v>
      </c>
      <c r="L9248" t="s">
        <v>3999</v>
      </c>
    </row>
    <row r="9249" spans="1:12">
      <c r="A9249" s="15">
        <v>2861000010</v>
      </c>
      <c r="B9249" t="s">
        <v>10744</v>
      </c>
      <c r="C9249" t="s">
        <v>11034</v>
      </c>
      <c r="D9249" t="s">
        <v>11034</v>
      </c>
      <c r="E9249" t="s">
        <v>11036</v>
      </c>
      <c r="F9249" t="s">
        <v>5265</v>
      </c>
      <c r="G9249">
        <v>14</v>
      </c>
      <c r="H9249" t="s">
        <v>4333</v>
      </c>
      <c r="I9249">
        <v>99</v>
      </c>
      <c r="J9249" t="s">
        <v>3999</v>
      </c>
      <c r="K9249">
        <v>99</v>
      </c>
      <c r="L9249" t="s">
        <v>3999</v>
      </c>
    </row>
    <row r="9250" spans="1:12">
      <c r="A9250" s="15">
        <v>2862000000</v>
      </c>
      <c r="B9250" t="s">
        <v>10744</v>
      </c>
      <c r="C9250" t="s">
        <v>11037</v>
      </c>
      <c r="D9250" t="s">
        <v>11038</v>
      </c>
      <c r="E9250" t="s">
        <v>1004</v>
      </c>
      <c r="F9250" t="s">
        <v>5265</v>
      </c>
      <c r="G9250">
        <v>14</v>
      </c>
      <c r="H9250" t="s">
        <v>4333</v>
      </c>
      <c r="I9250">
        <v>99</v>
      </c>
      <c r="J9250" t="s">
        <v>3999</v>
      </c>
      <c r="K9250">
        <v>99</v>
      </c>
      <c r="L9250" t="s">
        <v>3999</v>
      </c>
    </row>
    <row r="9251" spans="1:12">
      <c r="A9251" s="15">
        <v>2862001000</v>
      </c>
      <c r="B9251" t="s">
        <v>10744</v>
      </c>
      <c r="C9251" t="s">
        <v>11037</v>
      </c>
      <c r="D9251" t="s">
        <v>11039</v>
      </c>
      <c r="E9251" t="s">
        <v>1004</v>
      </c>
      <c r="F9251" t="s">
        <v>5265</v>
      </c>
      <c r="G9251">
        <v>14</v>
      </c>
      <c r="H9251" t="s">
        <v>4333</v>
      </c>
      <c r="I9251">
        <v>99</v>
      </c>
      <c r="J9251" t="s">
        <v>3999</v>
      </c>
      <c r="K9251">
        <v>99</v>
      </c>
      <c r="L9251" t="s">
        <v>3999</v>
      </c>
    </row>
    <row r="9252" spans="1:12">
      <c r="A9252" s="15">
        <v>2862002000</v>
      </c>
      <c r="B9252" t="s">
        <v>10744</v>
      </c>
      <c r="C9252" t="s">
        <v>11037</v>
      </c>
      <c r="D9252" t="s">
        <v>5702</v>
      </c>
      <c r="E9252" t="s">
        <v>1004</v>
      </c>
      <c r="F9252" t="s">
        <v>5265</v>
      </c>
      <c r="G9252">
        <v>14</v>
      </c>
      <c r="H9252" t="s">
        <v>4333</v>
      </c>
      <c r="I9252">
        <v>99</v>
      </c>
      <c r="J9252" t="s">
        <v>3999</v>
      </c>
      <c r="K9252">
        <v>99</v>
      </c>
      <c r="L9252" t="s">
        <v>3999</v>
      </c>
    </row>
    <row r="9253" spans="1:12">
      <c r="A9253" s="15">
        <v>2201000062</v>
      </c>
      <c r="B9253" t="s">
        <v>11040</v>
      </c>
      <c r="C9253" t="s">
        <v>11041</v>
      </c>
      <c r="D9253" t="s">
        <v>11042</v>
      </c>
      <c r="E9253" t="s">
        <v>11043</v>
      </c>
      <c r="F9253" t="s">
        <v>4732</v>
      </c>
      <c r="G9253">
        <v>11</v>
      </c>
      <c r="H9253" t="s">
        <v>11044</v>
      </c>
      <c r="I9253">
        <v>14</v>
      </c>
      <c r="J9253" t="s">
        <v>4128</v>
      </c>
      <c r="K9253">
        <v>99</v>
      </c>
      <c r="L9253" t="s">
        <v>11045</v>
      </c>
    </row>
    <row r="9254" spans="1:12">
      <c r="A9254" s="15">
        <v>2201001000</v>
      </c>
      <c r="B9254" t="s">
        <v>11040</v>
      </c>
      <c r="C9254" t="s">
        <v>11041</v>
      </c>
      <c r="D9254" t="s">
        <v>11046</v>
      </c>
      <c r="E9254" t="s">
        <v>11047</v>
      </c>
      <c r="F9254" t="s">
        <v>11048</v>
      </c>
      <c r="G9254">
        <v>11</v>
      </c>
      <c r="H9254" t="s">
        <v>11044</v>
      </c>
      <c r="I9254" s="160" t="s">
        <v>4007</v>
      </c>
      <c r="J9254" t="s">
        <v>11049</v>
      </c>
      <c r="K9254" s="160" t="s">
        <v>4007</v>
      </c>
      <c r="L9254" t="s">
        <v>11050</v>
      </c>
    </row>
    <row r="9255" spans="1:12">
      <c r="A9255" s="15">
        <v>2201001110</v>
      </c>
      <c r="B9255" t="s">
        <v>11040</v>
      </c>
      <c r="C9255" t="s">
        <v>11041</v>
      </c>
      <c r="D9255" t="s">
        <v>11046</v>
      </c>
      <c r="E9255" t="s">
        <v>11051</v>
      </c>
      <c r="F9255" t="s">
        <v>11048</v>
      </c>
      <c r="G9255">
        <v>11</v>
      </c>
      <c r="H9255" t="s">
        <v>11044</v>
      </c>
      <c r="I9255" s="160" t="s">
        <v>4007</v>
      </c>
      <c r="J9255" t="s">
        <v>11049</v>
      </c>
      <c r="K9255" s="160" t="s">
        <v>4007</v>
      </c>
      <c r="L9255" t="s">
        <v>11050</v>
      </c>
    </row>
    <row r="9256" spans="1:12">
      <c r="A9256" s="15">
        <v>2201001111</v>
      </c>
      <c r="B9256" t="s">
        <v>11040</v>
      </c>
      <c r="C9256" t="s">
        <v>11041</v>
      </c>
      <c r="D9256" t="s">
        <v>11046</v>
      </c>
      <c r="E9256" t="s">
        <v>11052</v>
      </c>
      <c r="F9256" t="s">
        <v>11048</v>
      </c>
      <c r="G9256">
        <v>11</v>
      </c>
      <c r="H9256" t="s">
        <v>11044</v>
      </c>
      <c r="I9256" s="160" t="s">
        <v>4007</v>
      </c>
      <c r="J9256" t="s">
        <v>11049</v>
      </c>
      <c r="K9256" s="160" t="s">
        <v>4007</v>
      </c>
      <c r="L9256" t="s">
        <v>11050</v>
      </c>
    </row>
    <row r="9257" spans="1:12">
      <c r="A9257" s="15">
        <v>2201001112</v>
      </c>
      <c r="B9257" t="s">
        <v>11040</v>
      </c>
      <c r="C9257" t="s">
        <v>11041</v>
      </c>
      <c r="D9257" t="s">
        <v>11046</v>
      </c>
      <c r="E9257" t="s">
        <v>11053</v>
      </c>
      <c r="F9257" t="s">
        <v>11048</v>
      </c>
      <c r="G9257">
        <v>11</v>
      </c>
      <c r="H9257" t="s">
        <v>11044</v>
      </c>
      <c r="I9257" s="160" t="s">
        <v>4007</v>
      </c>
      <c r="J9257" t="s">
        <v>11049</v>
      </c>
      <c r="K9257" s="160" t="s">
        <v>4007</v>
      </c>
      <c r="L9257" t="s">
        <v>11050</v>
      </c>
    </row>
    <row r="9258" spans="1:12">
      <c r="A9258" s="15">
        <v>2201001113</v>
      </c>
      <c r="B9258" t="s">
        <v>11040</v>
      </c>
      <c r="C9258" t="s">
        <v>11041</v>
      </c>
      <c r="D9258" t="s">
        <v>11046</v>
      </c>
      <c r="E9258" t="s">
        <v>11054</v>
      </c>
      <c r="F9258" t="s">
        <v>11048</v>
      </c>
      <c r="G9258">
        <v>11</v>
      </c>
      <c r="H9258" t="s">
        <v>11044</v>
      </c>
      <c r="I9258" s="160" t="s">
        <v>4007</v>
      </c>
      <c r="J9258" t="s">
        <v>11049</v>
      </c>
      <c r="K9258" s="160" t="s">
        <v>4007</v>
      </c>
      <c r="L9258" t="s">
        <v>11050</v>
      </c>
    </row>
    <row r="9259" spans="1:12">
      <c r="A9259" s="15">
        <v>2201001114</v>
      </c>
      <c r="B9259" t="s">
        <v>11040</v>
      </c>
      <c r="C9259" t="s">
        <v>11041</v>
      </c>
      <c r="D9259" t="s">
        <v>11046</v>
      </c>
      <c r="E9259" t="s">
        <v>11055</v>
      </c>
      <c r="F9259" t="s">
        <v>11048</v>
      </c>
      <c r="G9259">
        <v>11</v>
      </c>
      <c r="H9259" t="s">
        <v>11044</v>
      </c>
      <c r="I9259" s="160" t="s">
        <v>4007</v>
      </c>
      <c r="J9259" t="s">
        <v>11049</v>
      </c>
      <c r="K9259" s="160" t="s">
        <v>4007</v>
      </c>
      <c r="L9259" t="s">
        <v>11050</v>
      </c>
    </row>
    <row r="9260" spans="1:12">
      <c r="A9260" s="15" t="s">
        <v>11056</v>
      </c>
      <c r="B9260" t="s">
        <v>11040</v>
      </c>
      <c r="C9260" t="s">
        <v>11041</v>
      </c>
      <c r="D9260" t="s">
        <v>11046</v>
      </c>
      <c r="E9260" t="s">
        <v>11057</v>
      </c>
      <c r="F9260" t="s">
        <v>11048</v>
      </c>
      <c r="G9260">
        <v>11</v>
      </c>
      <c r="H9260" t="s">
        <v>11044</v>
      </c>
      <c r="I9260" s="160" t="s">
        <v>4007</v>
      </c>
      <c r="J9260" t="s">
        <v>11049</v>
      </c>
      <c r="K9260" s="160" t="s">
        <v>4007</v>
      </c>
      <c r="L9260" t="s">
        <v>11050</v>
      </c>
    </row>
    <row r="9261" spans="1:12">
      <c r="A9261" s="15" t="s">
        <v>11058</v>
      </c>
      <c r="B9261" t="s">
        <v>11040</v>
      </c>
      <c r="C9261" t="s">
        <v>11041</v>
      </c>
      <c r="D9261" t="s">
        <v>11046</v>
      </c>
      <c r="E9261" t="s">
        <v>11059</v>
      </c>
      <c r="F9261" t="s">
        <v>11048</v>
      </c>
      <c r="G9261">
        <v>11</v>
      </c>
      <c r="H9261" t="s">
        <v>11044</v>
      </c>
      <c r="I9261" s="160" t="s">
        <v>4007</v>
      </c>
      <c r="J9261" t="s">
        <v>11049</v>
      </c>
      <c r="K9261" s="160" t="s">
        <v>4007</v>
      </c>
      <c r="L9261" t="s">
        <v>11050</v>
      </c>
    </row>
    <row r="9262" spans="1:12">
      <c r="A9262" s="15" t="s">
        <v>11060</v>
      </c>
      <c r="B9262" t="s">
        <v>11040</v>
      </c>
      <c r="C9262" t="s">
        <v>11041</v>
      </c>
      <c r="D9262" t="s">
        <v>11046</v>
      </c>
      <c r="E9262" t="s">
        <v>11061</v>
      </c>
      <c r="F9262" t="s">
        <v>11048</v>
      </c>
      <c r="G9262">
        <v>11</v>
      </c>
      <c r="H9262" t="s">
        <v>11044</v>
      </c>
      <c r="I9262" s="160" t="s">
        <v>4007</v>
      </c>
      <c r="J9262" t="s">
        <v>11049</v>
      </c>
      <c r="K9262" s="160" t="s">
        <v>4007</v>
      </c>
      <c r="L9262" t="s">
        <v>11050</v>
      </c>
    </row>
    <row r="9263" spans="1:12">
      <c r="A9263" s="15" t="s">
        <v>11062</v>
      </c>
      <c r="B9263" t="s">
        <v>11040</v>
      </c>
      <c r="C9263" t="s">
        <v>11041</v>
      </c>
      <c r="D9263" t="s">
        <v>11046</v>
      </c>
      <c r="E9263" t="s">
        <v>11063</v>
      </c>
      <c r="F9263" t="s">
        <v>11048</v>
      </c>
      <c r="G9263">
        <v>11</v>
      </c>
      <c r="H9263" t="s">
        <v>11044</v>
      </c>
      <c r="I9263" s="160" t="s">
        <v>4007</v>
      </c>
      <c r="J9263" t="s">
        <v>11049</v>
      </c>
      <c r="K9263" s="160" t="s">
        <v>4007</v>
      </c>
      <c r="L9263" t="s">
        <v>11050</v>
      </c>
    </row>
    <row r="9264" spans="1:12">
      <c r="A9264" s="15">
        <v>2201001130</v>
      </c>
      <c r="B9264" t="s">
        <v>11040</v>
      </c>
      <c r="C9264" t="s">
        <v>11041</v>
      </c>
      <c r="D9264" t="s">
        <v>11046</v>
      </c>
      <c r="E9264" t="s">
        <v>11064</v>
      </c>
      <c r="F9264" t="s">
        <v>11048</v>
      </c>
      <c r="G9264">
        <v>11</v>
      </c>
      <c r="H9264" t="s">
        <v>11044</v>
      </c>
      <c r="I9264" s="160" t="s">
        <v>4007</v>
      </c>
      <c r="J9264" t="s">
        <v>11049</v>
      </c>
      <c r="K9264" s="160" t="s">
        <v>4007</v>
      </c>
      <c r="L9264" t="s">
        <v>11050</v>
      </c>
    </row>
    <row r="9265" spans="1:12">
      <c r="A9265" s="15">
        <v>2201001131</v>
      </c>
      <c r="B9265" t="s">
        <v>11040</v>
      </c>
      <c r="C9265" t="s">
        <v>11041</v>
      </c>
      <c r="D9265" t="s">
        <v>11046</v>
      </c>
      <c r="E9265" t="s">
        <v>11065</v>
      </c>
      <c r="F9265" t="s">
        <v>11048</v>
      </c>
      <c r="G9265">
        <v>11</v>
      </c>
      <c r="H9265" t="s">
        <v>11044</v>
      </c>
      <c r="I9265" s="160" t="s">
        <v>4007</v>
      </c>
      <c r="J9265" t="s">
        <v>11049</v>
      </c>
      <c r="K9265" s="160" t="s">
        <v>4007</v>
      </c>
      <c r="L9265" t="s">
        <v>11050</v>
      </c>
    </row>
    <row r="9266" spans="1:12">
      <c r="A9266" s="15">
        <v>2201001132</v>
      </c>
      <c r="B9266" t="s">
        <v>11040</v>
      </c>
      <c r="C9266" t="s">
        <v>11041</v>
      </c>
      <c r="D9266" t="s">
        <v>11046</v>
      </c>
      <c r="E9266" t="s">
        <v>11066</v>
      </c>
      <c r="F9266" t="s">
        <v>11048</v>
      </c>
      <c r="G9266">
        <v>11</v>
      </c>
      <c r="H9266" t="s">
        <v>11044</v>
      </c>
      <c r="I9266" s="160" t="s">
        <v>4007</v>
      </c>
      <c r="J9266" t="s">
        <v>11049</v>
      </c>
      <c r="K9266" s="160" t="s">
        <v>4007</v>
      </c>
      <c r="L9266" t="s">
        <v>11050</v>
      </c>
    </row>
    <row r="9267" spans="1:12">
      <c r="A9267" s="15">
        <v>2201001133</v>
      </c>
      <c r="B9267" t="s">
        <v>11040</v>
      </c>
      <c r="C9267" t="s">
        <v>11041</v>
      </c>
      <c r="D9267" t="s">
        <v>11046</v>
      </c>
      <c r="E9267" t="s">
        <v>11067</v>
      </c>
      <c r="F9267" t="s">
        <v>11048</v>
      </c>
      <c r="G9267">
        <v>11</v>
      </c>
      <c r="H9267" t="s">
        <v>11044</v>
      </c>
      <c r="I9267" s="160" t="s">
        <v>4007</v>
      </c>
      <c r="J9267" t="s">
        <v>11049</v>
      </c>
      <c r="K9267" s="160" t="s">
        <v>4007</v>
      </c>
      <c r="L9267" t="s">
        <v>11050</v>
      </c>
    </row>
    <row r="9268" spans="1:12">
      <c r="A9268" s="15">
        <v>2201001134</v>
      </c>
      <c r="B9268" t="s">
        <v>11040</v>
      </c>
      <c r="C9268" t="s">
        <v>11041</v>
      </c>
      <c r="D9268" t="s">
        <v>11046</v>
      </c>
      <c r="E9268" t="s">
        <v>11068</v>
      </c>
      <c r="F9268" t="s">
        <v>11048</v>
      </c>
      <c r="G9268">
        <v>11</v>
      </c>
      <c r="H9268" t="s">
        <v>11044</v>
      </c>
      <c r="I9268" s="160" t="s">
        <v>4007</v>
      </c>
      <c r="J9268" t="s">
        <v>11049</v>
      </c>
      <c r="K9268" s="160" t="s">
        <v>4007</v>
      </c>
      <c r="L9268" t="s">
        <v>11050</v>
      </c>
    </row>
    <row r="9269" spans="1:12">
      <c r="A9269" s="15" t="s">
        <v>11069</v>
      </c>
      <c r="B9269" t="s">
        <v>11040</v>
      </c>
      <c r="C9269" t="s">
        <v>11041</v>
      </c>
      <c r="D9269" t="s">
        <v>11046</v>
      </c>
      <c r="E9269" t="s">
        <v>11070</v>
      </c>
      <c r="F9269" t="s">
        <v>11048</v>
      </c>
      <c r="G9269">
        <v>11</v>
      </c>
      <c r="H9269" t="s">
        <v>11044</v>
      </c>
      <c r="I9269" s="160" t="s">
        <v>4007</v>
      </c>
      <c r="J9269" t="s">
        <v>11049</v>
      </c>
      <c r="K9269" s="160" t="s">
        <v>4007</v>
      </c>
      <c r="L9269" t="s">
        <v>11050</v>
      </c>
    </row>
    <row r="9270" spans="1:12">
      <c r="A9270" s="15" t="s">
        <v>11071</v>
      </c>
      <c r="B9270" t="s">
        <v>11040</v>
      </c>
      <c r="C9270" t="s">
        <v>11041</v>
      </c>
      <c r="D9270" t="s">
        <v>11046</v>
      </c>
      <c r="E9270" t="s">
        <v>11072</v>
      </c>
      <c r="F9270" t="s">
        <v>11048</v>
      </c>
      <c r="G9270">
        <v>11</v>
      </c>
      <c r="H9270" t="s">
        <v>11044</v>
      </c>
      <c r="I9270" s="160" t="s">
        <v>4007</v>
      </c>
      <c r="J9270" t="s">
        <v>11049</v>
      </c>
      <c r="K9270" s="160" t="s">
        <v>4007</v>
      </c>
      <c r="L9270" t="s">
        <v>11050</v>
      </c>
    </row>
    <row r="9271" spans="1:12">
      <c r="A9271" s="15" t="s">
        <v>11073</v>
      </c>
      <c r="B9271" t="s">
        <v>11040</v>
      </c>
      <c r="C9271" t="s">
        <v>11041</v>
      </c>
      <c r="D9271" t="s">
        <v>11046</v>
      </c>
      <c r="E9271" t="s">
        <v>11074</v>
      </c>
      <c r="F9271" t="s">
        <v>11048</v>
      </c>
      <c r="G9271">
        <v>11</v>
      </c>
      <c r="H9271" t="s">
        <v>11044</v>
      </c>
      <c r="I9271" s="160" t="s">
        <v>4007</v>
      </c>
      <c r="J9271" t="s">
        <v>11049</v>
      </c>
      <c r="K9271" s="160" t="s">
        <v>4007</v>
      </c>
      <c r="L9271" t="s">
        <v>11050</v>
      </c>
    </row>
    <row r="9272" spans="1:12">
      <c r="A9272" s="15" t="s">
        <v>11075</v>
      </c>
      <c r="B9272" t="s">
        <v>11040</v>
      </c>
      <c r="C9272" t="s">
        <v>11041</v>
      </c>
      <c r="D9272" t="s">
        <v>11046</v>
      </c>
      <c r="E9272" t="s">
        <v>11076</v>
      </c>
      <c r="F9272" t="s">
        <v>11048</v>
      </c>
      <c r="G9272">
        <v>11</v>
      </c>
      <c r="H9272" t="s">
        <v>11044</v>
      </c>
      <c r="I9272" s="160" t="s">
        <v>4007</v>
      </c>
      <c r="J9272" t="s">
        <v>11049</v>
      </c>
      <c r="K9272" s="160" t="s">
        <v>4007</v>
      </c>
      <c r="L9272" t="s">
        <v>11050</v>
      </c>
    </row>
    <row r="9273" spans="1:12">
      <c r="A9273" s="15">
        <v>2201001150</v>
      </c>
      <c r="B9273" t="s">
        <v>11040</v>
      </c>
      <c r="C9273" t="s">
        <v>11041</v>
      </c>
      <c r="D9273" t="s">
        <v>11046</v>
      </c>
      <c r="E9273" t="s">
        <v>11077</v>
      </c>
      <c r="F9273" t="s">
        <v>11048</v>
      </c>
      <c r="G9273">
        <v>11</v>
      </c>
      <c r="H9273" t="s">
        <v>11044</v>
      </c>
      <c r="I9273" s="160" t="s">
        <v>4007</v>
      </c>
      <c r="J9273" t="s">
        <v>11049</v>
      </c>
      <c r="K9273" s="160" t="s">
        <v>4007</v>
      </c>
      <c r="L9273" t="s">
        <v>11050</v>
      </c>
    </row>
    <row r="9274" spans="1:12">
      <c r="A9274" s="15">
        <v>2201001151</v>
      </c>
      <c r="B9274" t="s">
        <v>11040</v>
      </c>
      <c r="C9274" t="s">
        <v>11041</v>
      </c>
      <c r="D9274" t="s">
        <v>11046</v>
      </c>
      <c r="E9274" t="s">
        <v>11078</v>
      </c>
      <c r="F9274" t="s">
        <v>11048</v>
      </c>
      <c r="G9274">
        <v>11</v>
      </c>
      <c r="H9274" t="s">
        <v>11044</v>
      </c>
      <c r="I9274" s="160" t="s">
        <v>4007</v>
      </c>
      <c r="J9274" t="s">
        <v>11049</v>
      </c>
      <c r="K9274" s="160" t="s">
        <v>4007</v>
      </c>
      <c r="L9274" t="s">
        <v>11050</v>
      </c>
    </row>
    <row r="9275" spans="1:12">
      <c r="A9275" s="15">
        <v>2201001152</v>
      </c>
      <c r="B9275" t="s">
        <v>11040</v>
      </c>
      <c r="C9275" t="s">
        <v>11041</v>
      </c>
      <c r="D9275" t="s">
        <v>11046</v>
      </c>
      <c r="E9275" t="s">
        <v>11079</v>
      </c>
      <c r="F9275" t="s">
        <v>11048</v>
      </c>
      <c r="G9275">
        <v>11</v>
      </c>
      <c r="H9275" t="s">
        <v>11044</v>
      </c>
      <c r="I9275" s="160" t="s">
        <v>4007</v>
      </c>
      <c r="J9275" t="s">
        <v>11049</v>
      </c>
      <c r="K9275" s="160" t="s">
        <v>4007</v>
      </c>
      <c r="L9275" t="s">
        <v>11050</v>
      </c>
    </row>
    <row r="9276" spans="1:12">
      <c r="A9276" s="15">
        <v>2201001153</v>
      </c>
      <c r="B9276" t="s">
        <v>11040</v>
      </c>
      <c r="C9276" t="s">
        <v>11041</v>
      </c>
      <c r="D9276" t="s">
        <v>11046</v>
      </c>
      <c r="E9276" t="s">
        <v>11080</v>
      </c>
      <c r="F9276" t="s">
        <v>11048</v>
      </c>
      <c r="G9276">
        <v>11</v>
      </c>
      <c r="H9276" t="s">
        <v>11044</v>
      </c>
      <c r="I9276" s="160" t="s">
        <v>4007</v>
      </c>
      <c r="J9276" t="s">
        <v>11049</v>
      </c>
      <c r="K9276" s="160" t="s">
        <v>4007</v>
      </c>
      <c r="L9276" t="s">
        <v>11050</v>
      </c>
    </row>
    <row r="9277" spans="1:12">
      <c r="A9277" s="15">
        <v>2201001154</v>
      </c>
      <c r="B9277" t="s">
        <v>11040</v>
      </c>
      <c r="C9277" t="s">
        <v>11041</v>
      </c>
      <c r="D9277" t="s">
        <v>11046</v>
      </c>
      <c r="E9277" t="s">
        <v>11081</v>
      </c>
      <c r="F9277" t="s">
        <v>11048</v>
      </c>
      <c r="G9277">
        <v>11</v>
      </c>
      <c r="H9277" t="s">
        <v>11044</v>
      </c>
      <c r="I9277" s="160" t="s">
        <v>4007</v>
      </c>
      <c r="J9277" t="s">
        <v>11049</v>
      </c>
      <c r="K9277" s="160" t="s">
        <v>4007</v>
      </c>
      <c r="L9277" t="s">
        <v>11050</v>
      </c>
    </row>
    <row r="9278" spans="1:12">
      <c r="A9278" s="15" t="s">
        <v>11082</v>
      </c>
      <c r="B9278" t="s">
        <v>11040</v>
      </c>
      <c r="C9278" t="s">
        <v>11041</v>
      </c>
      <c r="D9278" t="s">
        <v>11046</v>
      </c>
      <c r="E9278" t="s">
        <v>11083</v>
      </c>
      <c r="F9278" t="s">
        <v>11048</v>
      </c>
      <c r="G9278">
        <v>11</v>
      </c>
      <c r="H9278" t="s">
        <v>11044</v>
      </c>
      <c r="I9278" s="160" t="s">
        <v>4007</v>
      </c>
      <c r="J9278" t="s">
        <v>11049</v>
      </c>
      <c r="K9278" s="160" t="s">
        <v>4007</v>
      </c>
      <c r="L9278" t="s">
        <v>11050</v>
      </c>
    </row>
    <row r="9279" spans="1:12">
      <c r="A9279" s="15" t="s">
        <v>11084</v>
      </c>
      <c r="B9279" t="s">
        <v>11040</v>
      </c>
      <c r="C9279" t="s">
        <v>11041</v>
      </c>
      <c r="D9279" t="s">
        <v>11046</v>
      </c>
      <c r="E9279" t="s">
        <v>11085</v>
      </c>
      <c r="F9279" t="s">
        <v>11048</v>
      </c>
      <c r="G9279">
        <v>11</v>
      </c>
      <c r="H9279" t="s">
        <v>11044</v>
      </c>
      <c r="I9279" s="160" t="s">
        <v>4007</v>
      </c>
      <c r="J9279" t="s">
        <v>11049</v>
      </c>
      <c r="K9279" s="160" t="s">
        <v>4007</v>
      </c>
      <c r="L9279" t="s">
        <v>11050</v>
      </c>
    </row>
    <row r="9280" spans="1:12">
      <c r="A9280" s="15" t="s">
        <v>11086</v>
      </c>
      <c r="B9280" t="s">
        <v>11040</v>
      </c>
      <c r="C9280" t="s">
        <v>11041</v>
      </c>
      <c r="D9280" t="s">
        <v>11046</v>
      </c>
      <c r="E9280" t="s">
        <v>11087</v>
      </c>
      <c r="F9280" t="s">
        <v>11048</v>
      </c>
      <c r="G9280">
        <v>11</v>
      </c>
      <c r="H9280" t="s">
        <v>11044</v>
      </c>
      <c r="I9280" s="160" t="s">
        <v>4007</v>
      </c>
      <c r="J9280" t="s">
        <v>11049</v>
      </c>
      <c r="K9280" s="160" t="s">
        <v>4007</v>
      </c>
      <c r="L9280" t="s">
        <v>11050</v>
      </c>
    </row>
    <row r="9281" spans="1:12">
      <c r="A9281" s="15" t="s">
        <v>11088</v>
      </c>
      <c r="B9281" t="s">
        <v>11040</v>
      </c>
      <c r="C9281" t="s">
        <v>11041</v>
      </c>
      <c r="D9281" t="s">
        <v>11046</v>
      </c>
      <c r="E9281" t="s">
        <v>11089</v>
      </c>
      <c r="F9281" t="s">
        <v>11048</v>
      </c>
      <c r="G9281">
        <v>11</v>
      </c>
      <c r="H9281" t="s">
        <v>11044</v>
      </c>
      <c r="I9281" s="160" t="s">
        <v>4007</v>
      </c>
      <c r="J9281" t="s">
        <v>11049</v>
      </c>
      <c r="K9281" s="160" t="s">
        <v>4007</v>
      </c>
      <c r="L9281" t="s">
        <v>11050</v>
      </c>
    </row>
    <row r="9282" spans="1:12">
      <c r="A9282" s="15">
        <v>2201001170</v>
      </c>
      <c r="B9282" t="s">
        <v>11040</v>
      </c>
      <c r="C9282" t="s">
        <v>11041</v>
      </c>
      <c r="D9282" t="s">
        <v>11046</v>
      </c>
      <c r="E9282" t="s">
        <v>11090</v>
      </c>
      <c r="F9282" t="s">
        <v>11048</v>
      </c>
      <c r="G9282">
        <v>11</v>
      </c>
      <c r="H9282" t="s">
        <v>11044</v>
      </c>
      <c r="I9282" s="160" t="s">
        <v>4007</v>
      </c>
      <c r="J9282" t="s">
        <v>11049</v>
      </c>
      <c r="K9282" s="160" t="s">
        <v>4007</v>
      </c>
      <c r="L9282" t="s">
        <v>11050</v>
      </c>
    </row>
    <row r="9283" spans="1:12">
      <c r="A9283" s="15">
        <v>2201001171</v>
      </c>
      <c r="B9283" t="s">
        <v>11040</v>
      </c>
      <c r="C9283" t="s">
        <v>11041</v>
      </c>
      <c r="D9283" t="s">
        <v>11046</v>
      </c>
      <c r="E9283" t="s">
        <v>11091</v>
      </c>
      <c r="F9283" t="s">
        <v>11048</v>
      </c>
      <c r="G9283">
        <v>11</v>
      </c>
      <c r="H9283" t="s">
        <v>11044</v>
      </c>
      <c r="I9283" s="160" t="s">
        <v>4007</v>
      </c>
      <c r="J9283" t="s">
        <v>11049</v>
      </c>
      <c r="K9283" s="160" t="s">
        <v>4007</v>
      </c>
      <c r="L9283" t="s">
        <v>11050</v>
      </c>
    </row>
    <row r="9284" spans="1:12">
      <c r="A9284" s="15">
        <v>2201001172</v>
      </c>
      <c r="B9284" t="s">
        <v>11040</v>
      </c>
      <c r="C9284" t="s">
        <v>11041</v>
      </c>
      <c r="D9284" t="s">
        <v>11046</v>
      </c>
      <c r="E9284" t="s">
        <v>11092</v>
      </c>
      <c r="F9284" t="s">
        <v>11048</v>
      </c>
      <c r="G9284">
        <v>11</v>
      </c>
      <c r="H9284" t="s">
        <v>11044</v>
      </c>
      <c r="I9284" s="160" t="s">
        <v>4007</v>
      </c>
      <c r="J9284" t="s">
        <v>11049</v>
      </c>
      <c r="K9284" s="160" t="s">
        <v>4007</v>
      </c>
      <c r="L9284" t="s">
        <v>11050</v>
      </c>
    </row>
    <row r="9285" spans="1:12">
      <c r="A9285" s="15">
        <v>2201001173</v>
      </c>
      <c r="B9285" t="s">
        <v>11040</v>
      </c>
      <c r="C9285" t="s">
        <v>11041</v>
      </c>
      <c r="D9285" t="s">
        <v>11046</v>
      </c>
      <c r="E9285" t="s">
        <v>11093</v>
      </c>
      <c r="F9285" t="s">
        <v>11048</v>
      </c>
      <c r="G9285">
        <v>11</v>
      </c>
      <c r="H9285" t="s">
        <v>11044</v>
      </c>
      <c r="I9285" s="160" t="s">
        <v>4007</v>
      </c>
      <c r="J9285" t="s">
        <v>11049</v>
      </c>
      <c r="K9285" s="160" t="s">
        <v>4007</v>
      </c>
      <c r="L9285" t="s">
        <v>11050</v>
      </c>
    </row>
    <row r="9286" spans="1:12">
      <c r="A9286" s="15">
        <v>2201001174</v>
      </c>
      <c r="B9286" t="s">
        <v>11040</v>
      </c>
      <c r="C9286" t="s">
        <v>11041</v>
      </c>
      <c r="D9286" t="s">
        <v>11046</v>
      </c>
      <c r="E9286" t="s">
        <v>11094</v>
      </c>
      <c r="F9286" t="s">
        <v>11048</v>
      </c>
      <c r="G9286">
        <v>11</v>
      </c>
      <c r="H9286" t="s">
        <v>11044</v>
      </c>
      <c r="I9286" s="160" t="s">
        <v>4007</v>
      </c>
      <c r="J9286" t="s">
        <v>11049</v>
      </c>
      <c r="K9286" s="160" t="s">
        <v>4007</v>
      </c>
      <c r="L9286" t="s">
        <v>11050</v>
      </c>
    </row>
    <row r="9287" spans="1:12">
      <c r="A9287" s="15" t="s">
        <v>11095</v>
      </c>
      <c r="B9287" t="s">
        <v>11040</v>
      </c>
      <c r="C9287" t="s">
        <v>11041</v>
      </c>
      <c r="D9287" t="s">
        <v>11046</v>
      </c>
      <c r="E9287" t="s">
        <v>11096</v>
      </c>
      <c r="F9287" t="s">
        <v>11048</v>
      </c>
      <c r="G9287">
        <v>11</v>
      </c>
      <c r="H9287" t="s">
        <v>11044</v>
      </c>
      <c r="I9287" s="160" t="s">
        <v>4007</v>
      </c>
      <c r="J9287" t="s">
        <v>11049</v>
      </c>
      <c r="K9287" s="160" t="s">
        <v>4007</v>
      </c>
      <c r="L9287" t="s">
        <v>11050</v>
      </c>
    </row>
    <row r="9288" spans="1:12">
      <c r="A9288" s="15" t="s">
        <v>11097</v>
      </c>
      <c r="B9288" t="s">
        <v>11040</v>
      </c>
      <c r="C9288" t="s">
        <v>11041</v>
      </c>
      <c r="D9288" t="s">
        <v>11046</v>
      </c>
      <c r="E9288" t="s">
        <v>11098</v>
      </c>
      <c r="F9288" t="s">
        <v>11048</v>
      </c>
      <c r="G9288">
        <v>11</v>
      </c>
      <c r="H9288" t="s">
        <v>11044</v>
      </c>
      <c r="I9288" s="160" t="s">
        <v>4007</v>
      </c>
      <c r="J9288" t="s">
        <v>11049</v>
      </c>
      <c r="K9288" s="160" t="s">
        <v>4007</v>
      </c>
      <c r="L9288" t="s">
        <v>11050</v>
      </c>
    </row>
    <row r="9289" spans="1:12">
      <c r="A9289" s="15" t="s">
        <v>11099</v>
      </c>
      <c r="B9289" t="s">
        <v>11040</v>
      </c>
      <c r="C9289" t="s">
        <v>11041</v>
      </c>
      <c r="D9289" t="s">
        <v>11046</v>
      </c>
      <c r="E9289" t="s">
        <v>11100</v>
      </c>
      <c r="F9289" t="s">
        <v>11048</v>
      </c>
      <c r="G9289">
        <v>11</v>
      </c>
      <c r="H9289" t="s">
        <v>11044</v>
      </c>
      <c r="I9289" s="160" t="s">
        <v>4007</v>
      </c>
      <c r="J9289" t="s">
        <v>11049</v>
      </c>
      <c r="K9289" s="160" t="s">
        <v>4007</v>
      </c>
      <c r="L9289" t="s">
        <v>11050</v>
      </c>
    </row>
    <row r="9290" spans="1:12">
      <c r="A9290" s="15" t="s">
        <v>11101</v>
      </c>
      <c r="B9290" t="s">
        <v>11040</v>
      </c>
      <c r="C9290" t="s">
        <v>11041</v>
      </c>
      <c r="D9290" t="s">
        <v>11046</v>
      </c>
      <c r="E9290" t="s">
        <v>11102</v>
      </c>
      <c r="F9290" t="s">
        <v>11048</v>
      </c>
      <c r="G9290">
        <v>11</v>
      </c>
      <c r="H9290" t="s">
        <v>11044</v>
      </c>
      <c r="I9290" s="160" t="s">
        <v>4007</v>
      </c>
      <c r="J9290" t="s">
        <v>11049</v>
      </c>
      <c r="K9290" s="160" t="s">
        <v>4007</v>
      </c>
      <c r="L9290" t="s">
        <v>11050</v>
      </c>
    </row>
    <row r="9291" spans="1:12">
      <c r="A9291" s="15">
        <v>2201001190</v>
      </c>
      <c r="B9291" t="s">
        <v>11040</v>
      </c>
      <c r="C9291" t="s">
        <v>11041</v>
      </c>
      <c r="D9291" t="s">
        <v>11046</v>
      </c>
      <c r="E9291" t="s">
        <v>11103</v>
      </c>
      <c r="F9291" t="s">
        <v>11048</v>
      </c>
      <c r="G9291">
        <v>11</v>
      </c>
      <c r="H9291" t="s">
        <v>11044</v>
      </c>
      <c r="I9291" s="160" t="s">
        <v>4007</v>
      </c>
      <c r="J9291" t="s">
        <v>11049</v>
      </c>
      <c r="K9291" s="160" t="s">
        <v>4007</v>
      </c>
      <c r="L9291" t="s">
        <v>11050</v>
      </c>
    </row>
    <row r="9292" spans="1:12">
      <c r="A9292" s="15">
        <v>2201001191</v>
      </c>
      <c r="B9292" t="s">
        <v>11040</v>
      </c>
      <c r="C9292" t="s">
        <v>11041</v>
      </c>
      <c r="D9292" t="s">
        <v>11046</v>
      </c>
      <c r="E9292" t="s">
        <v>11104</v>
      </c>
      <c r="F9292" t="s">
        <v>11048</v>
      </c>
      <c r="G9292">
        <v>11</v>
      </c>
      <c r="H9292" t="s">
        <v>11044</v>
      </c>
      <c r="I9292" s="160" t="s">
        <v>4007</v>
      </c>
      <c r="J9292" t="s">
        <v>11049</v>
      </c>
      <c r="K9292" s="160" t="s">
        <v>4007</v>
      </c>
      <c r="L9292" t="s">
        <v>11050</v>
      </c>
    </row>
    <row r="9293" spans="1:12">
      <c r="A9293" s="15">
        <v>2201001192</v>
      </c>
      <c r="B9293" t="s">
        <v>11040</v>
      </c>
      <c r="C9293" t="s">
        <v>11041</v>
      </c>
      <c r="D9293" t="s">
        <v>11046</v>
      </c>
      <c r="E9293" t="s">
        <v>11105</v>
      </c>
      <c r="F9293" t="s">
        <v>11048</v>
      </c>
      <c r="G9293">
        <v>11</v>
      </c>
      <c r="H9293" t="s">
        <v>11044</v>
      </c>
      <c r="I9293" s="160" t="s">
        <v>4007</v>
      </c>
      <c r="J9293" t="s">
        <v>11049</v>
      </c>
      <c r="K9293" s="160" t="s">
        <v>4007</v>
      </c>
      <c r="L9293" t="s">
        <v>11050</v>
      </c>
    </row>
    <row r="9294" spans="1:12">
      <c r="A9294" s="15">
        <v>2201001193</v>
      </c>
      <c r="B9294" t="s">
        <v>11040</v>
      </c>
      <c r="C9294" t="s">
        <v>11041</v>
      </c>
      <c r="D9294" t="s">
        <v>11046</v>
      </c>
      <c r="E9294" t="s">
        <v>11106</v>
      </c>
      <c r="F9294" t="s">
        <v>11048</v>
      </c>
      <c r="G9294">
        <v>11</v>
      </c>
      <c r="H9294" t="s">
        <v>11044</v>
      </c>
      <c r="I9294" s="160" t="s">
        <v>4007</v>
      </c>
      <c r="J9294" t="s">
        <v>11049</v>
      </c>
      <c r="K9294" s="160" t="s">
        <v>4007</v>
      </c>
      <c r="L9294" t="s">
        <v>11050</v>
      </c>
    </row>
    <row r="9295" spans="1:12">
      <c r="A9295" s="15">
        <v>2201001194</v>
      </c>
      <c r="B9295" t="s">
        <v>11040</v>
      </c>
      <c r="C9295" t="s">
        <v>11041</v>
      </c>
      <c r="D9295" t="s">
        <v>11046</v>
      </c>
      <c r="E9295" t="s">
        <v>11107</v>
      </c>
      <c r="F9295" t="s">
        <v>11048</v>
      </c>
      <c r="G9295">
        <v>11</v>
      </c>
      <c r="H9295" t="s">
        <v>11044</v>
      </c>
      <c r="I9295" s="160" t="s">
        <v>4007</v>
      </c>
      <c r="J9295" t="s">
        <v>11049</v>
      </c>
      <c r="K9295" s="160" t="s">
        <v>4007</v>
      </c>
      <c r="L9295" t="s">
        <v>11050</v>
      </c>
    </row>
    <row r="9296" spans="1:12">
      <c r="A9296" s="15" t="s">
        <v>11108</v>
      </c>
      <c r="B9296" t="s">
        <v>11040</v>
      </c>
      <c r="C9296" t="s">
        <v>11041</v>
      </c>
      <c r="D9296" t="s">
        <v>11046</v>
      </c>
      <c r="E9296" t="s">
        <v>11109</v>
      </c>
      <c r="F9296" t="s">
        <v>11048</v>
      </c>
      <c r="G9296">
        <v>11</v>
      </c>
      <c r="H9296" t="s">
        <v>11044</v>
      </c>
      <c r="I9296" s="160" t="s">
        <v>4007</v>
      </c>
      <c r="J9296" t="s">
        <v>11049</v>
      </c>
      <c r="K9296" s="160" t="s">
        <v>4007</v>
      </c>
      <c r="L9296" t="s">
        <v>11050</v>
      </c>
    </row>
    <row r="9297" spans="1:12">
      <c r="A9297" s="15" t="s">
        <v>11110</v>
      </c>
      <c r="B9297" t="s">
        <v>11040</v>
      </c>
      <c r="C9297" t="s">
        <v>11041</v>
      </c>
      <c r="D9297" t="s">
        <v>11046</v>
      </c>
      <c r="E9297" t="s">
        <v>11111</v>
      </c>
      <c r="F9297" t="s">
        <v>11048</v>
      </c>
      <c r="G9297">
        <v>11</v>
      </c>
      <c r="H9297" t="s">
        <v>11044</v>
      </c>
      <c r="I9297" s="160" t="s">
        <v>4007</v>
      </c>
      <c r="J9297" t="s">
        <v>11049</v>
      </c>
      <c r="K9297" s="160" t="s">
        <v>4007</v>
      </c>
      <c r="L9297" t="s">
        <v>11050</v>
      </c>
    </row>
    <row r="9298" spans="1:12">
      <c r="A9298" s="15" t="s">
        <v>11112</v>
      </c>
      <c r="B9298" t="s">
        <v>11040</v>
      </c>
      <c r="C9298" t="s">
        <v>11041</v>
      </c>
      <c r="D9298" t="s">
        <v>11046</v>
      </c>
      <c r="E9298" t="s">
        <v>11113</v>
      </c>
      <c r="F9298" t="s">
        <v>11048</v>
      </c>
      <c r="G9298">
        <v>11</v>
      </c>
      <c r="H9298" t="s">
        <v>11044</v>
      </c>
      <c r="I9298" s="160" t="s">
        <v>4007</v>
      </c>
      <c r="J9298" t="s">
        <v>11049</v>
      </c>
      <c r="K9298" s="160" t="s">
        <v>4007</v>
      </c>
      <c r="L9298" t="s">
        <v>11050</v>
      </c>
    </row>
    <row r="9299" spans="1:12">
      <c r="A9299" s="15" t="s">
        <v>11114</v>
      </c>
      <c r="B9299" t="s">
        <v>11040</v>
      </c>
      <c r="C9299" t="s">
        <v>11041</v>
      </c>
      <c r="D9299" t="s">
        <v>11046</v>
      </c>
      <c r="E9299" t="s">
        <v>11115</v>
      </c>
      <c r="F9299" t="s">
        <v>11048</v>
      </c>
      <c r="G9299">
        <v>11</v>
      </c>
      <c r="H9299" t="s">
        <v>11044</v>
      </c>
      <c r="I9299" s="160" t="s">
        <v>4007</v>
      </c>
      <c r="J9299" t="s">
        <v>11049</v>
      </c>
      <c r="K9299" s="160" t="s">
        <v>4007</v>
      </c>
      <c r="L9299" t="s">
        <v>11050</v>
      </c>
    </row>
    <row r="9300" spans="1:12">
      <c r="A9300" s="15">
        <v>2201001210</v>
      </c>
      <c r="B9300" t="s">
        <v>11040</v>
      </c>
      <c r="C9300" t="s">
        <v>11041</v>
      </c>
      <c r="D9300" t="s">
        <v>11046</v>
      </c>
      <c r="E9300" t="s">
        <v>11116</v>
      </c>
      <c r="F9300" t="s">
        <v>11048</v>
      </c>
      <c r="G9300">
        <v>11</v>
      </c>
      <c r="H9300" t="s">
        <v>11044</v>
      </c>
      <c r="I9300" s="160" t="s">
        <v>4007</v>
      </c>
      <c r="J9300" t="s">
        <v>11049</v>
      </c>
      <c r="K9300" s="160" t="s">
        <v>4007</v>
      </c>
      <c r="L9300" t="s">
        <v>11050</v>
      </c>
    </row>
    <row r="9301" spans="1:12">
      <c r="A9301" s="15">
        <v>2201001211</v>
      </c>
      <c r="B9301" t="s">
        <v>11040</v>
      </c>
      <c r="C9301" t="s">
        <v>11041</v>
      </c>
      <c r="D9301" t="s">
        <v>11046</v>
      </c>
      <c r="E9301" t="s">
        <v>11117</v>
      </c>
      <c r="F9301" t="s">
        <v>11048</v>
      </c>
      <c r="G9301">
        <v>11</v>
      </c>
      <c r="H9301" t="s">
        <v>11044</v>
      </c>
      <c r="I9301" s="160" t="s">
        <v>4007</v>
      </c>
      <c r="J9301" t="s">
        <v>11049</v>
      </c>
      <c r="K9301" s="160" t="s">
        <v>4007</v>
      </c>
      <c r="L9301" t="s">
        <v>11050</v>
      </c>
    </row>
    <row r="9302" spans="1:12">
      <c r="A9302" s="15">
        <v>2201001212</v>
      </c>
      <c r="B9302" t="s">
        <v>11040</v>
      </c>
      <c r="C9302" t="s">
        <v>11041</v>
      </c>
      <c r="D9302" t="s">
        <v>11046</v>
      </c>
      <c r="E9302" t="s">
        <v>11118</v>
      </c>
      <c r="F9302" t="s">
        <v>11048</v>
      </c>
      <c r="G9302">
        <v>11</v>
      </c>
      <c r="H9302" t="s">
        <v>11044</v>
      </c>
      <c r="I9302" s="160" t="s">
        <v>4007</v>
      </c>
      <c r="J9302" t="s">
        <v>11049</v>
      </c>
      <c r="K9302" s="160" t="s">
        <v>4007</v>
      </c>
      <c r="L9302" t="s">
        <v>11050</v>
      </c>
    </row>
    <row r="9303" spans="1:12">
      <c r="A9303" s="15">
        <v>2201001213</v>
      </c>
      <c r="B9303" t="s">
        <v>11040</v>
      </c>
      <c r="C9303" t="s">
        <v>11041</v>
      </c>
      <c r="D9303" t="s">
        <v>11046</v>
      </c>
      <c r="E9303" t="s">
        <v>11119</v>
      </c>
      <c r="F9303" t="s">
        <v>11048</v>
      </c>
      <c r="G9303">
        <v>11</v>
      </c>
      <c r="H9303" t="s">
        <v>11044</v>
      </c>
      <c r="I9303" s="160" t="s">
        <v>4007</v>
      </c>
      <c r="J9303" t="s">
        <v>11049</v>
      </c>
      <c r="K9303" s="160" t="s">
        <v>4007</v>
      </c>
      <c r="L9303" t="s">
        <v>11050</v>
      </c>
    </row>
    <row r="9304" spans="1:12">
      <c r="A9304" s="15">
        <v>2201001214</v>
      </c>
      <c r="B9304" t="s">
        <v>11040</v>
      </c>
      <c r="C9304" t="s">
        <v>11041</v>
      </c>
      <c r="D9304" t="s">
        <v>11046</v>
      </c>
      <c r="E9304" t="s">
        <v>11120</v>
      </c>
      <c r="F9304" t="s">
        <v>11048</v>
      </c>
      <c r="G9304">
        <v>11</v>
      </c>
      <c r="H9304" t="s">
        <v>11044</v>
      </c>
      <c r="I9304" s="160" t="s">
        <v>4007</v>
      </c>
      <c r="J9304" t="s">
        <v>11049</v>
      </c>
      <c r="K9304" s="160" t="s">
        <v>4007</v>
      </c>
      <c r="L9304" t="s">
        <v>11050</v>
      </c>
    </row>
    <row r="9305" spans="1:12">
      <c r="A9305" s="15" t="s">
        <v>11121</v>
      </c>
      <c r="B9305" t="s">
        <v>11040</v>
      </c>
      <c r="C9305" t="s">
        <v>11041</v>
      </c>
      <c r="D9305" t="s">
        <v>11046</v>
      </c>
      <c r="E9305" t="s">
        <v>11122</v>
      </c>
      <c r="F9305" t="s">
        <v>11048</v>
      </c>
      <c r="G9305">
        <v>11</v>
      </c>
      <c r="H9305" t="s">
        <v>11044</v>
      </c>
      <c r="I9305" s="160" t="s">
        <v>4007</v>
      </c>
      <c r="J9305" t="s">
        <v>11049</v>
      </c>
      <c r="K9305" s="160" t="s">
        <v>4007</v>
      </c>
      <c r="L9305" t="s">
        <v>11050</v>
      </c>
    </row>
    <row r="9306" spans="1:12">
      <c r="A9306" s="15" t="s">
        <v>11123</v>
      </c>
      <c r="B9306" t="s">
        <v>11040</v>
      </c>
      <c r="C9306" t="s">
        <v>11041</v>
      </c>
      <c r="D9306" t="s">
        <v>11046</v>
      </c>
      <c r="E9306" t="s">
        <v>11124</v>
      </c>
      <c r="F9306" t="s">
        <v>11048</v>
      </c>
      <c r="G9306">
        <v>11</v>
      </c>
      <c r="H9306" t="s">
        <v>11044</v>
      </c>
      <c r="I9306" s="160" t="s">
        <v>4007</v>
      </c>
      <c r="J9306" t="s">
        <v>11049</v>
      </c>
      <c r="K9306" s="160" t="s">
        <v>4007</v>
      </c>
      <c r="L9306" t="s">
        <v>11050</v>
      </c>
    </row>
    <row r="9307" spans="1:12">
      <c r="A9307" s="15" t="s">
        <v>11125</v>
      </c>
      <c r="B9307" t="s">
        <v>11040</v>
      </c>
      <c r="C9307" t="s">
        <v>11041</v>
      </c>
      <c r="D9307" t="s">
        <v>11046</v>
      </c>
      <c r="E9307" t="s">
        <v>11126</v>
      </c>
      <c r="F9307" t="s">
        <v>11048</v>
      </c>
      <c r="G9307">
        <v>11</v>
      </c>
      <c r="H9307" t="s">
        <v>11044</v>
      </c>
      <c r="I9307" s="160" t="s">
        <v>4007</v>
      </c>
      <c r="J9307" t="s">
        <v>11049</v>
      </c>
      <c r="K9307" s="160" t="s">
        <v>4007</v>
      </c>
      <c r="L9307" t="s">
        <v>11050</v>
      </c>
    </row>
    <row r="9308" spans="1:12">
      <c r="A9308" s="15" t="s">
        <v>11127</v>
      </c>
      <c r="B9308" t="s">
        <v>11040</v>
      </c>
      <c r="C9308" t="s">
        <v>11041</v>
      </c>
      <c r="D9308" t="s">
        <v>11046</v>
      </c>
      <c r="E9308" t="s">
        <v>11128</v>
      </c>
      <c r="F9308" t="s">
        <v>11048</v>
      </c>
      <c r="G9308">
        <v>11</v>
      </c>
      <c r="H9308" t="s">
        <v>11044</v>
      </c>
      <c r="I9308" s="160" t="s">
        <v>4007</v>
      </c>
      <c r="J9308" t="s">
        <v>11049</v>
      </c>
      <c r="K9308" s="160" t="s">
        <v>4007</v>
      </c>
      <c r="L9308" t="s">
        <v>11050</v>
      </c>
    </row>
    <row r="9309" spans="1:12">
      <c r="A9309" s="15">
        <v>2201001230</v>
      </c>
      <c r="B9309" t="s">
        <v>11040</v>
      </c>
      <c r="C9309" t="s">
        <v>11041</v>
      </c>
      <c r="D9309" t="s">
        <v>11046</v>
      </c>
      <c r="E9309" t="s">
        <v>11129</v>
      </c>
      <c r="F9309" t="s">
        <v>11048</v>
      </c>
      <c r="G9309">
        <v>11</v>
      </c>
      <c r="H9309" t="s">
        <v>11044</v>
      </c>
      <c r="I9309" s="160" t="s">
        <v>4007</v>
      </c>
      <c r="J9309" t="s">
        <v>11049</v>
      </c>
      <c r="K9309" s="160" t="s">
        <v>4007</v>
      </c>
      <c r="L9309" t="s">
        <v>11050</v>
      </c>
    </row>
    <row r="9310" spans="1:12">
      <c r="A9310" s="15">
        <v>2201001231</v>
      </c>
      <c r="B9310" t="s">
        <v>11040</v>
      </c>
      <c r="C9310" t="s">
        <v>11041</v>
      </c>
      <c r="D9310" t="s">
        <v>11046</v>
      </c>
      <c r="E9310" t="s">
        <v>11130</v>
      </c>
      <c r="F9310" t="s">
        <v>11048</v>
      </c>
      <c r="G9310">
        <v>11</v>
      </c>
      <c r="H9310" t="s">
        <v>11044</v>
      </c>
      <c r="I9310" s="160" t="s">
        <v>4007</v>
      </c>
      <c r="J9310" t="s">
        <v>11049</v>
      </c>
      <c r="K9310" s="160" t="s">
        <v>4007</v>
      </c>
      <c r="L9310" t="s">
        <v>11050</v>
      </c>
    </row>
    <row r="9311" spans="1:12">
      <c r="A9311" s="15">
        <v>2201001232</v>
      </c>
      <c r="B9311" t="s">
        <v>11040</v>
      </c>
      <c r="C9311" t="s">
        <v>11041</v>
      </c>
      <c r="D9311" t="s">
        <v>11046</v>
      </c>
      <c r="E9311" t="s">
        <v>11131</v>
      </c>
      <c r="F9311" t="s">
        <v>11048</v>
      </c>
      <c r="G9311">
        <v>11</v>
      </c>
      <c r="H9311" t="s">
        <v>11044</v>
      </c>
      <c r="I9311" s="160" t="s">
        <v>4007</v>
      </c>
      <c r="J9311" t="s">
        <v>11049</v>
      </c>
      <c r="K9311" s="160" t="s">
        <v>4007</v>
      </c>
      <c r="L9311" t="s">
        <v>11050</v>
      </c>
    </row>
    <row r="9312" spans="1:12">
      <c r="A9312" s="15">
        <v>2201001233</v>
      </c>
      <c r="B9312" t="s">
        <v>11040</v>
      </c>
      <c r="C9312" t="s">
        <v>11041</v>
      </c>
      <c r="D9312" t="s">
        <v>11046</v>
      </c>
      <c r="E9312" t="s">
        <v>11132</v>
      </c>
      <c r="F9312" t="s">
        <v>11048</v>
      </c>
      <c r="G9312">
        <v>11</v>
      </c>
      <c r="H9312" t="s">
        <v>11044</v>
      </c>
      <c r="I9312" s="160" t="s">
        <v>4007</v>
      </c>
      <c r="J9312" t="s">
        <v>11049</v>
      </c>
      <c r="K9312" s="160" t="s">
        <v>4007</v>
      </c>
      <c r="L9312" t="s">
        <v>11050</v>
      </c>
    </row>
    <row r="9313" spans="1:12">
      <c r="A9313" s="15">
        <v>2201001234</v>
      </c>
      <c r="B9313" t="s">
        <v>11040</v>
      </c>
      <c r="C9313" t="s">
        <v>11041</v>
      </c>
      <c r="D9313" t="s">
        <v>11046</v>
      </c>
      <c r="E9313" t="s">
        <v>11133</v>
      </c>
      <c r="F9313" t="s">
        <v>11048</v>
      </c>
      <c r="G9313">
        <v>11</v>
      </c>
      <c r="H9313" t="s">
        <v>11044</v>
      </c>
      <c r="I9313" s="160" t="s">
        <v>4007</v>
      </c>
      <c r="J9313" t="s">
        <v>11049</v>
      </c>
      <c r="K9313" s="160" t="s">
        <v>4007</v>
      </c>
      <c r="L9313" t="s">
        <v>11050</v>
      </c>
    </row>
    <row r="9314" spans="1:12">
      <c r="A9314" s="15" t="s">
        <v>11134</v>
      </c>
      <c r="B9314" t="s">
        <v>11040</v>
      </c>
      <c r="C9314" t="s">
        <v>11041</v>
      </c>
      <c r="D9314" t="s">
        <v>11046</v>
      </c>
      <c r="E9314" t="s">
        <v>11135</v>
      </c>
      <c r="F9314" t="s">
        <v>11048</v>
      </c>
      <c r="G9314">
        <v>11</v>
      </c>
      <c r="H9314" t="s">
        <v>11044</v>
      </c>
      <c r="I9314" s="160" t="s">
        <v>4007</v>
      </c>
      <c r="J9314" t="s">
        <v>11049</v>
      </c>
      <c r="K9314" s="160" t="s">
        <v>4007</v>
      </c>
      <c r="L9314" t="s">
        <v>11050</v>
      </c>
    </row>
    <row r="9315" spans="1:12">
      <c r="A9315" s="15" t="s">
        <v>11136</v>
      </c>
      <c r="B9315" t="s">
        <v>11040</v>
      </c>
      <c r="C9315" t="s">
        <v>11041</v>
      </c>
      <c r="D9315" t="s">
        <v>11046</v>
      </c>
      <c r="E9315" t="s">
        <v>11137</v>
      </c>
      <c r="F9315" t="s">
        <v>11048</v>
      </c>
      <c r="G9315">
        <v>11</v>
      </c>
      <c r="H9315" t="s">
        <v>11044</v>
      </c>
      <c r="I9315" s="160" t="s">
        <v>4007</v>
      </c>
      <c r="J9315" t="s">
        <v>11049</v>
      </c>
      <c r="K9315" s="160" t="s">
        <v>4007</v>
      </c>
      <c r="L9315" t="s">
        <v>11050</v>
      </c>
    </row>
    <row r="9316" spans="1:12">
      <c r="A9316" s="15" t="s">
        <v>11138</v>
      </c>
      <c r="B9316" t="s">
        <v>11040</v>
      </c>
      <c r="C9316" t="s">
        <v>11041</v>
      </c>
      <c r="D9316" t="s">
        <v>11046</v>
      </c>
      <c r="E9316" t="s">
        <v>11139</v>
      </c>
      <c r="F9316" t="s">
        <v>11048</v>
      </c>
      <c r="G9316">
        <v>11</v>
      </c>
      <c r="H9316" t="s">
        <v>11044</v>
      </c>
      <c r="I9316" s="160" t="s">
        <v>4007</v>
      </c>
      <c r="J9316" t="s">
        <v>11049</v>
      </c>
      <c r="K9316" s="160" t="s">
        <v>4007</v>
      </c>
      <c r="L9316" t="s">
        <v>11050</v>
      </c>
    </row>
    <row r="9317" spans="1:12">
      <c r="A9317" s="15" t="s">
        <v>11140</v>
      </c>
      <c r="B9317" t="s">
        <v>11040</v>
      </c>
      <c r="C9317" t="s">
        <v>11041</v>
      </c>
      <c r="D9317" t="s">
        <v>11046</v>
      </c>
      <c r="E9317" t="s">
        <v>11141</v>
      </c>
      <c r="F9317" t="s">
        <v>11048</v>
      </c>
      <c r="G9317">
        <v>11</v>
      </c>
      <c r="H9317" t="s">
        <v>11044</v>
      </c>
      <c r="I9317" s="160" t="s">
        <v>4007</v>
      </c>
      <c r="J9317" t="s">
        <v>11049</v>
      </c>
      <c r="K9317" s="160" t="s">
        <v>4007</v>
      </c>
      <c r="L9317" t="s">
        <v>11050</v>
      </c>
    </row>
    <row r="9318" spans="1:12">
      <c r="A9318" s="15">
        <v>2201001250</v>
      </c>
      <c r="B9318" t="s">
        <v>11040</v>
      </c>
      <c r="C9318" t="s">
        <v>11041</v>
      </c>
      <c r="D9318" t="s">
        <v>11046</v>
      </c>
      <c r="E9318" t="s">
        <v>11142</v>
      </c>
      <c r="F9318" t="s">
        <v>11048</v>
      </c>
      <c r="G9318">
        <v>11</v>
      </c>
      <c r="H9318" t="s">
        <v>11044</v>
      </c>
      <c r="I9318" s="160" t="s">
        <v>4007</v>
      </c>
      <c r="J9318" t="s">
        <v>11049</v>
      </c>
      <c r="K9318" s="160" t="s">
        <v>4007</v>
      </c>
      <c r="L9318" t="s">
        <v>11050</v>
      </c>
    </row>
    <row r="9319" spans="1:12">
      <c r="A9319" s="15">
        <v>2201001251</v>
      </c>
      <c r="B9319" t="s">
        <v>11040</v>
      </c>
      <c r="C9319" t="s">
        <v>11041</v>
      </c>
      <c r="D9319" t="s">
        <v>11046</v>
      </c>
      <c r="E9319" t="s">
        <v>11143</v>
      </c>
      <c r="F9319" t="s">
        <v>11048</v>
      </c>
      <c r="G9319">
        <v>11</v>
      </c>
      <c r="H9319" t="s">
        <v>11044</v>
      </c>
      <c r="I9319" s="160" t="s">
        <v>4007</v>
      </c>
      <c r="J9319" t="s">
        <v>11049</v>
      </c>
      <c r="K9319" s="160" t="s">
        <v>4007</v>
      </c>
      <c r="L9319" t="s">
        <v>11050</v>
      </c>
    </row>
    <row r="9320" spans="1:12">
      <c r="A9320" s="15">
        <v>2201001252</v>
      </c>
      <c r="B9320" t="s">
        <v>11040</v>
      </c>
      <c r="C9320" t="s">
        <v>11041</v>
      </c>
      <c r="D9320" t="s">
        <v>11046</v>
      </c>
      <c r="E9320" t="s">
        <v>11144</v>
      </c>
      <c r="F9320" t="s">
        <v>11048</v>
      </c>
      <c r="G9320">
        <v>11</v>
      </c>
      <c r="H9320" t="s">
        <v>11044</v>
      </c>
      <c r="I9320" s="160" t="s">
        <v>4007</v>
      </c>
      <c r="J9320" t="s">
        <v>11049</v>
      </c>
      <c r="K9320" s="160" t="s">
        <v>4007</v>
      </c>
      <c r="L9320" t="s">
        <v>11050</v>
      </c>
    </row>
    <row r="9321" spans="1:12">
      <c r="A9321" s="15">
        <v>2201001253</v>
      </c>
      <c r="B9321" t="s">
        <v>11040</v>
      </c>
      <c r="C9321" t="s">
        <v>11041</v>
      </c>
      <c r="D9321" t="s">
        <v>11046</v>
      </c>
      <c r="E9321" t="s">
        <v>11145</v>
      </c>
      <c r="F9321" t="s">
        <v>11048</v>
      </c>
      <c r="G9321">
        <v>11</v>
      </c>
      <c r="H9321" t="s">
        <v>11044</v>
      </c>
      <c r="I9321" s="160" t="s">
        <v>4007</v>
      </c>
      <c r="J9321" t="s">
        <v>11049</v>
      </c>
      <c r="K9321" s="160" t="s">
        <v>4007</v>
      </c>
      <c r="L9321" t="s">
        <v>11050</v>
      </c>
    </row>
    <row r="9322" spans="1:12">
      <c r="A9322" s="15">
        <v>2201001254</v>
      </c>
      <c r="B9322" t="s">
        <v>11040</v>
      </c>
      <c r="C9322" t="s">
        <v>11041</v>
      </c>
      <c r="D9322" t="s">
        <v>11046</v>
      </c>
      <c r="E9322" t="s">
        <v>11146</v>
      </c>
      <c r="F9322" t="s">
        <v>11048</v>
      </c>
      <c r="G9322">
        <v>11</v>
      </c>
      <c r="H9322" t="s">
        <v>11044</v>
      </c>
      <c r="I9322" s="160" t="s">
        <v>4007</v>
      </c>
      <c r="J9322" t="s">
        <v>11049</v>
      </c>
      <c r="K9322" s="160" t="s">
        <v>4007</v>
      </c>
      <c r="L9322" t="s">
        <v>11050</v>
      </c>
    </row>
    <row r="9323" spans="1:12">
      <c r="A9323" s="15" t="s">
        <v>11147</v>
      </c>
      <c r="B9323" t="s">
        <v>11040</v>
      </c>
      <c r="C9323" t="s">
        <v>11041</v>
      </c>
      <c r="D9323" t="s">
        <v>11046</v>
      </c>
      <c r="E9323" t="s">
        <v>11148</v>
      </c>
      <c r="F9323" t="s">
        <v>11048</v>
      </c>
      <c r="G9323">
        <v>11</v>
      </c>
      <c r="H9323" t="s">
        <v>11044</v>
      </c>
      <c r="I9323" s="160" t="s">
        <v>4007</v>
      </c>
      <c r="J9323" t="s">
        <v>11049</v>
      </c>
      <c r="K9323" s="160" t="s">
        <v>4007</v>
      </c>
      <c r="L9323" t="s">
        <v>11050</v>
      </c>
    </row>
    <row r="9324" spans="1:12">
      <c r="A9324" s="15" t="s">
        <v>11149</v>
      </c>
      <c r="B9324" t="s">
        <v>11040</v>
      </c>
      <c r="C9324" t="s">
        <v>11041</v>
      </c>
      <c r="D9324" t="s">
        <v>11046</v>
      </c>
      <c r="E9324" t="s">
        <v>11150</v>
      </c>
      <c r="F9324" t="s">
        <v>11048</v>
      </c>
      <c r="G9324">
        <v>11</v>
      </c>
      <c r="H9324" t="s">
        <v>11044</v>
      </c>
      <c r="I9324" s="160" t="s">
        <v>4007</v>
      </c>
      <c r="J9324" t="s">
        <v>11049</v>
      </c>
      <c r="K9324" s="160" t="s">
        <v>4007</v>
      </c>
      <c r="L9324" t="s">
        <v>11050</v>
      </c>
    </row>
    <row r="9325" spans="1:12">
      <c r="A9325" s="15" t="s">
        <v>11151</v>
      </c>
      <c r="B9325" t="s">
        <v>11040</v>
      </c>
      <c r="C9325" t="s">
        <v>11041</v>
      </c>
      <c r="D9325" t="s">
        <v>11046</v>
      </c>
      <c r="E9325" t="s">
        <v>11152</v>
      </c>
      <c r="F9325" t="s">
        <v>11048</v>
      </c>
      <c r="G9325">
        <v>11</v>
      </c>
      <c r="H9325" t="s">
        <v>11044</v>
      </c>
      <c r="I9325" s="160" t="s">
        <v>4007</v>
      </c>
      <c r="J9325" t="s">
        <v>11049</v>
      </c>
      <c r="K9325" s="160" t="s">
        <v>4007</v>
      </c>
      <c r="L9325" t="s">
        <v>11050</v>
      </c>
    </row>
    <row r="9326" spans="1:12">
      <c r="A9326" s="15" t="s">
        <v>11153</v>
      </c>
      <c r="B9326" t="s">
        <v>11040</v>
      </c>
      <c r="C9326" t="s">
        <v>11041</v>
      </c>
      <c r="D9326" t="s">
        <v>11046</v>
      </c>
      <c r="E9326" t="s">
        <v>11154</v>
      </c>
      <c r="F9326" t="s">
        <v>11048</v>
      </c>
      <c r="G9326">
        <v>11</v>
      </c>
      <c r="H9326" t="s">
        <v>11044</v>
      </c>
      <c r="I9326" s="160" t="s">
        <v>4007</v>
      </c>
      <c r="J9326" t="s">
        <v>11049</v>
      </c>
      <c r="K9326" s="160" t="s">
        <v>4007</v>
      </c>
      <c r="L9326" t="s">
        <v>11050</v>
      </c>
    </row>
    <row r="9327" spans="1:12">
      <c r="A9327" s="15">
        <v>2201001270</v>
      </c>
      <c r="B9327" t="s">
        <v>11040</v>
      </c>
      <c r="C9327" t="s">
        <v>11041</v>
      </c>
      <c r="D9327" t="s">
        <v>11046</v>
      </c>
      <c r="E9327" t="s">
        <v>11155</v>
      </c>
      <c r="F9327" t="s">
        <v>11048</v>
      </c>
      <c r="G9327">
        <v>11</v>
      </c>
      <c r="H9327" t="s">
        <v>11044</v>
      </c>
      <c r="I9327" s="160" t="s">
        <v>4007</v>
      </c>
      <c r="J9327" t="s">
        <v>11049</v>
      </c>
      <c r="K9327" s="160" t="s">
        <v>4007</v>
      </c>
      <c r="L9327" t="s">
        <v>11050</v>
      </c>
    </row>
    <row r="9328" spans="1:12">
      <c r="A9328" s="15">
        <v>2201001271</v>
      </c>
      <c r="B9328" t="s">
        <v>11040</v>
      </c>
      <c r="C9328" t="s">
        <v>11041</v>
      </c>
      <c r="D9328" t="s">
        <v>11046</v>
      </c>
      <c r="E9328" t="s">
        <v>11156</v>
      </c>
      <c r="F9328" t="s">
        <v>11048</v>
      </c>
      <c r="G9328">
        <v>11</v>
      </c>
      <c r="H9328" t="s">
        <v>11044</v>
      </c>
      <c r="I9328" s="160" t="s">
        <v>4007</v>
      </c>
      <c r="J9328" t="s">
        <v>11049</v>
      </c>
      <c r="K9328" s="160" t="s">
        <v>4007</v>
      </c>
      <c r="L9328" t="s">
        <v>11050</v>
      </c>
    </row>
    <row r="9329" spans="1:12">
      <c r="A9329" s="15">
        <v>2201001272</v>
      </c>
      <c r="B9329" t="s">
        <v>11040</v>
      </c>
      <c r="C9329" t="s">
        <v>11041</v>
      </c>
      <c r="D9329" t="s">
        <v>11046</v>
      </c>
      <c r="E9329" t="s">
        <v>11157</v>
      </c>
      <c r="F9329" t="s">
        <v>11048</v>
      </c>
      <c r="G9329">
        <v>11</v>
      </c>
      <c r="H9329" t="s">
        <v>11044</v>
      </c>
      <c r="I9329" s="160" t="s">
        <v>4007</v>
      </c>
      <c r="J9329" t="s">
        <v>11049</v>
      </c>
      <c r="K9329" s="160" t="s">
        <v>4007</v>
      </c>
      <c r="L9329" t="s">
        <v>11050</v>
      </c>
    </row>
    <row r="9330" spans="1:12">
      <c r="A9330" s="15">
        <v>2201001273</v>
      </c>
      <c r="B9330" t="s">
        <v>11040</v>
      </c>
      <c r="C9330" t="s">
        <v>11041</v>
      </c>
      <c r="D9330" t="s">
        <v>11046</v>
      </c>
      <c r="E9330" t="s">
        <v>11158</v>
      </c>
      <c r="F9330" t="s">
        <v>11048</v>
      </c>
      <c r="G9330">
        <v>11</v>
      </c>
      <c r="H9330" t="s">
        <v>11044</v>
      </c>
      <c r="I9330" s="160" t="s">
        <v>4007</v>
      </c>
      <c r="J9330" t="s">
        <v>11049</v>
      </c>
      <c r="K9330" s="160" t="s">
        <v>4007</v>
      </c>
      <c r="L9330" t="s">
        <v>11050</v>
      </c>
    </row>
    <row r="9331" spans="1:12">
      <c r="A9331" s="15">
        <v>2201001274</v>
      </c>
      <c r="B9331" t="s">
        <v>11040</v>
      </c>
      <c r="C9331" t="s">
        <v>11041</v>
      </c>
      <c r="D9331" t="s">
        <v>11046</v>
      </c>
      <c r="E9331" t="s">
        <v>11159</v>
      </c>
      <c r="F9331" t="s">
        <v>11048</v>
      </c>
      <c r="G9331">
        <v>11</v>
      </c>
      <c r="H9331" t="s">
        <v>11044</v>
      </c>
      <c r="I9331" s="160" t="s">
        <v>4007</v>
      </c>
      <c r="J9331" t="s">
        <v>11049</v>
      </c>
      <c r="K9331" s="160" t="s">
        <v>4007</v>
      </c>
      <c r="L9331" t="s">
        <v>11050</v>
      </c>
    </row>
    <row r="9332" spans="1:12">
      <c r="A9332" s="15" t="s">
        <v>11160</v>
      </c>
      <c r="B9332" t="s">
        <v>11040</v>
      </c>
      <c r="C9332" t="s">
        <v>11041</v>
      </c>
      <c r="D9332" t="s">
        <v>11046</v>
      </c>
      <c r="E9332" t="s">
        <v>11161</v>
      </c>
      <c r="F9332" t="s">
        <v>11048</v>
      </c>
      <c r="G9332">
        <v>11</v>
      </c>
      <c r="H9332" t="s">
        <v>11044</v>
      </c>
      <c r="I9332" s="160" t="s">
        <v>4007</v>
      </c>
      <c r="J9332" t="s">
        <v>11049</v>
      </c>
      <c r="K9332" s="160" t="s">
        <v>4007</v>
      </c>
      <c r="L9332" t="s">
        <v>11050</v>
      </c>
    </row>
    <row r="9333" spans="1:12">
      <c r="A9333" s="15" t="s">
        <v>11162</v>
      </c>
      <c r="B9333" t="s">
        <v>11040</v>
      </c>
      <c r="C9333" t="s">
        <v>11041</v>
      </c>
      <c r="D9333" t="s">
        <v>11046</v>
      </c>
      <c r="E9333" t="s">
        <v>11163</v>
      </c>
      <c r="F9333" t="s">
        <v>11048</v>
      </c>
      <c r="G9333">
        <v>11</v>
      </c>
      <c r="H9333" t="s">
        <v>11044</v>
      </c>
      <c r="I9333" s="160" t="s">
        <v>4007</v>
      </c>
      <c r="J9333" t="s">
        <v>11049</v>
      </c>
      <c r="K9333" s="160" t="s">
        <v>4007</v>
      </c>
      <c r="L9333" t="s">
        <v>11050</v>
      </c>
    </row>
    <row r="9334" spans="1:12">
      <c r="A9334" s="15" t="s">
        <v>11164</v>
      </c>
      <c r="B9334" t="s">
        <v>11040</v>
      </c>
      <c r="C9334" t="s">
        <v>11041</v>
      </c>
      <c r="D9334" t="s">
        <v>11046</v>
      </c>
      <c r="E9334" t="s">
        <v>11165</v>
      </c>
      <c r="F9334" t="s">
        <v>11048</v>
      </c>
      <c r="G9334">
        <v>11</v>
      </c>
      <c r="H9334" t="s">
        <v>11044</v>
      </c>
      <c r="I9334" s="160" t="s">
        <v>4007</v>
      </c>
      <c r="J9334" t="s">
        <v>11049</v>
      </c>
      <c r="K9334" s="160" t="s">
        <v>4007</v>
      </c>
      <c r="L9334" t="s">
        <v>11050</v>
      </c>
    </row>
    <row r="9335" spans="1:12">
      <c r="A9335" s="15" t="s">
        <v>11166</v>
      </c>
      <c r="B9335" t="s">
        <v>11040</v>
      </c>
      <c r="C9335" t="s">
        <v>11041</v>
      </c>
      <c r="D9335" t="s">
        <v>11046</v>
      </c>
      <c r="E9335" t="s">
        <v>11167</v>
      </c>
      <c r="F9335" t="s">
        <v>11048</v>
      </c>
      <c r="G9335">
        <v>11</v>
      </c>
      <c r="H9335" t="s">
        <v>11044</v>
      </c>
      <c r="I9335" s="160" t="s">
        <v>4007</v>
      </c>
      <c r="J9335" t="s">
        <v>11049</v>
      </c>
      <c r="K9335" s="160" t="s">
        <v>4007</v>
      </c>
      <c r="L9335" t="s">
        <v>11050</v>
      </c>
    </row>
    <row r="9336" spans="1:12">
      <c r="A9336" s="15">
        <v>2201001290</v>
      </c>
      <c r="B9336" t="s">
        <v>11040</v>
      </c>
      <c r="C9336" t="s">
        <v>11041</v>
      </c>
      <c r="D9336" t="s">
        <v>11046</v>
      </c>
      <c r="E9336" t="s">
        <v>11168</v>
      </c>
      <c r="F9336" t="s">
        <v>11048</v>
      </c>
      <c r="G9336">
        <v>11</v>
      </c>
      <c r="H9336" t="s">
        <v>11044</v>
      </c>
      <c r="I9336" s="160" t="s">
        <v>4007</v>
      </c>
      <c r="J9336" t="s">
        <v>11049</v>
      </c>
      <c r="K9336" s="160" t="s">
        <v>4007</v>
      </c>
      <c r="L9336" t="s">
        <v>11050</v>
      </c>
    </row>
    <row r="9337" spans="1:12">
      <c r="A9337" s="15">
        <v>2201001291</v>
      </c>
      <c r="B9337" t="s">
        <v>11040</v>
      </c>
      <c r="C9337" t="s">
        <v>11041</v>
      </c>
      <c r="D9337" t="s">
        <v>11046</v>
      </c>
      <c r="E9337" t="s">
        <v>11169</v>
      </c>
      <c r="F9337" t="s">
        <v>11048</v>
      </c>
      <c r="G9337">
        <v>11</v>
      </c>
      <c r="H9337" t="s">
        <v>11044</v>
      </c>
      <c r="I9337" s="160" t="s">
        <v>4007</v>
      </c>
      <c r="J9337" t="s">
        <v>11049</v>
      </c>
      <c r="K9337" s="160" t="s">
        <v>4007</v>
      </c>
      <c r="L9337" t="s">
        <v>11050</v>
      </c>
    </row>
    <row r="9338" spans="1:12">
      <c r="A9338" s="15">
        <v>2201001292</v>
      </c>
      <c r="B9338" t="s">
        <v>11040</v>
      </c>
      <c r="C9338" t="s">
        <v>11041</v>
      </c>
      <c r="D9338" t="s">
        <v>11046</v>
      </c>
      <c r="E9338" t="s">
        <v>11170</v>
      </c>
      <c r="F9338" t="s">
        <v>11048</v>
      </c>
      <c r="G9338">
        <v>11</v>
      </c>
      <c r="H9338" t="s">
        <v>11044</v>
      </c>
      <c r="I9338" s="160" t="s">
        <v>4007</v>
      </c>
      <c r="J9338" t="s">
        <v>11049</v>
      </c>
      <c r="K9338" s="160" t="s">
        <v>4007</v>
      </c>
      <c r="L9338" t="s">
        <v>11050</v>
      </c>
    </row>
    <row r="9339" spans="1:12">
      <c r="A9339" s="15">
        <v>2201001293</v>
      </c>
      <c r="B9339" t="s">
        <v>11040</v>
      </c>
      <c r="C9339" t="s">
        <v>11041</v>
      </c>
      <c r="D9339" t="s">
        <v>11046</v>
      </c>
      <c r="E9339" t="s">
        <v>11171</v>
      </c>
      <c r="F9339" t="s">
        <v>11048</v>
      </c>
      <c r="G9339">
        <v>11</v>
      </c>
      <c r="H9339" t="s">
        <v>11044</v>
      </c>
      <c r="I9339" s="160" t="s">
        <v>4007</v>
      </c>
      <c r="J9339" t="s">
        <v>11049</v>
      </c>
      <c r="K9339" s="160" t="s">
        <v>4007</v>
      </c>
      <c r="L9339" t="s">
        <v>11050</v>
      </c>
    </row>
    <row r="9340" spans="1:12">
      <c r="A9340" s="15">
        <v>2201001294</v>
      </c>
      <c r="B9340" t="s">
        <v>11040</v>
      </c>
      <c r="C9340" t="s">
        <v>11041</v>
      </c>
      <c r="D9340" t="s">
        <v>11046</v>
      </c>
      <c r="E9340" t="s">
        <v>11172</v>
      </c>
      <c r="F9340" t="s">
        <v>11048</v>
      </c>
      <c r="G9340">
        <v>11</v>
      </c>
      <c r="H9340" t="s">
        <v>11044</v>
      </c>
      <c r="I9340" s="160" t="s">
        <v>4007</v>
      </c>
      <c r="J9340" t="s">
        <v>11049</v>
      </c>
      <c r="K9340" s="160" t="s">
        <v>4007</v>
      </c>
      <c r="L9340" t="s">
        <v>11050</v>
      </c>
    </row>
    <row r="9341" spans="1:12">
      <c r="A9341" s="15" t="s">
        <v>11173</v>
      </c>
      <c r="B9341" t="s">
        <v>11040</v>
      </c>
      <c r="C9341" t="s">
        <v>11041</v>
      </c>
      <c r="D9341" t="s">
        <v>11046</v>
      </c>
      <c r="E9341" t="s">
        <v>11174</v>
      </c>
      <c r="F9341" t="s">
        <v>11048</v>
      </c>
      <c r="G9341">
        <v>11</v>
      </c>
      <c r="H9341" t="s">
        <v>11044</v>
      </c>
      <c r="I9341" s="160" t="s">
        <v>4007</v>
      </c>
      <c r="J9341" t="s">
        <v>11049</v>
      </c>
      <c r="K9341" s="160" t="s">
        <v>4007</v>
      </c>
      <c r="L9341" t="s">
        <v>11050</v>
      </c>
    </row>
    <row r="9342" spans="1:12">
      <c r="A9342" s="15" t="s">
        <v>11175</v>
      </c>
      <c r="B9342" t="s">
        <v>11040</v>
      </c>
      <c r="C9342" t="s">
        <v>11041</v>
      </c>
      <c r="D9342" t="s">
        <v>11046</v>
      </c>
      <c r="E9342" t="s">
        <v>11176</v>
      </c>
      <c r="F9342" t="s">
        <v>11048</v>
      </c>
      <c r="G9342">
        <v>11</v>
      </c>
      <c r="H9342" t="s">
        <v>11044</v>
      </c>
      <c r="I9342" s="160" t="s">
        <v>4007</v>
      </c>
      <c r="J9342" t="s">
        <v>11049</v>
      </c>
      <c r="K9342" s="160" t="s">
        <v>4007</v>
      </c>
      <c r="L9342" t="s">
        <v>11050</v>
      </c>
    </row>
    <row r="9343" spans="1:12">
      <c r="A9343" s="15" t="s">
        <v>11177</v>
      </c>
      <c r="B9343" t="s">
        <v>11040</v>
      </c>
      <c r="C9343" t="s">
        <v>11041</v>
      </c>
      <c r="D9343" t="s">
        <v>11046</v>
      </c>
      <c r="E9343" t="s">
        <v>11178</v>
      </c>
      <c r="F9343" t="s">
        <v>11048</v>
      </c>
      <c r="G9343">
        <v>11</v>
      </c>
      <c r="H9343" t="s">
        <v>11044</v>
      </c>
      <c r="I9343" s="160" t="s">
        <v>4007</v>
      </c>
      <c r="J9343" t="s">
        <v>11049</v>
      </c>
      <c r="K9343" s="160" t="s">
        <v>4007</v>
      </c>
      <c r="L9343" t="s">
        <v>11050</v>
      </c>
    </row>
    <row r="9344" spans="1:12">
      <c r="A9344" s="15" t="s">
        <v>11179</v>
      </c>
      <c r="B9344" t="s">
        <v>11040</v>
      </c>
      <c r="C9344" t="s">
        <v>11041</v>
      </c>
      <c r="D9344" t="s">
        <v>11046</v>
      </c>
      <c r="E9344" t="s">
        <v>11180</v>
      </c>
      <c r="F9344" t="s">
        <v>11048</v>
      </c>
      <c r="G9344">
        <v>11</v>
      </c>
      <c r="H9344" t="s">
        <v>11044</v>
      </c>
      <c r="I9344" s="160" t="s">
        <v>4007</v>
      </c>
      <c r="J9344" t="s">
        <v>11049</v>
      </c>
      <c r="K9344" s="160" t="s">
        <v>4007</v>
      </c>
      <c r="L9344" t="s">
        <v>11050</v>
      </c>
    </row>
    <row r="9345" spans="1:12">
      <c r="A9345" s="15">
        <v>2201001310</v>
      </c>
      <c r="B9345" t="s">
        <v>11040</v>
      </c>
      <c r="C9345" t="s">
        <v>11041</v>
      </c>
      <c r="D9345" t="s">
        <v>11046</v>
      </c>
      <c r="E9345" t="s">
        <v>11181</v>
      </c>
      <c r="F9345" t="s">
        <v>11048</v>
      </c>
      <c r="G9345">
        <v>11</v>
      </c>
      <c r="H9345" t="s">
        <v>11044</v>
      </c>
      <c r="I9345" s="160" t="s">
        <v>4007</v>
      </c>
      <c r="J9345" t="s">
        <v>11049</v>
      </c>
      <c r="K9345" s="160" t="s">
        <v>4007</v>
      </c>
      <c r="L9345" t="s">
        <v>11050</v>
      </c>
    </row>
    <row r="9346" spans="1:12">
      <c r="A9346" s="15">
        <v>2201001311</v>
      </c>
      <c r="B9346" t="s">
        <v>11040</v>
      </c>
      <c r="C9346" t="s">
        <v>11041</v>
      </c>
      <c r="D9346" t="s">
        <v>11046</v>
      </c>
      <c r="E9346" t="s">
        <v>11182</v>
      </c>
      <c r="F9346" t="s">
        <v>11048</v>
      </c>
      <c r="G9346">
        <v>11</v>
      </c>
      <c r="H9346" t="s">
        <v>11044</v>
      </c>
      <c r="I9346" s="160" t="s">
        <v>4007</v>
      </c>
      <c r="J9346" t="s">
        <v>11049</v>
      </c>
      <c r="K9346" s="160" t="s">
        <v>4007</v>
      </c>
      <c r="L9346" t="s">
        <v>11050</v>
      </c>
    </row>
    <row r="9347" spans="1:12">
      <c r="A9347" s="15">
        <v>2201001312</v>
      </c>
      <c r="B9347" t="s">
        <v>11040</v>
      </c>
      <c r="C9347" t="s">
        <v>11041</v>
      </c>
      <c r="D9347" t="s">
        <v>11046</v>
      </c>
      <c r="E9347" t="s">
        <v>11183</v>
      </c>
      <c r="F9347" t="s">
        <v>11048</v>
      </c>
      <c r="G9347">
        <v>11</v>
      </c>
      <c r="H9347" t="s">
        <v>11044</v>
      </c>
      <c r="I9347" s="160" t="s">
        <v>4007</v>
      </c>
      <c r="J9347" t="s">
        <v>11049</v>
      </c>
      <c r="K9347" s="160" t="s">
        <v>4007</v>
      </c>
      <c r="L9347" t="s">
        <v>11050</v>
      </c>
    </row>
    <row r="9348" spans="1:12">
      <c r="A9348" s="15">
        <v>2201001313</v>
      </c>
      <c r="B9348" t="s">
        <v>11040</v>
      </c>
      <c r="C9348" t="s">
        <v>11041</v>
      </c>
      <c r="D9348" t="s">
        <v>11046</v>
      </c>
      <c r="E9348" t="s">
        <v>11184</v>
      </c>
      <c r="F9348" t="s">
        <v>11048</v>
      </c>
      <c r="G9348">
        <v>11</v>
      </c>
      <c r="H9348" t="s">
        <v>11044</v>
      </c>
      <c r="I9348" s="160" t="s">
        <v>4007</v>
      </c>
      <c r="J9348" t="s">
        <v>11049</v>
      </c>
      <c r="K9348" s="160" t="s">
        <v>4007</v>
      </c>
      <c r="L9348" t="s">
        <v>11050</v>
      </c>
    </row>
    <row r="9349" spans="1:12">
      <c r="A9349" s="15">
        <v>2201001314</v>
      </c>
      <c r="B9349" t="s">
        <v>11040</v>
      </c>
      <c r="C9349" t="s">
        <v>11041</v>
      </c>
      <c r="D9349" t="s">
        <v>11046</v>
      </c>
      <c r="E9349" t="s">
        <v>11185</v>
      </c>
      <c r="F9349" t="s">
        <v>11048</v>
      </c>
      <c r="G9349">
        <v>11</v>
      </c>
      <c r="H9349" t="s">
        <v>11044</v>
      </c>
      <c r="I9349" s="160" t="s">
        <v>4007</v>
      </c>
      <c r="J9349" t="s">
        <v>11049</v>
      </c>
      <c r="K9349" s="160" t="s">
        <v>4007</v>
      </c>
      <c r="L9349" t="s">
        <v>11050</v>
      </c>
    </row>
    <row r="9350" spans="1:12">
      <c r="A9350" s="15" t="s">
        <v>11186</v>
      </c>
      <c r="B9350" t="s">
        <v>11040</v>
      </c>
      <c r="C9350" t="s">
        <v>11041</v>
      </c>
      <c r="D9350" t="s">
        <v>11046</v>
      </c>
      <c r="E9350" t="s">
        <v>11187</v>
      </c>
      <c r="F9350" t="s">
        <v>11048</v>
      </c>
      <c r="G9350">
        <v>11</v>
      </c>
      <c r="H9350" t="s">
        <v>11044</v>
      </c>
      <c r="I9350" s="160" t="s">
        <v>4007</v>
      </c>
      <c r="J9350" t="s">
        <v>11049</v>
      </c>
      <c r="K9350" s="160" t="s">
        <v>4007</v>
      </c>
      <c r="L9350" t="s">
        <v>11050</v>
      </c>
    </row>
    <row r="9351" spans="1:12">
      <c r="A9351" s="15" t="s">
        <v>11188</v>
      </c>
      <c r="B9351" t="s">
        <v>11040</v>
      </c>
      <c r="C9351" t="s">
        <v>11041</v>
      </c>
      <c r="D9351" t="s">
        <v>11046</v>
      </c>
      <c r="E9351" t="s">
        <v>11189</v>
      </c>
      <c r="F9351" t="s">
        <v>11048</v>
      </c>
      <c r="G9351">
        <v>11</v>
      </c>
      <c r="H9351" t="s">
        <v>11044</v>
      </c>
      <c r="I9351" s="160" t="s">
        <v>4007</v>
      </c>
      <c r="J9351" t="s">
        <v>11049</v>
      </c>
      <c r="K9351" s="160" t="s">
        <v>4007</v>
      </c>
      <c r="L9351" t="s">
        <v>11050</v>
      </c>
    </row>
    <row r="9352" spans="1:12">
      <c r="A9352" s="15" t="s">
        <v>11190</v>
      </c>
      <c r="B9352" t="s">
        <v>11040</v>
      </c>
      <c r="C9352" t="s">
        <v>11041</v>
      </c>
      <c r="D9352" t="s">
        <v>11046</v>
      </c>
      <c r="E9352" t="s">
        <v>11191</v>
      </c>
      <c r="F9352" t="s">
        <v>11048</v>
      </c>
      <c r="G9352">
        <v>11</v>
      </c>
      <c r="H9352" t="s">
        <v>11044</v>
      </c>
      <c r="I9352" s="160" t="s">
        <v>4007</v>
      </c>
      <c r="J9352" t="s">
        <v>11049</v>
      </c>
      <c r="K9352" s="160" t="s">
        <v>4007</v>
      </c>
      <c r="L9352" t="s">
        <v>11050</v>
      </c>
    </row>
    <row r="9353" spans="1:12">
      <c r="A9353" s="15" t="s">
        <v>11192</v>
      </c>
      <c r="B9353" t="s">
        <v>11040</v>
      </c>
      <c r="C9353" t="s">
        <v>11041</v>
      </c>
      <c r="D9353" t="s">
        <v>11046</v>
      </c>
      <c r="E9353" t="s">
        <v>11193</v>
      </c>
      <c r="F9353" t="s">
        <v>11048</v>
      </c>
      <c r="G9353">
        <v>11</v>
      </c>
      <c r="H9353" t="s">
        <v>11044</v>
      </c>
      <c r="I9353" s="160" t="s">
        <v>4007</v>
      </c>
      <c r="J9353" t="s">
        <v>11049</v>
      </c>
      <c r="K9353" s="160" t="s">
        <v>4007</v>
      </c>
      <c r="L9353" t="s">
        <v>11050</v>
      </c>
    </row>
    <row r="9354" spans="1:12">
      <c r="A9354" s="15">
        <v>2201001330</v>
      </c>
      <c r="B9354" t="s">
        <v>11040</v>
      </c>
      <c r="C9354" t="s">
        <v>11041</v>
      </c>
      <c r="D9354" t="s">
        <v>11046</v>
      </c>
      <c r="E9354" t="s">
        <v>11194</v>
      </c>
      <c r="F9354" t="s">
        <v>11048</v>
      </c>
      <c r="G9354">
        <v>11</v>
      </c>
      <c r="H9354" t="s">
        <v>11044</v>
      </c>
      <c r="I9354" s="160" t="s">
        <v>4007</v>
      </c>
      <c r="J9354" t="s">
        <v>11049</v>
      </c>
      <c r="K9354" s="160" t="s">
        <v>4007</v>
      </c>
      <c r="L9354" t="s">
        <v>11050</v>
      </c>
    </row>
    <row r="9355" spans="1:12">
      <c r="A9355" s="15">
        <v>2201001331</v>
      </c>
      <c r="B9355" t="s">
        <v>11040</v>
      </c>
      <c r="C9355" t="s">
        <v>11041</v>
      </c>
      <c r="D9355" t="s">
        <v>11046</v>
      </c>
      <c r="E9355" t="s">
        <v>11195</v>
      </c>
      <c r="F9355" t="s">
        <v>11048</v>
      </c>
      <c r="G9355">
        <v>11</v>
      </c>
      <c r="H9355" t="s">
        <v>11044</v>
      </c>
      <c r="I9355" s="160" t="s">
        <v>4007</v>
      </c>
      <c r="J9355" t="s">
        <v>11049</v>
      </c>
      <c r="K9355" s="160" t="s">
        <v>4007</v>
      </c>
      <c r="L9355" t="s">
        <v>11050</v>
      </c>
    </row>
    <row r="9356" spans="1:12">
      <c r="A9356" s="15">
        <v>2201001332</v>
      </c>
      <c r="B9356" t="s">
        <v>11040</v>
      </c>
      <c r="C9356" t="s">
        <v>11041</v>
      </c>
      <c r="D9356" t="s">
        <v>11046</v>
      </c>
      <c r="E9356" t="s">
        <v>11196</v>
      </c>
      <c r="F9356" t="s">
        <v>11048</v>
      </c>
      <c r="G9356">
        <v>11</v>
      </c>
      <c r="H9356" t="s">
        <v>11044</v>
      </c>
      <c r="I9356" s="160" t="s">
        <v>4007</v>
      </c>
      <c r="J9356" t="s">
        <v>11049</v>
      </c>
      <c r="K9356" s="160" t="s">
        <v>4007</v>
      </c>
      <c r="L9356" t="s">
        <v>11050</v>
      </c>
    </row>
    <row r="9357" spans="1:12">
      <c r="A9357" s="15">
        <v>2201001333</v>
      </c>
      <c r="B9357" t="s">
        <v>11040</v>
      </c>
      <c r="C9357" t="s">
        <v>11041</v>
      </c>
      <c r="D9357" t="s">
        <v>11046</v>
      </c>
      <c r="E9357" t="s">
        <v>11197</v>
      </c>
      <c r="F9357" t="s">
        <v>11048</v>
      </c>
      <c r="G9357">
        <v>11</v>
      </c>
      <c r="H9357" t="s">
        <v>11044</v>
      </c>
      <c r="I9357" s="160" t="s">
        <v>4007</v>
      </c>
      <c r="J9357" t="s">
        <v>11049</v>
      </c>
      <c r="K9357" s="160" t="s">
        <v>4007</v>
      </c>
      <c r="L9357" t="s">
        <v>11050</v>
      </c>
    </row>
    <row r="9358" spans="1:12">
      <c r="A9358" s="15">
        <v>2201001334</v>
      </c>
      <c r="B9358" t="s">
        <v>11040</v>
      </c>
      <c r="C9358" t="s">
        <v>11041</v>
      </c>
      <c r="D9358" t="s">
        <v>11046</v>
      </c>
      <c r="E9358" t="s">
        <v>11198</v>
      </c>
      <c r="F9358" t="s">
        <v>11048</v>
      </c>
      <c r="G9358">
        <v>11</v>
      </c>
      <c r="H9358" t="s">
        <v>11044</v>
      </c>
      <c r="I9358" s="160" t="s">
        <v>4007</v>
      </c>
      <c r="J9358" t="s">
        <v>11049</v>
      </c>
      <c r="K9358" s="160" t="s">
        <v>4007</v>
      </c>
      <c r="L9358" t="s">
        <v>11050</v>
      </c>
    </row>
    <row r="9359" spans="1:12">
      <c r="A9359" s="15" t="s">
        <v>11199</v>
      </c>
      <c r="B9359" t="s">
        <v>11040</v>
      </c>
      <c r="C9359" t="s">
        <v>11041</v>
      </c>
      <c r="D9359" t="s">
        <v>11046</v>
      </c>
      <c r="E9359" t="s">
        <v>11200</v>
      </c>
      <c r="F9359" t="s">
        <v>11048</v>
      </c>
      <c r="G9359">
        <v>11</v>
      </c>
      <c r="H9359" t="s">
        <v>11044</v>
      </c>
      <c r="I9359" s="160" t="s">
        <v>4007</v>
      </c>
      <c r="J9359" t="s">
        <v>11049</v>
      </c>
      <c r="K9359" s="160" t="s">
        <v>4007</v>
      </c>
      <c r="L9359" t="s">
        <v>11050</v>
      </c>
    </row>
    <row r="9360" spans="1:12">
      <c r="A9360" s="15" t="s">
        <v>11201</v>
      </c>
      <c r="B9360" t="s">
        <v>11040</v>
      </c>
      <c r="C9360" t="s">
        <v>11041</v>
      </c>
      <c r="D9360" t="s">
        <v>11046</v>
      </c>
      <c r="E9360" t="s">
        <v>11202</v>
      </c>
      <c r="F9360" t="s">
        <v>11048</v>
      </c>
      <c r="G9360">
        <v>11</v>
      </c>
      <c r="H9360" t="s">
        <v>11044</v>
      </c>
      <c r="I9360" s="160" t="s">
        <v>4007</v>
      </c>
      <c r="J9360" t="s">
        <v>11049</v>
      </c>
      <c r="K9360" s="160" t="s">
        <v>4007</v>
      </c>
      <c r="L9360" t="s">
        <v>11050</v>
      </c>
    </row>
    <row r="9361" spans="1:12">
      <c r="A9361" s="15" t="s">
        <v>11203</v>
      </c>
      <c r="B9361" t="s">
        <v>11040</v>
      </c>
      <c r="C9361" t="s">
        <v>11041</v>
      </c>
      <c r="D9361" t="s">
        <v>11046</v>
      </c>
      <c r="E9361" t="s">
        <v>11204</v>
      </c>
      <c r="F9361" t="s">
        <v>11048</v>
      </c>
      <c r="G9361">
        <v>11</v>
      </c>
      <c r="H9361" t="s">
        <v>11044</v>
      </c>
      <c r="I9361" s="160" t="s">
        <v>4007</v>
      </c>
      <c r="J9361" t="s">
        <v>11049</v>
      </c>
      <c r="K9361" s="160" t="s">
        <v>4007</v>
      </c>
      <c r="L9361" t="s">
        <v>11050</v>
      </c>
    </row>
    <row r="9362" spans="1:12">
      <c r="A9362" s="15" t="s">
        <v>11205</v>
      </c>
      <c r="B9362" t="s">
        <v>11040</v>
      </c>
      <c r="C9362" t="s">
        <v>11041</v>
      </c>
      <c r="D9362" t="s">
        <v>11046</v>
      </c>
      <c r="E9362" t="s">
        <v>11206</v>
      </c>
      <c r="F9362" t="s">
        <v>11048</v>
      </c>
      <c r="G9362">
        <v>11</v>
      </c>
      <c r="H9362" t="s">
        <v>11044</v>
      </c>
      <c r="I9362" s="160" t="s">
        <v>4007</v>
      </c>
      <c r="J9362" t="s">
        <v>11049</v>
      </c>
      <c r="K9362" s="160" t="s">
        <v>4007</v>
      </c>
      <c r="L9362" t="s">
        <v>11050</v>
      </c>
    </row>
    <row r="9363" spans="1:12">
      <c r="A9363" s="15">
        <v>2201001350</v>
      </c>
      <c r="B9363" t="s">
        <v>11040</v>
      </c>
      <c r="C9363" t="s">
        <v>11041</v>
      </c>
      <c r="D9363" t="s">
        <v>11046</v>
      </c>
      <c r="E9363" t="s">
        <v>11207</v>
      </c>
      <c r="F9363" t="s">
        <v>11048</v>
      </c>
      <c r="G9363">
        <v>11</v>
      </c>
      <c r="H9363" t="s">
        <v>11044</v>
      </c>
      <c r="I9363" s="160" t="s">
        <v>4007</v>
      </c>
      <c r="J9363" t="s">
        <v>11049</v>
      </c>
      <c r="K9363" s="160" t="s">
        <v>4007</v>
      </c>
      <c r="L9363" t="s">
        <v>11050</v>
      </c>
    </row>
    <row r="9364" spans="1:12">
      <c r="A9364" s="15">
        <v>2201001370</v>
      </c>
      <c r="B9364" t="s">
        <v>11040</v>
      </c>
      <c r="C9364" t="s">
        <v>11041</v>
      </c>
      <c r="D9364" t="s">
        <v>11046</v>
      </c>
      <c r="E9364" t="s">
        <v>11208</v>
      </c>
      <c r="F9364" t="s">
        <v>11048</v>
      </c>
      <c r="G9364">
        <v>11</v>
      </c>
      <c r="H9364" t="s">
        <v>11044</v>
      </c>
      <c r="I9364" s="160" t="s">
        <v>4007</v>
      </c>
      <c r="J9364" t="s">
        <v>11049</v>
      </c>
      <c r="K9364" s="160" t="s">
        <v>4007</v>
      </c>
      <c r="L9364" t="s">
        <v>11050</v>
      </c>
    </row>
    <row r="9365" spans="1:12">
      <c r="A9365" s="15">
        <v>2201001390</v>
      </c>
      <c r="B9365" t="s">
        <v>11040</v>
      </c>
      <c r="C9365" t="s">
        <v>11041</v>
      </c>
      <c r="D9365" t="s">
        <v>11046</v>
      </c>
      <c r="E9365" t="s">
        <v>11209</v>
      </c>
      <c r="F9365" t="s">
        <v>11048</v>
      </c>
      <c r="G9365">
        <v>11</v>
      </c>
      <c r="H9365" t="s">
        <v>11044</v>
      </c>
      <c r="I9365" s="160" t="s">
        <v>4007</v>
      </c>
      <c r="J9365" t="s">
        <v>11049</v>
      </c>
      <c r="K9365" s="160" t="s">
        <v>4007</v>
      </c>
      <c r="L9365" t="s">
        <v>11050</v>
      </c>
    </row>
    <row r="9366" spans="1:12">
      <c r="A9366" s="15">
        <v>2201020000</v>
      </c>
      <c r="B9366" t="s">
        <v>11040</v>
      </c>
      <c r="C9366" t="s">
        <v>11041</v>
      </c>
      <c r="D9366" t="s">
        <v>11210</v>
      </c>
      <c r="E9366" t="s">
        <v>11047</v>
      </c>
      <c r="F9366" t="s">
        <v>11048</v>
      </c>
      <c r="G9366">
        <v>11</v>
      </c>
      <c r="H9366" t="s">
        <v>11044</v>
      </c>
      <c r="I9366" s="160" t="s">
        <v>4009</v>
      </c>
      <c r="J9366" t="s">
        <v>11211</v>
      </c>
      <c r="K9366" s="160" t="s">
        <v>4007</v>
      </c>
      <c r="L9366" t="s">
        <v>11212</v>
      </c>
    </row>
    <row r="9367" spans="1:12">
      <c r="A9367" s="15">
        <v>2201020110</v>
      </c>
      <c r="B9367" t="s">
        <v>11040</v>
      </c>
      <c r="C9367" t="s">
        <v>11041</v>
      </c>
      <c r="D9367" t="s">
        <v>11210</v>
      </c>
      <c r="E9367" t="s">
        <v>11051</v>
      </c>
      <c r="F9367" t="s">
        <v>11048</v>
      </c>
      <c r="G9367">
        <v>11</v>
      </c>
      <c r="H9367" t="s">
        <v>11044</v>
      </c>
      <c r="I9367" s="160" t="s">
        <v>4009</v>
      </c>
      <c r="J9367" t="s">
        <v>11211</v>
      </c>
      <c r="K9367" s="160" t="s">
        <v>4007</v>
      </c>
      <c r="L9367" t="s">
        <v>11212</v>
      </c>
    </row>
    <row r="9368" spans="1:12">
      <c r="A9368" s="15">
        <v>2201020111</v>
      </c>
      <c r="B9368" t="s">
        <v>11040</v>
      </c>
      <c r="C9368" t="s">
        <v>11041</v>
      </c>
      <c r="D9368" t="s">
        <v>11210</v>
      </c>
      <c r="E9368" t="s">
        <v>11052</v>
      </c>
      <c r="F9368" t="s">
        <v>11048</v>
      </c>
      <c r="G9368">
        <v>11</v>
      </c>
      <c r="H9368" t="s">
        <v>11044</v>
      </c>
      <c r="I9368" s="160" t="s">
        <v>4009</v>
      </c>
      <c r="J9368" t="s">
        <v>11211</v>
      </c>
      <c r="K9368" s="160" t="s">
        <v>4007</v>
      </c>
      <c r="L9368" t="s">
        <v>11212</v>
      </c>
    </row>
    <row r="9369" spans="1:12">
      <c r="A9369" s="15">
        <v>2201020112</v>
      </c>
      <c r="B9369" t="s">
        <v>11040</v>
      </c>
      <c r="C9369" t="s">
        <v>11041</v>
      </c>
      <c r="D9369" t="s">
        <v>11210</v>
      </c>
      <c r="E9369" t="s">
        <v>11053</v>
      </c>
      <c r="F9369" t="s">
        <v>11048</v>
      </c>
      <c r="G9369">
        <v>11</v>
      </c>
      <c r="H9369" t="s">
        <v>11044</v>
      </c>
      <c r="I9369" s="160" t="s">
        <v>4009</v>
      </c>
      <c r="J9369" t="s">
        <v>11211</v>
      </c>
      <c r="K9369" s="160" t="s">
        <v>4007</v>
      </c>
      <c r="L9369" t="s">
        <v>11212</v>
      </c>
    </row>
    <row r="9370" spans="1:12">
      <c r="A9370" s="15">
        <v>2201020113</v>
      </c>
      <c r="B9370" t="s">
        <v>11040</v>
      </c>
      <c r="C9370" t="s">
        <v>11041</v>
      </c>
      <c r="D9370" t="s">
        <v>11210</v>
      </c>
      <c r="E9370" t="s">
        <v>11054</v>
      </c>
      <c r="F9370" t="s">
        <v>11048</v>
      </c>
      <c r="G9370">
        <v>11</v>
      </c>
      <c r="H9370" t="s">
        <v>11044</v>
      </c>
      <c r="I9370" s="160" t="s">
        <v>4009</v>
      </c>
      <c r="J9370" t="s">
        <v>11211</v>
      </c>
      <c r="K9370" s="160" t="s">
        <v>4007</v>
      </c>
      <c r="L9370" t="s">
        <v>11212</v>
      </c>
    </row>
    <row r="9371" spans="1:12">
      <c r="A9371" s="15">
        <v>2201020114</v>
      </c>
      <c r="B9371" t="s">
        <v>11040</v>
      </c>
      <c r="C9371" t="s">
        <v>11041</v>
      </c>
      <c r="D9371" t="s">
        <v>11210</v>
      </c>
      <c r="E9371" t="s">
        <v>11055</v>
      </c>
      <c r="F9371" t="s">
        <v>11048</v>
      </c>
      <c r="G9371">
        <v>11</v>
      </c>
      <c r="H9371" t="s">
        <v>11044</v>
      </c>
      <c r="I9371" s="160" t="s">
        <v>4009</v>
      </c>
      <c r="J9371" t="s">
        <v>11211</v>
      </c>
      <c r="K9371" s="160" t="s">
        <v>4007</v>
      </c>
      <c r="L9371" t="s">
        <v>11212</v>
      </c>
    </row>
    <row r="9372" spans="1:12">
      <c r="A9372" s="15" t="s">
        <v>11213</v>
      </c>
      <c r="B9372" t="s">
        <v>11040</v>
      </c>
      <c r="C9372" t="s">
        <v>11041</v>
      </c>
      <c r="D9372" t="s">
        <v>11210</v>
      </c>
      <c r="E9372" t="s">
        <v>11057</v>
      </c>
      <c r="F9372" t="s">
        <v>11048</v>
      </c>
      <c r="G9372">
        <v>11</v>
      </c>
      <c r="H9372" t="s">
        <v>11044</v>
      </c>
      <c r="I9372" s="160" t="s">
        <v>4009</v>
      </c>
      <c r="J9372" t="s">
        <v>11211</v>
      </c>
      <c r="K9372" s="160" t="s">
        <v>4007</v>
      </c>
      <c r="L9372" t="s">
        <v>11212</v>
      </c>
    </row>
    <row r="9373" spans="1:12">
      <c r="A9373" s="15" t="s">
        <v>11214</v>
      </c>
      <c r="B9373" t="s">
        <v>11040</v>
      </c>
      <c r="C9373" t="s">
        <v>11041</v>
      </c>
      <c r="D9373" t="s">
        <v>11210</v>
      </c>
      <c r="E9373" t="s">
        <v>11059</v>
      </c>
      <c r="F9373" t="s">
        <v>11048</v>
      </c>
      <c r="G9373">
        <v>11</v>
      </c>
      <c r="H9373" t="s">
        <v>11044</v>
      </c>
      <c r="I9373" s="160" t="s">
        <v>4009</v>
      </c>
      <c r="J9373" t="s">
        <v>11211</v>
      </c>
      <c r="K9373" s="160" t="s">
        <v>4007</v>
      </c>
      <c r="L9373" t="s">
        <v>11212</v>
      </c>
    </row>
    <row r="9374" spans="1:12">
      <c r="A9374" s="15" t="s">
        <v>11215</v>
      </c>
      <c r="B9374" t="s">
        <v>11040</v>
      </c>
      <c r="C9374" t="s">
        <v>11041</v>
      </c>
      <c r="D9374" t="s">
        <v>11210</v>
      </c>
      <c r="E9374" t="s">
        <v>11061</v>
      </c>
      <c r="F9374" t="s">
        <v>11048</v>
      </c>
      <c r="G9374">
        <v>11</v>
      </c>
      <c r="H9374" t="s">
        <v>11044</v>
      </c>
      <c r="I9374" s="160" t="s">
        <v>4009</v>
      </c>
      <c r="J9374" t="s">
        <v>11211</v>
      </c>
      <c r="K9374" s="160" t="s">
        <v>4007</v>
      </c>
      <c r="L9374" t="s">
        <v>11212</v>
      </c>
    </row>
    <row r="9375" spans="1:12">
      <c r="A9375" s="15" t="s">
        <v>11216</v>
      </c>
      <c r="B9375" t="s">
        <v>11040</v>
      </c>
      <c r="C9375" t="s">
        <v>11041</v>
      </c>
      <c r="D9375" t="s">
        <v>11210</v>
      </c>
      <c r="E9375" t="s">
        <v>11063</v>
      </c>
      <c r="F9375" t="s">
        <v>11048</v>
      </c>
      <c r="G9375">
        <v>11</v>
      </c>
      <c r="H9375" t="s">
        <v>11044</v>
      </c>
      <c r="I9375" s="160" t="s">
        <v>4009</v>
      </c>
      <c r="J9375" t="s">
        <v>11211</v>
      </c>
      <c r="K9375" s="160" t="s">
        <v>4007</v>
      </c>
      <c r="L9375" t="s">
        <v>11212</v>
      </c>
    </row>
    <row r="9376" spans="1:12">
      <c r="A9376" s="15">
        <v>2201020130</v>
      </c>
      <c r="B9376" t="s">
        <v>11040</v>
      </c>
      <c r="C9376" t="s">
        <v>11041</v>
      </c>
      <c r="D9376" t="s">
        <v>11210</v>
      </c>
      <c r="E9376" t="s">
        <v>11064</v>
      </c>
      <c r="F9376" t="s">
        <v>11048</v>
      </c>
      <c r="G9376">
        <v>11</v>
      </c>
      <c r="H9376" t="s">
        <v>11044</v>
      </c>
      <c r="I9376" s="160" t="s">
        <v>4009</v>
      </c>
      <c r="J9376" t="s">
        <v>11211</v>
      </c>
      <c r="K9376" s="160" t="s">
        <v>4007</v>
      </c>
      <c r="L9376" t="s">
        <v>11212</v>
      </c>
    </row>
    <row r="9377" spans="1:12">
      <c r="A9377" s="15">
        <v>2201020131</v>
      </c>
      <c r="B9377" t="s">
        <v>11040</v>
      </c>
      <c r="C9377" t="s">
        <v>11041</v>
      </c>
      <c r="D9377" t="s">
        <v>11210</v>
      </c>
      <c r="E9377" t="s">
        <v>11065</v>
      </c>
      <c r="F9377" t="s">
        <v>11048</v>
      </c>
      <c r="G9377">
        <v>11</v>
      </c>
      <c r="H9377" t="s">
        <v>11044</v>
      </c>
      <c r="I9377" s="160" t="s">
        <v>4009</v>
      </c>
      <c r="J9377" t="s">
        <v>11211</v>
      </c>
      <c r="K9377" s="160" t="s">
        <v>4007</v>
      </c>
      <c r="L9377" t="s">
        <v>11212</v>
      </c>
    </row>
    <row r="9378" spans="1:12">
      <c r="A9378" s="15">
        <v>2201020132</v>
      </c>
      <c r="B9378" t="s">
        <v>11040</v>
      </c>
      <c r="C9378" t="s">
        <v>11041</v>
      </c>
      <c r="D9378" t="s">
        <v>11210</v>
      </c>
      <c r="E9378" t="s">
        <v>11066</v>
      </c>
      <c r="F9378" t="s">
        <v>11048</v>
      </c>
      <c r="G9378">
        <v>11</v>
      </c>
      <c r="H9378" t="s">
        <v>11044</v>
      </c>
      <c r="I9378" s="160" t="s">
        <v>4009</v>
      </c>
      <c r="J9378" t="s">
        <v>11211</v>
      </c>
      <c r="K9378" s="160" t="s">
        <v>4007</v>
      </c>
      <c r="L9378" t="s">
        <v>11212</v>
      </c>
    </row>
    <row r="9379" spans="1:12">
      <c r="A9379" s="15">
        <v>2201020133</v>
      </c>
      <c r="B9379" t="s">
        <v>11040</v>
      </c>
      <c r="C9379" t="s">
        <v>11041</v>
      </c>
      <c r="D9379" t="s">
        <v>11210</v>
      </c>
      <c r="E9379" t="s">
        <v>11067</v>
      </c>
      <c r="F9379" t="s">
        <v>11048</v>
      </c>
      <c r="G9379">
        <v>11</v>
      </c>
      <c r="H9379" t="s">
        <v>11044</v>
      </c>
      <c r="I9379" s="160" t="s">
        <v>4009</v>
      </c>
      <c r="J9379" t="s">
        <v>11211</v>
      </c>
      <c r="K9379" s="160" t="s">
        <v>4007</v>
      </c>
      <c r="L9379" t="s">
        <v>11212</v>
      </c>
    </row>
    <row r="9380" spans="1:12">
      <c r="A9380" s="15">
        <v>2201020134</v>
      </c>
      <c r="B9380" t="s">
        <v>11040</v>
      </c>
      <c r="C9380" t="s">
        <v>11041</v>
      </c>
      <c r="D9380" t="s">
        <v>11210</v>
      </c>
      <c r="E9380" t="s">
        <v>11068</v>
      </c>
      <c r="F9380" t="s">
        <v>11048</v>
      </c>
      <c r="G9380">
        <v>11</v>
      </c>
      <c r="H9380" t="s">
        <v>11044</v>
      </c>
      <c r="I9380" s="160" t="s">
        <v>4009</v>
      </c>
      <c r="J9380" t="s">
        <v>11211</v>
      </c>
      <c r="K9380" s="160" t="s">
        <v>4007</v>
      </c>
      <c r="L9380" t="s">
        <v>11212</v>
      </c>
    </row>
    <row r="9381" spans="1:12">
      <c r="A9381" s="15" t="s">
        <v>11217</v>
      </c>
      <c r="B9381" t="s">
        <v>11040</v>
      </c>
      <c r="C9381" t="s">
        <v>11041</v>
      </c>
      <c r="D9381" t="s">
        <v>11210</v>
      </c>
      <c r="E9381" t="s">
        <v>11070</v>
      </c>
      <c r="F9381" t="s">
        <v>11048</v>
      </c>
      <c r="G9381">
        <v>11</v>
      </c>
      <c r="H9381" t="s">
        <v>11044</v>
      </c>
      <c r="I9381" s="160" t="s">
        <v>4009</v>
      </c>
      <c r="J9381" t="s">
        <v>11211</v>
      </c>
      <c r="K9381" s="160" t="s">
        <v>4007</v>
      </c>
      <c r="L9381" t="s">
        <v>11212</v>
      </c>
    </row>
    <row r="9382" spans="1:12">
      <c r="A9382" s="15" t="s">
        <v>11218</v>
      </c>
      <c r="B9382" t="s">
        <v>11040</v>
      </c>
      <c r="C9382" t="s">
        <v>11041</v>
      </c>
      <c r="D9382" t="s">
        <v>11210</v>
      </c>
      <c r="E9382" t="s">
        <v>11072</v>
      </c>
      <c r="F9382" t="s">
        <v>11048</v>
      </c>
      <c r="G9382">
        <v>11</v>
      </c>
      <c r="H9382" t="s">
        <v>11044</v>
      </c>
      <c r="I9382" s="160" t="s">
        <v>4009</v>
      </c>
      <c r="J9382" t="s">
        <v>11211</v>
      </c>
      <c r="K9382" s="160" t="s">
        <v>4007</v>
      </c>
      <c r="L9382" t="s">
        <v>11212</v>
      </c>
    </row>
    <row r="9383" spans="1:12">
      <c r="A9383" s="15" t="s">
        <v>11219</v>
      </c>
      <c r="B9383" t="s">
        <v>11040</v>
      </c>
      <c r="C9383" t="s">
        <v>11041</v>
      </c>
      <c r="D9383" t="s">
        <v>11210</v>
      </c>
      <c r="E9383" t="s">
        <v>11074</v>
      </c>
      <c r="F9383" t="s">
        <v>11048</v>
      </c>
      <c r="G9383">
        <v>11</v>
      </c>
      <c r="H9383" t="s">
        <v>11044</v>
      </c>
      <c r="I9383" s="160" t="s">
        <v>4009</v>
      </c>
      <c r="J9383" t="s">
        <v>11211</v>
      </c>
      <c r="K9383" s="160" t="s">
        <v>4007</v>
      </c>
      <c r="L9383" t="s">
        <v>11212</v>
      </c>
    </row>
    <row r="9384" spans="1:12">
      <c r="A9384" s="15" t="s">
        <v>11220</v>
      </c>
      <c r="B9384" t="s">
        <v>11040</v>
      </c>
      <c r="C9384" t="s">
        <v>11041</v>
      </c>
      <c r="D9384" t="s">
        <v>11210</v>
      </c>
      <c r="E9384" t="s">
        <v>11076</v>
      </c>
      <c r="F9384" t="s">
        <v>11048</v>
      </c>
      <c r="G9384">
        <v>11</v>
      </c>
      <c r="H9384" t="s">
        <v>11044</v>
      </c>
      <c r="I9384" s="160" t="s">
        <v>4009</v>
      </c>
      <c r="J9384" t="s">
        <v>11211</v>
      </c>
      <c r="K9384" s="160" t="s">
        <v>4007</v>
      </c>
      <c r="L9384" t="s">
        <v>11212</v>
      </c>
    </row>
    <row r="9385" spans="1:12">
      <c r="A9385" s="15">
        <v>2201020150</v>
      </c>
      <c r="B9385" t="s">
        <v>11040</v>
      </c>
      <c r="C9385" t="s">
        <v>11041</v>
      </c>
      <c r="D9385" t="s">
        <v>11210</v>
      </c>
      <c r="E9385" t="s">
        <v>11077</v>
      </c>
      <c r="F9385" t="s">
        <v>11048</v>
      </c>
      <c r="G9385">
        <v>11</v>
      </c>
      <c r="H9385" t="s">
        <v>11044</v>
      </c>
      <c r="I9385" s="160" t="s">
        <v>4009</v>
      </c>
      <c r="J9385" t="s">
        <v>11211</v>
      </c>
      <c r="K9385" s="160" t="s">
        <v>4007</v>
      </c>
      <c r="L9385" t="s">
        <v>11212</v>
      </c>
    </row>
    <row r="9386" spans="1:12">
      <c r="A9386" s="15">
        <v>2201020151</v>
      </c>
      <c r="B9386" t="s">
        <v>11040</v>
      </c>
      <c r="C9386" t="s">
        <v>11041</v>
      </c>
      <c r="D9386" t="s">
        <v>11210</v>
      </c>
      <c r="E9386" t="s">
        <v>11078</v>
      </c>
      <c r="F9386" t="s">
        <v>11048</v>
      </c>
      <c r="G9386">
        <v>11</v>
      </c>
      <c r="H9386" t="s">
        <v>11044</v>
      </c>
      <c r="I9386" s="160" t="s">
        <v>4009</v>
      </c>
      <c r="J9386" t="s">
        <v>11211</v>
      </c>
      <c r="K9386" s="160" t="s">
        <v>4007</v>
      </c>
      <c r="L9386" t="s">
        <v>11212</v>
      </c>
    </row>
    <row r="9387" spans="1:12">
      <c r="A9387" s="15">
        <v>2201020152</v>
      </c>
      <c r="B9387" t="s">
        <v>11040</v>
      </c>
      <c r="C9387" t="s">
        <v>11041</v>
      </c>
      <c r="D9387" t="s">
        <v>11210</v>
      </c>
      <c r="E9387" t="s">
        <v>11079</v>
      </c>
      <c r="F9387" t="s">
        <v>11048</v>
      </c>
      <c r="G9387">
        <v>11</v>
      </c>
      <c r="H9387" t="s">
        <v>11044</v>
      </c>
      <c r="I9387" s="160" t="s">
        <v>4009</v>
      </c>
      <c r="J9387" t="s">
        <v>11211</v>
      </c>
      <c r="K9387" s="160" t="s">
        <v>4007</v>
      </c>
      <c r="L9387" t="s">
        <v>11212</v>
      </c>
    </row>
    <row r="9388" spans="1:12">
      <c r="A9388" s="15">
        <v>2201020153</v>
      </c>
      <c r="B9388" t="s">
        <v>11040</v>
      </c>
      <c r="C9388" t="s">
        <v>11041</v>
      </c>
      <c r="D9388" t="s">
        <v>11210</v>
      </c>
      <c r="E9388" t="s">
        <v>11080</v>
      </c>
      <c r="F9388" t="s">
        <v>11048</v>
      </c>
      <c r="G9388">
        <v>11</v>
      </c>
      <c r="H9388" t="s">
        <v>11044</v>
      </c>
      <c r="I9388" s="160" t="s">
        <v>4009</v>
      </c>
      <c r="J9388" t="s">
        <v>11211</v>
      </c>
      <c r="K9388" s="160" t="s">
        <v>4007</v>
      </c>
      <c r="L9388" t="s">
        <v>11212</v>
      </c>
    </row>
    <row r="9389" spans="1:12">
      <c r="A9389" s="15">
        <v>2201020154</v>
      </c>
      <c r="B9389" t="s">
        <v>11040</v>
      </c>
      <c r="C9389" t="s">
        <v>11041</v>
      </c>
      <c r="D9389" t="s">
        <v>11210</v>
      </c>
      <c r="E9389" t="s">
        <v>11081</v>
      </c>
      <c r="F9389" t="s">
        <v>11048</v>
      </c>
      <c r="G9389">
        <v>11</v>
      </c>
      <c r="H9389" t="s">
        <v>11044</v>
      </c>
      <c r="I9389" s="160" t="s">
        <v>4009</v>
      </c>
      <c r="J9389" t="s">
        <v>11211</v>
      </c>
      <c r="K9389" s="160" t="s">
        <v>4007</v>
      </c>
      <c r="L9389" t="s">
        <v>11212</v>
      </c>
    </row>
    <row r="9390" spans="1:12">
      <c r="A9390" s="15" t="s">
        <v>11221</v>
      </c>
      <c r="B9390" t="s">
        <v>11040</v>
      </c>
      <c r="C9390" t="s">
        <v>11041</v>
      </c>
      <c r="D9390" t="s">
        <v>11210</v>
      </c>
      <c r="E9390" t="s">
        <v>11083</v>
      </c>
      <c r="F9390" t="s">
        <v>11048</v>
      </c>
      <c r="G9390">
        <v>11</v>
      </c>
      <c r="H9390" t="s">
        <v>11044</v>
      </c>
      <c r="I9390" s="160" t="s">
        <v>4009</v>
      </c>
      <c r="J9390" t="s">
        <v>11211</v>
      </c>
      <c r="K9390" s="160" t="s">
        <v>4007</v>
      </c>
      <c r="L9390" t="s">
        <v>11212</v>
      </c>
    </row>
    <row r="9391" spans="1:12">
      <c r="A9391" s="15" t="s">
        <v>11222</v>
      </c>
      <c r="B9391" t="s">
        <v>11040</v>
      </c>
      <c r="C9391" t="s">
        <v>11041</v>
      </c>
      <c r="D9391" t="s">
        <v>11210</v>
      </c>
      <c r="E9391" t="s">
        <v>11085</v>
      </c>
      <c r="F9391" t="s">
        <v>11048</v>
      </c>
      <c r="G9391">
        <v>11</v>
      </c>
      <c r="H9391" t="s">
        <v>11044</v>
      </c>
      <c r="I9391" s="160" t="s">
        <v>4009</v>
      </c>
      <c r="J9391" t="s">
        <v>11211</v>
      </c>
      <c r="K9391" s="160" t="s">
        <v>4007</v>
      </c>
      <c r="L9391" t="s">
        <v>11212</v>
      </c>
    </row>
    <row r="9392" spans="1:12">
      <c r="A9392" s="15" t="s">
        <v>11223</v>
      </c>
      <c r="B9392" t="s">
        <v>11040</v>
      </c>
      <c r="C9392" t="s">
        <v>11041</v>
      </c>
      <c r="D9392" t="s">
        <v>11210</v>
      </c>
      <c r="E9392" t="s">
        <v>11087</v>
      </c>
      <c r="F9392" t="s">
        <v>11048</v>
      </c>
      <c r="G9392">
        <v>11</v>
      </c>
      <c r="H9392" t="s">
        <v>11044</v>
      </c>
      <c r="I9392" s="160" t="s">
        <v>4009</v>
      </c>
      <c r="J9392" t="s">
        <v>11211</v>
      </c>
      <c r="K9392" s="160" t="s">
        <v>4007</v>
      </c>
      <c r="L9392" t="s">
        <v>11212</v>
      </c>
    </row>
    <row r="9393" spans="1:12">
      <c r="A9393" s="15" t="s">
        <v>11224</v>
      </c>
      <c r="B9393" t="s">
        <v>11040</v>
      </c>
      <c r="C9393" t="s">
        <v>11041</v>
      </c>
      <c r="D9393" t="s">
        <v>11210</v>
      </c>
      <c r="E9393" t="s">
        <v>11089</v>
      </c>
      <c r="F9393" t="s">
        <v>11048</v>
      </c>
      <c r="G9393">
        <v>11</v>
      </c>
      <c r="H9393" t="s">
        <v>11044</v>
      </c>
      <c r="I9393" s="160" t="s">
        <v>4009</v>
      </c>
      <c r="J9393" t="s">
        <v>11211</v>
      </c>
      <c r="K9393" s="160" t="s">
        <v>4007</v>
      </c>
      <c r="L9393" t="s">
        <v>11212</v>
      </c>
    </row>
    <row r="9394" spans="1:12">
      <c r="A9394" s="15">
        <v>2201020170</v>
      </c>
      <c r="B9394" t="s">
        <v>11040</v>
      </c>
      <c r="C9394" t="s">
        <v>11041</v>
      </c>
      <c r="D9394" t="s">
        <v>11210</v>
      </c>
      <c r="E9394" t="s">
        <v>11090</v>
      </c>
      <c r="F9394" t="s">
        <v>11048</v>
      </c>
      <c r="G9394">
        <v>11</v>
      </c>
      <c r="H9394" t="s">
        <v>11044</v>
      </c>
      <c r="I9394" s="160" t="s">
        <v>4009</v>
      </c>
      <c r="J9394" t="s">
        <v>11211</v>
      </c>
      <c r="K9394" s="160" t="s">
        <v>4007</v>
      </c>
      <c r="L9394" t="s">
        <v>11212</v>
      </c>
    </row>
    <row r="9395" spans="1:12">
      <c r="A9395" s="15">
        <v>2201020171</v>
      </c>
      <c r="B9395" t="s">
        <v>11040</v>
      </c>
      <c r="C9395" t="s">
        <v>11041</v>
      </c>
      <c r="D9395" t="s">
        <v>11210</v>
      </c>
      <c r="E9395" t="s">
        <v>11091</v>
      </c>
      <c r="F9395" t="s">
        <v>11048</v>
      </c>
      <c r="G9395">
        <v>11</v>
      </c>
      <c r="H9395" t="s">
        <v>11044</v>
      </c>
      <c r="I9395" s="160" t="s">
        <v>4009</v>
      </c>
      <c r="J9395" t="s">
        <v>11211</v>
      </c>
      <c r="K9395" s="160" t="s">
        <v>4007</v>
      </c>
      <c r="L9395" t="s">
        <v>11212</v>
      </c>
    </row>
    <row r="9396" spans="1:12">
      <c r="A9396" s="15">
        <v>2201020172</v>
      </c>
      <c r="B9396" t="s">
        <v>11040</v>
      </c>
      <c r="C9396" t="s">
        <v>11041</v>
      </c>
      <c r="D9396" t="s">
        <v>11210</v>
      </c>
      <c r="E9396" t="s">
        <v>11092</v>
      </c>
      <c r="F9396" t="s">
        <v>11048</v>
      </c>
      <c r="G9396">
        <v>11</v>
      </c>
      <c r="H9396" t="s">
        <v>11044</v>
      </c>
      <c r="I9396" s="160" t="s">
        <v>4009</v>
      </c>
      <c r="J9396" t="s">
        <v>11211</v>
      </c>
      <c r="K9396" s="160" t="s">
        <v>4007</v>
      </c>
      <c r="L9396" t="s">
        <v>11212</v>
      </c>
    </row>
    <row r="9397" spans="1:12">
      <c r="A9397" s="15">
        <v>2201020173</v>
      </c>
      <c r="B9397" t="s">
        <v>11040</v>
      </c>
      <c r="C9397" t="s">
        <v>11041</v>
      </c>
      <c r="D9397" t="s">
        <v>11210</v>
      </c>
      <c r="E9397" t="s">
        <v>11093</v>
      </c>
      <c r="F9397" t="s">
        <v>11048</v>
      </c>
      <c r="G9397">
        <v>11</v>
      </c>
      <c r="H9397" t="s">
        <v>11044</v>
      </c>
      <c r="I9397" s="160" t="s">
        <v>4009</v>
      </c>
      <c r="J9397" t="s">
        <v>11211</v>
      </c>
      <c r="K9397" s="160" t="s">
        <v>4007</v>
      </c>
      <c r="L9397" t="s">
        <v>11212</v>
      </c>
    </row>
    <row r="9398" spans="1:12">
      <c r="A9398" s="15">
        <v>2201020174</v>
      </c>
      <c r="B9398" t="s">
        <v>11040</v>
      </c>
      <c r="C9398" t="s">
        <v>11041</v>
      </c>
      <c r="D9398" t="s">
        <v>11210</v>
      </c>
      <c r="E9398" t="s">
        <v>11094</v>
      </c>
      <c r="F9398" t="s">
        <v>11048</v>
      </c>
      <c r="G9398">
        <v>11</v>
      </c>
      <c r="H9398" t="s">
        <v>11044</v>
      </c>
      <c r="I9398" s="160" t="s">
        <v>4009</v>
      </c>
      <c r="J9398" t="s">
        <v>11211</v>
      </c>
      <c r="K9398" s="160" t="s">
        <v>4007</v>
      </c>
      <c r="L9398" t="s">
        <v>11212</v>
      </c>
    </row>
    <row r="9399" spans="1:12">
      <c r="A9399" s="15" t="s">
        <v>11225</v>
      </c>
      <c r="B9399" t="s">
        <v>11040</v>
      </c>
      <c r="C9399" t="s">
        <v>11041</v>
      </c>
      <c r="D9399" t="s">
        <v>11210</v>
      </c>
      <c r="E9399" t="s">
        <v>11096</v>
      </c>
      <c r="F9399" t="s">
        <v>11048</v>
      </c>
      <c r="G9399">
        <v>11</v>
      </c>
      <c r="H9399" t="s">
        <v>11044</v>
      </c>
      <c r="I9399" s="160" t="s">
        <v>4009</v>
      </c>
      <c r="J9399" t="s">
        <v>11211</v>
      </c>
      <c r="K9399" s="160" t="s">
        <v>4007</v>
      </c>
      <c r="L9399" t="s">
        <v>11212</v>
      </c>
    </row>
    <row r="9400" spans="1:12">
      <c r="A9400" s="15" t="s">
        <v>11226</v>
      </c>
      <c r="B9400" t="s">
        <v>11040</v>
      </c>
      <c r="C9400" t="s">
        <v>11041</v>
      </c>
      <c r="D9400" t="s">
        <v>11210</v>
      </c>
      <c r="E9400" t="s">
        <v>11098</v>
      </c>
      <c r="F9400" t="s">
        <v>11048</v>
      </c>
      <c r="G9400">
        <v>11</v>
      </c>
      <c r="H9400" t="s">
        <v>11044</v>
      </c>
      <c r="I9400" s="160" t="s">
        <v>4009</v>
      </c>
      <c r="J9400" t="s">
        <v>11211</v>
      </c>
      <c r="K9400" s="160" t="s">
        <v>4007</v>
      </c>
      <c r="L9400" t="s">
        <v>11212</v>
      </c>
    </row>
    <row r="9401" spans="1:12">
      <c r="A9401" s="15" t="s">
        <v>11227</v>
      </c>
      <c r="B9401" t="s">
        <v>11040</v>
      </c>
      <c r="C9401" t="s">
        <v>11041</v>
      </c>
      <c r="D9401" t="s">
        <v>11210</v>
      </c>
      <c r="E9401" t="s">
        <v>11100</v>
      </c>
      <c r="F9401" t="s">
        <v>11048</v>
      </c>
      <c r="G9401">
        <v>11</v>
      </c>
      <c r="H9401" t="s">
        <v>11044</v>
      </c>
      <c r="I9401" s="160" t="s">
        <v>4009</v>
      </c>
      <c r="J9401" t="s">
        <v>11211</v>
      </c>
      <c r="K9401" s="160" t="s">
        <v>4007</v>
      </c>
      <c r="L9401" t="s">
        <v>11212</v>
      </c>
    </row>
    <row r="9402" spans="1:12">
      <c r="A9402" s="15" t="s">
        <v>11228</v>
      </c>
      <c r="B9402" t="s">
        <v>11040</v>
      </c>
      <c r="C9402" t="s">
        <v>11041</v>
      </c>
      <c r="D9402" t="s">
        <v>11210</v>
      </c>
      <c r="E9402" t="s">
        <v>11102</v>
      </c>
      <c r="F9402" t="s">
        <v>11048</v>
      </c>
      <c r="G9402">
        <v>11</v>
      </c>
      <c r="H9402" t="s">
        <v>11044</v>
      </c>
      <c r="I9402" s="160" t="s">
        <v>4009</v>
      </c>
      <c r="J9402" t="s">
        <v>11211</v>
      </c>
      <c r="K9402" s="160" t="s">
        <v>4007</v>
      </c>
      <c r="L9402" t="s">
        <v>11212</v>
      </c>
    </row>
    <row r="9403" spans="1:12">
      <c r="A9403" s="15">
        <v>2201020190</v>
      </c>
      <c r="B9403" t="s">
        <v>11040</v>
      </c>
      <c r="C9403" t="s">
        <v>11041</v>
      </c>
      <c r="D9403" t="s">
        <v>11210</v>
      </c>
      <c r="E9403" t="s">
        <v>11103</v>
      </c>
      <c r="F9403" t="s">
        <v>11048</v>
      </c>
      <c r="G9403">
        <v>11</v>
      </c>
      <c r="H9403" t="s">
        <v>11044</v>
      </c>
      <c r="I9403" s="160" t="s">
        <v>4009</v>
      </c>
      <c r="J9403" t="s">
        <v>11211</v>
      </c>
      <c r="K9403" s="160" t="s">
        <v>4007</v>
      </c>
      <c r="L9403" t="s">
        <v>11212</v>
      </c>
    </row>
    <row r="9404" spans="1:12">
      <c r="A9404" s="15">
        <v>2201020191</v>
      </c>
      <c r="B9404" t="s">
        <v>11040</v>
      </c>
      <c r="C9404" t="s">
        <v>11041</v>
      </c>
      <c r="D9404" t="s">
        <v>11210</v>
      </c>
      <c r="E9404" t="s">
        <v>11104</v>
      </c>
      <c r="F9404" t="s">
        <v>11048</v>
      </c>
      <c r="G9404">
        <v>11</v>
      </c>
      <c r="H9404" t="s">
        <v>11044</v>
      </c>
      <c r="I9404" s="160" t="s">
        <v>4009</v>
      </c>
      <c r="J9404" t="s">
        <v>11211</v>
      </c>
      <c r="K9404" s="160" t="s">
        <v>4007</v>
      </c>
      <c r="L9404" t="s">
        <v>11212</v>
      </c>
    </row>
    <row r="9405" spans="1:12">
      <c r="A9405" s="15">
        <v>2201020192</v>
      </c>
      <c r="B9405" t="s">
        <v>11040</v>
      </c>
      <c r="C9405" t="s">
        <v>11041</v>
      </c>
      <c r="D9405" t="s">
        <v>11210</v>
      </c>
      <c r="E9405" t="s">
        <v>11105</v>
      </c>
      <c r="F9405" t="s">
        <v>11048</v>
      </c>
      <c r="G9405">
        <v>11</v>
      </c>
      <c r="H9405" t="s">
        <v>11044</v>
      </c>
      <c r="I9405" s="160" t="s">
        <v>4009</v>
      </c>
      <c r="J9405" t="s">
        <v>11211</v>
      </c>
      <c r="K9405" s="160" t="s">
        <v>4007</v>
      </c>
      <c r="L9405" t="s">
        <v>11212</v>
      </c>
    </row>
    <row r="9406" spans="1:12">
      <c r="A9406" s="15">
        <v>2201020193</v>
      </c>
      <c r="B9406" t="s">
        <v>11040</v>
      </c>
      <c r="C9406" t="s">
        <v>11041</v>
      </c>
      <c r="D9406" t="s">
        <v>11210</v>
      </c>
      <c r="E9406" t="s">
        <v>11106</v>
      </c>
      <c r="F9406" t="s">
        <v>11048</v>
      </c>
      <c r="G9406">
        <v>11</v>
      </c>
      <c r="H9406" t="s">
        <v>11044</v>
      </c>
      <c r="I9406" s="160" t="s">
        <v>4009</v>
      </c>
      <c r="J9406" t="s">
        <v>11211</v>
      </c>
      <c r="K9406" s="160" t="s">
        <v>4007</v>
      </c>
      <c r="L9406" t="s">
        <v>11212</v>
      </c>
    </row>
    <row r="9407" spans="1:12">
      <c r="A9407" s="15">
        <v>2201020194</v>
      </c>
      <c r="B9407" t="s">
        <v>11040</v>
      </c>
      <c r="C9407" t="s">
        <v>11041</v>
      </c>
      <c r="D9407" t="s">
        <v>11210</v>
      </c>
      <c r="E9407" t="s">
        <v>11107</v>
      </c>
      <c r="F9407" t="s">
        <v>11048</v>
      </c>
      <c r="G9407">
        <v>11</v>
      </c>
      <c r="H9407" t="s">
        <v>11044</v>
      </c>
      <c r="I9407" s="160" t="s">
        <v>4009</v>
      </c>
      <c r="J9407" t="s">
        <v>11211</v>
      </c>
      <c r="K9407" s="160" t="s">
        <v>4007</v>
      </c>
      <c r="L9407" t="s">
        <v>11212</v>
      </c>
    </row>
    <row r="9408" spans="1:12">
      <c r="A9408" s="15" t="s">
        <v>11229</v>
      </c>
      <c r="B9408" t="s">
        <v>11040</v>
      </c>
      <c r="C9408" t="s">
        <v>11041</v>
      </c>
      <c r="D9408" t="s">
        <v>11210</v>
      </c>
      <c r="E9408" t="s">
        <v>11109</v>
      </c>
      <c r="F9408" t="s">
        <v>11048</v>
      </c>
      <c r="G9408">
        <v>11</v>
      </c>
      <c r="H9408" t="s">
        <v>11044</v>
      </c>
      <c r="I9408" s="160" t="s">
        <v>4009</v>
      </c>
      <c r="J9408" t="s">
        <v>11211</v>
      </c>
      <c r="K9408" s="160" t="s">
        <v>4007</v>
      </c>
      <c r="L9408" t="s">
        <v>11212</v>
      </c>
    </row>
    <row r="9409" spans="1:12">
      <c r="A9409" s="15" t="s">
        <v>11230</v>
      </c>
      <c r="B9409" t="s">
        <v>11040</v>
      </c>
      <c r="C9409" t="s">
        <v>11041</v>
      </c>
      <c r="D9409" t="s">
        <v>11210</v>
      </c>
      <c r="E9409" t="s">
        <v>11111</v>
      </c>
      <c r="F9409" t="s">
        <v>11048</v>
      </c>
      <c r="G9409">
        <v>11</v>
      </c>
      <c r="H9409" t="s">
        <v>11044</v>
      </c>
      <c r="I9409" s="160" t="s">
        <v>4009</v>
      </c>
      <c r="J9409" t="s">
        <v>11211</v>
      </c>
      <c r="K9409" s="160" t="s">
        <v>4007</v>
      </c>
      <c r="L9409" t="s">
        <v>11212</v>
      </c>
    </row>
    <row r="9410" spans="1:12">
      <c r="A9410" s="15" t="s">
        <v>11231</v>
      </c>
      <c r="B9410" t="s">
        <v>11040</v>
      </c>
      <c r="C9410" t="s">
        <v>11041</v>
      </c>
      <c r="D9410" t="s">
        <v>11210</v>
      </c>
      <c r="E9410" t="s">
        <v>11113</v>
      </c>
      <c r="F9410" t="s">
        <v>11048</v>
      </c>
      <c r="G9410">
        <v>11</v>
      </c>
      <c r="H9410" t="s">
        <v>11044</v>
      </c>
      <c r="I9410" s="160" t="s">
        <v>4009</v>
      </c>
      <c r="J9410" t="s">
        <v>11211</v>
      </c>
      <c r="K9410" s="160" t="s">
        <v>4007</v>
      </c>
      <c r="L9410" t="s">
        <v>11212</v>
      </c>
    </row>
    <row r="9411" spans="1:12">
      <c r="A9411" s="15" t="s">
        <v>11232</v>
      </c>
      <c r="B9411" t="s">
        <v>11040</v>
      </c>
      <c r="C9411" t="s">
        <v>11041</v>
      </c>
      <c r="D9411" t="s">
        <v>11210</v>
      </c>
      <c r="E9411" t="s">
        <v>11115</v>
      </c>
      <c r="F9411" t="s">
        <v>11048</v>
      </c>
      <c r="G9411">
        <v>11</v>
      </c>
      <c r="H9411" t="s">
        <v>11044</v>
      </c>
      <c r="I9411" s="160" t="s">
        <v>4009</v>
      </c>
      <c r="J9411" t="s">
        <v>11211</v>
      </c>
      <c r="K9411" s="160" t="s">
        <v>4007</v>
      </c>
      <c r="L9411" t="s">
        <v>11212</v>
      </c>
    </row>
    <row r="9412" spans="1:12">
      <c r="A9412" s="15">
        <v>2201020210</v>
      </c>
      <c r="B9412" t="s">
        <v>11040</v>
      </c>
      <c r="C9412" t="s">
        <v>11041</v>
      </c>
      <c r="D9412" t="s">
        <v>11210</v>
      </c>
      <c r="E9412" t="s">
        <v>11116</v>
      </c>
      <c r="F9412" t="s">
        <v>11048</v>
      </c>
      <c r="G9412">
        <v>11</v>
      </c>
      <c r="H9412" t="s">
        <v>11044</v>
      </c>
      <c r="I9412" s="160" t="s">
        <v>4009</v>
      </c>
      <c r="J9412" t="s">
        <v>11211</v>
      </c>
      <c r="K9412" s="160" t="s">
        <v>4007</v>
      </c>
      <c r="L9412" t="s">
        <v>11212</v>
      </c>
    </row>
    <row r="9413" spans="1:12">
      <c r="A9413" s="15">
        <v>2201020211</v>
      </c>
      <c r="B9413" t="s">
        <v>11040</v>
      </c>
      <c r="C9413" t="s">
        <v>11041</v>
      </c>
      <c r="D9413" t="s">
        <v>11210</v>
      </c>
      <c r="E9413" t="s">
        <v>11117</v>
      </c>
      <c r="F9413" t="s">
        <v>11048</v>
      </c>
      <c r="G9413">
        <v>11</v>
      </c>
      <c r="H9413" t="s">
        <v>11044</v>
      </c>
      <c r="I9413" s="160" t="s">
        <v>4009</v>
      </c>
      <c r="J9413" t="s">
        <v>11211</v>
      </c>
      <c r="K9413" s="160" t="s">
        <v>4007</v>
      </c>
      <c r="L9413" t="s">
        <v>11212</v>
      </c>
    </row>
    <row r="9414" spans="1:12">
      <c r="A9414" s="15">
        <v>2201020212</v>
      </c>
      <c r="B9414" t="s">
        <v>11040</v>
      </c>
      <c r="C9414" t="s">
        <v>11041</v>
      </c>
      <c r="D9414" t="s">
        <v>11210</v>
      </c>
      <c r="E9414" t="s">
        <v>11118</v>
      </c>
      <c r="F9414" t="s">
        <v>11048</v>
      </c>
      <c r="G9414">
        <v>11</v>
      </c>
      <c r="H9414" t="s">
        <v>11044</v>
      </c>
      <c r="I9414" s="160" t="s">
        <v>4009</v>
      </c>
      <c r="J9414" t="s">
        <v>11211</v>
      </c>
      <c r="K9414" s="160" t="s">
        <v>4007</v>
      </c>
      <c r="L9414" t="s">
        <v>11212</v>
      </c>
    </row>
    <row r="9415" spans="1:12">
      <c r="A9415" s="15">
        <v>2201020213</v>
      </c>
      <c r="B9415" t="s">
        <v>11040</v>
      </c>
      <c r="C9415" t="s">
        <v>11041</v>
      </c>
      <c r="D9415" t="s">
        <v>11210</v>
      </c>
      <c r="E9415" t="s">
        <v>11119</v>
      </c>
      <c r="F9415" t="s">
        <v>11048</v>
      </c>
      <c r="G9415">
        <v>11</v>
      </c>
      <c r="H9415" t="s">
        <v>11044</v>
      </c>
      <c r="I9415" s="160" t="s">
        <v>4009</v>
      </c>
      <c r="J9415" t="s">
        <v>11211</v>
      </c>
      <c r="K9415" s="160" t="s">
        <v>4007</v>
      </c>
      <c r="L9415" t="s">
        <v>11212</v>
      </c>
    </row>
    <row r="9416" spans="1:12">
      <c r="A9416" s="15">
        <v>2201020214</v>
      </c>
      <c r="B9416" t="s">
        <v>11040</v>
      </c>
      <c r="C9416" t="s">
        <v>11041</v>
      </c>
      <c r="D9416" t="s">
        <v>11210</v>
      </c>
      <c r="E9416" t="s">
        <v>11120</v>
      </c>
      <c r="F9416" t="s">
        <v>11048</v>
      </c>
      <c r="G9416">
        <v>11</v>
      </c>
      <c r="H9416" t="s">
        <v>11044</v>
      </c>
      <c r="I9416" s="160" t="s">
        <v>4009</v>
      </c>
      <c r="J9416" t="s">
        <v>11211</v>
      </c>
      <c r="K9416" s="160" t="s">
        <v>4007</v>
      </c>
      <c r="L9416" t="s">
        <v>11212</v>
      </c>
    </row>
    <row r="9417" spans="1:12">
      <c r="A9417" s="15" t="s">
        <v>11233</v>
      </c>
      <c r="B9417" t="s">
        <v>11040</v>
      </c>
      <c r="C9417" t="s">
        <v>11041</v>
      </c>
      <c r="D9417" t="s">
        <v>11210</v>
      </c>
      <c r="E9417" t="s">
        <v>11122</v>
      </c>
      <c r="F9417" t="s">
        <v>11048</v>
      </c>
      <c r="G9417">
        <v>11</v>
      </c>
      <c r="H9417" t="s">
        <v>11044</v>
      </c>
      <c r="I9417" s="160" t="s">
        <v>4009</v>
      </c>
      <c r="J9417" t="s">
        <v>11211</v>
      </c>
      <c r="K9417" s="160" t="s">
        <v>4007</v>
      </c>
      <c r="L9417" t="s">
        <v>11212</v>
      </c>
    </row>
    <row r="9418" spans="1:12">
      <c r="A9418" s="15" t="s">
        <v>11234</v>
      </c>
      <c r="B9418" t="s">
        <v>11040</v>
      </c>
      <c r="C9418" t="s">
        <v>11041</v>
      </c>
      <c r="D9418" t="s">
        <v>11210</v>
      </c>
      <c r="E9418" t="s">
        <v>11124</v>
      </c>
      <c r="F9418" t="s">
        <v>11048</v>
      </c>
      <c r="G9418">
        <v>11</v>
      </c>
      <c r="H9418" t="s">
        <v>11044</v>
      </c>
      <c r="I9418" s="160" t="s">
        <v>4009</v>
      </c>
      <c r="J9418" t="s">
        <v>11211</v>
      </c>
      <c r="K9418" s="160" t="s">
        <v>4007</v>
      </c>
      <c r="L9418" t="s">
        <v>11212</v>
      </c>
    </row>
    <row r="9419" spans="1:12">
      <c r="A9419" s="15" t="s">
        <v>11235</v>
      </c>
      <c r="B9419" t="s">
        <v>11040</v>
      </c>
      <c r="C9419" t="s">
        <v>11041</v>
      </c>
      <c r="D9419" t="s">
        <v>11210</v>
      </c>
      <c r="E9419" t="s">
        <v>11126</v>
      </c>
      <c r="F9419" t="s">
        <v>11048</v>
      </c>
      <c r="G9419">
        <v>11</v>
      </c>
      <c r="H9419" t="s">
        <v>11044</v>
      </c>
      <c r="I9419" s="160" t="s">
        <v>4009</v>
      </c>
      <c r="J9419" t="s">
        <v>11211</v>
      </c>
      <c r="K9419" s="160" t="s">
        <v>4007</v>
      </c>
      <c r="L9419" t="s">
        <v>11212</v>
      </c>
    </row>
    <row r="9420" spans="1:12">
      <c r="A9420" s="15" t="s">
        <v>11236</v>
      </c>
      <c r="B9420" t="s">
        <v>11040</v>
      </c>
      <c r="C9420" t="s">
        <v>11041</v>
      </c>
      <c r="D9420" t="s">
        <v>11210</v>
      </c>
      <c r="E9420" t="s">
        <v>11128</v>
      </c>
      <c r="F9420" t="s">
        <v>11048</v>
      </c>
      <c r="G9420">
        <v>11</v>
      </c>
      <c r="H9420" t="s">
        <v>11044</v>
      </c>
      <c r="I9420" s="160" t="s">
        <v>4009</v>
      </c>
      <c r="J9420" t="s">
        <v>11211</v>
      </c>
      <c r="K9420" s="160" t="s">
        <v>4007</v>
      </c>
      <c r="L9420" t="s">
        <v>11212</v>
      </c>
    </row>
    <row r="9421" spans="1:12">
      <c r="A9421" s="15">
        <v>2201020230</v>
      </c>
      <c r="B9421" t="s">
        <v>11040</v>
      </c>
      <c r="C9421" t="s">
        <v>11041</v>
      </c>
      <c r="D9421" t="s">
        <v>11210</v>
      </c>
      <c r="E9421" t="s">
        <v>11129</v>
      </c>
      <c r="F9421" t="s">
        <v>11048</v>
      </c>
      <c r="G9421">
        <v>11</v>
      </c>
      <c r="H9421" t="s">
        <v>11044</v>
      </c>
      <c r="I9421" s="160" t="s">
        <v>4009</v>
      </c>
      <c r="J9421" t="s">
        <v>11211</v>
      </c>
      <c r="K9421" s="160" t="s">
        <v>4007</v>
      </c>
      <c r="L9421" t="s">
        <v>11212</v>
      </c>
    </row>
    <row r="9422" spans="1:12">
      <c r="A9422" s="15">
        <v>2201020231</v>
      </c>
      <c r="B9422" t="s">
        <v>11040</v>
      </c>
      <c r="C9422" t="s">
        <v>11041</v>
      </c>
      <c r="D9422" t="s">
        <v>11210</v>
      </c>
      <c r="E9422" t="s">
        <v>11130</v>
      </c>
      <c r="F9422" t="s">
        <v>11048</v>
      </c>
      <c r="G9422">
        <v>11</v>
      </c>
      <c r="H9422" t="s">
        <v>11044</v>
      </c>
      <c r="I9422" s="160" t="s">
        <v>4009</v>
      </c>
      <c r="J9422" t="s">
        <v>11211</v>
      </c>
      <c r="K9422" s="160" t="s">
        <v>4007</v>
      </c>
      <c r="L9422" t="s">
        <v>11212</v>
      </c>
    </row>
    <row r="9423" spans="1:12">
      <c r="A9423" s="15">
        <v>2201020232</v>
      </c>
      <c r="B9423" t="s">
        <v>11040</v>
      </c>
      <c r="C9423" t="s">
        <v>11041</v>
      </c>
      <c r="D9423" t="s">
        <v>11210</v>
      </c>
      <c r="E9423" t="s">
        <v>11131</v>
      </c>
      <c r="F9423" t="s">
        <v>11048</v>
      </c>
      <c r="G9423">
        <v>11</v>
      </c>
      <c r="H9423" t="s">
        <v>11044</v>
      </c>
      <c r="I9423" s="160" t="s">
        <v>4009</v>
      </c>
      <c r="J9423" t="s">
        <v>11211</v>
      </c>
      <c r="K9423" s="160" t="s">
        <v>4007</v>
      </c>
      <c r="L9423" t="s">
        <v>11212</v>
      </c>
    </row>
    <row r="9424" spans="1:12">
      <c r="A9424" s="15">
        <v>2201020233</v>
      </c>
      <c r="B9424" t="s">
        <v>11040</v>
      </c>
      <c r="C9424" t="s">
        <v>11041</v>
      </c>
      <c r="D9424" t="s">
        <v>11210</v>
      </c>
      <c r="E9424" t="s">
        <v>11132</v>
      </c>
      <c r="F9424" t="s">
        <v>11048</v>
      </c>
      <c r="G9424">
        <v>11</v>
      </c>
      <c r="H9424" t="s">
        <v>11044</v>
      </c>
      <c r="I9424" s="160" t="s">
        <v>4009</v>
      </c>
      <c r="J9424" t="s">
        <v>11211</v>
      </c>
      <c r="K9424" s="160" t="s">
        <v>4007</v>
      </c>
      <c r="L9424" t="s">
        <v>11212</v>
      </c>
    </row>
    <row r="9425" spans="1:12">
      <c r="A9425" s="15">
        <v>2201020234</v>
      </c>
      <c r="B9425" t="s">
        <v>11040</v>
      </c>
      <c r="C9425" t="s">
        <v>11041</v>
      </c>
      <c r="D9425" t="s">
        <v>11210</v>
      </c>
      <c r="E9425" t="s">
        <v>11133</v>
      </c>
      <c r="F9425" t="s">
        <v>11048</v>
      </c>
      <c r="G9425">
        <v>11</v>
      </c>
      <c r="H9425" t="s">
        <v>11044</v>
      </c>
      <c r="I9425" s="160" t="s">
        <v>4009</v>
      </c>
      <c r="J9425" t="s">
        <v>11211</v>
      </c>
      <c r="K9425" s="160" t="s">
        <v>4007</v>
      </c>
      <c r="L9425" t="s">
        <v>11212</v>
      </c>
    </row>
    <row r="9426" spans="1:12">
      <c r="A9426" s="15" t="s">
        <v>11237</v>
      </c>
      <c r="B9426" t="s">
        <v>11040</v>
      </c>
      <c r="C9426" t="s">
        <v>11041</v>
      </c>
      <c r="D9426" t="s">
        <v>11210</v>
      </c>
      <c r="E9426" t="s">
        <v>11135</v>
      </c>
      <c r="F9426" t="s">
        <v>11048</v>
      </c>
      <c r="G9426">
        <v>11</v>
      </c>
      <c r="H9426" t="s">
        <v>11044</v>
      </c>
      <c r="I9426" s="160" t="s">
        <v>4009</v>
      </c>
      <c r="J9426" t="s">
        <v>11211</v>
      </c>
      <c r="K9426" s="160" t="s">
        <v>4007</v>
      </c>
      <c r="L9426" t="s">
        <v>11212</v>
      </c>
    </row>
    <row r="9427" spans="1:12">
      <c r="A9427" s="15" t="s">
        <v>11238</v>
      </c>
      <c r="B9427" t="s">
        <v>11040</v>
      </c>
      <c r="C9427" t="s">
        <v>11041</v>
      </c>
      <c r="D9427" t="s">
        <v>11210</v>
      </c>
      <c r="E9427" t="s">
        <v>11137</v>
      </c>
      <c r="F9427" t="s">
        <v>11048</v>
      </c>
      <c r="G9427">
        <v>11</v>
      </c>
      <c r="H9427" t="s">
        <v>11044</v>
      </c>
      <c r="I9427" s="160" t="s">
        <v>4009</v>
      </c>
      <c r="J9427" t="s">
        <v>11211</v>
      </c>
      <c r="K9427" s="160" t="s">
        <v>4007</v>
      </c>
      <c r="L9427" t="s">
        <v>11212</v>
      </c>
    </row>
    <row r="9428" spans="1:12">
      <c r="A9428" s="15" t="s">
        <v>11239</v>
      </c>
      <c r="B9428" t="s">
        <v>11040</v>
      </c>
      <c r="C9428" t="s">
        <v>11041</v>
      </c>
      <c r="D9428" t="s">
        <v>11210</v>
      </c>
      <c r="E9428" t="s">
        <v>11139</v>
      </c>
      <c r="F9428" t="s">
        <v>11048</v>
      </c>
      <c r="G9428">
        <v>11</v>
      </c>
      <c r="H9428" t="s">
        <v>11044</v>
      </c>
      <c r="I9428" s="160" t="s">
        <v>4009</v>
      </c>
      <c r="J9428" t="s">
        <v>11211</v>
      </c>
      <c r="K9428" s="160" t="s">
        <v>4007</v>
      </c>
      <c r="L9428" t="s">
        <v>11212</v>
      </c>
    </row>
    <row r="9429" spans="1:12">
      <c r="A9429" s="15" t="s">
        <v>11240</v>
      </c>
      <c r="B9429" t="s">
        <v>11040</v>
      </c>
      <c r="C9429" t="s">
        <v>11041</v>
      </c>
      <c r="D9429" t="s">
        <v>11210</v>
      </c>
      <c r="E9429" t="s">
        <v>11141</v>
      </c>
      <c r="F9429" t="s">
        <v>11048</v>
      </c>
      <c r="G9429">
        <v>11</v>
      </c>
      <c r="H9429" t="s">
        <v>11044</v>
      </c>
      <c r="I9429" s="160" t="s">
        <v>4009</v>
      </c>
      <c r="J9429" t="s">
        <v>11211</v>
      </c>
      <c r="K9429" s="160" t="s">
        <v>4007</v>
      </c>
      <c r="L9429" t="s">
        <v>11212</v>
      </c>
    </row>
    <row r="9430" spans="1:12">
      <c r="A9430" s="15">
        <v>2201020250</v>
      </c>
      <c r="B9430" t="s">
        <v>11040</v>
      </c>
      <c r="C9430" t="s">
        <v>11041</v>
      </c>
      <c r="D9430" t="s">
        <v>11210</v>
      </c>
      <c r="E9430" t="s">
        <v>11142</v>
      </c>
      <c r="F9430" t="s">
        <v>11048</v>
      </c>
      <c r="G9430">
        <v>11</v>
      </c>
      <c r="H9430" t="s">
        <v>11044</v>
      </c>
      <c r="I9430" s="160" t="s">
        <v>4009</v>
      </c>
      <c r="J9430" t="s">
        <v>11211</v>
      </c>
      <c r="K9430" s="160" t="s">
        <v>4007</v>
      </c>
      <c r="L9430" t="s">
        <v>11212</v>
      </c>
    </row>
    <row r="9431" spans="1:12">
      <c r="A9431" s="15">
        <v>2201020251</v>
      </c>
      <c r="B9431" t="s">
        <v>11040</v>
      </c>
      <c r="C9431" t="s">
        <v>11041</v>
      </c>
      <c r="D9431" t="s">
        <v>11210</v>
      </c>
      <c r="E9431" t="s">
        <v>11143</v>
      </c>
      <c r="F9431" t="s">
        <v>11048</v>
      </c>
      <c r="G9431">
        <v>11</v>
      </c>
      <c r="H9431" t="s">
        <v>11044</v>
      </c>
      <c r="I9431" s="160" t="s">
        <v>4009</v>
      </c>
      <c r="J9431" t="s">
        <v>11211</v>
      </c>
      <c r="K9431" s="160" t="s">
        <v>4007</v>
      </c>
      <c r="L9431" t="s">
        <v>11212</v>
      </c>
    </row>
    <row r="9432" spans="1:12">
      <c r="A9432" s="15">
        <v>2201020252</v>
      </c>
      <c r="B9432" t="s">
        <v>11040</v>
      </c>
      <c r="C9432" t="s">
        <v>11041</v>
      </c>
      <c r="D9432" t="s">
        <v>11210</v>
      </c>
      <c r="E9432" t="s">
        <v>11144</v>
      </c>
      <c r="F9432" t="s">
        <v>11048</v>
      </c>
      <c r="G9432">
        <v>11</v>
      </c>
      <c r="H9432" t="s">
        <v>11044</v>
      </c>
      <c r="I9432" s="160" t="s">
        <v>4009</v>
      </c>
      <c r="J9432" t="s">
        <v>11211</v>
      </c>
      <c r="K9432" s="160" t="s">
        <v>4007</v>
      </c>
      <c r="L9432" t="s">
        <v>11212</v>
      </c>
    </row>
    <row r="9433" spans="1:12">
      <c r="A9433" s="15">
        <v>2201020253</v>
      </c>
      <c r="B9433" t="s">
        <v>11040</v>
      </c>
      <c r="C9433" t="s">
        <v>11041</v>
      </c>
      <c r="D9433" t="s">
        <v>11210</v>
      </c>
      <c r="E9433" t="s">
        <v>11145</v>
      </c>
      <c r="F9433" t="s">
        <v>11048</v>
      </c>
      <c r="G9433">
        <v>11</v>
      </c>
      <c r="H9433" t="s">
        <v>11044</v>
      </c>
      <c r="I9433" s="160" t="s">
        <v>4009</v>
      </c>
      <c r="J9433" t="s">
        <v>11211</v>
      </c>
      <c r="K9433" s="160" t="s">
        <v>4007</v>
      </c>
      <c r="L9433" t="s">
        <v>11212</v>
      </c>
    </row>
    <row r="9434" spans="1:12">
      <c r="A9434" s="15">
        <v>2201020254</v>
      </c>
      <c r="B9434" t="s">
        <v>11040</v>
      </c>
      <c r="C9434" t="s">
        <v>11041</v>
      </c>
      <c r="D9434" t="s">
        <v>11210</v>
      </c>
      <c r="E9434" t="s">
        <v>11146</v>
      </c>
      <c r="F9434" t="s">
        <v>11048</v>
      </c>
      <c r="G9434">
        <v>11</v>
      </c>
      <c r="H9434" t="s">
        <v>11044</v>
      </c>
      <c r="I9434" s="160" t="s">
        <v>4009</v>
      </c>
      <c r="J9434" t="s">
        <v>11211</v>
      </c>
      <c r="K9434" s="160" t="s">
        <v>4007</v>
      </c>
      <c r="L9434" t="s">
        <v>11212</v>
      </c>
    </row>
    <row r="9435" spans="1:12">
      <c r="A9435" s="15" t="s">
        <v>11241</v>
      </c>
      <c r="B9435" t="s">
        <v>11040</v>
      </c>
      <c r="C9435" t="s">
        <v>11041</v>
      </c>
      <c r="D9435" t="s">
        <v>11210</v>
      </c>
      <c r="E9435" t="s">
        <v>11148</v>
      </c>
      <c r="F9435" t="s">
        <v>11048</v>
      </c>
      <c r="G9435">
        <v>11</v>
      </c>
      <c r="H9435" t="s">
        <v>11044</v>
      </c>
      <c r="I9435" s="160" t="s">
        <v>4009</v>
      </c>
      <c r="J9435" t="s">
        <v>11211</v>
      </c>
      <c r="K9435" s="160" t="s">
        <v>4007</v>
      </c>
      <c r="L9435" t="s">
        <v>11212</v>
      </c>
    </row>
    <row r="9436" spans="1:12">
      <c r="A9436" s="15" t="s">
        <v>11242</v>
      </c>
      <c r="B9436" t="s">
        <v>11040</v>
      </c>
      <c r="C9436" t="s">
        <v>11041</v>
      </c>
      <c r="D9436" t="s">
        <v>11210</v>
      </c>
      <c r="E9436" t="s">
        <v>11150</v>
      </c>
      <c r="F9436" t="s">
        <v>11048</v>
      </c>
      <c r="G9436">
        <v>11</v>
      </c>
      <c r="H9436" t="s">
        <v>11044</v>
      </c>
      <c r="I9436" s="160" t="s">
        <v>4009</v>
      </c>
      <c r="J9436" t="s">
        <v>11211</v>
      </c>
      <c r="K9436" s="160" t="s">
        <v>4007</v>
      </c>
      <c r="L9436" t="s">
        <v>11212</v>
      </c>
    </row>
    <row r="9437" spans="1:12">
      <c r="A9437" s="15" t="s">
        <v>11243</v>
      </c>
      <c r="B9437" t="s">
        <v>11040</v>
      </c>
      <c r="C9437" t="s">
        <v>11041</v>
      </c>
      <c r="D9437" t="s">
        <v>11210</v>
      </c>
      <c r="E9437" t="s">
        <v>11152</v>
      </c>
      <c r="F9437" t="s">
        <v>11048</v>
      </c>
      <c r="G9437">
        <v>11</v>
      </c>
      <c r="H9437" t="s">
        <v>11044</v>
      </c>
      <c r="I9437" s="160" t="s">
        <v>4009</v>
      </c>
      <c r="J9437" t="s">
        <v>11211</v>
      </c>
      <c r="K9437" s="160" t="s">
        <v>4007</v>
      </c>
      <c r="L9437" t="s">
        <v>11212</v>
      </c>
    </row>
    <row r="9438" spans="1:12">
      <c r="A9438" s="15" t="s">
        <v>11244</v>
      </c>
      <c r="B9438" t="s">
        <v>11040</v>
      </c>
      <c r="C9438" t="s">
        <v>11041</v>
      </c>
      <c r="D9438" t="s">
        <v>11210</v>
      </c>
      <c r="E9438" t="s">
        <v>11154</v>
      </c>
      <c r="F9438" t="s">
        <v>11048</v>
      </c>
      <c r="G9438">
        <v>11</v>
      </c>
      <c r="H9438" t="s">
        <v>11044</v>
      </c>
      <c r="I9438" s="160" t="s">
        <v>4009</v>
      </c>
      <c r="J9438" t="s">
        <v>11211</v>
      </c>
      <c r="K9438" s="160" t="s">
        <v>4007</v>
      </c>
      <c r="L9438" t="s">
        <v>11212</v>
      </c>
    </row>
    <row r="9439" spans="1:12">
      <c r="A9439" s="15">
        <v>2201020270</v>
      </c>
      <c r="B9439" t="s">
        <v>11040</v>
      </c>
      <c r="C9439" t="s">
        <v>11041</v>
      </c>
      <c r="D9439" t="s">
        <v>11210</v>
      </c>
      <c r="E9439" t="s">
        <v>11155</v>
      </c>
      <c r="F9439" t="s">
        <v>11048</v>
      </c>
      <c r="G9439">
        <v>11</v>
      </c>
      <c r="H9439" t="s">
        <v>11044</v>
      </c>
      <c r="I9439" s="160" t="s">
        <v>4009</v>
      </c>
      <c r="J9439" t="s">
        <v>11211</v>
      </c>
      <c r="K9439" s="160" t="s">
        <v>4007</v>
      </c>
      <c r="L9439" t="s">
        <v>11212</v>
      </c>
    </row>
    <row r="9440" spans="1:12">
      <c r="A9440" s="15">
        <v>2201020271</v>
      </c>
      <c r="B9440" t="s">
        <v>11040</v>
      </c>
      <c r="C9440" t="s">
        <v>11041</v>
      </c>
      <c r="D9440" t="s">
        <v>11210</v>
      </c>
      <c r="E9440" t="s">
        <v>11156</v>
      </c>
      <c r="F9440" t="s">
        <v>11048</v>
      </c>
      <c r="G9440">
        <v>11</v>
      </c>
      <c r="H9440" t="s">
        <v>11044</v>
      </c>
      <c r="I9440" s="160" t="s">
        <v>4009</v>
      </c>
      <c r="J9440" t="s">
        <v>11211</v>
      </c>
      <c r="K9440" s="160" t="s">
        <v>4007</v>
      </c>
      <c r="L9440" t="s">
        <v>11212</v>
      </c>
    </row>
    <row r="9441" spans="1:12">
      <c r="A9441" s="15">
        <v>2201020272</v>
      </c>
      <c r="B9441" t="s">
        <v>11040</v>
      </c>
      <c r="C9441" t="s">
        <v>11041</v>
      </c>
      <c r="D9441" t="s">
        <v>11210</v>
      </c>
      <c r="E9441" t="s">
        <v>11157</v>
      </c>
      <c r="F9441" t="s">
        <v>11048</v>
      </c>
      <c r="G9441">
        <v>11</v>
      </c>
      <c r="H9441" t="s">
        <v>11044</v>
      </c>
      <c r="I9441" s="160" t="s">
        <v>4009</v>
      </c>
      <c r="J9441" t="s">
        <v>11211</v>
      </c>
      <c r="K9441" s="160" t="s">
        <v>4007</v>
      </c>
      <c r="L9441" t="s">
        <v>11212</v>
      </c>
    </row>
    <row r="9442" spans="1:12">
      <c r="A9442" s="15">
        <v>2201020273</v>
      </c>
      <c r="B9442" t="s">
        <v>11040</v>
      </c>
      <c r="C9442" t="s">
        <v>11041</v>
      </c>
      <c r="D9442" t="s">
        <v>11210</v>
      </c>
      <c r="E9442" t="s">
        <v>11158</v>
      </c>
      <c r="F9442" t="s">
        <v>11048</v>
      </c>
      <c r="G9442">
        <v>11</v>
      </c>
      <c r="H9442" t="s">
        <v>11044</v>
      </c>
      <c r="I9442" s="160" t="s">
        <v>4009</v>
      </c>
      <c r="J9442" t="s">
        <v>11211</v>
      </c>
      <c r="K9442" s="160" t="s">
        <v>4007</v>
      </c>
      <c r="L9442" t="s">
        <v>11212</v>
      </c>
    </row>
    <row r="9443" spans="1:12">
      <c r="A9443" s="15">
        <v>2201020274</v>
      </c>
      <c r="B9443" t="s">
        <v>11040</v>
      </c>
      <c r="C9443" t="s">
        <v>11041</v>
      </c>
      <c r="D9443" t="s">
        <v>11210</v>
      </c>
      <c r="E9443" t="s">
        <v>11159</v>
      </c>
      <c r="F9443" t="s">
        <v>11048</v>
      </c>
      <c r="G9443">
        <v>11</v>
      </c>
      <c r="H9443" t="s">
        <v>11044</v>
      </c>
      <c r="I9443" s="160" t="s">
        <v>4009</v>
      </c>
      <c r="J9443" t="s">
        <v>11211</v>
      </c>
      <c r="K9443" s="160" t="s">
        <v>4007</v>
      </c>
      <c r="L9443" t="s">
        <v>11212</v>
      </c>
    </row>
    <row r="9444" spans="1:12">
      <c r="A9444" s="15" t="s">
        <v>11245</v>
      </c>
      <c r="B9444" t="s">
        <v>11040</v>
      </c>
      <c r="C9444" t="s">
        <v>11041</v>
      </c>
      <c r="D9444" t="s">
        <v>11210</v>
      </c>
      <c r="E9444" t="s">
        <v>11161</v>
      </c>
      <c r="F9444" t="s">
        <v>11048</v>
      </c>
      <c r="G9444">
        <v>11</v>
      </c>
      <c r="H9444" t="s">
        <v>11044</v>
      </c>
      <c r="I9444" s="160" t="s">
        <v>4009</v>
      </c>
      <c r="J9444" t="s">
        <v>11211</v>
      </c>
      <c r="K9444" s="160" t="s">
        <v>4007</v>
      </c>
      <c r="L9444" t="s">
        <v>11212</v>
      </c>
    </row>
    <row r="9445" spans="1:12">
      <c r="A9445" s="15" t="s">
        <v>11246</v>
      </c>
      <c r="B9445" t="s">
        <v>11040</v>
      </c>
      <c r="C9445" t="s">
        <v>11041</v>
      </c>
      <c r="D9445" t="s">
        <v>11210</v>
      </c>
      <c r="E9445" t="s">
        <v>11163</v>
      </c>
      <c r="F9445" t="s">
        <v>11048</v>
      </c>
      <c r="G9445">
        <v>11</v>
      </c>
      <c r="H9445" t="s">
        <v>11044</v>
      </c>
      <c r="I9445" s="160" t="s">
        <v>4009</v>
      </c>
      <c r="J9445" t="s">
        <v>11211</v>
      </c>
      <c r="K9445" s="160" t="s">
        <v>4007</v>
      </c>
      <c r="L9445" t="s">
        <v>11212</v>
      </c>
    </row>
    <row r="9446" spans="1:12">
      <c r="A9446" s="15" t="s">
        <v>11247</v>
      </c>
      <c r="B9446" t="s">
        <v>11040</v>
      </c>
      <c r="C9446" t="s">
        <v>11041</v>
      </c>
      <c r="D9446" t="s">
        <v>11210</v>
      </c>
      <c r="E9446" t="s">
        <v>11165</v>
      </c>
      <c r="F9446" t="s">
        <v>11048</v>
      </c>
      <c r="G9446">
        <v>11</v>
      </c>
      <c r="H9446" t="s">
        <v>11044</v>
      </c>
      <c r="I9446" s="160" t="s">
        <v>4009</v>
      </c>
      <c r="J9446" t="s">
        <v>11211</v>
      </c>
      <c r="K9446" s="160" t="s">
        <v>4007</v>
      </c>
      <c r="L9446" t="s">
        <v>11212</v>
      </c>
    </row>
    <row r="9447" spans="1:12">
      <c r="A9447" s="15" t="s">
        <v>11248</v>
      </c>
      <c r="B9447" t="s">
        <v>11040</v>
      </c>
      <c r="C9447" t="s">
        <v>11041</v>
      </c>
      <c r="D9447" t="s">
        <v>11210</v>
      </c>
      <c r="E9447" t="s">
        <v>11167</v>
      </c>
      <c r="F9447" t="s">
        <v>11048</v>
      </c>
      <c r="G9447">
        <v>11</v>
      </c>
      <c r="H9447" t="s">
        <v>11044</v>
      </c>
      <c r="I9447" s="160" t="s">
        <v>4009</v>
      </c>
      <c r="J9447" t="s">
        <v>11211</v>
      </c>
      <c r="K9447" s="160" t="s">
        <v>4007</v>
      </c>
      <c r="L9447" t="s">
        <v>11212</v>
      </c>
    </row>
    <row r="9448" spans="1:12">
      <c r="A9448" s="15">
        <v>2201020290</v>
      </c>
      <c r="B9448" t="s">
        <v>11040</v>
      </c>
      <c r="C9448" t="s">
        <v>11041</v>
      </c>
      <c r="D9448" t="s">
        <v>11210</v>
      </c>
      <c r="E9448" t="s">
        <v>11168</v>
      </c>
      <c r="F9448" t="s">
        <v>11048</v>
      </c>
      <c r="G9448">
        <v>11</v>
      </c>
      <c r="H9448" t="s">
        <v>11044</v>
      </c>
      <c r="I9448" s="160" t="s">
        <v>4009</v>
      </c>
      <c r="J9448" t="s">
        <v>11211</v>
      </c>
      <c r="K9448" s="160" t="s">
        <v>4007</v>
      </c>
      <c r="L9448" t="s">
        <v>11212</v>
      </c>
    </row>
    <row r="9449" spans="1:12">
      <c r="A9449" s="15">
        <v>2201020291</v>
      </c>
      <c r="B9449" t="s">
        <v>11040</v>
      </c>
      <c r="C9449" t="s">
        <v>11041</v>
      </c>
      <c r="D9449" t="s">
        <v>11210</v>
      </c>
      <c r="E9449" t="s">
        <v>11169</v>
      </c>
      <c r="F9449" t="s">
        <v>11048</v>
      </c>
      <c r="G9449">
        <v>11</v>
      </c>
      <c r="H9449" t="s">
        <v>11044</v>
      </c>
      <c r="I9449" s="160" t="s">
        <v>4009</v>
      </c>
      <c r="J9449" t="s">
        <v>11211</v>
      </c>
      <c r="K9449" s="160" t="s">
        <v>4007</v>
      </c>
      <c r="L9449" t="s">
        <v>11212</v>
      </c>
    </row>
    <row r="9450" spans="1:12">
      <c r="A9450" s="15">
        <v>2201020292</v>
      </c>
      <c r="B9450" t="s">
        <v>11040</v>
      </c>
      <c r="C9450" t="s">
        <v>11041</v>
      </c>
      <c r="D9450" t="s">
        <v>11210</v>
      </c>
      <c r="E9450" t="s">
        <v>11170</v>
      </c>
      <c r="F9450" t="s">
        <v>11048</v>
      </c>
      <c r="G9450">
        <v>11</v>
      </c>
      <c r="H9450" t="s">
        <v>11044</v>
      </c>
      <c r="I9450" s="160" t="s">
        <v>4009</v>
      </c>
      <c r="J9450" t="s">
        <v>11211</v>
      </c>
      <c r="K9450" s="160" t="s">
        <v>4007</v>
      </c>
      <c r="L9450" t="s">
        <v>11212</v>
      </c>
    </row>
    <row r="9451" spans="1:12">
      <c r="A9451" s="15">
        <v>2201020293</v>
      </c>
      <c r="B9451" t="s">
        <v>11040</v>
      </c>
      <c r="C9451" t="s">
        <v>11041</v>
      </c>
      <c r="D9451" t="s">
        <v>11210</v>
      </c>
      <c r="E9451" t="s">
        <v>11171</v>
      </c>
      <c r="F9451" t="s">
        <v>11048</v>
      </c>
      <c r="G9451">
        <v>11</v>
      </c>
      <c r="H9451" t="s">
        <v>11044</v>
      </c>
      <c r="I9451" s="160" t="s">
        <v>4009</v>
      </c>
      <c r="J9451" t="s">
        <v>11211</v>
      </c>
      <c r="K9451" s="160" t="s">
        <v>4007</v>
      </c>
      <c r="L9451" t="s">
        <v>11212</v>
      </c>
    </row>
    <row r="9452" spans="1:12">
      <c r="A9452" s="15">
        <v>2201020294</v>
      </c>
      <c r="B9452" t="s">
        <v>11040</v>
      </c>
      <c r="C9452" t="s">
        <v>11041</v>
      </c>
      <c r="D9452" t="s">
        <v>11210</v>
      </c>
      <c r="E9452" t="s">
        <v>11172</v>
      </c>
      <c r="F9452" t="s">
        <v>11048</v>
      </c>
      <c r="G9452">
        <v>11</v>
      </c>
      <c r="H9452" t="s">
        <v>11044</v>
      </c>
      <c r="I9452" s="160" t="s">
        <v>4009</v>
      </c>
      <c r="J9452" t="s">
        <v>11211</v>
      </c>
      <c r="K9452" s="160" t="s">
        <v>4007</v>
      </c>
      <c r="L9452" t="s">
        <v>11212</v>
      </c>
    </row>
    <row r="9453" spans="1:12">
      <c r="A9453" s="15" t="s">
        <v>11249</v>
      </c>
      <c r="B9453" t="s">
        <v>11040</v>
      </c>
      <c r="C9453" t="s">
        <v>11041</v>
      </c>
      <c r="D9453" t="s">
        <v>11210</v>
      </c>
      <c r="E9453" t="s">
        <v>11174</v>
      </c>
      <c r="F9453" t="s">
        <v>11048</v>
      </c>
      <c r="G9453">
        <v>11</v>
      </c>
      <c r="H9453" t="s">
        <v>11044</v>
      </c>
      <c r="I9453" s="160" t="s">
        <v>4009</v>
      </c>
      <c r="J9453" t="s">
        <v>11211</v>
      </c>
      <c r="K9453" s="160" t="s">
        <v>4007</v>
      </c>
      <c r="L9453" t="s">
        <v>11212</v>
      </c>
    </row>
    <row r="9454" spans="1:12">
      <c r="A9454" s="15" t="s">
        <v>11250</v>
      </c>
      <c r="B9454" t="s">
        <v>11040</v>
      </c>
      <c r="C9454" t="s">
        <v>11041</v>
      </c>
      <c r="D9454" t="s">
        <v>11210</v>
      </c>
      <c r="E9454" t="s">
        <v>11176</v>
      </c>
      <c r="F9454" t="s">
        <v>11048</v>
      </c>
      <c r="G9454">
        <v>11</v>
      </c>
      <c r="H9454" t="s">
        <v>11044</v>
      </c>
      <c r="I9454" s="160" t="s">
        <v>4009</v>
      </c>
      <c r="J9454" t="s">
        <v>11211</v>
      </c>
      <c r="K9454" s="160" t="s">
        <v>4007</v>
      </c>
      <c r="L9454" t="s">
        <v>11212</v>
      </c>
    </row>
    <row r="9455" spans="1:12">
      <c r="A9455" s="15" t="s">
        <v>11251</v>
      </c>
      <c r="B9455" t="s">
        <v>11040</v>
      </c>
      <c r="C9455" t="s">
        <v>11041</v>
      </c>
      <c r="D9455" t="s">
        <v>11210</v>
      </c>
      <c r="E9455" t="s">
        <v>11178</v>
      </c>
      <c r="F9455" t="s">
        <v>11048</v>
      </c>
      <c r="G9455">
        <v>11</v>
      </c>
      <c r="H9455" t="s">
        <v>11044</v>
      </c>
      <c r="I9455" s="160" t="s">
        <v>4009</v>
      </c>
      <c r="J9455" t="s">
        <v>11211</v>
      </c>
      <c r="K9455" s="160" t="s">
        <v>4007</v>
      </c>
      <c r="L9455" t="s">
        <v>11212</v>
      </c>
    </row>
    <row r="9456" spans="1:12">
      <c r="A9456" s="15" t="s">
        <v>11252</v>
      </c>
      <c r="B9456" t="s">
        <v>11040</v>
      </c>
      <c r="C9456" t="s">
        <v>11041</v>
      </c>
      <c r="D9456" t="s">
        <v>11210</v>
      </c>
      <c r="E9456" t="s">
        <v>11180</v>
      </c>
      <c r="F9456" t="s">
        <v>11048</v>
      </c>
      <c r="G9456">
        <v>11</v>
      </c>
      <c r="H9456" t="s">
        <v>11044</v>
      </c>
      <c r="I9456" s="160" t="s">
        <v>4009</v>
      </c>
      <c r="J9456" t="s">
        <v>11211</v>
      </c>
      <c r="K9456" s="160" t="s">
        <v>4007</v>
      </c>
      <c r="L9456" t="s">
        <v>11212</v>
      </c>
    </row>
    <row r="9457" spans="1:12">
      <c r="A9457" s="15">
        <v>2201020310</v>
      </c>
      <c r="B9457" t="s">
        <v>11040</v>
      </c>
      <c r="C9457" t="s">
        <v>11041</v>
      </c>
      <c r="D9457" t="s">
        <v>11210</v>
      </c>
      <c r="E9457" t="s">
        <v>11181</v>
      </c>
      <c r="F9457" t="s">
        <v>11048</v>
      </c>
      <c r="G9457">
        <v>11</v>
      </c>
      <c r="H9457" t="s">
        <v>11044</v>
      </c>
      <c r="I9457" s="160" t="s">
        <v>4009</v>
      </c>
      <c r="J9457" t="s">
        <v>11211</v>
      </c>
      <c r="K9457" s="160" t="s">
        <v>4007</v>
      </c>
      <c r="L9457" t="s">
        <v>11212</v>
      </c>
    </row>
    <row r="9458" spans="1:12">
      <c r="A9458" s="15">
        <v>2201020311</v>
      </c>
      <c r="B9458" t="s">
        <v>11040</v>
      </c>
      <c r="C9458" t="s">
        <v>11041</v>
      </c>
      <c r="D9458" t="s">
        <v>11210</v>
      </c>
      <c r="E9458" t="s">
        <v>11182</v>
      </c>
      <c r="F9458" t="s">
        <v>11048</v>
      </c>
      <c r="G9458">
        <v>11</v>
      </c>
      <c r="H9458" t="s">
        <v>11044</v>
      </c>
      <c r="I9458" s="160" t="s">
        <v>4009</v>
      </c>
      <c r="J9458" t="s">
        <v>11211</v>
      </c>
      <c r="K9458" s="160" t="s">
        <v>4007</v>
      </c>
      <c r="L9458" t="s">
        <v>11212</v>
      </c>
    </row>
    <row r="9459" spans="1:12">
      <c r="A9459" s="15">
        <v>2201020312</v>
      </c>
      <c r="B9459" t="s">
        <v>11040</v>
      </c>
      <c r="C9459" t="s">
        <v>11041</v>
      </c>
      <c r="D9459" t="s">
        <v>11210</v>
      </c>
      <c r="E9459" t="s">
        <v>11183</v>
      </c>
      <c r="F9459" t="s">
        <v>11048</v>
      </c>
      <c r="G9459">
        <v>11</v>
      </c>
      <c r="H9459" t="s">
        <v>11044</v>
      </c>
      <c r="I9459" s="160" t="s">
        <v>4009</v>
      </c>
      <c r="J9459" t="s">
        <v>11211</v>
      </c>
      <c r="K9459" s="160" t="s">
        <v>4007</v>
      </c>
      <c r="L9459" t="s">
        <v>11212</v>
      </c>
    </row>
    <row r="9460" spans="1:12">
      <c r="A9460" s="15">
        <v>2201020313</v>
      </c>
      <c r="B9460" t="s">
        <v>11040</v>
      </c>
      <c r="C9460" t="s">
        <v>11041</v>
      </c>
      <c r="D9460" t="s">
        <v>11210</v>
      </c>
      <c r="E9460" t="s">
        <v>11184</v>
      </c>
      <c r="F9460" t="s">
        <v>11048</v>
      </c>
      <c r="G9460">
        <v>11</v>
      </c>
      <c r="H9460" t="s">
        <v>11044</v>
      </c>
      <c r="I9460" s="160" t="s">
        <v>4009</v>
      </c>
      <c r="J9460" t="s">
        <v>11211</v>
      </c>
      <c r="K9460" s="160" t="s">
        <v>4007</v>
      </c>
      <c r="L9460" t="s">
        <v>11212</v>
      </c>
    </row>
    <row r="9461" spans="1:12">
      <c r="A9461" s="15">
        <v>2201020314</v>
      </c>
      <c r="B9461" t="s">
        <v>11040</v>
      </c>
      <c r="C9461" t="s">
        <v>11041</v>
      </c>
      <c r="D9461" t="s">
        <v>11210</v>
      </c>
      <c r="E9461" t="s">
        <v>11185</v>
      </c>
      <c r="F9461" t="s">
        <v>11048</v>
      </c>
      <c r="G9461">
        <v>11</v>
      </c>
      <c r="H9461" t="s">
        <v>11044</v>
      </c>
      <c r="I9461" s="160" t="s">
        <v>4009</v>
      </c>
      <c r="J9461" t="s">
        <v>11211</v>
      </c>
      <c r="K9461" s="160" t="s">
        <v>4007</v>
      </c>
      <c r="L9461" t="s">
        <v>11212</v>
      </c>
    </row>
    <row r="9462" spans="1:12">
      <c r="A9462" s="15" t="s">
        <v>11253</v>
      </c>
      <c r="B9462" t="s">
        <v>11040</v>
      </c>
      <c r="C9462" t="s">
        <v>11041</v>
      </c>
      <c r="D9462" t="s">
        <v>11210</v>
      </c>
      <c r="E9462" t="s">
        <v>11187</v>
      </c>
      <c r="F9462" t="s">
        <v>11048</v>
      </c>
      <c r="G9462">
        <v>11</v>
      </c>
      <c r="H9462" t="s">
        <v>11044</v>
      </c>
      <c r="I9462" s="160" t="s">
        <v>4009</v>
      </c>
      <c r="J9462" t="s">
        <v>11211</v>
      </c>
      <c r="K9462" s="160" t="s">
        <v>4007</v>
      </c>
      <c r="L9462" t="s">
        <v>11212</v>
      </c>
    </row>
    <row r="9463" spans="1:12">
      <c r="A9463" s="15" t="s">
        <v>11254</v>
      </c>
      <c r="B9463" t="s">
        <v>11040</v>
      </c>
      <c r="C9463" t="s">
        <v>11041</v>
      </c>
      <c r="D9463" t="s">
        <v>11210</v>
      </c>
      <c r="E9463" t="s">
        <v>11189</v>
      </c>
      <c r="F9463" t="s">
        <v>11048</v>
      </c>
      <c r="G9463">
        <v>11</v>
      </c>
      <c r="H9463" t="s">
        <v>11044</v>
      </c>
      <c r="I9463" s="160" t="s">
        <v>4009</v>
      </c>
      <c r="J9463" t="s">
        <v>11211</v>
      </c>
      <c r="K9463" s="160" t="s">
        <v>4007</v>
      </c>
      <c r="L9463" t="s">
        <v>11212</v>
      </c>
    </row>
    <row r="9464" spans="1:12">
      <c r="A9464" s="15" t="s">
        <v>11255</v>
      </c>
      <c r="B9464" t="s">
        <v>11040</v>
      </c>
      <c r="C9464" t="s">
        <v>11041</v>
      </c>
      <c r="D9464" t="s">
        <v>11210</v>
      </c>
      <c r="E9464" t="s">
        <v>11191</v>
      </c>
      <c r="F9464" t="s">
        <v>11048</v>
      </c>
      <c r="G9464">
        <v>11</v>
      </c>
      <c r="H9464" t="s">
        <v>11044</v>
      </c>
      <c r="I9464" s="160" t="s">
        <v>4009</v>
      </c>
      <c r="J9464" t="s">
        <v>11211</v>
      </c>
      <c r="K9464" s="160" t="s">
        <v>4007</v>
      </c>
      <c r="L9464" t="s">
        <v>11212</v>
      </c>
    </row>
    <row r="9465" spans="1:12">
      <c r="A9465" s="15" t="s">
        <v>11256</v>
      </c>
      <c r="B9465" t="s">
        <v>11040</v>
      </c>
      <c r="C9465" t="s">
        <v>11041</v>
      </c>
      <c r="D9465" t="s">
        <v>11210</v>
      </c>
      <c r="E9465" t="s">
        <v>11193</v>
      </c>
      <c r="F9465" t="s">
        <v>11048</v>
      </c>
      <c r="G9465">
        <v>11</v>
      </c>
      <c r="H9465" t="s">
        <v>11044</v>
      </c>
      <c r="I9465" s="160" t="s">
        <v>4009</v>
      </c>
      <c r="J9465" t="s">
        <v>11211</v>
      </c>
      <c r="K9465" s="160" t="s">
        <v>4007</v>
      </c>
      <c r="L9465" t="s">
        <v>11212</v>
      </c>
    </row>
    <row r="9466" spans="1:12">
      <c r="A9466" s="15">
        <v>2201020330</v>
      </c>
      <c r="B9466" t="s">
        <v>11040</v>
      </c>
      <c r="C9466" t="s">
        <v>11041</v>
      </c>
      <c r="D9466" t="s">
        <v>11210</v>
      </c>
      <c r="E9466" t="s">
        <v>11194</v>
      </c>
      <c r="F9466" t="s">
        <v>11048</v>
      </c>
      <c r="G9466">
        <v>11</v>
      </c>
      <c r="H9466" t="s">
        <v>11044</v>
      </c>
      <c r="I9466" s="160" t="s">
        <v>4009</v>
      </c>
      <c r="J9466" t="s">
        <v>11211</v>
      </c>
      <c r="K9466" s="160" t="s">
        <v>4007</v>
      </c>
      <c r="L9466" t="s">
        <v>11212</v>
      </c>
    </row>
    <row r="9467" spans="1:12">
      <c r="A9467" s="15">
        <v>2201020331</v>
      </c>
      <c r="B9467" t="s">
        <v>11040</v>
      </c>
      <c r="C9467" t="s">
        <v>11041</v>
      </c>
      <c r="D9467" t="s">
        <v>11210</v>
      </c>
      <c r="E9467" t="s">
        <v>11195</v>
      </c>
      <c r="F9467" t="s">
        <v>11048</v>
      </c>
      <c r="G9467">
        <v>11</v>
      </c>
      <c r="H9467" t="s">
        <v>11044</v>
      </c>
      <c r="I9467" s="160" t="s">
        <v>4009</v>
      </c>
      <c r="J9467" t="s">
        <v>11211</v>
      </c>
      <c r="K9467" s="160" t="s">
        <v>4007</v>
      </c>
      <c r="L9467" t="s">
        <v>11212</v>
      </c>
    </row>
    <row r="9468" spans="1:12">
      <c r="A9468" s="15">
        <v>2201020332</v>
      </c>
      <c r="B9468" t="s">
        <v>11040</v>
      </c>
      <c r="C9468" t="s">
        <v>11041</v>
      </c>
      <c r="D9468" t="s">
        <v>11210</v>
      </c>
      <c r="E9468" t="s">
        <v>11196</v>
      </c>
      <c r="F9468" t="s">
        <v>11048</v>
      </c>
      <c r="G9468">
        <v>11</v>
      </c>
      <c r="H9468" t="s">
        <v>11044</v>
      </c>
      <c r="I9468" s="160" t="s">
        <v>4009</v>
      </c>
      <c r="J9468" t="s">
        <v>11211</v>
      </c>
      <c r="K9468" s="160" t="s">
        <v>4007</v>
      </c>
      <c r="L9468" t="s">
        <v>11212</v>
      </c>
    </row>
    <row r="9469" spans="1:12">
      <c r="A9469" s="15">
        <v>2201020333</v>
      </c>
      <c r="B9469" t="s">
        <v>11040</v>
      </c>
      <c r="C9469" t="s">
        <v>11041</v>
      </c>
      <c r="D9469" t="s">
        <v>11210</v>
      </c>
      <c r="E9469" t="s">
        <v>11197</v>
      </c>
      <c r="F9469" t="s">
        <v>11048</v>
      </c>
      <c r="G9469">
        <v>11</v>
      </c>
      <c r="H9469" t="s">
        <v>11044</v>
      </c>
      <c r="I9469" s="160" t="s">
        <v>4009</v>
      </c>
      <c r="J9469" t="s">
        <v>11211</v>
      </c>
      <c r="K9469" s="160" t="s">
        <v>4007</v>
      </c>
      <c r="L9469" t="s">
        <v>11212</v>
      </c>
    </row>
    <row r="9470" spans="1:12">
      <c r="A9470" s="15">
        <v>2201020334</v>
      </c>
      <c r="B9470" t="s">
        <v>11040</v>
      </c>
      <c r="C9470" t="s">
        <v>11041</v>
      </c>
      <c r="D9470" t="s">
        <v>11210</v>
      </c>
      <c r="E9470" t="s">
        <v>11198</v>
      </c>
      <c r="F9470" t="s">
        <v>11048</v>
      </c>
      <c r="G9470">
        <v>11</v>
      </c>
      <c r="H9470" t="s">
        <v>11044</v>
      </c>
      <c r="I9470" s="160" t="s">
        <v>4009</v>
      </c>
      <c r="J9470" t="s">
        <v>11211</v>
      </c>
      <c r="K9470" s="160" t="s">
        <v>4007</v>
      </c>
      <c r="L9470" t="s">
        <v>11212</v>
      </c>
    </row>
    <row r="9471" spans="1:12">
      <c r="A9471" s="15" t="s">
        <v>11257</v>
      </c>
      <c r="B9471" t="s">
        <v>11040</v>
      </c>
      <c r="C9471" t="s">
        <v>11041</v>
      </c>
      <c r="D9471" t="s">
        <v>11210</v>
      </c>
      <c r="E9471" t="s">
        <v>11200</v>
      </c>
      <c r="F9471" t="s">
        <v>11048</v>
      </c>
      <c r="G9471">
        <v>11</v>
      </c>
      <c r="H9471" t="s">
        <v>11044</v>
      </c>
      <c r="I9471" s="160" t="s">
        <v>4009</v>
      </c>
      <c r="J9471" t="s">
        <v>11211</v>
      </c>
      <c r="K9471" s="160" t="s">
        <v>4007</v>
      </c>
      <c r="L9471" t="s">
        <v>11212</v>
      </c>
    </row>
    <row r="9472" spans="1:12">
      <c r="A9472" s="15" t="s">
        <v>11258</v>
      </c>
      <c r="B9472" t="s">
        <v>11040</v>
      </c>
      <c r="C9472" t="s">
        <v>11041</v>
      </c>
      <c r="D9472" t="s">
        <v>11210</v>
      </c>
      <c r="E9472" t="s">
        <v>11202</v>
      </c>
      <c r="F9472" t="s">
        <v>11048</v>
      </c>
      <c r="G9472">
        <v>11</v>
      </c>
      <c r="H9472" t="s">
        <v>11044</v>
      </c>
      <c r="I9472" s="160" t="s">
        <v>4009</v>
      </c>
      <c r="J9472" t="s">
        <v>11211</v>
      </c>
      <c r="K9472" s="160" t="s">
        <v>4007</v>
      </c>
      <c r="L9472" t="s">
        <v>11212</v>
      </c>
    </row>
    <row r="9473" spans="1:12">
      <c r="A9473" s="15" t="s">
        <v>11259</v>
      </c>
      <c r="B9473" t="s">
        <v>11040</v>
      </c>
      <c r="C9473" t="s">
        <v>11041</v>
      </c>
      <c r="D9473" t="s">
        <v>11210</v>
      </c>
      <c r="E9473" t="s">
        <v>11204</v>
      </c>
      <c r="F9473" t="s">
        <v>11048</v>
      </c>
      <c r="G9473">
        <v>11</v>
      </c>
      <c r="H9473" t="s">
        <v>11044</v>
      </c>
      <c r="I9473" s="160" t="s">
        <v>4009</v>
      </c>
      <c r="J9473" t="s">
        <v>11211</v>
      </c>
      <c r="K9473" s="160" t="s">
        <v>4007</v>
      </c>
      <c r="L9473" t="s">
        <v>11212</v>
      </c>
    </row>
    <row r="9474" spans="1:12">
      <c r="A9474" s="15" t="s">
        <v>11260</v>
      </c>
      <c r="B9474" t="s">
        <v>11040</v>
      </c>
      <c r="C9474" t="s">
        <v>11041</v>
      </c>
      <c r="D9474" t="s">
        <v>11210</v>
      </c>
      <c r="E9474" t="s">
        <v>11206</v>
      </c>
      <c r="F9474" t="s">
        <v>11048</v>
      </c>
      <c r="G9474">
        <v>11</v>
      </c>
      <c r="H9474" t="s">
        <v>11044</v>
      </c>
      <c r="I9474" s="160" t="s">
        <v>4009</v>
      </c>
      <c r="J9474" t="s">
        <v>11211</v>
      </c>
      <c r="K9474" s="160" t="s">
        <v>4007</v>
      </c>
      <c r="L9474" t="s">
        <v>11212</v>
      </c>
    </row>
    <row r="9475" spans="1:12">
      <c r="A9475" s="15">
        <v>2201020350</v>
      </c>
      <c r="B9475" t="s">
        <v>11040</v>
      </c>
      <c r="C9475" t="s">
        <v>11041</v>
      </c>
      <c r="D9475" t="s">
        <v>11210</v>
      </c>
      <c r="E9475" t="s">
        <v>11207</v>
      </c>
      <c r="F9475" t="s">
        <v>11048</v>
      </c>
      <c r="G9475">
        <v>11</v>
      </c>
      <c r="H9475" t="s">
        <v>11044</v>
      </c>
      <c r="I9475" s="160" t="s">
        <v>4007</v>
      </c>
      <c r="J9475" t="s">
        <v>11049</v>
      </c>
      <c r="K9475" s="160" t="s">
        <v>4007</v>
      </c>
      <c r="L9475" t="s">
        <v>11050</v>
      </c>
    </row>
    <row r="9476" spans="1:12">
      <c r="A9476" s="15">
        <v>2201020370</v>
      </c>
      <c r="B9476" t="s">
        <v>11040</v>
      </c>
      <c r="C9476" t="s">
        <v>11041</v>
      </c>
      <c r="D9476" t="s">
        <v>11210</v>
      </c>
      <c r="E9476" t="s">
        <v>11208</v>
      </c>
      <c r="F9476" t="s">
        <v>11048</v>
      </c>
      <c r="G9476">
        <v>11</v>
      </c>
      <c r="H9476" t="s">
        <v>11044</v>
      </c>
      <c r="I9476" s="160" t="s">
        <v>4007</v>
      </c>
      <c r="J9476" t="s">
        <v>11049</v>
      </c>
      <c r="K9476" s="160" t="s">
        <v>4007</v>
      </c>
      <c r="L9476" t="s">
        <v>11050</v>
      </c>
    </row>
    <row r="9477" spans="1:12">
      <c r="A9477" s="15">
        <v>2201020390</v>
      </c>
      <c r="B9477" t="s">
        <v>11040</v>
      </c>
      <c r="C9477" t="s">
        <v>11041</v>
      </c>
      <c r="D9477" t="s">
        <v>11210</v>
      </c>
      <c r="E9477" t="s">
        <v>11209</v>
      </c>
      <c r="F9477" t="s">
        <v>11048</v>
      </c>
      <c r="G9477">
        <v>11</v>
      </c>
      <c r="H9477" t="s">
        <v>11044</v>
      </c>
      <c r="I9477" s="160" t="s">
        <v>4007</v>
      </c>
      <c r="J9477" t="s">
        <v>11049</v>
      </c>
      <c r="K9477" s="160" t="s">
        <v>4007</v>
      </c>
      <c r="L9477" t="s">
        <v>11050</v>
      </c>
    </row>
    <row r="9478" spans="1:12">
      <c r="A9478" s="15">
        <v>2201040000</v>
      </c>
      <c r="B9478" t="s">
        <v>11040</v>
      </c>
      <c r="C9478" t="s">
        <v>11041</v>
      </c>
      <c r="D9478" t="s">
        <v>11261</v>
      </c>
      <c r="E9478" t="s">
        <v>11047</v>
      </c>
      <c r="F9478" t="s">
        <v>11048</v>
      </c>
      <c r="G9478">
        <v>11</v>
      </c>
      <c r="H9478" t="s">
        <v>11044</v>
      </c>
      <c r="I9478" s="160" t="s">
        <v>4009</v>
      </c>
      <c r="J9478" t="s">
        <v>11211</v>
      </c>
      <c r="K9478" s="160" t="s">
        <v>4009</v>
      </c>
      <c r="L9478" t="s">
        <v>11262</v>
      </c>
    </row>
    <row r="9479" spans="1:12">
      <c r="A9479" s="15">
        <v>2201040110</v>
      </c>
      <c r="B9479" t="s">
        <v>11040</v>
      </c>
      <c r="C9479" t="s">
        <v>11041</v>
      </c>
      <c r="D9479" t="s">
        <v>11261</v>
      </c>
      <c r="E9479" t="s">
        <v>11051</v>
      </c>
      <c r="F9479" t="s">
        <v>11048</v>
      </c>
      <c r="G9479">
        <v>11</v>
      </c>
      <c r="H9479" t="s">
        <v>11044</v>
      </c>
      <c r="I9479" s="160" t="s">
        <v>4009</v>
      </c>
      <c r="J9479" t="s">
        <v>11211</v>
      </c>
      <c r="K9479" s="160" t="s">
        <v>4009</v>
      </c>
      <c r="L9479" t="s">
        <v>11262</v>
      </c>
    </row>
    <row r="9480" spans="1:12">
      <c r="A9480" s="15">
        <v>2201040111</v>
      </c>
      <c r="B9480" t="s">
        <v>11040</v>
      </c>
      <c r="C9480" t="s">
        <v>11041</v>
      </c>
      <c r="D9480" t="s">
        <v>11261</v>
      </c>
      <c r="E9480" t="s">
        <v>11052</v>
      </c>
      <c r="F9480" t="s">
        <v>11048</v>
      </c>
      <c r="G9480">
        <v>11</v>
      </c>
      <c r="H9480" t="s">
        <v>11044</v>
      </c>
      <c r="I9480" s="160" t="s">
        <v>4009</v>
      </c>
      <c r="J9480" t="s">
        <v>11211</v>
      </c>
      <c r="K9480" s="160" t="s">
        <v>4009</v>
      </c>
      <c r="L9480" t="s">
        <v>11262</v>
      </c>
    </row>
    <row r="9481" spans="1:12">
      <c r="A9481" s="15">
        <v>2201040112</v>
      </c>
      <c r="B9481" t="s">
        <v>11040</v>
      </c>
      <c r="C9481" t="s">
        <v>11041</v>
      </c>
      <c r="D9481" t="s">
        <v>11261</v>
      </c>
      <c r="E9481" t="s">
        <v>11053</v>
      </c>
      <c r="F9481" t="s">
        <v>11048</v>
      </c>
      <c r="G9481">
        <v>11</v>
      </c>
      <c r="H9481" t="s">
        <v>11044</v>
      </c>
      <c r="I9481" s="160" t="s">
        <v>4009</v>
      </c>
      <c r="J9481" t="s">
        <v>11211</v>
      </c>
      <c r="K9481" s="160" t="s">
        <v>4009</v>
      </c>
      <c r="L9481" t="s">
        <v>11262</v>
      </c>
    </row>
    <row r="9482" spans="1:12">
      <c r="A9482" s="15">
        <v>2201040113</v>
      </c>
      <c r="B9482" t="s">
        <v>11040</v>
      </c>
      <c r="C9482" t="s">
        <v>11041</v>
      </c>
      <c r="D9482" t="s">
        <v>11261</v>
      </c>
      <c r="E9482" t="s">
        <v>11054</v>
      </c>
      <c r="F9482" t="s">
        <v>11048</v>
      </c>
      <c r="G9482">
        <v>11</v>
      </c>
      <c r="H9482" t="s">
        <v>11044</v>
      </c>
      <c r="I9482" s="160" t="s">
        <v>4009</v>
      </c>
      <c r="J9482" t="s">
        <v>11211</v>
      </c>
      <c r="K9482" s="160" t="s">
        <v>4009</v>
      </c>
      <c r="L9482" t="s">
        <v>11262</v>
      </c>
    </row>
    <row r="9483" spans="1:12">
      <c r="A9483" s="15">
        <v>2201040114</v>
      </c>
      <c r="B9483" t="s">
        <v>11040</v>
      </c>
      <c r="C9483" t="s">
        <v>11041</v>
      </c>
      <c r="D9483" t="s">
        <v>11261</v>
      </c>
      <c r="E9483" t="s">
        <v>11055</v>
      </c>
      <c r="F9483" t="s">
        <v>11048</v>
      </c>
      <c r="G9483">
        <v>11</v>
      </c>
      <c r="H9483" t="s">
        <v>11044</v>
      </c>
      <c r="I9483" s="160" t="s">
        <v>4009</v>
      </c>
      <c r="J9483" t="s">
        <v>11211</v>
      </c>
      <c r="K9483" s="160" t="s">
        <v>4009</v>
      </c>
      <c r="L9483" t="s">
        <v>11262</v>
      </c>
    </row>
    <row r="9484" spans="1:12">
      <c r="A9484" s="15" t="s">
        <v>11263</v>
      </c>
      <c r="B9484" t="s">
        <v>11040</v>
      </c>
      <c r="C9484" t="s">
        <v>11041</v>
      </c>
      <c r="D9484" t="s">
        <v>11261</v>
      </c>
      <c r="E9484" t="s">
        <v>11057</v>
      </c>
      <c r="F9484" t="s">
        <v>11048</v>
      </c>
      <c r="G9484">
        <v>11</v>
      </c>
      <c r="H9484" t="s">
        <v>11044</v>
      </c>
      <c r="I9484" s="160" t="s">
        <v>4009</v>
      </c>
      <c r="J9484" t="s">
        <v>11211</v>
      </c>
      <c r="K9484" s="160" t="s">
        <v>4009</v>
      </c>
      <c r="L9484" t="s">
        <v>11262</v>
      </c>
    </row>
    <row r="9485" spans="1:12">
      <c r="A9485" s="15" t="s">
        <v>11264</v>
      </c>
      <c r="B9485" t="s">
        <v>11040</v>
      </c>
      <c r="C9485" t="s">
        <v>11041</v>
      </c>
      <c r="D9485" t="s">
        <v>11261</v>
      </c>
      <c r="E9485" t="s">
        <v>11059</v>
      </c>
      <c r="F9485" t="s">
        <v>11048</v>
      </c>
      <c r="G9485">
        <v>11</v>
      </c>
      <c r="H9485" t="s">
        <v>11044</v>
      </c>
      <c r="I9485" s="160" t="s">
        <v>4009</v>
      </c>
      <c r="J9485" t="s">
        <v>11211</v>
      </c>
      <c r="K9485" s="160" t="s">
        <v>4009</v>
      </c>
      <c r="L9485" t="s">
        <v>11262</v>
      </c>
    </row>
    <row r="9486" spans="1:12">
      <c r="A9486" s="15" t="s">
        <v>11265</v>
      </c>
      <c r="B9486" t="s">
        <v>11040</v>
      </c>
      <c r="C9486" t="s">
        <v>11041</v>
      </c>
      <c r="D9486" t="s">
        <v>11261</v>
      </c>
      <c r="E9486" t="s">
        <v>11061</v>
      </c>
      <c r="F9486" t="s">
        <v>11048</v>
      </c>
      <c r="G9486">
        <v>11</v>
      </c>
      <c r="H9486" t="s">
        <v>11044</v>
      </c>
      <c r="I9486" s="160" t="s">
        <v>4009</v>
      </c>
      <c r="J9486" t="s">
        <v>11211</v>
      </c>
      <c r="K9486" s="160" t="s">
        <v>4009</v>
      </c>
      <c r="L9486" t="s">
        <v>11262</v>
      </c>
    </row>
    <row r="9487" spans="1:12">
      <c r="A9487" s="15" t="s">
        <v>11266</v>
      </c>
      <c r="B9487" t="s">
        <v>11040</v>
      </c>
      <c r="C9487" t="s">
        <v>11041</v>
      </c>
      <c r="D9487" t="s">
        <v>11261</v>
      </c>
      <c r="E9487" t="s">
        <v>11063</v>
      </c>
      <c r="F9487" t="s">
        <v>11048</v>
      </c>
      <c r="G9487">
        <v>11</v>
      </c>
      <c r="H9487" t="s">
        <v>11044</v>
      </c>
      <c r="I9487" s="160" t="s">
        <v>4009</v>
      </c>
      <c r="J9487" t="s">
        <v>11211</v>
      </c>
      <c r="K9487" s="160" t="s">
        <v>4009</v>
      </c>
      <c r="L9487" t="s">
        <v>11262</v>
      </c>
    </row>
    <row r="9488" spans="1:12">
      <c r="A9488" s="15">
        <v>2201040130</v>
      </c>
      <c r="B9488" t="s">
        <v>11040</v>
      </c>
      <c r="C9488" t="s">
        <v>11041</v>
      </c>
      <c r="D9488" t="s">
        <v>11261</v>
      </c>
      <c r="E9488" t="s">
        <v>11064</v>
      </c>
      <c r="F9488" t="s">
        <v>11048</v>
      </c>
      <c r="G9488">
        <v>11</v>
      </c>
      <c r="H9488" t="s">
        <v>11044</v>
      </c>
      <c r="I9488" s="160" t="s">
        <v>4009</v>
      </c>
      <c r="J9488" t="s">
        <v>11211</v>
      </c>
      <c r="K9488" s="160" t="s">
        <v>4009</v>
      </c>
      <c r="L9488" t="s">
        <v>11262</v>
      </c>
    </row>
    <row r="9489" spans="1:12">
      <c r="A9489" s="15">
        <v>2201040131</v>
      </c>
      <c r="B9489" t="s">
        <v>11040</v>
      </c>
      <c r="C9489" t="s">
        <v>11041</v>
      </c>
      <c r="D9489" t="s">
        <v>11261</v>
      </c>
      <c r="E9489" t="s">
        <v>11065</v>
      </c>
      <c r="F9489" t="s">
        <v>11048</v>
      </c>
      <c r="G9489">
        <v>11</v>
      </c>
      <c r="H9489" t="s">
        <v>11044</v>
      </c>
      <c r="I9489" s="160" t="s">
        <v>4009</v>
      </c>
      <c r="J9489" t="s">
        <v>11211</v>
      </c>
      <c r="K9489" s="160" t="s">
        <v>4009</v>
      </c>
      <c r="L9489" t="s">
        <v>11262</v>
      </c>
    </row>
    <row r="9490" spans="1:12">
      <c r="A9490" s="15">
        <v>2201040132</v>
      </c>
      <c r="B9490" t="s">
        <v>11040</v>
      </c>
      <c r="C9490" t="s">
        <v>11041</v>
      </c>
      <c r="D9490" t="s">
        <v>11261</v>
      </c>
      <c r="E9490" t="s">
        <v>11066</v>
      </c>
      <c r="F9490" t="s">
        <v>11048</v>
      </c>
      <c r="G9490">
        <v>11</v>
      </c>
      <c r="H9490" t="s">
        <v>11044</v>
      </c>
      <c r="I9490" s="160" t="s">
        <v>4009</v>
      </c>
      <c r="J9490" t="s">
        <v>11211</v>
      </c>
      <c r="K9490" s="160" t="s">
        <v>4009</v>
      </c>
      <c r="L9490" t="s">
        <v>11262</v>
      </c>
    </row>
    <row r="9491" spans="1:12">
      <c r="A9491" s="15">
        <v>2201040133</v>
      </c>
      <c r="B9491" t="s">
        <v>11040</v>
      </c>
      <c r="C9491" t="s">
        <v>11041</v>
      </c>
      <c r="D9491" t="s">
        <v>11261</v>
      </c>
      <c r="E9491" t="s">
        <v>11067</v>
      </c>
      <c r="F9491" t="s">
        <v>11048</v>
      </c>
      <c r="G9491">
        <v>11</v>
      </c>
      <c r="H9491" t="s">
        <v>11044</v>
      </c>
      <c r="I9491" s="160" t="s">
        <v>4009</v>
      </c>
      <c r="J9491" t="s">
        <v>11211</v>
      </c>
      <c r="K9491" s="160" t="s">
        <v>4009</v>
      </c>
      <c r="L9491" t="s">
        <v>11262</v>
      </c>
    </row>
    <row r="9492" spans="1:12">
      <c r="A9492" s="15">
        <v>2201040134</v>
      </c>
      <c r="B9492" t="s">
        <v>11040</v>
      </c>
      <c r="C9492" t="s">
        <v>11041</v>
      </c>
      <c r="D9492" t="s">
        <v>11261</v>
      </c>
      <c r="E9492" t="s">
        <v>11068</v>
      </c>
      <c r="F9492" t="s">
        <v>11048</v>
      </c>
      <c r="G9492">
        <v>11</v>
      </c>
      <c r="H9492" t="s">
        <v>11044</v>
      </c>
      <c r="I9492" s="160" t="s">
        <v>4009</v>
      </c>
      <c r="J9492" t="s">
        <v>11211</v>
      </c>
      <c r="K9492" s="160" t="s">
        <v>4009</v>
      </c>
      <c r="L9492" t="s">
        <v>11262</v>
      </c>
    </row>
    <row r="9493" spans="1:12">
      <c r="A9493" s="15" t="s">
        <v>11267</v>
      </c>
      <c r="B9493" t="s">
        <v>11040</v>
      </c>
      <c r="C9493" t="s">
        <v>11041</v>
      </c>
      <c r="D9493" t="s">
        <v>11261</v>
      </c>
      <c r="E9493" t="s">
        <v>11070</v>
      </c>
      <c r="F9493" t="s">
        <v>11048</v>
      </c>
      <c r="G9493">
        <v>11</v>
      </c>
      <c r="H9493" t="s">
        <v>11044</v>
      </c>
      <c r="I9493" s="160" t="s">
        <v>4009</v>
      </c>
      <c r="J9493" t="s">
        <v>11211</v>
      </c>
      <c r="K9493" s="160" t="s">
        <v>4009</v>
      </c>
      <c r="L9493" t="s">
        <v>11262</v>
      </c>
    </row>
    <row r="9494" spans="1:12">
      <c r="A9494" s="15" t="s">
        <v>11268</v>
      </c>
      <c r="B9494" t="s">
        <v>11040</v>
      </c>
      <c r="C9494" t="s">
        <v>11041</v>
      </c>
      <c r="D9494" t="s">
        <v>11261</v>
      </c>
      <c r="E9494" t="s">
        <v>11072</v>
      </c>
      <c r="F9494" t="s">
        <v>11048</v>
      </c>
      <c r="G9494">
        <v>11</v>
      </c>
      <c r="H9494" t="s">
        <v>11044</v>
      </c>
      <c r="I9494" s="160" t="s">
        <v>4009</v>
      </c>
      <c r="J9494" t="s">
        <v>11211</v>
      </c>
      <c r="K9494" s="160" t="s">
        <v>4009</v>
      </c>
      <c r="L9494" t="s">
        <v>11262</v>
      </c>
    </row>
    <row r="9495" spans="1:12">
      <c r="A9495" s="15" t="s">
        <v>11269</v>
      </c>
      <c r="B9495" t="s">
        <v>11040</v>
      </c>
      <c r="C9495" t="s">
        <v>11041</v>
      </c>
      <c r="D9495" t="s">
        <v>11261</v>
      </c>
      <c r="E9495" t="s">
        <v>11074</v>
      </c>
      <c r="F9495" t="s">
        <v>11048</v>
      </c>
      <c r="G9495">
        <v>11</v>
      </c>
      <c r="H9495" t="s">
        <v>11044</v>
      </c>
      <c r="I9495" s="160" t="s">
        <v>4009</v>
      </c>
      <c r="J9495" t="s">
        <v>11211</v>
      </c>
      <c r="K9495" s="160" t="s">
        <v>4009</v>
      </c>
      <c r="L9495" t="s">
        <v>11262</v>
      </c>
    </row>
    <row r="9496" spans="1:12">
      <c r="A9496" s="15" t="s">
        <v>11270</v>
      </c>
      <c r="B9496" t="s">
        <v>11040</v>
      </c>
      <c r="C9496" t="s">
        <v>11041</v>
      </c>
      <c r="D9496" t="s">
        <v>11261</v>
      </c>
      <c r="E9496" t="s">
        <v>11076</v>
      </c>
      <c r="F9496" t="s">
        <v>11048</v>
      </c>
      <c r="G9496">
        <v>11</v>
      </c>
      <c r="H9496" t="s">
        <v>11044</v>
      </c>
      <c r="I9496" s="160" t="s">
        <v>4009</v>
      </c>
      <c r="J9496" t="s">
        <v>11211</v>
      </c>
      <c r="K9496" s="160" t="s">
        <v>4009</v>
      </c>
      <c r="L9496" t="s">
        <v>11262</v>
      </c>
    </row>
    <row r="9497" spans="1:12">
      <c r="A9497" s="15">
        <v>2201040150</v>
      </c>
      <c r="B9497" t="s">
        <v>11040</v>
      </c>
      <c r="C9497" t="s">
        <v>11041</v>
      </c>
      <c r="D9497" t="s">
        <v>11261</v>
      </c>
      <c r="E9497" t="s">
        <v>11077</v>
      </c>
      <c r="F9497" t="s">
        <v>11048</v>
      </c>
      <c r="G9497">
        <v>11</v>
      </c>
      <c r="H9497" t="s">
        <v>11044</v>
      </c>
      <c r="I9497" s="160" t="s">
        <v>4009</v>
      </c>
      <c r="J9497" t="s">
        <v>11211</v>
      </c>
      <c r="K9497" s="160" t="s">
        <v>4009</v>
      </c>
      <c r="L9497" t="s">
        <v>11262</v>
      </c>
    </row>
    <row r="9498" spans="1:12">
      <c r="A9498" s="15">
        <v>2201040151</v>
      </c>
      <c r="B9498" t="s">
        <v>11040</v>
      </c>
      <c r="C9498" t="s">
        <v>11041</v>
      </c>
      <c r="D9498" t="s">
        <v>11261</v>
      </c>
      <c r="E9498" t="s">
        <v>11078</v>
      </c>
      <c r="F9498" t="s">
        <v>11048</v>
      </c>
      <c r="G9498">
        <v>11</v>
      </c>
      <c r="H9498" t="s">
        <v>11044</v>
      </c>
      <c r="I9498" s="160" t="s">
        <v>4009</v>
      </c>
      <c r="J9498" t="s">
        <v>11211</v>
      </c>
      <c r="K9498" s="160" t="s">
        <v>4009</v>
      </c>
      <c r="L9498" t="s">
        <v>11262</v>
      </c>
    </row>
    <row r="9499" spans="1:12">
      <c r="A9499" s="15">
        <v>2201040152</v>
      </c>
      <c r="B9499" t="s">
        <v>11040</v>
      </c>
      <c r="C9499" t="s">
        <v>11041</v>
      </c>
      <c r="D9499" t="s">
        <v>11261</v>
      </c>
      <c r="E9499" t="s">
        <v>11079</v>
      </c>
      <c r="F9499" t="s">
        <v>11048</v>
      </c>
      <c r="G9499">
        <v>11</v>
      </c>
      <c r="H9499" t="s">
        <v>11044</v>
      </c>
      <c r="I9499" s="160" t="s">
        <v>4009</v>
      </c>
      <c r="J9499" t="s">
        <v>11211</v>
      </c>
      <c r="K9499" s="160" t="s">
        <v>4009</v>
      </c>
      <c r="L9499" t="s">
        <v>11262</v>
      </c>
    </row>
    <row r="9500" spans="1:12">
      <c r="A9500" s="15">
        <v>2201040153</v>
      </c>
      <c r="B9500" t="s">
        <v>11040</v>
      </c>
      <c r="C9500" t="s">
        <v>11041</v>
      </c>
      <c r="D9500" t="s">
        <v>11261</v>
      </c>
      <c r="E9500" t="s">
        <v>11080</v>
      </c>
      <c r="F9500" t="s">
        <v>11048</v>
      </c>
      <c r="G9500">
        <v>11</v>
      </c>
      <c r="H9500" t="s">
        <v>11044</v>
      </c>
      <c r="I9500" s="160" t="s">
        <v>4009</v>
      </c>
      <c r="J9500" t="s">
        <v>11211</v>
      </c>
      <c r="K9500" s="160" t="s">
        <v>4009</v>
      </c>
      <c r="L9500" t="s">
        <v>11262</v>
      </c>
    </row>
    <row r="9501" spans="1:12">
      <c r="A9501" s="15">
        <v>2201040154</v>
      </c>
      <c r="B9501" t="s">
        <v>11040</v>
      </c>
      <c r="C9501" t="s">
        <v>11041</v>
      </c>
      <c r="D9501" t="s">
        <v>11261</v>
      </c>
      <c r="E9501" t="s">
        <v>11081</v>
      </c>
      <c r="F9501" t="s">
        <v>11048</v>
      </c>
      <c r="G9501">
        <v>11</v>
      </c>
      <c r="H9501" t="s">
        <v>11044</v>
      </c>
      <c r="I9501" s="160" t="s">
        <v>4009</v>
      </c>
      <c r="J9501" t="s">
        <v>11211</v>
      </c>
      <c r="K9501" s="160" t="s">
        <v>4009</v>
      </c>
      <c r="L9501" t="s">
        <v>11262</v>
      </c>
    </row>
    <row r="9502" spans="1:12">
      <c r="A9502" s="15" t="s">
        <v>11271</v>
      </c>
      <c r="B9502" t="s">
        <v>11040</v>
      </c>
      <c r="C9502" t="s">
        <v>11041</v>
      </c>
      <c r="D9502" t="s">
        <v>11261</v>
      </c>
      <c r="E9502" t="s">
        <v>11083</v>
      </c>
      <c r="F9502" t="s">
        <v>11048</v>
      </c>
      <c r="G9502">
        <v>11</v>
      </c>
      <c r="H9502" t="s">
        <v>11044</v>
      </c>
      <c r="I9502" s="160" t="s">
        <v>4009</v>
      </c>
      <c r="J9502" t="s">
        <v>11211</v>
      </c>
      <c r="K9502" s="160" t="s">
        <v>4009</v>
      </c>
      <c r="L9502" t="s">
        <v>11262</v>
      </c>
    </row>
    <row r="9503" spans="1:12">
      <c r="A9503" s="15" t="s">
        <v>11272</v>
      </c>
      <c r="B9503" t="s">
        <v>11040</v>
      </c>
      <c r="C9503" t="s">
        <v>11041</v>
      </c>
      <c r="D9503" t="s">
        <v>11261</v>
      </c>
      <c r="E9503" t="s">
        <v>11085</v>
      </c>
      <c r="F9503" t="s">
        <v>11048</v>
      </c>
      <c r="G9503">
        <v>11</v>
      </c>
      <c r="H9503" t="s">
        <v>11044</v>
      </c>
      <c r="I9503" s="160" t="s">
        <v>4009</v>
      </c>
      <c r="J9503" t="s">
        <v>11211</v>
      </c>
      <c r="K9503" s="160" t="s">
        <v>4009</v>
      </c>
      <c r="L9503" t="s">
        <v>11262</v>
      </c>
    </row>
    <row r="9504" spans="1:12">
      <c r="A9504" s="15" t="s">
        <v>11273</v>
      </c>
      <c r="B9504" t="s">
        <v>11040</v>
      </c>
      <c r="C9504" t="s">
        <v>11041</v>
      </c>
      <c r="D9504" t="s">
        <v>11261</v>
      </c>
      <c r="E9504" t="s">
        <v>11087</v>
      </c>
      <c r="F9504" t="s">
        <v>11048</v>
      </c>
      <c r="G9504">
        <v>11</v>
      </c>
      <c r="H9504" t="s">
        <v>11044</v>
      </c>
      <c r="I9504" s="160" t="s">
        <v>4009</v>
      </c>
      <c r="J9504" t="s">
        <v>11211</v>
      </c>
      <c r="K9504" s="160" t="s">
        <v>4009</v>
      </c>
      <c r="L9504" t="s">
        <v>11262</v>
      </c>
    </row>
    <row r="9505" spans="1:12">
      <c r="A9505" s="15" t="s">
        <v>11274</v>
      </c>
      <c r="B9505" t="s">
        <v>11040</v>
      </c>
      <c r="C9505" t="s">
        <v>11041</v>
      </c>
      <c r="D9505" t="s">
        <v>11261</v>
      </c>
      <c r="E9505" t="s">
        <v>11089</v>
      </c>
      <c r="F9505" t="s">
        <v>11048</v>
      </c>
      <c r="G9505">
        <v>11</v>
      </c>
      <c r="H9505" t="s">
        <v>11044</v>
      </c>
      <c r="I9505" s="160" t="s">
        <v>4009</v>
      </c>
      <c r="J9505" t="s">
        <v>11211</v>
      </c>
      <c r="K9505" s="160" t="s">
        <v>4009</v>
      </c>
      <c r="L9505" t="s">
        <v>11262</v>
      </c>
    </row>
    <row r="9506" spans="1:12">
      <c r="A9506" s="15">
        <v>2201040170</v>
      </c>
      <c r="B9506" t="s">
        <v>11040</v>
      </c>
      <c r="C9506" t="s">
        <v>11041</v>
      </c>
      <c r="D9506" t="s">
        <v>11261</v>
      </c>
      <c r="E9506" t="s">
        <v>11090</v>
      </c>
      <c r="F9506" t="s">
        <v>11048</v>
      </c>
      <c r="G9506">
        <v>11</v>
      </c>
      <c r="H9506" t="s">
        <v>11044</v>
      </c>
      <c r="I9506" s="160" t="s">
        <v>4009</v>
      </c>
      <c r="J9506" t="s">
        <v>11211</v>
      </c>
      <c r="K9506" s="160" t="s">
        <v>4009</v>
      </c>
      <c r="L9506" t="s">
        <v>11262</v>
      </c>
    </row>
    <row r="9507" spans="1:12">
      <c r="A9507" s="15">
        <v>2201040171</v>
      </c>
      <c r="B9507" t="s">
        <v>11040</v>
      </c>
      <c r="C9507" t="s">
        <v>11041</v>
      </c>
      <c r="D9507" t="s">
        <v>11261</v>
      </c>
      <c r="E9507" t="s">
        <v>11091</v>
      </c>
      <c r="F9507" t="s">
        <v>11048</v>
      </c>
      <c r="G9507">
        <v>11</v>
      </c>
      <c r="H9507" t="s">
        <v>11044</v>
      </c>
      <c r="I9507" s="160" t="s">
        <v>4009</v>
      </c>
      <c r="J9507" t="s">
        <v>11211</v>
      </c>
      <c r="K9507" s="160" t="s">
        <v>4009</v>
      </c>
      <c r="L9507" t="s">
        <v>11262</v>
      </c>
    </row>
    <row r="9508" spans="1:12">
      <c r="A9508" s="15">
        <v>2201040172</v>
      </c>
      <c r="B9508" t="s">
        <v>11040</v>
      </c>
      <c r="C9508" t="s">
        <v>11041</v>
      </c>
      <c r="D9508" t="s">
        <v>11261</v>
      </c>
      <c r="E9508" t="s">
        <v>11092</v>
      </c>
      <c r="F9508" t="s">
        <v>11048</v>
      </c>
      <c r="G9508">
        <v>11</v>
      </c>
      <c r="H9508" t="s">
        <v>11044</v>
      </c>
      <c r="I9508" s="160" t="s">
        <v>4009</v>
      </c>
      <c r="J9508" t="s">
        <v>11211</v>
      </c>
      <c r="K9508" s="160" t="s">
        <v>4009</v>
      </c>
      <c r="L9508" t="s">
        <v>11262</v>
      </c>
    </row>
    <row r="9509" spans="1:12">
      <c r="A9509" s="15">
        <v>2201040173</v>
      </c>
      <c r="B9509" t="s">
        <v>11040</v>
      </c>
      <c r="C9509" t="s">
        <v>11041</v>
      </c>
      <c r="D9509" t="s">
        <v>11261</v>
      </c>
      <c r="E9509" t="s">
        <v>11093</v>
      </c>
      <c r="F9509" t="s">
        <v>11048</v>
      </c>
      <c r="G9509">
        <v>11</v>
      </c>
      <c r="H9509" t="s">
        <v>11044</v>
      </c>
      <c r="I9509" s="160" t="s">
        <v>4009</v>
      </c>
      <c r="J9509" t="s">
        <v>11211</v>
      </c>
      <c r="K9509" s="160" t="s">
        <v>4009</v>
      </c>
      <c r="L9509" t="s">
        <v>11262</v>
      </c>
    </row>
    <row r="9510" spans="1:12">
      <c r="A9510" s="15">
        <v>2201040174</v>
      </c>
      <c r="B9510" t="s">
        <v>11040</v>
      </c>
      <c r="C9510" t="s">
        <v>11041</v>
      </c>
      <c r="D9510" t="s">
        <v>11261</v>
      </c>
      <c r="E9510" t="s">
        <v>11094</v>
      </c>
      <c r="F9510" t="s">
        <v>11048</v>
      </c>
      <c r="G9510">
        <v>11</v>
      </c>
      <c r="H9510" t="s">
        <v>11044</v>
      </c>
      <c r="I9510" s="160" t="s">
        <v>4009</v>
      </c>
      <c r="J9510" t="s">
        <v>11211</v>
      </c>
      <c r="K9510" s="160" t="s">
        <v>4009</v>
      </c>
      <c r="L9510" t="s">
        <v>11262</v>
      </c>
    </row>
    <row r="9511" spans="1:12">
      <c r="A9511" s="15" t="s">
        <v>11275</v>
      </c>
      <c r="B9511" t="s">
        <v>11040</v>
      </c>
      <c r="C9511" t="s">
        <v>11041</v>
      </c>
      <c r="D9511" t="s">
        <v>11261</v>
      </c>
      <c r="E9511" t="s">
        <v>11096</v>
      </c>
      <c r="F9511" t="s">
        <v>11048</v>
      </c>
      <c r="G9511">
        <v>11</v>
      </c>
      <c r="H9511" t="s">
        <v>11044</v>
      </c>
      <c r="I9511" s="160" t="s">
        <v>4009</v>
      </c>
      <c r="J9511" t="s">
        <v>11211</v>
      </c>
      <c r="K9511" s="160" t="s">
        <v>4009</v>
      </c>
      <c r="L9511" t="s">
        <v>11262</v>
      </c>
    </row>
    <row r="9512" spans="1:12">
      <c r="A9512" s="15" t="s">
        <v>11276</v>
      </c>
      <c r="B9512" t="s">
        <v>11040</v>
      </c>
      <c r="C9512" t="s">
        <v>11041</v>
      </c>
      <c r="D9512" t="s">
        <v>11261</v>
      </c>
      <c r="E9512" t="s">
        <v>11098</v>
      </c>
      <c r="F9512" t="s">
        <v>11048</v>
      </c>
      <c r="G9512">
        <v>11</v>
      </c>
      <c r="H9512" t="s">
        <v>11044</v>
      </c>
      <c r="I9512" s="160" t="s">
        <v>4009</v>
      </c>
      <c r="J9512" t="s">
        <v>11211</v>
      </c>
      <c r="K9512" s="160" t="s">
        <v>4009</v>
      </c>
      <c r="L9512" t="s">
        <v>11262</v>
      </c>
    </row>
    <row r="9513" spans="1:12">
      <c r="A9513" s="15" t="s">
        <v>11277</v>
      </c>
      <c r="B9513" t="s">
        <v>11040</v>
      </c>
      <c r="C9513" t="s">
        <v>11041</v>
      </c>
      <c r="D9513" t="s">
        <v>11261</v>
      </c>
      <c r="E9513" t="s">
        <v>11100</v>
      </c>
      <c r="F9513" t="s">
        <v>11048</v>
      </c>
      <c r="G9513">
        <v>11</v>
      </c>
      <c r="H9513" t="s">
        <v>11044</v>
      </c>
      <c r="I9513" s="160" t="s">
        <v>4009</v>
      </c>
      <c r="J9513" t="s">
        <v>11211</v>
      </c>
      <c r="K9513" s="160" t="s">
        <v>4009</v>
      </c>
      <c r="L9513" t="s">
        <v>11262</v>
      </c>
    </row>
    <row r="9514" spans="1:12">
      <c r="A9514" s="15" t="s">
        <v>11278</v>
      </c>
      <c r="B9514" t="s">
        <v>11040</v>
      </c>
      <c r="C9514" t="s">
        <v>11041</v>
      </c>
      <c r="D9514" t="s">
        <v>11261</v>
      </c>
      <c r="E9514" t="s">
        <v>11102</v>
      </c>
      <c r="F9514" t="s">
        <v>11048</v>
      </c>
      <c r="G9514">
        <v>11</v>
      </c>
      <c r="H9514" t="s">
        <v>11044</v>
      </c>
      <c r="I9514" s="160" t="s">
        <v>4009</v>
      </c>
      <c r="J9514" t="s">
        <v>11211</v>
      </c>
      <c r="K9514" s="160" t="s">
        <v>4009</v>
      </c>
      <c r="L9514" t="s">
        <v>11262</v>
      </c>
    </row>
    <row r="9515" spans="1:12">
      <c r="A9515" s="15">
        <v>2201040190</v>
      </c>
      <c r="B9515" t="s">
        <v>11040</v>
      </c>
      <c r="C9515" t="s">
        <v>11041</v>
      </c>
      <c r="D9515" t="s">
        <v>11261</v>
      </c>
      <c r="E9515" t="s">
        <v>11103</v>
      </c>
      <c r="F9515" t="s">
        <v>11048</v>
      </c>
      <c r="G9515">
        <v>11</v>
      </c>
      <c r="H9515" t="s">
        <v>11044</v>
      </c>
      <c r="I9515" s="160" t="s">
        <v>4009</v>
      </c>
      <c r="J9515" t="s">
        <v>11211</v>
      </c>
      <c r="K9515" s="160" t="s">
        <v>4009</v>
      </c>
      <c r="L9515" t="s">
        <v>11262</v>
      </c>
    </row>
    <row r="9516" spans="1:12">
      <c r="A9516" s="15">
        <v>2201040191</v>
      </c>
      <c r="B9516" t="s">
        <v>11040</v>
      </c>
      <c r="C9516" t="s">
        <v>11041</v>
      </c>
      <c r="D9516" t="s">
        <v>11261</v>
      </c>
      <c r="E9516" t="s">
        <v>11104</v>
      </c>
      <c r="F9516" t="s">
        <v>11048</v>
      </c>
      <c r="G9516">
        <v>11</v>
      </c>
      <c r="H9516" t="s">
        <v>11044</v>
      </c>
      <c r="I9516" s="160" t="s">
        <v>4009</v>
      </c>
      <c r="J9516" t="s">
        <v>11211</v>
      </c>
      <c r="K9516" s="160" t="s">
        <v>4009</v>
      </c>
      <c r="L9516" t="s">
        <v>11262</v>
      </c>
    </row>
    <row r="9517" spans="1:12">
      <c r="A9517" s="15">
        <v>2201040192</v>
      </c>
      <c r="B9517" t="s">
        <v>11040</v>
      </c>
      <c r="C9517" t="s">
        <v>11041</v>
      </c>
      <c r="D9517" t="s">
        <v>11261</v>
      </c>
      <c r="E9517" t="s">
        <v>11105</v>
      </c>
      <c r="F9517" t="s">
        <v>11048</v>
      </c>
      <c r="G9517">
        <v>11</v>
      </c>
      <c r="H9517" t="s">
        <v>11044</v>
      </c>
      <c r="I9517" s="160" t="s">
        <v>4009</v>
      </c>
      <c r="J9517" t="s">
        <v>11211</v>
      </c>
      <c r="K9517" s="160" t="s">
        <v>4009</v>
      </c>
      <c r="L9517" t="s">
        <v>11262</v>
      </c>
    </row>
    <row r="9518" spans="1:12">
      <c r="A9518" s="15">
        <v>2201040193</v>
      </c>
      <c r="B9518" t="s">
        <v>11040</v>
      </c>
      <c r="C9518" t="s">
        <v>11041</v>
      </c>
      <c r="D9518" t="s">
        <v>11261</v>
      </c>
      <c r="E9518" t="s">
        <v>11106</v>
      </c>
      <c r="F9518" t="s">
        <v>11048</v>
      </c>
      <c r="G9518">
        <v>11</v>
      </c>
      <c r="H9518" t="s">
        <v>11044</v>
      </c>
      <c r="I9518" s="160" t="s">
        <v>4009</v>
      </c>
      <c r="J9518" t="s">
        <v>11211</v>
      </c>
      <c r="K9518" s="160" t="s">
        <v>4009</v>
      </c>
      <c r="L9518" t="s">
        <v>11262</v>
      </c>
    </row>
    <row r="9519" spans="1:12">
      <c r="A9519" s="15">
        <v>2201040194</v>
      </c>
      <c r="B9519" t="s">
        <v>11040</v>
      </c>
      <c r="C9519" t="s">
        <v>11041</v>
      </c>
      <c r="D9519" t="s">
        <v>11261</v>
      </c>
      <c r="E9519" t="s">
        <v>11107</v>
      </c>
      <c r="F9519" t="s">
        <v>11048</v>
      </c>
      <c r="G9519">
        <v>11</v>
      </c>
      <c r="H9519" t="s">
        <v>11044</v>
      </c>
      <c r="I9519" s="160" t="s">
        <v>4009</v>
      </c>
      <c r="J9519" t="s">
        <v>11211</v>
      </c>
      <c r="K9519" s="160" t="s">
        <v>4009</v>
      </c>
      <c r="L9519" t="s">
        <v>11262</v>
      </c>
    </row>
    <row r="9520" spans="1:12">
      <c r="A9520" s="15" t="s">
        <v>11279</v>
      </c>
      <c r="B9520" t="s">
        <v>11040</v>
      </c>
      <c r="C9520" t="s">
        <v>11041</v>
      </c>
      <c r="D9520" t="s">
        <v>11261</v>
      </c>
      <c r="E9520" t="s">
        <v>11109</v>
      </c>
      <c r="F9520" t="s">
        <v>11048</v>
      </c>
      <c r="G9520">
        <v>11</v>
      </c>
      <c r="H9520" t="s">
        <v>11044</v>
      </c>
      <c r="I9520" s="160" t="s">
        <v>4009</v>
      </c>
      <c r="J9520" t="s">
        <v>11211</v>
      </c>
      <c r="K9520" s="160" t="s">
        <v>4009</v>
      </c>
      <c r="L9520" t="s">
        <v>11262</v>
      </c>
    </row>
    <row r="9521" spans="1:12">
      <c r="A9521" s="15" t="s">
        <v>11280</v>
      </c>
      <c r="B9521" t="s">
        <v>11040</v>
      </c>
      <c r="C9521" t="s">
        <v>11041</v>
      </c>
      <c r="D9521" t="s">
        <v>11261</v>
      </c>
      <c r="E9521" t="s">
        <v>11111</v>
      </c>
      <c r="F9521" t="s">
        <v>11048</v>
      </c>
      <c r="G9521">
        <v>11</v>
      </c>
      <c r="H9521" t="s">
        <v>11044</v>
      </c>
      <c r="I9521" s="160" t="s">
        <v>4009</v>
      </c>
      <c r="J9521" t="s">
        <v>11211</v>
      </c>
      <c r="K9521" s="160" t="s">
        <v>4009</v>
      </c>
      <c r="L9521" t="s">
        <v>11262</v>
      </c>
    </row>
    <row r="9522" spans="1:12">
      <c r="A9522" s="15" t="s">
        <v>11281</v>
      </c>
      <c r="B9522" t="s">
        <v>11040</v>
      </c>
      <c r="C9522" t="s">
        <v>11041</v>
      </c>
      <c r="D9522" t="s">
        <v>11261</v>
      </c>
      <c r="E9522" t="s">
        <v>11113</v>
      </c>
      <c r="F9522" t="s">
        <v>11048</v>
      </c>
      <c r="G9522">
        <v>11</v>
      </c>
      <c r="H9522" t="s">
        <v>11044</v>
      </c>
      <c r="I9522" s="160" t="s">
        <v>4009</v>
      </c>
      <c r="J9522" t="s">
        <v>11211</v>
      </c>
      <c r="K9522" s="160" t="s">
        <v>4009</v>
      </c>
      <c r="L9522" t="s">
        <v>11262</v>
      </c>
    </row>
    <row r="9523" spans="1:12">
      <c r="A9523" s="15" t="s">
        <v>11282</v>
      </c>
      <c r="B9523" t="s">
        <v>11040</v>
      </c>
      <c r="C9523" t="s">
        <v>11041</v>
      </c>
      <c r="D9523" t="s">
        <v>11261</v>
      </c>
      <c r="E9523" t="s">
        <v>11115</v>
      </c>
      <c r="F9523" t="s">
        <v>11048</v>
      </c>
      <c r="G9523">
        <v>11</v>
      </c>
      <c r="H9523" t="s">
        <v>11044</v>
      </c>
      <c r="I9523" s="160" t="s">
        <v>4009</v>
      </c>
      <c r="J9523" t="s">
        <v>11211</v>
      </c>
      <c r="K9523" s="160" t="s">
        <v>4009</v>
      </c>
      <c r="L9523" t="s">
        <v>11262</v>
      </c>
    </row>
    <row r="9524" spans="1:12">
      <c r="A9524" s="15">
        <v>2201040210</v>
      </c>
      <c r="B9524" t="s">
        <v>11040</v>
      </c>
      <c r="C9524" t="s">
        <v>11041</v>
      </c>
      <c r="D9524" t="s">
        <v>11261</v>
      </c>
      <c r="E9524" t="s">
        <v>11116</v>
      </c>
      <c r="F9524" t="s">
        <v>11048</v>
      </c>
      <c r="G9524">
        <v>11</v>
      </c>
      <c r="H9524" t="s">
        <v>11044</v>
      </c>
      <c r="I9524" s="160" t="s">
        <v>4009</v>
      </c>
      <c r="J9524" t="s">
        <v>11211</v>
      </c>
      <c r="K9524" s="160" t="s">
        <v>4009</v>
      </c>
      <c r="L9524" t="s">
        <v>11262</v>
      </c>
    </row>
    <row r="9525" spans="1:12">
      <c r="A9525" s="15">
        <v>2201040211</v>
      </c>
      <c r="B9525" t="s">
        <v>11040</v>
      </c>
      <c r="C9525" t="s">
        <v>11041</v>
      </c>
      <c r="D9525" t="s">
        <v>11261</v>
      </c>
      <c r="E9525" t="s">
        <v>11117</v>
      </c>
      <c r="F9525" t="s">
        <v>11048</v>
      </c>
      <c r="G9525">
        <v>11</v>
      </c>
      <c r="H9525" t="s">
        <v>11044</v>
      </c>
      <c r="I9525" s="160" t="s">
        <v>4009</v>
      </c>
      <c r="J9525" t="s">
        <v>11211</v>
      </c>
      <c r="K9525" s="160" t="s">
        <v>4009</v>
      </c>
      <c r="L9525" t="s">
        <v>11262</v>
      </c>
    </row>
    <row r="9526" spans="1:12">
      <c r="A9526" s="15">
        <v>2201040212</v>
      </c>
      <c r="B9526" t="s">
        <v>11040</v>
      </c>
      <c r="C9526" t="s">
        <v>11041</v>
      </c>
      <c r="D9526" t="s">
        <v>11261</v>
      </c>
      <c r="E9526" t="s">
        <v>11118</v>
      </c>
      <c r="F9526" t="s">
        <v>11048</v>
      </c>
      <c r="G9526">
        <v>11</v>
      </c>
      <c r="H9526" t="s">
        <v>11044</v>
      </c>
      <c r="I9526" s="160" t="s">
        <v>4009</v>
      </c>
      <c r="J9526" t="s">
        <v>11211</v>
      </c>
      <c r="K9526" s="160" t="s">
        <v>4009</v>
      </c>
      <c r="L9526" t="s">
        <v>11262</v>
      </c>
    </row>
    <row r="9527" spans="1:12">
      <c r="A9527" s="15">
        <v>2201040213</v>
      </c>
      <c r="B9527" t="s">
        <v>11040</v>
      </c>
      <c r="C9527" t="s">
        <v>11041</v>
      </c>
      <c r="D9527" t="s">
        <v>11261</v>
      </c>
      <c r="E9527" t="s">
        <v>11119</v>
      </c>
      <c r="F9527" t="s">
        <v>11048</v>
      </c>
      <c r="G9527">
        <v>11</v>
      </c>
      <c r="H9527" t="s">
        <v>11044</v>
      </c>
      <c r="I9527" s="160" t="s">
        <v>4009</v>
      </c>
      <c r="J9527" t="s">
        <v>11211</v>
      </c>
      <c r="K9527" s="160" t="s">
        <v>4009</v>
      </c>
      <c r="L9527" t="s">
        <v>11262</v>
      </c>
    </row>
    <row r="9528" spans="1:12">
      <c r="A9528" s="15">
        <v>2201040214</v>
      </c>
      <c r="B9528" t="s">
        <v>11040</v>
      </c>
      <c r="C9528" t="s">
        <v>11041</v>
      </c>
      <c r="D9528" t="s">
        <v>11261</v>
      </c>
      <c r="E9528" t="s">
        <v>11120</v>
      </c>
      <c r="F9528" t="s">
        <v>11048</v>
      </c>
      <c r="G9528">
        <v>11</v>
      </c>
      <c r="H9528" t="s">
        <v>11044</v>
      </c>
      <c r="I9528" s="160" t="s">
        <v>4009</v>
      </c>
      <c r="J9528" t="s">
        <v>11211</v>
      </c>
      <c r="K9528" s="160" t="s">
        <v>4009</v>
      </c>
      <c r="L9528" t="s">
        <v>11262</v>
      </c>
    </row>
    <row r="9529" spans="1:12">
      <c r="A9529" s="15" t="s">
        <v>11283</v>
      </c>
      <c r="B9529" t="s">
        <v>11040</v>
      </c>
      <c r="C9529" t="s">
        <v>11041</v>
      </c>
      <c r="D9529" t="s">
        <v>11261</v>
      </c>
      <c r="E9529" t="s">
        <v>11122</v>
      </c>
      <c r="F9529" t="s">
        <v>11048</v>
      </c>
      <c r="G9529">
        <v>11</v>
      </c>
      <c r="H9529" t="s">
        <v>11044</v>
      </c>
      <c r="I9529" s="160" t="s">
        <v>4009</v>
      </c>
      <c r="J9529" t="s">
        <v>11211</v>
      </c>
      <c r="K9529" s="160" t="s">
        <v>4009</v>
      </c>
      <c r="L9529" t="s">
        <v>11262</v>
      </c>
    </row>
    <row r="9530" spans="1:12">
      <c r="A9530" s="15" t="s">
        <v>11284</v>
      </c>
      <c r="B9530" t="s">
        <v>11040</v>
      </c>
      <c r="C9530" t="s">
        <v>11041</v>
      </c>
      <c r="D9530" t="s">
        <v>11261</v>
      </c>
      <c r="E9530" t="s">
        <v>11124</v>
      </c>
      <c r="F9530" t="s">
        <v>11048</v>
      </c>
      <c r="G9530">
        <v>11</v>
      </c>
      <c r="H9530" t="s">
        <v>11044</v>
      </c>
      <c r="I9530" s="160" t="s">
        <v>4009</v>
      </c>
      <c r="J9530" t="s">
        <v>11211</v>
      </c>
      <c r="K9530" s="160" t="s">
        <v>4009</v>
      </c>
      <c r="L9530" t="s">
        <v>11262</v>
      </c>
    </row>
    <row r="9531" spans="1:12">
      <c r="A9531" s="15" t="s">
        <v>11285</v>
      </c>
      <c r="B9531" t="s">
        <v>11040</v>
      </c>
      <c r="C9531" t="s">
        <v>11041</v>
      </c>
      <c r="D9531" t="s">
        <v>11261</v>
      </c>
      <c r="E9531" t="s">
        <v>11126</v>
      </c>
      <c r="F9531" t="s">
        <v>11048</v>
      </c>
      <c r="G9531">
        <v>11</v>
      </c>
      <c r="H9531" t="s">
        <v>11044</v>
      </c>
      <c r="I9531" s="160" t="s">
        <v>4009</v>
      </c>
      <c r="J9531" t="s">
        <v>11211</v>
      </c>
      <c r="K9531" s="160" t="s">
        <v>4009</v>
      </c>
      <c r="L9531" t="s">
        <v>11262</v>
      </c>
    </row>
    <row r="9532" spans="1:12">
      <c r="A9532" s="15" t="s">
        <v>11286</v>
      </c>
      <c r="B9532" t="s">
        <v>11040</v>
      </c>
      <c r="C9532" t="s">
        <v>11041</v>
      </c>
      <c r="D9532" t="s">
        <v>11261</v>
      </c>
      <c r="E9532" t="s">
        <v>11128</v>
      </c>
      <c r="F9532" t="s">
        <v>11048</v>
      </c>
      <c r="G9532">
        <v>11</v>
      </c>
      <c r="H9532" t="s">
        <v>11044</v>
      </c>
      <c r="I9532" s="160" t="s">
        <v>4009</v>
      </c>
      <c r="J9532" t="s">
        <v>11211</v>
      </c>
      <c r="K9532" s="160" t="s">
        <v>4009</v>
      </c>
      <c r="L9532" t="s">
        <v>11262</v>
      </c>
    </row>
    <row r="9533" spans="1:12">
      <c r="A9533" s="15">
        <v>2201040230</v>
      </c>
      <c r="B9533" t="s">
        <v>11040</v>
      </c>
      <c r="C9533" t="s">
        <v>11041</v>
      </c>
      <c r="D9533" t="s">
        <v>11261</v>
      </c>
      <c r="E9533" t="s">
        <v>11129</v>
      </c>
      <c r="F9533" t="s">
        <v>11048</v>
      </c>
      <c r="G9533">
        <v>11</v>
      </c>
      <c r="H9533" t="s">
        <v>11044</v>
      </c>
      <c r="I9533" s="160" t="s">
        <v>4009</v>
      </c>
      <c r="J9533" t="s">
        <v>11211</v>
      </c>
      <c r="K9533" s="160" t="s">
        <v>4009</v>
      </c>
      <c r="L9533" t="s">
        <v>11262</v>
      </c>
    </row>
    <row r="9534" spans="1:12">
      <c r="A9534" s="15">
        <v>2201040231</v>
      </c>
      <c r="B9534" t="s">
        <v>11040</v>
      </c>
      <c r="C9534" t="s">
        <v>11041</v>
      </c>
      <c r="D9534" t="s">
        <v>11261</v>
      </c>
      <c r="E9534" t="s">
        <v>11130</v>
      </c>
      <c r="F9534" t="s">
        <v>11048</v>
      </c>
      <c r="G9534">
        <v>11</v>
      </c>
      <c r="H9534" t="s">
        <v>11044</v>
      </c>
      <c r="I9534" s="160" t="s">
        <v>4009</v>
      </c>
      <c r="J9534" t="s">
        <v>11211</v>
      </c>
      <c r="K9534" s="160" t="s">
        <v>4009</v>
      </c>
      <c r="L9534" t="s">
        <v>11262</v>
      </c>
    </row>
    <row r="9535" spans="1:12">
      <c r="A9535" s="15">
        <v>2201040232</v>
      </c>
      <c r="B9535" t="s">
        <v>11040</v>
      </c>
      <c r="C9535" t="s">
        <v>11041</v>
      </c>
      <c r="D9535" t="s">
        <v>11261</v>
      </c>
      <c r="E9535" t="s">
        <v>11131</v>
      </c>
      <c r="F9535" t="s">
        <v>11048</v>
      </c>
      <c r="G9535">
        <v>11</v>
      </c>
      <c r="H9535" t="s">
        <v>11044</v>
      </c>
      <c r="I9535" s="160" t="s">
        <v>4009</v>
      </c>
      <c r="J9535" t="s">
        <v>11211</v>
      </c>
      <c r="K9535" s="160" t="s">
        <v>4009</v>
      </c>
      <c r="L9535" t="s">
        <v>11262</v>
      </c>
    </row>
    <row r="9536" spans="1:12">
      <c r="A9536" s="15">
        <v>2201040233</v>
      </c>
      <c r="B9536" t="s">
        <v>11040</v>
      </c>
      <c r="C9536" t="s">
        <v>11041</v>
      </c>
      <c r="D9536" t="s">
        <v>11261</v>
      </c>
      <c r="E9536" t="s">
        <v>11132</v>
      </c>
      <c r="F9536" t="s">
        <v>11048</v>
      </c>
      <c r="G9536">
        <v>11</v>
      </c>
      <c r="H9536" t="s">
        <v>11044</v>
      </c>
      <c r="I9536" s="160" t="s">
        <v>4009</v>
      </c>
      <c r="J9536" t="s">
        <v>11211</v>
      </c>
      <c r="K9536" s="160" t="s">
        <v>4009</v>
      </c>
      <c r="L9536" t="s">
        <v>11262</v>
      </c>
    </row>
    <row r="9537" spans="1:12">
      <c r="A9537" s="15">
        <v>2201040234</v>
      </c>
      <c r="B9537" t="s">
        <v>11040</v>
      </c>
      <c r="C9537" t="s">
        <v>11041</v>
      </c>
      <c r="D9537" t="s">
        <v>11261</v>
      </c>
      <c r="E9537" t="s">
        <v>11133</v>
      </c>
      <c r="F9537" t="s">
        <v>11048</v>
      </c>
      <c r="G9537">
        <v>11</v>
      </c>
      <c r="H9537" t="s">
        <v>11044</v>
      </c>
      <c r="I9537" s="160" t="s">
        <v>4009</v>
      </c>
      <c r="J9537" t="s">
        <v>11211</v>
      </c>
      <c r="K9537" s="160" t="s">
        <v>4009</v>
      </c>
      <c r="L9537" t="s">
        <v>11262</v>
      </c>
    </row>
    <row r="9538" spans="1:12">
      <c r="A9538" s="15" t="s">
        <v>11287</v>
      </c>
      <c r="B9538" t="s">
        <v>11040</v>
      </c>
      <c r="C9538" t="s">
        <v>11041</v>
      </c>
      <c r="D9538" t="s">
        <v>11261</v>
      </c>
      <c r="E9538" t="s">
        <v>11135</v>
      </c>
      <c r="F9538" t="s">
        <v>11048</v>
      </c>
      <c r="G9538">
        <v>11</v>
      </c>
      <c r="H9538" t="s">
        <v>11044</v>
      </c>
      <c r="I9538" s="160" t="s">
        <v>4009</v>
      </c>
      <c r="J9538" t="s">
        <v>11211</v>
      </c>
      <c r="K9538" s="160" t="s">
        <v>4009</v>
      </c>
      <c r="L9538" t="s">
        <v>11262</v>
      </c>
    </row>
    <row r="9539" spans="1:12">
      <c r="A9539" s="15" t="s">
        <v>11288</v>
      </c>
      <c r="B9539" t="s">
        <v>11040</v>
      </c>
      <c r="C9539" t="s">
        <v>11041</v>
      </c>
      <c r="D9539" t="s">
        <v>11261</v>
      </c>
      <c r="E9539" t="s">
        <v>11137</v>
      </c>
      <c r="F9539" t="s">
        <v>11048</v>
      </c>
      <c r="G9539">
        <v>11</v>
      </c>
      <c r="H9539" t="s">
        <v>11044</v>
      </c>
      <c r="I9539" s="160" t="s">
        <v>4009</v>
      </c>
      <c r="J9539" t="s">
        <v>11211</v>
      </c>
      <c r="K9539" s="160" t="s">
        <v>4009</v>
      </c>
      <c r="L9539" t="s">
        <v>11262</v>
      </c>
    </row>
    <row r="9540" spans="1:12">
      <c r="A9540" s="15" t="s">
        <v>11289</v>
      </c>
      <c r="B9540" t="s">
        <v>11040</v>
      </c>
      <c r="C9540" t="s">
        <v>11041</v>
      </c>
      <c r="D9540" t="s">
        <v>11261</v>
      </c>
      <c r="E9540" t="s">
        <v>11139</v>
      </c>
      <c r="F9540" t="s">
        <v>11048</v>
      </c>
      <c r="G9540">
        <v>11</v>
      </c>
      <c r="H9540" t="s">
        <v>11044</v>
      </c>
      <c r="I9540" s="160" t="s">
        <v>4009</v>
      </c>
      <c r="J9540" t="s">
        <v>11211</v>
      </c>
      <c r="K9540" s="160" t="s">
        <v>4009</v>
      </c>
      <c r="L9540" t="s">
        <v>11262</v>
      </c>
    </row>
    <row r="9541" spans="1:12">
      <c r="A9541" s="15" t="s">
        <v>11290</v>
      </c>
      <c r="B9541" t="s">
        <v>11040</v>
      </c>
      <c r="C9541" t="s">
        <v>11041</v>
      </c>
      <c r="D9541" t="s">
        <v>11261</v>
      </c>
      <c r="E9541" t="s">
        <v>11141</v>
      </c>
      <c r="F9541" t="s">
        <v>11048</v>
      </c>
      <c r="G9541">
        <v>11</v>
      </c>
      <c r="H9541" t="s">
        <v>11044</v>
      </c>
      <c r="I9541" s="160" t="s">
        <v>4009</v>
      </c>
      <c r="J9541" t="s">
        <v>11211</v>
      </c>
      <c r="K9541" s="160" t="s">
        <v>4009</v>
      </c>
      <c r="L9541" t="s">
        <v>11262</v>
      </c>
    </row>
    <row r="9542" spans="1:12">
      <c r="A9542" s="15">
        <v>2201040250</v>
      </c>
      <c r="B9542" t="s">
        <v>11040</v>
      </c>
      <c r="C9542" t="s">
        <v>11041</v>
      </c>
      <c r="D9542" t="s">
        <v>11261</v>
      </c>
      <c r="E9542" t="s">
        <v>11142</v>
      </c>
      <c r="F9542" t="s">
        <v>11048</v>
      </c>
      <c r="G9542">
        <v>11</v>
      </c>
      <c r="H9542" t="s">
        <v>11044</v>
      </c>
      <c r="I9542" s="160" t="s">
        <v>4009</v>
      </c>
      <c r="J9542" t="s">
        <v>11211</v>
      </c>
      <c r="K9542" s="160" t="s">
        <v>4009</v>
      </c>
      <c r="L9542" t="s">
        <v>11262</v>
      </c>
    </row>
    <row r="9543" spans="1:12">
      <c r="A9543" s="15">
        <v>2201040251</v>
      </c>
      <c r="B9543" t="s">
        <v>11040</v>
      </c>
      <c r="C9543" t="s">
        <v>11041</v>
      </c>
      <c r="D9543" t="s">
        <v>11261</v>
      </c>
      <c r="E9543" t="s">
        <v>11143</v>
      </c>
      <c r="F9543" t="s">
        <v>11048</v>
      </c>
      <c r="G9543">
        <v>11</v>
      </c>
      <c r="H9543" t="s">
        <v>11044</v>
      </c>
      <c r="I9543" s="160" t="s">
        <v>4009</v>
      </c>
      <c r="J9543" t="s">
        <v>11211</v>
      </c>
      <c r="K9543" s="160" t="s">
        <v>4009</v>
      </c>
      <c r="L9543" t="s">
        <v>11262</v>
      </c>
    </row>
    <row r="9544" spans="1:12">
      <c r="A9544" s="15">
        <v>2201040252</v>
      </c>
      <c r="B9544" t="s">
        <v>11040</v>
      </c>
      <c r="C9544" t="s">
        <v>11041</v>
      </c>
      <c r="D9544" t="s">
        <v>11261</v>
      </c>
      <c r="E9544" t="s">
        <v>11144</v>
      </c>
      <c r="F9544" t="s">
        <v>11048</v>
      </c>
      <c r="G9544">
        <v>11</v>
      </c>
      <c r="H9544" t="s">
        <v>11044</v>
      </c>
      <c r="I9544" s="160" t="s">
        <v>4009</v>
      </c>
      <c r="J9544" t="s">
        <v>11211</v>
      </c>
      <c r="K9544" s="160" t="s">
        <v>4009</v>
      </c>
      <c r="L9544" t="s">
        <v>11262</v>
      </c>
    </row>
    <row r="9545" spans="1:12">
      <c r="A9545" s="15">
        <v>2201040253</v>
      </c>
      <c r="B9545" t="s">
        <v>11040</v>
      </c>
      <c r="C9545" t="s">
        <v>11041</v>
      </c>
      <c r="D9545" t="s">
        <v>11261</v>
      </c>
      <c r="E9545" t="s">
        <v>11145</v>
      </c>
      <c r="F9545" t="s">
        <v>11048</v>
      </c>
      <c r="G9545">
        <v>11</v>
      </c>
      <c r="H9545" t="s">
        <v>11044</v>
      </c>
      <c r="I9545" s="160" t="s">
        <v>4009</v>
      </c>
      <c r="J9545" t="s">
        <v>11211</v>
      </c>
      <c r="K9545" s="160" t="s">
        <v>4009</v>
      </c>
      <c r="L9545" t="s">
        <v>11262</v>
      </c>
    </row>
    <row r="9546" spans="1:12">
      <c r="A9546" s="15">
        <v>2201040254</v>
      </c>
      <c r="B9546" t="s">
        <v>11040</v>
      </c>
      <c r="C9546" t="s">
        <v>11041</v>
      </c>
      <c r="D9546" t="s">
        <v>11261</v>
      </c>
      <c r="E9546" t="s">
        <v>11146</v>
      </c>
      <c r="F9546" t="s">
        <v>11048</v>
      </c>
      <c r="G9546">
        <v>11</v>
      </c>
      <c r="H9546" t="s">
        <v>11044</v>
      </c>
      <c r="I9546" s="160" t="s">
        <v>4009</v>
      </c>
      <c r="J9546" t="s">
        <v>11211</v>
      </c>
      <c r="K9546" s="160" t="s">
        <v>4009</v>
      </c>
      <c r="L9546" t="s">
        <v>11262</v>
      </c>
    </row>
    <row r="9547" spans="1:12">
      <c r="A9547" s="15" t="s">
        <v>11291</v>
      </c>
      <c r="B9547" t="s">
        <v>11040</v>
      </c>
      <c r="C9547" t="s">
        <v>11041</v>
      </c>
      <c r="D9547" t="s">
        <v>11261</v>
      </c>
      <c r="E9547" t="s">
        <v>11148</v>
      </c>
      <c r="F9547" t="s">
        <v>11048</v>
      </c>
      <c r="G9547">
        <v>11</v>
      </c>
      <c r="H9547" t="s">
        <v>11044</v>
      </c>
      <c r="I9547" s="160" t="s">
        <v>4009</v>
      </c>
      <c r="J9547" t="s">
        <v>11211</v>
      </c>
      <c r="K9547" s="160" t="s">
        <v>4009</v>
      </c>
      <c r="L9547" t="s">
        <v>11262</v>
      </c>
    </row>
    <row r="9548" spans="1:12">
      <c r="A9548" s="15" t="s">
        <v>11292</v>
      </c>
      <c r="B9548" t="s">
        <v>11040</v>
      </c>
      <c r="C9548" t="s">
        <v>11041</v>
      </c>
      <c r="D9548" t="s">
        <v>11261</v>
      </c>
      <c r="E9548" t="s">
        <v>11150</v>
      </c>
      <c r="F9548" t="s">
        <v>11048</v>
      </c>
      <c r="G9548">
        <v>11</v>
      </c>
      <c r="H9548" t="s">
        <v>11044</v>
      </c>
      <c r="I9548" s="160" t="s">
        <v>4009</v>
      </c>
      <c r="J9548" t="s">
        <v>11211</v>
      </c>
      <c r="K9548" s="160" t="s">
        <v>4009</v>
      </c>
      <c r="L9548" t="s">
        <v>11262</v>
      </c>
    </row>
    <row r="9549" spans="1:12">
      <c r="A9549" s="15" t="s">
        <v>11293</v>
      </c>
      <c r="B9549" t="s">
        <v>11040</v>
      </c>
      <c r="C9549" t="s">
        <v>11041</v>
      </c>
      <c r="D9549" t="s">
        <v>11261</v>
      </c>
      <c r="E9549" t="s">
        <v>11152</v>
      </c>
      <c r="F9549" t="s">
        <v>11048</v>
      </c>
      <c r="G9549">
        <v>11</v>
      </c>
      <c r="H9549" t="s">
        <v>11044</v>
      </c>
      <c r="I9549" s="160" t="s">
        <v>4009</v>
      </c>
      <c r="J9549" t="s">
        <v>11211</v>
      </c>
      <c r="K9549" s="160" t="s">
        <v>4009</v>
      </c>
      <c r="L9549" t="s">
        <v>11262</v>
      </c>
    </row>
    <row r="9550" spans="1:12">
      <c r="A9550" s="15" t="s">
        <v>11294</v>
      </c>
      <c r="B9550" t="s">
        <v>11040</v>
      </c>
      <c r="C9550" t="s">
        <v>11041</v>
      </c>
      <c r="D9550" t="s">
        <v>11261</v>
      </c>
      <c r="E9550" t="s">
        <v>11154</v>
      </c>
      <c r="F9550" t="s">
        <v>11048</v>
      </c>
      <c r="G9550">
        <v>11</v>
      </c>
      <c r="H9550" t="s">
        <v>11044</v>
      </c>
      <c r="I9550" s="160" t="s">
        <v>4009</v>
      </c>
      <c r="J9550" t="s">
        <v>11211</v>
      </c>
      <c r="K9550" s="160" t="s">
        <v>4009</v>
      </c>
      <c r="L9550" t="s">
        <v>11262</v>
      </c>
    </row>
    <row r="9551" spans="1:12">
      <c r="A9551" s="15">
        <v>2201040270</v>
      </c>
      <c r="B9551" t="s">
        <v>11040</v>
      </c>
      <c r="C9551" t="s">
        <v>11041</v>
      </c>
      <c r="D9551" t="s">
        <v>11261</v>
      </c>
      <c r="E9551" t="s">
        <v>11155</v>
      </c>
      <c r="F9551" t="s">
        <v>11048</v>
      </c>
      <c r="G9551">
        <v>11</v>
      </c>
      <c r="H9551" t="s">
        <v>11044</v>
      </c>
      <c r="I9551" s="160" t="s">
        <v>4009</v>
      </c>
      <c r="J9551" t="s">
        <v>11211</v>
      </c>
      <c r="K9551" s="160" t="s">
        <v>4009</v>
      </c>
      <c r="L9551" t="s">
        <v>11262</v>
      </c>
    </row>
    <row r="9552" spans="1:12">
      <c r="A9552" s="15">
        <v>2201040271</v>
      </c>
      <c r="B9552" t="s">
        <v>11040</v>
      </c>
      <c r="C9552" t="s">
        <v>11041</v>
      </c>
      <c r="D9552" t="s">
        <v>11261</v>
      </c>
      <c r="E9552" t="s">
        <v>11156</v>
      </c>
      <c r="F9552" t="s">
        <v>11048</v>
      </c>
      <c r="G9552">
        <v>11</v>
      </c>
      <c r="H9552" t="s">
        <v>11044</v>
      </c>
      <c r="I9552" s="160" t="s">
        <v>4009</v>
      </c>
      <c r="J9552" t="s">
        <v>11211</v>
      </c>
      <c r="K9552" s="160" t="s">
        <v>4009</v>
      </c>
      <c r="L9552" t="s">
        <v>11262</v>
      </c>
    </row>
    <row r="9553" spans="1:12">
      <c r="A9553" s="15">
        <v>2201040272</v>
      </c>
      <c r="B9553" t="s">
        <v>11040</v>
      </c>
      <c r="C9553" t="s">
        <v>11041</v>
      </c>
      <c r="D9553" t="s">
        <v>11261</v>
      </c>
      <c r="E9553" t="s">
        <v>11157</v>
      </c>
      <c r="F9553" t="s">
        <v>11048</v>
      </c>
      <c r="G9553">
        <v>11</v>
      </c>
      <c r="H9553" t="s">
        <v>11044</v>
      </c>
      <c r="I9553" s="160" t="s">
        <v>4009</v>
      </c>
      <c r="J9553" t="s">
        <v>11211</v>
      </c>
      <c r="K9553" s="160" t="s">
        <v>4009</v>
      </c>
      <c r="L9553" t="s">
        <v>11262</v>
      </c>
    </row>
    <row r="9554" spans="1:12">
      <c r="A9554" s="15">
        <v>2201040273</v>
      </c>
      <c r="B9554" t="s">
        <v>11040</v>
      </c>
      <c r="C9554" t="s">
        <v>11041</v>
      </c>
      <c r="D9554" t="s">
        <v>11261</v>
      </c>
      <c r="E9554" t="s">
        <v>11158</v>
      </c>
      <c r="F9554" t="s">
        <v>11048</v>
      </c>
      <c r="G9554">
        <v>11</v>
      </c>
      <c r="H9554" t="s">
        <v>11044</v>
      </c>
      <c r="I9554" s="160" t="s">
        <v>4009</v>
      </c>
      <c r="J9554" t="s">
        <v>11211</v>
      </c>
      <c r="K9554" s="160" t="s">
        <v>4009</v>
      </c>
      <c r="L9554" t="s">
        <v>11262</v>
      </c>
    </row>
    <row r="9555" spans="1:12">
      <c r="A9555" s="15">
        <v>2201040274</v>
      </c>
      <c r="B9555" t="s">
        <v>11040</v>
      </c>
      <c r="C9555" t="s">
        <v>11041</v>
      </c>
      <c r="D9555" t="s">
        <v>11261</v>
      </c>
      <c r="E9555" t="s">
        <v>11159</v>
      </c>
      <c r="F9555" t="s">
        <v>11048</v>
      </c>
      <c r="G9555">
        <v>11</v>
      </c>
      <c r="H9555" t="s">
        <v>11044</v>
      </c>
      <c r="I9555" s="160" t="s">
        <v>4009</v>
      </c>
      <c r="J9555" t="s">
        <v>11211</v>
      </c>
      <c r="K9555" s="160" t="s">
        <v>4009</v>
      </c>
      <c r="L9555" t="s">
        <v>11262</v>
      </c>
    </row>
    <row r="9556" spans="1:12">
      <c r="A9556" s="15" t="s">
        <v>11295</v>
      </c>
      <c r="B9556" t="s">
        <v>11040</v>
      </c>
      <c r="C9556" t="s">
        <v>11041</v>
      </c>
      <c r="D9556" t="s">
        <v>11261</v>
      </c>
      <c r="E9556" t="s">
        <v>11161</v>
      </c>
      <c r="F9556" t="s">
        <v>11048</v>
      </c>
      <c r="G9556">
        <v>11</v>
      </c>
      <c r="H9556" t="s">
        <v>11044</v>
      </c>
      <c r="I9556" s="160" t="s">
        <v>4009</v>
      </c>
      <c r="J9556" t="s">
        <v>11211</v>
      </c>
      <c r="K9556" s="160" t="s">
        <v>4009</v>
      </c>
      <c r="L9556" t="s">
        <v>11262</v>
      </c>
    </row>
    <row r="9557" spans="1:12">
      <c r="A9557" s="15" t="s">
        <v>11296</v>
      </c>
      <c r="B9557" t="s">
        <v>11040</v>
      </c>
      <c r="C9557" t="s">
        <v>11041</v>
      </c>
      <c r="D9557" t="s">
        <v>11261</v>
      </c>
      <c r="E9557" t="s">
        <v>11163</v>
      </c>
      <c r="F9557" t="s">
        <v>11048</v>
      </c>
      <c r="G9557">
        <v>11</v>
      </c>
      <c r="H9557" t="s">
        <v>11044</v>
      </c>
      <c r="I9557" s="160" t="s">
        <v>4009</v>
      </c>
      <c r="J9557" t="s">
        <v>11211</v>
      </c>
      <c r="K9557" s="160" t="s">
        <v>4009</v>
      </c>
      <c r="L9557" t="s">
        <v>11262</v>
      </c>
    </row>
    <row r="9558" spans="1:12">
      <c r="A9558" s="15" t="s">
        <v>11297</v>
      </c>
      <c r="B9558" t="s">
        <v>11040</v>
      </c>
      <c r="C9558" t="s">
        <v>11041</v>
      </c>
      <c r="D9558" t="s">
        <v>11261</v>
      </c>
      <c r="E9558" t="s">
        <v>11165</v>
      </c>
      <c r="F9558" t="s">
        <v>11048</v>
      </c>
      <c r="G9558">
        <v>11</v>
      </c>
      <c r="H9558" t="s">
        <v>11044</v>
      </c>
      <c r="I9558" s="160" t="s">
        <v>4009</v>
      </c>
      <c r="J9558" t="s">
        <v>11211</v>
      </c>
      <c r="K9558" s="160" t="s">
        <v>4009</v>
      </c>
      <c r="L9558" t="s">
        <v>11262</v>
      </c>
    </row>
    <row r="9559" spans="1:12">
      <c r="A9559" s="15" t="s">
        <v>11298</v>
      </c>
      <c r="B9559" t="s">
        <v>11040</v>
      </c>
      <c r="C9559" t="s">
        <v>11041</v>
      </c>
      <c r="D9559" t="s">
        <v>11261</v>
      </c>
      <c r="E9559" t="s">
        <v>11167</v>
      </c>
      <c r="F9559" t="s">
        <v>11048</v>
      </c>
      <c r="G9559">
        <v>11</v>
      </c>
      <c r="H9559" t="s">
        <v>11044</v>
      </c>
      <c r="I9559" s="160" t="s">
        <v>4009</v>
      </c>
      <c r="J9559" t="s">
        <v>11211</v>
      </c>
      <c r="K9559" s="160" t="s">
        <v>4009</v>
      </c>
      <c r="L9559" t="s">
        <v>11262</v>
      </c>
    </row>
    <row r="9560" spans="1:12">
      <c r="A9560" s="15">
        <v>2201040290</v>
      </c>
      <c r="B9560" t="s">
        <v>11040</v>
      </c>
      <c r="C9560" t="s">
        <v>11041</v>
      </c>
      <c r="D9560" t="s">
        <v>11261</v>
      </c>
      <c r="E9560" t="s">
        <v>11168</v>
      </c>
      <c r="F9560" t="s">
        <v>11048</v>
      </c>
      <c r="G9560">
        <v>11</v>
      </c>
      <c r="H9560" t="s">
        <v>11044</v>
      </c>
      <c r="I9560" s="160" t="s">
        <v>4009</v>
      </c>
      <c r="J9560" t="s">
        <v>11211</v>
      </c>
      <c r="K9560" s="160" t="s">
        <v>4009</v>
      </c>
      <c r="L9560" t="s">
        <v>11262</v>
      </c>
    </row>
    <row r="9561" spans="1:12">
      <c r="A9561" s="15">
        <v>2201040291</v>
      </c>
      <c r="B9561" t="s">
        <v>11040</v>
      </c>
      <c r="C9561" t="s">
        <v>11041</v>
      </c>
      <c r="D9561" t="s">
        <v>11261</v>
      </c>
      <c r="E9561" t="s">
        <v>11169</v>
      </c>
      <c r="F9561" t="s">
        <v>11048</v>
      </c>
      <c r="G9561">
        <v>11</v>
      </c>
      <c r="H9561" t="s">
        <v>11044</v>
      </c>
      <c r="I9561" s="160" t="s">
        <v>4009</v>
      </c>
      <c r="J9561" t="s">
        <v>11211</v>
      </c>
      <c r="K9561" s="160" t="s">
        <v>4009</v>
      </c>
      <c r="L9561" t="s">
        <v>11262</v>
      </c>
    </row>
    <row r="9562" spans="1:12">
      <c r="A9562" s="15">
        <v>2201040292</v>
      </c>
      <c r="B9562" t="s">
        <v>11040</v>
      </c>
      <c r="C9562" t="s">
        <v>11041</v>
      </c>
      <c r="D9562" t="s">
        <v>11261</v>
      </c>
      <c r="E9562" t="s">
        <v>11170</v>
      </c>
      <c r="F9562" t="s">
        <v>11048</v>
      </c>
      <c r="G9562">
        <v>11</v>
      </c>
      <c r="H9562" t="s">
        <v>11044</v>
      </c>
      <c r="I9562" s="160" t="s">
        <v>4009</v>
      </c>
      <c r="J9562" t="s">
        <v>11211</v>
      </c>
      <c r="K9562" s="160" t="s">
        <v>4009</v>
      </c>
      <c r="L9562" t="s">
        <v>11262</v>
      </c>
    </row>
    <row r="9563" spans="1:12">
      <c r="A9563" s="15">
        <v>2201040293</v>
      </c>
      <c r="B9563" t="s">
        <v>11040</v>
      </c>
      <c r="C9563" t="s">
        <v>11041</v>
      </c>
      <c r="D9563" t="s">
        <v>11261</v>
      </c>
      <c r="E9563" t="s">
        <v>11171</v>
      </c>
      <c r="F9563" t="s">
        <v>11048</v>
      </c>
      <c r="G9563">
        <v>11</v>
      </c>
      <c r="H9563" t="s">
        <v>11044</v>
      </c>
      <c r="I9563" s="160" t="s">
        <v>4009</v>
      </c>
      <c r="J9563" t="s">
        <v>11211</v>
      </c>
      <c r="K9563" s="160" t="s">
        <v>4009</v>
      </c>
      <c r="L9563" t="s">
        <v>11262</v>
      </c>
    </row>
    <row r="9564" spans="1:12">
      <c r="A9564" s="15">
        <v>2201040294</v>
      </c>
      <c r="B9564" t="s">
        <v>11040</v>
      </c>
      <c r="C9564" t="s">
        <v>11041</v>
      </c>
      <c r="D9564" t="s">
        <v>11261</v>
      </c>
      <c r="E9564" t="s">
        <v>11172</v>
      </c>
      <c r="F9564" t="s">
        <v>11048</v>
      </c>
      <c r="G9564">
        <v>11</v>
      </c>
      <c r="H9564" t="s">
        <v>11044</v>
      </c>
      <c r="I9564" s="160" t="s">
        <v>4009</v>
      </c>
      <c r="J9564" t="s">
        <v>11211</v>
      </c>
      <c r="K9564" s="160" t="s">
        <v>4009</v>
      </c>
      <c r="L9564" t="s">
        <v>11262</v>
      </c>
    </row>
    <row r="9565" spans="1:12">
      <c r="A9565" s="15" t="s">
        <v>11299</v>
      </c>
      <c r="B9565" t="s">
        <v>11040</v>
      </c>
      <c r="C9565" t="s">
        <v>11041</v>
      </c>
      <c r="D9565" t="s">
        <v>11261</v>
      </c>
      <c r="E9565" t="s">
        <v>11174</v>
      </c>
      <c r="F9565" t="s">
        <v>11048</v>
      </c>
      <c r="G9565">
        <v>11</v>
      </c>
      <c r="H9565" t="s">
        <v>11044</v>
      </c>
      <c r="I9565" s="160" t="s">
        <v>4009</v>
      </c>
      <c r="J9565" t="s">
        <v>11211</v>
      </c>
      <c r="K9565" s="160" t="s">
        <v>4009</v>
      </c>
      <c r="L9565" t="s">
        <v>11262</v>
      </c>
    </row>
    <row r="9566" spans="1:12">
      <c r="A9566" s="15" t="s">
        <v>11300</v>
      </c>
      <c r="B9566" t="s">
        <v>11040</v>
      </c>
      <c r="C9566" t="s">
        <v>11041</v>
      </c>
      <c r="D9566" t="s">
        <v>11261</v>
      </c>
      <c r="E9566" t="s">
        <v>11176</v>
      </c>
      <c r="F9566" t="s">
        <v>11048</v>
      </c>
      <c r="G9566">
        <v>11</v>
      </c>
      <c r="H9566" t="s">
        <v>11044</v>
      </c>
      <c r="I9566" s="160" t="s">
        <v>4009</v>
      </c>
      <c r="J9566" t="s">
        <v>11211</v>
      </c>
      <c r="K9566" s="160" t="s">
        <v>4009</v>
      </c>
      <c r="L9566" t="s">
        <v>11262</v>
      </c>
    </row>
    <row r="9567" spans="1:12">
      <c r="A9567" s="15" t="s">
        <v>11301</v>
      </c>
      <c r="B9567" t="s">
        <v>11040</v>
      </c>
      <c r="C9567" t="s">
        <v>11041</v>
      </c>
      <c r="D9567" t="s">
        <v>11261</v>
      </c>
      <c r="E9567" t="s">
        <v>11178</v>
      </c>
      <c r="F9567" t="s">
        <v>11048</v>
      </c>
      <c r="G9567">
        <v>11</v>
      </c>
      <c r="H9567" t="s">
        <v>11044</v>
      </c>
      <c r="I9567" s="160" t="s">
        <v>4009</v>
      </c>
      <c r="J9567" t="s">
        <v>11211</v>
      </c>
      <c r="K9567" s="160" t="s">
        <v>4009</v>
      </c>
      <c r="L9567" t="s">
        <v>11262</v>
      </c>
    </row>
    <row r="9568" spans="1:12">
      <c r="A9568" s="15" t="s">
        <v>11302</v>
      </c>
      <c r="B9568" t="s">
        <v>11040</v>
      </c>
      <c r="C9568" t="s">
        <v>11041</v>
      </c>
      <c r="D9568" t="s">
        <v>11261</v>
      </c>
      <c r="E9568" t="s">
        <v>11180</v>
      </c>
      <c r="F9568" t="s">
        <v>11048</v>
      </c>
      <c r="G9568">
        <v>11</v>
      </c>
      <c r="H9568" t="s">
        <v>11044</v>
      </c>
      <c r="I9568" s="160" t="s">
        <v>4009</v>
      </c>
      <c r="J9568" t="s">
        <v>11211</v>
      </c>
      <c r="K9568" s="160" t="s">
        <v>4009</v>
      </c>
      <c r="L9568" t="s">
        <v>11262</v>
      </c>
    </row>
    <row r="9569" spans="1:12">
      <c r="A9569" s="15">
        <v>2201040310</v>
      </c>
      <c r="B9569" t="s">
        <v>11040</v>
      </c>
      <c r="C9569" t="s">
        <v>11041</v>
      </c>
      <c r="D9569" t="s">
        <v>11261</v>
      </c>
      <c r="E9569" t="s">
        <v>11181</v>
      </c>
      <c r="F9569" t="s">
        <v>11048</v>
      </c>
      <c r="G9569">
        <v>11</v>
      </c>
      <c r="H9569" t="s">
        <v>11044</v>
      </c>
      <c r="I9569" s="160" t="s">
        <v>4009</v>
      </c>
      <c r="J9569" t="s">
        <v>11211</v>
      </c>
      <c r="K9569" s="160" t="s">
        <v>4009</v>
      </c>
      <c r="L9569" t="s">
        <v>11262</v>
      </c>
    </row>
    <row r="9570" spans="1:12">
      <c r="A9570" s="15">
        <v>2201040311</v>
      </c>
      <c r="B9570" t="s">
        <v>11040</v>
      </c>
      <c r="C9570" t="s">
        <v>11041</v>
      </c>
      <c r="D9570" t="s">
        <v>11261</v>
      </c>
      <c r="E9570" t="s">
        <v>11182</v>
      </c>
      <c r="F9570" t="s">
        <v>11048</v>
      </c>
      <c r="G9570">
        <v>11</v>
      </c>
      <c r="H9570" t="s">
        <v>11044</v>
      </c>
      <c r="I9570" s="160" t="s">
        <v>4009</v>
      </c>
      <c r="J9570" t="s">
        <v>11211</v>
      </c>
      <c r="K9570" s="160" t="s">
        <v>4009</v>
      </c>
      <c r="L9570" t="s">
        <v>11262</v>
      </c>
    </row>
    <row r="9571" spans="1:12">
      <c r="A9571" s="15">
        <v>2201040312</v>
      </c>
      <c r="B9571" t="s">
        <v>11040</v>
      </c>
      <c r="C9571" t="s">
        <v>11041</v>
      </c>
      <c r="D9571" t="s">
        <v>11261</v>
      </c>
      <c r="E9571" t="s">
        <v>11183</v>
      </c>
      <c r="F9571" t="s">
        <v>11048</v>
      </c>
      <c r="G9571">
        <v>11</v>
      </c>
      <c r="H9571" t="s">
        <v>11044</v>
      </c>
      <c r="I9571" s="160" t="s">
        <v>4009</v>
      </c>
      <c r="J9571" t="s">
        <v>11211</v>
      </c>
      <c r="K9571" s="160" t="s">
        <v>4009</v>
      </c>
      <c r="L9571" t="s">
        <v>11262</v>
      </c>
    </row>
    <row r="9572" spans="1:12">
      <c r="A9572" s="15">
        <v>2201040313</v>
      </c>
      <c r="B9572" t="s">
        <v>11040</v>
      </c>
      <c r="C9572" t="s">
        <v>11041</v>
      </c>
      <c r="D9572" t="s">
        <v>11261</v>
      </c>
      <c r="E9572" t="s">
        <v>11184</v>
      </c>
      <c r="F9572" t="s">
        <v>11048</v>
      </c>
      <c r="G9572">
        <v>11</v>
      </c>
      <c r="H9572" t="s">
        <v>11044</v>
      </c>
      <c r="I9572" s="160" t="s">
        <v>4009</v>
      </c>
      <c r="J9572" t="s">
        <v>11211</v>
      </c>
      <c r="K9572" s="160" t="s">
        <v>4009</v>
      </c>
      <c r="L9572" t="s">
        <v>11262</v>
      </c>
    </row>
    <row r="9573" spans="1:12">
      <c r="A9573" s="15">
        <v>2201040314</v>
      </c>
      <c r="B9573" t="s">
        <v>11040</v>
      </c>
      <c r="C9573" t="s">
        <v>11041</v>
      </c>
      <c r="D9573" t="s">
        <v>11261</v>
      </c>
      <c r="E9573" t="s">
        <v>11185</v>
      </c>
      <c r="F9573" t="s">
        <v>11048</v>
      </c>
      <c r="G9573">
        <v>11</v>
      </c>
      <c r="H9573" t="s">
        <v>11044</v>
      </c>
      <c r="I9573" s="160" t="s">
        <v>4009</v>
      </c>
      <c r="J9573" t="s">
        <v>11211</v>
      </c>
      <c r="K9573" s="160" t="s">
        <v>4009</v>
      </c>
      <c r="L9573" t="s">
        <v>11262</v>
      </c>
    </row>
    <row r="9574" spans="1:12">
      <c r="A9574" s="15" t="s">
        <v>11303</v>
      </c>
      <c r="B9574" t="s">
        <v>11040</v>
      </c>
      <c r="C9574" t="s">
        <v>11041</v>
      </c>
      <c r="D9574" t="s">
        <v>11261</v>
      </c>
      <c r="E9574" t="s">
        <v>11187</v>
      </c>
      <c r="F9574" t="s">
        <v>11048</v>
      </c>
      <c r="G9574">
        <v>11</v>
      </c>
      <c r="H9574" t="s">
        <v>11044</v>
      </c>
      <c r="I9574" s="160" t="s">
        <v>4009</v>
      </c>
      <c r="J9574" t="s">
        <v>11211</v>
      </c>
      <c r="K9574" s="160" t="s">
        <v>4009</v>
      </c>
      <c r="L9574" t="s">
        <v>11262</v>
      </c>
    </row>
    <row r="9575" spans="1:12">
      <c r="A9575" s="15" t="s">
        <v>11304</v>
      </c>
      <c r="B9575" t="s">
        <v>11040</v>
      </c>
      <c r="C9575" t="s">
        <v>11041</v>
      </c>
      <c r="D9575" t="s">
        <v>11261</v>
      </c>
      <c r="E9575" t="s">
        <v>11189</v>
      </c>
      <c r="F9575" t="s">
        <v>11048</v>
      </c>
      <c r="G9575">
        <v>11</v>
      </c>
      <c r="H9575" t="s">
        <v>11044</v>
      </c>
      <c r="I9575" s="160" t="s">
        <v>4009</v>
      </c>
      <c r="J9575" t="s">
        <v>11211</v>
      </c>
      <c r="K9575" s="160" t="s">
        <v>4009</v>
      </c>
      <c r="L9575" t="s">
        <v>11262</v>
      </c>
    </row>
    <row r="9576" spans="1:12">
      <c r="A9576" s="15" t="s">
        <v>11305</v>
      </c>
      <c r="B9576" t="s">
        <v>11040</v>
      </c>
      <c r="C9576" t="s">
        <v>11041</v>
      </c>
      <c r="D9576" t="s">
        <v>11261</v>
      </c>
      <c r="E9576" t="s">
        <v>11191</v>
      </c>
      <c r="F9576" t="s">
        <v>11048</v>
      </c>
      <c r="G9576">
        <v>11</v>
      </c>
      <c r="H9576" t="s">
        <v>11044</v>
      </c>
      <c r="I9576" s="160" t="s">
        <v>4009</v>
      </c>
      <c r="J9576" t="s">
        <v>11211</v>
      </c>
      <c r="K9576" s="160" t="s">
        <v>4009</v>
      </c>
      <c r="L9576" t="s">
        <v>11262</v>
      </c>
    </row>
    <row r="9577" spans="1:12">
      <c r="A9577" s="15" t="s">
        <v>11306</v>
      </c>
      <c r="B9577" t="s">
        <v>11040</v>
      </c>
      <c r="C9577" t="s">
        <v>11041</v>
      </c>
      <c r="D9577" t="s">
        <v>11261</v>
      </c>
      <c r="E9577" t="s">
        <v>11193</v>
      </c>
      <c r="F9577" t="s">
        <v>11048</v>
      </c>
      <c r="G9577">
        <v>11</v>
      </c>
      <c r="H9577" t="s">
        <v>11044</v>
      </c>
      <c r="I9577" s="160" t="s">
        <v>4009</v>
      </c>
      <c r="J9577" t="s">
        <v>11211</v>
      </c>
      <c r="K9577" s="160" t="s">
        <v>4009</v>
      </c>
      <c r="L9577" t="s">
        <v>11262</v>
      </c>
    </row>
    <row r="9578" spans="1:12">
      <c r="A9578" s="15">
        <v>2201040330</v>
      </c>
      <c r="B9578" t="s">
        <v>11040</v>
      </c>
      <c r="C9578" t="s">
        <v>11041</v>
      </c>
      <c r="D9578" t="s">
        <v>11261</v>
      </c>
      <c r="E9578" t="s">
        <v>11194</v>
      </c>
      <c r="F9578" t="s">
        <v>11048</v>
      </c>
      <c r="G9578">
        <v>11</v>
      </c>
      <c r="H9578" t="s">
        <v>11044</v>
      </c>
      <c r="I9578" s="160" t="s">
        <v>4009</v>
      </c>
      <c r="J9578" t="s">
        <v>11211</v>
      </c>
      <c r="K9578" s="160" t="s">
        <v>4009</v>
      </c>
      <c r="L9578" t="s">
        <v>11262</v>
      </c>
    </row>
    <row r="9579" spans="1:12">
      <c r="A9579" s="15">
        <v>2201040331</v>
      </c>
      <c r="B9579" t="s">
        <v>11040</v>
      </c>
      <c r="C9579" t="s">
        <v>11041</v>
      </c>
      <c r="D9579" t="s">
        <v>11261</v>
      </c>
      <c r="E9579" t="s">
        <v>11195</v>
      </c>
      <c r="F9579" t="s">
        <v>11048</v>
      </c>
      <c r="G9579">
        <v>11</v>
      </c>
      <c r="H9579" t="s">
        <v>11044</v>
      </c>
      <c r="I9579" s="160" t="s">
        <v>4009</v>
      </c>
      <c r="J9579" t="s">
        <v>11211</v>
      </c>
      <c r="K9579" s="160" t="s">
        <v>4009</v>
      </c>
      <c r="L9579" t="s">
        <v>11262</v>
      </c>
    </row>
    <row r="9580" spans="1:12">
      <c r="A9580" s="15">
        <v>2201040332</v>
      </c>
      <c r="B9580" t="s">
        <v>11040</v>
      </c>
      <c r="C9580" t="s">
        <v>11041</v>
      </c>
      <c r="D9580" t="s">
        <v>11261</v>
      </c>
      <c r="E9580" t="s">
        <v>11196</v>
      </c>
      <c r="F9580" t="s">
        <v>11048</v>
      </c>
      <c r="G9580">
        <v>11</v>
      </c>
      <c r="H9580" t="s">
        <v>11044</v>
      </c>
      <c r="I9580" s="160" t="s">
        <v>4009</v>
      </c>
      <c r="J9580" t="s">
        <v>11211</v>
      </c>
      <c r="K9580" s="160" t="s">
        <v>4009</v>
      </c>
      <c r="L9580" t="s">
        <v>11262</v>
      </c>
    </row>
    <row r="9581" spans="1:12">
      <c r="A9581" s="15">
        <v>2201040333</v>
      </c>
      <c r="B9581" t="s">
        <v>11040</v>
      </c>
      <c r="C9581" t="s">
        <v>11041</v>
      </c>
      <c r="D9581" t="s">
        <v>11261</v>
      </c>
      <c r="E9581" t="s">
        <v>11197</v>
      </c>
      <c r="F9581" t="s">
        <v>11048</v>
      </c>
      <c r="G9581">
        <v>11</v>
      </c>
      <c r="H9581" t="s">
        <v>11044</v>
      </c>
      <c r="I9581" s="160" t="s">
        <v>4009</v>
      </c>
      <c r="J9581" t="s">
        <v>11211</v>
      </c>
      <c r="K9581" s="160" t="s">
        <v>4009</v>
      </c>
      <c r="L9581" t="s">
        <v>11262</v>
      </c>
    </row>
    <row r="9582" spans="1:12">
      <c r="A9582" s="15">
        <v>2201040334</v>
      </c>
      <c r="B9582" t="s">
        <v>11040</v>
      </c>
      <c r="C9582" t="s">
        <v>11041</v>
      </c>
      <c r="D9582" t="s">
        <v>11261</v>
      </c>
      <c r="E9582" t="s">
        <v>11198</v>
      </c>
      <c r="F9582" t="s">
        <v>11048</v>
      </c>
      <c r="G9582">
        <v>11</v>
      </c>
      <c r="H9582" t="s">
        <v>11044</v>
      </c>
      <c r="I9582" s="160" t="s">
        <v>4009</v>
      </c>
      <c r="J9582" t="s">
        <v>11211</v>
      </c>
      <c r="K9582" s="160" t="s">
        <v>4009</v>
      </c>
      <c r="L9582" t="s">
        <v>11262</v>
      </c>
    </row>
    <row r="9583" spans="1:12">
      <c r="A9583" s="15" t="s">
        <v>11307</v>
      </c>
      <c r="B9583" t="s">
        <v>11040</v>
      </c>
      <c r="C9583" t="s">
        <v>11041</v>
      </c>
      <c r="D9583" t="s">
        <v>11261</v>
      </c>
      <c r="E9583" t="s">
        <v>11200</v>
      </c>
      <c r="F9583" t="s">
        <v>11048</v>
      </c>
      <c r="G9583">
        <v>11</v>
      </c>
      <c r="H9583" t="s">
        <v>11044</v>
      </c>
      <c r="I9583" s="160" t="s">
        <v>4009</v>
      </c>
      <c r="J9583" t="s">
        <v>11211</v>
      </c>
      <c r="K9583" s="160" t="s">
        <v>4009</v>
      </c>
      <c r="L9583" t="s">
        <v>11262</v>
      </c>
    </row>
    <row r="9584" spans="1:12">
      <c r="A9584" s="15" t="s">
        <v>11308</v>
      </c>
      <c r="B9584" t="s">
        <v>11040</v>
      </c>
      <c r="C9584" t="s">
        <v>11041</v>
      </c>
      <c r="D9584" t="s">
        <v>11261</v>
      </c>
      <c r="E9584" t="s">
        <v>11202</v>
      </c>
      <c r="F9584" t="s">
        <v>11048</v>
      </c>
      <c r="G9584">
        <v>11</v>
      </c>
      <c r="H9584" t="s">
        <v>11044</v>
      </c>
      <c r="I9584" s="160" t="s">
        <v>4009</v>
      </c>
      <c r="J9584" t="s">
        <v>11211</v>
      </c>
      <c r="K9584" s="160" t="s">
        <v>4009</v>
      </c>
      <c r="L9584" t="s">
        <v>11262</v>
      </c>
    </row>
    <row r="9585" spans="1:12">
      <c r="A9585" s="15" t="s">
        <v>11309</v>
      </c>
      <c r="B9585" t="s">
        <v>11040</v>
      </c>
      <c r="C9585" t="s">
        <v>11041</v>
      </c>
      <c r="D9585" t="s">
        <v>11261</v>
      </c>
      <c r="E9585" t="s">
        <v>11204</v>
      </c>
      <c r="F9585" t="s">
        <v>11048</v>
      </c>
      <c r="G9585">
        <v>11</v>
      </c>
      <c r="H9585" t="s">
        <v>11044</v>
      </c>
      <c r="I9585" s="160" t="s">
        <v>4009</v>
      </c>
      <c r="J9585" t="s">
        <v>11211</v>
      </c>
      <c r="K9585" s="160" t="s">
        <v>4009</v>
      </c>
      <c r="L9585" t="s">
        <v>11262</v>
      </c>
    </row>
    <row r="9586" spans="1:12">
      <c r="A9586" s="15" t="s">
        <v>11310</v>
      </c>
      <c r="B9586" t="s">
        <v>11040</v>
      </c>
      <c r="C9586" t="s">
        <v>11041</v>
      </c>
      <c r="D9586" t="s">
        <v>11261</v>
      </c>
      <c r="E9586" t="s">
        <v>11206</v>
      </c>
      <c r="F9586" t="s">
        <v>11048</v>
      </c>
      <c r="G9586">
        <v>11</v>
      </c>
      <c r="H9586" t="s">
        <v>11044</v>
      </c>
      <c r="I9586" s="160" t="s">
        <v>4009</v>
      </c>
      <c r="J9586" t="s">
        <v>11211</v>
      </c>
      <c r="K9586" s="160" t="s">
        <v>4009</v>
      </c>
      <c r="L9586" t="s">
        <v>11262</v>
      </c>
    </row>
    <row r="9587" spans="1:12">
      <c r="A9587" s="15">
        <v>2201040350</v>
      </c>
      <c r="B9587" t="s">
        <v>11040</v>
      </c>
      <c r="C9587" t="s">
        <v>11041</v>
      </c>
      <c r="D9587" t="s">
        <v>11261</v>
      </c>
      <c r="E9587" t="s">
        <v>11207</v>
      </c>
      <c r="F9587" t="s">
        <v>11048</v>
      </c>
      <c r="G9587">
        <v>11</v>
      </c>
      <c r="H9587" t="s">
        <v>11044</v>
      </c>
      <c r="I9587" s="160" t="s">
        <v>4007</v>
      </c>
      <c r="J9587" t="s">
        <v>11049</v>
      </c>
      <c r="K9587" s="160" t="s">
        <v>4007</v>
      </c>
      <c r="L9587" t="s">
        <v>11050</v>
      </c>
    </row>
    <row r="9588" spans="1:12">
      <c r="A9588" s="15">
        <v>2201040370</v>
      </c>
      <c r="B9588" t="s">
        <v>11040</v>
      </c>
      <c r="C9588" t="s">
        <v>11041</v>
      </c>
      <c r="D9588" t="s">
        <v>11261</v>
      </c>
      <c r="E9588" t="s">
        <v>11208</v>
      </c>
      <c r="F9588" t="s">
        <v>11048</v>
      </c>
      <c r="G9588">
        <v>11</v>
      </c>
      <c r="H9588" t="s">
        <v>11044</v>
      </c>
      <c r="I9588" s="160" t="s">
        <v>4007</v>
      </c>
      <c r="J9588" t="s">
        <v>11049</v>
      </c>
      <c r="K9588" s="160" t="s">
        <v>4007</v>
      </c>
      <c r="L9588" t="s">
        <v>11050</v>
      </c>
    </row>
    <row r="9589" spans="1:12">
      <c r="A9589" s="15">
        <v>2201040390</v>
      </c>
      <c r="B9589" t="s">
        <v>11040</v>
      </c>
      <c r="C9589" t="s">
        <v>11041</v>
      </c>
      <c r="D9589" t="s">
        <v>11261</v>
      </c>
      <c r="E9589" t="s">
        <v>11209</v>
      </c>
      <c r="F9589" t="s">
        <v>11048</v>
      </c>
      <c r="G9589">
        <v>11</v>
      </c>
      <c r="H9589" t="s">
        <v>11044</v>
      </c>
      <c r="I9589" s="160" t="s">
        <v>4007</v>
      </c>
      <c r="J9589" t="s">
        <v>11049</v>
      </c>
      <c r="K9589" s="160" t="s">
        <v>4007</v>
      </c>
      <c r="L9589" t="s">
        <v>11050</v>
      </c>
    </row>
    <row r="9590" spans="1:12">
      <c r="A9590" s="15">
        <v>2201060000</v>
      </c>
      <c r="B9590" t="s">
        <v>11040</v>
      </c>
      <c r="C9590" t="s">
        <v>11041</v>
      </c>
      <c r="D9590" t="s">
        <v>11311</v>
      </c>
      <c r="E9590" t="s">
        <v>11047</v>
      </c>
      <c r="F9590" t="s">
        <v>11048</v>
      </c>
      <c r="G9590">
        <v>11</v>
      </c>
      <c r="H9590" t="s">
        <v>11044</v>
      </c>
      <c r="I9590" s="160" t="s">
        <v>4009</v>
      </c>
      <c r="J9590" t="s">
        <v>11211</v>
      </c>
      <c r="K9590">
        <v>99</v>
      </c>
      <c r="L9590" t="s">
        <v>3999</v>
      </c>
    </row>
    <row r="9591" spans="1:12">
      <c r="A9591" s="15">
        <v>2201060110</v>
      </c>
      <c r="B9591" t="s">
        <v>11040</v>
      </c>
      <c r="C9591" t="s">
        <v>11041</v>
      </c>
      <c r="D9591" t="s">
        <v>11311</v>
      </c>
      <c r="E9591" t="s">
        <v>11051</v>
      </c>
      <c r="F9591" t="s">
        <v>11048</v>
      </c>
      <c r="G9591">
        <v>11</v>
      </c>
      <c r="H9591" t="s">
        <v>11044</v>
      </c>
      <c r="I9591" s="160" t="s">
        <v>4009</v>
      </c>
      <c r="J9591" t="s">
        <v>11211</v>
      </c>
      <c r="K9591">
        <v>99</v>
      </c>
      <c r="L9591" t="s">
        <v>3999</v>
      </c>
    </row>
    <row r="9592" spans="1:12">
      <c r="A9592" s="15">
        <v>2201060111</v>
      </c>
      <c r="B9592" t="s">
        <v>11040</v>
      </c>
      <c r="C9592" t="s">
        <v>11041</v>
      </c>
      <c r="D9592" t="s">
        <v>11311</v>
      </c>
      <c r="E9592" t="s">
        <v>11052</v>
      </c>
      <c r="F9592" t="s">
        <v>11048</v>
      </c>
      <c r="G9592">
        <v>11</v>
      </c>
      <c r="H9592" t="s">
        <v>11044</v>
      </c>
      <c r="I9592" s="160" t="s">
        <v>4009</v>
      </c>
      <c r="J9592" t="s">
        <v>11211</v>
      </c>
      <c r="K9592">
        <v>99</v>
      </c>
      <c r="L9592" t="s">
        <v>3999</v>
      </c>
    </row>
    <row r="9593" spans="1:12">
      <c r="A9593" s="15">
        <v>2201060112</v>
      </c>
      <c r="B9593" t="s">
        <v>11040</v>
      </c>
      <c r="C9593" t="s">
        <v>11041</v>
      </c>
      <c r="D9593" t="s">
        <v>11311</v>
      </c>
      <c r="E9593" t="s">
        <v>11053</v>
      </c>
      <c r="F9593" t="s">
        <v>11048</v>
      </c>
      <c r="G9593">
        <v>11</v>
      </c>
      <c r="H9593" t="s">
        <v>11044</v>
      </c>
      <c r="I9593" s="160" t="s">
        <v>4009</v>
      </c>
      <c r="J9593" t="s">
        <v>11211</v>
      </c>
      <c r="K9593">
        <v>99</v>
      </c>
      <c r="L9593" t="s">
        <v>3999</v>
      </c>
    </row>
    <row r="9594" spans="1:12">
      <c r="A9594" s="15">
        <v>2201060113</v>
      </c>
      <c r="B9594" t="s">
        <v>11040</v>
      </c>
      <c r="C9594" t="s">
        <v>11041</v>
      </c>
      <c r="D9594" t="s">
        <v>11311</v>
      </c>
      <c r="E9594" t="s">
        <v>11054</v>
      </c>
      <c r="F9594" t="s">
        <v>11048</v>
      </c>
      <c r="G9594">
        <v>11</v>
      </c>
      <c r="H9594" t="s">
        <v>11044</v>
      </c>
      <c r="I9594" s="160" t="s">
        <v>4009</v>
      </c>
      <c r="J9594" t="s">
        <v>11211</v>
      </c>
      <c r="K9594">
        <v>99</v>
      </c>
      <c r="L9594" t="s">
        <v>3999</v>
      </c>
    </row>
    <row r="9595" spans="1:12">
      <c r="A9595" s="15">
        <v>2201060114</v>
      </c>
      <c r="B9595" t="s">
        <v>11040</v>
      </c>
      <c r="C9595" t="s">
        <v>11041</v>
      </c>
      <c r="D9595" t="s">
        <v>11311</v>
      </c>
      <c r="E9595" t="s">
        <v>11055</v>
      </c>
      <c r="F9595" t="s">
        <v>11048</v>
      </c>
      <c r="G9595">
        <v>11</v>
      </c>
      <c r="H9595" t="s">
        <v>11044</v>
      </c>
      <c r="I9595" s="160" t="s">
        <v>4009</v>
      </c>
      <c r="J9595" t="s">
        <v>11211</v>
      </c>
      <c r="K9595">
        <v>99</v>
      </c>
      <c r="L9595" t="s">
        <v>3999</v>
      </c>
    </row>
    <row r="9596" spans="1:12">
      <c r="A9596" s="15">
        <v>2201060130</v>
      </c>
      <c r="B9596" t="s">
        <v>11040</v>
      </c>
      <c r="C9596" t="s">
        <v>11041</v>
      </c>
      <c r="D9596" t="s">
        <v>11311</v>
      </c>
      <c r="E9596" t="s">
        <v>11064</v>
      </c>
      <c r="F9596" t="s">
        <v>11048</v>
      </c>
      <c r="G9596">
        <v>11</v>
      </c>
      <c r="H9596" t="s">
        <v>11044</v>
      </c>
      <c r="I9596" s="160" t="s">
        <v>4009</v>
      </c>
      <c r="J9596" t="s">
        <v>11211</v>
      </c>
      <c r="K9596">
        <v>99</v>
      </c>
      <c r="L9596" t="s">
        <v>3999</v>
      </c>
    </row>
    <row r="9597" spans="1:12">
      <c r="A9597" s="15">
        <v>2201060131</v>
      </c>
      <c r="B9597" t="s">
        <v>11040</v>
      </c>
      <c r="C9597" t="s">
        <v>11041</v>
      </c>
      <c r="D9597" t="s">
        <v>11311</v>
      </c>
      <c r="E9597" t="s">
        <v>11065</v>
      </c>
      <c r="F9597" t="s">
        <v>11048</v>
      </c>
      <c r="G9597">
        <v>11</v>
      </c>
      <c r="H9597" t="s">
        <v>11044</v>
      </c>
      <c r="I9597" s="160" t="s">
        <v>4009</v>
      </c>
      <c r="J9597" t="s">
        <v>11211</v>
      </c>
      <c r="K9597">
        <v>99</v>
      </c>
      <c r="L9597" t="s">
        <v>3999</v>
      </c>
    </row>
    <row r="9598" spans="1:12">
      <c r="A9598" s="15">
        <v>2201060132</v>
      </c>
      <c r="B9598" t="s">
        <v>11040</v>
      </c>
      <c r="C9598" t="s">
        <v>11041</v>
      </c>
      <c r="D9598" t="s">
        <v>11311</v>
      </c>
      <c r="E9598" t="s">
        <v>11066</v>
      </c>
      <c r="F9598" t="s">
        <v>11048</v>
      </c>
      <c r="G9598">
        <v>11</v>
      </c>
      <c r="H9598" t="s">
        <v>11044</v>
      </c>
      <c r="I9598" s="160" t="s">
        <v>4009</v>
      </c>
      <c r="J9598" t="s">
        <v>11211</v>
      </c>
      <c r="K9598">
        <v>99</v>
      </c>
      <c r="L9598" t="s">
        <v>3999</v>
      </c>
    </row>
    <row r="9599" spans="1:12">
      <c r="A9599" s="15">
        <v>2201060133</v>
      </c>
      <c r="B9599" t="s">
        <v>11040</v>
      </c>
      <c r="C9599" t="s">
        <v>11041</v>
      </c>
      <c r="D9599" t="s">
        <v>11311</v>
      </c>
      <c r="E9599" t="s">
        <v>11067</v>
      </c>
      <c r="F9599" t="s">
        <v>11048</v>
      </c>
      <c r="G9599">
        <v>11</v>
      </c>
      <c r="H9599" t="s">
        <v>11044</v>
      </c>
      <c r="I9599" s="160" t="s">
        <v>4009</v>
      </c>
      <c r="J9599" t="s">
        <v>11211</v>
      </c>
      <c r="K9599">
        <v>99</v>
      </c>
      <c r="L9599" t="s">
        <v>3999</v>
      </c>
    </row>
    <row r="9600" spans="1:12">
      <c r="A9600" s="15">
        <v>2201060134</v>
      </c>
      <c r="B9600" t="s">
        <v>11040</v>
      </c>
      <c r="C9600" t="s">
        <v>11041</v>
      </c>
      <c r="D9600" t="s">
        <v>11311</v>
      </c>
      <c r="E9600" t="s">
        <v>11068</v>
      </c>
      <c r="F9600" t="s">
        <v>11048</v>
      </c>
      <c r="G9600">
        <v>11</v>
      </c>
      <c r="H9600" t="s">
        <v>11044</v>
      </c>
      <c r="I9600" s="160" t="s">
        <v>4009</v>
      </c>
      <c r="J9600" t="s">
        <v>11211</v>
      </c>
      <c r="K9600">
        <v>99</v>
      </c>
      <c r="L9600" t="s">
        <v>3999</v>
      </c>
    </row>
    <row r="9601" spans="1:12">
      <c r="A9601" s="15">
        <v>2201060150</v>
      </c>
      <c r="B9601" t="s">
        <v>11040</v>
      </c>
      <c r="C9601" t="s">
        <v>11041</v>
      </c>
      <c r="D9601" t="s">
        <v>11311</v>
      </c>
      <c r="E9601" t="s">
        <v>11077</v>
      </c>
      <c r="F9601" t="s">
        <v>11048</v>
      </c>
      <c r="G9601">
        <v>11</v>
      </c>
      <c r="H9601" t="s">
        <v>11044</v>
      </c>
      <c r="I9601" s="160" t="s">
        <v>4009</v>
      </c>
      <c r="J9601" t="s">
        <v>11211</v>
      </c>
      <c r="K9601">
        <v>99</v>
      </c>
      <c r="L9601" t="s">
        <v>3999</v>
      </c>
    </row>
    <row r="9602" spans="1:12">
      <c r="A9602" s="15">
        <v>2201060151</v>
      </c>
      <c r="B9602" t="s">
        <v>11040</v>
      </c>
      <c r="C9602" t="s">
        <v>11041</v>
      </c>
      <c r="D9602" t="s">
        <v>11311</v>
      </c>
      <c r="E9602" t="s">
        <v>11078</v>
      </c>
      <c r="F9602" t="s">
        <v>11048</v>
      </c>
      <c r="G9602">
        <v>11</v>
      </c>
      <c r="H9602" t="s">
        <v>11044</v>
      </c>
      <c r="I9602" s="160" t="s">
        <v>4009</v>
      </c>
      <c r="J9602" t="s">
        <v>11211</v>
      </c>
      <c r="K9602">
        <v>99</v>
      </c>
      <c r="L9602" t="s">
        <v>3999</v>
      </c>
    </row>
    <row r="9603" spans="1:12">
      <c r="A9603" s="15">
        <v>2201060152</v>
      </c>
      <c r="B9603" t="s">
        <v>11040</v>
      </c>
      <c r="C9603" t="s">
        <v>11041</v>
      </c>
      <c r="D9603" t="s">
        <v>11311</v>
      </c>
      <c r="E9603" t="s">
        <v>11079</v>
      </c>
      <c r="F9603" t="s">
        <v>11048</v>
      </c>
      <c r="G9603">
        <v>11</v>
      </c>
      <c r="H9603" t="s">
        <v>11044</v>
      </c>
      <c r="I9603" s="160" t="s">
        <v>4009</v>
      </c>
      <c r="J9603" t="s">
        <v>11211</v>
      </c>
      <c r="K9603">
        <v>99</v>
      </c>
      <c r="L9603" t="s">
        <v>3999</v>
      </c>
    </row>
    <row r="9604" spans="1:12">
      <c r="A9604" s="15">
        <v>2201060153</v>
      </c>
      <c r="B9604" t="s">
        <v>11040</v>
      </c>
      <c r="C9604" t="s">
        <v>11041</v>
      </c>
      <c r="D9604" t="s">
        <v>11311</v>
      </c>
      <c r="E9604" t="s">
        <v>11080</v>
      </c>
      <c r="F9604" t="s">
        <v>11048</v>
      </c>
      <c r="G9604">
        <v>11</v>
      </c>
      <c r="H9604" t="s">
        <v>11044</v>
      </c>
      <c r="I9604" s="160" t="s">
        <v>4009</v>
      </c>
      <c r="J9604" t="s">
        <v>11211</v>
      </c>
      <c r="K9604">
        <v>99</v>
      </c>
      <c r="L9604" t="s">
        <v>3999</v>
      </c>
    </row>
    <row r="9605" spans="1:12">
      <c r="A9605" s="15">
        <v>2201060154</v>
      </c>
      <c r="B9605" t="s">
        <v>11040</v>
      </c>
      <c r="C9605" t="s">
        <v>11041</v>
      </c>
      <c r="D9605" t="s">
        <v>11311</v>
      </c>
      <c r="E9605" t="s">
        <v>11081</v>
      </c>
      <c r="F9605" t="s">
        <v>11048</v>
      </c>
      <c r="G9605">
        <v>11</v>
      </c>
      <c r="H9605" t="s">
        <v>11044</v>
      </c>
      <c r="I9605" s="160" t="s">
        <v>4009</v>
      </c>
      <c r="J9605" t="s">
        <v>11211</v>
      </c>
      <c r="K9605">
        <v>99</v>
      </c>
      <c r="L9605" t="s">
        <v>3999</v>
      </c>
    </row>
    <row r="9606" spans="1:12">
      <c r="A9606" s="15">
        <v>2201060170</v>
      </c>
      <c r="B9606" t="s">
        <v>11040</v>
      </c>
      <c r="C9606" t="s">
        <v>11041</v>
      </c>
      <c r="D9606" t="s">
        <v>11311</v>
      </c>
      <c r="E9606" t="s">
        <v>11090</v>
      </c>
      <c r="F9606" t="s">
        <v>11048</v>
      </c>
      <c r="G9606">
        <v>11</v>
      </c>
      <c r="H9606" t="s">
        <v>11044</v>
      </c>
      <c r="I9606" s="160" t="s">
        <v>4009</v>
      </c>
      <c r="J9606" t="s">
        <v>11211</v>
      </c>
      <c r="K9606">
        <v>99</v>
      </c>
      <c r="L9606" t="s">
        <v>3999</v>
      </c>
    </row>
    <row r="9607" spans="1:12">
      <c r="A9607" s="15">
        <v>2201060171</v>
      </c>
      <c r="B9607" t="s">
        <v>11040</v>
      </c>
      <c r="C9607" t="s">
        <v>11041</v>
      </c>
      <c r="D9607" t="s">
        <v>11311</v>
      </c>
      <c r="E9607" t="s">
        <v>11091</v>
      </c>
      <c r="F9607" t="s">
        <v>11048</v>
      </c>
      <c r="G9607">
        <v>11</v>
      </c>
      <c r="H9607" t="s">
        <v>11044</v>
      </c>
      <c r="I9607" s="160" t="s">
        <v>4009</v>
      </c>
      <c r="J9607" t="s">
        <v>11211</v>
      </c>
      <c r="K9607">
        <v>99</v>
      </c>
      <c r="L9607" t="s">
        <v>3999</v>
      </c>
    </row>
    <row r="9608" spans="1:12">
      <c r="A9608" s="15">
        <v>2201060172</v>
      </c>
      <c r="B9608" t="s">
        <v>11040</v>
      </c>
      <c r="C9608" t="s">
        <v>11041</v>
      </c>
      <c r="D9608" t="s">
        <v>11311</v>
      </c>
      <c r="E9608" t="s">
        <v>11092</v>
      </c>
      <c r="F9608" t="s">
        <v>11048</v>
      </c>
      <c r="G9608">
        <v>11</v>
      </c>
      <c r="H9608" t="s">
        <v>11044</v>
      </c>
      <c r="I9608" s="160" t="s">
        <v>4009</v>
      </c>
      <c r="J9608" t="s">
        <v>11211</v>
      </c>
      <c r="K9608">
        <v>99</v>
      </c>
      <c r="L9608" t="s">
        <v>3999</v>
      </c>
    </row>
    <row r="9609" spans="1:12">
      <c r="A9609" s="15">
        <v>2201060173</v>
      </c>
      <c r="B9609" t="s">
        <v>11040</v>
      </c>
      <c r="C9609" t="s">
        <v>11041</v>
      </c>
      <c r="D9609" t="s">
        <v>11311</v>
      </c>
      <c r="E9609" t="s">
        <v>11093</v>
      </c>
      <c r="F9609" t="s">
        <v>11048</v>
      </c>
      <c r="G9609">
        <v>11</v>
      </c>
      <c r="H9609" t="s">
        <v>11044</v>
      </c>
      <c r="I9609" s="160" t="s">
        <v>4009</v>
      </c>
      <c r="J9609" t="s">
        <v>11211</v>
      </c>
      <c r="K9609">
        <v>99</v>
      </c>
      <c r="L9609" t="s">
        <v>3999</v>
      </c>
    </row>
    <row r="9610" spans="1:12">
      <c r="A9610" s="15">
        <v>2201060174</v>
      </c>
      <c r="B9610" t="s">
        <v>11040</v>
      </c>
      <c r="C9610" t="s">
        <v>11041</v>
      </c>
      <c r="D9610" t="s">
        <v>11311</v>
      </c>
      <c r="E9610" t="s">
        <v>11094</v>
      </c>
      <c r="F9610" t="s">
        <v>11048</v>
      </c>
      <c r="G9610">
        <v>11</v>
      </c>
      <c r="H9610" t="s">
        <v>11044</v>
      </c>
      <c r="I9610" s="160" t="s">
        <v>4009</v>
      </c>
      <c r="J9610" t="s">
        <v>11211</v>
      </c>
      <c r="K9610">
        <v>99</v>
      </c>
      <c r="L9610" t="s">
        <v>3999</v>
      </c>
    </row>
    <row r="9611" spans="1:12">
      <c r="A9611" s="15">
        <v>2201060190</v>
      </c>
      <c r="B9611" t="s">
        <v>11040</v>
      </c>
      <c r="C9611" t="s">
        <v>11041</v>
      </c>
      <c r="D9611" t="s">
        <v>11311</v>
      </c>
      <c r="E9611" t="s">
        <v>11103</v>
      </c>
      <c r="F9611" t="s">
        <v>11048</v>
      </c>
      <c r="G9611">
        <v>11</v>
      </c>
      <c r="H9611" t="s">
        <v>11044</v>
      </c>
      <c r="I9611" s="160" t="s">
        <v>4009</v>
      </c>
      <c r="J9611" t="s">
        <v>11211</v>
      </c>
      <c r="K9611">
        <v>99</v>
      </c>
      <c r="L9611" t="s">
        <v>3999</v>
      </c>
    </row>
    <row r="9612" spans="1:12">
      <c r="A9612" s="15">
        <v>2201060191</v>
      </c>
      <c r="B9612" t="s">
        <v>11040</v>
      </c>
      <c r="C9612" t="s">
        <v>11041</v>
      </c>
      <c r="D9612" t="s">
        <v>11311</v>
      </c>
      <c r="E9612" t="s">
        <v>11104</v>
      </c>
      <c r="F9612" t="s">
        <v>11048</v>
      </c>
      <c r="G9612">
        <v>11</v>
      </c>
      <c r="H9612" t="s">
        <v>11044</v>
      </c>
      <c r="I9612" s="160" t="s">
        <v>4009</v>
      </c>
      <c r="J9612" t="s">
        <v>11211</v>
      </c>
      <c r="K9612">
        <v>99</v>
      </c>
      <c r="L9612" t="s">
        <v>3999</v>
      </c>
    </row>
    <row r="9613" spans="1:12">
      <c r="A9613" s="15">
        <v>2201060192</v>
      </c>
      <c r="B9613" t="s">
        <v>11040</v>
      </c>
      <c r="C9613" t="s">
        <v>11041</v>
      </c>
      <c r="D9613" t="s">
        <v>11311</v>
      </c>
      <c r="E9613" t="s">
        <v>11105</v>
      </c>
      <c r="F9613" t="s">
        <v>11048</v>
      </c>
      <c r="G9613">
        <v>11</v>
      </c>
      <c r="H9613" t="s">
        <v>11044</v>
      </c>
      <c r="I9613" s="160" t="s">
        <v>4009</v>
      </c>
      <c r="J9613" t="s">
        <v>11211</v>
      </c>
      <c r="K9613">
        <v>99</v>
      </c>
      <c r="L9613" t="s">
        <v>3999</v>
      </c>
    </row>
    <row r="9614" spans="1:12">
      <c r="A9614" s="15">
        <v>2201060193</v>
      </c>
      <c r="B9614" t="s">
        <v>11040</v>
      </c>
      <c r="C9614" t="s">
        <v>11041</v>
      </c>
      <c r="D9614" t="s">
        <v>11311</v>
      </c>
      <c r="E9614" t="s">
        <v>11106</v>
      </c>
      <c r="F9614" t="s">
        <v>11048</v>
      </c>
      <c r="G9614">
        <v>11</v>
      </c>
      <c r="H9614" t="s">
        <v>11044</v>
      </c>
      <c r="I9614" s="160" t="s">
        <v>4009</v>
      </c>
      <c r="J9614" t="s">
        <v>11211</v>
      </c>
      <c r="K9614">
        <v>99</v>
      </c>
      <c r="L9614" t="s">
        <v>3999</v>
      </c>
    </row>
    <row r="9615" spans="1:12">
      <c r="A9615" s="15">
        <v>2201060194</v>
      </c>
      <c r="B9615" t="s">
        <v>11040</v>
      </c>
      <c r="C9615" t="s">
        <v>11041</v>
      </c>
      <c r="D9615" t="s">
        <v>11311</v>
      </c>
      <c r="E9615" t="s">
        <v>11107</v>
      </c>
      <c r="F9615" t="s">
        <v>11048</v>
      </c>
      <c r="G9615">
        <v>11</v>
      </c>
      <c r="H9615" t="s">
        <v>11044</v>
      </c>
      <c r="I9615" s="160" t="s">
        <v>4009</v>
      </c>
      <c r="J9615" t="s">
        <v>11211</v>
      </c>
      <c r="K9615">
        <v>99</v>
      </c>
      <c r="L9615" t="s">
        <v>3999</v>
      </c>
    </row>
    <row r="9616" spans="1:12">
      <c r="A9616" s="15">
        <v>2201060210</v>
      </c>
      <c r="B9616" t="s">
        <v>11040</v>
      </c>
      <c r="C9616" t="s">
        <v>11041</v>
      </c>
      <c r="D9616" t="s">
        <v>11311</v>
      </c>
      <c r="E9616" t="s">
        <v>11116</v>
      </c>
      <c r="F9616" t="s">
        <v>11048</v>
      </c>
      <c r="G9616">
        <v>11</v>
      </c>
      <c r="H9616" t="s">
        <v>11044</v>
      </c>
      <c r="I9616" s="160" t="s">
        <v>4009</v>
      </c>
      <c r="J9616" t="s">
        <v>11211</v>
      </c>
      <c r="K9616">
        <v>99</v>
      </c>
      <c r="L9616" t="s">
        <v>3999</v>
      </c>
    </row>
    <row r="9617" spans="1:12">
      <c r="A9617" s="15">
        <v>2201060211</v>
      </c>
      <c r="B9617" t="s">
        <v>11040</v>
      </c>
      <c r="C9617" t="s">
        <v>11041</v>
      </c>
      <c r="D9617" t="s">
        <v>11311</v>
      </c>
      <c r="E9617" t="s">
        <v>11117</v>
      </c>
      <c r="F9617" t="s">
        <v>11048</v>
      </c>
      <c r="G9617">
        <v>11</v>
      </c>
      <c r="H9617" t="s">
        <v>11044</v>
      </c>
      <c r="I9617" s="160" t="s">
        <v>4009</v>
      </c>
      <c r="J9617" t="s">
        <v>11211</v>
      </c>
      <c r="K9617">
        <v>99</v>
      </c>
      <c r="L9617" t="s">
        <v>3999</v>
      </c>
    </row>
    <row r="9618" spans="1:12">
      <c r="A9618" s="15">
        <v>2201060212</v>
      </c>
      <c r="B9618" t="s">
        <v>11040</v>
      </c>
      <c r="C9618" t="s">
        <v>11041</v>
      </c>
      <c r="D9618" t="s">
        <v>11311</v>
      </c>
      <c r="E9618" t="s">
        <v>11118</v>
      </c>
      <c r="F9618" t="s">
        <v>11048</v>
      </c>
      <c r="G9618">
        <v>11</v>
      </c>
      <c r="H9618" t="s">
        <v>11044</v>
      </c>
      <c r="I9618" s="160" t="s">
        <v>4009</v>
      </c>
      <c r="J9618" t="s">
        <v>11211</v>
      </c>
      <c r="K9618">
        <v>99</v>
      </c>
      <c r="L9618" t="s">
        <v>3999</v>
      </c>
    </row>
    <row r="9619" spans="1:12">
      <c r="A9619" s="15">
        <v>2201060213</v>
      </c>
      <c r="B9619" t="s">
        <v>11040</v>
      </c>
      <c r="C9619" t="s">
        <v>11041</v>
      </c>
      <c r="D9619" t="s">
        <v>11311</v>
      </c>
      <c r="E9619" t="s">
        <v>11119</v>
      </c>
      <c r="F9619" t="s">
        <v>11048</v>
      </c>
      <c r="G9619">
        <v>11</v>
      </c>
      <c r="H9619" t="s">
        <v>11044</v>
      </c>
      <c r="I9619" s="160" t="s">
        <v>4009</v>
      </c>
      <c r="J9619" t="s">
        <v>11211</v>
      </c>
      <c r="K9619">
        <v>99</v>
      </c>
      <c r="L9619" t="s">
        <v>3999</v>
      </c>
    </row>
    <row r="9620" spans="1:12">
      <c r="A9620" s="15">
        <v>2201060214</v>
      </c>
      <c r="B9620" t="s">
        <v>11040</v>
      </c>
      <c r="C9620" t="s">
        <v>11041</v>
      </c>
      <c r="D9620" t="s">
        <v>11311</v>
      </c>
      <c r="E9620" t="s">
        <v>11120</v>
      </c>
      <c r="F9620" t="s">
        <v>11048</v>
      </c>
      <c r="G9620">
        <v>11</v>
      </c>
      <c r="H9620" t="s">
        <v>11044</v>
      </c>
      <c r="I9620" s="160" t="s">
        <v>4009</v>
      </c>
      <c r="J9620" t="s">
        <v>11211</v>
      </c>
      <c r="K9620">
        <v>99</v>
      </c>
      <c r="L9620" t="s">
        <v>3999</v>
      </c>
    </row>
    <row r="9621" spans="1:12">
      <c r="A9621" s="15">
        <v>2201060230</v>
      </c>
      <c r="B9621" t="s">
        <v>11040</v>
      </c>
      <c r="C9621" t="s">
        <v>11041</v>
      </c>
      <c r="D9621" t="s">
        <v>11311</v>
      </c>
      <c r="E9621" t="s">
        <v>11129</v>
      </c>
      <c r="F9621" t="s">
        <v>11048</v>
      </c>
      <c r="G9621">
        <v>11</v>
      </c>
      <c r="H9621" t="s">
        <v>11044</v>
      </c>
      <c r="I9621" s="160" t="s">
        <v>4009</v>
      </c>
      <c r="J9621" t="s">
        <v>11211</v>
      </c>
      <c r="K9621">
        <v>99</v>
      </c>
      <c r="L9621" t="s">
        <v>3999</v>
      </c>
    </row>
    <row r="9622" spans="1:12">
      <c r="A9622" s="15">
        <v>2201060231</v>
      </c>
      <c r="B9622" t="s">
        <v>11040</v>
      </c>
      <c r="C9622" t="s">
        <v>11041</v>
      </c>
      <c r="D9622" t="s">
        <v>11311</v>
      </c>
      <c r="E9622" t="s">
        <v>11130</v>
      </c>
      <c r="F9622" t="s">
        <v>11048</v>
      </c>
      <c r="G9622">
        <v>11</v>
      </c>
      <c r="H9622" t="s">
        <v>11044</v>
      </c>
      <c r="I9622" s="160" t="s">
        <v>4009</v>
      </c>
      <c r="J9622" t="s">
        <v>11211</v>
      </c>
      <c r="K9622">
        <v>99</v>
      </c>
      <c r="L9622" t="s">
        <v>3999</v>
      </c>
    </row>
    <row r="9623" spans="1:12">
      <c r="A9623" s="15">
        <v>2201060232</v>
      </c>
      <c r="B9623" t="s">
        <v>11040</v>
      </c>
      <c r="C9623" t="s">
        <v>11041</v>
      </c>
      <c r="D9623" t="s">
        <v>11311</v>
      </c>
      <c r="E9623" t="s">
        <v>11131</v>
      </c>
      <c r="F9623" t="s">
        <v>11048</v>
      </c>
      <c r="G9623">
        <v>11</v>
      </c>
      <c r="H9623" t="s">
        <v>11044</v>
      </c>
      <c r="I9623" s="160" t="s">
        <v>4009</v>
      </c>
      <c r="J9623" t="s">
        <v>11211</v>
      </c>
      <c r="K9623">
        <v>99</v>
      </c>
      <c r="L9623" t="s">
        <v>3999</v>
      </c>
    </row>
    <row r="9624" spans="1:12">
      <c r="A9624" s="15">
        <v>2201060233</v>
      </c>
      <c r="B9624" t="s">
        <v>11040</v>
      </c>
      <c r="C9624" t="s">
        <v>11041</v>
      </c>
      <c r="D9624" t="s">
        <v>11311</v>
      </c>
      <c r="E9624" t="s">
        <v>11132</v>
      </c>
      <c r="F9624" t="s">
        <v>11048</v>
      </c>
      <c r="G9624">
        <v>11</v>
      </c>
      <c r="H9624" t="s">
        <v>11044</v>
      </c>
      <c r="I9624" s="160" t="s">
        <v>4009</v>
      </c>
      <c r="J9624" t="s">
        <v>11211</v>
      </c>
      <c r="K9624">
        <v>99</v>
      </c>
      <c r="L9624" t="s">
        <v>3999</v>
      </c>
    </row>
    <row r="9625" spans="1:12">
      <c r="A9625" s="15">
        <v>2201060234</v>
      </c>
      <c r="B9625" t="s">
        <v>11040</v>
      </c>
      <c r="C9625" t="s">
        <v>11041</v>
      </c>
      <c r="D9625" t="s">
        <v>11311</v>
      </c>
      <c r="E9625" t="s">
        <v>11133</v>
      </c>
      <c r="F9625" t="s">
        <v>11048</v>
      </c>
      <c r="G9625">
        <v>11</v>
      </c>
      <c r="H9625" t="s">
        <v>11044</v>
      </c>
      <c r="I9625" s="160" t="s">
        <v>4009</v>
      </c>
      <c r="J9625" t="s">
        <v>11211</v>
      </c>
      <c r="K9625">
        <v>99</v>
      </c>
      <c r="L9625" t="s">
        <v>3999</v>
      </c>
    </row>
    <row r="9626" spans="1:12">
      <c r="A9626" s="15">
        <v>2201060250</v>
      </c>
      <c r="B9626" t="s">
        <v>11040</v>
      </c>
      <c r="C9626" t="s">
        <v>11041</v>
      </c>
      <c r="D9626" t="s">
        <v>11311</v>
      </c>
      <c r="E9626" t="s">
        <v>11142</v>
      </c>
      <c r="F9626" t="s">
        <v>11048</v>
      </c>
      <c r="G9626">
        <v>11</v>
      </c>
      <c r="H9626" t="s">
        <v>11044</v>
      </c>
      <c r="I9626" s="160" t="s">
        <v>4009</v>
      </c>
      <c r="J9626" t="s">
        <v>11211</v>
      </c>
      <c r="K9626">
        <v>99</v>
      </c>
      <c r="L9626" t="s">
        <v>3999</v>
      </c>
    </row>
    <row r="9627" spans="1:12">
      <c r="A9627" s="15">
        <v>2201060251</v>
      </c>
      <c r="B9627" t="s">
        <v>11040</v>
      </c>
      <c r="C9627" t="s">
        <v>11041</v>
      </c>
      <c r="D9627" t="s">
        <v>11311</v>
      </c>
      <c r="E9627" t="s">
        <v>11143</v>
      </c>
      <c r="F9627" t="s">
        <v>11048</v>
      </c>
      <c r="G9627">
        <v>11</v>
      </c>
      <c r="H9627" t="s">
        <v>11044</v>
      </c>
      <c r="I9627" s="160" t="s">
        <v>4009</v>
      </c>
      <c r="J9627" t="s">
        <v>11211</v>
      </c>
      <c r="K9627">
        <v>99</v>
      </c>
      <c r="L9627" t="s">
        <v>3999</v>
      </c>
    </row>
    <row r="9628" spans="1:12">
      <c r="A9628" s="15">
        <v>2201060252</v>
      </c>
      <c r="B9628" t="s">
        <v>11040</v>
      </c>
      <c r="C9628" t="s">
        <v>11041</v>
      </c>
      <c r="D9628" t="s">
        <v>11311</v>
      </c>
      <c r="E9628" t="s">
        <v>11144</v>
      </c>
      <c r="F9628" t="s">
        <v>11048</v>
      </c>
      <c r="G9628">
        <v>11</v>
      </c>
      <c r="H9628" t="s">
        <v>11044</v>
      </c>
      <c r="I9628" s="160" t="s">
        <v>4009</v>
      </c>
      <c r="J9628" t="s">
        <v>11211</v>
      </c>
      <c r="K9628">
        <v>99</v>
      </c>
      <c r="L9628" t="s">
        <v>3999</v>
      </c>
    </row>
    <row r="9629" spans="1:12">
      <c r="A9629" s="15">
        <v>2201060253</v>
      </c>
      <c r="B9629" t="s">
        <v>11040</v>
      </c>
      <c r="C9629" t="s">
        <v>11041</v>
      </c>
      <c r="D9629" t="s">
        <v>11311</v>
      </c>
      <c r="E9629" t="s">
        <v>11145</v>
      </c>
      <c r="F9629" t="s">
        <v>11048</v>
      </c>
      <c r="G9629">
        <v>11</v>
      </c>
      <c r="H9629" t="s">
        <v>11044</v>
      </c>
      <c r="I9629" s="160" t="s">
        <v>4009</v>
      </c>
      <c r="J9629" t="s">
        <v>11211</v>
      </c>
      <c r="K9629">
        <v>99</v>
      </c>
      <c r="L9629" t="s">
        <v>3999</v>
      </c>
    </row>
    <row r="9630" spans="1:12">
      <c r="A9630" s="15">
        <v>2201060254</v>
      </c>
      <c r="B9630" t="s">
        <v>11040</v>
      </c>
      <c r="C9630" t="s">
        <v>11041</v>
      </c>
      <c r="D9630" t="s">
        <v>11311</v>
      </c>
      <c r="E9630" t="s">
        <v>11146</v>
      </c>
      <c r="F9630" t="s">
        <v>11048</v>
      </c>
      <c r="G9630">
        <v>11</v>
      </c>
      <c r="H9630" t="s">
        <v>11044</v>
      </c>
      <c r="I9630" s="160" t="s">
        <v>4009</v>
      </c>
      <c r="J9630" t="s">
        <v>11211</v>
      </c>
      <c r="K9630">
        <v>99</v>
      </c>
      <c r="L9630" t="s">
        <v>3999</v>
      </c>
    </row>
    <row r="9631" spans="1:12">
      <c r="A9631" s="15">
        <v>2201060270</v>
      </c>
      <c r="B9631" t="s">
        <v>11040</v>
      </c>
      <c r="C9631" t="s">
        <v>11041</v>
      </c>
      <c r="D9631" t="s">
        <v>11311</v>
      </c>
      <c r="E9631" t="s">
        <v>11155</v>
      </c>
      <c r="F9631" t="s">
        <v>11048</v>
      </c>
      <c r="G9631">
        <v>11</v>
      </c>
      <c r="H9631" t="s">
        <v>11044</v>
      </c>
      <c r="I9631" s="160" t="s">
        <v>4009</v>
      </c>
      <c r="J9631" t="s">
        <v>11211</v>
      </c>
      <c r="K9631">
        <v>99</v>
      </c>
      <c r="L9631" t="s">
        <v>3999</v>
      </c>
    </row>
    <row r="9632" spans="1:12">
      <c r="A9632" s="15">
        <v>2201060271</v>
      </c>
      <c r="B9632" t="s">
        <v>11040</v>
      </c>
      <c r="C9632" t="s">
        <v>11041</v>
      </c>
      <c r="D9632" t="s">
        <v>11311</v>
      </c>
      <c r="E9632" t="s">
        <v>11156</v>
      </c>
      <c r="F9632" t="s">
        <v>11048</v>
      </c>
      <c r="G9632">
        <v>11</v>
      </c>
      <c r="H9632" t="s">
        <v>11044</v>
      </c>
      <c r="I9632" s="160" t="s">
        <v>4009</v>
      </c>
      <c r="J9632" t="s">
        <v>11211</v>
      </c>
      <c r="K9632">
        <v>99</v>
      </c>
      <c r="L9632" t="s">
        <v>3999</v>
      </c>
    </row>
    <row r="9633" spans="1:12">
      <c r="A9633" s="15">
        <v>2201060272</v>
      </c>
      <c r="B9633" t="s">
        <v>11040</v>
      </c>
      <c r="C9633" t="s">
        <v>11041</v>
      </c>
      <c r="D9633" t="s">
        <v>11311</v>
      </c>
      <c r="E9633" t="s">
        <v>11157</v>
      </c>
      <c r="F9633" t="s">
        <v>11048</v>
      </c>
      <c r="G9633">
        <v>11</v>
      </c>
      <c r="H9633" t="s">
        <v>11044</v>
      </c>
      <c r="I9633" s="160" t="s">
        <v>4009</v>
      </c>
      <c r="J9633" t="s">
        <v>11211</v>
      </c>
      <c r="K9633">
        <v>99</v>
      </c>
      <c r="L9633" t="s">
        <v>3999</v>
      </c>
    </row>
    <row r="9634" spans="1:12">
      <c r="A9634" s="15">
        <v>2201060273</v>
      </c>
      <c r="B9634" t="s">
        <v>11040</v>
      </c>
      <c r="C9634" t="s">
        <v>11041</v>
      </c>
      <c r="D9634" t="s">
        <v>11311</v>
      </c>
      <c r="E9634" t="s">
        <v>11158</v>
      </c>
      <c r="F9634" t="s">
        <v>11048</v>
      </c>
      <c r="G9634">
        <v>11</v>
      </c>
      <c r="H9634" t="s">
        <v>11044</v>
      </c>
      <c r="I9634" s="160" t="s">
        <v>4009</v>
      </c>
      <c r="J9634" t="s">
        <v>11211</v>
      </c>
      <c r="K9634">
        <v>99</v>
      </c>
      <c r="L9634" t="s">
        <v>3999</v>
      </c>
    </row>
    <row r="9635" spans="1:12">
      <c r="A9635" s="15">
        <v>2201060274</v>
      </c>
      <c r="B9635" t="s">
        <v>11040</v>
      </c>
      <c r="C9635" t="s">
        <v>11041</v>
      </c>
      <c r="D9635" t="s">
        <v>11311</v>
      </c>
      <c r="E9635" t="s">
        <v>11159</v>
      </c>
      <c r="F9635" t="s">
        <v>11048</v>
      </c>
      <c r="G9635">
        <v>11</v>
      </c>
      <c r="H9635" t="s">
        <v>11044</v>
      </c>
      <c r="I9635" s="160" t="s">
        <v>4009</v>
      </c>
      <c r="J9635" t="s">
        <v>11211</v>
      </c>
      <c r="K9635">
        <v>99</v>
      </c>
      <c r="L9635" t="s">
        <v>3999</v>
      </c>
    </row>
    <row r="9636" spans="1:12">
      <c r="A9636" s="15">
        <v>2201060290</v>
      </c>
      <c r="B9636" t="s">
        <v>11040</v>
      </c>
      <c r="C9636" t="s">
        <v>11041</v>
      </c>
      <c r="D9636" t="s">
        <v>11311</v>
      </c>
      <c r="E9636" t="s">
        <v>11168</v>
      </c>
      <c r="F9636" t="s">
        <v>11048</v>
      </c>
      <c r="G9636">
        <v>11</v>
      </c>
      <c r="H9636" t="s">
        <v>11044</v>
      </c>
      <c r="I9636" s="160" t="s">
        <v>4009</v>
      </c>
      <c r="J9636" t="s">
        <v>11211</v>
      </c>
      <c r="K9636">
        <v>99</v>
      </c>
      <c r="L9636" t="s">
        <v>3999</v>
      </c>
    </row>
    <row r="9637" spans="1:12">
      <c r="A9637" s="15">
        <v>2201060291</v>
      </c>
      <c r="B9637" t="s">
        <v>11040</v>
      </c>
      <c r="C9637" t="s">
        <v>11041</v>
      </c>
      <c r="D9637" t="s">
        <v>11311</v>
      </c>
      <c r="E9637" t="s">
        <v>11169</v>
      </c>
      <c r="F9637" t="s">
        <v>11048</v>
      </c>
      <c r="G9637">
        <v>11</v>
      </c>
      <c r="H9637" t="s">
        <v>11044</v>
      </c>
      <c r="I9637" s="160" t="s">
        <v>4009</v>
      </c>
      <c r="J9637" t="s">
        <v>11211</v>
      </c>
      <c r="K9637">
        <v>99</v>
      </c>
      <c r="L9637" t="s">
        <v>3999</v>
      </c>
    </row>
    <row r="9638" spans="1:12">
      <c r="A9638" s="15">
        <v>2201060292</v>
      </c>
      <c r="B9638" t="s">
        <v>11040</v>
      </c>
      <c r="C9638" t="s">
        <v>11041</v>
      </c>
      <c r="D9638" t="s">
        <v>11311</v>
      </c>
      <c r="E9638" t="s">
        <v>11170</v>
      </c>
      <c r="F9638" t="s">
        <v>11048</v>
      </c>
      <c r="G9638">
        <v>11</v>
      </c>
      <c r="H9638" t="s">
        <v>11044</v>
      </c>
      <c r="I9638" s="160" t="s">
        <v>4009</v>
      </c>
      <c r="J9638" t="s">
        <v>11211</v>
      </c>
      <c r="K9638">
        <v>99</v>
      </c>
      <c r="L9638" t="s">
        <v>3999</v>
      </c>
    </row>
    <row r="9639" spans="1:12">
      <c r="A9639" s="15">
        <v>2201060293</v>
      </c>
      <c r="B9639" t="s">
        <v>11040</v>
      </c>
      <c r="C9639" t="s">
        <v>11041</v>
      </c>
      <c r="D9639" t="s">
        <v>11311</v>
      </c>
      <c r="E9639" t="s">
        <v>11171</v>
      </c>
      <c r="F9639" t="s">
        <v>11048</v>
      </c>
      <c r="G9639">
        <v>11</v>
      </c>
      <c r="H9639" t="s">
        <v>11044</v>
      </c>
      <c r="I9639" s="160" t="s">
        <v>4009</v>
      </c>
      <c r="J9639" t="s">
        <v>11211</v>
      </c>
      <c r="K9639">
        <v>99</v>
      </c>
      <c r="L9639" t="s">
        <v>3999</v>
      </c>
    </row>
    <row r="9640" spans="1:12">
      <c r="A9640" s="15">
        <v>2201060294</v>
      </c>
      <c r="B9640" t="s">
        <v>11040</v>
      </c>
      <c r="C9640" t="s">
        <v>11041</v>
      </c>
      <c r="D9640" t="s">
        <v>11311</v>
      </c>
      <c r="E9640" t="s">
        <v>11172</v>
      </c>
      <c r="F9640" t="s">
        <v>11048</v>
      </c>
      <c r="G9640">
        <v>11</v>
      </c>
      <c r="H9640" t="s">
        <v>11044</v>
      </c>
      <c r="I9640" s="160" t="s">
        <v>4009</v>
      </c>
      <c r="J9640" t="s">
        <v>11211</v>
      </c>
      <c r="K9640">
        <v>99</v>
      </c>
      <c r="L9640" t="s">
        <v>3999</v>
      </c>
    </row>
    <row r="9641" spans="1:12">
      <c r="A9641" s="15">
        <v>2201060310</v>
      </c>
      <c r="B9641" t="s">
        <v>11040</v>
      </c>
      <c r="C9641" t="s">
        <v>11041</v>
      </c>
      <c r="D9641" t="s">
        <v>11311</v>
      </c>
      <c r="E9641" t="s">
        <v>11181</v>
      </c>
      <c r="F9641" t="s">
        <v>11048</v>
      </c>
      <c r="G9641">
        <v>11</v>
      </c>
      <c r="H9641" t="s">
        <v>11044</v>
      </c>
      <c r="I9641" s="160" t="s">
        <v>4009</v>
      </c>
      <c r="J9641" t="s">
        <v>11211</v>
      </c>
      <c r="K9641">
        <v>99</v>
      </c>
      <c r="L9641" t="s">
        <v>3999</v>
      </c>
    </row>
    <row r="9642" spans="1:12">
      <c r="A9642" s="15">
        <v>2201060311</v>
      </c>
      <c r="B9642" t="s">
        <v>11040</v>
      </c>
      <c r="C9642" t="s">
        <v>11041</v>
      </c>
      <c r="D9642" t="s">
        <v>11311</v>
      </c>
      <c r="E9642" t="s">
        <v>11182</v>
      </c>
      <c r="F9642" t="s">
        <v>11048</v>
      </c>
      <c r="G9642">
        <v>11</v>
      </c>
      <c r="H9642" t="s">
        <v>11044</v>
      </c>
      <c r="I9642" s="160" t="s">
        <v>4009</v>
      </c>
      <c r="J9642" t="s">
        <v>11211</v>
      </c>
      <c r="K9642">
        <v>99</v>
      </c>
      <c r="L9642" t="s">
        <v>3999</v>
      </c>
    </row>
    <row r="9643" spans="1:12">
      <c r="A9643" s="15">
        <v>2201060312</v>
      </c>
      <c r="B9643" t="s">
        <v>11040</v>
      </c>
      <c r="C9643" t="s">
        <v>11041</v>
      </c>
      <c r="D9643" t="s">
        <v>11311</v>
      </c>
      <c r="E9643" t="s">
        <v>11183</v>
      </c>
      <c r="F9643" t="s">
        <v>11048</v>
      </c>
      <c r="G9643">
        <v>11</v>
      </c>
      <c r="H9643" t="s">
        <v>11044</v>
      </c>
      <c r="I9643" s="160" t="s">
        <v>4009</v>
      </c>
      <c r="J9643" t="s">
        <v>11211</v>
      </c>
      <c r="K9643">
        <v>99</v>
      </c>
      <c r="L9643" t="s">
        <v>3999</v>
      </c>
    </row>
    <row r="9644" spans="1:12">
      <c r="A9644" s="15">
        <v>2201060313</v>
      </c>
      <c r="B9644" t="s">
        <v>11040</v>
      </c>
      <c r="C9644" t="s">
        <v>11041</v>
      </c>
      <c r="D9644" t="s">
        <v>11311</v>
      </c>
      <c r="E9644" t="s">
        <v>11184</v>
      </c>
      <c r="F9644" t="s">
        <v>11048</v>
      </c>
      <c r="G9644">
        <v>11</v>
      </c>
      <c r="H9644" t="s">
        <v>11044</v>
      </c>
      <c r="I9644" s="160" t="s">
        <v>4009</v>
      </c>
      <c r="J9644" t="s">
        <v>11211</v>
      </c>
      <c r="K9644">
        <v>99</v>
      </c>
      <c r="L9644" t="s">
        <v>3999</v>
      </c>
    </row>
    <row r="9645" spans="1:12">
      <c r="A9645" s="15">
        <v>2201060314</v>
      </c>
      <c r="B9645" t="s">
        <v>11040</v>
      </c>
      <c r="C9645" t="s">
        <v>11041</v>
      </c>
      <c r="D9645" t="s">
        <v>11311</v>
      </c>
      <c r="E9645" t="s">
        <v>11185</v>
      </c>
      <c r="F9645" t="s">
        <v>11048</v>
      </c>
      <c r="G9645">
        <v>11</v>
      </c>
      <c r="H9645" t="s">
        <v>11044</v>
      </c>
      <c r="I9645" s="160" t="s">
        <v>4009</v>
      </c>
      <c r="J9645" t="s">
        <v>11211</v>
      </c>
      <c r="K9645">
        <v>99</v>
      </c>
      <c r="L9645" t="s">
        <v>3999</v>
      </c>
    </row>
    <row r="9646" spans="1:12">
      <c r="A9646" s="15">
        <v>2201060330</v>
      </c>
      <c r="B9646" t="s">
        <v>11040</v>
      </c>
      <c r="C9646" t="s">
        <v>11041</v>
      </c>
      <c r="D9646" t="s">
        <v>11311</v>
      </c>
      <c r="E9646" t="s">
        <v>11194</v>
      </c>
      <c r="F9646" t="s">
        <v>11048</v>
      </c>
      <c r="G9646">
        <v>11</v>
      </c>
      <c r="H9646" t="s">
        <v>11044</v>
      </c>
      <c r="I9646" s="160" t="s">
        <v>4009</v>
      </c>
      <c r="J9646" t="s">
        <v>11211</v>
      </c>
      <c r="K9646">
        <v>99</v>
      </c>
      <c r="L9646" t="s">
        <v>3999</v>
      </c>
    </row>
    <row r="9647" spans="1:12">
      <c r="A9647" s="15">
        <v>2201060331</v>
      </c>
      <c r="B9647" t="s">
        <v>11040</v>
      </c>
      <c r="C9647" t="s">
        <v>11041</v>
      </c>
      <c r="D9647" t="s">
        <v>11311</v>
      </c>
      <c r="E9647" t="s">
        <v>11195</v>
      </c>
      <c r="F9647" t="s">
        <v>11048</v>
      </c>
      <c r="G9647">
        <v>11</v>
      </c>
      <c r="H9647" t="s">
        <v>11044</v>
      </c>
      <c r="I9647" s="160" t="s">
        <v>4009</v>
      </c>
      <c r="J9647" t="s">
        <v>11211</v>
      </c>
      <c r="K9647">
        <v>99</v>
      </c>
      <c r="L9647" t="s">
        <v>3999</v>
      </c>
    </row>
    <row r="9648" spans="1:12">
      <c r="A9648" s="15">
        <v>2201060332</v>
      </c>
      <c r="B9648" t="s">
        <v>11040</v>
      </c>
      <c r="C9648" t="s">
        <v>11041</v>
      </c>
      <c r="D9648" t="s">
        <v>11311</v>
      </c>
      <c r="E9648" t="s">
        <v>11196</v>
      </c>
      <c r="F9648" t="s">
        <v>11048</v>
      </c>
      <c r="G9648">
        <v>11</v>
      </c>
      <c r="H9648" t="s">
        <v>11044</v>
      </c>
      <c r="I9648" s="160" t="s">
        <v>4009</v>
      </c>
      <c r="J9648" t="s">
        <v>11211</v>
      </c>
      <c r="K9648">
        <v>99</v>
      </c>
      <c r="L9648" t="s">
        <v>3999</v>
      </c>
    </row>
    <row r="9649" spans="1:12">
      <c r="A9649" s="15">
        <v>2201060333</v>
      </c>
      <c r="B9649" t="s">
        <v>11040</v>
      </c>
      <c r="C9649" t="s">
        <v>11041</v>
      </c>
      <c r="D9649" t="s">
        <v>11311</v>
      </c>
      <c r="E9649" t="s">
        <v>11197</v>
      </c>
      <c r="F9649" t="s">
        <v>11048</v>
      </c>
      <c r="G9649">
        <v>11</v>
      </c>
      <c r="H9649" t="s">
        <v>11044</v>
      </c>
      <c r="I9649" s="160" t="s">
        <v>4009</v>
      </c>
      <c r="J9649" t="s">
        <v>11211</v>
      </c>
      <c r="K9649">
        <v>99</v>
      </c>
      <c r="L9649" t="s">
        <v>3999</v>
      </c>
    </row>
    <row r="9650" spans="1:12">
      <c r="A9650" s="15">
        <v>2201060334</v>
      </c>
      <c r="B9650" t="s">
        <v>11040</v>
      </c>
      <c r="C9650" t="s">
        <v>11041</v>
      </c>
      <c r="D9650" t="s">
        <v>11311</v>
      </c>
      <c r="E9650" t="s">
        <v>11198</v>
      </c>
      <c r="F9650" t="s">
        <v>11048</v>
      </c>
      <c r="G9650">
        <v>11</v>
      </c>
      <c r="H9650" t="s">
        <v>11044</v>
      </c>
      <c r="I9650" s="160" t="s">
        <v>4009</v>
      </c>
      <c r="J9650" t="s">
        <v>11211</v>
      </c>
      <c r="K9650">
        <v>99</v>
      </c>
      <c r="L9650" t="s">
        <v>3999</v>
      </c>
    </row>
    <row r="9651" spans="1:12">
      <c r="A9651" s="15">
        <v>2201070000</v>
      </c>
      <c r="B9651" t="s">
        <v>11040</v>
      </c>
      <c r="C9651" t="s">
        <v>11041</v>
      </c>
      <c r="D9651" t="s">
        <v>11312</v>
      </c>
      <c r="E9651" t="s">
        <v>11047</v>
      </c>
      <c r="F9651" t="s">
        <v>11313</v>
      </c>
      <c r="G9651">
        <v>11</v>
      </c>
      <c r="H9651" t="s">
        <v>11044</v>
      </c>
      <c r="I9651" s="160" t="s">
        <v>3995</v>
      </c>
      <c r="J9651" t="s">
        <v>11314</v>
      </c>
      <c r="K9651">
        <v>99</v>
      </c>
      <c r="L9651" t="s">
        <v>3999</v>
      </c>
    </row>
    <row r="9652" spans="1:12">
      <c r="A9652" s="15">
        <v>2201070110</v>
      </c>
      <c r="B9652" t="s">
        <v>11040</v>
      </c>
      <c r="C9652" t="s">
        <v>11041</v>
      </c>
      <c r="D9652" t="s">
        <v>11312</v>
      </c>
      <c r="E9652" t="s">
        <v>11051</v>
      </c>
      <c r="F9652" t="s">
        <v>11313</v>
      </c>
      <c r="G9652">
        <v>11</v>
      </c>
      <c r="H9652" t="s">
        <v>11044</v>
      </c>
      <c r="I9652" s="160" t="s">
        <v>3995</v>
      </c>
      <c r="J9652" t="s">
        <v>11314</v>
      </c>
      <c r="K9652">
        <v>99</v>
      </c>
      <c r="L9652" t="s">
        <v>3999</v>
      </c>
    </row>
    <row r="9653" spans="1:12">
      <c r="A9653" s="15">
        <v>2201070111</v>
      </c>
      <c r="B9653" t="s">
        <v>11040</v>
      </c>
      <c r="C9653" t="s">
        <v>11041</v>
      </c>
      <c r="D9653" t="s">
        <v>11312</v>
      </c>
      <c r="E9653" t="s">
        <v>11052</v>
      </c>
      <c r="F9653" t="s">
        <v>11313</v>
      </c>
      <c r="G9653">
        <v>11</v>
      </c>
      <c r="H9653" t="s">
        <v>11044</v>
      </c>
      <c r="I9653" s="160" t="s">
        <v>3995</v>
      </c>
      <c r="J9653" t="s">
        <v>11314</v>
      </c>
      <c r="K9653">
        <v>99</v>
      </c>
      <c r="L9653" t="s">
        <v>3999</v>
      </c>
    </row>
    <row r="9654" spans="1:12">
      <c r="A9654" s="15">
        <v>2201070112</v>
      </c>
      <c r="B9654" t="s">
        <v>11040</v>
      </c>
      <c r="C9654" t="s">
        <v>11041</v>
      </c>
      <c r="D9654" t="s">
        <v>11312</v>
      </c>
      <c r="E9654" t="s">
        <v>11053</v>
      </c>
      <c r="F9654" t="s">
        <v>11313</v>
      </c>
      <c r="G9654">
        <v>11</v>
      </c>
      <c r="H9654" t="s">
        <v>11044</v>
      </c>
      <c r="I9654" s="160" t="s">
        <v>3995</v>
      </c>
      <c r="J9654" t="s">
        <v>11314</v>
      </c>
      <c r="K9654">
        <v>99</v>
      </c>
      <c r="L9654" t="s">
        <v>3999</v>
      </c>
    </row>
    <row r="9655" spans="1:12">
      <c r="A9655" s="15">
        <v>2201070113</v>
      </c>
      <c r="B9655" t="s">
        <v>11040</v>
      </c>
      <c r="C9655" t="s">
        <v>11041</v>
      </c>
      <c r="D9655" t="s">
        <v>11312</v>
      </c>
      <c r="E9655" t="s">
        <v>11054</v>
      </c>
      <c r="F9655" t="s">
        <v>11313</v>
      </c>
      <c r="G9655">
        <v>11</v>
      </c>
      <c r="H9655" t="s">
        <v>11044</v>
      </c>
      <c r="I9655" s="160" t="s">
        <v>3995</v>
      </c>
      <c r="J9655" t="s">
        <v>11314</v>
      </c>
      <c r="K9655">
        <v>99</v>
      </c>
      <c r="L9655" t="s">
        <v>3999</v>
      </c>
    </row>
    <row r="9656" spans="1:12">
      <c r="A9656" s="15">
        <v>2201070114</v>
      </c>
      <c r="B9656" t="s">
        <v>11040</v>
      </c>
      <c r="C9656" t="s">
        <v>11041</v>
      </c>
      <c r="D9656" t="s">
        <v>11312</v>
      </c>
      <c r="E9656" t="s">
        <v>11055</v>
      </c>
      <c r="F9656" t="s">
        <v>11313</v>
      </c>
      <c r="G9656">
        <v>11</v>
      </c>
      <c r="H9656" t="s">
        <v>11044</v>
      </c>
      <c r="I9656" s="160" t="s">
        <v>3995</v>
      </c>
      <c r="J9656" t="s">
        <v>11314</v>
      </c>
      <c r="K9656">
        <v>99</v>
      </c>
      <c r="L9656" t="s">
        <v>3999</v>
      </c>
    </row>
    <row r="9657" spans="1:12">
      <c r="A9657" s="15" t="s">
        <v>11315</v>
      </c>
      <c r="B9657" t="s">
        <v>11040</v>
      </c>
      <c r="C9657" t="s">
        <v>11041</v>
      </c>
      <c r="D9657" t="s">
        <v>11312</v>
      </c>
      <c r="E9657" t="s">
        <v>11057</v>
      </c>
      <c r="F9657" t="s">
        <v>11313</v>
      </c>
      <c r="G9657">
        <v>11</v>
      </c>
      <c r="H9657" t="s">
        <v>11044</v>
      </c>
      <c r="I9657" s="160" t="s">
        <v>3995</v>
      </c>
      <c r="J9657" t="s">
        <v>11314</v>
      </c>
      <c r="K9657">
        <v>99</v>
      </c>
      <c r="L9657" t="s">
        <v>3999</v>
      </c>
    </row>
    <row r="9658" spans="1:12">
      <c r="A9658" s="15" t="s">
        <v>11316</v>
      </c>
      <c r="B9658" t="s">
        <v>11040</v>
      </c>
      <c r="C9658" t="s">
        <v>11041</v>
      </c>
      <c r="D9658" t="s">
        <v>11312</v>
      </c>
      <c r="E9658" t="s">
        <v>11059</v>
      </c>
      <c r="F9658" t="s">
        <v>11313</v>
      </c>
      <c r="G9658">
        <v>11</v>
      </c>
      <c r="H9658" t="s">
        <v>11044</v>
      </c>
      <c r="I9658" s="160" t="s">
        <v>3995</v>
      </c>
      <c r="J9658" t="s">
        <v>11314</v>
      </c>
      <c r="K9658">
        <v>99</v>
      </c>
      <c r="L9658" t="s">
        <v>3999</v>
      </c>
    </row>
    <row r="9659" spans="1:12">
      <c r="A9659" s="15" t="s">
        <v>11317</v>
      </c>
      <c r="B9659" t="s">
        <v>11040</v>
      </c>
      <c r="C9659" t="s">
        <v>11041</v>
      </c>
      <c r="D9659" t="s">
        <v>11312</v>
      </c>
      <c r="E9659" t="s">
        <v>11061</v>
      </c>
      <c r="F9659" t="s">
        <v>11313</v>
      </c>
      <c r="G9659">
        <v>11</v>
      </c>
      <c r="H9659" t="s">
        <v>11044</v>
      </c>
      <c r="I9659" s="160" t="s">
        <v>3995</v>
      </c>
      <c r="J9659" t="s">
        <v>11314</v>
      </c>
      <c r="K9659">
        <v>99</v>
      </c>
      <c r="L9659" t="s">
        <v>3999</v>
      </c>
    </row>
    <row r="9660" spans="1:12">
      <c r="A9660" s="15" t="s">
        <v>11318</v>
      </c>
      <c r="B9660" t="s">
        <v>11040</v>
      </c>
      <c r="C9660" t="s">
        <v>11041</v>
      </c>
      <c r="D9660" t="s">
        <v>11312</v>
      </c>
      <c r="E9660" t="s">
        <v>11063</v>
      </c>
      <c r="F9660" t="s">
        <v>11313</v>
      </c>
      <c r="G9660">
        <v>11</v>
      </c>
      <c r="H9660" t="s">
        <v>11044</v>
      </c>
      <c r="I9660" s="160" t="s">
        <v>3995</v>
      </c>
      <c r="J9660" t="s">
        <v>11314</v>
      </c>
      <c r="K9660">
        <v>99</v>
      </c>
      <c r="L9660" t="s">
        <v>3999</v>
      </c>
    </row>
    <row r="9661" spans="1:12">
      <c r="A9661" s="15">
        <v>2201070130</v>
      </c>
      <c r="B9661" t="s">
        <v>11040</v>
      </c>
      <c r="C9661" t="s">
        <v>11041</v>
      </c>
      <c r="D9661" t="s">
        <v>11312</v>
      </c>
      <c r="E9661" t="s">
        <v>11064</v>
      </c>
      <c r="F9661" t="s">
        <v>11313</v>
      </c>
      <c r="G9661">
        <v>11</v>
      </c>
      <c r="H9661" t="s">
        <v>11044</v>
      </c>
      <c r="I9661" s="160" t="s">
        <v>3995</v>
      </c>
      <c r="J9661" t="s">
        <v>11314</v>
      </c>
      <c r="K9661">
        <v>99</v>
      </c>
      <c r="L9661" t="s">
        <v>3999</v>
      </c>
    </row>
    <row r="9662" spans="1:12">
      <c r="A9662" s="15">
        <v>2201070131</v>
      </c>
      <c r="B9662" t="s">
        <v>11040</v>
      </c>
      <c r="C9662" t="s">
        <v>11041</v>
      </c>
      <c r="D9662" t="s">
        <v>11312</v>
      </c>
      <c r="E9662" t="s">
        <v>11065</v>
      </c>
      <c r="F9662" t="s">
        <v>11313</v>
      </c>
      <c r="G9662">
        <v>11</v>
      </c>
      <c r="H9662" t="s">
        <v>11044</v>
      </c>
      <c r="I9662" s="160" t="s">
        <v>3995</v>
      </c>
      <c r="J9662" t="s">
        <v>11314</v>
      </c>
      <c r="K9662">
        <v>99</v>
      </c>
      <c r="L9662" t="s">
        <v>3999</v>
      </c>
    </row>
    <row r="9663" spans="1:12">
      <c r="A9663" s="15">
        <v>2201070132</v>
      </c>
      <c r="B9663" t="s">
        <v>11040</v>
      </c>
      <c r="C9663" t="s">
        <v>11041</v>
      </c>
      <c r="D9663" t="s">
        <v>11312</v>
      </c>
      <c r="E9663" t="s">
        <v>11066</v>
      </c>
      <c r="F9663" t="s">
        <v>11313</v>
      </c>
      <c r="G9663">
        <v>11</v>
      </c>
      <c r="H9663" t="s">
        <v>11044</v>
      </c>
      <c r="I9663" s="160" t="s">
        <v>3995</v>
      </c>
      <c r="J9663" t="s">
        <v>11314</v>
      </c>
      <c r="K9663">
        <v>99</v>
      </c>
      <c r="L9663" t="s">
        <v>3999</v>
      </c>
    </row>
    <row r="9664" spans="1:12">
      <c r="A9664" s="15">
        <v>2201070133</v>
      </c>
      <c r="B9664" t="s">
        <v>11040</v>
      </c>
      <c r="C9664" t="s">
        <v>11041</v>
      </c>
      <c r="D9664" t="s">
        <v>11312</v>
      </c>
      <c r="E9664" t="s">
        <v>11067</v>
      </c>
      <c r="F9664" t="s">
        <v>11313</v>
      </c>
      <c r="G9664">
        <v>11</v>
      </c>
      <c r="H9664" t="s">
        <v>11044</v>
      </c>
      <c r="I9664" s="160" t="s">
        <v>3995</v>
      </c>
      <c r="J9664" t="s">
        <v>11314</v>
      </c>
      <c r="K9664">
        <v>99</v>
      </c>
      <c r="L9664" t="s">
        <v>3999</v>
      </c>
    </row>
    <row r="9665" spans="1:12">
      <c r="A9665" s="15">
        <v>2201070134</v>
      </c>
      <c r="B9665" t="s">
        <v>11040</v>
      </c>
      <c r="C9665" t="s">
        <v>11041</v>
      </c>
      <c r="D9665" t="s">
        <v>11312</v>
      </c>
      <c r="E9665" t="s">
        <v>11068</v>
      </c>
      <c r="F9665" t="s">
        <v>11313</v>
      </c>
      <c r="G9665">
        <v>11</v>
      </c>
      <c r="H9665" t="s">
        <v>11044</v>
      </c>
      <c r="I9665" s="160" t="s">
        <v>3995</v>
      </c>
      <c r="J9665" t="s">
        <v>11314</v>
      </c>
      <c r="K9665">
        <v>99</v>
      </c>
      <c r="L9665" t="s">
        <v>3999</v>
      </c>
    </row>
    <row r="9666" spans="1:12">
      <c r="A9666" s="15" t="s">
        <v>11319</v>
      </c>
      <c r="B9666" t="s">
        <v>11040</v>
      </c>
      <c r="C9666" t="s">
        <v>11041</v>
      </c>
      <c r="D9666" t="s">
        <v>11312</v>
      </c>
      <c r="E9666" t="s">
        <v>11070</v>
      </c>
      <c r="F9666" t="s">
        <v>11313</v>
      </c>
      <c r="G9666">
        <v>11</v>
      </c>
      <c r="H9666" t="s">
        <v>11044</v>
      </c>
      <c r="I9666" s="160" t="s">
        <v>3995</v>
      </c>
      <c r="J9666" t="s">
        <v>11314</v>
      </c>
      <c r="K9666">
        <v>99</v>
      </c>
      <c r="L9666" t="s">
        <v>3999</v>
      </c>
    </row>
    <row r="9667" spans="1:12">
      <c r="A9667" s="15" t="s">
        <v>11320</v>
      </c>
      <c r="B9667" t="s">
        <v>11040</v>
      </c>
      <c r="C9667" t="s">
        <v>11041</v>
      </c>
      <c r="D9667" t="s">
        <v>11312</v>
      </c>
      <c r="E9667" t="s">
        <v>11072</v>
      </c>
      <c r="F9667" t="s">
        <v>11313</v>
      </c>
      <c r="G9667">
        <v>11</v>
      </c>
      <c r="H9667" t="s">
        <v>11044</v>
      </c>
      <c r="I9667" s="160" t="s">
        <v>3995</v>
      </c>
      <c r="J9667" t="s">
        <v>11314</v>
      </c>
      <c r="K9667">
        <v>99</v>
      </c>
      <c r="L9667" t="s">
        <v>3999</v>
      </c>
    </row>
    <row r="9668" spans="1:12">
      <c r="A9668" s="15" t="s">
        <v>11321</v>
      </c>
      <c r="B9668" t="s">
        <v>11040</v>
      </c>
      <c r="C9668" t="s">
        <v>11041</v>
      </c>
      <c r="D9668" t="s">
        <v>11312</v>
      </c>
      <c r="E9668" t="s">
        <v>11074</v>
      </c>
      <c r="F9668" t="s">
        <v>11313</v>
      </c>
      <c r="G9668">
        <v>11</v>
      </c>
      <c r="H9668" t="s">
        <v>11044</v>
      </c>
      <c r="I9668" s="160" t="s">
        <v>3995</v>
      </c>
      <c r="J9668" t="s">
        <v>11314</v>
      </c>
      <c r="K9668">
        <v>99</v>
      </c>
      <c r="L9668" t="s">
        <v>3999</v>
      </c>
    </row>
    <row r="9669" spans="1:12">
      <c r="A9669" s="15" t="s">
        <v>11322</v>
      </c>
      <c r="B9669" t="s">
        <v>11040</v>
      </c>
      <c r="C9669" t="s">
        <v>11041</v>
      </c>
      <c r="D9669" t="s">
        <v>11312</v>
      </c>
      <c r="E9669" t="s">
        <v>11076</v>
      </c>
      <c r="F9669" t="s">
        <v>11313</v>
      </c>
      <c r="G9669">
        <v>11</v>
      </c>
      <c r="H9669" t="s">
        <v>11044</v>
      </c>
      <c r="I9669" s="160" t="s">
        <v>3995</v>
      </c>
      <c r="J9669" t="s">
        <v>11314</v>
      </c>
      <c r="K9669">
        <v>99</v>
      </c>
      <c r="L9669" t="s">
        <v>3999</v>
      </c>
    </row>
    <row r="9670" spans="1:12">
      <c r="A9670" s="15">
        <v>2201070150</v>
      </c>
      <c r="B9670" t="s">
        <v>11040</v>
      </c>
      <c r="C9670" t="s">
        <v>11041</v>
      </c>
      <c r="D9670" t="s">
        <v>11312</v>
      </c>
      <c r="E9670" t="s">
        <v>11077</v>
      </c>
      <c r="F9670" t="s">
        <v>11313</v>
      </c>
      <c r="G9670">
        <v>11</v>
      </c>
      <c r="H9670" t="s">
        <v>11044</v>
      </c>
      <c r="I9670" s="160" t="s">
        <v>3995</v>
      </c>
      <c r="J9670" t="s">
        <v>11314</v>
      </c>
      <c r="K9670">
        <v>99</v>
      </c>
      <c r="L9670" t="s">
        <v>3999</v>
      </c>
    </row>
    <row r="9671" spans="1:12">
      <c r="A9671" s="15">
        <v>2201070151</v>
      </c>
      <c r="B9671" t="s">
        <v>11040</v>
      </c>
      <c r="C9671" t="s">
        <v>11041</v>
      </c>
      <c r="D9671" t="s">
        <v>11312</v>
      </c>
      <c r="E9671" t="s">
        <v>11078</v>
      </c>
      <c r="F9671" t="s">
        <v>11313</v>
      </c>
      <c r="G9671">
        <v>11</v>
      </c>
      <c r="H9671" t="s">
        <v>11044</v>
      </c>
      <c r="I9671" s="160" t="s">
        <v>3995</v>
      </c>
      <c r="J9671" t="s">
        <v>11314</v>
      </c>
      <c r="K9671">
        <v>99</v>
      </c>
      <c r="L9671" t="s">
        <v>3999</v>
      </c>
    </row>
    <row r="9672" spans="1:12">
      <c r="A9672" s="15">
        <v>2201070152</v>
      </c>
      <c r="B9672" t="s">
        <v>11040</v>
      </c>
      <c r="C9672" t="s">
        <v>11041</v>
      </c>
      <c r="D9672" t="s">
        <v>11312</v>
      </c>
      <c r="E9672" t="s">
        <v>11079</v>
      </c>
      <c r="F9672" t="s">
        <v>11313</v>
      </c>
      <c r="G9672">
        <v>11</v>
      </c>
      <c r="H9672" t="s">
        <v>11044</v>
      </c>
      <c r="I9672" s="160" t="s">
        <v>3995</v>
      </c>
      <c r="J9672" t="s">
        <v>11314</v>
      </c>
      <c r="K9672">
        <v>99</v>
      </c>
      <c r="L9672" t="s">
        <v>3999</v>
      </c>
    </row>
    <row r="9673" spans="1:12">
      <c r="A9673" s="15">
        <v>2201070153</v>
      </c>
      <c r="B9673" t="s">
        <v>11040</v>
      </c>
      <c r="C9673" t="s">
        <v>11041</v>
      </c>
      <c r="D9673" t="s">
        <v>11312</v>
      </c>
      <c r="E9673" t="s">
        <v>11080</v>
      </c>
      <c r="F9673" t="s">
        <v>11313</v>
      </c>
      <c r="G9673">
        <v>11</v>
      </c>
      <c r="H9673" t="s">
        <v>11044</v>
      </c>
      <c r="I9673" s="160" t="s">
        <v>3995</v>
      </c>
      <c r="J9673" t="s">
        <v>11314</v>
      </c>
      <c r="K9673">
        <v>99</v>
      </c>
      <c r="L9673" t="s">
        <v>3999</v>
      </c>
    </row>
    <row r="9674" spans="1:12">
      <c r="A9674" s="15">
        <v>2201070154</v>
      </c>
      <c r="B9674" t="s">
        <v>11040</v>
      </c>
      <c r="C9674" t="s">
        <v>11041</v>
      </c>
      <c r="D9674" t="s">
        <v>11312</v>
      </c>
      <c r="E9674" t="s">
        <v>11081</v>
      </c>
      <c r="F9674" t="s">
        <v>11313</v>
      </c>
      <c r="G9674">
        <v>11</v>
      </c>
      <c r="H9674" t="s">
        <v>11044</v>
      </c>
      <c r="I9674" s="160" t="s">
        <v>3995</v>
      </c>
      <c r="J9674" t="s">
        <v>11314</v>
      </c>
      <c r="K9674">
        <v>99</v>
      </c>
      <c r="L9674" t="s">
        <v>3999</v>
      </c>
    </row>
    <row r="9675" spans="1:12">
      <c r="A9675" s="15" t="s">
        <v>11323</v>
      </c>
      <c r="B9675" t="s">
        <v>11040</v>
      </c>
      <c r="C9675" t="s">
        <v>11041</v>
      </c>
      <c r="D9675" t="s">
        <v>11312</v>
      </c>
      <c r="E9675" t="s">
        <v>11083</v>
      </c>
      <c r="F9675" t="s">
        <v>11313</v>
      </c>
      <c r="G9675">
        <v>11</v>
      </c>
      <c r="H9675" t="s">
        <v>11044</v>
      </c>
      <c r="I9675" s="160" t="s">
        <v>3995</v>
      </c>
      <c r="J9675" t="s">
        <v>11314</v>
      </c>
      <c r="K9675">
        <v>99</v>
      </c>
      <c r="L9675" t="s">
        <v>3999</v>
      </c>
    </row>
    <row r="9676" spans="1:12">
      <c r="A9676" s="15" t="s">
        <v>11324</v>
      </c>
      <c r="B9676" t="s">
        <v>11040</v>
      </c>
      <c r="C9676" t="s">
        <v>11041</v>
      </c>
      <c r="D9676" t="s">
        <v>11312</v>
      </c>
      <c r="E9676" t="s">
        <v>11085</v>
      </c>
      <c r="F9676" t="s">
        <v>11313</v>
      </c>
      <c r="G9676">
        <v>11</v>
      </c>
      <c r="H9676" t="s">
        <v>11044</v>
      </c>
      <c r="I9676" s="160" t="s">
        <v>3995</v>
      </c>
      <c r="J9676" t="s">
        <v>11314</v>
      </c>
      <c r="K9676">
        <v>99</v>
      </c>
      <c r="L9676" t="s">
        <v>3999</v>
      </c>
    </row>
    <row r="9677" spans="1:12">
      <c r="A9677" s="15" t="s">
        <v>11325</v>
      </c>
      <c r="B9677" t="s">
        <v>11040</v>
      </c>
      <c r="C9677" t="s">
        <v>11041</v>
      </c>
      <c r="D9677" t="s">
        <v>11312</v>
      </c>
      <c r="E9677" t="s">
        <v>11087</v>
      </c>
      <c r="F9677" t="s">
        <v>11313</v>
      </c>
      <c r="G9677">
        <v>11</v>
      </c>
      <c r="H9677" t="s">
        <v>11044</v>
      </c>
      <c r="I9677" s="160" t="s">
        <v>3995</v>
      </c>
      <c r="J9677" t="s">
        <v>11314</v>
      </c>
      <c r="K9677">
        <v>99</v>
      </c>
      <c r="L9677" t="s">
        <v>3999</v>
      </c>
    </row>
    <row r="9678" spans="1:12">
      <c r="A9678" s="15" t="s">
        <v>11326</v>
      </c>
      <c r="B9678" t="s">
        <v>11040</v>
      </c>
      <c r="C9678" t="s">
        <v>11041</v>
      </c>
      <c r="D9678" t="s">
        <v>11312</v>
      </c>
      <c r="E9678" t="s">
        <v>11089</v>
      </c>
      <c r="F9678" t="s">
        <v>11313</v>
      </c>
      <c r="G9678">
        <v>11</v>
      </c>
      <c r="H9678" t="s">
        <v>11044</v>
      </c>
      <c r="I9678" s="160" t="s">
        <v>3995</v>
      </c>
      <c r="J9678" t="s">
        <v>11314</v>
      </c>
      <c r="K9678">
        <v>99</v>
      </c>
      <c r="L9678" t="s">
        <v>3999</v>
      </c>
    </row>
    <row r="9679" spans="1:12">
      <c r="A9679" s="15">
        <v>2201070170</v>
      </c>
      <c r="B9679" t="s">
        <v>11040</v>
      </c>
      <c r="C9679" t="s">
        <v>11041</v>
      </c>
      <c r="D9679" t="s">
        <v>11312</v>
      </c>
      <c r="E9679" t="s">
        <v>11090</v>
      </c>
      <c r="F9679" t="s">
        <v>11313</v>
      </c>
      <c r="G9679">
        <v>11</v>
      </c>
      <c r="H9679" t="s">
        <v>11044</v>
      </c>
      <c r="I9679" s="160" t="s">
        <v>3995</v>
      </c>
      <c r="J9679" t="s">
        <v>11314</v>
      </c>
      <c r="K9679">
        <v>99</v>
      </c>
      <c r="L9679" t="s">
        <v>3999</v>
      </c>
    </row>
    <row r="9680" spans="1:12">
      <c r="A9680" s="15">
        <v>2201070171</v>
      </c>
      <c r="B9680" t="s">
        <v>11040</v>
      </c>
      <c r="C9680" t="s">
        <v>11041</v>
      </c>
      <c r="D9680" t="s">
        <v>11312</v>
      </c>
      <c r="E9680" t="s">
        <v>11091</v>
      </c>
      <c r="F9680" t="s">
        <v>11313</v>
      </c>
      <c r="G9680">
        <v>11</v>
      </c>
      <c r="H9680" t="s">
        <v>11044</v>
      </c>
      <c r="I9680" s="160" t="s">
        <v>3995</v>
      </c>
      <c r="J9680" t="s">
        <v>11314</v>
      </c>
      <c r="K9680">
        <v>99</v>
      </c>
      <c r="L9680" t="s">
        <v>3999</v>
      </c>
    </row>
    <row r="9681" spans="1:12">
      <c r="A9681" s="15">
        <v>2201070172</v>
      </c>
      <c r="B9681" t="s">
        <v>11040</v>
      </c>
      <c r="C9681" t="s">
        <v>11041</v>
      </c>
      <c r="D9681" t="s">
        <v>11312</v>
      </c>
      <c r="E9681" t="s">
        <v>11092</v>
      </c>
      <c r="F9681" t="s">
        <v>11313</v>
      </c>
      <c r="G9681">
        <v>11</v>
      </c>
      <c r="H9681" t="s">
        <v>11044</v>
      </c>
      <c r="I9681" s="160" t="s">
        <v>3995</v>
      </c>
      <c r="J9681" t="s">
        <v>11314</v>
      </c>
      <c r="K9681">
        <v>99</v>
      </c>
      <c r="L9681" t="s">
        <v>3999</v>
      </c>
    </row>
    <row r="9682" spans="1:12">
      <c r="A9682" s="15">
        <v>2201070173</v>
      </c>
      <c r="B9682" t="s">
        <v>11040</v>
      </c>
      <c r="C9682" t="s">
        <v>11041</v>
      </c>
      <c r="D9682" t="s">
        <v>11312</v>
      </c>
      <c r="E9682" t="s">
        <v>11093</v>
      </c>
      <c r="F9682" t="s">
        <v>11313</v>
      </c>
      <c r="G9682">
        <v>11</v>
      </c>
      <c r="H9682" t="s">
        <v>11044</v>
      </c>
      <c r="I9682" s="160" t="s">
        <v>3995</v>
      </c>
      <c r="J9682" t="s">
        <v>11314</v>
      </c>
      <c r="K9682">
        <v>99</v>
      </c>
      <c r="L9682" t="s">
        <v>3999</v>
      </c>
    </row>
    <row r="9683" spans="1:12">
      <c r="A9683" s="15">
        <v>2201070174</v>
      </c>
      <c r="B9683" t="s">
        <v>11040</v>
      </c>
      <c r="C9683" t="s">
        <v>11041</v>
      </c>
      <c r="D9683" t="s">
        <v>11312</v>
      </c>
      <c r="E9683" t="s">
        <v>11094</v>
      </c>
      <c r="F9683" t="s">
        <v>11313</v>
      </c>
      <c r="G9683">
        <v>11</v>
      </c>
      <c r="H9683" t="s">
        <v>11044</v>
      </c>
      <c r="I9683" s="160" t="s">
        <v>3995</v>
      </c>
      <c r="J9683" t="s">
        <v>11314</v>
      </c>
      <c r="K9683">
        <v>99</v>
      </c>
      <c r="L9683" t="s">
        <v>3999</v>
      </c>
    </row>
    <row r="9684" spans="1:12">
      <c r="A9684" s="15" t="s">
        <v>11327</v>
      </c>
      <c r="B9684" t="s">
        <v>11040</v>
      </c>
      <c r="C9684" t="s">
        <v>11041</v>
      </c>
      <c r="D9684" t="s">
        <v>11312</v>
      </c>
      <c r="E9684" t="s">
        <v>11096</v>
      </c>
      <c r="F9684" t="s">
        <v>11313</v>
      </c>
      <c r="G9684">
        <v>11</v>
      </c>
      <c r="H9684" t="s">
        <v>11044</v>
      </c>
      <c r="I9684" s="160" t="s">
        <v>3995</v>
      </c>
      <c r="J9684" t="s">
        <v>11314</v>
      </c>
      <c r="K9684">
        <v>99</v>
      </c>
      <c r="L9684" t="s">
        <v>3999</v>
      </c>
    </row>
    <row r="9685" spans="1:12">
      <c r="A9685" s="15" t="s">
        <v>11328</v>
      </c>
      <c r="B9685" t="s">
        <v>11040</v>
      </c>
      <c r="C9685" t="s">
        <v>11041</v>
      </c>
      <c r="D9685" t="s">
        <v>11312</v>
      </c>
      <c r="E9685" t="s">
        <v>11098</v>
      </c>
      <c r="F9685" t="s">
        <v>11313</v>
      </c>
      <c r="G9685">
        <v>11</v>
      </c>
      <c r="H9685" t="s">
        <v>11044</v>
      </c>
      <c r="I9685" s="160" t="s">
        <v>3995</v>
      </c>
      <c r="J9685" t="s">
        <v>11314</v>
      </c>
      <c r="K9685">
        <v>99</v>
      </c>
      <c r="L9685" t="s">
        <v>3999</v>
      </c>
    </row>
    <row r="9686" spans="1:12">
      <c r="A9686" s="15" t="s">
        <v>11329</v>
      </c>
      <c r="B9686" t="s">
        <v>11040</v>
      </c>
      <c r="C9686" t="s">
        <v>11041</v>
      </c>
      <c r="D9686" t="s">
        <v>11312</v>
      </c>
      <c r="E9686" t="s">
        <v>11100</v>
      </c>
      <c r="F9686" t="s">
        <v>11313</v>
      </c>
      <c r="G9686">
        <v>11</v>
      </c>
      <c r="H9686" t="s">
        <v>11044</v>
      </c>
      <c r="I9686" s="160" t="s">
        <v>3995</v>
      </c>
      <c r="J9686" t="s">
        <v>11314</v>
      </c>
      <c r="K9686">
        <v>99</v>
      </c>
      <c r="L9686" t="s">
        <v>3999</v>
      </c>
    </row>
    <row r="9687" spans="1:12">
      <c r="A9687" s="15" t="s">
        <v>11330</v>
      </c>
      <c r="B9687" t="s">
        <v>11040</v>
      </c>
      <c r="C9687" t="s">
        <v>11041</v>
      </c>
      <c r="D9687" t="s">
        <v>11312</v>
      </c>
      <c r="E9687" t="s">
        <v>11102</v>
      </c>
      <c r="F9687" t="s">
        <v>11313</v>
      </c>
      <c r="G9687">
        <v>11</v>
      </c>
      <c r="H9687" t="s">
        <v>11044</v>
      </c>
      <c r="I9687" s="160" t="s">
        <v>3995</v>
      </c>
      <c r="J9687" t="s">
        <v>11314</v>
      </c>
      <c r="K9687">
        <v>99</v>
      </c>
      <c r="L9687" t="s">
        <v>3999</v>
      </c>
    </row>
    <row r="9688" spans="1:12">
      <c r="A9688" s="15">
        <v>2201070190</v>
      </c>
      <c r="B9688" t="s">
        <v>11040</v>
      </c>
      <c r="C9688" t="s">
        <v>11041</v>
      </c>
      <c r="D9688" t="s">
        <v>11312</v>
      </c>
      <c r="E9688" t="s">
        <v>11103</v>
      </c>
      <c r="F9688" t="s">
        <v>11313</v>
      </c>
      <c r="G9688">
        <v>11</v>
      </c>
      <c r="H9688" t="s">
        <v>11044</v>
      </c>
      <c r="I9688" s="160" t="s">
        <v>3995</v>
      </c>
      <c r="J9688" t="s">
        <v>11314</v>
      </c>
      <c r="K9688">
        <v>99</v>
      </c>
      <c r="L9688" t="s">
        <v>3999</v>
      </c>
    </row>
    <row r="9689" spans="1:12">
      <c r="A9689" s="15">
        <v>2201070191</v>
      </c>
      <c r="B9689" t="s">
        <v>11040</v>
      </c>
      <c r="C9689" t="s">
        <v>11041</v>
      </c>
      <c r="D9689" t="s">
        <v>11312</v>
      </c>
      <c r="E9689" t="s">
        <v>11104</v>
      </c>
      <c r="F9689" t="s">
        <v>11313</v>
      </c>
      <c r="G9689">
        <v>11</v>
      </c>
      <c r="H9689" t="s">
        <v>11044</v>
      </c>
      <c r="I9689" s="160" t="s">
        <v>3995</v>
      </c>
      <c r="J9689" t="s">
        <v>11314</v>
      </c>
      <c r="K9689">
        <v>99</v>
      </c>
      <c r="L9689" t="s">
        <v>3999</v>
      </c>
    </row>
    <row r="9690" spans="1:12">
      <c r="A9690" s="15">
        <v>2201070192</v>
      </c>
      <c r="B9690" t="s">
        <v>11040</v>
      </c>
      <c r="C9690" t="s">
        <v>11041</v>
      </c>
      <c r="D9690" t="s">
        <v>11312</v>
      </c>
      <c r="E9690" t="s">
        <v>11105</v>
      </c>
      <c r="F9690" t="s">
        <v>11313</v>
      </c>
      <c r="G9690">
        <v>11</v>
      </c>
      <c r="H9690" t="s">
        <v>11044</v>
      </c>
      <c r="I9690" s="160" t="s">
        <v>3995</v>
      </c>
      <c r="J9690" t="s">
        <v>11314</v>
      </c>
      <c r="K9690">
        <v>99</v>
      </c>
      <c r="L9690" t="s">
        <v>3999</v>
      </c>
    </row>
    <row r="9691" spans="1:12">
      <c r="A9691" s="15">
        <v>2201070193</v>
      </c>
      <c r="B9691" t="s">
        <v>11040</v>
      </c>
      <c r="C9691" t="s">
        <v>11041</v>
      </c>
      <c r="D9691" t="s">
        <v>11312</v>
      </c>
      <c r="E9691" t="s">
        <v>11106</v>
      </c>
      <c r="F9691" t="s">
        <v>11313</v>
      </c>
      <c r="G9691">
        <v>11</v>
      </c>
      <c r="H9691" t="s">
        <v>11044</v>
      </c>
      <c r="I9691" s="160" t="s">
        <v>3995</v>
      </c>
      <c r="J9691" t="s">
        <v>11314</v>
      </c>
      <c r="K9691">
        <v>99</v>
      </c>
      <c r="L9691" t="s">
        <v>3999</v>
      </c>
    </row>
    <row r="9692" spans="1:12">
      <c r="A9692" s="15">
        <v>2201070194</v>
      </c>
      <c r="B9692" t="s">
        <v>11040</v>
      </c>
      <c r="C9692" t="s">
        <v>11041</v>
      </c>
      <c r="D9692" t="s">
        <v>11312</v>
      </c>
      <c r="E9692" t="s">
        <v>11107</v>
      </c>
      <c r="F9692" t="s">
        <v>11313</v>
      </c>
      <c r="G9692">
        <v>11</v>
      </c>
      <c r="H9692" t="s">
        <v>11044</v>
      </c>
      <c r="I9692" s="160" t="s">
        <v>3995</v>
      </c>
      <c r="J9692" t="s">
        <v>11314</v>
      </c>
      <c r="K9692">
        <v>99</v>
      </c>
      <c r="L9692" t="s">
        <v>3999</v>
      </c>
    </row>
    <row r="9693" spans="1:12">
      <c r="A9693" s="15" t="s">
        <v>11331</v>
      </c>
      <c r="B9693" t="s">
        <v>11040</v>
      </c>
      <c r="C9693" t="s">
        <v>11041</v>
      </c>
      <c r="D9693" t="s">
        <v>11312</v>
      </c>
      <c r="E9693" t="s">
        <v>11109</v>
      </c>
      <c r="F9693" t="s">
        <v>11313</v>
      </c>
      <c r="G9693">
        <v>11</v>
      </c>
      <c r="H9693" t="s">
        <v>11044</v>
      </c>
      <c r="I9693" s="160" t="s">
        <v>3995</v>
      </c>
      <c r="J9693" t="s">
        <v>11314</v>
      </c>
      <c r="K9693">
        <v>99</v>
      </c>
      <c r="L9693" t="s">
        <v>3999</v>
      </c>
    </row>
    <row r="9694" spans="1:12">
      <c r="A9694" s="15" t="s">
        <v>11332</v>
      </c>
      <c r="B9694" t="s">
        <v>11040</v>
      </c>
      <c r="C9694" t="s">
        <v>11041</v>
      </c>
      <c r="D9694" t="s">
        <v>11312</v>
      </c>
      <c r="E9694" t="s">
        <v>11111</v>
      </c>
      <c r="F9694" t="s">
        <v>11313</v>
      </c>
      <c r="G9694">
        <v>11</v>
      </c>
      <c r="H9694" t="s">
        <v>11044</v>
      </c>
      <c r="I9694" s="160" t="s">
        <v>3995</v>
      </c>
      <c r="J9694" t="s">
        <v>11314</v>
      </c>
      <c r="K9694">
        <v>99</v>
      </c>
      <c r="L9694" t="s">
        <v>3999</v>
      </c>
    </row>
    <row r="9695" spans="1:12">
      <c r="A9695" s="15" t="s">
        <v>11333</v>
      </c>
      <c r="B9695" t="s">
        <v>11040</v>
      </c>
      <c r="C9695" t="s">
        <v>11041</v>
      </c>
      <c r="D9695" t="s">
        <v>11312</v>
      </c>
      <c r="E9695" t="s">
        <v>11113</v>
      </c>
      <c r="F9695" t="s">
        <v>11313</v>
      </c>
      <c r="G9695">
        <v>11</v>
      </c>
      <c r="H9695" t="s">
        <v>11044</v>
      </c>
      <c r="I9695" s="160" t="s">
        <v>3995</v>
      </c>
      <c r="J9695" t="s">
        <v>11314</v>
      </c>
      <c r="K9695">
        <v>99</v>
      </c>
      <c r="L9695" t="s">
        <v>3999</v>
      </c>
    </row>
    <row r="9696" spans="1:12">
      <c r="A9696" s="15" t="s">
        <v>11334</v>
      </c>
      <c r="B9696" t="s">
        <v>11040</v>
      </c>
      <c r="C9696" t="s">
        <v>11041</v>
      </c>
      <c r="D9696" t="s">
        <v>11312</v>
      </c>
      <c r="E9696" t="s">
        <v>11115</v>
      </c>
      <c r="F9696" t="s">
        <v>11313</v>
      </c>
      <c r="G9696">
        <v>11</v>
      </c>
      <c r="H9696" t="s">
        <v>11044</v>
      </c>
      <c r="I9696" s="160" t="s">
        <v>3995</v>
      </c>
      <c r="J9696" t="s">
        <v>11314</v>
      </c>
      <c r="K9696">
        <v>99</v>
      </c>
      <c r="L9696" t="s">
        <v>3999</v>
      </c>
    </row>
    <row r="9697" spans="1:12">
      <c r="A9697" s="15">
        <v>2201070210</v>
      </c>
      <c r="B9697" t="s">
        <v>11040</v>
      </c>
      <c r="C9697" t="s">
        <v>11041</v>
      </c>
      <c r="D9697" t="s">
        <v>11312</v>
      </c>
      <c r="E9697" t="s">
        <v>11116</v>
      </c>
      <c r="F9697" t="s">
        <v>11313</v>
      </c>
      <c r="G9697">
        <v>11</v>
      </c>
      <c r="H9697" t="s">
        <v>11044</v>
      </c>
      <c r="I9697" s="160" t="s">
        <v>3995</v>
      </c>
      <c r="J9697" t="s">
        <v>11314</v>
      </c>
      <c r="K9697">
        <v>99</v>
      </c>
      <c r="L9697" t="s">
        <v>3999</v>
      </c>
    </row>
    <row r="9698" spans="1:12">
      <c r="A9698" s="15">
        <v>2201070211</v>
      </c>
      <c r="B9698" t="s">
        <v>11040</v>
      </c>
      <c r="C9698" t="s">
        <v>11041</v>
      </c>
      <c r="D9698" t="s">
        <v>11312</v>
      </c>
      <c r="E9698" t="s">
        <v>11117</v>
      </c>
      <c r="F9698" t="s">
        <v>11313</v>
      </c>
      <c r="G9698">
        <v>11</v>
      </c>
      <c r="H9698" t="s">
        <v>11044</v>
      </c>
      <c r="I9698" s="160" t="s">
        <v>3995</v>
      </c>
      <c r="J9698" t="s">
        <v>11314</v>
      </c>
      <c r="K9698">
        <v>99</v>
      </c>
      <c r="L9698" t="s">
        <v>3999</v>
      </c>
    </row>
    <row r="9699" spans="1:12">
      <c r="A9699" s="15">
        <v>2201070212</v>
      </c>
      <c r="B9699" t="s">
        <v>11040</v>
      </c>
      <c r="C9699" t="s">
        <v>11041</v>
      </c>
      <c r="D9699" t="s">
        <v>11312</v>
      </c>
      <c r="E9699" t="s">
        <v>11118</v>
      </c>
      <c r="F9699" t="s">
        <v>11313</v>
      </c>
      <c r="G9699">
        <v>11</v>
      </c>
      <c r="H9699" t="s">
        <v>11044</v>
      </c>
      <c r="I9699" s="160" t="s">
        <v>3995</v>
      </c>
      <c r="J9699" t="s">
        <v>11314</v>
      </c>
      <c r="K9699">
        <v>99</v>
      </c>
      <c r="L9699" t="s">
        <v>3999</v>
      </c>
    </row>
    <row r="9700" spans="1:12">
      <c r="A9700" s="15">
        <v>2201070213</v>
      </c>
      <c r="B9700" t="s">
        <v>11040</v>
      </c>
      <c r="C9700" t="s">
        <v>11041</v>
      </c>
      <c r="D9700" t="s">
        <v>11312</v>
      </c>
      <c r="E9700" t="s">
        <v>11119</v>
      </c>
      <c r="F9700" t="s">
        <v>11313</v>
      </c>
      <c r="G9700">
        <v>11</v>
      </c>
      <c r="H9700" t="s">
        <v>11044</v>
      </c>
      <c r="I9700" s="160" t="s">
        <v>3995</v>
      </c>
      <c r="J9700" t="s">
        <v>11314</v>
      </c>
      <c r="K9700">
        <v>99</v>
      </c>
      <c r="L9700" t="s">
        <v>3999</v>
      </c>
    </row>
    <row r="9701" spans="1:12">
      <c r="A9701" s="15">
        <v>2201070214</v>
      </c>
      <c r="B9701" t="s">
        <v>11040</v>
      </c>
      <c r="C9701" t="s">
        <v>11041</v>
      </c>
      <c r="D9701" t="s">
        <v>11312</v>
      </c>
      <c r="E9701" t="s">
        <v>11120</v>
      </c>
      <c r="F9701" t="s">
        <v>11313</v>
      </c>
      <c r="G9701">
        <v>11</v>
      </c>
      <c r="H9701" t="s">
        <v>11044</v>
      </c>
      <c r="I9701" s="160" t="s">
        <v>3995</v>
      </c>
      <c r="J9701" t="s">
        <v>11314</v>
      </c>
      <c r="K9701">
        <v>99</v>
      </c>
      <c r="L9701" t="s">
        <v>3999</v>
      </c>
    </row>
    <row r="9702" spans="1:12">
      <c r="A9702" s="15" t="s">
        <v>11335</v>
      </c>
      <c r="B9702" t="s">
        <v>11040</v>
      </c>
      <c r="C9702" t="s">
        <v>11041</v>
      </c>
      <c r="D9702" t="s">
        <v>11312</v>
      </c>
      <c r="E9702" t="s">
        <v>11122</v>
      </c>
      <c r="F9702" t="s">
        <v>11313</v>
      </c>
      <c r="G9702">
        <v>11</v>
      </c>
      <c r="H9702" t="s">
        <v>11044</v>
      </c>
      <c r="I9702" s="160" t="s">
        <v>3995</v>
      </c>
      <c r="J9702" t="s">
        <v>11314</v>
      </c>
      <c r="K9702">
        <v>99</v>
      </c>
      <c r="L9702" t="s">
        <v>3999</v>
      </c>
    </row>
    <row r="9703" spans="1:12">
      <c r="A9703" s="15" t="s">
        <v>11336</v>
      </c>
      <c r="B9703" t="s">
        <v>11040</v>
      </c>
      <c r="C9703" t="s">
        <v>11041</v>
      </c>
      <c r="D9703" t="s">
        <v>11312</v>
      </c>
      <c r="E9703" t="s">
        <v>11124</v>
      </c>
      <c r="F9703" t="s">
        <v>11313</v>
      </c>
      <c r="G9703">
        <v>11</v>
      </c>
      <c r="H9703" t="s">
        <v>11044</v>
      </c>
      <c r="I9703" s="160" t="s">
        <v>3995</v>
      </c>
      <c r="J9703" t="s">
        <v>11314</v>
      </c>
      <c r="K9703">
        <v>99</v>
      </c>
      <c r="L9703" t="s">
        <v>3999</v>
      </c>
    </row>
    <row r="9704" spans="1:12">
      <c r="A9704" s="15" t="s">
        <v>11337</v>
      </c>
      <c r="B9704" t="s">
        <v>11040</v>
      </c>
      <c r="C9704" t="s">
        <v>11041</v>
      </c>
      <c r="D9704" t="s">
        <v>11312</v>
      </c>
      <c r="E9704" t="s">
        <v>11126</v>
      </c>
      <c r="F9704" t="s">
        <v>11313</v>
      </c>
      <c r="G9704">
        <v>11</v>
      </c>
      <c r="H9704" t="s">
        <v>11044</v>
      </c>
      <c r="I9704" s="160" t="s">
        <v>3995</v>
      </c>
      <c r="J9704" t="s">
        <v>11314</v>
      </c>
      <c r="K9704">
        <v>99</v>
      </c>
      <c r="L9704" t="s">
        <v>3999</v>
      </c>
    </row>
    <row r="9705" spans="1:12">
      <c r="A9705" s="15" t="s">
        <v>11338</v>
      </c>
      <c r="B9705" t="s">
        <v>11040</v>
      </c>
      <c r="C9705" t="s">
        <v>11041</v>
      </c>
      <c r="D9705" t="s">
        <v>11312</v>
      </c>
      <c r="E9705" t="s">
        <v>11128</v>
      </c>
      <c r="F9705" t="s">
        <v>11313</v>
      </c>
      <c r="G9705">
        <v>11</v>
      </c>
      <c r="H9705" t="s">
        <v>11044</v>
      </c>
      <c r="I9705" s="160" t="s">
        <v>3995</v>
      </c>
      <c r="J9705" t="s">
        <v>11314</v>
      </c>
      <c r="K9705">
        <v>99</v>
      </c>
      <c r="L9705" t="s">
        <v>3999</v>
      </c>
    </row>
    <row r="9706" spans="1:12">
      <c r="A9706" s="15">
        <v>2201070230</v>
      </c>
      <c r="B9706" t="s">
        <v>11040</v>
      </c>
      <c r="C9706" t="s">
        <v>11041</v>
      </c>
      <c r="D9706" t="s">
        <v>11312</v>
      </c>
      <c r="E9706" t="s">
        <v>11129</v>
      </c>
      <c r="F9706" t="s">
        <v>11313</v>
      </c>
      <c r="G9706">
        <v>11</v>
      </c>
      <c r="H9706" t="s">
        <v>11044</v>
      </c>
      <c r="I9706" s="160" t="s">
        <v>3995</v>
      </c>
      <c r="J9706" t="s">
        <v>11314</v>
      </c>
      <c r="K9706">
        <v>99</v>
      </c>
      <c r="L9706" t="s">
        <v>3999</v>
      </c>
    </row>
    <row r="9707" spans="1:12">
      <c r="A9707" s="15">
        <v>2201070231</v>
      </c>
      <c r="B9707" t="s">
        <v>11040</v>
      </c>
      <c r="C9707" t="s">
        <v>11041</v>
      </c>
      <c r="D9707" t="s">
        <v>11312</v>
      </c>
      <c r="E9707" t="s">
        <v>11130</v>
      </c>
      <c r="F9707" t="s">
        <v>11313</v>
      </c>
      <c r="G9707">
        <v>11</v>
      </c>
      <c r="H9707" t="s">
        <v>11044</v>
      </c>
      <c r="I9707" s="160" t="s">
        <v>3995</v>
      </c>
      <c r="J9707" t="s">
        <v>11314</v>
      </c>
      <c r="K9707">
        <v>99</v>
      </c>
      <c r="L9707" t="s">
        <v>3999</v>
      </c>
    </row>
    <row r="9708" spans="1:12">
      <c r="A9708" s="15">
        <v>2201070232</v>
      </c>
      <c r="B9708" t="s">
        <v>11040</v>
      </c>
      <c r="C9708" t="s">
        <v>11041</v>
      </c>
      <c r="D9708" t="s">
        <v>11312</v>
      </c>
      <c r="E9708" t="s">
        <v>11131</v>
      </c>
      <c r="F9708" t="s">
        <v>11313</v>
      </c>
      <c r="G9708">
        <v>11</v>
      </c>
      <c r="H9708" t="s">
        <v>11044</v>
      </c>
      <c r="I9708" s="160" t="s">
        <v>3995</v>
      </c>
      <c r="J9708" t="s">
        <v>11314</v>
      </c>
      <c r="K9708">
        <v>99</v>
      </c>
      <c r="L9708" t="s">
        <v>3999</v>
      </c>
    </row>
    <row r="9709" spans="1:12">
      <c r="A9709" s="15">
        <v>2201070233</v>
      </c>
      <c r="B9709" t="s">
        <v>11040</v>
      </c>
      <c r="C9709" t="s">
        <v>11041</v>
      </c>
      <c r="D9709" t="s">
        <v>11312</v>
      </c>
      <c r="E9709" t="s">
        <v>11132</v>
      </c>
      <c r="F9709" t="s">
        <v>11313</v>
      </c>
      <c r="G9709">
        <v>11</v>
      </c>
      <c r="H9709" t="s">
        <v>11044</v>
      </c>
      <c r="I9709" s="160" t="s">
        <v>3995</v>
      </c>
      <c r="J9709" t="s">
        <v>11314</v>
      </c>
      <c r="K9709">
        <v>99</v>
      </c>
      <c r="L9709" t="s">
        <v>3999</v>
      </c>
    </row>
    <row r="9710" spans="1:12">
      <c r="A9710" s="15">
        <v>2201070234</v>
      </c>
      <c r="B9710" t="s">
        <v>11040</v>
      </c>
      <c r="C9710" t="s">
        <v>11041</v>
      </c>
      <c r="D9710" t="s">
        <v>11312</v>
      </c>
      <c r="E9710" t="s">
        <v>11133</v>
      </c>
      <c r="F9710" t="s">
        <v>11313</v>
      </c>
      <c r="G9710">
        <v>11</v>
      </c>
      <c r="H9710" t="s">
        <v>11044</v>
      </c>
      <c r="I9710" s="160" t="s">
        <v>3995</v>
      </c>
      <c r="J9710" t="s">
        <v>11314</v>
      </c>
      <c r="K9710">
        <v>99</v>
      </c>
      <c r="L9710" t="s">
        <v>3999</v>
      </c>
    </row>
    <row r="9711" spans="1:12">
      <c r="A9711" s="15" t="s">
        <v>11339</v>
      </c>
      <c r="B9711" t="s">
        <v>11040</v>
      </c>
      <c r="C9711" t="s">
        <v>11041</v>
      </c>
      <c r="D9711" t="s">
        <v>11312</v>
      </c>
      <c r="E9711" t="s">
        <v>11135</v>
      </c>
      <c r="F9711" t="s">
        <v>11313</v>
      </c>
      <c r="G9711">
        <v>11</v>
      </c>
      <c r="H9711" t="s">
        <v>11044</v>
      </c>
      <c r="I9711" s="160" t="s">
        <v>3995</v>
      </c>
      <c r="J9711" t="s">
        <v>11314</v>
      </c>
      <c r="K9711">
        <v>99</v>
      </c>
      <c r="L9711" t="s">
        <v>3999</v>
      </c>
    </row>
    <row r="9712" spans="1:12">
      <c r="A9712" s="15" t="s">
        <v>11340</v>
      </c>
      <c r="B9712" t="s">
        <v>11040</v>
      </c>
      <c r="C9712" t="s">
        <v>11041</v>
      </c>
      <c r="D9712" t="s">
        <v>11312</v>
      </c>
      <c r="E9712" t="s">
        <v>11137</v>
      </c>
      <c r="F9712" t="s">
        <v>11313</v>
      </c>
      <c r="G9712">
        <v>11</v>
      </c>
      <c r="H9712" t="s">
        <v>11044</v>
      </c>
      <c r="I9712" s="160" t="s">
        <v>3995</v>
      </c>
      <c r="J9712" t="s">
        <v>11314</v>
      </c>
      <c r="K9712">
        <v>99</v>
      </c>
      <c r="L9712" t="s">
        <v>3999</v>
      </c>
    </row>
    <row r="9713" spans="1:12">
      <c r="A9713" s="15" t="s">
        <v>11341</v>
      </c>
      <c r="B9713" t="s">
        <v>11040</v>
      </c>
      <c r="C9713" t="s">
        <v>11041</v>
      </c>
      <c r="D9713" t="s">
        <v>11312</v>
      </c>
      <c r="E9713" t="s">
        <v>11139</v>
      </c>
      <c r="F9713" t="s">
        <v>11313</v>
      </c>
      <c r="G9713">
        <v>11</v>
      </c>
      <c r="H9713" t="s">
        <v>11044</v>
      </c>
      <c r="I9713" s="160" t="s">
        <v>3995</v>
      </c>
      <c r="J9713" t="s">
        <v>11314</v>
      </c>
      <c r="K9713">
        <v>99</v>
      </c>
      <c r="L9713" t="s">
        <v>3999</v>
      </c>
    </row>
    <row r="9714" spans="1:12">
      <c r="A9714" s="15" t="s">
        <v>11342</v>
      </c>
      <c r="B9714" t="s">
        <v>11040</v>
      </c>
      <c r="C9714" t="s">
        <v>11041</v>
      </c>
      <c r="D9714" t="s">
        <v>11312</v>
      </c>
      <c r="E9714" t="s">
        <v>11141</v>
      </c>
      <c r="F9714" t="s">
        <v>11313</v>
      </c>
      <c r="G9714">
        <v>11</v>
      </c>
      <c r="H9714" t="s">
        <v>11044</v>
      </c>
      <c r="I9714" s="160" t="s">
        <v>3995</v>
      </c>
      <c r="J9714" t="s">
        <v>11314</v>
      </c>
      <c r="K9714">
        <v>99</v>
      </c>
      <c r="L9714" t="s">
        <v>3999</v>
      </c>
    </row>
    <row r="9715" spans="1:12">
      <c r="A9715" s="15">
        <v>2201070250</v>
      </c>
      <c r="B9715" t="s">
        <v>11040</v>
      </c>
      <c r="C9715" t="s">
        <v>11041</v>
      </c>
      <c r="D9715" t="s">
        <v>11312</v>
      </c>
      <c r="E9715" t="s">
        <v>11142</v>
      </c>
      <c r="F9715" t="s">
        <v>11313</v>
      </c>
      <c r="G9715">
        <v>11</v>
      </c>
      <c r="H9715" t="s">
        <v>11044</v>
      </c>
      <c r="I9715" s="160" t="s">
        <v>3995</v>
      </c>
      <c r="J9715" t="s">
        <v>11314</v>
      </c>
      <c r="K9715">
        <v>99</v>
      </c>
      <c r="L9715" t="s">
        <v>3999</v>
      </c>
    </row>
    <row r="9716" spans="1:12">
      <c r="A9716" s="15">
        <v>2201070251</v>
      </c>
      <c r="B9716" t="s">
        <v>11040</v>
      </c>
      <c r="C9716" t="s">
        <v>11041</v>
      </c>
      <c r="D9716" t="s">
        <v>11312</v>
      </c>
      <c r="E9716" t="s">
        <v>11143</v>
      </c>
      <c r="F9716" t="s">
        <v>11313</v>
      </c>
      <c r="G9716">
        <v>11</v>
      </c>
      <c r="H9716" t="s">
        <v>11044</v>
      </c>
      <c r="I9716" s="160" t="s">
        <v>3995</v>
      </c>
      <c r="J9716" t="s">
        <v>11314</v>
      </c>
      <c r="K9716">
        <v>99</v>
      </c>
      <c r="L9716" t="s">
        <v>3999</v>
      </c>
    </row>
    <row r="9717" spans="1:12">
      <c r="A9717" s="15">
        <v>2201070252</v>
      </c>
      <c r="B9717" t="s">
        <v>11040</v>
      </c>
      <c r="C9717" t="s">
        <v>11041</v>
      </c>
      <c r="D9717" t="s">
        <v>11312</v>
      </c>
      <c r="E9717" t="s">
        <v>11144</v>
      </c>
      <c r="F9717" t="s">
        <v>11313</v>
      </c>
      <c r="G9717">
        <v>11</v>
      </c>
      <c r="H9717" t="s">
        <v>11044</v>
      </c>
      <c r="I9717" s="160" t="s">
        <v>3995</v>
      </c>
      <c r="J9717" t="s">
        <v>11314</v>
      </c>
      <c r="K9717">
        <v>99</v>
      </c>
      <c r="L9717" t="s">
        <v>3999</v>
      </c>
    </row>
    <row r="9718" spans="1:12">
      <c r="A9718" s="15">
        <v>2201070253</v>
      </c>
      <c r="B9718" t="s">
        <v>11040</v>
      </c>
      <c r="C9718" t="s">
        <v>11041</v>
      </c>
      <c r="D9718" t="s">
        <v>11312</v>
      </c>
      <c r="E9718" t="s">
        <v>11145</v>
      </c>
      <c r="F9718" t="s">
        <v>11313</v>
      </c>
      <c r="G9718">
        <v>11</v>
      </c>
      <c r="H9718" t="s">
        <v>11044</v>
      </c>
      <c r="I9718" s="160" t="s">
        <v>3995</v>
      </c>
      <c r="J9718" t="s">
        <v>11314</v>
      </c>
      <c r="K9718">
        <v>99</v>
      </c>
      <c r="L9718" t="s">
        <v>3999</v>
      </c>
    </row>
    <row r="9719" spans="1:12">
      <c r="A9719" s="15">
        <v>2201070254</v>
      </c>
      <c r="B9719" t="s">
        <v>11040</v>
      </c>
      <c r="C9719" t="s">
        <v>11041</v>
      </c>
      <c r="D9719" t="s">
        <v>11312</v>
      </c>
      <c r="E9719" t="s">
        <v>11146</v>
      </c>
      <c r="F9719" t="s">
        <v>11313</v>
      </c>
      <c r="G9719">
        <v>11</v>
      </c>
      <c r="H9719" t="s">
        <v>11044</v>
      </c>
      <c r="I9719" s="160" t="s">
        <v>3995</v>
      </c>
      <c r="J9719" t="s">
        <v>11314</v>
      </c>
      <c r="K9719">
        <v>99</v>
      </c>
      <c r="L9719" t="s">
        <v>3999</v>
      </c>
    </row>
    <row r="9720" spans="1:12">
      <c r="A9720" s="15" t="s">
        <v>11343</v>
      </c>
      <c r="B9720" t="s">
        <v>11040</v>
      </c>
      <c r="C9720" t="s">
        <v>11041</v>
      </c>
      <c r="D9720" t="s">
        <v>11312</v>
      </c>
      <c r="E9720" t="s">
        <v>11148</v>
      </c>
      <c r="F9720" t="s">
        <v>11313</v>
      </c>
      <c r="G9720">
        <v>11</v>
      </c>
      <c r="H9720" t="s">
        <v>11044</v>
      </c>
      <c r="I9720" s="160" t="s">
        <v>3995</v>
      </c>
      <c r="J9720" t="s">
        <v>11314</v>
      </c>
      <c r="K9720">
        <v>99</v>
      </c>
      <c r="L9720" t="s">
        <v>3999</v>
      </c>
    </row>
    <row r="9721" spans="1:12">
      <c r="A9721" s="15" t="s">
        <v>11344</v>
      </c>
      <c r="B9721" t="s">
        <v>11040</v>
      </c>
      <c r="C9721" t="s">
        <v>11041</v>
      </c>
      <c r="D9721" t="s">
        <v>11312</v>
      </c>
      <c r="E9721" t="s">
        <v>11150</v>
      </c>
      <c r="F9721" t="s">
        <v>11313</v>
      </c>
      <c r="G9721">
        <v>11</v>
      </c>
      <c r="H9721" t="s">
        <v>11044</v>
      </c>
      <c r="I9721" s="160" t="s">
        <v>3995</v>
      </c>
      <c r="J9721" t="s">
        <v>11314</v>
      </c>
      <c r="K9721">
        <v>99</v>
      </c>
      <c r="L9721" t="s">
        <v>3999</v>
      </c>
    </row>
    <row r="9722" spans="1:12">
      <c r="A9722" s="15" t="s">
        <v>11345</v>
      </c>
      <c r="B9722" t="s">
        <v>11040</v>
      </c>
      <c r="C9722" t="s">
        <v>11041</v>
      </c>
      <c r="D9722" t="s">
        <v>11312</v>
      </c>
      <c r="E9722" t="s">
        <v>11152</v>
      </c>
      <c r="F9722" t="s">
        <v>11313</v>
      </c>
      <c r="G9722">
        <v>11</v>
      </c>
      <c r="H9722" t="s">
        <v>11044</v>
      </c>
      <c r="I9722" s="160" t="s">
        <v>3995</v>
      </c>
      <c r="J9722" t="s">
        <v>11314</v>
      </c>
      <c r="K9722">
        <v>99</v>
      </c>
      <c r="L9722" t="s">
        <v>3999</v>
      </c>
    </row>
    <row r="9723" spans="1:12">
      <c r="A9723" s="15" t="s">
        <v>11346</v>
      </c>
      <c r="B9723" t="s">
        <v>11040</v>
      </c>
      <c r="C9723" t="s">
        <v>11041</v>
      </c>
      <c r="D9723" t="s">
        <v>11312</v>
      </c>
      <c r="E9723" t="s">
        <v>11154</v>
      </c>
      <c r="F9723" t="s">
        <v>11313</v>
      </c>
      <c r="G9723">
        <v>11</v>
      </c>
      <c r="H9723" t="s">
        <v>11044</v>
      </c>
      <c r="I9723" s="160" t="s">
        <v>3995</v>
      </c>
      <c r="J9723" t="s">
        <v>11314</v>
      </c>
      <c r="K9723">
        <v>99</v>
      </c>
      <c r="L9723" t="s">
        <v>3999</v>
      </c>
    </row>
    <row r="9724" spans="1:12">
      <c r="A9724" s="15">
        <v>2201070270</v>
      </c>
      <c r="B9724" t="s">
        <v>11040</v>
      </c>
      <c r="C9724" t="s">
        <v>11041</v>
      </c>
      <c r="D9724" t="s">
        <v>11312</v>
      </c>
      <c r="E9724" t="s">
        <v>11155</v>
      </c>
      <c r="F9724" t="s">
        <v>11313</v>
      </c>
      <c r="G9724">
        <v>11</v>
      </c>
      <c r="H9724" t="s">
        <v>11044</v>
      </c>
      <c r="I9724" s="160" t="s">
        <v>3995</v>
      </c>
      <c r="J9724" t="s">
        <v>11314</v>
      </c>
      <c r="K9724">
        <v>99</v>
      </c>
      <c r="L9724" t="s">
        <v>3999</v>
      </c>
    </row>
    <row r="9725" spans="1:12">
      <c r="A9725" s="15">
        <v>2201070271</v>
      </c>
      <c r="B9725" t="s">
        <v>11040</v>
      </c>
      <c r="C9725" t="s">
        <v>11041</v>
      </c>
      <c r="D9725" t="s">
        <v>11312</v>
      </c>
      <c r="E9725" t="s">
        <v>11156</v>
      </c>
      <c r="F9725" t="s">
        <v>11313</v>
      </c>
      <c r="G9725">
        <v>11</v>
      </c>
      <c r="H9725" t="s">
        <v>11044</v>
      </c>
      <c r="I9725" s="160" t="s">
        <v>3995</v>
      </c>
      <c r="J9725" t="s">
        <v>11314</v>
      </c>
      <c r="K9725">
        <v>99</v>
      </c>
      <c r="L9725" t="s">
        <v>3999</v>
      </c>
    </row>
    <row r="9726" spans="1:12">
      <c r="A9726" s="15">
        <v>2201070272</v>
      </c>
      <c r="B9726" t="s">
        <v>11040</v>
      </c>
      <c r="C9726" t="s">
        <v>11041</v>
      </c>
      <c r="D9726" t="s">
        <v>11312</v>
      </c>
      <c r="E9726" t="s">
        <v>11157</v>
      </c>
      <c r="F9726" t="s">
        <v>11313</v>
      </c>
      <c r="G9726">
        <v>11</v>
      </c>
      <c r="H9726" t="s">
        <v>11044</v>
      </c>
      <c r="I9726" s="160" t="s">
        <v>3995</v>
      </c>
      <c r="J9726" t="s">
        <v>11314</v>
      </c>
      <c r="K9726">
        <v>99</v>
      </c>
      <c r="L9726" t="s">
        <v>3999</v>
      </c>
    </row>
    <row r="9727" spans="1:12">
      <c r="A9727" s="15">
        <v>2201070273</v>
      </c>
      <c r="B9727" t="s">
        <v>11040</v>
      </c>
      <c r="C9727" t="s">
        <v>11041</v>
      </c>
      <c r="D9727" t="s">
        <v>11312</v>
      </c>
      <c r="E9727" t="s">
        <v>11158</v>
      </c>
      <c r="F9727" t="s">
        <v>11313</v>
      </c>
      <c r="G9727">
        <v>11</v>
      </c>
      <c r="H9727" t="s">
        <v>11044</v>
      </c>
      <c r="I9727" s="160" t="s">
        <v>3995</v>
      </c>
      <c r="J9727" t="s">
        <v>11314</v>
      </c>
      <c r="K9727">
        <v>99</v>
      </c>
      <c r="L9727" t="s">
        <v>3999</v>
      </c>
    </row>
    <row r="9728" spans="1:12">
      <c r="A9728" s="15">
        <v>2201070274</v>
      </c>
      <c r="B9728" t="s">
        <v>11040</v>
      </c>
      <c r="C9728" t="s">
        <v>11041</v>
      </c>
      <c r="D9728" t="s">
        <v>11312</v>
      </c>
      <c r="E9728" t="s">
        <v>11159</v>
      </c>
      <c r="F9728" t="s">
        <v>11313</v>
      </c>
      <c r="G9728">
        <v>11</v>
      </c>
      <c r="H9728" t="s">
        <v>11044</v>
      </c>
      <c r="I9728" s="160" t="s">
        <v>3995</v>
      </c>
      <c r="J9728" t="s">
        <v>11314</v>
      </c>
      <c r="K9728">
        <v>99</v>
      </c>
      <c r="L9728" t="s">
        <v>3999</v>
      </c>
    </row>
    <row r="9729" spans="1:12">
      <c r="A9729" s="15" t="s">
        <v>11347</v>
      </c>
      <c r="B9729" t="s">
        <v>11040</v>
      </c>
      <c r="C9729" t="s">
        <v>11041</v>
      </c>
      <c r="D9729" t="s">
        <v>11312</v>
      </c>
      <c r="E9729" t="s">
        <v>11161</v>
      </c>
      <c r="F9729" t="s">
        <v>11313</v>
      </c>
      <c r="G9729">
        <v>11</v>
      </c>
      <c r="H9729" t="s">
        <v>11044</v>
      </c>
      <c r="I9729" s="160" t="s">
        <v>3995</v>
      </c>
      <c r="J9729" t="s">
        <v>11314</v>
      </c>
      <c r="K9729">
        <v>99</v>
      </c>
      <c r="L9729" t="s">
        <v>3999</v>
      </c>
    </row>
    <row r="9730" spans="1:12">
      <c r="A9730" s="15" t="s">
        <v>11348</v>
      </c>
      <c r="B9730" t="s">
        <v>11040</v>
      </c>
      <c r="C9730" t="s">
        <v>11041</v>
      </c>
      <c r="D9730" t="s">
        <v>11312</v>
      </c>
      <c r="E9730" t="s">
        <v>11163</v>
      </c>
      <c r="F9730" t="s">
        <v>11313</v>
      </c>
      <c r="G9730">
        <v>11</v>
      </c>
      <c r="H9730" t="s">
        <v>11044</v>
      </c>
      <c r="I9730" s="160" t="s">
        <v>3995</v>
      </c>
      <c r="J9730" t="s">
        <v>11314</v>
      </c>
      <c r="K9730">
        <v>99</v>
      </c>
      <c r="L9730" t="s">
        <v>3999</v>
      </c>
    </row>
    <row r="9731" spans="1:12">
      <c r="A9731" s="15" t="s">
        <v>11349</v>
      </c>
      <c r="B9731" t="s">
        <v>11040</v>
      </c>
      <c r="C9731" t="s">
        <v>11041</v>
      </c>
      <c r="D9731" t="s">
        <v>11312</v>
      </c>
      <c r="E9731" t="s">
        <v>11165</v>
      </c>
      <c r="F9731" t="s">
        <v>11313</v>
      </c>
      <c r="G9731">
        <v>11</v>
      </c>
      <c r="H9731" t="s">
        <v>11044</v>
      </c>
      <c r="I9731" s="160" t="s">
        <v>3995</v>
      </c>
      <c r="J9731" t="s">
        <v>11314</v>
      </c>
      <c r="K9731">
        <v>99</v>
      </c>
      <c r="L9731" t="s">
        <v>3999</v>
      </c>
    </row>
    <row r="9732" spans="1:12">
      <c r="A9732" s="15" t="s">
        <v>11350</v>
      </c>
      <c r="B9732" t="s">
        <v>11040</v>
      </c>
      <c r="C9732" t="s">
        <v>11041</v>
      </c>
      <c r="D9732" t="s">
        <v>11312</v>
      </c>
      <c r="E9732" t="s">
        <v>11167</v>
      </c>
      <c r="F9732" t="s">
        <v>11313</v>
      </c>
      <c r="G9732">
        <v>11</v>
      </c>
      <c r="H9732" t="s">
        <v>11044</v>
      </c>
      <c r="I9732" s="160" t="s">
        <v>3995</v>
      </c>
      <c r="J9732" t="s">
        <v>11314</v>
      </c>
      <c r="K9732">
        <v>99</v>
      </c>
      <c r="L9732" t="s">
        <v>3999</v>
      </c>
    </row>
    <row r="9733" spans="1:12">
      <c r="A9733" s="15">
        <v>2201070290</v>
      </c>
      <c r="B9733" t="s">
        <v>11040</v>
      </c>
      <c r="C9733" t="s">
        <v>11041</v>
      </c>
      <c r="D9733" t="s">
        <v>11312</v>
      </c>
      <c r="E9733" t="s">
        <v>11168</v>
      </c>
      <c r="F9733" t="s">
        <v>11313</v>
      </c>
      <c r="G9733">
        <v>11</v>
      </c>
      <c r="H9733" t="s">
        <v>11044</v>
      </c>
      <c r="I9733" s="160" t="s">
        <v>3995</v>
      </c>
      <c r="J9733" t="s">
        <v>11314</v>
      </c>
      <c r="K9733">
        <v>99</v>
      </c>
      <c r="L9733" t="s">
        <v>3999</v>
      </c>
    </row>
    <row r="9734" spans="1:12">
      <c r="A9734" s="15">
        <v>2201070291</v>
      </c>
      <c r="B9734" t="s">
        <v>11040</v>
      </c>
      <c r="C9734" t="s">
        <v>11041</v>
      </c>
      <c r="D9734" t="s">
        <v>11312</v>
      </c>
      <c r="E9734" t="s">
        <v>11169</v>
      </c>
      <c r="F9734" t="s">
        <v>11313</v>
      </c>
      <c r="G9734">
        <v>11</v>
      </c>
      <c r="H9734" t="s">
        <v>11044</v>
      </c>
      <c r="I9734" s="160" t="s">
        <v>3995</v>
      </c>
      <c r="J9734" t="s">
        <v>11314</v>
      </c>
      <c r="K9734">
        <v>99</v>
      </c>
      <c r="L9734" t="s">
        <v>3999</v>
      </c>
    </row>
    <row r="9735" spans="1:12">
      <c r="A9735" s="15">
        <v>2201070292</v>
      </c>
      <c r="B9735" t="s">
        <v>11040</v>
      </c>
      <c r="C9735" t="s">
        <v>11041</v>
      </c>
      <c r="D9735" t="s">
        <v>11312</v>
      </c>
      <c r="E9735" t="s">
        <v>11170</v>
      </c>
      <c r="F9735" t="s">
        <v>11313</v>
      </c>
      <c r="G9735">
        <v>11</v>
      </c>
      <c r="H9735" t="s">
        <v>11044</v>
      </c>
      <c r="I9735" s="160" t="s">
        <v>3995</v>
      </c>
      <c r="J9735" t="s">
        <v>11314</v>
      </c>
      <c r="K9735">
        <v>99</v>
      </c>
      <c r="L9735" t="s">
        <v>3999</v>
      </c>
    </row>
    <row r="9736" spans="1:12">
      <c r="A9736" s="15">
        <v>2201070293</v>
      </c>
      <c r="B9736" t="s">
        <v>11040</v>
      </c>
      <c r="C9736" t="s">
        <v>11041</v>
      </c>
      <c r="D9736" t="s">
        <v>11312</v>
      </c>
      <c r="E9736" t="s">
        <v>11171</v>
      </c>
      <c r="F9736" t="s">
        <v>11313</v>
      </c>
      <c r="G9736">
        <v>11</v>
      </c>
      <c r="H9736" t="s">
        <v>11044</v>
      </c>
      <c r="I9736" s="160" t="s">
        <v>3995</v>
      </c>
      <c r="J9736" t="s">
        <v>11314</v>
      </c>
      <c r="K9736">
        <v>99</v>
      </c>
      <c r="L9736" t="s">
        <v>3999</v>
      </c>
    </row>
    <row r="9737" spans="1:12">
      <c r="A9737" s="15">
        <v>2201070294</v>
      </c>
      <c r="B9737" t="s">
        <v>11040</v>
      </c>
      <c r="C9737" t="s">
        <v>11041</v>
      </c>
      <c r="D9737" t="s">
        <v>11312</v>
      </c>
      <c r="E9737" t="s">
        <v>11172</v>
      </c>
      <c r="F9737" t="s">
        <v>11313</v>
      </c>
      <c r="G9737">
        <v>11</v>
      </c>
      <c r="H9737" t="s">
        <v>11044</v>
      </c>
      <c r="I9737" s="160" t="s">
        <v>3995</v>
      </c>
      <c r="J9737" t="s">
        <v>11314</v>
      </c>
      <c r="K9737">
        <v>99</v>
      </c>
      <c r="L9737" t="s">
        <v>3999</v>
      </c>
    </row>
    <row r="9738" spans="1:12">
      <c r="A9738" s="15" t="s">
        <v>11351</v>
      </c>
      <c r="B9738" t="s">
        <v>11040</v>
      </c>
      <c r="C9738" t="s">
        <v>11041</v>
      </c>
      <c r="D9738" t="s">
        <v>11312</v>
      </c>
      <c r="E9738" t="s">
        <v>11174</v>
      </c>
      <c r="F9738" t="s">
        <v>11313</v>
      </c>
      <c r="G9738">
        <v>11</v>
      </c>
      <c r="H9738" t="s">
        <v>11044</v>
      </c>
      <c r="I9738" s="160" t="s">
        <v>3995</v>
      </c>
      <c r="J9738" t="s">
        <v>11314</v>
      </c>
      <c r="K9738">
        <v>99</v>
      </c>
      <c r="L9738" t="s">
        <v>3999</v>
      </c>
    </row>
    <row r="9739" spans="1:12">
      <c r="A9739" s="15" t="s">
        <v>11352</v>
      </c>
      <c r="B9739" t="s">
        <v>11040</v>
      </c>
      <c r="C9739" t="s">
        <v>11041</v>
      </c>
      <c r="D9739" t="s">
        <v>11312</v>
      </c>
      <c r="E9739" t="s">
        <v>11176</v>
      </c>
      <c r="F9739" t="s">
        <v>11313</v>
      </c>
      <c r="G9739">
        <v>11</v>
      </c>
      <c r="H9739" t="s">
        <v>11044</v>
      </c>
      <c r="I9739" s="160" t="s">
        <v>3995</v>
      </c>
      <c r="J9739" t="s">
        <v>11314</v>
      </c>
      <c r="K9739">
        <v>99</v>
      </c>
      <c r="L9739" t="s">
        <v>3999</v>
      </c>
    </row>
    <row r="9740" spans="1:12">
      <c r="A9740" s="15" t="s">
        <v>11353</v>
      </c>
      <c r="B9740" t="s">
        <v>11040</v>
      </c>
      <c r="C9740" t="s">
        <v>11041</v>
      </c>
      <c r="D9740" t="s">
        <v>11312</v>
      </c>
      <c r="E9740" t="s">
        <v>11178</v>
      </c>
      <c r="F9740" t="s">
        <v>11313</v>
      </c>
      <c r="G9740">
        <v>11</v>
      </c>
      <c r="H9740" t="s">
        <v>11044</v>
      </c>
      <c r="I9740" s="160" t="s">
        <v>3995</v>
      </c>
      <c r="J9740" t="s">
        <v>11314</v>
      </c>
      <c r="K9740">
        <v>99</v>
      </c>
      <c r="L9740" t="s">
        <v>3999</v>
      </c>
    </row>
    <row r="9741" spans="1:12">
      <c r="A9741" s="15" t="s">
        <v>11354</v>
      </c>
      <c r="B9741" t="s">
        <v>11040</v>
      </c>
      <c r="C9741" t="s">
        <v>11041</v>
      </c>
      <c r="D9741" t="s">
        <v>11312</v>
      </c>
      <c r="E9741" t="s">
        <v>11180</v>
      </c>
      <c r="F9741" t="s">
        <v>11313</v>
      </c>
      <c r="G9741">
        <v>11</v>
      </c>
      <c r="H9741" t="s">
        <v>11044</v>
      </c>
      <c r="I9741" s="160" t="s">
        <v>3995</v>
      </c>
      <c r="J9741" t="s">
        <v>11314</v>
      </c>
      <c r="K9741">
        <v>99</v>
      </c>
      <c r="L9741" t="s">
        <v>3999</v>
      </c>
    </row>
    <row r="9742" spans="1:12">
      <c r="A9742" s="15">
        <v>2201070310</v>
      </c>
      <c r="B9742" t="s">
        <v>11040</v>
      </c>
      <c r="C9742" t="s">
        <v>11041</v>
      </c>
      <c r="D9742" t="s">
        <v>11312</v>
      </c>
      <c r="E9742" t="s">
        <v>11181</v>
      </c>
      <c r="F9742" t="s">
        <v>11313</v>
      </c>
      <c r="G9742">
        <v>11</v>
      </c>
      <c r="H9742" t="s">
        <v>11044</v>
      </c>
      <c r="I9742" s="160" t="s">
        <v>3995</v>
      </c>
      <c r="J9742" t="s">
        <v>11314</v>
      </c>
      <c r="K9742">
        <v>99</v>
      </c>
      <c r="L9742" t="s">
        <v>3999</v>
      </c>
    </row>
    <row r="9743" spans="1:12">
      <c r="A9743" s="15">
        <v>2201070311</v>
      </c>
      <c r="B9743" t="s">
        <v>11040</v>
      </c>
      <c r="C9743" t="s">
        <v>11041</v>
      </c>
      <c r="D9743" t="s">
        <v>11312</v>
      </c>
      <c r="E9743" t="s">
        <v>11182</v>
      </c>
      <c r="F9743" t="s">
        <v>11313</v>
      </c>
      <c r="G9743">
        <v>11</v>
      </c>
      <c r="H9743" t="s">
        <v>11044</v>
      </c>
      <c r="I9743" s="160" t="s">
        <v>3995</v>
      </c>
      <c r="J9743" t="s">
        <v>11314</v>
      </c>
      <c r="K9743">
        <v>99</v>
      </c>
      <c r="L9743" t="s">
        <v>3999</v>
      </c>
    </row>
    <row r="9744" spans="1:12">
      <c r="A9744" s="15">
        <v>2201070312</v>
      </c>
      <c r="B9744" t="s">
        <v>11040</v>
      </c>
      <c r="C9744" t="s">
        <v>11041</v>
      </c>
      <c r="D9744" t="s">
        <v>11312</v>
      </c>
      <c r="E9744" t="s">
        <v>11183</v>
      </c>
      <c r="F9744" t="s">
        <v>11313</v>
      </c>
      <c r="G9744">
        <v>11</v>
      </c>
      <c r="H9744" t="s">
        <v>11044</v>
      </c>
      <c r="I9744" s="160" t="s">
        <v>3995</v>
      </c>
      <c r="J9744" t="s">
        <v>11314</v>
      </c>
      <c r="K9744">
        <v>99</v>
      </c>
      <c r="L9744" t="s">
        <v>3999</v>
      </c>
    </row>
    <row r="9745" spans="1:12">
      <c r="A9745" s="15">
        <v>2201070313</v>
      </c>
      <c r="B9745" t="s">
        <v>11040</v>
      </c>
      <c r="C9745" t="s">
        <v>11041</v>
      </c>
      <c r="D9745" t="s">
        <v>11312</v>
      </c>
      <c r="E9745" t="s">
        <v>11184</v>
      </c>
      <c r="F9745" t="s">
        <v>11313</v>
      </c>
      <c r="G9745">
        <v>11</v>
      </c>
      <c r="H9745" t="s">
        <v>11044</v>
      </c>
      <c r="I9745" s="160" t="s">
        <v>3995</v>
      </c>
      <c r="J9745" t="s">
        <v>11314</v>
      </c>
      <c r="K9745">
        <v>99</v>
      </c>
      <c r="L9745" t="s">
        <v>3999</v>
      </c>
    </row>
    <row r="9746" spans="1:12">
      <c r="A9746" s="15">
        <v>2201070314</v>
      </c>
      <c r="B9746" t="s">
        <v>11040</v>
      </c>
      <c r="C9746" t="s">
        <v>11041</v>
      </c>
      <c r="D9746" t="s">
        <v>11312</v>
      </c>
      <c r="E9746" t="s">
        <v>11185</v>
      </c>
      <c r="F9746" t="s">
        <v>11313</v>
      </c>
      <c r="G9746">
        <v>11</v>
      </c>
      <c r="H9746" t="s">
        <v>11044</v>
      </c>
      <c r="I9746" s="160" t="s">
        <v>3995</v>
      </c>
      <c r="J9746" t="s">
        <v>11314</v>
      </c>
      <c r="K9746">
        <v>99</v>
      </c>
      <c r="L9746" t="s">
        <v>3999</v>
      </c>
    </row>
    <row r="9747" spans="1:12">
      <c r="A9747" s="15" t="s">
        <v>11355</v>
      </c>
      <c r="B9747" t="s">
        <v>11040</v>
      </c>
      <c r="C9747" t="s">
        <v>11041</v>
      </c>
      <c r="D9747" t="s">
        <v>11312</v>
      </c>
      <c r="E9747" t="s">
        <v>11187</v>
      </c>
      <c r="F9747" t="s">
        <v>11313</v>
      </c>
      <c r="G9747">
        <v>11</v>
      </c>
      <c r="H9747" t="s">
        <v>11044</v>
      </c>
      <c r="I9747" s="160" t="s">
        <v>3995</v>
      </c>
      <c r="J9747" t="s">
        <v>11314</v>
      </c>
      <c r="K9747">
        <v>99</v>
      </c>
      <c r="L9747" t="s">
        <v>3999</v>
      </c>
    </row>
    <row r="9748" spans="1:12">
      <c r="A9748" s="15" t="s">
        <v>11356</v>
      </c>
      <c r="B9748" t="s">
        <v>11040</v>
      </c>
      <c r="C9748" t="s">
        <v>11041</v>
      </c>
      <c r="D9748" t="s">
        <v>11312</v>
      </c>
      <c r="E9748" t="s">
        <v>11189</v>
      </c>
      <c r="F9748" t="s">
        <v>11313</v>
      </c>
      <c r="G9748">
        <v>11</v>
      </c>
      <c r="H9748" t="s">
        <v>11044</v>
      </c>
      <c r="I9748" s="160" t="s">
        <v>3995</v>
      </c>
      <c r="J9748" t="s">
        <v>11314</v>
      </c>
      <c r="K9748">
        <v>99</v>
      </c>
      <c r="L9748" t="s">
        <v>3999</v>
      </c>
    </row>
    <row r="9749" spans="1:12">
      <c r="A9749" s="15" t="s">
        <v>11357</v>
      </c>
      <c r="B9749" t="s">
        <v>11040</v>
      </c>
      <c r="C9749" t="s">
        <v>11041</v>
      </c>
      <c r="D9749" t="s">
        <v>11312</v>
      </c>
      <c r="E9749" t="s">
        <v>11191</v>
      </c>
      <c r="F9749" t="s">
        <v>11313</v>
      </c>
      <c r="G9749">
        <v>11</v>
      </c>
      <c r="H9749" t="s">
        <v>11044</v>
      </c>
      <c r="I9749" s="160" t="s">
        <v>3995</v>
      </c>
      <c r="J9749" t="s">
        <v>11314</v>
      </c>
      <c r="K9749">
        <v>99</v>
      </c>
      <c r="L9749" t="s">
        <v>3999</v>
      </c>
    </row>
    <row r="9750" spans="1:12">
      <c r="A9750" s="15" t="s">
        <v>11358</v>
      </c>
      <c r="B9750" t="s">
        <v>11040</v>
      </c>
      <c r="C9750" t="s">
        <v>11041</v>
      </c>
      <c r="D9750" t="s">
        <v>11312</v>
      </c>
      <c r="E9750" t="s">
        <v>11193</v>
      </c>
      <c r="F9750" t="s">
        <v>11313</v>
      </c>
      <c r="G9750">
        <v>11</v>
      </c>
      <c r="H9750" t="s">
        <v>11044</v>
      </c>
      <c r="I9750" s="160" t="s">
        <v>3995</v>
      </c>
      <c r="J9750" t="s">
        <v>11314</v>
      </c>
      <c r="K9750">
        <v>99</v>
      </c>
      <c r="L9750" t="s">
        <v>3999</v>
      </c>
    </row>
    <row r="9751" spans="1:12">
      <c r="A9751" s="15">
        <v>2201070330</v>
      </c>
      <c r="B9751" t="s">
        <v>11040</v>
      </c>
      <c r="C9751" t="s">
        <v>11041</v>
      </c>
      <c r="D9751" t="s">
        <v>11312</v>
      </c>
      <c r="E9751" t="s">
        <v>11194</v>
      </c>
      <c r="F9751" t="s">
        <v>11313</v>
      </c>
      <c r="G9751">
        <v>11</v>
      </c>
      <c r="H9751" t="s">
        <v>11044</v>
      </c>
      <c r="I9751" s="160" t="s">
        <v>3995</v>
      </c>
      <c r="J9751" t="s">
        <v>11314</v>
      </c>
      <c r="K9751">
        <v>99</v>
      </c>
      <c r="L9751" t="s">
        <v>3999</v>
      </c>
    </row>
    <row r="9752" spans="1:12">
      <c r="A9752" s="15">
        <v>2201070331</v>
      </c>
      <c r="B9752" t="s">
        <v>11040</v>
      </c>
      <c r="C9752" t="s">
        <v>11041</v>
      </c>
      <c r="D9752" t="s">
        <v>11312</v>
      </c>
      <c r="E9752" t="s">
        <v>11195</v>
      </c>
      <c r="F9752" t="s">
        <v>11313</v>
      </c>
      <c r="G9752">
        <v>11</v>
      </c>
      <c r="H9752" t="s">
        <v>11044</v>
      </c>
      <c r="I9752" s="160" t="s">
        <v>3995</v>
      </c>
      <c r="J9752" t="s">
        <v>11314</v>
      </c>
      <c r="K9752">
        <v>99</v>
      </c>
      <c r="L9752" t="s">
        <v>3999</v>
      </c>
    </row>
    <row r="9753" spans="1:12">
      <c r="A9753" s="15">
        <v>2201070332</v>
      </c>
      <c r="B9753" t="s">
        <v>11040</v>
      </c>
      <c r="C9753" t="s">
        <v>11041</v>
      </c>
      <c r="D9753" t="s">
        <v>11312</v>
      </c>
      <c r="E9753" t="s">
        <v>11196</v>
      </c>
      <c r="F9753" t="s">
        <v>11313</v>
      </c>
      <c r="G9753">
        <v>11</v>
      </c>
      <c r="H9753" t="s">
        <v>11044</v>
      </c>
      <c r="I9753" s="160" t="s">
        <v>3995</v>
      </c>
      <c r="J9753" t="s">
        <v>11314</v>
      </c>
      <c r="K9753">
        <v>99</v>
      </c>
      <c r="L9753" t="s">
        <v>3999</v>
      </c>
    </row>
    <row r="9754" spans="1:12">
      <c r="A9754" s="15">
        <v>2201070333</v>
      </c>
      <c r="B9754" t="s">
        <v>11040</v>
      </c>
      <c r="C9754" t="s">
        <v>11041</v>
      </c>
      <c r="D9754" t="s">
        <v>11312</v>
      </c>
      <c r="E9754" t="s">
        <v>11197</v>
      </c>
      <c r="F9754" t="s">
        <v>11313</v>
      </c>
      <c r="G9754">
        <v>11</v>
      </c>
      <c r="H9754" t="s">
        <v>11044</v>
      </c>
      <c r="I9754" s="160" t="s">
        <v>3995</v>
      </c>
      <c r="J9754" t="s">
        <v>11314</v>
      </c>
      <c r="K9754">
        <v>99</v>
      </c>
      <c r="L9754" t="s">
        <v>3999</v>
      </c>
    </row>
    <row r="9755" spans="1:12">
      <c r="A9755" s="15">
        <v>2201070334</v>
      </c>
      <c r="B9755" t="s">
        <v>11040</v>
      </c>
      <c r="C9755" t="s">
        <v>11041</v>
      </c>
      <c r="D9755" t="s">
        <v>11312</v>
      </c>
      <c r="E9755" t="s">
        <v>11198</v>
      </c>
      <c r="F9755" t="s">
        <v>11313</v>
      </c>
      <c r="G9755">
        <v>11</v>
      </c>
      <c r="H9755" t="s">
        <v>11044</v>
      </c>
      <c r="I9755" s="160" t="s">
        <v>3995</v>
      </c>
      <c r="J9755" t="s">
        <v>11314</v>
      </c>
      <c r="K9755">
        <v>99</v>
      </c>
      <c r="L9755" t="s">
        <v>3999</v>
      </c>
    </row>
    <row r="9756" spans="1:12">
      <c r="A9756" s="15" t="s">
        <v>11359</v>
      </c>
      <c r="B9756" t="s">
        <v>11040</v>
      </c>
      <c r="C9756" t="s">
        <v>11041</v>
      </c>
      <c r="D9756" t="s">
        <v>11312</v>
      </c>
      <c r="E9756" t="s">
        <v>11200</v>
      </c>
      <c r="F9756" t="s">
        <v>11313</v>
      </c>
      <c r="G9756">
        <v>11</v>
      </c>
      <c r="H9756" t="s">
        <v>11044</v>
      </c>
      <c r="I9756" s="160" t="s">
        <v>3995</v>
      </c>
      <c r="J9756" t="s">
        <v>11314</v>
      </c>
      <c r="K9756">
        <v>99</v>
      </c>
      <c r="L9756" t="s">
        <v>3999</v>
      </c>
    </row>
    <row r="9757" spans="1:12">
      <c r="A9757" s="15" t="s">
        <v>11360</v>
      </c>
      <c r="B9757" t="s">
        <v>11040</v>
      </c>
      <c r="C9757" t="s">
        <v>11041</v>
      </c>
      <c r="D9757" t="s">
        <v>11312</v>
      </c>
      <c r="E9757" t="s">
        <v>11202</v>
      </c>
      <c r="F9757" t="s">
        <v>11313</v>
      </c>
      <c r="G9757">
        <v>11</v>
      </c>
      <c r="H9757" t="s">
        <v>11044</v>
      </c>
      <c r="I9757" s="160" t="s">
        <v>3995</v>
      </c>
      <c r="J9757" t="s">
        <v>11314</v>
      </c>
      <c r="K9757">
        <v>99</v>
      </c>
      <c r="L9757" t="s">
        <v>3999</v>
      </c>
    </row>
    <row r="9758" spans="1:12">
      <c r="A9758" s="15" t="s">
        <v>11361</v>
      </c>
      <c r="B9758" t="s">
        <v>11040</v>
      </c>
      <c r="C9758" t="s">
        <v>11041</v>
      </c>
      <c r="D9758" t="s">
        <v>11312</v>
      </c>
      <c r="E9758" t="s">
        <v>11204</v>
      </c>
      <c r="F9758" t="s">
        <v>11313</v>
      </c>
      <c r="G9758">
        <v>11</v>
      </c>
      <c r="H9758" t="s">
        <v>11044</v>
      </c>
      <c r="I9758" s="160" t="s">
        <v>3995</v>
      </c>
      <c r="J9758" t="s">
        <v>11314</v>
      </c>
      <c r="K9758">
        <v>99</v>
      </c>
      <c r="L9758" t="s">
        <v>3999</v>
      </c>
    </row>
    <row r="9759" spans="1:12">
      <c r="A9759" s="15" t="s">
        <v>11362</v>
      </c>
      <c r="B9759" t="s">
        <v>11040</v>
      </c>
      <c r="C9759" t="s">
        <v>11041</v>
      </c>
      <c r="D9759" t="s">
        <v>11312</v>
      </c>
      <c r="E9759" t="s">
        <v>11206</v>
      </c>
      <c r="F9759" t="s">
        <v>11313</v>
      </c>
      <c r="G9759">
        <v>11</v>
      </c>
      <c r="H9759" t="s">
        <v>11044</v>
      </c>
      <c r="I9759" s="160" t="s">
        <v>3995</v>
      </c>
      <c r="J9759" t="s">
        <v>11314</v>
      </c>
      <c r="K9759">
        <v>99</v>
      </c>
      <c r="L9759" t="s">
        <v>3999</v>
      </c>
    </row>
    <row r="9760" spans="1:12">
      <c r="A9760" s="15">
        <v>2201070350</v>
      </c>
      <c r="B9760" t="s">
        <v>11040</v>
      </c>
      <c r="C9760" t="s">
        <v>11041</v>
      </c>
      <c r="D9760" t="s">
        <v>11312</v>
      </c>
      <c r="E9760" t="s">
        <v>11207</v>
      </c>
      <c r="F9760" t="s">
        <v>11313</v>
      </c>
      <c r="G9760">
        <v>11</v>
      </c>
      <c r="H9760" t="s">
        <v>11044</v>
      </c>
      <c r="I9760" s="160" t="s">
        <v>3995</v>
      </c>
      <c r="J9760" t="s">
        <v>11314</v>
      </c>
      <c r="K9760">
        <v>99</v>
      </c>
      <c r="L9760" t="s">
        <v>3999</v>
      </c>
    </row>
    <row r="9761" spans="1:12">
      <c r="A9761" s="15">
        <v>2201070370</v>
      </c>
      <c r="B9761" t="s">
        <v>11040</v>
      </c>
      <c r="C9761" t="s">
        <v>11041</v>
      </c>
      <c r="D9761" t="s">
        <v>11312</v>
      </c>
      <c r="E9761" t="s">
        <v>11208</v>
      </c>
      <c r="F9761" t="s">
        <v>11313</v>
      </c>
      <c r="G9761">
        <v>11</v>
      </c>
      <c r="H9761" t="s">
        <v>11044</v>
      </c>
      <c r="I9761" s="160" t="s">
        <v>3995</v>
      </c>
      <c r="J9761" t="s">
        <v>11314</v>
      </c>
      <c r="K9761">
        <v>99</v>
      </c>
      <c r="L9761" t="s">
        <v>3999</v>
      </c>
    </row>
    <row r="9762" spans="1:12">
      <c r="A9762" s="15">
        <v>2201070390</v>
      </c>
      <c r="B9762" t="s">
        <v>11040</v>
      </c>
      <c r="C9762" t="s">
        <v>11041</v>
      </c>
      <c r="D9762" t="s">
        <v>11312</v>
      </c>
      <c r="E9762" t="s">
        <v>11209</v>
      </c>
      <c r="F9762" t="s">
        <v>11313</v>
      </c>
      <c r="G9762">
        <v>11</v>
      </c>
      <c r="H9762" t="s">
        <v>11044</v>
      </c>
      <c r="I9762" s="160" t="s">
        <v>3995</v>
      </c>
      <c r="J9762" t="s">
        <v>11314</v>
      </c>
      <c r="K9762">
        <v>99</v>
      </c>
      <c r="L9762" t="s">
        <v>3999</v>
      </c>
    </row>
    <row r="9763" spans="1:12">
      <c r="A9763" s="15">
        <v>2201080000</v>
      </c>
      <c r="B9763" t="s">
        <v>11040</v>
      </c>
      <c r="C9763" t="s">
        <v>11041</v>
      </c>
      <c r="D9763" t="s">
        <v>11363</v>
      </c>
      <c r="E9763" t="s">
        <v>11047</v>
      </c>
      <c r="F9763" t="s">
        <v>11048</v>
      </c>
      <c r="G9763">
        <v>11</v>
      </c>
      <c r="H9763" t="s">
        <v>11044</v>
      </c>
      <c r="I9763" s="160" t="s">
        <v>4007</v>
      </c>
      <c r="J9763" t="s">
        <v>11049</v>
      </c>
      <c r="K9763" s="160" t="s">
        <v>4009</v>
      </c>
      <c r="L9763" t="s">
        <v>11364</v>
      </c>
    </row>
    <row r="9764" spans="1:12">
      <c r="A9764" s="15">
        <v>2201080110</v>
      </c>
      <c r="B9764" t="s">
        <v>11040</v>
      </c>
      <c r="C9764" t="s">
        <v>11041</v>
      </c>
      <c r="D9764" t="s">
        <v>11363</v>
      </c>
      <c r="E9764" t="s">
        <v>11051</v>
      </c>
      <c r="F9764" t="s">
        <v>11048</v>
      </c>
      <c r="G9764">
        <v>11</v>
      </c>
      <c r="H9764" t="s">
        <v>11044</v>
      </c>
      <c r="I9764" s="160" t="s">
        <v>4007</v>
      </c>
      <c r="J9764" t="s">
        <v>11049</v>
      </c>
      <c r="K9764" s="160" t="s">
        <v>4009</v>
      </c>
      <c r="L9764" t="s">
        <v>11364</v>
      </c>
    </row>
    <row r="9765" spans="1:12">
      <c r="A9765" s="15">
        <v>2201080111</v>
      </c>
      <c r="B9765" t="s">
        <v>11040</v>
      </c>
      <c r="C9765" t="s">
        <v>11041</v>
      </c>
      <c r="D9765" t="s">
        <v>11363</v>
      </c>
      <c r="E9765" t="s">
        <v>11052</v>
      </c>
      <c r="F9765" t="s">
        <v>11048</v>
      </c>
      <c r="G9765">
        <v>11</v>
      </c>
      <c r="H9765" t="s">
        <v>11044</v>
      </c>
      <c r="I9765" s="160" t="s">
        <v>4007</v>
      </c>
      <c r="J9765" t="s">
        <v>11049</v>
      </c>
      <c r="K9765" s="160" t="s">
        <v>4009</v>
      </c>
      <c r="L9765" t="s">
        <v>11364</v>
      </c>
    </row>
    <row r="9766" spans="1:12">
      <c r="A9766" s="15">
        <v>2201080112</v>
      </c>
      <c r="B9766" t="s">
        <v>11040</v>
      </c>
      <c r="C9766" t="s">
        <v>11041</v>
      </c>
      <c r="D9766" t="s">
        <v>11363</v>
      </c>
      <c r="E9766" t="s">
        <v>11053</v>
      </c>
      <c r="F9766" t="s">
        <v>11048</v>
      </c>
      <c r="G9766">
        <v>11</v>
      </c>
      <c r="H9766" t="s">
        <v>11044</v>
      </c>
      <c r="I9766" s="160" t="s">
        <v>4007</v>
      </c>
      <c r="J9766" t="s">
        <v>11049</v>
      </c>
      <c r="K9766" s="160" t="s">
        <v>4009</v>
      </c>
      <c r="L9766" t="s">
        <v>11364</v>
      </c>
    </row>
    <row r="9767" spans="1:12">
      <c r="A9767" s="15">
        <v>2201080113</v>
      </c>
      <c r="B9767" t="s">
        <v>11040</v>
      </c>
      <c r="C9767" t="s">
        <v>11041</v>
      </c>
      <c r="D9767" t="s">
        <v>11363</v>
      </c>
      <c r="E9767" t="s">
        <v>11054</v>
      </c>
      <c r="F9767" t="s">
        <v>11048</v>
      </c>
      <c r="G9767">
        <v>11</v>
      </c>
      <c r="H9767" t="s">
        <v>11044</v>
      </c>
      <c r="I9767" s="160" t="s">
        <v>4007</v>
      </c>
      <c r="J9767" t="s">
        <v>11049</v>
      </c>
      <c r="K9767" s="160" t="s">
        <v>4009</v>
      </c>
      <c r="L9767" t="s">
        <v>11364</v>
      </c>
    </row>
    <row r="9768" spans="1:12">
      <c r="A9768" s="15">
        <v>2201080114</v>
      </c>
      <c r="B9768" t="s">
        <v>11040</v>
      </c>
      <c r="C9768" t="s">
        <v>11041</v>
      </c>
      <c r="D9768" t="s">
        <v>11363</v>
      </c>
      <c r="E9768" t="s">
        <v>11055</v>
      </c>
      <c r="F9768" t="s">
        <v>11048</v>
      </c>
      <c r="G9768">
        <v>11</v>
      </c>
      <c r="H9768" t="s">
        <v>11044</v>
      </c>
      <c r="I9768" s="160" t="s">
        <v>4007</v>
      </c>
      <c r="J9768" t="s">
        <v>11049</v>
      </c>
      <c r="K9768" s="160" t="s">
        <v>4009</v>
      </c>
      <c r="L9768" t="s">
        <v>11364</v>
      </c>
    </row>
    <row r="9769" spans="1:12">
      <c r="A9769" s="15" t="s">
        <v>11365</v>
      </c>
      <c r="B9769" t="s">
        <v>11040</v>
      </c>
      <c r="C9769" t="s">
        <v>11041</v>
      </c>
      <c r="D9769" t="s">
        <v>11363</v>
      </c>
      <c r="E9769" t="s">
        <v>11057</v>
      </c>
      <c r="F9769" t="s">
        <v>11048</v>
      </c>
      <c r="G9769">
        <v>11</v>
      </c>
      <c r="H9769" t="s">
        <v>11044</v>
      </c>
      <c r="I9769" s="160" t="s">
        <v>4007</v>
      </c>
      <c r="J9769" t="s">
        <v>11049</v>
      </c>
      <c r="K9769" s="160" t="s">
        <v>4009</v>
      </c>
      <c r="L9769" t="s">
        <v>11364</v>
      </c>
    </row>
    <row r="9770" spans="1:12">
      <c r="A9770" s="15" t="s">
        <v>11366</v>
      </c>
      <c r="B9770" t="s">
        <v>11040</v>
      </c>
      <c r="C9770" t="s">
        <v>11041</v>
      </c>
      <c r="D9770" t="s">
        <v>11363</v>
      </c>
      <c r="E9770" t="s">
        <v>11059</v>
      </c>
      <c r="F9770" t="s">
        <v>11048</v>
      </c>
      <c r="G9770">
        <v>11</v>
      </c>
      <c r="H9770" t="s">
        <v>11044</v>
      </c>
      <c r="I9770" s="160" t="s">
        <v>4007</v>
      </c>
      <c r="J9770" t="s">
        <v>11049</v>
      </c>
      <c r="K9770" s="160" t="s">
        <v>4009</v>
      </c>
      <c r="L9770" t="s">
        <v>11364</v>
      </c>
    </row>
    <row r="9771" spans="1:12">
      <c r="A9771" s="15" t="s">
        <v>11367</v>
      </c>
      <c r="B9771" t="s">
        <v>11040</v>
      </c>
      <c r="C9771" t="s">
        <v>11041</v>
      </c>
      <c r="D9771" t="s">
        <v>11363</v>
      </c>
      <c r="E9771" t="s">
        <v>11061</v>
      </c>
      <c r="F9771" t="s">
        <v>11048</v>
      </c>
      <c r="G9771">
        <v>11</v>
      </c>
      <c r="H9771" t="s">
        <v>11044</v>
      </c>
      <c r="I9771" s="160" t="s">
        <v>4007</v>
      </c>
      <c r="J9771" t="s">
        <v>11049</v>
      </c>
      <c r="K9771" s="160" t="s">
        <v>4009</v>
      </c>
      <c r="L9771" t="s">
        <v>11364</v>
      </c>
    </row>
    <row r="9772" spans="1:12">
      <c r="A9772" s="15" t="s">
        <v>11368</v>
      </c>
      <c r="B9772" t="s">
        <v>11040</v>
      </c>
      <c r="C9772" t="s">
        <v>11041</v>
      </c>
      <c r="D9772" t="s">
        <v>11363</v>
      </c>
      <c r="E9772" t="s">
        <v>11063</v>
      </c>
      <c r="F9772" t="s">
        <v>11048</v>
      </c>
      <c r="G9772">
        <v>11</v>
      </c>
      <c r="H9772" t="s">
        <v>11044</v>
      </c>
      <c r="I9772" s="160" t="s">
        <v>4007</v>
      </c>
      <c r="J9772" t="s">
        <v>11049</v>
      </c>
      <c r="K9772" s="160" t="s">
        <v>4009</v>
      </c>
      <c r="L9772" t="s">
        <v>11364</v>
      </c>
    </row>
    <row r="9773" spans="1:12">
      <c r="A9773" s="15">
        <v>2201080130</v>
      </c>
      <c r="B9773" t="s">
        <v>11040</v>
      </c>
      <c r="C9773" t="s">
        <v>11041</v>
      </c>
      <c r="D9773" t="s">
        <v>11363</v>
      </c>
      <c r="E9773" t="s">
        <v>11064</v>
      </c>
      <c r="F9773" t="s">
        <v>11048</v>
      </c>
      <c r="G9773">
        <v>11</v>
      </c>
      <c r="H9773" t="s">
        <v>11044</v>
      </c>
      <c r="I9773" s="160" t="s">
        <v>4007</v>
      </c>
      <c r="J9773" t="s">
        <v>11049</v>
      </c>
      <c r="K9773" s="160" t="s">
        <v>4009</v>
      </c>
      <c r="L9773" t="s">
        <v>11364</v>
      </c>
    </row>
    <row r="9774" spans="1:12">
      <c r="A9774" s="15">
        <v>2201080131</v>
      </c>
      <c r="B9774" t="s">
        <v>11040</v>
      </c>
      <c r="C9774" t="s">
        <v>11041</v>
      </c>
      <c r="D9774" t="s">
        <v>11363</v>
      </c>
      <c r="E9774" t="s">
        <v>11065</v>
      </c>
      <c r="F9774" t="s">
        <v>11048</v>
      </c>
      <c r="G9774">
        <v>11</v>
      </c>
      <c r="H9774" t="s">
        <v>11044</v>
      </c>
      <c r="I9774" s="160" t="s">
        <v>4007</v>
      </c>
      <c r="J9774" t="s">
        <v>11049</v>
      </c>
      <c r="K9774" s="160" t="s">
        <v>4009</v>
      </c>
      <c r="L9774" t="s">
        <v>11364</v>
      </c>
    </row>
    <row r="9775" spans="1:12">
      <c r="A9775" s="15">
        <v>2201080132</v>
      </c>
      <c r="B9775" t="s">
        <v>11040</v>
      </c>
      <c r="C9775" t="s">
        <v>11041</v>
      </c>
      <c r="D9775" t="s">
        <v>11363</v>
      </c>
      <c r="E9775" t="s">
        <v>11066</v>
      </c>
      <c r="F9775" t="s">
        <v>11048</v>
      </c>
      <c r="G9775">
        <v>11</v>
      </c>
      <c r="H9775" t="s">
        <v>11044</v>
      </c>
      <c r="I9775" s="160" t="s">
        <v>4007</v>
      </c>
      <c r="J9775" t="s">
        <v>11049</v>
      </c>
      <c r="K9775" s="160" t="s">
        <v>4009</v>
      </c>
      <c r="L9775" t="s">
        <v>11364</v>
      </c>
    </row>
    <row r="9776" spans="1:12">
      <c r="A9776" s="15">
        <v>2201080133</v>
      </c>
      <c r="B9776" t="s">
        <v>11040</v>
      </c>
      <c r="C9776" t="s">
        <v>11041</v>
      </c>
      <c r="D9776" t="s">
        <v>11363</v>
      </c>
      <c r="E9776" t="s">
        <v>11067</v>
      </c>
      <c r="F9776" t="s">
        <v>11048</v>
      </c>
      <c r="G9776">
        <v>11</v>
      </c>
      <c r="H9776" t="s">
        <v>11044</v>
      </c>
      <c r="I9776" s="160" t="s">
        <v>4007</v>
      </c>
      <c r="J9776" t="s">
        <v>11049</v>
      </c>
      <c r="K9776" s="160" t="s">
        <v>4009</v>
      </c>
      <c r="L9776" t="s">
        <v>11364</v>
      </c>
    </row>
    <row r="9777" spans="1:12">
      <c r="A9777" s="15">
        <v>2201080134</v>
      </c>
      <c r="B9777" t="s">
        <v>11040</v>
      </c>
      <c r="C9777" t="s">
        <v>11041</v>
      </c>
      <c r="D9777" t="s">
        <v>11363</v>
      </c>
      <c r="E9777" t="s">
        <v>11068</v>
      </c>
      <c r="F9777" t="s">
        <v>11048</v>
      </c>
      <c r="G9777">
        <v>11</v>
      </c>
      <c r="H9777" t="s">
        <v>11044</v>
      </c>
      <c r="I9777" s="160" t="s">
        <v>4007</v>
      </c>
      <c r="J9777" t="s">
        <v>11049</v>
      </c>
      <c r="K9777" s="160" t="s">
        <v>4009</v>
      </c>
      <c r="L9777" t="s">
        <v>11364</v>
      </c>
    </row>
    <row r="9778" spans="1:12">
      <c r="A9778" s="15" t="s">
        <v>11369</v>
      </c>
      <c r="B9778" t="s">
        <v>11040</v>
      </c>
      <c r="C9778" t="s">
        <v>11041</v>
      </c>
      <c r="D9778" t="s">
        <v>11363</v>
      </c>
      <c r="E9778" t="s">
        <v>11070</v>
      </c>
      <c r="F9778" t="s">
        <v>11048</v>
      </c>
      <c r="G9778">
        <v>11</v>
      </c>
      <c r="H9778" t="s">
        <v>11044</v>
      </c>
      <c r="I9778" s="160" t="s">
        <v>4007</v>
      </c>
      <c r="J9778" t="s">
        <v>11049</v>
      </c>
      <c r="K9778" s="160" t="s">
        <v>4009</v>
      </c>
      <c r="L9778" t="s">
        <v>11364</v>
      </c>
    </row>
    <row r="9779" spans="1:12">
      <c r="A9779" s="15" t="s">
        <v>11370</v>
      </c>
      <c r="B9779" t="s">
        <v>11040</v>
      </c>
      <c r="C9779" t="s">
        <v>11041</v>
      </c>
      <c r="D9779" t="s">
        <v>11363</v>
      </c>
      <c r="E9779" t="s">
        <v>11072</v>
      </c>
      <c r="F9779" t="s">
        <v>11048</v>
      </c>
      <c r="G9779">
        <v>11</v>
      </c>
      <c r="H9779" t="s">
        <v>11044</v>
      </c>
      <c r="I9779" s="160" t="s">
        <v>4007</v>
      </c>
      <c r="J9779" t="s">
        <v>11049</v>
      </c>
      <c r="K9779" s="160" t="s">
        <v>4009</v>
      </c>
      <c r="L9779" t="s">
        <v>11364</v>
      </c>
    </row>
    <row r="9780" spans="1:12">
      <c r="A9780" s="15" t="s">
        <v>11371</v>
      </c>
      <c r="B9780" t="s">
        <v>11040</v>
      </c>
      <c r="C9780" t="s">
        <v>11041</v>
      </c>
      <c r="D9780" t="s">
        <v>11363</v>
      </c>
      <c r="E9780" t="s">
        <v>11074</v>
      </c>
      <c r="F9780" t="s">
        <v>11048</v>
      </c>
      <c r="G9780">
        <v>11</v>
      </c>
      <c r="H9780" t="s">
        <v>11044</v>
      </c>
      <c r="I9780" s="160" t="s">
        <v>4007</v>
      </c>
      <c r="J9780" t="s">
        <v>11049</v>
      </c>
      <c r="K9780" s="160" t="s">
        <v>4009</v>
      </c>
      <c r="L9780" t="s">
        <v>11364</v>
      </c>
    </row>
    <row r="9781" spans="1:12">
      <c r="A9781" s="15" t="s">
        <v>11372</v>
      </c>
      <c r="B9781" t="s">
        <v>11040</v>
      </c>
      <c r="C9781" t="s">
        <v>11041</v>
      </c>
      <c r="D9781" t="s">
        <v>11363</v>
      </c>
      <c r="E9781" t="s">
        <v>11076</v>
      </c>
      <c r="F9781" t="s">
        <v>11048</v>
      </c>
      <c r="G9781">
        <v>11</v>
      </c>
      <c r="H9781" t="s">
        <v>11044</v>
      </c>
      <c r="I9781" s="160" t="s">
        <v>4007</v>
      </c>
      <c r="J9781" t="s">
        <v>11049</v>
      </c>
      <c r="K9781" s="160" t="s">
        <v>4009</v>
      </c>
      <c r="L9781" t="s">
        <v>11364</v>
      </c>
    </row>
    <row r="9782" spans="1:12">
      <c r="A9782" s="15">
        <v>2201080150</v>
      </c>
      <c r="B9782" t="s">
        <v>11040</v>
      </c>
      <c r="C9782" t="s">
        <v>11041</v>
      </c>
      <c r="D9782" t="s">
        <v>11363</v>
      </c>
      <c r="E9782" t="s">
        <v>11077</v>
      </c>
      <c r="F9782" t="s">
        <v>11048</v>
      </c>
      <c r="G9782">
        <v>11</v>
      </c>
      <c r="H9782" t="s">
        <v>11044</v>
      </c>
      <c r="I9782" s="160" t="s">
        <v>4007</v>
      </c>
      <c r="J9782" t="s">
        <v>11049</v>
      </c>
      <c r="K9782" s="160" t="s">
        <v>4009</v>
      </c>
      <c r="L9782" t="s">
        <v>11364</v>
      </c>
    </row>
    <row r="9783" spans="1:12">
      <c r="A9783" s="15">
        <v>2201080151</v>
      </c>
      <c r="B9783" t="s">
        <v>11040</v>
      </c>
      <c r="C9783" t="s">
        <v>11041</v>
      </c>
      <c r="D9783" t="s">
        <v>11363</v>
      </c>
      <c r="E9783" t="s">
        <v>11078</v>
      </c>
      <c r="F9783" t="s">
        <v>11048</v>
      </c>
      <c r="G9783">
        <v>11</v>
      </c>
      <c r="H9783" t="s">
        <v>11044</v>
      </c>
      <c r="I9783" s="160" t="s">
        <v>4007</v>
      </c>
      <c r="J9783" t="s">
        <v>11049</v>
      </c>
      <c r="K9783" s="160" t="s">
        <v>4009</v>
      </c>
      <c r="L9783" t="s">
        <v>11364</v>
      </c>
    </row>
    <row r="9784" spans="1:12">
      <c r="A9784" s="15">
        <v>2201080152</v>
      </c>
      <c r="B9784" t="s">
        <v>11040</v>
      </c>
      <c r="C9784" t="s">
        <v>11041</v>
      </c>
      <c r="D9784" t="s">
        <v>11363</v>
      </c>
      <c r="E9784" t="s">
        <v>11079</v>
      </c>
      <c r="F9784" t="s">
        <v>11048</v>
      </c>
      <c r="G9784">
        <v>11</v>
      </c>
      <c r="H9784" t="s">
        <v>11044</v>
      </c>
      <c r="I9784" s="160" t="s">
        <v>4007</v>
      </c>
      <c r="J9784" t="s">
        <v>11049</v>
      </c>
      <c r="K9784" s="160" t="s">
        <v>4009</v>
      </c>
      <c r="L9784" t="s">
        <v>11364</v>
      </c>
    </row>
    <row r="9785" spans="1:12">
      <c r="A9785" s="15">
        <v>2201080153</v>
      </c>
      <c r="B9785" t="s">
        <v>11040</v>
      </c>
      <c r="C9785" t="s">
        <v>11041</v>
      </c>
      <c r="D9785" t="s">
        <v>11363</v>
      </c>
      <c r="E9785" t="s">
        <v>11080</v>
      </c>
      <c r="F9785" t="s">
        <v>11048</v>
      </c>
      <c r="G9785">
        <v>11</v>
      </c>
      <c r="H9785" t="s">
        <v>11044</v>
      </c>
      <c r="I9785" s="160" t="s">
        <v>4007</v>
      </c>
      <c r="J9785" t="s">
        <v>11049</v>
      </c>
      <c r="K9785" s="160" t="s">
        <v>4009</v>
      </c>
      <c r="L9785" t="s">
        <v>11364</v>
      </c>
    </row>
    <row r="9786" spans="1:12">
      <c r="A9786" s="15">
        <v>2201080154</v>
      </c>
      <c r="B9786" t="s">
        <v>11040</v>
      </c>
      <c r="C9786" t="s">
        <v>11041</v>
      </c>
      <c r="D9786" t="s">
        <v>11363</v>
      </c>
      <c r="E9786" t="s">
        <v>11081</v>
      </c>
      <c r="F9786" t="s">
        <v>11048</v>
      </c>
      <c r="G9786">
        <v>11</v>
      </c>
      <c r="H9786" t="s">
        <v>11044</v>
      </c>
      <c r="I9786" s="160" t="s">
        <v>4007</v>
      </c>
      <c r="J9786" t="s">
        <v>11049</v>
      </c>
      <c r="K9786" s="160" t="s">
        <v>4009</v>
      </c>
      <c r="L9786" t="s">
        <v>11364</v>
      </c>
    </row>
    <row r="9787" spans="1:12">
      <c r="A9787" s="15" t="s">
        <v>11373</v>
      </c>
      <c r="B9787" t="s">
        <v>11040</v>
      </c>
      <c r="C9787" t="s">
        <v>11041</v>
      </c>
      <c r="D9787" t="s">
        <v>11363</v>
      </c>
      <c r="E9787" t="s">
        <v>11083</v>
      </c>
      <c r="F9787" t="s">
        <v>11048</v>
      </c>
      <c r="G9787">
        <v>11</v>
      </c>
      <c r="H9787" t="s">
        <v>11044</v>
      </c>
      <c r="I9787" s="160" t="s">
        <v>4007</v>
      </c>
      <c r="J9787" t="s">
        <v>11049</v>
      </c>
      <c r="K9787" s="160" t="s">
        <v>4009</v>
      </c>
      <c r="L9787" t="s">
        <v>11364</v>
      </c>
    </row>
    <row r="9788" spans="1:12">
      <c r="A9788" s="15" t="s">
        <v>11374</v>
      </c>
      <c r="B9788" t="s">
        <v>11040</v>
      </c>
      <c r="C9788" t="s">
        <v>11041</v>
      </c>
      <c r="D9788" t="s">
        <v>11363</v>
      </c>
      <c r="E9788" t="s">
        <v>11085</v>
      </c>
      <c r="F9788" t="s">
        <v>11048</v>
      </c>
      <c r="G9788">
        <v>11</v>
      </c>
      <c r="H9788" t="s">
        <v>11044</v>
      </c>
      <c r="I9788" s="160" t="s">
        <v>4007</v>
      </c>
      <c r="J9788" t="s">
        <v>11049</v>
      </c>
      <c r="K9788" s="160" t="s">
        <v>4009</v>
      </c>
      <c r="L9788" t="s">
        <v>11364</v>
      </c>
    </row>
    <row r="9789" spans="1:12">
      <c r="A9789" s="15" t="s">
        <v>11375</v>
      </c>
      <c r="B9789" t="s">
        <v>11040</v>
      </c>
      <c r="C9789" t="s">
        <v>11041</v>
      </c>
      <c r="D9789" t="s">
        <v>11363</v>
      </c>
      <c r="E9789" t="s">
        <v>11087</v>
      </c>
      <c r="F9789" t="s">
        <v>11048</v>
      </c>
      <c r="G9789">
        <v>11</v>
      </c>
      <c r="H9789" t="s">
        <v>11044</v>
      </c>
      <c r="I9789" s="160" t="s">
        <v>4007</v>
      </c>
      <c r="J9789" t="s">
        <v>11049</v>
      </c>
      <c r="K9789" s="160" t="s">
        <v>4009</v>
      </c>
      <c r="L9789" t="s">
        <v>11364</v>
      </c>
    </row>
    <row r="9790" spans="1:12">
      <c r="A9790" s="15" t="s">
        <v>11376</v>
      </c>
      <c r="B9790" t="s">
        <v>11040</v>
      </c>
      <c r="C9790" t="s">
        <v>11041</v>
      </c>
      <c r="D9790" t="s">
        <v>11363</v>
      </c>
      <c r="E9790" t="s">
        <v>11089</v>
      </c>
      <c r="F9790" t="s">
        <v>11048</v>
      </c>
      <c r="G9790">
        <v>11</v>
      </c>
      <c r="H9790" t="s">
        <v>11044</v>
      </c>
      <c r="I9790" s="160" t="s">
        <v>4007</v>
      </c>
      <c r="J9790" t="s">
        <v>11049</v>
      </c>
      <c r="K9790" s="160" t="s">
        <v>4009</v>
      </c>
      <c r="L9790" t="s">
        <v>11364</v>
      </c>
    </row>
    <row r="9791" spans="1:12">
      <c r="A9791" s="15">
        <v>2201080170</v>
      </c>
      <c r="B9791" t="s">
        <v>11040</v>
      </c>
      <c r="C9791" t="s">
        <v>11041</v>
      </c>
      <c r="D9791" t="s">
        <v>11363</v>
      </c>
      <c r="E9791" t="s">
        <v>11090</v>
      </c>
      <c r="F9791" t="s">
        <v>11048</v>
      </c>
      <c r="G9791">
        <v>11</v>
      </c>
      <c r="H9791" t="s">
        <v>11044</v>
      </c>
      <c r="I9791" s="160" t="s">
        <v>4007</v>
      </c>
      <c r="J9791" t="s">
        <v>11049</v>
      </c>
      <c r="K9791" s="160" t="s">
        <v>4009</v>
      </c>
      <c r="L9791" t="s">
        <v>11364</v>
      </c>
    </row>
    <row r="9792" spans="1:12">
      <c r="A9792" s="15">
        <v>2201080171</v>
      </c>
      <c r="B9792" t="s">
        <v>11040</v>
      </c>
      <c r="C9792" t="s">
        <v>11041</v>
      </c>
      <c r="D9792" t="s">
        <v>11363</v>
      </c>
      <c r="E9792" t="s">
        <v>11091</v>
      </c>
      <c r="F9792" t="s">
        <v>11048</v>
      </c>
      <c r="G9792">
        <v>11</v>
      </c>
      <c r="H9792" t="s">
        <v>11044</v>
      </c>
      <c r="I9792" s="160" t="s">
        <v>4007</v>
      </c>
      <c r="J9792" t="s">
        <v>11049</v>
      </c>
      <c r="K9792" s="160" t="s">
        <v>4009</v>
      </c>
      <c r="L9792" t="s">
        <v>11364</v>
      </c>
    </row>
    <row r="9793" spans="1:12">
      <c r="A9793" s="15">
        <v>2201080172</v>
      </c>
      <c r="B9793" t="s">
        <v>11040</v>
      </c>
      <c r="C9793" t="s">
        <v>11041</v>
      </c>
      <c r="D9793" t="s">
        <v>11363</v>
      </c>
      <c r="E9793" t="s">
        <v>11092</v>
      </c>
      <c r="F9793" t="s">
        <v>11048</v>
      </c>
      <c r="G9793">
        <v>11</v>
      </c>
      <c r="H9793" t="s">
        <v>11044</v>
      </c>
      <c r="I9793" s="160" t="s">
        <v>4007</v>
      </c>
      <c r="J9793" t="s">
        <v>11049</v>
      </c>
      <c r="K9793" s="160" t="s">
        <v>4009</v>
      </c>
      <c r="L9793" t="s">
        <v>11364</v>
      </c>
    </row>
    <row r="9794" spans="1:12">
      <c r="A9794" s="15">
        <v>2201080173</v>
      </c>
      <c r="B9794" t="s">
        <v>11040</v>
      </c>
      <c r="C9794" t="s">
        <v>11041</v>
      </c>
      <c r="D9794" t="s">
        <v>11363</v>
      </c>
      <c r="E9794" t="s">
        <v>11093</v>
      </c>
      <c r="F9794" t="s">
        <v>11048</v>
      </c>
      <c r="G9794">
        <v>11</v>
      </c>
      <c r="H9794" t="s">
        <v>11044</v>
      </c>
      <c r="I9794" s="160" t="s">
        <v>4007</v>
      </c>
      <c r="J9794" t="s">
        <v>11049</v>
      </c>
      <c r="K9794" s="160" t="s">
        <v>4009</v>
      </c>
      <c r="L9794" t="s">
        <v>11364</v>
      </c>
    </row>
    <row r="9795" spans="1:12">
      <c r="A9795" s="15">
        <v>2201080174</v>
      </c>
      <c r="B9795" t="s">
        <v>11040</v>
      </c>
      <c r="C9795" t="s">
        <v>11041</v>
      </c>
      <c r="D9795" t="s">
        <v>11363</v>
      </c>
      <c r="E9795" t="s">
        <v>11094</v>
      </c>
      <c r="F9795" t="s">
        <v>11048</v>
      </c>
      <c r="G9795">
        <v>11</v>
      </c>
      <c r="H9795" t="s">
        <v>11044</v>
      </c>
      <c r="I9795" s="160" t="s">
        <v>4007</v>
      </c>
      <c r="J9795" t="s">
        <v>11049</v>
      </c>
      <c r="K9795" s="160" t="s">
        <v>4009</v>
      </c>
      <c r="L9795" t="s">
        <v>11364</v>
      </c>
    </row>
    <row r="9796" spans="1:12">
      <c r="A9796" s="15" t="s">
        <v>11377</v>
      </c>
      <c r="B9796" t="s">
        <v>11040</v>
      </c>
      <c r="C9796" t="s">
        <v>11041</v>
      </c>
      <c r="D9796" t="s">
        <v>11363</v>
      </c>
      <c r="E9796" t="s">
        <v>11096</v>
      </c>
      <c r="F9796" t="s">
        <v>11048</v>
      </c>
      <c r="G9796">
        <v>11</v>
      </c>
      <c r="H9796" t="s">
        <v>11044</v>
      </c>
      <c r="I9796" s="160" t="s">
        <v>4007</v>
      </c>
      <c r="J9796" t="s">
        <v>11049</v>
      </c>
      <c r="K9796" s="160" t="s">
        <v>4009</v>
      </c>
      <c r="L9796" t="s">
        <v>11364</v>
      </c>
    </row>
    <row r="9797" spans="1:12">
      <c r="A9797" s="15" t="s">
        <v>11378</v>
      </c>
      <c r="B9797" t="s">
        <v>11040</v>
      </c>
      <c r="C9797" t="s">
        <v>11041</v>
      </c>
      <c r="D9797" t="s">
        <v>11363</v>
      </c>
      <c r="E9797" t="s">
        <v>11098</v>
      </c>
      <c r="F9797" t="s">
        <v>11048</v>
      </c>
      <c r="G9797">
        <v>11</v>
      </c>
      <c r="H9797" t="s">
        <v>11044</v>
      </c>
      <c r="I9797" s="160" t="s">
        <v>4007</v>
      </c>
      <c r="J9797" t="s">
        <v>11049</v>
      </c>
      <c r="K9797" s="160" t="s">
        <v>4009</v>
      </c>
      <c r="L9797" t="s">
        <v>11364</v>
      </c>
    </row>
    <row r="9798" spans="1:12">
      <c r="A9798" s="15" t="s">
        <v>11379</v>
      </c>
      <c r="B9798" t="s">
        <v>11040</v>
      </c>
      <c r="C9798" t="s">
        <v>11041</v>
      </c>
      <c r="D9798" t="s">
        <v>11363</v>
      </c>
      <c r="E9798" t="s">
        <v>11100</v>
      </c>
      <c r="F9798" t="s">
        <v>11048</v>
      </c>
      <c r="G9798">
        <v>11</v>
      </c>
      <c r="H9798" t="s">
        <v>11044</v>
      </c>
      <c r="I9798" s="160" t="s">
        <v>4007</v>
      </c>
      <c r="J9798" t="s">
        <v>11049</v>
      </c>
      <c r="K9798" s="160" t="s">
        <v>4009</v>
      </c>
      <c r="L9798" t="s">
        <v>11364</v>
      </c>
    </row>
    <row r="9799" spans="1:12">
      <c r="A9799" s="15" t="s">
        <v>11380</v>
      </c>
      <c r="B9799" t="s">
        <v>11040</v>
      </c>
      <c r="C9799" t="s">
        <v>11041</v>
      </c>
      <c r="D9799" t="s">
        <v>11363</v>
      </c>
      <c r="E9799" t="s">
        <v>11102</v>
      </c>
      <c r="F9799" t="s">
        <v>11048</v>
      </c>
      <c r="G9799">
        <v>11</v>
      </c>
      <c r="H9799" t="s">
        <v>11044</v>
      </c>
      <c r="I9799" s="160" t="s">
        <v>4007</v>
      </c>
      <c r="J9799" t="s">
        <v>11049</v>
      </c>
      <c r="K9799" s="160" t="s">
        <v>4009</v>
      </c>
      <c r="L9799" t="s">
        <v>11364</v>
      </c>
    </row>
    <row r="9800" spans="1:12">
      <c r="A9800" s="15">
        <v>2201080190</v>
      </c>
      <c r="B9800" t="s">
        <v>11040</v>
      </c>
      <c r="C9800" t="s">
        <v>11041</v>
      </c>
      <c r="D9800" t="s">
        <v>11363</v>
      </c>
      <c r="E9800" t="s">
        <v>11103</v>
      </c>
      <c r="F9800" t="s">
        <v>11048</v>
      </c>
      <c r="G9800">
        <v>11</v>
      </c>
      <c r="H9800" t="s">
        <v>11044</v>
      </c>
      <c r="I9800" s="160" t="s">
        <v>4007</v>
      </c>
      <c r="J9800" t="s">
        <v>11049</v>
      </c>
      <c r="K9800" s="160" t="s">
        <v>4009</v>
      </c>
      <c r="L9800" t="s">
        <v>11364</v>
      </c>
    </row>
    <row r="9801" spans="1:12">
      <c r="A9801" s="15">
        <v>2201080191</v>
      </c>
      <c r="B9801" t="s">
        <v>11040</v>
      </c>
      <c r="C9801" t="s">
        <v>11041</v>
      </c>
      <c r="D9801" t="s">
        <v>11363</v>
      </c>
      <c r="E9801" t="s">
        <v>11104</v>
      </c>
      <c r="F9801" t="s">
        <v>11048</v>
      </c>
      <c r="G9801">
        <v>11</v>
      </c>
      <c r="H9801" t="s">
        <v>11044</v>
      </c>
      <c r="I9801" s="160" t="s">
        <v>4007</v>
      </c>
      <c r="J9801" t="s">
        <v>11049</v>
      </c>
      <c r="K9801" s="160" t="s">
        <v>4009</v>
      </c>
      <c r="L9801" t="s">
        <v>11364</v>
      </c>
    </row>
    <row r="9802" spans="1:12">
      <c r="A9802" s="15">
        <v>2201080192</v>
      </c>
      <c r="B9802" t="s">
        <v>11040</v>
      </c>
      <c r="C9802" t="s">
        <v>11041</v>
      </c>
      <c r="D9802" t="s">
        <v>11363</v>
      </c>
      <c r="E9802" t="s">
        <v>11105</v>
      </c>
      <c r="F9802" t="s">
        <v>11048</v>
      </c>
      <c r="G9802">
        <v>11</v>
      </c>
      <c r="H9802" t="s">
        <v>11044</v>
      </c>
      <c r="I9802" s="160" t="s">
        <v>4007</v>
      </c>
      <c r="J9802" t="s">
        <v>11049</v>
      </c>
      <c r="K9802" s="160" t="s">
        <v>4009</v>
      </c>
      <c r="L9802" t="s">
        <v>11364</v>
      </c>
    </row>
    <row r="9803" spans="1:12">
      <c r="A9803" s="15">
        <v>2201080193</v>
      </c>
      <c r="B9803" t="s">
        <v>11040</v>
      </c>
      <c r="C9803" t="s">
        <v>11041</v>
      </c>
      <c r="D9803" t="s">
        <v>11363</v>
      </c>
      <c r="E9803" t="s">
        <v>11106</v>
      </c>
      <c r="F9803" t="s">
        <v>11048</v>
      </c>
      <c r="G9803">
        <v>11</v>
      </c>
      <c r="H9803" t="s">
        <v>11044</v>
      </c>
      <c r="I9803" s="160" t="s">
        <v>4007</v>
      </c>
      <c r="J9803" t="s">
        <v>11049</v>
      </c>
      <c r="K9803" s="160" t="s">
        <v>4009</v>
      </c>
      <c r="L9803" t="s">
        <v>11364</v>
      </c>
    </row>
    <row r="9804" spans="1:12">
      <c r="A9804" s="15">
        <v>2201080194</v>
      </c>
      <c r="B9804" t="s">
        <v>11040</v>
      </c>
      <c r="C9804" t="s">
        <v>11041</v>
      </c>
      <c r="D9804" t="s">
        <v>11363</v>
      </c>
      <c r="E9804" t="s">
        <v>11107</v>
      </c>
      <c r="F9804" t="s">
        <v>11048</v>
      </c>
      <c r="G9804">
        <v>11</v>
      </c>
      <c r="H9804" t="s">
        <v>11044</v>
      </c>
      <c r="I9804" s="160" t="s">
        <v>4007</v>
      </c>
      <c r="J9804" t="s">
        <v>11049</v>
      </c>
      <c r="K9804" s="160" t="s">
        <v>4009</v>
      </c>
      <c r="L9804" t="s">
        <v>11364</v>
      </c>
    </row>
    <row r="9805" spans="1:12">
      <c r="A9805" s="15" t="s">
        <v>11381</v>
      </c>
      <c r="B9805" t="s">
        <v>11040</v>
      </c>
      <c r="C9805" t="s">
        <v>11041</v>
      </c>
      <c r="D9805" t="s">
        <v>11363</v>
      </c>
      <c r="E9805" t="s">
        <v>11109</v>
      </c>
      <c r="F9805" t="s">
        <v>11048</v>
      </c>
      <c r="G9805">
        <v>11</v>
      </c>
      <c r="H9805" t="s">
        <v>11044</v>
      </c>
      <c r="I9805" s="160" t="s">
        <v>4007</v>
      </c>
      <c r="J9805" t="s">
        <v>11049</v>
      </c>
      <c r="K9805" s="160" t="s">
        <v>4009</v>
      </c>
      <c r="L9805" t="s">
        <v>11364</v>
      </c>
    </row>
    <row r="9806" spans="1:12">
      <c r="A9806" s="15" t="s">
        <v>11382</v>
      </c>
      <c r="B9806" t="s">
        <v>11040</v>
      </c>
      <c r="C9806" t="s">
        <v>11041</v>
      </c>
      <c r="D9806" t="s">
        <v>11363</v>
      </c>
      <c r="E9806" t="s">
        <v>11111</v>
      </c>
      <c r="F9806" t="s">
        <v>11048</v>
      </c>
      <c r="G9806">
        <v>11</v>
      </c>
      <c r="H9806" t="s">
        <v>11044</v>
      </c>
      <c r="I9806" s="160" t="s">
        <v>4007</v>
      </c>
      <c r="J9806" t="s">
        <v>11049</v>
      </c>
      <c r="K9806" s="160" t="s">
        <v>4009</v>
      </c>
      <c r="L9806" t="s">
        <v>11364</v>
      </c>
    </row>
    <row r="9807" spans="1:12">
      <c r="A9807" s="15" t="s">
        <v>11383</v>
      </c>
      <c r="B9807" t="s">
        <v>11040</v>
      </c>
      <c r="C9807" t="s">
        <v>11041</v>
      </c>
      <c r="D9807" t="s">
        <v>11363</v>
      </c>
      <c r="E9807" t="s">
        <v>11113</v>
      </c>
      <c r="F9807" t="s">
        <v>11048</v>
      </c>
      <c r="G9807">
        <v>11</v>
      </c>
      <c r="H9807" t="s">
        <v>11044</v>
      </c>
      <c r="I9807" s="160" t="s">
        <v>4007</v>
      </c>
      <c r="J9807" t="s">
        <v>11049</v>
      </c>
      <c r="K9807" s="160" t="s">
        <v>4009</v>
      </c>
      <c r="L9807" t="s">
        <v>11364</v>
      </c>
    </row>
    <row r="9808" spans="1:12">
      <c r="A9808" s="15" t="s">
        <v>11384</v>
      </c>
      <c r="B9808" t="s">
        <v>11040</v>
      </c>
      <c r="C9808" t="s">
        <v>11041</v>
      </c>
      <c r="D9808" t="s">
        <v>11363</v>
      </c>
      <c r="E9808" t="s">
        <v>11115</v>
      </c>
      <c r="F9808" t="s">
        <v>11048</v>
      </c>
      <c r="G9808">
        <v>11</v>
      </c>
      <c r="H9808" t="s">
        <v>11044</v>
      </c>
      <c r="I9808" s="160" t="s">
        <v>4007</v>
      </c>
      <c r="J9808" t="s">
        <v>11049</v>
      </c>
      <c r="K9808" s="160" t="s">
        <v>4009</v>
      </c>
      <c r="L9808" t="s">
        <v>11364</v>
      </c>
    </row>
    <row r="9809" spans="1:12">
      <c r="A9809" s="15">
        <v>2201080210</v>
      </c>
      <c r="B9809" t="s">
        <v>11040</v>
      </c>
      <c r="C9809" t="s">
        <v>11041</v>
      </c>
      <c r="D9809" t="s">
        <v>11363</v>
      </c>
      <c r="E9809" t="s">
        <v>11116</v>
      </c>
      <c r="F9809" t="s">
        <v>11048</v>
      </c>
      <c r="G9809">
        <v>11</v>
      </c>
      <c r="H9809" t="s">
        <v>11044</v>
      </c>
      <c r="I9809" s="160" t="s">
        <v>4007</v>
      </c>
      <c r="J9809" t="s">
        <v>11049</v>
      </c>
      <c r="K9809" s="160" t="s">
        <v>4009</v>
      </c>
      <c r="L9809" t="s">
        <v>11364</v>
      </c>
    </row>
    <row r="9810" spans="1:12">
      <c r="A9810" s="15">
        <v>2201080211</v>
      </c>
      <c r="B9810" t="s">
        <v>11040</v>
      </c>
      <c r="C9810" t="s">
        <v>11041</v>
      </c>
      <c r="D9810" t="s">
        <v>11363</v>
      </c>
      <c r="E9810" t="s">
        <v>11117</v>
      </c>
      <c r="F9810" t="s">
        <v>11048</v>
      </c>
      <c r="G9810">
        <v>11</v>
      </c>
      <c r="H9810" t="s">
        <v>11044</v>
      </c>
      <c r="I9810" s="160" t="s">
        <v>4007</v>
      </c>
      <c r="J9810" t="s">
        <v>11049</v>
      </c>
      <c r="K9810" s="160" t="s">
        <v>4009</v>
      </c>
      <c r="L9810" t="s">
        <v>11364</v>
      </c>
    </row>
    <row r="9811" spans="1:12">
      <c r="A9811" s="15">
        <v>2201080212</v>
      </c>
      <c r="B9811" t="s">
        <v>11040</v>
      </c>
      <c r="C9811" t="s">
        <v>11041</v>
      </c>
      <c r="D9811" t="s">
        <v>11363</v>
      </c>
      <c r="E9811" t="s">
        <v>11118</v>
      </c>
      <c r="F9811" t="s">
        <v>11048</v>
      </c>
      <c r="G9811">
        <v>11</v>
      </c>
      <c r="H9811" t="s">
        <v>11044</v>
      </c>
      <c r="I9811" s="160" t="s">
        <v>4007</v>
      </c>
      <c r="J9811" t="s">
        <v>11049</v>
      </c>
      <c r="K9811" s="160" t="s">
        <v>4009</v>
      </c>
      <c r="L9811" t="s">
        <v>11364</v>
      </c>
    </row>
    <row r="9812" spans="1:12">
      <c r="A9812" s="15">
        <v>2201080213</v>
      </c>
      <c r="B9812" t="s">
        <v>11040</v>
      </c>
      <c r="C9812" t="s">
        <v>11041</v>
      </c>
      <c r="D9812" t="s">
        <v>11363</v>
      </c>
      <c r="E9812" t="s">
        <v>11119</v>
      </c>
      <c r="F9812" t="s">
        <v>11048</v>
      </c>
      <c r="G9812">
        <v>11</v>
      </c>
      <c r="H9812" t="s">
        <v>11044</v>
      </c>
      <c r="I9812" s="160" t="s">
        <v>4007</v>
      </c>
      <c r="J9812" t="s">
        <v>11049</v>
      </c>
      <c r="K9812" s="160" t="s">
        <v>4009</v>
      </c>
      <c r="L9812" t="s">
        <v>11364</v>
      </c>
    </row>
    <row r="9813" spans="1:12">
      <c r="A9813" s="15">
        <v>2201080214</v>
      </c>
      <c r="B9813" t="s">
        <v>11040</v>
      </c>
      <c r="C9813" t="s">
        <v>11041</v>
      </c>
      <c r="D9813" t="s">
        <v>11363</v>
      </c>
      <c r="E9813" t="s">
        <v>11120</v>
      </c>
      <c r="F9813" t="s">
        <v>11048</v>
      </c>
      <c r="G9813">
        <v>11</v>
      </c>
      <c r="H9813" t="s">
        <v>11044</v>
      </c>
      <c r="I9813" s="160" t="s">
        <v>4007</v>
      </c>
      <c r="J9813" t="s">
        <v>11049</v>
      </c>
      <c r="K9813" s="160" t="s">
        <v>4009</v>
      </c>
      <c r="L9813" t="s">
        <v>11364</v>
      </c>
    </row>
    <row r="9814" spans="1:12">
      <c r="A9814" s="15" t="s">
        <v>11385</v>
      </c>
      <c r="B9814" t="s">
        <v>11040</v>
      </c>
      <c r="C9814" t="s">
        <v>11041</v>
      </c>
      <c r="D9814" t="s">
        <v>11363</v>
      </c>
      <c r="E9814" t="s">
        <v>11122</v>
      </c>
      <c r="F9814" t="s">
        <v>11048</v>
      </c>
      <c r="G9814">
        <v>11</v>
      </c>
      <c r="H9814" t="s">
        <v>11044</v>
      </c>
      <c r="I9814" s="160" t="s">
        <v>4007</v>
      </c>
      <c r="J9814" t="s">
        <v>11049</v>
      </c>
      <c r="K9814" s="160" t="s">
        <v>4009</v>
      </c>
      <c r="L9814" t="s">
        <v>11364</v>
      </c>
    </row>
    <row r="9815" spans="1:12">
      <c r="A9815" s="15" t="s">
        <v>11386</v>
      </c>
      <c r="B9815" t="s">
        <v>11040</v>
      </c>
      <c r="C9815" t="s">
        <v>11041</v>
      </c>
      <c r="D9815" t="s">
        <v>11363</v>
      </c>
      <c r="E9815" t="s">
        <v>11124</v>
      </c>
      <c r="F9815" t="s">
        <v>11048</v>
      </c>
      <c r="G9815">
        <v>11</v>
      </c>
      <c r="H9815" t="s">
        <v>11044</v>
      </c>
      <c r="I9815" s="160" t="s">
        <v>4007</v>
      </c>
      <c r="J9815" t="s">
        <v>11049</v>
      </c>
      <c r="K9815" s="160" t="s">
        <v>4009</v>
      </c>
      <c r="L9815" t="s">
        <v>11364</v>
      </c>
    </row>
    <row r="9816" spans="1:12">
      <c r="A9816" s="15" t="s">
        <v>11387</v>
      </c>
      <c r="B9816" t="s">
        <v>11040</v>
      </c>
      <c r="C9816" t="s">
        <v>11041</v>
      </c>
      <c r="D9816" t="s">
        <v>11363</v>
      </c>
      <c r="E9816" t="s">
        <v>11126</v>
      </c>
      <c r="F9816" t="s">
        <v>11048</v>
      </c>
      <c r="G9816">
        <v>11</v>
      </c>
      <c r="H9816" t="s">
        <v>11044</v>
      </c>
      <c r="I9816" s="160" t="s">
        <v>4007</v>
      </c>
      <c r="J9816" t="s">
        <v>11049</v>
      </c>
      <c r="K9816" s="160" t="s">
        <v>4009</v>
      </c>
      <c r="L9816" t="s">
        <v>11364</v>
      </c>
    </row>
    <row r="9817" spans="1:12">
      <c r="A9817" s="15" t="s">
        <v>11388</v>
      </c>
      <c r="B9817" t="s">
        <v>11040</v>
      </c>
      <c r="C9817" t="s">
        <v>11041</v>
      </c>
      <c r="D9817" t="s">
        <v>11363</v>
      </c>
      <c r="E9817" t="s">
        <v>11128</v>
      </c>
      <c r="F9817" t="s">
        <v>11048</v>
      </c>
      <c r="G9817">
        <v>11</v>
      </c>
      <c r="H9817" t="s">
        <v>11044</v>
      </c>
      <c r="I9817" s="160" t="s">
        <v>4007</v>
      </c>
      <c r="J9817" t="s">
        <v>11049</v>
      </c>
      <c r="K9817" s="160" t="s">
        <v>4009</v>
      </c>
      <c r="L9817" t="s">
        <v>11364</v>
      </c>
    </row>
    <row r="9818" spans="1:12">
      <c r="A9818" s="15">
        <v>2201080230</v>
      </c>
      <c r="B9818" t="s">
        <v>11040</v>
      </c>
      <c r="C9818" t="s">
        <v>11041</v>
      </c>
      <c r="D9818" t="s">
        <v>11363</v>
      </c>
      <c r="E9818" t="s">
        <v>11129</v>
      </c>
      <c r="F9818" t="s">
        <v>11048</v>
      </c>
      <c r="G9818">
        <v>11</v>
      </c>
      <c r="H9818" t="s">
        <v>11044</v>
      </c>
      <c r="I9818" s="160" t="s">
        <v>4007</v>
      </c>
      <c r="J9818" t="s">
        <v>11049</v>
      </c>
      <c r="K9818" s="160" t="s">
        <v>4009</v>
      </c>
      <c r="L9818" t="s">
        <v>11364</v>
      </c>
    </row>
    <row r="9819" spans="1:12">
      <c r="A9819" s="15">
        <v>2201080231</v>
      </c>
      <c r="B9819" t="s">
        <v>11040</v>
      </c>
      <c r="C9819" t="s">
        <v>11041</v>
      </c>
      <c r="D9819" t="s">
        <v>11363</v>
      </c>
      <c r="E9819" t="s">
        <v>11130</v>
      </c>
      <c r="F9819" t="s">
        <v>11048</v>
      </c>
      <c r="G9819">
        <v>11</v>
      </c>
      <c r="H9819" t="s">
        <v>11044</v>
      </c>
      <c r="I9819" s="160" t="s">
        <v>4007</v>
      </c>
      <c r="J9819" t="s">
        <v>11049</v>
      </c>
      <c r="K9819" s="160" t="s">
        <v>4009</v>
      </c>
      <c r="L9819" t="s">
        <v>11364</v>
      </c>
    </row>
    <row r="9820" spans="1:12">
      <c r="A9820" s="15">
        <v>2201080232</v>
      </c>
      <c r="B9820" t="s">
        <v>11040</v>
      </c>
      <c r="C9820" t="s">
        <v>11041</v>
      </c>
      <c r="D9820" t="s">
        <v>11363</v>
      </c>
      <c r="E9820" t="s">
        <v>11131</v>
      </c>
      <c r="F9820" t="s">
        <v>11048</v>
      </c>
      <c r="G9820">
        <v>11</v>
      </c>
      <c r="H9820" t="s">
        <v>11044</v>
      </c>
      <c r="I9820" s="160" t="s">
        <v>4007</v>
      </c>
      <c r="J9820" t="s">
        <v>11049</v>
      </c>
      <c r="K9820" s="160" t="s">
        <v>4009</v>
      </c>
      <c r="L9820" t="s">
        <v>11364</v>
      </c>
    </row>
    <row r="9821" spans="1:12">
      <c r="A9821" s="15">
        <v>2201080233</v>
      </c>
      <c r="B9821" t="s">
        <v>11040</v>
      </c>
      <c r="C9821" t="s">
        <v>11041</v>
      </c>
      <c r="D9821" t="s">
        <v>11363</v>
      </c>
      <c r="E9821" t="s">
        <v>11132</v>
      </c>
      <c r="F9821" t="s">
        <v>11048</v>
      </c>
      <c r="G9821">
        <v>11</v>
      </c>
      <c r="H9821" t="s">
        <v>11044</v>
      </c>
      <c r="I9821" s="160" t="s">
        <v>4007</v>
      </c>
      <c r="J9821" t="s">
        <v>11049</v>
      </c>
      <c r="K9821" s="160" t="s">
        <v>4009</v>
      </c>
      <c r="L9821" t="s">
        <v>11364</v>
      </c>
    </row>
    <row r="9822" spans="1:12">
      <c r="A9822" s="15">
        <v>2201080234</v>
      </c>
      <c r="B9822" t="s">
        <v>11040</v>
      </c>
      <c r="C9822" t="s">
        <v>11041</v>
      </c>
      <c r="D9822" t="s">
        <v>11363</v>
      </c>
      <c r="E9822" t="s">
        <v>11133</v>
      </c>
      <c r="F9822" t="s">
        <v>11048</v>
      </c>
      <c r="G9822">
        <v>11</v>
      </c>
      <c r="H9822" t="s">
        <v>11044</v>
      </c>
      <c r="I9822" s="160" t="s">
        <v>4007</v>
      </c>
      <c r="J9822" t="s">
        <v>11049</v>
      </c>
      <c r="K9822" s="160" t="s">
        <v>4009</v>
      </c>
      <c r="L9822" t="s">
        <v>11364</v>
      </c>
    </row>
    <row r="9823" spans="1:12">
      <c r="A9823" s="15" t="s">
        <v>11389</v>
      </c>
      <c r="B9823" t="s">
        <v>11040</v>
      </c>
      <c r="C9823" t="s">
        <v>11041</v>
      </c>
      <c r="D9823" t="s">
        <v>11363</v>
      </c>
      <c r="E9823" t="s">
        <v>11135</v>
      </c>
      <c r="F9823" t="s">
        <v>11048</v>
      </c>
      <c r="G9823">
        <v>11</v>
      </c>
      <c r="H9823" t="s">
        <v>11044</v>
      </c>
      <c r="I9823" s="160" t="s">
        <v>4007</v>
      </c>
      <c r="J9823" t="s">
        <v>11049</v>
      </c>
      <c r="K9823" s="160" t="s">
        <v>4009</v>
      </c>
      <c r="L9823" t="s">
        <v>11364</v>
      </c>
    </row>
    <row r="9824" spans="1:12">
      <c r="A9824" s="15" t="s">
        <v>11390</v>
      </c>
      <c r="B9824" t="s">
        <v>11040</v>
      </c>
      <c r="C9824" t="s">
        <v>11041</v>
      </c>
      <c r="D9824" t="s">
        <v>11363</v>
      </c>
      <c r="E9824" t="s">
        <v>11137</v>
      </c>
      <c r="F9824" t="s">
        <v>11048</v>
      </c>
      <c r="G9824">
        <v>11</v>
      </c>
      <c r="H9824" t="s">
        <v>11044</v>
      </c>
      <c r="I9824" s="160" t="s">
        <v>4007</v>
      </c>
      <c r="J9824" t="s">
        <v>11049</v>
      </c>
      <c r="K9824" s="160" t="s">
        <v>4009</v>
      </c>
      <c r="L9824" t="s">
        <v>11364</v>
      </c>
    </row>
    <row r="9825" spans="1:12">
      <c r="A9825" s="15" t="s">
        <v>11391</v>
      </c>
      <c r="B9825" t="s">
        <v>11040</v>
      </c>
      <c r="C9825" t="s">
        <v>11041</v>
      </c>
      <c r="D9825" t="s">
        <v>11363</v>
      </c>
      <c r="E9825" t="s">
        <v>11139</v>
      </c>
      <c r="F9825" t="s">
        <v>11048</v>
      </c>
      <c r="G9825">
        <v>11</v>
      </c>
      <c r="H9825" t="s">
        <v>11044</v>
      </c>
      <c r="I9825" s="160" t="s">
        <v>4007</v>
      </c>
      <c r="J9825" t="s">
        <v>11049</v>
      </c>
      <c r="K9825" s="160" t="s">
        <v>4009</v>
      </c>
      <c r="L9825" t="s">
        <v>11364</v>
      </c>
    </row>
    <row r="9826" spans="1:12">
      <c r="A9826" s="15" t="s">
        <v>11392</v>
      </c>
      <c r="B9826" t="s">
        <v>11040</v>
      </c>
      <c r="C9826" t="s">
        <v>11041</v>
      </c>
      <c r="D9826" t="s">
        <v>11363</v>
      </c>
      <c r="E9826" t="s">
        <v>11141</v>
      </c>
      <c r="F9826" t="s">
        <v>11048</v>
      </c>
      <c r="G9826">
        <v>11</v>
      </c>
      <c r="H9826" t="s">
        <v>11044</v>
      </c>
      <c r="I9826" s="160" t="s">
        <v>4007</v>
      </c>
      <c r="J9826" t="s">
        <v>11049</v>
      </c>
      <c r="K9826" s="160" t="s">
        <v>4009</v>
      </c>
      <c r="L9826" t="s">
        <v>11364</v>
      </c>
    </row>
    <row r="9827" spans="1:12">
      <c r="A9827" s="15">
        <v>2201080250</v>
      </c>
      <c r="B9827" t="s">
        <v>11040</v>
      </c>
      <c r="C9827" t="s">
        <v>11041</v>
      </c>
      <c r="D9827" t="s">
        <v>11363</v>
      </c>
      <c r="E9827" t="s">
        <v>11142</v>
      </c>
      <c r="F9827" t="s">
        <v>11048</v>
      </c>
      <c r="G9827">
        <v>11</v>
      </c>
      <c r="H9827" t="s">
        <v>11044</v>
      </c>
      <c r="I9827" s="160" t="s">
        <v>4007</v>
      </c>
      <c r="J9827" t="s">
        <v>11049</v>
      </c>
      <c r="K9827" s="160" t="s">
        <v>4009</v>
      </c>
      <c r="L9827" t="s">
        <v>11364</v>
      </c>
    </row>
    <row r="9828" spans="1:12">
      <c r="A9828" s="15">
        <v>2201080251</v>
      </c>
      <c r="B9828" t="s">
        <v>11040</v>
      </c>
      <c r="C9828" t="s">
        <v>11041</v>
      </c>
      <c r="D9828" t="s">
        <v>11363</v>
      </c>
      <c r="E9828" t="s">
        <v>11143</v>
      </c>
      <c r="F9828" t="s">
        <v>11048</v>
      </c>
      <c r="G9828">
        <v>11</v>
      </c>
      <c r="H9828" t="s">
        <v>11044</v>
      </c>
      <c r="I9828" s="160" t="s">
        <v>4007</v>
      </c>
      <c r="J9828" t="s">
        <v>11049</v>
      </c>
      <c r="K9828" s="160" t="s">
        <v>4009</v>
      </c>
      <c r="L9828" t="s">
        <v>11364</v>
      </c>
    </row>
    <row r="9829" spans="1:12">
      <c r="A9829" s="15">
        <v>2201080252</v>
      </c>
      <c r="B9829" t="s">
        <v>11040</v>
      </c>
      <c r="C9829" t="s">
        <v>11041</v>
      </c>
      <c r="D9829" t="s">
        <v>11363</v>
      </c>
      <c r="E9829" t="s">
        <v>11144</v>
      </c>
      <c r="F9829" t="s">
        <v>11048</v>
      </c>
      <c r="G9829">
        <v>11</v>
      </c>
      <c r="H9829" t="s">
        <v>11044</v>
      </c>
      <c r="I9829" s="160" t="s">
        <v>4007</v>
      </c>
      <c r="J9829" t="s">
        <v>11049</v>
      </c>
      <c r="K9829" s="160" t="s">
        <v>4009</v>
      </c>
      <c r="L9829" t="s">
        <v>11364</v>
      </c>
    </row>
    <row r="9830" spans="1:12">
      <c r="A9830" s="15">
        <v>2201080253</v>
      </c>
      <c r="B9830" t="s">
        <v>11040</v>
      </c>
      <c r="C9830" t="s">
        <v>11041</v>
      </c>
      <c r="D9830" t="s">
        <v>11363</v>
      </c>
      <c r="E9830" t="s">
        <v>11145</v>
      </c>
      <c r="F9830" t="s">
        <v>11048</v>
      </c>
      <c r="G9830">
        <v>11</v>
      </c>
      <c r="H9830" t="s">
        <v>11044</v>
      </c>
      <c r="I9830" s="160" t="s">
        <v>4007</v>
      </c>
      <c r="J9830" t="s">
        <v>11049</v>
      </c>
      <c r="K9830" s="160" t="s">
        <v>4009</v>
      </c>
      <c r="L9830" t="s">
        <v>11364</v>
      </c>
    </row>
    <row r="9831" spans="1:12">
      <c r="A9831" s="15">
        <v>2201080254</v>
      </c>
      <c r="B9831" t="s">
        <v>11040</v>
      </c>
      <c r="C9831" t="s">
        <v>11041</v>
      </c>
      <c r="D9831" t="s">
        <v>11363</v>
      </c>
      <c r="E9831" t="s">
        <v>11146</v>
      </c>
      <c r="F9831" t="s">
        <v>11048</v>
      </c>
      <c r="G9831">
        <v>11</v>
      </c>
      <c r="H9831" t="s">
        <v>11044</v>
      </c>
      <c r="I9831" s="160" t="s">
        <v>4007</v>
      </c>
      <c r="J9831" t="s">
        <v>11049</v>
      </c>
      <c r="K9831" s="160" t="s">
        <v>4009</v>
      </c>
      <c r="L9831" t="s">
        <v>11364</v>
      </c>
    </row>
    <row r="9832" spans="1:12">
      <c r="A9832" s="15" t="s">
        <v>11393</v>
      </c>
      <c r="B9832" t="s">
        <v>11040</v>
      </c>
      <c r="C9832" t="s">
        <v>11041</v>
      </c>
      <c r="D9832" t="s">
        <v>11363</v>
      </c>
      <c r="E9832" t="s">
        <v>11148</v>
      </c>
      <c r="F9832" t="s">
        <v>11048</v>
      </c>
      <c r="G9832">
        <v>11</v>
      </c>
      <c r="H9832" t="s">
        <v>11044</v>
      </c>
      <c r="I9832" s="160" t="s">
        <v>4007</v>
      </c>
      <c r="J9832" t="s">
        <v>11049</v>
      </c>
      <c r="K9832" s="160" t="s">
        <v>4009</v>
      </c>
      <c r="L9832" t="s">
        <v>11364</v>
      </c>
    </row>
    <row r="9833" spans="1:12">
      <c r="A9833" s="15" t="s">
        <v>11394</v>
      </c>
      <c r="B9833" t="s">
        <v>11040</v>
      </c>
      <c r="C9833" t="s">
        <v>11041</v>
      </c>
      <c r="D9833" t="s">
        <v>11363</v>
      </c>
      <c r="E9833" t="s">
        <v>11150</v>
      </c>
      <c r="F9833" t="s">
        <v>11048</v>
      </c>
      <c r="G9833">
        <v>11</v>
      </c>
      <c r="H9833" t="s">
        <v>11044</v>
      </c>
      <c r="I9833" s="160" t="s">
        <v>4007</v>
      </c>
      <c r="J9833" t="s">
        <v>11049</v>
      </c>
      <c r="K9833" s="160" t="s">
        <v>4009</v>
      </c>
      <c r="L9833" t="s">
        <v>11364</v>
      </c>
    </row>
    <row r="9834" spans="1:12">
      <c r="A9834" s="15" t="s">
        <v>11395</v>
      </c>
      <c r="B9834" t="s">
        <v>11040</v>
      </c>
      <c r="C9834" t="s">
        <v>11041</v>
      </c>
      <c r="D9834" t="s">
        <v>11363</v>
      </c>
      <c r="E9834" t="s">
        <v>11152</v>
      </c>
      <c r="F9834" t="s">
        <v>11048</v>
      </c>
      <c r="G9834">
        <v>11</v>
      </c>
      <c r="H9834" t="s">
        <v>11044</v>
      </c>
      <c r="I9834" s="160" t="s">
        <v>4007</v>
      </c>
      <c r="J9834" t="s">
        <v>11049</v>
      </c>
      <c r="K9834" s="160" t="s">
        <v>4009</v>
      </c>
      <c r="L9834" t="s">
        <v>11364</v>
      </c>
    </row>
    <row r="9835" spans="1:12">
      <c r="A9835" s="15" t="s">
        <v>11396</v>
      </c>
      <c r="B9835" t="s">
        <v>11040</v>
      </c>
      <c r="C9835" t="s">
        <v>11041</v>
      </c>
      <c r="D9835" t="s">
        <v>11363</v>
      </c>
      <c r="E9835" t="s">
        <v>11154</v>
      </c>
      <c r="F9835" t="s">
        <v>11048</v>
      </c>
      <c r="G9835">
        <v>11</v>
      </c>
      <c r="H9835" t="s">
        <v>11044</v>
      </c>
      <c r="I9835" s="160" t="s">
        <v>4007</v>
      </c>
      <c r="J9835" t="s">
        <v>11049</v>
      </c>
      <c r="K9835" s="160" t="s">
        <v>4009</v>
      </c>
      <c r="L9835" t="s">
        <v>11364</v>
      </c>
    </row>
    <row r="9836" spans="1:12">
      <c r="A9836" s="15">
        <v>2201080270</v>
      </c>
      <c r="B9836" t="s">
        <v>11040</v>
      </c>
      <c r="C9836" t="s">
        <v>11041</v>
      </c>
      <c r="D9836" t="s">
        <v>11363</v>
      </c>
      <c r="E9836" t="s">
        <v>11155</v>
      </c>
      <c r="F9836" t="s">
        <v>11048</v>
      </c>
      <c r="G9836">
        <v>11</v>
      </c>
      <c r="H9836" t="s">
        <v>11044</v>
      </c>
      <c r="I9836" s="160" t="s">
        <v>4007</v>
      </c>
      <c r="J9836" t="s">
        <v>11049</v>
      </c>
      <c r="K9836" s="160" t="s">
        <v>4009</v>
      </c>
      <c r="L9836" t="s">
        <v>11364</v>
      </c>
    </row>
    <row r="9837" spans="1:12">
      <c r="A9837" s="15">
        <v>2201080271</v>
      </c>
      <c r="B9837" t="s">
        <v>11040</v>
      </c>
      <c r="C9837" t="s">
        <v>11041</v>
      </c>
      <c r="D9837" t="s">
        <v>11363</v>
      </c>
      <c r="E9837" t="s">
        <v>11156</v>
      </c>
      <c r="F9837" t="s">
        <v>11048</v>
      </c>
      <c r="G9837">
        <v>11</v>
      </c>
      <c r="H9837" t="s">
        <v>11044</v>
      </c>
      <c r="I9837" s="160" t="s">
        <v>4007</v>
      </c>
      <c r="J9837" t="s">
        <v>11049</v>
      </c>
      <c r="K9837" s="160" t="s">
        <v>4009</v>
      </c>
      <c r="L9837" t="s">
        <v>11364</v>
      </c>
    </row>
    <row r="9838" spans="1:12">
      <c r="A9838" s="15">
        <v>2201080272</v>
      </c>
      <c r="B9838" t="s">
        <v>11040</v>
      </c>
      <c r="C9838" t="s">
        <v>11041</v>
      </c>
      <c r="D9838" t="s">
        <v>11363</v>
      </c>
      <c r="E9838" t="s">
        <v>11157</v>
      </c>
      <c r="F9838" t="s">
        <v>11048</v>
      </c>
      <c r="G9838">
        <v>11</v>
      </c>
      <c r="H9838" t="s">
        <v>11044</v>
      </c>
      <c r="I9838" s="160" t="s">
        <v>4007</v>
      </c>
      <c r="J9838" t="s">
        <v>11049</v>
      </c>
      <c r="K9838" s="160" t="s">
        <v>4009</v>
      </c>
      <c r="L9838" t="s">
        <v>11364</v>
      </c>
    </row>
    <row r="9839" spans="1:12">
      <c r="A9839" s="15">
        <v>2201080273</v>
      </c>
      <c r="B9839" t="s">
        <v>11040</v>
      </c>
      <c r="C9839" t="s">
        <v>11041</v>
      </c>
      <c r="D9839" t="s">
        <v>11363</v>
      </c>
      <c r="E9839" t="s">
        <v>11158</v>
      </c>
      <c r="F9839" t="s">
        <v>11048</v>
      </c>
      <c r="G9839">
        <v>11</v>
      </c>
      <c r="H9839" t="s">
        <v>11044</v>
      </c>
      <c r="I9839" s="160" t="s">
        <v>4007</v>
      </c>
      <c r="J9839" t="s">
        <v>11049</v>
      </c>
      <c r="K9839" s="160" t="s">
        <v>4009</v>
      </c>
      <c r="L9839" t="s">
        <v>11364</v>
      </c>
    </row>
    <row r="9840" spans="1:12">
      <c r="A9840" s="15">
        <v>2201080274</v>
      </c>
      <c r="B9840" t="s">
        <v>11040</v>
      </c>
      <c r="C9840" t="s">
        <v>11041</v>
      </c>
      <c r="D9840" t="s">
        <v>11363</v>
      </c>
      <c r="E9840" t="s">
        <v>11159</v>
      </c>
      <c r="F9840" t="s">
        <v>11048</v>
      </c>
      <c r="G9840">
        <v>11</v>
      </c>
      <c r="H9840" t="s">
        <v>11044</v>
      </c>
      <c r="I9840" s="160" t="s">
        <v>4007</v>
      </c>
      <c r="J9840" t="s">
        <v>11049</v>
      </c>
      <c r="K9840" s="160" t="s">
        <v>4009</v>
      </c>
      <c r="L9840" t="s">
        <v>11364</v>
      </c>
    </row>
    <row r="9841" spans="1:12">
      <c r="A9841" s="15" t="s">
        <v>11397</v>
      </c>
      <c r="B9841" t="s">
        <v>11040</v>
      </c>
      <c r="C9841" t="s">
        <v>11041</v>
      </c>
      <c r="D9841" t="s">
        <v>11363</v>
      </c>
      <c r="E9841" t="s">
        <v>11161</v>
      </c>
      <c r="F9841" t="s">
        <v>11048</v>
      </c>
      <c r="G9841">
        <v>11</v>
      </c>
      <c r="H9841" t="s">
        <v>11044</v>
      </c>
      <c r="I9841" s="160" t="s">
        <v>4007</v>
      </c>
      <c r="J9841" t="s">
        <v>11049</v>
      </c>
      <c r="K9841" s="160" t="s">
        <v>4009</v>
      </c>
      <c r="L9841" t="s">
        <v>11364</v>
      </c>
    </row>
    <row r="9842" spans="1:12">
      <c r="A9842" s="15" t="s">
        <v>11398</v>
      </c>
      <c r="B9842" t="s">
        <v>11040</v>
      </c>
      <c r="C9842" t="s">
        <v>11041</v>
      </c>
      <c r="D9842" t="s">
        <v>11363</v>
      </c>
      <c r="E9842" t="s">
        <v>11163</v>
      </c>
      <c r="F9842" t="s">
        <v>11048</v>
      </c>
      <c r="G9842">
        <v>11</v>
      </c>
      <c r="H9842" t="s">
        <v>11044</v>
      </c>
      <c r="I9842" s="160" t="s">
        <v>4007</v>
      </c>
      <c r="J9842" t="s">
        <v>11049</v>
      </c>
      <c r="K9842" s="160" t="s">
        <v>4009</v>
      </c>
      <c r="L9842" t="s">
        <v>11364</v>
      </c>
    </row>
    <row r="9843" spans="1:12">
      <c r="A9843" s="15" t="s">
        <v>11399</v>
      </c>
      <c r="B9843" t="s">
        <v>11040</v>
      </c>
      <c r="C9843" t="s">
        <v>11041</v>
      </c>
      <c r="D9843" t="s">
        <v>11363</v>
      </c>
      <c r="E9843" t="s">
        <v>11165</v>
      </c>
      <c r="F9843" t="s">
        <v>11048</v>
      </c>
      <c r="G9843">
        <v>11</v>
      </c>
      <c r="H9843" t="s">
        <v>11044</v>
      </c>
      <c r="I9843" s="160" t="s">
        <v>4007</v>
      </c>
      <c r="J9843" t="s">
        <v>11049</v>
      </c>
      <c r="K9843" s="160" t="s">
        <v>4009</v>
      </c>
      <c r="L9843" t="s">
        <v>11364</v>
      </c>
    </row>
    <row r="9844" spans="1:12">
      <c r="A9844" s="15" t="s">
        <v>11400</v>
      </c>
      <c r="B9844" t="s">
        <v>11040</v>
      </c>
      <c r="C9844" t="s">
        <v>11041</v>
      </c>
      <c r="D9844" t="s">
        <v>11363</v>
      </c>
      <c r="E9844" t="s">
        <v>11167</v>
      </c>
      <c r="F9844" t="s">
        <v>11048</v>
      </c>
      <c r="G9844">
        <v>11</v>
      </c>
      <c r="H9844" t="s">
        <v>11044</v>
      </c>
      <c r="I9844" s="160" t="s">
        <v>4007</v>
      </c>
      <c r="J9844" t="s">
        <v>11049</v>
      </c>
      <c r="K9844" s="160" t="s">
        <v>4009</v>
      </c>
      <c r="L9844" t="s">
        <v>11364</v>
      </c>
    </row>
    <row r="9845" spans="1:12">
      <c r="A9845" s="15">
        <v>2201080290</v>
      </c>
      <c r="B9845" t="s">
        <v>11040</v>
      </c>
      <c r="C9845" t="s">
        <v>11041</v>
      </c>
      <c r="D9845" t="s">
        <v>11363</v>
      </c>
      <c r="E9845" t="s">
        <v>11168</v>
      </c>
      <c r="F9845" t="s">
        <v>11048</v>
      </c>
      <c r="G9845">
        <v>11</v>
      </c>
      <c r="H9845" t="s">
        <v>11044</v>
      </c>
      <c r="I9845" s="160" t="s">
        <v>4007</v>
      </c>
      <c r="J9845" t="s">
        <v>11049</v>
      </c>
      <c r="K9845" s="160" t="s">
        <v>4009</v>
      </c>
      <c r="L9845" t="s">
        <v>11364</v>
      </c>
    </row>
    <row r="9846" spans="1:12">
      <c r="A9846" s="15">
        <v>2201080291</v>
      </c>
      <c r="B9846" t="s">
        <v>11040</v>
      </c>
      <c r="C9846" t="s">
        <v>11041</v>
      </c>
      <c r="D9846" t="s">
        <v>11363</v>
      </c>
      <c r="E9846" t="s">
        <v>11169</v>
      </c>
      <c r="F9846" t="s">
        <v>11048</v>
      </c>
      <c r="G9846">
        <v>11</v>
      </c>
      <c r="H9846" t="s">
        <v>11044</v>
      </c>
      <c r="I9846" s="160" t="s">
        <v>4007</v>
      </c>
      <c r="J9846" t="s">
        <v>11049</v>
      </c>
      <c r="K9846" s="160" t="s">
        <v>4009</v>
      </c>
      <c r="L9846" t="s">
        <v>11364</v>
      </c>
    </row>
    <row r="9847" spans="1:12">
      <c r="A9847" s="15">
        <v>2201080292</v>
      </c>
      <c r="B9847" t="s">
        <v>11040</v>
      </c>
      <c r="C9847" t="s">
        <v>11041</v>
      </c>
      <c r="D9847" t="s">
        <v>11363</v>
      </c>
      <c r="E9847" t="s">
        <v>11170</v>
      </c>
      <c r="F9847" t="s">
        <v>11048</v>
      </c>
      <c r="G9847">
        <v>11</v>
      </c>
      <c r="H9847" t="s">
        <v>11044</v>
      </c>
      <c r="I9847" s="160" t="s">
        <v>4007</v>
      </c>
      <c r="J9847" t="s">
        <v>11049</v>
      </c>
      <c r="K9847" s="160" t="s">
        <v>4009</v>
      </c>
      <c r="L9847" t="s">
        <v>11364</v>
      </c>
    </row>
    <row r="9848" spans="1:12">
      <c r="A9848" s="15">
        <v>2201080293</v>
      </c>
      <c r="B9848" t="s">
        <v>11040</v>
      </c>
      <c r="C9848" t="s">
        <v>11041</v>
      </c>
      <c r="D9848" t="s">
        <v>11363</v>
      </c>
      <c r="E9848" t="s">
        <v>11171</v>
      </c>
      <c r="F9848" t="s">
        <v>11048</v>
      </c>
      <c r="G9848">
        <v>11</v>
      </c>
      <c r="H9848" t="s">
        <v>11044</v>
      </c>
      <c r="I9848" s="160" t="s">
        <v>4007</v>
      </c>
      <c r="J9848" t="s">
        <v>11049</v>
      </c>
      <c r="K9848" s="160" t="s">
        <v>4009</v>
      </c>
      <c r="L9848" t="s">
        <v>11364</v>
      </c>
    </row>
    <row r="9849" spans="1:12">
      <c r="A9849" s="15">
        <v>2201080294</v>
      </c>
      <c r="B9849" t="s">
        <v>11040</v>
      </c>
      <c r="C9849" t="s">
        <v>11041</v>
      </c>
      <c r="D9849" t="s">
        <v>11363</v>
      </c>
      <c r="E9849" t="s">
        <v>11172</v>
      </c>
      <c r="F9849" t="s">
        <v>11048</v>
      </c>
      <c r="G9849">
        <v>11</v>
      </c>
      <c r="H9849" t="s">
        <v>11044</v>
      </c>
      <c r="I9849" s="160" t="s">
        <v>4007</v>
      </c>
      <c r="J9849" t="s">
        <v>11049</v>
      </c>
      <c r="K9849" s="160" t="s">
        <v>4009</v>
      </c>
      <c r="L9849" t="s">
        <v>11364</v>
      </c>
    </row>
    <row r="9850" spans="1:12">
      <c r="A9850" s="15" t="s">
        <v>11401</v>
      </c>
      <c r="B9850" t="s">
        <v>11040</v>
      </c>
      <c r="C9850" t="s">
        <v>11041</v>
      </c>
      <c r="D9850" t="s">
        <v>11363</v>
      </c>
      <c r="E9850" t="s">
        <v>11174</v>
      </c>
      <c r="F9850" t="s">
        <v>11048</v>
      </c>
      <c r="G9850">
        <v>11</v>
      </c>
      <c r="H9850" t="s">
        <v>11044</v>
      </c>
      <c r="I9850" s="160" t="s">
        <v>4007</v>
      </c>
      <c r="J9850" t="s">
        <v>11049</v>
      </c>
      <c r="K9850" s="160" t="s">
        <v>4009</v>
      </c>
      <c r="L9850" t="s">
        <v>11364</v>
      </c>
    </row>
    <row r="9851" spans="1:12">
      <c r="A9851" s="15" t="s">
        <v>11402</v>
      </c>
      <c r="B9851" t="s">
        <v>11040</v>
      </c>
      <c r="C9851" t="s">
        <v>11041</v>
      </c>
      <c r="D9851" t="s">
        <v>11363</v>
      </c>
      <c r="E9851" t="s">
        <v>11176</v>
      </c>
      <c r="F9851" t="s">
        <v>11048</v>
      </c>
      <c r="G9851">
        <v>11</v>
      </c>
      <c r="H9851" t="s">
        <v>11044</v>
      </c>
      <c r="I9851" s="160" t="s">
        <v>4007</v>
      </c>
      <c r="J9851" t="s">
        <v>11049</v>
      </c>
      <c r="K9851" s="160" t="s">
        <v>4009</v>
      </c>
      <c r="L9851" t="s">
        <v>11364</v>
      </c>
    </row>
    <row r="9852" spans="1:12">
      <c r="A9852" s="15" t="s">
        <v>11403</v>
      </c>
      <c r="B9852" t="s">
        <v>11040</v>
      </c>
      <c r="C9852" t="s">
        <v>11041</v>
      </c>
      <c r="D9852" t="s">
        <v>11363</v>
      </c>
      <c r="E9852" t="s">
        <v>11178</v>
      </c>
      <c r="F9852" t="s">
        <v>11048</v>
      </c>
      <c r="G9852">
        <v>11</v>
      </c>
      <c r="H9852" t="s">
        <v>11044</v>
      </c>
      <c r="I9852" s="160" t="s">
        <v>4007</v>
      </c>
      <c r="J9852" t="s">
        <v>11049</v>
      </c>
      <c r="K9852" s="160" t="s">
        <v>4009</v>
      </c>
      <c r="L9852" t="s">
        <v>11364</v>
      </c>
    </row>
    <row r="9853" spans="1:12">
      <c r="A9853" s="15" t="s">
        <v>11404</v>
      </c>
      <c r="B9853" t="s">
        <v>11040</v>
      </c>
      <c r="C9853" t="s">
        <v>11041</v>
      </c>
      <c r="D9853" t="s">
        <v>11363</v>
      </c>
      <c r="E9853" t="s">
        <v>11180</v>
      </c>
      <c r="F9853" t="s">
        <v>11048</v>
      </c>
      <c r="G9853">
        <v>11</v>
      </c>
      <c r="H9853" t="s">
        <v>11044</v>
      </c>
      <c r="I9853" s="160" t="s">
        <v>4007</v>
      </c>
      <c r="J9853" t="s">
        <v>11049</v>
      </c>
      <c r="K9853" s="160" t="s">
        <v>4009</v>
      </c>
      <c r="L9853" t="s">
        <v>11364</v>
      </c>
    </row>
    <row r="9854" spans="1:12">
      <c r="A9854" s="15">
        <v>2201080310</v>
      </c>
      <c r="B9854" t="s">
        <v>11040</v>
      </c>
      <c r="C9854" t="s">
        <v>11041</v>
      </c>
      <c r="D9854" t="s">
        <v>11363</v>
      </c>
      <c r="E9854" t="s">
        <v>11181</v>
      </c>
      <c r="F9854" t="s">
        <v>11048</v>
      </c>
      <c r="G9854">
        <v>11</v>
      </c>
      <c r="H9854" t="s">
        <v>11044</v>
      </c>
      <c r="I9854" s="160" t="s">
        <v>4007</v>
      </c>
      <c r="J9854" t="s">
        <v>11049</v>
      </c>
      <c r="K9854" s="160" t="s">
        <v>4009</v>
      </c>
      <c r="L9854" t="s">
        <v>11364</v>
      </c>
    </row>
    <row r="9855" spans="1:12">
      <c r="A9855" s="15">
        <v>2201080311</v>
      </c>
      <c r="B9855" t="s">
        <v>11040</v>
      </c>
      <c r="C9855" t="s">
        <v>11041</v>
      </c>
      <c r="D9855" t="s">
        <v>11363</v>
      </c>
      <c r="E9855" t="s">
        <v>11182</v>
      </c>
      <c r="F9855" t="s">
        <v>11048</v>
      </c>
      <c r="G9855">
        <v>11</v>
      </c>
      <c r="H9855" t="s">
        <v>11044</v>
      </c>
      <c r="I9855" s="160" t="s">
        <v>4007</v>
      </c>
      <c r="J9855" t="s">
        <v>11049</v>
      </c>
      <c r="K9855" s="160" t="s">
        <v>4009</v>
      </c>
      <c r="L9855" t="s">
        <v>11364</v>
      </c>
    </row>
    <row r="9856" spans="1:12">
      <c r="A9856" s="15">
        <v>2201080312</v>
      </c>
      <c r="B9856" t="s">
        <v>11040</v>
      </c>
      <c r="C9856" t="s">
        <v>11041</v>
      </c>
      <c r="D9856" t="s">
        <v>11363</v>
      </c>
      <c r="E9856" t="s">
        <v>11183</v>
      </c>
      <c r="F9856" t="s">
        <v>11048</v>
      </c>
      <c r="G9856">
        <v>11</v>
      </c>
      <c r="H9856" t="s">
        <v>11044</v>
      </c>
      <c r="I9856" s="160" t="s">
        <v>4007</v>
      </c>
      <c r="J9856" t="s">
        <v>11049</v>
      </c>
      <c r="K9856" s="160" t="s">
        <v>4009</v>
      </c>
      <c r="L9856" t="s">
        <v>11364</v>
      </c>
    </row>
    <row r="9857" spans="1:12">
      <c r="A9857" s="15">
        <v>2201080313</v>
      </c>
      <c r="B9857" t="s">
        <v>11040</v>
      </c>
      <c r="C9857" t="s">
        <v>11041</v>
      </c>
      <c r="D9857" t="s">
        <v>11363</v>
      </c>
      <c r="E9857" t="s">
        <v>11184</v>
      </c>
      <c r="F9857" t="s">
        <v>11048</v>
      </c>
      <c r="G9857">
        <v>11</v>
      </c>
      <c r="H9857" t="s">
        <v>11044</v>
      </c>
      <c r="I9857" s="160" t="s">
        <v>4007</v>
      </c>
      <c r="J9857" t="s">
        <v>11049</v>
      </c>
      <c r="K9857" s="160" t="s">
        <v>4009</v>
      </c>
      <c r="L9857" t="s">
        <v>11364</v>
      </c>
    </row>
    <row r="9858" spans="1:12">
      <c r="A9858" s="15">
        <v>2201080314</v>
      </c>
      <c r="B9858" t="s">
        <v>11040</v>
      </c>
      <c r="C9858" t="s">
        <v>11041</v>
      </c>
      <c r="D9858" t="s">
        <v>11363</v>
      </c>
      <c r="E9858" t="s">
        <v>11185</v>
      </c>
      <c r="F9858" t="s">
        <v>11048</v>
      </c>
      <c r="G9858">
        <v>11</v>
      </c>
      <c r="H9858" t="s">
        <v>11044</v>
      </c>
      <c r="I9858" s="160" t="s">
        <v>4007</v>
      </c>
      <c r="J9858" t="s">
        <v>11049</v>
      </c>
      <c r="K9858" s="160" t="s">
        <v>4009</v>
      </c>
      <c r="L9858" t="s">
        <v>11364</v>
      </c>
    </row>
    <row r="9859" spans="1:12">
      <c r="A9859" s="15" t="s">
        <v>11405</v>
      </c>
      <c r="B9859" t="s">
        <v>11040</v>
      </c>
      <c r="C9859" t="s">
        <v>11041</v>
      </c>
      <c r="D9859" t="s">
        <v>11363</v>
      </c>
      <c r="E9859" t="s">
        <v>11187</v>
      </c>
      <c r="F9859" t="s">
        <v>11048</v>
      </c>
      <c r="G9859">
        <v>11</v>
      </c>
      <c r="H9859" t="s">
        <v>11044</v>
      </c>
      <c r="I9859" s="160" t="s">
        <v>4007</v>
      </c>
      <c r="J9859" t="s">
        <v>11049</v>
      </c>
      <c r="K9859" s="160" t="s">
        <v>4009</v>
      </c>
      <c r="L9859" t="s">
        <v>11364</v>
      </c>
    </row>
    <row r="9860" spans="1:12">
      <c r="A9860" s="15" t="s">
        <v>11406</v>
      </c>
      <c r="B9860" t="s">
        <v>11040</v>
      </c>
      <c r="C9860" t="s">
        <v>11041</v>
      </c>
      <c r="D9860" t="s">
        <v>11363</v>
      </c>
      <c r="E9860" t="s">
        <v>11189</v>
      </c>
      <c r="F9860" t="s">
        <v>11048</v>
      </c>
      <c r="G9860">
        <v>11</v>
      </c>
      <c r="H9860" t="s">
        <v>11044</v>
      </c>
      <c r="I9860" s="160" t="s">
        <v>4007</v>
      </c>
      <c r="J9860" t="s">
        <v>11049</v>
      </c>
      <c r="K9860" s="160" t="s">
        <v>4009</v>
      </c>
      <c r="L9860" t="s">
        <v>11364</v>
      </c>
    </row>
    <row r="9861" spans="1:12">
      <c r="A9861" s="15" t="s">
        <v>11407</v>
      </c>
      <c r="B9861" t="s">
        <v>11040</v>
      </c>
      <c r="C9861" t="s">
        <v>11041</v>
      </c>
      <c r="D9861" t="s">
        <v>11363</v>
      </c>
      <c r="E9861" t="s">
        <v>11191</v>
      </c>
      <c r="F9861" t="s">
        <v>11048</v>
      </c>
      <c r="G9861">
        <v>11</v>
      </c>
      <c r="H9861" t="s">
        <v>11044</v>
      </c>
      <c r="I9861" s="160" t="s">
        <v>4007</v>
      </c>
      <c r="J9861" t="s">
        <v>11049</v>
      </c>
      <c r="K9861" s="160" t="s">
        <v>4009</v>
      </c>
      <c r="L9861" t="s">
        <v>11364</v>
      </c>
    </row>
    <row r="9862" spans="1:12">
      <c r="A9862" s="15" t="s">
        <v>11408</v>
      </c>
      <c r="B9862" t="s">
        <v>11040</v>
      </c>
      <c r="C9862" t="s">
        <v>11041</v>
      </c>
      <c r="D9862" t="s">
        <v>11363</v>
      </c>
      <c r="E9862" t="s">
        <v>11193</v>
      </c>
      <c r="F9862" t="s">
        <v>11048</v>
      </c>
      <c r="G9862">
        <v>11</v>
      </c>
      <c r="H9862" t="s">
        <v>11044</v>
      </c>
      <c r="I9862" s="160" t="s">
        <v>4007</v>
      </c>
      <c r="J9862" t="s">
        <v>11049</v>
      </c>
      <c r="K9862" s="160" t="s">
        <v>4009</v>
      </c>
      <c r="L9862" t="s">
        <v>11364</v>
      </c>
    </row>
    <row r="9863" spans="1:12">
      <c r="A9863" s="15">
        <v>2201080330</v>
      </c>
      <c r="B9863" t="s">
        <v>11040</v>
      </c>
      <c r="C9863" t="s">
        <v>11041</v>
      </c>
      <c r="D9863" t="s">
        <v>11363</v>
      </c>
      <c r="E9863" t="s">
        <v>11194</v>
      </c>
      <c r="F9863" t="s">
        <v>11048</v>
      </c>
      <c r="G9863">
        <v>11</v>
      </c>
      <c r="H9863" t="s">
        <v>11044</v>
      </c>
      <c r="I9863" s="160" t="s">
        <v>4007</v>
      </c>
      <c r="J9863" t="s">
        <v>11049</v>
      </c>
      <c r="K9863" s="160" t="s">
        <v>4009</v>
      </c>
      <c r="L9863" t="s">
        <v>11364</v>
      </c>
    </row>
    <row r="9864" spans="1:12">
      <c r="A9864" s="15">
        <v>2201080331</v>
      </c>
      <c r="B9864" t="s">
        <v>11040</v>
      </c>
      <c r="C9864" t="s">
        <v>11041</v>
      </c>
      <c r="D9864" t="s">
        <v>11363</v>
      </c>
      <c r="E9864" t="s">
        <v>11195</v>
      </c>
      <c r="F9864" t="s">
        <v>11048</v>
      </c>
      <c r="G9864">
        <v>11</v>
      </c>
      <c r="H9864" t="s">
        <v>11044</v>
      </c>
      <c r="I9864" s="160" t="s">
        <v>4007</v>
      </c>
      <c r="J9864" t="s">
        <v>11049</v>
      </c>
      <c r="K9864" s="160" t="s">
        <v>4009</v>
      </c>
      <c r="L9864" t="s">
        <v>11364</v>
      </c>
    </row>
    <row r="9865" spans="1:12">
      <c r="A9865" s="15">
        <v>2201080332</v>
      </c>
      <c r="B9865" t="s">
        <v>11040</v>
      </c>
      <c r="C9865" t="s">
        <v>11041</v>
      </c>
      <c r="D9865" t="s">
        <v>11363</v>
      </c>
      <c r="E9865" t="s">
        <v>11196</v>
      </c>
      <c r="F9865" t="s">
        <v>11048</v>
      </c>
      <c r="G9865">
        <v>11</v>
      </c>
      <c r="H9865" t="s">
        <v>11044</v>
      </c>
      <c r="I9865" s="160" t="s">
        <v>4007</v>
      </c>
      <c r="J9865" t="s">
        <v>11049</v>
      </c>
      <c r="K9865" s="160" t="s">
        <v>4009</v>
      </c>
      <c r="L9865" t="s">
        <v>11364</v>
      </c>
    </row>
    <row r="9866" spans="1:12">
      <c r="A9866" s="15">
        <v>2201080333</v>
      </c>
      <c r="B9866" t="s">
        <v>11040</v>
      </c>
      <c r="C9866" t="s">
        <v>11041</v>
      </c>
      <c r="D9866" t="s">
        <v>11363</v>
      </c>
      <c r="E9866" t="s">
        <v>11197</v>
      </c>
      <c r="F9866" t="s">
        <v>11048</v>
      </c>
      <c r="G9866">
        <v>11</v>
      </c>
      <c r="H9866" t="s">
        <v>11044</v>
      </c>
      <c r="I9866" s="160" t="s">
        <v>4007</v>
      </c>
      <c r="J9866" t="s">
        <v>11049</v>
      </c>
      <c r="K9866" s="160" t="s">
        <v>4009</v>
      </c>
      <c r="L9866" t="s">
        <v>11364</v>
      </c>
    </row>
    <row r="9867" spans="1:12">
      <c r="A9867" s="15">
        <v>2201080334</v>
      </c>
      <c r="B9867" t="s">
        <v>11040</v>
      </c>
      <c r="C9867" t="s">
        <v>11041</v>
      </c>
      <c r="D9867" t="s">
        <v>11363</v>
      </c>
      <c r="E9867" t="s">
        <v>11198</v>
      </c>
      <c r="F9867" t="s">
        <v>11048</v>
      </c>
      <c r="G9867">
        <v>11</v>
      </c>
      <c r="H9867" t="s">
        <v>11044</v>
      </c>
      <c r="I9867" s="160" t="s">
        <v>4007</v>
      </c>
      <c r="J9867" t="s">
        <v>11049</v>
      </c>
      <c r="K9867" s="160" t="s">
        <v>4009</v>
      </c>
      <c r="L9867" t="s">
        <v>11364</v>
      </c>
    </row>
    <row r="9868" spans="1:12">
      <c r="A9868" s="15" t="s">
        <v>11409</v>
      </c>
      <c r="B9868" t="s">
        <v>11040</v>
      </c>
      <c r="C9868" t="s">
        <v>11041</v>
      </c>
      <c r="D9868" t="s">
        <v>11363</v>
      </c>
      <c r="E9868" t="s">
        <v>11200</v>
      </c>
      <c r="F9868" t="s">
        <v>11048</v>
      </c>
      <c r="G9868">
        <v>11</v>
      </c>
      <c r="H9868" t="s">
        <v>11044</v>
      </c>
      <c r="I9868" s="160" t="s">
        <v>4007</v>
      </c>
      <c r="J9868" t="s">
        <v>11049</v>
      </c>
      <c r="K9868" s="160" t="s">
        <v>4009</v>
      </c>
      <c r="L9868" t="s">
        <v>11364</v>
      </c>
    </row>
    <row r="9869" spans="1:12">
      <c r="A9869" s="15" t="s">
        <v>11410</v>
      </c>
      <c r="B9869" t="s">
        <v>11040</v>
      </c>
      <c r="C9869" t="s">
        <v>11041</v>
      </c>
      <c r="D9869" t="s">
        <v>11363</v>
      </c>
      <c r="E9869" t="s">
        <v>11202</v>
      </c>
      <c r="F9869" t="s">
        <v>11048</v>
      </c>
      <c r="G9869">
        <v>11</v>
      </c>
      <c r="H9869" t="s">
        <v>11044</v>
      </c>
      <c r="I9869" s="160" t="s">
        <v>4007</v>
      </c>
      <c r="J9869" t="s">
        <v>11049</v>
      </c>
      <c r="K9869" s="160" t="s">
        <v>4009</v>
      </c>
      <c r="L9869" t="s">
        <v>11364</v>
      </c>
    </row>
    <row r="9870" spans="1:12">
      <c r="A9870" s="15" t="s">
        <v>11411</v>
      </c>
      <c r="B9870" t="s">
        <v>11040</v>
      </c>
      <c r="C9870" t="s">
        <v>11041</v>
      </c>
      <c r="D9870" t="s">
        <v>11363</v>
      </c>
      <c r="E9870" t="s">
        <v>11204</v>
      </c>
      <c r="F9870" t="s">
        <v>11048</v>
      </c>
      <c r="G9870">
        <v>11</v>
      </c>
      <c r="H9870" t="s">
        <v>11044</v>
      </c>
      <c r="I9870" s="160" t="s">
        <v>4007</v>
      </c>
      <c r="J9870" t="s">
        <v>11049</v>
      </c>
      <c r="K9870" s="160" t="s">
        <v>4009</v>
      </c>
      <c r="L9870" t="s">
        <v>11364</v>
      </c>
    </row>
    <row r="9871" spans="1:12">
      <c r="A9871" s="15" t="s">
        <v>11412</v>
      </c>
      <c r="B9871" t="s">
        <v>11040</v>
      </c>
      <c r="C9871" t="s">
        <v>11041</v>
      </c>
      <c r="D9871" t="s">
        <v>11363</v>
      </c>
      <c r="E9871" t="s">
        <v>11206</v>
      </c>
      <c r="F9871" t="s">
        <v>11048</v>
      </c>
      <c r="G9871">
        <v>11</v>
      </c>
      <c r="H9871" t="s">
        <v>11044</v>
      </c>
      <c r="I9871" s="160" t="s">
        <v>4007</v>
      </c>
      <c r="J9871" t="s">
        <v>11049</v>
      </c>
      <c r="K9871" s="160" t="s">
        <v>4009</v>
      </c>
      <c r="L9871" t="s">
        <v>11364</v>
      </c>
    </row>
    <row r="9872" spans="1:12">
      <c r="A9872" s="15">
        <v>2201080350</v>
      </c>
      <c r="B9872" t="s">
        <v>11040</v>
      </c>
      <c r="C9872" t="s">
        <v>11041</v>
      </c>
      <c r="D9872" t="s">
        <v>11363</v>
      </c>
      <c r="E9872" t="s">
        <v>11207</v>
      </c>
      <c r="F9872" t="s">
        <v>11048</v>
      </c>
      <c r="G9872">
        <v>11</v>
      </c>
      <c r="H9872" t="s">
        <v>11044</v>
      </c>
      <c r="I9872" s="160" t="s">
        <v>4007</v>
      </c>
      <c r="J9872" t="s">
        <v>11049</v>
      </c>
      <c r="K9872" s="160" t="s">
        <v>4009</v>
      </c>
      <c r="L9872" t="s">
        <v>11364</v>
      </c>
    </row>
    <row r="9873" spans="1:12">
      <c r="A9873" s="15">
        <v>2201080370</v>
      </c>
      <c r="B9873" t="s">
        <v>11040</v>
      </c>
      <c r="C9873" t="s">
        <v>11041</v>
      </c>
      <c r="D9873" t="s">
        <v>11363</v>
      </c>
      <c r="E9873" t="s">
        <v>11208</v>
      </c>
      <c r="F9873" t="s">
        <v>11048</v>
      </c>
      <c r="G9873">
        <v>11</v>
      </c>
      <c r="H9873" t="s">
        <v>11044</v>
      </c>
      <c r="I9873" s="160" t="s">
        <v>4007</v>
      </c>
      <c r="J9873" t="s">
        <v>11049</v>
      </c>
      <c r="K9873" s="160" t="s">
        <v>4009</v>
      </c>
      <c r="L9873" t="s">
        <v>11364</v>
      </c>
    </row>
    <row r="9874" spans="1:12">
      <c r="A9874" s="15">
        <v>2201080390</v>
      </c>
      <c r="B9874" t="s">
        <v>11040</v>
      </c>
      <c r="C9874" t="s">
        <v>11041</v>
      </c>
      <c r="D9874" t="s">
        <v>11363</v>
      </c>
      <c r="E9874" t="s">
        <v>11209</v>
      </c>
      <c r="F9874" t="s">
        <v>11048</v>
      </c>
      <c r="G9874">
        <v>11</v>
      </c>
      <c r="H9874" t="s">
        <v>11044</v>
      </c>
      <c r="I9874" s="160" t="s">
        <v>4007</v>
      </c>
      <c r="J9874" t="s">
        <v>11049</v>
      </c>
      <c r="K9874" s="160" t="s">
        <v>4009</v>
      </c>
      <c r="L9874" t="s">
        <v>11364</v>
      </c>
    </row>
    <row r="9875" spans="1:12">
      <c r="A9875" s="15">
        <v>2201110080</v>
      </c>
      <c r="B9875" t="s">
        <v>11040</v>
      </c>
      <c r="C9875" t="s">
        <v>11041</v>
      </c>
      <c r="D9875" t="s">
        <v>11413</v>
      </c>
      <c r="E9875" t="s">
        <v>11414</v>
      </c>
      <c r="F9875" t="s">
        <v>11048</v>
      </c>
      <c r="G9875">
        <v>11</v>
      </c>
      <c r="H9875" t="s">
        <v>11044</v>
      </c>
      <c r="I9875">
        <v>14</v>
      </c>
      <c r="J9875" t="s">
        <v>4128</v>
      </c>
      <c r="K9875" s="160" t="s">
        <v>4009</v>
      </c>
      <c r="L9875" t="s">
        <v>11415</v>
      </c>
    </row>
    <row r="9876" spans="1:12">
      <c r="A9876" s="15">
        <v>2201210080</v>
      </c>
      <c r="B9876" t="s">
        <v>11040</v>
      </c>
      <c r="C9876" t="s">
        <v>11041</v>
      </c>
      <c r="D9876" t="s">
        <v>11416</v>
      </c>
      <c r="E9876" t="s">
        <v>11414</v>
      </c>
      <c r="F9876" t="s">
        <v>11048</v>
      </c>
      <c r="G9876">
        <v>11</v>
      </c>
      <c r="H9876" t="s">
        <v>11044</v>
      </c>
      <c r="I9876">
        <v>14</v>
      </c>
      <c r="J9876" t="s">
        <v>4128</v>
      </c>
      <c r="K9876" s="160" t="s">
        <v>4009</v>
      </c>
      <c r="L9876" t="s">
        <v>11415</v>
      </c>
    </row>
    <row r="9877" spans="1:12">
      <c r="A9877" s="15">
        <v>2201310080</v>
      </c>
      <c r="B9877" t="s">
        <v>11040</v>
      </c>
      <c r="C9877" t="s">
        <v>11041</v>
      </c>
      <c r="D9877" t="s">
        <v>11417</v>
      </c>
      <c r="E9877" t="s">
        <v>11414</v>
      </c>
      <c r="F9877" t="s">
        <v>11048</v>
      </c>
      <c r="G9877">
        <v>11</v>
      </c>
      <c r="H9877" t="s">
        <v>11044</v>
      </c>
      <c r="I9877">
        <v>14</v>
      </c>
      <c r="J9877" t="s">
        <v>4128</v>
      </c>
      <c r="K9877" s="160" t="s">
        <v>4009</v>
      </c>
      <c r="L9877" t="s">
        <v>11415</v>
      </c>
    </row>
    <row r="9878" spans="1:12">
      <c r="A9878" s="15">
        <v>2201320080</v>
      </c>
      <c r="B9878" t="s">
        <v>11040</v>
      </c>
      <c r="C9878" t="s">
        <v>11041</v>
      </c>
      <c r="D9878" t="s">
        <v>11418</v>
      </c>
      <c r="E9878" t="s">
        <v>11414</v>
      </c>
      <c r="F9878" t="s">
        <v>11048</v>
      </c>
      <c r="G9878">
        <v>11</v>
      </c>
      <c r="H9878" t="s">
        <v>11044</v>
      </c>
      <c r="I9878">
        <v>14</v>
      </c>
      <c r="J9878" t="s">
        <v>4128</v>
      </c>
      <c r="K9878" s="160" t="s">
        <v>4009</v>
      </c>
      <c r="L9878" t="s">
        <v>11415</v>
      </c>
    </row>
    <row r="9879" spans="1:12">
      <c r="A9879" s="15">
        <v>2201410080</v>
      </c>
      <c r="B9879" t="s">
        <v>11040</v>
      </c>
      <c r="C9879" t="s">
        <v>11041</v>
      </c>
      <c r="D9879" t="s">
        <v>11419</v>
      </c>
      <c r="E9879" t="s">
        <v>11414</v>
      </c>
      <c r="F9879" t="s">
        <v>11313</v>
      </c>
      <c r="G9879">
        <v>11</v>
      </c>
      <c r="H9879" t="s">
        <v>11044</v>
      </c>
      <c r="I9879">
        <v>14</v>
      </c>
      <c r="J9879" t="s">
        <v>4128</v>
      </c>
      <c r="K9879" s="160" t="s">
        <v>4007</v>
      </c>
      <c r="L9879" t="s">
        <v>11420</v>
      </c>
    </row>
    <row r="9880" spans="1:12">
      <c r="A9880" s="15">
        <v>2201420080</v>
      </c>
      <c r="B9880" t="s">
        <v>11040</v>
      </c>
      <c r="C9880" t="s">
        <v>11041</v>
      </c>
      <c r="D9880" t="s">
        <v>11421</v>
      </c>
      <c r="E9880" t="s">
        <v>11414</v>
      </c>
      <c r="F9880" t="s">
        <v>11313</v>
      </c>
      <c r="G9880">
        <v>11</v>
      </c>
      <c r="H9880" t="s">
        <v>11044</v>
      </c>
      <c r="I9880">
        <v>14</v>
      </c>
      <c r="J9880" t="s">
        <v>4128</v>
      </c>
      <c r="K9880" s="160" t="s">
        <v>4007</v>
      </c>
      <c r="L9880" t="s">
        <v>11420</v>
      </c>
    </row>
    <row r="9881" spans="1:12">
      <c r="A9881" s="15">
        <v>2201430080</v>
      </c>
      <c r="B9881" t="s">
        <v>11040</v>
      </c>
      <c r="C9881" t="s">
        <v>11041</v>
      </c>
      <c r="D9881" t="s">
        <v>11422</v>
      </c>
      <c r="E9881" t="s">
        <v>11414</v>
      </c>
      <c r="F9881" t="s">
        <v>11313</v>
      </c>
      <c r="G9881">
        <v>11</v>
      </c>
      <c r="H9881" t="s">
        <v>11044</v>
      </c>
      <c r="I9881">
        <v>14</v>
      </c>
      <c r="J9881" t="s">
        <v>4128</v>
      </c>
      <c r="K9881" s="160" t="s">
        <v>4007</v>
      </c>
      <c r="L9881" t="s">
        <v>11420</v>
      </c>
    </row>
    <row r="9882" spans="1:12">
      <c r="A9882" s="15">
        <v>2201510080</v>
      </c>
      <c r="B9882" t="s">
        <v>11040</v>
      </c>
      <c r="C9882" t="s">
        <v>11041</v>
      </c>
      <c r="D9882" t="s">
        <v>11423</v>
      </c>
      <c r="E9882" t="s">
        <v>11414</v>
      </c>
      <c r="F9882" t="s">
        <v>11313</v>
      </c>
      <c r="G9882">
        <v>11</v>
      </c>
      <c r="H9882" t="s">
        <v>11044</v>
      </c>
      <c r="I9882">
        <v>14</v>
      </c>
      <c r="J9882" t="s">
        <v>4128</v>
      </c>
      <c r="K9882" s="160" t="s">
        <v>4007</v>
      </c>
      <c r="L9882" t="s">
        <v>11420</v>
      </c>
    </row>
    <row r="9883" spans="1:12">
      <c r="A9883" s="15">
        <v>2201520080</v>
      </c>
      <c r="B9883" t="s">
        <v>11040</v>
      </c>
      <c r="C9883" t="s">
        <v>11041</v>
      </c>
      <c r="D9883" t="s">
        <v>11424</v>
      </c>
      <c r="E9883" t="s">
        <v>11414</v>
      </c>
      <c r="F9883" t="s">
        <v>11313</v>
      </c>
      <c r="G9883">
        <v>11</v>
      </c>
      <c r="H9883" t="s">
        <v>11044</v>
      </c>
      <c r="I9883">
        <v>14</v>
      </c>
      <c r="J9883" t="s">
        <v>4128</v>
      </c>
      <c r="K9883" s="160" t="s">
        <v>4007</v>
      </c>
      <c r="L9883" t="s">
        <v>11420</v>
      </c>
    </row>
    <row r="9884" spans="1:12">
      <c r="A9884" s="15">
        <v>2201530080</v>
      </c>
      <c r="B9884" t="s">
        <v>11040</v>
      </c>
      <c r="C9884" t="s">
        <v>11041</v>
      </c>
      <c r="D9884" t="s">
        <v>11425</v>
      </c>
      <c r="E9884" t="s">
        <v>11414</v>
      </c>
      <c r="F9884" t="s">
        <v>11313</v>
      </c>
      <c r="G9884">
        <v>11</v>
      </c>
      <c r="H9884" t="s">
        <v>11044</v>
      </c>
      <c r="I9884">
        <v>14</v>
      </c>
      <c r="J9884" t="s">
        <v>4128</v>
      </c>
      <c r="K9884" s="160" t="s">
        <v>4007</v>
      </c>
      <c r="L9884" t="s">
        <v>11420</v>
      </c>
    </row>
    <row r="9885" spans="1:12">
      <c r="A9885" s="15">
        <v>2201540080</v>
      </c>
      <c r="B9885" t="s">
        <v>11040</v>
      </c>
      <c r="C9885" t="s">
        <v>11041</v>
      </c>
      <c r="D9885" t="s">
        <v>11426</v>
      </c>
      <c r="E9885" t="s">
        <v>11414</v>
      </c>
      <c r="F9885" t="s">
        <v>11313</v>
      </c>
      <c r="G9885">
        <v>11</v>
      </c>
      <c r="H9885" t="s">
        <v>11044</v>
      </c>
      <c r="I9885">
        <v>14</v>
      </c>
      <c r="J9885" t="s">
        <v>4128</v>
      </c>
      <c r="K9885" s="160" t="s">
        <v>4007</v>
      </c>
      <c r="L9885" t="s">
        <v>11420</v>
      </c>
    </row>
    <row r="9886" spans="1:12">
      <c r="A9886" s="15">
        <v>2201610080</v>
      </c>
      <c r="B9886" t="s">
        <v>11040</v>
      </c>
      <c r="C9886" t="s">
        <v>11041</v>
      </c>
      <c r="D9886" t="s">
        <v>11427</v>
      </c>
      <c r="E9886" t="s">
        <v>11414</v>
      </c>
      <c r="F9886" t="s">
        <v>11313</v>
      </c>
      <c r="G9886">
        <v>11</v>
      </c>
      <c r="H9886" t="s">
        <v>11044</v>
      </c>
      <c r="I9886">
        <v>14</v>
      </c>
      <c r="J9886" t="s">
        <v>4128</v>
      </c>
      <c r="K9886" s="160" t="s">
        <v>4007</v>
      </c>
      <c r="L9886" t="s">
        <v>11420</v>
      </c>
    </row>
    <row r="9887" spans="1:12">
      <c r="A9887" s="15">
        <v>2201620080</v>
      </c>
      <c r="B9887" t="s">
        <v>11040</v>
      </c>
      <c r="C9887" t="s">
        <v>11041</v>
      </c>
      <c r="D9887" t="s">
        <v>11428</v>
      </c>
      <c r="E9887" t="s">
        <v>11414</v>
      </c>
      <c r="F9887" t="s">
        <v>11313</v>
      </c>
      <c r="G9887">
        <v>11</v>
      </c>
      <c r="H9887" t="s">
        <v>11044</v>
      </c>
      <c r="I9887">
        <v>14</v>
      </c>
      <c r="J9887" t="s">
        <v>4128</v>
      </c>
      <c r="K9887" s="160" t="s">
        <v>4007</v>
      </c>
      <c r="L9887" t="s">
        <v>11420</v>
      </c>
    </row>
    <row r="9888" spans="1:12">
      <c r="A9888" s="15">
        <v>2202000062</v>
      </c>
      <c r="B9888" t="s">
        <v>11040</v>
      </c>
      <c r="C9888" t="s">
        <v>11429</v>
      </c>
      <c r="D9888" t="s">
        <v>11042</v>
      </c>
      <c r="E9888" t="s">
        <v>11043</v>
      </c>
      <c r="F9888" t="s">
        <v>4732</v>
      </c>
      <c r="G9888">
        <v>11</v>
      </c>
      <c r="H9888" t="s">
        <v>11044</v>
      </c>
      <c r="I9888">
        <v>11</v>
      </c>
      <c r="J9888" t="s">
        <v>11430</v>
      </c>
      <c r="K9888">
        <v>99</v>
      </c>
      <c r="L9888" t="s">
        <v>11431</v>
      </c>
    </row>
    <row r="9889" spans="1:12">
      <c r="A9889" s="15">
        <v>2202110080</v>
      </c>
      <c r="B9889" t="s">
        <v>11040</v>
      </c>
      <c r="C9889" t="s">
        <v>11429</v>
      </c>
      <c r="D9889" t="s">
        <v>11413</v>
      </c>
      <c r="E9889" t="s">
        <v>11414</v>
      </c>
      <c r="F9889" t="s">
        <v>11432</v>
      </c>
      <c r="G9889">
        <v>11</v>
      </c>
      <c r="H9889" t="s">
        <v>11044</v>
      </c>
      <c r="I9889">
        <v>11</v>
      </c>
      <c r="J9889" t="s">
        <v>11430</v>
      </c>
      <c r="K9889" s="160" t="s">
        <v>4009</v>
      </c>
      <c r="L9889" t="s">
        <v>11415</v>
      </c>
    </row>
    <row r="9890" spans="1:12">
      <c r="A9890" s="15">
        <v>2202210080</v>
      </c>
      <c r="B9890" t="s">
        <v>11040</v>
      </c>
      <c r="C9890" t="s">
        <v>11429</v>
      </c>
      <c r="D9890" t="s">
        <v>11416</v>
      </c>
      <c r="E9890" t="s">
        <v>11414</v>
      </c>
      <c r="F9890" t="s">
        <v>11432</v>
      </c>
      <c r="G9890">
        <v>11</v>
      </c>
      <c r="H9890" t="s">
        <v>11044</v>
      </c>
      <c r="I9890">
        <v>11</v>
      </c>
      <c r="J9890" t="s">
        <v>11430</v>
      </c>
      <c r="K9890" s="160" t="s">
        <v>4009</v>
      </c>
      <c r="L9890" t="s">
        <v>11415</v>
      </c>
    </row>
    <row r="9891" spans="1:12">
      <c r="A9891" s="15">
        <v>2202310080</v>
      </c>
      <c r="B9891" t="s">
        <v>11040</v>
      </c>
      <c r="C9891" t="s">
        <v>11429</v>
      </c>
      <c r="D9891" t="s">
        <v>11417</v>
      </c>
      <c r="E9891" t="s">
        <v>11414</v>
      </c>
      <c r="F9891" t="s">
        <v>11432</v>
      </c>
      <c r="G9891">
        <v>11</v>
      </c>
      <c r="H9891" t="s">
        <v>11044</v>
      </c>
      <c r="I9891">
        <v>11</v>
      </c>
      <c r="J9891" t="s">
        <v>11430</v>
      </c>
      <c r="K9891" s="160" t="s">
        <v>4009</v>
      </c>
      <c r="L9891" t="s">
        <v>11415</v>
      </c>
    </row>
    <row r="9892" spans="1:12">
      <c r="A9892" s="15">
        <v>2202320080</v>
      </c>
      <c r="B9892" t="s">
        <v>11040</v>
      </c>
      <c r="C9892" t="s">
        <v>11429</v>
      </c>
      <c r="D9892" t="s">
        <v>11418</v>
      </c>
      <c r="E9892" t="s">
        <v>11414</v>
      </c>
      <c r="F9892" t="s">
        <v>11432</v>
      </c>
      <c r="G9892">
        <v>11</v>
      </c>
      <c r="H9892" t="s">
        <v>11044</v>
      </c>
      <c r="I9892">
        <v>11</v>
      </c>
      <c r="J9892" t="s">
        <v>11430</v>
      </c>
      <c r="K9892" s="160" t="s">
        <v>4009</v>
      </c>
      <c r="L9892" t="s">
        <v>11415</v>
      </c>
    </row>
    <row r="9893" spans="1:12">
      <c r="A9893" s="15">
        <v>2202410080</v>
      </c>
      <c r="B9893" t="s">
        <v>11040</v>
      </c>
      <c r="C9893" t="s">
        <v>11429</v>
      </c>
      <c r="D9893" t="s">
        <v>11419</v>
      </c>
      <c r="E9893" t="s">
        <v>11414</v>
      </c>
      <c r="F9893" t="s">
        <v>11433</v>
      </c>
      <c r="G9893">
        <v>11</v>
      </c>
      <c r="H9893" t="s">
        <v>11044</v>
      </c>
      <c r="I9893">
        <v>11</v>
      </c>
      <c r="J9893" t="s">
        <v>11430</v>
      </c>
      <c r="K9893" s="160" t="s">
        <v>4007</v>
      </c>
      <c r="L9893" t="s">
        <v>11420</v>
      </c>
    </row>
    <row r="9894" spans="1:12">
      <c r="A9894" s="15">
        <v>2202420080</v>
      </c>
      <c r="B9894" t="s">
        <v>11040</v>
      </c>
      <c r="C9894" t="s">
        <v>11429</v>
      </c>
      <c r="D9894" t="s">
        <v>11421</v>
      </c>
      <c r="E9894" t="s">
        <v>11414</v>
      </c>
      <c r="F9894" t="s">
        <v>11433</v>
      </c>
      <c r="G9894">
        <v>11</v>
      </c>
      <c r="H9894" t="s">
        <v>11044</v>
      </c>
      <c r="I9894">
        <v>11</v>
      </c>
      <c r="J9894" t="s">
        <v>11430</v>
      </c>
      <c r="K9894" s="160" t="s">
        <v>4007</v>
      </c>
      <c r="L9894" t="s">
        <v>11420</v>
      </c>
    </row>
    <row r="9895" spans="1:12">
      <c r="A9895" s="15">
        <v>2202430080</v>
      </c>
      <c r="B9895" t="s">
        <v>11040</v>
      </c>
      <c r="C9895" t="s">
        <v>11429</v>
      </c>
      <c r="D9895" t="s">
        <v>11422</v>
      </c>
      <c r="E9895" t="s">
        <v>11414</v>
      </c>
      <c r="F9895" t="s">
        <v>11433</v>
      </c>
      <c r="G9895">
        <v>11</v>
      </c>
      <c r="H9895" t="s">
        <v>11044</v>
      </c>
      <c r="I9895">
        <v>11</v>
      </c>
      <c r="J9895" t="s">
        <v>11430</v>
      </c>
      <c r="K9895" s="160" t="s">
        <v>4007</v>
      </c>
      <c r="L9895" t="s">
        <v>11420</v>
      </c>
    </row>
    <row r="9896" spans="1:12">
      <c r="A9896" s="15">
        <v>2202510080</v>
      </c>
      <c r="B9896" t="s">
        <v>11040</v>
      </c>
      <c r="C9896" t="s">
        <v>11429</v>
      </c>
      <c r="D9896" t="s">
        <v>11423</v>
      </c>
      <c r="E9896" t="s">
        <v>11414</v>
      </c>
      <c r="F9896" t="s">
        <v>11433</v>
      </c>
      <c r="G9896">
        <v>11</v>
      </c>
      <c r="H9896" t="s">
        <v>11044</v>
      </c>
      <c r="I9896">
        <v>11</v>
      </c>
      <c r="J9896" t="s">
        <v>11430</v>
      </c>
      <c r="K9896" s="160" t="s">
        <v>4007</v>
      </c>
      <c r="L9896" t="s">
        <v>11420</v>
      </c>
    </row>
    <row r="9897" spans="1:12">
      <c r="A9897" s="15">
        <v>2202520080</v>
      </c>
      <c r="B9897" t="s">
        <v>11040</v>
      </c>
      <c r="C9897" t="s">
        <v>11429</v>
      </c>
      <c r="D9897" t="s">
        <v>11424</v>
      </c>
      <c r="E9897" t="s">
        <v>11414</v>
      </c>
      <c r="F9897" t="s">
        <v>11433</v>
      </c>
      <c r="G9897">
        <v>11</v>
      </c>
      <c r="H9897" t="s">
        <v>11044</v>
      </c>
      <c r="I9897">
        <v>11</v>
      </c>
      <c r="J9897" t="s">
        <v>11430</v>
      </c>
      <c r="K9897" s="160" t="s">
        <v>4007</v>
      </c>
      <c r="L9897" t="s">
        <v>11420</v>
      </c>
    </row>
    <row r="9898" spans="1:12">
      <c r="A9898" s="15">
        <v>2202530080</v>
      </c>
      <c r="B9898" t="s">
        <v>11040</v>
      </c>
      <c r="C9898" t="s">
        <v>11429</v>
      </c>
      <c r="D9898" t="s">
        <v>11425</v>
      </c>
      <c r="E9898" t="s">
        <v>11414</v>
      </c>
      <c r="F9898" t="s">
        <v>11433</v>
      </c>
      <c r="G9898">
        <v>11</v>
      </c>
      <c r="H9898" t="s">
        <v>11044</v>
      </c>
      <c r="I9898">
        <v>11</v>
      </c>
      <c r="J9898" t="s">
        <v>11430</v>
      </c>
      <c r="K9898" s="160" t="s">
        <v>4007</v>
      </c>
      <c r="L9898" t="s">
        <v>11420</v>
      </c>
    </row>
    <row r="9899" spans="1:12">
      <c r="A9899" s="15">
        <v>2202540080</v>
      </c>
      <c r="B9899" t="s">
        <v>11040</v>
      </c>
      <c r="C9899" t="s">
        <v>11429</v>
      </c>
      <c r="D9899" t="s">
        <v>11426</v>
      </c>
      <c r="E9899" t="s">
        <v>11414</v>
      </c>
      <c r="F9899" t="s">
        <v>11433</v>
      </c>
      <c r="G9899">
        <v>11</v>
      </c>
      <c r="H9899" t="s">
        <v>11044</v>
      </c>
      <c r="I9899">
        <v>11</v>
      </c>
      <c r="J9899" t="s">
        <v>11430</v>
      </c>
      <c r="K9899" s="160" t="s">
        <v>4007</v>
      </c>
      <c r="L9899" t="s">
        <v>11420</v>
      </c>
    </row>
    <row r="9900" spans="1:12">
      <c r="A9900" s="15">
        <v>2202610080</v>
      </c>
      <c r="B9900" t="s">
        <v>11040</v>
      </c>
      <c r="C9900" t="s">
        <v>11429</v>
      </c>
      <c r="D9900" t="s">
        <v>11427</v>
      </c>
      <c r="E9900" t="s">
        <v>11414</v>
      </c>
      <c r="F9900" t="s">
        <v>11433</v>
      </c>
      <c r="G9900">
        <v>11</v>
      </c>
      <c r="H9900" t="s">
        <v>11044</v>
      </c>
      <c r="I9900">
        <v>11</v>
      </c>
      <c r="J9900" t="s">
        <v>11430</v>
      </c>
      <c r="K9900" s="160" t="s">
        <v>4007</v>
      </c>
      <c r="L9900" t="s">
        <v>11420</v>
      </c>
    </row>
    <row r="9901" spans="1:12">
      <c r="A9901" s="15">
        <v>2202620080</v>
      </c>
      <c r="B9901" t="s">
        <v>11040</v>
      </c>
      <c r="C9901" t="s">
        <v>11429</v>
      </c>
      <c r="D9901" t="s">
        <v>11428</v>
      </c>
      <c r="E9901" t="s">
        <v>11414</v>
      </c>
      <c r="F9901" t="s">
        <v>11433</v>
      </c>
      <c r="G9901">
        <v>11</v>
      </c>
      <c r="H9901" t="s">
        <v>11044</v>
      </c>
      <c r="I9901">
        <v>11</v>
      </c>
      <c r="J9901" t="s">
        <v>11430</v>
      </c>
      <c r="K9901" s="160" t="s">
        <v>4007</v>
      </c>
      <c r="L9901" t="s">
        <v>11420</v>
      </c>
    </row>
    <row r="9902" spans="1:12">
      <c r="A9902" s="15">
        <v>2203000062</v>
      </c>
      <c r="B9902" t="s">
        <v>11040</v>
      </c>
      <c r="C9902" t="s">
        <v>11434</v>
      </c>
      <c r="D9902" t="s">
        <v>11042</v>
      </c>
      <c r="E9902" t="s">
        <v>11043</v>
      </c>
      <c r="F9902" t="s">
        <v>4732</v>
      </c>
      <c r="G9902">
        <v>11</v>
      </c>
      <c r="H9902" t="s">
        <v>11044</v>
      </c>
      <c r="I9902">
        <v>10</v>
      </c>
      <c r="J9902" t="s">
        <v>11435</v>
      </c>
      <c r="K9902">
        <v>99</v>
      </c>
      <c r="L9902" t="s">
        <v>11436</v>
      </c>
    </row>
    <row r="9903" spans="1:12">
      <c r="A9903" s="15">
        <v>2203110080</v>
      </c>
      <c r="B9903" t="s">
        <v>11040</v>
      </c>
      <c r="C9903" t="s">
        <v>11434</v>
      </c>
      <c r="D9903" t="s">
        <v>11413</v>
      </c>
      <c r="E9903" t="s">
        <v>11414</v>
      </c>
      <c r="F9903" t="s">
        <v>11048</v>
      </c>
      <c r="G9903">
        <v>11</v>
      </c>
      <c r="H9903" t="s">
        <v>11044</v>
      </c>
      <c r="I9903">
        <v>10</v>
      </c>
      <c r="J9903" t="s">
        <v>11435</v>
      </c>
      <c r="K9903" s="160" t="s">
        <v>4009</v>
      </c>
      <c r="L9903" t="s">
        <v>11415</v>
      </c>
    </row>
    <row r="9904" spans="1:12">
      <c r="A9904" s="15">
        <v>2203210080</v>
      </c>
      <c r="B9904" t="s">
        <v>11040</v>
      </c>
      <c r="C9904" t="s">
        <v>11434</v>
      </c>
      <c r="D9904" t="s">
        <v>11416</v>
      </c>
      <c r="E9904" t="s">
        <v>11414</v>
      </c>
      <c r="F9904" t="s">
        <v>11048</v>
      </c>
      <c r="G9904">
        <v>11</v>
      </c>
      <c r="H9904" t="s">
        <v>11044</v>
      </c>
      <c r="I9904">
        <v>10</v>
      </c>
      <c r="J9904" t="s">
        <v>11435</v>
      </c>
      <c r="K9904" s="160" t="s">
        <v>4009</v>
      </c>
      <c r="L9904" t="s">
        <v>11415</v>
      </c>
    </row>
    <row r="9905" spans="1:12">
      <c r="A9905" s="15">
        <v>2203310080</v>
      </c>
      <c r="B9905" t="s">
        <v>11040</v>
      </c>
      <c r="C9905" t="s">
        <v>11434</v>
      </c>
      <c r="D9905" t="s">
        <v>11417</v>
      </c>
      <c r="E9905" t="s">
        <v>11414</v>
      </c>
      <c r="F9905" t="s">
        <v>11048</v>
      </c>
      <c r="G9905">
        <v>11</v>
      </c>
      <c r="H9905" t="s">
        <v>11044</v>
      </c>
      <c r="I9905">
        <v>10</v>
      </c>
      <c r="J9905" t="s">
        <v>11435</v>
      </c>
      <c r="K9905" s="160" t="s">
        <v>4009</v>
      </c>
      <c r="L9905" t="s">
        <v>11415</v>
      </c>
    </row>
    <row r="9906" spans="1:12">
      <c r="A9906" s="15">
        <v>2203320080</v>
      </c>
      <c r="B9906" t="s">
        <v>11040</v>
      </c>
      <c r="C9906" t="s">
        <v>11434</v>
      </c>
      <c r="D9906" t="s">
        <v>11418</v>
      </c>
      <c r="E9906" t="s">
        <v>11414</v>
      </c>
      <c r="F9906" t="s">
        <v>11048</v>
      </c>
      <c r="G9906">
        <v>11</v>
      </c>
      <c r="H9906" t="s">
        <v>11044</v>
      </c>
      <c r="I9906">
        <v>10</v>
      </c>
      <c r="J9906" t="s">
        <v>11435</v>
      </c>
      <c r="K9906" s="160" t="s">
        <v>4009</v>
      </c>
      <c r="L9906" t="s">
        <v>11415</v>
      </c>
    </row>
    <row r="9907" spans="1:12">
      <c r="A9907" s="15">
        <v>2203410080</v>
      </c>
      <c r="B9907" t="s">
        <v>11040</v>
      </c>
      <c r="C9907" t="s">
        <v>11434</v>
      </c>
      <c r="D9907" t="s">
        <v>11419</v>
      </c>
      <c r="E9907" t="s">
        <v>11414</v>
      </c>
      <c r="F9907" t="s">
        <v>11313</v>
      </c>
      <c r="G9907">
        <v>11</v>
      </c>
      <c r="H9907" t="s">
        <v>11044</v>
      </c>
      <c r="I9907">
        <v>10</v>
      </c>
      <c r="J9907" t="s">
        <v>11435</v>
      </c>
      <c r="K9907" s="160" t="s">
        <v>4007</v>
      </c>
      <c r="L9907" t="s">
        <v>11420</v>
      </c>
    </row>
    <row r="9908" spans="1:12">
      <c r="A9908" s="15">
        <v>2203420080</v>
      </c>
      <c r="B9908" t="s">
        <v>11040</v>
      </c>
      <c r="C9908" t="s">
        <v>11434</v>
      </c>
      <c r="D9908" t="s">
        <v>11421</v>
      </c>
      <c r="E9908" t="s">
        <v>11414</v>
      </c>
      <c r="F9908" t="s">
        <v>11313</v>
      </c>
      <c r="G9908">
        <v>11</v>
      </c>
      <c r="H9908" t="s">
        <v>11044</v>
      </c>
      <c r="I9908">
        <v>10</v>
      </c>
      <c r="J9908" t="s">
        <v>11435</v>
      </c>
      <c r="K9908" s="160" t="s">
        <v>4007</v>
      </c>
      <c r="L9908" t="s">
        <v>11420</v>
      </c>
    </row>
    <row r="9909" spans="1:12">
      <c r="A9909" s="15">
        <v>2203430080</v>
      </c>
      <c r="B9909" t="s">
        <v>11040</v>
      </c>
      <c r="C9909" t="s">
        <v>11434</v>
      </c>
      <c r="D9909" t="s">
        <v>11422</v>
      </c>
      <c r="E9909" t="s">
        <v>11414</v>
      </c>
      <c r="F9909" t="s">
        <v>11313</v>
      </c>
      <c r="G9909">
        <v>11</v>
      </c>
      <c r="H9909" t="s">
        <v>11044</v>
      </c>
      <c r="I9909">
        <v>10</v>
      </c>
      <c r="J9909" t="s">
        <v>11435</v>
      </c>
      <c r="K9909" s="160" t="s">
        <v>4007</v>
      </c>
      <c r="L9909" t="s">
        <v>11420</v>
      </c>
    </row>
    <row r="9910" spans="1:12">
      <c r="A9910" s="15">
        <v>2203510080</v>
      </c>
      <c r="B9910" t="s">
        <v>11040</v>
      </c>
      <c r="C9910" t="s">
        <v>11434</v>
      </c>
      <c r="D9910" t="s">
        <v>11423</v>
      </c>
      <c r="E9910" t="s">
        <v>11414</v>
      </c>
      <c r="F9910" t="s">
        <v>11313</v>
      </c>
      <c r="G9910">
        <v>11</v>
      </c>
      <c r="H9910" t="s">
        <v>11044</v>
      </c>
      <c r="I9910">
        <v>10</v>
      </c>
      <c r="J9910" t="s">
        <v>11435</v>
      </c>
      <c r="K9910" s="160" t="s">
        <v>4007</v>
      </c>
      <c r="L9910" t="s">
        <v>11420</v>
      </c>
    </row>
    <row r="9911" spans="1:12">
      <c r="A9911" s="15">
        <v>2203520080</v>
      </c>
      <c r="B9911" t="s">
        <v>11040</v>
      </c>
      <c r="C9911" t="s">
        <v>11434</v>
      </c>
      <c r="D9911" t="s">
        <v>11424</v>
      </c>
      <c r="E9911" t="s">
        <v>11414</v>
      </c>
      <c r="F9911" t="s">
        <v>11313</v>
      </c>
      <c r="G9911">
        <v>11</v>
      </c>
      <c r="H9911" t="s">
        <v>11044</v>
      </c>
      <c r="I9911">
        <v>10</v>
      </c>
      <c r="J9911" t="s">
        <v>11435</v>
      </c>
      <c r="K9911" s="160" t="s">
        <v>4007</v>
      </c>
      <c r="L9911" t="s">
        <v>11420</v>
      </c>
    </row>
    <row r="9912" spans="1:12">
      <c r="A9912" s="15">
        <v>2203530080</v>
      </c>
      <c r="B9912" t="s">
        <v>11040</v>
      </c>
      <c r="C9912" t="s">
        <v>11434</v>
      </c>
      <c r="D9912" t="s">
        <v>11425</v>
      </c>
      <c r="E9912" t="s">
        <v>11414</v>
      </c>
      <c r="F9912" t="s">
        <v>11313</v>
      </c>
      <c r="G9912">
        <v>11</v>
      </c>
      <c r="H9912" t="s">
        <v>11044</v>
      </c>
      <c r="I9912">
        <v>10</v>
      </c>
      <c r="J9912" t="s">
        <v>11435</v>
      </c>
      <c r="K9912" s="160" t="s">
        <v>4007</v>
      </c>
      <c r="L9912" t="s">
        <v>11420</v>
      </c>
    </row>
    <row r="9913" spans="1:12">
      <c r="A9913" s="15">
        <v>2203540080</v>
      </c>
      <c r="B9913" t="s">
        <v>11040</v>
      </c>
      <c r="C9913" t="s">
        <v>11434</v>
      </c>
      <c r="D9913" t="s">
        <v>11426</v>
      </c>
      <c r="E9913" t="s">
        <v>11414</v>
      </c>
      <c r="F9913" t="s">
        <v>11313</v>
      </c>
      <c r="G9913">
        <v>11</v>
      </c>
      <c r="H9913" t="s">
        <v>11044</v>
      </c>
      <c r="I9913">
        <v>10</v>
      </c>
      <c r="J9913" t="s">
        <v>11435</v>
      </c>
      <c r="K9913" s="160" t="s">
        <v>4007</v>
      </c>
      <c r="L9913" t="s">
        <v>11420</v>
      </c>
    </row>
    <row r="9914" spans="1:12">
      <c r="A9914" s="15">
        <v>2203610080</v>
      </c>
      <c r="B9914" t="s">
        <v>11040</v>
      </c>
      <c r="C9914" t="s">
        <v>11434</v>
      </c>
      <c r="D9914" t="s">
        <v>11427</v>
      </c>
      <c r="E9914" t="s">
        <v>11414</v>
      </c>
      <c r="F9914" t="s">
        <v>11313</v>
      </c>
      <c r="G9914">
        <v>11</v>
      </c>
      <c r="H9914" t="s">
        <v>11044</v>
      </c>
      <c r="I9914">
        <v>10</v>
      </c>
      <c r="J9914" t="s">
        <v>11435</v>
      </c>
      <c r="K9914" s="160" t="s">
        <v>4007</v>
      </c>
      <c r="L9914" t="s">
        <v>11420</v>
      </c>
    </row>
    <row r="9915" spans="1:12">
      <c r="A9915" s="15">
        <v>2203620080</v>
      </c>
      <c r="B9915" t="s">
        <v>11040</v>
      </c>
      <c r="C9915" t="s">
        <v>11434</v>
      </c>
      <c r="D9915" t="s">
        <v>11428</v>
      </c>
      <c r="E9915" t="s">
        <v>11414</v>
      </c>
      <c r="F9915" t="s">
        <v>11313</v>
      </c>
      <c r="G9915">
        <v>11</v>
      </c>
      <c r="H9915" t="s">
        <v>11044</v>
      </c>
      <c r="I9915">
        <v>10</v>
      </c>
      <c r="J9915" t="s">
        <v>11435</v>
      </c>
      <c r="K9915" s="160" t="s">
        <v>4007</v>
      </c>
      <c r="L9915" t="s">
        <v>11420</v>
      </c>
    </row>
    <row r="9916" spans="1:12">
      <c r="A9916" s="15">
        <v>2204000062</v>
      </c>
      <c r="B9916" t="s">
        <v>11040</v>
      </c>
      <c r="C9916" t="s">
        <v>11437</v>
      </c>
      <c r="D9916" t="s">
        <v>11042</v>
      </c>
      <c r="E9916" t="s">
        <v>11043</v>
      </c>
      <c r="F9916" t="s">
        <v>4732</v>
      </c>
      <c r="G9916">
        <v>11</v>
      </c>
      <c r="H9916" t="s">
        <v>11044</v>
      </c>
      <c r="I9916">
        <v>15</v>
      </c>
      <c r="J9916" t="s">
        <v>11438</v>
      </c>
      <c r="K9916">
        <v>99</v>
      </c>
      <c r="L9916" t="s">
        <v>11439</v>
      </c>
    </row>
    <row r="9917" spans="1:12">
      <c r="A9917" s="15">
        <v>2204110080</v>
      </c>
      <c r="B9917" t="s">
        <v>11040</v>
      </c>
      <c r="C9917" t="s">
        <v>11437</v>
      </c>
      <c r="D9917" t="s">
        <v>11413</v>
      </c>
      <c r="E9917" t="s">
        <v>11414</v>
      </c>
      <c r="F9917" t="s">
        <v>11048</v>
      </c>
      <c r="G9917">
        <v>11</v>
      </c>
      <c r="H9917" t="s">
        <v>11044</v>
      </c>
      <c r="I9917">
        <v>15</v>
      </c>
      <c r="J9917" t="s">
        <v>11438</v>
      </c>
      <c r="K9917" s="160" t="s">
        <v>4009</v>
      </c>
      <c r="L9917" t="s">
        <v>11415</v>
      </c>
    </row>
    <row r="9918" spans="1:12">
      <c r="A9918" s="15">
        <v>2204210080</v>
      </c>
      <c r="B9918" t="s">
        <v>11040</v>
      </c>
      <c r="C9918" t="s">
        <v>11437</v>
      </c>
      <c r="D9918" t="s">
        <v>11416</v>
      </c>
      <c r="E9918" t="s">
        <v>11414</v>
      </c>
      <c r="F9918" t="s">
        <v>11048</v>
      </c>
      <c r="G9918">
        <v>11</v>
      </c>
      <c r="H9918" t="s">
        <v>11044</v>
      </c>
      <c r="I9918">
        <v>15</v>
      </c>
      <c r="J9918" t="s">
        <v>11438</v>
      </c>
      <c r="K9918" s="160" t="s">
        <v>4009</v>
      </c>
      <c r="L9918" t="s">
        <v>11415</v>
      </c>
    </row>
    <row r="9919" spans="1:12">
      <c r="A9919" s="15">
        <v>2204310080</v>
      </c>
      <c r="B9919" t="s">
        <v>11040</v>
      </c>
      <c r="C9919" t="s">
        <v>11437</v>
      </c>
      <c r="D9919" t="s">
        <v>11417</v>
      </c>
      <c r="E9919" t="s">
        <v>11414</v>
      </c>
      <c r="F9919" t="s">
        <v>11048</v>
      </c>
      <c r="G9919">
        <v>11</v>
      </c>
      <c r="H9919" t="s">
        <v>11044</v>
      </c>
      <c r="I9919">
        <v>15</v>
      </c>
      <c r="J9919" t="s">
        <v>11438</v>
      </c>
      <c r="K9919" s="160" t="s">
        <v>4009</v>
      </c>
      <c r="L9919" t="s">
        <v>11415</v>
      </c>
    </row>
    <row r="9920" spans="1:12">
      <c r="A9920" s="15">
        <v>2204320080</v>
      </c>
      <c r="B9920" t="s">
        <v>11040</v>
      </c>
      <c r="C9920" t="s">
        <v>11437</v>
      </c>
      <c r="D9920" t="s">
        <v>11418</v>
      </c>
      <c r="E9920" t="s">
        <v>11414</v>
      </c>
      <c r="F9920" t="s">
        <v>11048</v>
      </c>
      <c r="G9920">
        <v>11</v>
      </c>
      <c r="H9920" t="s">
        <v>11044</v>
      </c>
      <c r="I9920">
        <v>15</v>
      </c>
      <c r="J9920" t="s">
        <v>11438</v>
      </c>
      <c r="K9920" s="160" t="s">
        <v>4009</v>
      </c>
      <c r="L9920" t="s">
        <v>11415</v>
      </c>
    </row>
    <row r="9921" spans="1:12">
      <c r="A9921" s="15">
        <v>2204410080</v>
      </c>
      <c r="B9921" t="s">
        <v>11040</v>
      </c>
      <c r="C9921" t="s">
        <v>11437</v>
      </c>
      <c r="D9921" t="s">
        <v>11419</v>
      </c>
      <c r="E9921" t="s">
        <v>11414</v>
      </c>
      <c r="F9921" t="s">
        <v>11313</v>
      </c>
      <c r="G9921">
        <v>11</v>
      </c>
      <c r="H9921" t="s">
        <v>11044</v>
      </c>
      <c r="I9921">
        <v>15</v>
      </c>
      <c r="J9921" t="s">
        <v>11438</v>
      </c>
      <c r="K9921" s="160" t="s">
        <v>4007</v>
      </c>
      <c r="L9921" t="s">
        <v>11420</v>
      </c>
    </row>
    <row r="9922" spans="1:12">
      <c r="A9922" s="15">
        <v>2204420080</v>
      </c>
      <c r="B9922" t="s">
        <v>11040</v>
      </c>
      <c r="C9922" t="s">
        <v>11437</v>
      </c>
      <c r="D9922" t="s">
        <v>11421</v>
      </c>
      <c r="E9922" t="s">
        <v>11414</v>
      </c>
      <c r="F9922" t="s">
        <v>11313</v>
      </c>
      <c r="G9922">
        <v>11</v>
      </c>
      <c r="H9922" t="s">
        <v>11044</v>
      </c>
      <c r="I9922">
        <v>15</v>
      </c>
      <c r="J9922" t="s">
        <v>11438</v>
      </c>
      <c r="K9922" s="160" t="s">
        <v>4007</v>
      </c>
      <c r="L9922" t="s">
        <v>11420</v>
      </c>
    </row>
    <row r="9923" spans="1:12">
      <c r="A9923" s="15">
        <v>2204430080</v>
      </c>
      <c r="B9923" t="s">
        <v>11040</v>
      </c>
      <c r="C9923" t="s">
        <v>11437</v>
      </c>
      <c r="D9923" t="s">
        <v>11422</v>
      </c>
      <c r="E9923" t="s">
        <v>11414</v>
      </c>
      <c r="F9923" t="s">
        <v>11313</v>
      </c>
      <c r="G9923">
        <v>11</v>
      </c>
      <c r="H9923" t="s">
        <v>11044</v>
      </c>
      <c r="I9923">
        <v>15</v>
      </c>
      <c r="J9923" t="s">
        <v>11438</v>
      </c>
      <c r="K9923" s="160" t="s">
        <v>4007</v>
      </c>
      <c r="L9923" t="s">
        <v>11420</v>
      </c>
    </row>
    <row r="9924" spans="1:12">
      <c r="A9924" s="15">
        <v>2204510080</v>
      </c>
      <c r="B9924" t="s">
        <v>11040</v>
      </c>
      <c r="C9924" t="s">
        <v>11437</v>
      </c>
      <c r="D9924" t="s">
        <v>11423</v>
      </c>
      <c r="E9924" t="s">
        <v>11414</v>
      </c>
      <c r="F9924" t="s">
        <v>11313</v>
      </c>
      <c r="G9924">
        <v>11</v>
      </c>
      <c r="H9924" t="s">
        <v>11044</v>
      </c>
      <c r="I9924">
        <v>15</v>
      </c>
      <c r="J9924" t="s">
        <v>11438</v>
      </c>
      <c r="K9924" s="160" t="s">
        <v>4007</v>
      </c>
      <c r="L9924" t="s">
        <v>11420</v>
      </c>
    </row>
    <row r="9925" spans="1:12">
      <c r="A9925" s="15">
        <v>2204520080</v>
      </c>
      <c r="B9925" t="s">
        <v>11040</v>
      </c>
      <c r="C9925" t="s">
        <v>11437</v>
      </c>
      <c r="D9925" t="s">
        <v>11424</v>
      </c>
      <c r="E9925" t="s">
        <v>11414</v>
      </c>
      <c r="F9925" t="s">
        <v>11313</v>
      </c>
      <c r="G9925">
        <v>11</v>
      </c>
      <c r="H9925" t="s">
        <v>11044</v>
      </c>
      <c r="I9925">
        <v>15</v>
      </c>
      <c r="J9925" t="s">
        <v>11438</v>
      </c>
      <c r="K9925" s="160" t="s">
        <v>4007</v>
      </c>
      <c r="L9925" t="s">
        <v>11420</v>
      </c>
    </row>
    <row r="9926" spans="1:12">
      <c r="A9926" s="15">
        <v>2204530080</v>
      </c>
      <c r="B9926" t="s">
        <v>11040</v>
      </c>
      <c r="C9926" t="s">
        <v>11437</v>
      </c>
      <c r="D9926" t="s">
        <v>11425</v>
      </c>
      <c r="E9926" t="s">
        <v>11414</v>
      </c>
      <c r="F9926" t="s">
        <v>11313</v>
      </c>
      <c r="G9926">
        <v>11</v>
      </c>
      <c r="H9926" t="s">
        <v>11044</v>
      </c>
      <c r="I9926">
        <v>15</v>
      </c>
      <c r="J9926" t="s">
        <v>11438</v>
      </c>
      <c r="K9926" s="160" t="s">
        <v>4007</v>
      </c>
      <c r="L9926" t="s">
        <v>11420</v>
      </c>
    </row>
    <row r="9927" spans="1:12">
      <c r="A9927" s="15">
        <v>2204540080</v>
      </c>
      <c r="B9927" t="s">
        <v>11040</v>
      </c>
      <c r="C9927" t="s">
        <v>11437</v>
      </c>
      <c r="D9927" t="s">
        <v>11426</v>
      </c>
      <c r="E9927" t="s">
        <v>11414</v>
      </c>
      <c r="F9927" t="s">
        <v>11313</v>
      </c>
      <c r="G9927">
        <v>11</v>
      </c>
      <c r="H9927" t="s">
        <v>11044</v>
      </c>
      <c r="I9927">
        <v>15</v>
      </c>
      <c r="J9927" t="s">
        <v>11438</v>
      </c>
      <c r="K9927" s="160" t="s">
        <v>4007</v>
      </c>
      <c r="L9927" t="s">
        <v>11420</v>
      </c>
    </row>
    <row r="9928" spans="1:12">
      <c r="A9928" s="15">
        <v>2204610080</v>
      </c>
      <c r="B9928" t="s">
        <v>11040</v>
      </c>
      <c r="C9928" t="s">
        <v>11437</v>
      </c>
      <c r="D9928" t="s">
        <v>11427</v>
      </c>
      <c r="E9928" t="s">
        <v>11414</v>
      </c>
      <c r="F9928" t="s">
        <v>11313</v>
      </c>
      <c r="G9928">
        <v>11</v>
      </c>
      <c r="H9928" t="s">
        <v>11044</v>
      </c>
      <c r="I9928">
        <v>15</v>
      </c>
      <c r="J9928" t="s">
        <v>11438</v>
      </c>
      <c r="K9928" s="160" t="s">
        <v>4007</v>
      </c>
      <c r="L9928" t="s">
        <v>11420</v>
      </c>
    </row>
    <row r="9929" spans="1:12">
      <c r="A9929" s="15">
        <v>2204620080</v>
      </c>
      <c r="B9929" t="s">
        <v>11040</v>
      </c>
      <c r="C9929" t="s">
        <v>11437</v>
      </c>
      <c r="D9929" t="s">
        <v>11428</v>
      </c>
      <c r="E9929" t="s">
        <v>11414</v>
      </c>
      <c r="F9929" t="s">
        <v>11313</v>
      </c>
      <c r="G9929">
        <v>11</v>
      </c>
      <c r="H9929" t="s">
        <v>11044</v>
      </c>
      <c r="I9929">
        <v>15</v>
      </c>
      <c r="J9929" t="s">
        <v>11438</v>
      </c>
      <c r="K9929" s="160" t="s">
        <v>4007</v>
      </c>
      <c r="L9929" t="s">
        <v>11420</v>
      </c>
    </row>
    <row r="9930" spans="1:12">
      <c r="A9930" s="15">
        <v>2205000062</v>
      </c>
      <c r="B9930" t="s">
        <v>11040</v>
      </c>
      <c r="C9930" t="s">
        <v>11440</v>
      </c>
      <c r="D9930" t="s">
        <v>11042</v>
      </c>
      <c r="E9930" t="s">
        <v>11043</v>
      </c>
      <c r="F9930" t="s">
        <v>4732</v>
      </c>
      <c r="G9930">
        <v>11</v>
      </c>
      <c r="H9930" t="s">
        <v>11044</v>
      </c>
      <c r="I9930">
        <v>13</v>
      </c>
      <c r="J9930" t="s">
        <v>11441</v>
      </c>
      <c r="K9930">
        <v>99</v>
      </c>
      <c r="L9930" t="s">
        <v>11442</v>
      </c>
    </row>
    <row r="9931" spans="1:12">
      <c r="A9931" s="15">
        <v>2205110080</v>
      </c>
      <c r="B9931" t="s">
        <v>11040</v>
      </c>
      <c r="C9931" t="s">
        <v>11440</v>
      </c>
      <c r="D9931" t="s">
        <v>11413</v>
      </c>
      <c r="E9931" t="s">
        <v>11414</v>
      </c>
      <c r="F9931" t="s">
        <v>11048</v>
      </c>
      <c r="G9931">
        <v>11</v>
      </c>
      <c r="H9931" t="s">
        <v>11044</v>
      </c>
      <c r="I9931">
        <v>13</v>
      </c>
      <c r="J9931" t="s">
        <v>11441</v>
      </c>
      <c r="K9931" s="160" t="s">
        <v>4009</v>
      </c>
      <c r="L9931" t="s">
        <v>11415</v>
      </c>
    </row>
    <row r="9932" spans="1:12">
      <c r="A9932" s="15">
        <v>2205210080</v>
      </c>
      <c r="B9932" t="s">
        <v>11040</v>
      </c>
      <c r="C9932" t="s">
        <v>11440</v>
      </c>
      <c r="D9932" t="s">
        <v>11416</v>
      </c>
      <c r="E9932" t="s">
        <v>11414</v>
      </c>
      <c r="F9932" t="s">
        <v>11048</v>
      </c>
      <c r="G9932">
        <v>11</v>
      </c>
      <c r="H9932" t="s">
        <v>11044</v>
      </c>
      <c r="I9932">
        <v>13</v>
      </c>
      <c r="J9932" t="s">
        <v>11441</v>
      </c>
      <c r="K9932" s="160" t="s">
        <v>4009</v>
      </c>
      <c r="L9932" t="s">
        <v>11415</v>
      </c>
    </row>
    <row r="9933" spans="1:12">
      <c r="A9933" s="15">
        <v>2205310080</v>
      </c>
      <c r="B9933" t="s">
        <v>11040</v>
      </c>
      <c r="C9933" t="s">
        <v>11440</v>
      </c>
      <c r="D9933" t="s">
        <v>11417</v>
      </c>
      <c r="E9933" t="s">
        <v>11414</v>
      </c>
      <c r="F9933" t="s">
        <v>11048</v>
      </c>
      <c r="G9933">
        <v>11</v>
      </c>
      <c r="H9933" t="s">
        <v>11044</v>
      </c>
      <c r="I9933">
        <v>13</v>
      </c>
      <c r="J9933" t="s">
        <v>11441</v>
      </c>
      <c r="K9933" s="160" t="s">
        <v>4009</v>
      </c>
      <c r="L9933" t="s">
        <v>11415</v>
      </c>
    </row>
    <row r="9934" spans="1:12">
      <c r="A9934" s="15">
        <v>2205320080</v>
      </c>
      <c r="B9934" t="s">
        <v>11040</v>
      </c>
      <c r="C9934" t="s">
        <v>11440</v>
      </c>
      <c r="D9934" t="s">
        <v>11418</v>
      </c>
      <c r="E9934" t="s">
        <v>11414</v>
      </c>
      <c r="F9934" t="s">
        <v>11048</v>
      </c>
      <c r="G9934">
        <v>11</v>
      </c>
      <c r="H9934" t="s">
        <v>11044</v>
      </c>
      <c r="I9934">
        <v>13</v>
      </c>
      <c r="J9934" t="s">
        <v>11441</v>
      </c>
      <c r="K9934" s="160" t="s">
        <v>4009</v>
      </c>
      <c r="L9934" t="s">
        <v>11415</v>
      </c>
    </row>
    <row r="9935" spans="1:12">
      <c r="A9935" s="15">
        <v>2205410080</v>
      </c>
      <c r="B9935" t="s">
        <v>11040</v>
      </c>
      <c r="C9935" t="s">
        <v>11440</v>
      </c>
      <c r="D9935" t="s">
        <v>11419</v>
      </c>
      <c r="E9935" t="s">
        <v>11414</v>
      </c>
      <c r="F9935" t="s">
        <v>11313</v>
      </c>
      <c r="G9935">
        <v>11</v>
      </c>
      <c r="H9935" t="s">
        <v>11044</v>
      </c>
      <c r="I9935">
        <v>13</v>
      </c>
      <c r="J9935" t="s">
        <v>11441</v>
      </c>
      <c r="K9935" s="160" t="s">
        <v>4007</v>
      </c>
      <c r="L9935" t="s">
        <v>11420</v>
      </c>
    </row>
    <row r="9936" spans="1:12">
      <c r="A9936" s="15">
        <v>2205420080</v>
      </c>
      <c r="B9936" t="s">
        <v>11040</v>
      </c>
      <c r="C9936" t="s">
        <v>11440</v>
      </c>
      <c r="D9936" t="s">
        <v>11421</v>
      </c>
      <c r="E9936" t="s">
        <v>11414</v>
      </c>
      <c r="F9936" t="s">
        <v>11313</v>
      </c>
      <c r="G9936">
        <v>11</v>
      </c>
      <c r="H9936" t="s">
        <v>11044</v>
      </c>
      <c r="I9936">
        <v>13</v>
      </c>
      <c r="J9936" t="s">
        <v>11441</v>
      </c>
      <c r="K9936" s="160" t="s">
        <v>4007</v>
      </c>
      <c r="L9936" t="s">
        <v>11420</v>
      </c>
    </row>
    <row r="9937" spans="1:12">
      <c r="A9937" s="15">
        <v>2205430080</v>
      </c>
      <c r="B9937" t="s">
        <v>11040</v>
      </c>
      <c r="C9937" t="s">
        <v>11440</v>
      </c>
      <c r="D9937" t="s">
        <v>11422</v>
      </c>
      <c r="E9937" t="s">
        <v>11414</v>
      </c>
      <c r="F9937" t="s">
        <v>11313</v>
      </c>
      <c r="G9937">
        <v>11</v>
      </c>
      <c r="H9937" t="s">
        <v>11044</v>
      </c>
      <c r="I9937">
        <v>13</v>
      </c>
      <c r="J9937" t="s">
        <v>11441</v>
      </c>
      <c r="K9937" s="160" t="s">
        <v>4007</v>
      </c>
      <c r="L9937" t="s">
        <v>11420</v>
      </c>
    </row>
    <row r="9938" spans="1:12">
      <c r="A9938" s="15">
        <v>2205510080</v>
      </c>
      <c r="B9938" t="s">
        <v>11040</v>
      </c>
      <c r="C9938" t="s">
        <v>11440</v>
      </c>
      <c r="D9938" t="s">
        <v>11423</v>
      </c>
      <c r="E9938" t="s">
        <v>11414</v>
      </c>
      <c r="F9938" t="s">
        <v>11313</v>
      </c>
      <c r="G9938">
        <v>11</v>
      </c>
      <c r="H9938" t="s">
        <v>11044</v>
      </c>
      <c r="I9938">
        <v>13</v>
      </c>
      <c r="J9938" t="s">
        <v>11441</v>
      </c>
      <c r="K9938" s="160" t="s">
        <v>4007</v>
      </c>
      <c r="L9938" t="s">
        <v>11420</v>
      </c>
    </row>
    <row r="9939" spans="1:12">
      <c r="A9939" s="15">
        <v>2205520080</v>
      </c>
      <c r="B9939" t="s">
        <v>11040</v>
      </c>
      <c r="C9939" t="s">
        <v>11440</v>
      </c>
      <c r="D9939" t="s">
        <v>11424</v>
      </c>
      <c r="E9939" t="s">
        <v>11414</v>
      </c>
      <c r="F9939" t="s">
        <v>11313</v>
      </c>
      <c r="G9939">
        <v>11</v>
      </c>
      <c r="H9939" t="s">
        <v>11044</v>
      </c>
      <c r="I9939">
        <v>13</v>
      </c>
      <c r="J9939" t="s">
        <v>11441</v>
      </c>
      <c r="K9939" s="160" t="s">
        <v>4007</v>
      </c>
      <c r="L9939" t="s">
        <v>11420</v>
      </c>
    </row>
    <row r="9940" spans="1:12">
      <c r="A9940" s="15">
        <v>2205530080</v>
      </c>
      <c r="B9940" t="s">
        <v>11040</v>
      </c>
      <c r="C9940" t="s">
        <v>11440</v>
      </c>
      <c r="D9940" t="s">
        <v>11425</v>
      </c>
      <c r="E9940" t="s">
        <v>11414</v>
      </c>
      <c r="F9940" t="s">
        <v>11313</v>
      </c>
      <c r="G9940">
        <v>11</v>
      </c>
      <c r="H9940" t="s">
        <v>11044</v>
      </c>
      <c r="I9940">
        <v>13</v>
      </c>
      <c r="J9940" t="s">
        <v>11441</v>
      </c>
      <c r="K9940" s="160" t="s">
        <v>4007</v>
      </c>
      <c r="L9940" t="s">
        <v>11420</v>
      </c>
    </row>
    <row r="9941" spans="1:12">
      <c r="A9941" s="15">
        <v>2205540080</v>
      </c>
      <c r="B9941" t="s">
        <v>11040</v>
      </c>
      <c r="C9941" t="s">
        <v>11440</v>
      </c>
      <c r="D9941" t="s">
        <v>11426</v>
      </c>
      <c r="E9941" t="s">
        <v>11414</v>
      </c>
      <c r="F9941" t="s">
        <v>11313</v>
      </c>
      <c r="G9941">
        <v>11</v>
      </c>
      <c r="H9941" t="s">
        <v>11044</v>
      </c>
      <c r="I9941">
        <v>13</v>
      </c>
      <c r="J9941" t="s">
        <v>11441</v>
      </c>
      <c r="K9941" s="160" t="s">
        <v>4007</v>
      </c>
      <c r="L9941" t="s">
        <v>11420</v>
      </c>
    </row>
    <row r="9942" spans="1:12">
      <c r="A9942" s="15">
        <v>2205610080</v>
      </c>
      <c r="B9942" t="s">
        <v>11040</v>
      </c>
      <c r="C9942" t="s">
        <v>11440</v>
      </c>
      <c r="D9942" t="s">
        <v>11427</v>
      </c>
      <c r="E9942" t="s">
        <v>11414</v>
      </c>
      <c r="F9942" t="s">
        <v>11313</v>
      </c>
      <c r="G9942">
        <v>11</v>
      </c>
      <c r="H9942" t="s">
        <v>11044</v>
      </c>
      <c r="I9942">
        <v>13</v>
      </c>
      <c r="J9942" t="s">
        <v>11441</v>
      </c>
      <c r="K9942" s="160" t="s">
        <v>4007</v>
      </c>
      <c r="L9942" t="s">
        <v>11420</v>
      </c>
    </row>
    <row r="9943" spans="1:12">
      <c r="A9943" s="15">
        <v>2205620080</v>
      </c>
      <c r="B9943" t="s">
        <v>11040</v>
      </c>
      <c r="C9943" t="s">
        <v>11440</v>
      </c>
      <c r="D9943" t="s">
        <v>11428</v>
      </c>
      <c r="E9943" t="s">
        <v>11414</v>
      </c>
      <c r="F9943" t="s">
        <v>11313</v>
      </c>
      <c r="G9943">
        <v>11</v>
      </c>
      <c r="H9943" t="s">
        <v>11044</v>
      </c>
      <c r="I9943">
        <v>13</v>
      </c>
      <c r="J9943" t="s">
        <v>11441</v>
      </c>
      <c r="K9943" s="160" t="s">
        <v>4007</v>
      </c>
      <c r="L9943" t="s">
        <v>11420</v>
      </c>
    </row>
    <row r="9944" spans="1:12">
      <c r="A9944" s="15">
        <v>2209000062</v>
      </c>
      <c r="B9944" t="s">
        <v>11040</v>
      </c>
      <c r="C9944" t="s">
        <v>11443</v>
      </c>
      <c r="D9944" t="s">
        <v>11042</v>
      </c>
      <c r="E9944" t="s">
        <v>11043</v>
      </c>
      <c r="F9944" t="s">
        <v>4732</v>
      </c>
      <c r="G9944">
        <v>11</v>
      </c>
      <c r="H9944" t="s">
        <v>11044</v>
      </c>
      <c r="I9944">
        <v>12</v>
      </c>
      <c r="J9944" t="s">
        <v>11444</v>
      </c>
      <c r="K9944">
        <v>99</v>
      </c>
      <c r="L9944" t="s">
        <v>11445</v>
      </c>
    </row>
    <row r="9945" spans="1:12">
      <c r="A9945" s="15">
        <v>2209110080</v>
      </c>
      <c r="B9945" t="s">
        <v>11040</v>
      </c>
      <c r="C9945" t="s">
        <v>11443</v>
      </c>
      <c r="D9945" t="s">
        <v>11413</v>
      </c>
      <c r="E9945" t="s">
        <v>11414</v>
      </c>
      <c r="F9945" t="s">
        <v>11048</v>
      </c>
      <c r="G9945">
        <v>11</v>
      </c>
      <c r="H9945" t="s">
        <v>11044</v>
      </c>
      <c r="I9945">
        <v>12</v>
      </c>
      <c r="J9945" t="s">
        <v>11444</v>
      </c>
      <c r="K9945" s="160" t="s">
        <v>4009</v>
      </c>
      <c r="L9945" t="s">
        <v>11415</v>
      </c>
    </row>
    <row r="9946" spans="1:12">
      <c r="A9946" s="15">
        <v>2209210080</v>
      </c>
      <c r="B9946" t="s">
        <v>11040</v>
      </c>
      <c r="C9946" t="s">
        <v>11443</v>
      </c>
      <c r="D9946" t="s">
        <v>11416</v>
      </c>
      <c r="E9946" t="s">
        <v>11414</v>
      </c>
      <c r="F9946" t="s">
        <v>11048</v>
      </c>
      <c r="G9946">
        <v>11</v>
      </c>
      <c r="H9946" t="s">
        <v>11044</v>
      </c>
      <c r="I9946">
        <v>12</v>
      </c>
      <c r="J9946" t="s">
        <v>11444</v>
      </c>
      <c r="K9946" s="160" t="s">
        <v>4009</v>
      </c>
      <c r="L9946" t="s">
        <v>11415</v>
      </c>
    </row>
    <row r="9947" spans="1:12">
      <c r="A9947" s="15">
        <v>2209310080</v>
      </c>
      <c r="B9947" t="s">
        <v>11040</v>
      </c>
      <c r="C9947" t="s">
        <v>11443</v>
      </c>
      <c r="D9947" t="s">
        <v>11417</v>
      </c>
      <c r="E9947" t="s">
        <v>11414</v>
      </c>
      <c r="F9947" t="s">
        <v>11048</v>
      </c>
      <c r="G9947">
        <v>11</v>
      </c>
      <c r="H9947" t="s">
        <v>11044</v>
      </c>
      <c r="I9947">
        <v>12</v>
      </c>
      <c r="J9947" t="s">
        <v>11444</v>
      </c>
      <c r="K9947" s="160" t="s">
        <v>4009</v>
      </c>
      <c r="L9947" t="s">
        <v>11415</v>
      </c>
    </row>
    <row r="9948" spans="1:12">
      <c r="A9948" s="15">
        <v>2209320080</v>
      </c>
      <c r="B9948" t="s">
        <v>11040</v>
      </c>
      <c r="C9948" t="s">
        <v>11443</v>
      </c>
      <c r="D9948" t="s">
        <v>11418</v>
      </c>
      <c r="E9948" t="s">
        <v>11414</v>
      </c>
      <c r="F9948" t="s">
        <v>11048</v>
      </c>
      <c r="G9948">
        <v>11</v>
      </c>
      <c r="H9948" t="s">
        <v>11044</v>
      </c>
      <c r="I9948">
        <v>12</v>
      </c>
      <c r="J9948" t="s">
        <v>11444</v>
      </c>
      <c r="K9948" s="160" t="s">
        <v>4009</v>
      </c>
      <c r="L9948" t="s">
        <v>11415</v>
      </c>
    </row>
    <row r="9949" spans="1:12">
      <c r="A9949" s="15">
        <v>2209410080</v>
      </c>
      <c r="B9949" t="s">
        <v>11040</v>
      </c>
      <c r="C9949" t="s">
        <v>11443</v>
      </c>
      <c r="D9949" t="s">
        <v>11419</v>
      </c>
      <c r="E9949" t="s">
        <v>11414</v>
      </c>
      <c r="F9949" t="s">
        <v>11313</v>
      </c>
      <c r="G9949">
        <v>11</v>
      </c>
      <c r="H9949" t="s">
        <v>11044</v>
      </c>
      <c r="I9949">
        <v>12</v>
      </c>
      <c r="J9949" t="s">
        <v>11444</v>
      </c>
      <c r="K9949" s="160" t="s">
        <v>4007</v>
      </c>
      <c r="L9949" t="s">
        <v>11420</v>
      </c>
    </row>
    <row r="9950" spans="1:12">
      <c r="A9950" s="15">
        <v>2209420080</v>
      </c>
      <c r="B9950" t="s">
        <v>11040</v>
      </c>
      <c r="C9950" t="s">
        <v>11443</v>
      </c>
      <c r="D9950" t="s">
        <v>11421</v>
      </c>
      <c r="E9950" t="s">
        <v>11414</v>
      </c>
      <c r="F9950" t="s">
        <v>11313</v>
      </c>
      <c r="G9950">
        <v>11</v>
      </c>
      <c r="H9950" t="s">
        <v>11044</v>
      </c>
      <c r="I9950">
        <v>12</v>
      </c>
      <c r="J9950" t="s">
        <v>11444</v>
      </c>
      <c r="K9950" s="160" t="s">
        <v>4007</v>
      </c>
      <c r="L9950" t="s">
        <v>11420</v>
      </c>
    </row>
    <row r="9951" spans="1:12">
      <c r="A9951" s="15">
        <v>2209430080</v>
      </c>
      <c r="B9951" t="s">
        <v>11040</v>
      </c>
      <c r="C9951" t="s">
        <v>11443</v>
      </c>
      <c r="D9951" t="s">
        <v>11422</v>
      </c>
      <c r="E9951" t="s">
        <v>11414</v>
      </c>
      <c r="F9951" t="s">
        <v>11313</v>
      </c>
      <c r="G9951">
        <v>11</v>
      </c>
      <c r="H9951" t="s">
        <v>11044</v>
      </c>
      <c r="I9951">
        <v>12</v>
      </c>
      <c r="J9951" t="s">
        <v>11444</v>
      </c>
      <c r="K9951" s="160" t="s">
        <v>4007</v>
      </c>
      <c r="L9951" t="s">
        <v>11420</v>
      </c>
    </row>
    <row r="9952" spans="1:12">
      <c r="A9952" s="15">
        <v>2209510080</v>
      </c>
      <c r="B9952" t="s">
        <v>11040</v>
      </c>
      <c r="C9952" t="s">
        <v>11443</v>
      </c>
      <c r="D9952" t="s">
        <v>11423</v>
      </c>
      <c r="E9952" t="s">
        <v>11414</v>
      </c>
      <c r="F9952" t="s">
        <v>11313</v>
      </c>
      <c r="G9952">
        <v>11</v>
      </c>
      <c r="H9952" t="s">
        <v>11044</v>
      </c>
      <c r="I9952">
        <v>12</v>
      </c>
      <c r="J9952" t="s">
        <v>11444</v>
      </c>
      <c r="K9952" s="160" t="s">
        <v>4007</v>
      </c>
      <c r="L9952" t="s">
        <v>11420</v>
      </c>
    </row>
    <row r="9953" spans="1:12">
      <c r="A9953" s="15">
        <v>2209520080</v>
      </c>
      <c r="B9953" t="s">
        <v>11040</v>
      </c>
      <c r="C9953" t="s">
        <v>11443</v>
      </c>
      <c r="D9953" t="s">
        <v>11424</v>
      </c>
      <c r="E9953" t="s">
        <v>11414</v>
      </c>
      <c r="F9953" t="s">
        <v>11313</v>
      </c>
      <c r="G9953">
        <v>11</v>
      </c>
      <c r="H9953" t="s">
        <v>11044</v>
      </c>
      <c r="I9953">
        <v>12</v>
      </c>
      <c r="J9953" t="s">
        <v>11444</v>
      </c>
      <c r="K9953" s="160" t="s">
        <v>4007</v>
      </c>
      <c r="L9953" t="s">
        <v>11420</v>
      </c>
    </row>
    <row r="9954" spans="1:12">
      <c r="A9954" s="15">
        <v>2209530080</v>
      </c>
      <c r="B9954" t="s">
        <v>11040</v>
      </c>
      <c r="C9954" t="s">
        <v>11443</v>
      </c>
      <c r="D9954" t="s">
        <v>11425</v>
      </c>
      <c r="E9954" t="s">
        <v>11414</v>
      </c>
      <c r="F9954" t="s">
        <v>11313</v>
      </c>
      <c r="G9954">
        <v>11</v>
      </c>
      <c r="H9954" t="s">
        <v>11044</v>
      </c>
      <c r="I9954">
        <v>12</v>
      </c>
      <c r="J9954" t="s">
        <v>11444</v>
      </c>
      <c r="K9954" s="160" t="s">
        <v>4007</v>
      </c>
      <c r="L9954" t="s">
        <v>11420</v>
      </c>
    </row>
    <row r="9955" spans="1:12">
      <c r="A9955" s="15">
        <v>2209540080</v>
      </c>
      <c r="B9955" t="s">
        <v>11040</v>
      </c>
      <c r="C9955" t="s">
        <v>11443</v>
      </c>
      <c r="D9955" t="s">
        <v>11426</v>
      </c>
      <c r="E9955" t="s">
        <v>11414</v>
      </c>
      <c r="F9955" t="s">
        <v>11313</v>
      </c>
      <c r="G9955">
        <v>11</v>
      </c>
      <c r="H9955" t="s">
        <v>11044</v>
      </c>
      <c r="I9955">
        <v>12</v>
      </c>
      <c r="J9955" t="s">
        <v>11444</v>
      </c>
      <c r="K9955" s="160" t="s">
        <v>4007</v>
      </c>
      <c r="L9955" t="s">
        <v>11420</v>
      </c>
    </row>
    <row r="9956" spans="1:12">
      <c r="A9956" s="15">
        <v>2209610080</v>
      </c>
      <c r="B9956" t="s">
        <v>11040</v>
      </c>
      <c r="C9956" t="s">
        <v>11443</v>
      </c>
      <c r="D9956" t="s">
        <v>11427</v>
      </c>
      <c r="E9956" t="s">
        <v>11414</v>
      </c>
      <c r="F9956" t="s">
        <v>11313</v>
      </c>
      <c r="G9956">
        <v>11</v>
      </c>
      <c r="H9956" t="s">
        <v>11044</v>
      </c>
      <c r="I9956">
        <v>12</v>
      </c>
      <c r="J9956" t="s">
        <v>11444</v>
      </c>
      <c r="K9956" s="160" t="s">
        <v>4007</v>
      </c>
      <c r="L9956" t="s">
        <v>11420</v>
      </c>
    </row>
    <row r="9957" spans="1:12">
      <c r="A9957" s="15">
        <v>2209620080</v>
      </c>
      <c r="B9957" t="s">
        <v>11040</v>
      </c>
      <c r="C9957" t="s">
        <v>11443</v>
      </c>
      <c r="D9957" t="s">
        <v>11428</v>
      </c>
      <c r="E9957" t="s">
        <v>11414</v>
      </c>
      <c r="F9957" t="s">
        <v>11313</v>
      </c>
      <c r="G9957">
        <v>11</v>
      </c>
      <c r="H9957" t="s">
        <v>11044</v>
      </c>
      <c r="I9957">
        <v>12</v>
      </c>
      <c r="J9957" t="s">
        <v>11444</v>
      </c>
      <c r="K9957" s="160" t="s">
        <v>4007</v>
      </c>
      <c r="L9957" t="s">
        <v>11420</v>
      </c>
    </row>
    <row r="9958" spans="1:12">
      <c r="A9958" s="15">
        <v>2222222222</v>
      </c>
      <c r="B9958" t="s">
        <v>11040</v>
      </c>
      <c r="C9958" t="s">
        <v>11446</v>
      </c>
      <c r="D9958" t="s">
        <v>11446</v>
      </c>
      <c r="E9958" t="s">
        <v>11446</v>
      </c>
      <c r="F9958" t="s">
        <v>11048</v>
      </c>
      <c r="G9958">
        <v>11</v>
      </c>
      <c r="H9958" t="s">
        <v>11044</v>
      </c>
      <c r="I9958">
        <v>99</v>
      </c>
      <c r="J9958" t="s">
        <v>5707</v>
      </c>
      <c r="K9958">
        <v>99</v>
      </c>
      <c r="L9958" t="s">
        <v>3999</v>
      </c>
    </row>
    <row r="9959" spans="1:12">
      <c r="A9959" s="15">
        <v>2230001000</v>
      </c>
      <c r="B9959" t="s">
        <v>11040</v>
      </c>
      <c r="C9959" t="s">
        <v>11429</v>
      </c>
      <c r="D9959" t="s">
        <v>11447</v>
      </c>
      <c r="E9959" t="s">
        <v>11047</v>
      </c>
      <c r="F9959" t="s">
        <v>11432</v>
      </c>
      <c r="G9959">
        <v>11</v>
      </c>
      <c r="H9959" t="s">
        <v>11044</v>
      </c>
      <c r="I9959" s="160" t="s">
        <v>3997</v>
      </c>
      <c r="J9959" t="s">
        <v>11448</v>
      </c>
      <c r="K9959" s="160" t="s">
        <v>3995</v>
      </c>
      <c r="L9959" t="s">
        <v>11449</v>
      </c>
    </row>
    <row r="9960" spans="1:12">
      <c r="A9960" s="15">
        <v>2230001110</v>
      </c>
      <c r="B9960" t="s">
        <v>11040</v>
      </c>
      <c r="C9960" t="s">
        <v>11429</v>
      </c>
      <c r="D9960" t="s">
        <v>11447</v>
      </c>
      <c r="E9960" t="s">
        <v>11051</v>
      </c>
      <c r="F9960" t="s">
        <v>11432</v>
      </c>
      <c r="G9960">
        <v>11</v>
      </c>
      <c r="H9960" t="s">
        <v>11044</v>
      </c>
      <c r="I9960" s="160" t="s">
        <v>3997</v>
      </c>
      <c r="J9960" t="s">
        <v>11448</v>
      </c>
      <c r="K9960" s="160" t="s">
        <v>3995</v>
      </c>
      <c r="L9960" t="s">
        <v>11449</v>
      </c>
    </row>
    <row r="9961" spans="1:12">
      <c r="A9961" s="15">
        <v>2230001111</v>
      </c>
      <c r="B9961" t="s">
        <v>11040</v>
      </c>
      <c r="C9961" t="s">
        <v>11429</v>
      </c>
      <c r="D9961" t="s">
        <v>11447</v>
      </c>
      <c r="E9961" t="s">
        <v>11052</v>
      </c>
      <c r="F9961" t="s">
        <v>11432</v>
      </c>
      <c r="G9961">
        <v>11</v>
      </c>
      <c r="H9961" t="s">
        <v>11044</v>
      </c>
      <c r="I9961" s="160" t="s">
        <v>3997</v>
      </c>
      <c r="J9961" t="s">
        <v>11448</v>
      </c>
      <c r="K9961" s="160" t="s">
        <v>3995</v>
      </c>
      <c r="L9961" t="s">
        <v>11449</v>
      </c>
    </row>
    <row r="9962" spans="1:12">
      <c r="A9962" s="15">
        <v>2230001112</v>
      </c>
      <c r="B9962" t="s">
        <v>11040</v>
      </c>
      <c r="C9962" t="s">
        <v>11429</v>
      </c>
      <c r="D9962" t="s">
        <v>11447</v>
      </c>
      <c r="E9962" t="s">
        <v>11053</v>
      </c>
      <c r="F9962" t="s">
        <v>11432</v>
      </c>
      <c r="G9962">
        <v>11</v>
      </c>
      <c r="H9962" t="s">
        <v>11044</v>
      </c>
      <c r="I9962" s="160" t="s">
        <v>3997</v>
      </c>
      <c r="J9962" t="s">
        <v>11448</v>
      </c>
      <c r="K9962" s="160" t="s">
        <v>3995</v>
      </c>
      <c r="L9962" t="s">
        <v>11449</v>
      </c>
    </row>
    <row r="9963" spans="1:12">
      <c r="A9963" s="15">
        <v>2230001113</v>
      </c>
      <c r="B9963" t="s">
        <v>11040</v>
      </c>
      <c r="C9963" t="s">
        <v>11429</v>
      </c>
      <c r="D9963" t="s">
        <v>11447</v>
      </c>
      <c r="E9963" t="s">
        <v>11054</v>
      </c>
      <c r="F9963" t="s">
        <v>11432</v>
      </c>
      <c r="G9963">
        <v>11</v>
      </c>
      <c r="H9963" t="s">
        <v>11044</v>
      </c>
      <c r="I9963" s="160" t="s">
        <v>3997</v>
      </c>
      <c r="J9963" t="s">
        <v>11448</v>
      </c>
      <c r="K9963" s="160" t="s">
        <v>3995</v>
      </c>
      <c r="L9963" t="s">
        <v>11449</v>
      </c>
    </row>
    <row r="9964" spans="1:12">
      <c r="A9964" s="15">
        <v>2230001114</v>
      </c>
      <c r="B9964" t="s">
        <v>11040</v>
      </c>
      <c r="C9964" t="s">
        <v>11429</v>
      </c>
      <c r="D9964" t="s">
        <v>11447</v>
      </c>
      <c r="E9964" t="s">
        <v>11055</v>
      </c>
      <c r="F9964" t="s">
        <v>11432</v>
      </c>
      <c r="G9964">
        <v>11</v>
      </c>
      <c r="H9964" t="s">
        <v>11044</v>
      </c>
      <c r="I9964" s="160" t="s">
        <v>3997</v>
      </c>
      <c r="J9964" t="s">
        <v>11448</v>
      </c>
      <c r="K9964" s="160" t="s">
        <v>3995</v>
      </c>
      <c r="L9964" t="s">
        <v>11449</v>
      </c>
    </row>
    <row r="9965" spans="1:12">
      <c r="A9965" s="15" t="s">
        <v>11450</v>
      </c>
      <c r="B9965" t="s">
        <v>11040</v>
      </c>
      <c r="C9965" t="s">
        <v>11429</v>
      </c>
      <c r="D9965" t="s">
        <v>11447</v>
      </c>
      <c r="E9965" t="s">
        <v>11057</v>
      </c>
      <c r="F9965" t="s">
        <v>11432</v>
      </c>
      <c r="G9965">
        <v>11</v>
      </c>
      <c r="H9965" t="s">
        <v>11044</v>
      </c>
      <c r="I9965" s="160" t="s">
        <v>3997</v>
      </c>
      <c r="J9965" t="s">
        <v>11448</v>
      </c>
      <c r="K9965" s="160" t="s">
        <v>3995</v>
      </c>
      <c r="L9965" t="s">
        <v>11449</v>
      </c>
    </row>
    <row r="9966" spans="1:12">
      <c r="A9966" s="15" t="s">
        <v>11451</v>
      </c>
      <c r="B9966" t="s">
        <v>11040</v>
      </c>
      <c r="C9966" t="s">
        <v>11429</v>
      </c>
      <c r="D9966" t="s">
        <v>11447</v>
      </c>
      <c r="E9966" t="s">
        <v>11059</v>
      </c>
      <c r="F9966" t="s">
        <v>11432</v>
      </c>
      <c r="G9966">
        <v>11</v>
      </c>
      <c r="H9966" t="s">
        <v>11044</v>
      </c>
      <c r="I9966" s="160" t="s">
        <v>3997</v>
      </c>
      <c r="J9966" t="s">
        <v>11448</v>
      </c>
      <c r="K9966" s="160" t="s">
        <v>3995</v>
      </c>
      <c r="L9966" t="s">
        <v>11449</v>
      </c>
    </row>
    <row r="9967" spans="1:12">
      <c r="A9967" s="15" t="s">
        <v>11452</v>
      </c>
      <c r="B9967" t="s">
        <v>11040</v>
      </c>
      <c r="C9967" t="s">
        <v>11429</v>
      </c>
      <c r="D9967" t="s">
        <v>11447</v>
      </c>
      <c r="E9967" t="s">
        <v>11063</v>
      </c>
      <c r="F9967" t="s">
        <v>11432</v>
      </c>
      <c r="G9967">
        <v>11</v>
      </c>
      <c r="H9967" t="s">
        <v>11044</v>
      </c>
      <c r="I9967" s="160" t="s">
        <v>3997</v>
      </c>
      <c r="J9967" t="s">
        <v>11448</v>
      </c>
      <c r="K9967" s="160" t="s">
        <v>3995</v>
      </c>
      <c r="L9967" t="s">
        <v>11449</v>
      </c>
    </row>
    <row r="9968" spans="1:12">
      <c r="A9968" s="15">
        <v>2230001130</v>
      </c>
      <c r="B9968" t="s">
        <v>11040</v>
      </c>
      <c r="C9968" t="s">
        <v>11429</v>
      </c>
      <c r="D9968" t="s">
        <v>11447</v>
      </c>
      <c r="E9968" t="s">
        <v>11064</v>
      </c>
      <c r="F9968" t="s">
        <v>11432</v>
      </c>
      <c r="G9968">
        <v>11</v>
      </c>
      <c r="H9968" t="s">
        <v>11044</v>
      </c>
      <c r="I9968" s="160" t="s">
        <v>3997</v>
      </c>
      <c r="J9968" t="s">
        <v>11448</v>
      </c>
      <c r="K9968" s="160" t="s">
        <v>3995</v>
      </c>
      <c r="L9968" t="s">
        <v>11449</v>
      </c>
    </row>
    <row r="9969" spans="1:12">
      <c r="A9969" s="15">
        <v>2230001131</v>
      </c>
      <c r="B9969" t="s">
        <v>11040</v>
      </c>
      <c r="C9969" t="s">
        <v>11429</v>
      </c>
      <c r="D9969" t="s">
        <v>11447</v>
      </c>
      <c r="E9969" t="s">
        <v>11065</v>
      </c>
      <c r="F9969" t="s">
        <v>11432</v>
      </c>
      <c r="G9969">
        <v>11</v>
      </c>
      <c r="H9969" t="s">
        <v>11044</v>
      </c>
      <c r="I9969" s="160" t="s">
        <v>3997</v>
      </c>
      <c r="J9969" t="s">
        <v>11448</v>
      </c>
      <c r="K9969" s="160" t="s">
        <v>3995</v>
      </c>
      <c r="L9969" t="s">
        <v>11449</v>
      </c>
    </row>
    <row r="9970" spans="1:12">
      <c r="A9970" s="15">
        <v>2230001132</v>
      </c>
      <c r="B9970" t="s">
        <v>11040</v>
      </c>
      <c r="C9970" t="s">
        <v>11429</v>
      </c>
      <c r="D9970" t="s">
        <v>11447</v>
      </c>
      <c r="E9970" t="s">
        <v>11066</v>
      </c>
      <c r="F9970" t="s">
        <v>11432</v>
      </c>
      <c r="G9970">
        <v>11</v>
      </c>
      <c r="H9970" t="s">
        <v>11044</v>
      </c>
      <c r="I9970" s="160" t="s">
        <v>3997</v>
      </c>
      <c r="J9970" t="s">
        <v>11448</v>
      </c>
      <c r="K9970" s="160" t="s">
        <v>3995</v>
      </c>
      <c r="L9970" t="s">
        <v>11449</v>
      </c>
    </row>
    <row r="9971" spans="1:12">
      <c r="A9971" s="15">
        <v>2230001133</v>
      </c>
      <c r="B9971" t="s">
        <v>11040</v>
      </c>
      <c r="C9971" t="s">
        <v>11429</v>
      </c>
      <c r="D9971" t="s">
        <v>11447</v>
      </c>
      <c r="E9971" t="s">
        <v>11067</v>
      </c>
      <c r="F9971" t="s">
        <v>11432</v>
      </c>
      <c r="G9971">
        <v>11</v>
      </c>
      <c r="H9971" t="s">
        <v>11044</v>
      </c>
      <c r="I9971" s="160" t="s">
        <v>3997</v>
      </c>
      <c r="J9971" t="s">
        <v>11448</v>
      </c>
      <c r="K9971" s="160" t="s">
        <v>3995</v>
      </c>
      <c r="L9971" t="s">
        <v>11449</v>
      </c>
    </row>
    <row r="9972" spans="1:12">
      <c r="A9972" s="15">
        <v>2230001134</v>
      </c>
      <c r="B9972" t="s">
        <v>11040</v>
      </c>
      <c r="C9972" t="s">
        <v>11429</v>
      </c>
      <c r="D9972" t="s">
        <v>11447</v>
      </c>
      <c r="E9972" t="s">
        <v>11068</v>
      </c>
      <c r="F9972" t="s">
        <v>11432</v>
      </c>
      <c r="G9972">
        <v>11</v>
      </c>
      <c r="H9972" t="s">
        <v>11044</v>
      </c>
      <c r="I9972" s="160" t="s">
        <v>3997</v>
      </c>
      <c r="J9972" t="s">
        <v>11448</v>
      </c>
      <c r="K9972" s="160" t="s">
        <v>3995</v>
      </c>
      <c r="L9972" t="s">
        <v>11449</v>
      </c>
    </row>
    <row r="9973" spans="1:12">
      <c r="A9973" s="15" t="s">
        <v>11453</v>
      </c>
      <c r="B9973" t="s">
        <v>11040</v>
      </c>
      <c r="C9973" t="s">
        <v>11429</v>
      </c>
      <c r="D9973" t="s">
        <v>11447</v>
      </c>
      <c r="E9973" t="s">
        <v>11070</v>
      </c>
      <c r="F9973" t="s">
        <v>11432</v>
      </c>
      <c r="G9973">
        <v>11</v>
      </c>
      <c r="H9973" t="s">
        <v>11044</v>
      </c>
      <c r="I9973" s="160" t="s">
        <v>3997</v>
      </c>
      <c r="J9973" t="s">
        <v>11448</v>
      </c>
      <c r="K9973" s="160" t="s">
        <v>3995</v>
      </c>
      <c r="L9973" t="s">
        <v>11449</v>
      </c>
    </row>
    <row r="9974" spans="1:12">
      <c r="A9974" s="15" t="s">
        <v>11454</v>
      </c>
      <c r="B9974" t="s">
        <v>11040</v>
      </c>
      <c r="C9974" t="s">
        <v>11429</v>
      </c>
      <c r="D9974" t="s">
        <v>11447</v>
      </c>
      <c r="E9974" t="s">
        <v>11072</v>
      </c>
      <c r="F9974" t="s">
        <v>11432</v>
      </c>
      <c r="G9974">
        <v>11</v>
      </c>
      <c r="H9974" t="s">
        <v>11044</v>
      </c>
      <c r="I9974" s="160" t="s">
        <v>3997</v>
      </c>
      <c r="J9974" t="s">
        <v>11448</v>
      </c>
      <c r="K9974" s="160" t="s">
        <v>3995</v>
      </c>
      <c r="L9974" t="s">
        <v>11449</v>
      </c>
    </row>
    <row r="9975" spans="1:12">
      <c r="A9975" s="15" t="s">
        <v>11455</v>
      </c>
      <c r="B9975" t="s">
        <v>11040</v>
      </c>
      <c r="C9975" t="s">
        <v>11429</v>
      </c>
      <c r="D9975" t="s">
        <v>11447</v>
      </c>
      <c r="E9975" t="s">
        <v>11076</v>
      </c>
      <c r="F9975" t="s">
        <v>11432</v>
      </c>
      <c r="G9975">
        <v>11</v>
      </c>
      <c r="H9975" t="s">
        <v>11044</v>
      </c>
      <c r="I9975" s="160" t="s">
        <v>3997</v>
      </c>
      <c r="J9975" t="s">
        <v>11448</v>
      </c>
      <c r="K9975" s="160" t="s">
        <v>3995</v>
      </c>
      <c r="L9975" t="s">
        <v>11449</v>
      </c>
    </row>
    <row r="9976" spans="1:12">
      <c r="A9976" s="15">
        <v>2230001150</v>
      </c>
      <c r="B9976" t="s">
        <v>11040</v>
      </c>
      <c r="C9976" t="s">
        <v>11429</v>
      </c>
      <c r="D9976" t="s">
        <v>11447</v>
      </c>
      <c r="E9976" t="s">
        <v>11077</v>
      </c>
      <c r="F9976" t="s">
        <v>11432</v>
      </c>
      <c r="G9976">
        <v>11</v>
      </c>
      <c r="H9976" t="s">
        <v>11044</v>
      </c>
      <c r="I9976" s="160" t="s">
        <v>3997</v>
      </c>
      <c r="J9976" t="s">
        <v>11448</v>
      </c>
      <c r="K9976" s="160" t="s">
        <v>3995</v>
      </c>
      <c r="L9976" t="s">
        <v>11449</v>
      </c>
    </row>
    <row r="9977" spans="1:12">
      <c r="A9977" s="15">
        <v>2230001151</v>
      </c>
      <c r="B9977" t="s">
        <v>11040</v>
      </c>
      <c r="C9977" t="s">
        <v>11429</v>
      </c>
      <c r="D9977" t="s">
        <v>11447</v>
      </c>
      <c r="E9977" t="s">
        <v>11078</v>
      </c>
      <c r="F9977" t="s">
        <v>11432</v>
      </c>
      <c r="G9977">
        <v>11</v>
      </c>
      <c r="H9977" t="s">
        <v>11044</v>
      </c>
      <c r="I9977" s="160" t="s">
        <v>3997</v>
      </c>
      <c r="J9977" t="s">
        <v>11448</v>
      </c>
      <c r="K9977" s="160" t="s">
        <v>3995</v>
      </c>
      <c r="L9977" t="s">
        <v>11449</v>
      </c>
    </row>
    <row r="9978" spans="1:12">
      <c r="A9978" s="15">
        <v>2230001152</v>
      </c>
      <c r="B9978" t="s">
        <v>11040</v>
      </c>
      <c r="C9978" t="s">
        <v>11429</v>
      </c>
      <c r="D9978" t="s">
        <v>11447</v>
      </c>
      <c r="E9978" t="s">
        <v>11079</v>
      </c>
      <c r="F9978" t="s">
        <v>11432</v>
      </c>
      <c r="G9978">
        <v>11</v>
      </c>
      <c r="H9978" t="s">
        <v>11044</v>
      </c>
      <c r="I9978" s="160" t="s">
        <v>3997</v>
      </c>
      <c r="J9978" t="s">
        <v>11448</v>
      </c>
      <c r="K9978" s="160" t="s">
        <v>3995</v>
      </c>
      <c r="L9978" t="s">
        <v>11449</v>
      </c>
    </row>
    <row r="9979" spans="1:12">
      <c r="A9979" s="15">
        <v>2230001153</v>
      </c>
      <c r="B9979" t="s">
        <v>11040</v>
      </c>
      <c r="C9979" t="s">
        <v>11429</v>
      </c>
      <c r="D9979" t="s">
        <v>11447</v>
      </c>
      <c r="E9979" t="s">
        <v>11080</v>
      </c>
      <c r="F9979" t="s">
        <v>11432</v>
      </c>
      <c r="G9979">
        <v>11</v>
      </c>
      <c r="H9979" t="s">
        <v>11044</v>
      </c>
      <c r="I9979" s="160" t="s">
        <v>3997</v>
      </c>
      <c r="J9979" t="s">
        <v>11448</v>
      </c>
      <c r="K9979" s="160" t="s">
        <v>3995</v>
      </c>
      <c r="L9979" t="s">
        <v>11449</v>
      </c>
    </row>
    <row r="9980" spans="1:12">
      <c r="A9980" s="15">
        <v>2230001154</v>
      </c>
      <c r="B9980" t="s">
        <v>11040</v>
      </c>
      <c r="C9980" t="s">
        <v>11429</v>
      </c>
      <c r="D9980" t="s">
        <v>11447</v>
      </c>
      <c r="E9980" t="s">
        <v>11081</v>
      </c>
      <c r="F9980" t="s">
        <v>11432</v>
      </c>
      <c r="G9980">
        <v>11</v>
      </c>
      <c r="H9980" t="s">
        <v>11044</v>
      </c>
      <c r="I9980" s="160" t="s">
        <v>3997</v>
      </c>
      <c r="J9980" t="s">
        <v>11448</v>
      </c>
      <c r="K9980" s="160" t="s">
        <v>3995</v>
      </c>
      <c r="L9980" t="s">
        <v>11449</v>
      </c>
    </row>
    <row r="9981" spans="1:12">
      <c r="A9981" s="15" t="s">
        <v>11456</v>
      </c>
      <c r="B9981" t="s">
        <v>11040</v>
      </c>
      <c r="C9981" t="s">
        <v>11429</v>
      </c>
      <c r="D9981" t="s">
        <v>11447</v>
      </c>
      <c r="E9981" t="s">
        <v>11083</v>
      </c>
      <c r="F9981" t="s">
        <v>11432</v>
      </c>
      <c r="G9981">
        <v>11</v>
      </c>
      <c r="H9981" t="s">
        <v>11044</v>
      </c>
      <c r="I9981" s="160" t="s">
        <v>3997</v>
      </c>
      <c r="J9981" t="s">
        <v>11448</v>
      </c>
      <c r="K9981" s="160" t="s">
        <v>3995</v>
      </c>
      <c r="L9981" t="s">
        <v>11449</v>
      </c>
    </row>
    <row r="9982" spans="1:12">
      <c r="A9982" s="15" t="s">
        <v>11457</v>
      </c>
      <c r="B9982" t="s">
        <v>11040</v>
      </c>
      <c r="C9982" t="s">
        <v>11429</v>
      </c>
      <c r="D9982" t="s">
        <v>11447</v>
      </c>
      <c r="E9982" t="s">
        <v>11085</v>
      </c>
      <c r="F9982" t="s">
        <v>11432</v>
      </c>
      <c r="G9982">
        <v>11</v>
      </c>
      <c r="H9982" t="s">
        <v>11044</v>
      </c>
      <c r="I9982" s="160" t="s">
        <v>3997</v>
      </c>
      <c r="J9982" t="s">
        <v>11448</v>
      </c>
      <c r="K9982" s="160" t="s">
        <v>3995</v>
      </c>
      <c r="L9982" t="s">
        <v>11449</v>
      </c>
    </row>
    <row r="9983" spans="1:12">
      <c r="A9983" s="15" t="s">
        <v>11458</v>
      </c>
      <c r="B9983" t="s">
        <v>11040</v>
      </c>
      <c r="C9983" t="s">
        <v>11429</v>
      </c>
      <c r="D9983" t="s">
        <v>11447</v>
      </c>
      <c r="E9983" t="s">
        <v>11089</v>
      </c>
      <c r="F9983" t="s">
        <v>11432</v>
      </c>
      <c r="G9983">
        <v>11</v>
      </c>
      <c r="H9983" t="s">
        <v>11044</v>
      </c>
      <c r="I9983" s="160" t="s">
        <v>3997</v>
      </c>
      <c r="J9983" t="s">
        <v>11448</v>
      </c>
      <c r="K9983" s="160" t="s">
        <v>3995</v>
      </c>
      <c r="L9983" t="s">
        <v>11449</v>
      </c>
    </row>
    <row r="9984" spans="1:12">
      <c r="A9984" s="15">
        <v>2230001170</v>
      </c>
      <c r="B9984" t="s">
        <v>11040</v>
      </c>
      <c r="C9984" t="s">
        <v>11429</v>
      </c>
      <c r="D9984" t="s">
        <v>11447</v>
      </c>
      <c r="E9984" t="s">
        <v>11090</v>
      </c>
      <c r="F9984" t="s">
        <v>11432</v>
      </c>
      <c r="G9984">
        <v>11</v>
      </c>
      <c r="H9984" t="s">
        <v>11044</v>
      </c>
      <c r="I9984" s="160" t="s">
        <v>3997</v>
      </c>
      <c r="J9984" t="s">
        <v>11448</v>
      </c>
      <c r="K9984" s="160" t="s">
        <v>3995</v>
      </c>
      <c r="L9984" t="s">
        <v>11449</v>
      </c>
    </row>
    <row r="9985" spans="1:12">
      <c r="A9985" s="15">
        <v>2230001171</v>
      </c>
      <c r="B9985" t="s">
        <v>11040</v>
      </c>
      <c r="C9985" t="s">
        <v>11429</v>
      </c>
      <c r="D9985" t="s">
        <v>11447</v>
      </c>
      <c r="E9985" t="s">
        <v>11091</v>
      </c>
      <c r="F9985" t="s">
        <v>11432</v>
      </c>
      <c r="G9985">
        <v>11</v>
      </c>
      <c r="H9985" t="s">
        <v>11044</v>
      </c>
      <c r="I9985" s="160" t="s">
        <v>3997</v>
      </c>
      <c r="J9985" t="s">
        <v>11448</v>
      </c>
      <c r="K9985" s="160" t="s">
        <v>3995</v>
      </c>
      <c r="L9985" t="s">
        <v>11449</v>
      </c>
    </row>
    <row r="9986" spans="1:12">
      <c r="A9986" s="15">
        <v>2230001172</v>
      </c>
      <c r="B9986" t="s">
        <v>11040</v>
      </c>
      <c r="C9986" t="s">
        <v>11429</v>
      </c>
      <c r="D9986" t="s">
        <v>11447</v>
      </c>
      <c r="E9986" t="s">
        <v>11092</v>
      </c>
      <c r="F9986" t="s">
        <v>11432</v>
      </c>
      <c r="G9986">
        <v>11</v>
      </c>
      <c r="H9986" t="s">
        <v>11044</v>
      </c>
      <c r="I9986" s="160" t="s">
        <v>3997</v>
      </c>
      <c r="J9986" t="s">
        <v>11448</v>
      </c>
      <c r="K9986" s="160" t="s">
        <v>3995</v>
      </c>
      <c r="L9986" t="s">
        <v>11449</v>
      </c>
    </row>
    <row r="9987" spans="1:12">
      <c r="A9987" s="15">
        <v>2230001173</v>
      </c>
      <c r="B9987" t="s">
        <v>11040</v>
      </c>
      <c r="C9987" t="s">
        <v>11429</v>
      </c>
      <c r="D9987" t="s">
        <v>11447</v>
      </c>
      <c r="E9987" t="s">
        <v>11093</v>
      </c>
      <c r="F9987" t="s">
        <v>11432</v>
      </c>
      <c r="G9987">
        <v>11</v>
      </c>
      <c r="H9987" t="s">
        <v>11044</v>
      </c>
      <c r="I9987" s="160" t="s">
        <v>3997</v>
      </c>
      <c r="J9987" t="s">
        <v>11448</v>
      </c>
      <c r="K9987" s="160" t="s">
        <v>3995</v>
      </c>
      <c r="L9987" t="s">
        <v>11449</v>
      </c>
    </row>
    <row r="9988" spans="1:12">
      <c r="A9988" s="15">
        <v>2230001174</v>
      </c>
      <c r="B9988" t="s">
        <v>11040</v>
      </c>
      <c r="C9988" t="s">
        <v>11429</v>
      </c>
      <c r="D9988" t="s">
        <v>11447</v>
      </c>
      <c r="E9988" t="s">
        <v>11094</v>
      </c>
      <c r="F9988" t="s">
        <v>11432</v>
      </c>
      <c r="G9988">
        <v>11</v>
      </c>
      <c r="H9988" t="s">
        <v>11044</v>
      </c>
      <c r="I9988" s="160" t="s">
        <v>3997</v>
      </c>
      <c r="J9988" t="s">
        <v>11448</v>
      </c>
      <c r="K9988" s="160" t="s">
        <v>3995</v>
      </c>
      <c r="L9988" t="s">
        <v>11449</v>
      </c>
    </row>
    <row r="9989" spans="1:12">
      <c r="A9989" s="15" t="s">
        <v>11459</v>
      </c>
      <c r="B9989" t="s">
        <v>11040</v>
      </c>
      <c r="C9989" t="s">
        <v>11429</v>
      </c>
      <c r="D9989" t="s">
        <v>11447</v>
      </c>
      <c r="E9989" t="s">
        <v>11096</v>
      </c>
      <c r="F9989" t="s">
        <v>11432</v>
      </c>
      <c r="G9989">
        <v>11</v>
      </c>
      <c r="H9989" t="s">
        <v>11044</v>
      </c>
      <c r="I9989" s="160" t="s">
        <v>3997</v>
      </c>
      <c r="J9989" t="s">
        <v>11448</v>
      </c>
      <c r="K9989" s="160" t="s">
        <v>3995</v>
      </c>
      <c r="L9989" t="s">
        <v>11449</v>
      </c>
    </row>
    <row r="9990" spans="1:12">
      <c r="A9990" s="15" t="s">
        <v>11460</v>
      </c>
      <c r="B9990" t="s">
        <v>11040</v>
      </c>
      <c r="C9990" t="s">
        <v>11429</v>
      </c>
      <c r="D9990" t="s">
        <v>11447</v>
      </c>
      <c r="E9990" t="s">
        <v>11098</v>
      </c>
      <c r="F9990" t="s">
        <v>11432</v>
      </c>
      <c r="G9990">
        <v>11</v>
      </c>
      <c r="H9990" t="s">
        <v>11044</v>
      </c>
      <c r="I9990" s="160" t="s">
        <v>3997</v>
      </c>
      <c r="J9990" t="s">
        <v>11448</v>
      </c>
      <c r="K9990" s="160" t="s">
        <v>3995</v>
      </c>
      <c r="L9990" t="s">
        <v>11449</v>
      </c>
    </row>
    <row r="9991" spans="1:12">
      <c r="A9991" s="15" t="s">
        <v>11461</v>
      </c>
      <c r="B9991" t="s">
        <v>11040</v>
      </c>
      <c r="C9991" t="s">
        <v>11429</v>
      </c>
      <c r="D9991" t="s">
        <v>11447</v>
      </c>
      <c r="E9991" t="s">
        <v>11102</v>
      </c>
      <c r="F9991" t="s">
        <v>11432</v>
      </c>
      <c r="G9991">
        <v>11</v>
      </c>
      <c r="H9991" t="s">
        <v>11044</v>
      </c>
      <c r="I9991" s="160" t="s">
        <v>3997</v>
      </c>
      <c r="J9991" t="s">
        <v>11448</v>
      </c>
      <c r="K9991" s="160" t="s">
        <v>3995</v>
      </c>
      <c r="L9991" t="s">
        <v>11449</v>
      </c>
    </row>
    <row r="9992" spans="1:12">
      <c r="A9992" s="15">
        <v>2230001190</v>
      </c>
      <c r="B9992" t="s">
        <v>11040</v>
      </c>
      <c r="C9992" t="s">
        <v>11429</v>
      </c>
      <c r="D9992" t="s">
        <v>11447</v>
      </c>
      <c r="E9992" t="s">
        <v>11103</v>
      </c>
      <c r="F9992" t="s">
        <v>11432</v>
      </c>
      <c r="G9992">
        <v>11</v>
      </c>
      <c r="H9992" t="s">
        <v>11044</v>
      </c>
      <c r="I9992" s="160" t="s">
        <v>3997</v>
      </c>
      <c r="J9992" t="s">
        <v>11448</v>
      </c>
      <c r="K9992" s="160" t="s">
        <v>3995</v>
      </c>
      <c r="L9992" t="s">
        <v>11449</v>
      </c>
    </row>
    <row r="9993" spans="1:12">
      <c r="A9993" s="15">
        <v>2230001191</v>
      </c>
      <c r="B9993" t="s">
        <v>11040</v>
      </c>
      <c r="C9993" t="s">
        <v>11429</v>
      </c>
      <c r="D9993" t="s">
        <v>11447</v>
      </c>
      <c r="E9993" t="s">
        <v>11104</v>
      </c>
      <c r="F9993" t="s">
        <v>11432</v>
      </c>
      <c r="G9993">
        <v>11</v>
      </c>
      <c r="H9993" t="s">
        <v>11044</v>
      </c>
      <c r="I9993" s="160" t="s">
        <v>3997</v>
      </c>
      <c r="J9993" t="s">
        <v>11448</v>
      </c>
      <c r="K9993" s="160" t="s">
        <v>3995</v>
      </c>
      <c r="L9993" t="s">
        <v>11449</v>
      </c>
    </row>
    <row r="9994" spans="1:12">
      <c r="A9994" s="15">
        <v>2230001192</v>
      </c>
      <c r="B9994" t="s">
        <v>11040</v>
      </c>
      <c r="C9994" t="s">
        <v>11429</v>
      </c>
      <c r="D9994" t="s">
        <v>11447</v>
      </c>
      <c r="E9994" t="s">
        <v>11105</v>
      </c>
      <c r="F9994" t="s">
        <v>11432</v>
      </c>
      <c r="G9994">
        <v>11</v>
      </c>
      <c r="H9994" t="s">
        <v>11044</v>
      </c>
      <c r="I9994" s="160" t="s">
        <v>3997</v>
      </c>
      <c r="J9994" t="s">
        <v>11448</v>
      </c>
      <c r="K9994" s="160" t="s">
        <v>3995</v>
      </c>
      <c r="L9994" t="s">
        <v>11449</v>
      </c>
    </row>
    <row r="9995" spans="1:12">
      <c r="A9995" s="15">
        <v>2230001193</v>
      </c>
      <c r="B9995" t="s">
        <v>11040</v>
      </c>
      <c r="C9995" t="s">
        <v>11429</v>
      </c>
      <c r="D9995" t="s">
        <v>11447</v>
      </c>
      <c r="E9995" t="s">
        <v>11106</v>
      </c>
      <c r="F9995" t="s">
        <v>11432</v>
      </c>
      <c r="G9995">
        <v>11</v>
      </c>
      <c r="H9995" t="s">
        <v>11044</v>
      </c>
      <c r="I9995" s="160" t="s">
        <v>3997</v>
      </c>
      <c r="J9995" t="s">
        <v>11448</v>
      </c>
      <c r="K9995" s="160" t="s">
        <v>3995</v>
      </c>
      <c r="L9995" t="s">
        <v>11449</v>
      </c>
    </row>
    <row r="9996" spans="1:12">
      <c r="A9996" s="15">
        <v>2230001194</v>
      </c>
      <c r="B9996" t="s">
        <v>11040</v>
      </c>
      <c r="C9996" t="s">
        <v>11429</v>
      </c>
      <c r="D9996" t="s">
        <v>11447</v>
      </c>
      <c r="E9996" t="s">
        <v>11107</v>
      </c>
      <c r="F9996" t="s">
        <v>11432</v>
      </c>
      <c r="G9996">
        <v>11</v>
      </c>
      <c r="H9996" t="s">
        <v>11044</v>
      </c>
      <c r="I9996" s="160" t="s">
        <v>3997</v>
      </c>
      <c r="J9996" t="s">
        <v>11448</v>
      </c>
      <c r="K9996" s="160" t="s">
        <v>3995</v>
      </c>
      <c r="L9996" t="s">
        <v>11449</v>
      </c>
    </row>
    <row r="9997" spans="1:12">
      <c r="A9997" s="15" t="s">
        <v>11462</v>
      </c>
      <c r="B9997" t="s">
        <v>11040</v>
      </c>
      <c r="C9997" t="s">
        <v>11429</v>
      </c>
      <c r="D9997" t="s">
        <v>11447</v>
      </c>
      <c r="E9997" t="s">
        <v>11109</v>
      </c>
      <c r="F9997" t="s">
        <v>11432</v>
      </c>
      <c r="G9997">
        <v>11</v>
      </c>
      <c r="H9997" t="s">
        <v>11044</v>
      </c>
      <c r="I9997" s="160" t="s">
        <v>3997</v>
      </c>
      <c r="J9997" t="s">
        <v>11448</v>
      </c>
      <c r="K9997" s="160" t="s">
        <v>3995</v>
      </c>
      <c r="L9997" t="s">
        <v>11449</v>
      </c>
    </row>
    <row r="9998" spans="1:12">
      <c r="A9998" s="15" t="s">
        <v>11463</v>
      </c>
      <c r="B9998" t="s">
        <v>11040</v>
      </c>
      <c r="C9998" t="s">
        <v>11429</v>
      </c>
      <c r="D9998" t="s">
        <v>11447</v>
      </c>
      <c r="E9998" t="s">
        <v>11111</v>
      </c>
      <c r="F9998" t="s">
        <v>11432</v>
      </c>
      <c r="G9998">
        <v>11</v>
      </c>
      <c r="H9998" t="s">
        <v>11044</v>
      </c>
      <c r="I9998" s="160" t="s">
        <v>3997</v>
      </c>
      <c r="J9998" t="s">
        <v>11448</v>
      </c>
      <c r="K9998" s="160" t="s">
        <v>3995</v>
      </c>
      <c r="L9998" t="s">
        <v>11449</v>
      </c>
    </row>
    <row r="9999" spans="1:12">
      <c r="A9999" s="15" t="s">
        <v>11464</v>
      </c>
      <c r="B9999" t="s">
        <v>11040</v>
      </c>
      <c r="C9999" t="s">
        <v>11429</v>
      </c>
      <c r="D9999" t="s">
        <v>11447</v>
      </c>
      <c r="E9999" t="s">
        <v>11115</v>
      </c>
      <c r="F9999" t="s">
        <v>11432</v>
      </c>
      <c r="G9999">
        <v>11</v>
      </c>
      <c r="H9999" t="s">
        <v>11044</v>
      </c>
      <c r="I9999" s="160" t="s">
        <v>3997</v>
      </c>
      <c r="J9999" t="s">
        <v>11448</v>
      </c>
      <c r="K9999" s="160" t="s">
        <v>3995</v>
      </c>
      <c r="L9999" t="s">
        <v>11449</v>
      </c>
    </row>
    <row r="10000" spans="1:12">
      <c r="A10000" s="15">
        <v>2230001210</v>
      </c>
      <c r="B10000" t="s">
        <v>11040</v>
      </c>
      <c r="C10000" t="s">
        <v>11429</v>
      </c>
      <c r="D10000" t="s">
        <v>11447</v>
      </c>
      <c r="E10000" t="s">
        <v>11116</v>
      </c>
      <c r="F10000" t="s">
        <v>11432</v>
      </c>
      <c r="G10000">
        <v>11</v>
      </c>
      <c r="H10000" t="s">
        <v>11044</v>
      </c>
      <c r="I10000" s="160" t="s">
        <v>3997</v>
      </c>
      <c r="J10000" t="s">
        <v>11448</v>
      </c>
      <c r="K10000" s="160" t="s">
        <v>3995</v>
      </c>
      <c r="L10000" t="s">
        <v>11449</v>
      </c>
    </row>
    <row r="10001" spans="1:12">
      <c r="A10001" s="15">
        <v>2230001211</v>
      </c>
      <c r="B10001" t="s">
        <v>11040</v>
      </c>
      <c r="C10001" t="s">
        <v>11429</v>
      </c>
      <c r="D10001" t="s">
        <v>11447</v>
      </c>
      <c r="E10001" t="s">
        <v>11117</v>
      </c>
      <c r="F10001" t="s">
        <v>11432</v>
      </c>
      <c r="G10001">
        <v>11</v>
      </c>
      <c r="H10001" t="s">
        <v>11044</v>
      </c>
      <c r="I10001" s="160" t="s">
        <v>3997</v>
      </c>
      <c r="J10001" t="s">
        <v>11448</v>
      </c>
      <c r="K10001" s="160" t="s">
        <v>3995</v>
      </c>
      <c r="L10001" t="s">
        <v>11449</v>
      </c>
    </row>
    <row r="10002" spans="1:12">
      <c r="A10002" s="15">
        <v>2230001212</v>
      </c>
      <c r="B10002" t="s">
        <v>11040</v>
      </c>
      <c r="C10002" t="s">
        <v>11429</v>
      </c>
      <c r="D10002" t="s">
        <v>11447</v>
      </c>
      <c r="E10002" t="s">
        <v>11118</v>
      </c>
      <c r="F10002" t="s">
        <v>11432</v>
      </c>
      <c r="G10002">
        <v>11</v>
      </c>
      <c r="H10002" t="s">
        <v>11044</v>
      </c>
      <c r="I10002" s="160" t="s">
        <v>3997</v>
      </c>
      <c r="J10002" t="s">
        <v>11448</v>
      </c>
      <c r="K10002" s="160" t="s">
        <v>3995</v>
      </c>
      <c r="L10002" t="s">
        <v>11449</v>
      </c>
    </row>
    <row r="10003" spans="1:12">
      <c r="A10003" s="15">
        <v>2230001213</v>
      </c>
      <c r="B10003" t="s">
        <v>11040</v>
      </c>
      <c r="C10003" t="s">
        <v>11429</v>
      </c>
      <c r="D10003" t="s">
        <v>11447</v>
      </c>
      <c r="E10003" t="s">
        <v>11119</v>
      </c>
      <c r="F10003" t="s">
        <v>11432</v>
      </c>
      <c r="G10003">
        <v>11</v>
      </c>
      <c r="H10003" t="s">
        <v>11044</v>
      </c>
      <c r="I10003" s="160" t="s">
        <v>3997</v>
      </c>
      <c r="J10003" t="s">
        <v>11448</v>
      </c>
      <c r="K10003" s="160" t="s">
        <v>3995</v>
      </c>
      <c r="L10003" t="s">
        <v>11449</v>
      </c>
    </row>
    <row r="10004" spans="1:12">
      <c r="A10004" s="15">
        <v>2230001214</v>
      </c>
      <c r="B10004" t="s">
        <v>11040</v>
      </c>
      <c r="C10004" t="s">
        <v>11429</v>
      </c>
      <c r="D10004" t="s">
        <v>11447</v>
      </c>
      <c r="E10004" t="s">
        <v>11120</v>
      </c>
      <c r="F10004" t="s">
        <v>11432</v>
      </c>
      <c r="G10004">
        <v>11</v>
      </c>
      <c r="H10004" t="s">
        <v>11044</v>
      </c>
      <c r="I10004" s="160" t="s">
        <v>3997</v>
      </c>
      <c r="J10004" t="s">
        <v>11448</v>
      </c>
      <c r="K10004" s="160" t="s">
        <v>3995</v>
      </c>
      <c r="L10004" t="s">
        <v>11449</v>
      </c>
    </row>
    <row r="10005" spans="1:12">
      <c r="A10005" s="15" t="s">
        <v>11465</v>
      </c>
      <c r="B10005" t="s">
        <v>11040</v>
      </c>
      <c r="C10005" t="s">
        <v>11429</v>
      </c>
      <c r="D10005" t="s">
        <v>11447</v>
      </c>
      <c r="E10005" t="s">
        <v>11122</v>
      </c>
      <c r="F10005" t="s">
        <v>11432</v>
      </c>
      <c r="G10005">
        <v>11</v>
      </c>
      <c r="H10005" t="s">
        <v>11044</v>
      </c>
      <c r="I10005" s="160" t="s">
        <v>3997</v>
      </c>
      <c r="J10005" t="s">
        <v>11448</v>
      </c>
      <c r="K10005" s="160" t="s">
        <v>3995</v>
      </c>
      <c r="L10005" t="s">
        <v>11449</v>
      </c>
    </row>
    <row r="10006" spans="1:12">
      <c r="A10006" s="15" t="s">
        <v>11466</v>
      </c>
      <c r="B10006" t="s">
        <v>11040</v>
      </c>
      <c r="C10006" t="s">
        <v>11429</v>
      </c>
      <c r="D10006" t="s">
        <v>11447</v>
      </c>
      <c r="E10006" t="s">
        <v>11124</v>
      </c>
      <c r="F10006" t="s">
        <v>11432</v>
      </c>
      <c r="G10006">
        <v>11</v>
      </c>
      <c r="H10006" t="s">
        <v>11044</v>
      </c>
      <c r="I10006" s="160" t="s">
        <v>3997</v>
      </c>
      <c r="J10006" t="s">
        <v>11448</v>
      </c>
      <c r="K10006" s="160" t="s">
        <v>3995</v>
      </c>
      <c r="L10006" t="s">
        <v>11449</v>
      </c>
    </row>
    <row r="10007" spans="1:12">
      <c r="A10007" s="15" t="s">
        <v>11467</v>
      </c>
      <c r="B10007" t="s">
        <v>11040</v>
      </c>
      <c r="C10007" t="s">
        <v>11429</v>
      </c>
      <c r="D10007" t="s">
        <v>11447</v>
      </c>
      <c r="E10007" t="s">
        <v>11128</v>
      </c>
      <c r="F10007" t="s">
        <v>11432</v>
      </c>
      <c r="G10007">
        <v>11</v>
      </c>
      <c r="H10007" t="s">
        <v>11044</v>
      </c>
      <c r="I10007" s="160" t="s">
        <v>3997</v>
      </c>
      <c r="J10007" t="s">
        <v>11448</v>
      </c>
      <c r="K10007" s="160" t="s">
        <v>3995</v>
      </c>
      <c r="L10007" t="s">
        <v>11449</v>
      </c>
    </row>
    <row r="10008" spans="1:12">
      <c r="A10008" s="15">
        <v>2230001230</v>
      </c>
      <c r="B10008" t="s">
        <v>11040</v>
      </c>
      <c r="C10008" t="s">
        <v>11429</v>
      </c>
      <c r="D10008" t="s">
        <v>11447</v>
      </c>
      <c r="E10008" t="s">
        <v>11129</v>
      </c>
      <c r="F10008" t="s">
        <v>11432</v>
      </c>
      <c r="G10008">
        <v>11</v>
      </c>
      <c r="H10008" t="s">
        <v>11044</v>
      </c>
      <c r="I10008" s="160" t="s">
        <v>3997</v>
      </c>
      <c r="J10008" t="s">
        <v>11448</v>
      </c>
      <c r="K10008" s="160" t="s">
        <v>3995</v>
      </c>
      <c r="L10008" t="s">
        <v>11449</v>
      </c>
    </row>
    <row r="10009" spans="1:12">
      <c r="A10009" s="15">
        <v>2230001231</v>
      </c>
      <c r="B10009" t="s">
        <v>11040</v>
      </c>
      <c r="C10009" t="s">
        <v>11429</v>
      </c>
      <c r="D10009" t="s">
        <v>11447</v>
      </c>
      <c r="E10009" t="s">
        <v>11130</v>
      </c>
      <c r="F10009" t="s">
        <v>11432</v>
      </c>
      <c r="G10009">
        <v>11</v>
      </c>
      <c r="H10009" t="s">
        <v>11044</v>
      </c>
      <c r="I10009" s="160" t="s">
        <v>3997</v>
      </c>
      <c r="J10009" t="s">
        <v>11448</v>
      </c>
      <c r="K10009" s="160" t="s">
        <v>3995</v>
      </c>
      <c r="L10009" t="s">
        <v>11449</v>
      </c>
    </row>
    <row r="10010" spans="1:12">
      <c r="A10010" s="15">
        <v>2230001232</v>
      </c>
      <c r="B10010" t="s">
        <v>11040</v>
      </c>
      <c r="C10010" t="s">
        <v>11429</v>
      </c>
      <c r="D10010" t="s">
        <v>11447</v>
      </c>
      <c r="E10010" t="s">
        <v>11131</v>
      </c>
      <c r="F10010" t="s">
        <v>11432</v>
      </c>
      <c r="G10010">
        <v>11</v>
      </c>
      <c r="H10010" t="s">
        <v>11044</v>
      </c>
      <c r="I10010" s="160" t="s">
        <v>3997</v>
      </c>
      <c r="J10010" t="s">
        <v>11448</v>
      </c>
      <c r="K10010" s="160" t="s">
        <v>3995</v>
      </c>
      <c r="L10010" t="s">
        <v>11449</v>
      </c>
    </row>
    <row r="10011" spans="1:12">
      <c r="A10011" s="15">
        <v>2230001233</v>
      </c>
      <c r="B10011" t="s">
        <v>11040</v>
      </c>
      <c r="C10011" t="s">
        <v>11429</v>
      </c>
      <c r="D10011" t="s">
        <v>11447</v>
      </c>
      <c r="E10011" t="s">
        <v>11132</v>
      </c>
      <c r="F10011" t="s">
        <v>11432</v>
      </c>
      <c r="G10011">
        <v>11</v>
      </c>
      <c r="H10011" t="s">
        <v>11044</v>
      </c>
      <c r="I10011" s="160" t="s">
        <v>3997</v>
      </c>
      <c r="J10011" t="s">
        <v>11448</v>
      </c>
      <c r="K10011" s="160" t="s">
        <v>3995</v>
      </c>
      <c r="L10011" t="s">
        <v>11449</v>
      </c>
    </row>
    <row r="10012" spans="1:12">
      <c r="A10012" s="15">
        <v>2230001234</v>
      </c>
      <c r="B10012" t="s">
        <v>11040</v>
      </c>
      <c r="C10012" t="s">
        <v>11429</v>
      </c>
      <c r="D10012" t="s">
        <v>11447</v>
      </c>
      <c r="E10012" t="s">
        <v>11133</v>
      </c>
      <c r="F10012" t="s">
        <v>11432</v>
      </c>
      <c r="G10012">
        <v>11</v>
      </c>
      <c r="H10012" t="s">
        <v>11044</v>
      </c>
      <c r="I10012" s="160" t="s">
        <v>3997</v>
      </c>
      <c r="J10012" t="s">
        <v>11448</v>
      </c>
      <c r="K10012" s="160" t="s">
        <v>3995</v>
      </c>
      <c r="L10012" t="s">
        <v>11449</v>
      </c>
    </row>
    <row r="10013" spans="1:12">
      <c r="A10013" s="15" t="s">
        <v>11468</v>
      </c>
      <c r="B10013" t="s">
        <v>11040</v>
      </c>
      <c r="C10013" t="s">
        <v>11429</v>
      </c>
      <c r="D10013" t="s">
        <v>11447</v>
      </c>
      <c r="E10013" t="s">
        <v>11135</v>
      </c>
      <c r="F10013" t="s">
        <v>11432</v>
      </c>
      <c r="G10013">
        <v>11</v>
      </c>
      <c r="H10013" t="s">
        <v>11044</v>
      </c>
      <c r="I10013" s="160" t="s">
        <v>3997</v>
      </c>
      <c r="J10013" t="s">
        <v>11448</v>
      </c>
      <c r="K10013" s="160" t="s">
        <v>3995</v>
      </c>
      <c r="L10013" t="s">
        <v>11449</v>
      </c>
    </row>
    <row r="10014" spans="1:12">
      <c r="A10014" s="15" t="s">
        <v>11469</v>
      </c>
      <c r="B10014" t="s">
        <v>11040</v>
      </c>
      <c r="C10014" t="s">
        <v>11429</v>
      </c>
      <c r="D10014" t="s">
        <v>11447</v>
      </c>
      <c r="E10014" t="s">
        <v>11137</v>
      </c>
      <c r="F10014" t="s">
        <v>11432</v>
      </c>
      <c r="G10014">
        <v>11</v>
      </c>
      <c r="H10014" t="s">
        <v>11044</v>
      </c>
      <c r="I10014" s="160" t="s">
        <v>3997</v>
      </c>
      <c r="J10014" t="s">
        <v>11448</v>
      </c>
      <c r="K10014" s="160" t="s">
        <v>3995</v>
      </c>
      <c r="L10014" t="s">
        <v>11449</v>
      </c>
    </row>
    <row r="10015" spans="1:12">
      <c r="A10015" s="15" t="s">
        <v>11470</v>
      </c>
      <c r="B10015" t="s">
        <v>11040</v>
      </c>
      <c r="C10015" t="s">
        <v>11429</v>
      </c>
      <c r="D10015" t="s">
        <v>11447</v>
      </c>
      <c r="E10015" t="s">
        <v>11141</v>
      </c>
      <c r="F10015" t="s">
        <v>11432</v>
      </c>
      <c r="G10015">
        <v>11</v>
      </c>
      <c r="H10015" t="s">
        <v>11044</v>
      </c>
      <c r="I10015" s="160" t="s">
        <v>3997</v>
      </c>
      <c r="J10015" t="s">
        <v>11448</v>
      </c>
      <c r="K10015" s="160" t="s">
        <v>3995</v>
      </c>
      <c r="L10015" t="s">
        <v>11449</v>
      </c>
    </row>
    <row r="10016" spans="1:12">
      <c r="A10016" s="15">
        <v>2230001250</v>
      </c>
      <c r="B10016" t="s">
        <v>11040</v>
      </c>
      <c r="C10016" t="s">
        <v>11429</v>
      </c>
      <c r="D10016" t="s">
        <v>11447</v>
      </c>
      <c r="E10016" t="s">
        <v>11142</v>
      </c>
      <c r="F10016" t="s">
        <v>11432</v>
      </c>
      <c r="G10016">
        <v>11</v>
      </c>
      <c r="H10016" t="s">
        <v>11044</v>
      </c>
      <c r="I10016" s="160" t="s">
        <v>3997</v>
      </c>
      <c r="J10016" t="s">
        <v>11448</v>
      </c>
      <c r="K10016" s="160" t="s">
        <v>3995</v>
      </c>
      <c r="L10016" t="s">
        <v>11449</v>
      </c>
    </row>
    <row r="10017" spans="1:12">
      <c r="A10017" s="15">
        <v>2230001251</v>
      </c>
      <c r="B10017" t="s">
        <v>11040</v>
      </c>
      <c r="C10017" t="s">
        <v>11429</v>
      </c>
      <c r="D10017" t="s">
        <v>11447</v>
      </c>
      <c r="E10017" t="s">
        <v>11143</v>
      </c>
      <c r="F10017" t="s">
        <v>11432</v>
      </c>
      <c r="G10017">
        <v>11</v>
      </c>
      <c r="H10017" t="s">
        <v>11044</v>
      </c>
      <c r="I10017" s="160" t="s">
        <v>3997</v>
      </c>
      <c r="J10017" t="s">
        <v>11448</v>
      </c>
      <c r="K10017" s="160" t="s">
        <v>3995</v>
      </c>
      <c r="L10017" t="s">
        <v>11449</v>
      </c>
    </row>
    <row r="10018" spans="1:12">
      <c r="A10018" s="15">
        <v>2230001252</v>
      </c>
      <c r="B10018" t="s">
        <v>11040</v>
      </c>
      <c r="C10018" t="s">
        <v>11429</v>
      </c>
      <c r="D10018" t="s">
        <v>11447</v>
      </c>
      <c r="E10018" t="s">
        <v>11144</v>
      </c>
      <c r="F10018" t="s">
        <v>11432</v>
      </c>
      <c r="G10018">
        <v>11</v>
      </c>
      <c r="H10018" t="s">
        <v>11044</v>
      </c>
      <c r="I10018" s="160" t="s">
        <v>3997</v>
      </c>
      <c r="J10018" t="s">
        <v>11448</v>
      </c>
      <c r="K10018" s="160" t="s">
        <v>3995</v>
      </c>
      <c r="L10018" t="s">
        <v>11449</v>
      </c>
    </row>
    <row r="10019" spans="1:12">
      <c r="A10019" s="15">
        <v>2230001253</v>
      </c>
      <c r="B10019" t="s">
        <v>11040</v>
      </c>
      <c r="C10019" t="s">
        <v>11429</v>
      </c>
      <c r="D10019" t="s">
        <v>11447</v>
      </c>
      <c r="E10019" t="s">
        <v>11145</v>
      </c>
      <c r="F10019" t="s">
        <v>11432</v>
      </c>
      <c r="G10019">
        <v>11</v>
      </c>
      <c r="H10019" t="s">
        <v>11044</v>
      </c>
      <c r="I10019" s="160" t="s">
        <v>3997</v>
      </c>
      <c r="J10019" t="s">
        <v>11448</v>
      </c>
      <c r="K10019" s="160" t="s">
        <v>3995</v>
      </c>
      <c r="L10019" t="s">
        <v>11449</v>
      </c>
    </row>
    <row r="10020" spans="1:12">
      <c r="A10020" s="15">
        <v>2230001254</v>
      </c>
      <c r="B10020" t="s">
        <v>11040</v>
      </c>
      <c r="C10020" t="s">
        <v>11429</v>
      </c>
      <c r="D10020" t="s">
        <v>11447</v>
      </c>
      <c r="E10020" t="s">
        <v>11146</v>
      </c>
      <c r="F10020" t="s">
        <v>11432</v>
      </c>
      <c r="G10020">
        <v>11</v>
      </c>
      <c r="H10020" t="s">
        <v>11044</v>
      </c>
      <c r="I10020" s="160" t="s">
        <v>3997</v>
      </c>
      <c r="J10020" t="s">
        <v>11448</v>
      </c>
      <c r="K10020" s="160" t="s">
        <v>3995</v>
      </c>
      <c r="L10020" t="s">
        <v>11449</v>
      </c>
    </row>
    <row r="10021" spans="1:12">
      <c r="A10021" s="15" t="s">
        <v>11471</v>
      </c>
      <c r="B10021" t="s">
        <v>11040</v>
      </c>
      <c r="C10021" t="s">
        <v>11429</v>
      </c>
      <c r="D10021" t="s">
        <v>11447</v>
      </c>
      <c r="E10021" t="s">
        <v>11148</v>
      </c>
      <c r="F10021" t="s">
        <v>11432</v>
      </c>
      <c r="G10021">
        <v>11</v>
      </c>
      <c r="H10021" t="s">
        <v>11044</v>
      </c>
      <c r="I10021" s="160" t="s">
        <v>3997</v>
      </c>
      <c r="J10021" t="s">
        <v>11448</v>
      </c>
      <c r="K10021" s="160" t="s">
        <v>3995</v>
      </c>
      <c r="L10021" t="s">
        <v>11449</v>
      </c>
    </row>
    <row r="10022" spans="1:12">
      <c r="A10022" s="15" t="s">
        <v>11472</v>
      </c>
      <c r="B10022" t="s">
        <v>11040</v>
      </c>
      <c r="C10022" t="s">
        <v>11429</v>
      </c>
      <c r="D10022" t="s">
        <v>11447</v>
      </c>
      <c r="E10022" t="s">
        <v>11150</v>
      </c>
      <c r="F10022" t="s">
        <v>11432</v>
      </c>
      <c r="G10022">
        <v>11</v>
      </c>
      <c r="H10022" t="s">
        <v>11044</v>
      </c>
      <c r="I10022" s="160" t="s">
        <v>3997</v>
      </c>
      <c r="J10022" t="s">
        <v>11448</v>
      </c>
      <c r="K10022" s="160" t="s">
        <v>3995</v>
      </c>
      <c r="L10022" t="s">
        <v>11449</v>
      </c>
    </row>
    <row r="10023" spans="1:12">
      <c r="A10023" s="15" t="s">
        <v>11473</v>
      </c>
      <c r="B10023" t="s">
        <v>11040</v>
      </c>
      <c r="C10023" t="s">
        <v>11429</v>
      </c>
      <c r="D10023" t="s">
        <v>11447</v>
      </c>
      <c r="E10023" t="s">
        <v>11154</v>
      </c>
      <c r="F10023" t="s">
        <v>11432</v>
      </c>
      <c r="G10023">
        <v>11</v>
      </c>
      <c r="H10023" t="s">
        <v>11044</v>
      </c>
      <c r="I10023" s="160" t="s">
        <v>3997</v>
      </c>
      <c r="J10023" t="s">
        <v>11448</v>
      </c>
      <c r="K10023" s="160" t="s">
        <v>3995</v>
      </c>
      <c r="L10023" t="s">
        <v>11449</v>
      </c>
    </row>
    <row r="10024" spans="1:12">
      <c r="A10024" s="15">
        <v>2230001270</v>
      </c>
      <c r="B10024" t="s">
        <v>11040</v>
      </c>
      <c r="C10024" t="s">
        <v>11429</v>
      </c>
      <c r="D10024" t="s">
        <v>11447</v>
      </c>
      <c r="E10024" t="s">
        <v>11155</v>
      </c>
      <c r="F10024" t="s">
        <v>11432</v>
      </c>
      <c r="G10024">
        <v>11</v>
      </c>
      <c r="H10024" t="s">
        <v>11044</v>
      </c>
      <c r="I10024" s="160" t="s">
        <v>3997</v>
      </c>
      <c r="J10024" t="s">
        <v>11448</v>
      </c>
      <c r="K10024" s="160" t="s">
        <v>3995</v>
      </c>
      <c r="L10024" t="s">
        <v>11449</v>
      </c>
    </row>
    <row r="10025" spans="1:12">
      <c r="A10025" s="15">
        <v>2230001271</v>
      </c>
      <c r="B10025" t="s">
        <v>11040</v>
      </c>
      <c r="C10025" t="s">
        <v>11429</v>
      </c>
      <c r="D10025" t="s">
        <v>11447</v>
      </c>
      <c r="E10025" t="s">
        <v>11156</v>
      </c>
      <c r="F10025" t="s">
        <v>11432</v>
      </c>
      <c r="G10025">
        <v>11</v>
      </c>
      <c r="H10025" t="s">
        <v>11044</v>
      </c>
      <c r="I10025" s="160" t="s">
        <v>3997</v>
      </c>
      <c r="J10025" t="s">
        <v>11448</v>
      </c>
      <c r="K10025" s="160" t="s">
        <v>3995</v>
      </c>
      <c r="L10025" t="s">
        <v>11449</v>
      </c>
    </row>
    <row r="10026" spans="1:12">
      <c r="A10026" s="15">
        <v>2230001272</v>
      </c>
      <c r="B10026" t="s">
        <v>11040</v>
      </c>
      <c r="C10026" t="s">
        <v>11429</v>
      </c>
      <c r="D10026" t="s">
        <v>11447</v>
      </c>
      <c r="E10026" t="s">
        <v>11157</v>
      </c>
      <c r="F10026" t="s">
        <v>11432</v>
      </c>
      <c r="G10026">
        <v>11</v>
      </c>
      <c r="H10026" t="s">
        <v>11044</v>
      </c>
      <c r="I10026" s="160" t="s">
        <v>3997</v>
      </c>
      <c r="J10026" t="s">
        <v>11448</v>
      </c>
      <c r="K10026" s="160" t="s">
        <v>3995</v>
      </c>
      <c r="L10026" t="s">
        <v>11449</v>
      </c>
    </row>
    <row r="10027" spans="1:12">
      <c r="A10027" s="15">
        <v>2230001273</v>
      </c>
      <c r="B10027" t="s">
        <v>11040</v>
      </c>
      <c r="C10027" t="s">
        <v>11429</v>
      </c>
      <c r="D10027" t="s">
        <v>11447</v>
      </c>
      <c r="E10027" t="s">
        <v>11158</v>
      </c>
      <c r="F10027" t="s">
        <v>11432</v>
      </c>
      <c r="G10027">
        <v>11</v>
      </c>
      <c r="H10027" t="s">
        <v>11044</v>
      </c>
      <c r="I10027" s="160" t="s">
        <v>3997</v>
      </c>
      <c r="J10027" t="s">
        <v>11448</v>
      </c>
      <c r="K10027" s="160" t="s">
        <v>3995</v>
      </c>
      <c r="L10027" t="s">
        <v>11449</v>
      </c>
    </row>
    <row r="10028" spans="1:12">
      <c r="A10028" s="15">
        <v>2230001274</v>
      </c>
      <c r="B10028" t="s">
        <v>11040</v>
      </c>
      <c r="C10028" t="s">
        <v>11429</v>
      </c>
      <c r="D10028" t="s">
        <v>11447</v>
      </c>
      <c r="E10028" t="s">
        <v>11159</v>
      </c>
      <c r="F10028" t="s">
        <v>11432</v>
      </c>
      <c r="G10028">
        <v>11</v>
      </c>
      <c r="H10028" t="s">
        <v>11044</v>
      </c>
      <c r="I10028" s="160" t="s">
        <v>3997</v>
      </c>
      <c r="J10028" t="s">
        <v>11448</v>
      </c>
      <c r="K10028" s="160" t="s">
        <v>3995</v>
      </c>
      <c r="L10028" t="s">
        <v>11449</v>
      </c>
    </row>
    <row r="10029" spans="1:12">
      <c r="A10029" s="15" t="s">
        <v>11474</v>
      </c>
      <c r="B10029" t="s">
        <v>11040</v>
      </c>
      <c r="C10029" t="s">
        <v>11429</v>
      </c>
      <c r="D10029" t="s">
        <v>11447</v>
      </c>
      <c r="E10029" t="s">
        <v>11161</v>
      </c>
      <c r="F10029" t="s">
        <v>11432</v>
      </c>
      <c r="G10029">
        <v>11</v>
      </c>
      <c r="H10029" t="s">
        <v>11044</v>
      </c>
      <c r="I10029" s="160" t="s">
        <v>3997</v>
      </c>
      <c r="J10029" t="s">
        <v>11448</v>
      </c>
      <c r="K10029" s="160" t="s">
        <v>3995</v>
      </c>
      <c r="L10029" t="s">
        <v>11449</v>
      </c>
    </row>
    <row r="10030" spans="1:12">
      <c r="A10030" s="15" t="s">
        <v>11475</v>
      </c>
      <c r="B10030" t="s">
        <v>11040</v>
      </c>
      <c r="C10030" t="s">
        <v>11429</v>
      </c>
      <c r="D10030" t="s">
        <v>11447</v>
      </c>
      <c r="E10030" t="s">
        <v>11163</v>
      </c>
      <c r="F10030" t="s">
        <v>11432</v>
      </c>
      <c r="G10030">
        <v>11</v>
      </c>
      <c r="H10030" t="s">
        <v>11044</v>
      </c>
      <c r="I10030" s="160" t="s">
        <v>3997</v>
      </c>
      <c r="J10030" t="s">
        <v>11448</v>
      </c>
      <c r="K10030" s="160" t="s">
        <v>3995</v>
      </c>
      <c r="L10030" t="s">
        <v>11449</v>
      </c>
    </row>
    <row r="10031" spans="1:12">
      <c r="A10031" s="15" t="s">
        <v>11476</v>
      </c>
      <c r="B10031" t="s">
        <v>11040</v>
      </c>
      <c r="C10031" t="s">
        <v>11429</v>
      </c>
      <c r="D10031" t="s">
        <v>11447</v>
      </c>
      <c r="E10031" t="s">
        <v>11167</v>
      </c>
      <c r="F10031" t="s">
        <v>11432</v>
      </c>
      <c r="G10031">
        <v>11</v>
      </c>
      <c r="H10031" t="s">
        <v>11044</v>
      </c>
      <c r="I10031" s="160" t="s">
        <v>3997</v>
      </c>
      <c r="J10031" t="s">
        <v>11448</v>
      </c>
      <c r="K10031" s="160" t="s">
        <v>3995</v>
      </c>
      <c r="L10031" t="s">
        <v>11449</v>
      </c>
    </row>
    <row r="10032" spans="1:12">
      <c r="A10032" s="15">
        <v>2230001290</v>
      </c>
      <c r="B10032" t="s">
        <v>11040</v>
      </c>
      <c r="C10032" t="s">
        <v>11429</v>
      </c>
      <c r="D10032" t="s">
        <v>11447</v>
      </c>
      <c r="E10032" t="s">
        <v>11168</v>
      </c>
      <c r="F10032" t="s">
        <v>11432</v>
      </c>
      <c r="G10032">
        <v>11</v>
      </c>
      <c r="H10032" t="s">
        <v>11044</v>
      </c>
      <c r="I10032" s="160" t="s">
        <v>3997</v>
      </c>
      <c r="J10032" t="s">
        <v>11448</v>
      </c>
      <c r="K10032" s="160" t="s">
        <v>3995</v>
      </c>
      <c r="L10032" t="s">
        <v>11449</v>
      </c>
    </row>
    <row r="10033" spans="1:12">
      <c r="A10033" s="15">
        <v>2230001291</v>
      </c>
      <c r="B10033" t="s">
        <v>11040</v>
      </c>
      <c r="C10033" t="s">
        <v>11429</v>
      </c>
      <c r="D10033" t="s">
        <v>11447</v>
      </c>
      <c r="E10033" t="s">
        <v>11169</v>
      </c>
      <c r="F10033" t="s">
        <v>11432</v>
      </c>
      <c r="G10033">
        <v>11</v>
      </c>
      <c r="H10033" t="s">
        <v>11044</v>
      </c>
      <c r="I10033" s="160" t="s">
        <v>3997</v>
      </c>
      <c r="J10033" t="s">
        <v>11448</v>
      </c>
      <c r="K10033" s="160" t="s">
        <v>3995</v>
      </c>
      <c r="L10033" t="s">
        <v>11449</v>
      </c>
    </row>
    <row r="10034" spans="1:12">
      <c r="A10034" s="15">
        <v>2230001292</v>
      </c>
      <c r="B10034" t="s">
        <v>11040</v>
      </c>
      <c r="C10034" t="s">
        <v>11429</v>
      </c>
      <c r="D10034" t="s">
        <v>11447</v>
      </c>
      <c r="E10034" t="s">
        <v>11170</v>
      </c>
      <c r="F10034" t="s">
        <v>11432</v>
      </c>
      <c r="G10034">
        <v>11</v>
      </c>
      <c r="H10034" t="s">
        <v>11044</v>
      </c>
      <c r="I10034" s="160" t="s">
        <v>3997</v>
      </c>
      <c r="J10034" t="s">
        <v>11448</v>
      </c>
      <c r="K10034" s="160" t="s">
        <v>3995</v>
      </c>
      <c r="L10034" t="s">
        <v>11449</v>
      </c>
    </row>
    <row r="10035" spans="1:12">
      <c r="A10035" s="15">
        <v>2230001293</v>
      </c>
      <c r="B10035" t="s">
        <v>11040</v>
      </c>
      <c r="C10035" t="s">
        <v>11429</v>
      </c>
      <c r="D10035" t="s">
        <v>11447</v>
      </c>
      <c r="E10035" t="s">
        <v>11171</v>
      </c>
      <c r="F10035" t="s">
        <v>11432</v>
      </c>
      <c r="G10035">
        <v>11</v>
      </c>
      <c r="H10035" t="s">
        <v>11044</v>
      </c>
      <c r="I10035" s="160" t="s">
        <v>3997</v>
      </c>
      <c r="J10035" t="s">
        <v>11448</v>
      </c>
      <c r="K10035" s="160" t="s">
        <v>3995</v>
      </c>
      <c r="L10035" t="s">
        <v>11449</v>
      </c>
    </row>
    <row r="10036" spans="1:12">
      <c r="A10036" s="15">
        <v>2230001294</v>
      </c>
      <c r="B10036" t="s">
        <v>11040</v>
      </c>
      <c r="C10036" t="s">
        <v>11429</v>
      </c>
      <c r="D10036" t="s">
        <v>11447</v>
      </c>
      <c r="E10036" t="s">
        <v>11172</v>
      </c>
      <c r="F10036" t="s">
        <v>11432</v>
      </c>
      <c r="G10036">
        <v>11</v>
      </c>
      <c r="H10036" t="s">
        <v>11044</v>
      </c>
      <c r="I10036" s="160" t="s">
        <v>3997</v>
      </c>
      <c r="J10036" t="s">
        <v>11448</v>
      </c>
      <c r="K10036" s="160" t="s">
        <v>3995</v>
      </c>
      <c r="L10036" t="s">
        <v>11449</v>
      </c>
    </row>
    <row r="10037" spans="1:12">
      <c r="A10037" s="15" t="s">
        <v>11477</v>
      </c>
      <c r="B10037" t="s">
        <v>11040</v>
      </c>
      <c r="C10037" t="s">
        <v>11429</v>
      </c>
      <c r="D10037" t="s">
        <v>11447</v>
      </c>
      <c r="E10037" t="s">
        <v>11174</v>
      </c>
      <c r="F10037" t="s">
        <v>11432</v>
      </c>
      <c r="G10037">
        <v>11</v>
      </c>
      <c r="H10037" t="s">
        <v>11044</v>
      </c>
      <c r="I10037" s="160" t="s">
        <v>3997</v>
      </c>
      <c r="J10037" t="s">
        <v>11448</v>
      </c>
      <c r="K10037" s="160" t="s">
        <v>3995</v>
      </c>
      <c r="L10037" t="s">
        <v>11449</v>
      </c>
    </row>
    <row r="10038" spans="1:12">
      <c r="A10038" s="15" t="s">
        <v>11478</v>
      </c>
      <c r="B10038" t="s">
        <v>11040</v>
      </c>
      <c r="C10038" t="s">
        <v>11429</v>
      </c>
      <c r="D10038" t="s">
        <v>11447</v>
      </c>
      <c r="E10038" t="s">
        <v>11176</v>
      </c>
      <c r="F10038" t="s">
        <v>11432</v>
      </c>
      <c r="G10038">
        <v>11</v>
      </c>
      <c r="H10038" t="s">
        <v>11044</v>
      </c>
      <c r="I10038" s="160" t="s">
        <v>3997</v>
      </c>
      <c r="J10038" t="s">
        <v>11448</v>
      </c>
      <c r="K10038" s="160" t="s">
        <v>3995</v>
      </c>
      <c r="L10038" t="s">
        <v>11449</v>
      </c>
    </row>
    <row r="10039" spans="1:12">
      <c r="A10039" s="15" t="s">
        <v>11479</v>
      </c>
      <c r="B10039" t="s">
        <v>11040</v>
      </c>
      <c r="C10039" t="s">
        <v>11429</v>
      </c>
      <c r="D10039" t="s">
        <v>11447</v>
      </c>
      <c r="E10039" t="s">
        <v>11180</v>
      </c>
      <c r="F10039" t="s">
        <v>11432</v>
      </c>
      <c r="G10039">
        <v>11</v>
      </c>
      <c r="H10039" t="s">
        <v>11044</v>
      </c>
      <c r="I10039" s="160" t="s">
        <v>3997</v>
      </c>
      <c r="J10039" t="s">
        <v>11448</v>
      </c>
      <c r="K10039" s="160" t="s">
        <v>3995</v>
      </c>
      <c r="L10039" t="s">
        <v>11449</v>
      </c>
    </row>
    <row r="10040" spans="1:12">
      <c r="A10040" s="15">
        <v>2230001310</v>
      </c>
      <c r="B10040" t="s">
        <v>11040</v>
      </c>
      <c r="C10040" t="s">
        <v>11429</v>
      </c>
      <c r="D10040" t="s">
        <v>11447</v>
      </c>
      <c r="E10040" t="s">
        <v>11181</v>
      </c>
      <c r="F10040" t="s">
        <v>11432</v>
      </c>
      <c r="G10040">
        <v>11</v>
      </c>
      <c r="H10040" t="s">
        <v>11044</v>
      </c>
      <c r="I10040" s="160" t="s">
        <v>3997</v>
      </c>
      <c r="J10040" t="s">
        <v>11448</v>
      </c>
      <c r="K10040" s="160" t="s">
        <v>3995</v>
      </c>
      <c r="L10040" t="s">
        <v>11449</v>
      </c>
    </row>
    <row r="10041" spans="1:12">
      <c r="A10041" s="15">
        <v>2230001311</v>
      </c>
      <c r="B10041" t="s">
        <v>11040</v>
      </c>
      <c r="C10041" t="s">
        <v>11429</v>
      </c>
      <c r="D10041" t="s">
        <v>11447</v>
      </c>
      <c r="E10041" t="s">
        <v>11182</v>
      </c>
      <c r="F10041" t="s">
        <v>11432</v>
      </c>
      <c r="G10041">
        <v>11</v>
      </c>
      <c r="H10041" t="s">
        <v>11044</v>
      </c>
      <c r="I10041" s="160" t="s">
        <v>3997</v>
      </c>
      <c r="J10041" t="s">
        <v>11448</v>
      </c>
      <c r="K10041" s="160" t="s">
        <v>3995</v>
      </c>
      <c r="L10041" t="s">
        <v>11449</v>
      </c>
    </row>
    <row r="10042" spans="1:12">
      <c r="A10042" s="15">
        <v>2230001312</v>
      </c>
      <c r="B10042" t="s">
        <v>11040</v>
      </c>
      <c r="C10042" t="s">
        <v>11429</v>
      </c>
      <c r="D10042" t="s">
        <v>11447</v>
      </c>
      <c r="E10042" t="s">
        <v>11183</v>
      </c>
      <c r="F10042" t="s">
        <v>11432</v>
      </c>
      <c r="G10042">
        <v>11</v>
      </c>
      <c r="H10042" t="s">
        <v>11044</v>
      </c>
      <c r="I10042" s="160" t="s">
        <v>3997</v>
      </c>
      <c r="J10042" t="s">
        <v>11448</v>
      </c>
      <c r="K10042" s="160" t="s">
        <v>3995</v>
      </c>
      <c r="L10042" t="s">
        <v>11449</v>
      </c>
    </row>
    <row r="10043" spans="1:12">
      <c r="A10043" s="15">
        <v>2230001313</v>
      </c>
      <c r="B10043" t="s">
        <v>11040</v>
      </c>
      <c r="C10043" t="s">
        <v>11429</v>
      </c>
      <c r="D10043" t="s">
        <v>11447</v>
      </c>
      <c r="E10043" t="s">
        <v>11184</v>
      </c>
      <c r="F10043" t="s">
        <v>11432</v>
      </c>
      <c r="G10043">
        <v>11</v>
      </c>
      <c r="H10043" t="s">
        <v>11044</v>
      </c>
      <c r="I10043" s="160" t="s">
        <v>3997</v>
      </c>
      <c r="J10043" t="s">
        <v>11448</v>
      </c>
      <c r="K10043" s="160" t="s">
        <v>3995</v>
      </c>
      <c r="L10043" t="s">
        <v>11449</v>
      </c>
    </row>
    <row r="10044" spans="1:12">
      <c r="A10044" s="15">
        <v>2230001314</v>
      </c>
      <c r="B10044" t="s">
        <v>11040</v>
      </c>
      <c r="C10044" t="s">
        <v>11429</v>
      </c>
      <c r="D10044" t="s">
        <v>11447</v>
      </c>
      <c r="E10044" t="s">
        <v>11185</v>
      </c>
      <c r="F10044" t="s">
        <v>11432</v>
      </c>
      <c r="G10044">
        <v>11</v>
      </c>
      <c r="H10044" t="s">
        <v>11044</v>
      </c>
      <c r="I10044" s="160" t="s">
        <v>3997</v>
      </c>
      <c r="J10044" t="s">
        <v>11448</v>
      </c>
      <c r="K10044" s="160" t="s">
        <v>3995</v>
      </c>
      <c r="L10044" t="s">
        <v>11449</v>
      </c>
    </row>
    <row r="10045" spans="1:12">
      <c r="A10045" s="15" t="s">
        <v>11480</v>
      </c>
      <c r="B10045" t="s">
        <v>11040</v>
      </c>
      <c r="C10045" t="s">
        <v>11429</v>
      </c>
      <c r="D10045" t="s">
        <v>11447</v>
      </c>
      <c r="E10045" t="s">
        <v>11187</v>
      </c>
      <c r="F10045" t="s">
        <v>11432</v>
      </c>
      <c r="G10045">
        <v>11</v>
      </c>
      <c r="H10045" t="s">
        <v>11044</v>
      </c>
      <c r="I10045" s="160" t="s">
        <v>3997</v>
      </c>
      <c r="J10045" t="s">
        <v>11448</v>
      </c>
      <c r="K10045" s="160" t="s">
        <v>3995</v>
      </c>
      <c r="L10045" t="s">
        <v>11449</v>
      </c>
    </row>
    <row r="10046" spans="1:12">
      <c r="A10046" s="15" t="s">
        <v>11481</v>
      </c>
      <c r="B10046" t="s">
        <v>11040</v>
      </c>
      <c r="C10046" t="s">
        <v>11429</v>
      </c>
      <c r="D10046" t="s">
        <v>11447</v>
      </c>
      <c r="E10046" t="s">
        <v>11189</v>
      </c>
      <c r="F10046" t="s">
        <v>11432</v>
      </c>
      <c r="G10046">
        <v>11</v>
      </c>
      <c r="H10046" t="s">
        <v>11044</v>
      </c>
      <c r="I10046" s="160" t="s">
        <v>3997</v>
      </c>
      <c r="J10046" t="s">
        <v>11448</v>
      </c>
      <c r="K10046" s="160" t="s">
        <v>3995</v>
      </c>
      <c r="L10046" t="s">
        <v>11449</v>
      </c>
    </row>
    <row r="10047" spans="1:12">
      <c r="A10047" s="15" t="s">
        <v>11482</v>
      </c>
      <c r="B10047" t="s">
        <v>11040</v>
      </c>
      <c r="C10047" t="s">
        <v>11429</v>
      </c>
      <c r="D10047" t="s">
        <v>11447</v>
      </c>
      <c r="E10047" t="s">
        <v>11193</v>
      </c>
      <c r="F10047" t="s">
        <v>11432</v>
      </c>
      <c r="G10047">
        <v>11</v>
      </c>
      <c r="H10047" t="s">
        <v>11044</v>
      </c>
      <c r="I10047" s="160" t="s">
        <v>3997</v>
      </c>
      <c r="J10047" t="s">
        <v>11448</v>
      </c>
      <c r="K10047" s="160" t="s">
        <v>3995</v>
      </c>
      <c r="L10047" t="s">
        <v>11449</v>
      </c>
    </row>
    <row r="10048" spans="1:12">
      <c r="A10048" s="15">
        <v>2230001330</v>
      </c>
      <c r="B10048" t="s">
        <v>11040</v>
      </c>
      <c r="C10048" t="s">
        <v>11429</v>
      </c>
      <c r="D10048" t="s">
        <v>11447</v>
      </c>
      <c r="E10048" t="s">
        <v>11194</v>
      </c>
      <c r="F10048" t="s">
        <v>11432</v>
      </c>
      <c r="G10048">
        <v>11</v>
      </c>
      <c r="H10048" t="s">
        <v>11044</v>
      </c>
      <c r="I10048" s="160" t="s">
        <v>3997</v>
      </c>
      <c r="J10048" t="s">
        <v>11448</v>
      </c>
      <c r="K10048" s="160" t="s">
        <v>3995</v>
      </c>
      <c r="L10048" t="s">
        <v>11449</v>
      </c>
    </row>
    <row r="10049" spans="1:12">
      <c r="A10049" s="15">
        <v>2230001331</v>
      </c>
      <c r="B10049" t="s">
        <v>11040</v>
      </c>
      <c r="C10049" t="s">
        <v>11429</v>
      </c>
      <c r="D10049" t="s">
        <v>11447</v>
      </c>
      <c r="E10049" t="s">
        <v>11195</v>
      </c>
      <c r="F10049" t="s">
        <v>11432</v>
      </c>
      <c r="G10049">
        <v>11</v>
      </c>
      <c r="H10049" t="s">
        <v>11044</v>
      </c>
      <c r="I10049" s="160" t="s">
        <v>3997</v>
      </c>
      <c r="J10049" t="s">
        <v>11448</v>
      </c>
      <c r="K10049" s="160" t="s">
        <v>3995</v>
      </c>
      <c r="L10049" t="s">
        <v>11449</v>
      </c>
    </row>
    <row r="10050" spans="1:12">
      <c r="A10050" s="15">
        <v>2230001332</v>
      </c>
      <c r="B10050" t="s">
        <v>11040</v>
      </c>
      <c r="C10050" t="s">
        <v>11429</v>
      </c>
      <c r="D10050" t="s">
        <v>11447</v>
      </c>
      <c r="E10050" t="s">
        <v>11196</v>
      </c>
      <c r="F10050" t="s">
        <v>11432</v>
      </c>
      <c r="G10050">
        <v>11</v>
      </c>
      <c r="H10050" t="s">
        <v>11044</v>
      </c>
      <c r="I10050" s="160" t="s">
        <v>3997</v>
      </c>
      <c r="J10050" t="s">
        <v>11448</v>
      </c>
      <c r="K10050" s="160" t="s">
        <v>3995</v>
      </c>
      <c r="L10050" t="s">
        <v>11449</v>
      </c>
    </row>
    <row r="10051" spans="1:12">
      <c r="A10051" s="15">
        <v>2230001333</v>
      </c>
      <c r="B10051" t="s">
        <v>11040</v>
      </c>
      <c r="C10051" t="s">
        <v>11429</v>
      </c>
      <c r="D10051" t="s">
        <v>11447</v>
      </c>
      <c r="E10051" t="s">
        <v>11197</v>
      </c>
      <c r="F10051" t="s">
        <v>11432</v>
      </c>
      <c r="G10051">
        <v>11</v>
      </c>
      <c r="H10051" t="s">
        <v>11044</v>
      </c>
      <c r="I10051" s="160" t="s">
        <v>3997</v>
      </c>
      <c r="J10051" t="s">
        <v>11448</v>
      </c>
      <c r="K10051" s="160" t="s">
        <v>3995</v>
      </c>
      <c r="L10051" t="s">
        <v>11449</v>
      </c>
    </row>
    <row r="10052" spans="1:12">
      <c r="A10052" s="15">
        <v>2230001334</v>
      </c>
      <c r="B10052" t="s">
        <v>11040</v>
      </c>
      <c r="C10052" t="s">
        <v>11429</v>
      </c>
      <c r="D10052" t="s">
        <v>11447</v>
      </c>
      <c r="E10052" t="s">
        <v>11198</v>
      </c>
      <c r="F10052" t="s">
        <v>11432</v>
      </c>
      <c r="G10052">
        <v>11</v>
      </c>
      <c r="H10052" t="s">
        <v>11044</v>
      </c>
      <c r="I10052" s="160" t="s">
        <v>3997</v>
      </c>
      <c r="J10052" t="s">
        <v>11448</v>
      </c>
      <c r="K10052" s="160" t="s">
        <v>3995</v>
      </c>
      <c r="L10052" t="s">
        <v>11449</v>
      </c>
    </row>
    <row r="10053" spans="1:12">
      <c r="A10053" s="15" t="s">
        <v>11483</v>
      </c>
      <c r="B10053" t="s">
        <v>11040</v>
      </c>
      <c r="C10053" t="s">
        <v>11429</v>
      </c>
      <c r="D10053" t="s">
        <v>11447</v>
      </c>
      <c r="E10053" t="s">
        <v>11200</v>
      </c>
      <c r="F10053" t="s">
        <v>11432</v>
      </c>
      <c r="G10053">
        <v>11</v>
      </c>
      <c r="H10053" t="s">
        <v>11044</v>
      </c>
      <c r="I10053" s="160" t="s">
        <v>3997</v>
      </c>
      <c r="J10053" t="s">
        <v>11448</v>
      </c>
      <c r="K10053" s="160" t="s">
        <v>3995</v>
      </c>
      <c r="L10053" t="s">
        <v>11449</v>
      </c>
    </row>
    <row r="10054" spans="1:12">
      <c r="A10054" s="15" t="s">
        <v>11484</v>
      </c>
      <c r="B10054" t="s">
        <v>11040</v>
      </c>
      <c r="C10054" t="s">
        <v>11429</v>
      </c>
      <c r="D10054" t="s">
        <v>11447</v>
      </c>
      <c r="E10054" t="s">
        <v>11202</v>
      </c>
      <c r="F10054" t="s">
        <v>11432</v>
      </c>
      <c r="G10054">
        <v>11</v>
      </c>
      <c r="H10054" t="s">
        <v>11044</v>
      </c>
      <c r="I10054" s="160" t="s">
        <v>3997</v>
      </c>
      <c r="J10054" t="s">
        <v>11448</v>
      </c>
      <c r="K10054" s="160" t="s">
        <v>3995</v>
      </c>
      <c r="L10054" t="s">
        <v>11449</v>
      </c>
    </row>
    <row r="10055" spans="1:12">
      <c r="A10055" s="15" t="s">
        <v>11485</v>
      </c>
      <c r="B10055" t="s">
        <v>11040</v>
      </c>
      <c r="C10055" t="s">
        <v>11429</v>
      </c>
      <c r="D10055" t="s">
        <v>11447</v>
      </c>
      <c r="E10055" t="s">
        <v>11206</v>
      </c>
      <c r="F10055" t="s">
        <v>11432</v>
      </c>
      <c r="G10055">
        <v>11</v>
      </c>
      <c r="H10055" t="s">
        <v>11044</v>
      </c>
      <c r="I10055" s="160" t="s">
        <v>3997</v>
      </c>
      <c r="J10055" t="s">
        <v>11448</v>
      </c>
      <c r="K10055" s="160" t="s">
        <v>3995</v>
      </c>
      <c r="L10055" t="s">
        <v>11449</v>
      </c>
    </row>
    <row r="10056" spans="1:12">
      <c r="A10056" s="15">
        <v>2230001350</v>
      </c>
      <c r="B10056" t="s">
        <v>11040</v>
      </c>
      <c r="C10056" t="s">
        <v>11429</v>
      </c>
      <c r="D10056" t="s">
        <v>11447</v>
      </c>
      <c r="E10056" t="s">
        <v>11207</v>
      </c>
      <c r="F10056" t="s">
        <v>11432</v>
      </c>
      <c r="G10056">
        <v>11</v>
      </c>
      <c r="H10056" t="s">
        <v>11044</v>
      </c>
      <c r="I10056" s="160" t="s">
        <v>3997</v>
      </c>
      <c r="J10056" t="s">
        <v>11448</v>
      </c>
      <c r="K10056" s="160" t="s">
        <v>3995</v>
      </c>
      <c r="L10056" t="s">
        <v>11449</v>
      </c>
    </row>
    <row r="10057" spans="1:12">
      <c r="A10057" s="15">
        <v>2230001370</v>
      </c>
      <c r="B10057" t="s">
        <v>11040</v>
      </c>
      <c r="C10057" t="s">
        <v>11429</v>
      </c>
      <c r="D10057" t="s">
        <v>11447</v>
      </c>
      <c r="E10057" t="s">
        <v>11208</v>
      </c>
      <c r="F10057" t="s">
        <v>11432</v>
      </c>
      <c r="G10057">
        <v>11</v>
      </c>
      <c r="H10057" t="s">
        <v>11044</v>
      </c>
      <c r="I10057" s="160" t="s">
        <v>3997</v>
      </c>
      <c r="J10057" t="s">
        <v>11448</v>
      </c>
      <c r="K10057" s="160" t="s">
        <v>3995</v>
      </c>
      <c r="L10057" t="s">
        <v>11449</v>
      </c>
    </row>
    <row r="10058" spans="1:12">
      <c r="A10058" s="15">
        <v>2230001390</v>
      </c>
      <c r="B10058" t="s">
        <v>11040</v>
      </c>
      <c r="C10058" t="s">
        <v>11429</v>
      </c>
      <c r="D10058" t="s">
        <v>11447</v>
      </c>
      <c r="E10058" t="s">
        <v>11209</v>
      </c>
      <c r="F10058" t="s">
        <v>11432</v>
      </c>
      <c r="G10058">
        <v>11</v>
      </c>
      <c r="H10058" t="s">
        <v>11044</v>
      </c>
      <c r="I10058" s="160" t="s">
        <v>3997</v>
      </c>
      <c r="J10058" t="s">
        <v>11448</v>
      </c>
      <c r="K10058" s="160" t="s">
        <v>3995</v>
      </c>
      <c r="L10058" t="s">
        <v>11449</v>
      </c>
    </row>
    <row r="10059" spans="1:12">
      <c r="A10059" s="15">
        <v>2230060000</v>
      </c>
      <c r="B10059" t="s">
        <v>11040</v>
      </c>
      <c r="C10059" t="s">
        <v>11429</v>
      </c>
      <c r="D10059" t="s">
        <v>11486</v>
      </c>
      <c r="E10059" t="s">
        <v>11047</v>
      </c>
      <c r="F10059" t="s">
        <v>11432</v>
      </c>
      <c r="G10059">
        <v>11</v>
      </c>
      <c r="H10059" t="s">
        <v>11044</v>
      </c>
      <c r="I10059" s="160" t="s">
        <v>3997</v>
      </c>
      <c r="J10059" t="s">
        <v>11448</v>
      </c>
      <c r="K10059" s="160" t="s">
        <v>4009</v>
      </c>
      <c r="L10059" t="s">
        <v>11487</v>
      </c>
    </row>
    <row r="10060" spans="1:12">
      <c r="A10060" s="15">
        <v>2230060110</v>
      </c>
      <c r="B10060" t="s">
        <v>11040</v>
      </c>
      <c r="C10060" t="s">
        <v>11429</v>
      </c>
      <c r="D10060" t="s">
        <v>11486</v>
      </c>
      <c r="E10060" t="s">
        <v>11051</v>
      </c>
      <c r="F10060" t="s">
        <v>11432</v>
      </c>
      <c r="G10060">
        <v>11</v>
      </c>
      <c r="H10060" t="s">
        <v>11044</v>
      </c>
      <c r="I10060" s="160" t="s">
        <v>3997</v>
      </c>
      <c r="J10060" t="s">
        <v>11448</v>
      </c>
      <c r="K10060" s="160" t="s">
        <v>4009</v>
      </c>
      <c r="L10060" t="s">
        <v>11487</v>
      </c>
    </row>
    <row r="10061" spans="1:12">
      <c r="A10061" s="15">
        <v>2230060111</v>
      </c>
      <c r="B10061" t="s">
        <v>11040</v>
      </c>
      <c r="C10061" t="s">
        <v>11429</v>
      </c>
      <c r="D10061" t="s">
        <v>11486</v>
      </c>
      <c r="E10061" t="s">
        <v>11052</v>
      </c>
      <c r="F10061" t="s">
        <v>11432</v>
      </c>
      <c r="G10061">
        <v>11</v>
      </c>
      <c r="H10061" t="s">
        <v>11044</v>
      </c>
      <c r="I10061" s="160" t="s">
        <v>3997</v>
      </c>
      <c r="J10061" t="s">
        <v>11448</v>
      </c>
      <c r="K10061" s="160" t="s">
        <v>4009</v>
      </c>
      <c r="L10061" t="s">
        <v>11487</v>
      </c>
    </row>
    <row r="10062" spans="1:12">
      <c r="A10062" s="15">
        <v>2230060112</v>
      </c>
      <c r="B10062" t="s">
        <v>11040</v>
      </c>
      <c r="C10062" t="s">
        <v>11429</v>
      </c>
      <c r="D10062" t="s">
        <v>11486</v>
      </c>
      <c r="E10062" t="s">
        <v>11053</v>
      </c>
      <c r="F10062" t="s">
        <v>11432</v>
      </c>
      <c r="G10062">
        <v>11</v>
      </c>
      <c r="H10062" t="s">
        <v>11044</v>
      </c>
      <c r="I10062" s="160" t="s">
        <v>3997</v>
      </c>
      <c r="J10062" t="s">
        <v>11448</v>
      </c>
      <c r="K10062" s="160" t="s">
        <v>4009</v>
      </c>
      <c r="L10062" t="s">
        <v>11487</v>
      </c>
    </row>
    <row r="10063" spans="1:12">
      <c r="A10063" s="15">
        <v>2230060113</v>
      </c>
      <c r="B10063" t="s">
        <v>11040</v>
      </c>
      <c r="C10063" t="s">
        <v>11429</v>
      </c>
      <c r="D10063" t="s">
        <v>11486</v>
      </c>
      <c r="E10063" t="s">
        <v>11054</v>
      </c>
      <c r="F10063" t="s">
        <v>11432</v>
      </c>
      <c r="G10063">
        <v>11</v>
      </c>
      <c r="H10063" t="s">
        <v>11044</v>
      </c>
      <c r="I10063" s="160" t="s">
        <v>3997</v>
      </c>
      <c r="J10063" t="s">
        <v>11448</v>
      </c>
      <c r="K10063" s="160" t="s">
        <v>4009</v>
      </c>
      <c r="L10063" t="s">
        <v>11487</v>
      </c>
    </row>
    <row r="10064" spans="1:12">
      <c r="A10064" s="15">
        <v>2230060114</v>
      </c>
      <c r="B10064" t="s">
        <v>11040</v>
      </c>
      <c r="C10064" t="s">
        <v>11429</v>
      </c>
      <c r="D10064" t="s">
        <v>11486</v>
      </c>
      <c r="E10064" t="s">
        <v>11055</v>
      </c>
      <c r="F10064" t="s">
        <v>11432</v>
      </c>
      <c r="G10064">
        <v>11</v>
      </c>
      <c r="H10064" t="s">
        <v>11044</v>
      </c>
      <c r="I10064" s="160" t="s">
        <v>3997</v>
      </c>
      <c r="J10064" t="s">
        <v>11448</v>
      </c>
      <c r="K10064" s="160" t="s">
        <v>4009</v>
      </c>
      <c r="L10064" t="s">
        <v>11487</v>
      </c>
    </row>
    <row r="10065" spans="1:12">
      <c r="A10065" s="15" t="s">
        <v>11488</v>
      </c>
      <c r="B10065" t="s">
        <v>11040</v>
      </c>
      <c r="C10065" t="s">
        <v>11429</v>
      </c>
      <c r="D10065" t="s">
        <v>11486</v>
      </c>
      <c r="E10065" t="s">
        <v>11057</v>
      </c>
      <c r="F10065" t="s">
        <v>11432</v>
      </c>
      <c r="G10065">
        <v>11</v>
      </c>
      <c r="H10065" t="s">
        <v>11044</v>
      </c>
      <c r="I10065" s="160" t="s">
        <v>3997</v>
      </c>
      <c r="J10065" t="s">
        <v>11448</v>
      </c>
      <c r="K10065" s="160" t="s">
        <v>4009</v>
      </c>
      <c r="L10065" t="s">
        <v>11487</v>
      </c>
    </row>
    <row r="10066" spans="1:12">
      <c r="A10066" s="15" t="s">
        <v>11489</v>
      </c>
      <c r="B10066" t="s">
        <v>11040</v>
      </c>
      <c r="C10066" t="s">
        <v>11429</v>
      </c>
      <c r="D10066" t="s">
        <v>11486</v>
      </c>
      <c r="E10066" t="s">
        <v>11059</v>
      </c>
      <c r="F10066" t="s">
        <v>11432</v>
      </c>
      <c r="G10066">
        <v>11</v>
      </c>
      <c r="H10066" t="s">
        <v>11044</v>
      </c>
      <c r="I10066" s="160" t="s">
        <v>3997</v>
      </c>
      <c r="J10066" t="s">
        <v>11448</v>
      </c>
      <c r="K10066" s="160" t="s">
        <v>4009</v>
      </c>
      <c r="L10066" t="s">
        <v>11487</v>
      </c>
    </row>
    <row r="10067" spans="1:12">
      <c r="A10067" s="15" t="s">
        <v>11490</v>
      </c>
      <c r="B10067" t="s">
        <v>11040</v>
      </c>
      <c r="C10067" t="s">
        <v>11429</v>
      </c>
      <c r="D10067" t="s">
        <v>11486</v>
      </c>
      <c r="E10067" t="s">
        <v>11063</v>
      </c>
      <c r="F10067" t="s">
        <v>11432</v>
      </c>
      <c r="G10067">
        <v>11</v>
      </c>
      <c r="H10067" t="s">
        <v>11044</v>
      </c>
      <c r="I10067" s="160" t="s">
        <v>3997</v>
      </c>
      <c r="J10067" t="s">
        <v>11448</v>
      </c>
      <c r="K10067" s="160" t="s">
        <v>4009</v>
      </c>
      <c r="L10067" t="s">
        <v>11487</v>
      </c>
    </row>
    <row r="10068" spans="1:12">
      <c r="A10068" s="15">
        <v>2230060130</v>
      </c>
      <c r="B10068" t="s">
        <v>11040</v>
      </c>
      <c r="C10068" t="s">
        <v>11429</v>
      </c>
      <c r="D10068" t="s">
        <v>11486</v>
      </c>
      <c r="E10068" t="s">
        <v>11064</v>
      </c>
      <c r="F10068" t="s">
        <v>11432</v>
      </c>
      <c r="G10068">
        <v>11</v>
      </c>
      <c r="H10068" t="s">
        <v>11044</v>
      </c>
      <c r="I10068" s="160" t="s">
        <v>3997</v>
      </c>
      <c r="J10068" t="s">
        <v>11448</v>
      </c>
      <c r="K10068" s="160" t="s">
        <v>4009</v>
      </c>
      <c r="L10068" t="s">
        <v>11487</v>
      </c>
    </row>
    <row r="10069" spans="1:12">
      <c r="A10069" s="15">
        <v>2230060131</v>
      </c>
      <c r="B10069" t="s">
        <v>11040</v>
      </c>
      <c r="C10069" t="s">
        <v>11429</v>
      </c>
      <c r="D10069" t="s">
        <v>11486</v>
      </c>
      <c r="E10069" t="s">
        <v>11065</v>
      </c>
      <c r="F10069" t="s">
        <v>11432</v>
      </c>
      <c r="G10069">
        <v>11</v>
      </c>
      <c r="H10069" t="s">
        <v>11044</v>
      </c>
      <c r="I10069" s="160" t="s">
        <v>3997</v>
      </c>
      <c r="J10069" t="s">
        <v>11448</v>
      </c>
      <c r="K10069" s="160" t="s">
        <v>4009</v>
      </c>
      <c r="L10069" t="s">
        <v>11487</v>
      </c>
    </row>
    <row r="10070" spans="1:12">
      <c r="A10070" s="15">
        <v>2230060132</v>
      </c>
      <c r="B10070" t="s">
        <v>11040</v>
      </c>
      <c r="C10070" t="s">
        <v>11429</v>
      </c>
      <c r="D10070" t="s">
        <v>11486</v>
      </c>
      <c r="E10070" t="s">
        <v>11066</v>
      </c>
      <c r="F10070" t="s">
        <v>11432</v>
      </c>
      <c r="G10070">
        <v>11</v>
      </c>
      <c r="H10070" t="s">
        <v>11044</v>
      </c>
      <c r="I10070" s="160" t="s">
        <v>3997</v>
      </c>
      <c r="J10070" t="s">
        <v>11448</v>
      </c>
      <c r="K10070" s="160" t="s">
        <v>4009</v>
      </c>
      <c r="L10070" t="s">
        <v>11487</v>
      </c>
    </row>
    <row r="10071" spans="1:12">
      <c r="A10071" s="15">
        <v>2230060133</v>
      </c>
      <c r="B10071" t="s">
        <v>11040</v>
      </c>
      <c r="C10071" t="s">
        <v>11429</v>
      </c>
      <c r="D10071" t="s">
        <v>11486</v>
      </c>
      <c r="E10071" t="s">
        <v>11067</v>
      </c>
      <c r="F10071" t="s">
        <v>11432</v>
      </c>
      <c r="G10071">
        <v>11</v>
      </c>
      <c r="H10071" t="s">
        <v>11044</v>
      </c>
      <c r="I10071" s="160" t="s">
        <v>3997</v>
      </c>
      <c r="J10071" t="s">
        <v>11448</v>
      </c>
      <c r="K10071" s="160" t="s">
        <v>4009</v>
      </c>
      <c r="L10071" t="s">
        <v>11487</v>
      </c>
    </row>
    <row r="10072" spans="1:12">
      <c r="A10072" s="15">
        <v>2230060134</v>
      </c>
      <c r="B10072" t="s">
        <v>11040</v>
      </c>
      <c r="C10072" t="s">
        <v>11429</v>
      </c>
      <c r="D10072" t="s">
        <v>11486</v>
      </c>
      <c r="E10072" t="s">
        <v>11068</v>
      </c>
      <c r="F10072" t="s">
        <v>11432</v>
      </c>
      <c r="G10072">
        <v>11</v>
      </c>
      <c r="H10072" t="s">
        <v>11044</v>
      </c>
      <c r="I10072" s="160" t="s">
        <v>3997</v>
      </c>
      <c r="J10072" t="s">
        <v>11448</v>
      </c>
      <c r="K10072" s="160" t="s">
        <v>4009</v>
      </c>
      <c r="L10072" t="s">
        <v>11487</v>
      </c>
    </row>
    <row r="10073" spans="1:12">
      <c r="A10073" s="15" t="s">
        <v>11491</v>
      </c>
      <c r="B10073" t="s">
        <v>11040</v>
      </c>
      <c r="C10073" t="s">
        <v>11429</v>
      </c>
      <c r="D10073" t="s">
        <v>11486</v>
      </c>
      <c r="E10073" t="s">
        <v>11070</v>
      </c>
      <c r="F10073" t="s">
        <v>11432</v>
      </c>
      <c r="G10073">
        <v>11</v>
      </c>
      <c r="H10073" t="s">
        <v>11044</v>
      </c>
      <c r="I10073" s="160" t="s">
        <v>3997</v>
      </c>
      <c r="J10073" t="s">
        <v>11448</v>
      </c>
      <c r="K10073" s="160" t="s">
        <v>4009</v>
      </c>
      <c r="L10073" t="s">
        <v>11487</v>
      </c>
    </row>
    <row r="10074" spans="1:12">
      <c r="A10074" s="15" t="s">
        <v>11492</v>
      </c>
      <c r="B10074" t="s">
        <v>11040</v>
      </c>
      <c r="C10074" t="s">
        <v>11429</v>
      </c>
      <c r="D10074" t="s">
        <v>11486</v>
      </c>
      <c r="E10074" t="s">
        <v>11072</v>
      </c>
      <c r="F10074" t="s">
        <v>11432</v>
      </c>
      <c r="G10074">
        <v>11</v>
      </c>
      <c r="H10074" t="s">
        <v>11044</v>
      </c>
      <c r="I10074" s="160" t="s">
        <v>3997</v>
      </c>
      <c r="J10074" t="s">
        <v>11448</v>
      </c>
      <c r="K10074" s="160" t="s">
        <v>4009</v>
      </c>
      <c r="L10074" t="s">
        <v>11487</v>
      </c>
    </row>
    <row r="10075" spans="1:12">
      <c r="A10075" s="15" t="s">
        <v>11493</v>
      </c>
      <c r="B10075" t="s">
        <v>11040</v>
      </c>
      <c r="C10075" t="s">
        <v>11429</v>
      </c>
      <c r="D10075" t="s">
        <v>11486</v>
      </c>
      <c r="E10075" t="s">
        <v>11076</v>
      </c>
      <c r="F10075" t="s">
        <v>11432</v>
      </c>
      <c r="G10075">
        <v>11</v>
      </c>
      <c r="H10075" t="s">
        <v>11044</v>
      </c>
      <c r="I10075" s="160" t="s">
        <v>3997</v>
      </c>
      <c r="J10075" t="s">
        <v>11448</v>
      </c>
      <c r="K10075" s="160" t="s">
        <v>4009</v>
      </c>
      <c r="L10075" t="s">
        <v>11487</v>
      </c>
    </row>
    <row r="10076" spans="1:12">
      <c r="A10076" s="15">
        <v>2230060150</v>
      </c>
      <c r="B10076" t="s">
        <v>11040</v>
      </c>
      <c r="C10076" t="s">
        <v>11429</v>
      </c>
      <c r="D10076" t="s">
        <v>11486</v>
      </c>
      <c r="E10076" t="s">
        <v>11077</v>
      </c>
      <c r="F10076" t="s">
        <v>11432</v>
      </c>
      <c r="G10076">
        <v>11</v>
      </c>
      <c r="H10076" t="s">
        <v>11044</v>
      </c>
      <c r="I10076" s="160" t="s">
        <v>3997</v>
      </c>
      <c r="J10076" t="s">
        <v>11448</v>
      </c>
      <c r="K10076" s="160" t="s">
        <v>4009</v>
      </c>
      <c r="L10076" t="s">
        <v>11487</v>
      </c>
    </row>
    <row r="10077" spans="1:12">
      <c r="A10077" s="15">
        <v>2230060151</v>
      </c>
      <c r="B10077" t="s">
        <v>11040</v>
      </c>
      <c r="C10077" t="s">
        <v>11429</v>
      </c>
      <c r="D10077" t="s">
        <v>11486</v>
      </c>
      <c r="E10077" t="s">
        <v>11078</v>
      </c>
      <c r="F10077" t="s">
        <v>11432</v>
      </c>
      <c r="G10077">
        <v>11</v>
      </c>
      <c r="H10077" t="s">
        <v>11044</v>
      </c>
      <c r="I10077" s="160" t="s">
        <v>3997</v>
      </c>
      <c r="J10077" t="s">
        <v>11448</v>
      </c>
      <c r="K10077" s="160" t="s">
        <v>4009</v>
      </c>
      <c r="L10077" t="s">
        <v>11487</v>
      </c>
    </row>
    <row r="10078" spans="1:12">
      <c r="A10078" s="15">
        <v>2230060152</v>
      </c>
      <c r="B10078" t="s">
        <v>11040</v>
      </c>
      <c r="C10078" t="s">
        <v>11429</v>
      </c>
      <c r="D10078" t="s">
        <v>11486</v>
      </c>
      <c r="E10078" t="s">
        <v>11079</v>
      </c>
      <c r="F10078" t="s">
        <v>11432</v>
      </c>
      <c r="G10078">
        <v>11</v>
      </c>
      <c r="H10078" t="s">
        <v>11044</v>
      </c>
      <c r="I10078" s="160" t="s">
        <v>3997</v>
      </c>
      <c r="J10078" t="s">
        <v>11448</v>
      </c>
      <c r="K10078" s="160" t="s">
        <v>4009</v>
      </c>
      <c r="L10078" t="s">
        <v>11487</v>
      </c>
    </row>
    <row r="10079" spans="1:12">
      <c r="A10079" s="15">
        <v>2230060153</v>
      </c>
      <c r="B10079" t="s">
        <v>11040</v>
      </c>
      <c r="C10079" t="s">
        <v>11429</v>
      </c>
      <c r="D10079" t="s">
        <v>11486</v>
      </c>
      <c r="E10079" t="s">
        <v>11080</v>
      </c>
      <c r="F10079" t="s">
        <v>11432</v>
      </c>
      <c r="G10079">
        <v>11</v>
      </c>
      <c r="H10079" t="s">
        <v>11044</v>
      </c>
      <c r="I10079" s="160" t="s">
        <v>3997</v>
      </c>
      <c r="J10079" t="s">
        <v>11448</v>
      </c>
      <c r="K10079" s="160" t="s">
        <v>4009</v>
      </c>
      <c r="L10079" t="s">
        <v>11487</v>
      </c>
    </row>
    <row r="10080" spans="1:12">
      <c r="A10080" s="15">
        <v>2230060154</v>
      </c>
      <c r="B10080" t="s">
        <v>11040</v>
      </c>
      <c r="C10080" t="s">
        <v>11429</v>
      </c>
      <c r="D10080" t="s">
        <v>11486</v>
      </c>
      <c r="E10080" t="s">
        <v>11081</v>
      </c>
      <c r="F10080" t="s">
        <v>11432</v>
      </c>
      <c r="G10080">
        <v>11</v>
      </c>
      <c r="H10080" t="s">
        <v>11044</v>
      </c>
      <c r="I10080" s="160" t="s">
        <v>3997</v>
      </c>
      <c r="J10080" t="s">
        <v>11448</v>
      </c>
      <c r="K10080" s="160" t="s">
        <v>4009</v>
      </c>
      <c r="L10080" t="s">
        <v>11487</v>
      </c>
    </row>
    <row r="10081" spans="1:12">
      <c r="A10081" s="15" t="s">
        <v>11494</v>
      </c>
      <c r="B10081" t="s">
        <v>11040</v>
      </c>
      <c r="C10081" t="s">
        <v>11429</v>
      </c>
      <c r="D10081" t="s">
        <v>11486</v>
      </c>
      <c r="E10081" t="s">
        <v>11083</v>
      </c>
      <c r="F10081" t="s">
        <v>11432</v>
      </c>
      <c r="G10081">
        <v>11</v>
      </c>
      <c r="H10081" t="s">
        <v>11044</v>
      </c>
      <c r="I10081" s="160" t="s">
        <v>3997</v>
      </c>
      <c r="J10081" t="s">
        <v>11448</v>
      </c>
      <c r="K10081" s="160" t="s">
        <v>4009</v>
      </c>
      <c r="L10081" t="s">
        <v>11487</v>
      </c>
    </row>
    <row r="10082" spans="1:12">
      <c r="A10082" s="15" t="s">
        <v>11495</v>
      </c>
      <c r="B10082" t="s">
        <v>11040</v>
      </c>
      <c r="C10082" t="s">
        <v>11429</v>
      </c>
      <c r="D10082" t="s">
        <v>11486</v>
      </c>
      <c r="E10082" t="s">
        <v>11085</v>
      </c>
      <c r="F10082" t="s">
        <v>11432</v>
      </c>
      <c r="G10082">
        <v>11</v>
      </c>
      <c r="H10082" t="s">
        <v>11044</v>
      </c>
      <c r="I10082" s="160" t="s">
        <v>3997</v>
      </c>
      <c r="J10082" t="s">
        <v>11448</v>
      </c>
      <c r="K10082" s="160" t="s">
        <v>4009</v>
      </c>
      <c r="L10082" t="s">
        <v>11487</v>
      </c>
    </row>
    <row r="10083" spans="1:12">
      <c r="A10083" s="15" t="s">
        <v>11496</v>
      </c>
      <c r="B10083" t="s">
        <v>11040</v>
      </c>
      <c r="C10083" t="s">
        <v>11429</v>
      </c>
      <c r="D10083" t="s">
        <v>11486</v>
      </c>
      <c r="E10083" t="s">
        <v>11089</v>
      </c>
      <c r="F10083" t="s">
        <v>11432</v>
      </c>
      <c r="G10083">
        <v>11</v>
      </c>
      <c r="H10083" t="s">
        <v>11044</v>
      </c>
      <c r="I10083" s="160" t="s">
        <v>3997</v>
      </c>
      <c r="J10083" t="s">
        <v>11448</v>
      </c>
      <c r="K10083" s="160" t="s">
        <v>4009</v>
      </c>
      <c r="L10083" t="s">
        <v>11487</v>
      </c>
    </row>
    <row r="10084" spans="1:12">
      <c r="A10084" s="15">
        <v>2230060170</v>
      </c>
      <c r="B10084" t="s">
        <v>11040</v>
      </c>
      <c r="C10084" t="s">
        <v>11429</v>
      </c>
      <c r="D10084" t="s">
        <v>11486</v>
      </c>
      <c r="E10084" t="s">
        <v>11090</v>
      </c>
      <c r="F10084" t="s">
        <v>11432</v>
      </c>
      <c r="G10084">
        <v>11</v>
      </c>
      <c r="H10084" t="s">
        <v>11044</v>
      </c>
      <c r="I10084" s="160" t="s">
        <v>3997</v>
      </c>
      <c r="J10084" t="s">
        <v>11448</v>
      </c>
      <c r="K10084" s="160" t="s">
        <v>4009</v>
      </c>
      <c r="L10084" t="s">
        <v>11487</v>
      </c>
    </row>
    <row r="10085" spans="1:12">
      <c r="A10085" s="15">
        <v>2230060171</v>
      </c>
      <c r="B10085" t="s">
        <v>11040</v>
      </c>
      <c r="C10085" t="s">
        <v>11429</v>
      </c>
      <c r="D10085" t="s">
        <v>11486</v>
      </c>
      <c r="E10085" t="s">
        <v>11091</v>
      </c>
      <c r="F10085" t="s">
        <v>11432</v>
      </c>
      <c r="G10085">
        <v>11</v>
      </c>
      <c r="H10085" t="s">
        <v>11044</v>
      </c>
      <c r="I10085" s="160" t="s">
        <v>3997</v>
      </c>
      <c r="J10085" t="s">
        <v>11448</v>
      </c>
      <c r="K10085" s="160" t="s">
        <v>4009</v>
      </c>
      <c r="L10085" t="s">
        <v>11487</v>
      </c>
    </row>
    <row r="10086" spans="1:12">
      <c r="A10086" s="15">
        <v>2230060172</v>
      </c>
      <c r="B10086" t="s">
        <v>11040</v>
      </c>
      <c r="C10086" t="s">
        <v>11429</v>
      </c>
      <c r="D10086" t="s">
        <v>11486</v>
      </c>
      <c r="E10086" t="s">
        <v>11092</v>
      </c>
      <c r="F10086" t="s">
        <v>11432</v>
      </c>
      <c r="G10086">
        <v>11</v>
      </c>
      <c r="H10086" t="s">
        <v>11044</v>
      </c>
      <c r="I10086" s="160" t="s">
        <v>3997</v>
      </c>
      <c r="J10086" t="s">
        <v>11448</v>
      </c>
      <c r="K10086" s="160" t="s">
        <v>4009</v>
      </c>
      <c r="L10086" t="s">
        <v>11487</v>
      </c>
    </row>
    <row r="10087" spans="1:12">
      <c r="A10087" s="15">
        <v>2230060173</v>
      </c>
      <c r="B10087" t="s">
        <v>11040</v>
      </c>
      <c r="C10087" t="s">
        <v>11429</v>
      </c>
      <c r="D10087" t="s">
        <v>11486</v>
      </c>
      <c r="E10087" t="s">
        <v>11093</v>
      </c>
      <c r="F10087" t="s">
        <v>11432</v>
      </c>
      <c r="G10087">
        <v>11</v>
      </c>
      <c r="H10087" t="s">
        <v>11044</v>
      </c>
      <c r="I10087" s="160" t="s">
        <v>3997</v>
      </c>
      <c r="J10087" t="s">
        <v>11448</v>
      </c>
      <c r="K10087" s="160" t="s">
        <v>4009</v>
      </c>
      <c r="L10087" t="s">
        <v>11487</v>
      </c>
    </row>
    <row r="10088" spans="1:12">
      <c r="A10088" s="15">
        <v>2230060174</v>
      </c>
      <c r="B10088" t="s">
        <v>11040</v>
      </c>
      <c r="C10088" t="s">
        <v>11429</v>
      </c>
      <c r="D10088" t="s">
        <v>11486</v>
      </c>
      <c r="E10088" t="s">
        <v>11094</v>
      </c>
      <c r="F10088" t="s">
        <v>11432</v>
      </c>
      <c r="G10088">
        <v>11</v>
      </c>
      <c r="H10088" t="s">
        <v>11044</v>
      </c>
      <c r="I10088" s="160" t="s">
        <v>3997</v>
      </c>
      <c r="J10088" t="s">
        <v>11448</v>
      </c>
      <c r="K10088" s="160" t="s">
        <v>4009</v>
      </c>
      <c r="L10088" t="s">
        <v>11487</v>
      </c>
    </row>
    <row r="10089" spans="1:12">
      <c r="A10089" s="15" t="s">
        <v>11497</v>
      </c>
      <c r="B10089" t="s">
        <v>11040</v>
      </c>
      <c r="C10089" t="s">
        <v>11429</v>
      </c>
      <c r="D10089" t="s">
        <v>11486</v>
      </c>
      <c r="E10089" t="s">
        <v>11096</v>
      </c>
      <c r="F10089" t="s">
        <v>11432</v>
      </c>
      <c r="G10089">
        <v>11</v>
      </c>
      <c r="H10089" t="s">
        <v>11044</v>
      </c>
      <c r="I10089" s="160" t="s">
        <v>3997</v>
      </c>
      <c r="J10089" t="s">
        <v>11448</v>
      </c>
      <c r="K10089" s="160" t="s">
        <v>4009</v>
      </c>
      <c r="L10089" t="s">
        <v>11487</v>
      </c>
    </row>
    <row r="10090" spans="1:12">
      <c r="A10090" s="15" t="s">
        <v>11498</v>
      </c>
      <c r="B10090" t="s">
        <v>11040</v>
      </c>
      <c r="C10090" t="s">
        <v>11429</v>
      </c>
      <c r="D10090" t="s">
        <v>11486</v>
      </c>
      <c r="E10090" t="s">
        <v>11098</v>
      </c>
      <c r="F10090" t="s">
        <v>11432</v>
      </c>
      <c r="G10090">
        <v>11</v>
      </c>
      <c r="H10090" t="s">
        <v>11044</v>
      </c>
      <c r="I10090" s="160" t="s">
        <v>3997</v>
      </c>
      <c r="J10090" t="s">
        <v>11448</v>
      </c>
      <c r="K10090" s="160" t="s">
        <v>4009</v>
      </c>
      <c r="L10090" t="s">
        <v>11487</v>
      </c>
    </row>
    <row r="10091" spans="1:12">
      <c r="A10091" s="15" t="s">
        <v>11499</v>
      </c>
      <c r="B10091" t="s">
        <v>11040</v>
      </c>
      <c r="C10091" t="s">
        <v>11429</v>
      </c>
      <c r="D10091" t="s">
        <v>11486</v>
      </c>
      <c r="E10091" t="s">
        <v>11102</v>
      </c>
      <c r="F10091" t="s">
        <v>11432</v>
      </c>
      <c r="G10091">
        <v>11</v>
      </c>
      <c r="H10091" t="s">
        <v>11044</v>
      </c>
      <c r="I10091" s="160" t="s">
        <v>3997</v>
      </c>
      <c r="J10091" t="s">
        <v>11448</v>
      </c>
      <c r="K10091" s="160" t="s">
        <v>4009</v>
      </c>
      <c r="L10091" t="s">
        <v>11487</v>
      </c>
    </row>
    <row r="10092" spans="1:12">
      <c r="A10092" s="15">
        <v>2230060190</v>
      </c>
      <c r="B10092" t="s">
        <v>11040</v>
      </c>
      <c r="C10092" t="s">
        <v>11429</v>
      </c>
      <c r="D10092" t="s">
        <v>11486</v>
      </c>
      <c r="E10092" t="s">
        <v>11103</v>
      </c>
      <c r="F10092" t="s">
        <v>11432</v>
      </c>
      <c r="G10092">
        <v>11</v>
      </c>
      <c r="H10092" t="s">
        <v>11044</v>
      </c>
      <c r="I10092" s="160" t="s">
        <v>3997</v>
      </c>
      <c r="J10092" t="s">
        <v>11448</v>
      </c>
      <c r="K10092" s="160" t="s">
        <v>4009</v>
      </c>
      <c r="L10092" t="s">
        <v>11487</v>
      </c>
    </row>
    <row r="10093" spans="1:12">
      <c r="A10093" s="15">
        <v>2230060191</v>
      </c>
      <c r="B10093" t="s">
        <v>11040</v>
      </c>
      <c r="C10093" t="s">
        <v>11429</v>
      </c>
      <c r="D10093" t="s">
        <v>11486</v>
      </c>
      <c r="E10093" t="s">
        <v>11104</v>
      </c>
      <c r="F10093" t="s">
        <v>11432</v>
      </c>
      <c r="G10093">
        <v>11</v>
      </c>
      <c r="H10093" t="s">
        <v>11044</v>
      </c>
      <c r="I10093" s="160" t="s">
        <v>3997</v>
      </c>
      <c r="J10093" t="s">
        <v>11448</v>
      </c>
      <c r="K10093" s="160" t="s">
        <v>4009</v>
      </c>
      <c r="L10093" t="s">
        <v>11487</v>
      </c>
    </row>
    <row r="10094" spans="1:12">
      <c r="A10094" s="15">
        <v>2230060192</v>
      </c>
      <c r="B10094" t="s">
        <v>11040</v>
      </c>
      <c r="C10094" t="s">
        <v>11429</v>
      </c>
      <c r="D10094" t="s">
        <v>11486</v>
      </c>
      <c r="E10094" t="s">
        <v>11105</v>
      </c>
      <c r="F10094" t="s">
        <v>11432</v>
      </c>
      <c r="G10094">
        <v>11</v>
      </c>
      <c r="H10094" t="s">
        <v>11044</v>
      </c>
      <c r="I10094" s="160" t="s">
        <v>3997</v>
      </c>
      <c r="J10094" t="s">
        <v>11448</v>
      </c>
      <c r="K10094" s="160" t="s">
        <v>4009</v>
      </c>
      <c r="L10094" t="s">
        <v>11487</v>
      </c>
    </row>
    <row r="10095" spans="1:12">
      <c r="A10095" s="15">
        <v>2230060193</v>
      </c>
      <c r="B10095" t="s">
        <v>11040</v>
      </c>
      <c r="C10095" t="s">
        <v>11429</v>
      </c>
      <c r="D10095" t="s">
        <v>11486</v>
      </c>
      <c r="E10095" t="s">
        <v>11106</v>
      </c>
      <c r="F10095" t="s">
        <v>11432</v>
      </c>
      <c r="G10095">
        <v>11</v>
      </c>
      <c r="H10095" t="s">
        <v>11044</v>
      </c>
      <c r="I10095" s="160" t="s">
        <v>3997</v>
      </c>
      <c r="J10095" t="s">
        <v>11448</v>
      </c>
      <c r="K10095" s="160" t="s">
        <v>4009</v>
      </c>
      <c r="L10095" t="s">
        <v>11487</v>
      </c>
    </row>
    <row r="10096" spans="1:12">
      <c r="A10096" s="15">
        <v>2230060194</v>
      </c>
      <c r="B10096" t="s">
        <v>11040</v>
      </c>
      <c r="C10096" t="s">
        <v>11429</v>
      </c>
      <c r="D10096" t="s">
        <v>11486</v>
      </c>
      <c r="E10096" t="s">
        <v>11107</v>
      </c>
      <c r="F10096" t="s">
        <v>11432</v>
      </c>
      <c r="G10096">
        <v>11</v>
      </c>
      <c r="H10096" t="s">
        <v>11044</v>
      </c>
      <c r="I10096" s="160" t="s">
        <v>3997</v>
      </c>
      <c r="J10096" t="s">
        <v>11448</v>
      </c>
      <c r="K10096" s="160" t="s">
        <v>4009</v>
      </c>
      <c r="L10096" t="s">
        <v>11487</v>
      </c>
    </row>
    <row r="10097" spans="1:12">
      <c r="A10097" s="15" t="s">
        <v>11500</v>
      </c>
      <c r="B10097" t="s">
        <v>11040</v>
      </c>
      <c r="C10097" t="s">
        <v>11429</v>
      </c>
      <c r="D10097" t="s">
        <v>11486</v>
      </c>
      <c r="E10097" t="s">
        <v>11109</v>
      </c>
      <c r="F10097" t="s">
        <v>11432</v>
      </c>
      <c r="G10097">
        <v>11</v>
      </c>
      <c r="H10097" t="s">
        <v>11044</v>
      </c>
      <c r="I10097" s="160" t="s">
        <v>3997</v>
      </c>
      <c r="J10097" t="s">
        <v>11448</v>
      </c>
      <c r="K10097" s="160" t="s">
        <v>4009</v>
      </c>
      <c r="L10097" t="s">
        <v>11487</v>
      </c>
    </row>
    <row r="10098" spans="1:12">
      <c r="A10098" s="15" t="s">
        <v>11501</v>
      </c>
      <c r="B10098" t="s">
        <v>11040</v>
      </c>
      <c r="C10098" t="s">
        <v>11429</v>
      </c>
      <c r="D10098" t="s">
        <v>11486</v>
      </c>
      <c r="E10098" t="s">
        <v>11111</v>
      </c>
      <c r="F10098" t="s">
        <v>11432</v>
      </c>
      <c r="G10098">
        <v>11</v>
      </c>
      <c r="H10098" t="s">
        <v>11044</v>
      </c>
      <c r="I10098" s="160" t="s">
        <v>3997</v>
      </c>
      <c r="J10098" t="s">
        <v>11448</v>
      </c>
      <c r="K10098" s="160" t="s">
        <v>4009</v>
      </c>
      <c r="L10098" t="s">
        <v>11487</v>
      </c>
    </row>
    <row r="10099" spans="1:12">
      <c r="A10099" s="15" t="s">
        <v>11502</v>
      </c>
      <c r="B10099" t="s">
        <v>11040</v>
      </c>
      <c r="C10099" t="s">
        <v>11429</v>
      </c>
      <c r="D10099" t="s">
        <v>11486</v>
      </c>
      <c r="E10099" t="s">
        <v>11115</v>
      </c>
      <c r="F10099" t="s">
        <v>11432</v>
      </c>
      <c r="G10099">
        <v>11</v>
      </c>
      <c r="H10099" t="s">
        <v>11044</v>
      </c>
      <c r="I10099" s="160" t="s">
        <v>3997</v>
      </c>
      <c r="J10099" t="s">
        <v>11448</v>
      </c>
      <c r="K10099" s="160" t="s">
        <v>4009</v>
      </c>
      <c r="L10099" t="s">
        <v>11487</v>
      </c>
    </row>
    <row r="10100" spans="1:12">
      <c r="A10100" s="15">
        <v>2230060210</v>
      </c>
      <c r="B10100" t="s">
        <v>11040</v>
      </c>
      <c r="C10100" t="s">
        <v>11429</v>
      </c>
      <c r="D10100" t="s">
        <v>11486</v>
      </c>
      <c r="E10100" t="s">
        <v>11116</v>
      </c>
      <c r="F10100" t="s">
        <v>11432</v>
      </c>
      <c r="G10100">
        <v>11</v>
      </c>
      <c r="H10100" t="s">
        <v>11044</v>
      </c>
      <c r="I10100" s="160" t="s">
        <v>3997</v>
      </c>
      <c r="J10100" t="s">
        <v>11448</v>
      </c>
      <c r="K10100" s="160" t="s">
        <v>4009</v>
      </c>
      <c r="L10100" t="s">
        <v>11487</v>
      </c>
    </row>
    <row r="10101" spans="1:12">
      <c r="A10101" s="15">
        <v>2230060211</v>
      </c>
      <c r="B10101" t="s">
        <v>11040</v>
      </c>
      <c r="C10101" t="s">
        <v>11429</v>
      </c>
      <c r="D10101" t="s">
        <v>11486</v>
      </c>
      <c r="E10101" t="s">
        <v>11117</v>
      </c>
      <c r="F10101" t="s">
        <v>11432</v>
      </c>
      <c r="G10101">
        <v>11</v>
      </c>
      <c r="H10101" t="s">
        <v>11044</v>
      </c>
      <c r="I10101" s="160" t="s">
        <v>3997</v>
      </c>
      <c r="J10101" t="s">
        <v>11448</v>
      </c>
      <c r="K10101" s="160" t="s">
        <v>4009</v>
      </c>
      <c r="L10101" t="s">
        <v>11487</v>
      </c>
    </row>
    <row r="10102" spans="1:12">
      <c r="A10102" s="15">
        <v>2230060212</v>
      </c>
      <c r="B10102" t="s">
        <v>11040</v>
      </c>
      <c r="C10102" t="s">
        <v>11429</v>
      </c>
      <c r="D10102" t="s">
        <v>11486</v>
      </c>
      <c r="E10102" t="s">
        <v>11118</v>
      </c>
      <c r="F10102" t="s">
        <v>11432</v>
      </c>
      <c r="G10102">
        <v>11</v>
      </c>
      <c r="H10102" t="s">
        <v>11044</v>
      </c>
      <c r="I10102" s="160" t="s">
        <v>3997</v>
      </c>
      <c r="J10102" t="s">
        <v>11448</v>
      </c>
      <c r="K10102" s="160" t="s">
        <v>4009</v>
      </c>
      <c r="L10102" t="s">
        <v>11487</v>
      </c>
    </row>
    <row r="10103" spans="1:12">
      <c r="A10103" s="15">
        <v>2230060213</v>
      </c>
      <c r="B10103" t="s">
        <v>11040</v>
      </c>
      <c r="C10103" t="s">
        <v>11429</v>
      </c>
      <c r="D10103" t="s">
        <v>11486</v>
      </c>
      <c r="E10103" t="s">
        <v>11119</v>
      </c>
      <c r="F10103" t="s">
        <v>11432</v>
      </c>
      <c r="G10103">
        <v>11</v>
      </c>
      <c r="H10103" t="s">
        <v>11044</v>
      </c>
      <c r="I10103" s="160" t="s">
        <v>3997</v>
      </c>
      <c r="J10103" t="s">
        <v>11448</v>
      </c>
      <c r="K10103" s="160" t="s">
        <v>4009</v>
      </c>
      <c r="L10103" t="s">
        <v>11487</v>
      </c>
    </row>
    <row r="10104" spans="1:12">
      <c r="A10104" s="15">
        <v>2230060214</v>
      </c>
      <c r="B10104" t="s">
        <v>11040</v>
      </c>
      <c r="C10104" t="s">
        <v>11429</v>
      </c>
      <c r="D10104" t="s">
        <v>11486</v>
      </c>
      <c r="E10104" t="s">
        <v>11120</v>
      </c>
      <c r="F10104" t="s">
        <v>11432</v>
      </c>
      <c r="G10104">
        <v>11</v>
      </c>
      <c r="H10104" t="s">
        <v>11044</v>
      </c>
      <c r="I10104" s="160" t="s">
        <v>3997</v>
      </c>
      <c r="J10104" t="s">
        <v>11448</v>
      </c>
      <c r="K10104" s="160" t="s">
        <v>4009</v>
      </c>
      <c r="L10104" t="s">
        <v>11487</v>
      </c>
    </row>
    <row r="10105" spans="1:12">
      <c r="A10105" s="15" t="s">
        <v>11503</v>
      </c>
      <c r="B10105" t="s">
        <v>11040</v>
      </c>
      <c r="C10105" t="s">
        <v>11429</v>
      </c>
      <c r="D10105" t="s">
        <v>11486</v>
      </c>
      <c r="E10105" t="s">
        <v>11122</v>
      </c>
      <c r="F10105" t="s">
        <v>11432</v>
      </c>
      <c r="G10105">
        <v>11</v>
      </c>
      <c r="H10105" t="s">
        <v>11044</v>
      </c>
      <c r="I10105" s="160" t="s">
        <v>3997</v>
      </c>
      <c r="J10105" t="s">
        <v>11448</v>
      </c>
      <c r="K10105" s="160" t="s">
        <v>4009</v>
      </c>
      <c r="L10105" t="s">
        <v>11487</v>
      </c>
    </row>
    <row r="10106" spans="1:12">
      <c r="A10106" s="15" t="s">
        <v>11504</v>
      </c>
      <c r="B10106" t="s">
        <v>11040</v>
      </c>
      <c r="C10106" t="s">
        <v>11429</v>
      </c>
      <c r="D10106" t="s">
        <v>11486</v>
      </c>
      <c r="E10106" t="s">
        <v>11124</v>
      </c>
      <c r="F10106" t="s">
        <v>11432</v>
      </c>
      <c r="G10106">
        <v>11</v>
      </c>
      <c r="H10106" t="s">
        <v>11044</v>
      </c>
      <c r="I10106" s="160" t="s">
        <v>3997</v>
      </c>
      <c r="J10106" t="s">
        <v>11448</v>
      </c>
      <c r="K10106" s="160" t="s">
        <v>4009</v>
      </c>
      <c r="L10106" t="s">
        <v>11487</v>
      </c>
    </row>
    <row r="10107" spans="1:12">
      <c r="A10107" s="15" t="s">
        <v>11505</v>
      </c>
      <c r="B10107" t="s">
        <v>11040</v>
      </c>
      <c r="C10107" t="s">
        <v>11429</v>
      </c>
      <c r="D10107" t="s">
        <v>11486</v>
      </c>
      <c r="E10107" t="s">
        <v>11128</v>
      </c>
      <c r="F10107" t="s">
        <v>11432</v>
      </c>
      <c r="G10107">
        <v>11</v>
      </c>
      <c r="H10107" t="s">
        <v>11044</v>
      </c>
      <c r="I10107" s="160" t="s">
        <v>3997</v>
      </c>
      <c r="J10107" t="s">
        <v>11448</v>
      </c>
      <c r="K10107" s="160" t="s">
        <v>4009</v>
      </c>
      <c r="L10107" t="s">
        <v>11487</v>
      </c>
    </row>
    <row r="10108" spans="1:12">
      <c r="A10108" s="15">
        <v>2230060230</v>
      </c>
      <c r="B10108" t="s">
        <v>11040</v>
      </c>
      <c r="C10108" t="s">
        <v>11429</v>
      </c>
      <c r="D10108" t="s">
        <v>11486</v>
      </c>
      <c r="E10108" t="s">
        <v>11129</v>
      </c>
      <c r="F10108" t="s">
        <v>11432</v>
      </c>
      <c r="G10108">
        <v>11</v>
      </c>
      <c r="H10108" t="s">
        <v>11044</v>
      </c>
      <c r="I10108" s="160" t="s">
        <v>3997</v>
      </c>
      <c r="J10108" t="s">
        <v>11448</v>
      </c>
      <c r="K10108" s="160" t="s">
        <v>4009</v>
      </c>
      <c r="L10108" t="s">
        <v>11487</v>
      </c>
    </row>
    <row r="10109" spans="1:12">
      <c r="A10109" s="15">
        <v>2230060231</v>
      </c>
      <c r="B10109" t="s">
        <v>11040</v>
      </c>
      <c r="C10109" t="s">
        <v>11429</v>
      </c>
      <c r="D10109" t="s">
        <v>11486</v>
      </c>
      <c r="E10109" t="s">
        <v>11130</v>
      </c>
      <c r="F10109" t="s">
        <v>11432</v>
      </c>
      <c r="G10109">
        <v>11</v>
      </c>
      <c r="H10109" t="s">
        <v>11044</v>
      </c>
      <c r="I10109" s="160" t="s">
        <v>3997</v>
      </c>
      <c r="J10109" t="s">
        <v>11448</v>
      </c>
      <c r="K10109" s="160" t="s">
        <v>4009</v>
      </c>
      <c r="L10109" t="s">
        <v>11487</v>
      </c>
    </row>
    <row r="10110" spans="1:12">
      <c r="A10110" s="15">
        <v>2230060232</v>
      </c>
      <c r="B10110" t="s">
        <v>11040</v>
      </c>
      <c r="C10110" t="s">
        <v>11429</v>
      </c>
      <c r="D10110" t="s">
        <v>11486</v>
      </c>
      <c r="E10110" t="s">
        <v>11131</v>
      </c>
      <c r="F10110" t="s">
        <v>11432</v>
      </c>
      <c r="G10110">
        <v>11</v>
      </c>
      <c r="H10110" t="s">
        <v>11044</v>
      </c>
      <c r="I10110" s="160" t="s">
        <v>3997</v>
      </c>
      <c r="J10110" t="s">
        <v>11448</v>
      </c>
      <c r="K10110" s="160" t="s">
        <v>4009</v>
      </c>
      <c r="L10110" t="s">
        <v>11487</v>
      </c>
    </row>
    <row r="10111" spans="1:12">
      <c r="A10111" s="15">
        <v>2230060233</v>
      </c>
      <c r="B10111" t="s">
        <v>11040</v>
      </c>
      <c r="C10111" t="s">
        <v>11429</v>
      </c>
      <c r="D10111" t="s">
        <v>11486</v>
      </c>
      <c r="E10111" t="s">
        <v>11132</v>
      </c>
      <c r="F10111" t="s">
        <v>11432</v>
      </c>
      <c r="G10111">
        <v>11</v>
      </c>
      <c r="H10111" t="s">
        <v>11044</v>
      </c>
      <c r="I10111" s="160" t="s">
        <v>3997</v>
      </c>
      <c r="J10111" t="s">
        <v>11448</v>
      </c>
      <c r="K10111" s="160" t="s">
        <v>4009</v>
      </c>
      <c r="L10111" t="s">
        <v>11487</v>
      </c>
    </row>
    <row r="10112" spans="1:12">
      <c r="A10112" s="15">
        <v>2230060234</v>
      </c>
      <c r="B10112" t="s">
        <v>11040</v>
      </c>
      <c r="C10112" t="s">
        <v>11429</v>
      </c>
      <c r="D10112" t="s">
        <v>11486</v>
      </c>
      <c r="E10112" t="s">
        <v>11133</v>
      </c>
      <c r="F10112" t="s">
        <v>11432</v>
      </c>
      <c r="G10112">
        <v>11</v>
      </c>
      <c r="H10112" t="s">
        <v>11044</v>
      </c>
      <c r="I10112" s="160" t="s">
        <v>3997</v>
      </c>
      <c r="J10112" t="s">
        <v>11448</v>
      </c>
      <c r="K10112" s="160" t="s">
        <v>4009</v>
      </c>
      <c r="L10112" t="s">
        <v>11487</v>
      </c>
    </row>
    <row r="10113" spans="1:12">
      <c r="A10113" s="15" t="s">
        <v>11506</v>
      </c>
      <c r="B10113" t="s">
        <v>11040</v>
      </c>
      <c r="C10113" t="s">
        <v>11429</v>
      </c>
      <c r="D10113" t="s">
        <v>11486</v>
      </c>
      <c r="E10113" t="s">
        <v>11135</v>
      </c>
      <c r="F10113" t="s">
        <v>11432</v>
      </c>
      <c r="G10113">
        <v>11</v>
      </c>
      <c r="H10113" t="s">
        <v>11044</v>
      </c>
      <c r="I10113" s="160" t="s">
        <v>3997</v>
      </c>
      <c r="J10113" t="s">
        <v>11448</v>
      </c>
      <c r="K10113" s="160" t="s">
        <v>4009</v>
      </c>
      <c r="L10113" t="s">
        <v>11487</v>
      </c>
    </row>
    <row r="10114" spans="1:12">
      <c r="A10114" s="15" t="s">
        <v>11507</v>
      </c>
      <c r="B10114" t="s">
        <v>11040</v>
      </c>
      <c r="C10114" t="s">
        <v>11429</v>
      </c>
      <c r="D10114" t="s">
        <v>11486</v>
      </c>
      <c r="E10114" t="s">
        <v>11137</v>
      </c>
      <c r="F10114" t="s">
        <v>11432</v>
      </c>
      <c r="G10114">
        <v>11</v>
      </c>
      <c r="H10114" t="s">
        <v>11044</v>
      </c>
      <c r="I10114" s="160" t="s">
        <v>3997</v>
      </c>
      <c r="J10114" t="s">
        <v>11448</v>
      </c>
      <c r="K10114" s="160" t="s">
        <v>4009</v>
      </c>
      <c r="L10114" t="s">
        <v>11487</v>
      </c>
    </row>
    <row r="10115" spans="1:12">
      <c r="A10115" s="15" t="s">
        <v>11508</v>
      </c>
      <c r="B10115" t="s">
        <v>11040</v>
      </c>
      <c r="C10115" t="s">
        <v>11429</v>
      </c>
      <c r="D10115" t="s">
        <v>11486</v>
      </c>
      <c r="E10115" t="s">
        <v>11141</v>
      </c>
      <c r="F10115" t="s">
        <v>11432</v>
      </c>
      <c r="G10115">
        <v>11</v>
      </c>
      <c r="H10115" t="s">
        <v>11044</v>
      </c>
      <c r="I10115" s="160" t="s">
        <v>3997</v>
      </c>
      <c r="J10115" t="s">
        <v>11448</v>
      </c>
      <c r="K10115" s="160" t="s">
        <v>4009</v>
      </c>
      <c r="L10115" t="s">
        <v>11487</v>
      </c>
    </row>
    <row r="10116" spans="1:12">
      <c r="A10116" s="15">
        <v>2230060250</v>
      </c>
      <c r="B10116" t="s">
        <v>11040</v>
      </c>
      <c r="C10116" t="s">
        <v>11429</v>
      </c>
      <c r="D10116" t="s">
        <v>11486</v>
      </c>
      <c r="E10116" t="s">
        <v>11142</v>
      </c>
      <c r="F10116" t="s">
        <v>11432</v>
      </c>
      <c r="G10116">
        <v>11</v>
      </c>
      <c r="H10116" t="s">
        <v>11044</v>
      </c>
      <c r="I10116" s="160" t="s">
        <v>3997</v>
      </c>
      <c r="J10116" t="s">
        <v>11448</v>
      </c>
      <c r="K10116" s="160" t="s">
        <v>4009</v>
      </c>
      <c r="L10116" t="s">
        <v>11487</v>
      </c>
    </row>
    <row r="10117" spans="1:12">
      <c r="A10117" s="15">
        <v>2230060251</v>
      </c>
      <c r="B10117" t="s">
        <v>11040</v>
      </c>
      <c r="C10117" t="s">
        <v>11429</v>
      </c>
      <c r="D10117" t="s">
        <v>11486</v>
      </c>
      <c r="E10117" t="s">
        <v>11143</v>
      </c>
      <c r="F10117" t="s">
        <v>11432</v>
      </c>
      <c r="G10117">
        <v>11</v>
      </c>
      <c r="H10117" t="s">
        <v>11044</v>
      </c>
      <c r="I10117" s="160" t="s">
        <v>3997</v>
      </c>
      <c r="J10117" t="s">
        <v>11448</v>
      </c>
      <c r="K10117" s="160" t="s">
        <v>4009</v>
      </c>
      <c r="L10117" t="s">
        <v>11487</v>
      </c>
    </row>
    <row r="10118" spans="1:12">
      <c r="A10118" s="15">
        <v>2230060252</v>
      </c>
      <c r="B10118" t="s">
        <v>11040</v>
      </c>
      <c r="C10118" t="s">
        <v>11429</v>
      </c>
      <c r="D10118" t="s">
        <v>11486</v>
      </c>
      <c r="E10118" t="s">
        <v>11144</v>
      </c>
      <c r="F10118" t="s">
        <v>11432</v>
      </c>
      <c r="G10118">
        <v>11</v>
      </c>
      <c r="H10118" t="s">
        <v>11044</v>
      </c>
      <c r="I10118" s="160" t="s">
        <v>3997</v>
      </c>
      <c r="J10118" t="s">
        <v>11448</v>
      </c>
      <c r="K10118" s="160" t="s">
        <v>4009</v>
      </c>
      <c r="L10118" t="s">
        <v>11487</v>
      </c>
    </row>
    <row r="10119" spans="1:12">
      <c r="A10119" s="15">
        <v>2230060253</v>
      </c>
      <c r="B10119" t="s">
        <v>11040</v>
      </c>
      <c r="C10119" t="s">
        <v>11429</v>
      </c>
      <c r="D10119" t="s">
        <v>11486</v>
      </c>
      <c r="E10119" t="s">
        <v>11145</v>
      </c>
      <c r="F10119" t="s">
        <v>11432</v>
      </c>
      <c r="G10119">
        <v>11</v>
      </c>
      <c r="H10119" t="s">
        <v>11044</v>
      </c>
      <c r="I10119" s="160" t="s">
        <v>3997</v>
      </c>
      <c r="J10119" t="s">
        <v>11448</v>
      </c>
      <c r="K10119" s="160" t="s">
        <v>4009</v>
      </c>
      <c r="L10119" t="s">
        <v>11487</v>
      </c>
    </row>
    <row r="10120" spans="1:12">
      <c r="A10120" s="15">
        <v>2230060254</v>
      </c>
      <c r="B10120" t="s">
        <v>11040</v>
      </c>
      <c r="C10120" t="s">
        <v>11429</v>
      </c>
      <c r="D10120" t="s">
        <v>11486</v>
      </c>
      <c r="E10120" t="s">
        <v>11146</v>
      </c>
      <c r="F10120" t="s">
        <v>11432</v>
      </c>
      <c r="G10120">
        <v>11</v>
      </c>
      <c r="H10120" t="s">
        <v>11044</v>
      </c>
      <c r="I10120" s="160" t="s">
        <v>3997</v>
      </c>
      <c r="J10120" t="s">
        <v>11448</v>
      </c>
      <c r="K10120" s="160" t="s">
        <v>4009</v>
      </c>
      <c r="L10120" t="s">
        <v>11487</v>
      </c>
    </row>
    <row r="10121" spans="1:12">
      <c r="A10121" s="15" t="s">
        <v>11509</v>
      </c>
      <c r="B10121" t="s">
        <v>11040</v>
      </c>
      <c r="C10121" t="s">
        <v>11429</v>
      </c>
      <c r="D10121" t="s">
        <v>11486</v>
      </c>
      <c r="E10121" t="s">
        <v>11148</v>
      </c>
      <c r="F10121" t="s">
        <v>11432</v>
      </c>
      <c r="G10121">
        <v>11</v>
      </c>
      <c r="H10121" t="s">
        <v>11044</v>
      </c>
      <c r="I10121" s="160" t="s">
        <v>3997</v>
      </c>
      <c r="J10121" t="s">
        <v>11448</v>
      </c>
      <c r="K10121" s="160" t="s">
        <v>4009</v>
      </c>
      <c r="L10121" t="s">
        <v>11487</v>
      </c>
    </row>
    <row r="10122" spans="1:12">
      <c r="A10122" s="15" t="s">
        <v>11510</v>
      </c>
      <c r="B10122" t="s">
        <v>11040</v>
      </c>
      <c r="C10122" t="s">
        <v>11429</v>
      </c>
      <c r="D10122" t="s">
        <v>11486</v>
      </c>
      <c r="E10122" t="s">
        <v>11150</v>
      </c>
      <c r="F10122" t="s">
        <v>11432</v>
      </c>
      <c r="G10122">
        <v>11</v>
      </c>
      <c r="H10122" t="s">
        <v>11044</v>
      </c>
      <c r="I10122" s="160" t="s">
        <v>3997</v>
      </c>
      <c r="J10122" t="s">
        <v>11448</v>
      </c>
      <c r="K10122" s="160" t="s">
        <v>4009</v>
      </c>
      <c r="L10122" t="s">
        <v>11487</v>
      </c>
    </row>
    <row r="10123" spans="1:12">
      <c r="A10123" s="15" t="s">
        <v>11511</v>
      </c>
      <c r="B10123" t="s">
        <v>11040</v>
      </c>
      <c r="C10123" t="s">
        <v>11429</v>
      </c>
      <c r="D10123" t="s">
        <v>11486</v>
      </c>
      <c r="E10123" t="s">
        <v>11154</v>
      </c>
      <c r="F10123" t="s">
        <v>11432</v>
      </c>
      <c r="G10123">
        <v>11</v>
      </c>
      <c r="H10123" t="s">
        <v>11044</v>
      </c>
      <c r="I10123" s="160" t="s">
        <v>3997</v>
      </c>
      <c r="J10123" t="s">
        <v>11448</v>
      </c>
      <c r="K10123" s="160" t="s">
        <v>4009</v>
      </c>
      <c r="L10123" t="s">
        <v>11487</v>
      </c>
    </row>
    <row r="10124" spans="1:12">
      <c r="A10124" s="15">
        <v>2230060270</v>
      </c>
      <c r="B10124" t="s">
        <v>11040</v>
      </c>
      <c r="C10124" t="s">
        <v>11429</v>
      </c>
      <c r="D10124" t="s">
        <v>11486</v>
      </c>
      <c r="E10124" t="s">
        <v>11155</v>
      </c>
      <c r="F10124" t="s">
        <v>11432</v>
      </c>
      <c r="G10124">
        <v>11</v>
      </c>
      <c r="H10124" t="s">
        <v>11044</v>
      </c>
      <c r="I10124" s="160" t="s">
        <v>3997</v>
      </c>
      <c r="J10124" t="s">
        <v>11448</v>
      </c>
      <c r="K10124" s="160" t="s">
        <v>4009</v>
      </c>
      <c r="L10124" t="s">
        <v>11487</v>
      </c>
    </row>
    <row r="10125" spans="1:12">
      <c r="A10125" s="15">
        <v>2230060271</v>
      </c>
      <c r="B10125" t="s">
        <v>11040</v>
      </c>
      <c r="C10125" t="s">
        <v>11429</v>
      </c>
      <c r="D10125" t="s">
        <v>11486</v>
      </c>
      <c r="E10125" t="s">
        <v>11156</v>
      </c>
      <c r="F10125" t="s">
        <v>11432</v>
      </c>
      <c r="G10125">
        <v>11</v>
      </c>
      <c r="H10125" t="s">
        <v>11044</v>
      </c>
      <c r="I10125" s="160" t="s">
        <v>3997</v>
      </c>
      <c r="J10125" t="s">
        <v>11448</v>
      </c>
      <c r="K10125" s="160" t="s">
        <v>4009</v>
      </c>
      <c r="L10125" t="s">
        <v>11487</v>
      </c>
    </row>
    <row r="10126" spans="1:12">
      <c r="A10126" s="15">
        <v>2230060272</v>
      </c>
      <c r="B10126" t="s">
        <v>11040</v>
      </c>
      <c r="C10126" t="s">
        <v>11429</v>
      </c>
      <c r="D10126" t="s">
        <v>11486</v>
      </c>
      <c r="E10126" t="s">
        <v>11157</v>
      </c>
      <c r="F10126" t="s">
        <v>11432</v>
      </c>
      <c r="G10126">
        <v>11</v>
      </c>
      <c r="H10126" t="s">
        <v>11044</v>
      </c>
      <c r="I10126" s="160" t="s">
        <v>3997</v>
      </c>
      <c r="J10126" t="s">
        <v>11448</v>
      </c>
      <c r="K10126" s="160" t="s">
        <v>4009</v>
      </c>
      <c r="L10126" t="s">
        <v>11487</v>
      </c>
    </row>
    <row r="10127" spans="1:12">
      <c r="A10127" s="15">
        <v>2230060273</v>
      </c>
      <c r="B10127" t="s">
        <v>11040</v>
      </c>
      <c r="C10127" t="s">
        <v>11429</v>
      </c>
      <c r="D10127" t="s">
        <v>11486</v>
      </c>
      <c r="E10127" t="s">
        <v>11158</v>
      </c>
      <c r="F10127" t="s">
        <v>11432</v>
      </c>
      <c r="G10127">
        <v>11</v>
      </c>
      <c r="H10127" t="s">
        <v>11044</v>
      </c>
      <c r="I10127" s="160" t="s">
        <v>3997</v>
      </c>
      <c r="J10127" t="s">
        <v>11448</v>
      </c>
      <c r="K10127" s="160" t="s">
        <v>4009</v>
      </c>
      <c r="L10127" t="s">
        <v>11487</v>
      </c>
    </row>
    <row r="10128" spans="1:12">
      <c r="A10128" s="15">
        <v>2230060274</v>
      </c>
      <c r="B10128" t="s">
        <v>11040</v>
      </c>
      <c r="C10128" t="s">
        <v>11429</v>
      </c>
      <c r="D10128" t="s">
        <v>11486</v>
      </c>
      <c r="E10128" t="s">
        <v>11159</v>
      </c>
      <c r="F10128" t="s">
        <v>11432</v>
      </c>
      <c r="G10128">
        <v>11</v>
      </c>
      <c r="H10128" t="s">
        <v>11044</v>
      </c>
      <c r="I10128" s="160" t="s">
        <v>3997</v>
      </c>
      <c r="J10128" t="s">
        <v>11448</v>
      </c>
      <c r="K10128" s="160" t="s">
        <v>4009</v>
      </c>
      <c r="L10128" t="s">
        <v>11487</v>
      </c>
    </row>
    <row r="10129" spans="1:12">
      <c r="A10129" s="15" t="s">
        <v>11512</v>
      </c>
      <c r="B10129" t="s">
        <v>11040</v>
      </c>
      <c r="C10129" t="s">
        <v>11429</v>
      </c>
      <c r="D10129" t="s">
        <v>11486</v>
      </c>
      <c r="E10129" t="s">
        <v>11161</v>
      </c>
      <c r="F10129" t="s">
        <v>11432</v>
      </c>
      <c r="G10129">
        <v>11</v>
      </c>
      <c r="H10129" t="s">
        <v>11044</v>
      </c>
      <c r="I10129" s="160" t="s">
        <v>3997</v>
      </c>
      <c r="J10129" t="s">
        <v>11448</v>
      </c>
      <c r="K10129" s="160" t="s">
        <v>4009</v>
      </c>
      <c r="L10129" t="s">
        <v>11487</v>
      </c>
    </row>
    <row r="10130" spans="1:12">
      <c r="A10130" s="15" t="s">
        <v>11513</v>
      </c>
      <c r="B10130" t="s">
        <v>11040</v>
      </c>
      <c r="C10130" t="s">
        <v>11429</v>
      </c>
      <c r="D10130" t="s">
        <v>11486</v>
      </c>
      <c r="E10130" t="s">
        <v>11163</v>
      </c>
      <c r="F10130" t="s">
        <v>11432</v>
      </c>
      <c r="G10130">
        <v>11</v>
      </c>
      <c r="H10130" t="s">
        <v>11044</v>
      </c>
      <c r="I10130" s="160" t="s">
        <v>3997</v>
      </c>
      <c r="J10130" t="s">
        <v>11448</v>
      </c>
      <c r="K10130" s="160" t="s">
        <v>4009</v>
      </c>
      <c r="L10130" t="s">
        <v>11487</v>
      </c>
    </row>
    <row r="10131" spans="1:12">
      <c r="A10131" s="15" t="s">
        <v>11514</v>
      </c>
      <c r="B10131" t="s">
        <v>11040</v>
      </c>
      <c r="C10131" t="s">
        <v>11429</v>
      </c>
      <c r="D10131" t="s">
        <v>11486</v>
      </c>
      <c r="E10131" t="s">
        <v>11167</v>
      </c>
      <c r="F10131" t="s">
        <v>11432</v>
      </c>
      <c r="G10131">
        <v>11</v>
      </c>
      <c r="H10131" t="s">
        <v>11044</v>
      </c>
      <c r="I10131" s="160" t="s">
        <v>3997</v>
      </c>
      <c r="J10131" t="s">
        <v>11448</v>
      </c>
      <c r="K10131" s="160" t="s">
        <v>4009</v>
      </c>
      <c r="L10131" t="s">
        <v>11487</v>
      </c>
    </row>
    <row r="10132" spans="1:12">
      <c r="A10132" s="15">
        <v>2230060290</v>
      </c>
      <c r="B10132" t="s">
        <v>11040</v>
      </c>
      <c r="C10132" t="s">
        <v>11429</v>
      </c>
      <c r="D10132" t="s">
        <v>11486</v>
      </c>
      <c r="E10132" t="s">
        <v>11168</v>
      </c>
      <c r="F10132" t="s">
        <v>11432</v>
      </c>
      <c r="G10132">
        <v>11</v>
      </c>
      <c r="H10132" t="s">
        <v>11044</v>
      </c>
      <c r="I10132" s="160" t="s">
        <v>3997</v>
      </c>
      <c r="J10132" t="s">
        <v>11448</v>
      </c>
      <c r="K10132" s="160" t="s">
        <v>4009</v>
      </c>
      <c r="L10132" t="s">
        <v>11487</v>
      </c>
    </row>
    <row r="10133" spans="1:12">
      <c r="A10133" s="15">
        <v>2230060291</v>
      </c>
      <c r="B10133" t="s">
        <v>11040</v>
      </c>
      <c r="C10133" t="s">
        <v>11429</v>
      </c>
      <c r="D10133" t="s">
        <v>11486</v>
      </c>
      <c r="E10133" t="s">
        <v>11169</v>
      </c>
      <c r="F10133" t="s">
        <v>11432</v>
      </c>
      <c r="G10133">
        <v>11</v>
      </c>
      <c r="H10133" t="s">
        <v>11044</v>
      </c>
      <c r="I10133" s="160" t="s">
        <v>3997</v>
      </c>
      <c r="J10133" t="s">
        <v>11448</v>
      </c>
      <c r="K10133" s="160" t="s">
        <v>4009</v>
      </c>
      <c r="L10133" t="s">
        <v>11487</v>
      </c>
    </row>
    <row r="10134" spans="1:12">
      <c r="A10134" s="15">
        <v>2230060292</v>
      </c>
      <c r="B10134" t="s">
        <v>11040</v>
      </c>
      <c r="C10134" t="s">
        <v>11429</v>
      </c>
      <c r="D10134" t="s">
        <v>11486</v>
      </c>
      <c r="E10134" t="s">
        <v>11170</v>
      </c>
      <c r="F10134" t="s">
        <v>11432</v>
      </c>
      <c r="G10134">
        <v>11</v>
      </c>
      <c r="H10134" t="s">
        <v>11044</v>
      </c>
      <c r="I10134" s="160" t="s">
        <v>3997</v>
      </c>
      <c r="J10134" t="s">
        <v>11448</v>
      </c>
      <c r="K10134" s="160" t="s">
        <v>4009</v>
      </c>
      <c r="L10134" t="s">
        <v>11487</v>
      </c>
    </row>
    <row r="10135" spans="1:12">
      <c r="A10135" s="15">
        <v>2230060293</v>
      </c>
      <c r="B10135" t="s">
        <v>11040</v>
      </c>
      <c r="C10135" t="s">
        <v>11429</v>
      </c>
      <c r="D10135" t="s">
        <v>11486</v>
      </c>
      <c r="E10135" t="s">
        <v>11171</v>
      </c>
      <c r="F10135" t="s">
        <v>11432</v>
      </c>
      <c r="G10135">
        <v>11</v>
      </c>
      <c r="H10135" t="s">
        <v>11044</v>
      </c>
      <c r="I10135" s="160" t="s">
        <v>3997</v>
      </c>
      <c r="J10135" t="s">
        <v>11448</v>
      </c>
      <c r="K10135" s="160" t="s">
        <v>4009</v>
      </c>
      <c r="L10135" t="s">
        <v>11487</v>
      </c>
    </row>
    <row r="10136" spans="1:12">
      <c r="A10136" s="15">
        <v>2230060294</v>
      </c>
      <c r="B10136" t="s">
        <v>11040</v>
      </c>
      <c r="C10136" t="s">
        <v>11429</v>
      </c>
      <c r="D10136" t="s">
        <v>11486</v>
      </c>
      <c r="E10136" t="s">
        <v>11172</v>
      </c>
      <c r="F10136" t="s">
        <v>11432</v>
      </c>
      <c r="G10136">
        <v>11</v>
      </c>
      <c r="H10136" t="s">
        <v>11044</v>
      </c>
      <c r="I10136" s="160" t="s">
        <v>3997</v>
      </c>
      <c r="J10136" t="s">
        <v>11448</v>
      </c>
      <c r="K10136" s="160" t="s">
        <v>4009</v>
      </c>
      <c r="L10136" t="s">
        <v>11487</v>
      </c>
    </row>
    <row r="10137" spans="1:12">
      <c r="A10137" s="15" t="s">
        <v>11515</v>
      </c>
      <c r="B10137" t="s">
        <v>11040</v>
      </c>
      <c r="C10137" t="s">
        <v>11429</v>
      </c>
      <c r="D10137" t="s">
        <v>11486</v>
      </c>
      <c r="E10137" t="s">
        <v>11174</v>
      </c>
      <c r="F10137" t="s">
        <v>11432</v>
      </c>
      <c r="G10137">
        <v>11</v>
      </c>
      <c r="H10137" t="s">
        <v>11044</v>
      </c>
      <c r="I10137" s="160" t="s">
        <v>3997</v>
      </c>
      <c r="J10137" t="s">
        <v>11448</v>
      </c>
      <c r="K10137" s="160" t="s">
        <v>4009</v>
      </c>
      <c r="L10137" t="s">
        <v>11487</v>
      </c>
    </row>
    <row r="10138" spans="1:12">
      <c r="A10138" s="15" t="s">
        <v>11516</v>
      </c>
      <c r="B10138" t="s">
        <v>11040</v>
      </c>
      <c r="C10138" t="s">
        <v>11429</v>
      </c>
      <c r="D10138" t="s">
        <v>11486</v>
      </c>
      <c r="E10138" t="s">
        <v>11176</v>
      </c>
      <c r="F10138" t="s">
        <v>11432</v>
      </c>
      <c r="G10138">
        <v>11</v>
      </c>
      <c r="H10138" t="s">
        <v>11044</v>
      </c>
      <c r="I10138" s="160" t="s">
        <v>3997</v>
      </c>
      <c r="J10138" t="s">
        <v>11448</v>
      </c>
      <c r="K10138" s="160" t="s">
        <v>4009</v>
      </c>
      <c r="L10138" t="s">
        <v>11487</v>
      </c>
    </row>
    <row r="10139" spans="1:12">
      <c r="A10139" s="15" t="s">
        <v>11517</v>
      </c>
      <c r="B10139" t="s">
        <v>11040</v>
      </c>
      <c r="C10139" t="s">
        <v>11429</v>
      </c>
      <c r="D10139" t="s">
        <v>11486</v>
      </c>
      <c r="E10139" t="s">
        <v>11180</v>
      </c>
      <c r="F10139" t="s">
        <v>11432</v>
      </c>
      <c r="G10139">
        <v>11</v>
      </c>
      <c r="H10139" t="s">
        <v>11044</v>
      </c>
      <c r="I10139" s="160" t="s">
        <v>3997</v>
      </c>
      <c r="J10139" t="s">
        <v>11448</v>
      </c>
      <c r="K10139" s="160" t="s">
        <v>4009</v>
      </c>
      <c r="L10139" t="s">
        <v>11487</v>
      </c>
    </row>
    <row r="10140" spans="1:12">
      <c r="A10140" s="15">
        <v>2230060310</v>
      </c>
      <c r="B10140" t="s">
        <v>11040</v>
      </c>
      <c r="C10140" t="s">
        <v>11429</v>
      </c>
      <c r="D10140" t="s">
        <v>11486</v>
      </c>
      <c r="E10140" t="s">
        <v>11181</v>
      </c>
      <c r="F10140" t="s">
        <v>11432</v>
      </c>
      <c r="G10140">
        <v>11</v>
      </c>
      <c r="H10140" t="s">
        <v>11044</v>
      </c>
      <c r="I10140" s="160" t="s">
        <v>3997</v>
      </c>
      <c r="J10140" t="s">
        <v>11448</v>
      </c>
      <c r="K10140" s="160" t="s">
        <v>4009</v>
      </c>
      <c r="L10140" t="s">
        <v>11487</v>
      </c>
    </row>
    <row r="10141" spans="1:12">
      <c r="A10141" s="15">
        <v>2230060311</v>
      </c>
      <c r="B10141" t="s">
        <v>11040</v>
      </c>
      <c r="C10141" t="s">
        <v>11429</v>
      </c>
      <c r="D10141" t="s">
        <v>11486</v>
      </c>
      <c r="E10141" t="s">
        <v>11182</v>
      </c>
      <c r="F10141" t="s">
        <v>11432</v>
      </c>
      <c r="G10141">
        <v>11</v>
      </c>
      <c r="H10141" t="s">
        <v>11044</v>
      </c>
      <c r="I10141" s="160" t="s">
        <v>3997</v>
      </c>
      <c r="J10141" t="s">
        <v>11448</v>
      </c>
      <c r="K10141" s="160" t="s">
        <v>4009</v>
      </c>
      <c r="L10141" t="s">
        <v>11487</v>
      </c>
    </row>
    <row r="10142" spans="1:12">
      <c r="A10142" s="15">
        <v>2230060312</v>
      </c>
      <c r="B10142" t="s">
        <v>11040</v>
      </c>
      <c r="C10142" t="s">
        <v>11429</v>
      </c>
      <c r="D10142" t="s">
        <v>11486</v>
      </c>
      <c r="E10142" t="s">
        <v>11183</v>
      </c>
      <c r="F10142" t="s">
        <v>11432</v>
      </c>
      <c r="G10142">
        <v>11</v>
      </c>
      <c r="H10142" t="s">
        <v>11044</v>
      </c>
      <c r="I10142" s="160" t="s">
        <v>3997</v>
      </c>
      <c r="J10142" t="s">
        <v>11448</v>
      </c>
      <c r="K10142" s="160" t="s">
        <v>4009</v>
      </c>
      <c r="L10142" t="s">
        <v>11487</v>
      </c>
    </row>
    <row r="10143" spans="1:12">
      <c r="A10143" s="15">
        <v>2230060313</v>
      </c>
      <c r="B10143" t="s">
        <v>11040</v>
      </c>
      <c r="C10143" t="s">
        <v>11429</v>
      </c>
      <c r="D10143" t="s">
        <v>11486</v>
      </c>
      <c r="E10143" t="s">
        <v>11184</v>
      </c>
      <c r="F10143" t="s">
        <v>11432</v>
      </c>
      <c r="G10143">
        <v>11</v>
      </c>
      <c r="H10143" t="s">
        <v>11044</v>
      </c>
      <c r="I10143" s="160" t="s">
        <v>3997</v>
      </c>
      <c r="J10143" t="s">
        <v>11448</v>
      </c>
      <c r="K10143" s="160" t="s">
        <v>4009</v>
      </c>
      <c r="L10143" t="s">
        <v>11487</v>
      </c>
    </row>
    <row r="10144" spans="1:12">
      <c r="A10144" s="15">
        <v>2230060314</v>
      </c>
      <c r="B10144" t="s">
        <v>11040</v>
      </c>
      <c r="C10144" t="s">
        <v>11429</v>
      </c>
      <c r="D10144" t="s">
        <v>11486</v>
      </c>
      <c r="E10144" t="s">
        <v>11185</v>
      </c>
      <c r="F10144" t="s">
        <v>11432</v>
      </c>
      <c r="G10144">
        <v>11</v>
      </c>
      <c r="H10144" t="s">
        <v>11044</v>
      </c>
      <c r="I10144" s="160" t="s">
        <v>3997</v>
      </c>
      <c r="J10144" t="s">
        <v>11448</v>
      </c>
      <c r="K10144" s="160" t="s">
        <v>4009</v>
      </c>
      <c r="L10144" t="s">
        <v>11487</v>
      </c>
    </row>
    <row r="10145" spans="1:12">
      <c r="A10145" s="15" t="s">
        <v>11518</v>
      </c>
      <c r="B10145" t="s">
        <v>11040</v>
      </c>
      <c r="C10145" t="s">
        <v>11429</v>
      </c>
      <c r="D10145" t="s">
        <v>11486</v>
      </c>
      <c r="E10145" t="s">
        <v>11187</v>
      </c>
      <c r="F10145" t="s">
        <v>11432</v>
      </c>
      <c r="G10145">
        <v>11</v>
      </c>
      <c r="H10145" t="s">
        <v>11044</v>
      </c>
      <c r="I10145" s="160" t="s">
        <v>3997</v>
      </c>
      <c r="J10145" t="s">
        <v>11448</v>
      </c>
      <c r="K10145" s="160" t="s">
        <v>4009</v>
      </c>
      <c r="L10145" t="s">
        <v>11487</v>
      </c>
    </row>
    <row r="10146" spans="1:12">
      <c r="A10146" s="15" t="s">
        <v>11519</v>
      </c>
      <c r="B10146" t="s">
        <v>11040</v>
      </c>
      <c r="C10146" t="s">
        <v>11429</v>
      </c>
      <c r="D10146" t="s">
        <v>11486</v>
      </c>
      <c r="E10146" t="s">
        <v>11189</v>
      </c>
      <c r="F10146" t="s">
        <v>11432</v>
      </c>
      <c r="G10146">
        <v>11</v>
      </c>
      <c r="H10146" t="s">
        <v>11044</v>
      </c>
      <c r="I10146" s="160" t="s">
        <v>3997</v>
      </c>
      <c r="J10146" t="s">
        <v>11448</v>
      </c>
      <c r="K10146" s="160" t="s">
        <v>4009</v>
      </c>
      <c r="L10146" t="s">
        <v>11487</v>
      </c>
    </row>
    <row r="10147" spans="1:12">
      <c r="A10147" s="15" t="s">
        <v>11520</v>
      </c>
      <c r="B10147" t="s">
        <v>11040</v>
      </c>
      <c r="C10147" t="s">
        <v>11429</v>
      </c>
      <c r="D10147" t="s">
        <v>11486</v>
      </c>
      <c r="E10147" t="s">
        <v>11193</v>
      </c>
      <c r="F10147" t="s">
        <v>11432</v>
      </c>
      <c r="G10147">
        <v>11</v>
      </c>
      <c r="H10147" t="s">
        <v>11044</v>
      </c>
      <c r="I10147" s="160" t="s">
        <v>3997</v>
      </c>
      <c r="J10147" t="s">
        <v>11448</v>
      </c>
      <c r="K10147" s="160" t="s">
        <v>4009</v>
      </c>
      <c r="L10147" t="s">
        <v>11487</v>
      </c>
    </row>
    <row r="10148" spans="1:12">
      <c r="A10148" s="15">
        <v>2230060330</v>
      </c>
      <c r="B10148" t="s">
        <v>11040</v>
      </c>
      <c r="C10148" t="s">
        <v>11429</v>
      </c>
      <c r="D10148" t="s">
        <v>11486</v>
      </c>
      <c r="E10148" t="s">
        <v>11194</v>
      </c>
      <c r="F10148" t="s">
        <v>11432</v>
      </c>
      <c r="G10148">
        <v>11</v>
      </c>
      <c r="H10148" t="s">
        <v>11044</v>
      </c>
      <c r="I10148" s="160" t="s">
        <v>3997</v>
      </c>
      <c r="J10148" t="s">
        <v>11448</v>
      </c>
      <c r="K10148" s="160" t="s">
        <v>4009</v>
      </c>
      <c r="L10148" t="s">
        <v>11487</v>
      </c>
    </row>
    <row r="10149" spans="1:12">
      <c r="A10149" s="15">
        <v>2230060331</v>
      </c>
      <c r="B10149" t="s">
        <v>11040</v>
      </c>
      <c r="C10149" t="s">
        <v>11429</v>
      </c>
      <c r="D10149" t="s">
        <v>11486</v>
      </c>
      <c r="E10149" t="s">
        <v>11195</v>
      </c>
      <c r="F10149" t="s">
        <v>11432</v>
      </c>
      <c r="G10149">
        <v>11</v>
      </c>
      <c r="H10149" t="s">
        <v>11044</v>
      </c>
      <c r="I10149" s="160" t="s">
        <v>3997</v>
      </c>
      <c r="J10149" t="s">
        <v>11448</v>
      </c>
      <c r="K10149" s="160" t="s">
        <v>4009</v>
      </c>
      <c r="L10149" t="s">
        <v>11487</v>
      </c>
    </row>
    <row r="10150" spans="1:12">
      <c r="A10150" s="15">
        <v>2230060332</v>
      </c>
      <c r="B10150" t="s">
        <v>11040</v>
      </c>
      <c r="C10150" t="s">
        <v>11429</v>
      </c>
      <c r="D10150" t="s">
        <v>11486</v>
      </c>
      <c r="E10150" t="s">
        <v>11196</v>
      </c>
      <c r="F10150" t="s">
        <v>11432</v>
      </c>
      <c r="G10150">
        <v>11</v>
      </c>
      <c r="H10150" t="s">
        <v>11044</v>
      </c>
      <c r="I10150" s="160" t="s">
        <v>3997</v>
      </c>
      <c r="J10150" t="s">
        <v>11448</v>
      </c>
      <c r="K10150" s="160" t="s">
        <v>4009</v>
      </c>
      <c r="L10150" t="s">
        <v>11487</v>
      </c>
    </row>
    <row r="10151" spans="1:12">
      <c r="A10151" s="15">
        <v>2230060333</v>
      </c>
      <c r="B10151" t="s">
        <v>11040</v>
      </c>
      <c r="C10151" t="s">
        <v>11429</v>
      </c>
      <c r="D10151" t="s">
        <v>11486</v>
      </c>
      <c r="E10151" t="s">
        <v>11197</v>
      </c>
      <c r="F10151" t="s">
        <v>11432</v>
      </c>
      <c r="G10151">
        <v>11</v>
      </c>
      <c r="H10151" t="s">
        <v>11044</v>
      </c>
      <c r="I10151" s="160" t="s">
        <v>3997</v>
      </c>
      <c r="J10151" t="s">
        <v>11448</v>
      </c>
      <c r="K10151" s="160" t="s">
        <v>4009</v>
      </c>
      <c r="L10151" t="s">
        <v>11487</v>
      </c>
    </row>
    <row r="10152" spans="1:12">
      <c r="A10152" s="15">
        <v>2230060334</v>
      </c>
      <c r="B10152" t="s">
        <v>11040</v>
      </c>
      <c r="C10152" t="s">
        <v>11429</v>
      </c>
      <c r="D10152" t="s">
        <v>11486</v>
      </c>
      <c r="E10152" t="s">
        <v>11198</v>
      </c>
      <c r="F10152" t="s">
        <v>11432</v>
      </c>
      <c r="G10152">
        <v>11</v>
      </c>
      <c r="H10152" t="s">
        <v>11044</v>
      </c>
      <c r="I10152" s="160" t="s">
        <v>3997</v>
      </c>
      <c r="J10152" t="s">
        <v>11448</v>
      </c>
      <c r="K10152" s="160" t="s">
        <v>4009</v>
      </c>
      <c r="L10152" t="s">
        <v>11487</v>
      </c>
    </row>
    <row r="10153" spans="1:12">
      <c r="A10153" s="15" t="s">
        <v>11521</v>
      </c>
      <c r="B10153" t="s">
        <v>11040</v>
      </c>
      <c r="C10153" t="s">
        <v>11429</v>
      </c>
      <c r="D10153" t="s">
        <v>11486</v>
      </c>
      <c r="E10153" t="s">
        <v>11200</v>
      </c>
      <c r="F10153" t="s">
        <v>11432</v>
      </c>
      <c r="G10153">
        <v>11</v>
      </c>
      <c r="H10153" t="s">
        <v>11044</v>
      </c>
      <c r="I10153" s="160" t="s">
        <v>3997</v>
      </c>
      <c r="J10153" t="s">
        <v>11448</v>
      </c>
      <c r="K10153" s="160" t="s">
        <v>4009</v>
      </c>
      <c r="L10153" t="s">
        <v>11487</v>
      </c>
    </row>
    <row r="10154" spans="1:12">
      <c r="A10154" s="15" t="s">
        <v>11522</v>
      </c>
      <c r="B10154" t="s">
        <v>11040</v>
      </c>
      <c r="C10154" t="s">
        <v>11429</v>
      </c>
      <c r="D10154" t="s">
        <v>11486</v>
      </c>
      <c r="E10154" t="s">
        <v>11202</v>
      </c>
      <c r="F10154" t="s">
        <v>11432</v>
      </c>
      <c r="G10154">
        <v>11</v>
      </c>
      <c r="H10154" t="s">
        <v>11044</v>
      </c>
      <c r="I10154" s="160" t="s">
        <v>3997</v>
      </c>
      <c r="J10154" t="s">
        <v>11448</v>
      </c>
      <c r="K10154" s="160" t="s">
        <v>4009</v>
      </c>
      <c r="L10154" t="s">
        <v>11487</v>
      </c>
    </row>
    <row r="10155" spans="1:12">
      <c r="A10155" s="15" t="s">
        <v>11523</v>
      </c>
      <c r="B10155" t="s">
        <v>11040</v>
      </c>
      <c r="C10155" t="s">
        <v>11429</v>
      </c>
      <c r="D10155" t="s">
        <v>11486</v>
      </c>
      <c r="E10155" t="s">
        <v>11206</v>
      </c>
      <c r="F10155" t="s">
        <v>11432</v>
      </c>
      <c r="G10155">
        <v>11</v>
      </c>
      <c r="H10155" t="s">
        <v>11044</v>
      </c>
      <c r="I10155" s="160" t="s">
        <v>3997</v>
      </c>
      <c r="J10155" t="s">
        <v>11448</v>
      </c>
      <c r="K10155" s="160" t="s">
        <v>4009</v>
      </c>
      <c r="L10155" t="s">
        <v>11487</v>
      </c>
    </row>
    <row r="10156" spans="1:12">
      <c r="A10156" s="15">
        <v>2230060350</v>
      </c>
      <c r="B10156" t="s">
        <v>11040</v>
      </c>
      <c r="C10156" t="s">
        <v>11429</v>
      </c>
      <c r="D10156" t="s">
        <v>11486</v>
      </c>
      <c r="E10156" t="s">
        <v>11207</v>
      </c>
      <c r="F10156" t="s">
        <v>11432</v>
      </c>
      <c r="G10156">
        <v>11</v>
      </c>
      <c r="H10156" t="s">
        <v>11044</v>
      </c>
      <c r="I10156" s="160" t="s">
        <v>3997</v>
      </c>
      <c r="J10156" t="s">
        <v>11448</v>
      </c>
      <c r="K10156" s="160" t="s">
        <v>4009</v>
      </c>
      <c r="L10156" t="s">
        <v>11487</v>
      </c>
    </row>
    <row r="10157" spans="1:12">
      <c r="A10157" s="15">
        <v>2230060370</v>
      </c>
      <c r="B10157" t="s">
        <v>11040</v>
      </c>
      <c r="C10157" t="s">
        <v>11429</v>
      </c>
      <c r="D10157" t="s">
        <v>11486</v>
      </c>
      <c r="E10157" t="s">
        <v>11208</v>
      </c>
      <c r="F10157" t="s">
        <v>11432</v>
      </c>
      <c r="G10157">
        <v>11</v>
      </c>
      <c r="H10157" t="s">
        <v>11044</v>
      </c>
      <c r="I10157" s="160" t="s">
        <v>3997</v>
      </c>
      <c r="J10157" t="s">
        <v>11448</v>
      </c>
      <c r="K10157" s="160" t="s">
        <v>4009</v>
      </c>
      <c r="L10157" t="s">
        <v>11487</v>
      </c>
    </row>
    <row r="10158" spans="1:12">
      <c r="A10158" s="15">
        <v>2230060390</v>
      </c>
      <c r="B10158" t="s">
        <v>11040</v>
      </c>
      <c r="C10158" t="s">
        <v>11429</v>
      </c>
      <c r="D10158" t="s">
        <v>11486</v>
      </c>
      <c r="E10158" t="s">
        <v>11209</v>
      </c>
      <c r="F10158" t="s">
        <v>11432</v>
      </c>
      <c r="G10158">
        <v>11</v>
      </c>
      <c r="H10158" t="s">
        <v>11044</v>
      </c>
      <c r="I10158" s="160" t="s">
        <v>3997</v>
      </c>
      <c r="J10158" t="s">
        <v>11448</v>
      </c>
      <c r="K10158" s="160" t="s">
        <v>4009</v>
      </c>
      <c r="L10158" t="s">
        <v>11487</v>
      </c>
    </row>
    <row r="10159" spans="1:12">
      <c r="A10159" s="15">
        <v>2230070000</v>
      </c>
      <c r="B10159" t="s">
        <v>11040</v>
      </c>
      <c r="C10159" t="s">
        <v>11429</v>
      </c>
      <c r="D10159" t="s">
        <v>11524</v>
      </c>
      <c r="E10159" t="s">
        <v>11047</v>
      </c>
      <c r="F10159" t="s">
        <v>11433</v>
      </c>
      <c r="G10159">
        <v>11</v>
      </c>
      <c r="H10159" t="s">
        <v>11044</v>
      </c>
      <c r="I10159" s="160" t="s">
        <v>3997</v>
      </c>
      <c r="J10159" t="s">
        <v>11448</v>
      </c>
      <c r="K10159" s="160" t="s">
        <v>4007</v>
      </c>
      <c r="L10159" t="s">
        <v>11525</v>
      </c>
    </row>
    <row r="10160" spans="1:12">
      <c r="A10160" s="15">
        <v>2230070110</v>
      </c>
      <c r="B10160" t="s">
        <v>11040</v>
      </c>
      <c r="C10160" t="s">
        <v>11429</v>
      </c>
      <c r="D10160" t="s">
        <v>11524</v>
      </c>
      <c r="E10160" t="s">
        <v>11051</v>
      </c>
      <c r="F10160" t="s">
        <v>11433</v>
      </c>
      <c r="G10160">
        <v>11</v>
      </c>
      <c r="H10160" t="s">
        <v>11044</v>
      </c>
      <c r="I10160" s="160" t="s">
        <v>3997</v>
      </c>
      <c r="J10160" t="s">
        <v>11448</v>
      </c>
      <c r="K10160" s="160" t="s">
        <v>4007</v>
      </c>
      <c r="L10160" t="s">
        <v>11525</v>
      </c>
    </row>
    <row r="10161" spans="1:12">
      <c r="A10161" s="15">
        <v>2230070111</v>
      </c>
      <c r="B10161" t="s">
        <v>11040</v>
      </c>
      <c r="C10161" t="s">
        <v>11429</v>
      </c>
      <c r="D10161" t="s">
        <v>11524</v>
      </c>
      <c r="E10161" t="s">
        <v>11052</v>
      </c>
      <c r="F10161" t="s">
        <v>11433</v>
      </c>
      <c r="G10161">
        <v>11</v>
      </c>
      <c r="H10161" t="s">
        <v>11044</v>
      </c>
      <c r="I10161" s="160" t="s">
        <v>3997</v>
      </c>
      <c r="J10161" t="s">
        <v>11448</v>
      </c>
      <c r="K10161" s="160" t="s">
        <v>4007</v>
      </c>
      <c r="L10161" t="s">
        <v>11525</v>
      </c>
    </row>
    <row r="10162" spans="1:12">
      <c r="A10162" s="15">
        <v>2230070112</v>
      </c>
      <c r="B10162" t="s">
        <v>11040</v>
      </c>
      <c r="C10162" t="s">
        <v>11429</v>
      </c>
      <c r="D10162" t="s">
        <v>11524</v>
      </c>
      <c r="E10162" t="s">
        <v>11053</v>
      </c>
      <c r="F10162" t="s">
        <v>11433</v>
      </c>
      <c r="G10162">
        <v>11</v>
      </c>
      <c r="H10162" t="s">
        <v>11044</v>
      </c>
      <c r="I10162" s="160" t="s">
        <v>3997</v>
      </c>
      <c r="J10162" t="s">
        <v>11448</v>
      </c>
      <c r="K10162" s="160" t="s">
        <v>4007</v>
      </c>
      <c r="L10162" t="s">
        <v>11525</v>
      </c>
    </row>
    <row r="10163" spans="1:12">
      <c r="A10163" s="15">
        <v>2230070113</v>
      </c>
      <c r="B10163" t="s">
        <v>11040</v>
      </c>
      <c r="C10163" t="s">
        <v>11429</v>
      </c>
      <c r="D10163" t="s">
        <v>11524</v>
      </c>
      <c r="E10163" t="s">
        <v>11054</v>
      </c>
      <c r="F10163" t="s">
        <v>11433</v>
      </c>
      <c r="G10163">
        <v>11</v>
      </c>
      <c r="H10163" t="s">
        <v>11044</v>
      </c>
      <c r="I10163" s="160" t="s">
        <v>3997</v>
      </c>
      <c r="J10163" t="s">
        <v>11448</v>
      </c>
      <c r="K10163" s="160" t="s">
        <v>4007</v>
      </c>
      <c r="L10163" t="s">
        <v>11525</v>
      </c>
    </row>
    <row r="10164" spans="1:12">
      <c r="A10164" s="15">
        <v>2230070114</v>
      </c>
      <c r="B10164" t="s">
        <v>11040</v>
      </c>
      <c r="C10164" t="s">
        <v>11429</v>
      </c>
      <c r="D10164" t="s">
        <v>11524</v>
      </c>
      <c r="E10164" t="s">
        <v>11055</v>
      </c>
      <c r="F10164" t="s">
        <v>11433</v>
      </c>
      <c r="G10164">
        <v>11</v>
      </c>
      <c r="H10164" t="s">
        <v>11044</v>
      </c>
      <c r="I10164" s="160" t="s">
        <v>3997</v>
      </c>
      <c r="J10164" t="s">
        <v>11448</v>
      </c>
      <c r="K10164" s="160" t="s">
        <v>4007</v>
      </c>
      <c r="L10164" t="s">
        <v>11525</v>
      </c>
    </row>
    <row r="10165" spans="1:12">
      <c r="A10165" s="15">
        <v>2230070130</v>
      </c>
      <c r="B10165" t="s">
        <v>11040</v>
      </c>
      <c r="C10165" t="s">
        <v>11429</v>
      </c>
      <c r="D10165" t="s">
        <v>11524</v>
      </c>
      <c r="E10165" t="s">
        <v>11064</v>
      </c>
      <c r="F10165" t="s">
        <v>11433</v>
      </c>
      <c r="G10165">
        <v>11</v>
      </c>
      <c r="H10165" t="s">
        <v>11044</v>
      </c>
      <c r="I10165" s="160" t="s">
        <v>3997</v>
      </c>
      <c r="J10165" t="s">
        <v>11448</v>
      </c>
      <c r="K10165" s="160" t="s">
        <v>4007</v>
      </c>
      <c r="L10165" t="s">
        <v>11525</v>
      </c>
    </row>
    <row r="10166" spans="1:12">
      <c r="A10166" s="15">
        <v>2230070131</v>
      </c>
      <c r="B10166" t="s">
        <v>11040</v>
      </c>
      <c r="C10166" t="s">
        <v>11429</v>
      </c>
      <c r="D10166" t="s">
        <v>11524</v>
      </c>
      <c r="E10166" t="s">
        <v>11065</v>
      </c>
      <c r="F10166" t="s">
        <v>11433</v>
      </c>
      <c r="G10166">
        <v>11</v>
      </c>
      <c r="H10166" t="s">
        <v>11044</v>
      </c>
      <c r="I10166" s="160" t="s">
        <v>3997</v>
      </c>
      <c r="J10166" t="s">
        <v>11448</v>
      </c>
      <c r="K10166" s="160" t="s">
        <v>4007</v>
      </c>
      <c r="L10166" t="s">
        <v>11525</v>
      </c>
    </row>
    <row r="10167" spans="1:12">
      <c r="A10167" s="15">
        <v>2230070132</v>
      </c>
      <c r="B10167" t="s">
        <v>11040</v>
      </c>
      <c r="C10167" t="s">
        <v>11429</v>
      </c>
      <c r="D10167" t="s">
        <v>11524</v>
      </c>
      <c r="E10167" t="s">
        <v>11066</v>
      </c>
      <c r="F10167" t="s">
        <v>11433</v>
      </c>
      <c r="G10167">
        <v>11</v>
      </c>
      <c r="H10167" t="s">
        <v>11044</v>
      </c>
      <c r="I10167" s="160" t="s">
        <v>3997</v>
      </c>
      <c r="J10167" t="s">
        <v>11448</v>
      </c>
      <c r="K10167" s="160" t="s">
        <v>4007</v>
      </c>
      <c r="L10167" t="s">
        <v>11525</v>
      </c>
    </row>
    <row r="10168" spans="1:12">
      <c r="A10168" s="15">
        <v>2230070133</v>
      </c>
      <c r="B10168" t="s">
        <v>11040</v>
      </c>
      <c r="C10168" t="s">
        <v>11429</v>
      </c>
      <c r="D10168" t="s">
        <v>11524</v>
      </c>
      <c r="E10168" t="s">
        <v>11067</v>
      </c>
      <c r="F10168" t="s">
        <v>11433</v>
      </c>
      <c r="G10168">
        <v>11</v>
      </c>
      <c r="H10168" t="s">
        <v>11044</v>
      </c>
      <c r="I10168" s="160" t="s">
        <v>3997</v>
      </c>
      <c r="J10168" t="s">
        <v>11448</v>
      </c>
      <c r="K10168" s="160" t="s">
        <v>4007</v>
      </c>
      <c r="L10168" t="s">
        <v>11525</v>
      </c>
    </row>
    <row r="10169" spans="1:12">
      <c r="A10169" s="15">
        <v>2230070134</v>
      </c>
      <c r="B10169" t="s">
        <v>11040</v>
      </c>
      <c r="C10169" t="s">
        <v>11429</v>
      </c>
      <c r="D10169" t="s">
        <v>11524</v>
      </c>
      <c r="E10169" t="s">
        <v>11068</v>
      </c>
      <c r="F10169" t="s">
        <v>11433</v>
      </c>
      <c r="G10169">
        <v>11</v>
      </c>
      <c r="H10169" t="s">
        <v>11044</v>
      </c>
      <c r="I10169" s="160" t="s">
        <v>3997</v>
      </c>
      <c r="J10169" t="s">
        <v>11448</v>
      </c>
      <c r="K10169" s="160" t="s">
        <v>4007</v>
      </c>
      <c r="L10169" t="s">
        <v>11525</v>
      </c>
    </row>
    <row r="10170" spans="1:12">
      <c r="A10170" s="15">
        <v>2230070150</v>
      </c>
      <c r="B10170" t="s">
        <v>11040</v>
      </c>
      <c r="C10170" t="s">
        <v>11429</v>
      </c>
      <c r="D10170" t="s">
        <v>11524</v>
      </c>
      <c r="E10170" t="s">
        <v>11077</v>
      </c>
      <c r="F10170" t="s">
        <v>11433</v>
      </c>
      <c r="G10170">
        <v>11</v>
      </c>
      <c r="H10170" t="s">
        <v>11044</v>
      </c>
      <c r="I10170" s="160" t="s">
        <v>3997</v>
      </c>
      <c r="J10170" t="s">
        <v>11448</v>
      </c>
      <c r="K10170" s="160" t="s">
        <v>4007</v>
      </c>
      <c r="L10170" t="s">
        <v>11525</v>
      </c>
    </row>
    <row r="10171" spans="1:12">
      <c r="A10171" s="15">
        <v>2230070151</v>
      </c>
      <c r="B10171" t="s">
        <v>11040</v>
      </c>
      <c r="C10171" t="s">
        <v>11429</v>
      </c>
      <c r="D10171" t="s">
        <v>11524</v>
      </c>
      <c r="E10171" t="s">
        <v>11078</v>
      </c>
      <c r="F10171" t="s">
        <v>11433</v>
      </c>
      <c r="G10171">
        <v>11</v>
      </c>
      <c r="H10171" t="s">
        <v>11044</v>
      </c>
      <c r="I10171" s="160" t="s">
        <v>3997</v>
      </c>
      <c r="J10171" t="s">
        <v>11448</v>
      </c>
      <c r="K10171" s="160" t="s">
        <v>4007</v>
      </c>
      <c r="L10171" t="s">
        <v>11525</v>
      </c>
    </row>
    <row r="10172" spans="1:12">
      <c r="A10172" s="15">
        <v>2230070152</v>
      </c>
      <c r="B10172" t="s">
        <v>11040</v>
      </c>
      <c r="C10172" t="s">
        <v>11429</v>
      </c>
      <c r="D10172" t="s">
        <v>11524</v>
      </c>
      <c r="E10172" t="s">
        <v>11079</v>
      </c>
      <c r="F10172" t="s">
        <v>11433</v>
      </c>
      <c r="G10172">
        <v>11</v>
      </c>
      <c r="H10172" t="s">
        <v>11044</v>
      </c>
      <c r="I10172" s="160" t="s">
        <v>3997</v>
      </c>
      <c r="J10172" t="s">
        <v>11448</v>
      </c>
      <c r="K10172" s="160" t="s">
        <v>4007</v>
      </c>
      <c r="L10172" t="s">
        <v>11525</v>
      </c>
    </row>
    <row r="10173" spans="1:12">
      <c r="A10173" s="15">
        <v>2230070153</v>
      </c>
      <c r="B10173" t="s">
        <v>11040</v>
      </c>
      <c r="C10173" t="s">
        <v>11429</v>
      </c>
      <c r="D10173" t="s">
        <v>11524</v>
      </c>
      <c r="E10173" t="s">
        <v>11080</v>
      </c>
      <c r="F10173" t="s">
        <v>11433</v>
      </c>
      <c r="G10173">
        <v>11</v>
      </c>
      <c r="H10173" t="s">
        <v>11044</v>
      </c>
      <c r="I10173" s="160" t="s">
        <v>3997</v>
      </c>
      <c r="J10173" t="s">
        <v>11448</v>
      </c>
      <c r="K10173" s="160" t="s">
        <v>4007</v>
      </c>
      <c r="L10173" t="s">
        <v>11525</v>
      </c>
    </row>
    <row r="10174" spans="1:12">
      <c r="A10174" s="15">
        <v>2230070154</v>
      </c>
      <c r="B10174" t="s">
        <v>11040</v>
      </c>
      <c r="C10174" t="s">
        <v>11429</v>
      </c>
      <c r="D10174" t="s">
        <v>11524</v>
      </c>
      <c r="E10174" t="s">
        <v>11081</v>
      </c>
      <c r="F10174" t="s">
        <v>11433</v>
      </c>
      <c r="G10174">
        <v>11</v>
      </c>
      <c r="H10174" t="s">
        <v>11044</v>
      </c>
      <c r="I10174" s="160" t="s">
        <v>3997</v>
      </c>
      <c r="J10174" t="s">
        <v>11448</v>
      </c>
      <c r="K10174" s="160" t="s">
        <v>4007</v>
      </c>
      <c r="L10174" t="s">
        <v>11525</v>
      </c>
    </row>
    <row r="10175" spans="1:12">
      <c r="A10175" s="15">
        <v>2230070170</v>
      </c>
      <c r="B10175" t="s">
        <v>11040</v>
      </c>
      <c r="C10175" t="s">
        <v>11429</v>
      </c>
      <c r="D10175" t="s">
        <v>11524</v>
      </c>
      <c r="E10175" t="s">
        <v>11090</v>
      </c>
      <c r="F10175" t="s">
        <v>11433</v>
      </c>
      <c r="G10175">
        <v>11</v>
      </c>
      <c r="H10175" t="s">
        <v>11044</v>
      </c>
      <c r="I10175" s="160" t="s">
        <v>3997</v>
      </c>
      <c r="J10175" t="s">
        <v>11448</v>
      </c>
      <c r="K10175" s="160" t="s">
        <v>4007</v>
      </c>
      <c r="L10175" t="s">
        <v>11525</v>
      </c>
    </row>
    <row r="10176" spans="1:12">
      <c r="A10176" s="15">
        <v>2230070171</v>
      </c>
      <c r="B10176" t="s">
        <v>11040</v>
      </c>
      <c r="C10176" t="s">
        <v>11429</v>
      </c>
      <c r="D10176" t="s">
        <v>11524</v>
      </c>
      <c r="E10176" t="s">
        <v>11091</v>
      </c>
      <c r="F10176" t="s">
        <v>11433</v>
      </c>
      <c r="G10176">
        <v>11</v>
      </c>
      <c r="H10176" t="s">
        <v>11044</v>
      </c>
      <c r="I10176" s="160" t="s">
        <v>3997</v>
      </c>
      <c r="J10176" t="s">
        <v>11448</v>
      </c>
      <c r="K10176" s="160" t="s">
        <v>4007</v>
      </c>
      <c r="L10176" t="s">
        <v>11525</v>
      </c>
    </row>
    <row r="10177" spans="1:12">
      <c r="A10177" s="15">
        <v>2230070172</v>
      </c>
      <c r="B10177" t="s">
        <v>11040</v>
      </c>
      <c r="C10177" t="s">
        <v>11429</v>
      </c>
      <c r="D10177" t="s">
        <v>11524</v>
      </c>
      <c r="E10177" t="s">
        <v>11092</v>
      </c>
      <c r="F10177" t="s">
        <v>11433</v>
      </c>
      <c r="G10177">
        <v>11</v>
      </c>
      <c r="H10177" t="s">
        <v>11044</v>
      </c>
      <c r="I10177" s="160" t="s">
        <v>3997</v>
      </c>
      <c r="J10177" t="s">
        <v>11448</v>
      </c>
      <c r="K10177" s="160" t="s">
        <v>4007</v>
      </c>
      <c r="L10177" t="s">
        <v>11525</v>
      </c>
    </row>
    <row r="10178" spans="1:12">
      <c r="A10178" s="15">
        <v>2230070173</v>
      </c>
      <c r="B10178" t="s">
        <v>11040</v>
      </c>
      <c r="C10178" t="s">
        <v>11429</v>
      </c>
      <c r="D10178" t="s">
        <v>11524</v>
      </c>
      <c r="E10178" t="s">
        <v>11093</v>
      </c>
      <c r="F10178" t="s">
        <v>11433</v>
      </c>
      <c r="G10178">
        <v>11</v>
      </c>
      <c r="H10178" t="s">
        <v>11044</v>
      </c>
      <c r="I10178" s="160" t="s">
        <v>3997</v>
      </c>
      <c r="J10178" t="s">
        <v>11448</v>
      </c>
      <c r="K10178" s="160" t="s">
        <v>4007</v>
      </c>
      <c r="L10178" t="s">
        <v>11525</v>
      </c>
    </row>
    <row r="10179" spans="1:12">
      <c r="A10179" s="15">
        <v>2230070174</v>
      </c>
      <c r="B10179" t="s">
        <v>11040</v>
      </c>
      <c r="C10179" t="s">
        <v>11429</v>
      </c>
      <c r="D10179" t="s">
        <v>11524</v>
      </c>
      <c r="E10179" t="s">
        <v>11094</v>
      </c>
      <c r="F10179" t="s">
        <v>11433</v>
      </c>
      <c r="G10179">
        <v>11</v>
      </c>
      <c r="H10179" t="s">
        <v>11044</v>
      </c>
      <c r="I10179" s="160" t="s">
        <v>3997</v>
      </c>
      <c r="J10179" t="s">
        <v>11448</v>
      </c>
      <c r="K10179" s="160" t="s">
        <v>4007</v>
      </c>
      <c r="L10179" t="s">
        <v>11525</v>
      </c>
    </row>
    <row r="10180" spans="1:12">
      <c r="A10180" s="15">
        <v>2230070190</v>
      </c>
      <c r="B10180" t="s">
        <v>11040</v>
      </c>
      <c r="C10180" t="s">
        <v>11429</v>
      </c>
      <c r="D10180" t="s">
        <v>11524</v>
      </c>
      <c r="E10180" t="s">
        <v>11103</v>
      </c>
      <c r="F10180" t="s">
        <v>11433</v>
      </c>
      <c r="G10180">
        <v>11</v>
      </c>
      <c r="H10180" t="s">
        <v>11044</v>
      </c>
      <c r="I10180" s="160" t="s">
        <v>3997</v>
      </c>
      <c r="J10180" t="s">
        <v>11448</v>
      </c>
      <c r="K10180" s="160" t="s">
        <v>4007</v>
      </c>
      <c r="L10180" t="s">
        <v>11525</v>
      </c>
    </row>
    <row r="10181" spans="1:12">
      <c r="A10181" s="15">
        <v>2230070191</v>
      </c>
      <c r="B10181" t="s">
        <v>11040</v>
      </c>
      <c r="C10181" t="s">
        <v>11429</v>
      </c>
      <c r="D10181" t="s">
        <v>11524</v>
      </c>
      <c r="E10181" t="s">
        <v>11104</v>
      </c>
      <c r="F10181" t="s">
        <v>11433</v>
      </c>
      <c r="G10181">
        <v>11</v>
      </c>
      <c r="H10181" t="s">
        <v>11044</v>
      </c>
      <c r="I10181" s="160" t="s">
        <v>3997</v>
      </c>
      <c r="J10181" t="s">
        <v>11448</v>
      </c>
      <c r="K10181" s="160" t="s">
        <v>4007</v>
      </c>
      <c r="L10181" t="s">
        <v>11525</v>
      </c>
    </row>
    <row r="10182" spans="1:12">
      <c r="A10182" s="15">
        <v>2230070192</v>
      </c>
      <c r="B10182" t="s">
        <v>11040</v>
      </c>
      <c r="C10182" t="s">
        <v>11429</v>
      </c>
      <c r="D10182" t="s">
        <v>11524</v>
      </c>
      <c r="E10182" t="s">
        <v>11105</v>
      </c>
      <c r="F10182" t="s">
        <v>11433</v>
      </c>
      <c r="G10182">
        <v>11</v>
      </c>
      <c r="H10182" t="s">
        <v>11044</v>
      </c>
      <c r="I10182" s="160" t="s">
        <v>3997</v>
      </c>
      <c r="J10182" t="s">
        <v>11448</v>
      </c>
      <c r="K10182" s="160" t="s">
        <v>4007</v>
      </c>
      <c r="L10182" t="s">
        <v>11525</v>
      </c>
    </row>
    <row r="10183" spans="1:12">
      <c r="A10183" s="15">
        <v>2230070193</v>
      </c>
      <c r="B10183" t="s">
        <v>11040</v>
      </c>
      <c r="C10183" t="s">
        <v>11429</v>
      </c>
      <c r="D10183" t="s">
        <v>11524</v>
      </c>
      <c r="E10183" t="s">
        <v>11106</v>
      </c>
      <c r="F10183" t="s">
        <v>11433</v>
      </c>
      <c r="G10183">
        <v>11</v>
      </c>
      <c r="H10183" t="s">
        <v>11044</v>
      </c>
      <c r="I10183" s="160" t="s">
        <v>3997</v>
      </c>
      <c r="J10183" t="s">
        <v>11448</v>
      </c>
      <c r="K10183" s="160" t="s">
        <v>4007</v>
      </c>
      <c r="L10183" t="s">
        <v>11525</v>
      </c>
    </row>
    <row r="10184" spans="1:12">
      <c r="A10184" s="15">
        <v>2230070194</v>
      </c>
      <c r="B10184" t="s">
        <v>11040</v>
      </c>
      <c r="C10184" t="s">
        <v>11429</v>
      </c>
      <c r="D10184" t="s">
        <v>11524</v>
      </c>
      <c r="E10184" t="s">
        <v>11107</v>
      </c>
      <c r="F10184" t="s">
        <v>11433</v>
      </c>
      <c r="G10184">
        <v>11</v>
      </c>
      <c r="H10184" t="s">
        <v>11044</v>
      </c>
      <c r="I10184" s="160" t="s">
        <v>3997</v>
      </c>
      <c r="J10184" t="s">
        <v>11448</v>
      </c>
      <c r="K10184" s="160" t="s">
        <v>4007</v>
      </c>
      <c r="L10184" t="s">
        <v>11525</v>
      </c>
    </row>
    <row r="10185" spans="1:12">
      <c r="A10185" s="15">
        <v>2230070210</v>
      </c>
      <c r="B10185" t="s">
        <v>11040</v>
      </c>
      <c r="C10185" t="s">
        <v>11429</v>
      </c>
      <c r="D10185" t="s">
        <v>11524</v>
      </c>
      <c r="E10185" t="s">
        <v>11116</v>
      </c>
      <c r="F10185" t="s">
        <v>11433</v>
      </c>
      <c r="G10185">
        <v>11</v>
      </c>
      <c r="H10185" t="s">
        <v>11044</v>
      </c>
      <c r="I10185" s="160" t="s">
        <v>3997</v>
      </c>
      <c r="J10185" t="s">
        <v>11448</v>
      </c>
      <c r="K10185" s="160" t="s">
        <v>4007</v>
      </c>
      <c r="L10185" t="s">
        <v>11525</v>
      </c>
    </row>
    <row r="10186" spans="1:12">
      <c r="A10186" s="15">
        <v>2230070211</v>
      </c>
      <c r="B10186" t="s">
        <v>11040</v>
      </c>
      <c r="C10186" t="s">
        <v>11429</v>
      </c>
      <c r="D10186" t="s">
        <v>11524</v>
      </c>
      <c r="E10186" t="s">
        <v>11117</v>
      </c>
      <c r="F10186" t="s">
        <v>11433</v>
      </c>
      <c r="G10186">
        <v>11</v>
      </c>
      <c r="H10186" t="s">
        <v>11044</v>
      </c>
      <c r="I10186" s="160" t="s">
        <v>3997</v>
      </c>
      <c r="J10186" t="s">
        <v>11448</v>
      </c>
      <c r="K10186" s="160" t="s">
        <v>4007</v>
      </c>
      <c r="L10186" t="s">
        <v>11525</v>
      </c>
    </row>
    <row r="10187" spans="1:12">
      <c r="A10187" s="15">
        <v>2230070212</v>
      </c>
      <c r="B10187" t="s">
        <v>11040</v>
      </c>
      <c r="C10187" t="s">
        <v>11429</v>
      </c>
      <c r="D10187" t="s">
        <v>11524</v>
      </c>
      <c r="E10187" t="s">
        <v>11118</v>
      </c>
      <c r="F10187" t="s">
        <v>11433</v>
      </c>
      <c r="G10187">
        <v>11</v>
      </c>
      <c r="H10187" t="s">
        <v>11044</v>
      </c>
      <c r="I10187" s="160" t="s">
        <v>3997</v>
      </c>
      <c r="J10187" t="s">
        <v>11448</v>
      </c>
      <c r="K10187" s="160" t="s">
        <v>4007</v>
      </c>
      <c r="L10187" t="s">
        <v>11525</v>
      </c>
    </row>
    <row r="10188" spans="1:12">
      <c r="A10188" s="15">
        <v>2230070213</v>
      </c>
      <c r="B10188" t="s">
        <v>11040</v>
      </c>
      <c r="C10188" t="s">
        <v>11429</v>
      </c>
      <c r="D10188" t="s">
        <v>11524</v>
      </c>
      <c r="E10188" t="s">
        <v>11119</v>
      </c>
      <c r="F10188" t="s">
        <v>11433</v>
      </c>
      <c r="G10188">
        <v>11</v>
      </c>
      <c r="H10188" t="s">
        <v>11044</v>
      </c>
      <c r="I10188" s="160" t="s">
        <v>3997</v>
      </c>
      <c r="J10188" t="s">
        <v>11448</v>
      </c>
      <c r="K10188" s="160" t="s">
        <v>4007</v>
      </c>
      <c r="L10188" t="s">
        <v>11525</v>
      </c>
    </row>
    <row r="10189" spans="1:12">
      <c r="A10189" s="15">
        <v>2230070214</v>
      </c>
      <c r="B10189" t="s">
        <v>11040</v>
      </c>
      <c r="C10189" t="s">
        <v>11429</v>
      </c>
      <c r="D10189" t="s">
        <v>11524</v>
      </c>
      <c r="E10189" t="s">
        <v>11120</v>
      </c>
      <c r="F10189" t="s">
        <v>11433</v>
      </c>
      <c r="G10189">
        <v>11</v>
      </c>
      <c r="H10189" t="s">
        <v>11044</v>
      </c>
      <c r="I10189" s="160" t="s">
        <v>3997</v>
      </c>
      <c r="J10189" t="s">
        <v>11448</v>
      </c>
      <c r="K10189" s="160" t="s">
        <v>4007</v>
      </c>
      <c r="L10189" t="s">
        <v>11525</v>
      </c>
    </row>
    <row r="10190" spans="1:12">
      <c r="A10190" s="15">
        <v>2230070230</v>
      </c>
      <c r="B10190" t="s">
        <v>11040</v>
      </c>
      <c r="C10190" t="s">
        <v>11429</v>
      </c>
      <c r="D10190" t="s">
        <v>11524</v>
      </c>
      <c r="E10190" t="s">
        <v>11129</v>
      </c>
      <c r="F10190" t="s">
        <v>11433</v>
      </c>
      <c r="G10190">
        <v>11</v>
      </c>
      <c r="H10190" t="s">
        <v>11044</v>
      </c>
      <c r="I10190" s="160" t="s">
        <v>3997</v>
      </c>
      <c r="J10190" t="s">
        <v>11448</v>
      </c>
      <c r="K10190" s="160" t="s">
        <v>4007</v>
      </c>
      <c r="L10190" t="s">
        <v>11525</v>
      </c>
    </row>
    <row r="10191" spans="1:12">
      <c r="A10191" s="15">
        <v>2230070231</v>
      </c>
      <c r="B10191" t="s">
        <v>11040</v>
      </c>
      <c r="C10191" t="s">
        <v>11429</v>
      </c>
      <c r="D10191" t="s">
        <v>11524</v>
      </c>
      <c r="E10191" t="s">
        <v>11130</v>
      </c>
      <c r="F10191" t="s">
        <v>11433</v>
      </c>
      <c r="G10191">
        <v>11</v>
      </c>
      <c r="H10191" t="s">
        <v>11044</v>
      </c>
      <c r="I10191" s="160" t="s">
        <v>3997</v>
      </c>
      <c r="J10191" t="s">
        <v>11448</v>
      </c>
      <c r="K10191" s="160" t="s">
        <v>4007</v>
      </c>
      <c r="L10191" t="s">
        <v>11525</v>
      </c>
    </row>
    <row r="10192" spans="1:12">
      <c r="A10192" s="15">
        <v>2230070232</v>
      </c>
      <c r="B10192" t="s">
        <v>11040</v>
      </c>
      <c r="C10192" t="s">
        <v>11429</v>
      </c>
      <c r="D10192" t="s">
        <v>11524</v>
      </c>
      <c r="E10192" t="s">
        <v>11131</v>
      </c>
      <c r="F10192" t="s">
        <v>11433</v>
      </c>
      <c r="G10192">
        <v>11</v>
      </c>
      <c r="H10192" t="s">
        <v>11044</v>
      </c>
      <c r="I10192" s="160" t="s">
        <v>3997</v>
      </c>
      <c r="J10192" t="s">
        <v>11448</v>
      </c>
      <c r="K10192" s="160" t="s">
        <v>4007</v>
      </c>
      <c r="L10192" t="s">
        <v>11525</v>
      </c>
    </row>
    <row r="10193" spans="1:12">
      <c r="A10193" s="15">
        <v>2230070233</v>
      </c>
      <c r="B10193" t="s">
        <v>11040</v>
      </c>
      <c r="C10193" t="s">
        <v>11429</v>
      </c>
      <c r="D10193" t="s">
        <v>11524</v>
      </c>
      <c r="E10193" t="s">
        <v>11132</v>
      </c>
      <c r="F10193" t="s">
        <v>11433</v>
      </c>
      <c r="G10193">
        <v>11</v>
      </c>
      <c r="H10193" t="s">
        <v>11044</v>
      </c>
      <c r="I10193" s="160" t="s">
        <v>3997</v>
      </c>
      <c r="J10193" t="s">
        <v>11448</v>
      </c>
      <c r="K10193" s="160" t="s">
        <v>4007</v>
      </c>
      <c r="L10193" t="s">
        <v>11525</v>
      </c>
    </row>
    <row r="10194" spans="1:12">
      <c r="A10194" s="15">
        <v>2230070234</v>
      </c>
      <c r="B10194" t="s">
        <v>11040</v>
      </c>
      <c r="C10194" t="s">
        <v>11429</v>
      </c>
      <c r="D10194" t="s">
        <v>11524</v>
      </c>
      <c r="E10194" t="s">
        <v>11133</v>
      </c>
      <c r="F10194" t="s">
        <v>11433</v>
      </c>
      <c r="G10194">
        <v>11</v>
      </c>
      <c r="H10194" t="s">
        <v>11044</v>
      </c>
      <c r="I10194" s="160" t="s">
        <v>3997</v>
      </c>
      <c r="J10194" t="s">
        <v>11448</v>
      </c>
      <c r="K10194" s="160" t="s">
        <v>4007</v>
      </c>
      <c r="L10194" t="s">
        <v>11525</v>
      </c>
    </row>
    <row r="10195" spans="1:12">
      <c r="A10195" s="15">
        <v>2230070250</v>
      </c>
      <c r="B10195" t="s">
        <v>11040</v>
      </c>
      <c r="C10195" t="s">
        <v>11429</v>
      </c>
      <c r="D10195" t="s">
        <v>11524</v>
      </c>
      <c r="E10195" t="s">
        <v>11142</v>
      </c>
      <c r="F10195" t="s">
        <v>11433</v>
      </c>
      <c r="G10195">
        <v>11</v>
      </c>
      <c r="H10195" t="s">
        <v>11044</v>
      </c>
      <c r="I10195" s="160" t="s">
        <v>3997</v>
      </c>
      <c r="J10195" t="s">
        <v>11448</v>
      </c>
      <c r="K10195" s="160" t="s">
        <v>4007</v>
      </c>
      <c r="L10195" t="s">
        <v>11525</v>
      </c>
    </row>
    <row r="10196" spans="1:12">
      <c r="A10196" s="15">
        <v>2230070251</v>
      </c>
      <c r="B10196" t="s">
        <v>11040</v>
      </c>
      <c r="C10196" t="s">
        <v>11429</v>
      </c>
      <c r="D10196" t="s">
        <v>11524</v>
      </c>
      <c r="E10196" t="s">
        <v>11143</v>
      </c>
      <c r="F10196" t="s">
        <v>11433</v>
      </c>
      <c r="G10196">
        <v>11</v>
      </c>
      <c r="H10196" t="s">
        <v>11044</v>
      </c>
      <c r="I10196" s="160" t="s">
        <v>3997</v>
      </c>
      <c r="J10196" t="s">
        <v>11448</v>
      </c>
      <c r="K10196" s="160" t="s">
        <v>4007</v>
      </c>
      <c r="L10196" t="s">
        <v>11525</v>
      </c>
    </row>
    <row r="10197" spans="1:12">
      <c r="A10197" s="15">
        <v>2230070252</v>
      </c>
      <c r="B10197" t="s">
        <v>11040</v>
      </c>
      <c r="C10197" t="s">
        <v>11429</v>
      </c>
      <c r="D10197" t="s">
        <v>11524</v>
      </c>
      <c r="E10197" t="s">
        <v>11144</v>
      </c>
      <c r="F10197" t="s">
        <v>11433</v>
      </c>
      <c r="G10197">
        <v>11</v>
      </c>
      <c r="H10197" t="s">
        <v>11044</v>
      </c>
      <c r="I10197" s="160" t="s">
        <v>3997</v>
      </c>
      <c r="J10197" t="s">
        <v>11448</v>
      </c>
      <c r="K10197" s="160" t="s">
        <v>4007</v>
      </c>
      <c r="L10197" t="s">
        <v>11525</v>
      </c>
    </row>
    <row r="10198" spans="1:12">
      <c r="A10198" s="15">
        <v>2230070253</v>
      </c>
      <c r="B10198" t="s">
        <v>11040</v>
      </c>
      <c r="C10198" t="s">
        <v>11429</v>
      </c>
      <c r="D10198" t="s">
        <v>11524</v>
      </c>
      <c r="E10198" t="s">
        <v>11145</v>
      </c>
      <c r="F10198" t="s">
        <v>11433</v>
      </c>
      <c r="G10198">
        <v>11</v>
      </c>
      <c r="H10198" t="s">
        <v>11044</v>
      </c>
      <c r="I10198" s="160" t="s">
        <v>3997</v>
      </c>
      <c r="J10198" t="s">
        <v>11448</v>
      </c>
      <c r="K10198" s="160" t="s">
        <v>4007</v>
      </c>
      <c r="L10198" t="s">
        <v>11525</v>
      </c>
    </row>
    <row r="10199" spans="1:12">
      <c r="A10199" s="15">
        <v>2230070254</v>
      </c>
      <c r="B10199" t="s">
        <v>11040</v>
      </c>
      <c r="C10199" t="s">
        <v>11429</v>
      </c>
      <c r="D10199" t="s">
        <v>11524</v>
      </c>
      <c r="E10199" t="s">
        <v>11146</v>
      </c>
      <c r="F10199" t="s">
        <v>11433</v>
      </c>
      <c r="G10199">
        <v>11</v>
      </c>
      <c r="H10199" t="s">
        <v>11044</v>
      </c>
      <c r="I10199" s="160" t="s">
        <v>3997</v>
      </c>
      <c r="J10199" t="s">
        <v>11448</v>
      </c>
      <c r="K10199" s="160" t="s">
        <v>4007</v>
      </c>
      <c r="L10199" t="s">
        <v>11525</v>
      </c>
    </row>
    <row r="10200" spans="1:12">
      <c r="A10200" s="15">
        <v>2230070270</v>
      </c>
      <c r="B10200" t="s">
        <v>11040</v>
      </c>
      <c r="C10200" t="s">
        <v>11429</v>
      </c>
      <c r="D10200" t="s">
        <v>11524</v>
      </c>
      <c r="E10200" t="s">
        <v>11155</v>
      </c>
      <c r="F10200" t="s">
        <v>11433</v>
      </c>
      <c r="G10200">
        <v>11</v>
      </c>
      <c r="H10200" t="s">
        <v>11044</v>
      </c>
      <c r="I10200" s="160" t="s">
        <v>3997</v>
      </c>
      <c r="J10200" t="s">
        <v>11448</v>
      </c>
      <c r="K10200" s="160" t="s">
        <v>4007</v>
      </c>
      <c r="L10200" t="s">
        <v>11525</v>
      </c>
    </row>
    <row r="10201" spans="1:12">
      <c r="A10201" s="15">
        <v>2230070271</v>
      </c>
      <c r="B10201" t="s">
        <v>11040</v>
      </c>
      <c r="C10201" t="s">
        <v>11429</v>
      </c>
      <c r="D10201" t="s">
        <v>11524</v>
      </c>
      <c r="E10201" t="s">
        <v>11156</v>
      </c>
      <c r="F10201" t="s">
        <v>11433</v>
      </c>
      <c r="G10201">
        <v>11</v>
      </c>
      <c r="H10201" t="s">
        <v>11044</v>
      </c>
      <c r="I10201" s="160" t="s">
        <v>3997</v>
      </c>
      <c r="J10201" t="s">
        <v>11448</v>
      </c>
      <c r="K10201" s="160" t="s">
        <v>4007</v>
      </c>
      <c r="L10201" t="s">
        <v>11525</v>
      </c>
    </row>
    <row r="10202" spans="1:12">
      <c r="A10202" s="15">
        <v>2230070272</v>
      </c>
      <c r="B10202" t="s">
        <v>11040</v>
      </c>
      <c r="C10202" t="s">
        <v>11429</v>
      </c>
      <c r="D10202" t="s">
        <v>11524</v>
      </c>
      <c r="E10202" t="s">
        <v>11157</v>
      </c>
      <c r="F10202" t="s">
        <v>11433</v>
      </c>
      <c r="G10202">
        <v>11</v>
      </c>
      <c r="H10202" t="s">
        <v>11044</v>
      </c>
      <c r="I10202" s="160" t="s">
        <v>3997</v>
      </c>
      <c r="J10202" t="s">
        <v>11448</v>
      </c>
      <c r="K10202" s="160" t="s">
        <v>4007</v>
      </c>
      <c r="L10202" t="s">
        <v>11525</v>
      </c>
    </row>
    <row r="10203" spans="1:12">
      <c r="A10203" s="15">
        <v>2230070273</v>
      </c>
      <c r="B10203" t="s">
        <v>11040</v>
      </c>
      <c r="C10203" t="s">
        <v>11429</v>
      </c>
      <c r="D10203" t="s">
        <v>11524</v>
      </c>
      <c r="E10203" t="s">
        <v>11158</v>
      </c>
      <c r="F10203" t="s">
        <v>11433</v>
      </c>
      <c r="G10203">
        <v>11</v>
      </c>
      <c r="H10203" t="s">
        <v>11044</v>
      </c>
      <c r="I10203" s="160" t="s">
        <v>3997</v>
      </c>
      <c r="J10203" t="s">
        <v>11448</v>
      </c>
      <c r="K10203" s="160" t="s">
        <v>4007</v>
      </c>
      <c r="L10203" t="s">
        <v>11525</v>
      </c>
    </row>
    <row r="10204" spans="1:12">
      <c r="A10204" s="15">
        <v>2230070274</v>
      </c>
      <c r="B10204" t="s">
        <v>11040</v>
      </c>
      <c r="C10204" t="s">
        <v>11429</v>
      </c>
      <c r="D10204" t="s">
        <v>11524</v>
      </c>
      <c r="E10204" t="s">
        <v>11159</v>
      </c>
      <c r="F10204" t="s">
        <v>11433</v>
      </c>
      <c r="G10204">
        <v>11</v>
      </c>
      <c r="H10204" t="s">
        <v>11044</v>
      </c>
      <c r="I10204" s="160" t="s">
        <v>3997</v>
      </c>
      <c r="J10204" t="s">
        <v>11448</v>
      </c>
      <c r="K10204" s="160" t="s">
        <v>4007</v>
      </c>
      <c r="L10204" t="s">
        <v>11525</v>
      </c>
    </row>
    <row r="10205" spans="1:12">
      <c r="A10205" s="15">
        <v>2230070290</v>
      </c>
      <c r="B10205" t="s">
        <v>11040</v>
      </c>
      <c r="C10205" t="s">
        <v>11429</v>
      </c>
      <c r="D10205" t="s">
        <v>11524</v>
      </c>
      <c r="E10205" t="s">
        <v>11168</v>
      </c>
      <c r="F10205" t="s">
        <v>11433</v>
      </c>
      <c r="G10205">
        <v>11</v>
      </c>
      <c r="H10205" t="s">
        <v>11044</v>
      </c>
      <c r="I10205" s="160" t="s">
        <v>3997</v>
      </c>
      <c r="J10205" t="s">
        <v>11448</v>
      </c>
      <c r="K10205" s="160" t="s">
        <v>4007</v>
      </c>
      <c r="L10205" t="s">
        <v>11525</v>
      </c>
    </row>
    <row r="10206" spans="1:12">
      <c r="A10206" s="15">
        <v>2230070291</v>
      </c>
      <c r="B10206" t="s">
        <v>11040</v>
      </c>
      <c r="C10206" t="s">
        <v>11429</v>
      </c>
      <c r="D10206" t="s">
        <v>11524</v>
      </c>
      <c r="E10206" t="s">
        <v>11169</v>
      </c>
      <c r="F10206" t="s">
        <v>11433</v>
      </c>
      <c r="G10206">
        <v>11</v>
      </c>
      <c r="H10206" t="s">
        <v>11044</v>
      </c>
      <c r="I10206" s="160" t="s">
        <v>3997</v>
      </c>
      <c r="J10206" t="s">
        <v>11448</v>
      </c>
      <c r="K10206" s="160" t="s">
        <v>4007</v>
      </c>
      <c r="L10206" t="s">
        <v>11525</v>
      </c>
    </row>
    <row r="10207" spans="1:12">
      <c r="A10207" s="15">
        <v>2230070292</v>
      </c>
      <c r="B10207" t="s">
        <v>11040</v>
      </c>
      <c r="C10207" t="s">
        <v>11429</v>
      </c>
      <c r="D10207" t="s">
        <v>11524</v>
      </c>
      <c r="E10207" t="s">
        <v>11170</v>
      </c>
      <c r="F10207" t="s">
        <v>11433</v>
      </c>
      <c r="G10207">
        <v>11</v>
      </c>
      <c r="H10207" t="s">
        <v>11044</v>
      </c>
      <c r="I10207" s="160" t="s">
        <v>3997</v>
      </c>
      <c r="J10207" t="s">
        <v>11448</v>
      </c>
      <c r="K10207" s="160" t="s">
        <v>4007</v>
      </c>
      <c r="L10207" t="s">
        <v>11525</v>
      </c>
    </row>
    <row r="10208" spans="1:12">
      <c r="A10208" s="15">
        <v>2230070293</v>
      </c>
      <c r="B10208" t="s">
        <v>11040</v>
      </c>
      <c r="C10208" t="s">
        <v>11429</v>
      </c>
      <c r="D10208" t="s">
        <v>11524</v>
      </c>
      <c r="E10208" t="s">
        <v>11171</v>
      </c>
      <c r="F10208" t="s">
        <v>11433</v>
      </c>
      <c r="G10208">
        <v>11</v>
      </c>
      <c r="H10208" t="s">
        <v>11044</v>
      </c>
      <c r="I10208" s="160" t="s">
        <v>3997</v>
      </c>
      <c r="J10208" t="s">
        <v>11448</v>
      </c>
      <c r="K10208" s="160" t="s">
        <v>4007</v>
      </c>
      <c r="L10208" t="s">
        <v>11525</v>
      </c>
    </row>
    <row r="10209" spans="1:12">
      <c r="A10209" s="15">
        <v>2230070294</v>
      </c>
      <c r="B10209" t="s">
        <v>11040</v>
      </c>
      <c r="C10209" t="s">
        <v>11429</v>
      </c>
      <c r="D10209" t="s">
        <v>11524</v>
      </c>
      <c r="E10209" t="s">
        <v>11172</v>
      </c>
      <c r="F10209" t="s">
        <v>11433</v>
      </c>
      <c r="G10209">
        <v>11</v>
      </c>
      <c r="H10209" t="s">
        <v>11044</v>
      </c>
      <c r="I10209" s="160" t="s">
        <v>3997</v>
      </c>
      <c r="J10209" t="s">
        <v>11448</v>
      </c>
      <c r="K10209" s="160" t="s">
        <v>4007</v>
      </c>
      <c r="L10209" t="s">
        <v>11525</v>
      </c>
    </row>
    <row r="10210" spans="1:12">
      <c r="A10210" s="15">
        <v>2230070310</v>
      </c>
      <c r="B10210" t="s">
        <v>11040</v>
      </c>
      <c r="C10210" t="s">
        <v>11429</v>
      </c>
      <c r="D10210" t="s">
        <v>11524</v>
      </c>
      <c r="E10210" t="s">
        <v>11181</v>
      </c>
      <c r="F10210" t="s">
        <v>11433</v>
      </c>
      <c r="G10210">
        <v>11</v>
      </c>
      <c r="H10210" t="s">
        <v>11044</v>
      </c>
      <c r="I10210" s="160" t="s">
        <v>3997</v>
      </c>
      <c r="J10210" t="s">
        <v>11448</v>
      </c>
      <c r="K10210" s="160" t="s">
        <v>4007</v>
      </c>
      <c r="L10210" t="s">
        <v>11525</v>
      </c>
    </row>
    <row r="10211" spans="1:12">
      <c r="A10211" s="15">
        <v>2230070311</v>
      </c>
      <c r="B10211" t="s">
        <v>11040</v>
      </c>
      <c r="C10211" t="s">
        <v>11429</v>
      </c>
      <c r="D10211" t="s">
        <v>11524</v>
      </c>
      <c r="E10211" t="s">
        <v>11182</v>
      </c>
      <c r="F10211" t="s">
        <v>11433</v>
      </c>
      <c r="G10211">
        <v>11</v>
      </c>
      <c r="H10211" t="s">
        <v>11044</v>
      </c>
      <c r="I10211" s="160" t="s">
        <v>3997</v>
      </c>
      <c r="J10211" t="s">
        <v>11448</v>
      </c>
      <c r="K10211" s="160" t="s">
        <v>4007</v>
      </c>
      <c r="L10211" t="s">
        <v>11525</v>
      </c>
    </row>
    <row r="10212" spans="1:12">
      <c r="A10212" s="15">
        <v>2230070312</v>
      </c>
      <c r="B10212" t="s">
        <v>11040</v>
      </c>
      <c r="C10212" t="s">
        <v>11429</v>
      </c>
      <c r="D10212" t="s">
        <v>11524</v>
      </c>
      <c r="E10212" t="s">
        <v>11183</v>
      </c>
      <c r="F10212" t="s">
        <v>11433</v>
      </c>
      <c r="G10212">
        <v>11</v>
      </c>
      <c r="H10212" t="s">
        <v>11044</v>
      </c>
      <c r="I10212" s="160" t="s">
        <v>3997</v>
      </c>
      <c r="J10212" t="s">
        <v>11448</v>
      </c>
      <c r="K10212" s="160" t="s">
        <v>4007</v>
      </c>
      <c r="L10212" t="s">
        <v>11525</v>
      </c>
    </row>
    <row r="10213" spans="1:12">
      <c r="A10213" s="15">
        <v>2230070313</v>
      </c>
      <c r="B10213" t="s">
        <v>11040</v>
      </c>
      <c r="C10213" t="s">
        <v>11429</v>
      </c>
      <c r="D10213" t="s">
        <v>11524</v>
      </c>
      <c r="E10213" t="s">
        <v>11184</v>
      </c>
      <c r="F10213" t="s">
        <v>11433</v>
      </c>
      <c r="G10213">
        <v>11</v>
      </c>
      <c r="H10213" t="s">
        <v>11044</v>
      </c>
      <c r="I10213" s="160" t="s">
        <v>3997</v>
      </c>
      <c r="J10213" t="s">
        <v>11448</v>
      </c>
      <c r="K10213" s="160" t="s">
        <v>4007</v>
      </c>
      <c r="L10213" t="s">
        <v>11525</v>
      </c>
    </row>
    <row r="10214" spans="1:12">
      <c r="A10214" s="15">
        <v>2230070314</v>
      </c>
      <c r="B10214" t="s">
        <v>11040</v>
      </c>
      <c r="C10214" t="s">
        <v>11429</v>
      </c>
      <c r="D10214" t="s">
        <v>11524</v>
      </c>
      <c r="E10214" t="s">
        <v>11185</v>
      </c>
      <c r="F10214" t="s">
        <v>11433</v>
      </c>
      <c r="G10214">
        <v>11</v>
      </c>
      <c r="H10214" t="s">
        <v>11044</v>
      </c>
      <c r="I10214" s="160" t="s">
        <v>3997</v>
      </c>
      <c r="J10214" t="s">
        <v>11448</v>
      </c>
      <c r="K10214" s="160" t="s">
        <v>4007</v>
      </c>
      <c r="L10214" t="s">
        <v>11525</v>
      </c>
    </row>
    <row r="10215" spans="1:12">
      <c r="A10215" s="15">
        <v>2230070330</v>
      </c>
      <c r="B10215" t="s">
        <v>11040</v>
      </c>
      <c r="C10215" t="s">
        <v>11429</v>
      </c>
      <c r="D10215" t="s">
        <v>11524</v>
      </c>
      <c r="E10215" t="s">
        <v>11194</v>
      </c>
      <c r="F10215" t="s">
        <v>11433</v>
      </c>
      <c r="G10215">
        <v>11</v>
      </c>
      <c r="H10215" t="s">
        <v>11044</v>
      </c>
      <c r="I10215" s="160" t="s">
        <v>3997</v>
      </c>
      <c r="J10215" t="s">
        <v>11448</v>
      </c>
      <c r="K10215" s="160" t="s">
        <v>4007</v>
      </c>
      <c r="L10215" t="s">
        <v>11525</v>
      </c>
    </row>
    <row r="10216" spans="1:12">
      <c r="A10216" s="15">
        <v>2230070331</v>
      </c>
      <c r="B10216" t="s">
        <v>11040</v>
      </c>
      <c r="C10216" t="s">
        <v>11429</v>
      </c>
      <c r="D10216" t="s">
        <v>11524</v>
      </c>
      <c r="E10216" t="s">
        <v>11195</v>
      </c>
      <c r="F10216" t="s">
        <v>11433</v>
      </c>
      <c r="G10216">
        <v>11</v>
      </c>
      <c r="H10216" t="s">
        <v>11044</v>
      </c>
      <c r="I10216" s="160" t="s">
        <v>3997</v>
      </c>
      <c r="J10216" t="s">
        <v>11448</v>
      </c>
      <c r="K10216" s="160" t="s">
        <v>4007</v>
      </c>
      <c r="L10216" t="s">
        <v>11525</v>
      </c>
    </row>
    <row r="10217" spans="1:12">
      <c r="A10217" s="15">
        <v>2230070332</v>
      </c>
      <c r="B10217" t="s">
        <v>11040</v>
      </c>
      <c r="C10217" t="s">
        <v>11429</v>
      </c>
      <c r="D10217" t="s">
        <v>11524</v>
      </c>
      <c r="E10217" t="s">
        <v>11196</v>
      </c>
      <c r="F10217" t="s">
        <v>11433</v>
      </c>
      <c r="G10217">
        <v>11</v>
      </c>
      <c r="H10217" t="s">
        <v>11044</v>
      </c>
      <c r="I10217" s="160" t="s">
        <v>3997</v>
      </c>
      <c r="J10217" t="s">
        <v>11448</v>
      </c>
      <c r="K10217" s="160" t="s">
        <v>4007</v>
      </c>
      <c r="L10217" t="s">
        <v>11525</v>
      </c>
    </row>
    <row r="10218" spans="1:12">
      <c r="A10218" s="15">
        <v>2230070333</v>
      </c>
      <c r="B10218" t="s">
        <v>11040</v>
      </c>
      <c r="C10218" t="s">
        <v>11429</v>
      </c>
      <c r="D10218" t="s">
        <v>11524</v>
      </c>
      <c r="E10218" t="s">
        <v>11197</v>
      </c>
      <c r="F10218" t="s">
        <v>11433</v>
      </c>
      <c r="G10218">
        <v>11</v>
      </c>
      <c r="H10218" t="s">
        <v>11044</v>
      </c>
      <c r="I10218" s="160" t="s">
        <v>3997</v>
      </c>
      <c r="J10218" t="s">
        <v>11448</v>
      </c>
      <c r="K10218" s="160" t="s">
        <v>4007</v>
      </c>
      <c r="L10218" t="s">
        <v>11525</v>
      </c>
    </row>
    <row r="10219" spans="1:12">
      <c r="A10219" s="15">
        <v>2230070334</v>
      </c>
      <c r="B10219" t="s">
        <v>11040</v>
      </c>
      <c r="C10219" t="s">
        <v>11429</v>
      </c>
      <c r="D10219" t="s">
        <v>11524</v>
      </c>
      <c r="E10219" t="s">
        <v>11198</v>
      </c>
      <c r="F10219" t="s">
        <v>11433</v>
      </c>
      <c r="G10219">
        <v>11</v>
      </c>
      <c r="H10219" t="s">
        <v>11044</v>
      </c>
      <c r="I10219" s="160" t="s">
        <v>3997</v>
      </c>
      <c r="J10219" t="s">
        <v>11448</v>
      </c>
      <c r="K10219" s="160" t="s">
        <v>4007</v>
      </c>
      <c r="L10219" t="s">
        <v>11525</v>
      </c>
    </row>
    <row r="10220" spans="1:12">
      <c r="A10220" s="15">
        <v>2230071110</v>
      </c>
      <c r="B10220" t="s">
        <v>11040</v>
      </c>
      <c r="C10220" t="s">
        <v>11429</v>
      </c>
      <c r="D10220" t="s">
        <v>11526</v>
      </c>
      <c r="E10220" t="s">
        <v>11051</v>
      </c>
      <c r="F10220" t="s">
        <v>11433</v>
      </c>
      <c r="G10220">
        <v>11</v>
      </c>
      <c r="H10220" t="s">
        <v>11044</v>
      </c>
      <c r="I10220" s="160" t="s">
        <v>3997</v>
      </c>
      <c r="J10220" t="s">
        <v>11448</v>
      </c>
      <c r="K10220" s="160" t="s">
        <v>4007</v>
      </c>
      <c r="L10220" t="s">
        <v>11525</v>
      </c>
    </row>
    <row r="10221" spans="1:12">
      <c r="A10221" s="15" t="s">
        <v>11527</v>
      </c>
      <c r="B10221" t="s">
        <v>11040</v>
      </c>
      <c r="C10221" t="s">
        <v>11429</v>
      </c>
      <c r="D10221" t="s">
        <v>11526</v>
      </c>
      <c r="E10221" t="s">
        <v>11057</v>
      </c>
      <c r="F10221" t="s">
        <v>11433</v>
      </c>
      <c r="G10221">
        <v>11</v>
      </c>
      <c r="H10221" t="s">
        <v>11044</v>
      </c>
      <c r="I10221" s="160" t="s">
        <v>3997</v>
      </c>
      <c r="J10221" t="s">
        <v>11448</v>
      </c>
      <c r="K10221" s="160" t="s">
        <v>4007</v>
      </c>
      <c r="L10221" t="s">
        <v>11525</v>
      </c>
    </row>
    <row r="10222" spans="1:12">
      <c r="A10222" s="15" t="s">
        <v>11528</v>
      </c>
      <c r="B10222" t="s">
        <v>11040</v>
      </c>
      <c r="C10222" t="s">
        <v>11429</v>
      </c>
      <c r="D10222" t="s">
        <v>11526</v>
      </c>
      <c r="E10222" t="s">
        <v>11059</v>
      </c>
      <c r="F10222" t="s">
        <v>11433</v>
      </c>
      <c r="G10222">
        <v>11</v>
      </c>
      <c r="H10222" t="s">
        <v>11044</v>
      </c>
      <c r="I10222" s="160" t="s">
        <v>3997</v>
      </c>
      <c r="J10222" t="s">
        <v>11448</v>
      </c>
      <c r="K10222" s="160" t="s">
        <v>4007</v>
      </c>
      <c r="L10222" t="s">
        <v>11525</v>
      </c>
    </row>
    <row r="10223" spans="1:12">
      <c r="A10223" s="15" t="s">
        <v>11529</v>
      </c>
      <c r="B10223" t="s">
        <v>11040</v>
      </c>
      <c r="C10223" t="s">
        <v>11429</v>
      </c>
      <c r="D10223" t="s">
        <v>11526</v>
      </c>
      <c r="E10223" t="s">
        <v>11063</v>
      </c>
      <c r="F10223" t="s">
        <v>11433</v>
      </c>
      <c r="G10223">
        <v>11</v>
      </c>
      <c r="H10223" t="s">
        <v>11044</v>
      </c>
      <c r="I10223" s="160" t="s">
        <v>3997</v>
      </c>
      <c r="J10223" t="s">
        <v>11448</v>
      </c>
      <c r="K10223" s="160" t="s">
        <v>4007</v>
      </c>
      <c r="L10223" t="s">
        <v>11525</v>
      </c>
    </row>
    <row r="10224" spans="1:12">
      <c r="A10224" s="15">
        <v>2230071130</v>
      </c>
      <c r="B10224" t="s">
        <v>11040</v>
      </c>
      <c r="C10224" t="s">
        <v>11429</v>
      </c>
      <c r="D10224" t="s">
        <v>11526</v>
      </c>
      <c r="E10224" t="s">
        <v>11064</v>
      </c>
      <c r="F10224" t="s">
        <v>11433</v>
      </c>
      <c r="G10224">
        <v>11</v>
      </c>
      <c r="H10224" t="s">
        <v>11044</v>
      </c>
      <c r="I10224" s="160" t="s">
        <v>3997</v>
      </c>
      <c r="J10224" t="s">
        <v>11448</v>
      </c>
      <c r="K10224" s="160" t="s">
        <v>4007</v>
      </c>
      <c r="L10224" t="s">
        <v>11525</v>
      </c>
    </row>
    <row r="10225" spans="1:12">
      <c r="A10225" s="15" t="s">
        <v>11530</v>
      </c>
      <c r="B10225" t="s">
        <v>11040</v>
      </c>
      <c r="C10225" t="s">
        <v>11429</v>
      </c>
      <c r="D10225" t="s">
        <v>11526</v>
      </c>
      <c r="E10225" t="s">
        <v>11070</v>
      </c>
      <c r="F10225" t="s">
        <v>11433</v>
      </c>
      <c r="G10225">
        <v>11</v>
      </c>
      <c r="H10225" t="s">
        <v>11044</v>
      </c>
      <c r="I10225" s="160" t="s">
        <v>3997</v>
      </c>
      <c r="J10225" t="s">
        <v>11448</v>
      </c>
      <c r="K10225" s="160" t="s">
        <v>4007</v>
      </c>
      <c r="L10225" t="s">
        <v>11525</v>
      </c>
    </row>
    <row r="10226" spans="1:12">
      <c r="A10226" s="15" t="s">
        <v>11531</v>
      </c>
      <c r="B10226" t="s">
        <v>11040</v>
      </c>
      <c r="C10226" t="s">
        <v>11429</v>
      </c>
      <c r="D10226" t="s">
        <v>11526</v>
      </c>
      <c r="E10226" t="s">
        <v>11072</v>
      </c>
      <c r="F10226" t="s">
        <v>11433</v>
      </c>
      <c r="G10226">
        <v>11</v>
      </c>
      <c r="H10226" t="s">
        <v>11044</v>
      </c>
      <c r="I10226" s="160" t="s">
        <v>3997</v>
      </c>
      <c r="J10226" t="s">
        <v>11448</v>
      </c>
      <c r="K10226" s="160" t="s">
        <v>4007</v>
      </c>
      <c r="L10226" t="s">
        <v>11525</v>
      </c>
    </row>
    <row r="10227" spans="1:12">
      <c r="A10227" s="15" t="s">
        <v>11532</v>
      </c>
      <c r="B10227" t="s">
        <v>11040</v>
      </c>
      <c r="C10227" t="s">
        <v>11429</v>
      </c>
      <c r="D10227" t="s">
        <v>11526</v>
      </c>
      <c r="E10227" t="s">
        <v>11076</v>
      </c>
      <c r="F10227" t="s">
        <v>11433</v>
      </c>
      <c r="G10227">
        <v>11</v>
      </c>
      <c r="H10227" t="s">
        <v>11044</v>
      </c>
      <c r="I10227" s="160" t="s">
        <v>3997</v>
      </c>
      <c r="J10227" t="s">
        <v>11448</v>
      </c>
      <c r="K10227" s="160" t="s">
        <v>4007</v>
      </c>
      <c r="L10227" t="s">
        <v>11525</v>
      </c>
    </row>
    <row r="10228" spans="1:12">
      <c r="A10228" s="15">
        <v>2230071150</v>
      </c>
      <c r="B10228" t="s">
        <v>11040</v>
      </c>
      <c r="C10228" t="s">
        <v>11429</v>
      </c>
      <c r="D10228" t="s">
        <v>11526</v>
      </c>
      <c r="E10228" t="s">
        <v>11077</v>
      </c>
      <c r="F10228" t="s">
        <v>11433</v>
      </c>
      <c r="G10228">
        <v>11</v>
      </c>
      <c r="H10228" t="s">
        <v>11044</v>
      </c>
      <c r="I10228" s="160" t="s">
        <v>3997</v>
      </c>
      <c r="J10228" t="s">
        <v>11448</v>
      </c>
      <c r="K10228" s="160" t="s">
        <v>4007</v>
      </c>
      <c r="L10228" t="s">
        <v>11525</v>
      </c>
    </row>
    <row r="10229" spans="1:12">
      <c r="A10229" s="15" t="s">
        <v>11533</v>
      </c>
      <c r="B10229" t="s">
        <v>11040</v>
      </c>
      <c r="C10229" t="s">
        <v>11429</v>
      </c>
      <c r="D10229" t="s">
        <v>11526</v>
      </c>
      <c r="E10229" t="s">
        <v>11083</v>
      </c>
      <c r="F10229" t="s">
        <v>11433</v>
      </c>
      <c r="G10229">
        <v>11</v>
      </c>
      <c r="H10229" t="s">
        <v>11044</v>
      </c>
      <c r="I10229" s="160" t="s">
        <v>3997</v>
      </c>
      <c r="J10229" t="s">
        <v>11448</v>
      </c>
      <c r="K10229" s="160" t="s">
        <v>4007</v>
      </c>
      <c r="L10229" t="s">
        <v>11525</v>
      </c>
    </row>
    <row r="10230" spans="1:12">
      <c r="A10230" s="15" t="s">
        <v>11534</v>
      </c>
      <c r="B10230" t="s">
        <v>11040</v>
      </c>
      <c r="C10230" t="s">
        <v>11429</v>
      </c>
      <c r="D10230" t="s">
        <v>11526</v>
      </c>
      <c r="E10230" t="s">
        <v>11085</v>
      </c>
      <c r="F10230" t="s">
        <v>11433</v>
      </c>
      <c r="G10230">
        <v>11</v>
      </c>
      <c r="H10230" t="s">
        <v>11044</v>
      </c>
      <c r="I10230" s="160" t="s">
        <v>3997</v>
      </c>
      <c r="J10230" t="s">
        <v>11448</v>
      </c>
      <c r="K10230" s="160" t="s">
        <v>4007</v>
      </c>
      <c r="L10230" t="s">
        <v>11525</v>
      </c>
    </row>
    <row r="10231" spans="1:12">
      <c r="A10231" s="15" t="s">
        <v>11535</v>
      </c>
      <c r="B10231" t="s">
        <v>11040</v>
      </c>
      <c r="C10231" t="s">
        <v>11429</v>
      </c>
      <c r="D10231" t="s">
        <v>11526</v>
      </c>
      <c r="E10231" t="s">
        <v>11089</v>
      </c>
      <c r="F10231" t="s">
        <v>11433</v>
      </c>
      <c r="G10231">
        <v>11</v>
      </c>
      <c r="H10231" t="s">
        <v>11044</v>
      </c>
      <c r="I10231" s="160" t="s">
        <v>3997</v>
      </c>
      <c r="J10231" t="s">
        <v>11448</v>
      </c>
      <c r="K10231" s="160" t="s">
        <v>4007</v>
      </c>
      <c r="L10231" t="s">
        <v>11525</v>
      </c>
    </row>
    <row r="10232" spans="1:12">
      <c r="A10232" s="15">
        <v>2230071170</v>
      </c>
      <c r="B10232" t="s">
        <v>11040</v>
      </c>
      <c r="C10232" t="s">
        <v>11429</v>
      </c>
      <c r="D10232" t="s">
        <v>11526</v>
      </c>
      <c r="E10232" t="s">
        <v>11090</v>
      </c>
      <c r="F10232" t="s">
        <v>11433</v>
      </c>
      <c r="G10232">
        <v>11</v>
      </c>
      <c r="H10232" t="s">
        <v>11044</v>
      </c>
      <c r="I10232" s="160" t="s">
        <v>3997</v>
      </c>
      <c r="J10232" t="s">
        <v>11448</v>
      </c>
      <c r="K10232" s="160" t="s">
        <v>4007</v>
      </c>
      <c r="L10232" t="s">
        <v>11525</v>
      </c>
    </row>
    <row r="10233" spans="1:12">
      <c r="A10233" s="15" t="s">
        <v>11536</v>
      </c>
      <c r="B10233" t="s">
        <v>11040</v>
      </c>
      <c r="C10233" t="s">
        <v>11429</v>
      </c>
      <c r="D10233" t="s">
        <v>11526</v>
      </c>
      <c r="E10233" t="s">
        <v>11096</v>
      </c>
      <c r="F10233" t="s">
        <v>11433</v>
      </c>
      <c r="G10233">
        <v>11</v>
      </c>
      <c r="H10233" t="s">
        <v>11044</v>
      </c>
      <c r="I10233" s="160" t="s">
        <v>3997</v>
      </c>
      <c r="J10233" t="s">
        <v>11448</v>
      </c>
      <c r="K10233" s="160" t="s">
        <v>4007</v>
      </c>
      <c r="L10233" t="s">
        <v>11525</v>
      </c>
    </row>
    <row r="10234" spans="1:12">
      <c r="A10234" s="15" t="s">
        <v>11537</v>
      </c>
      <c r="B10234" t="s">
        <v>11040</v>
      </c>
      <c r="C10234" t="s">
        <v>11429</v>
      </c>
      <c r="D10234" t="s">
        <v>11526</v>
      </c>
      <c r="E10234" t="s">
        <v>11098</v>
      </c>
      <c r="F10234" t="s">
        <v>11433</v>
      </c>
      <c r="G10234">
        <v>11</v>
      </c>
      <c r="H10234" t="s">
        <v>11044</v>
      </c>
      <c r="I10234" s="160" t="s">
        <v>3997</v>
      </c>
      <c r="J10234" t="s">
        <v>11448</v>
      </c>
      <c r="K10234" s="160" t="s">
        <v>4007</v>
      </c>
      <c r="L10234" t="s">
        <v>11525</v>
      </c>
    </row>
    <row r="10235" spans="1:12">
      <c r="A10235" s="15" t="s">
        <v>11538</v>
      </c>
      <c r="B10235" t="s">
        <v>11040</v>
      </c>
      <c r="C10235" t="s">
        <v>11429</v>
      </c>
      <c r="D10235" t="s">
        <v>11526</v>
      </c>
      <c r="E10235" t="s">
        <v>11102</v>
      </c>
      <c r="F10235" t="s">
        <v>11433</v>
      </c>
      <c r="G10235">
        <v>11</v>
      </c>
      <c r="H10235" t="s">
        <v>11044</v>
      </c>
      <c r="I10235" s="160" t="s">
        <v>3997</v>
      </c>
      <c r="J10235" t="s">
        <v>11448</v>
      </c>
      <c r="K10235" s="160" t="s">
        <v>4007</v>
      </c>
      <c r="L10235" t="s">
        <v>11525</v>
      </c>
    </row>
    <row r="10236" spans="1:12">
      <c r="A10236" s="15">
        <v>2230071190</v>
      </c>
      <c r="B10236" t="s">
        <v>11040</v>
      </c>
      <c r="C10236" t="s">
        <v>11429</v>
      </c>
      <c r="D10236" t="s">
        <v>11526</v>
      </c>
      <c r="E10236" t="s">
        <v>11103</v>
      </c>
      <c r="F10236" t="s">
        <v>11433</v>
      </c>
      <c r="G10236">
        <v>11</v>
      </c>
      <c r="H10236" t="s">
        <v>11044</v>
      </c>
      <c r="I10236" s="160" t="s">
        <v>3997</v>
      </c>
      <c r="J10236" t="s">
        <v>11448</v>
      </c>
      <c r="K10236" s="160" t="s">
        <v>4007</v>
      </c>
      <c r="L10236" t="s">
        <v>11525</v>
      </c>
    </row>
    <row r="10237" spans="1:12">
      <c r="A10237" s="15" t="s">
        <v>11539</v>
      </c>
      <c r="B10237" t="s">
        <v>11040</v>
      </c>
      <c r="C10237" t="s">
        <v>11429</v>
      </c>
      <c r="D10237" t="s">
        <v>11526</v>
      </c>
      <c r="E10237" t="s">
        <v>11109</v>
      </c>
      <c r="F10237" t="s">
        <v>11433</v>
      </c>
      <c r="G10237">
        <v>11</v>
      </c>
      <c r="H10237" t="s">
        <v>11044</v>
      </c>
      <c r="I10237" s="160" t="s">
        <v>3997</v>
      </c>
      <c r="J10237" t="s">
        <v>11448</v>
      </c>
      <c r="K10237" s="160" t="s">
        <v>4007</v>
      </c>
      <c r="L10237" t="s">
        <v>11525</v>
      </c>
    </row>
    <row r="10238" spans="1:12">
      <c r="A10238" s="15" t="s">
        <v>11540</v>
      </c>
      <c r="B10238" t="s">
        <v>11040</v>
      </c>
      <c r="C10238" t="s">
        <v>11429</v>
      </c>
      <c r="D10238" t="s">
        <v>11526</v>
      </c>
      <c r="E10238" t="s">
        <v>11111</v>
      </c>
      <c r="F10238" t="s">
        <v>11433</v>
      </c>
      <c r="G10238">
        <v>11</v>
      </c>
      <c r="H10238" t="s">
        <v>11044</v>
      </c>
      <c r="I10238" s="160" t="s">
        <v>3997</v>
      </c>
      <c r="J10238" t="s">
        <v>11448</v>
      </c>
      <c r="K10238" s="160" t="s">
        <v>4007</v>
      </c>
      <c r="L10238" t="s">
        <v>11525</v>
      </c>
    </row>
    <row r="10239" spans="1:12">
      <c r="A10239" s="15" t="s">
        <v>11541</v>
      </c>
      <c r="B10239" t="s">
        <v>11040</v>
      </c>
      <c r="C10239" t="s">
        <v>11429</v>
      </c>
      <c r="D10239" t="s">
        <v>11526</v>
      </c>
      <c r="E10239" t="s">
        <v>11115</v>
      </c>
      <c r="F10239" t="s">
        <v>11433</v>
      </c>
      <c r="G10239">
        <v>11</v>
      </c>
      <c r="H10239" t="s">
        <v>11044</v>
      </c>
      <c r="I10239" s="160" t="s">
        <v>3997</v>
      </c>
      <c r="J10239" t="s">
        <v>11448</v>
      </c>
      <c r="K10239" s="160" t="s">
        <v>4007</v>
      </c>
      <c r="L10239" t="s">
        <v>11525</v>
      </c>
    </row>
    <row r="10240" spans="1:12">
      <c r="A10240" s="15">
        <v>2230071210</v>
      </c>
      <c r="B10240" t="s">
        <v>11040</v>
      </c>
      <c r="C10240" t="s">
        <v>11429</v>
      </c>
      <c r="D10240" t="s">
        <v>11526</v>
      </c>
      <c r="E10240" t="s">
        <v>11116</v>
      </c>
      <c r="F10240" t="s">
        <v>11433</v>
      </c>
      <c r="G10240">
        <v>11</v>
      </c>
      <c r="H10240" t="s">
        <v>11044</v>
      </c>
      <c r="I10240" s="160" t="s">
        <v>3997</v>
      </c>
      <c r="J10240" t="s">
        <v>11448</v>
      </c>
      <c r="K10240" s="160" t="s">
        <v>4007</v>
      </c>
      <c r="L10240" t="s">
        <v>11525</v>
      </c>
    </row>
    <row r="10241" spans="1:12">
      <c r="A10241" s="15" t="s">
        <v>11542</v>
      </c>
      <c r="B10241" t="s">
        <v>11040</v>
      </c>
      <c r="C10241" t="s">
        <v>11429</v>
      </c>
      <c r="D10241" t="s">
        <v>11526</v>
      </c>
      <c r="E10241" t="s">
        <v>11122</v>
      </c>
      <c r="F10241" t="s">
        <v>11433</v>
      </c>
      <c r="G10241">
        <v>11</v>
      </c>
      <c r="H10241" t="s">
        <v>11044</v>
      </c>
      <c r="I10241" s="160" t="s">
        <v>3997</v>
      </c>
      <c r="J10241" t="s">
        <v>11448</v>
      </c>
      <c r="K10241" s="160" t="s">
        <v>4007</v>
      </c>
      <c r="L10241" t="s">
        <v>11525</v>
      </c>
    </row>
    <row r="10242" spans="1:12">
      <c r="A10242" s="15" t="s">
        <v>11543</v>
      </c>
      <c r="B10242" t="s">
        <v>11040</v>
      </c>
      <c r="C10242" t="s">
        <v>11429</v>
      </c>
      <c r="D10242" t="s">
        <v>11526</v>
      </c>
      <c r="E10242" t="s">
        <v>11124</v>
      </c>
      <c r="F10242" t="s">
        <v>11433</v>
      </c>
      <c r="G10242">
        <v>11</v>
      </c>
      <c r="H10242" t="s">
        <v>11044</v>
      </c>
      <c r="I10242" s="160" t="s">
        <v>3997</v>
      </c>
      <c r="J10242" t="s">
        <v>11448</v>
      </c>
      <c r="K10242" s="160" t="s">
        <v>4007</v>
      </c>
      <c r="L10242" t="s">
        <v>11525</v>
      </c>
    </row>
    <row r="10243" spans="1:12">
      <c r="A10243" s="15" t="s">
        <v>11544</v>
      </c>
      <c r="B10243" t="s">
        <v>11040</v>
      </c>
      <c r="C10243" t="s">
        <v>11429</v>
      </c>
      <c r="D10243" t="s">
        <v>11526</v>
      </c>
      <c r="E10243" t="s">
        <v>11128</v>
      </c>
      <c r="F10243" t="s">
        <v>11433</v>
      </c>
      <c r="G10243">
        <v>11</v>
      </c>
      <c r="H10243" t="s">
        <v>11044</v>
      </c>
      <c r="I10243" s="160" t="s">
        <v>3997</v>
      </c>
      <c r="J10243" t="s">
        <v>11448</v>
      </c>
      <c r="K10243" s="160" t="s">
        <v>4007</v>
      </c>
      <c r="L10243" t="s">
        <v>11525</v>
      </c>
    </row>
    <row r="10244" spans="1:12">
      <c r="A10244" s="15">
        <v>2230071230</v>
      </c>
      <c r="B10244" t="s">
        <v>11040</v>
      </c>
      <c r="C10244" t="s">
        <v>11429</v>
      </c>
      <c r="D10244" t="s">
        <v>11526</v>
      </c>
      <c r="E10244" t="s">
        <v>11129</v>
      </c>
      <c r="F10244" t="s">
        <v>11433</v>
      </c>
      <c r="G10244">
        <v>11</v>
      </c>
      <c r="H10244" t="s">
        <v>11044</v>
      </c>
      <c r="I10244" s="160" t="s">
        <v>3997</v>
      </c>
      <c r="J10244" t="s">
        <v>11448</v>
      </c>
      <c r="K10244" s="160" t="s">
        <v>4007</v>
      </c>
      <c r="L10244" t="s">
        <v>11525</v>
      </c>
    </row>
    <row r="10245" spans="1:12">
      <c r="A10245" s="15" t="s">
        <v>11545</v>
      </c>
      <c r="B10245" t="s">
        <v>11040</v>
      </c>
      <c r="C10245" t="s">
        <v>11429</v>
      </c>
      <c r="D10245" t="s">
        <v>11526</v>
      </c>
      <c r="E10245" t="s">
        <v>11135</v>
      </c>
      <c r="F10245" t="s">
        <v>11433</v>
      </c>
      <c r="G10245">
        <v>11</v>
      </c>
      <c r="H10245" t="s">
        <v>11044</v>
      </c>
      <c r="I10245" s="160" t="s">
        <v>3997</v>
      </c>
      <c r="J10245" t="s">
        <v>11448</v>
      </c>
      <c r="K10245" s="160" t="s">
        <v>4007</v>
      </c>
      <c r="L10245" t="s">
        <v>11525</v>
      </c>
    </row>
    <row r="10246" spans="1:12">
      <c r="A10246" s="15" t="s">
        <v>11546</v>
      </c>
      <c r="B10246" t="s">
        <v>11040</v>
      </c>
      <c r="C10246" t="s">
        <v>11429</v>
      </c>
      <c r="D10246" t="s">
        <v>11526</v>
      </c>
      <c r="E10246" t="s">
        <v>11137</v>
      </c>
      <c r="F10246" t="s">
        <v>11433</v>
      </c>
      <c r="G10246">
        <v>11</v>
      </c>
      <c r="H10246" t="s">
        <v>11044</v>
      </c>
      <c r="I10246" s="160" t="s">
        <v>3997</v>
      </c>
      <c r="J10246" t="s">
        <v>11448</v>
      </c>
      <c r="K10246" s="160" t="s">
        <v>4007</v>
      </c>
      <c r="L10246" t="s">
        <v>11525</v>
      </c>
    </row>
    <row r="10247" spans="1:12">
      <c r="A10247" s="15" t="s">
        <v>11547</v>
      </c>
      <c r="B10247" t="s">
        <v>11040</v>
      </c>
      <c r="C10247" t="s">
        <v>11429</v>
      </c>
      <c r="D10247" t="s">
        <v>11526</v>
      </c>
      <c r="E10247" t="s">
        <v>11141</v>
      </c>
      <c r="F10247" t="s">
        <v>11433</v>
      </c>
      <c r="G10247">
        <v>11</v>
      </c>
      <c r="H10247" t="s">
        <v>11044</v>
      </c>
      <c r="I10247" s="160" t="s">
        <v>3997</v>
      </c>
      <c r="J10247" t="s">
        <v>11448</v>
      </c>
      <c r="K10247" s="160" t="s">
        <v>4007</v>
      </c>
      <c r="L10247" t="s">
        <v>11525</v>
      </c>
    </row>
    <row r="10248" spans="1:12">
      <c r="A10248" s="15">
        <v>2230071250</v>
      </c>
      <c r="B10248" t="s">
        <v>11040</v>
      </c>
      <c r="C10248" t="s">
        <v>11429</v>
      </c>
      <c r="D10248" t="s">
        <v>11526</v>
      </c>
      <c r="E10248" t="s">
        <v>11142</v>
      </c>
      <c r="F10248" t="s">
        <v>11433</v>
      </c>
      <c r="G10248">
        <v>11</v>
      </c>
      <c r="H10248" t="s">
        <v>11044</v>
      </c>
      <c r="I10248" s="160" t="s">
        <v>3997</v>
      </c>
      <c r="J10248" t="s">
        <v>11448</v>
      </c>
      <c r="K10248" s="160" t="s">
        <v>4007</v>
      </c>
      <c r="L10248" t="s">
        <v>11525</v>
      </c>
    </row>
    <row r="10249" spans="1:12">
      <c r="A10249" s="15" t="s">
        <v>11548</v>
      </c>
      <c r="B10249" t="s">
        <v>11040</v>
      </c>
      <c r="C10249" t="s">
        <v>11429</v>
      </c>
      <c r="D10249" t="s">
        <v>11526</v>
      </c>
      <c r="E10249" t="s">
        <v>11148</v>
      </c>
      <c r="F10249" t="s">
        <v>11433</v>
      </c>
      <c r="G10249">
        <v>11</v>
      </c>
      <c r="H10249" t="s">
        <v>11044</v>
      </c>
      <c r="I10249" s="160" t="s">
        <v>3997</v>
      </c>
      <c r="J10249" t="s">
        <v>11448</v>
      </c>
      <c r="K10249" s="160" t="s">
        <v>4007</v>
      </c>
      <c r="L10249" t="s">
        <v>11525</v>
      </c>
    </row>
    <row r="10250" spans="1:12">
      <c r="A10250" s="15" t="s">
        <v>11549</v>
      </c>
      <c r="B10250" t="s">
        <v>11040</v>
      </c>
      <c r="C10250" t="s">
        <v>11429</v>
      </c>
      <c r="D10250" t="s">
        <v>11526</v>
      </c>
      <c r="E10250" t="s">
        <v>11150</v>
      </c>
      <c r="F10250" t="s">
        <v>11433</v>
      </c>
      <c r="G10250">
        <v>11</v>
      </c>
      <c r="H10250" t="s">
        <v>11044</v>
      </c>
      <c r="I10250" s="160" t="s">
        <v>3997</v>
      </c>
      <c r="J10250" t="s">
        <v>11448</v>
      </c>
      <c r="K10250" s="160" t="s">
        <v>4007</v>
      </c>
      <c r="L10250" t="s">
        <v>11525</v>
      </c>
    </row>
    <row r="10251" spans="1:12">
      <c r="A10251" s="15" t="s">
        <v>11550</v>
      </c>
      <c r="B10251" t="s">
        <v>11040</v>
      </c>
      <c r="C10251" t="s">
        <v>11429</v>
      </c>
      <c r="D10251" t="s">
        <v>11526</v>
      </c>
      <c r="E10251" t="s">
        <v>11154</v>
      </c>
      <c r="F10251" t="s">
        <v>11433</v>
      </c>
      <c r="G10251">
        <v>11</v>
      </c>
      <c r="H10251" t="s">
        <v>11044</v>
      </c>
      <c r="I10251" s="160" t="s">
        <v>3997</v>
      </c>
      <c r="J10251" t="s">
        <v>11448</v>
      </c>
      <c r="K10251" s="160" t="s">
        <v>4007</v>
      </c>
      <c r="L10251" t="s">
        <v>11525</v>
      </c>
    </row>
    <row r="10252" spans="1:12">
      <c r="A10252" s="15">
        <v>2230071270</v>
      </c>
      <c r="B10252" t="s">
        <v>11040</v>
      </c>
      <c r="C10252" t="s">
        <v>11429</v>
      </c>
      <c r="D10252" t="s">
        <v>11526</v>
      </c>
      <c r="E10252" t="s">
        <v>11155</v>
      </c>
      <c r="F10252" t="s">
        <v>11433</v>
      </c>
      <c r="G10252">
        <v>11</v>
      </c>
      <c r="H10252" t="s">
        <v>11044</v>
      </c>
      <c r="I10252" s="160" t="s">
        <v>3997</v>
      </c>
      <c r="J10252" t="s">
        <v>11448</v>
      </c>
      <c r="K10252" s="160" t="s">
        <v>4007</v>
      </c>
      <c r="L10252" t="s">
        <v>11525</v>
      </c>
    </row>
    <row r="10253" spans="1:12">
      <c r="A10253" s="15" t="s">
        <v>11551</v>
      </c>
      <c r="B10253" t="s">
        <v>11040</v>
      </c>
      <c r="C10253" t="s">
        <v>11429</v>
      </c>
      <c r="D10253" t="s">
        <v>11526</v>
      </c>
      <c r="E10253" t="s">
        <v>11161</v>
      </c>
      <c r="F10253" t="s">
        <v>11433</v>
      </c>
      <c r="G10253">
        <v>11</v>
      </c>
      <c r="H10253" t="s">
        <v>11044</v>
      </c>
      <c r="I10253" s="160" t="s">
        <v>3997</v>
      </c>
      <c r="J10253" t="s">
        <v>11448</v>
      </c>
      <c r="K10253" s="160" t="s">
        <v>4007</v>
      </c>
      <c r="L10253" t="s">
        <v>11525</v>
      </c>
    </row>
    <row r="10254" spans="1:12">
      <c r="A10254" s="15" t="s">
        <v>11552</v>
      </c>
      <c r="B10254" t="s">
        <v>11040</v>
      </c>
      <c r="C10254" t="s">
        <v>11429</v>
      </c>
      <c r="D10254" t="s">
        <v>11526</v>
      </c>
      <c r="E10254" t="s">
        <v>11163</v>
      </c>
      <c r="F10254" t="s">
        <v>11433</v>
      </c>
      <c r="G10254">
        <v>11</v>
      </c>
      <c r="H10254" t="s">
        <v>11044</v>
      </c>
      <c r="I10254" s="160" t="s">
        <v>3997</v>
      </c>
      <c r="J10254" t="s">
        <v>11448</v>
      </c>
      <c r="K10254" s="160" t="s">
        <v>4007</v>
      </c>
      <c r="L10254" t="s">
        <v>11525</v>
      </c>
    </row>
    <row r="10255" spans="1:12">
      <c r="A10255" s="15" t="s">
        <v>11553</v>
      </c>
      <c r="B10255" t="s">
        <v>11040</v>
      </c>
      <c r="C10255" t="s">
        <v>11429</v>
      </c>
      <c r="D10255" t="s">
        <v>11526</v>
      </c>
      <c r="E10255" t="s">
        <v>11167</v>
      </c>
      <c r="F10255" t="s">
        <v>11433</v>
      </c>
      <c r="G10255">
        <v>11</v>
      </c>
      <c r="H10255" t="s">
        <v>11044</v>
      </c>
      <c r="I10255" s="160" t="s">
        <v>3997</v>
      </c>
      <c r="J10255" t="s">
        <v>11448</v>
      </c>
      <c r="K10255" s="160" t="s">
        <v>4007</v>
      </c>
      <c r="L10255" t="s">
        <v>11525</v>
      </c>
    </row>
    <row r="10256" spans="1:12">
      <c r="A10256" s="15">
        <v>2230071290</v>
      </c>
      <c r="B10256" t="s">
        <v>11040</v>
      </c>
      <c r="C10256" t="s">
        <v>11429</v>
      </c>
      <c r="D10256" t="s">
        <v>11526</v>
      </c>
      <c r="E10256" t="s">
        <v>11168</v>
      </c>
      <c r="F10256" t="s">
        <v>11433</v>
      </c>
      <c r="G10256">
        <v>11</v>
      </c>
      <c r="H10256" t="s">
        <v>11044</v>
      </c>
      <c r="I10256" s="160" t="s">
        <v>3997</v>
      </c>
      <c r="J10256" t="s">
        <v>11448</v>
      </c>
      <c r="K10256" s="160" t="s">
        <v>4007</v>
      </c>
      <c r="L10256" t="s">
        <v>11525</v>
      </c>
    </row>
    <row r="10257" spans="1:12">
      <c r="A10257" s="15" t="s">
        <v>11554</v>
      </c>
      <c r="B10257" t="s">
        <v>11040</v>
      </c>
      <c r="C10257" t="s">
        <v>11429</v>
      </c>
      <c r="D10257" t="s">
        <v>11526</v>
      </c>
      <c r="E10257" t="s">
        <v>11174</v>
      </c>
      <c r="F10257" t="s">
        <v>11433</v>
      </c>
      <c r="G10257">
        <v>11</v>
      </c>
      <c r="H10257" t="s">
        <v>11044</v>
      </c>
      <c r="I10257" s="160" t="s">
        <v>3997</v>
      </c>
      <c r="J10257" t="s">
        <v>11448</v>
      </c>
      <c r="K10257" s="160" t="s">
        <v>4007</v>
      </c>
      <c r="L10257" t="s">
        <v>11525</v>
      </c>
    </row>
    <row r="10258" spans="1:12">
      <c r="A10258" s="15" t="s">
        <v>11555</v>
      </c>
      <c r="B10258" t="s">
        <v>11040</v>
      </c>
      <c r="C10258" t="s">
        <v>11429</v>
      </c>
      <c r="D10258" t="s">
        <v>11526</v>
      </c>
      <c r="E10258" t="s">
        <v>11176</v>
      </c>
      <c r="F10258" t="s">
        <v>11433</v>
      </c>
      <c r="G10258">
        <v>11</v>
      </c>
      <c r="H10258" t="s">
        <v>11044</v>
      </c>
      <c r="I10258" s="160" t="s">
        <v>3997</v>
      </c>
      <c r="J10258" t="s">
        <v>11448</v>
      </c>
      <c r="K10258" s="160" t="s">
        <v>4007</v>
      </c>
      <c r="L10258" t="s">
        <v>11525</v>
      </c>
    </row>
    <row r="10259" spans="1:12">
      <c r="A10259" s="15" t="s">
        <v>11556</v>
      </c>
      <c r="B10259" t="s">
        <v>11040</v>
      </c>
      <c r="C10259" t="s">
        <v>11429</v>
      </c>
      <c r="D10259" t="s">
        <v>11526</v>
      </c>
      <c r="E10259" t="s">
        <v>11180</v>
      </c>
      <c r="F10259" t="s">
        <v>11433</v>
      </c>
      <c r="G10259">
        <v>11</v>
      </c>
      <c r="H10259" t="s">
        <v>11044</v>
      </c>
      <c r="I10259" s="160" t="s">
        <v>3997</v>
      </c>
      <c r="J10259" t="s">
        <v>11448</v>
      </c>
      <c r="K10259" s="160" t="s">
        <v>4007</v>
      </c>
      <c r="L10259" t="s">
        <v>11525</v>
      </c>
    </row>
    <row r="10260" spans="1:12">
      <c r="A10260" s="15">
        <v>2230071310</v>
      </c>
      <c r="B10260" t="s">
        <v>11040</v>
      </c>
      <c r="C10260" t="s">
        <v>11429</v>
      </c>
      <c r="D10260" t="s">
        <v>11526</v>
      </c>
      <c r="E10260" t="s">
        <v>11181</v>
      </c>
      <c r="F10260" t="s">
        <v>11433</v>
      </c>
      <c r="G10260">
        <v>11</v>
      </c>
      <c r="H10260" t="s">
        <v>11044</v>
      </c>
      <c r="I10260" s="160" t="s">
        <v>3997</v>
      </c>
      <c r="J10260" t="s">
        <v>11448</v>
      </c>
      <c r="K10260" s="160" t="s">
        <v>4007</v>
      </c>
      <c r="L10260" t="s">
        <v>11525</v>
      </c>
    </row>
    <row r="10261" spans="1:12">
      <c r="A10261" s="15" t="s">
        <v>11557</v>
      </c>
      <c r="B10261" t="s">
        <v>11040</v>
      </c>
      <c r="C10261" t="s">
        <v>11429</v>
      </c>
      <c r="D10261" t="s">
        <v>11526</v>
      </c>
      <c r="E10261" t="s">
        <v>11187</v>
      </c>
      <c r="F10261" t="s">
        <v>11433</v>
      </c>
      <c r="G10261">
        <v>11</v>
      </c>
      <c r="H10261" t="s">
        <v>11044</v>
      </c>
      <c r="I10261" s="160" t="s">
        <v>3997</v>
      </c>
      <c r="J10261" t="s">
        <v>11448</v>
      </c>
      <c r="K10261" s="160" t="s">
        <v>4007</v>
      </c>
      <c r="L10261" t="s">
        <v>11525</v>
      </c>
    </row>
    <row r="10262" spans="1:12">
      <c r="A10262" s="15" t="s">
        <v>11558</v>
      </c>
      <c r="B10262" t="s">
        <v>11040</v>
      </c>
      <c r="C10262" t="s">
        <v>11429</v>
      </c>
      <c r="D10262" t="s">
        <v>11526</v>
      </c>
      <c r="E10262" t="s">
        <v>11189</v>
      </c>
      <c r="F10262" t="s">
        <v>11433</v>
      </c>
      <c r="G10262">
        <v>11</v>
      </c>
      <c r="H10262" t="s">
        <v>11044</v>
      </c>
      <c r="I10262" s="160" t="s">
        <v>3997</v>
      </c>
      <c r="J10262" t="s">
        <v>11448</v>
      </c>
      <c r="K10262" s="160" t="s">
        <v>4007</v>
      </c>
      <c r="L10262" t="s">
        <v>11525</v>
      </c>
    </row>
    <row r="10263" spans="1:12">
      <c r="A10263" s="15" t="s">
        <v>11559</v>
      </c>
      <c r="B10263" t="s">
        <v>11040</v>
      </c>
      <c r="C10263" t="s">
        <v>11429</v>
      </c>
      <c r="D10263" t="s">
        <v>11526</v>
      </c>
      <c r="E10263" t="s">
        <v>11193</v>
      </c>
      <c r="F10263" t="s">
        <v>11433</v>
      </c>
      <c r="G10263">
        <v>11</v>
      </c>
      <c r="H10263" t="s">
        <v>11044</v>
      </c>
      <c r="I10263" s="160" t="s">
        <v>3997</v>
      </c>
      <c r="J10263" t="s">
        <v>11448</v>
      </c>
      <c r="K10263" s="160" t="s">
        <v>4007</v>
      </c>
      <c r="L10263" t="s">
        <v>11525</v>
      </c>
    </row>
    <row r="10264" spans="1:12">
      <c r="A10264" s="15">
        <v>2230071330</v>
      </c>
      <c r="B10264" t="s">
        <v>11040</v>
      </c>
      <c r="C10264" t="s">
        <v>11429</v>
      </c>
      <c r="D10264" t="s">
        <v>11526</v>
      </c>
      <c r="E10264" t="s">
        <v>11194</v>
      </c>
      <c r="F10264" t="s">
        <v>11433</v>
      </c>
      <c r="G10264">
        <v>11</v>
      </c>
      <c r="H10264" t="s">
        <v>11044</v>
      </c>
      <c r="I10264" s="160" t="s">
        <v>3997</v>
      </c>
      <c r="J10264" t="s">
        <v>11448</v>
      </c>
      <c r="K10264" s="160" t="s">
        <v>4007</v>
      </c>
      <c r="L10264" t="s">
        <v>11525</v>
      </c>
    </row>
    <row r="10265" spans="1:12">
      <c r="A10265" s="15" t="s">
        <v>11560</v>
      </c>
      <c r="B10265" t="s">
        <v>11040</v>
      </c>
      <c r="C10265" t="s">
        <v>11429</v>
      </c>
      <c r="D10265" t="s">
        <v>11526</v>
      </c>
      <c r="E10265" t="s">
        <v>11200</v>
      </c>
      <c r="F10265" t="s">
        <v>11433</v>
      </c>
      <c r="G10265">
        <v>11</v>
      </c>
      <c r="H10265" t="s">
        <v>11044</v>
      </c>
      <c r="I10265" s="160" t="s">
        <v>3997</v>
      </c>
      <c r="J10265" t="s">
        <v>11448</v>
      </c>
      <c r="K10265" s="160" t="s">
        <v>4007</v>
      </c>
      <c r="L10265" t="s">
        <v>11525</v>
      </c>
    </row>
    <row r="10266" spans="1:12">
      <c r="A10266" s="15" t="s">
        <v>11561</v>
      </c>
      <c r="B10266" t="s">
        <v>11040</v>
      </c>
      <c r="C10266" t="s">
        <v>11429</v>
      </c>
      <c r="D10266" t="s">
        <v>11526</v>
      </c>
      <c r="E10266" t="s">
        <v>11202</v>
      </c>
      <c r="F10266" t="s">
        <v>11433</v>
      </c>
      <c r="G10266">
        <v>11</v>
      </c>
      <c r="H10266" t="s">
        <v>11044</v>
      </c>
      <c r="I10266" s="160" t="s">
        <v>3997</v>
      </c>
      <c r="J10266" t="s">
        <v>11448</v>
      </c>
      <c r="K10266" s="160" t="s">
        <v>4007</v>
      </c>
      <c r="L10266" t="s">
        <v>11525</v>
      </c>
    </row>
    <row r="10267" spans="1:12">
      <c r="A10267" s="15" t="s">
        <v>11562</v>
      </c>
      <c r="B10267" t="s">
        <v>11040</v>
      </c>
      <c r="C10267" t="s">
        <v>11429</v>
      </c>
      <c r="D10267" t="s">
        <v>11526</v>
      </c>
      <c r="E10267" t="s">
        <v>11206</v>
      </c>
      <c r="F10267" t="s">
        <v>11433</v>
      </c>
      <c r="G10267">
        <v>11</v>
      </c>
      <c r="H10267" t="s">
        <v>11044</v>
      </c>
      <c r="I10267" s="160" t="s">
        <v>3997</v>
      </c>
      <c r="J10267" t="s">
        <v>11448</v>
      </c>
      <c r="K10267" s="160" t="s">
        <v>4007</v>
      </c>
      <c r="L10267" t="s">
        <v>11525</v>
      </c>
    </row>
    <row r="10268" spans="1:12">
      <c r="A10268" s="15">
        <v>2230071350</v>
      </c>
      <c r="B10268" t="s">
        <v>11040</v>
      </c>
      <c r="C10268" t="s">
        <v>11429</v>
      </c>
      <c r="D10268" t="s">
        <v>11526</v>
      </c>
      <c r="E10268" t="s">
        <v>11207</v>
      </c>
      <c r="F10268" t="s">
        <v>11433</v>
      </c>
      <c r="G10268">
        <v>11</v>
      </c>
      <c r="H10268" t="s">
        <v>11044</v>
      </c>
      <c r="I10268" s="160" t="s">
        <v>3997</v>
      </c>
      <c r="J10268" t="s">
        <v>11448</v>
      </c>
      <c r="K10268" s="160" t="s">
        <v>4007</v>
      </c>
      <c r="L10268" t="s">
        <v>11525</v>
      </c>
    </row>
    <row r="10269" spans="1:12">
      <c r="A10269" s="15">
        <v>2230071370</v>
      </c>
      <c r="B10269" t="s">
        <v>11040</v>
      </c>
      <c r="C10269" t="s">
        <v>11429</v>
      </c>
      <c r="D10269" t="s">
        <v>11526</v>
      </c>
      <c r="E10269" t="s">
        <v>11208</v>
      </c>
      <c r="F10269" t="s">
        <v>11433</v>
      </c>
      <c r="G10269">
        <v>11</v>
      </c>
      <c r="H10269" t="s">
        <v>11044</v>
      </c>
      <c r="I10269" s="160" t="s">
        <v>3997</v>
      </c>
      <c r="J10269" t="s">
        <v>11448</v>
      </c>
      <c r="K10269" s="160" t="s">
        <v>4007</v>
      </c>
      <c r="L10269" t="s">
        <v>11525</v>
      </c>
    </row>
    <row r="10270" spans="1:12">
      <c r="A10270" s="15">
        <v>2230071390</v>
      </c>
      <c r="B10270" t="s">
        <v>11040</v>
      </c>
      <c r="C10270" t="s">
        <v>11429</v>
      </c>
      <c r="D10270" t="s">
        <v>11526</v>
      </c>
      <c r="E10270" t="s">
        <v>11209</v>
      </c>
      <c r="F10270" t="s">
        <v>11433</v>
      </c>
      <c r="G10270">
        <v>11</v>
      </c>
      <c r="H10270" t="s">
        <v>11044</v>
      </c>
      <c r="I10270" s="160" t="s">
        <v>3997</v>
      </c>
      <c r="J10270" t="s">
        <v>11448</v>
      </c>
      <c r="K10270" s="160" t="s">
        <v>4007</v>
      </c>
      <c r="L10270" t="s">
        <v>11525</v>
      </c>
    </row>
    <row r="10271" spans="1:12">
      <c r="A10271" s="15">
        <v>2230072110</v>
      </c>
      <c r="B10271" t="s">
        <v>11040</v>
      </c>
      <c r="C10271" t="s">
        <v>11429</v>
      </c>
      <c r="D10271" t="s">
        <v>11563</v>
      </c>
      <c r="E10271" t="s">
        <v>11051</v>
      </c>
      <c r="F10271" t="s">
        <v>11433</v>
      </c>
      <c r="G10271">
        <v>11</v>
      </c>
      <c r="H10271" t="s">
        <v>11044</v>
      </c>
      <c r="I10271" s="160" t="s">
        <v>3997</v>
      </c>
      <c r="J10271" t="s">
        <v>11448</v>
      </c>
      <c r="K10271" s="160" t="s">
        <v>4007</v>
      </c>
      <c r="L10271" t="s">
        <v>11525</v>
      </c>
    </row>
    <row r="10272" spans="1:12">
      <c r="A10272" s="15" t="s">
        <v>11564</v>
      </c>
      <c r="B10272" t="s">
        <v>11040</v>
      </c>
      <c r="C10272" t="s">
        <v>11429</v>
      </c>
      <c r="D10272" t="s">
        <v>11563</v>
      </c>
      <c r="E10272" t="s">
        <v>11057</v>
      </c>
      <c r="F10272" t="s">
        <v>11433</v>
      </c>
      <c r="G10272">
        <v>11</v>
      </c>
      <c r="H10272" t="s">
        <v>11044</v>
      </c>
      <c r="I10272" s="160" t="s">
        <v>3997</v>
      </c>
      <c r="J10272" t="s">
        <v>11448</v>
      </c>
      <c r="K10272" s="160" t="s">
        <v>4007</v>
      </c>
      <c r="L10272" t="s">
        <v>11525</v>
      </c>
    </row>
    <row r="10273" spans="1:12">
      <c r="A10273" s="15" t="s">
        <v>11565</v>
      </c>
      <c r="B10273" t="s">
        <v>11040</v>
      </c>
      <c r="C10273" t="s">
        <v>11429</v>
      </c>
      <c r="D10273" t="s">
        <v>11563</v>
      </c>
      <c r="E10273" t="s">
        <v>11059</v>
      </c>
      <c r="F10273" t="s">
        <v>11433</v>
      </c>
      <c r="G10273">
        <v>11</v>
      </c>
      <c r="H10273" t="s">
        <v>11044</v>
      </c>
      <c r="I10273" s="160" t="s">
        <v>3997</v>
      </c>
      <c r="J10273" t="s">
        <v>11448</v>
      </c>
      <c r="K10273" s="160" t="s">
        <v>4007</v>
      </c>
      <c r="L10273" t="s">
        <v>11525</v>
      </c>
    </row>
    <row r="10274" spans="1:12">
      <c r="A10274" s="15" t="s">
        <v>11566</v>
      </c>
      <c r="B10274" t="s">
        <v>11040</v>
      </c>
      <c r="C10274" t="s">
        <v>11429</v>
      </c>
      <c r="D10274" t="s">
        <v>11563</v>
      </c>
      <c r="E10274" t="s">
        <v>11063</v>
      </c>
      <c r="F10274" t="s">
        <v>11433</v>
      </c>
      <c r="G10274">
        <v>11</v>
      </c>
      <c r="H10274" t="s">
        <v>11044</v>
      </c>
      <c r="I10274" s="160" t="s">
        <v>3997</v>
      </c>
      <c r="J10274" t="s">
        <v>11448</v>
      </c>
      <c r="K10274" s="160" t="s">
        <v>4007</v>
      </c>
      <c r="L10274" t="s">
        <v>11525</v>
      </c>
    </row>
    <row r="10275" spans="1:12">
      <c r="A10275" s="15">
        <v>2230072130</v>
      </c>
      <c r="B10275" t="s">
        <v>11040</v>
      </c>
      <c r="C10275" t="s">
        <v>11429</v>
      </c>
      <c r="D10275" t="s">
        <v>11563</v>
      </c>
      <c r="E10275" t="s">
        <v>11064</v>
      </c>
      <c r="F10275" t="s">
        <v>11433</v>
      </c>
      <c r="G10275">
        <v>11</v>
      </c>
      <c r="H10275" t="s">
        <v>11044</v>
      </c>
      <c r="I10275" s="160" t="s">
        <v>3997</v>
      </c>
      <c r="J10275" t="s">
        <v>11448</v>
      </c>
      <c r="K10275" s="160" t="s">
        <v>4007</v>
      </c>
      <c r="L10275" t="s">
        <v>11525</v>
      </c>
    </row>
    <row r="10276" spans="1:12">
      <c r="A10276" s="15" t="s">
        <v>11567</v>
      </c>
      <c r="B10276" t="s">
        <v>11040</v>
      </c>
      <c r="C10276" t="s">
        <v>11429</v>
      </c>
      <c r="D10276" t="s">
        <v>11563</v>
      </c>
      <c r="E10276" t="s">
        <v>11070</v>
      </c>
      <c r="F10276" t="s">
        <v>11433</v>
      </c>
      <c r="G10276">
        <v>11</v>
      </c>
      <c r="H10276" t="s">
        <v>11044</v>
      </c>
      <c r="I10276" s="160" t="s">
        <v>3997</v>
      </c>
      <c r="J10276" t="s">
        <v>11448</v>
      </c>
      <c r="K10276" s="160" t="s">
        <v>4007</v>
      </c>
      <c r="L10276" t="s">
        <v>11525</v>
      </c>
    </row>
    <row r="10277" spans="1:12">
      <c r="A10277" s="15" t="s">
        <v>11568</v>
      </c>
      <c r="B10277" t="s">
        <v>11040</v>
      </c>
      <c r="C10277" t="s">
        <v>11429</v>
      </c>
      <c r="D10277" t="s">
        <v>11563</v>
      </c>
      <c r="E10277" t="s">
        <v>11072</v>
      </c>
      <c r="F10277" t="s">
        <v>11433</v>
      </c>
      <c r="G10277">
        <v>11</v>
      </c>
      <c r="H10277" t="s">
        <v>11044</v>
      </c>
      <c r="I10277" s="160" t="s">
        <v>3997</v>
      </c>
      <c r="J10277" t="s">
        <v>11448</v>
      </c>
      <c r="K10277" s="160" t="s">
        <v>4007</v>
      </c>
      <c r="L10277" t="s">
        <v>11525</v>
      </c>
    </row>
    <row r="10278" spans="1:12">
      <c r="A10278" s="15" t="s">
        <v>11569</v>
      </c>
      <c r="B10278" t="s">
        <v>11040</v>
      </c>
      <c r="C10278" t="s">
        <v>11429</v>
      </c>
      <c r="D10278" t="s">
        <v>11563</v>
      </c>
      <c r="E10278" t="s">
        <v>11076</v>
      </c>
      <c r="F10278" t="s">
        <v>11433</v>
      </c>
      <c r="G10278">
        <v>11</v>
      </c>
      <c r="H10278" t="s">
        <v>11044</v>
      </c>
      <c r="I10278" s="160" t="s">
        <v>3997</v>
      </c>
      <c r="J10278" t="s">
        <v>11448</v>
      </c>
      <c r="K10278" s="160" t="s">
        <v>4007</v>
      </c>
      <c r="L10278" t="s">
        <v>11525</v>
      </c>
    </row>
    <row r="10279" spans="1:12">
      <c r="A10279" s="15">
        <v>2230072150</v>
      </c>
      <c r="B10279" t="s">
        <v>11040</v>
      </c>
      <c r="C10279" t="s">
        <v>11429</v>
      </c>
      <c r="D10279" t="s">
        <v>11563</v>
      </c>
      <c r="E10279" t="s">
        <v>11077</v>
      </c>
      <c r="F10279" t="s">
        <v>11433</v>
      </c>
      <c r="G10279">
        <v>11</v>
      </c>
      <c r="H10279" t="s">
        <v>11044</v>
      </c>
      <c r="I10279" s="160" t="s">
        <v>3997</v>
      </c>
      <c r="J10279" t="s">
        <v>11448</v>
      </c>
      <c r="K10279" s="160" t="s">
        <v>4007</v>
      </c>
      <c r="L10279" t="s">
        <v>11525</v>
      </c>
    </row>
    <row r="10280" spans="1:12">
      <c r="A10280" s="15" t="s">
        <v>11570</v>
      </c>
      <c r="B10280" t="s">
        <v>11040</v>
      </c>
      <c r="C10280" t="s">
        <v>11429</v>
      </c>
      <c r="D10280" t="s">
        <v>11563</v>
      </c>
      <c r="E10280" t="s">
        <v>11083</v>
      </c>
      <c r="F10280" t="s">
        <v>11433</v>
      </c>
      <c r="G10280">
        <v>11</v>
      </c>
      <c r="H10280" t="s">
        <v>11044</v>
      </c>
      <c r="I10280" s="160" t="s">
        <v>3997</v>
      </c>
      <c r="J10280" t="s">
        <v>11448</v>
      </c>
      <c r="K10280" s="160" t="s">
        <v>4007</v>
      </c>
      <c r="L10280" t="s">
        <v>11525</v>
      </c>
    </row>
    <row r="10281" spans="1:12">
      <c r="A10281" s="15" t="s">
        <v>11571</v>
      </c>
      <c r="B10281" t="s">
        <v>11040</v>
      </c>
      <c r="C10281" t="s">
        <v>11429</v>
      </c>
      <c r="D10281" t="s">
        <v>11563</v>
      </c>
      <c r="E10281" t="s">
        <v>11085</v>
      </c>
      <c r="F10281" t="s">
        <v>11433</v>
      </c>
      <c r="G10281">
        <v>11</v>
      </c>
      <c r="H10281" t="s">
        <v>11044</v>
      </c>
      <c r="I10281" s="160" t="s">
        <v>3997</v>
      </c>
      <c r="J10281" t="s">
        <v>11448</v>
      </c>
      <c r="K10281" s="160" t="s">
        <v>4007</v>
      </c>
      <c r="L10281" t="s">
        <v>11525</v>
      </c>
    </row>
    <row r="10282" spans="1:12">
      <c r="A10282" s="15" t="s">
        <v>11572</v>
      </c>
      <c r="B10282" t="s">
        <v>11040</v>
      </c>
      <c r="C10282" t="s">
        <v>11429</v>
      </c>
      <c r="D10282" t="s">
        <v>11563</v>
      </c>
      <c r="E10282" t="s">
        <v>11089</v>
      </c>
      <c r="F10282" t="s">
        <v>11433</v>
      </c>
      <c r="G10282">
        <v>11</v>
      </c>
      <c r="H10282" t="s">
        <v>11044</v>
      </c>
      <c r="I10282" s="160" t="s">
        <v>3997</v>
      </c>
      <c r="J10282" t="s">
        <v>11448</v>
      </c>
      <c r="K10282" s="160" t="s">
        <v>4007</v>
      </c>
      <c r="L10282" t="s">
        <v>11525</v>
      </c>
    </row>
    <row r="10283" spans="1:12">
      <c r="A10283" s="15">
        <v>2230072170</v>
      </c>
      <c r="B10283" t="s">
        <v>11040</v>
      </c>
      <c r="C10283" t="s">
        <v>11429</v>
      </c>
      <c r="D10283" t="s">
        <v>11563</v>
      </c>
      <c r="E10283" t="s">
        <v>11090</v>
      </c>
      <c r="F10283" t="s">
        <v>11433</v>
      </c>
      <c r="G10283">
        <v>11</v>
      </c>
      <c r="H10283" t="s">
        <v>11044</v>
      </c>
      <c r="I10283" s="160" t="s">
        <v>3997</v>
      </c>
      <c r="J10283" t="s">
        <v>11448</v>
      </c>
      <c r="K10283" s="160" t="s">
        <v>4007</v>
      </c>
      <c r="L10283" t="s">
        <v>11525</v>
      </c>
    </row>
    <row r="10284" spans="1:12">
      <c r="A10284" s="15" t="s">
        <v>11573</v>
      </c>
      <c r="B10284" t="s">
        <v>11040</v>
      </c>
      <c r="C10284" t="s">
        <v>11429</v>
      </c>
      <c r="D10284" t="s">
        <v>11563</v>
      </c>
      <c r="E10284" t="s">
        <v>11096</v>
      </c>
      <c r="F10284" t="s">
        <v>11433</v>
      </c>
      <c r="G10284">
        <v>11</v>
      </c>
      <c r="H10284" t="s">
        <v>11044</v>
      </c>
      <c r="I10284" s="160" t="s">
        <v>3997</v>
      </c>
      <c r="J10284" t="s">
        <v>11448</v>
      </c>
      <c r="K10284" s="160" t="s">
        <v>4007</v>
      </c>
      <c r="L10284" t="s">
        <v>11525</v>
      </c>
    </row>
    <row r="10285" spans="1:12">
      <c r="A10285" s="15" t="s">
        <v>11574</v>
      </c>
      <c r="B10285" t="s">
        <v>11040</v>
      </c>
      <c r="C10285" t="s">
        <v>11429</v>
      </c>
      <c r="D10285" t="s">
        <v>11563</v>
      </c>
      <c r="E10285" t="s">
        <v>11098</v>
      </c>
      <c r="F10285" t="s">
        <v>11433</v>
      </c>
      <c r="G10285">
        <v>11</v>
      </c>
      <c r="H10285" t="s">
        <v>11044</v>
      </c>
      <c r="I10285" s="160" t="s">
        <v>3997</v>
      </c>
      <c r="J10285" t="s">
        <v>11448</v>
      </c>
      <c r="K10285" s="160" t="s">
        <v>4007</v>
      </c>
      <c r="L10285" t="s">
        <v>11525</v>
      </c>
    </row>
    <row r="10286" spans="1:12">
      <c r="A10286" s="15" t="s">
        <v>11575</v>
      </c>
      <c r="B10286" t="s">
        <v>11040</v>
      </c>
      <c r="C10286" t="s">
        <v>11429</v>
      </c>
      <c r="D10286" t="s">
        <v>11563</v>
      </c>
      <c r="E10286" t="s">
        <v>11102</v>
      </c>
      <c r="F10286" t="s">
        <v>11433</v>
      </c>
      <c r="G10286">
        <v>11</v>
      </c>
      <c r="H10286" t="s">
        <v>11044</v>
      </c>
      <c r="I10286" s="160" t="s">
        <v>3997</v>
      </c>
      <c r="J10286" t="s">
        <v>11448</v>
      </c>
      <c r="K10286" s="160" t="s">
        <v>4007</v>
      </c>
      <c r="L10286" t="s">
        <v>11525</v>
      </c>
    </row>
    <row r="10287" spans="1:12">
      <c r="A10287" s="15">
        <v>2230072190</v>
      </c>
      <c r="B10287" t="s">
        <v>11040</v>
      </c>
      <c r="C10287" t="s">
        <v>11429</v>
      </c>
      <c r="D10287" t="s">
        <v>11563</v>
      </c>
      <c r="E10287" t="s">
        <v>11103</v>
      </c>
      <c r="F10287" t="s">
        <v>11433</v>
      </c>
      <c r="G10287">
        <v>11</v>
      </c>
      <c r="H10287" t="s">
        <v>11044</v>
      </c>
      <c r="I10287" s="160" t="s">
        <v>3997</v>
      </c>
      <c r="J10287" t="s">
        <v>11448</v>
      </c>
      <c r="K10287" s="160" t="s">
        <v>4007</v>
      </c>
      <c r="L10287" t="s">
        <v>11525</v>
      </c>
    </row>
    <row r="10288" spans="1:12">
      <c r="A10288" s="15" t="s">
        <v>11576</v>
      </c>
      <c r="B10288" t="s">
        <v>11040</v>
      </c>
      <c r="C10288" t="s">
        <v>11429</v>
      </c>
      <c r="D10288" t="s">
        <v>11563</v>
      </c>
      <c r="E10288" t="s">
        <v>11109</v>
      </c>
      <c r="F10288" t="s">
        <v>11433</v>
      </c>
      <c r="G10288">
        <v>11</v>
      </c>
      <c r="H10288" t="s">
        <v>11044</v>
      </c>
      <c r="I10288" s="160" t="s">
        <v>3997</v>
      </c>
      <c r="J10288" t="s">
        <v>11448</v>
      </c>
      <c r="K10288" s="160" t="s">
        <v>4007</v>
      </c>
      <c r="L10288" t="s">
        <v>11525</v>
      </c>
    </row>
    <row r="10289" spans="1:12">
      <c r="A10289" s="15" t="s">
        <v>11577</v>
      </c>
      <c r="B10289" t="s">
        <v>11040</v>
      </c>
      <c r="C10289" t="s">
        <v>11429</v>
      </c>
      <c r="D10289" t="s">
        <v>11563</v>
      </c>
      <c r="E10289" t="s">
        <v>11111</v>
      </c>
      <c r="F10289" t="s">
        <v>11433</v>
      </c>
      <c r="G10289">
        <v>11</v>
      </c>
      <c r="H10289" t="s">
        <v>11044</v>
      </c>
      <c r="I10289" s="160" t="s">
        <v>3997</v>
      </c>
      <c r="J10289" t="s">
        <v>11448</v>
      </c>
      <c r="K10289" s="160" t="s">
        <v>4007</v>
      </c>
      <c r="L10289" t="s">
        <v>11525</v>
      </c>
    </row>
    <row r="10290" spans="1:12">
      <c r="A10290" s="15" t="s">
        <v>11578</v>
      </c>
      <c r="B10290" t="s">
        <v>11040</v>
      </c>
      <c r="C10290" t="s">
        <v>11429</v>
      </c>
      <c r="D10290" t="s">
        <v>11563</v>
      </c>
      <c r="E10290" t="s">
        <v>11115</v>
      </c>
      <c r="F10290" t="s">
        <v>11433</v>
      </c>
      <c r="G10290">
        <v>11</v>
      </c>
      <c r="H10290" t="s">
        <v>11044</v>
      </c>
      <c r="I10290" s="160" t="s">
        <v>3997</v>
      </c>
      <c r="J10290" t="s">
        <v>11448</v>
      </c>
      <c r="K10290" s="160" t="s">
        <v>4007</v>
      </c>
      <c r="L10290" t="s">
        <v>11525</v>
      </c>
    </row>
    <row r="10291" spans="1:12">
      <c r="A10291" s="15">
        <v>2230072210</v>
      </c>
      <c r="B10291" t="s">
        <v>11040</v>
      </c>
      <c r="C10291" t="s">
        <v>11429</v>
      </c>
      <c r="D10291" t="s">
        <v>11563</v>
      </c>
      <c r="E10291" t="s">
        <v>11116</v>
      </c>
      <c r="F10291" t="s">
        <v>11433</v>
      </c>
      <c r="G10291">
        <v>11</v>
      </c>
      <c r="H10291" t="s">
        <v>11044</v>
      </c>
      <c r="I10291" s="160" t="s">
        <v>3997</v>
      </c>
      <c r="J10291" t="s">
        <v>11448</v>
      </c>
      <c r="K10291" s="160" t="s">
        <v>4007</v>
      </c>
      <c r="L10291" t="s">
        <v>11525</v>
      </c>
    </row>
    <row r="10292" spans="1:12">
      <c r="A10292" s="15" t="s">
        <v>11579</v>
      </c>
      <c r="B10292" t="s">
        <v>11040</v>
      </c>
      <c r="C10292" t="s">
        <v>11429</v>
      </c>
      <c r="D10292" t="s">
        <v>11563</v>
      </c>
      <c r="E10292" t="s">
        <v>11122</v>
      </c>
      <c r="F10292" t="s">
        <v>11433</v>
      </c>
      <c r="G10292">
        <v>11</v>
      </c>
      <c r="H10292" t="s">
        <v>11044</v>
      </c>
      <c r="I10292" s="160" t="s">
        <v>3997</v>
      </c>
      <c r="J10292" t="s">
        <v>11448</v>
      </c>
      <c r="K10292" s="160" t="s">
        <v>4007</v>
      </c>
      <c r="L10292" t="s">
        <v>11525</v>
      </c>
    </row>
    <row r="10293" spans="1:12">
      <c r="A10293" s="15" t="s">
        <v>11580</v>
      </c>
      <c r="B10293" t="s">
        <v>11040</v>
      </c>
      <c r="C10293" t="s">
        <v>11429</v>
      </c>
      <c r="D10293" t="s">
        <v>11563</v>
      </c>
      <c r="E10293" t="s">
        <v>11124</v>
      </c>
      <c r="F10293" t="s">
        <v>11433</v>
      </c>
      <c r="G10293">
        <v>11</v>
      </c>
      <c r="H10293" t="s">
        <v>11044</v>
      </c>
      <c r="I10293" s="160" t="s">
        <v>3997</v>
      </c>
      <c r="J10293" t="s">
        <v>11448</v>
      </c>
      <c r="K10293" s="160" t="s">
        <v>4007</v>
      </c>
      <c r="L10293" t="s">
        <v>11525</v>
      </c>
    </row>
    <row r="10294" spans="1:12">
      <c r="A10294" s="15" t="s">
        <v>11581</v>
      </c>
      <c r="B10294" t="s">
        <v>11040</v>
      </c>
      <c r="C10294" t="s">
        <v>11429</v>
      </c>
      <c r="D10294" t="s">
        <v>11563</v>
      </c>
      <c r="E10294" t="s">
        <v>11128</v>
      </c>
      <c r="F10294" t="s">
        <v>11433</v>
      </c>
      <c r="G10294">
        <v>11</v>
      </c>
      <c r="H10294" t="s">
        <v>11044</v>
      </c>
      <c r="I10294" s="160" t="s">
        <v>3997</v>
      </c>
      <c r="J10294" t="s">
        <v>11448</v>
      </c>
      <c r="K10294" s="160" t="s">
        <v>4007</v>
      </c>
      <c r="L10294" t="s">
        <v>11525</v>
      </c>
    </row>
    <row r="10295" spans="1:12">
      <c r="A10295" s="15">
        <v>2230072230</v>
      </c>
      <c r="B10295" t="s">
        <v>11040</v>
      </c>
      <c r="C10295" t="s">
        <v>11429</v>
      </c>
      <c r="D10295" t="s">
        <v>11563</v>
      </c>
      <c r="E10295" t="s">
        <v>11129</v>
      </c>
      <c r="F10295" t="s">
        <v>11433</v>
      </c>
      <c r="G10295">
        <v>11</v>
      </c>
      <c r="H10295" t="s">
        <v>11044</v>
      </c>
      <c r="I10295" s="160" t="s">
        <v>3997</v>
      </c>
      <c r="J10295" t="s">
        <v>11448</v>
      </c>
      <c r="K10295" s="160" t="s">
        <v>4007</v>
      </c>
      <c r="L10295" t="s">
        <v>11525</v>
      </c>
    </row>
    <row r="10296" spans="1:12">
      <c r="A10296" s="15" t="s">
        <v>11582</v>
      </c>
      <c r="B10296" t="s">
        <v>11040</v>
      </c>
      <c r="C10296" t="s">
        <v>11429</v>
      </c>
      <c r="D10296" t="s">
        <v>11563</v>
      </c>
      <c r="E10296" t="s">
        <v>11135</v>
      </c>
      <c r="F10296" t="s">
        <v>11433</v>
      </c>
      <c r="G10296">
        <v>11</v>
      </c>
      <c r="H10296" t="s">
        <v>11044</v>
      </c>
      <c r="I10296" s="160" t="s">
        <v>3997</v>
      </c>
      <c r="J10296" t="s">
        <v>11448</v>
      </c>
      <c r="K10296" s="160" t="s">
        <v>4007</v>
      </c>
      <c r="L10296" t="s">
        <v>11525</v>
      </c>
    </row>
    <row r="10297" spans="1:12">
      <c r="A10297" s="15" t="s">
        <v>11583</v>
      </c>
      <c r="B10297" t="s">
        <v>11040</v>
      </c>
      <c r="C10297" t="s">
        <v>11429</v>
      </c>
      <c r="D10297" t="s">
        <v>11563</v>
      </c>
      <c r="E10297" t="s">
        <v>11137</v>
      </c>
      <c r="F10297" t="s">
        <v>11433</v>
      </c>
      <c r="G10297">
        <v>11</v>
      </c>
      <c r="H10297" t="s">
        <v>11044</v>
      </c>
      <c r="I10297" s="160" t="s">
        <v>3997</v>
      </c>
      <c r="J10297" t="s">
        <v>11448</v>
      </c>
      <c r="K10297" s="160" t="s">
        <v>4007</v>
      </c>
      <c r="L10297" t="s">
        <v>11525</v>
      </c>
    </row>
    <row r="10298" spans="1:12">
      <c r="A10298" s="15" t="s">
        <v>11584</v>
      </c>
      <c r="B10298" t="s">
        <v>11040</v>
      </c>
      <c r="C10298" t="s">
        <v>11429</v>
      </c>
      <c r="D10298" t="s">
        <v>11563</v>
      </c>
      <c r="E10298" t="s">
        <v>11141</v>
      </c>
      <c r="F10298" t="s">
        <v>11433</v>
      </c>
      <c r="G10298">
        <v>11</v>
      </c>
      <c r="H10298" t="s">
        <v>11044</v>
      </c>
      <c r="I10298" s="160" t="s">
        <v>3997</v>
      </c>
      <c r="J10298" t="s">
        <v>11448</v>
      </c>
      <c r="K10298" s="160" t="s">
        <v>4007</v>
      </c>
      <c r="L10298" t="s">
        <v>11525</v>
      </c>
    </row>
    <row r="10299" spans="1:12">
      <c r="A10299" s="15">
        <v>2230072250</v>
      </c>
      <c r="B10299" t="s">
        <v>11040</v>
      </c>
      <c r="C10299" t="s">
        <v>11429</v>
      </c>
      <c r="D10299" t="s">
        <v>11563</v>
      </c>
      <c r="E10299" t="s">
        <v>11142</v>
      </c>
      <c r="F10299" t="s">
        <v>11433</v>
      </c>
      <c r="G10299">
        <v>11</v>
      </c>
      <c r="H10299" t="s">
        <v>11044</v>
      </c>
      <c r="I10299" s="160" t="s">
        <v>3997</v>
      </c>
      <c r="J10299" t="s">
        <v>11448</v>
      </c>
      <c r="K10299" s="160" t="s">
        <v>4007</v>
      </c>
      <c r="L10299" t="s">
        <v>11525</v>
      </c>
    </row>
    <row r="10300" spans="1:12">
      <c r="A10300" s="15" t="s">
        <v>11585</v>
      </c>
      <c r="B10300" t="s">
        <v>11040</v>
      </c>
      <c r="C10300" t="s">
        <v>11429</v>
      </c>
      <c r="D10300" t="s">
        <v>11563</v>
      </c>
      <c r="E10300" t="s">
        <v>11148</v>
      </c>
      <c r="F10300" t="s">
        <v>11433</v>
      </c>
      <c r="G10300">
        <v>11</v>
      </c>
      <c r="H10300" t="s">
        <v>11044</v>
      </c>
      <c r="I10300" s="160" t="s">
        <v>3997</v>
      </c>
      <c r="J10300" t="s">
        <v>11448</v>
      </c>
      <c r="K10300" s="160" t="s">
        <v>4007</v>
      </c>
      <c r="L10300" t="s">
        <v>11525</v>
      </c>
    </row>
    <row r="10301" spans="1:12">
      <c r="A10301" s="15" t="s">
        <v>11586</v>
      </c>
      <c r="B10301" t="s">
        <v>11040</v>
      </c>
      <c r="C10301" t="s">
        <v>11429</v>
      </c>
      <c r="D10301" t="s">
        <v>11563</v>
      </c>
      <c r="E10301" t="s">
        <v>11150</v>
      </c>
      <c r="F10301" t="s">
        <v>11433</v>
      </c>
      <c r="G10301">
        <v>11</v>
      </c>
      <c r="H10301" t="s">
        <v>11044</v>
      </c>
      <c r="I10301" s="160" t="s">
        <v>3997</v>
      </c>
      <c r="J10301" t="s">
        <v>11448</v>
      </c>
      <c r="K10301" s="160" t="s">
        <v>4007</v>
      </c>
      <c r="L10301" t="s">
        <v>11525</v>
      </c>
    </row>
    <row r="10302" spans="1:12">
      <c r="A10302" s="15" t="s">
        <v>11587</v>
      </c>
      <c r="B10302" t="s">
        <v>11040</v>
      </c>
      <c r="C10302" t="s">
        <v>11429</v>
      </c>
      <c r="D10302" t="s">
        <v>11563</v>
      </c>
      <c r="E10302" t="s">
        <v>11154</v>
      </c>
      <c r="F10302" t="s">
        <v>11433</v>
      </c>
      <c r="G10302">
        <v>11</v>
      </c>
      <c r="H10302" t="s">
        <v>11044</v>
      </c>
      <c r="I10302" s="160" t="s">
        <v>3997</v>
      </c>
      <c r="J10302" t="s">
        <v>11448</v>
      </c>
      <c r="K10302" s="160" t="s">
        <v>4007</v>
      </c>
      <c r="L10302" t="s">
        <v>11525</v>
      </c>
    </row>
    <row r="10303" spans="1:12">
      <c r="A10303" s="15">
        <v>2230072270</v>
      </c>
      <c r="B10303" t="s">
        <v>11040</v>
      </c>
      <c r="C10303" t="s">
        <v>11429</v>
      </c>
      <c r="D10303" t="s">
        <v>11563</v>
      </c>
      <c r="E10303" t="s">
        <v>11155</v>
      </c>
      <c r="F10303" t="s">
        <v>11433</v>
      </c>
      <c r="G10303">
        <v>11</v>
      </c>
      <c r="H10303" t="s">
        <v>11044</v>
      </c>
      <c r="I10303" s="160" t="s">
        <v>3997</v>
      </c>
      <c r="J10303" t="s">
        <v>11448</v>
      </c>
      <c r="K10303" s="160" t="s">
        <v>4007</v>
      </c>
      <c r="L10303" t="s">
        <v>11525</v>
      </c>
    </row>
    <row r="10304" spans="1:12">
      <c r="A10304" s="15" t="s">
        <v>11588</v>
      </c>
      <c r="B10304" t="s">
        <v>11040</v>
      </c>
      <c r="C10304" t="s">
        <v>11429</v>
      </c>
      <c r="D10304" t="s">
        <v>11563</v>
      </c>
      <c r="E10304" t="s">
        <v>11161</v>
      </c>
      <c r="F10304" t="s">
        <v>11433</v>
      </c>
      <c r="G10304">
        <v>11</v>
      </c>
      <c r="H10304" t="s">
        <v>11044</v>
      </c>
      <c r="I10304" s="160" t="s">
        <v>3997</v>
      </c>
      <c r="J10304" t="s">
        <v>11448</v>
      </c>
      <c r="K10304" s="160" t="s">
        <v>4007</v>
      </c>
      <c r="L10304" t="s">
        <v>11525</v>
      </c>
    </row>
    <row r="10305" spans="1:12">
      <c r="A10305" s="15" t="s">
        <v>11589</v>
      </c>
      <c r="B10305" t="s">
        <v>11040</v>
      </c>
      <c r="C10305" t="s">
        <v>11429</v>
      </c>
      <c r="D10305" t="s">
        <v>11563</v>
      </c>
      <c r="E10305" t="s">
        <v>11163</v>
      </c>
      <c r="F10305" t="s">
        <v>11433</v>
      </c>
      <c r="G10305">
        <v>11</v>
      </c>
      <c r="H10305" t="s">
        <v>11044</v>
      </c>
      <c r="I10305" s="160" t="s">
        <v>3997</v>
      </c>
      <c r="J10305" t="s">
        <v>11448</v>
      </c>
      <c r="K10305" s="160" t="s">
        <v>4007</v>
      </c>
      <c r="L10305" t="s">
        <v>11525</v>
      </c>
    </row>
    <row r="10306" spans="1:12">
      <c r="A10306" s="15" t="s">
        <v>11590</v>
      </c>
      <c r="B10306" t="s">
        <v>11040</v>
      </c>
      <c r="C10306" t="s">
        <v>11429</v>
      </c>
      <c r="D10306" t="s">
        <v>11563</v>
      </c>
      <c r="E10306" t="s">
        <v>11167</v>
      </c>
      <c r="F10306" t="s">
        <v>11433</v>
      </c>
      <c r="G10306">
        <v>11</v>
      </c>
      <c r="H10306" t="s">
        <v>11044</v>
      </c>
      <c r="I10306" s="160" t="s">
        <v>3997</v>
      </c>
      <c r="J10306" t="s">
        <v>11448</v>
      </c>
      <c r="K10306" s="160" t="s">
        <v>4007</v>
      </c>
      <c r="L10306" t="s">
        <v>11525</v>
      </c>
    </row>
    <row r="10307" spans="1:12">
      <c r="A10307" s="15">
        <v>2230072290</v>
      </c>
      <c r="B10307" t="s">
        <v>11040</v>
      </c>
      <c r="C10307" t="s">
        <v>11429</v>
      </c>
      <c r="D10307" t="s">
        <v>11563</v>
      </c>
      <c r="E10307" t="s">
        <v>11168</v>
      </c>
      <c r="F10307" t="s">
        <v>11433</v>
      </c>
      <c r="G10307">
        <v>11</v>
      </c>
      <c r="H10307" t="s">
        <v>11044</v>
      </c>
      <c r="I10307" s="160" t="s">
        <v>3997</v>
      </c>
      <c r="J10307" t="s">
        <v>11448</v>
      </c>
      <c r="K10307" s="160" t="s">
        <v>4007</v>
      </c>
      <c r="L10307" t="s">
        <v>11525</v>
      </c>
    </row>
    <row r="10308" spans="1:12">
      <c r="A10308" s="15" t="s">
        <v>11591</v>
      </c>
      <c r="B10308" t="s">
        <v>11040</v>
      </c>
      <c r="C10308" t="s">
        <v>11429</v>
      </c>
      <c r="D10308" t="s">
        <v>11563</v>
      </c>
      <c r="E10308" t="s">
        <v>11174</v>
      </c>
      <c r="F10308" t="s">
        <v>11433</v>
      </c>
      <c r="G10308">
        <v>11</v>
      </c>
      <c r="H10308" t="s">
        <v>11044</v>
      </c>
      <c r="I10308" s="160" t="s">
        <v>3997</v>
      </c>
      <c r="J10308" t="s">
        <v>11448</v>
      </c>
      <c r="K10308" s="160" t="s">
        <v>4007</v>
      </c>
      <c r="L10308" t="s">
        <v>11525</v>
      </c>
    </row>
    <row r="10309" spans="1:12">
      <c r="A10309" s="15" t="s">
        <v>11592</v>
      </c>
      <c r="B10309" t="s">
        <v>11040</v>
      </c>
      <c r="C10309" t="s">
        <v>11429</v>
      </c>
      <c r="D10309" t="s">
        <v>11563</v>
      </c>
      <c r="E10309" t="s">
        <v>11176</v>
      </c>
      <c r="F10309" t="s">
        <v>11433</v>
      </c>
      <c r="G10309">
        <v>11</v>
      </c>
      <c r="H10309" t="s">
        <v>11044</v>
      </c>
      <c r="I10309" s="160" t="s">
        <v>3997</v>
      </c>
      <c r="J10309" t="s">
        <v>11448</v>
      </c>
      <c r="K10309" s="160" t="s">
        <v>4007</v>
      </c>
      <c r="L10309" t="s">
        <v>11525</v>
      </c>
    </row>
    <row r="10310" spans="1:12">
      <c r="A10310" s="15" t="s">
        <v>11593</v>
      </c>
      <c r="B10310" t="s">
        <v>11040</v>
      </c>
      <c r="C10310" t="s">
        <v>11429</v>
      </c>
      <c r="D10310" t="s">
        <v>11563</v>
      </c>
      <c r="E10310" t="s">
        <v>11180</v>
      </c>
      <c r="F10310" t="s">
        <v>11433</v>
      </c>
      <c r="G10310">
        <v>11</v>
      </c>
      <c r="H10310" t="s">
        <v>11044</v>
      </c>
      <c r="I10310" s="160" t="s">
        <v>3997</v>
      </c>
      <c r="J10310" t="s">
        <v>11448</v>
      </c>
      <c r="K10310" s="160" t="s">
        <v>4007</v>
      </c>
      <c r="L10310" t="s">
        <v>11525</v>
      </c>
    </row>
    <row r="10311" spans="1:12">
      <c r="A10311" s="15">
        <v>2230072310</v>
      </c>
      <c r="B10311" t="s">
        <v>11040</v>
      </c>
      <c r="C10311" t="s">
        <v>11429</v>
      </c>
      <c r="D10311" t="s">
        <v>11563</v>
      </c>
      <c r="E10311" t="s">
        <v>11181</v>
      </c>
      <c r="F10311" t="s">
        <v>11433</v>
      </c>
      <c r="G10311">
        <v>11</v>
      </c>
      <c r="H10311" t="s">
        <v>11044</v>
      </c>
      <c r="I10311" s="160" t="s">
        <v>3997</v>
      </c>
      <c r="J10311" t="s">
        <v>11448</v>
      </c>
      <c r="K10311" s="160" t="s">
        <v>4007</v>
      </c>
      <c r="L10311" t="s">
        <v>11525</v>
      </c>
    </row>
    <row r="10312" spans="1:12">
      <c r="A10312" s="15" t="s">
        <v>11594</v>
      </c>
      <c r="B10312" t="s">
        <v>11040</v>
      </c>
      <c r="C10312" t="s">
        <v>11429</v>
      </c>
      <c r="D10312" t="s">
        <v>11563</v>
      </c>
      <c r="E10312" t="s">
        <v>11187</v>
      </c>
      <c r="F10312" t="s">
        <v>11433</v>
      </c>
      <c r="G10312">
        <v>11</v>
      </c>
      <c r="H10312" t="s">
        <v>11044</v>
      </c>
      <c r="I10312" s="160" t="s">
        <v>3997</v>
      </c>
      <c r="J10312" t="s">
        <v>11448</v>
      </c>
      <c r="K10312" s="160" t="s">
        <v>4007</v>
      </c>
      <c r="L10312" t="s">
        <v>11525</v>
      </c>
    </row>
    <row r="10313" spans="1:12">
      <c r="A10313" s="15" t="s">
        <v>11595</v>
      </c>
      <c r="B10313" t="s">
        <v>11040</v>
      </c>
      <c r="C10313" t="s">
        <v>11429</v>
      </c>
      <c r="D10313" t="s">
        <v>11563</v>
      </c>
      <c r="E10313" t="s">
        <v>11189</v>
      </c>
      <c r="F10313" t="s">
        <v>11433</v>
      </c>
      <c r="G10313">
        <v>11</v>
      </c>
      <c r="H10313" t="s">
        <v>11044</v>
      </c>
      <c r="I10313" s="160" t="s">
        <v>3997</v>
      </c>
      <c r="J10313" t="s">
        <v>11448</v>
      </c>
      <c r="K10313" s="160" t="s">
        <v>4007</v>
      </c>
      <c r="L10313" t="s">
        <v>11525</v>
      </c>
    </row>
    <row r="10314" spans="1:12">
      <c r="A10314" s="15" t="s">
        <v>11596</v>
      </c>
      <c r="B10314" t="s">
        <v>11040</v>
      </c>
      <c r="C10314" t="s">
        <v>11429</v>
      </c>
      <c r="D10314" t="s">
        <v>11563</v>
      </c>
      <c r="E10314" t="s">
        <v>11193</v>
      </c>
      <c r="F10314" t="s">
        <v>11433</v>
      </c>
      <c r="G10314">
        <v>11</v>
      </c>
      <c r="H10314" t="s">
        <v>11044</v>
      </c>
      <c r="I10314" s="160" t="s">
        <v>3997</v>
      </c>
      <c r="J10314" t="s">
        <v>11448</v>
      </c>
      <c r="K10314" s="160" t="s">
        <v>4007</v>
      </c>
      <c r="L10314" t="s">
        <v>11525</v>
      </c>
    </row>
    <row r="10315" spans="1:12">
      <c r="A10315" s="15">
        <v>2230072330</v>
      </c>
      <c r="B10315" t="s">
        <v>11040</v>
      </c>
      <c r="C10315" t="s">
        <v>11429</v>
      </c>
      <c r="D10315" t="s">
        <v>11563</v>
      </c>
      <c r="E10315" t="s">
        <v>11194</v>
      </c>
      <c r="F10315" t="s">
        <v>11433</v>
      </c>
      <c r="G10315">
        <v>11</v>
      </c>
      <c r="H10315" t="s">
        <v>11044</v>
      </c>
      <c r="I10315" s="160" t="s">
        <v>3997</v>
      </c>
      <c r="J10315" t="s">
        <v>11448</v>
      </c>
      <c r="K10315" s="160" t="s">
        <v>4007</v>
      </c>
      <c r="L10315" t="s">
        <v>11525</v>
      </c>
    </row>
    <row r="10316" spans="1:12">
      <c r="A10316" s="15" t="s">
        <v>11597</v>
      </c>
      <c r="B10316" t="s">
        <v>11040</v>
      </c>
      <c r="C10316" t="s">
        <v>11429</v>
      </c>
      <c r="D10316" t="s">
        <v>11563</v>
      </c>
      <c r="E10316" t="s">
        <v>11200</v>
      </c>
      <c r="F10316" t="s">
        <v>11433</v>
      </c>
      <c r="G10316">
        <v>11</v>
      </c>
      <c r="H10316" t="s">
        <v>11044</v>
      </c>
      <c r="I10316" s="160" t="s">
        <v>3997</v>
      </c>
      <c r="J10316" t="s">
        <v>11448</v>
      </c>
      <c r="K10316" s="160" t="s">
        <v>4007</v>
      </c>
      <c r="L10316" t="s">
        <v>11525</v>
      </c>
    </row>
    <row r="10317" spans="1:12">
      <c r="A10317" s="15" t="s">
        <v>11598</v>
      </c>
      <c r="B10317" t="s">
        <v>11040</v>
      </c>
      <c r="C10317" t="s">
        <v>11429</v>
      </c>
      <c r="D10317" t="s">
        <v>11563</v>
      </c>
      <c r="E10317" t="s">
        <v>11202</v>
      </c>
      <c r="F10317" t="s">
        <v>11433</v>
      </c>
      <c r="G10317">
        <v>11</v>
      </c>
      <c r="H10317" t="s">
        <v>11044</v>
      </c>
      <c r="I10317" s="160" t="s">
        <v>3997</v>
      </c>
      <c r="J10317" t="s">
        <v>11448</v>
      </c>
      <c r="K10317" s="160" t="s">
        <v>4007</v>
      </c>
      <c r="L10317" t="s">
        <v>11525</v>
      </c>
    </row>
    <row r="10318" spans="1:12">
      <c r="A10318" s="15" t="s">
        <v>11599</v>
      </c>
      <c r="B10318" t="s">
        <v>11040</v>
      </c>
      <c r="C10318" t="s">
        <v>11429</v>
      </c>
      <c r="D10318" t="s">
        <v>11563</v>
      </c>
      <c r="E10318" t="s">
        <v>11206</v>
      </c>
      <c r="F10318" t="s">
        <v>11433</v>
      </c>
      <c r="G10318">
        <v>11</v>
      </c>
      <c r="H10318" t="s">
        <v>11044</v>
      </c>
      <c r="I10318" s="160" t="s">
        <v>3997</v>
      </c>
      <c r="J10318" t="s">
        <v>11448</v>
      </c>
      <c r="K10318" s="160" t="s">
        <v>4007</v>
      </c>
      <c r="L10318" t="s">
        <v>11525</v>
      </c>
    </row>
    <row r="10319" spans="1:12">
      <c r="A10319" s="15">
        <v>2230072350</v>
      </c>
      <c r="B10319" t="s">
        <v>11040</v>
      </c>
      <c r="C10319" t="s">
        <v>11429</v>
      </c>
      <c r="D10319" t="s">
        <v>11563</v>
      </c>
      <c r="E10319" t="s">
        <v>11207</v>
      </c>
      <c r="F10319" t="s">
        <v>11433</v>
      </c>
      <c r="G10319">
        <v>11</v>
      </c>
      <c r="H10319" t="s">
        <v>11044</v>
      </c>
      <c r="I10319" s="160" t="s">
        <v>3997</v>
      </c>
      <c r="J10319" t="s">
        <v>11448</v>
      </c>
      <c r="K10319" s="160" t="s">
        <v>4007</v>
      </c>
      <c r="L10319" t="s">
        <v>11525</v>
      </c>
    </row>
    <row r="10320" spans="1:12">
      <c r="A10320" s="15">
        <v>2230072370</v>
      </c>
      <c r="B10320" t="s">
        <v>11040</v>
      </c>
      <c r="C10320" t="s">
        <v>11429</v>
      </c>
      <c r="D10320" t="s">
        <v>11563</v>
      </c>
      <c r="E10320" t="s">
        <v>11208</v>
      </c>
      <c r="F10320" t="s">
        <v>11433</v>
      </c>
      <c r="G10320">
        <v>11</v>
      </c>
      <c r="H10320" t="s">
        <v>11044</v>
      </c>
      <c r="I10320" s="160" t="s">
        <v>3997</v>
      </c>
      <c r="J10320" t="s">
        <v>11448</v>
      </c>
      <c r="K10320" s="160" t="s">
        <v>4007</v>
      </c>
      <c r="L10320" t="s">
        <v>11525</v>
      </c>
    </row>
    <row r="10321" spans="1:12">
      <c r="A10321" s="15">
        <v>2230072390</v>
      </c>
      <c r="B10321" t="s">
        <v>11040</v>
      </c>
      <c r="C10321" t="s">
        <v>11429</v>
      </c>
      <c r="D10321" t="s">
        <v>11563</v>
      </c>
      <c r="E10321" t="s">
        <v>11209</v>
      </c>
      <c r="F10321" t="s">
        <v>11433</v>
      </c>
      <c r="G10321">
        <v>11</v>
      </c>
      <c r="H10321" t="s">
        <v>11044</v>
      </c>
      <c r="I10321" s="160" t="s">
        <v>3997</v>
      </c>
      <c r="J10321" t="s">
        <v>11448</v>
      </c>
      <c r="K10321" s="160" t="s">
        <v>4007</v>
      </c>
      <c r="L10321" t="s">
        <v>11525</v>
      </c>
    </row>
    <row r="10322" spans="1:12">
      <c r="A10322" s="15">
        <v>2230073110</v>
      </c>
      <c r="B10322" t="s">
        <v>11040</v>
      </c>
      <c r="C10322" t="s">
        <v>11429</v>
      </c>
      <c r="D10322" t="s">
        <v>11600</v>
      </c>
      <c r="E10322" t="s">
        <v>11051</v>
      </c>
      <c r="F10322" t="s">
        <v>11433</v>
      </c>
      <c r="G10322">
        <v>11</v>
      </c>
      <c r="H10322" t="s">
        <v>11044</v>
      </c>
      <c r="I10322" s="160" t="s">
        <v>3997</v>
      </c>
      <c r="J10322" t="s">
        <v>11448</v>
      </c>
      <c r="K10322" s="160" t="s">
        <v>4007</v>
      </c>
      <c r="L10322" t="s">
        <v>11525</v>
      </c>
    </row>
    <row r="10323" spans="1:12">
      <c r="A10323" s="15" t="s">
        <v>11601</v>
      </c>
      <c r="B10323" t="s">
        <v>11040</v>
      </c>
      <c r="C10323" t="s">
        <v>11429</v>
      </c>
      <c r="D10323" t="s">
        <v>11600</v>
      </c>
      <c r="E10323" t="s">
        <v>11057</v>
      </c>
      <c r="F10323" t="s">
        <v>11433</v>
      </c>
      <c r="G10323">
        <v>11</v>
      </c>
      <c r="H10323" t="s">
        <v>11044</v>
      </c>
      <c r="I10323" s="160" t="s">
        <v>3997</v>
      </c>
      <c r="J10323" t="s">
        <v>11448</v>
      </c>
      <c r="K10323" s="160" t="s">
        <v>4007</v>
      </c>
      <c r="L10323" t="s">
        <v>11525</v>
      </c>
    </row>
    <row r="10324" spans="1:12">
      <c r="A10324" s="15" t="s">
        <v>11602</v>
      </c>
      <c r="B10324" t="s">
        <v>11040</v>
      </c>
      <c r="C10324" t="s">
        <v>11429</v>
      </c>
      <c r="D10324" t="s">
        <v>11600</v>
      </c>
      <c r="E10324" t="s">
        <v>11059</v>
      </c>
      <c r="F10324" t="s">
        <v>11433</v>
      </c>
      <c r="G10324">
        <v>11</v>
      </c>
      <c r="H10324" t="s">
        <v>11044</v>
      </c>
      <c r="I10324" s="160" t="s">
        <v>3997</v>
      </c>
      <c r="J10324" t="s">
        <v>11448</v>
      </c>
      <c r="K10324" s="160" t="s">
        <v>4007</v>
      </c>
      <c r="L10324" t="s">
        <v>11525</v>
      </c>
    </row>
    <row r="10325" spans="1:12">
      <c r="A10325" s="15" t="s">
        <v>11603</v>
      </c>
      <c r="B10325" t="s">
        <v>11040</v>
      </c>
      <c r="C10325" t="s">
        <v>11429</v>
      </c>
      <c r="D10325" t="s">
        <v>11600</v>
      </c>
      <c r="E10325" t="s">
        <v>11063</v>
      </c>
      <c r="F10325" t="s">
        <v>11433</v>
      </c>
      <c r="G10325">
        <v>11</v>
      </c>
      <c r="H10325" t="s">
        <v>11044</v>
      </c>
      <c r="I10325" s="160" t="s">
        <v>3997</v>
      </c>
      <c r="J10325" t="s">
        <v>11448</v>
      </c>
      <c r="K10325" s="160" t="s">
        <v>4007</v>
      </c>
      <c r="L10325" t="s">
        <v>11525</v>
      </c>
    </row>
    <row r="10326" spans="1:12">
      <c r="A10326" s="15">
        <v>2230073130</v>
      </c>
      <c r="B10326" t="s">
        <v>11040</v>
      </c>
      <c r="C10326" t="s">
        <v>11429</v>
      </c>
      <c r="D10326" t="s">
        <v>11600</v>
      </c>
      <c r="E10326" t="s">
        <v>11064</v>
      </c>
      <c r="F10326" t="s">
        <v>11433</v>
      </c>
      <c r="G10326">
        <v>11</v>
      </c>
      <c r="H10326" t="s">
        <v>11044</v>
      </c>
      <c r="I10326" s="160" t="s">
        <v>3997</v>
      </c>
      <c r="J10326" t="s">
        <v>11448</v>
      </c>
      <c r="K10326" s="160" t="s">
        <v>4007</v>
      </c>
      <c r="L10326" t="s">
        <v>11525</v>
      </c>
    </row>
    <row r="10327" spans="1:12">
      <c r="A10327" s="15" t="s">
        <v>11604</v>
      </c>
      <c r="B10327" t="s">
        <v>11040</v>
      </c>
      <c r="C10327" t="s">
        <v>11429</v>
      </c>
      <c r="D10327" t="s">
        <v>11600</v>
      </c>
      <c r="E10327" t="s">
        <v>11070</v>
      </c>
      <c r="F10327" t="s">
        <v>11433</v>
      </c>
      <c r="G10327">
        <v>11</v>
      </c>
      <c r="H10327" t="s">
        <v>11044</v>
      </c>
      <c r="I10327" s="160" t="s">
        <v>3997</v>
      </c>
      <c r="J10327" t="s">
        <v>11448</v>
      </c>
      <c r="K10327" s="160" t="s">
        <v>4007</v>
      </c>
      <c r="L10327" t="s">
        <v>11525</v>
      </c>
    </row>
    <row r="10328" spans="1:12">
      <c r="A10328" s="15" t="s">
        <v>11605</v>
      </c>
      <c r="B10328" t="s">
        <v>11040</v>
      </c>
      <c r="C10328" t="s">
        <v>11429</v>
      </c>
      <c r="D10328" t="s">
        <v>11600</v>
      </c>
      <c r="E10328" t="s">
        <v>11072</v>
      </c>
      <c r="F10328" t="s">
        <v>11433</v>
      </c>
      <c r="G10328">
        <v>11</v>
      </c>
      <c r="H10328" t="s">
        <v>11044</v>
      </c>
      <c r="I10328" s="160" t="s">
        <v>3997</v>
      </c>
      <c r="J10328" t="s">
        <v>11448</v>
      </c>
      <c r="K10328" s="160" t="s">
        <v>4007</v>
      </c>
      <c r="L10328" t="s">
        <v>11525</v>
      </c>
    </row>
    <row r="10329" spans="1:12">
      <c r="A10329" s="15" t="s">
        <v>11606</v>
      </c>
      <c r="B10329" t="s">
        <v>11040</v>
      </c>
      <c r="C10329" t="s">
        <v>11429</v>
      </c>
      <c r="D10329" t="s">
        <v>11600</v>
      </c>
      <c r="E10329" t="s">
        <v>11076</v>
      </c>
      <c r="F10329" t="s">
        <v>11433</v>
      </c>
      <c r="G10329">
        <v>11</v>
      </c>
      <c r="H10329" t="s">
        <v>11044</v>
      </c>
      <c r="I10329" s="160" t="s">
        <v>3997</v>
      </c>
      <c r="J10329" t="s">
        <v>11448</v>
      </c>
      <c r="K10329" s="160" t="s">
        <v>4007</v>
      </c>
      <c r="L10329" t="s">
        <v>11525</v>
      </c>
    </row>
    <row r="10330" spans="1:12">
      <c r="A10330" s="15">
        <v>2230073150</v>
      </c>
      <c r="B10330" t="s">
        <v>11040</v>
      </c>
      <c r="C10330" t="s">
        <v>11429</v>
      </c>
      <c r="D10330" t="s">
        <v>11600</v>
      </c>
      <c r="E10330" t="s">
        <v>11077</v>
      </c>
      <c r="F10330" t="s">
        <v>11433</v>
      </c>
      <c r="G10330">
        <v>11</v>
      </c>
      <c r="H10330" t="s">
        <v>11044</v>
      </c>
      <c r="I10330" s="160" t="s">
        <v>3997</v>
      </c>
      <c r="J10330" t="s">
        <v>11448</v>
      </c>
      <c r="K10330" s="160" t="s">
        <v>4007</v>
      </c>
      <c r="L10330" t="s">
        <v>11525</v>
      </c>
    </row>
    <row r="10331" spans="1:12">
      <c r="A10331" s="15" t="s">
        <v>11607</v>
      </c>
      <c r="B10331" t="s">
        <v>11040</v>
      </c>
      <c r="C10331" t="s">
        <v>11429</v>
      </c>
      <c r="D10331" t="s">
        <v>11600</v>
      </c>
      <c r="E10331" t="s">
        <v>11083</v>
      </c>
      <c r="F10331" t="s">
        <v>11433</v>
      </c>
      <c r="G10331">
        <v>11</v>
      </c>
      <c r="H10331" t="s">
        <v>11044</v>
      </c>
      <c r="I10331" s="160" t="s">
        <v>3997</v>
      </c>
      <c r="J10331" t="s">
        <v>11448</v>
      </c>
      <c r="K10331" s="160" t="s">
        <v>4007</v>
      </c>
      <c r="L10331" t="s">
        <v>11525</v>
      </c>
    </row>
    <row r="10332" spans="1:12">
      <c r="A10332" s="15" t="s">
        <v>11608</v>
      </c>
      <c r="B10332" t="s">
        <v>11040</v>
      </c>
      <c r="C10332" t="s">
        <v>11429</v>
      </c>
      <c r="D10332" t="s">
        <v>11600</v>
      </c>
      <c r="E10332" t="s">
        <v>11085</v>
      </c>
      <c r="F10332" t="s">
        <v>11433</v>
      </c>
      <c r="G10332">
        <v>11</v>
      </c>
      <c r="H10332" t="s">
        <v>11044</v>
      </c>
      <c r="I10332" s="160" t="s">
        <v>3997</v>
      </c>
      <c r="J10332" t="s">
        <v>11448</v>
      </c>
      <c r="K10332" s="160" t="s">
        <v>4007</v>
      </c>
      <c r="L10332" t="s">
        <v>11525</v>
      </c>
    </row>
    <row r="10333" spans="1:12">
      <c r="A10333" s="15" t="s">
        <v>11609</v>
      </c>
      <c r="B10333" t="s">
        <v>11040</v>
      </c>
      <c r="C10333" t="s">
        <v>11429</v>
      </c>
      <c r="D10333" t="s">
        <v>11600</v>
      </c>
      <c r="E10333" t="s">
        <v>11089</v>
      </c>
      <c r="F10333" t="s">
        <v>11433</v>
      </c>
      <c r="G10333">
        <v>11</v>
      </c>
      <c r="H10333" t="s">
        <v>11044</v>
      </c>
      <c r="I10333" s="160" t="s">
        <v>3997</v>
      </c>
      <c r="J10333" t="s">
        <v>11448</v>
      </c>
      <c r="K10333" s="160" t="s">
        <v>4007</v>
      </c>
      <c r="L10333" t="s">
        <v>11525</v>
      </c>
    </row>
    <row r="10334" spans="1:12">
      <c r="A10334" s="15">
        <v>2230073170</v>
      </c>
      <c r="B10334" t="s">
        <v>11040</v>
      </c>
      <c r="C10334" t="s">
        <v>11429</v>
      </c>
      <c r="D10334" t="s">
        <v>11600</v>
      </c>
      <c r="E10334" t="s">
        <v>11090</v>
      </c>
      <c r="F10334" t="s">
        <v>11433</v>
      </c>
      <c r="G10334">
        <v>11</v>
      </c>
      <c r="H10334" t="s">
        <v>11044</v>
      </c>
      <c r="I10334" s="160" t="s">
        <v>3997</v>
      </c>
      <c r="J10334" t="s">
        <v>11448</v>
      </c>
      <c r="K10334" s="160" t="s">
        <v>4007</v>
      </c>
      <c r="L10334" t="s">
        <v>11525</v>
      </c>
    </row>
    <row r="10335" spans="1:12">
      <c r="A10335" s="15" t="s">
        <v>11610</v>
      </c>
      <c r="B10335" t="s">
        <v>11040</v>
      </c>
      <c r="C10335" t="s">
        <v>11429</v>
      </c>
      <c r="D10335" t="s">
        <v>11600</v>
      </c>
      <c r="E10335" t="s">
        <v>11096</v>
      </c>
      <c r="F10335" t="s">
        <v>11433</v>
      </c>
      <c r="G10335">
        <v>11</v>
      </c>
      <c r="H10335" t="s">
        <v>11044</v>
      </c>
      <c r="I10335" s="160" t="s">
        <v>3997</v>
      </c>
      <c r="J10335" t="s">
        <v>11448</v>
      </c>
      <c r="K10335" s="160" t="s">
        <v>4007</v>
      </c>
      <c r="L10335" t="s">
        <v>11525</v>
      </c>
    </row>
    <row r="10336" spans="1:12">
      <c r="A10336" s="15" t="s">
        <v>11611</v>
      </c>
      <c r="B10336" t="s">
        <v>11040</v>
      </c>
      <c r="C10336" t="s">
        <v>11429</v>
      </c>
      <c r="D10336" t="s">
        <v>11600</v>
      </c>
      <c r="E10336" t="s">
        <v>11098</v>
      </c>
      <c r="F10336" t="s">
        <v>11433</v>
      </c>
      <c r="G10336">
        <v>11</v>
      </c>
      <c r="H10336" t="s">
        <v>11044</v>
      </c>
      <c r="I10336" s="160" t="s">
        <v>3997</v>
      </c>
      <c r="J10336" t="s">
        <v>11448</v>
      </c>
      <c r="K10336" s="160" t="s">
        <v>4007</v>
      </c>
      <c r="L10336" t="s">
        <v>11525</v>
      </c>
    </row>
    <row r="10337" spans="1:12">
      <c r="A10337" s="15" t="s">
        <v>11612</v>
      </c>
      <c r="B10337" t="s">
        <v>11040</v>
      </c>
      <c r="C10337" t="s">
        <v>11429</v>
      </c>
      <c r="D10337" t="s">
        <v>11600</v>
      </c>
      <c r="E10337" t="s">
        <v>11102</v>
      </c>
      <c r="F10337" t="s">
        <v>11433</v>
      </c>
      <c r="G10337">
        <v>11</v>
      </c>
      <c r="H10337" t="s">
        <v>11044</v>
      </c>
      <c r="I10337" s="160" t="s">
        <v>3997</v>
      </c>
      <c r="J10337" t="s">
        <v>11448</v>
      </c>
      <c r="K10337" s="160" t="s">
        <v>4007</v>
      </c>
      <c r="L10337" t="s">
        <v>11525</v>
      </c>
    </row>
    <row r="10338" spans="1:12">
      <c r="A10338" s="15">
        <v>2230073190</v>
      </c>
      <c r="B10338" t="s">
        <v>11040</v>
      </c>
      <c r="C10338" t="s">
        <v>11429</v>
      </c>
      <c r="D10338" t="s">
        <v>11600</v>
      </c>
      <c r="E10338" t="s">
        <v>11103</v>
      </c>
      <c r="F10338" t="s">
        <v>11433</v>
      </c>
      <c r="G10338">
        <v>11</v>
      </c>
      <c r="H10338" t="s">
        <v>11044</v>
      </c>
      <c r="I10338" s="160" t="s">
        <v>3997</v>
      </c>
      <c r="J10338" t="s">
        <v>11448</v>
      </c>
      <c r="K10338" s="160" t="s">
        <v>4007</v>
      </c>
      <c r="L10338" t="s">
        <v>11525</v>
      </c>
    </row>
    <row r="10339" spans="1:12">
      <c r="A10339" s="15" t="s">
        <v>11613</v>
      </c>
      <c r="B10339" t="s">
        <v>11040</v>
      </c>
      <c r="C10339" t="s">
        <v>11429</v>
      </c>
      <c r="D10339" t="s">
        <v>11600</v>
      </c>
      <c r="E10339" t="s">
        <v>11109</v>
      </c>
      <c r="F10339" t="s">
        <v>11433</v>
      </c>
      <c r="G10339">
        <v>11</v>
      </c>
      <c r="H10339" t="s">
        <v>11044</v>
      </c>
      <c r="I10339" s="160" t="s">
        <v>3997</v>
      </c>
      <c r="J10339" t="s">
        <v>11448</v>
      </c>
      <c r="K10339" s="160" t="s">
        <v>4007</v>
      </c>
      <c r="L10339" t="s">
        <v>11525</v>
      </c>
    </row>
    <row r="10340" spans="1:12">
      <c r="A10340" s="15" t="s">
        <v>11614</v>
      </c>
      <c r="B10340" t="s">
        <v>11040</v>
      </c>
      <c r="C10340" t="s">
        <v>11429</v>
      </c>
      <c r="D10340" t="s">
        <v>11600</v>
      </c>
      <c r="E10340" t="s">
        <v>11111</v>
      </c>
      <c r="F10340" t="s">
        <v>11433</v>
      </c>
      <c r="G10340">
        <v>11</v>
      </c>
      <c r="H10340" t="s">
        <v>11044</v>
      </c>
      <c r="I10340" s="160" t="s">
        <v>3997</v>
      </c>
      <c r="J10340" t="s">
        <v>11448</v>
      </c>
      <c r="K10340" s="160" t="s">
        <v>4007</v>
      </c>
      <c r="L10340" t="s">
        <v>11525</v>
      </c>
    </row>
    <row r="10341" spans="1:12">
      <c r="A10341" s="15" t="s">
        <v>11615</v>
      </c>
      <c r="B10341" t="s">
        <v>11040</v>
      </c>
      <c r="C10341" t="s">
        <v>11429</v>
      </c>
      <c r="D10341" t="s">
        <v>11600</v>
      </c>
      <c r="E10341" t="s">
        <v>11115</v>
      </c>
      <c r="F10341" t="s">
        <v>11433</v>
      </c>
      <c r="G10341">
        <v>11</v>
      </c>
      <c r="H10341" t="s">
        <v>11044</v>
      </c>
      <c r="I10341" s="160" t="s">
        <v>3997</v>
      </c>
      <c r="J10341" t="s">
        <v>11448</v>
      </c>
      <c r="K10341" s="160" t="s">
        <v>4007</v>
      </c>
      <c r="L10341" t="s">
        <v>11525</v>
      </c>
    </row>
    <row r="10342" spans="1:12">
      <c r="A10342" s="15">
        <v>2230073210</v>
      </c>
      <c r="B10342" t="s">
        <v>11040</v>
      </c>
      <c r="C10342" t="s">
        <v>11429</v>
      </c>
      <c r="D10342" t="s">
        <v>11600</v>
      </c>
      <c r="E10342" t="s">
        <v>11116</v>
      </c>
      <c r="F10342" t="s">
        <v>11433</v>
      </c>
      <c r="G10342">
        <v>11</v>
      </c>
      <c r="H10342" t="s">
        <v>11044</v>
      </c>
      <c r="I10342" s="160" t="s">
        <v>3997</v>
      </c>
      <c r="J10342" t="s">
        <v>11448</v>
      </c>
      <c r="K10342" s="160" t="s">
        <v>4007</v>
      </c>
      <c r="L10342" t="s">
        <v>11525</v>
      </c>
    </row>
    <row r="10343" spans="1:12">
      <c r="A10343" s="15" t="s">
        <v>11616</v>
      </c>
      <c r="B10343" t="s">
        <v>11040</v>
      </c>
      <c r="C10343" t="s">
        <v>11429</v>
      </c>
      <c r="D10343" t="s">
        <v>11600</v>
      </c>
      <c r="E10343" t="s">
        <v>11122</v>
      </c>
      <c r="F10343" t="s">
        <v>11433</v>
      </c>
      <c r="G10343">
        <v>11</v>
      </c>
      <c r="H10343" t="s">
        <v>11044</v>
      </c>
      <c r="I10343" s="160" t="s">
        <v>3997</v>
      </c>
      <c r="J10343" t="s">
        <v>11448</v>
      </c>
      <c r="K10343" s="160" t="s">
        <v>4007</v>
      </c>
      <c r="L10343" t="s">
        <v>11525</v>
      </c>
    </row>
    <row r="10344" spans="1:12">
      <c r="A10344" s="15" t="s">
        <v>11617</v>
      </c>
      <c r="B10344" t="s">
        <v>11040</v>
      </c>
      <c r="C10344" t="s">
        <v>11429</v>
      </c>
      <c r="D10344" t="s">
        <v>11600</v>
      </c>
      <c r="E10344" t="s">
        <v>11124</v>
      </c>
      <c r="F10344" t="s">
        <v>11433</v>
      </c>
      <c r="G10344">
        <v>11</v>
      </c>
      <c r="H10344" t="s">
        <v>11044</v>
      </c>
      <c r="I10344" s="160" t="s">
        <v>3997</v>
      </c>
      <c r="J10344" t="s">
        <v>11448</v>
      </c>
      <c r="K10344" s="160" t="s">
        <v>4007</v>
      </c>
      <c r="L10344" t="s">
        <v>11525</v>
      </c>
    </row>
    <row r="10345" spans="1:12">
      <c r="A10345" s="15" t="s">
        <v>11618</v>
      </c>
      <c r="B10345" t="s">
        <v>11040</v>
      </c>
      <c r="C10345" t="s">
        <v>11429</v>
      </c>
      <c r="D10345" t="s">
        <v>11600</v>
      </c>
      <c r="E10345" t="s">
        <v>11128</v>
      </c>
      <c r="F10345" t="s">
        <v>11433</v>
      </c>
      <c r="G10345">
        <v>11</v>
      </c>
      <c r="H10345" t="s">
        <v>11044</v>
      </c>
      <c r="I10345" s="160" t="s">
        <v>3997</v>
      </c>
      <c r="J10345" t="s">
        <v>11448</v>
      </c>
      <c r="K10345" s="160" t="s">
        <v>4007</v>
      </c>
      <c r="L10345" t="s">
        <v>11525</v>
      </c>
    </row>
    <row r="10346" spans="1:12">
      <c r="A10346" s="15">
        <v>2230073230</v>
      </c>
      <c r="B10346" t="s">
        <v>11040</v>
      </c>
      <c r="C10346" t="s">
        <v>11429</v>
      </c>
      <c r="D10346" t="s">
        <v>11600</v>
      </c>
      <c r="E10346" t="s">
        <v>11129</v>
      </c>
      <c r="F10346" t="s">
        <v>11433</v>
      </c>
      <c r="G10346">
        <v>11</v>
      </c>
      <c r="H10346" t="s">
        <v>11044</v>
      </c>
      <c r="I10346" s="160" t="s">
        <v>3997</v>
      </c>
      <c r="J10346" t="s">
        <v>11448</v>
      </c>
      <c r="K10346" s="160" t="s">
        <v>4007</v>
      </c>
      <c r="L10346" t="s">
        <v>11525</v>
      </c>
    </row>
    <row r="10347" spans="1:12">
      <c r="A10347" s="15" t="s">
        <v>11619</v>
      </c>
      <c r="B10347" t="s">
        <v>11040</v>
      </c>
      <c r="C10347" t="s">
        <v>11429</v>
      </c>
      <c r="D10347" t="s">
        <v>11600</v>
      </c>
      <c r="E10347" t="s">
        <v>11135</v>
      </c>
      <c r="F10347" t="s">
        <v>11433</v>
      </c>
      <c r="G10347">
        <v>11</v>
      </c>
      <c r="H10347" t="s">
        <v>11044</v>
      </c>
      <c r="I10347" s="160" t="s">
        <v>3997</v>
      </c>
      <c r="J10347" t="s">
        <v>11448</v>
      </c>
      <c r="K10347" s="160" t="s">
        <v>4007</v>
      </c>
      <c r="L10347" t="s">
        <v>11525</v>
      </c>
    </row>
    <row r="10348" spans="1:12">
      <c r="A10348" s="15" t="s">
        <v>11620</v>
      </c>
      <c r="B10348" t="s">
        <v>11040</v>
      </c>
      <c r="C10348" t="s">
        <v>11429</v>
      </c>
      <c r="D10348" t="s">
        <v>11600</v>
      </c>
      <c r="E10348" t="s">
        <v>11137</v>
      </c>
      <c r="F10348" t="s">
        <v>11433</v>
      </c>
      <c r="G10348">
        <v>11</v>
      </c>
      <c r="H10348" t="s">
        <v>11044</v>
      </c>
      <c r="I10348" s="160" t="s">
        <v>3997</v>
      </c>
      <c r="J10348" t="s">
        <v>11448</v>
      </c>
      <c r="K10348" s="160" t="s">
        <v>4007</v>
      </c>
      <c r="L10348" t="s">
        <v>11525</v>
      </c>
    </row>
    <row r="10349" spans="1:12">
      <c r="A10349" s="15" t="s">
        <v>11621</v>
      </c>
      <c r="B10349" t="s">
        <v>11040</v>
      </c>
      <c r="C10349" t="s">
        <v>11429</v>
      </c>
      <c r="D10349" t="s">
        <v>11600</v>
      </c>
      <c r="E10349" t="s">
        <v>11141</v>
      </c>
      <c r="F10349" t="s">
        <v>11433</v>
      </c>
      <c r="G10349">
        <v>11</v>
      </c>
      <c r="H10349" t="s">
        <v>11044</v>
      </c>
      <c r="I10349" s="160" t="s">
        <v>3997</v>
      </c>
      <c r="J10349" t="s">
        <v>11448</v>
      </c>
      <c r="K10349" s="160" t="s">
        <v>4007</v>
      </c>
      <c r="L10349" t="s">
        <v>11525</v>
      </c>
    </row>
    <row r="10350" spans="1:12">
      <c r="A10350" s="15">
        <v>2230073250</v>
      </c>
      <c r="B10350" t="s">
        <v>11040</v>
      </c>
      <c r="C10350" t="s">
        <v>11429</v>
      </c>
      <c r="D10350" t="s">
        <v>11600</v>
      </c>
      <c r="E10350" t="s">
        <v>11142</v>
      </c>
      <c r="F10350" t="s">
        <v>11433</v>
      </c>
      <c r="G10350">
        <v>11</v>
      </c>
      <c r="H10350" t="s">
        <v>11044</v>
      </c>
      <c r="I10350" s="160" t="s">
        <v>3997</v>
      </c>
      <c r="J10350" t="s">
        <v>11448</v>
      </c>
      <c r="K10350" s="160" t="s">
        <v>4007</v>
      </c>
      <c r="L10350" t="s">
        <v>11525</v>
      </c>
    </row>
    <row r="10351" spans="1:12">
      <c r="A10351" s="15" t="s">
        <v>11622</v>
      </c>
      <c r="B10351" t="s">
        <v>11040</v>
      </c>
      <c r="C10351" t="s">
        <v>11429</v>
      </c>
      <c r="D10351" t="s">
        <v>11600</v>
      </c>
      <c r="E10351" t="s">
        <v>11148</v>
      </c>
      <c r="F10351" t="s">
        <v>11433</v>
      </c>
      <c r="G10351">
        <v>11</v>
      </c>
      <c r="H10351" t="s">
        <v>11044</v>
      </c>
      <c r="I10351" s="160" t="s">
        <v>3997</v>
      </c>
      <c r="J10351" t="s">
        <v>11448</v>
      </c>
      <c r="K10351" s="160" t="s">
        <v>4007</v>
      </c>
      <c r="L10351" t="s">
        <v>11525</v>
      </c>
    </row>
    <row r="10352" spans="1:12">
      <c r="A10352" s="15" t="s">
        <v>11623</v>
      </c>
      <c r="B10352" t="s">
        <v>11040</v>
      </c>
      <c r="C10352" t="s">
        <v>11429</v>
      </c>
      <c r="D10352" t="s">
        <v>11600</v>
      </c>
      <c r="E10352" t="s">
        <v>11150</v>
      </c>
      <c r="F10352" t="s">
        <v>11433</v>
      </c>
      <c r="G10352">
        <v>11</v>
      </c>
      <c r="H10352" t="s">
        <v>11044</v>
      </c>
      <c r="I10352" s="160" t="s">
        <v>3997</v>
      </c>
      <c r="J10352" t="s">
        <v>11448</v>
      </c>
      <c r="K10352" s="160" t="s">
        <v>4007</v>
      </c>
      <c r="L10352" t="s">
        <v>11525</v>
      </c>
    </row>
    <row r="10353" spans="1:12">
      <c r="A10353" s="15" t="s">
        <v>11624</v>
      </c>
      <c r="B10353" t="s">
        <v>11040</v>
      </c>
      <c r="C10353" t="s">
        <v>11429</v>
      </c>
      <c r="D10353" t="s">
        <v>11600</v>
      </c>
      <c r="E10353" t="s">
        <v>11154</v>
      </c>
      <c r="F10353" t="s">
        <v>11433</v>
      </c>
      <c r="G10353">
        <v>11</v>
      </c>
      <c r="H10353" t="s">
        <v>11044</v>
      </c>
      <c r="I10353" s="160" t="s">
        <v>3997</v>
      </c>
      <c r="J10353" t="s">
        <v>11448</v>
      </c>
      <c r="K10353" s="160" t="s">
        <v>4007</v>
      </c>
      <c r="L10353" t="s">
        <v>11525</v>
      </c>
    </row>
    <row r="10354" spans="1:12">
      <c r="A10354" s="15">
        <v>2230073270</v>
      </c>
      <c r="B10354" t="s">
        <v>11040</v>
      </c>
      <c r="C10354" t="s">
        <v>11429</v>
      </c>
      <c r="D10354" t="s">
        <v>11600</v>
      </c>
      <c r="E10354" t="s">
        <v>11155</v>
      </c>
      <c r="F10354" t="s">
        <v>11433</v>
      </c>
      <c r="G10354">
        <v>11</v>
      </c>
      <c r="H10354" t="s">
        <v>11044</v>
      </c>
      <c r="I10354" s="160" t="s">
        <v>3997</v>
      </c>
      <c r="J10354" t="s">
        <v>11448</v>
      </c>
      <c r="K10354" s="160" t="s">
        <v>4007</v>
      </c>
      <c r="L10354" t="s">
        <v>11525</v>
      </c>
    </row>
    <row r="10355" spans="1:12">
      <c r="A10355" s="15" t="s">
        <v>11625</v>
      </c>
      <c r="B10355" t="s">
        <v>11040</v>
      </c>
      <c r="C10355" t="s">
        <v>11429</v>
      </c>
      <c r="D10355" t="s">
        <v>11600</v>
      </c>
      <c r="E10355" t="s">
        <v>11161</v>
      </c>
      <c r="F10355" t="s">
        <v>11433</v>
      </c>
      <c r="G10355">
        <v>11</v>
      </c>
      <c r="H10355" t="s">
        <v>11044</v>
      </c>
      <c r="I10355" s="160" t="s">
        <v>3997</v>
      </c>
      <c r="J10355" t="s">
        <v>11448</v>
      </c>
      <c r="K10355" s="160" t="s">
        <v>4007</v>
      </c>
      <c r="L10355" t="s">
        <v>11525</v>
      </c>
    </row>
    <row r="10356" spans="1:12">
      <c r="A10356" s="15" t="s">
        <v>11626</v>
      </c>
      <c r="B10356" t="s">
        <v>11040</v>
      </c>
      <c r="C10356" t="s">
        <v>11429</v>
      </c>
      <c r="D10356" t="s">
        <v>11600</v>
      </c>
      <c r="E10356" t="s">
        <v>11163</v>
      </c>
      <c r="F10356" t="s">
        <v>11433</v>
      </c>
      <c r="G10356">
        <v>11</v>
      </c>
      <c r="H10356" t="s">
        <v>11044</v>
      </c>
      <c r="I10356" s="160" t="s">
        <v>3997</v>
      </c>
      <c r="J10356" t="s">
        <v>11448</v>
      </c>
      <c r="K10356" s="160" t="s">
        <v>4007</v>
      </c>
      <c r="L10356" t="s">
        <v>11525</v>
      </c>
    </row>
    <row r="10357" spans="1:12">
      <c r="A10357" s="15" t="s">
        <v>11627</v>
      </c>
      <c r="B10357" t="s">
        <v>11040</v>
      </c>
      <c r="C10357" t="s">
        <v>11429</v>
      </c>
      <c r="D10357" t="s">
        <v>11600</v>
      </c>
      <c r="E10357" t="s">
        <v>11167</v>
      </c>
      <c r="F10357" t="s">
        <v>11433</v>
      </c>
      <c r="G10357">
        <v>11</v>
      </c>
      <c r="H10357" t="s">
        <v>11044</v>
      </c>
      <c r="I10357" s="160" t="s">
        <v>3997</v>
      </c>
      <c r="J10357" t="s">
        <v>11448</v>
      </c>
      <c r="K10357" s="160" t="s">
        <v>4007</v>
      </c>
      <c r="L10357" t="s">
        <v>11525</v>
      </c>
    </row>
    <row r="10358" spans="1:12">
      <c r="A10358" s="15">
        <v>2230073290</v>
      </c>
      <c r="B10358" t="s">
        <v>11040</v>
      </c>
      <c r="C10358" t="s">
        <v>11429</v>
      </c>
      <c r="D10358" t="s">
        <v>11600</v>
      </c>
      <c r="E10358" t="s">
        <v>11168</v>
      </c>
      <c r="F10358" t="s">
        <v>11433</v>
      </c>
      <c r="G10358">
        <v>11</v>
      </c>
      <c r="H10358" t="s">
        <v>11044</v>
      </c>
      <c r="I10358" s="160" t="s">
        <v>3997</v>
      </c>
      <c r="J10358" t="s">
        <v>11448</v>
      </c>
      <c r="K10358" s="160" t="s">
        <v>4007</v>
      </c>
      <c r="L10358" t="s">
        <v>11525</v>
      </c>
    </row>
    <row r="10359" spans="1:12">
      <c r="A10359" s="15" t="s">
        <v>11628</v>
      </c>
      <c r="B10359" t="s">
        <v>11040</v>
      </c>
      <c r="C10359" t="s">
        <v>11429</v>
      </c>
      <c r="D10359" t="s">
        <v>11600</v>
      </c>
      <c r="E10359" t="s">
        <v>11174</v>
      </c>
      <c r="F10359" t="s">
        <v>11433</v>
      </c>
      <c r="G10359">
        <v>11</v>
      </c>
      <c r="H10359" t="s">
        <v>11044</v>
      </c>
      <c r="I10359" s="160" t="s">
        <v>3997</v>
      </c>
      <c r="J10359" t="s">
        <v>11448</v>
      </c>
      <c r="K10359" s="160" t="s">
        <v>4007</v>
      </c>
      <c r="L10359" t="s">
        <v>11525</v>
      </c>
    </row>
    <row r="10360" spans="1:12">
      <c r="A10360" s="15" t="s">
        <v>11629</v>
      </c>
      <c r="B10360" t="s">
        <v>11040</v>
      </c>
      <c r="C10360" t="s">
        <v>11429</v>
      </c>
      <c r="D10360" t="s">
        <v>11600</v>
      </c>
      <c r="E10360" t="s">
        <v>11176</v>
      </c>
      <c r="F10360" t="s">
        <v>11433</v>
      </c>
      <c r="G10360">
        <v>11</v>
      </c>
      <c r="H10360" t="s">
        <v>11044</v>
      </c>
      <c r="I10360" s="160" t="s">
        <v>3997</v>
      </c>
      <c r="J10360" t="s">
        <v>11448</v>
      </c>
      <c r="K10360" s="160" t="s">
        <v>4007</v>
      </c>
      <c r="L10360" t="s">
        <v>11525</v>
      </c>
    </row>
    <row r="10361" spans="1:12">
      <c r="A10361" s="15" t="s">
        <v>11630</v>
      </c>
      <c r="B10361" t="s">
        <v>11040</v>
      </c>
      <c r="C10361" t="s">
        <v>11429</v>
      </c>
      <c r="D10361" t="s">
        <v>11600</v>
      </c>
      <c r="E10361" t="s">
        <v>11180</v>
      </c>
      <c r="F10361" t="s">
        <v>11433</v>
      </c>
      <c r="G10361">
        <v>11</v>
      </c>
      <c r="H10361" t="s">
        <v>11044</v>
      </c>
      <c r="I10361" s="160" t="s">
        <v>3997</v>
      </c>
      <c r="J10361" t="s">
        <v>11448</v>
      </c>
      <c r="K10361" s="160" t="s">
        <v>4007</v>
      </c>
      <c r="L10361" t="s">
        <v>11525</v>
      </c>
    </row>
    <row r="10362" spans="1:12">
      <c r="A10362" s="15">
        <v>2230073310</v>
      </c>
      <c r="B10362" t="s">
        <v>11040</v>
      </c>
      <c r="C10362" t="s">
        <v>11429</v>
      </c>
      <c r="D10362" t="s">
        <v>11600</v>
      </c>
      <c r="E10362" t="s">
        <v>11181</v>
      </c>
      <c r="F10362" t="s">
        <v>11433</v>
      </c>
      <c r="G10362">
        <v>11</v>
      </c>
      <c r="H10362" t="s">
        <v>11044</v>
      </c>
      <c r="I10362" s="160" t="s">
        <v>3997</v>
      </c>
      <c r="J10362" t="s">
        <v>11448</v>
      </c>
      <c r="K10362" s="160" t="s">
        <v>4007</v>
      </c>
      <c r="L10362" t="s">
        <v>11525</v>
      </c>
    </row>
    <row r="10363" spans="1:12">
      <c r="A10363" s="15" t="s">
        <v>11631</v>
      </c>
      <c r="B10363" t="s">
        <v>11040</v>
      </c>
      <c r="C10363" t="s">
        <v>11429</v>
      </c>
      <c r="D10363" t="s">
        <v>11600</v>
      </c>
      <c r="E10363" t="s">
        <v>11187</v>
      </c>
      <c r="F10363" t="s">
        <v>11433</v>
      </c>
      <c r="G10363">
        <v>11</v>
      </c>
      <c r="H10363" t="s">
        <v>11044</v>
      </c>
      <c r="I10363" s="160" t="s">
        <v>3997</v>
      </c>
      <c r="J10363" t="s">
        <v>11448</v>
      </c>
      <c r="K10363" s="160" t="s">
        <v>4007</v>
      </c>
      <c r="L10363" t="s">
        <v>11525</v>
      </c>
    </row>
    <row r="10364" spans="1:12">
      <c r="A10364" s="15" t="s">
        <v>11632</v>
      </c>
      <c r="B10364" t="s">
        <v>11040</v>
      </c>
      <c r="C10364" t="s">
        <v>11429</v>
      </c>
      <c r="D10364" t="s">
        <v>11600</v>
      </c>
      <c r="E10364" t="s">
        <v>11189</v>
      </c>
      <c r="F10364" t="s">
        <v>11433</v>
      </c>
      <c r="G10364">
        <v>11</v>
      </c>
      <c r="H10364" t="s">
        <v>11044</v>
      </c>
      <c r="I10364" s="160" t="s">
        <v>3997</v>
      </c>
      <c r="J10364" t="s">
        <v>11448</v>
      </c>
      <c r="K10364" s="160" t="s">
        <v>4007</v>
      </c>
      <c r="L10364" t="s">
        <v>11525</v>
      </c>
    </row>
    <row r="10365" spans="1:12">
      <c r="A10365" s="15" t="s">
        <v>11633</v>
      </c>
      <c r="B10365" t="s">
        <v>11040</v>
      </c>
      <c r="C10365" t="s">
        <v>11429</v>
      </c>
      <c r="D10365" t="s">
        <v>11600</v>
      </c>
      <c r="E10365" t="s">
        <v>11193</v>
      </c>
      <c r="F10365" t="s">
        <v>11433</v>
      </c>
      <c r="G10365">
        <v>11</v>
      </c>
      <c r="H10365" t="s">
        <v>11044</v>
      </c>
      <c r="I10365" s="160" t="s">
        <v>3997</v>
      </c>
      <c r="J10365" t="s">
        <v>11448</v>
      </c>
      <c r="K10365" s="160" t="s">
        <v>4007</v>
      </c>
      <c r="L10365" t="s">
        <v>11525</v>
      </c>
    </row>
    <row r="10366" spans="1:12">
      <c r="A10366" s="15">
        <v>2230073330</v>
      </c>
      <c r="B10366" t="s">
        <v>11040</v>
      </c>
      <c r="C10366" t="s">
        <v>11429</v>
      </c>
      <c r="D10366" t="s">
        <v>11600</v>
      </c>
      <c r="E10366" t="s">
        <v>11194</v>
      </c>
      <c r="F10366" t="s">
        <v>11433</v>
      </c>
      <c r="G10366">
        <v>11</v>
      </c>
      <c r="H10366" t="s">
        <v>11044</v>
      </c>
      <c r="I10366" s="160" t="s">
        <v>3997</v>
      </c>
      <c r="J10366" t="s">
        <v>11448</v>
      </c>
      <c r="K10366" s="160" t="s">
        <v>4007</v>
      </c>
      <c r="L10366" t="s">
        <v>11525</v>
      </c>
    </row>
    <row r="10367" spans="1:12">
      <c r="A10367" s="15" t="s">
        <v>11634</v>
      </c>
      <c r="B10367" t="s">
        <v>11040</v>
      </c>
      <c r="C10367" t="s">
        <v>11429</v>
      </c>
      <c r="D10367" t="s">
        <v>11600</v>
      </c>
      <c r="E10367" t="s">
        <v>11200</v>
      </c>
      <c r="F10367" t="s">
        <v>11433</v>
      </c>
      <c r="G10367">
        <v>11</v>
      </c>
      <c r="H10367" t="s">
        <v>11044</v>
      </c>
      <c r="I10367" s="160" t="s">
        <v>3997</v>
      </c>
      <c r="J10367" t="s">
        <v>11448</v>
      </c>
      <c r="K10367" s="160" t="s">
        <v>4007</v>
      </c>
      <c r="L10367" t="s">
        <v>11525</v>
      </c>
    </row>
    <row r="10368" spans="1:12">
      <c r="A10368" s="15" t="s">
        <v>11635</v>
      </c>
      <c r="B10368" t="s">
        <v>11040</v>
      </c>
      <c r="C10368" t="s">
        <v>11429</v>
      </c>
      <c r="D10368" t="s">
        <v>11600</v>
      </c>
      <c r="E10368" t="s">
        <v>11202</v>
      </c>
      <c r="F10368" t="s">
        <v>11433</v>
      </c>
      <c r="G10368">
        <v>11</v>
      </c>
      <c r="H10368" t="s">
        <v>11044</v>
      </c>
      <c r="I10368" s="160" t="s">
        <v>3997</v>
      </c>
      <c r="J10368" t="s">
        <v>11448</v>
      </c>
      <c r="K10368" s="160" t="s">
        <v>4007</v>
      </c>
      <c r="L10368" t="s">
        <v>11525</v>
      </c>
    </row>
    <row r="10369" spans="1:12">
      <c r="A10369" s="15" t="s">
        <v>11636</v>
      </c>
      <c r="B10369" t="s">
        <v>11040</v>
      </c>
      <c r="C10369" t="s">
        <v>11429</v>
      </c>
      <c r="D10369" t="s">
        <v>11600</v>
      </c>
      <c r="E10369" t="s">
        <v>11206</v>
      </c>
      <c r="F10369" t="s">
        <v>11433</v>
      </c>
      <c r="G10369">
        <v>11</v>
      </c>
      <c r="H10369" t="s">
        <v>11044</v>
      </c>
      <c r="I10369" s="160" t="s">
        <v>3997</v>
      </c>
      <c r="J10369" t="s">
        <v>11448</v>
      </c>
      <c r="K10369" s="160" t="s">
        <v>4007</v>
      </c>
      <c r="L10369" t="s">
        <v>11525</v>
      </c>
    </row>
    <row r="10370" spans="1:12">
      <c r="A10370" s="15">
        <v>2230073350</v>
      </c>
      <c r="B10370" t="s">
        <v>11040</v>
      </c>
      <c r="C10370" t="s">
        <v>11429</v>
      </c>
      <c r="D10370" t="s">
        <v>11600</v>
      </c>
      <c r="E10370" t="s">
        <v>11207</v>
      </c>
      <c r="F10370" t="s">
        <v>11433</v>
      </c>
      <c r="G10370">
        <v>11</v>
      </c>
      <c r="H10370" t="s">
        <v>11044</v>
      </c>
      <c r="I10370" s="160" t="s">
        <v>3997</v>
      </c>
      <c r="J10370" t="s">
        <v>11448</v>
      </c>
      <c r="K10370" s="160" t="s">
        <v>4007</v>
      </c>
      <c r="L10370" t="s">
        <v>11525</v>
      </c>
    </row>
    <row r="10371" spans="1:12">
      <c r="A10371" s="15">
        <v>2230073370</v>
      </c>
      <c r="B10371" t="s">
        <v>11040</v>
      </c>
      <c r="C10371" t="s">
        <v>11429</v>
      </c>
      <c r="D10371" t="s">
        <v>11600</v>
      </c>
      <c r="E10371" t="s">
        <v>11208</v>
      </c>
      <c r="F10371" t="s">
        <v>11433</v>
      </c>
      <c r="G10371">
        <v>11</v>
      </c>
      <c r="H10371" t="s">
        <v>11044</v>
      </c>
      <c r="I10371" s="160" t="s">
        <v>3997</v>
      </c>
      <c r="J10371" t="s">
        <v>11448</v>
      </c>
      <c r="K10371" s="160" t="s">
        <v>4007</v>
      </c>
      <c r="L10371" t="s">
        <v>11525</v>
      </c>
    </row>
    <row r="10372" spans="1:12">
      <c r="A10372" s="15">
        <v>2230073390</v>
      </c>
      <c r="B10372" t="s">
        <v>11040</v>
      </c>
      <c r="C10372" t="s">
        <v>11429</v>
      </c>
      <c r="D10372" t="s">
        <v>11600</v>
      </c>
      <c r="E10372" t="s">
        <v>11209</v>
      </c>
      <c r="F10372" t="s">
        <v>11433</v>
      </c>
      <c r="G10372">
        <v>11</v>
      </c>
      <c r="H10372" t="s">
        <v>11044</v>
      </c>
      <c r="I10372" s="160" t="s">
        <v>3997</v>
      </c>
      <c r="J10372" t="s">
        <v>11448</v>
      </c>
      <c r="K10372" s="160" t="s">
        <v>4007</v>
      </c>
      <c r="L10372" t="s">
        <v>11525</v>
      </c>
    </row>
    <row r="10373" spans="1:12">
      <c r="A10373" s="15">
        <v>2230074110</v>
      </c>
      <c r="B10373" t="s">
        <v>11040</v>
      </c>
      <c r="C10373" t="s">
        <v>11429</v>
      </c>
      <c r="D10373" t="s">
        <v>11637</v>
      </c>
      <c r="E10373" t="s">
        <v>11051</v>
      </c>
      <c r="F10373" t="s">
        <v>11433</v>
      </c>
      <c r="G10373">
        <v>11</v>
      </c>
      <c r="H10373" t="s">
        <v>11044</v>
      </c>
      <c r="I10373" s="160" t="s">
        <v>3997</v>
      </c>
      <c r="J10373" t="s">
        <v>11448</v>
      </c>
      <c r="K10373" s="160" t="s">
        <v>4007</v>
      </c>
      <c r="L10373" t="s">
        <v>11525</v>
      </c>
    </row>
    <row r="10374" spans="1:12">
      <c r="A10374" s="15" t="s">
        <v>11638</v>
      </c>
      <c r="B10374" t="s">
        <v>11040</v>
      </c>
      <c r="C10374" t="s">
        <v>11429</v>
      </c>
      <c r="D10374" t="s">
        <v>11637</v>
      </c>
      <c r="E10374" t="s">
        <v>11057</v>
      </c>
      <c r="F10374" t="s">
        <v>11433</v>
      </c>
      <c r="G10374">
        <v>11</v>
      </c>
      <c r="H10374" t="s">
        <v>11044</v>
      </c>
      <c r="I10374" s="160" t="s">
        <v>3997</v>
      </c>
      <c r="J10374" t="s">
        <v>11448</v>
      </c>
      <c r="K10374" s="160" t="s">
        <v>4007</v>
      </c>
      <c r="L10374" t="s">
        <v>11525</v>
      </c>
    </row>
    <row r="10375" spans="1:12">
      <c r="A10375" s="15" t="s">
        <v>11639</v>
      </c>
      <c r="B10375" t="s">
        <v>11040</v>
      </c>
      <c r="C10375" t="s">
        <v>11429</v>
      </c>
      <c r="D10375" t="s">
        <v>11637</v>
      </c>
      <c r="E10375" t="s">
        <v>11059</v>
      </c>
      <c r="F10375" t="s">
        <v>11433</v>
      </c>
      <c r="G10375">
        <v>11</v>
      </c>
      <c r="H10375" t="s">
        <v>11044</v>
      </c>
      <c r="I10375" s="160" t="s">
        <v>3997</v>
      </c>
      <c r="J10375" t="s">
        <v>11448</v>
      </c>
      <c r="K10375" s="160" t="s">
        <v>4007</v>
      </c>
      <c r="L10375" t="s">
        <v>11525</v>
      </c>
    </row>
    <row r="10376" spans="1:12">
      <c r="A10376" s="15" t="s">
        <v>11640</v>
      </c>
      <c r="B10376" t="s">
        <v>11040</v>
      </c>
      <c r="C10376" t="s">
        <v>11429</v>
      </c>
      <c r="D10376" t="s">
        <v>11637</v>
      </c>
      <c r="E10376" t="s">
        <v>11063</v>
      </c>
      <c r="F10376" t="s">
        <v>11433</v>
      </c>
      <c r="G10376">
        <v>11</v>
      </c>
      <c r="H10376" t="s">
        <v>11044</v>
      </c>
      <c r="I10376" s="160" t="s">
        <v>3997</v>
      </c>
      <c r="J10376" t="s">
        <v>11448</v>
      </c>
      <c r="K10376" s="160" t="s">
        <v>4007</v>
      </c>
      <c r="L10376" t="s">
        <v>11525</v>
      </c>
    </row>
    <row r="10377" spans="1:12">
      <c r="A10377" s="15">
        <v>2230074130</v>
      </c>
      <c r="B10377" t="s">
        <v>11040</v>
      </c>
      <c r="C10377" t="s">
        <v>11429</v>
      </c>
      <c r="D10377" t="s">
        <v>11637</v>
      </c>
      <c r="E10377" t="s">
        <v>11064</v>
      </c>
      <c r="F10377" t="s">
        <v>11433</v>
      </c>
      <c r="G10377">
        <v>11</v>
      </c>
      <c r="H10377" t="s">
        <v>11044</v>
      </c>
      <c r="I10377" s="160" t="s">
        <v>3997</v>
      </c>
      <c r="J10377" t="s">
        <v>11448</v>
      </c>
      <c r="K10377" s="160" t="s">
        <v>4007</v>
      </c>
      <c r="L10377" t="s">
        <v>11525</v>
      </c>
    </row>
    <row r="10378" spans="1:12">
      <c r="A10378" s="15" t="s">
        <v>11641</v>
      </c>
      <c r="B10378" t="s">
        <v>11040</v>
      </c>
      <c r="C10378" t="s">
        <v>11429</v>
      </c>
      <c r="D10378" t="s">
        <v>11637</v>
      </c>
      <c r="E10378" t="s">
        <v>11070</v>
      </c>
      <c r="F10378" t="s">
        <v>11433</v>
      </c>
      <c r="G10378">
        <v>11</v>
      </c>
      <c r="H10378" t="s">
        <v>11044</v>
      </c>
      <c r="I10378" s="160" t="s">
        <v>3997</v>
      </c>
      <c r="J10378" t="s">
        <v>11448</v>
      </c>
      <c r="K10378" s="160" t="s">
        <v>4007</v>
      </c>
      <c r="L10378" t="s">
        <v>11525</v>
      </c>
    </row>
    <row r="10379" spans="1:12">
      <c r="A10379" s="15" t="s">
        <v>11642</v>
      </c>
      <c r="B10379" t="s">
        <v>11040</v>
      </c>
      <c r="C10379" t="s">
        <v>11429</v>
      </c>
      <c r="D10379" t="s">
        <v>11637</v>
      </c>
      <c r="E10379" t="s">
        <v>11072</v>
      </c>
      <c r="F10379" t="s">
        <v>11433</v>
      </c>
      <c r="G10379">
        <v>11</v>
      </c>
      <c r="H10379" t="s">
        <v>11044</v>
      </c>
      <c r="I10379" s="160" t="s">
        <v>3997</v>
      </c>
      <c r="J10379" t="s">
        <v>11448</v>
      </c>
      <c r="K10379" s="160" t="s">
        <v>4007</v>
      </c>
      <c r="L10379" t="s">
        <v>11525</v>
      </c>
    </row>
    <row r="10380" spans="1:12">
      <c r="A10380" s="15" t="s">
        <v>11643</v>
      </c>
      <c r="B10380" t="s">
        <v>11040</v>
      </c>
      <c r="C10380" t="s">
        <v>11429</v>
      </c>
      <c r="D10380" t="s">
        <v>11637</v>
      </c>
      <c r="E10380" t="s">
        <v>11076</v>
      </c>
      <c r="F10380" t="s">
        <v>11433</v>
      </c>
      <c r="G10380">
        <v>11</v>
      </c>
      <c r="H10380" t="s">
        <v>11044</v>
      </c>
      <c r="I10380" s="160" t="s">
        <v>3997</v>
      </c>
      <c r="J10380" t="s">
        <v>11448</v>
      </c>
      <c r="K10380" s="160" t="s">
        <v>4007</v>
      </c>
      <c r="L10380" t="s">
        <v>11525</v>
      </c>
    </row>
    <row r="10381" spans="1:12">
      <c r="A10381" s="15">
        <v>2230074150</v>
      </c>
      <c r="B10381" t="s">
        <v>11040</v>
      </c>
      <c r="C10381" t="s">
        <v>11429</v>
      </c>
      <c r="D10381" t="s">
        <v>11637</v>
      </c>
      <c r="E10381" t="s">
        <v>11077</v>
      </c>
      <c r="F10381" t="s">
        <v>11433</v>
      </c>
      <c r="G10381">
        <v>11</v>
      </c>
      <c r="H10381" t="s">
        <v>11044</v>
      </c>
      <c r="I10381" s="160" t="s">
        <v>3997</v>
      </c>
      <c r="J10381" t="s">
        <v>11448</v>
      </c>
      <c r="K10381" s="160" t="s">
        <v>4007</v>
      </c>
      <c r="L10381" t="s">
        <v>11525</v>
      </c>
    </row>
    <row r="10382" spans="1:12">
      <c r="A10382" s="15" t="s">
        <v>11644</v>
      </c>
      <c r="B10382" t="s">
        <v>11040</v>
      </c>
      <c r="C10382" t="s">
        <v>11429</v>
      </c>
      <c r="D10382" t="s">
        <v>11637</v>
      </c>
      <c r="E10382" t="s">
        <v>11083</v>
      </c>
      <c r="F10382" t="s">
        <v>11433</v>
      </c>
      <c r="G10382">
        <v>11</v>
      </c>
      <c r="H10382" t="s">
        <v>11044</v>
      </c>
      <c r="I10382" s="160" t="s">
        <v>3997</v>
      </c>
      <c r="J10382" t="s">
        <v>11448</v>
      </c>
      <c r="K10382" s="160" t="s">
        <v>4007</v>
      </c>
      <c r="L10382" t="s">
        <v>11525</v>
      </c>
    </row>
    <row r="10383" spans="1:12">
      <c r="A10383" s="15" t="s">
        <v>11645</v>
      </c>
      <c r="B10383" t="s">
        <v>11040</v>
      </c>
      <c r="C10383" t="s">
        <v>11429</v>
      </c>
      <c r="D10383" t="s">
        <v>11637</v>
      </c>
      <c r="E10383" t="s">
        <v>11085</v>
      </c>
      <c r="F10383" t="s">
        <v>11433</v>
      </c>
      <c r="G10383">
        <v>11</v>
      </c>
      <c r="H10383" t="s">
        <v>11044</v>
      </c>
      <c r="I10383" s="160" t="s">
        <v>3997</v>
      </c>
      <c r="J10383" t="s">
        <v>11448</v>
      </c>
      <c r="K10383" s="160" t="s">
        <v>4007</v>
      </c>
      <c r="L10383" t="s">
        <v>11525</v>
      </c>
    </row>
    <row r="10384" spans="1:12">
      <c r="A10384" s="15" t="s">
        <v>11646</v>
      </c>
      <c r="B10384" t="s">
        <v>11040</v>
      </c>
      <c r="C10384" t="s">
        <v>11429</v>
      </c>
      <c r="D10384" t="s">
        <v>11637</v>
      </c>
      <c r="E10384" t="s">
        <v>11089</v>
      </c>
      <c r="F10384" t="s">
        <v>11433</v>
      </c>
      <c r="G10384">
        <v>11</v>
      </c>
      <c r="H10384" t="s">
        <v>11044</v>
      </c>
      <c r="I10384" s="160" t="s">
        <v>3997</v>
      </c>
      <c r="J10384" t="s">
        <v>11448</v>
      </c>
      <c r="K10384" s="160" t="s">
        <v>4007</v>
      </c>
      <c r="L10384" t="s">
        <v>11525</v>
      </c>
    </row>
    <row r="10385" spans="1:12">
      <c r="A10385" s="15">
        <v>2230074170</v>
      </c>
      <c r="B10385" t="s">
        <v>11040</v>
      </c>
      <c r="C10385" t="s">
        <v>11429</v>
      </c>
      <c r="D10385" t="s">
        <v>11637</v>
      </c>
      <c r="E10385" t="s">
        <v>11090</v>
      </c>
      <c r="F10385" t="s">
        <v>11433</v>
      </c>
      <c r="G10385">
        <v>11</v>
      </c>
      <c r="H10385" t="s">
        <v>11044</v>
      </c>
      <c r="I10385" s="160" t="s">
        <v>3997</v>
      </c>
      <c r="J10385" t="s">
        <v>11448</v>
      </c>
      <c r="K10385" s="160" t="s">
        <v>4007</v>
      </c>
      <c r="L10385" t="s">
        <v>11525</v>
      </c>
    </row>
    <row r="10386" spans="1:12">
      <c r="A10386" s="15" t="s">
        <v>11647</v>
      </c>
      <c r="B10386" t="s">
        <v>11040</v>
      </c>
      <c r="C10386" t="s">
        <v>11429</v>
      </c>
      <c r="D10386" t="s">
        <v>11637</v>
      </c>
      <c r="E10386" t="s">
        <v>11096</v>
      </c>
      <c r="F10386" t="s">
        <v>11433</v>
      </c>
      <c r="G10386">
        <v>11</v>
      </c>
      <c r="H10386" t="s">
        <v>11044</v>
      </c>
      <c r="I10386" s="160" t="s">
        <v>3997</v>
      </c>
      <c r="J10386" t="s">
        <v>11448</v>
      </c>
      <c r="K10386" s="160" t="s">
        <v>4007</v>
      </c>
      <c r="L10386" t="s">
        <v>11525</v>
      </c>
    </row>
    <row r="10387" spans="1:12">
      <c r="A10387" s="15" t="s">
        <v>11648</v>
      </c>
      <c r="B10387" t="s">
        <v>11040</v>
      </c>
      <c r="C10387" t="s">
        <v>11429</v>
      </c>
      <c r="D10387" t="s">
        <v>11637</v>
      </c>
      <c r="E10387" t="s">
        <v>11098</v>
      </c>
      <c r="F10387" t="s">
        <v>11433</v>
      </c>
      <c r="G10387">
        <v>11</v>
      </c>
      <c r="H10387" t="s">
        <v>11044</v>
      </c>
      <c r="I10387" s="160" t="s">
        <v>3997</v>
      </c>
      <c r="J10387" t="s">
        <v>11448</v>
      </c>
      <c r="K10387" s="160" t="s">
        <v>4007</v>
      </c>
      <c r="L10387" t="s">
        <v>11525</v>
      </c>
    </row>
    <row r="10388" spans="1:12">
      <c r="A10388" s="15" t="s">
        <v>11649</v>
      </c>
      <c r="B10388" t="s">
        <v>11040</v>
      </c>
      <c r="C10388" t="s">
        <v>11429</v>
      </c>
      <c r="D10388" t="s">
        <v>11637</v>
      </c>
      <c r="E10388" t="s">
        <v>11102</v>
      </c>
      <c r="F10388" t="s">
        <v>11433</v>
      </c>
      <c r="G10388">
        <v>11</v>
      </c>
      <c r="H10388" t="s">
        <v>11044</v>
      </c>
      <c r="I10388" s="160" t="s">
        <v>3997</v>
      </c>
      <c r="J10388" t="s">
        <v>11448</v>
      </c>
      <c r="K10388" s="160" t="s">
        <v>4007</v>
      </c>
      <c r="L10388" t="s">
        <v>11525</v>
      </c>
    </row>
    <row r="10389" spans="1:12">
      <c r="A10389" s="15">
        <v>2230074190</v>
      </c>
      <c r="B10389" t="s">
        <v>11040</v>
      </c>
      <c r="C10389" t="s">
        <v>11429</v>
      </c>
      <c r="D10389" t="s">
        <v>11637</v>
      </c>
      <c r="E10389" t="s">
        <v>11103</v>
      </c>
      <c r="F10389" t="s">
        <v>11433</v>
      </c>
      <c r="G10389">
        <v>11</v>
      </c>
      <c r="H10389" t="s">
        <v>11044</v>
      </c>
      <c r="I10389" s="160" t="s">
        <v>3997</v>
      </c>
      <c r="J10389" t="s">
        <v>11448</v>
      </c>
      <c r="K10389" s="160" t="s">
        <v>4007</v>
      </c>
      <c r="L10389" t="s">
        <v>11525</v>
      </c>
    </row>
    <row r="10390" spans="1:12">
      <c r="A10390" s="15" t="s">
        <v>11650</v>
      </c>
      <c r="B10390" t="s">
        <v>11040</v>
      </c>
      <c r="C10390" t="s">
        <v>11429</v>
      </c>
      <c r="D10390" t="s">
        <v>11637</v>
      </c>
      <c r="E10390" t="s">
        <v>11109</v>
      </c>
      <c r="F10390" t="s">
        <v>11433</v>
      </c>
      <c r="G10390">
        <v>11</v>
      </c>
      <c r="H10390" t="s">
        <v>11044</v>
      </c>
      <c r="I10390" s="160" t="s">
        <v>3997</v>
      </c>
      <c r="J10390" t="s">
        <v>11448</v>
      </c>
      <c r="K10390" s="160" t="s">
        <v>4007</v>
      </c>
      <c r="L10390" t="s">
        <v>11525</v>
      </c>
    </row>
    <row r="10391" spans="1:12">
      <c r="A10391" s="15" t="s">
        <v>11651</v>
      </c>
      <c r="B10391" t="s">
        <v>11040</v>
      </c>
      <c r="C10391" t="s">
        <v>11429</v>
      </c>
      <c r="D10391" t="s">
        <v>11637</v>
      </c>
      <c r="E10391" t="s">
        <v>11111</v>
      </c>
      <c r="F10391" t="s">
        <v>11433</v>
      </c>
      <c r="G10391">
        <v>11</v>
      </c>
      <c r="H10391" t="s">
        <v>11044</v>
      </c>
      <c r="I10391" s="160" t="s">
        <v>3997</v>
      </c>
      <c r="J10391" t="s">
        <v>11448</v>
      </c>
      <c r="K10391" s="160" t="s">
        <v>4007</v>
      </c>
      <c r="L10391" t="s">
        <v>11525</v>
      </c>
    </row>
    <row r="10392" spans="1:12">
      <c r="A10392" s="15" t="s">
        <v>11652</v>
      </c>
      <c r="B10392" t="s">
        <v>11040</v>
      </c>
      <c r="C10392" t="s">
        <v>11429</v>
      </c>
      <c r="D10392" t="s">
        <v>11637</v>
      </c>
      <c r="E10392" t="s">
        <v>11115</v>
      </c>
      <c r="F10392" t="s">
        <v>11433</v>
      </c>
      <c r="G10392">
        <v>11</v>
      </c>
      <c r="H10392" t="s">
        <v>11044</v>
      </c>
      <c r="I10392" s="160" t="s">
        <v>3997</v>
      </c>
      <c r="J10392" t="s">
        <v>11448</v>
      </c>
      <c r="K10392" s="160" t="s">
        <v>4007</v>
      </c>
      <c r="L10392" t="s">
        <v>11525</v>
      </c>
    </row>
    <row r="10393" spans="1:12">
      <c r="A10393" s="15">
        <v>2230074210</v>
      </c>
      <c r="B10393" t="s">
        <v>11040</v>
      </c>
      <c r="C10393" t="s">
        <v>11429</v>
      </c>
      <c r="D10393" t="s">
        <v>11637</v>
      </c>
      <c r="E10393" t="s">
        <v>11116</v>
      </c>
      <c r="F10393" t="s">
        <v>11433</v>
      </c>
      <c r="G10393">
        <v>11</v>
      </c>
      <c r="H10393" t="s">
        <v>11044</v>
      </c>
      <c r="I10393" s="160" t="s">
        <v>3997</v>
      </c>
      <c r="J10393" t="s">
        <v>11448</v>
      </c>
      <c r="K10393" s="160" t="s">
        <v>4007</v>
      </c>
      <c r="L10393" t="s">
        <v>11525</v>
      </c>
    </row>
    <row r="10394" spans="1:12">
      <c r="A10394" s="15" t="s">
        <v>11653</v>
      </c>
      <c r="B10394" t="s">
        <v>11040</v>
      </c>
      <c r="C10394" t="s">
        <v>11429</v>
      </c>
      <c r="D10394" t="s">
        <v>11637</v>
      </c>
      <c r="E10394" t="s">
        <v>11122</v>
      </c>
      <c r="F10394" t="s">
        <v>11433</v>
      </c>
      <c r="G10394">
        <v>11</v>
      </c>
      <c r="H10394" t="s">
        <v>11044</v>
      </c>
      <c r="I10394" s="160" t="s">
        <v>3997</v>
      </c>
      <c r="J10394" t="s">
        <v>11448</v>
      </c>
      <c r="K10394" s="160" t="s">
        <v>4007</v>
      </c>
      <c r="L10394" t="s">
        <v>11525</v>
      </c>
    </row>
    <row r="10395" spans="1:12">
      <c r="A10395" s="15" t="s">
        <v>11654</v>
      </c>
      <c r="B10395" t="s">
        <v>11040</v>
      </c>
      <c r="C10395" t="s">
        <v>11429</v>
      </c>
      <c r="D10395" t="s">
        <v>11637</v>
      </c>
      <c r="E10395" t="s">
        <v>11124</v>
      </c>
      <c r="F10395" t="s">
        <v>11433</v>
      </c>
      <c r="G10395">
        <v>11</v>
      </c>
      <c r="H10395" t="s">
        <v>11044</v>
      </c>
      <c r="I10395" s="160" t="s">
        <v>3997</v>
      </c>
      <c r="J10395" t="s">
        <v>11448</v>
      </c>
      <c r="K10395" s="160" t="s">
        <v>4007</v>
      </c>
      <c r="L10395" t="s">
        <v>11525</v>
      </c>
    </row>
    <row r="10396" spans="1:12">
      <c r="A10396" s="15" t="s">
        <v>11655</v>
      </c>
      <c r="B10396" t="s">
        <v>11040</v>
      </c>
      <c r="C10396" t="s">
        <v>11429</v>
      </c>
      <c r="D10396" t="s">
        <v>11637</v>
      </c>
      <c r="E10396" t="s">
        <v>11128</v>
      </c>
      <c r="F10396" t="s">
        <v>11433</v>
      </c>
      <c r="G10396">
        <v>11</v>
      </c>
      <c r="H10396" t="s">
        <v>11044</v>
      </c>
      <c r="I10396" s="160" t="s">
        <v>3997</v>
      </c>
      <c r="J10396" t="s">
        <v>11448</v>
      </c>
      <c r="K10396" s="160" t="s">
        <v>4007</v>
      </c>
      <c r="L10396" t="s">
        <v>11525</v>
      </c>
    </row>
    <row r="10397" spans="1:12">
      <c r="A10397" s="15">
        <v>2230074230</v>
      </c>
      <c r="B10397" t="s">
        <v>11040</v>
      </c>
      <c r="C10397" t="s">
        <v>11429</v>
      </c>
      <c r="D10397" t="s">
        <v>11637</v>
      </c>
      <c r="E10397" t="s">
        <v>11129</v>
      </c>
      <c r="F10397" t="s">
        <v>11433</v>
      </c>
      <c r="G10397">
        <v>11</v>
      </c>
      <c r="H10397" t="s">
        <v>11044</v>
      </c>
      <c r="I10397" s="160" t="s">
        <v>3997</v>
      </c>
      <c r="J10397" t="s">
        <v>11448</v>
      </c>
      <c r="K10397" s="160" t="s">
        <v>4007</v>
      </c>
      <c r="L10397" t="s">
        <v>11525</v>
      </c>
    </row>
    <row r="10398" spans="1:12">
      <c r="A10398" s="15" t="s">
        <v>11656</v>
      </c>
      <c r="B10398" t="s">
        <v>11040</v>
      </c>
      <c r="C10398" t="s">
        <v>11429</v>
      </c>
      <c r="D10398" t="s">
        <v>11637</v>
      </c>
      <c r="E10398" t="s">
        <v>11135</v>
      </c>
      <c r="F10398" t="s">
        <v>11433</v>
      </c>
      <c r="G10398">
        <v>11</v>
      </c>
      <c r="H10398" t="s">
        <v>11044</v>
      </c>
      <c r="I10398" s="160" t="s">
        <v>3997</v>
      </c>
      <c r="J10398" t="s">
        <v>11448</v>
      </c>
      <c r="K10398" s="160" t="s">
        <v>4007</v>
      </c>
      <c r="L10398" t="s">
        <v>11525</v>
      </c>
    </row>
    <row r="10399" spans="1:12">
      <c r="A10399" s="15" t="s">
        <v>11657</v>
      </c>
      <c r="B10399" t="s">
        <v>11040</v>
      </c>
      <c r="C10399" t="s">
        <v>11429</v>
      </c>
      <c r="D10399" t="s">
        <v>11637</v>
      </c>
      <c r="E10399" t="s">
        <v>11137</v>
      </c>
      <c r="F10399" t="s">
        <v>11433</v>
      </c>
      <c r="G10399">
        <v>11</v>
      </c>
      <c r="H10399" t="s">
        <v>11044</v>
      </c>
      <c r="I10399" s="160" t="s">
        <v>3997</v>
      </c>
      <c r="J10399" t="s">
        <v>11448</v>
      </c>
      <c r="K10399" s="160" t="s">
        <v>4007</v>
      </c>
      <c r="L10399" t="s">
        <v>11525</v>
      </c>
    </row>
    <row r="10400" spans="1:12">
      <c r="A10400" s="15" t="s">
        <v>11658</v>
      </c>
      <c r="B10400" t="s">
        <v>11040</v>
      </c>
      <c r="C10400" t="s">
        <v>11429</v>
      </c>
      <c r="D10400" t="s">
        <v>11637</v>
      </c>
      <c r="E10400" t="s">
        <v>11141</v>
      </c>
      <c r="F10400" t="s">
        <v>11433</v>
      </c>
      <c r="G10400">
        <v>11</v>
      </c>
      <c r="H10400" t="s">
        <v>11044</v>
      </c>
      <c r="I10400" s="160" t="s">
        <v>3997</v>
      </c>
      <c r="J10400" t="s">
        <v>11448</v>
      </c>
      <c r="K10400" s="160" t="s">
        <v>4007</v>
      </c>
      <c r="L10400" t="s">
        <v>11525</v>
      </c>
    </row>
    <row r="10401" spans="1:12">
      <c r="A10401" s="15">
        <v>2230074250</v>
      </c>
      <c r="B10401" t="s">
        <v>11040</v>
      </c>
      <c r="C10401" t="s">
        <v>11429</v>
      </c>
      <c r="D10401" t="s">
        <v>11637</v>
      </c>
      <c r="E10401" t="s">
        <v>11142</v>
      </c>
      <c r="F10401" t="s">
        <v>11433</v>
      </c>
      <c r="G10401">
        <v>11</v>
      </c>
      <c r="H10401" t="s">
        <v>11044</v>
      </c>
      <c r="I10401" s="160" t="s">
        <v>3997</v>
      </c>
      <c r="J10401" t="s">
        <v>11448</v>
      </c>
      <c r="K10401" s="160" t="s">
        <v>4007</v>
      </c>
      <c r="L10401" t="s">
        <v>11525</v>
      </c>
    </row>
    <row r="10402" spans="1:12">
      <c r="A10402" s="15" t="s">
        <v>11659</v>
      </c>
      <c r="B10402" t="s">
        <v>11040</v>
      </c>
      <c r="C10402" t="s">
        <v>11429</v>
      </c>
      <c r="D10402" t="s">
        <v>11637</v>
      </c>
      <c r="E10402" t="s">
        <v>11148</v>
      </c>
      <c r="F10402" t="s">
        <v>11433</v>
      </c>
      <c r="G10402">
        <v>11</v>
      </c>
      <c r="H10402" t="s">
        <v>11044</v>
      </c>
      <c r="I10402" s="160" t="s">
        <v>3997</v>
      </c>
      <c r="J10402" t="s">
        <v>11448</v>
      </c>
      <c r="K10402" s="160" t="s">
        <v>4007</v>
      </c>
      <c r="L10402" t="s">
        <v>11525</v>
      </c>
    </row>
    <row r="10403" spans="1:12">
      <c r="A10403" s="15" t="s">
        <v>11660</v>
      </c>
      <c r="B10403" t="s">
        <v>11040</v>
      </c>
      <c r="C10403" t="s">
        <v>11429</v>
      </c>
      <c r="D10403" t="s">
        <v>11637</v>
      </c>
      <c r="E10403" t="s">
        <v>11150</v>
      </c>
      <c r="F10403" t="s">
        <v>11433</v>
      </c>
      <c r="G10403">
        <v>11</v>
      </c>
      <c r="H10403" t="s">
        <v>11044</v>
      </c>
      <c r="I10403" s="160" t="s">
        <v>3997</v>
      </c>
      <c r="J10403" t="s">
        <v>11448</v>
      </c>
      <c r="K10403" s="160" t="s">
        <v>4007</v>
      </c>
      <c r="L10403" t="s">
        <v>11525</v>
      </c>
    </row>
    <row r="10404" spans="1:12">
      <c r="A10404" s="15" t="s">
        <v>11661</v>
      </c>
      <c r="B10404" t="s">
        <v>11040</v>
      </c>
      <c r="C10404" t="s">
        <v>11429</v>
      </c>
      <c r="D10404" t="s">
        <v>11637</v>
      </c>
      <c r="E10404" t="s">
        <v>11154</v>
      </c>
      <c r="F10404" t="s">
        <v>11433</v>
      </c>
      <c r="G10404">
        <v>11</v>
      </c>
      <c r="H10404" t="s">
        <v>11044</v>
      </c>
      <c r="I10404" s="160" t="s">
        <v>3997</v>
      </c>
      <c r="J10404" t="s">
        <v>11448</v>
      </c>
      <c r="K10404" s="160" t="s">
        <v>4007</v>
      </c>
      <c r="L10404" t="s">
        <v>11525</v>
      </c>
    </row>
    <row r="10405" spans="1:12">
      <c r="A10405" s="15">
        <v>2230074270</v>
      </c>
      <c r="B10405" t="s">
        <v>11040</v>
      </c>
      <c r="C10405" t="s">
        <v>11429</v>
      </c>
      <c r="D10405" t="s">
        <v>11637</v>
      </c>
      <c r="E10405" t="s">
        <v>11155</v>
      </c>
      <c r="F10405" t="s">
        <v>11433</v>
      </c>
      <c r="G10405">
        <v>11</v>
      </c>
      <c r="H10405" t="s">
        <v>11044</v>
      </c>
      <c r="I10405" s="160" t="s">
        <v>3997</v>
      </c>
      <c r="J10405" t="s">
        <v>11448</v>
      </c>
      <c r="K10405" s="160" t="s">
        <v>4007</v>
      </c>
      <c r="L10405" t="s">
        <v>11525</v>
      </c>
    </row>
    <row r="10406" spans="1:12">
      <c r="A10406" s="15" t="s">
        <v>11662</v>
      </c>
      <c r="B10406" t="s">
        <v>11040</v>
      </c>
      <c r="C10406" t="s">
        <v>11429</v>
      </c>
      <c r="D10406" t="s">
        <v>11637</v>
      </c>
      <c r="E10406" t="s">
        <v>11161</v>
      </c>
      <c r="F10406" t="s">
        <v>11433</v>
      </c>
      <c r="G10406">
        <v>11</v>
      </c>
      <c r="H10406" t="s">
        <v>11044</v>
      </c>
      <c r="I10406" s="160" t="s">
        <v>3997</v>
      </c>
      <c r="J10406" t="s">
        <v>11448</v>
      </c>
      <c r="K10406" s="160" t="s">
        <v>4007</v>
      </c>
      <c r="L10406" t="s">
        <v>11525</v>
      </c>
    </row>
    <row r="10407" spans="1:12">
      <c r="A10407" s="15" t="s">
        <v>11663</v>
      </c>
      <c r="B10407" t="s">
        <v>11040</v>
      </c>
      <c r="C10407" t="s">
        <v>11429</v>
      </c>
      <c r="D10407" t="s">
        <v>11637</v>
      </c>
      <c r="E10407" t="s">
        <v>11163</v>
      </c>
      <c r="F10407" t="s">
        <v>11433</v>
      </c>
      <c r="G10407">
        <v>11</v>
      </c>
      <c r="H10407" t="s">
        <v>11044</v>
      </c>
      <c r="I10407" s="160" t="s">
        <v>3997</v>
      </c>
      <c r="J10407" t="s">
        <v>11448</v>
      </c>
      <c r="K10407" s="160" t="s">
        <v>4007</v>
      </c>
      <c r="L10407" t="s">
        <v>11525</v>
      </c>
    </row>
    <row r="10408" spans="1:12">
      <c r="A10408" s="15" t="s">
        <v>11664</v>
      </c>
      <c r="B10408" t="s">
        <v>11040</v>
      </c>
      <c r="C10408" t="s">
        <v>11429</v>
      </c>
      <c r="D10408" t="s">
        <v>11637</v>
      </c>
      <c r="E10408" t="s">
        <v>11167</v>
      </c>
      <c r="F10408" t="s">
        <v>11433</v>
      </c>
      <c r="G10408">
        <v>11</v>
      </c>
      <c r="H10408" t="s">
        <v>11044</v>
      </c>
      <c r="I10408" s="160" t="s">
        <v>3997</v>
      </c>
      <c r="J10408" t="s">
        <v>11448</v>
      </c>
      <c r="K10408" s="160" t="s">
        <v>4007</v>
      </c>
      <c r="L10408" t="s">
        <v>11525</v>
      </c>
    </row>
    <row r="10409" spans="1:12">
      <c r="A10409" s="15">
        <v>2230074290</v>
      </c>
      <c r="B10409" t="s">
        <v>11040</v>
      </c>
      <c r="C10409" t="s">
        <v>11429</v>
      </c>
      <c r="D10409" t="s">
        <v>11637</v>
      </c>
      <c r="E10409" t="s">
        <v>11168</v>
      </c>
      <c r="F10409" t="s">
        <v>11433</v>
      </c>
      <c r="G10409">
        <v>11</v>
      </c>
      <c r="H10409" t="s">
        <v>11044</v>
      </c>
      <c r="I10409" s="160" t="s">
        <v>3997</v>
      </c>
      <c r="J10409" t="s">
        <v>11448</v>
      </c>
      <c r="K10409" s="160" t="s">
        <v>4007</v>
      </c>
      <c r="L10409" t="s">
        <v>11525</v>
      </c>
    </row>
    <row r="10410" spans="1:12">
      <c r="A10410" s="15" t="s">
        <v>11665</v>
      </c>
      <c r="B10410" t="s">
        <v>11040</v>
      </c>
      <c r="C10410" t="s">
        <v>11429</v>
      </c>
      <c r="D10410" t="s">
        <v>11637</v>
      </c>
      <c r="E10410" t="s">
        <v>11174</v>
      </c>
      <c r="F10410" t="s">
        <v>11433</v>
      </c>
      <c r="G10410">
        <v>11</v>
      </c>
      <c r="H10410" t="s">
        <v>11044</v>
      </c>
      <c r="I10410" s="160" t="s">
        <v>3997</v>
      </c>
      <c r="J10410" t="s">
        <v>11448</v>
      </c>
      <c r="K10410" s="160" t="s">
        <v>4007</v>
      </c>
      <c r="L10410" t="s">
        <v>11525</v>
      </c>
    </row>
    <row r="10411" spans="1:12">
      <c r="A10411" s="15" t="s">
        <v>11666</v>
      </c>
      <c r="B10411" t="s">
        <v>11040</v>
      </c>
      <c r="C10411" t="s">
        <v>11429</v>
      </c>
      <c r="D10411" t="s">
        <v>11637</v>
      </c>
      <c r="E10411" t="s">
        <v>11176</v>
      </c>
      <c r="F10411" t="s">
        <v>11433</v>
      </c>
      <c r="G10411">
        <v>11</v>
      </c>
      <c r="H10411" t="s">
        <v>11044</v>
      </c>
      <c r="I10411" s="160" t="s">
        <v>3997</v>
      </c>
      <c r="J10411" t="s">
        <v>11448</v>
      </c>
      <c r="K10411" s="160" t="s">
        <v>4007</v>
      </c>
      <c r="L10411" t="s">
        <v>11525</v>
      </c>
    </row>
    <row r="10412" spans="1:12">
      <c r="A10412" s="15" t="s">
        <v>11667</v>
      </c>
      <c r="B10412" t="s">
        <v>11040</v>
      </c>
      <c r="C10412" t="s">
        <v>11429</v>
      </c>
      <c r="D10412" t="s">
        <v>11637</v>
      </c>
      <c r="E10412" t="s">
        <v>11180</v>
      </c>
      <c r="F10412" t="s">
        <v>11433</v>
      </c>
      <c r="G10412">
        <v>11</v>
      </c>
      <c r="H10412" t="s">
        <v>11044</v>
      </c>
      <c r="I10412" s="160" t="s">
        <v>3997</v>
      </c>
      <c r="J10412" t="s">
        <v>11448</v>
      </c>
      <c r="K10412" s="160" t="s">
        <v>4007</v>
      </c>
      <c r="L10412" t="s">
        <v>11525</v>
      </c>
    </row>
    <row r="10413" spans="1:12">
      <c r="A10413" s="15">
        <v>2230074310</v>
      </c>
      <c r="B10413" t="s">
        <v>11040</v>
      </c>
      <c r="C10413" t="s">
        <v>11429</v>
      </c>
      <c r="D10413" t="s">
        <v>11637</v>
      </c>
      <c r="E10413" t="s">
        <v>11181</v>
      </c>
      <c r="F10413" t="s">
        <v>11433</v>
      </c>
      <c r="G10413">
        <v>11</v>
      </c>
      <c r="H10413" t="s">
        <v>11044</v>
      </c>
      <c r="I10413" s="160" t="s">
        <v>3997</v>
      </c>
      <c r="J10413" t="s">
        <v>11448</v>
      </c>
      <c r="K10413" s="160" t="s">
        <v>4007</v>
      </c>
      <c r="L10413" t="s">
        <v>11525</v>
      </c>
    </row>
    <row r="10414" spans="1:12">
      <c r="A10414" s="15" t="s">
        <v>11668</v>
      </c>
      <c r="B10414" t="s">
        <v>11040</v>
      </c>
      <c r="C10414" t="s">
        <v>11429</v>
      </c>
      <c r="D10414" t="s">
        <v>11637</v>
      </c>
      <c r="E10414" t="s">
        <v>11187</v>
      </c>
      <c r="F10414" t="s">
        <v>11433</v>
      </c>
      <c r="G10414">
        <v>11</v>
      </c>
      <c r="H10414" t="s">
        <v>11044</v>
      </c>
      <c r="I10414" s="160" t="s">
        <v>3997</v>
      </c>
      <c r="J10414" t="s">
        <v>11448</v>
      </c>
      <c r="K10414" s="160" t="s">
        <v>4007</v>
      </c>
      <c r="L10414" t="s">
        <v>11525</v>
      </c>
    </row>
    <row r="10415" spans="1:12">
      <c r="A10415" s="15" t="s">
        <v>11669</v>
      </c>
      <c r="B10415" t="s">
        <v>11040</v>
      </c>
      <c r="C10415" t="s">
        <v>11429</v>
      </c>
      <c r="D10415" t="s">
        <v>11637</v>
      </c>
      <c r="E10415" t="s">
        <v>11189</v>
      </c>
      <c r="F10415" t="s">
        <v>11433</v>
      </c>
      <c r="G10415">
        <v>11</v>
      </c>
      <c r="H10415" t="s">
        <v>11044</v>
      </c>
      <c r="I10415" s="160" t="s">
        <v>3997</v>
      </c>
      <c r="J10415" t="s">
        <v>11448</v>
      </c>
      <c r="K10415" s="160" t="s">
        <v>4007</v>
      </c>
      <c r="L10415" t="s">
        <v>11525</v>
      </c>
    </row>
    <row r="10416" spans="1:12">
      <c r="A10416" s="15" t="s">
        <v>11670</v>
      </c>
      <c r="B10416" t="s">
        <v>11040</v>
      </c>
      <c r="C10416" t="s">
        <v>11429</v>
      </c>
      <c r="D10416" t="s">
        <v>11637</v>
      </c>
      <c r="E10416" t="s">
        <v>11193</v>
      </c>
      <c r="F10416" t="s">
        <v>11433</v>
      </c>
      <c r="G10416">
        <v>11</v>
      </c>
      <c r="H10416" t="s">
        <v>11044</v>
      </c>
      <c r="I10416" s="160" t="s">
        <v>3997</v>
      </c>
      <c r="J10416" t="s">
        <v>11448</v>
      </c>
      <c r="K10416" s="160" t="s">
        <v>4007</v>
      </c>
      <c r="L10416" t="s">
        <v>11525</v>
      </c>
    </row>
    <row r="10417" spans="1:12">
      <c r="A10417" s="15">
        <v>2230074330</v>
      </c>
      <c r="B10417" t="s">
        <v>11040</v>
      </c>
      <c r="C10417" t="s">
        <v>11429</v>
      </c>
      <c r="D10417" t="s">
        <v>11637</v>
      </c>
      <c r="E10417" t="s">
        <v>11194</v>
      </c>
      <c r="F10417" t="s">
        <v>11433</v>
      </c>
      <c r="G10417">
        <v>11</v>
      </c>
      <c r="H10417" t="s">
        <v>11044</v>
      </c>
      <c r="I10417" s="160" t="s">
        <v>3997</v>
      </c>
      <c r="J10417" t="s">
        <v>11448</v>
      </c>
      <c r="K10417" s="160" t="s">
        <v>4007</v>
      </c>
      <c r="L10417" t="s">
        <v>11525</v>
      </c>
    </row>
    <row r="10418" spans="1:12">
      <c r="A10418" s="15" t="s">
        <v>11671</v>
      </c>
      <c r="B10418" t="s">
        <v>11040</v>
      </c>
      <c r="C10418" t="s">
        <v>11429</v>
      </c>
      <c r="D10418" t="s">
        <v>11637</v>
      </c>
      <c r="E10418" t="s">
        <v>11200</v>
      </c>
      <c r="F10418" t="s">
        <v>11433</v>
      </c>
      <c r="G10418">
        <v>11</v>
      </c>
      <c r="H10418" t="s">
        <v>11044</v>
      </c>
      <c r="I10418" s="160" t="s">
        <v>3997</v>
      </c>
      <c r="J10418" t="s">
        <v>11448</v>
      </c>
      <c r="K10418" s="160" t="s">
        <v>4007</v>
      </c>
      <c r="L10418" t="s">
        <v>11525</v>
      </c>
    </row>
    <row r="10419" spans="1:12">
      <c r="A10419" s="15" t="s">
        <v>11672</v>
      </c>
      <c r="B10419" t="s">
        <v>11040</v>
      </c>
      <c r="C10419" t="s">
        <v>11429</v>
      </c>
      <c r="D10419" t="s">
        <v>11637</v>
      </c>
      <c r="E10419" t="s">
        <v>11202</v>
      </c>
      <c r="F10419" t="s">
        <v>11433</v>
      </c>
      <c r="G10419">
        <v>11</v>
      </c>
      <c r="H10419" t="s">
        <v>11044</v>
      </c>
      <c r="I10419" s="160" t="s">
        <v>3997</v>
      </c>
      <c r="J10419" t="s">
        <v>11448</v>
      </c>
      <c r="K10419" s="160" t="s">
        <v>4007</v>
      </c>
      <c r="L10419" t="s">
        <v>11525</v>
      </c>
    </row>
    <row r="10420" spans="1:12">
      <c r="A10420" s="15" t="s">
        <v>11673</v>
      </c>
      <c r="B10420" t="s">
        <v>11040</v>
      </c>
      <c r="C10420" t="s">
        <v>11429</v>
      </c>
      <c r="D10420" t="s">
        <v>11637</v>
      </c>
      <c r="E10420" t="s">
        <v>11206</v>
      </c>
      <c r="F10420" t="s">
        <v>11433</v>
      </c>
      <c r="G10420">
        <v>11</v>
      </c>
      <c r="H10420" t="s">
        <v>11044</v>
      </c>
      <c r="I10420" s="160" t="s">
        <v>3997</v>
      </c>
      <c r="J10420" t="s">
        <v>11448</v>
      </c>
      <c r="K10420" s="160" t="s">
        <v>4007</v>
      </c>
      <c r="L10420" t="s">
        <v>11525</v>
      </c>
    </row>
    <row r="10421" spans="1:12">
      <c r="A10421" s="15">
        <v>2230074350</v>
      </c>
      <c r="B10421" t="s">
        <v>11040</v>
      </c>
      <c r="C10421" t="s">
        <v>11429</v>
      </c>
      <c r="D10421" t="s">
        <v>11637</v>
      </c>
      <c r="E10421" t="s">
        <v>11207</v>
      </c>
      <c r="F10421" t="s">
        <v>11433</v>
      </c>
      <c r="G10421">
        <v>11</v>
      </c>
      <c r="H10421" t="s">
        <v>11044</v>
      </c>
      <c r="I10421" s="160" t="s">
        <v>3997</v>
      </c>
      <c r="J10421" t="s">
        <v>11448</v>
      </c>
      <c r="K10421" s="160" t="s">
        <v>4007</v>
      </c>
      <c r="L10421" t="s">
        <v>11525</v>
      </c>
    </row>
    <row r="10422" spans="1:12">
      <c r="A10422" s="15">
        <v>2230074370</v>
      </c>
      <c r="B10422" t="s">
        <v>11040</v>
      </c>
      <c r="C10422" t="s">
        <v>11429</v>
      </c>
      <c r="D10422" t="s">
        <v>11637</v>
      </c>
      <c r="E10422" t="s">
        <v>11208</v>
      </c>
      <c r="F10422" t="s">
        <v>11433</v>
      </c>
      <c r="G10422">
        <v>11</v>
      </c>
      <c r="H10422" t="s">
        <v>11044</v>
      </c>
      <c r="I10422" s="160" t="s">
        <v>3997</v>
      </c>
      <c r="J10422" t="s">
        <v>11448</v>
      </c>
      <c r="K10422" s="160" t="s">
        <v>4007</v>
      </c>
      <c r="L10422" t="s">
        <v>11525</v>
      </c>
    </row>
    <row r="10423" spans="1:12">
      <c r="A10423" s="15">
        <v>2230074390</v>
      </c>
      <c r="B10423" t="s">
        <v>11040</v>
      </c>
      <c r="C10423" t="s">
        <v>11429</v>
      </c>
      <c r="D10423" t="s">
        <v>11637</v>
      </c>
      <c r="E10423" t="s">
        <v>11209</v>
      </c>
      <c r="F10423" t="s">
        <v>11433</v>
      </c>
      <c r="G10423">
        <v>11</v>
      </c>
      <c r="H10423" t="s">
        <v>11044</v>
      </c>
      <c r="I10423" s="160" t="s">
        <v>3997</v>
      </c>
      <c r="J10423" t="s">
        <v>11448</v>
      </c>
      <c r="K10423" s="160" t="s">
        <v>4007</v>
      </c>
      <c r="L10423" t="s">
        <v>11525</v>
      </c>
    </row>
    <row r="10424" spans="1:12">
      <c r="A10424" s="15">
        <v>2230075110</v>
      </c>
      <c r="B10424" t="s">
        <v>11040</v>
      </c>
      <c r="C10424" t="s">
        <v>11429</v>
      </c>
      <c r="D10424" t="s">
        <v>11674</v>
      </c>
      <c r="E10424" t="s">
        <v>11051</v>
      </c>
      <c r="F10424" t="s">
        <v>11433</v>
      </c>
      <c r="G10424">
        <v>11</v>
      </c>
      <c r="H10424" t="s">
        <v>11044</v>
      </c>
      <c r="I10424" s="160" t="s">
        <v>3997</v>
      </c>
      <c r="J10424" t="s">
        <v>11448</v>
      </c>
      <c r="K10424" s="160" t="s">
        <v>4007</v>
      </c>
      <c r="L10424" t="s">
        <v>11525</v>
      </c>
    </row>
    <row r="10425" spans="1:12">
      <c r="A10425" s="15" t="s">
        <v>11675</v>
      </c>
      <c r="B10425" t="s">
        <v>11040</v>
      </c>
      <c r="C10425" t="s">
        <v>11429</v>
      </c>
      <c r="D10425" t="s">
        <v>11674</v>
      </c>
      <c r="E10425" t="s">
        <v>11057</v>
      </c>
      <c r="F10425" t="s">
        <v>11433</v>
      </c>
      <c r="G10425">
        <v>11</v>
      </c>
      <c r="H10425" t="s">
        <v>11044</v>
      </c>
      <c r="I10425" s="160" t="s">
        <v>3997</v>
      </c>
      <c r="J10425" t="s">
        <v>11448</v>
      </c>
      <c r="K10425" s="160" t="s">
        <v>4007</v>
      </c>
      <c r="L10425" t="s">
        <v>11525</v>
      </c>
    </row>
    <row r="10426" spans="1:12">
      <c r="A10426" s="15" t="s">
        <v>11676</v>
      </c>
      <c r="B10426" t="s">
        <v>11040</v>
      </c>
      <c r="C10426" t="s">
        <v>11429</v>
      </c>
      <c r="D10426" t="s">
        <v>11674</v>
      </c>
      <c r="E10426" t="s">
        <v>11059</v>
      </c>
      <c r="F10426" t="s">
        <v>11433</v>
      </c>
      <c r="G10426">
        <v>11</v>
      </c>
      <c r="H10426" t="s">
        <v>11044</v>
      </c>
      <c r="I10426" s="160" t="s">
        <v>3997</v>
      </c>
      <c r="J10426" t="s">
        <v>11448</v>
      </c>
      <c r="K10426" s="160" t="s">
        <v>4007</v>
      </c>
      <c r="L10426" t="s">
        <v>11525</v>
      </c>
    </row>
    <row r="10427" spans="1:12">
      <c r="A10427" s="15" t="s">
        <v>11677</v>
      </c>
      <c r="B10427" t="s">
        <v>11040</v>
      </c>
      <c r="C10427" t="s">
        <v>11429</v>
      </c>
      <c r="D10427" t="s">
        <v>11674</v>
      </c>
      <c r="E10427" t="s">
        <v>11063</v>
      </c>
      <c r="F10427" t="s">
        <v>11433</v>
      </c>
      <c r="G10427">
        <v>11</v>
      </c>
      <c r="H10427" t="s">
        <v>11044</v>
      </c>
      <c r="I10427" s="160" t="s">
        <v>3997</v>
      </c>
      <c r="J10427" t="s">
        <v>11448</v>
      </c>
      <c r="K10427" s="160" t="s">
        <v>4007</v>
      </c>
      <c r="L10427" t="s">
        <v>11525</v>
      </c>
    </row>
    <row r="10428" spans="1:12">
      <c r="A10428" s="15">
        <v>2230075130</v>
      </c>
      <c r="B10428" t="s">
        <v>11040</v>
      </c>
      <c r="C10428" t="s">
        <v>11429</v>
      </c>
      <c r="D10428" t="s">
        <v>11674</v>
      </c>
      <c r="E10428" t="s">
        <v>11064</v>
      </c>
      <c r="F10428" t="s">
        <v>11433</v>
      </c>
      <c r="G10428">
        <v>11</v>
      </c>
      <c r="H10428" t="s">
        <v>11044</v>
      </c>
      <c r="I10428" s="160" t="s">
        <v>3997</v>
      </c>
      <c r="J10428" t="s">
        <v>11448</v>
      </c>
      <c r="K10428" s="160" t="s">
        <v>4007</v>
      </c>
      <c r="L10428" t="s">
        <v>11525</v>
      </c>
    </row>
    <row r="10429" spans="1:12">
      <c r="A10429" s="15" t="s">
        <v>11678</v>
      </c>
      <c r="B10429" t="s">
        <v>11040</v>
      </c>
      <c r="C10429" t="s">
        <v>11429</v>
      </c>
      <c r="D10429" t="s">
        <v>11674</v>
      </c>
      <c r="E10429" t="s">
        <v>11070</v>
      </c>
      <c r="F10429" t="s">
        <v>11433</v>
      </c>
      <c r="G10429">
        <v>11</v>
      </c>
      <c r="H10429" t="s">
        <v>11044</v>
      </c>
      <c r="I10429" s="160" t="s">
        <v>3997</v>
      </c>
      <c r="J10429" t="s">
        <v>11448</v>
      </c>
      <c r="K10429" s="160" t="s">
        <v>4007</v>
      </c>
      <c r="L10429" t="s">
        <v>11525</v>
      </c>
    </row>
    <row r="10430" spans="1:12">
      <c r="A10430" s="15" t="s">
        <v>11679</v>
      </c>
      <c r="B10430" t="s">
        <v>11040</v>
      </c>
      <c r="C10430" t="s">
        <v>11429</v>
      </c>
      <c r="D10430" t="s">
        <v>11674</v>
      </c>
      <c r="E10430" t="s">
        <v>11072</v>
      </c>
      <c r="F10430" t="s">
        <v>11433</v>
      </c>
      <c r="G10430">
        <v>11</v>
      </c>
      <c r="H10430" t="s">
        <v>11044</v>
      </c>
      <c r="I10430" s="160" t="s">
        <v>3997</v>
      </c>
      <c r="J10430" t="s">
        <v>11448</v>
      </c>
      <c r="K10430" s="160" t="s">
        <v>4007</v>
      </c>
      <c r="L10430" t="s">
        <v>11525</v>
      </c>
    </row>
    <row r="10431" spans="1:12">
      <c r="A10431" s="15" t="s">
        <v>11680</v>
      </c>
      <c r="B10431" t="s">
        <v>11040</v>
      </c>
      <c r="C10431" t="s">
        <v>11429</v>
      </c>
      <c r="D10431" t="s">
        <v>11674</v>
      </c>
      <c r="E10431" t="s">
        <v>11076</v>
      </c>
      <c r="F10431" t="s">
        <v>11433</v>
      </c>
      <c r="G10431">
        <v>11</v>
      </c>
      <c r="H10431" t="s">
        <v>11044</v>
      </c>
      <c r="I10431" s="160" t="s">
        <v>3997</v>
      </c>
      <c r="J10431" t="s">
        <v>11448</v>
      </c>
      <c r="K10431" s="160" t="s">
        <v>4007</v>
      </c>
      <c r="L10431" t="s">
        <v>11525</v>
      </c>
    </row>
    <row r="10432" spans="1:12">
      <c r="A10432" s="15">
        <v>2230075150</v>
      </c>
      <c r="B10432" t="s">
        <v>11040</v>
      </c>
      <c r="C10432" t="s">
        <v>11429</v>
      </c>
      <c r="D10432" t="s">
        <v>11674</v>
      </c>
      <c r="E10432" t="s">
        <v>11077</v>
      </c>
      <c r="F10432" t="s">
        <v>11433</v>
      </c>
      <c r="G10432">
        <v>11</v>
      </c>
      <c r="H10432" t="s">
        <v>11044</v>
      </c>
      <c r="I10432" s="160" t="s">
        <v>3997</v>
      </c>
      <c r="J10432" t="s">
        <v>11448</v>
      </c>
      <c r="K10432" s="160" t="s">
        <v>4007</v>
      </c>
      <c r="L10432" t="s">
        <v>11525</v>
      </c>
    </row>
    <row r="10433" spans="1:12">
      <c r="A10433" s="15" t="s">
        <v>11681</v>
      </c>
      <c r="B10433" t="s">
        <v>11040</v>
      </c>
      <c r="C10433" t="s">
        <v>11429</v>
      </c>
      <c r="D10433" t="s">
        <v>11674</v>
      </c>
      <c r="E10433" t="s">
        <v>11083</v>
      </c>
      <c r="F10433" t="s">
        <v>11433</v>
      </c>
      <c r="G10433">
        <v>11</v>
      </c>
      <c r="H10433" t="s">
        <v>11044</v>
      </c>
      <c r="I10433" s="160" t="s">
        <v>3997</v>
      </c>
      <c r="J10433" t="s">
        <v>11448</v>
      </c>
      <c r="K10433" s="160" t="s">
        <v>4007</v>
      </c>
      <c r="L10433" t="s">
        <v>11525</v>
      </c>
    </row>
    <row r="10434" spans="1:12">
      <c r="A10434" s="15" t="s">
        <v>11682</v>
      </c>
      <c r="B10434" t="s">
        <v>11040</v>
      </c>
      <c r="C10434" t="s">
        <v>11429</v>
      </c>
      <c r="D10434" t="s">
        <v>11674</v>
      </c>
      <c r="E10434" t="s">
        <v>11085</v>
      </c>
      <c r="F10434" t="s">
        <v>11433</v>
      </c>
      <c r="G10434">
        <v>11</v>
      </c>
      <c r="H10434" t="s">
        <v>11044</v>
      </c>
      <c r="I10434" s="160" t="s">
        <v>3997</v>
      </c>
      <c r="J10434" t="s">
        <v>11448</v>
      </c>
      <c r="K10434" s="160" t="s">
        <v>4007</v>
      </c>
      <c r="L10434" t="s">
        <v>11525</v>
      </c>
    </row>
    <row r="10435" spans="1:12">
      <c r="A10435" s="15" t="s">
        <v>11683</v>
      </c>
      <c r="B10435" t="s">
        <v>11040</v>
      </c>
      <c r="C10435" t="s">
        <v>11429</v>
      </c>
      <c r="D10435" t="s">
        <v>11674</v>
      </c>
      <c r="E10435" t="s">
        <v>11089</v>
      </c>
      <c r="F10435" t="s">
        <v>11433</v>
      </c>
      <c r="G10435">
        <v>11</v>
      </c>
      <c r="H10435" t="s">
        <v>11044</v>
      </c>
      <c r="I10435" s="160" t="s">
        <v>3997</v>
      </c>
      <c r="J10435" t="s">
        <v>11448</v>
      </c>
      <c r="K10435" s="160" t="s">
        <v>4007</v>
      </c>
      <c r="L10435" t="s">
        <v>11525</v>
      </c>
    </row>
    <row r="10436" spans="1:12">
      <c r="A10436" s="15">
        <v>2230075170</v>
      </c>
      <c r="B10436" t="s">
        <v>11040</v>
      </c>
      <c r="C10436" t="s">
        <v>11429</v>
      </c>
      <c r="D10436" t="s">
        <v>11674</v>
      </c>
      <c r="E10436" t="s">
        <v>11090</v>
      </c>
      <c r="F10436" t="s">
        <v>11433</v>
      </c>
      <c r="G10436">
        <v>11</v>
      </c>
      <c r="H10436" t="s">
        <v>11044</v>
      </c>
      <c r="I10436" s="160" t="s">
        <v>3997</v>
      </c>
      <c r="J10436" t="s">
        <v>11448</v>
      </c>
      <c r="K10436" s="160" t="s">
        <v>4007</v>
      </c>
      <c r="L10436" t="s">
        <v>11525</v>
      </c>
    </row>
    <row r="10437" spans="1:12">
      <c r="A10437" s="15" t="s">
        <v>11684</v>
      </c>
      <c r="B10437" t="s">
        <v>11040</v>
      </c>
      <c r="C10437" t="s">
        <v>11429</v>
      </c>
      <c r="D10437" t="s">
        <v>11674</v>
      </c>
      <c r="E10437" t="s">
        <v>11096</v>
      </c>
      <c r="F10437" t="s">
        <v>11433</v>
      </c>
      <c r="G10437">
        <v>11</v>
      </c>
      <c r="H10437" t="s">
        <v>11044</v>
      </c>
      <c r="I10437" s="160" t="s">
        <v>3997</v>
      </c>
      <c r="J10437" t="s">
        <v>11448</v>
      </c>
      <c r="K10437" s="160" t="s">
        <v>4007</v>
      </c>
      <c r="L10437" t="s">
        <v>11525</v>
      </c>
    </row>
    <row r="10438" spans="1:12">
      <c r="A10438" s="15" t="s">
        <v>11685</v>
      </c>
      <c r="B10438" t="s">
        <v>11040</v>
      </c>
      <c r="C10438" t="s">
        <v>11429</v>
      </c>
      <c r="D10438" t="s">
        <v>11674</v>
      </c>
      <c r="E10438" t="s">
        <v>11098</v>
      </c>
      <c r="F10438" t="s">
        <v>11433</v>
      </c>
      <c r="G10438">
        <v>11</v>
      </c>
      <c r="H10438" t="s">
        <v>11044</v>
      </c>
      <c r="I10438" s="160" t="s">
        <v>3997</v>
      </c>
      <c r="J10438" t="s">
        <v>11448</v>
      </c>
      <c r="K10438" s="160" t="s">
        <v>4007</v>
      </c>
      <c r="L10438" t="s">
        <v>11525</v>
      </c>
    </row>
    <row r="10439" spans="1:12">
      <c r="A10439" s="15" t="s">
        <v>11686</v>
      </c>
      <c r="B10439" t="s">
        <v>11040</v>
      </c>
      <c r="C10439" t="s">
        <v>11429</v>
      </c>
      <c r="D10439" t="s">
        <v>11674</v>
      </c>
      <c r="E10439" t="s">
        <v>11102</v>
      </c>
      <c r="F10439" t="s">
        <v>11433</v>
      </c>
      <c r="G10439">
        <v>11</v>
      </c>
      <c r="H10439" t="s">
        <v>11044</v>
      </c>
      <c r="I10439" s="160" t="s">
        <v>3997</v>
      </c>
      <c r="J10439" t="s">
        <v>11448</v>
      </c>
      <c r="K10439" s="160" t="s">
        <v>4007</v>
      </c>
      <c r="L10439" t="s">
        <v>11525</v>
      </c>
    </row>
    <row r="10440" spans="1:12">
      <c r="A10440" s="15">
        <v>2230075190</v>
      </c>
      <c r="B10440" t="s">
        <v>11040</v>
      </c>
      <c r="C10440" t="s">
        <v>11429</v>
      </c>
      <c r="D10440" t="s">
        <v>11674</v>
      </c>
      <c r="E10440" t="s">
        <v>11103</v>
      </c>
      <c r="F10440" t="s">
        <v>11433</v>
      </c>
      <c r="G10440">
        <v>11</v>
      </c>
      <c r="H10440" t="s">
        <v>11044</v>
      </c>
      <c r="I10440" s="160" t="s">
        <v>3997</v>
      </c>
      <c r="J10440" t="s">
        <v>11448</v>
      </c>
      <c r="K10440" s="160" t="s">
        <v>4007</v>
      </c>
      <c r="L10440" t="s">
        <v>11525</v>
      </c>
    </row>
    <row r="10441" spans="1:12">
      <c r="A10441" s="15" t="s">
        <v>11687</v>
      </c>
      <c r="B10441" t="s">
        <v>11040</v>
      </c>
      <c r="C10441" t="s">
        <v>11429</v>
      </c>
      <c r="D10441" t="s">
        <v>11674</v>
      </c>
      <c r="E10441" t="s">
        <v>11109</v>
      </c>
      <c r="F10441" t="s">
        <v>11433</v>
      </c>
      <c r="G10441">
        <v>11</v>
      </c>
      <c r="H10441" t="s">
        <v>11044</v>
      </c>
      <c r="I10441" s="160" t="s">
        <v>3997</v>
      </c>
      <c r="J10441" t="s">
        <v>11448</v>
      </c>
      <c r="K10441" s="160" t="s">
        <v>4007</v>
      </c>
      <c r="L10441" t="s">
        <v>11525</v>
      </c>
    </row>
    <row r="10442" spans="1:12">
      <c r="A10442" s="15" t="s">
        <v>11688</v>
      </c>
      <c r="B10442" t="s">
        <v>11040</v>
      </c>
      <c r="C10442" t="s">
        <v>11429</v>
      </c>
      <c r="D10442" t="s">
        <v>11674</v>
      </c>
      <c r="E10442" t="s">
        <v>11111</v>
      </c>
      <c r="F10442" t="s">
        <v>11433</v>
      </c>
      <c r="G10442">
        <v>11</v>
      </c>
      <c r="H10442" t="s">
        <v>11044</v>
      </c>
      <c r="I10442" s="160" t="s">
        <v>3997</v>
      </c>
      <c r="J10442" t="s">
        <v>11448</v>
      </c>
      <c r="K10442" s="160" t="s">
        <v>4007</v>
      </c>
      <c r="L10442" t="s">
        <v>11525</v>
      </c>
    </row>
    <row r="10443" spans="1:12">
      <c r="A10443" s="15" t="s">
        <v>11689</v>
      </c>
      <c r="B10443" t="s">
        <v>11040</v>
      </c>
      <c r="C10443" t="s">
        <v>11429</v>
      </c>
      <c r="D10443" t="s">
        <v>11674</v>
      </c>
      <c r="E10443" t="s">
        <v>11115</v>
      </c>
      <c r="F10443" t="s">
        <v>11433</v>
      </c>
      <c r="G10443">
        <v>11</v>
      </c>
      <c r="H10443" t="s">
        <v>11044</v>
      </c>
      <c r="I10443" s="160" t="s">
        <v>3997</v>
      </c>
      <c r="J10443" t="s">
        <v>11448</v>
      </c>
      <c r="K10443" s="160" t="s">
        <v>4007</v>
      </c>
      <c r="L10443" t="s">
        <v>11525</v>
      </c>
    </row>
    <row r="10444" spans="1:12">
      <c r="A10444" s="15">
        <v>2230075210</v>
      </c>
      <c r="B10444" t="s">
        <v>11040</v>
      </c>
      <c r="C10444" t="s">
        <v>11429</v>
      </c>
      <c r="D10444" t="s">
        <v>11674</v>
      </c>
      <c r="E10444" t="s">
        <v>11116</v>
      </c>
      <c r="F10444" t="s">
        <v>11433</v>
      </c>
      <c r="G10444">
        <v>11</v>
      </c>
      <c r="H10444" t="s">
        <v>11044</v>
      </c>
      <c r="I10444" s="160" t="s">
        <v>3997</v>
      </c>
      <c r="J10444" t="s">
        <v>11448</v>
      </c>
      <c r="K10444" s="160" t="s">
        <v>4007</v>
      </c>
      <c r="L10444" t="s">
        <v>11525</v>
      </c>
    </row>
    <row r="10445" spans="1:12">
      <c r="A10445" s="15" t="s">
        <v>11690</v>
      </c>
      <c r="B10445" t="s">
        <v>11040</v>
      </c>
      <c r="C10445" t="s">
        <v>11429</v>
      </c>
      <c r="D10445" t="s">
        <v>11674</v>
      </c>
      <c r="E10445" t="s">
        <v>11122</v>
      </c>
      <c r="F10445" t="s">
        <v>11433</v>
      </c>
      <c r="G10445">
        <v>11</v>
      </c>
      <c r="H10445" t="s">
        <v>11044</v>
      </c>
      <c r="I10445" s="160" t="s">
        <v>3997</v>
      </c>
      <c r="J10445" t="s">
        <v>11448</v>
      </c>
      <c r="K10445" s="160" t="s">
        <v>4007</v>
      </c>
      <c r="L10445" t="s">
        <v>11525</v>
      </c>
    </row>
    <row r="10446" spans="1:12">
      <c r="A10446" s="15" t="s">
        <v>11691</v>
      </c>
      <c r="B10446" t="s">
        <v>11040</v>
      </c>
      <c r="C10446" t="s">
        <v>11429</v>
      </c>
      <c r="D10446" t="s">
        <v>11674</v>
      </c>
      <c r="E10446" t="s">
        <v>11124</v>
      </c>
      <c r="F10446" t="s">
        <v>11433</v>
      </c>
      <c r="G10446">
        <v>11</v>
      </c>
      <c r="H10446" t="s">
        <v>11044</v>
      </c>
      <c r="I10446" s="160" t="s">
        <v>3997</v>
      </c>
      <c r="J10446" t="s">
        <v>11448</v>
      </c>
      <c r="K10446" s="160" t="s">
        <v>4007</v>
      </c>
      <c r="L10446" t="s">
        <v>11525</v>
      </c>
    </row>
    <row r="10447" spans="1:12">
      <c r="A10447" s="15" t="s">
        <v>11692</v>
      </c>
      <c r="B10447" t="s">
        <v>11040</v>
      </c>
      <c r="C10447" t="s">
        <v>11429</v>
      </c>
      <c r="D10447" t="s">
        <v>11674</v>
      </c>
      <c r="E10447" t="s">
        <v>11128</v>
      </c>
      <c r="F10447" t="s">
        <v>11433</v>
      </c>
      <c r="G10447">
        <v>11</v>
      </c>
      <c r="H10447" t="s">
        <v>11044</v>
      </c>
      <c r="I10447" s="160" t="s">
        <v>3997</v>
      </c>
      <c r="J10447" t="s">
        <v>11448</v>
      </c>
      <c r="K10447" s="160" t="s">
        <v>4007</v>
      </c>
      <c r="L10447" t="s">
        <v>11525</v>
      </c>
    </row>
    <row r="10448" spans="1:12">
      <c r="A10448" s="15">
        <v>2230075230</v>
      </c>
      <c r="B10448" t="s">
        <v>11040</v>
      </c>
      <c r="C10448" t="s">
        <v>11429</v>
      </c>
      <c r="D10448" t="s">
        <v>11674</v>
      </c>
      <c r="E10448" t="s">
        <v>11129</v>
      </c>
      <c r="F10448" t="s">
        <v>11433</v>
      </c>
      <c r="G10448">
        <v>11</v>
      </c>
      <c r="H10448" t="s">
        <v>11044</v>
      </c>
      <c r="I10448" s="160" t="s">
        <v>3997</v>
      </c>
      <c r="J10448" t="s">
        <v>11448</v>
      </c>
      <c r="K10448" s="160" t="s">
        <v>4007</v>
      </c>
      <c r="L10448" t="s">
        <v>11525</v>
      </c>
    </row>
    <row r="10449" spans="1:12">
      <c r="A10449" s="15" t="s">
        <v>11693</v>
      </c>
      <c r="B10449" t="s">
        <v>11040</v>
      </c>
      <c r="C10449" t="s">
        <v>11429</v>
      </c>
      <c r="D10449" t="s">
        <v>11674</v>
      </c>
      <c r="E10449" t="s">
        <v>11135</v>
      </c>
      <c r="F10449" t="s">
        <v>11433</v>
      </c>
      <c r="G10449">
        <v>11</v>
      </c>
      <c r="H10449" t="s">
        <v>11044</v>
      </c>
      <c r="I10449" s="160" t="s">
        <v>3997</v>
      </c>
      <c r="J10449" t="s">
        <v>11448</v>
      </c>
      <c r="K10449" s="160" t="s">
        <v>4007</v>
      </c>
      <c r="L10449" t="s">
        <v>11525</v>
      </c>
    </row>
    <row r="10450" spans="1:12">
      <c r="A10450" s="15" t="s">
        <v>11694</v>
      </c>
      <c r="B10450" t="s">
        <v>11040</v>
      </c>
      <c r="C10450" t="s">
        <v>11429</v>
      </c>
      <c r="D10450" t="s">
        <v>11674</v>
      </c>
      <c r="E10450" t="s">
        <v>11137</v>
      </c>
      <c r="F10450" t="s">
        <v>11433</v>
      </c>
      <c r="G10450">
        <v>11</v>
      </c>
      <c r="H10450" t="s">
        <v>11044</v>
      </c>
      <c r="I10450" s="160" t="s">
        <v>3997</v>
      </c>
      <c r="J10450" t="s">
        <v>11448</v>
      </c>
      <c r="K10450" s="160" t="s">
        <v>4007</v>
      </c>
      <c r="L10450" t="s">
        <v>11525</v>
      </c>
    </row>
    <row r="10451" spans="1:12">
      <c r="A10451" s="15" t="s">
        <v>11695</v>
      </c>
      <c r="B10451" t="s">
        <v>11040</v>
      </c>
      <c r="C10451" t="s">
        <v>11429</v>
      </c>
      <c r="D10451" t="s">
        <v>11674</v>
      </c>
      <c r="E10451" t="s">
        <v>11141</v>
      </c>
      <c r="F10451" t="s">
        <v>11433</v>
      </c>
      <c r="G10451">
        <v>11</v>
      </c>
      <c r="H10451" t="s">
        <v>11044</v>
      </c>
      <c r="I10451" s="160" t="s">
        <v>3997</v>
      </c>
      <c r="J10451" t="s">
        <v>11448</v>
      </c>
      <c r="K10451" s="160" t="s">
        <v>4007</v>
      </c>
      <c r="L10451" t="s">
        <v>11525</v>
      </c>
    </row>
    <row r="10452" spans="1:12">
      <c r="A10452" s="15">
        <v>2230075250</v>
      </c>
      <c r="B10452" t="s">
        <v>11040</v>
      </c>
      <c r="C10452" t="s">
        <v>11429</v>
      </c>
      <c r="D10452" t="s">
        <v>11674</v>
      </c>
      <c r="E10452" t="s">
        <v>11142</v>
      </c>
      <c r="F10452" t="s">
        <v>11433</v>
      </c>
      <c r="G10452">
        <v>11</v>
      </c>
      <c r="H10452" t="s">
        <v>11044</v>
      </c>
      <c r="I10452" s="160" t="s">
        <v>3997</v>
      </c>
      <c r="J10452" t="s">
        <v>11448</v>
      </c>
      <c r="K10452" s="160" t="s">
        <v>4007</v>
      </c>
      <c r="L10452" t="s">
        <v>11525</v>
      </c>
    </row>
    <row r="10453" spans="1:12">
      <c r="A10453" s="15" t="s">
        <v>11696</v>
      </c>
      <c r="B10453" t="s">
        <v>11040</v>
      </c>
      <c r="C10453" t="s">
        <v>11429</v>
      </c>
      <c r="D10453" t="s">
        <v>11674</v>
      </c>
      <c r="E10453" t="s">
        <v>11148</v>
      </c>
      <c r="F10453" t="s">
        <v>11433</v>
      </c>
      <c r="G10453">
        <v>11</v>
      </c>
      <c r="H10453" t="s">
        <v>11044</v>
      </c>
      <c r="I10453" s="160" t="s">
        <v>3997</v>
      </c>
      <c r="J10453" t="s">
        <v>11448</v>
      </c>
      <c r="K10453" s="160" t="s">
        <v>4007</v>
      </c>
      <c r="L10453" t="s">
        <v>11525</v>
      </c>
    </row>
    <row r="10454" spans="1:12">
      <c r="A10454" s="15" t="s">
        <v>11697</v>
      </c>
      <c r="B10454" t="s">
        <v>11040</v>
      </c>
      <c r="C10454" t="s">
        <v>11429</v>
      </c>
      <c r="D10454" t="s">
        <v>11674</v>
      </c>
      <c r="E10454" t="s">
        <v>11150</v>
      </c>
      <c r="F10454" t="s">
        <v>11433</v>
      </c>
      <c r="G10454">
        <v>11</v>
      </c>
      <c r="H10454" t="s">
        <v>11044</v>
      </c>
      <c r="I10454" s="160" t="s">
        <v>3997</v>
      </c>
      <c r="J10454" t="s">
        <v>11448</v>
      </c>
      <c r="K10454" s="160" t="s">
        <v>4007</v>
      </c>
      <c r="L10454" t="s">
        <v>11525</v>
      </c>
    </row>
    <row r="10455" spans="1:12">
      <c r="A10455" s="15" t="s">
        <v>11698</v>
      </c>
      <c r="B10455" t="s">
        <v>11040</v>
      </c>
      <c r="C10455" t="s">
        <v>11429</v>
      </c>
      <c r="D10455" t="s">
        <v>11674</v>
      </c>
      <c r="E10455" t="s">
        <v>11154</v>
      </c>
      <c r="F10455" t="s">
        <v>11433</v>
      </c>
      <c r="G10455">
        <v>11</v>
      </c>
      <c r="H10455" t="s">
        <v>11044</v>
      </c>
      <c r="I10455" s="160" t="s">
        <v>3997</v>
      </c>
      <c r="J10455" t="s">
        <v>11448</v>
      </c>
      <c r="K10455" s="160" t="s">
        <v>4007</v>
      </c>
      <c r="L10455" t="s">
        <v>11525</v>
      </c>
    </row>
    <row r="10456" spans="1:12">
      <c r="A10456" s="15">
        <v>2230075270</v>
      </c>
      <c r="B10456" t="s">
        <v>11040</v>
      </c>
      <c r="C10456" t="s">
        <v>11429</v>
      </c>
      <c r="D10456" t="s">
        <v>11674</v>
      </c>
      <c r="E10456" t="s">
        <v>11155</v>
      </c>
      <c r="F10456" t="s">
        <v>11433</v>
      </c>
      <c r="G10456">
        <v>11</v>
      </c>
      <c r="H10456" t="s">
        <v>11044</v>
      </c>
      <c r="I10456" s="160" t="s">
        <v>3997</v>
      </c>
      <c r="J10456" t="s">
        <v>11448</v>
      </c>
      <c r="K10456" s="160" t="s">
        <v>4007</v>
      </c>
      <c r="L10456" t="s">
        <v>11525</v>
      </c>
    </row>
    <row r="10457" spans="1:12">
      <c r="A10457" s="15" t="s">
        <v>11699</v>
      </c>
      <c r="B10457" t="s">
        <v>11040</v>
      </c>
      <c r="C10457" t="s">
        <v>11429</v>
      </c>
      <c r="D10457" t="s">
        <v>11674</v>
      </c>
      <c r="E10457" t="s">
        <v>11161</v>
      </c>
      <c r="F10457" t="s">
        <v>11433</v>
      </c>
      <c r="G10457">
        <v>11</v>
      </c>
      <c r="H10457" t="s">
        <v>11044</v>
      </c>
      <c r="I10457" s="160" t="s">
        <v>3997</v>
      </c>
      <c r="J10457" t="s">
        <v>11448</v>
      </c>
      <c r="K10457" s="160" t="s">
        <v>4007</v>
      </c>
      <c r="L10457" t="s">
        <v>11525</v>
      </c>
    </row>
    <row r="10458" spans="1:12">
      <c r="A10458" s="15" t="s">
        <v>11700</v>
      </c>
      <c r="B10458" t="s">
        <v>11040</v>
      </c>
      <c r="C10458" t="s">
        <v>11429</v>
      </c>
      <c r="D10458" t="s">
        <v>11674</v>
      </c>
      <c r="E10458" t="s">
        <v>11163</v>
      </c>
      <c r="F10458" t="s">
        <v>11433</v>
      </c>
      <c r="G10458">
        <v>11</v>
      </c>
      <c r="H10458" t="s">
        <v>11044</v>
      </c>
      <c r="I10458" s="160" t="s">
        <v>3997</v>
      </c>
      <c r="J10458" t="s">
        <v>11448</v>
      </c>
      <c r="K10458" s="160" t="s">
        <v>4007</v>
      </c>
      <c r="L10458" t="s">
        <v>11525</v>
      </c>
    </row>
    <row r="10459" spans="1:12">
      <c r="A10459" s="15" t="s">
        <v>11701</v>
      </c>
      <c r="B10459" t="s">
        <v>11040</v>
      </c>
      <c r="C10459" t="s">
        <v>11429</v>
      </c>
      <c r="D10459" t="s">
        <v>11674</v>
      </c>
      <c r="E10459" t="s">
        <v>11167</v>
      </c>
      <c r="F10459" t="s">
        <v>11433</v>
      </c>
      <c r="G10459">
        <v>11</v>
      </c>
      <c r="H10459" t="s">
        <v>11044</v>
      </c>
      <c r="I10459" s="160" t="s">
        <v>3997</v>
      </c>
      <c r="J10459" t="s">
        <v>11448</v>
      </c>
      <c r="K10459" s="160" t="s">
        <v>4007</v>
      </c>
      <c r="L10459" t="s">
        <v>11525</v>
      </c>
    </row>
    <row r="10460" spans="1:12">
      <c r="A10460" s="15">
        <v>2230075290</v>
      </c>
      <c r="B10460" t="s">
        <v>11040</v>
      </c>
      <c r="C10460" t="s">
        <v>11429</v>
      </c>
      <c r="D10460" t="s">
        <v>11674</v>
      </c>
      <c r="E10460" t="s">
        <v>11168</v>
      </c>
      <c r="F10460" t="s">
        <v>11433</v>
      </c>
      <c r="G10460">
        <v>11</v>
      </c>
      <c r="H10460" t="s">
        <v>11044</v>
      </c>
      <c r="I10460" s="160" t="s">
        <v>3997</v>
      </c>
      <c r="J10460" t="s">
        <v>11448</v>
      </c>
      <c r="K10460" s="160" t="s">
        <v>4007</v>
      </c>
      <c r="L10460" t="s">
        <v>11525</v>
      </c>
    </row>
    <row r="10461" spans="1:12">
      <c r="A10461" s="15" t="s">
        <v>11702</v>
      </c>
      <c r="B10461" t="s">
        <v>11040</v>
      </c>
      <c r="C10461" t="s">
        <v>11429</v>
      </c>
      <c r="D10461" t="s">
        <v>11674</v>
      </c>
      <c r="E10461" t="s">
        <v>11174</v>
      </c>
      <c r="F10461" t="s">
        <v>11433</v>
      </c>
      <c r="G10461">
        <v>11</v>
      </c>
      <c r="H10461" t="s">
        <v>11044</v>
      </c>
      <c r="I10461" s="160" t="s">
        <v>3997</v>
      </c>
      <c r="J10461" t="s">
        <v>11448</v>
      </c>
      <c r="K10461" s="160" t="s">
        <v>4007</v>
      </c>
      <c r="L10461" t="s">
        <v>11525</v>
      </c>
    </row>
    <row r="10462" spans="1:12">
      <c r="A10462" s="15" t="s">
        <v>11703</v>
      </c>
      <c r="B10462" t="s">
        <v>11040</v>
      </c>
      <c r="C10462" t="s">
        <v>11429</v>
      </c>
      <c r="D10462" t="s">
        <v>11674</v>
      </c>
      <c r="E10462" t="s">
        <v>11176</v>
      </c>
      <c r="F10462" t="s">
        <v>11433</v>
      </c>
      <c r="G10462">
        <v>11</v>
      </c>
      <c r="H10462" t="s">
        <v>11044</v>
      </c>
      <c r="I10462" s="160" t="s">
        <v>3997</v>
      </c>
      <c r="J10462" t="s">
        <v>11448</v>
      </c>
      <c r="K10462" s="160" t="s">
        <v>4007</v>
      </c>
      <c r="L10462" t="s">
        <v>11525</v>
      </c>
    </row>
    <row r="10463" spans="1:12">
      <c r="A10463" s="15" t="s">
        <v>11704</v>
      </c>
      <c r="B10463" t="s">
        <v>11040</v>
      </c>
      <c r="C10463" t="s">
        <v>11429</v>
      </c>
      <c r="D10463" t="s">
        <v>11674</v>
      </c>
      <c r="E10463" t="s">
        <v>11180</v>
      </c>
      <c r="F10463" t="s">
        <v>11433</v>
      </c>
      <c r="G10463">
        <v>11</v>
      </c>
      <c r="H10463" t="s">
        <v>11044</v>
      </c>
      <c r="I10463" s="160" t="s">
        <v>3997</v>
      </c>
      <c r="J10463" t="s">
        <v>11448</v>
      </c>
      <c r="K10463" s="160" t="s">
        <v>4007</v>
      </c>
      <c r="L10463" t="s">
        <v>11525</v>
      </c>
    </row>
    <row r="10464" spans="1:12">
      <c r="A10464" s="15">
        <v>2230075310</v>
      </c>
      <c r="B10464" t="s">
        <v>11040</v>
      </c>
      <c r="C10464" t="s">
        <v>11429</v>
      </c>
      <c r="D10464" t="s">
        <v>11674</v>
      </c>
      <c r="E10464" t="s">
        <v>11181</v>
      </c>
      <c r="F10464" t="s">
        <v>11433</v>
      </c>
      <c r="G10464">
        <v>11</v>
      </c>
      <c r="H10464" t="s">
        <v>11044</v>
      </c>
      <c r="I10464" s="160" t="s">
        <v>3997</v>
      </c>
      <c r="J10464" t="s">
        <v>11448</v>
      </c>
      <c r="K10464" s="160" t="s">
        <v>4007</v>
      </c>
      <c r="L10464" t="s">
        <v>11525</v>
      </c>
    </row>
    <row r="10465" spans="1:12">
      <c r="A10465" s="15" t="s">
        <v>11705</v>
      </c>
      <c r="B10465" t="s">
        <v>11040</v>
      </c>
      <c r="C10465" t="s">
        <v>11429</v>
      </c>
      <c r="D10465" t="s">
        <v>11674</v>
      </c>
      <c r="E10465" t="s">
        <v>11187</v>
      </c>
      <c r="F10465" t="s">
        <v>11433</v>
      </c>
      <c r="G10465">
        <v>11</v>
      </c>
      <c r="H10465" t="s">
        <v>11044</v>
      </c>
      <c r="I10465" s="160" t="s">
        <v>3997</v>
      </c>
      <c r="J10465" t="s">
        <v>11448</v>
      </c>
      <c r="K10465" s="160" t="s">
        <v>4007</v>
      </c>
      <c r="L10465" t="s">
        <v>11525</v>
      </c>
    </row>
    <row r="10466" spans="1:12">
      <c r="A10466" s="15" t="s">
        <v>11706</v>
      </c>
      <c r="B10466" t="s">
        <v>11040</v>
      </c>
      <c r="C10466" t="s">
        <v>11429</v>
      </c>
      <c r="D10466" t="s">
        <v>11674</v>
      </c>
      <c r="E10466" t="s">
        <v>11189</v>
      </c>
      <c r="F10466" t="s">
        <v>11433</v>
      </c>
      <c r="G10466">
        <v>11</v>
      </c>
      <c r="H10466" t="s">
        <v>11044</v>
      </c>
      <c r="I10466" s="160" t="s">
        <v>3997</v>
      </c>
      <c r="J10466" t="s">
        <v>11448</v>
      </c>
      <c r="K10466" s="160" t="s">
        <v>4007</v>
      </c>
      <c r="L10466" t="s">
        <v>11525</v>
      </c>
    </row>
    <row r="10467" spans="1:12">
      <c r="A10467" s="15" t="s">
        <v>11707</v>
      </c>
      <c r="B10467" t="s">
        <v>11040</v>
      </c>
      <c r="C10467" t="s">
        <v>11429</v>
      </c>
      <c r="D10467" t="s">
        <v>11674</v>
      </c>
      <c r="E10467" t="s">
        <v>11193</v>
      </c>
      <c r="F10467" t="s">
        <v>11433</v>
      </c>
      <c r="G10467">
        <v>11</v>
      </c>
      <c r="H10467" t="s">
        <v>11044</v>
      </c>
      <c r="I10467" s="160" t="s">
        <v>3997</v>
      </c>
      <c r="J10467" t="s">
        <v>11448</v>
      </c>
      <c r="K10467" s="160" t="s">
        <v>4007</v>
      </c>
      <c r="L10467" t="s">
        <v>11525</v>
      </c>
    </row>
    <row r="10468" spans="1:12">
      <c r="A10468" s="15">
        <v>2230075330</v>
      </c>
      <c r="B10468" t="s">
        <v>11040</v>
      </c>
      <c r="C10468" t="s">
        <v>11429</v>
      </c>
      <c r="D10468" t="s">
        <v>11674</v>
      </c>
      <c r="E10468" t="s">
        <v>11194</v>
      </c>
      <c r="F10468" t="s">
        <v>11433</v>
      </c>
      <c r="G10468">
        <v>11</v>
      </c>
      <c r="H10468" t="s">
        <v>11044</v>
      </c>
      <c r="I10468" s="160" t="s">
        <v>3997</v>
      </c>
      <c r="J10468" t="s">
        <v>11448</v>
      </c>
      <c r="K10468" s="160" t="s">
        <v>4007</v>
      </c>
      <c r="L10468" t="s">
        <v>11525</v>
      </c>
    </row>
    <row r="10469" spans="1:12">
      <c r="A10469" s="15" t="s">
        <v>11708</v>
      </c>
      <c r="B10469" t="s">
        <v>11040</v>
      </c>
      <c r="C10469" t="s">
        <v>11429</v>
      </c>
      <c r="D10469" t="s">
        <v>11674</v>
      </c>
      <c r="E10469" t="s">
        <v>11200</v>
      </c>
      <c r="F10469" t="s">
        <v>11433</v>
      </c>
      <c r="G10469">
        <v>11</v>
      </c>
      <c r="H10469" t="s">
        <v>11044</v>
      </c>
      <c r="I10469" s="160" t="s">
        <v>3997</v>
      </c>
      <c r="J10469" t="s">
        <v>11448</v>
      </c>
      <c r="K10469" s="160" t="s">
        <v>4007</v>
      </c>
      <c r="L10469" t="s">
        <v>11525</v>
      </c>
    </row>
    <row r="10470" spans="1:12">
      <c r="A10470" s="15" t="s">
        <v>11709</v>
      </c>
      <c r="B10470" t="s">
        <v>11040</v>
      </c>
      <c r="C10470" t="s">
        <v>11429</v>
      </c>
      <c r="D10470" t="s">
        <v>11674</v>
      </c>
      <c r="E10470" t="s">
        <v>11202</v>
      </c>
      <c r="F10470" t="s">
        <v>11433</v>
      </c>
      <c r="G10470">
        <v>11</v>
      </c>
      <c r="H10470" t="s">
        <v>11044</v>
      </c>
      <c r="I10470" s="160" t="s">
        <v>3997</v>
      </c>
      <c r="J10470" t="s">
        <v>11448</v>
      </c>
      <c r="K10470" s="160" t="s">
        <v>4007</v>
      </c>
      <c r="L10470" t="s">
        <v>11525</v>
      </c>
    </row>
    <row r="10471" spans="1:12">
      <c r="A10471" s="15" t="s">
        <v>11710</v>
      </c>
      <c r="B10471" t="s">
        <v>11040</v>
      </c>
      <c r="C10471" t="s">
        <v>11429</v>
      </c>
      <c r="D10471" t="s">
        <v>11674</v>
      </c>
      <c r="E10471" t="s">
        <v>11206</v>
      </c>
      <c r="F10471" t="s">
        <v>11433</v>
      </c>
      <c r="G10471">
        <v>11</v>
      </c>
      <c r="H10471" t="s">
        <v>11044</v>
      </c>
      <c r="I10471" s="160" t="s">
        <v>3997</v>
      </c>
      <c r="J10471" t="s">
        <v>11448</v>
      </c>
      <c r="K10471" s="160" t="s">
        <v>4007</v>
      </c>
      <c r="L10471" t="s">
        <v>11525</v>
      </c>
    </row>
    <row r="10472" spans="1:12">
      <c r="A10472" s="15">
        <v>2230075350</v>
      </c>
      <c r="B10472" t="s">
        <v>11040</v>
      </c>
      <c r="C10472" t="s">
        <v>11429</v>
      </c>
      <c r="D10472" t="s">
        <v>11674</v>
      </c>
      <c r="E10472" t="s">
        <v>11207</v>
      </c>
      <c r="F10472" t="s">
        <v>11433</v>
      </c>
      <c r="G10472">
        <v>11</v>
      </c>
      <c r="H10472" t="s">
        <v>11044</v>
      </c>
      <c r="I10472" s="160" t="s">
        <v>3997</v>
      </c>
      <c r="J10472" t="s">
        <v>11448</v>
      </c>
      <c r="K10472" s="160" t="s">
        <v>4007</v>
      </c>
      <c r="L10472" t="s">
        <v>11525</v>
      </c>
    </row>
    <row r="10473" spans="1:12">
      <c r="A10473" s="15">
        <v>2230075370</v>
      </c>
      <c r="B10473" t="s">
        <v>11040</v>
      </c>
      <c r="C10473" t="s">
        <v>11429</v>
      </c>
      <c r="D10473" t="s">
        <v>11674</v>
      </c>
      <c r="E10473" t="s">
        <v>11208</v>
      </c>
      <c r="F10473" t="s">
        <v>11433</v>
      </c>
      <c r="G10473">
        <v>11</v>
      </c>
      <c r="H10473" t="s">
        <v>11044</v>
      </c>
      <c r="I10473" s="160" t="s">
        <v>3997</v>
      </c>
      <c r="J10473" t="s">
        <v>11448</v>
      </c>
      <c r="K10473" s="160" t="s">
        <v>4007</v>
      </c>
      <c r="L10473" t="s">
        <v>11525</v>
      </c>
    </row>
    <row r="10474" spans="1:12">
      <c r="A10474" s="15">
        <v>2230075390</v>
      </c>
      <c r="B10474" t="s">
        <v>11040</v>
      </c>
      <c r="C10474" t="s">
        <v>11429</v>
      </c>
      <c r="D10474" t="s">
        <v>11674</v>
      </c>
      <c r="E10474" t="s">
        <v>11209</v>
      </c>
      <c r="F10474" t="s">
        <v>11433</v>
      </c>
      <c r="G10474">
        <v>11</v>
      </c>
      <c r="H10474" t="s">
        <v>11044</v>
      </c>
      <c r="I10474" s="160" t="s">
        <v>3997</v>
      </c>
      <c r="J10474" t="s">
        <v>11448</v>
      </c>
      <c r="K10474" s="160" t="s">
        <v>4007</v>
      </c>
      <c r="L10474" t="s">
        <v>11525</v>
      </c>
    </row>
    <row r="10475" spans="1:12">
      <c r="A10475" s="15">
        <v>2260000000</v>
      </c>
      <c r="B10475" t="s">
        <v>11040</v>
      </c>
      <c r="C10475" t="s">
        <v>11711</v>
      </c>
      <c r="D10475" t="s">
        <v>11712</v>
      </c>
      <c r="E10475" t="s">
        <v>5362</v>
      </c>
      <c r="F10475" t="s">
        <v>10198</v>
      </c>
      <c r="G10475">
        <v>12</v>
      </c>
      <c r="H10475" t="s">
        <v>10199</v>
      </c>
      <c r="I10475" s="160" t="s">
        <v>4007</v>
      </c>
      <c r="J10475" t="s">
        <v>10200</v>
      </c>
      <c r="K10475">
        <v>99</v>
      </c>
      <c r="L10475" t="s">
        <v>3999</v>
      </c>
    </row>
    <row r="10476" spans="1:12">
      <c r="A10476" s="15">
        <v>2260001000</v>
      </c>
      <c r="B10476" t="s">
        <v>11040</v>
      </c>
      <c r="C10476" t="s">
        <v>11711</v>
      </c>
      <c r="D10476" t="s">
        <v>11713</v>
      </c>
      <c r="E10476" t="s">
        <v>1004</v>
      </c>
      <c r="F10476" t="s">
        <v>10198</v>
      </c>
      <c r="G10476">
        <v>12</v>
      </c>
      <c r="H10476" t="s">
        <v>10199</v>
      </c>
      <c r="I10476" s="160" t="s">
        <v>4007</v>
      </c>
      <c r="J10476" t="s">
        <v>10200</v>
      </c>
      <c r="K10476" s="160" t="s">
        <v>4007</v>
      </c>
      <c r="L10476" t="s">
        <v>11714</v>
      </c>
    </row>
    <row r="10477" spans="1:12">
      <c r="A10477" s="15">
        <v>2260001010</v>
      </c>
      <c r="B10477" t="s">
        <v>11040</v>
      </c>
      <c r="C10477" t="s">
        <v>11711</v>
      </c>
      <c r="D10477" t="s">
        <v>11713</v>
      </c>
      <c r="E10477" t="s">
        <v>11715</v>
      </c>
      <c r="F10477" t="s">
        <v>10198</v>
      </c>
      <c r="G10477">
        <v>12</v>
      </c>
      <c r="H10477" t="s">
        <v>10199</v>
      </c>
      <c r="I10477" s="160" t="s">
        <v>4007</v>
      </c>
      <c r="J10477" t="s">
        <v>10200</v>
      </c>
      <c r="K10477" s="160" t="s">
        <v>4007</v>
      </c>
      <c r="L10477" t="s">
        <v>11714</v>
      </c>
    </row>
    <row r="10478" spans="1:12">
      <c r="A10478" s="15">
        <v>2260001020</v>
      </c>
      <c r="B10478" t="s">
        <v>11040</v>
      </c>
      <c r="C10478" t="s">
        <v>11716</v>
      </c>
      <c r="D10478" t="s">
        <v>11713</v>
      </c>
      <c r="E10478" t="s">
        <v>11717</v>
      </c>
      <c r="F10478" t="s">
        <v>10198</v>
      </c>
      <c r="G10478">
        <v>12</v>
      </c>
      <c r="H10478" t="s">
        <v>10199</v>
      </c>
      <c r="I10478" s="160" t="s">
        <v>4007</v>
      </c>
      <c r="J10478" t="s">
        <v>10200</v>
      </c>
      <c r="K10478" s="160" t="s">
        <v>4007</v>
      </c>
      <c r="L10478" t="s">
        <v>11714</v>
      </c>
    </row>
    <row r="10479" spans="1:12">
      <c r="A10479" s="15">
        <v>2260001022</v>
      </c>
      <c r="B10479" t="s">
        <v>11040</v>
      </c>
      <c r="C10479" t="s">
        <v>11716</v>
      </c>
      <c r="D10479" t="s">
        <v>11713</v>
      </c>
      <c r="E10479" t="s">
        <v>11718</v>
      </c>
      <c r="F10479" t="s">
        <v>10198</v>
      </c>
      <c r="G10479">
        <v>12</v>
      </c>
      <c r="H10479" t="s">
        <v>10199</v>
      </c>
      <c r="I10479" s="160" t="s">
        <v>4007</v>
      </c>
      <c r="J10479" t="s">
        <v>10200</v>
      </c>
      <c r="K10479" s="160" t="s">
        <v>4007</v>
      </c>
      <c r="L10479" t="s">
        <v>11714</v>
      </c>
    </row>
    <row r="10480" spans="1:12">
      <c r="A10480" s="15">
        <v>2260001030</v>
      </c>
      <c r="B10480" t="s">
        <v>11040</v>
      </c>
      <c r="C10480" t="s">
        <v>11711</v>
      </c>
      <c r="D10480" t="s">
        <v>11713</v>
      </c>
      <c r="E10480" t="s">
        <v>11719</v>
      </c>
      <c r="F10480" t="s">
        <v>10198</v>
      </c>
      <c r="G10480">
        <v>12</v>
      </c>
      <c r="H10480" t="s">
        <v>10199</v>
      </c>
      <c r="I10480" s="160" t="s">
        <v>4007</v>
      </c>
      <c r="J10480" t="s">
        <v>10200</v>
      </c>
      <c r="K10480" s="160" t="s">
        <v>4007</v>
      </c>
      <c r="L10480" t="s">
        <v>11714</v>
      </c>
    </row>
    <row r="10481" spans="1:12">
      <c r="A10481" s="15">
        <v>2260001040</v>
      </c>
      <c r="B10481" t="s">
        <v>11040</v>
      </c>
      <c r="C10481" t="s">
        <v>11711</v>
      </c>
      <c r="D10481" t="s">
        <v>11713</v>
      </c>
      <c r="E10481" t="s">
        <v>11720</v>
      </c>
      <c r="F10481" t="s">
        <v>10198</v>
      </c>
      <c r="G10481">
        <v>12</v>
      </c>
      <c r="H10481" t="s">
        <v>10199</v>
      </c>
      <c r="I10481" s="160" t="s">
        <v>4007</v>
      </c>
      <c r="J10481" t="s">
        <v>10200</v>
      </c>
      <c r="K10481" s="160" t="s">
        <v>4007</v>
      </c>
      <c r="L10481" t="s">
        <v>11714</v>
      </c>
    </row>
    <row r="10482" spans="1:12">
      <c r="A10482" s="15">
        <v>2260001050</v>
      </c>
      <c r="B10482" t="s">
        <v>11040</v>
      </c>
      <c r="C10482" t="s">
        <v>11711</v>
      </c>
      <c r="D10482" t="s">
        <v>11713</v>
      </c>
      <c r="E10482" t="s">
        <v>11721</v>
      </c>
      <c r="F10482" t="s">
        <v>10198</v>
      </c>
      <c r="G10482">
        <v>12</v>
      </c>
      <c r="H10482" t="s">
        <v>10199</v>
      </c>
      <c r="I10482" s="160" t="s">
        <v>4007</v>
      </c>
      <c r="J10482" t="s">
        <v>10200</v>
      </c>
      <c r="K10482" s="160" t="s">
        <v>4007</v>
      </c>
      <c r="L10482" t="s">
        <v>11714</v>
      </c>
    </row>
    <row r="10483" spans="1:12">
      <c r="A10483" s="15">
        <v>2260001060</v>
      </c>
      <c r="B10483" t="s">
        <v>11040</v>
      </c>
      <c r="C10483" t="s">
        <v>11716</v>
      </c>
      <c r="D10483" t="s">
        <v>11713</v>
      </c>
      <c r="E10483" t="s">
        <v>11722</v>
      </c>
      <c r="F10483" t="s">
        <v>10198</v>
      </c>
      <c r="G10483">
        <v>12</v>
      </c>
      <c r="H10483" t="s">
        <v>10199</v>
      </c>
      <c r="I10483" s="160" t="s">
        <v>4007</v>
      </c>
      <c r="J10483" t="s">
        <v>10200</v>
      </c>
      <c r="K10483" s="160" t="s">
        <v>4007</v>
      </c>
      <c r="L10483" t="s">
        <v>11714</v>
      </c>
    </row>
    <row r="10484" spans="1:12">
      <c r="A10484" s="15">
        <v>2260002000</v>
      </c>
      <c r="B10484" t="s">
        <v>11040</v>
      </c>
      <c r="C10484" t="s">
        <v>11711</v>
      </c>
      <c r="D10484" t="s">
        <v>11723</v>
      </c>
      <c r="E10484" t="s">
        <v>1004</v>
      </c>
      <c r="F10484" t="s">
        <v>10198</v>
      </c>
      <c r="G10484">
        <v>12</v>
      </c>
      <c r="H10484" t="s">
        <v>10199</v>
      </c>
      <c r="I10484" s="160" t="s">
        <v>4007</v>
      </c>
      <c r="J10484" t="s">
        <v>10200</v>
      </c>
      <c r="K10484" s="160" t="s">
        <v>4009</v>
      </c>
      <c r="L10484" t="s">
        <v>1779</v>
      </c>
    </row>
    <row r="10485" spans="1:12">
      <c r="A10485" s="15">
        <v>2260002003</v>
      </c>
      <c r="B10485" t="s">
        <v>11040</v>
      </c>
      <c r="C10485" t="s">
        <v>11711</v>
      </c>
      <c r="D10485" t="s">
        <v>11723</v>
      </c>
      <c r="E10485" t="s">
        <v>11724</v>
      </c>
      <c r="F10485" t="s">
        <v>10198</v>
      </c>
      <c r="G10485">
        <v>12</v>
      </c>
      <c r="H10485" t="s">
        <v>10199</v>
      </c>
      <c r="I10485" s="160" t="s">
        <v>4007</v>
      </c>
      <c r="J10485" t="s">
        <v>10200</v>
      </c>
      <c r="K10485" s="160" t="s">
        <v>4009</v>
      </c>
      <c r="L10485" t="s">
        <v>1779</v>
      </c>
    </row>
    <row r="10486" spans="1:12">
      <c r="A10486" s="15">
        <v>2260002006</v>
      </c>
      <c r="B10486" t="s">
        <v>11040</v>
      </c>
      <c r="C10486" t="s">
        <v>11711</v>
      </c>
      <c r="D10486" t="s">
        <v>11723</v>
      </c>
      <c r="E10486" t="s">
        <v>11725</v>
      </c>
      <c r="F10486" t="s">
        <v>10198</v>
      </c>
      <c r="G10486">
        <v>12</v>
      </c>
      <c r="H10486" t="s">
        <v>10199</v>
      </c>
      <c r="I10486" s="160" t="s">
        <v>4007</v>
      </c>
      <c r="J10486" t="s">
        <v>10200</v>
      </c>
      <c r="K10486" s="160" t="s">
        <v>4009</v>
      </c>
      <c r="L10486" t="s">
        <v>1779</v>
      </c>
    </row>
    <row r="10487" spans="1:12">
      <c r="A10487" s="15">
        <v>2260002009</v>
      </c>
      <c r="B10487" t="s">
        <v>11040</v>
      </c>
      <c r="C10487" t="s">
        <v>11711</v>
      </c>
      <c r="D10487" t="s">
        <v>11723</v>
      </c>
      <c r="E10487" t="s">
        <v>11726</v>
      </c>
      <c r="F10487" t="s">
        <v>10198</v>
      </c>
      <c r="G10487">
        <v>12</v>
      </c>
      <c r="H10487" t="s">
        <v>10199</v>
      </c>
      <c r="I10487" s="160" t="s">
        <v>4007</v>
      </c>
      <c r="J10487" t="s">
        <v>10200</v>
      </c>
      <c r="K10487" s="160" t="s">
        <v>4009</v>
      </c>
      <c r="L10487" t="s">
        <v>1779</v>
      </c>
    </row>
    <row r="10488" spans="1:12">
      <c r="A10488" s="15">
        <v>2260002012</v>
      </c>
      <c r="B10488" t="s">
        <v>11040</v>
      </c>
      <c r="C10488" t="s">
        <v>11711</v>
      </c>
      <c r="D10488" t="s">
        <v>11723</v>
      </c>
      <c r="E10488" t="s">
        <v>11727</v>
      </c>
      <c r="F10488" t="s">
        <v>10198</v>
      </c>
      <c r="G10488">
        <v>12</v>
      </c>
      <c r="H10488" t="s">
        <v>10199</v>
      </c>
      <c r="I10488" s="160" t="s">
        <v>4007</v>
      </c>
      <c r="J10488" t="s">
        <v>10200</v>
      </c>
      <c r="K10488" s="160" t="s">
        <v>4009</v>
      </c>
      <c r="L10488" t="s">
        <v>1779</v>
      </c>
    </row>
    <row r="10489" spans="1:12">
      <c r="A10489" s="15">
        <v>2260002015</v>
      </c>
      <c r="B10489" t="s">
        <v>11040</v>
      </c>
      <c r="C10489" t="s">
        <v>11711</v>
      </c>
      <c r="D10489" t="s">
        <v>11723</v>
      </c>
      <c r="E10489" t="s">
        <v>11728</v>
      </c>
      <c r="F10489" t="s">
        <v>10198</v>
      </c>
      <c r="G10489">
        <v>12</v>
      </c>
      <c r="H10489" t="s">
        <v>10199</v>
      </c>
      <c r="I10489" s="160" t="s">
        <v>4007</v>
      </c>
      <c r="J10489" t="s">
        <v>10200</v>
      </c>
      <c r="K10489" s="160" t="s">
        <v>4009</v>
      </c>
      <c r="L10489" t="s">
        <v>1779</v>
      </c>
    </row>
    <row r="10490" spans="1:12">
      <c r="A10490" s="15">
        <v>2260002018</v>
      </c>
      <c r="B10490" t="s">
        <v>11040</v>
      </c>
      <c r="C10490" t="s">
        <v>11711</v>
      </c>
      <c r="D10490" t="s">
        <v>11723</v>
      </c>
      <c r="E10490" t="s">
        <v>11729</v>
      </c>
      <c r="F10490" t="s">
        <v>10198</v>
      </c>
      <c r="G10490">
        <v>12</v>
      </c>
      <c r="H10490" t="s">
        <v>10199</v>
      </c>
      <c r="I10490" s="160" t="s">
        <v>4007</v>
      </c>
      <c r="J10490" t="s">
        <v>10200</v>
      </c>
      <c r="K10490" s="160" t="s">
        <v>4009</v>
      </c>
      <c r="L10490" t="s">
        <v>1779</v>
      </c>
    </row>
    <row r="10491" spans="1:12">
      <c r="A10491" s="15">
        <v>2260002021</v>
      </c>
      <c r="B10491" t="s">
        <v>11040</v>
      </c>
      <c r="C10491" t="s">
        <v>11711</v>
      </c>
      <c r="D10491" t="s">
        <v>11723</v>
      </c>
      <c r="E10491" t="s">
        <v>11730</v>
      </c>
      <c r="F10491" t="s">
        <v>10198</v>
      </c>
      <c r="G10491">
        <v>12</v>
      </c>
      <c r="H10491" t="s">
        <v>10199</v>
      </c>
      <c r="I10491" s="160" t="s">
        <v>4007</v>
      </c>
      <c r="J10491" t="s">
        <v>10200</v>
      </c>
      <c r="K10491" s="160" t="s">
        <v>4009</v>
      </c>
      <c r="L10491" t="s">
        <v>1779</v>
      </c>
    </row>
    <row r="10492" spans="1:12">
      <c r="A10492" s="15">
        <v>2260002022</v>
      </c>
      <c r="B10492" t="s">
        <v>11040</v>
      </c>
      <c r="C10492" t="s">
        <v>11716</v>
      </c>
      <c r="D10492" t="s">
        <v>11731</v>
      </c>
      <c r="E10492" t="s">
        <v>11732</v>
      </c>
      <c r="F10492" t="s">
        <v>10198</v>
      </c>
      <c r="G10492">
        <v>12</v>
      </c>
      <c r="H10492" t="s">
        <v>10199</v>
      </c>
      <c r="I10492" s="160" t="s">
        <v>4007</v>
      </c>
      <c r="J10492" t="s">
        <v>10200</v>
      </c>
      <c r="K10492" s="160" t="s">
        <v>4009</v>
      </c>
      <c r="L10492" t="s">
        <v>1779</v>
      </c>
    </row>
    <row r="10493" spans="1:12">
      <c r="A10493" s="15">
        <v>2260002024</v>
      </c>
      <c r="B10493" t="s">
        <v>11040</v>
      </c>
      <c r="C10493" t="s">
        <v>11711</v>
      </c>
      <c r="D10493" t="s">
        <v>11723</v>
      </c>
      <c r="E10493" t="s">
        <v>11733</v>
      </c>
      <c r="F10493" t="s">
        <v>10198</v>
      </c>
      <c r="G10493">
        <v>12</v>
      </c>
      <c r="H10493" t="s">
        <v>10199</v>
      </c>
      <c r="I10493" s="160" t="s">
        <v>4007</v>
      </c>
      <c r="J10493" t="s">
        <v>10200</v>
      </c>
      <c r="K10493" s="160" t="s">
        <v>4009</v>
      </c>
      <c r="L10493" t="s">
        <v>1779</v>
      </c>
    </row>
    <row r="10494" spans="1:12">
      <c r="A10494" s="15">
        <v>2260002027</v>
      </c>
      <c r="B10494" t="s">
        <v>11040</v>
      </c>
      <c r="C10494" t="s">
        <v>11711</v>
      </c>
      <c r="D10494" t="s">
        <v>11723</v>
      </c>
      <c r="E10494" t="s">
        <v>11734</v>
      </c>
      <c r="F10494" t="s">
        <v>10198</v>
      </c>
      <c r="G10494">
        <v>12</v>
      </c>
      <c r="H10494" t="s">
        <v>10199</v>
      </c>
      <c r="I10494" s="160" t="s">
        <v>4007</v>
      </c>
      <c r="J10494" t="s">
        <v>10200</v>
      </c>
      <c r="K10494" s="160" t="s">
        <v>4009</v>
      </c>
      <c r="L10494" t="s">
        <v>1779</v>
      </c>
    </row>
    <row r="10495" spans="1:12">
      <c r="A10495" s="15">
        <v>2260002030</v>
      </c>
      <c r="B10495" t="s">
        <v>11040</v>
      </c>
      <c r="C10495" t="s">
        <v>11711</v>
      </c>
      <c r="D10495" t="s">
        <v>11723</v>
      </c>
      <c r="E10495" t="s">
        <v>11735</v>
      </c>
      <c r="F10495" t="s">
        <v>10198</v>
      </c>
      <c r="G10495">
        <v>12</v>
      </c>
      <c r="H10495" t="s">
        <v>10199</v>
      </c>
      <c r="I10495" s="160" t="s">
        <v>4007</v>
      </c>
      <c r="J10495" t="s">
        <v>10200</v>
      </c>
      <c r="K10495" s="160" t="s">
        <v>4009</v>
      </c>
      <c r="L10495" t="s">
        <v>1779</v>
      </c>
    </row>
    <row r="10496" spans="1:12">
      <c r="A10496" s="15">
        <v>2260002033</v>
      </c>
      <c r="B10496" t="s">
        <v>11040</v>
      </c>
      <c r="C10496" t="s">
        <v>11711</v>
      </c>
      <c r="D10496" t="s">
        <v>11723</v>
      </c>
      <c r="E10496" t="s">
        <v>11736</v>
      </c>
      <c r="F10496" t="s">
        <v>10198</v>
      </c>
      <c r="G10496">
        <v>12</v>
      </c>
      <c r="H10496" t="s">
        <v>10199</v>
      </c>
      <c r="I10496" s="160" t="s">
        <v>4007</v>
      </c>
      <c r="J10496" t="s">
        <v>10200</v>
      </c>
      <c r="K10496" s="160" t="s">
        <v>4009</v>
      </c>
      <c r="L10496" t="s">
        <v>1779</v>
      </c>
    </row>
    <row r="10497" spans="1:12">
      <c r="A10497" s="15">
        <v>2260002036</v>
      </c>
      <c r="B10497" t="s">
        <v>11040</v>
      </c>
      <c r="C10497" t="s">
        <v>11711</v>
      </c>
      <c r="D10497" t="s">
        <v>11723</v>
      </c>
      <c r="E10497" t="s">
        <v>11737</v>
      </c>
      <c r="F10497" t="s">
        <v>10198</v>
      </c>
      <c r="G10497">
        <v>12</v>
      </c>
      <c r="H10497" t="s">
        <v>10199</v>
      </c>
      <c r="I10497" s="160" t="s">
        <v>4007</v>
      </c>
      <c r="J10497" t="s">
        <v>10200</v>
      </c>
      <c r="K10497" s="160" t="s">
        <v>4009</v>
      </c>
      <c r="L10497" t="s">
        <v>1779</v>
      </c>
    </row>
    <row r="10498" spans="1:12">
      <c r="A10498" s="15">
        <v>2260002039</v>
      </c>
      <c r="B10498" t="s">
        <v>11040</v>
      </c>
      <c r="C10498" t="s">
        <v>11711</v>
      </c>
      <c r="D10498" t="s">
        <v>11723</v>
      </c>
      <c r="E10498" t="s">
        <v>11738</v>
      </c>
      <c r="F10498" t="s">
        <v>10198</v>
      </c>
      <c r="G10498">
        <v>12</v>
      </c>
      <c r="H10498" t="s">
        <v>10199</v>
      </c>
      <c r="I10498" s="160" t="s">
        <v>4007</v>
      </c>
      <c r="J10498" t="s">
        <v>10200</v>
      </c>
      <c r="K10498" s="160" t="s">
        <v>4009</v>
      </c>
      <c r="L10498" t="s">
        <v>1779</v>
      </c>
    </row>
    <row r="10499" spans="1:12">
      <c r="A10499" s="15">
        <v>2260002042</v>
      </c>
      <c r="B10499" t="s">
        <v>11040</v>
      </c>
      <c r="C10499" t="s">
        <v>11711</v>
      </c>
      <c r="D10499" t="s">
        <v>11723</v>
      </c>
      <c r="E10499" t="s">
        <v>11739</v>
      </c>
      <c r="F10499" t="s">
        <v>10198</v>
      </c>
      <c r="G10499">
        <v>12</v>
      </c>
      <c r="H10499" t="s">
        <v>10199</v>
      </c>
      <c r="I10499" s="160" t="s">
        <v>4007</v>
      </c>
      <c r="J10499" t="s">
        <v>10200</v>
      </c>
      <c r="K10499" s="160" t="s">
        <v>4009</v>
      </c>
      <c r="L10499" t="s">
        <v>1779</v>
      </c>
    </row>
    <row r="10500" spans="1:12">
      <c r="A10500" s="15">
        <v>2260002045</v>
      </c>
      <c r="B10500" t="s">
        <v>11040</v>
      </c>
      <c r="C10500" t="s">
        <v>11711</v>
      </c>
      <c r="D10500" t="s">
        <v>11723</v>
      </c>
      <c r="E10500" t="s">
        <v>11740</v>
      </c>
      <c r="F10500" t="s">
        <v>10198</v>
      </c>
      <c r="G10500">
        <v>12</v>
      </c>
      <c r="H10500" t="s">
        <v>10199</v>
      </c>
      <c r="I10500" s="160" t="s">
        <v>4007</v>
      </c>
      <c r="J10500" t="s">
        <v>10200</v>
      </c>
      <c r="K10500" s="160" t="s">
        <v>4009</v>
      </c>
      <c r="L10500" t="s">
        <v>1779</v>
      </c>
    </row>
    <row r="10501" spans="1:12">
      <c r="A10501" s="15">
        <v>2260002048</v>
      </c>
      <c r="B10501" t="s">
        <v>11040</v>
      </c>
      <c r="C10501" t="s">
        <v>11711</v>
      </c>
      <c r="D10501" t="s">
        <v>11723</v>
      </c>
      <c r="E10501" t="s">
        <v>11741</v>
      </c>
      <c r="F10501" t="s">
        <v>10198</v>
      </c>
      <c r="G10501">
        <v>12</v>
      </c>
      <c r="H10501" t="s">
        <v>10199</v>
      </c>
      <c r="I10501" s="160" t="s">
        <v>4007</v>
      </c>
      <c r="J10501" t="s">
        <v>10200</v>
      </c>
      <c r="K10501" s="160" t="s">
        <v>4009</v>
      </c>
      <c r="L10501" t="s">
        <v>1779</v>
      </c>
    </row>
    <row r="10502" spans="1:12">
      <c r="A10502" s="15">
        <v>2260002051</v>
      </c>
      <c r="B10502" t="s">
        <v>11040</v>
      </c>
      <c r="C10502" t="s">
        <v>11711</v>
      </c>
      <c r="D10502" t="s">
        <v>11723</v>
      </c>
      <c r="E10502" t="s">
        <v>11742</v>
      </c>
      <c r="F10502" t="s">
        <v>10198</v>
      </c>
      <c r="G10502">
        <v>12</v>
      </c>
      <c r="H10502" t="s">
        <v>10199</v>
      </c>
      <c r="I10502" s="160" t="s">
        <v>4007</v>
      </c>
      <c r="J10502" t="s">
        <v>10200</v>
      </c>
      <c r="K10502" s="160" t="s">
        <v>4009</v>
      </c>
      <c r="L10502" t="s">
        <v>1779</v>
      </c>
    </row>
    <row r="10503" spans="1:12">
      <c r="A10503" s="15">
        <v>2260002054</v>
      </c>
      <c r="B10503" t="s">
        <v>11040</v>
      </c>
      <c r="C10503" t="s">
        <v>11711</v>
      </c>
      <c r="D10503" t="s">
        <v>11723</v>
      </c>
      <c r="E10503" t="s">
        <v>11743</v>
      </c>
      <c r="F10503" t="s">
        <v>10198</v>
      </c>
      <c r="G10503">
        <v>12</v>
      </c>
      <c r="H10503" t="s">
        <v>10199</v>
      </c>
      <c r="I10503" s="160" t="s">
        <v>4007</v>
      </c>
      <c r="J10503" t="s">
        <v>10200</v>
      </c>
      <c r="K10503" s="160" t="s">
        <v>4009</v>
      </c>
      <c r="L10503" t="s">
        <v>1779</v>
      </c>
    </row>
    <row r="10504" spans="1:12">
      <c r="A10504" s="15">
        <v>2260002057</v>
      </c>
      <c r="B10504" t="s">
        <v>11040</v>
      </c>
      <c r="C10504" t="s">
        <v>11711</v>
      </c>
      <c r="D10504" t="s">
        <v>11723</v>
      </c>
      <c r="E10504" t="s">
        <v>11744</v>
      </c>
      <c r="F10504" t="s">
        <v>10198</v>
      </c>
      <c r="G10504">
        <v>12</v>
      </c>
      <c r="H10504" t="s">
        <v>10199</v>
      </c>
      <c r="I10504" s="160" t="s">
        <v>4007</v>
      </c>
      <c r="J10504" t="s">
        <v>10200</v>
      </c>
      <c r="K10504" s="160" t="s">
        <v>4009</v>
      </c>
      <c r="L10504" t="s">
        <v>1779</v>
      </c>
    </row>
    <row r="10505" spans="1:12">
      <c r="A10505" s="15">
        <v>2260002060</v>
      </c>
      <c r="B10505" t="s">
        <v>11040</v>
      </c>
      <c r="C10505" t="s">
        <v>11711</v>
      </c>
      <c r="D10505" t="s">
        <v>11723</v>
      </c>
      <c r="E10505" t="s">
        <v>11745</v>
      </c>
      <c r="F10505" t="s">
        <v>10198</v>
      </c>
      <c r="G10505">
        <v>12</v>
      </c>
      <c r="H10505" t="s">
        <v>10199</v>
      </c>
      <c r="I10505" s="160" t="s">
        <v>4007</v>
      </c>
      <c r="J10505" t="s">
        <v>10200</v>
      </c>
      <c r="K10505" s="160" t="s">
        <v>4009</v>
      </c>
      <c r="L10505" t="s">
        <v>1779</v>
      </c>
    </row>
    <row r="10506" spans="1:12">
      <c r="A10506" s="15">
        <v>2260002063</v>
      </c>
      <c r="B10506" t="s">
        <v>11040</v>
      </c>
      <c r="C10506" t="s">
        <v>11711</v>
      </c>
      <c r="D10506" t="s">
        <v>11723</v>
      </c>
      <c r="E10506" t="s">
        <v>11746</v>
      </c>
      <c r="F10506" t="s">
        <v>10198</v>
      </c>
      <c r="G10506">
        <v>12</v>
      </c>
      <c r="H10506" t="s">
        <v>10199</v>
      </c>
      <c r="I10506" s="160" t="s">
        <v>4007</v>
      </c>
      <c r="J10506" t="s">
        <v>10200</v>
      </c>
      <c r="K10506" s="160" t="s">
        <v>4009</v>
      </c>
      <c r="L10506" t="s">
        <v>1779</v>
      </c>
    </row>
    <row r="10507" spans="1:12">
      <c r="A10507" s="15">
        <v>2260002066</v>
      </c>
      <c r="B10507" t="s">
        <v>11040</v>
      </c>
      <c r="C10507" t="s">
        <v>11711</v>
      </c>
      <c r="D10507" t="s">
        <v>11723</v>
      </c>
      <c r="E10507" t="s">
        <v>11747</v>
      </c>
      <c r="F10507" t="s">
        <v>10198</v>
      </c>
      <c r="G10507">
        <v>12</v>
      </c>
      <c r="H10507" t="s">
        <v>10199</v>
      </c>
      <c r="I10507" s="160" t="s">
        <v>4007</v>
      </c>
      <c r="J10507" t="s">
        <v>10200</v>
      </c>
      <c r="K10507" s="160" t="s">
        <v>4009</v>
      </c>
      <c r="L10507" t="s">
        <v>1779</v>
      </c>
    </row>
    <row r="10508" spans="1:12">
      <c r="A10508" s="15">
        <v>2260002069</v>
      </c>
      <c r="B10508" t="s">
        <v>11040</v>
      </c>
      <c r="C10508" t="s">
        <v>11711</v>
      </c>
      <c r="D10508" t="s">
        <v>11723</v>
      </c>
      <c r="E10508" t="s">
        <v>11748</v>
      </c>
      <c r="F10508" t="s">
        <v>10198</v>
      </c>
      <c r="G10508">
        <v>12</v>
      </c>
      <c r="H10508" t="s">
        <v>10199</v>
      </c>
      <c r="I10508" s="160" t="s">
        <v>4007</v>
      </c>
      <c r="J10508" t="s">
        <v>10200</v>
      </c>
      <c r="K10508" s="160" t="s">
        <v>4009</v>
      </c>
      <c r="L10508" t="s">
        <v>1779</v>
      </c>
    </row>
    <row r="10509" spans="1:12">
      <c r="A10509" s="15">
        <v>2260002072</v>
      </c>
      <c r="B10509" t="s">
        <v>11040</v>
      </c>
      <c r="C10509" t="s">
        <v>11711</v>
      </c>
      <c r="D10509" t="s">
        <v>11723</v>
      </c>
      <c r="E10509" t="s">
        <v>11749</v>
      </c>
      <c r="F10509" t="s">
        <v>10198</v>
      </c>
      <c r="G10509">
        <v>12</v>
      </c>
      <c r="H10509" t="s">
        <v>10199</v>
      </c>
      <c r="I10509" s="160" t="s">
        <v>4007</v>
      </c>
      <c r="J10509" t="s">
        <v>10200</v>
      </c>
      <c r="K10509" s="160" t="s">
        <v>4009</v>
      </c>
      <c r="L10509" t="s">
        <v>1779</v>
      </c>
    </row>
    <row r="10510" spans="1:12">
      <c r="A10510" s="15">
        <v>2260002075</v>
      </c>
      <c r="B10510" t="s">
        <v>11040</v>
      </c>
      <c r="C10510" t="s">
        <v>11711</v>
      </c>
      <c r="D10510" t="s">
        <v>11723</v>
      </c>
      <c r="E10510" t="s">
        <v>11750</v>
      </c>
      <c r="F10510" t="s">
        <v>10198</v>
      </c>
      <c r="G10510">
        <v>12</v>
      </c>
      <c r="H10510" t="s">
        <v>10199</v>
      </c>
      <c r="I10510" s="160" t="s">
        <v>4007</v>
      </c>
      <c r="J10510" t="s">
        <v>10200</v>
      </c>
      <c r="K10510" s="160" t="s">
        <v>4009</v>
      </c>
      <c r="L10510" t="s">
        <v>1779</v>
      </c>
    </row>
    <row r="10511" spans="1:12">
      <c r="A10511" s="15">
        <v>2260002078</v>
      </c>
      <c r="B10511" t="s">
        <v>11040</v>
      </c>
      <c r="C10511" t="s">
        <v>11711</v>
      </c>
      <c r="D10511" t="s">
        <v>11723</v>
      </c>
      <c r="E10511" t="s">
        <v>11751</v>
      </c>
      <c r="F10511" t="s">
        <v>10198</v>
      </c>
      <c r="G10511">
        <v>12</v>
      </c>
      <c r="H10511" t="s">
        <v>10199</v>
      </c>
      <c r="I10511" s="160" t="s">
        <v>4007</v>
      </c>
      <c r="J10511" t="s">
        <v>10200</v>
      </c>
      <c r="K10511" s="160" t="s">
        <v>4009</v>
      </c>
      <c r="L10511" t="s">
        <v>1779</v>
      </c>
    </row>
    <row r="10512" spans="1:12">
      <c r="A10512" s="15">
        <v>2260002081</v>
      </c>
      <c r="B10512" t="s">
        <v>11040</v>
      </c>
      <c r="C10512" t="s">
        <v>11711</v>
      </c>
      <c r="D10512" t="s">
        <v>11723</v>
      </c>
      <c r="E10512" t="s">
        <v>11752</v>
      </c>
      <c r="F10512" t="s">
        <v>10198</v>
      </c>
      <c r="G10512">
        <v>12</v>
      </c>
      <c r="H10512" t="s">
        <v>10199</v>
      </c>
      <c r="I10512" s="160" t="s">
        <v>4007</v>
      </c>
      <c r="J10512" t="s">
        <v>10200</v>
      </c>
      <c r="K10512" s="160" t="s">
        <v>4009</v>
      </c>
      <c r="L10512" t="s">
        <v>1779</v>
      </c>
    </row>
    <row r="10513" spans="1:12">
      <c r="A10513" s="15">
        <v>2260003000</v>
      </c>
      <c r="B10513" t="s">
        <v>11040</v>
      </c>
      <c r="C10513" t="s">
        <v>11711</v>
      </c>
      <c r="D10513" t="s">
        <v>10196</v>
      </c>
      <c r="E10513" t="s">
        <v>1004</v>
      </c>
      <c r="F10513" t="s">
        <v>10198</v>
      </c>
      <c r="G10513">
        <v>12</v>
      </c>
      <c r="H10513" t="s">
        <v>10199</v>
      </c>
      <c r="I10513" s="160" t="s">
        <v>4007</v>
      </c>
      <c r="J10513" t="s">
        <v>10200</v>
      </c>
      <c r="K10513" s="160" t="s">
        <v>3995</v>
      </c>
      <c r="L10513" t="s">
        <v>5236</v>
      </c>
    </row>
    <row r="10514" spans="1:12">
      <c r="A10514" s="15">
        <v>2260003010</v>
      </c>
      <c r="B10514" t="s">
        <v>11040</v>
      </c>
      <c r="C10514" t="s">
        <v>11711</v>
      </c>
      <c r="D10514" t="s">
        <v>10196</v>
      </c>
      <c r="E10514" t="s">
        <v>11753</v>
      </c>
      <c r="F10514" t="s">
        <v>10198</v>
      </c>
      <c r="G10514">
        <v>12</v>
      </c>
      <c r="H10514" t="s">
        <v>10199</v>
      </c>
      <c r="I10514" s="160" t="s">
        <v>4007</v>
      </c>
      <c r="J10514" t="s">
        <v>10200</v>
      </c>
      <c r="K10514" s="160" t="s">
        <v>3995</v>
      </c>
      <c r="L10514" t="s">
        <v>5236</v>
      </c>
    </row>
    <row r="10515" spans="1:12">
      <c r="A10515" s="15">
        <v>2260003020</v>
      </c>
      <c r="B10515" t="s">
        <v>11040</v>
      </c>
      <c r="C10515" t="s">
        <v>11711</v>
      </c>
      <c r="D10515" t="s">
        <v>10196</v>
      </c>
      <c r="E10515" t="s">
        <v>11754</v>
      </c>
      <c r="F10515" t="s">
        <v>10198</v>
      </c>
      <c r="G10515">
        <v>12</v>
      </c>
      <c r="H10515" t="s">
        <v>10199</v>
      </c>
      <c r="I10515" s="160" t="s">
        <v>4007</v>
      </c>
      <c r="J10515" t="s">
        <v>10200</v>
      </c>
      <c r="K10515" s="160" t="s">
        <v>3995</v>
      </c>
      <c r="L10515" t="s">
        <v>5236</v>
      </c>
    </row>
    <row r="10516" spans="1:12">
      <c r="A10516" s="15">
        <v>2260003022</v>
      </c>
      <c r="B10516" t="s">
        <v>11040</v>
      </c>
      <c r="C10516" t="s">
        <v>11716</v>
      </c>
      <c r="D10516" t="s">
        <v>10196</v>
      </c>
      <c r="E10516" t="s">
        <v>11755</v>
      </c>
      <c r="F10516" t="s">
        <v>10198</v>
      </c>
      <c r="G10516">
        <v>12</v>
      </c>
      <c r="H10516" t="s">
        <v>10199</v>
      </c>
      <c r="I10516" s="160" t="s">
        <v>4007</v>
      </c>
      <c r="J10516" t="s">
        <v>10200</v>
      </c>
      <c r="K10516" s="160" t="s">
        <v>3995</v>
      </c>
      <c r="L10516" t="s">
        <v>5236</v>
      </c>
    </row>
    <row r="10517" spans="1:12">
      <c r="A10517" s="15">
        <v>2260003030</v>
      </c>
      <c r="B10517" t="s">
        <v>11040</v>
      </c>
      <c r="C10517" t="s">
        <v>11711</v>
      </c>
      <c r="D10517" t="s">
        <v>10196</v>
      </c>
      <c r="E10517" t="s">
        <v>11756</v>
      </c>
      <c r="F10517" t="s">
        <v>10198</v>
      </c>
      <c r="G10517">
        <v>12</v>
      </c>
      <c r="H10517" t="s">
        <v>10199</v>
      </c>
      <c r="I10517" s="160" t="s">
        <v>4007</v>
      </c>
      <c r="J10517" t="s">
        <v>10200</v>
      </c>
      <c r="K10517" s="160" t="s">
        <v>3995</v>
      </c>
      <c r="L10517" t="s">
        <v>5236</v>
      </c>
    </row>
    <row r="10518" spans="1:12">
      <c r="A10518" s="15">
        <v>2260003040</v>
      </c>
      <c r="B10518" t="s">
        <v>11040</v>
      </c>
      <c r="C10518" t="s">
        <v>11711</v>
      </c>
      <c r="D10518" t="s">
        <v>10196</v>
      </c>
      <c r="E10518" t="s">
        <v>11757</v>
      </c>
      <c r="F10518" t="s">
        <v>10198</v>
      </c>
      <c r="G10518">
        <v>12</v>
      </c>
      <c r="H10518" t="s">
        <v>10199</v>
      </c>
      <c r="I10518" s="160" t="s">
        <v>4007</v>
      </c>
      <c r="J10518" t="s">
        <v>10200</v>
      </c>
      <c r="K10518" s="160" t="s">
        <v>3995</v>
      </c>
      <c r="L10518" t="s">
        <v>5236</v>
      </c>
    </row>
    <row r="10519" spans="1:12">
      <c r="A10519" s="15">
        <v>2260003050</v>
      </c>
      <c r="B10519" t="s">
        <v>11040</v>
      </c>
      <c r="C10519" t="s">
        <v>11711</v>
      </c>
      <c r="D10519" t="s">
        <v>10196</v>
      </c>
      <c r="E10519" t="s">
        <v>11758</v>
      </c>
      <c r="F10519" t="s">
        <v>10198</v>
      </c>
      <c r="G10519">
        <v>12</v>
      </c>
      <c r="H10519" t="s">
        <v>10199</v>
      </c>
      <c r="I10519" s="160" t="s">
        <v>4007</v>
      </c>
      <c r="J10519" t="s">
        <v>10200</v>
      </c>
      <c r="K10519" s="160" t="s">
        <v>3995</v>
      </c>
      <c r="L10519" t="s">
        <v>5236</v>
      </c>
    </row>
    <row r="10520" spans="1:12">
      <c r="A10520" s="15">
        <v>2260003060</v>
      </c>
      <c r="B10520" t="s">
        <v>11040</v>
      </c>
      <c r="C10520" t="s">
        <v>11711</v>
      </c>
      <c r="D10520" t="s">
        <v>10196</v>
      </c>
      <c r="E10520" t="s">
        <v>11759</v>
      </c>
      <c r="F10520" t="s">
        <v>10198</v>
      </c>
      <c r="G10520">
        <v>12</v>
      </c>
      <c r="H10520" t="s">
        <v>10199</v>
      </c>
      <c r="I10520" s="160" t="s">
        <v>4007</v>
      </c>
      <c r="J10520" t="s">
        <v>10200</v>
      </c>
      <c r="K10520" s="160" t="s">
        <v>3995</v>
      </c>
      <c r="L10520" t="s">
        <v>5236</v>
      </c>
    </row>
    <row r="10521" spans="1:12">
      <c r="A10521" s="15">
        <v>2260003070</v>
      </c>
      <c r="B10521" t="s">
        <v>11040</v>
      </c>
      <c r="C10521" t="s">
        <v>11711</v>
      </c>
      <c r="D10521" t="s">
        <v>10196</v>
      </c>
      <c r="E10521" t="s">
        <v>11760</v>
      </c>
      <c r="F10521" t="s">
        <v>10198</v>
      </c>
      <c r="G10521">
        <v>12</v>
      </c>
      <c r="H10521" t="s">
        <v>10199</v>
      </c>
      <c r="I10521" s="160" t="s">
        <v>4007</v>
      </c>
      <c r="J10521" t="s">
        <v>10200</v>
      </c>
      <c r="K10521" s="160" t="s">
        <v>3995</v>
      </c>
      <c r="L10521" t="s">
        <v>5236</v>
      </c>
    </row>
    <row r="10522" spans="1:12">
      <c r="A10522" s="15">
        <v>2260004000</v>
      </c>
      <c r="B10522" t="s">
        <v>11040</v>
      </c>
      <c r="C10522" t="s">
        <v>11711</v>
      </c>
      <c r="D10522" t="s">
        <v>11761</v>
      </c>
      <c r="E10522" t="s">
        <v>5362</v>
      </c>
      <c r="F10522" t="s">
        <v>10198</v>
      </c>
      <c r="G10522">
        <v>12</v>
      </c>
      <c r="H10522" t="s">
        <v>10199</v>
      </c>
      <c r="I10522" s="160" t="s">
        <v>4007</v>
      </c>
      <c r="J10522" t="s">
        <v>10200</v>
      </c>
      <c r="K10522" s="160" t="s">
        <v>3997</v>
      </c>
      <c r="L10522" t="s">
        <v>11762</v>
      </c>
    </row>
    <row r="10523" spans="1:12">
      <c r="A10523" s="15">
        <v>2260004010</v>
      </c>
      <c r="B10523" t="s">
        <v>11040</v>
      </c>
      <c r="C10523" t="s">
        <v>11711</v>
      </c>
      <c r="D10523" t="s">
        <v>11761</v>
      </c>
      <c r="E10523" t="s">
        <v>11763</v>
      </c>
      <c r="F10523" t="s">
        <v>10198</v>
      </c>
      <c r="G10523">
        <v>12</v>
      </c>
      <c r="H10523" t="s">
        <v>10199</v>
      </c>
      <c r="I10523" s="160" t="s">
        <v>4007</v>
      </c>
      <c r="J10523" t="s">
        <v>10200</v>
      </c>
      <c r="K10523" s="160" t="s">
        <v>3997</v>
      </c>
      <c r="L10523" t="s">
        <v>11762</v>
      </c>
    </row>
    <row r="10524" spans="1:12">
      <c r="A10524" s="15">
        <v>2260004011</v>
      </c>
      <c r="B10524" t="s">
        <v>11040</v>
      </c>
      <c r="C10524" t="s">
        <v>11711</v>
      </c>
      <c r="D10524" t="s">
        <v>11761</v>
      </c>
      <c r="E10524" t="s">
        <v>11764</v>
      </c>
      <c r="F10524" t="s">
        <v>10198</v>
      </c>
      <c r="G10524">
        <v>12</v>
      </c>
      <c r="H10524" t="s">
        <v>10199</v>
      </c>
      <c r="I10524" s="160" t="s">
        <v>4007</v>
      </c>
      <c r="J10524" t="s">
        <v>10200</v>
      </c>
      <c r="K10524" s="160" t="s">
        <v>3997</v>
      </c>
      <c r="L10524" t="s">
        <v>11762</v>
      </c>
    </row>
    <row r="10525" spans="1:12">
      <c r="A10525" s="15">
        <v>2260004015</v>
      </c>
      <c r="B10525" t="s">
        <v>11040</v>
      </c>
      <c r="C10525" t="s">
        <v>11711</v>
      </c>
      <c r="D10525" t="s">
        <v>11761</v>
      </c>
      <c r="E10525" t="s">
        <v>11765</v>
      </c>
      <c r="F10525" t="s">
        <v>10198</v>
      </c>
      <c r="G10525">
        <v>12</v>
      </c>
      <c r="H10525" t="s">
        <v>10199</v>
      </c>
      <c r="I10525" s="160" t="s">
        <v>4007</v>
      </c>
      <c r="J10525" t="s">
        <v>10200</v>
      </c>
      <c r="K10525" s="160" t="s">
        <v>3997</v>
      </c>
      <c r="L10525" t="s">
        <v>11762</v>
      </c>
    </row>
    <row r="10526" spans="1:12">
      <c r="A10526" s="15">
        <v>2260004016</v>
      </c>
      <c r="B10526" t="s">
        <v>11040</v>
      </c>
      <c r="C10526" t="s">
        <v>11711</v>
      </c>
      <c r="D10526" t="s">
        <v>11761</v>
      </c>
      <c r="E10526" t="s">
        <v>11766</v>
      </c>
      <c r="F10526" t="s">
        <v>10198</v>
      </c>
      <c r="G10526">
        <v>12</v>
      </c>
      <c r="H10526" t="s">
        <v>10199</v>
      </c>
      <c r="I10526" s="160" t="s">
        <v>4007</v>
      </c>
      <c r="J10526" t="s">
        <v>10200</v>
      </c>
      <c r="K10526" s="160" t="s">
        <v>3997</v>
      </c>
      <c r="L10526" t="s">
        <v>11762</v>
      </c>
    </row>
    <row r="10527" spans="1:12">
      <c r="A10527" s="15">
        <v>2260004020</v>
      </c>
      <c r="B10527" t="s">
        <v>11040</v>
      </c>
      <c r="C10527" t="s">
        <v>11716</v>
      </c>
      <c r="D10527" t="s">
        <v>11761</v>
      </c>
      <c r="E10527" t="s">
        <v>11767</v>
      </c>
      <c r="F10527" t="s">
        <v>10198</v>
      </c>
      <c r="G10527">
        <v>12</v>
      </c>
      <c r="H10527" t="s">
        <v>10199</v>
      </c>
      <c r="I10527" s="160" t="s">
        <v>4007</v>
      </c>
      <c r="J10527" t="s">
        <v>10200</v>
      </c>
      <c r="K10527" s="160" t="s">
        <v>3997</v>
      </c>
      <c r="L10527" t="s">
        <v>11762</v>
      </c>
    </row>
    <row r="10528" spans="1:12">
      <c r="A10528" s="15">
        <v>2260004021</v>
      </c>
      <c r="B10528" t="s">
        <v>11040</v>
      </c>
      <c r="C10528" t="s">
        <v>11716</v>
      </c>
      <c r="D10528" t="s">
        <v>11761</v>
      </c>
      <c r="E10528" t="s">
        <v>11768</v>
      </c>
      <c r="F10528" t="s">
        <v>10198</v>
      </c>
      <c r="G10528">
        <v>12</v>
      </c>
      <c r="H10528" t="s">
        <v>10199</v>
      </c>
      <c r="I10528" s="160" t="s">
        <v>4007</v>
      </c>
      <c r="J10528" t="s">
        <v>10200</v>
      </c>
      <c r="K10528" s="160" t="s">
        <v>3997</v>
      </c>
      <c r="L10528" t="s">
        <v>11762</v>
      </c>
    </row>
    <row r="10529" spans="1:12">
      <c r="A10529" s="15">
        <v>2260004022</v>
      </c>
      <c r="B10529" t="s">
        <v>11040</v>
      </c>
      <c r="C10529" t="s">
        <v>11716</v>
      </c>
      <c r="D10529" t="s">
        <v>11761</v>
      </c>
      <c r="E10529" t="s">
        <v>11769</v>
      </c>
      <c r="F10529" t="s">
        <v>10198</v>
      </c>
      <c r="G10529">
        <v>12</v>
      </c>
      <c r="H10529" t="s">
        <v>10199</v>
      </c>
      <c r="I10529" s="160" t="s">
        <v>4007</v>
      </c>
      <c r="J10529" t="s">
        <v>10200</v>
      </c>
      <c r="K10529" s="160" t="s">
        <v>3997</v>
      </c>
      <c r="L10529" t="s">
        <v>11762</v>
      </c>
    </row>
    <row r="10530" spans="1:12">
      <c r="A10530" s="15">
        <v>2260004025</v>
      </c>
      <c r="B10530" t="s">
        <v>11040</v>
      </c>
      <c r="C10530" t="s">
        <v>11711</v>
      </c>
      <c r="D10530" t="s">
        <v>11761</v>
      </c>
      <c r="E10530" t="s">
        <v>11770</v>
      </c>
      <c r="F10530" t="s">
        <v>10198</v>
      </c>
      <c r="G10530">
        <v>12</v>
      </c>
      <c r="H10530" t="s">
        <v>10199</v>
      </c>
      <c r="I10530" s="160" t="s">
        <v>4007</v>
      </c>
      <c r="J10530" t="s">
        <v>10200</v>
      </c>
      <c r="K10530" s="160" t="s">
        <v>3997</v>
      </c>
      <c r="L10530" t="s">
        <v>11762</v>
      </c>
    </row>
    <row r="10531" spans="1:12">
      <c r="A10531" s="15">
        <v>2260004026</v>
      </c>
      <c r="B10531" t="s">
        <v>11040</v>
      </c>
      <c r="C10531" t="s">
        <v>11711</v>
      </c>
      <c r="D10531" t="s">
        <v>11761</v>
      </c>
      <c r="E10531" t="s">
        <v>11771</v>
      </c>
      <c r="F10531" t="s">
        <v>10198</v>
      </c>
      <c r="G10531">
        <v>12</v>
      </c>
      <c r="H10531" t="s">
        <v>10199</v>
      </c>
      <c r="I10531" s="160" t="s">
        <v>4007</v>
      </c>
      <c r="J10531" t="s">
        <v>10200</v>
      </c>
      <c r="K10531" s="160" t="s">
        <v>3997</v>
      </c>
      <c r="L10531" t="s">
        <v>11762</v>
      </c>
    </row>
    <row r="10532" spans="1:12">
      <c r="A10532" s="15">
        <v>2260004030</v>
      </c>
      <c r="B10532" t="s">
        <v>11040</v>
      </c>
      <c r="C10532" t="s">
        <v>11711</v>
      </c>
      <c r="D10532" t="s">
        <v>11761</v>
      </c>
      <c r="E10532" t="s">
        <v>11772</v>
      </c>
      <c r="F10532" t="s">
        <v>10198</v>
      </c>
      <c r="G10532">
        <v>12</v>
      </c>
      <c r="H10532" t="s">
        <v>10199</v>
      </c>
      <c r="I10532" s="160" t="s">
        <v>4007</v>
      </c>
      <c r="J10532" t="s">
        <v>10200</v>
      </c>
      <c r="K10532" s="160" t="s">
        <v>3997</v>
      </c>
      <c r="L10532" t="s">
        <v>11762</v>
      </c>
    </row>
    <row r="10533" spans="1:12">
      <c r="A10533" s="15">
        <v>2260004031</v>
      </c>
      <c r="B10533" t="s">
        <v>11040</v>
      </c>
      <c r="C10533" t="s">
        <v>11711</v>
      </c>
      <c r="D10533" t="s">
        <v>11761</v>
      </c>
      <c r="E10533" t="s">
        <v>11773</v>
      </c>
      <c r="F10533" t="s">
        <v>10198</v>
      </c>
      <c r="G10533">
        <v>12</v>
      </c>
      <c r="H10533" t="s">
        <v>10199</v>
      </c>
      <c r="I10533" s="160" t="s">
        <v>4007</v>
      </c>
      <c r="J10533" t="s">
        <v>10200</v>
      </c>
      <c r="K10533" s="160" t="s">
        <v>3997</v>
      </c>
      <c r="L10533" t="s">
        <v>11762</v>
      </c>
    </row>
    <row r="10534" spans="1:12">
      <c r="A10534" s="15">
        <v>2260004033</v>
      </c>
      <c r="B10534" t="s">
        <v>11040</v>
      </c>
      <c r="C10534" t="s">
        <v>11716</v>
      </c>
      <c r="D10534" t="s">
        <v>11761</v>
      </c>
      <c r="E10534" t="s">
        <v>11774</v>
      </c>
      <c r="F10534" t="s">
        <v>10198</v>
      </c>
      <c r="G10534">
        <v>12</v>
      </c>
      <c r="H10534" t="s">
        <v>10199</v>
      </c>
      <c r="I10534" s="160" t="s">
        <v>4007</v>
      </c>
      <c r="J10534" t="s">
        <v>10200</v>
      </c>
      <c r="K10534" s="160" t="s">
        <v>3997</v>
      </c>
      <c r="L10534" t="s">
        <v>11762</v>
      </c>
    </row>
    <row r="10535" spans="1:12">
      <c r="A10535" s="15">
        <v>2260004035</v>
      </c>
      <c r="B10535" t="s">
        <v>11040</v>
      </c>
      <c r="C10535" t="s">
        <v>11716</v>
      </c>
      <c r="D10535" t="s">
        <v>11761</v>
      </c>
      <c r="E10535" t="s">
        <v>11775</v>
      </c>
      <c r="F10535" t="s">
        <v>10198</v>
      </c>
      <c r="G10535">
        <v>12</v>
      </c>
      <c r="H10535" t="s">
        <v>10199</v>
      </c>
      <c r="I10535" s="160" t="s">
        <v>4007</v>
      </c>
      <c r="J10535" t="s">
        <v>10200</v>
      </c>
      <c r="K10535" s="160" t="s">
        <v>3997</v>
      </c>
      <c r="L10535" t="s">
        <v>11762</v>
      </c>
    </row>
    <row r="10536" spans="1:12">
      <c r="A10536" s="15">
        <v>2260004036</v>
      </c>
      <c r="B10536" t="s">
        <v>11040</v>
      </c>
      <c r="C10536" t="s">
        <v>11716</v>
      </c>
      <c r="D10536" t="s">
        <v>11761</v>
      </c>
      <c r="E10536" t="s">
        <v>11776</v>
      </c>
      <c r="F10536" t="s">
        <v>10198</v>
      </c>
      <c r="G10536">
        <v>12</v>
      </c>
      <c r="H10536" t="s">
        <v>10199</v>
      </c>
      <c r="I10536" s="160" t="s">
        <v>4007</v>
      </c>
      <c r="J10536" t="s">
        <v>10200</v>
      </c>
      <c r="K10536" s="160" t="s">
        <v>3997</v>
      </c>
      <c r="L10536" t="s">
        <v>11762</v>
      </c>
    </row>
    <row r="10537" spans="1:12">
      <c r="A10537" s="15">
        <v>2260004040</v>
      </c>
      <c r="B10537" t="s">
        <v>11040</v>
      </c>
      <c r="C10537" t="s">
        <v>11711</v>
      </c>
      <c r="D10537" t="s">
        <v>11761</v>
      </c>
      <c r="E10537" t="s">
        <v>11777</v>
      </c>
      <c r="F10537" t="s">
        <v>10198</v>
      </c>
      <c r="G10537">
        <v>12</v>
      </c>
      <c r="H10537" t="s">
        <v>10199</v>
      </c>
      <c r="I10537" s="160" t="s">
        <v>4007</v>
      </c>
      <c r="J10537" t="s">
        <v>10200</v>
      </c>
      <c r="K10537" s="160" t="s">
        <v>3997</v>
      </c>
      <c r="L10537" t="s">
        <v>11762</v>
      </c>
    </row>
    <row r="10538" spans="1:12">
      <c r="A10538" s="15">
        <v>2260004041</v>
      </c>
      <c r="B10538" t="s">
        <v>11040</v>
      </c>
      <c r="C10538" t="s">
        <v>11711</v>
      </c>
      <c r="D10538" t="s">
        <v>11761</v>
      </c>
      <c r="E10538" t="s">
        <v>11778</v>
      </c>
      <c r="F10538" t="s">
        <v>10198</v>
      </c>
      <c r="G10538">
        <v>12</v>
      </c>
      <c r="H10538" t="s">
        <v>10199</v>
      </c>
      <c r="I10538" s="160" t="s">
        <v>4007</v>
      </c>
      <c r="J10538" t="s">
        <v>10200</v>
      </c>
      <c r="K10538" s="160" t="s">
        <v>3997</v>
      </c>
      <c r="L10538" t="s">
        <v>11762</v>
      </c>
    </row>
    <row r="10539" spans="1:12">
      <c r="A10539" s="15">
        <v>2260004044</v>
      </c>
      <c r="B10539" t="s">
        <v>11040</v>
      </c>
      <c r="C10539" t="s">
        <v>11716</v>
      </c>
      <c r="D10539" t="s">
        <v>11761</v>
      </c>
      <c r="E10539" t="s">
        <v>11779</v>
      </c>
      <c r="F10539" t="s">
        <v>10198</v>
      </c>
      <c r="G10539">
        <v>12</v>
      </c>
      <c r="H10539" t="s">
        <v>10199</v>
      </c>
      <c r="I10539" s="160" t="s">
        <v>4007</v>
      </c>
      <c r="J10539" t="s">
        <v>10200</v>
      </c>
      <c r="K10539" s="160" t="s">
        <v>3997</v>
      </c>
      <c r="L10539" t="s">
        <v>11762</v>
      </c>
    </row>
    <row r="10540" spans="1:12">
      <c r="A10540" s="15">
        <v>2260004045</v>
      </c>
      <c r="B10540" t="s">
        <v>11040</v>
      </c>
      <c r="C10540" t="s">
        <v>11711</v>
      </c>
      <c r="D10540" t="s">
        <v>11761</v>
      </c>
      <c r="E10540" t="s">
        <v>11780</v>
      </c>
      <c r="F10540" t="s">
        <v>10198</v>
      </c>
      <c r="G10540">
        <v>12</v>
      </c>
      <c r="H10540" t="s">
        <v>10199</v>
      </c>
      <c r="I10540" s="160" t="s">
        <v>4007</v>
      </c>
      <c r="J10540" t="s">
        <v>10200</v>
      </c>
      <c r="K10540" s="160" t="s">
        <v>3997</v>
      </c>
      <c r="L10540" t="s">
        <v>11762</v>
      </c>
    </row>
    <row r="10541" spans="1:12">
      <c r="A10541" s="15">
        <v>2260004046</v>
      </c>
      <c r="B10541" t="s">
        <v>11040</v>
      </c>
      <c r="C10541" t="s">
        <v>11711</v>
      </c>
      <c r="D10541" t="s">
        <v>11761</v>
      </c>
      <c r="E10541" t="s">
        <v>11781</v>
      </c>
      <c r="F10541" t="s">
        <v>10198</v>
      </c>
      <c r="G10541">
        <v>12</v>
      </c>
      <c r="H10541" t="s">
        <v>10199</v>
      </c>
      <c r="I10541" s="160" t="s">
        <v>4007</v>
      </c>
      <c r="J10541" t="s">
        <v>10200</v>
      </c>
      <c r="K10541" s="160" t="s">
        <v>3997</v>
      </c>
      <c r="L10541" t="s">
        <v>11762</v>
      </c>
    </row>
    <row r="10542" spans="1:12">
      <c r="A10542" s="15">
        <v>2260004050</v>
      </c>
      <c r="B10542" t="s">
        <v>11040</v>
      </c>
      <c r="C10542" t="s">
        <v>11711</v>
      </c>
      <c r="D10542" t="s">
        <v>11761</v>
      </c>
      <c r="E10542" t="s">
        <v>11782</v>
      </c>
      <c r="F10542" t="s">
        <v>10198</v>
      </c>
      <c r="G10542">
        <v>12</v>
      </c>
      <c r="H10542" t="s">
        <v>10199</v>
      </c>
      <c r="I10542" s="160" t="s">
        <v>4007</v>
      </c>
      <c r="J10542" t="s">
        <v>10200</v>
      </c>
      <c r="K10542" s="160" t="s">
        <v>3997</v>
      </c>
      <c r="L10542" t="s">
        <v>11762</v>
      </c>
    </row>
    <row r="10543" spans="1:12">
      <c r="A10543" s="15">
        <v>2260004051</v>
      </c>
      <c r="B10543" t="s">
        <v>11040</v>
      </c>
      <c r="C10543" t="s">
        <v>11711</v>
      </c>
      <c r="D10543" t="s">
        <v>11761</v>
      </c>
      <c r="E10543" t="s">
        <v>11783</v>
      </c>
      <c r="F10543" t="s">
        <v>10198</v>
      </c>
      <c r="G10543">
        <v>12</v>
      </c>
      <c r="H10543" t="s">
        <v>10199</v>
      </c>
      <c r="I10543" s="160" t="s">
        <v>4007</v>
      </c>
      <c r="J10543" t="s">
        <v>10200</v>
      </c>
      <c r="K10543" s="160" t="s">
        <v>3997</v>
      </c>
      <c r="L10543" t="s">
        <v>11762</v>
      </c>
    </row>
    <row r="10544" spans="1:12">
      <c r="A10544" s="15">
        <v>2260004055</v>
      </c>
      <c r="B10544" t="s">
        <v>11040</v>
      </c>
      <c r="C10544" t="s">
        <v>11711</v>
      </c>
      <c r="D10544" t="s">
        <v>11761</v>
      </c>
      <c r="E10544" t="s">
        <v>11784</v>
      </c>
      <c r="F10544" t="s">
        <v>10198</v>
      </c>
      <c r="G10544">
        <v>12</v>
      </c>
      <c r="H10544" t="s">
        <v>10199</v>
      </c>
      <c r="I10544" s="160" t="s">
        <v>4007</v>
      </c>
      <c r="J10544" t="s">
        <v>10200</v>
      </c>
      <c r="K10544" s="160" t="s">
        <v>3997</v>
      </c>
      <c r="L10544" t="s">
        <v>11762</v>
      </c>
    </row>
    <row r="10545" spans="1:12">
      <c r="A10545" s="15">
        <v>2260004056</v>
      </c>
      <c r="B10545" t="s">
        <v>11040</v>
      </c>
      <c r="C10545" t="s">
        <v>11711</v>
      </c>
      <c r="D10545" t="s">
        <v>11761</v>
      </c>
      <c r="E10545" t="s">
        <v>11785</v>
      </c>
      <c r="F10545" t="s">
        <v>10198</v>
      </c>
      <c r="G10545">
        <v>12</v>
      </c>
      <c r="H10545" t="s">
        <v>10199</v>
      </c>
      <c r="I10545" s="160" t="s">
        <v>4007</v>
      </c>
      <c r="J10545" t="s">
        <v>10200</v>
      </c>
      <c r="K10545" s="160" t="s">
        <v>3997</v>
      </c>
      <c r="L10545" t="s">
        <v>11762</v>
      </c>
    </row>
    <row r="10546" spans="1:12">
      <c r="A10546" s="15">
        <v>2260004060</v>
      </c>
      <c r="B10546" t="s">
        <v>11040</v>
      </c>
      <c r="C10546" t="s">
        <v>11711</v>
      </c>
      <c r="D10546" t="s">
        <v>11761</v>
      </c>
      <c r="E10546" t="s">
        <v>11786</v>
      </c>
      <c r="F10546" t="s">
        <v>10198</v>
      </c>
      <c r="G10546">
        <v>12</v>
      </c>
      <c r="H10546" t="s">
        <v>10199</v>
      </c>
      <c r="I10546" s="160" t="s">
        <v>4007</v>
      </c>
      <c r="J10546" t="s">
        <v>10200</v>
      </c>
      <c r="K10546" s="160" t="s">
        <v>3997</v>
      </c>
      <c r="L10546" t="s">
        <v>11762</v>
      </c>
    </row>
    <row r="10547" spans="1:12">
      <c r="A10547" s="15">
        <v>2260004061</v>
      </c>
      <c r="B10547" t="s">
        <v>11040</v>
      </c>
      <c r="C10547" t="s">
        <v>11711</v>
      </c>
      <c r="D10547" t="s">
        <v>11761</v>
      </c>
      <c r="E10547" t="s">
        <v>11787</v>
      </c>
      <c r="F10547" t="s">
        <v>10198</v>
      </c>
      <c r="G10547">
        <v>12</v>
      </c>
      <c r="H10547" t="s">
        <v>10199</v>
      </c>
      <c r="I10547" s="160" t="s">
        <v>4007</v>
      </c>
      <c r="J10547" t="s">
        <v>10200</v>
      </c>
      <c r="K10547" s="160" t="s">
        <v>3997</v>
      </c>
      <c r="L10547" t="s">
        <v>11762</v>
      </c>
    </row>
    <row r="10548" spans="1:12">
      <c r="A10548" s="15">
        <v>2260004065</v>
      </c>
      <c r="B10548" t="s">
        <v>11040</v>
      </c>
      <c r="C10548" t="s">
        <v>11711</v>
      </c>
      <c r="D10548" t="s">
        <v>11761</v>
      </c>
      <c r="E10548" t="s">
        <v>11788</v>
      </c>
      <c r="F10548" t="s">
        <v>10198</v>
      </c>
      <c r="G10548">
        <v>12</v>
      </c>
      <c r="H10548" t="s">
        <v>10199</v>
      </c>
      <c r="I10548" s="160" t="s">
        <v>4007</v>
      </c>
      <c r="J10548" t="s">
        <v>10200</v>
      </c>
      <c r="K10548" s="160" t="s">
        <v>3997</v>
      </c>
      <c r="L10548" t="s">
        <v>11762</v>
      </c>
    </row>
    <row r="10549" spans="1:12">
      <c r="A10549" s="15">
        <v>2260004066</v>
      </c>
      <c r="B10549" t="s">
        <v>11040</v>
      </c>
      <c r="C10549" t="s">
        <v>11711</v>
      </c>
      <c r="D10549" t="s">
        <v>11761</v>
      </c>
      <c r="E10549" t="s">
        <v>11789</v>
      </c>
      <c r="F10549" t="s">
        <v>10198</v>
      </c>
      <c r="G10549">
        <v>12</v>
      </c>
      <c r="H10549" t="s">
        <v>10199</v>
      </c>
      <c r="I10549" s="160" t="s">
        <v>4007</v>
      </c>
      <c r="J10549" t="s">
        <v>10200</v>
      </c>
      <c r="K10549" s="160" t="s">
        <v>3997</v>
      </c>
      <c r="L10549" t="s">
        <v>11762</v>
      </c>
    </row>
    <row r="10550" spans="1:12">
      <c r="A10550" s="15">
        <v>2260004070</v>
      </c>
      <c r="B10550" t="s">
        <v>11040</v>
      </c>
      <c r="C10550" t="s">
        <v>11711</v>
      </c>
      <c r="D10550" t="s">
        <v>11761</v>
      </c>
      <c r="E10550" t="s">
        <v>11790</v>
      </c>
      <c r="F10550" t="s">
        <v>10198</v>
      </c>
      <c r="G10550">
        <v>12</v>
      </c>
      <c r="H10550" t="s">
        <v>10199</v>
      </c>
      <c r="I10550" s="160" t="s">
        <v>4007</v>
      </c>
      <c r="J10550" t="s">
        <v>10200</v>
      </c>
      <c r="K10550" s="160" t="s">
        <v>3997</v>
      </c>
      <c r="L10550" t="s">
        <v>11762</v>
      </c>
    </row>
    <row r="10551" spans="1:12">
      <c r="A10551" s="15">
        <v>2260004071</v>
      </c>
      <c r="B10551" t="s">
        <v>11040</v>
      </c>
      <c r="C10551" t="s">
        <v>11711</v>
      </c>
      <c r="D10551" t="s">
        <v>11761</v>
      </c>
      <c r="E10551" t="s">
        <v>11791</v>
      </c>
      <c r="F10551" t="s">
        <v>10198</v>
      </c>
      <c r="G10551">
        <v>12</v>
      </c>
      <c r="H10551" t="s">
        <v>10199</v>
      </c>
      <c r="I10551" s="160" t="s">
        <v>4007</v>
      </c>
      <c r="J10551" t="s">
        <v>10200</v>
      </c>
      <c r="K10551" s="160" t="s">
        <v>3997</v>
      </c>
      <c r="L10551" t="s">
        <v>11762</v>
      </c>
    </row>
    <row r="10552" spans="1:12">
      <c r="A10552" s="15">
        <v>2260004075</v>
      </c>
      <c r="B10552" t="s">
        <v>11040</v>
      </c>
      <c r="C10552" t="s">
        <v>11711</v>
      </c>
      <c r="D10552" t="s">
        <v>11761</v>
      </c>
      <c r="E10552" t="s">
        <v>11792</v>
      </c>
      <c r="F10552" t="s">
        <v>10198</v>
      </c>
      <c r="G10552">
        <v>12</v>
      </c>
      <c r="H10552" t="s">
        <v>10199</v>
      </c>
      <c r="I10552" s="160" t="s">
        <v>4007</v>
      </c>
      <c r="J10552" t="s">
        <v>10200</v>
      </c>
      <c r="K10552" s="160" t="s">
        <v>3997</v>
      </c>
      <c r="L10552" t="s">
        <v>11762</v>
      </c>
    </row>
    <row r="10553" spans="1:12">
      <c r="A10553" s="15">
        <v>2260004076</v>
      </c>
      <c r="B10553" t="s">
        <v>11040</v>
      </c>
      <c r="C10553" t="s">
        <v>11711</v>
      </c>
      <c r="D10553" t="s">
        <v>11761</v>
      </c>
      <c r="E10553" t="s">
        <v>11793</v>
      </c>
      <c r="F10553" t="s">
        <v>10198</v>
      </c>
      <c r="G10553">
        <v>12</v>
      </c>
      <c r="H10553" t="s">
        <v>10199</v>
      </c>
      <c r="I10553" s="160" t="s">
        <v>4007</v>
      </c>
      <c r="J10553" t="s">
        <v>10200</v>
      </c>
      <c r="K10553" s="160" t="s">
        <v>3997</v>
      </c>
      <c r="L10553" t="s">
        <v>11762</v>
      </c>
    </row>
    <row r="10554" spans="1:12">
      <c r="A10554" s="15">
        <v>2260005000</v>
      </c>
      <c r="B10554" t="s">
        <v>11040</v>
      </c>
      <c r="C10554" t="s">
        <v>11711</v>
      </c>
      <c r="D10554" t="s">
        <v>11794</v>
      </c>
      <c r="E10554" t="s">
        <v>1004</v>
      </c>
      <c r="F10554" t="s">
        <v>10198</v>
      </c>
      <c r="G10554">
        <v>12</v>
      </c>
      <c r="H10554" t="s">
        <v>10199</v>
      </c>
      <c r="I10554" s="160" t="s">
        <v>4007</v>
      </c>
      <c r="J10554" t="s">
        <v>10200</v>
      </c>
      <c r="K10554" s="160" t="s">
        <v>4069</v>
      </c>
      <c r="L10554" t="s">
        <v>11795</v>
      </c>
    </row>
    <row r="10555" spans="1:12">
      <c r="A10555" s="15">
        <v>2260005010</v>
      </c>
      <c r="B10555" t="s">
        <v>11040</v>
      </c>
      <c r="C10555" t="s">
        <v>11711</v>
      </c>
      <c r="D10555" t="s">
        <v>11794</v>
      </c>
      <c r="E10555" t="s">
        <v>11796</v>
      </c>
      <c r="F10555" t="s">
        <v>10198</v>
      </c>
      <c r="G10555">
        <v>12</v>
      </c>
      <c r="H10555" t="s">
        <v>10199</v>
      </c>
      <c r="I10555" s="160" t="s">
        <v>4007</v>
      </c>
      <c r="J10555" t="s">
        <v>10200</v>
      </c>
      <c r="K10555" s="160" t="s">
        <v>4069</v>
      </c>
      <c r="L10555" t="s">
        <v>11795</v>
      </c>
    </row>
    <row r="10556" spans="1:12">
      <c r="A10556" s="15">
        <v>2260005015</v>
      </c>
      <c r="B10556" t="s">
        <v>11040</v>
      </c>
      <c r="C10556" t="s">
        <v>11711</v>
      </c>
      <c r="D10556" t="s">
        <v>11794</v>
      </c>
      <c r="E10556" t="s">
        <v>11797</v>
      </c>
      <c r="F10556" t="s">
        <v>10198</v>
      </c>
      <c r="G10556">
        <v>12</v>
      </c>
      <c r="H10556" t="s">
        <v>10199</v>
      </c>
      <c r="I10556" s="160" t="s">
        <v>4007</v>
      </c>
      <c r="J10556" t="s">
        <v>10200</v>
      </c>
      <c r="K10556" s="160" t="s">
        <v>4069</v>
      </c>
      <c r="L10556" t="s">
        <v>11795</v>
      </c>
    </row>
    <row r="10557" spans="1:12">
      <c r="A10557" s="15">
        <v>2260005020</v>
      </c>
      <c r="B10557" t="s">
        <v>11040</v>
      </c>
      <c r="C10557" t="s">
        <v>11711</v>
      </c>
      <c r="D10557" t="s">
        <v>11794</v>
      </c>
      <c r="E10557" t="s">
        <v>11798</v>
      </c>
      <c r="F10557" t="s">
        <v>10198</v>
      </c>
      <c r="G10557">
        <v>12</v>
      </c>
      <c r="H10557" t="s">
        <v>10199</v>
      </c>
      <c r="I10557" s="160" t="s">
        <v>4007</v>
      </c>
      <c r="J10557" t="s">
        <v>10200</v>
      </c>
      <c r="K10557" s="160" t="s">
        <v>4069</v>
      </c>
      <c r="L10557" t="s">
        <v>11795</v>
      </c>
    </row>
    <row r="10558" spans="1:12">
      <c r="A10558" s="15">
        <v>2260005022</v>
      </c>
      <c r="B10558" t="s">
        <v>11040</v>
      </c>
      <c r="C10558" t="s">
        <v>11716</v>
      </c>
      <c r="D10558" t="s">
        <v>11794</v>
      </c>
      <c r="E10558" t="s">
        <v>11799</v>
      </c>
      <c r="F10558" t="s">
        <v>10198</v>
      </c>
      <c r="G10558">
        <v>12</v>
      </c>
      <c r="H10558" t="s">
        <v>10199</v>
      </c>
      <c r="I10558" s="160" t="s">
        <v>4007</v>
      </c>
      <c r="J10558" t="s">
        <v>10200</v>
      </c>
      <c r="K10558" s="160" t="s">
        <v>4069</v>
      </c>
      <c r="L10558" t="s">
        <v>11795</v>
      </c>
    </row>
    <row r="10559" spans="1:12">
      <c r="A10559" s="15">
        <v>2260005025</v>
      </c>
      <c r="B10559" t="s">
        <v>11040</v>
      </c>
      <c r="C10559" t="s">
        <v>11711</v>
      </c>
      <c r="D10559" t="s">
        <v>11794</v>
      </c>
      <c r="E10559" t="s">
        <v>11800</v>
      </c>
      <c r="F10559" t="s">
        <v>10198</v>
      </c>
      <c r="G10559">
        <v>12</v>
      </c>
      <c r="H10559" t="s">
        <v>10199</v>
      </c>
      <c r="I10559" s="160" t="s">
        <v>4007</v>
      </c>
      <c r="J10559" t="s">
        <v>10200</v>
      </c>
      <c r="K10559" s="160" t="s">
        <v>4069</v>
      </c>
      <c r="L10559" t="s">
        <v>11795</v>
      </c>
    </row>
    <row r="10560" spans="1:12">
      <c r="A10560" s="15">
        <v>2260005030</v>
      </c>
      <c r="B10560" t="s">
        <v>11040</v>
      </c>
      <c r="C10560" t="s">
        <v>11711</v>
      </c>
      <c r="D10560" t="s">
        <v>11794</v>
      </c>
      <c r="E10560" t="s">
        <v>11801</v>
      </c>
      <c r="F10560" t="s">
        <v>10198</v>
      </c>
      <c r="G10560">
        <v>12</v>
      </c>
      <c r="H10560" t="s">
        <v>10199</v>
      </c>
      <c r="I10560" s="160" t="s">
        <v>4007</v>
      </c>
      <c r="J10560" t="s">
        <v>10200</v>
      </c>
      <c r="K10560" s="160" t="s">
        <v>4069</v>
      </c>
      <c r="L10560" t="s">
        <v>11795</v>
      </c>
    </row>
    <row r="10561" spans="1:12">
      <c r="A10561" s="15">
        <v>2260005035</v>
      </c>
      <c r="B10561" t="s">
        <v>11040</v>
      </c>
      <c r="C10561" t="s">
        <v>11711</v>
      </c>
      <c r="D10561" t="s">
        <v>11794</v>
      </c>
      <c r="E10561" t="s">
        <v>11802</v>
      </c>
      <c r="F10561" t="s">
        <v>10198</v>
      </c>
      <c r="G10561">
        <v>12</v>
      </c>
      <c r="H10561" t="s">
        <v>10199</v>
      </c>
      <c r="I10561" s="160" t="s">
        <v>4007</v>
      </c>
      <c r="J10561" t="s">
        <v>10200</v>
      </c>
      <c r="K10561" s="160" t="s">
        <v>4069</v>
      </c>
      <c r="L10561" t="s">
        <v>11795</v>
      </c>
    </row>
    <row r="10562" spans="1:12">
      <c r="A10562" s="15">
        <v>2260005040</v>
      </c>
      <c r="B10562" t="s">
        <v>11040</v>
      </c>
      <c r="C10562" t="s">
        <v>11711</v>
      </c>
      <c r="D10562" t="s">
        <v>11794</v>
      </c>
      <c r="E10562" t="s">
        <v>11803</v>
      </c>
      <c r="F10562" t="s">
        <v>10198</v>
      </c>
      <c r="G10562">
        <v>12</v>
      </c>
      <c r="H10562" t="s">
        <v>10199</v>
      </c>
      <c r="I10562" s="160" t="s">
        <v>4007</v>
      </c>
      <c r="J10562" t="s">
        <v>10200</v>
      </c>
      <c r="K10562" s="160" t="s">
        <v>4069</v>
      </c>
      <c r="L10562" t="s">
        <v>11795</v>
      </c>
    </row>
    <row r="10563" spans="1:12">
      <c r="A10563" s="15">
        <v>2260005045</v>
      </c>
      <c r="B10563" t="s">
        <v>11040</v>
      </c>
      <c r="C10563" t="s">
        <v>11711</v>
      </c>
      <c r="D10563" t="s">
        <v>11794</v>
      </c>
      <c r="E10563" t="s">
        <v>11804</v>
      </c>
      <c r="F10563" t="s">
        <v>10198</v>
      </c>
      <c r="G10563">
        <v>12</v>
      </c>
      <c r="H10563" t="s">
        <v>10199</v>
      </c>
      <c r="I10563" s="160" t="s">
        <v>4007</v>
      </c>
      <c r="J10563" t="s">
        <v>10200</v>
      </c>
      <c r="K10563" s="160" t="s">
        <v>4069</v>
      </c>
      <c r="L10563" t="s">
        <v>11795</v>
      </c>
    </row>
    <row r="10564" spans="1:12">
      <c r="A10564" s="15">
        <v>2260005050</v>
      </c>
      <c r="B10564" t="s">
        <v>11040</v>
      </c>
      <c r="C10564" t="s">
        <v>11711</v>
      </c>
      <c r="D10564" t="s">
        <v>11794</v>
      </c>
      <c r="E10564" t="s">
        <v>11805</v>
      </c>
      <c r="F10564" t="s">
        <v>10198</v>
      </c>
      <c r="G10564">
        <v>12</v>
      </c>
      <c r="H10564" t="s">
        <v>10199</v>
      </c>
      <c r="I10564" s="160" t="s">
        <v>4007</v>
      </c>
      <c r="J10564" t="s">
        <v>10200</v>
      </c>
      <c r="K10564" s="160" t="s">
        <v>4069</v>
      </c>
      <c r="L10564" t="s">
        <v>11795</v>
      </c>
    </row>
    <row r="10565" spans="1:12">
      <c r="A10565" s="15">
        <v>2260005055</v>
      </c>
      <c r="B10565" t="s">
        <v>11040</v>
      </c>
      <c r="C10565" t="s">
        <v>11711</v>
      </c>
      <c r="D10565" t="s">
        <v>11794</v>
      </c>
      <c r="E10565" t="s">
        <v>11806</v>
      </c>
      <c r="F10565" t="s">
        <v>10198</v>
      </c>
      <c r="G10565">
        <v>12</v>
      </c>
      <c r="H10565" t="s">
        <v>10199</v>
      </c>
      <c r="I10565" s="160" t="s">
        <v>4007</v>
      </c>
      <c r="J10565" t="s">
        <v>10200</v>
      </c>
      <c r="K10565" s="160" t="s">
        <v>4069</v>
      </c>
      <c r="L10565" t="s">
        <v>11795</v>
      </c>
    </row>
    <row r="10566" spans="1:12">
      <c r="A10566" s="15">
        <v>2260005060</v>
      </c>
      <c r="B10566" t="s">
        <v>11040</v>
      </c>
      <c r="C10566" t="s">
        <v>11711</v>
      </c>
      <c r="D10566" t="s">
        <v>11794</v>
      </c>
      <c r="E10566" t="s">
        <v>11807</v>
      </c>
      <c r="F10566" t="s">
        <v>10198</v>
      </c>
      <c r="G10566">
        <v>12</v>
      </c>
      <c r="H10566" t="s">
        <v>10199</v>
      </c>
      <c r="I10566" s="160" t="s">
        <v>4007</v>
      </c>
      <c r="J10566" t="s">
        <v>10200</v>
      </c>
      <c r="K10566" s="160" t="s">
        <v>4069</v>
      </c>
      <c r="L10566" t="s">
        <v>11795</v>
      </c>
    </row>
    <row r="10567" spans="1:12">
      <c r="A10567" s="15">
        <v>2260006000</v>
      </c>
      <c r="B10567" t="s">
        <v>11040</v>
      </c>
      <c r="C10567" t="s">
        <v>11711</v>
      </c>
      <c r="D10567" t="s">
        <v>11808</v>
      </c>
      <c r="E10567" t="s">
        <v>1004</v>
      </c>
      <c r="F10567" t="s">
        <v>10198</v>
      </c>
      <c r="G10567">
        <v>12</v>
      </c>
      <c r="H10567" t="s">
        <v>10199</v>
      </c>
      <c r="I10567" s="160" t="s">
        <v>4007</v>
      </c>
      <c r="J10567" t="s">
        <v>10200</v>
      </c>
      <c r="K10567" s="160" t="s">
        <v>4198</v>
      </c>
      <c r="L10567" t="s">
        <v>11809</v>
      </c>
    </row>
    <row r="10568" spans="1:12">
      <c r="A10568" s="15">
        <v>2260006005</v>
      </c>
      <c r="B10568" t="s">
        <v>11040</v>
      </c>
      <c r="C10568" t="s">
        <v>11711</v>
      </c>
      <c r="D10568" t="s">
        <v>11808</v>
      </c>
      <c r="E10568" t="s">
        <v>11810</v>
      </c>
      <c r="F10568" t="s">
        <v>10198</v>
      </c>
      <c r="G10568">
        <v>12</v>
      </c>
      <c r="H10568" t="s">
        <v>10199</v>
      </c>
      <c r="I10568" s="160" t="s">
        <v>4007</v>
      </c>
      <c r="J10568" t="s">
        <v>10200</v>
      </c>
      <c r="K10568" s="160" t="s">
        <v>4198</v>
      </c>
      <c r="L10568" t="s">
        <v>11809</v>
      </c>
    </row>
    <row r="10569" spans="1:12">
      <c r="A10569" s="15">
        <v>2260006010</v>
      </c>
      <c r="B10569" t="s">
        <v>11040</v>
      </c>
      <c r="C10569" t="s">
        <v>11711</v>
      </c>
      <c r="D10569" t="s">
        <v>11808</v>
      </c>
      <c r="E10569" t="s">
        <v>11811</v>
      </c>
      <c r="F10569" t="s">
        <v>10198</v>
      </c>
      <c r="G10569">
        <v>12</v>
      </c>
      <c r="H10569" t="s">
        <v>10199</v>
      </c>
      <c r="I10569" s="160" t="s">
        <v>4007</v>
      </c>
      <c r="J10569" t="s">
        <v>10200</v>
      </c>
      <c r="K10569" s="160" t="s">
        <v>4198</v>
      </c>
      <c r="L10569" t="s">
        <v>11809</v>
      </c>
    </row>
    <row r="10570" spans="1:12">
      <c r="A10570" s="15">
        <v>2260006015</v>
      </c>
      <c r="B10570" t="s">
        <v>11040</v>
      </c>
      <c r="C10570" t="s">
        <v>11711</v>
      </c>
      <c r="D10570" t="s">
        <v>11808</v>
      </c>
      <c r="E10570" t="s">
        <v>11812</v>
      </c>
      <c r="F10570" t="s">
        <v>10198</v>
      </c>
      <c r="G10570">
        <v>12</v>
      </c>
      <c r="H10570" t="s">
        <v>10199</v>
      </c>
      <c r="I10570" s="160" t="s">
        <v>4007</v>
      </c>
      <c r="J10570" t="s">
        <v>10200</v>
      </c>
      <c r="K10570" s="160" t="s">
        <v>4198</v>
      </c>
      <c r="L10570" t="s">
        <v>11809</v>
      </c>
    </row>
    <row r="10571" spans="1:12">
      <c r="A10571" s="15">
        <v>2260006020</v>
      </c>
      <c r="B10571" t="s">
        <v>11040</v>
      </c>
      <c r="C10571" t="s">
        <v>11711</v>
      </c>
      <c r="D10571" t="s">
        <v>11808</v>
      </c>
      <c r="E10571" t="s">
        <v>11813</v>
      </c>
      <c r="F10571" t="s">
        <v>10198</v>
      </c>
      <c r="G10571">
        <v>12</v>
      </c>
      <c r="H10571" t="s">
        <v>10199</v>
      </c>
      <c r="I10571" s="160" t="s">
        <v>4007</v>
      </c>
      <c r="J10571" t="s">
        <v>10200</v>
      </c>
      <c r="K10571" s="160" t="s">
        <v>4198</v>
      </c>
      <c r="L10571" t="s">
        <v>11809</v>
      </c>
    </row>
    <row r="10572" spans="1:12">
      <c r="A10572" s="15">
        <v>2260006022</v>
      </c>
      <c r="B10572" t="s">
        <v>11040</v>
      </c>
      <c r="C10572" t="s">
        <v>11716</v>
      </c>
      <c r="D10572" t="s">
        <v>11808</v>
      </c>
      <c r="E10572" t="s">
        <v>11814</v>
      </c>
      <c r="F10572" t="s">
        <v>10198</v>
      </c>
      <c r="G10572">
        <v>12</v>
      </c>
      <c r="H10572" t="s">
        <v>10199</v>
      </c>
      <c r="I10572" s="160" t="s">
        <v>4007</v>
      </c>
      <c r="J10572" t="s">
        <v>10200</v>
      </c>
      <c r="K10572" s="160" t="s">
        <v>4198</v>
      </c>
      <c r="L10572" t="s">
        <v>11809</v>
      </c>
    </row>
    <row r="10573" spans="1:12">
      <c r="A10573" s="15">
        <v>2260006025</v>
      </c>
      <c r="B10573" t="s">
        <v>11040</v>
      </c>
      <c r="C10573" t="s">
        <v>11711</v>
      </c>
      <c r="D10573" t="s">
        <v>11808</v>
      </c>
      <c r="E10573" t="s">
        <v>11815</v>
      </c>
      <c r="F10573" t="s">
        <v>10198</v>
      </c>
      <c r="G10573">
        <v>12</v>
      </c>
      <c r="H10573" t="s">
        <v>10199</v>
      </c>
      <c r="I10573" s="160" t="s">
        <v>4007</v>
      </c>
      <c r="J10573" t="s">
        <v>10200</v>
      </c>
      <c r="K10573" s="160" t="s">
        <v>4198</v>
      </c>
      <c r="L10573" t="s">
        <v>11809</v>
      </c>
    </row>
    <row r="10574" spans="1:12">
      <c r="A10574" s="15">
        <v>2260006030</v>
      </c>
      <c r="B10574" t="s">
        <v>11040</v>
      </c>
      <c r="C10574" t="s">
        <v>11711</v>
      </c>
      <c r="D10574" t="s">
        <v>11808</v>
      </c>
      <c r="E10574" t="s">
        <v>11816</v>
      </c>
      <c r="F10574" t="s">
        <v>10198</v>
      </c>
      <c r="G10574">
        <v>12</v>
      </c>
      <c r="H10574" t="s">
        <v>10199</v>
      </c>
      <c r="I10574" s="160" t="s">
        <v>4007</v>
      </c>
      <c r="J10574" t="s">
        <v>10200</v>
      </c>
      <c r="K10574" s="160" t="s">
        <v>4198</v>
      </c>
      <c r="L10574" t="s">
        <v>11809</v>
      </c>
    </row>
    <row r="10575" spans="1:12">
      <c r="A10575" s="15">
        <v>2260006035</v>
      </c>
      <c r="B10575" t="s">
        <v>11040</v>
      </c>
      <c r="C10575" t="s">
        <v>11711</v>
      </c>
      <c r="D10575" t="s">
        <v>11808</v>
      </c>
      <c r="E10575" t="s">
        <v>11805</v>
      </c>
      <c r="F10575" t="s">
        <v>10198</v>
      </c>
      <c r="G10575">
        <v>12</v>
      </c>
      <c r="H10575" t="s">
        <v>10199</v>
      </c>
      <c r="I10575" s="160" t="s">
        <v>4007</v>
      </c>
      <c r="J10575" t="s">
        <v>10200</v>
      </c>
      <c r="K10575" s="160" t="s">
        <v>4198</v>
      </c>
      <c r="L10575" t="s">
        <v>11809</v>
      </c>
    </row>
    <row r="10576" spans="1:12">
      <c r="A10576" s="15">
        <v>2260007000</v>
      </c>
      <c r="B10576" t="s">
        <v>11040</v>
      </c>
      <c r="C10576" t="s">
        <v>11711</v>
      </c>
      <c r="D10576" t="s">
        <v>11817</v>
      </c>
      <c r="E10576" t="s">
        <v>1004</v>
      </c>
      <c r="F10576" t="s">
        <v>10198</v>
      </c>
      <c r="G10576">
        <v>12</v>
      </c>
      <c r="H10576" t="s">
        <v>10199</v>
      </c>
      <c r="I10576" s="160" t="s">
        <v>4007</v>
      </c>
      <c r="J10576" t="s">
        <v>10200</v>
      </c>
      <c r="K10576" s="160" t="s">
        <v>4076</v>
      </c>
      <c r="L10576" t="s">
        <v>1930</v>
      </c>
    </row>
    <row r="10577" spans="1:12">
      <c r="A10577" s="15">
        <v>2260007005</v>
      </c>
      <c r="B10577" t="s">
        <v>11040</v>
      </c>
      <c r="C10577" t="s">
        <v>11711</v>
      </c>
      <c r="D10577" t="s">
        <v>11817</v>
      </c>
      <c r="E10577" t="s">
        <v>11818</v>
      </c>
      <c r="F10577" t="s">
        <v>10198</v>
      </c>
      <c r="G10577">
        <v>12</v>
      </c>
      <c r="H10577" t="s">
        <v>10199</v>
      </c>
      <c r="I10577" s="160" t="s">
        <v>4007</v>
      </c>
      <c r="J10577" t="s">
        <v>10200</v>
      </c>
      <c r="K10577" s="160" t="s">
        <v>4076</v>
      </c>
      <c r="L10577" t="s">
        <v>1930</v>
      </c>
    </row>
    <row r="10578" spans="1:12">
      <c r="A10578" s="15">
        <v>2260007010</v>
      </c>
      <c r="B10578" t="s">
        <v>11040</v>
      </c>
      <c r="C10578" t="s">
        <v>11711</v>
      </c>
      <c r="D10578" t="s">
        <v>11817</v>
      </c>
      <c r="E10578" t="s">
        <v>11819</v>
      </c>
      <c r="F10578" t="s">
        <v>10198</v>
      </c>
      <c r="G10578">
        <v>12</v>
      </c>
      <c r="H10578" t="s">
        <v>10199</v>
      </c>
      <c r="I10578" s="160" t="s">
        <v>4007</v>
      </c>
      <c r="J10578" t="s">
        <v>10200</v>
      </c>
      <c r="K10578" s="160" t="s">
        <v>4076</v>
      </c>
      <c r="L10578" t="s">
        <v>1930</v>
      </c>
    </row>
    <row r="10579" spans="1:12">
      <c r="A10579" s="15">
        <v>2260007015</v>
      </c>
      <c r="B10579" t="s">
        <v>11040</v>
      </c>
      <c r="C10579" t="s">
        <v>11711</v>
      </c>
      <c r="D10579" t="s">
        <v>11817</v>
      </c>
      <c r="E10579" t="s">
        <v>11820</v>
      </c>
      <c r="F10579" t="s">
        <v>10198</v>
      </c>
      <c r="G10579">
        <v>12</v>
      </c>
      <c r="H10579" t="s">
        <v>10199</v>
      </c>
      <c r="I10579" s="160" t="s">
        <v>4007</v>
      </c>
      <c r="J10579" t="s">
        <v>10200</v>
      </c>
      <c r="K10579" s="160" t="s">
        <v>4076</v>
      </c>
      <c r="L10579" t="s">
        <v>1930</v>
      </c>
    </row>
    <row r="10580" spans="1:12">
      <c r="A10580" s="15">
        <v>2260007020</v>
      </c>
      <c r="B10580" t="s">
        <v>11040</v>
      </c>
      <c r="C10580" t="s">
        <v>11711</v>
      </c>
      <c r="D10580" t="s">
        <v>11817</v>
      </c>
      <c r="E10580" t="s">
        <v>11821</v>
      </c>
      <c r="F10580" t="s">
        <v>10198</v>
      </c>
      <c r="G10580">
        <v>12</v>
      </c>
      <c r="H10580" t="s">
        <v>10199</v>
      </c>
      <c r="I10580" s="160" t="s">
        <v>4007</v>
      </c>
      <c r="J10580" t="s">
        <v>10200</v>
      </c>
      <c r="K10580" s="160" t="s">
        <v>4076</v>
      </c>
      <c r="L10580" t="s">
        <v>1930</v>
      </c>
    </row>
    <row r="10581" spans="1:12">
      <c r="A10581" s="15">
        <v>2260007022</v>
      </c>
      <c r="B10581" t="s">
        <v>11040</v>
      </c>
      <c r="C10581" t="s">
        <v>11716</v>
      </c>
      <c r="D10581" t="s">
        <v>11817</v>
      </c>
      <c r="E10581" t="s">
        <v>11822</v>
      </c>
      <c r="F10581" t="s">
        <v>10198</v>
      </c>
      <c r="G10581">
        <v>12</v>
      </c>
      <c r="H10581" t="s">
        <v>10199</v>
      </c>
      <c r="I10581" s="160" t="s">
        <v>4007</v>
      </c>
      <c r="J10581" t="s">
        <v>10200</v>
      </c>
      <c r="K10581" s="160" t="s">
        <v>4076</v>
      </c>
      <c r="L10581" t="s">
        <v>1930</v>
      </c>
    </row>
    <row r="10582" spans="1:12">
      <c r="A10582" s="15">
        <v>2260008000</v>
      </c>
      <c r="B10582" t="s">
        <v>11040</v>
      </c>
      <c r="C10582" t="s">
        <v>11711</v>
      </c>
      <c r="D10582" t="s">
        <v>11823</v>
      </c>
      <c r="E10582" t="s">
        <v>5362</v>
      </c>
      <c r="F10582" t="s">
        <v>10198</v>
      </c>
      <c r="G10582">
        <v>12</v>
      </c>
      <c r="H10582" t="s">
        <v>10199</v>
      </c>
      <c r="I10582" s="160" t="s">
        <v>4007</v>
      </c>
      <c r="J10582" t="s">
        <v>10200</v>
      </c>
      <c r="K10582" s="160" t="s">
        <v>4005</v>
      </c>
      <c r="L10582" t="s">
        <v>11824</v>
      </c>
    </row>
    <row r="10583" spans="1:12">
      <c r="A10583" s="15">
        <v>2260008005</v>
      </c>
      <c r="B10583" t="s">
        <v>11040</v>
      </c>
      <c r="C10583" t="s">
        <v>11716</v>
      </c>
      <c r="D10583" t="s">
        <v>11823</v>
      </c>
      <c r="E10583" t="s">
        <v>11825</v>
      </c>
      <c r="F10583" t="s">
        <v>10198</v>
      </c>
      <c r="G10583">
        <v>12</v>
      </c>
      <c r="H10583" t="s">
        <v>10199</v>
      </c>
      <c r="I10583" s="160" t="s">
        <v>4007</v>
      </c>
      <c r="J10583" t="s">
        <v>10200</v>
      </c>
      <c r="K10583" s="160" t="s">
        <v>4005</v>
      </c>
      <c r="L10583" t="s">
        <v>11824</v>
      </c>
    </row>
    <row r="10584" spans="1:12">
      <c r="A10584" s="15">
        <v>2260008010</v>
      </c>
      <c r="B10584" t="s">
        <v>11040</v>
      </c>
      <c r="C10584" t="s">
        <v>11711</v>
      </c>
      <c r="D10584" t="s">
        <v>11823</v>
      </c>
      <c r="E10584" t="s">
        <v>11760</v>
      </c>
      <c r="F10584" t="s">
        <v>10198</v>
      </c>
      <c r="G10584">
        <v>12</v>
      </c>
      <c r="H10584" t="s">
        <v>10199</v>
      </c>
      <c r="I10584" s="160" t="s">
        <v>4007</v>
      </c>
      <c r="J10584" t="s">
        <v>10200</v>
      </c>
      <c r="K10584" s="160" t="s">
        <v>4005</v>
      </c>
      <c r="L10584" t="s">
        <v>11824</v>
      </c>
    </row>
    <row r="10585" spans="1:12">
      <c r="A10585" s="15">
        <v>2260009000</v>
      </c>
      <c r="B10585" t="s">
        <v>11040</v>
      </c>
      <c r="C10585" t="s">
        <v>11711</v>
      </c>
      <c r="D10585" t="s">
        <v>11826</v>
      </c>
      <c r="E10585" t="s">
        <v>5362</v>
      </c>
      <c r="F10585" t="s">
        <v>10198</v>
      </c>
      <c r="G10585">
        <v>12</v>
      </c>
      <c r="H10585" t="s">
        <v>10199</v>
      </c>
      <c r="I10585" s="160" t="s">
        <v>4007</v>
      </c>
      <c r="J10585" t="s">
        <v>10200</v>
      </c>
      <c r="K10585" s="160" t="s">
        <v>4009</v>
      </c>
      <c r="L10585" t="s">
        <v>1779</v>
      </c>
    </row>
    <row r="10586" spans="1:12">
      <c r="A10586" s="15">
        <v>2260009010</v>
      </c>
      <c r="B10586" t="s">
        <v>11040</v>
      </c>
      <c r="C10586" t="s">
        <v>11711</v>
      </c>
      <c r="D10586" t="s">
        <v>11826</v>
      </c>
      <c r="E10586" t="s">
        <v>11827</v>
      </c>
      <c r="F10586" t="s">
        <v>10198</v>
      </c>
      <c r="G10586">
        <v>12</v>
      </c>
      <c r="H10586" t="s">
        <v>10199</v>
      </c>
      <c r="I10586" s="160" t="s">
        <v>4007</v>
      </c>
      <c r="J10586" t="s">
        <v>10200</v>
      </c>
      <c r="K10586" s="160" t="s">
        <v>4009</v>
      </c>
      <c r="L10586" t="s">
        <v>1779</v>
      </c>
    </row>
    <row r="10587" spans="1:12">
      <c r="A10587" s="15">
        <v>2260010000</v>
      </c>
      <c r="B10587" t="s">
        <v>11040</v>
      </c>
      <c r="C10587" t="s">
        <v>11711</v>
      </c>
      <c r="D10587" t="s">
        <v>10196</v>
      </c>
      <c r="E10587" t="s">
        <v>5362</v>
      </c>
      <c r="F10587" t="s">
        <v>10198</v>
      </c>
      <c r="G10587">
        <v>12</v>
      </c>
      <c r="H10587" t="s">
        <v>10199</v>
      </c>
      <c r="I10587" s="160" t="s">
        <v>4007</v>
      </c>
      <c r="J10587" t="s">
        <v>10200</v>
      </c>
      <c r="K10587" s="160" t="s">
        <v>3995</v>
      </c>
      <c r="L10587" t="s">
        <v>5236</v>
      </c>
    </row>
    <row r="10588" spans="1:12">
      <c r="A10588" s="15">
        <v>2260010010</v>
      </c>
      <c r="B10588" t="s">
        <v>11040</v>
      </c>
      <c r="C10588" t="s">
        <v>11711</v>
      </c>
      <c r="D10588" t="s">
        <v>10196</v>
      </c>
      <c r="E10588" t="s">
        <v>11828</v>
      </c>
      <c r="F10588" t="s">
        <v>10198</v>
      </c>
      <c r="G10588">
        <v>12</v>
      </c>
      <c r="H10588" t="s">
        <v>10199</v>
      </c>
      <c r="I10588" s="160" t="s">
        <v>4007</v>
      </c>
      <c r="J10588" t="s">
        <v>10200</v>
      </c>
      <c r="K10588" s="160" t="s">
        <v>3995</v>
      </c>
      <c r="L10588" t="s">
        <v>5236</v>
      </c>
    </row>
    <row r="10589" spans="1:12">
      <c r="A10589" s="15">
        <v>2265000000</v>
      </c>
      <c r="B10589" t="s">
        <v>11040</v>
      </c>
      <c r="C10589" t="s">
        <v>11829</v>
      </c>
      <c r="D10589" t="s">
        <v>11830</v>
      </c>
      <c r="E10589" t="s">
        <v>5362</v>
      </c>
      <c r="F10589" t="s">
        <v>10198</v>
      </c>
      <c r="G10589">
        <v>12</v>
      </c>
      <c r="H10589" t="s">
        <v>10199</v>
      </c>
      <c r="I10589" s="160" t="s">
        <v>4007</v>
      </c>
      <c r="J10589" t="s">
        <v>10200</v>
      </c>
      <c r="K10589">
        <v>99</v>
      </c>
      <c r="L10589" t="s">
        <v>3999</v>
      </c>
    </row>
    <row r="10590" spans="1:12">
      <c r="A10590" s="15">
        <v>2265001000</v>
      </c>
      <c r="B10590" t="s">
        <v>11040</v>
      </c>
      <c r="C10590" t="s">
        <v>11829</v>
      </c>
      <c r="D10590" t="s">
        <v>11713</v>
      </c>
      <c r="E10590" t="s">
        <v>1004</v>
      </c>
      <c r="F10590" t="s">
        <v>10198</v>
      </c>
      <c r="G10590">
        <v>12</v>
      </c>
      <c r="H10590" t="s">
        <v>10199</v>
      </c>
      <c r="I10590" s="160" t="s">
        <v>4007</v>
      </c>
      <c r="J10590" t="s">
        <v>10200</v>
      </c>
      <c r="K10590" s="160" t="s">
        <v>4007</v>
      </c>
      <c r="L10590" t="s">
        <v>11714</v>
      </c>
    </row>
    <row r="10591" spans="1:12">
      <c r="A10591" s="15">
        <v>2265001010</v>
      </c>
      <c r="B10591" t="s">
        <v>11040</v>
      </c>
      <c r="C10591" t="s">
        <v>11829</v>
      </c>
      <c r="D10591" t="s">
        <v>11713</v>
      </c>
      <c r="E10591" t="s">
        <v>11715</v>
      </c>
      <c r="F10591" t="s">
        <v>10198</v>
      </c>
      <c r="G10591">
        <v>12</v>
      </c>
      <c r="H10591" t="s">
        <v>10199</v>
      </c>
      <c r="I10591" s="160" t="s">
        <v>4007</v>
      </c>
      <c r="J10591" t="s">
        <v>10200</v>
      </c>
      <c r="K10591" s="160" t="s">
        <v>4007</v>
      </c>
      <c r="L10591" t="s">
        <v>11714</v>
      </c>
    </row>
    <row r="10592" spans="1:12">
      <c r="A10592" s="15">
        <v>2265001020</v>
      </c>
      <c r="B10592" t="s">
        <v>11040</v>
      </c>
      <c r="C10592" t="s">
        <v>11829</v>
      </c>
      <c r="D10592" t="s">
        <v>11713</v>
      </c>
      <c r="E10592" t="s">
        <v>11831</v>
      </c>
      <c r="F10592" t="s">
        <v>10198</v>
      </c>
      <c r="G10592">
        <v>12</v>
      </c>
      <c r="H10592" t="s">
        <v>10199</v>
      </c>
      <c r="I10592" s="160" t="s">
        <v>4007</v>
      </c>
      <c r="J10592" t="s">
        <v>10200</v>
      </c>
      <c r="K10592" s="160" t="s">
        <v>4007</v>
      </c>
      <c r="L10592" t="s">
        <v>11714</v>
      </c>
    </row>
    <row r="10593" spans="1:12">
      <c r="A10593" s="15">
        <v>2265001022</v>
      </c>
      <c r="B10593" t="s">
        <v>11040</v>
      </c>
      <c r="C10593" t="s">
        <v>11716</v>
      </c>
      <c r="D10593" t="s">
        <v>11713</v>
      </c>
      <c r="E10593" t="s">
        <v>11832</v>
      </c>
      <c r="F10593" t="s">
        <v>10198</v>
      </c>
      <c r="G10593">
        <v>12</v>
      </c>
      <c r="H10593" t="s">
        <v>10199</v>
      </c>
      <c r="I10593" s="160" t="s">
        <v>4007</v>
      </c>
      <c r="J10593" t="s">
        <v>10200</v>
      </c>
      <c r="K10593" s="160" t="s">
        <v>4007</v>
      </c>
      <c r="L10593" t="s">
        <v>11714</v>
      </c>
    </row>
    <row r="10594" spans="1:12">
      <c r="A10594" s="15">
        <v>2265001030</v>
      </c>
      <c r="B10594" t="s">
        <v>11040</v>
      </c>
      <c r="C10594" t="s">
        <v>11829</v>
      </c>
      <c r="D10594" t="s">
        <v>11713</v>
      </c>
      <c r="E10594" t="s">
        <v>11719</v>
      </c>
      <c r="F10594" t="s">
        <v>10198</v>
      </c>
      <c r="G10594">
        <v>12</v>
      </c>
      <c r="H10594" t="s">
        <v>10199</v>
      </c>
      <c r="I10594" s="160" t="s">
        <v>4007</v>
      </c>
      <c r="J10594" t="s">
        <v>10200</v>
      </c>
      <c r="K10594" s="160" t="s">
        <v>4007</v>
      </c>
      <c r="L10594" t="s">
        <v>11714</v>
      </c>
    </row>
    <row r="10595" spans="1:12">
      <c r="A10595" s="15">
        <v>2265001040</v>
      </c>
      <c r="B10595" t="s">
        <v>11040</v>
      </c>
      <c r="C10595" t="s">
        <v>11829</v>
      </c>
      <c r="D10595" t="s">
        <v>11713</v>
      </c>
      <c r="E10595" t="s">
        <v>11720</v>
      </c>
      <c r="F10595" t="s">
        <v>10198</v>
      </c>
      <c r="G10595">
        <v>12</v>
      </c>
      <c r="H10595" t="s">
        <v>10199</v>
      </c>
      <c r="I10595" s="160" t="s">
        <v>4007</v>
      </c>
      <c r="J10595" t="s">
        <v>10200</v>
      </c>
      <c r="K10595" s="160" t="s">
        <v>4007</v>
      </c>
      <c r="L10595" t="s">
        <v>11714</v>
      </c>
    </row>
    <row r="10596" spans="1:12">
      <c r="A10596" s="15">
        <v>2265001050</v>
      </c>
      <c r="B10596" t="s">
        <v>11040</v>
      </c>
      <c r="C10596" t="s">
        <v>11716</v>
      </c>
      <c r="D10596" t="s">
        <v>11713</v>
      </c>
      <c r="E10596" t="s">
        <v>11833</v>
      </c>
      <c r="F10596" t="s">
        <v>10198</v>
      </c>
      <c r="G10596">
        <v>12</v>
      </c>
      <c r="H10596" t="s">
        <v>10199</v>
      </c>
      <c r="I10596" s="160" t="s">
        <v>4007</v>
      </c>
      <c r="J10596" t="s">
        <v>10200</v>
      </c>
      <c r="K10596" s="160" t="s">
        <v>4007</v>
      </c>
      <c r="L10596" t="s">
        <v>11714</v>
      </c>
    </row>
    <row r="10597" spans="1:12">
      <c r="A10597" s="15">
        <v>2265001060</v>
      </c>
      <c r="B10597" t="s">
        <v>11040</v>
      </c>
      <c r="C10597" t="s">
        <v>11716</v>
      </c>
      <c r="D10597" t="s">
        <v>11713</v>
      </c>
      <c r="E10597" t="s">
        <v>11834</v>
      </c>
      <c r="F10597" t="s">
        <v>10198</v>
      </c>
      <c r="G10597">
        <v>12</v>
      </c>
      <c r="H10597" t="s">
        <v>10199</v>
      </c>
      <c r="I10597" s="160" t="s">
        <v>4007</v>
      </c>
      <c r="J10597" t="s">
        <v>10200</v>
      </c>
      <c r="K10597" s="160" t="s">
        <v>4007</v>
      </c>
      <c r="L10597" t="s">
        <v>11714</v>
      </c>
    </row>
    <row r="10598" spans="1:12">
      <c r="A10598" s="15">
        <v>2265002000</v>
      </c>
      <c r="B10598" t="s">
        <v>11040</v>
      </c>
      <c r="C10598" t="s">
        <v>11829</v>
      </c>
      <c r="D10598" t="s">
        <v>11723</v>
      </c>
      <c r="E10598" t="s">
        <v>1004</v>
      </c>
      <c r="F10598" t="s">
        <v>10198</v>
      </c>
      <c r="G10598">
        <v>12</v>
      </c>
      <c r="H10598" t="s">
        <v>10199</v>
      </c>
      <c r="I10598" s="160" t="s">
        <v>4007</v>
      </c>
      <c r="J10598" t="s">
        <v>10200</v>
      </c>
      <c r="K10598" s="160" t="s">
        <v>4009</v>
      </c>
      <c r="L10598" t="s">
        <v>1779</v>
      </c>
    </row>
    <row r="10599" spans="1:12">
      <c r="A10599" s="15">
        <v>2265002003</v>
      </c>
      <c r="B10599" t="s">
        <v>11040</v>
      </c>
      <c r="C10599" t="s">
        <v>11829</v>
      </c>
      <c r="D10599" t="s">
        <v>11723</v>
      </c>
      <c r="E10599" t="s">
        <v>11724</v>
      </c>
      <c r="F10599" t="s">
        <v>10198</v>
      </c>
      <c r="G10599">
        <v>12</v>
      </c>
      <c r="H10599" t="s">
        <v>10199</v>
      </c>
      <c r="I10599" s="160" t="s">
        <v>4007</v>
      </c>
      <c r="J10599" t="s">
        <v>10200</v>
      </c>
      <c r="K10599" s="160" t="s">
        <v>4009</v>
      </c>
      <c r="L10599" t="s">
        <v>1779</v>
      </c>
    </row>
    <row r="10600" spans="1:12">
      <c r="A10600" s="15">
        <v>2265002006</v>
      </c>
      <c r="B10600" t="s">
        <v>11040</v>
      </c>
      <c r="C10600" t="s">
        <v>11829</v>
      </c>
      <c r="D10600" t="s">
        <v>11723</v>
      </c>
      <c r="E10600" t="s">
        <v>11725</v>
      </c>
      <c r="F10600" t="s">
        <v>10198</v>
      </c>
      <c r="G10600">
        <v>12</v>
      </c>
      <c r="H10600" t="s">
        <v>10199</v>
      </c>
      <c r="I10600" s="160" t="s">
        <v>4007</v>
      </c>
      <c r="J10600" t="s">
        <v>10200</v>
      </c>
      <c r="K10600" s="160" t="s">
        <v>4009</v>
      </c>
      <c r="L10600" t="s">
        <v>1779</v>
      </c>
    </row>
    <row r="10601" spans="1:12">
      <c r="A10601" s="15">
        <v>2265002009</v>
      </c>
      <c r="B10601" t="s">
        <v>11040</v>
      </c>
      <c r="C10601" t="s">
        <v>11829</v>
      </c>
      <c r="D10601" t="s">
        <v>11723</v>
      </c>
      <c r="E10601" t="s">
        <v>11726</v>
      </c>
      <c r="F10601" t="s">
        <v>10198</v>
      </c>
      <c r="G10601">
        <v>12</v>
      </c>
      <c r="H10601" t="s">
        <v>10199</v>
      </c>
      <c r="I10601" s="160" t="s">
        <v>4007</v>
      </c>
      <c r="J10601" t="s">
        <v>10200</v>
      </c>
      <c r="K10601" s="160" t="s">
        <v>4009</v>
      </c>
      <c r="L10601" t="s">
        <v>1779</v>
      </c>
    </row>
    <row r="10602" spans="1:12">
      <c r="A10602" s="15">
        <v>2265002012</v>
      </c>
      <c r="B10602" t="s">
        <v>11040</v>
      </c>
      <c r="C10602" t="s">
        <v>11829</v>
      </c>
      <c r="D10602" t="s">
        <v>11723</v>
      </c>
      <c r="E10602" t="s">
        <v>11727</v>
      </c>
      <c r="F10602" t="s">
        <v>10198</v>
      </c>
      <c r="G10602">
        <v>12</v>
      </c>
      <c r="H10602" t="s">
        <v>10199</v>
      </c>
      <c r="I10602" s="160" t="s">
        <v>4007</v>
      </c>
      <c r="J10602" t="s">
        <v>10200</v>
      </c>
      <c r="K10602" s="160" t="s">
        <v>4009</v>
      </c>
      <c r="L10602" t="s">
        <v>1779</v>
      </c>
    </row>
    <row r="10603" spans="1:12">
      <c r="A10603" s="15">
        <v>2265002015</v>
      </c>
      <c r="B10603" t="s">
        <v>11040</v>
      </c>
      <c r="C10603" t="s">
        <v>11829</v>
      </c>
      <c r="D10603" t="s">
        <v>11723</v>
      </c>
      <c r="E10603" t="s">
        <v>11728</v>
      </c>
      <c r="F10603" t="s">
        <v>10198</v>
      </c>
      <c r="G10603">
        <v>12</v>
      </c>
      <c r="H10603" t="s">
        <v>10199</v>
      </c>
      <c r="I10603" s="160" t="s">
        <v>4007</v>
      </c>
      <c r="J10603" t="s">
        <v>10200</v>
      </c>
      <c r="K10603" s="160" t="s">
        <v>4009</v>
      </c>
      <c r="L10603" t="s">
        <v>1779</v>
      </c>
    </row>
    <row r="10604" spans="1:12">
      <c r="A10604" s="15">
        <v>2265002018</v>
      </c>
      <c r="B10604" t="s">
        <v>11040</v>
      </c>
      <c r="C10604" t="s">
        <v>11829</v>
      </c>
      <c r="D10604" t="s">
        <v>11723</v>
      </c>
      <c r="E10604" t="s">
        <v>11729</v>
      </c>
      <c r="F10604" t="s">
        <v>10198</v>
      </c>
      <c r="G10604">
        <v>12</v>
      </c>
      <c r="H10604" t="s">
        <v>10199</v>
      </c>
      <c r="I10604" s="160" t="s">
        <v>4007</v>
      </c>
      <c r="J10604" t="s">
        <v>10200</v>
      </c>
      <c r="K10604" s="160" t="s">
        <v>4009</v>
      </c>
      <c r="L10604" t="s">
        <v>1779</v>
      </c>
    </row>
    <row r="10605" spans="1:12">
      <c r="A10605" s="15">
        <v>2265002021</v>
      </c>
      <c r="B10605" t="s">
        <v>11040</v>
      </c>
      <c r="C10605" t="s">
        <v>11829</v>
      </c>
      <c r="D10605" t="s">
        <v>11723</v>
      </c>
      <c r="E10605" t="s">
        <v>11730</v>
      </c>
      <c r="F10605" t="s">
        <v>10198</v>
      </c>
      <c r="G10605">
        <v>12</v>
      </c>
      <c r="H10605" t="s">
        <v>10199</v>
      </c>
      <c r="I10605" s="160" t="s">
        <v>4007</v>
      </c>
      <c r="J10605" t="s">
        <v>10200</v>
      </c>
      <c r="K10605" s="160" t="s">
        <v>4009</v>
      </c>
      <c r="L10605" t="s">
        <v>1779</v>
      </c>
    </row>
    <row r="10606" spans="1:12">
      <c r="A10606" s="15">
        <v>2265002022</v>
      </c>
      <c r="B10606" t="s">
        <v>11040</v>
      </c>
      <c r="C10606" t="s">
        <v>11716</v>
      </c>
      <c r="D10606" t="s">
        <v>11731</v>
      </c>
      <c r="E10606" t="s">
        <v>11835</v>
      </c>
      <c r="F10606" t="s">
        <v>10198</v>
      </c>
      <c r="G10606">
        <v>12</v>
      </c>
      <c r="H10606" t="s">
        <v>10199</v>
      </c>
      <c r="I10606" s="160" t="s">
        <v>4007</v>
      </c>
      <c r="J10606" t="s">
        <v>10200</v>
      </c>
      <c r="K10606" s="160" t="s">
        <v>4009</v>
      </c>
      <c r="L10606" t="s">
        <v>1779</v>
      </c>
    </row>
    <row r="10607" spans="1:12">
      <c r="A10607" s="15">
        <v>2265002024</v>
      </c>
      <c r="B10607" t="s">
        <v>11040</v>
      </c>
      <c r="C10607" t="s">
        <v>11829</v>
      </c>
      <c r="D10607" t="s">
        <v>11723</v>
      </c>
      <c r="E10607" t="s">
        <v>11733</v>
      </c>
      <c r="F10607" t="s">
        <v>10198</v>
      </c>
      <c r="G10607">
        <v>12</v>
      </c>
      <c r="H10607" t="s">
        <v>10199</v>
      </c>
      <c r="I10607" s="160" t="s">
        <v>4007</v>
      </c>
      <c r="J10607" t="s">
        <v>10200</v>
      </c>
      <c r="K10607" s="160" t="s">
        <v>4009</v>
      </c>
      <c r="L10607" t="s">
        <v>1779</v>
      </c>
    </row>
    <row r="10608" spans="1:12">
      <c r="A10608" s="15">
        <v>2265002027</v>
      </c>
      <c r="B10608" t="s">
        <v>11040</v>
      </c>
      <c r="C10608" t="s">
        <v>11829</v>
      </c>
      <c r="D10608" t="s">
        <v>11723</v>
      </c>
      <c r="E10608" t="s">
        <v>11734</v>
      </c>
      <c r="F10608" t="s">
        <v>10198</v>
      </c>
      <c r="G10608">
        <v>12</v>
      </c>
      <c r="H10608" t="s">
        <v>10199</v>
      </c>
      <c r="I10608" s="160" t="s">
        <v>4007</v>
      </c>
      <c r="J10608" t="s">
        <v>10200</v>
      </c>
      <c r="K10608" s="160" t="s">
        <v>4009</v>
      </c>
      <c r="L10608" t="s">
        <v>1779</v>
      </c>
    </row>
    <row r="10609" spans="1:12">
      <c r="A10609" s="15">
        <v>2265002030</v>
      </c>
      <c r="B10609" t="s">
        <v>11040</v>
      </c>
      <c r="C10609" t="s">
        <v>11829</v>
      </c>
      <c r="D10609" t="s">
        <v>11723</v>
      </c>
      <c r="E10609" t="s">
        <v>11735</v>
      </c>
      <c r="F10609" t="s">
        <v>10198</v>
      </c>
      <c r="G10609">
        <v>12</v>
      </c>
      <c r="H10609" t="s">
        <v>10199</v>
      </c>
      <c r="I10609" s="160" t="s">
        <v>4007</v>
      </c>
      <c r="J10609" t="s">
        <v>10200</v>
      </c>
      <c r="K10609" s="160" t="s">
        <v>4009</v>
      </c>
      <c r="L10609" t="s">
        <v>1779</v>
      </c>
    </row>
    <row r="10610" spans="1:12">
      <c r="A10610" s="15">
        <v>2265002033</v>
      </c>
      <c r="B10610" t="s">
        <v>11040</v>
      </c>
      <c r="C10610" t="s">
        <v>11829</v>
      </c>
      <c r="D10610" t="s">
        <v>11723</v>
      </c>
      <c r="E10610" t="s">
        <v>11736</v>
      </c>
      <c r="F10610" t="s">
        <v>10198</v>
      </c>
      <c r="G10610">
        <v>12</v>
      </c>
      <c r="H10610" t="s">
        <v>10199</v>
      </c>
      <c r="I10610" s="160" t="s">
        <v>4007</v>
      </c>
      <c r="J10610" t="s">
        <v>10200</v>
      </c>
      <c r="K10610" s="160" t="s">
        <v>4009</v>
      </c>
      <c r="L10610" t="s">
        <v>1779</v>
      </c>
    </row>
    <row r="10611" spans="1:12">
      <c r="A10611" s="15">
        <v>2265002036</v>
      </c>
      <c r="B10611" t="s">
        <v>11040</v>
      </c>
      <c r="C10611" t="s">
        <v>11829</v>
      </c>
      <c r="D10611" t="s">
        <v>11723</v>
      </c>
      <c r="E10611" t="s">
        <v>11737</v>
      </c>
      <c r="F10611" t="s">
        <v>10198</v>
      </c>
      <c r="G10611">
        <v>12</v>
      </c>
      <c r="H10611" t="s">
        <v>10199</v>
      </c>
      <c r="I10611" s="160" t="s">
        <v>4007</v>
      </c>
      <c r="J10611" t="s">
        <v>10200</v>
      </c>
      <c r="K10611" s="160" t="s">
        <v>4009</v>
      </c>
      <c r="L10611" t="s">
        <v>1779</v>
      </c>
    </row>
    <row r="10612" spans="1:12">
      <c r="A10612" s="15">
        <v>2265002039</v>
      </c>
      <c r="B10612" t="s">
        <v>11040</v>
      </c>
      <c r="C10612" t="s">
        <v>11829</v>
      </c>
      <c r="D10612" t="s">
        <v>11723</v>
      </c>
      <c r="E10612" t="s">
        <v>11738</v>
      </c>
      <c r="F10612" t="s">
        <v>10198</v>
      </c>
      <c r="G10612">
        <v>12</v>
      </c>
      <c r="H10612" t="s">
        <v>10199</v>
      </c>
      <c r="I10612" s="160" t="s">
        <v>4007</v>
      </c>
      <c r="J10612" t="s">
        <v>10200</v>
      </c>
      <c r="K10612" s="160" t="s">
        <v>4009</v>
      </c>
      <c r="L10612" t="s">
        <v>1779</v>
      </c>
    </row>
    <row r="10613" spans="1:12">
      <c r="A10613" s="15">
        <v>2265002042</v>
      </c>
      <c r="B10613" t="s">
        <v>11040</v>
      </c>
      <c r="C10613" t="s">
        <v>11829</v>
      </c>
      <c r="D10613" t="s">
        <v>11723</v>
      </c>
      <c r="E10613" t="s">
        <v>11739</v>
      </c>
      <c r="F10613" t="s">
        <v>10198</v>
      </c>
      <c r="G10613">
        <v>12</v>
      </c>
      <c r="H10613" t="s">
        <v>10199</v>
      </c>
      <c r="I10613" s="160" t="s">
        <v>4007</v>
      </c>
      <c r="J10613" t="s">
        <v>10200</v>
      </c>
      <c r="K10613" s="160" t="s">
        <v>4009</v>
      </c>
      <c r="L10613" t="s">
        <v>1779</v>
      </c>
    </row>
    <row r="10614" spans="1:12">
      <c r="A10614" s="15">
        <v>2265002045</v>
      </c>
      <c r="B10614" t="s">
        <v>11040</v>
      </c>
      <c r="C10614" t="s">
        <v>11829</v>
      </c>
      <c r="D10614" t="s">
        <v>11723</v>
      </c>
      <c r="E10614" t="s">
        <v>11740</v>
      </c>
      <c r="F10614" t="s">
        <v>10198</v>
      </c>
      <c r="G10614">
        <v>12</v>
      </c>
      <c r="H10614" t="s">
        <v>10199</v>
      </c>
      <c r="I10614" s="160" t="s">
        <v>4007</v>
      </c>
      <c r="J10614" t="s">
        <v>10200</v>
      </c>
      <c r="K10614" s="160" t="s">
        <v>4009</v>
      </c>
      <c r="L10614" t="s">
        <v>1779</v>
      </c>
    </row>
    <row r="10615" spans="1:12">
      <c r="A10615" s="15">
        <v>2265002048</v>
      </c>
      <c r="B10615" t="s">
        <v>11040</v>
      </c>
      <c r="C10615" t="s">
        <v>11829</v>
      </c>
      <c r="D10615" t="s">
        <v>11723</v>
      </c>
      <c r="E10615" t="s">
        <v>11741</v>
      </c>
      <c r="F10615" t="s">
        <v>10198</v>
      </c>
      <c r="G10615">
        <v>12</v>
      </c>
      <c r="H10615" t="s">
        <v>10199</v>
      </c>
      <c r="I10615" s="160" t="s">
        <v>4007</v>
      </c>
      <c r="J10615" t="s">
        <v>10200</v>
      </c>
      <c r="K10615" s="160" t="s">
        <v>4009</v>
      </c>
      <c r="L10615" t="s">
        <v>1779</v>
      </c>
    </row>
    <row r="10616" spans="1:12">
      <c r="A10616" s="15">
        <v>2265002051</v>
      </c>
      <c r="B10616" t="s">
        <v>11040</v>
      </c>
      <c r="C10616" t="s">
        <v>11829</v>
      </c>
      <c r="D10616" t="s">
        <v>11723</v>
      </c>
      <c r="E10616" t="s">
        <v>11742</v>
      </c>
      <c r="F10616" t="s">
        <v>10198</v>
      </c>
      <c r="G10616">
        <v>12</v>
      </c>
      <c r="H10616" t="s">
        <v>10199</v>
      </c>
      <c r="I10616" s="160" t="s">
        <v>4007</v>
      </c>
      <c r="J10616" t="s">
        <v>10200</v>
      </c>
      <c r="K10616" s="160" t="s">
        <v>4009</v>
      </c>
      <c r="L10616" t="s">
        <v>1779</v>
      </c>
    </row>
    <row r="10617" spans="1:12">
      <c r="A10617" s="15">
        <v>2265002054</v>
      </c>
      <c r="B10617" t="s">
        <v>11040</v>
      </c>
      <c r="C10617" t="s">
        <v>11829</v>
      </c>
      <c r="D10617" t="s">
        <v>11723</v>
      </c>
      <c r="E10617" t="s">
        <v>11743</v>
      </c>
      <c r="F10617" t="s">
        <v>10198</v>
      </c>
      <c r="G10617">
        <v>12</v>
      </c>
      <c r="H10617" t="s">
        <v>10199</v>
      </c>
      <c r="I10617" s="160" t="s">
        <v>4007</v>
      </c>
      <c r="J10617" t="s">
        <v>10200</v>
      </c>
      <c r="K10617" s="160" t="s">
        <v>4009</v>
      </c>
      <c r="L10617" t="s">
        <v>1779</v>
      </c>
    </row>
    <row r="10618" spans="1:12">
      <c r="A10618" s="15">
        <v>2265002057</v>
      </c>
      <c r="B10618" t="s">
        <v>11040</v>
      </c>
      <c r="C10618" t="s">
        <v>11829</v>
      </c>
      <c r="D10618" t="s">
        <v>11723</v>
      </c>
      <c r="E10618" t="s">
        <v>11744</v>
      </c>
      <c r="F10618" t="s">
        <v>10198</v>
      </c>
      <c r="G10618">
        <v>12</v>
      </c>
      <c r="H10618" t="s">
        <v>10199</v>
      </c>
      <c r="I10618" s="160" t="s">
        <v>4007</v>
      </c>
      <c r="J10618" t="s">
        <v>10200</v>
      </c>
      <c r="K10618" s="160" t="s">
        <v>4009</v>
      </c>
      <c r="L10618" t="s">
        <v>1779</v>
      </c>
    </row>
    <row r="10619" spans="1:12">
      <c r="A10619" s="15">
        <v>2265002060</v>
      </c>
      <c r="B10619" t="s">
        <v>11040</v>
      </c>
      <c r="C10619" t="s">
        <v>11829</v>
      </c>
      <c r="D10619" t="s">
        <v>11723</v>
      </c>
      <c r="E10619" t="s">
        <v>11745</v>
      </c>
      <c r="F10619" t="s">
        <v>10198</v>
      </c>
      <c r="G10619">
        <v>12</v>
      </c>
      <c r="H10619" t="s">
        <v>10199</v>
      </c>
      <c r="I10619" s="160" t="s">
        <v>4007</v>
      </c>
      <c r="J10619" t="s">
        <v>10200</v>
      </c>
      <c r="K10619" s="160" t="s">
        <v>4009</v>
      </c>
      <c r="L10619" t="s">
        <v>1779</v>
      </c>
    </row>
    <row r="10620" spans="1:12">
      <c r="A10620" s="15">
        <v>2265002063</v>
      </c>
      <c r="B10620" t="s">
        <v>11040</v>
      </c>
      <c r="C10620" t="s">
        <v>11829</v>
      </c>
      <c r="D10620" t="s">
        <v>11723</v>
      </c>
      <c r="E10620" t="s">
        <v>11746</v>
      </c>
      <c r="F10620" t="s">
        <v>10198</v>
      </c>
      <c r="G10620">
        <v>12</v>
      </c>
      <c r="H10620" t="s">
        <v>10199</v>
      </c>
      <c r="I10620" s="160" t="s">
        <v>4007</v>
      </c>
      <c r="J10620" t="s">
        <v>10200</v>
      </c>
      <c r="K10620" s="160" t="s">
        <v>4009</v>
      </c>
      <c r="L10620" t="s">
        <v>1779</v>
      </c>
    </row>
    <row r="10621" spans="1:12">
      <c r="A10621" s="15">
        <v>2265002066</v>
      </c>
      <c r="B10621" t="s">
        <v>11040</v>
      </c>
      <c r="C10621" t="s">
        <v>11829</v>
      </c>
      <c r="D10621" t="s">
        <v>11723</v>
      </c>
      <c r="E10621" t="s">
        <v>11747</v>
      </c>
      <c r="F10621" t="s">
        <v>10198</v>
      </c>
      <c r="G10621">
        <v>12</v>
      </c>
      <c r="H10621" t="s">
        <v>10199</v>
      </c>
      <c r="I10621" s="160" t="s">
        <v>4007</v>
      </c>
      <c r="J10621" t="s">
        <v>10200</v>
      </c>
      <c r="K10621" s="160" t="s">
        <v>4009</v>
      </c>
      <c r="L10621" t="s">
        <v>1779</v>
      </c>
    </row>
    <row r="10622" spans="1:12">
      <c r="A10622" s="15">
        <v>2265002069</v>
      </c>
      <c r="B10622" t="s">
        <v>11040</v>
      </c>
      <c r="C10622" t="s">
        <v>11829</v>
      </c>
      <c r="D10622" t="s">
        <v>11723</v>
      </c>
      <c r="E10622" t="s">
        <v>11748</v>
      </c>
      <c r="F10622" t="s">
        <v>10198</v>
      </c>
      <c r="G10622">
        <v>12</v>
      </c>
      <c r="H10622" t="s">
        <v>10199</v>
      </c>
      <c r="I10622" s="160" t="s">
        <v>4007</v>
      </c>
      <c r="J10622" t="s">
        <v>10200</v>
      </c>
      <c r="K10622" s="160" t="s">
        <v>4009</v>
      </c>
      <c r="L10622" t="s">
        <v>1779</v>
      </c>
    </row>
    <row r="10623" spans="1:12">
      <c r="A10623" s="15">
        <v>2265002072</v>
      </c>
      <c r="B10623" t="s">
        <v>11040</v>
      </c>
      <c r="C10623" t="s">
        <v>11829</v>
      </c>
      <c r="D10623" t="s">
        <v>11723</v>
      </c>
      <c r="E10623" t="s">
        <v>11749</v>
      </c>
      <c r="F10623" t="s">
        <v>10198</v>
      </c>
      <c r="G10623">
        <v>12</v>
      </c>
      <c r="H10623" t="s">
        <v>10199</v>
      </c>
      <c r="I10623" s="160" t="s">
        <v>4007</v>
      </c>
      <c r="J10623" t="s">
        <v>10200</v>
      </c>
      <c r="K10623" s="160" t="s">
        <v>4009</v>
      </c>
      <c r="L10623" t="s">
        <v>1779</v>
      </c>
    </row>
    <row r="10624" spans="1:12">
      <c r="A10624" s="15">
        <v>2265002075</v>
      </c>
      <c r="B10624" t="s">
        <v>11040</v>
      </c>
      <c r="C10624" t="s">
        <v>11829</v>
      </c>
      <c r="D10624" t="s">
        <v>11723</v>
      </c>
      <c r="E10624" t="s">
        <v>11750</v>
      </c>
      <c r="F10624" t="s">
        <v>10198</v>
      </c>
      <c r="G10624">
        <v>12</v>
      </c>
      <c r="H10624" t="s">
        <v>10199</v>
      </c>
      <c r="I10624" s="160" t="s">
        <v>4007</v>
      </c>
      <c r="J10624" t="s">
        <v>10200</v>
      </c>
      <c r="K10624" s="160" t="s">
        <v>4009</v>
      </c>
      <c r="L10624" t="s">
        <v>1779</v>
      </c>
    </row>
    <row r="10625" spans="1:12">
      <c r="A10625" s="15">
        <v>2265002078</v>
      </c>
      <c r="B10625" t="s">
        <v>11040</v>
      </c>
      <c r="C10625" t="s">
        <v>11829</v>
      </c>
      <c r="D10625" t="s">
        <v>11723</v>
      </c>
      <c r="E10625" t="s">
        <v>11751</v>
      </c>
      <c r="F10625" t="s">
        <v>10198</v>
      </c>
      <c r="G10625">
        <v>12</v>
      </c>
      <c r="H10625" t="s">
        <v>10199</v>
      </c>
      <c r="I10625" s="160" t="s">
        <v>4007</v>
      </c>
      <c r="J10625" t="s">
        <v>10200</v>
      </c>
      <c r="K10625" s="160" t="s">
        <v>4009</v>
      </c>
      <c r="L10625" t="s">
        <v>1779</v>
      </c>
    </row>
    <row r="10626" spans="1:12">
      <c r="A10626" s="15">
        <v>2265002081</v>
      </c>
      <c r="B10626" t="s">
        <v>11040</v>
      </c>
      <c r="C10626" t="s">
        <v>11829</v>
      </c>
      <c r="D10626" t="s">
        <v>11723</v>
      </c>
      <c r="E10626" t="s">
        <v>11752</v>
      </c>
      <c r="F10626" t="s">
        <v>10198</v>
      </c>
      <c r="G10626">
        <v>12</v>
      </c>
      <c r="H10626" t="s">
        <v>10199</v>
      </c>
      <c r="I10626" s="160" t="s">
        <v>4007</v>
      </c>
      <c r="J10626" t="s">
        <v>10200</v>
      </c>
      <c r="K10626" s="160" t="s">
        <v>4009</v>
      </c>
      <c r="L10626" t="s">
        <v>1779</v>
      </c>
    </row>
    <row r="10627" spans="1:12">
      <c r="A10627" s="15">
        <v>2265003000</v>
      </c>
      <c r="B10627" t="s">
        <v>11040</v>
      </c>
      <c r="C10627" t="s">
        <v>11829</v>
      </c>
      <c r="D10627" t="s">
        <v>10196</v>
      </c>
      <c r="E10627" t="s">
        <v>1004</v>
      </c>
      <c r="F10627" t="s">
        <v>10198</v>
      </c>
      <c r="G10627">
        <v>12</v>
      </c>
      <c r="H10627" t="s">
        <v>10199</v>
      </c>
      <c r="I10627" s="160" t="s">
        <v>4007</v>
      </c>
      <c r="J10627" t="s">
        <v>10200</v>
      </c>
      <c r="K10627" s="160" t="s">
        <v>3995</v>
      </c>
      <c r="L10627" t="s">
        <v>5236</v>
      </c>
    </row>
    <row r="10628" spans="1:12">
      <c r="A10628" s="15">
        <v>2265003010</v>
      </c>
      <c r="B10628" t="s">
        <v>11040</v>
      </c>
      <c r="C10628" t="s">
        <v>11829</v>
      </c>
      <c r="D10628" t="s">
        <v>10196</v>
      </c>
      <c r="E10628" t="s">
        <v>11753</v>
      </c>
      <c r="F10628" t="s">
        <v>10198</v>
      </c>
      <c r="G10628">
        <v>12</v>
      </c>
      <c r="H10628" t="s">
        <v>10199</v>
      </c>
      <c r="I10628" s="160" t="s">
        <v>4007</v>
      </c>
      <c r="J10628" t="s">
        <v>10200</v>
      </c>
      <c r="K10628" s="160" t="s">
        <v>3995</v>
      </c>
      <c r="L10628" t="s">
        <v>5236</v>
      </c>
    </row>
    <row r="10629" spans="1:12">
      <c r="A10629" s="15">
        <v>2265003020</v>
      </c>
      <c r="B10629" t="s">
        <v>11040</v>
      </c>
      <c r="C10629" t="s">
        <v>11829</v>
      </c>
      <c r="D10629" t="s">
        <v>10196</v>
      </c>
      <c r="E10629" t="s">
        <v>11754</v>
      </c>
      <c r="F10629" t="s">
        <v>10198</v>
      </c>
      <c r="G10629">
        <v>12</v>
      </c>
      <c r="H10629" t="s">
        <v>10199</v>
      </c>
      <c r="I10629" s="160" t="s">
        <v>4007</v>
      </c>
      <c r="J10629" t="s">
        <v>10200</v>
      </c>
      <c r="K10629" s="160" t="s">
        <v>3995</v>
      </c>
      <c r="L10629" t="s">
        <v>5236</v>
      </c>
    </row>
    <row r="10630" spans="1:12">
      <c r="A10630" s="15">
        <v>2265003022</v>
      </c>
      <c r="B10630" t="s">
        <v>11040</v>
      </c>
      <c r="C10630" t="s">
        <v>11716</v>
      </c>
      <c r="D10630" t="s">
        <v>10196</v>
      </c>
      <c r="E10630" t="s">
        <v>11836</v>
      </c>
      <c r="F10630" t="s">
        <v>10198</v>
      </c>
      <c r="G10630">
        <v>12</v>
      </c>
      <c r="H10630" t="s">
        <v>10199</v>
      </c>
      <c r="I10630" s="160" t="s">
        <v>4007</v>
      </c>
      <c r="J10630" t="s">
        <v>10200</v>
      </c>
      <c r="K10630" s="160" t="s">
        <v>3995</v>
      </c>
      <c r="L10630" t="s">
        <v>5236</v>
      </c>
    </row>
    <row r="10631" spans="1:12">
      <c r="A10631" s="15">
        <v>2265003030</v>
      </c>
      <c r="B10631" t="s">
        <v>11040</v>
      </c>
      <c r="C10631" t="s">
        <v>11829</v>
      </c>
      <c r="D10631" t="s">
        <v>10196</v>
      </c>
      <c r="E10631" t="s">
        <v>11756</v>
      </c>
      <c r="F10631" t="s">
        <v>10198</v>
      </c>
      <c r="G10631">
        <v>12</v>
      </c>
      <c r="H10631" t="s">
        <v>10199</v>
      </c>
      <c r="I10631" s="160" t="s">
        <v>4007</v>
      </c>
      <c r="J10631" t="s">
        <v>10200</v>
      </c>
      <c r="K10631" s="160" t="s">
        <v>3995</v>
      </c>
      <c r="L10631" t="s">
        <v>5236</v>
      </c>
    </row>
    <row r="10632" spans="1:12">
      <c r="A10632" s="15">
        <v>2265003040</v>
      </c>
      <c r="B10632" t="s">
        <v>11040</v>
      </c>
      <c r="C10632" t="s">
        <v>11829</v>
      </c>
      <c r="D10632" t="s">
        <v>10196</v>
      </c>
      <c r="E10632" t="s">
        <v>11757</v>
      </c>
      <c r="F10632" t="s">
        <v>10198</v>
      </c>
      <c r="G10632">
        <v>12</v>
      </c>
      <c r="H10632" t="s">
        <v>10199</v>
      </c>
      <c r="I10632" s="160" t="s">
        <v>4007</v>
      </c>
      <c r="J10632" t="s">
        <v>10200</v>
      </c>
      <c r="K10632" s="160" t="s">
        <v>3995</v>
      </c>
      <c r="L10632" t="s">
        <v>5236</v>
      </c>
    </row>
    <row r="10633" spans="1:12">
      <c r="A10633" s="15">
        <v>2265003050</v>
      </c>
      <c r="B10633" t="s">
        <v>11040</v>
      </c>
      <c r="C10633" t="s">
        <v>11829</v>
      </c>
      <c r="D10633" t="s">
        <v>10196</v>
      </c>
      <c r="E10633" t="s">
        <v>11758</v>
      </c>
      <c r="F10633" t="s">
        <v>10198</v>
      </c>
      <c r="G10633">
        <v>12</v>
      </c>
      <c r="H10633" t="s">
        <v>10199</v>
      </c>
      <c r="I10633" s="160" t="s">
        <v>4007</v>
      </c>
      <c r="J10633" t="s">
        <v>10200</v>
      </c>
      <c r="K10633" s="160" t="s">
        <v>3995</v>
      </c>
      <c r="L10633" t="s">
        <v>5236</v>
      </c>
    </row>
    <row r="10634" spans="1:12">
      <c r="A10634" s="15">
        <v>2265003060</v>
      </c>
      <c r="B10634" t="s">
        <v>11040</v>
      </c>
      <c r="C10634" t="s">
        <v>11716</v>
      </c>
      <c r="D10634" t="s">
        <v>10196</v>
      </c>
      <c r="E10634" t="s">
        <v>11837</v>
      </c>
      <c r="F10634" t="s">
        <v>10198</v>
      </c>
      <c r="G10634">
        <v>12</v>
      </c>
      <c r="H10634" t="s">
        <v>10199</v>
      </c>
      <c r="I10634" s="160" t="s">
        <v>4007</v>
      </c>
      <c r="J10634" t="s">
        <v>10200</v>
      </c>
      <c r="K10634" s="160" t="s">
        <v>3995</v>
      </c>
      <c r="L10634" t="s">
        <v>5236</v>
      </c>
    </row>
    <row r="10635" spans="1:12">
      <c r="A10635" s="15">
        <v>2265003070</v>
      </c>
      <c r="B10635" t="s">
        <v>11040</v>
      </c>
      <c r="C10635" t="s">
        <v>11829</v>
      </c>
      <c r="D10635" t="s">
        <v>10196</v>
      </c>
      <c r="E10635" t="s">
        <v>11760</v>
      </c>
      <c r="F10635" t="s">
        <v>10198</v>
      </c>
      <c r="G10635">
        <v>12</v>
      </c>
      <c r="H10635" t="s">
        <v>10199</v>
      </c>
      <c r="I10635" s="160" t="s">
        <v>4007</v>
      </c>
      <c r="J10635" t="s">
        <v>10200</v>
      </c>
      <c r="K10635" s="160" t="s">
        <v>3995</v>
      </c>
      <c r="L10635" t="s">
        <v>5236</v>
      </c>
    </row>
    <row r="10636" spans="1:12">
      <c r="A10636" s="15">
        <v>2265004000</v>
      </c>
      <c r="B10636" t="s">
        <v>11040</v>
      </c>
      <c r="C10636" t="s">
        <v>11829</v>
      </c>
      <c r="D10636" t="s">
        <v>11761</v>
      </c>
      <c r="E10636" t="s">
        <v>5362</v>
      </c>
      <c r="F10636" t="s">
        <v>10198</v>
      </c>
      <c r="G10636">
        <v>12</v>
      </c>
      <c r="H10636" t="s">
        <v>10199</v>
      </c>
      <c r="I10636" s="160" t="s">
        <v>4007</v>
      </c>
      <c r="J10636" t="s">
        <v>10200</v>
      </c>
      <c r="K10636" s="160" t="s">
        <v>3997</v>
      </c>
      <c r="L10636" t="s">
        <v>11762</v>
      </c>
    </row>
    <row r="10637" spans="1:12">
      <c r="A10637" s="15">
        <v>2265004010</v>
      </c>
      <c r="B10637" t="s">
        <v>11040</v>
      </c>
      <c r="C10637" t="s">
        <v>11829</v>
      </c>
      <c r="D10637" t="s">
        <v>11761</v>
      </c>
      <c r="E10637" t="s">
        <v>11763</v>
      </c>
      <c r="F10637" t="s">
        <v>10198</v>
      </c>
      <c r="G10637">
        <v>12</v>
      </c>
      <c r="H10637" t="s">
        <v>10199</v>
      </c>
      <c r="I10637" s="160" t="s">
        <v>4007</v>
      </c>
      <c r="J10637" t="s">
        <v>10200</v>
      </c>
      <c r="K10637" s="160" t="s">
        <v>3997</v>
      </c>
      <c r="L10637" t="s">
        <v>11762</v>
      </c>
    </row>
    <row r="10638" spans="1:12">
      <c r="A10638" s="15">
        <v>2265004011</v>
      </c>
      <c r="B10638" t="s">
        <v>11040</v>
      </c>
      <c r="C10638" t="s">
        <v>11829</v>
      </c>
      <c r="D10638" t="s">
        <v>11761</v>
      </c>
      <c r="E10638" t="s">
        <v>11764</v>
      </c>
      <c r="F10638" t="s">
        <v>10198</v>
      </c>
      <c r="G10638">
        <v>12</v>
      </c>
      <c r="H10638" t="s">
        <v>10199</v>
      </c>
      <c r="I10638" s="160" t="s">
        <v>4007</v>
      </c>
      <c r="J10638" t="s">
        <v>10200</v>
      </c>
      <c r="K10638" s="160" t="s">
        <v>3997</v>
      </c>
      <c r="L10638" t="s">
        <v>11762</v>
      </c>
    </row>
    <row r="10639" spans="1:12">
      <c r="A10639" s="15">
        <v>2265004015</v>
      </c>
      <c r="B10639" t="s">
        <v>11040</v>
      </c>
      <c r="C10639" t="s">
        <v>11829</v>
      </c>
      <c r="D10639" t="s">
        <v>11761</v>
      </c>
      <c r="E10639" t="s">
        <v>11765</v>
      </c>
      <c r="F10639" t="s">
        <v>10198</v>
      </c>
      <c r="G10639">
        <v>12</v>
      </c>
      <c r="H10639" t="s">
        <v>10199</v>
      </c>
      <c r="I10639" s="160" t="s">
        <v>4007</v>
      </c>
      <c r="J10639" t="s">
        <v>10200</v>
      </c>
      <c r="K10639" s="160" t="s">
        <v>3997</v>
      </c>
      <c r="L10639" t="s">
        <v>11762</v>
      </c>
    </row>
    <row r="10640" spans="1:12">
      <c r="A10640" s="15">
        <v>2265004016</v>
      </c>
      <c r="B10640" t="s">
        <v>11040</v>
      </c>
      <c r="C10640" t="s">
        <v>11829</v>
      </c>
      <c r="D10640" t="s">
        <v>11761</v>
      </c>
      <c r="E10640" t="s">
        <v>11766</v>
      </c>
      <c r="F10640" t="s">
        <v>10198</v>
      </c>
      <c r="G10640">
        <v>12</v>
      </c>
      <c r="H10640" t="s">
        <v>10199</v>
      </c>
      <c r="I10640" s="160" t="s">
        <v>4007</v>
      </c>
      <c r="J10640" t="s">
        <v>10200</v>
      </c>
      <c r="K10640" s="160" t="s">
        <v>3997</v>
      </c>
      <c r="L10640" t="s">
        <v>11762</v>
      </c>
    </row>
    <row r="10641" spans="1:12">
      <c r="A10641" s="15">
        <v>2265004020</v>
      </c>
      <c r="B10641" t="s">
        <v>11040</v>
      </c>
      <c r="C10641" t="s">
        <v>11829</v>
      </c>
      <c r="D10641" t="s">
        <v>11761</v>
      </c>
      <c r="E10641" t="s">
        <v>11838</v>
      </c>
      <c r="F10641" t="s">
        <v>10198</v>
      </c>
      <c r="G10641">
        <v>12</v>
      </c>
      <c r="H10641" t="s">
        <v>10199</v>
      </c>
      <c r="I10641" s="160" t="s">
        <v>4007</v>
      </c>
      <c r="J10641" t="s">
        <v>10200</v>
      </c>
      <c r="K10641" s="160" t="s">
        <v>3997</v>
      </c>
      <c r="L10641" t="s">
        <v>11762</v>
      </c>
    </row>
    <row r="10642" spans="1:12">
      <c r="A10642" s="15">
        <v>2265004021</v>
      </c>
      <c r="B10642" t="s">
        <v>11040</v>
      </c>
      <c r="C10642" t="s">
        <v>11829</v>
      </c>
      <c r="D10642" t="s">
        <v>11761</v>
      </c>
      <c r="E10642" t="s">
        <v>11839</v>
      </c>
      <c r="F10642" t="s">
        <v>10198</v>
      </c>
      <c r="G10642">
        <v>12</v>
      </c>
      <c r="H10642" t="s">
        <v>10199</v>
      </c>
      <c r="I10642" s="160" t="s">
        <v>4007</v>
      </c>
      <c r="J10642" t="s">
        <v>10200</v>
      </c>
      <c r="K10642" s="160" t="s">
        <v>3997</v>
      </c>
      <c r="L10642" t="s">
        <v>11762</v>
      </c>
    </row>
    <row r="10643" spans="1:12">
      <c r="A10643" s="15">
        <v>2265004022</v>
      </c>
      <c r="B10643" t="s">
        <v>11040</v>
      </c>
      <c r="C10643" t="s">
        <v>11716</v>
      </c>
      <c r="D10643" t="s">
        <v>11761</v>
      </c>
      <c r="E10643" t="s">
        <v>11840</v>
      </c>
      <c r="F10643" t="s">
        <v>10198</v>
      </c>
      <c r="G10643">
        <v>12</v>
      </c>
      <c r="H10643" t="s">
        <v>10199</v>
      </c>
      <c r="I10643" s="160" t="s">
        <v>4007</v>
      </c>
      <c r="J10643" t="s">
        <v>10200</v>
      </c>
      <c r="K10643" s="160" t="s">
        <v>3997</v>
      </c>
      <c r="L10643" t="s">
        <v>11762</v>
      </c>
    </row>
    <row r="10644" spans="1:12">
      <c r="A10644" s="15">
        <v>2265004025</v>
      </c>
      <c r="B10644" t="s">
        <v>11040</v>
      </c>
      <c r="C10644" t="s">
        <v>11829</v>
      </c>
      <c r="D10644" t="s">
        <v>11761</v>
      </c>
      <c r="E10644" t="s">
        <v>11770</v>
      </c>
      <c r="F10644" t="s">
        <v>10198</v>
      </c>
      <c r="G10644">
        <v>12</v>
      </c>
      <c r="H10644" t="s">
        <v>10199</v>
      </c>
      <c r="I10644" s="160" t="s">
        <v>4007</v>
      </c>
      <c r="J10644" t="s">
        <v>10200</v>
      </c>
      <c r="K10644" s="160" t="s">
        <v>3997</v>
      </c>
      <c r="L10644" t="s">
        <v>11762</v>
      </c>
    </row>
    <row r="10645" spans="1:12">
      <c r="A10645" s="15">
        <v>2265004026</v>
      </c>
      <c r="B10645" t="s">
        <v>11040</v>
      </c>
      <c r="C10645" t="s">
        <v>11829</v>
      </c>
      <c r="D10645" t="s">
        <v>11761</v>
      </c>
      <c r="E10645" t="s">
        <v>11771</v>
      </c>
      <c r="F10645" t="s">
        <v>10198</v>
      </c>
      <c r="G10645">
        <v>12</v>
      </c>
      <c r="H10645" t="s">
        <v>10199</v>
      </c>
      <c r="I10645" s="160" t="s">
        <v>4007</v>
      </c>
      <c r="J10645" t="s">
        <v>10200</v>
      </c>
      <c r="K10645" s="160" t="s">
        <v>3997</v>
      </c>
      <c r="L10645" t="s">
        <v>11762</v>
      </c>
    </row>
    <row r="10646" spans="1:12">
      <c r="A10646" s="15">
        <v>2265004030</v>
      </c>
      <c r="B10646" t="s">
        <v>11040</v>
      </c>
      <c r="C10646" t="s">
        <v>11829</v>
      </c>
      <c r="D10646" t="s">
        <v>11761</v>
      </c>
      <c r="E10646" t="s">
        <v>11772</v>
      </c>
      <c r="F10646" t="s">
        <v>10198</v>
      </c>
      <c r="G10646">
        <v>12</v>
      </c>
      <c r="H10646" t="s">
        <v>10199</v>
      </c>
      <c r="I10646" s="160" t="s">
        <v>4007</v>
      </c>
      <c r="J10646" t="s">
        <v>10200</v>
      </c>
      <c r="K10646" s="160" t="s">
        <v>3997</v>
      </c>
      <c r="L10646" t="s">
        <v>11762</v>
      </c>
    </row>
    <row r="10647" spans="1:12">
      <c r="A10647" s="15">
        <v>2265004031</v>
      </c>
      <c r="B10647" t="s">
        <v>11040</v>
      </c>
      <c r="C10647" t="s">
        <v>11829</v>
      </c>
      <c r="D10647" t="s">
        <v>11761</v>
      </c>
      <c r="E10647" t="s">
        <v>11773</v>
      </c>
      <c r="F10647" t="s">
        <v>10198</v>
      </c>
      <c r="G10647">
        <v>12</v>
      </c>
      <c r="H10647" t="s">
        <v>10199</v>
      </c>
      <c r="I10647" s="160" t="s">
        <v>4007</v>
      </c>
      <c r="J10647" t="s">
        <v>10200</v>
      </c>
      <c r="K10647" s="160" t="s">
        <v>3997</v>
      </c>
      <c r="L10647" t="s">
        <v>11762</v>
      </c>
    </row>
    <row r="10648" spans="1:12">
      <c r="A10648" s="15">
        <v>2265004033</v>
      </c>
      <c r="B10648" t="s">
        <v>11040</v>
      </c>
      <c r="C10648" t="s">
        <v>11716</v>
      </c>
      <c r="D10648" t="s">
        <v>11761</v>
      </c>
      <c r="E10648" t="s">
        <v>11841</v>
      </c>
      <c r="F10648" t="s">
        <v>10198</v>
      </c>
      <c r="G10648">
        <v>12</v>
      </c>
      <c r="H10648" t="s">
        <v>10199</v>
      </c>
      <c r="I10648" s="160" t="s">
        <v>4007</v>
      </c>
      <c r="J10648" t="s">
        <v>10200</v>
      </c>
      <c r="K10648" s="160" t="s">
        <v>3997</v>
      </c>
      <c r="L10648" t="s">
        <v>11762</v>
      </c>
    </row>
    <row r="10649" spans="1:12">
      <c r="A10649" s="15">
        <v>2265004035</v>
      </c>
      <c r="B10649" t="s">
        <v>11040</v>
      </c>
      <c r="C10649" t="s">
        <v>11716</v>
      </c>
      <c r="D10649" t="s">
        <v>11761</v>
      </c>
      <c r="E10649" t="s">
        <v>11842</v>
      </c>
      <c r="F10649" t="s">
        <v>10198</v>
      </c>
      <c r="G10649">
        <v>12</v>
      </c>
      <c r="H10649" t="s">
        <v>10199</v>
      </c>
      <c r="I10649" s="160" t="s">
        <v>4007</v>
      </c>
      <c r="J10649" t="s">
        <v>10200</v>
      </c>
      <c r="K10649" s="160" t="s">
        <v>3997</v>
      </c>
      <c r="L10649" t="s">
        <v>11762</v>
      </c>
    </row>
    <row r="10650" spans="1:12">
      <c r="A10650" s="15">
        <v>2265004036</v>
      </c>
      <c r="B10650" t="s">
        <v>11040</v>
      </c>
      <c r="C10650" t="s">
        <v>11716</v>
      </c>
      <c r="D10650" t="s">
        <v>11761</v>
      </c>
      <c r="E10650" t="s">
        <v>11843</v>
      </c>
      <c r="F10650" t="s">
        <v>10198</v>
      </c>
      <c r="G10650">
        <v>12</v>
      </c>
      <c r="H10650" t="s">
        <v>10199</v>
      </c>
      <c r="I10650" s="160" t="s">
        <v>4007</v>
      </c>
      <c r="J10650" t="s">
        <v>10200</v>
      </c>
      <c r="K10650" s="160" t="s">
        <v>3997</v>
      </c>
      <c r="L10650" t="s">
        <v>11762</v>
      </c>
    </row>
    <row r="10651" spans="1:12">
      <c r="A10651" s="15">
        <v>2265004040</v>
      </c>
      <c r="B10651" t="s">
        <v>11040</v>
      </c>
      <c r="C10651" t="s">
        <v>11829</v>
      </c>
      <c r="D10651" t="s">
        <v>11761</v>
      </c>
      <c r="E10651" t="s">
        <v>11777</v>
      </c>
      <c r="F10651" t="s">
        <v>10198</v>
      </c>
      <c r="G10651">
        <v>12</v>
      </c>
      <c r="H10651" t="s">
        <v>10199</v>
      </c>
      <c r="I10651" s="160" t="s">
        <v>4007</v>
      </c>
      <c r="J10651" t="s">
        <v>10200</v>
      </c>
      <c r="K10651" s="160" t="s">
        <v>3997</v>
      </c>
      <c r="L10651" t="s">
        <v>11762</v>
      </c>
    </row>
    <row r="10652" spans="1:12">
      <c r="A10652" s="15">
        <v>2265004041</v>
      </c>
      <c r="B10652" t="s">
        <v>11040</v>
      </c>
      <c r="C10652" t="s">
        <v>11829</v>
      </c>
      <c r="D10652" t="s">
        <v>11761</v>
      </c>
      <c r="E10652" t="s">
        <v>11778</v>
      </c>
      <c r="F10652" t="s">
        <v>10198</v>
      </c>
      <c r="G10652">
        <v>12</v>
      </c>
      <c r="H10652" t="s">
        <v>10199</v>
      </c>
      <c r="I10652" s="160" t="s">
        <v>4007</v>
      </c>
      <c r="J10652" t="s">
        <v>10200</v>
      </c>
      <c r="K10652" s="160" t="s">
        <v>3997</v>
      </c>
      <c r="L10652" t="s">
        <v>11762</v>
      </c>
    </row>
    <row r="10653" spans="1:12">
      <c r="A10653" s="15">
        <v>2265004044</v>
      </c>
      <c r="B10653" t="s">
        <v>11040</v>
      </c>
      <c r="C10653" t="s">
        <v>11716</v>
      </c>
      <c r="D10653" t="s">
        <v>11761</v>
      </c>
      <c r="E10653" t="s">
        <v>11844</v>
      </c>
      <c r="F10653" t="s">
        <v>10198</v>
      </c>
      <c r="G10653">
        <v>12</v>
      </c>
      <c r="H10653" t="s">
        <v>10199</v>
      </c>
      <c r="I10653" s="160" t="s">
        <v>4007</v>
      </c>
      <c r="J10653" t="s">
        <v>10200</v>
      </c>
      <c r="K10653" s="160" t="s">
        <v>3997</v>
      </c>
      <c r="L10653" t="s">
        <v>11762</v>
      </c>
    </row>
    <row r="10654" spans="1:12">
      <c r="A10654" s="15">
        <v>2265004045</v>
      </c>
      <c r="B10654" t="s">
        <v>11040</v>
      </c>
      <c r="C10654" t="s">
        <v>11829</v>
      </c>
      <c r="D10654" t="s">
        <v>11761</v>
      </c>
      <c r="E10654" t="s">
        <v>11780</v>
      </c>
      <c r="F10654" t="s">
        <v>10198</v>
      </c>
      <c r="G10654">
        <v>12</v>
      </c>
      <c r="H10654" t="s">
        <v>10199</v>
      </c>
      <c r="I10654" s="160" t="s">
        <v>4007</v>
      </c>
      <c r="J10654" t="s">
        <v>10200</v>
      </c>
      <c r="K10654" s="160" t="s">
        <v>3997</v>
      </c>
      <c r="L10654" t="s">
        <v>11762</v>
      </c>
    </row>
    <row r="10655" spans="1:12">
      <c r="A10655" s="15">
        <v>2265004046</v>
      </c>
      <c r="B10655" t="s">
        <v>11040</v>
      </c>
      <c r="C10655" t="s">
        <v>11829</v>
      </c>
      <c r="D10655" t="s">
        <v>11761</v>
      </c>
      <c r="E10655" t="s">
        <v>11781</v>
      </c>
      <c r="F10655" t="s">
        <v>10198</v>
      </c>
      <c r="G10655">
        <v>12</v>
      </c>
      <c r="H10655" t="s">
        <v>10199</v>
      </c>
      <c r="I10655" s="160" t="s">
        <v>4007</v>
      </c>
      <c r="J10655" t="s">
        <v>10200</v>
      </c>
      <c r="K10655" s="160" t="s">
        <v>3997</v>
      </c>
      <c r="L10655" t="s">
        <v>11762</v>
      </c>
    </row>
    <row r="10656" spans="1:12">
      <c r="A10656" s="15">
        <v>2265004050</v>
      </c>
      <c r="B10656" t="s">
        <v>11040</v>
      </c>
      <c r="C10656" t="s">
        <v>11829</v>
      </c>
      <c r="D10656" t="s">
        <v>11761</v>
      </c>
      <c r="E10656" t="s">
        <v>11782</v>
      </c>
      <c r="F10656" t="s">
        <v>10198</v>
      </c>
      <c r="G10656">
        <v>12</v>
      </c>
      <c r="H10656" t="s">
        <v>10199</v>
      </c>
      <c r="I10656" s="160" t="s">
        <v>4007</v>
      </c>
      <c r="J10656" t="s">
        <v>10200</v>
      </c>
      <c r="K10656" s="160" t="s">
        <v>3997</v>
      </c>
      <c r="L10656" t="s">
        <v>11762</v>
      </c>
    </row>
    <row r="10657" spans="1:12">
      <c r="A10657" s="15">
        <v>2265004051</v>
      </c>
      <c r="B10657" t="s">
        <v>11040</v>
      </c>
      <c r="C10657" t="s">
        <v>11829</v>
      </c>
      <c r="D10657" t="s">
        <v>11761</v>
      </c>
      <c r="E10657" t="s">
        <v>11783</v>
      </c>
      <c r="F10657" t="s">
        <v>10198</v>
      </c>
      <c r="G10657">
        <v>12</v>
      </c>
      <c r="H10657" t="s">
        <v>10199</v>
      </c>
      <c r="I10657" s="160" t="s">
        <v>4007</v>
      </c>
      <c r="J10657" t="s">
        <v>10200</v>
      </c>
      <c r="K10657" s="160" t="s">
        <v>3997</v>
      </c>
      <c r="L10657" t="s">
        <v>11762</v>
      </c>
    </row>
    <row r="10658" spans="1:12">
      <c r="A10658" s="15">
        <v>2265004055</v>
      </c>
      <c r="B10658" t="s">
        <v>11040</v>
      </c>
      <c r="C10658" t="s">
        <v>11829</v>
      </c>
      <c r="D10658" t="s">
        <v>11761</v>
      </c>
      <c r="E10658" t="s">
        <v>11784</v>
      </c>
      <c r="F10658" t="s">
        <v>10198</v>
      </c>
      <c r="G10658">
        <v>12</v>
      </c>
      <c r="H10658" t="s">
        <v>10199</v>
      </c>
      <c r="I10658" s="160" t="s">
        <v>4007</v>
      </c>
      <c r="J10658" t="s">
        <v>10200</v>
      </c>
      <c r="K10658" s="160" t="s">
        <v>3997</v>
      </c>
      <c r="L10658" t="s">
        <v>11762</v>
      </c>
    </row>
    <row r="10659" spans="1:12">
      <c r="A10659" s="15">
        <v>2265004056</v>
      </c>
      <c r="B10659" t="s">
        <v>11040</v>
      </c>
      <c r="C10659" t="s">
        <v>11829</v>
      </c>
      <c r="D10659" t="s">
        <v>11761</v>
      </c>
      <c r="E10659" t="s">
        <v>11785</v>
      </c>
      <c r="F10659" t="s">
        <v>10198</v>
      </c>
      <c r="G10659">
        <v>12</v>
      </c>
      <c r="H10659" t="s">
        <v>10199</v>
      </c>
      <c r="I10659" s="160" t="s">
        <v>4007</v>
      </c>
      <c r="J10659" t="s">
        <v>10200</v>
      </c>
      <c r="K10659" s="160" t="s">
        <v>3997</v>
      </c>
      <c r="L10659" t="s">
        <v>11762</v>
      </c>
    </row>
    <row r="10660" spans="1:12">
      <c r="A10660" s="15">
        <v>2265004060</v>
      </c>
      <c r="B10660" t="s">
        <v>11040</v>
      </c>
      <c r="C10660" t="s">
        <v>11829</v>
      </c>
      <c r="D10660" t="s">
        <v>11761</v>
      </c>
      <c r="E10660" t="s">
        <v>11786</v>
      </c>
      <c r="F10660" t="s">
        <v>10198</v>
      </c>
      <c r="G10660">
        <v>12</v>
      </c>
      <c r="H10660" t="s">
        <v>10199</v>
      </c>
      <c r="I10660" s="160" t="s">
        <v>4007</v>
      </c>
      <c r="J10660" t="s">
        <v>10200</v>
      </c>
      <c r="K10660" s="160" t="s">
        <v>3997</v>
      </c>
      <c r="L10660" t="s">
        <v>11762</v>
      </c>
    </row>
    <row r="10661" spans="1:12">
      <c r="A10661" s="15">
        <v>2265004061</v>
      </c>
      <c r="B10661" t="s">
        <v>11040</v>
      </c>
      <c r="C10661" t="s">
        <v>11829</v>
      </c>
      <c r="D10661" t="s">
        <v>11761</v>
      </c>
      <c r="E10661" t="s">
        <v>11787</v>
      </c>
      <c r="F10661" t="s">
        <v>10198</v>
      </c>
      <c r="G10661">
        <v>12</v>
      </c>
      <c r="H10661" t="s">
        <v>10199</v>
      </c>
      <c r="I10661" s="160" t="s">
        <v>4007</v>
      </c>
      <c r="J10661" t="s">
        <v>10200</v>
      </c>
      <c r="K10661" s="160" t="s">
        <v>3997</v>
      </c>
      <c r="L10661" t="s">
        <v>11762</v>
      </c>
    </row>
    <row r="10662" spans="1:12">
      <c r="A10662" s="15">
        <v>2265004065</v>
      </c>
      <c r="B10662" t="s">
        <v>11040</v>
      </c>
      <c r="C10662" t="s">
        <v>11829</v>
      </c>
      <c r="D10662" t="s">
        <v>11761</v>
      </c>
      <c r="E10662" t="s">
        <v>11788</v>
      </c>
      <c r="F10662" t="s">
        <v>10198</v>
      </c>
      <c r="G10662">
        <v>12</v>
      </c>
      <c r="H10662" t="s">
        <v>10199</v>
      </c>
      <c r="I10662" s="160" t="s">
        <v>4007</v>
      </c>
      <c r="J10662" t="s">
        <v>10200</v>
      </c>
      <c r="K10662" s="160" t="s">
        <v>3997</v>
      </c>
      <c r="L10662" t="s">
        <v>11762</v>
      </c>
    </row>
    <row r="10663" spans="1:12">
      <c r="A10663" s="15">
        <v>2265004066</v>
      </c>
      <c r="B10663" t="s">
        <v>11040</v>
      </c>
      <c r="C10663" t="s">
        <v>11829</v>
      </c>
      <c r="D10663" t="s">
        <v>11761</v>
      </c>
      <c r="E10663" t="s">
        <v>11789</v>
      </c>
      <c r="F10663" t="s">
        <v>10198</v>
      </c>
      <c r="G10663">
        <v>12</v>
      </c>
      <c r="H10663" t="s">
        <v>10199</v>
      </c>
      <c r="I10663" s="160" t="s">
        <v>4007</v>
      </c>
      <c r="J10663" t="s">
        <v>10200</v>
      </c>
      <c r="K10663" s="160" t="s">
        <v>3997</v>
      </c>
      <c r="L10663" t="s">
        <v>11762</v>
      </c>
    </row>
    <row r="10664" spans="1:12">
      <c r="A10664" s="15">
        <v>2265004070</v>
      </c>
      <c r="B10664" t="s">
        <v>11040</v>
      </c>
      <c r="C10664" t="s">
        <v>11829</v>
      </c>
      <c r="D10664" t="s">
        <v>11761</v>
      </c>
      <c r="E10664" t="s">
        <v>11790</v>
      </c>
      <c r="F10664" t="s">
        <v>10198</v>
      </c>
      <c r="G10664">
        <v>12</v>
      </c>
      <c r="H10664" t="s">
        <v>10199</v>
      </c>
      <c r="I10664" s="160" t="s">
        <v>4007</v>
      </c>
      <c r="J10664" t="s">
        <v>10200</v>
      </c>
      <c r="K10664" s="160" t="s">
        <v>3997</v>
      </c>
      <c r="L10664" t="s">
        <v>11762</v>
      </c>
    </row>
    <row r="10665" spans="1:12">
      <c r="A10665" s="15">
        <v>2265004071</v>
      </c>
      <c r="B10665" t="s">
        <v>11040</v>
      </c>
      <c r="C10665" t="s">
        <v>11829</v>
      </c>
      <c r="D10665" t="s">
        <v>11761</v>
      </c>
      <c r="E10665" t="s">
        <v>11791</v>
      </c>
      <c r="F10665" t="s">
        <v>10198</v>
      </c>
      <c r="G10665">
        <v>12</v>
      </c>
      <c r="H10665" t="s">
        <v>10199</v>
      </c>
      <c r="I10665" s="160" t="s">
        <v>4007</v>
      </c>
      <c r="J10665" t="s">
        <v>10200</v>
      </c>
      <c r="K10665" s="160" t="s">
        <v>3997</v>
      </c>
      <c r="L10665" t="s">
        <v>11762</v>
      </c>
    </row>
    <row r="10666" spans="1:12">
      <c r="A10666" s="15">
        <v>2265004075</v>
      </c>
      <c r="B10666" t="s">
        <v>11040</v>
      </c>
      <c r="C10666" t="s">
        <v>11829</v>
      </c>
      <c r="D10666" t="s">
        <v>11761</v>
      </c>
      <c r="E10666" t="s">
        <v>11792</v>
      </c>
      <c r="F10666" t="s">
        <v>10198</v>
      </c>
      <c r="G10666">
        <v>12</v>
      </c>
      <c r="H10666" t="s">
        <v>10199</v>
      </c>
      <c r="I10666" s="160" t="s">
        <v>4007</v>
      </c>
      <c r="J10666" t="s">
        <v>10200</v>
      </c>
      <c r="K10666" s="160" t="s">
        <v>3997</v>
      </c>
      <c r="L10666" t="s">
        <v>11762</v>
      </c>
    </row>
    <row r="10667" spans="1:12">
      <c r="A10667" s="15">
        <v>2265004076</v>
      </c>
      <c r="B10667" t="s">
        <v>11040</v>
      </c>
      <c r="C10667" t="s">
        <v>11829</v>
      </c>
      <c r="D10667" t="s">
        <v>11761</v>
      </c>
      <c r="E10667" t="s">
        <v>11793</v>
      </c>
      <c r="F10667" t="s">
        <v>10198</v>
      </c>
      <c r="G10667">
        <v>12</v>
      </c>
      <c r="H10667" t="s">
        <v>10199</v>
      </c>
      <c r="I10667" s="160" t="s">
        <v>4007</v>
      </c>
      <c r="J10667" t="s">
        <v>10200</v>
      </c>
      <c r="K10667" s="160" t="s">
        <v>3997</v>
      </c>
      <c r="L10667" t="s">
        <v>11762</v>
      </c>
    </row>
    <row r="10668" spans="1:12">
      <c r="A10668" s="15">
        <v>2265005000</v>
      </c>
      <c r="B10668" t="s">
        <v>11040</v>
      </c>
      <c r="C10668" t="s">
        <v>11829</v>
      </c>
      <c r="D10668" t="s">
        <v>11794</v>
      </c>
      <c r="E10668" t="s">
        <v>1004</v>
      </c>
      <c r="F10668" t="s">
        <v>10198</v>
      </c>
      <c r="G10668">
        <v>12</v>
      </c>
      <c r="H10668" t="s">
        <v>10199</v>
      </c>
      <c r="I10668" s="160" t="s">
        <v>4007</v>
      </c>
      <c r="J10668" t="s">
        <v>10200</v>
      </c>
      <c r="K10668" s="160" t="s">
        <v>4069</v>
      </c>
      <c r="L10668" t="s">
        <v>11795</v>
      </c>
    </row>
    <row r="10669" spans="1:12">
      <c r="A10669" s="15">
        <v>2265005010</v>
      </c>
      <c r="B10669" t="s">
        <v>11040</v>
      </c>
      <c r="C10669" t="s">
        <v>11829</v>
      </c>
      <c r="D10669" t="s">
        <v>11794</v>
      </c>
      <c r="E10669" t="s">
        <v>11796</v>
      </c>
      <c r="F10669" t="s">
        <v>10198</v>
      </c>
      <c r="G10669">
        <v>12</v>
      </c>
      <c r="H10669" t="s">
        <v>10199</v>
      </c>
      <c r="I10669" s="160" t="s">
        <v>4007</v>
      </c>
      <c r="J10669" t="s">
        <v>10200</v>
      </c>
      <c r="K10669" s="160" t="s">
        <v>4069</v>
      </c>
      <c r="L10669" t="s">
        <v>11795</v>
      </c>
    </row>
    <row r="10670" spans="1:12">
      <c r="A10670" s="15">
        <v>2265005015</v>
      </c>
      <c r="B10670" t="s">
        <v>11040</v>
      </c>
      <c r="C10670" t="s">
        <v>11829</v>
      </c>
      <c r="D10670" t="s">
        <v>11794</v>
      </c>
      <c r="E10670" t="s">
        <v>11797</v>
      </c>
      <c r="F10670" t="s">
        <v>10198</v>
      </c>
      <c r="G10670">
        <v>12</v>
      </c>
      <c r="H10670" t="s">
        <v>10199</v>
      </c>
      <c r="I10670" s="160" t="s">
        <v>4007</v>
      </c>
      <c r="J10670" t="s">
        <v>10200</v>
      </c>
      <c r="K10670" s="160" t="s">
        <v>4069</v>
      </c>
      <c r="L10670" t="s">
        <v>11795</v>
      </c>
    </row>
    <row r="10671" spans="1:12">
      <c r="A10671" s="15">
        <v>2265005020</v>
      </c>
      <c r="B10671" t="s">
        <v>11040</v>
      </c>
      <c r="C10671" t="s">
        <v>11829</v>
      </c>
      <c r="D10671" t="s">
        <v>11794</v>
      </c>
      <c r="E10671" t="s">
        <v>11798</v>
      </c>
      <c r="F10671" t="s">
        <v>10198</v>
      </c>
      <c r="G10671">
        <v>12</v>
      </c>
      <c r="H10671" t="s">
        <v>10199</v>
      </c>
      <c r="I10671" s="160" t="s">
        <v>4007</v>
      </c>
      <c r="J10671" t="s">
        <v>10200</v>
      </c>
      <c r="K10671" s="160" t="s">
        <v>4069</v>
      </c>
      <c r="L10671" t="s">
        <v>11795</v>
      </c>
    </row>
    <row r="10672" spans="1:12">
      <c r="A10672" s="15">
        <v>2265005022</v>
      </c>
      <c r="B10672" t="s">
        <v>11040</v>
      </c>
      <c r="C10672" t="s">
        <v>11716</v>
      </c>
      <c r="D10672" t="s">
        <v>11794</v>
      </c>
      <c r="E10672" t="s">
        <v>11845</v>
      </c>
      <c r="F10672" t="s">
        <v>10198</v>
      </c>
      <c r="G10672">
        <v>12</v>
      </c>
      <c r="H10672" t="s">
        <v>10199</v>
      </c>
      <c r="I10672" s="160" t="s">
        <v>4007</v>
      </c>
      <c r="J10672" t="s">
        <v>10200</v>
      </c>
      <c r="K10672" s="160" t="s">
        <v>4069</v>
      </c>
      <c r="L10672" t="s">
        <v>11795</v>
      </c>
    </row>
    <row r="10673" spans="1:12">
      <c r="A10673" s="15">
        <v>2265005025</v>
      </c>
      <c r="B10673" t="s">
        <v>11040</v>
      </c>
      <c r="C10673" t="s">
        <v>11829</v>
      </c>
      <c r="D10673" t="s">
        <v>11794</v>
      </c>
      <c r="E10673" t="s">
        <v>11800</v>
      </c>
      <c r="F10673" t="s">
        <v>10198</v>
      </c>
      <c r="G10673">
        <v>12</v>
      </c>
      <c r="H10673" t="s">
        <v>10199</v>
      </c>
      <c r="I10673" s="160" t="s">
        <v>4007</v>
      </c>
      <c r="J10673" t="s">
        <v>10200</v>
      </c>
      <c r="K10673" s="160" t="s">
        <v>4069</v>
      </c>
      <c r="L10673" t="s">
        <v>11795</v>
      </c>
    </row>
    <row r="10674" spans="1:12">
      <c r="A10674" s="15">
        <v>2265005030</v>
      </c>
      <c r="B10674" t="s">
        <v>11040</v>
      </c>
      <c r="C10674" t="s">
        <v>11829</v>
      </c>
      <c r="D10674" t="s">
        <v>11794</v>
      </c>
      <c r="E10674" t="s">
        <v>11801</v>
      </c>
      <c r="F10674" t="s">
        <v>10198</v>
      </c>
      <c r="G10674">
        <v>12</v>
      </c>
      <c r="H10674" t="s">
        <v>10199</v>
      </c>
      <c r="I10674" s="160" t="s">
        <v>4007</v>
      </c>
      <c r="J10674" t="s">
        <v>10200</v>
      </c>
      <c r="K10674" s="160" t="s">
        <v>4069</v>
      </c>
      <c r="L10674" t="s">
        <v>11795</v>
      </c>
    </row>
    <row r="10675" spans="1:12">
      <c r="A10675" s="15">
        <v>2265005035</v>
      </c>
      <c r="B10675" t="s">
        <v>11040</v>
      </c>
      <c r="C10675" t="s">
        <v>11829</v>
      </c>
      <c r="D10675" t="s">
        <v>11794</v>
      </c>
      <c r="E10675" t="s">
        <v>11802</v>
      </c>
      <c r="F10675" t="s">
        <v>10198</v>
      </c>
      <c r="G10675">
        <v>12</v>
      </c>
      <c r="H10675" t="s">
        <v>10199</v>
      </c>
      <c r="I10675" s="160" t="s">
        <v>4007</v>
      </c>
      <c r="J10675" t="s">
        <v>10200</v>
      </c>
      <c r="K10675" s="160" t="s">
        <v>4069</v>
      </c>
      <c r="L10675" t="s">
        <v>11795</v>
      </c>
    </row>
    <row r="10676" spans="1:12">
      <c r="A10676" s="15">
        <v>2265005040</v>
      </c>
      <c r="B10676" t="s">
        <v>11040</v>
      </c>
      <c r="C10676" t="s">
        <v>11829</v>
      </c>
      <c r="D10676" t="s">
        <v>11794</v>
      </c>
      <c r="E10676" t="s">
        <v>11803</v>
      </c>
      <c r="F10676" t="s">
        <v>10198</v>
      </c>
      <c r="G10676">
        <v>12</v>
      </c>
      <c r="H10676" t="s">
        <v>10199</v>
      </c>
      <c r="I10676" s="160" t="s">
        <v>4007</v>
      </c>
      <c r="J10676" t="s">
        <v>10200</v>
      </c>
      <c r="K10676" s="160" t="s">
        <v>4069</v>
      </c>
      <c r="L10676" t="s">
        <v>11795</v>
      </c>
    </row>
    <row r="10677" spans="1:12">
      <c r="A10677" s="15">
        <v>2265005045</v>
      </c>
      <c r="B10677" t="s">
        <v>11040</v>
      </c>
      <c r="C10677" t="s">
        <v>11829</v>
      </c>
      <c r="D10677" t="s">
        <v>11794</v>
      </c>
      <c r="E10677" t="s">
        <v>11804</v>
      </c>
      <c r="F10677" t="s">
        <v>10198</v>
      </c>
      <c r="G10677">
        <v>12</v>
      </c>
      <c r="H10677" t="s">
        <v>10199</v>
      </c>
      <c r="I10677" s="160" t="s">
        <v>4007</v>
      </c>
      <c r="J10677" t="s">
        <v>10200</v>
      </c>
      <c r="K10677" s="160" t="s">
        <v>4069</v>
      </c>
      <c r="L10677" t="s">
        <v>11795</v>
      </c>
    </row>
    <row r="10678" spans="1:12">
      <c r="A10678" s="15">
        <v>2265005050</v>
      </c>
      <c r="B10678" t="s">
        <v>11040</v>
      </c>
      <c r="C10678" t="s">
        <v>11829</v>
      </c>
      <c r="D10678" t="s">
        <v>11794</v>
      </c>
      <c r="E10678" t="s">
        <v>11805</v>
      </c>
      <c r="F10678" t="s">
        <v>10198</v>
      </c>
      <c r="G10678">
        <v>12</v>
      </c>
      <c r="H10678" t="s">
        <v>10199</v>
      </c>
      <c r="I10678" s="160" t="s">
        <v>4007</v>
      </c>
      <c r="J10678" t="s">
        <v>10200</v>
      </c>
      <c r="K10678" s="160" t="s">
        <v>4069</v>
      </c>
      <c r="L10678" t="s">
        <v>11795</v>
      </c>
    </row>
    <row r="10679" spans="1:12">
      <c r="A10679" s="15">
        <v>2265005055</v>
      </c>
      <c r="B10679" t="s">
        <v>11040</v>
      </c>
      <c r="C10679" t="s">
        <v>11829</v>
      </c>
      <c r="D10679" t="s">
        <v>11794</v>
      </c>
      <c r="E10679" t="s">
        <v>11806</v>
      </c>
      <c r="F10679" t="s">
        <v>10198</v>
      </c>
      <c r="G10679">
        <v>12</v>
      </c>
      <c r="H10679" t="s">
        <v>10199</v>
      </c>
      <c r="I10679" s="160" t="s">
        <v>4007</v>
      </c>
      <c r="J10679" t="s">
        <v>10200</v>
      </c>
      <c r="K10679" s="160" t="s">
        <v>4069</v>
      </c>
      <c r="L10679" t="s">
        <v>11795</v>
      </c>
    </row>
    <row r="10680" spans="1:12">
      <c r="A10680" s="15">
        <v>2265005060</v>
      </c>
      <c r="B10680" t="s">
        <v>11040</v>
      </c>
      <c r="C10680" t="s">
        <v>11829</v>
      </c>
      <c r="D10680" t="s">
        <v>11794</v>
      </c>
      <c r="E10680" t="s">
        <v>11807</v>
      </c>
      <c r="F10680" t="s">
        <v>10198</v>
      </c>
      <c r="G10680">
        <v>12</v>
      </c>
      <c r="H10680" t="s">
        <v>10199</v>
      </c>
      <c r="I10680" s="160" t="s">
        <v>4007</v>
      </c>
      <c r="J10680" t="s">
        <v>10200</v>
      </c>
      <c r="K10680" s="160" t="s">
        <v>4069</v>
      </c>
      <c r="L10680" t="s">
        <v>11795</v>
      </c>
    </row>
    <row r="10681" spans="1:12">
      <c r="A10681" s="15">
        <v>2265006000</v>
      </c>
      <c r="B10681" t="s">
        <v>11040</v>
      </c>
      <c r="C10681" t="s">
        <v>11829</v>
      </c>
      <c r="D10681" t="s">
        <v>11808</v>
      </c>
      <c r="E10681" t="s">
        <v>1004</v>
      </c>
      <c r="F10681" t="s">
        <v>10198</v>
      </c>
      <c r="G10681">
        <v>12</v>
      </c>
      <c r="H10681" t="s">
        <v>10199</v>
      </c>
      <c r="I10681" s="160" t="s">
        <v>4007</v>
      </c>
      <c r="J10681" t="s">
        <v>10200</v>
      </c>
      <c r="K10681" s="160" t="s">
        <v>4198</v>
      </c>
      <c r="L10681" t="s">
        <v>11809</v>
      </c>
    </row>
    <row r="10682" spans="1:12">
      <c r="A10682" s="15">
        <v>2265006005</v>
      </c>
      <c r="B10682" t="s">
        <v>11040</v>
      </c>
      <c r="C10682" t="s">
        <v>11829</v>
      </c>
      <c r="D10682" t="s">
        <v>11808</v>
      </c>
      <c r="E10682" t="s">
        <v>11810</v>
      </c>
      <c r="F10682" t="s">
        <v>10198</v>
      </c>
      <c r="G10682">
        <v>12</v>
      </c>
      <c r="H10682" t="s">
        <v>10199</v>
      </c>
      <c r="I10682" s="160" t="s">
        <v>4007</v>
      </c>
      <c r="J10682" t="s">
        <v>10200</v>
      </c>
      <c r="K10682" s="160" t="s">
        <v>4198</v>
      </c>
      <c r="L10682" t="s">
        <v>11809</v>
      </c>
    </row>
    <row r="10683" spans="1:12">
      <c r="A10683" s="15">
        <v>2265006010</v>
      </c>
      <c r="B10683" t="s">
        <v>11040</v>
      </c>
      <c r="C10683" t="s">
        <v>11829</v>
      </c>
      <c r="D10683" t="s">
        <v>11808</v>
      </c>
      <c r="E10683" t="s">
        <v>11811</v>
      </c>
      <c r="F10683" t="s">
        <v>10198</v>
      </c>
      <c r="G10683">
        <v>12</v>
      </c>
      <c r="H10683" t="s">
        <v>10199</v>
      </c>
      <c r="I10683" s="160" t="s">
        <v>4007</v>
      </c>
      <c r="J10683" t="s">
        <v>10200</v>
      </c>
      <c r="K10683" s="160" t="s">
        <v>4198</v>
      </c>
      <c r="L10683" t="s">
        <v>11809</v>
      </c>
    </row>
    <row r="10684" spans="1:12">
      <c r="A10684" s="15">
        <v>2265006015</v>
      </c>
      <c r="B10684" t="s">
        <v>11040</v>
      </c>
      <c r="C10684" t="s">
        <v>11829</v>
      </c>
      <c r="D10684" t="s">
        <v>11808</v>
      </c>
      <c r="E10684" t="s">
        <v>11812</v>
      </c>
      <c r="F10684" t="s">
        <v>10198</v>
      </c>
      <c r="G10684">
        <v>12</v>
      </c>
      <c r="H10684" t="s">
        <v>10199</v>
      </c>
      <c r="I10684" s="160" t="s">
        <v>4007</v>
      </c>
      <c r="J10684" t="s">
        <v>10200</v>
      </c>
      <c r="K10684" s="160" t="s">
        <v>4198</v>
      </c>
      <c r="L10684" t="s">
        <v>11809</v>
      </c>
    </row>
    <row r="10685" spans="1:12">
      <c r="A10685" s="15">
        <v>2265006020</v>
      </c>
      <c r="B10685" t="s">
        <v>11040</v>
      </c>
      <c r="C10685" t="s">
        <v>11829</v>
      </c>
      <c r="D10685" t="s">
        <v>11808</v>
      </c>
      <c r="E10685" t="s">
        <v>11813</v>
      </c>
      <c r="F10685" t="s">
        <v>10198</v>
      </c>
      <c r="G10685">
        <v>12</v>
      </c>
      <c r="H10685" t="s">
        <v>10199</v>
      </c>
      <c r="I10685" s="160" t="s">
        <v>4007</v>
      </c>
      <c r="J10685" t="s">
        <v>10200</v>
      </c>
      <c r="K10685" s="160" t="s">
        <v>4198</v>
      </c>
      <c r="L10685" t="s">
        <v>11809</v>
      </c>
    </row>
    <row r="10686" spans="1:12">
      <c r="A10686" s="15">
        <v>2265006022</v>
      </c>
      <c r="B10686" t="s">
        <v>11040</v>
      </c>
      <c r="C10686" t="s">
        <v>11716</v>
      </c>
      <c r="D10686" t="s">
        <v>11808</v>
      </c>
      <c r="E10686" t="s">
        <v>11846</v>
      </c>
      <c r="F10686" t="s">
        <v>10198</v>
      </c>
      <c r="G10686">
        <v>12</v>
      </c>
      <c r="H10686" t="s">
        <v>10199</v>
      </c>
      <c r="I10686" s="160" t="s">
        <v>4007</v>
      </c>
      <c r="J10686" t="s">
        <v>10200</v>
      </c>
      <c r="K10686" s="160" t="s">
        <v>4198</v>
      </c>
      <c r="L10686" t="s">
        <v>11809</v>
      </c>
    </row>
    <row r="10687" spans="1:12">
      <c r="A10687" s="15">
        <v>2265006025</v>
      </c>
      <c r="B10687" t="s">
        <v>11040</v>
      </c>
      <c r="C10687" t="s">
        <v>11829</v>
      </c>
      <c r="D10687" t="s">
        <v>11808</v>
      </c>
      <c r="E10687" t="s">
        <v>11815</v>
      </c>
      <c r="F10687" t="s">
        <v>10198</v>
      </c>
      <c r="G10687">
        <v>12</v>
      </c>
      <c r="H10687" t="s">
        <v>10199</v>
      </c>
      <c r="I10687" s="160" t="s">
        <v>4007</v>
      </c>
      <c r="J10687" t="s">
        <v>10200</v>
      </c>
      <c r="K10687" s="160" t="s">
        <v>4198</v>
      </c>
      <c r="L10687" t="s">
        <v>11809</v>
      </c>
    </row>
    <row r="10688" spans="1:12">
      <c r="A10688" s="15">
        <v>2265006030</v>
      </c>
      <c r="B10688" t="s">
        <v>11040</v>
      </c>
      <c r="C10688" t="s">
        <v>11829</v>
      </c>
      <c r="D10688" t="s">
        <v>11808</v>
      </c>
      <c r="E10688" t="s">
        <v>11816</v>
      </c>
      <c r="F10688" t="s">
        <v>10198</v>
      </c>
      <c r="G10688">
        <v>12</v>
      </c>
      <c r="H10688" t="s">
        <v>10199</v>
      </c>
      <c r="I10688" s="160" t="s">
        <v>4007</v>
      </c>
      <c r="J10688" t="s">
        <v>10200</v>
      </c>
      <c r="K10688" s="160" t="s">
        <v>4198</v>
      </c>
      <c r="L10688" t="s">
        <v>11809</v>
      </c>
    </row>
    <row r="10689" spans="1:12">
      <c r="A10689" s="15">
        <v>2265006035</v>
      </c>
      <c r="B10689" t="s">
        <v>11040</v>
      </c>
      <c r="C10689" t="s">
        <v>11829</v>
      </c>
      <c r="D10689" t="s">
        <v>11808</v>
      </c>
      <c r="E10689" t="s">
        <v>11805</v>
      </c>
      <c r="F10689" t="s">
        <v>10198</v>
      </c>
      <c r="G10689">
        <v>12</v>
      </c>
      <c r="H10689" t="s">
        <v>10199</v>
      </c>
      <c r="I10689" s="160" t="s">
        <v>4007</v>
      </c>
      <c r="J10689" t="s">
        <v>10200</v>
      </c>
      <c r="K10689" s="160" t="s">
        <v>4198</v>
      </c>
      <c r="L10689" t="s">
        <v>11809</v>
      </c>
    </row>
    <row r="10690" spans="1:12">
      <c r="A10690" s="15">
        <v>2265007000</v>
      </c>
      <c r="B10690" t="s">
        <v>11040</v>
      </c>
      <c r="C10690" t="s">
        <v>11829</v>
      </c>
      <c r="D10690" t="s">
        <v>11817</v>
      </c>
      <c r="E10690" t="s">
        <v>1004</v>
      </c>
      <c r="F10690" t="s">
        <v>10198</v>
      </c>
      <c r="G10690">
        <v>12</v>
      </c>
      <c r="H10690" t="s">
        <v>10199</v>
      </c>
      <c r="I10690" s="160" t="s">
        <v>4007</v>
      </c>
      <c r="J10690" t="s">
        <v>10200</v>
      </c>
      <c r="K10690" s="160" t="s">
        <v>4076</v>
      </c>
      <c r="L10690" t="s">
        <v>1930</v>
      </c>
    </row>
    <row r="10691" spans="1:12">
      <c r="A10691" s="15">
        <v>2265007005</v>
      </c>
      <c r="B10691" t="s">
        <v>11040</v>
      </c>
      <c r="C10691" t="s">
        <v>11829</v>
      </c>
      <c r="D10691" t="s">
        <v>11817</v>
      </c>
      <c r="E10691" t="s">
        <v>11818</v>
      </c>
      <c r="F10691" t="s">
        <v>10198</v>
      </c>
      <c r="G10691">
        <v>12</v>
      </c>
      <c r="H10691" t="s">
        <v>10199</v>
      </c>
      <c r="I10691" s="160" t="s">
        <v>4007</v>
      </c>
      <c r="J10691" t="s">
        <v>10200</v>
      </c>
      <c r="K10691" s="160" t="s">
        <v>4076</v>
      </c>
      <c r="L10691" t="s">
        <v>1930</v>
      </c>
    </row>
    <row r="10692" spans="1:12">
      <c r="A10692" s="15">
        <v>2265007010</v>
      </c>
      <c r="B10692" t="s">
        <v>11040</v>
      </c>
      <c r="C10692" t="s">
        <v>11829</v>
      </c>
      <c r="D10692" t="s">
        <v>11817</v>
      </c>
      <c r="E10692" t="s">
        <v>11819</v>
      </c>
      <c r="F10692" t="s">
        <v>10198</v>
      </c>
      <c r="G10692">
        <v>12</v>
      </c>
      <c r="H10692" t="s">
        <v>10199</v>
      </c>
      <c r="I10692" s="160" t="s">
        <v>4007</v>
      </c>
      <c r="J10692" t="s">
        <v>10200</v>
      </c>
      <c r="K10692" s="160" t="s">
        <v>4076</v>
      </c>
      <c r="L10692" t="s">
        <v>1930</v>
      </c>
    </row>
    <row r="10693" spans="1:12">
      <c r="A10693" s="15">
        <v>2265007015</v>
      </c>
      <c r="B10693" t="s">
        <v>11040</v>
      </c>
      <c r="C10693" t="s">
        <v>11829</v>
      </c>
      <c r="D10693" t="s">
        <v>11817</v>
      </c>
      <c r="E10693" t="s">
        <v>11820</v>
      </c>
      <c r="F10693" t="s">
        <v>10198</v>
      </c>
      <c r="G10693">
        <v>12</v>
      </c>
      <c r="H10693" t="s">
        <v>10199</v>
      </c>
      <c r="I10693" s="160" t="s">
        <v>4007</v>
      </c>
      <c r="J10693" t="s">
        <v>10200</v>
      </c>
      <c r="K10693" s="160" t="s">
        <v>4076</v>
      </c>
      <c r="L10693" t="s">
        <v>1930</v>
      </c>
    </row>
    <row r="10694" spans="1:12">
      <c r="A10694" s="15">
        <v>2265007020</v>
      </c>
      <c r="B10694" t="s">
        <v>11040</v>
      </c>
      <c r="C10694" t="s">
        <v>11829</v>
      </c>
      <c r="D10694" t="s">
        <v>11817</v>
      </c>
      <c r="E10694" t="s">
        <v>11821</v>
      </c>
      <c r="F10694" t="s">
        <v>10198</v>
      </c>
      <c r="G10694">
        <v>12</v>
      </c>
      <c r="H10694" t="s">
        <v>10199</v>
      </c>
      <c r="I10694" s="160" t="s">
        <v>4007</v>
      </c>
      <c r="J10694" t="s">
        <v>10200</v>
      </c>
      <c r="K10694" s="160" t="s">
        <v>4076</v>
      </c>
      <c r="L10694" t="s">
        <v>1930</v>
      </c>
    </row>
    <row r="10695" spans="1:12">
      <c r="A10695" s="15">
        <v>2265007022</v>
      </c>
      <c r="B10695" t="s">
        <v>11040</v>
      </c>
      <c r="C10695" t="s">
        <v>11716</v>
      </c>
      <c r="D10695" t="s">
        <v>11817</v>
      </c>
      <c r="E10695" t="s">
        <v>11847</v>
      </c>
      <c r="F10695" t="s">
        <v>10198</v>
      </c>
      <c r="G10695">
        <v>12</v>
      </c>
      <c r="H10695" t="s">
        <v>10199</v>
      </c>
      <c r="I10695" s="160" t="s">
        <v>4007</v>
      </c>
      <c r="J10695" t="s">
        <v>10200</v>
      </c>
      <c r="K10695" s="160" t="s">
        <v>4076</v>
      </c>
      <c r="L10695" t="s">
        <v>1930</v>
      </c>
    </row>
    <row r="10696" spans="1:12">
      <c r="A10696" s="15">
        <v>2265008000</v>
      </c>
      <c r="B10696" t="s">
        <v>11040</v>
      </c>
      <c r="C10696" t="s">
        <v>11829</v>
      </c>
      <c r="D10696" t="s">
        <v>11823</v>
      </c>
      <c r="E10696" t="s">
        <v>5362</v>
      </c>
      <c r="F10696" t="s">
        <v>10198</v>
      </c>
      <c r="G10696">
        <v>12</v>
      </c>
      <c r="H10696" t="s">
        <v>10199</v>
      </c>
      <c r="I10696" s="160" t="s">
        <v>4007</v>
      </c>
      <c r="J10696" t="s">
        <v>10200</v>
      </c>
      <c r="K10696" s="160" t="s">
        <v>4005</v>
      </c>
      <c r="L10696" t="s">
        <v>11824</v>
      </c>
    </row>
    <row r="10697" spans="1:12">
      <c r="A10697" s="15">
        <v>2265008005</v>
      </c>
      <c r="B10697" t="s">
        <v>11040</v>
      </c>
      <c r="C10697" t="s">
        <v>11716</v>
      </c>
      <c r="D10697" t="s">
        <v>11823</v>
      </c>
      <c r="E10697" t="s">
        <v>11848</v>
      </c>
      <c r="F10697" t="s">
        <v>10198</v>
      </c>
      <c r="G10697">
        <v>12</v>
      </c>
      <c r="H10697" t="s">
        <v>10199</v>
      </c>
      <c r="I10697" s="160" t="s">
        <v>4007</v>
      </c>
      <c r="J10697" t="s">
        <v>10200</v>
      </c>
      <c r="K10697" s="160" t="s">
        <v>4005</v>
      </c>
      <c r="L10697" t="s">
        <v>11824</v>
      </c>
    </row>
    <row r="10698" spans="1:12">
      <c r="A10698" s="15">
        <v>2265008010</v>
      </c>
      <c r="B10698" t="s">
        <v>11040</v>
      </c>
      <c r="C10698" t="s">
        <v>11829</v>
      </c>
      <c r="D10698" t="s">
        <v>11823</v>
      </c>
      <c r="E10698" t="s">
        <v>11760</v>
      </c>
      <c r="F10698" t="s">
        <v>10198</v>
      </c>
      <c r="G10698">
        <v>12</v>
      </c>
      <c r="H10698" t="s">
        <v>10199</v>
      </c>
      <c r="I10698" s="160" t="s">
        <v>4007</v>
      </c>
      <c r="J10698" t="s">
        <v>10200</v>
      </c>
      <c r="K10698" s="160" t="s">
        <v>4005</v>
      </c>
      <c r="L10698" t="s">
        <v>11824</v>
      </c>
    </row>
    <row r="10699" spans="1:12">
      <c r="A10699" s="15">
        <v>2265009000</v>
      </c>
      <c r="B10699" t="s">
        <v>11040</v>
      </c>
      <c r="C10699" t="s">
        <v>11829</v>
      </c>
      <c r="D10699" t="s">
        <v>11826</v>
      </c>
      <c r="E10699" t="s">
        <v>5362</v>
      </c>
      <c r="F10699" t="s">
        <v>10198</v>
      </c>
      <c r="G10699">
        <v>12</v>
      </c>
      <c r="H10699" t="s">
        <v>10199</v>
      </c>
      <c r="I10699" s="160" t="s">
        <v>4007</v>
      </c>
      <c r="J10699" t="s">
        <v>10200</v>
      </c>
      <c r="K10699" s="160" t="s">
        <v>4009</v>
      </c>
      <c r="L10699" t="s">
        <v>1779</v>
      </c>
    </row>
    <row r="10700" spans="1:12">
      <c r="A10700" s="15">
        <v>2265009010</v>
      </c>
      <c r="B10700" t="s">
        <v>11040</v>
      </c>
      <c r="C10700" t="s">
        <v>11829</v>
      </c>
      <c r="D10700" t="s">
        <v>11826</v>
      </c>
      <c r="E10700" t="s">
        <v>11827</v>
      </c>
      <c r="F10700" t="s">
        <v>10198</v>
      </c>
      <c r="G10700">
        <v>12</v>
      </c>
      <c r="H10700" t="s">
        <v>10199</v>
      </c>
      <c r="I10700" s="160" t="s">
        <v>4007</v>
      </c>
      <c r="J10700" t="s">
        <v>10200</v>
      </c>
      <c r="K10700" s="160" t="s">
        <v>4009</v>
      </c>
      <c r="L10700" t="s">
        <v>1779</v>
      </c>
    </row>
    <row r="10701" spans="1:12">
      <c r="A10701" s="15">
        <v>2265010000</v>
      </c>
      <c r="B10701" t="s">
        <v>11040</v>
      </c>
      <c r="C10701" t="s">
        <v>11829</v>
      </c>
      <c r="D10701" t="s">
        <v>10196</v>
      </c>
      <c r="E10701" t="s">
        <v>5362</v>
      </c>
      <c r="F10701" t="s">
        <v>10198</v>
      </c>
      <c r="G10701">
        <v>12</v>
      </c>
      <c r="H10701" t="s">
        <v>10199</v>
      </c>
      <c r="I10701" s="160" t="s">
        <v>4007</v>
      </c>
      <c r="J10701" t="s">
        <v>10200</v>
      </c>
      <c r="K10701" s="160" t="s">
        <v>3995</v>
      </c>
      <c r="L10701" t="s">
        <v>5236</v>
      </c>
    </row>
    <row r="10702" spans="1:12">
      <c r="A10702" s="15">
        <v>2265010010</v>
      </c>
      <c r="B10702" t="s">
        <v>11040</v>
      </c>
      <c r="C10702" t="s">
        <v>11716</v>
      </c>
      <c r="D10702" t="s">
        <v>10196</v>
      </c>
      <c r="E10702" t="s">
        <v>11849</v>
      </c>
      <c r="F10702" t="s">
        <v>10198</v>
      </c>
      <c r="G10702">
        <v>12</v>
      </c>
      <c r="H10702" t="s">
        <v>10199</v>
      </c>
      <c r="I10702" s="160" t="s">
        <v>4007</v>
      </c>
      <c r="J10702" t="s">
        <v>10200</v>
      </c>
      <c r="K10702" s="160" t="s">
        <v>3995</v>
      </c>
      <c r="L10702" t="s">
        <v>5236</v>
      </c>
    </row>
    <row r="10703" spans="1:12">
      <c r="A10703" s="15">
        <v>2267000000</v>
      </c>
      <c r="B10703" t="s">
        <v>11040</v>
      </c>
      <c r="C10703" t="s">
        <v>10121</v>
      </c>
      <c r="D10703" t="s">
        <v>11850</v>
      </c>
      <c r="E10703" t="s">
        <v>5362</v>
      </c>
      <c r="F10703" t="s">
        <v>10209</v>
      </c>
      <c r="G10703">
        <v>12</v>
      </c>
      <c r="H10703" t="s">
        <v>10199</v>
      </c>
      <c r="I10703" s="160" t="s">
        <v>4198</v>
      </c>
      <c r="J10703" t="s">
        <v>3999</v>
      </c>
      <c r="K10703" s="160" t="s">
        <v>4007</v>
      </c>
      <c r="L10703" t="s">
        <v>8897</v>
      </c>
    </row>
    <row r="10704" spans="1:12">
      <c r="A10704" s="15">
        <v>2267001000</v>
      </c>
      <c r="B10704" t="s">
        <v>11040</v>
      </c>
      <c r="C10704" t="s">
        <v>10121</v>
      </c>
      <c r="D10704" t="s">
        <v>11713</v>
      </c>
      <c r="E10704" t="s">
        <v>5362</v>
      </c>
      <c r="F10704" t="s">
        <v>10209</v>
      </c>
      <c r="G10704">
        <v>12</v>
      </c>
      <c r="H10704" t="s">
        <v>10199</v>
      </c>
      <c r="I10704" s="160" t="s">
        <v>4198</v>
      </c>
      <c r="J10704" t="s">
        <v>3999</v>
      </c>
      <c r="K10704" s="160" t="s">
        <v>4007</v>
      </c>
      <c r="L10704" t="s">
        <v>8897</v>
      </c>
    </row>
    <row r="10705" spans="1:12">
      <c r="A10705" s="15">
        <v>2267001010</v>
      </c>
      <c r="B10705" t="s">
        <v>11040</v>
      </c>
      <c r="C10705" t="s">
        <v>10121</v>
      </c>
      <c r="D10705" t="s">
        <v>11713</v>
      </c>
      <c r="E10705" t="s">
        <v>11715</v>
      </c>
      <c r="F10705" t="s">
        <v>10209</v>
      </c>
      <c r="G10705">
        <v>12</v>
      </c>
      <c r="H10705" t="s">
        <v>10199</v>
      </c>
      <c r="I10705" s="160" t="s">
        <v>4198</v>
      </c>
      <c r="J10705" t="s">
        <v>3999</v>
      </c>
      <c r="K10705" s="160" t="s">
        <v>4007</v>
      </c>
      <c r="L10705" t="s">
        <v>8897</v>
      </c>
    </row>
    <row r="10706" spans="1:12">
      <c r="A10706" s="15">
        <v>2267001020</v>
      </c>
      <c r="B10706" t="s">
        <v>11040</v>
      </c>
      <c r="C10706" t="s">
        <v>10121</v>
      </c>
      <c r="D10706" t="s">
        <v>11713</v>
      </c>
      <c r="E10706" t="s">
        <v>11831</v>
      </c>
      <c r="F10706" t="s">
        <v>10209</v>
      </c>
      <c r="G10706">
        <v>12</v>
      </c>
      <c r="H10706" t="s">
        <v>10199</v>
      </c>
      <c r="I10706" s="160" t="s">
        <v>4198</v>
      </c>
      <c r="J10706" t="s">
        <v>3999</v>
      </c>
      <c r="K10706" s="160" t="s">
        <v>4007</v>
      </c>
      <c r="L10706" t="s">
        <v>8897</v>
      </c>
    </row>
    <row r="10707" spans="1:12">
      <c r="A10707" s="15">
        <v>2267001030</v>
      </c>
      <c r="B10707" t="s">
        <v>11040</v>
      </c>
      <c r="C10707" t="s">
        <v>10121</v>
      </c>
      <c r="D10707" t="s">
        <v>11713</v>
      </c>
      <c r="E10707" t="s">
        <v>11719</v>
      </c>
      <c r="F10707" t="s">
        <v>10209</v>
      </c>
      <c r="G10707">
        <v>12</v>
      </c>
      <c r="H10707" t="s">
        <v>10199</v>
      </c>
      <c r="I10707" s="160" t="s">
        <v>4198</v>
      </c>
      <c r="J10707" t="s">
        <v>3999</v>
      </c>
      <c r="K10707" s="160" t="s">
        <v>4007</v>
      </c>
      <c r="L10707" t="s">
        <v>8897</v>
      </c>
    </row>
    <row r="10708" spans="1:12">
      <c r="A10708" s="15">
        <v>2267001040</v>
      </c>
      <c r="B10708" t="s">
        <v>11040</v>
      </c>
      <c r="C10708" t="s">
        <v>10121</v>
      </c>
      <c r="D10708" t="s">
        <v>11713</v>
      </c>
      <c r="E10708" t="s">
        <v>11720</v>
      </c>
      <c r="F10708" t="s">
        <v>10209</v>
      </c>
      <c r="G10708">
        <v>12</v>
      </c>
      <c r="H10708" t="s">
        <v>10199</v>
      </c>
      <c r="I10708" s="160" t="s">
        <v>4198</v>
      </c>
      <c r="J10708" t="s">
        <v>3999</v>
      </c>
      <c r="K10708" s="160" t="s">
        <v>4007</v>
      </c>
      <c r="L10708" t="s">
        <v>8897</v>
      </c>
    </row>
    <row r="10709" spans="1:12">
      <c r="A10709" s="15">
        <v>2267001050</v>
      </c>
      <c r="B10709" t="s">
        <v>11040</v>
      </c>
      <c r="C10709" t="s">
        <v>10121</v>
      </c>
      <c r="D10709" t="s">
        <v>11713</v>
      </c>
      <c r="E10709" t="s">
        <v>11721</v>
      </c>
      <c r="F10709" t="s">
        <v>10209</v>
      </c>
      <c r="G10709">
        <v>12</v>
      </c>
      <c r="H10709" t="s">
        <v>10199</v>
      </c>
      <c r="I10709" s="160" t="s">
        <v>4198</v>
      </c>
      <c r="J10709" t="s">
        <v>3999</v>
      </c>
      <c r="K10709" s="160" t="s">
        <v>4007</v>
      </c>
      <c r="L10709" t="s">
        <v>8897</v>
      </c>
    </row>
    <row r="10710" spans="1:12">
      <c r="A10710" s="15">
        <v>2267001060</v>
      </c>
      <c r="B10710" t="s">
        <v>11040</v>
      </c>
      <c r="C10710" t="s">
        <v>11851</v>
      </c>
      <c r="D10710" t="s">
        <v>11713</v>
      </c>
      <c r="E10710" t="s">
        <v>11852</v>
      </c>
      <c r="F10710" t="s">
        <v>10209</v>
      </c>
      <c r="G10710">
        <v>12</v>
      </c>
      <c r="H10710" t="s">
        <v>10199</v>
      </c>
      <c r="I10710" s="160" t="s">
        <v>4198</v>
      </c>
      <c r="J10710" t="s">
        <v>3999</v>
      </c>
      <c r="K10710" s="160" t="s">
        <v>4007</v>
      </c>
      <c r="L10710" t="s">
        <v>8897</v>
      </c>
    </row>
    <row r="10711" spans="1:12">
      <c r="A10711" s="15">
        <v>2267002000</v>
      </c>
      <c r="B10711" t="s">
        <v>11040</v>
      </c>
      <c r="C10711" t="s">
        <v>10121</v>
      </c>
      <c r="D10711" t="s">
        <v>11723</v>
      </c>
      <c r="E10711" t="s">
        <v>5362</v>
      </c>
      <c r="F10711" t="s">
        <v>10209</v>
      </c>
      <c r="G10711">
        <v>12</v>
      </c>
      <c r="H10711" t="s">
        <v>10199</v>
      </c>
      <c r="I10711" s="160" t="s">
        <v>4198</v>
      </c>
      <c r="J10711" t="s">
        <v>3999</v>
      </c>
      <c r="K10711" s="160" t="s">
        <v>4007</v>
      </c>
      <c r="L10711" t="s">
        <v>8897</v>
      </c>
    </row>
    <row r="10712" spans="1:12">
      <c r="A10712" s="15">
        <v>2267002003</v>
      </c>
      <c r="B10712" t="s">
        <v>11040</v>
      </c>
      <c r="C10712" t="s">
        <v>10121</v>
      </c>
      <c r="D10712" t="s">
        <v>11723</v>
      </c>
      <c r="E10712" t="s">
        <v>11724</v>
      </c>
      <c r="F10712" t="s">
        <v>10209</v>
      </c>
      <c r="G10712">
        <v>12</v>
      </c>
      <c r="H10712" t="s">
        <v>10199</v>
      </c>
      <c r="I10712" s="160" t="s">
        <v>4198</v>
      </c>
      <c r="J10712" t="s">
        <v>3999</v>
      </c>
      <c r="K10712" s="160" t="s">
        <v>4007</v>
      </c>
      <c r="L10712" t="s">
        <v>8897</v>
      </c>
    </row>
    <row r="10713" spans="1:12">
      <c r="A10713" s="15">
        <v>2267002006</v>
      </c>
      <c r="B10713" t="s">
        <v>11040</v>
      </c>
      <c r="C10713" t="s">
        <v>10121</v>
      </c>
      <c r="D10713" t="s">
        <v>11723</v>
      </c>
      <c r="E10713" t="s">
        <v>11725</v>
      </c>
      <c r="F10713" t="s">
        <v>10209</v>
      </c>
      <c r="G10713">
        <v>12</v>
      </c>
      <c r="H10713" t="s">
        <v>10199</v>
      </c>
      <c r="I10713" s="160" t="s">
        <v>4198</v>
      </c>
      <c r="J10713" t="s">
        <v>3999</v>
      </c>
      <c r="K10713" s="160" t="s">
        <v>4007</v>
      </c>
      <c r="L10713" t="s">
        <v>8897</v>
      </c>
    </row>
    <row r="10714" spans="1:12">
      <c r="A10714" s="15">
        <v>2267002009</v>
      </c>
      <c r="B10714" t="s">
        <v>11040</v>
      </c>
      <c r="C10714" t="s">
        <v>10121</v>
      </c>
      <c r="D10714" t="s">
        <v>11723</v>
      </c>
      <c r="E10714" t="s">
        <v>11726</v>
      </c>
      <c r="F10714" t="s">
        <v>10209</v>
      </c>
      <c r="G10714">
        <v>12</v>
      </c>
      <c r="H10714" t="s">
        <v>10199</v>
      </c>
      <c r="I10714" s="160" t="s">
        <v>4198</v>
      </c>
      <c r="J10714" t="s">
        <v>3999</v>
      </c>
      <c r="K10714" s="160" t="s">
        <v>4007</v>
      </c>
      <c r="L10714" t="s">
        <v>8897</v>
      </c>
    </row>
    <row r="10715" spans="1:12">
      <c r="A10715" s="15">
        <v>2267002015</v>
      </c>
      <c r="B10715" t="s">
        <v>11040</v>
      </c>
      <c r="C10715" t="s">
        <v>10121</v>
      </c>
      <c r="D10715" t="s">
        <v>11723</v>
      </c>
      <c r="E10715" t="s">
        <v>11728</v>
      </c>
      <c r="F10715" t="s">
        <v>10209</v>
      </c>
      <c r="G10715">
        <v>12</v>
      </c>
      <c r="H10715" t="s">
        <v>10199</v>
      </c>
      <c r="I10715" s="160" t="s">
        <v>4198</v>
      </c>
      <c r="J10715" t="s">
        <v>3999</v>
      </c>
      <c r="K10715" s="160" t="s">
        <v>4007</v>
      </c>
      <c r="L10715" t="s">
        <v>8897</v>
      </c>
    </row>
    <row r="10716" spans="1:12">
      <c r="A10716" s="15">
        <v>2267002018</v>
      </c>
      <c r="B10716" t="s">
        <v>11040</v>
      </c>
      <c r="C10716" t="s">
        <v>10121</v>
      </c>
      <c r="D10716" t="s">
        <v>11723</v>
      </c>
      <c r="E10716" t="s">
        <v>11729</v>
      </c>
      <c r="F10716" t="s">
        <v>10209</v>
      </c>
      <c r="G10716">
        <v>12</v>
      </c>
      <c r="H10716" t="s">
        <v>10199</v>
      </c>
      <c r="I10716" s="160" t="s">
        <v>4198</v>
      </c>
      <c r="J10716" t="s">
        <v>3999</v>
      </c>
      <c r="K10716" s="160" t="s">
        <v>4007</v>
      </c>
      <c r="L10716" t="s">
        <v>8897</v>
      </c>
    </row>
    <row r="10717" spans="1:12">
      <c r="A10717" s="15">
        <v>2267002021</v>
      </c>
      <c r="B10717" t="s">
        <v>11040</v>
      </c>
      <c r="C10717" t="s">
        <v>10121</v>
      </c>
      <c r="D10717" t="s">
        <v>11723</v>
      </c>
      <c r="E10717" t="s">
        <v>11730</v>
      </c>
      <c r="F10717" t="s">
        <v>10209</v>
      </c>
      <c r="G10717">
        <v>12</v>
      </c>
      <c r="H10717" t="s">
        <v>10199</v>
      </c>
      <c r="I10717" s="160" t="s">
        <v>4198</v>
      </c>
      <c r="J10717" t="s">
        <v>3999</v>
      </c>
      <c r="K10717" s="160" t="s">
        <v>4007</v>
      </c>
      <c r="L10717" t="s">
        <v>8897</v>
      </c>
    </row>
    <row r="10718" spans="1:12">
      <c r="A10718" s="15">
        <v>2267002022</v>
      </c>
      <c r="B10718" t="s">
        <v>11040</v>
      </c>
      <c r="C10718" t="s">
        <v>11851</v>
      </c>
      <c r="D10718" t="s">
        <v>11731</v>
      </c>
      <c r="E10718" t="s">
        <v>11853</v>
      </c>
      <c r="F10718" t="s">
        <v>10209</v>
      </c>
      <c r="G10718">
        <v>12</v>
      </c>
      <c r="H10718" t="s">
        <v>10199</v>
      </c>
      <c r="I10718" s="160" t="s">
        <v>4198</v>
      </c>
      <c r="J10718" t="s">
        <v>3999</v>
      </c>
      <c r="K10718" s="160" t="s">
        <v>4007</v>
      </c>
      <c r="L10718" t="s">
        <v>8897</v>
      </c>
    </row>
    <row r="10719" spans="1:12">
      <c r="A10719" s="15">
        <v>2267002024</v>
      </c>
      <c r="B10719" t="s">
        <v>11040</v>
      </c>
      <c r="C10719" t="s">
        <v>10121</v>
      </c>
      <c r="D10719" t="s">
        <v>11723</v>
      </c>
      <c r="E10719" t="s">
        <v>11733</v>
      </c>
      <c r="F10719" t="s">
        <v>10209</v>
      </c>
      <c r="G10719">
        <v>12</v>
      </c>
      <c r="H10719" t="s">
        <v>10199</v>
      </c>
      <c r="I10719" s="160" t="s">
        <v>4198</v>
      </c>
      <c r="J10719" t="s">
        <v>3999</v>
      </c>
      <c r="K10719" s="160" t="s">
        <v>4007</v>
      </c>
      <c r="L10719" t="s">
        <v>8897</v>
      </c>
    </row>
    <row r="10720" spans="1:12">
      <c r="A10720" s="15">
        <v>2267002027</v>
      </c>
      <c r="B10720" t="s">
        <v>11040</v>
      </c>
      <c r="C10720" t="s">
        <v>10121</v>
      </c>
      <c r="D10720" t="s">
        <v>11723</v>
      </c>
      <c r="E10720" t="s">
        <v>11734</v>
      </c>
      <c r="F10720" t="s">
        <v>10209</v>
      </c>
      <c r="G10720">
        <v>12</v>
      </c>
      <c r="H10720" t="s">
        <v>10199</v>
      </c>
      <c r="I10720" s="160" t="s">
        <v>4198</v>
      </c>
      <c r="J10720" t="s">
        <v>3999</v>
      </c>
      <c r="K10720" s="160" t="s">
        <v>4007</v>
      </c>
      <c r="L10720" t="s">
        <v>8897</v>
      </c>
    </row>
    <row r="10721" spans="1:12">
      <c r="A10721" s="15">
        <v>2267002030</v>
      </c>
      <c r="B10721" t="s">
        <v>11040</v>
      </c>
      <c r="C10721" t="s">
        <v>10121</v>
      </c>
      <c r="D10721" t="s">
        <v>11723</v>
      </c>
      <c r="E10721" t="s">
        <v>11735</v>
      </c>
      <c r="F10721" t="s">
        <v>10209</v>
      </c>
      <c r="G10721">
        <v>12</v>
      </c>
      <c r="H10721" t="s">
        <v>10199</v>
      </c>
      <c r="I10721" s="160" t="s">
        <v>4198</v>
      </c>
      <c r="J10721" t="s">
        <v>3999</v>
      </c>
      <c r="K10721" s="160" t="s">
        <v>4007</v>
      </c>
      <c r="L10721" t="s">
        <v>8897</v>
      </c>
    </row>
    <row r="10722" spans="1:12">
      <c r="A10722" s="15">
        <v>2267002033</v>
      </c>
      <c r="B10722" t="s">
        <v>11040</v>
      </c>
      <c r="C10722" t="s">
        <v>10121</v>
      </c>
      <c r="D10722" t="s">
        <v>11723</v>
      </c>
      <c r="E10722" t="s">
        <v>11736</v>
      </c>
      <c r="F10722" t="s">
        <v>10209</v>
      </c>
      <c r="G10722">
        <v>12</v>
      </c>
      <c r="H10722" t="s">
        <v>10199</v>
      </c>
      <c r="I10722" s="160" t="s">
        <v>4198</v>
      </c>
      <c r="J10722" t="s">
        <v>3999</v>
      </c>
      <c r="K10722" s="160" t="s">
        <v>4007</v>
      </c>
      <c r="L10722" t="s">
        <v>8897</v>
      </c>
    </row>
    <row r="10723" spans="1:12">
      <c r="A10723" s="15">
        <v>2267002036</v>
      </c>
      <c r="B10723" t="s">
        <v>11040</v>
      </c>
      <c r="C10723" t="s">
        <v>10121</v>
      </c>
      <c r="D10723" t="s">
        <v>11723</v>
      </c>
      <c r="E10723" t="s">
        <v>11737</v>
      </c>
      <c r="F10723" t="s">
        <v>10209</v>
      </c>
      <c r="G10723">
        <v>12</v>
      </c>
      <c r="H10723" t="s">
        <v>10199</v>
      </c>
      <c r="I10723" s="160" t="s">
        <v>4198</v>
      </c>
      <c r="J10723" t="s">
        <v>3999</v>
      </c>
      <c r="K10723" s="160" t="s">
        <v>4007</v>
      </c>
      <c r="L10723" t="s">
        <v>8897</v>
      </c>
    </row>
    <row r="10724" spans="1:12">
      <c r="A10724" s="15">
        <v>2267002039</v>
      </c>
      <c r="B10724" t="s">
        <v>11040</v>
      </c>
      <c r="C10724" t="s">
        <v>10121</v>
      </c>
      <c r="D10724" t="s">
        <v>11723</v>
      </c>
      <c r="E10724" t="s">
        <v>11738</v>
      </c>
      <c r="F10724" t="s">
        <v>10209</v>
      </c>
      <c r="G10724">
        <v>12</v>
      </c>
      <c r="H10724" t="s">
        <v>10199</v>
      </c>
      <c r="I10724" s="160" t="s">
        <v>4198</v>
      </c>
      <c r="J10724" t="s">
        <v>3999</v>
      </c>
      <c r="K10724" s="160" t="s">
        <v>4007</v>
      </c>
      <c r="L10724" t="s">
        <v>8897</v>
      </c>
    </row>
    <row r="10725" spans="1:12">
      <c r="A10725" s="15">
        <v>2267002042</v>
      </c>
      <c r="B10725" t="s">
        <v>11040</v>
      </c>
      <c r="C10725" t="s">
        <v>10121</v>
      </c>
      <c r="D10725" t="s">
        <v>11723</v>
      </c>
      <c r="E10725" t="s">
        <v>11739</v>
      </c>
      <c r="F10725" t="s">
        <v>10209</v>
      </c>
      <c r="G10725">
        <v>12</v>
      </c>
      <c r="H10725" t="s">
        <v>10199</v>
      </c>
      <c r="I10725" s="160" t="s">
        <v>4198</v>
      </c>
      <c r="J10725" t="s">
        <v>3999</v>
      </c>
      <c r="K10725" s="160" t="s">
        <v>4007</v>
      </c>
      <c r="L10725" t="s">
        <v>8897</v>
      </c>
    </row>
    <row r="10726" spans="1:12">
      <c r="A10726" s="15">
        <v>2267002045</v>
      </c>
      <c r="B10726" t="s">
        <v>11040</v>
      </c>
      <c r="C10726" t="s">
        <v>10121</v>
      </c>
      <c r="D10726" t="s">
        <v>11723</v>
      </c>
      <c r="E10726" t="s">
        <v>11740</v>
      </c>
      <c r="F10726" t="s">
        <v>10209</v>
      </c>
      <c r="G10726">
        <v>12</v>
      </c>
      <c r="H10726" t="s">
        <v>10199</v>
      </c>
      <c r="I10726" s="160" t="s">
        <v>4198</v>
      </c>
      <c r="J10726" t="s">
        <v>3999</v>
      </c>
      <c r="K10726" s="160" t="s">
        <v>4007</v>
      </c>
      <c r="L10726" t="s">
        <v>8897</v>
      </c>
    </row>
    <row r="10727" spans="1:12">
      <c r="A10727" s="15">
        <v>2267002048</v>
      </c>
      <c r="B10727" t="s">
        <v>11040</v>
      </c>
      <c r="C10727" t="s">
        <v>10121</v>
      </c>
      <c r="D10727" t="s">
        <v>11723</v>
      </c>
      <c r="E10727" t="s">
        <v>11741</v>
      </c>
      <c r="F10727" t="s">
        <v>10209</v>
      </c>
      <c r="G10727">
        <v>12</v>
      </c>
      <c r="H10727" t="s">
        <v>10199</v>
      </c>
      <c r="I10727" s="160" t="s">
        <v>4198</v>
      </c>
      <c r="J10727" t="s">
        <v>3999</v>
      </c>
      <c r="K10727" s="160" t="s">
        <v>4007</v>
      </c>
      <c r="L10727" t="s">
        <v>8897</v>
      </c>
    </row>
    <row r="10728" spans="1:12">
      <c r="A10728" s="15">
        <v>2267002051</v>
      </c>
      <c r="B10728" t="s">
        <v>11040</v>
      </c>
      <c r="C10728" t="s">
        <v>10121</v>
      </c>
      <c r="D10728" t="s">
        <v>11723</v>
      </c>
      <c r="E10728" t="s">
        <v>11742</v>
      </c>
      <c r="F10728" t="s">
        <v>10209</v>
      </c>
      <c r="G10728">
        <v>12</v>
      </c>
      <c r="H10728" t="s">
        <v>10199</v>
      </c>
      <c r="I10728" s="160" t="s">
        <v>4198</v>
      </c>
      <c r="J10728" t="s">
        <v>3999</v>
      </c>
      <c r="K10728" s="160" t="s">
        <v>4007</v>
      </c>
      <c r="L10728" t="s">
        <v>8897</v>
      </c>
    </row>
    <row r="10729" spans="1:12">
      <c r="A10729" s="15">
        <v>2267002054</v>
      </c>
      <c r="B10729" t="s">
        <v>11040</v>
      </c>
      <c r="C10729" t="s">
        <v>10121</v>
      </c>
      <c r="D10729" t="s">
        <v>11723</v>
      </c>
      <c r="E10729" t="s">
        <v>11743</v>
      </c>
      <c r="F10729" t="s">
        <v>10209</v>
      </c>
      <c r="G10729">
        <v>12</v>
      </c>
      <c r="H10729" t="s">
        <v>10199</v>
      </c>
      <c r="I10729" s="160" t="s">
        <v>4198</v>
      </c>
      <c r="J10729" t="s">
        <v>3999</v>
      </c>
      <c r="K10729" s="160" t="s">
        <v>4007</v>
      </c>
      <c r="L10729" t="s">
        <v>8897</v>
      </c>
    </row>
    <row r="10730" spans="1:12">
      <c r="A10730" s="15">
        <v>2267002057</v>
      </c>
      <c r="B10730" t="s">
        <v>11040</v>
      </c>
      <c r="C10730" t="s">
        <v>10121</v>
      </c>
      <c r="D10730" t="s">
        <v>11723</v>
      </c>
      <c r="E10730" t="s">
        <v>11744</v>
      </c>
      <c r="F10730" t="s">
        <v>10209</v>
      </c>
      <c r="G10730">
        <v>12</v>
      </c>
      <c r="H10730" t="s">
        <v>10199</v>
      </c>
      <c r="I10730" s="160" t="s">
        <v>4198</v>
      </c>
      <c r="J10730" t="s">
        <v>3999</v>
      </c>
      <c r="K10730" s="160" t="s">
        <v>4007</v>
      </c>
      <c r="L10730" t="s">
        <v>8897</v>
      </c>
    </row>
    <row r="10731" spans="1:12">
      <c r="A10731" s="15">
        <v>2267002060</v>
      </c>
      <c r="B10731" t="s">
        <v>11040</v>
      </c>
      <c r="C10731" t="s">
        <v>10121</v>
      </c>
      <c r="D10731" t="s">
        <v>11723</v>
      </c>
      <c r="E10731" t="s">
        <v>11745</v>
      </c>
      <c r="F10731" t="s">
        <v>10209</v>
      </c>
      <c r="G10731">
        <v>12</v>
      </c>
      <c r="H10731" t="s">
        <v>10199</v>
      </c>
      <c r="I10731" s="160" t="s">
        <v>4198</v>
      </c>
      <c r="J10731" t="s">
        <v>3999</v>
      </c>
      <c r="K10731" s="160" t="s">
        <v>4007</v>
      </c>
      <c r="L10731" t="s">
        <v>8897</v>
      </c>
    </row>
    <row r="10732" spans="1:12">
      <c r="A10732" s="15">
        <v>2267002063</v>
      </c>
      <c r="B10732" t="s">
        <v>11040</v>
      </c>
      <c r="C10732" t="s">
        <v>10121</v>
      </c>
      <c r="D10732" t="s">
        <v>11723</v>
      </c>
      <c r="E10732" t="s">
        <v>11746</v>
      </c>
      <c r="F10732" t="s">
        <v>10209</v>
      </c>
      <c r="G10732">
        <v>12</v>
      </c>
      <c r="H10732" t="s">
        <v>10199</v>
      </c>
      <c r="I10732" s="160" t="s">
        <v>4198</v>
      </c>
      <c r="J10732" t="s">
        <v>3999</v>
      </c>
      <c r="K10732" s="160" t="s">
        <v>4007</v>
      </c>
      <c r="L10732" t="s">
        <v>8897</v>
      </c>
    </row>
    <row r="10733" spans="1:12">
      <c r="A10733" s="15">
        <v>2267002066</v>
      </c>
      <c r="B10733" t="s">
        <v>11040</v>
      </c>
      <c r="C10733" t="s">
        <v>10121</v>
      </c>
      <c r="D10733" t="s">
        <v>11723</v>
      </c>
      <c r="E10733" t="s">
        <v>11747</v>
      </c>
      <c r="F10733" t="s">
        <v>10209</v>
      </c>
      <c r="G10733">
        <v>12</v>
      </c>
      <c r="H10733" t="s">
        <v>10199</v>
      </c>
      <c r="I10733" s="160" t="s">
        <v>4198</v>
      </c>
      <c r="J10733" t="s">
        <v>3999</v>
      </c>
      <c r="K10733" s="160" t="s">
        <v>4007</v>
      </c>
      <c r="L10733" t="s">
        <v>8897</v>
      </c>
    </row>
    <row r="10734" spans="1:12">
      <c r="A10734" s="15">
        <v>2267002069</v>
      </c>
      <c r="B10734" t="s">
        <v>11040</v>
      </c>
      <c r="C10734" t="s">
        <v>10121</v>
      </c>
      <c r="D10734" t="s">
        <v>11723</v>
      </c>
      <c r="E10734" t="s">
        <v>11748</v>
      </c>
      <c r="F10734" t="s">
        <v>10209</v>
      </c>
      <c r="G10734">
        <v>12</v>
      </c>
      <c r="H10734" t="s">
        <v>10199</v>
      </c>
      <c r="I10734" s="160" t="s">
        <v>4198</v>
      </c>
      <c r="J10734" t="s">
        <v>3999</v>
      </c>
      <c r="K10734" s="160" t="s">
        <v>4007</v>
      </c>
      <c r="L10734" t="s">
        <v>8897</v>
      </c>
    </row>
    <row r="10735" spans="1:12">
      <c r="A10735" s="15">
        <v>2267002072</v>
      </c>
      <c r="B10735" t="s">
        <v>11040</v>
      </c>
      <c r="C10735" t="s">
        <v>10121</v>
      </c>
      <c r="D10735" t="s">
        <v>11723</v>
      </c>
      <c r="E10735" t="s">
        <v>11749</v>
      </c>
      <c r="F10735" t="s">
        <v>10209</v>
      </c>
      <c r="G10735">
        <v>12</v>
      </c>
      <c r="H10735" t="s">
        <v>10199</v>
      </c>
      <c r="I10735" s="160" t="s">
        <v>4198</v>
      </c>
      <c r="J10735" t="s">
        <v>3999</v>
      </c>
      <c r="K10735" s="160" t="s">
        <v>4007</v>
      </c>
      <c r="L10735" t="s">
        <v>8897</v>
      </c>
    </row>
    <row r="10736" spans="1:12">
      <c r="A10736" s="15">
        <v>2267002075</v>
      </c>
      <c r="B10736" t="s">
        <v>11040</v>
      </c>
      <c r="C10736" t="s">
        <v>10121</v>
      </c>
      <c r="D10736" t="s">
        <v>11723</v>
      </c>
      <c r="E10736" t="s">
        <v>11750</v>
      </c>
      <c r="F10736" t="s">
        <v>10209</v>
      </c>
      <c r="G10736">
        <v>12</v>
      </c>
      <c r="H10736" t="s">
        <v>10199</v>
      </c>
      <c r="I10736" s="160" t="s">
        <v>4198</v>
      </c>
      <c r="J10736" t="s">
        <v>3999</v>
      </c>
      <c r="K10736" s="160" t="s">
        <v>4007</v>
      </c>
      <c r="L10736" t="s">
        <v>8897</v>
      </c>
    </row>
    <row r="10737" spans="1:12">
      <c r="A10737" s="15">
        <v>2267002078</v>
      </c>
      <c r="B10737" t="s">
        <v>11040</v>
      </c>
      <c r="C10737" t="s">
        <v>10121</v>
      </c>
      <c r="D10737" t="s">
        <v>11723</v>
      </c>
      <c r="E10737" t="s">
        <v>11751</v>
      </c>
      <c r="F10737" t="s">
        <v>10209</v>
      </c>
      <c r="G10737">
        <v>12</v>
      </c>
      <c r="H10737" t="s">
        <v>10199</v>
      </c>
      <c r="I10737" s="160" t="s">
        <v>4198</v>
      </c>
      <c r="J10737" t="s">
        <v>3999</v>
      </c>
      <c r="K10737" s="160" t="s">
        <v>4007</v>
      </c>
      <c r="L10737" t="s">
        <v>8897</v>
      </c>
    </row>
    <row r="10738" spans="1:12">
      <c r="A10738" s="15">
        <v>2267002081</v>
      </c>
      <c r="B10738" t="s">
        <v>11040</v>
      </c>
      <c r="C10738" t="s">
        <v>10121</v>
      </c>
      <c r="D10738" t="s">
        <v>11723</v>
      </c>
      <c r="E10738" t="s">
        <v>11752</v>
      </c>
      <c r="F10738" t="s">
        <v>10209</v>
      </c>
      <c r="G10738">
        <v>12</v>
      </c>
      <c r="H10738" t="s">
        <v>10199</v>
      </c>
      <c r="I10738" s="160" t="s">
        <v>4198</v>
      </c>
      <c r="J10738" t="s">
        <v>3999</v>
      </c>
      <c r="K10738" s="160" t="s">
        <v>4007</v>
      </c>
      <c r="L10738" t="s">
        <v>8897</v>
      </c>
    </row>
    <row r="10739" spans="1:12">
      <c r="A10739" s="15">
        <v>2267003000</v>
      </c>
      <c r="B10739" t="s">
        <v>11040</v>
      </c>
      <c r="C10739" t="s">
        <v>10121</v>
      </c>
      <c r="D10739" t="s">
        <v>10196</v>
      </c>
      <c r="E10739" t="s">
        <v>5362</v>
      </c>
      <c r="F10739" t="s">
        <v>10209</v>
      </c>
      <c r="G10739">
        <v>12</v>
      </c>
      <c r="H10739" t="s">
        <v>10199</v>
      </c>
      <c r="I10739" s="160" t="s">
        <v>4198</v>
      </c>
      <c r="J10739" t="s">
        <v>3999</v>
      </c>
      <c r="K10739" s="160" t="s">
        <v>4007</v>
      </c>
      <c r="L10739" t="s">
        <v>8897</v>
      </c>
    </row>
    <row r="10740" spans="1:12">
      <c r="A10740" s="15">
        <v>2267003010</v>
      </c>
      <c r="B10740" t="s">
        <v>11040</v>
      </c>
      <c r="C10740" t="s">
        <v>10121</v>
      </c>
      <c r="D10740" t="s">
        <v>10196</v>
      </c>
      <c r="E10740" t="s">
        <v>11753</v>
      </c>
      <c r="F10740" t="s">
        <v>10209</v>
      </c>
      <c r="G10740">
        <v>12</v>
      </c>
      <c r="H10740" t="s">
        <v>10199</v>
      </c>
      <c r="I10740" s="160" t="s">
        <v>4198</v>
      </c>
      <c r="J10740" t="s">
        <v>3999</v>
      </c>
      <c r="K10740" s="160" t="s">
        <v>4007</v>
      </c>
      <c r="L10740" t="s">
        <v>8897</v>
      </c>
    </row>
    <row r="10741" spans="1:12">
      <c r="A10741" s="15">
        <v>2267003020</v>
      </c>
      <c r="B10741" t="s">
        <v>11040</v>
      </c>
      <c r="C10741" t="s">
        <v>10121</v>
      </c>
      <c r="D10741" t="s">
        <v>10196</v>
      </c>
      <c r="E10741" t="s">
        <v>11754</v>
      </c>
      <c r="F10741" t="s">
        <v>10209</v>
      </c>
      <c r="G10741">
        <v>12</v>
      </c>
      <c r="H10741" t="s">
        <v>10199</v>
      </c>
      <c r="I10741" s="160" t="s">
        <v>4198</v>
      </c>
      <c r="J10741" t="s">
        <v>3999</v>
      </c>
      <c r="K10741" s="160" t="s">
        <v>4007</v>
      </c>
      <c r="L10741" t="s">
        <v>8897</v>
      </c>
    </row>
    <row r="10742" spans="1:12">
      <c r="A10742" s="15">
        <v>2267003022</v>
      </c>
      <c r="B10742" t="s">
        <v>11040</v>
      </c>
      <c r="C10742" t="s">
        <v>11851</v>
      </c>
      <c r="D10742" t="s">
        <v>10196</v>
      </c>
      <c r="E10742" t="s">
        <v>11854</v>
      </c>
      <c r="F10742" t="s">
        <v>10209</v>
      </c>
      <c r="G10742">
        <v>12</v>
      </c>
      <c r="H10742" t="s">
        <v>10199</v>
      </c>
      <c r="I10742" s="160" t="s">
        <v>4198</v>
      </c>
      <c r="J10742" t="s">
        <v>3999</v>
      </c>
      <c r="K10742" s="160" t="s">
        <v>4007</v>
      </c>
      <c r="L10742" t="s">
        <v>8897</v>
      </c>
    </row>
    <row r="10743" spans="1:12">
      <c r="A10743" s="15">
        <v>2267003030</v>
      </c>
      <c r="B10743" t="s">
        <v>11040</v>
      </c>
      <c r="C10743" t="s">
        <v>10121</v>
      </c>
      <c r="D10743" t="s">
        <v>10196</v>
      </c>
      <c r="E10743" t="s">
        <v>11756</v>
      </c>
      <c r="F10743" t="s">
        <v>10209</v>
      </c>
      <c r="G10743">
        <v>12</v>
      </c>
      <c r="H10743" t="s">
        <v>10199</v>
      </c>
      <c r="I10743" s="160" t="s">
        <v>4198</v>
      </c>
      <c r="J10743" t="s">
        <v>3999</v>
      </c>
      <c r="K10743" s="160" t="s">
        <v>4007</v>
      </c>
      <c r="L10743" t="s">
        <v>8897</v>
      </c>
    </row>
    <row r="10744" spans="1:12">
      <c r="A10744" s="15">
        <v>2267003040</v>
      </c>
      <c r="B10744" t="s">
        <v>11040</v>
      </c>
      <c r="C10744" t="s">
        <v>10121</v>
      </c>
      <c r="D10744" t="s">
        <v>10196</v>
      </c>
      <c r="E10744" t="s">
        <v>11757</v>
      </c>
      <c r="F10744" t="s">
        <v>10209</v>
      </c>
      <c r="G10744">
        <v>12</v>
      </c>
      <c r="H10744" t="s">
        <v>10199</v>
      </c>
      <c r="I10744" s="160" t="s">
        <v>4198</v>
      </c>
      <c r="J10744" t="s">
        <v>3999</v>
      </c>
      <c r="K10744" s="160" t="s">
        <v>4007</v>
      </c>
      <c r="L10744" t="s">
        <v>8897</v>
      </c>
    </row>
    <row r="10745" spans="1:12">
      <c r="A10745" s="15">
        <v>2267003050</v>
      </c>
      <c r="B10745" t="s">
        <v>11040</v>
      </c>
      <c r="C10745" t="s">
        <v>10121</v>
      </c>
      <c r="D10745" t="s">
        <v>10196</v>
      </c>
      <c r="E10745" t="s">
        <v>11758</v>
      </c>
      <c r="F10745" t="s">
        <v>10209</v>
      </c>
      <c r="G10745">
        <v>12</v>
      </c>
      <c r="H10745" t="s">
        <v>10199</v>
      </c>
      <c r="I10745" s="160" t="s">
        <v>4198</v>
      </c>
      <c r="J10745" t="s">
        <v>3999</v>
      </c>
      <c r="K10745" s="160" t="s">
        <v>4007</v>
      </c>
      <c r="L10745" t="s">
        <v>8897</v>
      </c>
    </row>
    <row r="10746" spans="1:12">
      <c r="A10746" s="15">
        <v>2267003060</v>
      </c>
      <c r="B10746" t="s">
        <v>11040</v>
      </c>
      <c r="C10746" t="s">
        <v>10121</v>
      </c>
      <c r="D10746" t="s">
        <v>10196</v>
      </c>
      <c r="E10746" t="s">
        <v>11759</v>
      </c>
      <c r="F10746" t="s">
        <v>10209</v>
      </c>
      <c r="G10746">
        <v>12</v>
      </c>
      <c r="H10746" t="s">
        <v>10199</v>
      </c>
      <c r="I10746" s="160" t="s">
        <v>4198</v>
      </c>
      <c r="J10746" t="s">
        <v>3999</v>
      </c>
      <c r="K10746" s="160" t="s">
        <v>4007</v>
      </c>
      <c r="L10746" t="s">
        <v>8897</v>
      </c>
    </row>
    <row r="10747" spans="1:12">
      <c r="A10747" s="15">
        <v>2267003070</v>
      </c>
      <c r="B10747" t="s">
        <v>11040</v>
      </c>
      <c r="C10747" t="s">
        <v>10121</v>
      </c>
      <c r="D10747" t="s">
        <v>10196</v>
      </c>
      <c r="E10747" t="s">
        <v>11760</v>
      </c>
      <c r="F10747" t="s">
        <v>10209</v>
      </c>
      <c r="G10747">
        <v>12</v>
      </c>
      <c r="H10747" t="s">
        <v>10199</v>
      </c>
      <c r="I10747" s="160" t="s">
        <v>4198</v>
      </c>
      <c r="J10747" t="s">
        <v>3999</v>
      </c>
      <c r="K10747" s="160" t="s">
        <v>4007</v>
      </c>
      <c r="L10747" t="s">
        <v>8897</v>
      </c>
    </row>
    <row r="10748" spans="1:12">
      <c r="A10748" s="15">
        <v>2267004000</v>
      </c>
      <c r="B10748" t="s">
        <v>11040</v>
      </c>
      <c r="C10748" t="s">
        <v>10121</v>
      </c>
      <c r="D10748" t="s">
        <v>11761</v>
      </c>
      <c r="E10748" t="s">
        <v>5362</v>
      </c>
      <c r="F10748" t="s">
        <v>10209</v>
      </c>
      <c r="G10748">
        <v>12</v>
      </c>
      <c r="H10748" t="s">
        <v>10199</v>
      </c>
      <c r="I10748" s="160" t="s">
        <v>4198</v>
      </c>
      <c r="J10748" t="s">
        <v>3999</v>
      </c>
      <c r="K10748" s="160" t="s">
        <v>4007</v>
      </c>
      <c r="L10748" t="s">
        <v>8897</v>
      </c>
    </row>
    <row r="10749" spans="1:12">
      <c r="A10749" s="15">
        <v>2267004010</v>
      </c>
      <c r="B10749" t="s">
        <v>11040</v>
      </c>
      <c r="C10749" t="s">
        <v>10121</v>
      </c>
      <c r="D10749" t="s">
        <v>11761</v>
      </c>
      <c r="E10749" t="s">
        <v>11763</v>
      </c>
      <c r="F10749" t="s">
        <v>10209</v>
      </c>
      <c r="G10749">
        <v>12</v>
      </c>
      <c r="H10749" t="s">
        <v>10199</v>
      </c>
      <c r="I10749" s="160" t="s">
        <v>4198</v>
      </c>
      <c r="J10749" t="s">
        <v>3999</v>
      </c>
      <c r="K10749" s="160" t="s">
        <v>4007</v>
      </c>
      <c r="L10749" t="s">
        <v>8897</v>
      </c>
    </row>
    <row r="10750" spans="1:12">
      <c r="A10750" s="15">
        <v>2267004011</v>
      </c>
      <c r="B10750" t="s">
        <v>11040</v>
      </c>
      <c r="C10750" t="s">
        <v>10121</v>
      </c>
      <c r="D10750" t="s">
        <v>11761</v>
      </c>
      <c r="E10750" t="s">
        <v>11764</v>
      </c>
      <c r="F10750" t="s">
        <v>10209</v>
      </c>
      <c r="G10750">
        <v>12</v>
      </c>
      <c r="H10750" t="s">
        <v>10199</v>
      </c>
      <c r="I10750" s="160" t="s">
        <v>4198</v>
      </c>
      <c r="J10750" t="s">
        <v>3999</v>
      </c>
      <c r="K10750" s="160" t="s">
        <v>4007</v>
      </c>
      <c r="L10750" t="s">
        <v>8897</v>
      </c>
    </row>
    <row r="10751" spans="1:12">
      <c r="A10751" s="15">
        <v>2267004015</v>
      </c>
      <c r="B10751" t="s">
        <v>11040</v>
      </c>
      <c r="C10751" t="s">
        <v>10121</v>
      </c>
      <c r="D10751" t="s">
        <v>11761</v>
      </c>
      <c r="E10751" t="s">
        <v>11765</v>
      </c>
      <c r="F10751" t="s">
        <v>10209</v>
      </c>
      <c r="G10751">
        <v>12</v>
      </c>
      <c r="H10751" t="s">
        <v>10199</v>
      </c>
      <c r="I10751" s="160" t="s">
        <v>4198</v>
      </c>
      <c r="J10751" t="s">
        <v>3999</v>
      </c>
      <c r="K10751" s="160" t="s">
        <v>4007</v>
      </c>
      <c r="L10751" t="s">
        <v>8897</v>
      </c>
    </row>
    <row r="10752" spans="1:12">
      <c r="A10752" s="15">
        <v>2267004016</v>
      </c>
      <c r="B10752" t="s">
        <v>11040</v>
      </c>
      <c r="C10752" t="s">
        <v>10121</v>
      </c>
      <c r="D10752" t="s">
        <v>11761</v>
      </c>
      <c r="E10752" t="s">
        <v>11766</v>
      </c>
      <c r="F10752" t="s">
        <v>10209</v>
      </c>
      <c r="G10752">
        <v>12</v>
      </c>
      <c r="H10752" t="s">
        <v>10199</v>
      </c>
      <c r="I10752" s="160" t="s">
        <v>4198</v>
      </c>
      <c r="J10752" t="s">
        <v>3999</v>
      </c>
      <c r="K10752" s="160" t="s">
        <v>4007</v>
      </c>
      <c r="L10752" t="s">
        <v>8897</v>
      </c>
    </row>
    <row r="10753" spans="1:12">
      <c r="A10753" s="15">
        <v>2267004020</v>
      </c>
      <c r="B10753" t="s">
        <v>11040</v>
      </c>
      <c r="C10753" t="s">
        <v>10121</v>
      </c>
      <c r="D10753" t="s">
        <v>11761</v>
      </c>
      <c r="E10753" t="s">
        <v>11838</v>
      </c>
      <c r="F10753" t="s">
        <v>10209</v>
      </c>
      <c r="G10753">
        <v>12</v>
      </c>
      <c r="H10753" t="s">
        <v>10199</v>
      </c>
      <c r="I10753" s="160" t="s">
        <v>4198</v>
      </c>
      <c r="J10753" t="s">
        <v>3999</v>
      </c>
      <c r="K10753" s="160" t="s">
        <v>4007</v>
      </c>
      <c r="L10753" t="s">
        <v>8897</v>
      </c>
    </row>
    <row r="10754" spans="1:12">
      <c r="A10754" s="15">
        <v>2267004021</v>
      </c>
      <c r="B10754" t="s">
        <v>11040</v>
      </c>
      <c r="C10754" t="s">
        <v>10121</v>
      </c>
      <c r="D10754" t="s">
        <v>11761</v>
      </c>
      <c r="E10754" t="s">
        <v>11839</v>
      </c>
      <c r="F10754" t="s">
        <v>10209</v>
      </c>
      <c r="G10754">
        <v>12</v>
      </c>
      <c r="H10754" t="s">
        <v>10199</v>
      </c>
      <c r="I10754" s="160" t="s">
        <v>4198</v>
      </c>
      <c r="J10754" t="s">
        <v>3999</v>
      </c>
      <c r="K10754" s="160" t="s">
        <v>4007</v>
      </c>
      <c r="L10754" t="s">
        <v>8897</v>
      </c>
    </row>
    <row r="10755" spans="1:12">
      <c r="A10755" s="15">
        <v>2267004022</v>
      </c>
      <c r="B10755" t="s">
        <v>11040</v>
      </c>
      <c r="C10755" t="s">
        <v>11851</v>
      </c>
      <c r="D10755" t="s">
        <v>11761</v>
      </c>
      <c r="E10755" t="s">
        <v>11855</v>
      </c>
      <c r="F10755" t="s">
        <v>10209</v>
      </c>
      <c r="G10755">
        <v>12</v>
      </c>
      <c r="H10755" t="s">
        <v>10199</v>
      </c>
      <c r="I10755" s="160" t="s">
        <v>4198</v>
      </c>
      <c r="J10755" t="s">
        <v>3999</v>
      </c>
      <c r="K10755" s="160" t="s">
        <v>4007</v>
      </c>
      <c r="L10755" t="s">
        <v>8897</v>
      </c>
    </row>
    <row r="10756" spans="1:12">
      <c r="A10756" s="15">
        <v>2267004025</v>
      </c>
      <c r="B10756" t="s">
        <v>11040</v>
      </c>
      <c r="C10756" t="s">
        <v>10121</v>
      </c>
      <c r="D10756" t="s">
        <v>11761</v>
      </c>
      <c r="E10756" t="s">
        <v>11770</v>
      </c>
      <c r="F10756" t="s">
        <v>10209</v>
      </c>
      <c r="G10756">
        <v>12</v>
      </c>
      <c r="H10756" t="s">
        <v>10199</v>
      </c>
      <c r="I10756" s="160" t="s">
        <v>4198</v>
      </c>
      <c r="J10756" t="s">
        <v>3999</v>
      </c>
      <c r="K10756" s="160" t="s">
        <v>4007</v>
      </c>
      <c r="L10756" t="s">
        <v>8897</v>
      </c>
    </row>
    <row r="10757" spans="1:12">
      <c r="A10757" s="15">
        <v>2267004026</v>
      </c>
      <c r="B10757" t="s">
        <v>11040</v>
      </c>
      <c r="C10757" t="s">
        <v>10121</v>
      </c>
      <c r="D10757" t="s">
        <v>11761</v>
      </c>
      <c r="E10757" t="s">
        <v>11771</v>
      </c>
      <c r="F10757" t="s">
        <v>10209</v>
      </c>
      <c r="G10757">
        <v>12</v>
      </c>
      <c r="H10757" t="s">
        <v>10199</v>
      </c>
      <c r="I10757" s="160" t="s">
        <v>4198</v>
      </c>
      <c r="J10757" t="s">
        <v>3999</v>
      </c>
      <c r="K10757" s="160" t="s">
        <v>4007</v>
      </c>
      <c r="L10757" t="s">
        <v>8897</v>
      </c>
    </row>
    <row r="10758" spans="1:12">
      <c r="A10758" s="15">
        <v>2267004030</v>
      </c>
      <c r="B10758" t="s">
        <v>11040</v>
      </c>
      <c r="C10758" t="s">
        <v>10121</v>
      </c>
      <c r="D10758" t="s">
        <v>11761</v>
      </c>
      <c r="E10758" t="s">
        <v>11772</v>
      </c>
      <c r="F10758" t="s">
        <v>10209</v>
      </c>
      <c r="G10758">
        <v>12</v>
      </c>
      <c r="H10758" t="s">
        <v>10199</v>
      </c>
      <c r="I10758" s="160" t="s">
        <v>4198</v>
      </c>
      <c r="J10758" t="s">
        <v>3999</v>
      </c>
      <c r="K10758" s="160" t="s">
        <v>4007</v>
      </c>
      <c r="L10758" t="s">
        <v>8897</v>
      </c>
    </row>
    <row r="10759" spans="1:12">
      <c r="A10759" s="15">
        <v>2267004031</v>
      </c>
      <c r="B10759" t="s">
        <v>11040</v>
      </c>
      <c r="C10759" t="s">
        <v>10121</v>
      </c>
      <c r="D10759" t="s">
        <v>11761</v>
      </c>
      <c r="E10759" t="s">
        <v>11773</v>
      </c>
      <c r="F10759" t="s">
        <v>10209</v>
      </c>
      <c r="G10759">
        <v>12</v>
      </c>
      <c r="H10759" t="s">
        <v>10199</v>
      </c>
      <c r="I10759" s="160" t="s">
        <v>4198</v>
      </c>
      <c r="J10759" t="s">
        <v>3999</v>
      </c>
      <c r="K10759" s="160" t="s">
        <v>4007</v>
      </c>
      <c r="L10759" t="s">
        <v>8897</v>
      </c>
    </row>
    <row r="10760" spans="1:12">
      <c r="A10760" s="15">
        <v>2267004033</v>
      </c>
      <c r="B10760" t="s">
        <v>11040</v>
      </c>
      <c r="C10760" t="s">
        <v>11851</v>
      </c>
      <c r="D10760" t="s">
        <v>11761</v>
      </c>
      <c r="E10760" t="s">
        <v>11856</v>
      </c>
      <c r="F10760" t="s">
        <v>10209</v>
      </c>
      <c r="G10760">
        <v>12</v>
      </c>
      <c r="H10760" t="s">
        <v>10199</v>
      </c>
      <c r="I10760" s="160" t="s">
        <v>4198</v>
      </c>
      <c r="J10760" t="s">
        <v>3999</v>
      </c>
      <c r="K10760" s="160" t="s">
        <v>4007</v>
      </c>
      <c r="L10760" t="s">
        <v>8897</v>
      </c>
    </row>
    <row r="10761" spans="1:12">
      <c r="A10761" s="15">
        <v>2267004035</v>
      </c>
      <c r="B10761" t="s">
        <v>11040</v>
      </c>
      <c r="C10761" t="s">
        <v>10121</v>
      </c>
      <c r="D10761" t="s">
        <v>11761</v>
      </c>
      <c r="E10761" t="s">
        <v>11857</v>
      </c>
      <c r="F10761" t="s">
        <v>10209</v>
      </c>
      <c r="G10761">
        <v>12</v>
      </c>
      <c r="H10761" t="s">
        <v>10199</v>
      </c>
      <c r="I10761" s="160" t="s">
        <v>4198</v>
      </c>
      <c r="J10761" t="s">
        <v>3999</v>
      </c>
      <c r="K10761" s="160" t="s">
        <v>4007</v>
      </c>
      <c r="L10761" t="s">
        <v>8897</v>
      </c>
    </row>
    <row r="10762" spans="1:12">
      <c r="A10762" s="15">
        <v>2267004036</v>
      </c>
      <c r="B10762" t="s">
        <v>11040</v>
      </c>
      <c r="C10762" t="s">
        <v>10121</v>
      </c>
      <c r="D10762" t="s">
        <v>11761</v>
      </c>
      <c r="E10762" t="s">
        <v>11858</v>
      </c>
      <c r="F10762" t="s">
        <v>10209</v>
      </c>
      <c r="G10762">
        <v>12</v>
      </c>
      <c r="H10762" t="s">
        <v>10199</v>
      </c>
      <c r="I10762" s="160" t="s">
        <v>4198</v>
      </c>
      <c r="J10762" t="s">
        <v>3999</v>
      </c>
      <c r="K10762" s="160" t="s">
        <v>4007</v>
      </c>
      <c r="L10762" t="s">
        <v>8897</v>
      </c>
    </row>
    <row r="10763" spans="1:12">
      <c r="A10763" s="15">
        <v>2267004040</v>
      </c>
      <c r="B10763" t="s">
        <v>11040</v>
      </c>
      <c r="C10763" t="s">
        <v>10121</v>
      </c>
      <c r="D10763" t="s">
        <v>11761</v>
      </c>
      <c r="E10763" t="s">
        <v>11777</v>
      </c>
      <c r="F10763" t="s">
        <v>10209</v>
      </c>
      <c r="G10763">
        <v>12</v>
      </c>
      <c r="H10763" t="s">
        <v>10199</v>
      </c>
      <c r="I10763" s="160" t="s">
        <v>4198</v>
      </c>
      <c r="J10763" t="s">
        <v>3999</v>
      </c>
      <c r="K10763" s="160" t="s">
        <v>4007</v>
      </c>
      <c r="L10763" t="s">
        <v>8897</v>
      </c>
    </row>
    <row r="10764" spans="1:12">
      <c r="A10764" s="15">
        <v>2267004041</v>
      </c>
      <c r="B10764" t="s">
        <v>11040</v>
      </c>
      <c r="C10764" t="s">
        <v>10121</v>
      </c>
      <c r="D10764" t="s">
        <v>11761</v>
      </c>
      <c r="E10764" t="s">
        <v>11778</v>
      </c>
      <c r="F10764" t="s">
        <v>10209</v>
      </c>
      <c r="G10764">
        <v>12</v>
      </c>
      <c r="H10764" t="s">
        <v>10199</v>
      </c>
      <c r="I10764" s="160" t="s">
        <v>4198</v>
      </c>
      <c r="J10764" t="s">
        <v>3999</v>
      </c>
      <c r="K10764" s="160" t="s">
        <v>4007</v>
      </c>
      <c r="L10764" t="s">
        <v>8897</v>
      </c>
    </row>
    <row r="10765" spans="1:12">
      <c r="A10765" s="15">
        <v>2267004044</v>
      </c>
      <c r="B10765" t="s">
        <v>11040</v>
      </c>
      <c r="C10765" t="s">
        <v>11851</v>
      </c>
      <c r="D10765" t="s">
        <v>11761</v>
      </c>
      <c r="E10765" t="s">
        <v>11859</v>
      </c>
      <c r="F10765" t="s">
        <v>10209</v>
      </c>
      <c r="G10765">
        <v>12</v>
      </c>
      <c r="H10765" t="s">
        <v>10199</v>
      </c>
      <c r="I10765" s="160" t="s">
        <v>4198</v>
      </c>
      <c r="J10765" t="s">
        <v>3999</v>
      </c>
      <c r="K10765" s="160" t="s">
        <v>4007</v>
      </c>
      <c r="L10765" t="s">
        <v>8897</v>
      </c>
    </row>
    <row r="10766" spans="1:12">
      <c r="A10766" s="15">
        <v>2267004045</v>
      </c>
      <c r="B10766" t="s">
        <v>11040</v>
      </c>
      <c r="C10766" t="s">
        <v>10121</v>
      </c>
      <c r="D10766" t="s">
        <v>11761</v>
      </c>
      <c r="E10766" t="s">
        <v>11780</v>
      </c>
      <c r="F10766" t="s">
        <v>10209</v>
      </c>
      <c r="G10766">
        <v>12</v>
      </c>
      <c r="H10766" t="s">
        <v>10199</v>
      </c>
      <c r="I10766" s="160" t="s">
        <v>4198</v>
      </c>
      <c r="J10766" t="s">
        <v>3999</v>
      </c>
      <c r="K10766" s="160" t="s">
        <v>4007</v>
      </c>
      <c r="L10766" t="s">
        <v>8897</v>
      </c>
    </row>
    <row r="10767" spans="1:12">
      <c r="A10767" s="15">
        <v>2267004046</v>
      </c>
      <c r="B10767" t="s">
        <v>11040</v>
      </c>
      <c r="C10767" t="s">
        <v>10121</v>
      </c>
      <c r="D10767" t="s">
        <v>11761</v>
      </c>
      <c r="E10767" t="s">
        <v>11781</v>
      </c>
      <c r="F10767" t="s">
        <v>10209</v>
      </c>
      <c r="G10767">
        <v>12</v>
      </c>
      <c r="H10767" t="s">
        <v>10199</v>
      </c>
      <c r="I10767" s="160" t="s">
        <v>4198</v>
      </c>
      <c r="J10767" t="s">
        <v>3999</v>
      </c>
      <c r="K10767" s="160" t="s">
        <v>4007</v>
      </c>
      <c r="L10767" t="s">
        <v>8897</v>
      </c>
    </row>
    <row r="10768" spans="1:12">
      <c r="A10768" s="15">
        <v>2267004050</v>
      </c>
      <c r="B10768" t="s">
        <v>11040</v>
      </c>
      <c r="C10768" t="s">
        <v>10121</v>
      </c>
      <c r="D10768" t="s">
        <v>11761</v>
      </c>
      <c r="E10768" t="s">
        <v>11782</v>
      </c>
      <c r="F10768" t="s">
        <v>10209</v>
      </c>
      <c r="G10768">
        <v>12</v>
      </c>
      <c r="H10768" t="s">
        <v>10199</v>
      </c>
      <c r="I10768" s="160" t="s">
        <v>4198</v>
      </c>
      <c r="J10768" t="s">
        <v>3999</v>
      </c>
      <c r="K10768" s="160" t="s">
        <v>4007</v>
      </c>
      <c r="L10768" t="s">
        <v>8897</v>
      </c>
    </row>
    <row r="10769" spans="1:12">
      <c r="A10769" s="15">
        <v>2267004051</v>
      </c>
      <c r="B10769" t="s">
        <v>11040</v>
      </c>
      <c r="C10769" t="s">
        <v>10121</v>
      </c>
      <c r="D10769" t="s">
        <v>11761</v>
      </c>
      <c r="E10769" t="s">
        <v>11783</v>
      </c>
      <c r="F10769" t="s">
        <v>10209</v>
      </c>
      <c r="G10769">
        <v>12</v>
      </c>
      <c r="H10769" t="s">
        <v>10199</v>
      </c>
      <c r="I10769" s="160" t="s">
        <v>4198</v>
      </c>
      <c r="J10769" t="s">
        <v>3999</v>
      </c>
      <c r="K10769" s="160" t="s">
        <v>4007</v>
      </c>
      <c r="L10769" t="s">
        <v>8897</v>
      </c>
    </row>
    <row r="10770" spans="1:12">
      <c r="A10770" s="15">
        <v>2267004055</v>
      </c>
      <c r="B10770" t="s">
        <v>11040</v>
      </c>
      <c r="C10770" t="s">
        <v>10121</v>
      </c>
      <c r="D10770" t="s">
        <v>11761</v>
      </c>
      <c r="E10770" t="s">
        <v>11784</v>
      </c>
      <c r="F10770" t="s">
        <v>10209</v>
      </c>
      <c r="G10770">
        <v>12</v>
      </c>
      <c r="H10770" t="s">
        <v>10199</v>
      </c>
      <c r="I10770" s="160" t="s">
        <v>4198</v>
      </c>
      <c r="J10770" t="s">
        <v>3999</v>
      </c>
      <c r="K10770" s="160" t="s">
        <v>4007</v>
      </c>
      <c r="L10770" t="s">
        <v>8897</v>
      </c>
    </row>
    <row r="10771" spans="1:12">
      <c r="A10771" s="15">
        <v>2267004056</v>
      </c>
      <c r="B10771" t="s">
        <v>11040</v>
      </c>
      <c r="C10771" t="s">
        <v>10121</v>
      </c>
      <c r="D10771" t="s">
        <v>11761</v>
      </c>
      <c r="E10771" t="s">
        <v>11785</v>
      </c>
      <c r="F10771" t="s">
        <v>10209</v>
      </c>
      <c r="G10771">
        <v>12</v>
      </c>
      <c r="H10771" t="s">
        <v>10199</v>
      </c>
      <c r="I10771" s="160" t="s">
        <v>4198</v>
      </c>
      <c r="J10771" t="s">
        <v>3999</v>
      </c>
      <c r="K10771" s="160" t="s">
        <v>4007</v>
      </c>
      <c r="L10771" t="s">
        <v>8897</v>
      </c>
    </row>
    <row r="10772" spans="1:12">
      <c r="A10772" s="15">
        <v>2267004060</v>
      </c>
      <c r="B10772" t="s">
        <v>11040</v>
      </c>
      <c r="C10772" t="s">
        <v>10121</v>
      </c>
      <c r="D10772" t="s">
        <v>11761</v>
      </c>
      <c r="E10772" t="s">
        <v>11786</v>
      </c>
      <c r="F10772" t="s">
        <v>10209</v>
      </c>
      <c r="G10772">
        <v>12</v>
      </c>
      <c r="H10772" t="s">
        <v>10199</v>
      </c>
      <c r="I10772" s="160" t="s">
        <v>4198</v>
      </c>
      <c r="J10772" t="s">
        <v>3999</v>
      </c>
      <c r="K10772" s="160" t="s">
        <v>4007</v>
      </c>
      <c r="L10772" t="s">
        <v>8897</v>
      </c>
    </row>
    <row r="10773" spans="1:12">
      <c r="A10773" s="15">
        <v>2267004061</v>
      </c>
      <c r="B10773" t="s">
        <v>11040</v>
      </c>
      <c r="C10773" t="s">
        <v>10121</v>
      </c>
      <c r="D10773" t="s">
        <v>11761</v>
      </c>
      <c r="E10773" t="s">
        <v>11787</v>
      </c>
      <c r="F10773" t="s">
        <v>10209</v>
      </c>
      <c r="G10773">
        <v>12</v>
      </c>
      <c r="H10773" t="s">
        <v>10199</v>
      </c>
      <c r="I10773" s="160" t="s">
        <v>4198</v>
      </c>
      <c r="J10773" t="s">
        <v>3999</v>
      </c>
      <c r="K10773" s="160" t="s">
        <v>4007</v>
      </c>
      <c r="L10773" t="s">
        <v>8897</v>
      </c>
    </row>
    <row r="10774" spans="1:12">
      <c r="A10774" s="15">
        <v>2267004065</v>
      </c>
      <c r="B10774" t="s">
        <v>11040</v>
      </c>
      <c r="C10774" t="s">
        <v>10121</v>
      </c>
      <c r="D10774" t="s">
        <v>11761</v>
      </c>
      <c r="E10774" t="s">
        <v>11788</v>
      </c>
      <c r="F10774" t="s">
        <v>10209</v>
      </c>
      <c r="G10774">
        <v>12</v>
      </c>
      <c r="H10774" t="s">
        <v>10199</v>
      </c>
      <c r="I10774" s="160" t="s">
        <v>4198</v>
      </c>
      <c r="J10774" t="s">
        <v>3999</v>
      </c>
      <c r="K10774" s="160" t="s">
        <v>4007</v>
      </c>
      <c r="L10774" t="s">
        <v>8897</v>
      </c>
    </row>
    <row r="10775" spans="1:12">
      <c r="A10775" s="15">
        <v>2267004066</v>
      </c>
      <c r="B10775" t="s">
        <v>11040</v>
      </c>
      <c r="C10775" t="s">
        <v>10121</v>
      </c>
      <c r="D10775" t="s">
        <v>11761</v>
      </c>
      <c r="E10775" t="s">
        <v>11789</v>
      </c>
      <c r="F10775" t="s">
        <v>10209</v>
      </c>
      <c r="G10775">
        <v>12</v>
      </c>
      <c r="H10775" t="s">
        <v>10199</v>
      </c>
      <c r="I10775" s="160" t="s">
        <v>4198</v>
      </c>
      <c r="J10775" t="s">
        <v>3999</v>
      </c>
      <c r="K10775" s="160" t="s">
        <v>4007</v>
      </c>
      <c r="L10775" t="s">
        <v>8897</v>
      </c>
    </row>
    <row r="10776" spans="1:12">
      <c r="A10776" s="15">
        <v>2267004071</v>
      </c>
      <c r="B10776" t="s">
        <v>11040</v>
      </c>
      <c r="C10776" t="s">
        <v>10121</v>
      </c>
      <c r="D10776" t="s">
        <v>11761</v>
      </c>
      <c r="E10776" t="s">
        <v>11791</v>
      </c>
      <c r="F10776" t="s">
        <v>10209</v>
      </c>
      <c r="G10776">
        <v>12</v>
      </c>
      <c r="H10776" t="s">
        <v>10199</v>
      </c>
      <c r="I10776" s="160" t="s">
        <v>4198</v>
      </c>
      <c r="J10776" t="s">
        <v>3999</v>
      </c>
      <c r="K10776" s="160" t="s">
        <v>4007</v>
      </c>
      <c r="L10776" t="s">
        <v>8897</v>
      </c>
    </row>
    <row r="10777" spans="1:12">
      <c r="A10777" s="15">
        <v>2267004075</v>
      </c>
      <c r="B10777" t="s">
        <v>11040</v>
      </c>
      <c r="C10777" t="s">
        <v>10121</v>
      </c>
      <c r="D10777" t="s">
        <v>11761</v>
      </c>
      <c r="E10777" t="s">
        <v>11792</v>
      </c>
      <c r="F10777" t="s">
        <v>10209</v>
      </c>
      <c r="G10777">
        <v>12</v>
      </c>
      <c r="H10777" t="s">
        <v>10199</v>
      </c>
      <c r="I10777" s="160" t="s">
        <v>4198</v>
      </c>
      <c r="J10777" t="s">
        <v>3999</v>
      </c>
      <c r="K10777" s="160" t="s">
        <v>4007</v>
      </c>
      <c r="L10777" t="s">
        <v>8897</v>
      </c>
    </row>
    <row r="10778" spans="1:12">
      <c r="A10778" s="15">
        <v>2267004076</v>
      </c>
      <c r="B10778" t="s">
        <v>11040</v>
      </c>
      <c r="C10778" t="s">
        <v>10121</v>
      </c>
      <c r="D10778" t="s">
        <v>11761</v>
      </c>
      <c r="E10778" t="s">
        <v>11793</v>
      </c>
      <c r="F10778" t="s">
        <v>10209</v>
      </c>
      <c r="G10778">
        <v>12</v>
      </c>
      <c r="H10778" t="s">
        <v>10199</v>
      </c>
      <c r="I10778" s="160" t="s">
        <v>4198</v>
      </c>
      <c r="J10778" t="s">
        <v>3999</v>
      </c>
      <c r="K10778" s="160" t="s">
        <v>4007</v>
      </c>
      <c r="L10778" t="s">
        <v>8897</v>
      </c>
    </row>
    <row r="10779" spans="1:12">
      <c r="A10779" s="15">
        <v>2267005000</v>
      </c>
      <c r="B10779" t="s">
        <v>11040</v>
      </c>
      <c r="C10779" t="s">
        <v>10121</v>
      </c>
      <c r="D10779" t="s">
        <v>11794</v>
      </c>
      <c r="E10779" t="s">
        <v>5362</v>
      </c>
      <c r="F10779" t="s">
        <v>10209</v>
      </c>
      <c r="G10779">
        <v>12</v>
      </c>
      <c r="H10779" t="s">
        <v>10199</v>
      </c>
      <c r="I10779" s="160" t="s">
        <v>4198</v>
      </c>
      <c r="J10779" t="s">
        <v>3999</v>
      </c>
      <c r="K10779" s="160" t="s">
        <v>4007</v>
      </c>
      <c r="L10779" t="s">
        <v>8897</v>
      </c>
    </row>
    <row r="10780" spans="1:12">
      <c r="A10780" s="15">
        <v>2267005010</v>
      </c>
      <c r="B10780" t="s">
        <v>11040</v>
      </c>
      <c r="C10780" t="s">
        <v>10121</v>
      </c>
      <c r="D10780" t="s">
        <v>11794</v>
      </c>
      <c r="E10780" t="s">
        <v>11796</v>
      </c>
      <c r="F10780" t="s">
        <v>10209</v>
      </c>
      <c r="G10780">
        <v>12</v>
      </c>
      <c r="H10780" t="s">
        <v>10199</v>
      </c>
      <c r="I10780" s="160" t="s">
        <v>4198</v>
      </c>
      <c r="J10780" t="s">
        <v>3999</v>
      </c>
      <c r="K10780" s="160" t="s">
        <v>4007</v>
      </c>
      <c r="L10780" t="s">
        <v>8897</v>
      </c>
    </row>
    <row r="10781" spans="1:12">
      <c r="A10781" s="15">
        <v>2267005015</v>
      </c>
      <c r="B10781" t="s">
        <v>11040</v>
      </c>
      <c r="C10781" t="s">
        <v>10121</v>
      </c>
      <c r="D10781" t="s">
        <v>11794</v>
      </c>
      <c r="E10781" t="s">
        <v>11797</v>
      </c>
      <c r="F10781" t="s">
        <v>10209</v>
      </c>
      <c r="G10781">
        <v>12</v>
      </c>
      <c r="H10781" t="s">
        <v>10199</v>
      </c>
      <c r="I10781" s="160" t="s">
        <v>4198</v>
      </c>
      <c r="J10781" t="s">
        <v>3999</v>
      </c>
      <c r="K10781" s="160" t="s">
        <v>4007</v>
      </c>
      <c r="L10781" t="s">
        <v>8897</v>
      </c>
    </row>
    <row r="10782" spans="1:12">
      <c r="A10782" s="15">
        <v>2267005020</v>
      </c>
      <c r="B10782" t="s">
        <v>11040</v>
      </c>
      <c r="C10782" t="s">
        <v>10121</v>
      </c>
      <c r="D10782" t="s">
        <v>11794</v>
      </c>
      <c r="E10782" t="s">
        <v>11798</v>
      </c>
      <c r="F10782" t="s">
        <v>10209</v>
      </c>
      <c r="G10782">
        <v>12</v>
      </c>
      <c r="H10782" t="s">
        <v>10199</v>
      </c>
      <c r="I10782" s="160" t="s">
        <v>4198</v>
      </c>
      <c r="J10782" t="s">
        <v>3999</v>
      </c>
      <c r="K10782" s="160" t="s">
        <v>4007</v>
      </c>
      <c r="L10782" t="s">
        <v>8897</v>
      </c>
    </row>
    <row r="10783" spans="1:12">
      <c r="A10783" s="15">
        <v>2267005022</v>
      </c>
      <c r="B10783" t="s">
        <v>11040</v>
      </c>
      <c r="C10783" t="s">
        <v>11851</v>
      </c>
      <c r="D10783" t="s">
        <v>11794</v>
      </c>
      <c r="E10783" t="s">
        <v>11860</v>
      </c>
      <c r="F10783" t="s">
        <v>10209</v>
      </c>
      <c r="G10783">
        <v>12</v>
      </c>
      <c r="H10783" t="s">
        <v>10199</v>
      </c>
      <c r="I10783" s="160" t="s">
        <v>4198</v>
      </c>
      <c r="J10783" t="s">
        <v>3999</v>
      </c>
      <c r="K10783" s="160" t="s">
        <v>4007</v>
      </c>
      <c r="L10783" t="s">
        <v>8897</v>
      </c>
    </row>
    <row r="10784" spans="1:12">
      <c r="A10784" s="15">
        <v>2267005025</v>
      </c>
      <c r="B10784" t="s">
        <v>11040</v>
      </c>
      <c r="C10784" t="s">
        <v>10121</v>
      </c>
      <c r="D10784" t="s">
        <v>11794</v>
      </c>
      <c r="E10784" t="s">
        <v>11800</v>
      </c>
      <c r="F10784" t="s">
        <v>10209</v>
      </c>
      <c r="G10784">
        <v>12</v>
      </c>
      <c r="H10784" t="s">
        <v>10199</v>
      </c>
      <c r="I10784" s="160" t="s">
        <v>4198</v>
      </c>
      <c r="J10784" t="s">
        <v>3999</v>
      </c>
      <c r="K10784" s="160" t="s">
        <v>4007</v>
      </c>
      <c r="L10784" t="s">
        <v>8897</v>
      </c>
    </row>
    <row r="10785" spans="1:12">
      <c r="A10785" s="15">
        <v>2267005030</v>
      </c>
      <c r="B10785" t="s">
        <v>11040</v>
      </c>
      <c r="C10785" t="s">
        <v>10121</v>
      </c>
      <c r="D10785" t="s">
        <v>11794</v>
      </c>
      <c r="E10785" t="s">
        <v>11801</v>
      </c>
      <c r="F10785" t="s">
        <v>10209</v>
      </c>
      <c r="G10785">
        <v>12</v>
      </c>
      <c r="H10785" t="s">
        <v>10199</v>
      </c>
      <c r="I10785" s="160" t="s">
        <v>4198</v>
      </c>
      <c r="J10785" t="s">
        <v>3999</v>
      </c>
      <c r="K10785" s="160" t="s">
        <v>4007</v>
      </c>
      <c r="L10785" t="s">
        <v>8897</v>
      </c>
    </row>
    <row r="10786" spans="1:12">
      <c r="A10786" s="15">
        <v>2267005035</v>
      </c>
      <c r="B10786" t="s">
        <v>11040</v>
      </c>
      <c r="C10786" t="s">
        <v>10121</v>
      </c>
      <c r="D10786" t="s">
        <v>11794</v>
      </c>
      <c r="E10786" t="s">
        <v>11802</v>
      </c>
      <c r="F10786" t="s">
        <v>10209</v>
      </c>
      <c r="G10786">
        <v>12</v>
      </c>
      <c r="H10786" t="s">
        <v>10199</v>
      </c>
      <c r="I10786" s="160" t="s">
        <v>4198</v>
      </c>
      <c r="J10786" t="s">
        <v>3999</v>
      </c>
      <c r="K10786" s="160" t="s">
        <v>4007</v>
      </c>
      <c r="L10786" t="s">
        <v>8897</v>
      </c>
    </row>
    <row r="10787" spans="1:12">
      <c r="A10787" s="15">
        <v>2267005040</v>
      </c>
      <c r="B10787" t="s">
        <v>11040</v>
      </c>
      <c r="C10787" t="s">
        <v>10121</v>
      </c>
      <c r="D10787" t="s">
        <v>11794</v>
      </c>
      <c r="E10787" t="s">
        <v>11803</v>
      </c>
      <c r="F10787" t="s">
        <v>10209</v>
      </c>
      <c r="G10787">
        <v>12</v>
      </c>
      <c r="H10787" t="s">
        <v>10199</v>
      </c>
      <c r="I10787" s="160" t="s">
        <v>4198</v>
      </c>
      <c r="J10787" t="s">
        <v>3999</v>
      </c>
      <c r="K10787" s="160" t="s">
        <v>4007</v>
      </c>
      <c r="L10787" t="s">
        <v>8897</v>
      </c>
    </row>
    <row r="10788" spans="1:12">
      <c r="A10788" s="15">
        <v>2267005045</v>
      </c>
      <c r="B10788" t="s">
        <v>11040</v>
      </c>
      <c r="C10788" t="s">
        <v>10121</v>
      </c>
      <c r="D10788" t="s">
        <v>11794</v>
      </c>
      <c r="E10788" t="s">
        <v>11804</v>
      </c>
      <c r="F10788" t="s">
        <v>10209</v>
      </c>
      <c r="G10788">
        <v>12</v>
      </c>
      <c r="H10788" t="s">
        <v>10199</v>
      </c>
      <c r="I10788" s="160" t="s">
        <v>4198</v>
      </c>
      <c r="J10788" t="s">
        <v>3999</v>
      </c>
      <c r="K10788" s="160" t="s">
        <v>4007</v>
      </c>
      <c r="L10788" t="s">
        <v>8897</v>
      </c>
    </row>
    <row r="10789" spans="1:12">
      <c r="A10789" s="15">
        <v>2267005050</v>
      </c>
      <c r="B10789" t="s">
        <v>11040</v>
      </c>
      <c r="C10789" t="s">
        <v>10121</v>
      </c>
      <c r="D10789" t="s">
        <v>11794</v>
      </c>
      <c r="E10789" t="s">
        <v>11805</v>
      </c>
      <c r="F10789" t="s">
        <v>10209</v>
      </c>
      <c r="G10789">
        <v>12</v>
      </c>
      <c r="H10789" t="s">
        <v>10199</v>
      </c>
      <c r="I10789" s="160" t="s">
        <v>4198</v>
      </c>
      <c r="J10789" t="s">
        <v>3999</v>
      </c>
      <c r="K10789" s="160" t="s">
        <v>4007</v>
      </c>
      <c r="L10789" t="s">
        <v>8897</v>
      </c>
    </row>
    <row r="10790" spans="1:12">
      <c r="A10790" s="15">
        <v>2267005055</v>
      </c>
      <c r="B10790" t="s">
        <v>11040</v>
      </c>
      <c r="C10790" t="s">
        <v>10121</v>
      </c>
      <c r="D10790" t="s">
        <v>11794</v>
      </c>
      <c r="E10790" t="s">
        <v>11806</v>
      </c>
      <c r="F10790" t="s">
        <v>10209</v>
      </c>
      <c r="G10790">
        <v>12</v>
      </c>
      <c r="H10790" t="s">
        <v>10199</v>
      </c>
      <c r="I10790" s="160" t="s">
        <v>4198</v>
      </c>
      <c r="J10790" t="s">
        <v>3999</v>
      </c>
      <c r="K10790" s="160" t="s">
        <v>4007</v>
      </c>
      <c r="L10790" t="s">
        <v>8897</v>
      </c>
    </row>
    <row r="10791" spans="1:12">
      <c r="A10791" s="15">
        <v>2267005060</v>
      </c>
      <c r="B10791" t="s">
        <v>11040</v>
      </c>
      <c r="C10791" t="s">
        <v>10121</v>
      </c>
      <c r="D10791" t="s">
        <v>11794</v>
      </c>
      <c r="E10791" t="s">
        <v>11807</v>
      </c>
      <c r="F10791" t="s">
        <v>10209</v>
      </c>
      <c r="G10791">
        <v>12</v>
      </c>
      <c r="H10791" t="s">
        <v>10199</v>
      </c>
      <c r="I10791" s="160" t="s">
        <v>4198</v>
      </c>
      <c r="J10791" t="s">
        <v>3999</v>
      </c>
      <c r="K10791" s="160" t="s">
        <v>4007</v>
      </c>
      <c r="L10791" t="s">
        <v>8897</v>
      </c>
    </row>
    <row r="10792" spans="1:12">
      <c r="A10792" s="15">
        <v>2267006000</v>
      </c>
      <c r="B10792" t="s">
        <v>11040</v>
      </c>
      <c r="C10792" t="s">
        <v>10121</v>
      </c>
      <c r="D10792" t="s">
        <v>11808</v>
      </c>
      <c r="E10792" t="s">
        <v>5362</v>
      </c>
      <c r="F10792" t="s">
        <v>10209</v>
      </c>
      <c r="G10792">
        <v>12</v>
      </c>
      <c r="H10792" t="s">
        <v>10199</v>
      </c>
      <c r="I10792" s="160" t="s">
        <v>4198</v>
      </c>
      <c r="J10792" t="s">
        <v>3999</v>
      </c>
      <c r="K10792" s="160" t="s">
        <v>4007</v>
      </c>
      <c r="L10792" t="s">
        <v>8897</v>
      </c>
    </row>
    <row r="10793" spans="1:12">
      <c r="A10793" s="15">
        <v>2267006005</v>
      </c>
      <c r="B10793" t="s">
        <v>11040</v>
      </c>
      <c r="C10793" t="s">
        <v>10121</v>
      </c>
      <c r="D10793" t="s">
        <v>11808</v>
      </c>
      <c r="E10793" t="s">
        <v>11810</v>
      </c>
      <c r="F10793" t="s">
        <v>10209</v>
      </c>
      <c r="G10793">
        <v>12</v>
      </c>
      <c r="H10793" t="s">
        <v>10199</v>
      </c>
      <c r="I10793" s="160" t="s">
        <v>4198</v>
      </c>
      <c r="J10793" t="s">
        <v>3999</v>
      </c>
      <c r="K10793" s="160" t="s">
        <v>4007</v>
      </c>
      <c r="L10793" t="s">
        <v>8897</v>
      </c>
    </row>
    <row r="10794" spans="1:12">
      <c r="A10794" s="15">
        <v>2267006010</v>
      </c>
      <c r="B10794" t="s">
        <v>11040</v>
      </c>
      <c r="C10794" t="s">
        <v>10121</v>
      </c>
      <c r="D10794" t="s">
        <v>11808</v>
      </c>
      <c r="E10794" t="s">
        <v>11811</v>
      </c>
      <c r="F10794" t="s">
        <v>10209</v>
      </c>
      <c r="G10794">
        <v>12</v>
      </c>
      <c r="H10794" t="s">
        <v>10199</v>
      </c>
      <c r="I10794" s="160" t="s">
        <v>4198</v>
      </c>
      <c r="J10794" t="s">
        <v>3999</v>
      </c>
      <c r="K10794" s="160" t="s">
        <v>4007</v>
      </c>
      <c r="L10794" t="s">
        <v>8897</v>
      </c>
    </row>
    <row r="10795" spans="1:12">
      <c r="A10795" s="15">
        <v>2267006015</v>
      </c>
      <c r="B10795" t="s">
        <v>11040</v>
      </c>
      <c r="C10795" t="s">
        <v>10121</v>
      </c>
      <c r="D10795" t="s">
        <v>11808</v>
      </c>
      <c r="E10795" t="s">
        <v>11812</v>
      </c>
      <c r="F10795" t="s">
        <v>10209</v>
      </c>
      <c r="G10795">
        <v>12</v>
      </c>
      <c r="H10795" t="s">
        <v>10199</v>
      </c>
      <c r="I10795" s="160" t="s">
        <v>4198</v>
      </c>
      <c r="J10795" t="s">
        <v>3999</v>
      </c>
      <c r="K10795" s="160" t="s">
        <v>4007</v>
      </c>
      <c r="L10795" t="s">
        <v>8897</v>
      </c>
    </row>
    <row r="10796" spans="1:12">
      <c r="A10796" s="15">
        <v>2267006020</v>
      </c>
      <c r="B10796" t="s">
        <v>11040</v>
      </c>
      <c r="C10796" t="s">
        <v>10121</v>
      </c>
      <c r="D10796" t="s">
        <v>11808</v>
      </c>
      <c r="E10796" t="s">
        <v>11813</v>
      </c>
      <c r="F10796" t="s">
        <v>10209</v>
      </c>
      <c r="G10796">
        <v>12</v>
      </c>
      <c r="H10796" t="s">
        <v>10199</v>
      </c>
      <c r="I10796" s="160" t="s">
        <v>4198</v>
      </c>
      <c r="J10796" t="s">
        <v>3999</v>
      </c>
      <c r="K10796" s="160" t="s">
        <v>4007</v>
      </c>
      <c r="L10796" t="s">
        <v>8897</v>
      </c>
    </row>
    <row r="10797" spans="1:12">
      <c r="A10797" s="15">
        <v>2267006022</v>
      </c>
      <c r="B10797" t="s">
        <v>11040</v>
      </c>
      <c r="C10797" t="s">
        <v>11851</v>
      </c>
      <c r="D10797" t="s">
        <v>11808</v>
      </c>
      <c r="E10797" t="s">
        <v>11861</v>
      </c>
      <c r="F10797" t="s">
        <v>10209</v>
      </c>
      <c r="G10797">
        <v>12</v>
      </c>
      <c r="H10797" t="s">
        <v>10199</v>
      </c>
      <c r="I10797" s="160" t="s">
        <v>4198</v>
      </c>
      <c r="J10797" t="s">
        <v>3999</v>
      </c>
      <c r="K10797" s="160" t="s">
        <v>4007</v>
      </c>
      <c r="L10797" t="s">
        <v>8897</v>
      </c>
    </row>
    <row r="10798" spans="1:12">
      <c r="A10798" s="15">
        <v>2267006025</v>
      </c>
      <c r="B10798" t="s">
        <v>11040</v>
      </c>
      <c r="C10798" t="s">
        <v>10121</v>
      </c>
      <c r="D10798" t="s">
        <v>11808</v>
      </c>
      <c r="E10798" t="s">
        <v>11815</v>
      </c>
      <c r="F10798" t="s">
        <v>10209</v>
      </c>
      <c r="G10798">
        <v>12</v>
      </c>
      <c r="H10798" t="s">
        <v>10199</v>
      </c>
      <c r="I10798" s="160" t="s">
        <v>4198</v>
      </c>
      <c r="J10798" t="s">
        <v>3999</v>
      </c>
      <c r="K10798" s="160" t="s">
        <v>4007</v>
      </c>
      <c r="L10798" t="s">
        <v>8897</v>
      </c>
    </row>
    <row r="10799" spans="1:12">
      <c r="A10799" s="15">
        <v>2267006030</v>
      </c>
      <c r="B10799" t="s">
        <v>11040</v>
      </c>
      <c r="C10799" t="s">
        <v>10121</v>
      </c>
      <c r="D10799" t="s">
        <v>11808</v>
      </c>
      <c r="E10799" t="s">
        <v>11816</v>
      </c>
      <c r="F10799" t="s">
        <v>10209</v>
      </c>
      <c r="G10799">
        <v>12</v>
      </c>
      <c r="H10799" t="s">
        <v>10199</v>
      </c>
      <c r="I10799" s="160" t="s">
        <v>4198</v>
      </c>
      <c r="J10799" t="s">
        <v>3999</v>
      </c>
      <c r="K10799" s="160" t="s">
        <v>4007</v>
      </c>
      <c r="L10799" t="s">
        <v>8897</v>
      </c>
    </row>
    <row r="10800" spans="1:12">
      <c r="A10800" s="15">
        <v>2267006035</v>
      </c>
      <c r="B10800" t="s">
        <v>11040</v>
      </c>
      <c r="C10800" t="s">
        <v>10121</v>
      </c>
      <c r="D10800" t="s">
        <v>11808</v>
      </c>
      <c r="E10800" t="s">
        <v>11805</v>
      </c>
      <c r="F10800" t="s">
        <v>10209</v>
      </c>
      <c r="G10800">
        <v>12</v>
      </c>
      <c r="H10800" t="s">
        <v>10199</v>
      </c>
      <c r="I10800" s="160" t="s">
        <v>4198</v>
      </c>
      <c r="J10800" t="s">
        <v>3999</v>
      </c>
      <c r="K10800" s="160" t="s">
        <v>4007</v>
      </c>
      <c r="L10800" t="s">
        <v>8897</v>
      </c>
    </row>
    <row r="10801" spans="1:12">
      <c r="A10801" s="15">
        <v>2267007000</v>
      </c>
      <c r="B10801" t="s">
        <v>11040</v>
      </c>
      <c r="C10801" t="s">
        <v>10121</v>
      </c>
      <c r="D10801" t="s">
        <v>11817</v>
      </c>
      <c r="E10801" t="s">
        <v>5362</v>
      </c>
      <c r="F10801" t="s">
        <v>10209</v>
      </c>
      <c r="G10801">
        <v>12</v>
      </c>
      <c r="H10801" t="s">
        <v>10199</v>
      </c>
      <c r="I10801" s="160" t="s">
        <v>4198</v>
      </c>
      <c r="J10801" t="s">
        <v>3999</v>
      </c>
      <c r="K10801" s="160" t="s">
        <v>4007</v>
      </c>
      <c r="L10801" t="s">
        <v>8897</v>
      </c>
    </row>
    <row r="10802" spans="1:12">
      <c r="A10802" s="15">
        <v>2267007005</v>
      </c>
      <c r="B10802" t="s">
        <v>11040</v>
      </c>
      <c r="C10802" t="s">
        <v>10121</v>
      </c>
      <c r="D10802" t="s">
        <v>11817</v>
      </c>
      <c r="E10802" t="s">
        <v>11818</v>
      </c>
      <c r="F10802" t="s">
        <v>10209</v>
      </c>
      <c r="G10802">
        <v>12</v>
      </c>
      <c r="H10802" t="s">
        <v>10199</v>
      </c>
      <c r="I10802" s="160" t="s">
        <v>4198</v>
      </c>
      <c r="J10802" t="s">
        <v>3999</v>
      </c>
      <c r="K10802" s="160" t="s">
        <v>4007</v>
      </c>
      <c r="L10802" t="s">
        <v>8897</v>
      </c>
    </row>
    <row r="10803" spans="1:12">
      <c r="A10803" s="15">
        <v>2267007010</v>
      </c>
      <c r="B10803" t="s">
        <v>11040</v>
      </c>
      <c r="C10803" t="s">
        <v>10121</v>
      </c>
      <c r="D10803" t="s">
        <v>11817</v>
      </c>
      <c r="E10803" t="s">
        <v>11819</v>
      </c>
      <c r="F10803" t="s">
        <v>10209</v>
      </c>
      <c r="G10803">
        <v>12</v>
      </c>
      <c r="H10803" t="s">
        <v>10199</v>
      </c>
      <c r="I10803" s="160" t="s">
        <v>4198</v>
      </c>
      <c r="J10803" t="s">
        <v>3999</v>
      </c>
      <c r="K10803" s="160" t="s">
        <v>4007</v>
      </c>
      <c r="L10803" t="s">
        <v>8897</v>
      </c>
    </row>
    <row r="10804" spans="1:12">
      <c r="A10804" s="15">
        <v>2267007015</v>
      </c>
      <c r="B10804" t="s">
        <v>11040</v>
      </c>
      <c r="C10804" t="s">
        <v>10121</v>
      </c>
      <c r="D10804" t="s">
        <v>11817</v>
      </c>
      <c r="E10804" t="s">
        <v>11820</v>
      </c>
      <c r="F10804" t="s">
        <v>10209</v>
      </c>
      <c r="G10804">
        <v>12</v>
      </c>
      <c r="H10804" t="s">
        <v>10199</v>
      </c>
      <c r="I10804" s="160" t="s">
        <v>4198</v>
      </c>
      <c r="J10804" t="s">
        <v>3999</v>
      </c>
      <c r="K10804" s="160" t="s">
        <v>4007</v>
      </c>
      <c r="L10804" t="s">
        <v>8897</v>
      </c>
    </row>
    <row r="10805" spans="1:12">
      <c r="A10805" s="15">
        <v>2267007022</v>
      </c>
      <c r="B10805" t="s">
        <v>11040</v>
      </c>
      <c r="C10805" t="s">
        <v>11851</v>
      </c>
      <c r="D10805" t="s">
        <v>11817</v>
      </c>
      <c r="E10805" t="s">
        <v>11862</v>
      </c>
      <c r="F10805" t="s">
        <v>10209</v>
      </c>
      <c r="G10805">
        <v>12</v>
      </c>
      <c r="H10805" t="s">
        <v>10199</v>
      </c>
      <c r="I10805" s="160" t="s">
        <v>4198</v>
      </c>
      <c r="J10805" t="s">
        <v>3999</v>
      </c>
      <c r="K10805" s="160" t="s">
        <v>4007</v>
      </c>
      <c r="L10805" t="s">
        <v>8897</v>
      </c>
    </row>
    <row r="10806" spans="1:12">
      <c r="A10806" s="15">
        <v>2267008000</v>
      </c>
      <c r="B10806" t="s">
        <v>11040</v>
      </c>
      <c r="C10806" t="s">
        <v>10121</v>
      </c>
      <c r="D10806" t="s">
        <v>11823</v>
      </c>
      <c r="E10806" t="s">
        <v>5362</v>
      </c>
      <c r="F10806" t="s">
        <v>10209</v>
      </c>
      <c r="G10806">
        <v>12</v>
      </c>
      <c r="H10806" t="s">
        <v>10199</v>
      </c>
      <c r="I10806" s="160" t="s">
        <v>4198</v>
      </c>
      <c r="J10806" t="s">
        <v>3999</v>
      </c>
      <c r="K10806" s="160" t="s">
        <v>4007</v>
      </c>
      <c r="L10806" t="s">
        <v>8897</v>
      </c>
    </row>
    <row r="10807" spans="1:12">
      <c r="A10807" s="15">
        <v>2267008005</v>
      </c>
      <c r="B10807" t="s">
        <v>11040</v>
      </c>
      <c r="C10807" t="s">
        <v>11851</v>
      </c>
      <c r="D10807" t="s">
        <v>11823</v>
      </c>
      <c r="E10807" t="s">
        <v>11863</v>
      </c>
      <c r="F10807" t="s">
        <v>10209</v>
      </c>
      <c r="G10807">
        <v>12</v>
      </c>
      <c r="H10807" t="s">
        <v>10199</v>
      </c>
      <c r="I10807" s="160" t="s">
        <v>4198</v>
      </c>
      <c r="J10807" t="s">
        <v>3999</v>
      </c>
      <c r="K10807" s="160" t="s">
        <v>4007</v>
      </c>
      <c r="L10807" t="s">
        <v>8897</v>
      </c>
    </row>
    <row r="10808" spans="1:12">
      <c r="A10808" s="15">
        <v>2267009000</v>
      </c>
      <c r="B10808" t="s">
        <v>11040</v>
      </c>
      <c r="C10808" t="s">
        <v>10121</v>
      </c>
      <c r="D10808" t="s">
        <v>11826</v>
      </c>
      <c r="E10808" t="s">
        <v>5362</v>
      </c>
      <c r="F10808" t="s">
        <v>10209</v>
      </c>
      <c r="G10808">
        <v>12</v>
      </c>
      <c r="H10808" t="s">
        <v>10199</v>
      </c>
      <c r="I10808" s="160" t="s">
        <v>4198</v>
      </c>
      <c r="J10808" t="s">
        <v>3999</v>
      </c>
      <c r="K10808" s="160" t="s">
        <v>4007</v>
      </c>
      <c r="L10808" t="s">
        <v>8897</v>
      </c>
    </row>
    <row r="10809" spans="1:12">
      <c r="A10809" s="15">
        <v>2267009010</v>
      </c>
      <c r="B10809" t="s">
        <v>11040</v>
      </c>
      <c r="C10809" t="s">
        <v>10121</v>
      </c>
      <c r="D10809" t="s">
        <v>11826</v>
      </c>
      <c r="E10809" t="s">
        <v>11827</v>
      </c>
      <c r="F10809" t="s">
        <v>10209</v>
      </c>
      <c r="G10809">
        <v>12</v>
      </c>
      <c r="H10809" t="s">
        <v>10199</v>
      </c>
      <c r="I10809" s="160" t="s">
        <v>4198</v>
      </c>
      <c r="J10809" t="s">
        <v>3999</v>
      </c>
      <c r="K10809" s="160" t="s">
        <v>4007</v>
      </c>
      <c r="L10809" t="s">
        <v>8897</v>
      </c>
    </row>
    <row r="10810" spans="1:12">
      <c r="A10810" s="15">
        <v>2267010000</v>
      </c>
      <c r="B10810" t="s">
        <v>11040</v>
      </c>
      <c r="C10810" t="s">
        <v>10121</v>
      </c>
      <c r="D10810" t="s">
        <v>10196</v>
      </c>
      <c r="E10810" t="s">
        <v>5362</v>
      </c>
      <c r="F10810" t="s">
        <v>10209</v>
      </c>
      <c r="G10810">
        <v>12</v>
      </c>
      <c r="H10810" t="s">
        <v>10199</v>
      </c>
      <c r="I10810" s="160" t="s">
        <v>4198</v>
      </c>
      <c r="J10810" t="s">
        <v>3999</v>
      </c>
      <c r="K10810" s="160" t="s">
        <v>4007</v>
      </c>
      <c r="L10810" t="s">
        <v>8897</v>
      </c>
    </row>
    <row r="10811" spans="1:12">
      <c r="A10811" s="15">
        <v>2267010010</v>
      </c>
      <c r="B10811" t="s">
        <v>11040</v>
      </c>
      <c r="C10811" t="s">
        <v>10121</v>
      </c>
      <c r="D10811" t="s">
        <v>10196</v>
      </c>
      <c r="E10811" t="s">
        <v>11828</v>
      </c>
      <c r="F10811" t="s">
        <v>10209</v>
      </c>
      <c r="G10811">
        <v>12</v>
      </c>
      <c r="H10811" t="s">
        <v>10199</v>
      </c>
      <c r="I10811" s="160" t="s">
        <v>4198</v>
      </c>
      <c r="J10811" t="s">
        <v>3999</v>
      </c>
      <c r="K10811" s="160" t="s">
        <v>4007</v>
      </c>
      <c r="L10811" t="s">
        <v>8897</v>
      </c>
    </row>
    <row r="10812" spans="1:12">
      <c r="A10812" s="15">
        <v>2268000000</v>
      </c>
      <c r="B10812" t="s">
        <v>11040</v>
      </c>
      <c r="C10812" t="s">
        <v>11864</v>
      </c>
      <c r="D10812" t="s">
        <v>11865</v>
      </c>
      <c r="E10812" t="s">
        <v>5362</v>
      </c>
      <c r="F10812" t="s">
        <v>10209</v>
      </c>
      <c r="G10812">
        <v>12</v>
      </c>
      <c r="H10812" t="s">
        <v>10199</v>
      </c>
      <c r="I10812" s="160" t="s">
        <v>4198</v>
      </c>
      <c r="J10812" t="s">
        <v>3999</v>
      </c>
      <c r="K10812" s="160" t="s">
        <v>4009</v>
      </c>
      <c r="L10812" t="s">
        <v>11866</v>
      </c>
    </row>
    <row r="10813" spans="1:12">
      <c r="A10813" s="15">
        <v>2268001000</v>
      </c>
      <c r="B10813" t="s">
        <v>11040</v>
      </c>
      <c r="C10813" t="s">
        <v>11864</v>
      </c>
      <c r="D10813" t="s">
        <v>11713</v>
      </c>
      <c r="E10813" t="s">
        <v>5362</v>
      </c>
      <c r="F10813" t="s">
        <v>10209</v>
      </c>
      <c r="G10813">
        <v>12</v>
      </c>
      <c r="H10813" t="s">
        <v>10199</v>
      </c>
      <c r="I10813" s="160" t="s">
        <v>4198</v>
      </c>
      <c r="J10813" t="s">
        <v>3999</v>
      </c>
      <c r="K10813" s="160" t="s">
        <v>4009</v>
      </c>
      <c r="L10813" t="s">
        <v>11866</v>
      </c>
    </row>
    <row r="10814" spans="1:12">
      <c r="A10814" s="15">
        <v>2268001010</v>
      </c>
      <c r="B10814" t="s">
        <v>11040</v>
      </c>
      <c r="C10814" t="s">
        <v>11864</v>
      </c>
      <c r="D10814" t="s">
        <v>11713</v>
      </c>
      <c r="E10814" t="s">
        <v>11715</v>
      </c>
      <c r="F10814" t="s">
        <v>10209</v>
      </c>
      <c r="G10814">
        <v>12</v>
      </c>
      <c r="H10814" t="s">
        <v>10199</v>
      </c>
      <c r="I10814" s="160" t="s">
        <v>4198</v>
      </c>
      <c r="J10814" t="s">
        <v>3999</v>
      </c>
      <c r="K10814" s="160" t="s">
        <v>4009</v>
      </c>
      <c r="L10814" t="s">
        <v>11866</v>
      </c>
    </row>
    <row r="10815" spans="1:12">
      <c r="A10815" s="15">
        <v>2268001020</v>
      </c>
      <c r="B10815" t="s">
        <v>11040</v>
      </c>
      <c r="C10815" t="s">
        <v>11864</v>
      </c>
      <c r="D10815" t="s">
        <v>11713</v>
      </c>
      <c r="E10815" t="s">
        <v>11831</v>
      </c>
      <c r="F10815" t="s">
        <v>10209</v>
      </c>
      <c r="G10815">
        <v>12</v>
      </c>
      <c r="H10815" t="s">
        <v>10199</v>
      </c>
      <c r="I10815" s="160" t="s">
        <v>4198</v>
      </c>
      <c r="J10815" t="s">
        <v>3999</v>
      </c>
      <c r="K10815" s="160" t="s">
        <v>4009</v>
      </c>
      <c r="L10815" t="s">
        <v>11866</v>
      </c>
    </row>
    <row r="10816" spans="1:12">
      <c r="A10816" s="15">
        <v>2268001030</v>
      </c>
      <c r="B10816" t="s">
        <v>11040</v>
      </c>
      <c r="C10816" t="s">
        <v>11864</v>
      </c>
      <c r="D10816" t="s">
        <v>11713</v>
      </c>
      <c r="E10816" t="s">
        <v>11719</v>
      </c>
      <c r="F10816" t="s">
        <v>10209</v>
      </c>
      <c r="G10816">
        <v>12</v>
      </c>
      <c r="H10816" t="s">
        <v>10199</v>
      </c>
      <c r="I10816" s="160" t="s">
        <v>4198</v>
      </c>
      <c r="J10816" t="s">
        <v>3999</v>
      </c>
      <c r="K10816" s="160" t="s">
        <v>4009</v>
      </c>
      <c r="L10816" t="s">
        <v>11866</v>
      </c>
    </row>
    <row r="10817" spans="1:12">
      <c r="A10817" s="15">
        <v>2268001040</v>
      </c>
      <c r="B10817" t="s">
        <v>11040</v>
      </c>
      <c r="C10817" t="s">
        <v>11864</v>
      </c>
      <c r="D10817" t="s">
        <v>11713</v>
      </c>
      <c r="E10817" t="s">
        <v>11720</v>
      </c>
      <c r="F10817" t="s">
        <v>10209</v>
      </c>
      <c r="G10817">
        <v>12</v>
      </c>
      <c r="H10817" t="s">
        <v>10199</v>
      </c>
      <c r="I10817" s="160" t="s">
        <v>4198</v>
      </c>
      <c r="J10817" t="s">
        <v>3999</v>
      </c>
      <c r="K10817" s="160" t="s">
        <v>4009</v>
      </c>
      <c r="L10817" t="s">
        <v>11866</v>
      </c>
    </row>
    <row r="10818" spans="1:12">
      <c r="A10818" s="15">
        <v>2268001050</v>
      </c>
      <c r="B10818" t="s">
        <v>11040</v>
      </c>
      <c r="C10818" t="s">
        <v>11864</v>
      </c>
      <c r="D10818" t="s">
        <v>11713</v>
      </c>
      <c r="E10818" t="s">
        <v>11721</v>
      </c>
      <c r="F10818" t="s">
        <v>10209</v>
      </c>
      <c r="G10818">
        <v>12</v>
      </c>
      <c r="H10818" t="s">
        <v>10199</v>
      </c>
      <c r="I10818" s="160" t="s">
        <v>4198</v>
      </c>
      <c r="J10818" t="s">
        <v>3999</v>
      </c>
      <c r="K10818" s="160" t="s">
        <v>4009</v>
      </c>
      <c r="L10818" t="s">
        <v>11866</v>
      </c>
    </row>
    <row r="10819" spans="1:12">
      <c r="A10819" s="15">
        <v>2268001060</v>
      </c>
      <c r="B10819" t="s">
        <v>11040</v>
      </c>
      <c r="C10819" t="s">
        <v>11864</v>
      </c>
      <c r="D10819" t="s">
        <v>11713</v>
      </c>
      <c r="E10819" t="s">
        <v>11867</v>
      </c>
      <c r="F10819" t="s">
        <v>10209</v>
      </c>
      <c r="G10819">
        <v>12</v>
      </c>
      <c r="H10819" t="s">
        <v>10199</v>
      </c>
      <c r="I10819" s="160" t="s">
        <v>4198</v>
      </c>
      <c r="J10819" t="s">
        <v>3999</v>
      </c>
      <c r="K10819" s="160" t="s">
        <v>4009</v>
      </c>
      <c r="L10819" t="s">
        <v>11866</v>
      </c>
    </row>
    <row r="10820" spans="1:12">
      <c r="A10820" s="15">
        <v>2268002000</v>
      </c>
      <c r="B10820" t="s">
        <v>11040</v>
      </c>
      <c r="C10820" t="s">
        <v>11864</v>
      </c>
      <c r="D10820" t="s">
        <v>11723</v>
      </c>
      <c r="E10820" t="s">
        <v>5362</v>
      </c>
      <c r="F10820" t="s">
        <v>10209</v>
      </c>
      <c r="G10820">
        <v>12</v>
      </c>
      <c r="H10820" t="s">
        <v>10199</v>
      </c>
      <c r="I10820" s="160" t="s">
        <v>4198</v>
      </c>
      <c r="J10820" t="s">
        <v>3999</v>
      </c>
      <c r="K10820" s="160" t="s">
        <v>4009</v>
      </c>
      <c r="L10820" t="s">
        <v>11866</v>
      </c>
    </row>
    <row r="10821" spans="1:12">
      <c r="A10821" s="15">
        <v>2268002003</v>
      </c>
      <c r="B10821" t="s">
        <v>11040</v>
      </c>
      <c r="C10821" t="s">
        <v>11864</v>
      </c>
      <c r="D10821" t="s">
        <v>11723</v>
      </c>
      <c r="E10821" t="s">
        <v>11724</v>
      </c>
      <c r="F10821" t="s">
        <v>10209</v>
      </c>
      <c r="G10821">
        <v>12</v>
      </c>
      <c r="H10821" t="s">
        <v>10199</v>
      </c>
      <c r="I10821" s="160" t="s">
        <v>4198</v>
      </c>
      <c r="J10821" t="s">
        <v>3999</v>
      </c>
      <c r="K10821" s="160" t="s">
        <v>4009</v>
      </c>
      <c r="L10821" t="s">
        <v>11866</v>
      </c>
    </row>
    <row r="10822" spans="1:12">
      <c r="A10822" s="15">
        <v>2268002006</v>
      </c>
      <c r="B10822" t="s">
        <v>11040</v>
      </c>
      <c r="C10822" t="s">
        <v>11864</v>
      </c>
      <c r="D10822" t="s">
        <v>11723</v>
      </c>
      <c r="E10822" t="s">
        <v>11725</v>
      </c>
      <c r="F10822" t="s">
        <v>10209</v>
      </c>
      <c r="G10822">
        <v>12</v>
      </c>
      <c r="H10822" t="s">
        <v>10199</v>
      </c>
      <c r="I10822" s="160" t="s">
        <v>4198</v>
      </c>
      <c r="J10822" t="s">
        <v>3999</v>
      </c>
      <c r="K10822" s="160" t="s">
        <v>4009</v>
      </c>
      <c r="L10822" t="s">
        <v>11866</v>
      </c>
    </row>
    <row r="10823" spans="1:12">
      <c r="A10823" s="15">
        <v>2268002009</v>
      </c>
      <c r="B10823" t="s">
        <v>11040</v>
      </c>
      <c r="C10823" t="s">
        <v>11864</v>
      </c>
      <c r="D10823" t="s">
        <v>11723</v>
      </c>
      <c r="E10823" t="s">
        <v>11726</v>
      </c>
      <c r="F10823" t="s">
        <v>10209</v>
      </c>
      <c r="G10823">
        <v>12</v>
      </c>
      <c r="H10823" t="s">
        <v>10199</v>
      </c>
      <c r="I10823" s="160" t="s">
        <v>4198</v>
      </c>
      <c r="J10823" t="s">
        <v>3999</v>
      </c>
      <c r="K10823" s="160" t="s">
        <v>4009</v>
      </c>
      <c r="L10823" t="s">
        <v>11866</v>
      </c>
    </row>
    <row r="10824" spans="1:12">
      <c r="A10824" s="15">
        <v>2268002015</v>
      </c>
      <c r="B10824" t="s">
        <v>11040</v>
      </c>
      <c r="C10824" t="s">
        <v>11864</v>
      </c>
      <c r="D10824" t="s">
        <v>11723</v>
      </c>
      <c r="E10824" t="s">
        <v>11728</v>
      </c>
      <c r="F10824" t="s">
        <v>10209</v>
      </c>
      <c r="G10824">
        <v>12</v>
      </c>
      <c r="H10824" t="s">
        <v>10199</v>
      </c>
      <c r="I10824" s="160" t="s">
        <v>4198</v>
      </c>
      <c r="J10824" t="s">
        <v>3999</v>
      </c>
      <c r="K10824" s="160" t="s">
        <v>4009</v>
      </c>
      <c r="L10824" t="s">
        <v>11866</v>
      </c>
    </row>
    <row r="10825" spans="1:12">
      <c r="A10825" s="15">
        <v>2268002018</v>
      </c>
      <c r="B10825" t="s">
        <v>11040</v>
      </c>
      <c r="C10825" t="s">
        <v>11864</v>
      </c>
      <c r="D10825" t="s">
        <v>11723</v>
      </c>
      <c r="E10825" t="s">
        <v>11729</v>
      </c>
      <c r="F10825" t="s">
        <v>10209</v>
      </c>
      <c r="G10825">
        <v>12</v>
      </c>
      <c r="H10825" t="s">
        <v>10199</v>
      </c>
      <c r="I10825" s="160" t="s">
        <v>4198</v>
      </c>
      <c r="J10825" t="s">
        <v>3999</v>
      </c>
      <c r="K10825" s="160" t="s">
        <v>4009</v>
      </c>
      <c r="L10825" t="s">
        <v>11866</v>
      </c>
    </row>
    <row r="10826" spans="1:12">
      <c r="A10826" s="15">
        <v>2268002021</v>
      </c>
      <c r="B10826" t="s">
        <v>11040</v>
      </c>
      <c r="C10826" t="s">
        <v>11864</v>
      </c>
      <c r="D10826" t="s">
        <v>11723</v>
      </c>
      <c r="E10826" t="s">
        <v>11730</v>
      </c>
      <c r="F10826" t="s">
        <v>10209</v>
      </c>
      <c r="G10826">
        <v>12</v>
      </c>
      <c r="H10826" t="s">
        <v>10199</v>
      </c>
      <c r="I10826" s="160" t="s">
        <v>4198</v>
      </c>
      <c r="J10826" t="s">
        <v>3999</v>
      </c>
      <c r="K10826" s="160" t="s">
        <v>4009</v>
      </c>
      <c r="L10826" t="s">
        <v>11866</v>
      </c>
    </row>
    <row r="10827" spans="1:12">
      <c r="A10827" s="15">
        <v>2268002022</v>
      </c>
      <c r="B10827" t="s">
        <v>11040</v>
      </c>
      <c r="C10827" t="s">
        <v>11868</v>
      </c>
      <c r="D10827" t="s">
        <v>11731</v>
      </c>
      <c r="E10827" t="s">
        <v>11869</v>
      </c>
      <c r="F10827" t="s">
        <v>10209</v>
      </c>
      <c r="G10827">
        <v>12</v>
      </c>
      <c r="H10827" t="s">
        <v>10199</v>
      </c>
      <c r="I10827" s="160" t="s">
        <v>4198</v>
      </c>
      <c r="J10827" t="s">
        <v>3999</v>
      </c>
      <c r="K10827" s="160" t="s">
        <v>4009</v>
      </c>
      <c r="L10827" t="s">
        <v>11866</v>
      </c>
    </row>
    <row r="10828" spans="1:12">
      <c r="A10828" s="15">
        <v>2268002024</v>
      </c>
      <c r="B10828" t="s">
        <v>11040</v>
      </c>
      <c r="C10828" t="s">
        <v>11864</v>
      </c>
      <c r="D10828" t="s">
        <v>11723</v>
      </c>
      <c r="E10828" t="s">
        <v>11733</v>
      </c>
      <c r="F10828" t="s">
        <v>10209</v>
      </c>
      <c r="G10828">
        <v>12</v>
      </c>
      <c r="H10828" t="s">
        <v>10199</v>
      </c>
      <c r="I10828" s="160" t="s">
        <v>4198</v>
      </c>
      <c r="J10828" t="s">
        <v>3999</v>
      </c>
      <c r="K10828" s="160" t="s">
        <v>4009</v>
      </c>
      <c r="L10828" t="s">
        <v>11866</v>
      </c>
    </row>
    <row r="10829" spans="1:12">
      <c r="A10829" s="15">
        <v>2268002027</v>
      </c>
      <c r="B10829" t="s">
        <v>11040</v>
      </c>
      <c r="C10829" t="s">
        <v>11864</v>
      </c>
      <c r="D10829" t="s">
        <v>11723</v>
      </c>
      <c r="E10829" t="s">
        <v>11734</v>
      </c>
      <c r="F10829" t="s">
        <v>10209</v>
      </c>
      <c r="G10829">
        <v>12</v>
      </c>
      <c r="H10829" t="s">
        <v>10199</v>
      </c>
      <c r="I10829" s="160" t="s">
        <v>4198</v>
      </c>
      <c r="J10829" t="s">
        <v>3999</v>
      </c>
      <c r="K10829" s="160" t="s">
        <v>4009</v>
      </c>
      <c r="L10829" t="s">
        <v>11866</v>
      </c>
    </row>
    <row r="10830" spans="1:12">
      <c r="A10830" s="15">
        <v>2268002030</v>
      </c>
      <c r="B10830" t="s">
        <v>11040</v>
      </c>
      <c r="C10830" t="s">
        <v>11864</v>
      </c>
      <c r="D10830" t="s">
        <v>11723</v>
      </c>
      <c r="E10830" t="s">
        <v>11735</v>
      </c>
      <c r="F10830" t="s">
        <v>10209</v>
      </c>
      <c r="G10830">
        <v>12</v>
      </c>
      <c r="H10830" t="s">
        <v>10199</v>
      </c>
      <c r="I10830" s="160" t="s">
        <v>4198</v>
      </c>
      <c r="J10830" t="s">
        <v>3999</v>
      </c>
      <c r="K10830" s="160" t="s">
        <v>4009</v>
      </c>
      <c r="L10830" t="s">
        <v>11866</v>
      </c>
    </row>
    <row r="10831" spans="1:12">
      <c r="A10831" s="15">
        <v>2268002033</v>
      </c>
      <c r="B10831" t="s">
        <v>11040</v>
      </c>
      <c r="C10831" t="s">
        <v>11864</v>
      </c>
      <c r="D10831" t="s">
        <v>11723</v>
      </c>
      <c r="E10831" t="s">
        <v>11736</v>
      </c>
      <c r="F10831" t="s">
        <v>10209</v>
      </c>
      <c r="G10831">
        <v>12</v>
      </c>
      <c r="H10831" t="s">
        <v>10199</v>
      </c>
      <c r="I10831" s="160" t="s">
        <v>4198</v>
      </c>
      <c r="J10831" t="s">
        <v>3999</v>
      </c>
      <c r="K10831" s="160" t="s">
        <v>4009</v>
      </c>
      <c r="L10831" t="s">
        <v>11866</v>
      </c>
    </row>
    <row r="10832" spans="1:12">
      <c r="A10832" s="15">
        <v>2268002036</v>
      </c>
      <c r="B10832" t="s">
        <v>11040</v>
      </c>
      <c r="C10832" t="s">
        <v>11864</v>
      </c>
      <c r="D10832" t="s">
        <v>11723</v>
      </c>
      <c r="E10832" t="s">
        <v>11737</v>
      </c>
      <c r="F10832" t="s">
        <v>10209</v>
      </c>
      <c r="G10832">
        <v>12</v>
      </c>
      <c r="H10832" t="s">
        <v>10199</v>
      </c>
      <c r="I10832" s="160" t="s">
        <v>4198</v>
      </c>
      <c r="J10832" t="s">
        <v>3999</v>
      </c>
      <c r="K10832" s="160" t="s">
        <v>4009</v>
      </c>
      <c r="L10832" t="s">
        <v>11866</v>
      </c>
    </row>
    <row r="10833" spans="1:12">
      <c r="A10833" s="15">
        <v>2268002039</v>
      </c>
      <c r="B10833" t="s">
        <v>11040</v>
      </c>
      <c r="C10833" t="s">
        <v>11864</v>
      </c>
      <c r="D10833" t="s">
        <v>11723</v>
      </c>
      <c r="E10833" t="s">
        <v>11738</v>
      </c>
      <c r="F10833" t="s">
        <v>10209</v>
      </c>
      <c r="G10833">
        <v>12</v>
      </c>
      <c r="H10833" t="s">
        <v>10199</v>
      </c>
      <c r="I10833" s="160" t="s">
        <v>4198</v>
      </c>
      <c r="J10833" t="s">
        <v>3999</v>
      </c>
      <c r="K10833" s="160" t="s">
        <v>4009</v>
      </c>
      <c r="L10833" t="s">
        <v>11866</v>
      </c>
    </row>
    <row r="10834" spans="1:12">
      <c r="A10834" s="15">
        <v>2268002042</v>
      </c>
      <c r="B10834" t="s">
        <v>11040</v>
      </c>
      <c r="C10834" t="s">
        <v>11864</v>
      </c>
      <c r="D10834" t="s">
        <v>11723</v>
      </c>
      <c r="E10834" t="s">
        <v>11739</v>
      </c>
      <c r="F10834" t="s">
        <v>10209</v>
      </c>
      <c r="G10834">
        <v>12</v>
      </c>
      <c r="H10834" t="s">
        <v>10199</v>
      </c>
      <c r="I10834" s="160" t="s">
        <v>4198</v>
      </c>
      <c r="J10834" t="s">
        <v>3999</v>
      </c>
      <c r="K10834" s="160" t="s">
        <v>4009</v>
      </c>
      <c r="L10834" t="s">
        <v>11866</v>
      </c>
    </row>
    <row r="10835" spans="1:12">
      <c r="A10835" s="15">
        <v>2268002045</v>
      </c>
      <c r="B10835" t="s">
        <v>11040</v>
      </c>
      <c r="C10835" t="s">
        <v>11864</v>
      </c>
      <c r="D10835" t="s">
        <v>11723</v>
      </c>
      <c r="E10835" t="s">
        <v>11740</v>
      </c>
      <c r="F10835" t="s">
        <v>10209</v>
      </c>
      <c r="G10835">
        <v>12</v>
      </c>
      <c r="H10835" t="s">
        <v>10199</v>
      </c>
      <c r="I10835" s="160" t="s">
        <v>4198</v>
      </c>
      <c r="J10835" t="s">
        <v>3999</v>
      </c>
      <c r="K10835" s="160" t="s">
        <v>4009</v>
      </c>
      <c r="L10835" t="s">
        <v>11866</v>
      </c>
    </row>
    <row r="10836" spans="1:12">
      <c r="A10836" s="15">
        <v>2268002048</v>
      </c>
      <c r="B10836" t="s">
        <v>11040</v>
      </c>
      <c r="C10836" t="s">
        <v>11864</v>
      </c>
      <c r="D10836" t="s">
        <v>11723</v>
      </c>
      <c r="E10836" t="s">
        <v>11741</v>
      </c>
      <c r="F10836" t="s">
        <v>10209</v>
      </c>
      <c r="G10836">
        <v>12</v>
      </c>
      <c r="H10836" t="s">
        <v>10199</v>
      </c>
      <c r="I10836" s="160" t="s">
        <v>4198</v>
      </c>
      <c r="J10836" t="s">
        <v>3999</v>
      </c>
      <c r="K10836" s="160" t="s">
        <v>4009</v>
      </c>
      <c r="L10836" t="s">
        <v>11866</v>
      </c>
    </row>
    <row r="10837" spans="1:12">
      <c r="A10837" s="15">
        <v>2268002051</v>
      </c>
      <c r="B10837" t="s">
        <v>11040</v>
      </c>
      <c r="C10837" t="s">
        <v>11864</v>
      </c>
      <c r="D10837" t="s">
        <v>11723</v>
      </c>
      <c r="E10837" t="s">
        <v>11742</v>
      </c>
      <c r="F10837" t="s">
        <v>10209</v>
      </c>
      <c r="G10837">
        <v>12</v>
      </c>
      <c r="H10837" t="s">
        <v>10199</v>
      </c>
      <c r="I10837" s="160" t="s">
        <v>4198</v>
      </c>
      <c r="J10837" t="s">
        <v>3999</v>
      </c>
      <c r="K10837" s="160" t="s">
        <v>4009</v>
      </c>
      <c r="L10837" t="s">
        <v>11866</v>
      </c>
    </row>
    <row r="10838" spans="1:12">
      <c r="A10838" s="15">
        <v>2268002054</v>
      </c>
      <c r="B10838" t="s">
        <v>11040</v>
      </c>
      <c r="C10838" t="s">
        <v>11864</v>
      </c>
      <c r="D10838" t="s">
        <v>11723</v>
      </c>
      <c r="E10838" t="s">
        <v>11743</v>
      </c>
      <c r="F10838" t="s">
        <v>10209</v>
      </c>
      <c r="G10838">
        <v>12</v>
      </c>
      <c r="H10838" t="s">
        <v>10199</v>
      </c>
      <c r="I10838" s="160" t="s">
        <v>4198</v>
      </c>
      <c r="J10838" t="s">
        <v>3999</v>
      </c>
      <c r="K10838" s="160" t="s">
        <v>4009</v>
      </c>
      <c r="L10838" t="s">
        <v>11866</v>
      </c>
    </row>
    <row r="10839" spans="1:12">
      <c r="A10839" s="15">
        <v>2268002057</v>
      </c>
      <c r="B10839" t="s">
        <v>11040</v>
      </c>
      <c r="C10839" t="s">
        <v>11864</v>
      </c>
      <c r="D10839" t="s">
        <v>11723</v>
      </c>
      <c r="E10839" t="s">
        <v>11744</v>
      </c>
      <c r="F10839" t="s">
        <v>10209</v>
      </c>
      <c r="G10839">
        <v>12</v>
      </c>
      <c r="H10839" t="s">
        <v>10199</v>
      </c>
      <c r="I10839" s="160" t="s">
        <v>4198</v>
      </c>
      <c r="J10839" t="s">
        <v>3999</v>
      </c>
      <c r="K10839" s="160" t="s">
        <v>4009</v>
      </c>
      <c r="L10839" t="s">
        <v>11866</v>
      </c>
    </row>
    <row r="10840" spans="1:12">
      <c r="A10840" s="15">
        <v>2268002060</v>
      </c>
      <c r="B10840" t="s">
        <v>11040</v>
      </c>
      <c r="C10840" t="s">
        <v>11864</v>
      </c>
      <c r="D10840" t="s">
        <v>11723</v>
      </c>
      <c r="E10840" t="s">
        <v>11745</v>
      </c>
      <c r="F10840" t="s">
        <v>10209</v>
      </c>
      <c r="G10840">
        <v>12</v>
      </c>
      <c r="H10840" t="s">
        <v>10199</v>
      </c>
      <c r="I10840" s="160" t="s">
        <v>4198</v>
      </c>
      <c r="J10840" t="s">
        <v>3999</v>
      </c>
      <c r="K10840" s="160" t="s">
        <v>4009</v>
      </c>
      <c r="L10840" t="s">
        <v>11866</v>
      </c>
    </row>
    <row r="10841" spans="1:12">
      <c r="A10841" s="15">
        <v>2268002063</v>
      </c>
      <c r="B10841" t="s">
        <v>11040</v>
      </c>
      <c r="C10841" t="s">
        <v>11864</v>
      </c>
      <c r="D10841" t="s">
        <v>11723</v>
      </c>
      <c r="E10841" t="s">
        <v>11746</v>
      </c>
      <c r="F10841" t="s">
        <v>10209</v>
      </c>
      <c r="G10841">
        <v>12</v>
      </c>
      <c r="H10841" t="s">
        <v>10199</v>
      </c>
      <c r="I10841" s="160" t="s">
        <v>4198</v>
      </c>
      <c r="J10841" t="s">
        <v>3999</v>
      </c>
      <c r="K10841" s="160" t="s">
        <v>4009</v>
      </c>
      <c r="L10841" t="s">
        <v>11866</v>
      </c>
    </row>
    <row r="10842" spans="1:12">
      <c r="A10842" s="15">
        <v>2268002066</v>
      </c>
      <c r="B10842" t="s">
        <v>11040</v>
      </c>
      <c r="C10842" t="s">
        <v>11864</v>
      </c>
      <c r="D10842" t="s">
        <v>11723</v>
      </c>
      <c r="E10842" t="s">
        <v>11747</v>
      </c>
      <c r="F10842" t="s">
        <v>10209</v>
      </c>
      <c r="G10842">
        <v>12</v>
      </c>
      <c r="H10842" t="s">
        <v>10199</v>
      </c>
      <c r="I10842" s="160" t="s">
        <v>4198</v>
      </c>
      <c r="J10842" t="s">
        <v>3999</v>
      </c>
      <c r="K10842" s="160" t="s">
        <v>4009</v>
      </c>
      <c r="L10842" t="s">
        <v>11866</v>
      </c>
    </row>
    <row r="10843" spans="1:12">
      <c r="A10843" s="15">
        <v>2268002069</v>
      </c>
      <c r="B10843" t="s">
        <v>11040</v>
      </c>
      <c r="C10843" t="s">
        <v>11864</v>
      </c>
      <c r="D10843" t="s">
        <v>11723</v>
      </c>
      <c r="E10843" t="s">
        <v>11748</v>
      </c>
      <c r="F10843" t="s">
        <v>10209</v>
      </c>
      <c r="G10843">
        <v>12</v>
      </c>
      <c r="H10843" t="s">
        <v>10199</v>
      </c>
      <c r="I10843" s="160" t="s">
        <v>4198</v>
      </c>
      <c r="J10843" t="s">
        <v>3999</v>
      </c>
      <c r="K10843" s="160" t="s">
        <v>4009</v>
      </c>
      <c r="L10843" t="s">
        <v>11866</v>
      </c>
    </row>
    <row r="10844" spans="1:12">
      <c r="A10844" s="15">
        <v>2268002072</v>
      </c>
      <c r="B10844" t="s">
        <v>11040</v>
      </c>
      <c r="C10844" t="s">
        <v>11864</v>
      </c>
      <c r="D10844" t="s">
        <v>11723</v>
      </c>
      <c r="E10844" t="s">
        <v>11749</v>
      </c>
      <c r="F10844" t="s">
        <v>10209</v>
      </c>
      <c r="G10844">
        <v>12</v>
      </c>
      <c r="H10844" t="s">
        <v>10199</v>
      </c>
      <c r="I10844" s="160" t="s">
        <v>4198</v>
      </c>
      <c r="J10844" t="s">
        <v>3999</v>
      </c>
      <c r="K10844" s="160" t="s">
        <v>4009</v>
      </c>
      <c r="L10844" t="s">
        <v>11866</v>
      </c>
    </row>
    <row r="10845" spans="1:12">
      <c r="A10845" s="15">
        <v>2268002075</v>
      </c>
      <c r="B10845" t="s">
        <v>11040</v>
      </c>
      <c r="C10845" t="s">
        <v>11864</v>
      </c>
      <c r="D10845" t="s">
        <v>11723</v>
      </c>
      <c r="E10845" t="s">
        <v>11750</v>
      </c>
      <c r="F10845" t="s">
        <v>10209</v>
      </c>
      <c r="G10845">
        <v>12</v>
      </c>
      <c r="H10845" t="s">
        <v>10199</v>
      </c>
      <c r="I10845" s="160" t="s">
        <v>4198</v>
      </c>
      <c r="J10845" t="s">
        <v>3999</v>
      </c>
      <c r="K10845" s="160" t="s">
        <v>4009</v>
      </c>
      <c r="L10845" t="s">
        <v>11866</v>
      </c>
    </row>
    <row r="10846" spans="1:12">
      <c r="A10846" s="15">
        <v>2268002078</v>
      </c>
      <c r="B10846" t="s">
        <v>11040</v>
      </c>
      <c r="C10846" t="s">
        <v>11864</v>
      </c>
      <c r="D10846" t="s">
        <v>11723</v>
      </c>
      <c r="E10846" t="s">
        <v>11751</v>
      </c>
      <c r="F10846" t="s">
        <v>10209</v>
      </c>
      <c r="G10846">
        <v>12</v>
      </c>
      <c r="H10846" t="s">
        <v>10199</v>
      </c>
      <c r="I10846" s="160" t="s">
        <v>4198</v>
      </c>
      <c r="J10846" t="s">
        <v>3999</v>
      </c>
      <c r="K10846" s="160" t="s">
        <v>4009</v>
      </c>
      <c r="L10846" t="s">
        <v>11866</v>
      </c>
    </row>
    <row r="10847" spans="1:12">
      <c r="A10847" s="15">
        <v>2268002081</v>
      </c>
      <c r="B10847" t="s">
        <v>11040</v>
      </c>
      <c r="C10847" t="s">
        <v>11864</v>
      </c>
      <c r="D10847" t="s">
        <v>11723</v>
      </c>
      <c r="E10847" t="s">
        <v>11752</v>
      </c>
      <c r="F10847" t="s">
        <v>10209</v>
      </c>
      <c r="G10847">
        <v>12</v>
      </c>
      <c r="H10847" t="s">
        <v>10199</v>
      </c>
      <c r="I10847" s="160" t="s">
        <v>4198</v>
      </c>
      <c r="J10847" t="s">
        <v>3999</v>
      </c>
      <c r="K10847" s="160" t="s">
        <v>4009</v>
      </c>
      <c r="L10847" t="s">
        <v>11866</v>
      </c>
    </row>
    <row r="10848" spans="1:12">
      <c r="A10848" s="15">
        <v>2268003000</v>
      </c>
      <c r="B10848" t="s">
        <v>11040</v>
      </c>
      <c r="C10848" t="s">
        <v>11864</v>
      </c>
      <c r="D10848" t="s">
        <v>10196</v>
      </c>
      <c r="E10848" t="s">
        <v>5362</v>
      </c>
      <c r="F10848" t="s">
        <v>10209</v>
      </c>
      <c r="G10848">
        <v>12</v>
      </c>
      <c r="H10848" t="s">
        <v>10199</v>
      </c>
      <c r="I10848" s="160" t="s">
        <v>4198</v>
      </c>
      <c r="J10848" t="s">
        <v>3999</v>
      </c>
      <c r="K10848" s="160" t="s">
        <v>4009</v>
      </c>
      <c r="L10848" t="s">
        <v>11866</v>
      </c>
    </row>
    <row r="10849" spans="1:12">
      <c r="A10849" s="15">
        <v>2268003010</v>
      </c>
      <c r="B10849" t="s">
        <v>11040</v>
      </c>
      <c r="C10849" t="s">
        <v>11864</v>
      </c>
      <c r="D10849" t="s">
        <v>10196</v>
      </c>
      <c r="E10849" t="s">
        <v>11753</v>
      </c>
      <c r="F10849" t="s">
        <v>10209</v>
      </c>
      <c r="G10849">
        <v>12</v>
      </c>
      <c r="H10849" t="s">
        <v>10199</v>
      </c>
      <c r="I10849" s="160" t="s">
        <v>4198</v>
      </c>
      <c r="J10849" t="s">
        <v>3999</v>
      </c>
      <c r="K10849" s="160" t="s">
        <v>4009</v>
      </c>
      <c r="L10849" t="s">
        <v>11866</v>
      </c>
    </row>
    <row r="10850" spans="1:12">
      <c r="A10850" s="15">
        <v>2268003020</v>
      </c>
      <c r="B10850" t="s">
        <v>11040</v>
      </c>
      <c r="C10850" t="s">
        <v>11864</v>
      </c>
      <c r="D10850" t="s">
        <v>10196</v>
      </c>
      <c r="E10850" t="s">
        <v>11754</v>
      </c>
      <c r="F10850" t="s">
        <v>10209</v>
      </c>
      <c r="G10850">
        <v>12</v>
      </c>
      <c r="H10850" t="s">
        <v>10199</v>
      </c>
      <c r="I10850" s="160" t="s">
        <v>4198</v>
      </c>
      <c r="J10850" t="s">
        <v>3999</v>
      </c>
      <c r="K10850" s="160" t="s">
        <v>4009</v>
      </c>
      <c r="L10850" t="s">
        <v>11866</v>
      </c>
    </row>
    <row r="10851" spans="1:12">
      <c r="A10851" s="15">
        <v>2268003022</v>
      </c>
      <c r="B10851" t="s">
        <v>11040</v>
      </c>
      <c r="C10851" t="s">
        <v>11868</v>
      </c>
      <c r="D10851" t="s">
        <v>10196</v>
      </c>
      <c r="E10851" t="s">
        <v>11870</v>
      </c>
      <c r="F10851" t="s">
        <v>10209</v>
      </c>
      <c r="G10851">
        <v>12</v>
      </c>
      <c r="H10851" t="s">
        <v>10199</v>
      </c>
      <c r="I10851" s="160" t="s">
        <v>4198</v>
      </c>
      <c r="J10851" t="s">
        <v>3999</v>
      </c>
      <c r="K10851" s="160" t="s">
        <v>4009</v>
      </c>
      <c r="L10851" t="s">
        <v>11866</v>
      </c>
    </row>
    <row r="10852" spans="1:12">
      <c r="A10852" s="15">
        <v>2268003030</v>
      </c>
      <c r="B10852" t="s">
        <v>11040</v>
      </c>
      <c r="C10852" t="s">
        <v>11864</v>
      </c>
      <c r="D10852" t="s">
        <v>10196</v>
      </c>
      <c r="E10852" t="s">
        <v>11756</v>
      </c>
      <c r="F10852" t="s">
        <v>10209</v>
      </c>
      <c r="G10852">
        <v>12</v>
      </c>
      <c r="H10852" t="s">
        <v>10199</v>
      </c>
      <c r="I10852" s="160" t="s">
        <v>4198</v>
      </c>
      <c r="J10852" t="s">
        <v>3999</v>
      </c>
      <c r="K10852" s="160" t="s">
        <v>4009</v>
      </c>
      <c r="L10852" t="s">
        <v>11866</v>
      </c>
    </row>
    <row r="10853" spans="1:12">
      <c r="A10853" s="15">
        <v>2268003040</v>
      </c>
      <c r="B10853" t="s">
        <v>11040</v>
      </c>
      <c r="C10853" t="s">
        <v>11864</v>
      </c>
      <c r="D10853" t="s">
        <v>10196</v>
      </c>
      <c r="E10853" t="s">
        <v>11757</v>
      </c>
      <c r="F10853" t="s">
        <v>10209</v>
      </c>
      <c r="G10853">
        <v>12</v>
      </c>
      <c r="H10853" t="s">
        <v>10199</v>
      </c>
      <c r="I10853" s="160" t="s">
        <v>4198</v>
      </c>
      <c r="J10853" t="s">
        <v>3999</v>
      </c>
      <c r="K10853" s="160" t="s">
        <v>4009</v>
      </c>
      <c r="L10853" t="s">
        <v>11866</v>
      </c>
    </row>
    <row r="10854" spans="1:12">
      <c r="A10854" s="15">
        <v>2268003050</v>
      </c>
      <c r="B10854" t="s">
        <v>11040</v>
      </c>
      <c r="C10854" t="s">
        <v>11864</v>
      </c>
      <c r="D10854" t="s">
        <v>10196</v>
      </c>
      <c r="E10854" t="s">
        <v>11758</v>
      </c>
      <c r="F10854" t="s">
        <v>10209</v>
      </c>
      <c r="G10854">
        <v>12</v>
      </c>
      <c r="H10854" t="s">
        <v>10199</v>
      </c>
      <c r="I10854" s="160" t="s">
        <v>4198</v>
      </c>
      <c r="J10854" t="s">
        <v>3999</v>
      </c>
      <c r="K10854" s="160" t="s">
        <v>4009</v>
      </c>
      <c r="L10854" t="s">
        <v>11866</v>
      </c>
    </row>
    <row r="10855" spans="1:12">
      <c r="A10855" s="15">
        <v>2268003060</v>
      </c>
      <c r="B10855" t="s">
        <v>11040</v>
      </c>
      <c r="C10855" t="s">
        <v>11868</v>
      </c>
      <c r="D10855" t="s">
        <v>10196</v>
      </c>
      <c r="E10855" t="s">
        <v>11871</v>
      </c>
      <c r="F10855" t="s">
        <v>10209</v>
      </c>
      <c r="G10855">
        <v>12</v>
      </c>
      <c r="H10855" t="s">
        <v>10199</v>
      </c>
      <c r="I10855" s="160" t="s">
        <v>4198</v>
      </c>
      <c r="J10855" t="s">
        <v>3999</v>
      </c>
      <c r="K10855" s="160" t="s">
        <v>4009</v>
      </c>
      <c r="L10855" t="s">
        <v>11866</v>
      </c>
    </row>
    <row r="10856" spans="1:12">
      <c r="A10856" s="15">
        <v>2268003070</v>
      </c>
      <c r="B10856" t="s">
        <v>11040</v>
      </c>
      <c r="C10856" t="s">
        <v>11864</v>
      </c>
      <c r="D10856" t="s">
        <v>10196</v>
      </c>
      <c r="E10856" t="s">
        <v>11760</v>
      </c>
      <c r="F10856" t="s">
        <v>10209</v>
      </c>
      <c r="G10856">
        <v>12</v>
      </c>
      <c r="H10856" t="s">
        <v>10199</v>
      </c>
      <c r="I10856" s="160" t="s">
        <v>4198</v>
      </c>
      <c r="J10856" t="s">
        <v>3999</v>
      </c>
      <c r="K10856" s="160" t="s">
        <v>4009</v>
      </c>
      <c r="L10856" t="s">
        <v>11866</v>
      </c>
    </row>
    <row r="10857" spans="1:12">
      <c r="A10857" s="15">
        <v>2268004000</v>
      </c>
      <c r="B10857" t="s">
        <v>11040</v>
      </c>
      <c r="C10857" t="s">
        <v>11864</v>
      </c>
      <c r="D10857" t="s">
        <v>11761</v>
      </c>
      <c r="E10857" t="s">
        <v>5362</v>
      </c>
      <c r="F10857" t="s">
        <v>10209</v>
      </c>
      <c r="G10857">
        <v>12</v>
      </c>
      <c r="H10857" t="s">
        <v>10199</v>
      </c>
      <c r="I10857" s="160" t="s">
        <v>4198</v>
      </c>
      <c r="J10857" t="s">
        <v>3999</v>
      </c>
      <c r="K10857" s="160" t="s">
        <v>4009</v>
      </c>
      <c r="L10857" t="s">
        <v>11866</v>
      </c>
    </row>
    <row r="10858" spans="1:12">
      <c r="A10858" s="15">
        <v>2268004010</v>
      </c>
      <c r="B10858" t="s">
        <v>11040</v>
      </c>
      <c r="C10858" t="s">
        <v>11864</v>
      </c>
      <c r="D10858" t="s">
        <v>11761</v>
      </c>
      <c r="E10858" t="s">
        <v>11763</v>
      </c>
      <c r="F10858" t="s">
        <v>10209</v>
      </c>
      <c r="G10858">
        <v>12</v>
      </c>
      <c r="H10858" t="s">
        <v>10199</v>
      </c>
      <c r="I10858" s="160" t="s">
        <v>4198</v>
      </c>
      <c r="J10858" t="s">
        <v>3999</v>
      </c>
      <c r="K10858" s="160" t="s">
        <v>4009</v>
      </c>
      <c r="L10858" t="s">
        <v>11866</v>
      </c>
    </row>
    <row r="10859" spans="1:12">
      <c r="A10859" s="15">
        <v>2268004011</v>
      </c>
      <c r="B10859" t="s">
        <v>11040</v>
      </c>
      <c r="C10859" t="s">
        <v>11864</v>
      </c>
      <c r="D10859" t="s">
        <v>11761</v>
      </c>
      <c r="E10859" t="s">
        <v>11764</v>
      </c>
      <c r="F10859" t="s">
        <v>10209</v>
      </c>
      <c r="G10859">
        <v>12</v>
      </c>
      <c r="H10859" t="s">
        <v>10199</v>
      </c>
      <c r="I10859" s="160" t="s">
        <v>4198</v>
      </c>
      <c r="J10859" t="s">
        <v>3999</v>
      </c>
      <c r="K10859" s="160" t="s">
        <v>4009</v>
      </c>
      <c r="L10859" t="s">
        <v>11866</v>
      </c>
    </row>
    <row r="10860" spans="1:12">
      <c r="A10860" s="15">
        <v>2268004015</v>
      </c>
      <c r="B10860" t="s">
        <v>11040</v>
      </c>
      <c r="C10860" t="s">
        <v>11864</v>
      </c>
      <c r="D10860" t="s">
        <v>11761</v>
      </c>
      <c r="E10860" t="s">
        <v>11765</v>
      </c>
      <c r="F10860" t="s">
        <v>10209</v>
      </c>
      <c r="G10860">
        <v>12</v>
      </c>
      <c r="H10860" t="s">
        <v>10199</v>
      </c>
      <c r="I10860" s="160" t="s">
        <v>4198</v>
      </c>
      <c r="J10860" t="s">
        <v>3999</v>
      </c>
      <c r="K10860" s="160" t="s">
        <v>4009</v>
      </c>
      <c r="L10860" t="s">
        <v>11866</v>
      </c>
    </row>
    <row r="10861" spans="1:12">
      <c r="A10861" s="15">
        <v>2268004016</v>
      </c>
      <c r="B10861" t="s">
        <v>11040</v>
      </c>
      <c r="C10861" t="s">
        <v>11864</v>
      </c>
      <c r="D10861" t="s">
        <v>11761</v>
      </c>
      <c r="E10861" t="s">
        <v>11766</v>
      </c>
      <c r="F10861" t="s">
        <v>10209</v>
      </c>
      <c r="G10861">
        <v>12</v>
      </c>
      <c r="H10861" t="s">
        <v>10199</v>
      </c>
      <c r="I10861" s="160" t="s">
        <v>4198</v>
      </c>
      <c r="J10861" t="s">
        <v>3999</v>
      </c>
      <c r="K10861" s="160" t="s">
        <v>4009</v>
      </c>
      <c r="L10861" t="s">
        <v>11866</v>
      </c>
    </row>
    <row r="10862" spans="1:12">
      <c r="A10862" s="15">
        <v>2268004020</v>
      </c>
      <c r="B10862" t="s">
        <v>11040</v>
      </c>
      <c r="C10862" t="s">
        <v>11864</v>
      </c>
      <c r="D10862" t="s">
        <v>11761</v>
      </c>
      <c r="E10862" t="s">
        <v>11838</v>
      </c>
      <c r="F10862" t="s">
        <v>10209</v>
      </c>
      <c r="G10862">
        <v>12</v>
      </c>
      <c r="H10862" t="s">
        <v>10199</v>
      </c>
      <c r="I10862" s="160" t="s">
        <v>4198</v>
      </c>
      <c r="J10862" t="s">
        <v>3999</v>
      </c>
      <c r="K10862" s="160" t="s">
        <v>4009</v>
      </c>
      <c r="L10862" t="s">
        <v>11866</v>
      </c>
    </row>
    <row r="10863" spans="1:12">
      <c r="A10863" s="15">
        <v>2268004021</v>
      </c>
      <c r="B10863" t="s">
        <v>11040</v>
      </c>
      <c r="C10863" t="s">
        <v>11864</v>
      </c>
      <c r="D10863" t="s">
        <v>11761</v>
      </c>
      <c r="E10863" t="s">
        <v>11839</v>
      </c>
      <c r="F10863" t="s">
        <v>10209</v>
      </c>
      <c r="G10863">
        <v>12</v>
      </c>
      <c r="H10863" t="s">
        <v>10199</v>
      </c>
      <c r="I10863" s="160" t="s">
        <v>4198</v>
      </c>
      <c r="J10863" t="s">
        <v>3999</v>
      </c>
      <c r="K10863" s="160" t="s">
        <v>4009</v>
      </c>
      <c r="L10863" t="s">
        <v>11866</v>
      </c>
    </row>
    <row r="10864" spans="1:12">
      <c r="A10864" s="15">
        <v>2268004022</v>
      </c>
      <c r="B10864" t="s">
        <v>11040</v>
      </c>
      <c r="C10864" t="s">
        <v>11868</v>
      </c>
      <c r="D10864" t="s">
        <v>11761</v>
      </c>
      <c r="E10864" t="s">
        <v>11872</v>
      </c>
      <c r="F10864" t="s">
        <v>10209</v>
      </c>
      <c r="G10864">
        <v>12</v>
      </c>
      <c r="H10864" t="s">
        <v>10199</v>
      </c>
      <c r="I10864" s="160" t="s">
        <v>4198</v>
      </c>
      <c r="J10864" t="s">
        <v>3999</v>
      </c>
      <c r="K10864" s="160" t="s">
        <v>4009</v>
      </c>
      <c r="L10864" t="s">
        <v>11866</v>
      </c>
    </row>
    <row r="10865" spans="1:12">
      <c r="A10865" s="15">
        <v>2268004025</v>
      </c>
      <c r="B10865" t="s">
        <v>11040</v>
      </c>
      <c r="C10865" t="s">
        <v>11864</v>
      </c>
      <c r="D10865" t="s">
        <v>11761</v>
      </c>
      <c r="E10865" t="s">
        <v>11770</v>
      </c>
      <c r="F10865" t="s">
        <v>10209</v>
      </c>
      <c r="G10865">
        <v>12</v>
      </c>
      <c r="H10865" t="s">
        <v>10199</v>
      </c>
      <c r="I10865" s="160" t="s">
        <v>4198</v>
      </c>
      <c r="J10865" t="s">
        <v>3999</v>
      </c>
      <c r="K10865" s="160" t="s">
        <v>4009</v>
      </c>
      <c r="L10865" t="s">
        <v>11866</v>
      </c>
    </row>
    <row r="10866" spans="1:12">
      <c r="A10866" s="15">
        <v>2268004026</v>
      </c>
      <c r="B10866" t="s">
        <v>11040</v>
      </c>
      <c r="C10866" t="s">
        <v>11864</v>
      </c>
      <c r="D10866" t="s">
        <v>11761</v>
      </c>
      <c r="E10866" t="s">
        <v>11771</v>
      </c>
      <c r="F10866" t="s">
        <v>10209</v>
      </c>
      <c r="G10866">
        <v>12</v>
      </c>
      <c r="H10866" t="s">
        <v>10199</v>
      </c>
      <c r="I10866" s="160" t="s">
        <v>4198</v>
      </c>
      <c r="J10866" t="s">
        <v>3999</v>
      </c>
      <c r="K10866" s="160" t="s">
        <v>4009</v>
      </c>
      <c r="L10866" t="s">
        <v>11866</v>
      </c>
    </row>
    <row r="10867" spans="1:12">
      <c r="A10867" s="15">
        <v>2268004030</v>
      </c>
      <c r="B10867" t="s">
        <v>11040</v>
      </c>
      <c r="C10867" t="s">
        <v>11864</v>
      </c>
      <c r="D10867" t="s">
        <v>11761</v>
      </c>
      <c r="E10867" t="s">
        <v>11772</v>
      </c>
      <c r="F10867" t="s">
        <v>10209</v>
      </c>
      <c r="G10867">
        <v>12</v>
      </c>
      <c r="H10867" t="s">
        <v>10199</v>
      </c>
      <c r="I10867" s="160" t="s">
        <v>4198</v>
      </c>
      <c r="J10867" t="s">
        <v>3999</v>
      </c>
      <c r="K10867" s="160" t="s">
        <v>4009</v>
      </c>
      <c r="L10867" t="s">
        <v>11866</v>
      </c>
    </row>
    <row r="10868" spans="1:12">
      <c r="A10868" s="15">
        <v>2268004031</v>
      </c>
      <c r="B10868" t="s">
        <v>11040</v>
      </c>
      <c r="C10868" t="s">
        <v>11864</v>
      </c>
      <c r="D10868" t="s">
        <v>11761</v>
      </c>
      <c r="E10868" t="s">
        <v>11773</v>
      </c>
      <c r="F10868" t="s">
        <v>10209</v>
      </c>
      <c r="G10868">
        <v>12</v>
      </c>
      <c r="H10868" t="s">
        <v>10199</v>
      </c>
      <c r="I10868" s="160" t="s">
        <v>4198</v>
      </c>
      <c r="J10868" t="s">
        <v>3999</v>
      </c>
      <c r="K10868" s="160" t="s">
        <v>4009</v>
      </c>
      <c r="L10868" t="s">
        <v>11866</v>
      </c>
    </row>
    <row r="10869" spans="1:12">
      <c r="A10869" s="15">
        <v>2268004033</v>
      </c>
      <c r="B10869" t="s">
        <v>11040</v>
      </c>
      <c r="C10869" t="s">
        <v>11868</v>
      </c>
      <c r="D10869" t="s">
        <v>11761</v>
      </c>
      <c r="E10869" t="s">
        <v>11873</v>
      </c>
      <c r="F10869" t="s">
        <v>10209</v>
      </c>
      <c r="G10869">
        <v>12</v>
      </c>
      <c r="H10869" t="s">
        <v>10199</v>
      </c>
      <c r="I10869" s="160" t="s">
        <v>4198</v>
      </c>
      <c r="J10869" t="s">
        <v>3999</v>
      </c>
      <c r="K10869" s="160" t="s">
        <v>4009</v>
      </c>
      <c r="L10869" t="s">
        <v>11866</v>
      </c>
    </row>
    <row r="10870" spans="1:12">
      <c r="A10870" s="15">
        <v>2268004035</v>
      </c>
      <c r="B10870" t="s">
        <v>11040</v>
      </c>
      <c r="C10870" t="s">
        <v>11864</v>
      </c>
      <c r="D10870" t="s">
        <v>11761</v>
      </c>
      <c r="E10870" t="s">
        <v>11857</v>
      </c>
      <c r="F10870" t="s">
        <v>10209</v>
      </c>
      <c r="G10870">
        <v>12</v>
      </c>
      <c r="H10870" t="s">
        <v>10199</v>
      </c>
      <c r="I10870" s="160" t="s">
        <v>4198</v>
      </c>
      <c r="J10870" t="s">
        <v>3999</v>
      </c>
      <c r="K10870" s="160" t="s">
        <v>4009</v>
      </c>
      <c r="L10870" t="s">
        <v>11866</v>
      </c>
    </row>
    <row r="10871" spans="1:12">
      <c r="A10871" s="15">
        <v>2268004036</v>
      </c>
      <c r="B10871" t="s">
        <v>11040</v>
      </c>
      <c r="C10871" t="s">
        <v>11864</v>
      </c>
      <c r="D10871" t="s">
        <v>11761</v>
      </c>
      <c r="E10871" t="s">
        <v>11858</v>
      </c>
      <c r="F10871" t="s">
        <v>10209</v>
      </c>
      <c r="G10871">
        <v>12</v>
      </c>
      <c r="H10871" t="s">
        <v>10199</v>
      </c>
      <c r="I10871" s="160" t="s">
        <v>4198</v>
      </c>
      <c r="J10871" t="s">
        <v>3999</v>
      </c>
      <c r="K10871" s="160" t="s">
        <v>4009</v>
      </c>
      <c r="L10871" t="s">
        <v>11866</v>
      </c>
    </row>
    <row r="10872" spans="1:12">
      <c r="A10872" s="15">
        <v>2268004040</v>
      </c>
      <c r="B10872" t="s">
        <v>11040</v>
      </c>
      <c r="C10872" t="s">
        <v>11864</v>
      </c>
      <c r="D10872" t="s">
        <v>11761</v>
      </c>
      <c r="E10872" t="s">
        <v>11777</v>
      </c>
      <c r="F10872" t="s">
        <v>10209</v>
      </c>
      <c r="G10872">
        <v>12</v>
      </c>
      <c r="H10872" t="s">
        <v>10199</v>
      </c>
      <c r="I10872" s="160" t="s">
        <v>4198</v>
      </c>
      <c r="J10872" t="s">
        <v>3999</v>
      </c>
      <c r="K10872" s="160" t="s">
        <v>4009</v>
      </c>
      <c r="L10872" t="s">
        <v>11866</v>
      </c>
    </row>
    <row r="10873" spans="1:12">
      <c r="A10873" s="15">
        <v>2268004041</v>
      </c>
      <c r="B10873" t="s">
        <v>11040</v>
      </c>
      <c r="C10873" t="s">
        <v>11864</v>
      </c>
      <c r="D10873" t="s">
        <v>11761</v>
      </c>
      <c r="E10873" t="s">
        <v>11778</v>
      </c>
      <c r="F10873" t="s">
        <v>10209</v>
      </c>
      <c r="G10873">
        <v>12</v>
      </c>
      <c r="H10873" t="s">
        <v>10199</v>
      </c>
      <c r="I10873" s="160" t="s">
        <v>4198</v>
      </c>
      <c r="J10873" t="s">
        <v>3999</v>
      </c>
      <c r="K10873" s="160" t="s">
        <v>4009</v>
      </c>
      <c r="L10873" t="s">
        <v>11866</v>
      </c>
    </row>
    <row r="10874" spans="1:12">
      <c r="A10874" s="15">
        <v>2268004044</v>
      </c>
      <c r="B10874" t="s">
        <v>11040</v>
      </c>
      <c r="C10874" t="s">
        <v>11868</v>
      </c>
      <c r="D10874" t="s">
        <v>11761</v>
      </c>
      <c r="E10874" t="s">
        <v>11874</v>
      </c>
      <c r="F10874" t="s">
        <v>10209</v>
      </c>
      <c r="G10874">
        <v>12</v>
      </c>
      <c r="H10874" t="s">
        <v>10199</v>
      </c>
      <c r="I10874" s="160" t="s">
        <v>4198</v>
      </c>
      <c r="J10874" t="s">
        <v>3999</v>
      </c>
      <c r="K10874" s="160" t="s">
        <v>4009</v>
      </c>
      <c r="L10874" t="s">
        <v>11866</v>
      </c>
    </row>
    <row r="10875" spans="1:12">
      <c r="A10875" s="15">
        <v>2268004045</v>
      </c>
      <c r="B10875" t="s">
        <v>11040</v>
      </c>
      <c r="C10875" t="s">
        <v>11864</v>
      </c>
      <c r="D10875" t="s">
        <v>11761</v>
      </c>
      <c r="E10875" t="s">
        <v>11780</v>
      </c>
      <c r="F10875" t="s">
        <v>10209</v>
      </c>
      <c r="G10875">
        <v>12</v>
      </c>
      <c r="H10875" t="s">
        <v>10199</v>
      </c>
      <c r="I10875" s="160" t="s">
        <v>4198</v>
      </c>
      <c r="J10875" t="s">
        <v>3999</v>
      </c>
      <c r="K10875" s="160" t="s">
        <v>4009</v>
      </c>
      <c r="L10875" t="s">
        <v>11866</v>
      </c>
    </row>
    <row r="10876" spans="1:12">
      <c r="A10876" s="15">
        <v>2268004046</v>
      </c>
      <c r="B10876" t="s">
        <v>11040</v>
      </c>
      <c r="C10876" t="s">
        <v>11864</v>
      </c>
      <c r="D10876" t="s">
        <v>11761</v>
      </c>
      <c r="E10876" t="s">
        <v>11781</v>
      </c>
      <c r="F10876" t="s">
        <v>10209</v>
      </c>
      <c r="G10876">
        <v>12</v>
      </c>
      <c r="H10876" t="s">
        <v>10199</v>
      </c>
      <c r="I10876" s="160" t="s">
        <v>4198</v>
      </c>
      <c r="J10876" t="s">
        <v>3999</v>
      </c>
      <c r="K10876" s="160" t="s">
        <v>4009</v>
      </c>
      <c r="L10876" t="s">
        <v>11866</v>
      </c>
    </row>
    <row r="10877" spans="1:12">
      <c r="A10877" s="15">
        <v>2268004050</v>
      </c>
      <c r="B10877" t="s">
        <v>11040</v>
      </c>
      <c r="C10877" t="s">
        <v>11864</v>
      </c>
      <c r="D10877" t="s">
        <v>11761</v>
      </c>
      <c r="E10877" t="s">
        <v>11782</v>
      </c>
      <c r="F10877" t="s">
        <v>10209</v>
      </c>
      <c r="G10877">
        <v>12</v>
      </c>
      <c r="H10877" t="s">
        <v>10199</v>
      </c>
      <c r="I10877" s="160" t="s">
        <v>4198</v>
      </c>
      <c r="J10877" t="s">
        <v>3999</v>
      </c>
      <c r="K10877" s="160" t="s">
        <v>4009</v>
      </c>
      <c r="L10877" t="s">
        <v>11866</v>
      </c>
    </row>
    <row r="10878" spans="1:12">
      <c r="A10878" s="15">
        <v>2268004051</v>
      </c>
      <c r="B10878" t="s">
        <v>11040</v>
      </c>
      <c r="C10878" t="s">
        <v>11864</v>
      </c>
      <c r="D10878" t="s">
        <v>11761</v>
      </c>
      <c r="E10878" t="s">
        <v>11783</v>
      </c>
      <c r="F10878" t="s">
        <v>10209</v>
      </c>
      <c r="G10878">
        <v>12</v>
      </c>
      <c r="H10878" t="s">
        <v>10199</v>
      </c>
      <c r="I10878" s="160" t="s">
        <v>4198</v>
      </c>
      <c r="J10878" t="s">
        <v>3999</v>
      </c>
      <c r="K10878" s="160" t="s">
        <v>4009</v>
      </c>
      <c r="L10878" t="s">
        <v>11866</v>
      </c>
    </row>
    <row r="10879" spans="1:12">
      <c r="A10879" s="15">
        <v>2268004055</v>
      </c>
      <c r="B10879" t="s">
        <v>11040</v>
      </c>
      <c r="C10879" t="s">
        <v>11864</v>
      </c>
      <c r="D10879" t="s">
        <v>11761</v>
      </c>
      <c r="E10879" t="s">
        <v>11784</v>
      </c>
      <c r="F10879" t="s">
        <v>10209</v>
      </c>
      <c r="G10879">
        <v>12</v>
      </c>
      <c r="H10879" t="s">
        <v>10199</v>
      </c>
      <c r="I10879" s="160" t="s">
        <v>4198</v>
      </c>
      <c r="J10879" t="s">
        <v>3999</v>
      </c>
      <c r="K10879" s="160" t="s">
        <v>4009</v>
      </c>
      <c r="L10879" t="s">
        <v>11866</v>
      </c>
    </row>
    <row r="10880" spans="1:12">
      <c r="A10880" s="15">
        <v>2268004056</v>
      </c>
      <c r="B10880" t="s">
        <v>11040</v>
      </c>
      <c r="C10880" t="s">
        <v>11864</v>
      </c>
      <c r="D10880" t="s">
        <v>11761</v>
      </c>
      <c r="E10880" t="s">
        <v>11785</v>
      </c>
      <c r="F10880" t="s">
        <v>10209</v>
      </c>
      <c r="G10880">
        <v>12</v>
      </c>
      <c r="H10880" t="s">
        <v>10199</v>
      </c>
      <c r="I10880" s="160" t="s">
        <v>4198</v>
      </c>
      <c r="J10880" t="s">
        <v>3999</v>
      </c>
      <c r="K10880" s="160" t="s">
        <v>4009</v>
      </c>
      <c r="L10880" t="s">
        <v>11866</v>
      </c>
    </row>
    <row r="10881" spans="1:12">
      <c r="A10881" s="15">
        <v>2268004060</v>
      </c>
      <c r="B10881" t="s">
        <v>11040</v>
      </c>
      <c r="C10881" t="s">
        <v>11864</v>
      </c>
      <c r="D10881" t="s">
        <v>11761</v>
      </c>
      <c r="E10881" t="s">
        <v>11786</v>
      </c>
      <c r="F10881" t="s">
        <v>10209</v>
      </c>
      <c r="G10881">
        <v>12</v>
      </c>
      <c r="H10881" t="s">
        <v>10199</v>
      </c>
      <c r="I10881" s="160" t="s">
        <v>4198</v>
      </c>
      <c r="J10881" t="s">
        <v>3999</v>
      </c>
      <c r="K10881" s="160" t="s">
        <v>4009</v>
      </c>
      <c r="L10881" t="s">
        <v>11866</v>
      </c>
    </row>
    <row r="10882" spans="1:12">
      <c r="A10882" s="15">
        <v>2268004061</v>
      </c>
      <c r="B10882" t="s">
        <v>11040</v>
      </c>
      <c r="C10882" t="s">
        <v>11864</v>
      </c>
      <c r="D10882" t="s">
        <v>11761</v>
      </c>
      <c r="E10882" t="s">
        <v>11787</v>
      </c>
      <c r="F10882" t="s">
        <v>10209</v>
      </c>
      <c r="G10882">
        <v>12</v>
      </c>
      <c r="H10882" t="s">
        <v>10199</v>
      </c>
      <c r="I10882" s="160" t="s">
        <v>4198</v>
      </c>
      <c r="J10882" t="s">
        <v>3999</v>
      </c>
      <c r="K10882" s="160" t="s">
        <v>4009</v>
      </c>
      <c r="L10882" t="s">
        <v>11866</v>
      </c>
    </row>
    <row r="10883" spans="1:12">
      <c r="A10883" s="15">
        <v>2268004065</v>
      </c>
      <c r="B10883" t="s">
        <v>11040</v>
      </c>
      <c r="C10883" t="s">
        <v>11864</v>
      </c>
      <c r="D10883" t="s">
        <v>11761</v>
      </c>
      <c r="E10883" t="s">
        <v>11788</v>
      </c>
      <c r="F10883" t="s">
        <v>10209</v>
      </c>
      <c r="G10883">
        <v>12</v>
      </c>
      <c r="H10883" t="s">
        <v>10199</v>
      </c>
      <c r="I10883" s="160" t="s">
        <v>4198</v>
      </c>
      <c r="J10883" t="s">
        <v>3999</v>
      </c>
      <c r="K10883" s="160" t="s">
        <v>4009</v>
      </c>
      <c r="L10883" t="s">
        <v>11866</v>
      </c>
    </row>
    <row r="10884" spans="1:12">
      <c r="A10884" s="15">
        <v>2268004066</v>
      </c>
      <c r="B10884" t="s">
        <v>11040</v>
      </c>
      <c r="C10884" t="s">
        <v>11864</v>
      </c>
      <c r="D10884" t="s">
        <v>11761</v>
      </c>
      <c r="E10884" t="s">
        <v>11789</v>
      </c>
      <c r="F10884" t="s">
        <v>10209</v>
      </c>
      <c r="G10884">
        <v>12</v>
      </c>
      <c r="H10884" t="s">
        <v>10199</v>
      </c>
      <c r="I10884" s="160" t="s">
        <v>4198</v>
      </c>
      <c r="J10884" t="s">
        <v>3999</v>
      </c>
      <c r="K10884" s="160" t="s">
        <v>4009</v>
      </c>
      <c r="L10884" t="s">
        <v>11866</v>
      </c>
    </row>
    <row r="10885" spans="1:12">
      <c r="A10885" s="15">
        <v>2268004071</v>
      </c>
      <c r="B10885" t="s">
        <v>11040</v>
      </c>
      <c r="C10885" t="s">
        <v>11864</v>
      </c>
      <c r="D10885" t="s">
        <v>11761</v>
      </c>
      <c r="E10885" t="s">
        <v>11791</v>
      </c>
      <c r="F10885" t="s">
        <v>10209</v>
      </c>
      <c r="G10885">
        <v>12</v>
      </c>
      <c r="H10885" t="s">
        <v>10199</v>
      </c>
      <c r="I10885" s="160" t="s">
        <v>4198</v>
      </c>
      <c r="J10885" t="s">
        <v>3999</v>
      </c>
      <c r="K10885" s="160" t="s">
        <v>4009</v>
      </c>
      <c r="L10885" t="s">
        <v>11866</v>
      </c>
    </row>
    <row r="10886" spans="1:12">
      <c r="A10886" s="15">
        <v>2268004075</v>
      </c>
      <c r="B10886" t="s">
        <v>11040</v>
      </c>
      <c r="C10886" t="s">
        <v>11864</v>
      </c>
      <c r="D10886" t="s">
        <v>11761</v>
      </c>
      <c r="E10886" t="s">
        <v>11792</v>
      </c>
      <c r="F10886" t="s">
        <v>10209</v>
      </c>
      <c r="G10886">
        <v>12</v>
      </c>
      <c r="H10886" t="s">
        <v>10199</v>
      </c>
      <c r="I10886" s="160" t="s">
        <v>4198</v>
      </c>
      <c r="J10886" t="s">
        <v>3999</v>
      </c>
      <c r="K10886" s="160" t="s">
        <v>4009</v>
      </c>
      <c r="L10886" t="s">
        <v>11866</v>
      </c>
    </row>
    <row r="10887" spans="1:12">
      <c r="A10887" s="15">
        <v>2268004076</v>
      </c>
      <c r="B10887" t="s">
        <v>11040</v>
      </c>
      <c r="C10887" t="s">
        <v>11864</v>
      </c>
      <c r="D10887" t="s">
        <v>11761</v>
      </c>
      <c r="E10887" t="s">
        <v>11793</v>
      </c>
      <c r="F10887" t="s">
        <v>10209</v>
      </c>
      <c r="G10887">
        <v>12</v>
      </c>
      <c r="H10887" t="s">
        <v>10199</v>
      </c>
      <c r="I10887" s="160" t="s">
        <v>4198</v>
      </c>
      <c r="J10887" t="s">
        <v>3999</v>
      </c>
      <c r="K10887" s="160" t="s">
        <v>4009</v>
      </c>
      <c r="L10887" t="s">
        <v>11866</v>
      </c>
    </row>
    <row r="10888" spans="1:12">
      <c r="A10888" s="15">
        <v>2268005000</v>
      </c>
      <c r="B10888" t="s">
        <v>11040</v>
      </c>
      <c r="C10888" t="s">
        <v>11864</v>
      </c>
      <c r="D10888" t="s">
        <v>11794</v>
      </c>
      <c r="E10888" t="s">
        <v>5362</v>
      </c>
      <c r="F10888" t="s">
        <v>10209</v>
      </c>
      <c r="G10888">
        <v>12</v>
      </c>
      <c r="H10888" t="s">
        <v>10199</v>
      </c>
      <c r="I10888" s="160" t="s">
        <v>4198</v>
      </c>
      <c r="J10888" t="s">
        <v>3999</v>
      </c>
      <c r="K10888" s="160" t="s">
        <v>4009</v>
      </c>
      <c r="L10888" t="s">
        <v>11866</v>
      </c>
    </row>
    <row r="10889" spans="1:12">
      <c r="A10889" s="15">
        <v>2268005010</v>
      </c>
      <c r="B10889" t="s">
        <v>11040</v>
      </c>
      <c r="C10889" t="s">
        <v>11864</v>
      </c>
      <c r="D10889" t="s">
        <v>11794</v>
      </c>
      <c r="E10889" t="s">
        <v>11796</v>
      </c>
      <c r="F10889" t="s">
        <v>10209</v>
      </c>
      <c r="G10889">
        <v>12</v>
      </c>
      <c r="H10889" t="s">
        <v>10199</v>
      </c>
      <c r="I10889" s="160" t="s">
        <v>4198</v>
      </c>
      <c r="J10889" t="s">
        <v>3999</v>
      </c>
      <c r="K10889" s="160" t="s">
        <v>4009</v>
      </c>
      <c r="L10889" t="s">
        <v>11866</v>
      </c>
    </row>
    <row r="10890" spans="1:12">
      <c r="A10890" s="15">
        <v>2268005015</v>
      </c>
      <c r="B10890" t="s">
        <v>11040</v>
      </c>
      <c r="C10890" t="s">
        <v>11864</v>
      </c>
      <c r="D10890" t="s">
        <v>11794</v>
      </c>
      <c r="E10890" t="s">
        <v>11797</v>
      </c>
      <c r="F10890" t="s">
        <v>10209</v>
      </c>
      <c r="G10890">
        <v>12</v>
      </c>
      <c r="H10890" t="s">
        <v>10199</v>
      </c>
      <c r="I10890" s="160" t="s">
        <v>4198</v>
      </c>
      <c r="J10890" t="s">
        <v>3999</v>
      </c>
      <c r="K10890" s="160" t="s">
        <v>4009</v>
      </c>
      <c r="L10890" t="s">
        <v>11866</v>
      </c>
    </row>
    <row r="10891" spans="1:12">
      <c r="A10891" s="15">
        <v>2268005020</v>
      </c>
      <c r="B10891" t="s">
        <v>11040</v>
      </c>
      <c r="C10891" t="s">
        <v>11864</v>
      </c>
      <c r="D10891" t="s">
        <v>11794</v>
      </c>
      <c r="E10891" t="s">
        <v>11798</v>
      </c>
      <c r="F10891" t="s">
        <v>10209</v>
      </c>
      <c r="G10891">
        <v>12</v>
      </c>
      <c r="H10891" t="s">
        <v>10199</v>
      </c>
      <c r="I10891" s="160" t="s">
        <v>4198</v>
      </c>
      <c r="J10891" t="s">
        <v>3999</v>
      </c>
      <c r="K10891" s="160" t="s">
        <v>4009</v>
      </c>
      <c r="L10891" t="s">
        <v>11866</v>
      </c>
    </row>
    <row r="10892" spans="1:12">
      <c r="A10892" s="15">
        <v>2268005022</v>
      </c>
      <c r="B10892" t="s">
        <v>11040</v>
      </c>
      <c r="C10892" t="s">
        <v>11868</v>
      </c>
      <c r="D10892" t="s">
        <v>11794</v>
      </c>
      <c r="E10892" t="s">
        <v>11875</v>
      </c>
      <c r="F10892" t="s">
        <v>10209</v>
      </c>
      <c r="G10892">
        <v>12</v>
      </c>
      <c r="H10892" t="s">
        <v>10199</v>
      </c>
      <c r="I10892" s="160" t="s">
        <v>4198</v>
      </c>
      <c r="J10892" t="s">
        <v>3999</v>
      </c>
      <c r="K10892" s="160" t="s">
        <v>4009</v>
      </c>
      <c r="L10892" t="s">
        <v>11866</v>
      </c>
    </row>
    <row r="10893" spans="1:12">
      <c r="A10893" s="15">
        <v>2268005025</v>
      </c>
      <c r="B10893" t="s">
        <v>11040</v>
      </c>
      <c r="C10893" t="s">
        <v>11864</v>
      </c>
      <c r="D10893" t="s">
        <v>11794</v>
      </c>
      <c r="E10893" t="s">
        <v>11800</v>
      </c>
      <c r="F10893" t="s">
        <v>10209</v>
      </c>
      <c r="G10893">
        <v>12</v>
      </c>
      <c r="H10893" t="s">
        <v>10199</v>
      </c>
      <c r="I10893" s="160" t="s">
        <v>4198</v>
      </c>
      <c r="J10893" t="s">
        <v>3999</v>
      </c>
      <c r="K10893" s="160" t="s">
        <v>4009</v>
      </c>
      <c r="L10893" t="s">
        <v>11866</v>
      </c>
    </row>
    <row r="10894" spans="1:12">
      <c r="A10894" s="15">
        <v>2268005030</v>
      </c>
      <c r="B10894" t="s">
        <v>11040</v>
      </c>
      <c r="C10894" t="s">
        <v>11864</v>
      </c>
      <c r="D10894" t="s">
        <v>11794</v>
      </c>
      <c r="E10894" t="s">
        <v>11801</v>
      </c>
      <c r="F10894" t="s">
        <v>10209</v>
      </c>
      <c r="G10894">
        <v>12</v>
      </c>
      <c r="H10894" t="s">
        <v>10199</v>
      </c>
      <c r="I10894" s="160" t="s">
        <v>4198</v>
      </c>
      <c r="J10894" t="s">
        <v>3999</v>
      </c>
      <c r="K10894" s="160" t="s">
        <v>4009</v>
      </c>
      <c r="L10894" t="s">
        <v>11866</v>
      </c>
    </row>
    <row r="10895" spans="1:12">
      <c r="A10895" s="15">
        <v>2268005035</v>
      </c>
      <c r="B10895" t="s">
        <v>11040</v>
      </c>
      <c r="C10895" t="s">
        <v>11864</v>
      </c>
      <c r="D10895" t="s">
        <v>11794</v>
      </c>
      <c r="E10895" t="s">
        <v>11802</v>
      </c>
      <c r="F10895" t="s">
        <v>10209</v>
      </c>
      <c r="G10895">
        <v>12</v>
      </c>
      <c r="H10895" t="s">
        <v>10199</v>
      </c>
      <c r="I10895" s="160" t="s">
        <v>4198</v>
      </c>
      <c r="J10895" t="s">
        <v>3999</v>
      </c>
      <c r="K10895" s="160" t="s">
        <v>4009</v>
      </c>
      <c r="L10895" t="s">
        <v>11866</v>
      </c>
    </row>
    <row r="10896" spans="1:12">
      <c r="A10896" s="15">
        <v>2268005040</v>
      </c>
      <c r="B10896" t="s">
        <v>11040</v>
      </c>
      <c r="C10896" t="s">
        <v>11864</v>
      </c>
      <c r="D10896" t="s">
        <v>11794</v>
      </c>
      <c r="E10896" t="s">
        <v>11803</v>
      </c>
      <c r="F10896" t="s">
        <v>10209</v>
      </c>
      <c r="G10896">
        <v>12</v>
      </c>
      <c r="H10896" t="s">
        <v>10199</v>
      </c>
      <c r="I10896" s="160" t="s">
        <v>4198</v>
      </c>
      <c r="J10896" t="s">
        <v>3999</v>
      </c>
      <c r="K10896" s="160" t="s">
        <v>4009</v>
      </c>
      <c r="L10896" t="s">
        <v>11866</v>
      </c>
    </row>
    <row r="10897" spans="1:12">
      <c r="A10897" s="15">
        <v>2268005045</v>
      </c>
      <c r="B10897" t="s">
        <v>11040</v>
      </c>
      <c r="C10897" t="s">
        <v>11864</v>
      </c>
      <c r="D10897" t="s">
        <v>11794</v>
      </c>
      <c r="E10897" t="s">
        <v>11804</v>
      </c>
      <c r="F10897" t="s">
        <v>10209</v>
      </c>
      <c r="G10897">
        <v>12</v>
      </c>
      <c r="H10897" t="s">
        <v>10199</v>
      </c>
      <c r="I10897" s="160" t="s">
        <v>4198</v>
      </c>
      <c r="J10897" t="s">
        <v>3999</v>
      </c>
      <c r="K10897" s="160" t="s">
        <v>4009</v>
      </c>
      <c r="L10897" t="s">
        <v>11866</v>
      </c>
    </row>
    <row r="10898" spans="1:12">
      <c r="A10898" s="15">
        <v>2268005050</v>
      </c>
      <c r="B10898" t="s">
        <v>11040</v>
      </c>
      <c r="C10898" t="s">
        <v>11864</v>
      </c>
      <c r="D10898" t="s">
        <v>11794</v>
      </c>
      <c r="E10898" t="s">
        <v>11805</v>
      </c>
      <c r="F10898" t="s">
        <v>10209</v>
      </c>
      <c r="G10898">
        <v>12</v>
      </c>
      <c r="H10898" t="s">
        <v>10199</v>
      </c>
      <c r="I10898" s="160" t="s">
        <v>4198</v>
      </c>
      <c r="J10898" t="s">
        <v>3999</v>
      </c>
      <c r="K10898" s="160" t="s">
        <v>4009</v>
      </c>
      <c r="L10898" t="s">
        <v>11866</v>
      </c>
    </row>
    <row r="10899" spans="1:12">
      <c r="A10899" s="15">
        <v>2268005055</v>
      </c>
      <c r="B10899" t="s">
        <v>11040</v>
      </c>
      <c r="C10899" t="s">
        <v>11864</v>
      </c>
      <c r="D10899" t="s">
        <v>11794</v>
      </c>
      <c r="E10899" t="s">
        <v>11806</v>
      </c>
      <c r="F10899" t="s">
        <v>10209</v>
      </c>
      <c r="G10899">
        <v>12</v>
      </c>
      <c r="H10899" t="s">
        <v>10199</v>
      </c>
      <c r="I10899" s="160" t="s">
        <v>4198</v>
      </c>
      <c r="J10899" t="s">
        <v>3999</v>
      </c>
      <c r="K10899" s="160" t="s">
        <v>4009</v>
      </c>
      <c r="L10899" t="s">
        <v>11866</v>
      </c>
    </row>
    <row r="10900" spans="1:12">
      <c r="A10900" s="15">
        <v>2268005060</v>
      </c>
      <c r="B10900" t="s">
        <v>11040</v>
      </c>
      <c r="C10900" t="s">
        <v>11864</v>
      </c>
      <c r="D10900" t="s">
        <v>11794</v>
      </c>
      <c r="E10900" t="s">
        <v>11807</v>
      </c>
      <c r="F10900" t="s">
        <v>10209</v>
      </c>
      <c r="G10900">
        <v>12</v>
      </c>
      <c r="H10900" t="s">
        <v>10199</v>
      </c>
      <c r="I10900" s="160" t="s">
        <v>4198</v>
      </c>
      <c r="J10900" t="s">
        <v>3999</v>
      </c>
      <c r="K10900" s="160" t="s">
        <v>4009</v>
      </c>
      <c r="L10900" t="s">
        <v>11866</v>
      </c>
    </row>
    <row r="10901" spans="1:12">
      <c r="A10901" s="15">
        <v>2268006000</v>
      </c>
      <c r="B10901" t="s">
        <v>11040</v>
      </c>
      <c r="C10901" t="s">
        <v>11864</v>
      </c>
      <c r="D10901" t="s">
        <v>11808</v>
      </c>
      <c r="E10901" t="s">
        <v>5362</v>
      </c>
      <c r="F10901" t="s">
        <v>10209</v>
      </c>
      <c r="G10901">
        <v>12</v>
      </c>
      <c r="H10901" t="s">
        <v>10199</v>
      </c>
      <c r="I10901" s="160" t="s">
        <v>4198</v>
      </c>
      <c r="J10901" t="s">
        <v>3999</v>
      </c>
      <c r="K10901" s="160" t="s">
        <v>4009</v>
      </c>
      <c r="L10901" t="s">
        <v>11866</v>
      </c>
    </row>
    <row r="10902" spans="1:12">
      <c r="A10902" s="15">
        <v>2268006005</v>
      </c>
      <c r="B10902" t="s">
        <v>11040</v>
      </c>
      <c r="C10902" t="s">
        <v>11864</v>
      </c>
      <c r="D10902" t="s">
        <v>11808</v>
      </c>
      <c r="E10902" t="s">
        <v>11810</v>
      </c>
      <c r="F10902" t="s">
        <v>10209</v>
      </c>
      <c r="G10902">
        <v>12</v>
      </c>
      <c r="H10902" t="s">
        <v>10199</v>
      </c>
      <c r="I10902" s="160" t="s">
        <v>4198</v>
      </c>
      <c r="J10902" t="s">
        <v>3999</v>
      </c>
      <c r="K10902" s="160" t="s">
        <v>4009</v>
      </c>
      <c r="L10902" t="s">
        <v>11866</v>
      </c>
    </row>
    <row r="10903" spans="1:12">
      <c r="A10903" s="15">
        <v>2268006010</v>
      </c>
      <c r="B10903" t="s">
        <v>11040</v>
      </c>
      <c r="C10903" t="s">
        <v>11864</v>
      </c>
      <c r="D10903" t="s">
        <v>11808</v>
      </c>
      <c r="E10903" t="s">
        <v>11811</v>
      </c>
      <c r="F10903" t="s">
        <v>10209</v>
      </c>
      <c r="G10903">
        <v>12</v>
      </c>
      <c r="H10903" t="s">
        <v>10199</v>
      </c>
      <c r="I10903" s="160" t="s">
        <v>4198</v>
      </c>
      <c r="J10903" t="s">
        <v>3999</v>
      </c>
      <c r="K10903" s="160" t="s">
        <v>4009</v>
      </c>
      <c r="L10903" t="s">
        <v>11866</v>
      </c>
    </row>
    <row r="10904" spans="1:12">
      <c r="A10904" s="15">
        <v>2268006015</v>
      </c>
      <c r="B10904" t="s">
        <v>11040</v>
      </c>
      <c r="C10904" t="s">
        <v>11864</v>
      </c>
      <c r="D10904" t="s">
        <v>11808</v>
      </c>
      <c r="E10904" t="s">
        <v>11812</v>
      </c>
      <c r="F10904" t="s">
        <v>10209</v>
      </c>
      <c r="G10904">
        <v>12</v>
      </c>
      <c r="H10904" t="s">
        <v>10199</v>
      </c>
      <c r="I10904" s="160" t="s">
        <v>4198</v>
      </c>
      <c r="J10904" t="s">
        <v>3999</v>
      </c>
      <c r="K10904" s="160" t="s">
        <v>4009</v>
      </c>
      <c r="L10904" t="s">
        <v>11866</v>
      </c>
    </row>
    <row r="10905" spans="1:12">
      <c r="A10905" s="15">
        <v>2268006020</v>
      </c>
      <c r="B10905" t="s">
        <v>11040</v>
      </c>
      <c r="C10905" t="s">
        <v>11864</v>
      </c>
      <c r="D10905" t="s">
        <v>11808</v>
      </c>
      <c r="E10905" t="s">
        <v>11813</v>
      </c>
      <c r="F10905" t="s">
        <v>10209</v>
      </c>
      <c r="G10905">
        <v>12</v>
      </c>
      <c r="H10905" t="s">
        <v>10199</v>
      </c>
      <c r="I10905" s="160" t="s">
        <v>4198</v>
      </c>
      <c r="J10905" t="s">
        <v>3999</v>
      </c>
      <c r="K10905" s="160" t="s">
        <v>4009</v>
      </c>
      <c r="L10905" t="s">
        <v>11866</v>
      </c>
    </row>
    <row r="10906" spans="1:12">
      <c r="A10906" s="15">
        <v>2268006022</v>
      </c>
      <c r="B10906" t="s">
        <v>11040</v>
      </c>
      <c r="C10906" t="s">
        <v>11868</v>
      </c>
      <c r="D10906" t="s">
        <v>11808</v>
      </c>
      <c r="E10906" t="s">
        <v>11876</v>
      </c>
      <c r="F10906" t="s">
        <v>10209</v>
      </c>
      <c r="G10906">
        <v>12</v>
      </c>
      <c r="H10906" t="s">
        <v>10199</v>
      </c>
      <c r="I10906" s="160" t="s">
        <v>4198</v>
      </c>
      <c r="J10906" t="s">
        <v>3999</v>
      </c>
      <c r="K10906" s="160" t="s">
        <v>4009</v>
      </c>
      <c r="L10906" t="s">
        <v>11866</v>
      </c>
    </row>
    <row r="10907" spans="1:12">
      <c r="A10907" s="15">
        <v>2268006025</v>
      </c>
      <c r="B10907" t="s">
        <v>11040</v>
      </c>
      <c r="C10907" t="s">
        <v>11864</v>
      </c>
      <c r="D10907" t="s">
        <v>11808</v>
      </c>
      <c r="E10907" t="s">
        <v>11815</v>
      </c>
      <c r="F10907" t="s">
        <v>10209</v>
      </c>
      <c r="G10907">
        <v>12</v>
      </c>
      <c r="H10907" t="s">
        <v>10199</v>
      </c>
      <c r="I10907" s="160" t="s">
        <v>4198</v>
      </c>
      <c r="J10907" t="s">
        <v>3999</v>
      </c>
      <c r="K10907" s="160" t="s">
        <v>4009</v>
      </c>
      <c r="L10907" t="s">
        <v>11866</v>
      </c>
    </row>
    <row r="10908" spans="1:12">
      <c r="A10908" s="15">
        <v>2268006030</v>
      </c>
      <c r="B10908" t="s">
        <v>11040</v>
      </c>
      <c r="C10908" t="s">
        <v>11864</v>
      </c>
      <c r="D10908" t="s">
        <v>11808</v>
      </c>
      <c r="E10908" t="s">
        <v>11816</v>
      </c>
      <c r="F10908" t="s">
        <v>10209</v>
      </c>
      <c r="G10908">
        <v>12</v>
      </c>
      <c r="H10908" t="s">
        <v>10199</v>
      </c>
      <c r="I10908" s="160" t="s">
        <v>4198</v>
      </c>
      <c r="J10908" t="s">
        <v>3999</v>
      </c>
      <c r="K10908" s="160" t="s">
        <v>4009</v>
      </c>
      <c r="L10908" t="s">
        <v>11866</v>
      </c>
    </row>
    <row r="10909" spans="1:12">
      <c r="A10909" s="15">
        <v>2268006035</v>
      </c>
      <c r="B10909" t="s">
        <v>11040</v>
      </c>
      <c r="C10909" t="s">
        <v>11864</v>
      </c>
      <c r="D10909" t="s">
        <v>11808</v>
      </c>
      <c r="E10909" t="s">
        <v>11805</v>
      </c>
      <c r="F10909" t="s">
        <v>10209</v>
      </c>
      <c r="G10909">
        <v>12</v>
      </c>
      <c r="H10909" t="s">
        <v>10199</v>
      </c>
      <c r="I10909" s="160" t="s">
        <v>4198</v>
      </c>
      <c r="J10909" t="s">
        <v>3999</v>
      </c>
      <c r="K10909" s="160" t="s">
        <v>4009</v>
      </c>
      <c r="L10909" t="s">
        <v>11866</v>
      </c>
    </row>
    <row r="10910" spans="1:12">
      <c r="A10910" s="15">
        <v>2268007000</v>
      </c>
      <c r="B10910" t="s">
        <v>11040</v>
      </c>
      <c r="C10910" t="s">
        <v>11864</v>
      </c>
      <c r="D10910" t="s">
        <v>11817</v>
      </c>
      <c r="E10910" t="s">
        <v>5362</v>
      </c>
      <c r="F10910" t="s">
        <v>10209</v>
      </c>
      <c r="G10910">
        <v>12</v>
      </c>
      <c r="H10910" t="s">
        <v>10199</v>
      </c>
      <c r="I10910" s="160" t="s">
        <v>4198</v>
      </c>
      <c r="J10910" t="s">
        <v>3999</v>
      </c>
      <c r="K10910" s="160" t="s">
        <v>4009</v>
      </c>
      <c r="L10910" t="s">
        <v>11866</v>
      </c>
    </row>
    <row r="10911" spans="1:12">
      <c r="A10911" s="15">
        <v>2268007005</v>
      </c>
      <c r="B10911" t="s">
        <v>11040</v>
      </c>
      <c r="C10911" t="s">
        <v>11864</v>
      </c>
      <c r="D10911" t="s">
        <v>11817</v>
      </c>
      <c r="E10911" t="s">
        <v>11818</v>
      </c>
      <c r="F10911" t="s">
        <v>10209</v>
      </c>
      <c r="G10911">
        <v>12</v>
      </c>
      <c r="H10911" t="s">
        <v>10199</v>
      </c>
      <c r="I10911" s="160" t="s">
        <v>4198</v>
      </c>
      <c r="J10911" t="s">
        <v>3999</v>
      </c>
      <c r="K10911" s="160" t="s">
        <v>4009</v>
      </c>
      <c r="L10911" t="s">
        <v>11866</v>
      </c>
    </row>
    <row r="10912" spans="1:12">
      <c r="A10912" s="15">
        <v>2268007010</v>
      </c>
      <c r="B10912" t="s">
        <v>11040</v>
      </c>
      <c r="C10912" t="s">
        <v>11864</v>
      </c>
      <c r="D10912" t="s">
        <v>11817</v>
      </c>
      <c r="E10912" t="s">
        <v>11819</v>
      </c>
      <c r="F10912" t="s">
        <v>10209</v>
      </c>
      <c r="G10912">
        <v>12</v>
      </c>
      <c r="H10912" t="s">
        <v>10199</v>
      </c>
      <c r="I10912" s="160" t="s">
        <v>4198</v>
      </c>
      <c r="J10912" t="s">
        <v>3999</v>
      </c>
      <c r="K10912" s="160" t="s">
        <v>4009</v>
      </c>
      <c r="L10912" t="s">
        <v>11866</v>
      </c>
    </row>
    <row r="10913" spans="1:12">
      <c r="A10913" s="15">
        <v>2268007015</v>
      </c>
      <c r="B10913" t="s">
        <v>11040</v>
      </c>
      <c r="C10913" t="s">
        <v>11864</v>
      </c>
      <c r="D10913" t="s">
        <v>11817</v>
      </c>
      <c r="E10913" t="s">
        <v>11820</v>
      </c>
      <c r="F10913" t="s">
        <v>10209</v>
      </c>
      <c r="G10913">
        <v>12</v>
      </c>
      <c r="H10913" t="s">
        <v>10199</v>
      </c>
      <c r="I10913" s="160" t="s">
        <v>4198</v>
      </c>
      <c r="J10913" t="s">
        <v>3999</v>
      </c>
      <c r="K10913" s="160" t="s">
        <v>4009</v>
      </c>
      <c r="L10913" t="s">
        <v>11866</v>
      </c>
    </row>
    <row r="10914" spans="1:12">
      <c r="A10914" s="15">
        <v>2268007022</v>
      </c>
      <c r="B10914" t="s">
        <v>11040</v>
      </c>
      <c r="C10914" t="s">
        <v>11868</v>
      </c>
      <c r="D10914" t="s">
        <v>11817</v>
      </c>
      <c r="E10914" t="s">
        <v>11877</v>
      </c>
      <c r="F10914" t="s">
        <v>10209</v>
      </c>
      <c r="G10914">
        <v>12</v>
      </c>
      <c r="H10914" t="s">
        <v>10199</v>
      </c>
      <c r="I10914" s="160" t="s">
        <v>4198</v>
      </c>
      <c r="J10914" t="s">
        <v>3999</v>
      </c>
      <c r="K10914" s="160" t="s">
        <v>4009</v>
      </c>
      <c r="L10914" t="s">
        <v>11866</v>
      </c>
    </row>
    <row r="10915" spans="1:12">
      <c r="A10915" s="15">
        <v>2268008000</v>
      </c>
      <c r="B10915" t="s">
        <v>11040</v>
      </c>
      <c r="C10915" t="s">
        <v>11864</v>
      </c>
      <c r="D10915" t="s">
        <v>11823</v>
      </c>
      <c r="E10915" t="s">
        <v>5362</v>
      </c>
      <c r="F10915" t="s">
        <v>10209</v>
      </c>
      <c r="G10915">
        <v>12</v>
      </c>
      <c r="H10915" t="s">
        <v>10199</v>
      </c>
      <c r="I10915" s="160" t="s">
        <v>4198</v>
      </c>
      <c r="J10915" t="s">
        <v>3999</v>
      </c>
      <c r="K10915" s="160" t="s">
        <v>4009</v>
      </c>
      <c r="L10915" t="s">
        <v>11866</v>
      </c>
    </row>
    <row r="10916" spans="1:12">
      <c r="A10916" s="15">
        <v>2268008005</v>
      </c>
      <c r="B10916" t="s">
        <v>11040</v>
      </c>
      <c r="C10916" t="s">
        <v>11868</v>
      </c>
      <c r="D10916" t="s">
        <v>11823</v>
      </c>
      <c r="E10916" t="s">
        <v>11878</v>
      </c>
      <c r="F10916" t="s">
        <v>10209</v>
      </c>
      <c r="G10916">
        <v>12</v>
      </c>
      <c r="H10916" t="s">
        <v>10199</v>
      </c>
      <c r="I10916" s="160" t="s">
        <v>4198</v>
      </c>
      <c r="J10916" t="s">
        <v>3999</v>
      </c>
      <c r="K10916" s="160" t="s">
        <v>4009</v>
      </c>
      <c r="L10916" t="s">
        <v>11866</v>
      </c>
    </row>
    <row r="10917" spans="1:12">
      <c r="A10917" s="15">
        <v>2268009000</v>
      </c>
      <c r="B10917" t="s">
        <v>11040</v>
      </c>
      <c r="C10917" t="s">
        <v>11864</v>
      </c>
      <c r="D10917" t="s">
        <v>11826</v>
      </c>
      <c r="E10917" t="s">
        <v>5362</v>
      </c>
      <c r="F10917" t="s">
        <v>10209</v>
      </c>
      <c r="G10917">
        <v>12</v>
      </c>
      <c r="H10917" t="s">
        <v>10199</v>
      </c>
      <c r="I10917" s="160" t="s">
        <v>4198</v>
      </c>
      <c r="J10917" t="s">
        <v>3999</v>
      </c>
      <c r="K10917" s="160" t="s">
        <v>4009</v>
      </c>
      <c r="L10917" t="s">
        <v>11866</v>
      </c>
    </row>
    <row r="10918" spans="1:12">
      <c r="A10918" s="15">
        <v>2268009010</v>
      </c>
      <c r="B10918" t="s">
        <v>11040</v>
      </c>
      <c r="C10918" t="s">
        <v>11864</v>
      </c>
      <c r="D10918" t="s">
        <v>11826</v>
      </c>
      <c r="E10918" t="s">
        <v>11827</v>
      </c>
      <c r="F10918" t="s">
        <v>10209</v>
      </c>
      <c r="G10918">
        <v>12</v>
      </c>
      <c r="H10918" t="s">
        <v>10199</v>
      </c>
      <c r="I10918" s="160" t="s">
        <v>4198</v>
      </c>
      <c r="J10918" t="s">
        <v>3999</v>
      </c>
      <c r="K10918" s="160" t="s">
        <v>4009</v>
      </c>
      <c r="L10918" t="s">
        <v>11866</v>
      </c>
    </row>
    <row r="10919" spans="1:12">
      <c r="A10919" s="15">
        <v>2268010000</v>
      </c>
      <c r="B10919" t="s">
        <v>11040</v>
      </c>
      <c r="C10919" t="s">
        <v>11864</v>
      </c>
      <c r="D10919" t="s">
        <v>10196</v>
      </c>
      <c r="E10919" t="s">
        <v>5362</v>
      </c>
      <c r="F10919" t="s">
        <v>10209</v>
      </c>
      <c r="G10919">
        <v>12</v>
      </c>
      <c r="H10919" t="s">
        <v>10199</v>
      </c>
      <c r="I10919" s="160" t="s">
        <v>4198</v>
      </c>
      <c r="J10919" t="s">
        <v>3999</v>
      </c>
      <c r="K10919" s="160" t="s">
        <v>4009</v>
      </c>
      <c r="L10919" t="s">
        <v>11866</v>
      </c>
    </row>
    <row r="10920" spans="1:12">
      <c r="A10920" s="15">
        <v>2268010010</v>
      </c>
      <c r="B10920" t="s">
        <v>11040</v>
      </c>
      <c r="C10920" t="s">
        <v>11868</v>
      </c>
      <c r="D10920" t="s">
        <v>10196</v>
      </c>
      <c r="E10920" t="s">
        <v>11879</v>
      </c>
      <c r="F10920" t="s">
        <v>10209</v>
      </c>
      <c r="G10920">
        <v>12</v>
      </c>
      <c r="H10920" t="s">
        <v>10199</v>
      </c>
      <c r="I10920" s="160" t="s">
        <v>4198</v>
      </c>
      <c r="J10920" t="s">
        <v>3999</v>
      </c>
      <c r="K10920" s="160" t="s">
        <v>4009</v>
      </c>
      <c r="L10920" t="s">
        <v>11866</v>
      </c>
    </row>
    <row r="10921" spans="1:12">
      <c r="A10921" s="15">
        <v>2270000000</v>
      </c>
      <c r="B10921" t="s">
        <v>11040</v>
      </c>
      <c r="C10921" t="s">
        <v>11880</v>
      </c>
      <c r="D10921" t="s">
        <v>11881</v>
      </c>
      <c r="E10921" t="s">
        <v>1004</v>
      </c>
      <c r="F10921" t="s">
        <v>10205</v>
      </c>
      <c r="G10921">
        <v>12</v>
      </c>
      <c r="H10921" t="s">
        <v>10199</v>
      </c>
      <c r="I10921" s="160" t="s">
        <v>4009</v>
      </c>
      <c r="J10921" t="s">
        <v>10206</v>
      </c>
      <c r="K10921">
        <v>99</v>
      </c>
      <c r="L10921" t="s">
        <v>3999</v>
      </c>
    </row>
    <row r="10922" spans="1:12">
      <c r="A10922" s="15">
        <v>2270001000</v>
      </c>
      <c r="B10922" t="s">
        <v>11040</v>
      </c>
      <c r="C10922" t="s">
        <v>11880</v>
      </c>
      <c r="D10922" t="s">
        <v>11713</v>
      </c>
      <c r="E10922" t="s">
        <v>1004</v>
      </c>
      <c r="F10922" t="s">
        <v>10205</v>
      </c>
      <c r="G10922">
        <v>12</v>
      </c>
      <c r="H10922" t="s">
        <v>10199</v>
      </c>
      <c r="I10922" s="160" t="s">
        <v>4009</v>
      </c>
      <c r="J10922" t="s">
        <v>10206</v>
      </c>
      <c r="K10922" s="160" t="s">
        <v>4007</v>
      </c>
      <c r="L10922" t="s">
        <v>11714</v>
      </c>
    </row>
    <row r="10923" spans="1:12">
      <c r="A10923" s="15">
        <v>2270001010</v>
      </c>
      <c r="B10923" t="s">
        <v>11040</v>
      </c>
      <c r="C10923" t="s">
        <v>11880</v>
      </c>
      <c r="D10923" t="s">
        <v>11713</v>
      </c>
      <c r="E10923" t="s">
        <v>11715</v>
      </c>
      <c r="F10923" t="s">
        <v>10205</v>
      </c>
      <c r="G10923">
        <v>12</v>
      </c>
      <c r="H10923" t="s">
        <v>10199</v>
      </c>
      <c r="I10923" s="160" t="s">
        <v>4009</v>
      </c>
      <c r="J10923" t="s">
        <v>10206</v>
      </c>
      <c r="K10923" s="160" t="s">
        <v>4007</v>
      </c>
      <c r="L10923" t="s">
        <v>11714</v>
      </c>
    </row>
    <row r="10924" spans="1:12">
      <c r="A10924" s="15">
        <v>2270001020</v>
      </c>
      <c r="B10924" t="s">
        <v>11040</v>
      </c>
      <c r="C10924" t="s">
        <v>11880</v>
      </c>
      <c r="D10924" t="s">
        <v>11713</v>
      </c>
      <c r="E10924" t="s">
        <v>11831</v>
      </c>
      <c r="F10924" t="s">
        <v>10205</v>
      </c>
      <c r="G10924">
        <v>12</v>
      </c>
      <c r="H10924" t="s">
        <v>10199</v>
      </c>
      <c r="I10924" s="160" t="s">
        <v>4009</v>
      </c>
      <c r="J10924" t="s">
        <v>10206</v>
      </c>
      <c r="K10924" s="160" t="s">
        <v>4007</v>
      </c>
      <c r="L10924" t="s">
        <v>11714</v>
      </c>
    </row>
    <row r="10925" spans="1:12">
      <c r="A10925" s="15">
        <v>2270001030</v>
      </c>
      <c r="B10925" t="s">
        <v>11040</v>
      </c>
      <c r="C10925" t="s">
        <v>11880</v>
      </c>
      <c r="D10925" t="s">
        <v>11713</v>
      </c>
      <c r="E10925" t="s">
        <v>11719</v>
      </c>
      <c r="F10925" t="s">
        <v>10205</v>
      </c>
      <c r="G10925">
        <v>12</v>
      </c>
      <c r="H10925" t="s">
        <v>10199</v>
      </c>
      <c r="I10925" s="160" t="s">
        <v>4009</v>
      </c>
      <c r="J10925" t="s">
        <v>10206</v>
      </c>
      <c r="K10925" s="160" t="s">
        <v>4007</v>
      </c>
      <c r="L10925" t="s">
        <v>11714</v>
      </c>
    </row>
    <row r="10926" spans="1:12">
      <c r="A10926" s="15">
        <v>2270001040</v>
      </c>
      <c r="B10926" t="s">
        <v>11040</v>
      </c>
      <c r="C10926" t="s">
        <v>11880</v>
      </c>
      <c r="D10926" t="s">
        <v>11713</v>
      </c>
      <c r="E10926" t="s">
        <v>11720</v>
      </c>
      <c r="F10926" t="s">
        <v>10205</v>
      </c>
      <c r="G10926">
        <v>12</v>
      </c>
      <c r="H10926" t="s">
        <v>10199</v>
      </c>
      <c r="I10926" s="160" t="s">
        <v>4009</v>
      </c>
      <c r="J10926" t="s">
        <v>10206</v>
      </c>
      <c r="K10926" s="160" t="s">
        <v>4007</v>
      </c>
      <c r="L10926" t="s">
        <v>11714</v>
      </c>
    </row>
    <row r="10927" spans="1:12">
      <c r="A10927" s="15">
        <v>2270001050</v>
      </c>
      <c r="B10927" t="s">
        <v>11040</v>
      </c>
      <c r="C10927" t="s">
        <v>11880</v>
      </c>
      <c r="D10927" t="s">
        <v>11713</v>
      </c>
      <c r="E10927" t="s">
        <v>11721</v>
      </c>
      <c r="F10927" t="s">
        <v>10205</v>
      </c>
      <c r="G10927">
        <v>12</v>
      </c>
      <c r="H10927" t="s">
        <v>10199</v>
      </c>
      <c r="I10927" s="160" t="s">
        <v>4009</v>
      </c>
      <c r="J10927" t="s">
        <v>10206</v>
      </c>
      <c r="K10927" s="160" t="s">
        <v>4007</v>
      </c>
      <c r="L10927" t="s">
        <v>11714</v>
      </c>
    </row>
    <row r="10928" spans="1:12">
      <c r="A10928" s="15">
        <v>2270001060</v>
      </c>
      <c r="B10928" t="s">
        <v>11040</v>
      </c>
      <c r="C10928" t="s">
        <v>11880</v>
      </c>
      <c r="D10928" t="s">
        <v>11713</v>
      </c>
      <c r="E10928" t="s">
        <v>11867</v>
      </c>
      <c r="F10928" t="s">
        <v>10205</v>
      </c>
      <c r="G10928">
        <v>12</v>
      </c>
      <c r="H10928" t="s">
        <v>10199</v>
      </c>
      <c r="I10928" s="160" t="s">
        <v>4009</v>
      </c>
      <c r="J10928" t="s">
        <v>10206</v>
      </c>
      <c r="K10928" s="160" t="s">
        <v>4007</v>
      </c>
      <c r="L10928" t="s">
        <v>11714</v>
      </c>
    </row>
    <row r="10929" spans="1:12">
      <c r="A10929" s="15">
        <v>2270002000</v>
      </c>
      <c r="B10929" t="s">
        <v>11040</v>
      </c>
      <c r="C10929" t="s">
        <v>11880</v>
      </c>
      <c r="D10929" t="s">
        <v>11723</v>
      </c>
      <c r="E10929" t="s">
        <v>1004</v>
      </c>
      <c r="F10929" t="s">
        <v>10205</v>
      </c>
      <c r="G10929">
        <v>12</v>
      </c>
      <c r="H10929" t="s">
        <v>10199</v>
      </c>
      <c r="I10929" s="160" t="s">
        <v>4009</v>
      </c>
      <c r="J10929" t="s">
        <v>10206</v>
      </c>
      <c r="K10929" s="160" t="s">
        <v>4009</v>
      </c>
      <c r="L10929" t="s">
        <v>1779</v>
      </c>
    </row>
    <row r="10930" spans="1:12">
      <c r="A10930" s="15">
        <v>2270002003</v>
      </c>
      <c r="B10930" t="s">
        <v>11040</v>
      </c>
      <c r="C10930" t="s">
        <v>11880</v>
      </c>
      <c r="D10930" t="s">
        <v>11723</v>
      </c>
      <c r="E10930" t="s">
        <v>11724</v>
      </c>
      <c r="F10930" t="s">
        <v>10205</v>
      </c>
      <c r="G10930">
        <v>12</v>
      </c>
      <c r="H10930" t="s">
        <v>10199</v>
      </c>
      <c r="I10930" s="160" t="s">
        <v>4009</v>
      </c>
      <c r="J10930" t="s">
        <v>10206</v>
      </c>
      <c r="K10930" s="160" t="s">
        <v>4009</v>
      </c>
      <c r="L10930" t="s">
        <v>1779</v>
      </c>
    </row>
    <row r="10931" spans="1:12">
      <c r="A10931" s="15">
        <v>2270002006</v>
      </c>
      <c r="B10931" t="s">
        <v>11040</v>
      </c>
      <c r="C10931" t="s">
        <v>11880</v>
      </c>
      <c r="D10931" t="s">
        <v>11723</v>
      </c>
      <c r="E10931" t="s">
        <v>11725</v>
      </c>
      <c r="F10931" t="s">
        <v>10205</v>
      </c>
      <c r="G10931">
        <v>12</v>
      </c>
      <c r="H10931" t="s">
        <v>10199</v>
      </c>
      <c r="I10931" s="160" t="s">
        <v>4009</v>
      </c>
      <c r="J10931" t="s">
        <v>10206</v>
      </c>
      <c r="K10931" s="160" t="s">
        <v>4009</v>
      </c>
      <c r="L10931" t="s">
        <v>1779</v>
      </c>
    </row>
    <row r="10932" spans="1:12">
      <c r="A10932" s="15">
        <v>2270002009</v>
      </c>
      <c r="B10932" t="s">
        <v>11040</v>
      </c>
      <c r="C10932" t="s">
        <v>11880</v>
      </c>
      <c r="D10932" t="s">
        <v>11723</v>
      </c>
      <c r="E10932" t="s">
        <v>11726</v>
      </c>
      <c r="F10932" t="s">
        <v>10205</v>
      </c>
      <c r="G10932">
        <v>12</v>
      </c>
      <c r="H10932" t="s">
        <v>10199</v>
      </c>
      <c r="I10932" s="160" t="s">
        <v>4009</v>
      </c>
      <c r="J10932" t="s">
        <v>10206</v>
      </c>
      <c r="K10932" s="160" t="s">
        <v>4009</v>
      </c>
      <c r="L10932" t="s">
        <v>1779</v>
      </c>
    </row>
    <row r="10933" spans="1:12">
      <c r="A10933" s="15">
        <v>2270002012</v>
      </c>
      <c r="B10933" t="s">
        <v>11040</v>
      </c>
      <c r="C10933" t="s">
        <v>11880</v>
      </c>
      <c r="D10933" t="s">
        <v>11723</v>
      </c>
      <c r="E10933" t="s">
        <v>11727</v>
      </c>
      <c r="F10933" t="s">
        <v>10205</v>
      </c>
      <c r="G10933">
        <v>12</v>
      </c>
      <c r="H10933" t="s">
        <v>10199</v>
      </c>
      <c r="I10933" s="160" t="s">
        <v>4009</v>
      </c>
      <c r="J10933" t="s">
        <v>10206</v>
      </c>
      <c r="K10933" s="160" t="s">
        <v>4009</v>
      </c>
      <c r="L10933" t="s">
        <v>1779</v>
      </c>
    </row>
    <row r="10934" spans="1:12">
      <c r="A10934" s="15">
        <v>2270002015</v>
      </c>
      <c r="B10934" t="s">
        <v>11040</v>
      </c>
      <c r="C10934" t="s">
        <v>11880</v>
      </c>
      <c r="D10934" t="s">
        <v>11723</v>
      </c>
      <c r="E10934" t="s">
        <v>11728</v>
      </c>
      <c r="F10934" t="s">
        <v>10205</v>
      </c>
      <c r="G10934">
        <v>12</v>
      </c>
      <c r="H10934" t="s">
        <v>10199</v>
      </c>
      <c r="I10934" s="160" t="s">
        <v>4009</v>
      </c>
      <c r="J10934" t="s">
        <v>10206</v>
      </c>
      <c r="K10934" s="160" t="s">
        <v>4009</v>
      </c>
      <c r="L10934" t="s">
        <v>1779</v>
      </c>
    </row>
    <row r="10935" spans="1:12">
      <c r="A10935" s="15">
        <v>2270002018</v>
      </c>
      <c r="B10935" t="s">
        <v>11040</v>
      </c>
      <c r="C10935" t="s">
        <v>11880</v>
      </c>
      <c r="D10935" t="s">
        <v>11723</v>
      </c>
      <c r="E10935" t="s">
        <v>11729</v>
      </c>
      <c r="F10935" t="s">
        <v>10205</v>
      </c>
      <c r="G10935">
        <v>12</v>
      </c>
      <c r="H10935" t="s">
        <v>10199</v>
      </c>
      <c r="I10935" s="160" t="s">
        <v>4009</v>
      </c>
      <c r="J10935" t="s">
        <v>10206</v>
      </c>
      <c r="K10935" s="160" t="s">
        <v>4009</v>
      </c>
      <c r="L10935" t="s">
        <v>1779</v>
      </c>
    </row>
    <row r="10936" spans="1:12">
      <c r="A10936" s="15">
        <v>2270002021</v>
      </c>
      <c r="B10936" t="s">
        <v>11040</v>
      </c>
      <c r="C10936" t="s">
        <v>11880</v>
      </c>
      <c r="D10936" t="s">
        <v>11723</v>
      </c>
      <c r="E10936" t="s">
        <v>11730</v>
      </c>
      <c r="F10936" t="s">
        <v>10205</v>
      </c>
      <c r="G10936">
        <v>12</v>
      </c>
      <c r="H10936" t="s">
        <v>10199</v>
      </c>
      <c r="I10936" s="160" t="s">
        <v>4009</v>
      </c>
      <c r="J10936" t="s">
        <v>10206</v>
      </c>
      <c r="K10936" s="160" t="s">
        <v>4009</v>
      </c>
      <c r="L10936" t="s">
        <v>1779</v>
      </c>
    </row>
    <row r="10937" spans="1:12">
      <c r="A10937" s="15">
        <v>2270002022</v>
      </c>
      <c r="B10937" t="s">
        <v>11040</v>
      </c>
      <c r="C10937" t="s">
        <v>11880</v>
      </c>
      <c r="D10937" t="s">
        <v>11731</v>
      </c>
      <c r="E10937" t="s">
        <v>11882</v>
      </c>
      <c r="F10937" t="s">
        <v>10205</v>
      </c>
      <c r="G10937">
        <v>12</v>
      </c>
      <c r="H10937" t="s">
        <v>10199</v>
      </c>
      <c r="I10937" s="160" t="s">
        <v>4009</v>
      </c>
      <c r="J10937" t="s">
        <v>10206</v>
      </c>
      <c r="K10937" s="160" t="s">
        <v>4009</v>
      </c>
      <c r="L10937" t="s">
        <v>1779</v>
      </c>
    </row>
    <row r="10938" spans="1:12">
      <c r="A10938" s="15">
        <v>2270002024</v>
      </c>
      <c r="B10938" t="s">
        <v>11040</v>
      </c>
      <c r="C10938" t="s">
        <v>11880</v>
      </c>
      <c r="D10938" t="s">
        <v>11723</v>
      </c>
      <c r="E10938" t="s">
        <v>11733</v>
      </c>
      <c r="F10938" t="s">
        <v>10205</v>
      </c>
      <c r="G10938">
        <v>12</v>
      </c>
      <c r="H10938" t="s">
        <v>10199</v>
      </c>
      <c r="I10938" s="160" t="s">
        <v>4009</v>
      </c>
      <c r="J10938" t="s">
        <v>10206</v>
      </c>
      <c r="K10938" s="160" t="s">
        <v>4009</v>
      </c>
      <c r="L10938" t="s">
        <v>1779</v>
      </c>
    </row>
    <row r="10939" spans="1:12">
      <c r="A10939" s="15">
        <v>2270002027</v>
      </c>
      <c r="B10939" t="s">
        <v>11040</v>
      </c>
      <c r="C10939" t="s">
        <v>11880</v>
      </c>
      <c r="D10939" t="s">
        <v>11723</v>
      </c>
      <c r="E10939" t="s">
        <v>11734</v>
      </c>
      <c r="F10939" t="s">
        <v>10205</v>
      </c>
      <c r="G10939">
        <v>12</v>
      </c>
      <c r="H10939" t="s">
        <v>10199</v>
      </c>
      <c r="I10939" s="160" t="s">
        <v>4009</v>
      </c>
      <c r="J10939" t="s">
        <v>10206</v>
      </c>
      <c r="K10939" s="160" t="s">
        <v>4009</v>
      </c>
      <c r="L10939" t="s">
        <v>1779</v>
      </c>
    </row>
    <row r="10940" spans="1:12">
      <c r="A10940" s="15">
        <v>2270002030</v>
      </c>
      <c r="B10940" t="s">
        <v>11040</v>
      </c>
      <c r="C10940" t="s">
        <v>11880</v>
      </c>
      <c r="D10940" t="s">
        <v>11723</v>
      </c>
      <c r="E10940" t="s">
        <v>11735</v>
      </c>
      <c r="F10940" t="s">
        <v>10205</v>
      </c>
      <c r="G10940">
        <v>12</v>
      </c>
      <c r="H10940" t="s">
        <v>10199</v>
      </c>
      <c r="I10940" s="160" t="s">
        <v>4009</v>
      </c>
      <c r="J10940" t="s">
        <v>10206</v>
      </c>
      <c r="K10940" s="160" t="s">
        <v>4009</v>
      </c>
      <c r="L10940" t="s">
        <v>1779</v>
      </c>
    </row>
    <row r="10941" spans="1:12">
      <c r="A10941" s="15">
        <v>2270002033</v>
      </c>
      <c r="B10941" t="s">
        <v>11040</v>
      </c>
      <c r="C10941" t="s">
        <v>11880</v>
      </c>
      <c r="D10941" t="s">
        <v>11723</v>
      </c>
      <c r="E10941" t="s">
        <v>11736</v>
      </c>
      <c r="F10941" t="s">
        <v>10205</v>
      </c>
      <c r="G10941">
        <v>12</v>
      </c>
      <c r="H10941" t="s">
        <v>10199</v>
      </c>
      <c r="I10941" s="160" t="s">
        <v>4009</v>
      </c>
      <c r="J10941" t="s">
        <v>10206</v>
      </c>
      <c r="K10941" s="160" t="s">
        <v>4009</v>
      </c>
      <c r="L10941" t="s">
        <v>1779</v>
      </c>
    </row>
    <row r="10942" spans="1:12">
      <c r="A10942" s="15">
        <v>2270002036</v>
      </c>
      <c r="B10942" t="s">
        <v>11040</v>
      </c>
      <c r="C10942" t="s">
        <v>11880</v>
      </c>
      <c r="D10942" t="s">
        <v>11723</v>
      </c>
      <c r="E10942" t="s">
        <v>11737</v>
      </c>
      <c r="F10942" t="s">
        <v>10205</v>
      </c>
      <c r="G10942">
        <v>12</v>
      </c>
      <c r="H10942" t="s">
        <v>10199</v>
      </c>
      <c r="I10942" s="160" t="s">
        <v>4009</v>
      </c>
      <c r="J10942" t="s">
        <v>10206</v>
      </c>
      <c r="K10942" s="160" t="s">
        <v>4009</v>
      </c>
      <c r="L10942" t="s">
        <v>1779</v>
      </c>
    </row>
    <row r="10943" spans="1:12">
      <c r="A10943" s="15">
        <v>2270002039</v>
      </c>
      <c r="B10943" t="s">
        <v>11040</v>
      </c>
      <c r="C10943" t="s">
        <v>11880</v>
      </c>
      <c r="D10943" t="s">
        <v>11723</v>
      </c>
      <c r="E10943" t="s">
        <v>11738</v>
      </c>
      <c r="F10943" t="s">
        <v>10205</v>
      </c>
      <c r="G10943">
        <v>12</v>
      </c>
      <c r="H10943" t="s">
        <v>10199</v>
      </c>
      <c r="I10943" s="160" t="s">
        <v>4009</v>
      </c>
      <c r="J10943" t="s">
        <v>10206</v>
      </c>
      <c r="K10943" s="160" t="s">
        <v>4009</v>
      </c>
      <c r="L10943" t="s">
        <v>1779</v>
      </c>
    </row>
    <row r="10944" spans="1:12">
      <c r="A10944" s="15">
        <v>2270002042</v>
      </c>
      <c r="B10944" t="s">
        <v>11040</v>
      </c>
      <c r="C10944" t="s">
        <v>11880</v>
      </c>
      <c r="D10944" t="s">
        <v>11723</v>
      </c>
      <c r="E10944" t="s">
        <v>11739</v>
      </c>
      <c r="F10944" t="s">
        <v>10205</v>
      </c>
      <c r="G10944">
        <v>12</v>
      </c>
      <c r="H10944" t="s">
        <v>10199</v>
      </c>
      <c r="I10944" s="160" t="s">
        <v>4009</v>
      </c>
      <c r="J10944" t="s">
        <v>10206</v>
      </c>
      <c r="K10944" s="160" t="s">
        <v>4009</v>
      </c>
      <c r="L10944" t="s">
        <v>1779</v>
      </c>
    </row>
    <row r="10945" spans="1:12">
      <c r="A10945" s="15">
        <v>2270002045</v>
      </c>
      <c r="B10945" t="s">
        <v>11040</v>
      </c>
      <c r="C10945" t="s">
        <v>11880</v>
      </c>
      <c r="D10945" t="s">
        <v>11723</v>
      </c>
      <c r="E10945" t="s">
        <v>11740</v>
      </c>
      <c r="F10945" t="s">
        <v>10205</v>
      </c>
      <c r="G10945">
        <v>12</v>
      </c>
      <c r="H10945" t="s">
        <v>10199</v>
      </c>
      <c r="I10945" s="160" t="s">
        <v>4009</v>
      </c>
      <c r="J10945" t="s">
        <v>10206</v>
      </c>
      <c r="K10945" s="160" t="s">
        <v>4009</v>
      </c>
      <c r="L10945" t="s">
        <v>1779</v>
      </c>
    </row>
    <row r="10946" spans="1:12">
      <c r="A10946" s="15">
        <v>2270002048</v>
      </c>
      <c r="B10946" t="s">
        <v>11040</v>
      </c>
      <c r="C10946" t="s">
        <v>11880</v>
      </c>
      <c r="D10946" t="s">
        <v>11723</v>
      </c>
      <c r="E10946" t="s">
        <v>11741</v>
      </c>
      <c r="F10946" t="s">
        <v>10205</v>
      </c>
      <c r="G10946">
        <v>12</v>
      </c>
      <c r="H10946" t="s">
        <v>10199</v>
      </c>
      <c r="I10946" s="160" t="s">
        <v>4009</v>
      </c>
      <c r="J10946" t="s">
        <v>10206</v>
      </c>
      <c r="K10946" s="160" t="s">
        <v>4009</v>
      </c>
      <c r="L10946" t="s">
        <v>1779</v>
      </c>
    </row>
    <row r="10947" spans="1:12">
      <c r="A10947" s="15">
        <v>2270002051</v>
      </c>
      <c r="B10947" t="s">
        <v>11040</v>
      </c>
      <c r="C10947" t="s">
        <v>11880</v>
      </c>
      <c r="D10947" t="s">
        <v>11723</v>
      </c>
      <c r="E10947" t="s">
        <v>11742</v>
      </c>
      <c r="F10947" t="s">
        <v>10205</v>
      </c>
      <c r="G10947">
        <v>12</v>
      </c>
      <c r="H10947" t="s">
        <v>10199</v>
      </c>
      <c r="I10947" s="160" t="s">
        <v>4009</v>
      </c>
      <c r="J10947" t="s">
        <v>10206</v>
      </c>
      <c r="K10947" s="160" t="s">
        <v>4009</v>
      </c>
      <c r="L10947" t="s">
        <v>1779</v>
      </c>
    </row>
    <row r="10948" spans="1:12">
      <c r="A10948" s="15">
        <v>2270002054</v>
      </c>
      <c r="B10948" t="s">
        <v>11040</v>
      </c>
      <c r="C10948" t="s">
        <v>11880</v>
      </c>
      <c r="D10948" t="s">
        <v>11723</v>
      </c>
      <c r="E10948" t="s">
        <v>11743</v>
      </c>
      <c r="F10948" t="s">
        <v>10205</v>
      </c>
      <c r="G10948">
        <v>12</v>
      </c>
      <c r="H10948" t="s">
        <v>10199</v>
      </c>
      <c r="I10948" s="160" t="s">
        <v>4009</v>
      </c>
      <c r="J10948" t="s">
        <v>10206</v>
      </c>
      <c r="K10948" s="160" t="s">
        <v>4009</v>
      </c>
      <c r="L10948" t="s">
        <v>1779</v>
      </c>
    </row>
    <row r="10949" spans="1:12">
      <c r="A10949" s="15">
        <v>2270002057</v>
      </c>
      <c r="B10949" t="s">
        <v>11040</v>
      </c>
      <c r="C10949" t="s">
        <v>11880</v>
      </c>
      <c r="D10949" t="s">
        <v>11723</v>
      </c>
      <c r="E10949" t="s">
        <v>11744</v>
      </c>
      <c r="F10949" t="s">
        <v>10205</v>
      </c>
      <c r="G10949">
        <v>12</v>
      </c>
      <c r="H10949" t="s">
        <v>10199</v>
      </c>
      <c r="I10949" s="160" t="s">
        <v>4009</v>
      </c>
      <c r="J10949" t="s">
        <v>10206</v>
      </c>
      <c r="K10949" s="160" t="s">
        <v>4009</v>
      </c>
      <c r="L10949" t="s">
        <v>1779</v>
      </c>
    </row>
    <row r="10950" spans="1:12">
      <c r="A10950" s="15">
        <v>2270002060</v>
      </c>
      <c r="B10950" t="s">
        <v>11040</v>
      </c>
      <c r="C10950" t="s">
        <v>11880</v>
      </c>
      <c r="D10950" t="s">
        <v>11723</v>
      </c>
      <c r="E10950" t="s">
        <v>11745</v>
      </c>
      <c r="F10950" t="s">
        <v>10205</v>
      </c>
      <c r="G10950">
        <v>12</v>
      </c>
      <c r="H10950" t="s">
        <v>10199</v>
      </c>
      <c r="I10950" s="160" t="s">
        <v>4009</v>
      </c>
      <c r="J10950" t="s">
        <v>10206</v>
      </c>
      <c r="K10950" s="160" t="s">
        <v>4009</v>
      </c>
      <c r="L10950" t="s">
        <v>1779</v>
      </c>
    </row>
    <row r="10951" spans="1:12">
      <c r="A10951" s="15">
        <v>2270002063</v>
      </c>
      <c r="B10951" t="s">
        <v>11040</v>
      </c>
      <c r="C10951" t="s">
        <v>11880</v>
      </c>
      <c r="D10951" t="s">
        <v>11723</v>
      </c>
      <c r="E10951" t="s">
        <v>11746</v>
      </c>
      <c r="F10951" t="s">
        <v>10205</v>
      </c>
      <c r="G10951">
        <v>12</v>
      </c>
      <c r="H10951" t="s">
        <v>10199</v>
      </c>
      <c r="I10951" s="160" t="s">
        <v>4009</v>
      </c>
      <c r="J10951" t="s">
        <v>10206</v>
      </c>
      <c r="K10951" s="160" t="s">
        <v>4009</v>
      </c>
      <c r="L10951" t="s">
        <v>1779</v>
      </c>
    </row>
    <row r="10952" spans="1:12">
      <c r="A10952" s="15">
        <v>2270002066</v>
      </c>
      <c r="B10952" t="s">
        <v>11040</v>
      </c>
      <c r="C10952" t="s">
        <v>11880</v>
      </c>
      <c r="D10952" t="s">
        <v>11723</v>
      </c>
      <c r="E10952" t="s">
        <v>11747</v>
      </c>
      <c r="F10952" t="s">
        <v>10205</v>
      </c>
      <c r="G10952">
        <v>12</v>
      </c>
      <c r="H10952" t="s">
        <v>10199</v>
      </c>
      <c r="I10952" s="160" t="s">
        <v>4009</v>
      </c>
      <c r="J10952" t="s">
        <v>10206</v>
      </c>
      <c r="K10952" s="160" t="s">
        <v>4009</v>
      </c>
      <c r="L10952" t="s">
        <v>1779</v>
      </c>
    </row>
    <row r="10953" spans="1:12">
      <c r="A10953" s="15">
        <v>2270002069</v>
      </c>
      <c r="B10953" t="s">
        <v>11040</v>
      </c>
      <c r="C10953" t="s">
        <v>11880</v>
      </c>
      <c r="D10953" t="s">
        <v>11723</v>
      </c>
      <c r="E10953" t="s">
        <v>11748</v>
      </c>
      <c r="F10953" t="s">
        <v>10205</v>
      </c>
      <c r="G10953">
        <v>12</v>
      </c>
      <c r="H10953" t="s">
        <v>10199</v>
      </c>
      <c r="I10953" s="160" t="s">
        <v>4009</v>
      </c>
      <c r="J10953" t="s">
        <v>10206</v>
      </c>
      <c r="K10953" s="160" t="s">
        <v>4009</v>
      </c>
      <c r="L10953" t="s">
        <v>1779</v>
      </c>
    </row>
    <row r="10954" spans="1:12">
      <c r="A10954" s="15">
        <v>2270002072</v>
      </c>
      <c r="B10954" t="s">
        <v>11040</v>
      </c>
      <c r="C10954" t="s">
        <v>11880</v>
      </c>
      <c r="D10954" t="s">
        <v>11723</v>
      </c>
      <c r="E10954" t="s">
        <v>11749</v>
      </c>
      <c r="F10954" t="s">
        <v>10205</v>
      </c>
      <c r="G10954">
        <v>12</v>
      </c>
      <c r="H10954" t="s">
        <v>10199</v>
      </c>
      <c r="I10954" s="160" t="s">
        <v>4009</v>
      </c>
      <c r="J10954" t="s">
        <v>10206</v>
      </c>
      <c r="K10954" s="160" t="s">
        <v>4009</v>
      </c>
      <c r="L10954" t="s">
        <v>1779</v>
      </c>
    </row>
    <row r="10955" spans="1:12">
      <c r="A10955" s="15">
        <v>2270002075</v>
      </c>
      <c r="B10955" t="s">
        <v>11040</v>
      </c>
      <c r="C10955" t="s">
        <v>11880</v>
      </c>
      <c r="D10955" t="s">
        <v>11723</v>
      </c>
      <c r="E10955" t="s">
        <v>11750</v>
      </c>
      <c r="F10955" t="s">
        <v>10205</v>
      </c>
      <c r="G10955">
        <v>12</v>
      </c>
      <c r="H10955" t="s">
        <v>10199</v>
      </c>
      <c r="I10955" s="160" t="s">
        <v>4009</v>
      </c>
      <c r="J10955" t="s">
        <v>10206</v>
      </c>
      <c r="K10955" s="160" t="s">
        <v>4009</v>
      </c>
      <c r="L10955" t="s">
        <v>1779</v>
      </c>
    </row>
    <row r="10956" spans="1:12">
      <c r="A10956" s="15">
        <v>2270002078</v>
      </c>
      <c r="B10956" t="s">
        <v>11040</v>
      </c>
      <c r="C10956" t="s">
        <v>11880</v>
      </c>
      <c r="D10956" t="s">
        <v>11723</v>
      </c>
      <c r="E10956" t="s">
        <v>11751</v>
      </c>
      <c r="F10956" t="s">
        <v>10205</v>
      </c>
      <c r="G10956">
        <v>12</v>
      </c>
      <c r="H10956" t="s">
        <v>10199</v>
      </c>
      <c r="I10956" s="160" t="s">
        <v>4009</v>
      </c>
      <c r="J10956" t="s">
        <v>10206</v>
      </c>
      <c r="K10956" s="160" t="s">
        <v>4009</v>
      </c>
      <c r="L10956" t="s">
        <v>1779</v>
      </c>
    </row>
    <row r="10957" spans="1:12">
      <c r="A10957" s="15">
        <v>2270002081</v>
      </c>
      <c r="B10957" t="s">
        <v>11040</v>
      </c>
      <c r="C10957" t="s">
        <v>11880</v>
      </c>
      <c r="D10957" t="s">
        <v>11723</v>
      </c>
      <c r="E10957" t="s">
        <v>11752</v>
      </c>
      <c r="F10957" t="s">
        <v>10205</v>
      </c>
      <c r="G10957">
        <v>12</v>
      </c>
      <c r="H10957" t="s">
        <v>10199</v>
      </c>
      <c r="I10957" s="160" t="s">
        <v>4009</v>
      </c>
      <c r="J10957" t="s">
        <v>10206</v>
      </c>
      <c r="K10957" s="160" t="s">
        <v>4009</v>
      </c>
      <c r="L10957" t="s">
        <v>1779</v>
      </c>
    </row>
    <row r="10958" spans="1:12">
      <c r="A10958" s="15">
        <v>2270003000</v>
      </c>
      <c r="B10958" t="s">
        <v>11040</v>
      </c>
      <c r="C10958" t="s">
        <v>11880</v>
      </c>
      <c r="D10958" t="s">
        <v>10196</v>
      </c>
      <c r="E10958" t="s">
        <v>1004</v>
      </c>
      <c r="F10958" t="s">
        <v>10205</v>
      </c>
      <c r="G10958">
        <v>12</v>
      </c>
      <c r="H10958" t="s">
        <v>10199</v>
      </c>
      <c r="I10958" s="160" t="s">
        <v>4009</v>
      </c>
      <c r="J10958" t="s">
        <v>10206</v>
      </c>
      <c r="K10958" s="160" t="s">
        <v>3995</v>
      </c>
      <c r="L10958" t="s">
        <v>5236</v>
      </c>
    </row>
    <row r="10959" spans="1:12">
      <c r="A10959" s="15">
        <v>2270003010</v>
      </c>
      <c r="B10959" t="s">
        <v>11040</v>
      </c>
      <c r="C10959" t="s">
        <v>11880</v>
      </c>
      <c r="D10959" t="s">
        <v>10196</v>
      </c>
      <c r="E10959" t="s">
        <v>11753</v>
      </c>
      <c r="F10959" t="s">
        <v>10205</v>
      </c>
      <c r="G10959">
        <v>12</v>
      </c>
      <c r="H10959" t="s">
        <v>10199</v>
      </c>
      <c r="I10959" s="160" t="s">
        <v>4009</v>
      </c>
      <c r="J10959" t="s">
        <v>10206</v>
      </c>
      <c r="K10959" s="160" t="s">
        <v>3995</v>
      </c>
      <c r="L10959" t="s">
        <v>5236</v>
      </c>
    </row>
    <row r="10960" spans="1:12">
      <c r="A10960" s="15">
        <v>2270003020</v>
      </c>
      <c r="B10960" t="s">
        <v>11040</v>
      </c>
      <c r="C10960" t="s">
        <v>11880</v>
      </c>
      <c r="D10960" t="s">
        <v>10196</v>
      </c>
      <c r="E10960" t="s">
        <v>11754</v>
      </c>
      <c r="F10960" t="s">
        <v>10205</v>
      </c>
      <c r="G10960">
        <v>12</v>
      </c>
      <c r="H10960" t="s">
        <v>10199</v>
      </c>
      <c r="I10960" s="160" t="s">
        <v>4009</v>
      </c>
      <c r="J10960" t="s">
        <v>10206</v>
      </c>
      <c r="K10960" s="160" t="s">
        <v>3995</v>
      </c>
      <c r="L10960" t="s">
        <v>5236</v>
      </c>
    </row>
    <row r="10961" spans="1:12">
      <c r="A10961" s="15">
        <v>2270003022</v>
      </c>
      <c r="B10961" t="s">
        <v>11040</v>
      </c>
      <c r="C10961" t="s">
        <v>11880</v>
      </c>
      <c r="D10961" t="s">
        <v>10196</v>
      </c>
      <c r="E10961" t="s">
        <v>11883</v>
      </c>
      <c r="F10961" t="s">
        <v>10205</v>
      </c>
      <c r="G10961">
        <v>12</v>
      </c>
      <c r="H10961" t="s">
        <v>10199</v>
      </c>
      <c r="I10961" s="160" t="s">
        <v>4009</v>
      </c>
      <c r="J10961" t="s">
        <v>10206</v>
      </c>
      <c r="K10961" s="160" t="s">
        <v>3995</v>
      </c>
      <c r="L10961" t="s">
        <v>5236</v>
      </c>
    </row>
    <row r="10962" spans="1:12">
      <c r="A10962" s="15">
        <v>2270003030</v>
      </c>
      <c r="B10962" t="s">
        <v>11040</v>
      </c>
      <c r="C10962" t="s">
        <v>11880</v>
      </c>
      <c r="D10962" t="s">
        <v>10196</v>
      </c>
      <c r="E10962" t="s">
        <v>11756</v>
      </c>
      <c r="F10962" t="s">
        <v>10205</v>
      </c>
      <c r="G10962">
        <v>12</v>
      </c>
      <c r="H10962" t="s">
        <v>10199</v>
      </c>
      <c r="I10962" s="160" t="s">
        <v>4009</v>
      </c>
      <c r="J10962" t="s">
        <v>10206</v>
      </c>
      <c r="K10962" s="160" t="s">
        <v>3995</v>
      </c>
      <c r="L10962" t="s">
        <v>5236</v>
      </c>
    </row>
    <row r="10963" spans="1:12">
      <c r="A10963" s="15">
        <v>2270003040</v>
      </c>
      <c r="B10963" t="s">
        <v>11040</v>
      </c>
      <c r="C10963" t="s">
        <v>11880</v>
      </c>
      <c r="D10963" t="s">
        <v>10196</v>
      </c>
      <c r="E10963" t="s">
        <v>11757</v>
      </c>
      <c r="F10963" t="s">
        <v>10205</v>
      </c>
      <c r="G10963">
        <v>12</v>
      </c>
      <c r="H10963" t="s">
        <v>10199</v>
      </c>
      <c r="I10963" s="160" t="s">
        <v>4009</v>
      </c>
      <c r="J10963" t="s">
        <v>10206</v>
      </c>
      <c r="K10963" s="160" t="s">
        <v>3995</v>
      </c>
      <c r="L10963" t="s">
        <v>5236</v>
      </c>
    </row>
    <row r="10964" spans="1:12">
      <c r="A10964" s="15">
        <v>2270003050</v>
      </c>
      <c r="B10964" t="s">
        <v>11040</v>
      </c>
      <c r="C10964" t="s">
        <v>11880</v>
      </c>
      <c r="D10964" t="s">
        <v>10196</v>
      </c>
      <c r="E10964" t="s">
        <v>11758</v>
      </c>
      <c r="F10964" t="s">
        <v>10205</v>
      </c>
      <c r="G10964">
        <v>12</v>
      </c>
      <c r="H10964" t="s">
        <v>10199</v>
      </c>
      <c r="I10964" s="160" t="s">
        <v>4009</v>
      </c>
      <c r="J10964" t="s">
        <v>10206</v>
      </c>
      <c r="K10964" s="160" t="s">
        <v>3995</v>
      </c>
      <c r="L10964" t="s">
        <v>5236</v>
      </c>
    </row>
    <row r="10965" spans="1:12">
      <c r="A10965" s="15">
        <v>2270003060</v>
      </c>
      <c r="B10965" t="s">
        <v>11040</v>
      </c>
      <c r="C10965" t="s">
        <v>11880</v>
      </c>
      <c r="D10965" t="s">
        <v>10196</v>
      </c>
      <c r="E10965" t="s">
        <v>11759</v>
      </c>
      <c r="F10965" t="s">
        <v>10205</v>
      </c>
      <c r="G10965">
        <v>12</v>
      </c>
      <c r="H10965" t="s">
        <v>10199</v>
      </c>
      <c r="I10965" s="160" t="s">
        <v>4009</v>
      </c>
      <c r="J10965" t="s">
        <v>10206</v>
      </c>
      <c r="K10965" s="160" t="s">
        <v>3995</v>
      </c>
      <c r="L10965" t="s">
        <v>5236</v>
      </c>
    </row>
    <row r="10966" spans="1:12">
      <c r="A10966" s="15">
        <v>2270003070</v>
      </c>
      <c r="B10966" t="s">
        <v>11040</v>
      </c>
      <c r="C10966" t="s">
        <v>11880</v>
      </c>
      <c r="D10966" t="s">
        <v>10196</v>
      </c>
      <c r="E10966" t="s">
        <v>11760</v>
      </c>
      <c r="F10966" t="s">
        <v>10205</v>
      </c>
      <c r="G10966">
        <v>12</v>
      </c>
      <c r="H10966" t="s">
        <v>10199</v>
      </c>
      <c r="I10966" s="160" t="s">
        <v>4009</v>
      </c>
      <c r="J10966" t="s">
        <v>10206</v>
      </c>
      <c r="K10966" s="160" t="s">
        <v>3995</v>
      </c>
      <c r="L10966" t="s">
        <v>5236</v>
      </c>
    </row>
    <row r="10967" spans="1:12">
      <c r="A10967" s="15">
        <v>2270004000</v>
      </c>
      <c r="B10967" t="s">
        <v>11040</v>
      </c>
      <c r="C10967" t="s">
        <v>11880</v>
      </c>
      <c r="D10967" t="s">
        <v>11761</v>
      </c>
      <c r="E10967" t="s">
        <v>5362</v>
      </c>
      <c r="F10967" t="s">
        <v>10205</v>
      </c>
      <c r="G10967">
        <v>12</v>
      </c>
      <c r="H10967" t="s">
        <v>10199</v>
      </c>
      <c r="I10967" s="160" t="s">
        <v>4009</v>
      </c>
      <c r="J10967" t="s">
        <v>10206</v>
      </c>
      <c r="K10967" s="160" t="s">
        <v>3997</v>
      </c>
      <c r="L10967" t="s">
        <v>11762</v>
      </c>
    </row>
    <row r="10968" spans="1:12">
      <c r="A10968" s="15">
        <v>2270004010</v>
      </c>
      <c r="B10968" t="s">
        <v>11040</v>
      </c>
      <c r="C10968" t="s">
        <v>11880</v>
      </c>
      <c r="D10968" t="s">
        <v>11761</v>
      </c>
      <c r="E10968" t="s">
        <v>11763</v>
      </c>
      <c r="F10968" t="s">
        <v>10205</v>
      </c>
      <c r="G10968">
        <v>12</v>
      </c>
      <c r="H10968" t="s">
        <v>10199</v>
      </c>
      <c r="I10968" s="160" t="s">
        <v>4009</v>
      </c>
      <c r="J10968" t="s">
        <v>10206</v>
      </c>
      <c r="K10968" s="160" t="s">
        <v>3997</v>
      </c>
      <c r="L10968" t="s">
        <v>11762</v>
      </c>
    </row>
    <row r="10969" spans="1:12">
      <c r="A10969" s="15">
        <v>2270004011</v>
      </c>
      <c r="B10969" t="s">
        <v>11040</v>
      </c>
      <c r="C10969" t="s">
        <v>11880</v>
      </c>
      <c r="D10969" t="s">
        <v>11761</v>
      </c>
      <c r="E10969" t="s">
        <v>11764</v>
      </c>
      <c r="F10969" t="s">
        <v>10205</v>
      </c>
      <c r="G10969">
        <v>12</v>
      </c>
      <c r="H10969" t="s">
        <v>10199</v>
      </c>
      <c r="I10969" s="160" t="s">
        <v>4009</v>
      </c>
      <c r="J10969" t="s">
        <v>10206</v>
      </c>
      <c r="K10969" s="160" t="s">
        <v>3997</v>
      </c>
      <c r="L10969" t="s">
        <v>11762</v>
      </c>
    </row>
    <row r="10970" spans="1:12">
      <c r="A10970" s="15">
        <v>2270004015</v>
      </c>
      <c r="B10970" t="s">
        <v>11040</v>
      </c>
      <c r="C10970" t="s">
        <v>11880</v>
      </c>
      <c r="D10970" t="s">
        <v>11761</v>
      </c>
      <c r="E10970" t="s">
        <v>11765</v>
      </c>
      <c r="F10970" t="s">
        <v>10205</v>
      </c>
      <c r="G10970">
        <v>12</v>
      </c>
      <c r="H10970" t="s">
        <v>10199</v>
      </c>
      <c r="I10970" s="160" t="s">
        <v>4009</v>
      </c>
      <c r="J10970" t="s">
        <v>10206</v>
      </c>
      <c r="K10970" s="160" t="s">
        <v>3997</v>
      </c>
      <c r="L10970" t="s">
        <v>11762</v>
      </c>
    </row>
    <row r="10971" spans="1:12">
      <c r="A10971" s="15">
        <v>2270004016</v>
      </c>
      <c r="B10971" t="s">
        <v>11040</v>
      </c>
      <c r="C10971" t="s">
        <v>11880</v>
      </c>
      <c r="D10971" t="s">
        <v>11761</v>
      </c>
      <c r="E10971" t="s">
        <v>11766</v>
      </c>
      <c r="F10971" t="s">
        <v>10205</v>
      </c>
      <c r="G10971">
        <v>12</v>
      </c>
      <c r="H10971" t="s">
        <v>10199</v>
      </c>
      <c r="I10971" s="160" t="s">
        <v>4009</v>
      </c>
      <c r="J10971" t="s">
        <v>10206</v>
      </c>
      <c r="K10971" s="160" t="s">
        <v>3997</v>
      </c>
      <c r="L10971" t="s">
        <v>11762</v>
      </c>
    </row>
    <row r="10972" spans="1:12">
      <c r="A10972" s="15">
        <v>2270004020</v>
      </c>
      <c r="B10972" t="s">
        <v>11040</v>
      </c>
      <c r="C10972" t="s">
        <v>11880</v>
      </c>
      <c r="D10972" t="s">
        <v>11761</v>
      </c>
      <c r="E10972" t="s">
        <v>11838</v>
      </c>
      <c r="F10972" t="s">
        <v>10205</v>
      </c>
      <c r="G10972">
        <v>12</v>
      </c>
      <c r="H10972" t="s">
        <v>10199</v>
      </c>
      <c r="I10972" s="160" t="s">
        <v>4009</v>
      </c>
      <c r="J10972" t="s">
        <v>10206</v>
      </c>
      <c r="K10972" s="160" t="s">
        <v>3997</v>
      </c>
      <c r="L10972" t="s">
        <v>11762</v>
      </c>
    </row>
    <row r="10973" spans="1:12">
      <c r="A10973" s="15">
        <v>2270004021</v>
      </c>
      <c r="B10973" t="s">
        <v>11040</v>
      </c>
      <c r="C10973" t="s">
        <v>11880</v>
      </c>
      <c r="D10973" t="s">
        <v>11761</v>
      </c>
      <c r="E10973" t="s">
        <v>11839</v>
      </c>
      <c r="F10973" t="s">
        <v>10205</v>
      </c>
      <c r="G10973">
        <v>12</v>
      </c>
      <c r="H10973" t="s">
        <v>10199</v>
      </c>
      <c r="I10973" s="160" t="s">
        <v>4009</v>
      </c>
      <c r="J10973" t="s">
        <v>10206</v>
      </c>
      <c r="K10973" s="160" t="s">
        <v>3997</v>
      </c>
      <c r="L10973" t="s">
        <v>11762</v>
      </c>
    </row>
    <row r="10974" spans="1:12">
      <c r="A10974" s="15">
        <v>2270004022</v>
      </c>
      <c r="B10974" t="s">
        <v>11040</v>
      </c>
      <c r="C10974" t="s">
        <v>11880</v>
      </c>
      <c r="D10974" t="s">
        <v>11761</v>
      </c>
      <c r="E10974" t="s">
        <v>11884</v>
      </c>
      <c r="F10974" t="s">
        <v>10205</v>
      </c>
      <c r="G10974">
        <v>12</v>
      </c>
      <c r="H10974" t="s">
        <v>10199</v>
      </c>
      <c r="I10974" s="160" t="s">
        <v>4009</v>
      </c>
      <c r="J10974" t="s">
        <v>10206</v>
      </c>
      <c r="K10974" s="160" t="s">
        <v>3997</v>
      </c>
      <c r="L10974" t="s">
        <v>11762</v>
      </c>
    </row>
    <row r="10975" spans="1:12">
      <c r="A10975" s="15">
        <v>2270004025</v>
      </c>
      <c r="B10975" t="s">
        <v>11040</v>
      </c>
      <c r="C10975" t="s">
        <v>11880</v>
      </c>
      <c r="D10975" t="s">
        <v>11761</v>
      </c>
      <c r="E10975" t="s">
        <v>11770</v>
      </c>
      <c r="F10975" t="s">
        <v>10205</v>
      </c>
      <c r="G10975">
        <v>12</v>
      </c>
      <c r="H10975" t="s">
        <v>10199</v>
      </c>
      <c r="I10975" s="160" t="s">
        <v>4009</v>
      </c>
      <c r="J10975" t="s">
        <v>10206</v>
      </c>
      <c r="K10975" s="160" t="s">
        <v>3997</v>
      </c>
      <c r="L10975" t="s">
        <v>11762</v>
      </c>
    </row>
    <row r="10976" spans="1:12">
      <c r="A10976" s="15">
        <v>2270004026</v>
      </c>
      <c r="B10976" t="s">
        <v>11040</v>
      </c>
      <c r="C10976" t="s">
        <v>11880</v>
      </c>
      <c r="D10976" t="s">
        <v>11761</v>
      </c>
      <c r="E10976" t="s">
        <v>11771</v>
      </c>
      <c r="F10976" t="s">
        <v>10205</v>
      </c>
      <c r="G10976">
        <v>12</v>
      </c>
      <c r="H10976" t="s">
        <v>10199</v>
      </c>
      <c r="I10976" s="160" t="s">
        <v>4009</v>
      </c>
      <c r="J10976" t="s">
        <v>10206</v>
      </c>
      <c r="K10976" s="160" t="s">
        <v>3997</v>
      </c>
      <c r="L10976" t="s">
        <v>11762</v>
      </c>
    </row>
    <row r="10977" spans="1:12">
      <c r="A10977" s="15">
        <v>2270004030</v>
      </c>
      <c r="B10977" t="s">
        <v>11040</v>
      </c>
      <c r="C10977" t="s">
        <v>11880</v>
      </c>
      <c r="D10977" t="s">
        <v>11761</v>
      </c>
      <c r="E10977" t="s">
        <v>11772</v>
      </c>
      <c r="F10977" t="s">
        <v>10205</v>
      </c>
      <c r="G10977">
        <v>12</v>
      </c>
      <c r="H10977" t="s">
        <v>10199</v>
      </c>
      <c r="I10977" s="160" t="s">
        <v>4009</v>
      </c>
      <c r="J10977" t="s">
        <v>10206</v>
      </c>
      <c r="K10977" s="160" t="s">
        <v>3997</v>
      </c>
      <c r="L10977" t="s">
        <v>11762</v>
      </c>
    </row>
    <row r="10978" spans="1:12">
      <c r="A10978" s="15">
        <v>2270004031</v>
      </c>
      <c r="B10978" t="s">
        <v>11040</v>
      </c>
      <c r="C10978" t="s">
        <v>11880</v>
      </c>
      <c r="D10978" t="s">
        <v>11761</v>
      </c>
      <c r="E10978" t="s">
        <v>11773</v>
      </c>
      <c r="F10978" t="s">
        <v>10205</v>
      </c>
      <c r="G10978">
        <v>12</v>
      </c>
      <c r="H10978" t="s">
        <v>10199</v>
      </c>
      <c r="I10978" s="160" t="s">
        <v>4009</v>
      </c>
      <c r="J10978" t="s">
        <v>10206</v>
      </c>
      <c r="K10978" s="160" t="s">
        <v>3997</v>
      </c>
      <c r="L10978" t="s">
        <v>11762</v>
      </c>
    </row>
    <row r="10979" spans="1:12">
      <c r="A10979" s="15">
        <v>2270004033</v>
      </c>
      <c r="B10979" t="s">
        <v>11040</v>
      </c>
      <c r="C10979" t="s">
        <v>11880</v>
      </c>
      <c r="D10979" t="s">
        <v>11761</v>
      </c>
      <c r="E10979" t="s">
        <v>11885</v>
      </c>
      <c r="F10979" t="s">
        <v>10205</v>
      </c>
      <c r="G10979">
        <v>12</v>
      </c>
      <c r="H10979" t="s">
        <v>10199</v>
      </c>
      <c r="I10979" s="160" t="s">
        <v>4009</v>
      </c>
      <c r="J10979" t="s">
        <v>10206</v>
      </c>
      <c r="K10979" s="160" t="s">
        <v>3997</v>
      </c>
      <c r="L10979" t="s">
        <v>11762</v>
      </c>
    </row>
    <row r="10980" spans="1:12">
      <c r="A10980" s="15">
        <v>2270004035</v>
      </c>
      <c r="B10980" t="s">
        <v>11040</v>
      </c>
      <c r="C10980" t="s">
        <v>11880</v>
      </c>
      <c r="D10980" t="s">
        <v>11761</v>
      </c>
      <c r="E10980" t="s">
        <v>11857</v>
      </c>
      <c r="F10980" t="s">
        <v>10205</v>
      </c>
      <c r="G10980">
        <v>12</v>
      </c>
      <c r="H10980" t="s">
        <v>10199</v>
      </c>
      <c r="I10980" s="160" t="s">
        <v>4009</v>
      </c>
      <c r="J10980" t="s">
        <v>10206</v>
      </c>
      <c r="K10980" s="160" t="s">
        <v>3997</v>
      </c>
      <c r="L10980" t="s">
        <v>11762</v>
      </c>
    </row>
    <row r="10981" spans="1:12">
      <c r="A10981" s="15">
        <v>2270004036</v>
      </c>
      <c r="B10981" t="s">
        <v>11040</v>
      </c>
      <c r="C10981" t="s">
        <v>11880</v>
      </c>
      <c r="D10981" t="s">
        <v>11761</v>
      </c>
      <c r="E10981" t="s">
        <v>11858</v>
      </c>
      <c r="F10981" t="s">
        <v>10205</v>
      </c>
      <c r="G10981">
        <v>12</v>
      </c>
      <c r="H10981" t="s">
        <v>10199</v>
      </c>
      <c r="I10981" s="160" t="s">
        <v>4009</v>
      </c>
      <c r="J10981" t="s">
        <v>10206</v>
      </c>
      <c r="K10981" s="160" t="s">
        <v>3997</v>
      </c>
      <c r="L10981" t="s">
        <v>11762</v>
      </c>
    </row>
    <row r="10982" spans="1:12">
      <c r="A10982" s="15">
        <v>2270004040</v>
      </c>
      <c r="B10982" t="s">
        <v>11040</v>
      </c>
      <c r="C10982" t="s">
        <v>11880</v>
      </c>
      <c r="D10982" t="s">
        <v>11761</v>
      </c>
      <c r="E10982" t="s">
        <v>11777</v>
      </c>
      <c r="F10982" t="s">
        <v>10205</v>
      </c>
      <c r="G10982">
        <v>12</v>
      </c>
      <c r="H10982" t="s">
        <v>10199</v>
      </c>
      <c r="I10982" s="160" t="s">
        <v>4009</v>
      </c>
      <c r="J10982" t="s">
        <v>10206</v>
      </c>
      <c r="K10982" s="160" t="s">
        <v>3997</v>
      </c>
      <c r="L10982" t="s">
        <v>11762</v>
      </c>
    </row>
    <row r="10983" spans="1:12">
      <c r="A10983" s="15">
        <v>2270004041</v>
      </c>
      <c r="B10983" t="s">
        <v>11040</v>
      </c>
      <c r="C10983" t="s">
        <v>11880</v>
      </c>
      <c r="D10983" t="s">
        <v>11761</v>
      </c>
      <c r="E10983" t="s">
        <v>11778</v>
      </c>
      <c r="F10983" t="s">
        <v>10205</v>
      </c>
      <c r="G10983">
        <v>12</v>
      </c>
      <c r="H10983" t="s">
        <v>10199</v>
      </c>
      <c r="I10983" s="160" t="s">
        <v>4009</v>
      </c>
      <c r="J10983" t="s">
        <v>10206</v>
      </c>
      <c r="K10983" s="160" t="s">
        <v>3997</v>
      </c>
      <c r="L10983" t="s">
        <v>11762</v>
      </c>
    </row>
    <row r="10984" spans="1:12">
      <c r="A10984" s="15">
        <v>2270004044</v>
      </c>
      <c r="B10984" t="s">
        <v>11040</v>
      </c>
      <c r="C10984" t="s">
        <v>11880</v>
      </c>
      <c r="D10984" t="s">
        <v>11761</v>
      </c>
      <c r="E10984" t="s">
        <v>11886</v>
      </c>
      <c r="F10984" t="s">
        <v>10205</v>
      </c>
      <c r="G10984">
        <v>12</v>
      </c>
      <c r="H10984" t="s">
        <v>10199</v>
      </c>
      <c r="I10984" s="160" t="s">
        <v>4009</v>
      </c>
      <c r="J10984" t="s">
        <v>10206</v>
      </c>
      <c r="K10984" s="160" t="s">
        <v>3997</v>
      </c>
      <c r="L10984" t="s">
        <v>11762</v>
      </c>
    </row>
    <row r="10985" spans="1:12">
      <c r="A10985" s="15">
        <v>2270004045</v>
      </c>
      <c r="B10985" t="s">
        <v>11040</v>
      </c>
      <c r="C10985" t="s">
        <v>11880</v>
      </c>
      <c r="D10985" t="s">
        <v>11761</v>
      </c>
      <c r="E10985" t="s">
        <v>11780</v>
      </c>
      <c r="F10985" t="s">
        <v>10205</v>
      </c>
      <c r="G10985">
        <v>12</v>
      </c>
      <c r="H10985" t="s">
        <v>10199</v>
      </c>
      <c r="I10985" s="160" t="s">
        <v>4009</v>
      </c>
      <c r="J10985" t="s">
        <v>10206</v>
      </c>
      <c r="K10985" s="160" t="s">
        <v>3997</v>
      </c>
      <c r="L10985" t="s">
        <v>11762</v>
      </c>
    </row>
    <row r="10986" spans="1:12">
      <c r="A10986" s="15">
        <v>2270004046</v>
      </c>
      <c r="B10986" t="s">
        <v>11040</v>
      </c>
      <c r="C10986" t="s">
        <v>11880</v>
      </c>
      <c r="D10986" t="s">
        <v>11761</v>
      </c>
      <c r="E10986" t="s">
        <v>11781</v>
      </c>
      <c r="F10986" t="s">
        <v>10205</v>
      </c>
      <c r="G10986">
        <v>12</v>
      </c>
      <c r="H10986" t="s">
        <v>10199</v>
      </c>
      <c r="I10986" s="160" t="s">
        <v>4009</v>
      </c>
      <c r="J10986" t="s">
        <v>10206</v>
      </c>
      <c r="K10986" s="160" t="s">
        <v>3997</v>
      </c>
      <c r="L10986" t="s">
        <v>11762</v>
      </c>
    </row>
    <row r="10987" spans="1:12">
      <c r="A10987" s="15">
        <v>2270004050</v>
      </c>
      <c r="B10987" t="s">
        <v>11040</v>
      </c>
      <c r="C10987" t="s">
        <v>11880</v>
      </c>
      <c r="D10987" t="s">
        <v>11761</v>
      </c>
      <c r="E10987" t="s">
        <v>11782</v>
      </c>
      <c r="F10987" t="s">
        <v>10205</v>
      </c>
      <c r="G10987">
        <v>12</v>
      </c>
      <c r="H10987" t="s">
        <v>10199</v>
      </c>
      <c r="I10987" s="160" t="s">
        <v>4009</v>
      </c>
      <c r="J10987" t="s">
        <v>10206</v>
      </c>
      <c r="K10987" s="160" t="s">
        <v>3997</v>
      </c>
      <c r="L10987" t="s">
        <v>11762</v>
      </c>
    </row>
    <row r="10988" spans="1:12">
      <c r="A10988" s="15">
        <v>2270004051</v>
      </c>
      <c r="B10988" t="s">
        <v>11040</v>
      </c>
      <c r="C10988" t="s">
        <v>11880</v>
      </c>
      <c r="D10988" t="s">
        <v>11761</v>
      </c>
      <c r="E10988" t="s">
        <v>11783</v>
      </c>
      <c r="F10988" t="s">
        <v>10205</v>
      </c>
      <c r="G10988">
        <v>12</v>
      </c>
      <c r="H10988" t="s">
        <v>10199</v>
      </c>
      <c r="I10988" s="160" t="s">
        <v>4009</v>
      </c>
      <c r="J10988" t="s">
        <v>10206</v>
      </c>
      <c r="K10988" s="160" t="s">
        <v>3997</v>
      </c>
      <c r="L10988" t="s">
        <v>11762</v>
      </c>
    </row>
    <row r="10989" spans="1:12">
      <c r="A10989" s="15">
        <v>2270004055</v>
      </c>
      <c r="B10989" t="s">
        <v>11040</v>
      </c>
      <c r="C10989" t="s">
        <v>11880</v>
      </c>
      <c r="D10989" t="s">
        <v>11761</v>
      </c>
      <c r="E10989" t="s">
        <v>11784</v>
      </c>
      <c r="F10989" t="s">
        <v>10205</v>
      </c>
      <c r="G10989">
        <v>12</v>
      </c>
      <c r="H10989" t="s">
        <v>10199</v>
      </c>
      <c r="I10989" s="160" t="s">
        <v>4009</v>
      </c>
      <c r="J10989" t="s">
        <v>10206</v>
      </c>
      <c r="K10989" s="160" t="s">
        <v>3997</v>
      </c>
      <c r="L10989" t="s">
        <v>11762</v>
      </c>
    </row>
    <row r="10990" spans="1:12">
      <c r="A10990" s="15">
        <v>2270004056</v>
      </c>
      <c r="B10990" t="s">
        <v>11040</v>
      </c>
      <c r="C10990" t="s">
        <v>11880</v>
      </c>
      <c r="D10990" t="s">
        <v>11761</v>
      </c>
      <c r="E10990" t="s">
        <v>11785</v>
      </c>
      <c r="F10990" t="s">
        <v>10205</v>
      </c>
      <c r="G10990">
        <v>12</v>
      </c>
      <c r="H10990" t="s">
        <v>10199</v>
      </c>
      <c r="I10990" s="160" t="s">
        <v>4009</v>
      </c>
      <c r="J10990" t="s">
        <v>10206</v>
      </c>
      <c r="K10990" s="160" t="s">
        <v>3997</v>
      </c>
      <c r="L10990" t="s">
        <v>11762</v>
      </c>
    </row>
    <row r="10991" spans="1:12">
      <c r="A10991" s="15">
        <v>2270004060</v>
      </c>
      <c r="B10991" t="s">
        <v>11040</v>
      </c>
      <c r="C10991" t="s">
        <v>11880</v>
      </c>
      <c r="D10991" t="s">
        <v>11761</v>
      </c>
      <c r="E10991" t="s">
        <v>11786</v>
      </c>
      <c r="F10991" t="s">
        <v>10205</v>
      </c>
      <c r="G10991">
        <v>12</v>
      </c>
      <c r="H10991" t="s">
        <v>10199</v>
      </c>
      <c r="I10991" s="160" t="s">
        <v>4009</v>
      </c>
      <c r="J10991" t="s">
        <v>10206</v>
      </c>
      <c r="K10991" s="160" t="s">
        <v>3997</v>
      </c>
      <c r="L10991" t="s">
        <v>11762</v>
      </c>
    </row>
    <row r="10992" spans="1:12">
      <c r="A10992" s="15">
        <v>2270004061</v>
      </c>
      <c r="B10992" t="s">
        <v>11040</v>
      </c>
      <c r="C10992" t="s">
        <v>11880</v>
      </c>
      <c r="D10992" t="s">
        <v>11761</v>
      </c>
      <c r="E10992" t="s">
        <v>11787</v>
      </c>
      <c r="F10992" t="s">
        <v>10205</v>
      </c>
      <c r="G10992">
        <v>12</v>
      </c>
      <c r="H10992" t="s">
        <v>10199</v>
      </c>
      <c r="I10992" s="160" t="s">
        <v>4009</v>
      </c>
      <c r="J10992" t="s">
        <v>10206</v>
      </c>
      <c r="K10992" s="160" t="s">
        <v>3997</v>
      </c>
      <c r="L10992" t="s">
        <v>11762</v>
      </c>
    </row>
    <row r="10993" spans="1:12">
      <c r="A10993" s="15">
        <v>2270004065</v>
      </c>
      <c r="B10993" t="s">
        <v>11040</v>
      </c>
      <c r="C10993" t="s">
        <v>11880</v>
      </c>
      <c r="D10993" t="s">
        <v>11761</v>
      </c>
      <c r="E10993" t="s">
        <v>11788</v>
      </c>
      <c r="F10993" t="s">
        <v>10205</v>
      </c>
      <c r="G10993">
        <v>12</v>
      </c>
      <c r="H10993" t="s">
        <v>10199</v>
      </c>
      <c r="I10993" s="160" t="s">
        <v>4009</v>
      </c>
      <c r="J10993" t="s">
        <v>10206</v>
      </c>
      <c r="K10993" s="160" t="s">
        <v>3997</v>
      </c>
      <c r="L10993" t="s">
        <v>11762</v>
      </c>
    </row>
    <row r="10994" spans="1:12">
      <c r="A10994" s="15">
        <v>2270004066</v>
      </c>
      <c r="B10994" t="s">
        <v>11040</v>
      </c>
      <c r="C10994" t="s">
        <v>11880</v>
      </c>
      <c r="D10994" t="s">
        <v>11761</v>
      </c>
      <c r="E10994" t="s">
        <v>11789</v>
      </c>
      <c r="F10994" t="s">
        <v>10205</v>
      </c>
      <c r="G10994">
        <v>12</v>
      </c>
      <c r="H10994" t="s">
        <v>10199</v>
      </c>
      <c r="I10994" s="160" t="s">
        <v>4009</v>
      </c>
      <c r="J10994" t="s">
        <v>10206</v>
      </c>
      <c r="K10994" s="160" t="s">
        <v>3997</v>
      </c>
      <c r="L10994" t="s">
        <v>11762</v>
      </c>
    </row>
    <row r="10995" spans="1:12">
      <c r="A10995" s="15">
        <v>2270004070</v>
      </c>
      <c r="B10995" t="s">
        <v>11040</v>
      </c>
      <c r="C10995" t="s">
        <v>11880</v>
      </c>
      <c r="D10995" t="s">
        <v>11761</v>
      </c>
      <c r="E10995" t="s">
        <v>11790</v>
      </c>
      <c r="F10995" t="s">
        <v>10205</v>
      </c>
      <c r="G10995">
        <v>12</v>
      </c>
      <c r="H10995" t="s">
        <v>10199</v>
      </c>
      <c r="I10995" s="160" t="s">
        <v>4009</v>
      </c>
      <c r="J10995" t="s">
        <v>10206</v>
      </c>
      <c r="K10995" s="160" t="s">
        <v>3997</v>
      </c>
      <c r="L10995" t="s">
        <v>11762</v>
      </c>
    </row>
    <row r="10996" spans="1:12">
      <c r="A10996" s="15">
        <v>2270004071</v>
      </c>
      <c r="B10996" t="s">
        <v>11040</v>
      </c>
      <c r="C10996" t="s">
        <v>11880</v>
      </c>
      <c r="D10996" t="s">
        <v>11761</v>
      </c>
      <c r="E10996" t="s">
        <v>11791</v>
      </c>
      <c r="F10996" t="s">
        <v>10205</v>
      </c>
      <c r="G10996">
        <v>12</v>
      </c>
      <c r="H10996" t="s">
        <v>10199</v>
      </c>
      <c r="I10996" s="160" t="s">
        <v>4009</v>
      </c>
      <c r="J10996" t="s">
        <v>10206</v>
      </c>
      <c r="K10996" s="160" t="s">
        <v>3997</v>
      </c>
      <c r="L10996" t="s">
        <v>11762</v>
      </c>
    </row>
    <row r="10997" spans="1:12">
      <c r="A10997" s="15">
        <v>2270004075</v>
      </c>
      <c r="B10997" t="s">
        <v>11040</v>
      </c>
      <c r="C10997" t="s">
        <v>11880</v>
      </c>
      <c r="D10997" t="s">
        <v>11761</v>
      </c>
      <c r="E10997" t="s">
        <v>11792</v>
      </c>
      <c r="F10997" t="s">
        <v>10205</v>
      </c>
      <c r="G10997">
        <v>12</v>
      </c>
      <c r="H10997" t="s">
        <v>10199</v>
      </c>
      <c r="I10997" s="160" t="s">
        <v>4009</v>
      </c>
      <c r="J10997" t="s">
        <v>10206</v>
      </c>
      <c r="K10997" s="160" t="s">
        <v>3997</v>
      </c>
      <c r="L10997" t="s">
        <v>11762</v>
      </c>
    </row>
    <row r="10998" spans="1:12">
      <c r="A10998" s="15">
        <v>2270004076</v>
      </c>
      <c r="B10998" t="s">
        <v>11040</v>
      </c>
      <c r="C10998" t="s">
        <v>11880</v>
      </c>
      <c r="D10998" t="s">
        <v>11761</v>
      </c>
      <c r="E10998" t="s">
        <v>11793</v>
      </c>
      <c r="F10998" t="s">
        <v>10205</v>
      </c>
      <c r="G10998">
        <v>12</v>
      </c>
      <c r="H10998" t="s">
        <v>10199</v>
      </c>
      <c r="I10998" s="160" t="s">
        <v>4009</v>
      </c>
      <c r="J10998" t="s">
        <v>10206</v>
      </c>
      <c r="K10998" s="160" t="s">
        <v>3997</v>
      </c>
      <c r="L10998" t="s">
        <v>11762</v>
      </c>
    </row>
    <row r="10999" spans="1:12">
      <c r="A10999" s="15">
        <v>2270005000</v>
      </c>
      <c r="B10999" t="s">
        <v>11040</v>
      </c>
      <c r="C10999" t="s">
        <v>11880</v>
      </c>
      <c r="D10999" t="s">
        <v>11794</v>
      </c>
      <c r="E10999" t="s">
        <v>1004</v>
      </c>
      <c r="F10999" t="s">
        <v>10205</v>
      </c>
      <c r="G10999">
        <v>12</v>
      </c>
      <c r="H10999" t="s">
        <v>10199</v>
      </c>
      <c r="I10999" s="160" t="s">
        <v>4009</v>
      </c>
      <c r="J10999" t="s">
        <v>10206</v>
      </c>
      <c r="K10999" s="160" t="s">
        <v>4069</v>
      </c>
      <c r="L10999" t="s">
        <v>11795</v>
      </c>
    </row>
    <row r="11000" spans="1:12">
      <c r="A11000" s="15">
        <v>2270005010</v>
      </c>
      <c r="B11000" t="s">
        <v>11040</v>
      </c>
      <c r="C11000" t="s">
        <v>11880</v>
      </c>
      <c r="D11000" t="s">
        <v>11794</v>
      </c>
      <c r="E11000" t="s">
        <v>11796</v>
      </c>
      <c r="F11000" t="s">
        <v>10205</v>
      </c>
      <c r="G11000">
        <v>12</v>
      </c>
      <c r="H11000" t="s">
        <v>10199</v>
      </c>
      <c r="I11000" s="160" t="s">
        <v>4009</v>
      </c>
      <c r="J11000" t="s">
        <v>10206</v>
      </c>
      <c r="K11000" s="160" t="s">
        <v>4069</v>
      </c>
      <c r="L11000" t="s">
        <v>11795</v>
      </c>
    </row>
    <row r="11001" spans="1:12">
      <c r="A11001" s="15">
        <v>2270005015</v>
      </c>
      <c r="B11001" t="s">
        <v>11040</v>
      </c>
      <c r="C11001" t="s">
        <v>11880</v>
      </c>
      <c r="D11001" t="s">
        <v>11794</v>
      </c>
      <c r="E11001" t="s">
        <v>11797</v>
      </c>
      <c r="F11001" t="s">
        <v>10205</v>
      </c>
      <c r="G11001">
        <v>12</v>
      </c>
      <c r="H11001" t="s">
        <v>10199</v>
      </c>
      <c r="I11001" s="160" t="s">
        <v>4009</v>
      </c>
      <c r="J11001" t="s">
        <v>10206</v>
      </c>
      <c r="K11001" s="160" t="s">
        <v>4069</v>
      </c>
      <c r="L11001" t="s">
        <v>11795</v>
      </c>
    </row>
    <row r="11002" spans="1:12">
      <c r="A11002" s="15">
        <v>2270005020</v>
      </c>
      <c r="B11002" t="s">
        <v>11040</v>
      </c>
      <c r="C11002" t="s">
        <v>11880</v>
      </c>
      <c r="D11002" t="s">
        <v>11794</v>
      </c>
      <c r="E11002" t="s">
        <v>11798</v>
      </c>
      <c r="F11002" t="s">
        <v>10205</v>
      </c>
      <c r="G11002">
        <v>12</v>
      </c>
      <c r="H11002" t="s">
        <v>10199</v>
      </c>
      <c r="I11002" s="160" t="s">
        <v>4009</v>
      </c>
      <c r="J11002" t="s">
        <v>10206</v>
      </c>
      <c r="K11002" s="160" t="s">
        <v>4069</v>
      </c>
      <c r="L11002" t="s">
        <v>11795</v>
      </c>
    </row>
    <row r="11003" spans="1:12">
      <c r="A11003" s="15">
        <v>2270005022</v>
      </c>
      <c r="B11003" t="s">
        <v>11040</v>
      </c>
      <c r="C11003" t="s">
        <v>11880</v>
      </c>
      <c r="D11003" t="s">
        <v>11794</v>
      </c>
      <c r="E11003" t="s">
        <v>11887</v>
      </c>
      <c r="F11003" t="s">
        <v>10205</v>
      </c>
      <c r="G11003">
        <v>12</v>
      </c>
      <c r="H11003" t="s">
        <v>10199</v>
      </c>
      <c r="I11003" s="160" t="s">
        <v>4009</v>
      </c>
      <c r="J11003" t="s">
        <v>10206</v>
      </c>
      <c r="K11003" s="160" t="s">
        <v>4069</v>
      </c>
      <c r="L11003" t="s">
        <v>11795</v>
      </c>
    </row>
    <row r="11004" spans="1:12">
      <c r="A11004" s="15">
        <v>2270005025</v>
      </c>
      <c r="B11004" t="s">
        <v>11040</v>
      </c>
      <c r="C11004" t="s">
        <v>11880</v>
      </c>
      <c r="D11004" t="s">
        <v>11794</v>
      </c>
      <c r="E11004" t="s">
        <v>11800</v>
      </c>
      <c r="F11004" t="s">
        <v>10205</v>
      </c>
      <c r="G11004">
        <v>12</v>
      </c>
      <c r="H11004" t="s">
        <v>10199</v>
      </c>
      <c r="I11004" s="160" t="s">
        <v>4009</v>
      </c>
      <c r="J11004" t="s">
        <v>10206</v>
      </c>
      <c r="K11004" s="160" t="s">
        <v>4069</v>
      </c>
      <c r="L11004" t="s">
        <v>11795</v>
      </c>
    </row>
    <row r="11005" spans="1:12">
      <c r="A11005" s="15">
        <v>2270005030</v>
      </c>
      <c r="B11005" t="s">
        <v>11040</v>
      </c>
      <c r="C11005" t="s">
        <v>11880</v>
      </c>
      <c r="D11005" t="s">
        <v>11794</v>
      </c>
      <c r="E11005" t="s">
        <v>11801</v>
      </c>
      <c r="F11005" t="s">
        <v>10205</v>
      </c>
      <c r="G11005">
        <v>12</v>
      </c>
      <c r="H11005" t="s">
        <v>10199</v>
      </c>
      <c r="I11005" s="160" t="s">
        <v>4009</v>
      </c>
      <c r="J11005" t="s">
        <v>10206</v>
      </c>
      <c r="K11005" s="160" t="s">
        <v>4069</v>
      </c>
      <c r="L11005" t="s">
        <v>11795</v>
      </c>
    </row>
    <row r="11006" spans="1:12">
      <c r="A11006" s="15">
        <v>2270005035</v>
      </c>
      <c r="B11006" t="s">
        <v>11040</v>
      </c>
      <c r="C11006" t="s">
        <v>11880</v>
      </c>
      <c r="D11006" t="s">
        <v>11794</v>
      </c>
      <c r="E11006" t="s">
        <v>11802</v>
      </c>
      <c r="F11006" t="s">
        <v>10205</v>
      </c>
      <c r="G11006">
        <v>12</v>
      </c>
      <c r="H11006" t="s">
        <v>10199</v>
      </c>
      <c r="I11006" s="160" t="s">
        <v>4009</v>
      </c>
      <c r="J11006" t="s">
        <v>10206</v>
      </c>
      <c r="K11006" s="160" t="s">
        <v>4069</v>
      </c>
      <c r="L11006" t="s">
        <v>11795</v>
      </c>
    </row>
    <row r="11007" spans="1:12">
      <c r="A11007" s="15">
        <v>2270005040</v>
      </c>
      <c r="B11007" t="s">
        <v>11040</v>
      </c>
      <c r="C11007" t="s">
        <v>11880</v>
      </c>
      <c r="D11007" t="s">
        <v>11794</v>
      </c>
      <c r="E11007" t="s">
        <v>11803</v>
      </c>
      <c r="F11007" t="s">
        <v>10205</v>
      </c>
      <c r="G11007">
        <v>12</v>
      </c>
      <c r="H11007" t="s">
        <v>10199</v>
      </c>
      <c r="I11007" s="160" t="s">
        <v>4009</v>
      </c>
      <c r="J11007" t="s">
        <v>10206</v>
      </c>
      <c r="K11007" s="160" t="s">
        <v>4069</v>
      </c>
      <c r="L11007" t="s">
        <v>11795</v>
      </c>
    </row>
    <row r="11008" spans="1:12">
      <c r="A11008" s="15">
        <v>2270005045</v>
      </c>
      <c r="B11008" t="s">
        <v>11040</v>
      </c>
      <c r="C11008" t="s">
        <v>11880</v>
      </c>
      <c r="D11008" t="s">
        <v>11794</v>
      </c>
      <c r="E11008" t="s">
        <v>11804</v>
      </c>
      <c r="F11008" t="s">
        <v>10205</v>
      </c>
      <c r="G11008">
        <v>12</v>
      </c>
      <c r="H11008" t="s">
        <v>10199</v>
      </c>
      <c r="I11008" s="160" t="s">
        <v>4009</v>
      </c>
      <c r="J11008" t="s">
        <v>10206</v>
      </c>
      <c r="K11008" s="160" t="s">
        <v>4069</v>
      </c>
      <c r="L11008" t="s">
        <v>11795</v>
      </c>
    </row>
    <row r="11009" spans="1:12">
      <c r="A11009" s="15">
        <v>2270005050</v>
      </c>
      <c r="B11009" t="s">
        <v>11040</v>
      </c>
      <c r="C11009" t="s">
        <v>11880</v>
      </c>
      <c r="D11009" t="s">
        <v>11794</v>
      </c>
      <c r="E11009" t="s">
        <v>11805</v>
      </c>
      <c r="F11009" t="s">
        <v>10205</v>
      </c>
      <c r="G11009">
        <v>12</v>
      </c>
      <c r="H11009" t="s">
        <v>10199</v>
      </c>
      <c r="I11009" s="160" t="s">
        <v>4009</v>
      </c>
      <c r="J11009" t="s">
        <v>10206</v>
      </c>
      <c r="K11009" s="160" t="s">
        <v>4069</v>
      </c>
      <c r="L11009" t="s">
        <v>11795</v>
      </c>
    </row>
    <row r="11010" spans="1:12">
      <c r="A11010" s="15">
        <v>2270005055</v>
      </c>
      <c r="B11010" t="s">
        <v>11040</v>
      </c>
      <c r="C11010" t="s">
        <v>11880</v>
      </c>
      <c r="D11010" t="s">
        <v>11794</v>
      </c>
      <c r="E11010" t="s">
        <v>11806</v>
      </c>
      <c r="F11010" t="s">
        <v>10205</v>
      </c>
      <c r="G11010">
        <v>12</v>
      </c>
      <c r="H11010" t="s">
        <v>10199</v>
      </c>
      <c r="I11010" s="160" t="s">
        <v>4009</v>
      </c>
      <c r="J11010" t="s">
        <v>10206</v>
      </c>
      <c r="K11010" s="160" t="s">
        <v>4069</v>
      </c>
      <c r="L11010" t="s">
        <v>11795</v>
      </c>
    </row>
    <row r="11011" spans="1:12">
      <c r="A11011" s="15">
        <v>2270005060</v>
      </c>
      <c r="B11011" t="s">
        <v>11040</v>
      </c>
      <c r="C11011" t="s">
        <v>11880</v>
      </c>
      <c r="D11011" t="s">
        <v>11794</v>
      </c>
      <c r="E11011" t="s">
        <v>11807</v>
      </c>
      <c r="F11011" t="s">
        <v>10205</v>
      </c>
      <c r="G11011">
        <v>12</v>
      </c>
      <c r="H11011" t="s">
        <v>10199</v>
      </c>
      <c r="I11011" s="160" t="s">
        <v>4009</v>
      </c>
      <c r="J11011" t="s">
        <v>10206</v>
      </c>
      <c r="K11011" s="160" t="s">
        <v>4069</v>
      </c>
      <c r="L11011" t="s">
        <v>11795</v>
      </c>
    </row>
    <row r="11012" spans="1:12">
      <c r="A11012" s="15">
        <v>2270006000</v>
      </c>
      <c r="B11012" t="s">
        <v>11040</v>
      </c>
      <c r="C11012" t="s">
        <v>11880</v>
      </c>
      <c r="D11012" t="s">
        <v>11808</v>
      </c>
      <c r="E11012" t="s">
        <v>1004</v>
      </c>
      <c r="F11012" t="s">
        <v>10205</v>
      </c>
      <c r="G11012">
        <v>12</v>
      </c>
      <c r="H11012" t="s">
        <v>10199</v>
      </c>
      <c r="I11012" s="160" t="s">
        <v>4009</v>
      </c>
      <c r="J11012" t="s">
        <v>10206</v>
      </c>
      <c r="K11012" s="160" t="s">
        <v>4198</v>
      </c>
      <c r="L11012" t="s">
        <v>11809</v>
      </c>
    </row>
    <row r="11013" spans="1:12">
      <c r="A11013" s="15">
        <v>2270006005</v>
      </c>
      <c r="B11013" t="s">
        <v>11040</v>
      </c>
      <c r="C11013" t="s">
        <v>11880</v>
      </c>
      <c r="D11013" t="s">
        <v>11808</v>
      </c>
      <c r="E11013" t="s">
        <v>11810</v>
      </c>
      <c r="F11013" t="s">
        <v>10205</v>
      </c>
      <c r="G11013">
        <v>12</v>
      </c>
      <c r="H11013" t="s">
        <v>10199</v>
      </c>
      <c r="I11013" s="160" t="s">
        <v>4009</v>
      </c>
      <c r="J11013" t="s">
        <v>10206</v>
      </c>
      <c r="K11013" s="160" t="s">
        <v>4198</v>
      </c>
      <c r="L11013" t="s">
        <v>11809</v>
      </c>
    </row>
    <row r="11014" spans="1:12">
      <c r="A11014" s="15">
        <v>2270006010</v>
      </c>
      <c r="B11014" t="s">
        <v>11040</v>
      </c>
      <c r="C11014" t="s">
        <v>11880</v>
      </c>
      <c r="D11014" t="s">
        <v>11808</v>
      </c>
      <c r="E11014" t="s">
        <v>11811</v>
      </c>
      <c r="F11014" t="s">
        <v>10205</v>
      </c>
      <c r="G11014">
        <v>12</v>
      </c>
      <c r="H11014" t="s">
        <v>10199</v>
      </c>
      <c r="I11014" s="160" t="s">
        <v>4009</v>
      </c>
      <c r="J11014" t="s">
        <v>10206</v>
      </c>
      <c r="K11014" s="160" t="s">
        <v>4198</v>
      </c>
      <c r="L11014" t="s">
        <v>11809</v>
      </c>
    </row>
    <row r="11015" spans="1:12">
      <c r="A11015" s="15">
        <v>2270006015</v>
      </c>
      <c r="B11015" t="s">
        <v>11040</v>
      </c>
      <c r="C11015" t="s">
        <v>11880</v>
      </c>
      <c r="D11015" t="s">
        <v>11808</v>
      </c>
      <c r="E11015" t="s">
        <v>11812</v>
      </c>
      <c r="F11015" t="s">
        <v>10205</v>
      </c>
      <c r="G11015">
        <v>12</v>
      </c>
      <c r="H11015" t="s">
        <v>10199</v>
      </c>
      <c r="I11015" s="160" t="s">
        <v>4009</v>
      </c>
      <c r="J11015" t="s">
        <v>10206</v>
      </c>
      <c r="K11015" s="160" t="s">
        <v>4198</v>
      </c>
      <c r="L11015" t="s">
        <v>11809</v>
      </c>
    </row>
    <row r="11016" spans="1:12">
      <c r="A11016" s="15">
        <v>2270006020</v>
      </c>
      <c r="B11016" t="s">
        <v>11040</v>
      </c>
      <c r="C11016" t="s">
        <v>11880</v>
      </c>
      <c r="D11016" t="s">
        <v>11808</v>
      </c>
      <c r="E11016" t="s">
        <v>11813</v>
      </c>
      <c r="F11016" t="s">
        <v>10205</v>
      </c>
      <c r="G11016">
        <v>12</v>
      </c>
      <c r="H11016" t="s">
        <v>10199</v>
      </c>
      <c r="I11016" s="160" t="s">
        <v>4009</v>
      </c>
      <c r="J11016" t="s">
        <v>10206</v>
      </c>
      <c r="K11016" s="160" t="s">
        <v>4198</v>
      </c>
      <c r="L11016" t="s">
        <v>11809</v>
      </c>
    </row>
    <row r="11017" spans="1:12">
      <c r="A11017" s="15">
        <v>2270006022</v>
      </c>
      <c r="B11017" t="s">
        <v>11040</v>
      </c>
      <c r="C11017" t="s">
        <v>11880</v>
      </c>
      <c r="D11017" t="s">
        <v>11808</v>
      </c>
      <c r="E11017" t="s">
        <v>11888</v>
      </c>
      <c r="F11017" t="s">
        <v>10205</v>
      </c>
      <c r="G11017">
        <v>12</v>
      </c>
      <c r="H11017" t="s">
        <v>10199</v>
      </c>
      <c r="I11017" s="160" t="s">
        <v>4009</v>
      </c>
      <c r="J11017" t="s">
        <v>10206</v>
      </c>
      <c r="K11017" s="160" t="s">
        <v>4198</v>
      </c>
      <c r="L11017" t="s">
        <v>11809</v>
      </c>
    </row>
    <row r="11018" spans="1:12">
      <c r="A11018" s="15">
        <v>2270006025</v>
      </c>
      <c r="B11018" t="s">
        <v>11040</v>
      </c>
      <c r="C11018" t="s">
        <v>11880</v>
      </c>
      <c r="D11018" t="s">
        <v>11808</v>
      </c>
      <c r="E11018" t="s">
        <v>11815</v>
      </c>
      <c r="F11018" t="s">
        <v>10205</v>
      </c>
      <c r="G11018">
        <v>12</v>
      </c>
      <c r="H11018" t="s">
        <v>10199</v>
      </c>
      <c r="I11018" s="160" t="s">
        <v>4009</v>
      </c>
      <c r="J11018" t="s">
        <v>10206</v>
      </c>
      <c r="K11018" s="160" t="s">
        <v>4198</v>
      </c>
      <c r="L11018" t="s">
        <v>11809</v>
      </c>
    </row>
    <row r="11019" spans="1:12">
      <c r="A11019" s="15">
        <v>2270006030</v>
      </c>
      <c r="B11019" t="s">
        <v>11040</v>
      </c>
      <c r="C11019" t="s">
        <v>11880</v>
      </c>
      <c r="D11019" t="s">
        <v>11808</v>
      </c>
      <c r="E11019" t="s">
        <v>11816</v>
      </c>
      <c r="F11019" t="s">
        <v>10205</v>
      </c>
      <c r="G11019">
        <v>12</v>
      </c>
      <c r="H11019" t="s">
        <v>10199</v>
      </c>
      <c r="I11019" s="160" t="s">
        <v>4009</v>
      </c>
      <c r="J11019" t="s">
        <v>10206</v>
      </c>
      <c r="K11019" s="160" t="s">
        <v>4198</v>
      </c>
      <c r="L11019" t="s">
        <v>11809</v>
      </c>
    </row>
    <row r="11020" spans="1:12">
      <c r="A11020" s="15">
        <v>2270006035</v>
      </c>
      <c r="B11020" t="s">
        <v>11040</v>
      </c>
      <c r="C11020" t="s">
        <v>11880</v>
      </c>
      <c r="D11020" t="s">
        <v>11808</v>
      </c>
      <c r="E11020" t="s">
        <v>11805</v>
      </c>
      <c r="F11020" t="s">
        <v>10205</v>
      </c>
      <c r="G11020">
        <v>12</v>
      </c>
      <c r="H11020" t="s">
        <v>10199</v>
      </c>
      <c r="I11020" s="160" t="s">
        <v>4009</v>
      </c>
      <c r="J11020" t="s">
        <v>10206</v>
      </c>
      <c r="K11020" s="160" t="s">
        <v>4198</v>
      </c>
      <c r="L11020" t="s">
        <v>11809</v>
      </c>
    </row>
    <row r="11021" spans="1:12">
      <c r="A11021" s="15">
        <v>2270007000</v>
      </c>
      <c r="B11021" t="s">
        <v>11040</v>
      </c>
      <c r="C11021" t="s">
        <v>11880</v>
      </c>
      <c r="D11021" t="s">
        <v>11817</v>
      </c>
      <c r="E11021" t="s">
        <v>1004</v>
      </c>
      <c r="F11021" t="s">
        <v>10205</v>
      </c>
      <c r="G11021">
        <v>12</v>
      </c>
      <c r="H11021" t="s">
        <v>10199</v>
      </c>
      <c r="I11021" s="160" t="s">
        <v>4009</v>
      </c>
      <c r="J11021" t="s">
        <v>10206</v>
      </c>
      <c r="K11021" s="160" t="s">
        <v>4076</v>
      </c>
      <c r="L11021" t="s">
        <v>1930</v>
      </c>
    </row>
    <row r="11022" spans="1:12">
      <c r="A11022" s="15">
        <v>2270007005</v>
      </c>
      <c r="B11022" t="s">
        <v>11040</v>
      </c>
      <c r="C11022" t="s">
        <v>11880</v>
      </c>
      <c r="D11022" t="s">
        <v>11817</v>
      </c>
      <c r="E11022" t="s">
        <v>11818</v>
      </c>
      <c r="F11022" t="s">
        <v>10205</v>
      </c>
      <c r="G11022">
        <v>12</v>
      </c>
      <c r="H11022" t="s">
        <v>10199</v>
      </c>
      <c r="I11022" s="160" t="s">
        <v>4009</v>
      </c>
      <c r="J11022" t="s">
        <v>10206</v>
      </c>
      <c r="K11022" s="160" t="s">
        <v>4076</v>
      </c>
      <c r="L11022" t="s">
        <v>1930</v>
      </c>
    </row>
    <row r="11023" spans="1:12">
      <c r="A11023" s="15">
        <v>2270007010</v>
      </c>
      <c r="B11023" t="s">
        <v>11040</v>
      </c>
      <c r="C11023" t="s">
        <v>11880</v>
      </c>
      <c r="D11023" t="s">
        <v>11817</v>
      </c>
      <c r="E11023" t="s">
        <v>11819</v>
      </c>
      <c r="F11023" t="s">
        <v>10205</v>
      </c>
      <c r="G11023">
        <v>12</v>
      </c>
      <c r="H11023" t="s">
        <v>10199</v>
      </c>
      <c r="I11023" s="160" t="s">
        <v>4009</v>
      </c>
      <c r="J11023" t="s">
        <v>10206</v>
      </c>
      <c r="K11023" s="160" t="s">
        <v>4076</v>
      </c>
      <c r="L11023" t="s">
        <v>1930</v>
      </c>
    </row>
    <row r="11024" spans="1:12">
      <c r="A11024" s="15">
        <v>2270007015</v>
      </c>
      <c r="B11024" t="s">
        <v>11040</v>
      </c>
      <c r="C11024" t="s">
        <v>11880</v>
      </c>
      <c r="D11024" t="s">
        <v>11817</v>
      </c>
      <c r="E11024" t="s">
        <v>11820</v>
      </c>
      <c r="F11024" t="s">
        <v>10205</v>
      </c>
      <c r="G11024">
        <v>12</v>
      </c>
      <c r="H11024" t="s">
        <v>10199</v>
      </c>
      <c r="I11024" s="160" t="s">
        <v>4009</v>
      </c>
      <c r="J11024" t="s">
        <v>10206</v>
      </c>
      <c r="K11024" s="160" t="s">
        <v>4076</v>
      </c>
      <c r="L11024" t="s">
        <v>1930</v>
      </c>
    </row>
    <row r="11025" spans="1:12">
      <c r="A11025" s="15">
        <v>2270007020</v>
      </c>
      <c r="B11025" t="s">
        <v>11040</v>
      </c>
      <c r="C11025" t="s">
        <v>11880</v>
      </c>
      <c r="D11025" t="s">
        <v>11817</v>
      </c>
      <c r="E11025" t="s">
        <v>11821</v>
      </c>
      <c r="F11025" t="s">
        <v>10205</v>
      </c>
      <c r="G11025">
        <v>12</v>
      </c>
      <c r="H11025" t="s">
        <v>10199</v>
      </c>
      <c r="I11025" s="160" t="s">
        <v>4009</v>
      </c>
      <c r="J11025" t="s">
        <v>10206</v>
      </c>
      <c r="K11025" s="160" t="s">
        <v>4076</v>
      </c>
      <c r="L11025" t="s">
        <v>1930</v>
      </c>
    </row>
    <row r="11026" spans="1:12">
      <c r="A11026" s="15">
        <v>2270007022</v>
      </c>
      <c r="B11026" t="s">
        <v>11040</v>
      </c>
      <c r="C11026" t="s">
        <v>11880</v>
      </c>
      <c r="D11026" t="s">
        <v>11817</v>
      </c>
      <c r="E11026" t="s">
        <v>11889</v>
      </c>
      <c r="F11026" t="s">
        <v>10205</v>
      </c>
      <c r="G11026">
        <v>12</v>
      </c>
      <c r="H11026" t="s">
        <v>10199</v>
      </c>
      <c r="I11026" s="160" t="s">
        <v>4009</v>
      </c>
      <c r="J11026" t="s">
        <v>10206</v>
      </c>
      <c r="K11026" s="160" t="s">
        <v>4076</v>
      </c>
      <c r="L11026" t="s">
        <v>1930</v>
      </c>
    </row>
    <row r="11027" spans="1:12">
      <c r="A11027" s="15">
        <v>2270008000</v>
      </c>
      <c r="B11027" t="s">
        <v>11040</v>
      </c>
      <c r="C11027" t="s">
        <v>11880</v>
      </c>
      <c r="D11027" t="s">
        <v>11823</v>
      </c>
      <c r="E11027" t="s">
        <v>5362</v>
      </c>
      <c r="F11027" t="s">
        <v>10205</v>
      </c>
      <c r="G11027">
        <v>12</v>
      </c>
      <c r="H11027" t="s">
        <v>10199</v>
      </c>
      <c r="I11027" s="160" t="s">
        <v>4009</v>
      </c>
      <c r="J11027" t="s">
        <v>10206</v>
      </c>
      <c r="K11027" s="160" t="s">
        <v>4005</v>
      </c>
      <c r="L11027" t="s">
        <v>11824</v>
      </c>
    </row>
    <row r="11028" spans="1:12">
      <c r="A11028" s="15">
        <v>2270008005</v>
      </c>
      <c r="B11028" t="s">
        <v>11040</v>
      </c>
      <c r="C11028" t="s">
        <v>11880</v>
      </c>
      <c r="D11028" t="s">
        <v>11823</v>
      </c>
      <c r="E11028" t="s">
        <v>11823</v>
      </c>
      <c r="F11028" t="s">
        <v>10205</v>
      </c>
      <c r="G11028">
        <v>12</v>
      </c>
      <c r="H11028" t="s">
        <v>10199</v>
      </c>
      <c r="I11028" s="160" t="s">
        <v>4009</v>
      </c>
      <c r="J11028" t="s">
        <v>10206</v>
      </c>
      <c r="K11028" s="160" t="s">
        <v>4005</v>
      </c>
      <c r="L11028" t="s">
        <v>11824</v>
      </c>
    </row>
    <row r="11029" spans="1:12">
      <c r="A11029" s="15">
        <v>2270008010</v>
      </c>
      <c r="B11029" t="s">
        <v>11040</v>
      </c>
      <c r="C11029" t="s">
        <v>11880</v>
      </c>
      <c r="D11029" t="s">
        <v>11823</v>
      </c>
      <c r="E11029" t="s">
        <v>11760</v>
      </c>
      <c r="F11029" t="s">
        <v>10205</v>
      </c>
      <c r="G11029">
        <v>12</v>
      </c>
      <c r="H11029" t="s">
        <v>10199</v>
      </c>
      <c r="I11029" s="160" t="s">
        <v>4009</v>
      </c>
      <c r="J11029" t="s">
        <v>10206</v>
      </c>
      <c r="K11029" s="160" t="s">
        <v>4005</v>
      </c>
      <c r="L11029" t="s">
        <v>11824</v>
      </c>
    </row>
    <row r="11030" spans="1:12">
      <c r="A11030" s="15">
        <v>2270009000</v>
      </c>
      <c r="B11030" t="s">
        <v>11040</v>
      </c>
      <c r="C11030" t="s">
        <v>11880</v>
      </c>
      <c r="D11030" t="s">
        <v>11826</v>
      </c>
      <c r="E11030" t="s">
        <v>5362</v>
      </c>
      <c r="F11030" t="s">
        <v>10205</v>
      </c>
      <c r="G11030">
        <v>12</v>
      </c>
      <c r="H11030" t="s">
        <v>10199</v>
      </c>
      <c r="I11030" s="160" t="s">
        <v>4009</v>
      </c>
      <c r="J11030" t="s">
        <v>10206</v>
      </c>
      <c r="K11030" s="160" t="s">
        <v>4009</v>
      </c>
      <c r="L11030" t="s">
        <v>1779</v>
      </c>
    </row>
    <row r="11031" spans="1:12">
      <c r="A11031" s="15">
        <v>2270009010</v>
      </c>
      <c r="B11031" t="s">
        <v>11040</v>
      </c>
      <c r="C11031" t="s">
        <v>11880</v>
      </c>
      <c r="D11031" t="s">
        <v>11826</v>
      </c>
      <c r="E11031" t="s">
        <v>11827</v>
      </c>
      <c r="F11031" t="s">
        <v>10205</v>
      </c>
      <c r="G11031">
        <v>12</v>
      </c>
      <c r="H11031" t="s">
        <v>10199</v>
      </c>
      <c r="I11031" s="160" t="s">
        <v>4009</v>
      </c>
      <c r="J11031" t="s">
        <v>10206</v>
      </c>
      <c r="K11031" s="160" t="s">
        <v>4009</v>
      </c>
      <c r="L11031" t="s">
        <v>1779</v>
      </c>
    </row>
    <row r="11032" spans="1:12">
      <c r="A11032" s="15">
        <v>2270010000</v>
      </c>
      <c r="B11032" t="s">
        <v>11040</v>
      </c>
      <c r="C11032" t="s">
        <v>11880</v>
      </c>
      <c r="D11032" t="s">
        <v>10196</v>
      </c>
      <c r="E11032" t="s">
        <v>5362</v>
      </c>
      <c r="F11032" t="s">
        <v>10205</v>
      </c>
      <c r="G11032">
        <v>12</v>
      </c>
      <c r="H11032" t="s">
        <v>10199</v>
      </c>
      <c r="I11032" s="160" t="s">
        <v>4009</v>
      </c>
      <c r="J11032" t="s">
        <v>10206</v>
      </c>
      <c r="K11032" s="160" t="s">
        <v>3995</v>
      </c>
      <c r="L11032" t="s">
        <v>5236</v>
      </c>
    </row>
    <row r="11033" spans="1:12">
      <c r="A11033" s="15">
        <v>2270010010</v>
      </c>
      <c r="B11033" t="s">
        <v>11040</v>
      </c>
      <c r="C11033" t="s">
        <v>11880</v>
      </c>
      <c r="D11033" t="s">
        <v>10196</v>
      </c>
      <c r="E11033" t="s">
        <v>11828</v>
      </c>
      <c r="F11033" t="s">
        <v>10205</v>
      </c>
      <c r="G11033">
        <v>12</v>
      </c>
      <c r="H11033" t="s">
        <v>10199</v>
      </c>
      <c r="I11033" s="160" t="s">
        <v>4009</v>
      </c>
      <c r="J11033" t="s">
        <v>10206</v>
      </c>
      <c r="K11033" s="160" t="s">
        <v>3995</v>
      </c>
      <c r="L11033" t="s">
        <v>5236</v>
      </c>
    </row>
    <row r="11034" spans="1:12">
      <c r="A11034" s="15">
        <v>2275000000</v>
      </c>
      <c r="B11034" t="s">
        <v>11040</v>
      </c>
      <c r="C11034" t="s">
        <v>4307</v>
      </c>
      <c r="D11034" t="s">
        <v>11890</v>
      </c>
      <c r="E11034" t="s">
        <v>1004</v>
      </c>
      <c r="F11034" t="s">
        <v>10213</v>
      </c>
      <c r="G11034">
        <v>12</v>
      </c>
      <c r="H11034" t="s">
        <v>10199</v>
      </c>
      <c r="I11034" s="160" t="s">
        <v>3995</v>
      </c>
      <c r="J11034" t="s">
        <v>4307</v>
      </c>
      <c r="K11034">
        <v>99</v>
      </c>
      <c r="L11034" t="s">
        <v>3999</v>
      </c>
    </row>
    <row r="11035" spans="1:12">
      <c r="A11035" s="15">
        <v>2275001000</v>
      </c>
      <c r="B11035" t="s">
        <v>11040</v>
      </c>
      <c r="C11035" t="s">
        <v>4307</v>
      </c>
      <c r="D11035" t="s">
        <v>11891</v>
      </c>
      <c r="E11035" t="s">
        <v>1004</v>
      </c>
      <c r="F11035" t="s">
        <v>10213</v>
      </c>
      <c r="G11035">
        <v>12</v>
      </c>
      <c r="H11035" t="s">
        <v>10199</v>
      </c>
      <c r="I11035" s="160" t="s">
        <v>3995</v>
      </c>
      <c r="J11035" t="s">
        <v>4307</v>
      </c>
      <c r="K11035">
        <v>99</v>
      </c>
      <c r="L11035" t="s">
        <v>3999</v>
      </c>
    </row>
    <row r="11036" spans="1:12">
      <c r="A11036" s="15">
        <v>2275001001</v>
      </c>
      <c r="B11036" t="s">
        <v>11040</v>
      </c>
      <c r="C11036" t="s">
        <v>4307</v>
      </c>
      <c r="D11036" t="s">
        <v>11891</v>
      </c>
      <c r="E11036" t="s">
        <v>5215</v>
      </c>
      <c r="F11036" t="s">
        <v>10213</v>
      </c>
      <c r="G11036">
        <v>12</v>
      </c>
      <c r="H11036" t="s">
        <v>10199</v>
      </c>
      <c r="I11036" s="160" t="s">
        <v>3995</v>
      </c>
      <c r="J11036" t="s">
        <v>4307</v>
      </c>
      <c r="K11036">
        <v>99</v>
      </c>
      <c r="L11036" t="s">
        <v>3999</v>
      </c>
    </row>
    <row r="11037" spans="1:12">
      <c r="A11037" s="15">
        <v>2275020000</v>
      </c>
      <c r="B11037" t="s">
        <v>11040</v>
      </c>
      <c r="C11037" t="s">
        <v>4307</v>
      </c>
      <c r="D11037" t="s">
        <v>11892</v>
      </c>
      <c r="E11037" t="s">
        <v>11893</v>
      </c>
      <c r="F11037" t="s">
        <v>10213</v>
      </c>
      <c r="G11037">
        <v>12</v>
      </c>
      <c r="H11037" t="s">
        <v>10199</v>
      </c>
      <c r="I11037" s="160" t="s">
        <v>3995</v>
      </c>
      <c r="J11037" t="s">
        <v>4307</v>
      </c>
      <c r="K11037">
        <v>99</v>
      </c>
      <c r="L11037" t="s">
        <v>3999</v>
      </c>
    </row>
    <row r="11038" spans="1:12">
      <c r="A11038" s="15">
        <v>2275020001</v>
      </c>
      <c r="B11038" t="s">
        <v>11040</v>
      </c>
      <c r="C11038" t="s">
        <v>4307</v>
      </c>
      <c r="D11038" t="s">
        <v>11892</v>
      </c>
      <c r="E11038" t="s">
        <v>5215</v>
      </c>
      <c r="F11038" t="s">
        <v>10213</v>
      </c>
      <c r="G11038">
        <v>12</v>
      </c>
      <c r="H11038" t="s">
        <v>10199</v>
      </c>
      <c r="I11038" s="160" t="s">
        <v>3995</v>
      </c>
      <c r="J11038" t="s">
        <v>4307</v>
      </c>
      <c r="K11038">
        <v>99</v>
      </c>
      <c r="L11038" t="s">
        <v>3999</v>
      </c>
    </row>
    <row r="11039" spans="1:12">
      <c r="A11039" s="15">
        <v>2275020021</v>
      </c>
      <c r="B11039" t="s">
        <v>11040</v>
      </c>
      <c r="C11039" t="s">
        <v>4307</v>
      </c>
      <c r="D11039" t="s">
        <v>11892</v>
      </c>
      <c r="E11039" t="s">
        <v>5215</v>
      </c>
      <c r="F11039" t="s">
        <v>10213</v>
      </c>
      <c r="G11039">
        <v>12</v>
      </c>
      <c r="H11039" t="s">
        <v>10199</v>
      </c>
      <c r="I11039" s="160" t="s">
        <v>3995</v>
      </c>
      <c r="J11039" t="s">
        <v>4307</v>
      </c>
      <c r="K11039">
        <v>99</v>
      </c>
      <c r="L11039" t="s">
        <v>3999</v>
      </c>
    </row>
    <row r="11040" spans="1:12">
      <c r="A11040" s="15">
        <v>2275050000</v>
      </c>
      <c r="B11040" t="s">
        <v>11040</v>
      </c>
      <c r="C11040" t="s">
        <v>4307</v>
      </c>
      <c r="D11040" t="s">
        <v>11894</v>
      </c>
      <c r="E11040" t="s">
        <v>1004</v>
      </c>
      <c r="F11040" t="s">
        <v>10213</v>
      </c>
      <c r="G11040">
        <v>12</v>
      </c>
      <c r="H11040" t="s">
        <v>10199</v>
      </c>
      <c r="I11040" s="160" t="s">
        <v>3995</v>
      </c>
      <c r="J11040" t="s">
        <v>4307</v>
      </c>
      <c r="K11040">
        <v>99</v>
      </c>
      <c r="L11040" t="s">
        <v>3999</v>
      </c>
    </row>
    <row r="11041" spans="1:12">
      <c r="A11041" s="15">
        <v>2275050001</v>
      </c>
      <c r="B11041" t="s">
        <v>11040</v>
      </c>
      <c r="C11041" t="s">
        <v>4307</v>
      </c>
      <c r="D11041" t="s">
        <v>11894</v>
      </c>
      <c r="E11041" t="s">
        <v>5215</v>
      </c>
      <c r="F11041" t="s">
        <v>10213</v>
      </c>
      <c r="G11041">
        <v>12</v>
      </c>
      <c r="H11041" t="s">
        <v>10199</v>
      </c>
      <c r="I11041" s="160" t="s">
        <v>3995</v>
      </c>
      <c r="J11041" t="s">
        <v>4307</v>
      </c>
      <c r="K11041">
        <v>99</v>
      </c>
      <c r="L11041" t="s">
        <v>3999</v>
      </c>
    </row>
    <row r="11042" spans="1:12">
      <c r="A11042" s="15">
        <v>2275050011</v>
      </c>
      <c r="B11042" t="s">
        <v>11040</v>
      </c>
      <c r="C11042" t="s">
        <v>4307</v>
      </c>
      <c r="D11042" t="s">
        <v>11894</v>
      </c>
      <c r="E11042" t="s">
        <v>11895</v>
      </c>
      <c r="F11042" t="s">
        <v>10213</v>
      </c>
      <c r="G11042">
        <v>12</v>
      </c>
      <c r="H11042" t="s">
        <v>10199</v>
      </c>
      <c r="I11042" s="160" t="s">
        <v>3995</v>
      </c>
      <c r="J11042" t="s">
        <v>4307</v>
      </c>
      <c r="K11042">
        <v>99</v>
      </c>
      <c r="L11042" t="s">
        <v>3999</v>
      </c>
    </row>
    <row r="11043" spans="1:12">
      <c r="A11043" s="15">
        <v>2275050012</v>
      </c>
      <c r="B11043" t="s">
        <v>11040</v>
      </c>
      <c r="C11043" t="s">
        <v>4307</v>
      </c>
      <c r="D11043" t="s">
        <v>11894</v>
      </c>
      <c r="E11043" t="s">
        <v>3748</v>
      </c>
      <c r="F11043" t="s">
        <v>10213</v>
      </c>
      <c r="G11043">
        <v>12</v>
      </c>
      <c r="H11043" t="s">
        <v>10199</v>
      </c>
      <c r="I11043" s="160" t="s">
        <v>3995</v>
      </c>
      <c r="J11043" t="s">
        <v>4307</v>
      </c>
      <c r="K11043">
        <v>99</v>
      </c>
      <c r="L11043" t="s">
        <v>3999</v>
      </c>
    </row>
    <row r="11044" spans="1:12">
      <c r="A11044" s="15">
        <v>2275060000</v>
      </c>
      <c r="B11044" t="s">
        <v>11040</v>
      </c>
      <c r="C11044" t="s">
        <v>4307</v>
      </c>
      <c r="D11044" t="s">
        <v>11896</v>
      </c>
      <c r="E11044" t="s">
        <v>1004</v>
      </c>
      <c r="F11044" t="s">
        <v>10213</v>
      </c>
      <c r="G11044">
        <v>12</v>
      </c>
      <c r="H11044" t="s">
        <v>10199</v>
      </c>
      <c r="I11044" s="160" t="s">
        <v>3995</v>
      </c>
      <c r="J11044" t="s">
        <v>4307</v>
      </c>
      <c r="K11044">
        <v>99</v>
      </c>
      <c r="L11044" t="s">
        <v>3999</v>
      </c>
    </row>
    <row r="11045" spans="1:12">
      <c r="A11045" s="15">
        <v>2275060011</v>
      </c>
      <c r="B11045" t="s">
        <v>11040</v>
      </c>
      <c r="C11045" t="s">
        <v>4307</v>
      </c>
      <c r="D11045" t="s">
        <v>11896</v>
      </c>
      <c r="E11045" t="s">
        <v>11895</v>
      </c>
      <c r="F11045" t="s">
        <v>10213</v>
      </c>
      <c r="G11045">
        <v>12</v>
      </c>
      <c r="H11045" t="s">
        <v>10199</v>
      </c>
      <c r="I11045" s="160" t="s">
        <v>3995</v>
      </c>
      <c r="J11045" t="s">
        <v>4307</v>
      </c>
      <c r="K11045">
        <v>99</v>
      </c>
      <c r="L11045" t="s">
        <v>3999</v>
      </c>
    </row>
    <row r="11046" spans="1:12">
      <c r="A11046" s="15">
        <v>2275060012</v>
      </c>
      <c r="B11046" t="s">
        <v>11040</v>
      </c>
      <c r="C11046" t="s">
        <v>4307</v>
      </c>
      <c r="D11046" t="s">
        <v>11896</v>
      </c>
      <c r="E11046" t="s">
        <v>3748</v>
      </c>
      <c r="F11046" t="s">
        <v>10213</v>
      </c>
      <c r="G11046">
        <v>12</v>
      </c>
      <c r="H11046" t="s">
        <v>10199</v>
      </c>
      <c r="I11046" s="160" t="s">
        <v>3995</v>
      </c>
      <c r="J11046" t="s">
        <v>4307</v>
      </c>
      <c r="K11046">
        <v>99</v>
      </c>
      <c r="L11046" t="s">
        <v>3999</v>
      </c>
    </row>
    <row r="11047" spans="1:12">
      <c r="A11047" s="15">
        <v>2275070000</v>
      </c>
      <c r="B11047" t="s">
        <v>11040</v>
      </c>
      <c r="C11047" t="s">
        <v>4307</v>
      </c>
      <c r="D11047" t="s">
        <v>11897</v>
      </c>
      <c r="E11047" t="s">
        <v>1004</v>
      </c>
      <c r="F11047" t="s">
        <v>10209</v>
      </c>
      <c r="G11047">
        <v>12</v>
      </c>
      <c r="H11047" t="s">
        <v>10199</v>
      </c>
      <c r="I11047" s="160" t="s">
        <v>3995</v>
      </c>
      <c r="J11047" t="s">
        <v>4307</v>
      </c>
      <c r="K11047">
        <v>99</v>
      </c>
      <c r="L11047" t="s">
        <v>3999</v>
      </c>
    </row>
    <row r="11048" spans="1:12">
      <c r="A11048" s="15">
        <v>2275085000</v>
      </c>
      <c r="B11048" t="s">
        <v>11040</v>
      </c>
      <c r="C11048" t="s">
        <v>4307</v>
      </c>
      <c r="D11048" t="s">
        <v>11898</v>
      </c>
      <c r="E11048" t="s">
        <v>1004</v>
      </c>
      <c r="F11048" t="s">
        <v>10213</v>
      </c>
      <c r="G11048">
        <v>14</v>
      </c>
      <c r="H11048" t="s">
        <v>4333</v>
      </c>
      <c r="I11048" s="160" t="s">
        <v>4076</v>
      </c>
      <c r="J11048" t="s">
        <v>5693</v>
      </c>
      <c r="K11048">
        <v>99</v>
      </c>
      <c r="L11048" t="s">
        <v>3999</v>
      </c>
    </row>
    <row r="11049" spans="1:12">
      <c r="A11049" s="15">
        <v>2275087000</v>
      </c>
      <c r="B11049" t="s">
        <v>11040</v>
      </c>
      <c r="C11049" t="s">
        <v>4307</v>
      </c>
      <c r="D11049" t="s">
        <v>11899</v>
      </c>
      <c r="E11049" t="s">
        <v>1004</v>
      </c>
      <c r="F11049" t="s">
        <v>10213</v>
      </c>
      <c r="G11049">
        <v>12</v>
      </c>
      <c r="H11049" t="s">
        <v>10199</v>
      </c>
      <c r="I11049" s="160" t="s">
        <v>3995</v>
      </c>
      <c r="J11049" t="s">
        <v>4307</v>
      </c>
      <c r="K11049">
        <v>99</v>
      </c>
      <c r="L11049" t="s">
        <v>3999</v>
      </c>
    </row>
    <row r="11050" spans="1:12">
      <c r="A11050" s="15">
        <v>2275900000</v>
      </c>
      <c r="B11050" t="s">
        <v>11040</v>
      </c>
      <c r="C11050" t="s">
        <v>4307</v>
      </c>
      <c r="D11050" t="s">
        <v>11900</v>
      </c>
      <c r="E11050" t="s">
        <v>11901</v>
      </c>
      <c r="F11050" t="s">
        <v>10213</v>
      </c>
      <c r="G11050" s="160" t="s">
        <v>4074</v>
      </c>
      <c r="H11050" t="s">
        <v>4075</v>
      </c>
      <c r="I11050" s="160" t="s">
        <v>4009</v>
      </c>
      <c r="J11050" t="s">
        <v>4410</v>
      </c>
      <c r="K11050">
        <v>99</v>
      </c>
      <c r="L11050" t="s">
        <v>3999</v>
      </c>
    </row>
    <row r="11051" spans="1:12">
      <c r="A11051" s="15">
        <v>2275900101</v>
      </c>
      <c r="B11051" t="s">
        <v>11040</v>
      </c>
      <c r="C11051" t="s">
        <v>4307</v>
      </c>
      <c r="D11051" t="s">
        <v>11900</v>
      </c>
      <c r="E11051" t="s">
        <v>11902</v>
      </c>
      <c r="F11051" t="s">
        <v>10213</v>
      </c>
      <c r="G11051" s="160" t="s">
        <v>4074</v>
      </c>
      <c r="H11051" t="s">
        <v>4075</v>
      </c>
      <c r="I11051" s="160" t="s">
        <v>4009</v>
      </c>
      <c r="J11051" t="s">
        <v>4410</v>
      </c>
      <c r="K11051">
        <v>99</v>
      </c>
      <c r="L11051" t="s">
        <v>3999</v>
      </c>
    </row>
    <row r="11052" spans="1:12">
      <c r="A11052" s="15">
        <v>2275900102</v>
      </c>
      <c r="B11052" t="s">
        <v>11040</v>
      </c>
      <c r="C11052" t="s">
        <v>4307</v>
      </c>
      <c r="D11052" t="s">
        <v>11900</v>
      </c>
      <c r="E11052" t="s">
        <v>11903</v>
      </c>
      <c r="F11052" t="s">
        <v>10213</v>
      </c>
      <c r="G11052" s="160" t="s">
        <v>4074</v>
      </c>
      <c r="H11052" t="s">
        <v>4075</v>
      </c>
      <c r="I11052" s="160" t="s">
        <v>4009</v>
      </c>
      <c r="J11052" t="s">
        <v>4410</v>
      </c>
      <c r="K11052">
        <v>99</v>
      </c>
      <c r="L11052" t="s">
        <v>3999</v>
      </c>
    </row>
    <row r="11053" spans="1:12">
      <c r="A11053" s="15">
        <v>2275900103</v>
      </c>
      <c r="B11053" t="s">
        <v>11040</v>
      </c>
      <c r="C11053" t="s">
        <v>4307</v>
      </c>
      <c r="D11053" t="s">
        <v>11900</v>
      </c>
      <c r="E11053" t="s">
        <v>11904</v>
      </c>
      <c r="F11053" t="s">
        <v>10213</v>
      </c>
      <c r="G11053">
        <v>14</v>
      </c>
      <c r="H11053" t="s">
        <v>4333</v>
      </c>
      <c r="I11053" s="160" t="s">
        <v>3995</v>
      </c>
      <c r="J11053" t="s">
        <v>11012</v>
      </c>
      <c r="K11053">
        <v>99</v>
      </c>
      <c r="L11053" t="s">
        <v>3999</v>
      </c>
    </row>
    <row r="11054" spans="1:12">
      <c r="A11054" s="15">
        <v>2275900201</v>
      </c>
      <c r="B11054" t="s">
        <v>11040</v>
      </c>
      <c r="C11054" t="s">
        <v>4307</v>
      </c>
      <c r="D11054" t="s">
        <v>11900</v>
      </c>
      <c r="E11054" t="s">
        <v>11905</v>
      </c>
      <c r="F11054" t="s">
        <v>10213</v>
      </c>
      <c r="G11054" s="160" t="s">
        <v>4074</v>
      </c>
      <c r="H11054" t="s">
        <v>4075</v>
      </c>
      <c r="I11054" s="160" t="s">
        <v>4009</v>
      </c>
      <c r="J11054" t="s">
        <v>4410</v>
      </c>
      <c r="K11054">
        <v>99</v>
      </c>
      <c r="L11054" t="s">
        <v>3999</v>
      </c>
    </row>
    <row r="11055" spans="1:12">
      <c r="A11055" s="15">
        <v>2275900202</v>
      </c>
      <c r="B11055" t="s">
        <v>11040</v>
      </c>
      <c r="C11055" t="s">
        <v>4307</v>
      </c>
      <c r="D11055" t="s">
        <v>11900</v>
      </c>
      <c r="E11055" t="s">
        <v>4737</v>
      </c>
      <c r="F11055" t="s">
        <v>10213</v>
      </c>
      <c r="G11055" s="160" t="s">
        <v>4074</v>
      </c>
      <c r="H11055" t="s">
        <v>4075</v>
      </c>
      <c r="I11055" s="160" t="s">
        <v>4198</v>
      </c>
      <c r="J11055" t="s">
        <v>5217</v>
      </c>
      <c r="K11055">
        <v>99</v>
      </c>
      <c r="L11055" t="s">
        <v>3999</v>
      </c>
    </row>
    <row r="11056" spans="1:12">
      <c r="A11056" s="15">
        <v>2280000000</v>
      </c>
      <c r="B11056" t="s">
        <v>11040</v>
      </c>
      <c r="C11056" t="s">
        <v>10220</v>
      </c>
      <c r="D11056" t="s">
        <v>11906</v>
      </c>
      <c r="E11056" t="s">
        <v>11907</v>
      </c>
      <c r="F11056" t="s">
        <v>10222</v>
      </c>
      <c r="G11056">
        <v>12</v>
      </c>
      <c r="H11056" t="s">
        <v>10199</v>
      </c>
      <c r="I11056" s="160" t="s">
        <v>3997</v>
      </c>
      <c r="J11056" t="s">
        <v>4696</v>
      </c>
      <c r="K11056">
        <v>99</v>
      </c>
      <c r="L11056" t="s">
        <v>3999</v>
      </c>
    </row>
    <row r="11057" spans="1:12">
      <c r="A11057" s="15">
        <v>2280001000</v>
      </c>
      <c r="B11057" t="s">
        <v>11040</v>
      </c>
      <c r="C11057" t="s">
        <v>10220</v>
      </c>
      <c r="D11057" t="s">
        <v>5272</v>
      </c>
      <c r="E11057" t="s">
        <v>11907</v>
      </c>
      <c r="F11057" t="s">
        <v>10222</v>
      </c>
      <c r="G11057">
        <v>12</v>
      </c>
      <c r="H11057" t="s">
        <v>10199</v>
      </c>
      <c r="I11057" s="160" t="s">
        <v>3997</v>
      </c>
      <c r="J11057" t="s">
        <v>4696</v>
      </c>
      <c r="K11057" s="160" t="s">
        <v>4007</v>
      </c>
      <c r="L11057" t="s">
        <v>5272</v>
      </c>
    </row>
    <row r="11058" spans="1:12">
      <c r="A11058" s="15">
        <v>2280001010</v>
      </c>
      <c r="B11058" t="s">
        <v>11040</v>
      </c>
      <c r="C11058" t="s">
        <v>10220</v>
      </c>
      <c r="D11058" t="s">
        <v>5272</v>
      </c>
      <c r="E11058" t="s">
        <v>11908</v>
      </c>
      <c r="F11058" t="s">
        <v>10222</v>
      </c>
      <c r="G11058">
        <v>12</v>
      </c>
      <c r="H11058" t="s">
        <v>10199</v>
      </c>
      <c r="I11058" s="160" t="s">
        <v>3997</v>
      </c>
      <c r="J11058" t="s">
        <v>4696</v>
      </c>
      <c r="K11058" s="160" t="s">
        <v>4007</v>
      </c>
      <c r="L11058" t="s">
        <v>5272</v>
      </c>
    </row>
    <row r="11059" spans="1:12">
      <c r="A11059" s="15">
        <v>2280001020</v>
      </c>
      <c r="B11059" t="s">
        <v>11040</v>
      </c>
      <c r="C11059" t="s">
        <v>10220</v>
      </c>
      <c r="D11059" t="s">
        <v>5272</v>
      </c>
      <c r="E11059" t="s">
        <v>11909</v>
      </c>
      <c r="F11059" t="s">
        <v>10222</v>
      </c>
      <c r="G11059">
        <v>12</v>
      </c>
      <c r="H11059" t="s">
        <v>10199</v>
      </c>
      <c r="I11059" s="160" t="s">
        <v>3997</v>
      </c>
      <c r="J11059" t="s">
        <v>4696</v>
      </c>
      <c r="K11059" s="160" t="s">
        <v>4007</v>
      </c>
      <c r="L11059" t="s">
        <v>5272</v>
      </c>
    </row>
    <row r="11060" spans="1:12">
      <c r="A11060" s="15">
        <v>2280001030</v>
      </c>
      <c r="B11060" t="s">
        <v>11040</v>
      </c>
      <c r="C11060" t="s">
        <v>10220</v>
      </c>
      <c r="D11060" t="s">
        <v>5272</v>
      </c>
      <c r="E11060" t="s">
        <v>11910</v>
      </c>
      <c r="F11060" t="s">
        <v>10222</v>
      </c>
      <c r="G11060">
        <v>12</v>
      </c>
      <c r="H11060" t="s">
        <v>10199</v>
      </c>
      <c r="I11060" s="160" t="s">
        <v>3997</v>
      </c>
      <c r="J11060" t="s">
        <v>4696</v>
      </c>
      <c r="K11060" s="160" t="s">
        <v>4007</v>
      </c>
      <c r="L11060" t="s">
        <v>5272</v>
      </c>
    </row>
    <row r="11061" spans="1:12">
      <c r="A11061" s="15">
        <v>2280001040</v>
      </c>
      <c r="B11061" t="s">
        <v>11040</v>
      </c>
      <c r="C11061" t="s">
        <v>10220</v>
      </c>
      <c r="D11061" t="s">
        <v>5272</v>
      </c>
      <c r="E11061" t="s">
        <v>11911</v>
      </c>
      <c r="F11061" t="s">
        <v>10222</v>
      </c>
      <c r="G11061">
        <v>12</v>
      </c>
      <c r="H11061" t="s">
        <v>10199</v>
      </c>
      <c r="I11061" s="160" t="s">
        <v>3997</v>
      </c>
      <c r="J11061" t="s">
        <v>4696</v>
      </c>
      <c r="K11061" s="160" t="s">
        <v>4007</v>
      </c>
      <c r="L11061" t="s">
        <v>5272</v>
      </c>
    </row>
    <row r="11062" spans="1:12">
      <c r="A11062" s="15">
        <v>2280002000</v>
      </c>
      <c r="B11062" t="s">
        <v>11040</v>
      </c>
      <c r="C11062" t="s">
        <v>10220</v>
      </c>
      <c r="D11062" t="s">
        <v>10062</v>
      </c>
      <c r="E11062" t="s">
        <v>11907</v>
      </c>
      <c r="F11062" t="s">
        <v>10222</v>
      </c>
      <c r="G11062">
        <v>12</v>
      </c>
      <c r="H11062" t="s">
        <v>10199</v>
      </c>
      <c r="I11062" s="160" t="s">
        <v>3997</v>
      </c>
      <c r="J11062" t="s">
        <v>4696</v>
      </c>
      <c r="K11062" s="160" t="s">
        <v>4009</v>
      </c>
      <c r="L11062" t="s">
        <v>10062</v>
      </c>
    </row>
    <row r="11063" spans="1:12">
      <c r="A11063" s="15">
        <v>2280002010</v>
      </c>
      <c r="B11063" t="s">
        <v>11040</v>
      </c>
      <c r="C11063" t="s">
        <v>10220</v>
      </c>
      <c r="D11063" t="s">
        <v>10062</v>
      </c>
      <c r="E11063" t="s">
        <v>11908</v>
      </c>
      <c r="F11063" t="s">
        <v>10222</v>
      </c>
      <c r="G11063">
        <v>12</v>
      </c>
      <c r="H11063" t="s">
        <v>10199</v>
      </c>
      <c r="I11063" s="160" t="s">
        <v>3997</v>
      </c>
      <c r="J11063" t="s">
        <v>4696</v>
      </c>
      <c r="K11063" s="160" t="s">
        <v>4009</v>
      </c>
      <c r="L11063" t="s">
        <v>10062</v>
      </c>
    </row>
    <row r="11064" spans="1:12">
      <c r="A11064" s="15">
        <v>2280002020</v>
      </c>
      <c r="B11064" t="s">
        <v>11040</v>
      </c>
      <c r="C11064" t="s">
        <v>10220</v>
      </c>
      <c r="D11064" t="s">
        <v>10062</v>
      </c>
      <c r="E11064" t="s">
        <v>11909</v>
      </c>
      <c r="F11064" t="s">
        <v>10222</v>
      </c>
      <c r="G11064">
        <v>12</v>
      </c>
      <c r="H11064" t="s">
        <v>10199</v>
      </c>
      <c r="I11064" s="160" t="s">
        <v>3997</v>
      </c>
      <c r="J11064" t="s">
        <v>4696</v>
      </c>
      <c r="K11064" s="160" t="s">
        <v>4009</v>
      </c>
      <c r="L11064" t="s">
        <v>10062</v>
      </c>
    </row>
    <row r="11065" spans="1:12">
      <c r="A11065" s="15">
        <v>2280002030</v>
      </c>
      <c r="B11065" t="s">
        <v>11040</v>
      </c>
      <c r="C11065" t="s">
        <v>10220</v>
      </c>
      <c r="D11065" t="s">
        <v>10062</v>
      </c>
      <c r="E11065" t="s">
        <v>11910</v>
      </c>
      <c r="F11065" t="s">
        <v>10222</v>
      </c>
      <c r="G11065">
        <v>12</v>
      </c>
      <c r="H11065" t="s">
        <v>10199</v>
      </c>
      <c r="I11065" s="160" t="s">
        <v>3997</v>
      </c>
      <c r="J11065" t="s">
        <v>4696</v>
      </c>
      <c r="K11065" s="160" t="s">
        <v>4009</v>
      </c>
      <c r="L11065" t="s">
        <v>10062</v>
      </c>
    </row>
    <row r="11066" spans="1:12">
      <c r="A11066" s="15">
        <v>2280002040</v>
      </c>
      <c r="B11066" t="s">
        <v>11040</v>
      </c>
      <c r="C11066" t="s">
        <v>10220</v>
      </c>
      <c r="D11066" t="s">
        <v>10062</v>
      </c>
      <c r="E11066" t="s">
        <v>11911</v>
      </c>
      <c r="F11066" t="s">
        <v>10222</v>
      </c>
      <c r="G11066">
        <v>12</v>
      </c>
      <c r="H11066" t="s">
        <v>10199</v>
      </c>
      <c r="I11066" s="160" t="s">
        <v>3997</v>
      </c>
      <c r="J11066" t="s">
        <v>4696</v>
      </c>
      <c r="K11066" s="160" t="s">
        <v>4009</v>
      </c>
      <c r="L11066" t="s">
        <v>10062</v>
      </c>
    </row>
    <row r="11067" spans="1:12">
      <c r="A11067" s="15">
        <v>2280002100</v>
      </c>
      <c r="B11067" t="s">
        <v>11040</v>
      </c>
      <c r="C11067" t="s">
        <v>10220</v>
      </c>
      <c r="D11067" t="s">
        <v>10062</v>
      </c>
      <c r="E11067" t="s">
        <v>11912</v>
      </c>
      <c r="F11067" t="s">
        <v>10222</v>
      </c>
      <c r="G11067">
        <v>12</v>
      </c>
      <c r="H11067" t="s">
        <v>10199</v>
      </c>
      <c r="I11067" s="160" t="s">
        <v>3997</v>
      </c>
      <c r="J11067" t="s">
        <v>4696</v>
      </c>
      <c r="K11067" s="160" t="s">
        <v>4009</v>
      </c>
      <c r="L11067" t="s">
        <v>10062</v>
      </c>
    </row>
    <row r="11068" spans="1:12">
      <c r="A11068" s="15">
        <v>2280002101</v>
      </c>
      <c r="B11068" t="s">
        <v>11040</v>
      </c>
      <c r="C11068" t="s">
        <v>10220</v>
      </c>
      <c r="D11068" t="s">
        <v>10062</v>
      </c>
      <c r="E11068" t="s">
        <v>11913</v>
      </c>
      <c r="F11068" t="s">
        <v>10222</v>
      </c>
      <c r="G11068">
        <v>12</v>
      </c>
      <c r="H11068" t="s">
        <v>10199</v>
      </c>
      <c r="I11068" s="160" t="s">
        <v>3997</v>
      </c>
      <c r="J11068" t="s">
        <v>4696</v>
      </c>
      <c r="K11068" s="160" t="s">
        <v>4009</v>
      </c>
      <c r="L11068" t="s">
        <v>10062</v>
      </c>
    </row>
    <row r="11069" spans="1:12">
      <c r="A11069" s="15">
        <v>2280002102</v>
      </c>
      <c r="B11069" t="s">
        <v>11040</v>
      </c>
      <c r="C11069" t="s">
        <v>10220</v>
      </c>
      <c r="D11069" t="s">
        <v>10062</v>
      </c>
      <c r="E11069" t="s">
        <v>11914</v>
      </c>
      <c r="F11069" t="s">
        <v>10222</v>
      </c>
      <c r="G11069">
        <v>12</v>
      </c>
      <c r="H11069" t="s">
        <v>10199</v>
      </c>
      <c r="I11069" s="160" t="s">
        <v>3997</v>
      </c>
      <c r="J11069" t="s">
        <v>4696</v>
      </c>
      <c r="K11069" s="160" t="s">
        <v>4009</v>
      </c>
      <c r="L11069" t="s">
        <v>10062</v>
      </c>
    </row>
    <row r="11070" spans="1:12">
      <c r="A11070" s="15">
        <v>2280002103</v>
      </c>
      <c r="B11070" t="s">
        <v>11040</v>
      </c>
      <c r="C11070" t="s">
        <v>10220</v>
      </c>
      <c r="D11070" t="s">
        <v>10062</v>
      </c>
      <c r="E11070" t="s">
        <v>11915</v>
      </c>
      <c r="F11070" t="s">
        <v>10222</v>
      </c>
      <c r="G11070">
        <v>12</v>
      </c>
      <c r="H11070" t="s">
        <v>10199</v>
      </c>
      <c r="I11070" s="160" t="s">
        <v>3997</v>
      </c>
      <c r="J11070" t="s">
        <v>4696</v>
      </c>
      <c r="K11070" s="160" t="s">
        <v>4009</v>
      </c>
      <c r="L11070" t="s">
        <v>10062</v>
      </c>
    </row>
    <row r="11071" spans="1:12">
      <c r="A11071" s="15">
        <v>2280002104</v>
      </c>
      <c r="B11071" t="s">
        <v>11040</v>
      </c>
      <c r="C11071" t="s">
        <v>10220</v>
      </c>
      <c r="D11071" t="s">
        <v>10062</v>
      </c>
      <c r="E11071" t="s">
        <v>11916</v>
      </c>
      <c r="F11071" t="s">
        <v>10222</v>
      </c>
      <c r="G11071">
        <v>12</v>
      </c>
      <c r="H11071" t="s">
        <v>10199</v>
      </c>
      <c r="I11071" s="160" t="s">
        <v>3997</v>
      </c>
      <c r="J11071" t="s">
        <v>4696</v>
      </c>
      <c r="K11071" s="160" t="s">
        <v>4009</v>
      </c>
      <c r="L11071" t="s">
        <v>10062</v>
      </c>
    </row>
    <row r="11072" spans="1:12">
      <c r="A11072" s="15">
        <v>2280002200</v>
      </c>
      <c r="B11072" t="s">
        <v>11040</v>
      </c>
      <c r="C11072" t="s">
        <v>10220</v>
      </c>
      <c r="D11072" t="s">
        <v>10062</v>
      </c>
      <c r="E11072" t="s">
        <v>11917</v>
      </c>
      <c r="F11072" t="s">
        <v>10222</v>
      </c>
      <c r="G11072">
        <v>12</v>
      </c>
      <c r="H11072" t="s">
        <v>10199</v>
      </c>
      <c r="I11072" s="160" t="s">
        <v>3997</v>
      </c>
      <c r="J11072" t="s">
        <v>4696</v>
      </c>
      <c r="K11072" s="160" t="s">
        <v>4009</v>
      </c>
      <c r="L11072" t="s">
        <v>10062</v>
      </c>
    </row>
    <row r="11073" spans="1:12">
      <c r="A11073" s="15">
        <v>2280002201</v>
      </c>
      <c r="B11073" t="s">
        <v>11040</v>
      </c>
      <c r="C11073" t="s">
        <v>10220</v>
      </c>
      <c r="D11073" t="s">
        <v>10062</v>
      </c>
      <c r="E11073" t="s">
        <v>11918</v>
      </c>
      <c r="F11073" t="s">
        <v>10222</v>
      </c>
      <c r="G11073">
        <v>12</v>
      </c>
      <c r="H11073" t="s">
        <v>10199</v>
      </c>
      <c r="I11073" s="160" t="s">
        <v>3997</v>
      </c>
      <c r="J11073" t="s">
        <v>4696</v>
      </c>
      <c r="K11073" s="160" t="s">
        <v>4009</v>
      </c>
      <c r="L11073" t="s">
        <v>10062</v>
      </c>
    </row>
    <row r="11074" spans="1:12">
      <c r="A11074" s="15">
        <v>2280002202</v>
      </c>
      <c r="B11074" t="s">
        <v>11040</v>
      </c>
      <c r="C11074" t="s">
        <v>10220</v>
      </c>
      <c r="D11074" t="s">
        <v>10062</v>
      </c>
      <c r="E11074" t="s">
        <v>11919</v>
      </c>
      <c r="F11074" t="s">
        <v>10222</v>
      </c>
      <c r="G11074">
        <v>12</v>
      </c>
      <c r="H11074" t="s">
        <v>10199</v>
      </c>
      <c r="I11074" s="160" t="s">
        <v>3997</v>
      </c>
      <c r="J11074" t="s">
        <v>4696</v>
      </c>
      <c r="K11074" s="160" t="s">
        <v>4009</v>
      </c>
      <c r="L11074" t="s">
        <v>10062</v>
      </c>
    </row>
    <row r="11075" spans="1:12">
      <c r="A11075" s="15">
        <v>2280002203</v>
      </c>
      <c r="B11075" t="s">
        <v>11040</v>
      </c>
      <c r="C11075" t="s">
        <v>10220</v>
      </c>
      <c r="D11075" t="s">
        <v>10062</v>
      </c>
      <c r="E11075" t="s">
        <v>11920</v>
      </c>
      <c r="F11075" t="s">
        <v>10222</v>
      </c>
      <c r="G11075">
        <v>12</v>
      </c>
      <c r="H11075" t="s">
        <v>10199</v>
      </c>
      <c r="I11075" s="160" t="s">
        <v>3997</v>
      </c>
      <c r="J11075" t="s">
        <v>4696</v>
      </c>
      <c r="K11075" s="160" t="s">
        <v>4009</v>
      </c>
      <c r="L11075" t="s">
        <v>10062</v>
      </c>
    </row>
    <row r="11076" spans="1:12">
      <c r="A11076" s="15">
        <v>2280002204</v>
      </c>
      <c r="B11076" t="s">
        <v>11040</v>
      </c>
      <c r="C11076" t="s">
        <v>10220</v>
      </c>
      <c r="D11076" t="s">
        <v>10062</v>
      </c>
      <c r="E11076" t="s">
        <v>11921</v>
      </c>
      <c r="F11076" t="s">
        <v>10222</v>
      </c>
      <c r="G11076">
        <v>12</v>
      </c>
      <c r="H11076" t="s">
        <v>10199</v>
      </c>
      <c r="I11076" s="160" t="s">
        <v>3997</v>
      </c>
      <c r="J11076" t="s">
        <v>4696</v>
      </c>
      <c r="K11076" s="160" t="s">
        <v>4009</v>
      </c>
      <c r="L11076" t="s">
        <v>10062</v>
      </c>
    </row>
    <row r="11077" spans="1:12">
      <c r="A11077" s="15">
        <v>2280003000</v>
      </c>
      <c r="B11077" t="s">
        <v>11040</v>
      </c>
      <c r="C11077" t="s">
        <v>10220</v>
      </c>
      <c r="D11077" t="s">
        <v>4153</v>
      </c>
      <c r="E11077" t="s">
        <v>11907</v>
      </c>
      <c r="F11077" t="s">
        <v>10222</v>
      </c>
      <c r="G11077">
        <v>12</v>
      </c>
      <c r="H11077" t="s">
        <v>10199</v>
      </c>
      <c r="I11077" s="160" t="s">
        <v>3997</v>
      </c>
      <c r="J11077" t="s">
        <v>4696</v>
      </c>
      <c r="K11077" s="160" t="s">
        <v>3995</v>
      </c>
      <c r="L11077" t="s">
        <v>4152</v>
      </c>
    </row>
    <row r="11078" spans="1:12">
      <c r="A11078" s="15">
        <v>2280003010</v>
      </c>
      <c r="B11078" t="s">
        <v>11040</v>
      </c>
      <c r="C11078" t="s">
        <v>10220</v>
      </c>
      <c r="D11078" t="s">
        <v>4153</v>
      </c>
      <c r="E11078" t="s">
        <v>11908</v>
      </c>
      <c r="F11078" t="s">
        <v>10222</v>
      </c>
      <c r="G11078">
        <v>12</v>
      </c>
      <c r="H11078" t="s">
        <v>10199</v>
      </c>
      <c r="I11078" s="160" t="s">
        <v>3997</v>
      </c>
      <c r="J11078" t="s">
        <v>4696</v>
      </c>
      <c r="K11078" s="160" t="s">
        <v>3995</v>
      </c>
      <c r="L11078" t="s">
        <v>4152</v>
      </c>
    </row>
    <row r="11079" spans="1:12">
      <c r="A11079" s="15">
        <v>2280003020</v>
      </c>
      <c r="B11079" t="s">
        <v>11040</v>
      </c>
      <c r="C11079" t="s">
        <v>10220</v>
      </c>
      <c r="D11079" t="s">
        <v>4153</v>
      </c>
      <c r="E11079" t="s">
        <v>11909</v>
      </c>
      <c r="F11079" t="s">
        <v>10222</v>
      </c>
      <c r="G11079">
        <v>12</v>
      </c>
      <c r="H11079" t="s">
        <v>10199</v>
      </c>
      <c r="I11079" s="160" t="s">
        <v>3997</v>
      </c>
      <c r="J11079" t="s">
        <v>4696</v>
      </c>
      <c r="K11079" s="160" t="s">
        <v>3995</v>
      </c>
      <c r="L11079" t="s">
        <v>4152</v>
      </c>
    </row>
    <row r="11080" spans="1:12">
      <c r="A11080" s="15">
        <v>2280003030</v>
      </c>
      <c r="B11080" t="s">
        <v>11040</v>
      </c>
      <c r="C11080" t="s">
        <v>10220</v>
      </c>
      <c r="D11080" t="s">
        <v>4153</v>
      </c>
      <c r="E11080" t="s">
        <v>11910</v>
      </c>
      <c r="F11080" t="s">
        <v>10222</v>
      </c>
      <c r="G11080">
        <v>12</v>
      </c>
      <c r="H11080" t="s">
        <v>10199</v>
      </c>
      <c r="I11080" s="160" t="s">
        <v>3997</v>
      </c>
      <c r="J11080" t="s">
        <v>4696</v>
      </c>
      <c r="K11080" s="160" t="s">
        <v>3995</v>
      </c>
      <c r="L11080" t="s">
        <v>4152</v>
      </c>
    </row>
    <row r="11081" spans="1:12">
      <c r="A11081" s="15">
        <v>2280003040</v>
      </c>
      <c r="B11081" t="s">
        <v>11040</v>
      </c>
      <c r="C11081" t="s">
        <v>10220</v>
      </c>
      <c r="D11081" t="s">
        <v>4153</v>
      </c>
      <c r="E11081" t="s">
        <v>11911</v>
      </c>
      <c r="F11081" t="s">
        <v>10222</v>
      </c>
      <c r="G11081">
        <v>12</v>
      </c>
      <c r="H11081" t="s">
        <v>10199</v>
      </c>
      <c r="I11081" s="160" t="s">
        <v>3997</v>
      </c>
      <c r="J11081" t="s">
        <v>4696</v>
      </c>
      <c r="K11081" s="160" t="s">
        <v>3995</v>
      </c>
      <c r="L11081" t="s">
        <v>4152</v>
      </c>
    </row>
    <row r="11082" spans="1:12">
      <c r="A11082" s="15">
        <v>2280003100</v>
      </c>
      <c r="B11082" t="s">
        <v>11040</v>
      </c>
      <c r="C11082" t="s">
        <v>10220</v>
      </c>
      <c r="D11082" t="s">
        <v>4153</v>
      </c>
      <c r="E11082" t="s">
        <v>11912</v>
      </c>
      <c r="F11082" t="s">
        <v>10222</v>
      </c>
      <c r="G11082">
        <v>12</v>
      </c>
      <c r="H11082" t="s">
        <v>10199</v>
      </c>
      <c r="I11082" s="160" t="s">
        <v>3997</v>
      </c>
      <c r="J11082" t="s">
        <v>4696</v>
      </c>
      <c r="K11082" s="160" t="s">
        <v>4009</v>
      </c>
      <c r="L11082" t="s">
        <v>10062</v>
      </c>
    </row>
    <row r="11083" spans="1:12">
      <c r="A11083" s="15">
        <v>2280003103</v>
      </c>
      <c r="B11083" t="s">
        <v>11040</v>
      </c>
      <c r="C11083" t="s">
        <v>10220</v>
      </c>
      <c r="D11083" t="s">
        <v>4153</v>
      </c>
      <c r="E11083" t="s">
        <v>11915</v>
      </c>
      <c r="F11083" t="s">
        <v>10222</v>
      </c>
      <c r="G11083">
        <v>12</v>
      </c>
      <c r="H11083" t="s">
        <v>10199</v>
      </c>
      <c r="I11083" s="160" t="s">
        <v>3997</v>
      </c>
      <c r="J11083" t="s">
        <v>4696</v>
      </c>
      <c r="K11083" s="160" t="s">
        <v>3995</v>
      </c>
      <c r="L11083" t="s">
        <v>4152</v>
      </c>
    </row>
    <row r="11084" spans="1:12">
      <c r="A11084" s="15">
        <v>2280003104</v>
      </c>
      <c r="B11084" t="s">
        <v>11040</v>
      </c>
      <c r="C11084" t="s">
        <v>10220</v>
      </c>
      <c r="D11084" t="s">
        <v>4153</v>
      </c>
      <c r="E11084" t="s">
        <v>11916</v>
      </c>
      <c r="F11084" t="s">
        <v>10222</v>
      </c>
      <c r="G11084">
        <v>12</v>
      </c>
      <c r="H11084" t="s">
        <v>10199</v>
      </c>
      <c r="I11084" s="160" t="s">
        <v>3997</v>
      </c>
      <c r="J11084" t="s">
        <v>4696</v>
      </c>
      <c r="K11084" s="160" t="s">
        <v>3995</v>
      </c>
      <c r="L11084" t="s">
        <v>4152</v>
      </c>
    </row>
    <row r="11085" spans="1:12">
      <c r="A11085" s="15">
        <v>2280003200</v>
      </c>
      <c r="B11085" t="s">
        <v>11040</v>
      </c>
      <c r="C11085" t="s">
        <v>10220</v>
      </c>
      <c r="D11085" t="s">
        <v>4153</v>
      </c>
      <c r="E11085" t="s">
        <v>11917</v>
      </c>
      <c r="F11085" t="s">
        <v>10222</v>
      </c>
      <c r="G11085">
        <v>12</v>
      </c>
      <c r="H11085" t="s">
        <v>10199</v>
      </c>
      <c r="I11085" s="160" t="s">
        <v>3997</v>
      </c>
      <c r="J11085" t="s">
        <v>4696</v>
      </c>
      <c r="K11085" s="160" t="s">
        <v>4009</v>
      </c>
      <c r="L11085" t="s">
        <v>10062</v>
      </c>
    </row>
    <row r="11086" spans="1:12">
      <c r="A11086" s="15">
        <v>2280003203</v>
      </c>
      <c r="B11086" t="s">
        <v>11040</v>
      </c>
      <c r="C11086" t="s">
        <v>10220</v>
      </c>
      <c r="D11086" t="s">
        <v>4153</v>
      </c>
      <c r="E11086" t="s">
        <v>11920</v>
      </c>
      <c r="F11086" t="s">
        <v>10222</v>
      </c>
      <c r="G11086">
        <v>12</v>
      </c>
      <c r="H11086" t="s">
        <v>10199</v>
      </c>
      <c r="I11086" s="160" t="s">
        <v>3997</v>
      </c>
      <c r="J11086" t="s">
        <v>4696</v>
      </c>
      <c r="K11086" s="160" t="s">
        <v>3995</v>
      </c>
      <c r="L11086" t="s">
        <v>4152</v>
      </c>
    </row>
    <row r="11087" spans="1:12">
      <c r="A11087" s="15">
        <v>2280003204</v>
      </c>
      <c r="B11087" t="s">
        <v>11040</v>
      </c>
      <c r="C11087" t="s">
        <v>10220</v>
      </c>
      <c r="D11087" t="s">
        <v>4153</v>
      </c>
      <c r="E11087" t="s">
        <v>11921</v>
      </c>
      <c r="F11087" t="s">
        <v>10222</v>
      </c>
      <c r="G11087">
        <v>12</v>
      </c>
      <c r="H11087" t="s">
        <v>10199</v>
      </c>
      <c r="I11087" s="160" t="s">
        <v>3997</v>
      </c>
      <c r="J11087" t="s">
        <v>4696</v>
      </c>
      <c r="K11087" s="160" t="s">
        <v>3995</v>
      </c>
      <c r="L11087" t="s">
        <v>4152</v>
      </c>
    </row>
    <row r="11088" spans="1:12">
      <c r="A11088" s="15">
        <v>2280004000</v>
      </c>
      <c r="B11088" t="s">
        <v>11040</v>
      </c>
      <c r="C11088" t="s">
        <v>10220</v>
      </c>
      <c r="D11088" t="s">
        <v>4128</v>
      </c>
      <c r="E11088" t="s">
        <v>11907</v>
      </c>
      <c r="F11088" t="s">
        <v>10222</v>
      </c>
      <c r="G11088">
        <v>12</v>
      </c>
      <c r="H11088" t="s">
        <v>10199</v>
      </c>
      <c r="I11088" s="160" t="s">
        <v>3997</v>
      </c>
      <c r="J11088" t="s">
        <v>4696</v>
      </c>
      <c r="K11088" s="160" t="s">
        <v>3997</v>
      </c>
      <c r="L11088" t="s">
        <v>4128</v>
      </c>
    </row>
    <row r="11089" spans="1:12">
      <c r="A11089" s="15">
        <v>2280004010</v>
      </c>
      <c r="B11089" t="s">
        <v>11040</v>
      </c>
      <c r="C11089" t="s">
        <v>10220</v>
      </c>
      <c r="D11089" t="s">
        <v>4128</v>
      </c>
      <c r="E11089" t="s">
        <v>11908</v>
      </c>
      <c r="F11089" t="s">
        <v>10222</v>
      </c>
      <c r="G11089">
        <v>12</v>
      </c>
      <c r="H11089" t="s">
        <v>10199</v>
      </c>
      <c r="I11089" s="160" t="s">
        <v>3997</v>
      </c>
      <c r="J11089" t="s">
        <v>4696</v>
      </c>
      <c r="K11089" s="160" t="s">
        <v>3997</v>
      </c>
      <c r="L11089" t="s">
        <v>4128</v>
      </c>
    </row>
    <row r="11090" spans="1:12">
      <c r="A11090" s="15">
        <v>2280004020</v>
      </c>
      <c r="B11090" t="s">
        <v>11040</v>
      </c>
      <c r="C11090" t="s">
        <v>10220</v>
      </c>
      <c r="D11090" t="s">
        <v>4128</v>
      </c>
      <c r="E11090" t="s">
        <v>11909</v>
      </c>
      <c r="F11090" t="s">
        <v>10222</v>
      </c>
      <c r="G11090">
        <v>12</v>
      </c>
      <c r="H11090" t="s">
        <v>10199</v>
      </c>
      <c r="I11090" s="160" t="s">
        <v>3997</v>
      </c>
      <c r="J11090" t="s">
        <v>4696</v>
      </c>
      <c r="K11090" s="160" t="s">
        <v>3997</v>
      </c>
      <c r="L11090" t="s">
        <v>4128</v>
      </c>
    </row>
    <row r="11091" spans="1:12">
      <c r="A11091" s="15">
        <v>2280004030</v>
      </c>
      <c r="B11091" t="s">
        <v>11040</v>
      </c>
      <c r="C11091" t="s">
        <v>10220</v>
      </c>
      <c r="D11091" t="s">
        <v>4128</v>
      </c>
      <c r="E11091" t="s">
        <v>11910</v>
      </c>
      <c r="F11091" t="s">
        <v>10222</v>
      </c>
      <c r="G11091">
        <v>12</v>
      </c>
      <c r="H11091" t="s">
        <v>10199</v>
      </c>
      <c r="I11091" s="160" t="s">
        <v>3997</v>
      </c>
      <c r="J11091" t="s">
        <v>4696</v>
      </c>
      <c r="K11091" s="160" t="s">
        <v>3997</v>
      </c>
      <c r="L11091" t="s">
        <v>4128</v>
      </c>
    </row>
    <row r="11092" spans="1:12">
      <c r="A11092" s="15">
        <v>2280004040</v>
      </c>
      <c r="B11092" t="s">
        <v>11040</v>
      </c>
      <c r="C11092" t="s">
        <v>10220</v>
      </c>
      <c r="D11092" t="s">
        <v>4128</v>
      </c>
      <c r="E11092" t="s">
        <v>11911</v>
      </c>
      <c r="F11092" t="s">
        <v>10222</v>
      </c>
      <c r="G11092">
        <v>12</v>
      </c>
      <c r="H11092" t="s">
        <v>10199</v>
      </c>
      <c r="I11092" s="160" t="s">
        <v>3997</v>
      </c>
      <c r="J11092" t="s">
        <v>4696</v>
      </c>
      <c r="K11092" s="160" t="s">
        <v>3997</v>
      </c>
      <c r="L11092" t="s">
        <v>4128</v>
      </c>
    </row>
    <row r="11093" spans="1:12">
      <c r="A11093" s="15">
        <v>2280201113</v>
      </c>
      <c r="B11093" t="s">
        <v>11040</v>
      </c>
      <c r="C11093" t="s">
        <v>10220</v>
      </c>
      <c r="D11093" t="s">
        <v>11922</v>
      </c>
      <c r="E11093" t="s">
        <v>11923</v>
      </c>
      <c r="F11093" t="s">
        <v>10222</v>
      </c>
      <c r="G11093">
        <v>12</v>
      </c>
      <c r="H11093" t="s">
        <v>10199</v>
      </c>
      <c r="I11093" s="160" t="s">
        <v>3997</v>
      </c>
      <c r="J11093" t="s">
        <v>4696</v>
      </c>
      <c r="K11093" s="160" t="s">
        <v>4009</v>
      </c>
      <c r="L11093" t="s">
        <v>10062</v>
      </c>
    </row>
    <row r="11094" spans="1:12">
      <c r="A11094" s="15">
        <v>2280201114</v>
      </c>
      <c r="B11094" t="s">
        <v>11040</v>
      </c>
      <c r="C11094" t="s">
        <v>10220</v>
      </c>
      <c r="D11094" t="s">
        <v>11922</v>
      </c>
      <c r="E11094" t="s">
        <v>11924</v>
      </c>
      <c r="F11094" t="s">
        <v>10222</v>
      </c>
      <c r="G11094">
        <v>12</v>
      </c>
      <c r="H11094" t="s">
        <v>10199</v>
      </c>
      <c r="I11094" s="160" t="s">
        <v>3997</v>
      </c>
      <c r="J11094" t="s">
        <v>4696</v>
      </c>
      <c r="K11094" s="160" t="s">
        <v>4009</v>
      </c>
      <c r="L11094" t="s">
        <v>10062</v>
      </c>
    </row>
    <row r="11095" spans="1:12">
      <c r="A11095" s="15">
        <v>2280201123</v>
      </c>
      <c r="B11095" t="s">
        <v>11040</v>
      </c>
      <c r="C11095" t="s">
        <v>10220</v>
      </c>
      <c r="D11095" t="s">
        <v>11922</v>
      </c>
      <c r="E11095" t="s">
        <v>11918</v>
      </c>
      <c r="F11095" t="s">
        <v>10222</v>
      </c>
      <c r="G11095">
        <v>12</v>
      </c>
      <c r="H11095" t="s">
        <v>10199</v>
      </c>
      <c r="I11095" s="160" t="s">
        <v>3997</v>
      </c>
      <c r="J11095" t="s">
        <v>4696</v>
      </c>
      <c r="K11095" s="160" t="s">
        <v>4009</v>
      </c>
      <c r="L11095" t="s">
        <v>10062</v>
      </c>
    </row>
    <row r="11096" spans="1:12">
      <c r="A11096" s="15">
        <v>2280201124</v>
      </c>
      <c r="B11096" t="s">
        <v>11040</v>
      </c>
      <c r="C11096" t="s">
        <v>10220</v>
      </c>
      <c r="D11096" t="s">
        <v>11922</v>
      </c>
      <c r="E11096" t="s">
        <v>11919</v>
      </c>
      <c r="F11096" t="s">
        <v>10222</v>
      </c>
      <c r="G11096">
        <v>12</v>
      </c>
      <c r="H11096" t="s">
        <v>10199</v>
      </c>
      <c r="I11096" s="160" t="s">
        <v>3997</v>
      </c>
      <c r="J11096" t="s">
        <v>4696</v>
      </c>
      <c r="K11096" s="160" t="s">
        <v>4009</v>
      </c>
      <c r="L11096" t="s">
        <v>10062</v>
      </c>
    </row>
    <row r="11097" spans="1:12">
      <c r="A11097" s="15">
        <v>2280201313</v>
      </c>
      <c r="B11097" t="s">
        <v>11040</v>
      </c>
      <c r="C11097" t="s">
        <v>10220</v>
      </c>
      <c r="D11097" t="s">
        <v>11922</v>
      </c>
      <c r="E11097" t="s">
        <v>11925</v>
      </c>
      <c r="F11097" t="s">
        <v>10222</v>
      </c>
      <c r="G11097">
        <v>12</v>
      </c>
      <c r="H11097" t="s">
        <v>10199</v>
      </c>
      <c r="I11097" s="160" t="s">
        <v>3997</v>
      </c>
      <c r="J11097" t="s">
        <v>4696</v>
      </c>
      <c r="K11097" s="160" t="s">
        <v>4009</v>
      </c>
      <c r="L11097" t="s">
        <v>10062</v>
      </c>
    </row>
    <row r="11098" spans="1:12">
      <c r="A11098" s="15">
        <v>2280201314</v>
      </c>
      <c r="B11098" t="s">
        <v>11040</v>
      </c>
      <c r="C11098" t="s">
        <v>10220</v>
      </c>
      <c r="D11098" t="s">
        <v>11922</v>
      </c>
      <c r="E11098" t="s">
        <v>11926</v>
      </c>
      <c r="F11098" t="s">
        <v>10222</v>
      </c>
      <c r="G11098">
        <v>12</v>
      </c>
      <c r="H11098" t="s">
        <v>10199</v>
      </c>
      <c r="I11098" s="160" t="s">
        <v>3997</v>
      </c>
      <c r="J11098" t="s">
        <v>4696</v>
      </c>
      <c r="K11098" s="160" t="s">
        <v>4009</v>
      </c>
      <c r="L11098" t="s">
        <v>10062</v>
      </c>
    </row>
    <row r="11099" spans="1:12">
      <c r="A11099" s="15">
        <v>2280201323</v>
      </c>
      <c r="B11099" t="s">
        <v>11040</v>
      </c>
      <c r="C11099" t="s">
        <v>10220</v>
      </c>
      <c r="D11099" t="s">
        <v>11922</v>
      </c>
      <c r="E11099" t="s">
        <v>11920</v>
      </c>
      <c r="F11099" t="s">
        <v>10222</v>
      </c>
      <c r="G11099">
        <v>12</v>
      </c>
      <c r="H11099" t="s">
        <v>10199</v>
      </c>
      <c r="I11099" s="160" t="s">
        <v>3997</v>
      </c>
      <c r="J11099" t="s">
        <v>4696</v>
      </c>
      <c r="K11099" s="160" t="s">
        <v>4009</v>
      </c>
      <c r="L11099" t="s">
        <v>10062</v>
      </c>
    </row>
    <row r="11100" spans="1:12">
      <c r="A11100" s="15">
        <v>2280201324</v>
      </c>
      <c r="B11100" t="s">
        <v>11040</v>
      </c>
      <c r="C11100" t="s">
        <v>10220</v>
      </c>
      <c r="D11100" t="s">
        <v>11922</v>
      </c>
      <c r="E11100" t="s">
        <v>11921</v>
      </c>
      <c r="F11100" t="s">
        <v>10222</v>
      </c>
      <c r="G11100">
        <v>12</v>
      </c>
      <c r="H11100" t="s">
        <v>10199</v>
      </c>
      <c r="I11100" s="160" t="s">
        <v>3997</v>
      </c>
      <c r="J11100" t="s">
        <v>4696</v>
      </c>
      <c r="K11100" s="160" t="s">
        <v>4009</v>
      </c>
      <c r="L11100" t="s">
        <v>10062</v>
      </c>
    </row>
    <row r="11101" spans="1:12">
      <c r="A11101" s="15">
        <v>2280202113</v>
      </c>
      <c r="B11101" t="s">
        <v>11040</v>
      </c>
      <c r="C11101" t="s">
        <v>10220</v>
      </c>
      <c r="D11101" t="s">
        <v>11927</v>
      </c>
      <c r="E11101" t="s">
        <v>11923</v>
      </c>
      <c r="F11101" t="s">
        <v>10222</v>
      </c>
      <c r="G11101">
        <v>12</v>
      </c>
      <c r="H11101" t="s">
        <v>10199</v>
      </c>
      <c r="I11101" s="160" t="s">
        <v>3997</v>
      </c>
      <c r="J11101" t="s">
        <v>4696</v>
      </c>
      <c r="K11101" s="160" t="s">
        <v>4009</v>
      </c>
      <c r="L11101" t="s">
        <v>10062</v>
      </c>
    </row>
    <row r="11102" spans="1:12">
      <c r="A11102" s="15">
        <v>2280202114</v>
      </c>
      <c r="B11102" t="s">
        <v>11040</v>
      </c>
      <c r="C11102" t="s">
        <v>10220</v>
      </c>
      <c r="D11102" t="s">
        <v>11927</v>
      </c>
      <c r="E11102" t="s">
        <v>11924</v>
      </c>
      <c r="F11102" t="s">
        <v>10222</v>
      </c>
      <c r="G11102">
        <v>12</v>
      </c>
      <c r="H11102" t="s">
        <v>10199</v>
      </c>
      <c r="I11102" s="160" t="s">
        <v>3997</v>
      </c>
      <c r="J11102" t="s">
        <v>4696</v>
      </c>
      <c r="K11102" s="160" t="s">
        <v>4009</v>
      </c>
      <c r="L11102" t="s">
        <v>10062</v>
      </c>
    </row>
    <row r="11103" spans="1:12">
      <c r="A11103" s="15">
        <v>2280202123</v>
      </c>
      <c r="B11103" t="s">
        <v>11040</v>
      </c>
      <c r="C11103" t="s">
        <v>10220</v>
      </c>
      <c r="D11103" t="s">
        <v>11927</v>
      </c>
      <c r="E11103" t="s">
        <v>11918</v>
      </c>
      <c r="F11103" t="s">
        <v>10222</v>
      </c>
      <c r="G11103">
        <v>12</v>
      </c>
      <c r="H11103" t="s">
        <v>10199</v>
      </c>
      <c r="I11103" s="160" t="s">
        <v>3997</v>
      </c>
      <c r="J11103" t="s">
        <v>4696</v>
      </c>
      <c r="K11103" s="160" t="s">
        <v>4009</v>
      </c>
      <c r="L11103" t="s">
        <v>10062</v>
      </c>
    </row>
    <row r="11104" spans="1:12">
      <c r="A11104" s="15">
        <v>2280202124</v>
      </c>
      <c r="B11104" t="s">
        <v>11040</v>
      </c>
      <c r="C11104" t="s">
        <v>10220</v>
      </c>
      <c r="D11104" t="s">
        <v>11927</v>
      </c>
      <c r="E11104" t="s">
        <v>11919</v>
      </c>
      <c r="F11104" t="s">
        <v>10222</v>
      </c>
      <c r="G11104">
        <v>12</v>
      </c>
      <c r="H11104" t="s">
        <v>10199</v>
      </c>
      <c r="I11104" s="160" t="s">
        <v>3997</v>
      </c>
      <c r="J11104" t="s">
        <v>4696</v>
      </c>
      <c r="K11104" s="160" t="s">
        <v>4009</v>
      </c>
      <c r="L11104" t="s">
        <v>10062</v>
      </c>
    </row>
    <row r="11105" spans="1:12">
      <c r="A11105" s="15">
        <v>2280202313</v>
      </c>
      <c r="B11105" t="s">
        <v>11040</v>
      </c>
      <c r="C11105" t="s">
        <v>10220</v>
      </c>
      <c r="D11105" t="s">
        <v>11927</v>
      </c>
      <c r="E11105" t="s">
        <v>11925</v>
      </c>
      <c r="F11105" t="s">
        <v>10222</v>
      </c>
      <c r="G11105">
        <v>12</v>
      </c>
      <c r="H11105" t="s">
        <v>10199</v>
      </c>
      <c r="I11105" s="160" t="s">
        <v>3997</v>
      </c>
      <c r="J11105" t="s">
        <v>4696</v>
      </c>
      <c r="K11105" s="160" t="s">
        <v>4009</v>
      </c>
      <c r="L11105" t="s">
        <v>10062</v>
      </c>
    </row>
    <row r="11106" spans="1:12">
      <c r="A11106" s="15">
        <v>2280202314</v>
      </c>
      <c r="B11106" t="s">
        <v>11040</v>
      </c>
      <c r="C11106" t="s">
        <v>10220</v>
      </c>
      <c r="D11106" t="s">
        <v>11927</v>
      </c>
      <c r="E11106" t="s">
        <v>11926</v>
      </c>
      <c r="F11106" t="s">
        <v>10222</v>
      </c>
      <c r="G11106">
        <v>12</v>
      </c>
      <c r="H11106" t="s">
        <v>10199</v>
      </c>
      <c r="I11106" s="160" t="s">
        <v>3997</v>
      </c>
      <c r="J11106" t="s">
        <v>4696</v>
      </c>
      <c r="K11106" s="160" t="s">
        <v>4009</v>
      </c>
      <c r="L11106" t="s">
        <v>10062</v>
      </c>
    </row>
    <row r="11107" spans="1:12">
      <c r="A11107" s="15">
        <v>2280202323</v>
      </c>
      <c r="B11107" t="s">
        <v>11040</v>
      </c>
      <c r="C11107" t="s">
        <v>10220</v>
      </c>
      <c r="D11107" t="s">
        <v>11927</v>
      </c>
      <c r="E11107" t="s">
        <v>11920</v>
      </c>
      <c r="F11107" t="s">
        <v>10222</v>
      </c>
      <c r="G11107">
        <v>12</v>
      </c>
      <c r="H11107" t="s">
        <v>10199</v>
      </c>
      <c r="I11107" s="160" t="s">
        <v>3997</v>
      </c>
      <c r="J11107" t="s">
        <v>4696</v>
      </c>
      <c r="K11107" s="160" t="s">
        <v>4009</v>
      </c>
      <c r="L11107" t="s">
        <v>10062</v>
      </c>
    </row>
    <row r="11108" spans="1:12">
      <c r="A11108" s="15">
        <v>2280202324</v>
      </c>
      <c r="B11108" t="s">
        <v>11040</v>
      </c>
      <c r="C11108" t="s">
        <v>10220</v>
      </c>
      <c r="D11108" t="s">
        <v>11927</v>
      </c>
      <c r="E11108" t="s">
        <v>11921</v>
      </c>
      <c r="F11108" t="s">
        <v>10222</v>
      </c>
      <c r="G11108">
        <v>12</v>
      </c>
      <c r="H11108" t="s">
        <v>10199</v>
      </c>
      <c r="I11108" s="160" t="s">
        <v>3997</v>
      </c>
      <c r="J11108" t="s">
        <v>4696</v>
      </c>
      <c r="K11108" s="160" t="s">
        <v>4009</v>
      </c>
      <c r="L11108" t="s">
        <v>10062</v>
      </c>
    </row>
    <row r="11109" spans="1:12">
      <c r="A11109" s="15">
        <v>2280203113</v>
      </c>
      <c r="B11109" t="s">
        <v>11040</v>
      </c>
      <c r="C11109" t="s">
        <v>10220</v>
      </c>
      <c r="D11109" t="s">
        <v>11928</v>
      </c>
      <c r="E11109" t="s">
        <v>11923</v>
      </c>
      <c r="F11109" t="s">
        <v>10222</v>
      </c>
      <c r="G11109">
        <v>12</v>
      </c>
      <c r="H11109" t="s">
        <v>10199</v>
      </c>
      <c r="I11109" s="160" t="s">
        <v>3997</v>
      </c>
      <c r="J11109" t="s">
        <v>4696</v>
      </c>
      <c r="K11109" s="160" t="s">
        <v>4009</v>
      </c>
      <c r="L11109" t="s">
        <v>10062</v>
      </c>
    </row>
    <row r="11110" spans="1:12">
      <c r="A11110" s="15">
        <v>2280203114</v>
      </c>
      <c r="B11110" t="s">
        <v>11040</v>
      </c>
      <c r="C11110" t="s">
        <v>10220</v>
      </c>
      <c r="D11110" t="s">
        <v>11928</v>
      </c>
      <c r="E11110" t="s">
        <v>11924</v>
      </c>
      <c r="F11110" t="s">
        <v>10222</v>
      </c>
      <c r="G11110">
        <v>12</v>
      </c>
      <c r="H11110" t="s">
        <v>10199</v>
      </c>
      <c r="I11110" s="160" t="s">
        <v>3997</v>
      </c>
      <c r="J11110" t="s">
        <v>4696</v>
      </c>
      <c r="K11110" s="160" t="s">
        <v>4009</v>
      </c>
      <c r="L11110" t="s">
        <v>10062</v>
      </c>
    </row>
    <row r="11111" spans="1:12">
      <c r="A11111" s="15">
        <v>2280203123</v>
      </c>
      <c r="B11111" t="s">
        <v>11040</v>
      </c>
      <c r="C11111" t="s">
        <v>10220</v>
      </c>
      <c r="D11111" t="s">
        <v>11928</v>
      </c>
      <c r="E11111" t="s">
        <v>11918</v>
      </c>
      <c r="F11111" t="s">
        <v>10222</v>
      </c>
      <c r="G11111">
        <v>12</v>
      </c>
      <c r="H11111" t="s">
        <v>10199</v>
      </c>
      <c r="I11111" s="160" t="s">
        <v>3997</v>
      </c>
      <c r="J11111" t="s">
        <v>4696</v>
      </c>
      <c r="K11111" s="160" t="s">
        <v>4009</v>
      </c>
      <c r="L11111" t="s">
        <v>10062</v>
      </c>
    </row>
    <row r="11112" spans="1:12">
      <c r="A11112" s="15">
        <v>2280203124</v>
      </c>
      <c r="B11112" t="s">
        <v>11040</v>
      </c>
      <c r="C11112" t="s">
        <v>10220</v>
      </c>
      <c r="D11112" t="s">
        <v>11928</v>
      </c>
      <c r="E11112" t="s">
        <v>11919</v>
      </c>
      <c r="F11112" t="s">
        <v>10222</v>
      </c>
      <c r="G11112">
        <v>12</v>
      </c>
      <c r="H11112" t="s">
        <v>10199</v>
      </c>
      <c r="I11112" s="160" t="s">
        <v>3997</v>
      </c>
      <c r="J11112" t="s">
        <v>4696</v>
      </c>
      <c r="K11112" s="160" t="s">
        <v>4009</v>
      </c>
      <c r="L11112" t="s">
        <v>10062</v>
      </c>
    </row>
    <row r="11113" spans="1:12">
      <c r="A11113" s="15">
        <v>2280203313</v>
      </c>
      <c r="B11113" t="s">
        <v>11040</v>
      </c>
      <c r="C11113" t="s">
        <v>10220</v>
      </c>
      <c r="D11113" t="s">
        <v>11928</v>
      </c>
      <c r="E11113" t="s">
        <v>11925</v>
      </c>
      <c r="F11113" t="s">
        <v>10222</v>
      </c>
      <c r="G11113">
        <v>12</v>
      </c>
      <c r="H11113" t="s">
        <v>10199</v>
      </c>
      <c r="I11113" s="160" t="s">
        <v>3997</v>
      </c>
      <c r="J11113" t="s">
        <v>4696</v>
      </c>
      <c r="K11113" s="160" t="s">
        <v>4009</v>
      </c>
      <c r="L11113" t="s">
        <v>10062</v>
      </c>
    </row>
    <row r="11114" spans="1:12">
      <c r="A11114" s="15">
        <v>2280203314</v>
      </c>
      <c r="B11114" t="s">
        <v>11040</v>
      </c>
      <c r="C11114" t="s">
        <v>10220</v>
      </c>
      <c r="D11114" t="s">
        <v>11928</v>
      </c>
      <c r="E11114" t="s">
        <v>11926</v>
      </c>
      <c r="F11114" t="s">
        <v>10222</v>
      </c>
      <c r="G11114">
        <v>12</v>
      </c>
      <c r="H11114" t="s">
        <v>10199</v>
      </c>
      <c r="I11114" s="160" t="s">
        <v>3997</v>
      </c>
      <c r="J11114" t="s">
        <v>4696</v>
      </c>
      <c r="K11114" s="160" t="s">
        <v>4009</v>
      </c>
      <c r="L11114" t="s">
        <v>10062</v>
      </c>
    </row>
    <row r="11115" spans="1:12">
      <c r="A11115" s="15">
        <v>2280203323</v>
      </c>
      <c r="B11115" t="s">
        <v>11040</v>
      </c>
      <c r="C11115" t="s">
        <v>10220</v>
      </c>
      <c r="D11115" t="s">
        <v>11928</v>
      </c>
      <c r="E11115" t="s">
        <v>11920</v>
      </c>
      <c r="F11115" t="s">
        <v>10222</v>
      </c>
      <c r="G11115">
        <v>12</v>
      </c>
      <c r="H11115" t="s">
        <v>10199</v>
      </c>
      <c r="I11115" s="160" t="s">
        <v>3997</v>
      </c>
      <c r="J11115" t="s">
        <v>4696</v>
      </c>
      <c r="K11115" s="160" t="s">
        <v>4009</v>
      </c>
      <c r="L11115" t="s">
        <v>10062</v>
      </c>
    </row>
    <row r="11116" spans="1:12">
      <c r="A11116" s="15">
        <v>2280203324</v>
      </c>
      <c r="B11116" t="s">
        <v>11040</v>
      </c>
      <c r="C11116" t="s">
        <v>10220</v>
      </c>
      <c r="D11116" t="s">
        <v>11928</v>
      </c>
      <c r="E11116" t="s">
        <v>11921</v>
      </c>
      <c r="F11116" t="s">
        <v>10222</v>
      </c>
      <c r="G11116">
        <v>12</v>
      </c>
      <c r="H11116" t="s">
        <v>10199</v>
      </c>
      <c r="I11116" s="160" t="s">
        <v>3997</v>
      </c>
      <c r="J11116" t="s">
        <v>4696</v>
      </c>
      <c r="K11116" s="160" t="s">
        <v>4009</v>
      </c>
      <c r="L11116" t="s">
        <v>10062</v>
      </c>
    </row>
    <row r="11117" spans="1:12">
      <c r="A11117" s="15">
        <v>2280204113</v>
      </c>
      <c r="B11117" t="s">
        <v>11040</v>
      </c>
      <c r="C11117" t="s">
        <v>10220</v>
      </c>
      <c r="D11117" t="s">
        <v>11929</v>
      </c>
      <c r="E11117" t="s">
        <v>11923</v>
      </c>
      <c r="F11117" t="s">
        <v>10222</v>
      </c>
      <c r="G11117">
        <v>12</v>
      </c>
      <c r="H11117" t="s">
        <v>10199</v>
      </c>
      <c r="I11117" s="160" t="s">
        <v>3997</v>
      </c>
      <c r="J11117" t="s">
        <v>4696</v>
      </c>
      <c r="K11117" s="160" t="s">
        <v>4009</v>
      </c>
      <c r="L11117" t="s">
        <v>10062</v>
      </c>
    </row>
    <row r="11118" spans="1:12">
      <c r="A11118" s="15">
        <v>2280204114</v>
      </c>
      <c r="B11118" t="s">
        <v>11040</v>
      </c>
      <c r="C11118" t="s">
        <v>10220</v>
      </c>
      <c r="D11118" t="s">
        <v>11929</v>
      </c>
      <c r="E11118" t="s">
        <v>11924</v>
      </c>
      <c r="F11118" t="s">
        <v>10222</v>
      </c>
      <c r="G11118">
        <v>12</v>
      </c>
      <c r="H11118" t="s">
        <v>10199</v>
      </c>
      <c r="I11118" s="160" t="s">
        <v>3997</v>
      </c>
      <c r="J11118" t="s">
        <v>4696</v>
      </c>
      <c r="K11118" s="160" t="s">
        <v>4009</v>
      </c>
      <c r="L11118" t="s">
        <v>10062</v>
      </c>
    </row>
    <row r="11119" spans="1:12">
      <c r="A11119" s="15">
        <v>2280204123</v>
      </c>
      <c r="B11119" t="s">
        <v>11040</v>
      </c>
      <c r="C11119" t="s">
        <v>10220</v>
      </c>
      <c r="D11119" t="s">
        <v>11929</v>
      </c>
      <c r="E11119" t="s">
        <v>11918</v>
      </c>
      <c r="F11119" t="s">
        <v>10222</v>
      </c>
      <c r="G11119">
        <v>12</v>
      </c>
      <c r="H11119" t="s">
        <v>10199</v>
      </c>
      <c r="I11119" s="160" t="s">
        <v>3997</v>
      </c>
      <c r="J11119" t="s">
        <v>4696</v>
      </c>
      <c r="K11119" s="160" t="s">
        <v>4009</v>
      </c>
      <c r="L11119" t="s">
        <v>10062</v>
      </c>
    </row>
    <row r="11120" spans="1:12">
      <c r="A11120" s="15">
        <v>2280204124</v>
      </c>
      <c r="B11120" t="s">
        <v>11040</v>
      </c>
      <c r="C11120" t="s">
        <v>10220</v>
      </c>
      <c r="D11120" t="s">
        <v>11929</v>
      </c>
      <c r="E11120" t="s">
        <v>11919</v>
      </c>
      <c r="F11120" t="s">
        <v>10222</v>
      </c>
      <c r="G11120">
        <v>12</v>
      </c>
      <c r="H11120" t="s">
        <v>10199</v>
      </c>
      <c r="I11120" s="160" t="s">
        <v>3997</v>
      </c>
      <c r="J11120" t="s">
        <v>4696</v>
      </c>
      <c r="K11120" s="160" t="s">
        <v>4009</v>
      </c>
      <c r="L11120" t="s">
        <v>10062</v>
      </c>
    </row>
    <row r="11121" spans="1:12">
      <c r="A11121" s="15">
        <v>2280204313</v>
      </c>
      <c r="B11121" t="s">
        <v>11040</v>
      </c>
      <c r="C11121" t="s">
        <v>10220</v>
      </c>
      <c r="D11121" t="s">
        <v>11929</v>
      </c>
      <c r="E11121" t="s">
        <v>11925</v>
      </c>
      <c r="F11121" t="s">
        <v>10222</v>
      </c>
      <c r="G11121">
        <v>12</v>
      </c>
      <c r="H11121" t="s">
        <v>10199</v>
      </c>
      <c r="I11121" s="160" t="s">
        <v>3997</v>
      </c>
      <c r="J11121" t="s">
        <v>4696</v>
      </c>
      <c r="K11121" s="160" t="s">
        <v>4009</v>
      </c>
      <c r="L11121" t="s">
        <v>10062</v>
      </c>
    </row>
    <row r="11122" spans="1:12">
      <c r="A11122" s="15">
        <v>2280204314</v>
      </c>
      <c r="B11122" t="s">
        <v>11040</v>
      </c>
      <c r="C11122" t="s">
        <v>10220</v>
      </c>
      <c r="D11122" t="s">
        <v>11929</v>
      </c>
      <c r="E11122" t="s">
        <v>11926</v>
      </c>
      <c r="F11122" t="s">
        <v>10222</v>
      </c>
      <c r="G11122">
        <v>12</v>
      </c>
      <c r="H11122" t="s">
        <v>10199</v>
      </c>
      <c r="I11122" s="160" t="s">
        <v>3997</v>
      </c>
      <c r="J11122" t="s">
        <v>4696</v>
      </c>
      <c r="K11122" s="160" t="s">
        <v>4009</v>
      </c>
      <c r="L11122" t="s">
        <v>10062</v>
      </c>
    </row>
    <row r="11123" spans="1:12">
      <c r="A11123" s="15">
        <v>2280204323</v>
      </c>
      <c r="B11123" t="s">
        <v>11040</v>
      </c>
      <c r="C11123" t="s">
        <v>10220</v>
      </c>
      <c r="D11123" t="s">
        <v>11929</v>
      </c>
      <c r="E11123" t="s">
        <v>11920</v>
      </c>
      <c r="F11123" t="s">
        <v>10222</v>
      </c>
      <c r="G11123">
        <v>12</v>
      </c>
      <c r="H11123" t="s">
        <v>10199</v>
      </c>
      <c r="I11123" s="160" t="s">
        <v>3997</v>
      </c>
      <c r="J11123" t="s">
        <v>4696</v>
      </c>
      <c r="K11123" s="160" t="s">
        <v>4009</v>
      </c>
      <c r="L11123" t="s">
        <v>10062</v>
      </c>
    </row>
    <row r="11124" spans="1:12">
      <c r="A11124" s="15">
        <v>2280204324</v>
      </c>
      <c r="B11124" t="s">
        <v>11040</v>
      </c>
      <c r="C11124" t="s">
        <v>10220</v>
      </c>
      <c r="D11124" t="s">
        <v>11929</v>
      </c>
      <c r="E11124" t="s">
        <v>11921</v>
      </c>
      <c r="F11124" t="s">
        <v>10222</v>
      </c>
      <c r="G11124">
        <v>12</v>
      </c>
      <c r="H11124" t="s">
        <v>10199</v>
      </c>
      <c r="I11124" s="160" t="s">
        <v>3997</v>
      </c>
      <c r="J11124" t="s">
        <v>4696</v>
      </c>
      <c r="K11124" s="160" t="s">
        <v>4009</v>
      </c>
      <c r="L11124" t="s">
        <v>10062</v>
      </c>
    </row>
    <row r="11125" spans="1:12">
      <c r="A11125" s="15">
        <v>2280205113</v>
      </c>
      <c r="B11125" t="s">
        <v>11040</v>
      </c>
      <c r="C11125" t="s">
        <v>10220</v>
      </c>
      <c r="D11125" t="s">
        <v>11930</v>
      </c>
      <c r="E11125" t="s">
        <v>11923</v>
      </c>
      <c r="F11125" t="s">
        <v>10222</v>
      </c>
      <c r="G11125">
        <v>12</v>
      </c>
      <c r="H11125" t="s">
        <v>10199</v>
      </c>
      <c r="I11125" s="160" t="s">
        <v>3997</v>
      </c>
      <c r="J11125" t="s">
        <v>4696</v>
      </c>
      <c r="K11125" s="160" t="s">
        <v>4009</v>
      </c>
      <c r="L11125" t="s">
        <v>10062</v>
      </c>
    </row>
    <row r="11126" spans="1:12">
      <c r="A11126" s="15">
        <v>2280205114</v>
      </c>
      <c r="B11126" t="s">
        <v>11040</v>
      </c>
      <c r="C11126" t="s">
        <v>10220</v>
      </c>
      <c r="D11126" t="s">
        <v>11930</v>
      </c>
      <c r="E11126" t="s">
        <v>11924</v>
      </c>
      <c r="F11126" t="s">
        <v>10222</v>
      </c>
      <c r="G11126">
        <v>12</v>
      </c>
      <c r="H11126" t="s">
        <v>10199</v>
      </c>
      <c r="I11126" s="160" t="s">
        <v>3997</v>
      </c>
      <c r="J11126" t="s">
        <v>4696</v>
      </c>
      <c r="K11126" s="160" t="s">
        <v>4009</v>
      </c>
      <c r="L11126" t="s">
        <v>10062</v>
      </c>
    </row>
    <row r="11127" spans="1:12">
      <c r="A11127" s="15">
        <v>2280205123</v>
      </c>
      <c r="B11127" t="s">
        <v>11040</v>
      </c>
      <c r="C11127" t="s">
        <v>10220</v>
      </c>
      <c r="D11127" t="s">
        <v>11930</v>
      </c>
      <c r="E11127" t="s">
        <v>11918</v>
      </c>
      <c r="F11127" t="s">
        <v>10222</v>
      </c>
      <c r="G11127">
        <v>12</v>
      </c>
      <c r="H11127" t="s">
        <v>10199</v>
      </c>
      <c r="I11127" s="160" t="s">
        <v>3997</v>
      </c>
      <c r="J11127" t="s">
        <v>4696</v>
      </c>
      <c r="K11127" s="160" t="s">
        <v>4009</v>
      </c>
      <c r="L11127" t="s">
        <v>10062</v>
      </c>
    </row>
    <row r="11128" spans="1:12">
      <c r="A11128" s="15">
        <v>2280205124</v>
      </c>
      <c r="B11128" t="s">
        <v>11040</v>
      </c>
      <c r="C11128" t="s">
        <v>10220</v>
      </c>
      <c r="D11128" t="s">
        <v>11930</v>
      </c>
      <c r="E11128" t="s">
        <v>11919</v>
      </c>
      <c r="F11128" t="s">
        <v>10222</v>
      </c>
      <c r="G11128">
        <v>12</v>
      </c>
      <c r="H11128" t="s">
        <v>10199</v>
      </c>
      <c r="I11128" s="160" t="s">
        <v>3997</v>
      </c>
      <c r="J11128" t="s">
        <v>4696</v>
      </c>
      <c r="K11128" s="160" t="s">
        <v>4009</v>
      </c>
      <c r="L11128" t="s">
        <v>10062</v>
      </c>
    </row>
    <row r="11129" spans="1:12">
      <c r="A11129" s="15">
        <v>2280205313</v>
      </c>
      <c r="B11129" t="s">
        <v>11040</v>
      </c>
      <c r="C11129" t="s">
        <v>10220</v>
      </c>
      <c r="D11129" t="s">
        <v>11930</v>
      </c>
      <c r="E11129" t="s">
        <v>11925</v>
      </c>
      <c r="F11129" t="s">
        <v>10222</v>
      </c>
      <c r="G11129">
        <v>12</v>
      </c>
      <c r="H11129" t="s">
        <v>10199</v>
      </c>
      <c r="I11129" s="160" t="s">
        <v>3997</v>
      </c>
      <c r="J11129" t="s">
        <v>4696</v>
      </c>
      <c r="K11129" s="160" t="s">
        <v>4009</v>
      </c>
      <c r="L11129" t="s">
        <v>10062</v>
      </c>
    </row>
    <row r="11130" spans="1:12">
      <c r="A11130" s="15">
        <v>2280205314</v>
      </c>
      <c r="B11130" t="s">
        <v>11040</v>
      </c>
      <c r="C11130" t="s">
        <v>10220</v>
      </c>
      <c r="D11130" t="s">
        <v>11930</v>
      </c>
      <c r="E11130" t="s">
        <v>11926</v>
      </c>
      <c r="F11130" t="s">
        <v>10222</v>
      </c>
      <c r="G11130">
        <v>12</v>
      </c>
      <c r="H11130" t="s">
        <v>10199</v>
      </c>
      <c r="I11130" s="160" t="s">
        <v>3997</v>
      </c>
      <c r="J11130" t="s">
        <v>4696</v>
      </c>
      <c r="K11130" s="160" t="s">
        <v>4009</v>
      </c>
      <c r="L11130" t="s">
        <v>10062</v>
      </c>
    </row>
    <row r="11131" spans="1:12">
      <c r="A11131" s="15">
        <v>2280205323</v>
      </c>
      <c r="B11131" t="s">
        <v>11040</v>
      </c>
      <c r="C11131" t="s">
        <v>10220</v>
      </c>
      <c r="D11131" t="s">
        <v>11930</v>
      </c>
      <c r="E11131" t="s">
        <v>11920</v>
      </c>
      <c r="F11131" t="s">
        <v>10222</v>
      </c>
      <c r="G11131">
        <v>12</v>
      </c>
      <c r="H11131" t="s">
        <v>10199</v>
      </c>
      <c r="I11131" s="160" t="s">
        <v>3997</v>
      </c>
      <c r="J11131" t="s">
        <v>4696</v>
      </c>
      <c r="K11131" s="160" t="s">
        <v>4009</v>
      </c>
      <c r="L11131" t="s">
        <v>10062</v>
      </c>
    </row>
    <row r="11132" spans="1:12">
      <c r="A11132" s="15">
        <v>2280205324</v>
      </c>
      <c r="B11132" t="s">
        <v>11040</v>
      </c>
      <c r="C11132" t="s">
        <v>10220</v>
      </c>
      <c r="D11132" t="s">
        <v>11930</v>
      </c>
      <c r="E11132" t="s">
        <v>11921</v>
      </c>
      <c r="F11132" t="s">
        <v>10222</v>
      </c>
      <c r="G11132">
        <v>12</v>
      </c>
      <c r="H11132" t="s">
        <v>10199</v>
      </c>
      <c r="I11132" s="160" t="s">
        <v>3997</v>
      </c>
      <c r="J11132" t="s">
        <v>4696</v>
      </c>
      <c r="K11132" s="160" t="s">
        <v>4009</v>
      </c>
      <c r="L11132" t="s">
        <v>10062</v>
      </c>
    </row>
    <row r="11133" spans="1:12">
      <c r="A11133" s="15">
        <v>2280206113</v>
      </c>
      <c r="B11133" t="s">
        <v>11040</v>
      </c>
      <c r="C11133" t="s">
        <v>10220</v>
      </c>
      <c r="D11133" t="s">
        <v>11931</v>
      </c>
      <c r="E11133" t="s">
        <v>11923</v>
      </c>
      <c r="F11133" t="s">
        <v>10222</v>
      </c>
      <c r="G11133">
        <v>12</v>
      </c>
      <c r="H11133" t="s">
        <v>10199</v>
      </c>
      <c r="I11133" s="160" t="s">
        <v>3997</v>
      </c>
      <c r="J11133" t="s">
        <v>4696</v>
      </c>
      <c r="K11133" s="160" t="s">
        <v>4009</v>
      </c>
      <c r="L11133" t="s">
        <v>10062</v>
      </c>
    </row>
    <row r="11134" spans="1:12">
      <c r="A11134" s="15">
        <v>2280206114</v>
      </c>
      <c r="B11134" t="s">
        <v>11040</v>
      </c>
      <c r="C11134" t="s">
        <v>10220</v>
      </c>
      <c r="D11134" t="s">
        <v>11931</v>
      </c>
      <c r="E11134" t="s">
        <v>11924</v>
      </c>
      <c r="F11134" t="s">
        <v>10222</v>
      </c>
      <c r="G11134">
        <v>12</v>
      </c>
      <c r="H11134" t="s">
        <v>10199</v>
      </c>
      <c r="I11134" s="160" t="s">
        <v>3997</v>
      </c>
      <c r="J11134" t="s">
        <v>4696</v>
      </c>
      <c r="K11134" s="160" t="s">
        <v>4009</v>
      </c>
      <c r="L11134" t="s">
        <v>10062</v>
      </c>
    </row>
    <row r="11135" spans="1:12">
      <c r="A11135" s="15">
        <v>2280206123</v>
      </c>
      <c r="B11135" t="s">
        <v>11040</v>
      </c>
      <c r="C11135" t="s">
        <v>10220</v>
      </c>
      <c r="D11135" t="s">
        <v>11931</v>
      </c>
      <c r="E11135" t="s">
        <v>11918</v>
      </c>
      <c r="F11135" t="s">
        <v>10222</v>
      </c>
      <c r="G11135">
        <v>12</v>
      </c>
      <c r="H11135" t="s">
        <v>10199</v>
      </c>
      <c r="I11135" s="160" t="s">
        <v>3997</v>
      </c>
      <c r="J11135" t="s">
        <v>4696</v>
      </c>
      <c r="K11135" s="160" t="s">
        <v>4009</v>
      </c>
      <c r="L11135" t="s">
        <v>10062</v>
      </c>
    </row>
    <row r="11136" spans="1:12">
      <c r="A11136" s="15">
        <v>2280206124</v>
      </c>
      <c r="B11136" t="s">
        <v>11040</v>
      </c>
      <c r="C11136" t="s">
        <v>10220</v>
      </c>
      <c r="D11136" t="s">
        <v>11931</v>
      </c>
      <c r="E11136" t="s">
        <v>11919</v>
      </c>
      <c r="F11136" t="s">
        <v>10222</v>
      </c>
      <c r="G11136">
        <v>12</v>
      </c>
      <c r="H11136" t="s">
        <v>10199</v>
      </c>
      <c r="I11136" s="160" t="s">
        <v>3997</v>
      </c>
      <c r="J11136" t="s">
        <v>4696</v>
      </c>
      <c r="K11136" s="160" t="s">
        <v>4009</v>
      </c>
      <c r="L11136" t="s">
        <v>10062</v>
      </c>
    </row>
    <row r="11137" spans="1:12">
      <c r="A11137" s="15">
        <v>2280206313</v>
      </c>
      <c r="B11137" t="s">
        <v>11040</v>
      </c>
      <c r="C11137" t="s">
        <v>10220</v>
      </c>
      <c r="D11137" t="s">
        <v>11931</v>
      </c>
      <c r="E11137" t="s">
        <v>11925</v>
      </c>
      <c r="F11137" t="s">
        <v>10222</v>
      </c>
      <c r="G11137">
        <v>12</v>
      </c>
      <c r="H11137" t="s">
        <v>10199</v>
      </c>
      <c r="I11137" s="160" t="s">
        <v>3997</v>
      </c>
      <c r="J11137" t="s">
        <v>4696</v>
      </c>
      <c r="K11137" s="160" t="s">
        <v>4009</v>
      </c>
      <c r="L11137" t="s">
        <v>10062</v>
      </c>
    </row>
    <row r="11138" spans="1:12">
      <c r="A11138" s="15">
        <v>2280206314</v>
      </c>
      <c r="B11138" t="s">
        <v>11040</v>
      </c>
      <c r="C11138" t="s">
        <v>10220</v>
      </c>
      <c r="D11138" t="s">
        <v>11931</v>
      </c>
      <c r="E11138" t="s">
        <v>11926</v>
      </c>
      <c r="F11138" t="s">
        <v>10222</v>
      </c>
      <c r="G11138">
        <v>12</v>
      </c>
      <c r="H11138" t="s">
        <v>10199</v>
      </c>
      <c r="I11138" s="160" t="s">
        <v>3997</v>
      </c>
      <c r="J11138" t="s">
        <v>4696</v>
      </c>
      <c r="K11138" s="160" t="s">
        <v>4009</v>
      </c>
      <c r="L11138" t="s">
        <v>10062</v>
      </c>
    </row>
    <row r="11139" spans="1:12">
      <c r="A11139" s="15">
        <v>2280206323</v>
      </c>
      <c r="B11139" t="s">
        <v>11040</v>
      </c>
      <c r="C11139" t="s">
        <v>10220</v>
      </c>
      <c r="D11139" t="s">
        <v>11931</v>
      </c>
      <c r="E11139" t="s">
        <v>11920</v>
      </c>
      <c r="F11139" t="s">
        <v>10222</v>
      </c>
      <c r="G11139">
        <v>12</v>
      </c>
      <c r="H11139" t="s">
        <v>10199</v>
      </c>
      <c r="I11139" s="160" t="s">
        <v>3997</v>
      </c>
      <c r="J11139" t="s">
        <v>4696</v>
      </c>
      <c r="K11139" s="160" t="s">
        <v>4009</v>
      </c>
      <c r="L11139" t="s">
        <v>10062</v>
      </c>
    </row>
    <row r="11140" spans="1:12">
      <c r="A11140" s="15">
        <v>2280206324</v>
      </c>
      <c r="B11140" t="s">
        <v>11040</v>
      </c>
      <c r="C11140" t="s">
        <v>10220</v>
      </c>
      <c r="D11140" t="s">
        <v>11931</v>
      </c>
      <c r="E11140" t="s">
        <v>11921</v>
      </c>
      <c r="F11140" t="s">
        <v>10222</v>
      </c>
      <c r="G11140">
        <v>12</v>
      </c>
      <c r="H11140" t="s">
        <v>10199</v>
      </c>
      <c r="I11140" s="160" t="s">
        <v>3997</v>
      </c>
      <c r="J11140" t="s">
        <v>4696</v>
      </c>
      <c r="K11140" s="160" t="s">
        <v>4009</v>
      </c>
      <c r="L11140" t="s">
        <v>10062</v>
      </c>
    </row>
    <row r="11141" spans="1:12">
      <c r="A11141" s="15">
        <v>2280207113</v>
      </c>
      <c r="B11141" t="s">
        <v>11040</v>
      </c>
      <c r="C11141" t="s">
        <v>10220</v>
      </c>
      <c r="D11141" t="s">
        <v>11932</v>
      </c>
      <c r="E11141" t="s">
        <v>11923</v>
      </c>
      <c r="F11141" t="s">
        <v>10222</v>
      </c>
      <c r="G11141">
        <v>12</v>
      </c>
      <c r="H11141" t="s">
        <v>10199</v>
      </c>
      <c r="I11141" s="160" t="s">
        <v>3997</v>
      </c>
      <c r="J11141" t="s">
        <v>4696</v>
      </c>
      <c r="K11141" s="160" t="s">
        <v>4009</v>
      </c>
      <c r="L11141" t="s">
        <v>10062</v>
      </c>
    </row>
    <row r="11142" spans="1:12">
      <c r="A11142" s="15">
        <v>2280207114</v>
      </c>
      <c r="B11142" t="s">
        <v>11040</v>
      </c>
      <c r="C11142" t="s">
        <v>10220</v>
      </c>
      <c r="D11142" t="s">
        <v>11932</v>
      </c>
      <c r="E11142" t="s">
        <v>11924</v>
      </c>
      <c r="F11142" t="s">
        <v>10222</v>
      </c>
      <c r="G11142">
        <v>12</v>
      </c>
      <c r="H11142" t="s">
        <v>10199</v>
      </c>
      <c r="I11142" s="160" t="s">
        <v>3997</v>
      </c>
      <c r="J11142" t="s">
        <v>4696</v>
      </c>
      <c r="K11142" s="160" t="s">
        <v>4009</v>
      </c>
      <c r="L11142" t="s">
        <v>10062</v>
      </c>
    </row>
    <row r="11143" spans="1:12">
      <c r="A11143" s="15">
        <v>2280207123</v>
      </c>
      <c r="B11143" t="s">
        <v>11040</v>
      </c>
      <c r="C11143" t="s">
        <v>10220</v>
      </c>
      <c r="D11143" t="s">
        <v>11932</v>
      </c>
      <c r="E11143" t="s">
        <v>11918</v>
      </c>
      <c r="F11143" t="s">
        <v>10222</v>
      </c>
      <c r="G11143">
        <v>12</v>
      </c>
      <c r="H11143" t="s">
        <v>10199</v>
      </c>
      <c r="I11143" s="160" t="s">
        <v>3997</v>
      </c>
      <c r="J11143" t="s">
        <v>4696</v>
      </c>
      <c r="K11143" s="160" t="s">
        <v>4009</v>
      </c>
      <c r="L11143" t="s">
        <v>10062</v>
      </c>
    </row>
    <row r="11144" spans="1:12">
      <c r="A11144" s="15">
        <v>2280207124</v>
      </c>
      <c r="B11144" t="s">
        <v>11040</v>
      </c>
      <c r="C11144" t="s">
        <v>10220</v>
      </c>
      <c r="D11144" t="s">
        <v>11932</v>
      </c>
      <c r="E11144" t="s">
        <v>11919</v>
      </c>
      <c r="F11144" t="s">
        <v>10222</v>
      </c>
      <c r="G11144">
        <v>12</v>
      </c>
      <c r="H11144" t="s">
        <v>10199</v>
      </c>
      <c r="I11144" s="160" t="s">
        <v>3997</v>
      </c>
      <c r="J11144" t="s">
        <v>4696</v>
      </c>
      <c r="K11144" s="160" t="s">
        <v>4009</v>
      </c>
      <c r="L11144" t="s">
        <v>10062</v>
      </c>
    </row>
    <row r="11145" spans="1:12">
      <c r="A11145" s="15">
        <v>2280207313</v>
      </c>
      <c r="B11145" t="s">
        <v>11040</v>
      </c>
      <c r="C11145" t="s">
        <v>10220</v>
      </c>
      <c r="D11145" t="s">
        <v>11932</v>
      </c>
      <c r="E11145" t="s">
        <v>11925</v>
      </c>
      <c r="F11145" t="s">
        <v>10222</v>
      </c>
      <c r="G11145">
        <v>12</v>
      </c>
      <c r="H11145" t="s">
        <v>10199</v>
      </c>
      <c r="I11145" s="160" t="s">
        <v>3997</v>
      </c>
      <c r="J11145" t="s">
        <v>4696</v>
      </c>
      <c r="K11145" s="160" t="s">
        <v>4009</v>
      </c>
      <c r="L11145" t="s">
        <v>10062</v>
      </c>
    </row>
    <row r="11146" spans="1:12">
      <c r="A11146" s="15">
        <v>2280207314</v>
      </c>
      <c r="B11146" t="s">
        <v>11040</v>
      </c>
      <c r="C11146" t="s">
        <v>10220</v>
      </c>
      <c r="D11146" t="s">
        <v>11932</v>
      </c>
      <c r="E11146" t="s">
        <v>11926</v>
      </c>
      <c r="F11146" t="s">
        <v>10222</v>
      </c>
      <c r="G11146">
        <v>12</v>
      </c>
      <c r="H11146" t="s">
        <v>10199</v>
      </c>
      <c r="I11146" s="160" t="s">
        <v>3997</v>
      </c>
      <c r="J11146" t="s">
        <v>4696</v>
      </c>
      <c r="K11146" s="160" t="s">
        <v>4009</v>
      </c>
      <c r="L11146" t="s">
        <v>10062</v>
      </c>
    </row>
    <row r="11147" spans="1:12">
      <c r="A11147" s="15">
        <v>2280207323</v>
      </c>
      <c r="B11147" t="s">
        <v>11040</v>
      </c>
      <c r="C11147" t="s">
        <v>10220</v>
      </c>
      <c r="D11147" t="s">
        <v>11932</v>
      </c>
      <c r="E11147" t="s">
        <v>11920</v>
      </c>
      <c r="F11147" t="s">
        <v>10222</v>
      </c>
      <c r="G11147">
        <v>12</v>
      </c>
      <c r="H11147" t="s">
        <v>10199</v>
      </c>
      <c r="I11147" s="160" t="s">
        <v>3997</v>
      </c>
      <c r="J11147" t="s">
        <v>4696</v>
      </c>
      <c r="K11147" s="160" t="s">
        <v>4009</v>
      </c>
      <c r="L11147" t="s">
        <v>10062</v>
      </c>
    </row>
    <row r="11148" spans="1:12">
      <c r="A11148" s="15">
        <v>2280207324</v>
      </c>
      <c r="B11148" t="s">
        <v>11040</v>
      </c>
      <c r="C11148" t="s">
        <v>10220</v>
      </c>
      <c r="D11148" t="s">
        <v>11932</v>
      </c>
      <c r="E11148" t="s">
        <v>11921</v>
      </c>
      <c r="F11148" t="s">
        <v>10222</v>
      </c>
      <c r="G11148">
        <v>12</v>
      </c>
      <c r="H11148" t="s">
        <v>10199</v>
      </c>
      <c r="I11148" s="160" t="s">
        <v>3997</v>
      </c>
      <c r="J11148" t="s">
        <v>4696</v>
      </c>
      <c r="K11148" s="160" t="s">
        <v>4009</v>
      </c>
      <c r="L11148" t="s">
        <v>10062</v>
      </c>
    </row>
    <row r="11149" spans="1:12">
      <c r="A11149" s="15">
        <v>2280208113</v>
      </c>
      <c r="B11149" t="s">
        <v>11040</v>
      </c>
      <c r="C11149" t="s">
        <v>10220</v>
      </c>
      <c r="D11149" t="s">
        <v>11933</v>
      </c>
      <c r="E11149" t="s">
        <v>11923</v>
      </c>
      <c r="F11149" t="s">
        <v>10222</v>
      </c>
      <c r="G11149">
        <v>12</v>
      </c>
      <c r="H11149" t="s">
        <v>10199</v>
      </c>
      <c r="I11149" s="160" t="s">
        <v>3997</v>
      </c>
      <c r="J11149" t="s">
        <v>4696</v>
      </c>
      <c r="K11149" s="160" t="s">
        <v>4009</v>
      </c>
      <c r="L11149" t="s">
        <v>10062</v>
      </c>
    </row>
    <row r="11150" spans="1:12">
      <c r="A11150" s="15">
        <v>2280208114</v>
      </c>
      <c r="B11150" t="s">
        <v>11040</v>
      </c>
      <c r="C11150" t="s">
        <v>10220</v>
      </c>
      <c r="D11150" t="s">
        <v>11933</v>
      </c>
      <c r="E11150" t="s">
        <v>11924</v>
      </c>
      <c r="F11150" t="s">
        <v>10222</v>
      </c>
      <c r="G11150">
        <v>12</v>
      </c>
      <c r="H11150" t="s">
        <v>10199</v>
      </c>
      <c r="I11150" s="160" t="s">
        <v>3997</v>
      </c>
      <c r="J11150" t="s">
        <v>4696</v>
      </c>
      <c r="K11150" s="160" t="s">
        <v>4009</v>
      </c>
      <c r="L11150" t="s">
        <v>10062</v>
      </c>
    </row>
    <row r="11151" spans="1:12">
      <c r="A11151" s="15">
        <v>2280208123</v>
      </c>
      <c r="B11151" t="s">
        <v>11040</v>
      </c>
      <c r="C11151" t="s">
        <v>10220</v>
      </c>
      <c r="D11151" t="s">
        <v>11933</v>
      </c>
      <c r="E11151" t="s">
        <v>11918</v>
      </c>
      <c r="F11151" t="s">
        <v>10222</v>
      </c>
      <c r="G11151">
        <v>12</v>
      </c>
      <c r="H11151" t="s">
        <v>10199</v>
      </c>
      <c r="I11151" s="160" t="s">
        <v>3997</v>
      </c>
      <c r="J11151" t="s">
        <v>4696</v>
      </c>
      <c r="K11151" s="160" t="s">
        <v>4009</v>
      </c>
      <c r="L11151" t="s">
        <v>10062</v>
      </c>
    </row>
    <row r="11152" spans="1:12">
      <c r="A11152" s="15">
        <v>2280208124</v>
      </c>
      <c r="B11152" t="s">
        <v>11040</v>
      </c>
      <c r="C11152" t="s">
        <v>10220</v>
      </c>
      <c r="D11152" t="s">
        <v>11933</v>
      </c>
      <c r="E11152" t="s">
        <v>11919</v>
      </c>
      <c r="F11152" t="s">
        <v>10222</v>
      </c>
      <c r="G11152">
        <v>12</v>
      </c>
      <c r="H11152" t="s">
        <v>10199</v>
      </c>
      <c r="I11152" s="160" t="s">
        <v>3997</v>
      </c>
      <c r="J11152" t="s">
        <v>4696</v>
      </c>
      <c r="K11152" s="160" t="s">
        <v>4009</v>
      </c>
      <c r="L11152" t="s">
        <v>10062</v>
      </c>
    </row>
    <row r="11153" spans="1:12">
      <c r="A11153" s="15">
        <v>2280209113</v>
      </c>
      <c r="B11153" t="s">
        <v>11040</v>
      </c>
      <c r="C11153" t="s">
        <v>10220</v>
      </c>
      <c r="D11153" t="s">
        <v>11934</v>
      </c>
      <c r="E11153" t="s">
        <v>11923</v>
      </c>
      <c r="F11153" t="s">
        <v>10222</v>
      </c>
      <c r="G11153">
        <v>12</v>
      </c>
      <c r="H11153" t="s">
        <v>10199</v>
      </c>
      <c r="I11153" s="160" t="s">
        <v>3997</v>
      </c>
      <c r="J11153" t="s">
        <v>4696</v>
      </c>
      <c r="K11153" s="160" t="s">
        <v>4009</v>
      </c>
      <c r="L11153" t="s">
        <v>10062</v>
      </c>
    </row>
    <row r="11154" spans="1:12">
      <c r="A11154" s="15">
        <v>2280209114</v>
      </c>
      <c r="B11154" t="s">
        <v>11040</v>
      </c>
      <c r="C11154" t="s">
        <v>10220</v>
      </c>
      <c r="D11154" t="s">
        <v>11934</v>
      </c>
      <c r="E11154" t="s">
        <v>11924</v>
      </c>
      <c r="F11154" t="s">
        <v>10222</v>
      </c>
      <c r="G11154">
        <v>12</v>
      </c>
      <c r="H11154" t="s">
        <v>10199</v>
      </c>
      <c r="I11154" s="160" t="s">
        <v>3997</v>
      </c>
      <c r="J11154" t="s">
        <v>4696</v>
      </c>
      <c r="K11154" s="160" t="s">
        <v>4009</v>
      </c>
      <c r="L11154" t="s">
        <v>10062</v>
      </c>
    </row>
    <row r="11155" spans="1:12">
      <c r="A11155" s="15">
        <v>2280209123</v>
      </c>
      <c r="B11155" t="s">
        <v>11040</v>
      </c>
      <c r="C11155" t="s">
        <v>10220</v>
      </c>
      <c r="D11155" t="s">
        <v>11934</v>
      </c>
      <c r="E11155" t="s">
        <v>11918</v>
      </c>
      <c r="F11155" t="s">
        <v>10222</v>
      </c>
      <c r="G11155">
        <v>12</v>
      </c>
      <c r="H11155" t="s">
        <v>10199</v>
      </c>
      <c r="I11155" s="160" t="s">
        <v>3997</v>
      </c>
      <c r="J11155" t="s">
        <v>4696</v>
      </c>
      <c r="K11155" s="160" t="s">
        <v>4009</v>
      </c>
      <c r="L11155" t="s">
        <v>10062</v>
      </c>
    </row>
    <row r="11156" spans="1:12">
      <c r="A11156" s="15">
        <v>2280209124</v>
      </c>
      <c r="B11156" t="s">
        <v>11040</v>
      </c>
      <c r="C11156" t="s">
        <v>10220</v>
      </c>
      <c r="D11156" t="s">
        <v>11934</v>
      </c>
      <c r="E11156" t="s">
        <v>11919</v>
      </c>
      <c r="F11156" t="s">
        <v>10222</v>
      </c>
      <c r="G11156">
        <v>12</v>
      </c>
      <c r="H11156" t="s">
        <v>10199</v>
      </c>
      <c r="I11156" s="160" t="s">
        <v>3997</v>
      </c>
      <c r="J11156" t="s">
        <v>4696</v>
      </c>
      <c r="K11156" s="160" t="s">
        <v>4009</v>
      </c>
      <c r="L11156" t="s">
        <v>10062</v>
      </c>
    </row>
    <row r="11157" spans="1:12">
      <c r="A11157" s="15">
        <v>2280209313</v>
      </c>
      <c r="B11157" t="s">
        <v>11040</v>
      </c>
      <c r="C11157" t="s">
        <v>10220</v>
      </c>
      <c r="D11157" t="s">
        <v>11934</v>
      </c>
      <c r="E11157" t="s">
        <v>11925</v>
      </c>
      <c r="F11157" t="s">
        <v>10222</v>
      </c>
      <c r="G11157">
        <v>12</v>
      </c>
      <c r="H11157" t="s">
        <v>10199</v>
      </c>
      <c r="I11157" s="160" t="s">
        <v>3997</v>
      </c>
      <c r="J11157" t="s">
        <v>4696</v>
      </c>
      <c r="K11157" s="160" t="s">
        <v>4009</v>
      </c>
      <c r="L11157" t="s">
        <v>10062</v>
      </c>
    </row>
    <row r="11158" spans="1:12">
      <c r="A11158" s="15">
        <v>2280209314</v>
      </c>
      <c r="B11158" t="s">
        <v>11040</v>
      </c>
      <c r="C11158" t="s">
        <v>10220</v>
      </c>
      <c r="D11158" t="s">
        <v>11934</v>
      </c>
      <c r="E11158" t="s">
        <v>11926</v>
      </c>
      <c r="F11158" t="s">
        <v>10222</v>
      </c>
      <c r="G11158">
        <v>12</v>
      </c>
      <c r="H11158" t="s">
        <v>10199</v>
      </c>
      <c r="I11158" s="160" t="s">
        <v>3997</v>
      </c>
      <c r="J11158" t="s">
        <v>4696</v>
      </c>
      <c r="K11158" s="160" t="s">
        <v>4009</v>
      </c>
      <c r="L11158" t="s">
        <v>10062</v>
      </c>
    </row>
    <row r="11159" spans="1:12">
      <c r="A11159" s="15">
        <v>2280209323</v>
      </c>
      <c r="B11159" t="s">
        <v>11040</v>
      </c>
      <c r="C11159" t="s">
        <v>10220</v>
      </c>
      <c r="D11159" t="s">
        <v>11934</v>
      </c>
      <c r="E11159" t="s">
        <v>11920</v>
      </c>
      <c r="F11159" t="s">
        <v>10222</v>
      </c>
      <c r="G11159">
        <v>12</v>
      </c>
      <c r="H11159" t="s">
        <v>10199</v>
      </c>
      <c r="I11159" s="160" t="s">
        <v>3997</v>
      </c>
      <c r="J11159" t="s">
        <v>4696</v>
      </c>
      <c r="K11159" s="160" t="s">
        <v>4009</v>
      </c>
      <c r="L11159" t="s">
        <v>10062</v>
      </c>
    </row>
    <row r="11160" spans="1:12">
      <c r="A11160" s="15">
        <v>2280209324</v>
      </c>
      <c r="B11160" t="s">
        <v>11040</v>
      </c>
      <c r="C11160" t="s">
        <v>10220</v>
      </c>
      <c r="D11160" t="s">
        <v>11934</v>
      </c>
      <c r="E11160" t="s">
        <v>11921</v>
      </c>
      <c r="F11160" t="s">
        <v>10222</v>
      </c>
      <c r="G11160">
        <v>12</v>
      </c>
      <c r="H11160" t="s">
        <v>10199</v>
      </c>
      <c r="I11160" s="160" t="s">
        <v>3997</v>
      </c>
      <c r="J11160" t="s">
        <v>4696</v>
      </c>
      <c r="K11160" s="160" t="s">
        <v>4009</v>
      </c>
      <c r="L11160" t="s">
        <v>10062</v>
      </c>
    </row>
    <row r="11161" spans="1:12">
      <c r="A11161" s="15">
        <v>2280210113</v>
      </c>
      <c r="B11161" t="s">
        <v>11040</v>
      </c>
      <c r="C11161" t="s">
        <v>10220</v>
      </c>
      <c r="D11161" t="s">
        <v>11935</v>
      </c>
      <c r="E11161" t="s">
        <v>11923</v>
      </c>
      <c r="F11161" t="s">
        <v>10222</v>
      </c>
      <c r="G11161">
        <v>12</v>
      </c>
      <c r="H11161" t="s">
        <v>10199</v>
      </c>
      <c r="I11161" s="160" t="s">
        <v>3997</v>
      </c>
      <c r="J11161" t="s">
        <v>4696</v>
      </c>
      <c r="K11161" s="160" t="s">
        <v>4009</v>
      </c>
      <c r="L11161" t="s">
        <v>10062</v>
      </c>
    </row>
    <row r="11162" spans="1:12">
      <c r="A11162" s="15">
        <v>2280210114</v>
      </c>
      <c r="B11162" t="s">
        <v>11040</v>
      </c>
      <c r="C11162" t="s">
        <v>10220</v>
      </c>
      <c r="D11162" t="s">
        <v>11935</v>
      </c>
      <c r="E11162" t="s">
        <v>11924</v>
      </c>
      <c r="F11162" t="s">
        <v>10222</v>
      </c>
      <c r="G11162">
        <v>12</v>
      </c>
      <c r="H11162" t="s">
        <v>10199</v>
      </c>
      <c r="I11162" s="160" t="s">
        <v>3997</v>
      </c>
      <c r="J11162" t="s">
        <v>4696</v>
      </c>
      <c r="K11162" s="160" t="s">
        <v>4009</v>
      </c>
      <c r="L11162" t="s">
        <v>10062</v>
      </c>
    </row>
    <row r="11163" spans="1:12">
      <c r="A11163" s="15">
        <v>2280210123</v>
      </c>
      <c r="B11163" t="s">
        <v>11040</v>
      </c>
      <c r="C11163" t="s">
        <v>10220</v>
      </c>
      <c r="D11163" t="s">
        <v>11935</v>
      </c>
      <c r="E11163" t="s">
        <v>11918</v>
      </c>
      <c r="F11163" t="s">
        <v>10222</v>
      </c>
      <c r="G11163">
        <v>12</v>
      </c>
      <c r="H11163" t="s">
        <v>10199</v>
      </c>
      <c r="I11163" s="160" t="s">
        <v>3997</v>
      </c>
      <c r="J11163" t="s">
        <v>4696</v>
      </c>
      <c r="K11163" s="160" t="s">
        <v>4009</v>
      </c>
      <c r="L11163" t="s">
        <v>10062</v>
      </c>
    </row>
    <row r="11164" spans="1:12">
      <c r="A11164" s="15">
        <v>2280210124</v>
      </c>
      <c r="B11164" t="s">
        <v>11040</v>
      </c>
      <c r="C11164" t="s">
        <v>10220</v>
      </c>
      <c r="D11164" t="s">
        <v>11935</v>
      </c>
      <c r="E11164" t="s">
        <v>11919</v>
      </c>
      <c r="F11164" t="s">
        <v>10222</v>
      </c>
      <c r="G11164">
        <v>12</v>
      </c>
      <c r="H11164" t="s">
        <v>10199</v>
      </c>
      <c r="I11164" s="160" t="s">
        <v>3997</v>
      </c>
      <c r="J11164" t="s">
        <v>4696</v>
      </c>
      <c r="K11164" s="160" t="s">
        <v>4009</v>
      </c>
      <c r="L11164" t="s">
        <v>10062</v>
      </c>
    </row>
    <row r="11165" spans="1:12">
      <c r="A11165" s="15">
        <v>2280210313</v>
      </c>
      <c r="B11165" t="s">
        <v>11040</v>
      </c>
      <c r="C11165" t="s">
        <v>10220</v>
      </c>
      <c r="D11165" t="s">
        <v>11935</v>
      </c>
      <c r="E11165" t="s">
        <v>11925</v>
      </c>
      <c r="F11165" t="s">
        <v>10222</v>
      </c>
      <c r="G11165">
        <v>12</v>
      </c>
      <c r="H11165" t="s">
        <v>10199</v>
      </c>
      <c r="I11165" s="160" t="s">
        <v>3997</v>
      </c>
      <c r="J11165" t="s">
        <v>4696</v>
      </c>
      <c r="K11165" s="160" t="s">
        <v>4009</v>
      </c>
      <c r="L11165" t="s">
        <v>10062</v>
      </c>
    </row>
    <row r="11166" spans="1:12">
      <c r="A11166" s="15">
        <v>2280210314</v>
      </c>
      <c r="B11166" t="s">
        <v>11040</v>
      </c>
      <c r="C11166" t="s">
        <v>10220</v>
      </c>
      <c r="D11166" t="s">
        <v>11935</v>
      </c>
      <c r="E11166" t="s">
        <v>11926</v>
      </c>
      <c r="F11166" t="s">
        <v>10222</v>
      </c>
      <c r="G11166">
        <v>12</v>
      </c>
      <c r="H11166" t="s">
        <v>10199</v>
      </c>
      <c r="I11166" s="160" t="s">
        <v>3997</v>
      </c>
      <c r="J11166" t="s">
        <v>4696</v>
      </c>
      <c r="K11166" s="160" t="s">
        <v>4009</v>
      </c>
      <c r="L11166" t="s">
        <v>10062</v>
      </c>
    </row>
    <row r="11167" spans="1:12">
      <c r="A11167" s="15">
        <v>2280210323</v>
      </c>
      <c r="B11167" t="s">
        <v>11040</v>
      </c>
      <c r="C11167" t="s">
        <v>10220</v>
      </c>
      <c r="D11167" t="s">
        <v>11935</v>
      </c>
      <c r="E11167" t="s">
        <v>11920</v>
      </c>
      <c r="F11167" t="s">
        <v>10222</v>
      </c>
      <c r="G11167">
        <v>12</v>
      </c>
      <c r="H11167" t="s">
        <v>10199</v>
      </c>
      <c r="I11167" s="160" t="s">
        <v>3997</v>
      </c>
      <c r="J11167" t="s">
        <v>4696</v>
      </c>
      <c r="K11167" s="160" t="s">
        <v>4009</v>
      </c>
      <c r="L11167" t="s">
        <v>10062</v>
      </c>
    </row>
    <row r="11168" spans="1:12">
      <c r="A11168" s="15">
        <v>2280210324</v>
      </c>
      <c r="B11168" t="s">
        <v>11040</v>
      </c>
      <c r="C11168" t="s">
        <v>10220</v>
      </c>
      <c r="D11168" t="s">
        <v>11935</v>
      </c>
      <c r="E11168" t="s">
        <v>11921</v>
      </c>
      <c r="F11168" t="s">
        <v>10222</v>
      </c>
      <c r="G11168">
        <v>12</v>
      </c>
      <c r="H11168" t="s">
        <v>10199</v>
      </c>
      <c r="I11168" s="160" t="s">
        <v>3997</v>
      </c>
      <c r="J11168" t="s">
        <v>4696</v>
      </c>
      <c r="K11168" s="160" t="s">
        <v>4009</v>
      </c>
      <c r="L11168" t="s">
        <v>10062</v>
      </c>
    </row>
    <row r="11169" spans="1:12">
      <c r="A11169" s="15">
        <v>2280211113</v>
      </c>
      <c r="B11169" t="s">
        <v>11040</v>
      </c>
      <c r="C11169" t="s">
        <v>10220</v>
      </c>
      <c r="D11169" t="s">
        <v>11936</v>
      </c>
      <c r="E11169" t="s">
        <v>11923</v>
      </c>
      <c r="F11169" t="s">
        <v>10222</v>
      </c>
      <c r="G11169">
        <v>12</v>
      </c>
      <c r="H11169" t="s">
        <v>10199</v>
      </c>
      <c r="I11169" s="160" t="s">
        <v>3997</v>
      </c>
      <c r="J11169" t="s">
        <v>4696</v>
      </c>
      <c r="K11169" s="160" t="s">
        <v>4009</v>
      </c>
      <c r="L11169" t="s">
        <v>10062</v>
      </c>
    </row>
    <row r="11170" spans="1:12">
      <c r="A11170" s="15">
        <v>2280211114</v>
      </c>
      <c r="B11170" t="s">
        <v>11040</v>
      </c>
      <c r="C11170" t="s">
        <v>10220</v>
      </c>
      <c r="D11170" t="s">
        <v>11936</v>
      </c>
      <c r="E11170" t="s">
        <v>11924</v>
      </c>
      <c r="F11170" t="s">
        <v>10222</v>
      </c>
      <c r="G11170">
        <v>12</v>
      </c>
      <c r="H11170" t="s">
        <v>10199</v>
      </c>
      <c r="I11170" s="160" t="s">
        <v>3997</v>
      </c>
      <c r="J11170" t="s">
        <v>4696</v>
      </c>
      <c r="K11170" s="160" t="s">
        <v>4009</v>
      </c>
      <c r="L11170" t="s">
        <v>10062</v>
      </c>
    </row>
    <row r="11171" spans="1:12">
      <c r="A11171" s="15">
        <v>2280211123</v>
      </c>
      <c r="B11171" t="s">
        <v>11040</v>
      </c>
      <c r="C11171" t="s">
        <v>10220</v>
      </c>
      <c r="D11171" t="s">
        <v>11936</v>
      </c>
      <c r="E11171" t="s">
        <v>11918</v>
      </c>
      <c r="F11171" t="s">
        <v>10222</v>
      </c>
      <c r="G11171">
        <v>12</v>
      </c>
      <c r="H11171" t="s">
        <v>10199</v>
      </c>
      <c r="I11171" s="160" t="s">
        <v>3997</v>
      </c>
      <c r="J11171" t="s">
        <v>4696</v>
      </c>
      <c r="K11171" s="160" t="s">
        <v>4009</v>
      </c>
      <c r="L11171" t="s">
        <v>10062</v>
      </c>
    </row>
    <row r="11172" spans="1:12">
      <c r="A11172" s="15">
        <v>2280211124</v>
      </c>
      <c r="B11172" t="s">
        <v>11040</v>
      </c>
      <c r="C11172" t="s">
        <v>10220</v>
      </c>
      <c r="D11172" t="s">
        <v>11936</v>
      </c>
      <c r="E11172" t="s">
        <v>11919</v>
      </c>
      <c r="F11172" t="s">
        <v>10222</v>
      </c>
      <c r="G11172">
        <v>12</v>
      </c>
      <c r="H11172" t="s">
        <v>10199</v>
      </c>
      <c r="I11172" s="160" t="s">
        <v>3997</v>
      </c>
      <c r="J11172" t="s">
        <v>4696</v>
      </c>
      <c r="K11172" s="160" t="s">
        <v>4009</v>
      </c>
      <c r="L11172" t="s">
        <v>10062</v>
      </c>
    </row>
    <row r="11173" spans="1:12">
      <c r="A11173" s="15">
        <v>2280211313</v>
      </c>
      <c r="B11173" t="s">
        <v>11040</v>
      </c>
      <c r="C11173" t="s">
        <v>10220</v>
      </c>
      <c r="D11173" t="s">
        <v>11936</v>
      </c>
      <c r="E11173" t="s">
        <v>11925</v>
      </c>
      <c r="F11173" t="s">
        <v>10222</v>
      </c>
      <c r="G11173">
        <v>12</v>
      </c>
      <c r="H11173" t="s">
        <v>10199</v>
      </c>
      <c r="I11173" s="160" t="s">
        <v>3997</v>
      </c>
      <c r="J11173" t="s">
        <v>4696</v>
      </c>
      <c r="K11173" s="160" t="s">
        <v>4009</v>
      </c>
      <c r="L11173" t="s">
        <v>10062</v>
      </c>
    </row>
    <row r="11174" spans="1:12">
      <c r="A11174" s="15">
        <v>2280211314</v>
      </c>
      <c r="B11174" t="s">
        <v>11040</v>
      </c>
      <c r="C11174" t="s">
        <v>10220</v>
      </c>
      <c r="D11174" t="s">
        <v>11936</v>
      </c>
      <c r="E11174" t="s">
        <v>11926</v>
      </c>
      <c r="F11174" t="s">
        <v>10222</v>
      </c>
      <c r="G11174">
        <v>12</v>
      </c>
      <c r="H11174" t="s">
        <v>10199</v>
      </c>
      <c r="I11174" s="160" t="s">
        <v>3997</v>
      </c>
      <c r="J11174" t="s">
        <v>4696</v>
      </c>
      <c r="K11174" s="160" t="s">
        <v>4009</v>
      </c>
      <c r="L11174" t="s">
        <v>10062</v>
      </c>
    </row>
    <row r="11175" spans="1:12">
      <c r="A11175" s="15">
        <v>2280211323</v>
      </c>
      <c r="B11175" t="s">
        <v>11040</v>
      </c>
      <c r="C11175" t="s">
        <v>10220</v>
      </c>
      <c r="D11175" t="s">
        <v>11936</v>
      </c>
      <c r="E11175" t="s">
        <v>11920</v>
      </c>
      <c r="F11175" t="s">
        <v>10222</v>
      </c>
      <c r="G11175">
        <v>12</v>
      </c>
      <c r="H11175" t="s">
        <v>10199</v>
      </c>
      <c r="I11175" s="160" t="s">
        <v>3997</v>
      </c>
      <c r="J11175" t="s">
        <v>4696</v>
      </c>
      <c r="K11175" s="160" t="s">
        <v>4009</v>
      </c>
      <c r="L11175" t="s">
        <v>10062</v>
      </c>
    </row>
    <row r="11176" spans="1:12">
      <c r="A11176" s="15">
        <v>2280211324</v>
      </c>
      <c r="B11176" t="s">
        <v>11040</v>
      </c>
      <c r="C11176" t="s">
        <v>10220</v>
      </c>
      <c r="D11176" t="s">
        <v>11936</v>
      </c>
      <c r="E11176" t="s">
        <v>11921</v>
      </c>
      <c r="F11176" t="s">
        <v>10222</v>
      </c>
      <c r="G11176">
        <v>12</v>
      </c>
      <c r="H11176" t="s">
        <v>10199</v>
      </c>
      <c r="I11176" s="160" t="s">
        <v>3997</v>
      </c>
      <c r="J11176" t="s">
        <v>4696</v>
      </c>
      <c r="K11176" s="160" t="s">
        <v>4009</v>
      </c>
      <c r="L11176" t="s">
        <v>10062</v>
      </c>
    </row>
    <row r="11177" spans="1:12">
      <c r="A11177" s="15">
        <v>2280212113</v>
      </c>
      <c r="B11177" t="s">
        <v>11040</v>
      </c>
      <c r="C11177" t="s">
        <v>10220</v>
      </c>
      <c r="D11177" t="s">
        <v>11937</v>
      </c>
      <c r="E11177" t="s">
        <v>11923</v>
      </c>
      <c r="F11177" t="s">
        <v>10222</v>
      </c>
      <c r="G11177">
        <v>12</v>
      </c>
      <c r="H11177" t="s">
        <v>10199</v>
      </c>
      <c r="I11177" s="160" t="s">
        <v>3997</v>
      </c>
      <c r="J11177" t="s">
        <v>4696</v>
      </c>
      <c r="K11177" s="160" t="s">
        <v>4009</v>
      </c>
      <c r="L11177" t="s">
        <v>10062</v>
      </c>
    </row>
    <row r="11178" spans="1:12">
      <c r="A11178" s="15">
        <v>2280212114</v>
      </c>
      <c r="B11178" t="s">
        <v>11040</v>
      </c>
      <c r="C11178" t="s">
        <v>10220</v>
      </c>
      <c r="D11178" t="s">
        <v>11937</v>
      </c>
      <c r="E11178" t="s">
        <v>11924</v>
      </c>
      <c r="F11178" t="s">
        <v>10222</v>
      </c>
      <c r="G11178">
        <v>12</v>
      </c>
      <c r="H11178" t="s">
        <v>10199</v>
      </c>
      <c r="I11178" s="160" t="s">
        <v>3997</v>
      </c>
      <c r="J11178" t="s">
        <v>4696</v>
      </c>
      <c r="K11178" s="160" t="s">
        <v>4009</v>
      </c>
      <c r="L11178" t="s">
        <v>10062</v>
      </c>
    </row>
    <row r="11179" spans="1:12">
      <c r="A11179" s="15">
        <v>2280212123</v>
      </c>
      <c r="B11179" t="s">
        <v>11040</v>
      </c>
      <c r="C11179" t="s">
        <v>10220</v>
      </c>
      <c r="D11179" t="s">
        <v>11937</v>
      </c>
      <c r="E11179" t="s">
        <v>11918</v>
      </c>
      <c r="F11179" t="s">
        <v>10222</v>
      </c>
      <c r="G11179">
        <v>12</v>
      </c>
      <c r="H11179" t="s">
        <v>10199</v>
      </c>
      <c r="I11179" s="160" t="s">
        <v>3997</v>
      </c>
      <c r="J11179" t="s">
        <v>4696</v>
      </c>
      <c r="K11179" s="160" t="s">
        <v>4009</v>
      </c>
      <c r="L11179" t="s">
        <v>10062</v>
      </c>
    </row>
    <row r="11180" spans="1:12">
      <c r="A11180" s="15">
        <v>2280212124</v>
      </c>
      <c r="B11180" t="s">
        <v>11040</v>
      </c>
      <c r="C11180" t="s">
        <v>10220</v>
      </c>
      <c r="D11180" t="s">
        <v>11937</v>
      </c>
      <c r="E11180" t="s">
        <v>11919</v>
      </c>
      <c r="F11180" t="s">
        <v>10222</v>
      </c>
      <c r="G11180">
        <v>12</v>
      </c>
      <c r="H11180" t="s">
        <v>10199</v>
      </c>
      <c r="I11180" s="160" t="s">
        <v>3997</v>
      </c>
      <c r="J11180" t="s">
        <v>4696</v>
      </c>
      <c r="K11180" s="160" t="s">
        <v>4009</v>
      </c>
      <c r="L11180" t="s">
        <v>10062</v>
      </c>
    </row>
    <row r="11181" spans="1:12">
      <c r="A11181" s="15">
        <v>2280213113</v>
      </c>
      <c r="B11181" t="s">
        <v>11040</v>
      </c>
      <c r="C11181" t="s">
        <v>10220</v>
      </c>
      <c r="D11181" t="s">
        <v>11938</v>
      </c>
      <c r="E11181" t="s">
        <v>11923</v>
      </c>
      <c r="F11181" t="s">
        <v>10222</v>
      </c>
      <c r="G11181">
        <v>12</v>
      </c>
      <c r="H11181" t="s">
        <v>10199</v>
      </c>
      <c r="I11181" s="160" t="s">
        <v>3997</v>
      </c>
      <c r="J11181" t="s">
        <v>4696</v>
      </c>
      <c r="K11181" s="160" t="s">
        <v>4009</v>
      </c>
      <c r="L11181" t="s">
        <v>10062</v>
      </c>
    </row>
    <row r="11182" spans="1:12">
      <c r="A11182" s="15">
        <v>2280213114</v>
      </c>
      <c r="B11182" t="s">
        <v>11040</v>
      </c>
      <c r="C11182" t="s">
        <v>10220</v>
      </c>
      <c r="D11182" t="s">
        <v>11938</v>
      </c>
      <c r="E11182" t="s">
        <v>11924</v>
      </c>
      <c r="F11182" t="s">
        <v>10222</v>
      </c>
      <c r="G11182">
        <v>12</v>
      </c>
      <c r="H11182" t="s">
        <v>10199</v>
      </c>
      <c r="I11182" s="160" t="s">
        <v>3997</v>
      </c>
      <c r="J11182" t="s">
        <v>4696</v>
      </c>
      <c r="K11182" s="160" t="s">
        <v>4009</v>
      </c>
      <c r="L11182" t="s">
        <v>10062</v>
      </c>
    </row>
    <row r="11183" spans="1:12">
      <c r="A11183" s="15">
        <v>2280213123</v>
      </c>
      <c r="B11183" t="s">
        <v>11040</v>
      </c>
      <c r="C11183" t="s">
        <v>10220</v>
      </c>
      <c r="D11183" t="s">
        <v>11938</v>
      </c>
      <c r="E11183" t="s">
        <v>11918</v>
      </c>
      <c r="F11183" t="s">
        <v>10222</v>
      </c>
      <c r="G11183">
        <v>12</v>
      </c>
      <c r="H11183" t="s">
        <v>10199</v>
      </c>
      <c r="I11183" s="160" t="s">
        <v>3997</v>
      </c>
      <c r="J11183" t="s">
        <v>4696</v>
      </c>
      <c r="K11183" s="160" t="s">
        <v>4009</v>
      </c>
      <c r="L11183" t="s">
        <v>10062</v>
      </c>
    </row>
    <row r="11184" spans="1:12">
      <c r="A11184" s="15">
        <v>2280213124</v>
      </c>
      <c r="B11184" t="s">
        <v>11040</v>
      </c>
      <c r="C11184" t="s">
        <v>10220</v>
      </c>
      <c r="D11184" t="s">
        <v>11938</v>
      </c>
      <c r="E11184" t="s">
        <v>11919</v>
      </c>
      <c r="F11184" t="s">
        <v>10222</v>
      </c>
      <c r="G11184">
        <v>12</v>
      </c>
      <c r="H11184" t="s">
        <v>10199</v>
      </c>
      <c r="I11184" s="160" t="s">
        <v>3997</v>
      </c>
      <c r="J11184" t="s">
        <v>4696</v>
      </c>
      <c r="K11184" s="160" t="s">
        <v>4009</v>
      </c>
      <c r="L11184" t="s">
        <v>10062</v>
      </c>
    </row>
    <row r="11185" spans="1:12">
      <c r="A11185" s="15">
        <v>2280213313</v>
      </c>
      <c r="B11185" t="s">
        <v>11040</v>
      </c>
      <c r="C11185" t="s">
        <v>10220</v>
      </c>
      <c r="D11185" t="s">
        <v>11938</v>
      </c>
      <c r="E11185" t="s">
        <v>11925</v>
      </c>
      <c r="F11185" t="s">
        <v>10222</v>
      </c>
      <c r="G11185">
        <v>12</v>
      </c>
      <c r="H11185" t="s">
        <v>10199</v>
      </c>
      <c r="I11185" s="160" t="s">
        <v>3997</v>
      </c>
      <c r="J11185" t="s">
        <v>4696</v>
      </c>
      <c r="K11185" s="160" t="s">
        <v>4009</v>
      </c>
      <c r="L11185" t="s">
        <v>10062</v>
      </c>
    </row>
    <row r="11186" spans="1:12">
      <c r="A11186" s="15">
        <v>2280213314</v>
      </c>
      <c r="B11186" t="s">
        <v>11040</v>
      </c>
      <c r="C11186" t="s">
        <v>10220</v>
      </c>
      <c r="D11186" t="s">
        <v>11938</v>
      </c>
      <c r="E11186" t="s">
        <v>11926</v>
      </c>
      <c r="F11186" t="s">
        <v>10222</v>
      </c>
      <c r="G11186">
        <v>12</v>
      </c>
      <c r="H11186" t="s">
        <v>10199</v>
      </c>
      <c r="I11186" s="160" t="s">
        <v>3997</v>
      </c>
      <c r="J11186" t="s">
        <v>4696</v>
      </c>
      <c r="K11186" s="160" t="s">
        <v>4009</v>
      </c>
      <c r="L11186" t="s">
        <v>10062</v>
      </c>
    </row>
    <row r="11187" spans="1:12">
      <c r="A11187" s="15">
        <v>2280213323</v>
      </c>
      <c r="B11187" t="s">
        <v>11040</v>
      </c>
      <c r="C11187" t="s">
        <v>10220</v>
      </c>
      <c r="D11187" t="s">
        <v>11938</v>
      </c>
      <c r="E11187" t="s">
        <v>11920</v>
      </c>
      <c r="F11187" t="s">
        <v>10222</v>
      </c>
      <c r="G11187">
        <v>12</v>
      </c>
      <c r="H11187" t="s">
        <v>10199</v>
      </c>
      <c r="I11187" s="160" t="s">
        <v>3997</v>
      </c>
      <c r="J11187" t="s">
        <v>4696</v>
      </c>
      <c r="K11187" s="160" t="s">
        <v>4009</v>
      </c>
      <c r="L11187" t="s">
        <v>10062</v>
      </c>
    </row>
    <row r="11188" spans="1:12">
      <c r="A11188" s="15">
        <v>2280213324</v>
      </c>
      <c r="B11188" t="s">
        <v>11040</v>
      </c>
      <c r="C11188" t="s">
        <v>10220</v>
      </c>
      <c r="D11188" t="s">
        <v>11938</v>
      </c>
      <c r="E11188" t="s">
        <v>11921</v>
      </c>
      <c r="F11188" t="s">
        <v>10222</v>
      </c>
      <c r="G11188">
        <v>12</v>
      </c>
      <c r="H11188" t="s">
        <v>10199</v>
      </c>
      <c r="I11188" s="160" t="s">
        <v>3997</v>
      </c>
      <c r="J11188" t="s">
        <v>4696</v>
      </c>
      <c r="K11188" s="160" t="s">
        <v>4009</v>
      </c>
      <c r="L11188" t="s">
        <v>10062</v>
      </c>
    </row>
    <row r="11189" spans="1:12">
      <c r="A11189" s="15">
        <v>2280214113</v>
      </c>
      <c r="B11189" t="s">
        <v>11040</v>
      </c>
      <c r="C11189" t="s">
        <v>10220</v>
      </c>
      <c r="D11189" t="s">
        <v>11939</v>
      </c>
      <c r="E11189" t="s">
        <v>11923</v>
      </c>
      <c r="F11189" t="s">
        <v>10222</v>
      </c>
      <c r="G11189">
        <v>12</v>
      </c>
      <c r="H11189" t="s">
        <v>10199</v>
      </c>
      <c r="I11189" s="160" t="s">
        <v>3997</v>
      </c>
      <c r="J11189" t="s">
        <v>4696</v>
      </c>
      <c r="K11189" s="160" t="s">
        <v>4009</v>
      </c>
      <c r="L11189" t="s">
        <v>10062</v>
      </c>
    </row>
    <row r="11190" spans="1:12">
      <c r="A11190" s="15">
        <v>2280214114</v>
      </c>
      <c r="B11190" t="s">
        <v>11040</v>
      </c>
      <c r="C11190" t="s">
        <v>10220</v>
      </c>
      <c r="D11190" t="s">
        <v>11939</v>
      </c>
      <c r="E11190" t="s">
        <v>11924</v>
      </c>
      <c r="F11190" t="s">
        <v>10222</v>
      </c>
      <c r="G11190">
        <v>12</v>
      </c>
      <c r="H11190" t="s">
        <v>10199</v>
      </c>
      <c r="I11190" s="160" t="s">
        <v>3997</v>
      </c>
      <c r="J11190" t="s">
        <v>4696</v>
      </c>
      <c r="K11190" s="160" t="s">
        <v>4009</v>
      </c>
      <c r="L11190" t="s">
        <v>10062</v>
      </c>
    </row>
    <row r="11191" spans="1:12">
      <c r="A11191" s="15">
        <v>2280214123</v>
      </c>
      <c r="B11191" t="s">
        <v>11040</v>
      </c>
      <c r="C11191" t="s">
        <v>10220</v>
      </c>
      <c r="D11191" t="s">
        <v>11939</v>
      </c>
      <c r="E11191" t="s">
        <v>11918</v>
      </c>
      <c r="F11191" t="s">
        <v>10222</v>
      </c>
      <c r="G11191">
        <v>12</v>
      </c>
      <c r="H11191" t="s">
        <v>10199</v>
      </c>
      <c r="I11191" s="160" t="s">
        <v>3997</v>
      </c>
      <c r="J11191" t="s">
        <v>4696</v>
      </c>
      <c r="K11191" s="160" t="s">
        <v>4009</v>
      </c>
      <c r="L11191" t="s">
        <v>10062</v>
      </c>
    </row>
    <row r="11192" spans="1:12">
      <c r="A11192" s="15">
        <v>2280214124</v>
      </c>
      <c r="B11192" t="s">
        <v>11040</v>
      </c>
      <c r="C11192" t="s">
        <v>10220</v>
      </c>
      <c r="D11192" t="s">
        <v>11939</v>
      </c>
      <c r="E11192" t="s">
        <v>11919</v>
      </c>
      <c r="F11192" t="s">
        <v>10222</v>
      </c>
      <c r="G11192">
        <v>12</v>
      </c>
      <c r="H11192" t="s">
        <v>10199</v>
      </c>
      <c r="I11192" s="160" t="s">
        <v>3997</v>
      </c>
      <c r="J11192" t="s">
        <v>4696</v>
      </c>
      <c r="K11192" s="160" t="s">
        <v>4009</v>
      </c>
      <c r="L11192" t="s">
        <v>10062</v>
      </c>
    </row>
    <row r="11193" spans="1:12">
      <c r="A11193" s="15">
        <v>2280214313</v>
      </c>
      <c r="B11193" t="s">
        <v>11040</v>
      </c>
      <c r="C11193" t="s">
        <v>10220</v>
      </c>
      <c r="D11193" t="s">
        <v>11939</v>
      </c>
      <c r="E11193" t="s">
        <v>11925</v>
      </c>
      <c r="F11193" t="s">
        <v>10222</v>
      </c>
      <c r="G11193">
        <v>12</v>
      </c>
      <c r="H11193" t="s">
        <v>10199</v>
      </c>
      <c r="I11193" s="160" t="s">
        <v>3997</v>
      </c>
      <c r="J11193" t="s">
        <v>4696</v>
      </c>
      <c r="K11193" s="160" t="s">
        <v>4009</v>
      </c>
      <c r="L11193" t="s">
        <v>10062</v>
      </c>
    </row>
    <row r="11194" spans="1:12">
      <c r="A11194" s="15">
        <v>2280214314</v>
      </c>
      <c r="B11194" t="s">
        <v>11040</v>
      </c>
      <c r="C11194" t="s">
        <v>10220</v>
      </c>
      <c r="D11194" t="s">
        <v>11939</v>
      </c>
      <c r="E11194" t="s">
        <v>11926</v>
      </c>
      <c r="F11194" t="s">
        <v>10222</v>
      </c>
      <c r="G11194">
        <v>12</v>
      </c>
      <c r="H11194" t="s">
        <v>10199</v>
      </c>
      <c r="I11194" s="160" t="s">
        <v>3997</v>
      </c>
      <c r="J11194" t="s">
        <v>4696</v>
      </c>
      <c r="K11194" s="160" t="s">
        <v>4009</v>
      </c>
      <c r="L11194" t="s">
        <v>10062</v>
      </c>
    </row>
    <row r="11195" spans="1:12">
      <c r="A11195" s="15">
        <v>2280214323</v>
      </c>
      <c r="B11195" t="s">
        <v>11040</v>
      </c>
      <c r="C11195" t="s">
        <v>10220</v>
      </c>
      <c r="D11195" t="s">
        <v>11939</v>
      </c>
      <c r="E11195" t="s">
        <v>11920</v>
      </c>
      <c r="F11195" t="s">
        <v>10222</v>
      </c>
      <c r="G11195">
        <v>12</v>
      </c>
      <c r="H11195" t="s">
        <v>10199</v>
      </c>
      <c r="I11195" s="160" t="s">
        <v>3997</v>
      </c>
      <c r="J11195" t="s">
        <v>4696</v>
      </c>
      <c r="K11195" s="160" t="s">
        <v>4009</v>
      </c>
      <c r="L11195" t="s">
        <v>10062</v>
      </c>
    </row>
    <row r="11196" spans="1:12">
      <c r="A11196" s="15">
        <v>2280214324</v>
      </c>
      <c r="B11196" t="s">
        <v>11040</v>
      </c>
      <c r="C11196" t="s">
        <v>10220</v>
      </c>
      <c r="D11196" t="s">
        <v>11939</v>
      </c>
      <c r="E11196" t="s">
        <v>11921</v>
      </c>
      <c r="F11196" t="s">
        <v>10222</v>
      </c>
      <c r="G11196">
        <v>12</v>
      </c>
      <c r="H11196" t="s">
        <v>10199</v>
      </c>
      <c r="I11196" s="160" t="s">
        <v>3997</v>
      </c>
      <c r="J11196" t="s">
        <v>4696</v>
      </c>
      <c r="K11196" s="160" t="s">
        <v>4009</v>
      </c>
      <c r="L11196" t="s">
        <v>10062</v>
      </c>
    </row>
    <row r="11197" spans="1:12">
      <c r="A11197" s="15">
        <v>2280215313</v>
      </c>
      <c r="B11197" t="s">
        <v>11040</v>
      </c>
      <c r="C11197" t="s">
        <v>10220</v>
      </c>
      <c r="D11197" t="s">
        <v>11940</v>
      </c>
      <c r="E11197" t="s">
        <v>11925</v>
      </c>
      <c r="F11197" t="s">
        <v>10222</v>
      </c>
      <c r="G11197">
        <v>12</v>
      </c>
      <c r="H11197" t="s">
        <v>10199</v>
      </c>
      <c r="I11197" s="160" t="s">
        <v>3997</v>
      </c>
      <c r="J11197" t="s">
        <v>4696</v>
      </c>
      <c r="K11197" s="160" t="s">
        <v>4009</v>
      </c>
      <c r="L11197" t="s">
        <v>10062</v>
      </c>
    </row>
    <row r="11198" spans="1:12">
      <c r="A11198" s="15">
        <v>2280215314</v>
      </c>
      <c r="B11198" t="s">
        <v>11040</v>
      </c>
      <c r="C11198" t="s">
        <v>10220</v>
      </c>
      <c r="D11198" t="s">
        <v>11940</v>
      </c>
      <c r="E11198" t="s">
        <v>11926</v>
      </c>
      <c r="F11198" t="s">
        <v>10222</v>
      </c>
      <c r="G11198">
        <v>12</v>
      </c>
      <c r="H11198" t="s">
        <v>10199</v>
      </c>
      <c r="I11198" s="160" t="s">
        <v>3997</v>
      </c>
      <c r="J11198" t="s">
        <v>4696</v>
      </c>
      <c r="K11198" s="160" t="s">
        <v>4009</v>
      </c>
      <c r="L11198" t="s">
        <v>10062</v>
      </c>
    </row>
    <row r="11199" spans="1:12">
      <c r="A11199" s="15">
        <v>2280215323</v>
      </c>
      <c r="B11199" t="s">
        <v>11040</v>
      </c>
      <c r="C11199" t="s">
        <v>10220</v>
      </c>
      <c r="D11199" t="s">
        <v>11940</v>
      </c>
      <c r="E11199" t="s">
        <v>11920</v>
      </c>
      <c r="F11199" t="s">
        <v>10222</v>
      </c>
      <c r="G11199">
        <v>12</v>
      </c>
      <c r="H11199" t="s">
        <v>10199</v>
      </c>
      <c r="I11199" s="160" t="s">
        <v>3997</v>
      </c>
      <c r="J11199" t="s">
        <v>4696</v>
      </c>
      <c r="K11199" s="160" t="s">
        <v>4009</v>
      </c>
      <c r="L11199" t="s">
        <v>10062</v>
      </c>
    </row>
    <row r="11200" spans="1:12">
      <c r="A11200" s="15">
        <v>2280215324</v>
      </c>
      <c r="B11200" t="s">
        <v>11040</v>
      </c>
      <c r="C11200" t="s">
        <v>10220</v>
      </c>
      <c r="D11200" t="s">
        <v>11940</v>
      </c>
      <c r="E11200" t="s">
        <v>11921</v>
      </c>
      <c r="F11200" t="s">
        <v>10222</v>
      </c>
      <c r="G11200">
        <v>12</v>
      </c>
      <c r="H11200" t="s">
        <v>10199</v>
      </c>
      <c r="I11200" s="160" t="s">
        <v>3997</v>
      </c>
      <c r="J11200" t="s">
        <v>4696</v>
      </c>
      <c r="K11200" s="160" t="s">
        <v>4009</v>
      </c>
      <c r="L11200" t="s">
        <v>10062</v>
      </c>
    </row>
    <row r="11201" spans="1:12">
      <c r="A11201" s="15">
        <v>2280216313</v>
      </c>
      <c r="B11201" t="s">
        <v>11040</v>
      </c>
      <c r="C11201" t="s">
        <v>10220</v>
      </c>
      <c r="D11201" t="s">
        <v>11941</v>
      </c>
      <c r="E11201" t="s">
        <v>11925</v>
      </c>
      <c r="F11201" t="s">
        <v>10222</v>
      </c>
      <c r="G11201">
        <v>12</v>
      </c>
      <c r="H11201" t="s">
        <v>10199</v>
      </c>
      <c r="I11201" s="160" t="s">
        <v>3997</v>
      </c>
      <c r="J11201" t="s">
        <v>4696</v>
      </c>
      <c r="K11201" s="160" t="s">
        <v>4009</v>
      </c>
      <c r="L11201" t="s">
        <v>10062</v>
      </c>
    </row>
    <row r="11202" spans="1:12">
      <c r="A11202" s="15">
        <v>2280216314</v>
      </c>
      <c r="B11202" t="s">
        <v>11040</v>
      </c>
      <c r="C11202" t="s">
        <v>10220</v>
      </c>
      <c r="D11202" t="s">
        <v>11941</v>
      </c>
      <c r="E11202" t="s">
        <v>11926</v>
      </c>
      <c r="F11202" t="s">
        <v>10222</v>
      </c>
      <c r="G11202">
        <v>12</v>
      </c>
      <c r="H11202" t="s">
        <v>10199</v>
      </c>
      <c r="I11202" s="160" t="s">
        <v>3997</v>
      </c>
      <c r="J11202" t="s">
        <v>4696</v>
      </c>
      <c r="K11202" s="160" t="s">
        <v>4009</v>
      </c>
      <c r="L11202" t="s">
        <v>10062</v>
      </c>
    </row>
    <row r="11203" spans="1:12">
      <c r="A11203" s="15">
        <v>2280216323</v>
      </c>
      <c r="B11203" t="s">
        <v>11040</v>
      </c>
      <c r="C11203" t="s">
        <v>10220</v>
      </c>
      <c r="D11203" t="s">
        <v>11941</v>
      </c>
      <c r="E11203" t="s">
        <v>11920</v>
      </c>
      <c r="F11203" t="s">
        <v>10222</v>
      </c>
      <c r="G11203">
        <v>12</v>
      </c>
      <c r="H11203" t="s">
        <v>10199</v>
      </c>
      <c r="I11203" s="160" t="s">
        <v>3997</v>
      </c>
      <c r="J11203" t="s">
        <v>4696</v>
      </c>
      <c r="K11203" s="160" t="s">
        <v>4009</v>
      </c>
      <c r="L11203" t="s">
        <v>10062</v>
      </c>
    </row>
    <row r="11204" spans="1:12">
      <c r="A11204" s="15">
        <v>2280216324</v>
      </c>
      <c r="B11204" t="s">
        <v>11040</v>
      </c>
      <c r="C11204" t="s">
        <v>10220</v>
      </c>
      <c r="D11204" t="s">
        <v>11941</v>
      </c>
      <c r="E11204" t="s">
        <v>11921</v>
      </c>
      <c r="F11204" t="s">
        <v>10222</v>
      </c>
      <c r="G11204">
        <v>12</v>
      </c>
      <c r="H11204" t="s">
        <v>10199</v>
      </c>
      <c r="I11204" s="160" t="s">
        <v>3997</v>
      </c>
      <c r="J11204" t="s">
        <v>4696</v>
      </c>
      <c r="K11204" s="160" t="s">
        <v>4009</v>
      </c>
      <c r="L11204" t="s">
        <v>10062</v>
      </c>
    </row>
    <row r="11205" spans="1:12">
      <c r="A11205" s="15">
        <v>2280301313</v>
      </c>
      <c r="B11205" t="s">
        <v>11040</v>
      </c>
      <c r="C11205" t="s">
        <v>10220</v>
      </c>
      <c r="D11205" t="s">
        <v>11942</v>
      </c>
      <c r="E11205" t="s">
        <v>11925</v>
      </c>
      <c r="F11205" t="s">
        <v>10222</v>
      </c>
      <c r="G11205">
        <v>12</v>
      </c>
      <c r="H11205" t="s">
        <v>10199</v>
      </c>
      <c r="I11205" s="160" t="s">
        <v>3997</v>
      </c>
      <c r="J11205" t="s">
        <v>4696</v>
      </c>
      <c r="K11205" s="160" t="s">
        <v>3995</v>
      </c>
      <c r="L11205" t="s">
        <v>4152</v>
      </c>
    </row>
    <row r="11206" spans="1:12">
      <c r="A11206" s="15">
        <v>2280301314</v>
      </c>
      <c r="B11206" t="s">
        <v>11040</v>
      </c>
      <c r="C11206" t="s">
        <v>10220</v>
      </c>
      <c r="D11206" t="s">
        <v>11942</v>
      </c>
      <c r="E11206" t="s">
        <v>11926</v>
      </c>
      <c r="F11206" t="s">
        <v>10222</v>
      </c>
      <c r="G11206">
        <v>12</v>
      </c>
      <c r="H11206" t="s">
        <v>10199</v>
      </c>
      <c r="I11206" s="160" t="s">
        <v>3997</v>
      </c>
      <c r="J11206" t="s">
        <v>4696</v>
      </c>
      <c r="K11206" s="160" t="s">
        <v>3995</v>
      </c>
      <c r="L11206" t="s">
        <v>4152</v>
      </c>
    </row>
    <row r="11207" spans="1:12">
      <c r="A11207" s="15">
        <v>2280301323</v>
      </c>
      <c r="B11207" t="s">
        <v>11040</v>
      </c>
      <c r="C11207" t="s">
        <v>10220</v>
      </c>
      <c r="D11207" t="s">
        <v>11942</v>
      </c>
      <c r="E11207" t="s">
        <v>11920</v>
      </c>
      <c r="F11207" t="s">
        <v>10222</v>
      </c>
      <c r="G11207">
        <v>12</v>
      </c>
      <c r="H11207" t="s">
        <v>10199</v>
      </c>
      <c r="I11207" s="160" t="s">
        <v>3997</v>
      </c>
      <c r="J11207" t="s">
        <v>4696</v>
      </c>
      <c r="K11207" s="160" t="s">
        <v>3995</v>
      </c>
      <c r="L11207" t="s">
        <v>4152</v>
      </c>
    </row>
    <row r="11208" spans="1:12">
      <c r="A11208" s="15">
        <v>2280301324</v>
      </c>
      <c r="B11208" t="s">
        <v>11040</v>
      </c>
      <c r="C11208" t="s">
        <v>10220</v>
      </c>
      <c r="D11208" t="s">
        <v>11942</v>
      </c>
      <c r="E11208" t="s">
        <v>11921</v>
      </c>
      <c r="F11208" t="s">
        <v>10222</v>
      </c>
      <c r="G11208">
        <v>12</v>
      </c>
      <c r="H11208" t="s">
        <v>10199</v>
      </c>
      <c r="I11208" s="160" t="s">
        <v>3997</v>
      </c>
      <c r="J11208" t="s">
        <v>4696</v>
      </c>
      <c r="K11208" s="160" t="s">
        <v>3995</v>
      </c>
      <c r="L11208" t="s">
        <v>4152</v>
      </c>
    </row>
    <row r="11209" spans="1:12">
      <c r="A11209" s="15">
        <v>2280302313</v>
      </c>
      <c r="B11209" t="s">
        <v>11040</v>
      </c>
      <c r="C11209" t="s">
        <v>10220</v>
      </c>
      <c r="D11209" t="s">
        <v>11943</v>
      </c>
      <c r="E11209" t="s">
        <v>11925</v>
      </c>
      <c r="F11209" t="s">
        <v>10222</v>
      </c>
      <c r="G11209">
        <v>12</v>
      </c>
      <c r="H11209" t="s">
        <v>10199</v>
      </c>
      <c r="I11209" s="160" t="s">
        <v>3997</v>
      </c>
      <c r="J11209" t="s">
        <v>4696</v>
      </c>
      <c r="K11209" s="160" t="s">
        <v>3995</v>
      </c>
      <c r="L11209" t="s">
        <v>4152</v>
      </c>
    </row>
    <row r="11210" spans="1:12">
      <c r="A11210" s="15">
        <v>2280302314</v>
      </c>
      <c r="B11210" t="s">
        <v>11040</v>
      </c>
      <c r="C11210" t="s">
        <v>10220</v>
      </c>
      <c r="D11210" t="s">
        <v>11943</v>
      </c>
      <c r="E11210" t="s">
        <v>11926</v>
      </c>
      <c r="F11210" t="s">
        <v>10222</v>
      </c>
      <c r="G11210">
        <v>12</v>
      </c>
      <c r="H11210" t="s">
        <v>10199</v>
      </c>
      <c r="I11210" s="160" t="s">
        <v>3997</v>
      </c>
      <c r="J11210" t="s">
        <v>4696</v>
      </c>
      <c r="K11210" s="160" t="s">
        <v>3995</v>
      </c>
      <c r="L11210" t="s">
        <v>4152</v>
      </c>
    </row>
    <row r="11211" spans="1:12">
      <c r="A11211" s="15">
        <v>2280302323</v>
      </c>
      <c r="B11211" t="s">
        <v>11040</v>
      </c>
      <c r="C11211" t="s">
        <v>10220</v>
      </c>
      <c r="D11211" t="s">
        <v>11943</v>
      </c>
      <c r="E11211" t="s">
        <v>11920</v>
      </c>
      <c r="F11211" t="s">
        <v>10222</v>
      </c>
      <c r="G11211">
        <v>12</v>
      </c>
      <c r="H11211" t="s">
        <v>10199</v>
      </c>
      <c r="I11211" s="160" t="s">
        <v>3997</v>
      </c>
      <c r="J11211" t="s">
        <v>4696</v>
      </c>
      <c r="K11211" s="160" t="s">
        <v>3995</v>
      </c>
      <c r="L11211" t="s">
        <v>4152</v>
      </c>
    </row>
    <row r="11212" spans="1:12">
      <c r="A11212" s="15">
        <v>2280302324</v>
      </c>
      <c r="B11212" t="s">
        <v>11040</v>
      </c>
      <c r="C11212" t="s">
        <v>10220</v>
      </c>
      <c r="D11212" t="s">
        <v>11943</v>
      </c>
      <c r="E11212" t="s">
        <v>11921</v>
      </c>
      <c r="F11212" t="s">
        <v>10222</v>
      </c>
      <c r="G11212">
        <v>12</v>
      </c>
      <c r="H11212" t="s">
        <v>10199</v>
      </c>
      <c r="I11212" s="160" t="s">
        <v>3997</v>
      </c>
      <c r="J11212" t="s">
        <v>4696</v>
      </c>
      <c r="K11212" s="160" t="s">
        <v>3995</v>
      </c>
      <c r="L11212" t="s">
        <v>4152</v>
      </c>
    </row>
    <row r="11213" spans="1:12">
      <c r="A11213" s="15">
        <v>2280303313</v>
      </c>
      <c r="B11213" t="s">
        <v>11040</v>
      </c>
      <c r="C11213" t="s">
        <v>10220</v>
      </c>
      <c r="D11213" t="s">
        <v>11944</v>
      </c>
      <c r="E11213" t="s">
        <v>11925</v>
      </c>
      <c r="F11213" t="s">
        <v>10222</v>
      </c>
      <c r="G11213">
        <v>12</v>
      </c>
      <c r="H11213" t="s">
        <v>10199</v>
      </c>
      <c r="I11213" s="160" t="s">
        <v>3997</v>
      </c>
      <c r="J11213" t="s">
        <v>4696</v>
      </c>
      <c r="K11213" s="160" t="s">
        <v>3995</v>
      </c>
      <c r="L11213" t="s">
        <v>4152</v>
      </c>
    </row>
    <row r="11214" spans="1:12">
      <c r="A11214" s="15">
        <v>2280303314</v>
      </c>
      <c r="B11214" t="s">
        <v>11040</v>
      </c>
      <c r="C11214" t="s">
        <v>10220</v>
      </c>
      <c r="D11214" t="s">
        <v>11944</v>
      </c>
      <c r="E11214" t="s">
        <v>11926</v>
      </c>
      <c r="F11214" t="s">
        <v>10222</v>
      </c>
      <c r="G11214">
        <v>12</v>
      </c>
      <c r="H11214" t="s">
        <v>10199</v>
      </c>
      <c r="I11214" s="160" t="s">
        <v>3997</v>
      </c>
      <c r="J11214" t="s">
        <v>4696</v>
      </c>
      <c r="K11214" s="160" t="s">
        <v>3995</v>
      </c>
      <c r="L11214" t="s">
        <v>4152</v>
      </c>
    </row>
    <row r="11215" spans="1:12">
      <c r="A11215" s="15">
        <v>2280303323</v>
      </c>
      <c r="B11215" t="s">
        <v>11040</v>
      </c>
      <c r="C11215" t="s">
        <v>10220</v>
      </c>
      <c r="D11215" t="s">
        <v>11944</v>
      </c>
      <c r="E11215" t="s">
        <v>11920</v>
      </c>
      <c r="F11215" t="s">
        <v>10222</v>
      </c>
      <c r="G11215">
        <v>12</v>
      </c>
      <c r="H11215" t="s">
        <v>10199</v>
      </c>
      <c r="I11215" s="160" t="s">
        <v>3997</v>
      </c>
      <c r="J11215" t="s">
        <v>4696</v>
      </c>
      <c r="K11215" s="160" t="s">
        <v>3995</v>
      </c>
      <c r="L11215" t="s">
        <v>4152</v>
      </c>
    </row>
    <row r="11216" spans="1:12">
      <c r="A11216" s="15">
        <v>2280303324</v>
      </c>
      <c r="B11216" t="s">
        <v>11040</v>
      </c>
      <c r="C11216" t="s">
        <v>10220</v>
      </c>
      <c r="D11216" t="s">
        <v>11944</v>
      </c>
      <c r="E11216" t="s">
        <v>11921</v>
      </c>
      <c r="F11216" t="s">
        <v>10222</v>
      </c>
      <c r="G11216">
        <v>12</v>
      </c>
      <c r="H11216" t="s">
        <v>10199</v>
      </c>
      <c r="I11216" s="160" t="s">
        <v>3997</v>
      </c>
      <c r="J11216" t="s">
        <v>4696</v>
      </c>
      <c r="K11216" s="160" t="s">
        <v>3995</v>
      </c>
      <c r="L11216" t="s">
        <v>4152</v>
      </c>
    </row>
    <row r="11217" spans="1:12">
      <c r="A11217" s="15">
        <v>2280304313</v>
      </c>
      <c r="B11217" t="s">
        <v>11040</v>
      </c>
      <c r="C11217" t="s">
        <v>10220</v>
      </c>
      <c r="D11217" t="s">
        <v>11945</v>
      </c>
      <c r="E11217" t="s">
        <v>11925</v>
      </c>
      <c r="F11217" t="s">
        <v>10222</v>
      </c>
      <c r="G11217">
        <v>12</v>
      </c>
      <c r="H11217" t="s">
        <v>10199</v>
      </c>
      <c r="I11217" s="160" t="s">
        <v>3997</v>
      </c>
      <c r="J11217" t="s">
        <v>4696</v>
      </c>
      <c r="K11217" s="160" t="s">
        <v>3995</v>
      </c>
      <c r="L11217" t="s">
        <v>4152</v>
      </c>
    </row>
    <row r="11218" spans="1:12">
      <c r="A11218" s="15">
        <v>2280304314</v>
      </c>
      <c r="B11218" t="s">
        <v>11040</v>
      </c>
      <c r="C11218" t="s">
        <v>10220</v>
      </c>
      <c r="D11218" t="s">
        <v>11945</v>
      </c>
      <c r="E11218" t="s">
        <v>11926</v>
      </c>
      <c r="F11218" t="s">
        <v>10222</v>
      </c>
      <c r="G11218">
        <v>12</v>
      </c>
      <c r="H11218" t="s">
        <v>10199</v>
      </c>
      <c r="I11218" s="160" t="s">
        <v>3997</v>
      </c>
      <c r="J11218" t="s">
        <v>4696</v>
      </c>
      <c r="K11218" s="160" t="s">
        <v>3995</v>
      </c>
      <c r="L11218" t="s">
        <v>4152</v>
      </c>
    </row>
    <row r="11219" spans="1:12">
      <c r="A11219" s="15">
        <v>2280304323</v>
      </c>
      <c r="B11219" t="s">
        <v>11040</v>
      </c>
      <c r="C11219" t="s">
        <v>10220</v>
      </c>
      <c r="D11219" t="s">
        <v>11945</v>
      </c>
      <c r="E11219" t="s">
        <v>11920</v>
      </c>
      <c r="F11219" t="s">
        <v>10222</v>
      </c>
      <c r="G11219">
        <v>12</v>
      </c>
      <c r="H11219" t="s">
        <v>10199</v>
      </c>
      <c r="I11219" s="160" t="s">
        <v>3997</v>
      </c>
      <c r="J11219" t="s">
        <v>4696</v>
      </c>
      <c r="K11219" s="160" t="s">
        <v>3995</v>
      </c>
      <c r="L11219" t="s">
        <v>4152</v>
      </c>
    </row>
    <row r="11220" spans="1:12">
      <c r="A11220" s="15">
        <v>2280304324</v>
      </c>
      <c r="B11220" t="s">
        <v>11040</v>
      </c>
      <c r="C11220" t="s">
        <v>10220</v>
      </c>
      <c r="D11220" t="s">
        <v>11945</v>
      </c>
      <c r="E11220" t="s">
        <v>11921</v>
      </c>
      <c r="F11220" t="s">
        <v>10222</v>
      </c>
      <c r="G11220">
        <v>12</v>
      </c>
      <c r="H11220" t="s">
        <v>10199</v>
      </c>
      <c r="I11220" s="160" t="s">
        <v>3997</v>
      </c>
      <c r="J11220" t="s">
        <v>4696</v>
      </c>
      <c r="K11220" s="160" t="s">
        <v>3995</v>
      </c>
      <c r="L11220" t="s">
        <v>4152</v>
      </c>
    </row>
    <row r="11221" spans="1:12">
      <c r="A11221" s="15">
        <v>2280305313</v>
      </c>
      <c r="B11221" t="s">
        <v>11040</v>
      </c>
      <c r="C11221" t="s">
        <v>10220</v>
      </c>
      <c r="D11221" t="s">
        <v>11946</v>
      </c>
      <c r="E11221" t="s">
        <v>11925</v>
      </c>
      <c r="F11221" t="s">
        <v>10222</v>
      </c>
      <c r="G11221">
        <v>12</v>
      </c>
      <c r="H11221" t="s">
        <v>10199</v>
      </c>
      <c r="I11221" s="160" t="s">
        <v>3997</v>
      </c>
      <c r="J11221" t="s">
        <v>4696</v>
      </c>
      <c r="K11221" s="160" t="s">
        <v>3995</v>
      </c>
      <c r="L11221" t="s">
        <v>4152</v>
      </c>
    </row>
    <row r="11222" spans="1:12">
      <c r="A11222" s="15">
        <v>2280305314</v>
      </c>
      <c r="B11222" t="s">
        <v>11040</v>
      </c>
      <c r="C11222" t="s">
        <v>10220</v>
      </c>
      <c r="D11222" t="s">
        <v>11946</v>
      </c>
      <c r="E11222" t="s">
        <v>11926</v>
      </c>
      <c r="F11222" t="s">
        <v>10222</v>
      </c>
      <c r="G11222">
        <v>12</v>
      </c>
      <c r="H11222" t="s">
        <v>10199</v>
      </c>
      <c r="I11222" s="160" t="s">
        <v>3997</v>
      </c>
      <c r="J11222" t="s">
        <v>4696</v>
      </c>
      <c r="K11222" s="160" t="s">
        <v>3995</v>
      </c>
      <c r="L11222" t="s">
        <v>4152</v>
      </c>
    </row>
    <row r="11223" spans="1:12">
      <c r="A11223" s="15">
        <v>2280305323</v>
      </c>
      <c r="B11223" t="s">
        <v>11040</v>
      </c>
      <c r="C11223" t="s">
        <v>10220</v>
      </c>
      <c r="D11223" t="s">
        <v>11946</v>
      </c>
      <c r="E11223" t="s">
        <v>11920</v>
      </c>
      <c r="F11223" t="s">
        <v>10222</v>
      </c>
      <c r="G11223">
        <v>12</v>
      </c>
      <c r="H11223" t="s">
        <v>10199</v>
      </c>
      <c r="I11223" s="160" t="s">
        <v>3997</v>
      </c>
      <c r="J11223" t="s">
        <v>4696</v>
      </c>
      <c r="K11223" s="160" t="s">
        <v>3995</v>
      </c>
      <c r="L11223" t="s">
        <v>4152</v>
      </c>
    </row>
    <row r="11224" spans="1:12">
      <c r="A11224" s="15">
        <v>2280305324</v>
      </c>
      <c r="B11224" t="s">
        <v>11040</v>
      </c>
      <c r="C11224" t="s">
        <v>10220</v>
      </c>
      <c r="D11224" t="s">
        <v>11946</v>
      </c>
      <c r="E11224" t="s">
        <v>11921</v>
      </c>
      <c r="F11224" t="s">
        <v>10222</v>
      </c>
      <c r="G11224">
        <v>12</v>
      </c>
      <c r="H11224" t="s">
        <v>10199</v>
      </c>
      <c r="I11224" s="160" t="s">
        <v>3997</v>
      </c>
      <c r="J11224" t="s">
        <v>4696</v>
      </c>
      <c r="K11224" s="160" t="s">
        <v>3995</v>
      </c>
      <c r="L11224" t="s">
        <v>4152</v>
      </c>
    </row>
    <row r="11225" spans="1:12">
      <c r="A11225" s="15">
        <v>2280306313</v>
      </c>
      <c r="B11225" t="s">
        <v>11040</v>
      </c>
      <c r="C11225" t="s">
        <v>10220</v>
      </c>
      <c r="D11225" t="s">
        <v>11931</v>
      </c>
      <c r="E11225" t="s">
        <v>11925</v>
      </c>
      <c r="F11225" t="s">
        <v>10222</v>
      </c>
      <c r="G11225">
        <v>12</v>
      </c>
      <c r="H11225" t="s">
        <v>10199</v>
      </c>
      <c r="I11225" s="160" t="s">
        <v>3997</v>
      </c>
      <c r="J11225" t="s">
        <v>4696</v>
      </c>
      <c r="K11225" s="160" t="s">
        <v>3995</v>
      </c>
      <c r="L11225" t="s">
        <v>4152</v>
      </c>
    </row>
    <row r="11226" spans="1:12">
      <c r="A11226" s="15">
        <v>2280306314</v>
      </c>
      <c r="B11226" t="s">
        <v>11040</v>
      </c>
      <c r="C11226" t="s">
        <v>10220</v>
      </c>
      <c r="D11226" t="s">
        <v>11931</v>
      </c>
      <c r="E11226" t="s">
        <v>11926</v>
      </c>
      <c r="F11226" t="s">
        <v>10222</v>
      </c>
      <c r="G11226">
        <v>12</v>
      </c>
      <c r="H11226" t="s">
        <v>10199</v>
      </c>
      <c r="I11226" s="160" t="s">
        <v>3997</v>
      </c>
      <c r="J11226" t="s">
        <v>4696</v>
      </c>
      <c r="K11226" s="160" t="s">
        <v>3995</v>
      </c>
      <c r="L11226" t="s">
        <v>4152</v>
      </c>
    </row>
    <row r="11227" spans="1:12">
      <c r="A11227" s="15">
        <v>2280306323</v>
      </c>
      <c r="B11227" t="s">
        <v>11040</v>
      </c>
      <c r="C11227" t="s">
        <v>10220</v>
      </c>
      <c r="D11227" t="s">
        <v>11931</v>
      </c>
      <c r="E11227" t="s">
        <v>11920</v>
      </c>
      <c r="F11227" t="s">
        <v>10222</v>
      </c>
      <c r="G11227">
        <v>12</v>
      </c>
      <c r="H11227" t="s">
        <v>10199</v>
      </c>
      <c r="I11227" s="160" t="s">
        <v>3997</v>
      </c>
      <c r="J11227" t="s">
        <v>4696</v>
      </c>
      <c r="K11227" s="160" t="s">
        <v>3995</v>
      </c>
      <c r="L11227" t="s">
        <v>4152</v>
      </c>
    </row>
    <row r="11228" spans="1:12">
      <c r="A11228" s="15">
        <v>2280306324</v>
      </c>
      <c r="B11228" t="s">
        <v>11040</v>
      </c>
      <c r="C11228" t="s">
        <v>10220</v>
      </c>
      <c r="D11228" t="s">
        <v>11931</v>
      </c>
      <c r="E11228" t="s">
        <v>11921</v>
      </c>
      <c r="F11228" t="s">
        <v>10222</v>
      </c>
      <c r="G11228">
        <v>12</v>
      </c>
      <c r="H11228" t="s">
        <v>10199</v>
      </c>
      <c r="I11228" s="160" t="s">
        <v>3997</v>
      </c>
      <c r="J11228" t="s">
        <v>4696</v>
      </c>
      <c r="K11228" s="160" t="s">
        <v>3995</v>
      </c>
      <c r="L11228" t="s">
        <v>4152</v>
      </c>
    </row>
    <row r="11229" spans="1:12">
      <c r="A11229" s="15">
        <v>2280307313</v>
      </c>
      <c r="B11229" t="s">
        <v>11040</v>
      </c>
      <c r="C11229" t="s">
        <v>10220</v>
      </c>
      <c r="D11229" t="s">
        <v>11947</v>
      </c>
      <c r="E11229" t="s">
        <v>11925</v>
      </c>
      <c r="F11229" t="s">
        <v>10222</v>
      </c>
      <c r="G11229">
        <v>12</v>
      </c>
      <c r="H11229" t="s">
        <v>10199</v>
      </c>
      <c r="I11229" s="160" t="s">
        <v>3997</v>
      </c>
      <c r="J11229" t="s">
        <v>4696</v>
      </c>
      <c r="K11229" s="160" t="s">
        <v>3995</v>
      </c>
      <c r="L11229" t="s">
        <v>4152</v>
      </c>
    </row>
    <row r="11230" spans="1:12">
      <c r="A11230" s="15">
        <v>2280307314</v>
      </c>
      <c r="B11230" t="s">
        <v>11040</v>
      </c>
      <c r="C11230" t="s">
        <v>10220</v>
      </c>
      <c r="D11230" t="s">
        <v>11947</v>
      </c>
      <c r="E11230" t="s">
        <v>11926</v>
      </c>
      <c r="F11230" t="s">
        <v>10222</v>
      </c>
      <c r="G11230">
        <v>12</v>
      </c>
      <c r="H11230" t="s">
        <v>10199</v>
      </c>
      <c r="I11230" s="160" t="s">
        <v>3997</v>
      </c>
      <c r="J11230" t="s">
        <v>4696</v>
      </c>
      <c r="K11230" s="160" t="s">
        <v>3995</v>
      </c>
      <c r="L11230" t="s">
        <v>4152</v>
      </c>
    </row>
    <row r="11231" spans="1:12">
      <c r="A11231" s="15">
        <v>2280307323</v>
      </c>
      <c r="B11231" t="s">
        <v>11040</v>
      </c>
      <c r="C11231" t="s">
        <v>10220</v>
      </c>
      <c r="D11231" t="s">
        <v>11947</v>
      </c>
      <c r="E11231" t="s">
        <v>11920</v>
      </c>
      <c r="F11231" t="s">
        <v>10222</v>
      </c>
      <c r="G11231">
        <v>12</v>
      </c>
      <c r="H11231" t="s">
        <v>10199</v>
      </c>
      <c r="I11231" s="160" t="s">
        <v>3997</v>
      </c>
      <c r="J11231" t="s">
        <v>4696</v>
      </c>
      <c r="K11231" s="160" t="s">
        <v>3995</v>
      </c>
      <c r="L11231" t="s">
        <v>4152</v>
      </c>
    </row>
    <row r="11232" spans="1:12">
      <c r="A11232" s="15">
        <v>2280307324</v>
      </c>
      <c r="B11232" t="s">
        <v>11040</v>
      </c>
      <c r="C11232" t="s">
        <v>10220</v>
      </c>
      <c r="D11232" t="s">
        <v>11947</v>
      </c>
      <c r="E11232" t="s">
        <v>11921</v>
      </c>
      <c r="F11232" t="s">
        <v>10222</v>
      </c>
      <c r="G11232">
        <v>12</v>
      </c>
      <c r="H11232" t="s">
        <v>10199</v>
      </c>
      <c r="I11232" s="160" t="s">
        <v>3997</v>
      </c>
      <c r="J11232" t="s">
        <v>4696</v>
      </c>
      <c r="K11232" s="160" t="s">
        <v>3995</v>
      </c>
      <c r="L11232" t="s">
        <v>4152</v>
      </c>
    </row>
    <row r="11233" spans="1:12">
      <c r="A11233" s="15">
        <v>2280309313</v>
      </c>
      <c r="B11233" t="s">
        <v>11040</v>
      </c>
      <c r="C11233" t="s">
        <v>10220</v>
      </c>
      <c r="D11233" t="s">
        <v>11948</v>
      </c>
      <c r="E11233" t="s">
        <v>11925</v>
      </c>
      <c r="F11233" t="s">
        <v>10222</v>
      </c>
      <c r="G11233">
        <v>12</v>
      </c>
      <c r="H11233" t="s">
        <v>10199</v>
      </c>
      <c r="I11233" s="160" t="s">
        <v>3997</v>
      </c>
      <c r="J11233" t="s">
        <v>4696</v>
      </c>
      <c r="K11233" s="160" t="s">
        <v>3995</v>
      </c>
      <c r="L11233" t="s">
        <v>4152</v>
      </c>
    </row>
    <row r="11234" spans="1:12">
      <c r="A11234" s="15">
        <v>2280309314</v>
      </c>
      <c r="B11234" t="s">
        <v>11040</v>
      </c>
      <c r="C11234" t="s">
        <v>10220</v>
      </c>
      <c r="D11234" t="s">
        <v>11948</v>
      </c>
      <c r="E11234" t="s">
        <v>11926</v>
      </c>
      <c r="F11234" t="s">
        <v>10222</v>
      </c>
      <c r="G11234">
        <v>12</v>
      </c>
      <c r="H11234" t="s">
        <v>10199</v>
      </c>
      <c r="I11234" s="160" t="s">
        <v>3997</v>
      </c>
      <c r="J11234" t="s">
        <v>4696</v>
      </c>
      <c r="K11234" s="160" t="s">
        <v>3995</v>
      </c>
      <c r="L11234" t="s">
        <v>4152</v>
      </c>
    </row>
    <row r="11235" spans="1:12">
      <c r="A11235" s="15">
        <v>2280309323</v>
      </c>
      <c r="B11235" t="s">
        <v>11040</v>
      </c>
      <c r="C11235" t="s">
        <v>10220</v>
      </c>
      <c r="D11235" t="s">
        <v>11948</v>
      </c>
      <c r="E11235" t="s">
        <v>11920</v>
      </c>
      <c r="F11235" t="s">
        <v>10222</v>
      </c>
      <c r="G11235">
        <v>12</v>
      </c>
      <c r="H11235" t="s">
        <v>10199</v>
      </c>
      <c r="I11235" s="160" t="s">
        <v>3997</v>
      </c>
      <c r="J11235" t="s">
        <v>4696</v>
      </c>
      <c r="K11235" s="160" t="s">
        <v>3995</v>
      </c>
      <c r="L11235" t="s">
        <v>4152</v>
      </c>
    </row>
    <row r="11236" spans="1:12">
      <c r="A11236" s="15">
        <v>2280309324</v>
      </c>
      <c r="B11236" t="s">
        <v>11040</v>
      </c>
      <c r="C11236" t="s">
        <v>10220</v>
      </c>
      <c r="D11236" t="s">
        <v>11948</v>
      </c>
      <c r="E11236" t="s">
        <v>11921</v>
      </c>
      <c r="F11236" t="s">
        <v>10222</v>
      </c>
      <c r="G11236">
        <v>12</v>
      </c>
      <c r="H11236" t="s">
        <v>10199</v>
      </c>
      <c r="I11236" s="160" t="s">
        <v>3997</v>
      </c>
      <c r="J11236" t="s">
        <v>4696</v>
      </c>
      <c r="K11236" s="160" t="s">
        <v>3995</v>
      </c>
      <c r="L11236" t="s">
        <v>4152</v>
      </c>
    </row>
    <row r="11237" spans="1:12">
      <c r="A11237" s="15">
        <v>2280310313</v>
      </c>
      <c r="B11237" t="s">
        <v>11040</v>
      </c>
      <c r="C11237" t="s">
        <v>10220</v>
      </c>
      <c r="D11237" t="s">
        <v>11949</v>
      </c>
      <c r="E11237" t="s">
        <v>11925</v>
      </c>
      <c r="F11237" t="s">
        <v>10222</v>
      </c>
      <c r="G11237">
        <v>12</v>
      </c>
      <c r="H11237" t="s">
        <v>10199</v>
      </c>
      <c r="I11237" s="160" t="s">
        <v>3997</v>
      </c>
      <c r="J11237" t="s">
        <v>4696</v>
      </c>
      <c r="K11237" s="160" t="s">
        <v>3995</v>
      </c>
      <c r="L11237" t="s">
        <v>4152</v>
      </c>
    </row>
    <row r="11238" spans="1:12">
      <c r="A11238" s="15">
        <v>2280310314</v>
      </c>
      <c r="B11238" t="s">
        <v>11040</v>
      </c>
      <c r="C11238" t="s">
        <v>10220</v>
      </c>
      <c r="D11238" t="s">
        <v>11949</v>
      </c>
      <c r="E11238" t="s">
        <v>11926</v>
      </c>
      <c r="F11238" t="s">
        <v>10222</v>
      </c>
      <c r="G11238">
        <v>12</v>
      </c>
      <c r="H11238" t="s">
        <v>10199</v>
      </c>
      <c r="I11238" s="160" t="s">
        <v>3997</v>
      </c>
      <c r="J11238" t="s">
        <v>4696</v>
      </c>
      <c r="K11238" s="160" t="s">
        <v>3995</v>
      </c>
      <c r="L11238" t="s">
        <v>4152</v>
      </c>
    </row>
    <row r="11239" spans="1:12">
      <c r="A11239" s="15">
        <v>2280310323</v>
      </c>
      <c r="B11239" t="s">
        <v>11040</v>
      </c>
      <c r="C11239" t="s">
        <v>10220</v>
      </c>
      <c r="D11239" t="s">
        <v>11949</v>
      </c>
      <c r="E11239" t="s">
        <v>11920</v>
      </c>
      <c r="F11239" t="s">
        <v>10222</v>
      </c>
      <c r="G11239">
        <v>12</v>
      </c>
      <c r="H11239" t="s">
        <v>10199</v>
      </c>
      <c r="I11239" s="160" t="s">
        <v>3997</v>
      </c>
      <c r="J11239" t="s">
        <v>4696</v>
      </c>
      <c r="K11239" s="160" t="s">
        <v>3995</v>
      </c>
      <c r="L11239" t="s">
        <v>4152</v>
      </c>
    </row>
    <row r="11240" spans="1:12">
      <c r="A11240" s="15">
        <v>2280310324</v>
      </c>
      <c r="B11240" t="s">
        <v>11040</v>
      </c>
      <c r="C11240" t="s">
        <v>10220</v>
      </c>
      <c r="D11240" t="s">
        <v>11949</v>
      </c>
      <c r="E11240" t="s">
        <v>11921</v>
      </c>
      <c r="F11240" t="s">
        <v>10222</v>
      </c>
      <c r="G11240">
        <v>12</v>
      </c>
      <c r="H11240" t="s">
        <v>10199</v>
      </c>
      <c r="I11240" s="160" t="s">
        <v>3997</v>
      </c>
      <c r="J11240" t="s">
        <v>4696</v>
      </c>
      <c r="K11240" s="160" t="s">
        <v>3995</v>
      </c>
      <c r="L11240" t="s">
        <v>4152</v>
      </c>
    </row>
    <row r="11241" spans="1:12">
      <c r="A11241" s="15">
        <v>2280311313</v>
      </c>
      <c r="B11241" t="s">
        <v>11040</v>
      </c>
      <c r="C11241" t="s">
        <v>10220</v>
      </c>
      <c r="D11241" t="s">
        <v>11950</v>
      </c>
      <c r="E11241" t="s">
        <v>11925</v>
      </c>
      <c r="F11241" t="s">
        <v>10222</v>
      </c>
      <c r="G11241">
        <v>12</v>
      </c>
      <c r="H11241" t="s">
        <v>10199</v>
      </c>
      <c r="I11241" s="160" t="s">
        <v>3997</v>
      </c>
      <c r="J11241" t="s">
        <v>4696</v>
      </c>
      <c r="K11241" s="160" t="s">
        <v>3995</v>
      </c>
      <c r="L11241" t="s">
        <v>4152</v>
      </c>
    </row>
    <row r="11242" spans="1:12">
      <c r="A11242" s="15">
        <v>2280311314</v>
      </c>
      <c r="B11242" t="s">
        <v>11040</v>
      </c>
      <c r="C11242" t="s">
        <v>10220</v>
      </c>
      <c r="D11242" t="s">
        <v>11950</v>
      </c>
      <c r="E11242" t="s">
        <v>11926</v>
      </c>
      <c r="F11242" t="s">
        <v>10222</v>
      </c>
      <c r="G11242">
        <v>12</v>
      </c>
      <c r="H11242" t="s">
        <v>10199</v>
      </c>
      <c r="I11242" s="160" t="s">
        <v>3997</v>
      </c>
      <c r="J11242" t="s">
        <v>4696</v>
      </c>
      <c r="K11242" s="160" t="s">
        <v>3995</v>
      </c>
      <c r="L11242" t="s">
        <v>4152</v>
      </c>
    </row>
    <row r="11243" spans="1:12">
      <c r="A11243" s="15">
        <v>2280311323</v>
      </c>
      <c r="B11243" t="s">
        <v>11040</v>
      </c>
      <c r="C11243" t="s">
        <v>10220</v>
      </c>
      <c r="D11243" t="s">
        <v>11950</v>
      </c>
      <c r="E11243" t="s">
        <v>11920</v>
      </c>
      <c r="F11243" t="s">
        <v>10222</v>
      </c>
      <c r="G11243">
        <v>12</v>
      </c>
      <c r="H11243" t="s">
        <v>10199</v>
      </c>
      <c r="I11243" s="160" t="s">
        <v>3997</v>
      </c>
      <c r="J11243" t="s">
        <v>4696</v>
      </c>
      <c r="K11243" s="160" t="s">
        <v>3995</v>
      </c>
      <c r="L11243" t="s">
        <v>4152</v>
      </c>
    </row>
    <row r="11244" spans="1:12">
      <c r="A11244" s="15">
        <v>2280311324</v>
      </c>
      <c r="B11244" t="s">
        <v>11040</v>
      </c>
      <c r="C11244" t="s">
        <v>10220</v>
      </c>
      <c r="D11244" t="s">
        <v>11950</v>
      </c>
      <c r="E11244" t="s">
        <v>11921</v>
      </c>
      <c r="F11244" t="s">
        <v>10222</v>
      </c>
      <c r="G11244">
        <v>12</v>
      </c>
      <c r="H11244" t="s">
        <v>10199</v>
      </c>
      <c r="I11244" s="160" t="s">
        <v>3997</v>
      </c>
      <c r="J11244" t="s">
        <v>4696</v>
      </c>
      <c r="K11244" s="160" t="s">
        <v>3995</v>
      </c>
      <c r="L11244" t="s">
        <v>4152</v>
      </c>
    </row>
    <row r="11245" spans="1:12">
      <c r="A11245" s="15">
        <v>2280313313</v>
      </c>
      <c r="B11245" t="s">
        <v>11040</v>
      </c>
      <c r="C11245" t="s">
        <v>10220</v>
      </c>
      <c r="D11245" t="s">
        <v>11951</v>
      </c>
      <c r="E11245" t="s">
        <v>11925</v>
      </c>
      <c r="F11245" t="s">
        <v>10222</v>
      </c>
      <c r="G11245">
        <v>12</v>
      </c>
      <c r="H11245" t="s">
        <v>10199</v>
      </c>
      <c r="I11245" s="160" t="s">
        <v>3997</v>
      </c>
      <c r="J11245" t="s">
        <v>4696</v>
      </c>
      <c r="K11245" s="160" t="s">
        <v>3995</v>
      </c>
      <c r="L11245" t="s">
        <v>4152</v>
      </c>
    </row>
    <row r="11246" spans="1:12">
      <c r="A11246" s="15">
        <v>2280313314</v>
      </c>
      <c r="B11246" t="s">
        <v>11040</v>
      </c>
      <c r="C11246" t="s">
        <v>10220</v>
      </c>
      <c r="D11246" t="s">
        <v>11951</v>
      </c>
      <c r="E11246" t="s">
        <v>11926</v>
      </c>
      <c r="F11246" t="s">
        <v>10222</v>
      </c>
      <c r="G11246">
        <v>12</v>
      </c>
      <c r="H11246" t="s">
        <v>10199</v>
      </c>
      <c r="I11246" s="160" t="s">
        <v>3997</v>
      </c>
      <c r="J11246" t="s">
        <v>4696</v>
      </c>
      <c r="K11246" s="160" t="s">
        <v>3995</v>
      </c>
      <c r="L11246" t="s">
        <v>4152</v>
      </c>
    </row>
    <row r="11247" spans="1:12">
      <c r="A11247" s="15">
        <v>2280313323</v>
      </c>
      <c r="B11247" t="s">
        <v>11040</v>
      </c>
      <c r="C11247" t="s">
        <v>10220</v>
      </c>
      <c r="D11247" t="s">
        <v>11951</v>
      </c>
      <c r="E11247" t="s">
        <v>11920</v>
      </c>
      <c r="F11247" t="s">
        <v>10222</v>
      </c>
      <c r="G11247">
        <v>12</v>
      </c>
      <c r="H11247" t="s">
        <v>10199</v>
      </c>
      <c r="I11247" s="160" t="s">
        <v>3997</v>
      </c>
      <c r="J11247" t="s">
        <v>4696</v>
      </c>
      <c r="K11247" s="160" t="s">
        <v>3995</v>
      </c>
      <c r="L11247" t="s">
        <v>4152</v>
      </c>
    </row>
    <row r="11248" spans="1:12">
      <c r="A11248" s="15">
        <v>2280313324</v>
      </c>
      <c r="B11248" t="s">
        <v>11040</v>
      </c>
      <c r="C11248" t="s">
        <v>10220</v>
      </c>
      <c r="D11248" t="s">
        <v>11951</v>
      </c>
      <c r="E11248" t="s">
        <v>11921</v>
      </c>
      <c r="F11248" t="s">
        <v>10222</v>
      </c>
      <c r="G11248">
        <v>12</v>
      </c>
      <c r="H11248" t="s">
        <v>10199</v>
      </c>
      <c r="I11248" s="160" t="s">
        <v>3997</v>
      </c>
      <c r="J11248" t="s">
        <v>4696</v>
      </c>
      <c r="K11248" s="160" t="s">
        <v>3995</v>
      </c>
      <c r="L11248" t="s">
        <v>4152</v>
      </c>
    </row>
    <row r="11249" spans="1:12">
      <c r="A11249" s="15">
        <v>2280314313</v>
      </c>
      <c r="B11249" t="s">
        <v>11040</v>
      </c>
      <c r="C11249" t="s">
        <v>10220</v>
      </c>
      <c r="D11249" t="s">
        <v>11952</v>
      </c>
      <c r="E11249" t="s">
        <v>11925</v>
      </c>
      <c r="F11249" t="s">
        <v>10222</v>
      </c>
      <c r="G11249">
        <v>12</v>
      </c>
      <c r="H11249" t="s">
        <v>10199</v>
      </c>
      <c r="I11249" s="160" t="s">
        <v>3997</v>
      </c>
      <c r="J11249" t="s">
        <v>4696</v>
      </c>
      <c r="K11249" s="160" t="s">
        <v>3995</v>
      </c>
      <c r="L11249" t="s">
        <v>4152</v>
      </c>
    </row>
    <row r="11250" spans="1:12">
      <c r="A11250" s="15">
        <v>2280314314</v>
      </c>
      <c r="B11250" t="s">
        <v>11040</v>
      </c>
      <c r="C11250" t="s">
        <v>10220</v>
      </c>
      <c r="D11250" t="s">
        <v>11952</v>
      </c>
      <c r="E11250" t="s">
        <v>11926</v>
      </c>
      <c r="F11250" t="s">
        <v>10222</v>
      </c>
      <c r="G11250">
        <v>12</v>
      </c>
      <c r="H11250" t="s">
        <v>10199</v>
      </c>
      <c r="I11250" s="160" t="s">
        <v>3997</v>
      </c>
      <c r="J11250" t="s">
        <v>4696</v>
      </c>
      <c r="K11250" s="160" t="s">
        <v>3995</v>
      </c>
      <c r="L11250" t="s">
        <v>4152</v>
      </c>
    </row>
    <row r="11251" spans="1:12">
      <c r="A11251" s="15">
        <v>2280314323</v>
      </c>
      <c r="B11251" t="s">
        <v>11040</v>
      </c>
      <c r="C11251" t="s">
        <v>10220</v>
      </c>
      <c r="D11251" t="s">
        <v>11952</v>
      </c>
      <c r="E11251" t="s">
        <v>11920</v>
      </c>
      <c r="F11251" t="s">
        <v>10222</v>
      </c>
      <c r="G11251">
        <v>12</v>
      </c>
      <c r="H11251" t="s">
        <v>10199</v>
      </c>
      <c r="I11251" s="160" t="s">
        <v>3997</v>
      </c>
      <c r="J11251" t="s">
        <v>4696</v>
      </c>
      <c r="K11251" s="160" t="s">
        <v>3995</v>
      </c>
      <c r="L11251" t="s">
        <v>4152</v>
      </c>
    </row>
    <row r="11252" spans="1:12">
      <c r="A11252" s="15">
        <v>2280314324</v>
      </c>
      <c r="B11252" t="s">
        <v>11040</v>
      </c>
      <c r="C11252" t="s">
        <v>10220</v>
      </c>
      <c r="D11252" t="s">
        <v>11952</v>
      </c>
      <c r="E11252" t="s">
        <v>11921</v>
      </c>
      <c r="F11252" t="s">
        <v>10222</v>
      </c>
      <c r="G11252">
        <v>12</v>
      </c>
      <c r="H11252" t="s">
        <v>10199</v>
      </c>
      <c r="I11252" s="160" t="s">
        <v>3997</v>
      </c>
      <c r="J11252" t="s">
        <v>4696</v>
      </c>
      <c r="K11252" s="160" t="s">
        <v>3995</v>
      </c>
      <c r="L11252" t="s">
        <v>4152</v>
      </c>
    </row>
    <row r="11253" spans="1:12">
      <c r="A11253" s="15">
        <v>2280315313</v>
      </c>
      <c r="B11253" t="s">
        <v>11040</v>
      </c>
      <c r="C11253" t="s">
        <v>10220</v>
      </c>
      <c r="D11253" t="s">
        <v>11953</v>
      </c>
      <c r="E11253" t="s">
        <v>11925</v>
      </c>
      <c r="F11253" t="s">
        <v>10222</v>
      </c>
      <c r="G11253">
        <v>12</v>
      </c>
      <c r="H11253" t="s">
        <v>10199</v>
      </c>
      <c r="I11253" s="160" t="s">
        <v>3997</v>
      </c>
      <c r="J11253" t="s">
        <v>4696</v>
      </c>
      <c r="K11253" s="160" t="s">
        <v>3995</v>
      </c>
      <c r="L11253" t="s">
        <v>4152</v>
      </c>
    </row>
    <row r="11254" spans="1:12">
      <c r="A11254" s="15">
        <v>2280315314</v>
      </c>
      <c r="B11254" t="s">
        <v>11040</v>
      </c>
      <c r="C11254" t="s">
        <v>10220</v>
      </c>
      <c r="D11254" t="s">
        <v>11953</v>
      </c>
      <c r="E11254" t="s">
        <v>11926</v>
      </c>
      <c r="F11254" t="s">
        <v>10222</v>
      </c>
      <c r="G11254">
        <v>12</v>
      </c>
      <c r="H11254" t="s">
        <v>10199</v>
      </c>
      <c r="I11254" s="160" t="s">
        <v>3997</v>
      </c>
      <c r="J11254" t="s">
        <v>4696</v>
      </c>
      <c r="K11254" s="160" t="s">
        <v>3995</v>
      </c>
      <c r="L11254" t="s">
        <v>4152</v>
      </c>
    </row>
    <row r="11255" spans="1:12">
      <c r="A11255" s="15">
        <v>2280315323</v>
      </c>
      <c r="B11255" t="s">
        <v>11040</v>
      </c>
      <c r="C11255" t="s">
        <v>10220</v>
      </c>
      <c r="D11255" t="s">
        <v>11953</v>
      </c>
      <c r="E11255" t="s">
        <v>11920</v>
      </c>
      <c r="F11255" t="s">
        <v>10222</v>
      </c>
      <c r="G11255">
        <v>12</v>
      </c>
      <c r="H11255" t="s">
        <v>10199</v>
      </c>
      <c r="I11255" s="160" t="s">
        <v>3997</v>
      </c>
      <c r="J11255" t="s">
        <v>4696</v>
      </c>
      <c r="K11255" s="160" t="s">
        <v>3995</v>
      </c>
      <c r="L11255" t="s">
        <v>4152</v>
      </c>
    </row>
    <row r="11256" spans="1:12">
      <c r="A11256" s="15">
        <v>2280315324</v>
      </c>
      <c r="B11256" t="s">
        <v>11040</v>
      </c>
      <c r="C11256" t="s">
        <v>10220</v>
      </c>
      <c r="D11256" t="s">
        <v>11953</v>
      </c>
      <c r="E11256" t="s">
        <v>11921</v>
      </c>
      <c r="F11256" t="s">
        <v>10222</v>
      </c>
      <c r="G11256">
        <v>12</v>
      </c>
      <c r="H11256" t="s">
        <v>10199</v>
      </c>
      <c r="I11256" s="160" t="s">
        <v>3997</v>
      </c>
      <c r="J11256" t="s">
        <v>4696</v>
      </c>
      <c r="K11256" s="160" t="s">
        <v>3995</v>
      </c>
      <c r="L11256" t="s">
        <v>4152</v>
      </c>
    </row>
    <row r="11257" spans="1:12">
      <c r="A11257" s="15">
        <v>2280316313</v>
      </c>
      <c r="B11257" t="s">
        <v>11040</v>
      </c>
      <c r="C11257" t="s">
        <v>10220</v>
      </c>
      <c r="D11257" t="s">
        <v>11954</v>
      </c>
      <c r="E11257" t="s">
        <v>11925</v>
      </c>
      <c r="F11257" t="s">
        <v>10222</v>
      </c>
      <c r="G11257">
        <v>12</v>
      </c>
      <c r="H11257" t="s">
        <v>10199</v>
      </c>
      <c r="I11257" s="160" t="s">
        <v>3997</v>
      </c>
      <c r="J11257" t="s">
        <v>4696</v>
      </c>
      <c r="K11257" s="160" t="s">
        <v>3995</v>
      </c>
      <c r="L11257" t="s">
        <v>4152</v>
      </c>
    </row>
    <row r="11258" spans="1:12">
      <c r="A11258" s="15">
        <v>2280316314</v>
      </c>
      <c r="B11258" t="s">
        <v>11040</v>
      </c>
      <c r="C11258" t="s">
        <v>10220</v>
      </c>
      <c r="D11258" t="s">
        <v>11954</v>
      </c>
      <c r="E11258" t="s">
        <v>11926</v>
      </c>
      <c r="F11258" t="s">
        <v>10222</v>
      </c>
      <c r="G11258">
        <v>12</v>
      </c>
      <c r="H11258" t="s">
        <v>10199</v>
      </c>
      <c r="I11258" s="160" t="s">
        <v>3997</v>
      </c>
      <c r="J11258" t="s">
        <v>4696</v>
      </c>
      <c r="K11258" s="160" t="s">
        <v>3995</v>
      </c>
      <c r="L11258" t="s">
        <v>4152</v>
      </c>
    </row>
    <row r="11259" spans="1:12">
      <c r="A11259" s="15">
        <v>2280316323</v>
      </c>
      <c r="B11259" t="s">
        <v>11040</v>
      </c>
      <c r="C11259" t="s">
        <v>10220</v>
      </c>
      <c r="D11259" t="s">
        <v>11954</v>
      </c>
      <c r="E11259" t="s">
        <v>11920</v>
      </c>
      <c r="F11259" t="s">
        <v>10222</v>
      </c>
      <c r="G11259">
        <v>12</v>
      </c>
      <c r="H11259" t="s">
        <v>10199</v>
      </c>
      <c r="I11259" s="160" t="s">
        <v>3997</v>
      </c>
      <c r="J11259" t="s">
        <v>4696</v>
      </c>
      <c r="K11259" s="160" t="s">
        <v>3995</v>
      </c>
      <c r="L11259" t="s">
        <v>4152</v>
      </c>
    </row>
    <row r="11260" spans="1:12">
      <c r="A11260" s="15">
        <v>2280316324</v>
      </c>
      <c r="B11260" t="s">
        <v>11040</v>
      </c>
      <c r="C11260" t="s">
        <v>10220</v>
      </c>
      <c r="D11260" t="s">
        <v>11954</v>
      </c>
      <c r="E11260" t="s">
        <v>11921</v>
      </c>
      <c r="F11260" t="s">
        <v>10222</v>
      </c>
      <c r="G11260">
        <v>12</v>
      </c>
      <c r="H11260" t="s">
        <v>10199</v>
      </c>
      <c r="I11260" s="160" t="s">
        <v>3997</v>
      </c>
      <c r="J11260" t="s">
        <v>4696</v>
      </c>
      <c r="K11260" s="160" t="s">
        <v>3995</v>
      </c>
      <c r="L11260" t="s">
        <v>4152</v>
      </c>
    </row>
    <row r="11261" spans="1:12">
      <c r="A11261" s="15">
        <v>2282000000</v>
      </c>
      <c r="B11261" t="s">
        <v>11040</v>
      </c>
      <c r="C11261" t="s">
        <v>11955</v>
      </c>
      <c r="D11261" t="s">
        <v>11906</v>
      </c>
      <c r="E11261" t="s">
        <v>11907</v>
      </c>
      <c r="F11261" t="s">
        <v>10209</v>
      </c>
      <c r="G11261">
        <v>12</v>
      </c>
      <c r="H11261" t="s">
        <v>10199</v>
      </c>
      <c r="I11261" s="160" t="s">
        <v>3997</v>
      </c>
      <c r="J11261" t="s">
        <v>4696</v>
      </c>
      <c r="K11261">
        <v>99</v>
      </c>
      <c r="L11261" t="s">
        <v>3999</v>
      </c>
    </row>
    <row r="11262" spans="1:12">
      <c r="A11262" s="15">
        <v>2282005000</v>
      </c>
      <c r="B11262" t="s">
        <v>11040</v>
      </c>
      <c r="C11262" t="s">
        <v>11955</v>
      </c>
      <c r="D11262" t="s">
        <v>11956</v>
      </c>
      <c r="E11262" t="s">
        <v>1004</v>
      </c>
      <c r="F11262" t="s">
        <v>10198</v>
      </c>
      <c r="G11262">
        <v>12</v>
      </c>
      <c r="H11262" t="s">
        <v>10199</v>
      </c>
      <c r="I11262" s="160" t="s">
        <v>4007</v>
      </c>
      <c r="J11262" t="s">
        <v>10200</v>
      </c>
      <c r="K11262">
        <v>10</v>
      </c>
      <c r="L11262" t="s">
        <v>11957</v>
      </c>
    </row>
    <row r="11263" spans="1:12">
      <c r="A11263" s="15">
        <v>2282005005</v>
      </c>
      <c r="B11263" t="s">
        <v>11040</v>
      </c>
      <c r="C11263" t="s">
        <v>11955</v>
      </c>
      <c r="D11263" t="s">
        <v>11956</v>
      </c>
      <c r="E11263" t="s">
        <v>11958</v>
      </c>
      <c r="F11263" t="s">
        <v>10198</v>
      </c>
      <c r="G11263">
        <v>12</v>
      </c>
      <c r="H11263" t="s">
        <v>10199</v>
      </c>
      <c r="I11263" s="160" t="s">
        <v>4007</v>
      </c>
      <c r="J11263" t="s">
        <v>10200</v>
      </c>
      <c r="K11263">
        <v>10</v>
      </c>
      <c r="L11263" t="s">
        <v>11957</v>
      </c>
    </row>
    <row r="11264" spans="1:12">
      <c r="A11264" s="15">
        <v>2282005010</v>
      </c>
      <c r="B11264" t="s">
        <v>11040</v>
      </c>
      <c r="C11264" t="s">
        <v>11955</v>
      </c>
      <c r="D11264" t="s">
        <v>11956</v>
      </c>
      <c r="E11264" t="s">
        <v>11959</v>
      </c>
      <c r="F11264" t="s">
        <v>10198</v>
      </c>
      <c r="G11264">
        <v>12</v>
      </c>
      <c r="H11264" t="s">
        <v>10199</v>
      </c>
      <c r="I11264" s="160" t="s">
        <v>4007</v>
      </c>
      <c r="J11264" t="s">
        <v>10200</v>
      </c>
      <c r="K11264">
        <v>10</v>
      </c>
      <c r="L11264" t="s">
        <v>11957</v>
      </c>
    </row>
    <row r="11265" spans="1:12">
      <c r="A11265" s="15">
        <v>2282005015</v>
      </c>
      <c r="B11265" t="s">
        <v>11040</v>
      </c>
      <c r="C11265" t="s">
        <v>11955</v>
      </c>
      <c r="D11265" t="s">
        <v>11956</v>
      </c>
      <c r="E11265" t="s">
        <v>11960</v>
      </c>
      <c r="F11265" t="s">
        <v>10198</v>
      </c>
      <c r="G11265">
        <v>12</v>
      </c>
      <c r="H11265" t="s">
        <v>10199</v>
      </c>
      <c r="I11265" s="160" t="s">
        <v>4007</v>
      </c>
      <c r="J11265" t="s">
        <v>10200</v>
      </c>
      <c r="K11265">
        <v>10</v>
      </c>
      <c r="L11265" t="s">
        <v>11957</v>
      </c>
    </row>
    <row r="11266" spans="1:12">
      <c r="A11266" s="15">
        <v>2282005020</v>
      </c>
      <c r="B11266" t="s">
        <v>11040</v>
      </c>
      <c r="C11266" t="s">
        <v>11955</v>
      </c>
      <c r="D11266" t="s">
        <v>11956</v>
      </c>
      <c r="E11266" t="s">
        <v>11961</v>
      </c>
      <c r="F11266" t="s">
        <v>10198</v>
      </c>
      <c r="G11266">
        <v>12</v>
      </c>
      <c r="H11266" t="s">
        <v>10199</v>
      </c>
      <c r="I11266" s="160" t="s">
        <v>4007</v>
      </c>
      <c r="J11266" t="s">
        <v>10200</v>
      </c>
      <c r="K11266">
        <v>10</v>
      </c>
      <c r="L11266" t="s">
        <v>11957</v>
      </c>
    </row>
    <row r="11267" spans="1:12">
      <c r="A11267" s="15">
        <v>2282005022</v>
      </c>
      <c r="B11267" t="s">
        <v>11040</v>
      </c>
      <c r="C11267" t="s">
        <v>11955</v>
      </c>
      <c r="D11267" t="s">
        <v>4128</v>
      </c>
      <c r="E11267" t="s">
        <v>11962</v>
      </c>
      <c r="F11267" t="s">
        <v>10198</v>
      </c>
      <c r="G11267">
        <v>12</v>
      </c>
      <c r="H11267" t="s">
        <v>10199</v>
      </c>
      <c r="I11267" s="160" t="s">
        <v>4007</v>
      </c>
      <c r="J11267" t="s">
        <v>10200</v>
      </c>
      <c r="K11267">
        <v>10</v>
      </c>
      <c r="L11267" t="s">
        <v>11957</v>
      </c>
    </row>
    <row r="11268" spans="1:12">
      <c r="A11268" s="15">
        <v>2282005025</v>
      </c>
      <c r="B11268" t="s">
        <v>11040</v>
      </c>
      <c r="C11268" t="s">
        <v>11955</v>
      </c>
      <c r="D11268" t="s">
        <v>11956</v>
      </c>
      <c r="E11268" t="s">
        <v>11963</v>
      </c>
      <c r="F11268" t="s">
        <v>10198</v>
      </c>
      <c r="G11268">
        <v>12</v>
      </c>
      <c r="H11268" t="s">
        <v>10199</v>
      </c>
      <c r="I11268" s="160" t="s">
        <v>4007</v>
      </c>
      <c r="J11268" t="s">
        <v>10200</v>
      </c>
      <c r="K11268">
        <v>10</v>
      </c>
      <c r="L11268" t="s">
        <v>11957</v>
      </c>
    </row>
    <row r="11269" spans="1:12">
      <c r="A11269" s="15">
        <v>2282010000</v>
      </c>
      <c r="B11269" t="s">
        <v>11040</v>
      </c>
      <c r="C11269" t="s">
        <v>11955</v>
      </c>
      <c r="D11269" t="s">
        <v>11964</v>
      </c>
      <c r="E11269" t="s">
        <v>1004</v>
      </c>
      <c r="F11269" t="s">
        <v>10198</v>
      </c>
      <c r="G11269">
        <v>12</v>
      </c>
      <c r="H11269" t="s">
        <v>10199</v>
      </c>
      <c r="I11269" s="160" t="s">
        <v>4007</v>
      </c>
      <c r="J11269" t="s">
        <v>10200</v>
      </c>
      <c r="K11269">
        <v>10</v>
      </c>
      <c r="L11269" t="s">
        <v>11957</v>
      </c>
    </row>
    <row r="11270" spans="1:12">
      <c r="A11270" s="15">
        <v>2282010005</v>
      </c>
      <c r="B11270" t="s">
        <v>11040</v>
      </c>
      <c r="C11270" t="s">
        <v>11955</v>
      </c>
      <c r="D11270" t="s">
        <v>11964</v>
      </c>
      <c r="E11270" t="s">
        <v>11965</v>
      </c>
      <c r="F11270" t="s">
        <v>10198</v>
      </c>
      <c r="G11270">
        <v>12</v>
      </c>
      <c r="H11270" t="s">
        <v>10199</v>
      </c>
      <c r="I11270" s="160" t="s">
        <v>4007</v>
      </c>
      <c r="J11270" t="s">
        <v>10200</v>
      </c>
      <c r="K11270">
        <v>10</v>
      </c>
      <c r="L11270" t="s">
        <v>11957</v>
      </c>
    </row>
    <row r="11271" spans="1:12">
      <c r="A11271" s="15">
        <v>2282010010</v>
      </c>
      <c r="B11271" t="s">
        <v>11040</v>
      </c>
      <c r="C11271" t="s">
        <v>11955</v>
      </c>
      <c r="D11271" t="s">
        <v>11964</v>
      </c>
      <c r="E11271" t="s">
        <v>11959</v>
      </c>
      <c r="F11271" t="s">
        <v>10198</v>
      </c>
      <c r="G11271">
        <v>12</v>
      </c>
      <c r="H11271" t="s">
        <v>10199</v>
      </c>
      <c r="I11271" s="160" t="s">
        <v>4007</v>
      </c>
      <c r="J11271" t="s">
        <v>10200</v>
      </c>
      <c r="K11271">
        <v>10</v>
      </c>
      <c r="L11271" t="s">
        <v>11957</v>
      </c>
    </row>
    <row r="11272" spans="1:12">
      <c r="A11272" s="15">
        <v>2282010015</v>
      </c>
      <c r="B11272" t="s">
        <v>11040</v>
      </c>
      <c r="C11272" t="s">
        <v>11955</v>
      </c>
      <c r="D11272" t="s">
        <v>11964</v>
      </c>
      <c r="E11272" t="s">
        <v>11966</v>
      </c>
      <c r="F11272" t="s">
        <v>10198</v>
      </c>
      <c r="G11272">
        <v>12</v>
      </c>
      <c r="H11272" t="s">
        <v>10199</v>
      </c>
      <c r="I11272" s="160" t="s">
        <v>4007</v>
      </c>
      <c r="J11272" t="s">
        <v>10200</v>
      </c>
      <c r="K11272">
        <v>10</v>
      </c>
      <c r="L11272" t="s">
        <v>11957</v>
      </c>
    </row>
    <row r="11273" spans="1:12">
      <c r="A11273" s="15">
        <v>2282010020</v>
      </c>
      <c r="B11273" t="s">
        <v>11040</v>
      </c>
      <c r="C11273" t="s">
        <v>11955</v>
      </c>
      <c r="D11273" t="s">
        <v>11964</v>
      </c>
      <c r="E11273" t="s">
        <v>11961</v>
      </c>
      <c r="F11273" t="s">
        <v>10198</v>
      </c>
      <c r="G11273">
        <v>12</v>
      </c>
      <c r="H11273" t="s">
        <v>10199</v>
      </c>
      <c r="I11273" s="160" t="s">
        <v>4007</v>
      </c>
      <c r="J11273" t="s">
        <v>10200</v>
      </c>
      <c r="K11273">
        <v>10</v>
      </c>
      <c r="L11273" t="s">
        <v>11957</v>
      </c>
    </row>
    <row r="11274" spans="1:12">
      <c r="A11274" s="15">
        <v>2282010025</v>
      </c>
      <c r="B11274" t="s">
        <v>11040</v>
      </c>
      <c r="C11274" t="s">
        <v>11955</v>
      </c>
      <c r="D11274" t="s">
        <v>11964</v>
      </c>
      <c r="E11274" t="s">
        <v>11963</v>
      </c>
      <c r="F11274" t="s">
        <v>10198</v>
      </c>
      <c r="G11274">
        <v>12</v>
      </c>
      <c r="H11274" t="s">
        <v>10199</v>
      </c>
      <c r="I11274" s="160" t="s">
        <v>4007</v>
      </c>
      <c r="J11274" t="s">
        <v>10200</v>
      </c>
      <c r="K11274">
        <v>10</v>
      </c>
      <c r="L11274" t="s">
        <v>11957</v>
      </c>
    </row>
    <row r="11275" spans="1:12">
      <c r="A11275" s="15">
        <v>2282020000</v>
      </c>
      <c r="B11275" t="s">
        <v>11040</v>
      </c>
      <c r="C11275" t="s">
        <v>11955</v>
      </c>
      <c r="D11275" t="s">
        <v>10062</v>
      </c>
      <c r="E11275" t="s">
        <v>1004</v>
      </c>
      <c r="F11275" t="s">
        <v>10205</v>
      </c>
      <c r="G11275">
        <v>12</v>
      </c>
      <c r="H11275" t="s">
        <v>10199</v>
      </c>
      <c r="I11275" s="160" t="s">
        <v>4009</v>
      </c>
      <c r="J11275" t="s">
        <v>10206</v>
      </c>
      <c r="K11275">
        <v>10</v>
      </c>
      <c r="L11275" t="s">
        <v>11957</v>
      </c>
    </row>
    <row r="11276" spans="1:12">
      <c r="A11276" s="15">
        <v>2282020005</v>
      </c>
      <c r="B11276" t="s">
        <v>11040</v>
      </c>
      <c r="C11276" t="s">
        <v>11955</v>
      </c>
      <c r="D11276" t="s">
        <v>10062</v>
      </c>
      <c r="E11276" t="s">
        <v>11965</v>
      </c>
      <c r="F11276" t="s">
        <v>10205</v>
      </c>
      <c r="G11276">
        <v>12</v>
      </c>
      <c r="H11276" t="s">
        <v>10199</v>
      </c>
      <c r="I11276" s="160" t="s">
        <v>4009</v>
      </c>
      <c r="J11276" t="s">
        <v>10206</v>
      </c>
      <c r="K11276">
        <v>10</v>
      </c>
      <c r="L11276" t="s">
        <v>11957</v>
      </c>
    </row>
    <row r="11277" spans="1:12">
      <c r="A11277" s="15">
        <v>2282020010</v>
      </c>
      <c r="B11277" t="s">
        <v>11040</v>
      </c>
      <c r="C11277" t="s">
        <v>11955</v>
      </c>
      <c r="D11277" t="s">
        <v>10062</v>
      </c>
      <c r="E11277" t="s">
        <v>11959</v>
      </c>
      <c r="F11277" t="s">
        <v>10205</v>
      </c>
      <c r="G11277">
        <v>12</v>
      </c>
      <c r="H11277" t="s">
        <v>10199</v>
      </c>
      <c r="I11277" s="160" t="s">
        <v>4009</v>
      </c>
      <c r="J11277" t="s">
        <v>10206</v>
      </c>
      <c r="K11277">
        <v>10</v>
      </c>
      <c r="L11277" t="s">
        <v>11957</v>
      </c>
    </row>
    <row r="11278" spans="1:12">
      <c r="A11278" s="15">
        <v>2282020015</v>
      </c>
      <c r="B11278" t="s">
        <v>11040</v>
      </c>
      <c r="C11278" t="s">
        <v>11955</v>
      </c>
      <c r="D11278" t="s">
        <v>10062</v>
      </c>
      <c r="E11278" t="s">
        <v>11966</v>
      </c>
      <c r="F11278" t="s">
        <v>10205</v>
      </c>
      <c r="G11278">
        <v>12</v>
      </c>
      <c r="H11278" t="s">
        <v>10199</v>
      </c>
      <c r="I11278" s="160" t="s">
        <v>4009</v>
      </c>
      <c r="J11278" t="s">
        <v>10206</v>
      </c>
      <c r="K11278">
        <v>10</v>
      </c>
      <c r="L11278" t="s">
        <v>11957</v>
      </c>
    </row>
    <row r="11279" spans="1:12">
      <c r="A11279" s="15">
        <v>2282020020</v>
      </c>
      <c r="B11279" t="s">
        <v>11040</v>
      </c>
      <c r="C11279" t="s">
        <v>11955</v>
      </c>
      <c r="D11279" t="s">
        <v>10062</v>
      </c>
      <c r="E11279" t="s">
        <v>11961</v>
      </c>
      <c r="F11279" t="s">
        <v>10205</v>
      </c>
      <c r="G11279">
        <v>12</v>
      </c>
      <c r="H11279" t="s">
        <v>10199</v>
      </c>
      <c r="I11279" s="160" t="s">
        <v>4009</v>
      </c>
      <c r="J11279" t="s">
        <v>10206</v>
      </c>
      <c r="K11279">
        <v>10</v>
      </c>
      <c r="L11279" t="s">
        <v>11957</v>
      </c>
    </row>
    <row r="11280" spans="1:12">
      <c r="A11280" s="15">
        <v>2282020022</v>
      </c>
      <c r="B11280" t="s">
        <v>11040</v>
      </c>
      <c r="C11280" t="s">
        <v>11955</v>
      </c>
      <c r="D11280" t="s">
        <v>10062</v>
      </c>
      <c r="E11280" t="s">
        <v>11967</v>
      </c>
      <c r="F11280" t="s">
        <v>10205</v>
      </c>
      <c r="G11280">
        <v>12</v>
      </c>
      <c r="H11280" t="s">
        <v>10199</v>
      </c>
      <c r="I11280" s="160" t="s">
        <v>4009</v>
      </c>
      <c r="J11280" t="s">
        <v>10206</v>
      </c>
      <c r="K11280">
        <v>10</v>
      </c>
      <c r="L11280" t="s">
        <v>11957</v>
      </c>
    </row>
    <row r="11281" spans="1:12">
      <c r="A11281" s="15">
        <v>2282020025</v>
      </c>
      <c r="B11281" t="s">
        <v>11040</v>
      </c>
      <c r="C11281" t="s">
        <v>11955</v>
      </c>
      <c r="D11281" t="s">
        <v>10062</v>
      </c>
      <c r="E11281" t="s">
        <v>11963</v>
      </c>
      <c r="F11281" t="s">
        <v>10205</v>
      </c>
      <c r="G11281">
        <v>12</v>
      </c>
      <c r="H11281" t="s">
        <v>10199</v>
      </c>
      <c r="I11281" s="160" t="s">
        <v>4009</v>
      </c>
      <c r="J11281" t="s">
        <v>10206</v>
      </c>
      <c r="K11281">
        <v>10</v>
      </c>
      <c r="L11281" t="s">
        <v>11957</v>
      </c>
    </row>
    <row r="11282" spans="1:12">
      <c r="A11282" s="15">
        <v>2283000000</v>
      </c>
      <c r="B11282" t="s">
        <v>11040</v>
      </c>
      <c r="C11282" t="s">
        <v>11968</v>
      </c>
      <c r="D11282" t="s">
        <v>5215</v>
      </c>
      <c r="E11282" t="s">
        <v>5215</v>
      </c>
      <c r="F11282" t="s">
        <v>10222</v>
      </c>
      <c r="G11282">
        <v>12</v>
      </c>
      <c r="H11282" t="s">
        <v>10199</v>
      </c>
      <c r="I11282" s="160" t="s">
        <v>3997</v>
      </c>
      <c r="J11282" t="s">
        <v>4696</v>
      </c>
      <c r="K11282">
        <v>99</v>
      </c>
      <c r="L11282" t="s">
        <v>3999</v>
      </c>
    </row>
    <row r="11283" spans="1:12">
      <c r="A11283" s="15">
        <v>2283001000</v>
      </c>
      <c r="B11283" t="s">
        <v>11040</v>
      </c>
      <c r="C11283" t="s">
        <v>11968</v>
      </c>
      <c r="D11283" t="s">
        <v>5215</v>
      </c>
      <c r="E11283" t="s">
        <v>5215</v>
      </c>
      <c r="F11283" t="s">
        <v>10222</v>
      </c>
      <c r="G11283">
        <v>12</v>
      </c>
      <c r="H11283" t="s">
        <v>10199</v>
      </c>
      <c r="I11283" s="160" t="s">
        <v>3997</v>
      </c>
      <c r="J11283" t="s">
        <v>4696</v>
      </c>
      <c r="K11283" s="160" t="s">
        <v>4007</v>
      </c>
      <c r="L11283" t="s">
        <v>5272</v>
      </c>
    </row>
    <row r="11284" spans="1:12">
      <c r="A11284" s="15">
        <v>2283001010</v>
      </c>
      <c r="B11284" t="s">
        <v>11040</v>
      </c>
      <c r="C11284" t="s">
        <v>11968</v>
      </c>
      <c r="D11284" t="s">
        <v>5215</v>
      </c>
      <c r="E11284" t="s">
        <v>5215</v>
      </c>
      <c r="F11284" t="s">
        <v>10222</v>
      </c>
      <c r="G11284">
        <v>12</v>
      </c>
      <c r="H11284" t="s">
        <v>10199</v>
      </c>
      <c r="I11284" s="160" t="s">
        <v>3997</v>
      </c>
      <c r="J11284" t="s">
        <v>4696</v>
      </c>
      <c r="K11284" s="160" t="s">
        <v>4007</v>
      </c>
      <c r="L11284" t="s">
        <v>5272</v>
      </c>
    </row>
    <row r="11285" spans="1:12">
      <c r="A11285" s="15">
        <v>2283001020</v>
      </c>
      <c r="B11285" t="s">
        <v>11040</v>
      </c>
      <c r="C11285" t="s">
        <v>11968</v>
      </c>
      <c r="D11285" t="s">
        <v>5215</v>
      </c>
      <c r="E11285" t="s">
        <v>5215</v>
      </c>
      <c r="F11285" t="s">
        <v>10222</v>
      </c>
      <c r="G11285">
        <v>12</v>
      </c>
      <c r="H11285" t="s">
        <v>10199</v>
      </c>
      <c r="I11285" s="160" t="s">
        <v>3997</v>
      </c>
      <c r="J11285" t="s">
        <v>4696</v>
      </c>
      <c r="K11285" s="160" t="s">
        <v>4007</v>
      </c>
      <c r="L11285" t="s">
        <v>5272</v>
      </c>
    </row>
    <row r="11286" spans="1:12">
      <c r="A11286" s="15">
        <v>2283002000</v>
      </c>
      <c r="B11286" t="s">
        <v>11040</v>
      </c>
      <c r="C11286" t="s">
        <v>11968</v>
      </c>
      <c r="D11286" t="s">
        <v>10062</v>
      </c>
      <c r="E11286" t="s">
        <v>11969</v>
      </c>
      <c r="F11286" t="s">
        <v>10222</v>
      </c>
      <c r="G11286">
        <v>12</v>
      </c>
      <c r="H11286" t="s">
        <v>10199</v>
      </c>
      <c r="I11286" s="160" t="s">
        <v>3997</v>
      </c>
      <c r="J11286" t="s">
        <v>4696</v>
      </c>
      <c r="K11286" s="160" t="s">
        <v>4009</v>
      </c>
      <c r="L11286" t="s">
        <v>10062</v>
      </c>
    </row>
    <row r="11287" spans="1:12">
      <c r="A11287" s="15">
        <v>2283002010</v>
      </c>
      <c r="B11287" t="s">
        <v>11040</v>
      </c>
      <c r="C11287" t="s">
        <v>11968</v>
      </c>
      <c r="D11287" t="s">
        <v>5215</v>
      </c>
      <c r="E11287" t="s">
        <v>5215</v>
      </c>
      <c r="F11287" t="s">
        <v>10222</v>
      </c>
      <c r="G11287">
        <v>12</v>
      </c>
      <c r="H11287" t="s">
        <v>10199</v>
      </c>
      <c r="I11287" s="160" t="s">
        <v>3997</v>
      </c>
      <c r="J11287" t="s">
        <v>4696</v>
      </c>
      <c r="K11287" s="160" t="s">
        <v>4009</v>
      </c>
      <c r="L11287" t="s">
        <v>10062</v>
      </c>
    </row>
    <row r="11288" spans="1:12">
      <c r="A11288" s="15">
        <v>2283002020</v>
      </c>
      <c r="B11288" t="s">
        <v>11040</v>
      </c>
      <c r="C11288" t="s">
        <v>11968</v>
      </c>
      <c r="D11288" t="s">
        <v>5215</v>
      </c>
      <c r="E11288" t="s">
        <v>5215</v>
      </c>
      <c r="F11288" t="s">
        <v>10222</v>
      </c>
      <c r="G11288">
        <v>12</v>
      </c>
      <c r="H11288" t="s">
        <v>10199</v>
      </c>
      <c r="I11288" s="160" t="s">
        <v>3997</v>
      </c>
      <c r="J11288" t="s">
        <v>4696</v>
      </c>
      <c r="K11288" s="160" t="s">
        <v>4009</v>
      </c>
      <c r="L11288" t="s">
        <v>10062</v>
      </c>
    </row>
    <row r="11289" spans="1:12">
      <c r="A11289" s="15">
        <v>2283003000</v>
      </c>
      <c r="B11289" t="s">
        <v>11040</v>
      </c>
      <c r="C11289" t="s">
        <v>11968</v>
      </c>
      <c r="D11289" t="s">
        <v>5215</v>
      </c>
      <c r="E11289" t="s">
        <v>5215</v>
      </c>
      <c r="F11289" t="s">
        <v>10222</v>
      </c>
      <c r="G11289">
        <v>12</v>
      </c>
      <c r="H11289" t="s">
        <v>10199</v>
      </c>
      <c r="I11289" s="160" t="s">
        <v>3997</v>
      </c>
      <c r="J11289" t="s">
        <v>4696</v>
      </c>
      <c r="K11289" s="160" t="s">
        <v>3995</v>
      </c>
      <c r="L11289" t="s">
        <v>4152</v>
      </c>
    </row>
    <row r="11290" spans="1:12">
      <c r="A11290" s="15">
        <v>2283003010</v>
      </c>
      <c r="B11290" t="s">
        <v>11040</v>
      </c>
      <c r="C11290" t="s">
        <v>11968</v>
      </c>
      <c r="D11290" t="s">
        <v>5215</v>
      </c>
      <c r="E11290" t="s">
        <v>5215</v>
      </c>
      <c r="F11290" t="s">
        <v>10222</v>
      </c>
      <c r="G11290">
        <v>12</v>
      </c>
      <c r="H11290" t="s">
        <v>10199</v>
      </c>
      <c r="I11290" s="160" t="s">
        <v>3997</v>
      </c>
      <c r="J11290" t="s">
        <v>4696</v>
      </c>
      <c r="K11290" s="160" t="s">
        <v>3995</v>
      </c>
      <c r="L11290" t="s">
        <v>4152</v>
      </c>
    </row>
    <row r="11291" spans="1:12">
      <c r="A11291" s="15">
        <v>2283003020</v>
      </c>
      <c r="B11291" t="s">
        <v>11040</v>
      </c>
      <c r="C11291" t="s">
        <v>11968</v>
      </c>
      <c r="D11291" t="s">
        <v>5215</v>
      </c>
      <c r="E11291" t="s">
        <v>5215</v>
      </c>
      <c r="F11291" t="s">
        <v>10222</v>
      </c>
      <c r="G11291">
        <v>12</v>
      </c>
      <c r="H11291" t="s">
        <v>10199</v>
      </c>
      <c r="I11291" s="160" t="s">
        <v>3997</v>
      </c>
      <c r="J11291" t="s">
        <v>4696</v>
      </c>
      <c r="K11291" s="160" t="s">
        <v>3995</v>
      </c>
      <c r="L11291" t="s">
        <v>4152</v>
      </c>
    </row>
    <row r="11292" spans="1:12">
      <c r="A11292" s="15">
        <v>2283004000</v>
      </c>
      <c r="B11292" t="s">
        <v>11040</v>
      </c>
      <c r="C11292" t="s">
        <v>11968</v>
      </c>
      <c r="D11292" t="s">
        <v>5215</v>
      </c>
      <c r="E11292" t="s">
        <v>5215</v>
      </c>
      <c r="F11292" t="s">
        <v>10222</v>
      </c>
      <c r="G11292">
        <v>12</v>
      </c>
      <c r="H11292" t="s">
        <v>10199</v>
      </c>
      <c r="I11292" s="160" t="s">
        <v>3997</v>
      </c>
      <c r="J11292" t="s">
        <v>4696</v>
      </c>
      <c r="K11292" s="160" t="s">
        <v>3997</v>
      </c>
      <c r="L11292" t="s">
        <v>4128</v>
      </c>
    </row>
    <row r="11293" spans="1:12">
      <c r="A11293" s="15">
        <v>2283004010</v>
      </c>
      <c r="B11293" t="s">
        <v>11040</v>
      </c>
      <c r="C11293" t="s">
        <v>11968</v>
      </c>
      <c r="D11293" t="s">
        <v>5215</v>
      </c>
      <c r="E11293" t="s">
        <v>5215</v>
      </c>
      <c r="F11293" t="s">
        <v>10222</v>
      </c>
      <c r="G11293">
        <v>12</v>
      </c>
      <c r="H11293" t="s">
        <v>10199</v>
      </c>
      <c r="I11293" s="160" t="s">
        <v>3997</v>
      </c>
      <c r="J11293" t="s">
        <v>4696</v>
      </c>
      <c r="K11293" s="160" t="s">
        <v>3997</v>
      </c>
      <c r="L11293" t="s">
        <v>4128</v>
      </c>
    </row>
    <row r="11294" spans="1:12">
      <c r="A11294" s="15">
        <v>2283004020</v>
      </c>
      <c r="B11294" t="s">
        <v>11040</v>
      </c>
      <c r="C11294" t="s">
        <v>11968</v>
      </c>
      <c r="D11294" t="s">
        <v>5215</v>
      </c>
      <c r="E11294" t="s">
        <v>5215</v>
      </c>
      <c r="F11294" t="s">
        <v>10222</v>
      </c>
      <c r="G11294">
        <v>12</v>
      </c>
      <c r="H11294" t="s">
        <v>10199</v>
      </c>
      <c r="I11294" s="160" t="s">
        <v>3997</v>
      </c>
      <c r="J11294" t="s">
        <v>4696</v>
      </c>
      <c r="K11294" s="160" t="s">
        <v>3997</v>
      </c>
      <c r="L11294" t="s">
        <v>4128</v>
      </c>
    </row>
    <row r="11295" spans="1:12">
      <c r="A11295" s="15">
        <v>2285000000</v>
      </c>
      <c r="B11295" t="s">
        <v>11040</v>
      </c>
      <c r="C11295" t="s">
        <v>10228</v>
      </c>
      <c r="D11295" t="s">
        <v>11906</v>
      </c>
      <c r="E11295" t="s">
        <v>1004</v>
      </c>
      <c r="F11295" t="s">
        <v>10230</v>
      </c>
      <c r="G11295">
        <v>12</v>
      </c>
      <c r="H11295" t="s">
        <v>10199</v>
      </c>
      <c r="I11295" s="160" t="s">
        <v>4069</v>
      </c>
      <c r="J11295" t="s">
        <v>10231</v>
      </c>
      <c r="K11295">
        <v>99</v>
      </c>
      <c r="L11295" t="s">
        <v>3999</v>
      </c>
    </row>
    <row r="11296" spans="1:12">
      <c r="A11296" s="15">
        <v>2285002000</v>
      </c>
      <c r="B11296" t="s">
        <v>11040</v>
      </c>
      <c r="C11296" t="s">
        <v>10228</v>
      </c>
      <c r="D11296" t="s">
        <v>10062</v>
      </c>
      <c r="E11296" t="s">
        <v>1004</v>
      </c>
      <c r="F11296" t="s">
        <v>10230</v>
      </c>
      <c r="G11296">
        <v>12</v>
      </c>
      <c r="H11296" t="s">
        <v>10199</v>
      </c>
      <c r="I11296" s="160" t="s">
        <v>4069</v>
      </c>
      <c r="J11296" t="s">
        <v>10231</v>
      </c>
      <c r="K11296">
        <v>99</v>
      </c>
      <c r="L11296" t="s">
        <v>3999</v>
      </c>
    </row>
    <row r="11297" spans="1:12">
      <c r="A11297" s="15">
        <v>2285002005</v>
      </c>
      <c r="B11297" t="s">
        <v>11040</v>
      </c>
      <c r="C11297" t="s">
        <v>10228</v>
      </c>
      <c r="D11297" t="s">
        <v>10062</v>
      </c>
      <c r="E11297" t="s">
        <v>11970</v>
      </c>
      <c r="F11297" t="s">
        <v>10230</v>
      </c>
      <c r="G11297">
        <v>12</v>
      </c>
      <c r="H11297" t="s">
        <v>10199</v>
      </c>
      <c r="I11297" s="160" t="s">
        <v>4069</v>
      </c>
      <c r="J11297" t="s">
        <v>10231</v>
      </c>
      <c r="K11297">
        <v>99</v>
      </c>
      <c r="L11297" t="s">
        <v>3999</v>
      </c>
    </row>
    <row r="11298" spans="1:12">
      <c r="A11298" s="15">
        <v>2285002006</v>
      </c>
      <c r="B11298" t="s">
        <v>11040</v>
      </c>
      <c r="C11298" t="s">
        <v>10228</v>
      </c>
      <c r="D11298" t="s">
        <v>10062</v>
      </c>
      <c r="E11298" t="s">
        <v>11971</v>
      </c>
      <c r="F11298" t="s">
        <v>10230</v>
      </c>
      <c r="G11298">
        <v>12</v>
      </c>
      <c r="H11298" t="s">
        <v>10199</v>
      </c>
      <c r="I11298" s="160" t="s">
        <v>4069</v>
      </c>
      <c r="J11298" t="s">
        <v>10231</v>
      </c>
      <c r="K11298">
        <v>99</v>
      </c>
      <c r="L11298" t="s">
        <v>3999</v>
      </c>
    </row>
    <row r="11299" spans="1:12">
      <c r="A11299" s="15">
        <v>2285002007</v>
      </c>
      <c r="B11299" t="s">
        <v>11040</v>
      </c>
      <c r="C11299" t="s">
        <v>10228</v>
      </c>
      <c r="D11299" t="s">
        <v>10062</v>
      </c>
      <c r="E11299" t="s">
        <v>11972</v>
      </c>
      <c r="F11299" t="s">
        <v>10230</v>
      </c>
      <c r="G11299">
        <v>12</v>
      </c>
      <c r="H11299" t="s">
        <v>10199</v>
      </c>
      <c r="I11299" s="160" t="s">
        <v>4069</v>
      </c>
      <c r="J11299" t="s">
        <v>10231</v>
      </c>
      <c r="K11299">
        <v>99</v>
      </c>
      <c r="L11299" t="s">
        <v>3999</v>
      </c>
    </row>
    <row r="11300" spans="1:12">
      <c r="A11300" s="15">
        <v>2285002008</v>
      </c>
      <c r="B11300" t="s">
        <v>11040</v>
      </c>
      <c r="C11300" t="s">
        <v>10228</v>
      </c>
      <c r="D11300" t="s">
        <v>10062</v>
      </c>
      <c r="E11300" t="s">
        <v>11973</v>
      </c>
      <c r="F11300" t="s">
        <v>10230</v>
      </c>
      <c r="G11300">
        <v>12</v>
      </c>
      <c r="H11300" t="s">
        <v>10199</v>
      </c>
      <c r="I11300" s="160" t="s">
        <v>4069</v>
      </c>
      <c r="J11300" t="s">
        <v>10231</v>
      </c>
      <c r="K11300">
        <v>99</v>
      </c>
      <c r="L11300" t="s">
        <v>3999</v>
      </c>
    </row>
    <row r="11301" spans="1:12">
      <c r="A11301" s="15">
        <v>2285002009</v>
      </c>
      <c r="B11301" t="s">
        <v>11040</v>
      </c>
      <c r="C11301" t="s">
        <v>10228</v>
      </c>
      <c r="D11301" t="s">
        <v>10062</v>
      </c>
      <c r="E11301" t="s">
        <v>11974</v>
      </c>
      <c r="F11301" t="s">
        <v>10230</v>
      </c>
      <c r="G11301">
        <v>12</v>
      </c>
      <c r="H11301" t="s">
        <v>10199</v>
      </c>
      <c r="I11301" s="160" t="s">
        <v>4069</v>
      </c>
      <c r="J11301" t="s">
        <v>10231</v>
      </c>
      <c r="K11301">
        <v>99</v>
      </c>
      <c r="L11301" t="s">
        <v>3999</v>
      </c>
    </row>
    <row r="11302" spans="1:12">
      <c r="A11302" s="15">
        <v>2285002010</v>
      </c>
      <c r="B11302" t="s">
        <v>11040</v>
      </c>
      <c r="C11302" t="s">
        <v>10228</v>
      </c>
      <c r="D11302" t="s">
        <v>10062</v>
      </c>
      <c r="E11302" t="s">
        <v>10229</v>
      </c>
      <c r="F11302" t="s">
        <v>10230</v>
      </c>
      <c r="G11302">
        <v>12</v>
      </c>
      <c r="H11302" t="s">
        <v>10199</v>
      </c>
      <c r="I11302" s="160" t="s">
        <v>4069</v>
      </c>
      <c r="J11302" t="s">
        <v>10231</v>
      </c>
      <c r="K11302">
        <v>99</v>
      </c>
      <c r="L11302" t="s">
        <v>3999</v>
      </c>
    </row>
    <row r="11303" spans="1:12">
      <c r="A11303" s="15">
        <v>2285002015</v>
      </c>
      <c r="B11303" t="s">
        <v>11040</v>
      </c>
      <c r="C11303" t="s">
        <v>10228</v>
      </c>
      <c r="D11303" t="s">
        <v>10062</v>
      </c>
      <c r="E11303" t="s">
        <v>11975</v>
      </c>
      <c r="F11303" t="s">
        <v>10205</v>
      </c>
      <c r="G11303">
        <v>12</v>
      </c>
      <c r="H11303" t="s">
        <v>10199</v>
      </c>
      <c r="I11303" s="160" t="s">
        <v>4009</v>
      </c>
      <c r="J11303" t="s">
        <v>10206</v>
      </c>
      <c r="K11303" s="160" t="s">
        <v>4074</v>
      </c>
      <c r="L11303" t="s">
        <v>11975</v>
      </c>
    </row>
    <row r="11304" spans="1:12">
      <c r="A11304" s="15">
        <v>2285003015</v>
      </c>
      <c r="B11304" t="s">
        <v>11040</v>
      </c>
      <c r="C11304" t="s">
        <v>10228</v>
      </c>
      <c r="D11304" t="s">
        <v>11976</v>
      </c>
      <c r="E11304" t="s">
        <v>11975</v>
      </c>
      <c r="F11304" t="s">
        <v>10198</v>
      </c>
      <c r="G11304">
        <v>12</v>
      </c>
      <c r="H11304" t="s">
        <v>10199</v>
      </c>
      <c r="I11304" s="160" t="s">
        <v>4007</v>
      </c>
      <c r="J11304" t="s">
        <v>10200</v>
      </c>
      <c r="K11304" s="160" t="s">
        <v>4074</v>
      </c>
      <c r="L11304" t="s">
        <v>11975</v>
      </c>
    </row>
    <row r="11305" spans="1:12">
      <c r="A11305" s="15">
        <v>2285004015</v>
      </c>
      <c r="B11305" t="s">
        <v>11040</v>
      </c>
      <c r="C11305" t="s">
        <v>10228</v>
      </c>
      <c r="D11305" t="s">
        <v>11977</v>
      </c>
      <c r="E11305" t="s">
        <v>11975</v>
      </c>
      <c r="F11305" t="s">
        <v>10198</v>
      </c>
      <c r="G11305">
        <v>12</v>
      </c>
      <c r="H11305" t="s">
        <v>10199</v>
      </c>
      <c r="I11305" s="160" t="s">
        <v>4007</v>
      </c>
      <c r="J11305" t="s">
        <v>10200</v>
      </c>
      <c r="K11305" s="160" t="s">
        <v>4074</v>
      </c>
      <c r="L11305" t="s">
        <v>11975</v>
      </c>
    </row>
    <row r="11306" spans="1:12">
      <c r="A11306" s="15">
        <v>2285006015</v>
      </c>
      <c r="B11306" t="s">
        <v>11040</v>
      </c>
      <c r="C11306" t="s">
        <v>10228</v>
      </c>
      <c r="D11306" t="s">
        <v>10121</v>
      </c>
      <c r="E11306" t="s">
        <v>11975</v>
      </c>
      <c r="F11306" t="s">
        <v>10209</v>
      </c>
      <c r="G11306">
        <v>12</v>
      </c>
      <c r="H11306" t="s">
        <v>10199</v>
      </c>
      <c r="I11306" s="160" t="s">
        <v>4198</v>
      </c>
      <c r="J11306" t="s">
        <v>3999</v>
      </c>
      <c r="K11306" s="160" t="s">
        <v>4007</v>
      </c>
      <c r="L11306" t="s">
        <v>8897</v>
      </c>
    </row>
    <row r="11307" spans="1:12">
      <c r="A11307" s="15">
        <v>2285008015</v>
      </c>
      <c r="B11307" t="s">
        <v>11040</v>
      </c>
      <c r="C11307" t="s">
        <v>10228</v>
      </c>
      <c r="D11307" t="s">
        <v>11864</v>
      </c>
      <c r="E11307" t="s">
        <v>11975</v>
      </c>
      <c r="F11307" t="s">
        <v>10209</v>
      </c>
      <c r="G11307">
        <v>12</v>
      </c>
      <c r="H11307" t="s">
        <v>10199</v>
      </c>
      <c r="I11307" s="160" t="s">
        <v>4198</v>
      </c>
      <c r="J11307" t="s">
        <v>3999</v>
      </c>
      <c r="K11307" s="160" t="s">
        <v>4009</v>
      </c>
      <c r="L11307" t="s">
        <v>11866</v>
      </c>
    </row>
    <row r="11308" spans="1:12">
      <c r="A11308" s="15">
        <v>2294000000</v>
      </c>
      <c r="B11308" t="s">
        <v>11040</v>
      </c>
      <c r="C11308" t="s">
        <v>11978</v>
      </c>
      <c r="D11308" t="s">
        <v>11979</v>
      </c>
      <c r="E11308" t="s">
        <v>11980</v>
      </c>
      <c r="F11308" t="s">
        <v>11981</v>
      </c>
      <c r="G11308">
        <v>14</v>
      </c>
      <c r="H11308" t="s">
        <v>4333</v>
      </c>
      <c r="I11308" s="160" t="s">
        <v>4076</v>
      </c>
      <c r="J11308" t="s">
        <v>5693</v>
      </c>
      <c r="K11308" s="160" t="s">
        <v>4009</v>
      </c>
      <c r="L11308" t="s">
        <v>11978</v>
      </c>
    </row>
    <row r="11309" spans="1:12">
      <c r="A11309" s="15">
        <v>2294000001</v>
      </c>
      <c r="B11309" t="s">
        <v>11040</v>
      </c>
      <c r="C11309" t="s">
        <v>11978</v>
      </c>
      <c r="D11309" t="s">
        <v>11979</v>
      </c>
      <c r="E11309" t="s">
        <v>11982</v>
      </c>
      <c r="F11309" t="s">
        <v>11981</v>
      </c>
      <c r="G11309">
        <v>14</v>
      </c>
      <c r="H11309" t="s">
        <v>4333</v>
      </c>
      <c r="I11309" s="160" t="s">
        <v>4076</v>
      </c>
      <c r="J11309" t="s">
        <v>5693</v>
      </c>
      <c r="K11309" s="160" t="s">
        <v>4009</v>
      </c>
      <c r="L11309" t="s">
        <v>11978</v>
      </c>
    </row>
    <row r="11310" spans="1:12">
      <c r="A11310" s="15">
        <v>2294000002</v>
      </c>
      <c r="B11310" t="s">
        <v>11040</v>
      </c>
      <c r="C11310" t="s">
        <v>11978</v>
      </c>
      <c r="D11310" t="s">
        <v>11979</v>
      </c>
      <c r="E11310" t="s">
        <v>11983</v>
      </c>
      <c r="F11310" t="s">
        <v>11981</v>
      </c>
      <c r="G11310">
        <v>14</v>
      </c>
      <c r="H11310" t="s">
        <v>4333</v>
      </c>
      <c r="I11310" s="160" t="s">
        <v>4076</v>
      </c>
      <c r="J11310" t="s">
        <v>5693</v>
      </c>
      <c r="K11310" s="160" t="s">
        <v>4009</v>
      </c>
      <c r="L11310" t="s">
        <v>11978</v>
      </c>
    </row>
    <row r="11311" spans="1:12">
      <c r="A11311" s="15">
        <v>2294000110</v>
      </c>
      <c r="B11311" t="s">
        <v>11040</v>
      </c>
      <c r="C11311" t="s">
        <v>11978</v>
      </c>
      <c r="D11311" t="s">
        <v>5215</v>
      </c>
      <c r="E11311" t="s">
        <v>5215</v>
      </c>
      <c r="F11311" t="s">
        <v>11981</v>
      </c>
      <c r="G11311">
        <v>14</v>
      </c>
      <c r="H11311" t="s">
        <v>4333</v>
      </c>
      <c r="I11311" s="160" t="s">
        <v>4076</v>
      </c>
      <c r="J11311" t="s">
        <v>5693</v>
      </c>
      <c r="K11311" s="160" t="s">
        <v>4009</v>
      </c>
      <c r="L11311" t="s">
        <v>11978</v>
      </c>
    </row>
    <row r="11312" spans="1:12">
      <c r="A11312" s="15">
        <v>2294000130</v>
      </c>
      <c r="B11312" t="s">
        <v>11040</v>
      </c>
      <c r="C11312" t="s">
        <v>11978</v>
      </c>
      <c r="D11312" t="s">
        <v>5215</v>
      </c>
      <c r="E11312" t="s">
        <v>5215</v>
      </c>
      <c r="F11312" t="s">
        <v>11981</v>
      </c>
      <c r="G11312">
        <v>14</v>
      </c>
      <c r="H11312" t="s">
        <v>4333</v>
      </c>
      <c r="I11312" s="160" t="s">
        <v>4076</v>
      </c>
      <c r="J11312" t="s">
        <v>5693</v>
      </c>
      <c r="K11312" s="160" t="s">
        <v>4009</v>
      </c>
      <c r="L11312" t="s">
        <v>11978</v>
      </c>
    </row>
    <row r="11313" spans="1:12">
      <c r="A11313" s="15">
        <v>2294000150</v>
      </c>
      <c r="B11313" t="s">
        <v>11040</v>
      </c>
      <c r="C11313" t="s">
        <v>11978</v>
      </c>
      <c r="D11313" t="s">
        <v>5215</v>
      </c>
      <c r="E11313" t="s">
        <v>5215</v>
      </c>
      <c r="F11313" t="s">
        <v>11981</v>
      </c>
      <c r="G11313">
        <v>14</v>
      </c>
      <c r="H11313" t="s">
        <v>4333</v>
      </c>
      <c r="I11313" s="160" t="s">
        <v>4076</v>
      </c>
      <c r="J11313" t="s">
        <v>5693</v>
      </c>
      <c r="K11313" s="160" t="s">
        <v>4009</v>
      </c>
      <c r="L11313" t="s">
        <v>11978</v>
      </c>
    </row>
    <row r="11314" spans="1:12">
      <c r="A11314" s="15">
        <v>2294000170</v>
      </c>
      <c r="B11314" t="s">
        <v>11040</v>
      </c>
      <c r="C11314" t="s">
        <v>11978</v>
      </c>
      <c r="D11314" t="s">
        <v>5215</v>
      </c>
      <c r="E11314" t="s">
        <v>5215</v>
      </c>
      <c r="F11314" t="s">
        <v>11981</v>
      </c>
      <c r="G11314">
        <v>14</v>
      </c>
      <c r="H11314" t="s">
        <v>4333</v>
      </c>
      <c r="I11314" s="160" t="s">
        <v>4076</v>
      </c>
      <c r="J11314" t="s">
        <v>5693</v>
      </c>
      <c r="K11314" s="160" t="s">
        <v>4009</v>
      </c>
      <c r="L11314" t="s">
        <v>11978</v>
      </c>
    </row>
    <row r="11315" spans="1:12">
      <c r="A11315" s="15">
        <v>2294000190</v>
      </c>
      <c r="B11315" t="s">
        <v>11040</v>
      </c>
      <c r="C11315" t="s">
        <v>11978</v>
      </c>
      <c r="D11315" t="s">
        <v>5215</v>
      </c>
      <c r="E11315" t="s">
        <v>5215</v>
      </c>
      <c r="F11315" t="s">
        <v>11981</v>
      </c>
      <c r="G11315">
        <v>14</v>
      </c>
      <c r="H11315" t="s">
        <v>4333</v>
      </c>
      <c r="I11315" s="160" t="s">
        <v>4076</v>
      </c>
      <c r="J11315" t="s">
        <v>5693</v>
      </c>
      <c r="K11315" s="160" t="s">
        <v>4009</v>
      </c>
      <c r="L11315" t="s">
        <v>11978</v>
      </c>
    </row>
    <row r="11316" spans="1:12">
      <c r="A11316" s="15">
        <v>2294000210</v>
      </c>
      <c r="B11316" t="s">
        <v>11040</v>
      </c>
      <c r="C11316" t="s">
        <v>11978</v>
      </c>
      <c r="D11316" t="s">
        <v>5215</v>
      </c>
      <c r="E11316" t="s">
        <v>5215</v>
      </c>
      <c r="F11316" t="s">
        <v>11981</v>
      </c>
      <c r="G11316">
        <v>14</v>
      </c>
      <c r="H11316" t="s">
        <v>4333</v>
      </c>
      <c r="I11316" s="160" t="s">
        <v>4076</v>
      </c>
      <c r="J11316" t="s">
        <v>5693</v>
      </c>
      <c r="K11316" s="160" t="s">
        <v>4009</v>
      </c>
      <c r="L11316" t="s">
        <v>11978</v>
      </c>
    </row>
    <row r="11317" spans="1:12">
      <c r="A11317" s="15">
        <v>2294000230</v>
      </c>
      <c r="B11317" t="s">
        <v>11040</v>
      </c>
      <c r="C11317" t="s">
        <v>11978</v>
      </c>
      <c r="D11317" t="s">
        <v>5215</v>
      </c>
      <c r="E11317" t="s">
        <v>5215</v>
      </c>
      <c r="F11317" t="s">
        <v>11981</v>
      </c>
      <c r="G11317">
        <v>14</v>
      </c>
      <c r="H11317" t="s">
        <v>4333</v>
      </c>
      <c r="I11317" s="160" t="s">
        <v>4076</v>
      </c>
      <c r="J11317" t="s">
        <v>5693</v>
      </c>
      <c r="K11317" s="160" t="s">
        <v>4009</v>
      </c>
      <c r="L11317" t="s">
        <v>11978</v>
      </c>
    </row>
    <row r="11318" spans="1:12">
      <c r="A11318" s="15">
        <v>2294000250</v>
      </c>
      <c r="B11318" t="s">
        <v>11040</v>
      </c>
      <c r="C11318" t="s">
        <v>11978</v>
      </c>
      <c r="D11318" t="s">
        <v>5215</v>
      </c>
      <c r="E11318" t="s">
        <v>5215</v>
      </c>
      <c r="F11318" t="s">
        <v>11981</v>
      </c>
      <c r="G11318">
        <v>14</v>
      </c>
      <c r="H11318" t="s">
        <v>4333</v>
      </c>
      <c r="I11318" s="160" t="s">
        <v>4076</v>
      </c>
      <c r="J11318" t="s">
        <v>5693</v>
      </c>
      <c r="K11318" s="160" t="s">
        <v>4009</v>
      </c>
      <c r="L11318" t="s">
        <v>11978</v>
      </c>
    </row>
    <row r="11319" spans="1:12">
      <c r="A11319" s="15">
        <v>2294000270</v>
      </c>
      <c r="B11319" t="s">
        <v>11040</v>
      </c>
      <c r="C11319" t="s">
        <v>11978</v>
      </c>
      <c r="D11319" t="s">
        <v>5215</v>
      </c>
      <c r="E11319" t="s">
        <v>5215</v>
      </c>
      <c r="F11319" t="s">
        <v>11981</v>
      </c>
      <c r="G11319">
        <v>14</v>
      </c>
      <c r="H11319" t="s">
        <v>4333</v>
      </c>
      <c r="I11319" s="160" t="s">
        <v>4076</v>
      </c>
      <c r="J11319" t="s">
        <v>5693</v>
      </c>
      <c r="K11319" s="160" t="s">
        <v>4009</v>
      </c>
      <c r="L11319" t="s">
        <v>11978</v>
      </c>
    </row>
    <row r="11320" spans="1:12">
      <c r="A11320" s="15">
        <v>2294000290</v>
      </c>
      <c r="B11320" t="s">
        <v>11040</v>
      </c>
      <c r="C11320" t="s">
        <v>11978</v>
      </c>
      <c r="D11320" t="s">
        <v>5215</v>
      </c>
      <c r="E11320" t="s">
        <v>5215</v>
      </c>
      <c r="F11320" t="s">
        <v>11981</v>
      </c>
      <c r="G11320">
        <v>14</v>
      </c>
      <c r="H11320" t="s">
        <v>4333</v>
      </c>
      <c r="I11320" s="160" t="s">
        <v>4076</v>
      </c>
      <c r="J11320" t="s">
        <v>5693</v>
      </c>
      <c r="K11320" s="160" t="s">
        <v>4009</v>
      </c>
      <c r="L11320" t="s">
        <v>11978</v>
      </c>
    </row>
    <row r="11321" spans="1:12">
      <c r="A11321" s="15">
        <v>2294000310</v>
      </c>
      <c r="B11321" t="s">
        <v>11040</v>
      </c>
      <c r="C11321" t="s">
        <v>11978</v>
      </c>
      <c r="D11321" t="s">
        <v>5215</v>
      </c>
      <c r="E11321" t="s">
        <v>5215</v>
      </c>
      <c r="F11321" t="s">
        <v>11981</v>
      </c>
      <c r="G11321">
        <v>14</v>
      </c>
      <c r="H11321" t="s">
        <v>4333</v>
      </c>
      <c r="I11321" s="160" t="s">
        <v>4076</v>
      </c>
      <c r="J11321" t="s">
        <v>5693</v>
      </c>
      <c r="K11321" s="160" t="s">
        <v>4009</v>
      </c>
      <c r="L11321" t="s">
        <v>11978</v>
      </c>
    </row>
    <row r="11322" spans="1:12">
      <c r="A11322" s="15">
        <v>2294000330</v>
      </c>
      <c r="B11322" t="s">
        <v>11040</v>
      </c>
      <c r="C11322" t="s">
        <v>11978</v>
      </c>
      <c r="D11322" t="s">
        <v>5215</v>
      </c>
      <c r="E11322" t="s">
        <v>5215</v>
      </c>
      <c r="F11322" t="s">
        <v>11981</v>
      </c>
      <c r="G11322">
        <v>14</v>
      </c>
      <c r="H11322" t="s">
        <v>4333</v>
      </c>
      <c r="I11322" s="160" t="s">
        <v>4076</v>
      </c>
      <c r="J11322" t="s">
        <v>5693</v>
      </c>
      <c r="K11322" s="160" t="s">
        <v>4009</v>
      </c>
      <c r="L11322" t="s">
        <v>11978</v>
      </c>
    </row>
    <row r="11323" spans="1:12">
      <c r="A11323" s="15">
        <v>2294005000</v>
      </c>
      <c r="B11323" t="s">
        <v>11040</v>
      </c>
      <c r="C11323" t="s">
        <v>11978</v>
      </c>
      <c r="D11323" t="s">
        <v>11984</v>
      </c>
      <c r="E11323" t="s">
        <v>11980</v>
      </c>
      <c r="F11323" t="s">
        <v>11981</v>
      </c>
      <c r="G11323">
        <v>14</v>
      </c>
      <c r="H11323" t="s">
        <v>4333</v>
      </c>
      <c r="I11323" s="160" t="s">
        <v>4076</v>
      </c>
      <c r="J11323" t="s">
        <v>5693</v>
      </c>
      <c r="K11323" s="160" t="s">
        <v>4009</v>
      </c>
      <c r="L11323" t="s">
        <v>11978</v>
      </c>
    </row>
    <row r="11324" spans="1:12">
      <c r="A11324" s="15">
        <v>2294005001</v>
      </c>
      <c r="B11324" t="s">
        <v>11040</v>
      </c>
      <c r="C11324" t="s">
        <v>11978</v>
      </c>
      <c r="D11324" t="s">
        <v>11984</v>
      </c>
      <c r="E11324" t="s">
        <v>11982</v>
      </c>
      <c r="F11324" t="s">
        <v>11981</v>
      </c>
      <c r="G11324">
        <v>14</v>
      </c>
      <c r="H11324" t="s">
        <v>4333</v>
      </c>
      <c r="I11324" s="160" t="s">
        <v>4076</v>
      </c>
      <c r="J11324" t="s">
        <v>5693</v>
      </c>
      <c r="K11324" s="160" t="s">
        <v>4009</v>
      </c>
      <c r="L11324" t="s">
        <v>11978</v>
      </c>
    </row>
    <row r="11325" spans="1:12">
      <c r="A11325" s="15">
        <v>2294005002</v>
      </c>
      <c r="B11325" t="s">
        <v>11040</v>
      </c>
      <c r="C11325" t="s">
        <v>11978</v>
      </c>
      <c r="D11325" t="s">
        <v>11984</v>
      </c>
      <c r="E11325" t="s">
        <v>11983</v>
      </c>
      <c r="F11325" t="s">
        <v>11981</v>
      </c>
      <c r="G11325">
        <v>14</v>
      </c>
      <c r="H11325" t="s">
        <v>4333</v>
      </c>
      <c r="I11325" s="160" t="s">
        <v>4076</v>
      </c>
      <c r="J11325" t="s">
        <v>5693</v>
      </c>
      <c r="K11325" s="160" t="s">
        <v>4009</v>
      </c>
      <c r="L11325" t="s">
        <v>11978</v>
      </c>
    </row>
    <row r="11326" spans="1:12">
      <c r="A11326" s="15">
        <v>2294010000</v>
      </c>
      <c r="B11326" t="s">
        <v>11040</v>
      </c>
      <c r="C11326" t="s">
        <v>11978</v>
      </c>
      <c r="D11326" t="s">
        <v>11985</v>
      </c>
      <c r="E11326" t="s">
        <v>11980</v>
      </c>
      <c r="F11326" t="s">
        <v>11981</v>
      </c>
      <c r="G11326">
        <v>14</v>
      </c>
      <c r="H11326" t="s">
        <v>4333</v>
      </c>
      <c r="I11326" s="160" t="s">
        <v>4076</v>
      </c>
      <c r="J11326" t="s">
        <v>5693</v>
      </c>
      <c r="K11326" s="160" t="s">
        <v>4009</v>
      </c>
      <c r="L11326" t="s">
        <v>11978</v>
      </c>
    </row>
    <row r="11327" spans="1:12">
      <c r="A11327" s="15">
        <v>2294010001</v>
      </c>
      <c r="B11327" t="s">
        <v>11040</v>
      </c>
      <c r="C11327" t="s">
        <v>11978</v>
      </c>
      <c r="D11327" t="s">
        <v>11985</v>
      </c>
      <c r="E11327" t="s">
        <v>11982</v>
      </c>
      <c r="F11327" t="s">
        <v>11981</v>
      </c>
      <c r="G11327">
        <v>14</v>
      </c>
      <c r="H11327" t="s">
        <v>4333</v>
      </c>
      <c r="I11327" s="160" t="s">
        <v>4076</v>
      </c>
      <c r="J11327" t="s">
        <v>5693</v>
      </c>
      <c r="K11327" s="160" t="s">
        <v>4009</v>
      </c>
      <c r="L11327" t="s">
        <v>11978</v>
      </c>
    </row>
    <row r="11328" spans="1:12">
      <c r="A11328" s="15">
        <v>2294010002</v>
      </c>
      <c r="B11328" t="s">
        <v>11040</v>
      </c>
      <c r="C11328" t="s">
        <v>11978</v>
      </c>
      <c r="D11328" t="s">
        <v>11985</v>
      </c>
      <c r="E11328" t="s">
        <v>11983</v>
      </c>
      <c r="F11328" t="s">
        <v>11981</v>
      </c>
      <c r="G11328">
        <v>14</v>
      </c>
      <c r="H11328" t="s">
        <v>4333</v>
      </c>
      <c r="I11328" s="160" t="s">
        <v>4076</v>
      </c>
      <c r="J11328" t="s">
        <v>5693</v>
      </c>
      <c r="K11328" s="160" t="s">
        <v>4009</v>
      </c>
      <c r="L11328" t="s">
        <v>11978</v>
      </c>
    </row>
    <row r="11329" spans="1:12">
      <c r="A11329" s="15">
        <v>2294015000</v>
      </c>
      <c r="B11329" t="s">
        <v>11040</v>
      </c>
      <c r="C11329" t="s">
        <v>11978</v>
      </c>
      <c r="D11329" t="s">
        <v>11986</v>
      </c>
      <c r="E11329" t="s">
        <v>11980</v>
      </c>
      <c r="F11329" t="s">
        <v>11981</v>
      </c>
      <c r="G11329">
        <v>14</v>
      </c>
      <c r="H11329" t="s">
        <v>4333</v>
      </c>
      <c r="I11329" s="160" t="s">
        <v>4076</v>
      </c>
      <c r="J11329" t="s">
        <v>5693</v>
      </c>
      <c r="K11329" s="160" t="s">
        <v>4009</v>
      </c>
      <c r="L11329" t="s">
        <v>11978</v>
      </c>
    </row>
    <row r="11330" spans="1:12">
      <c r="A11330" s="15">
        <v>2294015001</v>
      </c>
      <c r="B11330" t="s">
        <v>11040</v>
      </c>
      <c r="C11330" t="s">
        <v>11978</v>
      </c>
      <c r="D11330" t="s">
        <v>11986</v>
      </c>
      <c r="E11330" t="s">
        <v>11982</v>
      </c>
      <c r="F11330" t="s">
        <v>11981</v>
      </c>
      <c r="G11330">
        <v>14</v>
      </c>
      <c r="H11330" t="s">
        <v>4333</v>
      </c>
      <c r="I11330" s="160" t="s">
        <v>4076</v>
      </c>
      <c r="J11330" t="s">
        <v>5693</v>
      </c>
      <c r="K11330" s="160" t="s">
        <v>4009</v>
      </c>
      <c r="L11330" t="s">
        <v>11978</v>
      </c>
    </row>
    <row r="11331" spans="1:12">
      <c r="A11331" s="15">
        <v>2294015002</v>
      </c>
      <c r="B11331" t="s">
        <v>11040</v>
      </c>
      <c r="C11331" t="s">
        <v>11978</v>
      </c>
      <c r="D11331" t="s">
        <v>11986</v>
      </c>
      <c r="E11331" t="s">
        <v>11983</v>
      </c>
      <c r="F11331" t="s">
        <v>11981</v>
      </c>
      <c r="G11331">
        <v>14</v>
      </c>
      <c r="H11331" t="s">
        <v>4333</v>
      </c>
      <c r="I11331" s="160" t="s">
        <v>4076</v>
      </c>
      <c r="J11331" t="s">
        <v>5693</v>
      </c>
      <c r="K11331" s="160" t="s">
        <v>4009</v>
      </c>
      <c r="L11331" t="s">
        <v>11978</v>
      </c>
    </row>
    <row r="11332" spans="1:12">
      <c r="A11332" s="15">
        <v>2296000000</v>
      </c>
      <c r="B11332" t="s">
        <v>11040</v>
      </c>
      <c r="C11332" t="s">
        <v>11987</v>
      </c>
      <c r="D11332" t="s">
        <v>11988</v>
      </c>
      <c r="E11332" t="s">
        <v>11980</v>
      </c>
      <c r="F11332" t="s">
        <v>11989</v>
      </c>
      <c r="G11332">
        <v>14</v>
      </c>
      <c r="H11332" t="s">
        <v>4333</v>
      </c>
      <c r="I11332" s="160" t="s">
        <v>4076</v>
      </c>
      <c r="J11332" t="s">
        <v>5693</v>
      </c>
      <c r="K11332" s="160" t="s">
        <v>4007</v>
      </c>
      <c r="L11332" t="s">
        <v>11990</v>
      </c>
    </row>
    <row r="11333" spans="1:12">
      <c r="A11333" s="15">
        <v>2296000110</v>
      </c>
      <c r="B11333" t="s">
        <v>11040</v>
      </c>
      <c r="C11333" t="s">
        <v>11987</v>
      </c>
      <c r="D11333" t="s">
        <v>5215</v>
      </c>
      <c r="E11333" t="s">
        <v>5215</v>
      </c>
      <c r="F11333" t="s">
        <v>11989</v>
      </c>
      <c r="G11333">
        <v>14</v>
      </c>
      <c r="H11333" t="s">
        <v>4333</v>
      </c>
      <c r="I11333" s="160" t="s">
        <v>4076</v>
      </c>
      <c r="J11333" t="s">
        <v>5693</v>
      </c>
      <c r="K11333" s="160" t="s">
        <v>4007</v>
      </c>
      <c r="L11333" t="s">
        <v>11990</v>
      </c>
    </row>
    <row r="11334" spans="1:12">
      <c r="A11334" s="15">
        <v>2296000130</v>
      </c>
      <c r="B11334" t="s">
        <v>11040</v>
      </c>
      <c r="C11334" t="s">
        <v>11987</v>
      </c>
      <c r="D11334" t="s">
        <v>5215</v>
      </c>
      <c r="E11334" t="s">
        <v>5215</v>
      </c>
      <c r="F11334" t="s">
        <v>11989</v>
      </c>
      <c r="G11334">
        <v>14</v>
      </c>
      <c r="H11334" t="s">
        <v>4333</v>
      </c>
      <c r="I11334" s="160" t="s">
        <v>4076</v>
      </c>
      <c r="J11334" t="s">
        <v>5693</v>
      </c>
      <c r="K11334" s="160" t="s">
        <v>4007</v>
      </c>
      <c r="L11334" t="s">
        <v>11990</v>
      </c>
    </row>
    <row r="11335" spans="1:12">
      <c r="A11335" s="15">
        <v>2296000150</v>
      </c>
      <c r="B11335" t="s">
        <v>11040</v>
      </c>
      <c r="C11335" t="s">
        <v>11987</v>
      </c>
      <c r="D11335" t="s">
        <v>5215</v>
      </c>
      <c r="E11335" t="s">
        <v>5215</v>
      </c>
      <c r="F11335" t="s">
        <v>11989</v>
      </c>
      <c r="G11335">
        <v>14</v>
      </c>
      <c r="H11335" t="s">
        <v>4333</v>
      </c>
      <c r="I11335" s="160" t="s">
        <v>4076</v>
      </c>
      <c r="J11335" t="s">
        <v>5693</v>
      </c>
      <c r="K11335" s="160" t="s">
        <v>4007</v>
      </c>
      <c r="L11335" t="s">
        <v>11990</v>
      </c>
    </row>
    <row r="11336" spans="1:12">
      <c r="A11336" s="15">
        <v>2296000170</v>
      </c>
      <c r="B11336" t="s">
        <v>11040</v>
      </c>
      <c r="C11336" t="s">
        <v>11987</v>
      </c>
      <c r="D11336" t="s">
        <v>5215</v>
      </c>
      <c r="E11336" t="s">
        <v>5215</v>
      </c>
      <c r="F11336" t="s">
        <v>11989</v>
      </c>
      <c r="G11336">
        <v>14</v>
      </c>
      <c r="H11336" t="s">
        <v>4333</v>
      </c>
      <c r="I11336" s="160" t="s">
        <v>4076</v>
      </c>
      <c r="J11336" t="s">
        <v>5693</v>
      </c>
      <c r="K11336" s="160" t="s">
        <v>4007</v>
      </c>
      <c r="L11336" t="s">
        <v>11990</v>
      </c>
    </row>
    <row r="11337" spans="1:12">
      <c r="A11337" s="15">
        <v>2296000190</v>
      </c>
      <c r="B11337" t="s">
        <v>11040</v>
      </c>
      <c r="C11337" t="s">
        <v>11987</v>
      </c>
      <c r="D11337" t="s">
        <v>5215</v>
      </c>
      <c r="E11337" t="s">
        <v>5215</v>
      </c>
      <c r="F11337" t="s">
        <v>11989</v>
      </c>
      <c r="G11337">
        <v>14</v>
      </c>
      <c r="H11337" t="s">
        <v>4333</v>
      </c>
      <c r="I11337" s="160" t="s">
        <v>4076</v>
      </c>
      <c r="J11337" t="s">
        <v>5693</v>
      </c>
      <c r="K11337" s="160" t="s">
        <v>4007</v>
      </c>
      <c r="L11337" t="s">
        <v>11990</v>
      </c>
    </row>
    <row r="11338" spans="1:12">
      <c r="A11338" s="15">
        <v>2296000210</v>
      </c>
      <c r="B11338" t="s">
        <v>11040</v>
      </c>
      <c r="C11338" t="s">
        <v>11987</v>
      </c>
      <c r="D11338" t="s">
        <v>5215</v>
      </c>
      <c r="E11338" t="s">
        <v>5215</v>
      </c>
      <c r="F11338" t="s">
        <v>11989</v>
      </c>
      <c r="G11338">
        <v>14</v>
      </c>
      <c r="H11338" t="s">
        <v>4333</v>
      </c>
      <c r="I11338" s="160" t="s">
        <v>4076</v>
      </c>
      <c r="J11338" t="s">
        <v>5693</v>
      </c>
      <c r="K11338" s="160" t="s">
        <v>4007</v>
      </c>
      <c r="L11338" t="s">
        <v>11990</v>
      </c>
    </row>
    <row r="11339" spans="1:12">
      <c r="A11339" s="15">
        <v>2296000230</v>
      </c>
      <c r="B11339" t="s">
        <v>11040</v>
      </c>
      <c r="C11339" t="s">
        <v>11987</v>
      </c>
      <c r="D11339" t="s">
        <v>5215</v>
      </c>
      <c r="E11339" t="s">
        <v>5215</v>
      </c>
      <c r="F11339" t="s">
        <v>11989</v>
      </c>
      <c r="G11339">
        <v>14</v>
      </c>
      <c r="H11339" t="s">
        <v>4333</v>
      </c>
      <c r="I11339" s="160" t="s">
        <v>4076</v>
      </c>
      <c r="J11339" t="s">
        <v>5693</v>
      </c>
      <c r="K11339" s="160" t="s">
        <v>4007</v>
      </c>
      <c r="L11339" t="s">
        <v>11990</v>
      </c>
    </row>
    <row r="11340" spans="1:12">
      <c r="A11340" s="15">
        <v>2296000250</v>
      </c>
      <c r="B11340" t="s">
        <v>11040</v>
      </c>
      <c r="C11340" t="s">
        <v>11987</v>
      </c>
      <c r="D11340" t="s">
        <v>5215</v>
      </c>
      <c r="E11340" t="s">
        <v>5215</v>
      </c>
      <c r="F11340" t="s">
        <v>11989</v>
      </c>
      <c r="G11340">
        <v>14</v>
      </c>
      <c r="H11340" t="s">
        <v>4333</v>
      </c>
      <c r="I11340" s="160" t="s">
        <v>4076</v>
      </c>
      <c r="J11340" t="s">
        <v>5693</v>
      </c>
      <c r="K11340" s="160" t="s">
        <v>4007</v>
      </c>
      <c r="L11340" t="s">
        <v>11990</v>
      </c>
    </row>
    <row r="11341" spans="1:12">
      <c r="A11341" s="15">
        <v>2296000270</v>
      </c>
      <c r="B11341" t="s">
        <v>11040</v>
      </c>
      <c r="C11341" t="s">
        <v>11987</v>
      </c>
      <c r="D11341" t="s">
        <v>5215</v>
      </c>
      <c r="E11341" t="s">
        <v>5215</v>
      </c>
      <c r="F11341" t="s">
        <v>11989</v>
      </c>
      <c r="G11341">
        <v>14</v>
      </c>
      <c r="H11341" t="s">
        <v>4333</v>
      </c>
      <c r="I11341" s="160" t="s">
        <v>4076</v>
      </c>
      <c r="J11341" t="s">
        <v>5693</v>
      </c>
      <c r="K11341" s="160" t="s">
        <v>4007</v>
      </c>
      <c r="L11341" t="s">
        <v>11990</v>
      </c>
    </row>
    <row r="11342" spans="1:12">
      <c r="A11342" s="15">
        <v>2296000290</v>
      </c>
      <c r="B11342" t="s">
        <v>11040</v>
      </c>
      <c r="C11342" t="s">
        <v>11987</v>
      </c>
      <c r="D11342" t="s">
        <v>5215</v>
      </c>
      <c r="E11342" t="s">
        <v>5215</v>
      </c>
      <c r="F11342" t="s">
        <v>11989</v>
      </c>
      <c r="G11342">
        <v>14</v>
      </c>
      <c r="H11342" t="s">
        <v>4333</v>
      </c>
      <c r="I11342" s="160" t="s">
        <v>4076</v>
      </c>
      <c r="J11342" t="s">
        <v>5693</v>
      </c>
      <c r="K11342" s="160" t="s">
        <v>4007</v>
      </c>
      <c r="L11342" t="s">
        <v>11990</v>
      </c>
    </row>
    <row r="11343" spans="1:12">
      <c r="A11343" s="15">
        <v>2296000310</v>
      </c>
      <c r="B11343" t="s">
        <v>11040</v>
      </c>
      <c r="C11343" t="s">
        <v>11987</v>
      </c>
      <c r="D11343" t="s">
        <v>5215</v>
      </c>
      <c r="E11343" t="s">
        <v>5215</v>
      </c>
      <c r="F11343" t="s">
        <v>11989</v>
      </c>
      <c r="G11343">
        <v>14</v>
      </c>
      <c r="H11343" t="s">
        <v>4333</v>
      </c>
      <c r="I11343" s="160" t="s">
        <v>4076</v>
      </c>
      <c r="J11343" t="s">
        <v>5693</v>
      </c>
      <c r="K11343" s="160" t="s">
        <v>4007</v>
      </c>
      <c r="L11343" t="s">
        <v>11990</v>
      </c>
    </row>
    <row r="11344" spans="1:12">
      <c r="A11344" s="15">
        <v>2296000330</v>
      </c>
      <c r="B11344" t="s">
        <v>11040</v>
      </c>
      <c r="C11344" t="s">
        <v>11987</v>
      </c>
      <c r="D11344" t="s">
        <v>5215</v>
      </c>
      <c r="E11344" t="s">
        <v>5215</v>
      </c>
      <c r="F11344" t="s">
        <v>11989</v>
      </c>
      <c r="G11344">
        <v>14</v>
      </c>
      <c r="H11344" t="s">
        <v>4333</v>
      </c>
      <c r="I11344" s="160" t="s">
        <v>4076</v>
      </c>
      <c r="J11344" t="s">
        <v>5693</v>
      </c>
      <c r="K11344" s="160" t="s">
        <v>4007</v>
      </c>
      <c r="L11344" t="s">
        <v>11990</v>
      </c>
    </row>
    <row r="11345" spans="1:12">
      <c r="A11345" s="15">
        <v>2296005000</v>
      </c>
      <c r="B11345" t="s">
        <v>11040</v>
      </c>
      <c r="C11345" t="s">
        <v>11987</v>
      </c>
      <c r="D11345" t="s">
        <v>11990</v>
      </c>
      <c r="E11345" t="s">
        <v>11980</v>
      </c>
      <c r="F11345" t="s">
        <v>11989</v>
      </c>
      <c r="G11345">
        <v>14</v>
      </c>
      <c r="H11345" t="s">
        <v>4333</v>
      </c>
      <c r="I11345" s="160" t="s">
        <v>4076</v>
      </c>
      <c r="J11345" t="s">
        <v>5693</v>
      </c>
      <c r="K11345" s="160" t="s">
        <v>4007</v>
      </c>
      <c r="L11345" t="s">
        <v>11990</v>
      </c>
    </row>
    <row r="11346" spans="1:12">
      <c r="A11346" s="15">
        <v>2296010000</v>
      </c>
      <c r="B11346" t="s">
        <v>11040</v>
      </c>
      <c r="C11346" t="s">
        <v>11987</v>
      </c>
      <c r="D11346" t="s">
        <v>11991</v>
      </c>
      <c r="E11346" t="s">
        <v>11980</v>
      </c>
      <c r="F11346" t="s">
        <v>11989</v>
      </c>
      <c r="G11346">
        <v>14</v>
      </c>
      <c r="H11346" t="s">
        <v>4333</v>
      </c>
      <c r="I11346" s="160" t="s">
        <v>4076</v>
      </c>
      <c r="J11346" t="s">
        <v>5693</v>
      </c>
      <c r="K11346" s="160" t="s">
        <v>4007</v>
      </c>
      <c r="L11346" t="s">
        <v>11990</v>
      </c>
    </row>
    <row r="11347" spans="1:12">
      <c r="A11347" s="15">
        <v>2297000000</v>
      </c>
      <c r="B11347" t="s">
        <v>11040</v>
      </c>
      <c r="C11347" t="s">
        <v>11992</v>
      </c>
      <c r="D11347" t="s">
        <v>11992</v>
      </c>
      <c r="E11347" t="s">
        <v>11992</v>
      </c>
      <c r="F11347" t="s">
        <v>10209</v>
      </c>
      <c r="G11347">
        <v>11</v>
      </c>
      <c r="H11347" t="s">
        <v>11044</v>
      </c>
      <c r="I11347">
        <v>14</v>
      </c>
      <c r="J11347" t="s">
        <v>4128</v>
      </c>
      <c r="K11347" s="160" t="s">
        <v>4009</v>
      </c>
      <c r="L11347" t="s">
        <v>11415</v>
      </c>
    </row>
    <row r="11348" spans="1:12">
      <c r="A11348" s="15">
        <v>2701001000</v>
      </c>
      <c r="B11348" t="s">
        <v>11993</v>
      </c>
      <c r="C11348" t="s">
        <v>10853</v>
      </c>
      <c r="D11348" t="s">
        <v>11994</v>
      </c>
      <c r="E11348" t="s">
        <v>1004</v>
      </c>
      <c r="F11348" t="s">
        <v>10851</v>
      </c>
      <c r="G11348">
        <v>13</v>
      </c>
      <c r="H11348" t="s">
        <v>10852</v>
      </c>
      <c r="I11348" s="160" t="s">
        <v>4007</v>
      </c>
      <c r="J11348" t="s">
        <v>10853</v>
      </c>
      <c r="K11348">
        <v>99</v>
      </c>
      <c r="L11348" t="s">
        <v>3999</v>
      </c>
    </row>
    <row r="11349" spans="1:12">
      <c r="A11349" s="15">
        <v>2701010000</v>
      </c>
      <c r="B11349" t="s">
        <v>11993</v>
      </c>
      <c r="C11349" t="s">
        <v>10853</v>
      </c>
      <c r="D11349" t="s">
        <v>11995</v>
      </c>
      <c r="E11349" t="s">
        <v>1004</v>
      </c>
      <c r="F11349" t="s">
        <v>10851</v>
      </c>
      <c r="G11349">
        <v>13</v>
      </c>
      <c r="H11349" t="s">
        <v>10852</v>
      </c>
      <c r="I11349" s="160" t="s">
        <v>4007</v>
      </c>
      <c r="J11349" t="s">
        <v>10853</v>
      </c>
      <c r="K11349">
        <v>99</v>
      </c>
      <c r="L11349" t="s">
        <v>3999</v>
      </c>
    </row>
    <row r="11350" spans="1:12">
      <c r="A11350" s="15">
        <v>2701020000</v>
      </c>
      <c r="B11350" t="s">
        <v>11993</v>
      </c>
      <c r="C11350" t="s">
        <v>10853</v>
      </c>
      <c r="D11350" t="s">
        <v>11996</v>
      </c>
      <c r="E11350" t="s">
        <v>1004</v>
      </c>
      <c r="F11350" t="s">
        <v>10851</v>
      </c>
      <c r="G11350">
        <v>13</v>
      </c>
      <c r="H11350" t="s">
        <v>10852</v>
      </c>
      <c r="I11350" s="160" t="s">
        <v>4007</v>
      </c>
      <c r="J11350" t="s">
        <v>10853</v>
      </c>
      <c r="K11350">
        <v>99</v>
      </c>
      <c r="L11350" t="s">
        <v>3999</v>
      </c>
    </row>
    <row r="11351" spans="1:12">
      <c r="A11351" s="15">
        <v>2701030000</v>
      </c>
      <c r="B11351" t="s">
        <v>11993</v>
      </c>
      <c r="C11351" t="s">
        <v>10853</v>
      </c>
      <c r="D11351" t="s">
        <v>11997</v>
      </c>
      <c r="E11351" t="s">
        <v>1004</v>
      </c>
      <c r="F11351" t="s">
        <v>10851</v>
      </c>
      <c r="G11351">
        <v>13</v>
      </c>
      <c r="H11351" t="s">
        <v>10852</v>
      </c>
      <c r="I11351" s="160" t="s">
        <v>4007</v>
      </c>
      <c r="J11351" t="s">
        <v>10853</v>
      </c>
      <c r="K11351">
        <v>99</v>
      </c>
      <c r="L11351" t="s">
        <v>3999</v>
      </c>
    </row>
    <row r="11352" spans="1:12">
      <c r="A11352" s="15">
        <v>2701200000</v>
      </c>
      <c r="B11352" t="s">
        <v>11993</v>
      </c>
      <c r="C11352" t="s">
        <v>10853</v>
      </c>
      <c r="D11352" t="s">
        <v>10083</v>
      </c>
      <c r="E11352" t="s">
        <v>1004</v>
      </c>
      <c r="F11352" t="s">
        <v>10851</v>
      </c>
      <c r="G11352">
        <v>13</v>
      </c>
      <c r="H11352" t="s">
        <v>10852</v>
      </c>
      <c r="I11352" s="160" t="s">
        <v>4007</v>
      </c>
      <c r="J11352" t="s">
        <v>10853</v>
      </c>
      <c r="K11352" s="160" t="s">
        <v>4007</v>
      </c>
      <c r="L11352" t="s">
        <v>10083</v>
      </c>
    </row>
    <row r="11353" spans="1:12">
      <c r="A11353" s="15">
        <v>2701220000</v>
      </c>
      <c r="B11353" t="s">
        <v>11993</v>
      </c>
      <c r="C11353" t="s">
        <v>10853</v>
      </c>
      <c r="D11353" t="s">
        <v>11998</v>
      </c>
      <c r="E11353" t="s">
        <v>1004</v>
      </c>
      <c r="F11353" t="s">
        <v>10851</v>
      </c>
      <c r="G11353">
        <v>13</v>
      </c>
      <c r="H11353" t="s">
        <v>10852</v>
      </c>
      <c r="I11353" s="160" t="s">
        <v>4007</v>
      </c>
      <c r="J11353" t="s">
        <v>10853</v>
      </c>
      <c r="K11353" s="160" t="s">
        <v>4007</v>
      </c>
      <c r="L11353" t="s">
        <v>10083</v>
      </c>
    </row>
    <row r="11354" spans="1:12">
      <c r="A11354" s="15">
        <v>2701220001</v>
      </c>
      <c r="B11354" t="s">
        <v>11993</v>
      </c>
      <c r="C11354" t="s">
        <v>10853</v>
      </c>
      <c r="D11354" t="s">
        <v>11998</v>
      </c>
      <c r="E11354" t="s">
        <v>11999</v>
      </c>
      <c r="F11354" t="s">
        <v>10851</v>
      </c>
      <c r="G11354">
        <v>13</v>
      </c>
      <c r="H11354" t="s">
        <v>10852</v>
      </c>
      <c r="I11354" s="160" t="s">
        <v>4007</v>
      </c>
      <c r="J11354" t="s">
        <v>10853</v>
      </c>
      <c r="K11354" s="160" t="s">
        <v>4007</v>
      </c>
      <c r="L11354" t="s">
        <v>10083</v>
      </c>
    </row>
    <row r="11355" spans="1:12">
      <c r="A11355" s="15">
        <v>2701220002</v>
      </c>
      <c r="B11355" t="s">
        <v>11993</v>
      </c>
      <c r="C11355" t="s">
        <v>10853</v>
      </c>
      <c r="D11355" t="s">
        <v>11998</v>
      </c>
      <c r="E11355" t="s">
        <v>12000</v>
      </c>
      <c r="F11355" t="s">
        <v>10851</v>
      </c>
      <c r="G11355">
        <v>13</v>
      </c>
      <c r="H11355" t="s">
        <v>10852</v>
      </c>
      <c r="I11355" s="160" t="s">
        <v>4007</v>
      </c>
      <c r="J11355" t="s">
        <v>10853</v>
      </c>
      <c r="K11355" s="160" t="s">
        <v>4007</v>
      </c>
      <c r="L11355" t="s">
        <v>10083</v>
      </c>
    </row>
    <row r="11356" spans="1:12">
      <c r="A11356" s="15">
        <v>2701220003</v>
      </c>
      <c r="B11356" t="s">
        <v>11993</v>
      </c>
      <c r="C11356" t="s">
        <v>10853</v>
      </c>
      <c r="D11356" t="s">
        <v>11998</v>
      </c>
      <c r="E11356" t="s">
        <v>12001</v>
      </c>
      <c r="F11356" t="s">
        <v>10851</v>
      </c>
      <c r="G11356">
        <v>13</v>
      </c>
      <c r="H11356" t="s">
        <v>10852</v>
      </c>
      <c r="I11356" s="160" t="s">
        <v>4007</v>
      </c>
      <c r="J11356" t="s">
        <v>10853</v>
      </c>
      <c r="K11356" s="160" t="s">
        <v>4007</v>
      </c>
      <c r="L11356" t="s">
        <v>10083</v>
      </c>
    </row>
    <row r="11357" spans="1:12">
      <c r="A11357" s="15">
        <v>2701220004</v>
      </c>
      <c r="B11357" t="s">
        <v>11993</v>
      </c>
      <c r="C11357" t="s">
        <v>10853</v>
      </c>
      <c r="D11357" t="s">
        <v>11998</v>
      </c>
      <c r="E11357" t="s">
        <v>12002</v>
      </c>
      <c r="F11357" t="s">
        <v>10851</v>
      </c>
      <c r="G11357">
        <v>13</v>
      </c>
      <c r="H11357" t="s">
        <v>10852</v>
      </c>
      <c r="I11357" s="160" t="s">
        <v>4007</v>
      </c>
      <c r="J11357" t="s">
        <v>10853</v>
      </c>
      <c r="K11357" s="160" t="s">
        <v>4007</v>
      </c>
      <c r="L11357" t="s">
        <v>10083</v>
      </c>
    </row>
    <row r="11358" spans="1:12">
      <c r="A11358" s="15">
        <v>2701220005</v>
      </c>
      <c r="B11358" t="s">
        <v>11993</v>
      </c>
      <c r="C11358" t="s">
        <v>10853</v>
      </c>
      <c r="D11358" t="s">
        <v>11998</v>
      </c>
      <c r="E11358" t="s">
        <v>12003</v>
      </c>
      <c r="F11358" t="s">
        <v>10851</v>
      </c>
      <c r="G11358">
        <v>13</v>
      </c>
      <c r="H11358" t="s">
        <v>10852</v>
      </c>
      <c r="I11358" s="160" t="s">
        <v>4007</v>
      </c>
      <c r="J11358" t="s">
        <v>10853</v>
      </c>
      <c r="K11358" s="160" t="s">
        <v>4007</v>
      </c>
      <c r="L11358" t="s">
        <v>10083</v>
      </c>
    </row>
    <row r="11359" spans="1:12">
      <c r="A11359" s="15">
        <v>2701220006</v>
      </c>
      <c r="B11359" t="s">
        <v>11993</v>
      </c>
      <c r="C11359" t="s">
        <v>10853</v>
      </c>
      <c r="D11359" t="s">
        <v>11998</v>
      </c>
      <c r="E11359" t="s">
        <v>12004</v>
      </c>
      <c r="F11359" t="s">
        <v>10851</v>
      </c>
      <c r="G11359">
        <v>13</v>
      </c>
      <c r="H11359" t="s">
        <v>10852</v>
      </c>
      <c r="I11359" s="160" t="s">
        <v>4007</v>
      </c>
      <c r="J11359" t="s">
        <v>10853</v>
      </c>
      <c r="K11359" s="160" t="s">
        <v>4007</v>
      </c>
      <c r="L11359" t="s">
        <v>10083</v>
      </c>
    </row>
    <row r="11360" spans="1:12">
      <c r="A11360" s="15">
        <v>2701220007</v>
      </c>
      <c r="B11360" t="s">
        <v>11993</v>
      </c>
      <c r="C11360" t="s">
        <v>10853</v>
      </c>
      <c r="D11360" t="s">
        <v>11998</v>
      </c>
      <c r="E11360" t="s">
        <v>12005</v>
      </c>
      <c r="F11360" t="s">
        <v>10851</v>
      </c>
      <c r="G11360">
        <v>13</v>
      </c>
      <c r="H11360" t="s">
        <v>10852</v>
      </c>
      <c r="I11360" s="160" t="s">
        <v>4007</v>
      </c>
      <c r="J11360" t="s">
        <v>10853</v>
      </c>
      <c r="K11360" s="160" t="s">
        <v>4007</v>
      </c>
      <c r="L11360" t="s">
        <v>10083</v>
      </c>
    </row>
    <row r="11361" spans="1:12">
      <c r="A11361" s="15">
        <v>2701220008</v>
      </c>
      <c r="B11361" t="s">
        <v>11993</v>
      </c>
      <c r="C11361" t="s">
        <v>10853</v>
      </c>
      <c r="D11361" t="s">
        <v>11998</v>
      </c>
      <c r="E11361" t="s">
        <v>12006</v>
      </c>
      <c r="F11361" t="s">
        <v>10851</v>
      </c>
      <c r="G11361">
        <v>13</v>
      </c>
      <c r="H11361" t="s">
        <v>10852</v>
      </c>
      <c r="I11361" s="160" t="s">
        <v>4007</v>
      </c>
      <c r="J11361" t="s">
        <v>10853</v>
      </c>
      <c r="K11361" s="160" t="s">
        <v>4007</v>
      </c>
      <c r="L11361" t="s">
        <v>10083</v>
      </c>
    </row>
    <row r="11362" spans="1:12">
      <c r="A11362" s="15">
        <v>2701220009</v>
      </c>
      <c r="B11362" t="s">
        <v>11993</v>
      </c>
      <c r="C11362" t="s">
        <v>10853</v>
      </c>
      <c r="D11362" t="s">
        <v>11998</v>
      </c>
      <c r="E11362" t="s">
        <v>10817</v>
      </c>
      <c r="F11362" t="s">
        <v>10851</v>
      </c>
      <c r="G11362">
        <v>13</v>
      </c>
      <c r="H11362" t="s">
        <v>10852</v>
      </c>
      <c r="I11362" s="160" t="s">
        <v>4007</v>
      </c>
      <c r="J11362" t="s">
        <v>10853</v>
      </c>
      <c r="K11362" s="160" t="s">
        <v>4007</v>
      </c>
      <c r="L11362" t="s">
        <v>10083</v>
      </c>
    </row>
    <row r="11363" spans="1:12">
      <c r="A11363" s="15">
        <v>2701220999</v>
      </c>
      <c r="B11363" t="s">
        <v>11993</v>
      </c>
      <c r="C11363" t="s">
        <v>10853</v>
      </c>
      <c r="D11363" t="s">
        <v>11998</v>
      </c>
      <c r="E11363" t="s">
        <v>12007</v>
      </c>
      <c r="F11363" t="s">
        <v>10851</v>
      </c>
      <c r="G11363">
        <v>13</v>
      </c>
      <c r="H11363" t="s">
        <v>10852</v>
      </c>
      <c r="I11363" s="160" t="s">
        <v>4007</v>
      </c>
      <c r="J11363" t="s">
        <v>10853</v>
      </c>
      <c r="K11363" s="160" t="s">
        <v>4007</v>
      </c>
      <c r="L11363" t="s">
        <v>10083</v>
      </c>
    </row>
    <row r="11364" spans="1:12">
      <c r="A11364" s="15">
        <v>2701240000</v>
      </c>
      <c r="B11364" t="s">
        <v>11993</v>
      </c>
      <c r="C11364" t="s">
        <v>10853</v>
      </c>
      <c r="D11364" t="s">
        <v>12008</v>
      </c>
      <c r="E11364" t="s">
        <v>1004</v>
      </c>
      <c r="F11364" t="s">
        <v>10851</v>
      </c>
      <c r="G11364">
        <v>13</v>
      </c>
      <c r="H11364" t="s">
        <v>10852</v>
      </c>
      <c r="I11364" s="160" t="s">
        <v>4007</v>
      </c>
      <c r="J11364" t="s">
        <v>10853</v>
      </c>
      <c r="K11364" s="160" t="s">
        <v>4007</v>
      </c>
      <c r="L11364" t="s">
        <v>10083</v>
      </c>
    </row>
    <row r="11365" spans="1:12">
      <c r="A11365" s="15">
        <v>2701250000</v>
      </c>
      <c r="B11365" t="s">
        <v>11993</v>
      </c>
      <c r="C11365" t="s">
        <v>10853</v>
      </c>
      <c r="D11365" t="s">
        <v>12009</v>
      </c>
      <c r="E11365" t="s">
        <v>1004</v>
      </c>
      <c r="F11365" t="s">
        <v>10851</v>
      </c>
      <c r="G11365">
        <v>13</v>
      </c>
      <c r="H11365" t="s">
        <v>10852</v>
      </c>
      <c r="I11365" s="160" t="s">
        <v>4007</v>
      </c>
      <c r="J11365" t="s">
        <v>10853</v>
      </c>
      <c r="K11365" s="160" t="s">
        <v>4007</v>
      </c>
      <c r="L11365" t="s">
        <v>10083</v>
      </c>
    </row>
    <row r="11366" spans="1:12">
      <c r="A11366" s="15">
        <v>2701260000</v>
      </c>
      <c r="B11366" t="s">
        <v>11993</v>
      </c>
      <c r="C11366" t="s">
        <v>10853</v>
      </c>
      <c r="D11366" t="s">
        <v>12010</v>
      </c>
      <c r="E11366" t="s">
        <v>1004</v>
      </c>
      <c r="F11366" t="s">
        <v>10851</v>
      </c>
      <c r="G11366">
        <v>13</v>
      </c>
      <c r="H11366" t="s">
        <v>10852</v>
      </c>
      <c r="I11366" s="160" t="s">
        <v>4007</v>
      </c>
      <c r="J11366" t="s">
        <v>10853</v>
      </c>
      <c r="K11366" s="160" t="s">
        <v>4007</v>
      </c>
      <c r="L11366" t="s">
        <v>10083</v>
      </c>
    </row>
    <row r="11367" spans="1:12">
      <c r="A11367" s="15">
        <v>2701270000</v>
      </c>
      <c r="B11367" t="s">
        <v>11993</v>
      </c>
      <c r="C11367" t="s">
        <v>10853</v>
      </c>
      <c r="D11367" t="s">
        <v>12011</v>
      </c>
      <c r="E11367" t="s">
        <v>1004</v>
      </c>
      <c r="F11367" t="s">
        <v>10851</v>
      </c>
      <c r="G11367">
        <v>13</v>
      </c>
      <c r="H11367" t="s">
        <v>10852</v>
      </c>
      <c r="I11367" s="160" t="s">
        <v>4007</v>
      </c>
      <c r="J11367" t="s">
        <v>10853</v>
      </c>
      <c r="K11367" s="160" t="s">
        <v>4007</v>
      </c>
      <c r="L11367" t="s">
        <v>10083</v>
      </c>
    </row>
    <row r="11368" spans="1:12">
      <c r="A11368" s="15">
        <v>2701280000</v>
      </c>
      <c r="B11368" t="s">
        <v>11993</v>
      </c>
      <c r="C11368" t="s">
        <v>10853</v>
      </c>
      <c r="D11368" t="s">
        <v>12012</v>
      </c>
      <c r="E11368" t="s">
        <v>1004</v>
      </c>
      <c r="F11368" t="s">
        <v>10851</v>
      </c>
      <c r="G11368">
        <v>13</v>
      </c>
      <c r="H11368" t="s">
        <v>10852</v>
      </c>
      <c r="I11368" s="160" t="s">
        <v>4007</v>
      </c>
      <c r="J11368" t="s">
        <v>10853</v>
      </c>
      <c r="K11368" s="160" t="s">
        <v>4007</v>
      </c>
      <c r="L11368" t="s">
        <v>10083</v>
      </c>
    </row>
    <row r="11369" spans="1:12">
      <c r="A11369" s="15">
        <v>2701290000</v>
      </c>
      <c r="B11369" t="s">
        <v>11993</v>
      </c>
      <c r="C11369" t="s">
        <v>10853</v>
      </c>
      <c r="D11369" t="s">
        <v>12013</v>
      </c>
      <c r="E11369" t="s">
        <v>1004</v>
      </c>
      <c r="F11369" t="s">
        <v>10851</v>
      </c>
      <c r="G11369">
        <v>13</v>
      </c>
      <c r="H11369" t="s">
        <v>10852</v>
      </c>
      <c r="I11369" s="160" t="s">
        <v>4007</v>
      </c>
      <c r="J11369" t="s">
        <v>10853</v>
      </c>
      <c r="K11369" s="160" t="s">
        <v>4007</v>
      </c>
      <c r="L11369" t="s">
        <v>10083</v>
      </c>
    </row>
    <row r="11370" spans="1:12">
      <c r="A11370" s="15">
        <v>2701400000</v>
      </c>
      <c r="B11370" t="s">
        <v>11993</v>
      </c>
      <c r="C11370" t="s">
        <v>10853</v>
      </c>
      <c r="D11370" t="s">
        <v>12014</v>
      </c>
      <c r="E11370" t="s">
        <v>1004</v>
      </c>
      <c r="F11370" t="s">
        <v>10851</v>
      </c>
      <c r="G11370">
        <v>13</v>
      </c>
      <c r="H11370" t="s">
        <v>10852</v>
      </c>
      <c r="I11370" s="160" t="s">
        <v>4007</v>
      </c>
      <c r="J11370" t="s">
        <v>10853</v>
      </c>
      <c r="K11370">
        <v>99</v>
      </c>
      <c r="L11370" t="s">
        <v>3999</v>
      </c>
    </row>
    <row r="11371" spans="1:12">
      <c r="A11371" s="15">
        <v>2701405000</v>
      </c>
      <c r="B11371" t="s">
        <v>11993</v>
      </c>
      <c r="C11371" t="s">
        <v>10853</v>
      </c>
      <c r="D11371" t="s">
        <v>12015</v>
      </c>
      <c r="E11371" t="s">
        <v>1004</v>
      </c>
      <c r="F11371" t="s">
        <v>10851</v>
      </c>
      <c r="G11371">
        <v>13</v>
      </c>
      <c r="H11371" t="s">
        <v>10852</v>
      </c>
      <c r="I11371" s="160" t="s">
        <v>4007</v>
      </c>
      <c r="J11371" t="s">
        <v>10853</v>
      </c>
      <c r="K11371">
        <v>99</v>
      </c>
      <c r="L11371" t="s">
        <v>3999</v>
      </c>
    </row>
    <row r="11372" spans="1:12">
      <c r="A11372" s="15">
        <v>2701410000</v>
      </c>
      <c r="B11372" t="s">
        <v>11993</v>
      </c>
      <c r="C11372" t="s">
        <v>10853</v>
      </c>
      <c r="D11372" t="s">
        <v>12016</v>
      </c>
      <c r="E11372" t="s">
        <v>1004</v>
      </c>
      <c r="F11372" t="s">
        <v>10851</v>
      </c>
      <c r="G11372">
        <v>13</v>
      </c>
      <c r="H11372" t="s">
        <v>10852</v>
      </c>
      <c r="I11372" s="160" t="s">
        <v>4007</v>
      </c>
      <c r="J11372" t="s">
        <v>10853</v>
      </c>
      <c r="K11372">
        <v>99</v>
      </c>
      <c r="L11372" t="s">
        <v>3999</v>
      </c>
    </row>
    <row r="11373" spans="1:12">
      <c r="A11373" s="15">
        <v>2701411000</v>
      </c>
      <c r="B11373" t="s">
        <v>11993</v>
      </c>
      <c r="C11373" t="s">
        <v>10853</v>
      </c>
      <c r="D11373" t="s">
        <v>12017</v>
      </c>
      <c r="E11373" t="s">
        <v>1004</v>
      </c>
      <c r="F11373" t="s">
        <v>10851</v>
      </c>
      <c r="G11373">
        <v>13</v>
      </c>
      <c r="H11373" t="s">
        <v>10852</v>
      </c>
      <c r="I11373" s="160" t="s">
        <v>4007</v>
      </c>
      <c r="J11373" t="s">
        <v>10853</v>
      </c>
      <c r="K11373" s="160" t="s">
        <v>4007</v>
      </c>
      <c r="L11373" t="s">
        <v>10083</v>
      </c>
    </row>
    <row r="11374" spans="1:12">
      <c r="A11374" s="15">
        <v>2701412000</v>
      </c>
      <c r="B11374" t="s">
        <v>11993</v>
      </c>
      <c r="C11374" t="s">
        <v>10853</v>
      </c>
      <c r="D11374" t="s">
        <v>12018</v>
      </c>
      <c r="E11374" t="s">
        <v>1004</v>
      </c>
      <c r="F11374" t="s">
        <v>10851</v>
      </c>
      <c r="G11374">
        <v>13</v>
      </c>
      <c r="H11374" t="s">
        <v>10852</v>
      </c>
      <c r="I11374" s="160" t="s">
        <v>4007</v>
      </c>
      <c r="J11374" t="s">
        <v>10853</v>
      </c>
      <c r="K11374" s="160" t="s">
        <v>4007</v>
      </c>
      <c r="L11374" t="s">
        <v>10083</v>
      </c>
    </row>
    <row r="11375" spans="1:12">
      <c r="A11375" s="15">
        <v>2701413000</v>
      </c>
      <c r="B11375" t="s">
        <v>11993</v>
      </c>
      <c r="C11375" t="s">
        <v>10853</v>
      </c>
      <c r="D11375" t="s">
        <v>12019</v>
      </c>
      <c r="E11375" t="s">
        <v>1004</v>
      </c>
      <c r="F11375" t="s">
        <v>10851</v>
      </c>
      <c r="G11375">
        <v>13</v>
      </c>
      <c r="H11375" t="s">
        <v>10852</v>
      </c>
      <c r="I11375" s="160" t="s">
        <v>4007</v>
      </c>
      <c r="J11375" t="s">
        <v>10853</v>
      </c>
      <c r="K11375" s="160" t="s">
        <v>4007</v>
      </c>
      <c r="L11375" t="s">
        <v>10083</v>
      </c>
    </row>
    <row r="11376" spans="1:12">
      <c r="A11376" s="15">
        <v>2701414000</v>
      </c>
      <c r="B11376" t="s">
        <v>11993</v>
      </c>
      <c r="C11376" t="s">
        <v>10853</v>
      </c>
      <c r="D11376" t="s">
        <v>12020</v>
      </c>
      <c r="E11376" t="s">
        <v>1004</v>
      </c>
      <c r="F11376" t="s">
        <v>10851</v>
      </c>
      <c r="G11376">
        <v>13</v>
      </c>
      <c r="H11376" t="s">
        <v>10852</v>
      </c>
      <c r="I11376" s="160" t="s">
        <v>4007</v>
      </c>
      <c r="J11376" t="s">
        <v>10853</v>
      </c>
      <c r="K11376" s="160" t="s">
        <v>4007</v>
      </c>
      <c r="L11376" t="s">
        <v>10083</v>
      </c>
    </row>
    <row r="11377" spans="1:12">
      <c r="A11377" s="15">
        <v>2701415000</v>
      </c>
      <c r="B11377" t="s">
        <v>11993</v>
      </c>
      <c r="C11377" t="s">
        <v>10853</v>
      </c>
      <c r="D11377" t="s">
        <v>12021</v>
      </c>
      <c r="E11377" t="s">
        <v>1004</v>
      </c>
      <c r="F11377" t="s">
        <v>10851</v>
      </c>
      <c r="G11377">
        <v>13</v>
      </c>
      <c r="H11377" t="s">
        <v>10852</v>
      </c>
      <c r="I11377" s="160" t="s">
        <v>4007</v>
      </c>
      <c r="J11377" t="s">
        <v>10853</v>
      </c>
      <c r="K11377" s="160" t="s">
        <v>4007</v>
      </c>
      <c r="L11377" t="s">
        <v>10083</v>
      </c>
    </row>
    <row r="11378" spans="1:12">
      <c r="A11378" s="15">
        <v>2701416000</v>
      </c>
      <c r="B11378" t="s">
        <v>11993</v>
      </c>
      <c r="C11378" t="s">
        <v>10853</v>
      </c>
      <c r="D11378" t="s">
        <v>12022</v>
      </c>
      <c r="E11378" t="s">
        <v>1004</v>
      </c>
      <c r="F11378" t="s">
        <v>10851</v>
      </c>
      <c r="G11378">
        <v>13</v>
      </c>
      <c r="H11378" t="s">
        <v>10852</v>
      </c>
      <c r="I11378" s="160" t="s">
        <v>4007</v>
      </c>
      <c r="J11378" t="s">
        <v>10853</v>
      </c>
      <c r="K11378" s="160" t="s">
        <v>4007</v>
      </c>
      <c r="L11378" t="s">
        <v>10083</v>
      </c>
    </row>
    <row r="11379" spans="1:12">
      <c r="A11379" s="15">
        <v>2701417000</v>
      </c>
      <c r="B11379" t="s">
        <v>11993</v>
      </c>
      <c r="C11379" t="s">
        <v>10853</v>
      </c>
      <c r="D11379" t="s">
        <v>12023</v>
      </c>
      <c r="E11379" t="s">
        <v>1004</v>
      </c>
      <c r="F11379" t="s">
        <v>10851</v>
      </c>
      <c r="G11379">
        <v>13</v>
      </c>
      <c r="H11379" t="s">
        <v>10852</v>
      </c>
      <c r="I11379" s="160" t="s">
        <v>4007</v>
      </c>
      <c r="J11379" t="s">
        <v>10853</v>
      </c>
      <c r="K11379" s="160" t="s">
        <v>4007</v>
      </c>
      <c r="L11379" t="s">
        <v>10083</v>
      </c>
    </row>
    <row r="11380" spans="1:12">
      <c r="A11380" s="15">
        <v>2701420000</v>
      </c>
      <c r="B11380" t="s">
        <v>11993</v>
      </c>
      <c r="C11380" t="s">
        <v>10853</v>
      </c>
      <c r="D11380" t="s">
        <v>12024</v>
      </c>
      <c r="E11380" t="s">
        <v>1004</v>
      </c>
      <c r="F11380" t="s">
        <v>10851</v>
      </c>
      <c r="G11380">
        <v>13</v>
      </c>
      <c r="H11380" t="s">
        <v>10852</v>
      </c>
      <c r="I11380" s="160" t="s">
        <v>4007</v>
      </c>
      <c r="J11380" t="s">
        <v>10853</v>
      </c>
      <c r="K11380">
        <v>99</v>
      </c>
      <c r="L11380" t="s">
        <v>3999</v>
      </c>
    </row>
    <row r="11381" spans="1:12">
      <c r="A11381" s="15">
        <v>2701421000</v>
      </c>
      <c r="B11381" t="s">
        <v>11993</v>
      </c>
      <c r="C11381" t="s">
        <v>10853</v>
      </c>
      <c r="D11381" t="s">
        <v>12025</v>
      </c>
      <c r="E11381" t="s">
        <v>1004</v>
      </c>
      <c r="F11381" t="s">
        <v>10851</v>
      </c>
      <c r="G11381">
        <v>13</v>
      </c>
      <c r="H11381" t="s">
        <v>10852</v>
      </c>
      <c r="I11381" s="160" t="s">
        <v>4007</v>
      </c>
      <c r="J11381" t="s">
        <v>10853</v>
      </c>
      <c r="K11381" s="160" t="s">
        <v>4009</v>
      </c>
      <c r="L11381" t="s">
        <v>10854</v>
      </c>
    </row>
    <row r="11382" spans="1:12">
      <c r="A11382" s="15">
        <v>2701422000</v>
      </c>
      <c r="B11382" t="s">
        <v>11993</v>
      </c>
      <c r="C11382" t="s">
        <v>10853</v>
      </c>
      <c r="D11382" t="s">
        <v>12026</v>
      </c>
      <c r="E11382" t="s">
        <v>1004</v>
      </c>
      <c r="F11382" t="s">
        <v>10851</v>
      </c>
      <c r="G11382">
        <v>13</v>
      </c>
      <c r="H11382" t="s">
        <v>10852</v>
      </c>
      <c r="I11382" s="160" t="s">
        <v>4007</v>
      </c>
      <c r="J11382" t="s">
        <v>10853</v>
      </c>
      <c r="K11382" s="160" t="s">
        <v>4009</v>
      </c>
      <c r="L11382" t="s">
        <v>10854</v>
      </c>
    </row>
    <row r="11383" spans="1:12">
      <c r="A11383" s="15">
        <v>2701423000</v>
      </c>
      <c r="B11383" t="s">
        <v>11993</v>
      </c>
      <c r="C11383" t="s">
        <v>10853</v>
      </c>
      <c r="D11383" t="s">
        <v>12027</v>
      </c>
      <c r="E11383" t="s">
        <v>1004</v>
      </c>
      <c r="F11383" t="s">
        <v>10851</v>
      </c>
      <c r="G11383">
        <v>13</v>
      </c>
      <c r="H11383" t="s">
        <v>10852</v>
      </c>
      <c r="I11383" s="160" t="s">
        <v>4007</v>
      </c>
      <c r="J11383" t="s">
        <v>10853</v>
      </c>
      <c r="K11383" s="160" t="s">
        <v>4009</v>
      </c>
      <c r="L11383" t="s">
        <v>10854</v>
      </c>
    </row>
    <row r="11384" spans="1:12">
      <c r="A11384" s="15">
        <v>2701424000</v>
      </c>
      <c r="B11384" t="s">
        <v>11993</v>
      </c>
      <c r="C11384" t="s">
        <v>10853</v>
      </c>
      <c r="D11384" t="s">
        <v>12028</v>
      </c>
      <c r="E11384" t="s">
        <v>1004</v>
      </c>
      <c r="F11384" t="s">
        <v>10851</v>
      </c>
      <c r="G11384">
        <v>13</v>
      </c>
      <c r="H11384" t="s">
        <v>10852</v>
      </c>
      <c r="I11384" s="160" t="s">
        <v>4007</v>
      </c>
      <c r="J11384" t="s">
        <v>10853</v>
      </c>
      <c r="K11384" s="160" t="s">
        <v>4009</v>
      </c>
      <c r="L11384" t="s">
        <v>10854</v>
      </c>
    </row>
    <row r="11385" spans="1:12">
      <c r="A11385" s="15">
        <v>2701430000</v>
      </c>
      <c r="B11385" t="s">
        <v>11993</v>
      </c>
      <c r="C11385" t="s">
        <v>10853</v>
      </c>
      <c r="D11385" t="s">
        <v>12029</v>
      </c>
      <c r="E11385" t="s">
        <v>1004</v>
      </c>
      <c r="F11385" t="s">
        <v>10851</v>
      </c>
      <c r="G11385">
        <v>13</v>
      </c>
      <c r="H11385" t="s">
        <v>10852</v>
      </c>
      <c r="I11385" s="160" t="s">
        <v>4007</v>
      </c>
      <c r="J11385" t="s">
        <v>10853</v>
      </c>
      <c r="K11385" s="160" t="s">
        <v>4009</v>
      </c>
      <c r="L11385" t="s">
        <v>10854</v>
      </c>
    </row>
    <row r="11386" spans="1:12">
      <c r="A11386" s="15">
        <v>2701431000</v>
      </c>
      <c r="B11386" t="s">
        <v>11993</v>
      </c>
      <c r="C11386" t="s">
        <v>10853</v>
      </c>
      <c r="D11386" t="s">
        <v>12030</v>
      </c>
      <c r="E11386" t="s">
        <v>1004</v>
      </c>
      <c r="F11386" t="s">
        <v>10851</v>
      </c>
      <c r="G11386">
        <v>13</v>
      </c>
      <c r="H11386" t="s">
        <v>10852</v>
      </c>
      <c r="I11386" s="160" t="s">
        <v>4007</v>
      </c>
      <c r="J11386" t="s">
        <v>10853</v>
      </c>
      <c r="K11386" s="160" t="s">
        <v>4009</v>
      </c>
      <c r="L11386" t="s">
        <v>10854</v>
      </c>
    </row>
    <row r="11387" spans="1:12">
      <c r="A11387" s="15">
        <v>2701432000</v>
      </c>
      <c r="B11387" t="s">
        <v>11993</v>
      </c>
      <c r="C11387" t="s">
        <v>10853</v>
      </c>
      <c r="D11387" t="s">
        <v>12031</v>
      </c>
      <c r="E11387" t="s">
        <v>1004</v>
      </c>
      <c r="F11387" t="s">
        <v>10851</v>
      </c>
      <c r="G11387">
        <v>13</v>
      </c>
      <c r="H11387" t="s">
        <v>10852</v>
      </c>
      <c r="I11387" s="160" t="s">
        <v>4007</v>
      </c>
      <c r="J11387" t="s">
        <v>10853</v>
      </c>
      <c r="K11387" s="160" t="s">
        <v>4009</v>
      </c>
      <c r="L11387" t="s">
        <v>10854</v>
      </c>
    </row>
    <row r="11388" spans="1:12">
      <c r="A11388" s="15">
        <v>2701433000</v>
      </c>
      <c r="B11388" t="s">
        <v>11993</v>
      </c>
      <c r="C11388" t="s">
        <v>10853</v>
      </c>
      <c r="D11388" t="s">
        <v>12032</v>
      </c>
      <c r="E11388" t="s">
        <v>1004</v>
      </c>
      <c r="F11388" t="s">
        <v>10851</v>
      </c>
      <c r="G11388">
        <v>13</v>
      </c>
      <c r="H11388" t="s">
        <v>10852</v>
      </c>
      <c r="I11388" s="160" t="s">
        <v>4007</v>
      </c>
      <c r="J11388" t="s">
        <v>10853</v>
      </c>
      <c r="K11388" s="160" t="s">
        <v>4009</v>
      </c>
      <c r="L11388" t="s">
        <v>10854</v>
      </c>
    </row>
    <row r="11389" spans="1:12">
      <c r="A11389" s="15">
        <v>2701440000</v>
      </c>
      <c r="B11389" t="s">
        <v>11993</v>
      </c>
      <c r="C11389" t="s">
        <v>10853</v>
      </c>
      <c r="D11389" t="s">
        <v>12033</v>
      </c>
      <c r="E11389" t="s">
        <v>1004</v>
      </c>
      <c r="F11389" t="s">
        <v>10851</v>
      </c>
      <c r="G11389">
        <v>13</v>
      </c>
      <c r="H11389" t="s">
        <v>10852</v>
      </c>
      <c r="I11389" s="160" t="s">
        <v>4007</v>
      </c>
      <c r="J11389" t="s">
        <v>10853</v>
      </c>
      <c r="K11389">
        <v>99</v>
      </c>
      <c r="L11389" t="s">
        <v>3999</v>
      </c>
    </row>
    <row r="11390" spans="1:12">
      <c r="A11390" s="15">
        <v>2701441000</v>
      </c>
      <c r="B11390" t="s">
        <v>11993</v>
      </c>
      <c r="C11390" t="s">
        <v>10853</v>
      </c>
      <c r="D11390" t="s">
        <v>12034</v>
      </c>
      <c r="E11390" t="s">
        <v>1004</v>
      </c>
      <c r="F11390" t="s">
        <v>10851</v>
      </c>
      <c r="G11390">
        <v>13</v>
      </c>
      <c r="H11390" t="s">
        <v>10852</v>
      </c>
      <c r="I11390" s="160" t="s">
        <v>4007</v>
      </c>
      <c r="J11390" t="s">
        <v>10853</v>
      </c>
      <c r="K11390" s="160" t="s">
        <v>4009</v>
      </c>
      <c r="L11390" t="s">
        <v>10854</v>
      </c>
    </row>
    <row r="11391" spans="1:12">
      <c r="A11391" s="15">
        <v>2701442000</v>
      </c>
      <c r="B11391" t="s">
        <v>11993</v>
      </c>
      <c r="C11391" t="s">
        <v>10853</v>
      </c>
      <c r="D11391" t="s">
        <v>12035</v>
      </c>
      <c r="E11391" t="s">
        <v>1004</v>
      </c>
      <c r="F11391" t="s">
        <v>10851</v>
      </c>
      <c r="G11391">
        <v>13</v>
      </c>
      <c r="H11391" t="s">
        <v>10852</v>
      </c>
      <c r="I11391" s="160" t="s">
        <v>4007</v>
      </c>
      <c r="J11391" t="s">
        <v>10853</v>
      </c>
      <c r="K11391" s="160" t="s">
        <v>4009</v>
      </c>
      <c r="L11391" t="s">
        <v>10854</v>
      </c>
    </row>
    <row r="11392" spans="1:12">
      <c r="A11392" s="15">
        <v>2701443000</v>
      </c>
      <c r="B11392" t="s">
        <v>11993</v>
      </c>
      <c r="C11392" t="s">
        <v>10853</v>
      </c>
      <c r="D11392" t="s">
        <v>12036</v>
      </c>
      <c r="E11392" t="s">
        <v>1004</v>
      </c>
      <c r="F11392" t="s">
        <v>10851</v>
      </c>
      <c r="G11392">
        <v>13</v>
      </c>
      <c r="H11392" t="s">
        <v>10852</v>
      </c>
      <c r="I11392" s="160" t="s">
        <v>4007</v>
      </c>
      <c r="J11392" t="s">
        <v>10853</v>
      </c>
      <c r="K11392" s="160" t="s">
        <v>4009</v>
      </c>
      <c r="L11392" t="s">
        <v>10854</v>
      </c>
    </row>
    <row r="11393" spans="1:12">
      <c r="A11393" s="15">
        <v>2701450000</v>
      </c>
      <c r="B11393" t="s">
        <v>11993</v>
      </c>
      <c r="C11393" t="s">
        <v>10853</v>
      </c>
      <c r="D11393" t="s">
        <v>12037</v>
      </c>
      <c r="E11393" t="s">
        <v>1004</v>
      </c>
      <c r="F11393" t="s">
        <v>10851</v>
      </c>
      <c r="G11393">
        <v>13</v>
      </c>
      <c r="H11393" t="s">
        <v>10852</v>
      </c>
      <c r="I11393" s="160" t="s">
        <v>4007</v>
      </c>
      <c r="J11393" t="s">
        <v>10853</v>
      </c>
      <c r="K11393">
        <v>99</v>
      </c>
      <c r="L11393" t="s">
        <v>3999</v>
      </c>
    </row>
    <row r="11394" spans="1:12">
      <c r="A11394" s="15">
        <v>2701451000</v>
      </c>
      <c r="B11394" t="s">
        <v>11993</v>
      </c>
      <c r="C11394" t="s">
        <v>10853</v>
      </c>
      <c r="D11394" t="s">
        <v>12038</v>
      </c>
      <c r="E11394" t="s">
        <v>1004</v>
      </c>
      <c r="F11394" t="s">
        <v>10851</v>
      </c>
      <c r="G11394">
        <v>13</v>
      </c>
      <c r="H11394" t="s">
        <v>10852</v>
      </c>
      <c r="I11394" s="160" t="s">
        <v>4007</v>
      </c>
      <c r="J11394" t="s">
        <v>10853</v>
      </c>
      <c r="K11394">
        <v>99</v>
      </c>
      <c r="L11394" t="s">
        <v>3999</v>
      </c>
    </row>
    <row r="11395" spans="1:12">
      <c r="A11395" s="15">
        <v>2701452000</v>
      </c>
      <c r="B11395" t="s">
        <v>11993</v>
      </c>
      <c r="C11395" t="s">
        <v>10853</v>
      </c>
      <c r="D11395" t="s">
        <v>12039</v>
      </c>
      <c r="E11395" t="s">
        <v>1004</v>
      </c>
      <c r="F11395" t="s">
        <v>10851</v>
      </c>
      <c r="G11395">
        <v>13</v>
      </c>
      <c r="H11395" t="s">
        <v>10852</v>
      </c>
      <c r="I11395" s="160" t="s">
        <v>4007</v>
      </c>
      <c r="J11395" t="s">
        <v>10853</v>
      </c>
      <c r="K11395">
        <v>99</v>
      </c>
      <c r="L11395" t="s">
        <v>3999</v>
      </c>
    </row>
    <row r="11396" spans="1:12">
      <c r="A11396" s="15">
        <v>2701453000</v>
      </c>
      <c r="B11396" t="s">
        <v>11993</v>
      </c>
      <c r="C11396" t="s">
        <v>10853</v>
      </c>
      <c r="D11396" t="s">
        <v>12040</v>
      </c>
      <c r="E11396" t="s">
        <v>1004</v>
      </c>
      <c r="F11396" t="s">
        <v>10851</v>
      </c>
      <c r="G11396">
        <v>13</v>
      </c>
      <c r="H11396" t="s">
        <v>10852</v>
      </c>
      <c r="I11396" s="160" t="s">
        <v>4007</v>
      </c>
      <c r="J11396" t="s">
        <v>10853</v>
      </c>
      <c r="K11396">
        <v>99</v>
      </c>
      <c r="L11396" t="s">
        <v>3999</v>
      </c>
    </row>
    <row r="11397" spans="1:12">
      <c r="A11397" s="15">
        <v>2701454000</v>
      </c>
      <c r="B11397" t="s">
        <v>11993</v>
      </c>
      <c r="C11397" t="s">
        <v>10853</v>
      </c>
      <c r="D11397" t="s">
        <v>12041</v>
      </c>
      <c r="E11397" t="s">
        <v>1004</v>
      </c>
      <c r="F11397" t="s">
        <v>10851</v>
      </c>
      <c r="G11397">
        <v>13</v>
      </c>
      <c r="H11397" t="s">
        <v>10852</v>
      </c>
      <c r="I11397" s="160" t="s">
        <v>4007</v>
      </c>
      <c r="J11397" t="s">
        <v>10853</v>
      </c>
      <c r="K11397">
        <v>99</v>
      </c>
      <c r="L11397" t="s">
        <v>3999</v>
      </c>
    </row>
    <row r="11398" spans="1:12">
      <c r="A11398" s="15">
        <v>2701460000</v>
      </c>
      <c r="B11398" t="s">
        <v>11993</v>
      </c>
      <c r="C11398" t="s">
        <v>10853</v>
      </c>
      <c r="D11398" t="s">
        <v>12042</v>
      </c>
      <c r="E11398" t="s">
        <v>1004</v>
      </c>
      <c r="F11398" t="s">
        <v>10851</v>
      </c>
      <c r="G11398">
        <v>13</v>
      </c>
      <c r="H11398" t="s">
        <v>10852</v>
      </c>
      <c r="I11398" s="160" t="s">
        <v>4007</v>
      </c>
      <c r="J11398" t="s">
        <v>10853</v>
      </c>
      <c r="K11398">
        <v>99</v>
      </c>
      <c r="L11398" t="s">
        <v>3999</v>
      </c>
    </row>
    <row r="11399" spans="1:12">
      <c r="A11399" s="15">
        <v>2701461000</v>
      </c>
      <c r="B11399" t="s">
        <v>11993</v>
      </c>
      <c r="C11399" t="s">
        <v>10853</v>
      </c>
      <c r="D11399" t="s">
        <v>12043</v>
      </c>
      <c r="E11399" t="s">
        <v>1004</v>
      </c>
      <c r="F11399" t="s">
        <v>10851</v>
      </c>
      <c r="G11399">
        <v>13</v>
      </c>
      <c r="H11399" t="s">
        <v>10852</v>
      </c>
      <c r="I11399" s="160" t="s">
        <v>4007</v>
      </c>
      <c r="J11399" t="s">
        <v>10853</v>
      </c>
      <c r="K11399">
        <v>99</v>
      </c>
      <c r="L11399" t="s">
        <v>3999</v>
      </c>
    </row>
    <row r="11400" spans="1:12">
      <c r="A11400" s="15">
        <v>2701462000</v>
      </c>
      <c r="B11400" t="s">
        <v>11993</v>
      </c>
      <c r="C11400" t="s">
        <v>10853</v>
      </c>
      <c r="D11400" t="s">
        <v>12044</v>
      </c>
      <c r="E11400" t="s">
        <v>1004</v>
      </c>
      <c r="F11400" t="s">
        <v>10851</v>
      </c>
      <c r="G11400">
        <v>13</v>
      </c>
      <c r="H11400" t="s">
        <v>10852</v>
      </c>
      <c r="I11400" s="160" t="s">
        <v>4007</v>
      </c>
      <c r="J11400" t="s">
        <v>10853</v>
      </c>
      <c r="K11400">
        <v>99</v>
      </c>
      <c r="L11400" t="s">
        <v>3999</v>
      </c>
    </row>
    <row r="11401" spans="1:12">
      <c r="A11401" s="15">
        <v>2701470000</v>
      </c>
      <c r="B11401" t="s">
        <v>11993</v>
      </c>
      <c r="C11401" t="s">
        <v>10853</v>
      </c>
      <c r="D11401" t="s">
        <v>12045</v>
      </c>
      <c r="E11401" t="s">
        <v>1004</v>
      </c>
      <c r="F11401" t="s">
        <v>10851</v>
      </c>
      <c r="G11401">
        <v>13</v>
      </c>
      <c r="H11401" t="s">
        <v>10852</v>
      </c>
      <c r="I11401" s="160" t="s">
        <v>4007</v>
      </c>
      <c r="J11401" t="s">
        <v>10853</v>
      </c>
      <c r="K11401" s="160" t="s">
        <v>4009</v>
      </c>
      <c r="L11401" t="s">
        <v>10854</v>
      </c>
    </row>
    <row r="11402" spans="1:12">
      <c r="A11402" s="15">
        <v>2701471000</v>
      </c>
      <c r="B11402" t="s">
        <v>11993</v>
      </c>
      <c r="C11402" t="s">
        <v>10853</v>
      </c>
      <c r="D11402" t="s">
        <v>12046</v>
      </c>
      <c r="E11402" t="s">
        <v>1004</v>
      </c>
      <c r="F11402" t="s">
        <v>10851</v>
      </c>
      <c r="G11402">
        <v>13</v>
      </c>
      <c r="H11402" t="s">
        <v>10852</v>
      </c>
      <c r="I11402" s="160" t="s">
        <v>4007</v>
      </c>
      <c r="J11402" t="s">
        <v>10853</v>
      </c>
      <c r="K11402" s="160" t="s">
        <v>4009</v>
      </c>
      <c r="L11402" t="s">
        <v>10854</v>
      </c>
    </row>
    <row r="11403" spans="1:12">
      <c r="A11403" s="15">
        <v>2701472000</v>
      </c>
      <c r="B11403" t="s">
        <v>11993</v>
      </c>
      <c r="C11403" t="s">
        <v>10853</v>
      </c>
      <c r="D11403" t="s">
        <v>12047</v>
      </c>
      <c r="E11403" t="s">
        <v>1004</v>
      </c>
      <c r="F11403" t="s">
        <v>10851</v>
      </c>
      <c r="G11403">
        <v>13</v>
      </c>
      <c r="H11403" t="s">
        <v>10852</v>
      </c>
      <c r="I11403" s="160" t="s">
        <v>4007</v>
      </c>
      <c r="J11403" t="s">
        <v>10853</v>
      </c>
      <c r="K11403" s="160" t="s">
        <v>4009</v>
      </c>
      <c r="L11403" t="s">
        <v>10854</v>
      </c>
    </row>
    <row r="11404" spans="1:12">
      <c r="A11404" s="15">
        <v>2701473000</v>
      </c>
      <c r="B11404" t="s">
        <v>11993</v>
      </c>
      <c r="C11404" t="s">
        <v>10853</v>
      </c>
      <c r="D11404" t="s">
        <v>12048</v>
      </c>
      <c r="E11404" t="s">
        <v>1004</v>
      </c>
      <c r="F11404" t="s">
        <v>10851</v>
      </c>
      <c r="G11404">
        <v>13</v>
      </c>
      <c r="H11404" t="s">
        <v>10852</v>
      </c>
      <c r="I11404" s="160" t="s">
        <v>4007</v>
      </c>
      <c r="J11404" t="s">
        <v>10853</v>
      </c>
      <c r="K11404" s="160" t="s">
        <v>4009</v>
      </c>
      <c r="L11404" t="s">
        <v>10854</v>
      </c>
    </row>
    <row r="11405" spans="1:12">
      <c r="A11405" s="15">
        <v>2701474000</v>
      </c>
      <c r="B11405" t="s">
        <v>11993</v>
      </c>
      <c r="C11405" t="s">
        <v>10853</v>
      </c>
      <c r="D11405" t="s">
        <v>12049</v>
      </c>
      <c r="E11405" t="s">
        <v>1004</v>
      </c>
      <c r="F11405" t="s">
        <v>10851</v>
      </c>
      <c r="G11405">
        <v>13</v>
      </c>
      <c r="H11405" t="s">
        <v>10852</v>
      </c>
      <c r="I11405" s="160" t="s">
        <v>4007</v>
      </c>
      <c r="J11405" t="s">
        <v>10853</v>
      </c>
      <c r="K11405" s="160" t="s">
        <v>4009</v>
      </c>
      <c r="L11405" t="s">
        <v>10854</v>
      </c>
    </row>
    <row r="11406" spans="1:12">
      <c r="A11406" s="15">
        <v>2701475000</v>
      </c>
      <c r="B11406" t="s">
        <v>11993</v>
      </c>
      <c r="C11406" t="s">
        <v>10853</v>
      </c>
      <c r="D11406" t="s">
        <v>12050</v>
      </c>
      <c r="E11406" t="s">
        <v>1004</v>
      </c>
      <c r="F11406" t="s">
        <v>10851</v>
      </c>
      <c r="G11406">
        <v>13</v>
      </c>
      <c r="H11406" t="s">
        <v>10852</v>
      </c>
      <c r="I11406" s="160" t="s">
        <v>4007</v>
      </c>
      <c r="J11406" t="s">
        <v>10853</v>
      </c>
      <c r="K11406" s="160" t="s">
        <v>4009</v>
      </c>
      <c r="L11406" t="s">
        <v>10854</v>
      </c>
    </row>
    <row r="11407" spans="1:12">
      <c r="A11407" s="15">
        <v>2701476000</v>
      </c>
      <c r="B11407" t="s">
        <v>11993</v>
      </c>
      <c r="C11407" t="s">
        <v>10853</v>
      </c>
      <c r="D11407" t="s">
        <v>12051</v>
      </c>
      <c r="E11407" t="s">
        <v>1004</v>
      </c>
      <c r="F11407" t="s">
        <v>10851</v>
      </c>
      <c r="G11407">
        <v>13</v>
      </c>
      <c r="H11407" t="s">
        <v>10852</v>
      </c>
      <c r="I11407" s="160" t="s">
        <v>4007</v>
      </c>
      <c r="J11407" t="s">
        <v>10853</v>
      </c>
      <c r="K11407" s="160" t="s">
        <v>4009</v>
      </c>
      <c r="L11407" t="s">
        <v>10854</v>
      </c>
    </row>
    <row r="11408" spans="1:12">
      <c r="A11408" s="15">
        <v>2701477000</v>
      </c>
      <c r="B11408" t="s">
        <v>11993</v>
      </c>
      <c r="C11408" t="s">
        <v>10853</v>
      </c>
      <c r="D11408" t="s">
        <v>12052</v>
      </c>
      <c r="E11408" t="s">
        <v>1004</v>
      </c>
      <c r="F11408" t="s">
        <v>10851</v>
      </c>
      <c r="G11408">
        <v>13</v>
      </c>
      <c r="H11408" t="s">
        <v>10852</v>
      </c>
      <c r="I11408" s="160" t="s">
        <v>4007</v>
      </c>
      <c r="J11408" t="s">
        <v>10853</v>
      </c>
      <c r="K11408" s="160" t="s">
        <v>4009</v>
      </c>
      <c r="L11408" t="s">
        <v>10854</v>
      </c>
    </row>
    <row r="11409" spans="1:12">
      <c r="A11409" s="15">
        <v>2701480000</v>
      </c>
      <c r="B11409" t="s">
        <v>11993</v>
      </c>
      <c r="C11409" t="s">
        <v>10853</v>
      </c>
      <c r="D11409" t="s">
        <v>12053</v>
      </c>
      <c r="E11409" t="s">
        <v>1004</v>
      </c>
      <c r="F11409" t="s">
        <v>10851</v>
      </c>
      <c r="G11409">
        <v>13</v>
      </c>
      <c r="H11409" t="s">
        <v>10852</v>
      </c>
      <c r="I11409" s="160" t="s">
        <v>4007</v>
      </c>
      <c r="J11409" t="s">
        <v>10853</v>
      </c>
      <c r="K11409">
        <v>99</v>
      </c>
      <c r="L11409" t="s">
        <v>3999</v>
      </c>
    </row>
    <row r="11410" spans="1:12">
      <c r="A11410" s="15">
        <v>2701481000</v>
      </c>
      <c r="B11410" t="s">
        <v>11993</v>
      </c>
      <c r="C11410" t="s">
        <v>10853</v>
      </c>
      <c r="D11410" t="s">
        <v>12054</v>
      </c>
      <c r="E11410" t="s">
        <v>1004</v>
      </c>
      <c r="F11410" t="s">
        <v>10851</v>
      </c>
      <c r="G11410">
        <v>13</v>
      </c>
      <c r="H11410" t="s">
        <v>10852</v>
      </c>
      <c r="I11410" s="160" t="s">
        <v>4007</v>
      </c>
      <c r="J11410" t="s">
        <v>10853</v>
      </c>
      <c r="K11410" s="160" t="s">
        <v>4009</v>
      </c>
      <c r="L11410" t="s">
        <v>10854</v>
      </c>
    </row>
    <row r="11411" spans="1:12">
      <c r="A11411" s="15">
        <v>2701482000</v>
      </c>
      <c r="B11411" t="s">
        <v>11993</v>
      </c>
      <c r="C11411" t="s">
        <v>10853</v>
      </c>
      <c r="D11411" t="s">
        <v>12055</v>
      </c>
      <c r="E11411" t="s">
        <v>1004</v>
      </c>
      <c r="F11411" t="s">
        <v>10851</v>
      </c>
      <c r="G11411">
        <v>13</v>
      </c>
      <c r="H11411" t="s">
        <v>10852</v>
      </c>
      <c r="I11411" s="160" t="s">
        <v>4007</v>
      </c>
      <c r="J11411" t="s">
        <v>10853</v>
      </c>
      <c r="K11411" s="160" t="s">
        <v>4009</v>
      </c>
      <c r="L11411" t="s">
        <v>10854</v>
      </c>
    </row>
    <row r="11412" spans="1:12">
      <c r="A11412" s="15">
        <v>2701483000</v>
      </c>
      <c r="B11412" t="s">
        <v>11993</v>
      </c>
      <c r="C11412" t="s">
        <v>10853</v>
      </c>
      <c r="D11412" t="s">
        <v>12056</v>
      </c>
      <c r="E11412" t="s">
        <v>1004</v>
      </c>
      <c r="F11412" t="s">
        <v>10851</v>
      </c>
      <c r="G11412">
        <v>13</v>
      </c>
      <c r="H11412" t="s">
        <v>10852</v>
      </c>
      <c r="I11412" s="160" t="s">
        <v>4007</v>
      </c>
      <c r="J11412" t="s">
        <v>10853</v>
      </c>
      <c r="K11412" s="160" t="s">
        <v>4009</v>
      </c>
      <c r="L11412" t="s">
        <v>10854</v>
      </c>
    </row>
    <row r="11413" spans="1:12">
      <c r="A11413" s="15">
        <v>2701484000</v>
      </c>
      <c r="B11413" t="s">
        <v>11993</v>
      </c>
      <c r="C11413" t="s">
        <v>10853</v>
      </c>
      <c r="D11413" t="s">
        <v>12057</v>
      </c>
      <c r="E11413" t="s">
        <v>1004</v>
      </c>
      <c r="F11413" t="s">
        <v>10851</v>
      </c>
      <c r="G11413">
        <v>13</v>
      </c>
      <c r="H11413" t="s">
        <v>10852</v>
      </c>
      <c r="I11413" s="160" t="s">
        <v>4007</v>
      </c>
      <c r="J11413" t="s">
        <v>10853</v>
      </c>
      <c r="K11413" s="160" t="s">
        <v>4009</v>
      </c>
      <c r="L11413" t="s">
        <v>10854</v>
      </c>
    </row>
    <row r="11414" spans="1:12">
      <c r="A11414" s="15">
        <v>2701485000</v>
      </c>
      <c r="B11414" t="s">
        <v>11993</v>
      </c>
      <c r="C11414" t="s">
        <v>10853</v>
      </c>
      <c r="D11414" t="s">
        <v>12058</v>
      </c>
      <c r="E11414" t="s">
        <v>1004</v>
      </c>
      <c r="F11414" t="s">
        <v>10851</v>
      </c>
      <c r="G11414">
        <v>13</v>
      </c>
      <c r="H11414" t="s">
        <v>10852</v>
      </c>
      <c r="I11414" s="160" t="s">
        <v>4007</v>
      </c>
      <c r="J11414" t="s">
        <v>10853</v>
      </c>
      <c r="K11414" s="160" t="s">
        <v>4009</v>
      </c>
      <c r="L11414" t="s">
        <v>10854</v>
      </c>
    </row>
    <row r="11415" spans="1:12">
      <c r="A11415" s="15">
        <v>2701490000</v>
      </c>
      <c r="B11415" t="s">
        <v>11993</v>
      </c>
      <c r="C11415" t="s">
        <v>10853</v>
      </c>
      <c r="D11415" t="s">
        <v>12059</v>
      </c>
      <c r="E11415" t="s">
        <v>1004</v>
      </c>
      <c r="F11415" t="s">
        <v>10851</v>
      </c>
      <c r="G11415">
        <v>13</v>
      </c>
      <c r="H11415" t="s">
        <v>10852</v>
      </c>
      <c r="I11415" s="160" t="s">
        <v>4007</v>
      </c>
      <c r="J11415" t="s">
        <v>10853</v>
      </c>
      <c r="K11415" s="160" t="s">
        <v>4009</v>
      </c>
      <c r="L11415" t="s">
        <v>10854</v>
      </c>
    </row>
    <row r="11416" spans="1:12">
      <c r="A11416" s="15">
        <v>2701491000</v>
      </c>
      <c r="B11416" t="s">
        <v>11993</v>
      </c>
      <c r="C11416" t="s">
        <v>10853</v>
      </c>
      <c r="D11416" t="s">
        <v>12060</v>
      </c>
      <c r="E11416" t="s">
        <v>1004</v>
      </c>
      <c r="F11416" t="s">
        <v>10851</v>
      </c>
      <c r="G11416">
        <v>13</v>
      </c>
      <c r="H11416" t="s">
        <v>10852</v>
      </c>
      <c r="I11416" s="160" t="s">
        <v>4007</v>
      </c>
      <c r="J11416" t="s">
        <v>10853</v>
      </c>
      <c r="K11416" s="160" t="s">
        <v>4009</v>
      </c>
      <c r="L11416" t="s">
        <v>10854</v>
      </c>
    </row>
    <row r="11417" spans="1:12">
      <c r="A11417" s="15">
        <v>2701492000</v>
      </c>
      <c r="B11417" t="s">
        <v>11993</v>
      </c>
      <c r="C11417" t="s">
        <v>10853</v>
      </c>
      <c r="D11417" t="s">
        <v>12061</v>
      </c>
      <c r="E11417" t="s">
        <v>1004</v>
      </c>
      <c r="F11417" t="s">
        <v>10851</v>
      </c>
      <c r="G11417">
        <v>13</v>
      </c>
      <c r="H11417" t="s">
        <v>10852</v>
      </c>
      <c r="I11417" s="160" t="s">
        <v>4007</v>
      </c>
      <c r="J11417" t="s">
        <v>10853</v>
      </c>
      <c r="K11417" s="160" t="s">
        <v>4009</v>
      </c>
      <c r="L11417" t="s">
        <v>10854</v>
      </c>
    </row>
    <row r="11418" spans="1:12">
      <c r="A11418" s="15">
        <v>2710020030</v>
      </c>
      <c r="B11418" t="s">
        <v>11993</v>
      </c>
      <c r="C11418" t="s">
        <v>10855</v>
      </c>
      <c r="D11418" t="s">
        <v>12062</v>
      </c>
      <c r="E11418" t="s">
        <v>1004</v>
      </c>
      <c r="F11418" t="s">
        <v>10851</v>
      </c>
      <c r="G11418">
        <v>13</v>
      </c>
      <c r="H11418" t="s">
        <v>10852</v>
      </c>
      <c r="I11418" s="160" t="s">
        <v>4007</v>
      </c>
      <c r="J11418" t="s">
        <v>10853</v>
      </c>
      <c r="K11418">
        <v>99</v>
      </c>
      <c r="L11418" t="s">
        <v>3999</v>
      </c>
    </row>
    <row r="11419" spans="1:12">
      <c r="A11419" s="15">
        <v>2730001000</v>
      </c>
      <c r="B11419" t="s">
        <v>11993</v>
      </c>
      <c r="C11419" t="s">
        <v>12063</v>
      </c>
      <c r="D11419" t="s">
        <v>12064</v>
      </c>
      <c r="E11419" t="s">
        <v>1004</v>
      </c>
      <c r="F11419" t="s">
        <v>10851</v>
      </c>
      <c r="G11419">
        <v>13</v>
      </c>
      <c r="H11419" t="s">
        <v>10852</v>
      </c>
      <c r="I11419" s="160" t="s">
        <v>4009</v>
      </c>
      <c r="J11419" t="s">
        <v>12063</v>
      </c>
      <c r="K11419" s="160" t="s">
        <v>4007</v>
      </c>
      <c r="L11419" t="s">
        <v>12064</v>
      </c>
    </row>
    <row r="11420" spans="1:12">
      <c r="A11420" s="15">
        <v>2730050000</v>
      </c>
      <c r="B11420" t="s">
        <v>11993</v>
      </c>
      <c r="C11420" t="s">
        <v>12063</v>
      </c>
      <c r="D11420" t="s">
        <v>12065</v>
      </c>
      <c r="E11420" t="s">
        <v>1004</v>
      </c>
      <c r="F11420" t="s">
        <v>10851</v>
      </c>
      <c r="G11420">
        <v>13</v>
      </c>
      <c r="H11420" t="s">
        <v>10852</v>
      </c>
      <c r="I11420" s="160" t="s">
        <v>4009</v>
      </c>
      <c r="J11420" t="s">
        <v>12063</v>
      </c>
      <c r="K11420">
        <v>99</v>
      </c>
      <c r="L11420" t="s">
        <v>3999</v>
      </c>
    </row>
    <row r="11421" spans="1:12">
      <c r="A11421" s="15">
        <v>2730100000</v>
      </c>
      <c r="B11421" t="s">
        <v>11993</v>
      </c>
      <c r="C11421" t="s">
        <v>12063</v>
      </c>
      <c r="D11421" t="s">
        <v>5701</v>
      </c>
      <c r="E11421" t="s">
        <v>1004</v>
      </c>
      <c r="F11421" t="s">
        <v>10851</v>
      </c>
      <c r="G11421">
        <v>13</v>
      </c>
      <c r="H11421" t="s">
        <v>10852</v>
      </c>
      <c r="I11421" s="160" t="s">
        <v>4009</v>
      </c>
      <c r="J11421" t="s">
        <v>12063</v>
      </c>
      <c r="K11421" s="160" t="s">
        <v>4009</v>
      </c>
      <c r="L11421" t="s">
        <v>5701</v>
      </c>
    </row>
    <row r="11422" spans="1:12">
      <c r="A11422" s="15">
        <v>2730100001</v>
      </c>
      <c r="B11422" t="s">
        <v>11993</v>
      </c>
      <c r="C11422" t="s">
        <v>12063</v>
      </c>
      <c r="D11422" t="s">
        <v>5701</v>
      </c>
      <c r="E11422" t="s">
        <v>12066</v>
      </c>
      <c r="F11422" t="s">
        <v>10851</v>
      </c>
      <c r="G11422">
        <v>13</v>
      </c>
      <c r="H11422" t="s">
        <v>10852</v>
      </c>
      <c r="I11422" s="160" t="s">
        <v>4009</v>
      </c>
      <c r="J11422" t="s">
        <v>12063</v>
      </c>
      <c r="K11422" s="160" t="s">
        <v>4009</v>
      </c>
      <c r="L11422" t="s">
        <v>5701</v>
      </c>
    </row>
    <row r="11423" spans="1:12">
      <c r="A11423" s="15">
        <v>2740001000</v>
      </c>
      <c r="B11423" t="s">
        <v>11993</v>
      </c>
      <c r="C11423" t="s">
        <v>4333</v>
      </c>
      <c r="D11423" t="s">
        <v>12067</v>
      </c>
      <c r="E11423" t="s">
        <v>1004</v>
      </c>
      <c r="F11423" t="s">
        <v>10851</v>
      </c>
      <c r="G11423">
        <v>13</v>
      </c>
      <c r="H11423" t="s">
        <v>10852</v>
      </c>
      <c r="I11423" s="160" t="s">
        <v>3995</v>
      </c>
      <c r="J11423" t="s">
        <v>4333</v>
      </c>
      <c r="K11423" s="160" t="s">
        <v>4007</v>
      </c>
      <c r="L11423" t="s">
        <v>12067</v>
      </c>
    </row>
    <row r="11424" spans="1:12">
      <c r="A11424" s="15">
        <v>2740020000</v>
      </c>
      <c r="B11424" t="s">
        <v>11993</v>
      </c>
      <c r="C11424" t="s">
        <v>4333</v>
      </c>
      <c r="D11424" t="s">
        <v>12037</v>
      </c>
      <c r="E11424" t="s">
        <v>1004</v>
      </c>
      <c r="F11424" t="s">
        <v>10851</v>
      </c>
      <c r="G11424">
        <v>13</v>
      </c>
      <c r="H11424" t="s">
        <v>10852</v>
      </c>
      <c r="I11424" s="160" t="s">
        <v>4007</v>
      </c>
      <c r="J11424" t="s">
        <v>10853</v>
      </c>
      <c r="K11424" s="160" t="s">
        <v>4009</v>
      </c>
      <c r="L11424" t="s">
        <v>10854</v>
      </c>
    </row>
    <row r="11425" spans="1:12">
      <c r="A11425" s="15">
        <v>2740020010</v>
      </c>
      <c r="B11425" t="s">
        <v>11993</v>
      </c>
      <c r="C11425" t="s">
        <v>4333</v>
      </c>
      <c r="D11425" t="s">
        <v>12037</v>
      </c>
      <c r="E11425" t="s">
        <v>12068</v>
      </c>
      <c r="F11425" t="s">
        <v>10851</v>
      </c>
      <c r="G11425">
        <v>13</v>
      </c>
      <c r="H11425" t="s">
        <v>10852</v>
      </c>
      <c r="I11425" s="160" t="s">
        <v>4007</v>
      </c>
      <c r="J11425" t="s">
        <v>10853</v>
      </c>
      <c r="K11425" s="160" t="s">
        <v>4009</v>
      </c>
      <c r="L11425" t="s">
        <v>10854</v>
      </c>
    </row>
    <row r="11426" spans="1:12">
      <c r="A11426" s="15">
        <v>2740030000</v>
      </c>
      <c r="B11426" t="s">
        <v>11993</v>
      </c>
      <c r="C11426" t="s">
        <v>4333</v>
      </c>
      <c r="D11426" t="s">
        <v>12069</v>
      </c>
      <c r="E11426" t="s">
        <v>1004</v>
      </c>
      <c r="F11426" t="s">
        <v>10851</v>
      </c>
      <c r="G11426">
        <v>13</v>
      </c>
      <c r="H11426" t="s">
        <v>10852</v>
      </c>
      <c r="I11426" s="160" t="s">
        <v>4007</v>
      </c>
      <c r="J11426" t="s">
        <v>10853</v>
      </c>
      <c r="K11426" s="160" t="s">
        <v>4009</v>
      </c>
      <c r="L11426" t="s">
        <v>10854</v>
      </c>
    </row>
    <row r="11427" spans="1:12">
      <c r="A11427" s="15">
        <v>2740030010</v>
      </c>
      <c r="B11427" t="s">
        <v>11993</v>
      </c>
      <c r="C11427" t="s">
        <v>4333</v>
      </c>
      <c r="D11427" t="s">
        <v>12069</v>
      </c>
      <c r="E11427" t="s">
        <v>12068</v>
      </c>
      <c r="F11427" t="s">
        <v>10851</v>
      </c>
      <c r="G11427">
        <v>13</v>
      </c>
      <c r="H11427" t="s">
        <v>10852</v>
      </c>
      <c r="I11427" s="160" t="s">
        <v>4007</v>
      </c>
      <c r="J11427" t="s">
        <v>10853</v>
      </c>
      <c r="K11427" s="160" t="s">
        <v>4009</v>
      </c>
      <c r="L11427" t="s">
        <v>10854</v>
      </c>
    </row>
    <row r="11428" spans="1:12">
      <c r="A11428" s="15">
        <v>2740040000</v>
      </c>
      <c r="B11428" t="s">
        <v>11993</v>
      </c>
      <c r="C11428" t="s">
        <v>4333</v>
      </c>
      <c r="D11428" t="s">
        <v>12070</v>
      </c>
      <c r="E11428" t="s">
        <v>1004</v>
      </c>
      <c r="F11428" t="s">
        <v>10851</v>
      </c>
      <c r="G11428">
        <v>13</v>
      </c>
      <c r="H11428" t="s">
        <v>10852</v>
      </c>
      <c r="I11428" s="160" t="s">
        <v>4007</v>
      </c>
      <c r="J11428" t="s">
        <v>10853</v>
      </c>
      <c r="K11428" s="160" t="s">
        <v>4009</v>
      </c>
      <c r="L11428" t="s">
        <v>10854</v>
      </c>
    </row>
    <row r="11429" spans="1:12">
      <c r="A11429" s="15">
        <v>2740040010</v>
      </c>
      <c r="B11429" t="s">
        <v>11993</v>
      </c>
      <c r="C11429" t="s">
        <v>4333</v>
      </c>
      <c r="D11429" t="s">
        <v>12070</v>
      </c>
      <c r="E11429" t="s">
        <v>12068</v>
      </c>
      <c r="F11429" t="s">
        <v>10851</v>
      </c>
      <c r="G11429">
        <v>13</v>
      </c>
      <c r="H11429" t="s">
        <v>10852</v>
      </c>
      <c r="I11429" s="160" t="s">
        <v>4007</v>
      </c>
      <c r="J11429" t="s">
        <v>10853</v>
      </c>
      <c r="K11429" s="160" t="s">
        <v>4009</v>
      </c>
      <c r="L11429" t="s">
        <v>10854</v>
      </c>
    </row>
    <row r="11430" spans="1:12">
      <c r="A11430" s="15">
        <v>40100103</v>
      </c>
      <c r="B11430" t="s">
        <v>12071</v>
      </c>
      <c r="C11430" t="s">
        <v>4001</v>
      </c>
      <c r="D11430" t="s">
        <v>4002</v>
      </c>
      <c r="E11430" t="s">
        <v>4003</v>
      </c>
      <c r="F11430" t="s">
        <v>4004</v>
      </c>
      <c r="G11430" s="160" t="s">
        <v>4005</v>
      </c>
      <c r="H11430" t="s">
        <v>4006</v>
      </c>
      <c r="I11430" s="160" t="s">
        <v>3995</v>
      </c>
      <c r="J11430" t="s">
        <v>4002</v>
      </c>
      <c r="K11430" s="160" t="s">
        <v>4007</v>
      </c>
      <c r="L11430" t="s">
        <v>4003</v>
      </c>
    </row>
    <row r="11431" spans="1:12">
      <c r="A11431" s="15">
        <v>40100106</v>
      </c>
      <c r="B11431" t="s">
        <v>12071</v>
      </c>
      <c r="C11431" t="s">
        <v>4001</v>
      </c>
      <c r="D11431" t="s">
        <v>4002</v>
      </c>
      <c r="E11431" t="s">
        <v>4012</v>
      </c>
      <c r="F11431" t="s">
        <v>4004</v>
      </c>
      <c r="G11431" s="160" t="s">
        <v>4005</v>
      </c>
      <c r="H11431" t="s">
        <v>4006</v>
      </c>
      <c r="I11431" s="160" t="s">
        <v>3995</v>
      </c>
      <c r="J11431" t="s">
        <v>4002</v>
      </c>
      <c r="K11431">
        <v>99</v>
      </c>
      <c r="L11431" t="s">
        <v>3999</v>
      </c>
    </row>
    <row r="11432" spans="1:12">
      <c r="A11432" s="15">
        <v>40100113</v>
      </c>
      <c r="B11432" t="s">
        <v>12071</v>
      </c>
      <c r="C11432" t="s">
        <v>4001</v>
      </c>
      <c r="D11432" t="s">
        <v>4002</v>
      </c>
      <c r="E11432" t="s">
        <v>4003</v>
      </c>
      <c r="F11432" t="s">
        <v>4004</v>
      </c>
      <c r="G11432" s="160" t="s">
        <v>4005</v>
      </c>
      <c r="H11432" t="s">
        <v>4006</v>
      </c>
      <c r="I11432" s="160" t="s">
        <v>3995</v>
      </c>
      <c r="J11432" t="s">
        <v>4002</v>
      </c>
      <c r="K11432" s="160" t="s">
        <v>4007</v>
      </c>
      <c r="L11432" t="s">
        <v>4003</v>
      </c>
    </row>
    <row r="11433" spans="1:12">
      <c r="A11433" s="15">
        <v>40100199</v>
      </c>
      <c r="B11433" t="s">
        <v>12071</v>
      </c>
      <c r="C11433" t="s">
        <v>4001</v>
      </c>
      <c r="D11433" t="s">
        <v>4002</v>
      </c>
      <c r="E11433" t="s">
        <v>7203</v>
      </c>
      <c r="F11433" t="s">
        <v>4004</v>
      </c>
      <c r="G11433" s="160" t="s">
        <v>4005</v>
      </c>
      <c r="H11433" t="s">
        <v>4006</v>
      </c>
      <c r="I11433" s="160" t="s">
        <v>3995</v>
      </c>
      <c r="J11433" t="s">
        <v>4002</v>
      </c>
      <c r="K11433">
        <v>99</v>
      </c>
      <c r="L11433" t="s">
        <v>3999</v>
      </c>
    </row>
    <row r="11434" spans="1:12">
      <c r="A11434" s="15">
        <v>40100216</v>
      </c>
      <c r="B11434" t="s">
        <v>12071</v>
      </c>
      <c r="C11434" t="s">
        <v>4001</v>
      </c>
      <c r="D11434" t="s">
        <v>4021</v>
      </c>
      <c r="E11434" t="s">
        <v>4066</v>
      </c>
      <c r="F11434" t="s">
        <v>4023</v>
      </c>
      <c r="G11434" s="160" t="s">
        <v>4005</v>
      </c>
      <c r="H11434" t="s">
        <v>4006</v>
      </c>
      <c r="I11434" s="160" t="s">
        <v>4007</v>
      </c>
      <c r="J11434" t="s">
        <v>4021</v>
      </c>
      <c r="K11434" s="160" t="s">
        <v>4007</v>
      </c>
      <c r="L11434" t="s">
        <v>4024</v>
      </c>
    </row>
    <row r="11435" spans="1:12">
      <c r="A11435" s="15">
        <v>40100217</v>
      </c>
      <c r="B11435" t="s">
        <v>12071</v>
      </c>
      <c r="C11435" t="s">
        <v>4001</v>
      </c>
      <c r="D11435" t="s">
        <v>4021</v>
      </c>
      <c r="E11435" t="s">
        <v>4065</v>
      </c>
      <c r="F11435" t="s">
        <v>4023</v>
      </c>
      <c r="G11435" s="160" t="s">
        <v>4005</v>
      </c>
      <c r="H11435" t="s">
        <v>4006</v>
      </c>
      <c r="I11435" s="160" t="s">
        <v>4007</v>
      </c>
      <c r="J11435" t="s">
        <v>4021</v>
      </c>
      <c r="K11435" s="160" t="s">
        <v>4007</v>
      </c>
      <c r="L11435" t="s">
        <v>4024</v>
      </c>
    </row>
    <row r="11436" spans="1:12">
      <c r="A11436" s="15">
        <v>40100259</v>
      </c>
      <c r="B11436" t="s">
        <v>12071</v>
      </c>
      <c r="C11436" t="s">
        <v>4001</v>
      </c>
      <c r="D11436" t="s">
        <v>4021</v>
      </c>
      <c r="E11436" t="s">
        <v>4043</v>
      </c>
      <c r="F11436" t="s">
        <v>4023</v>
      </c>
      <c r="G11436" s="160" t="s">
        <v>4005</v>
      </c>
      <c r="H11436" t="s">
        <v>4006</v>
      </c>
      <c r="I11436" s="160" t="s">
        <v>4007</v>
      </c>
      <c r="J11436" t="s">
        <v>4021</v>
      </c>
      <c r="K11436">
        <v>99</v>
      </c>
      <c r="L11436" t="s">
        <v>3999</v>
      </c>
    </row>
    <row r="11437" spans="1:12">
      <c r="A11437" s="15">
        <v>40100295</v>
      </c>
      <c r="B11437" t="s">
        <v>12071</v>
      </c>
      <c r="C11437" t="s">
        <v>4001</v>
      </c>
      <c r="D11437" t="s">
        <v>4021</v>
      </c>
      <c r="E11437" t="s">
        <v>4050</v>
      </c>
      <c r="F11437" t="s">
        <v>4023</v>
      </c>
      <c r="G11437" s="160" t="s">
        <v>4005</v>
      </c>
      <c r="H11437" t="s">
        <v>4006</v>
      </c>
      <c r="I11437" s="160" t="s">
        <v>4007</v>
      </c>
      <c r="J11437" t="s">
        <v>4021</v>
      </c>
      <c r="K11437">
        <v>99</v>
      </c>
      <c r="L11437" t="s">
        <v>3999</v>
      </c>
    </row>
    <row r="11438" spans="1:12">
      <c r="A11438" s="15">
        <v>40100297</v>
      </c>
      <c r="B11438" t="s">
        <v>12071</v>
      </c>
      <c r="C11438" t="s">
        <v>4001</v>
      </c>
      <c r="D11438" t="s">
        <v>4021</v>
      </c>
      <c r="E11438" t="s">
        <v>4052</v>
      </c>
      <c r="F11438" t="s">
        <v>4023</v>
      </c>
      <c r="G11438" s="160" t="s">
        <v>4005</v>
      </c>
      <c r="H11438" t="s">
        <v>4006</v>
      </c>
      <c r="I11438" s="160" t="s">
        <v>4007</v>
      </c>
      <c r="J11438" t="s">
        <v>4021</v>
      </c>
      <c r="K11438" s="160" t="s">
        <v>4007</v>
      </c>
      <c r="L11438" t="s">
        <v>4024</v>
      </c>
    </row>
    <row r="11439" spans="1:12">
      <c r="A11439" s="15">
        <v>40100398</v>
      </c>
      <c r="B11439" t="s">
        <v>12071</v>
      </c>
      <c r="C11439" t="s">
        <v>4001</v>
      </c>
      <c r="D11439" t="s">
        <v>4053</v>
      </c>
      <c r="E11439" t="s">
        <v>4020</v>
      </c>
      <c r="F11439" t="s">
        <v>4023</v>
      </c>
      <c r="G11439" s="160" t="s">
        <v>4005</v>
      </c>
      <c r="H11439" t="s">
        <v>4006</v>
      </c>
      <c r="I11439" s="160" t="s">
        <v>4007</v>
      </c>
      <c r="J11439" t="s">
        <v>4021</v>
      </c>
      <c r="K11439" s="160" t="s">
        <v>3995</v>
      </c>
      <c r="L11439" t="s">
        <v>4055</v>
      </c>
    </row>
    <row r="11440" spans="1:12">
      <c r="A11440" s="15">
        <v>40188801</v>
      </c>
      <c r="B11440" t="s">
        <v>12071</v>
      </c>
      <c r="C11440" t="s">
        <v>4001</v>
      </c>
      <c r="D11440" t="s">
        <v>4079</v>
      </c>
      <c r="E11440" t="s">
        <v>7031</v>
      </c>
      <c r="F11440" t="s">
        <v>4023</v>
      </c>
      <c r="G11440" s="160" t="s">
        <v>4005</v>
      </c>
      <c r="H11440" t="s">
        <v>4006</v>
      </c>
      <c r="I11440" s="160" t="s">
        <v>4007</v>
      </c>
      <c r="J11440" t="s">
        <v>4021</v>
      </c>
      <c r="K11440">
        <v>99</v>
      </c>
      <c r="L11440" t="s">
        <v>3999</v>
      </c>
    </row>
    <row r="11441" spans="1:12">
      <c r="A11441" s="15">
        <v>40188802</v>
      </c>
      <c r="B11441" t="s">
        <v>12071</v>
      </c>
      <c r="C11441" t="s">
        <v>4001</v>
      </c>
      <c r="D11441" t="s">
        <v>4079</v>
      </c>
      <c r="E11441" t="s">
        <v>7031</v>
      </c>
      <c r="F11441" t="s">
        <v>4023</v>
      </c>
      <c r="G11441" s="160" t="s">
        <v>4005</v>
      </c>
      <c r="H11441" t="s">
        <v>4006</v>
      </c>
      <c r="I11441" s="160" t="s">
        <v>4007</v>
      </c>
      <c r="J11441" t="s">
        <v>4021</v>
      </c>
      <c r="K11441">
        <v>99</v>
      </c>
      <c r="L11441" t="s">
        <v>3999</v>
      </c>
    </row>
    <row r="11442" spans="1:12">
      <c r="A11442" s="15">
        <v>40188803</v>
      </c>
      <c r="B11442" t="s">
        <v>12071</v>
      </c>
      <c r="C11442" t="s">
        <v>4001</v>
      </c>
      <c r="D11442" t="s">
        <v>4079</v>
      </c>
      <c r="E11442" t="s">
        <v>7031</v>
      </c>
      <c r="F11442" t="s">
        <v>4023</v>
      </c>
      <c r="G11442" s="160" t="s">
        <v>4005</v>
      </c>
      <c r="H11442" t="s">
        <v>4006</v>
      </c>
      <c r="I11442" s="160" t="s">
        <v>4007</v>
      </c>
      <c r="J11442" t="s">
        <v>4021</v>
      </c>
      <c r="K11442">
        <v>99</v>
      </c>
      <c r="L11442" t="s">
        <v>3999</v>
      </c>
    </row>
    <row r="11443" spans="1:12">
      <c r="A11443" s="15">
        <v>40188804</v>
      </c>
      <c r="B11443" t="s">
        <v>12071</v>
      </c>
      <c r="C11443" t="s">
        <v>4001</v>
      </c>
      <c r="D11443" t="s">
        <v>4079</v>
      </c>
      <c r="E11443" t="s">
        <v>7031</v>
      </c>
      <c r="F11443" t="s">
        <v>4023</v>
      </c>
      <c r="G11443" s="160" t="s">
        <v>4005</v>
      </c>
      <c r="H11443" t="s">
        <v>4006</v>
      </c>
      <c r="I11443" s="160" t="s">
        <v>4007</v>
      </c>
      <c r="J11443" t="s">
        <v>4021</v>
      </c>
      <c r="K11443">
        <v>99</v>
      </c>
      <c r="L11443" t="s">
        <v>3999</v>
      </c>
    </row>
    <row r="11444" spans="1:12">
      <c r="A11444" s="15">
        <v>40188805</v>
      </c>
      <c r="B11444" t="s">
        <v>12071</v>
      </c>
      <c r="C11444" t="s">
        <v>4001</v>
      </c>
      <c r="D11444" t="s">
        <v>4079</v>
      </c>
      <c r="E11444" t="s">
        <v>7031</v>
      </c>
      <c r="F11444" t="s">
        <v>4023</v>
      </c>
      <c r="G11444" s="160" t="s">
        <v>4005</v>
      </c>
      <c r="H11444" t="s">
        <v>4006</v>
      </c>
      <c r="I11444" s="160" t="s">
        <v>4007</v>
      </c>
      <c r="J11444" t="s">
        <v>4021</v>
      </c>
      <c r="K11444">
        <v>99</v>
      </c>
      <c r="L11444" t="s">
        <v>3999</v>
      </c>
    </row>
    <row r="11445" spans="1:12">
      <c r="A11445" s="15">
        <v>40200110</v>
      </c>
      <c r="B11445" t="s">
        <v>12071</v>
      </c>
      <c r="C11445" t="s">
        <v>4081</v>
      </c>
      <c r="D11445" t="s">
        <v>4082</v>
      </c>
      <c r="E11445" t="s">
        <v>4083</v>
      </c>
      <c r="F11445" t="s">
        <v>4068</v>
      </c>
      <c r="G11445" s="160" t="s">
        <v>4005</v>
      </c>
      <c r="H11445" t="s">
        <v>4006</v>
      </c>
      <c r="I11445" s="160" t="s">
        <v>3997</v>
      </c>
      <c r="J11445" t="s">
        <v>4084</v>
      </c>
      <c r="K11445">
        <v>24</v>
      </c>
      <c r="L11445" t="s">
        <v>4080</v>
      </c>
    </row>
    <row r="11446" spans="1:12">
      <c r="A11446" s="15">
        <v>40200210</v>
      </c>
      <c r="B11446" t="s">
        <v>12071</v>
      </c>
      <c r="C11446" t="s">
        <v>4081</v>
      </c>
      <c r="D11446" t="s">
        <v>4082</v>
      </c>
      <c r="E11446" t="s">
        <v>4085</v>
      </c>
      <c r="F11446" t="s">
        <v>4068</v>
      </c>
      <c r="G11446" s="160" t="s">
        <v>4005</v>
      </c>
      <c r="H11446" t="s">
        <v>4006</v>
      </c>
      <c r="I11446" s="160" t="s">
        <v>3997</v>
      </c>
      <c r="J11446" t="s">
        <v>4084</v>
      </c>
      <c r="K11446">
        <v>24</v>
      </c>
      <c r="L11446" t="s">
        <v>4080</v>
      </c>
    </row>
    <row r="11447" spans="1:12">
      <c r="A11447" s="15">
        <v>40200310</v>
      </c>
      <c r="B11447" t="s">
        <v>12071</v>
      </c>
      <c r="C11447" t="s">
        <v>4081</v>
      </c>
      <c r="D11447" t="s">
        <v>4082</v>
      </c>
      <c r="E11447" t="s">
        <v>4086</v>
      </c>
      <c r="F11447" t="s">
        <v>4068</v>
      </c>
      <c r="G11447" s="160" t="s">
        <v>4005</v>
      </c>
      <c r="H11447" t="s">
        <v>4006</v>
      </c>
      <c r="I11447" s="160" t="s">
        <v>3997</v>
      </c>
      <c r="J11447" t="s">
        <v>4084</v>
      </c>
      <c r="K11447">
        <v>24</v>
      </c>
      <c r="L11447" t="s">
        <v>4080</v>
      </c>
    </row>
    <row r="11448" spans="1:12">
      <c r="A11448" s="15">
        <v>40200410</v>
      </c>
      <c r="B11448" t="s">
        <v>12071</v>
      </c>
      <c r="C11448" t="s">
        <v>4081</v>
      </c>
      <c r="D11448" t="s">
        <v>4082</v>
      </c>
      <c r="E11448" t="s">
        <v>4087</v>
      </c>
      <c r="F11448" t="s">
        <v>4068</v>
      </c>
      <c r="G11448" s="160" t="s">
        <v>4005</v>
      </c>
      <c r="H11448" t="s">
        <v>4006</v>
      </c>
      <c r="I11448" s="160" t="s">
        <v>3997</v>
      </c>
      <c r="J11448" t="s">
        <v>4084</v>
      </c>
      <c r="K11448">
        <v>24</v>
      </c>
      <c r="L11448" t="s">
        <v>4080</v>
      </c>
    </row>
    <row r="11449" spans="1:12">
      <c r="A11449" s="15">
        <v>40200510</v>
      </c>
      <c r="B11449" t="s">
        <v>12071</v>
      </c>
      <c r="C11449" t="s">
        <v>4081</v>
      </c>
      <c r="D11449" t="s">
        <v>4082</v>
      </c>
      <c r="E11449" t="s">
        <v>4088</v>
      </c>
      <c r="F11449" t="s">
        <v>4068</v>
      </c>
      <c r="G11449" s="160" t="s">
        <v>4005</v>
      </c>
      <c r="H11449" t="s">
        <v>4006</v>
      </c>
      <c r="I11449" s="160" t="s">
        <v>3997</v>
      </c>
      <c r="J11449" t="s">
        <v>4084</v>
      </c>
      <c r="K11449">
        <v>24</v>
      </c>
      <c r="L11449" t="s">
        <v>4080</v>
      </c>
    </row>
    <row r="11450" spans="1:12">
      <c r="A11450" s="15">
        <v>40200610</v>
      </c>
      <c r="B11450" t="s">
        <v>12071</v>
      </c>
      <c r="C11450" t="s">
        <v>4081</v>
      </c>
      <c r="D11450" t="s">
        <v>4082</v>
      </c>
      <c r="E11450" t="s">
        <v>4089</v>
      </c>
      <c r="F11450" t="s">
        <v>4068</v>
      </c>
      <c r="G11450" s="160" t="s">
        <v>4005</v>
      </c>
      <c r="H11450" t="s">
        <v>4006</v>
      </c>
      <c r="I11450" s="160" t="s">
        <v>3997</v>
      </c>
      <c r="J11450" t="s">
        <v>4084</v>
      </c>
      <c r="K11450">
        <v>24</v>
      </c>
      <c r="L11450" t="s">
        <v>4080</v>
      </c>
    </row>
    <row r="11451" spans="1:12">
      <c r="A11451" s="15">
        <v>40200810</v>
      </c>
      <c r="B11451" t="s">
        <v>12071</v>
      </c>
      <c r="C11451" t="s">
        <v>4081</v>
      </c>
      <c r="D11451" t="s">
        <v>4097</v>
      </c>
      <c r="E11451" t="s">
        <v>4080</v>
      </c>
      <c r="F11451" t="s">
        <v>4068</v>
      </c>
      <c r="G11451" s="160" t="s">
        <v>4005</v>
      </c>
      <c r="H11451" t="s">
        <v>4006</v>
      </c>
      <c r="I11451" s="160" t="s">
        <v>3997</v>
      </c>
      <c r="J11451" t="s">
        <v>4084</v>
      </c>
      <c r="K11451">
        <v>99</v>
      </c>
      <c r="L11451" t="s">
        <v>3999</v>
      </c>
    </row>
    <row r="11452" spans="1:12">
      <c r="A11452" s="15">
        <v>40200898</v>
      </c>
      <c r="B11452" t="s">
        <v>12071</v>
      </c>
      <c r="C11452" t="s">
        <v>4081</v>
      </c>
      <c r="D11452" t="s">
        <v>4097</v>
      </c>
      <c r="E11452" t="s">
        <v>4080</v>
      </c>
      <c r="F11452" t="s">
        <v>4068</v>
      </c>
      <c r="G11452" s="160" t="s">
        <v>4005</v>
      </c>
      <c r="H11452" t="s">
        <v>4006</v>
      </c>
      <c r="I11452" s="160" t="s">
        <v>3997</v>
      </c>
      <c r="J11452" t="s">
        <v>4084</v>
      </c>
      <c r="K11452">
        <v>99</v>
      </c>
      <c r="L11452" t="s">
        <v>3999</v>
      </c>
    </row>
    <row r="11453" spans="1:12">
      <c r="A11453" s="15">
        <v>40200899</v>
      </c>
      <c r="B11453" t="s">
        <v>12071</v>
      </c>
      <c r="C11453" t="s">
        <v>4081</v>
      </c>
      <c r="D11453" t="s">
        <v>4097</v>
      </c>
      <c r="E11453" t="s">
        <v>7203</v>
      </c>
      <c r="F11453" t="s">
        <v>4068</v>
      </c>
      <c r="G11453" s="160" t="s">
        <v>4005</v>
      </c>
      <c r="H11453" t="s">
        <v>4006</v>
      </c>
      <c r="I11453" s="160" t="s">
        <v>3997</v>
      </c>
      <c r="J11453" t="s">
        <v>4084</v>
      </c>
      <c r="K11453">
        <v>99</v>
      </c>
      <c r="L11453" t="s">
        <v>3999</v>
      </c>
    </row>
    <row r="11454" spans="1:12">
      <c r="A11454" s="15">
        <v>40200998</v>
      </c>
      <c r="B11454" t="s">
        <v>12071</v>
      </c>
      <c r="C11454" t="s">
        <v>4081</v>
      </c>
      <c r="D11454" t="s">
        <v>4118</v>
      </c>
      <c r="E11454" t="s">
        <v>6256</v>
      </c>
      <c r="F11454" t="s">
        <v>4068</v>
      </c>
      <c r="G11454" s="160" t="s">
        <v>4005</v>
      </c>
      <c r="H11454" t="s">
        <v>4006</v>
      </c>
      <c r="I11454" s="160" t="s">
        <v>3997</v>
      </c>
      <c r="J11454" t="s">
        <v>4084</v>
      </c>
      <c r="K11454">
        <v>26</v>
      </c>
      <c r="L11454" t="s">
        <v>4119</v>
      </c>
    </row>
    <row r="11455" spans="1:12">
      <c r="A11455" s="15">
        <v>40201111</v>
      </c>
      <c r="B11455" t="s">
        <v>12071</v>
      </c>
      <c r="C11455" t="s">
        <v>4081</v>
      </c>
      <c r="D11455" t="s">
        <v>4155</v>
      </c>
      <c r="E11455" t="s">
        <v>4161</v>
      </c>
      <c r="F11455" t="s">
        <v>4068</v>
      </c>
      <c r="G11455" s="160" t="s">
        <v>4005</v>
      </c>
      <c r="H11455" t="s">
        <v>4006</v>
      </c>
      <c r="I11455" s="160" t="s">
        <v>3997</v>
      </c>
      <c r="J11455" t="s">
        <v>4084</v>
      </c>
      <c r="K11455" s="160" t="s">
        <v>4009</v>
      </c>
      <c r="L11455" t="s">
        <v>4157</v>
      </c>
    </row>
    <row r="11456" spans="1:12">
      <c r="A11456" s="15">
        <v>40201113</v>
      </c>
      <c r="B11456" t="s">
        <v>12071</v>
      </c>
      <c r="C11456" t="s">
        <v>4081</v>
      </c>
      <c r="D11456" t="s">
        <v>4155</v>
      </c>
      <c r="E11456" t="s">
        <v>4162</v>
      </c>
      <c r="F11456" t="s">
        <v>4068</v>
      </c>
      <c r="G11456" s="160" t="s">
        <v>4005</v>
      </c>
      <c r="H11456" t="s">
        <v>4006</v>
      </c>
      <c r="I11456" s="160" t="s">
        <v>3997</v>
      </c>
      <c r="J11456" t="s">
        <v>4084</v>
      </c>
      <c r="K11456" s="160" t="s">
        <v>4009</v>
      </c>
      <c r="L11456" t="s">
        <v>4157</v>
      </c>
    </row>
    <row r="11457" spans="1:12">
      <c r="A11457" s="15">
        <v>40201115</v>
      </c>
      <c r="B11457" t="s">
        <v>12071</v>
      </c>
      <c r="C11457" t="s">
        <v>4081</v>
      </c>
      <c r="D11457" t="s">
        <v>4155</v>
      </c>
      <c r="E11457" t="s">
        <v>4163</v>
      </c>
      <c r="F11457" t="s">
        <v>4068</v>
      </c>
      <c r="G11457" s="160" t="s">
        <v>4005</v>
      </c>
      <c r="H11457" t="s">
        <v>4006</v>
      </c>
      <c r="I11457" s="160" t="s">
        <v>3997</v>
      </c>
      <c r="J11457" t="s">
        <v>4084</v>
      </c>
      <c r="K11457" s="160" t="s">
        <v>4009</v>
      </c>
      <c r="L11457" t="s">
        <v>4157</v>
      </c>
    </row>
    <row r="11458" spans="1:12">
      <c r="A11458" s="15">
        <v>40201198</v>
      </c>
      <c r="B11458" t="s">
        <v>12071</v>
      </c>
      <c r="C11458" t="s">
        <v>4081</v>
      </c>
      <c r="D11458" t="s">
        <v>4155</v>
      </c>
      <c r="E11458" t="s">
        <v>12072</v>
      </c>
      <c r="F11458" t="s">
        <v>4068</v>
      </c>
      <c r="G11458" s="160" t="s">
        <v>4005</v>
      </c>
      <c r="H11458" t="s">
        <v>4006</v>
      </c>
      <c r="I11458" s="160" t="s">
        <v>3997</v>
      </c>
      <c r="J11458" t="s">
        <v>4084</v>
      </c>
      <c r="K11458" s="160" t="s">
        <v>4009</v>
      </c>
      <c r="L11458" t="s">
        <v>4157</v>
      </c>
    </row>
    <row r="11459" spans="1:12">
      <c r="A11459" s="15">
        <v>40201210</v>
      </c>
      <c r="B11459" t="s">
        <v>12071</v>
      </c>
      <c r="C11459" t="s">
        <v>4081</v>
      </c>
      <c r="D11459" t="s">
        <v>4168</v>
      </c>
      <c r="E11459" t="s">
        <v>4169</v>
      </c>
      <c r="F11459" t="s">
        <v>4068</v>
      </c>
      <c r="G11459" s="160" t="s">
        <v>4005</v>
      </c>
      <c r="H11459" t="s">
        <v>4006</v>
      </c>
      <c r="I11459" s="160" t="s">
        <v>3997</v>
      </c>
      <c r="J11459" t="s">
        <v>4084</v>
      </c>
      <c r="K11459" s="160" t="s">
        <v>4009</v>
      </c>
      <c r="L11459" t="s">
        <v>4157</v>
      </c>
    </row>
    <row r="11460" spans="1:12">
      <c r="A11460" s="15">
        <v>40202710</v>
      </c>
      <c r="B11460" t="s">
        <v>12071</v>
      </c>
      <c r="C11460" t="s">
        <v>4081</v>
      </c>
      <c r="D11460" t="s">
        <v>4326</v>
      </c>
      <c r="E11460" t="s">
        <v>4327</v>
      </c>
      <c r="F11460" t="s">
        <v>4068</v>
      </c>
      <c r="G11460" s="160" t="s">
        <v>4005</v>
      </c>
      <c r="H11460" t="s">
        <v>4006</v>
      </c>
      <c r="I11460" s="160" t="s">
        <v>3997</v>
      </c>
      <c r="J11460" t="s">
        <v>4084</v>
      </c>
      <c r="K11460">
        <v>99</v>
      </c>
      <c r="L11460" t="s">
        <v>3999</v>
      </c>
    </row>
    <row r="11461" spans="1:12">
      <c r="A11461" s="15">
        <v>40288802</v>
      </c>
      <c r="B11461" t="s">
        <v>12071</v>
      </c>
      <c r="C11461" t="s">
        <v>4081</v>
      </c>
      <c r="D11461" t="s">
        <v>4079</v>
      </c>
      <c r="E11461" t="s">
        <v>7031</v>
      </c>
      <c r="F11461" t="s">
        <v>4068</v>
      </c>
      <c r="G11461" s="160" t="s">
        <v>4005</v>
      </c>
      <c r="H11461" t="s">
        <v>4006</v>
      </c>
      <c r="I11461" s="160" t="s">
        <v>3997</v>
      </c>
      <c r="J11461" t="s">
        <v>4084</v>
      </c>
      <c r="K11461">
        <v>99</v>
      </c>
      <c r="L11461" t="s">
        <v>3999</v>
      </c>
    </row>
    <row r="11462" spans="1:12">
      <c r="A11462" s="15">
        <v>40288803</v>
      </c>
      <c r="B11462" t="s">
        <v>12071</v>
      </c>
      <c r="C11462" t="s">
        <v>4081</v>
      </c>
      <c r="D11462" t="s">
        <v>4079</v>
      </c>
      <c r="E11462" t="s">
        <v>7031</v>
      </c>
      <c r="F11462" t="s">
        <v>4068</v>
      </c>
      <c r="G11462" s="160" t="s">
        <v>4005</v>
      </c>
      <c r="H11462" t="s">
        <v>4006</v>
      </c>
      <c r="I11462" s="160" t="s">
        <v>3997</v>
      </c>
      <c r="J11462" t="s">
        <v>4084</v>
      </c>
      <c r="K11462">
        <v>99</v>
      </c>
      <c r="L11462" t="s">
        <v>3999</v>
      </c>
    </row>
    <row r="11463" spans="1:12">
      <c r="A11463" s="15">
        <v>40288804</v>
      </c>
      <c r="B11463" t="s">
        <v>12071</v>
      </c>
      <c r="C11463" t="s">
        <v>4081</v>
      </c>
      <c r="D11463" t="s">
        <v>4079</v>
      </c>
      <c r="E11463" t="s">
        <v>7031</v>
      </c>
      <c r="F11463" t="s">
        <v>4068</v>
      </c>
      <c r="G11463" s="160" t="s">
        <v>4005</v>
      </c>
      <c r="H11463" t="s">
        <v>4006</v>
      </c>
      <c r="I11463" s="160" t="s">
        <v>3997</v>
      </c>
      <c r="J11463" t="s">
        <v>4084</v>
      </c>
      <c r="K11463">
        <v>99</v>
      </c>
      <c r="L11463" t="s">
        <v>3999</v>
      </c>
    </row>
    <row r="11464" spans="1:12">
      <c r="A11464" s="15">
        <v>40288805</v>
      </c>
      <c r="B11464" t="s">
        <v>12071</v>
      </c>
      <c r="C11464" t="s">
        <v>4081</v>
      </c>
      <c r="D11464" t="s">
        <v>4079</v>
      </c>
      <c r="E11464" t="s">
        <v>7031</v>
      </c>
      <c r="F11464" t="s">
        <v>4068</v>
      </c>
      <c r="G11464" s="160" t="s">
        <v>4005</v>
      </c>
      <c r="H11464" t="s">
        <v>4006</v>
      </c>
      <c r="I11464" s="160" t="s">
        <v>3997</v>
      </c>
      <c r="J11464" t="s">
        <v>4084</v>
      </c>
      <c r="K11464">
        <v>99</v>
      </c>
      <c r="L11464" t="s">
        <v>3999</v>
      </c>
    </row>
    <row r="11465" spans="1:12">
      <c r="A11465" s="15">
        <v>40299995</v>
      </c>
      <c r="B11465" t="s">
        <v>12071</v>
      </c>
      <c r="C11465" t="s">
        <v>4081</v>
      </c>
      <c r="D11465" t="s">
        <v>4333</v>
      </c>
      <c r="E11465" t="s">
        <v>7031</v>
      </c>
      <c r="F11465" t="s">
        <v>4068</v>
      </c>
      <c r="G11465" s="160" t="s">
        <v>4005</v>
      </c>
      <c r="H11465" t="s">
        <v>4006</v>
      </c>
      <c r="I11465" s="160" t="s">
        <v>3997</v>
      </c>
      <c r="J11465" t="s">
        <v>4084</v>
      </c>
      <c r="K11465">
        <v>25</v>
      </c>
      <c r="L11465" t="s">
        <v>4333</v>
      </c>
    </row>
    <row r="11466" spans="1:12">
      <c r="A11466" s="15">
        <v>40299996</v>
      </c>
      <c r="B11466" t="s">
        <v>12071</v>
      </c>
      <c r="C11466" t="s">
        <v>4081</v>
      </c>
      <c r="D11466" t="s">
        <v>4333</v>
      </c>
      <c r="E11466" t="s">
        <v>7031</v>
      </c>
      <c r="F11466" t="s">
        <v>4068</v>
      </c>
      <c r="G11466" s="160" t="s">
        <v>4005</v>
      </c>
      <c r="H11466" t="s">
        <v>4006</v>
      </c>
      <c r="I11466" s="160" t="s">
        <v>3997</v>
      </c>
      <c r="J11466" t="s">
        <v>4084</v>
      </c>
      <c r="K11466">
        <v>25</v>
      </c>
      <c r="L11466" t="s">
        <v>4333</v>
      </c>
    </row>
    <row r="11467" spans="1:12">
      <c r="A11467" s="15">
        <v>40299997</v>
      </c>
      <c r="B11467" t="s">
        <v>12071</v>
      </c>
      <c r="C11467" t="s">
        <v>4081</v>
      </c>
      <c r="D11467" t="s">
        <v>4333</v>
      </c>
      <c r="E11467" t="s">
        <v>7031</v>
      </c>
      <c r="F11467" t="s">
        <v>4068</v>
      </c>
      <c r="G11467" s="160" t="s">
        <v>4005</v>
      </c>
      <c r="H11467" t="s">
        <v>4006</v>
      </c>
      <c r="I11467" s="160" t="s">
        <v>3997</v>
      </c>
      <c r="J11467" t="s">
        <v>4084</v>
      </c>
      <c r="K11467">
        <v>25</v>
      </c>
      <c r="L11467" t="s">
        <v>4333</v>
      </c>
    </row>
    <row r="11468" spans="1:12">
      <c r="A11468" s="15">
        <v>40299999</v>
      </c>
      <c r="B11468" t="s">
        <v>12071</v>
      </c>
      <c r="C11468" t="s">
        <v>4081</v>
      </c>
      <c r="D11468" t="s">
        <v>4333</v>
      </c>
      <c r="E11468" t="s">
        <v>7203</v>
      </c>
      <c r="F11468" t="s">
        <v>4068</v>
      </c>
      <c r="G11468" s="160" t="s">
        <v>4005</v>
      </c>
      <c r="H11468" t="s">
        <v>4006</v>
      </c>
      <c r="I11468" s="160" t="s">
        <v>3997</v>
      </c>
      <c r="J11468" t="s">
        <v>4084</v>
      </c>
      <c r="K11468">
        <v>25</v>
      </c>
      <c r="L11468" t="s">
        <v>4333</v>
      </c>
    </row>
    <row r="11469" spans="1:12">
      <c r="A11469" s="15">
        <v>40300101</v>
      </c>
      <c r="B11469" t="s">
        <v>12071</v>
      </c>
      <c r="C11469" t="s">
        <v>4407</v>
      </c>
      <c r="D11469" t="s">
        <v>12073</v>
      </c>
      <c r="E11469" t="s">
        <v>4128</v>
      </c>
      <c r="F11469" t="s">
        <v>4073</v>
      </c>
      <c r="G11469" s="160" t="s">
        <v>4074</v>
      </c>
      <c r="H11469" t="s">
        <v>4075</v>
      </c>
      <c r="I11469" s="160" t="s">
        <v>4009</v>
      </c>
      <c r="J11469" t="s">
        <v>4410</v>
      </c>
      <c r="K11469">
        <v>99</v>
      </c>
      <c r="L11469" t="s">
        <v>3999</v>
      </c>
    </row>
    <row r="11470" spans="1:12">
      <c r="A11470" s="15">
        <v>40300102</v>
      </c>
      <c r="B11470" t="s">
        <v>12071</v>
      </c>
      <c r="C11470" t="s">
        <v>4407</v>
      </c>
      <c r="D11470" t="s">
        <v>12073</v>
      </c>
      <c r="E11470" t="s">
        <v>12074</v>
      </c>
      <c r="F11470" t="s">
        <v>4073</v>
      </c>
      <c r="G11470" s="160" t="s">
        <v>4074</v>
      </c>
      <c r="H11470" t="s">
        <v>4075</v>
      </c>
      <c r="I11470" s="160" t="s">
        <v>4009</v>
      </c>
      <c r="J11470" t="s">
        <v>4410</v>
      </c>
      <c r="K11470">
        <v>99</v>
      </c>
      <c r="L11470" t="s">
        <v>3999</v>
      </c>
    </row>
    <row r="11471" spans="1:12">
      <c r="A11471" s="15">
        <v>40300103</v>
      </c>
      <c r="B11471" t="s">
        <v>12071</v>
      </c>
      <c r="C11471" t="s">
        <v>4407</v>
      </c>
      <c r="D11471" t="s">
        <v>12073</v>
      </c>
      <c r="E11471" t="s">
        <v>4128</v>
      </c>
      <c r="F11471" t="s">
        <v>4073</v>
      </c>
      <c r="G11471" s="160" t="s">
        <v>4074</v>
      </c>
      <c r="H11471" t="s">
        <v>4075</v>
      </c>
      <c r="I11471" s="160" t="s">
        <v>4009</v>
      </c>
      <c r="J11471" t="s">
        <v>4410</v>
      </c>
      <c r="K11471">
        <v>99</v>
      </c>
      <c r="L11471" t="s">
        <v>3999</v>
      </c>
    </row>
    <row r="11472" spans="1:12">
      <c r="A11472" s="15">
        <v>40300104</v>
      </c>
      <c r="B11472" t="s">
        <v>12071</v>
      </c>
      <c r="C11472" t="s">
        <v>4407</v>
      </c>
      <c r="D11472" t="s">
        <v>12073</v>
      </c>
      <c r="E11472" t="s">
        <v>12074</v>
      </c>
      <c r="F11472" t="s">
        <v>4073</v>
      </c>
      <c r="G11472" s="160" t="s">
        <v>4074</v>
      </c>
      <c r="H11472" t="s">
        <v>4075</v>
      </c>
      <c r="I11472" s="160" t="s">
        <v>4009</v>
      </c>
      <c r="J11472" t="s">
        <v>4410</v>
      </c>
      <c r="K11472">
        <v>99</v>
      </c>
      <c r="L11472" t="s">
        <v>3999</v>
      </c>
    </row>
    <row r="11473" spans="1:12">
      <c r="A11473" s="15">
        <v>40300105</v>
      </c>
      <c r="B11473" t="s">
        <v>12071</v>
      </c>
      <c r="C11473" t="s">
        <v>4407</v>
      </c>
      <c r="D11473" t="s">
        <v>12073</v>
      </c>
      <c r="E11473" t="s">
        <v>10057</v>
      </c>
      <c r="F11473" t="s">
        <v>4073</v>
      </c>
      <c r="G11473" s="160" t="s">
        <v>4074</v>
      </c>
      <c r="H11473" t="s">
        <v>4075</v>
      </c>
      <c r="I11473" s="160" t="s">
        <v>4009</v>
      </c>
      <c r="J11473" t="s">
        <v>4410</v>
      </c>
      <c r="K11473">
        <v>99</v>
      </c>
      <c r="L11473" t="s">
        <v>3999</v>
      </c>
    </row>
    <row r="11474" spans="1:12">
      <c r="A11474" s="15">
        <v>40300106</v>
      </c>
      <c r="B11474" t="s">
        <v>12071</v>
      </c>
      <c r="C11474" t="s">
        <v>4407</v>
      </c>
      <c r="D11474" t="s">
        <v>12073</v>
      </c>
      <c r="E11474" t="s">
        <v>4130</v>
      </c>
      <c r="F11474" t="s">
        <v>4073</v>
      </c>
      <c r="G11474" s="160" t="s">
        <v>4074</v>
      </c>
      <c r="H11474" t="s">
        <v>4075</v>
      </c>
      <c r="I11474" s="160" t="s">
        <v>4009</v>
      </c>
      <c r="J11474" t="s">
        <v>4410</v>
      </c>
      <c r="K11474">
        <v>99</v>
      </c>
      <c r="L11474" t="s">
        <v>3999</v>
      </c>
    </row>
    <row r="11475" spans="1:12">
      <c r="A11475" s="15">
        <v>40300107</v>
      </c>
      <c r="B11475" t="s">
        <v>12071</v>
      </c>
      <c r="C11475" t="s">
        <v>4407</v>
      </c>
      <c r="D11475" t="s">
        <v>12073</v>
      </c>
      <c r="E11475" t="s">
        <v>12075</v>
      </c>
      <c r="F11475" t="s">
        <v>4073</v>
      </c>
      <c r="G11475" s="160" t="s">
        <v>4074</v>
      </c>
      <c r="H11475" t="s">
        <v>4075</v>
      </c>
      <c r="I11475" s="160" t="s">
        <v>4009</v>
      </c>
      <c r="J11475" t="s">
        <v>4410</v>
      </c>
      <c r="K11475">
        <v>99</v>
      </c>
      <c r="L11475" t="s">
        <v>3999</v>
      </c>
    </row>
    <row r="11476" spans="1:12">
      <c r="A11476" s="15">
        <v>40300108</v>
      </c>
      <c r="B11476" t="s">
        <v>12071</v>
      </c>
      <c r="C11476" t="s">
        <v>4407</v>
      </c>
      <c r="D11476" t="s">
        <v>12073</v>
      </c>
      <c r="E11476" t="s">
        <v>4140</v>
      </c>
      <c r="F11476" t="s">
        <v>4073</v>
      </c>
      <c r="G11476" s="160" t="s">
        <v>4074</v>
      </c>
      <c r="H11476" t="s">
        <v>4075</v>
      </c>
      <c r="I11476" s="160" t="s">
        <v>4009</v>
      </c>
      <c r="J11476" t="s">
        <v>4410</v>
      </c>
      <c r="K11476">
        <v>99</v>
      </c>
      <c r="L11476" t="s">
        <v>3999</v>
      </c>
    </row>
    <row r="11477" spans="1:12">
      <c r="A11477" s="15">
        <v>40300109</v>
      </c>
      <c r="B11477" t="s">
        <v>12071</v>
      </c>
      <c r="C11477" t="s">
        <v>4407</v>
      </c>
      <c r="D11477" t="s">
        <v>12073</v>
      </c>
      <c r="E11477" t="s">
        <v>6661</v>
      </c>
      <c r="F11477" t="s">
        <v>4073</v>
      </c>
      <c r="G11477" s="160" t="s">
        <v>4074</v>
      </c>
      <c r="H11477" t="s">
        <v>4075</v>
      </c>
      <c r="I11477" s="160" t="s">
        <v>4009</v>
      </c>
      <c r="J11477" t="s">
        <v>4410</v>
      </c>
      <c r="K11477">
        <v>99</v>
      </c>
      <c r="L11477" t="s">
        <v>3999</v>
      </c>
    </row>
    <row r="11478" spans="1:12">
      <c r="A11478" s="15">
        <v>40300110</v>
      </c>
      <c r="B11478" t="s">
        <v>12071</v>
      </c>
      <c r="C11478" t="s">
        <v>4407</v>
      </c>
      <c r="D11478" t="s">
        <v>12073</v>
      </c>
      <c r="E11478" t="s">
        <v>12076</v>
      </c>
      <c r="F11478" t="s">
        <v>4073</v>
      </c>
      <c r="G11478" s="160" t="s">
        <v>4074</v>
      </c>
      <c r="H11478" t="s">
        <v>4075</v>
      </c>
      <c r="I11478" s="160" t="s">
        <v>4009</v>
      </c>
      <c r="J11478" t="s">
        <v>4410</v>
      </c>
      <c r="K11478">
        <v>99</v>
      </c>
      <c r="L11478" t="s">
        <v>3999</v>
      </c>
    </row>
    <row r="11479" spans="1:12">
      <c r="A11479" s="15">
        <v>40300111</v>
      </c>
      <c r="B11479" t="s">
        <v>12071</v>
      </c>
      <c r="C11479" t="s">
        <v>4407</v>
      </c>
      <c r="D11479" t="s">
        <v>12073</v>
      </c>
      <c r="E11479" t="s">
        <v>12077</v>
      </c>
      <c r="F11479" t="s">
        <v>4073</v>
      </c>
      <c r="G11479" s="160" t="s">
        <v>4074</v>
      </c>
      <c r="H11479" t="s">
        <v>4075</v>
      </c>
      <c r="I11479" s="160" t="s">
        <v>4009</v>
      </c>
      <c r="J11479" t="s">
        <v>4410</v>
      </c>
      <c r="K11479">
        <v>99</v>
      </c>
      <c r="L11479" t="s">
        <v>3999</v>
      </c>
    </row>
    <row r="11480" spans="1:12">
      <c r="A11480" s="15">
        <v>40300112</v>
      </c>
      <c r="B11480" t="s">
        <v>12071</v>
      </c>
      <c r="C11480" t="s">
        <v>4407</v>
      </c>
      <c r="D11480" t="s">
        <v>12073</v>
      </c>
      <c r="E11480" t="s">
        <v>12078</v>
      </c>
      <c r="F11480" t="s">
        <v>4073</v>
      </c>
      <c r="G11480" s="160" t="s">
        <v>4074</v>
      </c>
      <c r="H11480" t="s">
        <v>4075</v>
      </c>
      <c r="I11480" s="160" t="s">
        <v>4009</v>
      </c>
      <c r="J11480" t="s">
        <v>4410</v>
      </c>
      <c r="K11480">
        <v>99</v>
      </c>
      <c r="L11480" t="s">
        <v>3999</v>
      </c>
    </row>
    <row r="11481" spans="1:12">
      <c r="A11481" s="15">
        <v>40300113</v>
      </c>
      <c r="B11481" t="s">
        <v>12071</v>
      </c>
      <c r="C11481" t="s">
        <v>4407</v>
      </c>
      <c r="D11481" t="s">
        <v>12073</v>
      </c>
      <c r="E11481" t="s">
        <v>12079</v>
      </c>
      <c r="F11481" t="s">
        <v>4073</v>
      </c>
      <c r="G11481" s="160" t="s">
        <v>4074</v>
      </c>
      <c r="H11481" t="s">
        <v>4075</v>
      </c>
      <c r="I11481" s="160" t="s">
        <v>4009</v>
      </c>
      <c r="J11481" t="s">
        <v>4410</v>
      </c>
      <c r="K11481">
        <v>99</v>
      </c>
      <c r="L11481" t="s">
        <v>3999</v>
      </c>
    </row>
    <row r="11482" spans="1:12">
      <c r="A11482" s="15">
        <v>40300114</v>
      </c>
      <c r="B11482" t="s">
        <v>12071</v>
      </c>
      <c r="C11482" t="s">
        <v>4407</v>
      </c>
      <c r="D11482" t="s">
        <v>12073</v>
      </c>
      <c r="E11482" t="s">
        <v>5116</v>
      </c>
      <c r="F11482" t="s">
        <v>4073</v>
      </c>
      <c r="G11482" s="160" t="s">
        <v>4074</v>
      </c>
      <c r="H11482" t="s">
        <v>4075</v>
      </c>
      <c r="I11482" s="160" t="s">
        <v>4009</v>
      </c>
      <c r="J11482" t="s">
        <v>4410</v>
      </c>
      <c r="K11482">
        <v>99</v>
      </c>
      <c r="L11482" t="s">
        <v>3999</v>
      </c>
    </row>
    <row r="11483" spans="1:12">
      <c r="A11483" s="15">
        <v>40300115</v>
      </c>
      <c r="B11483" t="s">
        <v>12071</v>
      </c>
      <c r="C11483" t="s">
        <v>4407</v>
      </c>
      <c r="D11483" t="s">
        <v>12073</v>
      </c>
      <c r="E11483" t="s">
        <v>5117</v>
      </c>
      <c r="F11483" t="s">
        <v>4073</v>
      </c>
      <c r="G11483" s="160" t="s">
        <v>4074</v>
      </c>
      <c r="H11483" t="s">
        <v>4075</v>
      </c>
      <c r="I11483" s="160" t="s">
        <v>4009</v>
      </c>
      <c r="J11483" t="s">
        <v>4410</v>
      </c>
      <c r="K11483">
        <v>99</v>
      </c>
      <c r="L11483" t="s">
        <v>3999</v>
      </c>
    </row>
    <row r="11484" spans="1:12">
      <c r="A11484" s="15">
        <v>40300116</v>
      </c>
      <c r="B11484" t="s">
        <v>12071</v>
      </c>
      <c r="C11484" t="s">
        <v>4407</v>
      </c>
      <c r="D11484" t="s">
        <v>12073</v>
      </c>
      <c r="E11484" t="s">
        <v>4137</v>
      </c>
      <c r="F11484" t="s">
        <v>4073</v>
      </c>
      <c r="G11484" s="160" t="s">
        <v>4074</v>
      </c>
      <c r="H11484" t="s">
        <v>4075</v>
      </c>
      <c r="I11484" s="160" t="s">
        <v>4009</v>
      </c>
      <c r="J11484" t="s">
        <v>4410</v>
      </c>
      <c r="K11484">
        <v>99</v>
      </c>
      <c r="L11484" t="s">
        <v>3999</v>
      </c>
    </row>
    <row r="11485" spans="1:12">
      <c r="A11485" s="15">
        <v>40300150</v>
      </c>
      <c r="B11485" t="s">
        <v>12071</v>
      </c>
      <c r="C11485" t="s">
        <v>4407</v>
      </c>
      <c r="D11485" t="s">
        <v>12073</v>
      </c>
      <c r="E11485" t="s">
        <v>10057</v>
      </c>
      <c r="F11485" t="s">
        <v>4073</v>
      </c>
      <c r="G11485" s="160" t="s">
        <v>4074</v>
      </c>
      <c r="H11485" t="s">
        <v>4075</v>
      </c>
      <c r="I11485" s="160" t="s">
        <v>4009</v>
      </c>
      <c r="J11485" t="s">
        <v>4410</v>
      </c>
      <c r="K11485">
        <v>99</v>
      </c>
      <c r="L11485" t="s">
        <v>3999</v>
      </c>
    </row>
    <row r="11486" spans="1:12">
      <c r="A11486" s="15">
        <v>40300151</v>
      </c>
      <c r="B11486" t="s">
        <v>12071</v>
      </c>
      <c r="C11486" t="s">
        <v>4407</v>
      </c>
      <c r="D11486" t="s">
        <v>12073</v>
      </c>
      <c r="E11486" t="s">
        <v>4130</v>
      </c>
      <c r="F11486" t="s">
        <v>4073</v>
      </c>
      <c r="G11486" s="160" t="s">
        <v>4074</v>
      </c>
      <c r="H11486" t="s">
        <v>4075</v>
      </c>
      <c r="I11486" s="160" t="s">
        <v>4009</v>
      </c>
      <c r="J11486" t="s">
        <v>4410</v>
      </c>
      <c r="K11486">
        <v>99</v>
      </c>
      <c r="L11486" t="s">
        <v>3999</v>
      </c>
    </row>
    <row r="11487" spans="1:12">
      <c r="A11487" s="15">
        <v>40300152</v>
      </c>
      <c r="B11487" t="s">
        <v>12071</v>
      </c>
      <c r="C11487" t="s">
        <v>4407</v>
      </c>
      <c r="D11487" t="s">
        <v>12073</v>
      </c>
      <c r="E11487" t="s">
        <v>12075</v>
      </c>
      <c r="F11487" t="s">
        <v>4073</v>
      </c>
      <c r="G11487" s="160" t="s">
        <v>4074</v>
      </c>
      <c r="H11487" t="s">
        <v>4075</v>
      </c>
      <c r="I11487" s="160" t="s">
        <v>4009</v>
      </c>
      <c r="J11487" t="s">
        <v>4410</v>
      </c>
      <c r="K11487">
        <v>99</v>
      </c>
      <c r="L11487" t="s">
        <v>3999</v>
      </c>
    </row>
    <row r="11488" spans="1:12">
      <c r="A11488" s="15">
        <v>40300153</v>
      </c>
      <c r="B11488" t="s">
        <v>12071</v>
      </c>
      <c r="C11488" t="s">
        <v>4407</v>
      </c>
      <c r="D11488" t="s">
        <v>12073</v>
      </c>
      <c r="E11488" t="s">
        <v>4140</v>
      </c>
      <c r="F11488" t="s">
        <v>4073</v>
      </c>
      <c r="G11488" s="160" t="s">
        <v>4074</v>
      </c>
      <c r="H11488" t="s">
        <v>4075</v>
      </c>
      <c r="I11488" s="160" t="s">
        <v>4009</v>
      </c>
      <c r="J11488" t="s">
        <v>4410</v>
      </c>
      <c r="K11488">
        <v>99</v>
      </c>
      <c r="L11488" t="s">
        <v>3999</v>
      </c>
    </row>
    <row r="11489" spans="1:12">
      <c r="A11489" s="15">
        <v>40300154</v>
      </c>
      <c r="B11489" t="s">
        <v>12071</v>
      </c>
      <c r="C11489" t="s">
        <v>4407</v>
      </c>
      <c r="D11489" t="s">
        <v>12073</v>
      </c>
      <c r="E11489" t="s">
        <v>6661</v>
      </c>
      <c r="F11489" t="s">
        <v>4073</v>
      </c>
      <c r="G11489" s="160" t="s">
        <v>4074</v>
      </c>
      <c r="H11489" t="s">
        <v>4075</v>
      </c>
      <c r="I11489" s="160" t="s">
        <v>4009</v>
      </c>
      <c r="J11489" t="s">
        <v>4410</v>
      </c>
      <c r="K11489">
        <v>99</v>
      </c>
      <c r="L11489" t="s">
        <v>3999</v>
      </c>
    </row>
    <row r="11490" spans="1:12">
      <c r="A11490" s="15">
        <v>40300155</v>
      </c>
      <c r="B11490" t="s">
        <v>12071</v>
      </c>
      <c r="C11490" t="s">
        <v>4407</v>
      </c>
      <c r="D11490" t="s">
        <v>12073</v>
      </c>
      <c r="E11490" t="s">
        <v>12076</v>
      </c>
      <c r="F11490" t="s">
        <v>4073</v>
      </c>
      <c r="G11490" s="160" t="s">
        <v>4074</v>
      </c>
      <c r="H11490" t="s">
        <v>4075</v>
      </c>
      <c r="I11490" s="160" t="s">
        <v>4009</v>
      </c>
      <c r="J11490" t="s">
        <v>4410</v>
      </c>
      <c r="K11490">
        <v>99</v>
      </c>
      <c r="L11490" t="s">
        <v>3999</v>
      </c>
    </row>
    <row r="11491" spans="1:12">
      <c r="A11491" s="15">
        <v>40300156</v>
      </c>
      <c r="B11491" t="s">
        <v>12071</v>
      </c>
      <c r="C11491" t="s">
        <v>4407</v>
      </c>
      <c r="D11491" t="s">
        <v>12073</v>
      </c>
      <c r="E11491" t="s">
        <v>12077</v>
      </c>
      <c r="F11491" t="s">
        <v>4073</v>
      </c>
      <c r="G11491" s="160" t="s">
        <v>4074</v>
      </c>
      <c r="H11491" t="s">
        <v>4075</v>
      </c>
      <c r="I11491" s="160" t="s">
        <v>4009</v>
      </c>
      <c r="J11491" t="s">
        <v>4410</v>
      </c>
      <c r="K11491">
        <v>99</v>
      </c>
      <c r="L11491" t="s">
        <v>3999</v>
      </c>
    </row>
    <row r="11492" spans="1:12">
      <c r="A11492" s="15">
        <v>40300157</v>
      </c>
      <c r="B11492" t="s">
        <v>12071</v>
      </c>
      <c r="C11492" t="s">
        <v>4407</v>
      </c>
      <c r="D11492" t="s">
        <v>12073</v>
      </c>
      <c r="E11492" t="s">
        <v>12078</v>
      </c>
      <c r="F11492" t="s">
        <v>4073</v>
      </c>
      <c r="G11492" s="160" t="s">
        <v>4074</v>
      </c>
      <c r="H11492" t="s">
        <v>4075</v>
      </c>
      <c r="I11492" s="160" t="s">
        <v>4009</v>
      </c>
      <c r="J11492" t="s">
        <v>4410</v>
      </c>
      <c r="K11492">
        <v>99</v>
      </c>
      <c r="L11492" t="s">
        <v>3999</v>
      </c>
    </row>
    <row r="11493" spans="1:12">
      <c r="A11493" s="15">
        <v>40300158</v>
      </c>
      <c r="B11493" t="s">
        <v>12071</v>
      </c>
      <c r="C11493" t="s">
        <v>4407</v>
      </c>
      <c r="D11493" t="s">
        <v>12073</v>
      </c>
      <c r="E11493" t="s">
        <v>12079</v>
      </c>
      <c r="F11493" t="s">
        <v>4073</v>
      </c>
      <c r="G11493" s="160" t="s">
        <v>4074</v>
      </c>
      <c r="H11493" t="s">
        <v>4075</v>
      </c>
      <c r="I11493" s="160" t="s">
        <v>4009</v>
      </c>
      <c r="J11493" t="s">
        <v>4410</v>
      </c>
      <c r="K11493">
        <v>99</v>
      </c>
      <c r="L11493" t="s">
        <v>3999</v>
      </c>
    </row>
    <row r="11494" spans="1:12">
      <c r="A11494" s="15">
        <v>40300159</v>
      </c>
      <c r="B11494" t="s">
        <v>12071</v>
      </c>
      <c r="C11494" t="s">
        <v>4407</v>
      </c>
      <c r="D11494" t="s">
        <v>12073</v>
      </c>
      <c r="E11494" t="s">
        <v>5116</v>
      </c>
      <c r="F11494" t="s">
        <v>4073</v>
      </c>
      <c r="G11494" s="160" t="s">
        <v>4074</v>
      </c>
      <c r="H11494" t="s">
        <v>4075</v>
      </c>
      <c r="I11494" s="160" t="s">
        <v>4009</v>
      </c>
      <c r="J11494" t="s">
        <v>4410</v>
      </c>
      <c r="K11494">
        <v>99</v>
      </c>
      <c r="L11494" t="s">
        <v>3999</v>
      </c>
    </row>
    <row r="11495" spans="1:12">
      <c r="A11495" s="15">
        <v>40300160</v>
      </c>
      <c r="B11495" t="s">
        <v>12071</v>
      </c>
      <c r="C11495" t="s">
        <v>4407</v>
      </c>
      <c r="D11495" t="s">
        <v>12073</v>
      </c>
      <c r="E11495" t="s">
        <v>5117</v>
      </c>
      <c r="F11495" t="s">
        <v>4073</v>
      </c>
      <c r="G11495" s="160" t="s">
        <v>4074</v>
      </c>
      <c r="H11495" t="s">
        <v>4075</v>
      </c>
      <c r="I11495" s="160" t="s">
        <v>4009</v>
      </c>
      <c r="J11495" t="s">
        <v>4410</v>
      </c>
      <c r="K11495">
        <v>99</v>
      </c>
      <c r="L11495" t="s">
        <v>3999</v>
      </c>
    </row>
    <row r="11496" spans="1:12">
      <c r="A11496" s="15">
        <v>40300161</v>
      </c>
      <c r="B11496" t="s">
        <v>12071</v>
      </c>
      <c r="C11496" t="s">
        <v>4407</v>
      </c>
      <c r="D11496" t="s">
        <v>12073</v>
      </c>
      <c r="E11496" t="s">
        <v>4137</v>
      </c>
      <c r="F11496" t="s">
        <v>4073</v>
      </c>
      <c r="G11496" s="160" t="s">
        <v>4074</v>
      </c>
      <c r="H11496" t="s">
        <v>4075</v>
      </c>
      <c r="I11496" s="160" t="s">
        <v>4009</v>
      </c>
      <c r="J11496" t="s">
        <v>4410</v>
      </c>
      <c r="K11496">
        <v>99</v>
      </c>
      <c r="L11496" t="s">
        <v>3999</v>
      </c>
    </row>
    <row r="11497" spans="1:12">
      <c r="A11497" s="15">
        <v>40300198</v>
      </c>
      <c r="B11497" t="s">
        <v>12071</v>
      </c>
      <c r="C11497" t="s">
        <v>4407</v>
      </c>
      <c r="D11497" t="s">
        <v>12073</v>
      </c>
      <c r="E11497" t="s">
        <v>7203</v>
      </c>
      <c r="F11497" t="s">
        <v>4073</v>
      </c>
      <c r="G11497" s="160" t="s">
        <v>4074</v>
      </c>
      <c r="H11497" t="s">
        <v>4075</v>
      </c>
      <c r="I11497" s="160" t="s">
        <v>4009</v>
      </c>
      <c r="J11497" t="s">
        <v>4410</v>
      </c>
      <c r="K11497">
        <v>99</v>
      </c>
      <c r="L11497" t="s">
        <v>3999</v>
      </c>
    </row>
    <row r="11498" spans="1:12">
      <c r="A11498" s="15">
        <v>40300199</v>
      </c>
      <c r="B11498" t="s">
        <v>12071</v>
      </c>
      <c r="C11498" t="s">
        <v>4407</v>
      </c>
      <c r="D11498" t="s">
        <v>12073</v>
      </c>
      <c r="E11498" t="s">
        <v>7203</v>
      </c>
      <c r="F11498" t="s">
        <v>4073</v>
      </c>
      <c r="G11498" s="160" t="s">
        <v>4074</v>
      </c>
      <c r="H11498" t="s">
        <v>4075</v>
      </c>
      <c r="I11498" s="160" t="s">
        <v>4009</v>
      </c>
      <c r="J11498" t="s">
        <v>4410</v>
      </c>
      <c r="K11498">
        <v>99</v>
      </c>
      <c r="L11498" t="s">
        <v>3999</v>
      </c>
    </row>
    <row r="11499" spans="1:12">
      <c r="A11499" s="15">
        <v>40300201</v>
      </c>
      <c r="B11499" t="s">
        <v>12071</v>
      </c>
      <c r="C11499" t="s">
        <v>4407</v>
      </c>
      <c r="D11499" t="s">
        <v>12080</v>
      </c>
      <c r="E11499" t="s">
        <v>4128</v>
      </c>
      <c r="F11499" t="s">
        <v>4073</v>
      </c>
      <c r="G11499" s="160" t="s">
        <v>4074</v>
      </c>
      <c r="H11499" t="s">
        <v>4075</v>
      </c>
      <c r="I11499" s="160" t="s">
        <v>4009</v>
      </c>
      <c r="J11499" t="s">
        <v>4410</v>
      </c>
      <c r="K11499">
        <v>99</v>
      </c>
      <c r="L11499" t="s">
        <v>3999</v>
      </c>
    </row>
    <row r="11500" spans="1:12">
      <c r="A11500" s="15">
        <v>40300202</v>
      </c>
      <c r="B11500" t="s">
        <v>12071</v>
      </c>
      <c r="C11500" t="s">
        <v>4407</v>
      </c>
      <c r="D11500" t="s">
        <v>12080</v>
      </c>
      <c r="E11500" t="s">
        <v>12081</v>
      </c>
      <c r="F11500" t="s">
        <v>4073</v>
      </c>
      <c r="G11500" s="160" t="s">
        <v>4074</v>
      </c>
      <c r="H11500" t="s">
        <v>4075</v>
      </c>
      <c r="I11500" s="160" t="s">
        <v>4009</v>
      </c>
      <c r="J11500" t="s">
        <v>4410</v>
      </c>
      <c r="K11500">
        <v>99</v>
      </c>
      <c r="L11500" t="s">
        <v>3999</v>
      </c>
    </row>
    <row r="11501" spans="1:12">
      <c r="A11501" s="15">
        <v>40300203</v>
      </c>
      <c r="B11501" t="s">
        <v>12071</v>
      </c>
      <c r="C11501" t="s">
        <v>4407</v>
      </c>
      <c r="D11501" t="s">
        <v>12080</v>
      </c>
      <c r="E11501" t="s">
        <v>12074</v>
      </c>
      <c r="F11501" t="s">
        <v>4073</v>
      </c>
      <c r="G11501" s="160" t="s">
        <v>4074</v>
      </c>
      <c r="H11501" t="s">
        <v>4075</v>
      </c>
      <c r="I11501" s="160" t="s">
        <v>4009</v>
      </c>
      <c r="J11501" t="s">
        <v>4410</v>
      </c>
      <c r="K11501">
        <v>99</v>
      </c>
      <c r="L11501" t="s">
        <v>3999</v>
      </c>
    </row>
    <row r="11502" spans="1:12">
      <c r="A11502" s="15">
        <v>40300204</v>
      </c>
      <c r="B11502" t="s">
        <v>12071</v>
      </c>
      <c r="C11502" t="s">
        <v>4407</v>
      </c>
      <c r="D11502" t="s">
        <v>12080</v>
      </c>
      <c r="E11502" t="s">
        <v>12074</v>
      </c>
      <c r="F11502" t="s">
        <v>4073</v>
      </c>
      <c r="G11502" s="160" t="s">
        <v>4074</v>
      </c>
      <c r="H11502" t="s">
        <v>4075</v>
      </c>
      <c r="I11502" s="160" t="s">
        <v>4009</v>
      </c>
      <c r="J11502" t="s">
        <v>4410</v>
      </c>
      <c r="K11502">
        <v>99</v>
      </c>
      <c r="L11502" t="s">
        <v>3999</v>
      </c>
    </row>
    <row r="11503" spans="1:12">
      <c r="A11503" s="15">
        <v>40300205</v>
      </c>
      <c r="B11503" t="s">
        <v>12071</v>
      </c>
      <c r="C11503" t="s">
        <v>4407</v>
      </c>
      <c r="D11503" t="s">
        <v>12080</v>
      </c>
      <c r="E11503" t="s">
        <v>10057</v>
      </c>
      <c r="F11503" t="s">
        <v>4073</v>
      </c>
      <c r="G11503" s="160" t="s">
        <v>4074</v>
      </c>
      <c r="H11503" t="s">
        <v>4075</v>
      </c>
      <c r="I11503" s="160" t="s">
        <v>4009</v>
      </c>
      <c r="J11503" t="s">
        <v>4410</v>
      </c>
      <c r="K11503">
        <v>99</v>
      </c>
      <c r="L11503" t="s">
        <v>3999</v>
      </c>
    </row>
    <row r="11504" spans="1:12">
      <c r="A11504" s="15">
        <v>40300207</v>
      </c>
      <c r="B11504" t="s">
        <v>12071</v>
      </c>
      <c r="C11504" t="s">
        <v>4407</v>
      </c>
      <c r="D11504" t="s">
        <v>12080</v>
      </c>
      <c r="E11504" t="s">
        <v>12075</v>
      </c>
      <c r="F11504" t="s">
        <v>4073</v>
      </c>
      <c r="G11504" s="160" t="s">
        <v>4074</v>
      </c>
      <c r="H11504" t="s">
        <v>4075</v>
      </c>
      <c r="I11504" s="160" t="s">
        <v>4009</v>
      </c>
      <c r="J11504" t="s">
        <v>4410</v>
      </c>
      <c r="K11504">
        <v>99</v>
      </c>
      <c r="L11504" t="s">
        <v>3999</v>
      </c>
    </row>
    <row r="11505" spans="1:12">
      <c r="A11505" s="15">
        <v>40300208</v>
      </c>
      <c r="B11505" t="s">
        <v>12071</v>
      </c>
      <c r="C11505" t="s">
        <v>4407</v>
      </c>
      <c r="D11505" t="s">
        <v>12080</v>
      </c>
      <c r="E11505" t="s">
        <v>4140</v>
      </c>
      <c r="F11505" t="s">
        <v>4073</v>
      </c>
      <c r="G11505" s="160" t="s">
        <v>4074</v>
      </c>
      <c r="H11505" t="s">
        <v>4075</v>
      </c>
      <c r="I11505" s="160" t="s">
        <v>4009</v>
      </c>
      <c r="J11505" t="s">
        <v>4410</v>
      </c>
      <c r="K11505">
        <v>99</v>
      </c>
      <c r="L11505" t="s">
        <v>3999</v>
      </c>
    </row>
    <row r="11506" spans="1:12">
      <c r="A11506" s="15">
        <v>40300209</v>
      </c>
      <c r="B11506" t="s">
        <v>12071</v>
      </c>
      <c r="C11506" t="s">
        <v>4407</v>
      </c>
      <c r="D11506" t="s">
        <v>12080</v>
      </c>
      <c r="E11506" t="s">
        <v>6661</v>
      </c>
      <c r="F11506" t="s">
        <v>4073</v>
      </c>
      <c r="G11506" s="160" t="s">
        <v>4074</v>
      </c>
      <c r="H11506" t="s">
        <v>4075</v>
      </c>
      <c r="I11506" s="160" t="s">
        <v>4009</v>
      </c>
      <c r="J11506" t="s">
        <v>4410</v>
      </c>
      <c r="K11506">
        <v>99</v>
      </c>
      <c r="L11506" t="s">
        <v>3999</v>
      </c>
    </row>
    <row r="11507" spans="1:12">
      <c r="A11507" s="15">
        <v>40300210</v>
      </c>
      <c r="B11507" t="s">
        <v>12071</v>
      </c>
      <c r="C11507" t="s">
        <v>4407</v>
      </c>
      <c r="D11507" t="s">
        <v>12080</v>
      </c>
      <c r="E11507" t="s">
        <v>12076</v>
      </c>
      <c r="F11507" t="s">
        <v>4073</v>
      </c>
      <c r="G11507" s="160" t="s">
        <v>4074</v>
      </c>
      <c r="H11507" t="s">
        <v>4075</v>
      </c>
      <c r="I11507" s="160" t="s">
        <v>4009</v>
      </c>
      <c r="J11507" t="s">
        <v>4410</v>
      </c>
      <c r="K11507">
        <v>99</v>
      </c>
      <c r="L11507" t="s">
        <v>3999</v>
      </c>
    </row>
    <row r="11508" spans="1:12">
      <c r="A11508" s="15">
        <v>40300211</v>
      </c>
      <c r="B11508" t="s">
        <v>12071</v>
      </c>
      <c r="C11508" t="s">
        <v>4407</v>
      </c>
      <c r="D11508" t="s">
        <v>12080</v>
      </c>
      <c r="E11508" t="s">
        <v>12077</v>
      </c>
      <c r="F11508" t="s">
        <v>4073</v>
      </c>
      <c r="G11508" s="160" t="s">
        <v>4074</v>
      </c>
      <c r="H11508" t="s">
        <v>4075</v>
      </c>
      <c r="I11508" s="160" t="s">
        <v>4009</v>
      </c>
      <c r="J11508" t="s">
        <v>4410</v>
      </c>
      <c r="K11508">
        <v>99</v>
      </c>
      <c r="L11508" t="s">
        <v>3999</v>
      </c>
    </row>
    <row r="11509" spans="1:12">
      <c r="A11509" s="15">
        <v>40300212</v>
      </c>
      <c r="B11509" t="s">
        <v>12071</v>
      </c>
      <c r="C11509" t="s">
        <v>4407</v>
      </c>
      <c r="D11509" t="s">
        <v>12080</v>
      </c>
      <c r="E11509" t="s">
        <v>12078</v>
      </c>
      <c r="F11509" t="s">
        <v>4073</v>
      </c>
      <c r="G11509" s="160" t="s">
        <v>4074</v>
      </c>
      <c r="H11509" t="s">
        <v>4075</v>
      </c>
      <c r="I11509" s="160" t="s">
        <v>4009</v>
      </c>
      <c r="J11509" t="s">
        <v>4410</v>
      </c>
      <c r="K11509">
        <v>99</v>
      </c>
      <c r="L11509" t="s">
        <v>3999</v>
      </c>
    </row>
    <row r="11510" spans="1:12">
      <c r="A11510" s="15">
        <v>40300213</v>
      </c>
      <c r="B11510" t="s">
        <v>12071</v>
      </c>
      <c r="C11510" t="s">
        <v>4407</v>
      </c>
      <c r="D11510" t="s">
        <v>12080</v>
      </c>
      <c r="E11510" t="s">
        <v>12079</v>
      </c>
      <c r="F11510" t="s">
        <v>4073</v>
      </c>
      <c r="G11510" s="160" t="s">
        <v>4074</v>
      </c>
      <c r="H11510" t="s">
        <v>4075</v>
      </c>
      <c r="I11510" s="160" t="s">
        <v>4009</v>
      </c>
      <c r="J11510" t="s">
        <v>4410</v>
      </c>
      <c r="K11510">
        <v>99</v>
      </c>
      <c r="L11510" t="s">
        <v>3999</v>
      </c>
    </row>
    <row r="11511" spans="1:12">
      <c r="A11511" s="15">
        <v>40300214</v>
      </c>
      <c r="B11511" t="s">
        <v>12071</v>
      </c>
      <c r="C11511" t="s">
        <v>4407</v>
      </c>
      <c r="D11511" t="s">
        <v>12080</v>
      </c>
      <c r="E11511" t="s">
        <v>5116</v>
      </c>
      <c r="F11511" t="s">
        <v>4073</v>
      </c>
      <c r="G11511" s="160" t="s">
        <v>4074</v>
      </c>
      <c r="H11511" t="s">
        <v>4075</v>
      </c>
      <c r="I11511" s="160" t="s">
        <v>4009</v>
      </c>
      <c r="J11511" t="s">
        <v>4410</v>
      </c>
      <c r="K11511">
        <v>99</v>
      </c>
      <c r="L11511" t="s">
        <v>3999</v>
      </c>
    </row>
    <row r="11512" spans="1:12">
      <c r="A11512" s="15">
        <v>40300215</v>
      </c>
      <c r="B11512" t="s">
        <v>12071</v>
      </c>
      <c r="C11512" t="s">
        <v>4407</v>
      </c>
      <c r="D11512" t="s">
        <v>12080</v>
      </c>
      <c r="E11512" t="s">
        <v>5117</v>
      </c>
      <c r="F11512" t="s">
        <v>4073</v>
      </c>
      <c r="G11512" s="160" t="s">
        <v>4074</v>
      </c>
      <c r="H11512" t="s">
        <v>4075</v>
      </c>
      <c r="I11512" s="160" t="s">
        <v>4009</v>
      </c>
      <c r="J11512" t="s">
        <v>4410</v>
      </c>
      <c r="K11512">
        <v>99</v>
      </c>
      <c r="L11512" t="s">
        <v>3999</v>
      </c>
    </row>
    <row r="11513" spans="1:12">
      <c r="A11513" s="15">
        <v>40300216</v>
      </c>
      <c r="B11513" t="s">
        <v>12071</v>
      </c>
      <c r="C11513" t="s">
        <v>4407</v>
      </c>
      <c r="D11513" t="s">
        <v>12080</v>
      </c>
      <c r="E11513" t="s">
        <v>4137</v>
      </c>
      <c r="F11513" t="s">
        <v>4073</v>
      </c>
      <c r="G11513" s="160" t="s">
        <v>4074</v>
      </c>
      <c r="H11513" t="s">
        <v>4075</v>
      </c>
      <c r="I11513" s="160" t="s">
        <v>4009</v>
      </c>
      <c r="J11513" t="s">
        <v>4410</v>
      </c>
      <c r="K11513">
        <v>99</v>
      </c>
      <c r="L11513" t="s">
        <v>3999</v>
      </c>
    </row>
    <row r="11514" spans="1:12">
      <c r="A11514" s="15">
        <v>40300299</v>
      </c>
      <c r="B11514" t="s">
        <v>12071</v>
      </c>
      <c r="C11514" t="s">
        <v>4407</v>
      </c>
      <c r="D11514" t="s">
        <v>12080</v>
      </c>
      <c r="E11514" t="s">
        <v>12082</v>
      </c>
      <c r="F11514" t="s">
        <v>4073</v>
      </c>
      <c r="G11514" s="160" t="s">
        <v>4074</v>
      </c>
      <c r="H11514" t="s">
        <v>4075</v>
      </c>
      <c r="I11514" s="160" t="s">
        <v>4009</v>
      </c>
      <c r="J11514" t="s">
        <v>4410</v>
      </c>
      <c r="K11514">
        <v>99</v>
      </c>
      <c r="L11514" t="s">
        <v>3999</v>
      </c>
    </row>
    <row r="11515" spans="1:12">
      <c r="A11515" s="15">
        <v>40300302</v>
      </c>
      <c r="B11515" t="s">
        <v>12071</v>
      </c>
      <c r="C11515" t="s">
        <v>4407</v>
      </c>
      <c r="D11515" t="s">
        <v>12080</v>
      </c>
      <c r="E11515" t="s">
        <v>4128</v>
      </c>
      <c r="F11515" t="s">
        <v>4073</v>
      </c>
      <c r="G11515" s="160" t="s">
        <v>4074</v>
      </c>
      <c r="H11515" t="s">
        <v>4075</v>
      </c>
      <c r="I11515" s="160" t="s">
        <v>4009</v>
      </c>
      <c r="J11515" t="s">
        <v>4410</v>
      </c>
      <c r="K11515">
        <v>99</v>
      </c>
      <c r="L11515" t="s">
        <v>3999</v>
      </c>
    </row>
    <row r="11516" spans="1:12">
      <c r="A11516" s="15">
        <v>40388802</v>
      </c>
      <c r="B11516" t="s">
        <v>12071</v>
      </c>
      <c r="C11516" t="s">
        <v>4407</v>
      </c>
      <c r="D11516" t="s">
        <v>4079</v>
      </c>
      <c r="E11516" t="s">
        <v>7031</v>
      </c>
      <c r="F11516" t="s">
        <v>4073</v>
      </c>
      <c r="G11516" s="160" t="s">
        <v>4074</v>
      </c>
      <c r="H11516" t="s">
        <v>4075</v>
      </c>
      <c r="I11516" s="160" t="s">
        <v>4009</v>
      </c>
      <c r="J11516" t="s">
        <v>4410</v>
      </c>
      <c r="K11516">
        <v>99</v>
      </c>
      <c r="L11516" t="s">
        <v>3999</v>
      </c>
    </row>
    <row r="11517" spans="1:12">
      <c r="A11517" s="15">
        <v>40388803</v>
      </c>
      <c r="B11517" t="s">
        <v>12071</v>
      </c>
      <c r="C11517" t="s">
        <v>4407</v>
      </c>
      <c r="D11517" t="s">
        <v>4079</v>
      </c>
      <c r="E11517" t="s">
        <v>7031</v>
      </c>
      <c r="F11517" t="s">
        <v>4073</v>
      </c>
      <c r="G11517" s="160" t="s">
        <v>4074</v>
      </c>
      <c r="H11517" t="s">
        <v>4075</v>
      </c>
      <c r="I11517" s="160" t="s">
        <v>4009</v>
      </c>
      <c r="J11517" t="s">
        <v>4410</v>
      </c>
      <c r="K11517">
        <v>99</v>
      </c>
      <c r="L11517" t="s">
        <v>3999</v>
      </c>
    </row>
    <row r="11518" spans="1:12">
      <c r="A11518" s="15">
        <v>40388804</v>
      </c>
      <c r="B11518" t="s">
        <v>12071</v>
      </c>
      <c r="C11518" t="s">
        <v>4407</v>
      </c>
      <c r="D11518" t="s">
        <v>4079</v>
      </c>
      <c r="E11518" t="s">
        <v>7031</v>
      </c>
      <c r="F11518" t="s">
        <v>4073</v>
      </c>
      <c r="G11518" s="160" t="s">
        <v>4074</v>
      </c>
      <c r="H11518" t="s">
        <v>4075</v>
      </c>
      <c r="I11518" s="160" t="s">
        <v>4009</v>
      </c>
      <c r="J11518" t="s">
        <v>4410</v>
      </c>
      <c r="K11518">
        <v>99</v>
      </c>
      <c r="L11518" t="s">
        <v>3999</v>
      </c>
    </row>
    <row r="11519" spans="1:12">
      <c r="A11519" s="15">
        <v>40388805</v>
      </c>
      <c r="B11519" t="s">
        <v>12071</v>
      </c>
      <c r="C11519" t="s">
        <v>4407</v>
      </c>
      <c r="D11519" t="s">
        <v>4079</v>
      </c>
      <c r="E11519" t="s">
        <v>7031</v>
      </c>
      <c r="F11519" t="s">
        <v>4073</v>
      </c>
      <c r="G11519" s="160" t="s">
        <v>4074</v>
      </c>
      <c r="H11519" t="s">
        <v>4075</v>
      </c>
      <c r="I11519" s="160" t="s">
        <v>4009</v>
      </c>
      <c r="J11519" t="s">
        <v>4410</v>
      </c>
      <c r="K11519">
        <v>99</v>
      </c>
      <c r="L11519" t="s">
        <v>3999</v>
      </c>
    </row>
    <row r="11520" spans="1:12">
      <c r="A11520" s="15">
        <v>40500199</v>
      </c>
      <c r="B11520" t="s">
        <v>12071</v>
      </c>
      <c r="C11520" t="s">
        <v>4606</v>
      </c>
      <c r="D11520" t="s">
        <v>4383</v>
      </c>
      <c r="E11520" t="s">
        <v>4607</v>
      </c>
      <c r="F11520" t="s">
        <v>4608</v>
      </c>
      <c r="G11520" s="160" t="s">
        <v>4005</v>
      </c>
      <c r="H11520" t="s">
        <v>4006</v>
      </c>
      <c r="I11520" s="160" t="s">
        <v>4009</v>
      </c>
      <c r="J11520" t="s">
        <v>4609</v>
      </c>
      <c r="K11520">
        <v>99</v>
      </c>
      <c r="L11520" t="s">
        <v>3999</v>
      </c>
    </row>
    <row r="11521" spans="1:12">
      <c r="A11521" s="15">
        <v>40500211</v>
      </c>
      <c r="B11521" t="s">
        <v>12071</v>
      </c>
      <c r="C11521" t="s">
        <v>4606</v>
      </c>
      <c r="D11521" t="s">
        <v>4610</v>
      </c>
      <c r="E11521" t="s">
        <v>12083</v>
      </c>
      <c r="F11521" t="s">
        <v>4608</v>
      </c>
      <c r="G11521" s="160" t="s">
        <v>4005</v>
      </c>
      <c r="H11521" t="s">
        <v>4006</v>
      </c>
      <c r="I11521" s="160" t="s">
        <v>4009</v>
      </c>
      <c r="J11521" t="s">
        <v>4609</v>
      </c>
      <c r="K11521" s="160" t="s">
        <v>4007</v>
      </c>
      <c r="L11521" t="s">
        <v>4610</v>
      </c>
    </row>
    <row r="11522" spans="1:12">
      <c r="A11522" s="15">
        <v>40500212</v>
      </c>
      <c r="B11522" t="s">
        <v>12071</v>
      </c>
      <c r="C11522" t="s">
        <v>4606</v>
      </c>
      <c r="D11522" t="s">
        <v>4610</v>
      </c>
      <c r="E11522" t="s">
        <v>12084</v>
      </c>
      <c r="F11522" t="s">
        <v>4608</v>
      </c>
      <c r="G11522" s="160" t="s">
        <v>4005</v>
      </c>
      <c r="H11522" t="s">
        <v>4006</v>
      </c>
      <c r="I11522" s="160" t="s">
        <v>4009</v>
      </c>
      <c r="J11522" t="s">
        <v>4609</v>
      </c>
      <c r="K11522" s="160" t="s">
        <v>4007</v>
      </c>
      <c r="L11522" t="s">
        <v>4610</v>
      </c>
    </row>
    <row r="11523" spans="1:12">
      <c r="A11523" s="15">
        <v>40500311</v>
      </c>
      <c r="B11523" t="s">
        <v>12071</v>
      </c>
      <c r="C11523" t="s">
        <v>4606</v>
      </c>
      <c r="D11523" t="s">
        <v>4616</v>
      </c>
      <c r="E11523" t="s">
        <v>12085</v>
      </c>
      <c r="F11523" t="s">
        <v>4608</v>
      </c>
      <c r="G11523" s="160" t="s">
        <v>4005</v>
      </c>
      <c r="H11523" t="s">
        <v>4006</v>
      </c>
      <c r="I11523" s="160" t="s">
        <v>4009</v>
      </c>
      <c r="J11523" t="s">
        <v>4609</v>
      </c>
      <c r="K11523" s="160" t="s">
        <v>4009</v>
      </c>
      <c r="L11523" t="s">
        <v>4616</v>
      </c>
    </row>
    <row r="11524" spans="1:12">
      <c r="A11524" s="15">
        <v>40500312</v>
      </c>
      <c r="B11524" t="s">
        <v>12071</v>
      </c>
      <c r="C11524" t="s">
        <v>4606</v>
      </c>
      <c r="D11524" t="s">
        <v>4616</v>
      </c>
      <c r="E11524" t="s">
        <v>12085</v>
      </c>
      <c r="F11524" t="s">
        <v>4608</v>
      </c>
      <c r="G11524" s="160" t="s">
        <v>4005</v>
      </c>
      <c r="H11524" t="s">
        <v>4006</v>
      </c>
      <c r="I11524" s="160" t="s">
        <v>4009</v>
      </c>
      <c r="J11524" t="s">
        <v>4609</v>
      </c>
      <c r="K11524" s="160" t="s">
        <v>4009</v>
      </c>
      <c r="L11524" t="s">
        <v>4616</v>
      </c>
    </row>
    <row r="11525" spans="1:12">
      <c r="A11525" s="15">
        <v>40500316</v>
      </c>
      <c r="B11525" t="s">
        <v>12071</v>
      </c>
      <c r="C11525" t="s">
        <v>4606</v>
      </c>
      <c r="D11525" t="s">
        <v>4616</v>
      </c>
      <c r="E11525" t="s">
        <v>4624</v>
      </c>
      <c r="F11525" t="s">
        <v>4608</v>
      </c>
      <c r="G11525" s="160" t="s">
        <v>4005</v>
      </c>
      <c r="H11525" t="s">
        <v>4006</v>
      </c>
      <c r="I11525" s="160" t="s">
        <v>4009</v>
      </c>
      <c r="J11525" t="s">
        <v>4609</v>
      </c>
      <c r="K11525" s="160" t="s">
        <v>4009</v>
      </c>
      <c r="L11525" t="s">
        <v>4616</v>
      </c>
    </row>
    <row r="11526" spans="1:12">
      <c r="A11526" s="15">
        <v>40500317</v>
      </c>
      <c r="B11526" t="s">
        <v>12071</v>
      </c>
      <c r="C11526" t="s">
        <v>4606</v>
      </c>
      <c r="D11526" t="s">
        <v>4616</v>
      </c>
      <c r="E11526" t="s">
        <v>4624</v>
      </c>
      <c r="F11526" t="s">
        <v>4608</v>
      </c>
      <c r="G11526" s="160" t="s">
        <v>4005</v>
      </c>
      <c r="H11526" t="s">
        <v>4006</v>
      </c>
      <c r="I11526" s="160" t="s">
        <v>4009</v>
      </c>
      <c r="J11526" t="s">
        <v>4609</v>
      </c>
      <c r="K11526" s="160" t="s">
        <v>4009</v>
      </c>
      <c r="L11526" t="s">
        <v>4616</v>
      </c>
    </row>
    <row r="11527" spans="1:12">
      <c r="A11527" s="15">
        <v>40500411</v>
      </c>
      <c r="B11527" t="s">
        <v>12071</v>
      </c>
      <c r="C11527" t="s">
        <v>4606</v>
      </c>
      <c r="D11527" t="s">
        <v>4627</v>
      </c>
      <c r="E11527" t="s">
        <v>12086</v>
      </c>
      <c r="F11527" t="s">
        <v>4608</v>
      </c>
      <c r="G11527" s="160" t="s">
        <v>4005</v>
      </c>
      <c r="H11527" t="s">
        <v>4006</v>
      </c>
      <c r="I11527" s="160" t="s">
        <v>4009</v>
      </c>
      <c r="J11527" t="s">
        <v>4609</v>
      </c>
      <c r="K11527" s="160" t="s">
        <v>3995</v>
      </c>
      <c r="L11527" t="s">
        <v>4627</v>
      </c>
    </row>
    <row r="11528" spans="1:12">
      <c r="A11528" s="15">
        <v>40500412</v>
      </c>
      <c r="B11528" t="s">
        <v>12071</v>
      </c>
      <c r="C11528" t="s">
        <v>4606</v>
      </c>
      <c r="D11528" t="s">
        <v>4627</v>
      </c>
      <c r="E11528" t="s">
        <v>12086</v>
      </c>
      <c r="F11528" t="s">
        <v>4608</v>
      </c>
      <c r="G11528" s="160" t="s">
        <v>4005</v>
      </c>
      <c r="H11528" t="s">
        <v>4006</v>
      </c>
      <c r="I11528" s="160" t="s">
        <v>4009</v>
      </c>
      <c r="J11528" t="s">
        <v>4609</v>
      </c>
      <c r="K11528" s="160" t="s">
        <v>3995</v>
      </c>
      <c r="L11528" t="s">
        <v>4627</v>
      </c>
    </row>
    <row r="11529" spans="1:12">
      <c r="A11529" s="15">
        <v>40500414</v>
      </c>
      <c r="B11529" t="s">
        <v>12071</v>
      </c>
      <c r="C11529" t="s">
        <v>4606</v>
      </c>
      <c r="D11529" t="s">
        <v>4080</v>
      </c>
      <c r="E11529" t="s">
        <v>12087</v>
      </c>
      <c r="F11529" t="s">
        <v>4608</v>
      </c>
      <c r="G11529" s="160" t="s">
        <v>4005</v>
      </c>
      <c r="H11529" t="s">
        <v>4006</v>
      </c>
      <c r="I11529" s="160" t="s">
        <v>4009</v>
      </c>
      <c r="J11529" t="s">
        <v>4609</v>
      </c>
      <c r="K11529" s="160" t="s">
        <v>3995</v>
      </c>
      <c r="L11529" t="s">
        <v>4627</v>
      </c>
    </row>
    <row r="11530" spans="1:12">
      <c r="A11530" s="15">
        <v>40500432</v>
      </c>
      <c r="B11530" t="s">
        <v>12071</v>
      </c>
      <c r="C11530" t="s">
        <v>4606</v>
      </c>
      <c r="D11530" t="s">
        <v>4629</v>
      </c>
      <c r="E11530" t="s">
        <v>4636</v>
      </c>
      <c r="F11530" t="s">
        <v>4608</v>
      </c>
      <c r="G11530" s="160" t="s">
        <v>4005</v>
      </c>
      <c r="H11530" t="s">
        <v>4006</v>
      </c>
      <c r="I11530" s="160" t="s">
        <v>4009</v>
      </c>
      <c r="J11530" t="s">
        <v>4609</v>
      </c>
      <c r="K11530">
        <v>99</v>
      </c>
      <c r="L11530" t="s">
        <v>3999</v>
      </c>
    </row>
    <row r="11531" spans="1:12">
      <c r="A11531" s="15">
        <v>40500433</v>
      </c>
      <c r="B11531" t="s">
        <v>12071</v>
      </c>
      <c r="C11531" t="s">
        <v>4606</v>
      </c>
      <c r="D11531" t="s">
        <v>4629</v>
      </c>
      <c r="E11531" t="s">
        <v>4636</v>
      </c>
      <c r="F11531" t="s">
        <v>4608</v>
      </c>
      <c r="G11531" s="160" t="s">
        <v>4005</v>
      </c>
      <c r="H11531" t="s">
        <v>4006</v>
      </c>
      <c r="I11531" s="160" t="s">
        <v>4009</v>
      </c>
      <c r="J11531" t="s">
        <v>4609</v>
      </c>
      <c r="K11531">
        <v>99</v>
      </c>
      <c r="L11531" t="s">
        <v>3999</v>
      </c>
    </row>
    <row r="11532" spans="1:12">
      <c r="A11532" s="15">
        <v>40500501</v>
      </c>
      <c r="B11532" t="s">
        <v>12071</v>
      </c>
      <c r="C11532" t="s">
        <v>4606</v>
      </c>
      <c r="D11532" t="s">
        <v>4637</v>
      </c>
      <c r="E11532" t="s">
        <v>12088</v>
      </c>
      <c r="F11532" t="s">
        <v>4608</v>
      </c>
      <c r="G11532" s="160" t="s">
        <v>4005</v>
      </c>
      <c r="H11532" t="s">
        <v>4006</v>
      </c>
      <c r="I11532" s="160" t="s">
        <v>4009</v>
      </c>
      <c r="J11532" t="s">
        <v>4609</v>
      </c>
      <c r="K11532" s="160" t="s">
        <v>3997</v>
      </c>
      <c r="L11532" t="s">
        <v>4637</v>
      </c>
    </row>
    <row r="11533" spans="1:12">
      <c r="A11533" s="15">
        <v>40500512</v>
      </c>
      <c r="B11533" t="s">
        <v>12071</v>
      </c>
      <c r="C11533" t="s">
        <v>4606</v>
      </c>
      <c r="D11533" t="s">
        <v>4637</v>
      </c>
      <c r="E11533" t="s">
        <v>12088</v>
      </c>
      <c r="F11533" t="s">
        <v>4608</v>
      </c>
      <c r="G11533" s="160" t="s">
        <v>4005</v>
      </c>
      <c r="H11533" t="s">
        <v>4006</v>
      </c>
      <c r="I11533" s="160" t="s">
        <v>4009</v>
      </c>
      <c r="J11533" t="s">
        <v>4609</v>
      </c>
      <c r="K11533" s="160" t="s">
        <v>3997</v>
      </c>
      <c r="L11533" t="s">
        <v>4637</v>
      </c>
    </row>
    <row r="11534" spans="1:12">
      <c r="A11534" s="15">
        <v>40500513</v>
      </c>
      <c r="B11534" t="s">
        <v>12071</v>
      </c>
      <c r="C11534" t="s">
        <v>4606</v>
      </c>
      <c r="D11534" t="s">
        <v>4637</v>
      </c>
      <c r="E11534" t="s">
        <v>12088</v>
      </c>
      <c r="F11534" t="s">
        <v>4608</v>
      </c>
      <c r="G11534" s="160" t="s">
        <v>4005</v>
      </c>
      <c r="H11534" t="s">
        <v>4006</v>
      </c>
      <c r="I11534" s="160" t="s">
        <v>4009</v>
      </c>
      <c r="J11534" t="s">
        <v>4609</v>
      </c>
      <c r="K11534" s="160" t="s">
        <v>3997</v>
      </c>
      <c r="L11534" t="s">
        <v>4637</v>
      </c>
    </row>
    <row r="11535" spans="1:12">
      <c r="A11535" s="15">
        <v>40500598</v>
      </c>
      <c r="B11535" t="s">
        <v>12071</v>
      </c>
      <c r="C11535" t="s">
        <v>4606</v>
      </c>
      <c r="D11535" t="s">
        <v>4080</v>
      </c>
      <c r="E11535" t="s">
        <v>12089</v>
      </c>
      <c r="F11535" t="s">
        <v>4608</v>
      </c>
      <c r="G11535" s="160" t="s">
        <v>4005</v>
      </c>
      <c r="H11535" t="s">
        <v>4006</v>
      </c>
      <c r="I11535" s="160" t="s">
        <v>4009</v>
      </c>
      <c r="J11535" t="s">
        <v>4609</v>
      </c>
      <c r="K11535">
        <v>99</v>
      </c>
      <c r="L11535" t="s">
        <v>3999</v>
      </c>
    </row>
    <row r="11536" spans="1:12">
      <c r="A11536" s="15">
        <v>40500811</v>
      </c>
      <c r="B11536" t="s">
        <v>12071</v>
      </c>
      <c r="C11536" t="s">
        <v>4606</v>
      </c>
      <c r="D11536" t="s">
        <v>4647</v>
      </c>
      <c r="E11536" t="s">
        <v>4647</v>
      </c>
      <c r="F11536" t="s">
        <v>4608</v>
      </c>
      <c r="G11536" s="160" t="s">
        <v>4005</v>
      </c>
      <c r="H11536" t="s">
        <v>4006</v>
      </c>
      <c r="I11536" s="160" t="s">
        <v>4009</v>
      </c>
      <c r="J11536" t="s">
        <v>4609</v>
      </c>
      <c r="K11536">
        <v>99</v>
      </c>
      <c r="L11536" t="s">
        <v>3999</v>
      </c>
    </row>
    <row r="11537" spans="1:12">
      <c r="A11537" s="15">
        <v>40500812</v>
      </c>
      <c r="B11537" t="s">
        <v>12071</v>
      </c>
      <c r="C11537" t="s">
        <v>4606</v>
      </c>
      <c r="D11537" t="s">
        <v>4647</v>
      </c>
      <c r="E11537" t="s">
        <v>4647</v>
      </c>
      <c r="F11537" t="s">
        <v>4608</v>
      </c>
      <c r="G11537" s="160" t="s">
        <v>4005</v>
      </c>
      <c r="H11537" t="s">
        <v>4006</v>
      </c>
      <c r="I11537" s="160" t="s">
        <v>4009</v>
      </c>
      <c r="J11537" t="s">
        <v>4609</v>
      </c>
      <c r="K11537">
        <v>99</v>
      </c>
      <c r="L11537" t="s">
        <v>3999</v>
      </c>
    </row>
    <row r="11538" spans="1:12">
      <c r="A11538" s="15">
        <v>40588802</v>
      </c>
      <c r="B11538" t="s">
        <v>12071</v>
      </c>
      <c r="C11538" t="s">
        <v>4606</v>
      </c>
      <c r="D11538" t="s">
        <v>4079</v>
      </c>
      <c r="E11538" t="s">
        <v>7031</v>
      </c>
      <c r="F11538" t="s">
        <v>4608</v>
      </c>
      <c r="G11538" s="160" t="s">
        <v>4005</v>
      </c>
      <c r="H11538" t="s">
        <v>4006</v>
      </c>
      <c r="I11538" s="160" t="s">
        <v>4009</v>
      </c>
      <c r="J11538" t="s">
        <v>4609</v>
      </c>
      <c r="K11538">
        <v>99</v>
      </c>
      <c r="L11538" t="s">
        <v>3999</v>
      </c>
    </row>
    <row r="11539" spans="1:12">
      <c r="A11539" s="15">
        <v>40588803</v>
      </c>
      <c r="B11539" t="s">
        <v>12071</v>
      </c>
      <c r="C11539" t="s">
        <v>4606</v>
      </c>
      <c r="D11539" t="s">
        <v>4079</v>
      </c>
      <c r="E11539" t="s">
        <v>7031</v>
      </c>
      <c r="F11539" t="s">
        <v>4608</v>
      </c>
      <c r="G11539" s="160" t="s">
        <v>4005</v>
      </c>
      <c r="H11539" t="s">
        <v>4006</v>
      </c>
      <c r="I11539" s="160" t="s">
        <v>4009</v>
      </c>
      <c r="J11539" t="s">
        <v>4609</v>
      </c>
      <c r="K11539">
        <v>99</v>
      </c>
      <c r="L11539" t="s">
        <v>3999</v>
      </c>
    </row>
    <row r="11540" spans="1:12">
      <c r="A11540" s="15">
        <v>40588804</v>
      </c>
      <c r="B11540" t="s">
        <v>12071</v>
      </c>
      <c r="C11540" t="s">
        <v>4606</v>
      </c>
      <c r="D11540" t="s">
        <v>4079</v>
      </c>
      <c r="E11540" t="s">
        <v>7031</v>
      </c>
      <c r="F11540" t="s">
        <v>4608</v>
      </c>
      <c r="G11540" s="160" t="s">
        <v>4005</v>
      </c>
      <c r="H11540" t="s">
        <v>4006</v>
      </c>
      <c r="I11540" s="160" t="s">
        <v>4009</v>
      </c>
      <c r="J11540" t="s">
        <v>4609</v>
      </c>
      <c r="K11540">
        <v>99</v>
      </c>
      <c r="L11540" t="s">
        <v>3999</v>
      </c>
    </row>
    <row r="11541" spans="1:12">
      <c r="A11541" s="15">
        <v>40588805</v>
      </c>
      <c r="B11541" t="s">
        <v>12071</v>
      </c>
      <c r="C11541" t="s">
        <v>4606</v>
      </c>
      <c r="D11541" t="s">
        <v>4079</v>
      </c>
      <c r="E11541" t="s">
        <v>7031</v>
      </c>
      <c r="F11541" t="s">
        <v>4608</v>
      </c>
      <c r="G11541" s="160" t="s">
        <v>4005</v>
      </c>
      <c r="H11541" t="s">
        <v>4006</v>
      </c>
      <c r="I11541" s="160" t="s">
        <v>4009</v>
      </c>
      <c r="J11541" t="s">
        <v>4609</v>
      </c>
      <c r="K11541">
        <v>99</v>
      </c>
      <c r="L11541" t="s">
        <v>3999</v>
      </c>
    </row>
    <row r="11542" spans="1:12">
      <c r="A11542" s="15">
        <v>40600197</v>
      </c>
      <c r="B11542" t="s">
        <v>12071</v>
      </c>
      <c r="C11542" t="s">
        <v>4650</v>
      </c>
      <c r="D11542" t="s">
        <v>4651</v>
      </c>
      <c r="E11542" t="s">
        <v>6493</v>
      </c>
      <c r="F11542" t="s">
        <v>4073</v>
      </c>
      <c r="G11542" s="160" t="s">
        <v>4074</v>
      </c>
      <c r="H11542" t="s">
        <v>4075</v>
      </c>
      <c r="I11542" s="160" t="s">
        <v>3995</v>
      </c>
      <c r="J11542" t="s">
        <v>4653</v>
      </c>
      <c r="K11542">
        <v>99</v>
      </c>
      <c r="L11542" t="s">
        <v>3999</v>
      </c>
    </row>
    <row r="11543" spans="1:12">
      <c r="A11543" s="15">
        <v>40600198</v>
      </c>
      <c r="B11543" t="s">
        <v>12071</v>
      </c>
      <c r="C11543" t="s">
        <v>4650</v>
      </c>
      <c r="D11543" t="s">
        <v>4651</v>
      </c>
      <c r="E11543" t="s">
        <v>6493</v>
      </c>
      <c r="F11543" t="s">
        <v>4073</v>
      </c>
      <c r="G11543" s="160" t="s">
        <v>4074</v>
      </c>
      <c r="H11543" t="s">
        <v>4075</v>
      </c>
      <c r="I11543" s="160" t="s">
        <v>3995</v>
      </c>
      <c r="J11543" t="s">
        <v>4653</v>
      </c>
      <c r="K11543">
        <v>99</v>
      </c>
      <c r="L11543" t="s">
        <v>3999</v>
      </c>
    </row>
    <row r="11544" spans="1:12">
      <c r="A11544" s="15">
        <v>40600298</v>
      </c>
      <c r="B11544" t="s">
        <v>12071</v>
      </c>
      <c r="C11544" t="s">
        <v>4650</v>
      </c>
      <c r="D11544" t="s">
        <v>4696</v>
      </c>
      <c r="E11544" t="s">
        <v>6493</v>
      </c>
      <c r="F11544" t="s">
        <v>4073</v>
      </c>
      <c r="G11544" s="160" t="s">
        <v>4074</v>
      </c>
      <c r="H11544" t="s">
        <v>4075</v>
      </c>
      <c r="I11544" s="160" t="s">
        <v>3995</v>
      </c>
      <c r="J11544" t="s">
        <v>4653</v>
      </c>
      <c r="K11544">
        <v>99</v>
      </c>
      <c r="L11544" t="s">
        <v>3999</v>
      </c>
    </row>
    <row r="11545" spans="1:12">
      <c r="A11545" s="15">
        <v>40600403</v>
      </c>
      <c r="B11545" t="s">
        <v>12071</v>
      </c>
      <c r="C11545" t="s">
        <v>4650</v>
      </c>
      <c r="D11545" t="s">
        <v>4738</v>
      </c>
      <c r="E11545" t="s">
        <v>12090</v>
      </c>
      <c r="F11545" t="s">
        <v>4732</v>
      </c>
      <c r="G11545" s="160" t="s">
        <v>4074</v>
      </c>
      <c r="H11545" t="s">
        <v>4075</v>
      </c>
      <c r="I11545" s="160" t="s">
        <v>4069</v>
      </c>
      <c r="J11545" t="s">
        <v>4740</v>
      </c>
      <c r="K11545">
        <v>99</v>
      </c>
      <c r="L11545" t="s">
        <v>3999</v>
      </c>
    </row>
    <row r="11546" spans="1:12">
      <c r="A11546" s="15">
        <v>40688802</v>
      </c>
      <c r="B11546" t="s">
        <v>12071</v>
      </c>
      <c r="C11546" t="s">
        <v>4650</v>
      </c>
      <c r="D11546" t="s">
        <v>4079</v>
      </c>
      <c r="E11546" t="s">
        <v>7031</v>
      </c>
      <c r="F11546" t="s">
        <v>4073</v>
      </c>
      <c r="G11546" s="160" t="s">
        <v>4074</v>
      </c>
      <c r="H11546" t="s">
        <v>4075</v>
      </c>
      <c r="I11546" s="160" t="s">
        <v>3995</v>
      </c>
      <c r="J11546" t="s">
        <v>4653</v>
      </c>
      <c r="K11546">
        <v>99</v>
      </c>
      <c r="L11546" t="s">
        <v>3999</v>
      </c>
    </row>
    <row r="11547" spans="1:12">
      <c r="A11547" s="15">
        <v>40688803</v>
      </c>
      <c r="B11547" t="s">
        <v>12071</v>
      </c>
      <c r="C11547" t="s">
        <v>4650</v>
      </c>
      <c r="D11547" t="s">
        <v>4079</v>
      </c>
      <c r="E11547" t="s">
        <v>7031</v>
      </c>
      <c r="F11547" t="s">
        <v>4073</v>
      </c>
      <c r="G11547" s="160" t="s">
        <v>4074</v>
      </c>
      <c r="H11547" t="s">
        <v>4075</v>
      </c>
      <c r="I11547" s="160" t="s">
        <v>3995</v>
      </c>
      <c r="J11547" t="s">
        <v>4653</v>
      </c>
      <c r="K11547">
        <v>99</v>
      </c>
      <c r="L11547" t="s">
        <v>3999</v>
      </c>
    </row>
    <row r="11548" spans="1:12">
      <c r="A11548" s="15">
        <v>40688804</v>
      </c>
      <c r="B11548" t="s">
        <v>12071</v>
      </c>
      <c r="C11548" t="s">
        <v>4650</v>
      </c>
      <c r="D11548" t="s">
        <v>4079</v>
      </c>
      <c r="E11548" t="s">
        <v>7031</v>
      </c>
      <c r="F11548" t="s">
        <v>4073</v>
      </c>
      <c r="G11548" s="160" t="s">
        <v>4074</v>
      </c>
      <c r="H11548" t="s">
        <v>4075</v>
      </c>
      <c r="I11548" s="160" t="s">
        <v>3995</v>
      </c>
      <c r="J11548" t="s">
        <v>4653</v>
      </c>
      <c r="K11548">
        <v>99</v>
      </c>
      <c r="L11548" t="s">
        <v>3999</v>
      </c>
    </row>
    <row r="11549" spans="1:12">
      <c r="A11549" s="15">
        <v>40688805</v>
      </c>
      <c r="B11549" t="s">
        <v>12071</v>
      </c>
      <c r="C11549" t="s">
        <v>4650</v>
      </c>
      <c r="D11549" t="s">
        <v>4079</v>
      </c>
      <c r="E11549" t="s">
        <v>7031</v>
      </c>
      <c r="F11549" t="s">
        <v>4073</v>
      </c>
      <c r="G11549" s="160" t="s">
        <v>4074</v>
      </c>
      <c r="H11549" t="s">
        <v>4075</v>
      </c>
      <c r="I11549" s="160" t="s">
        <v>3995</v>
      </c>
      <c r="J11549" t="s">
        <v>4653</v>
      </c>
      <c r="K11549">
        <v>99</v>
      </c>
      <c r="L11549" t="s">
        <v>3999</v>
      </c>
    </row>
    <row r="11550" spans="1:12">
      <c r="A11550" s="15">
        <v>40704099</v>
      </c>
      <c r="B11550" t="s">
        <v>12071</v>
      </c>
      <c r="C11550" t="s">
        <v>4077</v>
      </c>
      <c r="D11550" t="s">
        <v>4859</v>
      </c>
      <c r="E11550" t="s">
        <v>12091</v>
      </c>
      <c r="F11550" t="s">
        <v>4073</v>
      </c>
      <c r="G11550" s="160" t="s">
        <v>4074</v>
      </c>
      <c r="H11550" t="s">
        <v>4075</v>
      </c>
      <c r="I11550" s="160" t="s">
        <v>4076</v>
      </c>
      <c r="J11550" t="s">
        <v>4077</v>
      </c>
      <c r="K11550">
        <v>99</v>
      </c>
      <c r="L11550" t="s">
        <v>3999</v>
      </c>
    </row>
    <row r="11551" spans="1:12">
      <c r="A11551" s="15">
        <v>40799997</v>
      </c>
      <c r="B11551" t="s">
        <v>12071</v>
      </c>
      <c r="C11551" t="s">
        <v>4077</v>
      </c>
      <c r="D11551" t="s">
        <v>4333</v>
      </c>
      <c r="E11551" t="s">
        <v>10232</v>
      </c>
      <c r="F11551" t="s">
        <v>4073</v>
      </c>
      <c r="G11551" s="160" t="s">
        <v>4074</v>
      </c>
      <c r="H11551" t="s">
        <v>4075</v>
      </c>
      <c r="I11551" s="160" t="s">
        <v>4076</v>
      </c>
      <c r="J11551" t="s">
        <v>4077</v>
      </c>
      <c r="K11551">
        <v>99</v>
      </c>
      <c r="L11551" t="s">
        <v>3999</v>
      </c>
    </row>
    <row r="11552" spans="1:12">
      <c r="A11552" s="15">
        <v>40799998</v>
      </c>
      <c r="B11552" t="s">
        <v>12071</v>
      </c>
      <c r="C11552" t="s">
        <v>4077</v>
      </c>
      <c r="D11552" t="s">
        <v>4333</v>
      </c>
      <c r="E11552" t="s">
        <v>10232</v>
      </c>
      <c r="F11552" t="s">
        <v>4073</v>
      </c>
      <c r="G11552" s="160" t="s">
        <v>4074</v>
      </c>
      <c r="H11552" t="s">
        <v>4075</v>
      </c>
      <c r="I11552" s="160" t="s">
        <v>4076</v>
      </c>
      <c r="J11552" t="s">
        <v>4077</v>
      </c>
      <c r="K11552">
        <v>99</v>
      </c>
      <c r="L11552" t="s">
        <v>3999</v>
      </c>
    </row>
    <row r="11553" spans="1:12">
      <c r="A11553" s="15">
        <v>41000102</v>
      </c>
      <c r="B11553" t="s">
        <v>12071</v>
      </c>
      <c r="C11553" t="s">
        <v>4002</v>
      </c>
      <c r="D11553" t="s">
        <v>5180</v>
      </c>
      <c r="E11553" t="s">
        <v>5181</v>
      </c>
      <c r="F11553" t="s">
        <v>4004</v>
      </c>
      <c r="G11553" s="160" t="s">
        <v>4005</v>
      </c>
      <c r="H11553" t="s">
        <v>4006</v>
      </c>
      <c r="I11553" s="160" t="s">
        <v>3995</v>
      </c>
      <c r="J11553" t="s">
        <v>4002</v>
      </c>
      <c r="K11553">
        <v>99</v>
      </c>
      <c r="L11553" t="s">
        <v>3999</v>
      </c>
    </row>
    <row r="11554" spans="1:12">
      <c r="A11554" s="15">
        <v>41000201</v>
      </c>
      <c r="B11554" t="s">
        <v>12071</v>
      </c>
      <c r="C11554" t="s">
        <v>4002</v>
      </c>
      <c r="D11554" t="s">
        <v>5203</v>
      </c>
      <c r="E11554" t="s">
        <v>5181</v>
      </c>
      <c r="F11554" t="s">
        <v>4004</v>
      </c>
      <c r="G11554" s="160" t="s">
        <v>4005</v>
      </c>
      <c r="H11554" t="s">
        <v>4006</v>
      </c>
      <c r="I11554" s="160" t="s">
        <v>3995</v>
      </c>
      <c r="J11554" t="s">
        <v>4002</v>
      </c>
      <c r="K11554">
        <v>99</v>
      </c>
      <c r="L11554" t="s">
        <v>3999</v>
      </c>
    </row>
    <row r="11555" spans="1:12">
      <c r="A11555" s="15">
        <v>49099999</v>
      </c>
      <c r="B11555" t="s">
        <v>12071</v>
      </c>
      <c r="C11555" t="s">
        <v>4001</v>
      </c>
      <c r="D11555" t="s">
        <v>5263</v>
      </c>
      <c r="E11555" t="s">
        <v>12092</v>
      </c>
      <c r="F11555" t="s">
        <v>4068</v>
      </c>
      <c r="G11555" s="160" t="s">
        <v>4005</v>
      </c>
      <c r="H11555" t="s">
        <v>4006</v>
      </c>
      <c r="I11555" s="160" t="s">
        <v>4069</v>
      </c>
      <c r="J11555" t="s">
        <v>4070</v>
      </c>
      <c r="K11555">
        <v>99</v>
      </c>
      <c r="L11555" t="s">
        <v>3999</v>
      </c>
    </row>
    <row r="11556" spans="1:12">
      <c r="A11556" s="15">
        <v>2401001000</v>
      </c>
      <c r="B11556" t="s">
        <v>4006</v>
      </c>
      <c r="C11556" t="s">
        <v>4084</v>
      </c>
      <c r="D11556" t="s">
        <v>12093</v>
      </c>
      <c r="E11556" t="s">
        <v>12094</v>
      </c>
      <c r="F11556" t="s">
        <v>12095</v>
      </c>
      <c r="G11556" s="160" t="s">
        <v>4005</v>
      </c>
      <c r="H11556" t="s">
        <v>4006</v>
      </c>
      <c r="I11556" s="160" t="s">
        <v>3997</v>
      </c>
      <c r="J11556" t="s">
        <v>4084</v>
      </c>
      <c r="K11556">
        <v>17</v>
      </c>
      <c r="L11556" t="s">
        <v>12096</v>
      </c>
    </row>
    <row r="11557" spans="1:12">
      <c r="A11557" s="15">
        <v>2401001001</v>
      </c>
      <c r="B11557" t="s">
        <v>4006</v>
      </c>
      <c r="C11557" t="s">
        <v>4084</v>
      </c>
      <c r="D11557" t="s">
        <v>12093</v>
      </c>
      <c r="E11557" t="s">
        <v>12097</v>
      </c>
      <c r="F11557" t="s">
        <v>12095</v>
      </c>
      <c r="G11557" s="160" t="s">
        <v>4005</v>
      </c>
      <c r="H11557" t="s">
        <v>4006</v>
      </c>
      <c r="I11557" s="160" t="s">
        <v>3997</v>
      </c>
      <c r="J11557" t="s">
        <v>4084</v>
      </c>
      <c r="K11557">
        <v>17</v>
      </c>
      <c r="L11557" t="s">
        <v>12096</v>
      </c>
    </row>
    <row r="11558" spans="1:12">
      <c r="A11558" s="15">
        <v>2401001005</v>
      </c>
      <c r="B11558" t="s">
        <v>4006</v>
      </c>
      <c r="C11558" t="s">
        <v>4084</v>
      </c>
      <c r="D11558" t="s">
        <v>12093</v>
      </c>
      <c r="E11558" t="s">
        <v>12098</v>
      </c>
      <c r="F11558" t="s">
        <v>12095</v>
      </c>
      <c r="G11558" s="160" t="s">
        <v>4005</v>
      </c>
      <c r="H11558" t="s">
        <v>4006</v>
      </c>
      <c r="I11558" s="160" t="s">
        <v>3997</v>
      </c>
      <c r="J11558" t="s">
        <v>4084</v>
      </c>
      <c r="K11558">
        <v>17</v>
      </c>
      <c r="L11558" t="s">
        <v>12096</v>
      </c>
    </row>
    <row r="11559" spans="1:12">
      <c r="A11559" s="15">
        <v>2401001006</v>
      </c>
      <c r="B11559" t="s">
        <v>4006</v>
      </c>
      <c r="C11559" t="s">
        <v>4084</v>
      </c>
      <c r="D11559" t="s">
        <v>12093</v>
      </c>
      <c r="E11559" t="s">
        <v>12099</v>
      </c>
      <c r="F11559" t="s">
        <v>12095</v>
      </c>
      <c r="G11559" s="160" t="s">
        <v>4005</v>
      </c>
      <c r="H11559" t="s">
        <v>4006</v>
      </c>
      <c r="I11559" s="160" t="s">
        <v>3997</v>
      </c>
      <c r="J11559" t="s">
        <v>4084</v>
      </c>
      <c r="K11559">
        <v>17</v>
      </c>
      <c r="L11559" t="s">
        <v>12096</v>
      </c>
    </row>
    <row r="11560" spans="1:12">
      <c r="A11560" s="15">
        <v>2401001010</v>
      </c>
      <c r="B11560" t="s">
        <v>4006</v>
      </c>
      <c r="C11560" t="s">
        <v>4084</v>
      </c>
      <c r="D11560" t="s">
        <v>12093</v>
      </c>
      <c r="E11560" t="s">
        <v>12100</v>
      </c>
      <c r="F11560" t="s">
        <v>12095</v>
      </c>
      <c r="G11560" s="160" t="s">
        <v>4005</v>
      </c>
      <c r="H11560" t="s">
        <v>4006</v>
      </c>
      <c r="I11560" s="160" t="s">
        <v>3997</v>
      </c>
      <c r="J11560" t="s">
        <v>4084</v>
      </c>
      <c r="K11560">
        <v>17</v>
      </c>
      <c r="L11560" t="s">
        <v>12096</v>
      </c>
    </row>
    <row r="11561" spans="1:12">
      <c r="A11561" s="15">
        <v>2401001011</v>
      </c>
      <c r="B11561" t="s">
        <v>4006</v>
      </c>
      <c r="C11561" t="s">
        <v>4084</v>
      </c>
      <c r="D11561" t="s">
        <v>12093</v>
      </c>
      <c r="E11561" t="s">
        <v>12101</v>
      </c>
      <c r="F11561" t="s">
        <v>12095</v>
      </c>
      <c r="G11561" s="160" t="s">
        <v>4005</v>
      </c>
      <c r="H11561" t="s">
        <v>4006</v>
      </c>
      <c r="I11561" s="160" t="s">
        <v>3997</v>
      </c>
      <c r="J11561" t="s">
        <v>4084</v>
      </c>
      <c r="K11561">
        <v>17</v>
      </c>
      <c r="L11561" t="s">
        <v>12096</v>
      </c>
    </row>
    <row r="11562" spans="1:12">
      <c r="A11562" s="15">
        <v>2401001015</v>
      </c>
      <c r="B11562" t="s">
        <v>4006</v>
      </c>
      <c r="C11562" t="s">
        <v>4084</v>
      </c>
      <c r="D11562" t="s">
        <v>12093</v>
      </c>
      <c r="E11562" t="s">
        <v>12102</v>
      </c>
      <c r="F11562" t="s">
        <v>12095</v>
      </c>
      <c r="G11562" s="160" t="s">
        <v>4005</v>
      </c>
      <c r="H11562" t="s">
        <v>4006</v>
      </c>
      <c r="I11562" s="160" t="s">
        <v>3997</v>
      </c>
      <c r="J11562" t="s">
        <v>4084</v>
      </c>
      <c r="K11562">
        <v>17</v>
      </c>
      <c r="L11562" t="s">
        <v>12096</v>
      </c>
    </row>
    <row r="11563" spans="1:12">
      <c r="A11563" s="15">
        <v>2401001020</v>
      </c>
      <c r="B11563" t="s">
        <v>4006</v>
      </c>
      <c r="C11563" t="s">
        <v>4084</v>
      </c>
      <c r="D11563" t="s">
        <v>12093</v>
      </c>
      <c r="E11563" t="s">
        <v>12103</v>
      </c>
      <c r="F11563" t="s">
        <v>12095</v>
      </c>
      <c r="G11563" s="160" t="s">
        <v>4005</v>
      </c>
      <c r="H11563" t="s">
        <v>4006</v>
      </c>
      <c r="I11563" s="160" t="s">
        <v>3997</v>
      </c>
      <c r="J11563" t="s">
        <v>4084</v>
      </c>
      <c r="K11563">
        <v>17</v>
      </c>
      <c r="L11563" t="s">
        <v>12096</v>
      </c>
    </row>
    <row r="11564" spans="1:12">
      <c r="A11564" s="15">
        <v>2401001025</v>
      </c>
      <c r="B11564" t="s">
        <v>4006</v>
      </c>
      <c r="C11564" t="s">
        <v>4084</v>
      </c>
      <c r="D11564" t="s">
        <v>12093</v>
      </c>
      <c r="E11564" t="s">
        <v>12104</v>
      </c>
      <c r="F11564" t="s">
        <v>12095</v>
      </c>
      <c r="G11564" s="160" t="s">
        <v>4005</v>
      </c>
      <c r="H11564" t="s">
        <v>4006</v>
      </c>
      <c r="I11564" s="160" t="s">
        <v>3997</v>
      </c>
      <c r="J11564" t="s">
        <v>4084</v>
      </c>
      <c r="K11564">
        <v>17</v>
      </c>
      <c r="L11564" t="s">
        <v>12096</v>
      </c>
    </row>
    <row r="11565" spans="1:12">
      <c r="A11565" s="15">
        <v>2401001030</v>
      </c>
      <c r="B11565" t="s">
        <v>4006</v>
      </c>
      <c r="C11565" t="s">
        <v>4084</v>
      </c>
      <c r="D11565" t="s">
        <v>12093</v>
      </c>
      <c r="E11565" t="s">
        <v>4063</v>
      </c>
      <c r="F11565" t="s">
        <v>12095</v>
      </c>
      <c r="G11565" s="160" t="s">
        <v>4005</v>
      </c>
      <c r="H11565" t="s">
        <v>4006</v>
      </c>
      <c r="I11565" s="160" t="s">
        <v>3997</v>
      </c>
      <c r="J11565" t="s">
        <v>4084</v>
      </c>
      <c r="K11565">
        <v>17</v>
      </c>
      <c r="L11565" t="s">
        <v>12096</v>
      </c>
    </row>
    <row r="11566" spans="1:12">
      <c r="A11566" s="15">
        <v>2401001050</v>
      </c>
      <c r="B11566" t="s">
        <v>4006</v>
      </c>
      <c r="C11566" t="s">
        <v>4084</v>
      </c>
      <c r="D11566" t="s">
        <v>12093</v>
      </c>
      <c r="E11566" t="s">
        <v>12105</v>
      </c>
      <c r="F11566" t="s">
        <v>12095</v>
      </c>
      <c r="G11566" s="160" t="s">
        <v>4005</v>
      </c>
      <c r="H11566" t="s">
        <v>4006</v>
      </c>
      <c r="I11566" s="160" t="s">
        <v>3997</v>
      </c>
      <c r="J11566" t="s">
        <v>4084</v>
      </c>
      <c r="K11566">
        <v>17</v>
      </c>
      <c r="L11566" t="s">
        <v>12096</v>
      </c>
    </row>
    <row r="11567" spans="1:12">
      <c r="A11567" s="15">
        <v>2401001055</v>
      </c>
      <c r="B11567" t="s">
        <v>4006</v>
      </c>
      <c r="C11567" t="s">
        <v>4084</v>
      </c>
      <c r="D11567" t="s">
        <v>12093</v>
      </c>
      <c r="E11567" t="s">
        <v>4120</v>
      </c>
      <c r="F11567" t="s">
        <v>12095</v>
      </c>
      <c r="G11567" s="160" t="s">
        <v>4005</v>
      </c>
      <c r="H11567" t="s">
        <v>4006</v>
      </c>
      <c r="I11567" s="160" t="s">
        <v>3997</v>
      </c>
      <c r="J11567" t="s">
        <v>4084</v>
      </c>
      <c r="K11567">
        <v>17</v>
      </c>
      <c r="L11567" t="s">
        <v>12096</v>
      </c>
    </row>
    <row r="11568" spans="1:12">
      <c r="A11568" s="15">
        <v>2401001060</v>
      </c>
      <c r="B11568" t="s">
        <v>4006</v>
      </c>
      <c r="C11568" t="s">
        <v>4084</v>
      </c>
      <c r="D11568" t="s">
        <v>12093</v>
      </c>
      <c r="E11568" t="s">
        <v>12106</v>
      </c>
      <c r="F11568" t="s">
        <v>12095</v>
      </c>
      <c r="G11568" s="160" t="s">
        <v>4005</v>
      </c>
      <c r="H11568" t="s">
        <v>4006</v>
      </c>
      <c r="I11568" s="160" t="s">
        <v>3997</v>
      </c>
      <c r="J11568" t="s">
        <v>4084</v>
      </c>
      <c r="K11568">
        <v>17</v>
      </c>
      <c r="L11568" t="s">
        <v>12096</v>
      </c>
    </row>
    <row r="11569" spans="1:12">
      <c r="A11569" s="15">
        <v>2401001065</v>
      </c>
      <c r="B11569" t="s">
        <v>4006</v>
      </c>
      <c r="C11569" t="s">
        <v>4084</v>
      </c>
      <c r="D11569" t="s">
        <v>12093</v>
      </c>
      <c r="E11569" t="s">
        <v>12107</v>
      </c>
      <c r="F11569" t="s">
        <v>12095</v>
      </c>
      <c r="G11569" s="160" t="s">
        <v>4005</v>
      </c>
      <c r="H11569" t="s">
        <v>4006</v>
      </c>
      <c r="I11569" s="160" t="s">
        <v>3997</v>
      </c>
      <c r="J11569" t="s">
        <v>4084</v>
      </c>
      <c r="K11569">
        <v>17</v>
      </c>
      <c r="L11569" t="s">
        <v>12096</v>
      </c>
    </row>
    <row r="11570" spans="1:12">
      <c r="A11570" s="15">
        <v>2401001070</v>
      </c>
      <c r="B11570" t="s">
        <v>4006</v>
      </c>
      <c r="C11570" t="s">
        <v>4084</v>
      </c>
      <c r="D11570" t="s">
        <v>12093</v>
      </c>
      <c r="E11570" t="s">
        <v>12108</v>
      </c>
      <c r="F11570" t="s">
        <v>12095</v>
      </c>
      <c r="G11570" s="160" t="s">
        <v>4005</v>
      </c>
      <c r="H11570" t="s">
        <v>4006</v>
      </c>
      <c r="I11570" s="160" t="s">
        <v>3997</v>
      </c>
      <c r="J11570" t="s">
        <v>4084</v>
      </c>
      <c r="K11570">
        <v>17</v>
      </c>
      <c r="L11570" t="s">
        <v>12096</v>
      </c>
    </row>
    <row r="11571" spans="1:12">
      <c r="A11571" s="15">
        <v>2401001125</v>
      </c>
      <c r="B11571" t="s">
        <v>4006</v>
      </c>
      <c r="C11571" t="s">
        <v>4084</v>
      </c>
      <c r="D11571" t="s">
        <v>12093</v>
      </c>
      <c r="E11571" t="s">
        <v>12109</v>
      </c>
      <c r="F11571" t="s">
        <v>12095</v>
      </c>
      <c r="G11571" s="160" t="s">
        <v>4005</v>
      </c>
      <c r="H11571" t="s">
        <v>4006</v>
      </c>
      <c r="I11571" s="160" t="s">
        <v>3997</v>
      </c>
      <c r="J11571" t="s">
        <v>4084</v>
      </c>
      <c r="K11571">
        <v>17</v>
      </c>
      <c r="L11571" t="s">
        <v>12096</v>
      </c>
    </row>
    <row r="11572" spans="1:12">
      <c r="A11572" s="15">
        <v>2401001130</v>
      </c>
      <c r="B11572" t="s">
        <v>4006</v>
      </c>
      <c r="C11572" t="s">
        <v>4084</v>
      </c>
      <c r="D11572" t="s">
        <v>12093</v>
      </c>
      <c r="E11572" t="s">
        <v>12110</v>
      </c>
      <c r="F11572" t="s">
        <v>12095</v>
      </c>
      <c r="G11572" s="160" t="s">
        <v>4005</v>
      </c>
      <c r="H11572" t="s">
        <v>4006</v>
      </c>
      <c r="I11572" s="160" t="s">
        <v>3997</v>
      </c>
      <c r="J11572" t="s">
        <v>4084</v>
      </c>
      <c r="K11572">
        <v>17</v>
      </c>
      <c r="L11572" t="s">
        <v>12096</v>
      </c>
    </row>
    <row r="11573" spans="1:12">
      <c r="A11573" s="15">
        <v>2401001135</v>
      </c>
      <c r="B11573" t="s">
        <v>4006</v>
      </c>
      <c r="C11573" t="s">
        <v>4084</v>
      </c>
      <c r="D11573" t="s">
        <v>12093</v>
      </c>
      <c r="E11573" t="s">
        <v>12111</v>
      </c>
      <c r="F11573" t="s">
        <v>12095</v>
      </c>
      <c r="G11573" s="160" t="s">
        <v>4005</v>
      </c>
      <c r="H11573" t="s">
        <v>4006</v>
      </c>
      <c r="I11573" s="160" t="s">
        <v>3997</v>
      </c>
      <c r="J11573" t="s">
        <v>4084</v>
      </c>
      <c r="K11573">
        <v>17</v>
      </c>
      <c r="L11573" t="s">
        <v>12096</v>
      </c>
    </row>
    <row r="11574" spans="1:12">
      <c r="A11574" s="15">
        <v>2401001170</v>
      </c>
      <c r="B11574" t="s">
        <v>4006</v>
      </c>
      <c r="C11574" t="s">
        <v>4084</v>
      </c>
      <c r="D11574" t="s">
        <v>12093</v>
      </c>
      <c r="E11574" t="s">
        <v>4126</v>
      </c>
      <c r="F11574" t="s">
        <v>12095</v>
      </c>
      <c r="G11574" s="160" t="s">
        <v>4005</v>
      </c>
      <c r="H11574" t="s">
        <v>4006</v>
      </c>
      <c r="I11574" s="160" t="s">
        <v>3997</v>
      </c>
      <c r="J11574" t="s">
        <v>4084</v>
      </c>
      <c r="K11574">
        <v>17</v>
      </c>
      <c r="L11574" t="s">
        <v>12096</v>
      </c>
    </row>
    <row r="11575" spans="1:12">
      <c r="A11575" s="15">
        <v>2401001200</v>
      </c>
      <c r="B11575" t="s">
        <v>4006</v>
      </c>
      <c r="C11575" t="s">
        <v>4084</v>
      </c>
      <c r="D11575" t="s">
        <v>12093</v>
      </c>
      <c r="E11575" t="s">
        <v>12112</v>
      </c>
      <c r="F11575" t="s">
        <v>12095</v>
      </c>
      <c r="G11575" s="160" t="s">
        <v>4005</v>
      </c>
      <c r="H11575" t="s">
        <v>4006</v>
      </c>
      <c r="I11575" s="160" t="s">
        <v>3997</v>
      </c>
      <c r="J11575" t="s">
        <v>4084</v>
      </c>
      <c r="K11575">
        <v>17</v>
      </c>
      <c r="L11575" t="s">
        <v>12096</v>
      </c>
    </row>
    <row r="11576" spans="1:12">
      <c r="A11576" s="15">
        <v>2401001210</v>
      </c>
      <c r="B11576" t="s">
        <v>4006</v>
      </c>
      <c r="C11576" t="s">
        <v>4084</v>
      </c>
      <c r="D11576" t="s">
        <v>12093</v>
      </c>
      <c r="E11576" t="s">
        <v>12113</v>
      </c>
      <c r="F11576" t="s">
        <v>12095</v>
      </c>
      <c r="G11576" s="160" t="s">
        <v>4005</v>
      </c>
      <c r="H11576" t="s">
        <v>4006</v>
      </c>
      <c r="I11576" s="160" t="s">
        <v>3997</v>
      </c>
      <c r="J11576" t="s">
        <v>4084</v>
      </c>
      <c r="K11576">
        <v>17</v>
      </c>
      <c r="L11576" t="s">
        <v>12096</v>
      </c>
    </row>
    <row r="11577" spans="1:12">
      <c r="A11577" s="15">
        <v>2401001215</v>
      </c>
      <c r="B11577" t="s">
        <v>4006</v>
      </c>
      <c r="C11577" t="s">
        <v>4084</v>
      </c>
      <c r="D11577" t="s">
        <v>12093</v>
      </c>
      <c r="E11577" t="s">
        <v>12114</v>
      </c>
      <c r="F11577" t="s">
        <v>12095</v>
      </c>
      <c r="G11577" s="160" t="s">
        <v>4005</v>
      </c>
      <c r="H11577" t="s">
        <v>4006</v>
      </c>
      <c r="I11577" s="160" t="s">
        <v>3997</v>
      </c>
      <c r="J11577" t="s">
        <v>4084</v>
      </c>
      <c r="K11577">
        <v>17</v>
      </c>
      <c r="L11577" t="s">
        <v>12096</v>
      </c>
    </row>
    <row r="11578" spans="1:12">
      <c r="A11578" s="15">
        <v>2401001235</v>
      </c>
      <c r="B11578" t="s">
        <v>4006</v>
      </c>
      <c r="C11578" t="s">
        <v>4084</v>
      </c>
      <c r="D11578" t="s">
        <v>12093</v>
      </c>
      <c r="E11578" t="s">
        <v>12115</v>
      </c>
      <c r="F11578" t="s">
        <v>12095</v>
      </c>
      <c r="G11578" s="160" t="s">
        <v>4005</v>
      </c>
      <c r="H11578" t="s">
        <v>4006</v>
      </c>
      <c r="I11578" s="160" t="s">
        <v>3997</v>
      </c>
      <c r="J11578" t="s">
        <v>4084</v>
      </c>
      <c r="K11578">
        <v>17</v>
      </c>
      <c r="L11578" t="s">
        <v>12096</v>
      </c>
    </row>
    <row r="11579" spans="1:12">
      <c r="A11579" s="15">
        <v>2401001250</v>
      </c>
      <c r="B11579" t="s">
        <v>4006</v>
      </c>
      <c r="C11579" t="s">
        <v>4084</v>
      </c>
      <c r="D11579" t="s">
        <v>12093</v>
      </c>
      <c r="E11579" t="s">
        <v>6805</v>
      </c>
      <c r="F11579" t="s">
        <v>12095</v>
      </c>
      <c r="G11579" s="160" t="s">
        <v>4005</v>
      </c>
      <c r="H11579" t="s">
        <v>4006</v>
      </c>
      <c r="I11579" s="160" t="s">
        <v>3997</v>
      </c>
      <c r="J11579" t="s">
        <v>4084</v>
      </c>
      <c r="K11579">
        <v>17</v>
      </c>
      <c r="L11579" t="s">
        <v>12096</v>
      </c>
    </row>
    <row r="11580" spans="1:12">
      <c r="A11580" s="15">
        <v>2401001275</v>
      </c>
      <c r="B11580" t="s">
        <v>4006</v>
      </c>
      <c r="C11580" t="s">
        <v>4084</v>
      </c>
      <c r="D11580" t="s">
        <v>12093</v>
      </c>
      <c r="E11580" t="s">
        <v>4061</v>
      </c>
      <c r="F11580" t="s">
        <v>12095</v>
      </c>
      <c r="G11580" s="160" t="s">
        <v>4005</v>
      </c>
      <c r="H11580" t="s">
        <v>4006</v>
      </c>
      <c r="I11580" s="160" t="s">
        <v>3997</v>
      </c>
      <c r="J11580" t="s">
        <v>4084</v>
      </c>
      <c r="K11580">
        <v>17</v>
      </c>
      <c r="L11580" t="s">
        <v>12096</v>
      </c>
    </row>
    <row r="11581" spans="1:12">
      <c r="A11581" s="15">
        <v>2401001285</v>
      </c>
      <c r="B11581" t="s">
        <v>4006</v>
      </c>
      <c r="C11581" t="s">
        <v>4084</v>
      </c>
      <c r="D11581" t="s">
        <v>12093</v>
      </c>
      <c r="E11581" t="s">
        <v>4134</v>
      </c>
      <c r="F11581" t="s">
        <v>12095</v>
      </c>
      <c r="G11581" s="160" t="s">
        <v>4005</v>
      </c>
      <c r="H11581" t="s">
        <v>4006</v>
      </c>
      <c r="I11581" s="160" t="s">
        <v>3997</v>
      </c>
      <c r="J11581" t="s">
        <v>4084</v>
      </c>
      <c r="K11581">
        <v>17</v>
      </c>
      <c r="L11581" t="s">
        <v>12096</v>
      </c>
    </row>
    <row r="11582" spans="1:12">
      <c r="A11582" s="15">
        <v>2401001370</v>
      </c>
      <c r="B11582" t="s">
        <v>4006</v>
      </c>
      <c r="C11582" t="s">
        <v>4084</v>
      </c>
      <c r="D11582" t="s">
        <v>12093</v>
      </c>
      <c r="E11582" t="s">
        <v>12116</v>
      </c>
      <c r="F11582" t="s">
        <v>12095</v>
      </c>
      <c r="G11582" s="160" t="s">
        <v>4005</v>
      </c>
      <c r="H11582" t="s">
        <v>4006</v>
      </c>
      <c r="I11582" s="160" t="s">
        <v>3997</v>
      </c>
      <c r="J11582" t="s">
        <v>4084</v>
      </c>
      <c r="K11582">
        <v>17</v>
      </c>
      <c r="L11582" t="s">
        <v>12096</v>
      </c>
    </row>
    <row r="11583" spans="1:12">
      <c r="A11583" s="15">
        <v>2401001999</v>
      </c>
      <c r="B11583" t="s">
        <v>4006</v>
      </c>
      <c r="C11583" t="s">
        <v>4084</v>
      </c>
      <c r="D11583" t="s">
        <v>12093</v>
      </c>
      <c r="E11583" t="s">
        <v>12117</v>
      </c>
      <c r="F11583" t="s">
        <v>12095</v>
      </c>
      <c r="G11583" s="160" t="s">
        <v>4005</v>
      </c>
      <c r="H11583" t="s">
        <v>4006</v>
      </c>
      <c r="I11583" s="160" t="s">
        <v>3997</v>
      </c>
      <c r="J11583" t="s">
        <v>4084</v>
      </c>
      <c r="K11583">
        <v>17</v>
      </c>
      <c r="L11583" t="s">
        <v>12096</v>
      </c>
    </row>
    <row r="11584" spans="1:12">
      <c r="A11584" s="15">
        <v>2401002000</v>
      </c>
      <c r="B11584" t="s">
        <v>4006</v>
      </c>
      <c r="C11584" t="s">
        <v>4084</v>
      </c>
      <c r="D11584" t="s">
        <v>12118</v>
      </c>
      <c r="E11584" t="s">
        <v>12094</v>
      </c>
      <c r="F11584" t="s">
        <v>12095</v>
      </c>
      <c r="G11584" s="160" t="s">
        <v>4005</v>
      </c>
      <c r="H11584" t="s">
        <v>4006</v>
      </c>
      <c r="I11584" s="160" t="s">
        <v>4076</v>
      </c>
      <c r="J11584" t="s">
        <v>5241</v>
      </c>
      <c r="K11584">
        <v>99</v>
      </c>
      <c r="L11584" t="s">
        <v>3999</v>
      </c>
    </row>
    <row r="11585" spans="1:12">
      <c r="A11585" s="15">
        <v>2401003000</v>
      </c>
      <c r="B11585" t="s">
        <v>4006</v>
      </c>
      <c r="C11585" t="s">
        <v>4084</v>
      </c>
      <c r="D11585" t="s">
        <v>12119</v>
      </c>
      <c r="E11585" t="s">
        <v>12094</v>
      </c>
      <c r="F11585" t="s">
        <v>12095</v>
      </c>
      <c r="G11585" s="160" t="s">
        <v>4005</v>
      </c>
      <c r="H11585" t="s">
        <v>4006</v>
      </c>
      <c r="I11585" s="160" t="s">
        <v>3997</v>
      </c>
      <c r="J11585" t="s">
        <v>4084</v>
      </c>
      <c r="K11585">
        <v>17</v>
      </c>
      <c r="L11585" t="s">
        <v>12096</v>
      </c>
    </row>
    <row r="11586" spans="1:12">
      <c r="A11586" s="15">
        <v>2401004000</v>
      </c>
      <c r="B11586" t="s">
        <v>4006</v>
      </c>
      <c r="C11586" t="s">
        <v>4084</v>
      </c>
      <c r="D11586" t="s">
        <v>12120</v>
      </c>
      <c r="E11586" t="s">
        <v>12094</v>
      </c>
      <c r="F11586" t="s">
        <v>4068</v>
      </c>
      <c r="G11586" s="160" t="s">
        <v>4005</v>
      </c>
      <c r="H11586" t="s">
        <v>4006</v>
      </c>
      <c r="I11586" s="160" t="s">
        <v>3997</v>
      </c>
      <c r="J11586" t="s">
        <v>4084</v>
      </c>
      <c r="K11586">
        <v>24</v>
      </c>
      <c r="L11586" t="s">
        <v>4080</v>
      </c>
    </row>
    <row r="11587" spans="1:12">
      <c r="A11587" s="15">
        <v>2401005000</v>
      </c>
      <c r="B11587" t="s">
        <v>4006</v>
      </c>
      <c r="C11587" t="s">
        <v>4084</v>
      </c>
      <c r="D11587" t="s">
        <v>12121</v>
      </c>
      <c r="E11587" t="s">
        <v>12094</v>
      </c>
      <c r="F11587" t="s">
        <v>4068</v>
      </c>
      <c r="G11587" s="160" t="s">
        <v>4005</v>
      </c>
      <c r="H11587" t="s">
        <v>4006</v>
      </c>
      <c r="I11587" s="160" t="s">
        <v>3997</v>
      </c>
      <c r="J11587" t="s">
        <v>4084</v>
      </c>
      <c r="K11587">
        <v>21</v>
      </c>
      <c r="L11587" t="s">
        <v>12122</v>
      </c>
    </row>
    <row r="11588" spans="1:12">
      <c r="A11588" s="15">
        <v>2401005030</v>
      </c>
      <c r="B11588" t="s">
        <v>4006</v>
      </c>
      <c r="C11588" t="s">
        <v>4084</v>
      </c>
      <c r="D11588" t="s">
        <v>12121</v>
      </c>
      <c r="E11588" t="s">
        <v>4063</v>
      </c>
      <c r="F11588" t="s">
        <v>4068</v>
      </c>
      <c r="G11588" s="160" t="s">
        <v>4005</v>
      </c>
      <c r="H11588" t="s">
        <v>4006</v>
      </c>
      <c r="I11588" s="160" t="s">
        <v>3997</v>
      </c>
      <c r="J11588" t="s">
        <v>4084</v>
      </c>
      <c r="K11588">
        <v>21</v>
      </c>
      <c r="L11588" t="s">
        <v>12122</v>
      </c>
    </row>
    <row r="11589" spans="1:12">
      <c r="A11589" s="15">
        <v>2401005055</v>
      </c>
      <c r="B11589" t="s">
        <v>4006</v>
      </c>
      <c r="C11589" t="s">
        <v>4084</v>
      </c>
      <c r="D11589" t="s">
        <v>12121</v>
      </c>
      <c r="E11589" t="s">
        <v>4120</v>
      </c>
      <c r="F11589" t="s">
        <v>4068</v>
      </c>
      <c r="G11589" s="160" t="s">
        <v>4005</v>
      </c>
      <c r="H11589" t="s">
        <v>4006</v>
      </c>
      <c r="I11589" s="160" t="s">
        <v>3997</v>
      </c>
      <c r="J11589" t="s">
        <v>4084</v>
      </c>
      <c r="K11589">
        <v>21</v>
      </c>
      <c r="L11589" t="s">
        <v>12122</v>
      </c>
    </row>
    <row r="11590" spans="1:12">
      <c r="A11590" s="15">
        <v>2401005060</v>
      </c>
      <c r="B11590" t="s">
        <v>4006</v>
      </c>
      <c r="C11590" t="s">
        <v>4084</v>
      </c>
      <c r="D11590" t="s">
        <v>12121</v>
      </c>
      <c r="E11590" t="s">
        <v>12106</v>
      </c>
      <c r="F11590" t="s">
        <v>4068</v>
      </c>
      <c r="G11590" s="160" t="s">
        <v>4005</v>
      </c>
      <c r="H11590" t="s">
        <v>4006</v>
      </c>
      <c r="I11590" s="160" t="s">
        <v>3997</v>
      </c>
      <c r="J11590" t="s">
        <v>4084</v>
      </c>
      <c r="K11590">
        <v>21</v>
      </c>
      <c r="L11590" t="s">
        <v>12122</v>
      </c>
    </row>
    <row r="11591" spans="1:12">
      <c r="A11591" s="15">
        <v>2401005065</v>
      </c>
      <c r="B11591" t="s">
        <v>4006</v>
      </c>
      <c r="C11591" t="s">
        <v>4084</v>
      </c>
      <c r="D11591" t="s">
        <v>12121</v>
      </c>
      <c r="E11591" t="s">
        <v>12107</v>
      </c>
      <c r="F11591" t="s">
        <v>4068</v>
      </c>
      <c r="G11591" s="160" t="s">
        <v>4005</v>
      </c>
      <c r="H11591" t="s">
        <v>4006</v>
      </c>
      <c r="I11591" s="160" t="s">
        <v>3997</v>
      </c>
      <c r="J11591" t="s">
        <v>4084</v>
      </c>
      <c r="K11591">
        <v>21</v>
      </c>
      <c r="L11591" t="s">
        <v>12122</v>
      </c>
    </row>
    <row r="11592" spans="1:12">
      <c r="A11592" s="15">
        <v>2401005070</v>
      </c>
      <c r="B11592" t="s">
        <v>4006</v>
      </c>
      <c r="C11592" t="s">
        <v>4084</v>
      </c>
      <c r="D11592" t="s">
        <v>12121</v>
      </c>
      <c r="E11592" t="s">
        <v>12108</v>
      </c>
      <c r="F11592" t="s">
        <v>4068</v>
      </c>
      <c r="G11592" s="160" t="s">
        <v>4005</v>
      </c>
      <c r="H11592" t="s">
        <v>4006</v>
      </c>
      <c r="I11592" s="160" t="s">
        <v>3997</v>
      </c>
      <c r="J11592" t="s">
        <v>4084</v>
      </c>
      <c r="K11592">
        <v>21</v>
      </c>
      <c r="L11592" t="s">
        <v>12122</v>
      </c>
    </row>
    <row r="11593" spans="1:12">
      <c r="A11593" s="15">
        <v>2401005125</v>
      </c>
      <c r="B11593" t="s">
        <v>4006</v>
      </c>
      <c r="C11593" t="s">
        <v>4084</v>
      </c>
      <c r="D11593" t="s">
        <v>12121</v>
      </c>
      <c r="E11593" t="s">
        <v>12109</v>
      </c>
      <c r="F11593" t="s">
        <v>4068</v>
      </c>
      <c r="G11593" s="160" t="s">
        <v>4005</v>
      </c>
      <c r="H11593" t="s">
        <v>4006</v>
      </c>
      <c r="I11593" s="160" t="s">
        <v>3997</v>
      </c>
      <c r="J11593" t="s">
        <v>4084</v>
      </c>
      <c r="K11593">
        <v>21</v>
      </c>
      <c r="L11593" t="s">
        <v>12122</v>
      </c>
    </row>
    <row r="11594" spans="1:12">
      <c r="A11594" s="15">
        <v>2401005130</v>
      </c>
      <c r="B11594" t="s">
        <v>4006</v>
      </c>
      <c r="C11594" t="s">
        <v>4084</v>
      </c>
      <c r="D11594" t="s">
        <v>12121</v>
      </c>
      <c r="E11594" t="s">
        <v>12110</v>
      </c>
      <c r="F11594" t="s">
        <v>4068</v>
      </c>
      <c r="G11594" s="160" t="s">
        <v>4005</v>
      </c>
      <c r="H11594" t="s">
        <v>4006</v>
      </c>
      <c r="I11594" s="160" t="s">
        <v>3997</v>
      </c>
      <c r="J11594" t="s">
        <v>4084</v>
      </c>
      <c r="K11594">
        <v>21</v>
      </c>
      <c r="L11594" t="s">
        <v>12122</v>
      </c>
    </row>
    <row r="11595" spans="1:12">
      <c r="A11595" s="15">
        <v>2401005135</v>
      </c>
      <c r="B11595" t="s">
        <v>4006</v>
      </c>
      <c r="C11595" t="s">
        <v>4084</v>
      </c>
      <c r="D11595" t="s">
        <v>12121</v>
      </c>
      <c r="E11595" t="s">
        <v>12111</v>
      </c>
      <c r="F11595" t="s">
        <v>4068</v>
      </c>
      <c r="G11595" s="160" t="s">
        <v>4005</v>
      </c>
      <c r="H11595" t="s">
        <v>4006</v>
      </c>
      <c r="I11595" s="160" t="s">
        <v>3997</v>
      </c>
      <c r="J11595" t="s">
        <v>4084</v>
      </c>
      <c r="K11595">
        <v>21</v>
      </c>
      <c r="L11595" t="s">
        <v>12122</v>
      </c>
    </row>
    <row r="11596" spans="1:12">
      <c r="A11596" s="15">
        <v>2401005170</v>
      </c>
      <c r="B11596" t="s">
        <v>4006</v>
      </c>
      <c r="C11596" t="s">
        <v>4084</v>
      </c>
      <c r="D11596" t="s">
        <v>12121</v>
      </c>
      <c r="E11596" t="s">
        <v>4126</v>
      </c>
      <c r="F11596" t="s">
        <v>4068</v>
      </c>
      <c r="G11596" s="160" t="s">
        <v>4005</v>
      </c>
      <c r="H11596" t="s">
        <v>4006</v>
      </c>
      <c r="I11596" s="160" t="s">
        <v>3997</v>
      </c>
      <c r="J11596" t="s">
        <v>4084</v>
      </c>
      <c r="K11596">
        <v>21</v>
      </c>
      <c r="L11596" t="s">
        <v>12122</v>
      </c>
    </row>
    <row r="11597" spans="1:12">
      <c r="A11597" s="15">
        <v>2401005200</v>
      </c>
      <c r="B11597" t="s">
        <v>4006</v>
      </c>
      <c r="C11597" t="s">
        <v>4084</v>
      </c>
      <c r="D11597" t="s">
        <v>12121</v>
      </c>
      <c r="E11597" t="s">
        <v>12112</v>
      </c>
      <c r="F11597" t="s">
        <v>4068</v>
      </c>
      <c r="G11597" s="160" t="s">
        <v>4005</v>
      </c>
      <c r="H11597" t="s">
        <v>4006</v>
      </c>
      <c r="I11597" s="160" t="s">
        <v>3997</v>
      </c>
      <c r="J11597" t="s">
        <v>4084</v>
      </c>
      <c r="K11597">
        <v>21</v>
      </c>
      <c r="L11597" t="s">
        <v>12122</v>
      </c>
    </row>
    <row r="11598" spans="1:12">
      <c r="A11598" s="15">
        <v>2401005210</v>
      </c>
      <c r="B11598" t="s">
        <v>4006</v>
      </c>
      <c r="C11598" t="s">
        <v>4084</v>
      </c>
      <c r="D11598" t="s">
        <v>12121</v>
      </c>
      <c r="E11598" t="s">
        <v>12113</v>
      </c>
      <c r="F11598" t="s">
        <v>4068</v>
      </c>
      <c r="G11598" s="160" t="s">
        <v>4005</v>
      </c>
      <c r="H11598" t="s">
        <v>4006</v>
      </c>
      <c r="I11598" s="160" t="s">
        <v>3997</v>
      </c>
      <c r="J11598" t="s">
        <v>4084</v>
      </c>
      <c r="K11598">
        <v>21</v>
      </c>
      <c r="L11598" t="s">
        <v>12122</v>
      </c>
    </row>
    <row r="11599" spans="1:12">
      <c r="A11599" s="15">
        <v>2401005215</v>
      </c>
      <c r="B11599" t="s">
        <v>4006</v>
      </c>
      <c r="C11599" t="s">
        <v>4084</v>
      </c>
      <c r="D11599" t="s">
        <v>12121</v>
      </c>
      <c r="E11599" t="s">
        <v>12114</v>
      </c>
      <c r="F11599" t="s">
        <v>4068</v>
      </c>
      <c r="G11599" s="160" t="s">
        <v>4005</v>
      </c>
      <c r="H11599" t="s">
        <v>4006</v>
      </c>
      <c r="I11599" s="160" t="s">
        <v>3997</v>
      </c>
      <c r="J11599" t="s">
        <v>4084</v>
      </c>
      <c r="K11599">
        <v>21</v>
      </c>
      <c r="L11599" t="s">
        <v>12122</v>
      </c>
    </row>
    <row r="11600" spans="1:12">
      <c r="A11600" s="15">
        <v>2401005235</v>
      </c>
      <c r="B11600" t="s">
        <v>4006</v>
      </c>
      <c r="C11600" t="s">
        <v>4084</v>
      </c>
      <c r="D11600" t="s">
        <v>12121</v>
      </c>
      <c r="E11600" t="s">
        <v>12115</v>
      </c>
      <c r="F11600" t="s">
        <v>4068</v>
      </c>
      <c r="G11600" s="160" t="s">
        <v>4005</v>
      </c>
      <c r="H11600" t="s">
        <v>4006</v>
      </c>
      <c r="I11600" s="160" t="s">
        <v>3997</v>
      </c>
      <c r="J11600" t="s">
        <v>4084</v>
      </c>
      <c r="K11600">
        <v>21</v>
      </c>
      <c r="L11600" t="s">
        <v>12122</v>
      </c>
    </row>
    <row r="11601" spans="1:12">
      <c r="A11601" s="15">
        <v>2401005250</v>
      </c>
      <c r="B11601" t="s">
        <v>4006</v>
      </c>
      <c r="C11601" t="s">
        <v>4084</v>
      </c>
      <c r="D11601" t="s">
        <v>12121</v>
      </c>
      <c r="E11601" t="s">
        <v>6805</v>
      </c>
      <c r="F11601" t="s">
        <v>4068</v>
      </c>
      <c r="G11601" s="160" t="s">
        <v>4005</v>
      </c>
      <c r="H11601" t="s">
        <v>4006</v>
      </c>
      <c r="I11601" s="160" t="s">
        <v>3997</v>
      </c>
      <c r="J11601" t="s">
        <v>4084</v>
      </c>
      <c r="K11601">
        <v>21</v>
      </c>
      <c r="L11601" t="s">
        <v>12122</v>
      </c>
    </row>
    <row r="11602" spans="1:12">
      <c r="A11602" s="15">
        <v>2401005275</v>
      </c>
      <c r="B11602" t="s">
        <v>4006</v>
      </c>
      <c r="C11602" t="s">
        <v>4084</v>
      </c>
      <c r="D11602" t="s">
        <v>12121</v>
      </c>
      <c r="E11602" t="s">
        <v>4061</v>
      </c>
      <c r="F11602" t="s">
        <v>4068</v>
      </c>
      <c r="G11602" s="160" t="s">
        <v>4005</v>
      </c>
      <c r="H11602" t="s">
        <v>4006</v>
      </c>
      <c r="I11602" s="160" t="s">
        <v>3997</v>
      </c>
      <c r="J11602" t="s">
        <v>4084</v>
      </c>
      <c r="K11602">
        <v>21</v>
      </c>
      <c r="L11602" t="s">
        <v>12122</v>
      </c>
    </row>
    <row r="11603" spans="1:12">
      <c r="A11603" s="15">
        <v>2401005285</v>
      </c>
      <c r="B11603" t="s">
        <v>4006</v>
      </c>
      <c r="C11603" t="s">
        <v>4084</v>
      </c>
      <c r="D11603" t="s">
        <v>12121</v>
      </c>
      <c r="E11603" t="s">
        <v>4134</v>
      </c>
      <c r="F11603" t="s">
        <v>4068</v>
      </c>
      <c r="G11603" s="160" t="s">
        <v>4005</v>
      </c>
      <c r="H11603" t="s">
        <v>4006</v>
      </c>
      <c r="I11603" s="160" t="s">
        <v>3997</v>
      </c>
      <c r="J11603" t="s">
        <v>4084</v>
      </c>
      <c r="K11603">
        <v>21</v>
      </c>
      <c r="L11603" t="s">
        <v>12122</v>
      </c>
    </row>
    <row r="11604" spans="1:12">
      <c r="A11604" s="15">
        <v>2401005370</v>
      </c>
      <c r="B11604" t="s">
        <v>4006</v>
      </c>
      <c r="C11604" t="s">
        <v>4084</v>
      </c>
      <c r="D11604" t="s">
        <v>12121</v>
      </c>
      <c r="E11604" t="s">
        <v>12116</v>
      </c>
      <c r="F11604" t="s">
        <v>4068</v>
      </c>
      <c r="G11604" s="160" t="s">
        <v>4005</v>
      </c>
      <c r="H11604" t="s">
        <v>4006</v>
      </c>
      <c r="I11604" s="160" t="s">
        <v>3997</v>
      </c>
      <c r="J11604" t="s">
        <v>4084</v>
      </c>
      <c r="K11604">
        <v>21</v>
      </c>
      <c r="L11604" t="s">
        <v>12122</v>
      </c>
    </row>
    <row r="11605" spans="1:12">
      <c r="A11605" s="15">
        <v>2401005500</v>
      </c>
      <c r="B11605" t="s">
        <v>4006</v>
      </c>
      <c r="C11605" t="s">
        <v>4084</v>
      </c>
      <c r="D11605" t="s">
        <v>12121</v>
      </c>
      <c r="E11605" t="s">
        <v>12123</v>
      </c>
      <c r="F11605" t="s">
        <v>4068</v>
      </c>
      <c r="G11605" s="160" t="s">
        <v>4005</v>
      </c>
      <c r="H11605" t="s">
        <v>4006</v>
      </c>
      <c r="I11605" s="160" t="s">
        <v>3997</v>
      </c>
      <c r="J11605" t="s">
        <v>4084</v>
      </c>
      <c r="K11605">
        <v>21</v>
      </c>
      <c r="L11605" t="s">
        <v>12122</v>
      </c>
    </row>
    <row r="11606" spans="1:12">
      <c r="A11606" s="15">
        <v>2401005600</v>
      </c>
      <c r="B11606" t="s">
        <v>4006</v>
      </c>
      <c r="C11606" t="s">
        <v>4084</v>
      </c>
      <c r="D11606" t="s">
        <v>12121</v>
      </c>
      <c r="E11606" t="s">
        <v>12124</v>
      </c>
      <c r="F11606" t="s">
        <v>4068</v>
      </c>
      <c r="G11606" s="160" t="s">
        <v>4005</v>
      </c>
      <c r="H11606" t="s">
        <v>4006</v>
      </c>
      <c r="I11606" s="160" t="s">
        <v>3997</v>
      </c>
      <c r="J11606" t="s">
        <v>4084</v>
      </c>
      <c r="K11606">
        <v>21</v>
      </c>
      <c r="L11606" t="s">
        <v>12122</v>
      </c>
    </row>
    <row r="11607" spans="1:12">
      <c r="A11607" s="15">
        <v>2401005700</v>
      </c>
      <c r="B11607" t="s">
        <v>4006</v>
      </c>
      <c r="C11607" t="s">
        <v>4084</v>
      </c>
      <c r="D11607" t="s">
        <v>12121</v>
      </c>
      <c r="E11607" t="s">
        <v>12125</v>
      </c>
      <c r="F11607" t="s">
        <v>4068</v>
      </c>
      <c r="G11607" s="160" t="s">
        <v>4005</v>
      </c>
      <c r="H11607" t="s">
        <v>4006</v>
      </c>
      <c r="I11607" s="160" t="s">
        <v>3997</v>
      </c>
      <c r="J11607" t="s">
        <v>4084</v>
      </c>
      <c r="K11607">
        <v>21</v>
      </c>
      <c r="L11607" t="s">
        <v>12122</v>
      </c>
    </row>
    <row r="11608" spans="1:12">
      <c r="A11608" s="15">
        <v>2401005800</v>
      </c>
      <c r="B11608" t="s">
        <v>4006</v>
      </c>
      <c r="C11608" t="s">
        <v>4084</v>
      </c>
      <c r="D11608" t="s">
        <v>12121</v>
      </c>
      <c r="E11608" t="s">
        <v>12126</v>
      </c>
      <c r="F11608" t="s">
        <v>4068</v>
      </c>
      <c r="G11608" s="160" t="s">
        <v>4005</v>
      </c>
      <c r="H11608" t="s">
        <v>4006</v>
      </c>
      <c r="I11608" s="160" t="s">
        <v>3997</v>
      </c>
      <c r="J11608" t="s">
        <v>4084</v>
      </c>
      <c r="K11608">
        <v>21</v>
      </c>
      <c r="L11608" t="s">
        <v>12122</v>
      </c>
    </row>
    <row r="11609" spans="1:12">
      <c r="A11609" s="15">
        <v>2401005999</v>
      </c>
      <c r="B11609" t="s">
        <v>4006</v>
      </c>
      <c r="C11609" t="s">
        <v>4084</v>
      </c>
      <c r="D11609" t="s">
        <v>12121</v>
      </c>
      <c r="E11609" t="s">
        <v>12117</v>
      </c>
      <c r="F11609" t="s">
        <v>4068</v>
      </c>
      <c r="G11609" s="160" t="s">
        <v>4005</v>
      </c>
      <c r="H11609" t="s">
        <v>4006</v>
      </c>
      <c r="I11609" s="160" t="s">
        <v>3997</v>
      </c>
      <c r="J11609" t="s">
        <v>4084</v>
      </c>
      <c r="K11609">
        <v>21</v>
      </c>
      <c r="L11609" t="s">
        <v>12122</v>
      </c>
    </row>
    <row r="11610" spans="1:12">
      <c r="A11610" s="15">
        <v>2401008000</v>
      </c>
      <c r="B11610" t="s">
        <v>4006</v>
      </c>
      <c r="C11610" t="s">
        <v>4084</v>
      </c>
      <c r="D11610" t="s">
        <v>12127</v>
      </c>
      <c r="E11610" t="s">
        <v>12094</v>
      </c>
      <c r="F11610" t="s">
        <v>4068</v>
      </c>
      <c r="G11610" s="160" t="s">
        <v>4005</v>
      </c>
      <c r="H11610" t="s">
        <v>4006</v>
      </c>
      <c r="I11610" s="160" t="s">
        <v>3997</v>
      </c>
      <c r="J11610" t="s">
        <v>4084</v>
      </c>
      <c r="K11610">
        <v>18</v>
      </c>
      <c r="L11610" t="s">
        <v>12127</v>
      </c>
    </row>
    <row r="11611" spans="1:12">
      <c r="A11611" s="15">
        <v>2401008030</v>
      </c>
      <c r="B11611" t="s">
        <v>4006</v>
      </c>
      <c r="C11611" t="s">
        <v>4084</v>
      </c>
      <c r="D11611" t="s">
        <v>12127</v>
      </c>
      <c r="E11611" t="s">
        <v>4063</v>
      </c>
      <c r="F11611" t="s">
        <v>4068</v>
      </c>
      <c r="G11611" s="160" t="s">
        <v>4005</v>
      </c>
      <c r="H11611" t="s">
        <v>4006</v>
      </c>
      <c r="I11611" s="160" t="s">
        <v>3997</v>
      </c>
      <c r="J11611" t="s">
        <v>4084</v>
      </c>
      <c r="K11611">
        <v>18</v>
      </c>
      <c r="L11611" t="s">
        <v>12127</v>
      </c>
    </row>
    <row r="11612" spans="1:12">
      <c r="A11612" s="15">
        <v>2401008055</v>
      </c>
      <c r="B11612" t="s">
        <v>4006</v>
      </c>
      <c r="C11612" t="s">
        <v>4084</v>
      </c>
      <c r="D11612" t="s">
        <v>12127</v>
      </c>
      <c r="E11612" t="s">
        <v>4120</v>
      </c>
      <c r="F11612" t="s">
        <v>4068</v>
      </c>
      <c r="G11612" s="160" t="s">
        <v>4005</v>
      </c>
      <c r="H11612" t="s">
        <v>4006</v>
      </c>
      <c r="I11612" s="160" t="s">
        <v>3997</v>
      </c>
      <c r="J11612" t="s">
        <v>4084</v>
      </c>
      <c r="K11612">
        <v>18</v>
      </c>
      <c r="L11612" t="s">
        <v>12127</v>
      </c>
    </row>
    <row r="11613" spans="1:12">
      <c r="A11613" s="15">
        <v>2401008060</v>
      </c>
      <c r="B11613" t="s">
        <v>4006</v>
      </c>
      <c r="C11613" t="s">
        <v>4084</v>
      </c>
      <c r="D11613" t="s">
        <v>12127</v>
      </c>
      <c r="E11613" t="s">
        <v>12106</v>
      </c>
      <c r="F11613" t="s">
        <v>4068</v>
      </c>
      <c r="G11613" s="160" t="s">
        <v>4005</v>
      </c>
      <c r="H11613" t="s">
        <v>4006</v>
      </c>
      <c r="I11613" s="160" t="s">
        <v>3997</v>
      </c>
      <c r="J11613" t="s">
        <v>4084</v>
      </c>
      <c r="K11613">
        <v>18</v>
      </c>
      <c r="L11613" t="s">
        <v>12127</v>
      </c>
    </row>
    <row r="11614" spans="1:12">
      <c r="A11614" s="15">
        <v>2401008065</v>
      </c>
      <c r="B11614" t="s">
        <v>4006</v>
      </c>
      <c r="C11614" t="s">
        <v>4084</v>
      </c>
      <c r="D11614" t="s">
        <v>12127</v>
      </c>
      <c r="E11614" t="s">
        <v>12107</v>
      </c>
      <c r="F11614" t="s">
        <v>4068</v>
      </c>
      <c r="G11614" s="160" t="s">
        <v>4005</v>
      </c>
      <c r="H11614" t="s">
        <v>4006</v>
      </c>
      <c r="I11614" s="160" t="s">
        <v>3997</v>
      </c>
      <c r="J11614" t="s">
        <v>4084</v>
      </c>
      <c r="K11614">
        <v>18</v>
      </c>
      <c r="L11614" t="s">
        <v>12127</v>
      </c>
    </row>
    <row r="11615" spans="1:12">
      <c r="A11615" s="15">
        <v>2401008070</v>
      </c>
      <c r="B11615" t="s">
        <v>4006</v>
      </c>
      <c r="C11615" t="s">
        <v>4084</v>
      </c>
      <c r="D11615" t="s">
        <v>12127</v>
      </c>
      <c r="E11615" t="s">
        <v>12108</v>
      </c>
      <c r="F11615" t="s">
        <v>4068</v>
      </c>
      <c r="G11615" s="160" t="s">
        <v>4005</v>
      </c>
      <c r="H11615" t="s">
        <v>4006</v>
      </c>
      <c r="I11615" s="160" t="s">
        <v>3997</v>
      </c>
      <c r="J11615" t="s">
        <v>4084</v>
      </c>
      <c r="K11615">
        <v>18</v>
      </c>
      <c r="L11615" t="s">
        <v>12127</v>
      </c>
    </row>
    <row r="11616" spans="1:12">
      <c r="A11616" s="15">
        <v>2401008125</v>
      </c>
      <c r="B11616" t="s">
        <v>4006</v>
      </c>
      <c r="C11616" t="s">
        <v>4084</v>
      </c>
      <c r="D11616" t="s">
        <v>12127</v>
      </c>
      <c r="E11616" t="s">
        <v>12109</v>
      </c>
      <c r="F11616" t="s">
        <v>4068</v>
      </c>
      <c r="G11616" s="160" t="s">
        <v>4005</v>
      </c>
      <c r="H11616" t="s">
        <v>4006</v>
      </c>
      <c r="I11616" s="160" t="s">
        <v>3997</v>
      </c>
      <c r="J11616" t="s">
        <v>4084</v>
      </c>
      <c r="K11616">
        <v>18</v>
      </c>
      <c r="L11616" t="s">
        <v>12127</v>
      </c>
    </row>
    <row r="11617" spans="1:12">
      <c r="A11617" s="15">
        <v>2401008130</v>
      </c>
      <c r="B11617" t="s">
        <v>4006</v>
      </c>
      <c r="C11617" t="s">
        <v>4084</v>
      </c>
      <c r="D11617" t="s">
        <v>12127</v>
      </c>
      <c r="E11617" t="s">
        <v>12110</v>
      </c>
      <c r="F11617" t="s">
        <v>4068</v>
      </c>
      <c r="G11617" s="160" t="s">
        <v>4005</v>
      </c>
      <c r="H11617" t="s">
        <v>4006</v>
      </c>
      <c r="I11617" s="160" t="s">
        <v>3997</v>
      </c>
      <c r="J11617" t="s">
        <v>4084</v>
      </c>
      <c r="K11617">
        <v>18</v>
      </c>
      <c r="L11617" t="s">
        <v>12127</v>
      </c>
    </row>
    <row r="11618" spans="1:12">
      <c r="A11618" s="15">
        <v>2401008135</v>
      </c>
      <c r="B11618" t="s">
        <v>4006</v>
      </c>
      <c r="C11618" t="s">
        <v>4084</v>
      </c>
      <c r="D11618" t="s">
        <v>12127</v>
      </c>
      <c r="E11618" t="s">
        <v>12111</v>
      </c>
      <c r="F11618" t="s">
        <v>4068</v>
      </c>
      <c r="G11618" s="160" t="s">
        <v>4005</v>
      </c>
      <c r="H11618" t="s">
        <v>4006</v>
      </c>
      <c r="I11618" s="160" t="s">
        <v>3997</v>
      </c>
      <c r="J11618" t="s">
        <v>4084</v>
      </c>
      <c r="K11618">
        <v>18</v>
      </c>
      <c r="L11618" t="s">
        <v>12127</v>
      </c>
    </row>
    <row r="11619" spans="1:12">
      <c r="A11619" s="15">
        <v>2401008170</v>
      </c>
      <c r="B11619" t="s">
        <v>4006</v>
      </c>
      <c r="C11619" t="s">
        <v>4084</v>
      </c>
      <c r="D11619" t="s">
        <v>12127</v>
      </c>
      <c r="E11619" t="s">
        <v>4126</v>
      </c>
      <c r="F11619" t="s">
        <v>4068</v>
      </c>
      <c r="G11619" s="160" t="s">
        <v>4005</v>
      </c>
      <c r="H11619" t="s">
        <v>4006</v>
      </c>
      <c r="I11619" s="160" t="s">
        <v>3997</v>
      </c>
      <c r="J11619" t="s">
        <v>4084</v>
      </c>
      <c r="K11619">
        <v>18</v>
      </c>
      <c r="L11619" t="s">
        <v>12127</v>
      </c>
    </row>
    <row r="11620" spans="1:12">
      <c r="A11620" s="15">
        <v>2401008200</v>
      </c>
      <c r="B11620" t="s">
        <v>4006</v>
      </c>
      <c r="C11620" t="s">
        <v>4084</v>
      </c>
      <c r="D11620" t="s">
        <v>12127</v>
      </c>
      <c r="E11620" t="s">
        <v>12112</v>
      </c>
      <c r="F11620" t="s">
        <v>4068</v>
      </c>
      <c r="G11620" s="160" t="s">
        <v>4005</v>
      </c>
      <c r="H11620" t="s">
        <v>4006</v>
      </c>
      <c r="I11620" s="160" t="s">
        <v>3997</v>
      </c>
      <c r="J11620" t="s">
        <v>4084</v>
      </c>
      <c r="K11620">
        <v>18</v>
      </c>
      <c r="L11620" t="s">
        <v>12127</v>
      </c>
    </row>
    <row r="11621" spans="1:12">
      <c r="A11621" s="15">
        <v>2401008210</v>
      </c>
      <c r="B11621" t="s">
        <v>4006</v>
      </c>
      <c r="C11621" t="s">
        <v>4084</v>
      </c>
      <c r="D11621" t="s">
        <v>12127</v>
      </c>
      <c r="E11621" t="s">
        <v>12113</v>
      </c>
      <c r="F11621" t="s">
        <v>4068</v>
      </c>
      <c r="G11621" s="160" t="s">
        <v>4005</v>
      </c>
      <c r="H11621" t="s">
        <v>4006</v>
      </c>
      <c r="I11621" s="160" t="s">
        <v>3997</v>
      </c>
      <c r="J11621" t="s">
        <v>4084</v>
      </c>
      <c r="K11621">
        <v>18</v>
      </c>
      <c r="L11621" t="s">
        <v>12127</v>
      </c>
    </row>
    <row r="11622" spans="1:12">
      <c r="A11622" s="15">
        <v>2401008215</v>
      </c>
      <c r="B11622" t="s">
        <v>4006</v>
      </c>
      <c r="C11622" t="s">
        <v>4084</v>
      </c>
      <c r="D11622" t="s">
        <v>12127</v>
      </c>
      <c r="E11622" t="s">
        <v>12114</v>
      </c>
      <c r="F11622" t="s">
        <v>4068</v>
      </c>
      <c r="G11622" s="160" t="s">
        <v>4005</v>
      </c>
      <c r="H11622" t="s">
        <v>4006</v>
      </c>
      <c r="I11622" s="160" t="s">
        <v>3997</v>
      </c>
      <c r="J11622" t="s">
        <v>4084</v>
      </c>
      <c r="K11622">
        <v>18</v>
      </c>
      <c r="L11622" t="s">
        <v>12127</v>
      </c>
    </row>
    <row r="11623" spans="1:12">
      <c r="A11623" s="15">
        <v>2401008235</v>
      </c>
      <c r="B11623" t="s">
        <v>4006</v>
      </c>
      <c r="C11623" t="s">
        <v>4084</v>
      </c>
      <c r="D11623" t="s">
        <v>12127</v>
      </c>
      <c r="E11623" t="s">
        <v>12115</v>
      </c>
      <c r="F11623" t="s">
        <v>4068</v>
      </c>
      <c r="G11623" s="160" t="s">
        <v>4005</v>
      </c>
      <c r="H11623" t="s">
        <v>4006</v>
      </c>
      <c r="I11623" s="160" t="s">
        <v>3997</v>
      </c>
      <c r="J11623" t="s">
        <v>4084</v>
      </c>
      <c r="K11623">
        <v>18</v>
      </c>
      <c r="L11623" t="s">
        <v>12127</v>
      </c>
    </row>
    <row r="11624" spans="1:12">
      <c r="A11624" s="15">
        <v>2401008250</v>
      </c>
      <c r="B11624" t="s">
        <v>4006</v>
      </c>
      <c r="C11624" t="s">
        <v>4084</v>
      </c>
      <c r="D11624" t="s">
        <v>12127</v>
      </c>
      <c r="E11624" t="s">
        <v>6805</v>
      </c>
      <c r="F11624" t="s">
        <v>4068</v>
      </c>
      <c r="G11624" s="160" t="s">
        <v>4005</v>
      </c>
      <c r="H11624" t="s">
        <v>4006</v>
      </c>
      <c r="I11624" s="160" t="s">
        <v>3997</v>
      </c>
      <c r="J11624" t="s">
        <v>4084</v>
      </c>
      <c r="K11624">
        <v>18</v>
      </c>
      <c r="L11624" t="s">
        <v>12127</v>
      </c>
    </row>
    <row r="11625" spans="1:12">
      <c r="A11625" s="15">
        <v>2401008275</v>
      </c>
      <c r="B11625" t="s">
        <v>4006</v>
      </c>
      <c r="C11625" t="s">
        <v>4084</v>
      </c>
      <c r="D11625" t="s">
        <v>12127</v>
      </c>
      <c r="E11625" t="s">
        <v>4061</v>
      </c>
      <c r="F11625" t="s">
        <v>4068</v>
      </c>
      <c r="G11625" s="160" t="s">
        <v>4005</v>
      </c>
      <c r="H11625" t="s">
        <v>4006</v>
      </c>
      <c r="I11625" s="160" t="s">
        <v>3997</v>
      </c>
      <c r="J11625" t="s">
        <v>4084</v>
      </c>
      <c r="K11625">
        <v>18</v>
      </c>
      <c r="L11625" t="s">
        <v>12127</v>
      </c>
    </row>
    <row r="11626" spans="1:12">
      <c r="A11626" s="15">
        <v>2401008285</v>
      </c>
      <c r="B11626" t="s">
        <v>4006</v>
      </c>
      <c r="C11626" t="s">
        <v>4084</v>
      </c>
      <c r="D11626" t="s">
        <v>12127</v>
      </c>
      <c r="E11626" t="s">
        <v>4134</v>
      </c>
      <c r="F11626" t="s">
        <v>4068</v>
      </c>
      <c r="G11626" s="160" t="s">
        <v>4005</v>
      </c>
      <c r="H11626" t="s">
        <v>4006</v>
      </c>
      <c r="I11626" s="160" t="s">
        <v>3997</v>
      </c>
      <c r="J11626" t="s">
        <v>4084</v>
      </c>
      <c r="K11626">
        <v>18</v>
      </c>
      <c r="L11626" t="s">
        <v>12127</v>
      </c>
    </row>
    <row r="11627" spans="1:12">
      <c r="A11627" s="15">
        <v>2401008370</v>
      </c>
      <c r="B11627" t="s">
        <v>4006</v>
      </c>
      <c r="C11627" t="s">
        <v>4084</v>
      </c>
      <c r="D11627" t="s">
        <v>12127</v>
      </c>
      <c r="E11627" t="s">
        <v>12116</v>
      </c>
      <c r="F11627" t="s">
        <v>4068</v>
      </c>
      <c r="G11627" s="160" t="s">
        <v>4005</v>
      </c>
      <c r="H11627" t="s">
        <v>4006</v>
      </c>
      <c r="I11627" s="160" t="s">
        <v>3997</v>
      </c>
      <c r="J11627" t="s">
        <v>4084</v>
      </c>
      <c r="K11627">
        <v>18</v>
      </c>
      <c r="L11627" t="s">
        <v>12127</v>
      </c>
    </row>
    <row r="11628" spans="1:12">
      <c r="A11628" s="15">
        <v>2401008999</v>
      </c>
      <c r="B11628" t="s">
        <v>4006</v>
      </c>
      <c r="C11628" t="s">
        <v>4084</v>
      </c>
      <c r="D11628" t="s">
        <v>12127</v>
      </c>
      <c r="E11628" t="s">
        <v>12117</v>
      </c>
      <c r="F11628" t="s">
        <v>4068</v>
      </c>
      <c r="G11628" s="160" t="s">
        <v>4005</v>
      </c>
      <c r="H11628" t="s">
        <v>4006</v>
      </c>
      <c r="I11628" s="160" t="s">
        <v>3997</v>
      </c>
      <c r="J11628" t="s">
        <v>4084</v>
      </c>
      <c r="K11628">
        <v>18</v>
      </c>
      <c r="L11628" t="s">
        <v>12127</v>
      </c>
    </row>
    <row r="11629" spans="1:12">
      <c r="A11629" s="15">
        <v>2401010000</v>
      </c>
      <c r="B11629" t="s">
        <v>4006</v>
      </c>
      <c r="C11629" t="s">
        <v>4084</v>
      </c>
      <c r="D11629" t="s">
        <v>12128</v>
      </c>
      <c r="E11629" t="s">
        <v>12094</v>
      </c>
      <c r="F11629" t="s">
        <v>4068</v>
      </c>
      <c r="G11629" s="160" t="s">
        <v>4005</v>
      </c>
      <c r="H11629" t="s">
        <v>4006</v>
      </c>
      <c r="I11629" s="160" t="s">
        <v>3997</v>
      </c>
      <c r="J11629" t="s">
        <v>4084</v>
      </c>
      <c r="K11629" s="160" t="s">
        <v>4009</v>
      </c>
      <c r="L11629" t="s">
        <v>4157</v>
      </c>
    </row>
    <row r="11630" spans="1:12">
      <c r="A11630" s="15">
        <v>2401010030</v>
      </c>
      <c r="B11630" t="s">
        <v>4006</v>
      </c>
      <c r="C11630" t="s">
        <v>4084</v>
      </c>
      <c r="D11630" t="s">
        <v>12128</v>
      </c>
      <c r="E11630" t="s">
        <v>4063</v>
      </c>
      <c r="F11630" t="s">
        <v>4068</v>
      </c>
      <c r="G11630" s="160" t="s">
        <v>4005</v>
      </c>
      <c r="H11630" t="s">
        <v>4006</v>
      </c>
      <c r="I11630" s="160" t="s">
        <v>3997</v>
      </c>
      <c r="J11630" t="s">
        <v>4084</v>
      </c>
      <c r="K11630" s="160" t="s">
        <v>4009</v>
      </c>
      <c r="L11630" t="s">
        <v>4157</v>
      </c>
    </row>
    <row r="11631" spans="1:12">
      <c r="A11631" s="15">
        <v>2401010055</v>
      </c>
      <c r="B11631" t="s">
        <v>4006</v>
      </c>
      <c r="C11631" t="s">
        <v>4084</v>
      </c>
      <c r="D11631" t="s">
        <v>12128</v>
      </c>
      <c r="E11631" t="s">
        <v>4120</v>
      </c>
      <c r="F11631" t="s">
        <v>4068</v>
      </c>
      <c r="G11631" s="160" t="s">
        <v>4005</v>
      </c>
      <c r="H11631" t="s">
        <v>4006</v>
      </c>
      <c r="I11631" s="160" t="s">
        <v>3997</v>
      </c>
      <c r="J11631" t="s">
        <v>4084</v>
      </c>
      <c r="K11631" s="160" t="s">
        <v>4009</v>
      </c>
      <c r="L11631" t="s">
        <v>4157</v>
      </c>
    </row>
    <row r="11632" spans="1:12">
      <c r="A11632" s="15">
        <v>2401010060</v>
      </c>
      <c r="B11632" t="s">
        <v>4006</v>
      </c>
      <c r="C11632" t="s">
        <v>4084</v>
      </c>
      <c r="D11632" t="s">
        <v>12128</v>
      </c>
      <c r="E11632" t="s">
        <v>12106</v>
      </c>
      <c r="F11632" t="s">
        <v>4068</v>
      </c>
      <c r="G11632" s="160" t="s">
        <v>4005</v>
      </c>
      <c r="H11632" t="s">
        <v>4006</v>
      </c>
      <c r="I11632" s="160" t="s">
        <v>3997</v>
      </c>
      <c r="J11632" t="s">
        <v>4084</v>
      </c>
      <c r="K11632" s="160" t="s">
        <v>4009</v>
      </c>
      <c r="L11632" t="s">
        <v>4157</v>
      </c>
    </row>
    <row r="11633" spans="1:12">
      <c r="A11633" s="15">
        <v>2401010065</v>
      </c>
      <c r="B11633" t="s">
        <v>4006</v>
      </c>
      <c r="C11633" t="s">
        <v>4084</v>
      </c>
      <c r="D11633" t="s">
        <v>12128</v>
      </c>
      <c r="E11633" t="s">
        <v>12107</v>
      </c>
      <c r="F11633" t="s">
        <v>4068</v>
      </c>
      <c r="G11633" s="160" t="s">
        <v>4005</v>
      </c>
      <c r="H11633" t="s">
        <v>4006</v>
      </c>
      <c r="I11633" s="160" t="s">
        <v>3997</v>
      </c>
      <c r="J11633" t="s">
        <v>4084</v>
      </c>
      <c r="K11633" s="160" t="s">
        <v>4009</v>
      </c>
      <c r="L11633" t="s">
        <v>4157</v>
      </c>
    </row>
    <row r="11634" spans="1:12">
      <c r="A11634" s="15">
        <v>2401010070</v>
      </c>
      <c r="B11634" t="s">
        <v>4006</v>
      </c>
      <c r="C11634" t="s">
        <v>4084</v>
      </c>
      <c r="D11634" t="s">
        <v>12128</v>
      </c>
      <c r="E11634" t="s">
        <v>12108</v>
      </c>
      <c r="F11634" t="s">
        <v>4068</v>
      </c>
      <c r="G11634" s="160" t="s">
        <v>4005</v>
      </c>
      <c r="H11634" t="s">
        <v>4006</v>
      </c>
      <c r="I11634" s="160" t="s">
        <v>3997</v>
      </c>
      <c r="J11634" t="s">
        <v>4084</v>
      </c>
      <c r="K11634" s="160" t="s">
        <v>4009</v>
      </c>
      <c r="L11634" t="s">
        <v>4157</v>
      </c>
    </row>
    <row r="11635" spans="1:12">
      <c r="A11635" s="15">
        <v>2401010125</v>
      </c>
      <c r="B11635" t="s">
        <v>4006</v>
      </c>
      <c r="C11635" t="s">
        <v>4084</v>
      </c>
      <c r="D11635" t="s">
        <v>12128</v>
      </c>
      <c r="E11635" t="s">
        <v>12109</v>
      </c>
      <c r="F11635" t="s">
        <v>4068</v>
      </c>
      <c r="G11635" s="160" t="s">
        <v>4005</v>
      </c>
      <c r="H11635" t="s">
        <v>4006</v>
      </c>
      <c r="I11635" s="160" t="s">
        <v>3997</v>
      </c>
      <c r="J11635" t="s">
        <v>4084</v>
      </c>
      <c r="K11635" s="160" t="s">
        <v>4009</v>
      </c>
      <c r="L11635" t="s">
        <v>4157</v>
      </c>
    </row>
    <row r="11636" spans="1:12">
      <c r="A11636" s="15">
        <v>2401010130</v>
      </c>
      <c r="B11636" t="s">
        <v>4006</v>
      </c>
      <c r="C11636" t="s">
        <v>4084</v>
      </c>
      <c r="D11636" t="s">
        <v>12128</v>
      </c>
      <c r="E11636" t="s">
        <v>12110</v>
      </c>
      <c r="F11636" t="s">
        <v>4068</v>
      </c>
      <c r="G11636" s="160" t="s">
        <v>4005</v>
      </c>
      <c r="H11636" t="s">
        <v>4006</v>
      </c>
      <c r="I11636" s="160" t="s">
        <v>3997</v>
      </c>
      <c r="J11636" t="s">
        <v>4084</v>
      </c>
      <c r="K11636" s="160" t="s">
        <v>4009</v>
      </c>
      <c r="L11636" t="s">
        <v>4157</v>
      </c>
    </row>
    <row r="11637" spans="1:12">
      <c r="A11637" s="15">
        <v>2401010135</v>
      </c>
      <c r="B11637" t="s">
        <v>4006</v>
      </c>
      <c r="C11637" t="s">
        <v>4084</v>
      </c>
      <c r="D11637" t="s">
        <v>12128</v>
      </c>
      <c r="E11637" t="s">
        <v>12111</v>
      </c>
      <c r="F11637" t="s">
        <v>4068</v>
      </c>
      <c r="G11637" s="160" t="s">
        <v>4005</v>
      </c>
      <c r="H11637" t="s">
        <v>4006</v>
      </c>
      <c r="I11637" s="160" t="s">
        <v>3997</v>
      </c>
      <c r="J11637" t="s">
        <v>4084</v>
      </c>
      <c r="K11637" s="160" t="s">
        <v>4009</v>
      </c>
      <c r="L11637" t="s">
        <v>4157</v>
      </c>
    </row>
    <row r="11638" spans="1:12">
      <c r="A11638" s="15">
        <v>2401010170</v>
      </c>
      <c r="B11638" t="s">
        <v>4006</v>
      </c>
      <c r="C11638" t="s">
        <v>4084</v>
      </c>
      <c r="D11638" t="s">
        <v>12128</v>
      </c>
      <c r="E11638" t="s">
        <v>4126</v>
      </c>
      <c r="F11638" t="s">
        <v>4068</v>
      </c>
      <c r="G11638" s="160" t="s">
        <v>4005</v>
      </c>
      <c r="H11638" t="s">
        <v>4006</v>
      </c>
      <c r="I11638" s="160" t="s">
        <v>3997</v>
      </c>
      <c r="J11638" t="s">
        <v>4084</v>
      </c>
      <c r="K11638" s="160" t="s">
        <v>4009</v>
      </c>
      <c r="L11638" t="s">
        <v>4157</v>
      </c>
    </row>
    <row r="11639" spans="1:12">
      <c r="A11639" s="15">
        <v>2401010200</v>
      </c>
      <c r="B11639" t="s">
        <v>4006</v>
      </c>
      <c r="C11639" t="s">
        <v>4084</v>
      </c>
      <c r="D11639" t="s">
        <v>12128</v>
      </c>
      <c r="E11639" t="s">
        <v>12112</v>
      </c>
      <c r="F11639" t="s">
        <v>4068</v>
      </c>
      <c r="G11639" s="160" t="s">
        <v>4005</v>
      </c>
      <c r="H11639" t="s">
        <v>4006</v>
      </c>
      <c r="I11639" s="160" t="s">
        <v>3997</v>
      </c>
      <c r="J11639" t="s">
        <v>4084</v>
      </c>
      <c r="K11639" s="160" t="s">
        <v>4009</v>
      </c>
      <c r="L11639" t="s">
        <v>4157</v>
      </c>
    </row>
    <row r="11640" spans="1:12">
      <c r="A11640" s="15">
        <v>2401010210</v>
      </c>
      <c r="B11640" t="s">
        <v>4006</v>
      </c>
      <c r="C11640" t="s">
        <v>4084</v>
      </c>
      <c r="D11640" t="s">
        <v>12128</v>
      </c>
      <c r="E11640" t="s">
        <v>12113</v>
      </c>
      <c r="F11640" t="s">
        <v>4068</v>
      </c>
      <c r="G11640" s="160" t="s">
        <v>4005</v>
      </c>
      <c r="H11640" t="s">
        <v>4006</v>
      </c>
      <c r="I11640" s="160" t="s">
        <v>3997</v>
      </c>
      <c r="J11640" t="s">
        <v>4084</v>
      </c>
      <c r="K11640" s="160" t="s">
        <v>4009</v>
      </c>
      <c r="L11640" t="s">
        <v>4157</v>
      </c>
    </row>
    <row r="11641" spans="1:12">
      <c r="A11641" s="15">
        <v>2401010215</v>
      </c>
      <c r="B11641" t="s">
        <v>4006</v>
      </c>
      <c r="C11641" t="s">
        <v>4084</v>
      </c>
      <c r="D11641" t="s">
        <v>12128</v>
      </c>
      <c r="E11641" t="s">
        <v>12114</v>
      </c>
      <c r="F11641" t="s">
        <v>4068</v>
      </c>
      <c r="G11641" s="160" t="s">
        <v>4005</v>
      </c>
      <c r="H11641" t="s">
        <v>4006</v>
      </c>
      <c r="I11641" s="160" t="s">
        <v>3997</v>
      </c>
      <c r="J11641" t="s">
        <v>4084</v>
      </c>
      <c r="K11641" s="160" t="s">
        <v>4009</v>
      </c>
      <c r="L11641" t="s">
        <v>4157</v>
      </c>
    </row>
    <row r="11642" spans="1:12">
      <c r="A11642" s="15">
        <v>2401010235</v>
      </c>
      <c r="B11642" t="s">
        <v>4006</v>
      </c>
      <c r="C11642" t="s">
        <v>4084</v>
      </c>
      <c r="D11642" t="s">
        <v>12128</v>
      </c>
      <c r="E11642" t="s">
        <v>12115</v>
      </c>
      <c r="F11642" t="s">
        <v>4068</v>
      </c>
      <c r="G11642" s="160" t="s">
        <v>4005</v>
      </c>
      <c r="H11642" t="s">
        <v>4006</v>
      </c>
      <c r="I11642" s="160" t="s">
        <v>3997</v>
      </c>
      <c r="J11642" t="s">
        <v>4084</v>
      </c>
      <c r="K11642" s="160" t="s">
        <v>4009</v>
      </c>
      <c r="L11642" t="s">
        <v>4157</v>
      </c>
    </row>
    <row r="11643" spans="1:12">
      <c r="A11643" s="15">
        <v>2401010250</v>
      </c>
      <c r="B11643" t="s">
        <v>4006</v>
      </c>
      <c r="C11643" t="s">
        <v>4084</v>
      </c>
      <c r="D11643" t="s">
        <v>12128</v>
      </c>
      <c r="E11643" t="s">
        <v>6805</v>
      </c>
      <c r="F11643" t="s">
        <v>4068</v>
      </c>
      <c r="G11643" s="160" t="s">
        <v>4005</v>
      </c>
      <c r="H11643" t="s">
        <v>4006</v>
      </c>
      <c r="I11643" s="160" t="s">
        <v>3997</v>
      </c>
      <c r="J11643" t="s">
        <v>4084</v>
      </c>
      <c r="K11643" s="160" t="s">
        <v>4009</v>
      </c>
      <c r="L11643" t="s">
        <v>4157</v>
      </c>
    </row>
    <row r="11644" spans="1:12">
      <c r="A11644" s="15">
        <v>2401010275</v>
      </c>
      <c r="B11644" t="s">
        <v>4006</v>
      </c>
      <c r="C11644" t="s">
        <v>4084</v>
      </c>
      <c r="D11644" t="s">
        <v>12128</v>
      </c>
      <c r="E11644" t="s">
        <v>4061</v>
      </c>
      <c r="F11644" t="s">
        <v>4068</v>
      </c>
      <c r="G11644" s="160" t="s">
        <v>4005</v>
      </c>
      <c r="H11644" t="s">
        <v>4006</v>
      </c>
      <c r="I11644" s="160" t="s">
        <v>3997</v>
      </c>
      <c r="J11644" t="s">
        <v>4084</v>
      </c>
      <c r="K11644" s="160" t="s">
        <v>4009</v>
      </c>
      <c r="L11644" t="s">
        <v>4157</v>
      </c>
    </row>
    <row r="11645" spans="1:12">
      <c r="A11645" s="15">
        <v>2401010285</v>
      </c>
      <c r="B11645" t="s">
        <v>4006</v>
      </c>
      <c r="C11645" t="s">
        <v>4084</v>
      </c>
      <c r="D11645" t="s">
        <v>12128</v>
      </c>
      <c r="E11645" t="s">
        <v>4134</v>
      </c>
      <c r="F11645" t="s">
        <v>4068</v>
      </c>
      <c r="G11645" s="160" t="s">
        <v>4005</v>
      </c>
      <c r="H11645" t="s">
        <v>4006</v>
      </c>
      <c r="I11645" s="160" t="s">
        <v>3997</v>
      </c>
      <c r="J11645" t="s">
        <v>4084</v>
      </c>
      <c r="K11645" s="160" t="s">
        <v>4009</v>
      </c>
      <c r="L11645" t="s">
        <v>4157</v>
      </c>
    </row>
    <row r="11646" spans="1:12">
      <c r="A11646" s="15">
        <v>2401010370</v>
      </c>
      <c r="B11646" t="s">
        <v>4006</v>
      </c>
      <c r="C11646" t="s">
        <v>4084</v>
      </c>
      <c r="D11646" t="s">
        <v>12128</v>
      </c>
      <c r="E11646" t="s">
        <v>12116</v>
      </c>
      <c r="F11646" t="s">
        <v>4068</v>
      </c>
      <c r="G11646" s="160" t="s">
        <v>4005</v>
      </c>
      <c r="H11646" t="s">
        <v>4006</v>
      </c>
      <c r="I11646" s="160" t="s">
        <v>3997</v>
      </c>
      <c r="J11646" t="s">
        <v>4084</v>
      </c>
      <c r="K11646" s="160" t="s">
        <v>4009</v>
      </c>
      <c r="L11646" t="s">
        <v>4157</v>
      </c>
    </row>
    <row r="11647" spans="1:12">
      <c r="A11647" s="15">
        <v>2401010999</v>
      </c>
      <c r="B11647" t="s">
        <v>4006</v>
      </c>
      <c r="C11647" t="s">
        <v>4084</v>
      </c>
      <c r="D11647" t="s">
        <v>12128</v>
      </c>
      <c r="E11647" t="s">
        <v>12117</v>
      </c>
      <c r="F11647" t="s">
        <v>4068</v>
      </c>
      <c r="G11647" s="160" t="s">
        <v>4005</v>
      </c>
      <c r="H11647" t="s">
        <v>4006</v>
      </c>
      <c r="I11647" s="160" t="s">
        <v>3997</v>
      </c>
      <c r="J11647" t="s">
        <v>4084</v>
      </c>
      <c r="K11647" s="160" t="s">
        <v>4009</v>
      </c>
      <c r="L11647" t="s">
        <v>4157</v>
      </c>
    </row>
    <row r="11648" spans="1:12">
      <c r="A11648" s="15">
        <v>2401015000</v>
      </c>
      <c r="B11648" t="s">
        <v>4006</v>
      </c>
      <c r="C11648" t="s">
        <v>4084</v>
      </c>
      <c r="D11648" t="s">
        <v>12129</v>
      </c>
      <c r="E11648" t="s">
        <v>12094</v>
      </c>
      <c r="F11648" t="s">
        <v>4068</v>
      </c>
      <c r="G11648" s="160" t="s">
        <v>4005</v>
      </c>
      <c r="H11648" t="s">
        <v>4006</v>
      </c>
      <c r="I11648" s="160" t="s">
        <v>3997</v>
      </c>
      <c r="J11648" t="s">
        <v>4084</v>
      </c>
      <c r="K11648">
        <v>11</v>
      </c>
      <c r="L11648" t="s">
        <v>4270</v>
      </c>
    </row>
    <row r="11649" spans="1:12">
      <c r="A11649" s="15">
        <v>2401015030</v>
      </c>
      <c r="B11649" t="s">
        <v>4006</v>
      </c>
      <c r="C11649" t="s">
        <v>4084</v>
      </c>
      <c r="D11649" t="s">
        <v>12129</v>
      </c>
      <c r="E11649" t="s">
        <v>4063</v>
      </c>
      <c r="F11649" t="s">
        <v>4068</v>
      </c>
      <c r="G11649" s="160" t="s">
        <v>4005</v>
      </c>
      <c r="H11649" t="s">
        <v>4006</v>
      </c>
      <c r="I11649" s="160" t="s">
        <v>3997</v>
      </c>
      <c r="J11649" t="s">
        <v>4084</v>
      </c>
      <c r="K11649">
        <v>11</v>
      </c>
      <c r="L11649" t="s">
        <v>4270</v>
      </c>
    </row>
    <row r="11650" spans="1:12">
      <c r="A11650" s="15">
        <v>2401015055</v>
      </c>
      <c r="B11650" t="s">
        <v>4006</v>
      </c>
      <c r="C11650" t="s">
        <v>4084</v>
      </c>
      <c r="D11650" t="s">
        <v>12129</v>
      </c>
      <c r="E11650" t="s">
        <v>4120</v>
      </c>
      <c r="F11650" t="s">
        <v>4068</v>
      </c>
      <c r="G11650" s="160" t="s">
        <v>4005</v>
      </c>
      <c r="H11650" t="s">
        <v>4006</v>
      </c>
      <c r="I11650" s="160" t="s">
        <v>3997</v>
      </c>
      <c r="J11650" t="s">
        <v>4084</v>
      </c>
      <c r="K11650">
        <v>11</v>
      </c>
      <c r="L11650" t="s">
        <v>4270</v>
      </c>
    </row>
    <row r="11651" spans="1:12">
      <c r="A11651" s="15">
        <v>2401015060</v>
      </c>
      <c r="B11651" t="s">
        <v>4006</v>
      </c>
      <c r="C11651" t="s">
        <v>4084</v>
      </c>
      <c r="D11651" t="s">
        <v>12129</v>
      </c>
      <c r="E11651" t="s">
        <v>12106</v>
      </c>
      <c r="F11651" t="s">
        <v>4068</v>
      </c>
      <c r="G11651" s="160" t="s">
        <v>4005</v>
      </c>
      <c r="H11651" t="s">
        <v>4006</v>
      </c>
      <c r="I11651" s="160" t="s">
        <v>3997</v>
      </c>
      <c r="J11651" t="s">
        <v>4084</v>
      </c>
      <c r="K11651">
        <v>11</v>
      </c>
      <c r="L11651" t="s">
        <v>4270</v>
      </c>
    </row>
    <row r="11652" spans="1:12">
      <c r="A11652" s="15">
        <v>2401015065</v>
      </c>
      <c r="B11652" t="s">
        <v>4006</v>
      </c>
      <c r="C11652" t="s">
        <v>4084</v>
      </c>
      <c r="D11652" t="s">
        <v>12129</v>
      </c>
      <c r="E11652" t="s">
        <v>12107</v>
      </c>
      <c r="F11652" t="s">
        <v>4068</v>
      </c>
      <c r="G11652" s="160" t="s">
        <v>4005</v>
      </c>
      <c r="H11652" t="s">
        <v>4006</v>
      </c>
      <c r="I11652" s="160" t="s">
        <v>3997</v>
      </c>
      <c r="J11652" t="s">
        <v>4084</v>
      </c>
      <c r="K11652">
        <v>11</v>
      </c>
      <c r="L11652" t="s">
        <v>4270</v>
      </c>
    </row>
    <row r="11653" spans="1:12">
      <c r="A11653" s="15">
        <v>2401015070</v>
      </c>
      <c r="B11653" t="s">
        <v>4006</v>
      </c>
      <c r="C11653" t="s">
        <v>4084</v>
      </c>
      <c r="D11653" t="s">
        <v>12129</v>
      </c>
      <c r="E11653" t="s">
        <v>12108</v>
      </c>
      <c r="F11653" t="s">
        <v>4068</v>
      </c>
      <c r="G11653" s="160" t="s">
        <v>4005</v>
      </c>
      <c r="H11653" t="s">
        <v>4006</v>
      </c>
      <c r="I11653" s="160" t="s">
        <v>3997</v>
      </c>
      <c r="J11653" t="s">
        <v>4084</v>
      </c>
      <c r="K11653">
        <v>11</v>
      </c>
      <c r="L11653" t="s">
        <v>4270</v>
      </c>
    </row>
    <row r="11654" spans="1:12">
      <c r="A11654" s="15">
        <v>2401015125</v>
      </c>
      <c r="B11654" t="s">
        <v>4006</v>
      </c>
      <c r="C11654" t="s">
        <v>4084</v>
      </c>
      <c r="D11654" t="s">
        <v>12129</v>
      </c>
      <c r="E11654" t="s">
        <v>12109</v>
      </c>
      <c r="F11654" t="s">
        <v>4068</v>
      </c>
      <c r="G11654" s="160" t="s">
        <v>4005</v>
      </c>
      <c r="H11654" t="s">
        <v>4006</v>
      </c>
      <c r="I11654" s="160" t="s">
        <v>3997</v>
      </c>
      <c r="J11654" t="s">
        <v>4084</v>
      </c>
      <c r="K11654">
        <v>11</v>
      </c>
      <c r="L11654" t="s">
        <v>4270</v>
      </c>
    </row>
    <row r="11655" spans="1:12">
      <c r="A11655" s="15">
        <v>2401015130</v>
      </c>
      <c r="B11655" t="s">
        <v>4006</v>
      </c>
      <c r="C11655" t="s">
        <v>4084</v>
      </c>
      <c r="D11655" t="s">
        <v>12129</v>
      </c>
      <c r="E11655" t="s">
        <v>12110</v>
      </c>
      <c r="F11655" t="s">
        <v>4068</v>
      </c>
      <c r="G11655" s="160" t="s">
        <v>4005</v>
      </c>
      <c r="H11655" t="s">
        <v>4006</v>
      </c>
      <c r="I11655" s="160" t="s">
        <v>3997</v>
      </c>
      <c r="J11655" t="s">
        <v>4084</v>
      </c>
      <c r="K11655">
        <v>11</v>
      </c>
      <c r="L11655" t="s">
        <v>4270</v>
      </c>
    </row>
    <row r="11656" spans="1:12">
      <c r="A11656" s="15">
        <v>2401015135</v>
      </c>
      <c r="B11656" t="s">
        <v>4006</v>
      </c>
      <c r="C11656" t="s">
        <v>4084</v>
      </c>
      <c r="D11656" t="s">
        <v>12129</v>
      </c>
      <c r="E11656" t="s">
        <v>12111</v>
      </c>
      <c r="F11656" t="s">
        <v>4068</v>
      </c>
      <c r="G11656" s="160" t="s">
        <v>4005</v>
      </c>
      <c r="H11656" t="s">
        <v>4006</v>
      </c>
      <c r="I11656" s="160" t="s">
        <v>3997</v>
      </c>
      <c r="J11656" t="s">
        <v>4084</v>
      </c>
      <c r="K11656">
        <v>11</v>
      </c>
      <c r="L11656" t="s">
        <v>4270</v>
      </c>
    </row>
    <row r="11657" spans="1:12">
      <c r="A11657" s="15">
        <v>2401015170</v>
      </c>
      <c r="B11657" t="s">
        <v>4006</v>
      </c>
      <c r="C11657" t="s">
        <v>4084</v>
      </c>
      <c r="D11657" t="s">
        <v>12129</v>
      </c>
      <c r="E11657" t="s">
        <v>4126</v>
      </c>
      <c r="F11657" t="s">
        <v>4068</v>
      </c>
      <c r="G11657" s="160" t="s">
        <v>4005</v>
      </c>
      <c r="H11657" t="s">
        <v>4006</v>
      </c>
      <c r="I11657" s="160" t="s">
        <v>3997</v>
      </c>
      <c r="J11657" t="s">
        <v>4084</v>
      </c>
      <c r="K11657">
        <v>11</v>
      </c>
      <c r="L11657" t="s">
        <v>4270</v>
      </c>
    </row>
    <row r="11658" spans="1:12">
      <c r="A11658" s="15">
        <v>2401015200</v>
      </c>
      <c r="B11658" t="s">
        <v>4006</v>
      </c>
      <c r="C11658" t="s">
        <v>4084</v>
      </c>
      <c r="D11658" t="s">
        <v>12129</v>
      </c>
      <c r="E11658" t="s">
        <v>12112</v>
      </c>
      <c r="F11658" t="s">
        <v>4068</v>
      </c>
      <c r="G11658" s="160" t="s">
        <v>4005</v>
      </c>
      <c r="H11658" t="s">
        <v>4006</v>
      </c>
      <c r="I11658" s="160" t="s">
        <v>3997</v>
      </c>
      <c r="J11658" t="s">
        <v>4084</v>
      </c>
      <c r="K11658">
        <v>11</v>
      </c>
      <c r="L11658" t="s">
        <v>4270</v>
      </c>
    </row>
    <row r="11659" spans="1:12">
      <c r="A11659" s="15">
        <v>2401015210</v>
      </c>
      <c r="B11659" t="s">
        <v>4006</v>
      </c>
      <c r="C11659" t="s">
        <v>4084</v>
      </c>
      <c r="D11659" t="s">
        <v>12129</v>
      </c>
      <c r="E11659" t="s">
        <v>12113</v>
      </c>
      <c r="F11659" t="s">
        <v>4068</v>
      </c>
      <c r="G11659" s="160" t="s">
        <v>4005</v>
      </c>
      <c r="H11659" t="s">
        <v>4006</v>
      </c>
      <c r="I11659" s="160" t="s">
        <v>3997</v>
      </c>
      <c r="J11659" t="s">
        <v>4084</v>
      </c>
      <c r="K11659">
        <v>11</v>
      </c>
      <c r="L11659" t="s">
        <v>4270</v>
      </c>
    </row>
    <row r="11660" spans="1:12">
      <c r="A11660" s="15">
        <v>2401015215</v>
      </c>
      <c r="B11660" t="s">
        <v>4006</v>
      </c>
      <c r="C11660" t="s">
        <v>4084</v>
      </c>
      <c r="D11660" t="s">
        <v>12129</v>
      </c>
      <c r="E11660" t="s">
        <v>12114</v>
      </c>
      <c r="F11660" t="s">
        <v>4068</v>
      </c>
      <c r="G11660" s="160" t="s">
        <v>4005</v>
      </c>
      <c r="H11660" t="s">
        <v>4006</v>
      </c>
      <c r="I11660" s="160" t="s">
        <v>3997</v>
      </c>
      <c r="J11660" t="s">
        <v>4084</v>
      </c>
      <c r="K11660">
        <v>11</v>
      </c>
      <c r="L11660" t="s">
        <v>4270</v>
      </c>
    </row>
    <row r="11661" spans="1:12">
      <c r="A11661" s="15">
        <v>2401015235</v>
      </c>
      <c r="B11661" t="s">
        <v>4006</v>
      </c>
      <c r="C11661" t="s">
        <v>4084</v>
      </c>
      <c r="D11661" t="s">
        <v>12129</v>
      </c>
      <c r="E11661" t="s">
        <v>12115</v>
      </c>
      <c r="F11661" t="s">
        <v>4068</v>
      </c>
      <c r="G11661" s="160" t="s">
        <v>4005</v>
      </c>
      <c r="H11661" t="s">
        <v>4006</v>
      </c>
      <c r="I11661" s="160" t="s">
        <v>3997</v>
      </c>
      <c r="J11661" t="s">
        <v>4084</v>
      </c>
      <c r="K11661">
        <v>11</v>
      </c>
      <c r="L11661" t="s">
        <v>4270</v>
      </c>
    </row>
    <row r="11662" spans="1:12">
      <c r="A11662" s="15">
        <v>2401015250</v>
      </c>
      <c r="B11662" t="s">
        <v>4006</v>
      </c>
      <c r="C11662" t="s">
        <v>4084</v>
      </c>
      <c r="D11662" t="s">
        <v>12129</v>
      </c>
      <c r="E11662" t="s">
        <v>6805</v>
      </c>
      <c r="F11662" t="s">
        <v>4068</v>
      </c>
      <c r="G11662" s="160" t="s">
        <v>4005</v>
      </c>
      <c r="H11662" t="s">
        <v>4006</v>
      </c>
      <c r="I11662" s="160" t="s">
        <v>3997</v>
      </c>
      <c r="J11662" t="s">
        <v>4084</v>
      </c>
      <c r="K11662">
        <v>11</v>
      </c>
      <c r="L11662" t="s">
        <v>4270</v>
      </c>
    </row>
    <row r="11663" spans="1:12">
      <c r="A11663" s="15">
        <v>2401015275</v>
      </c>
      <c r="B11663" t="s">
        <v>4006</v>
      </c>
      <c r="C11663" t="s">
        <v>4084</v>
      </c>
      <c r="D11663" t="s">
        <v>12129</v>
      </c>
      <c r="E11663" t="s">
        <v>4061</v>
      </c>
      <c r="F11663" t="s">
        <v>4068</v>
      </c>
      <c r="G11663" s="160" t="s">
        <v>4005</v>
      </c>
      <c r="H11663" t="s">
        <v>4006</v>
      </c>
      <c r="I11663" s="160" t="s">
        <v>3997</v>
      </c>
      <c r="J11663" t="s">
        <v>4084</v>
      </c>
      <c r="K11663">
        <v>11</v>
      </c>
      <c r="L11663" t="s">
        <v>4270</v>
      </c>
    </row>
    <row r="11664" spans="1:12">
      <c r="A11664" s="15">
        <v>2401015285</v>
      </c>
      <c r="B11664" t="s">
        <v>4006</v>
      </c>
      <c r="C11664" t="s">
        <v>4084</v>
      </c>
      <c r="D11664" t="s">
        <v>12129</v>
      </c>
      <c r="E11664" t="s">
        <v>4134</v>
      </c>
      <c r="F11664" t="s">
        <v>4068</v>
      </c>
      <c r="G11664" s="160" t="s">
        <v>4005</v>
      </c>
      <c r="H11664" t="s">
        <v>4006</v>
      </c>
      <c r="I11664" s="160" t="s">
        <v>3997</v>
      </c>
      <c r="J11664" t="s">
        <v>4084</v>
      </c>
      <c r="K11664">
        <v>11</v>
      </c>
      <c r="L11664" t="s">
        <v>4270</v>
      </c>
    </row>
    <row r="11665" spans="1:12">
      <c r="A11665" s="15">
        <v>2401015370</v>
      </c>
      <c r="B11665" t="s">
        <v>4006</v>
      </c>
      <c r="C11665" t="s">
        <v>4084</v>
      </c>
      <c r="D11665" t="s">
        <v>12129</v>
      </c>
      <c r="E11665" t="s">
        <v>12116</v>
      </c>
      <c r="F11665" t="s">
        <v>4068</v>
      </c>
      <c r="G11665" s="160" t="s">
        <v>4005</v>
      </c>
      <c r="H11665" t="s">
        <v>4006</v>
      </c>
      <c r="I11665" s="160" t="s">
        <v>3997</v>
      </c>
      <c r="J11665" t="s">
        <v>4084</v>
      </c>
      <c r="K11665">
        <v>11</v>
      </c>
      <c r="L11665" t="s">
        <v>4270</v>
      </c>
    </row>
    <row r="11666" spans="1:12">
      <c r="A11666" s="15">
        <v>2401015999</v>
      </c>
      <c r="B11666" t="s">
        <v>4006</v>
      </c>
      <c r="C11666" t="s">
        <v>4084</v>
      </c>
      <c r="D11666" t="s">
        <v>12129</v>
      </c>
      <c r="E11666" t="s">
        <v>12117</v>
      </c>
      <c r="F11666" t="s">
        <v>4068</v>
      </c>
      <c r="G11666" s="160" t="s">
        <v>4005</v>
      </c>
      <c r="H11666" t="s">
        <v>4006</v>
      </c>
      <c r="I11666" s="160" t="s">
        <v>3997</v>
      </c>
      <c r="J11666" t="s">
        <v>4084</v>
      </c>
      <c r="K11666">
        <v>11</v>
      </c>
      <c r="L11666" t="s">
        <v>4270</v>
      </c>
    </row>
    <row r="11667" spans="1:12">
      <c r="A11667" s="15">
        <v>2401020000</v>
      </c>
      <c r="B11667" t="s">
        <v>4006</v>
      </c>
      <c r="C11667" t="s">
        <v>4084</v>
      </c>
      <c r="D11667" t="s">
        <v>12130</v>
      </c>
      <c r="E11667" t="s">
        <v>12094</v>
      </c>
      <c r="F11667" t="s">
        <v>4068</v>
      </c>
      <c r="G11667" s="160" t="s">
        <v>4005</v>
      </c>
      <c r="H11667" t="s">
        <v>4006</v>
      </c>
      <c r="I11667" s="160" t="s">
        <v>3997</v>
      </c>
      <c r="J11667" t="s">
        <v>4084</v>
      </c>
      <c r="K11667" s="160" t="s">
        <v>4074</v>
      </c>
      <c r="L11667" t="s">
        <v>4244</v>
      </c>
    </row>
    <row r="11668" spans="1:12">
      <c r="A11668" s="15">
        <v>2401020030</v>
      </c>
      <c r="B11668" t="s">
        <v>4006</v>
      </c>
      <c r="C11668" t="s">
        <v>4084</v>
      </c>
      <c r="D11668" t="s">
        <v>12130</v>
      </c>
      <c r="E11668" t="s">
        <v>4063</v>
      </c>
      <c r="F11668" t="s">
        <v>4068</v>
      </c>
      <c r="G11668" s="160" t="s">
        <v>4005</v>
      </c>
      <c r="H11668" t="s">
        <v>4006</v>
      </c>
      <c r="I11668" s="160" t="s">
        <v>3997</v>
      </c>
      <c r="J11668" t="s">
        <v>4084</v>
      </c>
      <c r="K11668" s="160" t="s">
        <v>4074</v>
      </c>
      <c r="L11668" t="s">
        <v>4244</v>
      </c>
    </row>
    <row r="11669" spans="1:12">
      <c r="A11669" s="15">
        <v>2401020055</v>
      </c>
      <c r="B11669" t="s">
        <v>4006</v>
      </c>
      <c r="C11669" t="s">
        <v>4084</v>
      </c>
      <c r="D11669" t="s">
        <v>12130</v>
      </c>
      <c r="E11669" t="s">
        <v>4120</v>
      </c>
      <c r="F11669" t="s">
        <v>4068</v>
      </c>
      <c r="G11669" s="160" t="s">
        <v>4005</v>
      </c>
      <c r="H11669" t="s">
        <v>4006</v>
      </c>
      <c r="I11669" s="160" t="s">
        <v>3997</v>
      </c>
      <c r="J11669" t="s">
        <v>4084</v>
      </c>
      <c r="K11669" s="160" t="s">
        <v>4074</v>
      </c>
      <c r="L11669" t="s">
        <v>4244</v>
      </c>
    </row>
    <row r="11670" spans="1:12">
      <c r="A11670" s="15">
        <v>2401020060</v>
      </c>
      <c r="B11670" t="s">
        <v>4006</v>
      </c>
      <c r="C11670" t="s">
        <v>4084</v>
      </c>
      <c r="D11670" t="s">
        <v>12130</v>
      </c>
      <c r="E11670" t="s">
        <v>12106</v>
      </c>
      <c r="F11670" t="s">
        <v>4068</v>
      </c>
      <c r="G11670" s="160" t="s">
        <v>4005</v>
      </c>
      <c r="H11670" t="s">
        <v>4006</v>
      </c>
      <c r="I11670" s="160" t="s">
        <v>3997</v>
      </c>
      <c r="J11670" t="s">
        <v>4084</v>
      </c>
      <c r="K11670" s="160" t="s">
        <v>4074</v>
      </c>
      <c r="L11670" t="s">
        <v>4244</v>
      </c>
    </row>
    <row r="11671" spans="1:12">
      <c r="A11671" s="15">
        <v>2401020065</v>
      </c>
      <c r="B11671" t="s">
        <v>4006</v>
      </c>
      <c r="C11671" t="s">
        <v>4084</v>
      </c>
      <c r="D11671" t="s">
        <v>12130</v>
      </c>
      <c r="E11671" t="s">
        <v>12107</v>
      </c>
      <c r="F11671" t="s">
        <v>4068</v>
      </c>
      <c r="G11671" s="160" t="s">
        <v>4005</v>
      </c>
      <c r="H11671" t="s">
        <v>4006</v>
      </c>
      <c r="I11671" s="160" t="s">
        <v>3997</v>
      </c>
      <c r="J11671" t="s">
        <v>4084</v>
      </c>
      <c r="K11671" s="160" t="s">
        <v>4074</v>
      </c>
      <c r="L11671" t="s">
        <v>4244</v>
      </c>
    </row>
    <row r="11672" spans="1:12">
      <c r="A11672" s="15">
        <v>2401020070</v>
      </c>
      <c r="B11672" t="s">
        <v>4006</v>
      </c>
      <c r="C11672" t="s">
        <v>4084</v>
      </c>
      <c r="D11672" t="s">
        <v>12130</v>
      </c>
      <c r="E11672" t="s">
        <v>12108</v>
      </c>
      <c r="F11672" t="s">
        <v>4068</v>
      </c>
      <c r="G11672" s="160" t="s">
        <v>4005</v>
      </c>
      <c r="H11672" t="s">
        <v>4006</v>
      </c>
      <c r="I11672" s="160" t="s">
        <v>3997</v>
      </c>
      <c r="J11672" t="s">
        <v>4084</v>
      </c>
      <c r="K11672" s="160" t="s">
        <v>4074</v>
      </c>
      <c r="L11672" t="s">
        <v>4244</v>
      </c>
    </row>
    <row r="11673" spans="1:12">
      <c r="A11673" s="15">
        <v>2401020125</v>
      </c>
      <c r="B11673" t="s">
        <v>4006</v>
      </c>
      <c r="C11673" t="s">
        <v>4084</v>
      </c>
      <c r="D11673" t="s">
        <v>12130</v>
      </c>
      <c r="E11673" t="s">
        <v>12109</v>
      </c>
      <c r="F11673" t="s">
        <v>4068</v>
      </c>
      <c r="G11673" s="160" t="s">
        <v>4005</v>
      </c>
      <c r="H11673" t="s">
        <v>4006</v>
      </c>
      <c r="I11673" s="160" t="s">
        <v>3997</v>
      </c>
      <c r="J11673" t="s">
        <v>4084</v>
      </c>
      <c r="K11673" s="160" t="s">
        <v>4074</v>
      </c>
      <c r="L11673" t="s">
        <v>4244</v>
      </c>
    </row>
    <row r="11674" spans="1:12">
      <c r="A11674" s="15">
        <v>2401020130</v>
      </c>
      <c r="B11674" t="s">
        <v>4006</v>
      </c>
      <c r="C11674" t="s">
        <v>4084</v>
      </c>
      <c r="D11674" t="s">
        <v>12130</v>
      </c>
      <c r="E11674" t="s">
        <v>12110</v>
      </c>
      <c r="F11674" t="s">
        <v>4068</v>
      </c>
      <c r="G11674" s="160" t="s">
        <v>4005</v>
      </c>
      <c r="H11674" t="s">
        <v>4006</v>
      </c>
      <c r="I11674" s="160" t="s">
        <v>3997</v>
      </c>
      <c r="J11674" t="s">
        <v>4084</v>
      </c>
      <c r="K11674" s="160" t="s">
        <v>4074</v>
      </c>
      <c r="L11674" t="s">
        <v>4244</v>
      </c>
    </row>
    <row r="11675" spans="1:12">
      <c r="A11675" s="15">
        <v>2401020135</v>
      </c>
      <c r="B11675" t="s">
        <v>4006</v>
      </c>
      <c r="C11675" t="s">
        <v>4084</v>
      </c>
      <c r="D11675" t="s">
        <v>12130</v>
      </c>
      <c r="E11675" t="s">
        <v>12111</v>
      </c>
      <c r="F11675" t="s">
        <v>4068</v>
      </c>
      <c r="G11675" s="160" t="s">
        <v>4005</v>
      </c>
      <c r="H11675" t="s">
        <v>4006</v>
      </c>
      <c r="I11675" s="160" t="s">
        <v>3997</v>
      </c>
      <c r="J11675" t="s">
        <v>4084</v>
      </c>
      <c r="K11675" s="160" t="s">
        <v>4074</v>
      </c>
      <c r="L11675" t="s">
        <v>4244</v>
      </c>
    </row>
    <row r="11676" spans="1:12">
      <c r="A11676" s="15">
        <v>2401020170</v>
      </c>
      <c r="B11676" t="s">
        <v>4006</v>
      </c>
      <c r="C11676" t="s">
        <v>4084</v>
      </c>
      <c r="D11676" t="s">
        <v>12130</v>
      </c>
      <c r="E11676" t="s">
        <v>4126</v>
      </c>
      <c r="F11676" t="s">
        <v>4068</v>
      </c>
      <c r="G11676" s="160" t="s">
        <v>4005</v>
      </c>
      <c r="H11676" t="s">
        <v>4006</v>
      </c>
      <c r="I11676" s="160" t="s">
        <v>3997</v>
      </c>
      <c r="J11676" t="s">
        <v>4084</v>
      </c>
      <c r="K11676" s="160" t="s">
        <v>4074</v>
      </c>
      <c r="L11676" t="s">
        <v>4244</v>
      </c>
    </row>
    <row r="11677" spans="1:12">
      <c r="A11677" s="15">
        <v>2401020200</v>
      </c>
      <c r="B11677" t="s">
        <v>4006</v>
      </c>
      <c r="C11677" t="s">
        <v>4084</v>
      </c>
      <c r="D11677" t="s">
        <v>12130</v>
      </c>
      <c r="E11677" t="s">
        <v>12112</v>
      </c>
      <c r="F11677" t="s">
        <v>4068</v>
      </c>
      <c r="G11677" s="160" t="s">
        <v>4005</v>
      </c>
      <c r="H11677" t="s">
        <v>4006</v>
      </c>
      <c r="I11677" s="160" t="s">
        <v>3997</v>
      </c>
      <c r="J11677" t="s">
        <v>4084</v>
      </c>
      <c r="K11677" s="160" t="s">
        <v>4074</v>
      </c>
      <c r="L11677" t="s">
        <v>4244</v>
      </c>
    </row>
    <row r="11678" spans="1:12">
      <c r="A11678" s="15">
        <v>2401020210</v>
      </c>
      <c r="B11678" t="s">
        <v>4006</v>
      </c>
      <c r="C11678" t="s">
        <v>4084</v>
      </c>
      <c r="D11678" t="s">
        <v>12130</v>
      </c>
      <c r="E11678" t="s">
        <v>12113</v>
      </c>
      <c r="F11678" t="s">
        <v>4068</v>
      </c>
      <c r="G11678" s="160" t="s">
        <v>4005</v>
      </c>
      <c r="H11678" t="s">
        <v>4006</v>
      </c>
      <c r="I11678" s="160" t="s">
        <v>3997</v>
      </c>
      <c r="J11678" t="s">
        <v>4084</v>
      </c>
      <c r="K11678" s="160" t="s">
        <v>4074</v>
      </c>
      <c r="L11678" t="s">
        <v>4244</v>
      </c>
    </row>
    <row r="11679" spans="1:12">
      <c r="A11679" s="15">
        <v>2401020215</v>
      </c>
      <c r="B11679" t="s">
        <v>4006</v>
      </c>
      <c r="C11679" t="s">
        <v>4084</v>
      </c>
      <c r="D11679" t="s">
        <v>12130</v>
      </c>
      <c r="E11679" t="s">
        <v>12114</v>
      </c>
      <c r="F11679" t="s">
        <v>4068</v>
      </c>
      <c r="G11679" s="160" t="s">
        <v>4005</v>
      </c>
      <c r="H11679" t="s">
        <v>4006</v>
      </c>
      <c r="I11679" s="160" t="s">
        <v>3997</v>
      </c>
      <c r="J11679" t="s">
        <v>4084</v>
      </c>
      <c r="K11679" s="160" t="s">
        <v>4074</v>
      </c>
      <c r="L11679" t="s">
        <v>4244</v>
      </c>
    </row>
    <row r="11680" spans="1:12">
      <c r="A11680" s="15">
        <v>2401020235</v>
      </c>
      <c r="B11680" t="s">
        <v>4006</v>
      </c>
      <c r="C11680" t="s">
        <v>4084</v>
      </c>
      <c r="D11680" t="s">
        <v>12130</v>
      </c>
      <c r="E11680" t="s">
        <v>12115</v>
      </c>
      <c r="F11680" t="s">
        <v>4068</v>
      </c>
      <c r="G11680" s="160" t="s">
        <v>4005</v>
      </c>
      <c r="H11680" t="s">
        <v>4006</v>
      </c>
      <c r="I11680" s="160" t="s">
        <v>3997</v>
      </c>
      <c r="J11680" t="s">
        <v>4084</v>
      </c>
      <c r="K11680" s="160" t="s">
        <v>4074</v>
      </c>
      <c r="L11680" t="s">
        <v>4244</v>
      </c>
    </row>
    <row r="11681" spans="1:12">
      <c r="A11681" s="15">
        <v>2401020250</v>
      </c>
      <c r="B11681" t="s">
        <v>4006</v>
      </c>
      <c r="C11681" t="s">
        <v>4084</v>
      </c>
      <c r="D11681" t="s">
        <v>12130</v>
      </c>
      <c r="E11681" t="s">
        <v>6805</v>
      </c>
      <c r="F11681" t="s">
        <v>4068</v>
      </c>
      <c r="G11681" s="160" t="s">
        <v>4005</v>
      </c>
      <c r="H11681" t="s">
        <v>4006</v>
      </c>
      <c r="I11681" s="160" t="s">
        <v>3997</v>
      </c>
      <c r="J11681" t="s">
        <v>4084</v>
      </c>
      <c r="K11681" s="160" t="s">
        <v>4074</v>
      </c>
      <c r="L11681" t="s">
        <v>4244</v>
      </c>
    </row>
    <row r="11682" spans="1:12">
      <c r="A11682" s="15">
        <v>2401020275</v>
      </c>
      <c r="B11682" t="s">
        <v>4006</v>
      </c>
      <c r="C11682" t="s">
        <v>4084</v>
      </c>
      <c r="D11682" t="s">
        <v>12130</v>
      </c>
      <c r="E11682" t="s">
        <v>4061</v>
      </c>
      <c r="F11682" t="s">
        <v>4068</v>
      </c>
      <c r="G11682" s="160" t="s">
        <v>4005</v>
      </c>
      <c r="H11682" t="s">
        <v>4006</v>
      </c>
      <c r="I11682" s="160" t="s">
        <v>3997</v>
      </c>
      <c r="J11682" t="s">
        <v>4084</v>
      </c>
      <c r="K11682" s="160" t="s">
        <v>4074</v>
      </c>
      <c r="L11682" t="s">
        <v>4244</v>
      </c>
    </row>
    <row r="11683" spans="1:12">
      <c r="A11683" s="15">
        <v>2401020285</v>
      </c>
      <c r="B11683" t="s">
        <v>4006</v>
      </c>
      <c r="C11683" t="s">
        <v>4084</v>
      </c>
      <c r="D11683" t="s">
        <v>12130</v>
      </c>
      <c r="E11683" t="s">
        <v>4134</v>
      </c>
      <c r="F11683" t="s">
        <v>4068</v>
      </c>
      <c r="G11683" s="160" t="s">
        <v>4005</v>
      </c>
      <c r="H11683" t="s">
        <v>4006</v>
      </c>
      <c r="I11683" s="160" t="s">
        <v>3997</v>
      </c>
      <c r="J11683" t="s">
        <v>4084</v>
      </c>
      <c r="K11683" s="160" t="s">
        <v>4074</v>
      </c>
      <c r="L11683" t="s">
        <v>4244</v>
      </c>
    </row>
    <row r="11684" spans="1:12">
      <c r="A11684" s="15">
        <v>2401020370</v>
      </c>
      <c r="B11684" t="s">
        <v>4006</v>
      </c>
      <c r="C11684" t="s">
        <v>4084</v>
      </c>
      <c r="D11684" t="s">
        <v>12130</v>
      </c>
      <c r="E11684" t="s">
        <v>12116</v>
      </c>
      <c r="F11684" t="s">
        <v>4068</v>
      </c>
      <c r="G11684" s="160" t="s">
        <v>4005</v>
      </c>
      <c r="H11684" t="s">
        <v>4006</v>
      </c>
      <c r="I11684" s="160" t="s">
        <v>3997</v>
      </c>
      <c r="J11684" t="s">
        <v>4084</v>
      </c>
      <c r="K11684" s="160" t="s">
        <v>4074</v>
      </c>
      <c r="L11684" t="s">
        <v>4244</v>
      </c>
    </row>
    <row r="11685" spans="1:12">
      <c r="A11685" s="15">
        <v>2401020999</v>
      </c>
      <c r="B11685" t="s">
        <v>4006</v>
      </c>
      <c r="C11685" t="s">
        <v>4084</v>
      </c>
      <c r="D11685" t="s">
        <v>12130</v>
      </c>
      <c r="E11685" t="s">
        <v>12117</v>
      </c>
      <c r="F11685" t="s">
        <v>4068</v>
      </c>
      <c r="G11685" s="160" t="s">
        <v>4005</v>
      </c>
      <c r="H11685" t="s">
        <v>4006</v>
      </c>
      <c r="I11685" s="160" t="s">
        <v>3997</v>
      </c>
      <c r="J11685" t="s">
        <v>4084</v>
      </c>
      <c r="K11685" s="160" t="s">
        <v>4074</v>
      </c>
      <c r="L11685" t="s">
        <v>4244</v>
      </c>
    </row>
    <row r="11686" spans="1:12">
      <c r="A11686" s="15">
        <v>2401025000</v>
      </c>
      <c r="B11686" t="s">
        <v>4006</v>
      </c>
      <c r="C11686" t="s">
        <v>4084</v>
      </c>
      <c r="D11686" t="s">
        <v>12131</v>
      </c>
      <c r="E11686" t="s">
        <v>12094</v>
      </c>
      <c r="F11686" t="s">
        <v>4068</v>
      </c>
      <c r="G11686" s="160" t="s">
        <v>4005</v>
      </c>
      <c r="H11686" t="s">
        <v>4006</v>
      </c>
      <c r="I11686" s="160" t="s">
        <v>3997</v>
      </c>
      <c r="J11686" t="s">
        <v>4084</v>
      </c>
      <c r="K11686">
        <v>10</v>
      </c>
      <c r="L11686" t="s">
        <v>4246</v>
      </c>
    </row>
    <row r="11687" spans="1:12">
      <c r="A11687" s="15">
        <v>2401025030</v>
      </c>
      <c r="B11687" t="s">
        <v>4006</v>
      </c>
      <c r="C11687" t="s">
        <v>4084</v>
      </c>
      <c r="D11687" t="s">
        <v>12131</v>
      </c>
      <c r="E11687" t="s">
        <v>4063</v>
      </c>
      <c r="F11687" t="s">
        <v>4068</v>
      </c>
      <c r="G11687" s="160" t="s">
        <v>4005</v>
      </c>
      <c r="H11687" t="s">
        <v>4006</v>
      </c>
      <c r="I11687" s="160" t="s">
        <v>3997</v>
      </c>
      <c r="J11687" t="s">
        <v>4084</v>
      </c>
      <c r="K11687">
        <v>10</v>
      </c>
      <c r="L11687" t="s">
        <v>4246</v>
      </c>
    </row>
    <row r="11688" spans="1:12">
      <c r="A11688" s="15">
        <v>2401025055</v>
      </c>
      <c r="B11688" t="s">
        <v>4006</v>
      </c>
      <c r="C11688" t="s">
        <v>4084</v>
      </c>
      <c r="D11688" t="s">
        <v>12131</v>
      </c>
      <c r="E11688" t="s">
        <v>4120</v>
      </c>
      <c r="F11688" t="s">
        <v>4068</v>
      </c>
      <c r="G11688" s="160" t="s">
        <v>4005</v>
      </c>
      <c r="H11688" t="s">
        <v>4006</v>
      </c>
      <c r="I11688" s="160" t="s">
        <v>3997</v>
      </c>
      <c r="J11688" t="s">
        <v>4084</v>
      </c>
      <c r="K11688">
        <v>10</v>
      </c>
      <c r="L11688" t="s">
        <v>4246</v>
      </c>
    </row>
    <row r="11689" spans="1:12">
      <c r="A11689" s="15">
        <v>2401025060</v>
      </c>
      <c r="B11689" t="s">
        <v>4006</v>
      </c>
      <c r="C11689" t="s">
        <v>4084</v>
      </c>
      <c r="D11689" t="s">
        <v>12131</v>
      </c>
      <c r="E11689" t="s">
        <v>12106</v>
      </c>
      <c r="F11689" t="s">
        <v>4068</v>
      </c>
      <c r="G11689" s="160" t="s">
        <v>4005</v>
      </c>
      <c r="H11689" t="s">
        <v>4006</v>
      </c>
      <c r="I11689" s="160" t="s">
        <v>3997</v>
      </c>
      <c r="J11689" t="s">
        <v>4084</v>
      </c>
      <c r="K11689">
        <v>10</v>
      </c>
      <c r="L11689" t="s">
        <v>4246</v>
      </c>
    </row>
    <row r="11690" spans="1:12">
      <c r="A11690" s="15">
        <v>2401025065</v>
      </c>
      <c r="B11690" t="s">
        <v>4006</v>
      </c>
      <c r="C11690" t="s">
        <v>4084</v>
      </c>
      <c r="D11690" t="s">
        <v>12131</v>
      </c>
      <c r="E11690" t="s">
        <v>12107</v>
      </c>
      <c r="F11690" t="s">
        <v>4068</v>
      </c>
      <c r="G11690" s="160" t="s">
        <v>4005</v>
      </c>
      <c r="H11690" t="s">
        <v>4006</v>
      </c>
      <c r="I11690" s="160" t="s">
        <v>3997</v>
      </c>
      <c r="J11690" t="s">
        <v>4084</v>
      </c>
      <c r="K11690">
        <v>10</v>
      </c>
      <c r="L11690" t="s">
        <v>4246</v>
      </c>
    </row>
    <row r="11691" spans="1:12">
      <c r="A11691" s="15">
        <v>2401025070</v>
      </c>
      <c r="B11691" t="s">
        <v>4006</v>
      </c>
      <c r="C11691" t="s">
        <v>4084</v>
      </c>
      <c r="D11691" t="s">
        <v>12131</v>
      </c>
      <c r="E11691" t="s">
        <v>12108</v>
      </c>
      <c r="F11691" t="s">
        <v>4068</v>
      </c>
      <c r="G11691" s="160" t="s">
        <v>4005</v>
      </c>
      <c r="H11691" t="s">
        <v>4006</v>
      </c>
      <c r="I11691" s="160" t="s">
        <v>3997</v>
      </c>
      <c r="J11691" t="s">
        <v>4084</v>
      </c>
      <c r="K11691">
        <v>10</v>
      </c>
      <c r="L11691" t="s">
        <v>4246</v>
      </c>
    </row>
    <row r="11692" spans="1:12">
      <c r="A11692" s="15">
        <v>2401025125</v>
      </c>
      <c r="B11692" t="s">
        <v>4006</v>
      </c>
      <c r="C11692" t="s">
        <v>4084</v>
      </c>
      <c r="D11692" t="s">
        <v>12131</v>
      </c>
      <c r="E11692" t="s">
        <v>12109</v>
      </c>
      <c r="F11692" t="s">
        <v>4068</v>
      </c>
      <c r="G11692" s="160" t="s">
        <v>4005</v>
      </c>
      <c r="H11692" t="s">
        <v>4006</v>
      </c>
      <c r="I11692" s="160" t="s">
        <v>3997</v>
      </c>
      <c r="J11692" t="s">
        <v>4084</v>
      </c>
      <c r="K11692">
        <v>10</v>
      </c>
      <c r="L11692" t="s">
        <v>4246</v>
      </c>
    </row>
    <row r="11693" spans="1:12">
      <c r="A11693" s="15">
        <v>2401025130</v>
      </c>
      <c r="B11693" t="s">
        <v>4006</v>
      </c>
      <c r="C11693" t="s">
        <v>4084</v>
      </c>
      <c r="D11693" t="s">
        <v>12131</v>
      </c>
      <c r="E11693" t="s">
        <v>12110</v>
      </c>
      <c r="F11693" t="s">
        <v>4068</v>
      </c>
      <c r="G11693" s="160" t="s">
        <v>4005</v>
      </c>
      <c r="H11693" t="s">
        <v>4006</v>
      </c>
      <c r="I11693" s="160" t="s">
        <v>3997</v>
      </c>
      <c r="J11693" t="s">
        <v>4084</v>
      </c>
      <c r="K11693">
        <v>10</v>
      </c>
      <c r="L11693" t="s">
        <v>4246</v>
      </c>
    </row>
    <row r="11694" spans="1:12">
      <c r="A11694" s="15">
        <v>2401025135</v>
      </c>
      <c r="B11694" t="s">
        <v>4006</v>
      </c>
      <c r="C11694" t="s">
        <v>4084</v>
      </c>
      <c r="D11694" t="s">
        <v>12131</v>
      </c>
      <c r="E11694" t="s">
        <v>12111</v>
      </c>
      <c r="F11694" t="s">
        <v>4068</v>
      </c>
      <c r="G11694" s="160" t="s">
        <v>4005</v>
      </c>
      <c r="H11694" t="s">
        <v>4006</v>
      </c>
      <c r="I11694" s="160" t="s">
        <v>3997</v>
      </c>
      <c r="J11694" t="s">
        <v>4084</v>
      </c>
      <c r="K11694">
        <v>10</v>
      </c>
      <c r="L11694" t="s">
        <v>4246</v>
      </c>
    </row>
    <row r="11695" spans="1:12">
      <c r="A11695" s="15">
        <v>2401025170</v>
      </c>
      <c r="B11695" t="s">
        <v>4006</v>
      </c>
      <c r="C11695" t="s">
        <v>4084</v>
      </c>
      <c r="D11695" t="s">
        <v>12131</v>
      </c>
      <c r="E11695" t="s">
        <v>4126</v>
      </c>
      <c r="F11695" t="s">
        <v>4068</v>
      </c>
      <c r="G11695" s="160" t="s">
        <v>4005</v>
      </c>
      <c r="H11695" t="s">
        <v>4006</v>
      </c>
      <c r="I11695" s="160" t="s">
        <v>3997</v>
      </c>
      <c r="J11695" t="s">
        <v>4084</v>
      </c>
      <c r="K11695">
        <v>10</v>
      </c>
      <c r="L11695" t="s">
        <v>4246</v>
      </c>
    </row>
    <row r="11696" spans="1:12">
      <c r="A11696" s="15">
        <v>2401025200</v>
      </c>
      <c r="B11696" t="s">
        <v>4006</v>
      </c>
      <c r="C11696" t="s">
        <v>4084</v>
      </c>
      <c r="D11696" t="s">
        <v>12131</v>
      </c>
      <c r="E11696" t="s">
        <v>12112</v>
      </c>
      <c r="F11696" t="s">
        <v>4068</v>
      </c>
      <c r="G11696" s="160" t="s">
        <v>4005</v>
      </c>
      <c r="H11696" t="s">
        <v>4006</v>
      </c>
      <c r="I11696" s="160" t="s">
        <v>3997</v>
      </c>
      <c r="J11696" t="s">
        <v>4084</v>
      </c>
      <c r="K11696">
        <v>10</v>
      </c>
      <c r="L11696" t="s">
        <v>4246</v>
      </c>
    </row>
    <row r="11697" spans="1:12">
      <c r="A11697" s="15">
        <v>2401025210</v>
      </c>
      <c r="B11697" t="s">
        <v>4006</v>
      </c>
      <c r="C11697" t="s">
        <v>4084</v>
      </c>
      <c r="D11697" t="s">
        <v>12131</v>
      </c>
      <c r="E11697" t="s">
        <v>12113</v>
      </c>
      <c r="F11697" t="s">
        <v>4068</v>
      </c>
      <c r="G11697" s="160" t="s">
        <v>4005</v>
      </c>
      <c r="H11697" t="s">
        <v>4006</v>
      </c>
      <c r="I11697" s="160" t="s">
        <v>3997</v>
      </c>
      <c r="J11697" t="s">
        <v>4084</v>
      </c>
      <c r="K11697">
        <v>10</v>
      </c>
      <c r="L11697" t="s">
        <v>4246</v>
      </c>
    </row>
    <row r="11698" spans="1:12">
      <c r="A11698" s="15">
        <v>2401025215</v>
      </c>
      <c r="B11698" t="s">
        <v>4006</v>
      </c>
      <c r="C11698" t="s">
        <v>4084</v>
      </c>
      <c r="D11698" t="s">
        <v>12131</v>
      </c>
      <c r="E11698" t="s">
        <v>12114</v>
      </c>
      <c r="F11698" t="s">
        <v>4068</v>
      </c>
      <c r="G11698" s="160" t="s">
        <v>4005</v>
      </c>
      <c r="H11698" t="s">
        <v>4006</v>
      </c>
      <c r="I11698" s="160" t="s">
        <v>3997</v>
      </c>
      <c r="J11698" t="s">
        <v>4084</v>
      </c>
      <c r="K11698">
        <v>10</v>
      </c>
      <c r="L11698" t="s">
        <v>4246</v>
      </c>
    </row>
    <row r="11699" spans="1:12">
      <c r="A11699" s="15">
        <v>2401025235</v>
      </c>
      <c r="B11699" t="s">
        <v>4006</v>
      </c>
      <c r="C11699" t="s">
        <v>4084</v>
      </c>
      <c r="D11699" t="s">
        <v>12131</v>
      </c>
      <c r="E11699" t="s">
        <v>12115</v>
      </c>
      <c r="F11699" t="s">
        <v>4068</v>
      </c>
      <c r="G11699" s="160" t="s">
        <v>4005</v>
      </c>
      <c r="H11699" t="s">
        <v>4006</v>
      </c>
      <c r="I11699" s="160" t="s">
        <v>3997</v>
      </c>
      <c r="J11699" t="s">
        <v>4084</v>
      </c>
      <c r="K11699">
        <v>10</v>
      </c>
      <c r="L11699" t="s">
        <v>4246</v>
      </c>
    </row>
    <row r="11700" spans="1:12">
      <c r="A11700" s="15">
        <v>2401025250</v>
      </c>
      <c r="B11700" t="s">
        <v>4006</v>
      </c>
      <c r="C11700" t="s">
        <v>4084</v>
      </c>
      <c r="D11700" t="s">
        <v>12131</v>
      </c>
      <c r="E11700" t="s">
        <v>6805</v>
      </c>
      <c r="F11700" t="s">
        <v>4068</v>
      </c>
      <c r="G11700" s="160" t="s">
        <v>4005</v>
      </c>
      <c r="H11700" t="s">
        <v>4006</v>
      </c>
      <c r="I11700" s="160" t="s">
        <v>3997</v>
      </c>
      <c r="J11700" t="s">
        <v>4084</v>
      </c>
      <c r="K11700">
        <v>10</v>
      </c>
      <c r="L11700" t="s">
        <v>4246</v>
      </c>
    </row>
    <row r="11701" spans="1:12">
      <c r="A11701" s="15">
        <v>2401025275</v>
      </c>
      <c r="B11701" t="s">
        <v>4006</v>
      </c>
      <c r="C11701" t="s">
        <v>4084</v>
      </c>
      <c r="D11701" t="s">
        <v>12131</v>
      </c>
      <c r="E11701" t="s">
        <v>4061</v>
      </c>
      <c r="F11701" t="s">
        <v>4068</v>
      </c>
      <c r="G11701" s="160" t="s">
        <v>4005</v>
      </c>
      <c r="H11701" t="s">
        <v>4006</v>
      </c>
      <c r="I11701" s="160" t="s">
        <v>3997</v>
      </c>
      <c r="J11701" t="s">
        <v>4084</v>
      </c>
      <c r="K11701">
        <v>10</v>
      </c>
      <c r="L11701" t="s">
        <v>4246</v>
      </c>
    </row>
    <row r="11702" spans="1:12">
      <c r="A11702" s="15">
        <v>2401025285</v>
      </c>
      <c r="B11702" t="s">
        <v>4006</v>
      </c>
      <c r="C11702" t="s">
        <v>4084</v>
      </c>
      <c r="D11702" t="s">
        <v>12131</v>
      </c>
      <c r="E11702" t="s">
        <v>4134</v>
      </c>
      <c r="F11702" t="s">
        <v>4068</v>
      </c>
      <c r="G11702" s="160" t="s">
        <v>4005</v>
      </c>
      <c r="H11702" t="s">
        <v>4006</v>
      </c>
      <c r="I11702" s="160" t="s">
        <v>3997</v>
      </c>
      <c r="J11702" t="s">
        <v>4084</v>
      </c>
      <c r="K11702">
        <v>10</v>
      </c>
      <c r="L11702" t="s">
        <v>4246</v>
      </c>
    </row>
    <row r="11703" spans="1:12">
      <c r="A11703" s="15">
        <v>2401025370</v>
      </c>
      <c r="B11703" t="s">
        <v>4006</v>
      </c>
      <c r="C11703" t="s">
        <v>4084</v>
      </c>
      <c r="D11703" t="s">
        <v>12131</v>
      </c>
      <c r="E11703" t="s">
        <v>12116</v>
      </c>
      <c r="F11703" t="s">
        <v>4068</v>
      </c>
      <c r="G11703" s="160" t="s">
        <v>4005</v>
      </c>
      <c r="H11703" t="s">
        <v>4006</v>
      </c>
      <c r="I11703" s="160" t="s">
        <v>3997</v>
      </c>
      <c r="J11703" t="s">
        <v>4084</v>
      </c>
      <c r="K11703">
        <v>10</v>
      </c>
      <c r="L11703" t="s">
        <v>4246</v>
      </c>
    </row>
    <row r="11704" spans="1:12">
      <c r="A11704" s="15">
        <v>2401025999</v>
      </c>
      <c r="B11704" t="s">
        <v>4006</v>
      </c>
      <c r="C11704" t="s">
        <v>4084</v>
      </c>
      <c r="D11704" t="s">
        <v>12131</v>
      </c>
      <c r="E11704" t="s">
        <v>12117</v>
      </c>
      <c r="F11704" t="s">
        <v>4068</v>
      </c>
      <c r="G11704" s="160" t="s">
        <v>4005</v>
      </c>
      <c r="H11704" t="s">
        <v>4006</v>
      </c>
      <c r="I11704" s="160" t="s">
        <v>3997</v>
      </c>
      <c r="J11704" t="s">
        <v>4084</v>
      </c>
      <c r="K11704">
        <v>10</v>
      </c>
      <c r="L11704" t="s">
        <v>4246</v>
      </c>
    </row>
    <row r="11705" spans="1:12">
      <c r="A11705" s="15">
        <v>2401030000</v>
      </c>
      <c r="B11705" t="s">
        <v>4006</v>
      </c>
      <c r="C11705" t="s">
        <v>4084</v>
      </c>
      <c r="D11705" t="s">
        <v>12132</v>
      </c>
      <c r="E11705" t="s">
        <v>12094</v>
      </c>
      <c r="F11705" t="s">
        <v>4068</v>
      </c>
      <c r="G11705" s="160" t="s">
        <v>4005</v>
      </c>
      <c r="H11705" t="s">
        <v>4006</v>
      </c>
      <c r="I11705" s="160" t="s">
        <v>3997</v>
      </c>
      <c r="J11705" t="s">
        <v>4084</v>
      </c>
      <c r="K11705" s="160" t="s">
        <v>3995</v>
      </c>
      <c r="L11705" t="s">
        <v>4172</v>
      </c>
    </row>
    <row r="11706" spans="1:12">
      <c r="A11706" s="15">
        <v>2401030030</v>
      </c>
      <c r="B11706" t="s">
        <v>4006</v>
      </c>
      <c r="C11706" t="s">
        <v>4084</v>
      </c>
      <c r="D11706" t="s">
        <v>12132</v>
      </c>
      <c r="E11706" t="s">
        <v>4063</v>
      </c>
      <c r="F11706" t="s">
        <v>4068</v>
      </c>
      <c r="G11706" s="160" t="s">
        <v>4005</v>
      </c>
      <c r="H11706" t="s">
        <v>4006</v>
      </c>
      <c r="I11706" s="160" t="s">
        <v>3997</v>
      </c>
      <c r="J11706" t="s">
        <v>4084</v>
      </c>
      <c r="K11706" s="160" t="s">
        <v>3995</v>
      </c>
      <c r="L11706" t="s">
        <v>4172</v>
      </c>
    </row>
    <row r="11707" spans="1:12">
      <c r="A11707" s="15">
        <v>2401030055</v>
      </c>
      <c r="B11707" t="s">
        <v>4006</v>
      </c>
      <c r="C11707" t="s">
        <v>4084</v>
      </c>
      <c r="D11707" t="s">
        <v>12132</v>
      </c>
      <c r="E11707" t="s">
        <v>4120</v>
      </c>
      <c r="F11707" t="s">
        <v>4068</v>
      </c>
      <c r="G11707" s="160" t="s">
        <v>4005</v>
      </c>
      <c r="H11707" t="s">
        <v>4006</v>
      </c>
      <c r="I11707" s="160" t="s">
        <v>3997</v>
      </c>
      <c r="J11707" t="s">
        <v>4084</v>
      </c>
      <c r="K11707" s="160" t="s">
        <v>3995</v>
      </c>
      <c r="L11707" t="s">
        <v>4172</v>
      </c>
    </row>
    <row r="11708" spans="1:12">
      <c r="A11708" s="15">
        <v>2401030060</v>
      </c>
      <c r="B11708" t="s">
        <v>4006</v>
      </c>
      <c r="C11708" t="s">
        <v>4084</v>
      </c>
      <c r="D11708" t="s">
        <v>12132</v>
      </c>
      <c r="E11708" t="s">
        <v>12106</v>
      </c>
      <c r="F11708" t="s">
        <v>4068</v>
      </c>
      <c r="G11708" s="160" t="s">
        <v>4005</v>
      </c>
      <c r="H11708" t="s">
        <v>4006</v>
      </c>
      <c r="I11708" s="160" t="s">
        <v>3997</v>
      </c>
      <c r="J11708" t="s">
        <v>4084</v>
      </c>
      <c r="K11708" s="160" t="s">
        <v>3995</v>
      </c>
      <c r="L11708" t="s">
        <v>4172</v>
      </c>
    </row>
    <row r="11709" spans="1:12">
      <c r="A11709" s="15">
        <v>2401030065</v>
      </c>
      <c r="B11709" t="s">
        <v>4006</v>
      </c>
      <c r="C11709" t="s">
        <v>4084</v>
      </c>
      <c r="D11709" t="s">
        <v>12132</v>
      </c>
      <c r="E11709" t="s">
        <v>12107</v>
      </c>
      <c r="F11709" t="s">
        <v>4068</v>
      </c>
      <c r="G11709" s="160" t="s">
        <v>4005</v>
      </c>
      <c r="H11709" t="s">
        <v>4006</v>
      </c>
      <c r="I11709" s="160" t="s">
        <v>3997</v>
      </c>
      <c r="J11709" t="s">
        <v>4084</v>
      </c>
      <c r="K11709" s="160" t="s">
        <v>3995</v>
      </c>
      <c r="L11709" t="s">
        <v>4172</v>
      </c>
    </row>
    <row r="11710" spans="1:12">
      <c r="A11710" s="15">
        <v>2401030070</v>
      </c>
      <c r="B11710" t="s">
        <v>4006</v>
      </c>
      <c r="C11710" t="s">
        <v>4084</v>
      </c>
      <c r="D11710" t="s">
        <v>12132</v>
      </c>
      <c r="E11710" t="s">
        <v>12108</v>
      </c>
      <c r="F11710" t="s">
        <v>4068</v>
      </c>
      <c r="G11710" s="160" t="s">
        <v>4005</v>
      </c>
      <c r="H11710" t="s">
        <v>4006</v>
      </c>
      <c r="I11710" s="160" t="s">
        <v>3997</v>
      </c>
      <c r="J11710" t="s">
        <v>4084</v>
      </c>
      <c r="K11710" s="160" t="s">
        <v>3995</v>
      </c>
      <c r="L11710" t="s">
        <v>4172</v>
      </c>
    </row>
    <row r="11711" spans="1:12">
      <c r="A11711" s="15">
        <v>2401030125</v>
      </c>
      <c r="B11711" t="s">
        <v>4006</v>
      </c>
      <c r="C11711" t="s">
        <v>4084</v>
      </c>
      <c r="D11711" t="s">
        <v>12132</v>
      </c>
      <c r="E11711" t="s">
        <v>12109</v>
      </c>
      <c r="F11711" t="s">
        <v>4068</v>
      </c>
      <c r="G11711" s="160" t="s">
        <v>4005</v>
      </c>
      <c r="H11711" t="s">
        <v>4006</v>
      </c>
      <c r="I11711" s="160" t="s">
        <v>3997</v>
      </c>
      <c r="J11711" t="s">
        <v>4084</v>
      </c>
      <c r="K11711" s="160" t="s">
        <v>3995</v>
      </c>
      <c r="L11711" t="s">
        <v>4172</v>
      </c>
    </row>
    <row r="11712" spans="1:12">
      <c r="A11712" s="15">
        <v>2401030130</v>
      </c>
      <c r="B11712" t="s">
        <v>4006</v>
      </c>
      <c r="C11712" t="s">
        <v>4084</v>
      </c>
      <c r="D11712" t="s">
        <v>12132</v>
      </c>
      <c r="E11712" t="s">
        <v>12110</v>
      </c>
      <c r="F11712" t="s">
        <v>4068</v>
      </c>
      <c r="G11712" s="160" t="s">
        <v>4005</v>
      </c>
      <c r="H11712" t="s">
        <v>4006</v>
      </c>
      <c r="I11712" s="160" t="s">
        <v>3997</v>
      </c>
      <c r="J11712" t="s">
        <v>4084</v>
      </c>
      <c r="K11712" s="160" t="s">
        <v>3995</v>
      </c>
      <c r="L11712" t="s">
        <v>4172</v>
      </c>
    </row>
    <row r="11713" spans="1:12">
      <c r="A11713" s="15">
        <v>2401030135</v>
      </c>
      <c r="B11713" t="s">
        <v>4006</v>
      </c>
      <c r="C11713" t="s">
        <v>4084</v>
      </c>
      <c r="D11713" t="s">
        <v>12132</v>
      </c>
      <c r="E11713" t="s">
        <v>12111</v>
      </c>
      <c r="F11713" t="s">
        <v>4068</v>
      </c>
      <c r="G11713" s="160" t="s">
        <v>4005</v>
      </c>
      <c r="H11713" t="s">
        <v>4006</v>
      </c>
      <c r="I11713" s="160" t="s">
        <v>3997</v>
      </c>
      <c r="J11713" t="s">
        <v>4084</v>
      </c>
      <c r="K11713" s="160" t="s">
        <v>3995</v>
      </c>
      <c r="L11713" t="s">
        <v>4172</v>
      </c>
    </row>
    <row r="11714" spans="1:12">
      <c r="A11714" s="15">
        <v>2401030170</v>
      </c>
      <c r="B11714" t="s">
        <v>4006</v>
      </c>
      <c r="C11714" t="s">
        <v>4084</v>
      </c>
      <c r="D11714" t="s">
        <v>12132</v>
      </c>
      <c r="E11714" t="s">
        <v>4126</v>
      </c>
      <c r="F11714" t="s">
        <v>4068</v>
      </c>
      <c r="G11714" s="160" t="s">
        <v>4005</v>
      </c>
      <c r="H11714" t="s">
        <v>4006</v>
      </c>
      <c r="I11714" s="160" t="s">
        <v>3997</v>
      </c>
      <c r="J11714" t="s">
        <v>4084</v>
      </c>
      <c r="K11714" s="160" t="s">
        <v>3995</v>
      </c>
      <c r="L11714" t="s">
        <v>4172</v>
      </c>
    </row>
    <row r="11715" spans="1:12">
      <c r="A11715" s="15">
        <v>2401030200</v>
      </c>
      <c r="B11715" t="s">
        <v>4006</v>
      </c>
      <c r="C11715" t="s">
        <v>4084</v>
      </c>
      <c r="D11715" t="s">
        <v>12132</v>
      </c>
      <c r="E11715" t="s">
        <v>12112</v>
      </c>
      <c r="F11715" t="s">
        <v>4068</v>
      </c>
      <c r="G11715" s="160" t="s">
        <v>4005</v>
      </c>
      <c r="H11715" t="s">
        <v>4006</v>
      </c>
      <c r="I11715" s="160" t="s">
        <v>3997</v>
      </c>
      <c r="J11715" t="s">
        <v>4084</v>
      </c>
      <c r="K11715" s="160" t="s">
        <v>3995</v>
      </c>
      <c r="L11715" t="s">
        <v>4172</v>
      </c>
    </row>
    <row r="11716" spans="1:12">
      <c r="A11716" s="15">
        <v>2401030210</v>
      </c>
      <c r="B11716" t="s">
        <v>4006</v>
      </c>
      <c r="C11716" t="s">
        <v>4084</v>
      </c>
      <c r="D11716" t="s">
        <v>12132</v>
      </c>
      <c r="E11716" t="s">
        <v>12113</v>
      </c>
      <c r="F11716" t="s">
        <v>4068</v>
      </c>
      <c r="G11716" s="160" t="s">
        <v>4005</v>
      </c>
      <c r="H11716" t="s">
        <v>4006</v>
      </c>
      <c r="I11716" s="160" t="s">
        <v>3997</v>
      </c>
      <c r="J11716" t="s">
        <v>4084</v>
      </c>
      <c r="K11716" s="160" t="s">
        <v>3995</v>
      </c>
      <c r="L11716" t="s">
        <v>4172</v>
      </c>
    </row>
    <row r="11717" spans="1:12">
      <c r="A11717" s="15">
        <v>2401030215</v>
      </c>
      <c r="B11717" t="s">
        <v>4006</v>
      </c>
      <c r="C11717" t="s">
        <v>4084</v>
      </c>
      <c r="D11717" t="s">
        <v>12132</v>
      </c>
      <c r="E11717" t="s">
        <v>12114</v>
      </c>
      <c r="F11717" t="s">
        <v>4068</v>
      </c>
      <c r="G11717" s="160" t="s">
        <v>4005</v>
      </c>
      <c r="H11717" t="s">
        <v>4006</v>
      </c>
      <c r="I11717" s="160" t="s">
        <v>3997</v>
      </c>
      <c r="J11717" t="s">
        <v>4084</v>
      </c>
      <c r="K11717" s="160" t="s">
        <v>3995</v>
      </c>
      <c r="L11717" t="s">
        <v>4172</v>
      </c>
    </row>
    <row r="11718" spans="1:12">
      <c r="A11718" s="15">
        <v>2401030235</v>
      </c>
      <c r="B11718" t="s">
        <v>4006</v>
      </c>
      <c r="C11718" t="s">
        <v>4084</v>
      </c>
      <c r="D11718" t="s">
        <v>12132</v>
      </c>
      <c r="E11718" t="s">
        <v>12115</v>
      </c>
      <c r="F11718" t="s">
        <v>4068</v>
      </c>
      <c r="G11718" s="160" t="s">
        <v>4005</v>
      </c>
      <c r="H11718" t="s">
        <v>4006</v>
      </c>
      <c r="I11718" s="160" t="s">
        <v>3997</v>
      </c>
      <c r="J11718" t="s">
        <v>4084</v>
      </c>
      <c r="K11718" s="160" t="s">
        <v>3995</v>
      </c>
      <c r="L11718" t="s">
        <v>4172</v>
      </c>
    </row>
    <row r="11719" spans="1:12">
      <c r="A11719" s="15">
        <v>2401030250</v>
      </c>
      <c r="B11719" t="s">
        <v>4006</v>
      </c>
      <c r="C11719" t="s">
        <v>4084</v>
      </c>
      <c r="D11719" t="s">
        <v>12132</v>
      </c>
      <c r="E11719" t="s">
        <v>6805</v>
      </c>
      <c r="F11719" t="s">
        <v>4068</v>
      </c>
      <c r="G11719" s="160" t="s">
        <v>4005</v>
      </c>
      <c r="H11719" t="s">
        <v>4006</v>
      </c>
      <c r="I11719" s="160" t="s">
        <v>3997</v>
      </c>
      <c r="J11719" t="s">
        <v>4084</v>
      </c>
      <c r="K11719" s="160" t="s">
        <v>3995</v>
      </c>
      <c r="L11719" t="s">
        <v>4172</v>
      </c>
    </row>
    <row r="11720" spans="1:12">
      <c r="A11720" s="15">
        <v>2401030275</v>
      </c>
      <c r="B11720" t="s">
        <v>4006</v>
      </c>
      <c r="C11720" t="s">
        <v>4084</v>
      </c>
      <c r="D11720" t="s">
        <v>12132</v>
      </c>
      <c r="E11720" t="s">
        <v>4061</v>
      </c>
      <c r="F11720" t="s">
        <v>4068</v>
      </c>
      <c r="G11720" s="160" t="s">
        <v>4005</v>
      </c>
      <c r="H11720" t="s">
        <v>4006</v>
      </c>
      <c r="I11720" s="160" t="s">
        <v>3997</v>
      </c>
      <c r="J11720" t="s">
        <v>4084</v>
      </c>
      <c r="K11720" s="160" t="s">
        <v>3995</v>
      </c>
      <c r="L11720" t="s">
        <v>4172</v>
      </c>
    </row>
    <row r="11721" spans="1:12">
      <c r="A11721" s="15">
        <v>2401030285</v>
      </c>
      <c r="B11721" t="s">
        <v>4006</v>
      </c>
      <c r="C11721" t="s">
        <v>4084</v>
      </c>
      <c r="D11721" t="s">
        <v>12132</v>
      </c>
      <c r="E11721" t="s">
        <v>4134</v>
      </c>
      <c r="F11721" t="s">
        <v>4068</v>
      </c>
      <c r="G11721" s="160" t="s">
        <v>4005</v>
      </c>
      <c r="H11721" t="s">
        <v>4006</v>
      </c>
      <c r="I11721" s="160" t="s">
        <v>3997</v>
      </c>
      <c r="J11721" t="s">
        <v>4084</v>
      </c>
      <c r="K11721" s="160" t="s">
        <v>3995</v>
      </c>
      <c r="L11721" t="s">
        <v>4172</v>
      </c>
    </row>
    <row r="11722" spans="1:12">
      <c r="A11722" s="15">
        <v>2401030370</v>
      </c>
      <c r="B11722" t="s">
        <v>4006</v>
      </c>
      <c r="C11722" t="s">
        <v>4084</v>
      </c>
      <c r="D11722" t="s">
        <v>12132</v>
      </c>
      <c r="E11722" t="s">
        <v>12116</v>
      </c>
      <c r="F11722" t="s">
        <v>4068</v>
      </c>
      <c r="G11722" s="160" t="s">
        <v>4005</v>
      </c>
      <c r="H11722" t="s">
        <v>4006</v>
      </c>
      <c r="I11722" s="160" t="s">
        <v>3997</v>
      </c>
      <c r="J11722" t="s">
        <v>4084</v>
      </c>
      <c r="K11722" s="160" t="s">
        <v>3995</v>
      </c>
      <c r="L11722" t="s">
        <v>4172</v>
      </c>
    </row>
    <row r="11723" spans="1:12">
      <c r="A11723" s="15">
        <v>2401030999</v>
      </c>
      <c r="B11723" t="s">
        <v>4006</v>
      </c>
      <c r="C11723" t="s">
        <v>4084</v>
      </c>
      <c r="D11723" t="s">
        <v>12132</v>
      </c>
      <c r="E11723" t="s">
        <v>12117</v>
      </c>
      <c r="F11723" t="s">
        <v>4068</v>
      </c>
      <c r="G11723" s="160" t="s">
        <v>4005</v>
      </c>
      <c r="H11723" t="s">
        <v>4006</v>
      </c>
      <c r="I11723" s="160" t="s">
        <v>3997</v>
      </c>
      <c r="J11723" t="s">
        <v>4084</v>
      </c>
      <c r="K11723" s="160" t="s">
        <v>3995</v>
      </c>
      <c r="L11723" t="s">
        <v>4172</v>
      </c>
    </row>
    <row r="11724" spans="1:12">
      <c r="A11724" s="15">
        <v>2401035000</v>
      </c>
      <c r="B11724" t="s">
        <v>4006</v>
      </c>
      <c r="C11724" t="s">
        <v>4084</v>
      </c>
      <c r="D11724" t="s">
        <v>12133</v>
      </c>
      <c r="E11724" t="s">
        <v>12094</v>
      </c>
      <c r="F11724" t="s">
        <v>4068</v>
      </c>
      <c r="G11724" s="160" t="s">
        <v>4005</v>
      </c>
      <c r="H11724" t="s">
        <v>4006</v>
      </c>
      <c r="I11724" s="160" t="s">
        <v>3997</v>
      </c>
      <c r="J11724" t="s">
        <v>4084</v>
      </c>
      <c r="K11724">
        <v>12</v>
      </c>
      <c r="L11724" t="s">
        <v>4285</v>
      </c>
    </row>
    <row r="11725" spans="1:12">
      <c r="A11725" s="15">
        <v>2401035030</v>
      </c>
      <c r="B11725" t="s">
        <v>4006</v>
      </c>
      <c r="C11725" t="s">
        <v>4084</v>
      </c>
      <c r="D11725" t="s">
        <v>12133</v>
      </c>
      <c r="E11725" t="s">
        <v>4063</v>
      </c>
      <c r="F11725" t="s">
        <v>4068</v>
      </c>
      <c r="G11725" s="160" t="s">
        <v>4005</v>
      </c>
      <c r="H11725" t="s">
        <v>4006</v>
      </c>
      <c r="I11725" s="160" t="s">
        <v>3997</v>
      </c>
      <c r="J11725" t="s">
        <v>4084</v>
      </c>
      <c r="K11725">
        <v>12</v>
      </c>
      <c r="L11725" t="s">
        <v>4285</v>
      </c>
    </row>
    <row r="11726" spans="1:12">
      <c r="A11726" s="15">
        <v>2401035055</v>
      </c>
      <c r="B11726" t="s">
        <v>4006</v>
      </c>
      <c r="C11726" t="s">
        <v>4084</v>
      </c>
      <c r="D11726" t="s">
        <v>12133</v>
      </c>
      <c r="E11726" t="s">
        <v>4120</v>
      </c>
      <c r="F11726" t="s">
        <v>4068</v>
      </c>
      <c r="G11726" s="160" t="s">
        <v>4005</v>
      </c>
      <c r="H11726" t="s">
        <v>4006</v>
      </c>
      <c r="I11726" s="160" t="s">
        <v>3997</v>
      </c>
      <c r="J11726" t="s">
        <v>4084</v>
      </c>
      <c r="K11726">
        <v>12</v>
      </c>
      <c r="L11726" t="s">
        <v>4285</v>
      </c>
    </row>
    <row r="11727" spans="1:12">
      <c r="A11727" s="15">
        <v>2401035060</v>
      </c>
      <c r="B11727" t="s">
        <v>4006</v>
      </c>
      <c r="C11727" t="s">
        <v>4084</v>
      </c>
      <c r="D11727" t="s">
        <v>12133</v>
      </c>
      <c r="E11727" t="s">
        <v>12106</v>
      </c>
      <c r="F11727" t="s">
        <v>4068</v>
      </c>
      <c r="G11727" s="160" t="s">
        <v>4005</v>
      </c>
      <c r="H11727" t="s">
        <v>4006</v>
      </c>
      <c r="I11727" s="160" t="s">
        <v>3997</v>
      </c>
      <c r="J11727" t="s">
        <v>4084</v>
      </c>
      <c r="K11727">
        <v>12</v>
      </c>
      <c r="L11727" t="s">
        <v>4285</v>
      </c>
    </row>
    <row r="11728" spans="1:12">
      <c r="A11728" s="15">
        <v>2401035065</v>
      </c>
      <c r="B11728" t="s">
        <v>4006</v>
      </c>
      <c r="C11728" t="s">
        <v>4084</v>
      </c>
      <c r="D11728" t="s">
        <v>12133</v>
      </c>
      <c r="E11728" t="s">
        <v>12107</v>
      </c>
      <c r="F11728" t="s">
        <v>4068</v>
      </c>
      <c r="G11728" s="160" t="s">
        <v>4005</v>
      </c>
      <c r="H11728" t="s">
        <v>4006</v>
      </c>
      <c r="I11728" s="160" t="s">
        <v>3997</v>
      </c>
      <c r="J11728" t="s">
        <v>4084</v>
      </c>
      <c r="K11728">
        <v>12</v>
      </c>
      <c r="L11728" t="s">
        <v>4285</v>
      </c>
    </row>
    <row r="11729" spans="1:12">
      <c r="A11729" s="15">
        <v>2401035070</v>
      </c>
      <c r="B11729" t="s">
        <v>4006</v>
      </c>
      <c r="C11729" t="s">
        <v>4084</v>
      </c>
      <c r="D11729" t="s">
        <v>12133</v>
      </c>
      <c r="E11729" t="s">
        <v>12108</v>
      </c>
      <c r="F11729" t="s">
        <v>4068</v>
      </c>
      <c r="G11729" s="160" t="s">
        <v>4005</v>
      </c>
      <c r="H11729" t="s">
        <v>4006</v>
      </c>
      <c r="I11729" s="160" t="s">
        <v>3997</v>
      </c>
      <c r="J11729" t="s">
        <v>4084</v>
      </c>
      <c r="K11729">
        <v>12</v>
      </c>
      <c r="L11729" t="s">
        <v>4285</v>
      </c>
    </row>
    <row r="11730" spans="1:12">
      <c r="A11730" s="15">
        <v>2401035125</v>
      </c>
      <c r="B11730" t="s">
        <v>4006</v>
      </c>
      <c r="C11730" t="s">
        <v>4084</v>
      </c>
      <c r="D11730" t="s">
        <v>12133</v>
      </c>
      <c r="E11730" t="s">
        <v>12109</v>
      </c>
      <c r="F11730" t="s">
        <v>4068</v>
      </c>
      <c r="G11730" s="160" t="s">
        <v>4005</v>
      </c>
      <c r="H11730" t="s">
        <v>4006</v>
      </c>
      <c r="I11730" s="160" t="s">
        <v>3997</v>
      </c>
      <c r="J11730" t="s">
        <v>4084</v>
      </c>
      <c r="K11730">
        <v>12</v>
      </c>
      <c r="L11730" t="s">
        <v>4285</v>
      </c>
    </row>
    <row r="11731" spans="1:12">
      <c r="A11731" s="15">
        <v>2401035130</v>
      </c>
      <c r="B11731" t="s">
        <v>4006</v>
      </c>
      <c r="C11731" t="s">
        <v>4084</v>
      </c>
      <c r="D11731" t="s">
        <v>12133</v>
      </c>
      <c r="E11731" t="s">
        <v>12110</v>
      </c>
      <c r="F11731" t="s">
        <v>4068</v>
      </c>
      <c r="G11731" s="160" t="s">
        <v>4005</v>
      </c>
      <c r="H11731" t="s">
        <v>4006</v>
      </c>
      <c r="I11731" s="160" t="s">
        <v>3997</v>
      </c>
      <c r="J11731" t="s">
        <v>4084</v>
      </c>
      <c r="K11731">
        <v>12</v>
      </c>
      <c r="L11731" t="s">
        <v>4285</v>
      </c>
    </row>
    <row r="11732" spans="1:12">
      <c r="A11732" s="15">
        <v>2401035135</v>
      </c>
      <c r="B11732" t="s">
        <v>4006</v>
      </c>
      <c r="C11732" t="s">
        <v>4084</v>
      </c>
      <c r="D11732" t="s">
        <v>12133</v>
      </c>
      <c r="E11732" t="s">
        <v>12111</v>
      </c>
      <c r="F11732" t="s">
        <v>4068</v>
      </c>
      <c r="G11732" s="160" t="s">
        <v>4005</v>
      </c>
      <c r="H11732" t="s">
        <v>4006</v>
      </c>
      <c r="I11732" s="160" t="s">
        <v>3997</v>
      </c>
      <c r="J11732" t="s">
        <v>4084</v>
      </c>
      <c r="K11732">
        <v>12</v>
      </c>
      <c r="L11732" t="s">
        <v>4285</v>
      </c>
    </row>
    <row r="11733" spans="1:12">
      <c r="A11733" s="15">
        <v>2401035170</v>
      </c>
      <c r="B11733" t="s">
        <v>4006</v>
      </c>
      <c r="C11733" t="s">
        <v>4084</v>
      </c>
      <c r="D11733" t="s">
        <v>12133</v>
      </c>
      <c r="E11733" t="s">
        <v>4126</v>
      </c>
      <c r="F11733" t="s">
        <v>4068</v>
      </c>
      <c r="G11733" s="160" t="s">
        <v>4005</v>
      </c>
      <c r="H11733" t="s">
        <v>4006</v>
      </c>
      <c r="I11733" s="160" t="s">
        <v>3997</v>
      </c>
      <c r="J11733" t="s">
        <v>4084</v>
      </c>
      <c r="K11733">
        <v>12</v>
      </c>
      <c r="L11733" t="s">
        <v>4285</v>
      </c>
    </row>
    <row r="11734" spans="1:12">
      <c r="A11734" s="15">
        <v>2401035200</v>
      </c>
      <c r="B11734" t="s">
        <v>4006</v>
      </c>
      <c r="C11734" t="s">
        <v>4084</v>
      </c>
      <c r="D11734" t="s">
        <v>12133</v>
      </c>
      <c r="E11734" t="s">
        <v>12112</v>
      </c>
      <c r="F11734" t="s">
        <v>4068</v>
      </c>
      <c r="G11734" s="160" t="s">
        <v>4005</v>
      </c>
      <c r="H11734" t="s">
        <v>4006</v>
      </c>
      <c r="I11734" s="160" t="s">
        <v>3997</v>
      </c>
      <c r="J11734" t="s">
        <v>4084</v>
      </c>
      <c r="K11734">
        <v>12</v>
      </c>
      <c r="L11734" t="s">
        <v>4285</v>
      </c>
    </row>
    <row r="11735" spans="1:12">
      <c r="A11735" s="15">
        <v>2401035210</v>
      </c>
      <c r="B11735" t="s">
        <v>4006</v>
      </c>
      <c r="C11735" t="s">
        <v>4084</v>
      </c>
      <c r="D11735" t="s">
        <v>12133</v>
      </c>
      <c r="E11735" t="s">
        <v>12113</v>
      </c>
      <c r="F11735" t="s">
        <v>4068</v>
      </c>
      <c r="G11735" s="160" t="s">
        <v>4005</v>
      </c>
      <c r="H11735" t="s">
        <v>4006</v>
      </c>
      <c r="I11735" s="160" t="s">
        <v>3997</v>
      </c>
      <c r="J11735" t="s">
        <v>4084</v>
      </c>
      <c r="K11735">
        <v>12</v>
      </c>
      <c r="L11735" t="s">
        <v>4285</v>
      </c>
    </row>
    <row r="11736" spans="1:12">
      <c r="A11736" s="15">
        <v>2401035215</v>
      </c>
      <c r="B11736" t="s">
        <v>4006</v>
      </c>
      <c r="C11736" t="s">
        <v>4084</v>
      </c>
      <c r="D11736" t="s">
        <v>12133</v>
      </c>
      <c r="E11736" t="s">
        <v>12114</v>
      </c>
      <c r="F11736" t="s">
        <v>4068</v>
      </c>
      <c r="G11736" s="160" t="s">
        <v>4005</v>
      </c>
      <c r="H11736" t="s">
        <v>4006</v>
      </c>
      <c r="I11736" s="160" t="s">
        <v>3997</v>
      </c>
      <c r="J11736" t="s">
        <v>4084</v>
      </c>
      <c r="K11736">
        <v>12</v>
      </c>
      <c r="L11736" t="s">
        <v>4285</v>
      </c>
    </row>
    <row r="11737" spans="1:12">
      <c r="A11737" s="15">
        <v>2401035235</v>
      </c>
      <c r="B11737" t="s">
        <v>4006</v>
      </c>
      <c r="C11737" t="s">
        <v>4084</v>
      </c>
      <c r="D11737" t="s">
        <v>12133</v>
      </c>
      <c r="E11737" t="s">
        <v>12115</v>
      </c>
      <c r="F11737" t="s">
        <v>4068</v>
      </c>
      <c r="G11737" s="160" t="s">
        <v>4005</v>
      </c>
      <c r="H11737" t="s">
        <v>4006</v>
      </c>
      <c r="I11737" s="160" t="s">
        <v>3997</v>
      </c>
      <c r="J11737" t="s">
        <v>4084</v>
      </c>
      <c r="K11737">
        <v>12</v>
      </c>
      <c r="L11737" t="s">
        <v>4285</v>
      </c>
    </row>
    <row r="11738" spans="1:12">
      <c r="A11738" s="15">
        <v>2401035250</v>
      </c>
      <c r="B11738" t="s">
        <v>4006</v>
      </c>
      <c r="C11738" t="s">
        <v>4084</v>
      </c>
      <c r="D11738" t="s">
        <v>12133</v>
      </c>
      <c r="E11738" t="s">
        <v>6805</v>
      </c>
      <c r="F11738" t="s">
        <v>4068</v>
      </c>
      <c r="G11738" s="160" t="s">
        <v>4005</v>
      </c>
      <c r="H11738" t="s">
        <v>4006</v>
      </c>
      <c r="I11738" s="160" t="s">
        <v>3997</v>
      </c>
      <c r="J11738" t="s">
        <v>4084</v>
      </c>
      <c r="K11738">
        <v>12</v>
      </c>
      <c r="L11738" t="s">
        <v>4285</v>
      </c>
    </row>
    <row r="11739" spans="1:12">
      <c r="A11739" s="15">
        <v>2401035275</v>
      </c>
      <c r="B11739" t="s">
        <v>4006</v>
      </c>
      <c r="C11739" t="s">
        <v>4084</v>
      </c>
      <c r="D11739" t="s">
        <v>12133</v>
      </c>
      <c r="E11739" t="s">
        <v>4061</v>
      </c>
      <c r="F11739" t="s">
        <v>4068</v>
      </c>
      <c r="G11739" s="160" t="s">
        <v>4005</v>
      </c>
      <c r="H11739" t="s">
        <v>4006</v>
      </c>
      <c r="I11739" s="160" t="s">
        <v>3997</v>
      </c>
      <c r="J11739" t="s">
        <v>4084</v>
      </c>
      <c r="K11739">
        <v>12</v>
      </c>
      <c r="L11739" t="s">
        <v>4285</v>
      </c>
    </row>
    <row r="11740" spans="1:12">
      <c r="A11740" s="15">
        <v>2401035285</v>
      </c>
      <c r="B11740" t="s">
        <v>4006</v>
      </c>
      <c r="C11740" t="s">
        <v>4084</v>
      </c>
      <c r="D11740" t="s">
        <v>12133</v>
      </c>
      <c r="E11740" t="s">
        <v>4134</v>
      </c>
      <c r="F11740" t="s">
        <v>4068</v>
      </c>
      <c r="G11740" s="160" t="s">
        <v>4005</v>
      </c>
      <c r="H11740" t="s">
        <v>4006</v>
      </c>
      <c r="I11740" s="160" t="s">
        <v>3997</v>
      </c>
      <c r="J11740" t="s">
        <v>4084</v>
      </c>
      <c r="K11740">
        <v>12</v>
      </c>
      <c r="L11740" t="s">
        <v>4285</v>
      </c>
    </row>
    <row r="11741" spans="1:12">
      <c r="A11741" s="15">
        <v>2401035370</v>
      </c>
      <c r="B11741" t="s">
        <v>4006</v>
      </c>
      <c r="C11741" t="s">
        <v>4084</v>
      </c>
      <c r="D11741" t="s">
        <v>12133</v>
      </c>
      <c r="E11741" t="s">
        <v>12116</v>
      </c>
      <c r="F11741" t="s">
        <v>4068</v>
      </c>
      <c r="G11741" s="160" t="s">
        <v>4005</v>
      </c>
      <c r="H11741" t="s">
        <v>4006</v>
      </c>
      <c r="I11741" s="160" t="s">
        <v>3997</v>
      </c>
      <c r="J11741" t="s">
        <v>4084</v>
      </c>
      <c r="K11741">
        <v>12</v>
      </c>
      <c r="L11741" t="s">
        <v>4285</v>
      </c>
    </row>
    <row r="11742" spans="1:12">
      <c r="A11742" s="15">
        <v>2401035999</v>
      </c>
      <c r="B11742" t="s">
        <v>4006</v>
      </c>
      <c r="C11742" t="s">
        <v>4084</v>
      </c>
      <c r="D11742" t="s">
        <v>12133</v>
      </c>
      <c r="E11742" t="s">
        <v>12117</v>
      </c>
      <c r="F11742" t="s">
        <v>4068</v>
      </c>
      <c r="G11742" s="160" t="s">
        <v>4005</v>
      </c>
      <c r="H11742" t="s">
        <v>4006</v>
      </c>
      <c r="I11742" s="160" t="s">
        <v>3997</v>
      </c>
      <c r="J11742" t="s">
        <v>4084</v>
      </c>
      <c r="K11742">
        <v>12</v>
      </c>
      <c r="L11742" t="s">
        <v>4285</v>
      </c>
    </row>
    <row r="11743" spans="1:12">
      <c r="A11743" s="15">
        <v>2401040000</v>
      </c>
      <c r="B11743" t="s">
        <v>4006</v>
      </c>
      <c r="C11743" t="s">
        <v>4084</v>
      </c>
      <c r="D11743" t="s">
        <v>12134</v>
      </c>
      <c r="E11743" t="s">
        <v>12094</v>
      </c>
      <c r="F11743" t="s">
        <v>4068</v>
      </c>
      <c r="G11743" s="160" t="s">
        <v>4005</v>
      </c>
      <c r="H11743" t="s">
        <v>4006</v>
      </c>
      <c r="I11743" s="160" t="s">
        <v>3997</v>
      </c>
      <c r="J11743" t="s">
        <v>4084</v>
      </c>
      <c r="K11743" s="160" t="s">
        <v>4076</v>
      </c>
      <c r="L11743" t="s">
        <v>4103</v>
      </c>
    </row>
    <row r="11744" spans="1:12">
      <c r="A11744" s="15">
        <v>2401040030</v>
      </c>
      <c r="B11744" t="s">
        <v>4006</v>
      </c>
      <c r="C11744" t="s">
        <v>4084</v>
      </c>
      <c r="D11744" t="s">
        <v>12134</v>
      </c>
      <c r="E11744" t="s">
        <v>4063</v>
      </c>
      <c r="F11744" t="s">
        <v>4068</v>
      </c>
      <c r="G11744" s="160" t="s">
        <v>4005</v>
      </c>
      <c r="H11744" t="s">
        <v>4006</v>
      </c>
      <c r="I11744" s="160" t="s">
        <v>3997</v>
      </c>
      <c r="J11744" t="s">
        <v>4084</v>
      </c>
      <c r="K11744" s="160" t="s">
        <v>4076</v>
      </c>
      <c r="L11744" t="s">
        <v>4103</v>
      </c>
    </row>
    <row r="11745" spans="1:12">
      <c r="A11745" s="15">
        <v>2401040055</v>
      </c>
      <c r="B11745" t="s">
        <v>4006</v>
      </c>
      <c r="C11745" t="s">
        <v>4084</v>
      </c>
      <c r="D11745" t="s">
        <v>12134</v>
      </c>
      <c r="E11745" t="s">
        <v>4120</v>
      </c>
      <c r="F11745" t="s">
        <v>4068</v>
      </c>
      <c r="G11745" s="160" t="s">
        <v>4005</v>
      </c>
      <c r="H11745" t="s">
        <v>4006</v>
      </c>
      <c r="I11745" s="160" t="s">
        <v>3997</v>
      </c>
      <c r="J11745" t="s">
        <v>4084</v>
      </c>
      <c r="K11745" s="160" t="s">
        <v>4076</v>
      </c>
      <c r="L11745" t="s">
        <v>4103</v>
      </c>
    </row>
    <row r="11746" spans="1:12">
      <c r="A11746" s="15">
        <v>2401040060</v>
      </c>
      <c r="B11746" t="s">
        <v>4006</v>
      </c>
      <c r="C11746" t="s">
        <v>4084</v>
      </c>
      <c r="D11746" t="s">
        <v>12134</v>
      </c>
      <c r="E11746" t="s">
        <v>12106</v>
      </c>
      <c r="F11746" t="s">
        <v>4068</v>
      </c>
      <c r="G11746" s="160" t="s">
        <v>4005</v>
      </c>
      <c r="H11746" t="s">
        <v>4006</v>
      </c>
      <c r="I11746" s="160" t="s">
        <v>3997</v>
      </c>
      <c r="J11746" t="s">
        <v>4084</v>
      </c>
      <c r="K11746" s="160" t="s">
        <v>4076</v>
      </c>
      <c r="L11746" t="s">
        <v>4103</v>
      </c>
    </row>
    <row r="11747" spans="1:12">
      <c r="A11747" s="15">
        <v>2401040065</v>
      </c>
      <c r="B11747" t="s">
        <v>4006</v>
      </c>
      <c r="C11747" t="s">
        <v>4084</v>
      </c>
      <c r="D11747" t="s">
        <v>12134</v>
      </c>
      <c r="E11747" t="s">
        <v>12107</v>
      </c>
      <c r="F11747" t="s">
        <v>4068</v>
      </c>
      <c r="G11747" s="160" t="s">
        <v>4005</v>
      </c>
      <c r="H11747" t="s">
        <v>4006</v>
      </c>
      <c r="I11747" s="160" t="s">
        <v>3997</v>
      </c>
      <c r="J11747" t="s">
        <v>4084</v>
      </c>
      <c r="K11747" s="160" t="s">
        <v>4076</v>
      </c>
      <c r="L11747" t="s">
        <v>4103</v>
      </c>
    </row>
    <row r="11748" spans="1:12">
      <c r="A11748" s="15">
        <v>2401040070</v>
      </c>
      <c r="B11748" t="s">
        <v>4006</v>
      </c>
      <c r="C11748" t="s">
        <v>4084</v>
      </c>
      <c r="D11748" t="s">
        <v>12134</v>
      </c>
      <c r="E11748" t="s">
        <v>12108</v>
      </c>
      <c r="F11748" t="s">
        <v>4068</v>
      </c>
      <c r="G11748" s="160" t="s">
        <v>4005</v>
      </c>
      <c r="H11748" t="s">
        <v>4006</v>
      </c>
      <c r="I11748" s="160" t="s">
        <v>3997</v>
      </c>
      <c r="J11748" t="s">
        <v>4084</v>
      </c>
      <c r="K11748" s="160" t="s">
        <v>4076</v>
      </c>
      <c r="L11748" t="s">
        <v>4103</v>
      </c>
    </row>
    <row r="11749" spans="1:12">
      <c r="A11749" s="15">
        <v>2401040125</v>
      </c>
      <c r="B11749" t="s">
        <v>4006</v>
      </c>
      <c r="C11749" t="s">
        <v>4084</v>
      </c>
      <c r="D11749" t="s">
        <v>12134</v>
      </c>
      <c r="E11749" t="s">
        <v>12109</v>
      </c>
      <c r="F11749" t="s">
        <v>4068</v>
      </c>
      <c r="G11749" s="160" t="s">
        <v>4005</v>
      </c>
      <c r="H11749" t="s">
        <v>4006</v>
      </c>
      <c r="I11749" s="160" t="s">
        <v>3997</v>
      </c>
      <c r="J11749" t="s">
        <v>4084</v>
      </c>
      <c r="K11749" s="160" t="s">
        <v>4076</v>
      </c>
      <c r="L11749" t="s">
        <v>4103</v>
      </c>
    </row>
    <row r="11750" spans="1:12">
      <c r="A11750" s="15">
        <v>2401040130</v>
      </c>
      <c r="B11750" t="s">
        <v>4006</v>
      </c>
      <c r="C11750" t="s">
        <v>4084</v>
      </c>
      <c r="D11750" t="s">
        <v>12134</v>
      </c>
      <c r="E11750" t="s">
        <v>12110</v>
      </c>
      <c r="F11750" t="s">
        <v>4068</v>
      </c>
      <c r="G11750" s="160" t="s">
        <v>4005</v>
      </c>
      <c r="H11750" t="s">
        <v>4006</v>
      </c>
      <c r="I11750" s="160" t="s">
        <v>3997</v>
      </c>
      <c r="J11750" t="s">
        <v>4084</v>
      </c>
      <c r="K11750" s="160" t="s">
        <v>4076</v>
      </c>
      <c r="L11750" t="s">
        <v>4103</v>
      </c>
    </row>
    <row r="11751" spans="1:12">
      <c r="A11751" s="15">
        <v>2401040135</v>
      </c>
      <c r="B11751" t="s">
        <v>4006</v>
      </c>
      <c r="C11751" t="s">
        <v>4084</v>
      </c>
      <c r="D11751" t="s">
        <v>12134</v>
      </c>
      <c r="E11751" t="s">
        <v>12111</v>
      </c>
      <c r="F11751" t="s">
        <v>4068</v>
      </c>
      <c r="G11751" s="160" t="s">
        <v>4005</v>
      </c>
      <c r="H11751" t="s">
        <v>4006</v>
      </c>
      <c r="I11751" s="160" t="s">
        <v>3997</v>
      </c>
      <c r="J11751" t="s">
        <v>4084</v>
      </c>
      <c r="K11751" s="160" t="s">
        <v>4076</v>
      </c>
      <c r="L11751" t="s">
        <v>4103</v>
      </c>
    </row>
    <row r="11752" spans="1:12">
      <c r="A11752" s="15">
        <v>2401040170</v>
      </c>
      <c r="B11752" t="s">
        <v>4006</v>
      </c>
      <c r="C11752" t="s">
        <v>4084</v>
      </c>
      <c r="D11752" t="s">
        <v>12134</v>
      </c>
      <c r="E11752" t="s">
        <v>4126</v>
      </c>
      <c r="F11752" t="s">
        <v>4068</v>
      </c>
      <c r="G11752" s="160" t="s">
        <v>4005</v>
      </c>
      <c r="H11752" t="s">
        <v>4006</v>
      </c>
      <c r="I11752" s="160" t="s">
        <v>3997</v>
      </c>
      <c r="J11752" t="s">
        <v>4084</v>
      </c>
      <c r="K11752" s="160" t="s">
        <v>4076</v>
      </c>
      <c r="L11752" t="s">
        <v>4103</v>
      </c>
    </row>
    <row r="11753" spans="1:12">
      <c r="A11753" s="15">
        <v>2401040200</v>
      </c>
      <c r="B11753" t="s">
        <v>4006</v>
      </c>
      <c r="C11753" t="s">
        <v>4084</v>
      </c>
      <c r="D11753" t="s">
        <v>12134</v>
      </c>
      <c r="E11753" t="s">
        <v>12112</v>
      </c>
      <c r="F11753" t="s">
        <v>4068</v>
      </c>
      <c r="G11753" s="160" t="s">
        <v>4005</v>
      </c>
      <c r="H11753" t="s">
        <v>4006</v>
      </c>
      <c r="I11753" s="160" t="s">
        <v>3997</v>
      </c>
      <c r="J11753" t="s">
        <v>4084</v>
      </c>
      <c r="K11753" s="160" t="s">
        <v>4076</v>
      </c>
      <c r="L11753" t="s">
        <v>4103</v>
      </c>
    </row>
    <row r="11754" spans="1:12">
      <c r="A11754" s="15">
        <v>2401040210</v>
      </c>
      <c r="B11754" t="s">
        <v>4006</v>
      </c>
      <c r="C11754" t="s">
        <v>4084</v>
      </c>
      <c r="D11754" t="s">
        <v>12134</v>
      </c>
      <c r="E11754" t="s">
        <v>12113</v>
      </c>
      <c r="F11754" t="s">
        <v>4068</v>
      </c>
      <c r="G11754" s="160" t="s">
        <v>4005</v>
      </c>
      <c r="H11754" t="s">
        <v>4006</v>
      </c>
      <c r="I11754" s="160" t="s">
        <v>3997</v>
      </c>
      <c r="J11754" t="s">
        <v>4084</v>
      </c>
      <c r="K11754" s="160" t="s">
        <v>4076</v>
      </c>
      <c r="L11754" t="s">
        <v>4103</v>
      </c>
    </row>
    <row r="11755" spans="1:12">
      <c r="A11755" s="15">
        <v>2401040215</v>
      </c>
      <c r="B11755" t="s">
        <v>4006</v>
      </c>
      <c r="C11755" t="s">
        <v>4084</v>
      </c>
      <c r="D11755" t="s">
        <v>12134</v>
      </c>
      <c r="E11755" t="s">
        <v>12114</v>
      </c>
      <c r="F11755" t="s">
        <v>4068</v>
      </c>
      <c r="G11755" s="160" t="s">
        <v>4005</v>
      </c>
      <c r="H11755" t="s">
        <v>4006</v>
      </c>
      <c r="I11755" s="160" t="s">
        <v>3997</v>
      </c>
      <c r="J11755" t="s">
        <v>4084</v>
      </c>
      <c r="K11755" s="160" t="s">
        <v>4076</v>
      </c>
      <c r="L11755" t="s">
        <v>4103</v>
      </c>
    </row>
    <row r="11756" spans="1:12">
      <c r="A11756" s="15">
        <v>2401040235</v>
      </c>
      <c r="B11756" t="s">
        <v>4006</v>
      </c>
      <c r="C11756" t="s">
        <v>4084</v>
      </c>
      <c r="D11756" t="s">
        <v>12134</v>
      </c>
      <c r="E11756" t="s">
        <v>12115</v>
      </c>
      <c r="F11756" t="s">
        <v>4068</v>
      </c>
      <c r="G11756" s="160" t="s">
        <v>4005</v>
      </c>
      <c r="H11756" t="s">
        <v>4006</v>
      </c>
      <c r="I11756" s="160" t="s">
        <v>3997</v>
      </c>
      <c r="J11756" t="s">
        <v>4084</v>
      </c>
      <c r="K11756" s="160" t="s">
        <v>4076</v>
      </c>
      <c r="L11756" t="s">
        <v>4103</v>
      </c>
    </row>
    <row r="11757" spans="1:12">
      <c r="A11757" s="15">
        <v>2401040250</v>
      </c>
      <c r="B11757" t="s">
        <v>4006</v>
      </c>
      <c r="C11757" t="s">
        <v>4084</v>
      </c>
      <c r="D11757" t="s">
        <v>12134</v>
      </c>
      <c r="E11757" t="s">
        <v>6805</v>
      </c>
      <c r="F11757" t="s">
        <v>4068</v>
      </c>
      <c r="G11757" s="160" t="s">
        <v>4005</v>
      </c>
      <c r="H11757" t="s">
        <v>4006</v>
      </c>
      <c r="I11757" s="160" t="s">
        <v>3997</v>
      </c>
      <c r="J11757" t="s">
        <v>4084</v>
      </c>
      <c r="K11757" s="160" t="s">
        <v>4076</v>
      </c>
      <c r="L11757" t="s">
        <v>4103</v>
      </c>
    </row>
    <row r="11758" spans="1:12">
      <c r="A11758" s="15">
        <v>2401040275</v>
      </c>
      <c r="B11758" t="s">
        <v>4006</v>
      </c>
      <c r="C11758" t="s">
        <v>4084</v>
      </c>
      <c r="D11758" t="s">
        <v>12134</v>
      </c>
      <c r="E11758" t="s">
        <v>4061</v>
      </c>
      <c r="F11758" t="s">
        <v>4068</v>
      </c>
      <c r="G11758" s="160" t="s">
        <v>4005</v>
      </c>
      <c r="H11758" t="s">
        <v>4006</v>
      </c>
      <c r="I11758" s="160" t="s">
        <v>3997</v>
      </c>
      <c r="J11758" t="s">
        <v>4084</v>
      </c>
      <c r="K11758" s="160" t="s">
        <v>4076</v>
      </c>
      <c r="L11758" t="s">
        <v>4103</v>
      </c>
    </row>
    <row r="11759" spans="1:12">
      <c r="A11759" s="15">
        <v>2401040285</v>
      </c>
      <c r="B11759" t="s">
        <v>4006</v>
      </c>
      <c r="C11759" t="s">
        <v>4084</v>
      </c>
      <c r="D11759" t="s">
        <v>12134</v>
      </c>
      <c r="E11759" t="s">
        <v>4134</v>
      </c>
      <c r="F11759" t="s">
        <v>4068</v>
      </c>
      <c r="G11759" s="160" t="s">
        <v>4005</v>
      </c>
      <c r="H11759" t="s">
        <v>4006</v>
      </c>
      <c r="I11759" s="160" t="s">
        <v>3997</v>
      </c>
      <c r="J11759" t="s">
        <v>4084</v>
      </c>
      <c r="K11759" s="160" t="s">
        <v>4076</v>
      </c>
      <c r="L11759" t="s">
        <v>4103</v>
      </c>
    </row>
    <row r="11760" spans="1:12">
      <c r="A11760" s="15">
        <v>2401040370</v>
      </c>
      <c r="B11760" t="s">
        <v>4006</v>
      </c>
      <c r="C11760" t="s">
        <v>4084</v>
      </c>
      <c r="D11760" t="s">
        <v>12134</v>
      </c>
      <c r="E11760" t="s">
        <v>12116</v>
      </c>
      <c r="F11760" t="s">
        <v>4068</v>
      </c>
      <c r="G11760" s="160" t="s">
        <v>4005</v>
      </c>
      <c r="H11760" t="s">
        <v>4006</v>
      </c>
      <c r="I11760" s="160" t="s">
        <v>3997</v>
      </c>
      <c r="J11760" t="s">
        <v>4084</v>
      </c>
      <c r="K11760" s="160" t="s">
        <v>4076</v>
      </c>
      <c r="L11760" t="s">
        <v>4103</v>
      </c>
    </row>
    <row r="11761" spans="1:12">
      <c r="A11761" s="15">
        <v>2401040999</v>
      </c>
      <c r="B11761" t="s">
        <v>4006</v>
      </c>
      <c r="C11761" t="s">
        <v>4084</v>
      </c>
      <c r="D11761" t="s">
        <v>12134</v>
      </c>
      <c r="E11761" t="s">
        <v>12117</v>
      </c>
      <c r="F11761" t="s">
        <v>4068</v>
      </c>
      <c r="G11761" s="160" t="s">
        <v>4005</v>
      </c>
      <c r="H11761" t="s">
        <v>4006</v>
      </c>
      <c r="I11761" s="160" t="s">
        <v>3997</v>
      </c>
      <c r="J11761" t="s">
        <v>4084</v>
      </c>
      <c r="K11761" s="160" t="s">
        <v>4076</v>
      </c>
      <c r="L11761" t="s">
        <v>4103</v>
      </c>
    </row>
    <row r="11762" spans="1:12">
      <c r="A11762" s="15">
        <v>2401045000</v>
      </c>
      <c r="B11762" t="s">
        <v>4006</v>
      </c>
      <c r="C11762" t="s">
        <v>4084</v>
      </c>
      <c r="D11762" t="s">
        <v>12135</v>
      </c>
      <c r="E11762" t="s">
        <v>12094</v>
      </c>
      <c r="F11762" t="s">
        <v>4068</v>
      </c>
      <c r="G11762" s="160" t="s">
        <v>4005</v>
      </c>
      <c r="H11762" t="s">
        <v>4006</v>
      </c>
      <c r="I11762" s="160" t="s">
        <v>3997</v>
      </c>
      <c r="J11762" t="s">
        <v>4084</v>
      </c>
      <c r="K11762" s="160" t="s">
        <v>4005</v>
      </c>
      <c r="L11762" t="s">
        <v>4239</v>
      </c>
    </row>
    <row r="11763" spans="1:12">
      <c r="A11763" s="15">
        <v>2401045030</v>
      </c>
      <c r="B11763" t="s">
        <v>4006</v>
      </c>
      <c r="C11763" t="s">
        <v>4084</v>
      </c>
      <c r="D11763" t="s">
        <v>12135</v>
      </c>
      <c r="E11763" t="s">
        <v>4063</v>
      </c>
      <c r="F11763" t="s">
        <v>4068</v>
      </c>
      <c r="G11763" s="160" t="s">
        <v>4005</v>
      </c>
      <c r="H11763" t="s">
        <v>4006</v>
      </c>
      <c r="I11763" s="160" t="s">
        <v>3997</v>
      </c>
      <c r="J11763" t="s">
        <v>4084</v>
      </c>
      <c r="K11763" s="160" t="s">
        <v>4005</v>
      </c>
      <c r="L11763" t="s">
        <v>4239</v>
      </c>
    </row>
    <row r="11764" spans="1:12">
      <c r="A11764" s="15">
        <v>2401045055</v>
      </c>
      <c r="B11764" t="s">
        <v>4006</v>
      </c>
      <c r="C11764" t="s">
        <v>4084</v>
      </c>
      <c r="D11764" t="s">
        <v>12135</v>
      </c>
      <c r="E11764" t="s">
        <v>4120</v>
      </c>
      <c r="F11764" t="s">
        <v>4068</v>
      </c>
      <c r="G11764" s="160" t="s">
        <v>4005</v>
      </c>
      <c r="H11764" t="s">
        <v>4006</v>
      </c>
      <c r="I11764" s="160" t="s">
        <v>3997</v>
      </c>
      <c r="J11764" t="s">
        <v>4084</v>
      </c>
      <c r="K11764" s="160" t="s">
        <v>4005</v>
      </c>
      <c r="L11764" t="s">
        <v>4239</v>
      </c>
    </row>
    <row r="11765" spans="1:12">
      <c r="A11765" s="15">
        <v>2401045060</v>
      </c>
      <c r="B11765" t="s">
        <v>4006</v>
      </c>
      <c r="C11765" t="s">
        <v>4084</v>
      </c>
      <c r="D11765" t="s">
        <v>12135</v>
      </c>
      <c r="E11765" t="s">
        <v>12106</v>
      </c>
      <c r="F11765" t="s">
        <v>4068</v>
      </c>
      <c r="G11765" s="160" t="s">
        <v>4005</v>
      </c>
      <c r="H11765" t="s">
        <v>4006</v>
      </c>
      <c r="I11765" s="160" t="s">
        <v>3997</v>
      </c>
      <c r="J11765" t="s">
        <v>4084</v>
      </c>
      <c r="K11765" s="160" t="s">
        <v>4005</v>
      </c>
      <c r="L11765" t="s">
        <v>4239</v>
      </c>
    </row>
    <row r="11766" spans="1:12">
      <c r="A11766" s="15">
        <v>2401045065</v>
      </c>
      <c r="B11766" t="s">
        <v>4006</v>
      </c>
      <c r="C11766" t="s">
        <v>4084</v>
      </c>
      <c r="D11766" t="s">
        <v>12135</v>
      </c>
      <c r="E11766" t="s">
        <v>12107</v>
      </c>
      <c r="F11766" t="s">
        <v>4068</v>
      </c>
      <c r="G11766" s="160" t="s">
        <v>4005</v>
      </c>
      <c r="H11766" t="s">
        <v>4006</v>
      </c>
      <c r="I11766" s="160" t="s">
        <v>3997</v>
      </c>
      <c r="J11766" t="s">
        <v>4084</v>
      </c>
      <c r="K11766" s="160" t="s">
        <v>4005</v>
      </c>
      <c r="L11766" t="s">
        <v>4239</v>
      </c>
    </row>
    <row r="11767" spans="1:12">
      <c r="A11767" s="15">
        <v>2401045070</v>
      </c>
      <c r="B11767" t="s">
        <v>4006</v>
      </c>
      <c r="C11767" t="s">
        <v>4084</v>
      </c>
      <c r="D11767" t="s">
        <v>12135</v>
      </c>
      <c r="E11767" t="s">
        <v>12108</v>
      </c>
      <c r="F11767" t="s">
        <v>4068</v>
      </c>
      <c r="G11767" s="160" t="s">
        <v>4005</v>
      </c>
      <c r="H11767" t="s">
        <v>4006</v>
      </c>
      <c r="I11767" s="160" t="s">
        <v>3997</v>
      </c>
      <c r="J11767" t="s">
        <v>4084</v>
      </c>
      <c r="K11767" s="160" t="s">
        <v>4005</v>
      </c>
      <c r="L11767" t="s">
        <v>4239</v>
      </c>
    </row>
    <row r="11768" spans="1:12">
      <c r="A11768" s="15">
        <v>2401045125</v>
      </c>
      <c r="B11768" t="s">
        <v>4006</v>
      </c>
      <c r="C11768" t="s">
        <v>4084</v>
      </c>
      <c r="D11768" t="s">
        <v>12135</v>
      </c>
      <c r="E11768" t="s">
        <v>12109</v>
      </c>
      <c r="F11768" t="s">
        <v>4068</v>
      </c>
      <c r="G11768" s="160" t="s">
        <v>4005</v>
      </c>
      <c r="H11768" t="s">
        <v>4006</v>
      </c>
      <c r="I11768" s="160" t="s">
        <v>3997</v>
      </c>
      <c r="J11768" t="s">
        <v>4084</v>
      </c>
      <c r="K11768" s="160" t="s">
        <v>4005</v>
      </c>
      <c r="L11768" t="s">
        <v>4239</v>
      </c>
    </row>
    <row r="11769" spans="1:12">
      <c r="A11769" s="15">
        <v>2401045130</v>
      </c>
      <c r="B11769" t="s">
        <v>4006</v>
      </c>
      <c r="C11769" t="s">
        <v>4084</v>
      </c>
      <c r="D11769" t="s">
        <v>12135</v>
      </c>
      <c r="E11769" t="s">
        <v>12110</v>
      </c>
      <c r="F11769" t="s">
        <v>4068</v>
      </c>
      <c r="G11769" s="160" t="s">
        <v>4005</v>
      </c>
      <c r="H11769" t="s">
        <v>4006</v>
      </c>
      <c r="I11769" s="160" t="s">
        <v>3997</v>
      </c>
      <c r="J11769" t="s">
        <v>4084</v>
      </c>
      <c r="K11769" s="160" t="s">
        <v>4005</v>
      </c>
      <c r="L11769" t="s">
        <v>4239</v>
      </c>
    </row>
    <row r="11770" spans="1:12">
      <c r="A11770" s="15">
        <v>2401045135</v>
      </c>
      <c r="B11770" t="s">
        <v>4006</v>
      </c>
      <c r="C11770" t="s">
        <v>4084</v>
      </c>
      <c r="D11770" t="s">
        <v>12135</v>
      </c>
      <c r="E11770" t="s">
        <v>12111</v>
      </c>
      <c r="F11770" t="s">
        <v>4068</v>
      </c>
      <c r="G11770" s="160" t="s">
        <v>4005</v>
      </c>
      <c r="H11770" t="s">
        <v>4006</v>
      </c>
      <c r="I11770" s="160" t="s">
        <v>3997</v>
      </c>
      <c r="J11770" t="s">
        <v>4084</v>
      </c>
      <c r="K11770" s="160" t="s">
        <v>4005</v>
      </c>
      <c r="L11770" t="s">
        <v>4239</v>
      </c>
    </row>
    <row r="11771" spans="1:12">
      <c r="A11771" s="15">
        <v>2401045170</v>
      </c>
      <c r="B11771" t="s">
        <v>4006</v>
      </c>
      <c r="C11771" t="s">
        <v>4084</v>
      </c>
      <c r="D11771" t="s">
        <v>12135</v>
      </c>
      <c r="E11771" t="s">
        <v>4126</v>
      </c>
      <c r="F11771" t="s">
        <v>4068</v>
      </c>
      <c r="G11771" s="160" t="s">
        <v>4005</v>
      </c>
      <c r="H11771" t="s">
        <v>4006</v>
      </c>
      <c r="I11771" s="160" t="s">
        <v>3997</v>
      </c>
      <c r="J11771" t="s">
        <v>4084</v>
      </c>
      <c r="K11771" s="160" t="s">
        <v>4005</v>
      </c>
      <c r="L11771" t="s">
        <v>4239</v>
      </c>
    </row>
    <row r="11772" spans="1:12">
      <c r="A11772" s="15">
        <v>2401045200</v>
      </c>
      <c r="B11772" t="s">
        <v>4006</v>
      </c>
      <c r="C11772" t="s">
        <v>4084</v>
      </c>
      <c r="D11772" t="s">
        <v>12135</v>
      </c>
      <c r="E11772" t="s">
        <v>12112</v>
      </c>
      <c r="F11772" t="s">
        <v>4068</v>
      </c>
      <c r="G11772" s="160" t="s">
        <v>4005</v>
      </c>
      <c r="H11772" t="s">
        <v>4006</v>
      </c>
      <c r="I11772" s="160" t="s">
        <v>3997</v>
      </c>
      <c r="J11772" t="s">
        <v>4084</v>
      </c>
      <c r="K11772" s="160" t="s">
        <v>4005</v>
      </c>
      <c r="L11772" t="s">
        <v>4239</v>
      </c>
    </row>
    <row r="11773" spans="1:12">
      <c r="A11773" s="15">
        <v>2401045210</v>
      </c>
      <c r="B11773" t="s">
        <v>4006</v>
      </c>
      <c r="C11773" t="s">
        <v>4084</v>
      </c>
      <c r="D11773" t="s">
        <v>12135</v>
      </c>
      <c r="E11773" t="s">
        <v>12113</v>
      </c>
      <c r="F11773" t="s">
        <v>4068</v>
      </c>
      <c r="G11773" s="160" t="s">
        <v>4005</v>
      </c>
      <c r="H11773" t="s">
        <v>4006</v>
      </c>
      <c r="I11773" s="160" t="s">
        <v>3997</v>
      </c>
      <c r="J11773" t="s">
        <v>4084</v>
      </c>
      <c r="K11773" s="160" t="s">
        <v>4005</v>
      </c>
      <c r="L11773" t="s">
        <v>4239</v>
      </c>
    </row>
    <row r="11774" spans="1:12">
      <c r="A11774" s="15">
        <v>2401045215</v>
      </c>
      <c r="B11774" t="s">
        <v>4006</v>
      </c>
      <c r="C11774" t="s">
        <v>4084</v>
      </c>
      <c r="D11774" t="s">
        <v>12135</v>
      </c>
      <c r="E11774" t="s">
        <v>12114</v>
      </c>
      <c r="F11774" t="s">
        <v>4068</v>
      </c>
      <c r="G11774" s="160" t="s">
        <v>4005</v>
      </c>
      <c r="H11774" t="s">
        <v>4006</v>
      </c>
      <c r="I11774" s="160" t="s">
        <v>3997</v>
      </c>
      <c r="J11774" t="s">
        <v>4084</v>
      </c>
      <c r="K11774" s="160" t="s">
        <v>4005</v>
      </c>
      <c r="L11774" t="s">
        <v>4239</v>
      </c>
    </row>
    <row r="11775" spans="1:12">
      <c r="A11775" s="15">
        <v>2401045235</v>
      </c>
      <c r="B11775" t="s">
        <v>4006</v>
      </c>
      <c r="C11775" t="s">
        <v>4084</v>
      </c>
      <c r="D11775" t="s">
        <v>12135</v>
      </c>
      <c r="E11775" t="s">
        <v>12115</v>
      </c>
      <c r="F11775" t="s">
        <v>4068</v>
      </c>
      <c r="G11775" s="160" t="s">
        <v>4005</v>
      </c>
      <c r="H11775" t="s">
        <v>4006</v>
      </c>
      <c r="I11775" s="160" t="s">
        <v>3997</v>
      </c>
      <c r="J11775" t="s">
        <v>4084</v>
      </c>
      <c r="K11775" s="160" t="s">
        <v>4005</v>
      </c>
      <c r="L11775" t="s">
        <v>4239</v>
      </c>
    </row>
    <row r="11776" spans="1:12">
      <c r="A11776" s="15">
        <v>2401045250</v>
      </c>
      <c r="B11776" t="s">
        <v>4006</v>
      </c>
      <c r="C11776" t="s">
        <v>4084</v>
      </c>
      <c r="D11776" t="s">
        <v>12135</v>
      </c>
      <c r="E11776" t="s">
        <v>6805</v>
      </c>
      <c r="F11776" t="s">
        <v>4068</v>
      </c>
      <c r="G11776" s="160" t="s">
        <v>4005</v>
      </c>
      <c r="H11776" t="s">
        <v>4006</v>
      </c>
      <c r="I11776" s="160" t="s">
        <v>3997</v>
      </c>
      <c r="J11776" t="s">
        <v>4084</v>
      </c>
      <c r="K11776" s="160" t="s">
        <v>4005</v>
      </c>
      <c r="L11776" t="s">
        <v>4239</v>
      </c>
    </row>
    <row r="11777" spans="1:12">
      <c r="A11777" s="15">
        <v>2401045275</v>
      </c>
      <c r="B11777" t="s">
        <v>4006</v>
      </c>
      <c r="C11777" t="s">
        <v>4084</v>
      </c>
      <c r="D11777" t="s">
        <v>12135</v>
      </c>
      <c r="E11777" t="s">
        <v>4061</v>
      </c>
      <c r="F11777" t="s">
        <v>4068</v>
      </c>
      <c r="G11777" s="160" t="s">
        <v>4005</v>
      </c>
      <c r="H11777" t="s">
        <v>4006</v>
      </c>
      <c r="I11777" s="160" t="s">
        <v>3997</v>
      </c>
      <c r="J11777" t="s">
        <v>4084</v>
      </c>
      <c r="K11777" s="160" t="s">
        <v>4005</v>
      </c>
      <c r="L11777" t="s">
        <v>4239</v>
      </c>
    </row>
    <row r="11778" spans="1:12">
      <c r="A11778" s="15">
        <v>2401045285</v>
      </c>
      <c r="B11778" t="s">
        <v>4006</v>
      </c>
      <c r="C11778" t="s">
        <v>4084</v>
      </c>
      <c r="D11778" t="s">
        <v>12135</v>
      </c>
      <c r="E11778" t="s">
        <v>4134</v>
      </c>
      <c r="F11778" t="s">
        <v>4068</v>
      </c>
      <c r="G11778" s="160" t="s">
        <v>4005</v>
      </c>
      <c r="H11778" t="s">
        <v>4006</v>
      </c>
      <c r="I11778" s="160" t="s">
        <v>3997</v>
      </c>
      <c r="J11778" t="s">
        <v>4084</v>
      </c>
      <c r="K11778" s="160" t="s">
        <v>4005</v>
      </c>
      <c r="L11778" t="s">
        <v>4239</v>
      </c>
    </row>
    <row r="11779" spans="1:12">
      <c r="A11779" s="15">
        <v>2401045370</v>
      </c>
      <c r="B11779" t="s">
        <v>4006</v>
      </c>
      <c r="C11779" t="s">
        <v>4084</v>
      </c>
      <c r="D11779" t="s">
        <v>12135</v>
      </c>
      <c r="E11779" t="s">
        <v>12116</v>
      </c>
      <c r="F11779" t="s">
        <v>4068</v>
      </c>
      <c r="G11779" s="160" t="s">
        <v>4005</v>
      </c>
      <c r="H11779" t="s">
        <v>4006</v>
      </c>
      <c r="I11779" s="160" t="s">
        <v>3997</v>
      </c>
      <c r="J11779" t="s">
        <v>4084</v>
      </c>
      <c r="K11779" s="160" t="s">
        <v>4005</v>
      </c>
      <c r="L11779" t="s">
        <v>4239</v>
      </c>
    </row>
    <row r="11780" spans="1:12">
      <c r="A11780" s="15">
        <v>2401045999</v>
      </c>
      <c r="B11780" t="s">
        <v>4006</v>
      </c>
      <c r="C11780" t="s">
        <v>4084</v>
      </c>
      <c r="D11780" t="s">
        <v>12135</v>
      </c>
      <c r="E11780" t="s">
        <v>12117</v>
      </c>
      <c r="F11780" t="s">
        <v>4068</v>
      </c>
      <c r="G11780" s="160" t="s">
        <v>4005</v>
      </c>
      <c r="H11780" t="s">
        <v>4006</v>
      </c>
      <c r="I11780" s="160" t="s">
        <v>3997</v>
      </c>
      <c r="J11780" t="s">
        <v>4084</v>
      </c>
      <c r="K11780" s="160" t="s">
        <v>4005</v>
      </c>
      <c r="L11780" t="s">
        <v>4239</v>
      </c>
    </row>
    <row r="11781" spans="1:12">
      <c r="A11781" s="15">
        <v>2401050000</v>
      </c>
      <c r="B11781" t="s">
        <v>4006</v>
      </c>
      <c r="C11781" t="s">
        <v>4084</v>
      </c>
      <c r="D11781" t="s">
        <v>12136</v>
      </c>
      <c r="E11781" t="s">
        <v>12094</v>
      </c>
      <c r="F11781" t="s">
        <v>4068</v>
      </c>
      <c r="G11781" s="160" t="s">
        <v>4005</v>
      </c>
      <c r="H11781" t="s">
        <v>4006</v>
      </c>
      <c r="I11781" s="160" t="s">
        <v>3997</v>
      </c>
      <c r="J11781" t="s">
        <v>4084</v>
      </c>
      <c r="K11781">
        <v>15</v>
      </c>
      <c r="L11781" t="s">
        <v>4315</v>
      </c>
    </row>
    <row r="11782" spans="1:12">
      <c r="A11782" s="15">
        <v>2401050030</v>
      </c>
      <c r="B11782" t="s">
        <v>4006</v>
      </c>
      <c r="C11782" t="s">
        <v>4084</v>
      </c>
      <c r="D11782" t="s">
        <v>12136</v>
      </c>
      <c r="E11782" t="s">
        <v>4063</v>
      </c>
      <c r="F11782" t="s">
        <v>4068</v>
      </c>
      <c r="G11782" s="160" t="s">
        <v>4005</v>
      </c>
      <c r="H11782" t="s">
        <v>4006</v>
      </c>
      <c r="I11782" s="160" t="s">
        <v>3997</v>
      </c>
      <c r="J11782" t="s">
        <v>4084</v>
      </c>
      <c r="K11782">
        <v>15</v>
      </c>
      <c r="L11782" t="s">
        <v>4315</v>
      </c>
    </row>
    <row r="11783" spans="1:12">
      <c r="A11783" s="15">
        <v>2401050055</v>
      </c>
      <c r="B11783" t="s">
        <v>4006</v>
      </c>
      <c r="C11783" t="s">
        <v>4084</v>
      </c>
      <c r="D11783" t="s">
        <v>12136</v>
      </c>
      <c r="E11783" t="s">
        <v>4120</v>
      </c>
      <c r="F11783" t="s">
        <v>4068</v>
      </c>
      <c r="G11783" s="160" t="s">
        <v>4005</v>
      </c>
      <c r="H11783" t="s">
        <v>4006</v>
      </c>
      <c r="I11783" s="160" t="s">
        <v>3997</v>
      </c>
      <c r="J11783" t="s">
        <v>4084</v>
      </c>
      <c r="K11783">
        <v>15</v>
      </c>
      <c r="L11783" t="s">
        <v>4315</v>
      </c>
    </row>
    <row r="11784" spans="1:12">
      <c r="A11784" s="15">
        <v>2401050060</v>
      </c>
      <c r="B11784" t="s">
        <v>4006</v>
      </c>
      <c r="C11784" t="s">
        <v>4084</v>
      </c>
      <c r="D11784" t="s">
        <v>12136</v>
      </c>
      <c r="E11784" t="s">
        <v>12106</v>
      </c>
      <c r="F11784" t="s">
        <v>4068</v>
      </c>
      <c r="G11784" s="160" t="s">
        <v>4005</v>
      </c>
      <c r="H11784" t="s">
        <v>4006</v>
      </c>
      <c r="I11784" s="160" t="s">
        <v>3997</v>
      </c>
      <c r="J11784" t="s">
        <v>4084</v>
      </c>
      <c r="K11784">
        <v>15</v>
      </c>
      <c r="L11784" t="s">
        <v>4315</v>
      </c>
    </row>
    <row r="11785" spans="1:12">
      <c r="A11785" s="15">
        <v>2401050065</v>
      </c>
      <c r="B11785" t="s">
        <v>4006</v>
      </c>
      <c r="C11785" t="s">
        <v>4084</v>
      </c>
      <c r="D11785" t="s">
        <v>12136</v>
      </c>
      <c r="E11785" t="s">
        <v>12107</v>
      </c>
      <c r="F11785" t="s">
        <v>4068</v>
      </c>
      <c r="G11785" s="160" t="s">
        <v>4005</v>
      </c>
      <c r="H11785" t="s">
        <v>4006</v>
      </c>
      <c r="I11785" s="160" t="s">
        <v>3997</v>
      </c>
      <c r="J11785" t="s">
        <v>4084</v>
      </c>
      <c r="K11785">
        <v>15</v>
      </c>
      <c r="L11785" t="s">
        <v>4315</v>
      </c>
    </row>
    <row r="11786" spans="1:12">
      <c r="A11786" s="15">
        <v>2401050070</v>
      </c>
      <c r="B11786" t="s">
        <v>4006</v>
      </c>
      <c r="C11786" t="s">
        <v>4084</v>
      </c>
      <c r="D11786" t="s">
        <v>12136</v>
      </c>
      <c r="E11786" t="s">
        <v>12108</v>
      </c>
      <c r="F11786" t="s">
        <v>4068</v>
      </c>
      <c r="G11786" s="160" t="s">
        <v>4005</v>
      </c>
      <c r="H11786" t="s">
        <v>4006</v>
      </c>
      <c r="I11786" s="160" t="s">
        <v>3997</v>
      </c>
      <c r="J11786" t="s">
        <v>4084</v>
      </c>
      <c r="K11786">
        <v>15</v>
      </c>
      <c r="L11786" t="s">
        <v>4315</v>
      </c>
    </row>
    <row r="11787" spans="1:12">
      <c r="A11787" s="15">
        <v>2401050125</v>
      </c>
      <c r="B11787" t="s">
        <v>4006</v>
      </c>
      <c r="C11787" t="s">
        <v>4084</v>
      </c>
      <c r="D11787" t="s">
        <v>12136</v>
      </c>
      <c r="E11787" t="s">
        <v>12109</v>
      </c>
      <c r="F11787" t="s">
        <v>4068</v>
      </c>
      <c r="G11787" s="160" t="s">
        <v>4005</v>
      </c>
      <c r="H11787" t="s">
        <v>4006</v>
      </c>
      <c r="I11787" s="160" t="s">
        <v>3997</v>
      </c>
      <c r="J11787" t="s">
        <v>4084</v>
      </c>
      <c r="K11787">
        <v>15</v>
      </c>
      <c r="L11787" t="s">
        <v>4315</v>
      </c>
    </row>
    <row r="11788" spans="1:12">
      <c r="A11788" s="15">
        <v>2401050130</v>
      </c>
      <c r="B11788" t="s">
        <v>4006</v>
      </c>
      <c r="C11788" t="s">
        <v>4084</v>
      </c>
      <c r="D11788" t="s">
        <v>12136</v>
      </c>
      <c r="E11788" t="s">
        <v>12110</v>
      </c>
      <c r="F11788" t="s">
        <v>4068</v>
      </c>
      <c r="G11788" s="160" t="s">
        <v>4005</v>
      </c>
      <c r="H11788" t="s">
        <v>4006</v>
      </c>
      <c r="I11788" s="160" t="s">
        <v>3997</v>
      </c>
      <c r="J11788" t="s">
        <v>4084</v>
      </c>
      <c r="K11788">
        <v>15</v>
      </c>
      <c r="L11788" t="s">
        <v>4315</v>
      </c>
    </row>
    <row r="11789" spans="1:12">
      <c r="A11789" s="15">
        <v>2401050135</v>
      </c>
      <c r="B11789" t="s">
        <v>4006</v>
      </c>
      <c r="C11789" t="s">
        <v>4084</v>
      </c>
      <c r="D11789" t="s">
        <v>12136</v>
      </c>
      <c r="E11789" t="s">
        <v>12111</v>
      </c>
      <c r="F11789" t="s">
        <v>4068</v>
      </c>
      <c r="G11789" s="160" t="s">
        <v>4005</v>
      </c>
      <c r="H11789" t="s">
        <v>4006</v>
      </c>
      <c r="I11789" s="160" t="s">
        <v>3997</v>
      </c>
      <c r="J11789" t="s">
        <v>4084</v>
      </c>
      <c r="K11789">
        <v>15</v>
      </c>
      <c r="L11789" t="s">
        <v>4315</v>
      </c>
    </row>
    <row r="11790" spans="1:12">
      <c r="A11790" s="15">
        <v>2401050170</v>
      </c>
      <c r="B11790" t="s">
        <v>4006</v>
      </c>
      <c r="C11790" t="s">
        <v>4084</v>
      </c>
      <c r="D11790" t="s">
        <v>12136</v>
      </c>
      <c r="E11790" t="s">
        <v>4126</v>
      </c>
      <c r="F11790" t="s">
        <v>4068</v>
      </c>
      <c r="G11790" s="160" t="s">
        <v>4005</v>
      </c>
      <c r="H11790" t="s">
        <v>4006</v>
      </c>
      <c r="I11790" s="160" t="s">
        <v>3997</v>
      </c>
      <c r="J11790" t="s">
        <v>4084</v>
      </c>
      <c r="K11790">
        <v>15</v>
      </c>
      <c r="L11790" t="s">
        <v>4315</v>
      </c>
    </row>
    <row r="11791" spans="1:12">
      <c r="A11791" s="15">
        <v>2401050200</v>
      </c>
      <c r="B11791" t="s">
        <v>4006</v>
      </c>
      <c r="C11791" t="s">
        <v>4084</v>
      </c>
      <c r="D11791" t="s">
        <v>12136</v>
      </c>
      <c r="E11791" t="s">
        <v>12112</v>
      </c>
      <c r="F11791" t="s">
        <v>4068</v>
      </c>
      <c r="G11791" s="160" t="s">
        <v>4005</v>
      </c>
      <c r="H11791" t="s">
        <v>4006</v>
      </c>
      <c r="I11791" s="160" t="s">
        <v>3997</v>
      </c>
      <c r="J11791" t="s">
        <v>4084</v>
      </c>
      <c r="K11791">
        <v>15</v>
      </c>
      <c r="L11791" t="s">
        <v>4315</v>
      </c>
    </row>
    <row r="11792" spans="1:12">
      <c r="A11792" s="15">
        <v>2401050210</v>
      </c>
      <c r="B11792" t="s">
        <v>4006</v>
      </c>
      <c r="C11792" t="s">
        <v>4084</v>
      </c>
      <c r="D11792" t="s">
        <v>12136</v>
      </c>
      <c r="E11792" t="s">
        <v>12113</v>
      </c>
      <c r="F11792" t="s">
        <v>4068</v>
      </c>
      <c r="G11792" s="160" t="s">
        <v>4005</v>
      </c>
      <c r="H11792" t="s">
        <v>4006</v>
      </c>
      <c r="I11792" s="160" t="s">
        <v>3997</v>
      </c>
      <c r="J11792" t="s">
        <v>4084</v>
      </c>
      <c r="K11792">
        <v>15</v>
      </c>
      <c r="L11792" t="s">
        <v>4315</v>
      </c>
    </row>
    <row r="11793" spans="1:12">
      <c r="A11793" s="15">
        <v>2401050215</v>
      </c>
      <c r="B11793" t="s">
        <v>4006</v>
      </c>
      <c r="C11793" t="s">
        <v>4084</v>
      </c>
      <c r="D11793" t="s">
        <v>12136</v>
      </c>
      <c r="E11793" t="s">
        <v>12114</v>
      </c>
      <c r="F11793" t="s">
        <v>4068</v>
      </c>
      <c r="G11793" s="160" t="s">
        <v>4005</v>
      </c>
      <c r="H11793" t="s">
        <v>4006</v>
      </c>
      <c r="I11793" s="160" t="s">
        <v>3997</v>
      </c>
      <c r="J11793" t="s">
        <v>4084</v>
      </c>
      <c r="K11793">
        <v>15</v>
      </c>
      <c r="L11793" t="s">
        <v>4315</v>
      </c>
    </row>
    <row r="11794" spans="1:12">
      <c r="A11794" s="15">
        <v>2401050235</v>
      </c>
      <c r="B11794" t="s">
        <v>4006</v>
      </c>
      <c r="C11794" t="s">
        <v>4084</v>
      </c>
      <c r="D11794" t="s">
        <v>12136</v>
      </c>
      <c r="E11794" t="s">
        <v>12115</v>
      </c>
      <c r="F11794" t="s">
        <v>4068</v>
      </c>
      <c r="G11794" s="160" t="s">
        <v>4005</v>
      </c>
      <c r="H11794" t="s">
        <v>4006</v>
      </c>
      <c r="I11794" s="160" t="s">
        <v>3997</v>
      </c>
      <c r="J11794" t="s">
        <v>4084</v>
      </c>
      <c r="K11794">
        <v>15</v>
      </c>
      <c r="L11794" t="s">
        <v>4315</v>
      </c>
    </row>
    <row r="11795" spans="1:12">
      <c r="A11795" s="15">
        <v>2401050250</v>
      </c>
      <c r="B11795" t="s">
        <v>4006</v>
      </c>
      <c r="C11795" t="s">
        <v>4084</v>
      </c>
      <c r="D11795" t="s">
        <v>12136</v>
      </c>
      <c r="E11795" t="s">
        <v>6805</v>
      </c>
      <c r="F11795" t="s">
        <v>4068</v>
      </c>
      <c r="G11795" s="160" t="s">
        <v>4005</v>
      </c>
      <c r="H11795" t="s">
        <v>4006</v>
      </c>
      <c r="I11795" s="160" t="s">
        <v>3997</v>
      </c>
      <c r="J11795" t="s">
        <v>4084</v>
      </c>
      <c r="K11795">
        <v>15</v>
      </c>
      <c r="L11795" t="s">
        <v>4315</v>
      </c>
    </row>
    <row r="11796" spans="1:12">
      <c r="A11796" s="15">
        <v>2401050275</v>
      </c>
      <c r="B11796" t="s">
        <v>4006</v>
      </c>
      <c r="C11796" t="s">
        <v>4084</v>
      </c>
      <c r="D11796" t="s">
        <v>12136</v>
      </c>
      <c r="E11796" t="s">
        <v>4061</v>
      </c>
      <c r="F11796" t="s">
        <v>4068</v>
      </c>
      <c r="G11796" s="160" t="s">
        <v>4005</v>
      </c>
      <c r="H11796" t="s">
        <v>4006</v>
      </c>
      <c r="I11796" s="160" t="s">
        <v>3997</v>
      </c>
      <c r="J11796" t="s">
        <v>4084</v>
      </c>
      <c r="K11796">
        <v>15</v>
      </c>
      <c r="L11796" t="s">
        <v>4315</v>
      </c>
    </row>
    <row r="11797" spans="1:12">
      <c r="A11797" s="15">
        <v>2401050285</v>
      </c>
      <c r="B11797" t="s">
        <v>4006</v>
      </c>
      <c r="C11797" t="s">
        <v>4084</v>
      </c>
      <c r="D11797" t="s">
        <v>12136</v>
      </c>
      <c r="E11797" t="s">
        <v>4134</v>
      </c>
      <c r="F11797" t="s">
        <v>4068</v>
      </c>
      <c r="G11797" s="160" t="s">
        <v>4005</v>
      </c>
      <c r="H11797" t="s">
        <v>4006</v>
      </c>
      <c r="I11797" s="160" t="s">
        <v>3997</v>
      </c>
      <c r="J11797" t="s">
        <v>4084</v>
      </c>
      <c r="K11797">
        <v>15</v>
      </c>
      <c r="L11797" t="s">
        <v>4315</v>
      </c>
    </row>
    <row r="11798" spans="1:12">
      <c r="A11798" s="15">
        <v>2401050370</v>
      </c>
      <c r="B11798" t="s">
        <v>4006</v>
      </c>
      <c r="C11798" t="s">
        <v>4084</v>
      </c>
      <c r="D11798" t="s">
        <v>12136</v>
      </c>
      <c r="E11798" t="s">
        <v>12116</v>
      </c>
      <c r="F11798" t="s">
        <v>4068</v>
      </c>
      <c r="G11798" s="160" t="s">
        <v>4005</v>
      </c>
      <c r="H11798" t="s">
        <v>4006</v>
      </c>
      <c r="I11798" s="160" t="s">
        <v>3997</v>
      </c>
      <c r="J11798" t="s">
        <v>4084</v>
      </c>
      <c r="K11798">
        <v>15</v>
      </c>
      <c r="L11798" t="s">
        <v>4315</v>
      </c>
    </row>
    <row r="11799" spans="1:12">
      <c r="A11799" s="15">
        <v>2401050999</v>
      </c>
      <c r="B11799" t="s">
        <v>4006</v>
      </c>
      <c r="C11799" t="s">
        <v>4084</v>
      </c>
      <c r="D11799" t="s">
        <v>12136</v>
      </c>
      <c r="E11799" t="s">
        <v>12117</v>
      </c>
      <c r="F11799" t="s">
        <v>4068</v>
      </c>
      <c r="G11799" s="160" t="s">
        <v>4005</v>
      </c>
      <c r="H11799" t="s">
        <v>4006</v>
      </c>
      <c r="I11799" s="160" t="s">
        <v>3997</v>
      </c>
      <c r="J11799" t="s">
        <v>4084</v>
      </c>
      <c r="K11799">
        <v>15</v>
      </c>
      <c r="L11799" t="s">
        <v>4315</v>
      </c>
    </row>
    <row r="11800" spans="1:12">
      <c r="A11800" s="15">
        <v>2401055000</v>
      </c>
      <c r="B11800" t="s">
        <v>4006</v>
      </c>
      <c r="C11800" t="s">
        <v>4084</v>
      </c>
      <c r="D11800" t="s">
        <v>12137</v>
      </c>
      <c r="E11800" t="s">
        <v>12094</v>
      </c>
      <c r="F11800" t="s">
        <v>4068</v>
      </c>
      <c r="G11800" s="160" t="s">
        <v>4005</v>
      </c>
      <c r="H11800" t="s">
        <v>4006</v>
      </c>
      <c r="I11800" s="160" t="s">
        <v>3997</v>
      </c>
      <c r="J11800" t="s">
        <v>4084</v>
      </c>
      <c r="K11800">
        <v>22</v>
      </c>
      <c r="L11800" t="s">
        <v>12138</v>
      </c>
    </row>
    <row r="11801" spans="1:12">
      <c r="A11801" s="15">
        <v>2401055030</v>
      </c>
      <c r="B11801" t="s">
        <v>4006</v>
      </c>
      <c r="C11801" t="s">
        <v>4084</v>
      </c>
      <c r="D11801" t="s">
        <v>12137</v>
      </c>
      <c r="E11801" t="s">
        <v>4063</v>
      </c>
      <c r="F11801" t="s">
        <v>4068</v>
      </c>
      <c r="G11801" s="160" t="s">
        <v>4005</v>
      </c>
      <c r="H11801" t="s">
        <v>4006</v>
      </c>
      <c r="I11801" s="160" t="s">
        <v>3997</v>
      </c>
      <c r="J11801" t="s">
        <v>4084</v>
      </c>
      <c r="K11801">
        <v>22</v>
      </c>
      <c r="L11801" t="s">
        <v>12138</v>
      </c>
    </row>
    <row r="11802" spans="1:12">
      <c r="A11802" s="15">
        <v>2401055055</v>
      </c>
      <c r="B11802" t="s">
        <v>4006</v>
      </c>
      <c r="C11802" t="s">
        <v>4084</v>
      </c>
      <c r="D11802" t="s">
        <v>12137</v>
      </c>
      <c r="E11802" t="s">
        <v>4120</v>
      </c>
      <c r="F11802" t="s">
        <v>4068</v>
      </c>
      <c r="G11802" s="160" t="s">
        <v>4005</v>
      </c>
      <c r="H11802" t="s">
        <v>4006</v>
      </c>
      <c r="I11802" s="160" t="s">
        <v>3997</v>
      </c>
      <c r="J11802" t="s">
        <v>4084</v>
      </c>
      <c r="K11802">
        <v>22</v>
      </c>
      <c r="L11802" t="s">
        <v>12138</v>
      </c>
    </row>
    <row r="11803" spans="1:12">
      <c r="A11803" s="15">
        <v>2401055060</v>
      </c>
      <c r="B11803" t="s">
        <v>4006</v>
      </c>
      <c r="C11803" t="s">
        <v>4084</v>
      </c>
      <c r="D11803" t="s">
        <v>12137</v>
      </c>
      <c r="E11803" t="s">
        <v>12106</v>
      </c>
      <c r="F11803" t="s">
        <v>4068</v>
      </c>
      <c r="G11803" s="160" t="s">
        <v>4005</v>
      </c>
      <c r="H11803" t="s">
        <v>4006</v>
      </c>
      <c r="I11803" s="160" t="s">
        <v>3997</v>
      </c>
      <c r="J11803" t="s">
        <v>4084</v>
      </c>
      <c r="K11803">
        <v>22</v>
      </c>
      <c r="L11803" t="s">
        <v>12138</v>
      </c>
    </row>
    <row r="11804" spans="1:12">
      <c r="A11804" s="15">
        <v>2401055065</v>
      </c>
      <c r="B11804" t="s">
        <v>4006</v>
      </c>
      <c r="C11804" t="s">
        <v>4084</v>
      </c>
      <c r="D11804" t="s">
        <v>12137</v>
      </c>
      <c r="E11804" t="s">
        <v>12107</v>
      </c>
      <c r="F11804" t="s">
        <v>4068</v>
      </c>
      <c r="G11804" s="160" t="s">
        <v>4005</v>
      </c>
      <c r="H11804" t="s">
        <v>4006</v>
      </c>
      <c r="I11804" s="160" t="s">
        <v>3997</v>
      </c>
      <c r="J11804" t="s">
        <v>4084</v>
      </c>
      <c r="K11804">
        <v>22</v>
      </c>
      <c r="L11804" t="s">
        <v>12138</v>
      </c>
    </row>
    <row r="11805" spans="1:12">
      <c r="A11805" s="15">
        <v>2401055070</v>
      </c>
      <c r="B11805" t="s">
        <v>4006</v>
      </c>
      <c r="C11805" t="s">
        <v>4084</v>
      </c>
      <c r="D11805" t="s">
        <v>12137</v>
      </c>
      <c r="E11805" t="s">
        <v>12108</v>
      </c>
      <c r="F11805" t="s">
        <v>4068</v>
      </c>
      <c r="G11805" s="160" t="s">
        <v>4005</v>
      </c>
      <c r="H11805" t="s">
        <v>4006</v>
      </c>
      <c r="I11805" s="160" t="s">
        <v>3997</v>
      </c>
      <c r="J11805" t="s">
        <v>4084</v>
      </c>
      <c r="K11805">
        <v>22</v>
      </c>
      <c r="L11805" t="s">
        <v>12138</v>
      </c>
    </row>
    <row r="11806" spans="1:12">
      <c r="A11806" s="15">
        <v>2401055125</v>
      </c>
      <c r="B11806" t="s">
        <v>4006</v>
      </c>
      <c r="C11806" t="s">
        <v>4084</v>
      </c>
      <c r="D11806" t="s">
        <v>12137</v>
      </c>
      <c r="E11806" t="s">
        <v>12109</v>
      </c>
      <c r="F11806" t="s">
        <v>4068</v>
      </c>
      <c r="G11806" s="160" t="s">
        <v>4005</v>
      </c>
      <c r="H11806" t="s">
        <v>4006</v>
      </c>
      <c r="I11806" s="160" t="s">
        <v>3997</v>
      </c>
      <c r="J11806" t="s">
        <v>4084</v>
      </c>
      <c r="K11806">
        <v>22</v>
      </c>
      <c r="L11806" t="s">
        <v>12138</v>
      </c>
    </row>
    <row r="11807" spans="1:12">
      <c r="A11807" s="15">
        <v>2401055130</v>
      </c>
      <c r="B11807" t="s">
        <v>4006</v>
      </c>
      <c r="C11807" t="s">
        <v>4084</v>
      </c>
      <c r="D11807" t="s">
        <v>12137</v>
      </c>
      <c r="E11807" t="s">
        <v>12110</v>
      </c>
      <c r="F11807" t="s">
        <v>4068</v>
      </c>
      <c r="G11807" s="160" t="s">
        <v>4005</v>
      </c>
      <c r="H11807" t="s">
        <v>4006</v>
      </c>
      <c r="I11807" s="160" t="s">
        <v>3997</v>
      </c>
      <c r="J11807" t="s">
        <v>4084</v>
      </c>
      <c r="K11807">
        <v>22</v>
      </c>
      <c r="L11807" t="s">
        <v>12138</v>
      </c>
    </row>
    <row r="11808" spans="1:12">
      <c r="A11808" s="15">
        <v>2401055135</v>
      </c>
      <c r="B11808" t="s">
        <v>4006</v>
      </c>
      <c r="C11808" t="s">
        <v>4084</v>
      </c>
      <c r="D11808" t="s">
        <v>12137</v>
      </c>
      <c r="E11808" t="s">
        <v>12111</v>
      </c>
      <c r="F11808" t="s">
        <v>4068</v>
      </c>
      <c r="G11808" s="160" t="s">
        <v>4005</v>
      </c>
      <c r="H11808" t="s">
        <v>4006</v>
      </c>
      <c r="I11808" s="160" t="s">
        <v>3997</v>
      </c>
      <c r="J11808" t="s">
        <v>4084</v>
      </c>
      <c r="K11808">
        <v>22</v>
      </c>
      <c r="L11808" t="s">
        <v>12138</v>
      </c>
    </row>
    <row r="11809" spans="1:12">
      <c r="A11809" s="15">
        <v>2401055170</v>
      </c>
      <c r="B11809" t="s">
        <v>4006</v>
      </c>
      <c r="C11809" t="s">
        <v>4084</v>
      </c>
      <c r="D11809" t="s">
        <v>12137</v>
      </c>
      <c r="E11809" t="s">
        <v>4126</v>
      </c>
      <c r="F11809" t="s">
        <v>4068</v>
      </c>
      <c r="G11809" s="160" t="s">
        <v>4005</v>
      </c>
      <c r="H11809" t="s">
        <v>4006</v>
      </c>
      <c r="I11809" s="160" t="s">
        <v>3997</v>
      </c>
      <c r="J11809" t="s">
        <v>4084</v>
      </c>
      <c r="K11809">
        <v>22</v>
      </c>
      <c r="L11809" t="s">
        <v>12138</v>
      </c>
    </row>
    <row r="11810" spans="1:12">
      <c r="A11810" s="15">
        <v>2401055200</v>
      </c>
      <c r="B11810" t="s">
        <v>4006</v>
      </c>
      <c r="C11810" t="s">
        <v>4084</v>
      </c>
      <c r="D11810" t="s">
        <v>12137</v>
      </c>
      <c r="E11810" t="s">
        <v>12112</v>
      </c>
      <c r="F11810" t="s">
        <v>4068</v>
      </c>
      <c r="G11810" s="160" t="s">
        <v>4005</v>
      </c>
      <c r="H11810" t="s">
        <v>4006</v>
      </c>
      <c r="I11810" s="160" t="s">
        <v>3997</v>
      </c>
      <c r="J11810" t="s">
        <v>4084</v>
      </c>
      <c r="K11810">
        <v>22</v>
      </c>
      <c r="L11810" t="s">
        <v>12138</v>
      </c>
    </row>
    <row r="11811" spans="1:12">
      <c r="A11811" s="15">
        <v>2401055210</v>
      </c>
      <c r="B11811" t="s">
        <v>4006</v>
      </c>
      <c r="C11811" t="s">
        <v>4084</v>
      </c>
      <c r="D11811" t="s">
        <v>12137</v>
      </c>
      <c r="E11811" t="s">
        <v>12113</v>
      </c>
      <c r="F11811" t="s">
        <v>4068</v>
      </c>
      <c r="G11811" s="160" t="s">
        <v>4005</v>
      </c>
      <c r="H11811" t="s">
        <v>4006</v>
      </c>
      <c r="I11811" s="160" t="s">
        <v>3997</v>
      </c>
      <c r="J11811" t="s">
        <v>4084</v>
      </c>
      <c r="K11811">
        <v>22</v>
      </c>
      <c r="L11811" t="s">
        <v>12138</v>
      </c>
    </row>
    <row r="11812" spans="1:12">
      <c r="A11812" s="15">
        <v>2401055215</v>
      </c>
      <c r="B11812" t="s">
        <v>4006</v>
      </c>
      <c r="C11812" t="s">
        <v>4084</v>
      </c>
      <c r="D11812" t="s">
        <v>12137</v>
      </c>
      <c r="E11812" t="s">
        <v>12114</v>
      </c>
      <c r="F11812" t="s">
        <v>4068</v>
      </c>
      <c r="G11812" s="160" t="s">
        <v>4005</v>
      </c>
      <c r="H11812" t="s">
        <v>4006</v>
      </c>
      <c r="I11812" s="160" t="s">
        <v>3997</v>
      </c>
      <c r="J11812" t="s">
        <v>4084</v>
      </c>
      <c r="K11812">
        <v>22</v>
      </c>
      <c r="L11812" t="s">
        <v>12138</v>
      </c>
    </row>
    <row r="11813" spans="1:12">
      <c r="A11813" s="15">
        <v>2401055235</v>
      </c>
      <c r="B11813" t="s">
        <v>4006</v>
      </c>
      <c r="C11813" t="s">
        <v>4084</v>
      </c>
      <c r="D11813" t="s">
        <v>12137</v>
      </c>
      <c r="E11813" t="s">
        <v>12115</v>
      </c>
      <c r="F11813" t="s">
        <v>4068</v>
      </c>
      <c r="G11813" s="160" t="s">
        <v>4005</v>
      </c>
      <c r="H11813" t="s">
        <v>4006</v>
      </c>
      <c r="I11813" s="160" t="s">
        <v>3997</v>
      </c>
      <c r="J11813" t="s">
        <v>4084</v>
      </c>
      <c r="K11813">
        <v>22</v>
      </c>
      <c r="L11813" t="s">
        <v>12138</v>
      </c>
    </row>
    <row r="11814" spans="1:12">
      <c r="A11814" s="15">
        <v>2401055250</v>
      </c>
      <c r="B11814" t="s">
        <v>4006</v>
      </c>
      <c r="C11814" t="s">
        <v>4084</v>
      </c>
      <c r="D11814" t="s">
        <v>12137</v>
      </c>
      <c r="E11814" t="s">
        <v>6805</v>
      </c>
      <c r="F11814" t="s">
        <v>4068</v>
      </c>
      <c r="G11814" s="160" t="s">
        <v>4005</v>
      </c>
      <c r="H11814" t="s">
        <v>4006</v>
      </c>
      <c r="I11814" s="160" t="s">
        <v>3997</v>
      </c>
      <c r="J11814" t="s">
        <v>4084</v>
      </c>
      <c r="K11814">
        <v>22</v>
      </c>
      <c r="L11814" t="s">
        <v>12138</v>
      </c>
    </row>
    <row r="11815" spans="1:12">
      <c r="A11815" s="15">
        <v>2401055275</v>
      </c>
      <c r="B11815" t="s">
        <v>4006</v>
      </c>
      <c r="C11815" t="s">
        <v>4084</v>
      </c>
      <c r="D11815" t="s">
        <v>12137</v>
      </c>
      <c r="E11815" t="s">
        <v>4061</v>
      </c>
      <c r="F11815" t="s">
        <v>4068</v>
      </c>
      <c r="G11815" s="160" t="s">
        <v>4005</v>
      </c>
      <c r="H11815" t="s">
        <v>4006</v>
      </c>
      <c r="I11815" s="160" t="s">
        <v>3997</v>
      </c>
      <c r="J11815" t="s">
        <v>4084</v>
      </c>
      <c r="K11815">
        <v>22</v>
      </c>
      <c r="L11815" t="s">
        <v>12138</v>
      </c>
    </row>
    <row r="11816" spans="1:12">
      <c r="A11816" s="15">
        <v>2401055285</v>
      </c>
      <c r="B11816" t="s">
        <v>4006</v>
      </c>
      <c r="C11816" t="s">
        <v>4084</v>
      </c>
      <c r="D11816" t="s">
        <v>12137</v>
      </c>
      <c r="E11816" t="s">
        <v>4134</v>
      </c>
      <c r="F11816" t="s">
        <v>4068</v>
      </c>
      <c r="G11816" s="160" t="s">
        <v>4005</v>
      </c>
      <c r="H11816" t="s">
        <v>4006</v>
      </c>
      <c r="I11816" s="160" t="s">
        <v>3997</v>
      </c>
      <c r="J11816" t="s">
        <v>4084</v>
      </c>
      <c r="K11816">
        <v>22</v>
      </c>
      <c r="L11816" t="s">
        <v>12138</v>
      </c>
    </row>
    <row r="11817" spans="1:12">
      <c r="A11817" s="15">
        <v>2401055370</v>
      </c>
      <c r="B11817" t="s">
        <v>4006</v>
      </c>
      <c r="C11817" t="s">
        <v>4084</v>
      </c>
      <c r="D11817" t="s">
        <v>12137</v>
      </c>
      <c r="E11817" t="s">
        <v>12116</v>
      </c>
      <c r="F11817" t="s">
        <v>4068</v>
      </c>
      <c r="G11817" s="160" t="s">
        <v>4005</v>
      </c>
      <c r="H11817" t="s">
        <v>4006</v>
      </c>
      <c r="I11817" s="160" t="s">
        <v>3997</v>
      </c>
      <c r="J11817" t="s">
        <v>4084</v>
      </c>
      <c r="K11817">
        <v>22</v>
      </c>
      <c r="L11817" t="s">
        <v>12138</v>
      </c>
    </row>
    <row r="11818" spans="1:12">
      <c r="A11818" s="15">
        <v>2401055999</v>
      </c>
      <c r="B11818" t="s">
        <v>4006</v>
      </c>
      <c r="C11818" t="s">
        <v>4084</v>
      </c>
      <c r="D11818" t="s">
        <v>12137</v>
      </c>
      <c r="E11818" t="s">
        <v>12117</v>
      </c>
      <c r="F11818" t="s">
        <v>4068</v>
      </c>
      <c r="G11818" s="160" t="s">
        <v>4005</v>
      </c>
      <c r="H11818" t="s">
        <v>4006</v>
      </c>
      <c r="I11818" s="160" t="s">
        <v>3997</v>
      </c>
      <c r="J11818" t="s">
        <v>4084</v>
      </c>
      <c r="K11818">
        <v>22</v>
      </c>
      <c r="L11818" t="s">
        <v>12138</v>
      </c>
    </row>
    <row r="11819" spans="1:12">
      <c r="A11819" s="15">
        <v>2401060000</v>
      </c>
      <c r="B11819" t="s">
        <v>4006</v>
      </c>
      <c r="C11819" t="s">
        <v>4084</v>
      </c>
      <c r="D11819" t="s">
        <v>12139</v>
      </c>
      <c r="E11819" t="s">
        <v>12094</v>
      </c>
      <c r="F11819" t="s">
        <v>4068</v>
      </c>
      <c r="G11819" s="160" t="s">
        <v>4005</v>
      </c>
      <c r="H11819" t="s">
        <v>4006</v>
      </c>
      <c r="I11819" s="160" t="s">
        <v>3997</v>
      </c>
      <c r="J11819" t="s">
        <v>4084</v>
      </c>
      <c r="K11819" s="160" t="s">
        <v>3997</v>
      </c>
      <c r="L11819" t="s">
        <v>4179</v>
      </c>
    </row>
    <row r="11820" spans="1:12">
      <c r="A11820" s="15">
        <v>2401060030</v>
      </c>
      <c r="B11820" t="s">
        <v>4006</v>
      </c>
      <c r="C11820" t="s">
        <v>4084</v>
      </c>
      <c r="D11820" t="s">
        <v>12139</v>
      </c>
      <c r="E11820" t="s">
        <v>4063</v>
      </c>
      <c r="F11820" t="s">
        <v>4068</v>
      </c>
      <c r="G11820" s="160" t="s">
        <v>4005</v>
      </c>
      <c r="H11820" t="s">
        <v>4006</v>
      </c>
      <c r="I11820" s="160" t="s">
        <v>3997</v>
      </c>
      <c r="J11820" t="s">
        <v>4084</v>
      </c>
      <c r="K11820" s="160" t="s">
        <v>3997</v>
      </c>
      <c r="L11820" t="s">
        <v>4179</v>
      </c>
    </row>
    <row r="11821" spans="1:12">
      <c r="A11821" s="15">
        <v>2401060055</v>
      </c>
      <c r="B11821" t="s">
        <v>4006</v>
      </c>
      <c r="C11821" t="s">
        <v>4084</v>
      </c>
      <c r="D11821" t="s">
        <v>12139</v>
      </c>
      <c r="E11821" t="s">
        <v>4120</v>
      </c>
      <c r="F11821" t="s">
        <v>4068</v>
      </c>
      <c r="G11821" s="160" t="s">
        <v>4005</v>
      </c>
      <c r="H11821" t="s">
        <v>4006</v>
      </c>
      <c r="I11821" s="160" t="s">
        <v>3997</v>
      </c>
      <c r="J11821" t="s">
        <v>4084</v>
      </c>
      <c r="K11821" s="160" t="s">
        <v>3997</v>
      </c>
      <c r="L11821" t="s">
        <v>4179</v>
      </c>
    </row>
    <row r="11822" spans="1:12">
      <c r="A11822" s="15">
        <v>2401060060</v>
      </c>
      <c r="B11822" t="s">
        <v>4006</v>
      </c>
      <c r="C11822" t="s">
        <v>4084</v>
      </c>
      <c r="D11822" t="s">
        <v>12139</v>
      </c>
      <c r="E11822" t="s">
        <v>12106</v>
      </c>
      <c r="F11822" t="s">
        <v>4068</v>
      </c>
      <c r="G11822" s="160" t="s">
        <v>4005</v>
      </c>
      <c r="H11822" t="s">
        <v>4006</v>
      </c>
      <c r="I11822" s="160" t="s">
        <v>3997</v>
      </c>
      <c r="J11822" t="s">
        <v>4084</v>
      </c>
      <c r="K11822" s="160" t="s">
        <v>3997</v>
      </c>
      <c r="L11822" t="s">
        <v>4179</v>
      </c>
    </row>
    <row r="11823" spans="1:12">
      <c r="A11823" s="15">
        <v>2401060065</v>
      </c>
      <c r="B11823" t="s">
        <v>4006</v>
      </c>
      <c r="C11823" t="s">
        <v>4084</v>
      </c>
      <c r="D11823" t="s">
        <v>12139</v>
      </c>
      <c r="E11823" t="s">
        <v>12107</v>
      </c>
      <c r="F11823" t="s">
        <v>4068</v>
      </c>
      <c r="G11823" s="160" t="s">
        <v>4005</v>
      </c>
      <c r="H11823" t="s">
        <v>4006</v>
      </c>
      <c r="I11823" s="160" t="s">
        <v>3997</v>
      </c>
      <c r="J11823" t="s">
        <v>4084</v>
      </c>
      <c r="K11823" s="160" t="s">
        <v>3997</v>
      </c>
      <c r="L11823" t="s">
        <v>4179</v>
      </c>
    </row>
    <row r="11824" spans="1:12">
      <c r="A11824" s="15">
        <v>2401060070</v>
      </c>
      <c r="B11824" t="s">
        <v>4006</v>
      </c>
      <c r="C11824" t="s">
        <v>4084</v>
      </c>
      <c r="D11824" t="s">
        <v>12139</v>
      </c>
      <c r="E11824" t="s">
        <v>12108</v>
      </c>
      <c r="F11824" t="s">
        <v>4068</v>
      </c>
      <c r="G11824" s="160" t="s">
        <v>4005</v>
      </c>
      <c r="H11824" t="s">
        <v>4006</v>
      </c>
      <c r="I11824" s="160" t="s">
        <v>3997</v>
      </c>
      <c r="J11824" t="s">
        <v>4084</v>
      </c>
      <c r="K11824" s="160" t="s">
        <v>3997</v>
      </c>
      <c r="L11824" t="s">
        <v>4179</v>
      </c>
    </row>
    <row r="11825" spans="1:12">
      <c r="A11825" s="15">
        <v>2401060125</v>
      </c>
      <c r="B11825" t="s">
        <v>4006</v>
      </c>
      <c r="C11825" t="s">
        <v>4084</v>
      </c>
      <c r="D11825" t="s">
        <v>12139</v>
      </c>
      <c r="E11825" t="s">
        <v>12109</v>
      </c>
      <c r="F11825" t="s">
        <v>4068</v>
      </c>
      <c r="G11825" s="160" t="s">
        <v>4005</v>
      </c>
      <c r="H11825" t="s">
        <v>4006</v>
      </c>
      <c r="I11825" s="160" t="s">
        <v>3997</v>
      </c>
      <c r="J11825" t="s">
        <v>4084</v>
      </c>
      <c r="K11825" s="160" t="s">
        <v>3997</v>
      </c>
      <c r="L11825" t="s">
        <v>4179</v>
      </c>
    </row>
    <row r="11826" spans="1:12">
      <c r="A11826" s="15">
        <v>2401060130</v>
      </c>
      <c r="B11826" t="s">
        <v>4006</v>
      </c>
      <c r="C11826" t="s">
        <v>4084</v>
      </c>
      <c r="D11826" t="s">
        <v>12139</v>
      </c>
      <c r="E11826" t="s">
        <v>12110</v>
      </c>
      <c r="F11826" t="s">
        <v>4068</v>
      </c>
      <c r="G11826" s="160" t="s">
        <v>4005</v>
      </c>
      <c r="H11826" t="s">
        <v>4006</v>
      </c>
      <c r="I11826" s="160" t="s">
        <v>3997</v>
      </c>
      <c r="J11826" t="s">
        <v>4084</v>
      </c>
      <c r="K11826" s="160" t="s">
        <v>3997</v>
      </c>
      <c r="L11826" t="s">
        <v>4179</v>
      </c>
    </row>
    <row r="11827" spans="1:12">
      <c r="A11827" s="15">
        <v>2401060135</v>
      </c>
      <c r="B11827" t="s">
        <v>4006</v>
      </c>
      <c r="C11827" t="s">
        <v>4084</v>
      </c>
      <c r="D11827" t="s">
        <v>12139</v>
      </c>
      <c r="E11827" t="s">
        <v>12111</v>
      </c>
      <c r="F11827" t="s">
        <v>4068</v>
      </c>
      <c r="G11827" s="160" t="s">
        <v>4005</v>
      </c>
      <c r="H11827" t="s">
        <v>4006</v>
      </c>
      <c r="I11827" s="160" t="s">
        <v>3997</v>
      </c>
      <c r="J11827" t="s">
        <v>4084</v>
      </c>
      <c r="K11827" s="160" t="s">
        <v>3997</v>
      </c>
      <c r="L11827" t="s">
        <v>4179</v>
      </c>
    </row>
    <row r="11828" spans="1:12">
      <c r="A11828" s="15">
        <v>2401060170</v>
      </c>
      <c r="B11828" t="s">
        <v>4006</v>
      </c>
      <c r="C11828" t="s">
        <v>4084</v>
      </c>
      <c r="D11828" t="s">
        <v>12139</v>
      </c>
      <c r="E11828" t="s">
        <v>4126</v>
      </c>
      <c r="F11828" t="s">
        <v>4068</v>
      </c>
      <c r="G11828" s="160" t="s">
        <v>4005</v>
      </c>
      <c r="H11828" t="s">
        <v>4006</v>
      </c>
      <c r="I11828" s="160" t="s">
        <v>3997</v>
      </c>
      <c r="J11828" t="s">
        <v>4084</v>
      </c>
      <c r="K11828" s="160" t="s">
        <v>3997</v>
      </c>
      <c r="L11828" t="s">
        <v>4179</v>
      </c>
    </row>
    <row r="11829" spans="1:12">
      <c r="A11829" s="15">
        <v>2401060200</v>
      </c>
      <c r="B11829" t="s">
        <v>4006</v>
      </c>
      <c r="C11829" t="s">
        <v>4084</v>
      </c>
      <c r="D11829" t="s">
        <v>12139</v>
      </c>
      <c r="E11829" t="s">
        <v>12112</v>
      </c>
      <c r="F11829" t="s">
        <v>4068</v>
      </c>
      <c r="G11829" s="160" t="s">
        <v>4005</v>
      </c>
      <c r="H11829" t="s">
        <v>4006</v>
      </c>
      <c r="I11829" s="160" t="s">
        <v>3997</v>
      </c>
      <c r="J11829" t="s">
        <v>4084</v>
      </c>
      <c r="K11829" s="160" t="s">
        <v>3997</v>
      </c>
      <c r="L11829" t="s">
        <v>4179</v>
      </c>
    </row>
    <row r="11830" spans="1:12">
      <c r="A11830" s="15">
        <v>2401060210</v>
      </c>
      <c r="B11830" t="s">
        <v>4006</v>
      </c>
      <c r="C11830" t="s">
        <v>4084</v>
      </c>
      <c r="D11830" t="s">
        <v>12139</v>
      </c>
      <c r="E11830" t="s">
        <v>12113</v>
      </c>
      <c r="F11830" t="s">
        <v>4068</v>
      </c>
      <c r="G11830" s="160" t="s">
        <v>4005</v>
      </c>
      <c r="H11830" t="s">
        <v>4006</v>
      </c>
      <c r="I11830" s="160" t="s">
        <v>3997</v>
      </c>
      <c r="J11830" t="s">
        <v>4084</v>
      </c>
      <c r="K11830" s="160" t="s">
        <v>3997</v>
      </c>
      <c r="L11830" t="s">
        <v>4179</v>
      </c>
    </row>
    <row r="11831" spans="1:12">
      <c r="A11831" s="15">
        <v>2401060215</v>
      </c>
      <c r="B11831" t="s">
        <v>4006</v>
      </c>
      <c r="C11831" t="s">
        <v>4084</v>
      </c>
      <c r="D11831" t="s">
        <v>12139</v>
      </c>
      <c r="E11831" t="s">
        <v>12114</v>
      </c>
      <c r="F11831" t="s">
        <v>4068</v>
      </c>
      <c r="G11831" s="160" t="s">
        <v>4005</v>
      </c>
      <c r="H11831" t="s">
        <v>4006</v>
      </c>
      <c r="I11831" s="160" t="s">
        <v>3997</v>
      </c>
      <c r="J11831" t="s">
        <v>4084</v>
      </c>
      <c r="K11831" s="160" t="s">
        <v>3997</v>
      </c>
      <c r="L11831" t="s">
        <v>4179</v>
      </c>
    </row>
    <row r="11832" spans="1:12">
      <c r="A11832" s="15">
        <v>2401060235</v>
      </c>
      <c r="B11832" t="s">
        <v>4006</v>
      </c>
      <c r="C11832" t="s">
        <v>4084</v>
      </c>
      <c r="D11832" t="s">
        <v>12139</v>
      </c>
      <c r="E11832" t="s">
        <v>12115</v>
      </c>
      <c r="F11832" t="s">
        <v>4068</v>
      </c>
      <c r="G11832" s="160" t="s">
        <v>4005</v>
      </c>
      <c r="H11832" t="s">
        <v>4006</v>
      </c>
      <c r="I11832" s="160" t="s">
        <v>3997</v>
      </c>
      <c r="J11832" t="s">
        <v>4084</v>
      </c>
      <c r="K11832" s="160" t="s">
        <v>3997</v>
      </c>
      <c r="L11832" t="s">
        <v>4179</v>
      </c>
    </row>
    <row r="11833" spans="1:12">
      <c r="A11833" s="15">
        <v>2401060250</v>
      </c>
      <c r="B11833" t="s">
        <v>4006</v>
      </c>
      <c r="C11833" t="s">
        <v>4084</v>
      </c>
      <c r="D11833" t="s">
        <v>12139</v>
      </c>
      <c r="E11833" t="s">
        <v>6805</v>
      </c>
      <c r="F11833" t="s">
        <v>4068</v>
      </c>
      <c r="G11833" s="160" t="s">
        <v>4005</v>
      </c>
      <c r="H11833" t="s">
        <v>4006</v>
      </c>
      <c r="I11833" s="160" t="s">
        <v>3997</v>
      </c>
      <c r="J11833" t="s">
        <v>4084</v>
      </c>
      <c r="K11833" s="160" t="s">
        <v>3997</v>
      </c>
      <c r="L11833" t="s">
        <v>4179</v>
      </c>
    </row>
    <row r="11834" spans="1:12">
      <c r="A11834" s="15">
        <v>2401060275</v>
      </c>
      <c r="B11834" t="s">
        <v>4006</v>
      </c>
      <c r="C11834" t="s">
        <v>4084</v>
      </c>
      <c r="D11834" t="s">
        <v>12139</v>
      </c>
      <c r="E11834" t="s">
        <v>4061</v>
      </c>
      <c r="F11834" t="s">
        <v>4068</v>
      </c>
      <c r="G11834" s="160" t="s">
        <v>4005</v>
      </c>
      <c r="H11834" t="s">
        <v>4006</v>
      </c>
      <c r="I11834" s="160" t="s">
        <v>3997</v>
      </c>
      <c r="J11834" t="s">
        <v>4084</v>
      </c>
      <c r="K11834" s="160" t="s">
        <v>3997</v>
      </c>
      <c r="L11834" t="s">
        <v>4179</v>
      </c>
    </row>
    <row r="11835" spans="1:12">
      <c r="A11835" s="15">
        <v>2401060285</v>
      </c>
      <c r="B11835" t="s">
        <v>4006</v>
      </c>
      <c r="C11835" t="s">
        <v>4084</v>
      </c>
      <c r="D11835" t="s">
        <v>12139</v>
      </c>
      <c r="E11835" t="s">
        <v>4134</v>
      </c>
      <c r="F11835" t="s">
        <v>4068</v>
      </c>
      <c r="G11835" s="160" t="s">
        <v>4005</v>
      </c>
      <c r="H11835" t="s">
        <v>4006</v>
      </c>
      <c r="I11835" s="160" t="s">
        <v>3997</v>
      </c>
      <c r="J11835" t="s">
        <v>4084</v>
      </c>
      <c r="K11835" s="160" t="s">
        <v>3997</v>
      </c>
      <c r="L11835" t="s">
        <v>4179</v>
      </c>
    </row>
    <row r="11836" spans="1:12">
      <c r="A11836" s="15">
        <v>2401060370</v>
      </c>
      <c r="B11836" t="s">
        <v>4006</v>
      </c>
      <c r="C11836" t="s">
        <v>4084</v>
      </c>
      <c r="D11836" t="s">
        <v>12139</v>
      </c>
      <c r="E11836" t="s">
        <v>12116</v>
      </c>
      <c r="F11836" t="s">
        <v>4068</v>
      </c>
      <c r="G11836" s="160" t="s">
        <v>4005</v>
      </c>
      <c r="H11836" t="s">
        <v>4006</v>
      </c>
      <c r="I11836" s="160" t="s">
        <v>3997</v>
      </c>
      <c r="J11836" t="s">
        <v>4084</v>
      </c>
      <c r="K11836" s="160" t="s">
        <v>3997</v>
      </c>
      <c r="L11836" t="s">
        <v>4179</v>
      </c>
    </row>
    <row r="11837" spans="1:12">
      <c r="A11837" s="15">
        <v>2401060999</v>
      </c>
      <c r="B11837" t="s">
        <v>4006</v>
      </c>
      <c r="C11837" t="s">
        <v>4084</v>
      </c>
      <c r="D11837" t="s">
        <v>12139</v>
      </c>
      <c r="E11837" t="s">
        <v>12117</v>
      </c>
      <c r="F11837" t="s">
        <v>4068</v>
      </c>
      <c r="G11837" s="160" t="s">
        <v>4005</v>
      </c>
      <c r="H11837" t="s">
        <v>4006</v>
      </c>
      <c r="I11837" s="160" t="s">
        <v>3997</v>
      </c>
      <c r="J11837" t="s">
        <v>4084</v>
      </c>
      <c r="K11837" s="160" t="s">
        <v>3997</v>
      </c>
      <c r="L11837" t="s">
        <v>4179</v>
      </c>
    </row>
    <row r="11838" spans="1:12">
      <c r="A11838" s="15">
        <v>2401065000</v>
      </c>
      <c r="B11838" t="s">
        <v>4006</v>
      </c>
      <c r="C11838" t="s">
        <v>4084</v>
      </c>
      <c r="D11838" t="s">
        <v>12140</v>
      </c>
      <c r="E11838" t="s">
        <v>12094</v>
      </c>
      <c r="F11838" t="s">
        <v>4068</v>
      </c>
      <c r="G11838" s="160" t="s">
        <v>4005</v>
      </c>
      <c r="H11838" t="s">
        <v>4006</v>
      </c>
      <c r="I11838" s="160" t="s">
        <v>3997</v>
      </c>
      <c r="J11838" t="s">
        <v>4084</v>
      </c>
      <c r="K11838">
        <v>23</v>
      </c>
      <c r="L11838" t="s">
        <v>4336</v>
      </c>
    </row>
    <row r="11839" spans="1:12">
      <c r="A11839" s="15">
        <v>2401065030</v>
      </c>
      <c r="B11839" t="s">
        <v>4006</v>
      </c>
      <c r="C11839" t="s">
        <v>4084</v>
      </c>
      <c r="D11839" t="s">
        <v>12140</v>
      </c>
      <c r="E11839" t="s">
        <v>4063</v>
      </c>
      <c r="F11839" t="s">
        <v>4068</v>
      </c>
      <c r="G11839" s="160" t="s">
        <v>4005</v>
      </c>
      <c r="H11839" t="s">
        <v>4006</v>
      </c>
      <c r="I11839" s="160" t="s">
        <v>3997</v>
      </c>
      <c r="J11839" t="s">
        <v>4084</v>
      </c>
      <c r="K11839">
        <v>23</v>
      </c>
      <c r="L11839" t="s">
        <v>4336</v>
      </c>
    </row>
    <row r="11840" spans="1:12">
      <c r="A11840" s="15">
        <v>2401065055</v>
      </c>
      <c r="B11840" t="s">
        <v>4006</v>
      </c>
      <c r="C11840" t="s">
        <v>4084</v>
      </c>
      <c r="D11840" t="s">
        <v>12140</v>
      </c>
      <c r="E11840" t="s">
        <v>4120</v>
      </c>
      <c r="F11840" t="s">
        <v>4068</v>
      </c>
      <c r="G11840" s="160" t="s">
        <v>4005</v>
      </c>
      <c r="H11840" t="s">
        <v>4006</v>
      </c>
      <c r="I11840" s="160" t="s">
        <v>3997</v>
      </c>
      <c r="J11840" t="s">
        <v>4084</v>
      </c>
      <c r="K11840">
        <v>23</v>
      </c>
      <c r="L11840" t="s">
        <v>4336</v>
      </c>
    </row>
    <row r="11841" spans="1:12">
      <c r="A11841" s="15">
        <v>2401065060</v>
      </c>
      <c r="B11841" t="s">
        <v>4006</v>
      </c>
      <c r="C11841" t="s">
        <v>4084</v>
      </c>
      <c r="D11841" t="s">
        <v>12140</v>
      </c>
      <c r="E11841" t="s">
        <v>12106</v>
      </c>
      <c r="F11841" t="s">
        <v>4068</v>
      </c>
      <c r="G11841" s="160" t="s">
        <v>4005</v>
      </c>
      <c r="H11841" t="s">
        <v>4006</v>
      </c>
      <c r="I11841" s="160" t="s">
        <v>3997</v>
      </c>
      <c r="J11841" t="s">
        <v>4084</v>
      </c>
      <c r="K11841">
        <v>23</v>
      </c>
      <c r="L11841" t="s">
        <v>4336</v>
      </c>
    </row>
    <row r="11842" spans="1:12">
      <c r="A11842" s="15">
        <v>2401065065</v>
      </c>
      <c r="B11842" t="s">
        <v>4006</v>
      </c>
      <c r="C11842" t="s">
        <v>4084</v>
      </c>
      <c r="D11842" t="s">
        <v>12140</v>
      </c>
      <c r="E11842" t="s">
        <v>12107</v>
      </c>
      <c r="F11842" t="s">
        <v>4068</v>
      </c>
      <c r="G11842" s="160" t="s">
        <v>4005</v>
      </c>
      <c r="H11842" t="s">
        <v>4006</v>
      </c>
      <c r="I11842" s="160" t="s">
        <v>3997</v>
      </c>
      <c r="J11842" t="s">
        <v>4084</v>
      </c>
      <c r="K11842">
        <v>23</v>
      </c>
      <c r="L11842" t="s">
        <v>4336</v>
      </c>
    </row>
    <row r="11843" spans="1:12">
      <c r="A11843" s="15">
        <v>2401065070</v>
      </c>
      <c r="B11843" t="s">
        <v>4006</v>
      </c>
      <c r="C11843" t="s">
        <v>4084</v>
      </c>
      <c r="D11843" t="s">
        <v>12140</v>
      </c>
      <c r="E11843" t="s">
        <v>12108</v>
      </c>
      <c r="F11843" t="s">
        <v>4068</v>
      </c>
      <c r="G11843" s="160" t="s">
        <v>4005</v>
      </c>
      <c r="H11843" t="s">
        <v>4006</v>
      </c>
      <c r="I11843" s="160" t="s">
        <v>3997</v>
      </c>
      <c r="J11843" t="s">
        <v>4084</v>
      </c>
      <c r="K11843">
        <v>23</v>
      </c>
      <c r="L11843" t="s">
        <v>4336</v>
      </c>
    </row>
    <row r="11844" spans="1:12">
      <c r="A11844" s="15">
        <v>2401065125</v>
      </c>
      <c r="B11844" t="s">
        <v>4006</v>
      </c>
      <c r="C11844" t="s">
        <v>4084</v>
      </c>
      <c r="D11844" t="s">
        <v>12140</v>
      </c>
      <c r="E11844" t="s">
        <v>12109</v>
      </c>
      <c r="F11844" t="s">
        <v>4068</v>
      </c>
      <c r="G11844" s="160" t="s">
        <v>4005</v>
      </c>
      <c r="H11844" t="s">
        <v>4006</v>
      </c>
      <c r="I11844" s="160" t="s">
        <v>3997</v>
      </c>
      <c r="J11844" t="s">
        <v>4084</v>
      </c>
      <c r="K11844">
        <v>23</v>
      </c>
      <c r="L11844" t="s">
        <v>4336</v>
      </c>
    </row>
    <row r="11845" spans="1:12">
      <c r="A11845" s="15">
        <v>2401065130</v>
      </c>
      <c r="B11845" t="s">
        <v>4006</v>
      </c>
      <c r="C11845" t="s">
        <v>4084</v>
      </c>
      <c r="D11845" t="s">
        <v>12140</v>
      </c>
      <c r="E11845" t="s">
        <v>12110</v>
      </c>
      <c r="F11845" t="s">
        <v>4068</v>
      </c>
      <c r="G11845" s="160" t="s">
        <v>4005</v>
      </c>
      <c r="H11845" t="s">
        <v>4006</v>
      </c>
      <c r="I11845" s="160" t="s">
        <v>3997</v>
      </c>
      <c r="J11845" t="s">
        <v>4084</v>
      </c>
      <c r="K11845">
        <v>23</v>
      </c>
      <c r="L11845" t="s">
        <v>4336</v>
      </c>
    </row>
    <row r="11846" spans="1:12">
      <c r="A11846" s="15">
        <v>2401065135</v>
      </c>
      <c r="B11846" t="s">
        <v>4006</v>
      </c>
      <c r="C11846" t="s">
        <v>4084</v>
      </c>
      <c r="D11846" t="s">
        <v>12140</v>
      </c>
      <c r="E11846" t="s">
        <v>12111</v>
      </c>
      <c r="F11846" t="s">
        <v>4068</v>
      </c>
      <c r="G11846" s="160" t="s">
        <v>4005</v>
      </c>
      <c r="H11846" t="s">
        <v>4006</v>
      </c>
      <c r="I11846" s="160" t="s">
        <v>3997</v>
      </c>
      <c r="J11846" t="s">
        <v>4084</v>
      </c>
      <c r="K11846">
        <v>23</v>
      </c>
      <c r="L11846" t="s">
        <v>4336</v>
      </c>
    </row>
    <row r="11847" spans="1:12">
      <c r="A11847" s="15">
        <v>2401065170</v>
      </c>
      <c r="B11847" t="s">
        <v>4006</v>
      </c>
      <c r="C11847" t="s">
        <v>4084</v>
      </c>
      <c r="D11847" t="s">
        <v>12140</v>
      </c>
      <c r="E11847" t="s">
        <v>4126</v>
      </c>
      <c r="F11847" t="s">
        <v>4068</v>
      </c>
      <c r="G11847" s="160" t="s">
        <v>4005</v>
      </c>
      <c r="H11847" t="s">
        <v>4006</v>
      </c>
      <c r="I11847" s="160" t="s">
        <v>3997</v>
      </c>
      <c r="J11847" t="s">
        <v>4084</v>
      </c>
      <c r="K11847">
        <v>23</v>
      </c>
      <c r="L11847" t="s">
        <v>4336</v>
      </c>
    </row>
    <row r="11848" spans="1:12">
      <c r="A11848" s="15">
        <v>2401065200</v>
      </c>
      <c r="B11848" t="s">
        <v>4006</v>
      </c>
      <c r="C11848" t="s">
        <v>4084</v>
      </c>
      <c r="D11848" t="s">
        <v>12140</v>
      </c>
      <c r="E11848" t="s">
        <v>12112</v>
      </c>
      <c r="F11848" t="s">
        <v>4068</v>
      </c>
      <c r="G11848" s="160" t="s">
        <v>4005</v>
      </c>
      <c r="H11848" t="s">
        <v>4006</v>
      </c>
      <c r="I11848" s="160" t="s">
        <v>3997</v>
      </c>
      <c r="J11848" t="s">
        <v>4084</v>
      </c>
      <c r="K11848">
        <v>23</v>
      </c>
      <c r="L11848" t="s">
        <v>4336</v>
      </c>
    </row>
    <row r="11849" spans="1:12">
      <c r="A11849" s="15">
        <v>2401065210</v>
      </c>
      <c r="B11849" t="s">
        <v>4006</v>
      </c>
      <c r="C11849" t="s">
        <v>4084</v>
      </c>
      <c r="D11849" t="s">
        <v>12140</v>
      </c>
      <c r="E11849" t="s">
        <v>12113</v>
      </c>
      <c r="F11849" t="s">
        <v>4068</v>
      </c>
      <c r="G11849" s="160" t="s">
        <v>4005</v>
      </c>
      <c r="H11849" t="s">
        <v>4006</v>
      </c>
      <c r="I11849" s="160" t="s">
        <v>3997</v>
      </c>
      <c r="J11849" t="s">
        <v>4084</v>
      </c>
      <c r="K11849">
        <v>23</v>
      </c>
      <c r="L11849" t="s">
        <v>4336</v>
      </c>
    </row>
    <row r="11850" spans="1:12">
      <c r="A11850" s="15">
        <v>2401065215</v>
      </c>
      <c r="B11850" t="s">
        <v>4006</v>
      </c>
      <c r="C11850" t="s">
        <v>4084</v>
      </c>
      <c r="D11850" t="s">
        <v>12140</v>
      </c>
      <c r="E11850" t="s">
        <v>12114</v>
      </c>
      <c r="F11850" t="s">
        <v>4068</v>
      </c>
      <c r="G11850" s="160" t="s">
        <v>4005</v>
      </c>
      <c r="H11850" t="s">
        <v>4006</v>
      </c>
      <c r="I11850" s="160" t="s">
        <v>3997</v>
      </c>
      <c r="J11850" t="s">
        <v>4084</v>
      </c>
      <c r="K11850">
        <v>23</v>
      </c>
      <c r="L11850" t="s">
        <v>4336</v>
      </c>
    </row>
    <row r="11851" spans="1:12">
      <c r="A11851" s="15">
        <v>2401065235</v>
      </c>
      <c r="B11851" t="s">
        <v>4006</v>
      </c>
      <c r="C11851" t="s">
        <v>4084</v>
      </c>
      <c r="D11851" t="s">
        <v>12140</v>
      </c>
      <c r="E11851" t="s">
        <v>12115</v>
      </c>
      <c r="F11851" t="s">
        <v>4068</v>
      </c>
      <c r="G11851" s="160" t="s">
        <v>4005</v>
      </c>
      <c r="H11851" t="s">
        <v>4006</v>
      </c>
      <c r="I11851" s="160" t="s">
        <v>3997</v>
      </c>
      <c r="J11851" t="s">
        <v>4084</v>
      </c>
      <c r="K11851">
        <v>23</v>
      </c>
      <c r="L11851" t="s">
        <v>4336</v>
      </c>
    </row>
    <row r="11852" spans="1:12">
      <c r="A11852" s="15">
        <v>2401065250</v>
      </c>
      <c r="B11852" t="s">
        <v>4006</v>
      </c>
      <c r="C11852" t="s">
        <v>4084</v>
      </c>
      <c r="D11852" t="s">
        <v>12140</v>
      </c>
      <c r="E11852" t="s">
        <v>6805</v>
      </c>
      <c r="F11852" t="s">
        <v>4068</v>
      </c>
      <c r="G11852" s="160" t="s">
        <v>4005</v>
      </c>
      <c r="H11852" t="s">
        <v>4006</v>
      </c>
      <c r="I11852" s="160" t="s">
        <v>3997</v>
      </c>
      <c r="J11852" t="s">
        <v>4084</v>
      </c>
      <c r="K11852">
        <v>23</v>
      </c>
      <c r="L11852" t="s">
        <v>4336</v>
      </c>
    </row>
    <row r="11853" spans="1:12">
      <c r="A11853" s="15">
        <v>2401065275</v>
      </c>
      <c r="B11853" t="s">
        <v>4006</v>
      </c>
      <c r="C11853" t="s">
        <v>4084</v>
      </c>
      <c r="D11853" t="s">
        <v>12140</v>
      </c>
      <c r="E11853" t="s">
        <v>4061</v>
      </c>
      <c r="F11853" t="s">
        <v>4068</v>
      </c>
      <c r="G11853" s="160" t="s">
        <v>4005</v>
      </c>
      <c r="H11853" t="s">
        <v>4006</v>
      </c>
      <c r="I11853" s="160" t="s">
        <v>3997</v>
      </c>
      <c r="J11853" t="s">
        <v>4084</v>
      </c>
      <c r="K11853">
        <v>23</v>
      </c>
      <c r="L11853" t="s">
        <v>4336</v>
      </c>
    </row>
    <row r="11854" spans="1:12">
      <c r="A11854" s="15">
        <v>2401065285</v>
      </c>
      <c r="B11854" t="s">
        <v>4006</v>
      </c>
      <c r="C11854" t="s">
        <v>4084</v>
      </c>
      <c r="D11854" t="s">
        <v>12140</v>
      </c>
      <c r="E11854" t="s">
        <v>4134</v>
      </c>
      <c r="F11854" t="s">
        <v>4068</v>
      </c>
      <c r="G11854" s="160" t="s">
        <v>4005</v>
      </c>
      <c r="H11854" t="s">
        <v>4006</v>
      </c>
      <c r="I11854" s="160" t="s">
        <v>3997</v>
      </c>
      <c r="J11854" t="s">
        <v>4084</v>
      </c>
      <c r="K11854">
        <v>23</v>
      </c>
      <c r="L11854" t="s">
        <v>4336</v>
      </c>
    </row>
    <row r="11855" spans="1:12">
      <c r="A11855" s="15">
        <v>2401065370</v>
      </c>
      <c r="B11855" t="s">
        <v>4006</v>
      </c>
      <c r="C11855" t="s">
        <v>4084</v>
      </c>
      <c r="D11855" t="s">
        <v>12140</v>
      </c>
      <c r="E11855" t="s">
        <v>12116</v>
      </c>
      <c r="F11855" t="s">
        <v>4068</v>
      </c>
      <c r="G11855" s="160" t="s">
        <v>4005</v>
      </c>
      <c r="H11855" t="s">
        <v>4006</v>
      </c>
      <c r="I11855" s="160" t="s">
        <v>3997</v>
      </c>
      <c r="J11855" t="s">
        <v>4084</v>
      </c>
      <c r="K11855">
        <v>23</v>
      </c>
      <c r="L11855" t="s">
        <v>4336</v>
      </c>
    </row>
    <row r="11856" spans="1:12">
      <c r="A11856" s="15">
        <v>2401065999</v>
      </c>
      <c r="B11856" t="s">
        <v>4006</v>
      </c>
      <c r="C11856" t="s">
        <v>4084</v>
      </c>
      <c r="D11856" t="s">
        <v>12140</v>
      </c>
      <c r="E11856" t="s">
        <v>12117</v>
      </c>
      <c r="F11856" t="s">
        <v>4068</v>
      </c>
      <c r="G11856" s="160" t="s">
        <v>4005</v>
      </c>
      <c r="H11856" t="s">
        <v>4006</v>
      </c>
      <c r="I11856" s="160" t="s">
        <v>3997</v>
      </c>
      <c r="J11856" t="s">
        <v>4084</v>
      </c>
      <c r="K11856">
        <v>23</v>
      </c>
      <c r="L11856" t="s">
        <v>4336</v>
      </c>
    </row>
    <row r="11857" spans="1:12">
      <c r="A11857" s="15">
        <v>2401070000</v>
      </c>
      <c r="B11857" t="s">
        <v>4006</v>
      </c>
      <c r="C11857" t="s">
        <v>4084</v>
      </c>
      <c r="D11857" t="s">
        <v>12141</v>
      </c>
      <c r="E11857" t="s">
        <v>12094</v>
      </c>
      <c r="F11857" t="s">
        <v>4068</v>
      </c>
      <c r="G11857" s="160" t="s">
        <v>4005</v>
      </c>
      <c r="H11857" t="s">
        <v>4006</v>
      </c>
      <c r="I11857" s="160" t="s">
        <v>3997</v>
      </c>
      <c r="J11857" t="s">
        <v>4084</v>
      </c>
      <c r="K11857" s="160" t="s">
        <v>4198</v>
      </c>
      <c r="L11857" t="s">
        <v>4199</v>
      </c>
    </row>
    <row r="11858" spans="1:12">
      <c r="A11858" s="15">
        <v>2401070030</v>
      </c>
      <c r="B11858" t="s">
        <v>4006</v>
      </c>
      <c r="C11858" t="s">
        <v>4084</v>
      </c>
      <c r="D11858" t="s">
        <v>12141</v>
      </c>
      <c r="E11858" t="s">
        <v>4063</v>
      </c>
      <c r="F11858" t="s">
        <v>4068</v>
      </c>
      <c r="G11858" s="160" t="s">
        <v>4005</v>
      </c>
      <c r="H11858" t="s">
        <v>4006</v>
      </c>
      <c r="I11858" s="160" t="s">
        <v>3997</v>
      </c>
      <c r="J11858" t="s">
        <v>4084</v>
      </c>
      <c r="K11858" s="160" t="s">
        <v>4198</v>
      </c>
      <c r="L11858" t="s">
        <v>4199</v>
      </c>
    </row>
    <row r="11859" spans="1:12">
      <c r="A11859" s="15">
        <v>2401070055</v>
      </c>
      <c r="B11859" t="s">
        <v>4006</v>
      </c>
      <c r="C11859" t="s">
        <v>4084</v>
      </c>
      <c r="D11859" t="s">
        <v>12141</v>
      </c>
      <c r="E11859" t="s">
        <v>4120</v>
      </c>
      <c r="F11859" t="s">
        <v>4068</v>
      </c>
      <c r="G11859" s="160" t="s">
        <v>4005</v>
      </c>
      <c r="H11859" t="s">
        <v>4006</v>
      </c>
      <c r="I11859" s="160" t="s">
        <v>3997</v>
      </c>
      <c r="J11859" t="s">
        <v>4084</v>
      </c>
      <c r="K11859" s="160" t="s">
        <v>4198</v>
      </c>
      <c r="L11859" t="s">
        <v>4199</v>
      </c>
    </row>
    <row r="11860" spans="1:12">
      <c r="A11860" s="15">
        <v>2401070060</v>
      </c>
      <c r="B11860" t="s">
        <v>4006</v>
      </c>
      <c r="C11860" t="s">
        <v>4084</v>
      </c>
      <c r="D11860" t="s">
        <v>12141</v>
      </c>
      <c r="E11860" t="s">
        <v>12106</v>
      </c>
      <c r="F11860" t="s">
        <v>4068</v>
      </c>
      <c r="G11860" s="160" t="s">
        <v>4005</v>
      </c>
      <c r="H11860" t="s">
        <v>4006</v>
      </c>
      <c r="I11860" s="160" t="s">
        <v>3997</v>
      </c>
      <c r="J11860" t="s">
        <v>4084</v>
      </c>
      <c r="K11860" s="160" t="s">
        <v>4198</v>
      </c>
      <c r="L11860" t="s">
        <v>4199</v>
      </c>
    </row>
    <row r="11861" spans="1:12">
      <c r="A11861" s="15">
        <v>2401070065</v>
      </c>
      <c r="B11861" t="s">
        <v>4006</v>
      </c>
      <c r="C11861" t="s">
        <v>4084</v>
      </c>
      <c r="D11861" t="s">
        <v>12141</v>
      </c>
      <c r="E11861" t="s">
        <v>12107</v>
      </c>
      <c r="F11861" t="s">
        <v>4068</v>
      </c>
      <c r="G11861" s="160" t="s">
        <v>4005</v>
      </c>
      <c r="H11861" t="s">
        <v>4006</v>
      </c>
      <c r="I11861" s="160" t="s">
        <v>3997</v>
      </c>
      <c r="J11861" t="s">
        <v>4084</v>
      </c>
      <c r="K11861" s="160" t="s">
        <v>4198</v>
      </c>
      <c r="L11861" t="s">
        <v>4199</v>
      </c>
    </row>
    <row r="11862" spans="1:12">
      <c r="A11862" s="15">
        <v>2401070070</v>
      </c>
      <c r="B11862" t="s">
        <v>4006</v>
      </c>
      <c r="C11862" t="s">
        <v>4084</v>
      </c>
      <c r="D11862" t="s">
        <v>12141</v>
      </c>
      <c r="E11862" t="s">
        <v>12108</v>
      </c>
      <c r="F11862" t="s">
        <v>4068</v>
      </c>
      <c r="G11862" s="160" t="s">
        <v>4005</v>
      </c>
      <c r="H11862" t="s">
        <v>4006</v>
      </c>
      <c r="I11862" s="160" t="s">
        <v>3997</v>
      </c>
      <c r="J11862" t="s">
        <v>4084</v>
      </c>
      <c r="K11862" s="160" t="s">
        <v>4198</v>
      </c>
      <c r="L11862" t="s">
        <v>4199</v>
      </c>
    </row>
    <row r="11863" spans="1:12">
      <c r="A11863" s="15">
        <v>2401070125</v>
      </c>
      <c r="B11863" t="s">
        <v>4006</v>
      </c>
      <c r="C11863" t="s">
        <v>4084</v>
      </c>
      <c r="D11863" t="s">
        <v>12141</v>
      </c>
      <c r="E11863" t="s">
        <v>12109</v>
      </c>
      <c r="F11863" t="s">
        <v>4068</v>
      </c>
      <c r="G11863" s="160" t="s">
        <v>4005</v>
      </c>
      <c r="H11863" t="s">
        <v>4006</v>
      </c>
      <c r="I11863" s="160" t="s">
        <v>3997</v>
      </c>
      <c r="J11863" t="s">
        <v>4084</v>
      </c>
      <c r="K11863" s="160" t="s">
        <v>4198</v>
      </c>
      <c r="L11863" t="s">
        <v>4199</v>
      </c>
    </row>
    <row r="11864" spans="1:12">
      <c r="A11864" s="15">
        <v>2401070130</v>
      </c>
      <c r="B11864" t="s">
        <v>4006</v>
      </c>
      <c r="C11864" t="s">
        <v>4084</v>
      </c>
      <c r="D11864" t="s">
        <v>12141</v>
      </c>
      <c r="E11864" t="s">
        <v>12110</v>
      </c>
      <c r="F11864" t="s">
        <v>4068</v>
      </c>
      <c r="G11864" s="160" t="s">
        <v>4005</v>
      </c>
      <c r="H11864" t="s">
        <v>4006</v>
      </c>
      <c r="I11864" s="160" t="s">
        <v>3997</v>
      </c>
      <c r="J11864" t="s">
        <v>4084</v>
      </c>
      <c r="K11864" s="160" t="s">
        <v>4198</v>
      </c>
      <c r="L11864" t="s">
        <v>4199</v>
      </c>
    </row>
    <row r="11865" spans="1:12">
      <c r="A11865" s="15">
        <v>2401070135</v>
      </c>
      <c r="B11865" t="s">
        <v>4006</v>
      </c>
      <c r="C11865" t="s">
        <v>4084</v>
      </c>
      <c r="D11865" t="s">
        <v>12141</v>
      </c>
      <c r="E11865" t="s">
        <v>12111</v>
      </c>
      <c r="F11865" t="s">
        <v>4068</v>
      </c>
      <c r="G11865" s="160" t="s">
        <v>4005</v>
      </c>
      <c r="H11865" t="s">
        <v>4006</v>
      </c>
      <c r="I11865" s="160" t="s">
        <v>3997</v>
      </c>
      <c r="J11865" t="s">
        <v>4084</v>
      </c>
      <c r="K11865" s="160" t="s">
        <v>4198</v>
      </c>
      <c r="L11865" t="s">
        <v>4199</v>
      </c>
    </row>
    <row r="11866" spans="1:12">
      <c r="A11866" s="15">
        <v>2401070170</v>
      </c>
      <c r="B11866" t="s">
        <v>4006</v>
      </c>
      <c r="C11866" t="s">
        <v>4084</v>
      </c>
      <c r="D11866" t="s">
        <v>12141</v>
      </c>
      <c r="E11866" t="s">
        <v>4126</v>
      </c>
      <c r="F11866" t="s">
        <v>4068</v>
      </c>
      <c r="G11866" s="160" t="s">
        <v>4005</v>
      </c>
      <c r="H11866" t="s">
        <v>4006</v>
      </c>
      <c r="I11866" s="160" t="s">
        <v>3997</v>
      </c>
      <c r="J11866" t="s">
        <v>4084</v>
      </c>
      <c r="K11866" s="160" t="s">
        <v>4198</v>
      </c>
      <c r="L11866" t="s">
        <v>4199</v>
      </c>
    </row>
    <row r="11867" spans="1:12">
      <c r="A11867" s="15">
        <v>2401070200</v>
      </c>
      <c r="B11867" t="s">
        <v>4006</v>
      </c>
      <c r="C11867" t="s">
        <v>4084</v>
      </c>
      <c r="D11867" t="s">
        <v>12141</v>
      </c>
      <c r="E11867" t="s">
        <v>12112</v>
      </c>
      <c r="F11867" t="s">
        <v>4068</v>
      </c>
      <c r="G11867" s="160" t="s">
        <v>4005</v>
      </c>
      <c r="H11867" t="s">
        <v>4006</v>
      </c>
      <c r="I11867" s="160" t="s">
        <v>3997</v>
      </c>
      <c r="J11867" t="s">
        <v>4084</v>
      </c>
      <c r="K11867" s="160" t="s">
        <v>4198</v>
      </c>
      <c r="L11867" t="s">
        <v>4199</v>
      </c>
    </row>
    <row r="11868" spans="1:12">
      <c r="A11868" s="15">
        <v>2401070210</v>
      </c>
      <c r="B11868" t="s">
        <v>4006</v>
      </c>
      <c r="C11868" t="s">
        <v>4084</v>
      </c>
      <c r="D11868" t="s">
        <v>12141</v>
      </c>
      <c r="E11868" t="s">
        <v>12113</v>
      </c>
      <c r="F11868" t="s">
        <v>4068</v>
      </c>
      <c r="G11868" s="160" t="s">
        <v>4005</v>
      </c>
      <c r="H11868" t="s">
        <v>4006</v>
      </c>
      <c r="I11868" s="160" t="s">
        <v>3997</v>
      </c>
      <c r="J11868" t="s">
        <v>4084</v>
      </c>
      <c r="K11868" s="160" t="s">
        <v>4198</v>
      </c>
      <c r="L11868" t="s">
        <v>4199</v>
      </c>
    </row>
    <row r="11869" spans="1:12">
      <c r="A11869" s="15">
        <v>2401070215</v>
      </c>
      <c r="B11869" t="s">
        <v>4006</v>
      </c>
      <c r="C11869" t="s">
        <v>4084</v>
      </c>
      <c r="D11869" t="s">
        <v>12141</v>
      </c>
      <c r="E11869" t="s">
        <v>12114</v>
      </c>
      <c r="F11869" t="s">
        <v>4068</v>
      </c>
      <c r="G11869" s="160" t="s">
        <v>4005</v>
      </c>
      <c r="H11869" t="s">
        <v>4006</v>
      </c>
      <c r="I11869" s="160" t="s">
        <v>3997</v>
      </c>
      <c r="J11869" t="s">
        <v>4084</v>
      </c>
      <c r="K11869" s="160" t="s">
        <v>4198</v>
      </c>
      <c r="L11869" t="s">
        <v>4199</v>
      </c>
    </row>
    <row r="11870" spans="1:12">
      <c r="A11870" s="15">
        <v>2401070235</v>
      </c>
      <c r="B11870" t="s">
        <v>4006</v>
      </c>
      <c r="C11870" t="s">
        <v>4084</v>
      </c>
      <c r="D11870" t="s">
        <v>12141</v>
      </c>
      <c r="E11870" t="s">
        <v>12115</v>
      </c>
      <c r="F11870" t="s">
        <v>4068</v>
      </c>
      <c r="G11870" s="160" t="s">
        <v>4005</v>
      </c>
      <c r="H11870" t="s">
        <v>4006</v>
      </c>
      <c r="I11870" s="160" t="s">
        <v>3997</v>
      </c>
      <c r="J11870" t="s">
        <v>4084</v>
      </c>
      <c r="K11870" s="160" t="s">
        <v>4198</v>
      </c>
      <c r="L11870" t="s">
        <v>4199</v>
      </c>
    </row>
    <row r="11871" spans="1:12">
      <c r="A11871" s="15">
        <v>2401070250</v>
      </c>
      <c r="B11871" t="s">
        <v>4006</v>
      </c>
      <c r="C11871" t="s">
        <v>4084</v>
      </c>
      <c r="D11871" t="s">
        <v>12141</v>
      </c>
      <c r="E11871" t="s">
        <v>6805</v>
      </c>
      <c r="F11871" t="s">
        <v>4068</v>
      </c>
      <c r="G11871" s="160" t="s">
        <v>4005</v>
      </c>
      <c r="H11871" t="s">
        <v>4006</v>
      </c>
      <c r="I11871" s="160" t="s">
        <v>3997</v>
      </c>
      <c r="J11871" t="s">
        <v>4084</v>
      </c>
      <c r="K11871" s="160" t="s">
        <v>4198</v>
      </c>
      <c r="L11871" t="s">
        <v>4199</v>
      </c>
    </row>
    <row r="11872" spans="1:12">
      <c r="A11872" s="15">
        <v>2401070275</v>
      </c>
      <c r="B11872" t="s">
        <v>4006</v>
      </c>
      <c r="C11872" t="s">
        <v>4084</v>
      </c>
      <c r="D11872" t="s">
        <v>12141</v>
      </c>
      <c r="E11872" t="s">
        <v>4061</v>
      </c>
      <c r="F11872" t="s">
        <v>4068</v>
      </c>
      <c r="G11872" s="160" t="s">
        <v>4005</v>
      </c>
      <c r="H11872" t="s">
        <v>4006</v>
      </c>
      <c r="I11872" s="160" t="s">
        <v>3997</v>
      </c>
      <c r="J11872" t="s">
        <v>4084</v>
      </c>
      <c r="K11872" s="160" t="s">
        <v>4198</v>
      </c>
      <c r="L11872" t="s">
        <v>4199</v>
      </c>
    </row>
    <row r="11873" spans="1:12">
      <c r="A11873" s="15">
        <v>2401070285</v>
      </c>
      <c r="B11873" t="s">
        <v>4006</v>
      </c>
      <c r="C11873" t="s">
        <v>4084</v>
      </c>
      <c r="D11873" t="s">
        <v>12141</v>
      </c>
      <c r="E11873" t="s">
        <v>4134</v>
      </c>
      <c r="F11873" t="s">
        <v>4068</v>
      </c>
      <c r="G11873" s="160" t="s">
        <v>4005</v>
      </c>
      <c r="H11873" t="s">
        <v>4006</v>
      </c>
      <c r="I11873" s="160" t="s">
        <v>3997</v>
      </c>
      <c r="J11873" t="s">
        <v>4084</v>
      </c>
      <c r="K11873" s="160" t="s">
        <v>4198</v>
      </c>
      <c r="L11873" t="s">
        <v>4199</v>
      </c>
    </row>
    <row r="11874" spans="1:12">
      <c r="A11874" s="15">
        <v>2401070370</v>
      </c>
      <c r="B11874" t="s">
        <v>4006</v>
      </c>
      <c r="C11874" t="s">
        <v>4084</v>
      </c>
      <c r="D11874" t="s">
        <v>12141</v>
      </c>
      <c r="E11874" t="s">
        <v>12116</v>
      </c>
      <c r="F11874" t="s">
        <v>4068</v>
      </c>
      <c r="G11874" s="160" t="s">
        <v>4005</v>
      </c>
      <c r="H11874" t="s">
        <v>4006</v>
      </c>
      <c r="I11874" s="160" t="s">
        <v>3997</v>
      </c>
      <c r="J11874" t="s">
        <v>4084</v>
      </c>
      <c r="K11874" s="160" t="s">
        <v>4198</v>
      </c>
      <c r="L11874" t="s">
        <v>4199</v>
      </c>
    </row>
    <row r="11875" spans="1:12">
      <c r="A11875" s="15">
        <v>2401070999</v>
      </c>
      <c r="B11875" t="s">
        <v>4006</v>
      </c>
      <c r="C11875" t="s">
        <v>4084</v>
      </c>
      <c r="D11875" t="s">
        <v>12141</v>
      </c>
      <c r="E11875" t="s">
        <v>12117</v>
      </c>
      <c r="F11875" t="s">
        <v>4068</v>
      </c>
      <c r="G11875" s="160" t="s">
        <v>4005</v>
      </c>
      <c r="H11875" t="s">
        <v>4006</v>
      </c>
      <c r="I11875" s="160" t="s">
        <v>3997</v>
      </c>
      <c r="J11875" t="s">
        <v>4084</v>
      </c>
      <c r="K11875" s="160" t="s">
        <v>4198</v>
      </c>
      <c r="L11875" t="s">
        <v>4199</v>
      </c>
    </row>
    <row r="11876" spans="1:12">
      <c r="A11876" s="15">
        <v>2401075000</v>
      </c>
      <c r="B11876" t="s">
        <v>4006</v>
      </c>
      <c r="C11876" t="s">
        <v>4084</v>
      </c>
      <c r="D11876" t="s">
        <v>12142</v>
      </c>
      <c r="E11876" t="s">
        <v>12094</v>
      </c>
      <c r="F11876" t="s">
        <v>4068</v>
      </c>
      <c r="G11876" s="160" t="s">
        <v>4005</v>
      </c>
      <c r="H11876" t="s">
        <v>4006</v>
      </c>
      <c r="I11876" s="160" t="s">
        <v>3997</v>
      </c>
      <c r="J11876" t="s">
        <v>4084</v>
      </c>
      <c r="K11876">
        <v>14</v>
      </c>
      <c r="L11876" t="s">
        <v>4307</v>
      </c>
    </row>
    <row r="11877" spans="1:12">
      <c r="A11877" s="15">
        <v>2401075030</v>
      </c>
      <c r="B11877" t="s">
        <v>4006</v>
      </c>
      <c r="C11877" t="s">
        <v>4084</v>
      </c>
      <c r="D11877" t="s">
        <v>12142</v>
      </c>
      <c r="E11877" t="s">
        <v>4063</v>
      </c>
      <c r="F11877" t="s">
        <v>4068</v>
      </c>
      <c r="G11877" s="160" t="s">
        <v>4005</v>
      </c>
      <c r="H11877" t="s">
        <v>4006</v>
      </c>
      <c r="I11877" s="160" t="s">
        <v>3997</v>
      </c>
      <c r="J11877" t="s">
        <v>4084</v>
      </c>
      <c r="K11877">
        <v>14</v>
      </c>
      <c r="L11877" t="s">
        <v>4307</v>
      </c>
    </row>
    <row r="11878" spans="1:12">
      <c r="A11878" s="15">
        <v>2401075055</v>
      </c>
      <c r="B11878" t="s">
        <v>4006</v>
      </c>
      <c r="C11878" t="s">
        <v>4084</v>
      </c>
      <c r="D11878" t="s">
        <v>12142</v>
      </c>
      <c r="E11878" t="s">
        <v>4120</v>
      </c>
      <c r="F11878" t="s">
        <v>4068</v>
      </c>
      <c r="G11878" s="160" t="s">
        <v>4005</v>
      </c>
      <c r="H11878" t="s">
        <v>4006</v>
      </c>
      <c r="I11878" s="160" t="s">
        <v>3997</v>
      </c>
      <c r="J11878" t="s">
        <v>4084</v>
      </c>
      <c r="K11878">
        <v>14</v>
      </c>
      <c r="L11878" t="s">
        <v>4307</v>
      </c>
    </row>
    <row r="11879" spans="1:12">
      <c r="A11879" s="15">
        <v>2401075060</v>
      </c>
      <c r="B11879" t="s">
        <v>4006</v>
      </c>
      <c r="C11879" t="s">
        <v>4084</v>
      </c>
      <c r="D11879" t="s">
        <v>12142</v>
      </c>
      <c r="E11879" t="s">
        <v>12106</v>
      </c>
      <c r="F11879" t="s">
        <v>4068</v>
      </c>
      <c r="G11879" s="160" t="s">
        <v>4005</v>
      </c>
      <c r="H11879" t="s">
        <v>4006</v>
      </c>
      <c r="I11879" s="160" t="s">
        <v>3997</v>
      </c>
      <c r="J11879" t="s">
        <v>4084</v>
      </c>
      <c r="K11879">
        <v>14</v>
      </c>
      <c r="L11879" t="s">
        <v>4307</v>
      </c>
    </row>
    <row r="11880" spans="1:12">
      <c r="A11880" s="15">
        <v>2401075065</v>
      </c>
      <c r="B11880" t="s">
        <v>4006</v>
      </c>
      <c r="C11880" t="s">
        <v>4084</v>
      </c>
      <c r="D11880" t="s">
        <v>12142</v>
      </c>
      <c r="E11880" t="s">
        <v>12107</v>
      </c>
      <c r="F11880" t="s">
        <v>4068</v>
      </c>
      <c r="G11880" s="160" t="s">
        <v>4005</v>
      </c>
      <c r="H11880" t="s">
        <v>4006</v>
      </c>
      <c r="I11880" s="160" t="s">
        <v>3997</v>
      </c>
      <c r="J11880" t="s">
        <v>4084</v>
      </c>
      <c r="K11880">
        <v>14</v>
      </c>
      <c r="L11880" t="s">
        <v>4307</v>
      </c>
    </row>
    <row r="11881" spans="1:12">
      <c r="A11881" s="15">
        <v>2401075070</v>
      </c>
      <c r="B11881" t="s">
        <v>4006</v>
      </c>
      <c r="C11881" t="s">
        <v>4084</v>
      </c>
      <c r="D11881" t="s">
        <v>12142</v>
      </c>
      <c r="E11881" t="s">
        <v>12108</v>
      </c>
      <c r="F11881" t="s">
        <v>4068</v>
      </c>
      <c r="G11881" s="160" t="s">
        <v>4005</v>
      </c>
      <c r="H11881" t="s">
        <v>4006</v>
      </c>
      <c r="I11881" s="160" t="s">
        <v>3997</v>
      </c>
      <c r="J11881" t="s">
        <v>4084</v>
      </c>
      <c r="K11881">
        <v>14</v>
      </c>
      <c r="L11881" t="s">
        <v>4307</v>
      </c>
    </row>
    <row r="11882" spans="1:12">
      <c r="A11882" s="15">
        <v>2401075125</v>
      </c>
      <c r="B11882" t="s">
        <v>4006</v>
      </c>
      <c r="C11882" t="s">
        <v>4084</v>
      </c>
      <c r="D11882" t="s">
        <v>12142</v>
      </c>
      <c r="E11882" t="s">
        <v>12109</v>
      </c>
      <c r="F11882" t="s">
        <v>4068</v>
      </c>
      <c r="G11882" s="160" t="s">
        <v>4005</v>
      </c>
      <c r="H11882" t="s">
        <v>4006</v>
      </c>
      <c r="I11882" s="160" t="s">
        <v>3997</v>
      </c>
      <c r="J11882" t="s">
        <v>4084</v>
      </c>
      <c r="K11882">
        <v>14</v>
      </c>
      <c r="L11882" t="s">
        <v>4307</v>
      </c>
    </row>
    <row r="11883" spans="1:12">
      <c r="A11883" s="15">
        <v>2401075130</v>
      </c>
      <c r="B11883" t="s">
        <v>4006</v>
      </c>
      <c r="C11883" t="s">
        <v>4084</v>
      </c>
      <c r="D11883" t="s">
        <v>12142</v>
      </c>
      <c r="E11883" t="s">
        <v>12110</v>
      </c>
      <c r="F11883" t="s">
        <v>4068</v>
      </c>
      <c r="G11883" s="160" t="s">
        <v>4005</v>
      </c>
      <c r="H11883" t="s">
        <v>4006</v>
      </c>
      <c r="I11883" s="160" t="s">
        <v>3997</v>
      </c>
      <c r="J11883" t="s">
        <v>4084</v>
      </c>
      <c r="K11883">
        <v>14</v>
      </c>
      <c r="L11883" t="s">
        <v>4307</v>
      </c>
    </row>
    <row r="11884" spans="1:12">
      <c r="A11884" s="15">
        <v>2401075135</v>
      </c>
      <c r="B11884" t="s">
        <v>4006</v>
      </c>
      <c r="C11884" t="s">
        <v>4084</v>
      </c>
      <c r="D11884" t="s">
        <v>12142</v>
      </c>
      <c r="E11884" t="s">
        <v>12111</v>
      </c>
      <c r="F11884" t="s">
        <v>4068</v>
      </c>
      <c r="G11884" s="160" t="s">
        <v>4005</v>
      </c>
      <c r="H11884" t="s">
        <v>4006</v>
      </c>
      <c r="I11884" s="160" t="s">
        <v>3997</v>
      </c>
      <c r="J11884" t="s">
        <v>4084</v>
      </c>
      <c r="K11884">
        <v>14</v>
      </c>
      <c r="L11884" t="s">
        <v>4307</v>
      </c>
    </row>
    <row r="11885" spans="1:12">
      <c r="A11885" s="15">
        <v>2401075170</v>
      </c>
      <c r="B11885" t="s">
        <v>4006</v>
      </c>
      <c r="C11885" t="s">
        <v>4084</v>
      </c>
      <c r="D11885" t="s">
        <v>12142</v>
      </c>
      <c r="E11885" t="s">
        <v>4126</v>
      </c>
      <c r="F11885" t="s">
        <v>4068</v>
      </c>
      <c r="G11885" s="160" t="s">
        <v>4005</v>
      </c>
      <c r="H11885" t="s">
        <v>4006</v>
      </c>
      <c r="I11885" s="160" t="s">
        <v>3997</v>
      </c>
      <c r="J11885" t="s">
        <v>4084</v>
      </c>
      <c r="K11885">
        <v>14</v>
      </c>
      <c r="L11885" t="s">
        <v>4307</v>
      </c>
    </row>
    <row r="11886" spans="1:12">
      <c r="A11886" s="15">
        <v>2401075200</v>
      </c>
      <c r="B11886" t="s">
        <v>4006</v>
      </c>
      <c r="C11886" t="s">
        <v>4084</v>
      </c>
      <c r="D11886" t="s">
        <v>12142</v>
      </c>
      <c r="E11886" t="s">
        <v>12112</v>
      </c>
      <c r="F11886" t="s">
        <v>4068</v>
      </c>
      <c r="G11886" s="160" t="s">
        <v>4005</v>
      </c>
      <c r="H11886" t="s">
        <v>4006</v>
      </c>
      <c r="I11886" s="160" t="s">
        <v>3997</v>
      </c>
      <c r="J11886" t="s">
        <v>4084</v>
      </c>
      <c r="K11886">
        <v>14</v>
      </c>
      <c r="L11886" t="s">
        <v>4307</v>
      </c>
    </row>
    <row r="11887" spans="1:12">
      <c r="A11887" s="15">
        <v>2401075210</v>
      </c>
      <c r="B11887" t="s">
        <v>4006</v>
      </c>
      <c r="C11887" t="s">
        <v>4084</v>
      </c>
      <c r="D11887" t="s">
        <v>12142</v>
      </c>
      <c r="E11887" t="s">
        <v>12113</v>
      </c>
      <c r="F11887" t="s">
        <v>4068</v>
      </c>
      <c r="G11887" s="160" t="s">
        <v>4005</v>
      </c>
      <c r="H11887" t="s">
        <v>4006</v>
      </c>
      <c r="I11887" s="160" t="s">
        <v>3997</v>
      </c>
      <c r="J11887" t="s">
        <v>4084</v>
      </c>
      <c r="K11887">
        <v>14</v>
      </c>
      <c r="L11887" t="s">
        <v>4307</v>
      </c>
    </row>
    <row r="11888" spans="1:12">
      <c r="A11888" s="15">
        <v>2401075215</v>
      </c>
      <c r="B11888" t="s">
        <v>4006</v>
      </c>
      <c r="C11888" t="s">
        <v>4084</v>
      </c>
      <c r="D11888" t="s">
        <v>12142</v>
      </c>
      <c r="E11888" t="s">
        <v>12114</v>
      </c>
      <c r="F11888" t="s">
        <v>4068</v>
      </c>
      <c r="G11888" s="160" t="s">
        <v>4005</v>
      </c>
      <c r="H11888" t="s">
        <v>4006</v>
      </c>
      <c r="I11888" s="160" t="s">
        <v>3997</v>
      </c>
      <c r="J11888" t="s">
        <v>4084</v>
      </c>
      <c r="K11888">
        <v>14</v>
      </c>
      <c r="L11888" t="s">
        <v>4307</v>
      </c>
    </row>
    <row r="11889" spans="1:12">
      <c r="A11889" s="15">
        <v>2401075235</v>
      </c>
      <c r="B11889" t="s">
        <v>4006</v>
      </c>
      <c r="C11889" t="s">
        <v>4084</v>
      </c>
      <c r="D11889" t="s">
        <v>12142</v>
      </c>
      <c r="E11889" t="s">
        <v>12115</v>
      </c>
      <c r="F11889" t="s">
        <v>4068</v>
      </c>
      <c r="G11889" s="160" t="s">
        <v>4005</v>
      </c>
      <c r="H11889" t="s">
        <v>4006</v>
      </c>
      <c r="I11889" s="160" t="s">
        <v>3997</v>
      </c>
      <c r="J11889" t="s">
        <v>4084</v>
      </c>
      <c r="K11889">
        <v>14</v>
      </c>
      <c r="L11889" t="s">
        <v>4307</v>
      </c>
    </row>
    <row r="11890" spans="1:12">
      <c r="A11890" s="15">
        <v>2401075250</v>
      </c>
      <c r="B11890" t="s">
        <v>4006</v>
      </c>
      <c r="C11890" t="s">
        <v>4084</v>
      </c>
      <c r="D11890" t="s">
        <v>12142</v>
      </c>
      <c r="E11890" t="s">
        <v>6805</v>
      </c>
      <c r="F11890" t="s">
        <v>4068</v>
      </c>
      <c r="G11890" s="160" t="s">
        <v>4005</v>
      </c>
      <c r="H11890" t="s">
        <v>4006</v>
      </c>
      <c r="I11890" s="160" t="s">
        <v>3997</v>
      </c>
      <c r="J11890" t="s">
        <v>4084</v>
      </c>
      <c r="K11890">
        <v>14</v>
      </c>
      <c r="L11890" t="s">
        <v>4307</v>
      </c>
    </row>
    <row r="11891" spans="1:12">
      <c r="A11891" s="15">
        <v>2401075275</v>
      </c>
      <c r="B11891" t="s">
        <v>4006</v>
      </c>
      <c r="C11891" t="s">
        <v>4084</v>
      </c>
      <c r="D11891" t="s">
        <v>12142</v>
      </c>
      <c r="E11891" t="s">
        <v>4061</v>
      </c>
      <c r="F11891" t="s">
        <v>4068</v>
      </c>
      <c r="G11891" s="160" t="s">
        <v>4005</v>
      </c>
      <c r="H11891" t="s">
        <v>4006</v>
      </c>
      <c r="I11891" s="160" t="s">
        <v>3997</v>
      </c>
      <c r="J11891" t="s">
        <v>4084</v>
      </c>
      <c r="K11891">
        <v>14</v>
      </c>
      <c r="L11891" t="s">
        <v>4307</v>
      </c>
    </row>
    <row r="11892" spans="1:12">
      <c r="A11892" s="15">
        <v>2401075285</v>
      </c>
      <c r="B11892" t="s">
        <v>4006</v>
      </c>
      <c r="C11892" t="s">
        <v>4084</v>
      </c>
      <c r="D11892" t="s">
        <v>12142</v>
      </c>
      <c r="E11892" t="s">
        <v>4134</v>
      </c>
      <c r="F11892" t="s">
        <v>4068</v>
      </c>
      <c r="G11892" s="160" t="s">
        <v>4005</v>
      </c>
      <c r="H11892" t="s">
        <v>4006</v>
      </c>
      <c r="I11892" s="160" t="s">
        <v>3997</v>
      </c>
      <c r="J11892" t="s">
        <v>4084</v>
      </c>
      <c r="K11892">
        <v>14</v>
      </c>
      <c r="L11892" t="s">
        <v>4307</v>
      </c>
    </row>
    <row r="11893" spans="1:12">
      <c r="A11893" s="15">
        <v>2401075370</v>
      </c>
      <c r="B11893" t="s">
        <v>4006</v>
      </c>
      <c r="C11893" t="s">
        <v>4084</v>
      </c>
      <c r="D11893" t="s">
        <v>12142</v>
      </c>
      <c r="E11893" t="s">
        <v>12116</v>
      </c>
      <c r="F11893" t="s">
        <v>4068</v>
      </c>
      <c r="G11893" s="160" t="s">
        <v>4005</v>
      </c>
      <c r="H11893" t="s">
        <v>4006</v>
      </c>
      <c r="I11893" s="160" t="s">
        <v>3997</v>
      </c>
      <c r="J11893" t="s">
        <v>4084</v>
      </c>
      <c r="K11893">
        <v>14</v>
      </c>
      <c r="L11893" t="s">
        <v>4307</v>
      </c>
    </row>
    <row r="11894" spans="1:12">
      <c r="A11894" s="15">
        <v>2401075999</v>
      </c>
      <c r="B11894" t="s">
        <v>4006</v>
      </c>
      <c r="C11894" t="s">
        <v>4084</v>
      </c>
      <c r="D11894" t="s">
        <v>12142</v>
      </c>
      <c r="E11894" t="s">
        <v>12117</v>
      </c>
      <c r="F11894" t="s">
        <v>4068</v>
      </c>
      <c r="G11894" s="160" t="s">
        <v>4005</v>
      </c>
      <c r="H11894" t="s">
        <v>4006</v>
      </c>
      <c r="I11894" s="160" t="s">
        <v>3997</v>
      </c>
      <c r="J11894" t="s">
        <v>4084</v>
      </c>
      <c r="K11894">
        <v>14</v>
      </c>
      <c r="L11894" t="s">
        <v>4307</v>
      </c>
    </row>
    <row r="11895" spans="1:12">
      <c r="A11895" s="15">
        <v>2401080000</v>
      </c>
      <c r="B11895" t="s">
        <v>4006</v>
      </c>
      <c r="C11895" t="s">
        <v>4084</v>
      </c>
      <c r="D11895" t="s">
        <v>12143</v>
      </c>
      <c r="E11895" t="s">
        <v>12094</v>
      </c>
      <c r="F11895" t="s">
        <v>4068</v>
      </c>
      <c r="G11895" s="160" t="s">
        <v>4005</v>
      </c>
      <c r="H11895" t="s">
        <v>4006</v>
      </c>
      <c r="I11895" s="160" t="s">
        <v>3997</v>
      </c>
      <c r="J11895" t="s">
        <v>4084</v>
      </c>
      <c r="K11895">
        <v>13</v>
      </c>
      <c r="L11895" t="s">
        <v>4304</v>
      </c>
    </row>
    <row r="11896" spans="1:12">
      <c r="A11896" s="15">
        <v>2401080030</v>
      </c>
      <c r="B11896" t="s">
        <v>4006</v>
      </c>
      <c r="C11896" t="s">
        <v>4084</v>
      </c>
      <c r="D11896" t="s">
        <v>12143</v>
      </c>
      <c r="E11896" t="s">
        <v>4063</v>
      </c>
      <c r="F11896" t="s">
        <v>4068</v>
      </c>
      <c r="G11896" s="160" t="s">
        <v>4005</v>
      </c>
      <c r="H11896" t="s">
        <v>4006</v>
      </c>
      <c r="I11896" s="160" t="s">
        <v>3997</v>
      </c>
      <c r="J11896" t="s">
        <v>4084</v>
      </c>
      <c r="K11896">
        <v>13</v>
      </c>
      <c r="L11896" t="s">
        <v>4304</v>
      </c>
    </row>
    <row r="11897" spans="1:12">
      <c r="A11897" s="15">
        <v>2401080055</v>
      </c>
      <c r="B11897" t="s">
        <v>4006</v>
      </c>
      <c r="C11897" t="s">
        <v>4084</v>
      </c>
      <c r="D11897" t="s">
        <v>12143</v>
      </c>
      <c r="E11897" t="s">
        <v>4120</v>
      </c>
      <c r="F11897" t="s">
        <v>4068</v>
      </c>
      <c r="G11897" s="160" t="s">
        <v>4005</v>
      </c>
      <c r="H11897" t="s">
        <v>4006</v>
      </c>
      <c r="I11897" s="160" t="s">
        <v>3997</v>
      </c>
      <c r="J11897" t="s">
        <v>4084</v>
      </c>
      <c r="K11897">
        <v>13</v>
      </c>
      <c r="L11897" t="s">
        <v>4304</v>
      </c>
    </row>
    <row r="11898" spans="1:12">
      <c r="A11898" s="15">
        <v>2401080060</v>
      </c>
      <c r="B11898" t="s">
        <v>4006</v>
      </c>
      <c r="C11898" t="s">
        <v>4084</v>
      </c>
      <c r="D11898" t="s">
        <v>12143</v>
      </c>
      <c r="E11898" t="s">
        <v>12106</v>
      </c>
      <c r="F11898" t="s">
        <v>4068</v>
      </c>
      <c r="G11898" s="160" t="s">
        <v>4005</v>
      </c>
      <c r="H11898" t="s">
        <v>4006</v>
      </c>
      <c r="I11898" s="160" t="s">
        <v>3997</v>
      </c>
      <c r="J11898" t="s">
        <v>4084</v>
      </c>
      <c r="K11898">
        <v>13</v>
      </c>
      <c r="L11898" t="s">
        <v>4304</v>
      </c>
    </row>
    <row r="11899" spans="1:12">
      <c r="A11899" s="15">
        <v>2401080065</v>
      </c>
      <c r="B11899" t="s">
        <v>4006</v>
      </c>
      <c r="C11899" t="s">
        <v>4084</v>
      </c>
      <c r="D11899" t="s">
        <v>12143</v>
      </c>
      <c r="E11899" t="s">
        <v>12107</v>
      </c>
      <c r="F11899" t="s">
        <v>4068</v>
      </c>
      <c r="G11899" s="160" t="s">
        <v>4005</v>
      </c>
      <c r="H11899" t="s">
        <v>4006</v>
      </c>
      <c r="I11899" s="160" t="s">
        <v>3997</v>
      </c>
      <c r="J11899" t="s">
        <v>4084</v>
      </c>
      <c r="K11899">
        <v>13</v>
      </c>
      <c r="L11899" t="s">
        <v>4304</v>
      </c>
    </row>
    <row r="11900" spans="1:12">
      <c r="A11900" s="15">
        <v>2401080070</v>
      </c>
      <c r="B11900" t="s">
        <v>4006</v>
      </c>
      <c r="C11900" t="s">
        <v>4084</v>
      </c>
      <c r="D11900" t="s">
        <v>12143</v>
      </c>
      <c r="E11900" t="s">
        <v>12108</v>
      </c>
      <c r="F11900" t="s">
        <v>4068</v>
      </c>
      <c r="G11900" s="160" t="s">
        <v>4005</v>
      </c>
      <c r="H11900" t="s">
        <v>4006</v>
      </c>
      <c r="I11900" s="160" t="s">
        <v>3997</v>
      </c>
      <c r="J11900" t="s">
        <v>4084</v>
      </c>
      <c r="K11900">
        <v>13</v>
      </c>
      <c r="L11900" t="s">
        <v>4304</v>
      </c>
    </row>
    <row r="11901" spans="1:12">
      <c r="A11901" s="15">
        <v>2401080125</v>
      </c>
      <c r="B11901" t="s">
        <v>4006</v>
      </c>
      <c r="C11901" t="s">
        <v>4084</v>
      </c>
      <c r="D11901" t="s">
        <v>12143</v>
      </c>
      <c r="E11901" t="s">
        <v>12109</v>
      </c>
      <c r="F11901" t="s">
        <v>4068</v>
      </c>
      <c r="G11901" s="160" t="s">
        <v>4005</v>
      </c>
      <c r="H11901" t="s">
        <v>4006</v>
      </c>
      <c r="I11901" s="160" t="s">
        <v>3997</v>
      </c>
      <c r="J11901" t="s">
        <v>4084</v>
      </c>
      <c r="K11901">
        <v>13</v>
      </c>
      <c r="L11901" t="s">
        <v>4304</v>
      </c>
    </row>
    <row r="11902" spans="1:12">
      <c r="A11902" s="15">
        <v>2401080130</v>
      </c>
      <c r="B11902" t="s">
        <v>4006</v>
      </c>
      <c r="C11902" t="s">
        <v>4084</v>
      </c>
      <c r="D11902" t="s">
        <v>12143</v>
      </c>
      <c r="E11902" t="s">
        <v>12110</v>
      </c>
      <c r="F11902" t="s">
        <v>4068</v>
      </c>
      <c r="G11902" s="160" t="s">
        <v>4005</v>
      </c>
      <c r="H11902" t="s">
        <v>4006</v>
      </c>
      <c r="I11902" s="160" t="s">
        <v>3997</v>
      </c>
      <c r="J11902" t="s">
        <v>4084</v>
      </c>
      <c r="K11902">
        <v>13</v>
      </c>
      <c r="L11902" t="s">
        <v>4304</v>
      </c>
    </row>
    <row r="11903" spans="1:12">
      <c r="A11903" s="15">
        <v>2401080135</v>
      </c>
      <c r="B11903" t="s">
        <v>4006</v>
      </c>
      <c r="C11903" t="s">
        <v>4084</v>
      </c>
      <c r="D11903" t="s">
        <v>12143</v>
      </c>
      <c r="E11903" t="s">
        <v>12111</v>
      </c>
      <c r="F11903" t="s">
        <v>4068</v>
      </c>
      <c r="G11903" s="160" t="s">
        <v>4005</v>
      </c>
      <c r="H11903" t="s">
        <v>4006</v>
      </c>
      <c r="I11903" s="160" t="s">
        <v>3997</v>
      </c>
      <c r="J11903" t="s">
        <v>4084</v>
      </c>
      <c r="K11903">
        <v>13</v>
      </c>
      <c r="L11903" t="s">
        <v>4304</v>
      </c>
    </row>
    <row r="11904" spans="1:12">
      <c r="A11904" s="15">
        <v>2401080170</v>
      </c>
      <c r="B11904" t="s">
        <v>4006</v>
      </c>
      <c r="C11904" t="s">
        <v>4084</v>
      </c>
      <c r="D11904" t="s">
        <v>12143</v>
      </c>
      <c r="E11904" t="s">
        <v>4126</v>
      </c>
      <c r="F11904" t="s">
        <v>4068</v>
      </c>
      <c r="G11904" s="160" t="s">
        <v>4005</v>
      </c>
      <c r="H11904" t="s">
        <v>4006</v>
      </c>
      <c r="I11904" s="160" t="s">
        <v>3997</v>
      </c>
      <c r="J11904" t="s">
        <v>4084</v>
      </c>
      <c r="K11904">
        <v>13</v>
      </c>
      <c r="L11904" t="s">
        <v>4304</v>
      </c>
    </row>
    <row r="11905" spans="1:12">
      <c r="A11905" s="15">
        <v>2401080200</v>
      </c>
      <c r="B11905" t="s">
        <v>4006</v>
      </c>
      <c r="C11905" t="s">
        <v>4084</v>
      </c>
      <c r="D11905" t="s">
        <v>12143</v>
      </c>
      <c r="E11905" t="s">
        <v>12112</v>
      </c>
      <c r="F11905" t="s">
        <v>4068</v>
      </c>
      <c r="G11905" s="160" t="s">
        <v>4005</v>
      </c>
      <c r="H11905" t="s">
        <v>4006</v>
      </c>
      <c r="I11905" s="160" t="s">
        <v>3997</v>
      </c>
      <c r="J11905" t="s">
        <v>4084</v>
      </c>
      <c r="K11905">
        <v>13</v>
      </c>
      <c r="L11905" t="s">
        <v>4304</v>
      </c>
    </row>
    <row r="11906" spans="1:12">
      <c r="A11906" s="15">
        <v>2401080210</v>
      </c>
      <c r="B11906" t="s">
        <v>4006</v>
      </c>
      <c r="C11906" t="s">
        <v>4084</v>
      </c>
      <c r="D11906" t="s">
        <v>12143</v>
      </c>
      <c r="E11906" t="s">
        <v>12113</v>
      </c>
      <c r="F11906" t="s">
        <v>4068</v>
      </c>
      <c r="G11906" s="160" t="s">
        <v>4005</v>
      </c>
      <c r="H11906" t="s">
        <v>4006</v>
      </c>
      <c r="I11906" s="160" t="s">
        <v>3997</v>
      </c>
      <c r="J11906" t="s">
        <v>4084</v>
      </c>
      <c r="K11906">
        <v>13</v>
      </c>
      <c r="L11906" t="s">
        <v>4304</v>
      </c>
    </row>
    <row r="11907" spans="1:12">
      <c r="A11907" s="15">
        <v>2401080215</v>
      </c>
      <c r="B11907" t="s">
        <v>4006</v>
      </c>
      <c r="C11907" t="s">
        <v>4084</v>
      </c>
      <c r="D11907" t="s">
        <v>12143</v>
      </c>
      <c r="E11907" t="s">
        <v>12114</v>
      </c>
      <c r="F11907" t="s">
        <v>4068</v>
      </c>
      <c r="G11907" s="160" t="s">
        <v>4005</v>
      </c>
      <c r="H11907" t="s">
        <v>4006</v>
      </c>
      <c r="I11907" s="160" t="s">
        <v>3997</v>
      </c>
      <c r="J11907" t="s">
        <v>4084</v>
      </c>
      <c r="K11907">
        <v>13</v>
      </c>
      <c r="L11907" t="s">
        <v>4304</v>
      </c>
    </row>
    <row r="11908" spans="1:12">
      <c r="A11908" s="15">
        <v>2401080235</v>
      </c>
      <c r="B11908" t="s">
        <v>4006</v>
      </c>
      <c r="C11908" t="s">
        <v>4084</v>
      </c>
      <c r="D11908" t="s">
        <v>12143</v>
      </c>
      <c r="E11908" t="s">
        <v>12115</v>
      </c>
      <c r="F11908" t="s">
        <v>4068</v>
      </c>
      <c r="G11908" s="160" t="s">
        <v>4005</v>
      </c>
      <c r="H11908" t="s">
        <v>4006</v>
      </c>
      <c r="I11908" s="160" t="s">
        <v>3997</v>
      </c>
      <c r="J11908" t="s">
        <v>4084</v>
      </c>
      <c r="K11908">
        <v>13</v>
      </c>
      <c r="L11908" t="s">
        <v>4304</v>
      </c>
    </row>
    <row r="11909" spans="1:12">
      <c r="A11909" s="15">
        <v>2401080250</v>
      </c>
      <c r="B11909" t="s">
        <v>4006</v>
      </c>
      <c r="C11909" t="s">
        <v>4084</v>
      </c>
      <c r="D11909" t="s">
        <v>12143</v>
      </c>
      <c r="E11909" t="s">
        <v>6805</v>
      </c>
      <c r="F11909" t="s">
        <v>4068</v>
      </c>
      <c r="G11909" s="160" t="s">
        <v>4005</v>
      </c>
      <c r="H11909" t="s">
        <v>4006</v>
      </c>
      <c r="I11909" s="160" t="s">
        <v>3997</v>
      </c>
      <c r="J11909" t="s">
        <v>4084</v>
      </c>
      <c r="K11909">
        <v>13</v>
      </c>
      <c r="L11909" t="s">
        <v>4304</v>
      </c>
    </row>
    <row r="11910" spans="1:12">
      <c r="A11910" s="15">
        <v>2401080275</v>
      </c>
      <c r="B11910" t="s">
        <v>4006</v>
      </c>
      <c r="C11910" t="s">
        <v>4084</v>
      </c>
      <c r="D11910" t="s">
        <v>12143</v>
      </c>
      <c r="E11910" t="s">
        <v>4061</v>
      </c>
      <c r="F11910" t="s">
        <v>4068</v>
      </c>
      <c r="G11910" s="160" t="s">
        <v>4005</v>
      </c>
      <c r="H11910" t="s">
        <v>4006</v>
      </c>
      <c r="I11910" s="160" t="s">
        <v>3997</v>
      </c>
      <c r="J11910" t="s">
        <v>4084</v>
      </c>
      <c r="K11910">
        <v>13</v>
      </c>
      <c r="L11910" t="s">
        <v>4304</v>
      </c>
    </row>
    <row r="11911" spans="1:12">
      <c r="A11911" s="15">
        <v>2401080285</v>
      </c>
      <c r="B11911" t="s">
        <v>4006</v>
      </c>
      <c r="C11911" t="s">
        <v>4084</v>
      </c>
      <c r="D11911" t="s">
        <v>12143</v>
      </c>
      <c r="E11911" t="s">
        <v>4134</v>
      </c>
      <c r="F11911" t="s">
        <v>4068</v>
      </c>
      <c r="G11911" s="160" t="s">
        <v>4005</v>
      </c>
      <c r="H11911" t="s">
        <v>4006</v>
      </c>
      <c r="I11911" s="160" t="s">
        <v>3997</v>
      </c>
      <c r="J11911" t="s">
        <v>4084</v>
      </c>
      <c r="K11911">
        <v>13</v>
      </c>
      <c r="L11911" t="s">
        <v>4304</v>
      </c>
    </row>
    <row r="11912" spans="1:12">
      <c r="A11912" s="15">
        <v>2401080370</v>
      </c>
      <c r="B11912" t="s">
        <v>4006</v>
      </c>
      <c r="C11912" t="s">
        <v>4084</v>
      </c>
      <c r="D11912" t="s">
        <v>12143</v>
      </c>
      <c r="E11912" t="s">
        <v>12116</v>
      </c>
      <c r="F11912" t="s">
        <v>4068</v>
      </c>
      <c r="G11912" s="160" t="s">
        <v>4005</v>
      </c>
      <c r="H11912" t="s">
        <v>4006</v>
      </c>
      <c r="I11912" s="160" t="s">
        <v>3997</v>
      </c>
      <c r="J11912" t="s">
        <v>4084</v>
      </c>
      <c r="K11912">
        <v>13</v>
      </c>
      <c r="L11912" t="s">
        <v>4304</v>
      </c>
    </row>
    <row r="11913" spans="1:12">
      <c r="A11913" s="15">
        <v>2401080999</v>
      </c>
      <c r="B11913" t="s">
        <v>4006</v>
      </c>
      <c r="C11913" t="s">
        <v>4084</v>
      </c>
      <c r="D11913" t="s">
        <v>12143</v>
      </c>
      <c r="E11913" t="s">
        <v>12117</v>
      </c>
      <c r="F11913" t="s">
        <v>4068</v>
      </c>
      <c r="G11913" s="160" t="s">
        <v>4005</v>
      </c>
      <c r="H11913" t="s">
        <v>4006</v>
      </c>
      <c r="I11913" s="160" t="s">
        <v>3997</v>
      </c>
      <c r="J11913" t="s">
        <v>4084</v>
      </c>
      <c r="K11913">
        <v>13</v>
      </c>
      <c r="L11913" t="s">
        <v>4304</v>
      </c>
    </row>
    <row r="11914" spans="1:12">
      <c r="A11914" s="15">
        <v>2401085000</v>
      </c>
      <c r="B11914" t="s">
        <v>4006</v>
      </c>
      <c r="C11914" t="s">
        <v>4084</v>
      </c>
      <c r="D11914" t="s">
        <v>12144</v>
      </c>
      <c r="E11914" t="s">
        <v>12094</v>
      </c>
      <c r="F11914" t="s">
        <v>4068</v>
      </c>
      <c r="G11914" s="160" t="s">
        <v>4005</v>
      </c>
      <c r="H11914" t="s">
        <v>4006</v>
      </c>
      <c r="I11914" s="160" t="s">
        <v>3997</v>
      </c>
      <c r="J11914" t="s">
        <v>4084</v>
      </c>
      <c r="K11914">
        <v>20</v>
      </c>
      <c r="L11914" t="s">
        <v>12145</v>
      </c>
    </row>
    <row r="11915" spans="1:12">
      <c r="A11915" s="15">
        <v>2401085030</v>
      </c>
      <c r="B11915" t="s">
        <v>4006</v>
      </c>
      <c r="C11915" t="s">
        <v>4084</v>
      </c>
      <c r="D11915" t="s">
        <v>12144</v>
      </c>
      <c r="E11915" t="s">
        <v>4063</v>
      </c>
      <c r="F11915" t="s">
        <v>4068</v>
      </c>
      <c r="G11915" s="160" t="s">
        <v>4005</v>
      </c>
      <c r="H11915" t="s">
        <v>4006</v>
      </c>
      <c r="I11915" s="160" t="s">
        <v>3997</v>
      </c>
      <c r="J11915" t="s">
        <v>4084</v>
      </c>
      <c r="K11915">
        <v>20</v>
      </c>
      <c r="L11915" t="s">
        <v>12145</v>
      </c>
    </row>
    <row r="11916" spans="1:12">
      <c r="A11916" s="15">
        <v>2401085055</v>
      </c>
      <c r="B11916" t="s">
        <v>4006</v>
      </c>
      <c r="C11916" t="s">
        <v>4084</v>
      </c>
      <c r="D11916" t="s">
        <v>12144</v>
      </c>
      <c r="E11916" t="s">
        <v>4120</v>
      </c>
      <c r="F11916" t="s">
        <v>4068</v>
      </c>
      <c r="G11916" s="160" t="s">
        <v>4005</v>
      </c>
      <c r="H11916" t="s">
        <v>4006</v>
      </c>
      <c r="I11916" s="160" t="s">
        <v>3997</v>
      </c>
      <c r="J11916" t="s">
        <v>4084</v>
      </c>
      <c r="K11916">
        <v>20</v>
      </c>
      <c r="L11916" t="s">
        <v>12145</v>
      </c>
    </row>
    <row r="11917" spans="1:12">
      <c r="A11917" s="15">
        <v>2401085060</v>
      </c>
      <c r="B11917" t="s">
        <v>4006</v>
      </c>
      <c r="C11917" t="s">
        <v>4084</v>
      </c>
      <c r="D11917" t="s">
        <v>12144</v>
      </c>
      <c r="E11917" t="s">
        <v>12106</v>
      </c>
      <c r="F11917" t="s">
        <v>4068</v>
      </c>
      <c r="G11917" s="160" t="s">
        <v>4005</v>
      </c>
      <c r="H11917" t="s">
        <v>4006</v>
      </c>
      <c r="I11917" s="160" t="s">
        <v>3997</v>
      </c>
      <c r="J11917" t="s">
        <v>4084</v>
      </c>
      <c r="K11917">
        <v>20</v>
      </c>
      <c r="L11917" t="s">
        <v>12145</v>
      </c>
    </row>
    <row r="11918" spans="1:12">
      <c r="A11918" s="15">
        <v>2401085065</v>
      </c>
      <c r="B11918" t="s">
        <v>4006</v>
      </c>
      <c r="C11918" t="s">
        <v>4084</v>
      </c>
      <c r="D11918" t="s">
        <v>12144</v>
      </c>
      <c r="E11918" t="s">
        <v>12107</v>
      </c>
      <c r="F11918" t="s">
        <v>4068</v>
      </c>
      <c r="G11918" s="160" t="s">
        <v>4005</v>
      </c>
      <c r="H11918" t="s">
        <v>4006</v>
      </c>
      <c r="I11918" s="160" t="s">
        <v>3997</v>
      </c>
      <c r="J11918" t="s">
        <v>4084</v>
      </c>
      <c r="K11918">
        <v>20</v>
      </c>
      <c r="L11918" t="s">
        <v>12145</v>
      </c>
    </row>
    <row r="11919" spans="1:12">
      <c r="A11919" s="15">
        <v>2401085070</v>
      </c>
      <c r="B11919" t="s">
        <v>4006</v>
      </c>
      <c r="C11919" t="s">
        <v>4084</v>
      </c>
      <c r="D11919" t="s">
        <v>12144</v>
      </c>
      <c r="E11919" t="s">
        <v>12108</v>
      </c>
      <c r="F11919" t="s">
        <v>4068</v>
      </c>
      <c r="G11919" s="160" t="s">
        <v>4005</v>
      </c>
      <c r="H11919" t="s">
        <v>4006</v>
      </c>
      <c r="I11919" s="160" t="s">
        <v>3997</v>
      </c>
      <c r="J11919" t="s">
        <v>4084</v>
      </c>
      <c r="K11919">
        <v>20</v>
      </c>
      <c r="L11919" t="s">
        <v>12145</v>
      </c>
    </row>
    <row r="11920" spans="1:12">
      <c r="A11920" s="15">
        <v>2401085125</v>
      </c>
      <c r="B11920" t="s">
        <v>4006</v>
      </c>
      <c r="C11920" t="s">
        <v>4084</v>
      </c>
      <c r="D11920" t="s">
        <v>12144</v>
      </c>
      <c r="E11920" t="s">
        <v>12109</v>
      </c>
      <c r="F11920" t="s">
        <v>4068</v>
      </c>
      <c r="G11920" s="160" t="s">
        <v>4005</v>
      </c>
      <c r="H11920" t="s">
        <v>4006</v>
      </c>
      <c r="I11920" s="160" t="s">
        <v>3997</v>
      </c>
      <c r="J11920" t="s">
        <v>4084</v>
      </c>
      <c r="K11920">
        <v>20</v>
      </c>
      <c r="L11920" t="s">
        <v>12145</v>
      </c>
    </row>
    <row r="11921" spans="1:12">
      <c r="A11921" s="15">
        <v>2401085130</v>
      </c>
      <c r="B11921" t="s">
        <v>4006</v>
      </c>
      <c r="C11921" t="s">
        <v>4084</v>
      </c>
      <c r="D11921" t="s">
        <v>12144</v>
      </c>
      <c r="E11921" t="s">
        <v>12110</v>
      </c>
      <c r="F11921" t="s">
        <v>4068</v>
      </c>
      <c r="G11921" s="160" t="s">
        <v>4005</v>
      </c>
      <c r="H11921" t="s">
        <v>4006</v>
      </c>
      <c r="I11921" s="160" t="s">
        <v>3997</v>
      </c>
      <c r="J11921" t="s">
        <v>4084</v>
      </c>
      <c r="K11921">
        <v>20</v>
      </c>
      <c r="L11921" t="s">
        <v>12145</v>
      </c>
    </row>
    <row r="11922" spans="1:12">
      <c r="A11922" s="15">
        <v>2401085135</v>
      </c>
      <c r="B11922" t="s">
        <v>4006</v>
      </c>
      <c r="C11922" t="s">
        <v>4084</v>
      </c>
      <c r="D11922" t="s">
        <v>12144</v>
      </c>
      <c r="E11922" t="s">
        <v>12111</v>
      </c>
      <c r="F11922" t="s">
        <v>4068</v>
      </c>
      <c r="G11922" s="160" t="s">
        <v>4005</v>
      </c>
      <c r="H11922" t="s">
        <v>4006</v>
      </c>
      <c r="I11922" s="160" t="s">
        <v>3997</v>
      </c>
      <c r="J11922" t="s">
        <v>4084</v>
      </c>
      <c r="K11922">
        <v>20</v>
      </c>
      <c r="L11922" t="s">
        <v>12145</v>
      </c>
    </row>
    <row r="11923" spans="1:12">
      <c r="A11923" s="15">
        <v>2401085170</v>
      </c>
      <c r="B11923" t="s">
        <v>4006</v>
      </c>
      <c r="C11923" t="s">
        <v>4084</v>
      </c>
      <c r="D11923" t="s">
        <v>12144</v>
      </c>
      <c r="E11923" t="s">
        <v>4126</v>
      </c>
      <c r="F11923" t="s">
        <v>4068</v>
      </c>
      <c r="G11923" s="160" t="s">
        <v>4005</v>
      </c>
      <c r="H11923" t="s">
        <v>4006</v>
      </c>
      <c r="I11923" s="160" t="s">
        <v>3997</v>
      </c>
      <c r="J11923" t="s">
        <v>4084</v>
      </c>
      <c r="K11923">
        <v>20</v>
      </c>
      <c r="L11923" t="s">
        <v>12145</v>
      </c>
    </row>
    <row r="11924" spans="1:12">
      <c r="A11924" s="15">
        <v>2401085200</v>
      </c>
      <c r="B11924" t="s">
        <v>4006</v>
      </c>
      <c r="C11924" t="s">
        <v>4084</v>
      </c>
      <c r="D11924" t="s">
        <v>12144</v>
      </c>
      <c r="E11924" t="s">
        <v>12112</v>
      </c>
      <c r="F11924" t="s">
        <v>4068</v>
      </c>
      <c r="G11924" s="160" t="s">
        <v>4005</v>
      </c>
      <c r="H11924" t="s">
        <v>4006</v>
      </c>
      <c r="I11924" s="160" t="s">
        <v>3997</v>
      </c>
      <c r="J11924" t="s">
        <v>4084</v>
      </c>
      <c r="K11924">
        <v>20</v>
      </c>
      <c r="L11924" t="s">
        <v>12145</v>
      </c>
    </row>
    <row r="11925" spans="1:12">
      <c r="A11925" s="15">
        <v>2401085210</v>
      </c>
      <c r="B11925" t="s">
        <v>4006</v>
      </c>
      <c r="C11925" t="s">
        <v>4084</v>
      </c>
      <c r="D11925" t="s">
        <v>12144</v>
      </c>
      <c r="E11925" t="s">
        <v>12113</v>
      </c>
      <c r="F11925" t="s">
        <v>4068</v>
      </c>
      <c r="G11925" s="160" t="s">
        <v>4005</v>
      </c>
      <c r="H11925" t="s">
        <v>4006</v>
      </c>
      <c r="I11925" s="160" t="s">
        <v>3997</v>
      </c>
      <c r="J11925" t="s">
        <v>4084</v>
      </c>
      <c r="K11925">
        <v>20</v>
      </c>
      <c r="L11925" t="s">
        <v>12145</v>
      </c>
    </row>
    <row r="11926" spans="1:12">
      <c r="A11926" s="15">
        <v>2401085215</v>
      </c>
      <c r="B11926" t="s">
        <v>4006</v>
      </c>
      <c r="C11926" t="s">
        <v>4084</v>
      </c>
      <c r="D11926" t="s">
        <v>12144</v>
      </c>
      <c r="E11926" t="s">
        <v>12114</v>
      </c>
      <c r="F11926" t="s">
        <v>4068</v>
      </c>
      <c r="G11926" s="160" t="s">
        <v>4005</v>
      </c>
      <c r="H11926" t="s">
        <v>4006</v>
      </c>
      <c r="I11926" s="160" t="s">
        <v>3997</v>
      </c>
      <c r="J11926" t="s">
        <v>4084</v>
      </c>
      <c r="K11926">
        <v>20</v>
      </c>
      <c r="L11926" t="s">
        <v>12145</v>
      </c>
    </row>
    <row r="11927" spans="1:12">
      <c r="A11927" s="15">
        <v>2401085235</v>
      </c>
      <c r="B11927" t="s">
        <v>4006</v>
      </c>
      <c r="C11927" t="s">
        <v>4084</v>
      </c>
      <c r="D11927" t="s">
        <v>12144</v>
      </c>
      <c r="E11927" t="s">
        <v>12115</v>
      </c>
      <c r="F11927" t="s">
        <v>4068</v>
      </c>
      <c r="G11927" s="160" t="s">
        <v>4005</v>
      </c>
      <c r="H11927" t="s">
        <v>4006</v>
      </c>
      <c r="I11927" s="160" t="s">
        <v>3997</v>
      </c>
      <c r="J11927" t="s">
        <v>4084</v>
      </c>
      <c r="K11927">
        <v>20</v>
      </c>
      <c r="L11927" t="s">
        <v>12145</v>
      </c>
    </row>
    <row r="11928" spans="1:12">
      <c r="A11928" s="15">
        <v>2401085250</v>
      </c>
      <c r="B11928" t="s">
        <v>4006</v>
      </c>
      <c r="C11928" t="s">
        <v>4084</v>
      </c>
      <c r="D11928" t="s">
        <v>12144</v>
      </c>
      <c r="E11928" t="s">
        <v>6805</v>
      </c>
      <c r="F11928" t="s">
        <v>4068</v>
      </c>
      <c r="G11928" s="160" t="s">
        <v>4005</v>
      </c>
      <c r="H11928" t="s">
        <v>4006</v>
      </c>
      <c r="I11928" s="160" t="s">
        <v>3997</v>
      </c>
      <c r="J11928" t="s">
        <v>4084</v>
      </c>
      <c r="K11928">
        <v>20</v>
      </c>
      <c r="L11928" t="s">
        <v>12145</v>
      </c>
    </row>
    <row r="11929" spans="1:12">
      <c r="A11929" s="15">
        <v>2401085275</v>
      </c>
      <c r="B11929" t="s">
        <v>4006</v>
      </c>
      <c r="C11929" t="s">
        <v>4084</v>
      </c>
      <c r="D11929" t="s">
        <v>12144</v>
      </c>
      <c r="E11929" t="s">
        <v>4061</v>
      </c>
      <c r="F11929" t="s">
        <v>4068</v>
      </c>
      <c r="G11929" s="160" t="s">
        <v>4005</v>
      </c>
      <c r="H11929" t="s">
        <v>4006</v>
      </c>
      <c r="I11929" s="160" t="s">
        <v>3997</v>
      </c>
      <c r="J11929" t="s">
        <v>4084</v>
      </c>
      <c r="K11929">
        <v>20</v>
      </c>
      <c r="L11929" t="s">
        <v>12145</v>
      </c>
    </row>
    <row r="11930" spans="1:12">
      <c r="A11930" s="15">
        <v>2401085285</v>
      </c>
      <c r="B11930" t="s">
        <v>4006</v>
      </c>
      <c r="C11930" t="s">
        <v>4084</v>
      </c>
      <c r="D11930" t="s">
        <v>12144</v>
      </c>
      <c r="E11930" t="s">
        <v>4134</v>
      </c>
      <c r="F11930" t="s">
        <v>4068</v>
      </c>
      <c r="G11930" s="160" t="s">
        <v>4005</v>
      </c>
      <c r="H11930" t="s">
        <v>4006</v>
      </c>
      <c r="I11930" s="160" t="s">
        <v>3997</v>
      </c>
      <c r="J11930" t="s">
        <v>4084</v>
      </c>
      <c r="K11930">
        <v>20</v>
      </c>
      <c r="L11930" t="s">
        <v>12145</v>
      </c>
    </row>
    <row r="11931" spans="1:12">
      <c r="A11931" s="15">
        <v>2401085370</v>
      </c>
      <c r="B11931" t="s">
        <v>4006</v>
      </c>
      <c r="C11931" t="s">
        <v>4084</v>
      </c>
      <c r="D11931" t="s">
        <v>12144</v>
      </c>
      <c r="E11931" t="s">
        <v>12116</v>
      </c>
      <c r="F11931" t="s">
        <v>4068</v>
      </c>
      <c r="G11931" s="160" t="s">
        <v>4005</v>
      </c>
      <c r="H11931" t="s">
        <v>4006</v>
      </c>
      <c r="I11931" s="160" t="s">
        <v>3997</v>
      </c>
      <c r="J11931" t="s">
        <v>4084</v>
      </c>
      <c r="K11931">
        <v>20</v>
      </c>
      <c r="L11931" t="s">
        <v>12145</v>
      </c>
    </row>
    <row r="11932" spans="1:12">
      <c r="A11932" s="15">
        <v>2401085999</v>
      </c>
      <c r="B11932" t="s">
        <v>4006</v>
      </c>
      <c r="C11932" t="s">
        <v>4084</v>
      </c>
      <c r="D11932" t="s">
        <v>12144</v>
      </c>
      <c r="E11932" t="s">
        <v>12117</v>
      </c>
      <c r="F11932" t="s">
        <v>4068</v>
      </c>
      <c r="G11932" s="160" t="s">
        <v>4005</v>
      </c>
      <c r="H11932" t="s">
        <v>4006</v>
      </c>
      <c r="I11932" s="160" t="s">
        <v>3997</v>
      </c>
      <c r="J11932" t="s">
        <v>4084</v>
      </c>
      <c r="K11932">
        <v>20</v>
      </c>
      <c r="L11932" t="s">
        <v>12145</v>
      </c>
    </row>
    <row r="11933" spans="1:12">
      <c r="A11933" s="15">
        <v>2401090000</v>
      </c>
      <c r="B11933" t="s">
        <v>4006</v>
      </c>
      <c r="C11933" t="s">
        <v>4084</v>
      </c>
      <c r="D11933" t="s">
        <v>1857</v>
      </c>
      <c r="E11933" t="s">
        <v>12094</v>
      </c>
      <c r="F11933" t="s">
        <v>4068</v>
      </c>
      <c r="G11933" s="160" t="s">
        <v>4005</v>
      </c>
      <c r="H11933" t="s">
        <v>4006</v>
      </c>
      <c r="I11933" s="160" t="s">
        <v>3997</v>
      </c>
      <c r="J11933" t="s">
        <v>4084</v>
      </c>
      <c r="K11933">
        <v>99</v>
      </c>
      <c r="L11933" t="s">
        <v>3999</v>
      </c>
    </row>
    <row r="11934" spans="1:12">
      <c r="A11934" s="15">
        <v>2401090030</v>
      </c>
      <c r="B11934" t="s">
        <v>4006</v>
      </c>
      <c r="C11934" t="s">
        <v>4084</v>
      </c>
      <c r="D11934" t="s">
        <v>1857</v>
      </c>
      <c r="E11934" t="s">
        <v>4063</v>
      </c>
      <c r="F11934" t="s">
        <v>4068</v>
      </c>
      <c r="G11934" s="160" t="s">
        <v>4005</v>
      </c>
      <c r="H11934" t="s">
        <v>4006</v>
      </c>
      <c r="I11934" s="160" t="s">
        <v>3997</v>
      </c>
      <c r="J11934" t="s">
        <v>4084</v>
      </c>
      <c r="K11934">
        <v>99</v>
      </c>
      <c r="L11934" t="s">
        <v>3999</v>
      </c>
    </row>
    <row r="11935" spans="1:12">
      <c r="A11935" s="15">
        <v>2401090055</v>
      </c>
      <c r="B11935" t="s">
        <v>4006</v>
      </c>
      <c r="C11935" t="s">
        <v>4084</v>
      </c>
      <c r="D11935" t="s">
        <v>1857</v>
      </c>
      <c r="E11935" t="s">
        <v>4120</v>
      </c>
      <c r="F11935" t="s">
        <v>4068</v>
      </c>
      <c r="G11935" s="160" t="s">
        <v>4005</v>
      </c>
      <c r="H11935" t="s">
        <v>4006</v>
      </c>
      <c r="I11935" s="160" t="s">
        <v>3997</v>
      </c>
      <c r="J11935" t="s">
        <v>4084</v>
      </c>
      <c r="K11935">
        <v>99</v>
      </c>
      <c r="L11935" t="s">
        <v>3999</v>
      </c>
    </row>
    <row r="11936" spans="1:12">
      <c r="A11936" s="15">
        <v>2401090060</v>
      </c>
      <c r="B11936" t="s">
        <v>4006</v>
      </c>
      <c r="C11936" t="s">
        <v>4084</v>
      </c>
      <c r="D11936" t="s">
        <v>1857</v>
      </c>
      <c r="E11936" t="s">
        <v>12106</v>
      </c>
      <c r="F11936" t="s">
        <v>4068</v>
      </c>
      <c r="G11936" s="160" t="s">
        <v>4005</v>
      </c>
      <c r="H11936" t="s">
        <v>4006</v>
      </c>
      <c r="I11936" s="160" t="s">
        <v>3997</v>
      </c>
      <c r="J11936" t="s">
        <v>4084</v>
      </c>
      <c r="K11936">
        <v>99</v>
      </c>
      <c r="L11936" t="s">
        <v>3999</v>
      </c>
    </row>
    <row r="11937" spans="1:12">
      <c r="A11937" s="15">
        <v>2401090065</v>
      </c>
      <c r="B11937" t="s">
        <v>4006</v>
      </c>
      <c r="C11937" t="s">
        <v>4084</v>
      </c>
      <c r="D11937" t="s">
        <v>1857</v>
      </c>
      <c r="E11937" t="s">
        <v>12107</v>
      </c>
      <c r="F11937" t="s">
        <v>4068</v>
      </c>
      <c r="G11937" s="160" t="s">
        <v>4005</v>
      </c>
      <c r="H11937" t="s">
        <v>4006</v>
      </c>
      <c r="I11937" s="160" t="s">
        <v>3997</v>
      </c>
      <c r="J11937" t="s">
        <v>4084</v>
      </c>
      <c r="K11937">
        <v>99</v>
      </c>
      <c r="L11937" t="s">
        <v>3999</v>
      </c>
    </row>
    <row r="11938" spans="1:12">
      <c r="A11938" s="15">
        <v>2401090070</v>
      </c>
      <c r="B11938" t="s">
        <v>4006</v>
      </c>
      <c r="C11938" t="s">
        <v>4084</v>
      </c>
      <c r="D11938" t="s">
        <v>1857</v>
      </c>
      <c r="E11938" t="s">
        <v>12108</v>
      </c>
      <c r="F11938" t="s">
        <v>4068</v>
      </c>
      <c r="G11938" s="160" t="s">
        <v>4005</v>
      </c>
      <c r="H11938" t="s">
        <v>4006</v>
      </c>
      <c r="I11938" s="160" t="s">
        <v>3997</v>
      </c>
      <c r="J11938" t="s">
        <v>4084</v>
      </c>
      <c r="K11938">
        <v>99</v>
      </c>
      <c r="L11938" t="s">
        <v>3999</v>
      </c>
    </row>
    <row r="11939" spans="1:12">
      <c r="A11939" s="15">
        <v>2401090125</v>
      </c>
      <c r="B11939" t="s">
        <v>4006</v>
      </c>
      <c r="C11939" t="s">
        <v>4084</v>
      </c>
      <c r="D11939" t="s">
        <v>1857</v>
      </c>
      <c r="E11939" t="s">
        <v>12109</v>
      </c>
      <c r="F11939" t="s">
        <v>4068</v>
      </c>
      <c r="G11939" s="160" t="s">
        <v>4005</v>
      </c>
      <c r="H11939" t="s">
        <v>4006</v>
      </c>
      <c r="I11939" s="160" t="s">
        <v>3997</v>
      </c>
      <c r="J11939" t="s">
        <v>4084</v>
      </c>
      <c r="K11939">
        <v>99</v>
      </c>
      <c r="L11939" t="s">
        <v>3999</v>
      </c>
    </row>
    <row r="11940" spans="1:12">
      <c r="A11940" s="15">
        <v>2401090130</v>
      </c>
      <c r="B11940" t="s">
        <v>4006</v>
      </c>
      <c r="C11940" t="s">
        <v>4084</v>
      </c>
      <c r="D11940" t="s">
        <v>1857</v>
      </c>
      <c r="E11940" t="s">
        <v>12110</v>
      </c>
      <c r="F11940" t="s">
        <v>4068</v>
      </c>
      <c r="G11940" s="160" t="s">
        <v>4005</v>
      </c>
      <c r="H11940" t="s">
        <v>4006</v>
      </c>
      <c r="I11940" s="160" t="s">
        <v>3997</v>
      </c>
      <c r="J11940" t="s">
        <v>4084</v>
      </c>
      <c r="K11940">
        <v>99</v>
      </c>
      <c r="L11940" t="s">
        <v>3999</v>
      </c>
    </row>
    <row r="11941" spans="1:12">
      <c r="A11941" s="15">
        <v>2401090135</v>
      </c>
      <c r="B11941" t="s">
        <v>4006</v>
      </c>
      <c r="C11941" t="s">
        <v>4084</v>
      </c>
      <c r="D11941" t="s">
        <v>1857</v>
      </c>
      <c r="E11941" t="s">
        <v>12111</v>
      </c>
      <c r="F11941" t="s">
        <v>4068</v>
      </c>
      <c r="G11941" s="160" t="s">
        <v>4005</v>
      </c>
      <c r="H11941" t="s">
        <v>4006</v>
      </c>
      <c r="I11941" s="160" t="s">
        <v>3997</v>
      </c>
      <c r="J11941" t="s">
        <v>4084</v>
      </c>
      <c r="K11941">
        <v>99</v>
      </c>
      <c r="L11941" t="s">
        <v>3999</v>
      </c>
    </row>
    <row r="11942" spans="1:12">
      <c r="A11942" s="15">
        <v>2401090170</v>
      </c>
      <c r="B11942" t="s">
        <v>4006</v>
      </c>
      <c r="C11942" t="s">
        <v>4084</v>
      </c>
      <c r="D11942" t="s">
        <v>1857</v>
      </c>
      <c r="E11942" t="s">
        <v>4126</v>
      </c>
      <c r="F11942" t="s">
        <v>4068</v>
      </c>
      <c r="G11942" s="160" t="s">
        <v>4005</v>
      </c>
      <c r="H11942" t="s">
        <v>4006</v>
      </c>
      <c r="I11942" s="160" t="s">
        <v>3997</v>
      </c>
      <c r="J11942" t="s">
        <v>4084</v>
      </c>
      <c r="K11942">
        <v>99</v>
      </c>
      <c r="L11942" t="s">
        <v>3999</v>
      </c>
    </row>
    <row r="11943" spans="1:12">
      <c r="A11943" s="15">
        <v>2401090200</v>
      </c>
      <c r="B11943" t="s">
        <v>4006</v>
      </c>
      <c r="C11943" t="s">
        <v>4084</v>
      </c>
      <c r="D11943" t="s">
        <v>1857</v>
      </c>
      <c r="E11943" t="s">
        <v>12112</v>
      </c>
      <c r="F11943" t="s">
        <v>4068</v>
      </c>
      <c r="G11943" s="160" t="s">
        <v>4005</v>
      </c>
      <c r="H11943" t="s">
        <v>4006</v>
      </c>
      <c r="I11943" s="160" t="s">
        <v>3997</v>
      </c>
      <c r="J11943" t="s">
        <v>4084</v>
      </c>
      <c r="K11943">
        <v>99</v>
      </c>
      <c r="L11943" t="s">
        <v>3999</v>
      </c>
    </row>
    <row r="11944" spans="1:12">
      <c r="A11944" s="15">
        <v>2401090210</v>
      </c>
      <c r="B11944" t="s">
        <v>4006</v>
      </c>
      <c r="C11944" t="s">
        <v>4084</v>
      </c>
      <c r="D11944" t="s">
        <v>1857</v>
      </c>
      <c r="E11944" t="s">
        <v>12113</v>
      </c>
      <c r="F11944" t="s">
        <v>4068</v>
      </c>
      <c r="G11944" s="160" t="s">
        <v>4005</v>
      </c>
      <c r="H11944" t="s">
        <v>4006</v>
      </c>
      <c r="I11944" s="160" t="s">
        <v>3997</v>
      </c>
      <c r="J11944" t="s">
        <v>4084</v>
      </c>
      <c r="K11944">
        <v>99</v>
      </c>
      <c r="L11944" t="s">
        <v>3999</v>
      </c>
    </row>
    <row r="11945" spans="1:12">
      <c r="A11945" s="15">
        <v>2401090215</v>
      </c>
      <c r="B11945" t="s">
        <v>4006</v>
      </c>
      <c r="C11945" t="s">
        <v>4084</v>
      </c>
      <c r="D11945" t="s">
        <v>1857</v>
      </c>
      <c r="E11945" t="s">
        <v>12114</v>
      </c>
      <c r="F11945" t="s">
        <v>4068</v>
      </c>
      <c r="G11945" s="160" t="s">
        <v>4005</v>
      </c>
      <c r="H11945" t="s">
        <v>4006</v>
      </c>
      <c r="I11945" s="160" t="s">
        <v>3997</v>
      </c>
      <c r="J11945" t="s">
        <v>4084</v>
      </c>
      <c r="K11945">
        <v>99</v>
      </c>
      <c r="L11945" t="s">
        <v>3999</v>
      </c>
    </row>
    <row r="11946" spans="1:12">
      <c r="A11946" s="15">
        <v>2401090235</v>
      </c>
      <c r="B11946" t="s">
        <v>4006</v>
      </c>
      <c r="C11946" t="s">
        <v>4084</v>
      </c>
      <c r="D11946" t="s">
        <v>1857</v>
      </c>
      <c r="E11946" t="s">
        <v>12115</v>
      </c>
      <c r="F11946" t="s">
        <v>4068</v>
      </c>
      <c r="G11946" s="160" t="s">
        <v>4005</v>
      </c>
      <c r="H11946" t="s">
        <v>4006</v>
      </c>
      <c r="I11946" s="160" t="s">
        <v>3997</v>
      </c>
      <c r="J11946" t="s">
        <v>4084</v>
      </c>
      <c r="K11946">
        <v>99</v>
      </c>
      <c r="L11946" t="s">
        <v>3999</v>
      </c>
    </row>
    <row r="11947" spans="1:12">
      <c r="A11947" s="15">
        <v>2401090250</v>
      </c>
      <c r="B11947" t="s">
        <v>4006</v>
      </c>
      <c r="C11947" t="s">
        <v>4084</v>
      </c>
      <c r="D11947" t="s">
        <v>1857</v>
      </c>
      <c r="E11947" t="s">
        <v>6805</v>
      </c>
      <c r="F11947" t="s">
        <v>4068</v>
      </c>
      <c r="G11947" s="160" t="s">
        <v>4005</v>
      </c>
      <c r="H11947" t="s">
        <v>4006</v>
      </c>
      <c r="I11947" s="160" t="s">
        <v>3997</v>
      </c>
      <c r="J11947" t="s">
        <v>4084</v>
      </c>
      <c r="K11947">
        <v>99</v>
      </c>
      <c r="L11947" t="s">
        <v>3999</v>
      </c>
    </row>
    <row r="11948" spans="1:12">
      <c r="A11948" s="15">
        <v>2401090275</v>
      </c>
      <c r="B11948" t="s">
        <v>4006</v>
      </c>
      <c r="C11948" t="s">
        <v>4084</v>
      </c>
      <c r="D11948" t="s">
        <v>1857</v>
      </c>
      <c r="E11948" t="s">
        <v>4061</v>
      </c>
      <c r="F11948" t="s">
        <v>4068</v>
      </c>
      <c r="G11948" s="160" t="s">
        <v>4005</v>
      </c>
      <c r="H11948" t="s">
        <v>4006</v>
      </c>
      <c r="I11948" s="160" t="s">
        <v>3997</v>
      </c>
      <c r="J11948" t="s">
        <v>4084</v>
      </c>
      <c r="K11948">
        <v>99</v>
      </c>
      <c r="L11948" t="s">
        <v>3999</v>
      </c>
    </row>
    <row r="11949" spans="1:12">
      <c r="A11949" s="15">
        <v>2401090285</v>
      </c>
      <c r="B11949" t="s">
        <v>4006</v>
      </c>
      <c r="C11949" t="s">
        <v>4084</v>
      </c>
      <c r="D11949" t="s">
        <v>1857</v>
      </c>
      <c r="E11949" t="s">
        <v>4134</v>
      </c>
      <c r="F11949" t="s">
        <v>4068</v>
      </c>
      <c r="G11949" s="160" t="s">
        <v>4005</v>
      </c>
      <c r="H11949" t="s">
        <v>4006</v>
      </c>
      <c r="I11949" s="160" t="s">
        <v>3997</v>
      </c>
      <c r="J11949" t="s">
        <v>4084</v>
      </c>
      <c r="K11949">
        <v>99</v>
      </c>
      <c r="L11949" t="s">
        <v>3999</v>
      </c>
    </row>
    <row r="11950" spans="1:12">
      <c r="A11950" s="15">
        <v>2401090370</v>
      </c>
      <c r="B11950" t="s">
        <v>4006</v>
      </c>
      <c r="C11950" t="s">
        <v>4084</v>
      </c>
      <c r="D11950" t="s">
        <v>1857</v>
      </c>
      <c r="E11950" t="s">
        <v>12116</v>
      </c>
      <c r="F11950" t="s">
        <v>4068</v>
      </c>
      <c r="G11950" s="160" t="s">
        <v>4005</v>
      </c>
      <c r="H11950" t="s">
        <v>4006</v>
      </c>
      <c r="I11950" s="160" t="s">
        <v>3997</v>
      </c>
      <c r="J11950" t="s">
        <v>4084</v>
      </c>
      <c r="K11950">
        <v>99</v>
      </c>
      <c r="L11950" t="s">
        <v>3999</v>
      </c>
    </row>
    <row r="11951" spans="1:12">
      <c r="A11951" s="15">
        <v>2401090999</v>
      </c>
      <c r="B11951" t="s">
        <v>4006</v>
      </c>
      <c r="C11951" t="s">
        <v>4084</v>
      </c>
      <c r="D11951" t="s">
        <v>1857</v>
      </c>
      <c r="E11951" t="s">
        <v>12117</v>
      </c>
      <c r="F11951" t="s">
        <v>4068</v>
      </c>
      <c r="G11951" s="160" t="s">
        <v>4005</v>
      </c>
      <c r="H11951" t="s">
        <v>4006</v>
      </c>
      <c r="I11951" s="160" t="s">
        <v>3997</v>
      </c>
      <c r="J11951" t="s">
        <v>4084</v>
      </c>
      <c r="K11951">
        <v>99</v>
      </c>
      <c r="L11951" t="s">
        <v>3999</v>
      </c>
    </row>
    <row r="11952" spans="1:12">
      <c r="A11952" s="15">
        <v>2401100000</v>
      </c>
      <c r="B11952" t="s">
        <v>4006</v>
      </c>
      <c r="C11952" t="s">
        <v>4084</v>
      </c>
      <c r="D11952" t="s">
        <v>12146</v>
      </c>
      <c r="E11952" t="s">
        <v>12094</v>
      </c>
      <c r="F11952" t="s">
        <v>4068</v>
      </c>
      <c r="G11952" s="160" t="s">
        <v>4005</v>
      </c>
      <c r="H11952" t="s">
        <v>4006</v>
      </c>
      <c r="I11952" s="160" t="s">
        <v>3997</v>
      </c>
      <c r="J11952" t="s">
        <v>4084</v>
      </c>
      <c r="K11952">
        <v>19</v>
      </c>
      <c r="L11952" t="s">
        <v>12147</v>
      </c>
    </row>
    <row r="11953" spans="1:12">
      <c r="A11953" s="15">
        <v>2401100001</v>
      </c>
      <c r="B11953" t="s">
        <v>4006</v>
      </c>
      <c r="C11953" t="s">
        <v>4084</v>
      </c>
      <c r="D11953" t="s">
        <v>12146</v>
      </c>
      <c r="E11953" t="s">
        <v>12148</v>
      </c>
      <c r="F11953" t="s">
        <v>4068</v>
      </c>
      <c r="G11953" s="160" t="s">
        <v>4005</v>
      </c>
      <c r="H11953" t="s">
        <v>4006</v>
      </c>
      <c r="I11953" s="160" t="s">
        <v>3997</v>
      </c>
      <c r="J11953" t="s">
        <v>4084</v>
      </c>
      <c r="K11953">
        <v>19</v>
      </c>
      <c r="L11953" t="s">
        <v>12147</v>
      </c>
    </row>
    <row r="11954" spans="1:12">
      <c r="A11954" s="15">
        <v>2401100030</v>
      </c>
      <c r="B11954" t="s">
        <v>4006</v>
      </c>
      <c r="C11954" t="s">
        <v>4084</v>
      </c>
      <c r="D11954" t="s">
        <v>12146</v>
      </c>
      <c r="E11954" t="s">
        <v>4063</v>
      </c>
      <c r="F11954" t="s">
        <v>4068</v>
      </c>
      <c r="G11954" s="160" t="s">
        <v>4005</v>
      </c>
      <c r="H11954" t="s">
        <v>4006</v>
      </c>
      <c r="I11954" s="160" t="s">
        <v>3997</v>
      </c>
      <c r="J11954" t="s">
        <v>4084</v>
      </c>
      <c r="K11954">
        <v>19</v>
      </c>
      <c r="L11954" t="s">
        <v>12147</v>
      </c>
    </row>
    <row r="11955" spans="1:12">
      <c r="A11955" s="15">
        <v>2401100055</v>
      </c>
      <c r="B11955" t="s">
        <v>4006</v>
      </c>
      <c r="C11955" t="s">
        <v>4084</v>
      </c>
      <c r="D11955" t="s">
        <v>12146</v>
      </c>
      <c r="E11955" t="s">
        <v>4120</v>
      </c>
      <c r="F11955" t="s">
        <v>4068</v>
      </c>
      <c r="G11955" s="160" t="s">
        <v>4005</v>
      </c>
      <c r="H11955" t="s">
        <v>4006</v>
      </c>
      <c r="I11955" s="160" t="s">
        <v>3997</v>
      </c>
      <c r="J11955" t="s">
        <v>4084</v>
      </c>
      <c r="K11955">
        <v>19</v>
      </c>
      <c r="L11955" t="s">
        <v>12147</v>
      </c>
    </row>
    <row r="11956" spans="1:12">
      <c r="A11956" s="15">
        <v>2401100060</v>
      </c>
      <c r="B11956" t="s">
        <v>4006</v>
      </c>
      <c r="C11956" t="s">
        <v>4084</v>
      </c>
      <c r="D11956" t="s">
        <v>12146</v>
      </c>
      <c r="E11956" t="s">
        <v>12106</v>
      </c>
      <c r="F11956" t="s">
        <v>4068</v>
      </c>
      <c r="G11956" s="160" t="s">
        <v>4005</v>
      </c>
      <c r="H11956" t="s">
        <v>4006</v>
      </c>
      <c r="I11956" s="160" t="s">
        <v>3997</v>
      </c>
      <c r="J11956" t="s">
        <v>4084</v>
      </c>
      <c r="K11956">
        <v>19</v>
      </c>
      <c r="L11956" t="s">
        <v>12147</v>
      </c>
    </row>
    <row r="11957" spans="1:12">
      <c r="A11957" s="15">
        <v>2401100065</v>
      </c>
      <c r="B11957" t="s">
        <v>4006</v>
      </c>
      <c r="C11957" t="s">
        <v>4084</v>
      </c>
      <c r="D11957" t="s">
        <v>12146</v>
      </c>
      <c r="E11957" t="s">
        <v>12107</v>
      </c>
      <c r="F11957" t="s">
        <v>4068</v>
      </c>
      <c r="G11957" s="160" t="s">
        <v>4005</v>
      </c>
      <c r="H11957" t="s">
        <v>4006</v>
      </c>
      <c r="I11957" s="160" t="s">
        <v>3997</v>
      </c>
      <c r="J11957" t="s">
        <v>4084</v>
      </c>
      <c r="K11957">
        <v>19</v>
      </c>
      <c r="L11957" t="s">
        <v>12147</v>
      </c>
    </row>
    <row r="11958" spans="1:12">
      <c r="A11958" s="15">
        <v>2401100070</v>
      </c>
      <c r="B11958" t="s">
        <v>4006</v>
      </c>
      <c r="C11958" t="s">
        <v>4084</v>
      </c>
      <c r="D11958" t="s">
        <v>12146</v>
      </c>
      <c r="E11958" t="s">
        <v>12108</v>
      </c>
      <c r="F11958" t="s">
        <v>4068</v>
      </c>
      <c r="G11958" s="160" t="s">
        <v>4005</v>
      </c>
      <c r="H11958" t="s">
        <v>4006</v>
      </c>
      <c r="I11958" s="160" t="s">
        <v>3997</v>
      </c>
      <c r="J11958" t="s">
        <v>4084</v>
      </c>
      <c r="K11958">
        <v>19</v>
      </c>
      <c r="L11958" t="s">
        <v>12147</v>
      </c>
    </row>
    <row r="11959" spans="1:12">
      <c r="A11959" s="15">
        <v>2401100125</v>
      </c>
      <c r="B11959" t="s">
        <v>4006</v>
      </c>
      <c r="C11959" t="s">
        <v>4084</v>
      </c>
      <c r="D11959" t="s">
        <v>12146</v>
      </c>
      <c r="E11959" t="s">
        <v>12109</v>
      </c>
      <c r="F11959" t="s">
        <v>4068</v>
      </c>
      <c r="G11959" s="160" t="s">
        <v>4005</v>
      </c>
      <c r="H11959" t="s">
        <v>4006</v>
      </c>
      <c r="I11959" s="160" t="s">
        <v>3997</v>
      </c>
      <c r="J11959" t="s">
        <v>4084</v>
      </c>
      <c r="K11959">
        <v>19</v>
      </c>
      <c r="L11959" t="s">
        <v>12147</v>
      </c>
    </row>
    <row r="11960" spans="1:12">
      <c r="A11960" s="15">
        <v>2401100130</v>
      </c>
      <c r="B11960" t="s">
        <v>4006</v>
      </c>
      <c r="C11960" t="s">
        <v>4084</v>
      </c>
      <c r="D11960" t="s">
        <v>12146</v>
      </c>
      <c r="E11960" t="s">
        <v>12110</v>
      </c>
      <c r="F11960" t="s">
        <v>4068</v>
      </c>
      <c r="G11960" s="160" t="s">
        <v>4005</v>
      </c>
      <c r="H11960" t="s">
        <v>4006</v>
      </c>
      <c r="I11960" s="160" t="s">
        <v>3997</v>
      </c>
      <c r="J11960" t="s">
        <v>4084</v>
      </c>
      <c r="K11960">
        <v>19</v>
      </c>
      <c r="L11960" t="s">
        <v>12147</v>
      </c>
    </row>
    <row r="11961" spans="1:12">
      <c r="A11961" s="15">
        <v>2401100135</v>
      </c>
      <c r="B11961" t="s">
        <v>4006</v>
      </c>
      <c r="C11961" t="s">
        <v>4084</v>
      </c>
      <c r="D11961" t="s">
        <v>12146</v>
      </c>
      <c r="E11961" t="s">
        <v>12111</v>
      </c>
      <c r="F11961" t="s">
        <v>4068</v>
      </c>
      <c r="G11961" s="160" t="s">
        <v>4005</v>
      </c>
      <c r="H11961" t="s">
        <v>4006</v>
      </c>
      <c r="I11961" s="160" t="s">
        <v>3997</v>
      </c>
      <c r="J11961" t="s">
        <v>4084</v>
      </c>
      <c r="K11961">
        <v>19</v>
      </c>
      <c r="L11961" t="s">
        <v>12147</v>
      </c>
    </row>
    <row r="11962" spans="1:12">
      <c r="A11962" s="15">
        <v>2401100170</v>
      </c>
      <c r="B11962" t="s">
        <v>4006</v>
      </c>
      <c r="C11962" t="s">
        <v>4084</v>
      </c>
      <c r="D11962" t="s">
        <v>12146</v>
      </c>
      <c r="E11962" t="s">
        <v>4126</v>
      </c>
      <c r="F11962" t="s">
        <v>4068</v>
      </c>
      <c r="G11962" s="160" t="s">
        <v>4005</v>
      </c>
      <c r="H11962" t="s">
        <v>4006</v>
      </c>
      <c r="I11962" s="160" t="s">
        <v>3997</v>
      </c>
      <c r="J11962" t="s">
        <v>4084</v>
      </c>
      <c r="K11962">
        <v>19</v>
      </c>
      <c r="L11962" t="s">
        <v>12147</v>
      </c>
    </row>
    <row r="11963" spans="1:12">
      <c r="A11963" s="15">
        <v>2401100200</v>
      </c>
      <c r="B11963" t="s">
        <v>4006</v>
      </c>
      <c r="C11963" t="s">
        <v>4084</v>
      </c>
      <c r="D11963" t="s">
        <v>12146</v>
      </c>
      <c r="E11963" t="s">
        <v>12112</v>
      </c>
      <c r="F11963" t="s">
        <v>4068</v>
      </c>
      <c r="G11963" s="160" t="s">
        <v>4005</v>
      </c>
      <c r="H11963" t="s">
        <v>4006</v>
      </c>
      <c r="I11963" s="160" t="s">
        <v>3997</v>
      </c>
      <c r="J11963" t="s">
        <v>4084</v>
      </c>
      <c r="K11963">
        <v>19</v>
      </c>
      <c r="L11963" t="s">
        <v>12147</v>
      </c>
    </row>
    <row r="11964" spans="1:12">
      <c r="A11964" s="15">
        <v>2401100210</v>
      </c>
      <c r="B11964" t="s">
        <v>4006</v>
      </c>
      <c r="C11964" t="s">
        <v>4084</v>
      </c>
      <c r="D11964" t="s">
        <v>12146</v>
      </c>
      <c r="E11964" t="s">
        <v>12113</v>
      </c>
      <c r="F11964" t="s">
        <v>4068</v>
      </c>
      <c r="G11964" s="160" t="s">
        <v>4005</v>
      </c>
      <c r="H11964" t="s">
        <v>4006</v>
      </c>
      <c r="I11964" s="160" t="s">
        <v>3997</v>
      </c>
      <c r="J11964" t="s">
        <v>4084</v>
      </c>
      <c r="K11964">
        <v>19</v>
      </c>
      <c r="L11964" t="s">
        <v>12147</v>
      </c>
    </row>
    <row r="11965" spans="1:12">
      <c r="A11965" s="15">
        <v>2401100215</v>
      </c>
      <c r="B11965" t="s">
        <v>4006</v>
      </c>
      <c r="C11965" t="s">
        <v>4084</v>
      </c>
      <c r="D11965" t="s">
        <v>12146</v>
      </c>
      <c r="E11965" t="s">
        <v>12114</v>
      </c>
      <c r="F11965" t="s">
        <v>4068</v>
      </c>
      <c r="G11965" s="160" t="s">
        <v>4005</v>
      </c>
      <c r="H11965" t="s">
        <v>4006</v>
      </c>
      <c r="I11965" s="160" t="s">
        <v>3997</v>
      </c>
      <c r="J11965" t="s">
        <v>4084</v>
      </c>
      <c r="K11965">
        <v>19</v>
      </c>
      <c r="L11965" t="s">
        <v>12147</v>
      </c>
    </row>
    <row r="11966" spans="1:12">
      <c r="A11966" s="15">
        <v>2401100235</v>
      </c>
      <c r="B11966" t="s">
        <v>4006</v>
      </c>
      <c r="C11966" t="s">
        <v>4084</v>
      </c>
      <c r="D11966" t="s">
        <v>12146</v>
      </c>
      <c r="E11966" t="s">
        <v>12115</v>
      </c>
      <c r="F11966" t="s">
        <v>4068</v>
      </c>
      <c r="G11966" s="160" t="s">
        <v>4005</v>
      </c>
      <c r="H11966" t="s">
        <v>4006</v>
      </c>
      <c r="I11966" s="160" t="s">
        <v>3997</v>
      </c>
      <c r="J11966" t="s">
        <v>4084</v>
      </c>
      <c r="K11966">
        <v>19</v>
      </c>
      <c r="L11966" t="s">
        <v>12147</v>
      </c>
    </row>
    <row r="11967" spans="1:12">
      <c r="A11967" s="15">
        <v>2401100250</v>
      </c>
      <c r="B11967" t="s">
        <v>4006</v>
      </c>
      <c r="C11967" t="s">
        <v>4084</v>
      </c>
      <c r="D11967" t="s">
        <v>12146</v>
      </c>
      <c r="E11967" t="s">
        <v>6805</v>
      </c>
      <c r="F11967" t="s">
        <v>4068</v>
      </c>
      <c r="G11967" s="160" t="s">
        <v>4005</v>
      </c>
      <c r="H11967" t="s">
        <v>4006</v>
      </c>
      <c r="I11967" s="160" t="s">
        <v>3997</v>
      </c>
      <c r="J11967" t="s">
        <v>4084</v>
      </c>
      <c r="K11967">
        <v>19</v>
      </c>
      <c r="L11967" t="s">
        <v>12147</v>
      </c>
    </row>
    <row r="11968" spans="1:12">
      <c r="A11968" s="15">
        <v>2401100275</v>
      </c>
      <c r="B11968" t="s">
        <v>4006</v>
      </c>
      <c r="C11968" t="s">
        <v>4084</v>
      </c>
      <c r="D11968" t="s">
        <v>12146</v>
      </c>
      <c r="E11968" t="s">
        <v>4061</v>
      </c>
      <c r="F11968" t="s">
        <v>4068</v>
      </c>
      <c r="G11968" s="160" t="s">
        <v>4005</v>
      </c>
      <c r="H11968" t="s">
        <v>4006</v>
      </c>
      <c r="I11968" s="160" t="s">
        <v>3997</v>
      </c>
      <c r="J11968" t="s">
        <v>4084</v>
      </c>
      <c r="K11968">
        <v>19</v>
      </c>
      <c r="L11968" t="s">
        <v>12147</v>
      </c>
    </row>
    <row r="11969" spans="1:12">
      <c r="A11969" s="15">
        <v>2401100285</v>
      </c>
      <c r="B11969" t="s">
        <v>4006</v>
      </c>
      <c r="C11969" t="s">
        <v>4084</v>
      </c>
      <c r="D11969" t="s">
        <v>12146</v>
      </c>
      <c r="E11969" t="s">
        <v>4134</v>
      </c>
      <c r="F11969" t="s">
        <v>4068</v>
      </c>
      <c r="G11969" s="160" t="s">
        <v>4005</v>
      </c>
      <c r="H11969" t="s">
        <v>4006</v>
      </c>
      <c r="I11969" s="160" t="s">
        <v>3997</v>
      </c>
      <c r="J11969" t="s">
        <v>4084</v>
      </c>
      <c r="K11969">
        <v>19</v>
      </c>
      <c r="L11969" t="s">
        <v>12147</v>
      </c>
    </row>
    <row r="11970" spans="1:12">
      <c r="A11970" s="15">
        <v>2401100370</v>
      </c>
      <c r="B11970" t="s">
        <v>4006</v>
      </c>
      <c r="C11970" t="s">
        <v>4084</v>
      </c>
      <c r="D11970" t="s">
        <v>12146</v>
      </c>
      <c r="E11970" t="s">
        <v>12116</v>
      </c>
      <c r="F11970" t="s">
        <v>4068</v>
      </c>
      <c r="G11970" s="160" t="s">
        <v>4005</v>
      </c>
      <c r="H11970" t="s">
        <v>4006</v>
      </c>
      <c r="I11970" s="160" t="s">
        <v>3997</v>
      </c>
      <c r="J11970" t="s">
        <v>4084</v>
      </c>
      <c r="K11970">
        <v>19</v>
      </c>
      <c r="L11970" t="s">
        <v>12147</v>
      </c>
    </row>
    <row r="11971" spans="1:12">
      <c r="A11971" s="15">
        <v>2401100999</v>
      </c>
      <c r="B11971" t="s">
        <v>4006</v>
      </c>
      <c r="C11971" t="s">
        <v>4084</v>
      </c>
      <c r="D11971" t="s">
        <v>12146</v>
      </c>
      <c r="E11971" t="s">
        <v>12117</v>
      </c>
      <c r="F11971" t="s">
        <v>4068</v>
      </c>
      <c r="G11971" s="160" t="s">
        <v>4005</v>
      </c>
      <c r="H11971" t="s">
        <v>4006</v>
      </c>
      <c r="I11971" s="160" t="s">
        <v>3997</v>
      </c>
      <c r="J11971" t="s">
        <v>4084</v>
      </c>
      <c r="K11971">
        <v>19</v>
      </c>
      <c r="L11971" t="s">
        <v>12147</v>
      </c>
    </row>
    <row r="11972" spans="1:12">
      <c r="A11972" s="15">
        <v>2401200000</v>
      </c>
      <c r="B11972" t="s">
        <v>4006</v>
      </c>
      <c r="C11972" t="s">
        <v>4084</v>
      </c>
      <c r="D11972" t="s">
        <v>12149</v>
      </c>
      <c r="E11972" t="s">
        <v>12094</v>
      </c>
      <c r="F11972" t="s">
        <v>4068</v>
      </c>
      <c r="G11972" s="160" t="s">
        <v>4005</v>
      </c>
      <c r="H11972" t="s">
        <v>4006</v>
      </c>
      <c r="I11972" s="160" t="s">
        <v>3997</v>
      </c>
      <c r="J11972" t="s">
        <v>4084</v>
      </c>
      <c r="K11972">
        <v>99</v>
      </c>
      <c r="L11972" t="s">
        <v>3999</v>
      </c>
    </row>
    <row r="11973" spans="1:12">
      <c r="A11973" s="15">
        <v>2401200030</v>
      </c>
      <c r="B11973" t="s">
        <v>4006</v>
      </c>
      <c r="C11973" t="s">
        <v>4084</v>
      </c>
      <c r="D11973" t="s">
        <v>12149</v>
      </c>
      <c r="E11973" t="s">
        <v>4063</v>
      </c>
      <c r="F11973" t="s">
        <v>4068</v>
      </c>
      <c r="G11973" s="160" t="s">
        <v>4005</v>
      </c>
      <c r="H11973" t="s">
        <v>4006</v>
      </c>
      <c r="I11973" s="160" t="s">
        <v>3997</v>
      </c>
      <c r="J11973" t="s">
        <v>4084</v>
      </c>
      <c r="K11973">
        <v>99</v>
      </c>
      <c r="L11973" t="s">
        <v>3999</v>
      </c>
    </row>
    <row r="11974" spans="1:12">
      <c r="A11974" s="15">
        <v>2401200055</v>
      </c>
      <c r="B11974" t="s">
        <v>4006</v>
      </c>
      <c r="C11974" t="s">
        <v>4084</v>
      </c>
      <c r="D11974" t="s">
        <v>12149</v>
      </c>
      <c r="E11974" t="s">
        <v>4120</v>
      </c>
      <c r="F11974" t="s">
        <v>4068</v>
      </c>
      <c r="G11974" s="160" t="s">
        <v>4005</v>
      </c>
      <c r="H11974" t="s">
        <v>4006</v>
      </c>
      <c r="I11974" s="160" t="s">
        <v>3997</v>
      </c>
      <c r="J11974" t="s">
        <v>4084</v>
      </c>
      <c r="K11974">
        <v>99</v>
      </c>
      <c r="L11974" t="s">
        <v>3999</v>
      </c>
    </row>
    <row r="11975" spans="1:12">
      <c r="A11975" s="15">
        <v>2401200060</v>
      </c>
      <c r="B11975" t="s">
        <v>4006</v>
      </c>
      <c r="C11975" t="s">
        <v>4084</v>
      </c>
      <c r="D11975" t="s">
        <v>12149</v>
      </c>
      <c r="E11975" t="s">
        <v>12106</v>
      </c>
      <c r="F11975" t="s">
        <v>4068</v>
      </c>
      <c r="G11975" s="160" t="s">
        <v>4005</v>
      </c>
      <c r="H11975" t="s">
        <v>4006</v>
      </c>
      <c r="I11975" s="160" t="s">
        <v>3997</v>
      </c>
      <c r="J11975" t="s">
        <v>4084</v>
      </c>
      <c r="K11975">
        <v>99</v>
      </c>
      <c r="L11975" t="s">
        <v>3999</v>
      </c>
    </row>
    <row r="11976" spans="1:12">
      <c r="A11976" s="15">
        <v>2401200065</v>
      </c>
      <c r="B11976" t="s">
        <v>4006</v>
      </c>
      <c r="C11976" t="s">
        <v>4084</v>
      </c>
      <c r="D11976" t="s">
        <v>12149</v>
      </c>
      <c r="E11976" t="s">
        <v>12107</v>
      </c>
      <c r="F11976" t="s">
        <v>4068</v>
      </c>
      <c r="G11976" s="160" t="s">
        <v>4005</v>
      </c>
      <c r="H11976" t="s">
        <v>4006</v>
      </c>
      <c r="I11976" s="160" t="s">
        <v>3997</v>
      </c>
      <c r="J11976" t="s">
        <v>4084</v>
      </c>
      <c r="K11976">
        <v>99</v>
      </c>
      <c r="L11976" t="s">
        <v>3999</v>
      </c>
    </row>
    <row r="11977" spans="1:12">
      <c r="A11977" s="15">
        <v>2401200070</v>
      </c>
      <c r="B11977" t="s">
        <v>4006</v>
      </c>
      <c r="C11977" t="s">
        <v>4084</v>
      </c>
      <c r="D11977" t="s">
        <v>12149</v>
      </c>
      <c r="E11977" t="s">
        <v>12108</v>
      </c>
      <c r="F11977" t="s">
        <v>4068</v>
      </c>
      <c r="G11977" s="160" t="s">
        <v>4005</v>
      </c>
      <c r="H11977" t="s">
        <v>4006</v>
      </c>
      <c r="I11977" s="160" t="s">
        <v>3997</v>
      </c>
      <c r="J11977" t="s">
        <v>4084</v>
      </c>
      <c r="K11977">
        <v>99</v>
      </c>
      <c r="L11977" t="s">
        <v>3999</v>
      </c>
    </row>
    <row r="11978" spans="1:12">
      <c r="A11978" s="15">
        <v>2401200125</v>
      </c>
      <c r="B11978" t="s">
        <v>4006</v>
      </c>
      <c r="C11978" t="s">
        <v>4084</v>
      </c>
      <c r="D11978" t="s">
        <v>12149</v>
      </c>
      <c r="E11978" t="s">
        <v>12109</v>
      </c>
      <c r="F11978" t="s">
        <v>4068</v>
      </c>
      <c r="G11978" s="160" t="s">
        <v>4005</v>
      </c>
      <c r="H11978" t="s">
        <v>4006</v>
      </c>
      <c r="I11978" s="160" t="s">
        <v>3997</v>
      </c>
      <c r="J11978" t="s">
        <v>4084</v>
      </c>
      <c r="K11978">
        <v>99</v>
      </c>
      <c r="L11978" t="s">
        <v>3999</v>
      </c>
    </row>
    <row r="11979" spans="1:12">
      <c r="A11979" s="15">
        <v>2401200130</v>
      </c>
      <c r="B11979" t="s">
        <v>4006</v>
      </c>
      <c r="C11979" t="s">
        <v>4084</v>
      </c>
      <c r="D11979" t="s">
        <v>12149</v>
      </c>
      <c r="E11979" t="s">
        <v>12110</v>
      </c>
      <c r="F11979" t="s">
        <v>4068</v>
      </c>
      <c r="G11979" s="160" t="s">
        <v>4005</v>
      </c>
      <c r="H11979" t="s">
        <v>4006</v>
      </c>
      <c r="I11979" s="160" t="s">
        <v>3997</v>
      </c>
      <c r="J11979" t="s">
        <v>4084</v>
      </c>
      <c r="K11979">
        <v>99</v>
      </c>
      <c r="L11979" t="s">
        <v>3999</v>
      </c>
    </row>
    <row r="11980" spans="1:12">
      <c r="A11980" s="15">
        <v>2401200135</v>
      </c>
      <c r="B11980" t="s">
        <v>4006</v>
      </c>
      <c r="C11980" t="s">
        <v>4084</v>
      </c>
      <c r="D11980" t="s">
        <v>12149</v>
      </c>
      <c r="E11980" t="s">
        <v>12111</v>
      </c>
      <c r="F11980" t="s">
        <v>4068</v>
      </c>
      <c r="G11980" s="160" t="s">
        <v>4005</v>
      </c>
      <c r="H11980" t="s">
        <v>4006</v>
      </c>
      <c r="I11980" s="160" t="s">
        <v>3997</v>
      </c>
      <c r="J11980" t="s">
        <v>4084</v>
      </c>
      <c r="K11980">
        <v>99</v>
      </c>
      <c r="L11980" t="s">
        <v>3999</v>
      </c>
    </row>
    <row r="11981" spans="1:12">
      <c r="A11981" s="15">
        <v>2401200170</v>
      </c>
      <c r="B11981" t="s">
        <v>4006</v>
      </c>
      <c r="C11981" t="s">
        <v>4084</v>
      </c>
      <c r="D11981" t="s">
        <v>12149</v>
      </c>
      <c r="E11981" t="s">
        <v>4126</v>
      </c>
      <c r="F11981" t="s">
        <v>4068</v>
      </c>
      <c r="G11981" s="160" t="s">
        <v>4005</v>
      </c>
      <c r="H11981" t="s">
        <v>4006</v>
      </c>
      <c r="I11981" s="160" t="s">
        <v>3997</v>
      </c>
      <c r="J11981" t="s">
        <v>4084</v>
      </c>
      <c r="K11981">
        <v>99</v>
      </c>
      <c r="L11981" t="s">
        <v>3999</v>
      </c>
    </row>
    <row r="11982" spans="1:12">
      <c r="A11982" s="15">
        <v>2401200200</v>
      </c>
      <c r="B11982" t="s">
        <v>4006</v>
      </c>
      <c r="C11982" t="s">
        <v>4084</v>
      </c>
      <c r="D11982" t="s">
        <v>12149</v>
      </c>
      <c r="E11982" t="s">
        <v>12112</v>
      </c>
      <c r="F11982" t="s">
        <v>4068</v>
      </c>
      <c r="G11982" s="160" t="s">
        <v>4005</v>
      </c>
      <c r="H11982" t="s">
        <v>4006</v>
      </c>
      <c r="I11982" s="160" t="s">
        <v>3997</v>
      </c>
      <c r="J11982" t="s">
        <v>4084</v>
      </c>
      <c r="K11982">
        <v>99</v>
      </c>
      <c r="L11982" t="s">
        <v>3999</v>
      </c>
    </row>
    <row r="11983" spans="1:12">
      <c r="A11983" s="15">
        <v>2401200210</v>
      </c>
      <c r="B11983" t="s">
        <v>4006</v>
      </c>
      <c r="C11983" t="s">
        <v>4084</v>
      </c>
      <c r="D11983" t="s">
        <v>12149</v>
      </c>
      <c r="E11983" t="s">
        <v>12113</v>
      </c>
      <c r="F11983" t="s">
        <v>4068</v>
      </c>
      <c r="G11983" s="160" t="s">
        <v>4005</v>
      </c>
      <c r="H11983" t="s">
        <v>4006</v>
      </c>
      <c r="I11983" s="160" t="s">
        <v>3997</v>
      </c>
      <c r="J11983" t="s">
        <v>4084</v>
      </c>
      <c r="K11983">
        <v>99</v>
      </c>
      <c r="L11983" t="s">
        <v>3999</v>
      </c>
    </row>
    <row r="11984" spans="1:12">
      <c r="A11984" s="15">
        <v>2401200215</v>
      </c>
      <c r="B11984" t="s">
        <v>4006</v>
      </c>
      <c r="C11984" t="s">
        <v>4084</v>
      </c>
      <c r="D11984" t="s">
        <v>12149</v>
      </c>
      <c r="E11984" t="s">
        <v>12114</v>
      </c>
      <c r="F11984" t="s">
        <v>4068</v>
      </c>
      <c r="G11984" s="160" t="s">
        <v>4005</v>
      </c>
      <c r="H11984" t="s">
        <v>4006</v>
      </c>
      <c r="I11984" s="160" t="s">
        <v>3997</v>
      </c>
      <c r="J11984" t="s">
        <v>4084</v>
      </c>
      <c r="K11984">
        <v>99</v>
      </c>
      <c r="L11984" t="s">
        <v>3999</v>
      </c>
    </row>
    <row r="11985" spans="1:12">
      <c r="A11985" s="15">
        <v>2401200235</v>
      </c>
      <c r="B11985" t="s">
        <v>4006</v>
      </c>
      <c r="C11985" t="s">
        <v>4084</v>
      </c>
      <c r="D11985" t="s">
        <v>12149</v>
      </c>
      <c r="E11985" t="s">
        <v>12115</v>
      </c>
      <c r="F11985" t="s">
        <v>4068</v>
      </c>
      <c r="G11985" s="160" t="s">
        <v>4005</v>
      </c>
      <c r="H11985" t="s">
        <v>4006</v>
      </c>
      <c r="I11985" s="160" t="s">
        <v>3997</v>
      </c>
      <c r="J11985" t="s">
        <v>4084</v>
      </c>
      <c r="K11985">
        <v>99</v>
      </c>
      <c r="L11985" t="s">
        <v>3999</v>
      </c>
    </row>
    <row r="11986" spans="1:12">
      <c r="A11986" s="15">
        <v>2401200250</v>
      </c>
      <c r="B11986" t="s">
        <v>4006</v>
      </c>
      <c r="C11986" t="s">
        <v>4084</v>
      </c>
      <c r="D11986" t="s">
        <v>12149</v>
      </c>
      <c r="E11986" t="s">
        <v>6805</v>
      </c>
      <c r="F11986" t="s">
        <v>4068</v>
      </c>
      <c r="G11986" s="160" t="s">
        <v>4005</v>
      </c>
      <c r="H11986" t="s">
        <v>4006</v>
      </c>
      <c r="I11986" s="160" t="s">
        <v>3997</v>
      </c>
      <c r="J11986" t="s">
        <v>4084</v>
      </c>
      <c r="K11986">
        <v>99</v>
      </c>
      <c r="L11986" t="s">
        <v>3999</v>
      </c>
    </row>
    <row r="11987" spans="1:12">
      <c r="A11987" s="15">
        <v>2401200275</v>
      </c>
      <c r="B11987" t="s">
        <v>4006</v>
      </c>
      <c r="C11987" t="s">
        <v>4084</v>
      </c>
      <c r="D11987" t="s">
        <v>12149</v>
      </c>
      <c r="E11987" t="s">
        <v>4061</v>
      </c>
      <c r="F11987" t="s">
        <v>4068</v>
      </c>
      <c r="G11987" s="160" t="s">
        <v>4005</v>
      </c>
      <c r="H11987" t="s">
        <v>4006</v>
      </c>
      <c r="I11987" s="160" t="s">
        <v>3997</v>
      </c>
      <c r="J11987" t="s">
        <v>4084</v>
      </c>
      <c r="K11987">
        <v>99</v>
      </c>
      <c r="L11987" t="s">
        <v>3999</v>
      </c>
    </row>
    <row r="11988" spans="1:12">
      <c r="A11988" s="15">
        <v>2401200285</v>
      </c>
      <c r="B11988" t="s">
        <v>4006</v>
      </c>
      <c r="C11988" t="s">
        <v>4084</v>
      </c>
      <c r="D11988" t="s">
        <v>12149</v>
      </c>
      <c r="E11988" t="s">
        <v>4134</v>
      </c>
      <c r="F11988" t="s">
        <v>4068</v>
      </c>
      <c r="G11988" s="160" t="s">
        <v>4005</v>
      </c>
      <c r="H11988" t="s">
        <v>4006</v>
      </c>
      <c r="I11988" s="160" t="s">
        <v>3997</v>
      </c>
      <c r="J11988" t="s">
        <v>4084</v>
      </c>
      <c r="K11988">
        <v>99</v>
      </c>
      <c r="L11988" t="s">
        <v>3999</v>
      </c>
    </row>
    <row r="11989" spans="1:12">
      <c r="A11989" s="15">
        <v>2401200370</v>
      </c>
      <c r="B11989" t="s">
        <v>4006</v>
      </c>
      <c r="C11989" t="s">
        <v>4084</v>
      </c>
      <c r="D11989" t="s">
        <v>12149</v>
      </c>
      <c r="E11989" t="s">
        <v>12116</v>
      </c>
      <c r="F11989" t="s">
        <v>4068</v>
      </c>
      <c r="G11989" s="160" t="s">
        <v>4005</v>
      </c>
      <c r="H11989" t="s">
        <v>4006</v>
      </c>
      <c r="I11989" s="160" t="s">
        <v>3997</v>
      </c>
      <c r="J11989" t="s">
        <v>4084</v>
      </c>
      <c r="K11989">
        <v>99</v>
      </c>
      <c r="L11989" t="s">
        <v>3999</v>
      </c>
    </row>
    <row r="11990" spans="1:12">
      <c r="A11990" s="15">
        <v>2401200999</v>
      </c>
      <c r="B11990" t="s">
        <v>4006</v>
      </c>
      <c r="C11990" t="s">
        <v>4084</v>
      </c>
      <c r="D11990" t="s">
        <v>12149</v>
      </c>
      <c r="E11990" t="s">
        <v>12117</v>
      </c>
      <c r="F11990" t="s">
        <v>4068</v>
      </c>
      <c r="G11990" s="160" t="s">
        <v>4005</v>
      </c>
      <c r="H11990" t="s">
        <v>4006</v>
      </c>
      <c r="I11990" s="160" t="s">
        <v>3997</v>
      </c>
      <c r="J11990" t="s">
        <v>4084</v>
      </c>
      <c r="K11990">
        <v>99</v>
      </c>
      <c r="L11990" t="s">
        <v>3999</v>
      </c>
    </row>
    <row r="11991" spans="1:12">
      <c r="A11991" s="15">
        <v>2401990000</v>
      </c>
      <c r="B11991" t="s">
        <v>4006</v>
      </c>
      <c r="C11991" t="s">
        <v>4084</v>
      </c>
      <c r="D11991" t="s">
        <v>12150</v>
      </c>
      <c r="E11991" t="s">
        <v>12094</v>
      </c>
      <c r="F11991" t="s">
        <v>4068</v>
      </c>
      <c r="G11991" s="160" t="s">
        <v>4005</v>
      </c>
      <c r="H11991" t="s">
        <v>4006</v>
      </c>
      <c r="I11991" s="160" t="s">
        <v>3997</v>
      </c>
      <c r="J11991" t="s">
        <v>4084</v>
      </c>
      <c r="K11991">
        <v>99</v>
      </c>
      <c r="L11991" t="s">
        <v>3999</v>
      </c>
    </row>
    <row r="11992" spans="1:12">
      <c r="A11992" s="15">
        <v>2401990030</v>
      </c>
      <c r="B11992" t="s">
        <v>4006</v>
      </c>
      <c r="C11992" t="s">
        <v>4084</v>
      </c>
      <c r="D11992" t="s">
        <v>12150</v>
      </c>
      <c r="E11992" t="s">
        <v>4063</v>
      </c>
      <c r="F11992" t="s">
        <v>4068</v>
      </c>
      <c r="G11992" s="160" t="s">
        <v>4005</v>
      </c>
      <c r="H11992" t="s">
        <v>4006</v>
      </c>
      <c r="I11992" s="160" t="s">
        <v>3997</v>
      </c>
      <c r="J11992" t="s">
        <v>4084</v>
      </c>
      <c r="K11992">
        <v>99</v>
      </c>
      <c r="L11992" t="s">
        <v>3999</v>
      </c>
    </row>
    <row r="11993" spans="1:12">
      <c r="A11993" s="15">
        <v>2401990055</v>
      </c>
      <c r="B11993" t="s">
        <v>4006</v>
      </c>
      <c r="C11993" t="s">
        <v>4084</v>
      </c>
      <c r="D11993" t="s">
        <v>12150</v>
      </c>
      <c r="E11993" t="s">
        <v>4120</v>
      </c>
      <c r="F11993" t="s">
        <v>4068</v>
      </c>
      <c r="G11993" s="160" t="s">
        <v>4005</v>
      </c>
      <c r="H11993" t="s">
        <v>4006</v>
      </c>
      <c r="I11993" s="160" t="s">
        <v>3997</v>
      </c>
      <c r="J11993" t="s">
        <v>4084</v>
      </c>
      <c r="K11993">
        <v>99</v>
      </c>
      <c r="L11993" t="s">
        <v>3999</v>
      </c>
    </row>
    <row r="11994" spans="1:12">
      <c r="A11994" s="15">
        <v>2401990060</v>
      </c>
      <c r="B11994" t="s">
        <v>4006</v>
      </c>
      <c r="C11994" t="s">
        <v>4084</v>
      </c>
      <c r="D11994" t="s">
        <v>12150</v>
      </c>
      <c r="E11994" t="s">
        <v>12106</v>
      </c>
      <c r="F11994" t="s">
        <v>4068</v>
      </c>
      <c r="G11994" s="160" t="s">
        <v>4005</v>
      </c>
      <c r="H11994" t="s">
        <v>4006</v>
      </c>
      <c r="I11994" s="160" t="s">
        <v>3997</v>
      </c>
      <c r="J11994" t="s">
        <v>4084</v>
      </c>
      <c r="K11994">
        <v>99</v>
      </c>
      <c r="L11994" t="s">
        <v>3999</v>
      </c>
    </row>
    <row r="11995" spans="1:12">
      <c r="A11995" s="15">
        <v>2401990065</v>
      </c>
      <c r="B11995" t="s">
        <v>4006</v>
      </c>
      <c r="C11995" t="s">
        <v>4084</v>
      </c>
      <c r="D11995" t="s">
        <v>12150</v>
      </c>
      <c r="E11995" t="s">
        <v>12107</v>
      </c>
      <c r="F11995" t="s">
        <v>4068</v>
      </c>
      <c r="G11995" s="160" t="s">
        <v>4005</v>
      </c>
      <c r="H11995" t="s">
        <v>4006</v>
      </c>
      <c r="I11995" s="160" t="s">
        <v>3997</v>
      </c>
      <c r="J11995" t="s">
        <v>4084</v>
      </c>
      <c r="K11995">
        <v>99</v>
      </c>
      <c r="L11995" t="s">
        <v>3999</v>
      </c>
    </row>
    <row r="11996" spans="1:12">
      <c r="A11996" s="15">
        <v>2401990070</v>
      </c>
      <c r="B11996" t="s">
        <v>4006</v>
      </c>
      <c r="C11996" t="s">
        <v>4084</v>
      </c>
      <c r="D11996" t="s">
        <v>12150</v>
      </c>
      <c r="E11996" t="s">
        <v>12108</v>
      </c>
      <c r="F11996" t="s">
        <v>4068</v>
      </c>
      <c r="G11996" s="160" t="s">
        <v>4005</v>
      </c>
      <c r="H11996" t="s">
        <v>4006</v>
      </c>
      <c r="I11996" s="160" t="s">
        <v>3997</v>
      </c>
      <c r="J11996" t="s">
        <v>4084</v>
      </c>
      <c r="K11996">
        <v>99</v>
      </c>
      <c r="L11996" t="s">
        <v>3999</v>
      </c>
    </row>
    <row r="11997" spans="1:12">
      <c r="A11997" s="15">
        <v>2401990125</v>
      </c>
      <c r="B11997" t="s">
        <v>4006</v>
      </c>
      <c r="C11997" t="s">
        <v>4084</v>
      </c>
      <c r="D11997" t="s">
        <v>12150</v>
      </c>
      <c r="E11997" t="s">
        <v>12109</v>
      </c>
      <c r="F11997" t="s">
        <v>4068</v>
      </c>
      <c r="G11997" s="160" t="s">
        <v>4005</v>
      </c>
      <c r="H11997" t="s">
        <v>4006</v>
      </c>
      <c r="I11997" s="160" t="s">
        <v>3997</v>
      </c>
      <c r="J11997" t="s">
        <v>4084</v>
      </c>
      <c r="K11997">
        <v>99</v>
      </c>
      <c r="L11997" t="s">
        <v>3999</v>
      </c>
    </row>
    <row r="11998" spans="1:12">
      <c r="A11998" s="15">
        <v>2401990130</v>
      </c>
      <c r="B11998" t="s">
        <v>4006</v>
      </c>
      <c r="C11998" t="s">
        <v>4084</v>
      </c>
      <c r="D11998" t="s">
        <v>12150</v>
      </c>
      <c r="E11998" t="s">
        <v>12110</v>
      </c>
      <c r="F11998" t="s">
        <v>4068</v>
      </c>
      <c r="G11998" s="160" t="s">
        <v>4005</v>
      </c>
      <c r="H11998" t="s">
        <v>4006</v>
      </c>
      <c r="I11998" s="160" t="s">
        <v>3997</v>
      </c>
      <c r="J11998" t="s">
        <v>4084</v>
      </c>
      <c r="K11998">
        <v>99</v>
      </c>
      <c r="L11998" t="s">
        <v>3999</v>
      </c>
    </row>
    <row r="11999" spans="1:12">
      <c r="A11999" s="15">
        <v>2401990135</v>
      </c>
      <c r="B11999" t="s">
        <v>4006</v>
      </c>
      <c r="C11999" t="s">
        <v>4084</v>
      </c>
      <c r="D11999" t="s">
        <v>12150</v>
      </c>
      <c r="E11999" t="s">
        <v>12111</v>
      </c>
      <c r="F11999" t="s">
        <v>4068</v>
      </c>
      <c r="G11999" s="160" t="s">
        <v>4005</v>
      </c>
      <c r="H11999" t="s">
        <v>4006</v>
      </c>
      <c r="I11999" s="160" t="s">
        <v>3997</v>
      </c>
      <c r="J11999" t="s">
        <v>4084</v>
      </c>
      <c r="K11999">
        <v>99</v>
      </c>
      <c r="L11999" t="s">
        <v>3999</v>
      </c>
    </row>
    <row r="12000" spans="1:12">
      <c r="A12000" s="15">
        <v>2401990170</v>
      </c>
      <c r="B12000" t="s">
        <v>4006</v>
      </c>
      <c r="C12000" t="s">
        <v>4084</v>
      </c>
      <c r="D12000" t="s">
        <v>12150</v>
      </c>
      <c r="E12000" t="s">
        <v>4126</v>
      </c>
      <c r="F12000" t="s">
        <v>4068</v>
      </c>
      <c r="G12000" s="160" t="s">
        <v>4005</v>
      </c>
      <c r="H12000" t="s">
        <v>4006</v>
      </c>
      <c r="I12000" s="160" t="s">
        <v>3997</v>
      </c>
      <c r="J12000" t="s">
        <v>4084</v>
      </c>
      <c r="K12000">
        <v>99</v>
      </c>
      <c r="L12000" t="s">
        <v>3999</v>
      </c>
    </row>
    <row r="12001" spans="1:12">
      <c r="A12001" s="15">
        <v>2401990200</v>
      </c>
      <c r="B12001" t="s">
        <v>4006</v>
      </c>
      <c r="C12001" t="s">
        <v>4084</v>
      </c>
      <c r="D12001" t="s">
        <v>12150</v>
      </c>
      <c r="E12001" t="s">
        <v>12112</v>
      </c>
      <c r="F12001" t="s">
        <v>4068</v>
      </c>
      <c r="G12001" s="160" t="s">
        <v>4005</v>
      </c>
      <c r="H12001" t="s">
        <v>4006</v>
      </c>
      <c r="I12001" s="160" t="s">
        <v>3997</v>
      </c>
      <c r="J12001" t="s">
        <v>4084</v>
      </c>
      <c r="K12001">
        <v>99</v>
      </c>
      <c r="L12001" t="s">
        <v>3999</v>
      </c>
    </row>
    <row r="12002" spans="1:12">
      <c r="A12002" s="15">
        <v>2401990210</v>
      </c>
      <c r="B12002" t="s">
        <v>4006</v>
      </c>
      <c r="C12002" t="s">
        <v>4084</v>
      </c>
      <c r="D12002" t="s">
        <v>12150</v>
      </c>
      <c r="E12002" t="s">
        <v>12113</v>
      </c>
      <c r="F12002" t="s">
        <v>4068</v>
      </c>
      <c r="G12002" s="160" t="s">
        <v>4005</v>
      </c>
      <c r="H12002" t="s">
        <v>4006</v>
      </c>
      <c r="I12002" s="160" t="s">
        <v>3997</v>
      </c>
      <c r="J12002" t="s">
        <v>4084</v>
      </c>
      <c r="K12002">
        <v>99</v>
      </c>
      <c r="L12002" t="s">
        <v>3999</v>
      </c>
    </row>
    <row r="12003" spans="1:12">
      <c r="A12003" s="15">
        <v>2401990215</v>
      </c>
      <c r="B12003" t="s">
        <v>4006</v>
      </c>
      <c r="C12003" t="s">
        <v>4084</v>
      </c>
      <c r="D12003" t="s">
        <v>12150</v>
      </c>
      <c r="E12003" t="s">
        <v>12114</v>
      </c>
      <c r="F12003" t="s">
        <v>4068</v>
      </c>
      <c r="G12003" s="160" t="s">
        <v>4005</v>
      </c>
      <c r="H12003" t="s">
        <v>4006</v>
      </c>
      <c r="I12003" s="160" t="s">
        <v>3997</v>
      </c>
      <c r="J12003" t="s">
        <v>4084</v>
      </c>
      <c r="K12003">
        <v>99</v>
      </c>
      <c r="L12003" t="s">
        <v>3999</v>
      </c>
    </row>
    <row r="12004" spans="1:12">
      <c r="A12004" s="15">
        <v>2401990235</v>
      </c>
      <c r="B12004" t="s">
        <v>4006</v>
      </c>
      <c r="C12004" t="s">
        <v>4084</v>
      </c>
      <c r="D12004" t="s">
        <v>12150</v>
      </c>
      <c r="E12004" t="s">
        <v>12115</v>
      </c>
      <c r="F12004" t="s">
        <v>4068</v>
      </c>
      <c r="G12004" s="160" t="s">
        <v>4005</v>
      </c>
      <c r="H12004" t="s">
        <v>4006</v>
      </c>
      <c r="I12004" s="160" t="s">
        <v>3997</v>
      </c>
      <c r="J12004" t="s">
        <v>4084</v>
      </c>
      <c r="K12004">
        <v>99</v>
      </c>
      <c r="L12004" t="s">
        <v>3999</v>
      </c>
    </row>
    <row r="12005" spans="1:12">
      <c r="A12005" s="15">
        <v>2401990250</v>
      </c>
      <c r="B12005" t="s">
        <v>4006</v>
      </c>
      <c r="C12005" t="s">
        <v>4084</v>
      </c>
      <c r="D12005" t="s">
        <v>12150</v>
      </c>
      <c r="E12005" t="s">
        <v>6805</v>
      </c>
      <c r="F12005" t="s">
        <v>4068</v>
      </c>
      <c r="G12005" s="160" t="s">
        <v>4005</v>
      </c>
      <c r="H12005" t="s">
        <v>4006</v>
      </c>
      <c r="I12005" s="160" t="s">
        <v>3997</v>
      </c>
      <c r="J12005" t="s">
        <v>4084</v>
      </c>
      <c r="K12005">
        <v>99</v>
      </c>
      <c r="L12005" t="s">
        <v>3999</v>
      </c>
    </row>
    <row r="12006" spans="1:12">
      <c r="A12006" s="15">
        <v>2401990275</v>
      </c>
      <c r="B12006" t="s">
        <v>4006</v>
      </c>
      <c r="C12006" t="s">
        <v>4084</v>
      </c>
      <c r="D12006" t="s">
        <v>12150</v>
      </c>
      <c r="E12006" t="s">
        <v>4061</v>
      </c>
      <c r="F12006" t="s">
        <v>4068</v>
      </c>
      <c r="G12006" s="160" t="s">
        <v>4005</v>
      </c>
      <c r="H12006" t="s">
        <v>4006</v>
      </c>
      <c r="I12006" s="160" t="s">
        <v>3997</v>
      </c>
      <c r="J12006" t="s">
        <v>4084</v>
      </c>
      <c r="K12006">
        <v>99</v>
      </c>
      <c r="L12006" t="s">
        <v>3999</v>
      </c>
    </row>
    <row r="12007" spans="1:12">
      <c r="A12007" s="15">
        <v>2401990285</v>
      </c>
      <c r="B12007" t="s">
        <v>4006</v>
      </c>
      <c r="C12007" t="s">
        <v>4084</v>
      </c>
      <c r="D12007" t="s">
        <v>12150</v>
      </c>
      <c r="E12007" t="s">
        <v>4134</v>
      </c>
      <c r="F12007" t="s">
        <v>4068</v>
      </c>
      <c r="G12007" s="160" t="s">
        <v>4005</v>
      </c>
      <c r="H12007" t="s">
        <v>4006</v>
      </c>
      <c r="I12007" s="160" t="s">
        <v>3997</v>
      </c>
      <c r="J12007" t="s">
        <v>4084</v>
      </c>
      <c r="K12007">
        <v>99</v>
      </c>
      <c r="L12007" t="s">
        <v>3999</v>
      </c>
    </row>
    <row r="12008" spans="1:12">
      <c r="A12008" s="15">
        <v>2401990370</v>
      </c>
      <c r="B12008" t="s">
        <v>4006</v>
      </c>
      <c r="C12008" t="s">
        <v>4084</v>
      </c>
      <c r="D12008" t="s">
        <v>12150</v>
      </c>
      <c r="E12008" t="s">
        <v>12116</v>
      </c>
      <c r="F12008" t="s">
        <v>4068</v>
      </c>
      <c r="G12008" s="160" t="s">
        <v>4005</v>
      </c>
      <c r="H12008" t="s">
        <v>4006</v>
      </c>
      <c r="I12008" s="160" t="s">
        <v>3997</v>
      </c>
      <c r="J12008" t="s">
        <v>4084</v>
      </c>
      <c r="K12008">
        <v>99</v>
      </c>
      <c r="L12008" t="s">
        <v>3999</v>
      </c>
    </row>
    <row r="12009" spans="1:12">
      <c r="A12009" s="15">
        <v>2401990999</v>
      </c>
      <c r="B12009" t="s">
        <v>4006</v>
      </c>
      <c r="C12009" t="s">
        <v>4084</v>
      </c>
      <c r="D12009" t="s">
        <v>12150</v>
      </c>
      <c r="E12009" t="s">
        <v>12117</v>
      </c>
      <c r="F12009" t="s">
        <v>4068</v>
      </c>
      <c r="G12009" s="160" t="s">
        <v>4005</v>
      </c>
      <c r="H12009" t="s">
        <v>4006</v>
      </c>
      <c r="I12009" s="160" t="s">
        <v>3997</v>
      </c>
      <c r="J12009" t="s">
        <v>4084</v>
      </c>
      <c r="K12009">
        <v>99</v>
      </c>
      <c r="L12009" t="s">
        <v>3999</v>
      </c>
    </row>
    <row r="12010" spans="1:12">
      <c r="A12010" s="15">
        <v>2402000000</v>
      </c>
      <c r="B12010" t="s">
        <v>4006</v>
      </c>
      <c r="C12010" t="s">
        <v>12151</v>
      </c>
      <c r="D12010" t="s">
        <v>12152</v>
      </c>
      <c r="E12010" t="s">
        <v>10688</v>
      </c>
      <c r="F12010" t="s">
        <v>4068</v>
      </c>
      <c r="G12010" s="160" t="s">
        <v>4005</v>
      </c>
      <c r="H12010" t="s">
        <v>4006</v>
      </c>
      <c r="I12010" s="160" t="s">
        <v>4069</v>
      </c>
      <c r="J12010" t="s">
        <v>4070</v>
      </c>
      <c r="K12010">
        <v>99</v>
      </c>
      <c r="L12010" t="s">
        <v>3999</v>
      </c>
    </row>
    <row r="12011" spans="1:12">
      <c r="A12011" s="15">
        <v>2415000000</v>
      </c>
      <c r="B12011" t="s">
        <v>4006</v>
      </c>
      <c r="C12011" t="s">
        <v>4021</v>
      </c>
      <c r="D12011" t="s">
        <v>12153</v>
      </c>
      <c r="E12011" t="s">
        <v>12094</v>
      </c>
      <c r="F12011" t="s">
        <v>4023</v>
      </c>
      <c r="G12011" s="160" t="s">
        <v>4005</v>
      </c>
      <c r="H12011" t="s">
        <v>4006</v>
      </c>
      <c r="I12011" s="160" t="s">
        <v>4007</v>
      </c>
      <c r="J12011" t="s">
        <v>4021</v>
      </c>
      <c r="K12011">
        <v>99</v>
      </c>
      <c r="L12011" t="s">
        <v>3999</v>
      </c>
    </row>
    <row r="12012" spans="1:12">
      <c r="A12012" s="15">
        <v>2415000300</v>
      </c>
      <c r="B12012" t="s">
        <v>4006</v>
      </c>
      <c r="C12012" t="s">
        <v>4021</v>
      </c>
      <c r="D12012" t="s">
        <v>12153</v>
      </c>
      <c r="E12012" t="s">
        <v>12154</v>
      </c>
      <c r="F12012" t="s">
        <v>4023</v>
      </c>
      <c r="G12012" s="160" t="s">
        <v>4005</v>
      </c>
      <c r="H12012" t="s">
        <v>4006</v>
      </c>
      <c r="I12012" s="160" t="s">
        <v>4007</v>
      </c>
      <c r="J12012" t="s">
        <v>4021</v>
      </c>
      <c r="K12012">
        <v>99</v>
      </c>
      <c r="L12012" t="s">
        <v>3999</v>
      </c>
    </row>
    <row r="12013" spans="1:12">
      <c r="A12013" s="15">
        <v>2415000350</v>
      </c>
      <c r="B12013" t="s">
        <v>4006</v>
      </c>
      <c r="C12013" t="s">
        <v>4021</v>
      </c>
      <c r="D12013" t="s">
        <v>12153</v>
      </c>
      <c r="E12013" t="s">
        <v>4003</v>
      </c>
      <c r="F12013" t="s">
        <v>4023</v>
      </c>
      <c r="G12013" s="160" t="s">
        <v>4005</v>
      </c>
      <c r="H12013" t="s">
        <v>4006</v>
      </c>
      <c r="I12013" s="160" t="s">
        <v>4007</v>
      </c>
      <c r="J12013" t="s">
        <v>4021</v>
      </c>
      <c r="K12013">
        <v>99</v>
      </c>
      <c r="L12013" t="s">
        <v>3999</v>
      </c>
    </row>
    <row r="12014" spans="1:12">
      <c r="A12014" s="15">
        <v>2415000370</v>
      </c>
      <c r="B12014" t="s">
        <v>4006</v>
      </c>
      <c r="C12014" t="s">
        <v>4021</v>
      </c>
      <c r="D12014" t="s">
        <v>12153</v>
      </c>
      <c r="E12014" t="s">
        <v>12116</v>
      </c>
      <c r="F12014" t="s">
        <v>4023</v>
      </c>
      <c r="G12014" s="160" t="s">
        <v>4005</v>
      </c>
      <c r="H12014" t="s">
        <v>4006</v>
      </c>
      <c r="I12014" s="160" t="s">
        <v>4007</v>
      </c>
      <c r="J12014" t="s">
        <v>4021</v>
      </c>
      <c r="K12014">
        <v>99</v>
      </c>
      <c r="L12014" t="s">
        <v>3999</v>
      </c>
    </row>
    <row r="12015" spans="1:12">
      <c r="A12015" s="15">
        <v>2415000385</v>
      </c>
      <c r="B12015" t="s">
        <v>4006</v>
      </c>
      <c r="C12015" t="s">
        <v>4021</v>
      </c>
      <c r="D12015" t="s">
        <v>12153</v>
      </c>
      <c r="E12015" t="s">
        <v>4059</v>
      </c>
      <c r="F12015" t="s">
        <v>4023</v>
      </c>
      <c r="G12015" s="160" t="s">
        <v>4005</v>
      </c>
      <c r="H12015" t="s">
        <v>4006</v>
      </c>
      <c r="I12015" s="160" t="s">
        <v>4007</v>
      </c>
      <c r="J12015" t="s">
        <v>4021</v>
      </c>
      <c r="K12015">
        <v>99</v>
      </c>
      <c r="L12015" t="s">
        <v>3999</v>
      </c>
    </row>
    <row r="12016" spans="1:12">
      <c r="A12016" s="15">
        <v>2415000999</v>
      </c>
      <c r="B12016" t="s">
        <v>4006</v>
      </c>
      <c r="C12016" t="s">
        <v>4021</v>
      </c>
      <c r="D12016" t="s">
        <v>12153</v>
      </c>
      <c r="E12016" t="s">
        <v>12117</v>
      </c>
      <c r="F12016" t="s">
        <v>4023</v>
      </c>
      <c r="G12016" s="160" t="s">
        <v>4005</v>
      </c>
      <c r="H12016" t="s">
        <v>4006</v>
      </c>
      <c r="I12016" s="160" t="s">
        <v>4007</v>
      </c>
      <c r="J12016" t="s">
        <v>4021</v>
      </c>
      <c r="K12016">
        <v>99</v>
      </c>
      <c r="L12016" t="s">
        <v>3999</v>
      </c>
    </row>
    <row r="12017" spans="1:12">
      <c r="A12017" s="15">
        <v>2415005000</v>
      </c>
      <c r="B12017" t="s">
        <v>4006</v>
      </c>
      <c r="C12017" t="s">
        <v>4021</v>
      </c>
      <c r="D12017" t="s">
        <v>12155</v>
      </c>
      <c r="E12017" t="s">
        <v>12094</v>
      </c>
      <c r="F12017" t="s">
        <v>4023</v>
      </c>
      <c r="G12017" s="160" t="s">
        <v>4005</v>
      </c>
      <c r="H12017" t="s">
        <v>4006</v>
      </c>
      <c r="I12017" s="160" t="s">
        <v>4007</v>
      </c>
      <c r="J12017" t="s">
        <v>4021</v>
      </c>
      <c r="K12017">
        <v>99</v>
      </c>
      <c r="L12017" t="s">
        <v>3999</v>
      </c>
    </row>
    <row r="12018" spans="1:12">
      <c r="A12018" s="15">
        <v>2415005300</v>
      </c>
      <c r="B12018" t="s">
        <v>4006</v>
      </c>
      <c r="C12018" t="s">
        <v>4021</v>
      </c>
      <c r="D12018" t="s">
        <v>12155</v>
      </c>
      <c r="E12018" t="s">
        <v>12154</v>
      </c>
      <c r="F12018" t="s">
        <v>4023</v>
      </c>
      <c r="G12018" s="160" t="s">
        <v>4005</v>
      </c>
      <c r="H12018" t="s">
        <v>4006</v>
      </c>
      <c r="I12018" s="160" t="s">
        <v>4007</v>
      </c>
      <c r="J12018" t="s">
        <v>4021</v>
      </c>
      <c r="K12018">
        <v>99</v>
      </c>
      <c r="L12018" t="s">
        <v>3999</v>
      </c>
    </row>
    <row r="12019" spans="1:12">
      <c r="A12019" s="15">
        <v>2415005350</v>
      </c>
      <c r="B12019" t="s">
        <v>4006</v>
      </c>
      <c r="C12019" t="s">
        <v>4021</v>
      </c>
      <c r="D12019" t="s">
        <v>12155</v>
      </c>
      <c r="E12019" t="s">
        <v>4003</v>
      </c>
      <c r="F12019" t="s">
        <v>4023</v>
      </c>
      <c r="G12019" s="160" t="s">
        <v>4005</v>
      </c>
      <c r="H12019" t="s">
        <v>4006</v>
      </c>
      <c r="I12019" s="160" t="s">
        <v>4007</v>
      </c>
      <c r="J12019" t="s">
        <v>4021</v>
      </c>
      <c r="K12019">
        <v>99</v>
      </c>
      <c r="L12019" t="s">
        <v>3999</v>
      </c>
    </row>
    <row r="12020" spans="1:12">
      <c r="A12020" s="15">
        <v>2415005370</v>
      </c>
      <c r="B12020" t="s">
        <v>4006</v>
      </c>
      <c r="C12020" t="s">
        <v>4021</v>
      </c>
      <c r="D12020" t="s">
        <v>12155</v>
      </c>
      <c r="E12020" t="s">
        <v>12116</v>
      </c>
      <c r="F12020" t="s">
        <v>4023</v>
      </c>
      <c r="G12020" s="160" t="s">
        <v>4005</v>
      </c>
      <c r="H12020" t="s">
        <v>4006</v>
      </c>
      <c r="I12020" s="160" t="s">
        <v>4007</v>
      </c>
      <c r="J12020" t="s">
        <v>4021</v>
      </c>
      <c r="K12020">
        <v>99</v>
      </c>
      <c r="L12020" t="s">
        <v>3999</v>
      </c>
    </row>
    <row r="12021" spans="1:12">
      <c r="A12021" s="15">
        <v>2415005385</v>
      </c>
      <c r="B12021" t="s">
        <v>4006</v>
      </c>
      <c r="C12021" t="s">
        <v>4021</v>
      </c>
      <c r="D12021" t="s">
        <v>12155</v>
      </c>
      <c r="E12021" t="s">
        <v>4059</v>
      </c>
      <c r="F12021" t="s">
        <v>4023</v>
      </c>
      <c r="G12021" s="160" t="s">
        <v>4005</v>
      </c>
      <c r="H12021" t="s">
        <v>4006</v>
      </c>
      <c r="I12021" s="160" t="s">
        <v>4007</v>
      </c>
      <c r="J12021" t="s">
        <v>4021</v>
      </c>
      <c r="K12021">
        <v>99</v>
      </c>
      <c r="L12021" t="s">
        <v>3999</v>
      </c>
    </row>
    <row r="12022" spans="1:12">
      <c r="A12022" s="15">
        <v>2415005999</v>
      </c>
      <c r="B12022" t="s">
        <v>4006</v>
      </c>
      <c r="C12022" t="s">
        <v>4021</v>
      </c>
      <c r="D12022" t="s">
        <v>12155</v>
      </c>
      <c r="E12022" t="s">
        <v>12117</v>
      </c>
      <c r="F12022" t="s">
        <v>4023</v>
      </c>
      <c r="G12022" s="160" t="s">
        <v>4005</v>
      </c>
      <c r="H12022" t="s">
        <v>4006</v>
      </c>
      <c r="I12022" s="160" t="s">
        <v>4007</v>
      </c>
      <c r="J12022" t="s">
        <v>4021</v>
      </c>
      <c r="K12022">
        <v>99</v>
      </c>
      <c r="L12022" t="s">
        <v>3999</v>
      </c>
    </row>
    <row r="12023" spans="1:12">
      <c r="A12023" s="15">
        <v>2415010000</v>
      </c>
      <c r="B12023" t="s">
        <v>4006</v>
      </c>
      <c r="C12023" t="s">
        <v>4021</v>
      </c>
      <c r="D12023" t="s">
        <v>12156</v>
      </c>
      <c r="E12023" t="s">
        <v>12094</v>
      </c>
      <c r="F12023" t="s">
        <v>4023</v>
      </c>
      <c r="G12023" s="160" t="s">
        <v>4005</v>
      </c>
      <c r="H12023" t="s">
        <v>4006</v>
      </c>
      <c r="I12023" s="160" t="s">
        <v>4007</v>
      </c>
      <c r="J12023" t="s">
        <v>4021</v>
      </c>
      <c r="K12023">
        <v>99</v>
      </c>
      <c r="L12023" t="s">
        <v>3999</v>
      </c>
    </row>
    <row r="12024" spans="1:12">
      <c r="A12024" s="15">
        <v>2415010300</v>
      </c>
      <c r="B12024" t="s">
        <v>4006</v>
      </c>
      <c r="C12024" t="s">
        <v>4021</v>
      </c>
      <c r="D12024" t="s">
        <v>12156</v>
      </c>
      <c r="E12024" t="s">
        <v>12154</v>
      </c>
      <c r="F12024" t="s">
        <v>4023</v>
      </c>
      <c r="G12024" s="160" t="s">
        <v>4005</v>
      </c>
      <c r="H12024" t="s">
        <v>4006</v>
      </c>
      <c r="I12024" s="160" t="s">
        <v>4007</v>
      </c>
      <c r="J12024" t="s">
        <v>4021</v>
      </c>
      <c r="K12024">
        <v>99</v>
      </c>
      <c r="L12024" t="s">
        <v>3999</v>
      </c>
    </row>
    <row r="12025" spans="1:12">
      <c r="A12025" s="15">
        <v>2415010350</v>
      </c>
      <c r="B12025" t="s">
        <v>4006</v>
      </c>
      <c r="C12025" t="s">
        <v>4021</v>
      </c>
      <c r="D12025" t="s">
        <v>12156</v>
      </c>
      <c r="E12025" t="s">
        <v>4003</v>
      </c>
      <c r="F12025" t="s">
        <v>4023</v>
      </c>
      <c r="G12025" s="160" t="s">
        <v>4005</v>
      </c>
      <c r="H12025" t="s">
        <v>4006</v>
      </c>
      <c r="I12025" s="160" t="s">
        <v>4007</v>
      </c>
      <c r="J12025" t="s">
        <v>4021</v>
      </c>
      <c r="K12025">
        <v>99</v>
      </c>
      <c r="L12025" t="s">
        <v>3999</v>
      </c>
    </row>
    <row r="12026" spans="1:12">
      <c r="A12026" s="15">
        <v>2415010370</v>
      </c>
      <c r="B12026" t="s">
        <v>4006</v>
      </c>
      <c r="C12026" t="s">
        <v>4021</v>
      </c>
      <c r="D12026" t="s">
        <v>12156</v>
      </c>
      <c r="E12026" t="s">
        <v>12116</v>
      </c>
      <c r="F12026" t="s">
        <v>4023</v>
      </c>
      <c r="G12026" s="160" t="s">
        <v>4005</v>
      </c>
      <c r="H12026" t="s">
        <v>4006</v>
      </c>
      <c r="I12026" s="160" t="s">
        <v>4007</v>
      </c>
      <c r="J12026" t="s">
        <v>4021</v>
      </c>
      <c r="K12026">
        <v>99</v>
      </c>
      <c r="L12026" t="s">
        <v>3999</v>
      </c>
    </row>
    <row r="12027" spans="1:12">
      <c r="A12027" s="15">
        <v>2415010385</v>
      </c>
      <c r="B12027" t="s">
        <v>4006</v>
      </c>
      <c r="C12027" t="s">
        <v>4021</v>
      </c>
      <c r="D12027" t="s">
        <v>12156</v>
      </c>
      <c r="E12027" t="s">
        <v>4059</v>
      </c>
      <c r="F12027" t="s">
        <v>4023</v>
      </c>
      <c r="G12027" s="160" t="s">
        <v>4005</v>
      </c>
      <c r="H12027" t="s">
        <v>4006</v>
      </c>
      <c r="I12027" s="160" t="s">
        <v>4007</v>
      </c>
      <c r="J12027" t="s">
        <v>4021</v>
      </c>
      <c r="K12027">
        <v>99</v>
      </c>
      <c r="L12027" t="s">
        <v>3999</v>
      </c>
    </row>
    <row r="12028" spans="1:12">
      <c r="A12028" s="15">
        <v>2415010999</v>
      </c>
      <c r="B12028" t="s">
        <v>4006</v>
      </c>
      <c r="C12028" t="s">
        <v>4021</v>
      </c>
      <c r="D12028" t="s">
        <v>12156</v>
      </c>
      <c r="E12028" t="s">
        <v>12117</v>
      </c>
      <c r="F12028" t="s">
        <v>4023</v>
      </c>
      <c r="G12028" s="160" t="s">
        <v>4005</v>
      </c>
      <c r="H12028" t="s">
        <v>4006</v>
      </c>
      <c r="I12028" s="160" t="s">
        <v>4007</v>
      </c>
      <c r="J12028" t="s">
        <v>4021</v>
      </c>
      <c r="K12028">
        <v>99</v>
      </c>
      <c r="L12028" t="s">
        <v>3999</v>
      </c>
    </row>
    <row r="12029" spans="1:12">
      <c r="A12029" s="15">
        <v>2415015000</v>
      </c>
      <c r="B12029" t="s">
        <v>4006</v>
      </c>
      <c r="C12029" t="s">
        <v>4021</v>
      </c>
      <c r="D12029" t="s">
        <v>12157</v>
      </c>
      <c r="E12029" t="s">
        <v>12094</v>
      </c>
      <c r="F12029" t="s">
        <v>4023</v>
      </c>
      <c r="G12029" s="160" t="s">
        <v>4005</v>
      </c>
      <c r="H12029" t="s">
        <v>4006</v>
      </c>
      <c r="I12029" s="160" t="s">
        <v>4007</v>
      </c>
      <c r="J12029" t="s">
        <v>4021</v>
      </c>
      <c r="K12029">
        <v>99</v>
      </c>
      <c r="L12029" t="s">
        <v>3999</v>
      </c>
    </row>
    <row r="12030" spans="1:12">
      <c r="A12030" s="15">
        <v>2415015300</v>
      </c>
      <c r="B12030" t="s">
        <v>4006</v>
      </c>
      <c r="C12030" t="s">
        <v>4021</v>
      </c>
      <c r="D12030" t="s">
        <v>12157</v>
      </c>
      <c r="E12030" t="s">
        <v>12154</v>
      </c>
      <c r="F12030" t="s">
        <v>4023</v>
      </c>
      <c r="G12030" s="160" t="s">
        <v>4005</v>
      </c>
      <c r="H12030" t="s">
        <v>4006</v>
      </c>
      <c r="I12030" s="160" t="s">
        <v>4007</v>
      </c>
      <c r="J12030" t="s">
        <v>4021</v>
      </c>
      <c r="K12030">
        <v>99</v>
      </c>
      <c r="L12030" t="s">
        <v>3999</v>
      </c>
    </row>
    <row r="12031" spans="1:12">
      <c r="A12031" s="15">
        <v>2415015350</v>
      </c>
      <c r="B12031" t="s">
        <v>4006</v>
      </c>
      <c r="C12031" t="s">
        <v>4021</v>
      </c>
      <c r="D12031" t="s">
        <v>12157</v>
      </c>
      <c r="E12031" t="s">
        <v>4003</v>
      </c>
      <c r="F12031" t="s">
        <v>4023</v>
      </c>
      <c r="G12031" s="160" t="s">
        <v>4005</v>
      </c>
      <c r="H12031" t="s">
        <v>4006</v>
      </c>
      <c r="I12031" s="160" t="s">
        <v>4007</v>
      </c>
      <c r="J12031" t="s">
        <v>4021</v>
      </c>
      <c r="K12031">
        <v>99</v>
      </c>
      <c r="L12031" t="s">
        <v>3999</v>
      </c>
    </row>
    <row r="12032" spans="1:12">
      <c r="A12032" s="15">
        <v>2415015370</v>
      </c>
      <c r="B12032" t="s">
        <v>4006</v>
      </c>
      <c r="C12032" t="s">
        <v>4021</v>
      </c>
      <c r="D12032" t="s">
        <v>12157</v>
      </c>
      <c r="E12032" t="s">
        <v>12116</v>
      </c>
      <c r="F12032" t="s">
        <v>4023</v>
      </c>
      <c r="G12032" s="160" t="s">
        <v>4005</v>
      </c>
      <c r="H12032" t="s">
        <v>4006</v>
      </c>
      <c r="I12032" s="160" t="s">
        <v>4007</v>
      </c>
      <c r="J12032" t="s">
        <v>4021</v>
      </c>
      <c r="K12032">
        <v>99</v>
      </c>
      <c r="L12032" t="s">
        <v>3999</v>
      </c>
    </row>
    <row r="12033" spans="1:12">
      <c r="A12033" s="15">
        <v>2415015385</v>
      </c>
      <c r="B12033" t="s">
        <v>4006</v>
      </c>
      <c r="C12033" t="s">
        <v>4021</v>
      </c>
      <c r="D12033" t="s">
        <v>12157</v>
      </c>
      <c r="E12033" t="s">
        <v>4059</v>
      </c>
      <c r="F12033" t="s">
        <v>4023</v>
      </c>
      <c r="G12033" s="160" t="s">
        <v>4005</v>
      </c>
      <c r="H12033" t="s">
        <v>4006</v>
      </c>
      <c r="I12033" s="160" t="s">
        <v>4007</v>
      </c>
      <c r="J12033" t="s">
        <v>4021</v>
      </c>
      <c r="K12033">
        <v>99</v>
      </c>
      <c r="L12033" t="s">
        <v>3999</v>
      </c>
    </row>
    <row r="12034" spans="1:12">
      <c r="A12034" s="15">
        <v>2415015999</v>
      </c>
      <c r="B12034" t="s">
        <v>4006</v>
      </c>
      <c r="C12034" t="s">
        <v>4021</v>
      </c>
      <c r="D12034" t="s">
        <v>12157</v>
      </c>
      <c r="E12034" t="s">
        <v>12117</v>
      </c>
      <c r="F12034" t="s">
        <v>4023</v>
      </c>
      <c r="G12034" s="160" t="s">
        <v>4005</v>
      </c>
      <c r="H12034" t="s">
        <v>4006</v>
      </c>
      <c r="I12034" s="160" t="s">
        <v>4007</v>
      </c>
      <c r="J12034" t="s">
        <v>4021</v>
      </c>
      <c r="K12034">
        <v>99</v>
      </c>
      <c r="L12034" t="s">
        <v>3999</v>
      </c>
    </row>
    <row r="12035" spans="1:12">
      <c r="A12035" s="15">
        <v>2415020000</v>
      </c>
      <c r="B12035" t="s">
        <v>4006</v>
      </c>
      <c r="C12035" t="s">
        <v>4021</v>
      </c>
      <c r="D12035" t="s">
        <v>12158</v>
      </c>
      <c r="E12035" t="s">
        <v>12094</v>
      </c>
      <c r="F12035" t="s">
        <v>4023</v>
      </c>
      <c r="G12035" s="160" t="s">
        <v>4005</v>
      </c>
      <c r="H12035" t="s">
        <v>4006</v>
      </c>
      <c r="I12035" s="160" t="s">
        <v>4007</v>
      </c>
      <c r="J12035" t="s">
        <v>4021</v>
      </c>
      <c r="K12035">
        <v>99</v>
      </c>
      <c r="L12035" t="s">
        <v>3999</v>
      </c>
    </row>
    <row r="12036" spans="1:12">
      <c r="A12036" s="15">
        <v>2415020300</v>
      </c>
      <c r="B12036" t="s">
        <v>4006</v>
      </c>
      <c r="C12036" t="s">
        <v>4021</v>
      </c>
      <c r="D12036" t="s">
        <v>12158</v>
      </c>
      <c r="E12036" t="s">
        <v>12154</v>
      </c>
      <c r="F12036" t="s">
        <v>4023</v>
      </c>
      <c r="G12036" s="160" t="s">
        <v>4005</v>
      </c>
      <c r="H12036" t="s">
        <v>4006</v>
      </c>
      <c r="I12036" s="160" t="s">
        <v>4007</v>
      </c>
      <c r="J12036" t="s">
        <v>4021</v>
      </c>
      <c r="K12036">
        <v>99</v>
      </c>
      <c r="L12036" t="s">
        <v>3999</v>
      </c>
    </row>
    <row r="12037" spans="1:12">
      <c r="A12037" s="15">
        <v>2415020350</v>
      </c>
      <c r="B12037" t="s">
        <v>4006</v>
      </c>
      <c r="C12037" t="s">
        <v>4021</v>
      </c>
      <c r="D12037" t="s">
        <v>12158</v>
      </c>
      <c r="E12037" t="s">
        <v>4003</v>
      </c>
      <c r="F12037" t="s">
        <v>4023</v>
      </c>
      <c r="G12037" s="160" t="s">
        <v>4005</v>
      </c>
      <c r="H12037" t="s">
        <v>4006</v>
      </c>
      <c r="I12037" s="160" t="s">
        <v>4007</v>
      </c>
      <c r="J12037" t="s">
        <v>4021</v>
      </c>
      <c r="K12037">
        <v>99</v>
      </c>
      <c r="L12037" t="s">
        <v>3999</v>
      </c>
    </row>
    <row r="12038" spans="1:12">
      <c r="A12038" s="15">
        <v>2415020370</v>
      </c>
      <c r="B12038" t="s">
        <v>4006</v>
      </c>
      <c r="C12038" t="s">
        <v>4021</v>
      </c>
      <c r="D12038" t="s">
        <v>12158</v>
      </c>
      <c r="E12038" t="s">
        <v>12116</v>
      </c>
      <c r="F12038" t="s">
        <v>4023</v>
      </c>
      <c r="G12038" s="160" t="s">
        <v>4005</v>
      </c>
      <c r="H12038" t="s">
        <v>4006</v>
      </c>
      <c r="I12038" s="160" t="s">
        <v>4007</v>
      </c>
      <c r="J12038" t="s">
        <v>4021</v>
      </c>
      <c r="K12038">
        <v>99</v>
      </c>
      <c r="L12038" t="s">
        <v>3999</v>
      </c>
    </row>
    <row r="12039" spans="1:12">
      <c r="A12039" s="15">
        <v>2415020385</v>
      </c>
      <c r="B12039" t="s">
        <v>4006</v>
      </c>
      <c r="C12039" t="s">
        <v>4021</v>
      </c>
      <c r="D12039" t="s">
        <v>12158</v>
      </c>
      <c r="E12039" t="s">
        <v>4059</v>
      </c>
      <c r="F12039" t="s">
        <v>4023</v>
      </c>
      <c r="G12039" s="160" t="s">
        <v>4005</v>
      </c>
      <c r="H12039" t="s">
        <v>4006</v>
      </c>
      <c r="I12039" s="160" t="s">
        <v>4007</v>
      </c>
      <c r="J12039" t="s">
        <v>4021</v>
      </c>
      <c r="K12039">
        <v>99</v>
      </c>
      <c r="L12039" t="s">
        <v>3999</v>
      </c>
    </row>
    <row r="12040" spans="1:12">
      <c r="A12040" s="15">
        <v>2415020999</v>
      </c>
      <c r="B12040" t="s">
        <v>4006</v>
      </c>
      <c r="C12040" t="s">
        <v>4021</v>
      </c>
      <c r="D12040" t="s">
        <v>12158</v>
      </c>
      <c r="E12040" t="s">
        <v>12117</v>
      </c>
      <c r="F12040" t="s">
        <v>4023</v>
      </c>
      <c r="G12040" s="160" t="s">
        <v>4005</v>
      </c>
      <c r="H12040" t="s">
        <v>4006</v>
      </c>
      <c r="I12040" s="160" t="s">
        <v>4007</v>
      </c>
      <c r="J12040" t="s">
        <v>4021</v>
      </c>
      <c r="K12040">
        <v>99</v>
      </c>
      <c r="L12040" t="s">
        <v>3999</v>
      </c>
    </row>
    <row r="12041" spans="1:12">
      <c r="A12041" s="15">
        <v>2415025000</v>
      </c>
      <c r="B12041" t="s">
        <v>4006</v>
      </c>
      <c r="C12041" t="s">
        <v>4021</v>
      </c>
      <c r="D12041" t="s">
        <v>12159</v>
      </c>
      <c r="E12041" t="s">
        <v>12094</v>
      </c>
      <c r="F12041" t="s">
        <v>4023</v>
      </c>
      <c r="G12041" s="160" t="s">
        <v>4005</v>
      </c>
      <c r="H12041" t="s">
        <v>4006</v>
      </c>
      <c r="I12041" s="160" t="s">
        <v>4007</v>
      </c>
      <c r="J12041" t="s">
        <v>4021</v>
      </c>
      <c r="K12041">
        <v>99</v>
      </c>
      <c r="L12041" t="s">
        <v>3999</v>
      </c>
    </row>
    <row r="12042" spans="1:12">
      <c r="A12042" s="15">
        <v>2415025300</v>
      </c>
      <c r="B12042" t="s">
        <v>4006</v>
      </c>
      <c r="C12042" t="s">
        <v>4021</v>
      </c>
      <c r="D12042" t="s">
        <v>12159</v>
      </c>
      <c r="E12042" t="s">
        <v>12154</v>
      </c>
      <c r="F12042" t="s">
        <v>4023</v>
      </c>
      <c r="G12042" s="160" t="s">
        <v>4005</v>
      </c>
      <c r="H12042" t="s">
        <v>4006</v>
      </c>
      <c r="I12042" s="160" t="s">
        <v>4007</v>
      </c>
      <c r="J12042" t="s">
        <v>4021</v>
      </c>
      <c r="K12042">
        <v>99</v>
      </c>
      <c r="L12042" t="s">
        <v>3999</v>
      </c>
    </row>
    <row r="12043" spans="1:12">
      <c r="A12043" s="15">
        <v>2415025350</v>
      </c>
      <c r="B12043" t="s">
        <v>4006</v>
      </c>
      <c r="C12043" t="s">
        <v>4021</v>
      </c>
      <c r="D12043" t="s">
        <v>12159</v>
      </c>
      <c r="E12043" t="s">
        <v>4003</v>
      </c>
      <c r="F12043" t="s">
        <v>4023</v>
      </c>
      <c r="G12043" s="160" t="s">
        <v>4005</v>
      </c>
      <c r="H12043" t="s">
        <v>4006</v>
      </c>
      <c r="I12043" s="160" t="s">
        <v>4007</v>
      </c>
      <c r="J12043" t="s">
        <v>4021</v>
      </c>
      <c r="K12043">
        <v>99</v>
      </c>
      <c r="L12043" t="s">
        <v>3999</v>
      </c>
    </row>
    <row r="12044" spans="1:12">
      <c r="A12044" s="15">
        <v>2415025370</v>
      </c>
      <c r="B12044" t="s">
        <v>4006</v>
      </c>
      <c r="C12044" t="s">
        <v>4021</v>
      </c>
      <c r="D12044" t="s">
        <v>12159</v>
      </c>
      <c r="E12044" t="s">
        <v>12116</v>
      </c>
      <c r="F12044" t="s">
        <v>4023</v>
      </c>
      <c r="G12044" s="160" t="s">
        <v>4005</v>
      </c>
      <c r="H12044" t="s">
        <v>4006</v>
      </c>
      <c r="I12044" s="160" t="s">
        <v>4007</v>
      </c>
      <c r="J12044" t="s">
        <v>4021</v>
      </c>
      <c r="K12044">
        <v>99</v>
      </c>
      <c r="L12044" t="s">
        <v>3999</v>
      </c>
    </row>
    <row r="12045" spans="1:12">
      <c r="A12045" s="15">
        <v>2415025385</v>
      </c>
      <c r="B12045" t="s">
        <v>4006</v>
      </c>
      <c r="C12045" t="s">
        <v>4021</v>
      </c>
      <c r="D12045" t="s">
        <v>12159</v>
      </c>
      <c r="E12045" t="s">
        <v>4059</v>
      </c>
      <c r="F12045" t="s">
        <v>4023</v>
      </c>
      <c r="G12045" s="160" t="s">
        <v>4005</v>
      </c>
      <c r="H12045" t="s">
        <v>4006</v>
      </c>
      <c r="I12045" s="160" t="s">
        <v>4007</v>
      </c>
      <c r="J12045" t="s">
        <v>4021</v>
      </c>
      <c r="K12045">
        <v>99</v>
      </c>
      <c r="L12045" t="s">
        <v>3999</v>
      </c>
    </row>
    <row r="12046" spans="1:12">
      <c r="A12046" s="15">
        <v>2415025999</v>
      </c>
      <c r="B12046" t="s">
        <v>4006</v>
      </c>
      <c r="C12046" t="s">
        <v>4021</v>
      </c>
      <c r="D12046" t="s">
        <v>12159</v>
      </c>
      <c r="E12046" t="s">
        <v>12117</v>
      </c>
      <c r="F12046" t="s">
        <v>4023</v>
      </c>
      <c r="G12046" s="160" t="s">
        <v>4005</v>
      </c>
      <c r="H12046" t="s">
        <v>4006</v>
      </c>
      <c r="I12046" s="160" t="s">
        <v>4007</v>
      </c>
      <c r="J12046" t="s">
        <v>4021</v>
      </c>
      <c r="K12046">
        <v>99</v>
      </c>
      <c r="L12046" t="s">
        <v>3999</v>
      </c>
    </row>
    <row r="12047" spans="1:12">
      <c r="A12047" s="15">
        <v>2415030000</v>
      </c>
      <c r="B12047" t="s">
        <v>4006</v>
      </c>
      <c r="C12047" t="s">
        <v>4021</v>
      </c>
      <c r="D12047" t="s">
        <v>12160</v>
      </c>
      <c r="E12047" t="s">
        <v>12094</v>
      </c>
      <c r="F12047" t="s">
        <v>4023</v>
      </c>
      <c r="G12047" s="160" t="s">
        <v>4005</v>
      </c>
      <c r="H12047" t="s">
        <v>4006</v>
      </c>
      <c r="I12047" s="160" t="s">
        <v>4007</v>
      </c>
      <c r="J12047" t="s">
        <v>4021</v>
      </c>
      <c r="K12047">
        <v>99</v>
      </c>
      <c r="L12047" t="s">
        <v>3999</v>
      </c>
    </row>
    <row r="12048" spans="1:12">
      <c r="A12048" s="15">
        <v>2415030300</v>
      </c>
      <c r="B12048" t="s">
        <v>4006</v>
      </c>
      <c r="C12048" t="s">
        <v>4021</v>
      </c>
      <c r="D12048" t="s">
        <v>12160</v>
      </c>
      <c r="E12048" t="s">
        <v>12154</v>
      </c>
      <c r="F12048" t="s">
        <v>4023</v>
      </c>
      <c r="G12048" s="160" t="s">
        <v>4005</v>
      </c>
      <c r="H12048" t="s">
        <v>4006</v>
      </c>
      <c r="I12048" s="160" t="s">
        <v>4007</v>
      </c>
      <c r="J12048" t="s">
        <v>4021</v>
      </c>
      <c r="K12048">
        <v>99</v>
      </c>
      <c r="L12048" t="s">
        <v>3999</v>
      </c>
    </row>
    <row r="12049" spans="1:12">
      <c r="A12049" s="15">
        <v>2415030350</v>
      </c>
      <c r="B12049" t="s">
        <v>4006</v>
      </c>
      <c r="C12049" t="s">
        <v>4021</v>
      </c>
      <c r="D12049" t="s">
        <v>12160</v>
      </c>
      <c r="E12049" t="s">
        <v>4003</v>
      </c>
      <c r="F12049" t="s">
        <v>4023</v>
      </c>
      <c r="G12049" s="160" t="s">
        <v>4005</v>
      </c>
      <c r="H12049" t="s">
        <v>4006</v>
      </c>
      <c r="I12049" s="160" t="s">
        <v>4007</v>
      </c>
      <c r="J12049" t="s">
        <v>4021</v>
      </c>
      <c r="K12049">
        <v>99</v>
      </c>
      <c r="L12049" t="s">
        <v>3999</v>
      </c>
    </row>
    <row r="12050" spans="1:12">
      <c r="A12050" s="15">
        <v>2415030370</v>
      </c>
      <c r="B12050" t="s">
        <v>4006</v>
      </c>
      <c r="C12050" t="s">
        <v>4021</v>
      </c>
      <c r="D12050" t="s">
        <v>12160</v>
      </c>
      <c r="E12050" t="s">
        <v>12116</v>
      </c>
      <c r="F12050" t="s">
        <v>4023</v>
      </c>
      <c r="G12050" s="160" t="s">
        <v>4005</v>
      </c>
      <c r="H12050" t="s">
        <v>4006</v>
      </c>
      <c r="I12050" s="160" t="s">
        <v>4007</v>
      </c>
      <c r="J12050" t="s">
        <v>4021</v>
      </c>
      <c r="K12050">
        <v>99</v>
      </c>
      <c r="L12050" t="s">
        <v>3999</v>
      </c>
    </row>
    <row r="12051" spans="1:12">
      <c r="A12051" s="15">
        <v>2415030385</v>
      </c>
      <c r="B12051" t="s">
        <v>4006</v>
      </c>
      <c r="C12051" t="s">
        <v>4021</v>
      </c>
      <c r="D12051" t="s">
        <v>12160</v>
      </c>
      <c r="E12051" t="s">
        <v>4059</v>
      </c>
      <c r="F12051" t="s">
        <v>4023</v>
      </c>
      <c r="G12051" s="160" t="s">
        <v>4005</v>
      </c>
      <c r="H12051" t="s">
        <v>4006</v>
      </c>
      <c r="I12051" s="160" t="s">
        <v>4007</v>
      </c>
      <c r="J12051" t="s">
        <v>4021</v>
      </c>
      <c r="K12051">
        <v>99</v>
      </c>
      <c r="L12051" t="s">
        <v>3999</v>
      </c>
    </row>
    <row r="12052" spans="1:12">
      <c r="A12052" s="15">
        <v>2415030999</v>
      </c>
      <c r="B12052" t="s">
        <v>4006</v>
      </c>
      <c r="C12052" t="s">
        <v>4021</v>
      </c>
      <c r="D12052" t="s">
        <v>12160</v>
      </c>
      <c r="E12052" t="s">
        <v>12117</v>
      </c>
      <c r="F12052" t="s">
        <v>4023</v>
      </c>
      <c r="G12052" s="160" t="s">
        <v>4005</v>
      </c>
      <c r="H12052" t="s">
        <v>4006</v>
      </c>
      <c r="I12052" s="160" t="s">
        <v>4007</v>
      </c>
      <c r="J12052" t="s">
        <v>4021</v>
      </c>
      <c r="K12052">
        <v>99</v>
      </c>
      <c r="L12052" t="s">
        <v>3999</v>
      </c>
    </row>
    <row r="12053" spans="1:12">
      <c r="A12053" s="15">
        <v>2415035000</v>
      </c>
      <c r="B12053" t="s">
        <v>4006</v>
      </c>
      <c r="C12053" t="s">
        <v>4021</v>
      </c>
      <c r="D12053" t="s">
        <v>12161</v>
      </c>
      <c r="E12053" t="s">
        <v>12094</v>
      </c>
      <c r="F12053" t="s">
        <v>4023</v>
      </c>
      <c r="G12053" s="160" t="s">
        <v>4005</v>
      </c>
      <c r="H12053" t="s">
        <v>4006</v>
      </c>
      <c r="I12053" s="160" t="s">
        <v>4007</v>
      </c>
      <c r="J12053" t="s">
        <v>4021</v>
      </c>
      <c r="K12053">
        <v>99</v>
      </c>
      <c r="L12053" t="s">
        <v>3999</v>
      </c>
    </row>
    <row r="12054" spans="1:12">
      <c r="A12054" s="15">
        <v>2415035300</v>
      </c>
      <c r="B12054" t="s">
        <v>4006</v>
      </c>
      <c r="C12054" t="s">
        <v>4021</v>
      </c>
      <c r="D12054" t="s">
        <v>12161</v>
      </c>
      <c r="E12054" t="s">
        <v>12154</v>
      </c>
      <c r="F12054" t="s">
        <v>4023</v>
      </c>
      <c r="G12054" s="160" t="s">
        <v>4005</v>
      </c>
      <c r="H12054" t="s">
        <v>4006</v>
      </c>
      <c r="I12054" s="160" t="s">
        <v>4007</v>
      </c>
      <c r="J12054" t="s">
        <v>4021</v>
      </c>
      <c r="K12054">
        <v>99</v>
      </c>
      <c r="L12054" t="s">
        <v>3999</v>
      </c>
    </row>
    <row r="12055" spans="1:12">
      <c r="A12055" s="15">
        <v>2415035350</v>
      </c>
      <c r="B12055" t="s">
        <v>4006</v>
      </c>
      <c r="C12055" t="s">
        <v>4021</v>
      </c>
      <c r="D12055" t="s">
        <v>12161</v>
      </c>
      <c r="E12055" t="s">
        <v>4003</v>
      </c>
      <c r="F12055" t="s">
        <v>4023</v>
      </c>
      <c r="G12055" s="160" t="s">
        <v>4005</v>
      </c>
      <c r="H12055" t="s">
        <v>4006</v>
      </c>
      <c r="I12055" s="160" t="s">
        <v>4007</v>
      </c>
      <c r="J12055" t="s">
        <v>4021</v>
      </c>
      <c r="K12055">
        <v>99</v>
      </c>
      <c r="L12055" t="s">
        <v>3999</v>
      </c>
    </row>
    <row r="12056" spans="1:12">
      <c r="A12056" s="15">
        <v>2415035370</v>
      </c>
      <c r="B12056" t="s">
        <v>4006</v>
      </c>
      <c r="C12056" t="s">
        <v>4021</v>
      </c>
      <c r="D12056" t="s">
        <v>12161</v>
      </c>
      <c r="E12056" t="s">
        <v>12116</v>
      </c>
      <c r="F12056" t="s">
        <v>4023</v>
      </c>
      <c r="G12056" s="160" t="s">
        <v>4005</v>
      </c>
      <c r="H12056" t="s">
        <v>4006</v>
      </c>
      <c r="I12056" s="160" t="s">
        <v>4007</v>
      </c>
      <c r="J12056" t="s">
        <v>4021</v>
      </c>
      <c r="K12056">
        <v>99</v>
      </c>
      <c r="L12056" t="s">
        <v>3999</v>
      </c>
    </row>
    <row r="12057" spans="1:12">
      <c r="A12057" s="15">
        <v>2415035385</v>
      </c>
      <c r="B12057" t="s">
        <v>4006</v>
      </c>
      <c r="C12057" t="s">
        <v>4021</v>
      </c>
      <c r="D12057" t="s">
        <v>12161</v>
      </c>
      <c r="E12057" t="s">
        <v>4059</v>
      </c>
      <c r="F12057" t="s">
        <v>4023</v>
      </c>
      <c r="G12057" s="160" t="s">
        <v>4005</v>
      </c>
      <c r="H12057" t="s">
        <v>4006</v>
      </c>
      <c r="I12057" s="160" t="s">
        <v>4007</v>
      </c>
      <c r="J12057" t="s">
        <v>4021</v>
      </c>
      <c r="K12057">
        <v>99</v>
      </c>
      <c r="L12057" t="s">
        <v>3999</v>
      </c>
    </row>
    <row r="12058" spans="1:12">
      <c r="A12058" s="15">
        <v>2415035999</v>
      </c>
      <c r="B12058" t="s">
        <v>4006</v>
      </c>
      <c r="C12058" t="s">
        <v>4021</v>
      </c>
      <c r="D12058" t="s">
        <v>12161</v>
      </c>
      <c r="E12058" t="s">
        <v>12117</v>
      </c>
      <c r="F12058" t="s">
        <v>4023</v>
      </c>
      <c r="G12058" s="160" t="s">
        <v>4005</v>
      </c>
      <c r="H12058" t="s">
        <v>4006</v>
      </c>
      <c r="I12058" s="160" t="s">
        <v>4007</v>
      </c>
      <c r="J12058" t="s">
        <v>4021</v>
      </c>
      <c r="K12058">
        <v>99</v>
      </c>
      <c r="L12058" t="s">
        <v>3999</v>
      </c>
    </row>
    <row r="12059" spans="1:12">
      <c r="A12059" s="15">
        <v>2415040000</v>
      </c>
      <c r="B12059" t="s">
        <v>4006</v>
      </c>
      <c r="C12059" t="s">
        <v>4021</v>
      </c>
      <c r="D12059" t="s">
        <v>12162</v>
      </c>
      <c r="E12059" t="s">
        <v>12094</v>
      </c>
      <c r="F12059" t="s">
        <v>4023</v>
      </c>
      <c r="G12059" s="160" t="s">
        <v>4005</v>
      </c>
      <c r="H12059" t="s">
        <v>4006</v>
      </c>
      <c r="I12059" s="160" t="s">
        <v>4007</v>
      </c>
      <c r="J12059" t="s">
        <v>4021</v>
      </c>
      <c r="K12059">
        <v>99</v>
      </c>
      <c r="L12059" t="s">
        <v>3999</v>
      </c>
    </row>
    <row r="12060" spans="1:12">
      <c r="A12060" s="15">
        <v>2415040300</v>
      </c>
      <c r="B12060" t="s">
        <v>4006</v>
      </c>
      <c r="C12060" t="s">
        <v>4021</v>
      </c>
      <c r="D12060" t="s">
        <v>12162</v>
      </c>
      <c r="E12060" t="s">
        <v>12154</v>
      </c>
      <c r="F12060" t="s">
        <v>4023</v>
      </c>
      <c r="G12060" s="160" t="s">
        <v>4005</v>
      </c>
      <c r="H12060" t="s">
        <v>4006</v>
      </c>
      <c r="I12060" s="160" t="s">
        <v>4007</v>
      </c>
      <c r="J12060" t="s">
        <v>4021</v>
      </c>
      <c r="K12060">
        <v>99</v>
      </c>
      <c r="L12060" t="s">
        <v>3999</v>
      </c>
    </row>
    <row r="12061" spans="1:12">
      <c r="A12061" s="15">
        <v>2415040350</v>
      </c>
      <c r="B12061" t="s">
        <v>4006</v>
      </c>
      <c r="C12061" t="s">
        <v>4021</v>
      </c>
      <c r="D12061" t="s">
        <v>12162</v>
      </c>
      <c r="E12061" t="s">
        <v>4003</v>
      </c>
      <c r="F12061" t="s">
        <v>4023</v>
      </c>
      <c r="G12061" s="160" t="s">
        <v>4005</v>
      </c>
      <c r="H12061" t="s">
        <v>4006</v>
      </c>
      <c r="I12061" s="160" t="s">
        <v>4007</v>
      </c>
      <c r="J12061" t="s">
        <v>4021</v>
      </c>
      <c r="K12061">
        <v>99</v>
      </c>
      <c r="L12061" t="s">
        <v>3999</v>
      </c>
    </row>
    <row r="12062" spans="1:12">
      <c r="A12062" s="15">
        <v>2415040370</v>
      </c>
      <c r="B12062" t="s">
        <v>4006</v>
      </c>
      <c r="C12062" t="s">
        <v>4021</v>
      </c>
      <c r="D12062" t="s">
        <v>12162</v>
      </c>
      <c r="E12062" t="s">
        <v>12116</v>
      </c>
      <c r="F12062" t="s">
        <v>4023</v>
      </c>
      <c r="G12062" s="160" t="s">
        <v>4005</v>
      </c>
      <c r="H12062" t="s">
        <v>4006</v>
      </c>
      <c r="I12062" s="160" t="s">
        <v>4007</v>
      </c>
      <c r="J12062" t="s">
        <v>4021</v>
      </c>
      <c r="K12062">
        <v>99</v>
      </c>
      <c r="L12062" t="s">
        <v>3999</v>
      </c>
    </row>
    <row r="12063" spans="1:12">
      <c r="A12063" s="15">
        <v>2415040385</v>
      </c>
      <c r="B12063" t="s">
        <v>4006</v>
      </c>
      <c r="C12063" t="s">
        <v>4021</v>
      </c>
      <c r="D12063" t="s">
        <v>12162</v>
      </c>
      <c r="E12063" t="s">
        <v>4059</v>
      </c>
      <c r="F12063" t="s">
        <v>4023</v>
      </c>
      <c r="G12063" s="160" t="s">
        <v>4005</v>
      </c>
      <c r="H12063" t="s">
        <v>4006</v>
      </c>
      <c r="I12063" s="160" t="s">
        <v>4007</v>
      </c>
      <c r="J12063" t="s">
        <v>4021</v>
      </c>
      <c r="K12063">
        <v>99</v>
      </c>
      <c r="L12063" t="s">
        <v>3999</v>
      </c>
    </row>
    <row r="12064" spans="1:12">
      <c r="A12064" s="15">
        <v>2415040999</v>
      </c>
      <c r="B12064" t="s">
        <v>4006</v>
      </c>
      <c r="C12064" t="s">
        <v>4021</v>
      </c>
      <c r="D12064" t="s">
        <v>12162</v>
      </c>
      <c r="E12064" t="s">
        <v>12117</v>
      </c>
      <c r="F12064" t="s">
        <v>4023</v>
      </c>
      <c r="G12064" s="160" t="s">
        <v>4005</v>
      </c>
      <c r="H12064" t="s">
        <v>4006</v>
      </c>
      <c r="I12064" s="160" t="s">
        <v>4007</v>
      </c>
      <c r="J12064" t="s">
        <v>4021</v>
      </c>
      <c r="K12064">
        <v>99</v>
      </c>
      <c r="L12064" t="s">
        <v>3999</v>
      </c>
    </row>
    <row r="12065" spans="1:12">
      <c r="A12065" s="15">
        <v>2415045000</v>
      </c>
      <c r="B12065" t="s">
        <v>4006</v>
      </c>
      <c r="C12065" t="s">
        <v>4021</v>
      </c>
      <c r="D12065" t="s">
        <v>12163</v>
      </c>
      <c r="E12065" t="s">
        <v>12094</v>
      </c>
      <c r="F12065" t="s">
        <v>4023</v>
      </c>
      <c r="G12065" s="160" t="s">
        <v>4005</v>
      </c>
      <c r="H12065" t="s">
        <v>4006</v>
      </c>
      <c r="I12065" s="160" t="s">
        <v>4007</v>
      </c>
      <c r="J12065" t="s">
        <v>4021</v>
      </c>
      <c r="K12065">
        <v>99</v>
      </c>
      <c r="L12065" t="s">
        <v>3999</v>
      </c>
    </row>
    <row r="12066" spans="1:12">
      <c r="A12066" s="15">
        <v>2415045300</v>
      </c>
      <c r="B12066" t="s">
        <v>4006</v>
      </c>
      <c r="C12066" t="s">
        <v>4021</v>
      </c>
      <c r="D12066" t="s">
        <v>12163</v>
      </c>
      <c r="E12066" t="s">
        <v>12154</v>
      </c>
      <c r="F12066" t="s">
        <v>4023</v>
      </c>
      <c r="G12066" s="160" t="s">
        <v>4005</v>
      </c>
      <c r="H12066" t="s">
        <v>4006</v>
      </c>
      <c r="I12066" s="160" t="s">
        <v>4007</v>
      </c>
      <c r="J12066" t="s">
        <v>4021</v>
      </c>
      <c r="K12066">
        <v>99</v>
      </c>
      <c r="L12066" t="s">
        <v>3999</v>
      </c>
    </row>
    <row r="12067" spans="1:12">
      <c r="A12067" s="15">
        <v>2415045350</v>
      </c>
      <c r="B12067" t="s">
        <v>4006</v>
      </c>
      <c r="C12067" t="s">
        <v>4021</v>
      </c>
      <c r="D12067" t="s">
        <v>12163</v>
      </c>
      <c r="E12067" t="s">
        <v>4003</v>
      </c>
      <c r="F12067" t="s">
        <v>4023</v>
      </c>
      <c r="G12067" s="160" t="s">
        <v>4005</v>
      </c>
      <c r="H12067" t="s">
        <v>4006</v>
      </c>
      <c r="I12067" s="160" t="s">
        <v>4007</v>
      </c>
      <c r="J12067" t="s">
        <v>4021</v>
      </c>
      <c r="K12067">
        <v>99</v>
      </c>
      <c r="L12067" t="s">
        <v>3999</v>
      </c>
    </row>
    <row r="12068" spans="1:12">
      <c r="A12068" s="15">
        <v>2415045370</v>
      </c>
      <c r="B12068" t="s">
        <v>4006</v>
      </c>
      <c r="C12068" t="s">
        <v>4021</v>
      </c>
      <c r="D12068" t="s">
        <v>12163</v>
      </c>
      <c r="E12068" t="s">
        <v>12116</v>
      </c>
      <c r="F12068" t="s">
        <v>4023</v>
      </c>
      <c r="G12068" s="160" t="s">
        <v>4005</v>
      </c>
      <c r="H12068" t="s">
        <v>4006</v>
      </c>
      <c r="I12068" s="160" t="s">
        <v>4007</v>
      </c>
      <c r="J12068" t="s">
        <v>4021</v>
      </c>
      <c r="K12068">
        <v>99</v>
      </c>
      <c r="L12068" t="s">
        <v>3999</v>
      </c>
    </row>
    <row r="12069" spans="1:12">
      <c r="A12069" s="15">
        <v>2415045385</v>
      </c>
      <c r="B12069" t="s">
        <v>4006</v>
      </c>
      <c r="C12069" t="s">
        <v>4021</v>
      </c>
      <c r="D12069" t="s">
        <v>12163</v>
      </c>
      <c r="E12069" t="s">
        <v>4059</v>
      </c>
      <c r="F12069" t="s">
        <v>4023</v>
      </c>
      <c r="G12069" s="160" t="s">
        <v>4005</v>
      </c>
      <c r="H12069" t="s">
        <v>4006</v>
      </c>
      <c r="I12069" s="160" t="s">
        <v>4007</v>
      </c>
      <c r="J12069" t="s">
        <v>4021</v>
      </c>
      <c r="K12069">
        <v>99</v>
      </c>
      <c r="L12069" t="s">
        <v>3999</v>
      </c>
    </row>
    <row r="12070" spans="1:12">
      <c r="A12070" s="15">
        <v>2415045999</v>
      </c>
      <c r="B12070" t="s">
        <v>4006</v>
      </c>
      <c r="C12070" t="s">
        <v>4021</v>
      </c>
      <c r="D12070" t="s">
        <v>12163</v>
      </c>
      <c r="E12070" t="s">
        <v>12117</v>
      </c>
      <c r="F12070" t="s">
        <v>4023</v>
      </c>
      <c r="G12070" s="160" t="s">
        <v>4005</v>
      </c>
      <c r="H12070" t="s">
        <v>4006</v>
      </c>
      <c r="I12070" s="160" t="s">
        <v>4007</v>
      </c>
      <c r="J12070" t="s">
        <v>4021</v>
      </c>
      <c r="K12070">
        <v>99</v>
      </c>
      <c r="L12070" t="s">
        <v>3999</v>
      </c>
    </row>
    <row r="12071" spans="1:12">
      <c r="A12071" s="15">
        <v>2415050000</v>
      </c>
      <c r="B12071" t="s">
        <v>4006</v>
      </c>
      <c r="C12071" t="s">
        <v>4021</v>
      </c>
      <c r="D12071" t="s">
        <v>12164</v>
      </c>
      <c r="E12071" t="s">
        <v>12094</v>
      </c>
      <c r="F12071" t="s">
        <v>4023</v>
      </c>
      <c r="G12071" s="160" t="s">
        <v>4005</v>
      </c>
      <c r="H12071" t="s">
        <v>4006</v>
      </c>
      <c r="I12071" s="160" t="s">
        <v>4007</v>
      </c>
      <c r="J12071" t="s">
        <v>4021</v>
      </c>
      <c r="K12071">
        <v>99</v>
      </c>
      <c r="L12071" t="s">
        <v>3999</v>
      </c>
    </row>
    <row r="12072" spans="1:12">
      <c r="A12072" s="15">
        <v>2415050300</v>
      </c>
      <c r="B12072" t="s">
        <v>4006</v>
      </c>
      <c r="C12072" t="s">
        <v>4021</v>
      </c>
      <c r="D12072" t="s">
        <v>12164</v>
      </c>
      <c r="E12072" t="s">
        <v>12154</v>
      </c>
      <c r="F12072" t="s">
        <v>4023</v>
      </c>
      <c r="G12072" s="160" t="s">
        <v>4005</v>
      </c>
      <c r="H12072" t="s">
        <v>4006</v>
      </c>
      <c r="I12072" s="160" t="s">
        <v>4007</v>
      </c>
      <c r="J12072" t="s">
        <v>4021</v>
      </c>
      <c r="K12072">
        <v>99</v>
      </c>
      <c r="L12072" t="s">
        <v>3999</v>
      </c>
    </row>
    <row r="12073" spans="1:12">
      <c r="A12073" s="15">
        <v>2415050350</v>
      </c>
      <c r="B12073" t="s">
        <v>4006</v>
      </c>
      <c r="C12073" t="s">
        <v>4021</v>
      </c>
      <c r="D12073" t="s">
        <v>12164</v>
      </c>
      <c r="E12073" t="s">
        <v>4003</v>
      </c>
      <c r="F12073" t="s">
        <v>4023</v>
      </c>
      <c r="G12073" s="160" t="s">
        <v>4005</v>
      </c>
      <c r="H12073" t="s">
        <v>4006</v>
      </c>
      <c r="I12073" s="160" t="s">
        <v>4007</v>
      </c>
      <c r="J12073" t="s">
        <v>4021</v>
      </c>
      <c r="K12073">
        <v>99</v>
      </c>
      <c r="L12073" t="s">
        <v>3999</v>
      </c>
    </row>
    <row r="12074" spans="1:12">
      <c r="A12074" s="15">
        <v>2415050370</v>
      </c>
      <c r="B12074" t="s">
        <v>4006</v>
      </c>
      <c r="C12074" t="s">
        <v>4021</v>
      </c>
      <c r="D12074" t="s">
        <v>12164</v>
      </c>
      <c r="E12074" t="s">
        <v>12116</v>
      </c>
      <c r="F12074" t="s">
        <v>4023</v>
      </c>
      <c r="G12074" s="160" t="s">
        <v>4005</v>
      </c>
      <c r="H12074" t="s">
        <v>4006</v>
      </c>
      <c r="I12074" s="160" t="s">
        <v>4007</v>
      </c>
      <c r="J12074" t="s">
        <v>4021</v>
      </c>
      <c r="K12074">
        <v>99</v>
      </c>
      <c r="L12074" t="s">
        <v>3999</v>
      </c>
    </row>
    <row r="12075" spans="1:12">
      <c r="A12075" s="15">
        <v>2415050385</v>
      </c>
      <c r="B12075" t="s">
        <v>4006</v>
      </c>
      <c r="C12075" t="s">
        <v>4021</v>
      </c>
      <c r="D12075" t="s">
        <v>12164</v>
      </c>
      <c r="E12075" t="s">
        <v>4059</v>
      </c>
      <c r="F12075" t="s">
        <v>4023</v>
      </c>
      <c r="G12075" s="160" t="s">
        <v>4005</v>
      </c>
      <c r="H12075" t="s">
        <v>4006</v>
      </c>
      <c r="I12075" s="160" t="s">
        <v>4007</v>
      </c>
      <c r="J12075" t="s">
        <v>4021</v>
      </c>
      <c r="K12075">
        <v>99</v>
      </c>
      <c r="L12075" t="s">
        <v>3999</v>
      </c>
    </row>
    <row r="12076" spans="1:12">
      <c r="A12076" s="15">
        <v>2415050999</v>
      </c>
      <c r="B12076" t="s">
        <v>4006</v>
      </c>
      <c r="C12076" t="s">
        <v>4021</v>
      </c>
      <c r="D12076" t="s">
        <v>12164</v>
      </c>
      <c r="E12076" t="s">
        <v>12117</v>
      </c>
      <c r="F12076" t="s">
        <v>4023</v>
      </c>
      <c r="G12076" s="160" t="s">
        <v>4005</v>
      </c>
      <c r="H12076" t="s">
        <v>4006</v>
      </c>
      <c r="I12076" s="160" t="s">
        <v>4007</v>
      </c>
      <c r="J12076" t="s">
        <v>4021</v>
      </c>
      <c r="K12076">
        <v>99</v>
      </c>
      <c r="L12076" t="s">
        <v>3999</v>
      </c>
    </row>
    <row r="12077" spans="1:12">
      <c r="A12077" s="15">
        <v>2415055000</v>
      </c>
      <c r="B12077" t="s">
        <v>4006</v>
      </c>
      <c r="C12077" t="s">
        <v>4021</v>
      </c>
      <c r="D12077" t="s">
        <v>12165</v>
      </c>
      <c r="E12077" t="s">
        <v>12094</v>
      </c>
      <c r="F12077" t="s">
        <v>4023</v>
      </c>
      <c r="G12077" s="160" t="s">
        <v>4005</v>
      </c>
      <c r="H12077" t="s">
        <v>4006</v>
      </c>
      <c r="I12077" s="160" t="s">
        <v>4007</v>
      </c>
      <c r="J12077" t="s">
        <v>4021</v>
      </c>
      <c r="K12077">
        <v>99</v>
      </c>
      <c r="L12077" t="s">
        <v>3999</v>
      </c>
    </row>
    <row r="12078" spans="1:12">
      <c r="A12078" s="15">
        <v>2415055300</v>
      </c>
      <c r="B12078" t="s">
        <v>4006</v>
      </c>
      <c r="C12078" t="s">
        <v>4021</v>
      </c>
      <c r="D12078" t="s">
        <v>12165</v>
      </c>
      <c r="E12078" t="s">
        <v>12154</v>
      </c>
      <c r="F12078" t="s">
        <v>4023</v>
      </c>
      <c r="G12078" s="160" t="s">
        <v>4005</v>
      </c>
      <c r="H12078" t="s">
        <v>4006</v>
      </c>
      <c r="I12078" s="160" t="s">
        <v>4007</v>
      </c>
      <c r="J12078" t="s">
        <v>4021</v>
      </c>
      <c r="K12078">
        <v>99</v>
      </c>
      <c r="L12078" t="s">
        <v>3999</v>
      </c>
    </row>
    <row r="12079" spans="1:12">
      <c r="A12079" s="15">
        <v>2415055350</v>
      </c>
      <c r="B12079" t="s">
        <v>4006</v>
      </c>
      <c r="C12079" t="s">
        <v>4021</v>
      </c>
      <c r="D12079" t="s">
        <v>12165</v>
      </c>
      <c r="E12079" t="s">
        <v>4003</v>
      </c>
      <c r="F12079" t="s">
        <v>4023</v>
      </c>
      <c r="G12079" s="160" t="s">
        <v>4005</v>
      </c>
      <c r="H12079" t="s">
        <v>4006</v>
      </c>
      <c r="I12079" s="160" t="s">
        <v>4007</v>
      </c>
      <c r="J12079" t="s">
        <v>4021</v>
      </c>
      <c r="K12079">
        <v>99</v>
      </c>
      <c r="L12079" t="s">
        <v>3999</v>
      </c>
    </row>
    <row r="12080" spans="1:12">
      <c r="A12080" s="15">
        <v>2415055370</v>
      </c>
      <c r="B12080" t="s">
        <v>4006</v>
      </c>
      <c r="C12080" t="s">
        <v>4021</v>
      </c>
      <c r="D12080" t="s">
        <v>12165</v>
      </c>
      <c r="E12080" t="s">
        <v>12116</v>
      </c>
      <c r="F12080" t="s">
        <v>4023</v>
      </c>
      <c r="G12080" s="160" t="s">
        <v>4005</v>
      </c>
      <c r="H12080" t="s">
        <v>4006</v>
      </c>
      <c r="I12080" s="160" t="s">
        <v>4007</v>
      </c>
      <c r="J12080" t="s">
        <v>4021</v>
      </c>
      <c r="K12080">
        <v>99</v>
      </c>
      <c r="L12080" t="s">
        <v>3999</v>
      </c>
    </row>
    <row r="12081" spans="1:12">
      <c r="A12081" s="15">
        <v>2415055385</v>
      </c>
      <c r="B12081" t="s">
        <v>4006</v>
      </c>
      <c r="C12081" t="s">
        <v>4021</v>
      </c>
      <c r="D12081" t="s">
        <v>12165</v>
      </c>
      <c r="E12081" t="s">
        <v>4059</v>
      </c>
      <c r="F12081" t="s">
        <v>4023</v>
      </c>
      <c r="G12081" s="160" t="s">
        <v>4005</v>
      </c>
      <c r="H12081" t="s">
        <v>4006</v>
      </c>
      <c r="I12081" s="160" t="s">
        <v>4007</v>
      </c>
      <c r="J12081" t="s">
        <v>4021</v>
      </c>
      <c r="K12081">
        <v>99</v>
      </c>
      <c r="L12081" t="s">
        <v>3999</v>
      </c>
    </row>
    <row r="12082" spans="1:12">
      <c r="A12082" s="15">
        <v>2415055999</v>
      </c>
      <c r="B12082" t="s">
        <v>4006</v>
      </c>
      <c r="C12082" t="s">
        <v>4021</v>
      </c>
      <c r="D12082" t="s">
        <v>12165</v>
      </c>
      <c r="E12082" t="s">
        <v>12117</v>
      </c>
      <c r="F12082" t="s">
        <v>4023</v>
      </c>
      <c r="G12082" s="160" t="s">
        <v>4005</v>
      </c>
      <c r="H12082" t="s">
        <v>4006</v>
      </c>
      <c r="I12082" s="160" t="s">
        <v>4007</v>
      </c>
      <c r="J12082" t="s">
        <v>4021</v>
      </c>
      <c r="K12082">
        <v>99</v>
      </c>
      <c r="L12082" t="s">
        <v>3999</v>
      </c>
    </row>
    <row r="12083" spans="1:12">
      <c r="A12083" s="15">
        <v>2415060000</v>
      </c>
      <c r="B12083" t="s">
        <v>4006</v>
      </c>
      <c r="C12083" t="s">
        <v>4021</v>
      </c>
      <c r="D12083" t="s">
        <v>12166</v>
      </c>
      <c r="E12083" t="s">
        <v>12094</v>
      </c>
      <c r="F12083" t="s">
        <v>4023</v>
      </c>
      <c r="G12083" s="160" t="s">
        <v>4005</v>
      </c>
      <c r="H12083" t="s">
        <v>4006</v>
      </c>
      <c r="I12083" s="160" t="s">
        <v>4007</v>
      </c>
      <c r="J12083" t="s">
        <v>4021</v>
      </c>
      <c r="K12083">
        <v>99</v>
      </c>
      <c r="L12083" t="s">
        <v>3999</v>
      </c>
    </row>
    <row r="12084" spans="1:12">
      <c r="A12084" s="15">
        <v>2415060300</v>
      </c>
      <c r="B12084" t="s">
        <v>4006</v>
      </c>
      <c r="C12084" t="s">
        <v>4021</v>
      </c>
      <c r="D12084" t="s">
        <v>12166</v>
      </c>
      <c r="E12084" t="s">
        <v>12154</v>
      </c>
      <c r="F12084" t="s">
        <v>4023</v>
      </c>
      <c r="G12084" s="160" t="s">
        <v>4005</v>
      </c>
      <c r="H12084" t="s">
        <v>4006</v>
      </c>
      <c r="I12084" s="160" t="s">
        <v>4007</v>
      </c>
      <c r="J12084" t="s">
        <v>4021</v>
      </c>
      <c r="K12084">
        <v>99</v>
      </c>
      <c r="L12084" t="s">
        <v>3999</v>
      </c>
    </row>
    <row r="12085" spans="1:12">
      <c r="A12085" s="15">
        <v>2415060350</v>
      </c>
      <c r="B12085" t="s">
        <v>4006</v>
      </c>
      <c r="C12085" t="s">
        <v>4021</v>
      </c>
      <c r="D12085" t="s">
        <v>12166</v>
      </c>
      <c r="E12085" t="s">
        <v>4003</v>
      </c>
      <c r="F12085" t="s">
        <v>4023</v>
      </c>
      <c r="G12085" s="160" t="s">
        <v>4005</v>
      </c>
      <c r="H12085" t="s">
        <v>4006</v>
      </c>
      <c r="I12085" s="160" t="s">
        <v>4007</v>
      </c>
      <c r="J12085" t="s">
        <v>4021</v>
      </c>
      <c r="K12085">
        <v>99</v>
      </c>
      <c r="L12085" t="s">
        <v>3999</v>
      </c>
    </row>
    <row r="12086" spans="1:12">
      <c r="A12086" s="15">
        <v>2415060370</v>
      </c>
      <c r="B12086" t="s">
        <v>4006</v>
      </c>
      <c r="C12086" t="s">
        <v>4021</v>
      </c>
      <c r="D12086" t="s">
        <v>12166</v>
      </c>
      <c r="E12086" t="s">
        <v>12116</v>
      </c>
      <c r="F12086" t="s">
        <v>4023</v>
      </c>
      <c r="G12086" s="160" t="s">
        <v>4005</v>
      </c>
      <c r="H12086" t="s">
        <v>4006</v>
      </c>
      <c r="I12086" s="160" t="s">
        <v>4007</v>
      </c>
      <c r="J12086" t="s">
        <v>4021</v>
      </c>
      <c r="K12086">
        <v>99</v>
      </c>
      <c r="L12086" t="s">
        <v>3999</v>
      </c>
    </row>
    <row r="12087" spans="1:12">
      <c r="A12087" s="15">
        <v>2415060385</v>
      </c>
      <c r="B12087" t="s">
        <v>4006</v>
      </c>
      <c r="C12087" t="s">
        <v>4021</v>
      </c>
      <c r="D12087" t="s">
        <v>12166</v>
      </c>
      <c r="E12087" t="s">
        <v>4059</v>
      </c>
      <c r="F12087" t="s">
        <v>4023</v>
      </c>
      <c r="G12087" s="160" t="s">
        <v>4005</v>
      </c>
      <c r="H12087" t="s">
        <v>4006</v>
      </c>
      <c r="I12087" s="160" t="s">
        <v>4007</v>
      </c>
      <c r="J12087" t="s">
        <v>4021</v>
      </c>
      <c r="K12087">
        <v>99</v>
      </c>
      <c r="L12087" t="s">
        <v>3999</v>
      </c>
    </row>
    <row r="12088" spans="1:12">
      <c r="A12088" s="15">
        <v>2415060999</v>
      </c>
      <c r="B12088" t="s">
        <v>4006</v>
      </c>
      <c r="C12088" t="s">
        <v>4021</v>
      </c>
      <c r="D12088" t="s">
        <v>12166</v>
      </c>
      <c r="E12088" t="s">
        <v>12117</v>
      </c>
      <c r="F12088" t="s">
        <v>4023</v>
      </c>
      <c r="G12088" s="160" t="s">
        <v>4005</v>
      </c>
      <c r="H12088" t="s">
        <v>4006</v>
      </c>
      <c r="I12088" s="160" t="s">
        <v>4007</v>
      </c>
      <c r="J12088" t="s">
        <v>4021</v>
      </c>
      <c r="K12088">
        <v>99</v>
      </c>
      <c r="L12088" t="s">
        <v>3999</v>
      </c>
    </row>
    <row r="12089" spans="1:12">
      <c r="A12089" s="15">
        <v>2415065000</v>
      </c>
      <c r="B12089" t="s">
        <v>4006</v>
      </c>
      <c r="C12089" t="s">
        <v>4021</v>
      </c>
      <c r="D12089" t="s">
        <v>12167</v>
      </c>
      <c r="E12089" t="s">
        <v>12094</v>
      </c>
      <c r="F12089" t="s">
        <v>4023</v>
      </c>
      <c r="G12089" s="160" t="s">
        <v>4005</v>
      </c>
      <c r="H12089" t="s">
        <v>4006</v>
      </c>
      <c r="I12089" s="160" t="s">
        <v>4007</v>
      </c>
      <c r="J12089" t="s">
        <v>4021</v>
      </c>
      <c r="K12089">
        <v>99</v>
      </c>
      <c r="L12089" t="s">
        <v>3999</v>
      </c>
    </row>
    <row r="12090" spans="1:12">
      <c r="A12090" s="15">
        <v>2415065300</v>
      </c>
      <c r="B12090" t="s">
        <v>4006</v>
      </c>
      <c r="C12090" t="s">
        <v>4021</v>
      </c>
      <c r="D12090" t="s">
        <v>12167</v>
      </c>
      <c r="E12090" t="s">
        <v>12154</v>
      </c>
      <c r="F12090" t="s">
        <v>4023</v>
      </c>
      <c r="G12090" s="160" t="s">
        <v>4005</v>
      </c>
      <c r="H12090" t="s">
        <v>4006</v>
      </c>
      <c r="I12090" s="160" t="s">
        <v>4007</v>
      </c>
      <c r="J12090" t="s">
        <v>4021</v>
      </c>
      <c r="K12090">
        <v>99</v>
      </c>
      <c r="L12090" t="s">
        <v>3999</v>
      </c>
    </row>
    <row r="12091" spans="1:12">
      <c r="A12091" s="15">
        <v>2415065350</v>
      </c>
      <c r="B12091" t="s">
        <v>4006</v>
      </c>
      <c r="C12091" t="s">
        <v>4021</v>
      </c>
      <c r="D12091" t="s">
        <v>12167</v>
      </c>
      <c r="E12091" t="s">
        <v>4003</v>
      </c>
      <c r="F12091" t="s">
        <v>4023</v>
      </c>
      <c r="G12091" s="160" t="s">
        <v>4005</v>
      </c>
      <c r="H12091" t="s">
        <v>4006</v>
      </c>
      <c r="I12091" s="160" t="s">
        <v>4007</v>
      </c>
      <c r="J12091" t="s">
        <v>4021</v>
      </c>
      <c r="K12091">
        <v>99</v>
      </c>
      <c r="L12091" t="s">
        <v>3999</v>
      </c>
    </row>
    <row r="12092" spans="1:12">
      <c r="A12092" s="15">
        <v>2415065370</v>
      </c>
      <c r="B12092" t="s">
        <v>4006</v>
      </c>
      <c r="C12092" t="s">
        <v>4021</v>
      </c>
      <c r="D12092" t="s">
        <v>12167</v>
      </c>
      <c r="E12092" t="s">
        <v>12116</v>
      </c>
      <c r="F12092" t="s">
        <v>4023</v>
      </c>
      <c r="G12092" s="160" t="s">
        <v>4005</v>
      </c>
      <c r="H12092" t="s">
        <v>4006</v>
      </c>
      <c r="I12092" s="160" t="s">
        <v>4007</v>
      </c>
      <c r="J12092" t="s">
        <v>4021</v>
      </c>
      <c r="K12092">
        <v>99</v>
      </c>
      <c r="L12092" t="s">
        <v>3999</v>
      </c>
    </row>
    <row r="12093" spans="1:12">
      <c r="A12093" s="15">
        <v>2415065385</v>
      </c>
      <c r="B12093" t="s">
        <v>4006</v>
      </c>
      <c r="C12093" t="s">
        <v>4021</v>
      </c>
      <c r="D12093" t="s">
        <v>12167</v>
      </c>
      <c r="E12093" t="s">
        <v>4059</v>
      </c>
      <c r="F12093" t="s">
        <v>4023</v>
      </c>
      <c r="G12093" s="160" t="s">
        <v>4005</v>
      </c>
      <c r="H12093" t="s">
        <v>4006</v>
      </c>
      <c r="I12093" s="160" t="s">
        <v>4007</v>
      </c>
      <c r="J12093" t="s">
        <v>4021</v>
      </c>
      <c r="K12093">
        <v>99</v>
      </c>
      <c r="L12093" t="s">
        <v>3999</v>
      </c>
    </row>
    <row r="12094" spans="1:12">
      <c r="A12094" s="15">
        <v>2415065999</v>
      </c>
      <c r="B12094" t="s">
        <v>4006</v>
      </c>
      <c r="C12094" t="s">
        <v>4021</v>
      </c>
      <c r="D12094" t="s">
        <v>12167</v>
      </c>
      <c r="E12094" t="s">
        <v>12117</v>
      </c>
      <c r="F12094" t="s">
        <v>4023</v>
      </c>
      <c r="G12094" s="160" t="s">
        <v>4005</v>
      </c>
      <c r="H12094" t="s">
        <v>4006</v>
      </c>
      <c r="I12094" s="160" t="s">
        <v>4007</v>
      </c>
      <c r="J12094" t="s">
        <v>4021</v>
      </c>
      <c r="K12094">
        <v>99</v>
      </c>
      <c r="L12094" t="s">
        <v>3999</v>
      </c>
    </row>
    <row r="12095" spans="1:12">
      <c r="A12095" s="15">
        <v>2415100000</v>
      </c>
      <c r="B12095" t="s">
        <v>4006</v>
      </c>
      <c r="C12095" t="s">
        <v>4021</v>
      </c>
      <c r="D12095" t="s">
        <v>12168</v>
      </c>
      <c r="E12095" t="s">
        <v>12094</v>
      </c>
      <c r="F12095" t="s">
        <v>4023</v>
      </c>
      <c r="G12095" s="160" t="s">
        <v>4005</v>
      </c>
      <c r="H12095" t="s">
        <v>4006</v>
      </c>
      <c r="I12095" s="160" t="s">
        <v>4007</v>
      </c>
      <c r="J12095" t="s">
        <v>4021</v>
      </c>
      <c r="K12095" s="160" t="s">
        <v>4007</v>
      </c>
      <c r="L12095" t="s">
        <v>4024</v>
      </c>
    </row>
    <row r="12096" spans="1:12">
      <c r="A12096" s="15">
        <v>2415100300</v>
      </c>
      <c r="B12096" t="s">
        <v>4006</v>
      </c>
      <c r="C12096" t="s">
        <v>4021</v>
      </c>
      <c r="D12096" t="s">
        <v>12168</v>
      </c>
      <c r="E12096" t="s">
        <v>12154</v>
      </c>
      <c r="F12096" t="s">
        <v>4023</v>
      </c>
      <c r="G12096" s="160" t="s">
        <v>4005</v>
      </c>
      <c r="H12096" t="s">
        <v>4006</v>
      </c>
      <c r="I12096" s="160" t="s">
        <v>4007</v>
      </c>
      <c r="J12096" t="s">
        <v>4021</v>
      </c>
      <c r="K12096" s="160" t="s">
        <v>4007</v>
      </c>
      <c r="L12096" t="s">
        <v>4024</v>
      </c>
    </row>
    <row r="12097" spans="1:12">
      <c r="A12097" s="15">
        <v>2415100350</v>
      </c>
      <c r="B12097" t="s">
        <v>4006</v>
      </c>
      <c r="C12097" t="s">
        <v>4021</v>
      </c>
      <c r="D12097" t="s">
        <v>12168</v>
      </c>
      <c r="E12097" t="s">
        <v>4003</v>
      </c>
      <c r="F12097" t="s">
        <v>4023</v>
      </c>
      <c r="G12097" s="160" t="s">
        <v>4005</v>
      </c>
      <c r="H12097" t="s">
        <v>4006</v>
      </c>
      <c r="I12097" s="160" t="s">
        <v>4007</v>
      </c>
      <c r="J12097" t="s">
        <v>4021</v>
      </c>
      <c r="K12097" s="160" t="s">
        <v>4007</v>
      </c>
      <c r="L12097" t="s">
        <v>4024</v>
      </c>
    </row>
    <row r="12098" spans="1:12">
      <c r="A12098" s="15">
        <v>2415100370</v>
      </c>
      <c r="B12098" t="s">
        <v>4006</v>
      </c>
      <c r="C12098" t="s">
        <v>4021</v>
      </c>
      <c r="D12098" t="s">
        <v>12168</v>
      </c>
      <c r="E12098" t="s">
        <v>12116</v>
      </c>
      <c r="F12098" t="s">
        <v>4023</v>
      </c>
      <c r="G12098" s="160" t="s">
        <v>4005</v>
      </c>
      <c r="H12098" t="s">
        <v>4006</v>
      </c>
      <c r="I12098" s="160" t="s">
        <v>4007</v>
      </c>
      <c r="J12098" t="s">
        <v>4021</v>
      </c>
      <c r="K12098" s="160" t="s">
        <v>4007</v>
      </c>
      <c r="L12098" t="s">
        <v>4024</v>
      </c>
    </row>
    <row r="12099" spans="1:12">
      <c r="A12099" s="15">
        <v>2415100385</v>
      </c>
      <c r="B12099" t="s">
        <v>4006</v>
      </c>
      <c r="C12099" t="s">
        <v>4021</v>
      </c>
      <c r="D12099" t="s">
        <v>12168</v>
      </c>
      <c r="E12099" t="s">
        <v>4059</v>
      </c>
      <c r="F12099" t="s">
        <v>4023</v>
      </c>
      <c r="G12099" s="160" t="s">
        <v>4005</v>
      </c>
      <c r="H12099" t="s">
        <v>4006</v>
      </c>
      <c r="I12099" s="160" t="s">
        <v>4007</v>
      </c>
      <c r="J12099" t="s">
        <v>4021</v>
      </c>
      <c r="K12099" s="160" t="s">
        <v>4007</v>
      </c>
      <c r="L12099" t="s">
        <v>4024</v>
      </c>
    </row>
    <row r="12100" spans="1:12">
      <c r="A12100" s="15">
        <v>2415100999</v>
      </c>
      <c r="B12100" t="s">
        <v>4006</v>
      </c>
      <c r="C12100" t="s">
        <v>4021</v>
      </c>
      <c r="D12100" t="s">
        <v>12168</v>
      </c>
      <c r="E12100" t="s">
        <v>12117</v>
      </c>
      <c r="F12100" t="s">
        <v>4023</v>
      </c>
      <c r="G12100" s="160" t="s">
        <v>4005</v>
      </c>
      <c r="H12100" t="s">
        <v>4006</v>
      </c>
      <c r="I12100" s="160" t="s">
        <v>4007</v>
      </c>
      <c r="J12100" t="s">
        <v>4021</v>
      </c>
      <c r="K12100" s="160" t="s">
        <v>4007</v>
      </c>
      <c r="L12100" t="s">
        <v>4024</v>
      </c>
    </row>
    <row r="12101" spans="1:12">
      <c r="A12101" s="15">
        <v>2415105000</v>
      </c>
      <c r="B12101" t="s">
        <v>4006</v>
      </c>
      <c r="C12101" t="s">
        <v>4021</v>
      </c>
      <c r="D12101" t="s">
        <v>12169</v>
      </c>
      <c r="E12101" t="s">
        <v>12094</v>
      </c>
      <c r="F12101" t="s">
        <v>4023</v>
      </c>
      <c r="G12101" s="160" t="s">
        <v>4005</v>
      </c>
      <c r="H12101" t="s">
        <v>4006</v>
      </c>
      <c r="I12101" s="160" t="s">
        <v>4007</v>
      </c>
      <c r="J12101" t="s">
        <v>4021</v>
      </c>
      <c r="K12101">
        <v>99</v>
      </c>
      <c r="L12101" t="s">
        <v>3999</v>
      </c>
    </row>
    <row r="12102" spans="1:12">
      <c r="A12102" s="15">
        <v>2415105300</v>
      </c>
      <c r="B12102" t="s">
        <v>4006</v>
      </c>
      <c r="C12102" t="s">
        <v>4021</v>
      </c>
      <c r="D12102" t="s">
        <v>12169</v>
      </c>
      <c r="E12102" t="s">
        <v>12154</v>
      </c>
      <c r="F12102" t="s">
        <v>4023</v>
      </c>
      <c r="G12102" s="160" t="s">
        <v>4005</v>
      </c>
      <c r="H12102" t="s">
        <v>4006</v>
      </c>
      <c r="I12102" s="160" t="s">
        <v>4007</v>
      </c>
      <c r="J12102" t="s">
        <v>4021</v>
      </c>
      <c r="K12102">
        <v>99</v>
      </c>
      <c r="L12102" t="s">
        <v>3999</v>
      </c>
    </row>
    <row r="12103" spans="1:12">
      <c r="A12103" s="15">
        <v>2415105350</v>
      </c>
      <c r="B12103" t="s">
        <v>4006</v>
      </c>
      <c r="C12103" t="s">
        <v>4021</v>
      </c>
      <c r="D12103" t="s">
        <v>12169</v>
      </c>
      <c r="E12103" t="s">
        <v>4003</v>
      </c>
      <c r="F12103" t="s">
        <v>4023</v>
      </c>
      <c r="G12103" s="160" t="s">
        <v>4005</v>
      </c>
      <c r="H12103" t="s">
        <v>4006</v>
      </c>
      <c r="I12103" s="160" t="s">
        <v>4007</v>
      </c>
      <c r="J12103" t="s">
        <v>4021</v>
      </c>
      <c r="K12103">
        <v>99</v>
      </c>
      <c r="L12103" t="s">
        <v>3999</v>
      </c>
    </row>
    <row r="12104" spans="1:12">
      <c r="A12104" s="15">
        <v>2415105370</v>
      </c>
      <c r="B12104" t="s">
        <v>4006</v>
      </c>
      <c r="C12104" t="s">
        <v>4021</v>
      </c>
      <c r="D12104" t="s">
        <v>12169</v>
      </c>
      <c r="E12104" t="s">
        <v>12116</v>
      </c>
      <c r="F12104" t="s">
        <v>4023</v>
      </c>
      <c r="G12104" s="160" t="s">
        <v>4005</v>
      </c>
      <c r="H12104" t="s">
        <v>4006</v>
      </c>
      <c r="I12104" s="160" t="s">
        <v>4007</v>
      </c>
      <c r="J12104" t="s">
        <v>4021</v>
      </c>
      <c r="K12104">
        <v>99</v>
      </c>
      <c r="L12104" t="s">
        <v>3999</v>
      </c>
    </row>
    <row r="12105" spans="1:12">
      <c r="A12105" s="15">
        <v>2415105385</v>
      </c>
      <c r="B12105" t="s">
        <v>4006</v>
      </c>
      <c r="C12105" t="s">
        <v>4021</v>
      </c>
      <c r="D12105" t="s">
        <v>12169</v>
      </c>
      <c r="E12105" t="s">
        <v>4059</v>
      </c>
      <c r="F12105" t="s">
        <v>4023</v>
      </c>
      <c r="G12105" s="160" t="s">
        <v>4005</v>
      </c>
      <c r="H12105" t="s">
        <v>4006</v>
      </c>
      <c r="I12105" s="160" t="s">
        <v>4007</v>
      </c>
      <c r="J12105" t="s">
        <v>4021</v>
      </c>
      <c r="K12105">
        <v>99</v>
      </c>
      <c r="L12105" t="s">
        <v>3999</v>
      </c>
    </row>
    <row r="12106" spans="1:12">
      <c r="A12106" s="15">
        <v>2415105999</v>
      </c>
      <c r="B12106" t="s">
        <v>4006</v>
      </c>
      <c r="C12106" t="s">
        <v>4021</v>
      </c>
      <c r="D12106" t="s">
        <v>12169</v>
      </c>
      <c r="E12106" t="s">
        <v>12117</v>
      </c>
      <c r="F12106" t="s">
        <v>4023</v>
      </c>
      <c r="G12106" s="160" t="s">
        <v>4005</v>
      </c>
      <c r="H12106" t="s">
        <v>4006</v>
      </c>
      <c r="I12106" s="160" t="s">
        <v>4007</v>
      </c>
      <c r="J12106" t="s">
        <v>4021</v>
      </c>
      <c r="K12106">
        <v>99</v>
      </c>
      <c r="L12106" t="s">
        <v>3999</v>
      </c>
    </row>
    <row r="12107" spans="1:12">
      <c r="A12107" s="15">
        <v>2415110000</v>
      </c>
      <c r="B12107" t="s">
        <v>4006</v>
      </c>
      <c r="C12107" t="s">
        <v>4021</v>
      </c>
      <c r="D12107" t="s">
        <v>12170</v>
      </c>
      <c r="E12107" t="s">
        <v>12094</v>
      </c>
      <c r="F12107" t="s">
        <v>4023</v>
      </c>
      <c r="G12107" s="160" t="s">
        <v>4005</v>
      </c>
      <c r="H12107" t="s">
        <v>4006</v>
      </c>
      <c r="I12107" s="160" t="s">
        <v>4007</v>
      </c>
      <c r="J12107" t="s">
        <v>4021</v>
      </c>
      <c r="K12107">
        <v>99</v>
      </c>
      <c r="L12107" t="s">
        <v>3999</v>
      </c>
    </row>
    <row r="12108" spans="1:12">
      <c r="A12108" s="15">
        <v>2415110300</v>
      </c>
      <c r="B12108" t="s">
        <v>4006</v>
      </c>
      <c r="C12108" t="s">
        <v>4021</v>
      </c>
      <c r="D12108" t="s">
        <v>12170</v>
      </c>
      <c r="E12108" t="s">
        <v>12154</v>
      </c>
      <c r="F12108" t="s">
        <v>4023</v>
      </c>
      <c r="G12108" s="160" t="s">
        <v>4005</v>
      </c>
      <c r="H12108" t="s">
        <v>4006</v>
      </c>
      <c r="I12108" s="160" t="s">
        <v>4007</v>
      </c>
      <c r="J12108" t="s">
        <v>4021</v>
      </c>
      <c r="K12108">
        <v>99</v>
      </c>
      <c r="L12108" t="s">
        <v>3999</v>
      </c>
    </row>
    <row r="12109" spans="1:12">
      <c r="A12109" s="15">
        <v>2415110350</v>
      </c>
      <c r="B12109" t="s">
        <v>4006</v>
      </c>
      <c r="C12109" t="s">
        <v>4021</v>
      </c>
      <c r="D12109" t="s">
        <v>12170</v>
      </c>
      <c r="E12109" t="s">
        <v>4003</v>
      </c>
      <c r="F12109" t="s">
        <v>4023</v>
      </c>
      <c r="G12109" s="160" t="s">
        <v>4005</v>
      </c>
      <c r="H12109" t="s">
        <v>4006</v>
      </c>
      <c r="I12109" s="160" t="s">
        <v>4007</v>
      </c>
      <c r="J12109" t="s">
        <v>4021</v>
      </c>
      <c r="K12109">
        <v>99</v>
      </c>
      <c r="L12109" t="s">
        <v>3999</v>
      </c>
    </row>
    <row r="12110" spans="1:12">
      <c r="A12110" s="15">
        <v>2415110370</v>
      </c>
      <c r="B12110" t="s">
        <v>4006</v>
      </c>
      <c r="C12110" t="s">
        <v>4021</v>
      </c>
      <c r="D12110" t="s">
        <v>12170</v>
      </c>
      <c r="E12110" t="s">
        <v>12116</v>
      </c>
      <c r="F12110" t="s">
        <v>4023</v>
      </c>
      <c r="G12110" s="160" t="s">
        <v>4005</v>
      </c>
      <c r="H12110" t="s">
        <v>4006</v>
      </c>
      <c r="I12110" s="160" t="s">
        <v>4007</v>
      </c>
      <c r="J12110" t="s">
        <v>4021</v>
      </c>
      <c r="K12110">
        <v>99</v>
      </c>
      <c r="L12110" t="s">
        <v>3999</v>
      </c>
    </row>
    <row r="12111" spans="1:12">
      <c r="A12111" s="15">
        <v>2415110385</v>
      </c>
      <c r="B12111" t="s">
        <v>4006</v>
      </c>
      <c r="C12111" t="s">
        <v>4021</v>
      </c>
      <c r="D12111" t="s">
        <v>12170</v>
      </c>
      <c r="E12111" t="s">
        <v>4059</v>
      </c>
      <c r="F12111" t="s">
        <v>4023</v>
      </c>
      <c r="G12111" s="160" t="s">
        <v>4005</v>
      </c>
      <c r="H12111" t="s">
        <v>4006</v>
      </c>
      <c r="I12111" s="160" t="s">
        <v>4007</v>
      </c>
      <c r="J12111" t="s">
        <v>4021</v>
      </c>
      <c r="K12111">
        <v>99</v>
      </c>
      <c r="L12111" t="s">
        <v>3999</v>
      </c>
    </row>
    <row r="12112" spans="1:12">
      <c r="A12112" s="15">
        <v>2415110999</v>
      </c>
      <c r="B12112" t="s">
        <v>4006</v>
      </c>
      <c r="C12112" t="s">
        <v>4021</v>
      </c>
      <c r="D12112" t="s">
        <v>12170</v>
      </c>
      <c r="E12112" t="s">
        <v>12117</v>
      </c>
      <c r="F12112" t="s">
        <v>4023</v>
      </c>
      <c r="G12112" s="160" t="s">
        <v>4005</v>
      </c>
      <c r="H12112" t="s">
        <v>4006</v>
      </c>
      <c r="I12112" s="160" t="s">
        <v>4007</v>
      </c>
      <c r="J12112" t="s">
        <v>4021</v>
      </c>
      <c r="K12112">
        <v>99</v>
      </c>
      <c r="L12112" t="s">
        <v>3999</v>
      </c>
    </row>
    <row r="12113" spans="1:12">
      <c r="A12113" s="15">
        <v>2415115000</v>
      </c>
      <c r="B12113" t="s">
        <v>4006</v>
      </c>
      <c r="C12113" t="s">
        <v>4021</v>
      </c>
      <c r="D12113" t="s">
        <v>12171</v>
      </c>
      <c r="E12113" t="s">
        <v>12094</v>
      </c>
      <c r="F12113" t="s">
        <v>4023</v>
      </c>
      <c r="G12113" s="160" t="s">
        <v>4005</v>
      </c>
      <c r="H12113" t="s">
        <v>4006</v>
      </c>
      <c r="I12113" s="160" t="s">
        <v>4007</v>
      </c>
      <c r="J12113" t="s">
        <v>4021</v>
      </c>
      <c r="K12113">
        <v>99</v>
      </c>
      <c r="L12113" t="s">
        <v>3999</v>
      </c>
    </row>
    <row r="12114" spans="1:12">
      <c r="A12114" s="15">
        <v>2415115300</v>
      </c>
      <c r="B12114" t="s">
        <v>4006</v>
      </c>
      <c r="C12114" t="s">
        <v>4021</v>
      </c>
      <c r="D12114" t="s">
        <v>12171</v>
      </c>
      <c r="E12114" t="s">
        <v>12154</v>
      </c>
      <c r="F12114" t="s">
        <v>4023</v>
      </c>
      <c r="G12114" s="160" t="s">
        <v>4005</v>
      </c>
      <c r="H12114" t="s">
        <v>4006</v>
      </c>
      <c r="I12114" s="160" t="s">
        <v>4007</v>
      </c>
      <c r="J12114" t="s">
        <v>4021</v>
      </c>
      <c r="K12114">
        <v>99</v>
      </c>
      <c r="L12114" t="s">
        <v>3999</v>
      </c>
    </row>
    <row r="12115" spans="1:12">
      <c r="A12115" s="15">
        <v>2415115350</v>
      </c>
      <c r="B12115" t="s">
        <v>4006</v>
      </c>
      <c r="C12115" t="s">
        <v>4021</v>
      </c>
      <c r="D12115" t="s">
        <v>12171</v>
      </c>
      <c r="E12115" t="s">
        <v>4003</v>
      </c>
      <c r="F12115" t="s">
        <v>4023</v>
      </c>
      <c r="G12115" s="160" t="s">
        <v>4005</v>
      </c>
      <c r="H12115" t="s">
        <v>4006</v>
      </c>
      <c r="I12115" s="160" t="s">
        <v>4007</v>
      </c>
      <c r="J12115" t="s">
        <v>4021</v>
      </c>
      <c r="K12115">
        <v>99</v>
      </c>
      <c r="L12115" t="s">
        <v>3999</v>
      </c>
    </row>
    <row r="12116" spans="1:12">
      <c r="A12116" s="15">
        <v>2415115370</v>
      </c>
      <c r="B12116" t="s">
        <v>4006</v>
      </c>
      <c r="C12116" t="s">
        <v>4021</v>
      </c>
      <c r="D12116" t="s">
        <v>12171</v>
      </c>
      <c r="E12116" t="s">
        <v>12116</v>
      </c>
      <c r="F12116" t="s">
        <v>4023</v>
      </c>
      <c r="G12116" s="160" t="s">
        <v>4005</v>
      </c>
      <c r="H12116" t="s">
        <v>4006</v>
      </c>
      <c r="I12116" s="160" t="s">
        <v>4007</v>
      </c>
      <c r="J12116" t="s">
        <v>4021</v>
      </c>
      <c r="K12116">
        <v>99</v>
      </c>
      <c r="L12116" t="s">
        <v>3999</v>
      </c>
    </row>
    <row r="12117" spans="1:12">
      <c r="A12117" s="15">
        <v>2415115385</v>
      </c>
      <c r="B12117" t="s">
        <v>4006</v>
      </c>
      <c r="C12117" t="s">
        <v>4021</v>
      </c>
      <c r="D12117" t="s">
        <v>12171</v>
      </c>
      <c r="E12117" t="s">
        <v>4059</v>
      </c>
      <c r="F12117" t="s">
        <v>4023</v>
      </c>
      <c r="G12117" s="160" t="s">
        <v>4005</v>
      </c>
      <c r="H12117" t="s">
        <v>4006</v>
      </c>
      <c r="I12117" s="160" t="s">
        <v>4007</v>
      </c>
      <c r="J12117" t="s">
        <v>4021</v>
      </c>
      <c r="K12117">
        <v>99</v>
      </c>
      <c r="L12117" t="s">
        <v>3999</v>
      </c>
    </row>
    <row r="12118" spans="1:12">
      <c r="A12118" s="15">
        <v>2415115999</v>
      </c>
      <c r="B12118" t="s">
        <v>4006</v>
      </c>
      <c r="C12118" t="s">
        <v>4021</v>
      </c>
      <c r="D12118" t="s">
        <v>12171</v>
      </c>
      <c r="E12118" t="s">
        <v>12117</v>
      </c>
      <c r="F12118" t="s">
        <v>4023</v>
      </c>
      <c r="G12118" s="160" t="s">
        <v>4005</v>
      </c>
      <c r="H12118" t="s">
        <v>4006</v>
      </c>
      <c r="I12118" s="160" t="s">
        <v>4007</v>
      </c>
      <c r="J12118" t="s">
        <v>4021</v>
      </c>
      <c r="K12118">
        <v>99</v>
      </c>
      <c r="L12118" t="s">
        <v>3999</v>
      </c>
    </row>
    <row r="12119" spans="1:12">
      <c r="A12119" s="15">
        <v>2415120000</v>
      </c>
      <c r="B12119" t="s">
        <v>4006</v>
      </c>
      <c r="C12119" t="s">
        <v>4021</v>
      </c>
      <c r="D12119" t="s">
        <v>12172</v>
      </c>
      <c r="E12119" t="s">
        <v>12094</v>
      </c>
      <c r="F12119" t="s">
        <v>4023</v>
      </c>
      <c r="G12119" s="160" t="s">
        <v>4005</v>
      </c>
      <c r="H12119" t="s">
        <v>4006</v>
      </c>
      <c r="I12119" s="160" t="s">
        <v>4007</v>
      </c>
      <c r="J12119" t="s">
        <v>4021</v>
      </c>
      <c r="K12119">
        <v>99</v>
      </c>
      <c r="L12119" t="s">
        <v>3999</v>
      </c>
    </row>
    <row r="12120" spans="1:12">
      <c r="A12120" s="15">
        <v>2415120300</v>
      </c>
      <c r="B12120" t="s">
        <v>4006</v>
      </c>
      <c r="C12120" t="s">
        <v>4021</v>
      </c>
      <c r="D12120" t="s">
        <v>12172</v>
      </c>
      <c r="E12120" t="s">
        <v>12154</v>
      </c>
      <c r="F12120" t="s">
        <v>4023</v>
      </c>
      <c r="G12120" s="160" t="s">
        <v>4005</v>
      </c>
      <c r="H12120" t="s">
        <v>4006</v>
      </c>
      <c r="I12120" s="160" t="s">
        <v>4007</v>
      </c>
      <c r="J12120" t="s">
        <v>4021</v>
      </c>
      <c r="K12120">
        <v>99</v>
      </c>
      <c r="L12120" t="s">
        <v>3999</v>
      </c>
    </row>
    <row r="12121" spans="1:12">
      <c r="A12121" s="15">
        <v>2415120350</v>
      </c>
      <c r="B12121" t="s">
        <v>4006</v>
      </c>
      <c r="C12121" t="s">
        <v>4021</v>
      </c>
      <c r="D12121" t="s">
        <v>12172</v>
      </c>
      <c r="E12121" t="s">
        <v>4003</v>
      </c>
      <c r="F12121" t="s">
        <v>4023</v>
      </c>
      <c r="G12121" s="160" t="s">
        <v>4005</v>
      </c>
      <c r="H12121" t="s">
        <v>4006</v>
      </c>
      <c r="I12121" s="160" t="s">
        <v>4007</v>
      </c>
      <c r="J12121" t="s">
        <v>4021</v>
      </c>
      <c r="K12121">
        <v>99</v>
      </c>
      <c r="L12121" t="s">
        <v>3999</v>
      </c>
    </row>
    <row r="12122" spans="1:12">
      <c r="A12122" s="15">
        <v>2415120370</v>
      </c>
      <c r="B12122" t="s">
        <v>4006</v>
      </c>
      <c r="C12122" t="s">
        <v>4021</v>
      </c>
      <c r="D12122" t="s">
        <v>12172</v>
      </c>
      <c r="E12122" t="s">
        <v>12116</v>
      </c>
      <c r="F12122" t="s">
        <v>4023</v>
      </c>
      <c r="G12122" s="160" t="s">
        <v>4005</v>
      </c>
      <c r="H12122" t="s">
        <v>4006</v>
      </c>
      <c r="I12122" s="160" t="s">
        <v>4007</v>
      </c>
      <c r="J12122" t="s">
        <v>4021</v>
      </c>
      <c r="K12122">
        <v>99</v>
      </c>
      <c r="L12122" t="s">
        <v>3999</v>
      </c>
    </row>
    <row r="12123" spans="1:12">
      <c r="A12123" s="15">
        <v>2415120385</v>
      </c>
      <c r="B12123" t="s">
        <v>4006</v>
      </c>
      <c r="C12123" t="s">
        <v>4021</v>
      </c>
      <c r="D12123" t="s">
        <v>12172</v>
      </c>
      <c r="E12123" t="s">
        <v>4059</v>
      </c>
      <c r="F12123" t="s">
        <v>4023</v>
      </c>
      <c r="G12123" s="160" t="s">
        <v>4005</v>
      </c>
      <c r="H12123" t="s">
        <v>4006</v>
      </c>
      <c r="I12123" s="160" t="s">
        <v>4007</v>
      </c>
      <c r="J12123" t="s">
        <v>4021</v>
      </c>
      <c r="K12123">
        <v>99</v>
      </c>
      <c r="L12123" t="s">
        <v>3999</v>
      </c>
    </row>
    <row r="12124" spans="1:12">
      <c r="A12124" s="15">
        <v>2415120999</v>
      </c>
      <c r="B12124" t="s">
        <v>4006</v>
      </c>
      <c r="C12124" t="s">
        <v>4021</v>
      </c>
      <c r="D12124" t="s">
        <v>12172</v>
      </c>
      <c r="E12124" t="s">
        <v>12117</v>
      </c>
      <c r="F12124" t="s">
        <v>4023</v>
      </c>
      <c r="G12124" s="160" t="s">
        <v>4005</v>
      </c>
      <c r="H12124" t="s">
        <v>4006</v>
      </c>
      <c r="I12124" s="160" t="s">
        <v>4007</v>
      </c>
      <c r="J12124" t="s">
        <v>4021</v>
      </c>
      <c r="K12124">
        <v>99</v>
      </c>
      <c r="L12124" t="s">
        <v>3999</v>
      </c>
    </row>
    <row r="12125" spans="1:12">
      <c r="A12125" s="15">
        <v>2415125000</v>
      </c>
      <c r="B12125" t="s">
        <v>4006</v>
      </c>
      <c r="C12125" t="s">
        <v>4021</v>
      </c>
      <c r="D12125" t="s">
        <v>12173</v>
      </c>
      <c r="E12125" t="s">
        <v>12094</v>
      </c>
      <c r="F12125" t="s">
        <v>4023</v>
      </c>
      <c r="G12125" s="160" t="s">
        <v>4005</v>
      </c>
      <c r="H12125" t="s">
        <v>4006</v>
      </c>
      <c r="I12125" s="160" t="s">
        <v>4007</v>
      </c>
      <c r="J12125" t="s">
        <v>4021</v>
      </c>
      <c r="K12125">
        <v>99</v>
      </c>
      <c r="L12125" t="s">
        <v>3999</v>
      </c>
    </row>
    <row r="12126" spans="1:12">
      <c r="A12126" s="15">
        <v>2415125300</v>
      </c>
      <c r="B12126" t="s">
        <v>4006</v>
      </c>
      <c r="C12126" t="s">
        <v>4021</v>
      </c>
      <c r="D12126" t="s">
        <v>12173</v>
      </c>
      <c r="E12126" t="s">
        <v>12154</v>
      </c>
      <c r="F12126" t="s">
        <v>4023</v>
      </c>
      <c r="G12126" s="160" t="s">
        <v>4005</v>
      </c>
      <c r="H12126" t="s">
        <v>4006</v>
      </c>
      <c r="I12126" s="160" t="s">
        <v>4007</v>
      </c>
      <c r="J12126" t="s">
        <v>4021</v>
      </c>
      <c r="K12126">
        <v>99</v>
      </c>
      <c r="L12126" t="s">
        <v>3999</v>
      </c>
    </row>
    <row r="12127" spans="1:12">
      <c r="A12127" s="15">
        <v>2415125350</v>
      </c>
      <c r="B12127" t="s">
        <v>4006</v>
      </c>
      <c r="C12127" t="s">
        <v>4021</v>
      </c>
      <c r="D12127" t="s">
        <v>12173</v>
      </c>
      <c r="E12127" t="s">
        <v>4003</v>
      </c>
      <c r="F12127" t="s">
        <v>4023</v>
      </c>
      <c r="G12127" s="160" t="s">
        <v>4005</v>
      </c>
      <c r="H12127" t="s">
        <v>4006</v>
      </c>
      <c r="I12127" s="160" t="s">
        <v>4007</v>
      </c>
      <c r="J12127" t="s">
        <v>4021</v>
      </c>
      <c r="K12127">
        <v>99</v>
      </c>
      <c r="L12127" t="s">
        <v>3999</v>
      </c>
    </row>
    <row r="12128" spans="1:12">
      <c r="A12128" s="15">
        <v>2415125370</v>
      </c>
      <c r="B12128" t="s">
        <v>4006</v>
      </c>
      <c r="C12128" t="s">
        <v>4021</v>
      </c>
      <c r="D12128" t="s">
        <v>12173</v>
      </c>
      <c r="E12128" t="s">
        <v>12116</v>
      </c>
      <c r="F12128" t="s">
        <v>4023</v>
      </c>
      <c r="G12128" s="160" t="s">
        <v>4005</v>
      </c>
      <c r="H12128" t="s">
        <v>4006</v>
      </c>
      <c r="I12128" s="160" t="s">
        <v>4007</v>
      </c>
      <c r="J12128" t="s">
        <v>4021</v>
      </c>
      <c r="K12128">
        <v>99</v>
      </c>
      <c r="L12128" t="s">
        <v>3999</v>
      </c>
    </row>
    <row r="12129" spans="1:12">
      <c r="A12129" s="15">
        <v>2415125385</v>
      </c>
      <c r="B12129" t="s">
        <v>4006</v>
      </c>
      <c r="C12129" t="s">
        <v>4021</v>
      </c>
      <c r="D12129" t="s">
        <v>12173</v>
      </c>
      <c r="E12129" t="s">
        <v>4059</v>
      </c>
      <c r="F12129" t="s">
        <v>4023</v>
      </c>
      <c r="G12129" s="160" t="s">
        <v>4005</v>
      </c>
      <c r="H12129" t="s">
        <v>4006</v>
      </c>
      <c r="I12129" s="160" t="s">
        <v>4007</v>
      </c>
      <c r="J12129" t="s">
        <v>4021</v>
      </c>
      <c r="K12129">
        <v>99</v>
      </c>
      <c r="L12129" t="s">
        <v>3999</v>
      </c>
    </row>
    <row r="12130" spans="1:12">
      <c r="A12130" s="15">
        <v>2415125999</v>
      </c>
      <c r="B12130" t="s">
        <v>4006</v>
      </c>
      <c r="C12130" t="s">
        <v>4021</v>
      </c>
      <c r="D12130" t="s">
        <v>12173</v>
      </c>
      <c r="E12130" t="s">
        <v>12117</v>
      </c>
      <c r="F12130" t="s">
        <v>4023</v>
      </c>
      <c r="G12130" s="160" t="s">
        <v>4005</v>
      </c>
      <c r="H12130" t="s">
        <v>4006</v>
      </c>
      <c r="I12130" s="160" t="s">
        <v>4007</v>
      </c>
      <c r="J12130" t="s">
        <v>4021</v>
      </c>
      <c r="K12130">
        <v>99</v>
      </c>
      <c r="L12130" t="s">
        <v>3999</v>
      </c>
    </row>
    <row r="12131" spans="1:12">
      <c r="A12131" s="15">
        <v>2415130000</v>
      </c>
      <c r="B12131" t="s">
        <v>4006</v>
      </c>
      <c r="C12131" t="s">
        <v>4021</v>
      </c>
      <c r="D12131" t="s">
        <v>12174</v>
      </c>
      <c r="E12131" t="s">
        <v>12094</v>
      </c>
      <c r="F12131" t="s">
        <v>4023</v>
      </c>
      <c r="G12131" s="160" t="s">
        <v>4005</v>
      </c>
      <c r="H12131" t="s">
        <v>4006</v>
      </c>
      <c r="I12131" s="160" t="s">
        <v>4007</v>
      </c>
      <c r="J12131" t="s">
        <v>4021</v>
      </c>
      <c r="K12131">
        <v>99</v>
      </c>
      <c r="L12131" t="s">
        <v>3999</v>
      </c>
    </row>
    <row r="12132" spans="1:12">
      <c r="A12132" s="15">
        <v>2415130300</v>
      </c>
      <c r="B12132" t="s">
        <v>4006</v>
      </c>
      <c r="C12132" t="s">
        <v>4021</v>
      </c>
      <c r="D12132" t="s">
        <v>12174</v>
      </c>
      <c r="E12132" t="s">
        <v>12154</v>
      </c>
      <c r="F12132" t="s">
        <v>4023</v>
      </c>
      <c r="G12132" s="160" t="s">
        <v>4005</v>
      </c>
      <c r="H12132" t="s">
        <v>4006</v>
      </c>
      <c r="I12132" s="160" t="s">
        <v>4007</v>
      </c>
      <c r="J12132" t="s">
        <v>4021</v>
      </c>
      <c r="K12132">
        <v>99</v>
      </c>
      <c r="L12132" t="s">
        <v>3999</v>
      </c>
    </row>
    <row r="12133" spans="1:12">
      <c r="A12133" s="15">
        <v>2415130350</v>
      </c>
      <c r="B12133" t="s">
        <v>4006</v>
      </c>
      <c r="C12133" t="s">
        <v>4021</v>
      </c>
      <c r="D12133" t="s">
        <v>12174</v>
      </c>
      <c r="E12133" t="s">
        <v>4003</v>
      </c>
      <c r="F12133" t="s">
        <v>4023</v>
      </c>
      <c r="G12133" s="160" t="s">
        <v>4005</v>
      </c>
      <c r="H12133" t="s">
        <v>4006</v>
      </c>
      <c r="I12133" s="160" t="s">
        <v>4007</v>
      </c>
      <c r="J12133" t="s">
        <v>4021</v>
      </c>
      <c r="K12133">
        <v>99</v>
      </c>
      <c r="L12133" t="s">
        <v>3999</v>
      </c>
    </row>
    <row r="12134" spans="1:12">
      <c r="A12134" s="15">
        <v>2415130370</v>
      </c>
      <c r="B12134" t="s">
        <v>4006</v>
      </c>
      <c r="C12134" t="s">
        <v>4021</v>
      </c>
      <c r="D12134" t="s">
        <v>12174</v>
      </c>
      <c r="E12134" t="s">
        <v>12116</v>
      </c>
      <c r="F12134" t="s">
        <v>4023</v>
      </c>
      <c r="G12134" s="160" t="s">
        <v>4005</v>
      </c>
      <c r="H12134" t="s">
        <v>4006</v>
      </c>
      <c r="I12134" s="160" t="s">
        <v>4007</v>
      </c>
      <c r="J12134" t="s">
        <v>4021</v>
      </c>
      <c r="K12134">
        <v>99</v>
      </c>
      <c r="L12134" t="s">
        <v>3999</v>
      </c>
    </row>
    <row r="12135" spans="1:12">
      <c r="A12135" s="15">
        <v>2415130385</v>
      </c>
      <c r="B12135" t="s">
        <v>4006</v>
      </c>
      <c r="C12135" t="s">
        <v>4021</v>
      </c>
      <c r="D12135" t="s">
        <v>12174</v>
      </c>
      <c r="E12135" t="s">
        <v>4059</v>
      </c>
      <c r="F12135" t="s">
        <v>4023</v>
      </c>
      <c r="G12135" s="160" t="s">
        <v>4005</v>
      </c>
      <c r="H12135" t="s">
        <v>4006</v>
      </c>
      <c r="I12135" s="160" t="s">
        <v>4007</v>
      </c>
      <c r="J12135" t="s">
        <v>4021</v>
      </c>
      <c r="K12135">
        <v>99</v>
      </c>
      <c r="L12135" t="s">
        <v>3999</v>
      </c>
    </row>
    <row r="12136" spans="1:12">
      <c r="A12136" s="15">
        <v>2415130999</v>
      </c>
      <c r="B12136" t="s">
        <v>4006</v>
      </c>
      <c r="C12136" t="s">
        <v>4021</v>
      </c>
      <c r="D12136" t="s">
        <v>12174</v>
      </c>
      <c r="E12136" t="s">
        <v>12117</v>
      </c>
      <c r="F12136" t="s">
        <v>4023</v>
      </c>
      <c r="G12136" s="160" t="s">
        <v>4005</v>
      </c>
      <c r="H12136" t="s">
        <v>4006</v>
      </c>
      <c r="I12136" s="160" t="s">
        <v>4007</v>
      </c>
      <c r="J12136" t="s">
        <v>4021</v>
      </c>
      <c r="K12136">
        <v>99</v>
      </c>
      <c r="L12136" t="s">
        <v>3999</v>
      </c>
    </row>
    <row r="12137" spans="1:12">
      <c r="A12137" s="15">
        <v>2415135000</v>
      </c>
      <c r="B12137" t="s">
        <v>4006</v>
      </c>
      <c r="C12137" t="s">
        <v>4021</v>
      </c>
      <c r="D12137" t="s">
        <v>12175</v>
      </c>
      <c r="E12137" t="s">
        <v>12094</v>
      </c>
      <c r="F12137" t="s">
        <v>4023</v>
      </c>
      <c r="G12137" s="160" t="s">
        <v>4005</v>
      </c>
      <c r="H12137" t="s">
        <v>4006</v>
      </c>
      <c r="I12137" s="160" t="s">
        <v>4007</v>
      </c>
      <c r="J12137" t="s">
        <v>4021</v>
      </c>
      <c r="K12137">
        <v>99</v>
      </c>
      <c r="L12137" t="s">
        <v>3999</v>
      </c>
    </row>
    <row r="12138" spans="1:12">
      <c r="A12138" s="15">
        <v>2415135300</v>
      </c>
      <c r="B12138" t="s">
        <v>4006</v>
      </c>
      <c r="C12138" t="s">
        <v>4021</v>
      </c>
      <c r="D12138" t="s">
        <v>12175</v>
      </c>
      <c r="E12138" t="s">
        <v>12154</v>
      </c>
      <c r="F12138" t="s">
        <v>4023</v>
      </c>
      <c r="G12138" s="160" t="s">
        <v>4005</v>
      </c>
      <c r="H12138" t="s">
        <v>4006</v>
      </c>
      <c r="I12138" s="160" t="s">
        <v>4007</v>
      </c>
      <c r="J12138" t="s">
        <v>4021</v>
      </c>
      <c r="K12138">
        <v>99</v>
      </c>
      <c r="L12138" t="s">
        <v>3999</v>
      </c>
    </row>
    <row r="12139" spans="1:12">
      <c r="A12139" s="15">
        <v>2415135350</v>
      </c>
      <c r="B12139" t="s">
        <v>4006</v>
      </c>
      <c r="C12139" t="s">
        <v>4021</v>
      </c>
      <c r="D12139" t="s">
        <v>12175</v>
      </c>
      <c r="E12139" t="s">
        <v>4003</v>
      </c>
      <c r="F12139" t="s">
        <v>4023</v>
      </c>
      <c r="G12139" s="160" t="s">
        <v>4005</v>
      </c>
      <c r="H12139" t="s">
        <v>4006</v>
      </c>
      <c r="I12139" s="160" t="s">
        <v>4007</v>
      </c>
      <c r="J12139" t="s">
        <v>4021</v>
      </c>
      <c r="K12139">
        <v>99</v>
      </c>
      <c r="L12139" t="s">
        <v>3999</v>
      </c>
    </row>
    <row r="12140" spans="1:12">
      <c r="A12140" s="15">
        <v>2415135370</v>
      </c>
      <c r="B12140" t="s">
        <v>4006</v>
      </c>
      <c r="C12140" t="s">
        <v>4021</v>
      </c>
      <c r="D12140" t="s">
        <v>12175</v>
      </c>
      <c r="E12140" t="s">
        <v>12116</v>
      </c>
      <c r="F12140" t="s">
        <v>4023</v>
      </c>
      <c r="G12140" s="160" t="s">
        <v>4005</v>
      </c>
      <c r="H12140" t="s">
        <v>4006</v>
      </c>
      <c r="I12140" s="160" t="s">
        <v>4007</v>
      </c>
      <c r="J12140" t="s">
        <v>4021</v>
      </c>
      <c r="K12140">
        <v>99</v>
      </c>
      <c r="L12140" t="s">
        <v>3999</v>
      </c>
    </row>
    <row r="12141" spans="1:12">
      <c r="A12141" s="15">
        <v>2415135385</v>
      </c>
      <c r="B12141" t="s">
        <v>4006</v>
      </c>
      <c r="C12141" t="s">
        <v>4021</v>
      </c>
      <c r="D12141" t="s">
        <v>12175</v>
      </c>
      <c r="E12141" t="s">
        <v>4059</v>
      </c>
      <c r="F12141" t="s">
        <v>4023</v>
      </c>
      <c r="G12141" s="160" t="s">
        <v>4005</v>
      </c>
      <c r="H12141" t="s">
        <v>4006</v>
      </c>
      <c r="I12141" s="160" t="s">
        <v>4007</v>
      </c>
      <c r="J12141" t="s">
        <v>4021</v>
      </c>
      <c r="K12141">
        <v>99</v>
      </c>
      <c r="L12141" t="s">
        <v>3999</v>
      </c>
    </row>
    <row r="12142" spans="1:12">
      <c r="A12142" s="15">
        <v>2415135999</v>
      </c>
      <c r="B12142" t="s">
        <v>4006</v>
      </c>
      <c r="C12142" t="s">
        <v>4021</v>
      </c>
      <c r="D12142" t="s">
        <v>12175</v>
      </c>
      <c r="E12142" t="s">
        <v>12117</v>
      </c>
      <c r="F12142" t="s">
        <v>4023</v>
      </c>
      <c r="G12142" s="160" t="s">
        <v>4005</v>
      </c>
      <c r="H12142" t="s">
        <v>4006</v>
      </c>
      <c r="I12142" s="160" t="s">
        <v>4007</v>
      </c>
      <c r="J12142" t="s">
        <v>4021</v>
      </c>
      <c r="K12142">
        <v>99</v>
      </c>
      <c r="L12142" t="s">
        <v>3999</v>
      </c>
    </row>
    <row r="12143" spans="1:12">
      <c r="A12143" s="15">
        <v>2415140000</v>
      </c>
      <c r="B12143" t="s">
        <v>4006</v>
      </c>
      <c r="C12143" t="s">
        <v>4021</v>
      </c>
      <c r="D12143" t="s">
        <v>12176</v>
      </c>
      <c r="E12143" t="s">
        <v>12094</v>
      </c>
      <c r="F12143" t="s">
        <v>4023</v>
      </c>
      <c r="G12143" s="160" t="s">
        <v>4005</v>
      </c>
      <c r="H12143" t="s">
        <v>4006</v>
      </c>
      <c r="I12143" s="160" t="s">
        <v>4007</v>
      </c>
      <c r="J12143" t="s">
        <v>4021</v>
      </c>
      <c r="K12143">
        <v>99</v>
      </c>
      <c r="L12143" t="s">
        <v>3999</v>
      </c>
    </row>
    <row r="12144" spans="1:12">
      <c r="A12144" s="15">
        <v>2415140300</v>
      </c>
      <c r="B12144" t="s">
        <v>4006</v>
      </c>
      <c r="C12144" t="s">
        <v>4021</v>
      </c>
      <c r="D12144" t="s">
        <v>12176</v>
      </c>
      <c r="E12144" t="s">
        <v>12154</v>
      </c>
      <c r="F12144" t="s">
        <v>4023</v>
      </c>
      <c r="G12144" s="160" t="s">
        <v>4005</v>
      </c>
      <c r="H12144" t="s">
        <v>4006</v>
      </c>
      <c r="I12144" s="160" t="s">
        <v>4007</v>
      </c>
      <c r="J12144" t="s">
        <v>4021</v>
      </c>
      <c r="K12144">
        <v>99</v>
      </c>
      <c r="L12144" t="s">
        <v>3999</v>
      </c>
    </row>
    <row r="12145" spans="1:12">
      <c r="A12145" s="15">
        <v>2415140350</v>
      </c>
      <c r="B12145" t="s">
        <v>4006</v>
      </c>
      <c r="C12145" t="s">
        <v>4021</v>
      </c>
      <c r="D12145" t="s">
        <v>12176</v>
      </c>
      <c r="E12145" t="s">
        <v>4003</v>
      </c>
      <c r="F12145" t="s">
        <v>4023</v>
      </c>
      <c r="G12145" s="160" t="s">
        <v>4005</v>
      </c>
      <c r="H12145" t="s">
        <v>4006</v>
      </c>
      <c r="I12145" s="160" t="s">
        <v>4007</v>
      </c>
      <c r="J12145" t="s">
        <v>4021</v>
      </c>
      <c r="K12145">
        <v>99</v>
      </c>
      <c r="L12145" t="s">
        <v>3999</v>
      </c>
    </row>
    <row r="12146" spans="1:12">
      <c r="A12146" s="15">
        <v>2415140370</v>
      </c>
      <c r="B12146" t="s">
        <v>4006</v>
      </c>
      <c r="C12146" t="s">
        <v>4021</v>
      </c>
      <c r="D12146" t="s">
        <v>12176</v>
      </c>
      <c r="E12146" t="s">
        <v>12116</v>
      </c>
      <c r="F12146" t="s">
        <v>4023</v>
      </c>
      <c r="G12146" s="160" t="s">
        <v>4005</v>
      </c>
      <c r="H12146" t="s">
        <v>4006</v>
      </c>
      <c r="I12146" s="160" t="s">
        <v>4007</v>
      </c>
      <c r="J12146" t="s">
        <v>4021</v>
      </c>
      <c r="K12146">
        <v>99</v>
      </c>
      <c r="L12146" t="s">
        <v>3999</v>
      </c>
    </row>
    <row r="12147" spans="1:12">
      <c r="A12147" s="15">
        <v>2415140385</v>
      </c>
      <c r="B12147" t="s">
        <v>4006</v>
      </c>
      <c r="C12147" t="s">
        <v>4021</v>
      </c>
      <c r="D12147" t="s">
        <v>12176</v>
      </c>
      <c r="E12147" t="s">
        <v>4059</v>
      </c>
      <c r="F12147" t="s">
        <v>4023</v>
      </c>
      <c r="G12147" s="160" t="s">
        <v>4005</v>
      </c>
      <c r="H12147" t="s">
        <v>4006</v>
      </c>
      <c r="I12147" s="160" t="s">
        <v>4007</v>
      </c>
      <c r="J12147" t="s">
        <v>4021</v>
      </c>
      <c r="K12147">
        <v>99</v>
      </c>
      <c r="L12147" t="s">
        <v>3999</v>
      </c>
    </row>
    <row r="12148" spans="1:12">
      <c r="A12148" s="15">
        <v>2415140999</v>
      </c>
      <c r="B12148" t="s">
        <v>4006</v>
      </c>
      <c r="C12148" t="s">
        <v>4021</v>
      </c>
      <c r="D12148" t="s">
        <v>12176</v>
      </c>
      <c r="E12148" t="s">
        <v>12117</v>
      </c>
      <c r="F12148" t="s">
        <v>4023</v>
      </c>
      <c r="G12148" s="160" t="s">
        <v>4005</v>
      </c>
      <c r="H12148" t="s">
        <v>4006</v>
      </c>
      <c r="I12148" s="160" t="s">
        <v>4007</v>
      </c>
      <c r="J12148" t="s">
        <v>4021</v>
      </c>
      <c r="K12148">
        <v>99</v>
      </c>
      <c r="L12148" t="s">
        <v>3999</v>
      </c>
    </row>
    <row r="12149" spans="1:12">
      <c r="A12149" s="15">
        <v>2415145000</v>
      </c>
      <c r="B12149" t="s">
        <v>4006</v>
      </c>
      <c r="C12149" t="s">
        <v>4021</v>
      </c>
      <c r="D12149" t="s">
        <v>12177</v>
      </c>
      <c r="E12149" t="s">
        <v>12094</v>
      </c>
      <c r="F12149" t="s">
        <v>4023</v>
      </c>
      <c r="G12149" s="160" t="s">
        <v>4005</v>
      </c>
      <c r="H12149" t="s">
        <v>4006</v>
      </c>
      <c r="I12149" s="160" t="s">
        <v>4007</v>
      </c>
      <c r="J12149" t="s">
        <v>4021</v>
      </c>
      <c r="K12149">
        <v>99</v>
      </c>
      <c r="L12149" t="s">
        <v>3999</v>
      </c>
    </row>
    <row r="12150" spans="1:12">
      <c r="A12150" s="15">
        <v>2415145300</v>
      </c>
      <c r="B12150" t="s">
        <v>4006</v>
      </c>
      <c r="C12150" t="s">
        <v>4021</v>
      </c>
      <c r="D12150" t="s">
        <v>12177</v>
      </c>
      <c r="E12150" t="s">
        <v>12154</v>
      </c>
      <c r="F12150" t="s">
        <v>4023</v>
      </c>
      <c r="G12150" s="160" t="s">
        <v>4005</v>
      </c>
      <c r="H12150" t="s">
        <v>4006</v>
      </c>
      <c r="I12150" s="160" t="s">
        <v>4007</v>
      </c>
      <c r="J12150" t="s">
        <v>4021</v>
      </c>
      <c r="K12150">
        <v>99</v>
      </c>
      <c r="L12150" t="s">
        <v>3999</v>
      </c>
    </row>
    <row r="12151" spans="1:12">
      <c r="A12151" s="15">
        <v>2415145350</v>
      </c>
      <c r="B12151" t="s">
        <v>4006</v>
      </c>
      <c r="C12151" t="s">
        <v>4021</v>
      </c>
      <c r="D12151" t="s">
        <v>12177</v>
      </c>
      <c r="E12151" t="s">
        <v>4003</v>
      </c>
      <c r="F12151" t="s">
        <v>4023</v>
      </c>
      <c r="G12151" s="160" t="s">
        <v>4005</v>
      </c>
      <c r="H12151" t="s">
        <v>4006</v>
      </c>
      <c r="I12151" s="160" t="s">
        <v>4007</v>
      </c>
      <c r="J12151" t="s">
        <v>4021</v>
      </c>
      <c r="K12151">
        <v>99</v>
      </c>
      <c r="L12151" t="s">
        <v>3999</v>
      </c>
    </row>
    <row r="12152" spans="1:12">
      <c r="A12152" s="15">
        <v>2415145370</v>
      </c>
      <c r="B12152" t="s">
        <v>4006</v>
      </c>
      <c r="C12152" t="s">
        <v>4021</v>
      </c>
      <c r="D12152" t="s">
        <v>12177</v>
      </c>
      <c r="E12152" t="s">
        <v>12116</v>
      </c>
      <c r="F12152" t="s">
        <v>4023</v>
      </c>
      <c r="G12152" s="160" t="s">
        <v>4005</v>
      </c>
      <c r="H12152" t="s">
        <v>4006</v>
      </c>
      <c r="I12152" s="160" t="s">
        <v>4007</v>
      </c>
      <c r="J12152" t="s">
        <v>4021</v>
      </c>
      <c r="K12152">
        <v>99</v>
      </c>
      <c r="L12152" t="s">
        <v>3999</v>
      </c>
    </row>
    <row r="12153" spans="1:12">
      <c r="A12153" s="15">
        <v>2415145385</v>
      </c>
      <c r="B12153" t="s">
        <v>4006</v>
      </c>
      <c r="C12153" t="s">
        <v>4021</v>
      </c>
      <c r="D12153" t="s">
        <v>12177</v>
      </c>
      <c r="E12153" t="s">
        <v>4059</v>
      </c>
      <c r="F12153" t="s">
        <v>4023</v>
      </c>
      <c r="G12153" s="160" t="s">
        <v>4005</v>
      </c>
      <c r="H12153" t="s">
        <v>4006</v>
      </c>
      <c r="I12153" s="160" t="s">
        <v>4007</v>
      </c>
      <c r="J12153" t="s">
        <v>4021</v>
      </c>
      <c r="K12153">
        <v>99</v>
      </c>
      <c r="L12153" t="s">
        <v>3999</v>
      </c>
    </row>
    <row r="12154" spans="1:12">
      <c r="A12154" s="15">
        <v>2415145999</v>
      </c>
      <c r="B12154" t="s">
        <v>4006</v>
      </c>
      <c r="C12154" t="s">
        <v>4021</v>
      </c>
      <c r="D12154" t="s">
        <v>12177</v>
      </c>
      <c r="E12154" t="s">
        <v>12117</v>
      </c>
      <c r="F12154" t="s">
        <v>4023</v>
      </c>
      <c r="G12154" s="160" t="s">
        <v>4005</v>
      </c>
      <c r="H12154" t="s">
        <v>4006</v>
      </c>
      <c r="I12154" s="160" t="s">
        <v>4007</v>
      </c>
      <c r="J12154" t="s">
        <v>4021</v>
      </c>
      <c r="K12154">
        <v>99</v>
      </c>
      <c r="L12154" t="s">
        <v>3999</v>
      </c>
    </row>
    <row r="12155" spans="1:12">
      <c r="A12155" s="15">
        <v>2415150000</v>
      </c>
      <c r="B12155" t="s">
        <v>4006</v>
      </c>
      <c r="C12155" t="s">
        <v>4021</v>
      </c>
      <c r="D12155" t="s">
        <v>12178</v>
      </c>
      <c r="E12155" t="s">
        <v>12094</v>
      </c>
      <c r="F12155" t="s">
        <v>4023</v>
      </c>
      <c r="G12155" s="160" t="s">
        <v>4005</v>
      </c>
      <c r="H12155" t="s">
        <v>4006</v>
      </c>
      <c r="I12155" s="160" t="s">
        <v>4007</v>
      </c>
      <c r="J12155" t="s">
        <v>4021</v>
      </c>
      <c r="K12155">
        <v>99</v>
      </c>
      <c r="L12155" t="s">
        <v>3999</v>
      </c>
    </row>
    <row r="12156" spans="1:12">
      <c r="A12156" s="15">
        <v>2415150300</v>
      </c>
      <c r="B12156" t="s">
        <v>4006</v>
      </c>
      <c r="C12156" t="s">
        <v>4021</v>
      </c>
      <c r="D12156" t="s">
        <v>12178</v>
      </c>
      <c r="E12156" t="s">
        <v>12154</v>
      </c>
      <c r="F12156" t="s">
        <v>4023</v>
      </c>
      <c r="G12156" s="160" t="s">
        <v>4005</v>
      </c>
      <c r="H12156" t="s">
        <v>4006</v>
      </c>
      <c r="I12156" s="160" t="s">
        <v>4007</v>
      </c>
      <c r="J12156" t="s">
        <v>4021</v>
      </c>
      <c r="K12156">
        <v>99</v>
      </c>
      <c r="L12156" t="s">
        <v>3999</v>
      </c>
    </row>
    <row r="12157" spans="1:12">
      <c r="A12157" s="15">
        <v>2415150350</v>
      </c>
      <c r="B12157" t="s">
        <v>4006</v>
      </c>
      <c r="C12157" t="s">
        <v>4021</v>
      </c>
      <c r="D12157" t="s">
        <v>12178</v>
      </c>
      <c r="E12157" t="s">
        <v>4003</v>
      </c>
      <c r="F12157" t="s">
        <v>4023</v>
      </c>
      <c r="G12157" s="160" t="s">
        <v>4005</v>
      </c>
      <c r="H12157" t="s">
        <v>4006</v>
      </c>
      <c r="I12157" s="160" t="s">
        <v>4007</v>
      </c>
      <c r="J12157" t="s">
        <v>4021</v>
      </c>
      <c r="K12157">
        <v>99</v>
      </c>
      <c r="L12157" t="s">
        <v>3999</v>
      </c>
    </row>
    <row r="12158" spans="1:12">
      <c r="A12158" s="15">
        <v>2415150370</v>
      </c>
      <c r="B12158" t="s">
        <v>4006</v>
      </c>
      <c r="C12158" t="s">
        <v>4021</v>
      </c>
      <c r="D12158" t="s">
        <v>12178</v>
      </c>
      <c r="E12158" t="s">
        <v>12116</v>
      </c>
      <c r="F12158" t="s">
        <v>4023</v>
      </c>
      <c r="G12158" s="160" t="s">
        <v>4005</v>
      </c>
      <c r="H12158" t="s">
        <v>4006</v>
      </c>
      <c r="I12158" s="160" t="s">
        <v>4007</v>
      </c>
      <c r="J12158" t="s">
        <v>4021</v>
      </c>
      <c r="K12158">
        <v>99</v>
      </c>
      <c r="L12158" t="s">
        <v>3999</v>
      </c>
    </row>
    <row r="12159" spans="1:12">
      <c r="A12159" s="15">
        <v>2415150385</v>
      </c>
      <c r="B12159" t="s">
        <v>4006</v>
      </c>
      <c r="C12159" t="s">
        <v>4021</v>
      </c>
      <c r="D12159" t="s">
        <v>12178</v>
      </c>
      <c r="E12159" t="s">
        <v>4059</v>
      </c>
      <c r="F12159" t="s">
        <v>4023</v>
      </c>
      <c r="G12159" s="160" t="s">
        <v>4005</v>
      </c>
      <c r="H12159" t="s">
        <v>4006</v>
      </c>
      <c r="I12159" s="160" t="s">
        <v>4007</v>
      </c>
      <c r="J12159" t="s">
        <v>4021</v>
      </c>
      <c r="K12159">
        <v>99</v>
      </c>
      <c r="L12159" t="s">
        <v>3999</v>
      </c>
    </row>
    <row r="12160" spans="1:12">
      <c r="A12160" s="15">
        <v>2415150999</v>
      </c>
      <c r="B12160" t="s">
        <v>4006</v>
      </c>
      <c r="C12160" t="s">
        <v>4021</v>
      </c>
      <c r="D12160" t="s">
        <v>12178</v>
      </c>
      <c r="E12160" t="s">
        <v>12117</v>
      </c>
      <c r="F12160" t="s">
        <v>4023</v>
      </c>
      <c r="G12160" s="160" t="s">
        <v>4005</v>
      </c>
      <c r="H12160" t="s">
        <v>4006</v>
      </c>
      <c r="I12160" s="160" t="s">
        <v>4007</v>
      </c>
      <c r="J12160" t="s">
        <v>4021</v>
      </c>
      <c r="K12160">
        <v>99</v>
      </c>
      <c r="L12160" t="s">
        <v>3999</v>
      </c>
    </row>
    <row r="12161" spans="1:12">
      <c r="A12161" s="15">
        <v>2415155000</v>
      </c>
      <c r="B12161" t="s">
        <v>4006</v>
      </c>
      <c r="C12161" t="s">
        <v>4021</v>
      </c>
      <c r="D12161" t="s">
        <v>12179</v>
      </c>
      <c r="E12161" t="s">
        <v>12094</v>
      </c>
      <c r="F12161" t="s">
        <v>4023</v>
      </c>
      <c r="G12161" s="160" t="s">
        <v>4005</v>
      </c>
      <c r="H12161" t="s">
        <v>4006</v>
      </c>
      <c r="I12161" s="160" t="s">
        <v>4007</v>
      </c>
      <c r="J12161" t="s">
        <v>4021</v>
      </c>
      <c r="K12161">
        <v>99</v>
      </c>
      <c r="L12161" t="s">
        <v>3999</v>
      </c>
    </row>
    <row r="12162" spans="1:12">
      <c r="A12162" s="15">
        <v>2415155300</v>
      </c>
      <c r="B12162" t="s">
        <v>4006</v>
      </c>
      <c r="C12162" t="s">
        <v>4021</v>
      </c>
      <c r="D12162" t="s">
        <v>12179</v>
      </c>
      <c r="E12162" t="s">
        <v>12154</v>
      </c>
      <c r="F12162" t="s">
        <v>4023</v>
      </c>
      <c r="G12162" s="160" t="s">
        <v>4005</v>
      </c>
      <c r="H12162" t="s">
        <v>4006</v>
      </c>
      <c r="I12162" s="160" t="s">
        <v>4007</v>
      </c>
      <c r="J12162" t="s">
        <v>4021</v>
      </c>
      <c r="K12162">
        <v>99</v>
      </c>
      <c r="L12162" t="s">
        <v>3999</v>
      </c>
    </row>
    <row r="12163" spans="1:12">
      <c r="A12163" s="15">
        <v>2415155350</v>
      </c>
      <c r="B12163" t="s">
        <v>4006</v>
      </c>
      <c r="C12163" t="s">
        <v>4021</v>
      </c>
      <c r="D12163" t="s">
        <v>12179</v>
      </c>
      <c r="E12163" t="s">
        <v>4003</v>
      </c>
      <c r="F12163" t="s">
        <v>4023</v>
      </c>
      <c r="G12163" s="160" t="s">
        <v>4005</v>
      </c>
      <c r="H12163" t="s">
        <v>4006</v>
      </c>
      <c r="I12163" s="160" t="s">
        <v>4007</v>
      </c>
      <c r="J12163" t="s">
        <v>4021</v>
      </c>
      <c r="K12163">
        <v>99</v>
      </c>
      <c r="L12163" t="s">
        <v>3999</v>
      </c>
    </row>
    <row r="12164" spans="1:12">
      <c r="A12164" s="15">
        <v>2415155370</v>
      </c>
      <c r="B12164" t="s">
        <v>4006</v>
      </c>
      <c r="C12164" t="s">
        <v>4021</v>
      </c>
      <c r="D12164" t="s">
        <v>12179</v>
      </c>
      <c r="E12164" t="s">
        <v>12116</v>
      </c>
      <c r="F12164" t="s">
        <v>4023</v>
      </c>
      <c r="G12164" s="160" t="s">
        <v>4005</v>
      </c>
      <c r="H12164" t="s">
        <v>4006</v>
      </c>
      <c r="I12164" s="160" t="s">
        <v>4007</v>
      </c>
      <c r="J12164" t="s">
        <v>4021</v>
      </c>
      <c r="K12164">
        <v>99</v>
      </c>
      <c r="L12164" t="s">
        <v>3999</v>
      </c>
    </row>
    <row r="12165" spans="1:12">
      <c r="A12165" s="15">
        <v>2415155385</v>
      </c>
      <c r="B12165" t="s">
        <v>4006</v>
      </c>
      <c r="C12165" t="s">
        <v>4021</v>
      </c>
      <c r="D12165" t="s">
        <v>12179</v>
      </c>
      <c r="E12165" t="s">
        <v>4059</v>
      </c>
      <c r="F12165" t="s">
        <v>4023</v>
      </c>
      <c r="G12165" s="160" t="s">
        <v>4005</v>
      </c>
      <c r="H12165" t="s">
        <v>4006</v>
      </c>
      <c r="I12165" s="160" t="s">
        <v>4007</v>
      </c>
      <c r="J12165" t="s">
        <v>4021</v>
      </c>
      <c r="K12165">
        <v>99</v>
      </c>
      <c r="L12165" t="s">
        <v>3999</v>
      </c>
    </row>
    <row r="12166" spans="1:12">
      <c r="A12166" s="15">
        <v>2415155999</v>
      </c>
      <c r="B12166" t="s">
        <v>4006</v>
      </c>
      <c r="C12166" t="s">
        <v>4021</v>
      </c>
      <c r="D12166" t="s">
        <v>12179</v>
      </c>
      <c r="E12166" t="s">
        <v>12117</v>
      </c>
      <c r="F12166" t="s">
        <v>4023</v>
      </c>
      <c r="G12166" s="160" t="s">
        <v>4005</v>
      </c>
      <c r="H12166" t="s">
        <v>4006</v>
      </c>
      <c r="I12166" s="160" t="s">
        <v>4007</v>
      </c>
      <c r="J12166" t="s">
        <v>4021</v>
      </c>
      <c r="K12166">
        <v>99</v>
      </c>
      <c r="L12166" t="s">
        <v>3999</v>
      </c>
    </row>
    <row r="12167" spans="1:12">
      <c r="A12167" s="15">
        <v>2415160000</v>
      </c>
      <c r="B12167" t="s">
        <v>4006</v>
      </c>
      <c r="C12167" t="s">
        <v>4021</v>
      </c>
      <c r="D12167" t="s">
        <v>12180</v>
      </c>
      <c r="E12167" t="s">
        <v>12094</v>
      </c>
      <c r="F12167" t="s">
        <v>4023</v>
      </c>
      <c r="G12167" s="160" t="s">
        <v>4005</v>
      </c>
      <c r="H12167" t="s">
        <v>4006</v>
      </c>
      <c r="I12167" s="160" t="s">
        <v>4007</v>
      </c>
      <c r="J12167" t="s">
        <v>4021</v>
      </c>
      <c r="K12167">
        <v>99</v>
      </c>
      <c r="L12167" t="s">
        <v>3999</v>
      </c>
    </row>
    <row r="12168" spans="1:12">
      <c r="A12168" s="15">
        <v>2415160300</v>
      </c>
      <c r="B12168" t="s">
        <v>4006</v>
      </c>
      <c r="C12168" t="s">
        <v>4021</v>
      </c>
      <c r="D12168" t="s">
        <v>12180</v>
      </c>
      <c r="E12168" t="s">
        <v>12154</v>
      </c>
      <c r="F12168" t="s">
        <v>4023</v>
      </c>
      <c r="G12168" s="160" t="s">
        <v>4005</v>
      </c>
      <c r="H12168" t="s">
        <v>4006</v>
      </c>
      <c r="I12168" s="160" t="s">
        <v>4007</v>
      </c>
      <c r="J12168" t="s">
        <v>4021</v>
      </c>
      <c r="K12168">
        <v>99</v>
      </c>
      <c r="L12168" t="s">
        <v>3999</v>
      </c>
    </row>
    <row r="12169" spans="1:12">
      <c r="A12169" s="15">
        <v>2415160350</v>
      </c>
      <c r="B12169" t="s">
        <v>4006</v>
      </c>
      <c r="C12169" t="s">
        <v>4021</v>
      </c>
      <c r="D12169" t="s">
        <v>12180</v>
      </c>
      <c r="E12169" t="s">
        <v>4003</v>
      </c>
      <c r="F12169" t="s">
        <v>4023</v>
      </c>
      <c r="G12169" s="160" t="s">
        <v>4005</v>
      </c>
      <c r="H12169" t="s">
        <v>4006</v>
      </c>
      <c r="I12169" s="160" t="s">
        <v>4007</v>
      </c>
      <c r="J12169" t="s">
        <v>4021</v>
      </c>
      <c r="K12169">
        <v>99</v>
      </c>
      <c r="L12169" t="s">
        <v>3999</v>
      </c>
    </row>
    <row r="12170" spans="1:12">
      <c r="A12170" s="15">
        <v>2415160370</v>
      </c>
      <c r="B12170" t="s">
        <v>4006</v>
      </c>
      <c r="C12170" t="s">
        <v>4021</v>
      </c>
      <c r="D12170" t="s">
        <v>12180</v>
      </c>
      <c r="E12170" t="s">
        <v>12116</v>
      </c>
      <c r="F12170" t="s">
        <v>4023</v>
      </c>
      <c r="G12170" s="160" t="s">
        <v>4005</v>
      </c>
      <c r="H12170" t="s">
        <v>4006</v>
      </c>
      <c r="I12170" s="160" t="s">
        <v>4007</v>
      </c>
      <c r="J12170" t="s">
        <v>4021</v>
      </c>
      <c r="K12170">
        <v>99</v>
      </c>
      <c r="L12170" t="s">
        <v>3999</v>
      </c>
    </row>
    <row r="12171" spans="1:12">
      <c r="A12171" s="15">
        <v>2415160385</v>
      </c>
      <c r="B12171" t="s">
        <v>4006</v>
      </c>
      <c r="C12171" t="s">
        <v>4021</v>
      </c>
      <c r="D12171" t="s">
        <v>12180</v>
      </c>
      <c r="E12171" t="s">
        <v>4059</v>
      </c>
      <c r="F12171" t="s">
        <v>4023</v>
      </c>
      <c r="G12171" s="160" t="s">
        <v>4005</v>
      </c>
      <c r="H12171" t="s">
        <v>4006</v>
      </c>
      <c r="I12171" s="160" t="s">
        <v>4007</v>
      </c>
      <c r="J12171" t="s">
        <v>4021</v>
      </c>
      <c r="K12171">
        <v>99</v>
      </c>
      <c r="L12171" t="s">
        <v>3999</v>
      </c>
    </row>
    <row r="12172" spans="1:12">
      <c r="A12172" s="15">
        <v>2415160999</v>
      </c>
      <c r="B12172" t="s">
        <v>4006</v>
      </c>
      <c r="C12172" t="s">
        <v>4021</v>
      </c>
      <c r="D12172" t="s">
        <v>12180</v>
      </c>
      <c r="E12172" t="s">
        <v>12117</v>
      </c>
      <c r="F12172" t="s">
        <v>4023</v>
      </c>
      <c r="G12172" s="160" t="s">
        <v>4005</v>
      </c>
      <c r="H12172" t="s">
        <v>4006</v>
      </c>
      <c r="I12172" s="160" t="s">
        <v>4007</v>
      </c>
      <c r="J12172" t="s">
        <v>4021</v>
      </c>
      <c r="K12172">
        <v>99</v>
      </c>
      <c r="L12172" t="s">
        <v>3999</v>
      </c>
    </row>
    <row r="12173" spans="1:12">
      <c r="A12173" s="15">
        <v>2415165000</v>
      </c>
      <c r="B12173" t="s">
        <v>4006</v>
      </c>
      <c r="C12173" t="s">
        <v>4021</v>
      </c>
      <c r="D12173" t="s">
        <v>12181</v>
      </c>
      <c r="E12173" t="s">
        <v>12094</v>
      </c>
      <c r="F12173" t="s">
        <v>4023</v>
      </c>
      <c r="G12173" s="160" t="s">
        <v>4005</v>
      </c>
      <c r="H12173" t="s">
        <v>4006</v>
      </c>
      <c r="I12173" s="160" t="s">
        <v>4007</v>
      </c>
      <c r="J12173" t="s">
        <v>4021</v>
      </c>
      <c r="K12173">
        <v>99</v>
      </c>
      <c r="L12173" t="s">
        <v>3999</v>
      </c>
    </row>
    <row r="12174" spans="1:12">
      <c r="A12174" s="15">
        <v>2415165300</v>
      </c>
      <c r="B12174" t="s">
        <v>4006</v>
      </c>
      <c r="C12174" t="s">
        <v>4021</v>
      </c>
      <c r="D12174" t="s">
        <v>12181</v>
      </c>
      <c r="E12174" t="s">
        <v>12154</v>
      </c>
      <c r="F12174" t="s">
        <v>4023</v>
      </c>
      <c r="G12174" s="160" t="s">
        <v>4005</v>
      </c>
      <c r="H12174" t="s">
        <v>4006</v>
      </c>
      <c r="I12174" s="160" t="s">
        <v>4007</v>
      </c>
      <c r="J12174" t="s">
        <v>4021</v>
      </c>
      <c r="K12174">
        <v>99</v>
      </c>
      <c r="L12174" t="s">
        <v>3999</v>
      </c>
    </row>
    <row r="12175" spans="1:12">
      <c r="A12175" s="15">
        <v>2415165350</v>
      </c>
      <c r="B12175" t="s">
        <v>4006</v>
      </c>
      <c r="C12175" t="s">
        <v>4021</v>
      </c>
      <c r="D12175" t="s">
        <v>12181</v>
      </c>
      <c r="E12175" t="s">
        <v>4003</v>
      </c>
      <c r="F12175" t="s">
        <v>4023</v>
      </c>
      <c r="G12175" s="160" t="s">
        <v>4005</v>
      </c>
      <c r="H12175" t="s">
        <v>4006</v>
      </c>
      <c r="I12175" s="160" t="s">
        <v>4007</v>
      </c>
      <c r="J12175" t="s">
        <v>4021</v>
      </c>
      <c r="K12175">
        <v>99</v>
      </c>
      <c r="L12175" t="s">
        <v>3999</v>
      </c>
    </row>
    <row r="12176" spans="1:12">
      <c r="A12176" s="15">
        <v>2415165370</v>
      </c>
      <c r="B12176" t="s">
        <v>4006</v>
      </c>
      <c r="C12176" t="s">
        <v>4021</v>
      </c>
      <c r="D12176" t="s">
        <v>12181</v>
      </c>
      <c r="E12176" t="s">
        <v>12116</v>
      </c>
      <c r="F12176" t="s">
        <v>4023</v>
      </c>
      <c r="G12176" s="160" t="s">
        <v>4005</v>
      </c>
      <c r="H12176" t="s">
        <v>4006</v>
      </c>
      <c r="I12176" s="160" t="s">
        <v>4007</v>
      </c>
      <c r="J12176" t="s">
        <v>4021</v>
      </c>
      <c r="K12176">
        <v>99</v>
      </c>
      <c r="L12176" t="s">
        <v>3999</v>
      </c>
    </row>
    <row r="12177" spans="1:12">
      <c r="A12177" s="15">
        <v>2415165385</v>
      </c>
      <c r="B12177" t="s">
        <v>4006</v>
      </c>
      <c r="C12177" t="s">
        <v>4021</v>
      </c>
      <c r="D12177" t="s">
        <v>12181</v>
      </c>
      <c r="E12177" t="s">
        <v>4059</v>
      </c>
      <c r="F12177" t="s">
        <v>4023</v>
      </c>
      <c r="G12177" s="160" t="s">
        <v>4005</v>
      </c>
      <c r="H12177" t="s">
        <v>4006</v>
      </c>
      <c r="I12177" s="160" t="s">
        <v>4007</v>
      </c>
      <c r="J12177" t="s">
        <v>4021</v>
      </c>
      <c r="K12177">
        <v>99</v>
      </c>
      <c r="L12177" t="s">
        <v>3999</v>
      </c>
    </row>
    <row r="12178" spans="1:12">
      <c r="A12178" s="15">
        <v>2415165999</v>
      </c>
      <c r="B12178" t="s">
        <v>4006</v>
      </c>
      <c r="C12178" t="s">
        <v>4021</v>
      </c>
      <c r="D12178" t="s">
        <v>12181</v>
      </c>
      <c r="E12178" t="s">
        <v>12117</v>
      </c>
      <c r="F12178" t="s">
        <v>4023</v>
      </c>
      <c r="G12178" s="160" t="s">
        <v>4005</v>
      </c>
      <c r="H12178" t="s">
        <v>4006</v>
      </c>
      <c r="I12178" s="160" t="s">
        <v>4007</v>
      </c>
      <c r="J12178" t="s">
        <v>4021</v>
      </c>
      <c r="K12178">
        <v>99</v>
      </c>
      <c r="L12178" t="s">
        <v>3999</v>
      </c>
    </row>
    <row r="12179" spans="1:12">
      <c r="A12179" s="15">
        <v>2415200000</v>
      </c>
      <c r="B12179" t="s">
        <v>4006</v>
      </c>
      <c r="C12179" t="s">
        <v>4021</v>
      </c>
      <c r="D12179" t="s">
        <v>12182</v>
      </c>
      <c r="E12179" t="s">
        <v>12094</v>
      </c>
      <c r="F12179" t="s">
        <v>4023</v>
      </c>
      <c r="G12179" s="160" t="s">
        <v>4005</v>
      </c>
      <c r="H12179" t="s">
        <v>4006</v>
      </c>
      <c r="I12179" s="160" t="s">
        <v>4007</v>
      </c>
      <c r="J12179" t="s">
        <v>4021</v>
      </c>
      <c r="K12179" s="160" t="s">
        <v>4009</v>
      </c>
      <c r="L12179" t="s">
        <v>4035</v>
      </c>
    </row>
    <row r="12180" spans="1:12">
      <c r="A12180" s="15">
        <v>2415200300</v>
      </c>
      <c r="B12180" t="s">
        <v>4006</v>
      </c>
      <c r="C12180" t="s">
        <v>4021</v>
      </c>
      <c r="D12180" t="s">
        <v>12182</v>
      </c>
      <c r="E12180" t="s">
        <v>12154</v>
      </c>
      <c r="F12180" t="s">
        <v>4023</v>
      </c>
      <c r="G12180" s="160" t="s">
        <v>4005</v>
      </c>
      <c r="H12180" t="s">
        <v>4006</v>
      </c>
      <c r="I12180" s="160" t="s">
        <v>4007</v>
      </c>
      <c r="J12180" t="s">
        <v>4021</v>
      </c>
      <c r="K12180" s="160" t="s">
        <v>4009</v>
      </c>
      <c r="L12180" t="s">
        <v>4035</v>
      </c>
    </row>
    <row r="12181" spans="1:12">
      <c r="A12181" s="15">
        <v>2415200350</v>
      </c>
      <c r="B12181" t="s">
        <v>4006</v>
      </c>
      <c r="C12181" t="s">
        <v>4021</v>
      </c>
      <c r="D12181" t="s">
        <v>12182</v>
      </c>
      <c r="E12181" t="s">
        <v>4003</v>
      </c>
      <c r="F12181" t="s">
        <v>4023</v>
      </c>
      <c r="G12181" s="160" t="s">
        <v>4005</v>
      </c>
      <c r="H12181" t="s">
        <v>4006</v>
      </c>
      <c r="I12181" s="160" t="s">
        <v>4007</v>
      </c>
      <c r="J12181" t="s">
        <v>4021</v>
      </c>
      <c r="K12181" s="160" t="s">
        <v>4009</v>
      </c>
      <c r="L12181" t="s">
        <v>4035</v>
      </c>
    </row>
    <row r="12182" spans="1:12">
      <c r="A12182" s="15">
        <v>2415200370</v>
      </c>
      <c r="B12182" t="s">
        <v>4006</v>
      </c>
      <c r="C12182" t="s">
        <v>4021</v>
      </c>
      <c r="D12182" t="s">
        <v>12182</v>
      </c>
      <c r="E12182" t="s">
        <v>12116</v>
      </c>
      <c r="F12182" t="s">
        <v>4023</v>
      </c>
      <c r="G12182" s="160" t="s">
        <v>4005</v>
      </c>
      <c r="H12182" t="s">
        <v>4006</v>
      </c>
      <c r="I12182" s="160" t="s">
        <v>4007</v>
      </c>
      <c r="J12182" t="s">
        <v>4021</v>
      </c>
      <c r="K12182" s="160" t="s">
        <v>4009</v>
      </c>
      <c r="L12182" t="s">
        <v>4035</v>
      </c>
    </row>
    <row r="12183" spans="1:12">
      <c r="A12183" s="15">
        <v>2415200385</v>
      </c>
      <c r="B12183" t="s">
        <v>4006</v>
      </c>
      <c r="C12183" t="s">
        <v>4021</v>
      </c>
      <c r="D12183" t="s">
        <v>12182</v>
      </c>
      <c r="E12183" t="s">
        <v>4059</v>
      </c>
      <c r="F12183" t="s">
        <v>4023</v>
      </c>
      <c r="G12183" s="160" t="s">
        <v>4005</v>
      </c>
      <c r="H12183" t="s">
        <v>4006</v>
      </c>
      <c r="I12183" s="160" t="s">
        <v>4007</v>
      </c>
      <c r="J12183" t="s">
        <v>4021</v>
      </c>
      <c r="K12183" s="160" t="s">
        <v>4009</v>
      </c>
      <c r="L12183" t="s">
        <v>4035</v>
      </c>
    </row>
    <row r="12184" spans="1:12">
      <c r="A12184" s="15">
        <v>2415200999</v>
      </c>
      <c r="B12184" t="s">
        <v>4006</v>
      </c>
      <c r="C12184" t="s">
        <v>4021</v>
      </c>
      <c r="D12184" t="s">
        <v>12182</v>
      </c>
      <c r="E12184" t="s">
        <v>12117</v>
      </c>
      <c r="F12184" t="s">
        <v>4023</v>
      </c>
      <c r="G12184" s="160" t="s">
        <v>4005</v>
      </c>
      <c r="H12184" t="s">
        <v>4006</v>
      </c>
      <c r="I12184" s="160" t="s">
        <v>4007</v>
      </c>
      <c r="J12184" t="s">
        <v>4021</v>
      </c>
      <c r="K12184" s="160" t="s">
        <v>4009</v>
      </c>
      <c r="L12184" t="s">
        <v>4035</v>
      </c>
    </row>
    <row r="12185" spans="1:12">
      <c r="A12185" s="15">
        <v>2415205000</v>
      </c>
      <c r="B12185" t="s">
        <v>4006</v>
      </c>
      <c r="C12185" t="s">
        <v>4021</v>
      </c>
      <c r="D12185" t="s">
        <v>12183</v>
      </c>
      <c r="E12185" t="s">
        <v>12094</v>
      </c>
      <c r="F12185" t="s">
        <v>4023</v>
      </c>
      <c r="G12185" s="160" t="s">
        <v>4005</v>
      </c>
      <c r="H12185" t="s">
        <v>4006</v>
      </c>
      <c r="I12185" s="160" t="s">
        <v>4007</v>
      </c>
      <c r="J12185" t="s">
        <v>4021</v>
      </c>
      <c r="K12185">
        <v>99</v>
      </c>
      <c r="L12185" t="s">
        <v>3999</v>
      </c>
    </row>
    <row r="12186" spans="1:12">
      <c r="A12186" s="15">
        <v>2415205300</v>
      </c>
      <c r="B12186" t="s">
        <v>4006</v>
      </c>
      <c r="C12186" t="s">
        <v>4021</v>
      </c>
      <c r="D12186" t="s">
        <v>12183</v>
      </c>
      <c r="E12186" t="s">
        <v>12154</v>
      </c>
      <c r="F12186" t="s">
        <v>4023</v>
      </c>
      <c r="G12186" s="160" t="s">
        <v>4005</v>
      </c>
      <c r="H12186" t="s">
        <v>4006</v>
      </c>
      <c r="I12186" s="160" t="s">
        <v>4007</v>
      </c>
      <c r="J12186" t="s">
        <v>4021</v>
      </c>
      <c r="K12186">
        <v>99</v>
      </c>
      <c r="L12186" t="s">
        <v>3999</v>
      </c>
    </row>
    <row r="12187" spans="1:12">
      <c r="A12187" s="15">
        <v>2415205350</v>
      </c>
      <c r="B12187" t="s">
        <v>4006</v>
      </c>
      <c r="C12187" t="s">
        <v>4021</v>
      </c>
      <c r="D12187" t="s">
        <v>12183</v>
      </c>
      <c r="E12187" t="s">
        <v>4003</v>
      </c>
      <c r="F12187" t="s">
        <v>4023</v>
      </c>
      <c r="G12187" s="160" t="s">
        <v>4005</v>
      </c>
      <c r="H12187" t="s">
        <v>4006</v>
      </c>
      <c r="I12187" s="160" t="s">
        <v>4007</v>
      </c>
      <c r="J12187" t="s">
        <v>4021</v>
      </c>
      <c r="K12187">
        <v>99</v>
      </c>
      <c r="L12187" t="s">
        <v>3999</v>
      </c>
    </row>
    <row r="12188" spans="1:12">
      <c r="A12188" s="15">
        <v>2415205370</v>
      </c>
      <c r="B12188" t="s">
        <v>4006</v>
      </c>
      <c r="C12188" t="s">
        <v>4021</v>
      </c>
      <c r="D12188" t="s">
        <v>12183</v>
      </c>
      <c r="E12188" t="s">
        <v>12116</v>
      </c>
      <c r="F12188" t="s">
        <v>4023</v>
      </c>
      <c r="G12188" s="160" t="s">
        <v>4005</v>
      </c>
      <c r="H12188" t="s">
        <v>4006</v>
      </c>
      <c r="I12188" s="160" t="s">
        <v>4007</v>
      </c>
      <c r="J12188" t="s">
        <v>4021</v>
      </c>
      <c r="K12188">
        <v>99</v>
      </c>
      <c r="L12188" t="s">
        <v>3999</v>
      </c>
    </row>
    <row r="12189" spans="1:12">
      <c r="A12189" s="15">
        <v>2415205385</v>
      </c>
      <c r="B12189" t="s">
        <v>4006</v>
      </c>
      <c r="C12189" t="s">
        <v>4021</v>
      </c>
      <c r="D12189" t="s">
        <v>12183</v>
      </c>
      <c r="E12189" t="s">
        <v>4059</v>
      </c>
      <c r="F12189" t="s">
        <v>4023</v>
      </c>
      <c r="G12189" s="160" t="s">
        <v>4005</v>
      </c>
      <c r="H12189" t="s">
        <v>4006</v>
      </c>
      <c r="I12189" s="160" t="s">
        <v>4007</v>
      </c>
      <c r="J12189" t="s">
        <v>4021</v>
      </c>
      <c r="K12189">
        <v>99</v>
      </c>
      <c r="L12189" t="s">
        <v>3999</v>
      </c>
    </row>
    <row r="12190" spans="1:12">
      <c r="A12190" s="15">
        <v>2415205999</v>
      </c>
      <c r="B12190" t="s">
        <v>4006</v>
      </c>
      <c r="C12190" t="s">
        <v>4021</v>
      </c>
      <c r="D12190" t="s">
        <v>12183</v>
      </c>
      <c r="E12190" t="s">
        <v>12117</v>
      </c>
      <c r="F12190" t="s">
        <v>4023</v>
      </c>
      <c r="G12190" s="160" t="s">
        <v>4005</v>
      </c>
      <c r="H12190" t="s">
        <v>4006</v>
      </c>
      <c r="I12190" s="160" t="s">
        <v>4007</v>
      </c>
      <c r="J12190" t="s">
        <v>4021</v>
      </c>
      <c r="K12190">
        <v>99</v>
      </c>
      <c r="L12190" t="s">
        <v>3999</v>
      </c>
    </row>
    <row r="12191" spans="1:12">
      <c r="A12191" s="15">
        <v>2415210000</v>
      </c>
      <c r="B12191" t="s">
        <v>4006</v>
      </c>
      <c r="C12191" t="s">
        <v>4021</v>
      </c>
      <c r="D12191" t="s">
        <v>12184</v>
      </c>
      <c r="E12191" t="s">
        <v>12094</v>
      </c>
      <c r="F12191" t="s">
        <v>4023</v>
      </c>
      <c r="G12191" s="160" t="s">
        <v>4005</v>
      </c>
      <c r="H12191" t="s">
        <v>4006</v>
      </c>
      <c r="I12191" s="160" t="s">
        <v>4007</v>
      </c>
      <c r="J12191" t="s">
        <v>4021</v>
      </c>
      <c r="K12191">
        <v>99</v>
      </c>
      <c r="L12191" t="s">
        <v>3999</v>
      </c>
    </row>
    <row r="12192" spans="1:12">
      <c r="A12192" s="15">
        <v>2415210300</v>
      </c>
      <c r="B12192" t="s">
        <v>4006</v>
      </c>
      <c r="C12192" t="s">
        <v>4021</v>
      </c>
      <c r="D12192" t="s">
        <v>12184</v>
      </c>
      <c r="E12192" t="s">
        <v>12154</v>
      </c>
      <c r="F12192" t="s">
        <v>4023</v>
      </c>
      <c r="G12192" s="160" t="s">
        <v>4005</v>
      </c>
      <c r="H12192" t="s">
        <v>4006</v>
      </c>
      <c r="I12192" s="160" t="s">
        <v>4007</v>
      </c>
      <c r="J12192" t="s">
        <v>4021</v>
      </c>
      <c r="K12192">
        <v>99</v>
      </c>
      <c r="L12192" t="s">
        <v>3999</v>
      </c>
    </row>
    <row r="12193" spans="1:12">
      <c r="A12193" s="15">
        <v>2415210350</v>
      </c>
      <c r="B12193" t="s">
        <v>4006</v>
      </c>
      <c r="C12193" t="s">
        <v>4021</v>
      </c>
      <c r="D12193" t="s">
        <v>12184</v>
      </c>
      <c r="E12193" t="s">
        <v>4003</v>
      </c>
      <c r="F12193" t="s">
        <v>4023</v>
      </c>
      <c r="G12193" s="160" t="s">
        <v>4005</v>
      </c>
      <c r="H12193" t="s">
        <v>4006</v>
      </c>
      <c r="I12193" s="160" t="s">
        <v>4007</v>
      </c>
      <c r="J12193" t="s">
        <v>4021</v>
      </c>
      <c r="K12193">
        <v>99</v>
      </c>
      <c r="L12193" t="s">
        <v>3999</v>
      </c>
    </row>
    <row r="12194" spans="1:12">
      <c r="A12194" s="15">
        <v>2415210370</v>
      </c>
      <c r="B12194" t="s">
        <v>4006</v>
      </c>
      <c r="C12194" t="s">
        <v>4021</v>
      </c>
      <c r="D12194" t="s">
        <v>12184</v>
      </c>
      <c r="E12194" t="s">
        <v>12116</v>
      </c>
      <c r="F12194" t="s">
        <v>4023</v>
      </c>
      <c r="G12194" s="160" t="s">
        <v>4005</v>
      </c>
      <c r="H12194" t="s">
        <v>4006</v>
      </c>
      <c r="I12194" s="160" t="s">
        <v>4007</v>
      </c>
      <c r="J12194" t="s">
        <v>4021</v>
      </c>
      <c r="K12194">
        <v>99</v>
      </c>
      <c r="L12194" t="s">
        <v>3999</v>
      </c>
    </row>
    <row r="12195" spans="1:12">
      <c r="A12195" s="15">
        <v>2415210385</v>
      </c>
      <c r="B12195" t="s">
        <v>4006</v>
      </c>
      <c r="C12195" t="s">
        <v>4021</v>
      </c>
      <c r="D12195" t="s">
        <v>12184</v>
      </c>
      <c r="E12195" t="s">
        <v>4059</v>
      </c>
      <c r="F12195" t="s">
        <v>4023</v>
      </c>
      <c r="G12195" s="160" t="s">
        <v>4005</v>
      </c>
      <c r="H12195" t="s">
        <v>4006</v>
      </c>
      <c r="I12195" s="160" t="s">
        <v>4007</v>
      </c>
      <c r="J12195" t="s">
        <v>4021</v>
      </c>
      <c r="K12195">
        <v>99</v>
      </c>
      <c r="L12195" t="s">
        <v>3999</v>
      </c>
    </row>
    <row r="12196" spans="1:12">
      <c r="A12196" s="15">
        <v>2415210999</v>
      </c>
      <c r="B12196" t="s">
        <v>4006</v>
      </c>
      <c r="C12196" t="s">
        <v>4021</v>
      </c>
      <c r="D12196" t="s">
        <v>12184</v>
      </c>
      <c r="E12196" t="s">
        <v>12117</v>
      </c>
      <c r="F12196" t="s">
        <v>4023</v>
      </c>
      <c r="G12196" s="160" t="s">
        <v>4005</v>
      </c>
      <c r="H12196" t="s">
        <v>4006</v>
      </c>
      <c r="I12196" s="160" t="s">
        <v>4007</v>
      </c>
      <c r="J12196" t="s">
        <v>4021</v>
      </c>
      <c r="K12196">
        <v>99</v>
      </c>
      <c r="L12196" t="s">
        <v>3999</v>
      </c>
    </row>
    <row r="12197" spans="1:12">
      <c r="A12197" s="15">
        <v>2415215000</v>
      </c>
      <c r="B12197" t="s">
        <v>4006</v>
      </c>
      <c r="C12197" t="s">
        <v>4021</v>
      </c>
      <c r="D12197" t="s">
        <v>12185</v>
      </c>
      <c r="E12197" t="s">
        <v>12094</v>
      </c>
      <c r="F12197" t="s">
        <v>4023</v>
      </c>
      <c r="G12197" s="160" t="s">
        <v>4005</v>
      </c>
      <c r="H12197" t="s">
        <v>4006</v>
      </c>
      <c r="I12197" s="160" t="s">
        <v>4007</v>
      </c>
      <c r="J12197" t="s">
        <v>4021</v>
      </c>
      <c r="K12197">
        <v>99</v>
      </c>
      <c r="L12197" t="s">
        <v>3999</v>
      </c>
    </row>
    <row r="12198" spans="1:12">
      <c r="A12198" s="15">
        <v>2415215300</v>
      </c>
      <c r="B12198" t="s">
        <v>4006</v>
      </c>
      <c r="C12198" t="s">
        <v>4021</v>
      </c>
      <c r="D12198" t="s">
        <v>12185</v>
      </c>
      <c r="E12198" t="s">
        <v>12154</v>
      </c>
      <c r="F12198" t="s">
        <v>4023</v>
      </c>
      <c r="G12198" s="160" t="s">
        <v>4005</v>
      </c>
      <c r="H12198" t="s">
        <v>4006</v>
      </c>
      <c r="I12198" s="160" t="s">
        <v>4007</v>
      </c>
      <c r="J12198" t="s">
        <v>4021</v>
      </c>
      <c r="K12198">
        <v>99</v>
      </c>
      <c r="L12198" t="s">
        <v>3999</v>
      </c>
    </row>
    <row r="12199" spans="1:12">
      <c r="A12199" s="15">
        <v>2415215350</v>
      </c>
      <c r="B12199" t="s">
        <v>4006</v>
      </c>
      <c r="C12199" t="s">
        <v>4021</v>
      </c>
      <c r="D12199" t="s">
        <v>12185</v>
      </c>
      <c r="E12199" t="s">
        <v>4003</v>
      </c>
      <c r="F12199" t="s">
        <v>4023</v>
      </c>
      <c r="G12199" s="160" t="s">
        <v>4005</v>
      </c>
      <c r="H12199" t="s">
        <v>4006</v>
      </c>
      <c r="I12199" s="160" t="s">
        <v>4007</v>
      </c>
      <c r="J12199" t="s">
        <v>4021</v>
      </c>
      <c r="K12199">
        <v>99</v>
      </c>
      <c r="L12199" t="s">
        <v>3999</v>
      </c>
    </row>
    <row r="12200" spans="1:12">
      <c r="A12200" s="15">
        <v>2415215370</v>
      </c>
      <c r="B12200" t="s">
        <v>4006</v>
      </c>
      <c r="C12200" t="s">
        <v>4021</v>
      </c>
      <c r="D12200" t="s">
        <v>12185</v>
      </c>
      <c r="E12200" t="s">
        <v>12116</v>
      </c>
      <c r="F12200" t="s">
        <v>4023</v>
      </c>
      <c r="G12200" s="160" t="s">
        <v>4005</v>
      </c>
      <c r="H12200" t="s">
        <v>4006</v>
      </c>
      <c r="I12200" s="160" t="s">
        <v>4007</v>
      </c>
      <c r="J12200" t="s">
        <v>4021</v>
      </c>
      <c r="K12200">
        <v>99</v>
      </c>
      <c r="L12200" t="s">
        <v>3999</v>
      </c>
    </row>
    <row r="12201" spans="1:12">
      <c r="A12201" s="15">
        <v>2415215385</v>
      </c>
      <c r="B12201" t="s">
        <v>4006</v>
      </c>
      <c r="C12201" t="s">
        <v>4021</v>
      </c>
      <c r="D12201" t="s">
        <v>12185</v>
      </c>
      <c r="E12201" t="s">
        <v>4059</v>
      </c>
      <c r="F12201" t="s">
        <v>4023</v>
      </c>
      <c r="G12201" s="160" t="s">
        <v>4005</v>
      </c>
      <c r="H12201" t="s">
        <v>4006</v>
      </c>
      <c r="I12201" s="160" t="s">
        <v>4007</v>
      </c>
      <c r="J12201" t="s">
        <v>4021</v>
      </c>
      <c r="K12201">
        <v>99</v>
      </c>
      <c r="L12201" t="s">
        <v>3999</v>
      </c>
    </row>
    <row r="12202" spans="1:12">
      <c r="A12202" s="15">
        <v>2415215999</v>
      </c>
      <c r="B12202" t="s">
        <v>4006</v>
      </c>
      <c r="C12202" t="s">
        <v>4021</v>
      </c>
      <c r="D12202" t="s">
        <v>12185</v>
      </c>
      <c r="E12202" t="s">
        <v>12117</v>
      </c>
      <c r="F12202" t="s">
        <v>4023</v>
      </c>
      <c r="G12202" s="160" t="s">
        <v>4005</v>
      </c>
      <c r="H12202" t="s">
        <v>4006</v>
      </c>
      <c r="I12202" s="160" t="s">
        <v>4007</v>
      </c>
      <c r="J12202" t="s">
        <v>4021</v>
      </c>
      <c r="K12202">
        <v>99</v>
      </c>
      <c r="L12202" t="s">
        <v>3999</v>
      </c>
    </row>
    <row r="12203" spans="1:12">
      <c r="A12203" s="15">
        <v>2415220000</v>
      </c>
      <c r="B12203" t="s">
        <v>4006</v>
      </c>
      <c r="C12203" t="s">
        <v>4021</v>
      </c>
      <c r="D12203" t="s">
        <v>12186</v>
      </c>
      <c r="E12203" t="s">
        <v>12094</v>
      </c>
      <c r="F12203" t="s">
        <v>4023</v>
      </c>
      <c r="G12203" s="160" t="s">
        <v>4005</v>
      </c>
      <c r="H12203" t="s">
        <v>4006</v>
      </c>
      <c r="I12203" s="160" t="s">
        <v>4007</v>
      </c>
      <c r="J12203" t="s">
        <v>4021</v>
      </c>
      <c r="K12203">
        <v>99</v>
      </c>
      <c r="L12203" t="s">
        <v>3999</v>
      </c>
    </row>
    <row r="12204" spans="1:12">
      <c r="A12204" s="15">
        <v>2415220300</v>
      </c>
      <c r="B12204" t="s">
        <v>4006</v>
      </c>
      <c r="C12204" t="s">
        <v>4021</v>
      </c>
      <c r="D12204" t="s">
        <v>12186</v>
      </c>
      <c r="E12204" t="s">
        <v>12154</v>
      </c>
      <c r="F12204" t="s">
        <v>4023</v>
      </c>
      <c r="G12204" s="160" t="s">
        <v>4005</v>
      </c>
      <c r="H12204" t="s">
        <v>4006</v>
      </c>
      <c r="I12204" s="160" t="s">
        <v>4007</v>
      </c>
      <c r="J12204" t="s">
        <v>4021</v>
      </c>
      <c r="K12204">
        <v>99</v>
      </c>
      <c r="L12204" t="s">
        <v>3999</v>
      </c>
    </row>
    <row r="12205" spans="1:12">
      <c r="A12205" s="15">
        <v>2415220350</v>
      </c>
      <c r="B12205" t="s">
        <v>4006</v>
      </c>
      <c r="C12205" t="s">
        <v>4021</v>
      </c>
      <c r="D12205" t="s">
        <v>12186</v>
      </c>
      <c r="E12205" t="s">
        <v>4003</v>
      </c>
      <c r="F12205" t="s">
        <v>4023</v>
      </c>
      <c r="G12205" s="160" t="s">
        <v>4005</v>
      </c>
      <c r="H12205" t="s">
        <v>4006</v>
      </c>
      <c r="I12205" s="160" t="s">
        <v>4007</v>
      </c>
      <c r="J12205" t="s">
        <v>4021</v>
      </c>
      <c r="K12205">
        <v>99</v>
      </c>
      <c r="L12205" t="s">
        <v>3999</v>
      </c>
    </row>
    <row r="12206" spans="1:12">
      <c r="A12206" s="15">
        <v>2415220370</v>
      </c>
      <c r="B12206" t="s">
        <v>4006</v>
      </c>
      <c r="C12206" t="s">
        <v>4021</v>
      </c>
      <c r="D12206" t="s">
        <v>12186</v>
      </c>
      <c r="E12206" t="s">
        <v>12116</v>
      </c>
      <c r="F12206" t="s">
        <v>4023</v>
      </c>
      <c r="G12206" s="160" t="s">
        <v>4005</v>
      </c>
      <c r="H12206" t="s">
        <v>4006</v>
      </c>
      <c r="I12206" s="160" t="s">
        <v>4007</v>
      </c>
      <c r="J12206" t="s">
        <v>4021</v>
      </c>
      <c r="K12206">
        <v>99</v>
      </c>
      <c r="L12206" t="s">
        <v>3999</v>
      </c>
    </row>
    <row r="12207" spans="1:12">
      <c r="A12207" s="15">
        <v>2415220385</v>
      </c>
      <c r="B12207" t="s">
        <v>4006</v>
      </c>
      <c r="C12207" t="s">
        <v>4021</v>
      </c>
      <c r="D12207" t="s">
        <v>12186</v>
      </c>
      <c r="E12207" t="s">
        <v>4059</v>
      </c>
      <c r="F12207" t="s">
        <v>4023</v>
      </c>
      <c r="G12207" s="160" t="s">
        <v>4005</v>
      </c>
      <c r="H12207" t="s">
        <v>4006</v>
      </c>
      <c r="I12207" s="160" t="s">
        <v>4007</v>
      </c>
      <c r="J12207" t="s">
        <v>4021</v>
      </c>
      <c r="K12207">
        <v>99</v>
      </c>
      <c r="L12207" t="s">
        <v>3999</v>
      </c>
    </row>
    <row r="12208" spans="1:12">
      <c r="A12208" s="15">
        <v>2415220999</v>
      </c>
      <c r="B12208" t="s">
        <v>4006</v>
      </c>
      <c r="C12208" t="s">
        <v>4021</v>
      </c>
      <c r="D12208" t="s">
        <v>12186</v>
      </c>
      <c r="E12208" t="s">
        <v>12117</v>
      </c>
      <c r="F12208" t="s">
        <v>4023</v>
      </c>
      <c r="G12208" s="160" t="s">
        <v>4005</v>
      </c>
      <c r="H12208" t="s">
        <v>4006</v>
      </c>
      <c r="I12208" s="160" t="s">
        <v>4007</v>
      </c>
      <c r="J12208" t="s">
        <v>4021</v>
      </c>
      <c r="K12208">
        <v>99</v>
      </c>
      <c r="L12208" t="s">
        <v>3999</v>
      </c>
    </row>
    <row r="12209" spans="1:12">
      <c r="A12209" s="15">
        <v>2415225000</v>
      </c>
      <c r="B12209" t="s">
        <v>4006</v>
      </c>
      <c r="C12209" t="s">
        <v>4021</v>
      </c>
      <c r="D12209" t="s">
        <v>12187</v>
      </c>
      <c r="E12209" t="s">
        <v>12094</v>
      </c>
      <c r="F12209" t="s">
        <v>4023</v>
      </c>
      <c r="G12209" s="160" t="s">
        <v>4005</v>
      </c>
      <c r="H12209" t="s">
        <v>4006</v>
      </c>
      <c r="I12209" s="160" t="s">
        <v>4007</v>
      </c>
      <c r="J12209" t="s">
        <v>4021</v>
      </c>
      <c r="K12209">
        <v>99</v>
      </c>
      <c r="L12209" t="s">
        <v>3999</v>
      </c>
    </row>
    <row r="12210" spans="1:12">
      <c r="A12210" s="15">
        <v>2415225300</v>
      </c>
      <c r="B12210" t="s">
        <v>4006</v>
      </c>
      <c r="C12210" t="s">
        <v>4021</v>
      </c>
      <c r="D12210" t="s">
        <v>12187</v>
      </c>
      <c r="E12210" t="s">
        <v>12154</v>
      </c>
      <c r="F12210" t="s">
        <v>4023</v>
      </c>
      <c r="G12210" s="160" t="s">
        <v>4005</v>
      </c>
      <c r="H12210" t="s">
        <v>4006</v>
      </c>
      <c r="I12210" s="160" t="s">
        <v>4007</v>
      </c>
      <c r="J12210" t="s">
        <v>4021</v>
      </c>
      <c r="K12210">
        <v>99</v>
      </c>
      <c r="L12210" t="s">
        <v>3999</v>
      </c>
    </row>
    <row r="12211" spans="1:12">
      <c r="A12211" s="15">
        <v>2415225350</v>
      </c>
      <c r="B12211" t="s">
        <v>4006</v>
      </c>
      <c r="C12211" t="s">
        <v>4021</v>
      </c>
      <c r="D12211" t="s">
        <v>12187</v>
      </c>
      <c r="E12211" t="s">
        <v>4003</v>
      </c>
      <c r="F12211" t="s">
        <v>4023</v>
      </c>
      <c r="G12211" s="160" t="s">
        <v>4005</v>
      </c>
      <c r="H12211" t="s">
        <v>4006</v>
      </c>
      <c r="I12211" s="160" t="s">
        <v>4007</v>
      </c>
      <c r="J12211" t="s">
        <v>4021</v>
      </c>
      <c r="K12211">
        <v>99</v>
      </c>
      <c r="L12211" t="s">
        <v>3999</v>
      </c>
    </row>
    <row r="12212" spans="1:12">
      <c r="A12212" s="15">
        <v>2415225370</v>
      </c>
      <c r="B12212" t="s">
        <v>4006</v>
      </c>
      <c r="C12212" t="s">
        <v>4021</v>
      </c>
      <c r="D12212" t="s">
        <v>12187</v>
      </c>
      <c r="E12212" t="s">
        <v>12116</v>
      </c>
      <c r="F12212" t="s">
        <v>4023</v>
      </c>
      <c r="G12212" s="160" t="s">
        <v>4005</v>
      </c>
      <c r="H12212" t="s">
        <v>4006</v>
      </c>
      <c r="I12212" s="160" t="s">
        <v>4007</v>
      </c>
      <c r="J12212" t="s">
        <v>4021</v>
      </c>
      <c r="K12212">
        <v>99</v>
      </c>
      <c r="L12212" t="s">
        <v>3999</v>
      </c>
    </row>
    <row r="12213" spans="1:12">
      <c r="A12213" s="15">
        <v>2415225385</v>
      </c>
      <c r="B12213" t="s">
        <v>4006</v>
      </c>
      <c r="C12213" t="s">
        <v>4021</v>
      </c>
      <c r="D12213" t="s">
        <v>12187</v>
      </c>
      <c r="E12213" t="s">
        <v>4059</v>
      </c>
      <c r="F12213" t="s">
        <v>4023</v>
      </c>
      <c r="G12213" s="160" t="s">
        <v>4005</v>
      </c>
      <c r="H12213" t="s">
        <v>4006</v>
      </c>
      <c r="I12213" s="160" t="s">
        <v>4007</v>
      </c>
      <c r="J12213" t="s">
        <v>4021</v>
      </c>
      <c r="K12213">
        <v>99</v>
      </c>
      <c r="L12213" t="s">
        <v>3999</v>
      </c>
    </row>
    <row r="12214" spans="1:12">
      <c r="A12214" s="15">
        <v>2415225999</v>
      </c>
      <c r="B12214" t="s">
        <v>4006</v>
      </c>
      <c r="C12214" t="s">
        <v>4021</v>
      </c>
      <c r="D12214" t="s">
        <v>12187</v>
      </c>
      <c r="E12214" t="s">
        <v>12117</v>
      </c>
      <c r="F12214" t="s">
        <v>4023</v>
      </c>
      <c r="G12214" s="160" t="s">
        <v>4005</v>
      </c>
      <c r="H12214" t="s">
        <v>4006</v>
      </c>
      <c r="I12214" s="160" t="s">
        <v>4007</v>
      </c>
      <c r="J12214" t="s">
        <v>4021</v>
      </c>
      <c r="K12214">
        <v>99</v>
      </c>
      <c r="L12214" t="s">
        <v>3999</v>
      </c>
    </row>
    <row r="12215" spans="1:12">
      <c r="A12215" s="15">
        <v>2415230000</v>
      </c>
      <c r="B12215" t="s">
        <v>4006</v>
      </c>
      <c r="C12215" t="s">
        <v>4021</v>
      </c>
      <c r="D12215" t="s">
        <v>12188</v>
      </c>
      <c r="E12215" t="s">
        <v>12094</v>
      </c>
      <c r="F12215" t="s">
        <v>4023</v>
      </c>
      <c r="G12215" s="160" t="s">
        <v>4005</v>
      </c>
      <c r="H12215" t="s">
        <v>4006</v>
      </c>
      <c r="I12215" s="160" t="s">
        <v>4007</v>
      </c>
      <c r="J12215" t="s">
        <v>4021</v>
      </c>
      <c r="K12215">
        <v>99</v>
      </c>
      <c r="L12215" t="s">
        <v>3999</v>
      </c>
    </row>
    <row r="12216" spans="1:12">
      <c r="A12216" s="15">
        <v>2415230300</v>
      </c>
      <c r="B12216" t="s">
        <v>4006</v>
      </c>
      <c r="C12216" t="s">
        <v>4021</v>
      </c>
      <c r="D12216" t="s">
        <v>12188</v>
      </c>
      <c r="E12216" t="s">
        <v>12154</v>
      </c>
      <c r="F12216" t="s">
        <v>4023</v>
      </c>
      <c r="G12216" s="160" t="s">
        <v>4005</v>
      </c>
      <c r="H12216" t="s">
        <v>4006</v>
      </c>
      <c r="I12216" s="160" t="s">
        <v>4007</v>
      </c>
      <c r="J12216" t="s">
        <v>4021</v>
      </c>
      <c r="K12216">
        <v>99</v>
      </c>
      <c r="L12216" t="s">
        <v>3999</v>
      </c>
    </row>
    <row r="12217" spans="1:12">
      <c r="A12217" s="15">
        <v>2415230350</v>
      </c>
      <c r="B12217" t="s">
        <v>4006</v>
      </c>
      <c r="C12217" t="s">
        <v>4021</v>
      </c>
      <c r="D12217" t="s">
        <v>12188</v>
      </c>
      <c r="E12217" t="s">
        <v>4003</v>
      </c>
      <c r="F12217" t="s">
        <v>4023</v>
      </c>
      <c r="G12217" s="160" t="s">
        <v>4005</v>
      </c>
      <c r="H12217" t="s">
        <v>4006</v>
      </c>
      <c r="I12217" s="160" t="s">
        <v>4007</v>
      </c>
      <c r="J12217" t="s">
        <v>4021</v>
      </c>
      <c r="K12217">
        <v>99</v>
      </c>
      <c r="L12217" t="s">
        <v>3999</v>
      </c>
    </row>
    <row r="12218" spans="1:12">
      <c r="A12218" s="15">
        <v>2415230370</v>
      </c>
      <c r="B12218" t="s">
        <v>4006</v>
      </c>
      <c r="C12218" t="s">
        <v>4021</v>
      </c>
      <c r="D12218" t="s">
        <v>12188</v>
      </c>
      <c r="E12218" t="s">
        <v>12116</v>
      </c>
      <c r="F12218" t="s">
        <v>4023</v>
      </c>
      <c r="G12218" s="160" t="s">
        <v>4005</v>
      </c>
      <c r="H12218" t="s">
        <v>4006</v>
      </c>
      <c r="I12218" s="160" t="s">
        <v>4007</v>
      </c>
      <c r="J12218" t="s">
        <v>4021</v>
      </c>
      <c r="K12218">
        <v>99</v>
      </c>
      <c r="L12218" t="s">
        <v>3999</v>
      </c>
    </row>
    <row r="12219" spans="1:12">
      <c r="A12219" s="15">
        <v>2415230385</v>
      </c>
      <c r="B12219" t="s">
        <v>4006</v>
      </c>
      <c r="C12219" t="s">
        <v>4021</v>
      </c>
      <c r="D12219" t="s">
        <v>12188</v>
      </c>
      <c r="E12219" t="s">
        <v>4059</v>
      </c>
      <c r="F12219" t="s">
        <v>4023</v>
      </c>
      <c r="G12219" s="160" t="s">
        <v>4005</v>
      </c>
      <c r="H12219" t="s">
        <v>4006</v>
      </c>
      <c r="I12219" s="160" t="s">
        <v>4007</v>
      </c>
      <c r="J12219" t="s">
        <v>4021</v>
      </c>
      <c r="K12219">
        <v>99</v>
      </c>
      <c r="L12219" t="s">
        <v>3999</v>
      </c>
    </row>
    <row r="12220" spans="1:12">
      <c r="A12220" s="15">
        <v>2415230999</v>
      </c>
      <c r="B12220" t="s">
        <v>4006</v>
      </c>
      <c r="C12220" t="s">
        <v>4021</v>
      </c>
      <c r="D12220" t="s">
        <v>12188</v>
      </c>
      <c r="E12220" t="s">
        <v>12117</v>
      </c>
      <c r="F12220" t="s">
        <v>4023</v>
      </c>
      <c r="G12220" s="160" t="s">
        <v>4005</v>
      </c>
      <c r="H12220" t="s">
        <v>4006</v>
      </c>
      <c r="I12220" s="160" t="s">
        <v>4007</v>
      </c>
      <c r="J12220" t="s">
        <v>4021</v>
      </c>
      <c r="K12220">
        <v>99</v>
      </c>
      <c r="L12220" t="s">
        <v>3999</v>
      </c>
    </row>
    <row r="12221" spans="1:12">
      <c r="A12221" s="15">
        <v>2415235000</v>
      </c>
      <c r="B12221" t="s">
        <v>4006</v>
      </c>
      <c r="C12221" t="s">
        <v>4021</v>
      </c>
      <c r="D12221" t="s">
        <v>12189</v>
      </c>
      <c r="E12221" t="s">
        <v>12094</v>
      </c>
      <c r="F12221" t="s">
        <v>4023</v>
      </c>
      <c r="G12221" s="160" t="s">
        <v>4005</v>
      </c>
      <c r="H12221" t="s">
        <v>4006</v>
      </c>
      <c r="I12221" s="160" t="s">
        <v>4007</v>
      </c>
      <c r="J12221" t="s">
        <v>4021</v>
      </c>
      <c r="K12221">
        <v>99</v>
      </c>
      <c r="L12221" t="s">
        <v>3999</v>
      </c>
    </row>
    <row r="12222" spans="1:12">
      <c r="A12222" s="15">
        <v>2415235300</v>
      </c>
      <c r="B12222" t="s">
        <v>4006</v>
      </c>
      <c r="C12222" t="s">
        <v>4021</v>
      </c>
      <c r="D12222" t="s">
        <v>12189</v>
      </c>
      <c r="E12222" t="s">
        <v>12154</v>
      </c>
      <c r="F12222" t="s">
        <v>4023</v>
      </c>
      <c r="G12222" s="160" t="s">
        <v>4005</v>
      </c>
      <c r="H12222" t="s">
        <v>4006</v>
      </c>
      <c r="I12222" s="160" t="s">
        <v>4007</v>
      </c>
      <c r="J12222" t="s">
        <v>4021</v>
      </c>
      <c r="K12222">
        <v>99</v>
      </c>
      <c r="L12222" t="s">
        <v>3999</v>
      </c>
    </row>
    <row r="12223" spans="1:12">
      <c r="A12223" s="15">
        <v>2415235350</v>
      </c>
      <c r="B12223" t="s">
        <v>4006</v>
      </c>
      <c r="C12223" t="s">
        <v>4021</v>
      </c>
      <c r="D12223" t="s">
        <v>12189</v>
      </c>
      <c r="E12223" t="s">
        <v>4003</v>
      </c>
      <c r="F12223" t="s">
        <v>4023</v>
      </c>
      <c r="G12223" s="160" t="s">
        <v>4005</v>
      </c>
      <c r="H12223" t="s">
        <v>4006</v>
      </c>
      <c r="I12223" s="160" t="s">
        <v>4007</v>
      </c>
      <c r="J12223" t="s">
        <v>4021</v>
      </c>
      <c r="K12223">
        <v>99</v>
      </c>
      <c r="L12223" t="s">
        <v>3999</v>
      </c>
    </row>
    <row r="12224" spans="1:12">
      <c r="A12224" s="15">
        <v>2415235370</v>
      </c>
      <c r="B12224" t="s">
        <v>4006</v>
      </c>
      <c r="C12224" t="s">
        <v>4021</v>
      </c>
      <c r="D12224" t="s">
        <v>12189</v>
      </c>
      <c r="E12224" t="s">
        <v>12116</v>
      </c>
      <c r="F12224" t="s">
        <v>4023</v>
      </c>
      <c r="G12224" s="160" t="s">
        <v>4005</v>
      </c>
      <c r="H12224" t="s">
        <v>4006</v>
      </c>
      <c r="I12224" s="160" t="s">
        <v>4007</v>
      </c>
      <c r="J12224" t="s">
        <v>4021</v>
      </c>
      <c r="K12224">
        <v>99</v>
      </c>
      <c r="L12224" t="s">
        <v>3999</v>
      </c>
    </row>
    <row r="12225" spans="1:12">
      <c r="A12225" s="15">
        <v>2415235385</v>
      </c>
      <c r="B12225" t="s">
        <v>4006</v>
      </c>
      <c r="C12225" t="s">
        <v>4021</v>
      </c>
      <c r="D12225" t="s">
        <v>12189</v>
      </c>
      <c r="E12225" t="s">
        <v>4059</v>
      </c>
      <c r="F12225" t="s">
        <v>4023</v>
      </c>
      <c r="G12225" s="160" t="s">
        <v>4005</v>
      </c>
      <c r="H12225" t="s">
        <v>4006</v>
      </c>
      <c r="I12225" s="160" t="s">
        <v>4007</v>
      </c>
      <c r="J12225" t="s">
        <v>4021</v>
      </c>
      <c r="K12225">
        <v>99</v>
      </c>
      <c r="L12225" t="s">
        <v>3999</v>
      </c>
    </row>
    <row r="12226" spans="1:12">
      <c r="A12226" s="15">
        <v>2415235999</v>
      </c>
      <c r="B12226" t="s">
        <v>4006</v>
      </c>
      <c r="C12226" t="s">
        <v>4021</v>
      </c>
      <c r="D12226" t="s">
        <v>12189</v>
      </c>
      <c r="E12226" t="s">
        <v>12117</v>
      </c>
      <c r="F12226" t="s">
        <v>4023</v>
      </c>
      <c r="G12226" s="160" t="s">
        <v>4005</v>
      </c>
      <c r="H12226" t="s">
        <v>4006</v>
      </c>
      <c r="I12226" s="160" t="s">
        <v>4007</v>
      </c>
      <c r="J12226" t="s">
        <v>4021</v>
      </c>
      <c r="K12226">
        <v>99</v>
      </c>
      <c r="L12226" t="s">
        <v>3999</v>
      </c>
    </row>
    <row r="12227" spans="1:12">
      <c r="A12227" s="15">
        <v>2415240000</v>
      </c>
      <c r="B12227" t="s">
        <v>4006</v>
      </c>
      <c r="C12227" t="s">
        <v>4021</v>
      </c>
      <c r="D12227" t="s">
        <v>12190</v>
      </c>
      <c r="E12227" t="s">
        <v>12094</v>
      </c>
      <c r="F12227" t="s">
        <v>4023</v>
      </c>
      <c r="G12227" s="160" t="s">
        <v>4005</v>
      </c>
      <c r="H12227" t="s">
        <v>4006</v>
      </c>
      <c r="I12227" s="160" t="s">
        <v>4007</v>
      </c>
      <c r="J12227" t="s">
        <v>4021</v>
      </c>
      <c r="K12227">
        <v>99</v>
      </c>
      <c r="L12227" t="s">
        <v>3999</v>
      </c>
    </row>
    <row r="12228" spans="1:12">
      <c r="A12228" s="15">
        <v>2415240300</v>
      </c>
      <c r="B12228" t="s">
        <v>4006</v>
      </c>
      <c r="C12228" t="s">
        <v>4021</v>
      </c>
      <c r="D12228" t="s">
        <v>12190</v>
      </c>
      <c r="E12228" t="s">
        <v>12154</v>
      </c>
      <c r="F12228" t="s">
        <v>4023</v>
      </c>
      <c r="G12228" s="160" t="s">
        <v>4005</v>
      </c>
      <c r="H12228" t="s">
        <v>4006</v>
      </c>
      <c r="I12228" s="160" t="s">
        <v>4007</v>
      </c>
      <c r="J12228" t="s">
        <v>4021</v>
      </c>
      <c r="K12228">
        <v>99</v>
      </c>
      <c r="L12228" t="s">
        <v>3999</v>
      </c>
    </row>
    <row r="12229" spans="1:12">
      <c r="A12229" s="15">
        <v>2415240350</v>
      </c>
      <c r="B12229" t="s">
        <v>4006</v>
      </c>
      <c r="C12229" t="s">
        <v>4021</v>
      </c>
      <c r="D12229" t="s">
        <v>12190</v>
      </c>
      <c r="E12229" t="s">
        <v>4003</v>
      </c>
      <c r="F12229" t="s">
        <v>4023</v>
      </c>
      <c r="G12229" s="160" t="s">
        <v>4005</v>
      </c>
      <c r="H12229" t="s">
        <v>4006</v>
      </c>
      <c r="I12229" s="160" t="s">
        <v>4007</v>
      </c>
      <c r="J12229" t="s">
        <v>4021</v>
      </c>
      <c r="K12229">
        <v>99</v>
      </c>
      <c r="L12229" t="s">
        <v>3999</v>
      </c>
    </row>
    <row r="12230" spans="1:12">
      <c r="A12230" s="15">
        <v>2415240370</v>
      </c>
      <c r="B12230" t="s">
        <v>4006</v>
      </c>
      <c r="C12230" t="s">
        <v>4021</v>
      </c>
      <c r="D12230" t="s">
        <v>12190</v>
      </c>
      <c r="E12230" t="s">
        <v>12116</v>
      </c>
      <c r="F12230" t="s">
        <v>4023</v>
      </c>
      <c r="G12230" s="160" t="s">
        <v>4005</v>
      </c>
      <c r="H12230" t="s">
        <v>4006</v>
      </c>
      <c r="I12230" s="160" t="s">
        <v>4007</v>
      </c>
      <c r="J12230" t="s">
        <v>4021</v>
      </c>
      <c r="K12230">
        <v>99</v>
      </c>
      <c r="L12230" t="s">
        <v>3999</v>
      </c>
    </row>
    <row r="12231" spans="1:12">
      <c r="A12231" s="15">
        <v>2415240385</v>
      </c>
      <c r="B12231" t="s">
        <v>4006</v>
      </c>
      <c r="C12231" t="s">
        <v>4021</v>
      </c>
      <c r="D12231" t="s">
        <v>12190</v>
      </c>
      <c r="E12231" t="s">
        <v>4059</v>
      </c>
      <c r="F12231" t="s">
        <v>4023</v>
      </c>
      <c r="G12231" s="160" t="s">
        <v>4005</v>
      </c>
      <c r="H12231" t="s">
        <v>4006</v>
      </c>
      <c r="I12231" s="160" t="s">
        <v>4007</v>
      </c>
      <c r="J12231" t="s">
        <v>4021</v>
      </c>
      <c r="K12231">
        <v>99</v>
      </c>
      <c r="L12231" t="s">
        <v>3999</v>
      </c>
    </row>
    <row r="12232" spans="1:12">
      <c r="A12232" s="15">
        <v>2415240999</v>
      </c>
      <c r="B12232" t="s">
        <v>4006</v>
      </c>
      <c r="C12232" t="s">
        <v>4021</v>
      </c>
      <c r="D12232" t="s">
        <v>12190</v>
      </c>
      <c r="E12232" t="s">
        <v>12117</v>
      </c>
      <c r="F12232" t="s">
        <v>4023</v>
      </c>
      <c r="G12232" s="160" t="s">
        <v>4005</v>
      </c>
      <c r="H12232" t="s">
        <v>4006</v>
      </c>
      <c r="I12232" s="160" t="s">
        <v>4007</v>
      </c>
      <c r="J12232" t="s">
        <v>4021</v>
      </c>
      <c r="K12232">
        <v>99</v>
      </c>
      <c r="L12232" t="s">
        <v>3999</v>
      </c>
    </row>
    <row r="12233" spans="1:12">
      <c r="A12233" s="15">
        <v>2415245000</v>
      </c>
      <c r="B12233" t="s">
        <v>4006</v>
      </c>
      <c r="C12233" t="s">
        <v>4021</v>
      </c>
      <c r="D12233" t="s">
        <v>12191</v>
      </c>
      <c r="E12233" t="s">
        <v>12094</v>
      </c>
      <c r="F12233" t="s">
        <v>4023</v>
      </c>
      <c r="G12233" s="160" t="s">
        <v>4005</v>
      </c>
      <c r="H12233" t="s">
        <v>4006</v>
      </c>
      <c r="I12233" s="160" t="s">
        <v>4007</v>
      </c>
      <c r="J12233" t="s">
        <v>4021</v>
      </c>
      <c r="K12233">
        <v>99</v>
      </c>
      <c r="L12233" t="s">
        <v>3999</v>
      </c>
    </row>
    <row r="12234" spans="1:12">
      <c r="A12234" s="15">
        <v>2415245300</v>
      </c>
      <c r="B12234" t="s">
        <v>4006</v>
      </c>
      <c r="C12234" t="s">
        <v>4021</v>
      </c>
      <c r="D12234" t="s">
        <v>12191</v>
      </c>
      <c r="E12234" t="s">
        <v>12154</v>
      </c>
      <c r="F12234" t="s">
        <v>4023</v>
      </c>
      <c r="G12234" s="160" t="s">
        <v>4005</v>
      </c>
      <c r="H12234" t="s">
        <v>4006</v>
      </c>
      <c r="I12234" s="160" t="s">
        <v>4007</v>
      </c>
      <c r="J12234" t="s">
        <v>4021</v>
      </c>
      <c r="K12234">
        <v>99</v>
      </c>
      <c r="L12234" t="s">
        <v>3999</v>
      </c>
    </row>
    <row r="12235" spans="1:12">
      <c r="A12235" s="15">
        <v>2415245350</v>
      </c>
      <c r="B12235" t="s">
        <v>4006</v>
      </c>
      <c r="C12235" t="s">
        <v>4021</v>
      </c>
      <c r="D12235" t="s">
        <v>12191</v>
      </c>
      <c r="E12235" t="s">
        <v>4003</v>
      </c>
      <c r="F12235" t="s">
        <v>4023</v>
      </c>
      <c r="G12235" s="160" t="s">
        <v>4005</v>
      </c>
      <c r="H12235" t="s">
        <v>4006</v>
      </c>
      <c r="I12235" s="160" t="s">
        <v>4007</v>
      </c>
      <c r="J12235" t="s">
        <v>4021</v>
      </c>
      <c r="K12235">
        <v>99</v>
      </c>
      <c r="L12235" t="s">
        <v>3999</v>
      </c>
    </row>
    <row r="12236" spans="1:12">
      <c r="A12236" s="15">
        <v>2415245370</v>
      </c>
      <c r="B12236" t="s">
        <v>4006</v>
      </c>
      <c r="C12236" t="s">
        <v>4021</v>
      </c>
      <c r="D12236" t="s">
        <v>12191</v>
      </c>
      <c r="E12236" t="s">
        <v>12116</v>
      </c>
      <c r="F12236" t="s">
        <v>4023</v>
      </c>
      <c r="G12236" s="160" t="s">
        <v>4005</v>
      </c>
      <c r="H12236" t="s">
        <v>4006</v>
      </c>
      <c r="I12236" s="160" t="s">
        <v>4007</v>
      </c>
      <c r="J12236" t="s">
        <v>4021</v>
      </c>
      <c r="K12236">
        <v>99</v>
      </c>
      <c r="L12236" t="s">
        <v>3999</v>
      </c>
    </row>
    <row r="12237" spans="1:12">
      <c r="A12237" s="15">
        <v>2415245385</v>
      </c>
      <c r="B12237" t="s">
        <v>4006</v>
      </c>
      <c r="C12237" t="s">
        <v>4021</v>
      </c>
      <c r="D12237" t="s">
        <v>12191</v>
      </c>
      <c r="E12237" t="s">
        <v>4059</v>
      </c>
      <c r="F12237" t="s">
        <v>4023</v>
      </c>
      <c r="G12237" s="160" t="s">
        <v>4005</v>
      </c>
      <c r="H12237" t="s">
        <v>4006</v>
      </c>
      <c r="I12237" s="160" t="s">
        <v>4007</v>
      </c>
      <c r="J12237" t="s">
        <v>4021</v>
      </c>
      <c r="K12237">
        <v>99</v>
      </c>
      <c r="L12237" t="s">
        <v>3999</v>
      </c>
    </row>
    <row r="12238" spans="1:12">
      <c r="A12238" s="15">
        <v>2415245999</v>
      </c>
      <c r="B12238" t="s">
        <v>4006</v>
      </c>
      <c r="C12238" t="s">
        <v>4021</v>
      </c>
      <c r="D12238" t="s">
        <v>12191</v>
      </c>
      <c r="E12238" t="s">
        <v>12117</v>
      </c>
      <c r="F12238" t="s">
        <v>4023</v>
      </c>
      <c r="G12238" s="160" t="s">
        <v>4005</v>
      </c>
      <c r="H12238" t="s">
        <v>4006</v>
      </c>
      <c r="I12238" s="160" t="s">
        <v>4007</v>
      </c>
      <c r="J12238" t="s">
        <v>4021</v>
      </c>
      <c r="K12238">
        <v>99</v>
      </c>
      <c r="L12238" t="s">
        <v>3999</v>
      </c>
    </row>
    <row r="12239" spans="1:12">
      <c r="A12239" s="15">
        <v>2415250000</v>
      </c>
      <c r="B12239" t="s">
        <v>4006</v>
      </c>
      <c r="C12239" t="s">
        <v>4021</v>
      </c>
      <c r="D12239" t="s">
        <v>12192</v>
      </c>
      <c r="E12239" t="s">
        <v>12094</v>
      </c>
      <c r="F12239" t="s">
        <v>4023</v>
      </c>
      <c r="G12239" s="160" t="s">
        <v>4005</v>
      </c>
      <c r="H12239" t="s">
        <v>4006</v>
      </c>
      <c r="I12239" s="160" t="s">
        <v>4007</v>
      </c>
      <c r="J12239" t="s">
        <v>4021</v>
      </c>
      <c r="K12239">
        <v>99</v>
      </c>
      <c r="L12239" t="s">
        <v>3999</v>
      </c>
    </row>
    <row r="12240" spans="1:12">
      <c r="A12240" s="15">
        <v>2415250300</v>
      </c>
      <c r="B12240" t="s">
        <v>4006</v>
      </c>
      <c r="C12240" t="s">
        <v>4021</v>
      </c>
      <c r="D12240" t="s">
        <v>12192</v>
      </c>
      <c r="E12240" t="s">
        <v>12154</v>
      </c>
      <c r="F12240" t="s">
        <v>4023</v>
      </c>
      <c r="G12240" s="160" t="s">
        <v>4005</v>
      </c>
      <c r="H12240" t="s">
        <v>4006</v>
      </c>
      <c r="I12240" s="160" t="s">
        <v>4007</v>
      </c>
      <c r="J12240" t="s">
        <v>4021</v>
      </c>
      <c r="K12240">
        <v>99</v>
      </c>
      <c r="L12240" t="s">
        <v>3999</v>
      </c>
    </row>
    <row r="12241" spans="1:12">
      <c r="A12241" s="15">
        <v>2415250350</v>
      </c>
      <c r="B12241" t="s">
        <v>4006</v>
      </c>
      <c r="C12241" t="s">
        <v>4021</v>
      </c>
      <c r="D12241" t="s">
        <v>12192</v>
      </c>
      <c r="E12241" t="s">
        <v>4003</v>
      </c>
      <c r="F12241" t="s">
        <v>4023</v>
      </c>
      <c r="G12241" s="160" t="s">
        <v>4005</v>
      </c>
      <c r="H12241" t="s">
        <v>4006</v>
      </c>
      <c r="I12241" s="160" t="s">
        <v>4007</v>
      </c>
      <c r="J12241" t="s">
        <v>4021</v>
      </c>
      <c r="K12241">
        <v>99</v>
      </c>
      <c r="L12241" t="s">
        <v>3999</v>
      </c>
    </row>
    <row r="12242" spans="1:12">
      <c r="A12242" s="15">
        <v>2415250370</v>
      </c>
      <c r="B12242" t="s">
        <v>4006</v>
      </c>
      <c r="C12242" t="s">
        <v>4021</v>
      </c>
      <c r="D12242" t="s">
        <v>12192</v>
      </c>
      <c r="E12242" t="s">
        <v>12116</v>
      </c>
      <c r="F12242" t="s">
        <v>4023</v>
      </c>
      <c r="G12242" s="160" t="s">
        <v>4005</v>
      </c>
      <c r="H12242" t="s">
        <v>4006</v>
      </c>
      <c r="I12242" s="160" t="s">
        <v>4007</v>
      </c>
      <c r="J12242" t="s">
        <v>4021</v>
      </c>
      <c r="K12242">
        <v>99</v>
      </c>
      <c r="L12242" t="s">
        <v>3999</v>
      </c>
    </row>
    <row r="12243" spans="1:12">
      <c r="A12243" s="15">
        <v>2415250385</v>
      </c>
      <c r="B12243" t="s">
        <v>4006</v>
      </c>
      <c r="C12243" t="s">
        <v>4021</v>
      </c>
      <c r="D12243" t="s">
        <v>12192</v>
      </c>
      <c r="E12243" t="s">
        <v>4059</v>
      </c>
      <c r="F12243" t="s">
        <v>4023</v>
      </c>
      <c r="G12243" s="160" t="s">
        <v>4005</v>
      </c>
      <c r="H12243" t="s">
        <v>4006</v>
      </c>
      <c r="I12243" s="160" t="s">
        <v>4007</v>
      </c>
      <c r="J12243" t="s">
        <v>4021</v>
      </c>
      <c r="K12243">
        <v>99</v>
      </c>
      <c r="L12243" t="s">
        <v>3999</v>
      </c>
    </row>
    <row r="12244" spans="1:12">
      <c r="A12244" s="15">
        <v>2415250999</v>
      </c>
      <c r="B12244" t="s">
        <v>4006</v>
      </c>
      <c r="C12244" t="s">
        <v>4021</v>
      </c>
      <c r="D12244" t="s">
        <v>12192</v>
      </c>
      <c r="E12244" t="s">
        <v>12117</v>
      </c>
      <c r="F12244" t="s">
        <v>4023</v>
      </c>
      <c r="G12244" s="160" t="s">
        <v>4005</v>
      </c>
      <c r="H12244" t="s">
        <v>4006</v>
      </c>
      <c r="I12244" s="160" t="s">
        <v>4007</v>
      </c>
      <c r="J12244" t="s">
        <v>4021</v>
      </c>
      <c r="K12244">
        <v>99</v>
      </c>
      <c r="L12244" t="s">
        <v>3999</v>
      </c>
    </row>
    <row r="12245" spans="1:12">
      <c r="A12245" s="15">
        <v>2415255000</v>
      </c>
      <c r="B12245" t="s">
        <v>4006</v>
      </c>
      <c r="C12245" t="s">
        <v>4021</v>
      </c>
      <c r="D12245" t="s">
        <v>12193</v>
      </c>
      <c r="E12245" t="s">
        <v>12094</v>
      </c>
      <c r="F12245" t="s">
        <v>4023</v>
      </c>
      <c r="G12245" s="160" t="s">
        <v>4005</v>
      </c>
      <c r="H12245" t="s">
        <v>4006</v>
      </c>
      <c r="I12245" s="160" t="s">
        <v>4007</v>
      </c>
      <c r="J12245" t="s">
        <v>4021</v>
      </c>
      <c r="K12245">
        <v>99</v>
      </c>
      <c r="L12245" t="s">
        <v>3999</v>
      </c>
    </row>
    <row r="12246" spans="1:12">
      <c r="A12246" s="15">
        <v>2415255300</v>
      </c>
      <c r="B12246" t="s">
        <v>4006</v>
      </c>
      <c r="C12246" t="s">
        <v>4021</v>
      </c>
      <c r="D12246" t="s">
        <v>12193</v>
      </c>
      <c r="E12246" t="s">
        <v>12154</v>
      </c>
      <c r="F12246" t="s">
        <v>4023</v>
      </c>
      <c r="G12246" s="160" t="s">
        <v>4005</v>
      </c>
      <c r="H12246" t="s">
        <v>4006</v>
      </c>
      <c r="I12246" s="160" t="s">
        <v>4007</v>
      </c>
      <c r="J12246" t="s">
        <v>4021</v>
      </c>
      <c r="K12246">
        <v>99</v>
      </c>
      <c r="L12246" t="s">
        <v>3999</v>
      </c>
    </row>
    <row r="12247" spans="1:12">
      <c r="A12247" s="15">
        <v>2415255350</v>
      </c>
      <c r="B12247" t="s">
        <v>4006</v>
      </c>
      <c r="C12247" t="s">
        <v>4021</v>
      </c>
      <c r="D12247" t="s">
        <v>12193</v>
      </c>
      <c r="E12247" t="s">
        <v>4003</v>
      </c>
      <c r="F12247" t="s">
        <v>4023</v>
      </c>
      <c r="G12247" s="160" t="s">
        <v>4005</v>
      </c>
      <c r="H12247" t="s">
        <v>4006</v>
      </c>
      <c r="I12247" s="160" t="s">
        <v>4007</v>
      </c>
      <c r="J12247" t="s">
        <v>4021</v>
      </c>
      <c r="K12247">
        <v>99</v>
      </c>
      <c r="L12247" t="s">
        <v>3999</v>
      </c>
    </row>
    <row r="12248" spans="1:12">
      <c r="A12248" s="15">
        <v>2415255370</v>
      </c>
      <c r="B12248" t="s">
        <v>4006</v>
      </c>
      <c r="C12248" t="s">
        <v>4021</v>
      </c>
      <c r="D12248" t="s">
        <v>12193</v>
      </c>
      <c r="E12248" t="s">
        <v>12116</v>
      </c>
      <c r="F12248" t="s">
        <v>4023</v>
      </c>
      <c r="G12248" s="160" t="s">
        <v>4005</v>
      </c>
      <c r="H12248" t="s">
        <v>4006</v>
      </c>
      <c r="I12248" s="160" t="s">
        <v>4007</v>
      </c>
      <c r="J12248" t="s">
        <v>4021</v>
      </c>
      <c r="K12248">
        <v>99</v>
      </c>
      <c r="L12248" t="s">
        <v>3999</v>
      </c>
    </row>
    <row r="12249" spans="1:12">
      <c r="A12249" s="15">
        <v>2415255385</v>
      </c>
      <c r="B12249" t="s">
        <v>4006</v>
      </c>
      <c r="C12249" t="s">
        <v>4021</v>
      </c>
      <c r="D12249" t="s">
        <v>12193</v>
      </c>
      <c r="E12249" t="s">
        <v>4059</v>
      </c>
      <c r="F12249" t="s">
        <v>4023</v>
      </c>
      <c r="G12249" s="160" t="s">
        <v>4005</v>
      </c>
      <c r="H12249" t="s">
        <v>4006</v>
      </c>
      <c r="I12249" s="160" t="s">
        <v>4007</v>
      </c>
      <c r="J12249" t="s">
        <v>4021</v>
      </c>
      <c r="K12249">
        <v>99</v>
      </c>
      <c r="L12249" t="s">
        <v>3999</v>
      </c>
    </row>
    <row r="12250" spans="1:12">
      <c r="A12250" s="15">
        <v>2415255999</v>
      </c>
      <c r="B12250" t="s">
        <v>4006</v>
      </c>
      <c r="C12250" t="s">
        <v>4021</v>
      </c>
      <c r="D12250" t="s">
        <v>12193</v>
      </c>
      <c r="E12250" t="s">
        <v>12117</v>
      </c>
      <c r="F12250" t="s">
        <v>4023</v>
      </c>
      <c r="G12250" s="160" t="s">
        <v>4005</v>
      </c>
      <c r="H12250" t="s">
        <v>4006</v>
      </c>
      <c r="I12250" s="160" t="s">
        <v>4007</v>
      </c>
      <c r="J12250" t="s">
        <v>4021</v>
      </c>
      <c r="K12250">
        <v>99</v>
      </c>
      <c r="L12250" t="s">
        <v>3999</v>
      </c>
    </row>
    <row r="12251" spans="1:12">
      <c r="A12251" s="15">
        <v>2415260000</v>
      </c>
      <c r="B12251" t="s">
        <v>4006</v>
      </c>
      <c r="C12251" t="s">
        <v>4021</v>
      </c>
      <c r="D12251" t="s">
        <v>12194</v>
      </c>
      <c r="E12251" t="s">
        <v>12094</v>
      </c>
      <c r="F12251" t="s">
        <v>4023</v>
      </c>
      <c r="G12251" s="160" t="s">
        <v>4005</v>
      </c>
      <c r="H12251" t="s">
        <v>4006</v>
      </c>
      <c r="I12251" s="160" t="s">
        <v>4007</v>
      </c>
      <c r="J12251" t="s">
        <v>4021</v>
      </c>
      <c r="K12251">
        <v>99</v>
      </c>
      <c r="L12251" t="s">
        <v>3999</v>
      </c>
    </row>
    <row r="12252" spans="1:12">
      <c r="A12252" s="15">
        <v>2415260300</v>
      </c>
      <c r="B12252" t="s">
        <v>4006</v>
      </c>
      <c r="C12252" t="s">
        <v>4021</v>
      </c>
      <c r="D12252" t="s">
        <v>12194</v>
      </c>
      <c r="E12252" t="s">
        <v>12154</v>
      </c>
      <c r="F12252" t="s">
        <v>4023</v>
      </c>
      <c r="G12252" s="160" t="s">
        <v>4005</v>
      </c>
      <c r="H12252" t="s">
        <v>4006</v>
      </c>
      <c r="I12252" s="160" t="s">
        <v>4007</v>
      </c>
      <c r="J12252" t="s">
        <v>4021</v>
      </c>
      <c r="K12252">
        <v>99</v>
      </c>
      <c r="L12252" t="s">
        <v>3999</v>
      </c>
    </row>
    <row r="12253" spans="1:12">
      <c r="A12253" s="15">
        <v>2415260350</v>
      </c>
      <c r="B12253" t="s">
        <v>4006</v>
      </c>
      <c r="C12253" t="s">
        <v>4021</v>
      </c>
      <c r="D12253" t="s">
        <v>12194</v>
      </c>
      <c r="E12253" t="s">
        <v>4003</v>
      </c>
      <c r="F12253" t="s">
        <v>4023</v>
      </c>
      <c r="G12253" s="160" t="s">
        <v>4005</v>
      </c>
      <c r="H12253" t="s">
        <v>4006</v>
      </c>
      <c r="I12253" s="160" t="s">
        <v>4007</v>
      </c>
      <c r="J12253" t="s">
        <v>4021</v>
      </c>
      <c r="K12253">
        <v>99</v>
      </c>
      <c r="L12253" t="s">
        <v>3999</v>
      </c>
    </row>
    <row r="12254" spans="1:12">
      <c r="A12254" s="15">
        <v>2415260370</v>
      </c>
      <c r="B12254" t="s">
        <v>4006</v>
      </c>
      <c r="C12254" t="s">
        <v>4021</v>
      </c>
      <c r="D12254" t="s">
        <v>12194</v>
      </c>
      <c r="E12254" t="s">
        <v>12116</v>
      </c>
      <c r="F12254" t="s">
        <v>4023</v>
      </c>
      <c r="G12254" s="160" t="s">
        <v>4005</v>
      </c>
      <c r="H12254" t="s">
        <v>4006</v>
      </c>
      <c r="I12254" s="160" t="s">
        <v>4007</v>
      </c>
      <c r="J12254" t="s">
        <v>4021</v>
      </c>
      <c r="K12254">
        <v>99</v>
      </c>
      <c r="L12254" t="s">
        <v>3999</v>
      </c>
    </row>
    <row r="12255" spans="1:12">
      <c r="A12255" s="15">
        <v>2415260385</v>
      </c>
      <c r="B12255" t="s">
        <v>4006</v>
      </c>
      <c r="C12255" t="s">
        <v>4021</v>
      </c>
      <c r="D12255" t="s">
        <v>12194</v>
      </c>
      <c r="E12255" t="s">
        <v>4059</v>
      </c>
      <c r="F12255" t="s">
        <v>4023</v>
      </c>
      <c r="G12255" s="160" t="s">
        <v>4005</v>
      </c>
      <c r="H12255" t="s">
        <v>4006</v>
      </c>
      <c r="I12255" s="160" t="s">
        <v>4007</v>
      </c>
      <c r="J12255" t="s">
        <v>4021</v>
      </c>
      <c r="K12255">
        <v>99</v>
      </c>
      <c r="L12255" t="s">
        <v>3999</v>
      </c>
    </row>
    <row r="12256" spans="1:12">
      <c r="A12256" s="15">
        <v>2415260999</v>
      </c>
      <c r="B12256" t="s">
        <v>4006</v>
      </c>
      <c r="C12256" t="s">
        <v>4021</v>
      </c>
      <c r="D12256" t="s">
        <v>12194</v>
      </c>
      <c r="E12256" t="s">
        <v>12117</v>
      </c>
      <c r="F12256" t="s">
        <v>4023</v>
      </c>
      <c r="G12256" s="160" t="s">
        <v>4005</v>
      </c>
      <c r="H12256" t="s">
        <v>4006</v>
      </c>
      <c r="I12256" s="160" t="s">
        <v>4007</v>
      </c>
      <c r="J12256" t="s">
        <v>4021</v>
      </c>
      <c r="K12256">
        <v>99</v>
      </c>
      <c r="L12256" t="s">
        <v>3999</v>
      </c>
    </row>
    <row r="12257" spans="1:12">
      <c r="A12257" s="15">
        <v>2415265000</v>
      </c>
      <c r="B12257" t="s">
        <v>4006</v>
      </c>
      <c r="C12257" t="s">
        <v>4021</v>
      </c>
      <c r="D12257" t="s">
        <v>12195</v>
      </c>
      <c r="E12257" t="s">
        <v>12094</v>
      </c>
      <c r="F12257" t="s">
        <v>4023</v>
      </c>
      <c r="G12257" s="160" t="s">
        <v>4005</v>
      </c>
      <c r="H12257" t="s">
        <v>4006</v>
      </c>
      <c r="I12257" s="160" t="s">
        <v>4007</v>
      </c>
      <c r="J12257" t="s">
        <v>4021</v>
      </c>
      <c r="K12257">
        <v>99</v>
      </c>
      <c r="L12257" t="s">
        <v>3999</v>
      </c>
    </row>
    <row r="12258" spans="1:12">
      <c r="A12258" s="15">
        <v>2415265300</v>
      </c>
      <c r="B12258" t="s">
        <v>4006</v>
      </c>
      <c r="C12258" t="s">
        <v>4021</v>
      </c>
      <c r="D12258" t="s">
        <v>12195</v>
      </c>
      <c r="E12258" t="s">
        <v>12154</v>
      </c>
      <c r="F12258" t="s">
        <v>4023</v>
      </c>
      <c r="G12258" s="160" t="s">
        <v>4005</v>
      </c>
      <c r="H12258" t="s">
        <v>4006</v>
      </c>
      <c r="I12258" s="160" t="s">
        <v>4007</v>
      </c>
      <c r="J12258" t="s">
        <v>4021</v>
      </c>
      <c r="K12258">
        <v>99</v>
      </c>
      <c r="L12258" t="s">
        <v>3999</v>
      </c>
    </row>
    <row r="12259" spans="1:12">
      <c r="A12259" s="15">
        <v>2415265350</v>
      </c>
      <c r="B12259" t="s">
        <v>4006</v>
      </c>
      <c r="C12259" t="s">
        <v>4021</v>
      </c>
      <c r="D12259" t="s">
        <v>12195</v>
      </c>
      <c r="E12259" t="s">
        <v>4003</v>
      </c>
      <c r="F12259" t="s">
        <v>4023</v>
      </c>
      <c r="G12259" s="160" t="s">
        <v>4005</v>
      </c>
      <c r="H12259" t="s">
        <v>4006</v>
      </c>
      <c r="I12259" s="160" t="s">
        <v>4007</v>
      </c>
      <c r="J12259" t="s">
        <v>4021</v>
      </c>
      <c r="K12259">
        <v>99</v>
      </c>
      <c r="L12259" t="s">
        <v>3999</v>
      </c>
    </row>
    <row r="12260" spans="1:12">
      <c r="A12260" s="15">
        <v>2415265370</v>
      </c>
      <c r="B12260" t="s">
        <v>4006</v>
      </c>
      <c r="C12260" t="s">
        <v>4021</v>
      </c>
      <c r="D12260" t="s">
        <v>12195</v>
      </c>
      <c r="E12260" t="s">
        <v>12116</v>
      </c>
      <c r="F12260" t="s">
        <v>4023</v>
      </c>
      <c r="G12260" s="160" t="s">
        <v>4005</v>
      </c>
      <c r="H12260" t="s">
        <v>4006</v>
      </c>
      <c r="I12260" s="160" t="s">
        <v>4007</v>
      </c>
      <c r="J12260" t="s">
        <v>4021</v>
      </c>
      <c r="K12260">
        <v>99</v>
      </c>
      <c r="L12260" t="s">
        <v>3999</v>
      </c>
    </row>
    <row r="12261" spans="1:12">
      <c r="A12261" s="15">
        <v>2415265385</v>
      </c>
      <c r="B12261" t="s">
        <v>4006</v>
      </c>
      <c r="C12261" t="s">
        <v>4021</v>
      </c>
      <c r="D12261" t="s">
        <v>12195</v>
      </c>
      <c r="E12261" t="s">
        <v>4059</v>
      </c>
      <c r="F12261" t="s">
        <v>4023</v>
      </c>
      <c r="G12261" s="160" t="s">
        <v>4005</v>
      </c>
      <c r="H12261" t="s">
        <v>4006</v>
      </c>
      <c r="I12261" s="160" t="s">
        <v>4007</v>
      </c>
      <c r="J12261" t="s">
        <v>4021</v>
      </c>
      <c r="K12261">
        <v>99</v>
      </c>
      <c r="L12261" t="s">
        <v>3999</v>
      </c>
    </row>
    <row r="12262" spans="1:12">
      <c r="A12262" s="15">
        <v>2415265999</v>
      </c>
      <c r="B12262" t="s">
        <v>4006</v>
      </c>
      <c r="C12262" t="s">
        <v>4021</v>
      </c>
      <c r="D12262" t="s">
        <v>12195</v>
      </c>
      <c r="E12262" t="s">
        <v>12117</v>
      </c>
      <c r="F12262" t="s">
        <v>4023</v>
      </c>
      <c r="G12262" s="160" t="s">
        <v>4005</v>
      </c>
      <c r="H12262" t="s">
        <v>4006</v>
      </c>
      <c r="I12262" s="160" t="s">
        <v>4007</v>
      </c>
      <c r="J12262" t="s">
        <v>4021</v>
      </c>
      <c r="K12262">
        <v>99</v>
      </c>
      <c r="L12262" t="s">
        <v>3999</v>
      </c>
    </row>
    <row r="12263" spans="1:12">
      <c r="A12263" s="15">
        <v>2415300000</v>
      </c>
      <c r="B12263" t="s">
        <v>4006</v>
      </c>
      <c r="C12263" t="s">
        <v>4021</v>
      </c>
      <c r="D12263" t="s">
        <v>12196</v>
      </c>
      <c r="E12263" t="s">
        <v>12094</v>
      </c>
      <c r="F12263" t="s">
        <v>4023</v>
      </c>
      <c r="G12263" s="160" t="s">
        <v>4005</v>
      </c>
      <c r="H12263" t="s">
        <v>4006</v>
      </c>
      <c r="I12263" s="160" t="s">
        <v>4007</v>
      </c>
      <c r="J12263" t="s">
        <v>4021</v>
      </c>
      <c r="K12263" s="160" t="s">
        <v>3995</v>
      </c>
      <c r="L12263" t="s">
        <v>4055</v>
      </c>
    </row>
    <row r="12264" spans="1:12">
      <c r="A12264" s="15">
        <v>2415300300</v>
      </c>
      <c r="B12264" t="s">
        <v>4006</v>
      </c>
      <c r="C12264" t="s">
        <v>4021</v>
      </c>
      <c r="D12264" t="s">
        <v>12196</v>
      </c>
      <c r="E12264" t="s">
        <v>12154</v>
      </c>
      <c r="F12264" t="s">
        <v>4023</v>
      </c>
      <c r="G12264" s="160" t="s">
        <v>4005</v>
      </c>
      <c r="H12264" t="s">
        <v>4006</v>
      </c>
      <c r="I12264" s="160" t="s">
        <v>4007</v>
      </c>
      <c r="J12264" t="s">
        <v>4021</v>
      </c>
      <c r="K12264" s="160" t="s">
        <v>3995</v>
      </c>
      <c r="L12264" t="s">
        <v>4055</v>
      </c>
    </row>
    <row r="12265" spans="1:12">
      <c r="A12265" s="15">
        <v>2415300350</v>
      </c>
      <c r="B12265" t="s">
        <v>4006</v>
      </c>
      <c r="C12265" t="s">
        <v>4021</v>
      </c>
      <c r="D12265" t="s">
        <v>12196</v>
      </c>
      <c r="E12265" t="s">
        <v>4003</v>
      </c>
      <c r="F12265" t="s">
        <v>4023</v>
      </c>
      <c r="G12265" s="160" t="s">
        <v>4005</v>
      </c>
      <c r="H12265" t="s">
        <v>4006</v>
      </c>
      <c r="I12265" s="160" t="s">
        <v>4007</v>
      </c>
      <c r="J12265" t="s">
        <v>4021</v>
      </c>
      <c r="K12265" s="160" t="s">
        <v>3995</v>
      </c>
      <c r="L12265" t="s">
        <v>4055</v>
      </c>
    </row>
    <row r="12266" spans="1:12">
      <c r="A12266" s="15">
        <v>2415300370</v>
      </c>
      <c r="B12266" t="s">
        <v>4006</v>
      </c>
      <c r="C12266" t="s">
        <v>4021</v>
      </c>
      <c r="D12266" t="s">
        <v>12196</v>
      </c>
      <c r="E12266" t="s">
        <v>12116</v>
      </c>
      <c r="F12266" t="s">
        <v>4023</v>
      </c>
      <c r="G12266" s="160" t="s">
        <v>4005</v>
      </c>
      <c r="H12266" t="s">
        <v>4006</v>
      </c>
      <c r="I12266" s="160" t="s">
        <v>4007</v>
      </c>
      <c r="J12266" t="s">
        <v>4021</v>
      </c>
      <c r="K12266" s="160" t="s">
        <v>3995</v>
      </c>
      <c r="L12266" t="s">
        <v>4055</v>
      </c>
    </row>
    <row r="12267" spans="1:12">
      <c r="A12267" s="15">
        <v>2415300385</v>
      </c>
      <c r="B12267" t="s">
        <v>4006</v>
      </c>
      <c r="C12267" t="s">
        <v>4021</v>
      </c>
      <c r="D12267" t="s">
        <v>12196</v>
      </c>
      <c r="E12267" t="s">
        <v>4059</v>
      </c>
      <c r="F12267" t="s">
        <v>4023</v>
      </c>
      <c r="G12267" s="160" t="s">
        <v>4005</v>
      </c>
      <c r="H12267" t="s">
        <v>4006</v>
      </c>
      <c r="I12267" s="160" t="s">
        <v>4007</v>
      </c>
      <c r="J12267" t="s">
        <v>4021</v>
      </c>
      <c r="K12267" s="160" t="s">
        <v>3995</v>
      </c>
      <c r="L12267" t="s">
        <v>4055</v>
      </c>
    </row>
    <row r="12268" spans="1:12">
      <c r="A12268" s="15">
        <v>2415300999</v>
      </c>
      <c r="B12268" t="s">
        <v>4006</v>
      </c>
      <c r="C12268" t="s">
        <v>4021</v>
      </c>
      <c r="D12268" t="s">
        <v>12196</v>
      </c>
      <c r="E12268" t="s">
        <v>12117</v>
      </c>
      <c r="F12268" t="s">
        <v>4023</v>
      </c>
      <c r="G12268" s="160" t="s">
        <v>4005</v>
      </c>
      <c r="H12268" t="s">
        <v>4006</v>
      </c>
      <c r="I12268" s="160" t="s">
        <v>4007</v>
      </c>
      <c r="J12268" t="s">
        <v>4021</v>
      </c>
      <c r="K12268" s="160" t="s">
        <v>3995</v>
      </c>
      <c r="L12268" t="s">
        <v>4055</v>
      </c>
    </row>
    <row r="12269" spans="1:12">
      <c r="A12269" s="15">
        <v>2415305000</v>
      </c>
      <c r="B12269" t="s">
        <v>4006</v>
      </c>
      <c r="C12269" t="s">
        <v>4021</v>
      </c>
      <c r="D12269" t="s">
        <v>12197</v>
      </c>
      <c r="E12269" t="s">
        <v>12094</v>
      </c>
      <c r="F12269" t="s">
        <v>4023</v>
      </c>
      <c r="G12269" s="160" t="s">
        <v>4005</v>
      </c>
      <c r="H12269" t="s">
        <v>4006</v>
      </c>
      <c r="I12269" s="160" t="s">
        <v>4007</v>
      </c>
      <c r="J12269" t="s">
        <v>4021</v>
      </c>
      <c r="K12269">
        <v>99</v>
      </c>
      <c r="L12269" t="s">
        <v>3999</v>
      </c>
    </row>
    <row r="12270" spans="1:12">
      <c r="A12270" s="15">
        <v>2415305300</v>
      </c>
      <c r="B12270" t="s">
        <v>4006</v>
      </c>
      <c r="C12270" t="s">
        <v>4021</v>
      </c>
      <c r="D12270" t="s">
        <v>12197</v>
      </c>
      <c r="E12270" t="s">
        <v>12154</v>
      </c>
      <c r="F12270" t="s">
        <v>4023</v>
      </c>
      <c r="G12270" s="160" t="s">
        <v>4005</v>
      </c>
      <c r="H12270" t="s">
        <v>4006</v>
      </c>
      <c r="I12270" s="160" t="s">
        <v>4007</v>
      </c>
      <c r="J12270" t="s">
        <v>4021</v>
      </c>
      <c r="K12270">
        <v>99</v>
      </c>
      <c r="L12270" t="s">
        <v>3999</v>
      </c>
    </row>
    <row r="12271" spans="1:12">
      <c r="A12271" s="15">
        <v>2415305350</v>
      </c>
      <c r="B12271" t="s">
        <v>4006</v>
      </c>
      <c r="C12271" t="s">
        <v>4021</v>
      </c>
      <c r="D12271" t="s">
        <v>12197</v>
      </c>
      <c r="E12271" t="s">
        <v>4003</v>
      </c>
      <c r="F12271" t="s">
        <v>4023</v>
      </c>
      <c r="G12271" s="160" t="s">
        <v>4005</v>
      </c>
      <c r="H12271" t="s">
        <v>4006</v>
      </c>
      <c r="I12271" s="160" t="s">
        <v>4007</v>
      </c>
      <c r="J12271" t="s">
        <v>4021</v>
      </c>
      <c r="K12271">
        <v>99</v>
      </c>
      <c r="L12271" t="s">
        <v>3999</v>
      </c>
    </row>
    <row r="12272" spans="1:12">
      <c r="A12272" s="15">
        <v>2415305370</v>
      </c>
      <c r="B12272" t="s">
        <v>4006</v>
      </c>
      <c r="C12272" t="s">
        <v>4021</v>
      </c>
      <c r="D12272" t="s">
        <v>12197</v>
      </c>
      <c r="E12272" t="s">
        <v>12116</v>
      </c>
      <c r="F12272" t="s">
        <v>4023</v>
      </c>
      <c r="G12272" s="160" t="s">
        <v>4005</v>
      </c>
      <c r="H12272" t="s">
        <v>4006</v>
      </c>
      <c r="I12272" s="160" t="s">
        <v>4007</v>
      </c>
      <c r="J12272" t="s">
        <v>4021</v>
      </c>
      <c r="K12272">
        <v>99</v>
      </c>
      <c r="L12272" t="s">
        <v>3999</v>
      </c>
    </row>
    <row r="12273" spans="1:12">
      <c r="A12273" s="15">
        <v>2415305385</v>
      </c>
      <c r="B12273" t="s">
        <v>4006</v>
      </c>
      <c r="C12273" t="s">
        <v>4021</v>
      </c>
      <c r="D12273" t="s">
        <v>12197</v>
      </c>
      <c r="E12273" t="s">
        <v>4059</v>
      </c>
      <c r="F12273" t="s">
        <v>4023</v>
      </c>
      <c r="G12273" s="160" t="s">
        <v>4005</v>
      </c>
      <c r="H12273" t="s">
        <v>4006</v>
      </c>
      <c r="I12273" s="160" t="s">
        <v>4007</v>
      </c>
      <c r="J12273" t="s">
        <v>4021</v>
      </c>
      <c r="K12273">
        <v>99</v>
      </c>
      <c r="L12273" t="s">
        <v>3999</v>
      </c>
    </row>
    <row r="12274" spans="1:12">
      <c r="A12274" s="15">
        <v>2415305999</v>
      </c>
      <c r="B12274" t="s">
        <v>4006</v>
      </c>
      <c r="C12274" t="s">
        <v>4021</v>
      </c>
      <c r="D12274" t="s">
        <v>12197</v>
      </c>
      <c r="E12274" t="s">
        <v>12117</v>
      </c>
      <c r="F12274" t="s">
        <v>4023</v>
      </c>
      <c r="G12274" s="160" t="s">
        <v>4005</v>
      </c>
      <c r="H12274" t="s">
        <v>4006</v>
      </c>
      <c r="I12274" s="160" t="s">
        <v>4007</v>
      </c>
      <c r="J12274" t="s">
        <v>4021</v>
      </c>
      <c r="K12274">
        <v>99</v>
      </c>
      <c r="L12274" t="s">
        <v>3999</v>
      </c>
    </row>
    <row r="12275" spans="1:12">
      <c r="A12275" s="15">
        <v>2415310000</v>
      </c>
      <c r="B12275" t="s">
        <v>4006</v>
      </c>
      <c r="C12275" t="s">
        <v>4021</v>
      </c>
      <c r="D12275" t="s">
        <v>12198</v>
      </c>
      <c r="E12275" t="s">
        <v>12094</v>
      </c>
      <c r="F12275" t="s">
        <v>4023</v>
      </c>
      <c r="G12275" s="160" t="s">
        <v>4005</v>
      </c>
      <c r="H12275" t="s">
        <v>4006</v>
      </c>
      <c r="I12275" s="160" t="s">
        <v>4007</v>
      </c>
      <c r="J12275" t="s">
        <v>4021</v>
      </c>
      <c r="K12275">
        <v>99</v>
      </c>
      <c r="L12275" t="s">
        <v>3999</v>
      </c>
    </row>
    <row r="12276" spans="1:12">
      <c r="A12276" s="15">
        <v>2415310300</v>
      </c>
      <c r="B12276" t="s">
        <v>4006</v>
      </c>
      <c r="C12276" t="s">
        <v>4021</v>
      </c>
      <c r="D12276" t="s">
        <v>12198</v>
      </c>
      <c r="E12276" t="s">
        <v>12154</v>
      </c>
      <c r="F12276" t="s">
        <v>4023</v>
      </c>
      <c r="G12276" s="160" t="s">
        <v>4005</v>
      </c>
      <c r="H12276" t="s">
        <v>4006</v>
      </c>
      <c r="I12276" s="160" t="s">
        <v>4007</v>
      </c>
      <c r="J12276" t="s">
        <v>4021</v>
      </c>
      <c r="K12276">
        <v>99</v>
      </c>
      <c r="L12276" t="s">
        <v>3999</v>
      </c>
    </row>
    <row r="12277" spans="1:12">
      <c r="A12277" s="15">
        <v>2415310350</v>
      </c>
      <c r="B12277" t="s">
        <v>4006</v>
      </c>
      <c r="C12277" t="s">
        <v>4021</v>
      </c>
      <c r="D12277" t="s">
        <v>12198</v>
      </c>
      <c r="E12277" t="s">
        <v>4003</v>
      </c>
      <c r="F12277" t="s">
        <v>4023</v>
      </c>
      <c r="G12277" s="160" t="s">
        <v>4005</v>
      </c>
      <c r="H12277" t="s">
        <v>4006</v>
      </c>
      <c r="I12277" s="160" t="s">
        <v>4007</v>
      </c>
      <c r="J12277" t="s">
        <v>4021</v>
      </c>
      <c r="K12277">
        <v>99</v>
      </c>
      <c r="L12277" t="s">
        <v>3999</v>
      </c>
    </row>
    <row r="12278" spans="1:12">
      <c r="A12278" s="15">
        <v>2415310370</v>
      </c>
      <c r="B12278" t="s">
        <v>4006</v>
      </c>
      <c r="C12278" t="s">
        <v>4021</v>
      </c>
      <c r="D12278" t="s">
        <v>12198</v>
      </c>
      <c r="E12278" t="s">
        <v>12116</v>
      </c>
      <c r="F12278" t="s">
        <v>4023</v>
      </c>
      <c r="G12278" s="160" t="s">
        <v>4005</v>
      </c>
      <c r="H12278" t="s">
        <v>4006</v>
      </c>
      <c r="I12278" s="160" t="s">
        <v>4007</v>
      </c>
      <c r="J12278" t="s">
        <v>4021</v>
      </c>
      <c r="K12278">
        <v>99</v>
      </c>
      <c r="L12278" t="s">
        <v>3999</v>
      </c>
    </row>
    <row r="12279" spans="1:12">
      <c r="A12279" s="15">
        <v>2415310385</v>
      </c>
      <c r="B12279" t="s">
        <v>4006</v>
      </c>
      <c r="C12279" t="s">
        <v>4021</v>
      </c>
      <c r="D12279" t="s">
        <v>12198</v>
      </c>
      <c r="E12279" t="s">
        <v>4059</v>
      </c>
      <c r="F12279" t="s">
        <v>4023</v>
      </c>
      <c r="G12279" s="160" t="s">
        <v>4005</v>
      </c>
      <c r="H12279" t="s">
        <v>4006</v>
      </c>
      <c r="I12279" s="160" t="s">
        <v>4007</v>
      </c>
      <c r="J12279" t="s">
        <v>4021</v>
      </c>
      <c r="K12279">
        <v>99</v>
      </c>
      <c r="L12279" t="s">
        <v>3999</v>
      </c>
    </row>
    <row r="12280" spans="1:12">
      <c r="A12280" s="15">
        <v>2415310999</v>
      </c>
      <c r="B12280" t="s">
        <v>4006</v>
      </c>
      <c r="C12280" t="s">
        <v>4021</v>
      </c>
      <c r="D12280" t="s">
        <v>12198</v>
      </c>
      <c r="E12280" t="s">
        <v>12117</v>
      </c>
      <c r="F12280" t="s">
        <v>4023</v>
      </c>
      <c r="G12280" s="160" t="s">
        <v>4005</v>
      </c>
      <c r="H12280" t="s">
        <v>4006</v>
      </c>
      <c r="I12280" s="160" t="s">
        <v>4007</v>
      </c>
      <c r="J12280" t="s">
        <v>4021</v>
      </c>
      <c r="K12280">
        <v>99</v>
      </c>
      <c r="L12280" t="s">
        <v>3999</v>
      </c>
    </row>
    <row r="12281" spans="1:12">
      <c r="A12281" s="15">
        <v>2415315000</v>
      </c>
      <c r="B12281" t="s">
        <v>4006</v>
      </c>
      <c r="C12281" t="s">
        <v>4021</v>
      </c>
      <c r="D12281" t="s">
        <v>12199</v>
      </c>
      <c r="E12281" t="s">
        <v>12094</v>
      </c>
      <c r="F12281" t="s">
        <v>4023</v>
      </c>
      <c r="G12281" s="160" t="s">
        <v>4005</v>
      </c>
      <c r="H12281" t="s">
        <v>4006</v>
      </c>
      <c r="I12281" s="160" t="s">
        <v>4007</v>
      </c>
      <c r="J12281" t="s">
        <v>4021</v>
      </c>
      <c r="K12281">
        <v>99</v>
      </c>
      <c r="L12281" t="s">
        <v>3999</v>
      </c>
    </row>
    <row r="12282" spans="1:12">
      <c r="A12282" s="15">
        <v>2415315300</v>
      </c>
      <c r="B12282" t="s">
        <v>4006</v>
      </c>
      <c r="C12282" t="s">
        <v>4021</v>
      </c>
      <c r="D12282" t="s">
        <v>12199</v>
      </c>
      <c r="E12282" t="s">
        <v>12154</v>
      </c>
      <c r="F12282" t="s">
        <v>4023</v>
      </c>
      <c r="G12282" s="160" t="s">
        <v>4005</v>
      </c>
      <c r="H12282" t="s">
        <v>4006</v>
      </c>
      <c r="I12282" s="160" t="s">
        <v>4007</v>
      </c>
      <c r="J12282" t="s">
        <v>4021</v>
      </c>
      <c r="K12282">
        <v>99</v>
      </c>
      <c r="L12282" t="s">
        <v>3999</v>
      </c>
    </row>
    <row r="12283" spans="1:12">
      <c r="A12283" s="15">
        <v>2415315350</v>
      </c>
      <c r="B12283" t="s">
        <v>4006</v>
      </c>
      <c r="C12283" t="s">
        <v>4021</v>
      </c>
      <c r="D12283" t="s">
        <v>12199</v>
      </c>
      <c r="E12283" t="s">
        <v>4003</v>
      </c>
      <c r="F12283" t="s">
        <v>4023</v>
      </c>
      <c r="G12283" s="160" t="s">
        <v>4005</v>
      </c>
      <c r="H12283" t="s">
        <v>4006</v>
      </c>
      <c r="I12283" s="160" t="s">
        <v>4007</v>
      </c>
      <c r="J12283" t="s">
        <v>4021</v>
      </c>
      <c r="K12283">
        <v>99</v>
      </c>
      <c r="L12283" t="s">
        <v>3999</v>
      </c>
    </row>
    <row r="12284" spans="1:12">
      <c r="A12284" s="15">
        <v>2415315370</v>
      </c>
      <c r="B12284" t="s">
        <v>4006</v>
      </c>
      <c r="C12284" t="s">
        <v>4021</v>
      </c>
      <c r="D12284" t="s">
        <v>12199</v>
      </c>
      <c r="E12284" t="s">
        <v>12116</v>
      </c>
      <c r="F12284" t="s">
        <v>4023</v>
      </c>
      <c r="G12284" s="160" t="s">
        <v>4005</v>
      </c>
      <c r="H12284" t="s">
        <v>4006</v>
      </c>
      <c r="I12284" s="160" t="s">
        <v>4007</v>
      </c>
      <c r="J12284" t="s">
        <v>4021</v>
      </c>
      <c r="K12284">
        <v>99</v>
      </c>
      <c r="L12284" t="s">
        <v>3999</v>
      </c>
    </row>
    <row r="12285" spans="1:12">
      <c r="A12285" s="15">
        <v>2415315385</v>
      </c>
      <c r="B12285" t="s">
        <v>4006</v>
      </c>
      <c r="C12285" t="s">
        <v>4021</v>
      </c>
      <c r="D12285" t="s">
        <v>12199</v>
      </c>
      <c r="E12285" t="s">
        <v>4059</v>
      </c>
      <c r="F12285" t="s">
        <v>4023</v>
      </c>
      <c r="G12285" s="160" t="s">
        <v>4005</v>
      </c>
      <c r="H12285" t="s">
        <v>4006</v>
      </c>
      <c r="I12285" s="160" t="s">
        <v>4007</v>
      </c>
      <c r="J12285" t="s">
        <v>4021</v>
      </c>
      <c r="K12285">
        <v>99</v>
      </c>
      <c r="L12285" t="s">
        <v>3999</v>
      </c>
    </row>
    <row r="12286" spans="1:12">
      <c r="A12286" s="15">
        <v>2415315999</v>
      </c>
      <c r="B12286" t="s">
        <v>4006</v>
      </c>
      <c r="C12286" t="s">
        <v>4021</v>
      </c>
      <c r="D12286" t="s">
        <v>12199</v>
      </c>
      <c r="E12286" t="s">
        <v>12117</v>
      </c>
      <c r="F12286" t="s">
        <v>4023</v>
      </c>
      <c r="G12286" s="160" t="s">
        <v>4005</v>
      </c>
      <c r="H12286" t="s">
        <v>4006</v>
      </c>
      <c r="I12286" s="160" t="s">
        <v>4007</v>
      </c>
      <c r="J12286" t="s">
        <v>4021</v>
      </c>
      <c r="K12286">
        <v>99</v>
      </c>
      <c r="L12286" t="s">
        <v>3999</v>
      </c>
    </row>
    <row r="12287" spans="1:12">
      <c r="A12287" s="15">
        <v>2415320000</v>
      </c>
      <c r="B12287" t="s">
        <v>4006</v>
      </c>
      <c r="C12287" t="s">
        <v>4021</v>
      </c>
      <c r="D12287" t="s">
        <v>12200</v>
      </c>
      <c r="E12287" t="s">
        <v>12094</v>
      </c>
      <c r="F12287" t="s">
        <v>4023</v>
      </c>
      <c r="G12287" s="160" t="s">
        <v>4005</v>
      </c>
      <c r="H12287" t="s">
        <v>4006</v>
      </c>
      <c r="I12287" s="160" t="s">
        <v>4007</v>
      </c>
      <c r="J12287" t="s">
        <v>4021</v>
      </c>
      <c r="K12287">
        <v>99</v>
      </c>
      <c r="L12287" t="s">
        <v>3999</v>
      </c>
    </row>
    <row r="12288" spans="1:12">
      <c r="A12288" s="15">
        <v>2415320300</v>
      </c>
      <c r="B12288" t="s">
        <v>4006</v>
      </c>
      <c r="C12288" t="s">
        <v>4021</v>
      </c>
      <c r="D12288" t="s">
        <v>12200</v>
      </c>
      <c r="E12288" t="s">
        <v>12154</v>
      </c>
      <c r="F12288" t="s">
        <v>4023</v>
      </c>
      <c r="G12288" s="160" t="s">
        <v>4005</v>
      </c>
      <c r="H12288" t="s">
        <v>4006</v>
      </c>
      <c r="I12288" s="160" t="s">
        <v>4007</v>
      </c>
      <c r="J12288" t="s">
        <v>4021</v>
      </c>
      <c r="K12288">
        <v>99</v>
      </c>
      <c r="L12288" t="s">
        <v>3999</v>
      </c>
    </row>
    <row r="12289" spans="1:12">
      <c r="A12289" s="15">
        <v>2415320350</v>
      </c>
      <c r="B12289" t="s">
        <v>4006</v>
      </c>
      <c r="C12289" t="s">
        <v>4021</v>
      </c>
      <c r="D12289" t="s">
        <v>12200</v>
      </c>
      <c r="E12289" t="s">
        <v>4003</v>
      </c>
      <c r="F12289" t="s">
        <v>4023</v>
      </c>
      <c r="G12289" s="160" t="s">
        <v>4005</v>
      </c>
      <c r="H12289" t="s">
        <v>4006</v>
      </c>
      <c r="I12289" s="160" t="s">
        <v>4007</v>
      </c>
      <c r="J12289" t="s">
        <v>4021</v>
      </c>
      <c r="K12289">
        <v>99</v>
      </c>
      <c r="L12289" t="s">
        <v>3999</v>
      </c>
    </row>
    <row r="12290" spans="1:12">
      <c r="A12290" s="15">
        <v>2415320370</v>
      </c>
      <c r="B12290" t="s">
        <v>4006</v>
      </c>
      <c r="C12290" t="s">
        <v>4021</v>
      </c>
      <c r="D12290" t="s">
        <v>12200</v>
      </c>
      <c r="E12290" t="s">
        <v>12116</v>
      </c>
      <c r="F12290" t="s">
        <v>4023</v>
      </c>
      <c r="G12290" s="160" t="s">
        <v>4005</v>
      </c>
      <c r="H12290" t="s">
        <v>4006</v>
      </c>
      <c r="I12290" s="160" t="s">
        <v>4007</v>
      </c>
      <c r="J12290" t="s">
        <v>4021</v>
      </c>
      <c r="K12290">
        <v>99</v>
      </c>
      <c r="L12290" t="s">
        <v>3999</v>
      </c>
    </row>
    <row r="12291" spans="1:12">
      <c r="A12291" s="15">
        <v>2415320385</v>
      </c>
      <c r="B12291" t="s">
        <v>4006</v>
      </c>
      <c r="C12291" t="s">
        <v>4021</v>
      </c>
      <c r="D12291" t="s">
        <v>12200</v>
      </c>
      <c r="E12291" t="s">
        <v>4059</v>
      </c>
      <c r="F12291" t="s">
        <v>4023</v>
      </c>
      <c r="G12291" s="160" t="s">
        <v>4005</v>
      </c>
      <c r="H12291" t="s">
        <v>4006</v>
      </c>
      <c r="I12291" s="160" t="s">
        <v>4007</v>
      </c>
      <c r="J12291" t="s">
        <v>4021</v>
      </c>
      <c r="K12291">
        <v>99</v>
      </c>
      <c r="L12291" t="s">
        <v>3999</v>
      </c>
    </row>
    <row r="12292" spans="1:12">
      <c r="A12292" s="15">
        <v>2415320999</v>
      </c>
      <c r="B12292" t="s">
        <v>4006</v>
      </c>
      <c r="C12292" t="s">
        <v>4021</v>
      </c>
      <c r="D12292" t="s">
        <v>12200</v>
      </c>
      <c r="E12292" t="s">
        <v>12117</v>
      </c>
      <c r="F12292" t="s">
        <v>4023</v>
      </c>
      <c r="G12292" s="160" t="s">
        <v>4005</v>
      </c>
      <c r="H12292" t="s">
        <v>4006</v>
      </c>
      <c r="I12292" s="160" t="s">
        <v>4007</v>
      </c>
      <c r="J12292" t="s">
        <v>4021</v>
      </c>
      <c r="K12292">
        <v>99</v>
      </c>
      <c r="L12292" t="s">
        <v>3999</v>
      </c>
    </row>
    <row r="12293" spans="1:12">
      <c r="A12293" s="15">
        <v>2415325000</v>
      </c>
      <c r="B12293" t="s">
        <v>4006</v>
      </c>
      <c r="C12293" t="s">
        <v>4021</v>
      </c>
      <c r="D12293" t="s">
        <v>12201</v>
      </c>
      <c r="E12293" t="s">
        <v>12094</v>
      </c>
      <c r="F12293" t="s">
        <v>4023</v>
      </c>
      <c r="G12293" s="160" t="s">
        <v>4005</v>
      </c>
      <c r="H12293" t="s">
        <v>4006</v>
      </c>
      <c r="I12293" s="160" t="s">
        <v>4007</v>
      </c>
      <c r="J12293" t="s">
        <v>4021</v>
      </c>
      <c r="K12293">
        <v>99</v>
      </c>
      <c r="L12293" t="s">
        <v>3999</v>
      </c>
    </row>
    <row r="12294" spans="1:12">
      <c r="A12294" s="15">
        <v>2415325300</v>
      </c>
      <c r="B12294" t="s">
        <v>4006</v>
      </c>
      <c r="C12294" t="s">
        <v>4021</v>
      </c>
      <c r="D12294" t="s">
        <v>12201</v>
      </c>
      <c r="E12294" t="s">
        <v>12154</v>
      </c>
      <c r="F12294" t="s">
        <v>4023</v>
      </c>
      <c r="G12294" s="160" t="s">
        <v>4005</v>
      </c>
      <c r="H12294" t="s">
        <v>4006</v>
      </c>
      <c r="I12294" s="160" t="s">
        <v>4007</v>
      </c>
      <c r="J12294" t="s">
        <v>4021</v>
      </c>
      <c r="K12294">
        <v>99</v>
      </c>
      <c r="L12294" t="s">
        <v>3999</v>
      </c>
    </row>
    <row r="12295" spans="1:12">
      <c r="A12295" s="15">
        <v>2415325350</v>
      </c>
      <c r="B12295" t="s">
        <v>4006</v>
      </c>
      <c r="C12295" t="s">
        <v>4021</v>
      </c>
      <c r="D12295" t="s">
        <v>12201</v>
      </c>
      <c r="E12295" t="s">
        <v>4003</v>
      </c>
      <c r="F12295" t="s">
        <v>4023</v>
      </c>
      <c r="G12295" s="160" t="s">
        <v>4005</v>
      </c>
      <c r="H12295" t="s">
        <v>4006</v>
      </c>
      <c r="I12295" s="160" t="s">
        <v>4007</v>
      </c>
      <c r="J12295" t="s">
        <v>4021</v>
      </c>
      <c r="K12295">
        <v>99</v>
      </c>
      <c r="L12295" t="s">
        <v>3999</v>
      </c>
    </row>
    <row r="12296" spans="1:12">
      <c r="A12296" s="15">
        <v>2415325370</v>
      </c>
      <c r="B12296" t="s">
        <v>4006</v>
      </c>
      <c r="C12296" t="s">
        <v>4021</v>
      </c>
      <c r="D12296" t="s">
        <v>12201</v>
      </c>
      <c r="E12296" t="s">
        <v>12116</v>
      </c>
      <c r="F12296" t="s">
        <v>4023</v>
      </c>
      <c r="G12296" s="160" t="s">
        <v>4005</v>
      </c>
      <c r="H12296" t="s">
        <v>4006</v>
      </c>
      <c r="I12296" s="160" t="s">
        <v>4007</v>
      </c>
      <c r="J12296" t="s">
        <v>4021</v>
      </c>
      <c r="K12296">
        <v>99</v>
      </c>
      <c r="L12296" t="s">
        <v>3999</v>
      </c>
    </row>
    <row r="12297" spans="1:12">
      <c r="A12297" s="15">
        <v>2415325385</v>
      </c>
      <c r="B12297" t="s">
        <v>4006</v>
      </c>
      <c r="C12297" t="s">
        <v>4021</v>
      </c>
      <c r="D12297" t="s">
        <v>12201</v>
      </c>
      <c r="E12297" t="s">
        <v>4059</v>
      </c>
      <c r="F12297" t="s">
        <v>4023</v>
      </c>
      <c r="G12297" s="160" t="s">
        <v>4005</v>
      </c>
      <c r="H12297" t="s">
        <v>4006</v>
      </c>
      <c r="I12297" s="160" t="s">
        <v>4007</v>
      </c>
      <c r="J12297" t="s">
        <v>4021</v>
      </c>
      <c r="K12297">
        <v>99</v>
      </c>
      <c r="L12297" t="s">
        <v>3999</v>
      </c>
    </row>
    <row r="12298" spans="1:12">
      <c r="A12298" s="15">
        <v>2415325999</v>
      </c>
      <c r="B12298" t="s">
        <v>4006</v>
      </c>
      <c r="C12298" t="s">
        <v>4021</v>
      </c>
      <c r="D12298" t="s">
        <v>12201</v>
      </c>
      <c r="E12298" t="s">
        <v>12117</v>
      </c>
      <c r="F12298" t="s">
        <v>4023</v>
      </c>
      <c r="G12298" s="160" t="s">
        <v>4005</v>
      </c>
      <c r="H12298" t="s">
        <v>4006</v>
      </c>
      <c r="I12298" s="160" t="s">
        <v>4007</v>
      </c>
      <c r="J12298" t="s">
        <v>4021</v>
      </c>
      <c r="K12298">
        <v>99</v>
      </c>
      <c r="L12298" t="s">
        <v>3999</v>
      </c>
    </row>
    <row r="12299" spans="1:12">
      <c r="A12299" s="15">
        <v>2415330000</v>
      </c>
      <c r="B12299" t="s">
        <v>4006</v>
      </c>
      <c r="C12299" t="s">
        <v>4021</v>
      </c>
      <c r="D12299" t="s">
        <v>12202</v>
      </c>
      <c r="E12299" t="s">
        <v>12094</v>
      </c>
      <c r="F12299" t="s">
        <v>4023</v>
      </c>
      <c r="G12299" s="160" t="s">
        <v>4005</v>
      </c>
      <c r="H12299" t="s">
        <v>4006</v>
      </c>
      <c r="I12299" s="160" t="s">
        <v>4007</v>
      </c>
      <c r="J12299" t="s">
        <v>4021</v>
      </c>
      <c r="K12299">
        <v>99</v>
      </c>
      <c r="L12299" t="s">
        <v>3999</v>
      </c>
    </row>
    <row r="12300" spans="1:12">
      <c r="A12300" s="15">
        <v>2415330300</v>
      </c>
      <c r="B12300" t="s">
        <v>4006</v>
      </c>
      <c r="C12300" t="s">
        <v>4021</v>
      </c>
      <c r="D12300" t="s">
        <v>12202</v>
      </c>
      <c r="E12300" t="s">
        <v>12154</v>
      </c>
      <c r="F12300" t="s">
        <v>4023</v>
      </c>
      <c r="G12300" s="160" t="s">
        <v>4005</v>
      </c>
      <c r="H12300" t="s">
        <v>4006</v>
      </c>
      <c r="I12300" s="160" t="s">
        <v>4007</v>
      </c>
      <c r="J12300" t="s">
        <v>4021</v>
      </c>
      <c r="K12300">
        <v>99</v>
      </c>
      <c r="L12300" t="s">
        <v>3999</v>
      </c>
    </row>
    <row r="12301" spans="1:12">
      <c r="A12301" s="15">
        <v>2415330350</v>
      </c>
      <c r="B12301" t="s">
        <v>4006</v>
      </c>
      <c r="C12301" t="s">
        <v>4021</v>
      </c>
      <c r="D12301" t="s">
        <v>12202</v>
      </c>
      <c r="E12301" t="s">
        <v>4003</v>
      </c>
      <c r="F12301" t="s">
        <v>4023</v>
      </c>
      <c r="G12301" s="160" t="s">
        <v>4005</v>
      </c>
      <c r="H12301" t="s">
        <v>4006</v>
      </c>
      <c r="I12301" s="160" t="s">
        <v>4007</v>
      </c>
      <c r="J12301" t="s">
        <v>4021</v>
      </c>
      <c r="K12301">
        <v>99</v>
      </c>
      <c r="L12301" t="s">
        <v>3999</v>
      </c>
    </row>
    <row r="12302" spans="1:12">
      <c r="A12302" s="15">
        <v>2415330370</v>
      </c>
      <c r="B12302" t="s">
        <v>4006</v>
      </c>
      <c r="C12302" t="s">
        <v>4021</v>
      </c>
      <c r="D12302" t="s">
        <v>12202</v>
      </c>
      <c r="E12302" t="s">
        <v>12116</v>
      </c>
      <c r="F12302" t="s">
        <v>4023</v>
      </c>
      <c r="G12302" s="160" t="s">
        <v>4005</v>
      </c>
      <c r="H12302" t="s">
        <v>4006</v>
      </c>
      <c r="I12302" s="160" t="s">
        <v>4007</v>
      </c>
      <c r="J12302" t="s">
        <v>4021</v>
      </c>
      <c r="K12302">
        <v>99</v>
      </c>
      <c r="L12302" t="s">
        <v>3999</v>
      </c>
    </row>
    <row r="12303" spans="1:12">
      <c r="A12303" s="15">
        <v>2415330385</v>
      </c>
      <c r="B12303" t="s">
        <v>4006</v>
      </c>
      <c r="C12303" t="s">
        <v>4021</v>
      </c>
      <c r="D12303" t="s">
        <v>12202</v>
      </c>
      <c r="E12303" t="s">
        <v>4059</v>
      </c>
      <c r="F12303" t="s">
        <v>4023</v>
      </c>
      <c r="G12303" s="160" t="s">
        <v>4005</v>
      </c>
      <c r="H12303" t="s">
        <v>4006</v>
      </c>
      <c r="I12303" s="160" t="s">
        <v>4007</v>
      </c>
      <c r="J12303" t="s">
        <v>4021</v>
      </c>
      <c r="K12303">
        <v>99</v>
      </c>
      <c r="L12303" t="s">
        <v>3999</v>
      </c>
    </row>
    <row r="12304" spans="1:12">
      <c r="A12304" s="15">
        <v>2415330999</v>
      </c>
      <c r="B12304" t="s">
        <v>4006</v>
      </c>
      <c r="C12304" t="s">
        <v>4021</v>
      </c>
      <c r="D12304" t="s">
        <v>12202</v>
      </c>
      <c r="E12304" t="s">
        <v>12117</v>
      </c>
      <c r="F12304" t="s">
        <v>4023</v>
      </c>
      <c r="G12304" s="160" t="s">
        <v>4005</v>
      </c>
      <c r="H12304" t="s">
        <v>4006</v>
      </c>
      <c r="I12304" s="160" t="s">
        <v>4007</v>
      </c>
      <c r="J12304" t="s">
        <v>4021</v>
      </c>
      <c r="K12304">
        <v>99</v>
      </c>
      <c r="L12304" t="s">
        <v>3999</v>
      </c>
    </row>
    <row r="12305" spans="1:12">
      <c r="A12305" s="15">
        <v>2415335000</v>
      </c>
      <c r="B12305" t="s">
        <v>4006</v>
      </c>
      <c r="C12305" t="s">
        <v>4021</v>
      </c>
      <c r="D12305" t="s">
        <v>12203</v>
      </c>
      <c r="E12305" t="s">
        <v>12094</v>
      </c>
      <c r="F12305" t="s">
        <v>4023</v>
      </c>
      <c r="G12305" s="160" t="s">
        <v>4005</v>
      </c>
      <c r="H12305" t="s">
        <v>4006</v>
      </c>
      <c r="I12305" s="160" t="s">
        <v>4007</v>
      </c>
      <c r="J12305" t="s">
        <v>4021</v>
      </c>
      <c r="K12305">
        <v>99</v>
      </c>
      <c r="L12305" t="s">
        <v>3999</v>
      </c>
    </row>
    <row r="12306" spans="1:12">
      <c r="A12306" s="15">
        <v>2415335300</v>
      </c>
      <c r="B12306" t="s">
        <v>4006</v>
      </c>
      <c r="C12306" t="s">
        <v>4021</v>
      </c>
      <c r="D12306" t="s">
        <v>12203</v>
      </c>
      <c r="E12306" t="s">
        <v>12154</v>
      </c>
      <c r="F12306" t="s">
        <v>4023</v>
      </c>
      <c r="G12306" s="160" t="s">
        <v>4005</v>
      </c>
      <c r="H12306" t="s">
        <v>4006</v>
      </c>
      <c r="I12306" s="160" t="s">
        <v>4007</v>
      </c>
      <c r="J12306" t="s">
        <v>4021</v>
      </c>
      <c r="K12306">
        <v>99</v>
      </c>
      <c r="L12306" t="s">
        <v>3999</v>
      </c>
    </row>
    <row r="12307" spans="1:12">
      <c r="A12307" s="15">
        <v>2415335350</v>
      </c>
      <c r="B12307" t="s">
        <v>4006</v>
      </c>
      <c r="C12307" t="s">
        <v>4021</v>
      </c>
      <c r="D12307" t="s">
        <v>12203</v>
      </c>
      <c r="E12307" t="s">
        <v>4003</v>
      </c>
      <c r="F12307" t="s">
        <v>4023</v>
      </c>
      <c r="G12307" s="160" t="s">
        <v>4005</v>
      </c>
      <c r="H12307" t="s">
        <v>4006</v>
      </c>
      <c r="I12307" s="160" t="s">
        <v>4007</v>
      </c>
      <c r="J12307" t="s">
        <v>4021</v>
      </c>
      <c r="K12307">
        <v>99</v>
      </c>
      <c r="L12307" t="s">
        <v>3999</v>
      </c>
    </row>
    <row r="12308" spans="1:12">
      <c r="A12308" s="15">
        <v>2415335370</v>
      </c>
      <c r="B12308" t="s">
        <v>4006</v>
      </c>
      <c r="C12308" t="s">
        <v>4021</v>
      </c>
      <c r="D12308" t="s">
        <v>12203</v>
      </c>
      <c r="E12308" t="s">
        <v>12116</v>
      </c>
      <c r="F12308" t="s">
        <v>4023</v>
      </c>
      <c r="G12308" s="160" t="s">
        <v>4005</v>
      </c>
      <c r="H12308" t="s">
        <v>4006</v>
      </c>
      <c r="I12308" s="160" t="s">
        <v>4007</v>
      </c>
      <c r="J12308" t="s">
        <v>4021</v>
      </c>
      <c r="K12308">
        <v>99</v>
      </c>
      <c r="L12308" t="s">
        <v>3999</v>
      </c>
    </row>
    <row r="12309" spans="1:12">
      <c r="A12309" s="15">
        <v>2415335385</v>
      </c>
      <c r="B12309" t="s">
        <v>4006</v>
      </c>
      <c r="C12309" t="s">
        <v>4021</v>
      </c>
      <c r="D12309" t="s">
        <v>12203</v>
      </c>
      <c r="E12309" t="s">
        <v>4059</v>
      </c>
      <c r="F12309" t="s">
        <v>4023</v>
      </c>
      <c r="G12309" s="160" t="s">
        <v>4005</v>
      </c>
      <c r="H12309" t="s">
        <v>4006</v>
      </c>
      <c r="I12309" s="160" t="s">
        <v>4007</v>
      </c>
      <c r="J12309" t="s">
        <v>4021</v>
      </c>
      <c r="K12309">
        <v>99</v>
      </c>
      <c r="L12309" t="s">
        <v>3999</v>
      </c>
    </row>
    <row r="12310" spans="1:12">
      <c r="A12310" s="15">
        <v>2415335999</v>
      </c>
      <c r="B12310" t="s">
        <v>4006</v>
      </c>
      <c r="C12310" t="s">
        <v>4021</v>
      </c>
      <c r="D12310" t="s">
        <v>12203</v>
      </c>
      <c r="E12310" t="s">
        <v>12117</v>
      </c>
      <c r="F12310" t="s">
        <v>4023</v>
      </c>
      <c r="G12310" s="160" t="s">
        <v>4005</v>
      </c>
      <c r="H12310" t="s">
        <v>4006</v>
      </c>
      <c r="I12310" s="160" t="s">
        <v>4007</v>
      </c>
      <c r="J12310" t="s">
        <v>4021</v>
      </c>
      <c r="K12310">
        <v>99</v>
      </c>
      <c r="L12310" t="s">
        <v>3999</v>
      </c>
    </row>
    <row r="12311" spans="1:12">
      <c r="A12311" s="15">
        <v>2415340000</v>
      </c>
      <c r="B12311" t="s">
        <v>4006</v>
      </c>
      <c r="C12311" t="s">
        <v>4021</v>
      </c>
      <c r="D12311" t="s">
        <v>12204</v>
      </c>
      <c r="E12311" t="s">
        <v>12094</v>
      </c>
      <c r="F12311" t="s">
        <v>4023</v>
      </c>
      <c r="G12311" s="160" t="s">
        <v>4005</v>
      </c>
      <c r="H12311" t="s">
        <v>4006</v>
      </c>
      <c r="I12311" s="160" t="s">
        <v>4007</v>
      </c>
      <c r="J12311" t="s">
        <v>4021</v>
      </c>
      <c r="K12311">
        <v>99</v>
      </c>
      <c r="L12311" t="s">
        <v>3999</v>
      </c>
    </row>
    <row r="12312" spans="1:12">
      <c r="A12312" s="15">
        <v>2415340300</v>
      </c>
      <c r="B12312" t="s">
        <v>4006</v>
      </c>
      <c r="C12312" t="s">
        <v>4021</v>
      </c>
      <c r="D12312" t="s">
        <v>12204</v>
      </c>
      <c r="E12312" t="s">
        <v>12154</v>
      </c>
      <c r="F12312" t="s">
        <v>4023</v>
      </c>
      <c r="G12312" s="160" t="s">
        <v>4005</v>
      </c>
      <c r="H12312" t="s">
        <v>4006</v>
      </c>
      <c r="I12312" s="160" t="s">
        <v>4007</v>
      </c>
      <c r="J12312" t="s">
        <v>4021</v>
      </c>
      <c r="K12312">
        <v>99</v>
      </c>
      <c r="L12312" t="s">
        <v>3999</v>
      </c>
    </row>
    <row r="12313" spans="1:12">
      <c r="A12313" s="15">
        <v>2415340350</v>
      </c>
      <c r="B12313" t="s">
        <v>4006</v>
      </c>
      <c r="C12313" t="s">
        <v>4021</v>
      </c>
      <c r="D12313" t="s">
        <v>12204</v>
      </c>
      <c r="E12313" t="s">
        <v>4003</v>
      </c>
      <c r="F12313" t="s">
        <v>4023</v>
      </c>
      <c r="G12313" s="160" t="s">
        <v>4005</v>
      </c>
      <c r="H12313" t="s">
        <v>4006</v>
      </c>
      <c r="I12313" s="160" t="s">
        <v>4007</v>
      </c>
      <c r="J12313" t="s">
        <v>4021</v>
      </c>
      <c r="K12313">
        <v>99</v>
      </c>
      <c r="L12313" t="s">
        <v>3999</v>
      </c>
    </row>
    <row r="12314" spans="1:12">
      <c r="A12314" s="15">
        <v>2415340370</v>
      </c>
      <c r="B12314" t="s">
        <v>4006</v>
      </c>
      <c r="C12314" t="s">
        <v>4021</v>
      </c>
      <c r="D12314" t="s">
        <v>12204</v>
      </c>
      <c r="E12314" t="s">
        <v>12116</v>
      </c>
      <c r="F12314" t="s">
        <v>4023</v>
      </c>
      <c r="G12314" s="160" t="s">
        <v>4005</v>
      </c>
      <c r="H12314" t="s">
        <v>4006</v>
      </c>
      <c r="I12314" s="160" t="s">
        <v>4007</v>
      </c>
      <c r="J12314" t="s">
        <v>4021</v>
      </c>
      <c r="K12314">
        <v>99</v>
      </c>
      <c r="L12314" t="s">
        <v>3999</v>
      </c>
    </row>
    <row r="12315" spans="1:12">
      <c r="A12315" s="15">
        <v>2415340385</v>
      </c>
      <c r="B12315" t="s">
        <v>4006</v>
      </c>
      <c r="C12315" t="s">
        <v>4021</v>
      </c>
      <c r="D12315" t="s">
        <v>12204</v>
      </c>
      <c r="E12315" t="s">
        <v>4059</v>
      </c>
      <c r="F12315" t="s">
        <v>4023</v>
      </c>
      <c r="G12315" s="160" t="s">
        <v>4005</v>
      </c>
      <c r="H12315" t="s">
        <v>4006</v>
      </c>
      <c r="I12315" s="160" t="s">
        <v>4007</v>
      </c>
      <c r="J12315" t="s">
        <v>4021</v>
      </c>
      <c r="K12315">
        <v>99</v>
      </c>
      <c r="L12315" t="s">
        <v>3999</v>
      </c>
    </row>
    <row r="12316" spans="1:12">
      <c r="A12316" s="15">
        <v>2415340999</v>
      </c>
      <c r="B12316" t="s">
        <v>4006</v>
      </c>
      <c r="C12316" t="s">
        <v>4021</v>
      </c>
      <c r="D12316" t="s">
        <v>12204</v>
      </c>
      <c r="E12316" t="s">
        <v>12117</v>
      </c>
      <c r="F12316" t="s">
        <v>4023</v>
      </c>
      <c r="G12316" s="160" t="s">
        <v>4005</v>
      </c>
      <c r="H12316" t="s">
        <v>4006</v>
      </c>
      <c r="I12316" s="160" t="s">
        <v>4007</v>
      </c>
      <c r="J12316" t="s">
        <v>4021</v>
      </c>
      <c r="K12316">
        <v>99</v>
      </c>
      <c r="L12316" t="s">
        <v>3999</v>
      </c>
    </row>
    <row r="12317" spans="1:12">
      <c r="A12317" s="15">
        <v>2415345000</v>
      </c>
      <c r="B12317" t="s">
        <v>4006</v>
      </c>
      <c r="C12317" t="s">
        <v>4021</v>
      </c>
      <c r="D12317" t="s">
        <v>12205</v>
      </c>
      <c r="E12317" t="s">
        <v>12094</v>
      </c>
      <c r="F12317" t="s">
        <v>4023</v>
      </c>
      <c r="G12317" s="160" t="s">
        <v>4005</v>
      </c>
      <c r="H12317" t="s">
        <v>4006</v>
      </c>
      <c r="I12317" s="160" t="s">
        <v>4007</v>
      </c>
      <c r="J12317" t="s">
        <v>4021</v>
      </c>
      <c r="K12317">
        <v>99</v>
      </c>
      <c r="L12317" t="s">
        <v>3999</v>
      </c>
    </row>
    <row r="12318" spans="1:12">
      <c r="A12318" s="15">
        <v>2415345300</v>
      </c>
      <c r="B12318" t="s">
        <v>4006</v>
      </c>
      <c r="C12318" t="s">
        <v>4021</v>
      </c>
      <c r="D12318" t="s">
        <v>12205</v>
      </c>
      <c r="E12318" t="s">
        <v>12154</v>
      </c>
      <c r="F12318" t="s">
        <v>4023</v>
      </c>
      <c r="G12318" s="160" t="s">
        <v>4005</v>
      </c>
      <c r="H12318" t="s">
        <v>4006</v>
      </c>
      <c r="I12318" s="160" t="s">
        <v>4007</v>
      </c>
      <c r="J12318" t="s">
        <v>4021</v>
      </c>
      <c r="K12318">
        <v>99</v>
      </c>
      <c r="L12318" t="s">
        <v>3999</v>
      </c>
    </row>
    <row r="12319" spans="1:12">
      <c r="A12319" s="15">
        <v>2415345350</v>
      </c>
      <c r="B12319" t="s">
        <v>4006</v>
      </c>
      <c r="C12319" t="s">
        <v>4021</v>
      </c>
      <c r="D12319" t="s">
        <v>12205</v>
      </c>
      <c r="E12319" t="s">
        <v>4003</v>
      </c>
      <c r="F12319" t="s">
        <v>4023</v>
      </c>
      <c r="G12319" s="160" t="s">
        <v>4005</v>
      </c>
      <c r="H12319" t="s">
        <v>4006</v>
      </c>
      <c r="I12319" s="160" t="s">
        <v>4007</v>
      </c>
      <c r="J12319" t="s">
        <v>4021</v>
      </c>
      <c r="K12319">
        <v>99</v>
      </c>
      <c r="L12319" t="s">
        <v>3999</v>
      </c>
    </row>
    <row r="12320" spans="1:12">
      <c r="A12320" s="15">
        <v>2415345370</v>
      </c>
      <c r="B12320" t="s">
        <v>4006</v>
      </c>
      <c r="C12320" t="s">
        <v>4021</v>
      </c>
      <c r="D12320" t="s">
        <v>12205</v>
      </c>
      <c r="E12320" t="s">
        <v>12116</v>
      </c>
      <c r="F12320" t="s">
        <v>4023</v>
      </c>
      <c r="G12320" s="160" t="s">
        <v>4005</v>
      </c>
      <c r="H12320" t="s">
        <v>4006</v>
      </c>
      <c r="I12320" s="160" t="s">
        <v>4007</v>
      </c>
      <c r="J12320" t="s">
        <v>4021</v>
      </c>
      <c r="K12320">
        <v>99</v>
      </c>
      <c r="L12320" t="s">
        <v>3999</v>
      </c>
    </row>
    <row r="12321" spans="1:12">
      <c r="A12321" s="15">
        <v>2415345385</v>
      </c>
      <c r="B12321" t="s">
        <v>4006</v>
      </c>
      <c r="C12321" t="s">
        <v>4021</v>
      </c>
      <c r="D12321" t="s">
        <v>12205</v>
      </c>
      <c r="E12321" t="s">
        <v>4059</v>
      </c>
      <c r="F12321" t="s">
        <v>4023</v>
      </c>
      <c r="G12321" s="160" t="s">
        <v>4005</v>
      </c>
      <c r="H12321" t="s">
        <v>4006</v>
      </c>
      <c r="I12321" s="160" t="s">
        <v>4007</v>
      </c>
      <c r="J12321" t="s">
        <v>4021</v>
      </c>
      <c r="K12321">
        <v>99</v>
      </c>
      <c r="L12321" t="s">
        <v>3999</v>
      </c>
    </row>
    <row r="12322" spans="1:12">
      <c r="A12322" s="15">
        <v>2415345999</v>
      </c>
      <c r="B12322" t="s">
        <v>4006</v>
      </c>
      <c r="C12322" t="s">
        <v>4021</v>
      </c>
      <c r="D12322" t="s">
        <v>12205</v>
      </c>
      <c r="E12322" t="s">
        <v>12117</v>
      </c>
      <c r="F12322" t="s">
        <v>4023</v>
      </c>
      <c r="G12322" s="160" t="s">
        <v>4005</v>
      </c>
      <c r="H12322" t="s">
        <v>4006</v>
      </c>
      <c r="I12322" s="160" t="s">
        <v>4007</v>
      </c>
      <c r="J12322" t="s">
        <v>4021</v>
      </c>
      <c r="K12322">
        <v>99</v>
      </c>
      <c r="L12322" t="s">
        <v>3999</v>
      </c>
    </row>
    <row r="12323" spans="1:12">
      <c r="A12323" s="15">
        <v>2415350000</v>
      </c>
      <c r="B12323" t="s">
        <v>4006</v>
      </c>
      <c r="C12323" t="s">
        <v>4021</v>
      </c>
      <c r="D12323" t="s">
        <v>12206</v>
      </c>
      <c r="E12323" t="s">
        <v>12094</v>
      </c>
      <c r="F12323" t="s">
        <v>4023</v>
      </c>
      <c r="G12323" s="160" t="s">
        <v>4005</v>
      </c>
      <c r="H12323" t="s">
        <v>4006</v>
      </c>
      <c r="I12323" s="160" t="s">
        <v>4007</v>
      </c>
      <c r="J12323" t="s">
        <v>4021</v>
      </c>
      <c r="K12323">
        <v>99</v>
      </c>
      <c r="L12323" t="s">
        <v>3999</v>
      </c>
    </row>
    <row r="12324" spans="1:12">
      <c r="A12324" s="15">
        <v>2415350300</v>
      </c>
      <c r="B12324" t="s">
        <v>4006</v>
      </c>
      <c r="C12324" t="s">
        <v>4021</v>
      </c>
      <c r="D12324" t="s">
        <v>12206</v>
      </c>
      <c r="E12324" t="s">
        <v>12154</v>
      </c>
      <c r="F12324" t="s">
        <v>4023</v>
      </c>
      <c r="G12324" s="160" t="s">
        <v>4005</v>
      </c>
      <c r="H12324" t="s">
        <v>4006</v>
      </c>
      <c r="I12324" s="160" t="s">
        <v>4007</v>
      </c>
      <c r="J12324" t="s">
        <v>4021</v>
      </c>
      <c r="K12324">
        <v>99</v>
      </c>
      <c r="L12324" t="s">
        <v>3999</v>
      </c>
    </row>
    <row r="12325" spans="1:12">
      <c r="A12325" s="15">
        <v>2415350350</v>
      </c>
      <c r="B12325" t="s">
        <v>4006</v>
      </c>
      <c r="C12325" t="s">
        <v>4021</v>
      </c>
      <c r="D12325" t="s">
        <v>12206</v>
      </c>
      <c r="E12325" t="s">
        <v>4003</v>
      </c>
      <c r="F12325" t="s">
        <v>4023</v>
      </c>
      <c r="G12325" s="160" t="s">
        <v>4005</v>
      </c>
      <c r="H12325" t="s">
        <v>4006</v>
      </c>
      <c r="I12325" s="160" t="s">
        <v>4007</v>
      </c>
      <c r="J12325" t="s">
        <v>4021</v>
      </c>
      <c r="K12325">
        <v>99</v>
      </c>
      <c r="L12325" t="s">
        <v>3999</v>
      </c>
    </row>
    <row r="12326" spans="1:12">
      <c r="A12326" s="15">
        <v>2415350370</v>
      </c>
      <c r="B12326" t="s">
        <v>4006</v>
      </c>
      <c r="C12326" t="s">
        <v>4021</v>
      </c>
      <c r="D12326" t="s">
        <v>12206</v>
      </c>
      <c r="E12326" t="s">
        <v>12116</v>
      </c>
      <c r="F12326" t="s">
        <v>4023</v>
      </c>
      <c r="G12326" s="160" t="s">
        <v>4005</v>
      </c>
      <c r="H12326" t="s">
        <v>4006</v>
      </c>
      <c r="I12326" s="160" t="s">
        <v>4007</v>
      </c>
      <c r="J12326" t="s">
        <v>4021</v>
      </c>
      <c r="K12326">
        <v>99</v>
      </c>
      <c r="L12326" t="s">
        <v>3999</v>
      </c>
    </row>
    <row r="12327" spans="1:12">
      <c r="A12327" s="15">
        <v>2415350385</v>
      </c>
      <c r="B12327" t="s">
        <v>4006</v>
      </c>
      <c r="C12327" t="s">
        <v>4021</v>
      </c>
      <c r="D12327" t="s">
        <v>12206</v>
      </c>
      <c r="E12327" t="s">
        <v>4059</v>
      </c>
      <c r="F12327" t="s">
        <v>4023</v>
      </c>
      <c r="G12327" s="160" t="s">
        <v>4005</v>
      </c>
      <c r="H12327" t="s">
        <v>4006</v>
      </c>
      <c r="I12327" s="160" t="s">
        <v>4007</v>
      </c>
      <c r="J12327" t="s">
        <v>4021</v>
      </c>
      <c r="K12327">
        <v>99</v>
      </c>
      <c r="L12327" t="s">
        <v>3999</v>
      </c>
    </row>
    <row r="12328" spans="1:12">
      <c r="A12328" s="15">
        <v>2415350999</v>
      </c>
      <c r="B12328" t="s">
        <v>4006</v>
      </c>
      <c r="C12328" t="s">
        <v>4021</v>
      </c>
      <c r="D12328" t="s">
        <v>12206</v>
      </c>
      <c r="E12328" t="s">
        <v>12117</v>
      </c>
      <c r="F12328" t="s">
        <v>4023</v>
      </c>
      <c r="G12328" s="160" t="s">
        <v>4005</v>
      </c>
      <c r="H12328" t="s">
        <v>4006</v>
      </c>
      <c r="I12328" s="160" t="s">
        <v>4007</v>
      </c>
      <c r="J12328" t="s">
        <v>4021</v>
      </c>
      <c r="K12328">
        <v>99</v>
      </c>
      <c r="L12328" t="s">
        <v>3999</v>
      </c>
    </row>
    <row r="12329" spans="1:12">
      <c r="A12329" s="15">
        <v>2415355000</v>
      </c>
      <c r="B12329" t="s">
        <v>4006</v>
      </c>
      <c r="C12329" t="s">
        <v>4021</v>
      </c>
      <c r="D12329" t="s">
        <v>12207</v>
      </c>
      <c r="E12329" t="s">
        <v>12094</v>
      </c>
      <c r="F12329" t="s">
        <v>4023</v>
      </c>
      <c r="G12329" s="160" t="s">
        <v>4005</v>
      </c>
      <c r="H12329" t="s">
        <v>4006</v>
      </c>
      <c r="I12329" s="160" t="s">
        <v>4007</v>
      </c>
      <c r="J12329" t="s">
        <v>4021</v>
      </c>
      <c r="K12329">
        <v>99</v>
      </c>
      <c r="L12329" t="s">
        <v>3999</v>
      </c>
    </row>
    <row r="12330" spans="1:12">
      <c r="A12330" s="15">
        <v>2415355300</v>
      </c>
      <c r="B12330" t="s">
        <v>4006</v>
      </c>
      <c r="C12330" t="s">
        <v>4021</v>
      </c>
      <c r="D12330" t="s">
        <v>12207</v>
      </c>
      <c r="E12330" t="s">
        <v>12154</v>
      </c>
      <c r="F12330" t="s">
        <v>4023</v>
      </c>
      <c r="G12330" s="160" t="s">
        <v>4005</v>
      </c>
      <c r="H12330" t="s">
        <v>4006</v>
      </c>
      <c r="I12330" s="160" t="s">
        <v>4007</v>
      </c>
      <c r="J12330" t="s">
        <v>4021</v>
      </c>
      <c r="K12330">
        <v>99</v>
      </c>
      <c r="L12330" t="s">
        <v>3999</v>
      </c>
    </row>
    <row r="12331" spans="1:12">
      <c r="A12331" s="15">
        <v>2415355350</v>
      </c>
      <c r="B12331" t="s">
        <v>4006</v>
      </c>
      <c r="C12331" t="s">
        <v>4021</v>
      </c>
      <c r="D12331" t="s">
        <v>12207</v>
      </c>
      <c r="E12331" t="s">
        <v>4003</v>
      </c>
      <c r="F12331" t="s">
        <v>4023</v>
      </c>
      <c r="G12331" s="160" t="s">
        <v>4005</v>
      </c>
      <c r="H12331" t="s">
        <v>4006</v>
      </c>
      <c r="I12331" s="160" t="s">
        <v>4007</v>
      </c>
      <c r="J12331" t="s">
        <v>4021</v>
      </c>
      <c r="K12331">
        <v>99</v>
      </c>
      <c r="L12331" t="s">
        <v>3999</v>
      </c>
    </row>
    <row r="12332" spans="1:12">
      <c r="A12332" s="15">
        <v>2415355370</v>
      </c>
      <c r="B12332" t="s">
        <v>4006</v>
      </c>
      <c r="C12332" t="s">
        <v>4021</v>
      </c>
      <c r="D12332" t="s">
        <v>12207</v>
      </c>
      <c r="E12332" t="s">
        <v>12116</v>
      </c>
      <c r="F12332" t="s">
        <v>4023</v>
      </c>
      <c r="G12332" s="160" t="s">
        <v>4005</v>
      </c>
      <c r="H12332" t="s">
        <v>4006</v>
      </c>
      <c r="I12332" s="160" t="s">
        <v>4007</v>
      </c>
      <c r="J12332" t="s">
        <v>4021</v>
      </c>
      <c r="K12332">
        <v>99</v>
      </c>
      <c r="L12332" t="s">
        <v>3999</v>
      </c>
    </row>
    <row r="12333" spans="1:12">
      <c r="A12333" s="15">
        <v>2415355385</v>
      </c>
      <c r="B12333" t="s">
        <v>4006</v>
      </c>
      <c r="C12333" t="s">
        <v>4021</v>
      </c>
      <c r="D12333" t="s">
        <v>12207</v>
      </c>
      <c r="E12333" t="s">
        <v>4059</v>
      </c>
      <c r="F12333" t="s">
        <v>4023</v>
      </c>
      <c r="G12333" s="160" t="s">
        <v>4005</v>
      </c>
      <c r="H12333" t="s">
        <v>4006</v>
      </c>
      <c r="I12333" s="160" t="s">
        <v>4007</v>
      </c>
      <c r="J12333" t="s">
        <v>4021</v>
      </c>
      <c r="K12333">
        <v>99</v>
      </c>
      <c r="L12333" t="s">
        <v>3999</v>
      </c>
    </row>
    <row r="12334" spans="1:12">
      <c r="A12334" s="15">
        <v>2415355999</v>
      </c>
      <c r="B12334" t="s">
        <v>4006</v>
      </c>
      <c r="C12334" t="s">
        <v>4021</v>
      </c>
      <c r="D12334" t="s">
        <v>12207</v>
      </c>
      <c r="E12334" t="s">
        <v>12117</v>
      </c>
      <c r="F12334" t="s">
        <v>4023</v>
      </c>
      <c r="G12334" s="160" t="s">
        <v>4005</v>
      </c>
      <c r="H12334" t="s">
        <v>4006</v>
      </c>
      <c r="I12334" s="160" t="s">
        <v>4007</v>
      </c>
      <c r="J12334" t="s">
        <v>4021</v>
      </c>
      <c r="K12334">
        <v>99</v>
      </c>
      <c r="L12334" t="s">
        <v>3999</v>
      </c>
    </row>
    <row r="12335" spans="1:12">
      <c r="A12335" s="15">
        <v>2415360000</v>
      </c>
      <c r="B12335" t="s">
        <v>4006</v>
      </c>
      <c r="C12335" t="s">
        <v>4021</v>
      </c>
      <c r="D12335" t="s">
        <v>12208</v>
      </c>
      <c r="E12335" t="s">
        <v>12094</v>
      </c>
      <c r="F12335" t="s">
        <v>4023</v>
      </c>
      <c r="G12335" s="160" t="s">
        <v>4005</v>
      </c>
      <c r="H12335" t="s">
        <v>4006</v>
      </c>
      <c r="I12335" s="160" t="s">
        <v>4007</v>
      </c>
      <c r="J12335" t="s">
        <v>4021</v>
      </c>
      <c r="K12335">
        <v>99</v>
      </c>
      <c r="L12335" t="s">
        <v>3999</v>
      </c>
    </row>
    <row r="12336" spans="1:12">
      <c r="A12336" s="15">
        <v>2415360300</v>
      </c>
      <c r="B12336" t="s">
        <v>4006</v>
      </c>
      <c r="C12336" t="s">
        <v>4021</v>
      </c>
      <c r="D12336" t="s">
        <v>12208</v>
      </c>
      <c r="E12336" t="s">
        <v>12154</v>
      </c>
      <c r="F12336" t="s">
        <v>4023</v>
      </c>
      <c r="G12336" s="160" t="s">
        <v>4005</v>
      </c>
      <c r="H12336" t="s">
        <v>4006</v>
      </c>
      <c r="I12336" s="160" t="s">
        <v>4007</v>
      </c>
      <c r="J12336" t="s">
        <v>4021</v>
      </c>
      <c r="K12336">
        <v>99</v>
      </c>
      <c r="L12336" t="s">
        <v>3999</v>
      </c>
    </row>
    <row r="12337" spans="1:12">
      <c r="A12337" s="15">
        <v>2415360350</v>
      </c>
      <c r="B12337" t="s">
        <v>4006</v>
      </c>
      <c r="C12337" t="s">
        <v>4021</v>
      </c>
      <c r="D12337" t="s">
        <v>12208</v>
      </c>
      <c r="E12337" t="s">
        <v>4003</v>
      </c>
      <c r="F12337" t="s">
        <v>4023</v>
      </c>
      <c r="G12337" s="160" t="s">
        <v>4005</v>
      </c>
      <c r="H12337" t="s">
        <v>4006</v>
      </c>
      <c r="I12337" s="160" t="s">
        <v>4007</v>
      </c>
      <c r="J12337" t="s">
        <v>4021</v>
      </c>
      <c r="K12337">
        <v>99</v>
      </c>
      <c r="L12337" t="s">
        <v>3999</v>
      </c>
    </row>
    <row r="12338" spans="1:12">
      <c r="A12338" s="15">
        <v>2415360370</v>
      </c>
      <c r="B12338" t="s">
        <v>4006</v>
      </c>
      <c r="C12338" t="s">
        <v>4021</v>
      </c>
      <c r="D12338" t="s">
        <v>12208</v>
      </c>
      <c r="E12338" t="s">
        <v>12116</v>
      </c>
      <c r="F12338" t="s">
        <v>4023</v>
      </c>
      <c r="G12338" s="160" t="s">
        <v>4005</v>
      </c>
      <c r="H12338" t="s">
        <v>4006</v>
      </c>
      <c r="I12338" s="160" t="s">
        <v>4007</v>
      </c>
      <c r="J12338" t="s">
        <v>4021</v>
      </c>
      <c r="K12338">
        <v>99</v>
      </c>
      <c r="L12338" t="s">
        <v>3999</v>
      </c>
    </row>
    <row r="12339" spans="1:12">
      <c r="A12339" s="15">
        <v>2415360385</v>
      </c>
      <c r="B12339" t="s">
        <v>4006</v>
      </c>
      <c r="C12339" t="s">
        <v>4021</v>
      </c>
      <c r="D12339" t="s">
        <v>12208</v>
      </c>
      <c r="E12339" t="s">
        <v>4059</v>
      </c>
      <c r="F12339" t="s">
        <v>4023</v>
      </c>
      <c r="G12339" s="160" t="s">
        <v>4005</v>
      </c>
      <c r="H12339" t="s">
        <v>4006</v>
      </c>
      <c r="I12339" s="160" t="s">
        <v>4007</v>
      </c>
      <c r="J12339" t="s">
        <v>4021</v>
      </c>
      <c r="K12339">
        <v>99</v>
      </c>
      <c r="L12339" t="s">
        <v>3999</v>
      </c>
    </row>
    <row r="12340" spans="1:12">
      <c r="A12340" s="15">
        <v>2415360999</v>
      </c>
      <c r="B12340" t="s">
        <v>4006</v>
      </c>
      <c r="C12340" t="s">
        <v>4021</v>
      </c>
      <c r="D12340" t="s">
        <v>12208</v>
      </c>
      <c r="E12340" t="s">
        <v>12117</v>
      </c>
      <c r="F12340" t="s">
        <v>4023</v>
      </c>
      <c r="G12340" s="160" t="s">
        <v>4005</v>
      </c>
      <c r="H12340" t="s">
        <v>4006</v>
      </c>
      <c r="I12340" s="160" t="s">
        <v>4007</v>
      </c>
      <c r="J12340" t="s">
        <v>4021</v>
      </c>
      <c r="K12340">
        <v>99</v>
      </c>
      <c r="L12340" t="s">
        <v>3999</v>
      </c>
    </row>
    <row r="12341" spans="1:12">
      <c r="A12341" s="15">
        <v>2415365000</v>
      </c>
      <c r="B12341" t="s">
        <v>4006</v>
      </c>
      <c r="C12341" t="s">
        <v>4021</v>
      </c>
      <c r="D12341" t="s">
        <v>12209</v>
      </c>
      <c r="E12341" t="s">
        <v>12094</v>
      </c>
      <c r="F12341" t="s">
        <v>4023</v>
      </c>
      <c r="G12341" s="160" t="s">
        <v>4005</v>
      </c>
      <c r="H12341" t="s">
        <v>4006</v>
      </c>
      <c r="I12341" s="160" t="s">
        <v>4007</v>
      </c>
      <c r="J12341" t="s">
        <v>4021</v>
      </c>
      <c r="K12341">
        <v>99</v>
      </c>
      <c r="L12341" t="s">
        <v>3999</v>
      </c>
    </row>
    <row r="12342" spans="1:12">
      <c r="A12342" s="15">
        <v>2415365300</v>
      </c>
      <c r="B12342" t="s">
        <v>4006</v>
      </c>
      <c r="C12342" t="s">
        <v>4021</v>
      </c>
      <c r="D12342" t="s">
        <v>12209</v>
      </c>
      <c r="E12342" t="s">
        <v>12154</v>
      </c>
      <c r="F12342" t="s">
        <v>4023</v>
      </c>
      <c r="G12342" s="160" t="s">
        <v>4005</v>
      </c>
      <c r="H12342" t="s">
        <v>4006</v>
      </c>
      <c r="I12342" s="160" t="s">
        <v>4007</v>
      </c>
      <c r="J12342" t="s">
        <v>4021</v>
      </c>
      <c r="K12342">
        <v>99</v>
      </c>
      <c r="L12342" t="s">
        <v>3999</v>
      </c>
    </row>
    <row r="12343" spans="1:12">
      <c r="A12343" s="15">
        <v>2415365350</v>
      </c>
      <c r="B12343" t="s">
        <v>4006</v>
      </c>
      <c r="C12343" t="s">
        <v>4021</v>
      </c>
      <c r="D12343" t="s">
        <v>12209</v>
      </c>
      <c r="E12343" t="s">
        <v>4003</v>
      </c>
      <c r="F12343" t="s">
        <v>4023</v>
      </c>
      <c r="G12343" s="160" t="s">
        <v>4005</v>
      </c>
      <c r="H12343" t="s">
        <v>4006</v>
      </c>
      <c r="I12343" s="160" t="s">
        <v>4007</v>
      </c>
      <c r="J12343" t="s">
        <v>4021</v>
      </c>
      <c r="K12343">
        <v>99</v>
      </c>
      <c r="L12343" t="s">
        <v>3999</v>
      </c>
    </row>
    <row r="12344" spans="1:12">
      <c r="A12344" s="15">
        <v>2415365370</v>
      </c>
      <c r="B12344" t="s">
        <v>4006</v>
      </c>
      <c r="C12344" t="s">
        <v>4021</v>
      </c>
      <c r="D12344" t="s">
        <v>12209</v>
      </c>
      <c r="E12344" t="s">
        <v>12116</v>
      </c>
      <c r="F12344" t="s">
        <v>4023</v>
      </c>
      <c r="G12344" s="160" t="s">
        <v>4005</v>
      </c>
      <c r="H12344" t="s">
        <v>4006</v>
      </c>
      <c r="I12344" s="160" t="s">
        <v>4007</v>
      </c>
      <c r="J12344" t="s">
        <v>4021</v>
      </c>
      <c r="K12344">
        <v>99</v>
      </c>
      <c r="L12344" t="s">
        <v>3999</v>
      </c>
    </row>
    <row r="12345" spans="1:12">
      <c r="A12345" s="15">
        <v>2415365385</v>
      </c>
      <c r="B12345" t="s">
        <v>4006</v>
      </c>
      <c r="C12345" t="s">
        <v>4021</v>
      </c>
      <c r="D12345" t="s">
        <v>12209</v>
      </c>
      <c r="E12345" t="s">
        <v>4059</v>
      </c>
      <c r="F12345" t="s">
        <v>4023</v>
      </c>
      <c r="G12345" s="160" t="s">
        <v>4005</v>
      </c>
      <c r="H12345" t="s">
        <v>4006</v>
      </c>
      <c r="I12345" s="160" t="s">
        <v>4007</v>
      </c>
      <c r="J12345" t="s">
        <v>4021</v>
      </c>
      <c r="K12345">
        <v>99</v>
      </c>
      <c r="L12345" t="s">
        <v>3999</v>
      </c>
    </row>
    <row r="12346" spans="1:12">
      <c r="A12346" s="15">
        <v>2415365999</v>
      </c>
      <c r="B12346" t="s">
        <v>4006</v>
      </c>
      <c r="C12346" t="s">
        <v>4021</v>
      </c>
      <c r="D12346" t="s">
        <v>12209</v>
      </c>
      <c r="E12346" t="s">
        <v>12117</v>
      </c>
      <c r="F12346" t="s">
        <v>4023</v>
      </c>
      <c r="G12346" s="160" t="s">
        <v>4005</v>
      </c>
      <c r="H12346" t="s">
        <v>4006</v>
      </c>
      <c r="I12346" s="160" t="s">
        <v>4007</v>
      </c>
      <c r="J12346" t="s">
        <v>4021</v>
      </c>
      <c r="K12346">
        <v>99</v>
      </c>
      <c r="L12346" t="s">
        <v>3999</v>
      </c>
    </row>
    <row r="12347" spans="1:12">
      <c r="A12347" s="15">
        <v>2420000000</v>
      </c>
      <c r="B12347" t="s">
        <v>4006</v>
      </c>
      <c r="C12347" t="s">
        <v>4002</v>
      </c>
      <c r="D12347" t="s">
        <v>5452</v>
      </c>
      <c r="E12347" t="s">
        <v>12094</v>
      </c>
      <c r="F12347" t="s">
        <v>4004</v>
      </c>
      <c r="G12347" s="160" t="s">
        <v>4005</v>
      </c>
      <c r="H12347" t="s">
        <v>4006</v>
      </c>
      <c r="I12347" s="160" t="s">
        <v>3995</v>
      </c>
      <c r="J12347" t="s">
        <v>4002</v>
      </c>
      <c r="K12347">
        <v>99</v>
      </c>
      <c r="L12347" t="s">
        <v>3999</v>
      </c>
    </row>
    <row r="12348" spans="1:12">
      <c r="A12348" s="15">
        <v>2420000055</v>
      </c>
      <c r="B12348" t="s">
        <v>4006</v>
      </c>
      <c r="C12348" t="s">
        <v>4002</v>
      </c>
      <c r="D12348" t="s">
        <v>5452</v>
      </c>
      <c r="E12348" t="s">
        <v>4003</v>
      </c>
      <c r="F12348" t="s">
        <v>4004</v>
      </c>
      <c r="G12348" s="160" t="s">
        <v>4005</v>
      </c>
      <c r="H12348" t="s">
        <v>4006</v>
      </c>
      <c r="I12348" s="160" t="s">
        <v>3995</v>
      </c>
      <c r="J12348" t="s">
        <v>4002</v>
      </c>
      <c r="K12348" s="160" t="s">
        <v>4007</v>
      </c>
      <c r="L12348" t="s">
        <v>4003</v>
      </c>
    </row>
    <row r="12349" spans="1:12">
      <c r="A12349" s="15">
        <v>2420000370</v>
      </c>
      <c r="B12349" t="s">
        <v>4006</v>
      </c>
      <c r="C12349" t="s">
        <v>4002</v>
      </c>
      <c r="D12349" t="s">
        <v>5452</v>
      </c>
      <c r="E12349" t="s">
        <v>12116</v>
      </c>
      <c r="F12349" t="s">
        <v>4004</v>
      </c>
      <c r="G12349" s="160" t="s">
        <v>4005</v>
      </c>
      <c r="H12349" t="s">
        <v>4006</v>
      </c>
      <c r="I12349" s="160" t="s">
        <v>3995</v>
      </c>
      <c r="J12349" t="s">
        <v>4002</v>
      </c>
      <c r="K12349" s="160" t="s">
        <v>4009</v>
      </c>
      <c r="L12349" t="s">
        <v>4010</v>
      </c>
    </row>
    <row r="12350" spans="1:12">
      <c r="A12350" s="15">
        <v>2420000999</v>
      </c>
      <c r="B12350" t="s">
        <v>4006</v>
      </c>
      <c r="C12350" t="s">
        <v>4002</v>
      </c>
      <c r="D12350" t="s">
        <v>5452</v>
      </c>
      <c r="E12350" t="s">
        <v>12117</v>
      </c>
      <c r="F12350" t="s">
        <v>4004</v>
      </c>
      <c r="G12350" s="160" t="s">
        <v>4005</v>
      </c>
      <c r="H12350" t="s">
        <v>4006</v>
      </c>
      <c r="I12350" s="160" t="s">
        <v>3995</v>
      </c>
      <c r="J12350" t="s">
        <v>4002</v>
      </c>
      <c r="K12350">
        <v>99</v>
      </c>
      <c r="L12350" t="s">
        <v>3999</v>
      </c>
    </row>
    <row r="12351" spans="1:12">
      <c r="A12351" s="15">
        <v>2420010000</v>
      </c>
      <c r="B12351" t="s">
        <v>4006</v>
      </c>
      <c r="C12351" t="s">
        <v>4002</v>
      </c>
      <c r="D12351" t="s">
        <v>12210</v>
      </c>
      <c r="E12351" t="s">
        <v>12094</v>
      </c>
      <c r="F12351" t="s">
        <v>4004</v>
      </c>
      <c r="G12351" s="160" t="s">
        <v>4005</v>
      </c>
      <c r="H12351" t="s">
        <v>4006</v>
      </c>
      <c r="I12351" s="160" t="s">
        <v>3995</v>
      </c>
      <c r="J12351" t="s">
        <v>4002</v>
      </c>
      <c r="K12351">
        <v>99</v>
      </c>
      <c r="L12351" t="s">
        <v>3999</v>
      </c>
    </row>
    <row r="12352" spans="1:12">
      <c r="A12352" s="15">
        <v>2420010055</v>
      </c>
      <c r="B12352" t="s">
        <v>4006</v>
      </c>
      <c r="C12352" t="s">
        <v>4002</v>
      </c>
      <c r="D12352" t="s">
        <v>12210</v>
      </c>
      <c r="E12352" t="s">
        <v>4003</v>
      </c>
      <c r="F12352" t="s">
        <v>4004</v>
      </c>
      <c r="G12352" s="160" t="s">
        <v>4005</v>
      </c>
      <c r="H12352" t="s">
        <v>4006</v>
      </c>
      <c r="I12352" s="160" t="s">
        <v>3995</v>
      </c>
      <c r="J12352" t="s">
        <v>4002</v>
      </c>
      <c r="K12352" s="160" t="s">
        <v>4007</v>
      </c>
      <c r="L12352" t="s">
        <v>4003</v>
      </c>
    </row>
    <row r="12353" spans="1:12">
      <c r="A12353" s="15">
        <v>2420010370</v>
      </c>
      <c r="B12353" t="s">
        <v>4006</v>
      </c>
      <c r="C12353" t="s">
        <v>4002</v>
      </c>
      <c r="D12353" t="s">
        <v>12210</v>
      </c>
      <c r="E12353" t="s">
        <v>12116</v>
      </c>
      <c r="F12353" t="s">
        <v>4004</v>
      </c>
      <c r="G12353" s="160" t="s">
        <v>4005</v>
      </c>
      <c r="H12353" t="s">
        <v>4006</v>
      </c>
      <c r="I12353" s="160" t="s">
        <v>3995</v>
      </c>
      <c r="J12353" t="s">
        <v>4002</v>
      </c>
      <c r="K12353" s="160" t="s">
        <v>4009</v>
      </c>
      <c r="L12353" t="s">
        <v>4010</v>
      </c>
    </row>
    <row r="12354" spans="1:12">
      <c r="A12354" s="15">
        <v>2420010999</v>
      </c>
      <c r="B12354" t="s">
        <v>4006</v>
      </c>
      <c r="C12354" t="s">
        <v>4002</v>
      </c>
      <c r="D12354" t="s">
        <v>12210</v>
      </c>
      <c r="E12354" t="s">
        <v>12117</v>
      </c>
      <c r="F12354" t="s">
        <v>4004</v>
      </c>
      <c r="G12354" s="160" t="s">
        <v>4005</v>
      </c>
      <c r="H12354" t="s">
        <v>4006</v>
      </c>
      <c r="I12354" s="160" t="s">
        <v>3995</v>
      </c>
      <c r="J12354" t="s">
        <v>4002</v>
      </c>
      <c r="K12354">
        <v>99</v>
      </c>
      <c r="L12354" t="s">
        <v>3999</v>
      </c>
    </row>
    <row r="12355" spans="1:12">
      <c r="A12355" s="15">
        <v>2420020000</v>
      </c>
      <c r="B12355" t="s">
        <v>4006</v>
      </c>
      <c r="C12355" t="s">
        <v>4002</v>
      </c>
      <c r="D12355" t="s">
        <v>12211</v>
      </c>
      <c r="E12355" t="s">
        <v>12094</v>
      </c>
      <c r="F12355" t="s">
        <v>4004</v>
      </c>
      <c r="G12355" s="160" t="s">
        <v>4005</v>
      </c>
      <c r="H12355" t="s">
        <v>4006</v>
      </c>
      <c r="I12355" s="160" t="s">
        <v>3995</v>
      </c>
      <c r="J12355" t="s">
        <v>4002</v>
      </c>
      <c r="K12355">
        <v>99</v>
      </c>
      <c r="L12355" t="s">
        <v>3999</v>
      </c>
    </row>
    <row r="12356" spans="1:12">
      <c r="A12356" s="15">
        <v>2420020055</v>
      </c>
      <c r="B12356" t="s">
        <v>4006</v>
      </c>
      <c r="C12356" t="s">
        <v>4002</v>
      </c>
      <c r="D12356" t="s">
        <v>12211</v>
      </c>
      <c r="E12356" t="s">
        <v>4003</v>
      </c>
      <c r="F12356" t="s">
        <v>4004</v>
      </c>
      <c r="G12356" s="160" t="s">
        <v>4005</v>
      </c>
      <c r="H12356" t="s">
        <v>4006</v>
      </c>
      <c r="I12356" s="160" t="s">
        <v>3995</v>
      </c>
      <c r="J12356" t="s">
        <v>4002</v>
      </c>
      <c r="K12356" s="160" t="s">
        <v>4007</v>
      </c>
      <c r="L12356" t="s">
        <v>4003</v>
      </c>
    </row>
    <row r="12357" spans="1:12">
      <c r="A12357" s="15">
        <v>2420020370</v>
      </c>
      <c r="B12357" t="s">
        <v>4006</v>
      </c>
      <c r="C12357" t="s">
        <v>4002</v>
      </c>
      <c r="D12357" t="s">
        <v>12211</v>
      </c>
      <c r="E12357" t="s">
        <v>12116</v>
      </c>
      <c r="F12357" t="s">
        <v>4004</v>
      </c>
      <c r="G12357" s="160" t="s">
        <v>4005</v>
      </c>
      <c r="H12357" t="s">
        <v>4006</v>
      </c>
      <c r="I12357" s="160" t="s">
        <v>3995</v>
      </c>
      <c r="J12357" t="s">
        <v>4002</v>
      </c>
      <c r="K12357" s="160" t="s">
        <v>4009</v>
      </c>
      <c r="L12357" t="s">
        <v>4010</v>
      </c>
    </row>
    <row r="12358" spans="1:12">
      <c r="A12358" s="15">
        <v>2420020999</v>
      </c>
      <c r="B12358" t="s">
        <v>4006</v>
      </c>
      <c r="C12358" t="s">
        <v>4002</v>
      </c>
      <c r="D12358" t="s">
        <v>12211</v>
      </c>
      <c r="E12358" t="s">
        <v>12117</v>
      </c>
      <c r="F12358" t="s">
        <v>4004</v>
      </c>
      <c r="G12358" s="160" t="s">
        <v>4005</v>
      </c>
      <c r="H12358" t="s">
        <v>4006</v>
      </c>
      <c r="I12358" s="160" t="s">
        <v>3995</v>
      </c>
      <c r="J12358" t="s">
        <v>4002</v>
      </c>
      <c r="K12358">
        <v>99</v>
      </c>
      <c r="L12358" t="s">
        <v>3999</v>
      </c>
    </row>
    <row r="12359" spans="1:12">
      <c r="A12359" s="15">
        <v>2425000000</v>
      </c>
      <c r="B12359" t="s">
        <v>4006</v>
      </c>
      <c r="C12359" t="s">
        <v>4609</v>
      </c>
      <c r="D12359" t="s">
        <v>5452</v>
      </c>
      <c r="E12359" t="s">
        <v>12094</v>
      </c>
      <c r="F12359" t="s">
        <v>4608</v>
      </c>
      <c r="G12359" s="160" t="s">
        <v>4005</v>
      </c>
      <c r="H12359" t="s">
        <v>4006</v>
      </c>
      <c r="I12359" s="160" t="s">
        <v>4009</v>
      </c>
      <c r="J12359" t="s">
        <v>4609</v>
      </c>
      <c r="K12359">
        <v>99</v>
      </c>
      <c r="L12359" t="s">
        <v>3999</v>
      </c>
    </row>
    <row r="12360" spans="1:12">
      <c r="A12360" s="15">
        <v>2425000055</v>
      </c>
      <c r="B12360" t="s">
        <v>4006</v>
      </c>
      <c r="C12360" t="s">
        <v>4609</v>
      </c>
      <c r="D12360" t="s">
        <v>5452</v>
      </c>
      <c r="E12360" t="s">
        <v>4120</v>
      </c>
      <c r="F12360" t="s">
        <v>4608</v>
      </c>
      <c r="G12360" s="160" t="s">
        <v>4005</v>
      </c>
      <c r="H12360" t="s">
        <v>4006</v>
      </c>
      <c r="I12360" s="160" t="s">
        <v>4009</v>
      </c>
      <c r="J12360" t="s">
        <v>4609</v>
      </c>
      <c r="K12360">
        <v>99</v>
      </c>
      <c r="L12360" t="s">
        <v>3999</v>
      </c>
    </row>
    <row r="12361" spans="1:12">
      <c r="A12361" s="15">
        <v>2425000370</v>
      </c>
      <c r="B12361" t="s">
        <v>4006</v>
      </c>
      <c r="C12361" t="s">
        <v>4609</v>
      </c>
      <c r="D12361" t="s">
        <v>5452</v>
      </c>
      <c r="E12361" t="s">
        <v>12116</v>
      </c>
      <c r="F12361" t="s">
        <v>4608</v>
      </c>
      <c r="G12361" s="160" t="s">
        <v>4005</v>
      </c>
      <c r="H12361" t="s">
        <v>4006</v>
      </c>
      <c r="I12361" s="160" t="s">
        <v>4009</v>
      </c>
      <c r="J12361" t="s">
        <v>4609</v>
      </c>
      <c r="K12361">
        <v>99</v>
      </c>
      <c r="L12361" t="s">
        <v>3999</v>
      </c>
    </row>
    <row r="12362" spans="1:12">
      <c r="A12362" s="15">
        <v>2425000999</v>
      </c>
      <c r="B12362" t="s">
        <v>4006</v>
      </c>
      <c r="C12362" t="s">
        <v>4609</v>
      </c>
      <c r="D12362" t="s">
        <v>5452</v>
      </c>
      <c r="E12362" t="s">
        <v>12117</v>
      </c>
      <c r="F12362" t="s">
        <v>4608</v>
      </c>
      <c r="G12362" s="160" t="s">
        <v>4005</v>
      </c>
      <c r="H12362" t="s">
        <v>4006</v>
      </c>
      <c r="I12362" s="160" t="s">
        <v>4009</v>
      </c>
      <c r="J12362" t="s">
        <v>4609</v>
      </c>
      <c r="K12362">
        <v>99</v>
      </c>
      <c r="L12362" t="s">
        <v>3999</v>
      </c>
    </row>
    <row r="12363" spans="1:12">
      <c r="A12363" s="15">
        <v>2425010000</v>
      </c>
      <c r="B12363" t="s">
        <v>4006</v>
      </c>
      <c r="C12363" t="s">
        <v>4609</v>
      </c>
      <c r="D12363" t="s">
        <v>4225</v>
      </c>
      <c r="E12363" t="s">
        <v>12094</v>
      </c>
      <c r="F12363" t="s">
        <v>4608</v>
      </c>
      <c r="G12363" s="160" t="s">
        <v>4005</v>
      </c>
      <c r="H12363" t="s">
        <v>4006</v>
      </c>
      <c r="I12363" s="160" t="s">
        <v>4009</v>
      </c>
      <c r="J12363" t="s">
        <v>4609</v>
      </c>
      <c r="K12363" s="160" t="s">
        <v>3995</v>
      </c>
      <c r="L12363" t="s">
        <v>4627</v>
      </c>
    </row>
    <row r="12364" spans="1:12">
      <c r="A12364" s="15">
        <v>2425010055</v>
      </c>
      <c r="B12364" t="s">
        <v>4006</v>
      </c>
      <c r="C12364" t="s">
        <v>4609</v>
      </c>
      <c r="D12364" t="s">
        <v>4225</v>
      </c>
      <c r="E12364" t="s">
        <v>4120</v>
      </c>
      <c r="F12364" t="s">
        <v>4608</v>
      </c>
      <c r="G12364" s="160" t="s">
        <v>4005</v>
      </c>
      <c r="H12364" t="s">
        <v>4006</v>
      </c>
      <c r="I12364" s="160" t="s">
        <v>4009</v>
      </c>
      <c r="J12364" t="s">
        <v>4609</v>
      </c>
      <c r="K12364" s="160" t="s">
        <v>3995</v>
      </c>
      <c r="L12364" t="s">
        <v>4627</v>
      </c>
    </row>
    <row r="12365" spans="1:12">
      <c r="A12365" s="15">
        <v>2425010370</v>
      </c>
      <c r="B12365" t="s">
        <v>4006</v>
      </c>
      <c r="C12365" t="s">
        <v>4609</v>
      </c>
      <c r="D12365" t="s">
        <v>4225</v>
      </c>
      <c r="E12365" t="s">
        <v>12116</v>
      </c>
      <c r="F12365" t="s">
        <v>4608</v>
      </c>
      <c r="G12365" s="160" t="s">
        <v>4005</v>
      </c>
      <c r="H12365" t="s">
        <v>4006</v>
      </c>
      <c r="I12365" s="160" t="s">
        <v>4009</v>
      </c>
      <c r="J12365" t="s">
        <v>4609</v>
      </c>
      <c r="K12365" s="160" t="s">
        <v>3995</v>
      </c>
      <c r="L12365" t="s">
        <v>4627</v>
      </c>
    </row>
    <row r="12366" spans="1:12">
      <c r="A12366" s="15">
        <v>2425010999</v>
      </c>
      <c r="B12366" t="s">
        <v>4006</v>
      </c>
      <c r="C12366" t="s">
        <v>4609</v>
      </c>
      <c r="D12366" t="s">
        <v>4225</v>
      </c>
      <c r="E12366" t="s">
        <v>12117</v>
      </c>
      <c r="F12366" t="s">
        <v>4608</v>
      </c>
      <c r="G12366" s="160" t="s">
        <v>4005</v>
      </c>
      <c r="H12366" t="s">
        <v>4006</v>
      </c>
      <c r="I12366" s="160" t="s">
        <v>4009</v>
      </c>
      <c r="J12366" t="s">
        <v>4609</v>
      </c>
      <c r="K12366" s="160" t="s">
        <v>3995</v>
      </c>
      <c r="L12366" t="s">
        <v>4627</v>
      </c>
    </row>
    <row r="12367" spans="1:12">
      <c r="A12367" s="15">
        <v>2425020000</v>
      </c>
      <c r="B12367" t="s">
        <v>4006</v>
      </c>
      <c r="C12367" t="s">
        <v>4609</v>
      </c>
      <c r="D12367" t="s">
        <v>4610</v>
      </c>
      <c r="E12367" t="s">
        <v>12094</v>
      </c>
      <c r="F12367" t="s">
        <v>4608</v>
      </c>
      <c r="G12367" s="160" t="s">
        <v>4005</v>
      </c>
      <c r="H12367" t="s">
        <v>4006</v>
      </c>
      <c r="I12367" s="160" t="s">
        <v>4009</v>
      </c>
      <c r="J12367" t="s">
        <v>4609</v>
      </c>
      <c r="K12367" s="160" t="s">
        <v>4007</v>
      </c>
      <c r="L12367" t="s">
        <v>4610</v>
      </c>
    </row>
    <row r="12368" spans="1:12">
      <c r="A12368" s="15">
        <v>2425020055</v>
      </c>
      <c r="B12368" t="s">
        <v>4006</v>
      </c>
      <c r="C12368" t="s">
        <v>4609</v>
      </c>
      <c r="D12368" t="s">
        <v>4610</v>
      </c>
      <c r="E12368" t="s">
        <v>4120</v>
      </c>
      <c r="F12368" t="s">
        <v>4608</v>
      </c>
      <c r="G12368" s="160" t="s">
        <v>4005</v>
      </c>
      <c r="H12368" t="s">
        <v>4006</v>
      </c>
      <c r="I12368" s="160" t="s">
        <v>4009</v>
      </c>
      <c r="J12368" t="s">
        <v>4609</v>
      </c>
      <c r="K12368" s="160" t="s">
        <v>4007</v>
      </c>
      <c r="L12368" t="s">
        <v>4610</v>
      </c>
    </row>
    <row r="12369" spans="1:12">
      <c r="A12369" s="15">
        <v>2425020370</v>
      </c>
      <c r="B12369" t="s">
        <v>4006</v>
      </c>
      <c r="C12369" t="s">
        <v>4609</v>
      </c>
      <c r="D12369" t="s">
        <v>4610</v>
      </c>
      <c r="E12369" t="s">
        <v>12116</v>
      </c>
      <c r="F12369" t="s">
        <v>4608</v>
      </c>
      <c r="G12369" s="160" t="s">
        <v>4005</v>
      </c>
      <c r="H12369" t="s">
        <v>4006</v>
      </c>
      <c r="I12369" s="160" t="s">
        <v>4009</v>
      </c>
      <c r="J12369" t="s">
        <v>4609</v>
      </c>
      <c r="K12369" s="160" t="s">
        <v>4007</v>
      </c>
      <c r="L12369" t="s">
        <v>4610</v>
      </c>
    </row>
    <row r="12370" spans="1:12">
      <c r="A12370" s="15">
        <v>2425020999</v>
      </c>
      <c r="B12370" t="s">
        <v>4006</v>
      </c>
      <c r="C12370" t="s">
        <v>4609</v>
      </c>
      <c r="D12370" t="s">
        <v>4610</v>
      </c>
      <c r="E12370" t="s">
        <v>12117</v>
      </c>
      <c r="F12370" t="s">
        <v>4608</v>
      </c>
      <c r="G12370" s="160" t="s">
        <v>4005</v>
      </c>
      <c r="H12370" t="s">
        <v>4006</v>
      </c>
      <c r="I12370" s="160" t="s">
        <v>4009</v>
      </c>
      <c r="J12370" t="s">
        <v>4609</v>
      </c>
      <c r="K12370" s="160" t="s">
        <v>4007</v>
      </c>
      <c r="L12370" t="s">
        <v>4610</v>
      </c>
    </row>
    <row r="12371" spans="1:12">
      <c r="A12371" s="15">
        <v>2425030000</v>
      </c>
      <c r="B12371" t="s">
        <v>4006</v>
      </c>
      <c r="C12371" t="s">
        <v>4609</v>
      </c>
      <c r="D12371" t="s">
        <v>4644</v>
      </c>
      <c r="E12371" t="s">
        <v>12094</v>
      </c>
      <c r="F12371" t="s">
        <v>4608</v>
      </c>
      <c r="G12371" s="160" t="s">
        <v>4005</v>
      </c>
      <c r="H12371" t="s">
        <v>4006</v>
      </c>
      <c r="I12371" s="160" t="s">
        <v>4009</v>
      </c>
      <c r="J12371" t="s">
        <v>4609</v>
      </c>
      <c r="K12371" s="160" t="s">
        <v>3997</v>
      </c>
      <c r="L12371" t="s">
        <v>4637</v>
      </c>
    </row>
    <row r="12372" spans="1:12">
      <c r="A12372" s="15">
        <v>2425030055</v>
      </c>
      <c r="B12372" t="s">
        <v>4006</v>
      </c>
      <c r="C12372" t="s">
        <v>4609</v>
      </c>
      <c r="D12372" t="s">
        <v>4644</v>
      </c>
      <c r="E12372" t="s">
        <v>4120</v>
      </c>
      <c r="F12372" t="s">
        <v>4608</v>
      </c>
      <c r="G12372" s="160" t="s">
        <v>4005</v>
      </c>
      <c r="H12372" t="s">
        <v>4006</v>
      </c>
      <c r="I12372" s="160" t="s">
        <v>4009</v>
      </c>
      <c r="J12372" t="s">
        <v>4609</v>
      </c>
      <c r="K12372" s="160" t="s">
        <v>3997</v>
      </c>
      <c r="L12372" t="s">
        <v>4637</v>
      </c>
    </row>
    <row r="12373" spans="1:12">
      <c r="A12373" s="15">
        <v>2425030370</v>
      </c>
      <c r="B12373" t="s">
        <v>4006</v>
      </c>
      <c r="C12373" t="s">
        <v>4609</v>
      </c>
      <c r="D12373" t="s">
        <v>4644</v>
      </c>
      <c r="E12373" t="s">
        <v>12116</v>
      </c>
      <c r="F12373" t="s">
        <v>4608</v>
      </c>
      <c r="G12373" s="160" t="s">
        <v>4005</v>
      </c>
      <c r="H12373" t="s">
        <v>4006</v>
      </c>
      <c r="I12373" s="160" t="s">
        <v>4009</v>
      </c>
      <c r="J12373" t="s">
        <v>4609</v>
      </c>
      <c r="K12373" s="160" t="s">
        <v>3997</v>
      </c>
      <c r="L12373" t="s">
        <v>4637</v>
      </c>
    </row>
    <row r="12374" spans="1:12">
      <c r="A12374" s="15">
        <v>2425030999</v>
      </c>
      <c r="B12374" t="s">
        <v>4006</v>
      </c>
      <c r="C12374" t="s">
        <v>4609</v>
      </c>
      <c r="D12374" t="s">
        <v>4644</v>
      </c>
      <c r="E12374" t="s">
        <v>12117</v>
      </c>
      <c r="F12374" t="s">
        <v>4608</v>
      </c>
      <c r="G12374" s="160" t="s">
        <v>4005</v>
      </c>
      <c r="H12374" t="s">
        <v>4006</v>
      </c>
      <c r="I12374" s="160" t="s">
        <v>4009</v>
      </c>
      <c r="J12374" t="s">
        <v>4609</v>
      </c>
      <c r="K12374" s="160" t="s">
        <v>3997</v>
      </c>
      <c r="L12374" t="s">
        <v>4637</v>
      </c>
    </row>
    <row r="12375" spans="1:12">
      <c r="A12375" s="15">
        <v>2425040000</v>
      </c>
      <c r="B12375" t="s">
        <v>4006</v>
      </c>
      <c r="C12375" t="s">
        <v>4609</v>
      </c>
      <c r="D12375" t="s">
        <v>12212</v>
      </c>
      <c r="E12375" t="s">
        <v>12094</v>
      </c>
      <c r="F12375" t="s">
        <v>4608</v>
      </c>
      <c r="G12375" s="160" t="s">
        <v>4005</v>
      </c>
      <c r="H12375" t="s">
        <v>4006</v>
      </c>
      <c r="I12375" s="160" t="s">
        <v>4009</v>
      </c>
      <c r="J12375" t="s">
        <v>4609</v>
      </c>
      <c r="K12375" s="160" t="s">
        <v>4009</v>
      </c>
      <c r="L12375" t="s">
        <v>4616</v>
      </c>
    </row>
    <row r="12376" spans="1:12">
      <c r="A12376" s="15">
        <v>2425040055</v>
      </c>
      <c r="B12376" t="s">
        <v>4006</v>
      </c>
      <c r="C12376" t="s">
        <v>4609</v>
      </c>
      <c r="D12376" t="s">
        <v>12212</v>
      </c>
      <c r="E12376" t="s">
        <v>4120</v>
      </c>
      <c r="F12376" t="s">
        <v>4608</v>
      </c>
      <c r="G12376" s="160" t="s">
        <v>4005</v>
      </c>
      <c r="H12376" t="s">
        <v>4006</v>
      </c>
      <c r="I12376" s="160" t="s">
        <v>4009</v>
      </c>
      <c r="J12376" t="s">
        <v>4609</v>
      </c>
      <c r="K12376" s="160" t="s">
        <v>4009</v>
      </c>
      <c r="L12376" t="s">
        <v>4616</v>
      </c>
    </row>
    <row r="12377" spans="1:12">
      <c r="A12377" s="15">
        <v>2425040370</v>
      </c>
      <c r="B12377" t="s">
        <v>4006</v>
      </c>
      <c r="C12377" t="s">
        <v>4609</v>
      </c>
      <c r="D12377" t="s">
        <v>12212</v>
      </c>
      <c r="E12377" t="s">
        <v>12116</v>
      </c>
      <c r="F12377" t="s">
        <v>4608</v>
      </c>
      <c r="G12377" s="160" t="s">
        <v>4005</v>
      </c>
      <c r="H12377" t="s">
        <v>4006</v>
      </c>
      <c r="I12377" s="160" t="s">
        <v>4009</v>
      </c>
      <c r="J12377" t="s">
        <v>4609</v>
      </c>
      <c r="K12377" s="160" t="s">
        <v>4009</v>
      </c>
      <c r="L12377" t="s">
        <v>4616</v>
      </c>
    </row>
    <row r="12378" spans="1:12">
      <c r="A12378" s="15">
        <v>2425040999</v>
      </c>
      <c r="B12378" t="s">
        <v>4006</v>
      </c>
      <c r="C12378" t="s">
        <v>4609</v>
      </c>
      <c r="D12378" t="s">
        <v>12212</v>
      </c>
      <c r="E12378" t="s">
        <v>12117</v>
      </c>
      <c r="F12378" t="s">
        <v>4608</v>
      </c>
      <c r="G12378" s="160" t="s">
        <v>4005</v>
      </c>
      <c r="H12378" t="s">
        <v>4006</v>
      </c>
      <c r="I12378" s="160" t="s">
        <v>4009</v>
      </c>
      <c r="J12378" t="s">
        <v>4609</v>
      </c>
      <c r="K12378" s="160" t="s">
        <v>4009</v>
      </c>
      <c r="L12378" t="s">
        <v>4616</v>
      </c>
    </row>
    <row r="12379" spans="1:12">
      <c r="A12379" s="15">
        <v>2425050000</v>
      </c>
      <c r="B12379" t="s">
        <v>4006</v>
      </c>
      <c r="C12379" t="s">
        <v>4609</v>
      </c>
      <c r="D12379" t="s">
        <v>12213</v>
      </c>
      <c r="E12379" t="s">
        <v>12094</v>
      </c>
      <c r="F12379" t="s">
        <v>4608</v>
      </c>
      <c r="G12379" s="160" t="s">
        <v>4005</v>
      </c>
      <c r="H12379" t="s">
        <v>4006</v>
      </c>
      <c r="I12379" s="160" t="s">
        <v>4009</v>
      </c>
      <c r="J12379" t="s">
        <v>4609</v>
      </c>
      <c r="K12379" s="160" t="s">
        <v>4069</v>
      </c>
      <c r="L12379" t="s">
        <v>12213</v>
      </c>
    </row>
    <row r="12380" spans="1:12">
      <c r="A12380" s="15">
        <v>2430000000</v>
      </c>
      <c r="B12380" t="s">
        <v>4006</v>
      </c>
      <c r="C12380" t="s">
        <v>12214</v>
      </c>
      <c r="D12380" t="s">
        <v>5452</v>
      </c>
      <c r="E12380" t="s">
        <v>12094</v>
      </c>
      <c r="F12380" t="s">
        <v>4068</v>
      </c>
      <c r="G12380" s="160" t="s">
        <v>4005</v>
      </c>
      <c r="H12380" t="s">
        <v>4006</v>
      </c>
      <c r="I12380" s="160" t="s">
        <v>4069</v>
      </c>
      <c r="J12380" t="s">
        <v>4070</v>
      </c>
      <c r="K12380" s="160" t="s">
        <v>4007</v>
      </c>
      <c r="L12380" t="s">
        <v>12215</v>
      </c>
    </row>
    <row r="12381" spans="1:12">
      <c r="A12381" s="15">
        <v>2430000170</v>
      </c>
      <c r="B12381" t="s">
        <v>4006</v>
      </c>
      <c r="C12381" t="s">
        <v>12214</v>
      </c>
      <c r="D12381" t="s">
        <v>5452</v>
      </c>
      <c r="E12381" t="s">
        <v>4126</v>
      </c>
      <c r="F12381" t="s">
        <v>4068</v>
      </c>
      <c r="G12381" s="160" t="s">
        <v>4005</v>
      </c>
      <c r="H12381" t="s">
        <v>4006</v>
      </c>
      <c r="I12381" s="160" t="s">
        <v>4069</v>
      </c>
      <c r="J12381" t="s">
        <v>4070</v>
      </c>
      <c r="K12381" s="160" t="s">
        <v>4007</v>
      </c>
      <c r="L12381" t="s">
        <v>12215</v>
      </c>
    </row>
    <row r="12382" spans="1:12">
      <c r="A12382" s="15">
        <v>2430000340</v>
      </c>
      <c r="B12382" t="s">
        <v>4006</v>
      </c>
      <c r="C12382" t="s">
        <v>12214</v>
      </c>
      <c r="D12382" t="s">
        <v>5452</v>
      </c>
      <c r="E12382" t="s">
        <v>12216</v>
      </c>
      <c r="F12382" t="s">
        <v>4068</v>
      </c>
      <c r="G12382" s="160" t="s">
        <v>4005</v>
      </c>
      <c r="H12382" t="s">
        <v>4006</v>
      </c>
      <c r="I12382" s="160" t="s">
        <v>4069</v>
      </c>
      <c r="J12382" t="s">
        <v>4070</v>
      </c>
      <c r="K12382" s="160" t="s">
        <v>4007</v>
      </c>
      <c r="L12382" t="s">
        <v>12215</v>
      </c>
    </row>
    <row r="12383" spans="1:12">
      <c r="A12383" s="15">
        <v>2430000350</v>
      </c>
      <c r="B12383" t="s">
        <v>4006</v>
      </c>
      <c r="C12383" t="s">
        <v>12214</v>
      </c>
      <c r="D12383" t="s">
        <v>5452</v>
      </c>
      <c r="E12383" t="s">
        <v>5250</v>
      </c>
      <c r="F12383" t="s">
        <v>4068</v>
      </c>
      <c r="G12383" s="160" t="s">
        <v>4005</v>
      </c>
      <c r="H12383" t="s">
        <v>4006</v>
      </c>
      <c r="I12383" s="160" t="s">
        <v>4069</v>
      </c>
      <c r="J12383" t="s">
        <v>4070</v>
      </c>
      <c r="K12383" s="160" t="s">
        <v>4007</v>
      </c>
      <c r="L12383" t="s">
        <v>12215</v>
      </c>
    </row>
    <row r="12384" spans="1:12">
      <c r="A12384" s="15">
        <v>2430000370</v>
      </c>
      <c r="B12384" t="s">
        <v>4006</v>
      </c>
      <c r="C12384" t="s">
        <v>12214</v>
      </c>
      <c r="D12384" t="s">
        <v>5452</v>
      </c>
      <c r="E12384" t="s">
        <v>12116</v>
      </c>
      <c r="F12384" t="s">
        <v>4068</v>
      </c>
      <c r="G12384" s="160" t="s">
        <v>4005</v>
      </c>
      <c r="H12384" t="s">
        <v>4006</v>
      </c>
      <c r="I12384" s="160" t="s">
        <v>4069</v>
      </c>
      <c r="J12384" t="s">
        <v>4070</v>
      </c>
      <c r="K12384" s="160" t="s">
        <v>4007</v>
      </c>
      <c r="L12384" t="s">
        <v>12215</v>
      </c>
    </row>
    <row r="12385" spans="1:12">
      <c r="A12385" s="15">
        <v>2430000999</v>
      </c>
      <c r="B12385" t="s">
        <v>4006</v>
      </c>
      <c r="C12385" t="s">
        <v>12214</v>
      </c>
      <c r="D12385" t="s">
        <v>5452</v>
      </c>
      <c r="E12385" t="s">
        <v>12117</v>
      </c>
      <c r="F12385" t="s">
        <v>4068</v>
      </c>
      <c r="G12385" s="160" t="s">
        <v>4005</v>
      </c>
      <c r="H12385" t="s">
        <v>4006</v>
      </c>
      <c r="I12385" s="160" t="s">
        <v>4069</v>
      </c>
      <c r="J12385" t="s">
        <v>4070</v>
      </c>
      <c r="K12385" s="160" t="s">
        <v>4007</v>
      </c>
      <c r="L12385" t="s">
        <v>12215</v>
      </c>
    </row>
    <row r="12386" spans="1:12">
      <c r="A12386" s="15">
        <v>2440000000</v>
      </c>
      <c r="B12386" t="s">
        <v>4006</v>
      </c>
      <c r="C12386" t="s">
        <v>12217</v>
      </c>
      <c r="D12386" t="s">
        <v>5452</v>
      </c>
      <c r="E12386" t="s">
        <v>12094</v>
      </c>
      <c r="F12386" t="s">
        <v>4068</v>
      </c>
      <c r="G12386" s="160" t="s">
        <v>4005</v>
      </c>
      <c r="H12386" t="s">
        <v>4006</v>
      </c>
      <c r="I12386" s="160" t="s">
        <v>4069</v>
      </c>
      <c r="J12386" t="s">
        <v>4070</v>
      </c>
      <c r="K12386">
        <v>99</v>
      </c>
      <c r="L12386" t="s">
        <v>3999</v>
      </c>
    </row>
    <row r="12387" spans="1:12">
      <c r="A12387" s="15">
        <v>2440000060</v>
      </c>
      <c r="B12387" t="s">
        <v>4006</v>
      </c>
      <c r="C12387" t="s">
        <v>12217</v>
      </c>
      <c r="D12387" t="s">
        <v>5452</v>
      </c>
      <c r="E12387" t="s">
        <v>12106</v>
      </c>
      <c r="F12387" t="s">
        <v>4068</v>
      </c>
      <c r="G12387" s="160" t="s">
        <v>4005</v>
      </c>
      <c r="H12387" t="s">
        <v>4006</v>
      </c>
      <c r="I12387" s="160" t="s">
        <v>4069</v>
      </c>
      <c r="J12387" t="s">
        <v>4070</v>
      </c>
      <c r="K12387">
        <v>99</v>
      </c>
      <c r="L12387" t="s">
        <v>3999</v>
      </c>
    </row>
    <row r="12388" spans="1:12">
      <c r="A12388" s="15">
        <v>2440000065</v>
      </c>
      <c r="B12388" t="s">
        <v>4006</v>
      </c>
      <c r="C12388" t="s">
        <v>12217</v>
      </c>
      <c r="D12388" t="s">
        <v>5452</v>
      </c>
      <c r="E12388" t="s">
        <v>12107</v>
      </c>
      <c r="F12388" t="s">
        <v>4068</v>
      </c>
      <c r="G12388" s="160" t="s">
        <v>4005</v>
      </c>
      <c r="H12388" t="s">
        <v>4006</v>
      </c>
      <c r="I12388" s="160" t="s">
        <v>4069</v>
      </c>
      <c r="J12388" t="s">
        <v>4070</v>
      </c>
      <c r="K12388">
        <v>99</v>
      </c>
      <c r="L12388" t="s">
        <v>3999</v>
      </c>
    </row>
    <row r="12389" spans="1:12">
      <c r="A12389" s="15">
        <v>2440000070</v>
      </c>
      <c r="B12389" t="s">
        <v>4006</v>
      </c>
      <c r="C12389" t="s">
        <v>12217</v>
      </c>
      <c r="D12389" t="s">
        <v>5452</v>
      </c>
      <c r="E12389" t="s">
        <v>12108</v>
      </c>
      <c r="F12389" t="s">
        <v>4068</v>
      </c>
      <c r="G12389" s="160" t="s">
        <v>4005</v>
      </c>
      <c r="H12389" t="s">
        <v>4006</v>
      </c>
      <c r="I12389" s="160" t="s">
        <v>4069</v>
      </c>
      <c r="J12389" t="s">
        <v>4070</v>
      </c>
      <c r="K12389">
        <v>99</v>
      </c>
      <c r="L12389" t="s">
        <v>3999</v>
      </c>
    </row>
    <row r="12390" spans="1:12">
      <c r="A12390" s="15">
        <v>2440000100</v>
      </c>
      <c r="B12390" t="s">
        <v>4006</v>
      </c>
      <c r="C12390" t="s">
        <v>12217</v>
      </c>
      <c r="D12390" t="s">
        <v>5452</v>
      </c>
      <c r="E12390" t="s">
        <v>5160</v>
      </c>
      <c r="F12390" t="s">
        <v>4068</v>
      </c>
      <c r="G12390" s="160" t="s">
        <v>4005</v>
      </c>
      <c r="H12390" t="s">
        <v>4006</v>
      </c>
      <c r="I12390" s="160" t="s">
        <v>4069</v>
      </c>
      <c r="J12390" t="s">
        <v>4070</v>
      </c>
      <c r="K12390">
        <v>99</v>
      </c>
      <c r="L12390" t="s">
        <v>3999</v>
      </c>
    </row>
    <row r="12391" spans="1:12">
      <c r="A12391" s="15">
        <v>2440000125</v>
      </c>
      <c r="B12391" t="s">
        <v>4006</v>
      </c>
      <c r="C12391" t="s">
        <v>12217</v>
      </c>
      <c r="D12391" t="s">
        <v>5452</v>
      </c>
      <c r="E12391" t="s">
        <v>12109</v>
      </c>
      <c r="F12391" t="s">
        <v>4068</v>
      </c>
      <c r="G12391" s="160" t="s">
        <v>4005</v>
      </c>
      <c r="H12391" t="s">
        <v>4006</v>
      </c>
      <c r="I12391" s="160" t="s">
        <v>4069</v>
      </c>
      <c r="J12391" t="s">
        <v>4070</v>
      </c>
      <c r="K12391">
        <v>99</v>
      </c>
      <c r="L12391" t="s">
        <v>3999</v>
      </c>
    </row>
    <row r="12392" spans="1:12">
      <c r="A12392" s="15">
        <v>2440000130</v>
      </c>
      <c r="B12392" t="s">
        <v>4006</v>
      </c>
      <c r="C12392" t="s">
        <v>12217</v>
      </c>
      <c r="D12392" t="s">
        <v>5452</v>
      </c>
      <c r="E12392" t="s">
        <v>12110</v>
      </c>
      <c r="F12392" t="s">
        <v>4068</v>
      </c>
      <c r="G12392" s="160" t="s">
        <v>4005</v>
      </c>
      <c r="H12392" t="s">
        <v>4006</v>
      </c>
      <c r="I12392" s="160" t="s">
        <v>4069</v>
      </c>
      <c r="J12392" t="s">
        <v>4070</v>
      </c>
      <c r="K12392">
        <v>99</v>
      </c>
      <c r="L12392" t="s">
        <v>3999</v>
      </c>
    </row>
    <row r="12393" spans="1:12">
      <c r="A12393" s="15">
        <v>2440000135</v>
      </c>
      <c r="B12393" t="s">
        <v>4006</v>
      </c>
      <c r="C12393" t="s">
        <v>12217</v>
      </c>
      <c r="D12393" t="s">
        <v>5452</v>
      </c>
      <c r="E12393" t="s">
        <v>12111</v>
      </c>
      <c r="F12393" t="s">
        <v>4068</v>
      </c>
      <c r="G12393" s="160" t="s">
        <v>4005</v>
      </c>
      <c r="H12393" t="s">
        <v>4006</v>
      </c>
      <c r="I12393" s="160" t="s">
        <v>4069</v>
      </c>
      <c r="J12393" t="s">
        <v>4070</v>
      </c>
      <c r="K12393">
        <v>99</v>
      </c>
      <c r="L12393" t="s">
        <v>3999</v>
      </c>
    </row>
    <row r="12394" spans="1:12">
      <c r="A12394" s="15">
        <v>2440000165</v>
      </c>
      <c r="B12394" t="s">
        <v>4006</v>
      </c>
      <c r="C12394" t="s">
        <v>12217</v>
      </c>
      <c r="D12394" t="s">
        <v>5452</v>
      </c>
      <c r="E12394" t="s">
        <v>5230</v>
      </c>
      <c r="F12394" t="s">
        <v>4068</v>
      </c>
      <c r="G12394" s="160" t="s">
        <v>4005</v>
      </c>
      <c r="H12394" t="s">
        <v>4006</v>
      </c>
      <c r="I12394" s="160" t="s">
        <v>4069</v>
      </c>
      <c r="J12394" t="s">
        <v>4070</v>
      </c>
      <c r="K12394">
        <v>99</v>
      </c>
      <c r="L12394" t="s">
        <v>3999</v>
      </c>
    </row>
    <row r="12395" spans="1:12">
      <c r="A12395" s="15">
        <v>2440000200</v>
      </c>
      <c r="B12395" t="s">
        <v>4006</v>
      </c>
      <c r="C12395" t="s">
        <v>12217</v>
      </c>
      <c r="D12395" t="s">
        <v>5452</v>
      </c>
      <c r="E12395" t="s">
        <v>12112</v>
      </c>
      <c r="F12395" t="s">
        <v>4068</v>
      </c>
      <c r="G12395" s="160" t="s">
        <v>4005</v>
      </c>
      <c r="H12395" t="s">
        <v>4006</v>
      </c>
      <c r="I12395" s="160" t="s">
        <v>4069</v>
      </c>
      <c r="J12395" t="s">
        <v>4070</v>
      </c>
      <c r="K12395">
        <v>99</v>
      </c>
      <c r="L12395" t="s">
        <v>3999</v>
      </c>
    </row>
    <row r="12396" spans="1:12">
      <c r="A12396" s="15">
        <v>2440000210</v>
      </c>
      <c r="B12396" t="s">
        <v>4006</v>
      </c>
      <c r="C12396" t="s">
        <v>12217</v>
      </c>
      <c r="D12396" t="s">
        <v>5452</v>
      </c>
      <c r="E12396" t="s">
        <v>12113</v>
      </c>
      <c r="F12396" t="s">
        <v>4068</v>
      </c>
      <c r="G12396" s="160" t="s">
        <v>4005</v>
      </c>
      <c r="H12396" t="s">
        <v>4006</v>
      </c>
      <c r="I12396" s="160" t="s">
        <v>4069</v>
      </c>
      <c r="J12396" t="s">
        <v>4070</v>
      </c>
      <c r="K12396">
        <v>99</v>
      </c>
      <c r="L12396" t="s">
        <v>3999</v>
      </c>
    </row>
    <row r="12397" spans="1:12">
      <c r="A12397" s="15">
        <v>2440000215</v>
      </c>
      <c r="B12397" t="s">
        <v>4006</v>
      </c>
      <c r="C12397" t="s">
        <v>12217</v>
      </c>
      <c r="D12397" t="s">
        <v>5452</v>
      </c>
      <c r="E12397" t="s">
        <v>12114</v>
      </c>
      <c r="F12397" t="s">
        <v>4068</v>
      </c>
      <c r="G12397" s="160" t="s">
        <v>4005</v>
      </c>
      <c r="H12397" t="s">
        <v>4006</v>
      </c>
      <c r="I12397" s="160" t="s">
        <v>4069</v>
      </c>
      <c r="J12397" t="s">
        <v>4070</v>
      </c>
      <c r="K12397">
        <v>99</v>
      </c>
      <c r="L12397" t="s">
        <v>3999</v>
      </c>
    </row>
    <row r="12398" spans="1:12">
      <c r="A12398" s="15">
        <v>2440000235</v>
      </c>
      <c r="B12398" t="s">
        <v>4006</v>
      </c>
      <c r="C12398" t="s">
        <v>12217</v>
      </c>
      <c r="D12398" t="s">
        <v>5452</v>
      </c>
      <c r="E12398" t="s">
        <v>12115</v>
      </c>
      <c r="F12398" t="s">
        <v>4068</v>
      </c>
      <c r="G12398" s="160" t="s">
        <v>4005</v>
      </c>
      <c r="H12398" t="s">
        <v>4006</v>
      </c>
      <c r="I12398" s="160" t="s">
        <v>4069</v>
      </c>
      <c r="J12398" t="s">
        <v>4070</v>
      </c>
      <c r="K12398">
        <v>99</v>
      </c>
      <c r="L12398" t="s">
        <v>3999</v>
      </c>
    </row>
    <row r="12399" spans="1:12">
      <c r="A12399" s="15">
        <v>2440000250</v>
      </c>
      <c r="B12399" t="s">
        <v>4006</v>
      </c>
      <c r="C12399" t="s">
        <v>12217</v>
      </c>
      <c r="D12399" t="s">
        <v>5452</v>
      </c>
      <c r="E12399" t="s">
        <v>6805</v>
      </c>
      <c r="F12399" t="s">
        <v>4068</v>
      </c>
      <c r="G12399" s="160" t="s">
        <v>4005</v>
      </c>
      <c r="H12399" t="s">
        <v>4006</v>
      </c>
      <c r="I12399" s="160" t="s">
        <v>4069</v>
      </c>
      <c r="J12399" t="s">
        <v>4070</v>
      </c>
      <c r="K12399">
        <v>99</v>
      </c>
      <c r="L12399" t="s">
        <v>3999</v>
      </c>
    </row>
    <row r="12400" spans="1:12">
      <c r="A12400" s="15">
        <v>2440000260</v>
      </c>
      <c r="B12400" t="s">
        <v>4006</v>
      </c>
      <c r="C12400" t="s">
        <v>12217</v>
      </c>
      <c r="D12400" t="s">
        <v>5452</v>
      </c>
      <c r="E12400" t="s">
        <v>4054</v>
      </c>
      <c r="F12400" t="s">
        <v>4068</v>
      </c>
      <c r="G12400" s="160" t="s">
        <v>4005</v>
      </c>
      <c r="H12400" t="s">
        <v>4006</v>
      </c>
      <c r="I12400" s="160" t="s">
        <v>4069</v>
      </c>
      <c r="J12400" t="s">
        <v>4070</v>
      </c>
      <c r="K12400">
        <v>99</v>
      </c>
      <c r="L12400" t="s">
        <v>3999</v>
      </c>
    </row>
    <row r="12401" spans="1:12">
      <c r="A12401" s="15">
        <v>2440000275</v>
      </c>
      <c r="B12401" t="s">
        <v>4006</v>
      </c>
      <c r="C12401" t="s">
        <v>12217</v>
      </c>
      <c r="D12401" t="s">
        <v>5452</v>
      </c>
      <c r="E12401" t="s">
        <v>4061</v>
      </c>
      <c r="F12401" t="s">
        <v>4068</v>
      </c>
      <c r="G12401" s="160" t="s">
        <v>4005</v>
      </c>
      <c r="H12401" t="s">
        <v>4006</v>
      </c>
      <c r="I12401" s="160" t="s">
        <v>4069</v>
      </c>
      <c r="J12401" t="s">
        <v>4070</v>
      </c>
      <c r="K12401">
        <v>99</v>
      </c>
      <c r="L12401" t="s">
        <v>3999</v>
      </c>
    </row>
    <row r="12402" spans="1:12">
      <c r="A12402" s="15">
        <v>2440000285</v>
      </c>
      <c r="B12402" t="s">
        <v>4006</v>
      </c>
      <c r="C12402" t="s">
        <v>12217</v>
      </c>
      <c r="D12402" t="s">
        <v>5452</v>
      </c>
      <c r="E12402" t="s">
        <v>4134</v>
      </c>
      <c r="F12402" t="s">
        <v>4068</v>
      </c>
      <c r="G12402" s="160" t="s">
        <v>4005</v>
      </c>
      <c r="H12402" t="s">
        <v>4006</v>
      </c>
      <c r="I12402" s="160" t="s">
        <v>4069</v>
      </c>
      <c r="J12402" t="s">
        <v>4070</v>
      </c>
      <c r="K12402">
        <v>99</v>
      </c>
      <c r="L12402" t="s">
        <v>3999</v>
      </c>
    </row>
    <row r="12403" spans="1:12">
      <c r="A12403" s="15">
        <v>2440000300</v>
      </c>
      <c r="B12403" t="s">
        <v>4006</v>
      </c>
      <c r="C12403" t="s">
        <v>12217</v>
      </c>
      <c r="D12403" t="s">
        <v>5452</v>
      </c>
      <c r="E12403" t="s">
        <v>12154</v>
      </c>
      <c r="F12403" t="s">
        <v>4068</v>
      </c>
      <c r="G12403" s="160" t="s">
        <v>4005</v>
      </c>
      <c r="H12403" t="s">
        <v>4006</v>
      </c>
      <c r="I12403" s="160" t="s">
        <v>4069</v>
      </c>
      <c r="J12403" t="s">
        <v>4070</v>
      </c>
      <c r="K12403">
        <v>99</v>
      </c>
      <c r="L12403" t="s">
        <v>3999</v>
      </c>
    </row>
    <row r="12404" spans="1:12">
      <c r="A12404" s="15">
        <v>2440000330</v>
      </c>
      <c r="B12404" t="s">
        <v>4006</v>
      </c>
      <c r="C12404" t="s">
        <v>12217</v>
      </c>
      <c r="D12404" t="s">
        <v>5452</v>
      </c>
      <c r="E12404" t="s">
        <v>5247</v>
      </c>
      <c r="F12404" t="s">
        <v>4068</v>
      </c>
      <c r="G12404" s="160" t="s">
        <v>4005</v>
      </c>
      <c r="H12404" t="s">
        <v>4006</v>
      </c>
      <c r="I12404" s="160" t="s">
        <v>4069</v>
      </c>
      <c r="J12404" t="s">
        <v>4070</v>
      </c>
      <c r="K12404">
        <v>99</v>
      </c>
      <c r="L12404" t="s">
        <v>3999</v>
      </c>
    </row>
    <row r="12405" spans="1:12">
      <c r="A12405" s="15">
        <v>2440000350</v>
      </c>
      <c r="B12405" t="s">
        <v>4006</v>
      </c>
      <c r="C12405" t="s">
        <v>12217</v>
      </c>
      <c r="D12405" t="s">
        <v>5452</v>
      </c>
      <c r="E12405" t="s">
        <v>5250</v>
      </c>
      <c r="F12405" t="s">
        <v>4068</v>
      </c>
      <c r="G12405" s="160" t="s">
        <v>4005</v>
      </c>
      <c r="H12405" t="s">
        <v>4006</v>
      </c>
      <c r="I12405" s="160" t="s">
        <v>4069</v>
      </c>
      <c r="J12405" t="s">
        <v>4070</v>
      </c>
      <c r="K12405">
        <v>99</v>
      </c>
      <c r="L12405" t="s">
        <v>3999</v>
      </c>
    </row>
    <row r="12406" spans="1:12">
      <c r="A12406" s="15">
        <v>2440000370</v>
      </c>
      <c r="B12406" t="s">
        <v>4006</v>
      </c>
      <c r="C12406" t="s">
        <v>12217</v>
      </c>
      <c r="D12406" t="s">
        <v>5452</v>
      </c>
      <c r="E12406" t="s">
        <v>12116</v>
      </c>
      <c r="F12406" t="s">
        <v>4068</v>
      </c>
      <c r="G12406" s="160" t="s">
        <v>4005</v>
      </c>
      <c r="H12406" t="s">
        <v>4006</v>
      </c>
      <c r="I12406" s="160" t="s">
        <v>4069</v>
      </c>
      <c r="J12406" t="s">
        <v>4070</v>
      </c>
      <c r="K12406">
        <v>99</v>
      </c>
      <c r="L12406" t="s">
        <v>3999</v>
      </c>
    </row>
    <row r="12407" spans="1:12">
      <c r="A12407" s="15">
        <v>2440000999</v>
      </c>
      <c r="B12407" t="s">
        <v>4006</v>
      </c>
      <c r="C12407" t="s">
        <v>12217</v>
      </c>
      <c r="D12407" t="s">
        <v>5452</v>
      </c>
      <c r="E12407" t="s">
        <v>12117</v>
      </c>
      <c r="F12407" t="s">
        <v>4068</v>
      </c>
      <c r="G12407" s="160" t="s">
        <v>4005</v>
      </c>
      <c r="H12407" t="s">
        <v>4006</v>
      </c>
      <c r="I12407" s="160" t="s">
        <v>4069</v>
      </c>
      <c r="J12407" t="s">
        <v>4070</v>
      </c>
      <c r="K12407">
        <v>99</v>
      </c>
      <c r="L12407" t="s">
        <v>3999</v>
      </c>
    </row>
    <row r="12408" spans="1:12">
      <c r="A12408" s="15">
        <v>2440020000</v>
      </c>
      <c r="B12408" t="s">
        <v>4006</v>
      </c>
      <c r="C12408" t="s">
        <v>12217</v>
      </c>
      <c r="D12408" t="s">
        <v>12218</v>
      </c>
      <c r="E12408" t="s">
        <v>12094</v>
      </c>
      <c r="F12408" t="s">
        <v>4068</v>
      </c>
      <c r="G12408" s="160" t="s">
        <v>4005</v>
      </c>
      <c r="H12408" t="s">
        <v>4006</v>
      </c>
      <c r="I12408" s="160" t="s">
        <v>3997</v>
      </c>
      <c r="J12408" t="s">
        <v>4084</v>
      </c>
      <c r="K12408" s="160" t="s">
        <v>4007</v>
      </c>
      <c r="L12408" t="s">
        <v>4091</v>
      </c>
    </row>
    <row r="12409" spans="1:12">
      <c r="A12409" s="15">
        <v>2460000000</v>
      </c>
      <c r="B12409" t="s">
        <v>4006</v>
      </c>
      <c r="C12409" t="s">
        <v>12219</v>
      </c>
      <c r="D12409" t="s">
        <v>5452</v>
      </c>
      <c r="E12409" t="s">
        <v>12094</v>
      </c>
      <c r="F12409" t="s">
        <v>12220</v>
      </c>
      <c r="G12409" s="160" t="s">
        <v>4005</v>
      </c>
      <c r="H12409" t="s">
        <v>4006</v>
      </c>
      <c r="I12409" s="160" t="s">
        <v>4198</v>
      </c>
      <c r="J12409" t="s">
        <v>5209</v>
      </c>
      <c r="K12409">
        <v>99</v>
      </c>
      <c r="L12409" t="s">
        <v>3999</v>
      </c>
    </row>
    <row r="12410" spans="1:12">
      <c r="A12410" s="15">
        <v>2460000030</v>
      </c>
      <c r="B12410" t="s">
        <v>4006</v>
      </c>
      <c r="C12410" t="s">
        <v>12219</v>
      </c>
      <c r="D12410" t="s">
        <v>5452</v>
      </c>
      <c r="E12410" t="s">
        <v>4063</v>
      </c>
      <c r="F12410" t="s">
        <v>12220</v>
      </c>
      <c r="G12410" s="160" t="s">
        <v>4005</v>
      </c>
      <c r="H12410" t="s">
        <v>4006</v>
      </c>
      <c r="I12410" s="160" t="s">
        <v>4198</v>
      </c>
      <c r="J12410" t="s">
        <v>5209</v>
      </c>
      <c r="K12410">
        <v>99</v>
      </c>
      <c r="L12410" t="s">
        <v>3999</v>
      </c>
    </row>
    <row r="12411" spans="1:12">
      <c r="A12411" s="15">
        <v>2460000055</v>
      </c>
      <c r="B12411" t="s">
        <v>4006</v>
      </c>
      <c r="C12411" t="s">
        <v>12219</v>
      </c>
      <c r="D12411" t="s">
        <v>5452</v>
      </c>
      <c r="E12411" t="s">
        <v>4120</v>
      </c>
      <c r="F12411" t="s">
        <v>12220</v>
      </c>
      <c r="G12411" s="160" t="s">
        <v>4005</v>
      </c>
      <c r="H12411" t="s">
        <v>4006</v>
      </c>
      <c r="I12411" s="160" t="s">
        <v>4198</v>
      </c>
      <c r="J12411" t="s">
        <v>5209</v>
      </c>
      <c r="K12411">
        <v>99</v>
      </c>
      <c r="L12411" t="s">
        <v>3999</v>
      </c>
    </row>
    <row r="12412" spans="1:12">
      <c r="A12412" s="15">
        <v>2460000060</v>
      </c>
      <c r="B12412" t="s">
        <v>4006</v>
      </c>
      <c r="C12412" t="s">
        <v>12219</v>
      </c>
      <c r="D12412" t="s">
        <v>5452</v>
      </c>
      <c r="E12412" t="s">
        <v>12106</v>
      </c>
      <c r="F12412" t="s">
        <v>12220</v>
      </c>
      <c r="G12412" s="160" t="s">
        <v>4005</v>
      </c>
      <c r="H12412" t="s">
        <v>4006</v>
      </c>
      <c r="I12412" s="160" t="s">
        <v>4198</v>
      </c>
      <c r="J12412" t="s">
        <v>5209</v>
      </c>
      <c r="K12412">
        <v>99</v>
      </c>
      <c r="L12412" t="s">
        <v>3999</v>
      </c>
    </row>
    <row r="12413" spans="1:12">
      <c r="A12413" s="15">
        <v>2460000065</v>
      </c>
      <c r="B12413" t="s">
        <v>4006</v>
      </c>
      <c r="C12413" t="s">
        <v>12219</v>
      </c>
      <c r="D12413" t="s">
        <v>5452</v>
      </c>
      <c r="E12413" t="s">
        <v>12107</v>
      </c>
      <c r="F12413" t="s">
        <v>12220</v>
      </c>
      <c r="G12413" s="160" t="s">
        <v>4005</v>
      </c>
      <c r="H12413" t="s">
        <v>4006</v>
      </c>
      <c r="I12413" s="160" t="s">
        <v>4198</v>
      </c>
      <c r="J12413" t="s">
        <v>5209</v>
      </c>
      <c r="K12413">
        <v>99</v>
      </c>
      <c r="L12413" t="s">
        <v>3999</v>
      </c>
    </row>
    <row r="12414" spans="1:12">
      <c r="A12414" s="15">
        <v>2460000070</v>
      </c>
      <c r="B12414" t="s">
        <v>4006</v>
      </c>
      <c r="C12414" t="s">
        <v>12219</v>
      </c>
      <c r="D12414" t="s">
        <v>5452</v>
      </c>
      <c r="E12414" t="s">
        <v>12108</v>
      </c>
      <c r="F12414" t="s">
        <v>12220</v>
      </c>
      <c r="G12414" s="160" t="s">
        <v>4005</v>
      </c>
      <c r="H12414" t="s">
        <v>4006</v>
      </c>
      <c r="I12414" s="160" t="s">
        <v>4198</v>
      </c>
      <c r="J12414" t="s">
        <v>5209</v>
      </c>
      <c r="K12414">
        <v>99</v>
      </c>
      <c r="L12414" t="s">
        <v>3999</v>
      </c>
    </row>
    <row r="12415" spans="1:12">
      <c r="A12415" s="15">
        <v>2460000165</v>
      </c>
      <c r="B12415" t="s">
        <v>4006</v>
      </c>
      <c r="C12415" t="s">
        <v>12219</v>
      </c>
      <c r="D12415" t="s">
        <v>5452</v>
      </c>
      <c r="E12415" t="s">
        <v>5230</v>
      </c>
      <c r="F12415" t="s">
        <v>12220</v>
      </c>
      <c r="G12415" s="160" t="s">
        <v>4005</v>
      </c>
      <c r="H12415" t="s">
        <v>4006</v>
      </c>
      <c r="I12415" s="160" t="s">
        <v>4198</v>
      </c>
      <c r="J12415" t="s">
        <v>5209</v>
      </c>
      <c r="K12415">
        <v>99</v>
      </c>
      <c r="L12415" t="s">
        <v>3999</v>
      </c>
    </row>
    <row r="12416" spans="1:12">
      <c r="A12416" s="15">
        <v>2460000170</v>
      </c>
      <c r="B12416" t="s">
        <v>4006</v>
      </c>
      <c r="C12416" t="s">
        <v>12219</v>
      </c>
      <c r="D12416" t="s">
        <v>5452</v>
      </c>
      <c r="E12416" t="s">
        <v>4126</v>
      </c>
      <c r="F12416" t="s">
        <v>12220</v>
      </c>
      <c r="G12416" s="160" t="s">
        <v>4005</v>
      </c>
      <c r="H12416" t="s">
        <v>4006</v>
      </c>
      <c r="I12416" s="160" t="s">
        <v>4198</v>
      </c>
      <c r="J12416" t="s">
        <v>5209</v>
      </c>
      <c r="K12416">
        <v>99</v>
      </c>
      <c r="L12416" t="s">
        <v>3999</v>
      </c>
    </row>
    <row r="12417" spans="1:12">
      <c r="A12417" s="15">
        <v>2460000185</v>
      </c>
      <c r="B12417" t="s">
        <v>4006</v>
      </c>
      <c r="C12417" t="s">
        <v>12219</v>
      </c>
      <c r="D12417" t="s">
        <v>5452</v>
      </c>
      <c r="E12417" t="s">
        <v>12221</v>
      </c>
      <c r="F12417" t="s">
        <v>12220</v>
      </c>
      <c r="G12417" s="160" t="s">
        <v>4005</v>
      </c>
      <c r="H12417" t="s">
        <v>4006</v>
      </c>
      <c r="I12417" s="160" t="s">
        <v>4198</v>
      </c>
      <c r="J12417" t="s">
        <v>5209</v>
      </c>
      <c r="K12417">
        <v>99</v>
      </c>
      <c r="L12417" t="s">
        <v>3999</v>
      </c>
    </row>
    <row r="12418" spans="1:12">
      <c r="A12418" s="15">
        <v>2460000250</v>
      </c>
      <c r="B12418" t="s">
        <v>4006</v>
      </c>
      <c r="C12418" t="s">
        <v>12219</v>
      </c>
      <c r="D12418" t="s">
        <v>5452</v>
      </c>
      <c r="E12418" t="s">
        <v>6805</v>
      </c>
      <c r="F12418" t="s">
        <v>12220</v>
      </c>
      <c r="G12418" s="160" t="s">
        <v>4005</v>
      </c>
      <c r="H12418" t="s">
        <v>4006</v>
      </c>
      <c r="I12418" s="160" t="s">
        <v>4198</v>
      </c>
      <c r="J12418" t="s">
        <v>5209</v>
      </c>
      <c r="K12418">
        <v>99</v>
      </c>
      <c r="L12418" t="s">
        <v>3999</v>
      </c>
    </row>
    <row r="12419" spans="1:12">
      <c r="A12419" s="15">
        <v>2460000260</v>
      </c>
      <c r="B12419" t="s">
        <v>4006</v>
      </c>
      <c r="C12419" t="s">
        <v>12219</v>
      </c>
      <c r="D12419" t="s">
        <v>5452</v>
      </c>
      <c r="E12419" t="s">
        <v>4054</v>
      </c>
      <c r="F12419" t="s">
        <v>12220</v>
      </c>
      <c r="G12419" s="160" t="s">
        <v>4005</v>
      </c>
      <c r="H12419" t="s">
        <v>4006</v>
      </c>
      <c r="I12419" s="160" t="s">
        <v>4198</v>
      </c>
      <c r="J12419" t="s">
        <v>5209</v>
      </c>
      <c r="K12419">
        <v>99</v>
      </c>
      <c r="L12419" t="s">
        <v>3999</v>
      </c>
    </row>
    <row r="12420" spans="1:12">
      <c r="A12420" s="15">
        <v>2460000285</v>
      </c>
      <c r="B12420" t="s">
        <v>4006</v>
      </c>
      <c r="C12420" t="s">
        <v>12219</v>
      </c>
      <c r="D12420" t="s">
        <v>5452</v>
      </c>
      <c r="E12420" t="s">
        <v>4134</v>
      </c>
      <c r="F12420" t="s">
        <v>12220</v>
      </c>
      <c r="G12420" s="160" t="s">
        <v>4005</v>
      </c>
      <c r="H12420" t="s">
        <v>4006</v>
      </c>
      <c r="I12420" s="160" t="s">
        <v>4198</v>
      </c>
      <c r="J12420" t="s">
        <v>5209</v>
      </c>
      <c r="K12420">
        <v>99</v>
      </c>
      <c r="L12420" t="s">
        <v>3999</v>
      </c>
    </row>
    <row r="12421" spans="1:12">
      <c r="A12421" s="15">
        <v>2460000300</v>
      </c>
      <c r="B12421" t="s">
        <v>4006</v>
      </c>
      <c r="C12421" t="s">
        <v>12219</v>
      </c>
      <c r="D12421" t="s">
        <v>5452</v>
      </c>
      <c r="E12421" t="s">
        <v>12154</v>
      </c>
      <c r="F12421" t="s">
        <v>12220</v>
      </c>
      <c r="G12421" s="160" t="s">
        <v>4005</v>
      </c>
      <c r="H12421" t="s">
        <v>4006</v>
      </c>
      <c r="I12421" s="160" t="s">
        <v>4198</v>
      </c>
      <c r="J12421" t="s">
        <v>5209</v>
      </c>
      <c r="K12421">
        <v>99</v>
      </c>
      <c r="L12421" t="s">
        <v>3999</v>
      </c>
    </row>
    <row r="12422" spans="1:12">
      <c r="A12422" s="15">
        <v>2460000330</v>
      </c>
      <c r="B12422" t="s">
        <v>4006</v>
      </c>
      <c r="C12422" t="s">
        <v>12219</v>
      </c>
      <c r="D12422" t="s">
        <v>5452</v>
      </c>
      <c r="E12422" t="s">
        <v>5247</v>
      </c>
      <c r="F12422" t="s">
        <v>12220</v>
      </c>
      <c r="G12422" s="160" t="s">
        <v>4005</v>
      </c>
      <c r="H12422" t="s">
        <v>4006</v>
      </c>
      <c r="I12422" s="160" t="s">
        <v>4198</v>
      </c>
      <c r="J12422" t="s">
        <v>5209</v>
      </c>
      <c r="K12422">
        <v>99</v>
      </c>
      <c r="L12422" t="s">
        <v>3999</v>
      </c>
    </row>
    <row r="12423" spans="1:12">
      <c r="A12423" s="15">
        <v>2460000340</v>
      </c>
      <c r="B12423" t="s">
        <v>4006</v>
      </c>
      <c r="C12423" t="s">
        <v>12219</v>
      </c>
      <c r="D12423" t="s">
        <v>5452</v>
      </c>
      <c r="E12423" t="s">
        <v>12216</v>
      </c>
      <c r="F12423" t="s">
        <v>12220</v>
      </c>
      <c r="G12423" s="160" t="s">
        <v>4005</v>
      </c>
      <c r="H12423" t="s">
        <v>4006</v>
      </c>
      <c r="I12423" s="160" t="s">
        <v>4198</v>
      </c>
      <c r="J12423" t="s">
        <v>5209</v>
      </c>
      <c r="K12423">
        <v>99</v>
      </c>
      <c r="L12423" t="s">
        <v>3999</v>
      </c>
    </row>
    <row r="12424" spans="1:12">
      <c r="A12424" s="15">
        <v>2460000345</v>
      </c>
      <c r="B12424" t="s">
        <v>4006</v>
      </c>
      <c r="C12424" t="s">
        <v>12219</v>
      </c>
      <c r="D12424" t="s">
        <v>5452</v>
      </c>
      <c r="E12424" t="s">
        <v>4003</v>
      </c>
      <c r="F12424" t="s">
        <v>12220</v>
      </c>
      <c r="G12424" s="160" t="s">
        <v>4005</v>
      </c>
      <c r="H12424" t="s">
        <v>4006</v>
      </c>
      <c r="I12424" s="160" t="s">
        <v>4198</v>
      </c>
      <c r="J12424" t="s">
        <v>5209</v>
      </c>
      <c r="K12424">
        <v>99</v>
      </c>
      <c r="L12424" t="s">
        <v>3999</v>
      </c>
    </row>
    <row r="12425" spans="1:12">
      <c r="A12425" s="15">
        <v>2460000350</v>
      </c>
      <c r="B12425" t="s">
        <v>4006</v>
      </c>
      <c r="C12425" t="s">
        <v>12219</v>
      </c>
      <c r="D12425" t="s">
        <v>5452</v>
      </c>
      <c r="E12425" t="s">
        <v>5250</v>
      </c>
      <c r="F12425" t="s">
        <v>12220</v>
      </c>
      <c r="G12425" s="160" t="s">
        <v>4005</v>
      </c>
      <c r="H12425" t="s">
        <v>4006</v>
      </c>
      <c r="I12425" s="160" t="s">
        <v>4198</v>
      </c>
      <c r="J12425" t="s">
        <v>5209</v>
      </c>
      <c r="K12425">
        <v>99</v>
      </c>
      <c r="L12425" t="s">
        <v>3999</v>
      </c>
    </row>
    <row r="12426" spans="1:12">
      <c r="A12426" s="15">
        <v>2460000370</v>
      </c>
      <c r="B12426" t="s">
        <v>4006</v>
      </c>
      <c r="C12426" t="s">
        <v>12219</v>
      </c>
      <c r="D12426" t="s">
        <v>5452</v>
      </c>
      <c r="E12426" t="s">
        <v>12116</v>
      </c>
      <c r="F12426" t="s">
        <v>12220</v>
      </c>
      <c r="G12426" s="160" t="s">
        <v>4005</v>
      </c>
      <c r="H12426" t="s">
        <v>4006</v>
      </c>
      <c r="I12426" s="160" t="s">
        <v>4198</v>
      </c>
      <c r="J12426" t="s">
        <v>5209</v>
      </c>
      <c r="K12426">
        <v>99</v>
      </c>
      <c r="L12426" t="s">
        <v>3999</v>
      </c>
    </row>
    <row r="12427" spans="1:12">
      <c r="A12427" s="15">
        <v>2460000385</v>
      </c>
      <c r="B12427" t="s">
        <v>4006</v>
      </c>
      <c r="C12427" t="s">
        <v>12219</v>
      </c>
      <c r="D12427" t="s">
        <v>5452</v>
      </c>
      <c r="E12427" t="s">
        <v>4059</v>
      </c>
      <c r="F12427" t="s">
        <v>12220</v>
      </c>
      <c r="G12427" s="160" t="s">
        <v>4005</v>
      </c>
      <c r="H12427" t="s">
        <v>4006</v>
      </c>
      <c r="I12427" s="160" t="s">
        <v>4198</v>
      </c>
      <c r="J12427" t="s">
        <v>5209</v>
      </c>
      <c r="K12427">
        <v>99</v>
      </c>
      <c r="L12427" t="s">
        <v>3999</v>
      </c>
    </row>
    <row r="12428" spans="1:12">
      <c r="A12428" s="15">
        <v>2460000999</v>
      </c>
      <c r="B12428" t="s">
        <v>4006</v>
      </c>
      <c r="C12428" t="s">
        <v>12219</v>
      </c>
      <c r="D12428" t="s">
        <v>5452</v>
      </c>
      <c r="E12428" t="s">
        <v>12117</v>
      </c>
      <c r="F12428" t="s">
        <v>12220</v>
      </c>
      <c r="G12428" s="160" t="s">
        <v>4005</v>
      </c>
      <c r="H12428" t="s">
        <v>4006</v>
      </c>
      <c r="I12428" s="160" t="s">
        <v>4198</v>
      </c>
      <c r="J12428" t="s">
        <v>5209</v>
      </c>
      <c r="K12428">
        <v>99</v>
      </c>
      <c r="L12428" t="s">
        <v>3999</v>
      </c>
    </row>
    <row r="12429" spans="1:12">
      <c r="A12429" s="15">
        <v>2460030999</v>
      </c>
      <c r="B12429" t="s">
        <v>4006</v>
      </c>
      <c r="C12429" t="s">
        <v>12219</v>
      </c>
      <c r="D12429" t="s">
        <v>12222</v>
      </c>
      <c r="E12429" t="s">
        <v>12223</v>
      </c>
      <c r="F12429" t="s">
        <v>12220</v>
      </c>
      <c r="G12429" s="160" t="s">
        <v>4005</v>
      </c>
      <c r="H12429" t="s">
        <v>4006</v>
      </c>
      <c r="I12429" s="160" t="s">
        <v>4198</v>
      </c>
      <c r="J12429" t="s">
        <v>5209</v>
      </c>
      <c r="K12429" s="160" t="s">
        <v>4069</v>
      </c>
      <c r="L12429" t="s">
        <v>5210</v>
      </c>
    </row>
    <row r="12430" spans="1:12">
      <c r="A12430" s="15">
        <v>2460100000</v>
      </c>
      <c r="B12430" t="s">
        <v>4006</v>
      </c>
      <c r="C12430" t="s">
        <v>12219</v>
      </c>
      <c r="D12430" t="s">
        <v>12224</v>
      </c>
      <c r="E12430" t="s">
        <v>12094</v>
      </c>
      <c r="F12430" t="s">
        <v>12220</v>
      </c>
      <c r="G12430" s="160" t="s">
        <v>4005</v>
      </c>
      <c r="H12430" t="s">
        <v>4006</v>
      </c>
      <c r="I12430" s="160" t="s">
        <v>4198</v>
      </c>
      <c r="J12430" t="s">
        <v>5209</v>
      </c>
      <c r="K12430" s="160" t="s">
        <v>4069</v>
      </c>
      <c r="L12430" t="s">
        <v>5210</v>
      </c>
    </row>
    <row r="12431" spans="1:12">
      <c r="A12431" s="15">
        <v>2460110000</v>
      </c>
      <c r="B12431" t="s">
        <v>4006</v>
      </c>
      <c r="C12431" t="s">
        <v>12219</v>
      </c>
      <c r="D12431" t="s">
        <v>12225</v>
      </c>
      <c r="E12431" t="s">
        <v>12094</v>
      </c>
      <c r="F12431" t="s">
        <v>12220</v>
      </c>
      <c r="G12431" s="160" t="s">
        <v>4005</v>
      </c>
      <c r="H12431" t="s">
        <v>4006</v>
      </c>
      <c r="I12431" s="160" t="s">
        <v>4198</v>
      </c>
      <c r="J12431" t="s">
        <v>5209</v>
      </c>
      <c r="K12431" s="160" t="s">
        <v>4069</v>
      </c>
      <c r="L12431" t="s">
        <v>5210</v>
      </c>
    </row>
    <row r="12432" spans="1:12">
      <c r="A12432" s="15">
        <v>2460120000</v>
      </c>
      <c r="B12432" t="s">
        <v>4006</v>
      </c>
      <c r="C12432" t="s">
        <v>12219</v>
      </c>
      <c r="D12432" t="s">
        <v>12226</v>
      </c>
      <c r="E12432" t="s">
        <v>12094</v>
      </c>
      <c r="F12432" t="s">
        <v>12220</v>
      </c>
      <c r="G12432" s="160" t="s">
        <v>4005</v>
      </c>
      <c r="H12432" t="s">
        <v>4006</v>
      </c>
      <c r="I12432" s="160" t="s">
        <v>4198</v>
      </c>
      <c r="J12432" t="s">
        <v>5209</v>
      </c>
      <c r="K12432" s="160" t="s">
        <v>4069</v>
      </c>
      <c r="L12432" t="s">
        <v>5210</v>
      </c>
    </row>
    <row r="12433" spans="1:12">
      <c r="A12433" s="15">
        <v>2460130000</v>
      </c>
      <c r="B12433" t="s">
        <v>4006</v>
      </c>
      <c r="C12433" t="s">
        <v>12219</v>
      </c>
      <c r="D12433" t="s">
        <v>12227</v>
      </c>
      <c r="E12433" t="s">
        <v>12094</v>
      </c>
      <c r="F12433" t="s">
        <v>12220</v>
      </c>
      <c r="G12433" s="160" t="s">
        <v>4005</v>
      </c>
      <c r="H12433" t="s">
        <v>4006</v>
      </c>
      <c r="I12433" s="160" t="s">
        <v>4198</v>
      </c>
      <c r="J12433" t="s">
        <v>5209</v>
      </c>
      <c r="K12433" s="160" t="s">
        <v>4069</v>
      </c>
      <c r="L12433" t="s">
        <v>5210</v>
      </c>
    </row>
    <row r="12434" spans="1:12">
      <c r="A12434" s="15">
        <v>2460140000</v>
      </c>
      <c r="B12434" t="s">
        <v>4006</v>
      </c>
      <c r="C12434" t="s">
        <v>12219</v>
      </c>
      <c r="D12434" t="s">
        <v>12228</v>
      </c>
      <c r="E12434" t="s">
        <v>12094</v>
      </c>
      <c r="F12434" t="s">
        <v>12220</v>
      </c>
      <c r="G12434" s="160" t="s">
        <v>4005</v>
      </c>
      <c r="H12434" t="s">
        <v>4006</v>
      </c>
      <c r="I12434" s="160" t="s">
        <v>4198</v>
      </c>
      <c r="J12434" t="s">
        <v>5209</v>
      </c>
      <c r="K12434" s="160" t="s">
        <v>4069</v>
      </c>
      <c r="L12434" t="s">
        <v>5210</v>
      </c>
    </row>
    <row r="12435" spans="1:12">
      <c r="A12435" s="15">
        <v>2460150000</v>
      </c>
      <c r="B12435" t="s">
        <v>4006</v>
      </c>
      <c r="C12435" t="s">
        <v>12219</v>
      </c>
      <c r="D12435" t="s">
        <v>12229</v>
      </c>
      <c r="E12435" t="s">
        <v>12094</v>
      </c>
      <c r="F12435" t="s">
        <v>12220</v>
      </c>
      <c r="G12435" s="160" t="s">
        <v>4005</v>
      </c>
      <c r="H12435" t="s">
        <v>4006</v>
      </c>
      <c r="I12435" s="160" t="s">
        <v>4198</v>
      </c>
      <c r="J12435" t="s">
        <v>5209</v>
      </c>
      <c r="K12435" s="160" t="s">
        <v>4069</v>
      </c>
      <c r="L12435" t="s">
        <v>5210</v>
      </c>
    </row>
    <row r="12436" spans="1:12">
      <c r="A12436" s="15">
        <v>2460160000</v>
      </c>
      <c r="B12436" t="s">
        <v>4006</v>
      </c>
      <c r="C12436" t="s">
        <v>12219</v>
      </c>
      <c r="D12436" t="s">
        <v>12230</v>
      </c>
      <c r="E12436" t="s">
        <v>12094</v>
      </c>
      <c r="F12436" t="s">
        <v>12220</v>
      </c>
      <c r="G12436" s="160" t="s">
        <v>4005</v>
      </c>
      <c r="H12436" t="s">
        <v>4006</v>
      </c>
      <c r="I12436" s="160" t="s">
        <v>4198</v>
      </c>
      <c r="J12436" t="s">
        <v>5209</v>
      </c>
      <c r="K12436" s="160" t="s">
        <v>4069</v>
      </c>
      <c r="L12436" t="s">
        <v>5210</v>
      </c>
    </row>
    <row r="12437" spans="1:12">
      <c r="A12437" s="15">
        <v>2460170000</v>
      </c>
      <c r="B12437" t="s">
        <v>4006</v>
      </c>
      <c r="C12437" t="s">
        <v>12219</v>
      </c>
      <c r="D12437" t="s">
        <v>12231</v>
      </c>
      <c r="E12437" t="s">
        <v>12094</v>
      </c>
      <c r="F12437" t="s">
        <v>12220</v>
      </c>
      <c r="G12437" s="160" t="s">
        <v>4005</v>
      </c>
      <c r="H12437" t="s">
        <v>4006</v>
      </c>
      <c r="I12437" s="160" t="s">
        <v>4198</v>
      </c>
      <c r="J12437" t="s">
        <v>5209</v>
      </c>
      <c r="K12437" s="160" t="s">
        <v>4069</v>
      </c>
      <c r="L12437" t="s">
        <v>5210</v>
      </c>
    </row>
    <row r="12438" spans="1:12">
      <c r="A12438" s="15">
        <v>2460180000</v>
      </c>
      <c r="B12438" t="s">
        <v>4006</v>
      </c>
      <c r="C12438" t="s">
        <v>12219</v>
      </c>
      <c r="D12438" t="s">
        <v>12232</v>
      </c>
      <c r="E12438" t="s">
        <v>12094</v>
      </c>
      <c r="F12438" t="s">
        <v>12220</v>
      </c>
      <c r="G12438" s="160" t="s">
        <v>4005</v>
      </c>
      <c r="H12438" t="s">
        <v>4006</v>
      </c>
      <c r="I12438" s="160" t="s">
        <v>4198</v>
      </c>
      <c r="J12438" t="s">
        <v>5209</v>
      </c>
      <c r="K12438" s="160" t="s">
        <v>4069</v>
      </c>
      <c r="L12438" t="s">
        <v>5210</v>
      </c>
    </row>
    <row r="12439" spans="1:12">
      <c r="A12439" s="15">
        <v>2460190000</v>
      </c>
      <c r="B12439" t="s">
        <v>4006</v>
      </c>
      <c r="C12439" t="s">
        <v>12219</v>
      </c>
      <c r="D12439" t="s">
        <v>12233</v>
      </c>
      <c r="E12439" t="s">
        <v>12094</v>
      </c>
      <c r="F12439" t="s">
        <v>12220</v>
      </c>
      <c r="G12439" s="160" t="s">
        <v>4005</v>
      </c>
      <c r="H12439" t="s">
        <v>4006</v>
      </c>
      <c r="I12439" s="160" t="s">
        <v>4198</v>
      </c>
      <c r="J12439" t="s">
        <v>5209</v>
      </c>
      <c r="K12439" s="160" t="s">
        <v>4069</v>
      </c>
      <c r="L12439" t="s">
        <v>5210</v>
      </c>
    </row>
    <row r="12440" spans="1:12">
      <c r="A12440" s="15">
        <v>2460200000</v>
      </c>
      <c r="B12440" t="s">
        <v>4006</v>
      </c>
      <c r="C12440" t="s">
        <v>12219</v>
      </c>
      <c r="D12440" t="s">
        <v>12234</v>
      </c>
      <c r="E12440" t="s">
        <v>12094</v>
      </c>
      <c r="F12440" t="s">
        <v>12220</v>
      </c>
      <c r="G12440" s="160" t="s">
        <v>4005</v>
      </c>
      <c r="H12440" t="s">
        <v>4006</v>
      </c>
      <c r="I12440" s="160" t="s">
        <v>4198</v>
      </c>
      <c r="J12440" t="s">
        <v>5209</v>
      </c>
      <c r="K12440" s="160" t="s">
        <v>4069</v>
      </c>
      <c r="L12440" t="s">
        <v>5210</v>
      </c>
    </row>
    <row r="12441" spans="1:12">
      <c r="A12441" s="15">
        <v>2460210000</v>
      </c>
      <c r="B12441" t="s">
        <v>4006</v>
      </c>
      <c r="C12441" t="s">
        <v>12219</v>
      </c>
      <c r="D12441" t="s">
        <v>12235</v>
      </c>
      <c r="E12441" t="s">
        <v>12094</v>
      </c>
      <c r="F12441" t="s">
        <v>12220</v>
      </c>
      <c r="G12441" s="160" t="s">
        <v>4005</v>
      </c>
      <c r="H12441" t="s">
        <v>4006</v>
      </c>
      <c r="I12441" s="160" t="s">
        <v>4198</v>
      </c>
      <c r="J12441" t="s">
        <v>5209</v>
      </c>
      <c r="K12441" s="160" t="s">
        <v>4069</v>
      </c>
      <c r="L12441" t="s">
        <v>5210</v>
      </c>
    </row>
    <row r="12442" spans="1:12">
      <c r="A12442" s="15">
        <v>2460220000</v>
      </c>
      <c r="B12442" t="s">
        <v>4006</v>
      </c>
      <c r="C12442" t="s">
        <v>12219</v>
      </c>
      <c r="D12442" t="s">
        <v>12236</v>
      </c>
      <c r="E12442" t="s">
        <v>12094</v>
      </c>
      <c r="F12442" t="s">
        <v>12220</v>
      </c>
      <c r="G12442" s="160" t="s">
        <v>4005</v>
      </c>
      <c r="H12442" t="s">
        <v>4006</v>
      </c>
      <c r="I12442" s="160" t="s">
        <v>4198</v>
      </c>
      <c r="J12442" t="s">
        <v>5209</v>
      </c>
      <c r="K12442" s="160" t="s">
        <v>4069</v>
      </c>
      <c r="L12442" t="s">
        <v>5210</v>
      </c>
    </row>
    <row r="12443" spans="1:12">
      <c r="A12443" s="15">
        <v>2460230000</v>
      </c>
      <c r="B12443" t="s">
        <v>4006</v>
      </c>
      <c r="C12443" t="s">
        <v>12219</v>
      </c>
      <c r="D12443" t="s">
        <v>12237</v>
      </c>
      <c r="E12443" t="s">
        <v>12094</v>
      </c>
      <c r="F12443" t="s">
        <v>12220</v>
      </c>
      <c r="G12443" s="160" t="s">
        <v>4005</v>
      </c>
      <c r="H12443" t="s">
        <v>4006</v>
      </c>
      <c r="I12443" s="160" t="s">
        <v>4198</v>
      </c>
      <c r="J12443" t="s">
        <v>5209</v>
      </c>
      <c r="K12443" s="160" t="s">
        <v>4069</v>
      </c>
      <c r="L12443" t="s">
        <v>5210</v>
      </c>
    </row>
    <row r="12444" spans="1:12">
      <c r="A12444" s="15">
        <v>2460240000</v>
      </c>
      <c r="B12444" t="s">
        <v>4006</v>
      </c>
      <c r="C12444" t="s">
        <v>12219</v>
      </c>
      <c r="D12444" t="s">
        <v>12238</v>
      </c>
      <c r="E12444" t="s">
        <v>12094</v>
      </c>
      <c r="F12444" t="s">
        <v>12220</v>
      </c>
      <c r="G12444" s="160" t="s">
        <v>4005</v>
      </c>
      <c r="H12444" t="s">
        <v>4006</v>
      </c>
      <c r="I12444" s="160" t="s">
        <v>4198</v>
      </c>
      <c r="J12444" t="s">
        <v>5209</v>
      </c>
      <c r="K12444" s="160" t="s">
        <v>4069</v>
      </c>
      <c r="L12444" t="s">
        <v>5210</v>
      </c>
    </row>
    <row r="12445" spans="1:12">
      <c r="A12445" s="15">
        <v>2460250000</v>
      </c>
      <c r="B12445" t="s">
        <v>4006</v>
      </c>
      <c r="C12445" t="s">
        <v>12219</v>
      </c>
      <c r="D12445" t="s">
        <v>12239</v>
      </c>
      <c r="E12445" t="s">
        <v>12094</v>
      </c>
      <c r="F12445" t="s">
        <v>12220</v>
      </c>
      <c r="G12445" s="160" t="s">
        <v>4005</v>
      </c>
      <c r="H12445" t="s">
        <v>4006</v>
      </c>
      <c r="I12445" s="160" t="s">
        <v>4198</v>
      </c>
      <c r="J12445" t="s">
        <v>5209</v>
      </c>
      <c r="K12445" s="160" t="s">
        <v>4069</v>
      </c>
      <c r="L12445" t="s">
        <v>5210</v>
      </c>
    </row>
    <row r="12446" spans="1:12">
      <c r="A12446" s="15">
        <v>2460260000</v>
      </c>
      <c r="B12446" t="s">
        <v>4006</v>
      </c>
      <c r="C12446" t="s">
        <v>12219</v>
      </c>
      <c r="D12446" t="s">
        <v>12240</v>
      </c>
      <c r="E12446" t="s">
        <v>12094</v>
      </c>
      <c r="F12446" t="s">
        <v>12220</v>
      </c>
      <c r="G12446" s="160" t="s">
        <v>4005</v>
      </c>
      <c r="H12446" t="s">
        <v>4006</v>
      </c>
      <c r="I12446" s="160" t="s">
        <v>4198</v>
      </c>
      <c r="J12446" t="s">
        <v>5209</v>
      </c>
      <c r="K12446" s="160" t="s">
        <v>4069</v>
      </c>
      <c r="L12446" t="s">
        <v>5210</v>
      </c>
    </row>
    <row r="12447" spans="1:12">
      <c r="A12447" s="15">
        <v>2460270000</v>
      </c>
      <c r="B12447" t="s">
        <v>4006</v>
      </c>
      <c r="C12447" t="s">
        <v>12219</v>
      </c>
      <c r="D12447" t="s">
        <v>12241</v>
      </c>
      <c r="E12447" t="s">
        <v>12094</v>
      </c>
      <c r="F12447" t="s">
        <v>12220</v>
      </c>
      <c r="G12447" s="160" t="s">
        <v>4005</v>
      </c>
      <c r="H12447" t="s">
        <v>4006</v>
      </c>
      <c r="I12447" s="160" t="s">
        <v>4198</v>
      </c>
      <c r="J12447" t="s">
        <v>5209</v>
      </c>
      <c r="K12447" s="160" t="s">
        <v>4069</v>
      </c>
      <c r="L12447" t="s">
        <v>5210</v>
      </c>
    </row>
    <row r="12448" spans="1:12">
      <c r="A12448" s="15">
        <v>2460290000</v>
      </c>
      <c r="B12448" t="s">
        <v>4006</v>
      </c>
      <c r="C12448" t="s">
        <v>12219</v>
      </c>
      <c r="D12448" t="s">
        <v>12242</v>
      </c>
      <c r="E12448" t="s">
        <v>12094</v>
      </c>
      <c r="F12448" t="s">
        <v>12220</v>
      </c>
      <c r="G12448" s="160" t="s">
        <v>4005</v>
      </c>
      <c r="H12448" t="s">
        <v>4006</v>
      </c>
      <c r="I12448" s="160" t="s">
        <v>4198</v>
      </c>
      <c r="J12448" t="s">
        <v>5209</v>
      </c>
      <c r="K12448" s="160" t="s">
        <v>4069</v>
      </c>
      <c r="L12448" t="s">
        <v>5210</v>
      </c>
    </row>
    <row r="12449" spans="1:12">
      <c r="A12449" s="15">
        <v>2460400000</v>
      </c>
      <c r="B12449" t="s">
        <v>4006</v>
      </c>
      <c r="C12449" t="s">
        <v>12219</v>
      </c>
      <c r="D12449" t="s">
        <v>12243</v>
      </c>
      <c r="E12449" t="s">
        <v>12094</v>
      </c>
      <c r="F12449" t="s">
        <v>12220</v>
      </c>
      <c r="G12449" s="160" t="s">
        <v>4005</v>
      </c>
      <c r="H12449" t="s">
        <v>4006</v>
      </c>
      <c r="I12449" s="160" t="s">
        <v>4198</v>
      </c>
      <c r="J12449" t="s">
        <v>5209</v>
      </c>
      <c r="K12449" s="160" t="s">
        <v>4069</v>
      </c>
      <c r="L12449" t="s">
        <v>5210</v>
      </c>
    </row>
    <row r="12450" spans="1:12">
      <c r="A12450" s="15">
        <v>2460410000</v>
      </c>
      <c r="B12450" t="s">
        <v>4006</v>
      </c>
      <c r="C12450" t="s">
        <v>12219</v>
      </c>
      <c r="D12450" t="s">
        <v>12244</v>
      </c>
      <c r="E12450" t="s">
        <v>12094</v>
      </c>
      <c r="F12450" t="s">
        <v>12220</v>
      </c>
      <c r="G12450" s="160" t="s">
        <v>4005</v>
      </c>
      <c r="H12450" t="s">
        <v>4006</v>
      </c>
      <c r="I12450" s="160" t="s">
        <v>4198</v>
      </c>
      <c r="J12450" t="s">
        <v>5209</v>
      </c>
      <c r="K12450" s="160" t="s">
        <v>4069</v>
      </c>
      <c r="L12450" t="s">
        <v>5210</v>
      </c>
    </row>
    <row r="12451" spans="1:12">
      <c r="A12451" s="15">
        <v>2460420000</v>
      </c>
      <c r="B12451" t="s">
        <v>4006</v>
      </c>
      <c r="C12451" t="s">
        <v>12219</v>
      </c>
      <c r="D12451" t="s">
        <v>12245</v>
      </c>
      <c r="E12451" t="s">
        <v>12094</v>
      </c>
      <c r="F12451" t="s">
        <v>12220</v>
      </c>
      <c r="G12451" s="160" t="s">
        <v>4005</v>
      </c>
      <c r="H12451" t="s">
        <v>4006</v>
      </c>
      <c r="I12451" s="160" t="s">
        <v>4198</v>
      </c>
      <c r="J12451" t="s">
        <v>5209</v>
      </c>
      <c r="K12451" s="160" t="s">
        <v>4069</v>
      </c>
      <c r="L12451" t="s">
        <v>5210</v>
      </c>
    </row>
    <row r="12452" spans="1:12">
      <c r="A12452" s="15">
        <v>2460500000</v>
      </c>
      <c r="B12452" t="s">
        <v>4006</v>
      </c>
      <c r="C12452" t="s">
        <v>12219</v>
      </c>
      <c r="D12452" t="s">
        <v>12246</v>
      </c>
      <c r="E12452" t="s">
        <v>12094</v>
      </c>
      <c r="F12452" t="s">
        <v>12220</v>
      </c>
      <c r="G12452" s="160" t="s">
        <v>4005</v>
      </c>
      <c r="H12452" t="s">
        <v>4006</v>
      </c>
      <c r="I12452" s="160" t="s">
        <v>4198</v>
      </c>
      <c r="J12452" t="s">
        <v>5209</v>
      </c>
      <c r="K12452" s="160" t="s">
        <v>4069</v>
      </c>
      <c r="L12452" t="s">
        <v>5210</v>
      </c>
    </row>
    <row r="12453" spans="1:12">
      <c r="A12453" s="15">
        <v>2460510000</v>
      </c>
      <c r="B12453" t="s">
        <v>4006</v>
      </c>
      <c r="C12453" t="s">
        <v>12219</v>
      </c>
      <c r="D12453" t="s">
        <v>12247</v>
      </c>
      <c r="E12453" t="s">
        <v>12094</v>
      </c>
      <c r="F12453" t="s">
        <v>12220</v>
      </c>
      <c r="G12453" s="160" t="s">
        <v>4005</v>
      </c>
      <c r="H12453" t="s">
        <v>4006</v>
      </c>
      <c r="I12453" s="160" t="s">
        <v>4198</v>
      </c>
      <c r="J12453" t="s">
        <v>5209</v>
      </c>
      <c r="K12453" s="160" t="s">
        <v>4069</v>
      </c>
      <c r="L12453" t="s">
        <v>5210</v>
      </c>
    </row>
    <row r="12454" spans="1:12">
      <c r="A12454" s="15">
        <v>2460520000</v>
      </c>
      <c r="B12454" t="s">
        <v>4006</v>
      </c>
      <c r="C12454" t="s">
        <v>12219</v>
      </c>
      <c r="D12454" t="s">
        <v>12248</v>
      </c>
      <c r="E12454" t="s">
        <v>12094</v>
      </c>
      <c r="F12454" t="s">
        <v>12220</v>
      </c>
      <c r="G12454" s="160" t="s">
        <v>4005</v>
      </c>
      <c r="H12454" t="s">
        <v>4006</v>
      </c>
      <c r="I12454" s="160" t="s">
        <v>4198</v>
      </c>
      <c r="J12454" t="s">
        <v>5209</v>
      </c>
      <c r="K12454" s="160" t="s">
        <v>4069</v>
      </c>
      <c r="L12454" t="s">
        <v>5210</v>
      </c>
    </row>
    <row r="12455" spans="1:12">
      <c r="A12455" s="15">
        <v>2460600000</v>
      </c>
      <c r="B12455" t="s">
        <v>4006</v>
      </c>
      <c r="C12455" t="s">
        <v>12219</v>
      </c>
      <c r="D12455" t="s">
        <v>12249</v>
      </c>
      <c r="E12455" t="s">
        <v>12094</v>
      </c>
      <c r="F12455" t="s">
        <v>12220</v>
      </c>
      <c r="G12455" s="160" t="s">
        <v>4005</v>
      </c>
      <c r="H12455" t="s">
        <v>4006</v>
      </c>
      <c r="I12455" s="160" t="s">
        <v>4198</v>
      </c>
      <c r="J12455" t="s">
        <v>5209</v>
      </c>
      <c r="K12455" s="160" t="s">
        <v>3997</v>
      </c>
      <c r="L12455" t="s">
        <v>6310</v>
      </c>
    </row>
    <row r="12456" spans="1:12">
      <c r="A12456" s="15">
        <v>2460610000</v>
      </c>
      <c r="B12456" t="s">
        <v>4006</v>
      </c>
      <c r="C12456" t="s">
        <v>12219</v>
      </c>
      <c r="D12456" t="s">
        <v>12250</v>
      </c>
      <c r="E12456" t="s">
        <v>12094</v>
      </c>
      <c r="F12456" t="s">
        <v>12220</v>
      </c>
      <c r="G12456" s="160" t="s">
        <v>4005</v>
      </c>
      <c r="H12456" t="s">
        <v>4006</v>
      </c>
      <c r="I12456" s="160" t="s">
        <v>4198</v>
      </c>
      <c r="J12456" t="s">
        <v>5209</v>
      </c>
      <c r="K12456" s="160" t="s">
        <v>3997</v>
      </c>
      <c r="L12456" t="s">
        <v>6310</v>
      </c>
    </row>
    <row r="12457" spans="1:12">
      <c r="A12457" s="15">
        <v>2460620000</v>
      </c>
      <c r="B12457" t="s">
        <v>4006</v>
      </c>
      <c r="C12457" t="s">
        <v>12219</v>
      </c>
      <c r="D12457" t="s">
        <v>12251</v>
      </c>
      <c r="E12457" t="s">
        <v>12094</v>
      </c>
      <c r="F12457" t="s">
        <v>12220</v>
      </c>
      <c r="G12457" s="160" t="s">
        <v>4005</v>
      </c>
      <c r="H12457" t="s">
        <v>4006</v>
      </c>
      <c r="I12457" s="160" t="s">
        <v>4198</v>
      </c>
      <c r="J12457" t="s">
        <v>5209</v>
      </c>
      <c r="K12457" s="160" t="s">
        <v>3997</v>
      </c>
      <c r="L12457" t="s">
        <v>6310</v>
      </c>
    </row>
    <row r="12458" spans="1:12">
      <c r="A12458" s="15">
        <v>2460800000</v>
      </c>
      <c r="B12458" t="s">
        <v>4006</v>
      </c>
      <c r="C12458" t="s">
        <v>12219</v>
      </c>
      <c r="D12458" t="s">
        <v>12252</v>
      </c>
      <c r="E12458" t="s">
        <v>12094</v>
      </c>
      <c r="F12458" t="s">
        <v>12220</v>
      </c>
      <c r="G12458" s="160" t="s">
        <v>4005</v>
      </c>
      <c r="H12458" t="s">
        <v>4006</v>
      </c>
      <c r="I12458" s="160" t="s">
        <v>4198</v>
      </c>
      <c r="J12458" t="s">
        <v>5209</v>
      </c>
      <c r="K12458" s="160" t="s">
        <v>3995</v>
      </c>
      <c r="L12458" t="s">
        <v>12253</v>
      </c>
    </row>
    <row r="12459" spans="1:12">
      <c r="A12459" s="15">
        <v>2460810000</v>
      </c>
      <c r="B12459" t="s">
        <v>4006</v>
      </c>
      <c r="C12459" t="s">
        <v>12219</v>
      </c>
      <c r="D12459" t="s">
        <v>12254</v>
      </c>
      <c r="E12459" t="s">
        <v>12094</v>
      </c>
      <c r="F12459" t="s">
        <v>12220</v>
      </c>
      <c r="G12459" s="160" t="s">
        <v>4005</v>
      </c>
      <c r="H12459" t="s">
        <v>4006</v>
      </c>
      <c r="I12459" s="160" t="s">
        <v>4198</v>
      </c>
      <c r="J12459" t="s">
        <v>5209</v>
      </c>
      <c r="K12459" s="160" t="s">
        <v>3995</v>
      </c>
      <c r="L12459" t="s">
        <v>12253</v>
      </c>
    </row>
    <row r="12460" spans="1:12">
      <c r="A12460" s="15">
        <v>2460820000</v>
      </c>
      <c r="B12460" t="s">
        <v>4006</v>
      </c>
      <c r="C12460" t="s">
        <v>12219</v>
      </c>
      <c r="D12460" t="s">
        <v>12255</v>
      </c>
      <c r="E12460" t="s">
        <v>12094</v>
      </c>
      <c r="F12460" t="s">
        <v>12220</v>
      </c>
      <c r="G12460" s="160" t="s">
        <v>4005</v>
      </c>
      <c r="H12460" t="s">
        <v>4006</v>
      </c>
      <c r="I12460" s="160" t="s">
        <v>4198</v>
      </c>
      <c r="J12460" t="s">
        <v>5209</v>
      </c>
      <c r="K12460" s="160" t="s">
        <v>3995</v>
      </c>
      <c r="L12460" t="s">
        <v>12253</v>
      </c>
    </row>
    <row r="12461" spans="1:12">
      <c r="A12461" s="15">
        <v>2460830000</v>
      </c>
      <c r="B12461" t="s">
        <v>4006</v>
      </c>
      <c r="C12461" t="s">
        <v>12219</v>
      </c>
      <c r="D12461" t="s">
        <v>12256</v>
      </c>
      <c r="E12461" t="s">
        <v>12094</v>
      </c>
      <c r="F12461" t="s">
        <v>12220</v>
      </c>
      <c r="G12461" s="160" t="s">
        <v>4005</v>
      </c>
      <c r="H12461" t="s">
        <v>4006</v>
      </c>
      <c r="I12461" s="160" t="s">
        <v>4198</v>
      </c>
      <c r="J12461" t="s">
        <v>5209</v>
      </c>
      <c r="K12461" s="160" t="s">
        <v>3995</v>
      </c>
      <c r="L12461" t="s">
        <v>12253</v>
      </c>
    </row>
    <row r="12462" spans="1:12">
      <c r="A12462" s="15">
        <v>2460840000</v>
      </c>
      <c r="B12462" t="s">
        <v>4006</v>
      </c>
      <c r="C12462" t="s">
        <v>12219</v>
      </c>
      <c r="D12462" t="s">
        <v>12257</v>
      </c>
      <c r="E12462" t="s">
        <v>12094</v>
      </c>
      <c r="F12462" t="s">
        <v>12220</v>
      </c>
      <c r="G12462" s="160" t="s">
        <v>4005</v>
      </c>
      <c r="H12462" t="s">
        <v>4006</v>
      </c>
      <c r="I12462" s="160" t="s">
        <v>4198</v>
      </c>
      <c r="J12462" t="s">
        <v>5209</v>
      </c>
      <c r="K12462" s="160" t="s">
        <v>3995</v>
      </c>
      <c r="L12462" t="s">
        <v>12253</v>
      </c>
    </row>
    <row r="12463" spans="1:12">
      <c r="A12463" s="15">
        <v>2460890000</v>
      </c>
      <c r="B12463" t="s">
        <v>4006</v>
      </c>
      <c r="C12463" t="s">
        <v>12219</v>
      </c>
      <c r="D12463" t="s">
        <v>12258</v>
      </c>
      <c r="E12463" t="s">
        <v>12094</v>
      </c>
      <c r="F12463" t="s">
        <v>12220</v>
      </c>
      <c r="G12463" s="160" t="s">
        <v>4005</v>
      </c>
      <c r="H12463" t="s">
        <v>4006</v>
      </c>
      <c r="I12463" s="160" t="s">
        <v>4198</v>
      </c>
      <c r="J12463" t="s">
        <v>5209</v>
      </c>
      <c r="K12463" s="160" t="s">
        <v>3995</v>
      </c>
      <c r="L12463" t="s">
        <v>12253</v>
      </c>
    </row>
    <row r="12464" spans="1:12">
      <c r="A12464" s="15">
        <v>2460900000</v>
      </c>
      <c r="B12464" t="s">
        <v>4006</v>
      </c>
      <c r="C12464" t="s">
        <v>12219</v>
      </c>
      <c r="D12464" t="s">
        <v>12259</v>
      </c>
      <c r="E12464" t="s">
        <v>12094</v>
      </c>
      <c r="F12464" t="s">
        <v>12220</v>
      </c>
      <c r="G12464" s="160" t="s">
        <v>4005</v>
      </c>
      <c r="H12464" t="s">
        <v>4006</v>
      </c>
      <c r="I12464" s="160" t="s">
        <v>4198</v>
      </c>
      <c r="J12464" t="s">
        <v>5209</v>
      </c>
      <c r="K12464" s="160" t="s">
        <v>3995</v>
      </c>
      <c r="L12464" t="s">
        <v>12253</v>
      </c>
    </row>
    <row r="12465" spans="1:12">
      <c r="A12465" s="15">
        <v>2460910000</v>
      </c>
      <c r="B12465" t="s">
        <v>4006</v>
      </c>
      <c r="C12465" t="s">
        <v>12219</v>
      </c>
      <c r="D12465" t="s">
        <v>12260</v>
      </c>
      <c r="E12465" t="s">
        <v>12094</v>
      </c>
      <c r="F12465" t="s">
        <v>12220</v>
      </c>
      <c r="G12465" s="160" t="s">
        <v>4005</v>
      </c>
      <c r="H12465" t="s">
        <v>4006</v>
      </c>
      <c r="I12465" s="160" t="s">
        <v>4198</v>
      </c>
      <c r="J12465" t="s">
        <v>5209</v>
      </c>
      <c r="K12465" s="160" t="s">
        <v>3995</v>
      </c>
      <c r="L12465" t="s">
        <v>12253</v>
      </c>
    </row>
    <row r="12466" spans="1:12">
      <c r="A12466" s="15">
        <v>2460920000</v>
      </c>
      <c r="B12466" t="s">
        <v>4006</v>
      </c>
      <c r="C12466" t="s">
        <v>12219</v>
      </c>
      <c r="D12466" t="s">
        <v>12261</v>
      </c>
      <c r="E12466" t="s">
        <v>12094</v>
      </c>
      <c r="F12466" t="s">
        <v>12220</v>
      </c>
      <c r="G12466" s="160" t="s">
        <v>4005</v>
      </c>
      <c r="H12466" t="s">
        <v>4006</v>
      </c>
      <c r="I12466" s="160" t="s">
        <v>4198</v>
      </c>
      <c r="J12466" t="s">
        <v>5209</v>
      </c>
      <c r="K12466" s="160" t="s">
        <v>3995</v>
      </c>
      <c r="L12466" t="s">
        <v>12253</v>
      </c>
    </row>
    <row r="12467" spans="1:12">
      <c r="A12467" s="15">
        <v>2460930000</v>
      </c>
      <c r="B12467" t="s">
        <v>4006</v>
      </c>
      <c r="C12467" t="s">
        <v>12219</v>
      </c>
      <c r="D12467" t="s">
        <v>12262</v>
      </c>
      <c r="E12467" t="s">
        <v>12094</v>
      </c>
      <c r="F12467" t="s">
        <v>12220</v>
      </c>
      <c r="G12467" s="160" t="s">
        <v>4005</v>
      </c>
      <c r="H12467" t="s">
        <v>4006</v>
      </c>
      <c r="I12467" s="160" t="s">
        <v>4198</v>
      </c>
      <c r="J12467" t="s">
        <v>5209</v>
      </c>
      <c r="K12467" s="160" t="s">
        <v>3995</v>
      </c>
      <c r="L12467" t="s">
        <v>12253</v>
      </c>
    </row>
    <row r="12468" spans="1:12">
      <c r="A12468" s="15">
        <v>2460940000</v>
      </c>
      <c r="B12468" t="s">
        <v>4006</v>
      </c>
      <c r="C12468" t="s">
        <v>12219</v>
      </c>
      <c r="D12468" t="s">
        <v>12263</v>
      </c>
      <c r="E12468" t="s">
        <v>12094</v>
      </c>
      <c r="F12468" t="s">
        <v>12220</v>
      </c>
      <c r="G12468" s="160" t="s">
        <v>4005</v>
      </c>
      <c r="H12468" t="s">
        <v>4006</v>
      </c>
      <c r="I12468" s="160" t="s">
        <v>4198</v>
      </c>
      <c r="J12468" t="s">
        <v>5209</v>
      </c>
      <c r="K12468">
        <v>99</v>
      </c>
      <c r="L12468" t="s">
        <v>3999</v>
      </c>
    </row>
    <row r="12469" spans="1:12">
      <c r="A12469" s="15">
        <v>2461000000</v>
      </c>
      <c r="B12469" t="s">
        <v>4006</v>
      </c>
      <c r="C12469" t="s">
        <v>12264</v>
      </c>
      <c r="D12469" t="s">
        <v>5452</v>
      </c>
      <c r="E12469" t="s">
        <v>12094</v>
      </c>
      <c r="F12469" t="s">
        <v>12220</v>
      </c>
      <c r="G12469" s="160" t="s">
        <v>4005</v>
      </c>
      <c r="H12469" t="s">
        <v>4006</v>
      </c>
      <c r="I12469" s="160" t="s">
        <v>4198</v>
      </c>
      <c r="J12469" t="s">
        <v>5209</v>
      </c>
      <c r="K12469">
        <v>99</v>
      </c>
      <c r="L12469" t="s">
        <v>3999</v>
      </c>
    </row>
    <row r="12470" spans="1:12">
      <c r="A12470" s="15">
        <v>2461020000</v>
      </c>
      <c r="B12470" t="s">
        <v>4006</v>
      </c>
      <c r="C12470" t="s">
        <v>12264</v>
      </c>
      <c r="D12470" t="s">
        <v>12265</v>
      </c>
      <c r="E12470" t="s">
        <v>12094</v>
      </c>
      <c r="F12470" t="s">
        <v>12220</v>
      </c>
      <c r="G12470" s="160" t="s">
        <v>4005</v>
      </c>
      <c r="H12470" t="s">
        <v>4006</v>
      </c>
      <c r="I12470" s="160" t="s">
        <v>4198</v>
      </c>
      <c r="J12470" t="s">
        <v>5209</v>
      </c>
      <c r="K12470" s="160" t="s">
        <v>4009</v>
      </c>
      <c r="L12470" t="s">
        <v>12266</v>
      </c>
    </row>
    <row r="12471" spans="1:12">
      <c r="A12471" s="15">
        <v>2461020370</v>
      </c>
      <c r="B12471" t="s">
        <v>4006</v>
      </c>
      <c r="C12471" t="s">
        <v>12264</v>
      </c>
      <c r="D12471" t="s">
        <v>12265</v>
      </c>
      <c r="E12471" t="s">
        <v>12116</v>
      </c>
      <c r="F12471" t="s">
        <v>12220</v>
      </c>
      <c r="G12471" s="160" t="s">
        <v>4005</v>
      </c>
      <c r="H12471" t="s">
        <v>4006</v>
      </c>
      <c r="I12471" s="160" t="s">
        <v>4198</v>
      </c>
      <c r="J12471" t="s">
        <v>5209</v>
      </c>
      <c r="K12471" s="160" t="s">
        <v>4009</v>
      </c>
      <c r="L12471" t="s">
        <v>12266</v>
      </c>
    </row>
    <row r="12472" spans="1:12">
      <c r="A12472" s="15">
        <v>2461020999</v>
      </c>
      <c r="B12472" t="s">
        <v>4006</v>
      </c>
      <c r="C12472" t="s">
        <v>12264</v>
      </c>
      <c r="D12472" t="s">
        <v>12265</v>
      </c>
      <c r="E12472" t="s">
        <v>12117</v>
      </c>
      <c r="F12472" t="s">
        <v>12220</v>
      </c>
      <c r="G12472" s="160" t="s">
        <v>4005</v>
      </c>
      <c r="H12472" t="s">
        <v>4006</v>
      </c>
      <c r="I12472" s="160" t="s">
        <v>4198</v>
      </c>
      <c r="J12472" t="s">
        <v>5209</v>
      </c>
      <c r="K12472" s="160" t="s">
        <v>4009</v>
      </c>
      <c r="L12472" t="s">
        <v>12266</v>
      </c>
    </row>
    <row r="12473" spans="1:12">
      <c r="A12473" s="15">
        <v>2461021000</v>
      </c>
      <c r="B12473" t="s">
        <v>4006</v>
      </c>
      <c r="C12473" t="s">
        <v>12264</v>
      </c>
      <c r="D12473" t="s">
        <v>12267</v>
      </c>
      <c r="E12473" t="s">
        <v>12094</v>
      </c>
      <c r="F12473" t="s">
        <v>12220</v>
      </c>
      <c r="G12473" s="160" t="s">
        <v>4005</v>
      </c>
      <c r="H12473" t="s">
        <v>4006</v>
      </c>
      <c r="I12473" s="160" t="s">
        <v>4198</v>
      </c>
      <c r="J12473" t="s">
        <v>5209</v>
      </c>
      <c r="K12473" s="160" t="s">
        <v>4007</v>
      </c>
      <c r="L12473" t="s">
        <v>12267</v>
      </c>
    </row>
    <row r="12474" spans="1:12">
      <c r="A12474" s="15">
        <v>2461021370</v>
      </c>
      <c r="B12474" t="s">
        <v>4006</v>
      </c>
      <c r="C12474" t="s">
        <v>12264</v>
      </c>
      <c r="D12474" t="s">
        <v>12267</v>
      </c>
      <c r="E12474" t="s">
        <v>12116</v>
      </c>
      <c r="F12474" t="s">
        <v>12220</v>
      </c>
      <c r="G12474" s="160" t="s">
        <v>4005</v>
      </c>
      <c r="H12474" t="s">
        <v>4006</v>
      </c>
      <c r="I12474" s="160" t="s">
        <v>4198</v>
      </c>
      <c r="J12474" t="s">
        <v>5209</v>
      </c>
      <c r="K12474" s="160" t="s">
        <v>4007</v>
      </c>
      <c r="L12474" t="s">
        <v>12267</v>
      </c>
    </row>
    <row r="12475" spans="1:12">
      <c r="A12475" s="15">
        <v>2461021999</v>
      </c>
      <c r="B12475" t="s">
        <v>4006</v>
      </c>
      <c r="C12475" t="s">
        <v>12264</v>
      </c>
      <c r="D12475" t="s">
        <v>12267</v>
      </c>
      <c r="E12475" t="s">
        <v>12117</v>
      </c>
      <c r="F12475" t="s">
        <v>12220</v>
      </c>
      <c r="G12475" s="160" t="s">
        <v>4005</v>
      </c>
      <c r="H12475" t="s">
        <v>4006</v>
      </c>
      <c r="I12475" s="160" t="s">
        <v>4198</v>
      </c>
      <c r="J12475" t="s">
        <v>5209</v>
      </c>
      <c r="K12475" s="160" t="s">
        <v>4007</v>
      </c>
      <c r="L12475" t="s">
        <v>12267</v>
      </c>
    </row>
    <row r="12476" spans="1:12">
      <c r="A12476" s="15">
        <v>2461022000</v>
      </c>
      <c r="B12476" t="s">
        <v>4006</v>
      </c>
      <c r="C12476" t="s">
        <v>12264</v>
      </c>
      <c r="D12476" t="s">
        <v>12268</v>
      </c>
      <c r="E12476" t="s">
        <v>12094</v>
      </c>
      <c r="F12476" t="s">
        <v>12220</v>
      </c>
      <c r="G12476" s="160" t="s">
        <v>4005</v>
      </c>
      <c r="H12476" t="s">
        <v>4006</v>
      </c>
      <c r="I12476" s="160" t="s">
        <v>4198</v>
      </c>
      <c r="J12476" t="s">
        <v>5209</v>
      </c>
      <c r="K12476" s="160" t="s">
        <v>4009</v>
      </c>
      <c r="L12476" t="s">
        <v>12266</v>
      </c>
    </row>
    <row r="12477" spans="1:12">
      <c r="A12477" s="15">
        <v>2461022370</v>
      </c>
      <c r="B12477" t="s">
        <v>4006</v>
      </c>
      <c r="C12477" t="s">
        <v>12264</v>
      </c>
      <c r="D12477" t="s">
        <v>12268</v>
      </c>
      <c r="E12477" t="s">
        <v>12116</v>
      </c>
      <c r="F12477" t="s">
        <v>12220</v>
      </c>
      <c r="G12477" s="160" t="s">
        <v>4005</v>
      </c>
      <c r="H12477" t="s">
        <v>4006</v>
      </c>
      <c r="I12477" s="160" t="s">
        <v>4198</v>
      </c>
      <c r="J12477" t="s">
        <v>5209</v>
      </c>
      <c r="K12477" s="160" t="s">
        <v>4009</v>
      </c>
      <c r="L12477" t="s">
        <v>12266</v>
      </c>
    </row>
    <row r="12478" spans="1:12">
      <c r="A12478" s="15">
        <v>2461022999</v>
      </c>
      <c r="B12478" t="s">
        <v>4006</v>
      </c>
      <c r="C12478" t="s">
        <v>12264</v>
      </c>
      <c r="D12478" t="s">
        <v>12268</v>
      </c>
      <c r="E12478" t="s">
        <v>12117</v>
      </c>
      <c r="F12478" t="s">
        <v>12220</v>
      </c>
      <c r="G12478" s="160" t="s">
        <v>4005</v>
      </c>
      <c r="H12478" t="s">
        <v>4006</v>
      </c>
      <c r="I12478" s="160" t="s">
        <v>4198</v>
      </c>
      <c r="J12478" t="s">
        <v>5209</v>
      </c>
      <c r="K12478" s="160" t="s">
        <v>4009</v>
      </c>
      <c r="L12478" t="s">
        <v>12266</v>
      </c>
    </row>
    <row r="12479" spans="1:12">
      <c r="A12479" s="15">
        <v>2461023000</v>
      </c>
      <c r="B12479" t="s">
        <v>4006</v>
      </c>
      <c r="C12479" t="s">
        <v>12264</v>
      </c>
      <c r="D12479" t="s">
        <v>12269</v>
      </c>
      <c r="E12479" t="s">
        <v>12094</v>
      </c>
      <c r="F12479" t="s">
        <v>12220</v>
      </c>
      <c r="G12479" s="160" t="s">
        <v>4005</v>
      </c>
      <c r="H12479" t="s">
        <v>4006</v>
      </c>
      <c r="I12479" s="160" t="s">
        <v>4198</v>
      </c>
      <c r="J12479" t="s">
        <v>5209</v>
      </c>
      <c r="K12479" s="160" t="s">
        <v>4009</v>
      </c>
      <c r="L12479" t="s">
        <v>12266</v>
      </c>
    </row>
    <row r="12480" spans="1:12">
      <c r="A12480" s="15">
        <v>2461023370</v>
      </c>
      <c r="B12480" t="s">
        <v>4006</v>
      </c>
      <c r="C12480" t="s">
        <v>12264</v>
      </c>
      <c r="D12480" t="s">
        <v>12269</v>
      </c>
      <c r="E12480" t="s">
        <v>12116</v>
      </c>
      <c r="F12480" t="s">
        <v>12220</v>
      </c>
      <c r="G12480" s="160" t="s">
        <v>4005</v>
      </c>
      <c r="H12480" t="s">
        <v>4006</v>
      </c>
      <c r="I12480" s="160" t="s">
        <v>4198</v>
      </c>
      <c r="J12480" t="s">
        <v>5209</v>
      </c>
      <c r="K12480" s="160" t="s">
        <v>4009</v>
      </c>
      <c r="L12480" t="s">
        <v>12266</v>
      </c>
    </row>
    <row r="12481" spans="1:12">
      <c r="A12481" s="15">
        <v>2461023999</v>
      </c>
      <c r="B12481" t="s">
        <v>4006</v>
      </c>
      <c r="C12481" t="s">
        <v>12264</v>
      </c>
      <c r="D12481" t="s">
        <v>12269</v>
      </c>
      <c r="E12481" t="s">
        <v>12117</v>
      </c>
      <c r="F12481" t="s">
        <v>12220</v>
      </c>
      <c r="G12481" s="160" t="s">
        <v>4005</v>
      </c>
      <c r="H12481" t="s">
        <v>4006</v>
      </c>
      <c r="I12481" s="160" t="s">
        <v>4198</v>
      </c>
      <c r="J12481" t="s">
        <v>5209</v>
      </c>
      <c r="K12481" s="160" t="s">
        <v>4009</v>
      </c>
      <c r="L12481" t="s">
        <v>12266</v>
      </c>
    </row>
    <row r="12482" spans="1:12">
      <c r="A12482" s="15">
        <v>2461024000</v>
      </c>
      <c r="B12482" t="s">
        <v>4006</v>
      </c>
      <c r="C12482" t="s">
        <v>12264</v>
      </c>
      <c r="D12482" t="s">
        <v>12270</v>
      </c>
      <c r="E12482" t="s">
        <v>12094</v>
      </c>
      <c r="F12482" t="s">
        <v>12220</v>
      </c>
      <c r="G12482" s="160" t="s">
        <v>4005</v>
      </c>
      <c r="H12482" t="s">
        <v>4006</v>
      </c>
      <c r="I12482" s="160" t="s">
        <v>4198</v>
      </c>
      <c r="J12482" t="s">
        <v>5209</v>
      </c>
      <c r="K12482" s="160" t="s">
        <v>4009</v>
      </c>
      <c r="L12482" t="s">
        <v>12266</v>
      </c>
    </row>
    <row r="12483" spans="1:12">
      <c r="A12483" s="15">
        <v>2461024370</v>
      </c>
      <c r="B12483" t="s">
        <v>4006</v>
      </c>
      <c r="C12483" t="s">
        <v>12264</v>
      </c>
      <c r="D12483" t="s">
        <v>12270</v>
      </c>
      <c r="E12483" t="s">
        <v>12116</v>
      </c>
      <c r="F12483" t="s">
        <v>12220</v>
      </c>
      <c r="G12483" s="160" t="s">
        <v>4005</v>
      </c>
      <c r="H12483" t="s">
        <v>4006</v>
      </c>
      <c r="I12483" s="160" t="s">
        <v>4198</v>
      </c>
      <c r="J12483" t="s">
        <v>5209</v>
      </c>
      <c r="K12483" s="160" t="s">
        <v>4009</v>
      </c>
      <c r="L12483" t="s">
        <v>12266</v>
      </c>
    </row>
    <row r="12484" spans="1:12">
      <c r="A12484" s="15">
        <v>2461024999</v>
      </c>
      <c r="B12484" t="s">
        <v>4006</v>
      </c>
      <c r="C12484" t="s">
        <v>12264</v>
      </c>
      <c r="D12484" t="s">
        <v>12270</v>
      </c>
      <c r="E12484" t="s">
        <v>12117</v>
      </c>
      <c r="F12484" t="s">
        <v>12220</v>
      </c>
      <c r="G12484" s="160" t="s">
        <v>4005</v>
      </c>
      <c r="H12484" t="s">
        <v>4006</v>
      </c>
      <c r="I12484" s="160" t="s">
        <v>4198</v>
      </c>
      <c r="J12484" t="s">
        <v>5209</v>
      </c>
      <c r="K12484" s="160" t="s">
        <v>4009</v>
      </c>
      <c r="L12484" t="s">
        <v>12266</v>
      </c>
    </row>
    <row r="12485" spans="1:12">
      <c r="A12485" s="15">
        <v>2461025000</v>
      </c>
      <c r="B12485" t="s">
        <v>4006</v>
      </c>
      <c r="C12485" t="s">
        <v>12264</v>
      </c>
      <c r="D12485" t="s">
        <v>12271</v>
      </c>
      <c r="E12485" t="s">
        <v>12272</v>
      </c>
      <c r="F12485" t="s">
        <v>12220</v>
      </c>
      <c r="G12485" s="160" t="s">
        <v>4005</v>
      </c>
      <c r="H12485" t="s">
        <v>4006</v>
      </c>
      <c r="I12485" s="160" t="s">
        <v>4198</v>
      </c>
      <c r="J12485" t="s">
        <v>5209</v>
      </c>
      <c r="K12485" s="160" t="s">
        <v>4009</v>
      </c>
      <c r="L12485" t="s">
        <v>12266</v>
      </c>
    </row>
    <row r="12486" spans="1:12">
      <c r="A12486" s="15">
        <v>2461025100</v>
      </c>
      <c r="B12486" t="s">
        <v>4006</v>
      </c>
      <c r="C12486" t="s">
        <v>12264</v>
      </c>
      <c r="D12486" t="s">
        <v>12271</v>
      </c>
      <c r="E12486" t="s">
        <v>12273</v>
      </c>
      <c r="F12486" t="s">
        <v>12220</v>
      </c>
      <c r="G12486" s="160" t="s">
        <v>4005</v>
      </c>
      <c r="H12486" t="s">
        <v>4006</v>
      </c>
      <c r="I12486" s="160" t="s">
        <v>4198</v>
      </c>
      <c r="J12486" t="s">
        <v>5209</v>
      </c>
      <c r="K12486" s="160" t="s">
        <v>4009</v>
      </c>
      <c r="L12486" t="s">
        <v>12266</v>
      </c>
    </row>
    <row r="12487" spans="1:12">
      <c r="A12487" s="15">
        <v>2461025200</v>
      </c>
      <c r="B12487" t="s">
        <v>4006</v>
      </c>
      <c r="C12487" t="s">
        <v>12264</v>
      </c>
      <c r="D12487" t="s">
        <v>12271</v>
      </c>
      <c r="E12487" t="s">
        <v>12274</v>
      </c>
      <c r="F12487" t="s">
        <v>12220</v>
      </c>
      <c r="G12487" s="160" t="s">
        <v>4005</v>
      </c>
      <c r="H12487" t="s">
        <v>4006</v>
      </c>
      <c r="I12487" s="160" t="s">
        <v>4198</v>
      </c>
      <c r="J12487" t="s">
        <v>5209</v>
      </c>
      <c r="K12487" s="160" t="s">
        <v>4009</v>
      </c>
      <c r="L12487" t="s">
        <v>12266</v>
      </c>
    </row>
    <row r="12488" spans="1:12">
      <c r="A12488" s="15">
        <v>2461026000</v>
      </c>
      <c r="B12488" t="s">
        <v>4006</v>
      </c>
      <c r="C12488" t="s">
        <v>12264</v>
      </c>
      <c r="D12488" t="s">
        <v>12275</v>
      </c>
      <c r="E12488" t="s">
        <v>12094</v>
      </c>
      <c r="F12488" t="s">
        <v>12220</v>
      </c>
      <c r="G12488" s="160" t="s">
        <v>4005</v>
      </c>
      <c r="H12488" t="s">
        <v>4006</v>
      </c>
      <c r="I12488" s="160" t="s">
        <v>4198</v>
      </c>
      <c r="J12488" t="s">
        <v>5209</v>
      </c>
      <c r="K12488" s="160" t="s">
        <v>4009</v>
      </c>
      <c r="L12488" t="s">
        <v>12266</v>
      </c>
    </row>
    <row r="12489" spans="1:12">
      <c r="A12489" s="15">
        <v>2461030999</v>
      </c>
      <c r="B12489" t="s">
        <v>4006</v>
      </c>
      <c r="C12489" t="s">
        <v>12219</v>
      </c>
      <c r="D12489" t="s">
        <v>12222</v>
      </c>
      <c r="E12489" t="s">
        <v>12223</v>
      </c>
      <c r="F12489" t="s">
        <v>12220</v>
      </c>
      <c r="G12489" s="160" t="s">
        <v>4005</v>
      </c>
      <c r="H12489" t="s">
        <v>4006</v>
      </c>
      <c r="I12489" s="160" t="s">
        <v>4198</v>
      </c>
      <c r="J12489" t="s">
        <v>5209</v>
      </c>
      <c r="K12489" s="160" t="s">
        <v>4069</v>
      </c>
      <c r="L12489" t="s">
        <v>5210</v>
      </c>
    </row>
    <row r="12490" spans="1:12">
      <c r="A12490" s="15">
        <v>2461050000</v>
      </c>
      <c r="B12490" t="s">
        <v>4006</v>
      </c>
      <c r="C12490" t="s">
        <v>12264</v>
      </c>
      <c r="D12490" t="s">
        <v>12276</v>
      </c>
      <c r="E12490" t="s">
        <v>12094</v>
      </c>
      <c r="F12490" t="s">
        <v>12220</v>
      </c>
      <c r="G12490" s="160" t="s">
        <v>4005</v>
      </c>
      <c r="H12490" t="s">
        <v>4006</v>
      </c>
      <c r="I12490" s="160" t="s">
        <v>4198</v>
      </c>
      <c r="J12490" t="s">
        <v>5209</v>
      </c>
      <c r="K12490">
        <v>99</v>
      </c>
      <c r="L12490" t="s">
        <v>3999</v>
      </c>
    </row>
    <row r="12491" spans="1:12">
      <c r="A12491" s="15">
        <v>2461100000</v>
      </c>
      <c r="B12491" t="s">
        <v>4006</v>
      </c>
      <c r="C12491" t="s">
        <v>12264</v>
      </c>
      <c r="D12491" t="s">
        <v>12277</v>
      </c>
      <c r="E12491" t="s">
        <v>12094</v>
      </c>
      <c r="F12491" t="s">
        <v>12220</v>
      </c>
      <c r="G12491" s="160" t="s">
        <v>4005</v>
      </c>
      <c r="H12491" t="s">
        <v>4006</v>
      </c>
      <c r="I12491" s="160" t="s">
        <v>4198</v>
      </c>
      <c r="J12491" t="s">
        <v>5209</v>
      </c>
      <c r="K12491">
        <v>99</v>
      </c>
      <c r="L12491" t="s">
        <v>3999</v>
      </c>
    </row>
    <row r="12492" spans="1:12">
      <c r="A12492" s="15">
        <v>2461160000</v>
      </c>
      <c r="B12492" t="s">
        <v>4006</v>
      </c>
      <c r="C12492" t="s">
        <v>12264</v>
      </c>
      <c r="D12492" t="s">
        <v>12278</v>
      </c>
      <c r="E12492" t="s">
        <v>12094</v>
      </c>
      <c r="F12492" t="s">
        <v>12220</v>
      </c>
      <c r="G12492" s="160" t="s">
        <v>4005</v>
      </c>
      <c r="H12492" t="s">
        <v>4006</v>
      </c>
      <c r="I12492" s="160" t="s">
        <v>4198</v>
      </c>
      <c r="J12492" t="s">
        <v>5209</v>
      </c>
      <c r="K12492">
        <v>99</v>
      </c>
      <c r="L12492" t="s">
        <v>3999</v>
      </c>
    </row>
    <row r="12493" spans="1:12">
      <c r="A12493" s="15">
        <v>2461200000</v>
      </c>
      <c r="B12493" t="s">
        <v>4006</v>
      </c>
      <c r="C12493" t="s">
        <v>12264</v>
      </c>
      <c r="D12493" t="s">
        <v>12279</v>
      </c>
      <c r="E12493" t="s">
        <v>12094</v>
      </c>
      <c r="F12493" t="s">
        <v>12220</v>
      </c>
      <c r="G12493" s="160" t="s">
        <v>4005</v>
      </c>
      <c r="H12493" t="s">
        <v>4006</v>
      </c>
      <c r="I12493" s="160" t="s">
        <v>4198</v>
      </c>
      <c r="J12493" t="s">
        <v>5209</v>
      </c>
      <c r="K12493" s="160" t="s">
        <v>3997</v>
      </c>
      <c r="L12493" t="s">
        <v>6310</v>
      </c>
    </row>
    <row r="12494" spans="1:12">
      <c r="A12494" s="15">
        <v>2461800000</v>
      </c>
      <c r="B12494" t="s">
        <v>4006</v>
      </c>
      <c r="C12494" t="s">
        <v>12264</v>
      </c>
      <c r="D12494" t="s">
        <v>12280</v>
      </c>
      <c r="E12494" t="s">
        <v>12094</v>
      </c>
      <c r="F12494" t="s">
        <v>12220</v>
      </c>
      <c r="G12494" s="160" t="s">
        <v>4005</v>
      </c>
      <c r="H12494" t="s">
        <v>4006</v>
      </c>
      <c r="I12494" s="160" t="s">
        <v>4198</v>
      </c>
      <c r="J12494" t="s">
        <v>5209</v>
      </c>
      <c r="K12494" s="160" t="s">
        <v>3995</v>
      </c>
      <c r="L12494" t="s">
        <v>12253</v>
      </c>
    </row>
    <row r="12495" spans="1:12">
      <c r="A12495" s="15">
        <v>2461800001</v>
      </c>
      <c r="B12495" t="s">
        <v>4006</v>
      </c>
      <c r="C12495" t="s">
        <v>12264</v>
      </c>
      <c r="D12495" t="s">
        <v>12280</v>
      </c>
      <c r="E12495" t="s">
        <v>12281</v>
      </c>
      <c r="F12495" t="s">
        <v>12220</v>
      </c>
      <c r="G12495" s="160" t="s">
        <v>4005</v>
      </c>
      <c r="H12495" t="s">
        <v>4006</v>
      </c>
      <c r="I12495" s="160" t="s">
        <v>4198</v>
      </c>
      <c r="J12495" t="s">
        <v>5209</v>
      </c>
      <c r="K12495" s="160" t="s">
        <v>3995</v>
      </c>
      <c r="L12495" t="s">
        <v>12253</v>
      </c>
    </row>
    <row r="12496" spans="1:12">
      <c r="A12496" s="15">
        <v>2461800002</v>
      </c>
      <c r="B12496" t="s">
        <v>4006</v>
      </c>
      <c r="C12496" t="s">
        <v>12264</v>
      </c>
      <c r="D12496" t="s">
        <v>12280</v>
      </c>
      <c r="E12496" t="s">
        <v>12282</v>
      </c>
      <c r="F12496" t="s">
        <v>12220</v>
      </c>
      <c r="G12496" s="160" t="s">
        <v>4005</v>
      </c>
      <c r="H12496" t="s">
        <v>4006</v>
      </c>
      <c r="I12496" s="160" t="s">
        <v>4198</v>
      </c>
      <c r="J12496" t="s">
        <v>5209</v>
      </c>
      <c r="K12496" s="160" t="s">
        <v>3995</v>
      </c>
      <c r="L12496" t="s">
        <v>12253</v>
      </c>
    </row>
    <row r="12497" spans="1:12">
      <c r="A12497" s="15">
        <v>2461800999</v>
      </c>
      <c r="B12497" t="s">
        <v>4006</v>
      </c>
      <c r="C12497" t="s">
        <v>12264</v>
      </c>
      <c r="D12497" t="s">
        <v>12280</v>
      </c>
      <c r="E12497" t="s">
        <v>12117</v>
      </c>
      <c r="F12497" t="s">
        <v>12220</v>
      </c>
      <c r="G12497" s="160" t="s">
        <v>4005</v>
      </c>
      <c r="H12497" t="s">
        <v>4006</v>
      </c>
      <c r="I12497" s="160" t="s">
        <v>4198</v>
      </c>
      <c r="J12497" t="s">
        <v>5209</v>
      </c>
      <c r="K12497" s="160" t="s">
        <v>3995</v>
      </c>
      <c r="L12497" t="s">
        <v>12253</v>
      </c>
    </row>
    <row r="12498" spans="1:12">
      <c r="A12498" s="15">
        <v>2461850000</v>
      </c>
      <c r="B12498" t="s">
        <v>4006</v>
      </c>
      <c r="C12498" t="s">
        <v>12264</v>
      </c>
      <c r="D12498" t="s">
        <v>12283</v>
      </c>
      <c r="E12498" t="s">
        <v>5452</v>
      </c>
      <c r="F12498" t="s">
        <v>12220</v>
      </c>
      <c r="G12498" s="160" t="s">
        <v>4005</v>
      </c>
      <c r="H12498" t="s">
        <v>4006</v>
      </c>
      <c r="I12498" s="160" t="s">
        <v>4198</v>
      </c>
      <c r="J12498" t="s">
        <v>5209</v>
      </c>
      <c r="K12498" s="160" t="s">
        <v>3995</v>
      </c>
      <c r="L12498" t="s">
        <v>12253</v>
      </c>
    </row>
    <row r="12499" spans="1:12">
      <c r="A12499" s="15">
        <v>2461850001</v>
      </c>
      <c r="B12499" t="s">
        <v>4006</v>
      </c>
      <c r="C12499" t="s">
        <v>12264</v>
      </c>
      <c r="D12499" t="s">
        <v>12283</v>
      </c>
      <c r="E12499" t="s">
        <v>12284</v>
      </c>
      <c r="F12499" t="s">
        <v>12220</v>
      </c>
      <c r="G12499" s="160" t="s">
        <v>4005</v>
      </c>
      <c r="H12499" t="s">
        <v>4006</v>
      </c>
      <c r="I12499" s="160" t="s">
        <v>4198</v>
      </c>
      <c r="J12499" t="s">
        <v>5209</v>
      </c>
      <c r="K12499" s="160" t="s">
        <v>3995</v>
      </c>
      <c r="L12499" t="s">
        <v>12253</v>
      </c>
    </row>
    <row r="12500" spans="1:12">
      <c r="A12500" s="15">
        <v>2461850002</v>
      </c>
      <c r="B12500" t="s">
        <v>4006</v>
      </c>
      <c r="C12500" t="s">
        <v>12264</v>
      </c>
      <c r="D12500" t="s">
        <v>12283</v>
      </c>
      <c r="E12500" t="s">
        <v>12285</v>
      </c>
      <c r="F12500" t="s">
        <v>12220</v>
      </c>
      <c r="G12500" s="160" t="s">
        <v>4005</v>
      </c>
      <c r="H12500" t="s">
        <v>4006</v>
      </c>
      <c r="I12500" s="160" t="s">
        <v>4198</v>
      </c>
      <c r="J12500" t="s">
        <v>5209</v>
      </c>
      <c r="K12500" s="160" t="s">
        <v>3995</v>
      </c>
      <c r="L12500" t="s">
        <v>12253</v>
      </c>
    </row>
    <row r="12501" spans="1:12">
      <c r="A12501" s="15">
        <v>2461850003</v>
      </c>
      <c r="B12501" t="s">
        <v>4006</v>
      </c>
      <c r="C12501" t="s">
        <v>12264</v>
      </c>
      <c r="D12501" t="s">
        <v>12283</v>
      </c>
      <c r="E12501" t="s">
        <v>12286</v>
      </c>
      <c r="F12501" t="s">
        <v>12220</v>
      </c>
      <c r="G12501" s="160" t="s">
        <v>4005</v>
      </c>
      <c r="H12501" t="s">
        <v>4006</v>
      </c>
      <c r="I12501" s="160" t="s">
        <v>4198</v>
      </c>
      <c r="J12501" t="s">
        <v>5209</v>
      </c>
      <c r="K12501" s="160" t="s">
        <v>3995</v>
      </c>
      <c r="L12501" t="s">
        <v>12253</v>
      </c>
    </row>
    <row r="12502" spans="1:12">
      <c r="A12502" s="15">
        <v>2461850004</v>
      </c>
      <c r="B12502" t="s">
        <v>4006</v>
      </c>
      <c r="C12502" t="s">
        <v>12264</v>
      </c>
      <c r="D12502" t="s">
        <v>12283</v>
      </c>
      <c r="E12502" t="s">
        <v>12287</v>
      </c>
      <c r="F12502" t="s">
        <v>12220</v>
      </c>
      <c r="G12502" s="160" t="s">
        <v>4005</v>
      </c>
      <c r="H12502" t="s">
        <v>4006</v>
      </c>
      <c r="I12502" s="160" t="s">
        <v>4198</v>
      </c>
      <c r="J12502" t="s">
        <v>5209</v>
      </c>
      <c r="K12502" s="160" t="s">
        <v>3995</v>
      </c>
      <c r="L12502" t="s">
        <v>12253</v>
      </c>
    </row>
    <row r="12503" spans="1:12">
      <c r="A12503" s="15">
        <v>2461850005</v>
      </c>
      <c r="B12503" t="s">
        <v>4006</v>
      </c>
      <c r="C12503" t="s">
        <v>12264</v>
      </c>
      <c r="D12503" t="s">
        <v>12283</v>
      </c>
      <c r="E12503" t="s">
        <v>12288</v>
      </c>
      <c r="F12503" t="s">
        <v>12220</v>
      </c>
      <c r="G12503" s="160" t="s">
        <v>4005</v>
      </c>
      <c r="H12503" t="s">
        <v>4006</v>
      </c>
      <c r="I12503" s="160" t="s">
        <v>4198</v>
      </c>
      <c r="J12503" t="s">
        <v>5209</v>
      </c>
      <c r="K12503" s="160" t="s">
        <v>3995</v>
      </c>
      <c r="L12503" t="s">
        <v>12253</v>
      </c>
    </row>
    <row r="12504" spans="1:12">
      <c r="A12504" s="15">
        <v>2461850006</v>
      </c>
      <c r="B12504" t="s">
        <v>4006</v>
      </c>
      <c r="C12504" t="s">
        <v>12264</v>
      </c>
      <c r="D12504" t="s">
        <v>12283</v>
      </c>
      <c r="E12504" t="s">
        <v>12289</v>
      </c>
      <c r="F12504" t="s">
        <v>12220</v>
      </c>
      <c r="G12504" s="160" t="s">
        <v>4005</v>
      </c>
      <c r="H12504" t="s">
        <v>4006</v>
      </c>
      <c r="I12504" s="160" t="s">
        <v>4198</v>
      </c>
      <c r="J12504" t="s">
        <v>5209</v>
      </c>
      <c r="K12504" s="160" t="s">
        <v>3995</v>
      </c>
      <c r="L12504" t="s">
        <v>12253</v>
      </c>
    </row>
    <row r="12505" spans="1:12">
      <c r="A12505" s="15">
        <v>2461850009</v>
      </c>
      <c r="B12505" t="s">
        <v>4006</v>
      </c>
      <c r="C12505" t="s">
        <v>12264</v>
      </c>
      <c r="D12505" t="s">
        <v>12283</v>
      </c>
      <c r="E12505" t="s">
        <v>12290</v>
      </c>
      <c r="F12505" t="s">
        <v>12220</v>
      </c>
      <c r="G12505" s="160" t="s">
        <v>4005</v>
      </c>
      <c r="H12505" t="s">
        <v>4006</v>
      </c>
      <c r="I12505" s="160" t="s">
        <v>4198</v>
      </c>
      <c r="J12505" t="s">
        <v>5209</v>
      </c>
      <c r="K12505">
        <v>99</v>
      </c>
      <c r="L12505" t="s">
        <v>3999</v>
      </c>
    </row>
    <row r="12506" spans="1:12">
      <c r="A12506" s="15">
        <v>2461850051</v>
      </c>
      <c r="B12506" t="s">
        <v>4006</v>
      </c>
      <c r="C12506" t="s">
        <v>12264</v>
      </c>
      <c r="D12506" t="s">
        <v>12283</v>
      </c>
      <c r="E12506" t="s">
        <v>12291</v>
      </c>
      <c r="F12506" t="s">
        <v>12220</v>
      </c>
      <c r="G12506" s="160" t="s">
        <v>4005</v>
      </c>
      <c r="H12506" t="s">
        <v>4006</v>
      </c>
      <c r="I12506" s="160" t="s">
        <v>4198</v>
      </c>
      <c r="J12506" t="s">
        <v>5209</v>
      </c>
      <c r="K12506" s="160" t="s">
        <v>3995</v>
      </c>
      <c r="L12506" t="s">
        <v>12253</v>
      </c>
    </row>
    <row r="12507" spans="1:12">
      <c r="A12507" s="15">
        <v>2461850052</v>
      </c>
      <c r="B12507" t="s">
        <v>4006</v>
      </c>
      <c r="C12507" t="s">
        <v>12264</v>
      </c>
      <c r="D12507" t="s">
        <v>12283</v>
      </c>
      <c r="E12507" t="s">
        <v>12292</v>
      </c>
      <c r="F12507" t="s">
        <v>12220</v>
      </c>
      <c r="G12507" s="160" t="s">
        <v>4005</v>
      </c>
      <c r="H12507" t="s">
        <v>4006</v>
      </c>
      <c r="I12507" s="160" t="s">
        <v>4198</v>
      </c>
      <c r="J12507" t="s">
        <v>5209</v>
      </c>
      <c r="K12507" s="160" t="s">
        <v>3995</v>
      </c>
      <c r="L12507" t="s">
        <v>12253</v>
      </c>
    </row>
    <row r="12508" spans="1:12">
      <c r="A12508" s="15">
        <v>2461850053</v>
      </c>
      <c r="B12508" t="s">
        <v>4006</v>
      </c>
      <c r="C12508" t="s">
        <v>12264</v>
      </c>
      <c r="D12508" t="s">
        <v>12283</v>
      </c>
      <c r="E12508" t="s">
        <v>12293</v>
      </c>
      <c r="F12508" t="s">
        <v>12220</v>
      </c>
      <c r="G12508" s="160" t="s">
        <v>4005</v>
      </c>
      <c r="H12508" t="s">
        <v>4006</v>
      </c>
      <c r="I12508" s="160" t="s">
        <v>4198</v>
      </c>
      <c r="J12508" t="s">
        <v>5209</v>
      </c>
      <c r="K12508" s="160" t="s">
        <v>3995</v>
      </c>
      <c r="L12508" t="s">
        <v>12253</v>
      </c>
    </row>
    <row r="12509" spans="1:12">
      <c r="A12509" s="15">
        <v>2461850054</v>
      </c>
      <c r="B12509" t="s">
        <v>4006</v>
      </c>
      <c r="C12509" t="s">
        <v>12264</v>
      </c>
      <c r="D12509" t="s">
        <v>12283</v>
      </c>
      <c r="E12509" t="s">
        <v>12294</v>
      </c>
      <c r="F12509" t="s">
        <v>12220</v>
      </c>
      <c r="G12509" s="160" t="s">
        <v>4005</v>
      </c>
      <c r="H12509" t="s">
        <v>4006</v>
      </c>
      <c r="I12509" s="160" t="s">
        <v>4198</v>
      </c>
      <c r="J12509" t="s">
        <v>5209</v>
      </c>
      <c r="K12509" s="160" t="s">
        <v>3995</v>
      </c>
      <c r="L12509" t="s">
        <v>12253</v>
      </c>
    </row>
    <row r="12510" spans="1:12">
      <c r="A12510" s="15">
        <v>2461850055</v>
      </c>
      <c r="B12510" t="s">
        <v>4006</v>
      </c>
      <c r="C12510" t="s">
        <v>12264</v>
      </c>
      <c r="D12510" t="s">
        <v>12283</v>
      </c>
      <c r="E12510" t="s">
        <v>12295</v>
      </c>
      <c r="F12510" t="s">
        <v>12220</v>
      </c>
      <c r="G12510" s="160" t="s">
        <v>4005</v>
      </c>
      <c r="H12510" t="s">
        <v>4006</v>
      </c>
      <c r="I12510" s="160" t="s">
        <v>4198</v>
      </c>
      <c r="J12510" t="s">
        <v>5209</v>
      </c>
      <c r="K12510" s="160" t="s">
        <v>3995</v>
      </c>
      <c r="L12510" t="s">
        <v>12253</v>
      </c>
    </row>
    <row r="12511" spans="1:12">
      <c r="A12511" s="15">
        <v>2461850056</v>
      </c>
      <c r="B12511" t="s">
        <v>4006</v>
      </c>
      <c r="C12511" t="s">
        <v>12264</v>
      </c>
      <c r="D12511" t="s">
        <v>12283</v>
      </c>
      <c r="E12511" t="s">
        <v>12296</v>
      </c>
      <c r="F12511" t="s">
        <v>12220</v>
      </c>
      <c r="G12511" s="160" t="s">
        <v>4005</v>
      </c>
      <c r="H12511" t="s">
        <v>4006</v>
      </c>
      <c r="I12511" s="160" t="s">
        <v>4198</v>
      </c>
      <c r="J12511" t="s">
        <v>5209</v>
      </c>
      <c r="K12511" s="160" t="s">
        <v>3995</v>
      </c>
      <c r="L12511" t="s">
        <v>12253</v>
      </c>
    </row>
    <row r="12512" spans="1:12">
      <c r="A12512" s="15">
        <v>2461850099</v>
      </c>
      <c r="B12512" t="s">
        <v>4006</v>
      </c>
      <c r="C12512" t="s">
        <v>12264</v>
      </c>
      <c r="D12512" t="s">
        <v>12283</v>
      </c>
      <c r="E12512" t="s">
        <v>12297</v>
      </c>
      <c r="F12512" t="s">
        <v>12220</v>
      </c>
      <c r="G12512" s="160" t="s">
        <v>4005</v>
      </c>
      <c r="H12512" t="s">
        <v>4006</v>
      </c>
      <c r="I12512" s="160" t="s">
        <v>4198</v>
      </c>
      <c r="J12512" t="s">
        <v>5209</v>
      </c>
      <c r="K12512" s="160" t="s">
        <v>3995</v>
      </c>
      <c r="L12512" t="s">
        <v>12253</v>
      </c>
    </row>
    <row r="12513" spans="1:12">
      <c r="A12513" s="15">
        <v>2461870999</v>
      </c>
      <c r="B12513" t="s">
        <v>4006</v>
      </c>
      <c r="C12513" t="s">
        <v>12264</v>
      </c>
      <c r="D12513" t="s">
        <v>12298</v>
      </c>
      <c r="E12513" t="s">
        <v>10873</v>
      </c>
      <c r="F12513" t="s">
        <v>12220</v>
      </c>
      <c r="G12513" s="160" t="s">
        <v>4005</v>
      </c>
      <c r="H12513" t="s">
        <v>4006</v>
      </c>
      <c r="I12513" s="160" t="s">
        <v>4198</v>
      </c>
      <c r="J12513" t="s">
        <v>5209</v>
      </c>
      <c r="K12513" s="160" t="s">
        <v>3995</v>
      </c>
      <c r="L12513" t="s">
        <v>12253</v>
      </c>
    </row>
    <row r="12514" spans="1:12">
      <c r="A12514" s="15">
        <v>2461900000</v>
      </c>
      <c r="B12514" t="s">
        <v>4006</v>
      </c>
      <c r="C12514" t="s">
        <v>12264</v>
      </c>
      <c r="D12514" t="s">
        <v>12299</v>
      </c>
      <c r="E12514" t="s">
        <v>12094</v>
      </c>
      <c r="F12514" t="s">
        <v>12220</v>
      </c>
      <c r="G12514" s="160" t="s">
        <v>4005</v>
      </c>
      <c r="H12514" t="s">
        <v>4006</v>
      </c>
      <c r="I12514" s="160" t="s">
        <v>4198</v>
      </c>
      <c r="J12514" t="s">
        <v>5209</v>
      </c>
      <c r="K12514">
        <v>99</v>
      </c>
      <c r="L12514" t="s">
        <v>3999</v>
      </c>
    </row>
    <row r="12515" spans="1:12">
      <c r="A12515" s="15">
        <v>2465000000</v>
      </c>
      <c r="B12515" t="s">
        <v>4006</v>
      </c>
      <c r="C12515" t="s">
        <v>12300</v>
      </c>
      <c r="D12515" t="s">
        <v>12301</v>
      </c>
      <c r="E12515" t="s">
        <v>12094</v>
      </c>
      <c r="F12515" t="s">
        <v>12220</v>
      </c>
      <c r="G12515" s="160" t="s">
        <v>4005</v>
      </c>
      <c r="H12515" t="s">
        <v>4006</v>
      </c>
      <c r="I12515" s="160" t="s">
        <v>4198</v>
      </c>
      <c r="J12515" t="s">
        <v>5209</v>
      </c>
      <c r="K12515" s="160" t="s">
        <v>4069</v>
      </c>
      <c r="L12515" t="s">
        <v>5210</v>
      </c>
    </row>
    <row r="12516" spans="1:12">
      <c r="A12516" s="15">
        <v>2465000030</v>
      </c>
      <c r="B12516" t="s">
        <v>4006</v>
      </c>
      <c r="C12516" t="s">
        <v>12300</v>
      </c>
      <c r="D12516" t="s">
        <v>12301</v>
      </c>
      <c r="E12516" t="s">
        <v>4063</v>
      </c>
      <c r="F12516" t="s">
        <v>12220</v>
      </c>
      <c r="G12516" s="160" t="s">
        <v>4005</v>
      </c>
      <c r="H12516" t="s">
        <v>4006</v>
      </c>
      <c r="I12516" s="160" t="s">
        <v>4198</v>
      </c>
      <c r="J12516" t="s">
        <v>5209</v>
      </c>
      <c r="K12516" s="160" t="s">
        <v>4069</v>
      </c>
      <c r="L12516" t="s">
        <v>5210</v>
      </c>
    </row>
    <row r="12517" spans="1:12">
      <c r="A12517" s="15">
        <v>2465000055</v>
      </c>
      <c r="B12517" t="s">
        <v>4006</v>
      </c>
      <c r="C12517" t="s">
        <v>12300</v>
      </c>
      <c r="D12517" t="s">
        <v>12301</v>
      </c>
      <c r="E12517" t="s">
        <v>4120</v>
      </c>
      <c r="F12517" t="s">
        <v>12220</v>
      </c>
      <c r="G12517" s="160" t="s">
        <v>4005</v>
      </c>
      <c r="H12517" t="s">
        <v>4006</v>
      </c>
      <c r="I12517" s="160" t="s">
        <v>4198</v>
      </c>
      <c r="J12517" t="s">
        <v>5209</v>
      </c>
      <c r="K12517" s="160" t="s">
        <v>4069</v>
      </c>
      <c r="L12517" t="s">
        <v>5210</v>
      </c>
    </row>
    <row r="12518" spans="1:12">
      <c r="A12518" s="15">
        <v>2465000060</v>
      </c>
      <c r="B12518" t="s">
        <v>4006</v>
      </c>
      <c r="C12518" t="s">
        <v>12300</v>
      </c>
      <c r="D12518" t="s">
        <v>12301</v>
      </c>
      <c r="E12518" t="s">
        <v>12106</v>
      </c>
      <c r="F12518" t="s">
        <v>12220</v>
      </c>
      <c r="G12518" s="160" t="s">
        <v>4005</v>
      </c>
      <c r="H12518" t="s">
        <v>4006</v>
      </c>
      <c r="I12518" s="160" t="s">
        <v>4198</v>
      </c>
      <c r="J12518" t="s">
        <v>5209</v>
      </c>
      <c r="K12518" s="160" t="s">
        <v>4069</v>
      </c>
      <c r="L12518" t="s">
        <v>5210</v>
      </c>
    </row>
    <row r="12519" spans="1:12">
      <c r="A12519" s="15">
        <v>2465000065</v>
      </c>
      <c r="B12519" t="s">
        <v>4006</v>
      </c>
      <c r="C12519" t="s">
        <v>12300</v>
      </c>
      <c r="D12519" t="s">
        <v>12301</v>
      </c>
      <c r="E12519" t="s">
        <v>12107</v>
      </c>
      <c r="F12519" t="s">
        <v>12220</v>
      </c>
      <c r="G12519" s="160" t="s">
        <v>4005</v>
      </c>
      <c r="H12519" t="s">
        <v>4006</v>
      </c>
      <c r="I12519" s="160" t="s">
        <v>4198</v>
      </c>
      <c r="J12519" t="s">
        <v>5209</v>
      </c>
      <c r="K12519" s="160" t="s">
        <v>4069</v>
      </c>
      <c r="L12519" t="s">
        <v>5210</v>
      </c>
    </row>
    <row r="12520" spans="1:12">
      <c r="A12520" s="15">
        <v>2465000070</v>
      </c>
      <c r="B12520" t="s">
        <v>4006</v>
      </c>
      <c r="C12520" t="s">
        <v>12300</v>
      </c>
      <c r="D12520" t="s">
        <v>12301</v>
      </c>
      <c r="E12520" t="s">
        <v>12108</v>
      </c>
      <c r="F12520" t="s">
        <v>12220</v>
      </c>
      <c r="G12520" s="160" t="s">
        <v>4005</v>
      </c>
      <c r="H12520" t="s">
        <v>4006</v>
      </c>
      <c r="I12520" s="160" t="s">
        <v>4198</v>
      </c>
      <c r="J12520" t="s">
        <v>5209</v>
      </c>
      <c r="K12520" s="160" t="s">
        <v>4069</v>
      </c>
      <c r="L12520" t="s">
        <v>5210</v>
      </c>
    </row>
    <row r="12521" spans="1:12">
      <c r="A12521" s="15">
        <v>2465000165</v>
      </c>
      <c r="B12521" t="s">
        <v>4006</v>
      </c>
      <c r="C12521" t="s">
        <v>12300</v>
      </c>
      <c r="D12521" t="s">
        <v>12301</v>
      </c>
      <c r="E12521" t="s">
        <v>5230</v>
      </c>
      <c r="F12521" t="s">
        <v>12220</v>
      </c>
      <c r="G12521" s="160" t="s">
        <v>4005</v>
      </c>
      <c r="H12521" t="s">
        <v>4006</v>
      </c>
      <c r="I12521" s="160" t="s">
        <v>4198</v>
      </c>
      <c r="J12521" t="s">
        <v>5209</v>
      </c>
      <c r="K12521" s="160" t="s">
        <v>4069</v>
      </c>
      <c r="L12521" t="s">
        <v>5210</v>
      </c>
    </row>
    <row r="12522" spans="1:12">
      <c r="A12522" s="15">
        <v>2465000170</v>
      </c>
      <c r="B12522" t="s">
        <v>4006</v>
      </c>
      <c r="C12522" t="s">
        <v>12300</v>
      </c>
      <c r="D12522" t="s">
        <v>12301</v>
      </c>
      <c r="E12522" t="s">
        <v>4126</v>
      </c>
      <c r="F12522" t="s">
        <v>12220</v>
      </c>
      <c r="G12522" s="160" t="s">
        <v>4005</v>
      </c>
      <c r="H12522" t="s">
        <v>4006</v>
      </c>
      <c r="I12522" s="160" t="s">
        <v>4198</v>
      </c>
      <c r="J12522" t="s">
        <v>5209</v>
      </c>
      <c r="K12522" s="160" t="s">
        <v>4069</v>
      </c>
      <c r="L12522" t="s">
        <v>5210</v>
      </c>
    </row>
    <row r="12523" spans="1:12">
      <c r="A12523" s="15">
        <v>2465000185</v>
      </c>
      <c r="B12523" t="s">
        <v>4006</v>
      </c>
      <c r="C12523" t="s">
        <v>12300</v>
      </c>
      <c r="D12523" t="s">
        <v>12301</v>
      </c>
      <c r="E12523" t="s">
        <v>12221</v>
      </c>
      <c r="F12523" t="s">
        <v>12220</v>
      </c>
      <c r="G12523" s="160" t="s">
        <v>4005</v>
      </c>
      <c r="H12523" t="s">
        <v>4006</v>
      </c>
      <c r="I12523" s="160" t="s">
        <v>4198</v>
      </c>
      <c r="J12523" t="s">
        <v>5209</v>
      </c>
      <c r="K12523" s="160" t="s">
        <v>4069</v>
      </c>
      <c r="L12523" t="s">
        <v>5210</v>
      </c>
    </row>
    <row r="12524" spans="1:12">
      <c r="A12524" s="15">
        <v>2465000250</v>
      </c>
      <c r="B12524" t="s">
        <v>4006</v>
      </c>
      <c r="C12524" t="s">
        <v>12300</v>
      </c>
      <c r="D12524" t="s">
        <v>12301</v>
      </c>
      <c r="E12524" t="s">
        <v>6805</v>
      </c>
      <c r="F12524" t="s">
        <v>12220</v>
      </c>
      <c r="G12524" s="160" t="s">
        <v>4005</v>
      </c>
      <c r="H12524" t="s">
        <v>4006</v>
      </c>
      <c r="I12524" s="160" t="s">
        <v>4198</v>
      </c>
      <c r="J12524" t="s">
        <v>5209</v>
      </c>
      <c r="K12524" s="160" t="s">
        <v>4069</v>
      </c>
      <c r="L12524" t="s">
        <v>5210</v>
      </c>
    </row>
    <row r="12525" spans="1:12">
      <c r="A12525" s="15">
        <v>2465000260</v>
      </c>
      <c r="B12525" t="s">
        <v>4006</v>
      </c>
      <c r="C12525" t="s">
        <v>12300</v>
      </c>
      <c r="D12525" t="s">
        <v>12301</v>
      </c>
      <c r="E12525" t="s">
        <v>4054</v>
      </c>
      <c r="F12525" t="s">
        <v>12220</v>
      </c>
      <c r="G12525" s="160" t="s">
        <v>4005</v>
      </c>
      <c r="H12525" t="s">
        <v>4006</v>
      </c>
      <c r="I12525" s="160" t="s">
        <v>4198</v>
      </c>
      <c r="J12525" t="s">
        <v>5209</v>
      </c>
      <c r="K12525" s="160" t="s">
        <v>4069</v>
      </c>
      <c r="L12525" t="s">
        <v>5210</v>
      </c>
    </row>
    <row r="12526" spans="1:12">
      <c r="A12526" s="15">
        <v>2465000285</v>
      </c>
      <c r="B12526" t="s">
        <v>4006</v>
      </c>
      <c r="C12526" t="s">
        <v>12300</v>
      </c>
      <c r="D12526" t="s">
        <v>12301</v>
      </c>
      <c r="E12526" t="s">
        <v>4134</v>
      </c>
      <c r="F12526" t="s">
        <v>12220</v>
      </c>
      <c r="G12526" s="160" t="s">
        <v>4005</v>
      </c>
      <c r="H12526" t="s">
        <v>4006</v>
      </c>
      <c r="I12526" s="160" t="s">
        <v>4198</v>
      </c>
      <c r="J12526" t="s">
        <v>5209</v>
      </c>
      <c r="K12526" s="160" t="s">
        <v>4069</v>
      </c>
      <c r="L12526" t="s">
        <v>5210</v>
      </c>
    </row>
    <row r="12527" spans="1:12">
      <c r="A12527" s="15">
        <v>2465000300</v>
      </c>
      <c r="B12527" t="s">
        <v>4006</v>
      </c>
      <c r="C12527" t="s">
        <v>12300</v>
      </c>
      <c r="D12527" t="s">
        <v>12301</v>
      </c>
      <c r="E12527" t="s">
        <v>12154</v>
      </c>
      <c r="F12527" t="s">
        <v>12220</v>
      </c>
      <c r="G12527" s="160" t="s">
        <v>4005</v>
      </c>
      <c r="H12527" t="s">
        <v>4006</v>
      </c>
      <c r="I12527" s="160" t="s">
        <v>4198</v>
      </c>
      <c r="J12527" t="s">
        <v>5209</v>
      </c>
      <c r="K12527" s="160" t="s">
        <v>4069</v>
      </c>
      <c r="L12527" t="s">
        <v>5210</v>
      </c>
    </row>
    <row r="12528" spans="1:12">
      <c r="A12528" s="15">
        <v>2465000330</v>
      </c>
      <c r="B12528" t="s">
        <v>4006</v>
      </c>
      <c r="C12528" t="s">
        <v>12300</v>
      </c>
      <c r="D12528" t="s">
        <v>12301</v>
      </c>
      <c r="E12528" t="s">
        <v>5247</v>
      </c>
      <c r="F12528" t="s">
        <v>12220</v>
      </c>
      <c r="G12528" s="160" t="s">
        <v>4005</v>
      </c>
      <c r="H12528" t="s">
        <v>4006</v>
      </c>
      <c r="I12528" s="160" t="s">
        <v>4198</v>
      </c>
      <c r="J12528" t="s">
        <v>5209</v>
      </c>
      <c r="K12528" s="160" t="s">
        <v>4069</v>
      </c>
      <c r="L12528" t="s">
        <v>5210</v>
      </c>
    </row>
    <row r="12529" spans="1:12">
      <c r="A12529" s="15">
        <v>2465000340</v>
      </c>
      <c r="B12529" t="s">
        <v>4006</v>
      </c>
      <c r="C12529" t="s">
        <v>12300</v>
      </c>
      <c r="D12529" t="s">
        <v>12301</v>
      </c>
      <c r="E12529" t="s">
        <v>12216</v>
      </c>
      <c r="F12529" t="s">
        <v>12220</v>
      </c>
      <c r="G12529" s="160" t="s">
        <v>4005</v>
      </c>
      <c r="H12529" t="s">
        <v>4006</v>
      </c>
      <c r="I12529" s="160" t="s">
        <v>4198</v>
      </c>
      <c r="J12529" t="s">
        <v>5209</v>
      </c>
      <c r="K12529" s="160" t="s">
        <v>4069</v>
      </c>
      <c r="L12529" t="s">
        <v>5210</v>
      </c>
    </row>
    <row r="12530" spans="1:12">
      <c r="A12530" s="15">
        <v>2465000345</v>
      </c>
      <c r="B12530" t="s">
        <v>4006</v>
      </c>
      <c r="C12530" t="s">
        <v>12300</v>
      </c>
      <c r="D12530" t="s">
        <v>12301</v>
      </c>
      <c r="E12530" t="s">
        <v>4003</v>
      </c>
      <c r="F12530" t="s">
        <v>12220</v>
      </c>
      <c r="G12530" s="160" t="s">
        <v>4005</v>
      </c>
      <c r="H12530" t="s">
        <v>4006</v>
      </c>
      <c r="I12530" s="160" t="s">
        <v>4198</v>
      </c>
      <c r="J12530" t="s">
        <v>5209</v>
      </c>
      <c r="K12530" s="160" t="s">
        <v>4069</v>
      </c>
      <c r="L12530" t="s">
        <v>5210</v>
      </c>
    </row>
    <row r="12531" spans="1:12">
      <c r="A12531" s="15">
        <v>2465000350</v>
      </c>
      <c r="B12531" t="s">
        <v>4006</v>
      </c>
      <c r="C12531" t="s">
        <v>12300</v>
      </c>
      <c r="D12531" t="s">
        <v>12301</v>
      </c>
      <c r="E12531" t="s">
        <v>5250</v>
      </c>
      <c r="F12531" t="s">
        <v>12220</v>
      </c>
      <c r="G12531" s="160" t="s">
        <v>4005</v>
      </c>
      <c r="H12531" t="s">
        <v>4006</v>
      </c>
      <c r="I12531" s="160" t="s">
        <v>4198</v>
      </c>
      <c r="J12531" t="s">
        <v>5209</v>
      </c>
      <c r="K12531" s="160" t="s">
        <v>4069</v>
      </c>
      <c r="L12531" t="s">
        <v>5210</v>
      </c>
    </row>
    <row r="12532" spans="1:12">
      <c r="A12532" s="15">
        <v>2465000370</v>
      </c>
      <c r="B12532" t="s">
        <v>4006</v>
      </c>
      <c r="C12532" t="s">
        <v>12300</v>
      </c>
      <c r="D12532" t="s">
        <v>12301</v>
      </c>
      <c r="E12532" t="s">
        <v>12116</v>
      </c>
      <c r="F12532" t="s">
        <v>12220</v>
      </c>
      <c r="G12532" s="160" t="s">
        <v>4005</v>
      </c>
      <c r="H12532" t="s">
        <v>4006</v>
      </c>
      <c r="I12532" s="160" t="s">
        <v>4198</v>
      </c>
      <c r="J12532" t="s">
        <v>5209</v>
      </c>
      <c r="K12532" s="160" t="s">
        <v>4069</v>
      </c>
      <c r="L12532" t="s">
        <v>5210</v>
      </c>
    </row>
    <row r="12533" spans="1:12">
      <c r="A12533" s="15">
        <v>2465000385</v>
      </c>
      <c r="B12533" t="s">
        <v>4006</v>
      </c>
      <c r="C12533" t="s">
        <v>12300</v>
      </c>
      <c r="D12533" t="s">
        <v>12301</v>
      </c>
      <c r="E12533" t="s">
        <v>4059</v>
      </c>
      <c r="F12533" t="s">
        <v>12220</v>
      </c>
      <c r="G12533" s="160" t="s">
        <v>4005</v>
      </c>
      <c r="H12533" t="s">
        <v>4006</v>
      </c>
      <c r="I12533" s="160" t="s">
        <v>4198</v>
      </c>
      <c r="J12533" t="s">
        <v>5209</v>
      </c>
      <c r="K12533" s="160" t="s">
        <v>4069</v>
      </c>
      <c r="L12533" t="s">
        <v>5210</v>
      </c>
    </row>
    <row r="12534" spans="1:12">
      <c r="A12534" s="15">
        <v>2465000999</v>
      </c>
      <c r="B12534" t="s">
        <v>4006</v>
      </c>
      <c r="C12534" t="s">
        <v>12300</v>
      </c>
      <c r="D12534" t="s">
        <v>12301</v>
      </c>
      <c r="E12534" t="s">
        <v>12117</v>
      </c>
      <c r="F12534" t="s">
        <v>12220</v>
      </c>
      <c r="G12534" s="160" t="s">
        <v>4005</v>
      </c>
      <c r="H12534" t="s">
        <v>4006</v>
      </c>
      <c r="I12534" s="160" t="s">
        <v>4198</v>
      </c>
      <c r="J12534" t="s">
        <v>5209</v>
      </c>
      <c r="K12534" s="160" t="s">
        <v>4069</v>
      </c>
      <c r="L12534" t="s">
        <v>5210</v>
      </c>
    </row>
    <row r="12535" spans="1:12">
      <c r="A12535" s="15">
        <v>2465100000</v>
      </c>
      <c r="B12535" t="s">
        <v>4006</v>
      </c>
      <c r="C12535" t="s">
        <v>12300</v>
      </c>
      <c r="D12535" t="s">
        <v>12302</v>
      </c>
      <c r="E12535" t="s">
        <v>12094</v>
      </c>
      <c r="F12535" t="s">
        <v>12220</v>
      </c>
      <c r="G12535" s="160" t="s">
        <v>4005</v>
      </c>
      <c r="H12535" t="s">
        <v>4006</v>
      </c>
      <c r="I12535" s="160" t="s">
        <v>4198</v>
      </c>
      <c r="J12535" t="s">
        <v>5209</v>
      </c>
      <c r="K12535" s="160" t="s">
        <v>4069</v>
      </c>
      <c r="L12535" t="s">
        <v>5210</v>
      </c>
    </row>
    <row r="12536" spans="1:12">
      <c r="A12536" s="15">
        <v>2465200000</v>
      </c>
      <c r="B12536" t="s">
        <v>4006</v>
      </c>
      <c r="C12536" t="s">
        <v>12300</v>
      </c>
      <c r="D12536" t="s">
        <v>12303</v>
      </c>
      <c r="E12536" t="s">
        <v>12094</v>
      </c>
      <c r="F12536" t="s">
        <v>12220</v>
      </c>
      <c r="G12536" s="160" t="s">
        <v>4005</v>
      </c>
      <c r="H12536" t="s">
        <v>4006</v>
      </c>
      <c r="I12536" s="160" t="s">
        <v>4198</v>
      </c>
      <c r="J12536" t="s">
        <v>5209</v>
      </c>
      <c r="K12536" s="160" t="s">
        <v>4069</v>
      </c>
      <c r="L12536" t="s">
        <v>5210</v>
      </c>
    </row>
    <row r="12537" spans="1:12">
      <c r="A12537" s="15">
        <v>2465400000</v>
      </c>
      <c r="B12537" t="s">
        <v>4006</v>
      </c>
      <c r="C12537" t="s">
        <v>12300</v>
      </c>
      <c r="D12537" t="s">
        <v>12304</v>
      </c>
      <c r="E12537" t="s">
        <v>12094</v>
      </c>
      <c r="F12537" t="s">
        <v>12220</v>
      </c>
      <c r="G12537" s="160" t="s">
        <v>4005</v>
      </c>
      <c r="H12537" t="s">
        <v>4006</v>
      </c>
      <c r="I12537" s="160" t="s">
        <v>4198</v>
      </c>
      <c r="J12537" t="s">
        <v>5209</v>
      </c>
      <c r="K12537" s="160" t="s">
        <v>4069</v>
      </c>
      <c r="L12537" t="s">
        <v>5210</v>
      </c>
    </row>
    <row r="12538" spans="1:12">
      <c r="A12538" s="15">
        <v>2465600000</v>
      </c>
      <c r="B12538" t="s">
        <v>4006</v>
      </c>
      <c r="C12538" t="s">
        <v>12300</v>
      </c>
      <c r="D12538" t="s">
        <v>12279</v>
      </c>
      <c r="E12538" t="s">
        <v>12094</v>
      </c>
      <c r="F12538" t="s">
        <v>12220</v>
      </c>
      <c r="G12538" s="160" t="s">
        <v>4005</v>
      </c>
      <c r="H12538" t="s">
        <v>4006</v>
      </c>
      <c r="I12538" s="160" t="s">
        <v>4198</v>
      </c>
      <c r="J12538" t="s">
        <v>5209</v>
      </c>
      <c r="K12538" s="160" t="s">
        <v>3997</v>
      </c>
      <c r="L12538" t="s">
        <v>6310</v>
      </c>
    </row>
    <row r="12539" spans="1:12">
      <c r="A12539" s="15">
        <v>2465800000</v>
      </c>
      <c r="B12539" t="s">
        <v>4006</v>
      </c>
      <c r="C12539" t="s">
        <v>12300</v>
      </c>
      <c r="D12539" t="s">
        <v>12253</v>
      </c>
      <c r="E12539" t="s">
        <v>12094</v>
      </c>
      <c r="F12539" t="s">
        <v>12220</v>
      </c>
      <c r="G12539" s="160" t="s">
        <v>4005</v>
      </c>
      <c r="H12539" t="s">
        <v>4006</v>
      </c>
      <c r="I12539" s="160" t="s">
        <v>4198</v>
      </c>
      <c r="J12539" t="s">
        <v>5209</v>
      </c>
      <c r="K12539" s="160" t="s">
        <v>3995</v>
      </c>
      <c r="L12539" t="s">
        <v>12253</v>
      </c>
    </row>
    <row r="12540" spans="1:12">
      <c r="A12540" s="15">
        <v>2465900000</v>
      </c>
      <c r="B12540" t="s">
        <v>4006</v>
      </c>
      <c r="C12540" t="s">
        <v>12300</v>
      </c>
      <c r="D12540" t="s">
        <v>12299</v>
      </c>
      <c r="E12540" t="s">
        <v>12094</v>
      </c>
      <c r="F12540" t="s">
        <v>12220</v>
      </c>
      <c r="G12540" s="160" t="s">
        <v>4005</v>
      </c>
      <c r="H12540" t="s">
        <v>4006</v>
      </c>
      <c r="I12540" s="160" t="s">
        <v>4198</v>
      </c>
      <c r="J12540" t="s">
        <v>5209</v>
      </c>
      <c r="K12540" s="160" t="s">
        <v>4069</v>
      </c>
      <c r="L12540" t="s">
        <v>5210</v>
      </c>
    </row>
    <row r="12541" spans="1:12">
      <c r="A12541" s="15">
        <v>2495000000</v>
      </c>
      <c r="B12541" t="s">
        <v>4006</v>
      </c>
      <c r="C12541" t="s">
        <v>12305</v>
      </c>
      <c r="D12541" t="s">
        <v>5452</v>
      </c>
      <c r="E12541" t="s">
        <v>12094</v>
      </c>
      <c r="F12541" t="s">
        <v>4068</v>
      </c>
      <c r="G12541" s="160" t="s">
        <v>4005</v>
      </c>
      <c r="H12541" t="s">
        <v>4006</v>
      </c>
      <c r="I12541" s="160" t="s">
        <v>4076</v>
      </c>
      <c r="J12541" t="s">
        <v>5241</v>
      </c>
      <c r="K12541">
        <v>99</v>
      </c>
      <c r="L12541" t="s">
        <v>3999</v>
      </c>
    </row>
    <row r="12542" spans="1:12">
      <c r="A12542" s="15">
        <v>2495000001</v>
      </c>
      <c r="B12542" t="s">
        <v>4006</v>
      </c>
      <c r="C12542" t="s">
        <v>12305</v>
      </c>
      <c r="D12542" t="s">
        <v>5452</v>
      </c>
      <c r="E12542" t="s">
        <v>12306</v>
      </c>
      <c r="F12542" t="s">
        <v>4068</v>
      </c>
      <c r="G12542" s="160" t="s">
        <v>4005</v>
      </c>
      <c r="H12542" t="s">
        <v>4006</v>
      </c>
      <c r="I12542" s="160" t="s">
        <v>4076</v>
      </c>
      <c r="J12542" t="s">
        <v>5241</v>
      </c>
      <c r="K12542">
        <v>99</v>
      </c>
      <c r="L12542" t="s">
        <v>3999</v>
      </c>
    </row>
    <row r="12543" spans="1:12">
      <c r="A12543" s="15">
        <v>2495000005</v>
      </c>
      <c r="B12543" t="s">
        <v>4006</v>
      </c>
      <c r="C12543" t="s">
        <v>12305</v>
      </c>
      <c r="D12543" t="s">
        <v>5452</v>
      </c>
      <c r="E12543" t="s">
        <v>12307</v>
      </c>
      <c r="F12543" t="s">
        <v>4068</v>
      </c>
      <c r="G12543" s="160" t="s">
        <v>4005</v>
      </c>
      <c r="H12543" t="s">
        <v>4006</v>
      </c>
      <c r="I12543" s="160" t="s">
        <v>4076</v>
      </c>
      <c r="J12543" t="s">
        <v>5241</v>
      </c>
      <c r="K12543">
        <v>99</v>
      </c>
      <c r="L12543" t="s">
        <v>3999</v>
      </c>
    </row>
    <row r="12544" spans="1:12">
      <c r="A12544" s="15">
        <v>2495000010</v>
      </c>
      <c r="B12544" t="s">
        <v>4006</v>
      </c>
      <c r="C12544" t="s">
        <v>12305</v>
      </c>
      <c r="D12544" t="s">
        <v>5452</v>
      </c>
      <c r="E12544" t="s">
        <v>12308</v>
      </c>
      <c r="F12544" t="s">
        <v>4068</v>
      </c>
      <c r="G12544" s="160" t="s">
        <v>4005</v>
      </c>
      <c r="H12544" t="s">
        <v>4006</v>
      </c>
      <c r="I12544" s="160" t="s">
        <v>4076</v>
      </c>
      <c r="J12544" t="s">
        <v>5241</v>
      </c>
      <c r="K12544">
        <v>99</v>
      </c>
      <c r="L12544" t="s">
        <v>3999</v>
      </c>
    </row>
    <row r="12545" spans="1:12">
      <c r="A12545" s="15">
        <v>2495000015</v>
      </c>
      <c r="B12545" t="s">
        <v>4006</v>
      </c>
      <c r="C12545" t="s">
        <v>12305</v>
      </c>
      <c r="D12545" t="s">
        <v>5452</v>
      </c>
      <c r="E12545" t="s">
        <v>12309</v>
      </c>
      <c r="F12545" t="s">
        <v>4068</v>
      </c>
      <c r="G12545" s="160" t="s">
        <v>4005</v>
      </c>
      <c r="H12545" t="s">
        <v>4006</v>
      </c>
      <c r="I12545" s="160" t="s">
        <v>4076</v>
      </c>
      <c r="J12545" t="s">
        <v>5241</v>
      </c>
      <c r="K12545">
        <v>99</v>
      </c>
      <c r="L12545" t="s">
        <v>3999</v>
      </c>
    </row>
    <row r="12546" spans="1:12">
      <c r="A12546" s="15">
        <v>2495000020</v>
      </c>
      <c r="B12546" t="s">
        <v>4006</v>
      </c>
      <c r="C12546" t="s">
        <v>12305</v>
      </c>
      <c r="D12546" t="s">
        <v>5452</v>
      </c>
      <c r="E12546" t="s">
        <v>12310</v>
      </c>
      <c r="F12546" t="s">
        <v>4068</v>
      </c>
      <c r="G12546" s="160" t="s">
        <v>4005</v>
      </c>
      <c r="H12546" t="s">
        <v>4006</v>
      </c>
      <c r="I12546" s="160" t="s">
        <v>4076</v>
      </c>
      <c r="J12546" t="s">
        <v>5241</v>
      </c>
      <c r="K12546">
        <v>99</v>
      </c>
      <c r="L12546" t="s">
        <v>3999</v>
      </c>
    </row>
    <row r="12547" spans="1:12">
      <c r="A12547" s="15">
        <v>2495000025</v>
      </c>
      <c r="B12547" t="s">
        <v>4006</v>
      </c>
      <c r="C12547" t="s">
        <v>12305</v>
      </c>
      <c r="D12547" t="s">
        <v>5452</v>
      </c>
      <c r="E12547" t="s">
        <v>12311</v>
      </c>
      <c r="F12547" t="s">
        <v>4068</v>
      </c>
      <c r="G12547" s="160" t="s">
        <v>4005</v>
      </c>
      <c r="H12547" t="s">
        <v>4006</v>
      </c>
      <c r="I12547" s="160" t="s">
        <v>4076</v>
      </c>
      <c r="J12547" t="s">
        <v>5241</v>
      </c>
      <c r="K12547">
        <v>99</v>
      </c>
      <c r="L12547" t="s">
        <v>3999</v>
      </c>
    </row>
    <row r="12548" spans="1:12">
      <c r="A12548" s="15">
        <v>2495000030</v>
      </c>
      <c r="B12548" t="s">
        <v>4006</v>
      </c>
      <c r="C12548" t="s">
        <v>12305</v>
      </c>
      <c r="D12548" t="s">
        <v>5452</v>
      </c>
      <c r="E12548" t="s">
        <v>4063</v>
      </c>
      <c r="F12548" t="s">
        <v>4068</v>
      </c>
      <c r="G12548" s="160" t="s">
        <v>4005</v>
      </c>
      <c r="H12548" t="s">
        <v>4006</v>
      </c>
      <c r="I12548" s="160" t="s">
        <v>4076</v>
      </c>
      <c r="J12548" t="s">
        <v>5241</v>
      </c>
      <c r="K12548">
        <v>99</v>
      </c>
      <c r="L12548" t="s">
        <v>3999</v>
      </c>
    </row>
    <row r="12549" spans="1:12">
      <c r="A12549" s="15">
        <v>2495000035</v>
      </c>
      <c r="B12549" t="s">
        <v>4006</v>
      </c>
      <c r="C12549" t="s">
        <v>12305</v>
      </c>
      <c r="D12549" t="s">
        <v>5452</v>
      </c>
      <c r="E12549" t="s">
        <v>5100</v>
      </c>
      <c r="F12549" t="s">
        <v>4068</v>
      </c>
      <c r="G12549" s="160" t="s">
        <v>4005</v>
      </c>
      <c r="H12549" t="s">
        <v>4006</v>
      </c>
      <c r="I12549" s="160" t="s">
        <v>4076</v>
      </c>
      <c r="J12549" t="s">
        <v>5241</v>
      </c>
      <c r="K12549">
        <v>99</v>
      </c>
      <c r="L12549" t="s">
        <v>3999</v>
      </c>
    </row>
    <row r="12550" spans="1:12">
      <c r="A12550" s="15">
        <v>2495000040</v>
      </c>
      <c r="B12550" t="s">
        <v>4006</v>
      </c>
      <c r="C12550" t="s">
        <v>12305</v>
      </c>
      <c r="D12550" t="s">
        <v>5452</v>
      </c>
      <c r="E12550" t="s">
        <v>12312</v>
      </c>
      <c r="F12550" t="s">
        <v>4068</v>
      </c>
      <c r="G12550" s="160" t="s">
        <v>4005</v>
      </c>
      <c r="H12550" t="s">
        <v>4006</v>
      </c>
      <c r="I12550" s="160" t="s">
        <v>4076</v>
      </c>
      <c r="J12550" t="s">
        <v>5241</v>
      </c>
      <c r="K12550">
        <v>99</v>
      </c>
      <c r="L12550" t="s">
        <v>3999</v>
      </c>
    </row>
    <row r="12551" spans="1:12">
      <c r="A12551" s="15">
        <v>2495000045</v>
      </c>
      <c r="B12551" t="s">
        <v>4006</v>
      </c>
      <c r="C12551" t="s">
        <v>12305</v>
      </c>
      <c r="D12551" t="s">
        <v>5452</v>
      </c>
      <c r="E12551" t="s">
        <v>12313</v>
      </c>
      <c r="F12551" t="s">
        <v>4068</v>
      </c>
      <c r="G12551" s="160" t="s">
        <v>4005</v>
      </c>
      <c r="H12551" t="s">
        <v>4006</v>
      </c>
      <c r="I12551" s="160" t="s">
        <v>4076</v>
      </c>
      <c r="J12551" t="s">
        <v>5241</v>
      </c>
      <c r="K12551">
        <v>99</v>
      </c>
      <c r="L12551" t="s">
        <v>3999</v>
      </c>
    </row>
    <row r="12552" spans="1:12">
      <c r="A12552" s="15">
        <v>2495000050</v>
      </c>
      <c r="B12552" t="s">
        <v>4006</v>
      </c>
      <c r="C12552" t="s">
        <v>12305</v>
      </c>
      <c r="D12552" t="s">
        <v>5452</v>
      </c>
      <c r="E12552" t="s">
        <v>12314</v>
      </c>
      <c r="F12552" t="s">
        <v>4068</v>
      </c>
      <c r="G12552" s="160" t="s">
        <v>4005</v>
      </c>
      <c r="H12552" t="s">
        <v>4006</v>
      </c>
      <c r="I12552" s="160" t="s">
        <v>4076</v>
      </c>
      <c r="J12552" t="s">
        <v>5241</v>
      </c>
      <c r="K12552">
        <v>99</v>
      </c>
      <c r="L12552" t="s">
        <v>3999</v>
      </c>
    </row>
    <row r="12553" spans="1:12">
      <c r="A12553" s="15">
        <v>2495000055</v>
      </c>
      <c r="B12553" t="s">
        <v>4006</v>
      </c>
      <c r="C12553" t="s">
        <v>12305</v>
      </c>
      <c r="D12553" t="s">
        <v>5452</v>
      </c>
      <c r="E12553" t="s">
        <v>4120</v>
      </c>
      <c r="F12553" t="s">
        <v>4068</v>
      </c>
      <c r="G12553" s="160" t="s">
        <v>4005</v>
      </c>
      <c r="H12553" t="s">
        <v>4006</v>
      </c>
      <c r="I12553" s="160" t="s">
        <v>4076</v>
      </c>
      <c r="J12553" t="s">
        <v>5241</v>
      </c>
      <c r="K12553">
        <v>99</v>
      </c>
      <c r="L12553" t="s">
        <v>3999</v>
      </c>
    </row>
    <row r="12554" spans="1:12">
      <c r="A12554" s="15">
        <v>2495000060</v>
      </c>
      <c r="B12554" t="s">
        <v>4006</v>
      </c>
      <c r="C12554" t="s">
        <v>12305</v>
      </c>
      <c r="D12554" t="s">
        <v>5452</v>
      </c>
      <c r="E12554" t="s">
        <v>12106</v>
      </c>
      <c r="F12554" t="s">
        <v>4068</v>
      </c>
      <c r="G12554" s="160" t="s">
        <v>4005</v>
      </c>
      <c r="H12554" t="s">
        <v>4006</v>
      </c>
      <c r="I12554" s="160" t="s">
        <v>4076</v>
      </c>
      <c r="J12554" t="s">
        <v>5241</v>
      </c>
      <c r="K12554">
        <v>99</v>
      </c>
      <c r="L12554" t="s">
        <v>3999</v>
      </c>
    </row>
    <row r="12555" spans="1:12">
      <c r="A12555" s="15">
        <v>2495000065</v>
      </c>
      <c r="B12555" t="s">
        <v>4006</v>
      </c>
      <c r="C12555" t="s">
        <v>12305</v>
      </c>
      <c r="D12555" t="s">
        <v>5452</v>
      </c>
      <c r="E12555" t="s">
        <v>12107</v>
      </c>
      <c r="F12555" t="s">
        <v>4068</v>
      </c>
      <c r="G12555" s="160" t="s">
        <v>4005</v>
      </c>
      <c r="H12555" t="s">
        <v>4006</v>
      </c>
      <c r="I12555" s="160" t="s">
        <v>4076</v>
      </c>
      <c r="J12555" t="s">
        <v>5241</v>
      </c>
      <c r="K12555">
        <v>99</v>
      </c>
      <c r="L12555" t="s">
        <v>3999</v>
      </c>
    </row>
    <row r="12556" spans="1:12">
      <c r="A12556" s="15">
        <v>2495000070</v>
      </c>
      <c r="B12556" t="s">
        <v>4006</v>
      </c>
      <c r="C12556" t="s">
        <v>12305</v>
      </c>
      <c r="D12556" t="s">
        <v>5452</v>
      </c>
      <c r="E12556" t="s">
        <v>12108</v>
      </c>
      <c r="F12556" t="s">
        <v>4068</v>
      </c>
      <c r="G12556" s="160" t="s">
        <v>4005</v>
      </c>
      <c r="H12556" t="s">
        <v>4006</v>
      </c>
      <c r="I12556" s="160" t="s">
        <v>4076</v>
      </c>
      <c r="J12556" t="s">
        <v>5241</v>
      </c>
      <c r="K12556">
        <v>99</v>
      </c>
      <c r="L12556" t="s">
        <v>3999</v>
      </c>
    </row>
    <row r="12557" spans="1:12">
      <c r="A12557" s="15">
        <v>2495000075</v>
      </c>
      <c r="B12557" t="s">
        <v>4006</v>
      </c>
      <c r="C12557" t="s">
        <v>12305</v>
      </c>
      <c r="D12557" t="s">
        <v>5452</v>
      </c>
      <c r="E12557" t="s">
        <v>5170</v>
      </c>
      <c r="F12557" t="s">
        <v>4068</v>
      </c>
      <c r="G12557" s="160" t="s">
        <v>4005</v>
      </c>
      <c r="H12557" t="s">
        <v>4006</v>
      </c>
      <c r="I12557" s="160" t="s">
        <v>4076</v>
      </c>
      <c r="J12557" t="s">
        <v>5241</v>
      </c>
      <c r="K12557">
        <v>99</v>
      </c>
      <c r="L12557" t="s">
        <v>3999</v>
      </c>
    </row>
    <row r="12558" spans="1:12">
      <c r="A12558" s="15">
        <v>2495000080</v>
      </c>
      <c r="B12558" t="s">
        <v>4006</v>
      </c>
      <c r="C12558" t="s">
        <v>12305</v>
      </c>
      <c r="D12558" t="s">
        <v>5452</v>
      </c>
      <c r="E12558" t="s">
        <v>5246</v>
      </c>
      <c r="F12558" t="s">
        <v>4068</v>
      </c>
      <c r="G12558" s="160" t="s">
        <v>4005</v>
      </c>
      <c r="H12558" t="s">
        <v>4006</v>
      </c>
      <c r="I12558" s="160" t="s">
        <v>4076</v>
      </c>
      <c r="J12558" t="s">
        <v>5241</v>
      </c>
      <c r="K12558">
        <v>99</v>
      </c>
      <c r="L12558" t="s">
        <v>3999</v>
      </c>
    </row>
    <row r="12559" spans="1:12">
      <c r="A12559" s="15">
        <v>2495000085</v>
      </c>
      <c r="B12559" t="s">
        <v>4006</v>
      </c>
      <c r="C12559" t="s">
        <v>12305</v>
      </c>
      <c r="D12559" t="s">
        <v>5452</v>
      </c>
      <c r="E12559" t="s">
        <v>12315</v>
      </c>
      <c r="F12559" t="s">
        <v>4068</v>
      </c>
      <c r="G12559" s="160" t="s">
        <v>4005</v>
      </c>
      <c r="H12559" t="s">
        <v>4006</v>
      </c>
      <c r="I12559" s="160" t="s">
        <v>4076</v>
      </c>
      <c r="J12559" t="s">
        <v>5241</v>
      </c>
      <c r="K12559">
        <v>99</v>
      </c>
      <c r="L12559" t="s">
        <v>3999</v>
      </c>
    </row>
    <row r="12560" spans="1:12">
      <c r="A12560" s="15">
        <v>2495000090</v>
      </c>
      <c r="B12560" t="s">
        <v>4006</v>
      </c>
      <c r="C12560" t="s">
        <v>12305</v>
      </c>
      <c r="D12560" t="s">
        <v>5452</v>
      </c>
      <c r="E12560" t="s">
        <v>5253</v>
      </c>
      <c r="F12560" t="s">
        <v>4068</v>
      </c>
      <c r="G12560" s="160" t="s">
        <v>4005</v>
      </c>
      <c r="H12560" t="s">
        <v>4006</v>
      </c>
      <c r="I12560" s="160" t="s">
        <v>4076</v>
      </c>
      <c r="J12560" t="s">
        <v>5241</v>
      </c>
      <c r="K12560">
        <v>99</v>
      </c>
      <c r="L12560" t="s">
        <v>3999</v>
      </c>
    </row>
    <row r="12561" spans="1:12">
      <c r="A12561" s="15">
        <v>2495000095</v>
      </c>
      <c r="B12561" t="s">
        <v>4006</v>
      </c>
      <c r="C12561" t="s">
        <v>12305</v>
      </c>
      <c r="D12561" t="s">
        <v>5452</v>
      </c>
      <c r="E12561" t="s">
        <v>12316</v>
      </c>
      <c r="F12561" t="s">
        <v>4068</v>
      </c>
      <c r="G12561" s="160" t="s">
        <v>4005</v>
      </c>
      <c r="H12561" t="s">
        <v>4006</v>
      </c>
      <c r="I12561" s="160" t="s">
        <v>4076</v>
      </c>
      <c r="J12561" t="s">
        <v>5241</v>
      </c>
      <c r="K12561">
        <v>99</v>
      </c>
      <c r="L12561" t="s">
        <v>3999</v>
      </c>
    </row>
    <row r="12562" spans="1:12">
      <c r="A12562" s="15">
        <v>2495000100</v>
      </c>
      <c r="B12562" t="s">
        <v>4006</v>
      </c>
      <c r="C12562" t="s">
        <v>12305</v>
      </c>
      <c r="D12562" t="s">
        <v>5452</v>
      </c>
      <c r="E12562" t="s">
        <v>5160</v>
      </c>
      <c r="F12562" t="s">
        <v>4068</v>
      </c>
      <c r="G12562" s="160" t="s">
        <v>4005</v>
      </c>
      <c r="H12562" t="s">
        <v>4006</v>
      </c>
      <c r="I12562" s="160" t="s">
        <v>4076</v>
      </c>
      <c r="J12562" t="s">
        <v>5241</v>
      </c>
      <c r="K12562">
        <v>99</v>
      </c>
      <c r="L12562" t="s">
        <v>3999</v>
      </c>
    </row>
    <row r="12563" spans="1:12">
      <c r="A12563" s="15">
        <v>2495000105</v>
      </c>
      <c r="B12563" t="s">
        <v>4006</v>
      </c>
      <c r="C12563" t="s">
        <v>12305</v>
      </c>
      <c r="D12563" t="s">
        <v>5452</v>
      </c>
      <c r="E12563" t="s">
        <v>12317</v>
      </c>
      <c r="F12563" t="s">
        <v>4068</v>
      </c>
      <c r="G12563" s="160" t="s">
        <v>4005</v>
      </c>
      <c r="H12563" t="s">
        <v>4006</v>
      </c>
      <c r="I12563" s="160" t="s">
        <v>4076</v>
      </c>
      <c r="J12563" t="s">
        <v>5241</v>
      </c>
      <c r="K12563">
        <v>99</v>
      </c>
      <c r="L12563" t="s">
        <v>3999</v>
      </c>
    </row>
    <row r="12564" spans="1:12">
      <c r="A12564" s="15">
        <v>2495000110</v>
      </c>
      <c r="B12564" t="s">
        <v>4006</v>
      </c>
      <c r="C12564" t="s">
        <v>12305</v>
      </c>
      <c r="D12564" t="s">
        <v>5452</v>
      </c>
      <c r="E12564" t="s">
        <v>12318</v>
      </c>
      <c r="F12564" t="s">
        <v>4068</v>
      </c>
      <c r="G12564" s="160" t="s">
        <v>4005</v>
      </c>
      <c r="H12564" t="s">
        <v>4006</v>
      </c>
      <c r="I12564" s="160" t="s">
        <v>4076</v>
      </c>
      <c r="J12564" t="s">
        <v>5241</v>
      </c>
      <c r="K12564">
        <v>99</v>
      </c>
      <c r="L12564" t="s">
        <v>3999</v>
      </c>
    </row>
    <row r="12565" spans="1:12">
      <c r="A12565" s="15">
        <v>2495000115</v>
      </c>
      <c r="B12565" t="s">
        <v>4006</v>
      </c>
      <c r="C12565" t="s">
        <v>12305</v>
      </c>
      <c r="D12565" t="s">
        <v>5452</v>
      </c>
      <c r="E12565" t="s">
        <v>12319</v>
      </c>
      <c r="F12565" t="s">
        <v>4068</v>
      </c>
      <c r="G12565" s="160" t="s">
        <v>4005</v>
      </c>
      <c r="H12565" t="s">
        <v>4006</v>
      </c>
      <c r="I12565" s="160" t="s">
        <v>4076</v>
      </c>
      <c r="J12565" t="s">
        <v>5241</v>
      </c>
      <c r="K12565">
        <v>99</v>
      </c>
      <c r="L12565" t="s">
        <v>3999</v>
      </c>
    </row>
    <row r="12566" spans="1:12">
      <c r="A12566" s="15">
        <v>2495000120</v>
      </c>
      <c r="B12566" t="s">
        <v>4006</v>
      </c>
      <c r="C12566" t="s">
        <v>12305</v>
      </c>
      <c r="D12566" t="s">
        <v>5452</v>
      </c>
      <c r="E12566" t="s">
        <v>12320</v>
      </c>
      <c r="F12566" t="s">
        <v>4068</v>
      </c>
      <c r="G12566" s="160" t="s">
        <v>4005</v>
      </c>
      <c r="H12566" t="s">
        <v>4006</v>
      </c>
      <c r="I12566" s="160" t="s">
        <v>4076</v>
      </c>
      <c r="J12566" t="s">
        <v>5241</v>
      </c>
      <c r="K12566">
        <v>99</v>
      </c>
      <c r="L12566" t="s">
        <v>3999</v>
      </c>
    </row>
    <row r="12567" spans="1:12">
      <c r="A12567" s="15">
        <v>2495000125</v>
      </c>
      <c r="B12567" t="s">
        <v>4006</v>
      </c>
      <c r="C12567" t="s">
        <v>12305</v>
      </c>
      <c r="D12567" t="s">
        <v>5452</v>
      </c>
      <c r="E12567" t="s">
        <v>12109</v>
      </c>
      <c r="F12567" t="s">
        <v>4068</v>
      </c>
      <c r="G12567" s="160" t="s">
        <v>4005</v>
      </c>
      <c r="H12567" t="s">
        <v>4006</v>
      </c>
      <c r="I12567" s="160" t="s">
        <v>4076</v>
      </c>
      <c r="J12567" t="s">
        <v>5241</v>
      </c>
      <c r="K12567">
        <v>99</v>
      </c>
      <c r="L12567" t="s">
        <v>3999</v>
      </c>
    </row>
    <row r="12568" spans="1:12">
      <c r="A12568" s="15">
        <v>2495000130</v>
      </c>
      <c r="B12568" t="s">
        <v>4006</v>
      </c>
      <c r="C12568" t="s">
        <v>12305</v>
      </c>
      <c r="D12568" t="s">
        <v>5452</v>
      </c>
      <c r="E12568" t="s">
        <v>12110</v>
      </c>
      <c r="F12568" t="s">
        <v>4068</v>
      </c>
      <c r="G12568" s="160" t="s">
        <v>4005</v>
      </c>
      <c r="H12568" t="s">
        <v>4006</v>
      </c>
      <c r="I12568" s="160" t="s">
        <v>4076</v>
      </c>
      <c r="J12568" t="s">
        <v>5241</v>
      </c>
      <c r="K12568">
        <v>99</v>
      </c>
      <c r="L12568" t="s">
        <v>3999</v>
      </c>
    </row>
    <row r="12569" spans="1:12">
      <c r="A12569" s="15">
        <v>2495000135</v>
      </c>
      <c r="B12569" t="s">
        <v>4006</v>
      </c>
      <c r="C12569" t="s">
        <v>12305</v>
      </c>
      <c r="D12569" t="s">
        <v>5452</v>
      </c>
      <c r="E12569" t="s">
        <v>12111</v>
      </c>
      <c r="F12569" t="s">
        <v>4068</v>
      </c>
      <c r="G12569" s="160" t="s">
        <v>4005</v>
      </c>
      <c r="H12569" t="s">
        <v>4006</v>
      </c>
      <c r="I12569" s="160" t="s">
        <v>4076</v>
      </c>
      <c r="J12569" t="s">
        <v>5241</v>
      </c>
      <c r="K12569">
        <v>99</v>
      </c>
      <c r="L12569" t="s">
        <v>3999</v>
      </c>
    </row>
    <row r="12570" spans="1:12">
      <c r="A12570" s="15">
        <v>2495000140</v>
      </c>
      <c r="B12570" t="s">
        <v>4006</v>
      </c>
      <c r="C12570" t="s">
        <v>12305</v>
      </c>
      <c r="D12570" t="s">
        <v>5452</v>
      </c>
      <c r="E12570" t="s">
        <v>12321</v>
      </c>
      <c r="F12570" t="s">
        <v>4068</v>
      </c>
      <c r="G12570" s="160" t="s">
        <v>4005</v>
      </c>
      <c r="H12570" t="s">
        <v>4006</v>
      </c>
      <c r="I12570" s="160" t="s">
        <v>4076</v>
      </c>
      <c r="J12570" t="s">
        <v>5241</v>
      </c>
      <c r="K12570">
        <v>99</v>
      </c>
      <c r="L12570" t="s">
        <v>3999</v>
      </c>
    </row>
    <row r="12571" spans="1:12">
      <c r="A12571" s="15">
        <v>2495000145</v>
      </c>
      <c r="B12571" t="s">
        <v>4006</v>
      </c>
      <c r="C12571" t="s">
        <v>12305</v>
      </c>
      <c r="D12571" t="s">
        <v>5452</v>
      </c>
      <c r="E12571" t="s">
        <v>5138</v>
      </c>
      <c r="F12571" t="s">
        <v>4068</v>
      </c>
      <c r="G12571" s="160" t="s">
        <v>4005</v>
      </c>
      <c r="H12571" t="s">
        <v>4006</v>
      </c>
      <c r="I12571" s="160" t="s">
        <v>4076</v>
      </c>
      <c r="J12571" t="s">
        <v>5241</v>
      </c>
      <c r="K12571">
        <v>99</v>
      </c>
      <c r="L12571" t="s">
        <v>3999</v>
      </c>
    </row>
    <row r="12572" spans="1:12">
      <c r="A12572" s="15">
        <v>2495000150</v>
      </c>
      <c r="B12572" t="s">
        <v>4006</v>
      </c>
      <c r="C12572" t="s">
        <v>12305</v>
      </c>
      <c r="D12572" t="s">
        <v>5452</v>
      </c>
      <c r="E12572" t="s">
        <v>12322</v>
      </c>
      <c r="F12572" t="s">
        <v>4068</v>
      </c>
      <c r="G12572" s="160" t="s">
        <v>4005</v>
      </c>
      <c r="H12572" t="s">
        <v>4006</v>
      </c>
      <c r="I12572" s="160" t="s">
        <v>4076</v>
      </c>
      <c r="J12572" t="s">
        <v>5241</v>
      </c>
      <c r="K12572">
        <v>99</v>
      </c>
      <c r="L12572" t="s">
        <v>3999</v>
      </c>
    </row>
    <row r="12573" spans="1:12">
      <c r="A12573" s="15">
        <v>2495000155</v>
      </c>
      <c r="B12573" t="s">
        <v>4006</v>
      </c>
      <c r="C12573" t="s">
        <v>12305</v>
      </c>
      <c r="D12573" t="s">
        <v>5452</v>
      </c>
      <c r="E12573" t="s">
        <v>12323</v>
      </c>
      <c r="F12573" t="s">
        <v>4068</v>
      </c>
      <c r="G12573" s="160" t="s">
        <v>4005</v>
      </c>
      <c r="H12573" t="s">
        <v>4006</v>
      </c>
      <c r="I12573" s="160" t="s">
        <v>4076</v>
      </c>
      <c r="J12573" t="s">
        <v>5241</v>
      </c>
      <c r="K12573">
        <v>99</v>
      </c>
      <c r="L12573" t="s">
        <v>3999</v>
      </c>
    </row>
    <row r="12574" spans="1:12">
      <c r="A12574" s="15">
        <v>2495000160</v>
      </c>
      <c r="B12574" t="s">
        <v>4006</v>
      </c>
      <c r="C12574" t="s">
        <v>12305</v>
      </c>
      <c r="D12574" t="s">
        <v>5452</v>
      </c>
      <c r="E12574" t="s">
        <v>12324</v>
      </c>
      <c r="F12574" t="s">
        <v>4068</v>
      </c>
      <c r="G12574" s="160" t="s">
        <v>4005</v>
      </c>
      <c r="H12574" t="s">
        <v>4006</v>
      </c>
      <c r="I12574" s="160" t="s">
        <v>4076</v>
      </c>
      <c r="J12574" t="s">
        <v>5241</v>
      </c>
      <c r="K12574">
        <v>99</v>
      </c>
      <c r="L12574" t="s">
        <v>3999</v>
      </c>
    </row>
    <row r="12575" spans="1:12">
      <c r="A12575" s="15">
        <v>2495000165</v>
      </c>
      <c r="B12575" t="s">
        <v>4006</v>
      </c>
      <c r="C12575" t="s">
        <v>12305</v>
      </c>
      <c r="D12575" t="s">
        <v>5452</v>
      </c>
      <c r="E12575" t="s">
        <v>5230</v>
      </c>
      <c r="F12575" t="s">
        <v>4068</v>
      </c>
      <c r="G12575" s="160" t="s">
        <v>4005</v>
      </c>
      <c r="H12575" t="s">
        <v>4006</v>
      </c>
      <c r="I12575" s="160" t="s">
        <v>4076</v>
      </c>
      <c r="J12575" t="s">
        <v>5241</v>
      </c>
      <c r="K12575">
        <v>99</v>
      </c>
      <c r="L12575" t="s">
        <v>3999</v>
      </c>
    </row>
    <row r="12576" spans="1:12">
      <c r="A12576" s="15">
        <v>2495000170</v>
      </c>
      <c r="B12576" t="s">
        <v>4006</v>
      </c>
      <c r="C12576" t="s">
        <v>12305</v>
      </c>
      <c r="D12576" t="s">
        <v>5452</v>
      </c>
      <c r="E12576" t="s">
        <v>4126</v>
      </c>
      <c r="F12576" t="s">
        <v>4068</v>
      </c>
      <c r="G12576" s="160" t="s">
        <v>4005</v>
      </c>
      <c r="H12576" t="s">
        <v>4006</v>
      </c>
      <c r="I12576" s="160" t="s">
        <v>4076</v>
      </c>
      <c r="J12576" t="s">
        <v>5241</v>
      </c>
      <c r="K12576">
        <v>99</v>
      </c>
      <c r="L12576" t="s">
        <v>3999</v>
      </c>
    </row>
    <row r="12577" spans="1:12">
      <c r="A12577" s="15">
        <v>2495000175</v>
      </c>
      <c r="B12577" t="s">
        <v>4006</v>
      </c>
      <c r="C12577" t="s">
        <v>12305</v>
      </c>
      <c r="D12577" t="s">
        <v>5452</v>
      </c>
      <c r="E12577" t="s">
        <v>12325</v>
      </c>
      <c r="F12577" t="s">
        <v>4068</v>
      </c>
      <c r="G12577" s="160" t="s">
        <v>4005</v>
      </c>
      <c r="H12577" t="s">
        <v>4006</v>
      </c>
      <c r="I12577" s="160" t="s">
        <v>4076</v>
      </c>
      <c r="J12577" t="s">
        <v>5241</v>
      </c>
      <c r="K12577">
        <v>99</v>
      </c>
      <c r="L12577" t="s">
        <v>3999</v>
      </c>
    </row>
    <row r="12578" spans="1:12">
      <c r="A12578" s="15">
        <v>2495000180</v>
      </c>
      <c r="B12578" t="s">
        <v>4006</v>
      </c>
      <c r="C12578" t="s">
        <v>12305</v>
      </c>
      <c r="D12578" t="s">
        <v>5452</v>
      </c>
      <c r="E12578" t="s">
        <v>12326</v>
      </c>
      <c r="F12578" t="s">
        <v>4068</v>
      </c>
      <c r="G12578" s="160" t="s">
        <v>4005</v>
      </c>
      <c r="H12578" t="s">
        <v>4006</v>
      </c>
      <c r="I12578" s="160" t="s">
        <v>4076</v>
      </c>
      <c r="J12578" t="s">
        <v>5241</v>
      </c>
      <c r="K12578">
        <v>99</v>
      </c>
      <c r="L12578" t="s">
        <v>3999</v>
      </c>
    </row>
    <row r="12579" spans="1:12">
      <c r="A12579" s="15">
        <v>2495000185</v>
      </c>
      <c r="B12579" t="s">
        <v>4006</v>
      </c>
      <c r="C12579" t="s">
        <v>12305</v>
      </c>
      <c r="D12579" t="s">
        <v>5452</v>
      </c>
      <c r="E12579" t="s">
        <v>12221</v>
      </c>
      <c r="F12579" t="s">
        <v>4068</v>
      </c>
      <c r="G12579" s="160" t="s">
        <v>4005</v>
      </c>
      <c r="H12579" t="s">
        <v>4006</v>
      </c>
      <c r="I12579" s="160" t="s">
        <v>4076</v>
      </c>
      <c r="J12579" t="s">
        <v>5241</v>
      </c>
      <c r="K12579">
        <v>99</v>
      </c>
      <c r="L12579" t="s">
        <v>3999</v>
      </c>
    </row>
    <row r="12580" spans="1:12">
      <c r="A12580" s="15">
        <v>2495000190</v>
      </c>
      <c r="B12580" t="s">
        <v>4006</v>
      </c>
      <c r="C12580" t="s">
        <v>12305</v>
      </c>
      <c r="D12580" t="s">
        <v>5452</v>
      </c>
      <c r="E12580" t="s">
        <v>12327</v>
      </c>
      <c r="F12580" t="s">
        <v>4068</v>
      </c>
      <c r="G12580" s="160" t="s">
        <v>4005</v>
      </c>
      <c r="H12580" t="s">
        <v>4006</v>
      </c>
      <c r="I12580" s="160" t="s">
        <v>4076</v>
      </c>
      <c r="J12580" t="s">
        <v>5241</v>
      </c>
      <c r="K12580">
        <v>99</v>
      </c>
      <c r="L12580" t="s">
        <v>3999</v>
      </c>
    </row>
    <row r="12581" spans="1:12">
      <c r="A12581" s="15">
        <v>2495000195</v>
      </c>
      <c r="B12581" t="s">
        <v>4006</v>
      </c>
      <c r="C12581" t="s">
        <v>12305</v>
      </c>
      <c r="D12581" t="s">
        <v>5452</v>
      </c>
      <c r="E12581" t="s">
        <v>5245</v>
      </c>
      <c r="F12581" t="s">
        <v>4068</v>
      </c>
      <c r="G12581" s="160" t="s">
        <v>4005</v>
      </c>
      <c r="H12581" t="s">
        <v>4006</v>
      </c>
      <c r="I12581" s="160" t="s">
        <v>4076</v>
      </c>
      <c r="J12581" t="s">
        <v>5241</v>
      </c>
      <c r="K12581">
        <v>99</v>
      </c>
      <c r="L12581" t="s">
        <v>3999</v>
      </c>
    </row>
    <row r="12582" spans="1:12">
      <c r="A12582" s="15">
        <v>2495000200</v>
      </c>
      <c r="B12582" t="s">
        <v>4006</v>
      </c>
      <c r="C12582" t="s">
        <v>12305</v>
      </c>
      <c r="D12582" t="s">
        <v>5452</v>
      </c>
      <c r="E12582" t="s">
        <v>12112</v>
      </c>
      <c r="F12582" t="s">
        <v>4068</v>
      </c>
      <c r="G12582" s="160" t="s">
        <v>4005</v>
      </c>
      <c r="H12582" t="s">
        <v>4006</v>
      </c>
      <c r="I12582" s="160" t="s">
        <v>4076</v>
      </c>
      <c r="J12582" t="s">
        <v>5241</v>
      </c>
      <c r="K12582">
        <v>99</v>
      </c>
      <c r="L12582" t="s">
        <v>3999</v>
      </c>
    </row>
    <row r="12583" spans="1:12">
      <c r="A12583" s="15">
        <v>2495000205</v>
      </c>
      <c r="B12583" t="s">
        <v>4006</v>
      </c>
      <c r="C12583" t="s">
        <v>12305</v>
      </c>
      <c r="D12583" t="s">
        <v>5452</v>
      </c>
      <c r="E12583" t="s">
        <v>12328</v>
      </c>
      <c r="F12583" t="s">
        <v>4068</v>
      </c>
      <c r="G12583" s="160" t="s">
        <v>4005</v>
      </c>
      <c r="H12583" t="s">
        <v>4006</v>
      </c>
      <c r="I12583" s="160" t="s">
        <v>4076</v>
      </c>
      <c r="J12583" t="s">
        <v>5241</v>
      </c>
      <c r="K12583">
        <v>99</v>
      </c>
      <c r="L12583" t="s">
        <v>3999</v>
      </c>
    </row>
    <row r="12584" spans="1:12">
      <c r="A12584" s="15">
        <v>2495000210</v>
      </c>
      <c r="B12584" t="s">
        <v>4006</v>
      </c>
      <c r="C12584" t="s">
        <v>12305</v>
      </c>
      <c r="D12584" t="s">
        <v>5452</v>
      </c>
      <c r="E12584" t="s">
        <v>12113</v>
      </c>
      <c r="F12584" t="s">
        <v>4068</v>
      </c>
      <c r="G12584" s="160" t="s">
        <v>4005</v>
      </c>
      <c r="H12584" t="s">
        <v>4006</v>
      </c>
      <c r="I12584" s="160" t="s">
        <v>4076</v>
      </c>
      <c r="J12584" t="s">
        <v>5241</v>
      </c>
      <c r="K12584">
        <v>99</v>
      </c>
      <c r="L12584" t="s">
        <v>3999</v>
      </c>
    </row>
    <row r="12585" spans="1:12">
      <c r="A12585" s="15">
        <v>2495000215</v>
      </c>
      <c r="B12585" t="s">
        <v>4006</v>
      </c>
      <c r="C12585" t="s">
        <v>12305</v>
      </c>
      <c r="D12585" t="s">
        <v>5452</v>
      </c>
      <c r="E12585" t="s">
        <v>12114</v>
      </c>
      <c r="F12585" t="s">
        <v>4068</v>
      </c>
      <c r="G12585" s="160" t="s">
        <v>4005</v>
      </c>
      <c r="H12585" t="s">
        <v>4006</v>
      </c>
      <c r="I12585" s="160" t="s">
        <v>4076</v>
      </c>
      <c r="J12585" t="s">
        <v>5241</v>
      </c>
      <c r="K12585">
        <v>99</v>
      </c>
      <c r="L12585" t="s">
        <v>3999</v>
      </c>
    </row>
    <row r="12586" spans="1:12">
      <c r="A12586" s="15">
        <v>2495000220</v>
      </c>
      <c r="B12586" t="s">
        <v>4006</v>
      </c>
      <c r="C12586" t="s">
        <v>12305</v>
      </c>
      <c r="D12586" t="s">
        <v>5452</v>
      </c>
      <c r="E12586" t="s">
        <v>12329</v>
      </c>
      <c r="F12586" t="s">
        <v>4068</v>
      </c>
      <c r="G12586" s="160" t="s">
        <v>4005</v>
      </c>
      <c r="H12586" t="s">
        <v>4006</v>
      </c>
      <c r="I12586" s="160" t="s">
        <v>4076</v>
      </c>
      <c r="J12586" t="s">
        <v>5241</v>
      </c>
      <c r="K12586">
        <v>99</v>
      </c>
      <c r="L12586" t="s">
        <v>3999</v>
      </c>
    </row>
    <row r="12587" spans="1:12">
      <c r="A12587" s="15">
        <v>2495000225</v>
      </c>
      <c r="B12587" t="s">
        <v>4006</v>
      </c>
      <c r="C12587" t="s">
        <v>12305</v>
      </c>
      <c r="D12587" t="s">
        <v>5452</v>
      </c>
      <c r="E12587" t="s">
        <v>12330</v>
      </c>
      <c r="F12587" t="s">
        <v>4068</v>
      </c>
      <c r="G12587" s="160" t="s">
        <v>4005</v>
      </c>
      <c r="H12587" t="s">
        <v>4006</v>
      </c>
      <c r="I12587" s="160" t="s">
        <v>4076</v>
      </c>
      <c r="J12587" t="s">
        <v>5241</v>
      </c>
      <c r="K12587">
        <v>99</v>
      </c>
      <c r="L12587" t="s">
        <v>3999</v>
      </c>
    </row>
    <row r="12588" spans="1:12">
      <c r="A12588" s="15">
        <v>2495000230</v>
      </c>
      <c r="B12588" t="s">
        <v>4006</v>
      </c>
      <c r="C12588" t="s">
        <v>12305</v>
      </c>
      <c r="D12588" t="s">
        <v>5452</v>
      </c>
      <c r="E12588" t="s">
        <v>5229</v>
      </c>
      <c r="F12588" t="s">
        <v>4068</v>
      </c>
      <c r="G12588" s="160" t="s">
        <v>4005</v>
      </c>
      <c r="H12588" t="s">
        <v>4006</v>
      </c>
      <c r="I12588" s="160" t="s">
        <v>4076</v>
      </c>
      <c r="J12588" t="s">
        <v>5241</v>
      </c>
      <c r="K12588">
        <v>99</v>
      </c>
      <c r="L12588" t="s">
        <v>3999</v>
      </c>
    </row>
    <row r="12589" spans="1:12">
      <c r="A12589" s="15">
        <v>2495000235</v>
      </c>
      <c r="B12589" t="s">
        <v>4006</v>
      </c>
      <c r="C12589" t="s">
        <v>12305</v>
      </c>
      <c r="D12589" t="s">
        <v>5452</v>
      </c>
      <c r="E12589" t="s">
        <v>12115</v>
      </c>
      <c r="F12589" t="s">
        <v>4068</v>
      </c>
      <c r="G12589" s="160" t="s">
        <v>4005</v>
      </c>
      <c r="H12589" t="s">
        <v>4006</v>
      </c>
      <c r="I12589" s="160" t="s">
        <v>4076</v>
      </c>
      <c r="J12589" t="s">
        <v>5241</v>
      </c>
      <c r="K12589">
        <v>99</v>
      </c>
      <c r="L12589" t="s">
        <v>3999</v>
      </c>
    </row>
    <row r="12590" spans="1:12">
      <c r="A12590" s="15">
        <v>2495000240</v>
      </c>
      <c r="B12590" t="s">
        <v>4006</v>
      </c>
      <c r="C12590" t="s">
        <v>12305</v>
      </c>
      <c r="D12590" t="s">
        <v>5452</v>
      </c>
      <c r="E12590" t="s">
        <v>12331</v>
      </c>
      <c r="F12590" t="s">
        <v>4068</v>
      </c>
      <c r="G12590" s="160" t="s">
        <v>4005</v>
      </c>
      <c r="H12590" t="s">
        <v>4006</v>
      </c>
      <c r="I12590" s="160" t="s">
        <v>4076</v>
      </c>
      <c r="J12590" t="s">
        <v>5241</v>
      </c>
      <c r="K12590">
        <v>99</v>
      </c>
      <c r="L12590" t="s">
        <v>3999</v>
      </c>
    </row>
    <row r="12591" spans="1:12">
      <c r="A12591" s="15">
        <v>2495000245</v>
      </c>
      <c r="B12591" t="s">
        <v>4006</v>
      </c>
      <c r="C12591" t="s">
        <v>12305</v>
      </c>
      <c r="D12591" t="s">
        <v>5452</v>
      </c>
      <c r="E12591" t="s">
        <v>12332</v>
      </c>
      <c r="F12591" t="s">
        <v>4068</v>
      </c>
      <c r="G12591" s="160" t="s">
        <v>4005</v>
      </c>
      <c r="H12591" t="s">
        <v>4006</v>
      </c>
      <c r="I12591" s="160" t="s">
        <v>4076</v>
      </c>
      <c r="J12591" t="s">
        <v>5241</v>
      </c>
      <c r="K12591">
        <v>99</v>
      </c>
      <c r="L12591" t="s">
        <v>3999</v>
      </c>
    </row>
    <row r="12592" spans="1:12">
      <c r="A12592" s="15">
        <v>2495000250</v>
      </c>
      <c r="B12592" t="s">
        <v>4006</v>
      </c>
      <c r="C12592" t="s">
        <v>12305</v>
      </c>
      <c r="D12592" t="s">
        <v>5452</v>
      </c>
      <c r="E12592" t="s">
        <v>6805</v>
      </c>
      <c r="F12592" t="s">
        <v>4068</v>
      </c>
      <c r="G12592" s="160" t="s">
        <v>4005</v>
      </c>
      <c r="H12592" t="s">
        <v>4006</v>
      </c>
      <c r="I12592" s="160" t="s">
        <v>4076</v>
      </c>
      <c r="J12592" t="s">
        <v>5241</v>
      </c>
      <c r="K12592">
        <v>99</v>
      </c>
      <c r="L12592" t="s">
        <v>3999</v>
      </c>
    </row>
    <row r="12593" spans="1:12">
      <c r="A12593" s="15">
        <v>2495000255</v>
      </c>
      <c r="B12593" t="s">
        <v>4006</v>
      </c>
      <c r="C12593" t="s">
        <v>12305</v>
      </c>
      <c r="D12593" t="s">
        <v>5452</v>
      </c>
      <c r="E12593" t="s">
        <v>12333</v>
      </c>
      <c r="F12593" t="s">
        <v>4068</v>
      </c>
      <c r="G12593" s="160" t="s">
        <v>4005</v>
      </c>
      <c r="H12593" t="s">
        <v>4006</v>
      </c>
      <c r="I12593" s="160" t="s">
        <v>4076</v>
      </c>
      <c r="J12593" t="s">
        <v>5241</v>
      </c>
      <c r="K12593">
        <v>99</v>
      </c>
      <c r="L12593" t="s">
        <v>3999</v>
      </c>
    </row>
    <row r="12594" spans="1:12">
      <c r="A12594" s="15">
        <v>2495000260</v>
      </c>
      <c r="B12594" t="s">
        <v>4006</v>
      </c>
      <c r="C12594" t="s">
        <v>12305</v>
      </c>
      <c r="D12594" t="s">
        <v>5452</v>
      </c>
      <c r="E12594" t="s">
        <v>4054</v>
      </c>
      <c r="F12594" t="s">
        <v>4068</v>
      </c>
      <c r="G12594" s="160" t="s">
        <v>4005</v>
      </c>
      <c r="H12594" t="s">
        <v>4006</v>
      </c>
      <c r="I12594" s="160" t="s">
        <v>4076</v>
      </c>
      <c r="J12594" t="s">
        <v>5241</v>
      </c>
      <c r="K12594">
        <v>99</v>
      </c>
      <c r="L12594" t="s">
        <v>3999</v>
      </c>
    </row>
    <row r="12595" spans="1:12">
      <c r="A12595" s="15">
        <v>2495000265</v>
      </c>
      <c r="B12595" t="s">
        <v>4006</v>
      </c>
      <c r="C12595" t="s">
        <v>12305</v>
      </c>
      <c r="D12595" t="s">
        <v>5452</v>
      </c>
      <c r="E12595" t="s">
        <v>5149</v>
      </c>
      <c r="F12595" t="s">
        <v>4068</v>
      </c>
      <c r="G12595" s="160" t="s">
        <v>4005</v>
      </c>
      <c r="H12595" t="s">
        <v>4006</v>
      </c>
      <c r="I12595" s="160" t="s">
        <v>4076</v>
      </c>
      <c r="J12595" t="s">
        <v>5241</v>
      </c>
      <c r="K12595">
        <v>99</v>
      </c>
      <c r="L12595" t="s">
        <v>3999</v>
      </c>
    </row>
    <row r="12596" spans="1:12">
      <c r="A12596" s="15">
        <v>2495000270</v>
      </c>
      <c r="B12596" t="s">
        <v>4006</v>
      </c>
      <c r="C12596" t="s">
        <v>12305</v>
      </c>
      <c r="D12596" t="s">
        <v>5452</v>
      </c>
      <c r="E12596" t="s">
        <v>12334</v>
      </c>
      <c r="F12596" t="s">
        <v>4068</v>
      </c>
      <c r="G12596" s="160" t="s">
        <v>4005</v>
      </c>
      <c r="H12596" t="s">
        <v>4006</v>
      </c>
      <c r="I12596" s="160" t="s">
        <v>4076</v>
      </c>
      <c r="J12596" t="s">
        <v>5241</v>
      </c>
      <c r="K12596">
        <v>99</v>
      </c>
      <c r="L12596" t="s">
        <v>3999</v>
      </c>
    </row>
    <row r="12597" spans="1:12">
      <c r="A12597" s="15">
        <v>2495000275</v>
      </c>
      <c r="B12597" t="s">
        <v>4006</v>
      </c>
      <c r="C12597" t="s">
        <v>12305</v>
      </c>
      <c r="D12597" t="s">
        <v>5452</v>
      </c>
      <c r="E12597" t="s">
        <v>4061</v>
      </c>
      <c r="F12597" t="s">
        <v>4068</v>
      </c>
      <c r="G12597" s="160" t="s">
        <v>4005</v>
      </c>
      <c r="H12597" t="s">
        <v>4006</v>
      </c>
      <c r="I12597" s="160" t="s">
        <v>4076</v>
      </c>
      <c r="J12597" t="s">
        <v>5241</v>
      </c>
      <c r="K12597">
        <v>99</v>
      </c>
      <c r="L12597" t="s">
        <v>3999</v>
      </c>
    </row>
    <row r="12598" spans="1:12">
      <c r="A12598" s="15">
        <v>2495000280</v>
      </c>
      <c r="B12598" t="s">
        <v>4006</v>
      </c>
      <c r="C12598" t="s">
        <v>12305</v>
      </c>
      <c r="D12598" t="s">
        <v>5452</v>
      </c>
      <c r="E12598" t="s">
        <v>12335</v>
      </c>
      <c r="F12598" t="s">
        <v>4068</v>
      </c>
      <c r="G12598" s="160" t="s">
        <v>4005</v>
      </c>
      <c r="H12598" t="s">
        <v>4006</v>
      </c>
      <c r="I12598" s="160" t="s">
        <v>4076</v>
      </c>
      <c r="J12598" t="s">
        <v>5241</v>
      </c>
      <c r="K12598">
        <v>99</v>
      </c>
      <c r="L12598" t="s">
        <v>3999</v>
      </c>
    </row>
    <row r="12599" spans="1:12">
      <c r="A12599" s="15">
        <v>2495000285</v>
      </c>
      <c r="B12599" t="s">
        <v>4006</v>
      </c>
      <c r="C12599" t="s">
        <v>12305</v>
      </c>
      <c r="D12599" t="s">
        <v>5452</v>
      </c>
      <c r="E12599" t="s">
        <v>4134</v>
      </c>
      <c r="F12599" t="s">
        <v>4068</v>
      </c>
      <c r="G12599" s="160" t="s">
        <v>4005</v>
      </c>
      <c r="H12599" t="s">
        <v>4006</v>
      </c>
      <c r="I12599" s="160" t="s">
        <v>4076</v>
      </c>
      <c r="J12599" t="s">
        <v>5241</v>
      </c>
      <c r="K12599">
        <v>99</v>
      </c>
      <c r="L12599" t="s">
        <v>3999</v>
      </c>
    </row>
    <row r="12600" spans="1:12">
      <c r="A12600" s="15">
        <v>2495000290</v>
      </c>
      <c r="B12600" t="s">
        <v>4006</v>
      </c>
      <c r="C12600" t="s">
        <v>12305</v>
      </c>
      <c r="D12600" t="s">
        <v>5452</v>
      </c>
      <c r="E12600" t="s">
        <v>5137</v>
      </c>
      <c r="F12600" t="s">
        <v>4068</v>
      </c>
      <c r="G12600" s="160" t="s">
        <v>4005</v>
      </c>
      <c r="H12600" t="s">
        <v>4006</v>
      </c>
      <c r="I12600" s="160" t="s">
        <v>4076</v>
      </c>
      <c r="J12600" t="s">
        <v>5241</v>
      </c>
      <c r="K12600">
        <v>99</v>
      </c>
      <c r="L12600" t="s">
        <v>3999</v>
      </c>
    </row>
    <row r="12601" spans="1:12">
      <c r="A12601" s="15">
        <v>2495000295</v>
      </c>
      <c r="B12601" t="s">
        <v>4006</v>
      </c>
      <c r="C12601" t="s">
        <v>12305</v>
      </c>
      <c r="D12601" t="s">
        <v>5452</v>
      </c>
      <c r="E12601" t="s">
        <v>4056</v>
      </c>
      <c r="F12601" t="s">
        <v>4068</v>
      </c>
      <c r="G12601" s="160" t="s">
        <v>4005</v>
      </c>
      <c r="H12601" t="s">
        <v>4006</v>
      </c>
      <c r="I12601" s="160" t="s">
        <v>4076</v>
      </c>
      <c r="J12601" t="s">
        <v>5241</v>
      </c>
      <c r="K12601">
        <v>99</v>
      </c>
      <c r="L12601" t="s">
        <v>3999</v>
      </c>
    </row>
    <row r="12602" spans="1:12">
      <c r="A12602" s="15">
        <v>2495000300</v>
      </c>
      <c r="B12602" t="s">
        <v>4006</v>
      </c>
      <c r="C12602" t="s">
        <v>12305</v>
      </c>
      <c r="D12602" t="s">
        <v>5452</v>
      </c>
      <c r="E12602" t="s">
        <v>12154</v>
      </c>
      <c r="F12602" t="s">
        <v>4068</v>
      </c>
      <c r="G12602" s="160" t="s">
        <v>4005</v>
      </c>
      <c r="H12602" t="s">
        <v>4006</v>
      </c>
      <c r="I12602" s="160" t="s">
        <v>4076</v>
      </c>
      <c r="J12602" t="s">
        <v>5241</v>
      </c>
      <c r="K12602">
        <v>99</v>
      </c>
      <c r="L12602" t="s">
        <v>3999</v>
      </c>
    </row>
    <row r="12603" spans="1:12">
      <c r="A12603" s="15">
        <v>2495000305</v>
      </c>
      <c r="B12603" t="s">
        <v>4006</v>
      </c>
      <c r="C12603" t="s">
        <v>12305</v>
      </c>
      <c r="D12603" t="s">
        <v>5452</v>
      </c>
      <c r="E12603" t="s">
        <v>12336</v>
      </c>
      <c r="F12603" t="s">
        <v>4068</v>
      </c>
      <c r="G12603" s="160" t="s">
        <v>4005</v>
      </c>
      <c r="H12603" t="s">
        <v>4006</v>
      </c>
      <c r="I12603" s="160" t="s">
        <v>4076</v>
      </c>
      <c r="J12603" t="s">
        <v>5241</v>
      </c>
      <c r="K12603">
        <v>99</v>
      </c>
      <c r="L12603" t="s">
        <v>3999</v>
      </c>
    </row>
    <row r="12604" spans="1:12">
      <c r="A12604" s="15">
        <v>2495000310</v>
      </c>
      <c r="B12604" t="s">
        <v>4006</v>
      </c>
      <c r="C12604" t="s">
        <v>12305</v>
      </c>
      <c r="D12604" t="s">
        <v>5452</v>
      </c>
      <c r="E12604" t="s">
        <v>12337</v>
      </c>
      <c r="F12604" t="s">
        <v>4068</v>
      </c>
      <c r="G12604" s="160" t="s">
        <v>4005</v>
      </c>
      <c r="H12604" t="s">
        <v>4006</v>
      </c>
      <c r="I12604" s="160" t="s">
        <v>4076</v>
      </c>
      <c r="J12604" t="s">
        <v>5241</v>
      </c>
      <c r="K12604">
        <v>99</v>
      </c>
      <c r="L12604" t="s">
        <v>3999</v>
      </c>
    </row>
    <row r="12605" spans="1:12">
      <c r="A12605" s="15">
        <v>2495000315</v>
      </c>
      <c r="B12605" t="s">
        <v>4006</v>
      </c>
      <c r="C12605" t="s">
        <v>12305</v>
      </c>
      <c r="D12605" t="s">
        <v>5452</v>
      </c>
      <c r="E12605" t="s">
        <v>12338</v>
      </c>
      <c r="F12605" t="s">
        <v>4068</v>
      </c>
      <c r="G12605" s="160" t="s">
        <v>4005</v>
      </c>
      <c r="H12605" t="s">
        <v>4006</v>
      </c>
      <c r="I12605" s="160" t="s">
        <v>4076</v>
      </c>
      <c r="J12605" t="s">
        <v>5241</v>
      </c>
      <c r="K12605">
        <v>99</v>
      </c>
      <c r="L12605" t="s">
        <v>3999</v>
      </c>
    </row>
    <row r="12606" spans="1:12">
      <c r="A12606" s="15">
        <v>2495000320</v>
      </c>
      <c r="B12606" t="s">
        <v>4006</v>
      </c>
      <c r="C12606" t="s">
        <v>12305</v>
      </c>
      <c r="D12606" t="s">
        <v>5452</v>
      </c>
      <c r="E12606" t="s">
        <v>6710</v>
      </c>
      <c r="F12606" t="s">
        <v>4068</v>
      </c>
      <c r="G12606" s="160" t="s">
        <v>4005</v>
      </c>
      <c r="H12606" t="s">
        <v>4006</v>
      </c>
      <c r="I12606" s="160" t="s">
        <v>4076</v>
      </c>
      <c r="J12606" t="s">
        <v>5241</v>
      </c>
      <c r="K12606">
        <v>99</v>
      </c>
      <c r="L12606" t="s">
        <v>3999</v>
      </c>
    </row>
    <row r="12607" spans="1:12">
      <c r="A12607" s="15">
        <v>2495000325</v>
      </c>
      <c r="B12607" t="s">
        <v>4006</v>
      </c>
      <c r="C12607" t="s">
        <v>12305</v>
      </c>
      <c r="D12607" t="s">
        <v>5452</v>
      </c>
      <c r="E12607" t="s">
        <v>12339</v>
      </c>
      <c r="F12607" t="s">
        <v>4068</v>
      </c>
      <c r="G12607" s="160" t="s">
        <v>4005</v>
      </c>
      <c r="H12607" t="s">
        <v>4006</v>
      </c>
      <c r="I12607" s="160" t="s">
        <v>4076</v>
      </c>
      <c r="J12607" t="s">
        <v>5241</v>
      </c>
      <c r="K12607">
        <v>99</v>
      </c>
      <c r="L12607" t="s">
        <v>3999</v>
      </c>
    </row>
    <row r="12608" spans="1:12">
      <c r="A12608" s="15">
        <v>2495000330</v>
      </c>
      <c r="B12608" t="s">
        <v>4006</v>
      </c>
      <c r="C12608" t="s">
        <v>12305</v>
      </c>
      <c r="D12608" t="s">
        <v>5452</v>
      </c>
      <c r="E12608" t="s">
        <v>5247</v>
      </c>
      <c r="F12608" t="s">
        <v>4068</v>
      </c>
      <c r="G12608" s="160" t="s">
        <v>4005</v>
      </c>
      <c r="H12608" t="s">
        <v>4006</v>
      </c>
      <c r="I12608" s="160" t="s">
        <v>4076</v>
      </c>
      <c r="J12608" t="s">
        <v>5241</v>
      </c>
      <c r="K12608">
        <v>99</v>
      </c>
      <c r="L12608" t="s">
        <v>3999</v>
      </c>
    </row>
    <row r="12609" spans="1:12">
      <c r="A12609" s="15">
        <v>2495000335</v>
      </c>
      <c r="B12609" t="s">
        <v>4006</v>
      </c>
      <c r="C12609" t="s">
        <v>12305</v>
      </c>
      <c r="D12609" t="s">
        <v>5452</v>
      </c>
      <c r="E12609" t="s">
        <v>12340</v>
      </c>
      <c r="F12609" t="s">
        <v>4068</v>
      </c>
      <c r="G12609" s="160" t="s">
        <v>4005</v>
      </c>
      <c r="H12609" t="s">
        <v>4006</v>
      </c>
      <c r="I12609" s="160" t="s">
        <v>4076</v>
      </c>
      <c r="J12609" t="s">
        <v>5241</v>
      </c>
      <c r="K12609">
        <v>99</v>
      </c>
      <c r="L12609" t="s">
        <v>3999</v>
      </c>
    </row>
    <row r="12610" spans="1:12">
      <c r="A12610" s="15">
        <v>2495000340</v>
      </c>
      <c r="B12610" t="s">
        <v>4006</v>
      </c>
      <c r="C12610" t="s">
        <v>12305</v>
      </c>
      <c r="D12610" t="s">
        <v>5452</v>
      </c>
      <c r="E12610" t="s">
        <v>12216</v>
      </c>
      <c r="F12610" t="s">
        <v>4068</v>
      </c>
      <c r="G12610" s="160" t="s">
        <v>4005</v>
      </c>
      <c r="H12610" t="s">
        <v>4006</v>
      </c>
      <c r="I12610" s="160" t="s">
        <v>4076</v>
      </c>
      <c r="J12610" t="s">
        <v>5241</v>
      </c>
      <c r="K12610">
        <v>99</v>
      </c>
      <c r="L12610" t="s">
        <v>3999</v>
      </c>
    </row>
    <row r="12611" spans="1:12">
      <c r="A12611" s="15">
        <v>2495000345</v>
      </c>
      <c r="B12611" t="s">
        <v>4006</v>
      </c>
      <c r="C12611" t="s">
        <v>12305</v>
      </c>
      <c r="D12611" t="s">
        <v>5452</v>
      </c>
      <c r="E12611" t="s">
        <v>4003</v>
      </c>
      <c r="F12611" t="s">
        <v>4068</v>
      </c>
      <c r="G12611" s="160" t="s">
        <v>4005</v>
      </c>
      <c r="H12611" t="s">
        <v>4006</v>
      </c>
      <c r="I12611" s="160" t="s">
        <v>4076</v>
      </c>
      <c r="J12611" t="s">
        <v>5241</v>
      </c>
      <c r="K12611">
        <v>99</v>
      </c>
      <c r="L12611" t="s">
        <v>3999</v>
      </c>
    </row>
    <row r="12612" spans="1:12">
      <c r="A12612" s="15">
        <v>2495000350</v>
      </c>
      <c r="B12612" t="s">
        <v>4006</v>
      </c>
      <c r="C12612" t="s">
        <v>12305</v>
      </c>
      <c r="D12612" t="s">
        <v>5452</v>
      </c>
      <c r="E12612" t="s">
        <v>5250</v>
      </c>
      <c r="F12612" t="s">
        <v>4068</v>
      </c>
      <c r="G12612" s="160" t="s">
        <v>4005</v>
      </c>
      <c r="H12612" t="s">
        <v>4006</v>
      </c>
      <c r="I12612" s="160" t="s">
        <v>4076</v>
      </c>
      <c r="J12612" t="s">
        <v>5241</v>
      </c>
      <c r="K12612">
        <v>99</v>
      </c>
      <c r="L12612" t="s">
        <v>3999</v>
      </c>
    </row>
    <row r="12613" spans="1:12">
      <c r="A12613" s="15">
        <v>2495000355</v>
      </c>
      <c r="B12613" t="s">
        <v>4006</v>
      </c>
      <c r="C12613" t="s">
        <v>12305</v>
      </c>
      <c r="D12613" t="s">
        <v>5452</v>
      </c>
      <c r="E12613" t="s">
        <v>12341</v>
      </c>
      <c r="F12613" t="s">
        <v>4068</v>
      </c>
      <c r="G12613" s="160" t="s">
        <v>4005</v>
      </c>
      <c r="H12613" t="s">
        <v>4006</v>
      </c>
      <c r="I12613" s="160" t="s">
        <v>4076</v>
      </c>
      <c r="J12613" t="s">
        <v>5241</v>
      </c>
      <c r="K12613">
        <v>99</v>
      </c>
      <c r="L12613" t="s">
        <v>3999</v>
      </c>
    </row>
    <row r="12614" spans="1:12">
      <c r="A12614" s="15">
        <v>2495000360</v>
      </c>
      <c r="B12614" t="s">
        <v>4006</v>
      </c>
      <c r="C12614" t="s">
        <v>12305</v>
      </c>
      <c r="D12614" t="s">
        <v>5452</v>
      </c>
      <c r="E12614" t="s">
        <v>12342</v>
      </c>
      <c r="F12614" t="s">
        <v>4068</v>
      </c>
      <c r="G12614" s="160" t="s">
        <v>4005</v>
      </c>
      <c r="H12614" t="s">
        <v>4006</v>
      </c>
      <c r="I12614" s="160" t="s">
        <v>4076</v>
      </c>
      <c r="J12614" t="s">
        <v>5241</v>
      </c>
      <c r="K12614">
        <v>99</v>
      </c>
      <c r="L12614" t="s">
        <v>3999</v>
      </c>
    </row>
    <row r="12615" spans="1:12">
      <c r="A12615" s="15">
        <v>2495000365</v>
      </c>
      <c r="B12615" t="s">
        <v>4006</v>
      </c>
      <c r="C12615" t="s">
        <v>12305</v>
      </c>
      <c r="D12615" t="s">
        <v>5452</v>
      </c>
      <c r="E12615" t="s">
        <v>12343</v>
      </c>
      <c r="F12615" t="s">
        <v>4068</v>
      </c>
      <c r="G12615" s="160" t="s">
        <v>4005</v>
      </c>
      <c r="H12615" t="s">
        <v>4006</v>
      </c>
      <c r="I12615" s="160" t="s">
        <v>4076</v>
      </c>
      <c r="J12615" t="s">
        <v>5241</v>
      </c>
      <c r="K12615">
        <v>99</v>
      </c>
      <c r="L12615" t="s">
        <v>3999</v>
      </c>
    </row>
    <row r="12616" spans="1:12">
      <c r="A12616" s="15">
        <v>2495000370</v>
      </c>
      <c r="B12616" t="s">
        <v>4006</v>
      </c>
      <c r="C12616" t="s">
        <v>12305</v>
      </c>
      <c r="D12616" t="s">
        <v>5452</v>
      </c>
      <c r="E12616" t="s">
        <v>12116</v>
      </c>
      <c r="F12616" t="s">
        <v>4068</v>
      </c>
      <c r="G12616" s="160" t="s">
        <v>4005</v>
      </c>
      <c r="H12616" t="s">
        <v>4006</v>
      </c>
      <c r="I12616" s="160" t="s">
        <v>4076</v>
      </c>
      <c r="J12616" t="s">
        <v>5241</v>
      </c>
      <c r="K12616">
        <v>99</v>
      </c>
      <c r="L12616" t="s">
        <v>3999</v>
      </c>
    </row>
    <row r="12617" spans="1:12">
      <c r="A12617" s="15">
        <v>2495000375</v>
      </c>
      <c r="B12617" t="s">
        <v>4006</v>
      </c>
      <c r="C12617" t="s">
        <v>12305</v>
      </c>
      <c r="D12617" t="s">
        <v>5452</v>
      </c>
      <c r="E12617" t="s">
        <v>5172</v>
      </c>
      <c r="F12617" t="s">
        <v>4068</v>
      </c>
      <c r="G12617" s="160" t="s">
        <v>4005</v>
      </c>
      <c r="H12617" t="s">
        <v>4006</v>
      </c>
      <c r="I12617" s="160" t="s">
        <v>4076</v>
      </c>
      <c r="J12617" t="s">
        <v>5241</v>
      </c>
      <c r="K12617">
        <v>99</v>
      </c>
      <c r="L12617" t="s">
        <v>3999</v>
      </c>
    </row>
    <row r="12618" spans="1:12">
      <c r="A12618" s="15">
        <v>2495000380</v>
      </c>
      <c r="B12618" t="s">
        <v>4006</v>
      </c>
      <c r="C12618" t="s">
        <v>12305</v>
      </c>
      <c r="D12618" t="s">
        <v>5452</v>
      </c>
      <c r="E12618" t="s">
        <v>4137</v>
      </c>
      <c r="F12618" t="s">
        <v>4068</v>
      </c>
      <c r="G12618" s="160" t="s">
        <v>4005</v>
      </c>
      <c r="H12618" t="s">
        <v>4006</v>
      </c>
      <c r="I12618" s="160" t="s">
        <v>4076</v>
      </c>
      <c r="J12618" t="s">
        <v>5241</v>
      </c>
      <c r="K12618">
        <v>99</v>
      </c>
      <c r="L12618" t="s">
        <v>3999</v>
      </c>
    </row>
    <row r="12619" spans="1:12">
      <c r="A12619" s="15">
        <v>2495000385</v>
      </c>
      <c r="B12619" t="s">
        <v>4006</v>
      </c>
      <c r="C12619" t="s">
        <v>12305</v>
      </c>
      <c r="D12619" t="s">
        <v>5452</v>
      </c>
      <c r="E12619" t="s">
        <v>4059</v>
      </c>
      <c r="F12619" t="s">
        <v>4068</v>
      </c>
      <c r="G12619" s="160" t="s">
        <v>4005</v>
      </c>
      <c r="H12619" t="s">
        <v>4006</v>
      </c>
      <c r="I12619" s="160" t="s">
        <v>4076</v>
      </c>
      <c r="J12619" t="s">
        <v>5241</v>
      </c>
      <c r="K12619">
        <v>99</v>
      </c>
      <c r="L12619" t="s">
        <v>3999</v>
      </c>
    </row>
    <row r="12620" spans="1:12">
      <c r="A12620" s="15">
        <v>2495000390</v>
      </c>
      <c r="B12620" t="s">
        <v>4006</v>
      </c>
      <c r="C12620" t="s">
        <v>12305</v>
      </c>
      <c r="D12620" t="s">
        <v>5452</v>
      </c>
      <c r="E12620" t="s">
        <v>12344</v>
      </c>
      <c r="F12620" t="s">
        <v>4068</v>
      </c>
      <c r="G12620" s="160" t="s">
        <v>4005</v>
      </c>
      <c r="H12620" t="s">
        <v>4006</v>
      </c>
      <c r="I12620" s="160" t="s">
        <v>4076</v>
      </c>
      <c r="J12620" t="s">
        <v>5241</v>
      </c>
      <c r="K12620">
        <v>99</v>
      </c>
      <c r="L12620" t="s">
        <v>3999</v>
      </c>
    </row>
    <row r="12621" spans="1:12">
      <c r="A12621" s="15">
        <v>2495000395</v>
      </c>
      <c r="B12621" t="s">
        <v>4006</v>
      </c>
      <c r="C12621" t="s">
        <v>12305</v>
      </c>
      <c r="D12621" t="s">
        <v>5452</v>
      </c>
      <c r="E12621" t="s">
        <v>12345</v>
      </c>
      <c r="F12621" t="s">
        <v>4068</v>
      </c>
      <c r="G12621" s="160" t="s">
        <v>4005</v>
      </c>
      <c r="H12621" t="s">
        <v>4006</v>
      </c>
      <c r="I12621" s="160" t="s">
        <v>4076</v>
      </c>
      <c r="J12621" t="s">
        <v>5241</v>
      </c>
      <c r="K12621">
        <v>99</v>
      </c>
      <c r="L12621" t="s">
        <v>3999</v>
      </c>
    </row>
    <row r="12622" spans="1:12">
      <c r="A12622" s="15">
        <v>2495000400</v>
      </c>
      <c r="B12622" t="s">
        <v>4006</v>
      </c>
      <c r="C12622" t="s">
        <v>12305</v>
      </c>
      <c r="D12622" t="s">
        <v>5452</v>
      </c>
      <c r="E12622" t="s">
        <v>12346</v>
      </c>
      <c r="F12622" t="s">
        <v>4068</v>
      </c>
      <c r="G12622" s="160" t="s">
        <v>4005</v>
      </c>
      <c r="H12622" t="s">
        <v>4006</v>
      </c>
      <c r="I12622" s="160" t="s">
        <v>4076</v>
      </c>
      <c r="J12622" t="s">
        <v>5241</v>
      </c>
      <c r="K12622">
        <v>99</v>
      </c>
      <c r="L12622" t="s">
        <v>3999</v>
      </c>
    </row>
    <row r="12623" spans="1:12">
      <c r="A12623" s="15">
        <v>2495000405</v>
      </c>
      <c r="B12623" t="s">
        <v>4006</v>
      </c>
      <c r="C12623" t="s">
        <v>12305</v>
      </c>
      <c r="D12623" t="s">
        <v>5452</v>
      </c>
      <c r="E12623" t="s">
        <v>12347</v>
      </c>
      <c r="F12623" t="s">
        <v>4068</v>
      </c>
      <c r="G12623" s="160" t="s">
        <v>4005</v>
      </c>
      <c r="H12623" t="s">
        <v>4006</v>
      </c>
      <c r="I12623" s="160" t="s">
        <v>4076</v>
      </c>
      <c r="J12623" t="s">
        <v>5241</v>
      </c>
      <c r="K12623">
        <v>99</v>
      </c>
      <c r="L12623" t="s">
        <v>3999</v>
      </c>
    </row>
    <row r="12624" spans="1:12">
      <c r="A12624" s="15">
        <v>2495000999</v>
      </c>
      <c r="B12624" t="s">
        <v>4006</v>
      </c>
      <c r="C12624" t="s">
        <v>12305</v>
      </c>
      <c r="D12624" t="s">
        <v>5452</v>
      </c>
      <c r="E12624" t="s">
        <v>12117</v>
      </c>
      <c r="F12624" t="s">
        <v>4068</v>
      </c>
      <c r="G12624" s="160" t="s">
        <v>4005</v>
      </c>
      <c r="H12624" t="s">
        <v>4006</v>
      </c>
      <c r="I12624" s="160" t="s">
        <v>4076</v>
      </c>
      <c r="J12624" t="s">
        <v>5241</v>
      </c>
      <c r="K12624">
        <v>99</v>
      </c>
      <c r="L12624" t="s">
        <v>3999</v>
      </c>
    </row>
    <row r="12625" spans="1:12">
      <c r="A12625" s="15">
        <v>2101001000</v>
      </c>
      <c r="B12625" t="s">
        <v>12348</v>
      </c>
      <c r="C12625" t="s">
        <v>12349</v>
      </c>
      <c r="D12625" t="s">
        <v>5268</v>
      </c>
      <c r="E12625" t="s">
        <v>12350</v>
      </c>
      <c r="F12625" t="s">
        <v>5270</v>
      </c>
      <c r="G12625" s="160" t="s">
        <v>4007</v>
      </c>
      <c r="H12625" t="s">
        <v>5271</v>
      </c>
      <c r="I12625" s="160" t="s">
        <v>4007</v>
      </c>
      <c r="J12625" t="s">
        <v>5272</v>
      </c>
      <c r="K12625" s="160" t="s">
        <v>3995</v>
      </c>
      <c r="L12625" t="s">
        <v>5273</v>
      </c>
    </row>
    <row r="12626" spans="1:12">
      <c r="A12626" s="15">
        <v>2101002000</v>
      </c>
      <c r="B12626" t="s">
        <v>12348</v>
      </c>
      <c r="C12626" t="s">
        <v>12349</v>
      </c>
      <c r="D12626" t="s">
        <v>5275</v>
      </c>
      <c r="E12626" t="s">
        <v>12350</v>
      </c>
      <c r="F12626" t="s">
        <v>5270</v>
      </c>
      <c r="G12626" s="160" t="s">
        <v>4007</v>
      </c>
      <c r="H12626" t="s">
        <v>5271</v>
      </c>
      <c r="I12626" s="160" t="s">
        <v>4007</v>
      </c>
      <c r="J12626" t="s">
        <v>5272</v>
      </c>
      <c r="K12626">
        <v>99</v>
      </c>
      <c r="L12626" t="s">
        <v>3999</v>
      </c>
    </row>
    <row r="12627" spans="1:12">
      <c r="A12627" s="15">
        <v>2101003000</v>
      </c>
      <c r="B12627" t="s">
        <v>12348</v>
      </c>
      <c r="C12627" t="s">
        <v>12349</v>
      </c>
      <c r="D12627" t="s">
        <v>10042</v>
      </c>
      <c r="E12627" t="s">
        <v>12350</v>
      </c>
      <c r="F12627" t="s">
        <v>5270</v>
      </c>
      <c r="G12627" s="160" t="s">
        <v>4007</v>
      </c>
      <c r="H12627" t="s">
        <v>5271</v>
      </c>
      <c r="I12627" s="160" t="s">
        <v>4007</v>
      </c>
      <c r="J12627" t="s">
        <v>5272</v>
      </c>
      <c r="K12627" s="160" t="s">
        <v>3995</v>
      </c>
      <c r="L12627" t="s">
        <v>5273</v>
      </c>
    </row>
    <row r="12628" spans="1:12">
      <c r="A12628" s="15">
        <v>2101004000</v>
      </c>
      <c r="B12628" t="s">
        <v>12348</v>
      </c>
      <c r="C12628" t="s">
        <v>12349</v>
      </c>
      <c r="D12628" t="s">
        <v>4149</v>
      </c>
      <c r="E12628" t="s">
        <v>12351</v>
      </c>
      <c r="F12628" t="s">
        <v>5307</v>
      </c>
      <c r="G12628" s="160" t="s">
        <v>4007</v>
      </c>
      <c r="H12628" t="s">
        <v>5271</v>
      </c>
      <c r="I12628" s="160" t="s">
        <v>4009</v>
      </c>
      <c r="J12628" t="s">
        <v>4150</v>
      </c>
      <c r="K12628" s="160" t="s">
        <v>4009</v>
      </c>
      <c r="L12628" t="s">
        <v>4151</v>
      </c>
    </row>
    <row r="12629" spans="1:12">
      <c r="A12629" s="15">
        <v>2101004001</v>
      </c>
      <c r="B12629" t="s">
        <v>12348</v>
      </c>
      <c r="C12629" t="s">
        <v>12349</v>
      </c>
      <c r="D12629" t="s">
        <v>4149</v>
      </c>
      <c r="E12629" t="s">
        <v>12352</v>
      </c>
      <c r="F12629" t="s">
        <v>5307</v>
      </c>
      <c r="G12629" s="160" t="s">
        <v>4007</v>
      </c>
      <c r="H12629" t="s">
        <v>5271</v>
      </c>
      <c r="I12629" s="160" t="s">
        <v>4009</v>
      </c>
      <c r="J12629" t="s">
        <v>4150</v>
      </c>
      <c r="K12629" s="160" t="s">
        <v>4009</v>
      </c>
      <c r="L12629" t="s">
        <v>4151</v>
      </c>
    </row>
    <row r="12630" spans="1:12">
      <c r="A12630" s="15">
        <v>2101004002</v>
      </c>
      <c r="B12630" t="s">
        <v>12348</v>
      </c>
      <c r="C12630" t="s">
        <v>12349</v>
      </c>
      <c r="D12630" t="s">
        <v>4149</v>
      </c>
      <c r="E12630" t="s">
        <v>12353</v>
      </c>
      <c r="F12630" t="s">
        <v>5307</v>
      </c>
      <c r="G12630" s="160" t="s">
        <v>4007</v>
      </c>
      <c r="H12630" t="s">
        <v>5271</v>
      </c>
      <c r="I12630" s="160" t="s">
        <v>4069</v>
      </c>
      <c r="J12630" t="s">
        <v>10142</v>
      </c>
      <c r="K12630">
        <v>99</v>
      </c>
      <c r="L12630" t="s">
        <v>3999</v>
      </c>
    </row>
    <row r="12631" spans="1:12">
      <c r="A12631" s="15">
        <v>2101005000</v>
      </c>
      <c r="B12631" t="s">
        <v>12348</v>
      </c>
      <c r="C12631" t="s">
        <v>12349</v>
      </c>
      <c r="D12631" t="s">
        <v>4152</v>
      </c>
      <c r="E12631" t="s">
        <v>12350</v>
      </c>
      <c r="F12631" t="s">
        <v>5307</v>
      </c>
      <c r="G12631" s="160" t="s">
        <v>4007</v>
      </c>
      <c r="H12631" t="s">
        <v>5271</v>
      </c>
      <c r="I12631" s="160" t="s">
        <v>4009</v>
      </c>
      <c r="J12631" t="s">
        <v>4150</v>
      </c>
      <c r="K12631" s="160" t="s">
        <v>4007</v>
      </c>
      <c r="L12631" t="s">
        <v>4153</v>
      </c>
    </row>
    <row r="12632" spans="1:12">
      <c r="A12632" s="15">
        <v>2101006000</v>
      </c>
      <c r="B12632" t="s">
        <v>12348</v>
      </c>
      <c r="C12632" t="s">
        <v>12349</v>
      </c>
      <c r="D12632" t="s">
        <v>4145</v>
      </c>
      <c r="E12632" t="s">
        <v>12351</v>
      </c>
      <c r="F12632" t="s">
        <v>5315</v>
      </c>
      <c r="G12632" s="160" t="s">
        <v>4007</v>
      </c>
      <c r="H12632" t="s">
        <v>5271</v>
      </c>
      <c r="I12632" s="160" t="s">
        <v>3995</v>
      </c>
      <c r="J12632" t="s">
        <v>4147</v>
      </c>
      <c r="K12632" s="160" t="s">
        <v>4007</v>
      </c>
      <c r="L12632" t="s">
        <v>4148</v>
      </c>
    </row>
    <row r="12633" spans="1:12">
      <c r="A12633" s="15">
        <v>2101006001</v>
      </c>
      <c r="B12633" t="s">
        <v>12348</v>
      </c>
      <c r="C12633" t="s">
        <v>12349</v>
      </c>
      <c r="D12633" t="s">
        <v>4145</v>
      </c>
      <c r="E12633" t="s">
        <v>12352</v>
      </c>
      <c r="F12633" t="s">
        <v>5315</v>
      </c>
      <c r="G12633" s="160" t="s">
        <v>4007</v>
      </c>
      <c r="H12633" t="s">
        <v>5271</v>
      </c>
      <c r="I12633" s="160" t="s">
        <v>3995</v>
      </c>
      <c r="J12633" t="s">
        <v>4147</v>
      </c>
      <c r="K12633" s="160" t="s">
        <v>4007</v>
      </c>
      <c r="L12633" t="s">
        <v>4148</v>
      </c>
    </row>
    <row r="12634" spans="1:12">
      <c r="A12634" s="15">
        <v>2101006002</v>
      </c>
      <c r="B12634" t="s">
        <v>12348</v>
      </c>
      <c r="C12634" t="s">
        <v>12349</v>
      </c>
      <c r="D12634" t="s">
        <v>4145</v>
      </c>
      <c r="E12634" t="s">
        <v>12353</v>
      </c>
      <c r="F12634" t="s">
        <v>5315</v>
      </c>
      <c r="G12634" s="160" t="s">
        <v>4007</v>
      </c>
      <c r="H12634" t="s">
        <v>5271</v>
      </c>
      <c r="I12634" s="160" t="s">
        <v>4069</v>
      </c>
      <c r="J12634" t="s">
        <v>10142</v>
      </c>
      <c r="K12634">
        <v>99</v>
      </c>
      <c r="L12634" t="s">
        <v>3999</v>
      </c>
    </row>
    <row r="12635" spans="1:12">
      <c r="A12635" s="15">
        <v>2101007000</v>
      </c>
      <c r="B12635" t="s">
        <v>12348</v>
      </c>
      <c r="C12635" t="s">
        <v>12349</v>
      </c>
      <c r="D12635" t="s">
        <v>4154</v>
      </c>
      <c r="E12635" t="s">
        <v>12350</v>
      </c>
      <c r="F12635" t="s">
        <v>5319</v>
      </c>
      <c r="G12635" s="160" t="s">
        <v>4007</v>
      </c>
      <c r="H12635" t="s">
        <v>5271</v>
      </c>
      <c r="I12635" s="160" t="s">
        <v>3997</v>
      </c>
      <c r="J12635" t="s">
        <v>3999</v>
      </c>
      <c r="K12635">
        <v>99</v>
      </c>
      <c r="L12635" t="s">
        <v>3999</v>
      </c>
    </row>
    <row r="12636" spans="1:12">
      <c r="A12636" s="15">
        <v>2101008000</v>
      </c>
      <c r="B12636" t="s">
        <v>12348</v>
      </c>
      <c r="C12636" t="s">
        <v>12349</v>
      </c>
      <c r="D12636" t="s">
        <v>5449</v>
      </c>
      <c r="E12636" t="s">
        <v>12350</v>
      </c>
      <c r="F12636" t="s">
        <v>5332</v>
      </c>
      <c r="G12636" s="160" t="s">
        <v>4007</v>
      </c>
      <c r="H12636" t="s">
        <v>5271</v>
      </c>
      <c r="I12636" s="160" t="s">
        <v>3997</v>
      </c>
      <c r="J12636" t="s">
        <v>3999</v>
      </c>
      <c r="K12636">
        <v>99</v>
      </c>
      <c r="L12636" t="s">
        <v>3999</v>
      </c>
    </row>
    <row r="12637" spans="1:12">
      <c r="A12637" s="15">
        <v>2101009000</v>
      </c>
      <c r="B12637" t="s">
        <v>12348</v>
      </c>
      <c r="C12637" t="s">
        <v>12349</v>
      </c>
      <c r="D12637" t="s">
        <v>5327</v>
      </c>
      <c r="E12637" t="s">
        <v>12350</v>
      </c>
      <c r="F12637" t="s">
        <v>5319</v>
      </c>
      <c r="G12637" s="160" t="s">
        <v>4007</v>
      </c>
      <c r="H12637" t="s">
        <v>5271</v>
      </c>
      <c r="I12637" s="160" t="s">
        <v>3997</v>
      </c>
      <c r="J12637" t="s">
        <v>3999</v>
      </c>
      <c r="K12637">
        <v>99</v>
      </c>
      <c r="L12637" t="s">
        <v>3999</v>
      </c>
    </row>
    <row r="12638" spans="1:12">
      <c r="A12638" s="15">
        <v>2101010000</v>
      </c>
      <c r="B12638" t="s">
        <v>12348</v>
      </c>
      <c r="C12638" t="s">
        <v>12349</v>
      </c>
      <c r="D12638" t="s">
        <v>5318</v>
      </c>
      <c r="E12638" t="s">
        <v>12350</v>
      </c>
      <c r="F12638" t="s">
        <v>5319</v>
      </c>
      <c r="G12638" s="160" t="s">
        <v>4007</v>
      </c>
      <c r="H12638" t="s">
        <v>5271</v>
      </c>
      <c r="I12638" s="160" t="s">
        <v>3995</v>
      </c>
      <c r="J12638" t="s">
        <v>4147</v>
      </c>
      <c r="K12638" s="160" t="s">
        <v>4009</v>
      </c>
      <c r="L12638" t="s">
        <v>5320</v>
      </c>
    </row>
    <row r="12639" spans="1:12">
      <c r="A12639" s="15">
        <v>2102001000</v>
      </c>
      <c r="B12639" t="s">
        <v>12348</v>
      </c>
      <c r="C12639" t="s">
        <v>5236</v>
      </c>
      <c r="D12639" t="s">
        <v>5268</v>
      </c>
      <c r="E12639" t="s">
        <v>12350</v>
      </c>
      <c r="F12639" t="s">
        <v>5369</v>
      </c>
      <c r="G12639" s="160" t="s">
        <v>4009</v>
      </c>
      <c r="H12639" t="s">
        <v>4146</v>
      </c>
      <c r="I12639" s="160" t="s">
        <v>4007</v>
      </c>
      <c r="J12639" t="s">
        <v>5272</v>
      </c>
      <c r="K12639" s="160" t="s">
        <v>3995</v>
      </c>
      <c r="L12639" t="s">
        <v>5273</v>
      </c>
    </row>
    <row r="12640" spans="1:12">
      <c r="A12640" s="15">
        <v>2102002000</v>
      </c>
      <c r="B12640" t="s">
        <v>12348</v>
      </c>
      <c r="C12640" t="s">
        <v>5236</v>
      </c>
      <c r="D12640" t="s">
        <v>5275</v>
      </c>
      <c r="E12640" t="s">
        <v>12350</v>
      </c>
      <c r="F12640" t="s">
        <v>5369</v>
      </c>
      <c r="G12640" s="160" t="s">
        <v>4009</v>
      </c>
      <c r="H12640" t="s">
        <v>4146</v>
      </c>
      <c r="I12640" s="160" t="s">
        <v>4007</v>
      </c>
      <c r="J12640" t="s">
        <v>5272</v>
      </c>
      <c r="K12640">
        <v>99</v>
      </c>
      <c r="L12640" t="s">
        <v>3999</v>
      </c>
    </row>
    <row r="12641" spans="1:12">
      <c r="A12641" s="15">
        <v>2102004000</v>
      </c>
      <c r="B12641" t="s">
        <v>12348</v>
      </c>
      <c r="C12641" t="s">
        <v>5236</v>
      </c>
      <c r="D12641" t="s">
        <v>4149</v>
      </c>
      <c r="E12641" t="s">
        <v>12351</v>
      </c>
      <c r="F12641" t="s">
        <v>5396</v>
      </c>
      <c r="G12641" s="160" t="s">
        <v>4009</v>
      </c>
      <c r="H12641" t="s">
        <v>4146</v>
      </c>
      <c r="I12641" s="160" t="s">
        <v>4009</v>
      </c>
      <c r="J12641" t="s">
        <v>4150</v>
      </c>
      <c r="K12641" s="160" t="s">
        <v>4009</v>
      </c>
      <c r="L12641" t="s">
        <v>4151</v>
      </c>
    </row>
    <row r="12642" spans="1:12">
      <c r="A12642" s="15">
        <v>2102004001</v>
      </c>
      <c r="B12642" t="s">
        <v>12348</v>
      </c>
      <c r="C12642" t="s">
        <v>5236</v>
      </c>
      <c r="D12642" t="s">
        <v>4149</v>
      </c>
      <c r="E12642" t="s">
        <v>12352</v>
      </c>
      <c r="F12642" t="s">
        <v>5396</v>
      </c>
      <c r="G12642" s="160" t="s">
        <v>4009</v>
      </c>
      <c r="H12642" t="s">
        <v>4146</v>
      </c>
      <c r="I12642" s="160" t="s">
        <v>4009</v>
      </c>
      <c r="J12642" t="s">
        <v>4150</v>
      </c>
      <c r="K12642" s="160" t="s">
        <v>4009</v>
      </c>
      <c r="L12642" t="s">
        <v>4151</v>
      </c>
    </row>
    <row r="12643" spans="1:12">
      <c r="A12643" s="15">
        <v>2102004002</v>
      </c>
      <c r="B12643" t="s">
        <v>12348</v>
      </c>
      <c r="C12643" t="s">
        <v>5236</v>
      </c>
      <c r="D12643" t="s">
        <v>4149</v>
      </c>
      <c r="E12643" t="s">
        <v>12353</v>
      </c>
      <c r="F12643" t="s">
        <v>5396</v>
      </c>
      <c r="G12643" s="160" t="s">
        <v>4009</v>
      </c>
      <c r="H12643" t="s">
        <v>4146</v>
      </c>
      <c r="I12643" s="160" t="s">
        <v>4009</v>
      </c>
      <c r="J12643" t="s">
        <v>4150</v>
      </c>
      <c r="K12643" s="160" t="s">
        <v>4009</v>
      </c>
      <c r="L12643" t="s">
        <v>4151</v>
      </c>
    </row>
    <row r="12644" spans="1:12">
      <c r="A12644" s="15">
        <v>2102005000</v>
      </c>
      <c r="B12644" t="s">
        <v>12348</v>
      </c>
      <c r="C12644" t="s">
        <v>5236</v>
      </c>
      <c r="D12644" t="s">
        <v>4152</v>
      </c>
      <c r="E12644" t="s">
        <v>12350</v>
      </c>
      <c r="F12644" t="s">
        <v>5396</v>
      </c>
      <c r="G12644" s="160" t="s">
        <v>4009</v>
      </c>
      <c r="H12644" t="s">
        <v>4146</v>
      </c>
      <c r="I12644" s="160" t="s">
        <v>4009</v>
      </c>
      <c r="J12644" t="s">
        <v>4150</v>
      </c>
      <c r="K12644" s="160" t="s">
        <v>4007</v>
      </c>
      <c r="L12644" t="s">
        <v>4153</v>
      </c>
    </row>
    <row r="12645" spans="1:12">
      <c r="A12645" s="15">
        <v>2102006000</v>
      </c>
      <c r="B12645" t="s">
        <v>12348</v>
      </c>
      <c r="C12645" t="s">
        <v>5236</v>
      </c>
      <c r="D12645" t="s">
        <v>4145</v>
      </c>
      <c r="E12645" t="s">
        <v>12351</v>
      </c>
      <c r="F12645" t="s">
        <v>5403</v>
      </c>
      <c r="G12645" s="160" t="s">
        <v>4009</v>
      </c>
      <c r="H12645" t="s">
        <v>4146</v>
      </c>
      <c r="I12645" s="160" t="s">
        <v>3995</v>
      </c>
      <c r="J12645" t="s">
        <v>4147</v>
      </c>
      <c r="K12645" s="160" t="s">
        <v>4007</v>
      </c>
      <c r="L12645" t="s">
        <v>4148</v>
      </c>
    </row>
    <row r="12646" spans="1:12">
      <c r="A12646" s="15">
        <v>2102006001</v>
      </c>
      <c r="B12646" t="s">
        <v>12348</v>
      </c>
      <c r="C12646" t="s">
        <v>5236</v>
      </c>
      <c r="D12646" t="s">
        <v>4145</v>
      </c>
      <c r="E12646" t="s">
        <v>12352</v>
      </c>
      <c r="F12646" t="s">
        <v>5403</v>
      </c>
      <c r="G12646" s="160" t="s">
        <v>4009</v>
      </c>
      <c r="H12646" t="s">
        <v>4146</v>
      </c>
      <c r="I12646" s="160" t="s">
        <v>3995</v>
      </c>
      <c r="J12646" t="s">
        <v>4147</v>
      </c>
      <c r="K12646" s="160" t="s">
        <v>4007</v>
      </c>
      <c r="L12646" t="s">
        <v>4148</v>
      </c>
    </row>
    <row r="12647" spans="1:12">
      <c r="A12647" s="15">
        <v>2102006002</v>
      </c>
      <c r="B12647" t="s">
        <v>12348</v>
      </c>
      <c r="C12647" t="s">
        <v>5236</v>
      </c>
      <c r="D12647" t="s">
        <v>4145</v>
      </c>
      <c r="E12647" t="s">
        <v>12353</v>
      </c>
      <c r="F12647" t="s">
        <v>5403</v>
      </c>
      <c r="G12647" s="160" t="s">
        <v>4009</v>
      </c>
      <c r="H12647" t="s">
        <v>4146</v>
      </c>
      <c r="I12647" s="160" t="s">
        <v>4069</v>
      </c>
      <c r="J12647" t="s">
        <v>10142</v>
      </c>
      <c r="K12647">
        <v>99</v>
      </c>
      <c r="L12647" t="s">
        <v>3999</v>
      </c>
    </row>
    <row r="12648" spans="1:12">
      <c r="A12648" s="15">
        <v>2102007000</v>
      </c>
      <c r="B12648" t="s">
        <v>12348</v>
      </c>
      <c r="C12648" t="s">
        <v>5236</v>
      </c>
      <c r="D12648" t="s">
        <v>4154</v>
      </c>
      <c r="E12648" t="s">
        <v>12350</v>
      </c>
      <c r="F12648" t="s">
        <v>5405</v>
      </c>
      <c r="G12648" s="160" t="s">
        <v>4009</v>
      </c>
      <c r="H12648" t="s">
        <v>4146</v>
      </c>
      <c r="I12648" s="160" t="s">
        <v>3997</v>
      </c>
      <c r="J12648" t="s">
        <v>3999</v>
      </c>
      <c r="K12648">
        <v>99</v>
      </c>
      <c r="L12648" t="s">
        <v>3999</v>
      </c>
    </row>
    <row r="12649" spans="1:12">
      <c r="A12649" s="15">
        <v>2102008000</v>
      </c>
      <c r="B12649" t="s">
        <v>12348</v>
      </c>
      <c r="C12649" t="s">
        <v>5236</v>
      </c>
      <c r="D12649" t="s">
        <v>5449</v>
      </c>
      <c r="E12649" t="s">
        <v>12350</v>
      </c>
      <c r="F12649" t="s">
        <v>5407</v>
      </c>
      <c r="G12649" s="160" t="s">
        <v>4009</v>
      </c>
      <c r="H12649" t="s">
        <v>4146</v>
      </c>
      <c r="I12649" s="160" t="s">
        <v>3997</v>
      </c>
      <c r="J12649" t="s">
        <v>3999</v>
      </c>
      <c r="K12649" s="160" t="s">
        <v>4007</v>
      </c>
      <c r="L12649" t="s">
        <v>5330</v>
      </c>
    </row>
    <row r="12650" spans="1:12">
      <c r="A12650" s="15">
        <v>2102009000</v>
      </c>
      <c r="B12650" t="s">
        <v>12348</v>
      </c>
      <c r="C12650" t="s">
        <v>5236</v>
      </c>
      <c r="D12650" t="s">
        <v>5327</v>
      </c>
      <c r="E12650" t="s">
        <v>12350</v>
      </c>
      <c r="F12650" t="s">
        <v>5405</v>
      </c>
      <c r="G12650" s="160" t="s">
        <v>4009</v>
      </c>
      <c r="H12650" t="s">
        <v>4146</v>
      </c>
      <c r="I12650" s="160" t="s">
        <v>3997</v>
      </c>
      <c r="J12650" t="s">
        <v>3999</v>
      </c>
      <c r="K12650">
        <v>99</v>
      </c>
      <c r="L12650" t="s">
        <v>3999</v>
      </c>
    </row>
    <row r="12651" spans="1:12">
      <c r="A12651" s="15">
        <v>2102010000</v>
      </c>
      <c r="B12651" t="s">
        <v>12348</v>
      </c>
      <c r="C12651" t="s">
        <v>5236</v>
      </c>
      <c r="D12651" t="s">
        <v>5318</v>
      </c>
      <c r="E12651" t="s">
        <v>12350</v>
      </c>
      <c r="F12651" t="s">
        <v>5405</v>
      </c>
      <c r="G12651" s="160" t="s">
        <v>4009</v>
      </c>
      <c r="H12651" t="s">
        <v>4146</v>
      </c>
      <c r="I12651" s="160" t="s">
        <v>3995</v>
      </c>
      <c r="J12651" t="s">
        <v>4147</v>
      </c>
      <c r="K12651" s="160" t="s">
        <v>4009</v>
      </c>
      <c r="L12651" t="s">
        <v>5320</v>
      </c>
    </row>
    <row r="12652" spans="1:12">
      <c r="A12652" s="15">
        <v>2102011000</v>
      </c>
      <c r="B12652" t="s">
        <v>12348</v>
      </c>
      <c r="C12652" t="s">
        <v>5236</v>
      </c>
      <c r="D12652" t="s">
        <v>4130</v>
      </c>
      <c r="E12652" t="s">
        <v>12350</v>
      </c>
      <c r="F12652" t="s">
        <v>5396</v>
      </c>
      <c r="G12652" s="160" t="s">
        <v>4009</v>
      </c>
      <c r="H12652" t="s">
        <v>4146</v>
      </c>
      <c r="I12652" s="160" t="s">
        <v>3997</v>
      </c>
      <c r="J12652" t="s">
        <v>3999</v>
      </c>
      <c r="K12652">
        <v>99</v>
      </c>
      <c r="L12652" t="s">
        <v>3999</v>
      </c>
    </row>
    <row r="12653" spans="1:12">
      <c r="A12653" s="15">
        <v>2102012000</v>
      </c>
      <c r="B12653" t="s">
        <v>12348</v>
      </c>
      <c r="C12653" t="s">
        <v>5236</v>
      </c>
      <c r="D12653" t="s">
        <v>5352</v>
      </c>
      <c r="E12653" t="s">
        <v>1004</v>
      </c>
      <c r="F12653" t="s">
        <v>5405</v>
      </c>
      <c r="G12653" s="160" t="s">
        <v>4009</v>
      </c>
      <c r="H12653" t="s">
        <v>4146</v>
      </c>
      <c r="I12653" s="160" t="s">
        <v>3997</v>
      </c>
      <c r="J12653" t="s">
        <v>3999</v>
      </c>
      <c r="K12653" s="160" t="s">
        <v>4009</v>
      </c>
      <c r="L12653" t="s">
        <v>5351</v>
      </c>
    </row>
    <row r="12654" spans="1:12">
      <c r="A12654" s="15">
        <v>2103001000</v>
      </c>
      <c r="B12654" t="s">
        <v>12348</v>
      </c>
      <c r="C12654" t="s">
        <v>5448</v>
      </c>
      <c r="D12654" t="s">
        <v>5268</v>
      </c>
      <c r="E12654" t="s">
        <v>12350</v>
      </c>
      <c r="F12654" t="s">
        <v>5432</v>
      </c>
      <c r="G12654" s="160" t="s">
        <v>3995</v>
      </c>
      <c r="H12654" t="s">
        <v>3996</v>
      </c>
      <c r="I12654" s="160" t="s">
        <v>4007</v>
      </c>
      <c r="J12654" t="s">
        <v>5433</v>
      </c>
      <c r="K12654">
        <v>99</v>
      </c>
      <c r="L12654" t="s">
        <v>3999</v>
      </c>
    </row>
    <row r="12655" spans="1:12">
      <c r="A12655" s="15">
        <v>2103002000</v>
      </c>
      <c r="B12655" t="s">
        <v>12348</v>
      </c>
      <c r="C12655" t="s">
        <v>5448</v>
      </c>
      <c r="D12655" t="s">
        <v>5275</v>
      </c>
      <c r="E12655" t="s">
        <v>12350</v>
      </c>
      <c r="F12655" t="s">
        <v>5432</v>
      </c>
      <c r="G12655" s="160" t="s">
        <v>3995</v>
      </c>
      <c r="H12655" t="s">
        <v>3996</v>
      </c>
      <c r="I12655" s="160" t="s">
        <v>4007</v>
      </c>
      <c r="J12655" t="s">
        <v>5433</v>
      </c>
      <c r="K12655">
        <v>99</v>
      </c>
      <c r="L12655" t="s">
        <v>3999</v>
      </c>
    </row>
    <row r="12656" spans="1:12">
      <c r="A12656" s="15">
        <v>2103004000</v>
      </c>
      <c r="B12656" t="s">
        <v>12348</v>
      </c>
      <c r="C12656" t="s">
        <v>5448</v>
      </c>
      <c r="D12656" t="s">
        <v>4149</v>
      </c>
      <c r="E12656" t="s">
        <v>12351</v>
      </c>
      <c r="F12656" t="s">
        <v>5436</v>
      </c>
      <c r="G12656" s="160" t="s">
        <v>3995</v>
      </c>
      <c r="H12656" t="s">
        <v>3996</v>
      </c>
      <c r="I12656" s="160" t="s">
        <v>4009</v>
      </c>
      <c r="J12656" t="s">
        <v>5437</v>
      </c>
      <c r="K12656">
        <v>99</v>
      </c>
      <c r="L12656" t="s">
        <v>3999</v>
      </c>
    </row>
    <row r="12657" spans="1:12">
      <c r="A12657" s="15">
        <v>2103004001</v>
      </c>
      <c r="B12657" t="s">
        <v>12348</v>
      </c>
      <c r="C12657" t="s">
        <v>5448</v>
      </c>
      <c r="D12657" t="s">
        <v>4149</v>
      </c>
      <c r="E12657" t="s">
        <v>12354</v>
      </c>
      <c r="F12657" t="s">
        <v>5436</v>
      </c>
      <c r="G12657" s="160" t="s">
        <v>4009</v>
      </c>
      <c r="H12657" t="s">
        <v>4146</v>
      </c>
      <c r="I12657" s="160" t="s">
        <v>4009</v>
      </c>
      <c r="J12657" t="s">
        <v>4150</v>
      </c>
      <c r="K12657">
        <v>99</v>
      </c>
      <c r="L12657" t="s">
        <v>3999</v>
      </c>
    </row>
    <row r="12658" spans="1:12">
      <c r="A12658" s="15">
        <v>2103004002</v>
      </c>
      <c r="B12658" t="s">
        <v>12348</v>
      </c>
      <c r="C12658" t="s">
        <v>5448</v>
      </c>
      <c r="D12658" t="s">
        <v>4149</v>
      </c>
      <c r="E12658" t="s">
        <v>12355</v>
      </c>
      <c r="F12658" t="s">
        <v>5436</v>
      </c>
      <c r="G12658" s="160" t="s">
        <v>4009</v>
      </c>
      <c r="H12658" t="s">
        <v>4146</v>
      </c>
      <c r="I12658" s="160" t="s">
        <v>4009</v>
      </c>
      <c r="J12658" t="s">
        <v>4150</v>
      </c>
      <c r="K12658">
        <v>99</v>
      </c>
      <c r="L12658" t="s">
        <v>3999</v>
      </c>
    </row>
    <row r="12659" spans="1:12">
      <c r="A12659" s="15">
        <v>2103005000</v>
      </c>
      <c r="B12659" t="s">
        <v>12348</v>
      </c>
      <c r="C12659" t="s">
        <v>5448</v>
      </c>
      <c r="D12659" t="s">
        <v>4152</v>
      </c>
      <c r="E12659" t="s">
        <v>12350</v>
      </c>
      <c r="F12659" t="s">
        <v>5436</v>
      </c>
      <c r="G12659" s="160" t="s">
        <v>3995</v>
      </c>
      <c r="H12659" t="s">
        <v>3996</v>
      </c>
      <c r="I12659" s="160" t="s">
        <v>4009</v>
      </c>
      <c r="J12659" t="s">
        <v>5437</v>
      </c>
      <c r="K12659">
        <v>99</v>
      </c>
      <c r="L12659" t="s">
        <v>3999</v>
      </c>
    </row>
    <row r="12660" spans="1:12">
      <c r="A12660" s="15">
        <v>2103006000</v>
      </c>
      <c r="B12660" t="s">
        <v>12348</v>
      </c>
      <c r="C12660" t="s">
        <v>5448</v>
      </c>
      <c r="D12660" t="s">
        <v>4145</v>
      </c>
      <c r="E12660" t="s">
        <v>12351</v>
      </c>
      <c r="F12660" t="s">
        <v>5438</v>
      </c>
      <c r="G12660" s="160" t="s">
        <v>3995</v>
      </c>
      <c r="H12660" t="s">
        <v>3996</v>
      </c>
      <c r="I12660" s="160" t="s">
        <v>3995</v>
      </c>
      <c r="J12660" t="s">
        <v>5439</v>
      </c>
      <c r="K12660">
        <v>99</v>
      </c>
      <c r="L12660" t="s">
        <v>3999</v>
      </c>
    </row>
    <row r="12661" spans="1:12">
      <c r="A12661" s="15">
        <v>2103007000</v>
      </c>
      <c r="B12661" t="s">
        <v>12348</v>
      </c>
      <c r="C12661" t="s">
        <v>5448</v>
      </c>
      <c r="D12661" t="s">
        <v>4154</v>
      </c>
      <c r="E12661" t="s">
        <v>12356</v>
      </c>
      <c r="F12661" t="s">
        <v>5441</v>
      </c>
      <c r="G12661" s="160" t="s">
        <v>3995</v>
      </c>
      <c r="H12661" t="s">
        <v>3996</v>
      </c>
      <c r="I12661" s="160" t="s">
        <v>3997</v>
      </c>
      <c r="J12661" t="s">
        <v>3998</v>
      </c>
      <c r="K12661">
        <v>99</v>
      </c>
      <c r="L12661" t="s">
        <v>3999</v>
      </c>
    </row>
    <row r="12662" spans="1:12">
      <c r="A12662" s="15">
        <v>2103007005</v>
      </c>
      <c r="B12662" t="s">
        <v>12348</v>
      </c>
      <c r="C12662" t="s">
        <v>5448</v>
      </c>
      <c r="D12662" t="s">
        <v>4154</v>
      </c>
      <c r="E12662" t="s">
        <v>12352</v>
      </c>
      <c r="F12662" t="s">
        <v>5441</v>
      </c>
      <c r="G12662" s="160" t="s">
        <v>3995</v>
      </c>
      <c r="H12662" t="s">
        <v>3996</v>
      </c>
      <c r="I12662" s="160" t="s">
        <v>3997</v>
      </c>
      <c r="J12662" t="s">
        <v>3998</v>
      </c>
      <c r="K12662">
        <v>99</v>
      </c>
      <c r="L12662" t="s">
        <v>3999</v>
      </c>
    </row>
    <row r="12663" spans="1:12">
      <c r="A12663" s="15">
        <v>2103007010</v>
      </c>
      <c r="B12663" t="s">
        <v>12348</v>
      </c>
      <c r="C12663" t="s">
        <v>5448</v>
      </c>
      <c r="D12663" t="s">
        <v>4154</v>
      </c>
      <c r="E12663" t="s">
        <v>12357</v>
      </c>
      <c r="F12663" t="s">
        <v>5441</v>
      </c>
      <c r="G12663" s="160" t="s">
        <v>3995</v>
      </c>
      <c r="H12663" t="s">
        <v>3996</v>
      </c>
      <c r="I12663" s="160" t="s">
        <v>3997</v>
      </c>
      <c r="J12663" t="s">
        <v>3998</v>
      </c>
      <c r="K12663">
        <v>99</v>
      </c>
      <c r="L12663" t="s">
        <v>3999</v>
      </c>
    </row>
    <row r="12664" spans="1:12">
      <c r="A12664" s="15">
        <v>2103008000</v>
      </c>
      <c r="B12664" t="s">
        <v>12348</v>
      </c>
      <c r="C12664" t="s">
        <v>5448</v>
      </c>
      <c r="D12664" t="s">
        <v>5449</v>
      </c>
      <c r="E12664" t="s">
        <v>12350</v>
      </c>
      <c r="F12664" t="s">
        <v>5442</v>
      </c>
      <c r="G12664" s="160" t="s">
        <v>3995</v>
      </c>
      <c r="H12664" t="s">
        <v>3996</v>
      </c>
      <c r="I12664" s="160" t="s">
        <v>3997</v>
      </c>
      <c r="J12664" t="s">
        <v>3998</v>
      </c>
      <c r="K12664">
        <v>99</v>
      </c>
      <c r="L12664" t="s">
        <v>3999</v>
      </c>
    </row>
    <row r="12665" spans="1:12">
      <c r="A12665" s="15">
        <v>2103010000</v>
      </c>
      <c r="B12665" t="s">
        <v>12348</v>
      </c>
      <c r="C12665" t="s">
        <v>5448</v>
      </c>
      <c r="D12665" t="s">
        <v>5318</v>
      </c>
      <c r="E12665" t="s">
        <v>12358</v>
      </c>
      <c r="F12665" t="s">
        <v>5441</v>
      </c>
      <c r="G12665" s="160" t="s">
        <v>3995</v>
      </c>
      <c r="H12665" t="s">
        <v>3996</v>
      </c>
      <c r="I12665" s="160" t="s">
        <v>3997</v>
      </c>
      <c r="J12665" t="s">
        <v>3998</v>
      </c>
      <c r="K12665">
        <v>99</v>
      </c>
      <c r="L12665" t="s">
        <v>3999</v>
      </c>
    </row>
    <row r="12666" spans="1:12">
      <c r="A12666" s="15">
        <v>2103011000</v>
      </c>
      <c r="B12666" t="s">
        <v>12348</v>
      </c>
      <c r="C12666" t="s">
        <v>5448</v>
      </c>
      <c r="D12666" t="s">
        <v>4130</v>
      </c>
      <c r="E12666" t="s">
        <v>12356</v>
      </c>
      <c r="F12666" t="s">
        <v>5436</v>
      </c>
      <c r="G12666" s="160" t="s">
        <v>3995</v>
      </c>
      <c r="H12666" t="s">
        <v>3996</v>
      </c>
      <c r="I12666" s="160" t="s">
        <v>3997</v>
      </c>
      <c r="J12666" t="s">
        <v>3998</v>
      </c>
      <c r="K12666">
        <v>99</v>
      </c>
      <c r="L12666" t="s">
        <v>3999</v>
      </c>
    </row>
    <row r="12667" spans="1:12">
      <c r="A12667" s="15">
        <v>2103011005</v>
      </c>
      <c r="B12667" t="s">
        <v>12348</v>
      </c>
      <c r="C12667" t="s">
        <v>5448</v>
      </c>
      <c r="D12667" t="s">
        <v>4130</v>
      </c>
      <c r="E12667" t="s">
        <v>12352</v>
      </c>
      <c r="F12667" t="s">
        <v>5436</v>
      </c>
      <c r="G12667" s="160" t="s">
        <v>3995</v>
      </c>
      <c r="H12667" t="s">
        <v>3996</v>
      </c>
      <c r="I12667" s="160" t="s">
        <v>3997</v>
      </c>
      <c r="J12667" t="s">
        <v>3998</v>
      </c>
      <c r="K12667">
        <v>99</v>
      </c>
      <c r="L12667" t="s">
        <v>3999</v>
      </c>
    </row>
    <row r="12668" spans="1:12">
      <c r="A12668" s="15">
        <v>2103011010</v>
      </c>
      <c r="B12668" t="s">
        <v>12348</v>
      </c>
      <c r="C12668" t="s">
        <v>5448</v>
      </c>
      <c r="D12668" t="s">
        <v>4130</v>
      </c>
      <c r="E12668" t="s">
        <v>12357</v>
      </c>
      <c r="F12668" t="s">
        <v>5436</v>
      </c>
      <c r="G12668" s="160" t="s">
        <v>3995</v>
      </c>
      <c r="H12668" t="s">
        <v>3996</v>
      </c>
      <c r="I12668" s="160" t="s">
        <v>3997</v>
      </c>
      <c r="J12668" t="s">
        <v>3998</v>
      </c>
      <c r="K12668">
        <v>99</v>
      </c>
      <c r="L12668" t="s">
        <v>3999</v>
      </c>
    </row>
    <row r="12669" spans="1:12">
      <c r="A12669" s="15">
        <v>2104001000</v>
      </c>
      <c r="B12669" t="s">
        <v>12348</v>
      </c>
      <c r="C12669" t="s">
        <v>5702</v>
      </c>
      <c r="D12669" t="s">
        <v>5268</v>
      </c>
      <c r="E12669" t="s">
        <v>12356</v>
      </c>
      <c r="F12669" t="s">
        <v>12359</v>
      </c>
      <c r="G12669" s="160" t="s">
        <v>3995</v>
      </c>
      <c r="H12669" t="s">
        <v>3996</v>
      </c>
      <c r="I12669" s="160" t="s">
        <v>4198</v>
      </c>
      <c r="J12669" t="s">
        <v>12360</v>
      </c>
      <c r="K12669">
        <v>99</v>
      </c>
      <c r="L12669" t="s">
        <v>3999</v>
      </c>
    </row>
    <row r="12670" spans="1:12">
      <c r="A12670" s="15">
        <v>2104002000</v>
      </c>
      <c r="B12670" t="s">
        <v>12348</v>
      </c>
      <c r="C12670" t="s">
        <v>5702</v>
      </c>
      <c r="D12670" t="s">
        <v>5275</v>
      </c>
      <c r="E12670" t="s">
        <v>12356</v>
      </c>
      <c r="F12670" t="s">
        <v>12359</v>
      </c>
      <c r="G12670" s="160" t="s">
        <v>3995</v>
      </c>
      <c r="H12670" t="s">
        <v>3996</v>
      </c>
      <c r="I12670" s="160" t="s">
        <v>4198</v>
      </c>
      <c r="J12670" t="s">
        <v>12360</v>
      </c>
      <c r="K12670" s="160" t="s">
        <v>3995</v>
      </c>
      <c r="L12670" t="s">
        <v>5275</v>
      </c>
    </row>
    <row r="12671" spans="1:12">
      <c r="A12671" s="15">
        <v>2104004000</v>
      </c>
      <c r="B12671" t="s">
        <v>12348</v>
      </c>
      <c r="C12671" t="s">
        <v>5702</v>
      </c>
      <c r="D12671" t="s">
        <v>4149</v>
      </c>
      <c r="E12671" t="s">
        <v>12356</v>
      </c>
      <c r="F12671" t="s">
        <v>12361</v>
      </c>
      <c r="G12671" s="160" t="s">
        <v>3995</v>
      </c>
      <c r="H12671" t="s">
        <v>3996</v>
      </c>
      <c r="I12671" s="160" t="s">
        <v>4198</v>
      </c>
      <c r="J12671" t="s">
        <v>12360</v>
      </c>
      <c r="K12671" s="160" t="s">
        <v>4007</v>
      </c>
      <c r="L12671" t="s">
        <v>4149</v>
      </c>
    </row>
    <row r="12672" spans="1:12">
      <c r="A12672" s="15">
        <v>2104005000</v>
      </c>
      <c r="B12672" t="s">
        <v>12348</v>
      </c>
      <c r="C12672" t="s">
        <v>5702</v>
      </c>
      <c r="D12672" t="s">
        <v>4152</v>
      </c>
      <c r="E12672" t="s">
        <v>12356</v>
      </c>
      <c r="F12672" t="s">
        <v>12361</v>
      </c>
      <c r="G12672" s="160" t="s">
        <v>3995</v>
      </c>
      <c r="H12672" t="s">
        <v>3996</v>
      </c>
      <c r="I12672" s="160" t="s">
        <v>4198</v>
      </c>
      <c r="J12672" t="s">
        <v>12360</v>
      </c>
      <c r="K12672">
        <v>99</v>
      </c>
      <c r="L12672" t="s">
        <v>3999</v>
      </c>
    </row>
    <row r="12673" spans="1:12">
      <c r="A12673" s="15">
        <v>2104006000</v>
      </c>
      <c r="B12673" t="s">
        <v>12348</v>
      </c>
      <c r="C12673" t="s">
        <v>5702</v>
      </c>
      <c r="D12673" t="s">
        <v>4145</v>
      </c>
      <c r="E12673" t="s">
        <v>12356</v>
      </c>
      <c r="F12673" t="s">
        <v>12362</v>
      </c>
      <c r="G12673" s="160" t="s">
        <v>3995</v>
      </c>
      <c r="H12673" t="s">
        <v>3996</v>
      </c>
      <c r="I12673" s="160" t="s">
        <v>4198</v>
      </c>
      <c r="J12673" t="s">
        <v>12360</v>
      </c>
      <c r="K12673" s="160" t="s">
        <v>4009</v>
      </c>
      <c r="L12673" t="s">
        <v>4145</v>
      </c>
    </row>
    <row r="12674" spans="1:12">
      <c r="A12674" s="15">
        <v>2104006010</v>
      </c>
      <c r="B12674" t="s">
        <v>12348</v>
      </c>
      <c r="C12674" t="s">
        <v>5702</v>
      </c>
      <c r="D12674" t="s">
        <v>4145</v>
      </c>
      <c r="E12674" t="s">
        <v>12363</v>
      </c>
      <c r="F12674" t="s">
        <v>12362</v>
      </c>
      <c r="G12674" s="160" t="s">
        <v>3995</v>
      </c>
      <c r="H12674" t="s">
        <v>3996</v>
      </c>
      <c r="I12674" s="160" t="s">
        <v>4198</v>
      </c>
      <c r="J12674" t="s">
        <v>12360</v>
      </c>
      <c r="K12674">
        <v>99</v>
      </c>
      <c r="L12674" t="s">
        <v>3999</v>
      </c>
    </row>
    <row r="12675" spans="1:12">
      <c r="A12675" s="15">
        <v>2104007000</v>
      </c>
      <c r="B12675" t="s">
        <v>12348</v>
      </c>
      <c r="C12675" t="s">
        <v>5702</v>
      </c>
      <c r="D12675" t="s">
        <v>4154</v>
      </c>
      <c r="E12675" t="s">
        <v>12356</v>
      </c>
      <c r="F12675" t="s">
        <v>12359</v>
      </c>
      <c r="G12675" s="160" t="s">
        <v>3995</v>
      </c>
      <c r="H12675" t="s">
        <v>3996</v>
      </c>
      <c r="I12675" s="160" t="s">
        <v>4198</v>
      </c>
      <c r="J12675" t="s">
        <v>12360</v>
      </c>
      <c r="K12675">
        <v>99</v>
      </c>
      <c r="L12675" t="s">
        <v>3999</v>
      </c>
    </row>
    <row r="12676" spans="1:12">
      <c r="A12676" s="15">
        <v>2104008000</v>
      </c>
      <c r="B12676" t="s">
        <v>12348</v>
      </c>
      <c r="C12676" t="s">
        <v>5702</v>
      </c>
      <c r="D12676" t="s">
        <v>5449</v>
      </c>
      <c r="E12676" t="s">
        <v>12364</v>
      </c>
      <c r="F12676" t="s">
        <v>12365</v>
      </c>
      <c r="G12676" s="160" t="s">
        <v>3995</v>
      </c>
      <c r="H12676" t="s">
        <v>3996</v>
      </c>
      <c r="I12676" s="160" t="s">
        <v>4069</v>
      </c>
      <c r="J12676" t="s">
        <v>12366</v>
      </c>
      <c r="K12676">
        <v>99</v>
      </c>
      <c r="L12676" t="s">
        <v>3999</v>
      </c>
    </row>
    <row r="12677" spans="1:12">
      <c r="A12677" s="15">
        <v>2104008001</v>
      </c>
      <c r="B12677" t="s">
        <v>12348</v>
      </c>
      <c r="C12677" t="s">
        <v>5702</v>
      </c>
      <c r="D12677" t="s">
        <v>5449</v>
      </c>
      <c r="E12677" t="s">
        <v>12367</v>
      </c>
      <c r="F12677" t="s">
        <v>12365</v>
      </c>
      <c r="G12677" s="160" t="s">
        <v>3995</v>
      </c>
      <c r="H12677" t="s">
        <v>3996</v>
      </c>
      <c r="I12677" s="160" t="s">
        <v>4069</v>
      </c>
      <c r="J12677" t="s">
        <v>12366</v>
      </c>
      <c r="K12677" s="160" t="s">
        <v>4007</v>
      </c>
      <c r="L12677" t="s">
        <v>12368</v>
      </c>
    </row>
    <row r="12678" spans="1:12">
      <c r="A12678" s="15">
        <v>2104008002</v>
      </c>
      <c r="B12678" t="s">
        <v>12348</v>
      </c>
      <c r="C12678" t="s">
        <v>5702</v>
      </c>
      <c r="D12678" t="s">
        <v>5449</v>
      </c>
      <c r="E12678" t="s">
        <v>12369</v>
      </c>
      <c r="F12678" t="s">
        <v>12365</v>
      </c>
      <c r="G12678" s="160" t="s">
        <v>3995</v>
      </c>
      <c r="H12678" t="s">
        <v>3996</v>
      </c>
      <c r="I12678" s="160" t="s">
        <v>4069</v>
      </c>
      <c r="J12678" t="s">
        <v>12366</v>
      </c>
      <c r="K12678" s="160" t="s">
        <v>4007</v>
      </c>
      <c r="L12678" t="s">
        <v>12368</v>
      </c>
    </row>
    <row r="12679" spans="1:12">
      <c r="A12679" s="15">
        <v>2104008003</v>
      </c>
      <c r="B12679" t="s">
        <v>12348</v>
      </c>
      <c r="C12679" t="s">
        <v>5702</v>
      </c>
      <c r="D12679" t="s">
        <v>5449</v>
      </c>
      <c r="E12679" t="s">
        <v>12370</v>
      </c>
      <c r="F12679" t="s">
        <v>12365</v>
      </c>
      <c r="G12679" s="160" t="s">
        <v>3995</v>
      </c>
      <c r="H12679" t="s">
        <v>3996</v>
      </c>
      <c r="I12679" s="160" t="s">
        <v>4069</v>
      </c>
      <c r="J12679" t="s">
        <v>12366</v>
      </c>
      <c r="K12679" s="160" t="s">
        <v>4007</v>
      </c>
      <c r="L12679" t="s">
        <v>12368</v>
      </c>
    </row>
    <row r="12680" spans="1:12">
      <c r="A12680" s="15">
        <v>2104008004</v>
      </c>
      <c r="B12680" t="s">
        <v>12348</v>
      </c>
      <c r="C12680" t="s">
        <v>5702</v>
      </c>
      <c r="D12680" t="s">
        <v>5449</v>
      </c>
      <c r="E12680" t="s">
        <v>12371</v>
      </c>
      <c r="F12680" t="s">
        <v>12365</v>
      </c>
      <c r="G12680" s="160" t="s">
        <v>3995</v>
      </c>
      <c r="H12680" t="s">
        <v>3996</v>
      </c>
      <c r="I12680" s="160" t="s">
        <v>4069</v>
      </c>
      <c r="J12680" t="s">
        <v>12366</v>
      </c>
      <c r="K12680" s="160" t="s">
        <v>4007</v>
      </c>
      <c r="L12680" t="s">
        <v>12368</v>
      </c>
    </row>
    <row r="12681" spans="1:12">
      <c r="A12681" s="15">
        <v>2104008010</v>
      </c>
      <c r="B12681" t="s">
        <v>12348</v>
      </c>
      <c r="C12681" t="s">
        <v>5702</v>
      </c>
      <c r="D12681" t="s">
        <v>5449</v>
      </c>
      <c r="E12681" t="s">
        <v>12372</v>
      </c>
      <c r="F12681" t="s">
        <v>12365</v>
      </c>
      <c r="G12681" s="160" t="s">
        <v>3995</v>
      </c>
      <c r="H12681" t="s">
        <v>3996</v>
      </c>
      <c r="I12681" s="160" t="s">
        <v>4069</v>
      </c>
      <c r="J12681" t="s">
        <v>12366</v>
      </c>
      <c r="K12681" s="160" t="s">
        <v>4009</v>
      </c>
      <c r="L12681" t="s">
        <v>12373</v>
      </c>
    </row>
    <row r="12682" spans="1:12">
      <c r="A12682" s="15">
        <v>2104008011</v>
      </c>
      <c r="B12682" t="s">
        <v>12348</v>
      </c>
      <c r="C12682" t="s">
        <v>5702</v>
      </c>
      <c r="D12682" t="s">
        <v>5449</v>
      </c>
      <c r="E12682" t="s">
        <v>12374</v>
      </c>
      <c r="F12682" t="s">
        <v>12365</v>
      </c>
      <c r="G12682" s="160" t="s">
        <v>3995</v>
      </c>
      <c r="H12682" t="s">
        <v>3996</v>
      </c>
      <c r="I12682" s="160" t="s">
        <v>4069</v>
      </c>
      <c r="J12682" t="s">
        <v>12366</v>
      </c>
      <c r="K12682" s="160" t="s">
        <v>4009</v>
      </c>
      <c r="L12682" t="s">
        <v>12373</v>
      </c>
    </row>
    <row r="12683" spans="1:12">
      <c r="A12683" s="15">
        <v>2104008012</v>
      </c>
      <c r="B12683" t="s">
        <v>12348</v>
      </c>
      <c r="C12683" t="s">
        <v>5702</v>
      </c>
      <c r="D12683" t="s">
        <v>5449</v>
      </c>
      <c r="E12683" t="s">
        <v>12375</v>
      </c>
      <c r="F12683" t="s">
        <v>12365</v>
      </c>
      <c r="G12683" s="160" t="s">
        <v>3995</v>
      </c>
      <c r="H12683" t="s">
        <v>3996</v>
      </c>
      <c r="I12683" s="160" t="s">
        <v>4069</v>
      </c>
      <c r="J12683" t="s">
        <v>12366</v>
      </c>
      <c r="K12683" s="160" t="s">
        <v>4009</v>
      </c>
      <c r="L12683" t="s">
        <v>12373</v>
      </c>
    </row>
    <row r="12684" spans="1:12">
      <c r="A12684" s="15">
        <v>2104008021</v>
      </c>
      <c r="B12684" t="s">
        <v>12348</v>
      </c>
      <c r="C12684" t="s">
        <v>5702</v>
      </c>
      <c r="D12684" t="s">
        <v>5449</v>
      </c>
      <c r="E12684" t="s">
        <v>12376</v>
      </c>
      <c r="F12684" t="s">
        <v>12365</v>
      </c>
      <c r="G12684" s="160" t="s">
        <v>3995</v>
      </c>
      <c r="H12684" t="s">
        <v>3996</v>
      </c>
      <c r="I12684" s="160" t="s">
        <v>4069</v>
      </c>
      <c r="J12684" t="s">
        <v>12366</v>
      </c>
      <c r="K12684" s="160" t="s">
        <v>4009</v>
      </c>
      <c r="L12684" t="s">
        <v>12373</v>
      </c>
    </row>
    <row r="12685" spans="1:12">
      <c r="A12685" s="15">
        <v>2104008030</v>
      </c>
      <c r="B12685" t="s">
        <v>12348</v>
      </c>
      <c r="C12685" t="s">
        <v>5702</v>
      </c>
      <c r="D12685" t="s">
        <v>5449</v>
      </c>
      <c r="E12685" t="s">
        <v>12377</v>
      </c>
      <c r="F12685" t="s">
        <v>12365</v>
      </c>
      <c r="G12685" s="160" t="s">
        <v>3995</v>
      </c>
      <c r="H12685" t="s">
        <v>3996</v>
      </c>
      <c r="I12685" s="160" t="s">
        <v>4069</v>
      </c>
      <c r="J12685" t="s">
        <v>12366</v>
      </c>
      <c r="K12685" s="160" t="s">
        <v>4009</v>
      </c>
      <c r="L12685" t="s">
        <v>12373</v>
      </c>
    </row>
    <row r="12686" spans="1:12">
      <c r="A12686" s="15">
        <v>2104008031</v>
      </c>
      <c r="B12686" t="s">
        <v>12348</v>
      </c>
      <c r="C12686" t="s">
        <v>5702</v>
      </c>
      <c r="D12686" t="s">
        <v>5449</v>
      </c>
      <c r="E12686" t="s">
        <v>12378</v>
      </c>
      <c r="F12686" t="s">
        <v>12365</v>
      </c>
      <c r="G12686" s="160" t="s">
        <v>3995</v>
      </c>
      <c r="H12686" t="s">
        <v>3996</v>
      </c>
      <c r="I12686" s="160" t="s">
        <v>4069</v>
      </c>
      <c r="J12686" t="s">
        <v>12366</v>
      </c>
      <c r="K12686" s="160" t="s">
        <v>4009</v>
      </c>
      <c r="L12686" t="s">
        <v>12373</v>
      </c>
    </row>
    <row r="12687" spans="1:12">
      <c r="A12687" s="15">
        <v>2104008050</v>
      </c>
      <c r="B12687" t="s">
        <v>12348</v>
      </c>
      <c r="C12687" t="s">
        <v>5702</v>
      </c>
      <c r="D12687" t="s">
        <v>5449</v>
      </c>
      <c r="E12687" t="s">
        <v>12379</v>
      </c>
      <c r="F12687" t="s">
        <v>12365</v>
      </c>
      <c r="G12687" s="160" t="s">
        <v>3995</v>
      </c>
      <c r="H12687" t="s">
        <v>3996</v>
      </c>
      <c r="I12687" s="160" t="s">
        <v>4069</v>
      </c>
      <c r="J12687" t="s">
        <v>12366</v>
      </c>
      <c r="K12687" s="160" t="s">
        <v>4009</v>
      </c>
      <c r="L12687" t="s">
        <v>12373</v>
      </c>
    </row>
    <row r="12688" spans="1:12">
      <c r="A12688" s="15">
        <v>2104008051</v>
      </c>
      <c r="B12688" t="s">
        <v>12348</v>
      </c>
      <c r="C12688" t="s">
        <v>5702</v>
      </c>
      <c r="D12688" t="s">
        <v>5449</v>
      </c>
      <c r="E12688" t="s">
        <v>12380</v>
      </c>
      <c r="F12688" t="s">
        <v>12365</v>
      </c>
      <c r="G12688" s="160" t="s">
        <v>3995</v>
      </c>
      <c r="H12688" t="s">
        <v>3996</v>
      </c>
      <c r="I12688" s="160" t="s">
        <v>4069</v>
      </c>
      <c r="J12688" t="s">
        <v>12366</v>
      </c>
      <c r="K12688" s="160" t="s">
        <v>4009</v>
      </c>
      <c r="L12688" t="s">
        <v>12373</v>
      </c>
    </row>
    <row r="12689" spans="1:12">
      <c r="A12689" s="15">
        <v>2104008052</v>
      </c>
      <c r="B12689" t="s">
        <v>12348</v>
      </c>
      <c r="C12689" t="s">
        <v>5702</v>
      </c>
      <c r="D12689" t="s">
        <v>5449</v>
      </c>
      <c r="E12689" t="s">
        <v>12381</v>
      </c>
      <c r="F12689" t="s">
        <v>12365</v>
      </c>
      <c r="G12689" s="160" t="s">
        <v>3995</v>
      </c>
      <c r="H12689" t="s">
        <v>3996</v>
      </c>
      <c r="I12689" s="160" t="s">
        <v>4069</v>
      </c>
      <c r="J12689" t="s">
        <v>12366</v>
      </c>
      <c r="K12689" s="160" t="s">
        <v>4009</v>
      </c>
      <c r="L12689" t="s">
        <v>12373</v>
      </c>
    </row>
    <row r="12690" spans="1:12">
      <c r="A12690" s="15">
        <v>2104008053</v>
      </c>
      <c r="B12690" t="s">
        <v>12348</v>
      </c>
      <c r="C12690" t="s">
        <v>5702</v>
      </c>
      <c r="D12690" t="s">
        <v>5449</v>
      </c>
      <c r="E12690" t="s">
        <v>12382</v>
      </c>
      <c r="F12690" t="s">
        <v>12365</v>
      </c>
      <c r="G12690" s="160" t="s">
        <v>3995</v>
      </c>
      <c r="H12690" t="s">
        <v>3996</v>
      </c>
      <c r="I12690" s="160" t="s">
        <v>4069</v>
      </c>
      <c r="J12690" t="s">
        <v>12366</v>
      </c>
      <c r="K12690" s="160" t="s">
        <v>4009</v>
      </c>
      <c r="L12690" t="s">
        <v>12373</v>
      </c>
    </row>
    <row r="12691" spans="1:12">
      <c r="A12691" s="15">
        <v>2104008070</v>
      </c>
      <c r="B12691" t="s">
        <v>12348</v>
      </c>
      <c r="C12691" t="s">
        <v>5702</v>
      </c>
      <c r="D12691" t="s">
        <v>5449</v>
      </c>
      <c r="E12691" t="s">
        <v>12383</v>
      </c>
      <c r="F12691" t="s">
        <v>12365</v>
      </c>
      <c r="G12691" s="160" t="s">
        <v>3995</v>
      </c>
      <c r="H12691" t="s">
        <v>3996</v>
      </c>
      <c r="I12691" s="160" t="s">
        <v>4069</v>
      </c>
      <c r="J12691" t="s">
        <v>12366</v>
      </c>
      <c r="K12691">
        <v>99</v>
      </c>
      <c r="L12691" t="s">
        <v>3999</v>
      </c>
    </row>
    <row r="12692" spans="1:12">
      <c r="A12692" s="15">
        <v>2104008100</v>
      </c>
      <c r="B12692" t="s">
        <v>12348</v>
      </c>
      <c r="C12692" t="s">
        <v>5702</v>
      </c>
      <c r="D12692" t="s">
        <v>5449</v>
      </c>
      <c r="E12692" t="s">
        <v>12367</v>
      </c>
      <c r="F12692" t="s">
        <v>12365</v>
      </c>
      <c r="G12692" s="160" t="s">
        <v>3995</v>
      </c>
      <c r="H12692" t="s">
        <v>3996</v>
      </c>
      <c r="I12692" s="160" t="s">
        <v>4069</v>
      </c>
      <c r="J12692" t="s">
        <v>12366</v>
      </c>
      <c r="K12692" s="160" t="s">
        <v>4007</v>
      </c>
      <c r="L12692" t="s">
        <v>12368</v>
      </c>
    </row>
    <row r="12693" spans="1:12">
      <c r="A12693" s="15">
        <v>2104008110</v>
      </c>
      <c r="B12693" t="s">
        <v>12348</v>
      </c>
      <c r="C12693" t="s">
        <v>5702</v>
      </c>
      <c r="D12693" t="s">
        <v>5449</v>
      </c>
      <c r="E12693" t="s">
        <v>12384</v>
      </c>
      <c r="F12693" t="s">
        <v>12365</v>
      </c>
      <c r="G12693" s="160" t="s">
        <v>3995</v>
      </c>
      <c r="H12693" t="s">
        <v>3996</v>
      </c>
      <c r="I12693" s="160" t="s">
        <v>4069</v>
      </c>
      <c r="J12693" t="s">
        <v>12366</v>
      </c>
      <c r="K12693" s="160" t="s">
        <v>4007</v>
      </c>
      <c r="L12693" t="s">
        <v>12368</v>
      </c>
    </row>
    <row r="12694" spans="1:12">
      <c r="A12694" s="15">
        <v>2104008120</v>
      </c>
      <c r="B12694" t="s">
        <v>12348</v>
      </c>
      <c r="C12694" t="s">
        <v>5702</v>
      </c>
      <c r="D12694" t="s">
        <v>5449</v>
      </c>
      <c r="E12694" t="s">
        <v>12385</v>
      </c>
      <c r="F12694" t="s">
        <v>12365</v>
      </c>
      <c r="G12694" s="160" t="s">
        <v>3995</v>
      </c>
      <c r="H12694" t="s">
        <v>3996</v>
      </c>
      <c r="I12694" s="160" t="s">
        <v>4069</v>
      </c>
      <c r="J12694" t="s">
        <v>12366</v>
      </c>
      <c r="K12694" s="160" t="s">
        <v>4007</v>
      </c>
      <c r="L12694" t="s">
        <v>12368</v>
      </c>
    </row>
    <row r="12695" spans="1:12">
      <c r="A12695" s="15">
        <v>2104008130</v>
      </c>
      <c r="B12695" t="s">
        <v>12348</v>
      </c>
      <c r="C12695" t="s">
        <v>5702</v>
      </c>
      <c r="D12695" t="s">
        <v>5449</v>
      </c>
      <c r="E12695" t="s">
        <v>12386</v>
      </c>
      <c r="F12695" t="s">
        <v>12365</v>
      </c>
      <c r="G12695" s="160" t="s">
        <v>3995</v>
      </c>
      <c r="H12695" t="s">
        <v>3996</v>
      </c>
      <c r="I12695" s="160" t="s">
        <v>4069</v>
      </c>
      <c r="J12695" t="s">
        <v>12366</v>
      </c>
      <c r="K12695" s="160" t="s">
        <v>4007</v>
      </c>
      <c r="L12695" t="s">
        <v>12368</v>
      </c>
    </row>
    <row r="12696" spans="1:12">
      <c r="A12696" s="15">
        <v>2104008200</v>
      </c>
      <c r="B12696" t="s">
        <v>12348</v>
      </c>
      <c r="C12696" t="s">
        <v>5702</v>
      </c>
      <c r="D12696" t="s">
        <v>5449</v>
      </c>
      <c r="E12696" t="s">
        <v>12387</v>
      </c>
      <c r="F12696" t="s">
        <v>12365</v>
      </c>
      <c r="G12696" s="160" t="s">
        <v>3995</v>
      </c>
      <c r="H12696" t="s">
        <v>3996</v>
      </c>
      <c r="I12696" s="160" t="s">
        <v>4069</v>
      </c>
      <c r="J12696" t="s">
        <v>12366</v>
      </c>
      <c r="K12696" s="160" t="s">
        <v>4009</v>
      </c>
      <c r="L12696" t="s">
        <v>12373</v>
      </c>
    </row>
    <row r="12697" spans="1:12">
      <c r="A12697" s="15">
        <v>2104008210</v>
      </c>
      <c r="B12697" t="s">
        <v>12348</v>
      </c>
      <c r="C12697" t="s">
        <v>5702</v>
      </c>
      <c r="D12697" t="s">
        <v>5449</v>
      </c>
      <c r="E12697" t="s">
        <v>12388</v>
      </c>
      <c r="F12697" t="s">
        <v>12365</v>
      </c>
      <c r="G12697" s="160" t="s">
        <v>3995</v>
      </c>
      <c r="H12697" t="s">
        <v>3996</v>
      </c>
      <c r="I12697" s="160" t="s">
        <v>4069</v>
      </c>
      <c r="J12697" t="s">
        <v>12366</v>
      </c>
      <c r="K12697" s="160" t="s">
        <v>4009</v>
      </c>
      <c r="L12697" t="s">
        <v>12373</v>
      </c>
    </row>
    <row r="12698" spans="1:12">
      <c r="A12698" s="15">
        <v>2104008220</v>
      </c>
      <c r="B12698" t="s">
        <v>12348</v>
      </c>
      <c r="C12698" t="s">
        <v>5702</v>
      </c>
      <c r="D12698" t="s">
        <v>5449</v>
      </c>
      <c r="E12698" t="s">
        <v>12389</v>
      </c>
      <c r="F12698" t="s">
        <v>12365</v>
      </c>
      <c r="G12698" s="160" t="s">
        <v>3995</v>
      </c>
      <c r="H12698" t="s">
        <v>3996</v>
      </c>
      <c r="I12698" s="160" t="s">
        <v>4069</v>
      </c>
      <c r="J12698" t="s">
        <v>12366</v>
      </c>
      <c r="K12698" s="160" t="s">
        <v>4009</v>
      </c>
      <c r="L12698" t="s">
        <v>12373</v>
      </c>
    </row>
    <row r="12699" spans="1:12">
      <c r="A12699" s="15">
        <v>2104008230</v>
      </c>
      <c r="B12699" t="s">
        <v>12348</v>
      </c>
      <c r="C12699" t="s">
        <v>5702</v>
      </c>
      <c r="D12699" t="s">
        <v>5449</v>
      </c>
      <c r="E12699" t="s">
        <v>12390</v>
      </c>
      <c r="F12699" t="s">
        <v>12365</v>
      </c>
      <c r="G12699" s="160" t="s">
        <v>3995</v>
      </c>
      <c r="H12699" t="s">
        <v>3996</v>
      </c>
      <c r="I12699" s="160" t="s">
        <v>4069</v>
      </c>
      <c r="J12699" t="s">
        <v>12366</v>
      </c>
      <c r="K12699" s="160" t="s">
        <v>4009</v>
      </c>
      <c r="L12699" t="s">
        <v>12373</v>
      </c>
    </row>
    <row r="12700" spans="1:12">
      <c r="A12700" s="15">
        <v>2104008300</v>
      </c>
      <c r="B12700" t="s">
        <v>12348</v>
      </c>
      <c r="C12700" t="s">
        <v>5702</v>
      </c>
      <c r="D12700" t="s">
        <v>5449</v>
      </c>
      <c r="E12700" t="s">
        <v>12391</v>
      </c>
      <c r="F12700" t="s">
        <v>12365</v>
      </c>
      <c r="G12700" s="160" t="s">
        <v>3995</v>
      </c>
      <c r="H12700" t="s">
        <v>3996</v>
      </c>
      <c r="I12700" s="160" t="s">
        <v>4069</v>
      </c>
      <c r="J12700" t="s">
        <v>12366</v>
      </c>
      <c r="K12700" s="160" t="s">
        <v>4009</v>
      </c>
      <c r="L12700" t="s">
        <v>12373</v>
      </c>
    </row>
    <row r="12701" spans="1:12">
      <c r="A12701" s="15">
        <v>2104008310</v>
      </c>
      <c r="B12701" t="s">
        <v>12348</v>
      </c>
      <c r="C12701" t="s">
        <v>5702</v>
      </c>
      <c r="D12701" t="s">
        <v>5449</v>
      </c>
      <c r="E12701" t="s">
        <v>12392</v>
      </c>
      <c r="F12701" t="s">
        <v>12365</v>
      </c>
      <c r="G12701" s="160" t="s">
        <v>3995</v>
      </c>
      <c r="H12701" t="s">
        <v>3996</v>
      </c>
      <c r="I12701" s="160" t="s">
        <v>4069</v>
      </c>
      <c r="J12701" t="s">
        <v>12366</v>
      </c>
      <c r="K12701" s="160" t="s">
        <v>4009</v>
      </c>
      <c r="L12701" t="s">
        <v>12373</v>
      </c>
    </row>
    <row r="12702" spans="1:12">
      <c r="A12702" s="15">
        <v>2104008320</v>
      </c>
      <c r="B12702" t="s">
        <v>12348</v>
      </c>
      <c r="C12702" t="s">
        <v>5702</v>
      </c>
      <c r="D12702" t="s">
        <v>5449</v>
      </c>
      <c r="E12702" t="s">
        <v>12393</v>
      </c>
      <c r="F12702" t="s">
        <v>12365</v>
      </c>
      <c r="G12702" s="160" t="s">
        <v>3995</v>
      </c>
      <c r="H12702" t="s">
        <v>3996</v>
      </c>
      <c r="I12702" s="160" t="s">
        <v>4069</v>
      </c>
      <c r="J12702" t="s">
        <v>12366</v>
      </c>
      <c r="K12702" s="160" t="s">
        <v>4009</v>
      </c>
      <c r="L12702" t="s">
        <v>12373</v>
      </c>
    </row>
    <row r="12703" spans="1:12">
      <c r="A12703" s="15">
        <v>2104008330</v>
      </c>
      <c r="B12703" t="s">
        <v>12348</v>
      </c>
      <c r="C12703" t="s">
        <v>5702</v>
      </c>
      <c r="D12703" t="s">
        <v>5449</v>
      </c>
      <c r="E12703" t="s">
        <v>12394</v>
      </c>
      <c r="F12703" t="s">
        <v>12365</v>
      </c>
      <c r="G12703" s="160" t="s">
        <v>3995</v>
      </c>
      <c r="H12703" t="s">
        <v>3996</v>
      </c>
      <c r="I12703" s="160" t="s">
        <v>4069</v>
      </c>
      <c r="J12703" t="s">
        <v>12366</v>
      </c>
      <c r="K12703" s="160" t="s">
        <v>4009</v>
      </c>
      <c r="L12703" t="s">
        <v>12373</v>
      </c>
    </row>
    <row r="12704" spans="1:12">
      <c r="A12704" s="15">
        <v>2104008340</v>
      </c>
      <c r="B12704" t="s">
        <v>12348</v>
      </c>
      <c r="C12704" t="s">
        <v>5702</v>
      </c>
      <c r="D12704" t="s">
        <v>5449</v>
      </c>
      <c r="E12704" t="s">
        <v>12395</v>
      </c>
      <c r="F12704" t="s">
        <v>12365</v>
      </c>
      <c r="G12704" s="160" t="s">
        <v>3995</v>
      </c>
      <c r="H12704" t="s">
        <v>3996</v>
      </c>
      <c r="I12704" s="160" t="s">
        <v>4069</v>
      </c>
      <c r="J12704" t="s">
        <v>12366</v>
      </c>
      <c r="K12704" s="160" t="s">
        <v>4009</v>
      </c>
      <c r="L12704" t="s">
        <v>12373</v>
      </c>
    </row>
    <row r="12705" spans="1:12">
      <c r="A12705" s="15">
        <v>2104008400</v>
      </c>
      <c r="B12705" t="s">
        <v>12348</v>
      </c>
      <c r="C12705" t="s">
        <v>5702</v>
      </c>
      <c r="D12705" t="s">
        <v>5449</v>
      </c>
      <c r="E12705" t="s">
        <v>12396</v>
      </c>
      <c r="F12705" t="s">
        <v>12365</v>
      </c>
      <c r="G12705" s="160" t="s">
        <v>3995</v>
      </c>
      <c r="H12705" t="s">
        <v>3996</v>
      </c>
      <c r="I12705" s="160" t="s">
        <v>4069</v>
      </c>
      <c r="J12705" t="s">
        <v>12366</v>
      </c>
      <c r="K12705" s="160" t="s">
        <v>4009</v>
      </c>
      <c r="L12705" t="s">
        <v>12373</v>
      </c>
    </row>
    <row r="12706" spans="1:12">
      <c r="A12706" s="15">
        <v>2104008410</v>
      </c>
      <c r="B12706" t="s">
        <v>12348</v>
      </c>
      <c r="C12706" t="s">
        <v>5702</v>
      </c>
      <c r="D12706" t="s">
        <v>5449</v>
      </c>
      <c r="E12706" t="s">
        <v>12397</v>
      </c>
      <c r="F12706" t="s">
        <v>12365</v>
      </c>
      <c r="G12706" s="160" t="s">
        <v>3995</v>
      </c>
      <c r="H12706" t="s">
        <v>3996</v>
      </c>
      <c r="I12706" s="160" t="s">
        <v>4069</v>
      </c>
      <c r="J12706" t="s">
        <v>12366</v>
      </c>
      <c r="K12706" s="160" t="s">
        <v>4009</v>
      </c>
      <c r="L12706" t="s">
        <v>12373</v>
      </c>
    </row>
    <row r="12707" spans="1:12">
      <c r="A12707" s="15">
        <v>2104008420</v>
      </c>
      <c r="B12707" t="s">
        <v>12348</v>
      </c>
      <c r="C12707" t="s">
        <v>5702</v>
      </c>
      <c r="D12707" t="s">
        <v>5449</v>
      </c>
      <c r="E12707" t="s">
        <v>12398</v>
      </c>
      <c r="F12707" t="s">
        <v>12365</v>
      </c>
      <c r="G12707" s="160" t="s">
        <v>3995</v>
      </c>
      <c r="H12707" t="s">
        <v>3996</v>
      </c>
      <c r="I12707" s="160" t="s">
        <v>4069</v>
      </c>
      <c r="J12707" t="s">
        <v>12366</v>
      </c>
      <c r="K12707" s="160" t="s">
        <v>4009</v>
      </c>
      <c r="L12707" t="s">
        <v>12373</v>
      </c>
    </row>
    <row r="12708" spans="1:12">
      <c r="A12708" s="15">
        <v>2104008500</v>
      </c>
      <c r="B12708" t="s">
        <v>12348</v>
      </c>
      <c r="C12708" t="s">
        <v>5702</v>
      </c>
      <c r="D12708" t="s">
        <v>5449</v>
      </c>
      <c r="E12708" t="s">
        <v>12399</v>
      </c>
      <c r="F12708" t="s">
        <v>12365</v>
      </c>
      <c r="G12708" s="160" t="s">
        <v>3995</v>
      </c>
      <c r="H12708" t="s">
        <v>3996</v>
      </c>
      <c r="I12708" s="160" t="s">
        <v>4069</v>
      </c>
      <c r="J12708" t="s">
        <v>12366</v>
      </c>
      <c r="K12708">
        <v>99</v>
      </c>
      <c r="L12708" t="s">
        <v>3999</v>
      </c>
    </row>
    <row r="12709" spans="1:12">
      <c r="A12709" s="15">
        <v>2104008510</v>
      </c>
      <c r="B12709" t="s">
        <v>12348</v>
      </c>
      <c r="C12709" t="s">
        <v>5702</v>
      </c>
      <c r="D12709" t="s">
        <v>5449</v>
      </c>
      <c r="E12709" t="s">
        <v>12400</v>
      </c>
      <c r="F12709" t="s">
        <v>12365</v>
      </c>
      <c r="G12709" s="160" t="s">
        <v>3995</v>
      </c>
      <c r="H12709" t="s">
        <v>3996</v>
      </c>
      <c r="I12709" s="160" t="s">
        <v>4069</v>
      </c>
      <c r="J12709" t="s">
        <v>12366</v>
      </c>
      <c r="K12709">
        <v>99</v>
      </c>
      <c r="L12709" t="s">
        <v>3999</v>
      </c>
    </row>
    <row r="12710" spans="1:12">
      <c r="A12710" s="15">
        <v>2104008520</v>
      </c>
      <c r="B12710" t="s">
        <v>12348</v>
      </c>
      <c r="C12710" t="s">
        <v>5702</v>
      </c>
      <c r="D12710" t="s">
        <v>5449</v>
      </c>
      <c r="E12710" t="s">
        <v>12401</v>
      </c>
      <c r="F12710" t="s">
        <v>12365</v>
      </c>
      <c r="G12710" s="160" t="s">
        <v>3995</v>
      </c>
      <c r="H12710" t="s">
        <v>3996</v>
      </c>
      <c r="I12710" s="160" t="s">
        <v>4069</v>
      </c>
      <c r="J12710" t="s">
        <v>12366</v>
      </c>
      <c r="K12710">
        <v>99</v>
      </c>
      <c r="L12710" t="s">
        <v>3999</v>
      </c>
    </row>
    <row r="12711" spans="1:12">
      <c r="A12711" s="15">
        <v>2104008530</v>
      </c>
      <c r="B12711" t="s">
        <v>12348</v>
      </c>
      <c r="C12711" t="s">
        <v>5702</v>
      </c>
      <c r="D12711" t="s">
        <v>5449</v>
      </c>
      <c r="E12711" t="s">
        <v>12402</v>
      </c>
      <c r="F12711" t="s">
        <v>12365</v>
      </c>
      <c r="G12711" s="160" t="s">
        <v>3995</v>
      </c>
      <c r="H12711" t="s">
        <v>3996</v>
      </c>
      <c r="I12711" s="160" t="s">
        <v>4069</v>
      </c>
      <c r="J12711" t="s">
        <v>12366</v>
      </c>
      <c r="K12711">
        <v>99</v>
      </c>
      <c r="L12711" t="s">
        <v>3999</v>
      </c>
    </row>
    <row r="12712" spans="1:12">
      <c r="A12712" s="15">
        <v>2104008540</v>
      </c>
      <c r="B12712" t="s">
        <v>12348</v>
      </c>
      <c r="C12712" t="s">
        <v>5702</v>
      </c>
      <c r="D12712" t="s">
        <v>5449</v>
      </c>
      <c r="E12712" t="s">
        <v>12403</v>
      </c>
      <c r="F12712" t="s">
        <v>12365</v>
      </c>
      <c r="G12712" s="160" t="s">
        <v>3995</v>
      </c>
      <c r="H12712" t="s">
        <v>3996</v>
      </c>
      <c r="I12712" s="160" t="s">
        <v>4069</v>
      </c>
      <c r="J12712" t="s">
        <v>12366</v>
      </c>
      <c r="K12712">
        <v>99</v>
      </c>
      <c r="L12712" t="s">
        <v>3999</v>
      </c>
    </row>
    <row r="12713" spans="1:12">
      <c r="A12713" s="15">
        <v>2104008550</v>
      </c>
      <c r="B12713" t="s">
        <v>12348</v>
      </c>
      <c r="C12713" t="s">
        <v>5702</v>
      </c>
      <c r="D12713" t="s">
        <v>5449</v>
      </c>
      <c r="E12713" t="s">
        <v>12404</v>
      </c>
      <c r="F12713" t="s">
        <v>12365</v>
      </c>
      <c r="G12713" s="160" t="s">
        <v>3995</v>
      </c>
      <c r="H12713" t="s">
        <v>3996</v>
      </c>
      <c r="I12713" s="160" t="s">
        <v>4069</v>
      </c>
      <c r="J12713" t="s">
        <v>12366</v>
      </c>
      <c r="K12713">
        <v>99</v>
      </c>
      <c r="L12713" t="s">
        <v>3999</v>
      </c>
    </row>
    <row r="12714" spans="1:12">
      <c r="A12714" s="15">
        <v>2104008600</v>
      </c>
      <c r="B12714" t="s">
        <v>12348</v>
      </c>
      <c r="C12714" t="s">
        <v>5702</v>
      </c>
      <c r="D12714" t="s">
        <v>5449</v>
      </c>
      <c r="E12714" t="s">
        <v>12405</v>
      </c>
      <c r="F12714" t="s">
        <v>12365</v>
      </c>
      <c r="G12714" s="160" t="s">
        <v>3995</v>
      </c>
      <c r="H12714" t="s">
        <v>3996</v>
      </c>
      <c r="I12714" s="160" t="s">
        <v>4069</v>
      </c>
      <c r="J12714" t="s">
        <v>12366</v>
      </c>
      <c r="K12714">
        <v>99</v>
      </c>
      <c r="L12714" t="s">
        <v>3999</v>
      </c>
    </row>
    <row r="12715" spans="1:12">
      <c r="A12715" s="15">
        <v>2104008610</v>
      </c>
      <c r="B12715" t="s">
        <v>12348</v>
      </c>
      <c r="C12715" t="s">
        <v>5702</v>
      </c>
      <c r="D12715" t="s">
        <v>5449</v>
      </c>
      <c r="E12715" t="s">
        <v>12406</v>
      </c>
      <c r="F12715" t="s">
        <v>12365</v>
      </c>
      <c r="G12715" s="160" t="s">
        <v>3995</v>
      </c>
      <c r="H12715" t="s">
        <v>3996</v>
      </c>
      <c r="I12715" s="160" t="s">
        <v>4069</v>
      </c>
      <c r="J12715" t="s">
        <v>12366</v>
      </c>
      <c r="K12715">
        <v>99</v>
      </c>
      <c r="L12715" t="s">
        <v>3999</v>
      </c>
    </row>
    <row r="12716" spans="1:12">
      <c r="A12716" s="15">
        <v>2104008611</v>
      </c>
      <c r="B12716" t="s">
        <v>12348</v>
      </c>
      <c r="C12716" t="s">
        <v>5702</v>
      </c>
      <c r="D12716" t="s">
        <v>5449</v>
      </c>
      <c r="E12716" t="s">
        <v>12407</v>
      </c>
      <c r="F12716" t="s">
        <v>12365</v>
      </c>
      <c r="G12716" s="160" t="s">
        <v>3995</v>
      </c>
      <c r="H12716" t="s">
        <v>3996</v>
      </c>
      <c r="I12716" s="160" t="s">
        <v>4069</v>
      </c>
      <c r="J12716" t="s">
        <v>12366</v>
      </c>
      <c r="K12716">
        <v>99</v>
      </c>
      <c r="L12716" t="s">
        <v>3999</v>
      </c>
    </row>
    <row r="12717" spans="1:12">
      <c r="A12717" s="15">
        <v>2104008612</v>
      </c>
      <c r="B12717" t="s">
        <v>12348</v>
      </c>
      <c r="C12717" t="s">
        <v>5702</v>
      </c>
      <c r="D12717" t="s">
        <v>5449</v>
      </c>
      <c r="E12717" t="s">
        <v>12408</v>
      </c>
      <c r="F12717" t="s">
        <v>12365</v>
      </c>
      <c r="G12717" s="160" t="s">
        <v>3995</v>
      </c>
      <c r="H12717" t="s">
        <v>3996</v>
      </c>
      <c r="I12717" s="160" t="s">
        <v>4069</v>
      </c>
      <c r="J12717" t="s">
        <v>12366</v>
      </c>
      <c r="K12717">
        <v>99</v>
      </c>
      <c r="L12717" t="s">
        <v>3999</v>
      </c>
    </row>
    <row r="12718" spans="1:12">
      <c r="A12718" s="15">
        <v>2104008614</v>
      </c>
      <c r="B12718" t="s">
        <v>12348</v>
      </c>
      <c r="C12718" t="s">
        <v>5702</v>
      </c>
      <c r="D12718" t="s">
        <v>5449</v>
      </c>
      <c r="E12718" t="s">
        <v>12409</v>
      </c>
      <c r="F12718" t="s">
        <v>12365</v>
      </c>
      <c r="G12718" s="160" t="s">
        <v>3995</v>
      </c>
      <c r="H12718" t="s">
        <v>3996</v>
      </c>
      <c r="I12718" s="160" t="s">
        <v>4069</v>
      </c>
      <c r="J12718" t="s">
        <v>12366</v>
      </c>
      <c r="K12718">
        <v>99</v>
      </c>
      <c r="L12718" t="s">
        <v>3999</v>
      </c>
    </row>
    <row r="12719" spans="1:12">
      <c r="A12719" s="15">
        <v>2104008615</v>
      </c>
      <c r="B12719" t="s">
        <v>12348</v>
      </c>
      <c r="C12719" t="s">
        <v>5702</v>
      </c>
      <c r="D12719" t="s">
        <v>5449</v>
      </c>
      <c r="E12719" t="s">
        <v>12410</v>
      </c>
      <c r="F12719" t="s">
        <v>12365</v>
      </c>
      <c r="G12719" s="160" t="s">
        <v>3995</v>
      </c>
      <c r="H12719" t="s">
        <v>3996</v>
      </c>
      <c r="I12719" s="160" t="s">
        <v>4069</v>
      </c>
      <c r="J12719" t="s">
        <v>12366</v>
      </c>
      <c r="K12719">
        <v>99</v>
      </c>
      <c r="L12719" t="s">
        <v>3999</v>
      </c>
    </row>
    <row r="12720" spans="1:12">
      <c r="A12720" s="15">
        <v>2104008616</v>
      </c>
      <c r="B12720" t="s">
        <v>12348</v>
      </c>
      <c r="C12720" t="s">
        <v>5702</v>
      </c>
      <c r="D12720" t="s">
        <v>5449</v>
      </c>
      <c r="E12720" t="s">
        <v>12411</v>
      </c>
      <c r="F12720" t="s">
        <v>12365</v>
      </c>
      <c r="G12720" s="160" t="s">
        <v>3995</v>
      </c>
      <c r="H12720" t="s">
        <v>3996</v>
      </c>
      <c r="I12720" s="160" t="s">
        <v>4069</v>
      </c>
      <c r="J12720" t="s">
        <v>12366</v>
      </c>
      <c r="K12720">
        <v>99</v>
      </c>
      <c r="L12720" t="s">
        <v>3999</v>
      </c>
    </row>
    <row r="12721" spans="1:12">
      <c r="A12721" s="15">
        <v>2104008620</v>
      </c>
      <c r="B12721" t="s">
        <v>12348</v>
      </c>
      <c r="C12721" t="s">
        <v>5702</v>
      </c>
      <c r="D12721" t="s">
        <v>5449</v>
      </c>
      <c r="E12721" t="s">
        <v>12412</v>
      </c>
      <c r="F12721" t="s">
        <v>12365</v>
      </c>
      <c r="G12721" s="160" t="s">
        <v>3995</v>
      </c>
      <c r="H12721" t="s">
        <v>3996</v>
      </c>
      <c r="I12721" s="160" t="s">
        <v>4069</v>
      </c>
      <c r="J12721" t="s">
        <v>12366</v>
      </c>
      <c r="K12721">
        <v>99</v>
      </c>
      <c r="L12721" t="s">
        <v>3999</v>
      </c>
    </row>
    <row r="12722" spans="1:12">
      <c r="A12722" s="15">
        <v>2104008630</v>
      </c>
      <c r="B12722" t="s">
        <v>12348</v>
      </c>
      <c r="C12722" t="s">
        <v>5702</v>
      </c>
      <c r="D12722" t="s">
        <v>5449</v>
      </c>
      <c r="E12722" t="s">
        <v>12413</v>
      </c>
      <c r="F12722" t="s">
        <v>12365</v>
      </c>
      <c r="G12722" s="160" t="s">
        <v>3995</v>
      </c>
      <c r="H12722" t="s">
        <v>3996</v>
      </c>
      <c r="I12722" s="160" t="s">
        <v>4069</v>
      </c>
      <c r="J12722" t="s">
        <v>12366</v>
      </c>
      <c r="K12722">
        <v>99</v>
      </c>
      <c r="L12722" t="s">
        <v>3999</v>
      </c>
    </row>
    <row r="12723" spans="1:12">
      <c r="A12723" s="15">
        <v>2104008640</v>
      </c>
      <c r="B12723" t="s">
        <v>12348</v>
      </c>
      <c r="C12723" t="s">
        <v>5702</v>
      </c>
      <c r="D12723" t="s">
        <v>5449</v>
      </c>
      <c r="E12723" t="s">
        <v>12414</v>
      </c>
      <c r="F12723" t="s">
        <v>12365</v>
      </c>
      <c r="G12723" s="160" t="s">
        <v>3995</v>
      </c>
      <c r="H12723" t="s">
        <v>3996</v>
      </c>
      <c r="I12723" s="160" t="s">
        <v>4069</v>
      </c>
      <c r="J12723" t="s">
        <v>12366</v>
      </c>
      <c r="K12723">
        <v>99</v>
      </c>
      <c r="L12723" t="s">
        <v>3999</v>
      </c>
    </row>
    <row r="12724" spans="1:12">
      <c r="A12724" s="15">
        <v>2104008700</v>
      </c>
      <c r="B12724" t="s">
        <v>12348</v>
      </c>
      <c r="C12724" t="s">
        <v>5702</v>
      </c>
      <c r="D12724" t="s">
        <v>5449</v>
      </c>
      <c r="E12724" t="s">
        <v>12415</v>
      </c>
      <c r="F12724" t="s">
        <v>12365</v>
      </c>
      <c r="G12724" s="160" t="s">
        <v>3995</v>
      </c>
      <c r="H12724" t="s">
        <v>3996</v>
      </c>
      <c r="I12724" s="160" t="s">
        <v>4069</v>
      </c>
      <c r="J12724" t="s">
        <v>12366</v>
      </c>
      <c r="K12724">
        <v>99</v>
      </c>
      <c r="L12724" t="s">
        <v>3999</v>
      </c>
    </row>
    <row r="12725" spans="1:12">
      <c r="A12725" s="15">
        <v>2104009000</v>
      </c>
      <c r="B12725" t="s">
        <v>12348</v>
      </c>
      <c r="C12725" t="s">
        <v>5702</v>
      </c>
      <c r="D12725" t="s">
        <v>12416</v>
      </c>
      <c r="E12725" t="s">
        <v>12356</v>
      </c>
      <c r="F12725" t="s">
        <v>12365</v>
      </c>
      <c r="G12725" s="160" t="s">
        <v>3995</v>
      </c>
      <c r="H12725" t="s">
        <v>3996</v>
      </c>
      <c r="I12725" s="160" t="s">
        <v>4069</v>
      </c>
      <c r="J12725" t="s">
        <v>12366</v>
      </c>
      <c r="K12725">
        <v>99</v>
      </c>
      <c r="L12725" t="s">
        <v>3999</v>
      </c>
    </row>
    <row r="12726" spans="1:12">
      <c r="A12726" s="15">
        <v>2104010000</v>
      </c>
      <c r="B12726" t="s">
        <v>12348</v>
      </c>
      <c r="C12726" t="s">
        <v>5702</v>
      </c>
      <c r="D12726" t="s">
        <v>12417</v>
      </c>
      <c r="E12726" t="s">
        <v>12356</v>
      </c>
      <c r="F12726" t="s">
        <v>12359</v>
      </c>
      <c r="G12726" s="160" t="s">
        <v>3995</v>
      </c>
      <c r="H12726" t="s">
        <v>3996</v>
      </c>
      <c r="I12726" s="160" t="s">
        <v>4198</v>
      </c>
      <c r="J12726" t="s">
        <v>12360</v>
      </c>
      <c r="K12726">
        <v>99</v>
      </c>
      <c r="L12726" t="s">
        <v>3999</v>
      </c>
    </row>
    <row r="12727" spans="1:12">
      <c r="A12727" s="15">
        <v>2104011000</v>
      </c>
      <c r="B12727" t="s">
        <v>12348</v>
      </c>
      <c r="C12727" t="s">
        <v>5702</v>
      </c>
      <c r="D12727" t="s">
        <v>4130</v>
      </c>
      <c r="E12727" t="s">
        <v>12418</v>
      </c>
      <c r="F12727" t="s">
        <v>12361</v>
      </c>
      <c r="G12727" s="160" t="s">
        <v>3995</v>
      </c>
      <c r="H12727" t="s">
        <v>3996</v>
      </c>
      <c r="I12727" s="160" t="s">
        <v>4198</v>
      </c>
      <c r="J12727" t="s">
        <v>12360</v>
      </c>
      <c r="K12727">
        <v>99</v>
      </c>
      <c r="L12727" t="s">
        <v>3999</v>
      </c>
    </row>
    <row r="12728" spans="1:12">
      <c r="A12728" s="15">
        <v>2199001000</v>
      </c>
      <c r="B12728" t="s">
        <v>12348</v>
      </c>
      <c r="C12728" t="s">
        <v>12419</v>
      </c>
      <c r="D12728" t="s">
        <v>5268</v>
      </c>
      <c r="E12728" t="s">
        <v>12350</v>
      </c>
      <c r="F12728" t="s">
        <v>5432</v>
      </c>
      <c r="G12728" s="160" t="s">
        <v>3995</v>
      </c>
      <c r="H12728" t="s">
        <v>3996</v>
      </c>
      <c r="I12728" s="160" t="s">
        <v>4007</v>
      </c>
      <c r="J12728" t="s">
        <v>5433</v>
      </c>
      <c r="K12728">
        <v>99</v>
      </c>
      <c r="L12728" t="s">
        <v>3999</v>
      </c>
    </row>
    <row r="12729" spans="1:12">
      <c r="A12729" s="15">
        <v>2199002000</v>
      </c>
      <c r="B12729" t="s">
        <v>12348</v>
      </c>
      <c r="C12729" t="s">
        <v>12419</v>
      </c>
      <c r="D12729" t="s">
        <v>5275</v>
      </c>
      <c r="E12729" t="s">
        <v>12350</v>
      </c>
      <c r="F12729" t="s">
        <v>5432</v>
      </c>
      <c r="G12729" s="160" t="s">
        <v>3995</v>
      </c>
      <c r="H12729" t="s">
        <v>3996</v>
      </c>
      <c r="I12729" s="160" t="s">
        <v>4007</v>
      </c>
      <c r="J12729" t="s">
        <v>5433</v>
      </c>
      <c r="K12729">
        <v>99</v>
      </c>
      <c r="L12729" t="s">
        <v>3999</v>
      </c>
    </row>
    <row r="12730" spans="1:12">
      <c r="A12730" s="15">
        <v>2199003000</v>
      </c>
      <c r="B12730" t="s">
        <v>12348</v>
      </c>
      <c r="C12730" t="s">
        <v>12419</v>
      </c>
      <c r="D12730" t="s">
        <v>10042</v>
      </c>
      <c r="E12730" t="s">
        <v>12350</v>
      </c>
      <c r="F12730" t="s">
        <v>5432</v>
      </c>
      <c r="G12730" s="160" t="s">
        <v>3995</v>
      </c>
      <c r="H12730" t="s">
        <v>3996</v>
      </c>
      <c r="I12730" s="160" t="s">
        <v>4007</v>
      </c>
      <c r="J12730" t="s">
        <v>5433</v>
      </c>
      <c r="K12730">
        <v>99</v>
      </c>
      <c r="L12730" t="s">
        <v>3999</v>
      </c>
    </row>
    <row r="12731" spans="1:12">
      <c r="A12731" s="15">
        <v>2199004000</v>
      </c>
      <c r="B12731" t="s">
        <v>12348</v>
      </c>
      <c r="C12731" t="s">
        <v>12419</v>
      </c>
      <c r="D12731" t="s">
        <v>4149</v>
      </c>
      <c r="E12731" t="s">
        <v>12351</v>
      </c>
      <c r="F12731" t="s">
        <v>5396</v>
      </c>
      <c r="G12731" s="160" t="s">
        <v>3995</v>
      </c>
      <c r="H12731" t="s">
        <v>3996</v>
      </c>
      <c r="I12731" s="160" t="s">
        <v>4009</v>
      </c>
      <c r="J12731" t="s">
        <v>5437</v>
      </c>
      <c r="K12731">
        <v>99</v>
      </c>
      <c r="L12731" t="s">
        <v>3999</v>
      </c>
    </row>
    <row r="12732" spans="1:12">
      <c r="A12732" s="15">
        <v>2199004001</v>
      </c>
      <c r="B12732" t="s">
        <v>12348</v>
      </c>
      <c r="C12732" t="s">
        <v>12419</v>
      </c>
      <c r="D12732" t="s">
        <v>4149</v>
      </c>
      <c r="E12732" t="s">
        <v>12352</v>
      </c>
      <c r="F12732" t="s">
        <v>5396</v>
      </c>
      <c r="G12732" s="160" t="s">
        <v>3995</v>
      </c>
      <c r="H12732" t="s">
        <v>3996</v>
      </c>
      <c r="I12732" s="160" t="s">
        <v>4009</v>
      </c>
      <c r="J12732" t="s">
        <v>5437</v>
      </c>
      <c r="K12732">
        <v>99</v>
      </c>
      <c r="L12732" t="s">
        <v>3999</v>
      </c>
    </row>
    <row r="12733" spans="1:12">
      <c r="A12733" s="15">
        <v>2199004002</v>
      </c>
      <c r="B12733" t="s">
        <v>12348</v>
      </c>
      <c r="C12733" t="s">
        <v>12419</v>
      </c>
      <c r="D12733" t="s">
        <v>4149</v>
      </c>
      <c r="E12733" t="s">
        <v>12353</v>
      </c>
      <c r="F12733" t="s">
        <v>5396</v>
      </c>
      <c r="G12733" s="160" t="s">
        <v>3995</v>
      </c>
      <c r="H12733" t="s">
        <v>3996</v>
      </c>
      <c r="I12733" s="160" t="s">
        <v>4009</v>
      </c>
      <c r="J12733" t="s">
        <v>5437</v>
      </c>
      <c r="K12733">
        <v>99</v>
      </c>
      <c r="L12733" t="s">
        <v>3999</v>
      </c>
    </row>
    <row r="12734" spans="1:12">
      <c r="A12734" s="15">
        <v>2199005000</v>
      </c>
      <c r="B12734" t="s">
        <v>12348</v>
      </c>
      <c r="C12734" t="s">
        <v>12419</v>
      </c>
      <c r="D12734" t="s">
        <v>4152</v>
      </c>
      <c r="E12734" t="s">
        <v>12350</v>
      </c>
      <c r="F12734" t="s">
        <v>5396</v>
      </c>
      <c r="G12734" s="160" t="s">
        <v>3995</v>
      </c>
      <c r="H12734" t="s">
        <v>3996</v>
      </c>
      <c r="I12734" s="160" t="s">
        <v>4009</v>
      </c>
      <c r="J12734" t="s">
        <v>5437</v>
      </c>
      <c r="K12734">
        <v>99</v>
      </c>
      <c r="L12734" t="s">
        <v>3999</v>
      </c>
    </row>
    <row r="12735" spans="1:12">
      <c r="A12735" s="15">
        <v>2199006000</v>
      </c>
      <c r="B12735" t="s">
        <v>12348</v>
      </c>
      <c r="C12735" t="s">
        <v>12419</v>
      </c>
      <c r="D12735" t="s">
        <v>4145</v>
      </c>
      <c r="E12735" t="s">
        <v>12351</v>
      </c>
      <c r="F12735" t="s">
        <v>5403</v>
      </c>
      <c r="G12735" s="160" t="s">
        <v>3995</v>
      </c>
      <c r="H12735" t="s">
        <v>3996</v>
      </c>
      <c r="I12735" s="160" t="s">
        <v>3995</v>
      </c>
      <c r="J12735" t="s">
        <v>5439</v>
      </c>
      <c r="K12735">
        <v>99</v>
      </c>
      <c r="L12735" t="s">
        <v>3999</v>
      </c>
    </row>
    <row r="12736" spans="1:12">
      <c r="A12736" s="15">
        <v>2199006001</v>
      </c>
      <c r="B12736" t="s">
        <v>12348</v>
      </c>
      <c r="C12736" t="s">
        <v>12419</v>
      </c>
      <c r="D12736" t="s">
        <v>4145</v>
      </c>
      <c r="E12736" t="s">
        <v>12352</v>
      </c>
      <c r="F12736" t="s">
        <v>5403</v>
      </c>
      <c r="G12736" s="160" t="s">
        <v>3995</v>
      </c>
      <c r="H12736" t="s">
        <v>3996</v>
      </c>
      <c r="I12736" s="160" t="s">
        <v>3995</v>
      </c>
      <c r="J12736" t="s">
        <v>5439</v>
      </c>
      <c r="K12736">
        <v>99</v>
      </c>
      <c r="L12736" t="s">
        <v>3999</v>
      </c>
    </row>
    <row r="12737" spans="1:12">
      <c r="A12737" s="15">
        <v>2199006002</v>
      </c>
      <c r="B12737" t="s">
        <v>12348</v>
      </c>
      <c r="C12737" t="s">
        <v>12419</v>
      </c>
      <c r="D12737" t="s">
        <v>4145</v>
      </c>
      <c r="E12737" t="s">
        <v>12353</v>
      </c>
      <c r="F12737" t="s">
        <v>5403</v>
      </c>
      <c r="G12737" s="160" t="s">
        <v>3995</v>
      </c>
      <c r="H12737" t="s">
        <v>3996</v>
      </c>
      <c r="I12737" s="160" t="s">
        <v>3995</v>
      </c>
      <c r="J12737" t="s">
        <v>5439</v>
      </c>
      <c r="K12737">
        <v>99</v>
      </c>
      <c r="L12737" t="s">
        <v>3999</v>
      </c>
    </row>
    <row r="12738" spans="1:12">
      <c r="A12738" s="15">
        <v>2199007000</v>
      </c>
      <c r="B12738" t="s">
        <v>12348</v>
      </c>
      <c r="C12738" t="s">
        <v>12419</v>
      </c>
      <c r="D12738" t="s">
        <v>4154</v>
      </c>
      <c r="E12738" t="s">
        <v>12350</v>
      </c>
      <c r="F12738" t="s">
        <v>5405</v>
      </c>
      <c r="G12738" s="160" t="s">
        <v>3995</v>
      </c>
      <c r="H12738" t="s">
        <v>3996</v>
      </c>
      <c r="I12738" s="160" t="s">
        <v>3997</v>
      </c>
      <c r="J12738" t="s">
        <v>3998</v>
      </c>
      <c r="K12738">
        <v>99</v>
      </c>
      <c r="L12738" t="s">
        <v>3999</v>
      </c>
    </row>
    <row r="12739" spans="1:12">
      <c r="A12739" s="15">
        <v>2199008000</v>
      </c>
      <c r="B12739" t="s">
        <v>12348</v>
      </c>
      <c r="C12739" t="s">
        <v>12419</v>
      </c>
      <c r="D12739" t="s">
        <v>5449</v>
      </c>
      <c r="E12739" t="s">
        <v>12350</v>
      </c>
      <c r="F12739" t="s">
        <v>5407</v>
      </c>
      <c r="G12739" s="160" t="s">
        <v>3995</v>
      </c>
      <c r="H12739" t="s">
        <v>3996</v>
      </c>
      <c r="I12739" s="160" t="s">
        <v>4069</v>
      </c>
      <c r="J12739" t="s">
        <v>12366</v>
      </c>
      <c r="K12739">
        <v>99</v>
      </c>
      <c r="L12739" t="s">
        <v>3999</v>
      </c>
    </row>
    <row r="12740" spans="1:12">
      <c r="A12740" s="15">
        <v>2199009000</v>
      </c>
      <c r="B12740" t="s">
        <v>12348</v>
      </c>
      <c r="C12740" t="s">
        <v>12419</v>
      </c>
      <c r="D12740" t="s">
        <v>5327</v>
      </c>
      <c r="E12740" t="s">
        <v>12350</v>
      </c>
      <c r="F12740" t="s">
        <v>5405</v>
      </c>
      <c r="G12740" s="160" t="s">
        <v>3995</v>
      </c>
      <c r="H12740" t="s">
        <v>3996</v>
      </c>
      <c r="I12740" s="160" t="s">
        <v>3997</v>
      </c>
      <c r="J12740" t="s">
        <v>3998</v>
      </c>
      <c r="K12740">
        <v>99</v>
      </c>
      <c r="L12740" t="s">
        <v>3999</v>
      </c>
    </row>
    <row r="12741" spans="1:12">
      <c r="A12741" s="15">
        <v>2199010000</v>
      </c>
      <c r="B12741" t="s">
        <v>12348</v>
      </c>
      <c r="C12741" t="s">
        <v>12419</v>
      </c>
      <c r="D12741" t="s">
        <v>5318</v>
      </c>
      <c r="E12741" t="s">
        <v>12350</v>
      </c>
      <c r="F12741" t="s">
        <v>5405</v>
      </c>
      <c r="G12741" s="160" t="s">
        <v>3995</v>
      </c>
      <c r="H12741" t="s">
        <v>3996</v>
      </c>
      <c r="I12741" s="160" t="s">
        <v>3997</v>
      </c>
      <c r="J12741" t="s">
        <v>3998</v>
      </c>
      <c r="K12741">
        <v>99</v>
      </c>
      <c r="L12741" t="s">
        <v>3999</v>
      </c>
    </row>
    <row r="12742" spans="1:12">
      <c r="A12742" s="15">
        <v>2199011000</v>
      </c>
      <c r="B12742" t="s">
        <v>12348</v>
      </c>
      <c r="C12742" t="s">
        <v>12419</v>
      </c>
      <c r="D12742" t="s">
        <v>4130</v>
      </c>
      <c r="E12742" t="s">
        <v>12418</v>
      </c>
      <c r="F12742" t="s">
        <v>5396</v>
      </c>
      <c r="G12742" s="160" t="s">
        <v>3995</v>
      </c>
      <c r="H12742" t="s">
        <v>3996</v>
      </c>
      <c r="I12742" s="160" t="s">
        <v>3997</v>
      </c>
      <c r="J12742" t="s">
        <v>3998</v>
      </c>
      <c r="K12742">
        <v>99</v>
      </c>
      <c r="L12742" t="s">
        <v>3999</v>
      </c>
    </row>
    <row r="12743" spans="1:12">
      <c r="A12743" s="15">
        <v>2501000000</v>
      </c>
      <c r="B12743" t="s">
        <v>12420</v>
      </c>
      <c r="C12743" t="s">
        <v>12421</v>
      </c>
      <c r="D12743" t="s">
        <v>12422</v>
      </c>
      <c r="E12743" t="s">
        <v>12423</v>
      </c>
      <c r="F12743" t="s">
        <v>4073</v>
      </c>
      <c r="G12743" s="160" t="s">
        <v>4074</v>
      </c>
      <c r="H12743" t="s">
        <v>4075</v>
      </c>
      <c r="I12743" s="160" t="s">
        <v>4009</v>
      </c>
      <c r="J12743" t="s">
        <v>4410</v>
      </c>
      <c r="K12743">
        <v>99</v>
      </c>
      <c r="L12743" t="s">
        <v>3999</v>
      </c>
    </row>
    <row r="12744" spans="1:12">
      <c r="A12744" s="15">
        <v>2501000030</v>
      </c>
      <c r="B12744" t="s">
        <v>12420</v>
      </c>
      <c r="C12744" t="s">
        <v>12421</v>
      </c>
      <c r="D12744" t="s">
        <v>12422</v>
      </c>
      <c r="E12744" t="s">
        <v>9827</v>
      </c>
      <c r="F12744" t="s">
        <v>4073</v>
      </c>
      <c r="G12744" s="160" t="s">
        <v>4074</v>
      </c>
      <c r="H12744" t="s">
        <v>4075</v>
      </c>
      <c r="I12744" s="160" t="s">
        <v>4009</v>
      </c>
      <c r="J12744" t="s">
        <v>4410</v>
      </c>
      <c r="K12744">
        <v>11</v>
      </c>
      <c r="L12744" t="s">
        <v>12424</v>
      </c>
    </row>
    <row r="12745" spans="1:12">
      <c r="A12745" s="15">
        <v>2501000060</v>
      </c>
      <c r="B12745" t="s">
        <v>12420</v>
      </c>
      <c r="C12745" t="s">
        <v>12421</v>
      </c>
      <c r="D12745" t="s">
        <v>12422</v>
      </c>
      <c r="E12745" t="s">
        <v>4152</v>
      </c>
      <c r="F12745" t="s">
        <v>4073</v>
      </c>
      <c r="G12745" s="160" t="s">
        <v>4074</v>
      </c>
      <c r="H12745" t="s">
        <v>4075</v>
      </c>
      <c r="I12745" s="160" t="s">
        <v>4009</v>
      </c>
      <c r="J12745" t="s">
        <v>4410</v>
      </c>
      <c r="K12745">
        <v>99</v>
      </c>
      <c r="L12745" t="s">
        <v>3999</v>
      </c>
    </row>
    <row r="12746" spans="1:12">
      <c r="A12746" s="15">
        <v>2501000090</v>
      </c>
      <c r="B12746" t="s">
        <v>12420</v>
      </c>
      <c r="C12746" t="s">
        <v>12421</v>
      </c>
      <c r="D12746" t="s">
        <v>12422</v>
      </c>
      <c r="E12746" t="s">
        <v>4149</v>
      </c>
      <c r="F12746" t="s">
        <v>4073</v>
      </c>
      <c r="G12746" s="160" t="s">
        <v>4074</v>
      </c>
      <c r="H12746" t="s">
        <v>4075</v>
      </c>
      <c r="I12746" s="160" t="s">
        <v>4009</v>
      </c>
      <c r="J12746" t="s">
        <v>4410</v>
      </c>
      <c r="K12746">
        <v>99</v>
      </c>
      <c r="L12746" t="s">
        <v>3999</v>
      </c>
    </row>
    <row r="12747" spans="1:12">
      <c r="A12747" s="15">
        <v>2501000120</v>
      </c>
      <c r="B12747" t="s">
        <v>12420</v>
      </c>
      <c r="C12747" t="s">
        <v>12421</v>
      </c>
      <c r="D12747" t="s">
        <v>12422</v>
      </c>
      <c r="E12747" t="s">
        <v>4128</v>
      </c>
      <c r="F12747" t="s">
        <v>4073</v>
      </c>
      <c r="G12747" s="160" t="s">
        <v>4074</v>
      </c>
      <c r="H12747" t="s">
        <v>4075</v>
      </c>
      <c r="I12747" s="160" t="s">
        <v>4009</v>
      </c>
      <c r="J12747" t="s">
        <v>4410</v>
      </c>
      <c r="K12747">
        <v>10</v>
      </c>
      <c r="L12747" t="s">
        <v>12425</v>
      </c>
    </row>
    <row r="12748" spans="1:12">
      <c r="A12748" s="15">
        <v>2501000150</v>
      </c>
      <c r="B12748" t="s">
        <v>12420</v>
      </c>
      <c r="C12748" t="s">
        <v>12421</v>
      </c>
      <c r="D12748" t="s">
        <v>12422</v>
      </c>
      <c r="E12748" t="s">
        <v>10059</v>
      </c>
      <c r="F12748" t="s">
        <v>4073</v>
      </c>
      <c r="G12748" s="160" t="s">
        <v>4074</v>
      </c>
      <c r="H12748" t="s">
        <v>4075</v>
      </c>
      <c r="I12748" s="160" t="s">
        <v>4009</v>
      </c>
      <c r="J12748" t="s">
        <v>4410</v>
      </c>
      <c r="K12748">
        <v>99</v>
      </c>
      <c r="L12748" t="s">
        <v>3999</v>
      </c>
    </row>
    <row r="12749" spans="1:12">
      <c r="A12749" s="15">
        <v>2501000180</v>
      </c>
      <c r="B12749" t="s">
        <v>12420</v>
      </c>
      <c r="C12749" t="s">
        <v>12421</v>
      </c>
      <c r="D12749" t="s">
        <v>12422</v>
      </c>
      <c r="E12749" t="s">
        <v>4130</v>
      </c>
      <c r="F12749" t="s">
        <v>4073</v>
      </c>
      <c r="G12749" s="160" t="s">
        <v>4074</v>
      </c>
      <c r="H12749" t="s">
        <v>4075</v>
      </c>
      <c r="I12749" s="160" t="s">
        <v>4009</v>
      </c>
      <c r="J12749" t="s">
        <v>4410</v>
      </c>
      <c r="K12749">
        <v>99</v>
      </c>
      <c r="L12749" t="s">
        <v>3999</v>
      </c>
    </row>
    <row r="12750" spans="1:12">
      <c r="A12750" s="15">
        <v>2501000900</v>
      </c>
      <c r="B12750" t="s">
        <v>12420</v>
      </c>
      <c r="C12750" t="s">
        <v>12421</v>
      </c>
      <c r="D12750" t="s">
        <v>12422</v>
      </c>
      <c r="E12750" t="s">
        <v>12426</v>
      </c>
      <c r="F12750" t="s">
        <v>4073</v>
      </c>
      <c r="G12750" s="160" t="s">
        <v>4074</v>
      </c>
      <c r="H12750" t="s">
        <v>4075</v>
      </c>
      <c r="I12750" s="160" t="s">
        <v>4009</v>
      </c>
      <c r="J12750" t="s">
        <v>4410</v>
      </c>
      <c r="K12750">
        <v>99</v>
      </c>
      <c r="L12750" t="s">
        <v>3999</v>
      </c>
    </row>
    <row r="12751" spans="1:12">
      <c r="A12751" s="15">
        <v>2501010000</v>
      </c>
      <c r="B12751" t="s">
        <v>12420</v>
      </c>
      <c r="C12751" t="s">
        <v>12421</v>
      </c>
      <c r="D12751" t="s">
        <v>12427</v>
      </c>
      <c r="E12751" t="s">
        <v>12423</v>
      </c>
      <c r="F12751" t="s">
        <v>4073</v>
      </c>
      <c r="G12751" s="160" t="s">
        <v>4074</v>
      </c>
      <c r="H12751" t="s">
        <v>4075</v>
      </c>
      <c r="I12751" s="160" t="s">
        <v>4009</v>
      </c>
      <c r="J12751" t="s">
        <v>4410</v>
      </c>
      <c r="K12751">
        <v>99</v>
      </c>
      <c r="L12751" t="s">
        <v>3999</v>
      </c>
    </row>
    <row r="12752" spans="1:12">
      <c r="A12752" s="15">
        <v>2501010030</v>
      </c>
      <c r="B12752" t="s">
        <v>12420</v>
      </c>
      <c r="C12752" t="s">
        <v>12421</v>
      </c>
      <c r="D12752" t="s">
        <v>12427</v>
      </c>
      <c r="E12752" t="s">
        <v>9827</v>
      </c>
      <c r="F12752" t="s">
        <v>4073</v>
      </c>
      <c r="G12752" s="160" t="s">
        <v>4074</v>
      </c>
      <c r="H12752" t="s">
        <v>4075</v>
      </c>
      <c r="I12752" s="160" t="s">
        <v>4009</v>
      </c>
      <c r="J12752" t="s">
        <v>4410</v>
      </c>
      <c r="K12752">
        <v>11</v>
      </c>
      <c r="L12752" t="s">
        <v>12424</v>
      </c>
    </row>
    <row r="12753" spans="1:12">
      <c r="A12753" s="15">
        <v>2501010060</v>
      </c>
      <c r="B12753" t="s">
        <v>12420</v>
      </c>
      <c r="C12753" t="s">
        <v>12421</v>
      </c>
      <c r="D12753" t="s">
        <v>12427</v>
      </c>
      <c r="E12753" t="s">
        <v>4152</v>
      </c>
      <c r="F12753" t="s">
        <v>4073</v>
      </c>
      <c r="G12753" s="160" t="s">
        <v>4074</v>
      </c>
      <c r="H12753" t="s">
        <v>4075</v>
      </c>
      <c r="I12753" s="160" t="s">
        <v>4009</v>
      </c>
      <c r="J12753" t="s">
        <v>4410</v>
      </c>
      <c r="K12753">
        <v>99</v>
      </c>
      <c r="L12753" t="s">
        <v>3999</v>
      </c>
    </row>
    <row r="12754" spans="1:12">
      <c r="A12754" s="15">
        <v>2501010090</v>
      </c>
      <c r="B12754" t="s">
        <v>12420</v>
      </c>
      <c r="C12754" t="s">
        <v>12421</v>
      </c>
      <c r="D12754" t="s">
        <v>12427</v>
      </c>
      <c r="E12754" t="s">
        <v>4149</v>
      </c>
      <c r="F12754" t="s">
        <v>4073</v>
      </c>
      <c r="G12754" s="160" t="s">
        <v>4074</v>
      </c>
      <c r="H12754" t="s">
        <v>4075</v>
      </c>
      <c r="I12754" s="160" t="s">
        <v>4009</v>
      </c>
      <c r="J12754" t="s">
        <v>4410</v>
      </c>
      <c r="K12754">
        <v>99</v>
      </c>
      <c r="L12754" t="s">
        <v>3999</v>
      </c>
    </row>
    <row r="12755" spans="1:12">
      <c r="A12755" s="15">
        <v>2501010120</v>
      </c>
      <c r="B12755" t="s">
        <v>12420</v>
      </c>
      <c r="C12755" t="s">
        <v>12421</v>
      </c>
      <c r="D12755" t="s">
        <v>12427</v>
      </c>
      <c r="E12755" t="s">
        <v>4128</v>
      </c>
      <c r="F12755" t="s">
        <v>4073</v>
      </c>
      <c r="G12755" s="160" t="s">
        <v>4074</v>
      </c>
      <c r="H12755" t="s">
        <v>4075</v>
      </c>
      <c r="I12755" s="160" t="s">
        <v>4009</v>
      </c>
      <c r="J12755" t="s">
        <v>4410</v>
      </c>
      <c r="K12755">
        <v>10</v>
      </c>
      <c r="L12755" t="s">
        <v>12425</v>
      </c>
    </row>
    <row r="12756" spans="1:12">
      <c r="A12756" s="15">
        <v>2501010150</v>
      </c>
      <c r="B12756" t="s">
        <v>12420</v>
      </c>
      <c r="C12756" t="s">
        <v>12421</v>
      </c>
      <c r="D12756" t="s">
        <v>12427</v>
      </c>
      <c r="E12756" t="s">
        <v>10059</v>
      </c>
      <c r="F12756" t="s">
        <v>4073</v>
      </c>
      <c r="G12756" s="160" t="s">
        <v>4074</v>
      </c>
      <c r="H12756" t="s">
        <v>4075</v>
      </c>
      <c r="I12756" s="160" t="s">
        <v>4009</v>
      </c>
      <c r="J12756" t="s">
        <v>4410</v>
      </c>
      <c r="K12756">
        <v>99</v>
      </c>
      <c r="L12756" t="s">
        <v>3999</v>
      </c>
    </row>
    <row r="12757" spans="1:12">
      <c r="A12757" s="15">
        <v>2501010180</v>
      </c>
      <c r="B12757" t="s">
        <v>12420</v>
      </c>
      <c r="C12757" t="s">
        <v>12421</v>
      </c>
      <c r="D12757" t="s">
        <v>12427</v>
      </c>
      <c r="E12757" t="s">
        <v>4130</v>
      </c>
      <c r="F12757" t="s">
        <v>4073</v>
      </c>
      <c r="G12757" s="160" t="s">
        <v>4074</v>
      </c>
      <c r="H12757" t="s">
        <v>4075</v>
      </c>
      <c r="I12757" s="160" t="s">
        <v>4009</v>
      </c>
      <c r="J12757" t="s">
        <v>4410</v>
      </c>
      <c r="K12757">
        <v>99</v>
      </c>
      <c r="L12757" t="s">
        <v>3999</v>
      </c>
    </row>
    <row r="12758" spans="1:12">
      <c r="A12758" s="15">
        <v>2501010900</v>
      </c>
      <c r="B12758" t="s">
        <v>12420</v>
      </c>
      <c r="C12758" t="s">
        <v>12421</v>
      </c>
      <c r="D12758" t="s">
        <v>12427</v>
      </c>
      <c r="E12758" t="s">
        <v>12426</v>
      </c>
      <c r="F12758" t="s">
        <v>4073</v>
      </c>
      <c r="G12758" s="160" t="s">
        <v>4074</v>
      </c>
      <c r="H12758" t="s">
        <v>4075</v>
      </c>
      <c r="I12758" s="160" t="s">
        <v>4009</v>
      </c>
      <c r="J12758" t="s">
        <v>4410</v>
      </c>
      <c r="K12758">
        <v>99</v>
      </c>
      <c r="L12758" t="s">
        <v>3999</v>
      </c>
    </row>
    <row r="12759" spans="1:12">
      <c r="A12759" s="15">
        <v>2501011011</v>
      </c>
      <c r="B12759" t="s">
        <v>12420</v>
      </c>
      <c r="C12759" t="s">
        <v>12421</v>
      </c>
      <c r="D12759" t="s">
        <v>12428</v>
      </c>
      <c r="E12759" t="s">
        <v>12429</v>
      </c>
      <c r="F12759" t="s">
        <v>5265</v>
      </c>
      <c r="G12759" s="160" t="s">
        <v>4074</v>
      </c>
      <c r="H12759" t="s">
        <v>4075</v>
      </c>
      <c r="I12759" s="160" t="s">
        <v>4009</v>
      </c>
      <c r="J12759" t="s">
        <v>4410</v>
      </c>
      <c r="K12759">
        <v>10</v>
      </c>
      <c r="L12759" t="s">
        <v>12425</v>
      </c>
    </row>
    <row r="12760" spans="1:12">
      <c r="A12760" s="15">
        <v>2501011012</v>
      </c>
      <c r="B12760" t="s">
        <v>12420</v>
      </c>
      <c r="C12760" t="s">
        <v>12421</v>
      </c>
      <c r="D12760" t="s">
        <v>12428</v>
      </c>
      <c r="E12760" t="s">
        <v>12430</v>
      </c>
      <c r="F12760" t="s">
        <v>5265</v>
      </c>
      <c r="G12760" s="160" t="s">
        <v>4074</v>
      </c>
      <c r="H12760" t="s">
        <v>4075</v>
      </c>
      <c r="I12760" s="160" t="s">
        <v>4009</v>
      </c>
      <c r="J12760" t="s">
        <v>4410</v>
      </c>
      <c r="K12760">
        <v>10</v>
      </c>
      <c r="L12760" t="s">
        <v>12425</v>
      </c>
    </row>
    <row r="12761" spans="1:12">
      <c r="A12761" s="15">
        <v>2501011013</v>
      </c>
      <c r="B12761" t="s">
        <v>12420</v>
      </c>
      <c r="C12761" t="s">
        <v>12421</v>
      </c>
      <c r="D12761" t="s">
        <v>12428</v>
      </c>
      <c r="E12761" t="s">
        <v>12431</v>
      </c>
      <c r="F12761" t="s">
        <v>5265</v>
      </c>
      <c r="G12761" s="160" t="s">
        <v>4074</v>
      </c>
      <c r="H12761" t="s">
        <v>4075</v>
      </c>
      <c r="I12761" s="160" t="s">
        <v>3995</v>
      </c>
      <c r="J12761" t="s">
        <v>4653</v>
      </c>
      <c r="K12761">
        <v>99</v>
      </c>
      <c r="L12761" t="s">
        <v>3999</v>
      </c>
    </row>
    <row r="12762" spans="1:12">
      <c r="A12762" s="15">
        <v>2501011014</v>
      </c>
      <c r="B12762" t="s">
        <v>12420</v>
      </c>
      <c r="C12762" t="s">
        <v>12421</v>
      </c>
      <c r="D12762" t="s">
        <v>12428</v>
      </c>
      <c r="E12762" t="s">
        <v>12432</v>
      </c>
      <c r="F12762" t="s">
        <v>5265</v>
      </c>
      <c r="G12762" s="160" t="s">
        <v>4074</v>
      </c>
      <c r="H12762" t="s">
        <v>4075</v>
      </c>
      <c r="I12762" s="160" t="s">
        <v>4069</v>
      </c>
      <c r="J12762" t="s">
        <v>4740</v>
      </c>
      <c r="K12762">
        <v>99</v>
      </c>
      <c r="L12762" t="s">
        <v>3999</v>
      </c>
    </row>
    <row r="12763" spans="1:12">
      <c r="A12763" s="15">
        <v>2501011015</v>
      </c>
      <c r="B12763" t="s">
        <v>12420</v>
      </c>
      <c r="C12763" t="s">
        <v>12421</v>
      </c>
      <c r="D12763" t="s">
        <v>12428</v>
      </c>
      <c r="E12763" t="s">
        <v>12433</v>
      </c>
      <c r="F12763" t="s">
        <v>5265</v>
      </c>
      <c r="G12763" s="160" t="s">
        <v>4074</v>
      </c>
      <c r="H12763" t="s">
        <v>4075</v>
      </c>
      <c r="I12763" s="160" t="s">
        <v>4069</v>
      </c>
      <c r="J12763" t="s">
        <v>4740</v>
      </c>
      <c r="K12763">
        <v>99</v>
      </c>
      <c r="L12763" t="s">
        <v>3999</v>
      </c>
    </row>
    <row r="12764" spans="1:12">
      <c r="A12764" s="15">
        <v>2501012011</v>
      </c>
      <c r="B12764" t="s">
        <v>12420</v>
      </c>
      <c r="C12764" t="s">
        <v>12421</v>
      </c>
      <c r="D12764" t="s">
        <v>12434</v>
      </c>
      <c r="E12764" t="s">
        <v>12429</v>
      </c>
      <c r="F12764" t="s">
        <v>5265</v>
      </c>
      <c r="G12764" s="160" t="s">
        <v>4074</v>
      </c>
      <c r="H12764" t="s">
        <v>4075</v>
      </c>
      <c r="I12764" s="160" t="s">
        <v>4009</v>
      </c>
      <c r="J12764" t="s">
        <v>4410</v>
      </c>
      <c r="K12764">
        <v>10</v>
      </c>
      <c r="L12764" t="s">
        <v>12425</v>
      </c>
    </row>
    <row r="12765" spans="1:12">
      <c r="A12765" s="15">
        <v>2501012012</v>
      </c>
      <c r="B12765" t="s">
        <v>12420</v>
      </c>
      <c r="C12765" t="s">
        <v>12421</v>
      </c>
      <c r="D12765" t="s">
        <v>12434</v>
      </c>
      <c r="E12765" t="s">
        <v>12430</v>
      </c>
      <c r="F12765" t="s">
        <v>5265</v>
      </c>
      <c r="G12765" s="160" t="s">
        <v>4074</v>
      </c>
      <c r="H12765" t="s">
        <v>4075</v>
      </c>
      <c r="I12765" s="160" t="s">
        <v>4009</v>
      </c>
      <c r="J12765" t="s">
        <v>4410</v>
      </c>
      <c r="K12765">
        <v>10</v>
      </c>
      <c r="L12765" t="s">
        <v>12425</v>
      </c>
    </row>
    <row r="12766" spans="1:12">
      <c r="A12766" s="15">
        <v>2501012013</v>
      </c>
      <c r="B12766" t="s">
        <v>12420</v>
      </c>
      <c r="C12766" t="s">
        <v>12421</v>
      </c>
      <c r="D12766" t="s">
        <v>12434</v>
      </c>
      <c r="E12766" t="s">
        <v>12431</v>
      </c>
      <c r="F12766" t="s">
        <v>5265</v>
      </c>
      <c r="G12766" s="160" t="s">
        <v>4074</v>
      </c>
      <c r="H12766" t="s">
        <v>4075</v>
      </c>
      <c r="I12766" s="160" t="s">
        <v>3995</v>
      </c>
      <c r="J12766" t="s">
        <v>4653</v>
      </c>
      <c r="K12766">
        <v>99</v>
      </c>
      <c r="L12766" t="s">
        <v>3999</v>
      </c>
    </row>
    <row r="12767" spans="1:12">
      <c r="A12767" s="15">
        <v>2501012014</v>
      </c>
      <c r="B12767" t="s">
        <v>12420</v>
      </c>
      <c r="C12767" t="s">
        <v>12421</v>
      </c>
      <c r="D12767" t="s">
        <v>12434</v>
      </c>
      <c r="E12767" t="s">
        <v>12432</v>
      </c>
      <c r="F12767" t="s">
        <v>5265</v>
      </c>
      <c r="G12767" s="160" t="s">
        <v>4074</v>
      </c>
      <c r="H12767" t="s">
        <v>4075</v>
      </c>
      <c r="I12767" s="160" t="s">
        <v>4069</v>
      </c>
      <c r="J12767" t="s">
        <v>4740</v>
      </c>
      <c r="K12767">
        <v>99</v>
      </c>
      <c r="L12767" t="s">
        <v>3999</v>
      </c>
    </row>
    <row r="12768" spans="1:12">
      <c r="A12768" s="15">
        <v>2501012015</v>
      </c>
      <c r="B12768" t="s">
        <v>12420</v>
      </c>
      <c r="C12768" t="s">
        <v>12421</v>
      </c>
      <c r="D12768" t="s">
        <v>12434</v>
      </c>
      <c r="E12768" t="s">
        <v>12433</v>
      </c>
      <c r="F12768" t="s">
        <v>5265</v>
      </c>
      <c r="G12768" s="160" t="s">
        <v>4074</v>
      </c>
      <c r="H12768" t="s">
        <v>4075</v>
      </c>
      <c r="I12768" s="160" t="s">
        <v>4069</v>
      </c>
      <c r="J12768" t="s">
        <v>4740</v>
      </c>
      <c r="K12768">
        <v>99</v>
      </c>
      <c r="L12768" t="s">
        <v>3999</v>
      </c>
    </row>
    <row r="12769" spans="1:12">
      <c r="A12769" s="15">
        <v>2501013010</v>
      </c>
      <c r="B12769" t="s">
        <v>12420</v>
      </c>
      <c r="C12769" t="s">
        <v>12421</v>
      </c>
      <c r="D12769" t="s">
        <v>12435</v>
      </c>
      <c r="E12769" t="s">
        <v>11893</v>
      </c>
      <c r="F12769" t="s">
        <v>5265</v>
      </c>
      <c r="G12769" s="160" t="s">
        <v>4074</v>
      </c>
      <c r="H12769" t="s">
        <v>4075</v>
      </c>
      <c r="I12769" s="160" t="s">
        <v>4069</v>
      </c>
      <c r="J12769" t="s">
        <v>4740</v>
      </c>
      <c r="K12769">
        <v>99</v>
      </c>
      <c r="L12769" t="s">
        <v>3999</v>
      </c>
    </row>
    <row r="12770" spans="1:12">
      <c r="A12770" s="15">
        <v>2501050000</v>
      </c>
      <c r="B12770" t="s">
        <v>12420</v>
      </c>
      <c r="C12770" t="s">
        <v>12421</v>
      </c>
      <c r="D12770" t="s">
        <v>12436</v>
      </c>
      <c r="E12770" t="s">
        <v>12423</v>
      </c>
      <c r="F12770" t="s">
        <v>4497</v>
      </c>
      <c r="G12770" s="160" t="s">
        <v>4074</v>
      </c>
      <c r="H12770" t="s">
        <v>4075</v>
      </c>
      <c r="I12770" s="160" t="s">
        <v>4007</v>
      </c>
      <c r="J12770" t="s">
        <v>4498</v>
      </c>
      <c r="K12770">
        <v>99</v>
      </c>
      <c r="L12770" t="s">
        <v>3999</v>
      </c>
    </row>
    <row r="12771" spans="1:12">
      <c r="A12771" s="15">
        <v>2501050030</v>
      </c>
      <c r="B12771" t="s">
        <v>12420</v>
      </c>
      <c r="C12771" t="s">
        <v>12421</v>
      </c>
      <c r="D12771" t="s">
        <v>12436</v>
      </c>
      <c r="E12771" t="s">
        <v>9827</v>
      </c>
      <c r="F12771" t="s">
        <v>4497</v>
      </c>
      <c r="G12771" s="160" t="s">
        <v>4074</v>
      </c>
      <c r="H12771" t="s">
        <v>4075</v>
      </c>
      <c r="I12771" s="160" t="s">
        <v>4007</v>
      </c>
      <c r="J12771" t="s">
        <v>4498</v>
      </c>
      <c r="K12771">
        <v>99</v>
      </c>
      <c r="L12771" t="s">
        <v>3999</v>
      </c>
    </row>
    <row r="12772" spans="1:12">
      <c r="A12772" s="15">
        <v>2501050060</v>
      </c>
      <c r="B12772" t="s">
        <v>12420</v>
      </c>
      <c r="C12772" t="s">
        <v>12421</v>
      </c>
      <c r="D12772" t="s">
        <v>12436</v>
      </c>
      <c r="E12772" t="s">
        <v>4152</v>
      </c>
      <c r="F12772" t="s">
        <v>4497</v>
      </c>
      <c r="G12772" s="160" t="s">
        <v>4074</v>
      </c>
      <c r="H12772" t="s">
        <v>4075</v>
      </c>
      <c r="I12772" s="160" t="s">
        <v>4007</v>
      </c>
      <c r="J12772" t="s">
        <v>4498</v>
      </c>
      <c r="K12772">
        <v>99</v>
      </c>
      <c r="L12772" t="s">
        <v>3999</v>
      </c>
    </row>
    <row r="12773" spans="1:12">
      <c r="A12773" s="15">
        <v>2501050090</v>
      </c>
      <c r="B12773" t="s">
        <v>12420</v>
      </c>
      <c r="C12773" t="s">
        <v>12421</v>
      </c>
      <c r="D12773" t="s">
        <v>12436</v>
      </c>
      <c r="E12773" t="s">
        <v>4149</v>
      </c>
      <c r="F12773" t="s">
        <v>4497</v>
      </c>
      <c r="G12773" s="160" t="s">
        <v>4074</v>
      </c>
      <c r="H12773" t="s">
        <v>4075</v>
      </c>
      <c r="I12773" s="160" t="s">
        <v>4007</v>
      </c>
      <c r="J12773" t="s">
        <v>4498</v>
      </c>
      <c r="K12773">
        <v>99</v>
      </c>
      <c r="L12773" t="s">
        <v>3999</v>
      </c>
    </row>
    <row r="12774" spans="1:12">
      <c r="A12774" s="15">
        <v>2501050120</v>
      </c>
      <c r="B12774" t="s">
        <v>12420</v>
      </c>
      <c r="C12774" t="s">
        <v>12421</v>
      </c>
      <c r="D12774" t="s">
        <v>12436</v>
      </c>
      <c r="E12774" t="s">
        <v>4128</v>
      </c>
      <c r="F12774" t="s">
        <v>4497</v>
      </c>
      <c r="G12774" s="160" t="s">
        <v>4074</v>
      </c>
      <c r="H12774" t="s">
        <v>4075</v>
      </c>
      <c r="I12774" s="160" t="s">
        <v>4007</v>
      </c>
      <c r="J12774" t="s">
        <v>4498</v>
      </c>
      <c r="K12774" s="160" t="s">
        <v>4076</v>
      </c>
      <c r="L12774" t="s">
        <v>12425</v>
      </c>
    </row>
    <row r="12775" spans="1:12">
      <c r="A12775" s="15">
        <v>2501050150</v>
      </c>
      <c r="B12775" t="s">
        <v>12420</v>
      </c>
      <c r="C12775" t="s">
        <v>12421</v>
      </c>
      <c r="D12775" t="s">
        <v>12436</v>
      </c>
      <c r="E12775" t="s">
        <v>10059</v>
      </c>
      <c r="F12775" t="s">
        <v>4497</v>
      </c>
      <c r="G12775" s="160" t="s">
        <v>4074</v>
      </c>
      <c r="H12775" t="s">
        <v>4075</v>
      </c>
      <c r="I12775" s="160" t="s">
        <v>4007</v>
      </c>
      <c r="J12775" t="s">
        <v>4498</v>
      </c>
      <c r="K12775">
        <v>99</v>
      </c>
      <c r="L12775" t="s">
        <v>3999</v>
      </c>
    </row>
    <row r="12776" spans="1:12">
      <c r="A12776" s="15">
        <v>2501050180</v>
      </c>
      <c r="B12776" t="s">
        <v>12420</v>
      </c>
      <c r="C12776" t="s">
        <v>12421</v>
      </c>
      <c r="D12776" t="s">
        <v>12436</v>
      </c>
      <c r="E12776" t="s">
        <v>4130</v>
      </c>
      <c r="F12776" t="s">
        <v>4497</v>
      </c>
      <c r="G12776" s="160" t="s">
        <v>4074</v>
      </c>
      <c r="H12776" t="s">
        <v>4075</v>
      </c>
      <c r="I12776" s="160" t="s">
        <v>4007</v>
      </c>
      <c r="J12776" t="s">
        <v>4498</v>
      </c>
      <c r="K12776">
        <v>99</v>
      </c>
      <c r="L12776" t="s">
        <v>3999</v>
      </c>
    </row>
    <row r="12777" spans="1:12">
      <c r="A12777" s="15">
        <v>2501050900</v>
      </c>
      <c r="B12777" t="s">
        <v>12420</v>
      </c>
      <c r="C12777" t="s">
        <v>12421</v>
      </c>
      <c r="D12777" t="s">
        <v>12436</v>
      </c>
      <c r="E12777" t="s">
        <v>12426</v>
      </c>
      <c r="F12777" t="s">
        <v>4497</v>
      </c>
      <c r="G12777" s="160" t="s">
        <v>4074</v>
      </c>
      <c r="H12777" t="s">
        <v>4075</v>
      </c>
      <c r="I12777" s="160" t="s">
        <v>4007</v>
      </c>
      <c r="J12777" t="s">
        <v>4498</v>
      </c>
      <c r="K12777">
        <v>99</v>
      </c>
      <c r="L12777" t="s">
        <v>3999</v>
      </c>
    </row>
    <row r="12778" spans="1:12">
      <c r="A12778" s="15">
        <v>2501055120</v>
      </c>
      <c r="B12778" t="s">
        <v>12420</v>
      </c>
      <c r="C12778" t="s">
        <v>12421</v>
      </c>
      <c r="D12778" t="s">
        <v>12437</v>
      </c>
      <c r="E12778" t="s">
        <v>4128</v>
      </c>
      <c r="F12778" t="s">
        <v>4497</v>
      </c>
      <c r="G12778" s="160" t="s">
        <v>4074</v>
      </c>
      <c r="H12778" t="s">
        <v>4075</v>
      </c>
      <c r="I12778" s="160" t="s">
        <v>4007</v>
      </c>
      <c r="J12778" t="s">
        <v>4498</v>
      </c>
      <c r="K12778" s="160" t="s">
        <v>4076</v>
      </c>
      <c r="L12778" t="s">
        <v>12425</v>
      </c>
    </row>
    <row r="12779" spans="1:12">
      <c r="A12779" s="15">
        <v>2501059120</v>
      </c>
      <c r="B12779" t="s">
        <v>12420</v>
      </c>
      <c r="C12779" t="s">
        <v>12421</v>
      </c>
      <c r="D12779" t="s">
        <v>12438</v>
      </c>
      <c r="E12779" t="s">
        <v>4128</v>
      </c>
      <c r="F12779" t="s">
        <v>4497</v>
      </c>
      <c r="G12779" s="160" t="s">
        <v>4074</v>
      </c>
      <c r="H12779" t="s">
        <v>4075</v>
      </c>
      <c r="I12779" s="160" t="s">
        <v>4007</v>
      </c>
      <c r="J12779" t="s">
        <v>4498</v>
      </c>
      <c r="K12779" s="160" t="s">
        <v>4076</v>
      </c>
      <c r="L12779" t="s">
        <v>12425</v>
      </c>
    </row>
    <row r="12780" spans="1:12">
      <c r="A12780" s="15">
        <v>2501060000</v>
      </c>
      <c r="B12780" t="s">
        <v>12420</v>
      </c>
      <c r="C12780" t="s">
        <v>12421</v>
      </c>
      <c r="D12780" t="s">
        <v>12439</v>
      </c>
      <c r="E12780" t="s">
        <v>12440</v>
      </c>
      <c r="F12780" t="s">
        <v>4732</v>
      </c>
      <c r="G12780" s="160" t="s">
        <v>4074</v>
      </c>
      <c r="H12780" t="s">
        <v>4075</v>
      </c>
      <c r="I12780" s="160" t="s">
        <v>4009</v>
      </c>
      <c r="J12780" t="s">
        <v>4410</v>
      </c>
      <c r="K12780">
        <v>99</v>
      </c>
      <c r="L12780" t="s">
        <v>3999</v>
      </c>
    </row>
    <row r="12781" spans="1:12">
      <c r="A12781" s="15">
        <v>2501060050</v>
      </c>
      <c r="B12781" t="s">
        <v>12420</v>
      </c>
      <c r="C12781" t="s">
        <v>12421</v>
      </c>
      <c r="D12781" t="s">
        <v>12439</v>
      </c>
      <c r="E12781" t="s">
        <v>12441</v>
      </c>
      <c r="F12781" t="s">
        <v>4732</v>
      </c>
      <c r="G12781" s="160" t="s">
        <v>4074</v>
      </c>
      <c r="H12781" t="s">
        <v>4075</v>
      </c>
      <c r="I12781" s="160" t="s">
        <v>3997</v>
      </c>
      <c r="J12781" t="s">
        <v>4733</v>
      </c>
      <c r="K12781">
        <v>99</v>
      </c>
      <c r="L12781" t="s">
        <v>3999</v>
      </c>
    </row>
    <row r="12782" spans="1:12">
      <c r="A12782" s="15">
        <v>2501060051</v>
      </c>
      <c r="B12782" t="s">
        <v>12420</v>
      </c>
      <c r="C12782" t="s">
        <v>12421</v>
      </c>
      <c r="D12782" t="s">
        <v>12439</v>
      </c>
      <c r="E12782" t="s">
        <v>12442</v>
      </c>
      <c r="F12782" t="s">
        <v>4732</v>
      </c>
      <c r="G12782" s="160" t="s">
        <v>4074</v>
      </c>
      <c r="H12782" t="s">
        <v>4075</v>
      </c>
      <c r="I12782" s="160" t="s">
        <v>3997</v>
      </c>
      <c r="J12782" t="s">
        <v>4733</v>
      </c>
      <c r="K12782">
        <v>99</v>
      </c>
      <c r="L12782" t="s">
        <v>3999</v>
      </c>
    </row>
    <row r="12783" spans="1:12">
      <c r="A12783" s="15">
        <v>2501060052</v>
      </c>
      <c r="B12783" t="s">
        <v>12420</v>
      </c>
      <c r="C12783" t="s">
        <v>12421</v>
      </c>
      <c r="D12783" t="s">
        <v>12439</v>
      </c>
      <c r="E12783" t="s">
        <v>12443</v>
      </c>
      <c r="F12783" t="s">
        <v>4732</v>
      </c>
      <c r="G12783" s="160" t="s">
        <v>4074</v>
      </c>
      <c r="H12783" t="s">
        <v>4075</v>
      </c>
      <c r="I12783" s="160" t="s">
        <v>3997</v>
      </c>
      <c r="J12783" t="s">
        <v>4733</v>
      </c>
      <c r="K12783">
        <v>99</v>
      </c>
      <c r="L12783" t="s">
        <v>3999</v>
      </c>
    </row>
    <row r="12784" spans="1:12">
      <c r="A12784" s="15">
        <v>2501060053</v>
      </c>
      <c r="B12784" t="s">
        <v>12420</v>
      </c>
      <c r="C12784" t="s">
        <v>12421</v>
      </c>
      <c r="D12784" t="s">
        <v>12439</v>
      </c>
      <c r="E12784" t="s">
        <v>12444</v>
      </c>
      <c r="F12784" t="s">
        <v>4732</v>
      </c>
      <c r="G12784" s="160" t="s">
        <v>4074</v>
      </c>
      <c r="H12784" t="s">
        <v>4075</v>
      </c>
      <c r="I12784" s="160" t="s">
        <v>3997</v>
      </c>
      <c r="J12784" t="s">
        <v>4733</v>
      </c>
      <c r="K12784">
        <v>99</v>
      </c>
      <c r="L12784" t="s">
        <v>3999</v>
      </c>
    </row>
    <row r="12785" spans="1:12">
      <c r="A12785" s="15">
        <v>2501060100</v>
      </c>
      <c r="B12785" t="s">
        <v>12420</v>
      </c>
      <c r="C12785" t="s">
        <v>12421</v>
      </c>
      <c r="D12785" t="s">
        <v>12439</v>
      </c>
      <c r="E12785" t="s">
        <v>12445</v>
      </c>
      <c r="F12785" t="s">
        <v>4732</v>
      </c>
      <c r="G12785" s="160" t="s">
        <v>4074</v>
      </c>
      <c r="H12785" t="s">
        <v>4075</v>
      </c>
      <c r="I12785" s="160" t="s">
        <v>4069</v>
      </c>
      <c r="J12785" t="s">
        <v>4740</v>
      </c>
      <c r="K12785">
        <v>99</v>
      </c>
      <c r="L12785" t="s">
        <v>3999</v>
      </c>
    </row>
    <row r="12786" spans="1:12">
      <c r="A12786" s="15">
        <v>2501060101</v>
      </c>
      <c r="B12786" t="s">
        <v>12420</v>
      </c>
      <c r="C12786" t="s">
        <v>12421</v>
      </c>
      <c r="D12786" t="s">
        <v>12439</v>
      </c>
      <c r="E12786" t="s">
        <v>12446</v>
      </c>
      <c r="F12786" t="s">
        <v>4732</v>
      </c>
      <c r="G12786" s="160" t="s">
        <v>4074</v>
      </c>
      <c r="H12786" t="s">
        <v>4075</v>
      </c>
      <c r="I12786" s="160" t="s">
        <v>4069</v>
      </c>
      <c r="J12786" t="s">
        <v>4740</v>
      </c>
      <c r="K12786">
        <v>99</v>
      </c>
      <c r="L12786" t="s">
        <v>3999</v>
      </c>
    </row>
    <row r="12787" spans="1:12">
      <c r="A12787" s="15">
        <v>2501060102</v>
      </c>
      <c r="B12787" t="s">
        <v>12420</v>
      </c>
      <c r="C12787" t="s">
        <v>12421</v>
      </c>
      <c r="D12787" t="s">
        <v>12439</v>
      </c>
      <c r="E12787" t="s">
        <v>12447</v>
      </c>
      <c r="F12787" t="s">
        <v>4732</v>
      </c>
      <c r="G12787" s="160" t="s">
        <v>4074</v>
      </c>
      <c r="H12787" t="s">
        <v>4075</v>
      </c>
      <c r="I12787" s="160" t="s">
        <v>4069</v>
      </c>
      <c r="J12787" t="s">
        <v>4740</v>
      </c>
      <c r="K12787">
        <v>99</v>
      </c>
      <c r="L12787" t="s">
        <v>3999</v>
      </c>
    </row>
    <row r="12788" spans="1:12">
      <c r="A12788" s="15">
        <v>2501060103</v>
      </c>
      <c r="B12788" t="s">
        <v>12420</v>
      </c>
      <c r="C12788" t="s">
        <v>12421</v>
      </c>
      <c r="D12788" t="s">
        <v>12439</v>
      </c>
      <c r="E12788" t="s">
        <v>12448</v>
      </c>
      <c r="F12788" t="s">
        <v>4732</v>
      </c>
      <c r="G12788" s="160" t="s">
        <v>4074</v>
      </c>
      <c r="H12788" t="s">
        <v>4075</v>
      </c>
      <c r="I12788" s="160" t="s">
        <v>4069</v>
      </c>
      <c r="J12788" t="s">
        <v>4740</v>
      </c>
      <c r="K12788">
        <v>99</v>
      </c>
      <c r="L12788" t="s">
        <v>3999</v>
      </c>
    </row>
    <row r="12789" spans="1:12">
      <c r="A12789" s="15">
        <v>2501060200</v>
      </c>
      <c r="B12789" t="s">
        <v>12420</v>
      </c>
      <c r="C12789" t="s">
        <v>12421</v>
      </c>
      <c r="D12789" t="s">
        <v>12439</v>
      </c>
      <c r="E12789" t="s">
        <v>11905</v>
      </c>
      <c r="F12789" t="s">
        <v>4732</v>
      </c>
      <c r="G12789" s="160" t="s">
        <v>4074</v>
      </c>
      <c r="H12789" t="s">
        <v>4075</v>
      </c>
      <c r="I12789" s="160" t="s">
        <v>4009</v>
      </c>
      <c r="J12789" t="s">
        <v>4410</v>
      </c>
      <c r="K12789">
        <v>99</v>
      </c>
      <c r="L12789" t="s">
        <v>3999</v>
      </c>
    </row>
    <row r="12790" spans="1:12">
      <c r="A12790" s="15">
        <v>2501060201</v>
      </c>
      <c r="B12790" t="s">
        <v>12420</v>
      </c>
      <c r="C12790" t="s">
        <v>12421</v>
      </c>
      <c r="D12790" t="s">
        <v>12439</v>
      </c>
      <c r="E12790" t="s">
        <v>4737</v>
      </c>
      <c r="F12790" t="s">
        <v>4732</v>
      </c>
      <c r="G12790" s="160" t="s">
        <v>4074</v>
      </c>
      <c r="H12790" t="s">
        <v>4075</v>
      </c>
      <c r="I12790" s="160" t="s">
        <v>4198</v>
      </c>
      <c r="J12790" t="s">
        <v>5217</v>
      </c>
      <c r="K12790">
        <v>99</v>
      </c>
      <c r="L12790" t="s">
        <v>3999</v>
      </c>
    </row>
    <row r="12791" spans="1:12">
      <c r="A12791" s="15">
        <v>2501070000</v>
      </c>
      <c r="B12791" t="s">
        <v>12420</v>
      </c>
      <c r="C12791" t="s">
        <v>12421</v>
      </c>
      <c r="D12791" t="s">
        <v>12449</v>
      </c>
      <c r="E12791" t="s">
        <v>12450</v>
      </c>
      <c r="F12791" t="s">
        <v>4732</v>
      </c>
      <c r="G12791" s="160" t="s">
        <v>4074</v>
      </c>
      <c r="H12791" t="s">
        <v>4075</v>
      </c>
      <c r="I12791" s="160" t="s">
        <v>4009</v>
      </c>
      <c r="J12791" t="s">
        <v>4410</v>
      </c>
      <c r="K12791">
        <v>99</v>
      </c>
      <c r="L12791" t="s">
        <v>3999</v>
      </c>
    </row>
    <row r="12792" spans="1:12">
      <c r="A12792" s="15">
        <v>2501070050</v>
      </c>
      <c r="B12792" t="s">
        <v>12420</v>
      </c>
      <c r="C12792" t="s">
        <v>12421</v>
      </c>
      <c r="D12792" t="s">
        <v>12449</v>
      </c>
      <c r="E12792" t="s">
        <v>12441</v>
      </c>
      <c r="F12792" t="s">
        <v>4732</v>
      </c>
      <c r="G12792" s="160" t="s">
        <v>4074</v>
      </c>
      <c r="H12792" t="s">
        <v>4075</v>
      </c>
      <c r="I12792" s="160" t="s">
        <v>3997</v>
      </c>
      <c r="J12792" t="s">
        <v>4733</v>
      </c>
      <c r="K12792">
        <v>99</v>
      </c>
      <c r="L12792" t="s">
        <v>3999</v>
      </c>
    </row>
    <row r="12793" spans="1:12">
      <c r="A12793" s="15">
        <v>2501070051</v>
      </c>
      <c r="B12793" t="s">
        <v>12420</v>
      </c>
      <c r="C12793" t="s">
        <v>12421</v>
      </c>
      <c r="D12793" t="s">
        <v>12449</v>
      </c>
      <c r="E12793" t="s">
        <v>12442</v>
      </c>
      <c r="F12793" t="s">
        <v>4732</v>
      </c>
      <c r="G12793" s="160" t="s">
        <v>4074</v>
      </c>
      <c r="H12793" t="s">
        <v>4075</v>
      </c>
      <c r="I12793" s="160" t="s">
        <v>3997</v>
      </c>
      <c r="J12793" t="s">
        <v>4733</v>
      </c>
      <c r="K12793">
        <v>99</v>
      </c>
      <c r="L12793" t="s">
        <v>3999</v>
      </c>
    </row>
    <row r="12794" spans="1:12">
      <c r="A12794" s="15">
        <v>2501070052</v>
      </c>
      <c r="B12794" t="s">
        <v>12420</v>
      </c>
      <c r="C12794" t="s">
        <v>12421</v>
      </c>
      <c r="D12794" t="s">
        <v>12449</v>
      </c>
      <c r="E12794" t="s">
        <v>12443</v>
      </c>
      <c r="F12794" t="s">
        <v>4732</v>
      </c>
      <c r="G12794" s="160" t="s">
        <v>4074</v>
      </c>
      <c r="H12794" t="s">
        <v>4075</v>
      </c>
      <c r="I12794" s="160" t="s">
        <v>3997</v>
      </c>
      <c r="J12794" t="s">
        <v>4733</v>
      </c>
      <c r="K12794">
        <v>99</v>
      </c>
      <c r="L12794" t="s">
        <v>3999</v>
      </c>
    </row>
    <row r="12795" spans="1:12">
      <c r="A12795" s="15">
        <v>2501070053</v>
      </c>
      <c r="B12795" t="s">
        <v>12420</v>
      </c>
      <c r="C12795" t="s">
        <v>12421</v>
      </c>
      <c r="D12795" t="s">
        <v>12449</v>
      </c>
      <c r="E12795" t="s">
        <v>12444</v>
      </c>
      <c r="F12795" t="s">
        <v>4732</v>
      </c>
      <c r="G12795" s="160" t="s">
        <v>4074</v>
      </c>
      <c r="H12795" t="s">
        <v>4075</v>
      </c>
      <c r="I12795" s="160" t="s">
        <v>3997</v>
      </c>
      <c r="J12795" t="s">
        <v>4733</v>
      </c>
      <c r="K12795">
        <v>99</v>
      </c>
      <c r="L12795" t="s">
        <v>3999</v>
      </c>
    </row>
    <row r="12796" spans="1:12">
      <c r="A12796" s="15">
        <v>2501070100</v>
      </c>
      <c r="B12796" t="s">
        <v>12420</v>
      </c>
      <c r="C12796" t="s">
        <v>12421</v>
      </c>
      <c r="D12796" t="s">
        <v>12449</v>
      </c>
      <c r="E12796" t="s">
        <v>12445</v>
      </c>
      <c r="F12796" t="s">
        <v>4732</v>
      </c>
      <c r="G12796" s="160" t="s">
        <v>4074</v>
      </c>
      <c r="H12796" t="s">
        <v>4075</v>
      </c>
      <c r="I12796" s="160" t="s">
        <v>4069</v>
      </c>
      <c r="J12796" t="s">
        <v>4740</v>
      </c>
      <c r="K12796">
        <v>99</v>
      </c>
      <c r="L12796" t="s">
        <v>3999</v>
      </c>
    </row>
    <row r="12797" spans="1:12">
      <c r="A12797" s="15">
        <v>2501070101</v>
      </c>
      <c r="B12797" t="s">
        <v>12420</v>
      </c>
      <c r="C12797" t="s">
        <v>12421</v>
      </c>
      <c r="D12797" t="s">
        <v>12449</v>
      </c>
      <c r="E12797" t="s">
        <v>12446</v>
      </c>
      <c r="F12797" t="s">
        <v>4732</v>
      </c>
      <c r="G12797" s="160" t="s">
        <v>4074</v>
      </c>
      <c r="H12797" t="s">
        <v>4075</v>
      </c>
      <c r="I12797" s="160" t="s">
        <v>4069</v>
      </c>
      <c r="J12797" t="s">
        <v>4740</v>
      </c>
      <c r="K12797">
        <v>99</v>
      </c>
      <c r="L12797" t="s">
        <v>3999</v>
      </c>
    </row>
    <row r="12798" spans="1:12">
      <c r="A12798" s="15">
        <v>2501070102</v>
      </c>
      <c r="B12798" t="s">
        <v>12420</v>
      </c>
      <c r="C12798" t="s">
        <v>12421</v>
      </c>
      <c r="D12798" t="s">
        <v>12449</v>
      </c>
      <c r="E12798" t="s">
        <v>12447</v>
      </c>
      <c r="F12798" t="s">
        <v>4732</v>
      </c>
      <c r="G12798" s="160" t="s">
        <v>4074</v>
      </c>
      <c r="H12798" t="s">
        <v>4075</v>
      </c>
      <c r="I12798" s="160" t="s">
        <v>4069</v>
      </c>
      <c r="J12798" t="s">
        <v>4740</v>
      </c>
      <c r="K12798">
        <v>99</v>
      </c>
      <c r="L12798" t="s">
        <v>3999</v>
      </c>
    </row>
    <row r="12799" spans="1:12">
      <c r="A12799" s="15">
        <v>2501070103</v>
      </c>
      <c r="B12799" t="s">
        <v>12420</v>
      </c>
      <c r="C12799" t="s">
        <v>12421</v>
      </c>
      <c r="D12799" t="s">
        <v>12449</v>
      </c>
      <c r="E12799" t="s">
        <v>12448</v>
      </c>
      <c r="F12799" t="s">
        <v>4732</v>
      </c>
      <c r="G12799" s="160" t="s">
        <v>4074</v>
      </c>
      <c r="H12799" t="s">
        <v>4075</v>
      </c>
      <c r="I12799" s="160" t="s">
        <v>4069</v>
      </c>
      <c r="J12799" t="s">
        <v>4740</v>
      </c>
      <c r="K12799">
        <v>99</v>
      </c>
      <c r="L12799" t="s">
        <v>3999</v>
      </c>
    </row>
    <row r="12800" spans="1:12">
      <c r="A12800" s="15">
        <v>2501070200</v>
      </c>
      <c r="B12800" t="s">
        <v>12420</v>
      </c>
      <c r="C12800" t="s">
        <v>12421</v>
      </c>
      <c r="D12800" t="s">
        <v>12449</v>
      </c>
      <c r="E12800" t="s">
        <v>11905</v>
      </c>
      <c r="F12800" t="s">
        <v>4732</v>
      </c>
      <c r="G12800" s="160" t="s">
        <v>4074</v>
      </c>
      <c r="H12800" t="s">
        <v>4075</v>
      </c>
      <c r="I12800" s="160" t="s">
        <v>4009</v>
      </c>
      <c r="J12800" t="s">
        <v>4410</v>
      </c>
      <c r="K12800">
        <v>99</v>
      </c>
      <c r="L12800" t="s">
        <v>3999</v>
      </c>
    </row>
    <row r="12801" spans="1:12">
      <c r="A12801" s="15">
        <v>2501070201</v>
      </c>
      <c r="B12801" t="s">
        <v>12420</v>
      </c>
      <c r="C12801" t="s">
        <v>12421</v>
      </c>
      <c r="D12801" t="s">
        <v>12449</v>
      </c>
      <c r="E12801" t="s">
        <v>4737</v>
      </c>
      <c r="F12801" t="s">
        <v>4732</v>
      </c>
      <c r="G12801" s="160" t="s">
        <v>4074</v>
      </c>
      <c r="H12801" t="s">
        <v>4075</v>
      </c>
      <c r="I12801" s="160" t="s">
        <v>4198</v>
      </c>
      <c r="J12801" t="s">
        <v>5217</v>
      </c>
      <c r="K12801">
        <v>99</v>
      </c>
      <c r="L12801" t="s">
        <v>3999</v>
      </c>
    </row>
    <row r="12802" spans="1:12">
      <c r="A12802" s="15">
        <v>2501080050</v>
      </c>
      <c r="B12802" t="s">
        <v>12420</v>
      </c>
      <c r="C12802" t="s">
        <v>12421</v>
      </c>
      <c r="D12802" t="s">
        <v>12451</v>
      </c>
      <c r="E12802" t="s">
        <v>12441</v>
      </c>
      <c r="F12802" t="s">
        <v>4732</v>
      </c>
      <c r="G12802" s="160" t="s">
        <v>4074</v>
      </c>
      <c r="H12802" t="s">
        <v>4075</v>
      </c>
      <c r="I12802" s="160" t="s">
        <v>4009</v>
      </c>
      <c r="J12802" t="s">
        <v>4410</v>
      </c>
      <c r="K12802">
        <v>99</v>
      </c>
      <c r="L12802" t="s">
        <v>3999</v>
      </c>
    </row>
    <row r="12803" spans="1:12">
      <c r="A12803" s="15">
        <v>2501080100</v>
      </c>
      <c r="B12803" t="s">
        <v>12420</v>
      </c>
      <c r="C12803" t="s">
        <v>12421</v>
      </c>
      <c r="D12803" t="s">
        <v>12451</v>
      </c>
      <c r="E12803" t="s">
        <v>12445</v>
      </c>
      <c r="F12803" t="s">
        <v>4732</v>
      </c>
      <c r="G12803" s="160" t="s">
        <v>4074</v>
      </c>
      <c r="H12803" t="s">
        <v>4075</v>
      </c>
      <c r="I12803" s="160" t="s">
        <v>4009</v>
      </c>
      <c r="J12803" t="s">
        <v>4410</v>
      </c>
      <c r="K12803">
        <v>99</v>
      </c>
      <c r="L12803" t="s">
        <v>3999</v>
      </c>
    </row>
    <row r="12804" spans="1:12">
      <c r="A12804" s="15">
        <v>2501080201</v>
      </c>
      <c r="B12804" t="s">
        <v>12420</v>
      </c>
      <c r="C12804" t="s">
        <v>12421</v>
      </c>
      <c r="D12804" t="s">
        <v>12451</v>
      </c>
      <c r="E12804" t="s">
        <v>4737</v>
      </c>
      <c r="F12804" t="s">
        <v>4732</v>
      </c>
      <c r="G12804" s="160" t="s">
        <v>4074</v>
      </c>
      <c r="H12804" t="s">
        <v>4075</v>
      </c>
      <c r="I12804" s="160" t="s">
        <v>4009</v>
      </c>
      <c r="J12804" t="s">
        <v>4410</v>
      </c>
      <c r="K12804">
        <v>99</v>
      </c>
      <c r="L12804" t="s">
        <v>3999</v>
      </c>
    </row>
    <row r="12805" spans="1:12">
      <c r="A12805" s="15">
        <v>2501995000</v>
      </c>
      <c r="B12805" t="s">
        <v>12420</v>
      </c>
      <c r="C12805" t="s">
        <v>12421</v>
      </c>
      <c r="D12805" t="s">
        <v>12452</v>
      </c>
      <c r="E12805" t="s">
        <v>12423</v>
      </c>
      <c r="F12805" t="s">
        <v>4073</v>
      </c>
      <c r="G12805" s="160" t="s">
        <v>4074</v>
      </c>
      <c r="H12805" t="s">
        <v>4075</v>
      </c>
      <c r="I12805" s="160" t="s">
        <v>4009</v>
      </c>
      <c r="J12805" t="s">
        <v>4410</v>
      </c>
      <c r="K12805">
        <v>99</v>
      </c>
      <c r="L12805" t="s">
        <v>3999</v>
      </c>
    </row>
    <row r="12806" spans="1:12">
      <c r="A12806" s="15">
        <v>2501995030</v>
      </c>
      <c r="B12806" t="s">
        <v>12420</v>
      </c>
      <c r="C12806" t="s">
        <v>12421</v>
      </c>
      <c r="D12806" t="s">
        <v>12452</v>
      </c>
      <c r="E12806" t="s">
        <v>9827</v>
      </c>
      <c r="F12806" t="s">
        <v>4073</v>
      </c>
      <c r="G12806" s="160" t="s">
        <v>4074</v>
      </c>
      <c r="H12806" t="s">
        <v>4075</v>
      </c>
      <c r="I12806" s="160" t="s">
        <v>4009</v>
      </c>
      <c r="J12806" t="s">
        <v>4410</v>
      </c>
      <c r="K12806">
        <v>99</v>
      </c>
      <c r="L12806" t="s">
        <v>3999</v>
      </c>
    </row>
    <row r="12807" spans="1:12">
      <c r="A12807" s="15">
        <v>2501995060</v>
      </c>
      <c r="B12807" t="s">
        <v>12420</v>
      </c>
      <c r="C12807" t="s">
        <v>12421</v>
      </c>
      <c r="D12807" t="s">
        <v>12452</v>
      </c>
      <c r="E12807" t="s">
        <v>4152</v>
      </c>
      <c r="F12807" t="s">
        <v>4073</v>
      </c>
      <c r="G12807" s="160" t="s">
        <v>4074</v>
      </c>
      <c r="H12807" t="s">
        <v>4075</v>
      </c>
      <c r="I12807" s="160" t="s">
        <v>4009</v>
      </c>
      <c r="J12807" t="s">
        <v>4410</v>
      </c>
      <c r="K12807">
        <v>99</v>
      </c>
      <c r="L12807" t="s">
        <v>3999</v>
      </c>
    </row>
    <row r="12808" spans="1:12">
      <c r="A12808" s="15">
        <v>2501995090</v>
      </c>
      <c r="B12808" t="s">
        <v>12420</v>
      </c>
      <c r="C12808" t="s">
        <v>12421</v>
      </c>
      <c r="D12808" t="s">
        <v>12452</v>
      </c>
      <c r="E12808" t="s">
        <v>4149</v>
      </c>
      <c r="F12808" t="s">
        <v>4073</v>
      </c>
      <c r="G12808" s="160" t="s">
        <v>4074</v>
      </c>
      <c r="H12808" t="s">
        <v>4075</v>
      </c>
      <c r="I12808" s="160" t="s">
        <v>4009</v>
      </c>
      <c r="J12808" t="s">
        <v>4410</v>
      </c>
      <c r="K12808">
        <v>99</v>
      </c>
      <c r="L12808" t="s">
        <v>3999</v>
      </c>
    </row>
    <row r="12809" spans="1:12">
      <c r="A12809" s="15">
        <v>2501995120</v>
      </c>
      <c r="B12809" t="s">
        <v>12420</v>
      </c>
      <c r="C12809" t="s">
        <v>12421</v>
      </c>
      <c r="D12809" t="s">
        <v>12452</v>
      </c>
      <c r="E12809" t="s">
        <v>4128</v>
      </c>
      <c r="F12809" t="s">
        <v>4073</v>
      </c>
      <c r="G12809" s="160" t="s">
        <v>4074</v>
      </c>
      <c r="H12809" t="s">
        <v>4075</v>
      </c>
      <c r="I12809" s="160" t="s">
        <v>4009</v>
      </c>
      <c r="J12809" t="s">
        <v>4410</v>
      </c>
      <c r="K12809">
        <v>99</v>
      </c>
      <c r="L12809" t="s">
        <v>3999</v>
      </c>
    </row>
    <row r="12810" spans="1:12">
      <c r="A12810" s="15">
        <v>2501995150</v>
      </c>
      <c r="B12810" t="s">
        <v>12420</v>
      </c>
      <c r="C12810" t="s">
        <v>12421</v>
      </c>
      <c r="D12810" t="s">
        <v>12452</v>
      </c>
      <c r="E12810" t="s">
        <v>10059</v>
      </c>
      <c r="F12810" t="s">
        <v>4073</v>
      </c>
      <c r="G12810" s="160" t="s">
        <v>4074</v>
      </c>
      <c r="H12810" t="s">
        <v>4075</v>
      </c>
      <c r="I12810" s="160" t="s">
        <v>4009</v>
      </c>
      <c r="J12810" t="s">
        <v>4410</v>
      </c>
      <c r="K12810">
        <v>99</v>
      </c>
      <c r="L12810" t="s">
        <v>3999</v>
      </c>
    </row>
    <row r="12811" spans="1:12">
      <c r="A12811" s="15">
        <v>2501995180</v>
      </c>
      <c r="B12811" t="s">
        <v>12420</v>
      </c>
      <c r="C12811" t="s">
        <v>12421</v>
      </c>
      <c r="D12811" t="s">
        <v>12452</v>
      </c>
      <c r="E12811" t="s">
        <v>4130</v>
      </c>
      <c r="F12811" t="s">
        <v>4073</v>
      </c>
      <c r="G12811" s="160" t="s">
        <v>4074</v>
      </c>
      <c r="H12811" t="s">
        <v>4075</v>
      </c>
      <c r="I12811" s="160" t="s">
        <v>4009</v>
      </c>
      <c r="J12811" t="s">
        <v>4410</v>
      </c>
      <c r="K12811">
        <v>99</v>
      </c>
      <c r="L12811" t="s">
        <v>3999</v>
      </c>
    </row>
    <row r="12812" spans="1:12">
      <c r="A12812" s="15">
        <v>2505000000</v>
      </c>
      <c r="B12812" t="s">
        <v>12420</v>
      </c>
      <c r="C12812" t="s">
        <v>12453</v>
      </c>
      <c r="D12812" t="s">
        <v>12454</v>
      </c>
      <c r="E12812" t="s">
        <v>12423</v>
      </c>
      <c r="F12812" t="s">
        <v>4073</v>
      </c>
      <c r="G12812" s="160" t="s">
        <v>4074</v>
      </c>
      <c r="H12812" t="s">
        <v>4075</v>
      </c>
      <c r="I12812" s="160" t="s">
        <v>3995</v>
      </c>
      <c r="J12812" t="s">
        <v>4653</v>
      </c>
      <c r="K12812">
        <v>99</v>
      </c>
      <c r="L12812" t="s">
        <v>3999</v>
      </c>
    </row>
    <row r="12813" spans="1:12">
      <c r="A12813" s="15">
        <v>2505000030</v>
      </c>
      <c r="B12813" t="s">
        <v>12420</v>
      </c>
      <c r="C12813" t="s">
        <v>12453</v>
      </c>
      <c r="D12813" t="s">
        <v>12454</v>
      </c>
      <c r="E12813" t="s">
        <v>9827</v>
      </c>
      <c r="F12813" t="s">
        <v>4073</v>
      </c>
      <c r="G12813" s="160" t="s">
        <v>4074</v>
      </c>
      <c r="H12813" t="s">
        <v>4075</v>
      </c>
      <c r="I12813" s="160" t="s">
        <v>3995</v>
      </c>
      <c r="J12813" t="s">
        <v>4653</v>
      </c>
      <c r="K12813">
        <v>99</v>
      </c>
      <c r="L12813" t="s">
        <v>3999</v>
      </c>
    </row>
    <row r="12814" spans="1:12">
      <c r="A12814" s="15">
        <v>2505000060</v>
      </c>
      <c r="B12814" t="s">
        <v>12420</v>
      </c>
      <c r="C12814" t="s">
        <v>12453</v>
      </c>
      <c r="D12814" t="s">
        <v>12454</v>
      </c>
      <c r="E12814" t="s">
        <v>4152</v>
      </c>
      <c r="F12814" t="s">
        <v>4073</v>
      </c>
      <c r="G12814" s="160" t="s">
        <v>4074</v>
      </c>
      <c r="H12814" t="s">
        <v>4075</v>
      </c>
      <c r="I12814" s="160" t="s">
        <v>3995</v>
      </c>
      <c r="J12814" t="s">
        <v>4653</v>
      </c>
      <c r="K12814">
        <v>99</v>
      </c>
      <c r="L12814" t="s">
        <v>3999</v>
      </c>
    </row>
    <row r="12815" spans="1:12">
      <c r="A12815" s="15">
        <v>2505000090</v>
      </c>
      <c r="B12815" t="s">
        <v>12420</v>
      </c>
      <c r="C12815" t="s">
        <v>12453</v>
      </c>
      <c r="D12815" t="s">
        <v>12454</v>
      </c>
      <c r="E12815" t="s">
        <v>4149</v>
      </c>
      <c r="F12815" t="s">
        <v>4073</v>
      </c>
      <c r="G12815" s="160" t="s">
        <v>4074</v>
      </c>
      <c r="H12815" t="s">
        <v>4075</v>
      </c>
      <c r="I12815" s="160" t="s">
        <v>3995</v>
      </c>
      <c r="J12815" t="s">
        <v>4653</v>
      </c>
      <c r="K12815">
        <v>99</v>
      </c>
      <c r="L12815" t="s">
        <v>3999</v>
      </c>
    </row>
    <row r="12816" spans="1:12">
      <c r="A12816" s="15">
        <v>2505000120</v>
      </c>
      <c r="B12816" t="s">
        <v>12420</v>
      </c>
      <c r="C12816" t="s">
        <v>12453</v>
      </c>
      <c r="D12816" t="s">
        <v>12454</v>
      </c>
      <c r="E12816" t="s">
        <v>4128</v>
      </c>
      <c r="F12816" t="s">
        <v>4073</v>
      </c>
      <c r="G12816" s="160" t="s">
        <v>4074</v>
      </c>
      <c r="H12816" t="s">
        <v>4075</v>
      </c>
      <c r="I12816" s="160" t="s">
        <v>3995</v>
      </c>
      <c r="J12816" t="s">
        <v>4653</v>
      </c>
      <c r="K12816">
        <v>99</v>
      </c>
      <c r="L12816" t="s">
        <v>3999</v>
      </c>
    </row>
    <row r="12817" spans="1:12">
      <c r="A12817" s="15">
        <v>2505000150</v>
      </c>
      <c r="B12817" t="s">
        <v>12420</v>
      </c>
      <c r="C12817" t="s">
        <v>12453</v>
      </c>
      <c r="D12817" t="s">
        <v>12454</v>
      </c>
      <c r="E12817" t="s">
        <v>10059</v>
      </c>
      <c r="F12817" t="s">
        <v>4073</v>
      </c>
      <c r="G12817" s="160" t="s">
        <v>4074</v>
      </c>
      <c r="H12817" t="s">
        <v>4075</v>
      </c>
      <c r="I12817" s="160" t="s">
        <v>3995</v>
      </c>
      <c r="J12817" t="s">
        <v>4653</v>
      </c>
      <c r="K12817">
        <v>99</v>
      </c>
      <c r="L12817" t="s">
        <v>3999</v>
      </c>
    </row>
    <row r="12818" spans="1:12">
      <c r="A12818" s="15">
        <v>2505000180</v>
      </c>
      <c r="B12818" t="s">
        <v>12420</v>
      </c>
      <c r="C12818" t="s">
        <v>12453</v>
      </c>
      <c r="D12818" t="s">
        <v>12454</v>
      </c>
      <c r="E12818" t="s">
        <v>4130</v>
      </c>
      <c r="F12818" t="s">
        <v>4073</v>
      </c>
      <c r="G12818" s="160" t="s">
        <v>4074</v>
      </c>
      <c r="H12818" t="s">
        <v>4075</v>
      </c>
      <c r="I12818" s="160" t="s">
        <v>3995</v>
      </c>
      <c r="J12818" t="s">
        <v>4653</v>
      </c>
      <c r="K12818">
        <v>99</v>
      </c>
      <c r="L12818" t="s">
        <v>3999</v>
      </c>
    </row>
    <row r="12819" spans="1:12">
      <c r="A12819" s="15">
        <v>2505000900</v>
      </c>
      <c r="B12819" t="s">
        <v>12420</v>
      </c>
      <c r="C12819" t="s">
        <v>12453</v>
      </c>
      <c r="D12819" t="s">
        <v>12454</v>
      </c>
      <c r="E12819" t="s">
        <v>12426</v>
      </c>
      <c r="F12819" t="s">
        <v>4073</v>
      </c>
      <c r="G12819" s="160" t="s">
        <v>4074</v>
      </c>
      <c r="H12819" t="s">
        <v>4075</v>
      </c>
      <c r="I12819" s="160" t="s">
        <v>3995</v>
      </c>
      <c r="J12819" t="s">
        <v>4653</v>
      </c>
      <c r="K12819">
        <v>99</v>
      </c>
      <c r="L12819" t="s">
        <v>3999</v>
      </c>
    </row>
    <row r="12820" spans="1:12">
      <c r="A12820" s="15">
        <v>2505010000</v>
      </c>
      <c r="B12820" t="s">
        <v>12420</v>
      </c>
      <c r="C12820" t="s">
        <v>12453</v>
      </c>
      <c r="D12820" t="s">
        <v>12455</v>
      </c>
      <c r="E12820" t="s">
        <v>12423</v>
      </c>
      <c r="F12820" t="s">
        <v>4073</v>
      </c>
      <c r="G12820" s="160" t="s">
        <v>4074</v>
      </c>
      <c r="H12820" t="s">
        <v>4075</v>
      </c>
      <c r="I12820" s="160" t="s">
        <v>3995</v>
      </c>
      <c r="J12820" t="s">
        <v>4653</v>
      </c>
      <c r="K12820">
        <v>99</v>
      </c>
      <c r="L12820" t="s">
        <v>3999</v>
      </c>
    </row>
    <row r="12821" spans="1:12">
      <c r="A12821" s="15">
        <v>2505010030</v>
      </c>
      <c r="B12821" t="s">
        <v>12420</v>
      </c>
      <c r="C12821" t="s">
        <v>12453</v>
      </c>
      <c r="D12821" t="s">
        <v>12455</v>
      </c>
      <c r="E12821" t="s">
        <v>9827</v>
      </c>
      <c r="F12821" t="s">
        <v>4073</v>
      </c>
      <c r="G12821" s="160" t="s">
        <v>4074</v>
      </c>
      <c r="H12821" t="s">
        <v>4075</v>
      </c>
      <c r="I12821" s="160" t="s">
        <v>3995</v>
      </c>
      <c r="J12821" t="s">
        <v>4653</v>
      </c>
      <c r="K12821">
        <v>99</v>
      </c>
      <c r="L12821" t="s">
        <v>3999</v>
      </c>
    </row>
    <row r="12822" spans="1:12">
      <c r="A12822" s="15">
        <v>2505010060</v>
      </c>
      <c r="B12822" t="s">
        <v>12420</v>
      </c>
      <c r="C12822" t="s">
        <v>12453</v>
      </c>
      <c r="D12822" t="s">
        <v>12455</v>
      </c>
      <c r="E12822" t="s">
        <v>4152</v>
      </c>
      <c r="F12822" t="s">
        <v>4073</v>
      </c>
      <c r="G12822" s="160" t="s">
        <v>4074</v>
      </c>
      <c r="H12822" t="s">
        <v>4075</v>
      </c>
      <c r="I12822" s="160" t="s">
        <v>3995</v>
      </c>
      <c r="J12822" t="s">
        <v>4653</v>
      </c>
      <c r="K12822">
        <v>99</v>
      </c>
      <c r="L12822" t="s">
        <v>3999</v>
      </c>
    </row>
    <row r="12823" spans="1:12">
      <c r="A12823" s="15">
        <v>2505010090</v>
      </c>
      <c r="B12823" t="s">
        <v>12420</v>
      </c>
      <c r="C12823" t="s">
        <v>12453</v>
      </c>
      <c r="D12823" t="s">
        <v>12455</v>
      </c>
      <c r="E12823" t="s">
        <v>4149</v>
      </c>
      <c r="F12823" t="s">
        <v>4073</v>
      </c>
      <c r="G12823" s="160" t="s">
        <v>4074</v>
      </c>
      <c r="H12823" t="s">
        <v>4075</v>
      </c>
      <c r="I12823" s="160" t="s">
        <v>3995</v>
      </c>
      <c r="J12823" t="s">
        <v>4653</v>
      </c>
      <c r="K12823">
        <v>99</v>
      </c>
      <c r="L12823" t="s">
        <v>3999</v>
      </c>
    </row>
    <row r="12824" spans="1:12">
      <c r="A12824" s="15">
        <v>2505010120</v>
      </c>
      <c r="B12824" t="s">
        <v>12420</v>
      </c>
      <c r="C12824" t="s">
        <v>12453</v>
      </c>
      <c r="D12824" t="s">
        <v>12455</v>
      </c>
      <c r="E12824" t="s">
        <v>4128</v>
      </c>
      <c r="F12824" t="s">
        <v>4073</v>
      </c>
      <c r="G12824" s="160" t="s">
        <v>4074</v>
      </c>
      <c r="H12824" t="s">
        <v>4075</v>
      </c>
      <c r="I12824" s="160" t="s">
        <v>3995</v>
      </c>
      <c r="J12824" t="s">
        <v>4653</v>
      </c>
      <c r="K12824">
        <v>99</v>
      </c>
      <c r="L12824" t="s">
        <v>3999</v>
      </c>
    </row>
    <row r="12825" spans="1:12">
      <c r="A12825" s="15">
        <v>2505010150</v>
      </c>
      <c r="B12825" t="s">
        <v>12420</v>
      </c>
      <c r="C12825" t="s">
        <v>12453</v>
      </c>
      <c r="D12825" t="s">
        <v>12455</v>
      </c>
      <c r="E12825" t="s">
        <v>10059</v>
      </c>
      <c r="F12825" t="s">
        <v>4073</v>
      </c>
      <c r="G12825" s="160" t="s">
        <v>4074</v>
      </c>
      <c r="H12825" t="s">
        <v>4075</v>
      </c>
      <c r="I12825" s="160" t="s">
        <v>3995</v>
      </c>
      <c r="J12825" t="s">
        <v>4653</v>
      </c>
      <c r="K12825">
        <v>99</v>
      </c>
      <c r="L12825" t="s">
        <v>3999</v>
      </c>
    </row>
    <row r="12826" spans="1:12">
      <c r="A12826" s="15">
        <v>2505010180</v>
      </c>
      <c r="B12826" t="s">
        <v>12420</v>
      </c>
      <c r="C12826" t="s">
        <v>12453</v>
      </c>
      <c r="D12826" t="s">
        <v>12455</v>
      </c>
      <c r="E12826" t="s">
        <v>4130</v>
      </c>
      <c r="F12826" t="s">
        <v>4073</v>
      </c>
      <c r="G12826" s="160" t="s">
        <v>4074</v>
      </c>
      <c r="H12826" t="s">
        <v>4075</v>
      </c>
      <c r="I12826" s="160" t="s">
        <v>3995</v>
      </c>
      <c r="J12826" t="s">
        <v>4653</v>
      </c>
      <c r="K12826">
        <v>99</v>
      </c>
      <c r="L12826" t="s">
        <v>3999</v>
      </c>
    </row>
    <row r="12827" spans="1:12">
      <c r="A12827" s="15">
        <v>2505010900</v>
      </c>
      <c r="B12827" t="s">
        <v>12420</v>
      </c>
      <c r="C12827" t="s">
        <v>12453</v>
      </c>
      <c r="D12827" t="s">
        <v>12455</v>
      </c>
      <c r="E12827" t="s">
        <v>12426</v>
      </c>
      <c r="F12827" t="s">
        <v>4073</v>
      </c>
      <c r="G12827" s="160" t="s">
        <v>4074</v>
      </c>
      <c r="H12827" t="s">
        <v>4075</v>
      </c>
      <c r="I12827" s="160" t="s">
        <v>3995</v>
      </c>
      <c r="J12827" t="s">
        <v>4653</v>
      </c>
      <c r="K12827">
        <v>99</v>
      </c>
      <c r="L12827" t="s">
        <v>3999</v>
      </c>
    </row>
    <row r="12828" spans="1:12">
      <c r="A12828" s="15">
        <v>2505020000</v>
      </c>
      <c r="B12828" t="s">
        <v>12420</v>
      </c>
      <c r="C12828" t="s">
        <v>12453</v>
      </c>
      <c r="D12828" t="s">
        <v>12456</v>
      </c>
      <c r="E12828" t="s">
        <v>12423</v>
      </c>
      <c r="F12828" t="s">
        <v>4073</v>
      </c>
      <c r="G12828" s="160" t="s">
        <v>4074</v>
      </c>
      <c r="H12828" t="s">
        <v>4075</v>
      </c>
      <c r="I12828" s="160" t="s">
        <v>3995</v>
      </c>
      <c r="J12828" t="s">
        <v>4653</v>
      </c>
      <c r="K12828">
        <v>99</v>
      </c>
      <c r="L12828" t="s">
        <v>3999</v>
      </c>
    </row>
    <row r="12829" spans="1:12">
      <c r="A12829" s="15">
        <v>2505020030</v>
      </c>
      <c r="B12829" t="s">
        <v>12420</v>
      </c>
      <c r="C12829" t="s">
        <v>12453</v>
      </c>
      <c r="D12829" t="s">
        <v>12456</v>
      </c>
      <c r="E12829" t="s">
        <v>9827</v>
      </c>
      <c r="F12829" t="s">
        <v>4073</v>
      </c>
      <c r="G12829" s="160" t="s">
        <v>4074</v>
      </c>
      <c r="H12829" t="s">
        <v>4075</v>
      </c>
      <c r="I12829" s="160" t="s">
        <v>3995</v>
      </c>
      <c r="J12829" t="s">
        <v>4653</v>
      </c>
      <c r="K12829">
        <v>99</v>
      </c>
      <c r="L12829" t="s">
        <v>3999</v>
      </c>
    </row>
    <row r="12830" spans="1:12">
      <c r="A12830" s="15">
        <v>2505020041</v>
      </c>
      <c r="B12830" t="s">
        <v>12420</v>
      </c>
      <c r="C12830" t="s">
        <v>12453</v>
      </c>
      <c r="D12830" t="s">
        <v>12456</v>
      </c>
      <c r="E12830" t="s">
        <v>12457</v>
      </c>
      <c r="F12830" t="s">
        <v>4073</v>
      </c>
      <c r="G12830" s="160" t="s">
        <v>4074</v>
      </c>
      <c r="H12830" t="s">
        <v>4075</v>
      </c>
      <c r="I12830" s="160" t="s">
        <v>3995</v>
      </c>
      <c r="J12830" t="s">
        <v>4653</v>
      </c>
      <c r="K12830">
        <v>99</v>
      </c>
      <c r="L12830" t="s">
        <v>3999</v>
      </c>
    </row>
    <row r="12831" spans="1:12">
      <c r="A12831" s="15">
        <v>2505020060</v>
      </c>
      <c r="B12831" t="s">
        <v>12420</v>
      </c>
      <c r="C12831" t="s">
        <v>12453</v>
      </c>
      <c r="D12831" t="s">
        <v>12456</v>
      </c>
      <c r="E12831" t="s">
        <v>4152</v>
      </c>
      <c r="F12831" t="s">
        <v>4073</v>
      </c>
      <c r="G12831" s="160" t="s">
        <v>4074</v>
      </c>
      <c r="H12831" t="s">
        <v>4075</v>
      </c>
      <c r="I12831" s="160" t="s">
        <v>3995</v>
      </c>
      <c r="J12831" t="s">
        <v>4653</v>
      </c>
      <c r="K12831">
        <v>99</v>
      </c>
      <c r="L12831" t="s">
        <v>3999</v>
      </c>
    </row>
    <row r="12832" spans="1:12">
      <c r="A12832" s="15">
        <v>2505020090</v>
      </c>
      <c r="B12832" t="s">
        <v>12420</v>
      </c>
      <c r="C12832" t="s">
        <v>12453</v>
      </c>
      <c r="D12832" t="s">
        <v>12456</v>
      </c>
      <c r="E12832" t="s">
        <v>4149</v>
      </c>
      <c r="F12832" t="s">
        <v>4073</v>
      </c>
      <c r="G12832" s="160" t="s">
        <v>4074</v>
      </c>
      <c r="H12832" t="s">
        <v>4075</v>
      </c>
      <c r="I12832" s="160" t="s">
        <v>3995</v>
      </c>
      <c r="J12832" t="s">
        <v>4653</v>
      </c>
      <c r="K12832">
        <v>99</v>
      </c>
      <c r="L12832" t="s">
        <v>3999</v>
      </c>
    </row>
    <row r="12833" spans="1:12">
      <c r="A12833" s="15">
        <v>2505020091</v>
      </c>
      <c r="B12833" t="s">
        <v>12420</v>
      </c>
      <c r="C12833" t="s">
        <v>12453</v>
      </c>
      <c r="D12833" t="s">
        <v>12456</v>
      </c>
      <c r="E12833" t="s">
        <v>12458</v>
      </c>
      <c r="F12833" t="s">
        <v>4073</v>
      </c>
      <c r="G12833" s="160" t="s">
        <v>4074</v>
      </c>
      <c r="H12833" t="s">
        <v>4075</v>
      </c>
      <c r="I12833" s="160" t="s">
        <v>3995</v>
      </c>
      <c r="J12833" t="s">
        <v>4653</v>
      </c>
      <c r="K12833">
        <v>99</v>
      </c>
      <c r="L12833" t="s">
        <v>3999</v>
      </c>
    </row>
    <row r="12834" spans="1:12">
      <c r="A12834" s="15">
        <v>2505020092</v>
      </c>
      <c r="B12834" t="s">
        <v>12420</v>
      </c>
      <c r="C12834" t="s">
        <v>12453</v>
      </c>
      <c r="D12834" t="s">
        <v>12456</v>
      </c>
      <c r="E12834" t="s">
        <v>12459</v>
      </c>
      <c r="F12834" t="s">
        <v>4073</v>
      </c>
      <c r="G12834" s="160" t="s">
        <v>4074</v>
      </c>
      <c r="H12834" t="s">
        <v>4075</v>
      </c>
      <c r="I12834" s="160" t="s">
        <v>3995</v>
      </c>
      <c r="J12834" t="s">
        <v>4653</v>
      </c>
      <c r="K12834">
        <v>99</v>
      </c>
      <c r="L12834" t="s">
        <v>3999</v>
      </c>
    </row>
    <row r="12835" spans="1:12">
      <c r="A12835" s="15">
        <v>2505020093</v>
      </c>
      <c r="B12835" t="s">
        <v>12420</v>
      </c>
      <c r="C12835" t="s">
        <v>12453</v>
      </c>
      <c r="D12835" t="s">
        <v>12456</v>
      </c>
      <c r="E12835" t="s">
        <v>12460</v>
      </c>
      <c r="F12835" t="s">
        <v>4073</v>
      </c>
      <c r="G12835" s="160" t="s">
        <v>4074</v>
      </c>
      <c r="H12835" t="s">
        <v>4075</v>
      </c>
      <c r="I12835" s="160" t="s">
        <v>3995</v>
      </c>
      <c r="J12835" t="s">
        <v>4653</v>
      </c>
      <c r="K12835">
        <v>99</v>
      </c>
      <c r="L12835" t="s">
        <v>3999</v>
      </c>
    </row>
    <row r="12836" spans="1:12">
      <c r="A12836" s="15">
        <v>2505020120</v>
      </c>
      <c r="B12836" t="s">
        <v>12420</v>
      </c>
      <c r="C12836" t="s">
        <v>12453</v>
      </c>
      <c r="D12836" t="s">
        <v>12456</v>
      </c>
      <c r="E12836" t="s">
        <v>4128</v>
      </c>
      <c r="F12836" t="s">
        <v>4073</v>
      </c>
      <c r="G12836" s="160" t="s">
        <v>4074</v>
      </c>
      <c r="H12836" t="s">
        <v>4075</v>
      </c>
      <c r="I12836" s="160" t="s">
        <v>3995</v>
      </c>
      <c r="J12836" t="s">
        <v>4653</v>
      </c>
      <c r="K12836">
        <v>99</v>
      </c>
      <c r="L12836" t="s">
        <v>3999</v>
      </c>
    </row>
    <row r="12837" spans="1:12">
      <c r="A12837" s="15">
        <v>2505020121</v>
      </c>
      <c r="B12837" t="s">
        <v>12420</v>
      </c>
      <c r="C12837" t="s">
        <v>12453</v>
      </c>
      <c r="D12837" t="s">
        <v>12456</v>
      </c>
      <c r="E12837" t="s">
        <v>12461</v>
      </c>
      <c r="F12837" t="s">
        <v>4073</v>
      </c>
      <c r="G12837" s="160" t="s">
        <v>4074</v>
      </c>
      <c r="H12837" t="s">
        <v>4075</v>
      </c>
      <c r="I12837" s="160" t="s">
        <v>3995</v>
      </c>
      <c r="J12837" t="s">
        <v>4653</v>
      </c>
      <c r="K12837">
        <v>99</v>
      </c>
      <c r="L12837" t="s">
        <v>3999</v>
      </c>
    </row>
    <row r="12838" spans="1:12">
      <c r="A12838" s="15">
        <v>2505020150</v>
      </c>
      <c r="B12838" t="s">
        <v>12420</v>
      </c>
      <c r="C12838" t="s">
        <v>12453</v>
      </c>
      <c r="D12838" t="s">
        <v>12456</v>
      </c>
      <c r="E12838" t="s">
        <v>10059</v>
      </c>
      <c r="F12838" t="s">
        <v>4073</v>
      </c>
      <c r="G12838" s="160" t="s">
        <v>4074</v>
      </c>
      <c r="H12838" t="s">
        <v>4075</v>
      </c>
      <c r="I12838" s="160" t="s">
        <v>3995</v>
      </c>
      <c r="J12838" t="s">
        <v>4653</v>
      </c>
      <c r="K12838">
        <v>99</v>
      </c>
      <c r="L12838" t="s">
        <v>3999</v>
      </c>
    </row>
    <row r="12839" spans="1:12">
      <c r="A12839" s="15">
        <v>2505020180</v>
      </c>
      <c r="B12839" t="s">
        <v>12420</v>
      </c>
      <c r="C12839" t="s">
        <v>12453</v>
      </c>
      <c r="D12839" t="s">
        <v>12456</v>
      </c>
      <c r="E12839" t="s">
        <v>4130</v>
      </c>
      <c r="F12839" t="s">
        <v>4073</v>
      </c>
      <c r="G12839" s="160" t="s">
        <v>4074</v>
      </c>
      <c r="H12839" t="s">
        <v>4075</v>
      </c>
      <c r="I12839" s="160" t="s">
        <v>3995</v>
      </c>
      <c r="J12839" t="s">
        <v>4653</v>
      </c>
      <c r="K12839">
        <v>99</v>
      </c>
      <c r="L12839" t="s">
        <v>3999</v>
      </c>
    </row>
    <row r="12840" spans="1:12">
      <c r="A12840" s="15">
        <v>2505020182</v>
      </c>
      <c r="B12840" t="s">
        <v>12420</v>
      </c>
      <c r="C12840" t="s">
        <v>12453</v>
      </c>
      <c r="D12840" t="s">
        <v>12456</v>
      </c>
      <c r="E12840" t="s">
        <v>12462</v>
      </c>
      <c r="F12840" t="s">
        <v>4073</v>
      </c>
      <c r="G12840" s="160" t="s">
        <v>4074</v>
      </c>
      <c r="H12840" t="s">
        <v>4075</v>
      </c>
      <c r="I12840" s="160" t="s">
        <v>3995</v>
      </c>
      <c r="J12840" t="s">
        <v>4653</v>
      </c>
      <c r="K12840">
        <v>99</v>
      </c>
      <c r="L12840" t="s">
        <v>3999</v>
      </c>
    </row>
    <row r="12841" spans="1:12">
      <c r="A12841" s="15">
        <v>2505020900</v>
      </c>
      <c r="B12841" t="s">
        <v>12420</v>
      </c>
      <c r="C12841" t="s">
        <v>12453</v>
      </c>
      <c r="D12841" t="s">
        <v>12456</v>
      </c>
      <c r="E12841" t="s">
        <v>12426</v>
      </c>
      <c r="F12841" t="s">
        <v>4073</v>
      </c>
      <c r="G12841" s="160" t="s">
        <v>4074</v>
      </c>
      <c r="H12841" t="s">
        <v>4075</v>
      </c>
      <c r="I12841" s="160" t="s">
        <v>3995</v>
      </c>
      <c r="J12841" t="s">
        <v>4653</v>
      </c>
      <c r="K12841">
        <v>99</v>
      </c>
      <c r="L12841" t="s">
        <v>3999</v>
      </c>
    </row>
    <row r="12842" spans="1:12">
      <c r="A12842" s="15">
        <v>2505030000</v>
      </c>
      <c r="B12842" t="s">
        <v>12420</v>
      </c>
      <c r="C12842" t="s">
        <v>12453</v>
      </c>
      <c r="D12842" t="s">
        <v>12463</v>
      </c>
      <c r="E12842" t="s">
        <v>12423</v>
      </c>
      <c r="F12842" t="s">
        <v>4073</v>
      </c>
      <c r="G12842" s="160" t="s">
        <v>4074</v>
      </c>
      <c r="H12842" t="s">
        <v>4075</v>
      </c>
      <c r="I12842" s="160" t="s">
        <v>3995</v>
      </c>
      <c r="J12842" t="s">
        <v>4653</v>
      </c>
      <c r="K12842">
        <v>99</v>
      </c>
      <c r="L12842" t="s">
        <v>3999</v>
      </c>
    </row>
    <row r="12843" spans="1:12">
      <c r="A12843" s="15">
        <v>2505030030</v>
      </c>
      <c r="B12843" t="s">
        <v>12420</v>
      </c>
      <c r="C12843" t="s">
        <v>12453</v>
      </c>
      <c r="D12843" t="s">
        <v>12463</v>
      </c>
      <c r="E12843" t="s">
        <v>9827</v>
      </c>
      <c r="F12843" t="s">
        <v>4073</v>
      </c>
      <c r="G12843" s="160" t="s">
        <v>4074</v>
      </c>
      <c r="H12843" t="s">
        <v>4075</v>
      </c>
      <c r="I12843" s="160" t="s">
        <v>3995</v>
      </c>
      <c r="J12843" t="s">
        <v>4653</v>
      </c>
      <c r="K12843">
        <v>99</v>
      </c>
      <c r="L12843" t="s">
        <v>3999</v>
      </c>
    </row>
    <row r="12844" spans="1:12">
      <c r="A12844" s="15">
        <v>2505030060</v>
      </c>
      <c r="B12844" t="s">
        <v>12420</v>
      </c>
      <c r="C12844" t="s">
        <v>12453</v>
      </c>
      <c r="D12844" t="s">
        <v>12463</v>
      </c>
      <c r="E12844" t="s">
        <v>4152</v>
      </c>
      <c r="F12844" t="s">
        <v>4073</v>
      </c>
      <c r="G12844" s="160" t="s">
        <v>4074</v>
      </c>
      <c r="H12844" t="s">
        <v>4075</v>
      </c>
      <c r="I12844" s="160" t="s">
        <v>3995</v>
      </c>
      <c r="J12844" t="s">
        <v>4653</v>
      </c>
      <c r="K12844">
        <v>99</v>
      </c>
      <c r="L12844" t="s">
        <v>3999</v>
      </c>
    </row>
    <row r="12845" spans="1:12">
      <c r="A12845" s="15">
        <v>2505030090</v>
      </c>
      <c r="B12845" t="s">
        <v>12420</v>
      </c>
      <c r="C12845" t="s">
        <v>12453</v>
      </c>
      <c r="D12845" t="s">
        <v>12463</v>
      </c>
      <c r="E12845" t="s">
        <v>4149</v>
      </c>
      <c r="F12845" t="s">
        <v>4073</v>
      </c>
      <c r="G12845" s="160" t="s">
        <v>4074</v>
      </c>
      <c r="H12845" t="s">
        <v>4075</v>
      </c>
      <c r="I12845" s="160" t="s">
        <v>3995</v>
      </c>
      <c r="J12845" t="s">
        <v>4653</v>
      </c>
      <c r="K12845">
        <v>99</v>
      </c>
      <c r="L12845" t="s">
        <v>3999</v>
      </c>
    </row>
    <row r="12846" spans="1:12">
      <c r="A12846" s="15">
        <v>2505030120</v>
      </c>
      <c r="B12846" t="s">
        <v>12420</v>
      </c>
      <c r="C12846" t="s">
        <v>12453</v>
      </c>
      <c r="D12846" t="s">
        <v>12463</v>
      </c>
      <c r="E12846" t="s">
        <v>4128</v>
      </c>
      <c r="F12846" t="s">
        <v>4073</v>
      </c>
      <c r="G12846" s="160" t="s">
        <v>4074</v>
      </c>
      <c r="H12846" t="s">
        <v>4075</v>
      </c>
      <c r="I12846" s="160" t="s">
        <v>3995</v>
      </c>
      <c r="J12846" t="s">
        <v>4653</v>
      </c>
      <c r="K12846">
        <v>99</v>
      </c>
      <c r="L12846" t="s">
        <v>3999</v>
      </c>
    </row>
    <row r="12847" spans="1:12">
      <c r="A12847" s="15">
        <v>2505030150</v>
      </c>
      <c r="B12847" t="s">
        <v>12420</v>
      </c>
      <c r="C12847" t="s">
        <v>12453</v>
      </c>
      <c r="D12847" t="s">
        <v>12463</v>
      </c>
      <c r="E12847" t="s">
        <v>10059</v>
      </c>
      <c r="F12847" t="s">
        <v>4073</v>
      </c>
      <c r="G12847" s="160" t="s">
        <v>4074</v>
      </c>
      <c r="H12847" t="s">
        <v>4075</v>
      </c>
      <c r="I12847" s="160" t="s">
        <v>3995</v>
      </c>
      <c r="J12847" t="s">
        <v>4653</v>
      </c>
      <c r="K12847">
        <v>99</v>
      </c>
      <c r="L12847" t="s">
        <v>3999</v>
      </c>
    </row>
    <row r="12848" spans="1:12">
      <c r="A12848" s="15">
        <v>2505030180</v>
      </c>
      <c r="B12848" t="s">
        <v>12420</v>
      </c>
      <c r="C12848" t="s">
        <v>12453</v>
      </c>
      <c r="D12848" t="s">
        <v>12463</v>
      </c>
      <c r="E12848" t="s">
        <v>4130</v>
      </c>
      <c r="F12848" t="s">
        <v>4073</v>
      </c>
      <c r="G12848" s="160" t="s">
        <v>4074</v>
      </c>
      <c r="H12848" t="s">
        <v>4075</v>
      </c>
      <c r="I12848" s="160" t="s">
        <v>3995</v>
      </c>
      <c r="J12848" t="s">
        <v>4653</v>
      </c>
      <c r="K12848">
        <v>99</v>
      </c>
      <c r="L12848" t="s">
        <v>3999</v>
      </c>
    </row>
    <row r="12849" spans="1:12">
      <c r="A12849" s="15">
        <v>2505030900</v>
      </c>
      <c r="B12849" t="s">
        <v>12420</v>
      </c>
      <c r="C12849" t="s">
        <v>12453</v>
      </c>
      <c r="D12849" t="s">
        <v>12463</v>
      </c>
      <c r="E12849" t="s">
        <v>12426</v>
      </c>
      <c r="F12849" t="s">
        <v>4073</v>
      </c>
      <c r="G12849" s="160" t="s">
        <v>4074</v>
      </c>
      <c r="H12849" t="s">
        <v>4075</v>
      </c>
      <c r="I12849" s="160" t="s">
        <v>3995</v>
      </c>
      <c r="J12849" t="s">
        <v>4653</v>
      </c>
      <c r="K12849">
        <v>99</v>
      </c>
      <c r="L12849" t="s">
        <v>3999</v>
      </c>
    </row>
    <row r="12850" spans="1:12">
      <c r="A12850" s="15">
        <v>2505040000</v>
      </c>
      <c r="B12850" t="s">
        <v>12420</v>
      </c>
      <c r="C12850" t="s">
        <v>12453</v>
      </c>
      <c r="D12850" t="s">
        <v>12464</v>
      </c>
      <c r="E12850" t="s">
        <v>12423</v>
      </c>
      <c r="F12850" t="s">
        <v>4073</v>
      </c>
      <c r="G12850" s="160" t="s">
        <v>4074</v>
      </c>
      <c r="H12850" t="s">
        <v>4075</v>
      </c>
      <c r="I12850" s="160" t="s">
        <v>3995</v>
      </c>
      <c r="J12850" t="s">
        <v>4653</v>
      </c>
      <c r="K12850">
        <v>99</v>
      </c>
      <c r="L12850" t="s">
        <v>3999</v>
      </c>
    </row>
    <row r="12851" spans="1:12">
      <c r="A12851" s="15">
        <v>2505040030</v>
      </c>
      <c r="B12851" t="s">
        <v>12420</v>
      </c>
      <c r="C12851" t="s">
        <v>12453</v>
      </c>
      <c r="D12851" t="s">
        <v>12464</v>
      </c>
      <c r="E12851" t="s">
        <v>9827</v>
      </c>
      <c r="F12851" t="s">
        <v>4073</v>
      </c>
      <c r="G12851" s="160" t="s">
        <v>4074</v>
      </c>
      <c r="H12851" t="s">
        <v>4075</v>
      </c>
      <c r="I12851" s="160" t="s">
        <v>3995</v>
      </c>
      <c r="J12851" t="s">
        <v>4653</v>
      </c>
      <c r="K12851">
        <v>99</v>
      </c>
      <c r="L12851" t="s">
        <v>3999</v>
      </c>
    </row>
    <row r="12852" spans="1:12">
      <c r="A12852" s="15">
        <v>2505040060</v>
      </c>
      <c r="B12852" t="s">
        <v>12420</v>
      </c>
      <c r="C12852" t="s">
        <v>12453</v>
      </c>
      <c r="D12852" t="s">
        <v>12464</v>
      </c>
      <c r="E12852" t="s">
        <v>4152</v>
      </c>
      <c r="F12852" t="s">
        <v>4073</v>
      </c>
      <c r="G12852" s="160" t="s">
        <v>4074</v>
      </c>
      <c r="H12852" t="s">
        <v>4075</v>
      </c>
      <c r="I12852" s="160" t="s">
        <v>3995</v>
      </c>
      <c r="J12852" t="s">
        <v>4653</v>
      </c>
      <c r="K12852">
        <v>99</v>
      </c>
      <c r="L12852" t="s">
        <v>3999</v>
      </c>
    </row>
    <row r="12853" spans="1:12">
      <c r="A12853" s="15">
        <v>2505040090</v>
      </c>
      <c r="B12853" t="s">
        <v>12420</v>
      </c>
      <c r="C12853" t="s">
        <v>12453</v>
      </c>
      <c r="D12853" t="s">
        <v>12464</v>
      </c>
      <c r="E12853" t="s">
        <v>4149</v>
      </c>
      <c r="F12853" t="s">
        <v>4073</v>
      </c>
      <c r="G12853" s="160" t="s">
        <v>4074</v>
      </c>
      <c r="H12853" t="s">
        <v>4075</v>
      </c>
      <c r="I12853" s="160" t="s">
        <v>3995</v>
      </c>
      <c r="J12853" t="s">
        <v>4653</v>
      </c>
      <c r="K12853">
        <v>99</v>
      </c>
      <c r="L12853" t="s">
        <v>3999</v>
      </c>
    </row>
    <row r="12854" spans="1:12">
      <c r="A12854" s="15">
        <v>2505040120</v>
      </c>
      <c r="B12854" t="s">
        <v>12420</v>
      </c>
      <c r="C12854" t="s">
        <v>12453</v>
      </c>
      <c r="D12854" t="s">
        <v>12464</v>
      </c>
      <c r="E12854" t="s">
        <v>4128</v>
      </c>
      <c r="F12854" t="s">
        <v>4073</v>
      </c>
      <c r="G12854" s="160" t="s">
        <v>4074</v>
      </c>
      <c r="H12854" t="s">
        <v>4075</v>
      </c>
      <c r="I12854" s="160" t="s">
        <v>3995</v>
      </c>
      <c r="J12854" t="s">
        <v>4653</v>
      </c>
      <c r="K12854">
        <v>99</v>
      </c>
      <c r="L12854" t="s">
        <v>3999</v>
      </c>
    </row>
    <row r="12855" spans="1:12">
      <c r="A12855" s="15">
        <v>2505040150</v>
      </c>
      <c r="B12855" t="s">
        <v>12420</v>
      </c>
      <c r="C12855" t="s">
        <v>12453</v>
      </c>
      <c r="D12855" t="s">
        <v>12464</v>
      </c>
      <c r="E12855" t="s">
        <v>10059</v>
      </c>
      <c r="F12855" t="s">
        <v>4073</v>
      </c>
      <c r="G12855" s="160" t="s">
        <v>4074</v>
      </c>
      <c r="H12855" t="s">
        <v>4075</v>
      </c>
      <c r="I12855" s="160" t="s">
        <v>3995</v>
      </c>
      <c r="J12855" t="s">
        <v>4653</v>
      </c>
      <c r="K12855">
        <v>99</v>
      </c>
      <c r="L12855" t="s">
        <v>3999</v>
      </c>
    </row>
    <row r="12856" spans="1:12">
      <c r="A12856" s="15">
        <v>2505040180</v>
      </c>
      <c r="B12856" t="s">
        <v>12420</v>
      </c>
      <c r="C12856" t="s">
        <v>12453</v>
      </c>
      <c r="D12856" t="s">
        <v>12464</v>
      </c>
      <c r="E12856" t="s">
        <v>4130</v>
      </c>
      <c r="F12856" t="s">
        <v>4073</v>
      </c>
      <c r="G12856" s="160" t="s">
        <v>4074</v>
      </c>
      <c r="H12856" t="s">
        <v>4075</v>
      </c>
      <c r="I12856" s="160" t="s">
        <v>3995</v>
      </c>
      <c r="J12856" t="s">
        <v>4653</v>
      </c>
      <c r="K12856">
        <v>99</v>
      </c>
      <c r="L12856" t="s">
        <v>3999</v>
      </c>
    </row>
    <row r="12857" spans="1:12">
      <c r="A12857" s="15">
        <v>2510000000</v>
      </c>
      <c r="B12857" t="s">
        <v>12420</v>
      </c>
      <c r="C12857" t="s">
        <v>4077</v>
      </c>
      <c r="D12857" t="s">
        <v>12422</v>
      </c>
      <c r="E12857" t="s">
        <v>12423</v>
      </c>
      <c r="F12857" t="s">
        <v>4073</v>
      </c>
      <c r="G12857" s="160" t="s">
        <v>4074</v>
      </c>
      <c r="H12857" t="s">
        <v>4075</v>
      </c>
      <c r="I12857" s="160" t="s">
        <v>4076</v>
      </c>
      <c r="J12857" t="s">
        <v>4077</v>
      </c>
      <c r="K12857">
        <v>99</v>
      </c>
      <c r="L12857" t="s">
        <v>3999</v>
      </c>
    </row>
    <row r="12858" spans="1:12">
      <c r="A12858" s="15">
        <v>2510000030</v>
      </c>
      <c r="B12858" t="s">
        <v>12420</v>
      </c>
      <c r="C12858" t="s">
        <v>4077</v>
      </c>
      <c r="D12858" t="s">
        <v>12422</v>
      </c>
      <c r="E12858" t="s">
        <v>4063</v>
      </c>
      <c r="F12858" t="s">
        <v>4073</v>
      </c>
      <c r="G12858" s="160" t="s">
        <v>4074</v>
      </c>
      <c r="H12858" t="s">
        <v>4075</v>
      </c>
      <c r="I12858" s="160" t="s">
        <v>4076</v>
      </c>
      <c r="J12858" t="s">
        <v>4077</v>
      </c>
      <c r="K12858">
        <v>99</v>
      </c>
      <c r="L12858" t="s">
        <v>3999</v>
      </c>
    </row>
    <row r="12859" spans="1:12">
      <c r="A12859" s="15">
        <v>2510000060</v>
      </c>
      <c r="B12859" t="s">
        <v>12420</v>
      </c>
      <c r="C12859" t="s">
        <v>4077</v>
      </c>
      <c r="D12859" t="s">
        <v>12422</v>
      </c>
      <c r="E12859" t="s">
        <v>12106</v>
      </c>
      <c r="F12859" t="s">
        <v>4073</v>
      </c>
      <c r="G12859" s="160" t="s">
        <v>4074</v>
      </c>
      <c r="H12859" t="s">
        <v>4075</v>
      </c>
      <c r="I12859" s="160" t="s">
        <v>4076</v>
      </c>
      <c r="J12859" t="s">
        <v>4077</v>
      </c>
      <c r="K12859">
        <v>99</v>
      </c>
      <c r="L12859" t="s">
        <v>3999</v>
      </c>
    </row>
    <row r="12860" spans="1:12">
      <c r="A12860" s="15">
        <v>2510000065</v>
      </c>
      <c r="B12860" t="s">
        <v>12420</v>
      </c>
      <c r="C12860" t="s">
        <v>4077</v>
      </c>
      <c r="D12860" t="s">
        <v>12422</v>
      </c>
      <c r="E12860" t="s">
        <v>12107</v>
      </c>
      <c r="F12860" t="s">
        <v>4073</v>
      </c>
      <c r="G12860" s="160" t="s">
        <v>4074</v>
      </c>
      <c r="H12860" t="s">
        <v>4075</v>
      </c>
      <c r="I12860" s="160" t="s">
        <v>4076</v>
      </c>
      <c r="J12860" t="s">
        <v>4077</v>
      </c>
      <c r="K12860">
        <v>99</v>
      </c>
      <c r="L12860" t="s">
        <v>3999</v>
      </c>
    </row>
    <row r="12861" spans="1:12">
      <c r="A12861" s="15">
        <v>2510000070</v>
      </c>
      <c r="B12861" t="s">
        <v>12420</v>
      </c>
      <c r="C12861" t="s">
        <v>4077</v>
      </c>
      <c r="D12861" t="s">
        <v>12422</v>
      </c>
      <c r="E12861" t="s">
        <v>12108</v>
      </c>
      <c r="F12861" t="s">
        <v>4073</v>
      </c>
      <c r="G12861" s="160" t="s">
        <v>4074</v>
      </c>
      <c r="H12861" t="s">
        <v>4075</v>
      </c>
      <c r="I12861" s="160" t="s">
        <v>4076</v>
      </c>
      <c r="J12861" t="s">
        <v>4077</v>
      </c>
      <c r="K12861">
        <v>99</v>
      </c>
      <c r="L12861" t="s">
        <v>3999</v>
      </c>
    </row>
    <row r="12862" spans="1:12">
      <c r="A12862" s="15">
        <v>2510000100</v>
      </c>
      <c r="B12862" t="s">
        <v>12420</v>
      </c>
      <c r="C12862" t="s">
        <v>4077</v>
      </c>
      <c r="D12862" t="s">
        <v>12422</v>
      </c>
      <c r="E12862" t="s">
        <v>5160</v>
      </c>
      <c r="F12862" t="s">
        <v>4073</v>
      </c>
      <c r="G12862" s="160" t="s">
        <v>4074</v>
      </c>
      <c r="H12862" t="s">
        <v>4075</v>
      </c>
      <c r="I12862" s="160" t="s">
        <v>4076</v>
      </c>
      <c r="J12862" t="s">
        <v>4077</v>
      </c>
      <c r="K12862">
        <v>99</v>
      </c>
      <c r="L12862" t="s">
        <v>3999</v>
      </c>
    </row>
    <row r="12863" spans="1:12">
      <c r="A12863" s="15">
        <v>2510000165</v>
      </c>
      <c r="B12863" t="s">
        <v>12420</v>
      </c>
      <c r="C12863" t="s">
        <v>4077</v>
      </c>
      <c r="D12863" t="s">
        <v>12422</v>
      </c>
      <c r="E12863" t="s">
        <v>5230</v>
      </c>
      <c r="F12863" t="s">
        <v>4073</v>
      </c>
      <c r="G12863" s="160" t="s">
        <v>4074</v>
      </c>
      <c r="H12863" t="s">
        <v>4075</v>
      </c>
      <c r="I12863" s="160" t="s">
        <v>4076</v>
      </c>
      <c r="J12863" t="s">
        <v>4077</v>
      </c>
      <c r="K12863">
        <v>99</v>
      </c>
      <c r="L12863" t="s">
        <v>3999</v>
      </c>
    </row>
    <row r="12864" spans="1:12">
      <c r="A12864" s="15">
        <v>2510000185</v>
      </c>
      <c r="B12864" t="s">
        <v>12420</v>
      </c>
      <c r="C12864" t="s">
        <v>4077</v>
      </c>
      <c r="D12864" t="s">
        <v>12422</v>
      </c>
      <c r="E12864" t="s">
        <v>12221</v>
      </c>
      <c r="F12864" t="s">
        <v>4073</v>
      </c>
      <c r="G12864" s="160" t="s">
        <v>4074</v>
      </c>
      <c r="H12864" t="s">
        <v>4075</v>
      </c>
      <c r="I12864" s="160" t="s">
        <v>4076</v>
      </c>
      <c r="J12864" t="s">
        <v>4077</v>
      </c>
      <c r="K12864">
        <v>99</v>
      </c>
      <c r="L12864" t="s">
        <v>3999</v>
      </c>
    </row>
    <row r="12865" spans="1:12">
      <c r="A12865" s="15">
        <v>2510000195</v>
      </c>
      <c r="B12865" t="s">
        <v>12420</v>
      </c>
      <c r="C12865" t="s">
        <v>4077</v>
      </c>
      <c r="D12865" t="s">
        <v>12422</v>
      </c>
      <c r="E12865" t="s">
        <v>5245</v>
      </c>
      <c r="F12865" t="s">
        <v>4073</v>
      </c>
      <c r="G12865" s="160" t="s">
        <v>4074</v>
      </c>
      <c r="H12865" t="s">
        <v>4075</v>
      </c>
      <c r="I12865" s="160" t="s">
        <v>4076</v>
      </c>
      <c r="J12865" t="s">
        <v>4077</v>
      </c>
      <c r="K12865">
        <v>99</v>
      </c>
      <c r="L12865" t="s">
        <v>3999</v>
      </c>
    </row>
    <row r="12866" spans="1:12">
      <c r="A12866" s="15">
        <v>2510000220</v>
      </c>
      <c r="B12866" t="s">
        <v>12420</v>
      </c>
      <c r="C12866" t="s">
        <v>4077</v>
      </c>
      <c r="D12866" t="s">
        <v>12422</v>
      </c>
      <c r="E12866" t="s">
        <v>12329</v>
      </c>
      <c r="F12866" t="s">
        <v>4073</v>
      </c>
      <c r="G12866" s="160" t="s">
        <v>4074</v>
      </c>
      <c r="H12866" t="s">
        <v>4075</v>
      </c>
      <c r="I12866" s="160" t="s">
        <v>4076</v>
      </c>
      <c r="J12866" t="s">
        <v>4077</v>
      </c>
      <c r="K12866">
        <v>99</v>
      </c>
      <c r="L12866" t="s">
        <v>3999</v>
      </c>
    </row>
    <row r="12867" spans="1:12">
      <c r="A12867" s="15">
        <v>2510000235</v>
      </c>
      <c r="B12867" t="s">
        <v>12420</v>
      </c>
      <c r="C12867" t="s">
        <v>4077</v>
      </c>
      <c r="D12867" t="s">
        <v>12422</v>
      </c>
      <c r="E12867" t="s">
        <v>12115</v>
      </c>
      <c r="F12867" t="s">
        <v>4073</v>
      </c>
      <c r="G12867" s="160" t="s">
        <v>4074</v>
      </c>
      <c r="H12867" t="s">
        <v>4075</v>
      </c>
      <c r="I12867" s="160" t="s">
        <v>4076</v>
      </c>
      <c r="J12867" t="s">
        <v>4077</v>
      </c>
      <c r="K12867">
        <v>99</v>
      </c>
      <c r="L12867" t="s">
        <v>3999</v>
      </c>
    </row>
    <row r="12868" spans="1:12">
      <c r="A12868" s="15">
        <v>2510000240</v>
      </c>
      <c r="B12868" t="s">
        <v>12420</v>
      </c>
      <c r="C12868" t="s">
        <v>4077</v>
      </c>
      <c r="D12868" t="s">
        <v>12422</v>
      </c>
      <c r="E12868" t="s">
        <v>12331</v>
      </c>
      <c r="F12868" t="s">
        <v>4073</v>
      </c>
      <c r="G12868" s="160" t="s">
        <v>4074</v>
      </c>
      <c r="H12868" t="s">
        <v>4075</v>
      </c>
      <c r="I12868" s="160" t="s">
        <v>4076</v>
      </c>
      <c r="J12868" t="s">
        <v>4077</v>
      </c>
      <c r="K12868">
        <v>99</v>
      </c>
      <c r="L12868" t="s">
        <v>3999</v>
      </c>
    </row>
    <row r="12869" spans="1:12">
      <c r="A12869" s="15">
        <v>2510000250</v>
      </c>
      <c r="B12869" t="s">
        <v>12420</v>
      </c>
      <c r="C12869" t="s">
        <v>4077</v>
      </c>
      <c r="D12869" t="s">
        <v>12422</v>
      </c>
      <c r="E12869" t="s">
        <v>6805</v>
      </c>
      <c r="F12869" t="s">
        <v>4073</v>
      </c>
      <c r="G12869" s="160" t="s">
        <v>4074</v>
      </c>
      <c r="H12869" t="s">
        <v>4075</v>
      </c>
      <c r="I12869" s="160" t="s">
        <v>4076</v>
      </c>
      <c r="J12869" t="s">
        <v>4077</v>
      </c>
      <c r="K12869">
        <v>99</v>
      </c>
      <c r="L12869" t="s">
        <v>3999</v>
      </c>
    </row>
    <row r="12870" spans="1:12">
      <c r="A12870" s="15">
        <v>2510000260</v>
      </c>
      <c r="B12870" t="s">
        <v>12420</v>
      </c>
      <c r="C12870" t="s">
        <v>4077</v>
      </c>
      <c r="D12870" t="s">
        <v>12422</v>
      </c>
      <c r="E12870" t="s">
        <v>4054</v>
      </c>
      <c r="F12870" t="s">
        <v>4073</v>
      </c>
      <c r="G12870" s="160" t="s">
        <v>4074</v>
      </c>
      <c r="H12870" t="s">
        <v>4075</v>
      </c>
      <c r="I12870" s="160" t="s">
        <v>4076</v>
      </c>
      <c r="J12870" t="s">
        <v>4077</v>
      </c>
      <c r="K12870">
        <v>99</v>
      </c>
      <c r="L12870" t="s">
        <v>3999</v>
      </c>
    </row>
    <row r="12871" spans="1:12">
      <c r="A12871" s="15">
        <v>2510000265</v>
      </c>
      <c r="B12871" t="s">
        <v>12420</v>
      </c>
      <c r="C12871" t="s">
        <v>4077</v>
      </c>
      <c r="D12871" t="s">
        <v>12422</v>
      </c>
      <c r="E12871" t="s">
        <v>5149</v>
      </c>
      <c r="F12871" t="s">
        <v>4073</v>
      </c>
      <c r="G12871" s="160" t="s">
        <v>4074</v>
      </c>
      <c r="H12871" t="s">
        <v>4075</v>
      </c>
      <c r="I12871" s="160" t="s">
        <v>4076</v>
      </c>
      <c r="J12871" t="s">
        <v>4077</v>
      </c>
      <c r="K12871">
        <v>99</v>
      </c>
      <c r="L12871" t="s">
        <v>3999</v>
      </c>
    </row>
    <row r="12872" spans="1:12">
      <c r="A12872" s="15">
        <v>2510000270</v>
      </c>
      <c r="B12872" t="s">
        <v>12420</v>
      </c>
      <c r="C12872" t="s">
        <v>4077</v>
      </c>
      <c r="D12872" t="s">
        <v>12422</v>
      </c>
      <c r="E12872" t="s">
        <v>12334</v>
      </c>
      <c r="F12872" t="s">
        <v>4073</v>
      </c>
      <c r="G12872" s="160" t="s">
        <v>4074</v>
      </c>
      <c r="H12872" t="s">
        <v>4075</v>
      </c>
      <c r="I12872" s="160" t="s">
        <v>4076</v>
      </c>
      <c r="J12872" t="s">
        <v>4077</v>
      </c>
      <c r="K12872">
        <v>99</v>
      </c>
      <c r="L12872" t="s">
        <v>3999</v>
      </c>
    </row>
    <row r="12873" spans="1:12">
      <c r="A12873" s="15">
        <v>2510000275</v>
      </c>
      <c r="B12873" t="s">
        <v>12420</v>
      </c>
      <c r="C12873" t="s">
        <v>4077</v>
      </c>
      <c r="D12873" t="s">
        <v>12422</v>
      </c>
      <c r="E12873" t="s">
        <v>4061</v>
      </c>
      <c r="F12873" t="s">
        <v>4073</v>
      </c>
      <c r="G12873" s="160" t="s">
        <v>4074</v>
      </c>
      <c r="H12873" t="s">
        <v>4075</v>
      </c>
      <c r="I12873" s="160" t="s">
        <v>4076</v>
      </c>
      <c r="J12873" t="s">
        <v>4077</v>
      </c>
      <c r="K12873">
        <v>99</v>
      </c>
      <c r="L12873" t="s">
        <v>3999</v>
      </c>
    </row>
    <row r="12874" spans="1:12">
      <c r="A12874" s="15">
        <v>2510000285</v>
      </c>
      <c r="B12874" t="s">
        <v>12420</v>
      </c>
      <c r="C12874" t="s">
        <v>4077</v>
      </c>
      <c r="D12874" t="s">
        <v>12422</v>
      </c>
      <c r="E12874" t="s">
        <v>4134</v>
      </c>
      <c r="F12874" t="s">
        <v>4073</v>
      </c>
      <c r="G12874" s="160" t="s">
        <v>4074</v>
      </c>
      <c r="H12874" t="s">
        <v>4075</v>
      </c>
      <c r="I12874" s="160" t="s">
        <v>4076</v>
      </c>
      <c r="J12874" t="s">
        <v>4077</v>
      </c>
      <c r="K12874">
        <v>99</v>
      </c>
      <c r="L12874" t="s">
        <v>3999</v>
      </c>
    </row>
    <row r="12875" spans="1:12">
      <c r="A12875" s="15">
        <v>2510000295</v>
      </c>
      <c r="B12875" t="s">
        <v>12420</v>
      </c>
      <c r="C12875" t="s">
        <v>4077</v>
      </c>
      <c r="D12875" t="s">
        <v>12422</v>
      </c>
      <c r="E12875" t="s">
        <v>4056</v>
      </c>
      <c r="F12875" t="s">
        <v>4073</v>
      </c>
      <c r="G12875" s="160" t="s">
        <v>4074</v>
      </c>
      <c r="H12875" t="s">
        <v>4075</v>
      </c>
      <c r="I12875" s="160" t="s">
        <v>4076</v>
      </c>
      <c r="J12875" t="s">
        <v>4077</v>
      </c>
      <c r="K12875">
        <v>99</v>
      </c>
      <c r="L12875" t="s">
        <v>3999</v>
      </c>
    </row>
    <row r="12876" spans="1:12">
      <c r="A12876" s="15">
        <v>2510000310</v>
      </c>
      <c r="B12876" t="s">
        <v>12420</v>
      </c>
      <c r="C12876" t="s">
        <v>4077</v>
      </c>
      <c r="D12876" t="s">
        <v>12422</v>
      </c>
      <c r="E12876" t="s">
        <v>12337</v>
      </c>
      <c r="F12876" t="s">
        <v>4073</v>
      </c>
      <c r="G12876" s="160" t="s">
        <v>4074</v>
      </c>
      <c r="H12876" t="s">
        <v>4075</v>
      </c>
      <c r="I12876" s="160" t="s">
        <v>4076</v>
      </c>
      <c r="J12876" t="s">
        <v>4077</v>
      </c>
      <c r="K12876">
        <v>99</v>
      </c>
      <c r="L12876" t="s">
        <v>3999</v>
      </c>
    </row>
    <row r="12877" spans="1:12">
      <c r="A12877" s="15">
        <v>2510000320</v>
      </c>
      <c r="B12877" t="s">
        <v>12420</v>
      </c>
      <c r="C12877" t="s">
        <v>4077</v>
      </c>
      <c r="D12877" t="s">
        <v>12422</v>
      </c>
      <c r="E12877" t="s">
        <v>6710</v>
      </c>
      <c r="F12877" t="s">
        <v>4073</v>
      </c>
      <c r="G12877" s="160" t="s">
        <v>4074</v>
      </c>
      <c r="H12877" t="s">
        <v>4075</v>
      </c>
      <c r="I12877" s="160" t="s">
        <v>4076</v>
      </c>
      <c r="J12877" t="s">
        <v>4077</v>
      </c>
      <c r="K12877">
        <v>99</v>
      </c>
      <c r="L12877" t="s">
        <v>3999</v>
      </c>
    </row>
    <row r="12878" spans="1:12">
      <c r="A12878" s="15">
        <v>2510000345</v>
      </c>
      <c r="B12878" t="s">
        <v>12420</v>
      </c>
      <c r="C12878" t="s">
        <v>4077</v>
      </c>
      <c r="D12878" t="s">
        <v>12422</v>
      </c>
      <c r="E12878" t="s">
        <v>4003</v>
      </c>
      <c r="F12878" t="s">
        <v>4073</v>
      </c>
      <c r="G12878" s="160" t="s">
        <v>4074</v>
      </c>
      <c r="H12878" t="s">
        <v>4075</v>
      </c>
      <c r="I12878" s="160" t="s">
        <v>4076</v>
      </c>
      <c r="J12878" t="s">
        <v>4077</v>
      </c>
      <c r="K12878">
        <v>99</v>
      </c>
      <c r="L12878" t="s">
        <v>3999</v>
      </c>
    </row>
    <row r="12879" spans="1:12">
      <c r="A12879" s="15">
        <v>2510000350</v>
      </c>
      <c r="B12879" t="s">
        <v>12420</v>
      </c>
      <c r="C12879" t="s">
        <v>4077</v>
      </c>
      <c r="D12879" t="s">
        <v>12422</v>
      </c>
      <c r="E12879" t="s">
        <v>5250</v>
      </c>
      <c r="F12879" t="s">
        <v>4073</v>
      </c>
      <c r="G12879" s="160" t="s">
        <v>4074</v>
      </c>
      <c r="H12879" t="s">
        <v>4075</v>
      </c>
      <c r="I12879" s="160" t="s">
        <v>4076</v>
      </c>
      <c r="J12879" t="s">
        <v>4077</v>
      </c>
      <c r="K12879">
        <v>99</v>
      </c>
      <c r="L12879" t="s">
        <v>3999</v>
      </c>
    </row>
    <row r="12880" spans="1:12">
      <c r="A12880" s="15">
        <v>2510000370</v>
      </c>
      <c r="B12880" t="s">
        <v>12420</v>
      </c>
      <c r="C12880" t="s">
        <v>4077</v>
      </c>
      <c r="D12880" t="s">
        <v>12422</v>
      </c>
      <c r="E12880" t="s">
        <v>12116</v>
      </c>
      <c r="F12880" t="s">
        <v>4073</v>
      </c>
      <c r="G12880" s="160" t="s">
        <v>4074</v>
      </c>
      <c r="H12880" t="s">
        <v>4075</v>
      </c>
      <c r="I12880" s="160" t="s">
        <v>4076</v>
      </c>
      <c r="J12880" t="s">
        <v>4077</v>
      </c>
      <c r="K12880">
        <v>99</v>
      </c>
      <c r="L12880" t="s">
        <v>3999</v>
      </c>
    </row>
    <row r="12881" spans="1:12">
      <c r="A12881" s="15">
        <v>2510000380</v>
      </c>
      <c r="B12881" t="s">
        <v>12420</v>
      </c>
      <c r="C12881" t="s">
        <v>4077</v>
      </c>
      <c r="D12881" t="s">
        <v>12422</v>
      </c>
      <c r="E12881" t="s">
        <v>4137</v>
      </c>
      <c r="F12881" t="s">
        <v>4073</v>
      </c>
      <c r="G12881" s="160" t="s">
        <v>4074</v>
      </c>
      <c r="H12881" t="s">
        <v>4075</v>
      </c>
      <c r="I12881" s="160" t="s">
        <v>4076</v>
      </c>
      <c r="J12881" t="s">
        <v>4077</v>
      </c>
      <c r="K12881">
        <v>99</v>
      </c>
      <c r="L12881" t="s">
        <v>3999</v>
      </c>
    </row>
    <row r="12882" spans="1:12">
      <c r="A12882" s="15">
        <v>2510000385</v>
      </c>
      <c r="B12882" t="s">
        <v>12420</v>
      </c>
      <c r="C12882" t="s">
        <v>4077</v>
      </c>
      <c r="D12882" t="s">
        <v>12422</v>
      </c>
      <c r="E12882" t="s">
        <v>4059</v>
      </c>
      <c r="F12882" t="s">
        <v>4073</v>
      </c>
      <c r="G12882" s="160" t="s">
        <v>4074</v>
      </c>
      <c r="H12882" t="s">
        <v>4075</v>
      </c>
      <c r="I12882" s="160" t="s">
        <v>4076</v>
      </c>
      <c r="J12882" t="s">
        <v>4077</v>
      </c>
      <c r="K12882">
        <v>99</v>
      </c>
      <c r="L12882" t="s">
        <v>3999</v>
      </c>
    </row>
    <row r="12883" spans="1:12">
      <c r="A12883" s="15">
        <v>2510000405</v>
      </c>
      <c r="B12883" t="s">
        <v>12420</v>
      </c>
      <c r="C12883" t="s">
        <v>4077</v>
      </c>
      <c r="D12883" t="s">
        <v>12422</v>
      </c>
      <c r="E12883" t="s">
        <v>12347</v>
      </c>
      <c r="F12883" t="s">
        <v>4073</v>
      </c>
      <c r="G12883" s="160" t="s">
        <v>4074</v>
      </c>
      <c r="H12883" t="s">
        <v>4075</v>
      </c>
      <c r="I12883" s="160" t="s">
        <v>4076</v>
      </c>
      <c r="J12883" t="s">
        <v>4077</v>
      </c>
      <c r="K12883">
        <v>99</v>
      </c>
      <c r="L12883" t="s">
        <v>3999</v>
      </c>
    </row>
    <row r="12884" spans="1:12">
      <c r="A12884" s="15">
        <v>2510000900</v>
      </c>
      <c r="B12884" t="s">
        <v>12420</v>
      </c>
      <c r="C12884" t="s">
        <v>4077</v>
      </c>
      <c r="D12884" t="s">
        <v>12422</v>
      </c>
      <c r="E12884" t="s">
        <v>12426</v>
      </c>
      <c r="F12884" t="s">
        <v>4073</v>
      </c>
      <c r="G12884" s="160" t="s">
        <v>4074</v>
      </c>
      <c r="H12884" t="s">
        <v>4075</v>
      </c>
      <c r="I12884" s="160" t="s">
        <v>4076</v>
      </c>
      <c r="J12884" t="s">
        <v>4077</v>
      </c>
      <c r="K12884">
        <v>99</v>
      </c>
      <c r="L12884" t="s">
        <v>3999</v>
      </c>
    </row>
    <row r="12885" spans="1:12">
      <c r="A12885" s="15">
        <v>2510010000</v>
      </c>
      <c r="B12885" t="s">
        <v>12420</v>
      </c>
      <c r="C12885" t="s">
        <v>4077</v>
      </c>
      <c r="D12885" t="s">
        <v>12427</v>
      </c>
      <c r="E12885" t="s">
        <v>12423</v>
      </c>
      <c r="F12885" t="s">
        <v>4073</v>
      </c>
      <c r="G12885" s="160" t="s">
        <v>4074</v>
      </c>
      <c r="H12885" t="s">
        <v>4075</v>
      </c>
      <c r="I12885" s="160" t="s">
        <v>4076</v>
      </c>
      <c r="J12885" t="s">
        <v>4077</v>
      </c>
      <c r="K12885">
        <v>99</v>
      </c>
      <c r="L12885" t="s">
        <v>3999</v>
      </c>
    </row>
    <row r="12886" spans="1:12">
      <c r="A12886" s="15">
        <v>2510010030</v>
      </c>
      <c r="B12886" t="s">
        <v>12420</v>
      </c>
      <c r="C12886" t="s">
        <v>4077</v>
      </c>
      <c r="D12886" t="s">
        <v>12427</v>
      </c>
      <c r="E12886" t="s">
        <v>4063</v>
      </c>
      <c r="F12886" t="s">
        <v>4073</v>
      </c>
      <c r="G12886" s="160" t="s">
        <v>4074</v>
      </c>
      <c r="H12886" t="s">
        <v>4075</v>
      </c>
      <c r="I12886" s="160" t="s">
        <v>4076</v>
      </c>
      <c r="J12886" t="s">
        <v>4077</v>
      </c>
      <c r="K12886">
        <v>99</v>
      </c>
      <c r="L12886" t="s">
        <v>3999</v>
      </c>
    </row>
    <row r="12887" spans="1:12">
      <c r="A12887" s="15">
        <v>2510010060</v>
      </c>
      <c r="B12887" t="s">
        <v>12420</v>
      </c>
      <c r="C12887" t="s">
        <v>4077</v>
      </c>
      <c r="D12887" t="s">
        <v>12427</v>
      </c>
      <c r="E12887" t="s">
        <v>12106</v>
      </c>
      <c r="F12887" t="s">
        <v>4073</v>
      </c>
      <c r="G12887" s="160" t="s">
        <v>4074</v>
      </c>
      <c r="H12887" t="s">
        <v>4075</v>
      </c>
      <c r="I12887" s="160" t="s">
        <v>4076</v>
      </c>
      <c r="J12887" t="s">
        <v>4077</v>
      </c>
      <c r="K12887">
        <v>99</v>
      </c>
      <c r="L12887" t="s">
        <v>3999</v>
      </c>
    </row>
    <row r="12888" spans="1:12">
      <c r="A12888" s="15">
        <v>2510010065</v>
      </c>
      <c r="B12888" t="s">
        <v>12420</v>
      </c>
      <c r="C12888" t="s">
        <v>4077</v>
      </c>
      <c r="D12888" t="s">
        <v>12427</v>
      </c>
      <c r="E12888" t="s">
        <v>12107</v>
      </c>
      <c r="F12888" t="s">
        <v>4073</v>
      </c>
      <c r="G12888" s="160" t="s">
        <v>4074</v>
      </c>
      <c r="H12888" t="s">
        <v>4075</v>
      </c>
      <c r="I12888" s="160" t="s">
        <v>4076</v>
      </c>
      <c r="J12888" t="s">
        <v>4077</v>
      </c>
      <c r="K12888">
        <v>99</v>
      </c>
      <c r="L12888" t="s">
        <v>3999</v>
      </c>
    </row>
    <row r="12889" spans="1:12">
      <c r="A12889" s="15">
        <v>2510010070</v>
      </c>
      <c r="B12889" t="s">
        <v>12420</v>
      </c>
      <c r="C12889" t="s">
        <v>4077</v>
      </c>
      <c r="D12889" t="s">
        <v>12427</v>
      </c>
      <c r="E12889" t="s">
        <v>12108</v>
      </c>
      <c r="F12889" t="s">
        <v>4073</v>
      </c>
      <c r="G12889" s="160" t="s">
        <v>4074</v>
      </c>
      <c r="H12889" t="s">
        <v>4075</v>
      </c>
      <c r="I12889" s="160" t="s">
        <v>4076</v>
      </c>
      <c r="J12889" t="s">
        <v>4077</v>
      </c>
      <c r="K12889">
        <v>99</v>
      </c>
      <c r="L12889" t="s">
        <v>3999</v>
      </c>
    </row>
    <row r="12890" spans="1:12">
      <c r="A12890" s="15">
        <v>2510010100</v>
      </c>
      <c r="B12890" t="s">
        <v>12420</v>
      </c>
      <c r="C12890" t="s">
        <v>4077</v>
      </c>
      <c r="D12890" t="s">
        <v>12427</v>
      </c>
      <c r="E12890" t="s">
        <v>5160</v>
      </c>
      <c r="F12890" t="s">
        <v>4073</v>
      </c>
      <c r="G12890" s="160" t="s">
        <v>4074</v>
      </c>
      <c r="H12890" t="s">
        <v>4075</v>
      </c>
      <c r="I12890" s="160" t="s">
        <v>4076</v>
      </c>
      <c r="J12890" t="s">
        <v>4077</v>
      </c>
      <c r="K12890">
        <v>99</v>
      </c>
      <c r="L12890" t="s">
        <v>3999</v>
      </c>
    </row>
    <row r="12891" spans="1:12">
      <c r="A12891" s="15">
        <v>2510010165</v>
      </c>
      <c r="B12891" t="s">
        <v>12420</v>
      </c>
      <c r="C12891" t="s">
        <v>4077</v>
      </c>
      <c r="D12891" t="s">
        <v>12427</v>
      </c>
      <c r="E12891" t="s">
        <v>5230</v>
      </c>
      <c r="F12891" t="s">
        <v>4073</v>
      </c>
      <c r="G12891" s="160" t="s">
        <v>4074</v>
      </c>
      <c r="H12891" t="s">
        <v>4075</v>
      </c>
      <c r="I12891" s="160" t="s">
        <v>4076</v>
      </c>
      <c r="J12891" t="s">
        <v>4077</v>
      </c>
      <c r="K12891">
        <v>99</v>
      </c>
      <c r="L12891" t="s">
        <v>3999</v>
      </c>
    </row>
    <row r="12892" spans="1:12">
      <c r="A12892" s="15">
        <v>2510010185</v>
      </c>
      <c r="B12892" t="s">
        <v>12420</v>
      </c>
      <c r="C12892" t="s">
        <v>4077</v>
      </c>
      <c r="D12892" t="s">
        <v>12427</v>
      </c>
      <c r="E12892" t="s">
        <v>12221</v>
      </c>
      <c r="F12892" t="s">
        <v>4073</v>
      </c>
      <c r="G12892" s="160" t="s">
        <v>4074</v>
      </c>
      <c r="H12892" t="s">
        <v>4075</v>
      </c>
      <c r="I12892" s="160" t="s">
        <v>4076</v>
      </c>
      <c r="J12892" t="s">
        <v>4077</v>
      </c>
      <c r="K12892">
        <v>99</v>
      </c>
      <c r="L12892" t="s">
        <v>3999</v>
      </c>
    </row>
    <row r="12893" spans="1:12">
      <c r="A12893" s="15">
        <v>2510010195</v>
      </c>
      <c r="B12893" t="s">
        <v>12420</v>
      </c>
      <c r="C12893" t="s">
        <v>4077</v>
      </c>
      <c r="D12893" t="s">
        <v>12427</v>
      </c>
      <c r="E12893" t="s">
        <v>5245</v>
      </c>
      <c r="F12893" t="s">
        <v>4073</v>
      </c>
      <c r="G12893" s="160" t="s">
        <v>4074</v>
      </c>
      <c r="H12893" t="s">
        <v>4075</v>
      </c>
      <c r="I12893" s="160" t="s">
        <v>4076</v>
      </c>
      <c r="J12893" t="s">
        <v>4077</v>
      </c>
      <c r="K12893">
        <v>99</v>
      </c>
      <c r="L12893" t="s">
        <v>3999</v>
      </c>
    </row>
    <row r="12894" spans="1:12">
      <c r="A12894" s="15">
        <v>2510010220</v>
      </c>
      <c r="B12894" t="s">
        <v>12420</v>
      </c>
      <c r="C12894" t="s">
        <v>4077</v>
      </c>
      <c r="D12894" t="s">
        <v>12427</v>
      </c>
      <c r="E12894" t="s">
        <v>12329</v>
      </c>
      <c r="F12894" t="s">
        <v>4073</v>
      </c>
      <c r="G12894" s="160" t="s">
        <v>4074</v>
      </c>
      <c r="H12894" t="s">
        <v>4075</v>
      </c>
      <c r="I12894" s="160" t="s">
        <v>4076</v>
      </c>
      <c r="J12894" t="s">
        <v>4077</v>
      </c>
      <c r="K12894">
        <v>99</v>
      </c>
      <c r="L12894" t="s">
        <v>3999</v>
      </c>
    </row>
    <row r="12895" spans="1:12">
      <c r="A12895" s="15">
        <v>2510010235</v>
      </c>
      <c r="B12895" t="s">
        <v>12420</v>
      </c>
      <c r="C12895" t="s">
        <v>4077</v>
      </c>
      <c r="D12895" t="s">
        <v>12427</v>
      </c>
      <c r="E12895" t="s">
        <v>12115</v>
      </c>
      <c r="F12895" t="s">
        <v>4073</v>
      </c>
      <c r="G12895" s="160" t="s">
        <v>4074</v>
      </c>
      <c r="H12895" t="s">
        <v>4075</v>
      </c>
      <c r="I12895" s="160" t="s">
        <v>4076</v>
      </c>
      <c r="J12895" t="s">
        <v>4077</v>
      </c>
      <c r="K12895">
        <v>99</v>
      </c>
      <c r="L12895" t="s">
        <v>3999</v>
      </c>
    </row>
    <row r="12896" spans="1:12">
      <c r="A12896" s="15">
        <v>2510010240</v>
      </c>
      <c r="B12896" t="s">
        <v>12420</v>
      </c>
      <c r="C12896" t="s">
        <v>4077</v>
      </c>
      <c r="D12896" t="s">
        <v>12427</v>
      </c>
      <c r="E12896" t="s">
        <v>12331</v>
      </c>
      <c r="F12896" t="s">
        <v>4073</v>
      </c>
      <c r="G12896" s="160" t="s">
        <v>4074</v>
      </c>
      <c r="H12896" t="s">
        <v>4075</v>
      </c>
      <c r="I12896" s="160" t="s">
        <v>4076</v>
      </c>
      <c r="J12896" t="s">
        <v>4077</v>
      </c>
      <c r="K12896">
        <v>99</v>
      </c>
      <c r="L12896" t="s">
        <v>3999</v>
      </c>
    </row>
    <row r="12897" spans="1:12">
      <c r="A12897" s="15">
        <v>2510010250</v>
      </c>
      <c r="B12897" t="s">
        <v>12420</v>
      </c>
      <c r="C12897" t="s">
        <v>4077</v>
      </c>
      <c r="D12897" t="s">
        <v>12427</v>
      </c>
      <c r="E12897" t="s">
        <v>6805</v>
      </c>
      <c r="F12897" t="s">
        <v>4073</v>
      </c>
      <c r="G12897" s="160" t="s">
        <v>4074</v>
      </c>
      <c r="H12897" t="s">
        <v>4075</v>
      </c>
      <c r="I12897" s="160" t="s">
        <v>4076</v>
      </c>
      <c r="J12897" t="s">
        <v>4077</v>
      </c>
      <c r="K12897">
        <v>99</v>
      </c>
      <c r="L12897" t="s">
        <v>3999</v>
      </c>
    </row>
    <row r="12898" spans="1:12">
      <c r="A12898" s="15">
        <v>2510010260</v>
      </c>
      <c r="B12898" t="s">
        <v>12420</v>
      </c>
      <c r="C12898" t="s">
        <v>4077</v>
      </c>
      <c r="D12898" t="s">
        <v>12427</v>
      </c>
      <c r="E12898" t="s">
        <v>4054</v>
      </c>
      <c r="F12898" t="s">
        <v>4073</v>
      </c>
      <c r="G12898" s="160" t="s">
        <v>4074</v>
      </c>
      <c r="H12898" t="s">
        <v>4075</v>
      </c>
      <c r="I12898" s="160" t="s">
        <v>4076</v>
      </c>
      <c r="J12898" t="s">
        <v>4077</v>
      </c>
      <c r="K12898">
        <v>99</v>
      </c>
      <c r="L12898" t="s">
        <v>3999</v>
      </c>
    </row>
    <row r="12899" spans="1:12">
      <c r="A12899" s="15">
        <v>2510010265</v>
      </c>
      <c r="B12899" t="s">
        <v>12420</v>
      </c>
      <c r="C12899" t="s">
        <v>4077</v>
      </c>
      <c r="D12899" t="s">
        <v>12427</v>
      </c>
      <c r="E12899" t="s">
        <v>5149</v>
      </c>
      <c r="F12899" t="s">
        <v>4073</v>
      </c>
      <c r="G12899" s="160" t="s">
        <v>4074</v>
      </c>
      <c r="H12899" t="s">
        <v>4075</v>
      </c>
      <c r="I12899" s="160" t="s">
        <v>4076</v>
      </c>
      <c r="J12899" t="s">
        <v>4077</v>
      </c>
      <c r="K12899">
        <v>99</v>
      </c>
      <c r="L12899" t="s">
        <v>3999</v>
      </c>
    </row>
    <row r="12900" spans="1:12">
      <c r="A12900" s="15">
        <v>2510010270</v>
      </c>
      <c r="B12900" t="s">
        <v>12420</v>
      </c>
      <c r="C12900" t="s">
        <v>4077</v>
      </c>
      <c r="D12900" t="s">
        <v>12427</v>
      </c>
      <c r="E12900" t="s">
        <v>12334</v>
      </c>
      <c r="F12900" t="s">
        <v>4073</v>
      </c>
      <c r="G12900" s="160" t="s">
        <v>4074</v>
      </c>
      <c r="H12900" t="s">
        <v>4075</v>
      </c>
      <c r="I12900" s="160" t="s">
        <v>4076</v>
      </c>
      <c r="J12900" t="s">
        <v>4077</v>
      </c>
      <c r="K12900">
        <v>99</v>
      </c>
      <c r="L12900" t="s">
        <v>3999</v>
      </c>
    </row>
    <row r="12901" spans="1:12">
      <c r="A12901" s="15">
        <v>2510010275</v>
      </c>
      <c r="B12901" t="s">
        <v>12420</v>
      </c>
      <c r="C12901" t="s">
        <v>4077</v>
      </c>
      <c r="D12901" t="s">
        <v>12427</v>
      </c>
      <c r="E12901" t="s">
        <v>4061</v>
      </c>
      <c r="F12901" t="s">
        <v>4073</v>
      </c>
      <c r="G12901" s="160" t="s">
        <v>4074</v>
      </c>
      <c r="H12901" t="s">
        <v>4075</v>
      </c>
      <c r="I12901" s="160" t="s">
        <v>4076</v>
      </c>
      <c r="J12901" t="s">
        <v>4077</v>
      </c>
      <c r="K12901">
        <v>99</v>
      </c>
      <c r="L12901" t="s">
        <v>3999</v>
      </c>
    </row>
    <row r="12902" spans="1:12">
      <c r="A12902" s="15">
        <v>2510010285</v>
      </c>
      <c r="B12902" t="s">
        <v>12420</v>
      </c>
      <c r="C12902" t="s">
        <v>4077</v>
      </c>
      <c r="D12902" t="s">
        <v>12427</v>
      </c>
      <c r="E12902" t="s">
        <v>4134</v>
      </c>
      <c r="F12902" t="s">
        <v>4073</v>
      </c>
      <c r="G12902" s="160" t="s">
        <v>4074</v>
      </c>
      <c r="H12902" t="s">
        <v>4075</v>
      </c>
      <c r="I12902" s="160" t="s">
        <v>4076</v>
      </c>
      <c r="J12902" t="s">
        <v>4077</v>
      </c>
      <c r="K12902">
        <v>99</v>
      </c>
      <c r="L12902" t="s">
        <v>3999</v>
      </c>
    </row>
    <row r="12903" spans="1:12">
      <c r="A12903" s="15">
        <v>2510010295</v>
      </c>
      <c r="B12903" t="s">
        <v>12420</v>
      </c>
      <c r="C12903" t="s">
        <v>4077</v>
      </c>
      <c r="D12903" t="s">
        <v>12427</v>
      </c>
      <c r="E12903" t="s">
        <v>4056</v>
      </c>
      <c r="F12903" t="s">
        <v>4073</v>
      </c>
      <c r="G12903" s="160" t="s">
        <v>4074</v>
      </c>
      <c r="H12903" t="s">
        <v>4075</v>
      </c>
      <c r="I12903" s="160" t="s">
        <v>4076</v>
      </c>
      <c r="J12903" t="s">
        <v>4077</v>
      </c>
      <c r="K12903">
        <v>99</v>
      </c>
      <c r="L12903" t="s">
        <v>3999</v>
      </c>
    </row>
    <row r="12904" spans="1:12">
      <c r="A12904" s="15">
        <v>2510010310</v>
      </c>
      <c r="B12904" t="s">
        <v>12420</v>
      </c>
      <c r="C12904" t="s">
        <v>4077</v>
      </c>
      <c r="D12904" t="s">
        <v>12427</v>
      </c>
      <c r="E12904" t="s">
        <v>12337</v>
      </c>
      <c r="F12904" t="s">
        <v>4073</v>
      </c>
      <c r="G12904" s="160" t="s">
        <v>4074</v>
      </c>
      <c r="H12904" t="s">
        <v>4075</v>
      </c>
      <c r="I12904" s="160" t="s">
        <v>4076</v>
      </c>
      <c r="J12904" t="s">
        <v>4077</v>
      </c>
      <c r="K12904">
        <v>99</v>
      </c>
      <c r="L12904" t="s">
        <v>3999</v>
      </c>
    </row>
    <row r="12905" spans="1:12">
      <c r="A12905" s="15">
        <v>2510010320</v>
      </c>
      <c r="B12905" t="s">
        <v>12420</v>
      </c>
      <c r="C12905" t="s">
        <v>4077</v>
      </c>
      <c r="D12905" t="s">
        <v>12427</v>
      </c>
      <c r="E12905" t="s">
        <v>6710</v>
      </c>
      <c r="F12905" t="s">
        <v>4073</v>
      </c>
      <c r="G12905" s="160" t="s">
        <v>4074</v>
      </c>
      <c r="H12905" t="s">
        <v>4075</v>
      </c>
      <c r="I12905" s="160" t="s">
        <v>4076</v>
      </c>
      <c r="J12905" t="s">
        <v>4077</v>
      </c>
      <c r="K12905">
        <v>99</v>
      </c>
      <c r="L12905" t="s">
        <v>3999</v>
      </c>
    </row>
    <row r="12906" spans="1:12">
      <c r="A12906" s="15">
        <v>2510010345</v>
      </c>
      <c r="B12906" t="s">
        <v>12420</v>
      </c>
      <c r="C12906" t="s">
        <v>4077</v>
      </c>
      <c r="D12906" t="s">
        <v>12427</v>
      </c>
      <c r="E12906" t="s">
        <v>4003</v>
      </c>
      <c r="F12906" t="s">
        <v>4073</v>
      </c>
      <c r="G12906" s="160" t="s">
        <v>4074</v>
      </c>
      <c r="H12906" t="s">
        <v>4075</v>
      </c>
      <c r="I12906" s="160" t="s">
        <v>4076</v>
      </c>
      <c r="J12906" t="s">
        <v>4077</v>
      </c>
      <c r="K12906">
        <v>99</v>
      </c>
      <c r="L12906" t="s">
        <v>3999</v>
      </c>
    </row>
    <row r="12907" spans="1:12">
      <c r="A12907" s="15">
        <v>2510010350</v>
      </c>
      <c r="B12907" t="s">
        <v>12420</v>
      </c>
      <c r="C12907" t="s">
        <v>4077</v>
      </c>
      <c r="D12907" t="s">
        <v>12427</v>
      </c>
      <c r="E12907" t="s">
        <v>5250</v>
      </c>
      <c r="F12907" t="s">
        <v>4073</v>
      </c>
      <c r="G12907" s="160" t="s">
        <v>4074</v>
      </c>
      <c r="H12907" t="s">
        <v>4075</v>
      </c>
      <c r="I12907" s="160" t="s">
        <v>4076</v>
      </c>
      <c r="J12907" t="s">
        <v>4077</v>
      </c>
      <c r="K12907">
        <v>99</v>
      </c>
      <c r="L12907" t="s">
        <v>3999</v>
      </c>
    </row>
    <row r="12908" spans="1:12">
      <c r="A12908" s="15">
        <v>2510010370</v>
      </c>
      <c r="B12908" t="s">
        <v>12420</v>
      </c>
      <c r="C12908" t="s">
        <v>4077</v>
      </c>
      <c r="D12908" t="s">
        <v>12427</v>
      </c>
      <c r="E12908" t="s">
        <v>12116</v>
      </c>
      <c r="F12908" t="s">
        <v>4073</v>
      </c>
      <c r="G12908" s="160" t="s">
        <v>4074</v>
      </c>
      <c r="H12908" t="s">
        <v>4075</v>
      </c>
      <c r="I12908" s="160" t="s">
        <v>4076</v>
      </c>
      <c r="J12908" t="s">
        <v>4077</v>
      </c>
      <c r="K12908">
        <v>99</v>
      </c>
      <c r="L12908" t="s">
        <v>3999</v>
      </c>
    </row>
    <row r="12909" spans="1:12">
      <c r="A12909" s="15">
        <v>2510010380</v>
      </c>
      <c r="B12909" t="s">
        <v>12420</v>
      </c>
      <c r="C12909" t="s">
        <v>4077</v>
      </c>
      <c r="D12909" t="s">
        <v>12427</v>
      </c>
      <c r="E12909" t="s">
        <v>4137</v>
      </c>
      <c r="F12909" t="s">
        <v>4073</v>
      </c>
      <c r="G12909" s="160" t="s">
        <v>4074</v>
      </c>
      <c r="H12909" t="s">
        <v>4075</v>
      </c>
      <c r="I12909" s="160" t="s">
        <v>4076</v>
      </c>
      <c r="J12909" t="s">
        <v>4077</v>
      </c>
      <c r="K12909">
        <v>99</v>
      </c>
      <c r="L12909" t="s">
        <v>3999</v>
      </c>
    </row>
    <row r="12910" spans="1:12">
      <c r="A12910" s="15">
        <v>2510010385</v>
      </c>
      <c r="B12910" t="s">
        <v>12420</v>
      </c>
      <c r="C12910" t="s">
        <v>4077</v>
      </c>
      <c r="D12910" t="s">
        <v>12427</v>
      </c>
      <c r="E12910" t="s">
        <v>4059</v>
      </c>
      <c r="F12910" t="s">
        <v>4073</v>
      </c>
      <c r="G12910" s="160" t="s">
        <v>4074</v>
      </c>
      <c r="H12910" t="s">
        <v>4075</v>
      </c>
      <c r="I12910" s="160" t="s">
        <v>4076</v>
      </c>
      <c r="J12910" t="s">
        <v>4077</v>
      </c>
      <c r="K12910">
        <v>99</v>
      </c>
      <c r="L12910" t="s">
        <v>3999</v>
      </c>
    </row>
    <row r="12911" spans="1:12">
      <c r="A12911" s="15">
        <v>2510010405</v>
      </c>
      <c r="B12911" t="s">
        <v>12420</v>
      </c>
      <c r="C12911" t="s">
        <v>4077</v>
      </c>
      <c r="D12911" t="s">
        <v>12427</v>
      </c>
      <c r="E12911" t="s">
        <v>12347</v>
      </c>
      <c r="F12911" t="s">
        <v>4073</v>
      </c>
      <c r="G12911" s="160" t="s">
        <v>4074</v>
      </c>
      <c r="H12911" t="s">
        <v>4075</v>
      </c>
      <c r="I12911" s="160" t="s">
        <v>4076</v>
      </c>
      <c r="J12911" t="s">
        <v>4077</v>
      </c>
      <c r="K12911">
        <v>99</v>
      </c>
      <c r="L12911" t="s">
        <v>3999</v>
      </c>
    </row>
    <row r="12912" spans="1:12">
      <c r="A12912" s="15">
        <v>2510010900</v>
      </c>
      <c r="B12912" t="s">
        <v>12420</v>
      </c>
      <c r="C12912" t="s">
        <v>4077</v>
      </c>
      <c r="D12912" t="s">
        <v>12427</v>
      </c>
      <c r="E12912" t="s">
        <v>12426</v>
      </c>
      <c r="F12912" t="s">
        <v>4073</v>
      </c>
      <c r="G12912" s="160" t="s">
        <v>4074</v>
      </c>
      <c r="H12912" t="s">
        <v>4075</v>
      </c>
      <c r="I12912" s="160" t="s">
        <v>4076</v>
      </c>
      <c r="J12912" t="s">
        <v>4077</v>
      </c>
      <c r="K12912">
        <v>99</v>
      </c>
      <c r="L12912" t="s">
        <v>3999</v>
      </c>
    </row>
    <row r="12913" spans="1:12">
      <c r="A12913" s="15">
        <v>2510050000</v>
      </c>
      <c r="B12913" t="s">
        <v>12420</v>
      </c>
      <c r="C12913" t="s">
        <v>4077</v>
      </c>
      <c r="D12913" t="s">
        <v>12465</v>
      </c>
      <c r="E12913" t="s">
        <v>12423</v>
      </c>
      <c r="F12913" t="s">
        <v>4073</v>
      </c>
      <c r="G12913" s="160" t="s">
        <v>4074</v>
      </c>
      <c r="H12913" t="s">
        <v>4075</v>
      </c>
      <c r="I12913" s="160" t="s">
        <v>4076</v>
      </c>
      <c r="J12913" t="s">
        <v>4077</v>
      </c>
      <c r="K12913">
        <v>99</v>
      </c>
      <c r="L12913" t="s">
        <v>3999</v>
      </c>
    </row>
    <row r="12914" spans="1:12">
      <c r="A12914" s="15">
        <v>2510050030</v>
      </c>
      <c r="B12914" t="s">
        <v>12420</v>
      </c>
      <c r="C12914" t="s">
        <v>4077</v>
      </c>
      <c r="D12914" t="s">
        <v>12465</v>
      </c>
      <c r="E12914" t="s">
        <v>4063</v>
      </c>
      <c r="F12914" t="s">
        <v>4073</v>
      </c>
      <c r="G12914" s="160" t="s">
        <v>4074</v>
      </c>
      <c r="H12914" t="s">
        <v>4075</v>
      </c>
      <c r="I12914" s="160" t="s">
        <v>4076</v>
      </c>
      <c r="J12914" t="s">
        <v>4077</v>
      </c>
      <c r="K12914">
        <v>99</v>
      </c>
      <c r="L12914" t="s">
        <v>3999</v>
      </c>
    </row>
    <row r="12915" spans="1:12">
      <c r="A12915" s="15">
        <v>2510050060</v>
      </c>
      <c r="B12915" t="s">
        <v>12420</v>
      </c>
      <c r="C12915" t="s">
        <v>4077</v>
      </c>
      <c r="D12915" t="s">
        <v>12465</v>
      </c>
      <c r="E12915" t="s">
        <v>12106</v>
      </c>
      <c r="F12915" t="s">
        <v>4073</v>
      </c>
      <c r="G12915" s="160" t="s">
        <v>4074</v>
      </c>
      <c r="H12915" t="s">
        <v>4075</v>
      </c>
      <c r="I12915" s="160" t="s">
        <v>4076</v>
      </c>
      <c r="J12915" t="s">
        <v>4077</v>
      </c>
      <c r="K12915">
        <v>99</v>
      </c>
      <c r="L12915" t="s">
        <v>3999</v>
      </c>
    </row>
    <row r="12916" spans="1:12">
      <c r="A12916" s="15">
        <v>2510050065</v>
      </c>
      <c r="B12916" t="s">
        <v>12420</v>
      </c>
      <c r="C12916" t="s">
        <v>4077</v>
      </c>
      <c r="D12916" t="s">
        <v>12465</v>
      </c>
      <c r="E12916" t="s">
        <v>12107</v>
      </c>
      <c r="F12916" t="s">
        <v>4073</v>
      </c>
      <c r="G12916" s="160" t="s">
        <v>4074</v>
      </c>
      <c r="H12916" t="s">
        <v>4075</v>
      </c>
      <c r="I12916" s="160" t="s">
        <v>4076</v>
      </c>
      <c r="J12916" t="s">
        <v>4077</v>
      </c>
      <c r="K12916">
        <v>99</v>
      </c>
      <c r="L12916" t="s">
        <v>3999</v>
      </c>
    </row>
    <row r="12917" spans="1:12">
      <c r="A12917" s="15">
        <v>2510050070</v>
      </c>
      <c r="B12917" t="s">
        <v>12420</v>
      </c>
      <c r="C12917" t="s">
        <v>4077</v>
      </c>
      <c r="D12917" t="s">
        <v>12465</v>
      </c>
      <c r="E12917" t="s">
        <v>12108</v>
      </c>
      <c r="F12917" t="s">
        <v>4073</v>
      </c>
      <c r="G12917" s="160" t="s">
        <v>4074</v>
      </c>
      <c r="H12917" t="s">
        <v>4075</v>
      </c>
      <c r="I12917" s="160" t="s">
        <v>4076</v>
      </c>
      <c r="J12917" t="s">
        <v>4077</v>
      </c>
      <c r="K12917">
        <v>99</v>
      </c>
      <c r="L12917" t="s">
        <v>3999</v>
      </c>
    </row>
    <row r="12918" spans="1:12">
      <c r="A12918" s="15">
        <v>2510050100</v>
      </c>
      <c r="B12918" t="s">
        <v>12420</v>
      </c>
      <c r="C12918" t="s">
        <v>4077</v>
      </c>
      <c r="D12918" t="s">
        <v>12465</v>
      </c>
      <c r="E12918" t="s">
        <v>5160</v>
      </c>
      <c r="F12918" t="s">
        <v>4073</v>
      </c>
      <c r="G12918" s="160" t="s">
        <v>4074</v>
      </c>
      <c r="H12918" t="s">
        <v>4075</v>
      </c>
      <c r="I12918" s="160" t="s">
        <v>4076</v>
      </c>
      <c r="J12918" t="s">
        <v>4077</v>
      </c>
      <c r="K12918">
        <v>99</v>
      </c>
      <c r="L12918" t="s">
        <v>3999</v>
      </c>
    </row>
    <row r="12919" spans="1:12">
      <c r="A12919" s="15">
        <v>2510050165</v>
      </c>
      <c r="B12919" t="s">
        <v>12420</v>
      </c>
      <c r="C12919" t="s">
        <v>4077</v>
      </c>
      <c r="D12919" t="s">
        <v>12465</v>
      </c>
      <c r="E12919" t="s">
        <v>5230</v>
      </c>
      <c r="F12919" t="s">
        <v>4073</v>
      </c>
      <c r="G12919" s="160" t="s">
        <v>4074</v>
      </c>
      <c r="H12919" t="s">
        <v>4075</v>
      </c>
      <c r="I12919" s="160" t="s">
        <v>4076</v>
      </c>
      <c r="J12919" t="s">
        <v>4077</v>
      </c>
      <c r="K12919">
        <v>99</v>
      </c>
      <c r="L12919" t="s">
        <v>3999</v>
      </c>
    </row>
    <row r="12920" spans="1:12">
      <c r="A12920" s="15">
        <v>2510050185</v>
      </c>
      <c r="B12920" t="s">
        <v>12420</v>
      </c>
      <c r="C12920" t="s">
        <v>4077</v>
      </c>
      <c r="D12920" t="s">
        <v>12465</v>
      </c>
      <c r="E12920" t="s">
        <v>12221</v>
      </c>
      <c r="F12920" t="s">
        <v>4073</v>
      </c>
      <c r="G12920" s="160" t="s">
        <v>4074</v>
      </c>
      <c r="H12920" t="s">
        <v>4075</v>
      </c>
      <c r="I12920" s="160" t="s">
        <v>4076</v>
      </c>
      <c r="J12920" t="s">
        <v>4077</v>
      </c>
      <c r="K12920">
        <v>99</v>
      </c>
      <c r="L12920" t="s">
        <v>3999</v>
      </c>
    </row>
    <row r="12921" spans="1:12">
      <c r="A12921" s="15">
        <v>2510050195</v>
      </c>
      <c r="B12921" t="s">
        <v>12420</v>
      </c>
      <c r="C12921" t="s">
        <v>4077</v>
      </c>
      <c r="D12921" t="s">
        <v>12465</v>
      </c>
      <c r="E12921" t="s">
        <v>5245</v>
      </c>
      <c r="F12921" t="s">
        <v>4073</v>
      </c>
      <c r="G12921" s="160" t="s">
        <v>4074</v>
      </c>
      <c r="H12921" t="s">
        <v>4075</v>
      </c>
      <c r="I12921" s="160" t="s">
        <v>4076</v>
      </c>
      <c r="J12921" t="s">
        <v>4077</v>
      </c>
      <c r="K12921">
        <v>99</v>
      </c>
      <c r="L12921" t="s">
        <v>3999</v>
      </c>
    </row>
    <row r="12922" spans="1:12">
      <c r="A12922" s="15">
        <v>2510050220</v>
      </c>
      <c r="B12922" t="s">
        <v>12420</v>
      </c>
      <c r="C12922" t="s">
        <v>4077</v>
      </c>
      <c r="D12922" t="s">
        <v>12465</v>
      </c>
      <c r="E12922" t="s">
        <v>12329</v>
      </c>
      <c r="F12922" t="s">
        <v>4073</v>
      </c>
      <c r="G12922" s="160" t="s">
        <v>4074</v>
      </c>
      <c r="H12922" t="s">
        <v>4075</v>
      </c>
      <c r="I12922" s="160" t="s">
        <v>4076</v>
      </c>
      <c r="J12922" t="s">
        <v>4077</v>
      </c>
      <c r="K12922">
        <v>99</v>
      </c>
      <c r="L12922" t="s">
        <v>3999</v>
      </c>
    </row>
    <row r="12923" spans="1:12">
      <c r="A12923" s="15">
        <v>2510050235</v>
      </c>
      <c r="B12923" t="s">
        <v>12420</v>
      </c>
      <c r="C12923" t="s">
        <v>4077</v>
      </c>
      <c r="D12923" t="s">
        <v>12465</v>
      </c>
      <c r="E12923" t="s">
        <v>12115</v>
      </c>
      <c r="F12923" t="s">
        <v>4073</v>
      </c>
      <c r="G12923" s="160" t="s">
        <v>4074</v>
      </c>
      <c r="H12923" t="s">
        <v>4075</v>
      </c>
      <c r="I12923" s="160" t="s">
        <v>4076</v>
      </c>
      <c r="J12923" t="s">
        <v>4077</v>
      </c>
      <c r="K12923">
        <v>99</v>
      </c>
      <c r="L12923" t="s">
        <v>3999</v>
      </c>
    </row>
    <row r="12924" spans="1:12">
      <c r="A12924" s="15">
        <v>2510050240</v>
      </c>
      <c r="B12924" t="s">
        <v>12420</v>
      </c>
      <c r="C12924" t="s">
        <v>4077</v>
      </c>
      <c r="D12924" t="s">
        <v>12465</v>
      </c>
      <c r="E12924" t="s">
        <v>12331</v>
      </c>
      <c r="F12924" t="s">
        <v>4073</v>
      </c>
      <c r="G12924" s="160" t="s">
        <v>4074</v>
      </c>
      <c r="H12924" t="s">
        <v>4075</v>
      </c>
      <c r="I12924" s="160" t="s">
        <v>4076</v>
      </c>
      <c r="J12924" t="s">
        <v>4077</v>
      </c>
      <c r="K12924">
        <v>99</v>
      </c>
      <c r="L12924" t="s">
        <v>3999</v>
      </c>
    </row>
    <row r="12925" spans="1:12">
      <c r="A12925" s="15">
        <v>2510050250</v>
      </c>
      <c r="B12925" t="s">
        <v>12420</v>
      </c>
      <c r="C12925" t="s">
        <v>4077</v>
      </c>
      <c r="D12925" t="s">
        <v>12465</v>
      </c>
      <c r="E12925" t="s">
        <v>6805</v>
      </c>
      <c r="F12925" t="s">
        <v>4073</v>
      </c>
      <c r="G12925" s="160" t="s">
        <v>4074</v>
      </c>
      <c r="H12925" t="s">
        <v>4075</v>
      </c>
      <c r="I12925" s="160" t="s">
        <v>4076</v>
      </c>
      <c r="J12925" t="s">
        <v>4077</v>
      </c>
      <c r="K12925">
        <v>99</v>
      </c>
      <c r="L12925" t="s">
        <v>3999</v>
      </c>
    </row>
    <row r="12926" spans="1:12">
      <c r="A12926" s="15">
        <v>2510050260</v>
      </c>
      <c r="B12926" t="s">
        <v>12420</v>
      </c>
      <c r="C12926" t="s">
        <v>4077</v>
      </c>
      <c r="D12926" t="s">
        <v>12465</v>
      </c>
      <c r="E12926" t="s">
        <v>4054</v>
      </c>
      <c r="F12926" t="s">
        <v>4073</v>
      </c>
      <c r="G12926" s="160" t="s">
        <v>4074</v>
      </c>
      <c r="H12926" t="s">
        <v>4075</v>
      </c>
      <c r="I12926" s="160" t="s">
        <v>4076</v>
      </c>
      <c r="J12926" t="s">
        <v>4077</v>
      </c>
      <c r="K12926">
        <v>99</v>
      </c>
      <c r="L12926" t="s">
        <v>3999</v>
      </c>
    </row>
    <row r="12927" spans="1:12">
      <c r="A12927" s="15">
        <v>2510050265</v>
      </c>
      <c r="B12927" t="s">
        <v>12420</v>
      </c>
      <c r="C12927" t="s">
        <v>4077</v>
      </c>
      <c r="D12927" t="s">
        <v>12465</v>
      </c>
      <c r="E12927" t="s">
        <v>5149</v>
      </c>
      <c r="F12927" t="s">
        <v>4073</v>
      </c>
      <c r="G12927" s="160" t="s">
        <v>4074</v>
      </c>
      <c r="H12927" t="s">
        <v>4075</v>
      </c>
      <c r="I12927" s="160" t="s">
        <v>4076</v>
      </c>
      <c r="J12927" t="s">
        <v>4077</v>
      </c>
      <c r="K12927">
        <v>99</v>
      </c>
      <c r="L12927" t="s">
        <v>3999</v>
      </c>
    </row>
    <row r="12928" spans="1:12">
      <c r="A12928" s="15">
        <v>2510050270</v>
      </c>
      <c r="B12928" t="s">
        <v>12420</v>
      </c>
      <c r="C12928" t="s">
        <v>4077</v>
      </c>
      <c r="D12928" t="s">
        <v>12465</v>
      </c>
      <c r="E12928" t="s">
        <v>12334</v>
      </c>
      <c r="F12928" t="s">
        <v>4073</v>
      </c>
      <c r="G12928" s="160" t="s">
        <v>4074</v>
      </c>
      <c r="H12928" t="s">
        <v>4075</v>
      </c>
      <c r="I12928" s="160" t="s">
        <v>4076</v>
      </c>
      <c r="J12928" t="s">
        <v>4077</v>
      </c>
      <c r="K12928">
        <v>99</v>
      </c>
      <c r="L12928" t="s">
        <v>3999</v>
      </c>
    </row>
    <row r="12929" spans="1:12">
      <c r="A12929" s="15">
        <v>2510050275</v>
      </c>
      <c r="B12929" t="s">
        <v>12420</v>
      </c>
      <c r="C12929" t="s">
        <v>4077</v>
      </c>
      <c r="D12929" t="s">
        <v>12465</v>
      </c>
      <c r="E12929" t="s">
        <v>4061</v>
      </c>
      <c r="F12929" t="s">
        <v>4073</v>
      </c>
      <c r="G12929" s="160" t="s">
        <v>4074</v>
      </c>
      <c r="H12929" t="s">
        <v>4075</v>
      </c>
      <c r="I12929" s="160" t="s">
        <v>4076</v>
      </c>
      <c r="J12929" t="s">
        <v>4077</v>
      </c>
      <c r="K12929">
        <v>99</v>
      </c>
      <c r="L12929" t="s">
        <v>3999</v>
      </c>
    </row>
    <row r="12930" spans="1:12">
      <c r="A12930" s="15">
        <v>2510050285</v>
      </c>
      <c r="B12930" t="s">
        <v>12420</v>
      </c>
      <c r="C12930" t="s">
        <v>4077</v>
      </c>
      <c r="D12930" t="s">
        <v>12465</v>
      </c>
      <c r="E12930" t="s">
        <v>4134</v>
      </c>
      <c r="F12930" t="s">
        <v>4073</v>
      </c>
      <c r="G12930" s="160" t="s">
        <v>4074</v>
      </c>
      <c r="H12930" t="s">
        <v>4075</v>
      </c>
      <c r="I12930" s="160" t="s">
        <v>4076</v>
      </c>
      <c r="J12930" t="s">
        <v>4077</v>
      </c>
      <c r="K12930">
        <v>99</v>
      </c>
      <c r="L12930" t="s">
        <v>3999</v>
      </c>
    </row>
    <row r="12931" spans="1:12">
      <c r="A12931" s="15">
        <v>2510050295</v>
      </c>
      <c r="B12931" t="s">
        <v>12420</v>
      </c>
      <c r="C12931" t="s">
        <v>4077</v>
      </c>
      <c r="D12931" t="s">
        <v>12465</v>
      </c>
      <c r="E12931" t="s">
        <v>4056</v>
      </c>
      <c r="F12931" t="s">
        <v>4073</v>
      </c>
      <c r="G12931" s="160" t="s">
        <v>4074</v>
      </c>
      <c r="H12931" t="s">
        <v>4075</v>
      </c>
      <c r="I12931" s="160" t="s">
        <v>4076</v>
      </c>
      <c r="J12931" t="s">
        <v>4077</v>
      </c>
      <c r="K12931">
        <v>99</v>
      </c>
      <c r="L12931" t="s">
        <v>3999</v>
      </c>
    </row>
    <row r="12932" spans="1:12">
      <c r="A12932" s="15">
        <v>2510050310</v>
      </c>
      <c r="B12932" t="s">
        <v>12420</v>
      </c>
      <c r="C12932" t="s">
        <v>4077</v>
      </c>
      <c r="D12932" t="s">
        <v>12465</v>
      </c>
      <c r="E12932" t="s">
        <v>12337</v>
      </c>
      <c r="F12932" t="s">
        <v>4073</v>
      </c>
      <c r="G12932" s="160" t="s">
        <v>4074</v>
      </c>
      <c r="H12932" t="s">
        <v>4075</v>
      </c>
      <c r="I12932" s="160" t="s">
        <v>4076</v>
      </c>
      <c r="J12932" t="s">
        <v>4077</v>
      </c>
      <c r="K12932">
        <v>99</v>
      </c>
      <c r="L12932" t="s">
        <v>3999</v>
      </c>
    </row>
    <row r="12933" spans="1:12">
      <c r="A12933" s="15">
        <v>2510050320</v>
      </c>
      <c r="B12933" t="s">
        <v>12420</v>
      </c>
      <c r="C12933" t="s">
        <v>4077</v>
      </c>
      <c r="D12933" t="s">
        <v>12465</v>
      </c>
      <c r="E12933" t="s">
        <v>6710</v>
      </c>
      <c r="F12933" t="s">
        <v>4073</v>
      </c>
      <c r="G12933" s="160" t="s">
        <v>4074</v>
      </c>
      <c r="H12933" t="s">
        <v>4075</v>
      </c>
      <c r="I12933" s="160" t="s">
        <v>4076</v>
      </c>
      <c r="J12933" t="s">
        <v>4077</v>
      </c>
      <c r="K12933">
        <v>99</v>
      </c>
      <c r="L12933" t="s">
        <v>3999</v>
      </c>
    </row>
    <row r="12934" spans="1:12">
      <c r="A12934" s="15">
        <v>2510050345</v>
      </c>
      <c r="B12934" t="s">
        <v>12420</v>
      </c>
      <c r="C12934" t="s">
        <v>4077</v>
      </c>
      <c r="D12934" t="s">
        <v>12465</v>
      </c>
      <c r="E12934" t="s">
        <v>4003</v>
      </c>
      <c r="F12934" t="s">
        <v>4073</v>
      </c>
      <c r="G12934" s="160" t="s">
        <v>4074</v>
      </c>
      <c r="H12934" t="s">
        <v>4075</v>
      </c>
      <c r="I12934" s="160" t="s">
        <v>4076</v>
      </c>
      <c r="J12934" t="s">
        <v>4077</v>
      </c>
      <c r="K12934">
        <v>99</v>
      </c>
      <c r="L12934" t="s">
        <v>3999</v>
      </c>
    </row>
    <row r="12935" spans="1:12">
      <c r="A12935" s="15">
        <v>2510050350</v>
      </c>
      <c r="B12935" t="s">
        <v>12420</v>
      </c>
      <c r="C12935" t="s">
        <v>4077</v>
      </c>
      <c r="D12935" t="s">
        <v>12465</v>
      </c>
      <c r="E12935" t="s">
        <v>5250</v>
      </c>
      <c r="F12935" t="s">
        <v>4073</v>
      </c>
      <c r="G12935" s="160" t="s">
        <v>4074</v>
      </c>
      <c r="H12935" t="s">
        <v>4075</v>
      </c>
      <c r="I12935" s="160" t="s">
        <v>4076</v>
      </c>
      <c r="J12935" t="s">
        <v>4077</v>
      </c>
      <c r="K12935">
        <v>99</v>
      </c>
      <c r="L12935" t="s">
        <v>3999</v>
      </c>
    </row>
    <row r="12936" spans="1:12">
      <c r="A12936" s="15">
        <v>2510050370</v>
      </c>
      <c r="B12936" t="s">
        <v>12420</v>
      </c>
      <c r="C12936" t="s">
        <v>4077</v>
      </c>
      <c r="D12936" t="s">
        <v>12465</v>
      </c>
      <c r="E12936" t="s">
        <v>12116</v>
      </c>
      <c r="F12936" t="s">
        <v>4073</v>
      </c>
      <c r="G12936" s="160" t="s">
        <v>4074</v>
      </c>
      <c r="H12936" t="s">
        <v>4075</v>
      </c>
      <c r="I12936" s="160" t="s">
        <v>4076</v>
      </c>
      <c r="J12936" t="s">
        <v>4077</v>
      </c>
      <c r="K12936">
        <v>99</v>
      </c>
      <c r="L12936" t="s">
        <v>3999</v>
      </c>
    </row>
    <row r="12937" spans="1:12">
      <c r="A12937" s="15">
        <v>2510050380</v>
      </c>
      <c r="B12937" t="s">
        <v>12420</v>
      </c>
      <c r="C12937" t="s">
        <v>4077</v>
      </c>
      <c r="D12937" t="s">
        <v>12465</v>
      </c>
      <c r="E12937" t="s">
        <v>4137</v>
      </c>
      <c r="F12937" t="s">
        <v>4073</v>
      </c>
      <c r="G12937" s="160" t="s">
        <v>4074</v>
      </c>
      <c r="H12937" t="s">
        <v>4075</v>
      </c>
      <c r="I12937" s="160" t="s">
        <v>4076</v>
      </c>
      <c r="J12937" t="s">
        <v>4077</v>
      </c>
      <c r="K12937">
        <v>99</v>
      </c>
      <c r="L12937" t="s">
        <v>3999</v>
      </c>
    </row>
    <row r="12938" spans="1:12">
      <c r="A12938" s="15">
        <v>2510050385</v>
      </c>
      <c r="B12938" t="s">
        <v>12420</v>
      </c>
      <c r="C12938" t="s">
        <v>4077</v>
      </c>
      <c r="D12938" t="s">
        <v>12465</v>
      </c>
      <c r="E12938" t="s">
        <v>4059</v>
      </c>
      <c r="F12938" t="s">
        <v>4073</v>
      </c>
      <c r="G12938" s="160" t="s">
        <v>4074</v>
      </c>
      <c r="H12938" t="s">
        <v>4075</v>
      </c>
      <c r="I12938" s="160" t="s">
        <v>4076</v>
      </c>
      <c r="J12938" t="s">
        <v>4077</v>
      </c>
      <c r="K12938">
        <v>99</v>
      </c>
      <c r="L12938" t="s">
        <v>3999</v>
      </c>
    </row>
    <row r="12939" spans="1:12">
      <c r="A12939" s="15">
        <v>2510050405</v>
      </c>
      <c r="B12939" t="s">
        <v>12420</v>
      </c>
      <c r="C12939" t="s">
        <v>4077</v>
      </c>
      <c r="D12939" t="s">
        <v>12465</v>
      </c>
      <c r="E12939" t="s">
        <v>12347</v>
      </c>
      <c r="F12939" t="s">
        <v>4073</v>
      </c>
      <c r="G12939" s="160" t="s">
        <v>4074</v>
      </c>
      <c r="H12939" t="s">
        <v>4075</v>
      </c>
      <c r="I12939" s="160" t="s">
        <v>4076</v>
      </c>
      <c r="J12939" t="s">
        <v>4077</v>
      </c>
      <c r="K12939">
        <v>99</v>
      </c>
      <c r="L12939" t="s">
        <v>3999</v>
      </c>
    </row>
    <row r="12940" spans="1:12">
      <c r="A12940" s="15">
        <v>2510050900</v>
      </c>
      <c r="B12940" t="s">
        <v>12420</v>
      </c>
      <c r="C12940" t="s">
        <v>4077</v>
      </c>
      <c r="D12940" t="s">
        <v>12465</v>
      </c>
      <c r="E12940" t="s">
        <v>12426</v>
      </c>
      <c r="F12940" t="s">
        <v>4073</v>
      </c>
      <c r="G12940" s="160" t="s">
        <v>4074</v>
      </c>
      <c r="H12940" t="s">
        <v>4075</v>
      </c>
      <c r="I12940" s="160" t="s">
        <v>4076</v>
      </c>
      <c r="J12940" t="s">
        <v>4077</v>
      </c>
      <c r="K12940">
        <v>99</v>
      </c>
      <c r="L12940" t="s">
        <v>3999</v>
      </c>
    </row>
    <row r="12941" spans="1:12">
      <c r="A12941" s="15">
        <v>2510995000</v>
      </c>
      <c r="B12941" t="s">
        <v>12420</v>
      </c>
      <c r="C12941" t="s">
        <v>4077</v>
      </c>
      <c r="D12941" t="s">
        <v>12452</v>
      </c>
      <c r="E12941" t="s">
        <v>12423</v>
      </c>
      <c r="F12941" t="s">
        <v>4073</v>
      </c>
      <c r="G12941" s="160" t="s">
        <v>4074</v>
      </c>
      <c r="H12941" t="s">
        <v>4075</v>
      </c>
      <c r="I12941" s="160" t="s">
        <v>4076</v>
      </c>
      <c r="J12941" t="s">
        <v>4077</v>
      </c>
      <c r="K12941">
        <v>99</v>
      </c>
      <c r="L12941" t="s">
        <v>3999</v>
      </c>
    </row>
    <row r="12942" spans="1:12">
      <c r="A12942" s="15">
        <v>2510995030</v>
      </c>
      <c r="B12942" t="s">
        <v>12420</v>
      </c>
      <c r="C12942" t="s">
        <v>4077</v>
      </c>
      <c r="D12942" t="s">
        <v>12452</v>
      </c>
      <c r="E12942" t="s">
        <v>4063</v>
      </c>
      <c r="F12942" t="s">
        <v>4073</v>
      </c>
      <c r="G12942" s="160" t="s">
        <v>4074</v>
      </c>
      <c r="H12942" t="s">
        <v>4075</v>
      </c>
      <c r="I12942" s="160" t="s">
        <v>4076</v>
      </c>
      <c r="J12942" t="s">
        <v>4077</v>
      </c>
      <c r="K12942">
        <v>99</v>
      </c>
      <c r="L12942" t="s">
        <v>3999</v>
      </c>
    </row>
    <row r="12943" spans="1:12">
      <c r="A12943" s="15">
        <v>2510995060</v>
      </c>
      <c r="B12943" t="s">
        <v>12420</v>
      </c>
      <c r="C12943" t="s">
        <v>4077</v>
      </c>
      <c r="D12943" t="s">
        <v>12452</v>
      </c>
      <c r="E12943" t="s">
        <v>12106</v>
      </c>
      <c r="F12943" t="s">
        <v>4073</v>
      </c>
      <c r="G12943" s="160" t="s">
        <v>4074</v>
      </c>
      <c r="H12943" t="s">
        <v>4075</v>
      </c>
      <c r="I12943" s="160" t="s">
        <v>4076</v>
      </c>
      <c r="J12943" t="s">
        <v>4077</v>
      </c>
      <c r="K12943">
        <v>99</v>
      </c>
      <c r="L12943" t="s">
        <v>3999</v>
      </c>
    </row>
    <row r="12944" spans="1:12">
      <c r="A12944" s="15">
        <v>2510995065</v>
      </c>
      <c r="B12944" t="s">
        <v>12420</v>
      </c>
      <c r="C12944" t="s">
        <v>4077</v>
      </c>
      <c r="D12944" t="s">
        <v>12452</v>
      </c>
      <c r="E12944" t="s">
        <v>12107</v>
      </c>
      <c r="F12944" t="s">
        <v>4073</v>
      </c>
      <c r="G12944" s="160" t="s">
        <v>4074</v>
      </c>
      <c r="H12944" t="s">
        <v>4075</v>
      </c>
      <c r="I12944" s="160" t="s">
        <v>4076</v>
      </c>
      <c r="J12944" t="s">
        <v>4077</v>
      </c>
      <c r="K12944">
        <v>99</v>
      </c>
      <c r="L12944" t="s">
        <v>3999</v>
      </c>
    </row>
    <row r="12945" spans="1:12">
      <c r="A12945" s="15">
        <v>2510995070</v>
      </c>
      <c r="B12945" t="s">
        <v>12420</v>
      </c>
      <c r="C12945" t="s">
        <v>4077</v>
      </c>
      <c r="D12945" t="s">
        <v>12452</v>
      </c>
      <c r="E12945" t="s">
        <v>12108</v>
      </c>
      <c r="F12945" t="s">
        <v>4073</v>
      </c>
      <c r="G12945" s="160" t="s">
        <v>4074</v>
      </c>
      <c r="H12945" t="s">
        <v>4075</v>
      </c>
      <c r="I12945" s="160" t="s">
        <v>4076</v>
      </c>
      <c r="J12945" t="s">
        <v>4077</v>
      </c>
      <c r="K12945">
        <v>99</v>
      </c>
      <c r="L12945" t="s">
        <v>3999</v>
      </c>
    </row>
    <row r="12946" spans="1:12">
      <c r="A12946" s="15">
        <v>2510995100</v>
      </c>
      <c r="B12946" t="s">
        <v>12420</v>
      </c>
      <c r="C12946" t="s">
        <v>4077</v>
      </c>
      <c r="D12946" t="s">
        <v>12452</v>
      </c>
      <c r="E12946" t="s">
        <v>5160</v>
      </c>
      <c r="F12946" t="s">
        <v>4073</v>
      </c>
      <c r="G12946" s="160" t="s">
        <v>4074</v>
      </c>
      <c r="H12946" t="s">
        <v>4075</v>
      </c>
      <c r="I12946" s="160" t="s">
        <v>4076</v>
      </c>
      <c r="J12946" t="s">
        <v>4077</v>
      </c>
      <c r="K12946">
        <v>99</v>
      </c>
      <c r="L12946" t="s">
        <v>3999</v>
      </c>
    </row>
    <row r="12947" spans="1:12">
      <c r="A12947" s="15">
        <v>2510995165</v>
      </c>
      <c r="B12947" t="s">
        <v>12420</v>
      </c>
      <c r="C12947" t="s">
        <v>4077</v>
      </c>
      <c r="D12947" t="s">
        <v>12452</v>
      </c>
      <c r="E12947" t="s">
        <v>5230</v>
      </c>
      <c r="F12947" t="s">
        <v>4073</v>
      </c>
      <c r="G12947" s="160" t="s">
        <v>4074</v>
      </c>
      <c r="H12947" t="s">
        <v>4075</v>
      </c>
      <c r="I12947" s="160" t="s">
        <v>4076</v>
      </c>
      <c r="J12947" t="s">
        <v>4077</v>
      </c>
      <c r="K12947">
        <v>99</v>
      </c>
      <c r="L12947" t="s">
        <v>3999</v>
      </c>
    </row>
    <row r="12948" spans="1:12">
      <c r="A12948" s="15">
        <v>2510995185</v>
      </c>
      <c r="B12948" t="s">
        <v>12420</v>
      </c>
      <c r="C12948" t="s">
        <v>4077</v>
      </c>
      <c r="D12948" t="s">
        <v>12452</v>
      </c>
      <c r="E12948" t="s">
        <v>12221</v>
      </c>
      <c r="F12948" t="s">
        <v>4073</v>
      </c>
      <c r="G12948" s="160" t="s">
        <v>4074</v>
      </c>
      <c r="H12948" t="s">
        <v>4075</v>
      </c>
      <c r="I12948" s="160" t="s">
        <v>4076</v>
      </c>
      <c r="J12948" t="s">
        <v>4077</v>
      </c>
      <c r="K12948">
        <v>99</v>
      </c>
      <c r="L12948" t="s">
        <v>3999</v>
      </c>
    </row>
    <row r="12949" spans="1:12">
      <c r="A12949" s="15">
        <v>2510995195</v>
      </c>
      <c r="B12949" t="s">
        <v>12420</v>
      </c>
      <c r="C12949" t="s">
        <v>4077</v>
      </c>
      <c r="D12949" t="s">
        <v>12452</v>
      </c>
      <c r="E12949" t="s">
        <v>5245</v>
      </c>
      <c r="F12949" t="s">
        <v>4073</v>
      </c>
      <c r="G12949" s="160" t="s">
        <v>4074</v>
      </c>
      <c r="H12949" t="s">
        <v>4075</v>
      </c>
      <c r="I12949" s="160" t="s">
        <v>4076</v>
      </c>
      <c r="J12949" t="s">
        <v>4077</v>
      </c>
      <c r="K12949">
        <v>99</v>
      </c>
      <c r="L12949" t="s">
        <v>3999</v>
      </c>
    </row>
    <row r="12950" spans="1:12">
      <c r="A12950" s="15">
        <v>2510995220</v>
      </c>
      <c r="B12950" t="s">
        <v>12420</v>
      </c>
      <c r="C12950" t="s">
        <v>4077</v>
      </c>
      <c r="D12950" t="s">
        <v>12452</v>
      </c>
      <c r="E12950" t="s">
        <v>12329</v>
      </c>
      <c r="F12950" t="s">
        <v>4073</v>
      </c>
      <c r="G12950" s="160" t="s">
        <v>4074</v>
      </c>
      <c r="H12950" t="s">
        <v>4075</v>
      </c>
      <c r="I12950" s="160" t="s">
        <v>4076</v>
      </c>
      <c r="J12950" t="s">
        <v>4077</v>
      </c>
      <c r="K12950">
        <v>99</v>
      </c>
      <c r="L12950" t="s">
        <v>3999</v>
      </c>
    </row>
    <row r="12951" spans="1:12">
      <c r="A12951" s="15">
        <v>2510995235</v>
      </c>
      <c r="B12951" t="s">
        <v>12420</v>
      </c>
      <c r="C12951" t="s">
        <v>4077</v>
      </c>
      <c r="D12951" t="s">
        <v>12452</v>
      </c>
      <c r="E12951" t="s">
        <v>12115</v>
      </c>
      <c r="F12951" t="s">
        <v>4073</v>
      </c>
      <c r="G12951" s="160" t="s">
        <v>4074</v>
      </c>
      <c r="H12951" t="s">
        <v>4075</v>
      </c>
      <c r="I12951" s="160" t="s">
        <v>4076</v>
      </c>
      <c r="J12951" t="s">
        <v>4077</v>
      </c>
      <c r="K12951">
        <v>99</v>
      </c>
      <c r="L12951" t="s">
        <v>3999</v>
      </c>
    </row>
    <row r="12952" spans="1:12">
      <c r="A12952" s="15">
        <v>2510995240</v>
      </c>
      <c r="B12952" t="s">
        <v>12420</v>
      </c>
      <c r="C12952" t="s">
        <v>4077</v>
      </c>
      <c r="D12952" t="s">
        <v>12452</v>
      </c>
      <c r="E12952" t="s">
        <v>12331</v>
      </c>
      <c r="F12952" t="s">
        <v>4073</v>
      </c>
      <c r="G12952" s="160" t="s">
        <v>4074</v>
      </c>
      <c r="H12952" t="s">
        <v>4075</v>
      </c>
      <c r="I12952" s="160" t="s">
        <v>4076</v>
      </c>
      <c r="J12952" t="s">
        <v>4077</v>
      </c>
      <c r="K12952">
        <v>99</v>
      </c>
      <c r="L12952" t="s">
        <v>3999</v>
      </c>
    </row>
    <row r="12953" spans="1:12">
      <c r="A12953" s="15">
        <v>2510995250</v>
      </c>
      <c r="B12953" t="s">
        <v>12420</v>
      </c>
      <c r="C12953" t="s">
        <v>4077</v>
      </c>
      <c r="D12953" t="s">
        <v>12452</v>
      </c>
      <c r="E12953" t="s">
        <v>6805</v>
      </c>
      <c r="F12953" t="s">
        <v>4073</v>
      </c>
      <c r="G12953" s="160" t="s">
        <v>4074</v>
      </c>
      <c r="H12953" t="s">
        <v>4075</v>
      </c>
      <c r="I12953" s="160" t="s">
        <v>4076</v>
      </c>
      <c r="J12953" t="s">
        <v>4077</v>
      </c>
      <c r="K12953">
        <v>99</v>
      </c>
      <c r="L12953" t="s">
        <v>3999</v>
      </c>
    </row>
    <row r="12954" spans="1:12">
      <c r="A12954" s="15">
        <v>2510995260</v>
      </c>
      <c r="B12954" t="s">
        <v>12420</v>
      </c>
      <c r="C12954" t="s">
        <v>4077</v>
      </c>
      <c r="D12954" t="s">
        <v>12452</v>
      </c>
      <c r="E12954" t="s">
        <v>4054</v>
      </c>
      <c r="F12954" t="s">
        <v>4073</v>
      </c>
      <c r="G12954" s="160" t="s">
        <v>4074</v>
      </c>
      <c r="H12954" t="s">
        <v>4075</v>
      </c>
      <c r="I12954" s="160" t="s">
        <v>4076</v>
      </c>
      <c r="J12954" t="s">
        <v>4077</v>
      </c>
      <c r="K12954">
        <v>99</v>
      </c>
      <c r="L12954" t="s">
        <v>3999</v>
      </c>
    </row>
    <row r="12955" spans="1:12">
      <c r="A12955" s="15">
        <v>2510995265</v>
      </c>
      <c r="B12955" t="s">
        <v>12420</v>
      </c>
      <c r="C12955" t="s">
        <v>4077</v>
      </c>
      <c r="D12955" t="s">
        <v>12452</v>
      </c>
      <c r="E12955" t="s">
        <v>5149</v>
      </c>
      <c r="F12955" t="s">
        <v>4073</v>
      </c>
      <c r="G12955" s="160" t="s">
        <v>4074</v>
      </c>
      <c r="H12955" t="s">
        <v>4075</v>
      </c>
      <c r="I12955" s="160" t="s">
        <v>4076</v>
      </c>
      <c r="J12955" t="s">
        <v>4077</v>
      </c>
      <c r="K12955">
        <v>99</v>
      </c>
      <c r="L12955" t="s">
        <v>3999</v>
      </c>
    </row>
    <row r="12956" spans="1:12">
      <c r="A12956" s="15">
        <v>2510995270</v>
      </c>
      <c r="B12956" t="s">
        <v>12420</v>
      </c>
      <c r="C12956" t="s">
        <v>4077</v>
      </c>
      <c r="D12956" t="s">
        <v>12452</v>
      </c>
      <c r="E12956" t="s">
        <v>12334</v>
      </c>
      <c r="F12956" t="s">
        <v>4073</v>
      </c>
      <c r="G12956" s="160" t="s">
        <v>4074</v>
      </c>
      <c r="H12956" t="s">
        <v>4075</v>
      </c>
      <c r="I12956" s="160" t="s">
        <v>4076</v>
      </c>
      <c r="J12956" t="s">
        <v>4077</v>
      </c>
      <c r="K12956">
        <v>99</v>
      </c>
      <c r="L12956" t="s">
        <v>3999</v>
      </c>
    </row>
    <row r="12957" spans="1:12">
      <c r="A12957" s="15">
        <v>2510995275</v>
      </c>
      <c r="B12957" t="s">
        <v>12420</v>
      </c>
      <c r="C12957" t="s">
        <v>4077</v>
      </c>
      <c r="D12957" t="s">
        <v>12452</v>
      </c>
      <c r="E12957" t="s">
        <v>4061</v>
      </c>
      <c r="F12957" t="s">
        <v>4073</v>
      </c>
      <c r="G12957" s="160" t="s">
        <v>4074</v>
      </c>
      <c r="H12957" t="s">
        <v>4075</v>
      </c>
      <c r="I12957" s="160" t="s">
        <v>4076</v>
      </c>
      <c r="J12957" t="s">
        <v>4077</v>
      </c>
      <c r="K12957">
        <v>99</v>
      </c>
      <c r="L12957" t="s">
        <v>3999</v>
      </c>
    </row>
    <row r="12958" spans="1:12">
      <c r="A12958" s="15">
        <v>2510995285</v>
      </c>
      <c r="B12958" t="s">
        <v>12420</v>
      </c>
      <c r="C12958" t="s">
        <v>4077</v>
      </c>
      <c r="D12958" t="s">
        <v>12452</v>
      </c>
      <c r="E12958" t="s">
        <v>4134</v>
      </c>
      <c r="F12958" t="s">
        <v>4073</v>
      </c>
      <c r="G12958" s="160" t="s">
        <v>4074</v>
      </c>
      <c r="H12958" t="s">
        <v>4075</v>
      </c>
      <c r="I12958" s="160" t="s">
        <v>4076</v>
      </c>
      <c r="J12958" t="s">
        <v>4077</v>
      </c>
      <c r="K12958">
        <v>99</v>
      </c>
      <c r="L12958" t="s">
        <v>3999</v>
      </c>
    </row>
    <row r="12959" spans="1:12">
      <c r="A12959" s="15">
        <v>2510995295</v>
      </c>
      <c r="B12959" t="s">
        <v>12420</v>
      </c>
      <c r="C12959" t="s">
        <v>4077</v>
      </c>
      <c r="D12959" t="s">
        <v>12452</v>
      </c>
      <c r="E12959" t="s">
        <v>4056</v>
      </c>
      <c r="F12959" t="s">
        <v>4073</v>
      </c>
      <c r="G12959" s="160" t="s">
        <v>4074</v>
      </c>
      <c r="H12959" t="s">
        <v>4075</v>
      </c>
      <c r="I12959" s="160" t="s">
        <v>4076</v>
      </c>
      <c r="J12959" t="s">
        <v>4077</v>
      </c>
      <c r="K12959">
        <v>99</v>
      </c>
      <c r="L12959" t="s">
        <v>3999</v>
      </c>
    </row>
    <row r="12960" spans="1:12">
      <c r="A12960" s="15">
        <v>2510995310</v>
      </c>
      <c r="B12960" t="s">
        <v>12420</v>
      </c>
      <c r="C12960" t="s">
        <v>4077</v>
      </c>
      <c r="D12960" t="s">
        <v>12452</v>
      </c>
      <c r="E12960" t="s">
        <v>12337</v>
      </c>
      <c r="F12960" t="s">
        <v>4073</v>
      </c>
      <c r="G12960" s="160" t="s">
        <v>4074</v>
      </c>
      <c r="H12960" t="s">
        <v>4075</v>
      </c>
      <c r="I12960" s="160" t="s">
        <v>4076</v>
      </c>
      <c r="J12960" t="s">
        <v>4077</v>
      </c>
      <c r="K12960">
        <v>99</v>
      </c>
      <c r="L12960" t="s">
        <v>3999</v>
      </c>
    </row>
    <row r="12961" spans="1:12">
      <c r="A12961" s="15">
        <v>2510995320</v>
      </c>
      <c r="B12961" t="s">
        <v>12420</v>
      </c>
      <c r="C12961" t="s">
        <v>4077</v>
      </c>
      <c r="D12961" t="s">
        <v>12452</v>
      </c>
      <c r="E12961" t="s">
        <v>6710</v>
      </c>
      <c r="F12961" t="s">
        <v>4073</v>
      </c>
      <c r="G12961" s="160" t="s">
        <v>4074</v>
      </c>
      <c r="H12961" t="s">
        <v>4075</v>
      </c>
      <c r="I12961" s="160" t="s">
        <v>4076</v>
      </c>
      <c r="J12961" t="s">
        <v>4077</v>
      </c>
      <c r="K12961">
        <v>99</v>
      </c>
      <c r="L12961" t="s">
        <v>3999</v>
      </c>
    </row>
    <row r="12962" spans="1:12">
      <c r="A12962" s="15">
        <v>2510995345</v>
      </c>
      <c r="B12962" t="s">
        <v>12420</v>
      </c>
      <c r="C12962" t="s">
        <v>4077</v>
      </c>
      <c r="D12962" t="s">
        <v>12452</v>
      </c>
      <c r="E12962" t="s">
        <v>4003</v>
      </c>
      <c r="F12962" t="s">
        <v>4073</v>
      </c>
      <c r="G12962" s="160" t="s">
        <v>4074</v>
      </c>
      <c r="H12962" t="s">
        <v>4075</v>
      </c>
      <c r="I12962" s="160" t="s">
        <v>4076</v>
      </c>
      <c r="J12962" t="s">
        <v>4077</v>
      </c>
      <c r="K12962">
        <v>99</v>
      </c>
      <c r="L12962" t="s">
        <v>3999</v>
      </c>
    </row>
    <row r="12963" spans="1:12">
      <c r="A12963" s="15">
        <v>2510995350</v>
      </c>
      <c r="B12963" t="s">
        <v>12420</v>
      </c>
      <c r="C12963" t="s">
        <v>4077</v>
      </c>
      <c r="D12963" t="s">
        <v>12452</v>
      </c>
      <c r="E12963" t="s">
        <v>5250</v>
      </c>
      <c r="F12963" t="s">
        <v>4073</v>
      </c>
      <c r="G12963" s="160" t="s">
        <v>4074</v>
      </c>
      <c r="H12963" t="s">
        <v>4075</v>
      </c>
      <c r="I12963" s="160" t="s">
        <v>4076</v>
      </c>
      <c r="J12963" t="s">
        <v>4077</v>
      </c>
      <c r="K12963">
        <v>99</v>
      </c>
      <c r="L12963" t="s">
        <v>3999</v>
      </c>
    </row>
    <row r="12964" spans="1:12">
      <c r="A12964" s="15">
        <v>2510995370</v>
      </c>
      <c r="B12964" t="s">
        <v>12420</v>
      </c>
      <c r="C12964" t="s">
        <v>4077</v>
      </c>
      <c r="D12964" t="s">
        <v>12452</v>
      </c>
      <c r="E12964" t="s">
        <v>12116</v>
      </c>
      <c r="F12964" t="s">
        <v>4073</v>
      </c>
      <c r="G12964" s="160" t="s">
        <v>4074</v>
      </c>
      <c r="H12964" t="s">
        <v>4075</v>
      </c>
      <c r="I12964" s="160" t="s">
        <v>4076</v>
      </c>
      <c r="J12964" t="s">
        <v>4077</v>
      </c>
      <c r="K12964">
        <v>99</v>
      </c>
      <c r="L12964" t="s">
        <v>3999</v>
      </c>
    </row>
    <row r="12965" spans="1:12">
      <c r="A12965" s="15">
        <v>2510995380</v>
      </c>
      <c r="B12965" t="s">
        <v>12420</v>
      </c>
      <c r="C12965" t="s">
        <v>4077</v>
      </c>
      <c r="D12965" t="s">
        <v>12452</v>
      </c>
      <c r="E12965" t="s">
        <v>4137</v>
      </c>
      <c r="F12965" t="s">
        <v>4073</v>
      </c>
      <c r="G12965" s="160" t="s">
        <v>4074</v>
      </c>
      <c r="H12965" t="s">
        <v>4075</v>
      </c>
      <c r="I12965" s="160" t="s">
        <v>4076</v>
      </c>
      <c r="J12965" t="s">
        <v>4077</v>
      </c>
      <c r="K12965">
        <v>99</v>
      </c>
      <c r="L12965" t="s">
        <v>3999</v>
      </c>
    </row>
    <row r="12966" spans="1:12">
      <c r="A12966" s="15">
        <v>2510995385</v>
      </c>
      <c r="B12966" t="s">
        <v>12420</v>
      </c>
      <c r="C12966" t="s">
        <v>4077</v>
      </c>
      <c r="D12966" t="s">
        <v>12452</v>
      </c>
      <c r="E12966" t="s">
        <v>4059</v>
      </c>
      <c r="F12966" t="s">
        <v>4073</v>
      </c>
      <c r="G12966" s="160" t="s">
        <v>4074</v>
      </c>
      <c r="H12966" t="s">
        <v>4075</v>
      </c>
      <c r="I12966" s="160" t="s">
        <v>4076</v>
      </c>
      <c r="J12966" t="s">
        <v>4077</v>
      </c>
      <c r="K12966">
        <v>99</v>
      </c>
      <c r="L12966" t="s">
        <v>3999</v>
      </c>
    </row>
    <row r="12967" spans="1:12">
      <c r="A12967" s="15">
        <v>2510995405</v>
      </c>
      <c r="B12967" t="s">
        <v>12420</v>
      </c>
      <c r="C12967" t="s">
        <v>4077</v>
      </c>
      <c r="D12967" t="s">
        <v>12452</v>
      </c>
      <c r="E12967" t="s">
        <v>12347</v>
      </c>
      <c r="F12967" t="s">
        <v>4073</v>
      </c>
      <c r="G12967" s="160" t="s">
        <v>4074</v>
      </c>
      <c r="H12967" t="s">
        <v>4075</v>
      </c>
      <c r="I12967" s="160" t="s">
        <v>4076</v>
      </c>
      <c r="J12967" t="s">
        <v>4077</v>
      </c>
      <c r="K12967">
        <v>99</v>
      </c>
      <c r="L12967" t="s">
        <v>3999</v>
      </c>
    </row>
    <row r="12968" spans="1:12">
      <c r="A12968" s="15">
        <v>2515000000</v>
      </c>
      <c r="B12968" t="s">
        <v>12420</v>
      </c>
      <c r="C12968" t="s">
        <v>5174</v>
      </c>
      <c r="D12968" t="s">
        <v>12454</v>
      </c>
      <c r="E12968" t="s">
        <v>12423</v>
      </c>
      <c r="F12968" t="s">
        <v>4073</v>
      </c>
      <c r="G12968" s="160" t="s">
        <v>4074</v>
      </c>
      <c r="H12968" t="s">
        <v>4075</v>
      </c>
      <c r="I12968" s="160" t="s">
        <v>4005</v>
      </c>
      <c r="J12968" t="s">
        <v>5174</v>
      </c>
      <c r="K12968">
        <v>99</v>
      </c>
      <c r="L12968" t="s">
        <v>3999</v>
      </c>
    </row>
    <row r="12969" spans="1:12">
      <c r="A12969" s="15">
        <v>2515000030</v>
      </c>
      <c r="B12969" t="s">
        <v>12420</v>
      </c>
      <c r="C12969" t="s">
        <v>5174</v>
      </c>
      <c r="D12969" t="s">
        <v>12454</v>
      </c>
      <c r="E12969" t="s">
        <v>4063</v>
      </c>
      <c r="F12969" t="s">
        <v>4073</v>
      </c>
      <c r="G12969" s="160" t="s">
        <v>4074</v>
      </c>
      <c r="H12969" t="s">
        <v>4075</v>
      </c>
      <c r="I12969" s="160" t="s">
        <v>4005</v>
      </c>
      <c r="J12969" t="s">
        <v>5174</v>
      </c>
      <c r="K12969">
        <v>99</v>
      </c>
      <c r="L12969" t="s">
        <v>3999</v>
      </c>
    </row>
    <row r="12970" spans="1:12">
      <c r="A12970" s="15">
        <v>2515000060</v>
      </c>
      <c r="B12970" t="s">
        <v>12420</v>
      </c>
      <c r="C12970" t="s">
        <v>5174</v>
      </c>
      <c r="D12970" t="s">
        <v>12454</v>
      </c>
      <c r="E12970" t="s">
        <v>12106</v>
      </c>
      <c r="F12970" t="s">
        <v>4073</v>
      </c>
      <c r="G12970" s="160" t="s">
        <v>4074</v>
      </c>
      <c r="H12970" t="s">
        <v>4075</v>
      </c>
      <c r="I12970" s="160" t="s">
        <v>4005</v>
      </c>
      <c r="J12970" t="s">
        <v>5174</v>
      </c>
      <c r="K12970">
        <v>99</v>
      </c>
      <c r="L12970" t="s">
        <v>3999</v>
      </c>
    </row>
    <row r="12971" spans="1:12">
      <c r="A12971" s="15">
        <v>2515000065</v>
      </c>
      <c r="B12971" t="s">
        <v>12420</v>
      </c>
      <c r="C12971" t="s">
        <v>5174</v>
      </c>
      <c r="D12971" t="s">
        <v>12454</v>
      </c>
      <c r="E12971" t="s">
        <v>12107</v>
      </c>
      <c r="F12971" t="s">
        <v>4073</v>
      </c>
      <c r="G12971" s="160" t="s">
        <v>4074</v>
      </c>
      <c r="H12971" t="s">
        <v>4075</v>
      </c>
      <c r="I12971" s="160" t="s">
        <v>4005</v>
      </c>
      <c r="J12971" t="s">
        <v>5174</v>
      </c>
      <c r="K12971">
        <v>99</v>
      </c>
      <c r="L12971" t="s">
        <v>3999</v>
      </c>
    </row>
    <row r="12972" spans="1:12">
      <c r="A12972" s="15">
        <v>2515000070</v>
      </c>
      <c r="B12972" t="s">
        <v>12420</v>
      </c>
      <c r="C12972" t="s">
        <v>5174</v>
      </c>
      <c r="D12972" t="s">
        <v>12454</v>
      </c>
      <c r="E12972" t="s">
        <v>12108</v>
      </c>
      <c r="F12972" t="s">
        <v>4073</v>
      </c>
      <c r="G12972" s="160" t="s">
        <v>4074</v>
      </c>
      <c r="H12972" t="s">
        <v>4075</v>
      </c>
      <c r="I12972" s="160" t="s">
        <v>4005</v>
      </c>
      <c r="J12972" t="s">
        <v>5174</v>
      </c>
      <c r="K12972">
        <v>99</v>
      </c>
      <c r="L12972" t="s">
        <v>3999</v>
      </c>
    </row>
    <row r="12973" spans="1:12">
      <c r="A12973" s="15">
        <v>2515000100</v>
      </c>
      <c r="B12973" t="s">
        <v>12420</v>
      </c>
      <c r="C12973" t="s">
        <v>5174</v>
      </c>
      <c r="D12973" t="s">
        <v>12454</v>
      </c>
      <c r="E12973" t="s">
        <v>5160</v>
      </c>
      <c r="F12973" t="s">
        <v>4073</v>
      </c>
      <c r="G12973" s="160" t="s">
        <v>4074</v>
      </c>
      <c r="H12973" t="s">
        <v>4075</v>
      </c>
      <c r="I12973" s="160" t="s">
        <v>4005</v>
      </c>
      <c r="J12973" t="s">
        <v>5174</v>
      </c>
      <c r="K12973">
        <v>99</v>
      </c>
      <c r="L12973" t="s">
        <v>3999</v>
      </c>
    </row>
    <row r="12974" spans="1:12">
      <c r="A12974" s="15">
        <v>2515000165</v>
      </c>
      <c r="B12974" t="s">
        <v>12420</v>
      </c>
      <c r="C12974" t="s">
        <v>5174</v>
      </c>
      <c r="D12974" t="s">
        <v>12454</v>
      </c>
      <c r="E12974" t="s">
        <v>5230</v>
      </c>
      <c r="F12974" t="s">
        <v>4073</v>
      </c>
      <c r="G12974" s="160" t="s">
        <v>4074</v>
      </c>
      <c r="H12974" t="s">
        <v>4075</v>
      </c>
      <c r="I12974" s="160" t="s">
        <v>4005</v>
      </c>
      <c r="J12974" t="s">
        <v>5174</v>
      </c>
      <c r="K12974">
        <v>99</v>
      </c>
      <c r="L12974" t="s">
        <v>3999</v>
      </c>
    </row>
    <row r="12975" spans="1:12">
      <c r="A12975" s="15">
        <v>2515000185</v>
      </c>
      <c r="B12975" t="s">
        <v>12420</v>
      </c>
      <c r="C12975" t="s">
        <v>5174</v>
      </c>
      <c r="D12975" t="s">
        <v>12454</v>
      </c>
      <c r="E12975" t="s">
        <v>12221</v>
      </c>
      <c r="F12975" t="s">
        <v>4073</v>
      </c>
      <c r="G12975" s="160" t="s">
        <v>4074</v>
      </c>
      <c r="H12975" t="s">
        <v>4075</v>
      </c>
      <c r="I12975" s="160" t="s">
        <v>4005</v>
      </c>
      <c r="J12975" t="s">
        <v>5174</v>
      </c>
      <c r="K12975">
        <v>99</v>
      </c>
      <c r="L12975" t="s">
        <v>3999</v>
      </c>
    </row>
    <row r="12976" spans="1:12">
      <c r="A12976" s="15">
        <v>2515000195</v>
      </c>
      <c r="B12976" t="s">
        <v>12420</v>
      </c>
      <c r="C12976" t="s">
        <v>5174</v>
      </c>
      <c r="D12976" t="s">
        <v>12454</v>
      </c>
      <c r="E12976" t="s">
        <v>5245</v>
      </c>
      <c r="F12976" t="s">
        <v>4073</v>
      </c>
      <c r="G12976" s="160" t="s">
        <v>4074</v>
      </c>
      <c r="H12976" t="s">
        <v>4075</v>
      </c>
      <c r="I12976" s="160" t="s">
        <v>4005</v>
      </c>
      <c r="J12976" t="s">
        <v>5174</v>
      </c>
      <c r="K12976">
        <v>99</v>
      </c>
      <c r="L12976" t="s">
        <v>3999</v>
      </c>
    </row>
    <row r="12977" spans="1:12">
      <c r="A12977" s="15">
        <v>2515000220</v>
      </c>
      <c r="B12977" t="s">
        <v>12420</v>
      </c>
      <c r="C12977" t="s">
        <v>5174</v>
      </c>
      <c r="D12977" t="s">
        <v>12454</v>
      </c>
      <c r="E12977" t="s">
        <v>12329</v>
      </c>
      <c r="F12977" t="s">
        <v>4073</v>
      </c>
      <c r="G12977" s="160" t="s">
        <v>4074</v>
      </c>
      <c r="H12977" t="s">
        <v>4075</v>
      </c>
      <c r="I12977" s="160" t="s">
        <v>4005</v>
      </c>
      <c r="J12977" t="s">
        <v>5174</v>
      </c>
      <c r="K12977">
        <v>99</v>
      </c>
      <c r="L12977" t="s">
        <v>3999</v>
      </c>
    </row>
    <row r="12978" spans="1:12">
      <c r="A12978" s="15">
        <v>2515000235</v>
      </c>
      <c r="B12978" t="s">
        <v>12420</v>
      </c>
      <c r="C12978" t="s">
        <v>5174</v>
      </c>
      <c r="D12978" t="s">
        <v>12454</v>
      </c>
      <c r="E12978" t="s">
        <v>12115</v>
      </c>
      <c r="F12978" t="s">
        <v>4073</v>
      </c>
      <c r="G12978" s="160" t="s">
        <v>4074</v>
      </c>
      <c r="H12978" t="s">
        <v>4075</v>
      </c>
      <c r="I12978" s="160" t="s">
        <v>4005</v>
      </c>
      <c r="J12978" t="s">
        <v>5174</v>
      </c>
      <c r="K12978">
        <v>99</v>
      </c>
      <c r="L12978" t="s">
        <v>3999</v>
      </c>
    </row>
    <row r="12979" spans="1:12">
      <c r="A12979" s="15">
        <v>2515000240</v>
      </c>
      <c r="B12979" t="s">
        <v>12420</v>
      </c>
      <c r="C12979" t="s">
        <v>5174</v>
      </c>
      <c r="D12979" t="s">
        <v>12454</v>
      </c>
      <c r="E12979" t="s">
        <v>12331</v>
      </c>
      <c r="F12979" t="s">
        <v>4073</v>
      </c>
      <c r="G12979" s="160" t="s">
        <v>4074</v>
      </c>
      <c r="H12979" t="s">
        <v>4075</v>
      </c>
      <c r="I12979" s="160" t="s">
        <v>4005</v>
      </c>
      <c r="J12979" t="s">
        <v>5174</v>
      </c>
      <c r="K12979">
        <v>99</v>
      </c>
      <c r="L12979" t="s">
        <v>3999</v>
      </c>
    </row>
    <row r="12980" spans="1:12">
      <c r="A12980" s="15">
        <v>2515000250</v>
      </c>
      <c r="B12980" t="s">
        <v>12420</v>
      </c>
      <c r="C12980" t="s">
        <v>5174</v>
      </c>
      <c r="D12980" t="s">
        <v>12454</v>
      </c>
      <c r="E12980" t="s">
        <v>6805</v>
      </c>
      <c r="F12980" t="s">
        <v>4073</v>
      </c>
      <c r="G12980" s="160" t="s">
        <v>4074</v>
      </c>
      <c r="H12980" t="s">
        <v>4075</v>
      </c>
      <c r="I12980" s="160" t="s">
        <v>4005</v>
      </c>
      <c r="J12980" t="s">
        <v>5174</v>
      </c>
      <c r="K12980">
        <v>99</v>
      </c>
      <c r="L12980" t="s">
        <v>3999</v>
      </c>
    </row>
    <row r="12981" spans="1:12">
      <c r="A12981" s="15">
        <v>2515000260</v>
      </c>
      <c r="B12981" t="s">
        <v>12420</v>
      </c>
      <c r="C12981" t="s">
        <v>5174</v>
      </c>
      <c r="D12981" t="s">
        <v>12454</v>
      </c>
      <c r="E12981" t="s">
        <v>4054</v>
      </c>
      <c r="F12981" t="s">
        <v>4073</v>
      </c>
      <c r="G12981" s="160" t="s">
        <v>4074</v>
      </c>
      <c r="H12981" t="s">
        <v>4075</v>
      </c>
      <c r="I12981" s="160" t="s">
        <v>4005</v>
      </c>
      <c r="J12981" t="s">
        <v>5174</v>
      </c>
      <c r="K12981">
        <v>99</v>
      </c>
      <c r="L12981" t="s">
        <v>3999</v>
      </c>
    </row>
    <row r="12982" spans="1:12">
      <c r="A12982" s="15">
        <v>2515000265</v>
      </c>
      <c r="B12982" t="s">
        <v>12420</v>
      </c>
      <c r="C12982" t="s">
        <v>5174</v>
      </c>
      <c r="D12982" t="s">
        <v>12454</v>
      </c>
      <c r="E12982" t="s">
        <v>5149</v>
      </c>
      <c r="F12982" t="s">
        <v>4073</v>
      </c>
      <c r="G12982" s="160" t="s">
        <v>4074</v>
      </c>
      <c r="H12982" t="s">
        <v>4075</v>
      </c>
      <c r="I12982" s="160" t="s">
        <v>4005</v>
      </c>
      <c r="J12982" t="s">
        <v>5174</v>
      </c>
      <c r="K12982">
        <v>99</v>
      </c>
      <c r="L12982" t="s">
        <v>3999</v>
      </c>
    </row>
    <row r="12983" spans="1:12">
      <c r="A12983" s="15">
        <v>2515000270</v>
      </c>
      <c r="B12983" t="s">
        <v>12420</v>
      </c>
      <c r="C12983" t="s">
        <v>5174</v>
      </c>
      <c r="D12983" t="s">
        <v>12454</v>
      </c>
      <c r="E12983" t="s">
        <v>12334</v>
      </c>
      <c r="F12983" t="s">
        <v>4073</v>
      </c>
      <c r="G12983" s="160" t="s">
        <v>4074</v>
      </c>
      <c r="H12983" t="s">
        <v>4075</v>
      </c>
      <c r="I12983" s="160" t="s">
        <v>4005</v>
      </c>
      <c r="J12983" t="s">
        <v>5174</v>
      </c>
      <c r="K12983">
        <v>99</v>
      </c>
      <c r="L12983" t="s">
        <v>3999</v>
      </c>
    </row>
    <row r="12984" spans="1:12">
      <c r="A12984" s="15">
        <v>2515000275</v>
      </c>
      <c r="B12984" t="s">
        <v>12420</v>
      </c>
      <c r="C12984" t="s">
        <v>5174</v>
      </c>
      <c r="D12984" t="s">
        <v>12454</v>
      </c>
      <c r="E12984" t="s">
        <v>4061</v>
      </c>
      <c r="F12984" t="s">
        <v>4073</v>
      </c>
      <c r="G12984" s="160" t="s">
        <v>4074</v>
      </c>
      <c r="H12984" t="s">
        <v>4075</v>
      </c>
      <c r="I12984" s="160" t="s">
        <v>4005</v>
      </c>
      <c r="J12984" t="s">
        <v>5174</v>
      </c>
      <c r="K12984">
        <v>99</v>
      </c>
      <c r="L12984" t="s">
        <v>3999</v>
      </c>
    </row>
    <row r="12985" spans="1:12">
      <c r="A12985" s="15">
        <v>2515000285</v>
      </c>
      <c r="B12985" t="s">
        <v>12420</v>
      </c>
      <c r="C12985" t="s">
        <v>5174</v>
      </c>
      <c r="D12985" t="s">
        <v>12454</v>
      </c>
      <c r="E12985" t="s">
        <v>4134</v>
      </c>
      <c r="F12985" t="s">
        <v>4073</v>
      </c>
      <c r="G12985" s="160" t="s">
        <v>4074</v>
      </c>
      <c r="H12985" t="s">
        <v>4075</v>
      </c>
      <c r="I12985" s="160" t="s">
        <v>4005</v>
      </c>
      <c r="J12985" t="s">
        <v>5174</v>
      </c>
      <c r="K12985">
        <v>99</v>
      </c>
      <c r="L12985" t="s">
        <v>3999</v>
      </c>
    </row>
    <row r="12986" spans="1:12">
      <c r="A12986" s="15">
        <v>2515000295</v>
      </c>
      <c r="B12986" t="s">
        <v>12420</v>
      </c>
      <c r="C12986" t="s">
        <v>5174</v>
      </c>
      <c r="D12986" t="s">
        <v>12454</v>
      </c>
      <c r="E12986" t="s">
        <v>4056</v>
      </c>
      <c r="F12986" t="s">
        <v>4073</v>
      </c>
      <c r="G12986" s="160" t="s">
        <v>4074</v>
      </c>
      <c r="H12986" t="s">
        <v>4075</v>
      </c>
      <c r="I12986" s="160" t="s">
        <v>4005</v>
      </c>
      <c r="J12986" t="s">
        <v>5174</v>
      </c>
      <c r="K12986">
        <v>99</v>
      </c>
      <c r="L12986" t="s">
        <v>3999</v>
      </c>
    </row>
    <row r="12987" spans="1:12">
      <c r="A12987" s="15">
        <v>2515000310</v>
      </c>
      <c r="B12987" t="s">
        <v>12420</v>
      </c>
      <c r="C12987" t="s">
        <v>5174</v>
      </c>
      <c r="D12987" t="s">
        <v>12454</v>
      </c>
      <c r="E12987" t="s">
        <v>12337</v>
      </c>
      <c r="F12987" t="s">
        <v>4073</v>
      </c>
      <c r="G12987" s="160" t="s">
        <v>4074</v>
      </c>
      <c r="H12987" t="s">
        <v>4075</v>
      </c>
      <c r="I12987" s="160" t="s">
        <v>4005</v>
      </c>
      <c r="J12987" t="s">
        <v>5174</v>
      </c>
      <c r="K12987">
        <v>99</v>
      </c>
      <c r="L12987" t="s">
        <v>3999</v>
      </c>
    </row>
    <row r="12988" spans="1:12">
      <c r="A12988" s="15">
        <v>2515000320</v>
      </c>
      <c r="B12988" t="s">
        <v>12420</v>
      </c>
      <c r="C12988" t="s">
        <v>5174</v>
      </c>
      <c r="D12988" t="s">
        <v>12454</v>
      </c>
      <c r="E12988" t="s">
        <v>6710</v>
      </c>
      <c r="F12988" t="s">
        <v>4073</v>
      </c>
      <c r="G12988" s="160" t="s">
        <v>4074</v>
      </c>
      <c r="H12988" t="s">
        <v>4075</v>
      </c>
      <c r="I12988" s="160" t="s">
        <v>4005</v>
      </c>
      <c r="J12988" t="s">
        <v>5174</v>
      </c>
      <c r="K12988">
        <v>99</v>
      </c>
      <c r="L12988" t="s">
        <v>3999</v>
      </c>
    </row>
    <row r="12989" spans="1:12">
      <c r="A12989" s="15">
        <v>2515000345</v>
      </c>
      <c r="B12989" t="s">
        <v>12420</v>
      </c>
      <c r="C12989" t="s">
        <v>5174</v>
      </c>
      <c r="D12989" t="s">
        <v>12454</v>
      </c>
      <c r="E12989" t="s">
        <v>4003</v>
      </c>
      <c r="F12989" t="s">
        <v>4073</v>
      </c>
      <c r="G12989" s="160" t="s">
        <v>4074</v>
      </c>
      <c r="H12989" t="s">
        <v>4075</v>
      </c>
      <c r="I12989" s="160" t="s">
        <v>4005</v>
      </c>
      <c r="J12989" t="s">
        <v>5174</v>
      </c>
      <c r="K12989">
        <v>99</v>
      </c>
      <c r="L12989" t="s">
        <v>3999</v>
      </c>
    </row>
    <row r="12990" spans="1:12">
      <c r="A12990" s="15">
        <v>2515000350</v>
      </c>
      <c r="B12990" t="s">
        <v>12420</v>
      </c>
      <c r="C12990" t="s">
        <v>5174</v>
      </c>
      <c r="D12990" t="s">
        <v>12454</v>
      </c>
      <c r="E12990" t="s">
        <v>5250</v>
      </c>
      <c r="F12990" t="s">
        <v>4073</v>
      </c>
      <c r="G12990" s="160" t="s">
        <v>4074</v>
      </c>
      <c r="H12990" t="s">
        <v>4075</v>
      </c>
      <c r="I12990" s="160" t="s">
        <v>4005</v>
      </c>
      <c r="J12990" t="s">
        <v>5174</v>
      </c>
      <c r="K12990">
        <v>99</v>
      </c>
      <c r="L12990" t="s">
        <v>3999</v>
      </c>
    </row>
    <row r="12991" spans="1:12">
      <c r="A12991" s="15">
        <v>2515000370</v>
      </c>
      <c r="B12991" t="s">
        <v>12420</v>
      </c>
      <c r="C12991" t="s">
        <v>5174</v>
      </c>
      <c r="D12991" t="s">
        <v>12454</v>
      </c>
      <c r="E12991" t="s">
        <v>12116</v>
      </c>
      <c r="F12991" t="s">
        <v>4073</v>
      </c>
      <c r="G12991" s="160" t="s">
        <v>4074</v>
      </c>
      <c r="H12991" t="s">
        <v>4075</v>
      </c>
      <c r="I12991" s="160" t="s">
        <v>4005</v>
      </c>
      <c r="J12991" t="s">
        <v>5174</v>
      </c>
      <c r="K12991">
        <v>99</v>
      </c>
      <c r="L12991" t="s">
        <v>3999</v>
      </c>
    </row>
    <row r="12992" spans="1:12">
      <c r="A12992" s="15">
        <v>2515000380</v>
      </c>
      <c r="B12992" t="s">
        <v>12420</v>
      </c>
      <c r="C12992" t="s">
        <v>5174</v>
      </c>
      <c r="D12992" t="s">
        <v>12454</v>
      </c>
      <c r="E12992" t="s">
        <v>4137</v>
      </c>
      <c r="F12992" t="s">
        <v>4073</v>
      </c>
      <c r="G12992" s="160" t="s">
        <v>4074</v>
      </c>
      <c r="H12992" t="s">
        <v>4075</v>
      </c>
      <c r="I12992" s="160" t="s">
        <v>4005</v>
      </c>
      <c r="J12992" t="s">
        <v>5174</v>
      </c>
      <c r="K12992">
        <v>99</v>
      </c>
      <c r="L12992" t="s">
        <v>3999</v>
      </c>
    </row>
    <row r="12993" spans="1:12">
      <c r="A12993" s="15">
        <v>2515000385</v>
      </c>
      <c r="B12993" t="s">
        <v>12420</v>
      </c>
      <c r="C12993" t="s">
        <v>5174</v>
      </c>
      <c r="D12993" t="s">
        <v>12454</v>
      </c>
      <c r="E12993" t="s">
        <v>4059</v>
      </c>
      <c r="F12993" t="s">
        <v>4073</v>
      </c>
      <c r="G12993" s="160" t="s">
        <v>4074</v>
      </c>
      <c r="H12993" t="s">
        <v>4075</v>
      </c>
      <c r="I12993" s="160" t="s">
        <v>4005</v>
      </c>
      <c r="J12993" t="s">
        <v>5174</v>
      </c>
      <c r="K12993">
        <v>99</v>
      </c>
      <c r="L12993" t="s">
        <v>3999</v>
      </c>
    </row>
    <row r="12994" spans="1:12">
      <c r="A12994" s="15">
        <v>2515000405</v>
      </c>
      <c r="B12994" t="s">
        <v>12420</v>
      </c>
      <c r="C12994" t="s">
        <v>5174</v>
      </c>
      <c r="D12994" t="s">
        <v>12454</v>
      </c>
      <c r="E12994" t="s">
        <v>12347</v>
      </c>
      <c r="F12994" t="s">
        <v>4073</v>
      </c>
      <c r="G12994" s="160" t="s">
        <v>4074</v>
      </c>
      <c r="H12994" t="s">
        <v>4075</v>
      </c>
      <c r="I12994" s="160" t="s">
        <v>4005</v>
      </c>
      <c r="J12994" t="s">
        <v>5174</v>
      </c>
      <c r="K12994">
        <v>99</v>
      </c>
      <c r="L12994" t="s">
        <v>3999</v>
      </c>
    </row>
    <row r="12995" spans="1:12">
      <c r="A12995" s="15">
        <v>2515000900</v>
      </c>
      <c r="B12995" t="s">
        <v>12420</v>
      </c>
      <c r="C12995" t="s">
        <v>5174</v>
      </c>
      <c r="D12995" t="s">
        <v>12454</v>
      </c>
      <c r="E12995" t="s">
        <v>12426</v>
      </c>
      <c r="F12995" t="s">
        <v>4073</v>
      </c>
      <c r="G12995" s="160" t="s">
        <v>4074</v>
      </c>
      <c r="H12995" t="s">
        <v>4075</v>
      </c>
      <c r="I12995" s="160" t="s">
        <v>4005</v>
      </c>
      <c r="J12995" t="s">
        <v>5174</v>
      </c>
      <c r="K12995">
        <v>99</v>
      </c>
      <c r="L12995" t="s">
        <v>3999</v>
      </c>
    </row>
    <row r="12996" spans="1:12">
      <c r="A12996" s="15">
        <v>2515010000</v>
      </c>
      <c r="B12996" t="s">
        <v>12420</v>
      </c>
      <c r="C12996" t="s">
        <v>5174</v>
      </c>
      <c r="D12996" t="s">
        <v>12455</v>
      </c>
      <c r="E12996" t="s">
        <v>12423</v>
      </c>
      <c r="F12996" t="s">
        <v>4073</v>
      </c>
      <c r="G12996" s="160" t="s">
        <v>4074</v>
      </c>
      <c r="H12996" t="s">
        <v>4075</v>
      </c>
      <c r="I12996" s="160" t="s">
        <v>4005</v>
      </c>
      <c r="J12996" t="s">
        <v>5174</v>
      </c>
      <c r="K12996">
        <v>99</v>
      </c>
      <c r="L12996" t="s">
        <v>3999</v>
      </c>
    </row>
    <row r="12997" spans="1:12">
      <c r="A12997" s="15">
        <v>2515010030</v>
      </c>
      <c r="B12997" t="s">
        <v>12420</v>
      </c>
      <c r="C12997" t="s">
        <v>5174</v>
      </c>
      <c r="D12997" t="s">
        <v>12455</v>
      </c>
      <c r="E12997" t="s">
        <v>4063</v>
      </c>
      <c r="F12997" t="s">
        <v>4073</v>
      </c>
      <c r="G12997" s="160" t="s">
        <v>4074</v>
      </c>
      <c r="H12997" t="s">
        <v>4075</v>
      </c>
      <c r="I12997" s="160" t="s">
        <v>4005</v>
      </c>
      <c r="J12997" t="s">
        <v>5174</v>
      </c>
      <c r="K12997">
        <v>99</v>
      </c>
      <c r="L12997" t="s">
        <v>3999</v>
      </c>
    </row>
    <row r="12998" spans="1:12">
      <c r="A12998" s="15">
        <v>2515010060</v>
      </c>
      <c r="B12998" t="s">
        <v>12420</v>
      </c>
      <c r="C12998" t="s">
        <v>5174</v>
      </c>
      <c r="D12998" t="s">
        <v>12455</v>
      </c>
      <c r="E12998" t="s">
        <v>12106</v>
      </c>
      <c r="F12998" t="s">
        <v>4073</v>
      </c>
      <c r="G12998" s="160" t="s">
        <v>4074</v>
      </c>
      <c r="H12998" t="s">
        <v>4075</v>
      </c>
      <c r="I12998" s="160" t="s">
        <v>4005</v>
      </c>
      <c r="J12998" t="s">
        <v>5174</v>
      </c>
      <c r="K12998">
        <v>99</v>
      </c>
      <c r="L12998" t="s">
        <v>3999</v>
      </c>
    </row>
    <row r="12999" spans="1:12">
      <c r="A12999" s="15">
        <v>2515010065</v>
      </c>
      <c r="B12999" t="s">
        <v>12420</v>
      </c>
      <c r="C12999" t="s">
        <v>5174</v>
      </c>
      <c r="D12999" t="s">
        <v>12455</v>
      </c>
      <c r="E12999" t="s">
        <v>12107</v>
      </c>
      <c r="F12999" t="s">
        <v>4073</v>
      </c>
      <c r="G12999" s="160" t="s">
        <v>4074</v>
      </c>
      <c r="H12999" t="s">
        <v>4075</v>
      </c>
      <c r="I12999" s="160" t="s">
        <v>4005</v>
      </c>
      <c r="J12999" t="s">
        <v>5174</v>
      </c>
      <c r="K12999">
        <v>99</v>
      </c>
      <c r="L12999" t="s">
        <v>3999</v>
      </c>
    </row>
    <row r="13000" spans="1:12">
      <c r="A13000" s="15">
        <v>2515010070</v>
      </c>
      <c r="B13000" t="s">
        <v>12420</v>
      </c>
      <c r="C13000" t="s">
        <v>5174</v>
      </c>
      <c r="D13000" t="s">
        <v>12455</v>
      </c>
      <c r="E13000" t="s">
        <v>12108</v>
      </c>
      <c r="F13000" t="s">
        <v>4073</v>
      </c>
      <c r="G13000" s="160" t="s">
        <v>4074</v>
      </c>
      <c r="H13000" t="s">
        <v>4075</v>
      </c>
      <c r="I13000" s="160" t="s">
        <v>4005</v>
      </c>
      <c r="J13000" t="s">
        <v>5174</v>
      </c>
      <c r="K13000">
        <v>99</v>
      </c>
      <c r="L13000" t="s">
        <v>3999</v>
      </c>
    </row>
    <row r="13001" spans="1:12">
      <c r="A13001" s="15">
        <v>2515010100</v>
      </c>
      <c r="B13001" t="s">
        <v>12420</v>
      </c>
      <c r="C13001" t="s">
        <v>5174</v>
      </c>
      <c r="D13001" t="s">
        <v>12455</v>
      </c>
      <c r="E13001" t="s">
        <v>5160</v>
      </c>
      <c r="F13001" t="s">
        <v>4073</v>
      </c>
      <c r="G13001" s="160" t="s">
        <v>4074</v>
      </c>
      <c r="H13001" t="s">
        <v>4075</v>
      </c>
      <c r="I13001" s="160" t="s">
        <v>4005</v>
      </c>
      <c r="J13001" t="s">
        <v>5174</v>
      </c>
      <c r="K13001">
        <v>99</v>
      </c>
      <c r="L13001" t="s">
        <v>3999</v>
      </c>
    </row>
    <row r="13002" spans="1:12">
      <c r="A13002" s="15">
        <v>2515010165</v>
      </c>
      <c r="B13002" t="s">
        <v>12420</v>
      </c>
      <c r="C13002" t="s">
        <v>5174</v>
      </c>
      <c r="D13002" t="s">
        <v>12455</v>
      </c>
      <c r="E13002" t="s">
        <v>5230</v>
      </c>
      <c r="F13002" t="s">
        <v>4073</v>
      </c>
      <c r="G13002" s="160" t="s">
        <v>4074</v>
      </c>
      <c r="H13002" t="s">
        <v>4075</v>
      </c>
      <c r="I13002" s="160" t="s">
        <v>4005</v>
      </c>
      <c r="J13002" t="s">
        <v>5174</v>
      </c>
      <c r="K13002">
        <v>99</v>
      </c>
      <c r="L13002" t="s">
        <v>3999</v>
      </c>
    </row>
    <row r="13003" spans="1:12">
      <c r="A13003" s="15">
        <v>2515010185</v>
      </c>
      <c r="B13003" t="s">
        <v>12420</v>
      </c>
      <c r="C13003" t="s">
        <v>5174</v>
      </c>
      <c r="D13003" t="s">
        <v>12455</v>
      </c>
      <c r="E13003" t="s">
        <v>12221</v>
      </c>
      <c r="F13003" t="s">
        <v>4073</v>
      </c>
      <c r="G13003" s="160" t="s">
        <v>4074</v>
      </c>
      <c r="H13003" t="s">
        <v>4075</v>
      </c>
      <c r="I13003" s="160" t="s">
        <v>4005</v>
      </c>
      <c r="J13003" t="s">
        <v>5174</v>
      </c>
      <c r="K13003">
        <v>99</v>
      </c>
      <c r="L13003" t="s">
        <v>3999</v>
      </c>
    </row>
    <row r="13004" spans="1:12">
      <c r="A13004" s="15">
        <v>2515010195</v>
      </c>
      <c r="B13004" t="s">
        <v>12420</v>
      </c>
      <c r="C13004" t="s">
        <v>5174</v>
      </c>
      <c r="D13004" t="s">
        <v>12455</v>
      </c>
      <c r="E13004" t="s">
        <v>5245</v>
      </c>
      <c r="F13004" t="s">
        <v>4073</v>
      </c>
      <c r="G13004" s="160" t="s">
        <v>4074</v>
      </c>
      <c r="H13004" t="s">
        <v>4075</v>
      </c>
      <c r="I13004" s="160" t="s">
        <v>4005</v>
      </c>
      <c r="J13004" t="s">
        <v>5174</v>
      </c>
      <c r="K13004">
        <v>99</v>
      </c>
      <c r="L13004" t="s">
        <v>3999</v>
      </c>
    </row>
    <row r="13005" spans="1:12">
      <c r="A13005" s="15">
        <v>2515010220</v>
      </c>
      <c r="B13005" t="s">
        <v>12420</v>
      </c>
      <c r="C13005" t="s">
        <v>5174</v>
      </c>
      <c r="D13005" t="s">
        <v>12455</v>
      </c>
      <c r="E13005" t="s">
        <v>12329</v>
      </c>
      <c r="F13005" t="s">
        <v>4073</v>
      </c>
      <c r="G13005" s="160" t="s">
        <v>4074</v>
      </c>
      <c r="H13005" t="s">
        <v>4075</v>
      </c>
      <c r="I13005" s="160" t="s">
        <v>4005</v>
      </c>
      <c r="J13005" t="s">
        <v>5174</v>
      </c>
      <c r="K13005">
        <v>99</v>
      </c>
      <c r="L13005" t="s">
        <v>3999</v>
      </c>
    </row>
    <row r="13006" spans="1:12">
      <c r="A13006" s="15">
        <v>2515010235</v>
      </c>
      <c r="B13006" t="s">
        <v>12420</v>
      </c>
      <c r="C13006" t="s">
        <v>5174</v>
      </c>
      <c r="D13006" t="s">
        <v>12455</v>
      </c>
      <c r="E13006" t="s">
        <v>12115</v>
      </c>
      <c r="F13006" t="s">
        <v>4073</v>
      </c>
      <c r="G13006" s="160" t="s">
        <v>4074</v>
      </c>
      <c r="H13006" t="s">
        <v>4075</v>
      </c>
      <c r="I13006" s="160" t="s">
        <v>4005</v>
      </c>
      <c r="J13006" t="s">
        <v>5174</v>
      </c>
      <c r="K13006">
        <v>99</v>
      </c>
      <c r="L13006" t="s">
        <v>3999</v>
      </c>
    </row>
    <row r="13007" spans="1:12">
      <c r="A13007" s="15">
        <v>2515010240</v>
      </c>
      <c r="B13007" t="s">
        <v>12420</v>
      </c>
      <c r="C13007" t="s">
        <v>5174</v>
      </c>
      <c r="D13007" t="s">
        <v>12455</v>
      </c>
      <c r="E13007" t="s">
        <v>12331</v>
      </c>
      <c r="F13007" t="s">
        <v>4073</v>
      </c>
      <c r="G13007" s="160" t="s">
        <v>4074</v>
      </c>
      <c r="H13007" t="s">
        <v>4075</v>
      </c>
      <c r="I13007" s="160" t="s">
        <v>4005</v>
      </c>
      <c r="J13007" t="s">
        <v>5174</v>
      </c>
      <c r="K13007">
        <v>99</v>
      </c>
      <c r="L13007" t="s">
        <v>3999</v>
      </c>
    </row>
    <row r="13008" spans="1:12">
      <c r="A13008" s="15">
        <v>2515010250</v>
      </c>
      <c r="B13008" t="s">
        <v>12420</v>
      </c>
      <c r="C13008" t="s">
        <v>5174</v>
      </c>
      <c r="D13008" t="s">
        <v>12455</v>
      </c>
      <c r="E13008" t="s">
        <v>6805</v>
      </c>
      <c r="F13008" t="s">
        <v>4073</v>
      </c>
      <c r="G13008" s="160" t="s">
        <v>4074</v>
      </c>
      <c r="H13008" t="s">
        <v>4075</v>
      </c>
      <c r="I13008" s="160" t="s">
        <v>4005</v>
      </c>
      <c r="J13008" t="s">
        <v>5174</v>
      </c>
      <c r="K13008">
        <v>99</v>
      </c>
      <c r="L13008" t="s">
        <v>3999</v>
      </c>
    </row>
    <row r="13009" spans="1:12">
      <c r="A13009" s="15">
        <v>2515010260</v>
      </c>
      <c r="B13009" t="s">
        <v>12420</v>
      </c>
      <c r="C13009" t="s">
        <v>5174</v>
      </c>
      <c r="D13009" t="s">
        <v>12455</v>
      </c>
      <c r="E13009" t="s">
        <v>4054</v>
      </c>
      <c r="F13009" t="s">
        <v>4073</v>
      </c>
      <c r="G13009" s="160" t="s">
        <v>4074</v>
      </c>
      <c r="H13009" t="s">
        <v>4075</v>
      </c>
      <c r="I13009" s="160" t="s">
        <v>4005</v>
      </c>
      <c r="J13009" t="s">
        <v>5174</v>
      </c>
      <c r="K13009">
        <v>99</v>
      </c>
      <c r="L13009" t="s">
        <v>3999</v>
      </c>
    </row>
    <row r="13010" spans="1:12">
      <c r="A13010" s="15">
        <v>2515010265</v>
      </c>
      <c r="B13010" t="s">
        <v>12420</v>
      </c>
      <c r="C13010" t="s">
        <v>5174</v>
      </c>
      <c r="D13010" t="s">
        <v>12455</v>
      </c>
      <c r="E13010" t="s">
        <v>5149</v>
      </c>
      <c r="F13010" t="s">
        <v>4073</v>
      </c>
      <c r="G13010" s="160" t="s">
        <v>4074</v>
      </c>
      <c r="H13010" t="s">
        <v>4075</v>
      </c>
      <c r="I13010" s="160" t="s">
        <v>4005</v>
      </c>
      <c r="J13010" t="s">
        <v>5174</v>
      </c>
      <c r="K13010">
        <v>99</v>
      </c>
      <c r="L13010" t="s">
        <v>3999</v>
      </c>
    </row>
    <row r="13011" spans="1:12">
      <c r="A13011" s="15">
        <v>2515010270</v>
      </c>
      <c r="B13011" t="s">
        <v>12420</v>
      </c>
      <c r="C13011" t="s">
        <v>5174</v>
      </c>
      <c r="D13011" t="s">
        <v>12455</v>
      </c>
      <c r="E13011" t="s">
        <v>12334</v>
      </c>
      <c r="F13011" t="s">
        <v>4073</v>
      </c>
      <c r="G13011" s="160" t="s">
        <v>4074</v>
      </c>
      <c r="H13011" t="s">
        <v>4075</v>
      </c>
      <c r="I13011" s="160" t="s">
        <v>4005</v>
      </c>
      <c r="J13011" t="s">
        <v>5174</v>
      </c>
      <c r="K13011">
        <v>99</v>
      </c>
      <c r="L13011" t="s">
        <v>3999</v>
      </c>
    </row>
    <row r="13012" spans="1:12">
      <c r="A13012" s="15">
        <v>2515010275</v>
      </c>
      <c r="B13012" t="s">
        <v>12420</v>
      </c>
      <c r="C13012" t="s">
        <v>5174</v>
      </c>
      <c r="D13012" t="s">
        <v>12455</v>
      </c>
      <c r="E13012" t="s">
        <v>4061</v>
      </c>
      <c r="F13012" t="s">
        <v>4073</v>
      </c>
      <c r="G13012" s="160" t="s">
        <v>4074</v>
      </c>
      <c r="H13012" t="s">
        <v>4075</v>
      </c>
      <c r="I13012" s="160" t="s">
        <v>4005</v>
      </c>
      <c r="J13012" t="s">
        <v>5174</v>
      </c>
      <c r="K13012">
        <v>99</v>
      </c>
      <c r="L13012" t="s">
        <v>3999</v>
      </c>
    </row>
    <row r="13013" spans="1:12">
      <c r="A13013" s="15">
        <v>2515010285</v>
      </c>
      <c r="B13013" t="s">
        <v>12420</v>
      </c>
      <c r="C13013" t="s">
        <v>5174</v>
      </c>
      <c r="D13013" t="s">
        <v>12455</v>
      </c>
      <c r="E13013" t="s">
        <v>4134</v>
      </c>
      <c r="F13013" t="s">
        <v>4073</v>
      </c>
      <c r="G13013" s="160" t="s">
        <v>4074</v>
      </c>
      <c r="H13013" t="s">
        <v>4075</v>
      </c>
      <c r="I13013" s="160" t="s">
        <v>4005</v>
      </c>
      <c r="J13013" t="s">
        <v>5174</v>
      </c>
      <c r="K13013">
        <v>99</v>
      </c>
      <c r="L13013" t="s">
        <v>3999</v>
      </c>
    </row>
    <row r="13014" spans="1:12">
      <c r="A13014" s="15">
        <v>2515010295</v>
      </c>
      <c r="B13014" t="s">
        <v>12420</v>
      </c>
      <c r="C13014" t="s">
        <v>5174</v>
      </c>
      <c r="D13014" t="s">
        <v>12455</v>
      </c>
      <c r="E13014" t="s">
        <v>4056</v>
      </c>
      <c r="F13014" t="s">
        <v>4073</v>
      </c>
      <c r="G13014" s="160" t="s">
        <v>4074</v>
      </c>
      <c r="H13014" t="s">
        <v>4075</v>
      </c>
      <c r="I13014" s="160" t="s">
        <v>4005</v>
      </c>
      <c r="J13014" t="s">
        <v>5174</v>
      </c>
      <c r="K13014">
        <v>99</v>
      </c>
      <c r="L13014" t="s">
        <v>3999</v>
      </c>
    </row>
    <row r="13015" spans="1:12">
      <c r="A13015" s="15">
        <v>2515010310</v>
      </c>
      <c r="B13015" t="s">
        <v>12420</v>
      </c>
      <c r="C13015" t="s">
        <v>5174</v>
      </c>
      <c r="D13015" t="s">
        <v>12455</v>
      </c>
      <c r="E13015" t="s">
        <v>12337</v>
      </c>
      <c r="F13015" t="s">
        <v>4073</v>
      </c>
      <c r="G13015" s="160" t="s">
        <v>4074</v>
      </c>
      <c r="H13015" t="s">
        <v>4075</v>
      </c>
      <c r="I13015" s="160" t="s">
        <v>4005</v>
      </c>
      <c r="J13015" t="s">
        <v>5174</v>
      </c>
      <c r="K13015">
        <v>99</v>
      </c>
      <c r="L13015" t="s">
        <v>3999</v>
      </c>
    </row>
    <row r="13016" spans="1:12">
      <c r="A13016" s="15">
        <v>2515010320</v>
      </c>
      <c r="B13016" t="s">
        <v>12420</v>
      </c>
      <c r="C13016" t="s">
        <v>5174</v>
      </c>
      <c r="D13016" t="s">
        <v>12455</v>
      </c>
      <c r="E13016" t="s">
        <v>6710</v>
      </c>
      <c r="F13016" t="s">
        <v>4073</v>
      </c>
      <c r="G13016" s="160" t="s">
        <v>4074</v>
      </c>
      <c r="H13016" t="s">
        <v>4075</v>
      </c>
      <c r="I13016" s="160" t="s">
        <v>4005</v>
      </c>
      <c r="J13016" t="s">
        <v>5174</v>
      </c>
      <c r="K13016">
        <v>99</v>
      </c>
      <c r="L13016" t="s">
        <v>3999</v>
      </c>
    </row>
    <row r="13017" spans="1:12">
      <c r="A13017" s="15">
        <v>2515010345</v>
      </c>
      <c r="B13017" t="s">
        <v>12420</v>
      </c>
      <c r="C13017" t="s">
        <v>5174</v>
      </c>
      <c r="D13017" t="s">
        <v>12455</v>
      </c>
      <c r="E13017" t="s">
        <v>4003</v>
      </c>
      <c r="F13017" t="s">
        <v>4073</v>
      </c>
      <c r="G13017" s="160" t="s">
        <v>4074</v>
      </c>
      <c r="H13017" t="s">
        <v>4075</v>
      </c>
      <c r="I13017" s="160" t="s">
        <v>4005</v>
      </c>
      <c r="J13017" t="s">
        <v>5174</v>
      </c>
      <c r="K13017">
        <v>99</v>
      </c>
      <c r="L13017" t="s">
        <v>3999</v>
      </c>
    </row>
    <row r="13018" spans="1:12">
      <c r="A13018" s="15">
        <v>2515010350</v>
      </c>
      <c r="B13018" t="s">
        <v>12420</v>
      </c>
      <c r="C13018" t="s">
        <v>5174</v>
      </c>
      <c r="D13018" t="s">
        <v>12455</v>
      </c>
      <c r="E13018" t="s">
        <v>5250</v>
      </c>
      <c r="F13018" t="s">
        <v>4073</v>
      </c>
      <c r="G13018" s="160" t="s">
        <v>4074</v>
      </c>
      <c r="H13018" t="s">
        <v>4075</v>
      </c>
      <c r="I13018" s="160" t="s">
        <v>4005</v>
      </c>
      <c r="J13018" t="s">
        <v>5174</v>
      </c>
      <c r="K13018">
        <v>99</v>
      </c>
      <c r="L13018" t="s">
        <v>3999</v>
      </c>
    </row>
    <row r="13019" spans="1:12">
      <c r="A13019" s="15">
        <v>2515010370</v>
      </c>
      <c r="B13019" t="s">
        <v>12420</v>
      </c>
      <c r="C13019" t="s">
        <v>5174</v>
      </c>
      <c r="D13019" t="s">
        <v>12455</v>
      </c>
      <c r="E13019" t="s">
        <v>12116</v>
      </c>
      <c r="F13019" t="s">
        <v>4073</v>
      </c>
      <c r="G13019" s="160" t="s">
        <v>4074</v>
      </c>
      <c r="H13019" t="s">
        <v>4075</v>
      </c>
      <c r="I13019" s="160" t="s">
        <v>4005</v>
      </c>
      <c r="J13019" t="s">
        <v>5174</v>
      </c>
      <c r="K13019">
        <v>99</v>
      </c>
      <c r="L13019" t="s">
        <v>3999</v>
      </c>
    </row>
    <row r="13020" spans="1:12">
      <c r="A13020" s="15">
        <v>2515010380</v>
      </c>
      <c r="B13020" t="s">
        <v>12420</v>
      </c>
      <c r="C13020" t="s">
        <v>5174</v>
      </c>
      <c r="D13020" t="s">
        <v>12455</v>
      </c>
      <c r="E13020" t="s">
        <v>4137</v>
      </c>
      <c r="F13020" t="s">
        <v>4073</v>
      </c>
      <c r="G13020" s="160" t="s">
        <v>4074</v>
      </c>
      <c r="H13020" t="s">
        <v>4075</v>
      </c>
      <c r="I13020" s="160" t="s">
        <v>4005</v>
      </c>
      <c r="J13020" t="s">
        <v>5174</v>
      </c>
      <c r="K13020">
        <v>99</v>
      </c>
      <c r="L13020" t="s">
        <v>3999</v>
      </c>
    </row>
    <row r="13021" spans="1:12">
      <c r="A13021" s="15">
        <v>2515010385</v>
      </c>
      <c r="B13021" t="s">
        <v>12420</v>
      </c>
      <c r="C13021" t="s">
        <v>5174</v>
      </c>
      <c r="D13021" t="s">
        <v>12455</v>
      </c>
      <c r="E13021" t="s">
        <v>4059</v>
      </c>
      <c r="F13021" t="s">
        <v>4073</v>
      </c>
      <c r="G13021" s="160" t="s">
        <v>4074</v>
      </c>
      <c r="H13021" t="s">
        <v>4075</v>
      </c>
      <c r="I13021" s="160" t="s">
        <v>4005</v>
      </c>
      <c r="J13021" t="s">
        <v>5174</v>
      </c>
      <c r="K13021">
        <v>99</v>
      </c>
      <c r="L13021" t="s">
        <v>3999</v>
      </c>
    </row>
    <row r="13022" spans="1:12">
      <c r="A13022" s="15">
        <v>2515010405</v>
      </c>
      <c r="B13022" t="s">
        <v>12420</v>
      </c>
      <c r="C13022" t="s">
        <v>5174</v>
      </c>
      <c r="D13022" t="s">
        <v>12455</v>
      </c>
      <c r="E13022" t="s">
        <v>12347</v>
      </c>
      <c r="F13022" t="s">
        <v>4073</v>
      </c>
      <c r="G13022" s="160" t="s">
        <v>4074</v>
      </c>
      <c r="H13022" t="s">
        <v>4075</v>
      </c>
      <c r="I13022" s="160" t="s">
        <v>4005</v>
      </c>
      <c r="J13022" t="s">
        <v>5174</v>
      </c>
      <c r="K13022">
        <v>99</v>
      </c>
      <c r="L13022" t="s">
        <v>3999</v>
      </c>
    </row>
    <row r="13023" spans="1:12">
      <c r="A13023" s="15">
        <v>2515010900</v>
      </c>
      <c r="B13023" t="s">
        <v>12420</v>
      </c>
      <c r="C13023" t="s">
        <v>5174</v>
      </c>
      <c r="D13023" t="s">
        <v>12455</v>
      </c>
      <c r="E13023" t="s">
        <v>12426</v>
      </c>
      <c r="F13023" t="s">
        <v>4073</v>
      </c>
      <c r="G13023" s="160" t="s">
        <v>4074</v>
      </c>
      <c r="H13023" t="s">
        <v>4075</v>
      </c>
      <c r="I13023" s="160" t="s">
        <v>4005</v>
      </c>
      <c r="J13023" t="s">
        <v>5174</v>
      </c>
      <c r="K13023">
        <v>99</v>
      </c>
      <c r="L13023" t="s">
        <v>3999</v>
      </c>
    </row>
    <row r="13024" spans="1:12">
      <c r="A13024" s="15">
        <v>2515020000</v>
      </c>
      <c r="B13024" t="s">
        <v>12420</v>
      </c>
      <c r="C13024" t="s">
        <v>5174</v>
      </c>
      <c r="D13024" t="s">
        <v>12456</v>
      </c>
      <c r="E13024" t="s">
        <v>12423</v>
      </c>
      <c r="F13024" t="s">
        <v>4073</v>
      </c>
      <c r="G13024" s="160" t="s">
        <v>4074</v>
      </c>
      <c r="H13024" t="s">
        <v>4075</v>
      </c>
      <c r="I13024" s="160" t="s">
        <v>4005</v>
      </c>
      <c r="J13024" t="s">
        <v>5174</v>
      </c>
      <c r="K13024">
        <v>99</v>
      </c>
      <c r="L13024" t="s">
        <v>3999</v>
      </c>
    </row>
    <row r="13025" spans="1:12">
      <c r="A13025" s="15">
        <v>2515020001</v>
      </c>
      <c r="B13025" t="s">
        <v>12420</v>
      </c>
      <c r="C13025" t="s">
        <v>5174</v>
      </c>
      <c r="D13025" t="s">
        <v>12456</v>
      </c>
      <c r="E13025" t="s">
        <v>12466</v>
      </c>
      <c r="F13025" t="s">
        <v>4073</v>
      </c>
      <c r="G13025" s="160" t="s">
        <v>4074</v>
      </c>
      <c r="H13025" t="s">
        <v>4075</v>
      </c>
      <c r="I13025" s="160" t="s">
        <v>4005</v>
      </c>
      <c r="J13025" t="s">
        <v>5174</v>
      </c>
      <c r="K13025">
        <v>99</v>
      </c>
      <c r="L13025" t="s">
        <v>3999</v>
      </c>
    </row>
    <row r="13026" spans="1:12">
      <c r="A13026" s="15">
        <v>2515020002</v>
      </c>
      <c r="B13026" t="s">
        <v>12420</v>
      </c>
      <c r="C13026" t="s">
        <v>5174</v>
      </c>
      <c r="D13026" t="s">
        <v>12456</v>
      </c>
      <c r="E13026" t="s">
        <v>12467</v>
      </c>
      <c r="F13026" t="s">
        <v>4073</v>
      </c>
      <c r="G13026" s="160" t="s">
        <v>4074</v>
      </c>
      <c r="H13026" t="s">
        <v>4075</v>
      </c>
      <c r="I13026" s="160" t="s">
        <v>4005</v>
      </c>
      <c r="J13026" t="s">
        <v>5174</v>
      </c>
      <c r="K13026">
        <v>99</v>
      </c>
      <c r="L13026" t="s">
        <v>3999</v>
      </c>
    </row>
    <row r="13027" spans="1:12">
      <c r="A13027" s="15">
        <v>2515020003</v>
      </c>
      <c r="B13027" t="s">
        <v>12420</v>
      </c>
      <c r="C13027" t="s">
        <v>5174</v>
      </c>
      <c r="D13027" t="s">
        <v>12456</v>
      </c>
      <c r="E13027" t="s">
        <v>12468</v>
      </c>
      <c r="F13027" t="s">
        <v>4073</v>
      </c>
      <c r="G13027" s="160" t="s">
        <v>4074</v>
      </c>
      <c r="H13027" t="s">
        <v>4075</v>
      </c>
      <c r="I13027" s="160" t="s">
        <v>4005</v>
      </c>
      <c r="J13027" t="s">
        <v>5174</v>
      </c>
      <c r="K13027">
        <v>99</v>
      </c>
      <c r="L13027" t="s">
        <v>3999</v>
      </c>
    </row>
    <row r="13028" spans="1:12">
      <c r="A13028" s="15">
        <v>2515020004</v>
      </c>
      <c r="B13028" t="s">
        <v>12420</v>
      </c>
      <c r="C13028" t="s">
        <v>5174</v>
      </c>
      <c r="D13028" t="s">
        <v>12456</v>
      </c>
      <c r="E13028" t="s">
        <v>12469</v>
      </c>
      <c r="F13028" t="s">
        <v>4073</v>
      </c>
      <c r="G13028" s="160" t="s">
        <v>4074</v>
      </c>
      <c r="H13028" t="s">
        <v>4075</v>
      </c>
      <c r="I13028" s="160" t="s">
        <v>4005</v>
      </c>
      <c r="J13028" t="s">
        <v>5174</v>
      </c>
      <c r="K13028">
        <v>99</v>
      </c>
      <c r="L13028" t="s">
        <v>3999</v>
      </c>
    </row>
    <row r="13029" spans="1:12">
      <c r="A13029" s="15">
        <v>2515020005</v>
      </c>
      <c r="B13029" t="s">
        <v>12420</v>
      </c>
      <c r="C13029" t="s">
        <v>5174</v>
      </c>
      <c r="D13029" t="s">
        <v>12456</v>
      </c>
      <c r="E13029" t="s">
        <v>12470</v>
      </c>
      <c r="F13029" t="s">
        <v>4073</v>
      </c>
      <c r="G13029" s="160" t="s">
        <v>4074</v>
      </c>
      <c r="H13029" t="s">
        <v>4075</v>
      </c>
      <c r="I13029" s="160" t="s">
        <v>4005</v>
      </c>
      <c r="J13029" t="s">
        <v>5174</v>
      </c>
      <c r="K13029">
        <v>99</v>
      </c>
      <c r="L13029" t="s">
        <v>3999</v>
      </c>
    </row>
    <row r="13030" spans="1:12">
      <c r="A13030" s="15">
        <v>2515020006</v>
      </c>
      <c r="B13030" t="s">
        <v>12420</v>
      </c>
      <c r="C13030" t="s">
        <v>5174</v>
      </c>
      <c r="D13030" t="s">
        <v>12456</v>
      </c>
      <c r="E13030" t="s">
        <v>12471</v>
      </c>
      <c r="F13030" t="s">
        <v>4073</v>
      </c>
      <c r="G13030" s="160" t="s">
        <v>4074</v>
      </c>
      <c r="H13030" t="s">
        <v>4075</v>
      </c>
      <c r="I13030" s="160" t="s">
        <v>4005</v>
      </c>
      <c r="J13030" t="s">
        <v>5174</v>
      </c>
      <c r="K13030">
        <v>99</v>
      </c>
      <c r="L13030" t="s">
        <v>3999</v>
      </c>
    </row>
    <row r="13031" spans="1:12">
      <c r="A13031" s="15">
        <v>2515020007</v>
      </c>
      <c r="B13031" t="s">
        <v>12420</v>
      </c>
      <c r="C13031" t="s">
        <v>5174</v>
      </c>
      <c r="D13031" t="s">
        <v>12456</v>
      </c>
      <c r="E13031" t="s">
        <v>12472</v>
      </c>
      <c r="F13031" t="s">
        <v>4073</v>
      </c>
      <c r="G13031" s="160" t="s">
        <v>4074</v>
      </c>
      <c r="H13031" t="s">
        <v>4075</v>
      </c>
      <c r="I13031" s="160" t="s">
        <v>4005</v>
      </c>
      <c r="J13031" t="s">
        <v>5174</v>
      </c>
      <c r="K13031">
        <v>99</v>
      </c>
      <c r="L13031" t="s">
        <v>3999</v>
      </c>
    </row>
    <row r="13032" spans="1:12">
      <c r="A13032" s="15">
        <v>2515020008</v>
      </c>
      <c r="B13032" t="s">
        <v>12420</v>
      </c>
      <c r="C13032" t="s">
        <v>5174</v>
      </c>
      <c r="D13032" t="s">
        <v>12456</v>
      </c>
      <c r="E13032" t="s">
        <v>12473</v>
      </c>
      <c r="F13032" t="s">
        <v>4073</v>
      </c>
      <c r="G13032" s="160" t="s">
        <v>4074</v>
      </c>
      <c r="H13032" t="s">
        <v>4075</v>
      </c>
      <c r="I13032" s="160" t="s">
        <v>4005</v>
      </c>
      <c r="J13032" t="s">
        <v>5174</v>
      </c>
      <c r="K13032">
        <v>99</v>
      </c>
      <c r="L13032" t="s">
        <v>3999</v>
      </c>
    </row>
    <row r="13033" spans="1:12">
      <c r="A13033" s="15">
        <v>2515020011</v>
      </c>
      <c r="B13033" t="s">
        <v>12420</v>
      </c>
      <c r="C13033" t="s">
        <v>5174</v>
      </c>
      <c r="D13033" t="s">
        <v>12456</v>
      </c>
      <c r="E13033" t="s">
        <v>12474</v>
      </c>
      <c r="F13033" t="s">
        <v>4073</v>
      </c>
      <c r="G13033" s="160" t="s">
        <v>4074</v>
      </c>
      <c r="H13033" t="s">
        <v>4075</v>
      </c>
      <c r="I13033" s="160" t="s">
        <v>4005</v>
      </c>
      <c r="J13033" t="s">
        <v>5174</v>
      </c>
      <c r="K13033">
        <v>99</v>
      </c>
      <c r="L13033" t="s">
        <v>3999</v>
      </c>
    </row>
    <row r="13034" spans="1:12">
      <c r="A13034" s="15">
        <v>2515020012</v>
      </c>
      <c r="B13034" t="s">
        <v>12420</v>
      </c>
      <c r="C13034" t="s">
        <v>5174</v>
      </c>
      <c r="D13034" t="s">
        <v>12456</v>
      </c>
      <c r="E13034" t="s">
        <v>12475</v>
      </c>
      <c r="F13034" t="s">
        <v>4073</v>
      </c>
      <c r="G13034" s="160" t="s">
        <v>4074</v>
      </c>
      <c r="H13034" t="s">
        <v>4075</v>
      </c>
      <c r="I13034" s="160" t="s">
        <v>4005</v>
      </c>
      <c r="J13034" t="s">
        <v>5174</v>
      </c>
      <c r="K13034">
        <v>99</v>
      </c>
      <c r="L13034" t="s">
        <v>3999</v>
      </c>
    </row>
    <row r="13035" spans="1:12">
      <c r="A13035" s="15">
        <v>2515020013</v>
      </c>
      <c r="B13035" t="s">
        <v>12420</v>
      </c>
      <c r="C13035" t="s">
        <v>5174</v>
      </c>
      <c r="D13035" t="s">
        <v>12456</v>
      </c>
      <c r="E13035" t="s">
        <v>12476</v>
      </c>
      <c r="F13035" t="s">
        <v>4073</v>
      </c>
      <c r="G13035" s="160" t="s">
        <v>4074</v>
      </c>
      <c r="H13035" t="s">
        <v>4075</v>
      </c>
      <c r="I13035" s="160" t="s">
        <v>4005</v>
      </c>
      <c r="J13035" t="s">
        <v>5174</v>
      </c>
      <c r="K13035">
        <v>99</v>
      </c>
      <c r="L13035" t="s">
        <v>3999</v>
      </c>
    </row>
    <row r="13036" spans="1:12">
      <c r="A13036" s="15">
        <v>2515020014</v>
      </c>
      <c r="B13036" t="s">
        <v>12420</v>
      </c>
      <c r="C13036" t="s">
        <v>5174</v>
      </c>
      <c r="D13036" t="s">
        <v>12456</v>
      </c>
      <c r="E13036" t="s">
        <v>12477</v>
      </c>
      <c r="F13036" t="s">
        <v>4073</v>
      </c>
      <c r="G13036" s="160" t="s">
        <v>4074</v>
      </c>
      <c r="H13036" t="s">
        <v>4075</v>
      </c>
      <c r="I13036" s="160" t="s">
        <v>4005</v>
      </c>
      <c r="J13036" t="s">
        <v>5174</v>
      </c>
      <c r="K13036">
        <v>99</v>
      </c>
      <c r="L13036" t="s">
        <v>3999</v>
      </c>
    </row>
    <row r="13037" spans="1:12">
      <c r="A13037" s="15">
        <v>2515020015</v>
      </c>
      <c r="B13037" t="s">
        <v>12420</v>
      </c>
      <c r="C13037" t="s">
        <v>5174</v>
      </c>
      <c r="D13037" t="s">
        <v>12456</v>
      </c>
      <c r="E13037" t="s">
        <v>12478</v>
      </c>
      <c r="F13037" t="s">
        <v>4073</v>
      </c>
      <c r="G13037" s="160" t="s">
        <v>4074</v>
      </c>
      <c r="H13037" t="s">
        <v>4075</v>
      </c>
      <c r="I13037" s="160" t="s">
        <v>4005</v>
      </c>
      <c r="J13037" t="s">
        <v>5174</v>
      </c>
      <c r="K13037">
        <v>99</v>
      </c>
      <c r="L13037" t="s">
        <v>3999</v>
      </c>
    </row>
    <row r="13038" spans="1:12">
      <c r="A13038" s="15">
        <v>2515020016</v>
      </c>
      <c r="B13038" t="s">
        <v>12420</v>
      </c>
      <c r="C13038" t="s">
        <v>5174</v>
      </c>
      <c r="D13038" t="s">
        <v>12456</v>
      </c>
      <c r="E13038" t="s">
        <v>12479</v>
      </c>
      <c r="F13038" t="s">
        <v>4073</v>
      </c>
      <c r="G13038" s="160" t="s">
        <v>4074</v>
      </c>
      <c r="H13038" t="s">
        <v>4075</v>
      </c>
      <c r="I13038" s="160" t="s">
        <v>4005</v>
      </c>
      <c r="J13038" t="s">
        <v>5174</v>
      </c>
      <c r="K13038">
        <v>99</v>
      </c>
      <c r="L13038" t="s">
        <v>3999</v>
      </c>
    </row>
    <row r="13039" spans="1:12">
      <c r="A13039" s="15">
        <v>2515020017</v>
      </c>
      <c r="B13039" t="s">
        <v>12420</v>
      </c>
      <c r="C13039" t="s">
        <v>5174</v>
      </c>
      <c r="D13039" t="s">
        <v>12456</v>
      </c>
      <c r="E13039" t="s">
        <v>12480</v>
      </c>
      <c r="F13039" t="s">
        <v>4073</v>
      </c>
      <c r="G13039" s="160" t="s">
        <v>4074</v>
      </c>
      <c r="H13039" t="s">
        <v>4075</v>
      </c>
      <c r="I13039" s="160" t="s">
        <v>4005</v>
      </c>
      <c r="J13039" t="s">
        <v>5174</v>
      </c>
      <c r="K13039">
        <v>99</v>
      </c>
      <c r="L13039" t="s">
        <v>3999</v>
      </c>
    </row>
    <row r="13040" spans="1:12">
      <c r="A13040" s="15">
        <v>2515020018</v>
      </c>
      <c r="B13040" t="s">
        <v>12420</v>
      </c>
      <c r="C13040" t="s">
        <v>5174</v>
      </c>
      <c r="D13040" t="s">
        <v>12456</v>
      </c>
      <c r="E13040" t="s">
        <v>12481</v>
      </c>
      <c r="F13040" t="s">
        <v>4073</v>
      </c>
      <c r="G13040" s="160" t="s">
        <v>4074</v>
      </c>
      <c r="H13040" t="s">
        <v>4075</v>
      </c>
      <c r="I13040" s="160" t="s">
        <v>4005</v>
      </c>
      <c r="J13040" t="s">
        <v>5174</v>
      </c>
      <c r="K13040">
        <v>99</v>
      </c>
      <c r="L13040" t="s">
        <v>3999</v>
      </c>
    </row>
    <row r="13041" spans="1:12">
      <c r="A13041" s="15">
        <v>2515020019</v>
      </c>
      <c r="B13041" t="s">
        <v>12420</v>
      </c>
      <c r="C13041" t="s">
        <v>5174</v>
      </c>
      <c r="D13041" t="s">
        <v>12456</v>
      </c>
      <c r="E13041" t="s">
        <v>12482</v>
      </c>
      <c r="F13041" t="s">
        <v>4073</v>
      </c>
      <c r="G13041" s="160" t="s">
        <v>4074</v>
      </c>
      <c r="H13041" t="s">
        <v>4075</v>
      </c>
      <c r="I13041" s="160" t="s">
        <v>4005</v>
      </c>
      <c r="J13041" t="s">
        <v>5174</v>
      </c>
      <c r="K13041">
        <v>99</v>
      </c>
      <c r="L13041" t="s">
        <v>3999</v>
      </c>
    </row>
    <row r="13042" spans="1:12">
      <c r="A13042" s="15">
        <v>2515020030</v>
      </c>
      <c r="B13042" t="s">
        <v>12420</v>
      </c>
      <c r="C13042" t="s">
        <v>5174</v>
      </c>
      <c r="D13042" t="s">
        <v>12456</v>
      </c>
      <c r="E13042" t="s">
        <v>4063</v>
      </c>
      <c r="F13042" t="s">
        <v>4073</v>
      </c>
      <c r="G13042" s="160" t="s">
        <v>4074</v>
      </c>
      <c r="H13042" t="s">
        <v>4075</v>
      </c>
      <c r="I13042" s="160" t="s">
        <v>4005</v>
      </c>
      <c r="J13042" t="s">
        <v>5174</v>
      </c>
      <c r="K13042">
        <v>99</v>
      </c>
      <c r="L13042" t="s">
        <v>3999</v>
      </c>
    </row>
    <row r="13043" spans="1:12">
      <c r="A13043" s="15">
        <v>2515020060</v>
      </c>
      <c r="B13043" t="s">
        <v>12420</v>
      </c>
      <c r="C13043" t="s">
        <v>5174</v>
      </c>
      <c r="D13043" t="s">
        <v>12456</v>
      </c>
      <c r="E13043" t="s">
        <v>12106</v>
      </c>
      <c r="F13043" t="s">
        <v>4073</v>
      </c>
      <c r="G13043" s="160" t="s">
        <v>4074</v>
      </c>
      <c r="H13043" t="s">
        <v>4075</v>
      </c>
      <c r="I13043" s="160" t="s">
        <v>4005</v>
      </c>
      <c r="J13043" t="s">
        <v>5174</v>
      </c>
      <c r="K13043">
        <v>99</v>
      </c>
      <c r="L13043" t="s">
        <v>3999</v>
      </c>
    </row>
    <row r="13044" spans="1:12">
      <c r="A13044" s="15">
        <v>2515020065</v>
      </c>
      <c r="B13044" t="s">
        <v>12420</v>
      </c>
      <c r="C13044" t="s">
        <v>5174</v>
      </c>
      <c r="D13044" t="s">
        <v>12456</v>
      </c>
      <c r="E13044" t="s">
        <v>12107</v>
      </c>
      <c r="F13044" t="s">
        <v>4073</v>
      </c>
      <c r="G13044" s="160" t="s">
        <v>4074</v>
      </c>
      <c r="H13044" t="s">
        <v>4075</v>
      </c>
      <c r="I13044" s="160" t="s">
        <v>4005</v>
      </c>
      <c r="J13044" t="s">
        <v>5174</v>
      </c>
      <c r="K13044">
        <v>99</v>
      </c>
      <c r="L13044" t="s">
        <v>3999</v>
      </c>
    </row>
    <row r="13045" spans="1:12">
      <c r="A13045" s="15">
        <v>2515020070</v>
      </c>
      <c r="B13045" t="s">
        <v>12420</v>
      </c>
      <c r="C13045" t="s">
        <v>5174</v>
      </c>
      <c r="D13045" t="s">
        <v>12456</v>
      </c>
      <c r="E13045" t="s">
        <v>12108</v>
      </c>
      <c r="F13045" t="s">
        <v>4073</v>
      </c>
      <c r="G13045" s="160" t="s">
        <v>4074</v>
      </c>
      <c r="H13045" t="s">
        <v>4075</v>
      </c>
      <c r="I13045" s="160" t="s">
        <v>4005</v>
      </c>
      <c r="J13045" t="s">
        <v>5174</v>
      </c>
      <c r="K13045">
        <v>99</v>
      </c>
      <c r="L13045" t="s">
        <v>3999</v>
      </c>
    </row>
    <row r="13046" spans="1:12">
      <c r="A13046" s="15">
        <v>2515020100</v>
      </c>
      <c r="B13046" t="s">
        <v>12420</v>
      </c>
      <c r="C13046" t="s">
        <v>5174</v>
      </c>
      <c r="D13046" t="s">
        <v>12456</v>
      </c>
      <c r="E13046" t="s">
        <v>5160</v>
      </c>
      <c r="F13046" t="s">
        <v>4073</v>
      </c>
      <c r="G13046" s="160" t="s">
        <v>4074</v>
      </c>
      <c r="H13046" t="s">
        <v>4075</v>
      </c>
      <c r="I13046" s="160" t="s">
        <v>4005</v>
      </c>
      <c r="J13046" t="s">
        <v>5174</v>
      </c>
      <c r="K13046">
        <v>99</v>
      </c>
      <c r="L13046" t="s">
        <v>3999</v>
      </c>
    </row>
    <row r="13047" spans="1:12">
      <c r="A13047" s="15">
        <v>2515020165</v>
      </c>
      <c r="B13047" t="s">
        <v>12420</v>
      </c>
      <c r="C13047" t="s">
        <v>5174</v>
      </c>
      <c r="D13047" t="s">
        <v>12456</v>
      </c>
      <c r="E13047" t="s">
        <v>5230</v>
      </c>
      <c r="F13047" t="s">
        <v>4073</v>
      </c>
      <c r="G13047" s="160" t="s">
        <v>4074</v>
      </c>
      <c r="H13047" t="s">
        <v>4075</v>
      </c>
      <c r="I13047" s="160" t="s">
        <v>4005</v>
      </c>
      <c r="J13047" t="s">
        <v>5174</v>
      </c>
      <c r="K13047">
        <v>99</v>
      </c>
      <c r="L13047" t="s">
        <v>3999</v>
      </c>
    </row>
    <row r="13048" spans="1:12">
      <c r="A13048" s="15">
        <v>2515020185</v>
      </c>
      <c r="B13048" t="s">
        <v>12420</v>
      </c>
      <c r="C13048" t="s">
        <v>5174</v>
      </c>
      <c r="D13048" t="s">
        <v>12456</v>
      </c>
      <c r="E13048" t="s">
        <v>12221</v>
      </c>
      <c r="F13048" t="s">
        <v>4073</v>
      </c>
      <c r="G13048" s="160" t="s">
        <v>4074</v>
      </c>
      <c r="H13048" t="s">
        <v>4075</v>
      </c>
      <c r="I13048" s="160" t="s">
        <v>4005</v>
      </c>
      <c r="J13048" t="s">
        <v>5174</v>
      </c>
      <c r="K13048">
        <v>99</v>
      </c>
      <c r="L13048" t="s">
        <v>3999</v>
      </c>
    </row>
    <row r="13049" spans="1:12">
      <c r="A13049" s="15">
        <v>2515020195</v>
      </c>
      <c r="B13049" t="s">
        <v>12420</v>
      </c>
      <c r="C13049" t="s">
        <v>5174</v>
      </c>
      <c r="D13049" t="s">
        <v>12456</v>
      </c>
      <c r="E13049" t="s">
        <v>5245</v>
      </c>
      <c r="F13049" t="s">
        <v>4073</v>
      </c>
      <c r="G13049" s="160" t="s">
        <v>4074</v>
      </c>
      <c r="H13049" t="s">
        <v>4075</v>
      </c>
      <c r="I13049" s="160" t="s">
        <v>4005</v>
      </c>
      <c r="J13049" t="s">
        <v>5174</v>
      </c>
      <c r="K13049">
        <v>99</v>
      </c>
      <c r="L13049" t="s">
        <v>3999</v>
      </c>
    </row>
    <row r="13050" spans="1:12">
      <c r="A13050" s="15">
        <v>2515020220</v>
      </c>
      <c r="B13050" t="s">
        <v>12420</v>
      </c>
      <c r="C13050" t="s">
        <v>5174</v>
      </c>
      <c r="D13050" t="s">
        <v>12456</v>
      </c>
      <c r="E13050" t="s">
        <v>12329</v>
      </c>
      <c r="F13050" t="s">
        <v>4073</v>
      </c>
      <c r="G13050" s="160" t="s">
        <v>4074</v>
      </c>
      <c r="H13050" t="s">
        <v>4075</v>
      </c>
      <c r="I13050" s="160" t="s">
        <v>4005</v>
      </c>
      <c r="J13050" t="s">
        <v>5174</v>
      </c>
      <c r="K13050">
        <v>99</v>
      </c>
      <c r="L13050" t="s">
        <v>3999</v>
      </c>
    </row>
    <row r="13051" spans="1:12">
      <c r="A13051" s="15">
        <v>2515020235</v>
      </c>
      <c r="B13051" t="s">
        <v>12420</v>
      </c>
      <c r="C13051" t="s">
        <v>5174</v>
      </c>
      <c r="D13051" t="s">
        <v>12456</v>
      </c>
      <c r="E13051" t="s">
        <v>12115</v>
      </c>
      <c r="F13051" t="s">
        <v>4073</v>
      </c>
      <c r="G13051" s="160" t="s">
        <v>4074</v>
      </c>
      <c r="H13051" t="s">
        <v>4075</v>
      </c>
      <c r="I13051" s="160" t="s">
        <v>4005</v>
      </c>
      <c r="J13051" t="s">
        <v>5174</v>
      </c>
      <c r="K13051">
        <v>99</v>
      </c>
      <c r="L13051" t="s">
        <v>3999</v>
      </c>
    </row>
    <row r="13052" spans="1:12">
      <c r="A13052" s="15">
        <v>2515020240</v>
      </c>
      <c r="B13052" t="s">
        <v>12420</v>
      </c>
      <c r="C13052" t="s">
        <v>5174</v>
      </c>
      <c r="D13052" t="s">
        <v>12456</v>
      </c>
      <c r="E13052" t="s">
        <v>12331</v>
      </c>
      <c r="F13052" t="s">
        <v>4073</v>
      </c>
      <c r="G13052" s="160" t="s">
        <v>4074</v>
      </c>
      <c r="H13052" t="s">
        <v>4075</v>
      </c>
      <c r="I13052" s="160" t="s">
        <v>4005</v>
      </c>
      <c r="J13052" t="s">
        <v>5174</v>
      </c>
      <c r="K13052">
        <v>99</v>
      </c>
      <c r="L13052" t="s">
        <v>3999</v>
      </c>
    </row>
    <row r="13053" spans="1:12">
      <c r="A13053" s="15">
        <v>2515020250</v>
      </c>
      <c r="B13053" t="s">
        <v>12420</v>
      </c>
      <c r="C13053" t="s">
        <v>5174</v>
      </c>
      <c r="D13053" t="s">
        <v>12456</v>
      </c>
      <c r="E13053" t="s">
        <v>6805</v>
      </c>
      <c r="F13053" t="s">
        <v>4073</v>
      </c>
      <c r="G13053" s="160" t="s">
        <v>4074</v>
      </c>
      <c r="H13053" t="s">
        <v>4075</v>
      </c>
      <c r="I13053" s="160" t="s">
        <v>4005</v>
      </c>
      <c r="J13053" t="s">
        <v>5174</v>
      </c>
      <c r="K13053">
        <v>99</v>
      </c>
      <c r="L13053" t="s">
        <v>3999</v>
      </c>
    </row>
    <row r="13054" spans="1:12">
      <c r="A13054" s="15">
        <v>2515020260</v>
      </c>
      <c r="B13054" t="s">
        <v>12420</v>
      </c>
      <c r="C13054" t="s">
        <v>5174</v>
      </c>
      <c r="D13054" t="s">
        <v>12456</v>
      </c>
      <c r="E13054" t="s">
        <v>4054</v>
      </c>
      <c r="F13054" t="s">
        <v>4073</v>
      </c>
      <c r="G13054" s="160" t="s">
        <v>4074</v>
      </c>
      <c r="H13054" t="s">
        <v>4075</v>
      </c>
      <c r="I13054" s="160" t="s">
        <v>4005</v>
      </c>
      <c r="J13054" t="s">
        <v>5174</v>
      </c>
      <c r="K13054">
        <v>99</v>
      </c>
      <c r="L13054" t="s">
        <v>3999</v>
      </c>
    </row>
    <row r="13055" spans="1:12">
      <c r="A13055" s="15">
        <v>2515020265</v>
      </c>
      <c r="B13055" t="s">
        <v>12420</v>
      </c>
      <c r="C13055" t="s">
        <v>5174</v>
      </c>
      <c r="D13055" t="s">
        <v>12456</v>
      </c>
      <c r="E13055" t="s">
        <v>5149</v>
      </c>
      <c r="F13055" t="s">
        <v>4073</v>
      </c>
      <c r="G13055" s="160" t="s">
        <v>4074</v>
      </c>
      <c r="H13055" t="s">
        <v>4075</v>
      </c>
      <c r="I13055" s="160" t="s">
        <v>4005</v>
      </c>
      <c r="J13055" t="s">
        <v>5174</v>
      </c>
      <c r="K13055">
        <v>99</v>
      </c>
      <c r="L13055" t="s">
        <v>3999</v>
      </c>
    </row>
    <row r="13056" spans="1:12">
      <c r="A13056" s="15">
        <v>2515020270</v>
      </c>
      <c r="B13056" t="s">
        <v>12420</v>
      </c>
      <c r="C13056" t="s">
        <v>5174</v>
      </c>
      <c r="D13056" t="s">
        <v>12456</v>
      </c>
      <c r="E13056" t="s">
        <v>12334</v>
      </c>
      <c r="F13056" t="s">
        <v>4073</v>
      </c>
      <c r="G13056" s="160" t="s">
        <v>4074</v>
      </c>
      <c r="H13056" t="s">
        <v>4075</v>
      </c>
      <c r="I13056" s="160" t="s">
        <v>4005</v>
      </c>
      <c r="J13056" t="s">
        <v>5174</v>
      </c>
      <c r="K13056">
        <v>99</v>
      </c>
      <c r="L13056" t="s">
        <v>3999</v>
      </c>
    </row>
    <row r="13057" spans="1:12">
      <c r="A13057" s="15">
        <v>2515020275</v>
      </c>
      <c r="B13057" t="s">
        <v>12420</v>
      </c>
      <c r="C13057" t="s">
        <v>5174</v>
      </c>
      <c r="D13057" t="s">
        <v>12456</v>
      </c>
      <c r="E13057" t="s">
        <v>4061</v>
      </c>
      <c r="F13057" t="s">
        <v>4073</v>
      </c>
      <c r="G13057" s="160" t="s">
        <v>4074</v>
      </c>
      <c r="H13057" t="s">
        <v>4075</v>
      </c>
      <c r="I13057" s="160" t="s">
        <v>4005</v>
      </c>
      <c r="J13057" t="s">
        <v>5174</v>
      </c>
      <c r="K13057">
        <v>99</v>
      </c>
      <c r="L13057" t="s">
        <v>3999</v>
      </c>
    </row>
    <row r="13058" spans="1:12">
      <c r="A13058" s="15">
        <v>2515020285</v>
      </c>
      <c r="B13058" t="s">
        <v>12420</v>
      </c>
      <c r="C13058" t="s">
        <v>5174</v>
      </c>
      <c r="D13058" t="s">
        <v>12456</v>
      </c>
      <c r="E13058" t="s">
        <v>4134</v>
      </c>
      <c r="F13058" t="s">
        <v>4073</v>
      </c>
      <c r="G13058" s="160" t="s">
        <v>4074</v>
      </c>
      <c r="H13058" t="s">
        <v>4075</v>
      </c>
      <c r="I13058" s="160" t="s">
        <v>4005</v>
      </c>
      <c r="J13058" t="s">
        <v>5174</v>
      </c>
      <c r="K13058">
        <v>99</v>
      </c>
      <c r="L13058" t="s">
        <v>3999</v>
      </c>
    </row>
    <row r="13059" spans="1:12">
      <c r="A13059" s="15">
        <v>2515020295</v>
      </c>
      <c r="B13059" t="s">
        <v>12420</v>
      </c>
      <c r="C13059" t="s">
        <v>5174</v>
      </c>
      <c r="D13059" t="s">
        <v>12456</v>
      </c>
      <c r="E13059" t="s">
        <v>4056</v>
      </c>
      <c r="F13059" t="s">
        <v>4073</v>
      </c>
      <c r="G13059" s="160" t="s">
        <v>4074</v>
      </c>
      <c r="H13059" t="s">
        <v>4075</v>
      </c>
      <c r="I13059" s="160" t="s">
        <v>4005</v>
      </c>
      <c r="J13059" t="s">
        <v>5174</v>
      </c>
      <c r="K13059">
        <v>99</v>
      </c>
      <c r="L13059" t="s">
        <v>3999</v>
      </c>
    </row>
    <row r="13060" spans="1:12">
      <c r="A13060" s="15">
        <v>2515020310</v>
      </c>
      <c r="B13060" t="s">
        <v>12420</v>
      </c>
      <c r="C13060" t="s">
        <v>5174</v>
      </c>
      <c r="D13060" t="s">
        <v>12456</v>
      </c>
      <c r="E13060" t="s">
        <v>12337</v>
      </c>
      <c r="F13060" t="s">
        <v>4073</v>
      </c>
      <c r="G13060" s="160" t="s">
        <v>4074</v>
      </c>
      <c r="H13060" t="s">
        <v>4075</v>
      </c>
      <c r="I13060" s="160" t="s">
        <v>4005</v>
      </c>
      <c r="J13060" t="s">
        <v>5174</v>
      </c>
      <c r="K13060">
        <v>99</v>
      </c>
      <c r="L13060" t="s">
        <v>3999</v>
      </c>
    </row>
    <row r="13061" spans="1:12">
      <c r="A13061" s="15">
        <v>2515020320</v>
      </c>
      <c r="B13061" t="s">
        <v>12420</v>
      </c>
      <c r="C13061" t="s">
        <v>5174</v>
      </c>
      <c r="D13061" t="s">
        <v>12456</v>
      </c>
      <c r="E13061" t="s">
        <v>6710</v>
      </c>
      <c r="F13061" t="s">
        <v>4073</v>
      </c>
      <c r="G13061" s="160" t="s">
        <v>4074</v>
      </c>
      <c r="H13061" t="s">
        <v>4075</v>
      </c>
      <c r="I13061" s="160" t="s">
        <v>4005</v>
      </c>
      <c r="J13061" t="s">
        <v>5174</v>
      </c>
      <c r="K13061">
        <v>99</v>
      </c>
      <c r="L13061" t="s">
        <v>3999</v>
      </c>
    </row>
    <row r="13062" spans="1:12">
      <c r="A13062" s="15">
        <v>2515020345</v>
      </c>
      <c r="B13062" t="s">
        <v>12420</v>
      </c>
      <c r="C13062" t="s">
        <v>5174</v>
      </c>
      <c r="D13062" t="s">
        <v>12456</v>
      </c>
      <c r="E13062" t="s">
        <v>4003</v>
      </c>
      <c r="F13062" t="s">
        <v>4073</v>
      </c>
      <c r="G13062" s="160" t="s">
        <v>4074</v>
      </c>
      <c r="H13062" t="s">
        <v>4075</v>
      </c>
      <c r="I13062" s="160" t="s">
        <v>4005</v>
      </c>
      <c r="J13062" t="s">
        <v>5174</v>
      </c>
      <c r="K13062">
        <v>99</v>
      </c>
      <c r="L13062" t="s">
        <v>3999</v>
      </c>
    </row>
    <row r="13063" spans="1:12">
      <c r="A13063" s="15">
        <v>2515020350</v>
      </c>
      <c r="B13063" t="s">
        <v>12420</v>
      </c>
      <c r="C13063" t="s">
        <v>5174</v>
      </c>
      <c r="D13063" t="s">
        <v>12456</v>
      </c>
      <c r="E13063" t="s">
        <v>5250</v>
      </c>
      <c r="F13063" t="s">
        <v>4073</v>
      </c>
      <c r="G13063" s="160" t="s">
        <v>4074</v>
      </c>
      <c r="H13063" t="s">
        <v>4075</v>
      </c>
      <c r="I13063" s="160" t="s">
        <v>4005</v>
      </c>
      <c r="J13063" t="s">
        <v>5174</v>
      </c>
      <c r="K13063">
        <v>99</v>
      </c>
      <c r="L13063" t="s">
        <v>3999</v>
      </c>
    </row>
    <row r="13064" spans="1:12">
      <c r="A13064" s="15">
        <v>2515020370</v>
      </c>
      <c r="B13064" t="s">
        <v>12420</v>
      </c>
      <c r="C13064" t="s">
        <v>5174</v>
      </c>
      <c r="D13064" t="s">
        <v>12456</v>
      </c>
      <c r="E13064" t="s">
        <v>12116</v>
      </c>
      <c r="F13064" t="s">
        <v>4073</v>
      </c>
      <c r="G13064" s="160" t="s">
        <v>4074</v>
      </c>
      <c r="H13064" t="s">
        <v>4075</v>
      </c>
      <c r="I13064" s="160" t="s">
        <v>4005</v>
      </c>
      <c r="J13064" t="s">
        <v>5174</v>
      </c>
      <c r="K13064">
        <v>99</v>
      </c>
      <c r="L13064" t="s">
        <v>3999</v>
      </c>
    </row>
    <row r="13065" spans="1:12">
      <c r="A13065" s="15">
        <v>2515020372</v>
      </c>
      <c r="B13065" t="s">
        <v>12420</v>
      </c>
      <c r="C13065" t="s">
        <v>5174</v>
      </c>
      <c r="D13065" t="s">
        <v>12456</v>
      </c>
      <c r="E13065" t="s">
        <v>12483</v>
      </c>
      <c r="F13065" t="s">
        <v>4073</v>
      </c>
      <c r="G13065" s="160" t="s">
        <v>4074</v>
      </c>
      <c r="H13065" t="s">
        <v>4075</v>
      </c>
      <c r="I13065" s="160" t="s">
        <v>4005</v>
      </c>
      <c r="J13065" t="s">
        <v>5174</v>
      </c>
      <c r="K13065">
        <v>99</v>
      </c>
      <c r="L13065" t="s">
        <v>3999</v>
      </c>
    </row>
    <row r="13066" spans="1:12">
      <c r="A13066" s="15">
        <v>2515020380</v>
      </c>
      <c r="B13066" t="s">
        <v>12420</v>
      </c>
      <c r="C13066" t="s">
        <v>5174</v>
      </c>
      <c r="D13066" t="s">
        <v>12456</v>
      </c>
      <c r="E13066" t="s">
        <v>4137</v>
      </c>
      <c r="F13066" t="s">
        <v>4073</v>
      </c>
      <c r="G13066" s="160" t="s">
        <v>4074</v>
      </c>
      <c r="H13066" t="s">
        <v>4075</v>
      </c>
      <c r="I13066" s="160" t="s">
        <v>4005</v>
      </c>
      <c r="J13066" t="s">
        <v>5174</v>
      </c>
      <c r="K13066">
        <v>99</v>
      </c>
      <c r="L13066" t="s">
        <v>3999</v>
      </c>
    </row>
    <row r="13067" spans="1:12">
      <c r="A13067" s="15">
        <v>2515020382</v>
      </c>
      <c r="B13067" t="s">
        <v>12420</v>
      </c>
      <c r="C13067" t="s">
        <v>5174</v>
      </c>
      <c r="D13067" t="s">
        <v>12456</v>
      </c>
      <c r="E13067" t="s">
        <v>12484</v>
      </c>
      <c r="F13067" t="s">
        <v>4073</v>
      </c>
      <c r="G13067" s="160" t="s">
        <v>4074</v>
      </c>
      <c r="H13067" t="s">
        <v>4075</v>
      </c>
      <c r="I13067" s="160" t="s">
        <v>4005</v>
      </c>
      <c r="J13067" t="s">
        <v>5174</v>
      </c>
      <c r="K13067">
        <v>99</v>
      </c>
      <c r="L13067" t="s">
        <v>3999</v>
      </c>
    </row>
    <row r="13068" spans="1:12">
      <c r="A13068" s="15">
        <v>2515020385</v>
      </c>
      <c r="B13068" t="s">
        <v>12420</v>
      </c>
      <c r="C13068" t="s">
        <v>5174</v>
      </c>
      <c r="D13068" t="s">
        <v>12456</v>
      </c>
      <c r="E13068" t="s">
        <v>4059</v>
      </c>
      <c r="F13068" t="s">
        <v>4073</v>
      </c>
      <c r="G13068" s="160" t="s">
        <v>4074</v>
      </c>
      <c r="H13068" t="s">
        <v>4075</v>
      </c>
      <c r="I13068" s="160" t="s">
        <v>4005</v>
      </c>
      <c r="J13068" t="s">
        <v>5174</v>
      </c>
      <c r="K13068">
        <v>99</v>
      </c>
      <c r="L13068" t="s">
        <v>3999</v>
      </c>
    </row>
    <row r="13069" spans="1:12">
      <c r="A13069" s="15">
        <v>2515020405</v>
      </c>
      <c r="B13069" t="s">
        <v>12420</v>
      </c>
      <c r="C13069" t="s">
        <v>5174</v>
      </c>
      <c r="D13069" t="s">
        <v>12456</v>
      </c>
      <c r="E13069" t="s">
        <v>12347</v>
      </c>
      <c r="F13069" t="s">
        <v>4073</v>
      </c>
      <c r="G13069" s="160" t="s">
        <v>4074</v>
      </c>
      <c r="H13069" t="s">
        <v>4075</v>
      </c>
      <c r="I13069" s="160" t="s">
        <v>4005</v>
      </c>
      <c r="J13069" t="s">
        <v>5174</v>
      </c>
      <c r="K13069">
        <v>99</v>
      </c>
      <c r="L13069" t="s">
        <v>3999</v>
      </c>
    </row>
    <row r="13070" spans="1:12">
      <c r="A13070" s="15">
        <v>2515020900</v>
      </c>
      <c r="B13070" t="s">
        <v>12420</v>
      </c>
      <c r="C13070" t="s">
        <v>5174</v>
      </c>
      <c r="D13070" t="s">
        <v>12456</v>
      </c>
      <c r="E13070" t="s">
        <v>12426</v>
      </c>
      <c r="F13070" t="s">
        <v>4073</v>
      </c>
      <c r="G13070" s="160" t="s">
        <v>4074</v>
      </c>
      <c r="H13070" t="s">
        <v>4075</v>
      </c>
      <c r="I13070" s="160" t="s">
        <v>4005</v>
      </c>
      <c r="J13070" t="s">
        <v>5174</v>
      </c>
      <c r="K13070">
        <v>99</v>
      </c>
      <c r="L13070" t="s">
        <v>3999</v>
      </c>
    </row>
    <row r="13071" spans="1:12">
      <c r="A13071" s="15">
        <v>2515030000</v>
      </c>
      <c r="B13071" t="s">
        <v>12420</v>
      </c>
      <c r="C13071" t="s">
        <v>5174</v>
      </c>
      <c r="D13071" t="s">
        <v>12463</v>
      </c>
      <c r="E13071" t="s">
        <v>12423</v>
      </c>
      <c r="F13071" t="s">
        <v>4073</v>
      </c>
      <c r="G13071" s="160" t="s">
        <v>4074</v>
      </c>
      <c r="H13071" t="s">
        <v>4075</v>
      </c>
      <c r="I13071" s="160" t="s">
        <v>4005</v>
      </c>
      <c r="J13071" t="s">
        <v>5174</v>
      </c>
      <c r="K13071">
        <v>99</v>
      </c>
      <c r="L13071" t="s">
        <v>3999</v>
      </c>
    </row>
    <row r="13072" spans="1:12">
      <c r="A13072" s="15">
        <v>2515030030</v>
      </c>
      <c r="B13072" t="s">
        <v>12420</v>
      </c>
      <c r="C13072" t="s">
        <v>5174</v>
      </c>
      <c r="D13072" t="s">
        <v>12463</v>
      </c>
      <c r="E13072" t="s">
        <v>4063</v>
      </c>
      <c r="F13072" t="s">
        <v>4073</v>
      </c>
      <c r="G13072" s="160" t="s">
        <v>4074</v>
      </c>
      <c r="H13072" t="s">
        <v>4075</v>
      </c>
      <c r="I13072" s="160" t="s">
        <v>4005</v>
      </c>
      <c r="J13072" t="s">
        <v>5174</v>
      </c>
      <c r="K13072">
        <v>99</v>
      </c>
      <c r="L13072" t="s">
        <v>3999</v>
      </c>
    </row>
    <row r="13073" spans="1:12">
      <c r="A13073" s="15">
        <v>2515030060</v>
      </c>
      <c r="B13073" t="s">
        <v>12420</v>
      </c>
      <c r="C13073" t="s">
        <v>5174</v>
      </c>
      <c r="D13073" t="s">
        <v>12463</v>
      </c>
      <c r="E13073" t="s">
        <v>12106</v>
      </c>
      <c r="F13073" t="s">
        <v>4073</v>
      </c>
      <c r="G13073" s="160" t="s">
        <v>4074</v>
      </c>
      <c r="H13073" t="s">
        <v>4075</v>
      </c>
      <c r="I13073" s="160" t="s">
        <v>4005</v>
      </c>
      <c r="J13073" t="s">
        <v>5174</v>
      </c>
      <c r="K13073">
        <v>99</v>
      </c>
      <c r="L13073" t="s">
        <v>3999</v>
      </c>
    </row>
    <row r="13074" spans="1:12">
      <c r="A13074" s="15">
        <v>2515030065</v>
      </c>
      <c r="B13074" t="s">
        <v>12420</v>
      </c>
      <c r="C13074" t="s">
        <v>5174</v>
      </c>
      <c r="D13074" t="s">
        <v>12463</v>
      </c>
      <c r="E13074" t="s">
        <v>12107</v>
      </c>
      <c r="F13074" t="s">
        <v>4073</v>
      </c>
      <c r="G13074" s="160" t="s">
        <v>4074</v>
      </c>
      <c r="H13074" t="s">
        <v>4075</v>
      </c>
      <c r="I13074" s="160" t="s">
        <v>4005</v>
      </c>
      <c r="J13074" t="s">
        <v>5174</v>
      </c>
      <c r="K13074">
        <v>99</v>
      </c>
      <c r="L13074" t="s">
        <v>3999</v>
      </c>
    </row>
    <row r="13075" spans="1:12">
      <c r="A13075" s="15">
        <v>2515030070</v>
      </c>
      <c r="B13075" t="s">
        <v>12420</v>
      </c>
      <c r="C13075" t="s">
        <v>5174</v>
      </c>
      <c r="D13075" t="s">
        <v>12463</v>
      </c>
      <c r="E13075" t="s">
        <v>12108</v>
      </c>
      <c r="F13075" t="s">
        <v>4073</v>
      </c>
      <c r="G13075" s="160" t="s">
        <v>4074</v>
      </c>
      <c r="H13075" t="s">
        <v>4075</v>
      </c>
      <c r="I13075" s="160" t="s">
        <v>4005</v>
      </c>
      <c r="J13075" t="s">
        <v>5174</v>
      </c>
      <c r="K13075">
        <v>99</v>
      </c>
      <c r="L13075" t="s">
        <v>3999</v>
      </c>
    </row>
    <row r="13076" spans="1:12">
      <c r="A13076" s="15">
        <v>2515030100</v>
      </c>
      <c r="B13076" t="s">
        <v>12420</v>
      </c>
      <c r="C13076" t="s">
        <v>5174</v>
      </c>
      <c r="D13076" t="s">
        <v>12463</v>
      </c>
      <c r="E13076" t="s">
        <v>5160</v>
      </c>
      <c r="F13076" t="s">
        <v>4073</v>
      </c>
      <c r="G13076" s="160" t="s">
        <v>4074</v>
      </c>
      <c r="H13076" t="s">
        <v>4075</v>
      </c>
      <c r="I13076" s="160" t="s">
        <v>4005</v>
      </c>
      <c r="J13076" t="s">
        <v>5174</v>
      </c>
      <c r="K13076">
        <v>99</v>
      </c>
      <c r="L13076" t="s">
        <v>3999</v>
      </c>
    </row>
    <row r="13077" spans="1:12">
      <c r="A13077" s="15">
        <v>2515030165</v>
      </c>
      <c r="B13077" t="s">
        <v>12420</v>
      </c>
      <c r="C13077" t="s">
        <v>5174</v>
      </c>
      <c r="D13077" t="s">
        <v>12463</v>
      </c>
      <c r="E13077" t="s">
        <v>5230</v>
      </c>
      <c r="F13077" t="s">
        <v>4073</v>
      </c>
      <c r="G13077" s="160" t="s">
        <v>4074</v>
      </c>
      <c r="H13077" t="s">
        <v>4075</v>
      </c>
      <c r="I13077" s="160" t="s">
        <v>4005</v>
      </c>
      <c r="J13077" t="s">
        <v>5174</v>
      </c>
      <c r="K13077">
        <v>99</v>
      </c>
      <c r="L13077" t="s">
        <v>3999</v>
      </c>
    </row>
    <row r="13078" spans="1:12">
      <c r="A13078" s="15">
        <v>2515030185</v>
      </c>
      <c r="B13078" t="s">
        <v>12420</v>
      </c>
      <c r="C13078" t="s">
        <v>5174</v>
      </c>
      <c r="D13078" t="s">
        <v>12463</v>
      </c>
      <c r="E13078" t="s">
        <v>12221</v>
      </c>
      <c r="F13078" t="s">
        <v>4073</v>
      </c>
      <c r="G13078" s="160" t="s">
        <v>4074</v>
      </c>
      <c r="H13078" t="s">
        <v>4075</v>
      </c>
      <c r="I13078" s="160" t="s">
        <v>4005</v>
      </c>
      <c r="J13078" t="s">
        <v>5174</v>
      </c>
      <c r="K13078">
        <v>99</v>
      </c>
      <c r="L13078" t="s">
        <v>3999</v>
      </c>
    </row>
    <row r="13079" spans="1:12">
      <c r="A13079" s="15">
        <v>2515030195</v>
      </c>
      <c r="B13079" t="s">
        <v>12420</v>
      </c>
      <c r="C13079" t="s">
        <v>5174</v>
      </c>
      <c r="D13079" t="s">
        <v>12463</v>
      </c>
      <c r="E13079" t="s">
        <v>5245</v>
      </c>
      <c r="F13079" t="s">
        <v>4073</v>
      </c>
      <c r="G13079" s="160" t="s">
        <v>4074</v>
      </c>
      <c r="H13079" t="s">
        <v>4075</v>
      </c>
      <c r="I13079" s="160" t="s">
        <v>4005</v>
      </c>
      <c r="J13079" t="s">
        <v>5174</v>
      </c>
      <c r="K13079">
        <v>99</v>
      </c>
      <c r="L13079" t="s">
        <v>3999</v>
      </c>
    </row>
    <row r="13080" spans="1:12">
      <c r="A13080" s="15">
        <v>2515030220</v>
      </c>
      <c r="B13080" t="s">
        <v>12420</v>
      </c>
      <c r="C13080" t="s">
        <v>5174</v>
      </c>
      <c r="D13080" t="s">
        <v>12463</v>
      </c>
      <c r="E13080" t="s">
        <v>12329</v>
      </c>
      <c r="F13080" t="s">
        <v>4073</v>
      </c>
      <c r="G13080" s="160" t="s">
        <v>4074</v>
      </c>
      <c r="H13080" t="s">
        <v>4075</v>
      </c>
      <c r="I13080" s="160" t="s">
        <v>4005</v>
      </c>
      <c r="J13080" t="s">
        <v>5174</v>
      </c>
      <c r="K13080">
        <v>99</v>
      </c>
      <c r="L13080" t="s">
        <v>3999</v>
      </c>
    </row>
    <row r="13081" spans="1:12">
      <c r="A13081" s="15">
        <v>2515030235</v>
      </c>
      <c r="B13081" t="s">
        <v>12420</v>
      </c>
      <c r="C13081" t="s">
        <v>5174</v>
      </c>
      <c r="D13081" t="s">
        <v>12463</v>
      </c>
      <c r="E13081" t="s">
        <v>12115</v>
      </c>
      <c r="F13081" t="s">
        <v>4073</v>
      </c>
      <c r="G13081" s="160" t="s">
        <v>4074</v>
      </c>
      <c r="H13081" t="s">
        <v>4075</v>
      </c>
      <c r="I13081" s="160" t="s">
        <v>4005</v>
      </c>
      <c r="J13081" t="s">
        <v>5174</v>
      </c>
      <c r="K13081">
        <v>99</v>
      </c>
      <c r="L13081" t="s">
        <v>3999</v>
      </c>
    </row>
    <row r="13082" spans="1:12">
      <c r="A13082" s="15">
        <v>2515030240</v>
      </c>
      <c r="B13082" t="s">
        <v>12420</v>
      </c>
      <c r="C13082" t="s">
        <v>5174</v>
      </c>
      <c r="D13082" t="s">
        <v>12463</v>
      </c>
      <c r="E13082" t="s">
        <v>12331</v>
      </c>
      <c r="F13082" t="s">
        <v>4073</v>
      </c>
      <c r="G13082" s="160" t="s">
        <v>4074</v>
      </c>
      <c r="H13082" t="s">
        <v>4075</v>
      </c>
      <c r="I13082" s="160" t="s">
        <v>4005</v>
      </c>
      <c r="J13082" t="s">
        <v>5174</v>
      </c>
      <c r="K13082">
        <v>99</v>
      </c>
      <c r="L13082" t="s">
        <v>3999</v>
      </c>
    </row>
    <row r="13083" spans="1:12">
      <c r="A13083" s="15">
        <v>2515030250</v>
      </c>
      <c r="B13083" t="s">
        <v>12420</v>
      </c>
      <c r="C13083" t="s">
        <v>5174</v>
      </c>
      <c r="D13083" t="s">
        <v>12463</v>
      </c>
      <c r="E13083" t="s">
        <v>6805</v>
      </c>
      <c r="F13083" t="s">
        <v>4073</v>
      </c>
      <c r="G13083" s="160" t="s">
        <v>4074</v>
      </c>
      <c r="H13083" t="s">
        <v>4075</v>
      </c>
      <c r="I13083" s="160" t="s">
        <v>4005</v>
      </c>
      <c r="J13083" t="s">
        <v>5174</v>
      </c>
      <c r="K13083">
        <v>99</v>
      </c>
      <c r="L13083" t="s">
        <v>3999</v>
      </c>
    </row>
    <row r="13084" spans="1:12">
      <c r="A13084" s="15">
        <v>2515030260</v>
      </c>
      <c r="B13084" t="s">
        <v>12420</v>
      </c>
      <c r="C13084" t="s">
        <v>5174</v>
      </c>
      <c r="D13084" t="s">
        <v>12463</v>
      </c>
      <c r="E13084" t="s">
        <v>4054</v>
      </c>
      <c r="F13084" t="s">
        <v>4073</v>
      </c>
      <c r="G13084" s="160" t="s">
        <v>4074</v>
      </c>
      <c r="H13084" t="s">
        <v>4075</v>
      </c>
      <c r="I13084" s="160" t="s">
        <v>4005</v>
      </c>
      <c r="J13084" t="s">
        <v>5174</v>
      </c>
      <c r="K13084">
        <v>99</v>
      </c>
      <c r="L13084" t="s">
        <v>3999</v>
      </c>
    </row>
    <row r="13085" spans="1:12">
      <c r="A13085" s="15">
        <v>2515030265</v>
      </c>
      <c r="B13085" t="s">
        <v>12420</v>
      </c>
      <c r="C13085" t="s">
        <v>5174</v>
      </c>
      <c r="D13085" t="s">
        <v>12463</v>
      </c>
      <c r="E13085" t="s">
        <v>5149</v>
      </c>
      <c r="F13085" t="s">
        <v>4073</v>
      </c>
      <c r="G13085" s="160" t="s">
        <v>4074</v>
      </c>
      <c r="H13085" t="s">
        <v>4075</v>
      </c>
      <c r="I13085" s="160" t="s">
        <v>4005</v>
      </c>
      <c r="J13085" t="s">
        <v>5174</v>
      </c>
      <c r="K13085">
        <v>99</v>
      </c>
      <c r="L13085" t="s">
        <v>3999</v>
      </c>
    </row>
    <row r="13086" spans="1:12">
      <c r="A13086" s="15">
        <v>2515030270</v>
      </c>
      <c r="B13086" t="s">
        <v>12420</v>
      </c>
      <c r="C13086" t="s">
        <v>5174</v>
      </c>
      <c r="D13086" t="s">
        <v>12463</v>
      </c>
      <c r="E13086" t="s">
        <v>12334</v>
      </c>
      <c r="F13086" t="s">
        <v>4073</v>
      </c>
      <c r="G13086" s="160" t="s">
        <v>4074</v>
      </c>
      <c r="H13086" t="s">
        <v>4075</v>
      </c>
      <c r="I13086" s="160" t="s">
        <v>4005</v>
      </c>
      <c r="J13086" t="s">
        <v>5174</v>
      </c>
      <c r="K13086">
        <v>99</v>
      </c>
      <c r="L13086" t="s">
        <v>3999</v>
      </c>
    </row>
    <row r="13087" spans="1:12">
      <c r="A13087" s="15">
        <v>2515030275</v>
      </c>
      <c r="B13087" t="s">
        <v>12420</v>
      </c>
      <c r="C13087" t="s">
        <v>5174</v>
      </c>
      <c r="D13087" t="s">
        <v>12463</v>
      </c>
      <c r="E13087" t="s">
        <v>4061</v>
      </c>
      <c r="F13087" t="s">
        <v>4073</v>
      </c>
      <c r="G13087" s="160" t="s">
        <v>4074</v>
      </c>
      <c r="H13087" t="s">
        <v>4075</v>
      </c>
      <c r="I13087" s="160" t="s">
        <v>4005</v>
      </c>
      <c r="J13087" t="s">
        <v>5174</v>
      </c>
      <c r="K13087">
        <v>99</v>
      </c>
      <c r="L13087" t="s">
        <v>3999</v>
      </c>
    </row>
    <row r="13088" spans="1:12">
      <c r="A13088" s="15">
        <v>2515030285</v>
      </c>
      <c r="B13088" t="s">
        <v>12420</v>
      </c>
      <c r="C13088" t="s">
        <v>5174</v>
      </c>
      <c r="D13088" t="s">
        <v>12463</v>
      </c>
      <c r="E13088" t="s">
        <v>4134</v>
      </c>
      <c r="F13088" t="s">
        <v>4073</v>
      </c>
      <c r="G13088" s="160" t="s">
        <v>4074</v>
      </c>
      <c r="H13088" t="s">
        <v>4075</v>
      </c>
      <c r="I13088" s="160" t="s">
        <v>4005</v>
      </c>
      <c r="J13088" t="s">
        <v>5174</v>
      </c>
      <c r="K13088">
        <v>99</v>
      </c>
      <c r="L13088" t="s">
        <v>3999</v>
      </c>
    </row>
    <row r="13089" spans="1:12">
      <c r="A13089" s="15">
        <v>2515030295</v>
      </c>
      <c r="B13089" t="s">
        <v>12420</v>
      </c>
      <c r="C13089" t="s">
        <v>5174</v>
      </c>
      <c r="D13089" t="s">
        <v>12463</v>
      </c>
      <c r="E13089" t="s">
        <v>4056</v>
      </c>
      <c r="F13089" t="s">
        <v>4073</v>
      </c>
      <c r="G13089" s="160" t="s">
        <v>4074</v>
      </c>
      <c r="H13089" t="s">
        <v>4075</v>
      </c>
      <c r="I13089" s="160" t="s">
        <v>4005</v>
      </c>
      <c r="J13089" t="s">
        <v>5174</v>
      </c>
      <c r="K13089">
        <v>99</v>
      </c>
      <c r="L13089" t="s">
        <v>3999</v>
      </c>
    </row>
    <row r="13090" spans="1:12">
      <c r="A13090" s="15">
        <v>2515030310</v>
      </c>
      <c r="B13090" t="s">
        <v>12420</v>
      </c>
      <c r="C13090" t="s">
        <v>5174</v>
      </c>
      <c r="D13090" t="s">
        <v>12463</v>
      </c>
      <c r="E13090" t="s">
        <v>12337</v>
      </c>
      <c r="F13090" t="s">
        <v>4073</v>
      </c>
      <c r="G13090" s="160" t="s">
        <v>4074</v>
      </c>
      <c r="H13090" t="s">
        <v>4075</v>
      </c>
      <c r="I13090" s="160" t="s">
        <v>4005</v>
      </c>
      <c r="J13090" t="s">
        <v>5174</v>
      </c>
      <c r="K13090">
        <v>99</v>
      </c>
      <c r="L13090" t="s">
        <v>3999</v>
      </c>
    </row>
    <row r="13091" spans="1:12">
      <c r="A13091" s="15">
        <v>2515030320</v>
      </c>
      <c r="B13091" t="s">
        <v>12420</v>
      </c>
      <c r="C13091" t="s">
        <v>5174</v>
      </c>
      <c r="D13091" t="s">
        <v>12463</v>
      </c>
      <c r="E13091" t="s">
        <v>6710</v>
      </c>
      <c r="F13091" t="s">
        <v>4073</v>
      </c>
      <c r="G13091" s="160" t="s">
        <v>4074</v>
      </c>
      <c r="H13091" t="s">
        <v>4075</v>
      </c>
      <c r="I13091" s="160" t="s">
        <v>4005</v>
      </c>
      <c r="J13091" t="s">
        <v>5174</v>
      </c>
      <c r="K13091">
        <v>99</v>
      </c>
      <c r="L13091" t="s">
        <v>3999</v>
      </c>
    </row>
    <row r="13092" spans="1:12">
      <c r="A13092" s="15">
        <v>2515030345</v>
      </c>
      <c r="B13092" t="s">
        <v>12420</v>
      </c>
      <c r="C13092" t="s">
        <v>5174</v>
      </c>
      <c r="D13092" t="s">
        <v>12463</v>
      </c>
      <c r="E13092" t="s">
        <v>4003</v>
      </c>
      <c r="F13092" t="s">
        <v>4073</v>
      </c>
      <c r="G13092" s="160" t="s">
        <v>4074</v>
      </c>
      <c r="H13092" t="s">
        <v>4075</v>
      </c>
      <c r="I13092" s="160" t="s">
        <v>4005</v>
      </c>
      <c r="J13092" t="s">
        <v>5174</v>
      </c>
      <c r="K13092">
        <v>99</v>
      </c>
      <c r="L13092" t="s">
        <v>3999</v>
      </c>
    </row>
    <row r="13093" spans="1:12">
      <c r="A13093" s="15">
        <v>2515030350</v>
      </c>
      <c r="B13093" t="s">
        <v>12420</v>
      </c>
      <c r="C13093" t="s">
        <v>5174</v>
      </c>
      <c r="D13093" t="s">
        <v>12463</v>
      </c>
      <c r="E13093" t="s">
        <v>5250</v>
      </c>
      <c r="F13093" t="s">
        <v>4073</v>
      </c>
      <c r="G13093" s="160" t="s">
        <v>4074</v>
      </c>
      <c r="H13093" t="s">
        <v>4075</v>
      </c>
      <c r="I13093" s="160" t="s">
        <v>4005</v>
      </c>
      <c r="J13093" t="s">
        <v>5174</v>
      </c>
      <c r="K13093">
        <v>99</v>
      </c>
      <c r="L13093" t="s">
        <v>3999</v>
      </c>
    </row>
    <row r="13094" spans="1:12">
      <c r="A13094" s="15">
        <v>2515030370</v>
      </c>
      <c r="B13094" t="s">
        <v>12420</v>
      </c>
      <c r="C13094" t="s">
        <v>5174</v>
      </c>
      <c r="D13094" t="s">
        <v>12463</v>
      </c>
      <c r="E13094" t="s">
        <v>12116</v>
      </c>
      <c r="F13094" t="s">
        <v>4073</v>
      </c>
      <c r="G13094" s="160" t="s">
        <v>4074</v>
      </c>
      <c r="H13094" t="s">
        <v>4075</v>
      </c>
      <c r="I13094" s="160" t="s">
        <v>4005</v>
      </c>
      <c r="J13094" t="s">
        <v>5174</v>
      </c>
      <c r="K13094">
        <v>99</v>
      </c>
      <c r="L13094" t="s">
        <v>3999</v>
      </c>
    </row>
    <row r="13095" spans="1:12">
      <c r="A13095" s="15">
        <v>2515030380</v>
      </c>
      <c r="B13095" t="s">
        <v>12420</v>
      </c>
      <c r="C13095" t="s">
        <v>5174</v>
      </c>
      <c r="D13095" t="s">
        <v>12463</v>
      </c>
      <c r="E13095" t="s">
        <v>4137</v>
      </c>
      <c r="F13095" t="s">
        <v>4073</v>
      </c>
      <c r="G13095" s="160" t="s">
        <v>4074</v>
      </c>
      <c r="H13095" t="s">
        <v>4075</v>
      </c>
      <c r="I13095" s="160" t="s">
        <v>4005</v>
      </c>
      <c r="J13095" t="s">
        <v>5174</v>
      </c>
      <c r="K13095">
        <v>99</v>
      </c>
      <c r="L13095" t="s">
        <v>3999</v>
      </c>
    </row>
    <row r="13096" spans="1:12">
      <c r="A13096" s="15">
        <v>2515030385</v>
      </c>
      <c r="B13096" t="s">
        <v>12420</v>
      </c>
      <c r="C13096" t="s">
        <v>5174</v>
      </c>
      <c r="D13096" t="s">
        <v>12463</v>
      </c>
      <c r="E13096" t="s">
        <v>4059</v>
      </c>
      <c r="F13096" t="s">
        <v>4073</v>
      </c>
      <c r="G13096" s="160" t="s">
        <v>4074</v>
      </c>
      <c r="H13096" t="s">
        <v>4075</v>
      </c>
      <c r="I13096" s="160" t="s">
        <v>4005</v>
      </c>
      <c r="J13096" t="s">
        <v>5174</v>
      </c>
      <c r="K13096">
        <v>99</v>
      </c>
      <c r="L13096" t="s">
        <v>3999</v>
      </c>
    </row>
    <row r="13097" spans="1:12">
      <c r="A13097" s="15">
        <v>2515030405</v>
      </c>
      <c r="B13097" t="s">
        <v>12420</v>
      </c>
      <c r="C13097" t="s">
        <v>5174</v>
      </c>
      <c r="D13097" t="s">
        <v>12463</v>
      </c>
      <c r="E13097" t="s">
        <v>12347</v>
      </c>
      <c r="F13097" t="s">
        <v>4073</v>
      </c>
      <c r="G13097" s="160" t="s">
        <v>4074</v>
      </c>
      <c r="H13097" t="s">
        <v>4075</v>
      </c>
      <c r="I13097" s="160" t="s">
        <v>4005</v>
      </c>
      <c r="J13097" t="s">
        <v>5174</v>
      </c>
      <c r="K13097">
        <v>99</v>
      </c>
      <c r="L13097" t="s">
        <v>3999</v>
      </c>
    </row>
    <row r="13098" spans="1:12">
      <c r="A13098" s="15">
        <v>2515030900</v>
      </c>
      <c r="B13098" t="s">
        <v>12420</v>
      </c>
      <c r="C13098" t="s">
        <v>5174</v>
      </c>
      <c r="D13098" t="s">
        <v>12463</v>
      </c>
      <c r="E13098" t="s">
        <v>12426</v>
      </c>
      <c r="F13098" t="s">
        <v>4073</v>
      </c>
      <c r="G13098" s="160" t="s">
        <v>4074</v>
      </c>
      <c r="H13098" t="s">
        <v>4075</v>
      </c>
      <c r="I13098" s="160" t="s">
        <v>4005</v>
      </c>
      <c r="J13098" t="s">
        <v>5174</v>
      </c>
      <c r="K13098">
        <v>99</v>
      </c>
      <c r="L13098" t="s">
        <v>3999</v>
      </c>
    </row>
    <row r="13099" spans="1:12">
      <c r="A13099" s="15">
        <v>2515040000</v>
      </c>
      <c r="B13099" t="s">
        <v>12420</v>
      </c>
      <c r="C13099" t="s">
        <v>5174</v>
      </c>
      <c r="D13099" t="s">
        <v>12464</v>
      </c>
      <c r="E13099" t="s">
        <v>12423</v>
      </c>
      <c r="F13099" t="s">
        <v>4073</v>
      </c>
      <c r="G13099" s="160" t="s">
        <v>4074</v>
      </c>
      <c r="H13099" t="s">
        <v>4075</v>
      </c>
      <c r="I13099" s="160" t="s">
        <v>4005</v>
      </c>
      <c r="J13099" t="s">
        <v>5174</v>
      </c>
      <c r="K13099">
        <v>99</v>
      </c>
      <c r="L13099" t="s">
        <v>3999</v>
      </c>
    </row>
    <row r="13100" spans="1:12">
      <c r="A13100" s="15">
        <v>2515040030</v>
      </c>
      <c r="B13100" t="s">
        <v>12420</v>
      </c>
      <c r="C13100" t="s">
        <v>5174</v>
      </c>
      <c r="D13100" t="s">
        <v>12464</v>
      </c>
      <c r="E13100" t="s">
        <v>4063</v>
      </c>
      <c r="F13100" t="s">
        <v>4073</v>
      </c>
      <c r="G13100" s="160" t="s">
        <v>4074</v>
      </c>
      <c r="H13100" t="s">
        <v>4075</v>
      </c>
      <c r="I13100" s="160" t="s">
        <v>4005</v>
      </c>
      <c r="J13100" t="s">
        <v>5174</v>
      </c>
      <c r="K13100">
        <v>99</v>
      </c>
      <c r="L13100" t="s">
        <v>3999</v>
      </c>
    </row>
    <row r="13101" spans="1:12">
      <c r="A13101" s="15">
        <v>2515040045</v>
      </c>
      <c r="B13101" t="s">
        <v>12420</v>
      </c>
      <c r="C13101" t="s">
        <v>5174</v>
      </c>
      <c r="D13101" t="s">
        <v>12464</v>
      </c>
      <c r="E13101" t="s">
        <v>5120</v>
      </c>
      <c r="F13101" t="s">
        <v>4073</v>
      </c>
      <c r="G13101" s="160" t="s">
        <v>4074</v>
      </c>
      <c r="H13101" t="s">
        <v>4075</v>
      </c>
      <c r="I13101" s="160" t="s">
        <v>4005</v>
      </c>
      <c r="J13101" t="s">
        <v>5174</v>
      </c>
      <c r="K13101">
        <v>99</v>
      </c>
      <c r="L13101" t="s">
        <v>3999</v>
      </c>
    </row>
    <row r="13102" spans="1:12">
      <c r="A13102" s="15">
        <v>2515040060</v>
      </c>
      <c r="B13102" t="s">
        <v>12420</v>
      </c>
      <c r="C13102" t="s">
        <v>5174</v>
      </c>
      <c r="D13102" t="s">
        <v>12464</v>
      </c>
      <c r="E13102" t="s">
        <v>12106</v>
      </c>
      <c r="F13102" t="s">
        <v>4073</v>
      </c>
      <c r="G13102" s="160" t="s">
        <v>4074</v>
      </c>
      <c r="H13102" t="s">
        <v>4075</v>
      </c>
      <c r="I13102" s="160" t="s">
        <v>4005</v>
      </c>
      <c r="J13102" t="s">
        <v>5174</v>
      </c>
      <c r="K13102">
        <v>99</v>
      </c>
      <c r="L13102" t="s">
        <v>3999</v>
      </c>
    </row>
    <row r="13103" spans="1:12">
      <c r="A13103" s="15">
        <v>2515040065</v>
      </c>
      <c r="B13103" t="s">
        <v>12420</v>
      </c>
      <c r="C13103" t="s">
        <v>5174</v>
      </c>
      <c r="D13103" t="s">
        <v>12464</v>
      </c>
      <c r="E13103" t="s">
        <v>12107</v>
      </c>
      <c r="F13103" t="s">
        <v>4073</v>
      </c>
      <c r="G13103" s="160" t="s">
        <v>4074</v>
      </c>
      <c r="H13103" t="s">
        <v>4075</v>
      </c>
      <c r="I13103" s="160" t="s">
        <v>4005</v>
      </c>
      <c r="J13103" t="s">
        <v>5174</v>
      </c>
      <c r="K13103">
        <v>99</v>
      </c>
      <c r="L13103" t="s">
        <v>3999</v>
      </c>
    </row>
    <row r="13104" spans="1:12">
      <c r="A13104" s="15">
        <v>2515040070</v>
      </c>
      <c r="B13104" t="s">
        <v>12420</v>
      </c>
      <c r="C13104" t="s">
        <v>5174</v>
      </c>
      <c r="D13104" t="s">
        <v>12464</v>
      </c>
      <c r="E13104" t="s">
        <v>12108</v>
      </c>
      <c r="F13104" t="s">
        <v>4073</v>
      </c>
      <c r="G13104" s="160" t="s">
        <v>4074</v>
      </c>
      <c r="H13104" t="s">
        <v>4075</v>
      </c>
      <c r="I13104" s="160" t="s">
        <v>4005</v>
      </c>
      <c r="J13104" t="s">
        <v>5174</v>
      </c>
      <c r="K13104">
        <v>99</v>
      </c>
      <c r="L13104" t="s">
        <v>3999</v>
      </c>
    </row>
    <row r="13105" spans="1:12">
      <c r="A13105" s="15">
        <v>2515040100</v>
      </c>
      <c r="B13105" t="s">
        <v>12420</v>
      </c>
      <c r="C13105" t="s">
        <v>5174</v>
      </c>
      <c r="D13105" t="s">
        <v>12464</v>
      </c>
      <c r="E13105" t="s">
        <v>5160</v>
      </c>
      <c r="F13105" t="s">
        <v>4073</v>
      </c>
      <c r="G13105" s="160" t="s">
        <v>4074</v>
      </c>
      <c r="H13105" t="s">
        <v>4075</v>
      </c>
      <c r="I13105" s="160" t="s">
        <v>4005</v>
      </c>
      <c r="J13105" t="s">
        <v>5174</v>
      </c>
      <c r="K13105">
        <v>99</v>
      </c>
      <c r="L13105" t="s">
        <v>3999</v>
      </c>
    </row>
    <row r="13106" spans="1:12">
      <c r="A13106" s="15">
        <v>2515040165</v>
      </c>
      <c r="B13106" t="s">
        <v>12420</v>
      </c>
      <c r="C13106" t="s">
        <v>5174</v>
      </c>
      <c r="D13106" t="s">
        <v>12464</v>
      </c>
      <c r="E13106" t="s">
        <v>5230</v>
      </c>
      <c r="F13106" t="s">
        <v>4073</v>
      </c>
      <c r="G13106" s="160" t="s">
        <v>4074</v>
      </c>
      <c r="H13106" t="s">
        <v>4075</v>
      </c>
      <c r="I13106" s="160" t="s">
        <v>4005</v>
      </c>
      <c r="J13106" t="s">
        <v>5174</v>
      </c>
      <c r="K13106">
        <v>99</v>
      </c>
      <c r="L13106" t="s">
        <v>3999</v>
      </c>
    </row>
    <row r="13107" spans="1:12">
      <c r="A13107" s="15">
        <v>2515040185</v>
      </c>
      <c r="B13107" t="s">
        <v>12420</v>
      </c>
      <c r="C13107" t="s">
        <v>5174</v>
      </c>
      <c r="D13107" t="s">
        <v>12464</v>
      </c>
      <c r="E13107" t="s">
        <v>12221</v>
      </c>
      <c r="F13107" t="s">
        <v>4073</v>
      </c>
      <c r="G13107" s="160" t="s">
        <v>4074</v>
      </c>
      <c r="H13107" t="s">
        <v>4075</v>
      </c>
      <c r="I13107" s="160" t="s">
        <v>4005</v>
      </c>
      <c r="J13107" t="s">
        <v>5174</v>
      </c>
      <c r="K13107">
        <v>99</v>
      </c>
      <c r="L13107" t="s">
        <v>3999</v>
      </c>
    </row>
    <row r="13108" spans="1:12">
      <c r="A13108" s="15">
        <v>2515040190</v>
      </c>
      <c r="B13108" t="s">
        <v>12420</v>
      </c>
      <c r="C13108" t="s">
        <v>5174</v>
      </c>
      <c r="D13108" t="s">
        <v>12464</v>
      </c>
      <c r="E13108" t="s">
        <v>5123</v>
      </c>
      <c r="F13108" t="s">
        <v>4073</v>
      </c>
      <c r="G13108" s="160" t="s">
        <v>4074</v>
      </c>
      <c r="H13108" t="s">
        <v>4075</v>
      </c>
      <c r="I13108" s="160" t="s">
        <v>4005</v>
      </c>
      <c r="J13108" t="s">
        <v>5174</v>
      </c>
      <c r="K13108">
        <v>99</v>
      </c>
      <c r="L13108" t="s">
        <v>3999</v>
      </c>
    </row>
    <row r="13109" spans="1:12">
      <c r="A13109" s="15">
        <v>2515040195</v>
      </c>
      <c r="B13109" t="s">
        <v>12420</v>
      </c>
      <c r="C13109" t="s">
        <v>5174</v>
      </c>
      <c r="D13109" t="s">
        <v>12464</v>
      </c>
      <c r="E13109" t="s">
        <v>5245</v>
      </c>
      <c r="F13109" t="s">
        <v>4073</v>
      </c>
      <c r="G13109" s="160" t="s">
        <v>4074</v>
      </c>
      <c r="H13109" t="s">
        <v>4075</v>
      </c>
      <c r="I13109" s="160" t="s">
        <v>4005</v>
      </c>
      <c r="J13109" t="s">
        <v>5174</v>
      </c>
      <c r="K13109">
        <v>99</v>
      </c>
      <c r="L13109" t="s">
        <v>3999</v>
      </c>
    </row>
    <row r="13110" spans="1:12">
      <c r="A13110" s="15">
        <v>2515040220</v>
      </c>
      <c r="B13110" t="s">
        <v>12420</v>
      </c>
      <c r="C13110" t="s">
        <v>5174</v>
      </c>
      <c r="D13110" t="s">
        <v>12464</v>
      </c>
      <c r="E13110" t="s">
        <v>12329</v>
      </c>
      <c r="F13110" t="s">
        <v>4073</v>
      </c>
      <c r="G13110" s="160" t="s">
        <v>4074</v>
      </c>
      <c r="H13110" t="s">
        <v>4075</v>
      </c>
      <c r="I13110" s="160" t="s">
        <v>4005</v>
      </c>
      <c r="J13110" t="s">
        <v>5174</v>
      </c>
      <c r="K13110">
        <v>99</v>
      </c>
      <c r="L13110" t="s">
        <v>3999</v>
      </c>
    </row>
    <row r="13111" spans="1:12">
      <c r="A13111" s="15">
        <v>2515040235</v>
      </c>
      <c r="B13111" t="s">
        <v>12420</v>
      </c>
      <c r="C13111" t="s">
        <v>5174</v>
      </c>
      <c r="D13111" t="s">
        <v>12464</v>
      </c>
      <c r="E13111" t="s">
        <v>12115</v>
      </c>
      <c r="F13111" t="s">
        <v>4073</v>
      </c>
      <c r="G13111" s="160" t="s">
        <v>4074</v>
      </c>
      <c r="H13111" t="s">
        <v>4075</v>
      </c>
      <c r="I13111" s="160" t="s">
        <v>4005</v>
      </c>
      <c r="J13111" t="s">
        <v>5174</v>
      </c>
      <c r="K13111">
        <v>99</v>
      </c>
      <c r="L13111" t="s">
        <v>3999</v>
      </c>
    </row>
    <row r="13112" spans="1:12">
      <c r="A13112" s="15">
        <v>2515040240</v>
      </c>
      <c r="B13112" t="s">
        <v>12420</v>
      </c>
      <c r="C13112" t="s">
        <v>5174</v>
      </c>
      <c r="D13112" t="s">
        <v>12464</v>
      </c>
      <c r="E13112" t="s">
        <v>12331</v>
      </c>
      <c r="F13112" t="s">
        <v>4073</v>
      </c>
      <c r="G13112" s="160" t="s">
        <v>4074</v>
      </c>
      <c r="H13112" t="s">
        <v>4075</v>
      </c>
      <c r="I13112" s="160" t="s">
        <v>4005</v>
      </c>
      <c r="J13112" t="s">
        <v>5174</v>
      </c>
      <c r="K13112">
        <v>99</v>
      </c>
      <c r="L13112" t="s">
        <v>3999</v>
      </c>
    </row>
    <row r="13113" spans="1:12">
      <c r="A13113" s="15">
        <v>2515040250</v>
      </c>
      <c r="B13113" t="s">
        <v>12420</v>
      </c>
      <c r="C13113" t="s">
        <v>5174</v>
      </c>
      <c r="D13113" t="s">
        <v>12464</v>
      </c>
      <c r="E13113" t="s">
        <v>6805</v>
      </c>
      <c r="F13113" t="s">
        <v>4073</v>
      </c>
      <c r="G13113" s="160" t="s">
        <v>4074</v>
      </c>
      <c r="H13113" t="s">
        <v>4075</v>
      </c>
      <c r="I13113" s="160" t="s">
        <v>4005</v>
      </c>
      <c r="J13113" t="s">
        <v>5174</v>
      </c>
      <c r="K13113">
        <v>99</v>
      </c>
      <c r="L13113" t="s">
        <v>3999</v>
      </c>
    </row>
    <row r="13114" spans="1:12">
      <c r="A13114" s="15">
        <v>2515040260</v>
      </c>
      <c r="B13114" t="s">
        <v>12420</v>
      </c>
      <c r="C13114" t="s">
        <v>5174</v>
      </c>
      <c r="D13114" t="s">
        <v>12464</v>
      </c>
      <c r="E13114" t="s">
        <v>4054</v>
      </c>
      <c r="F13114" t="s">
        <v>4073</v>
      </c>
      <c r="G13114" s="160" t="s">
        <v>4074</v>
      </c>
      <c r="H13114" t="s">
        <v>4075</v>
      </c>
      <c r="I13114" s="160" t="s">
        <v>4005</v>
      </c>
      <c r="J13114" t="s">
        <v>5174</v>
      </c>
      <c r="K13114">
        <v>99</v>
      </c>
      <c r="L13114" t="s">
        <v>3999</v>
      </c>
    </row>
    <row r="13115" spans="1:12">
      <c r="A13115" s="15">
        <v>2515040265</v>
      </c>
      <c r="B13115" t="s">
        <v>12420</v>
      </c>
      <c r="C13115" t="s">
        <v>5174</v>
      </c>
      <c r="D13115" t="s">
        <v>12464</v>
      </c>
      <c r="E13115" t="s">
        <v>5149</v>
      </c>
      <c r="F13115" t="s">
        <v>4073</v>
      </c>
      <c r="G13115" s="160" t="s">
        <v>4074</v>
      </c>
      <c r="H13115" t="s">
        <v>4075</v>
      </c>
      <c r="I13115" s="160" t="s">
        <v>4005</v>
      </c>
      <c r="J13115" t="s">
        <v>5174</v>
      </c>
      <c r="K13115">
        <v>99</v>
      </c>
      <c r="L13115" t="s">
        <v>3999</v>
      </c>
    </row>
    <row r="13116" spans="1:12">
      <c r="A13116" s="15">
        <v>2515040270</v>
      </c>
      <c r="B13116" t="s">
        <v>12420</v>
      </c>
      <c r="C13116" t="s">
        <v>5174</v>
      </c>
      <c r="D13116" t="s">
        <v>12464</v>
      </c>
      <c r="E13116" t="s">
        <v>12334</v>
      </c>
      <c r="F13116" t="s">
        <v>4073</v>
      </c>
      <c r="G13116" s="160" t="s">
        <v>4074</v>
      </c>
      <c r="H13116" t="s">
        <v>4075</v>
      </c>
      <c r="I13116" s="160" t="s">
        <v>4005</v>
      </c>
      <c r="J13116" t="s">
        <v>5174</v>
      </c>
      <c r="K13116">
        <v>99</v>
      </c>
      <c r="L13116" t="s">
        <v>3999</v>
      </c>
    </row>
    <row r="13117" spans="1:12">
      <c r="A13117" s="15">
        <v>2515040275</v>
      </c>
      <c r="B13117" t="s">
        <v>12420</v>
      </c>
      <c r="C13117" t="s">
        <v>5174</v>
      </c>
      <c r="D13117" t="s">
        <v>12464</v>
      </c>
      <c r="E13117" t="s">
        <v>4061</v>
      </c>
      <c r="F13117" t="s">
        <v>4073</v>
      </c>
      <c r="G13117" s="160" t="s">
        <v>4074</v>
      </c>
      <c r="H13117" t="s">
        <v>4075</v>
      </c>
      <c r="I13117" s="160" t="s">
        <v>4005</v>
      </c>
      <c r="J13117" t="s">
        <v>5174</v>
      </c>
      <c r="K13117">
        <v>99</v>
      </c>
      <c r="L13117" t="s">
        <v>3999</v>
      </c>
    </row>
    <row r="13118" spans="1:12">
      <c r="A13118" s="15">
        <v>2515040285</v>
      </c>
      <c r="B13118" t="s">
        <v>12420</v>
      </c>
      <c r="C13118" t="s">
        <v>5174</v>
      </c>
      <c r="D13118" t="s">
        <v>12464</v>
      </c>
      <c r="E13118" t="s">
        <v>4134</v>
      </c>
      <c r="F13118" t="s">
        <v>4073</v>
      </c>
      <c r="G13118" s="160" t="s">
        <v>4074</v>
      </c>
      <c r="H13118" t="s">
        <v>4075</v>
      </c>
      <c r="I13118" s="160" t="s">
        <v>4005</v>
      </c>
      <c r="J13118" t="s">
        <v>5174</v>
      </c>
      <c r="K13118">
        <v>99</v>
      </c>
      <c r="L13118" t="s">
        <v>3999</v>
      </c>
    </row>
    <row r="13119" spans="1:12">
      <c r="A13119" s="15">
        <v>2515040295</v>
      </c>
      <c r="B13119" t="s">
        <v>12420</v>
      </c>
      <c r="C13119" t="s">
        <v>5174</v>
      </c>
      <c r="D13119" t="s">
        <v>12464</v>
      </c>
      <c r="E13119" t="s">
        <v>4056</v>
      </c>
      <c r="F13119" t="s">
        <v>4073</v>
      </c>
      <c r="G13119" s="160" t="s">
        <v>4074</v>
      </c>
      <c r="H13119" t="s">
        <v>4075</v>
      </c>
      <c r="I13119" s="160" t="s">
        <v>4005</v>
      </c>
      <c r="J13119" t="s">
        <v>5174</v>
      </c>
      <c r="K13119">
        <v>99</v>
      </c>
      <c r="L13119" t="s">
        <v>3999</v>
      </c>
    </row>
    <row r="13120" spans="1:12">
      <c r="A13120" s="15">
        <v>2515040310</v>
      </c>
      <c r="B13120" t="s">
        <v>12420</v>
      </c>
      <c r="C13120" t="s">
        <v>5174</v>
      </c>
      <c r="D13120" t="s">
        <v>12464</v>
      </c>
      <c r="E13120" t="s">
        <v>12337</v>
      </c>
      <c r="F13120" t="s">
        <v>4073</v>
      </c>
      <c r="G13120" s="160" t="s">
        <v>4074</v>
      </c>
      <c r="H13120" t="s">
        <v>4075</v>
      </c>
      <c r="I13120" s="160" t="s">
        <v>4005</v>
      </c>
      <c r="J13120" t="s">
        <v>5174</v>
      </c>
      <c r="K13120">
        <v>99</v>
      </c>
      <c r="L13120" t="s">
        <v>3999</v>
      </c>
    </row>
    <row r="13121" spans="1:12">
      <c r="A13121" s="15">
        <v>2515040320</v>
      </c>
      <c r="B13121" t="s">
        <v>12420</v>
      </c>
      <c r="C13121" t="s">
        <v>5174</v>
      </c>
      <c r="D13121" t="s">
        <v>12464</v>
      </c>
      <c r="E13121" t="s">
        <v>6710</v>
      </c>
      <c r="F13121" t="s">
        <v>4073</v>
      </c>
      <c r="G13121" s="160" t="s">
        <v>4074</v>
      </c>
      <c r="H13121" t="s">
        <v>4075</v>
      </c>
      <c r="I13121" s="160" t="s">
        <v>4005</v>
      </c>
      <c r="J13121" t="s">
        <v>5174</v>
      </c>
      <c r="K13121">
        <v>99</v>
      </c>
      <c r="L13121" t="s">
        <v>3999</v>
      </c>
    </row>
    <row r="13122" spans="1:12">
      <c r="A13122" s="15">
        <v>2515040345</v>
      </c>
      <c r="B13122" t="s">
        <v>12420</v>
      </c>
      <c r="C13122" t="s">
        <v>5174</v>
      </c>
      <c r="D13122" t="s">
        <v>12464</v>
      </c>
      <c r="E13122" t="s">
        <v>4003</v>
      </c>
      <c r="F13122" t="s">
        <v>4073</v>
      </c>
      <c r="G13122" s="160" t="s">
        <v>4074</v>
      </c>
      <c r="H13122" t="s">
        <v>4075</v>
      </c>
      <c r="I13122" s="160" t="s">
        <v>4005</v>
      </c>
      <c r="J13122" t="s">
        <v>5174</v>
      </c>
      <c r="K13122">
        <v>99</v>
      </c>
      <c r="L13122" t="s">
        <v>3999</v>
      </c>
    </row>
    <row r="13123" spans="1:12">
      <c r="A13123" s="15">
        <v>2515040348</v>
      </c>
      <c r="B13123" t="s">
        <v>12420</v>
      </c>
      <c r="C13123" t="s">
        <v>5174</v>
      </c>
      <c r="D13123" t="s">
        <v>12464</v>
      </c>
      <c r="E13123" t="s">
        <v>5125</v>
      </c>
      <c r="F13123" t="s">
        <v>4073</v>
      </c>
      <c r="G13123" s="160" t="s">
        <v>4074</v>
      </c>
      <c r="H13123" t="s">
        <v>4075</v>
      </c>
      <c r="I13123" s="160" t="s">
        <v>4005</v>
      </c>
      <c r="J13123" t="s">
        <v>5174</v>
      </c>
      <c r="K13123">
        <v>99</v>
      </c>
      <c r="L13123" t="s">
        <v>3999</v>
      </c>
    </row>
    <row r="13124" spans="1:12">
      <c r="A13124" s="15">
        <v>2515040350</v>
      </c>
      <c r="B13124" t="s">
        <v>12420</v>
      </c>
      <c r="C13124" t="s">
        <v>5174</v>
      </c>
      <c r="D13124" t="s">
        <v>12464</v>
      </c>
      <c r="E13124" t="s">
        <v>5250</v>
      </c>
      <c r="F13124" t="s">
        <v>4073</v>
      </c>
      <c r="G13124" s="160" t="s">
        <v>4074</v>
      </c>
      <c r="H13124" t="s">
        <v>4075</v>
      </c>
      <c r="I13124" s="160" t="s">
        <v>4005</v>
      </c>
      <c r="J13124" t="s">
        <v>5174</v>
      </c>
      <c r="K13124">
        <v>99</v>
      </c>
      <c r="L13124" t="s">
        <v>3999</v>
      </c>
    </row>
    <row r="13125" spans="1:12">
      <c r="A13125" s="15">
        <v>2515040370</v>
      </c>
      <c r="B13125" t="s">
        <v>12420</v>
      </c>
      <c r="C13125" t="s">
        <v>5174</v>
      </c>
      <c r="D13125" t="s">
        <v>12464</v>
      </c>
      <c r="E13125" t="s">
        <v>12116</v>
      </c>
      <c r="F13125" t="s">
        <v>4073</v>
      </c>
      <c r="G13125" s="160" t="s">
        <v>4074</v>
      </c>
      <c r="H13125" t="s">
        <v>4075</v>
      </c>
      <c r="I13125" s="160" t="s">
        <v>4005</v>
      </c>
      <c r="J13125" t="s">
        <v>5174</v>
      </c>
      <c r="K13125">
        <v>99</v>
      </c>
      <c r="L13125" t="s">
        <v>3999</v>
      </c>
    </row>
    <row r="13126" spans="1:12">
      <c r="A13126" s="15">
        <v>2515040380</v>
      </c>
      <c r="B13126" t="s">
        <v>12420</v>
      </c>
      <c r="C13126" t="s">
        <v>5174</v>
      </c>
      <c r="D13126" t="s">
        <v>12464</v>
      </c>
      <c r="E13126" t="s">
        <v>4137</v>
      </c>
      <c r="F13126" t="s">
        <v>4073</v>
      </c>
      <c r="G13126" s="160" t="s">
        <v>4074</v>
      </c>
      <c r="H13126" t="s">
        <v>4075</v>
      </c>
      <c r="I13126" s="160" t="s">
        <v>4005</v>
      </c>
      <c r="J13126" t="s">
        <v>5174</v>
      </c>
      <c r="K13126">
        <v>99</v>
      </c>
      <c r="L13126" t="s">
        <v>3999</v>
      </c>
    </row>
    <row r="13127" spans="1:12">
      <c r="A13127" s="15">
        <v>2515040385</v>
      </c>
      <c r="B13127" t="s">
        <v>12420</v>
      </c>
      <c r="C13127" t="s">
        <v>5174</v>
      </c>
      <c r="D13127" t="s">
        <v>12464</v>
      </c>
      <c r="E13127" t="s">
        <v>4059</v>
      </c>
      <c r="F13127" t="s">
        <v>4073</v>
      </c>
      <c r="G13127" s="160" t="s">
        <v>4074</v>
      </c>
      <c r="H13127" t="s">
        <v>4075</v>
      </c>
      <c r="I13127" s="160" t="s">
        <v>4005</v>
      </c>
      <c r="J13127" t="s">
        <v>5174</v>
      </c>
      <c r="K13127">
        <v>99</v>
      </c>
      <c r="L13127" t="s">
        <v>3999</v>
      </c>
    </row>
    <row r="13128" spans="1:12">
      <c r="A13128" s="15">
        <v>2515040405</v>
      </c>
      <c r="B13128" t="s">
        <v>12420</v>
      </c>
      <c r="C13128" t="s">
        <v>5174</v>
      </c>
      <c r="D13128" t="s">
        <v>12464</v>
      </c>
      <c r="E13128" t="s">
        <v>12347</v>
      </c>
      <c r="F13128" t="s">
        <v>4073</v>
      </c>
      <c r="G13128" s="160" t="s">
        <v>4074</v>
      </c>
      <c r="H13128" t="s">
        <v>4075</v>
      </c>
      <c r="I13128" s="160" t="s">
        <v>4005</v>
      </c>
      <c r="J13128" t="s">
        <v>5174</v>
      </c>
      <c r="K13128">
        <v>99</v>
      </c>
      <c r="L13128" t="s">
        <v>3999</v>
      </c>
    </row>
    <row r="13129" spans="1:12">
      <c r="A13129" s="15">
        <v>2520000000</v>
      </c>
      <c r="B13129" t="s">
        <v>12420</v>
      </c>
      <c r="C13129" t="s">
        <v>5776</v>
      </c>
      <c r="D13129" t="s">
        <v>12422</v>
      </c>
      <c r="E13129" t="s">
        <v>12423</v>
      </c>
      <c r="F13129" t="s">
        <v>4073</v>
      </c>
      <c r="G13129" s="160" t="s">
        <v>4074</v>
      </c>
      <c r="H13129" t="s">
        <v>4075</v>
      </c>
      <c r="I13129" s="160" t="s">
        <v>4074</v>
      </c>
      <c r="J13129" t="s">
        <v>5776</v>
      </c>
      <c r="K13129">
        <v>99</v>
      </c>
      <c r="L13129" t="s">
        <v>3999</v>
      </c>
    </row>
    <row r="13130" spans="1:12">
      <c r="A13130" s="15">
        <v>2520000010</v>
      </c>
      <c r="B13130" t="s">
        <v>12420</v>
      </c>
      <c r="C13130" t="s">
        <v>5776</v>
      </c>
      <c r="D13130" t="s">
        <v>12422</v>
      </c>
      <c r="E13130" t="s">
        <v>7017</v>
      </c>
      <c r="F13130" t="s">
        <v>4073</v>
      </c>
      <c r="G13130" s="160" t="s">
        <v>4074</v>
      </c>
      <c r="H13130" t="s">
        <v>4075</v>
      </c>
      <c r="I13130" s="160" t="s">
        <v>4074</v>
      </c>
      <c r="J13130" t="s">
        <v>5776</v>
      </c>
      <c r="K13130">
        <v>99</v>
      </c>
      <c r="L13130" t="s">
        <v>3999</v>
      </c>
    </row>
    <row r="13131" spans="1:12">
      <c r="A13131" s="15">
        <v>2520000020</v>
      </c>
      <c r="B13131" t="s">
        <v>12420</v>
      </c>
      <c r="C13131" t="s">
        <v>5776</v>
      </c>
      <c r="D13131" t="s">
        <v>12422</v>
      </c>
      <c r="E13131" t="s">
        <v>5831</v>
      </c>
      <c r="F13131" t="s">
        <v>4073</v>
      </c>
      <c r="G13131" s="160" t="s">
        <v>4074</v>
      </c>
      <c r="H13131" t="s">
        <v>4075</v>
      </c>
      <c r="I13131" s="160" t="s">
        <v>4074</v>
      </c>
      <c r="J13131" t="s">
        <v>5776</v>
      </c>
      <c r="K13131">
        <v>99</v>
      </c>
      <c r="L13131" t="s">
        <v>3999</v>
      </c>
    </row>
    <row r="13132" spans="1:12">
      <c r="A13132" s="15">
        <v>2520000030</v>
      </c>
      <c r="B13132" t="s">
        <v>12420</v>
      </c>
      <c r="C13132" t="s">
        <v>5776</v>
      </c>
      <c r="D13132" t="s">
        <v>12422</v>
      </c>
      <c r="E13132" t="s">
        <v>5847</v>
      </c>
      <c r="F13132" t="s">
        <v>4073</v>
      </c>
      <c r="G13132" s="160" t="s">
        <v>4074</v>
      </c>
      <c r="H13132" t="s">
        <v>4075</v>
      </c>
      <c r="I13132" s="160" t="s">
        <v>4074</v>
      </c>
      <c r="J13132" t="s">
        <v>5776</v>
      </c>
      <c r="K13132">
        <v>99</v>
      </c>
      <c r="L13132" t="s">
        <v>3999</v>
      </c>
    </row>
    <row r="13133" spans="1:12">
      <c r="A13133" s="15">
        <v>2520000040</v>
      </c>
      <c r="B13133" t="s">
        <v>12420</v>
      </c>
      <c r="C13133" t="s">
        <v>5776</v>
      </c>
      <c r="D13133" t="s">
        <v>12422</v>
      </c>
      <c r="E13133" t="s">
        <v>6017</v>
      </c>
      <c r="F13133" t="s">
        <v>4073</v>
      </c>
      <c r="G13133" s="160" t="s">
        <v>4074</v>
      </c>
      <c r="H13133" t="s">
        <v>4075</v>
      </c>
      <c r="I13133" s="160" t="s">
        <v>4074</v>
      </c>
      <c r="J13133" t="s">
        <v>5776</v>
      </c>
      <c r="K13133">
        <v>99</v>
      </c>
      <c r="L13133" t="s">
        <v>3999</v>
      </c>
    </row>
    <row r="13134" spans="1:12">
      <c r="A13134" s="15">
        <v>2520000900</v>
      </c>
      <c r="B13134" t="s">
        <v>12420</v>
      </c>
      <c r="C13134" t="s">
        <v>5776</v>
      </c>
      <c r="D13134" t="s">
        <v>12422</v>
      </c>
      <c r="E13134" t="s">
        <v>12426</v>
      </c>
      <c r="F13134" t="s">
        <v>4073</v>
      </c>
      <c r="G13134" s="160" t="s">
        <v>4074</v>
      </c>
      <c r="H13134" t="s">
        <v>4075</v>
      </c>
      <c r="I13134" s="160" t="s">
        <v>4074</v>
      </c>
      <c r="J13134" t="s">
        <v>5776</v>
      </c>
      <c r="K13134">
        <v>99</v>
      </c>
      <c r="L13134" t="s">
        <v>3999</v>
      </c>
    </row>
    <row r="13135" spans="1:12">
      <c r="A13135" s="15">
        <v>2520010000</v>
      </c>
      <c r="B13135" t="s">
        <v>12420</v>
      </c>
      <c r="C13135" t="s">
        <v>5776</v>
      </c>
      <c r="D13135" t="s">
        <v>12427</v>
      </c>
      <c r="E13135" t="s">
        <v>12423</v>
      </c>
      <c r="F13135" t="s">
        <v>4073</v>
      </c>
      <c r="G13135" s="160" t="s">
        <v>4074</v>
      </c>
      <c r="H13135" t="s">
        <v>4075</v>
      </c>
      <c r="I13135" s="160" t="s">
        <v>4074</v>
      </c>
      <c r="J13135" t="s">
        <v>5776</v>
      </c>
      <c r="K13135">
        <v>99</v>
      </c>
      <c r="L13135" t="s">
        <v>3999</v>
      </c>
    </row>
    <row r="13136" spans="1:12">
      <c r="A13136" s="15">
        <v>2520010010</v>
      </c>
      <c r="B13136" t="s">
        <v>12420</v>
      </c>
      <c r="C13136" t="s">
        <v>5776</v>
      </c>
      <c r="D13136" t="s">
        <v>12427</v>
      </c>
      <c r="E13136" t="s">
        <v>7017</v>
      </c>
      <c r="F13136" t="s">
        <v>4073</v>
      </c>
      <c r="G13136" s="160" t="s">
        <v>4074</v>
      </c>
      <c r="H13136" t="s">
        <v>4075</v>
      </c>
      <c r="I13136" s="160" t="s">
        <v>4074</v>
      </c>
      <c r="J13136" t="s">
        <v>5776</v>
      </c>
      <c r="K13136">
        <v>99</v>
      </c>
      <c r="L13136" t="s">
        <v>3999</v>
      </c>
    </row>
    <row r="13137" spans="1:12">
      <c r="A13137" s="15">
        <v>2520010020</v>
      </c>
      <c r="B13137" t="s">
        <v>12420</v>
      </c>
      <c r="C13137" t="s">
        <v>5776</v>
      </c>
      <c r="D13137" t="s">
        <v>12427</v>
      </c>
      <c r="E13137" t="s">
        <v>5831</v>
      </c>
      <c r="F13137" t="s">
        <v>4073</v>
      </c>
      <c r="G13137" s="160" t="s">
        <v>4074</v>
      </c>
      <c r="H13137" t="s">
        <v>4075</v>
      </c>
      <c r="I13137" s="160" t="s">
        <v>4074</v>
      </c>
      <c r="J13137" t="s">
        <v>5776</v>
      </c>
      <c r="K13137">
        <v>99</v>
      </c>
      <c r="L13137" t="s">
        <v>3999</v>
      </c>
    </row>
    <row r="13138" spans="1:12">
      <c r="A13138" s="15">
        <v>2520010030</v>
      </c>
      <c r="B13138" t="s">
        <v>12420</v>
      </c>
      <c r="C13138" t="s">
        <v>5776</v>
      </c>
      <c r="D13138" t="s">
        <v>12427</v>
      </c>
      <c r="E13138" t="s">
        <v>5847</v>
      </c>
      <c r="F13138" t="s">
        <v>4073</v>
      </c>
      <c r="G13138" s="160" t="s">
        <v>4074</v>
      </c>
      <c r="H13138" t="s">
        <v>4075</v>
      </c>
      <c r="I13138" s="160" t="s">
        <v>4074</v>
      </c>
      <c r="J13138" t="s">
        <v>5776</v>
      </c>
      <c r="K13138">
        <v>99</v>
      </c>
      <c r="L13138" t="s">
        <v>3999</v>
      </c>
    </row>
    <row r="13139" spans="1:12">
      <c r="A13139" s="15">
        <v>2520010040</v>
      </c>
      <c r="B13139" t="s">
        <v>12420</v>
      </c>
      <c r="C13139" t="s">
        <v>5776</v>
      </c>
      <c r="D13139" t="s">
        <v>12427</v>
      </c>
      <c r="E13139" t="s">
        <v>6017</v>
      </c>
      <c r="F13139" t="s">
        <v>4073</v>
      </c>
      <c r="G13139" s="160" t="s">
        <v>4074</v>
      </c>
      <c r="H13139" t="s">
        <v>4075</v>
      </c>
      <c r="I13139" s="160" t="s">
        <v>4074</v>
      </c>
      <c r="J13139" t="s">
        <v>5776</v>
      </c>
      <c r="K13139">
        <v>99</v>
      </c>
      <c r="L13139" t="s">
        <v>3999</v>
      </c>
    </row>
    <row r="13140" spans="1:12">
      <c r="A13140" s="15">
        <v>2520010900</v>
      </c>
      <c r="B13140" t="s">
        <v>12420</v>
      </c>
      <c r="C13140" t="s">
        <v>5776</v>
      </c>
      <c r="D13140" t="s">
        <v>12427</v>
      </c>
      <c r="E13140" t="s">
        <v>12426</v>
      </c>
      <c r="F13140" t="s">
        <v>4073</v>
      </c>
      <c r="G13140" s="160" t="s">
        <v>4074</v>
      </c>
      <c r="H13140" t="s">
        <v>4075</v>
      </c>
      <c r="I13140" s="160" t="s">
        <v>4074</v>
      </c>
      <c r="J13140" t="s">
        <v>5776</v>
      </c>
      <c r="K13140">
        <v>99</v>
      </c>
      <c r="L13140" t="s">
        <v>3999</v>
      </c>
    </row>
    <row r="13141" spans="1:12">
      <c r="A13141" s="15">
        <v>2520050000</v>
      </c>
      <c r="B13141" t="s">
        <v>12420</v>
      </c>
      <c r="C13141" t="s">
        <v>5776</v>
      </c>
      <c r="D13141" t="s">
        <v>12465</v>
      </c>
      <c r="E13141" t="s">
        <v>12423</v>
      </c>
      <c r="F13141" t="s">
        <v>4073</v>
      </c>
      <c r="G13141" s="160" t="s">
        <v>4074</v>
      </c>
      <c r="H13141" t="s">
        <v>4075</v>
      </c>
      <c r="I13141" s="160" t="s">
        <v>4074</v>
      </c>
      <c r="J13141" t="s">
        <v>5776</v>
      </c>
      <c r="K13141">
        <v>99</v>
      </c>
      <c r="L13141" t="s">
        <v>3999</v>
      </c>
    </row>
    <row r="13142" spans="1:12">
      <c r="A13142" s="15">
        <v>2520050010</v>
      </c>
      <c r="B13142" t="s">
        <v>12420</v>
      </c>
      <c r="C13142" t="s">
        <v>5776</v>
      </c>
      <c r="D13142" t="s">
        <v>12465</v>
      </c>
      <c r="E13142" t="s">
        <v>7017</v>
      </c>
      <c r="F13142" t="s">
        <v>4073</v>
      </c>
      <c r="G13142" s="160" t="s">
        <v>4074</v>
      </c>
      <c r="H13142" t="s">
        <v>4075</v>
      </c>
      <c r="I13142" s="160" t="s">
        <v>4074</v>
      </c>
      <c r="J13142" t="s">
        <v>5776</v>
      </c>
      <c r="K13142">
        <v>99</v>
      </c>
      <c r="L13142" t="s">
        <v>3999</v>
      </c>
    </row>
    <row r="13143" spans="1:12">
      <c r="A13143" s="15">
        <v>2520050020</v>
      </c>
      <c r="B13143" t="s">
        <v>12420</v>
      </c>
      <c r="C13143" t="s">
        <v>5776</v>
      </c>
      <c r="D13143" t="s">
        <v>12465</v>
      </c>
      <c r="E13143" t="s">
        <v>5831</v>
      </c>
      <c r="F13143" t="s">
        <v>4073</v>
      </c>
      <c r="G13143" s="160" t="s">
        <v>4074</v>
      </c>
      <c r="H13143" t="s">
        <v>4075</v>
      </c>
      <c r="I13143" s="160" t="s">
        <v>4074</v>
      </c>
      <c r="J13143" t="s">
        <v>5776</v>
      </c>
      <c r="K13143">
        <v>99</v>
      </c>
      <c r="L13143" t="s">
        <v>3999</v>
      </c>
    </row>
    <row r="13144" spans="1:12">
      <c r="A13144" s="15">
        <v>2520050030</v>
      </c>
      <c r="B13144" t="s">
        <v>12420</v>
      </c>
      <c r="C13144" t="s">
        <v>5776</v>
      </c>
      <c r="D13144" t="s">
        <v>12465</v>
      </c>
      <c r="E13144" t="s">
        <v>5847</v>
      </c>
      <c r="F13144" t="s">
        <v>4073</v>
      </c>
      <c r="G13144" s="160" t="s">
        <v>4074</v>
      </c>
      <c r="H13144" t="s">
        <v>4075</v>
      </c>
      <c r="I13144" s="160" t="s">
        <v>4074</v>
      </c>
      <c r="J13144" t="s">
        <v>5776</v>
      </c>
      <c r="K13144">
        <v>99</v>
      </c>
      <c r="L13144" t="s">
        <v>3999</v>
      </c>
    </row>
    <row r="13145" spans="1:12">
      <c r="A13145" s="15">
        <v>2520050040</v>
      </c>
      <c r="B13145" t="s">
        <v>12420</v>
      </c>
      <c r="C13145" t="s">
        <v>5776</v>
      </c>
      <c r="D13145" t="s">
        <v>12465</v>
      </c>
      <c r="E13145" t="s">
        <v>6017</v>
      </c>
      <c r="F13145" t="s">
        <v>4073</v>
      </c>
      <c r="G13145" s="160" t="s">
        <v>4074</v>
      </c>
      <c r="H13145" t="s">
        <v>4075</v>
      </c>
      <c r="I13145" s="160" t="s">
        <v>4074</v>
      </c>
      <c r="J13145" t="s">
        <v>5776</v>
      </c>
      <c r="K13145">
        <v>99</v>
      </c>
      <c r="L13145" t="s">
        <v>3999</v>
      </c>
    </row>
    <row r="13146" spans="1:12">
      <c r="A13146" s="15">
        <v>2520050900</v>
      </c>
      <c r="B13146" t="s">
        <v>12420</v>
      </c>
      <c r="C13146" t="s">
        <v>5776</v>
      </c>
      <c r="D13146" t="s">
        <v>12465</v>
      </c>
      <c r="E13146" t="s">
        <v>12426</v>
      </c>
      <c r="F13146" t="s">
        <v>4073</v>
      </c>
      <c r="G13146" s="160" t="s">
        <v>4074</v>
      </c>
      <c r="H13146" t="s">
        <v>4075</v>
      </c>
      <c r="I13146" s="160" t="s">
        <v>4074</v>
      </c>
      <c r="J13146" t="s">
        <v>5776</v>
      </c>
      <c r="K13146">
        <v>99</v>
      </c>
      <c r="L13146" t="s">
        <v>3999</v>
      </c>
    </row>
    <row r="13147" spans="1:12">
      <c r="A13147" s="15">
        <v>2520995000</v>
      </c>
      <c r="B13147" t="s">
        <v>12420</v>
      </c>
      <c r="C13147" t="s">
        <v>5776</v>
      </c>
      <c r="D13147" t="s">
        <v>12452</v>
      </c>
      <c r="E13147" t="s">
        <v>12423</v>
      </c>
      <c r="F13147" t="s">
        <v>4073</v>
      </c>
      <c r="G13147" s="160" t="s">
        <v>4074</v>
      </c>
      <c r="H13147" t="s">
        <v>4075</v>
      </c>
      <c r="I13147" s="160" t="s">
        <v>4074</v>
      </c>
      <c r="J13147" t="s">
        <v>5776</v>
      </c>
      <c r="K13147">
        <v>99</v>
      </c>
      <c r="L13147" t="s">
        <v>3999</v>
      </c>
    </row>
    <row r="13148" spans="1:12">
      <c r="A13148" s="15">
        <v>2520995010</v>
      </c>
      <c r="B13148" t="s">
        <v>12420</v>
      </c>
      <c r="C13148" t="s">
        <v>5776</v>
      </c>
      <c r="D13148" t="s">
        <v>12452</v>
      </c>
      <c r="E13148" t="s">
        <v>7017</v>
      </c>
      <c r="F13148" t="s">
        <v>4073</v>
      </c>
      <c r="G13148" s="160" t="s">
        <v>4074</v>
      </c>
      <c r="H13148" t="s">
        <v>4075</v>
      </c>
      <c r="I13148" s="160" t="s">
        <v>4074</v>
      </c>
      <c r="J13148" t="s">
        <v>5776</v>
      </c>
      <c r="K13148">
        <v>99</v>
      </c>
      <c r="L13148" t="s">
        <v>3999</v>
      </c>
    </row>
    <row r="13149" spans="1:12">
      <c r="A13149" s="15">
        <v>2520995020</v>
      </c>
      <c r="B13149" t="s">
        <v>12420</v>
      </c>
      <c r="C13149" t="s">
        <v>5776</v>
      </c>
      <c r="D13149" t="s">
        <v>12452</v>
      </c>
      <c r="E13149" t="s">
        <v>5831</v>
      </c>
      <c r="F13149" t="s">
        <v>4073</v>
      </c>
      <c r="G13149" s="160" t="s">
        <v>4074</v>
      </c>
      <c r="H13149" t="s">
        <v>4075</v>
      </c>
      <c r="I13149" s="160" t="s">
        <v>4074</v>
      </c>
      <c r="J13149" t="s">
        <v>5776</v>
      </c>
      <c r="K13149">
        <v>99</v>
      </c>
      <c r="L13149" t="s">
        <v>3999</v>
      </c>
    </row>
    <row r="13150" spans="1:12">
      <c r="A13150" s="15">
        <v>2520995030</v>
      </c>
      <c r="B13150" t="s">
        <v>12420</v>
      </c>
      <c r="C13150" t="s">
        <v>5776</v>
      </c>
      <c r="D13150" t="s">
        <v>12452</v>
      </c>
      <c r="E13150" t="s">
        <v>5847</v>
      </c>
      <c r="F13150" t="s">
        <v>4073</v>
      </c>
      <c r="G13150" s="160" t="s">
        <v>4074</v>
      </c>
      <c r="H13150" t="s">
        <v>4075</v>
      </c>
      <c r="I13150" s="160" t="s">
        <v>4074</v>
      </c>
      <c r="J13150" t="s">
        <v>5776</v>
      </c>
      <c r="K13150">
        <v>99</v>
      </c>
      <c r="L13150" t="s">
        <v>3999</v>
      </c>
    </row>
    <row r="13151" spans="1:12">
      <c r="A13151" s="15">
        <v>2520995040</v>
      </c>
      <c r="B13151" t="s">
        <v>12420</v>
      </c>
      <c r="C13151" t="s">
        <v>5776</v>
      </c>
      <c r="D13151" t="s">
        <v>12452</v>
      </c>
      <c r="E13151" t="s">
        <v>6017</v>
      </c>
      <c r="F13151" t="s">
        <v>4073</v>
      </c>
      <c r="G13151" s="160" t="s">
        <v>4074</v>
      </c>
      <c r="H13151" t="s">
        <v>4075</v>
      </c>
      <c r="I13151" s="160" t="s">
        <v>4074</v>
      </c>
      <c r="J13151" t="s">
        <v>5776</v>
      </c>
      <c r="K13151">
        <v>99</v>
      </c>
      <c r="L13151" t="s">
        <v>3999</v>
      </c>
    </row>
    <row r="13152" spans="1:12">
      <c r="A13152" s="15">
        <v>2525000000</v>
      </c>
      <c r="B13152" t="s">
        <v>12420</v>
      </c>
      <c r="C13152" t="s">
        <v>5774</v>
      </c>
      <c r="D13152" t="s">
        <v>12454</v>
      </c>
      <c r="E13152" t="s">
        <v>12423</v>
      </c>
      <c r="F13152" t="s">
        <v>4073</v>
      </c>
      <c r="G13152" s="160" t="s">
        <v>4074</v>
      </c>
      <c r="H13152" t="s">
        <v>4075</v>
      </c>
      <c r="I13152">
        <v>10</v>
      </c>
      <c r="J13152" t="s">
        <v>5774</v>
      </c>
      <c r="K13152">
        <v>99</v>
      </c>
      <c r="L13152" t="s">
        <v>3999</v>
      </c>
    </row>
    <row r="13153" spans="1:12">
      <c r="A13153" s="15">
        <v>2525000010</v>
      </c>
      <c r="B13153" t="s">
        <v>12420</v>
      </c>
      <c r="C13153" t="s">
        <v>5774</v>
      </c>
      <c r="D13153" t="s">
        <v>12454</v>
      </c>
      <c r="E13153" t="s">
        <v>7017</v>
      </c>
      <c r="F13153" t="s">
        <v>4073</v>
      </c>
      <c r="G13153" s="160" t="s">
        <v>4074</v>
      </c>
      <c r="H13153" t="s">
        <v>4075</v>
      </c>
      <c r="I13153">
        <v>10</v>
      </c>
      <c r="J13153" t="s">
        <v>5774</v>
      </c>
      <c r="K13153">
        <v>99</v>
      </c>
      <c r="L13153" t="s">
        <v>3999</v>
      </c>
    </row>
    <row r="13154" spans="1:12">
      <c r="A13154" s="15">
        <v>2525000020</v>
      </c>
      <c r="B13154" t="s">
        <v>12420</v>
      </c>
      <c r="C13154" t="s">
        <v>5774</v>
      </c>
      <c r="D13154" t="s">
        <v>12454</v>
      </c>
      <c r="E13154" t="s">
        <v>5831</v>
      </c>
      <c r="F13154" t="s">
        <v>4073</v>
      </c>
      <c r="G13154" s="160" t="s">
        <v>4074</v>
      </c>
      <c r="H13154" t="s">
        <v>4075</v>
      </c>
      <c r="I13154">
        <v>10</v>
      </c>
      <c r="J13154" t="s">
        <v>5774</v>
      </c>
      <c r="K13154">
        <v>99</v>
      </c>
      <c r="L13154" t="s">
        <v>3999</v>
      </c>
    </row>
    <row r="13155" spans="1:12">
      <c r="A13155" s="15">
        <v>2525000030</v>
      </c>
      <c r="B13155" t="s">
        <v>12420</v>
      </c>
      <c r="C13155" t="s">
        <v>5774</v>
      </c>
      <c r="D13155" t="s">
        <v>12454</v>
      </c>
      <c r="E13155" t="s">
        <v>5847</v>
      </c>
      <c r="F13155" t="s">
        <v>4073</v>
      </c>
      <c r="G13155" s="160" t="s">
        <v>4074</v>
      </c>
      <c r="H13155" t="s">
        <v>4075</v>
      </c>
      <c r="I13155">
        <v>10</v>
      </c>
      <c r="J13155" t="s">
        <v>5774</v>
      </c>
      <c r="K13155">
        <v>99</v>
      </c>
      <c r="L13155" t="s">
        <v>3999</v>
      </c>
    </row>
    <row r="13156" spans="1:12">
      <c r="A13156" s="15">
        <v>2525000040</v>
      </c>
      <c r="B13156" t="s">
        <v>12420</v>
      </c>
      <c r="C13156" t="s">
        <v>5774</v>
      </c>
      <c r="D13156" t="s">
        <v>12454</v>
      </c>
      <c r="E13156" t="s">
        <v>6017</v>
      </c>
      <c r="F13156" t="s">
        <v>4073</v>
      </c>
      <c r="G13156" s="160" t="s">
        <v>4074</v>
      </c>
      <c r="H13156" t="s">
        <v>4075</v>
      </c>
      <c r="I13156">
        <v>10</v>
      </c>
      <c r="J13156" t="s">
        <v>5774</v>
      </c>
      <c r="K13156">
        <v>99</v>
      </c>
      <c r="L13156" t="s">
        <v>3999</v>
      </c>
    </row>
    <row r="13157" spans="1:12">
      <c r="A13157" s="15">
        <v>2525000900</v>
      </c>
      <c r="B13157" t="s">
        <v>12420</v>
      </c>
      <c r="C13157" t="s">
        <v>5774</v>
      </c>
      <c r="D13157" t="s">
        <v>12454</v>
      </c>
      <c r="E13157" t="s">
        <v>12426</v>
      </c>
      <c r="F13157" t="s">
        <v>4073</v>
      </c>
      <c r="G13157" s="160" t="s">
        <v>4074</v>
      </c>
      <c r="H13157" t="s">
        <v>4075</v>
      </c>
      <c r="I13157">
        <v>10</v>
      </c>
      <c r="J13157" t="s">
        <v>5774</v>
      </c>
      <c r="K13157">
        <v>99</v>
      </c>
      <c r="L13157" t="s">
        <v>3999</v>
      </c>
    </row>
    <row r="13158" spans="1:12">
      <c r="A13158" s="15">
        <v>2525010000</v>
      </c>
      <c r="B13158" t="s">
        <v>12420</v>
      </c>
      <c r="C13158" t="s">
        <v>5774</v>
      </c>
      <c r="D13158" t="s">
        <v>12455</v>
      </c>
      <c r="E13158" t="s">
        <v>12423</v>
      </c>
      <c r="F13158" t="s">
        <v>4073</v>
      </c>
      <c r="G13158" s="160" t="s">
        <v>4074</v>
      </c>
      <c r="H13158" t="s">
        <v>4075</v>
      </c>
      <c r="I13158">
        <v>10</v>
      </c>
      <c r="J13158" t="s">
        <v>5774</v>
      </c>
      <c r="K13158">
        <v>99</v>
      </c>
      <c r="L13158" t="s">
        <v>3999</v>
      </c>
    </row>
    <row r="13159" spans="1:12">
      <c r="A13159" s="15">
        <v>2525010010</v>
      </c>
      <c r="B13159" t="s">
        <v>12420</v>
      </c>
      <c r="C13159" t="s">
        <v>5774</v>
      </c>
      <c r="D13159" t="s">
        <v>12455</v>
      </c>
      <c r="E13159" t="s">
        <v>7017</v>
      </c>
      <c r="F13159" t="s">
        <v>4073</v>
      </c>
      <c r="G13159" s="160" t="s">
        <v>4074</v>
      </c>
      <c r="H13159" t="s">
        <v>4075</v>
      </c>
      <c r="I13159">
        <v>10</v>
      </c>
      <c r="J13159" t="s">
        <v>5774</v>
      </c>
      <c r="K13159">
        <v>99</v>
      </c>
      <c r="L13159" t="s">
        <v>3999</v>
      </c>
    </row>
    <row r="13160" spans="1:12">
      <c r="A13160" s="15">
        <v>2525010020</v>
      </c>
      <c r="B13160" t="s">
        <v>12420</v>
      </c>
      <c r="C13160" t="s">
        <v>5774</v>
      </c>
      <c r="D13160" t="s">
        <v>12455</v>
      </c>
      <c r="E13160" t="s">
        <v>5831</v>
      </c>
      <c r="F13160" t="s">
        <v>4073</v>
      </c>
      <c r="G13160" s="160" t="s">
        <v>4074</v>
      </c>
      <c r="H13160" t="s">
        <v>4075</v>
      </c>
      <c r="I13160">
        <v>10</v>
      </c>
      <c r="J13160" t="s">
        <v>5774</v>
      </c>
      <c r="K13160">
        <v>99</v>
      </c>
      <c r="L13160" t="s">
        <v>3999</v>
      </c>
    </row>
    <row r="13161" spans="1:12">
      <c r="A13161" s="15">
        <v>2525010030</v>
      </c>
      <c r="B13161" t="s">
        <v>12420</v>
      </c>
      <c r="C13161" t="s">
        <v>5774</v>
      </c>
      <c r="D13161" t="s">
        <v>12455</v>
      </c>
      <c r="E13161" t="s">
        <v>5847</v>
      </c>
      <c r="F13161" t="s">
        <v>4073</v>
      </c>
      <c r="G13161" s="160" t="s">
        <v>4074</v>
      </c>
      <c r="H13161" t="s">
        <v>4075</v>
      </c>
      <c r="I13161">
        <v>10</v>
      </c>
      <c r="J13161" t="s">
        <v>5774</v>
      </c>
      <c r="K13161">
        <v>99</v>
      </c>
      <c r="L13161" t="s">
        <v>3999</v>
      </c>
    </row>
    <row r="13162" spans="1:12">
      <c r="A13162" s="15">
        <v>2525010040</v>
      </c>
      <c r="B13162" t="s">
        <v>12420</v>
      </c>
      <c r="C13162" t="s">
        <v>5774</v>
      </c>
      <c r="D13162" t="s">
        <v>12455</v>
      </c>
      <c r="E13162" t="s">
        <v>6017</v>
      </c>
      <c r="F13162" t="s">
        <v>4073</v>
      </c>
      <c r="G13162" s="160" t="s">
        <v>4074</v>
      </c>
      <c r="H13162" t="s">
        <v>4075</v>
      </c>
      <c r="I13162">
        <v>10</v>
      </c>
      <c r="J13162" t="s">
        <v>5774</v>
      </c>
      <c r="K13162">
        <v>99</v>
      </c>
      <c r="L13162" t="s">
        <v>3999</v>
      </c>
    </row>
    <row r="13163" spans="1:12">
      <c r="A13163" s="15">
        <v>2525010900</v>
      </c>
      <c r="B13163" t="s">
        <v>12420</v>
      </c>
      <c r="C13163" t="s">
        <v>5774</v>
      </c>
      <c r="D13163" t="s">
        <v>12455</v>
      </c>
      <c r="E13163" t="s">
        <v>12426</v>
      </c>
      <c r="F13163" t="s">
        <v>4073</v>
      </c>
      <c r="G13163" s="160" t="s">
        <v>4074</v>
      </c>
      <c r="H13163" t="s">
        <v>4075</v>
      </c>
      <c r="I13163">
        <v>10</v>
      </c>
      <c r="J13163" t="s">
        <v>5774</v>
      </c>
      <c r="K13163">
        <v>99</v>
      </c>
      <c r="L13163" t="s">
        <v>3999</v>
      </c>
    </row>
    <row r="13164" spans="1:12">
      <c r="A13164" s="15">
        <v>2525020000</v>
      </c>
      <c r="B13164" t="s">
        <v>12420</v>
      </c>
      <c r="C13164" t="s">
        <v>5774</v>
      </c>
      <c r="D13164" t="s">
        <v>12456</v>
      </c>
      <c r="E13164" t="s">
        <v>12423</v>
      </c>
      <c r="F13164" t="s">
        <v>4073</v>
      </c>
      <c r="G13164" s="160" t="s">
        <v>4074</v>
      </c>
      <c r="H13164" t="s">
        <v>4075</v>
      </c>
      <c r="I13164">
        <v>10</v>
      </c>
      <c r="J13164" t="s">
        <v>5774</v>
      </c>
      <c r="K13164">
        <v>99</v>
      </c>
      <c r="L13164" t="s">
        <v>3999</v>
      </c>
    </row>
    <row r="13165" spans="1:12">
      <c r="A13165" s="15">
        <v>2525020010</v>
      </c>
      <c r="B13165" t="s">
        <v>12420</v>
      </c>
      <c r="C13165" t="s">
        <v>5774</v>
      </c>
      <c r="D13165" t="s">
        <v>12456</v>
      </c>
      <c r="E13165" t="s">
        <v>7017</v>
      </c>
      <c r="F13165" t="s">
        <v>4073</v>
      </c>
      <c r="G13165" s="160" t="s">
        <v>4074</v>
      </c>
      <c r="H13165" t="s">
        <v>4075</v>
      </c>
      <c r="I13165">
        <v>10</v>
      </c>
      <c r="J13165" t="s">
        <v>5774</v>
      </c>
      <c r="K13165">
        <v>99</v>
      </c>
      <c r="L13165" t="s">
        <v>3999</v>
      </c>
    </row>
    <row r="13166" spans="1:12">
      <c r="A13166" s="15">
        <v>2525020020</v>
      </c>
      <c r="B13166" t="s">
        <v>12420</v>
      </c>
      <c r="C13166" t="s">
        <v>5774</v>
      </c>
      <c r="D13166" t="s">
        <v>12456</v>
      </c>
      <c r="E13166" t="s">
        <v>5831</v>
      </c>
      <c r="F13166" t="s">
        <v>4073</v>
      </c>
      <c r="G13166" s="160" t="s">
        <v>4074</v>
      </c>
      <c r="H13166" t="s">
        <v>4075</v>
      </c>
      <c r="I13166">
        <v>10</v>
      </c>
      <c r="J13166" t="s">
        <v>5774</v>
      </c>
      <c r="K13166">
        <v>99</v>
      </c>
      <c r="L13166" t="s">
        <v>3999</v>
      </c>
    </row>
    <row r="13167" spans="1:12">
      <c r="A13167" s="15">
        <v>2525020030</v>
      </c>
      <c r="B13167" t="s">
        <v>12420</v>
      </c>
      <c r="C13167" t="s">
        <v>5774</v>
      </c>
      <c r="D13167" t="s">
        <v>12456</v>
      </c>
      <c r="E13167" t="s">
        <v>5847</v>
      </c>
      <c r="F13167" t="s">
        <v>4073</v>
      </c>
      <c r="G13167" s="160" t="s">
        <v>4074</v>
      </c>
      <c r="H13167" t="s">
        <v>4075</v>
      </c>
      <c r="I13167">
        <v>10</v>
      </c>
      <c r="J13167" t="s">
        <v>5774</v>
      </c>
      <c r="K13167">
        <v>99</v>
      </c>
      <c r="L13167" t="s">
        <v>3999</v>
      </c>
    </row>
    <row r="13168" spans="1:12">
      <c r="A13168" s="15">
        <v>2525020040</v>
      </c>
      <c r="B13168" t="s">
        <v>12420</v>
      </c>
      <c r="C13168" t="s">
        <v>5774</v>
      </c>
      <c r="D13168" t="s">
        <v>12456</v>
      </c>
      <c r="E13168" t="s">
        <v>6017</v>
      </c>
      <c r="F13168" t="s">
        <v>4073</v>
      </c>
      <c r="G13168" s="160" t="s">
        <v>4074</v>
      </c>
      <c r="H13168" t="s">
        <v>4075</v>
      </c>
      <c r="I13168">
        <v>10</v>
      </c>
      <c r="J13168" t="s">
        <v>5774</v>
      </c>
      <c r="K13168">
        <v>99</v>
      </c>
      <c r="L13168" t="s">
        <v>3999</v>
      </c>
    </row>
    <row r="13169" spans="1:12">
      <c r="A13169" s="15">
        <v>2525020900</v>
      </c>
      <c r="B13169" t="s">
        <v>12420</v>
      </c>
      <c r="C13169" t="s">
        <v>5774</v>
      </c>
      <c r="D13169" t="s">
        <v>12456</v>
      </c>
      <c r="E13169" t="s">
        <v>12426</v>
      </c>
      <c r="F13169" t="s">
        <v>4073</v>
      </c>
      <c r="G13169" s="160" t="s">
        <v>4074</v>
      </c>
      <c r="H13169" t="s">
        <v>4075</v>
      </c>
      <c r="I13169">
        <v>10</v>
      </c>
      <c r="J13169" t="s">
        <v>5774</v>
      </c>
      <c r="K13169">
        <v>99</v>
      </c>
      <c r="L13169" t="s">
        <v>3999</v>
      </c>
    </row>
    <row r="13170" spans="1:12">
      <c r="A13170" s="15">
        <v>2525030000</v>
      </c>
      <c r="B13170" t="s">
        <v>12420</v>
      </c>
      <c r="C13170" t="s">
        <v>5774</v>
      </c>
      <c r="D13170" t="s">
        <v>12463</v>
      </c>
      <c r="E13170" t="s">
        <v>12423</v>
      </c>
      <c r="F13170" t="s">
        <v>4073</v>
      </c>
      <c r="G13170" s="160" t="s">
        <v>4074</v>
      </c>
      <c r="H13170" t="s">
        <v>4075</v>
      </c>
      <c r="I13170">
        <v>10</v>
      </c>
      <c r="J13170" t="s">
        <v>5774</v>
      </c>
      <c r="K13170">
        <v>99</v>
      </c>
      <c r="L13170" t="s">
        <v>3999</v>
      </c>
    </row>
    <row r="13171" spans="1:12">
      <c r="A13171" s="15">
        <v>2525030010</v>
      </c>
      <c r="B13171" t="s">
        <v>12420</v>
      </c>
      <c r="C13171" t="s">
        <v>5774</v>
      </c>
      <c r="D13171" t="s">
        <v>12463</v>
      </c>
      <c r="E13171" t="s">
        <v>7017</v>
      </c>
      <c r="F13171" t="s">
        <v>4073</v>
      </c>
      <c r="G13171" s="160" t="s">
        <v>4074</v>
      </c>
      <c r="H13171" t="s">
        <v>4075</v>
      </c>
      <c r="I13171">
        <v>10</v>
      </c>
      <c r="J13171" t="s">
        <v>5774</v>
      </c>
      <c r="K13171">
        <v>99</v>
      </c>
      <c r="L13171" t="s">
        <v>3999</v>
      </c>
    </row>
    <row r="13172" spans="1:12">
      <c r="A13172" s="15">
        <v>2525030020</v>
      </c>
      <c r="B13172" t="s">
        <v>12420</v>
      </c>
      <c r="C13172" t="s">
        <v>5774</v>
      </c>
      <c r="D13172" t="s">
        <v>12463</v>
      </c>
      <c r="E13172" t="s">
        <v>5831</v>
      </c>
      <c r="F13172" t="s">
        <v>4073</v>
      </c>
      <c r="G13172" s="160" t="s">
        <v>4074</v>
      </c>
      <c r="H13172" t="s">
        <v>4075</v>
      </c>
      <c r="I13172">
        <v>10</v>
      </c>
      <c r="J13172" t="s">
        <v>5774</v>
      </c>
      <c r="K13172">
        <v>99</v>
      </c>
      <c r="L13172" t="s">
        <v>3999</v>
      </c>
    </row>
    <row r="13173" spans="1:12">
      <c r="A13173" s="15">
        <v>2525030030</v>
      </c>
      <c r="B13173" t="s">
        <v>12420</v>
      </c>
      <c r="C13173" t="s">
        <v>5774</v>
      </c>
      <c r="D13173" t="s">
        <v>12463</v>
      </c>
      <c r="E13173" t="s">
        <v>5847</v>
      </c>
      <c r="F13173" t="s">
        <v>4073</v>
      </c>
      <c r="G13173" s="160" t="s">
        <v>4074</v>
      </c>
      <c r="H13173" t="s">
        <v>4075</v>
      </c>
      <c r="I13173">
        <v>10</v>
      </c>
      <c r="J13173" t="s">
        <v>5774</v>
      </c>
      <c r="K13173">
        <v>99</v>
      </c>
      <c r="L13173" t="s">
        <v>3999</v>
      </c>
    </row>
    <row r="13174" spans="1:12">
      <c r="A13174" s="15">
        <v>2525030040</v>
      </c>
      <c r="B13174" t="s">
        <v>12420</v>
      </c>
      <c r="C13174" t="s">
        <v>5774</v>
      </c>
      <c r="D13174" t="s">
        <v>12463</v>
      </c>
      <c r="E13174" t="s">
        <v>6017</v>
      </c>
      <c r="F13174" t="s">
        <v>4073</v>
      </c>
      <c r="G13174" s="160" t="s">
        <v>4074</v>
      </c>
      <c r="H13174" t="s">
        <v>4075</v>
      </c>
      <c r="I13174">
        <v>10</v>
      </c>
      <c r="J13174" t="s">
        <v>5774</v>
      </c>
      <c r="K13174">
        <v>99</v>
      </c>
      <c r="L13174" t="s">
        <v>3999</v>
      </c>
    </row>
    <row r="13175" spans="1:12">
      <c r="A13175" s="15">
        <v>2525030900</v>
      </c>
      <c r="B13175" t="s">
        <v>12420</v>
      </c>
      <c r="C13175" t="s">
        <v>5774</v>
      </c>
      <c r="D13175" t="s">
        <v>12463</v>
      </c>
      <c r="E13175" t="s">
        <v>12426</v>
      </c>
      <c r="F13175" t="s">
        <v>4073</v>
      </c>
      <c r="G13175" s="160" t="s">
        <v>4074</v>
      </c>
      <c r="H13175" t="s">
        <v>4075</v>
      </c>
      <c r="I13175">
        <v>10</v>
      </c>
      <c r="J13175" t="s">
        <v>5774</v>
      </c>
      <c r="K13175">
        <v>99</v>
      </c>
      <c r="L13175" t="s">
        <v>3999</v>
      </c>
    </row>
    <row r="13176" spans="1:12">
      <c r="A13176" s="15">
        <v>2525040000</v>
      </c>
      <c r="B13176" t="s">
        <v>12420</v>
      </c>
      <c r="C13176" t="s">
        <v>5774</v>
      </c>
      <c r="D13176" t="s">
        <v>12464</v>
      </c>
      <c r="E13176" t="s">
        <v>12423</v>
      </c>
      <c r="F13176" t="s">
        <v>4073</v>
      </c>
      <c r="G13176" s="160" t="s">
        <v>4074</v>
      </c>
      <c r="H13176" t="s">
        <v>4075</v>
      </c>
      <c r="I13176">
        <v>10</v>
      </c>
      <c r="J13176" t="s">
        <v>5774</v>
      </c>
      <c r="K13176">
        <v>99</v>
      </c>
      <c r="L13176" t="s">
        <v>3999</v>
      </c>
    </row>
    <row r="13177" spans="1:12">
      <c r="A13177" s="15">
        <v>2525040010</v>
      </c>
      <c r="B13177" t="s">
        <v>12420</v>
      </c>
      <c r="C13177" t="s">
        <v>5774</v>
      </c>
      <c r="D13177" t="s">
        <v>12464</v>
      </c>
      <c r="E13177" t="s">
        <v>7017</v>
      </c>
      <c r="F13177" t="s">
        <v>4073</v>
      </c>
      <c r="G13177" s="160" t="s">
        <v>4074</v>
      </c>
      <c r="H13177" t="s">
        <v>4075</v>
      </c>
      <c r="I13177">
        <v>10</v>
      </c>
      <c r="J13177" t="s">
        <v>5774</v>
      </c>
      <c r="K13177">
        <v>99</v>
      </c>
      <c r="L13177" t="s">
        <v>3999</v>
      </c>
    </row>
    <row r="13178" spans="1:12">
      <c r="A13178" s="15">
        <v>2525040020</v>
      </c>
      <c r="B13178" t="s">
        <v>12420</v>
      </c>
      <c r="C13178" t="s">
        <v>5774</v>
      </c>
      <c r="D13178" t="s">
        <v>12464</v>
      </c>
      <c r="E13178" t="s">
        <v>5831</v>
      </c>
      <c r="F13178" t="s">
        <v>4073</v>
      </c>
      <c r="G13178" s="160" t="s">
        <v>4074</v>
      </c>
      <c r="H13178" t="s">
        <v>4075</v>
      </c>
      <c r="I13178">
        <v>10</v>
      </c>
      <c r="J13178" t="s">
        <v>5774</v>
      </c>
      <c r="K13178">
        <v>99</v>
      </c>
      <c r="L13178" t="s">
        <v>3999</v>
      </c>
    </row>
    <row r="13179" spans="1:12">
      <c r="A13179" s="15">
        <v>2525040030</v>
      </c>
      <c r="B13179" t="s">
        <v>12420</v>
      </c>
      <c r="C13179" t="s">
        <v>5774</v>
      </c>
      <c r="D13179" t="s">
        <v>12464</v>
      </c>
      <c r="E13179" t="s">
        <v>5847</v>
      </c>
      <c r="F13179" t="s">
        <v>4073</v>
      </c>
      <c r="G13179" s="160" t="s">
        <v>4074</v>
      </c>
      <c r="H13179" t="s">
        <v>4075</v>
      </c>
      <c r="I13179">
        <v>10</v>
      </c>
      <c r="J13179" t="s">
        <v>5774</v>
      </c>
      <c r="K13179">
        <v>99</v>
      </c>
      <c r="L13179" t="s">
        <v>3999</v>
      </c>
    </row>
    <row r="13180" spans="1:12">
      <c r="A13180" s="15">
        <v>2525040040</v>
      </c>
      <c r="B13180" t="s">
        <v>12420</v>
      </c>
      <c r="C13180" t="s">
        <v>5774</v>
      </c>
      <c r="D13180" t="s">
        <v>12464</v>
      </c>
      <c r="E13180" t="s">
        <v>6017</v>
      </c>
      <c r="F13180" t="s">
        <v>4073</v>
      </c>
      <c r="G13180" s="160" t="s">
        <v>4074</v>
      </c>
      <c r="H13180" t="s">
        <v>4075</v>
      </c>
      <c r="I13180">
        <v>10</v>
      </c>
      <c r="J13180" t="s">
        <v>5774</v>
      </c>
      <c r="K13180">
        <v>99</v>
      </c>
      <c r="L13180" t="s">
        <v>3999</v>
      </c>
    </row>
    <row r="13181" spans="1:12">
      <c r="A13181" s="15">
        <v>2530000000</v>
      </c>
      <c r="B13181" t="s">
        <v>12420</v>
      </c>
      <c r="C13181" t="s">
        <v>6011</v>
      </c>
      <c r="D13181" t="s">
        <v>12485</v>
      </c>
      <c r="E13181" t="s">
        <v>12423</v>
      </c>
      <c r="F13181" t="s">
        <v>4073</v>
      </c>
      <c r="G13181" s="160" t="s">
        <v>4074</v>
      </c>
      <c r="H13181" t="s">
        <v>4075</v>
      </c>
      <c r="I13181">
        <v>11</v>
      </c>
      <c r="J13181" t="s">
        <v>6011</v>
      </c>
      <c r="K13181" s="160" t="s">
        <v>4007</v>
      </c>
      <c r="L13181" t="s">
        <v>5938</v>
      </c>
    </row>
    <row r="13182" spans="1:12">
      <c r="A13182" s="15">
        <v>2530000020</v>
      </c>
      <c r="B13182" t="s">
        <v>12420</v>
      </c>
      <c r="C13182" t="s">
        <v>6011</v>
      </c>
      <c r="D13182" t="s">
        <v>12485</v>
      </c>
      <c r="E13182" t="s">
        <v>8821</v>
      </c>
      <c r="F13182" t="s">
        <v>4073</v>
      </c>
      <c r="G13182" s="160" t="s">
        <v>4074</v>
      </c>
      <c r="H13182" t="s">
        <v>4075</v>
      </c>
      <c r="I13182">
        <v>11</v>
      </c>
      <c r="J13182" t="s">
        <v>6011</v>
      </c>
      <c r="K13182" s="160" t="s">
        <v>4007</v>
      </c>
      <c r="L13182" t="s">
        <v>5938</v>
      </c>
    </row>
    <row r="13183" spans="1:12">
      <c r="A13183" s="15">
        <v>2530000040</v>
      </c>
      <c r="B13183" t="s">
        <v>12420</v>
      </c>
      <c r="C13183" t="s">
        <v>6011</v>
      </c>
      <c r="D13183" t="s">
        <v>12485</v>
      </c>
      <c r="E13183" t="s">
        <v>5272</v>
      </c>
      <c r="F13183" t="s">
        <v>4073</v>
      </c>
      <c r="G13183" s="160" t="s">
        <v>4074</v>
      </c>
      <c r="H13183" t="s">
        <v>4075</v>
      </c>
      <c r="I13183">
        <v>11</v>
      </c>
      <c r="J13183" t="s">
        <v>6011</v>
      </c>
      <c r="K13183" s="160" t="s">
        <v>4007</v>
      </c>
      <c r="L13183" t="s">
        <v>5938</v>
      </c>
    </row>
    <row r="13184" spans="1:12">
      <c r="A13184" s="15">
        <v>2530000060</v>
      </c>
      <c r="B13184" t="s">
        <v>12420</v>
      </c>
      <c r="C13184" t="s">
        <v>6011</v>
      </c>
      <c r="D13184" t="s">
        <v>12485</v>
      </c>
      <c r="E13184" t="s">
        <v>12486</v>
      </c>
      <c r="F13184" t="s">
        <v>4073</v>
      </c>
      <c r="G13184" s="160" t="s">
        <v>4074</v>
      </c>
      <c r="H13184" t="s">
        <v>4075</v>
      </c>
      <c r="I13184">
        <v>11</v>
      </c>
      <c r="J13184" t="s">
        <v>6011</v>
      </c>
      <c r="K13184" s="160" t="s">
        <v>4007</v>
      </c>
      <c r="L13184" t="s">
        <v>5938</v>
      </c>
    </row>
    <row r="13185" spans="1:12">
      <c r="A13185" s="15">
        <v>2530000080</v>
      </c>
      <c r="B13185" t="s">
        <v>12420</v>
      </c>
      <c r="C13185" t="s">
        <v>6011</v>
      </c>
      <c r="D13185" t="s">
        <v>12485</v>
      </c>
      <c r="E13185" t="s">
        <v>12487</v>
      </c>
      <c r="F13185" t="s">
        <v>4073</v>
      </c>
      <c r="G13185" s="160" t="s">
        <v>4074</v>
      </c>
      <c r="H13185" t="s">
        <v>4075</v>
      </c>
      <c r="I13185">
        <v>11</v>
      </c>
      <c r="J13185" t="s">
        <v>6011</v>
      </c>
      <c r="K13185" s="160" t="s">
        <v>4007</v>
      </c>
      <c r="L13185" t="s">
        <v>5938</v>
      </c>
    </row>
    <row r="13186" spans="1:12">
      <c r="A13186" s="15">
        <v>2530000100</v>
      </c>
      <c r="B13186" t="s">
        <v>12420</v>
      </c>
      <c r="C13186" t="s">
        <v>6011</v>
      </c>
      <c r="D13186" t="s">
        <v>12485</v>
      </c>
      <c r="E13186" t="s">
        <v>8822</v>
      </c>
      <c r="F13186" t="s">
        <v>4073</v>
      </c>
      <c r="G13186" s="160" t="s">
        <v>4074</v>
      </c>
      <c r="H13186" t="s">
        <v>4075</v>
      </c>
      <c r="I13186">
        <v>11</v>
      </c>
      <c r="J13186" t="s">
        <v>6011</v>
      </c>
      <c r="K13186" s="160" t="s">
        <v>4007</v>
      </c>
      <c r="L13186" t="s">
        <v>5938</v>
      </c>
    </row>
    <row r="13187" spans="1:12">
      <c r="A13187" s="15">
        <v>2530000120</v>
      </c>
      <c r="B13187" t="s">
        <v>12420</v>
      </c>
      <c r="C13187" t="s">
        <v>6011</v>
      </c>
      <c r="D13187" t="s">
        <v>12485</v>
      </c>
      <c r="E13187" t="s">
        <v>8829</v>
      </c>
      <c r="F13187" t="s">
        <v>4073</v>
      </c>
      <c r="G13187" s="160" t="s">
        <v>4074</v>
      </c>
      <c r="H13187" t="s">
        <v>4075</v>
      </c>
      <c r="I13187">
        <v>11</v>
      </c>
      <c r="J13187" t="s">
        <v>6011</v>
      </c>
      <c r="K13187" s="160" t="s">
        <v>4007</v>
      </c>
      <c r="L13187" t="s">
        <v>5938</v>
      </c>
    </row>
    <row r="13188" spans="1:12">
      <c r="A13188" s="15">
        <v>2530010000</v>
      </c>
      <c r="B13188" t="s">
        <v>12420</v>
      </c>
      <c r="C13188" t="s">
        <v>6011</v>
      </c>
      <c r="D13188" t="s">
        <v>12488</v>
      </c>
      <c r="E13188" t="s">
        <v>12423</v>
      </c>
      <c r="F13188" t="s">
        <v>4073</v>
      </c>
      <c r="G13188" s="160" t="s">
        <v>4074</v>
      </c>
      <c r="H13188" t="s">
        <v>4075</v>
      </c>
      <c r="I13188">
        <v>11</v>
      </c>
      <c r="J13188" t="s">
        <v>6011</v>
      </c>
      <c r="K13188" s="160" t="s">
        <v>4007</v>
      </c>
      <c r="L13188" t="s">
        <v>5938</v>
      </c>
    </row>
    <row r="13189" spans="1:12">
      <c r="A13189" s="15">
        <v>2530010020</v>
      </c>
      <c r="B13189" t="s">
        <v>12420</v>
      </c>
      <c r="C13189" t="s">
        <v>6011</v>
      </c>
      <c r="D13189" t="s">
        <v>12488</v>
      </c>
      <c r="E13189" t="s">
        <v>8821</v>
      </c>
      <c r="F13189" t="s">
        <v>4073</v>
      </c>
      <c r="G13189" s="160" t="s">
        <v>4074</v>
      </c>
      <c r="H13189" t="s">
        <v>4075</v>
      </c>
      <c r="I13189">
        <v>11</v>
      </c>
      <c r="J13189" t="s">
        <v>6011</v>
      </c>
      <c r="K13189" s="160" t="s">
        <v>4007</v>
      </c>
      <c r="L13189" t="s">
        <v>5938</v>
      </c>
    </row>
    <row r="13190" spans="1:12">
      <c r="A13190" s="15">
        <v>2530010040</v>
      </c>
      <c r="B13190" t="s">
        <v>12420</v>
      </c>
      <c r="C13190" t="s">
        <v>6011</v>
      </c>
      <c r="D13190" t="s">
        <v>12488</v>
      </c>
      <c r="E13190" t="s">
        <v>5272</v>
      </c>
      <c r="F13190" t="s">
        <v>4073</v>
      </c>
      <c r="G13190" s="160" t="s">
        <v>4074</v>
      </c>
      <c r="H13190" t="s">
        <v>4075</v>
      </c>
      <c r="I13190">
        <v>11</v>
      </c>
      <c r="J13190" t="s">
        <v>6011</v>
      </c>
      <c r="K13190" s="160" t="s">
        <v>4007</v>
      </c>
      <c r="L13190" t="s">
        <v>5938</v>
      </c>
    </row>
    <row r="13191" spans="1:12">
      <c r="A13191" s="15">
        <v>2530010060</v>
      </c>
      <c r="B13191" t="s">
        <v>12420</v>
      </c>
      <c r="C13191" t="s">
        <v>6011</v>
      </c>
      <c r="D13191" t="s">
        <v>12488</v>
      </c>
      <c r="E13191" t="s">
        <v>12486</v>
      </c>
      <c r="F13191" t="s">
        <v>4073</v>
      </c>
      <c r="G13191" s="160" t="s">
        <v>4074</v>
      </c>
      <c r="H13191" t="s">
        <v>4075</v>
      </c>
      <c r="I13191">
        <v>11</v>
      </c>
      <c r="J13191" t="s">
        <v>6011</v>
      </c>
      <c r="K13191" s="160" t="s">
        <v>4007</v>
      </c>
      <c r="L13191" t="s">
        <v>5938</v>
      </c>
    </row>
    <row r="13192" spans="1:12">
      <c r="A13192" s="15">
        <v>2530010080</v>
      </c>
      <c r="B13192" t="s">
        <v>12420</v>
      </c>
      <c r="C13192" t="s">
        <v>6011</v>
      </c>
      <c r="D13192" t="s">
        <v>12488</v>
      </c>
      <c r="E13192" t="s">
        <v>12487</v>
      </c>
      <c r="F13192" t="s">
        <v>4073</v>
      </c>
      <c r="G13192" s="160" t="s">
        <v>4074</v>
      </c>
      <c r="H13192" t="s">
        <v>4075</v>
      </c>
      <c r="I13192">
        <v>11</v>
      </c>
      <c r="J13192" t="s">
        <v>6011</v>
      </c>
      <c r="K13192" s="160" t="s">
        <v>4007</v>
      </c>
      <c r="L13192" t="s">
        <v>5938</v>
      </c>
    </row>
    <row r="13193" spans="1:12">
      <c r="A13193" s="15">
        <v>2530010100</v>
      </c>
      <c r="B13193" t="s">
        <v>12420</v>
      </c>
      <c r="C13193" t="s">
        <v>6011</v>
      </c>
      <c r="D13193" t="s">
        <v>12488</v>
      </c>
      <c r="E13193" t="s">
        <v>8822</v>
      </c>
      <c r="F13193" t="s">
        <v>4073</v>
      </c>
      <c r="G13193" s="160" t="s">
        <v>4074</v>
      </c>
      <c r="H13193" t="s">
        <v>4075</v>
      </c>
      <c r="I13193">
        <v>11</v>
      </c>
      <c r="J13193" t="s">
        <v>6011</v>
      </c>
      <c r="K13193" s="160" t="s">
        <v>4007</v>
      </c>
      <c r="L13193" t="s">
        <v>5938</v>
      </c>
    </row>
    <row r="13194" spans="1:12">
      <c r="A13194" s="15">
        <v>2530010120</v>
      </c>
      <c r="B13194" t="s">
        <v>12420</v>
      </c>
      <c r="C13194" t="s">
        <v>6011</v>
      </c>
      <c r="D13194" t="s">
        <v>12488</v>
      </c>
      <c r="E13194" t="s">
        <v>8829</v>
      </c>
      <c r="F13194" t="s">
        <v>4073</v>
      </c>
      <c r="G13194" s="160" t="s">
        <v>4074</v>
      </c>
      <c r="H13194" t="s">
        <v>4075</v>
      </c>
      <c r="I13194">
        <v>11</v>
      </c>
      <c r="J13194" t="s">
        <v>6011</v>
      </c>
      <c r="K13194" s="160" t="s">
        <v>4007</v>
      </c>
      <c r="L13194" t="s">
        <v>5938</v>
      </c>
    </row>
    <row r="13195" spans="1:12">
      <c r="A13195" s="15">
        <v>2530050000</v>
      </c>
      <c r="B13195" t="s">
        <v>12420</v>
      </c>
      <c r="C13195" t="s">
        <v>6011</v>
      </c>
      <c r="D13195" t="s">
        <v>12489</v>
      </c>
      <c r="E13195" t="s">
        <v>12423</v>
      </c>
      <c r="F13195" t="s">
        <v>4073</v>
      </c>
      <c r="G13195" s="160" t="s">
        <v>4074</v>
      </c>
      <c r="H13195" t="s">
        <v>4075</v>
      </c>
      <c r="I13195">
        <v>11</v>
      </c>
      <c r="J13195" t="s">
        <v>6011</v>
      </c>
      <c r="K13195" s="160" t="s">
        <v>4007</v>
      </c>
      <c r="L13195" t="s">
        <v>5938</v>
      </c>
    </row>
    <row r="13196" spans="1:12">
      <c r="A13196" s="15">
        <v>2530050020</v>
      </c>
      <c r="B13196" t="s">
        <v>12420</v>
      </c>
      <c r="C13196" t="s">
        <v>6011</v>
      </c>
      <c r="D13196" t="s">
        <v>12489</v>
      </c>
      <c r="E13196" t="s">
        <v>8821</v>
      </c>
      <c r="F13196" t="s">
        <v>4073</v>
      </c>
      <c r="G13196" s="160" t="s">
        <v>4074</v>
      </c>
      <c r="H13196" t="s">
        <v>4075</v>
      </c>
      <c r="I13196">
        <v>11</v>
      </c>
      <c r="J13196" t="s">
        <v>6011</v>
      </c>
      <c r="K13196" s="160" t="s">
        <v>4007</v>
      </c>
      <c r="L13196" t="s">
        <v>5938</v>
      </c>
    </row>
    <row r="13197" spans="1:12">
      <c r="A13197" s="15">
        <v>2530050040</v>
      </c>
      <c r="B13197" t="s">
        <v>12420</v>
      </c>
      <c r="C13197" t="s">
        <v>6011</v>
      </c>
      <c r="D13197" t="s">
        <v>12489</v>
      </c>
      <c r="E13197" t="s">
        <v>5272</v>
      </c>
      <c r="F13197" t="s">
        <v>4073</v>
      </c>
      <c r="G13197" s="160" t="s">
        <v>4074</v>
      </c>
      <c r="H13197" t="s">
        <v>4075</v>
      </c>
      <c r="I13197">
        <v>11</v>
      </c>
      <c r="J13197" t="s">
        <v>6011</v>
      </c>
      <c r="K13197" s="160" t="s">
        <v>4007</v>
      </c>
      <c r="L13197" t="s">
        <v>5938</v>
      </c>
    </row>
    <row r="13198" spans="1:12">
      <c r="A13198" s="15">
        <v>2530050060</v>
      </c>
      <c r="B13198" t="s">
        <v>12420</v>
      </c>
      <c r="C13198" t="s">
        <v>6011</v>
      </c>
      <c r="D13198" t="s">
        <v>12489</v>
      </c>
      <c r="E13198" t="s">
        <v>12486</v>
      </c>
      <c r="F13198" t="s">
        <v>4073</v>
      </c>
      <c r="G13198" s="160" t="s">
        <v>4074</v>
      </c>
      <c r="H13198" t="s">
        <v>4075</v>
      </c>
      <c r="I13198">
        <v>11</v>
      </c>
      <c r="J13198" t="s">
        <v>6011</v>
      </c>
      <c r="K13198" s="160" t="s">
        <v>4007</v>
      </c>
      <c r="L13198" t="s">
        <v>5938</v>
      </c>
    </row>
    <row r="13199" spans="1:12">
      <c r="A13199" s="15">
        <v>2530050080</v>
      </c>
      <c r="B13199" t="s">
        <v>12420</v>
      </c>
      <c r="C13199" t="s">
        <v>6011</v>
      </c>
      <c r="D13199" t="s">
        <v>12489</v>
      </c>
      <c r="E13199" t="s">
        <v>12487</v>
      </c>
      <c r="F13199" t="s">
        <v>4073</v>
      </c>
      <c r="G13199" s="160" t="s">
        <v>4074</v>
      </c>
      <c r="H13199" t="s">
        <v>4075</v>
      </c>
      <c r="I13199">
        <v>11</v>
      </c>
      <c r="J13199" t="s">
        <v>6011</v>
      </c>
      <c r="K13199" s="160" t="s">
        <v>4007</v>
      </c>
      <c r="L13199" t="s">
        <v>5938</v>
      </c>
    </row>
    <row r="13200" spans="1:12">
      <c r="A13200" s="15">
        <v>2530050100</v>
      </c>
      <c r="B13200" t="s">
        <v>12420</v>
      </c>
      <c r="C13200" t="s">
        <v>6011</v>
      </c>
      <c r="D13200" t="s">
        <v>12489</v>
      </c>
      <c r="E13200" t="s">
        <v>8822</v>
      </c>
      <c r="F13200" t="s">
        <v>4073</v>
      </c>
      <c r="G13200" s="160" t="s">
        <v>4074</v>
      </c>
      <c r="H13200" t="s">
        <v>4075</v>
      </c>
      <c r="I13200">
        <v>11</v>
      </c>
      <c r="J13200" t="s">
        <v>6011</v>
      </c>
      <c r="K13200" s="160" t="s">
        <v>4007</v>
      </c>
      <c r="L13200" t="s">
        <v>5938</v>
      </c>
    </row>
    <row r="13201" spans="1:12">
      <c r="A13201" s="15">
        <v>2530050120</v>
      </c>
      <c r="B13201" t="s">
        <v>12420</v>
      </c>
      <c r="C13201" t="s">
        <v>6011</v>
      </c>
      <c r="D13201" t="s">
        <v>12489</v>
      </c>
      <c r="E13201" t="s">
        <v>8829</v>
      </c>
      <c r="F13201" t="s">
        <v>4073</v>
      </c>
      <c r="G13201" s="160" t="s">
        <v>4074</v>
      </c>
      <c r="H13201" t="s">
        <v>4075</v>
      </c>
      <c r="I13201">
        <v>11</v>
      </c>
      <c r="J13201" t="s">
        <v>6011</v>
      </c>
      <c r="K13201" s="160" t="s">
        <v>4007</v>
      </c>
      <c r="L13201" t="s">
        <v>5938</v>
      </c>
    </row>
    <row r="13202" spans="1:12">
      <c r="A13202" s="15">
        <v>2535000000</v>
      </c>
      <c r="B13202" t="s">
        <v>12420</v>
      </c>
      <c r="C13202" t="s">
        <v>7110</v>
      </c>
      <c r="D13202" t="s">
        <v>12454</v>
      </c>
      <c r="E13202" t="s">
        <v>12423</v>
      </c>
      <c r="F13202" t="s">
        <v>4073</v>
      </c>
      <c r="G13202" s="160" t="s">
        <v>4074</v>
      </c>
      <c r="H13202" t="s">
        <v>4075</v>
      </c>
      <c r="I13202">
        <v>12</v>
      </c>
      <c r="J13202" t="s">
        <v>7110</v>
      </c>
      <c r="K13202">
        <v>99</v>
      </c>
      <c r="L13202" t="s">
        <v>3999</v>
      </c>
    </row>
    <row r="13203" spans="1:12">
      <c r="A13203" s="15">
        <v>2535000020</v>
      </c>
      <c r="B13203" t="s">
        <v>12420</v>
      </c>
      <c r="C13203" t="s">
        <v>7110</v>
      </c>
      <c r="D13203" t="s">
        <v>12454</v>
      </c>
      <c r="E13203" t="s">
        <v>8821</v>
      </c>
      <c r="F13203" t="s">
        <v>4073</v>
      </c>
      <c r="G13203" s="160" t="s">
        <v>4074</v>
      </c>
      <c r="H13203" t="s">
        <v>4075</v>
      </c>
      <c r="I13203">
        <v>12</v>
      </c>
      <c r="J13203" t="s">
        <v>7110</v>
      </c>
      <c r="K13203">
        <v>99</v>
      </c>
      <c r="L13203" t="s">
        <v>3999</v>
      </c>
    </row>
    <row r="13204" spans="1:12">
      <c r="A13204" s="15">
        <v>2535000040</v>
      </c>
      <c r="B13204" t="s">
        <v>12420</v>
      </c>
      <c r="C13204" t="s">
        <v>7110</v>
      </c>
      <c r="D13204" t="s">
        <v>12454</v>
      </c>
      <c r="E13204" t="s">
        <v>5272</v>
      </c>
      <c r="F13204" t="s">
        <v>4073</v>
      </c>
      <c r="G13204" s="160" t="s">
        <v>4074</v>
      </c>
      <c r="H13204" t="s">
        <v>4075</v>
      </c>
      <c r="I13204">
        <v>12</v>
      </c>
      <c r="J13204" t="s">
        <v>7110</v>
      </c>
      <c r="K13204">
        <v>99</v>
      </c>
      <c r="L13204" t="s">
        <v>3999</v>
      </c>
    </row>
    <row r="13205" spans="1:12">
      <c r="A13205" s="15">
        <v>2535000060</v>
      </c>
      <c r="B13205" t="s">
        <v>12420</v>
      </c>
      <c r="C13205" t="s">
        <v>7110</v>
      </c>
      <c r="D13205" t="s">
        <v>12454</v>
      </c>
      <c r="E13205" t="s">
        <v>12486</v>
      </c>
      <c r="F13205" t="s">
        <v>4073</v>
      </c>
      <c r="G13205" s="160" t="s">
        <v>4074</v>
      </c>
      <c r="H13205" t="s">
        <v>4075</v>
      </c>
      <c r="I13205">
        <v>12</v>
      </c>
      <c r="J13205" t="s">
        <v>7110</v>
      </c>
      <c r="K13205">
        <v>99</v>
      </c>
      <c r="L13205" t="s">
        <v>3999</v>
      </c>
    </row>
    <row r="13206" spans="1:12">
      <c r="A13206" s="15">
        <v>2535000080</v>
      </c>
      <c r="B13206" t="s">
        <v>12420</v>
      </c>
      <c r="C13206" t="s">
        <v>7110</v>
      </c>
      <c r="D13206" t="s">
        <v>12454</v>
      </c>
      <c r="E13206" t="s">
        <v>12487</v>
      </c>
      <c r="F13206" t="s">
        <v>4073</v>
      </c>
      <c r="G13206" s="160" t="s">
        <v>4074</v>
      </c>
      <c r="H13206" t="s">
        <v>4075</v>
      </c>
      <c r="I13206">
        <v>12</v>
      </c>
      <c r="J13206" t="s">
        <v>7110</v>
      </c>
      <c r="K13206">
        <v>99</v>
      </c>
      <c r="L13206" t="s">
        <v>3999</v>
      </c>
    </row>
    <row r="13207" spans="1:12">
      <c r="A13207" s="15">
        <v>2535000100</v>
      </c>
      <c r="B13207" t="s">
        <v>12420</v>
      </c>
      <c r="C13207" t="s">
        <v>7110</v>
      </c>
      <c r="D13207" t="s">
        <v>12454</v>
      </c>
      <c r="E13207" t="s">
        <v>8822</v>
      </c>
      <c r="F13207" t="s">
        <v>4073</v>
      </c>
      <c r="G13207" s="160" t="s">
        <v>4074</v>
      </c>
      <c r="H13207" t="s">
        <v>4075</v>
      </c>
      <c r="I13207">
        <v>12</v>
      </c>
      <c r="J13207" t="s">
        <v>7110</v>
      </c>
      <c r="K13207">
        <v>99</v>
      </c>
      <c r="L13207" t="s">
        <v>3999</v>
      </c>
    </row>
    <row r="13208" spans="1:12">
      <c r="A13208" s="15">
        <v>2535000120</v>
      </c>
      <c r="B13208" t="s">
        <v>12420</v>
      </c>
      <c r="C13208" t="s">
        <v>7110</v>
      </c>
      <c r="D13208" t="s">
        <v>12454</v>
      </c>
      <c r="E13208" t="s">
        <v>8829</v>
      </c>
      <c r="F13208" t="s">
        <v>4073</v>
      </c>
      <c r="G13208" s="160" t="s">
        <v>4074</v>
      </c>
      <c r="H13208" t="s">
        <v>4075</v>
      </c>
      <c r="I13208">
        <v>12</v>
      </c>
      <c r="J13208" t="s">
        <v>7110</v>
      </c>
      <c r="K13208">
        <v>99</v>
      </c>
      <c r="L13208" t="s">
        <v>3999</v>
      </c>
    </row>
    <row r="13209" spans="1:12">
      <c r="A13209" s="15">
        <v>2535000140</v>
      </c>
      <c r="B13209" t="s">
        <v>12420</v>
      </c>
      <c r="C13209" t="s">
        <v>7110</v>
      </c>
      <c r="D13209" t="s">
        <v>12454</v>
      </c>
      <c r="E13209" t="s">
        <v>8634</v>
      </c>
      <c r="F13209" t="s">
        <v>4073</v>
      </c>
      <c r="G13209" s="160" t="s">
        <v>4074</v>
      </c>
      <c r="H13209" t="s">
        <v>4075</v>
      </c>
      <c r="I13209">
        <v>12</v>
      </c>
      <c r="J13209" t="s">
        <v>7110</v>
      </c>
      <c r="K13209">
        <v>99</v>
      </c>
      <c r="L13209" t="s">
        <v>3999</v>
      </c>
    </row>
    <row r="13210" spans="1:12">
      <c r="A13210" s="15">
        <v>2535010000</v>
      </c>
      <c r="B13210" t="s">
        <v>12420</v>
      </c>
      <c r="C13210" t="s">
        <v>7110</v>
      </c>
      <c r="D13210" t="s">
        <v>12490</v>
      </c>
      <c r="E13210" t="s">
        <v>12423</v>
      </c>
      <c r="F13210" t="s">
        <v>4073</v>
      </c>
      <c r="G13210" s="160" t="s">
        <v>4074</v>
      </c>
      <c r="H13210" t="s">
        <v>4075</v>
      </c>
      <c r="I13210">
        <v>12</v>
      </c>
      <c r="J13210" t="s">
        <v>7110</v>
      </c>
      <c r="K13210">
        <v>99</v>
      </c>
      <c r="L13210" t="s">
        <v>3999</v>
      </c>
    </row>
    <row r="13211" spans="1:12">
      <c r="A13211" s="15">
        <v>2535010020</v>
      </c>
      <c r="B13211" t="s">
        <v>12420</v>
      </c>
      <c r="C13211" t="s">
        <v>7110</v>
      </c>
      <c r="D13211" t="s">
        <v>12490</v>
      </c>
      <c r="E13211" t="s">
        <v>8821</v>
      </c>
      <c r="F13211" t="s">
        <v>4073</v>
      </c>
      <c r="G13211" s="160" t="s">
        <v>4074</v>
      </c>
      <c r="H13211" t="s">
        <v>4075</v>
      </c>
      <c r="I13211">
        <v>12</v>
      </c>
      <c r="J13211" t="s">
        <v>7110</v>
      </c>
      <c r="K13211">
        <v>99</v>
      </c>
      <c r="L13211" t="s">
        <v>3999</v>
      </c>
    </row>
    <row r="13212" spans="1:12">
      <c r="A13212" s="15">
        <v>2535010040</v>
      </c>
      <c r="B13212" t="s">
        <v>12420</v>
      </c>
      <c r="C13212" t="s">
        <v>7110</v>
      </c>
      <c r="D13212" t="s">
        <v>12490</v>
      </c>
      <c r="E13212" t="s">
        <v>5272</v>
      </c>
      <c r="F13212" t="s">
        <v>4073</v>
      </c>
      <c r="G13212" s="160" t="s">
        <v>4074</v>
      </c>
      <c r="H13212" t="s">
        <v>4075</v>
      </c>
      <c r="I13212">
        <v>12</v>
      </c>
      <c r="J13212" t="s">
        <v>7110</v>
      </c>
      <c r="K13212">
        <v>99</v>
      </c>
      <c r="L13212" t="s">
        <v>3999</v>
      </c>
    </row>
    <row r="13213" spans="1:12">
      <c r="A13213" s="15">
        <v>2535010060</v>
      </c>
      <c r="B13213" t="s">
        <v>12420</v>
      </c>
      <c r="C13213" t="s">
        <v>7110</v>
      </c>
      <c r="D13213" t="s">
        <v>12490</v>
      </c>
      <c r="E13213" t="s">
        <v>12486</v>
      </c>
      <c r="F13213" t="s">
        <v>4073</v>
      </c>
      <c r="G13213" s="160" t="s">
        <v>4074</v>
      </c>
      <c r="H13213" t="s">
        <v>4075</v>
      </c>
      <c r="I13213">
        <v>12</v>
      </c>
      <c r="J13213" t="s">
        <v>7110</v>
      </c>
      <c r="K13213">
        <v>99</v>
      </c>
      <c r="L13213" t="s">
        <v>3999</v>
      </c>
    </row>
    <row r="13214" spans="1:12">
      <c r="A13214" s="15">
        <v>2535010080</v>
      </c>
      <c r="B13214" t="s">
        <v>12420</v>
      </c>
      <c r="C13214" t="s">
        <v>7110</v>
      </c>
      <c r="D13214" t="s">
        <v>12490</v>
      </c>
      <c r="E13214" t="s">
        <v>12487</v>
      </c>
      <c r="F13214" t="s">
        <v>4073</v>
      </c>
      <c r="G13214" s="160" t="s">
        <v>4074</v>
      </c>
      <c r="H13214" t="s">
        <v>4075</v>
      </c>
      <c r="I13214">
        <v>12</v>
      </c>
      <c r="J13214" t="s">
        <v>7110</v>
      </c>
      <c r="K13214">
        <v>99</v>
      </c>
      <c r="L13214" t="s">
        <v>3999</v>
      </c>
    </row>
    <row r="13215" spans="1:12">
      <c r="A13215" s="15">
        <v>2535010100</v>
      </c>
      <c r="B13215" t="s">
        <v>12420</v>
      </c>
      <c r="C13215" t="s">
        <v>7110</v>
      </c>
      <c r="D13215" t="s">
        <v>12490</v>
      </c>
      <c r="E13215" t="s">
        <v>8822</v>
      </c>
      <c r="F13215" t="s">
        <v>4073</v>
      </c>
      <c r="G13215" s="160" t="s">
        <v>4074</v>
      </c>
      <c r="H13215" t="s">
        <v>4075</v>
      </c>
      <c r="I13215">
        <v>12</v>
      </c>
      <c r="J13215" t="s">
        <v>7110</v>
      </c>
      <c r="K13215">
        <v>99</v>
      </c>
      <c r="L13215" t="s">
        <v>3999</v>
      </c>
    </row>
    <row r="13216" spans="1:12">
      <c r="A13216" s="15">
        <v>2535010120</v>
      </c>
      <c r="B13216" t="s">
        <v>12420</v>
      </c>
      <c r="C13216" t="s">
        <v>7110</v>
      </c>
      <c r="D13216" t="s">
        <v>12490</v>
      </c>
      <c r="E13216" t="s">
        <v>8829</v>
      </c>
      <c r="F13216" t="s">
        <v>4073</v>
      </c>
      <c r="G13216" s="160" t="s">
        <v>4074</v>
      </c>
      <c r="H13216" t="s">
        <v>4075</v>
      </c>
      <c r="I13216">
        <v>12</v>
      </c>
      <c r="J13216" t="s">
        <v>7110</v>
      </c>
      <c r="K13216">
        <v>99</v>
      </c>
      <c r="L13216" t="s">
        <v>3999</v>
      </c>
    </row>
    <row r="13217" spans="1:12">
      <c r="A13217" s="15">
        <v>2535010140</v>
      </c>
      <c r="B13217" t="s">
        <v>12420</v>
      </c>
      <c r="C13217" t="s">
        <v>7110</v>
      </c>
      <c r="D13217" t="s">
        <v>12490</v>
      </c>
      <c r="E13217" t="s">
        <v>8634</v>
      </c>
      <c r="F13217" t="s">
        <v>4073</v>
      </c>
      <c r="G13217" s="160" t="s">
        <v>4074</v>
      </c>
      <c r="H13217" t="s">
        <v>4075</v>
      </c>
      <c r="I13217">
        <v>12</v>
      </c>
      <c r="J13217" t="s">
        <v>7110</v>
      </c>
      <c r="K13217">
        <v>99</v>
      </c>
      <c r="L13217" t="s">
        <v>3999</v>
      </c>
    </row>
    <row r="13218" spans="1:12">
      <c r="A13218" s="15">
        <v>2535020000</v>
      </c>
      <c r="B13218" t="s">
        <v>12420</v>
      </c>
      <c r="C13218" t="s">
        <v>7110</v>
      </c>
      <c r="D13218" t="s">
        <v>12456</v>
      </c>
      <c r="E13218" t="s">
        <v>12423</v>
      </c>
      <c r="F13218" t="s">
        <v>4073</v>
      </c>
      <c r="G13218" s="160" t="s">
        <v>4074</v>
      </c>
      <c r="H13218" t="s">
        <v>4075</v>
      </c>
      <c r="I13218">
        <v>12</v>
      </c>
      <c r="J13218" t="s">
        <v>7110</v>
      </c>
      <c r="K13218">
        <v>99</v>
      </c>
      <c r="L13218" t="s">
        <v>3999</v>
      </c>
    </row>
    <row r="13219" spans="1:12">
      <c r="A13219" s="15">
        <v>2535020020</v>
      </c>
      <c r="B13219" t="s">
        <v>12420</v>
      </c>
      <c r="C13219" t="s">
        <v>7110</v>
      </c>
      <c r="D13219" t="s">
        <v>12456</v>
      </c>
      <c r="E13219" t="s">
        <v>8821</v>
      </c>
      <c r="F13219" t="s">
        <v>4073</v>
      </c>
      <c r="G13219" s="160" t="s">
        <v>4074</v>
      </c>
      <c r="H13219" t="s">
        <v>4075</v>
      </c>
      <c r="I13219">
        <v>12</v>
      </c>
      <c r="J13219" t="s">
        <v>7110</v>
      </c>
      <c r="K13219">
        <v>99</v>
      </c>
      <c r="L13219" t="s">
        <v>3999</v>
      </c>
    </row>
    <row r="13220" spans="1:12">
      <c r="A13220" s="15">
        <v>2535020040</v>
      </c>
      <c r="B13220" t="s">
        <v>12420</v>
      </c>
      <c r="C13220" t="s">
        <v>7110</v>
      </c>
      <c r="D13220" t="s">
        <v>12456</v>
      </c>
      <c r="E13220" t="s">
        <v>5272</v>
      </c>
      <c r="F13220" t="s">
        <v>4073</v>
      </c>
      <c r="G13220" s="160" t="s">
        <v>4074</v>
      </c>
      <c r="H13220" t="s">
        <v>4075</v>
      </c>
      <c r="I13220">
        <v>12</v>
      </c>
      <c r="J13220" t="s">
        <v>7110</v>
      </c>
      <c r="K13220">
        <v>99</v>
      </c>
      <c r="L13220" t="s">
        <v>3999</v>
      </c>
    </row>
    <row r="13221" spans="1:12">
      <c r="A13221" s="15">
        <v>2535020060</v>
      </c>
      <c r="B13221" t="s">
        <v>12420</v>
      </c>
      <c r="C13221" t="s">
        <v>7110</v>
      </c>
      <c r="D13221" t="s">
        <v>12456</v>
      </c>
      <c r="E13221" t="s">
        <v>12486</v>
      </c>
      <c r="F13221" t="s">
        <v>4073</v>
      </c>
      <c r="G13221" s="160" t="s">
        <v>4074</v>
      </c>
      <c r="H13221" t="s">
        <v>4075</v>
      </c>
      <c r="I13221">
        <v>12</v>
      </c>
      <c r="J13221" t="s">
        <v>7110</v>
      </c>
      <c r="K13221">
        <v>99</v>
      </c>
      <c r="L13221" t="s">
        <v>3999</v>
      </c>
    </row>
    <row r="13222" spans="1:12">
      <c r="A13222" s="15">
        <v>2535020080</v>
      </c>
      <c r="B13222" t="s">
        <v>12420</v>
      </c>
      <c r="C13222" t="s">
        <v>7110</v>
      </c>
      <c r="D13222" t="s">
        <v>12456</v>
      </c>
      <c r="E13222" t="s">
        <v>12487</v>
      </c>
      <c r="F13222" t="s">
        <v>4073</v>
      </c>
      <c r="G13222" s="160" t="s">
        <v>4074</v>
      </c>
      <c r="H13222" t="s">
        <v>4075</v>
      </c>
      <c r="I13222">
        <v>12</v>
      </c>
      <c r="J13222" t="s">
        <v>7110</v>
      </c>
      <c r="K13222">
        <v>99</v>
      </c>
      <c r="L13222" t="s">
        <v>3999</v>
      </c>
    </row>
    <row r="13223" spans="1:12">
      <c r="A13223" s="15">
        <v>2535020100</v>
      </c>
      <c r="B13223" t="s">
        <v>12420</v>
      </c>
      <c r="C13223" t="s">
        <v>7110</v>
      </c>
      <c r="D13223" t="s">
        <v>12456</v>
      </c>
      <c r="E13223" t="s">
        <v>8822</v>
      </c>
      <c r="F13223" t="s">
        <v>4073</v>
      </c>
      <c r="G13223" s="160" t="s">
        <v>4074</v>
      </c>
      <c r="H13223" t="s">
        <v>4075</v>
      </c>
      <c r="I13223">
        <v>12</v>
      </c>
      <c r="J13223" t="s">
        <v>7110</v>
      </c>
      <c r="K13223">
        <v>99</v>
      </c>
      <c r="L13223" t="s">
        <v>3999</v>
      </c>
    </row>
    <row r="13224" spans="1:12">
      <c r="A13224" s="15">
        <v>2535020120</v>
      </c>
      <c r="B13224" t="s">
        <v>12420</v>
      </c>
      <c r="C13224" t="s">
        <v>7110</v>
      </c>
      <c r="D13224" t="s">
        <v>12456</v>
      </c>
      <c r="E13224" t="s">
        <v>8829</v>
      </c>
      <c r="F13224" t="s">
        <v>4073</v>
      </c>
      <c r="G13224" s="160" t="s">
        <v>4074</v>
      </c>
      <c r="H13224" t="s">
        <v>4075</v>
      </c>
      <c r="I13224">
        <v>12</v>
      </c>
      <c r="J13224" t="s">
        <v>7110</v>
      </c>
      <c r="K13224">
        <v>99</v>
      </c>
      <c r="L13224" t="s">
        <v>3999</v>
      </c>
    </row>
    <row r="13225" spans="1:12">
      <c r="A13225" s="15">
        <v>2535020140</v>
      </c>
      <c r="B13225" t="s">
        <v>12420</v>
      </c>
      <c r="C13225" t="s">
        <v>7110</v>
      </c>
      <c r="D13225" t="s">
        <v>12456</v>
      </c>
      <c r="E13225" t="s">
        <v>8634</v>
      </c>
      <c r="F13225" t="s">
        <v>4073</v>
      </c>
      <c r="G13225" s="160" t="s">
        <v>4074</v>
      </c>
      <c r="H13225" t="s">
        <v>4075</v>
      </c>
      <c r="I13225">
        <v>12</v>
      </c>
      <c r="J13225" t="s">
        <v>7110</v>
      </c>
      <c r="K13225">
        <v>99</v>
      </c>
      <c r="L13225" t="s">
        <v>3999</v>
      </c>
    </row>
    <row r="13226" spans="1:12">
      <c r="A13226" s="15">
        <v>2535030000</v>
      </c>
      <c r="B13226" t="s">
        <v>12420</v>
      </c>
      <c r="C13226" t="s">
        <v>7110</v>
      </c>
      <c r="D13226" t="s">
        <v>12463</v>
      </c>
      <c r="E13226" t="s">
        <v>12423</v>
      </c>
      <c r="F13226" t="s">
        <v>4073</v>
      </c>
      <c r="G13226" s="160" t="s">
        <v>4074</v>
      </c>
      <c r="H13226" t="s">
        <v>4075</v>
      </c>
      <c r="I13226">
        <v>12</v>
      </c>
      <c r="J13226" t="s">
        <v>7110</v>
      </c>
      <c r="K13226">
        <v>99</v>
      </c>
      <c r="L13226" t="s">
        <v>3999</v>
      </c>
    </row>
    <row r="13227" spans="1:12">
      <c r="A13227" s="15">
        <v>2535030020</v>
      </c>
      <c r="B13227" t="s">
        <v>12420</v>
      </c>
      <c r="C13227" t="s">
        <v>7110</v>
      </c>
      <c r="D13227" t="s">
        <v>12463</v>
      </c>
      <c r="E13227" t="s">
        <v>8821</v>
      </c>
      <c r="F13227" t="s">
        <v>4073</v>
      </c>
      <c r="G13227" s="160" t="s">
        <v>4074</v>
      </c>
      <c r="H13227" t="s">
        <v>4075</v>
      </c>
      <c r="I13227">
        <v>12</v>
      </c>
      <c r="J13227" t="s">
        <v>7110</v>
      </c>
      <c r="K13227">
        <v>99</v>
      </c>
      <c r="L13227" t="s">
        <v>3999</v>
      </c>
    </row>
    <row r="13228" spans="1:12">
      <c r="A13228" s="15">
        <v>2535030040</v>
      </c>
      <c r="B13228" t="s">
        <v>12420</v>
      </c>
      <c r="C13228" t="s">
        <v>7110</v>
      </c>
      <c r="D13228" t="s">
        <v>12463</v>
      </c>
      <c r="E13228" t="s">
        <v>5272</v>
      </c>
      <c r="F13228" t="s">
        <v>4073</v>
      </c>
      <c r="G13228" s="160" t="s">
        <v>4074</v>
      </c>
      <c r="H13228" t="s">
        <v>4075</v>
      </c>
      <c r="I13228">
        <v>12</v>
      </c>
      <c r="J13228" t="s">
        <v>7110</v>
      </c>
      <c r="K13228">
        <v>99</v>
      </c>
      <c r="L13228" t="s">
        <v>3999</v>
      </c>
    </row>
    <row r="13229" spans="1:12">
      <c r="A13229" s="15">
        <v>2535030060</v>
      </c>
      <c r="B13229" t="s">
        <v>12420</v>
      </c>
      <c r="C13229" t="s">
        <v>7110</v>
      </c>
      <c r="D13229" t="s">
        <v>12463</v>
      </c>
      <c r="E13229" t="s">
        <v>12486</v>
      </c>
      <c r="F13229" t="s">
        <v>4073</v>
      </c>
      <c r="G13229" s="160" t="s">
        <v>4074</v>
      </c>
      <c r="H13229" t="s">
        <v>4075</v>
      </c>
      <c r="I13229">
        <v>12</v>
      </c>
      <c r="J13229" t="s">
        <v>7110</v>
      </c>
      <c r="K13229">
        <v>99</v>
      </c>
      <c r="L13229" t="s">
        <v>3999</v>
      </c>
    </row>
    <row r="13230" spans="1:12">
      <c r="A13230" s="15">
        <v>2535030080</v>
      </c>
      <c r="B13230" t="s">
        <v>12420</v>
      </c>
      <c r="C13230" t="s">
        <v>7110</v>
      </c>
      <c r="D13230" t="s">
        <v>12463</v>
      </c>
      <c r="E13230" t="s">
        <v>12487</v>
      </c>
      <c r="F13230" t="s">
        <v>4073</v>
      </c>
      <c r="G13230" s="160" t="s">
        <v>4074</v>
      </c>
      <c r="H13230" t="s">
        <v>4075</v>
      </c>
      <c r="I13230">
        <v>12</v>
      </c>
      <c r="J13230" t="s">
        <v>7110</v>
      </c>
      <c r="K13230">
        <v>99</v>
      </c>
      <c r="L13230" t="s">
        <v>3999</v>
      </c>
    </row>
    <row r="13231" spans="1:12">
      <c r="A13231" s="15">
        <v>2535030100</v>
      </c>
      <c r="B13231" t="s">
        <v>12420</v>
      </c>
      <c r="C13231" t="s">
        <v>7110</v>
      </c>
      <c r="D13231" t="s">
        <v>12463</v>
      </c>
      <c r="E13231" t="s">
        <v>8822</v>
      </c>
      <c r="F13231" t="s">
        <v>4073</v>
      </c>
      <c r="G13231" s="160" t="s">
        <v>4074</v>
      </c>
      <c r="H13231" t="s">
        <v>4075</v>
      </c>
      <c r="I13231">
        <v>12</v>
      </c>
      <c r="J13231" t="s">
        <v>7110</v>
      </c>
      <c r="K13231">
        <v>99</v>
      </c>
      <c r="L13231" t="s">
        <v>3999</v>
      </c>
    </row>
    <row r="13232" spans="1:12">
      <c r="A13232" s="15">
        <v>2535030120</v>
      </c>
      <c r="B13232" t="s">
        <v>12420</v>
      </c>
      <c r="C13232" t="s">
        <v>7110</v>
      </c>
      <c r="D13232" t="s">
        <v>12463</v>
      </c>
      <c r="E13232" t="s">
        <v>8829</v>
      </c>
      <c r="F13232" t="s">
        <v>4073</v>
      </c>
      <c r="G13232" s="160" t="s">
        <v>4074</v>
      </c>
      <c r="H13232" t="s">
        <v>4075</v>
      </c>
      <c r="I13232">
        <v>12</v>
      </c>
      <c r="J13232" t="s">
        <v>7110</v>
      </c>
      <c r="K13232">
        <v>99</v>
      </c>
      <c r="L13232" t="s">
        <v>3999</v>
      </c>
    </row>
    <row r="13233" spans="1:12">
      <c r="A13233" s="15">
        <v>2535030140</v>
      </c>
      <c r="B13233" t="s">
        <v>12420</v>
      </c>
      <c r="C13233" t="s">
        <v>7110</v>
      </c>
      <c r="D13233" t="s">
        <v>12463</v>
      </c>
      <c r="E13233" t="s">
        <v>8634</v>
      </c>
      <c r="F13233" t="s">
        <v>4073</v>
      </c>
      <c r="G13233" s="160" t="s">
        <v>4074</v>
      </c>
      <c r="H13233" t="s">
        <v>4075</v>
      </c>
      <c r="I13233">
        <v>12</v>
      </c>
      <c r="J13233" t="s">
        <v>7110</v>
      </c>
      <c r="K13233">
        <v>99</v>
      </c>
      <c r="L13233" t="s">
        <v>3999</v>
      </c>
    </row>
    <row r="13234" spans="1:12">
      <c r="A13234" s="15">
        <v>2999001001</v>
      </c>
      <c r="B13234" t="s">
        <v>12491</v>
      </c>
      <c r="C13234" t="s">
        <v>12492</v>
      </c>
      <c r="D13234" t="s">
        <v>12493</v>
      </c>
      <c r="E13234" t="s">
        <v>12494</v>
      </c>
      <c r="F13234" t="s">
        <v>3994</v>
      </c>
      <c r="G13234">
        <v>14</v>
      </c>
      <c r="H13234" t="s">
        <v>4333</v>
      </c>
      <c r="I13234">
        <v>99</v>
      </c>
      <c r="J13234" t="s">
        <v>3999</v>
      </c>
      <c r="K13234">
        <v>99</v>
      </c>
      <c r="L13234" t="s">
        <v>3999</v>
      </c>
    </row>
    <row r="13235" spans="1:12">
      <c r="A13235" s="15">
        <v>79900101</v>
      </c>
      <c r="B13235" t="s">
        <v>12491</v>
      </c>
      <c r="C13235" t="s">
        <v>12492</v>
      </c>
      <c r="D13235" t="s">
        <v>12493</v>
      </c>
      <c r="E13235" t="s">
        <v>12494</v>
      </c>
      <c r="F13235" t="s">
        <v>3994</v>
      </c>
      <c r="G13235">
        <v>14</v>
      </c>
      <c r="H13235" t="s">
        <v>4333</v>
      </c>
      <c r="I13235">
        <v>99</v>
      </c>
      <c r="J13235" t="s">
        <v>3999</v>
      </c>
      <c r="K13235">
        <v>99</v>
      </c>
      <c r="L13235" t="s">
        <v>3999</v>
      </c>
    </row>
    <row r="13236" spans="1:12">
      <c r="A13236" s="15">
        <v>50100101</v>
      </c>
      <c r="B13236" t="s">
        <v>5196</v>
      </c>
      <c r="C13236" t="s">
        <v>12495</v>
      </c>
      <c r="D13236" t="s">
        <v>12496</v>
      </c>
      <c r="E13236" t="s">
        <v>12497</v>
      </c>
      <c r="F13236" t="s">
        <v>5196</v>
      </c>
      <c r="G13236">
        <v>10</v>
      </c>
      <c r="H13236" t="s">
        <v>4358</v>
      </c>
      <c r="I13236" s="160" t="s">
        <v>4007</v>
      </c>
      <c r="J13236" t="s">
        <v>5235</v>
      </c>
      <c r="K13236" s="160" t="s">
        <v>4009</v>
      </c>
      <c r="L13236" t="s">
        <v>12498</v>
      </c>
    </row>
    <row r="13237" spans="1:12">
      <c r="A13237" s="15">
        <v>50100102</v>
      </c>
      <c r="B13237" t="s">
        <v>5196</v>
      </c>
      <c r="C13237" t="s">
        <v>12495</v>
      </c>
      <c r="D13237" t="s">
        <v>12496</v>
      </c>
      <c r="E13237" t="s">
        <v>12499</v>
      </c>
      <c r="F13237" t="s">
        <v>5196</v>
      </c>
      <c r="G13237">
        <v>10</v>
      </c>
      <c r="H13237" t="s">
        <v>4358</v>
      </c>
      <c r="I13237" s="160" t="s">
        <v>4007</v>
      </c>
      <c r="J13237" t="s">
        <v>5235</v>
      </c>
      <c r="K13237" s="160" t="s">
        <v>4009</v>
      </c>
      <c r="L13237" t="s">
        <v>12498</v>
      </c>
    </row>
    <row r="13238" spans="1:12">
      <c r="A13238" s="15">
        <v>50100103</v>
      </c>
      <c r="B13238" t="s">
        <v>5196</v>
      </c>
      <c r="C13238" t="s">
        <v>12495</v>
      </c>
      <c r="D13238" t="s">
        <v>12496</v>
      </c>
      <c r="E13238" t="s">
        <v>12500</v>
      </c>
      <c r="F13238" t="s">
        <v>5196</v>
      </c>
      <c r="G13238">
        <v>10</v>
      </c>
      <c r="H13238" t="s">
        <v>4358</v>
      </c>
      <c r="I13238" s="160" t="s">
        <v>4007</v>
      </c>
      <c r="J13238" t="s">
        <v>5235</v>
      </c>
      <c r="K13238">
        <v>99</v>
      </c>
      <c r="L13238" t="s">
        <v>3999</v>
      </c>
    </row>
    <row r="13239" spans="1:12">
      <c r="A13239" s="15">
        <v>50100104</v>
      </c>
      <c r="B13239" t="s">
        <v>5196</v>
      </c>
      <c r="C13239" t="s">
        <v>12495</v>
      </c>
      <c r="D13239" t="s">
        <v>12496</v>
      </c>
      <c r="E13239" t="s">
        <v>12501</v>
      </c>
      <c r="F13239" t="s">
        <v>5196</v>
      </c>
      <c r="G13239">
        <v>10</v>
      </c>
      <c r="H13239" t="s">
        <v>4358</v>
      </c>
      <c r="I13239" s="160" t="s">
        <v>4007</v>
      </c>
      <c r="J13239" t="s">
        <v>5235</v>
      </c>
      <c r="K13239" s="160" t="s">
        <v>4009</v>
      </c>
      <c r="L13239" t="s">
        <v>12498</v>
      </c>
    </row>
    <row r="13240" spans="1:12">
      <c r="A13240" s="15">
        <v>50100105</v>
      </c>
      <c r="B13240" t="s">
        <v>5196</v>
      </c>
      <c r="C13240" t="s">
        <v>12495</v>
      </c>
      <c r="D13240" t="s">
        <v>12496</v>
      </c>
      <c r="E13240" t="s">
        <v>12502</v>
      </c>
      <c r="F13240" t="s">
        <v>5196</v>
      </c>
      <c r="G13240">
        <v>10</v>
      </c>
      <c r="H13240" t="s">
        <v>4358</v>
      </c>
      <c r="I13240" s="160" t="s">
        <v>4007</v>
      </c>
      <c r="J13240" t="s">
        <v>5235</v>
      </c>
      <c r="K13240" s="160" t="s">
        <v>4009</v>
      </c>
      <c r="L13240" t="s">
        <v>12498</v>
      </c>
    </row>
    <row r="13241" spans="1:12">
      <c r="A13241" s="15">
        <v>50100106</v>
      </c>
      <c r="B13241" t="s">
        <v>5196</v>
      </c>
      <c r="C13241" t="s">
        <v>12495</v>
      </c>
      <c r="D13241" t="s">
        <v>12496</v>
      </c>
      <c r="E13241" t="s">
        <v>12503</v>
      </c>
      <c r="F13241" t="s">
        <v>5196</v>
      </c>
      <c r="G13241">
        <v>10</v>
      </c>
      <c r="H13241" t="s">
        <v>4358</v>
      </c>
      <c r="I13241" s="160" t="s">
        <v>4007</v>
      </c>
      <c r="J13241" t="s">
        <v>5235</v>
      </c>
      <c r="K13241" s="160" t="s">
        <v>4009</v>
      </c>
      <c r="L13241" t="s">
        <v>12498</v>
      </c>
    </row>
    <row r="13242" spans="1:12">
      <c r="A13242" s="15">
        <v>50100107</v>
      </c>
      <c r="B13242" t="s">
        <v>5196</v>
      </c>
      <c r="C13242" t="s">
        <v>12495</v>
      </c>
      <c r="D13242" t="s">
        <v>12496</v>
      </c>
      <c r="E13242" t="s">
        <v>12504</v>
      </c>
      <c r="F13242" t="s">
        <v>5196</v>
      </c>
      <c r="G13242">
        <v>10</v>
      </c>
      <c r="H13242" t="s">
        <v>4358</v>
      </c>
      <c r="I13242" s="160" t="s">
        <v>4007</v>
      </c>
      <c r="J13242" t="s">
        <v>5235</v>
      </c>
      <c r="K13242">
        <v>99</v>
      </c>
      <c r="L13242" t="s">
        <v>3999</v>
      </c>
    </row>
    <row r="13243" spans="1:12">
      <c r="A13243" s="15">
        <v>50100108</v>
      </c>
      <c r="B13243" t="s">
        <v>5196</v>
      </c>
      <c r="C13243" t="s">
        <v>12495</v>
      </c>
      <c r="D13243" t="s">
        <v>12505</v>
      </c>
      <c r="E13243" t="s">
        <v>12506</v>
      </c>
      <c r="F13243" t="s">
        <v>5196</v>
      </c>
      <c r="G13243">
        <v>10</v>
      </c>
      <c r="H13243" t="s">
        <v>4358</v>
      </c>
      <c r="I13243" s="160" t="s">
        <v>4007</v>
      </c>
      <c r="J13243" t="s">
        <v>5235</v>
      </c>
      <c r="K13243">
        <v>99</v>
      </c>
      <c r="L13243" t="s">
        <v>3999</v>
      </c>
    </row>
    <row r="13244" spans="1:12">
      <c r="A13244" s="15">
        <v>50100111</v>
      </c>
      <c r="B13244" t="s">
        <v>5196</v>
      </c>
      <c r="C13244" t="s">
        <v>12495</v>
      </c>
      <c r="D13244" t="s">
        <v>12496</v>
      </c>
      <c r="E13244" t="s">
        <v>12507</v>
      </c>
      <c r="F13244" t="s">
        <v>5196</v>
      </c>
      <c r="G13244">
        <v>10</v>
      </c>
      <c r="H13244" t="s">
        <v>4358</v>
      </c>
      <c r="I13244" s="160" t="s">
        <v>4007</v>
      </c>
      <c r="J13244" t="s">
        <v>5235</v>
      </c>
      <c r="K13244" s="160" t="s">
        <v>4009</v>
      </c>
      <c r="L13244" t="s">
        <v>12498</v>
      </c>
    </row>
    <row r="13245" spans="1:12">
      <c r="A13245" s="15">
        <v>50100112</v>
      </c>
      <c r="B13245" t="s">
        <v>5196</v>
      </c>
      <c r="C13245" t="s">
        <v>12495</v>
      </c>
      <c r="D13245" t="s">
        <v>12496</v>
      </c>
      <c r="E13245" t="s">
        <v>12508</v>
      </c>
      <c r="F13245" t="s">
        <v>5196</v>
      </c>
      <c r="G13245">
        <v>10</v>
      </c>
      <c r="H13245" t="s">
        <v>4358</v>
      </c>
      <c r="I13245" s="160" t="s">
        <v>4007</v>
      </c>
      <c r="J13245" t="s">
        <v>5235</v>
      </c>
      <c r="K13245" s="160" t="s">
        <v>4009</v>
      </c>
      <c r="L13245" t="s">
        <v>12498</v>
      </c>
    </row>
    <row r="13246" spans="1:12">
      <c r="A13246" s="15">
        <v>50100113</v>
      </c>
      <c r="B13246" t="s">
        <v>5196</v>
      </c>
      <c r="C13246" t="s">
        <v>12495</v>
      </c>
      <c r="D13246" t="s">
        <v>12496</v>
      </c>
      <c r="E13246" t="s">
        <v>12509</v>
      </c>
      <c r="F13246" t="s">
        <v>5196</v>
      </c>
      <c r="G13246">
        <v>10</v>
      </c>
      <c r="H13246" t="s">
        <v>4358</v>
      </c>
      <c r="I13246" s="160" t="s">
        <v>4007</v>
      </c>
      <c r="J13246" t="s">
        <v>5235</v>
      </c>
      <c r="K13246" s="160" t="s">
        <v>4009</v>
      </c>
      <c r="L13246" t="s">
        <v>12498</v>
      </c>
    </row>
    <row r="13247" spans="1:12">
      <c r="A13247" s="15">
        <v>50100114</v>
      </c>
      <c r="B13247" t="s">
        <v>5196</v>
      </c>
      <c r="C13247" t="s">
        <v>12495</v>
      </c>
      <c r="D13247" t="s">
        <v>12496</v>
      </c>
      <c r="E13247" t="s">
        <v>12510</v>
      </c>
      <c r="F13247" t="s">
        <v>5196</v>
      </c>
      <c r="G13247">
        <v>10</v>
      </c>
      <c r="H13247" t="s">
        <v>4358</v>
      </c>
      <c r="I13247" s="160" t="s">
        <v>4007</v>
      </c>
      <c r="J13247" t="s">
        <v>5235</v>
      </c>
      <c r="K13247" s="160" t="s">
        <v>4009</v>
      </c>
      <c r="L13247" t="s">
        <v>12498</v>
      </c>
    </row>
    <row r="13248" spans="1:12">
      <c r="A13248" s="15">
        <v>50100115</v>
      </c>
      <c r="B13248" t="s">
        <v>5196</v>
      </c>
      <c r="C13248" t="s">
        <v>12495</v>
      </c>
      <c r="D13248" t="s">
        <v>12496</v>
      </c>
      <c r="E13248" t="s">
        <v>12511</v>
      </c>
      <c r="F13248" t="s">
        <v>5196</v>
      </c>
      <c r="G13248">
        <v>10</v>
      </c>
      <c r="H13248" t="s">
        <v>4358</v>
      </c>
      <c r="I13248" s="160" t="s">
        <v>4007</v>
      </c>
      <c r="J13248" t="s">
        <v>5235</v>
      </c>
      <c r="K13248" s="160" t="s">
        <v>4009</v>
      </c>
      <c r="L13248" t="s">
        <v>12498</v>
      </c>
    </row>
    <row r="13249" spans="1:12">
      <c r="A13249" s="15">
        <v>50100116</v>
      </c>
      <c r="B13249" t="s">
        <v>5196</v>
      </c>
      <c r="C13249" t="s">
        <v>12495</v>
      </c>
      <c r="D13249" t="s">
        <v>12496</v>
      </c>
      <c r="E13249" t="s">
        <v>12512</v>
      </c>
      <c r="F13249" t="s">
        <v>5196</v>
      </c>
      <c r="G13249">
        <v>10</v>
      </c>
      <c r="H13249" t="s">
        <v>4358</v>
      </c>
      <c r="I13249" s="160" t="s">
        <v>4007</v>
      </c>
      <c r="J13249" t="s">
        <v>5235</v>
      </c>
      <c r="K13249" s="160" t="s">
        <v>4009</v>
      </c>
      <c r="L13249" t="s">
        <v>12498</v>
      </c>
    </row>
    <row r="13250" spans="1:12">
      <c r="A13250" s="15">
        <v>50100117</v>
      </c>
      <c r="B13250" t="s">
        <v>5196</v>
      </c>
      <c r="C13250" t="s">
        <v>12495</v>
      </c>
      <c r="D13250" t="s">
        <v>12496</v>
      </c>
      <c r="E13250" t="s">
        <v>12513</v>
      </c>
      <c r="F13250" t="s">
        <v>5196</v>
      </c>
      <c r="G13250">
        <v>10</v>
      </c>
      <c r="H13250" t="s">
        <v>4358</v>
      </c>
      <c r="I13250" s="160" t="s">
        <v>4007</v>
      </c>
      <c r="J13250" t="s">
        <v>5235</v>
      </c>
      <c r="K13250" s="160" t="s">
        <v>4009</v>
      </c>
      <c r="L13250" t="s">
        <v>12498</v>
      </c>
    </row>
    <row r="13251" spans="1:12">
      <c r="A13251" s="15">
        <v>50100118</v>
      </c>
      <c r="B13251" t="s">
        <v>5196</v>
      </c>
      <c r="C13251" t="s">
        <v>12495</v>
      </c>
      <c r="D13251" t="s">
        <v>12496</v>
      </c>
      <c r="E13251" t="s">
        <v>12514</v>
      </c>
      <c r="F13251" t="s">
        <v>5196</v>
      </c>
      <c r="G13251">
        <v>10</v>
      </c>
      <c r="H13251" t="s">
        <v>4358</v>
      </c>
      <c r="I13251" s="160" t="s">
        <v>4007</v>
      </c>
      <c r="J13251" t="s">
        <v>5235</v>
      </c>
      <c r="K13251" s="160" t="s">
        <v>4009</v>
      </c>
      <c r="L13251" t="s">
        <v>12498</v>
      </c>
    </row>
    <row r="13252" spans="1:12">
      <c r="A13252" s="15">
        <v>50100119</v>
      </c>
      <c r="B13252" t="s">
        <v>5196</v>
      </c>
      <c r="C13252" t="s">
        <v>12495</v>
      </c>
      <c r="D13252" t="s">
        <v>12496</v>
      </c>
      <c r="E13252" t="s">
        <v>12515</v>
      </c>
      <c r="F13252" t="s">
        <v>5196</v>
      </c>
      <c r="G13252">
        <v>10</v>
      </c>
      <c r="H13252" t="s">
        <v>4358</v>
      </c>
      <c r="I13252" s="160" t="s">
        <v>4007</v>
      </c>
      <c r="J13252" t="s">
        <v>5235</v>
      </c>
      <c r="K13252" s="160" t="s">
        <v>4009</v>
      </c>
      <c r="L13252" t="s">
        <v>12498</v>
      </c>
    </row>
    <row r="13253" spans="1:12">
      <c r="A13253" s="15">
        <v>50100120</v>
      </c>
      <c r="B13253" t="s">
        <v>5196</v>
      </c>
      <c r="C13253" t="s">
        <v>12495</v>
      </c>
      <c r="D13253" t="s">
        <v>12496</v>
      </c>
      <c r="E13253" t="s">
        <v>12516</v>
      </c>
      <c r="F13253" t="s">
        <v>5196</v>
      </c>
      <c r="G13253">
        <v>10</v>
      </c>
      <c r="H13253" t="s">
        <v>4358</v>
      </c>
      <c r="I13253" s="160" t="s">
        <v>4007</v>
      </c>
      <c r="J13253" t="s">
        <v>5235</v>
      </c>
      <c r="K13253" s="160" t="s">
        <v>4009</v>
      </c>
      <c r="L13253" t="s">
        <v>12498</v>
      </c>
    </row>
    <row r="13254" spans="1:12">
      <c r="A13254" s="15">
        <v>50100131</v>
      </c>
      <c r="B13254" t="s">
        <v>5196</v>
      </c>
      <c r="C13254" t="s">
        <v>12495</v>
      </c>
      <c r="D13254" t="s">
        <v>12496</v>
      </c>
      <c r="E13254" t="s">
        <v>12517</v>
      </c>
      <c r="F13254" t="s">
        <v>5196</v>
      </c>
      <c r="G13254">
        <v>10</v>
      </c>
      <c r="H13254" t="s">
        <v>4358</v>
      </c>
      <c r="I13254" s="160" t="s">
        <v>4007</v>
      </c>
      <c r="J13254" t="s">
        <v>5235</v>
      </c>
      <c r="K13254" s="160" t="s">
        <v>4009</v>
      </c>
      <c r="L13254" t="s">
        <v>12498</v>
      </c>
    </row>
    <row r="13255" spans="1:12">
      <c r="A13255" s="15">
        <v>50100132</v>
      </c>
      <c r="B13255" t="s">
        <v>5196</v>
      </c>
      <c r="C13255" t="s">
        <v>12495</v>
      </c>
      <c r="D13255" t="s">
        <v>12496</v>
      </c>
      <c r="E13255" t="s">
        <v>12518</v>
      </c>
      <c r="F13255" t="s">
        <v>5196</v>
      </c>
      <c r="G13255">
        <v>10</v>
      </c>
      <c r="H13255" t="s">
        <v>4358</v>
      </c>
      <c r="I13255" s="160" t="s">
        <v>4007</v>
      </c>
      <c r="J13255" t="s">
        <v>5235</v>
      </c>
      <c r="K13255" s="160" t="s">
        <v>4009</v>
      </c>
      <c r="L13255" t="s">
        <v>12498</v>
      </c>
    </row>
    <row r="13256" spans="1:12">
      <c r="A13256" s="15">
        <v>50100133</v>
      </c>
      <c r="B13256" t="s">
        <v>5196</v>
      </c>
      <c r="C13256" t="s">
        <v>12495</v>
      </c>
      <c r="D13256" t="s">
        <v>12496</v>
      </c>
      <c r="E13256" t="s">
        <v>12519</v>
      </c>
      <c r="F13256" t="s">
        <v>5196</v>
      </c>
      <c r="G13256">
        <v>10</v>
      </c>
      <c r="H13256" t="s">
        <v>4358</v>
      </c>
      <c r="I13256" s="160" t="s">
        <v>4007</v>
      </c>
      <c r="J13256" t="s">
        <v>5235</v>
      </c>
      <c r="K13256" s="160" t="s">
        <v>4009</v>
      </c>
      <c r="L13256" t="s">
        <v>12498</v>
      </c>
    </row>
    <row r="13257" spans="1:12">
      <c r="A13257" s="15">
        <v>50100134</v>
      </c>
      <c r="B13257" t="s">
        <v>5196</v>
      </c>
      <c r="C13257" t="s">
        <v>12495</v>
      </c>
      <c r="D13257" t="s">
        <v>12496</v>
      </c>
      <c r="E13257" t="s">
        <v>12520</v>
      </c>
      <c r="F13257" t="s">
        <v>5196</v>
      </c>
      <c r="G13257">
        <v>10</v>
      </c>
      <c r="H13257" t="s">
        <v>4358</v>
      </c>
      <c r="I13257" s="160" t="s">
        <v>4007</v>
      </c>
      <c r="J13257" t="s">
        <v>5235</v>
      </c>
      <c r="K13257" s="160" t="s">
        <v>4009</v>
      </c>
      <c r="L13257" t="s">
        <v>12498</v>
      </c>
    </row>
    <row r="13258" spans="1:12">
      <c r="A13258" s="15">
        <v>50100135</v>
      </c>
      <c r="B13258" t="s">
        <v>5196</v>
      </c>
      <c r="C13258" t="s">
        <v>12495</v>
      </c>
      <c r="D13258" t="s">
        <v>12496</v>
      </c>
      <c r="E13258" t="s">
        <v>12521</v>
      </c>
      <c r="F13258" t="s">
        <v>5196</v>
      </c>
      <c r="G13258">
        <v>10</v>
      </c>
      <c r="H13258" t="s">
        <v>4358</v>
      </c>
      <c r="I13258" s="160" t="s">
        <v>4007</v>
      </c>
      <c r="J13258" t="s">
        <v>5235</v>
      </c>
      <c r="K13258" s="160" t="s">
        <v>4009</v>
      </c>
      <c r="L13258" t="s">
        <v>12498</v>
      </c>
    </row>
    <row r="13259" spans="1:12">
      <c r="A13259" s="15">
        <v>50100136</v>
      </c>
      <c r="B13259" t="s">
        <v>5196</v>
      </c>
      <c r="C13259" t="s">
        <v>12495</v>
      </c>
      <c r="D13259" t="s">
        <v>12496</v>
      </c>
      <c r="E13259" t="s">
        <v>12522</v>
      </c>
      <c r="F13259" t="s">
        <v>5196</v>
      </c>
      <c r="G13259">
        <v>10</v>
      </c>
      <c r="H13259" t="s">
        <v>4358</v>
      </c>
      <c r="I13259" s="160" t="s">
        <v>4007</v>
      </c>
      <c r="J13259" t="s">
        <v>5235</v>
      </c>
      <c r="K13259" s="160" t="s">
        <v>4009</v>
      </c>
      <c r="L13259" t="s">
        <v>12498</v>
      </c>
    </row>
    <row r="13260" spans="1:12">
      <c r="A13260" s="15">
        <v>50100137</v>
      </c>
      <c r="B13260" t="s">
        <v>5196</v>
      </c>
      <c r="C13260" t="s">
        <v>12495</v>
      </c>
      <c r="D13260" t="s">
        <v>12496</v>
      </c>
      <c r="E13260" t="s">
        <v>12523</v>
      </c>
      <c r="F13260" t="s">
        <v>5196</v>
      </c>
      <c r="G13260">
        <v>10</v>
      </c>
      <c r="H13260" t="s">
        <v>4358</v>
      </c>
      <c r="I13260" s="160" t="s">
        <v>4007</v>
      </c>
      <c r="J13260" t="s">
        <v>5235</v>
      </c>
      <c r="K13260" s="160" t="s">
        <v>4009</v>
      </c>
      <c r="L13260" t="s">
        <v>12498</v>
      </c>
    </row>
    <row r="13261" spans="1:12">
      <c r="A13261" s="15">
        <v>50100138</v>
      </c>
      <c r="B13261" t="s">
        <v>5196</v>
      </c>
      <c r="C13261" t="s">
        <v>12495</v>
      </c>
      <c r="D13261" t="s">
        <v>12496</v>
      </c>
      <c r="E13261" t="s">
        <v>12524</v>
      </c>
      <c r="F13261" t="s">
        <v>5196</v>
      </c>
      <c r="G13261">
        <v>10</v>
      </c>
      <c r="H13261" t="s">
        <v>4358</v>
      </c>
      <c r="I13261" s="160" t="s">
        <v>4007</v>
      </c>
      <c r="J13261" t="s">
        <v>5235</v>
      </c>
      <c r="K13261" s="160" t="s">
        <v>4009</v>
      </c>
      <c r="L13261" t="s">
        <v>12498</v>
      </c>
    </row>
    <row r="13262" spans="1:12">
      <c r="A13262" s="15">
        <v>50100139</v>
      </c>
      <c r="B13262" t="s">
        <v>5196</v>
      </c>
      <c r="C13262" t="s">
        <v>12495</v>
      </c>
      <c r="D13262" t="s">
        <v>12496</v>
      </c>
      <c r="E13262" t="s">
        <v>12525</v>
      </c>
      <c r="F13262" t="s">
        <v>5196</v>
      </c>
      <c r="G13262">
        <v>10</v>
      </c>
      <c r="H13262" t="s">
        <v>4358</v>
      </c>
      <c r="I13262" s="160" t="s">
        <v>4007</v>
      </c>
      <c r="J13262" t="s">
        <v>5235</v>
      </c>
      <c r="K13262" s="160" t="s">
        <v>4009</v>
      </c>
      <c r="L13262" t="s">
        <v>12498</v>
      </c>
    </row>
    <row r="13263" spans="1:12">
      <c r="A13263" s="15">
        <v>50100140</v>
      </c>
      <c r="B13263" t="s">
        <v>5196</v>
      </c>
      <c r="C13263" t="s">
        <v>12495</v>
      </c>
      <c r="D13263" t="s">
        <v>12496</v>
      </c>
      <c r="E13263" t="s">
        <v>12526</v>
      </c>
      <c r="F13263" t="s">
        <v>5196</v>
      </c>
      <c r="G13263">
        <v>10</v>
      </c>
      <c r="H13263" t="s">
        <v>4358</v>
      </c>
      <c r="I13263" s="160" t="s">
        <v>4007</v>
      </c>
      <c r="J13263" t="s">
        <v>5235</v>
      </c>
      <c r="K13263" s="160" t="s">
        <v>4009</v>
      </c>
      <c r="L13263" t="s">
        <v>12498</v>
      </c>
    </row>
    <row r="13264" spans="1:12">
      <c r="A13264" s="15">
        <v>50100151</v>
      </c>
      <c r="B13264" t="s">
        <v>5196</v>
      </c>
      <c r="C13264" t="s">
        <v>12495</v>
      </c>
      <c r="D13264" t="s">
        <v>12496</v>
      </c>
      <c r="E13264" t="s">
        <v>12527</v>
      </c>
      <c r="F13264" t="s">
        <v>5196</v>
      </c>
      <c r="G13264">
        <v>10</v>
      </c>
      <c r="H13264" t="s">
        <v>4358</v>
      </c>
      <c r="I13264" s="160" t="s">
        <v>4007</v>
      </c>
      <c r="J13264" t="s">
        <v>5235</v>
      </c>
      <c r="K13264" s="160" t="s">
        <v>4009</v>
      </c>
      <c r="L13264" t="s">
        <v>12498</v>
      </c>
    </row>
    <row r="13265" spans="1:12">
      <c r="A13265" s="15">
        <v>50100152</v>
      </c>
      <c r="B13265" t="s">
        <v>5196</v>
      </c>
      <c r="C13265" t="s">
        <v>12495</v>
      </c>
      <c r="D13265" t="s">
        <v>12496</v>
      </c>
      <c r="E13265" t="s">
        <v>12528</v>
      </c>
      <c r="F13265" t="s">
        <v>5196</v>
      </c>
      <c r="G13265">
        <v>10</v>
      </c>
      <c r="H13265" t="s">
        <v>4358</v>
      </c>
      <c r="I13265" s="160" t="s">
        <v>4007</v>
      </c>
      <c r="J13265" t="s">
        <v>5235</v>
      </c>
      <c r="K13265" s="160" t="s">
        <v>4009</v>
      </c>
      <c r="L13265" t="s">
        <v>12498</v>
      </c>
    </row>
    <row r="13266" spans="1:12">
      <c r="A13266" s="15">
        <v>50100153</v>
      </c>
      <c r="B13266" t="s">
        <v>5196</v>
      </c>
      <c r="C13266" t="s">
        <v>12495</v>
      </c>
      <c r="D13266" t="s">
        <v>12496</v>
      </c>
      <c r="E13266" t="s">
        <v>12529</v>
      </c>
      <c r="F13266" t="s">
        <v>5196</v>
      </c>
      <c r="G13266">
        <v>10</v>
      </c>
      <c r="H13266" t="s">
        <v>4358</v>
      </c>
      <c r="I13266" s="160" t="s">
        <v>4007</v>
      </c>
      <c r="J13266" t="s">
        <v>5235</v>
      </c>
      <c r="K13266" s="160" t="s">
        <v>4009</v>
      </c>
      <c r="L13266" t="s">
        <v>12498</v>
      </c>
    </row>
    <row r="13267" spans="1:12">
      <c r="A13267" s="15">
        <v>50100154</v>
      </c>
      <c r="B13267" t="s">
        <v>5196</v>
      </c>
      <c r="C13267" t="s">
        <v>12495</v>
      </c>
      <c r="D13267" t="s">
        <v>12496</v>
      </c>
      <c r="E13267" t="s">
        <v>12530</v>
      </c>
      <c r="F13267" t="s">
        <v>5196</v>
      </c>
      <c r="G13267">
        <v>10</v>
      </c>
      <c r="H13267" t="s">
        <v>4358</v>
      </c>
      <c r="I13267" s="160" t="s">
        <v>4007</v>
      </c>
      <c r="J13267" t="s">
        <v>5235</v>
      </c>
      <c r="K13267" s="160" t="s">
        <v>4009</v>
      </c>
      <c r="L13267" t="s">
        <v>12498</v>
      </c>
    </row>
    <row r="13268" spans="1:12">
      <c r="A13268" s="15">
        <v>50100155</v>
      </c>
      <c r="B13268" t="s">
        <v>5196</v>
      </c>
      <c r="C13268" t="s">
        <v>12495</v>
      </c>
      <c r="D13268" t="s">
        <v>12496</v>
      </c>
      <c r="E13268" t="s">
        <v>12531</v>
      </c>
      <c r="F13268" t="s">
        <v>5196</v>
      </c>
      <c r="G13268">
        <v>10</v>
      </c>
      <c r="H13268" t="s">
        <v>4358</v>
      </c>
      <c r="I13268" s="160" t="s">
        <v>4007</v>
      </c>
      <c r="J13268" t="s">
        <v>5235</v>
      </c>
      <c r="K13268" s="160" t="s">
        <v>4009</v>
      </c>
      <c r="L13268" t="s">
        <v>12498</v>
      </c>
    </row>
    <row r="13269" spans="1:12">
      <c r="A13269" s="15">
        <v>50100156</v>
      </c>
      <c r="B13269" t="s">
        <v>5196</v>
      </c>
      <c r="C13269" t="s">
        <v>12495</v>
      </c>
      <c r="D13269" t="s">
        <v>12496</v>
      </c>
      <c r="E13269" t="s">
        <v>12532</v>
      </c>
      <c r="F13269" t="s">
        <v>5196</v>
      </c>
      <c r="G13269">
        <v>10</v>
      </c>
      <c r="H13269" t="s">
        <v>4358</v>
      </c>
      <c r="I13269" s="160" t="s">
        <v>4007</v>
      </c>
      <c r="J13269" t="s">
        <v>5235</v>
      </c>
      <c r="K13269" s="160" t="s">
        <v>4009</v>
      </c>
      <c r="L13269" t="s">
        <v>12498</v>
      </c>
    </row>
    <row r="13270" spans="1:12">
      <c r="A13270" s="15">
        <v>50100157</v>
      </c>
      <c r="B13270" t="s">
        <v>5196</v>
      </c>
      <c r="C13270" t="s">
        <v>12495</v>
      </c>
      <c r="D13270" t="s">
        <v>12496</v>
      </c>
      <c r="E13270" t="s">
        <v>12533</v>
      </c>
      <c r="F13270" t="s">
        <v>5196</v>
      </c>
      <c r="G13270">
        <v>10</v>
      </c>
      <c r="H13270" t="s">
        <v>4358</v>
      </c>
      <c r="I13270" s="160" t="s">
        <v>4007</v>
      </c>
      <c r="J13270" t="s">
        <v>5235</v>
      </c>
      <c r="K13270" s="160" t="s">
        <v>4009</v>
      </c>
      <c r="L13270" t="s">
        <v>12498</v>
      </c>
    </row>
    <row r="13271" spans="1:12">
      <c r="A13271" s="15">
        <v>50100158</v>
      </c>
      <c r="B13271" t="s">
        <v>5196</v>
      </c>
      <c r="C13271" t="s">
        <v>12495</v>
      </c>
      <c r="D13271" t="s">
        <v>12496</v>
      </c>
      <c r="E13271" t="s">
        <v>12534</v>
      </c>
      <c r="F13271" t="s">
        <v>5196</v>
      </c>
      <c r="G13271">
        <v>10</v>
      </c>
      <c r="H13271" t="s">
        <v>4358</v>
      </c>
      <c r="I13271" s="160" t="s">
        <v>4007</v>
      </c>
      <c r="J13271" t="s">
        <v>5235</v>
      </c>
      <c r="K13271" s="160" t="s">
        <v>4009</v>
      </c>
      <c r="L13271" t="s">
        <v>12498</v>
      </c>
    </row>
    <row r="13272" spans="1:12">
      <c r="A13272" s="15">
        <v>50100201</v>
      </c>
      <c r="B13272" t="s">
        <v>5196</v>
      </c>
      <c r="C13272" t="s">
        <v>12495</v>
      </c>
      <c r="D13272" t="s">
        <v>12535</v>
      </c>
      <c r="E13272" t="s">
        <v>12536</v>
      </c>
      <c r="F13272" t="s">
        <v>5196</v>
      </c>
      <c r="G13272">
        <v>10</v>
      </c>
      <c r="H13272" t="s">
        <v>4358</v>
      </c>
      <c r="I13272" s="160" t="s">
        <v>4009</v>
      </c>
      <c r="J13272" t="s">
        <v>3839</v>
      </c>
      <c r="K13272" s="160" t="s">
        <v>4009</v>
      </c>
      <c r="L13272" t="s">
        <v>5448</v>
      </c>
    </row>
    <row r="13273" spans="1:12">
      <c r="A13273" s="15">
        <v>50100202</v>
      </c>
      <c r="B13273" t="s">
        <v>5196</v>
      </c>
      <c r="C13273" t="s">
        <v>12495</v>
      </c>
      <c r="D13273" t="s">
        <v>12535</v>
      </c>
      <c r="E13273" t="s">
        <v>12537</v>
      </c>
      <c r="F13273" t="s">
        <v>5196</v>
      </c>
      <c r="G13273">
        <v>10</v>
      </c>
      <c r="H13273" t="s">
        <v>4358</v>
      </c>
      <c r="I13273" s="160" t="s">
        <v>4009</v>
      </c>
      <c r="J13273" t="s">
        <v>3839</v>
      </c>
      <c r="K13273" s="160" t="s">
        <v>4009</v>
      </c>
      <c r="L13273" t="s">
        <v>5448</v>
      </c>
    </row>
    <row r="13274" spans="1:12">
      <c r="A13274" s="15">
        <v>50100301</v>
      </c>
      <c r="B13274" t="s">
        <v>5196</v>
      </c>
      <c r="C13274" t="s">
        <v>12495</v>
      </c>
      <c r="D13274" t="s">
        <v>12538</v>
      </c>
      <c r="E13274" t="s">
        <v>12539</v>
      </c>
      <c r="F13274" t="s">
        <v>5196</v>
      </c>
      <c r="G13274">
        <v>10</v>
      </c>
      <c r="H13274" t="s">
        <v>4358</v>
      </c>
      <c r="I13274" s="160" t="s">
        <v>4007</v>
      </c>
      <c r="J13274" t="s">
        <v>5235</v>
      </c>
      <c r="K13274">
        <v>99</v>
      </c>
      <c r="L13274" t="s">
        <v>3999</v>
      </c>
    </row>
    <row r="13275" spans="1:12">
      <c r="A13275" s="15">
        <v>50100302</v>
      </c>
      <c r="B13275" t="s">
        <v>5196</v>
      </c>
      <c r="C13275" t="s">
        <v>12495</v>
      </c>
      <c r="D13275" t="s">
        <v>12538</v>
      </c>
      <c r="E13275" t="s">
        <v>12540</v>
      </c>
      <c r="F13275" t="s">
        <v>5196</v>
      </c>
      <c r="G13275">
        <v>10</v>
      </c>
      <c r="H13275" t="s">
        <v>4358</v>
      </c>
      <c r="I13275" s="160" t="s">
        <v>4007</v>
      </c>
      <c r="J13275" t="s">
        <v>5235</v>
      </c>
      <c r="K13275">
        <v>99</v>
      </c>
      <c r="L13275" t="s">
        <v>3999</v>
      </c>
    </row>
    <row r="13276" spans="1:12">
      <c r="A13276" s="15">
        <v>50100303</v>
      </c>
      <c r="B13276" t="s">
        <v>5196</v>
      </c>
      <c r="C13276" t="s">
        <v>12495</v>
      </c>
      <c r="D13276" t="s">
        <v>12538</v>
      </c>
      <c r="E13276" t="s">
        <v>12541</v>
      </c>
      <c r="F13276" t="s">
        <v>5196</v>
      </c>
      <c r="G13276">
        <v>10</v>
      </c>
      <c r="H13276" t="s">
        <v>4358</v>
      </c>
      <c r="I13276" s="160" t="s">
        <v>4007</v>
      </c>
      <c r="J13276" t="s">
        <v>5235</v>
      </c>
      <c r="K13276">
        <v>99</v>
      </c>
      <c r="L13276" t="s">
        <v>3999</v>
      </c>
    </row>
    <row r="13277" spans="1:12">
      <c r="A13277" s="15">
        <v>50100304</v>
      </c>
      <c r="B13277" t="s">
        <v>5196</v>
      </c>
      <c r="C13277" t="s">
        <v>12495</v>
      </c>
      <c r="D13277" t="s">
        <v>12538</v>
      </c>
      <c r="E13277" t="s">
        <v>12542</v>
      </c>
      <c r="F13277" t="s">
        <v>5196</v>
      </c>
      <c r="G13277">
        <v>10</v>
      </c>
      <c r="H13277" t="s">
        <v>4358</v>
      </c>
      <c r="I13277" s="160" t="s">
        <v>4007</v>
      </c>
      <c r="J13277" t="s">
        <v>5235</v>
      </c>
      <c r="K13277">
        <v>99</v>
      </c>
      <c r="L13277" t="s">
        <v>3999</v>
      </c>
    </row>
    <row r="13278" spans="1:12">
      <c r="A13278" s="15">
        <v>50100305</v>
      </c>
      <c r="B13278" t="s">
        <v>5196</v>
      </c>
      <c r="C13278" t="s">
        <v>12495</v>
      </c>
      <c r="D13278" t="s">
        <v>12538</v>
      </c>
      <c r="E13278" t="s">
        <v>12543</v>
      </c>
      <c r="F13278" t="s">
        <v>5196</v>
      </c>
      <c r="G13278">
        <v>10</v>
      </c>
      <c r="H13278" t="s">
        <v>4358</v>
      </c>
      <c r="I13278" s="160" t="s">
        <v>4007</v>
      </c>
      <c r="J13278" t="s">
        <v>5235</v>
      </c>
      <c r="K13278">
        <v>99</v>
      </c>
      <c r="L13278" t="s">
        <v>3999</v>
      </c>
    </row>
    <row r="13279" spans="1:12">
      <c r="A13279" s="15">
        <v>50100306</v>
      </c>
      <c r="B13279" t="s">
        <v>5196</v>
      </c>
      <c r="C13279" t="s">
        <v>12495</v>
      </c>
      <c r="D13279" t="s">
        <v>12538</v>
      </c>
      <c r="E13279" t="s">
        <v>12544</v>
      </c>
      <c r="F13279" t="s">
        <v>5196</v>
      </c>
      <c r="G13279">
        <v>10</v>
      </c>
      <c r="H13279" t="s">
        <v>4358</v>
      </c>
      <c r="I13279" s="160" t="s">
        <v>4007</v>
      </c>
      <c r="J13279" t="s">
        <v>5235</v>
      </c>
      <c r="K13279">
        <v>99</v>
      </c>
      <c r="L13279" t="s">
        <v>3999</v>
      </c>
    </row>
    <row r="13280" spans="1:12">
      <c r="A13280" s="15">
        <v>50100307</v>
      </c>
      <c r="B13280" t="s">
        <v>5196</v>
      </c>
      <c r="C13280" t="s">
        <v>12495</v>
      </c>
      <c r="D13280" t="s">
        <v>12538</v>
      </c>
      <c r="E13280" t="s">
        <v>12545</v>
      </c>
      <c r="F13280" t="s">
        <v>5196</v>
      </c>
      <c r="G13280">
        <v>10</v>
      </c>
      <c r="H13280" t="s">
        <v>4358</v>
      </c>
      <c r="I13280" s="160" t="s">
        <v>4007</v>
      </c>
      <c r="J13280" t="s">
        <v>5235</v>
      </c>
      <c r="K13280">
        <v>99</v>
      </c>
      <c r="L13280" t="s">
        <v>3999</v>
      </c>
    </row>
    <row r="13281" spans="1:12">
      <c r="A13281" s="15">
        <v>50100308</v>
      </c>
      <c r="B13281" t="s">
        <v>5196</v>
      </c>
      <c r="C13281" t="s">
        <v>12495</v>
      </c>
      <c r="D13281" t="s">
        <v>12538</v>
      </c>
      <c r="E13281" t="s">
        <v>12546</v>
      </c>
      <c r="F13281" t="s">
        <v>5196</v>
      </c>
      <c r="G13281">
        <v>10</v>
      </c>
      <c r="H13281" t="s">
        <v>4358</v>
      </c>
      <c r="I13281" s="160" t="s">
        <v>4007</v>
      </c>
      <c r="J13281" t="s">
        <v>5235</v>
      </c>
      <c r="K13281">
        <v>99</v>
      </c>
      <c r="L13281" t="s">
        <v>3999</v>
      </c>
    </row>
    <row r="13282" spans="1:12">
      <c r="A13282" s="15">
        <v>50100309</v>
      </c>
      <c r="B13282" t="s">
        <v>5196</v>
      </c>
      <c r="C13282" t="s">
        <v>12495</v>
      </c>
      <c r="D13282" t="s">
        <v>12538</v>
      </c>
      <c r="E13282" t="s">
        <v>12547</v>
      </c>
      <c r="F13282" t="s">
        <v>5196</v>
      </c>
      <c r="G13282">
        <v>10</v>
      </c>
      <c r="H13282" t="s">
        <v>4358</v>
      </c>
      <c r="I13282" s="160" t="s">
        <v>4007</v>
      </c>
      <c r="J13282" t="s">
        <v>5235</v>
      </c>
      <c r="K13282">
        <v>99</v>
      </c>
      <c r="L13282" t="s">
        <v>3999</v>
      </c>
    </row>
    <row r="13283" spans="1:12">
      <c r="A13283" s="15">
        <v>50100310</v>
      </c>
      <c r="B13283" t="s">
        <v>5196</v>
      </c>
      <c r="C13283" t="s">
        <v>12495</v>
      </c>
      <c r="D13283" t="s">
        <v>12538</v>
      </c>
      <c r="E13283" t="s">
        <v>12548</v>
      </c>
      <c r="F13283" t="s">
        <v>5196</v>
      </c>
      <c r="G13283">
        <v>10</v>
      </c>
      <c r="H13283" t="s">
        <v>4358</v>
      </c>
      <c r="I13283" s="160" t="s">
        <v>4007</v>
      </c>
      <c r="J13283" t="s">
        <v>5235</v>
      </c>
      <c r="K13283">
        <v>99</v>
      </c>
      <c r="L13283" t="s">
        <v>3999</v>
      </c>
    </row>
    <row r="13284" spans="1:12">
      <c r="A13284" s="15">
        <v>50100311</v>
      </c>
      <c r="B13284" t="s">
        <v>5196</v>
      </c>
      <c r="C13284" t="s">
        <v>12495</v>
      </c>
      <c r="D13284" t="s">
        <v>12538</v>
      </c>
      <c r="E13284" t="s">
        <v>12549</v>
      </c>
      <c r="F13284" t="s">
        <v>5196</v>
      </c>
      <c r="G13284">
        <v>10</v>
      </c>
      <c r="H13284" t="s">
        <v>4358</v>
      </c>
      <c r="I13284" s="160" t="s">
        <v>4007</v>
      </c>
      <c r="J13284" t="s">
        <v>5235</v>
      </c>
      <c r="K13284">
        <v>99</v>
      </c>
      <c r="L13284" t="s">
        <v>3999</v>
      </c>
    </row>
    <row r="13285" spans="1:12">
      <c r="A13285" s="15">
        <v>50100312</v>
      </c>
      <c r="B13285" t="s">
        <v>5196</v>
      </c>
      <c r="C13285" t="s">
        <v>12495</v>
      </c>
      <c r="D13285" t="s">
        <v>12538</v>
      </c>
      <c r="E13285" t="s">
        <v>12550</v>
      </c>
      <c r="F13285" t="s">
        <v>5196</v>
      </c>
      <c r="G13285">
        <v>10</v>
      </c>
      <c r="H13285" t="s">
        <v>4358</v>
      </c>
      <c r="I13285" s="160" t="s">
        <v>4007</v>
      </c>
      <c r="J13285" t="s">
        <v>5235</v>
      </c>
      <c r="K13285">
        <v>99</v>
      </c>
      <c r="L13285" t="s">
        <v>3999</v>
      </c>
    </row>
    <row r="13286" spans="1:12">
      <c r="A13286" s="15">
        <v>50100313</v>
      </c>
      <c r="B13286" t="s">
        <v>5196</v>
      </c>
      <c r="C13286" t="s">
        <v>12495</v>
      </c>
      <c r="D13286" t="s">
        <v>12538</v>
      </c>
      <c r="E13286" t="s">
        <v>12551</v>
      </c>
      <c r="F13286" t="s">
        <v>5196</v>
      </c>
      <c r="G13286">
        <v>10</v>
      </c>
      <c r="H13286" t="s">
        <v>4358</v>
      </c>
      <c r="I13286" s="160" t="s">
        <v>4007</v>
      </c>
      <c r="J13286" t="s">
        <v>5235</v>
      </c>
      <c r="K13286">
        <v>99</v>
      </c>
      <c r="L13286" t="s">
        <v>3999</v>
      </c>
    </row>
    <row r="13287" spans="1:12">
      <c r="A13287" s="15">
        <v>50100314</v>
      </c>
      <c r="B13287" t="s">
        <v>5196</v>
      </c>
      <c r="C13287" t="s">
        <v>12495</v>
      </c>
      <c r="D13287" t="s">
        <v>12538</v>
      </c>
      <c r="E13287" t="s">
        <v>12552</v>
      </c>
      <c r="F13287" t="s">
        <v>5196</v>
      </c>
      <c r="G13287">
        <v>10</v>
      </c>
      <c r="H13287" t="s">
        <v>4358</v>
      </c>
      <c r="I13287" s="160" t="s">
        <v>4007</v>
      </c>
      <c r="J13287" t="s">
        <v>5235</v>
      </c>
      <c r="K13287">
        <v>99</v>
      </c>
      <c r="L13287" t="s">
        <v>3999</v>
      </c>
    </row>
    <row r="13288" spans="1:12">
      <c r="A13288" s="15">
        <v>50100315</v>
      </c>
      <c r="B13288" t="s">
        <v>5196</v>
      </c>
      <c r="C13288" t="s">
        <v>12495</v>
      </c>
      <c r="D13288" t="s">
        <v>12538</v>
      </c>
      <c r="E13288" t="s">
        <v>12553</v>
      </c>
      <c r="F13288" t="s">
        <v>5196</v>
      </c>
      <c r="G13288">
        <v>10</v>
      </c>
      <c r="H13288" t="s">
        <v>4358</v>
      </c>
      <c r="I13288" s="160" t="s">
        <v>4007</v>
      </c>
      <c r="J13288" t="s">
        <v>5235</v>
      </c>
      <c r="K13288">
        <v>99</v>
      </c>
      <c r="L13288" t="s">
        <v>3999</v>
      </c>
    </row>
    <row r="13289" spans="1:12">
      <c r="A13289" s="15">
        <v>50100316</v>
      </c>
      <c r="B13289" t="s">
        <v>5196</v>
      </c>
      <c r="C13289" t="s">
        <v>12495</v>
      </c>
      <c r="D13289" t="s">
        <v>12538</v>
      </c>
      <c r="E13289" t="s">
        <v>12554</v>
      </c>
      <c r="F13289" t="s">
        <v>5196</v>
      </c>
      <c r="G13289">
        <v>10</v>
      </c>
      <c r="H13289" t="s">
        <v>4358</v>
      </c>
      <c r="I13289" s="160" t="s">
        <v>4007</v>
      </c>
      <c r="J13289" t="s">
        <v>5235</v>
      </c>
      <c r="K13289">
        <v>99</v>
      </c>
      <c r="L13289" t="s">
        <v>3999</v>
      </c>
    </row>
    <row r="13290" spans="1:12">
      <c r="A13290" s="15">
        <v>50100317</v>
      </c>
      <c r="B13290" t="s">
        <v>5196</v>
      </c>
      <c r="C13290" t="s">
        <v>12495</v>
      </c>
      <c r="D13290" t="s">
        <v>12538</v>
      </c>
      <c r="E13290" t="s">
        <v>12555</v>
      </c>
      <c r="F13290" t="s">
        <v>5196</v>
      </c>
      <c r="G13290">
        <v>10</v>
      </c>
      <c r="H13290" t="s">
        <v>4358</v>
      </c>
      <c r="I13290" s="160" t="s">
        <v>4007</v>
      </c>
      <c r="J13290" t="s">
        <v>5235</v>
      </c>
      <c r="K13290">
        <v>99</v>
      </c>
      <c r="L13290" t="s">
        <v>3999</v>
      </c>
    </row>
    <row r="13291" spans="1:12">
      <c r="A13291" s="15">
        <v>50100318</v>
      </c>
      <c r="B13291" t="s">
        <v>5196</v>
      </c>
      <c r="C13291" t="s">
        <v>12495</v>
      </c>
      <c r="D13291" t="s">
        <v>12538</v>
      </c>
      <c r="E13291" t="s">
        <v>12556</v>
      </c>
      <c r="F13291" t="s">
        <v>5196</v>
      </c>
      <c r="G13291">
        <v>10</v>
      </c>
      <c r="H13291" t="s">
        <v>4358</v>
      </c>
      <c r="I13291" s="160" t="s">
        <v>4007</v>
      </c>
      <c r="J13291" t="s">
        <v>5235</v>
      </c>
      <c r="K13291">
        <v>99</v>
      </c>
      <c r="L13291" t="s">
        <v>3999</v>
      </c>
    </row>
    <row r="13292" spans="1:12">
      <c r="A13292" s="15">
        <v>50100319</v>
      </c>
      <c r="B13292" t="s">
        <v>5196</v>
      </c>
      <c r="C13292" t="s">
        <v>12495</v>
      </c>
      <c r="D13292" t="s">
        <v>12538</v>
      </c>
      <c r="E13292" t="s">
        <v>12557</v>
      </c>
      <c r="F13292" t="s">
        <v>5196</v>
      </c>
      <c r="G13292">
        <v>10</v>
      </c>
      <c r="H13292" t="s">
        <v>4358</v>
      </c>
      <c r="I13292" s="160" t="s">
        <v>4007</v>
      </c>
      <c r="J13292" t="s">
        <v>5235</v>
      </c>
      <c r="K13292">
        <v>99</v>
      </c>
      <c r="L13292" t="s">
        <v>3999</v>
      </c>
    </row>
    <row r="13293" spans="1:12">
      <c r="A13293" s="15">
        <v>50100320</v>
      </c>
      <c r="B13293" t="s">
        <v>5196</v>
      </c>
      <c r="C13293" t="s">
        <v>12495</v>
      </c>
      <c r="D13293" t="s">
        <v>12538</v>
      </c>
      <c r="E13293" t="s">
        <v>12558</v>
      </c>
      <c r="F13293" t="s">
        <v>5196</v>
      </c>
      <c r="G13293">
        <v>10</v>
      </c>
      <c r="H13293" t="s">
        <v>4358</v>
      </c>
      <c r="I13293" s="160" t="s">
        <v>4007</v>
      </c>
      <c r="J13293" t="s">
        <v>5235</v>
      </c>
      <c r="K13293">
        <v>99</v>
      </c>
      <c r="L13293" t="s">
        <v>3999</v>
      </c>
    </row>
    <row r="13294" spans="1:12">
      <c r="A13294" s="15">
        <v>50100321</v>
      </c>
      <c r="B13294" t="s">
        <v>5196</v>
      </c>
      <c r="C13294" t="s">
        <v>12495</v>
      </c>
      <c r="D13294" t="s">
        <v>12538</v>
      </c>
      <c r="E13294" t="s">
        <v>12559</v>
      </c>
      <c r="F13294" t="s">
        <v>5196</v>
      </c>
      <c r="G13294">
        <v>10</v>
      </c>
      <c r="H13294" t="s">
        <v>4358</v>
      </c>
      <c r="I13294" s="160" t="s">
        <v>4007</v>
      </c>
      <c r="J13294" t="s">
        <v>5235</v>
      </c>
      <c r="K13294">
        <v>99</v>
      </c>
      <c r="L13294" t="s">
        <v>3999</v>
      </c>
    </row>
    <row r="13295" spans="1:12">
      <c r="A13295" s="15">
        <v>50100322</v>
      </c>
      <c r="B13295" t="s">
        <v>5196</v>
      </c>
      <c r="C13295" t="s">
        <v>12495</v>
      </c>
      <c r="D13295" t="s">
        <v>12538</v>
      </c>
      <c r="E13295" t="s">
        <v>12560</v>
      </c>
      <c r="F13295" t="s">
        <v>5196</v>
      </c>
      <c r="G13295">
        <v>10</v>
      </c>
      <c r="H13295" t="s">
        <v>4358</v>
      </c>
      <c r="I13295" s="160" t="s">
        <v>4007</v>
      </c>
      <c r="J13295" t="s">
        <v>5235</v>
      </c>
      <c r="K13295">
        <v>99</v>
      </c>
      <c r="L13295" t="s">
        <v>3999</v>
      </c>
    </row>
    <row r="13296" spans="1:12">
      <c r="A13296" s="15">
        <v>50100323</v>
      </c>
      <c r="B13296" t="s">
        <v>5196</v>
      </c>
      <c r="C13296" t="s">
        <v>12495</v>
      </c>
      <c r="D13296" t="s">
        <v>12538</v>
      </c>
      <c r="E13296" t="s">
        <v>12561</v>
      </c>
      <c r="F13296" t="s">
        <v>5196</v>
      </c>
      <c r="G13296">
        <v>10</v>
      </c>
      <c r="H13296" t="s">
        <v>4358</v>
      </c>
      <c r="I13296" s="160" t="s">
        <v>4007</v>
      </c>
      <c r="J13296" t="s">
        <v>5235</v>
      </c>
      <c r="K13296">
        <v>99</v>
      </c>
      <c r="L13296" t="s">
        <v>3999</v>
      </c>
    </row>
    <row r="13297" spans="1:12">
      <c r="A13297" s="15">
        <v>50100324</v>
      </c>
      <c r="B13297" t="s">
        <v>5196</v>
      </c>
      <c r="C13297" t="s">
        <v>12495</v>
      </c>
      <c r="D13297" t="s">
        <v>12538</v>
      </c>
      <c r="E13297" t="s">
        <v>12562</v>
      </c>
      <c r="F13297" t="s">
        <v>5196</v>
      </c>
      <c r="G13297">
        <v>10</v>
      </c>
      <c r="H13297" t="s">
        <v>4358</v>
      </c>
      <c r="I13297" s="160" t="s">
        <v>4007</v>
      </c>
      <c r="J13297" t="s">
        <v>5235</v>
      </c>
      <c r="K13297">
        <v>99</v>
      </c>
      <c r="L13297" t="s">
        <v>3999</v>
      </c>
    </row>
    <row r="13298" spans="1:12">
      <c r="A13298" s="15">
        <v>50100325</v>
      </c>
      <c r="B13298" t="s">
        <v>5196</v>
      </c>
      <c r="C13298" t="s">
        <v>12495</v>
      </c>
      <c r="D13298" t="s">
        <v>12538</v>
      </c>
      <c r="E13298" t="s">
        <v>12563</v>
      </c>
      <c r="F13298" t="s">
        <v>5196</v>
      </c>
      <c r="G13298">
        <v>10</v>
      </c>
      <c r="H13298" t="s">
        <v>4358</v>
      </c>
      <c r="I13298" s="160" t="s">
        <v>4007</v>
      </c>
      <c r="J13298" t="s">
        <v>5235</v>
      </c>
      <c r="K13298">
        <v>99</v>
      </c>
      <c r="L13298" t="s">
        <v>3999</v>
      </c>
    </row>
    <row r="13299" spans="1:12">
      <c r="A13299" s="15">
        <v>50100326</v>
      </c>
      <c r="B13299" t="s">
        <v>5196</v>
      </c>
      <c r="C13299" t="s">
        <v>12495</v>
      </c>
      <c r="D13299" t="s">
        <v>12538</v>
      </c>
      <c r="E13299" t="s">
        <v>12564</v>
      </c>
      <c r="F13299" t="s">
        <v>5196</v>
      </c>
      <c r="G13299">
        <v>10</v>
      </c>
      <c r="H13299" t="s">
        <v>4358</v>
      </c>
      <c r="I13299" s="160" t="s">
        <v>4007</v>
      </c>
      <c r="J13299" t="s">
        <v>5235</v>
      </c>
      <c r="K13299">
        <v>99</v>
      </c>
      <c r="L13299" t="s">
        <v>3999</v>
      </c>
    </row>
    <row r="13300" spans="1:12">
      <c r="A13300" s="15">
        <v>50100327</v>
      </c>
      <c r="B13300" t="s">
        <v>5196</v>
      </c>
      <c r="C13300" t="s">
        <v>12495</v>
      </c>
      <c r="D13300" t="s">
        <v>12538</v>
      </c>
      <c r="E13300" t="s">
        <v>12565</v>
      </c>
      <c r="F13300" t="s">
        <v>5196</v>
      </c>
      <c r="G13300">
        <v>10</v>
      </c>
      <c r="H13300" t="s">
        <v>4358</v>
      </c>
      <c r="I13300" s="160" t="s">
        <v>4007</v>
      </c>
      <c r="J13300" t="s">
        <v>5235</v>
      </c>
      <c r="K13300">
        <v>99</v>
      </c>
      <c r="L13300" t="s">
        <v>3999</v>
      </c>
    </row>
    <row r="13301" spans="1:12">
      <c r="A13301" s="15">
        <v>50100328</v>
      </c>
      <c r="B13301" t="s">
        <v>5196</v>
      </c>
      <c r="C13301" t="s">
        <v>12495</v>
      </c>
      <c r="D13301" t="s">
        <v>12538</v>
      </c>
      <c r="E13301" t="s">
        <v>12566</v>
      </c>
      <c r="F13301" t="s">
        <v>5196</v>
      </c>
      <c r="G13301">
        <v>10</v>
      </c>
      <c r="H13301" t="s">
        <v>4358</v>
      </c>
      <c r="I13301" s="160" t="s">
        <v>4007</v>
      </c>
      <c r="J13301" t="s">
        <v>5235</v>
      </c>
      <c r="K13301">
        <v>99</v>
      </c>
      <c r="L13301" t="s">
        <v>3999</v>
      </c>
    </row>
    <row r="13302" spans="1:12">
      <c r="A13302" s="15">
        <v>50100329</v>
      </c>
      <c r="B13302" t="s">
        <v>5196</v>
      </c>
      <c r="C13302" t="s">
        <v>12495</v>
      </c>
      <c r="D13302" t="s">
        <v>12538</v>
      </c>
      <c r="E13302" t="s">
        <v>12567</v>
      </c>
      <c r="F13302" t="s">
        <v>5196</v>
      </c>
      <c r="G13302">
        <v>10</v>
      </c>
      <c r="H13302" t="s">
        <v>4358</v>
      </c>
      <c r="I13302" s="160" t="s">
        <v>4007</v>
      </c>
      <c r="J13302" t="s">
        <v>5235</v>
      </c>
      <c r="K13302">
        <v>99</v>
      </c>
      <c r="L13302" t="s">
        <v>3999</v>
      </c>
    </row>
    <row r="13303" spans="1:12">
      <c r="A13303" s="15">
        <v>50100330</v>
      </c>
      <c r="B13303" t="s">
        <v>5196</v>
      </c>
      <c r="C13303" t="s">
        <v>12495</v>
      </c>
      <c r="D13303" t="s">
        <v>12538</v>
      </c>
      <c r="E13303" t="s">
        <v>12568</v>
      </c>
      <c r="F13303" t="s">
        <v>5196</v>
      </c>
      <c r="G13303">
        <v>10</v>
      </c>
      <c r="H13303" t="s">
        <v>4358</v>
      </c>
      <c r="I13303" s="160" t="s">
        <v>4007</v>
      </c>
      <c r="J13303" t="s">
        <v>5235</v>
      </c>
      <c r="K13303">
        <v>99</v>
      </c>
      <c r="L13303" t="s">
        <v>3999</v>
      </c>
    </row>
    <row r="13304" spans="1:12">
      <c r="A13304" s="15">
        <v>50100331</v>
      </c>
      <c r="B13304" t="s">
        <v>5196</v>
      </c>
      <c r="C13304" t="s">
        <v>12495</v>
      </c>
      <c r="D13304" t="s">
        <v>12538</v>
      </c>
      <c r="E13304" t="s">
        <v>12569</v>
      </c>
      <c r="F13304" t="s">
        <v>5196</v>
      </c>
      <c r="G13304">
        <v>10</v>
      </c>
      <c r="H13304" t="s">
        <v>4358</v>
      </c>
      <c r="I13304" s="160" t="s">
        <v>4007</v>
      </c>
      <c r="J13304" t="s">
        <v>5235</v>
      </c>
      <c r="K13304">
        <v>99</v>
      </c>
      <c r="L13304" t="s">
        <v>3999</v>
      </c>
    </row>
    <row r="13305" spans="1:12">
      <c r="A13305" s="15">
        <v>50100332</v>
      </c>
      <c r="B13305" t="s">
        <v>5196</v>
      </c>
      <c r="C13305" t="s">
        <v>12495</v>
      </c>
      <c r="D13305" t="s">
        <v>12538</v>
      </c>
      <c r="E13305" t="s">
        <v>12570</v>
      </c>
      <c r="F13305" t="s">
        <v>5196</v>
      </c>
      <c r="G13305">
        <v>10</v>
      </c>
      <c r="H13305" t="s">
        <v>4358</v>
      </c>
      <c r="I13305" s="160" t="s">
        <v>4007</v>
      </c>
      <c r="J13305" t="s">
        <v>5235</v>
      </c>
      <c r="K13305">
        <v>99</v>
      </c>
      <c r="L13305" t="s">
        <v>3999</v>
      </c>
    </row>
    <row r="13306" spans="1:12">
      <c r="A13306" s="15">
        <v>50100333</v>
      </c>
      <c r="B13306" t="s">
        <v>5196</v>
      </c>
      <c r="C13306" t="s">
        <v>12495</v>
      </c>
      <c r="D13306" t="s">
        <v>12538</v>
      </c>
      <c r="E13306" t="s">
        <v>12571</v>
      </c>
      <c r="F13306" t="s">
        <v>5196</v>
      </c>
      <c r="G13306">
        <v>10</v>
      </c>
      <c r="H13306" t="s">
        <v>4358</v>
      </c>
      <c r="I13306" s="160" t="s">
        <v>4007</v>
      </c>
      <c r="J13306" t="s">
        <v>5235</v>
      </c>
      <c r="K13306">
        <v>99</v>
      </c>
      <c r="L13306" t="s">
        <v>3999</v>
      </c>
    </row>
    <row r="13307" spans="1:12">
      <c r="A13307" s="15">
        <v>50100334</v>
      </c>
      <c r="B13307" t="s">
        <v>5196</v>
      </c>
      <c r="C13307" t="s">
        <v>12495</v>
      </c>
      <c r="D13307" t="s">
        <v>12538</v>
      </c>
      <c r="E13307" t="s">
        <v>12572</v>
      </c>
      <c r="F13307" t="s">
        <v>5196</v>
      </c>
      <c r="G13307">
        <v>10</v>
      </c>
      <c r="H13307" t="s">
        <v>4358</v>
      </c>
      <c r="I13307" s="160" t="s">
        <v>4007</v>
      </c>
      <c r="J13307" t="s">
        <v>5235</v>
      </c>
      <c r="K13307">
        <v>99</v>
      </c>
      <c r="L13307" t="s">
        <v>3999</v>
      </c>
    </row>
    <row r="13308" spans="1:12">
      <c r="A13308" s="15">
        <v>50100335</v>
      </c>
      <c r="B13308" t="s">
        <v>5196</v>
      </c>
      <c r="C13308" t="s">
        <v>12495</v>
      </c>
      <c r="D13308" t="s">
        <v>12538</v>
      </c>
      <c r="E13308" t="s">
        <v>12573</v>
      </c>
      <c r="F13308" t="s">
        <v>5196</v>
      </c>
      <c r="G13308">
        <v>10</v>
      </c>
      <c r="H13308" t="s">
        <v>4358</v>
      </c>
      <c r="I13308" s="160" t="s">
        <v>4007</v>
      </c>
      <c r="J13308" t="s">
        <v>5235</v>
      </c>
      <c r="K13308">
        <v>99</v>
      </c>
      <c r="L13308" t="s">
        <v>3999</v>
      </c>
    </row>
    <row r="13309" spans="1:12">
      <c r="A13309" s="15">
        <v>50100336</v>
      </c>
      <c r="B13309" t="s">
        <v>5196</v>
      </c>
      <c r="C13309" t="s">
        <v>12495</v>
      </c>
      <c r="D13309" t="s">
        <v>12538</v>
      </c>
      <c r="E13309" t="s">
        <v>12574</v>
      </c>
      <c r="F13309" t="s">
        <v>5196</v>
      </c>
      <c r="G13309">
        <v>10</v>
      </c>
      <c r="H13309" t="s">
        <v>4358</v>
      </c>
      <c r="I13309" s="160" t="s">
        <v>4007</v>
      </c>
      <c r="J13309" t="s">
        <v>5235</v>
      </c>
      <c r="K13309">
        <v>99</v>
      </c>
      <c r="L13309" t="s">
        <v>3999</v>
      </c>
    </row>
    <row r="13310" spans="1:12">
      <c r="A13310" s="15">
        <v>50100337</v>
      </c>
      <c r="B13310" t="s">
        <v>5196</v>
      </c>
      <c r="C13310" t="s">
        <v>12495</v>
      </c>
      <c r="D13310" t="s">
        <v>12538</v>
      </c>
      <c r="E13310" t="s">
        <v>12575</v>
      </c>
      <c r="F13310" t="s">
        <v>5196</v>
      </c>
      <c r="G13310">
        <v>10</v>
      </c>
      <c r="H13310" t="s">
        <v>4358</v>
      </c>
      <c r="I13310" s="160" t="s">
        <v>4007</v>
      </c>
      <c r="J13310" t="s">
        <v>5235</v>
      </c>
      <c r="K13310">
        <v>99</v>
      </c>
      <c r="L13310" t="s">
        <v>3999</v>
      </c>
    </row>
    <row r="13311" spans="1:12">
      <c r="A13311" s="15">
        <v>50100338</v>
      </c>
      <c r="B13311" t="s">
        <v>5196</v>
      </c>
      <c r="C13311" t="s">
        <v>12495</v>
      </c>
      <c r="D13311" t="s">
        <v>12538</v>
      </c>
      <c r="E13311" t="s">
        <v>12576</v>
      </c>
      <c r="F13311" t="s">
        <v>5196</v>
      </c>
      <c r="G13311">
        <v>10</v>
      </c>
      <c r="H13311" t="s">
        <v>4358</v>
      </c>
      <c r="I13311" s="160" t="s">
        <v>4007</v>
      </c>
      <c r="J13311" t="s">
        <v>5235</v>
      </c>
      <c r="K13311">
        <v>99</v>
      </c>
      <c r="L13311" t="s">
        <v>3999</v>
      </c>
    </row>
    <row r="13312" spans="1:12">
      <c r="A13312" s="15">
        <v>50100339</v>
      </c>
      <c r="B13312" t="s">
        <v>5196</v>
      </c>
      <c r="C13312" t="s">
        <v>12495</v>
      </c>
      <c r="D13312" t="s">
        <v>12538</v>
      </c>
      <c r="E13312" t="s">
        <v>12577</v>
      </c>
      <c r="F13312" t="s">
        <v>5196</v>
      </c>
      <c r="G13312">
        <v>10</v>
      </c>
      <c r="H13312" t="s">
        <v>4358</v>
      </c>
      <c r="I13312" s="160" t="s">
        <v>4007</v>
      </c>
      <c r="J13312" t="s">
        <v>5235</v>
      </c>
      <c r="K13312">
        <v>99</v>
      </c>
      <c r="L13312" t="s">
        <v>3999</v>
      </c>
    </row>
    <row r="13313" spans="1:12">
      <c r="A13313" s="15">
        <v>50100340</v>
      </c>
      <c r="B13313" t="s">
        <v>5196</v>
      </c>
      <c r="C13313" t="s">
        <v>12495</v>
      </c>
      <c r="D13313" t="s">
        <v>12538</v>
      </c>
      <c r="E13313" t="s">
        <v>12578</v>
      </c>
      <c r="F13313" t="s">
        <v>5196</v>
      </c>
      <c r="G13313">
        <v>10</v>
      </c>
      <c r="H13313" t="s">
        <v>4358</v>
      </c>
      <c r="I13313" s="160" t="s">
        <v>4007</v>
      </c>
      <c r="J13313" t="s">
        <v>5235</v>
      </c>
      <c r="K13313">
        <v>99</v>
      </c>
      <c r="L13313" t="s">
        <v>3999</v>
      </c>
    </row>
    <row r="13314" spans="1:12">
      <c r="A13314" s="15">
        <v>50100341</v>
      </c>
      <c r="B13314" t="s">
        <v>5196</v>
      </c>
      <c r="C13314" t="s">
        <v>12495</v>
      </c>
      <c r="D13314" t="s">
        <v>12538</v>
      </c>
      <c r="E13314" t="s">
        <v>12579</v>
      </c>
      <c r="F13314" t="s">
        <v>5196</v>
      </c>
      <c r="G13314">
        <v>10</v>
      </c>
      <c r="H13314" t="s">
        <v>4358</v>
      </c>
      <c r="I13314" s="160" t="s">
        <v>4007</v>
      </c>
      <c r="J13314" t="s">
        <v>5235</v>
      </c>
      <c r="K13314">
        <v>99</v>
      </c>
      <c r="L13314" t="s">
        <v>3999</v>
      </c>
    </row>
    <row r="13315" spans="1:12">
      <c r="A13315" s="15">
        <v>50100342</v>
      </c>
      <c r="B13315" t="s">
        <v>5196</v>
      </c>
      <c r="C13315" t="s">
        <v>12495</v>
      </c>
      <c r="D13315" t="s">
        <v>12538</v>
      </c>
      <c r="E13315" t="s">
        <v>12580</v>
      </c>
      <c r="F13315" t="s">
        <v>5196</v>
      </c>
      <c r="G13315">
        <v>10</v>
      </c>
      <c r="H13315" t="s">
        <v>4358</v>
      </c>
      <c r="I13315" s="160" t="s">
        <v>4007</v>
      </c>
      <c r="J13315" t="s">
        <v>5235</v>
      </c>
      <c r="K13315">
        <v>99</v>
      </c>
      <c r="L13315" t="s">
        <v>3999</v>
      </c>
    </row>
    <row r="13316" spans="1:12">
      <c r="A13316" s="15">
        <v>50100343</v>
      </c>
      <c r="B13316" t="s">
        <v>5196</v>
      </c>
      <c r="C13316" t="s">
        <v>12495</v>
      </c>
      <c r="D13316" t="s">
        <v>12538</v>
      </c>
      <c r="E13316" t="s">
        <v>12581</v>
      </c>
      <c r="F13316" t="s">
        <v>5196</v>
      </c>
      <c r="G13316">
        <v>10</v>
      </c>
      <c r="H13316" t="s">
        <v>4358</v>
      </c>
      <c r="I13316" s="160" t="s">
        <v>4007</v>
      </c>
      <c r="J13316" t="s">
        <v>5235</v>
      </c>
      <c r="K13316">
        <v>99</v>
      </c>
      <c r="L13316" t="s">
        <v>3999</v>
      </c>
    </row>
    <row r="13317" spans="1:12">
      <c r="A13317" s="15">
        <v>50100344</v>
      </c>
      <c r="B13317" t="s">
        <v>5196</v>
      </c>
      <c r="C13317" t="s">
        <v>12495</v>
      </c>
      <c r="D13317" t="s">
        <v>12538</v>
      </c>
      <c r="E13317" t="s">
        <v>12582</v>
      </c>
      <c r="F13317" t="s">
        <v>5196</v>
      </c>
      <c r="G13317">
        <v>10</v>
      </c>
      <c r="H13317" t="s">
        <v>4358</v>
      </c>
      <c r="I13317" s="160" t="s">
        <v>4007</v>
      </c>
      <c r="J13317" t="s">
        <v>5235</v>
      </c>
      <c r="K13317">
        <v>99</v>
      </c>
      <c r="L13317" t="s">
        <v>3999</v>
      </c>
    </row>
    <row r="13318" spans="1:12">
      <c r="A13318" s="15">
        <v>50100345</v>
      </c>
      <c r="B13318" t="s">
        <v>5196</v>
      </c>
      <c r="C13318" t="s">
        <v>12495</v>
      </c>
      <c r="D13318" t="s">
        <v>12538</v>
      </c>
      <c r="E13318" t="s">
        <v>12583</v>
      </c>
      <c r="F13318" t="s">
        <v>5196</v>
      </c>
      <c r="G13318">
        <v>10</v>
      </c>
      <c r="H13318" t="s">
        <v>4358</v>
      </c>
      <c r="I13318" s="160" t="s">
        <v>4007</v>
      </c>
      <c r="J13318" t="s">
        <v>5235</v>
      </c>
      <c r="K13318">
        <v>99</v>
      </c>
      <c r="L13318" t="s">
        <v>3999</v>
      </c>
    </row>
    <row r="13319" spans="1:12">
      <c r="A13319" s="15">
        <v>50100346</v>
      </c>
      <c r="B13319" t="s">
        <v>5196</v>
      </c>
      <c r="C13319" t="s">
        <v>12495</v>
      </c>
      <c r="D13319" t="s">
        <v>12538</v>
      </c>
      <c r="E13319" t="s">
        <v>12584</v>
      </c>
      <c r="F13319" t="s">
        <v>5196</v>
      </c>
      <c r="G13319">
        <v>10</v>
      </c>
      <c r="H13319" t="s">
        <v>4358</v>
      </c>
      <c r="I13319" s="160" t="s">
        <v>4007</v>
      </c>
      <c r="J13319" t="s">
        <v>5235</v>
      </c>
      <c r="K13319">
        <v>99</v>
      </c>
      <c r="L13319" t="s">
        <v>3999</v>
      </c>
    </row>
    <row r="13320" spans="1:12">
      <c r="A13320" s="15">
        <v>50100347</v>
      </c>
      <c r="B13320" t="s">
        <v>5196</v>
      </c>
      <c r="C13320" t="s">
        <v>12495</v>
      </c>
      <c r="D13320" t="s">
        <v>12538</v>
      </c>
      <c r="E13320" t="s">
        <v>12585</v>
      </c>
      <c r="F13320" t="s">
        <v>5196</v>
      </c>
      <c r="G13320">
        <v>10</v>
      </c>
      <c r="H13320" t="s">
        <v>4358</v>
      </c>
      <c r="I13320" s="160" t="s">
        <v>4007</v>
      </c>
      <c r="J13320" t="s">
        <v>5235</v>
      </c>
      <c r="K13320">
        <v>99</v>
      </c>
      <c r="L13320" t="s">
        <v>3999</v>
      </c>
    </row>
    <row r="13321" spans="1:12">
      <c r="A13321" s="15">
        <v>50100348</v>
      </c>
      <c r="B13321" t="s">
        <v>5196</v>
      </c>
      <c r="C13321" t="s">
        <v>12495</v>
      </c>
      <c r="D13321" t="s">
        <v>12538</v>
      </c>
      <c r="E13321" t="s">
        <v>12586</v>
      </c>
      <c r="F13321" t="s">
        <v>5196</v>
      </c>
      <c r="G13321">
        <v>10</v>
      </c>
      <c r="H13321" t="s">
        <v>4358</v>
      </c>
      <c r="I13321" s="160" t="s">
        <v>4007</v>
      </c>
      <c r="J13321" t="s">
        <v>5235</v>
      </c>
      <c r="K13321">
        <v>99</v>
      </c>
      <c r="L13321" t="s">
        <v>3999</v>
      </c>
    </row>
    <row r="13322" spans="1:12">
      <c r="A13322" s="15">
        <v>50100349</v>
      </c>
      <c r="B13322" t="s">
        <v>5196</v>
      </c>
      <c r="C13322" t="s">
        <v>12495</v>
      </c>
      <c r="D13322" t="s">
        <v>12538</v>
      </c>
      <c r="E13322" t="s">
        <v>12587</v>
      </c>
      <c r="F13322" t="s">
        <v>5196</v>
      </c>
      <c r="G13322">
        <v>10</v>
      </c>
      <c r="H13322" t="s">
        <v>4358</v>
      </c>
      <c r="I13322" s="160" t="s">
        <v>4007</v>
      </c>
      <c r="J13322" t="s">
        <v>5235</v>
      </c>
      <c r="K13322">
        <v>99</v>
      </c>
      <c r="L13322" t="s">
        <v>3999</v>
      </c>
    </row>
    <row r="13323" spans="1:12">
      <c r="A13323" s="15">
        <v>50100350</v>
      </c>
      <c r="B13323" t="s">
        <v>5196</v>
      </c>
      <c r="C13323" t="s">
        <v>12495</v>
      </c>
      <c r="D13323" t="s">
        <v>12538</v>
      </c>
      <c r="E13323" t="s">
        <v>12588</v>
      </c>
      <c r="F13323" t="s">
        <v>5196</v>
      </c>
      <c r="G13323">
        <v>10</v>
      </c>
      <c r="H13323" t="s">
        <v>4358</v>
      </c>
      <c r="I13323" s="160" t="s">
        <v>4007</v>
      </c>
      <c r="J13323" t="s">
        <v>5235</v>
      </c>
      <c r="K13323">
        <v>99</v>
      </c>
      <c r="L13323" t="s">
        <v>3999</v>
      </c>
    </row>
    <row r="13324" spans="1:12">
      <c r="A13324" s="15">
        <v>50100351</v>
      </c>
      <c r="B13324" t="s">
        <v>5196</v>
      </c>
      <c r="C13324" t="s">
        <v>12495</v>
      </c>
      <c r="D13324" t="s">
        <v>12538</v>
      </c>
      <c r="E13324" t="s">
        <v>12589</v>
      </c>
      <c r="F13324" t="s">
        <v>5196</v>
      </c>
      <c r="G13324">
        <v>10</v>
      </c>
      <c r="H13324" t="s">
        <v>4358</v>
      </c>
      <c r="I13324" s="160" t="s">
        <v>4007</v>
      </c>
      <c r="J13324" t="s">
        <v>5235</v>
      </c>
      <c r="K13324">
        <v>99</v>
      </c>
      <c r="L13324" t="s">
        <v>3999</v>
      </c>
    </row>
    <row r="13325" spans="1:12">
      <c r="A13325" s="15">
        <v>50100352</v>
      </c>
      <c r="B13325" t="s">
        <v>5196</v>
      </c>
      <c r="C13325" t="s">
        <v>12495</v>
      </c>
      <c r="D13325" t="s">
        <v>12538</v>
      </c>
      <c r="E13325" t="s">
        <v>12590</v>
      </c>
      <c r="F13325" t="s">
        <v>5196</v>
      </c>
      <c r="G13325">
        <v>10</v>
      </c>
      <c r="H13325" t="s">
        <v>4358</v>
      </c>
      <c r="I13325" s="160" t="s">
        <v>4007</v>
      </c>
      <c r="J13325" t="s">
        <v>5235</v>
      </c>
      <c r="K13325">
        <v>99</v>
      </c>
      <c r="L13325" t="s">
        <v>3999</v>
      </c>
    </row>
    <row r="13326" spans="1:12">
      <c r="A13326" s="15">
        <v>50100353</v>
      </c>
      <c r="B13326" t="s">
        <v>5196</v>
      </c>
      <c r="C13326" t="s">
        <v>12495</v>
      </c>
      <c r="D13326" t="s">
        <v>12538</v>
      </c>
      <c r="E13326" t="s">
        <v>12591</v>
      </c>
      <c r="F13326" t="s">
        <v>5196</v>
      </c>
      <c r="G13326">
        <v>10</v>
      </c>
      <c r="H13326" t="s">
        <v>4358</v>
      </c>
      <c r="I13326" s="160" t="s">
        <v>4007</v>
      </c>
      <c r="J13326" t="s">
        <v>5235</v>
      </c>
      <c r="K13326">
        <v>99</v>
      </c>
      <c r="L13326" t="s">
        <v>3999</v>
      </c>
    </row>
    <row r="13327" spans="1:12">
      <c r="A13327" s="15">
        <v>50100354</v>
      </c>
      <c r="B13327" t="s">
        <v>5196</v>
      </c>
      <c r="C13327" t="s">
        <v>12495</v>
      </c>
      <c r="D13327" t="s">
        <v>12538</v>
      </c>
      <c r="E13327" t="s">
        <v>12592</v>
      </c>
      <c r="F13327" t="s">
        <v>5196</v>
      </c>
      <c r="G13327">
        <v>10</v>
      </c>
      <c r="H13327" t="s">
        <v>4358</v>
      </c>
      <c r="I13327" s="160" t="s">
        <v>4007</v>
      </c>
      <c r="J13327" t="s">
        <v>5235</v>
      </c>
      <c r="K13327">
        <v>99</v>
      </c>
      <c r="L13327" t="s">
        <v>3999</v>
      </c>
    </row>
    <row r="13328" spans="1:12">
      <c r="A13328" s="15">
        <v>50100355</v>
      </c>
      <c r="B13328" t="s">
        <v>5196</v>
      </c>
      <c r="C13328" t="s">
        <v>12495</v>
      </c>
      <c r="D13328" t="s">
        <v>12538</v>
      </c>
      <c r="E13328" t="s">
        <v>12593</v>
      </c>
      <c r="F13328" t="s">
        <v>5196</v>
      </c>
      <c r="G13328">
        <v>10</v>
      </c>
      <c r="H13328" t="s">
        <v>4358</v>
      </c>
      <c r="I13328" s="160" t="s">
        <v>4007</v>
      </c>
      <c r="J13328" t="s">
        <v>5235</v>
      </c>
      <c r="K13328">
        <v>99</v>
      </c>
      <c r="L13328" t="s">
        <v>3999</v>
      </c>
    </row>
    <row r="13329" spans="1:12">
      <c r="A13329" s="15">
        <v>50100356</v>
      </c>
      <c r="B13329" t="s">
        <v>5196</v>
      </c>
      <c r="C13329" t="s">
        <v>12495</v>
      </c>
      <c r="D13329" t="s">
        <v>12538</v>
      </c>
      <c r="E13329" t="s">
        <v>12594</v>
      </c>
      <c r="F13329" t="s">
        <v>5196</v>
      </c>
      <c r="G13329">
        <v>10</v>
      </c>
      <c r="H13329" t="s">
        <v>4358</v>
      </c>
      <c r="I13329" s="160" t="s">
        <v>4007</v>
      </c>
      <c r="J13329" t="s">
        <v>5235</v>
      </c>
      <c r="K13329">
        <v>99</v>
      </c>
      <c r="L13329" t="s">
        <v>3999</v>
      </c>
    </row>
    <row r="13330" spans="1:12">
      <c r="A13330" s="15">
        <v>50100357</v>
      </c>
      <c r="B13330" t="s">
        <v>5196</v>
      </c>
      <c r="C13330" t="s">
        <v>12495</v>
      </c>
      <c r="D13330" t="s">
        <v>12538</v>
      </c>
      <c r="E13330" t="s">
        <v>12595</v>
      </c>
      <c r="F13330" t="s">
        <v>5196</v>
      </c>
      <c r="G13330">
        <v>10</v>
      </c>
      <c r="H13330" t="s">
        <v>4358</v>
      </c>
      <c r="I13330" s="160" t="s">
        <v>4007</v>
      </c>
      <c r="J13330" t="s">
        <v>5235</v>
      </c>
      <c r="K13330">
        <v>99</v>
      </c>
      <c r="L13330" t="s">
        <v>3999</v>
      </c>
    </row>
    <row r="13331" spans="1:12">
      <c r="A13331" s="15">
        <v>50100358</v>
      </c>
      <c r="B13331" t="s">
        <v>5196</v>
      </c>
      <c r="C13331" t="s">
        <v>12495</v>
      </c>
      <c r="D13331" t="s">
        <v>12538</v>
      </c>
      <c r="E13331" t="s">
        <v>12596</v>
      </c>
      <c r="F13331" t="s">
        <v>5196</v>
      </c>
      <c r="G13331">
        <v>10</v>
      </c>
      <c r="H13331" t="s">
        <v>4358</v>
      </c>
      <c r="I13331" s="160" t="s">
        <v>4007</v>
      </c>
      <c r="J13331" t="s">
        <v>5235</v>
      </c>
      <c r="K13331">
        <v>99</v>
      </c>
      <c r="L13331" t="s">
        <v>3999</v>
      </c>
    </row>
    <row r="13332" spans="1:12">
      <c r="A13332" s="15">
        <v>50100359</v>
      </c>
      <c r="B13332" t="s">
        <v>5196</v>
      </c>
      <c r="C13332" t="s">
        <v>12495</v>
      </c>
      <c r="D13332" t="s">
        <v>12538</v>
      </c>
      <c r="E13332" t="s">
        <v>12597</v>
      </c>
      <c r="F13332" t="s">
        <v>5196</v>
      </c>
      <c r="G13332">
        <v>10</v>
      </c>
      <c r="H13332" t="s">
        <v>4358</v>
      </c>
      <c r="I13332" s="160" t="s">
        <v>4007</v>
      </c>
      <c r="J13332" t="s">
        <v>5235</v>
      </c>
      <c r="K13332">
        <v>99</v>
      </c>
      <c r="L13332" t="s">
        <v>3999</v>
      </c>
    </row>
    <row r="13333" spans="1:12">
      <c r="A13333" s="15">
        <v>50100360</v>
      </c>
      <c r="B13333" t="s">
        <v>5196</v>
      </c>
      <c r="C13333" t="s">
        <v>12495</v>
      </c>
      <c r="D13333" t="s">
        <v>12538</v>
      </c>
      <c r="E13333" t="s">
        <v>12598</v>
      </c>
      <c r="F13333" t="s">
        <v>5196</v>
      </c>
      <c r="G13333">
        <v>10</v>
      </c>
      <c r="H13333" t="s">
        <v>4358</v>
      </c>
      <c r="I13333" s="160" t="s">
        <v>4007</v>
      </c>
      <c r="J13333" t="s">
        <v>5235</v>
      </c>
      <c r="K13333">
        <v>99</v>
      </c>
      <c r="L13333" t="s">
        <v>3999</v>
      </c>
    </row>
    <row r="13334" spans="1:12">
      <c r="A13334" s="15">
        <v>50100361</v>
      </c>
      <c r="B13334" t="s">
        <v>5196</v>
      </c>
      <c r="C13334" t="s">
        <v>12495</v>
      </c>
      <c r="D13334" t="s">
        <v>12538</v>
      </c>
      <c r="E13334" t="s">
        <v>12599</v>
      </c>
      <c r="F13334" t="s">
        <v>5196</v>
      </c>
      <c r="G13334">
        <v>10</v>
      </c>
      <c r="H13334" t="s">
        <v>4358</v>
      </c>
      <c r="I13334" s="160" t="s">
        <v>4007</v>
      </c>
      <c r="J13334" t="s">
        <v>5235</v>
      </c>
      <c r="K13334">
        <v>99</v>
      </c>
      <c r="L13334" t="s">
        <v>3999</v>
      </c>
    </row>
    <row r="13335" spans="1:12">
      <c r="A13335" s="15">
        <v>50100362</v>
      </c>
      <c r="B13335" t="s">
        <v>5196</v>
      </c>
      <c r="C13335" t="s">
        <v>12495</v>
      </c>
      <c r="D13335" t="s">
        <v>12538</v>
      </c>
      <c r="E13335" t="s">
        <v>12600</v>
      </c>
      <c r="F13335" t="s">
        <v>5196</v>
      </c>
      <c r="G13335">
        <v>10</v>
      </c>
      <c r="H13335" t="s">
        <v>4358</v>
      </c>
      <c r="I13335" s="160" t="s">
        <v>4007</v>
      </c>
      <c r="J13335" t="s">
        <v>5235</v>
      </c>
      <c r="K13335">
        <v>99</v>
      </c>
      <c r="L13335" t="s">
        <v>3999</v>
      </c>
    </row>
    <row r="13336" spans="1:12">
      <c r="A13336" s="15">
        <v>50100363</v>
      </c>
      <c r="B13336" t="s">
        <v>5196</v>
      </c>
      <c r="C13336" t="s">
        <v>12495</v>
      </c>
      <c r="D13336" t="s">
        <v>12538</v>
      </c>
      <c r="E13336" t="s">
        <v>12601</v>
      </c>
      <c r="F13336" t="s">
        <v>5196</v>
      </c>
      <c r="G13336">
        <v>10</v>
      </c>
      <c r="H13336" t="s">
        <v>4358</v>
      </c>
      <c r="I13336" s="160" t="s">
        <v>4007</v>
      </c>
      <c r="J13336" t="s">
        <v>5235</v>
      </c>
      <c r="K13336">
        <v>99</v>
      </c>
      <c r="L13336" t="s">
        <v>3999</v>
      </c>
    </row>
    <row r="13337" spans="1:12">
      <c r="A13337" s="15">
        <v>50100364</v>
      </c>
      <c r="B13337" t="s">
        <v>5196</v>
      </c>
      <c r="C13337" t="s">
        <v>12495</v>
      </c>
      <c r="D13337" t="s">
        <v>12538</v>
      </c>
      <c r="E13337" t="s">
        <v>12602</v>
      </c>
      <c r="F13337" t="s">
        <v>5196</v>
      </c>
      <c r="G13337">
        <v>10</v>
      </c>
      <c r="H13337" t="s">
        <v>4358</v>
      </c>
      <c r="I13337" s="160" t="s">
        <v>4007</v>
      </c>
      <c r="J13337" t="s">
        <v>5235</v>
      </c>
      <c r="K13337">
        <v>99</v>
      </c>
      <c r="L13337" t="s">
        <v>3999</v>
      </c>
    </row>
    <row r="13338" spans="1:12">
      <c r="A13338" s="15">
        <v>50100365</v>
      </c>
      <c r="B13338" t="s">
        <v>5196</v>
      </c>
      <c r="C13338" t="s">
        <v>12495</v>
      </c>
      <c r="D13338" t="s">
        <v>12538</v>
      </c>
      <c r="E13338" t="s">
        <v>12603</v>
      </c>
      <c r="F13338" t="s">
        <v>5196</v>
      </c>
      <c r="G13338">
        <v>10</v>
      </c>
      <c r="H13338" t="s">
        <v>4358</v>
      </c>
      <c r="I13338" s="160" t="s">
        <v>4007</v>
      </c>
      <c r="J13338" t="s">
        <v>5235</v>
      </c>
      <c r="K13338">
        <v>99</v>
      </c>
      <c r="L13338" t="s">
        <v>3999</v>
      </c>
    </row>
    <row r="13339" spans="1:12">
      <c r="A13339" s="15">
        <v>50100366</v>
      </c>
      <c r="B13339" t="s">
        <v>5196</v>
      </c>
      <c r="C13339" t="s">
        <v>12495</v>
      </c>
      <c r="D13339" t="s">
        <v>12538</v>
      </c>
      <c r="E13339" t="s">
        <v>12604</v>
      </c>
      <c r="F13339" t="s">
        <v>5196</v>
      </c>
      <c r="G13339">
        <v>10</v>
      </c>
      <c r="H13339" t="s">
        <v>4358</v>
      </c>
      <c r="I13339" s="160" t="s">
        <v>4007</v>
      </c>
      <c r="J13339" t="s">
        <v>5235</v>
      </c>
      <c r="K13339">
        <v>99</v>
      </c>
      <c r="L13339" t="s">
        <v>3999</v>
      </c>
    </row>
    <row r="13340" spans="1:12">
      <c r="A13340" s="15">
        <v>50100367</v>
      </c>
      <c r="B13340" t="s">
        <v>5196</v>
      </c>
      <c r="C13340" t="s">
        <v>12495</v>
      </c>
      <c r="D13340" t="s">
        <v>12538</v>
      </c>
      <c r="E13340" t="s">
        <v>12605</v>
      </c>
      <c r="F13340" t="s">
        <v>5196</v>
      </c>
      <c r="G13340">
        <v>10</v>
      </c>
      <c r="H13340" t="s">
        <v>4358</v>
      </c>
      <c r="I13340" s="160" t="s">
        <v>4007</v>
      </c>
      <c r="J13340" t="s">
        <v>5235</v>
      </c>
      <c r="K13340">
        <v>99</v>
      </c>
      <c r="L13340" t="s">
        <v>3999</v>
      </c>
    </row>
    <row r="13341" spans="1:12">
      <c r="A13341" s="15">
        <v>50100368</v>
      </c>
      <c r="B13341" t="s">
        <v>5196</v>
      </c>
      <c r="C13341" t="s">
        <v>12495</v>
      </c>
      <c r="D13341" t="s">
        <v>12538</v>
      </c>
      <c r="E13341" t="s">
        <v>12606</v>
      </c>
      <c r="F13341" t="s">
        <v>5196</v>
      </c>
      <c r="G13341">
        <v>10</v>
      </c>
      <c r="H13341" t="s">
        <v>4358</v>
      </c>
      <c r="I13341" s="160" t="s">
        <v>4007</v>
      </c>
      <c r="J13341" t="s">
        <v>5235</v>
      </c>
      <c r="K13341">
        <v>99</v>
      </c>
      <c r="L13341" t="s">
        <v>3999</v>
      </c>
    </row>
    <row r="13342" spans="1:12">
      <c r="A13342" s="15">
        <v>50100401</v>
      </c>
      <c r="B13342" t="s">
        <v>5196</v>
      </c>
      <c r="C13342" t="s">
        <v>12495</v>
      </c>
      <c r="D13342" t="s">
        <v>12607</v>
      </c>
      <c r="E13342" t="s">
        <v>12608</v>
      </c>
      <c r="F13342" t="s">
        <v>5196</v>
      </c>
      <c r="G13342">
        <v>10</v>
      </c>
      <c r="H13342" t="s">
        <v>4358</v>
      </c>
      <c r="I13342" s="160" t="s">
        <v>4198</v>
      </c>
      <c r="J13342" t="s">
        <v>12609</v>
      </c>
      <c r="K13342">
        <v>99</v>
      </c>
      <c r="L13342" t="s">
        <v>3999</v>
      </c>
    </row>
    <row r="13343" spans="1:12">
      <c r="A13343" s="15">
        <v>50100402</v>
      </c>
      <c r="B13343" t="s">
        <v>5196</v>
      </c>
      <c r="C13343" t="s">
        <v>12495</v>
      </c>
      <c r="D13343" t="s">
        <v>12607</v>
      </c>
      <c r="E13343" t="s">
        <v>4079</v>
      </c>
      <c r="F13343" t="s">
        <v>5196</v>
      </c>
      <c r="G13343">
        <v>10</v>
      </c>
      <c r="H13343" t="s">
        <v>4358</v>
      </c>
      <c r="I13343" s="160" t="s">
        <v>4198</v>
      </c>
      <c r="J13343" t="s">
        <v>12609</v>
      </c>
      <c r="K13343">
        <v>99</v>
      </c>
      <c r="L13343" t="s">
        <v>3999</v>
      </c>
    </row>
    <row r="13344" spans="1:12">
      <c r="A13344" s="15">
        <v>50100403</v>
      </c>
      <c r="B13344" t="s">
        <v>5196</v>
      </c>
      <c r="C13344" t="s">
        <v>12495</v>
      </c>
      <c r="D13344" t="s">
        <v>12607</v>
      </c>
      <c r="E13344" t="s">
        <v>12610</v>
      </c>
      <c r="F13344" t="s">
        <v>5196</v>
      </c>
      <c r="G13344">
        <v>10</v>
      </c>
      <c r="H13344" t="s">
        <v>4358</v>
      </c>
      <c r="I13344" s="160" t="s">
        <v>4198</v>
      </c>
      <c r="J13344" t="s">
        <v>12609</v>
      </c>
      <c r="K13344">
        <v>99</v>
      </c>
      <c r="L13344" t="s">
        <v>3999</v>
      </c>
    </row>
    <row r="13345" spans="1:12">
      <c r="A13345" s="15">
        <v>50100404</v>
      </c>
      <c r="B13345" t="s">
        <v>5196</v>
      </c>
      <c r="C13345" t="s">
        <v>12495</v>
      </c>
      <c r="D13345" t="s">
        <v>12607</v>
      </c>
      <c r="E13345" t="s">
        <v>12611</v>
      </c>
      <c r="F13345" t="s">
        <v>5196</v>
      </c>
      <c r="G13345">
        <v>10</v>
      </c>
      <c r="H13345" t="s">
        <v>4358</v>
      </c>
      <c r="I13345" s="160" t="s">
        <v>4198</v>
      </c>
      <c r="J13345" t="s">
        <v>12609</v>
      </c>
      <c r="K13345">
        <v>99</v>
      </c>
      <c r="L13345" t="s">
        <v>3999</v>
      </c>
    </row>
    <row r="13346" spans="1:12">
      <c r="A13346" s="15">
        <v>50100405</v>
      </c>
      <c r="B13346" t="s">
        <v>5196</v>
      </c>
      <c r="C13346" t="s">
        <v>12495</v>
      </c>
      <c r="D13346" t="s">
        <v>12607</v>
      </c>
      <c r="E13346" t="s">
        <v>12612</v>
      </c>
      <c r="F13346" t="s">
        <v>5196</v>
      </c>
      <c r="G13346">
        <v>10</v>
      </c>
      <c r="H13346" t="s">
        <v>4358</v>
      </c>
      <c r="I13346" s="160" t="s">
        <v>4198</v>
      </c>
      <c r="J13346" t="s">
        <v>12609</v>
      </c>
      <c r="K13346">
        <v>99</v>
      </c>
      <c r="L13346" t="s">
        <v>3999</v>
      </c>
    </row>
    <row r="13347" spans="1:12">
      <c r="A13347" s="15">
        <v>50100406</v>
      </c>
      <c r="B13347" t="s">
        <v>5196</v>
      </c>
      <c r="C13347" t="s">
        <v>12495</v>
      </c>
      <c r="D13347" t="s">
        <v>12607</v>
      </c>
      <c r="E13347" t="s">
        <v>12613</v>
      </c>
      <c r="F13347" t="s">
        <v>5196</v>
      </c>
      <c r="G13347">
        <v>10</v>
      </c>
      <c r="H13347" t="s">
        <v>4358</v>
      </c>
      <c r="I13347" s="160" t="s">
        <v>4198</v>
      </c>
      <c r="J13347" t="s">
        <v>12609</v>
      </c>
      <c r="K13347">
        <v>99</v>
      </c>
      <c r="L13347" t="s">
        <v>3999</v>
      </c>
    </row>
    <row r="13348" spans="1:12">
      <c r="A13348" s="15">
        <v>50100407</v>
      </c>
      <c r="B13348" t="s">
        <v>5196</v>
      </c>
      <c r="C13348" t="s">
        <v>12495</v>
      </c>
      <c r="D13348" t="s">
        <v>12607</v>
      </c>
      <c r="E13348" t="s">
        <v>8286</v>
      </c>
      <c r="F13348" t="s">
        <v>5196</v>
      </c>
      <c r="G13348">
        <v>10</v>
      </c>
      <c r="H13348" t="s">
        <v>4358</v>
      </c>
      <c r="I13348" s="160" t="s">
        <v>4198</v>
      </c>
      <c r="J13348" t="s">
        <v>12609</v>
      </c>
      <c r="K13348">
        <v>99</v>
      </c>
      <c r="L13348" t="s">
        <v>3999</v>
      </c>
    </row>
    <row r="13349" spans="1:12">
      <c r="A13349" s="15">
        <v>50100408</v>
      </c>
      <c r="B13349" t="s">
        <v>5196</v>
      </c>
      <c r="C13349" t="s">
        <v>12495</v>
      </c>
      <c r="D13349" t="s">
        <v>12607</v>
      </c>
      <c r="E13349" t="s">
        <v>12614</v>
      </c>
      <c r="F13349" t="s">
        <v>5196</v>
      </c>
      <c r="G13349">
        <v>10</v>
      </c>
      <c r="H13349" t="s">
        <v>4358</v>
      </c>
      <c r="I13349" s="160" t="s">
        <v>4198</v>
      </c>
      <c r="J13349" t="s">
        <v>12609</v>
      </c>
      <c r="K13349">
        <v>99</v>
      </c>
      <c r="L13349" t="s">
        <v>3999</v>
      </c>
    </row>
    <row r="13350" spans="1:12">
      <c r="A13350" s="15">
        <v>50100409</v>
      </c>
      <c r="B13350" t="s">
        <v>5196</v>
      </c>
      <c r="C13350" t="s">
        <v>12495</v>
      </c>
      <c r="D13350" t="s">
        <v>12607</v>
      </c>
      <c r="E13350" t="s">
        <v>12615</v>
      </c>
      <c r="F13350" t="s">
        <v>5196</v>
      </c>
      <c r="G13350">
        <v>10</v>
      </c>
      <c r="H13350" t="s">
        <v>4358</v>
      </c>
      <c r="I13350" s="160" t="s">
        <v>4198</v>
      </c>
      <c r="J13350" t="s">
        <v>12609</v>
      </c>
      <c r="K13350">
        <v>99</v>
      </c>
      <c r="L13350" t="s">
        <v>3999</v>
      </c>
    </row>
    <row r="13351" spans="1:12">
      <c r="A13351" s="15">
        <v>50100410</v>
      </c>
      <c r="B13351" t="s">
        <v>5196</v>
      </c>
      <c r="C13351" t="s">
        <v>12495</v>
      </c>
      <c r="D13351" t="s">
        <v>12607</v>
      </c>
      <c r="E13351" t="s">
        <v>12616</v>
      </c>
      <c r="F13351" t="s">
        <v>5196</v>
      </c>
      <c r="G13351">
        <v>10</v>
      </c>
      <c r="H13351" t="s">
        <v>4358</v>
      </c>
      <c r="I13351" s="160" t="s">
        <v>4198</v>
      </c>
      <c r="J13351" t="s">
        <v>12609</v>
      </c>
      <c r="K13351">
        <v>99</v>
      </c>
      <c r="L13351" t="s">
        <v>3999</v>
      </c>
    </row>
    <row r="13352" spans="1:12">
      <c r="A13352" s="15">
        <v>50100411</v>
      </c>
      <c r="B13352" t="s">
        <v>5196</v>
      </c>
      <c r="C13352" t="s">
        <v>12495</v>
      </c>
      <c r="D13352" t="s">
        <v>12607</v>
      </c>
      <c r="E13352" t="s">
        <v>12617</v>
      </c>
      <c r="F13352" t="s">
        <v>5196</v>
      </c>
      <c r="G13352">
        <v>10</v>
      </c>
      <c r="H13352" t="s">
        <v>4358</v>
      </c>
      <c r="I13352" s="160" t="s">
        <v>4198</v>
      </c>
      <c r="J13352" t="s">
        <v>12609</v>
      </c>
      <c r="K13352">
        <v>99</v>
      </c>
      <c r="L13352" t="s">
        <v>3999</v>
      </c>
    </row>
    <row r="13353" spans="1:12">
      <c r="A13353" s="15">
        <v>50100412</v>
      </c>
      <c r="B13353" t="s">
        <v>5196</v>
      </c>
      <c r="C13353" t="s">
        <v>12495</v>
      </c>
      <c r="D13353" t="s">
        <v>12607</v>
      </c>
      <c r="E13353" t="s">
        <v>12618</v>
      </c>
      <c r="F13353" t="s">
        <v>5196</v>
      </c>
      <c r="G13353">
        <v>10</v>
      </c>
      <c r="H13353" t="s">
        <v>4358</v>
      </c>
      <c r="I13353" s="160" t="s">
        <v>4198</v>
      </c>
      <c r="J13353" t="s">
        <v>12609</v>
      </c>
      <c r="K13353">
        <v>99</v>
      </c>
      <c r="L13353" t="s">
        <v>3999</v>
      </c>
    </row>
    <row r="13354" spans="1:12">
      <c r="A13354" s="15">
        <v>50100420</v>
      </c>
      <c r="B13354" t="s">
        <v>5196</v>
      </c>
      <c r="C13354" t="s">
        <v>12495</v>
      </c>
      <c r="D13354" t="s">
        <v>12607</v>
      </c>
      <c r="E13354" t="s">
        <v>12619</v>
      </c>
      <c r="F13354" t="s">
        <v>5196</v>
      </c>
      <c r="G13354">
        <v>10</v>
      </c>
      <c r="H13354" t="s">
        <v>4358</v>
      </c>
      <c r="I13354" s="160" t="s">
        <v>4198</v>
      </c>
      <c r="J13354" t="s">
        <v>12609</v>
      </c>
      <c r="K13354">
        <v>99</v>
      </c>
      <c r="L13354" t="s">
        <v>3999</v>
      </c>
    </row>
    <row r="13355" spans="1:12">
      <c r="A13355" s="15">
        <v>50100421</v>
      </c>
      <c r="B13355" t="s">
        <v>5196</v>
      </c>
      <c r="C13355" t="s">
        <v>12495</v>
      </c>
      <c r="D13355" t="s">
        <v>12607</v>
      </c>
      <c r="E13355" t="s">
        <v>12620</v>
      </c>
      <c r="F13355" t="s">
        <v>5196</v>
      </c>
      <c r="G13355">
        <v>10</v>
      </c>
      <c r="H13355" t="s">
        <v>4358</v>
      </c>
      <c r="I13355" s="160" t="s">
        <v>4198</v>
      </c>
      <c r="J13355" t="s">
        <v>12609</v>
      </c>
      <c r="K13355">
        <v>99</v>
      </c>
      <c r="L13355" t="s">
        <v>3999</v>
      </c>
    </row>
    <row r="13356" spans="1:12">
      <c r="A13356" s="15">
        <v>50100422</v>
      </c>
      <c r="B13356" t="s">
        <v>5196</v>
      </c>
      <c r="C13356" t="s">
        <v>12495</v>
      </c>
      <c r="D13356" t="s">
        <v>12607</v>
      </c>
      <c r="E13356" t="s">
        <v>12621</v>
      </c>
      <c r="F13356" t="s">
        <v>5196</v>
      </c>
      <c r="G13356">
        <v>10</v>
      </c>
      <c r="H13356" t="s">
        <v>4358</v>
      </c>
      <c r="I13356" s="160" t="s">
        <v>4198</v>
      </c>
      <c r="J13356" t="s">
        <v>12609</v>
      </c>
      <c r="K13356">
        <v>99</v>
      </c>
      <c r="L13356" t="s">
        <v>3999</v>
      </c>
    </row>
    <row r="13357" spans="1:12">
      <c r="A13357" s="15">
        <v>50100423</v>
      </c>
      <c r="B13357" t="s">
        <v>5196</v>
      </c>
      <c r="C13357" t="s">
        <v>12495</v>
      </c>
      <c r="D13357" t="s">
        <v>12607</v>
      </c>
      <c r="E13357" t="s">
        <v>12622</v>
      </c>
      <c r="F13357" t="s">
        <v>5196</v>
      </c>
      <c r="G13357">
        <v>10</v>
      </c>
      <c r="H13357" t="s">
        <v>4358</v>
      </c>
      <c r="I13357" s="160" t="s">
        <v>4198</v>
      </c>
      <c r="J13357" t="s">
        <v>12609</v>
      </c>
      <c r="K13357">
        <v>99</v>
      </c>
      <c r="L13357" t="s">
        <v>3999</v>
      </c>
    </row>
    <row r="13358" spans="1:12">
      <c r="A13358" s="15">
        <v>50100424</v>
      </c>
      <c r="B13358" t="s">
        <v>5196</v>
      </c>
      <c r="C13358" t="s">
        <v>12495</v>
      </c>
      <c r="D13358" t="s">
        <v>12607</v>
      </c>
      <c r="E13358" t="s">
        <v>12623</v>
      </c>
      <c r="F13358" t="s">
        <v>5196</v>
      </c>
      <c r="G13358">
        <v>10</v>
      </c>
      <c r="H13358" t="s">
        <v>4358</v>
      </c>
      <c r="I13358" s="160" t="s">
        <v>4007</v>
      </c>
      <c r="J13358" t="s">
        <v>5235</v>
      </c>
      <c r="K13358">
        <v>99</v>
      </c>
      <c r="L13358" t="s">
        <v>3999</v>
      </c>
    </row>
    <row r="13359" spans="1:12">
      <c r="A13359" s="15">
        <v>50100425</v>
      </c>
      <c r="B13359" t="s">
        <v>5196</v>
      </c>
      <c r="C13359" t="s">
        <v>12495</v>
      </c>
      <c r="D13359" t="s">
        <v>12607</v>
      </c>
      <c r="E13359" t="s">
        <v>12624</v>
      </c>
      <c r="F13359" t="s">
        <v>5196</v>
      </c>
      <c r="G13359">
        <v>10</v>
      </c>
      <c r="H13359" t="s">
        <v>4358</v>
      </c>
      <c r="I13359" s="160" t="s">
        <v>4007</v>
      </c>
      <c r="J13359" t="s">
        <v>5235</v>
      </c>
      <c r="K13359">
        <v>99</v>
      </c>
      <c r="L13359" t="s">
        <v>3999</v>
      </c>
    </row>
    <row r="13360" spans="1:12">
      <c r="A13360" s="15">
        <v>50100426</v>
      </c>
      <c r="B13360" t="s">
        <v>5196</v>
      </c>
      <c r="C13360" t="s">
        <v>12495</v>
      </c>
      <c r="D13360" t="s">
        <v>12607</v>
      </c>
      <c r="E13360" t="s">
        <v>12625</v>
      </c>
      <c r="F13360" t="s">
        <v>5196</v>
      </c>
      <c r="G13360">
        <v>10</v>
      </c>
      <c r="H13360" t="s">
        <v>4358</v>
      </c>
      <c r="I13360" s="160" t="s">
        <v>4007</v>
      </c>
      <c r="J13360" t="s">
        <v>5235</v>
      </c>
      <c r="K13360">
        <v>99</v>
      </c>
      <c r="L13360" t="s">
        <v>3999</v>
      </c>
    </row>
    <row r="13361" spans="1:12">
      <c r="A13361" s="15">
        <v>50100427</v>
      </c>
      <c r="B13361" t="s">
        <v>5196</v>
      </c>
      <c r="C13361" t="s">
        <v>12495</v>
      </c>
      <c r="D13361" t="s">
        <v>12607</v>
      </c>
      <c r="E13361" t="s">
        <v>12626</v>
      </c>
      <c r="F13361" t="s">
        <v>5196</v>
      </c>
      <c r="G13361">
        <v>10</v>
      </c>
      <c r="H13361" t="s">
        <v>4358</v>
      </c>
      <c r="I13361" s="160" t="s">
        <v>4007</v>
      </c>
      <c r="J13361" t="s">
        <v>5235</v>
      </c>
      <c r="K13361">
        <v>99</v>
      </c>
      <c r="L13361" t="s">
        <v>3999</v>
      </c>
    </row>
    <row r="13362" spans="1:12">
      <c r="A13362" s="15">
        <v>50100430</v>
      </c>
      <c r="B13362" t="s">
        <v>5196</v>
      </c>
      <c r="C13362" t="s">
        <v>12627</v>
      </c>
      <c r="D13362" t="s">
        <v>12628</v>
      </c>
      <c r="E13362" t="s">
        <v>12629</v>
      </c>
      <c r="F13362" t="s">
        <v>5196</v>
      </c>
      <c r="G13362">
        <v>10</v>
      </c>
      <c r="H13362" t="s">
        <v>4358</v>
      </c>
      <c r="I13362" s="160" t="s">
        <v>4198</v>
      </c>
      <c r="J13362" t="s">
        <v>12609</v>
      </c>
      <c r="K13362">
        <v>99</v>
      </c>
      <c r="L13362" t="s">
        <v>3999</v>
      </c>
    </row>
    <row r="13363" spans="1:12">
      <c r="A13363" s="15">
        <v>50100431</v>
      </c>
      <c r="B13363" t="s">
        <v>5196</v>
      </c>
      <c r="C13363" t="s">
        <v>12627</v>
      </c>
      <c r="D13363" t="s">
        <v>12628</v>
      </c>
      <c r="E13363" t="s">
        <v>12630</v>
      </c>
      <c r="F13363" t="s">
        <v>5196</v>
      </c>
      <c r="G13363">
        <v>10</v>
      </c>
      <c r="H13363" t="s">
        <v>4358</v>
      </c>
      <c r="I13363" s="160" t="s">
        <v>4198</v>
      </c>
      <c r="J13363" t="s">
        <v>12609</v>
      </c>
      <c r="K13363">
        <v>99</v>
      </c>
      <c r="L13363" t="s">
        <v>3999</v>
      </c>
    </row>
    <row r="13364" spans="1:12">
      <c r="A13364" s="15">
        <v>50100432</v>
      </c>
      <c r="B13364" t="s">
        <v>5196</v>
      </c>
      <c r="C13364" t="s">
        <v>12627</v>
      </c>
      <c r="D13364" t="s">
        <v>12628</v>
      </c>
      <c r="E13364" t="s">
        <v>12631</v>
      </c>
      <c r="F13364" t="s">
        <v>5196</v>
      </c>
      <c r="G13364">
        <v>10</v>
      </c>
      <c r="H13364" t="s">
        <v>4358</v>
      </c>
      <c r="I13364" s="160" t="s">
        <v>4198</v>
      </c>
      <c r="J13364" t="s">
        <v>12609</v>
      </c>
      <c r="K13364">
        <v>99</v>
      </c>
      <c r="L13364" t="s">
        <v>3999</v>
      </c>
    </row>
    <row r="13365" spans="1:12">
      <c r="A13365" s="15">
        <v>50100433</v>
      </c>
      <c r="B13365" t="s">
        <v>5196</v>
      </c>
      <c r="C13365" t="s">
        <v>12495</v>
      </c>
      <c r="D13365" t="s">
        <v>12607</v>
      </c>
      <c r="E13365" t="s">
        <v>12632</v>
      </c>
      <c r="F13365" t="s">
        <v>5196</v>
      </c>
      <c r="G13365">
        <v>10</v>
      </c>
      <c r="H13365" t="s">
        <v>4358</v>
      </c>
      <c r="I13365" s="160" t="s">
        <v>4198</v>
      </c>
      <c r="J13365" t="s">
        <v>12609</v>
      </c>
      <c r="K13365">
        <v>99</v>
      </c>
      <c r="L13365" t="s">
        <v>3999</v>
      </c>
    </row>
    <row r="13366" spans="1:12">
      <c r="A13366" s="15">
        <v>50100440</v>
      </c>
      <c r="B13366" t="s">
        <v>5196</v>
      </c>
      <c r="C13366" t="s">
        <v>12495</v>
      </c>
      <c r="D13366" t="s">
        <v>12607</v>
      </c>
      <c r="E13366" t="s">
        <v>12633</v>
      </c>
      <c r="F13366" t="s">
        <v>5196</v>
      </c>
      <c r="G13366">
        <v>10</v>
      </c>
      <c r="H13366" t="s">
        <v>4358</v>
      </c>
      <c r="I13366" s="160" t="s">
        <v>4007</v>
      </c>
      <c r="J13366" t="s">
        <v>5235</v>
      </c>
      <c r="K13366">
        <v>99</v>
      </c>
      <c r="L13366" t="s">
        <v>3999</v>
      </c>
    </row>
    <row r="13367" spans="1:12">
      <c r="A13367" s="15">
        <v>50100441</v>
      </c>
      <c r="B13367" t="s">
        <v>5196</v>
      </c>
      <c r="C13367" t="s">
        <v>12495</v>
      </c>
      <c r="D13367" t="s">
        <v>12607</v>
      </c>
      <c r="E13367" t="s">
        <v>12634</v>
      </c>
      <c r="F13367" t="s">
        <v>5196</v>
      </c>
      <c r="G13367">
        <v>10</v>
      </c>
      <c r="H13367" t="s">
        <v>4358</v>
      </c>
      <c r="I13367" s="160" t="s">
        <v>4007</v>
      </c>
      <c r="J13367" t="s">
        <v>5235</v>
      </c>
      <c r="K13367">
        <v>99</v>
      </c>
      <c r="L13367" t="s">
        <v>3999</v>
      </c>
    </row>
    <row r="13368" spans="1:12">
      <c r="A13368" s="15">
        <v>50100442</v>
      </c>
      <c r="B13368" t="s">
        <v>5196</v>
      </c>
      <c r="C13368" t="s">
        <v>12495</v>
      </c>
      <c r="D13368" t="s">
        <v>12607</v>
      </c>
      <c r="E13368" t="s">
        <v>12635</v>
      </c>
      <c r="F13368" t="s">
        <v>5196</v>
      </c>
      <c r="G13368">
        <v>10</v>
      </c>
      <c r="H13368" t="s">
        <v>4358</v>
      </c>
      <c r="I13368" s="160" t="s">
        <v>4007</v>
      </c>
      <c r="J13368" t="s">
        <v>5235</v>
      </c>
      <c r="K13368">
        <v>99</v>
      </c>
      <c r="L13368" t="s">
        <v>3999</v>
      </c>
    </row>
    <row r="13369" spans="1:12">
      <c r="A13369" s="15">
        <v>50100505</v>
      </c>
      <c r="B13369" t="s">
        <v>5196</v>
      </c>
      <c r="C13369" t="s">
        <v>12495</v>
      </c>
      <c r="D13369" t="s">
        <v>12636</v>
      </c>
      <c r="E13369" t="s">
        <v>12637</v>
      </c>
      <c r="F13369" t="s">
        <v>5196</v>
      </c>
      <c r="G13369">
        <v>10</v>
      </c>
      <c r="H13369" t="s">
        <v>4358</v>
      </c>
      <c r="I13369" s="160" t="s">
        <v>4007</v>
      </c>
      <c r="J13369" t="s">
        <v>5235</v>
      </c>
      <c r="K13369">
        <v>99</v>
      </c>
      <c r="L13369" t="s">
        <v>3999</v>
      </c>
    </row>
    <row r="13370" spans="1:12">
      <c r="A13370" s="15">
        <v>50100506</v>
      </c>
      <c r="B13370" t="s">
        <v>5196</v>
      </c>
      <c r="C13370" t="s">
        <v>12495</v>
      </c>
      <c r="D13370" t="s">
        <v>12636</v>
      </c>
      <c r="E13370" t="s">
        <v>10067</v>
      </c>
      <c r="F13370" t="s">
        <v>5196</v>
      </c>
      <c r="G13370">
        <v>10</v>
      </c>
      <c r="H13370" t="s">
        <v>4358</v>
      </c>
      <c r="I13370" s="160" t="s">
        <v>4007</v>
      </c>
      <c r="J13370" t="s">
        <v>5235</v>
      </c>
      <c r="K13370">
        <v>99</v>
      </c>
      <c r="L13370" t="s">
        <v>3999</v>
      </c>
    </row>
    <row r="13371" spans="1:12">
      <c r="A13371" s="15">
        <v>50100507</v>
      </c>
      <c r="B13371" t="s">
        <v>5196</v>
      </c>
      <c r="C13371" t="s">
        <v>12495</v>
      </c>
      <c r="D13371" t="s">
        <v>12636</v>
      </c>
      <c r="E13371" t="s">
        <v>12638</v>
      </c>
      <c r="F13371" t="s">
        <v>5196</v>
      </c>
      <c r="G13371">
        <v>10</v>
      </c>
      <c r="H13371" t="s">
        <v>4358</v>
      </c>
      <c r="I13371" s="160" t="s">
        <v>4007</v>
      </c>
      <c r="J13371" t="s">
        <v>5235</v>
      </c>
      <c r="K13371">
        <v>99</v>
      </c>
      <c r="L13371" t="s">
        <v>3999</v>
      </c>
    </row>
    <row r="13372" spans="1:12">
      <c r="A13372" s="15">
        <v>50100508</v>
      </c>
      <c r="B13372" t="s">
        <v>5196</v>
      </c>
      <c r="C13372" t="s">
        <v>12495</v>
      </c>
      <c r="D13372" t="s">
        <v>12636</v>
      </c>
      <c r="E13372" t="s">
        <v>12639</v>
      </c>
      <c r="F13372" t="s">
        <v>5196</v>
      </c>
      <c r="G13372">
        <v>10</v>
      </c>
      <c r="H13372" t="s">
        <v>4358</v>
      </c>
      <c r="I13372" s="160" t="s">
        <v>4007</v>
      </c>
      <c r="J13372" t="s">
        <v>5235</v>
      </c>
      <c r="K13372" s="160" t="s">
        <v>4007</v>
      </c>
      <c r="L13372" t="s">
        <v>12640</v>
      </c>
    </row>
    <row r="13373" spans="1:12">
      <c r="A13373" s="15">
        <v>50100510</v>
      </c>
      <c r="B13373" t="s">
        <v>5196</v>
      </c>
      <c r="C13373" t="s">
        <v>12495</v>
      </c>
      <c r="D13373" t="s">
        <v>12636</v>
      </c>
      <c r="E13373" t="s">
        <v>12641</v>
      </c>
      <c r="F13373" t="s">
        <v>5196</v>
      </c>
      <c r="G13373">
        <v>10</v>
      </c>
      <c r="H13373" t="s">
        <v>4358</v>
      </c>
      <c r="I13373" s="160" t="s">
        <v>4007</v>
      </c>
      <c r="J13373" t="s">
        <v>5235</v>
      </c>
      <c r="K13373">
        <v>99</v>
      </c>
      <c r="L13373" t="s">
        <v>3999</v>
      </c>
    </row>
    <row r="13374" spans="1:12">
      <c r="A13374" s="15">
        <v>50100511</v>
      </c>
      <c r="B13374" t="s">
        <v>5196</v>
      </c>
      <c r="C13374" t="s">
        <v>12495</v>
      </c>
      <c r="D13374" t="s">
        <v>12636</v>
      </c>
      <c r="E13374" t="s">
        <v>12642</v>
      </c>
      <c r="F13374" t="s">
        <v>5196</v>
      </c>
      <c r="G13374">
        <v>10</v>
      </c>
      <c r="H13374" t="s">
        <v>4358</v>
      </c>
      <c r="I13374" s="160" t="s">
        <v>4007</v>
      </c>
      <c r="J13374" t="s">
        <v>5235</v>
      </c>
      <c r="K13374">
        <v>99</v>
      </c>
      <c r="L13374" t="s">
        <v>3999</v>
      </c>
    </row>
    <row r="13375" spans="1:12">
      <c r="A13375" s="15">
        <v>50100512</v>
      </c>
      <c r="B13375" t="s">
        <v>5196</v>
      </c>
      <c r="C13375" t="s">
        <v>12495</v>
      </c>
      <c r="D13375" t="s">
        <v>12636</v>
      </c>
      <c r="E13375" t="s">
        <v>12643</v>
      </c>
      <c r="F13375" t="s">
        <v>5196</v>
      </c>
      <c r="G13375">
        <v>10</v>
      </c>
      <c r="H13375" t="s">
        <v>4358</v>
      </c>
      <c r="I13375" s="160" t="s">
        <v>4007</v>
      </c>
      <c r="J13375" t="s">
        <v>5235</v>
      </c>
      <c r="K13375">
        <v>99</v>
      </c>
      <c r="L13375" t="s">
        <v>3999</v>
      </c>
    </row>
    <row r="13376" spans="1:12">
      <c r="A13376" s="15">
        <v>50100515</v>
      </c>
      <c r="B13376" t="s">
        <v>5196</v>
      </c>
      <c r="C13376" t="s">
        <v>12495</v>
      </c>
      <c r="D13376" t="s">
        <v>12636</v>
      </c>
      <c r="E13376" t="s">
        <v>12644</v>
      </c>
      <c r="F13376" t="s">
        <v>5196</v>
      </c>
      <c r="G13376">
        <v>10</v>
      </c>
      <c r="H13376" t="s">
        <v>4358</v>
      </c>
      <c r="I13376" s="160" t="s">
        <v>4007</v>
      </c>
      <c r="J13376" t="s">
        <v>5235</v>
      </c>
      <c r="K13376">
        <v>99</v>
      </c>
      <c r="L13376" t="s">
        <v>3999</v>
      </c>
    </row>
    <row r="13377" spans="1:12">
      <c r="A13377" s="15">
        <v>50100516</v>
      </c>
      <c r="B13377" t="s">
        <v>5196</v>
      </c>
      <c r="C13377" t="s">
        <v>12495</v>
      </c>
      <c r="D13377" t="s">
        <v>12636</v>
      </c>
      <c r="E13377" t="s">
        <v>12645</v>
      </c>
      <c r="F13377" t="s">
        <v>5196</v>
      </c>
      <c r="G13377">
        <v>10</v>
      </c>
      <c r="H13377" t="s">
        <v>4358</v>
      </c>
      <c r="I13377" s="160" t="s">
        <v>4007</v>
      </c>
      <c r="J13377" t="s">
        <v>5235</v>
      </c>
      <c r="K13377">
        <v>99</v>
      </c>
      <c r="L13377" t="s">
        <v>3999</v>
      </c>
    </row>
    <row r="13378" spans="1:12">
      <c r="A13378" s="15">
        <v>50100517</v>
      </c>
      <c r="B13378" t="s">
        <v>5196</v>
      </c>
      <c r="C13378" t="s">
        <v>12495</v>
      </c>
      <c r="D13378" t="s">
        <v>12636</v>
      </c>
      <c r="E13378" t="s">
        <v>12646</v>
      </c>
      <c r="F13378" t="s">
        <v>5196</v>
      </c>
      <c r="G13378">
        <v>10</v>
      </c>
      <c r="H13378" t="s">
        <v>4358</v>
      </c>
      <c r="I13378" s="160" t="s">
        <v>4007</v>
      </c>
      <c r="J13378" t="s">
        <v>5235</v>
      </c>
      <c r="K13378">
        <v>99</v>
      </c>
      <c r="L13378" t="s">
        <v>3999</v>
      </c>
    </row>
    <row r="13379" spans="1:12">
      <c r="A13379" s="15">
        <v>50100518</v>
      </c>
      <c r="B13379" t="s">
        <v>5196</v>
      </c>
      <c r="C13379" t="s">
        <v>12495</v>
      </c>
      <c r="D13379" t="s">
        <v>12636</v>
      </c>
      <c r="E13379" t="s">
        <v>12647</v>
      </c>
      <c r="F13379" t="s">
        <v>5196</v>
      </c>
      <c r="G13379">
        <v>10</v>
      </c>
      <c r="H13379" t="s">
        <v>4358</v>
      </c>
      <c r="I13379" s="160" t="s">
        <v>4007</v>
      </c>
      <c r="J13379" t="s">
        <v>5235</v>
      </c>
      <c r="K13379">
        <v>99</v>
      </c>
      <c r="L13379" t="s">
        <v>3999</v>
      </c>
    </row>
    <row r="13380" spans="1:12">
      <c r="A13380" s="15">
        <v>50100519</v>
      </c>
      <c r="B13380" t="s">
        <v>5196</v>
      </c>
      <c r="C13380" t="s">
        <v>12495</v>
      </c>
      <c r="D13380" t="s">
        <v>12636</v>
      </c>
      <c r="E13380" t="s">
        <v>12648</v>
      </c>
      <c r="F13380" t="s">
        <v>5196</v>
      </c>
      <c r="G13380">
        <v>10</v>
      </c>
      <c r="H13380" t="s">
        <v>4358</v>
      </c>
      <c r="I13380" s="160" t="s">
        <v>4007</v>
      </c>
      <c r="J13380" t="s">
        <v>5235</v>
      </c>
      <c r="K13380">
        <v>99</v>
      </c>
      <c r="L13380" t="s">
        <v>3999</v>
      </c>
    </row>
    <row r="13381" spans="1:12">
      <c r="A13381" s="15">
        <v>50100520</v>
      </c>
      <c r="B13381" t="s">
        <v>5196</v>
      </c>
      <c r="C13381" t="s">
        <v>12495</v>
      </c>
      <c r="D13381" t="s">
        <v>12636</v>
      </c>
      <c r="E13381" t="s">
        <v>12649</v>
      </c>
      <c r="F13381" t="s">
        <v>5196</v>
      </c>
      <c r="G13381">
        <v>10</v>
      </c>
      <c r="H13381" t="s">
        <v>4358</v>
      </c>
      <c r="I13381" s="160" t="s">
        <v>4007</v>
      </c>
      <c r="J13381" t="s">
        <v>5235</v>
      </c>
      <c r="K13381">
        <v>99</v>
      </c>
      <c r="L13381" t="s">
        <v>3999</v>
      </c>
    </row>
    <row r="13382" spans="1:12">
      <c r="A13382" s="15">
        <v>50100601</v>
      </c>
      <c r="B13382" t="s">
        <v>5196</v>
      </c>
      <c r="C13382" t="s">
        <v>12495</v>
      </c>
      <c r="D13382" t="s">
        <v>12650</v>
      </c>
      <c r="E13382" t="s">
        <v>12651</v>
      </c>
      <c r="F13382" t="s">
        <v>5265</v>
      </c>
      <c r="G13382">
        <v>10</v>
      </c>
      <c r="H13382" t="s">
        <v>4358</v>
      </c>
      <c r="I13382" s="160" t="s">
        <v>4076</v>
      </c>
      <c r="J13382" t="s">
        <v>3999</v>
      </c>
      <c r="K13382">
        <v>99</v>
      </c>
      <c r="L13382" t="s">
        <v>3999</v>
      </c>
    </row>
    <row r="13383" spans="1:12">
      <c r="A13383" s="15">
        <v>50100602</v>
      </c>
      <c r="B13383" t="s">
        <v>5196</v>
      </c>
      <c r="C13383" t="s">
        <v>12495</v>
      </c>
      <c r="D13383" t="s">
        <v>12650</v>
      </c>
      <c r="E13383" t="s">
        <v>12652</v>
      </c>
      <c r="F13383" t="s">
        <v>5265</v>
      </c>
      <c r="G13383">
        <v>10</v>
      </c>
      <c r="H13383" t="s">
        <v>4358</v>
      </c>
      <c r="I13383" s="160" t="s">
        <v>4076</v>
      </c>
      <c r="J13383" t="s">
        <v>3999</v>
      </c>
      <c r="K13383">
        <v>99</v>
      </c>
      <c r="L13383" t="s">
        <v>3999</v>
      </c>
    </row>
    <row r="13384" spans="1:12">
      <c r="A13384" s="15">
        <v>50100603</v>
      </c>
      <c r="B13384" t="s">
        <v>5196</v>
      </c>
      <c r="C13384" t="s">
        <v>12495</v>
      </c>
      <c r="D13384" t="s">
        <v>12650</v>
      </c>
      <c r="E13384" t="s">
        <v>12653</v>
      </c>
      <c r="F13384" t="s">
        <v>5265</v>
      </c>
      <c r="G13384">
        <v>10</v>
      </c>
      <c r="H13384" t="s">
        <v>4358</v>
      </c>
      <c r="I13384" s="160" t="s">
        <v>4076</v>
      </c>
      <c r="J13384" t="s">
        <v>3999</v>
      </c>
      <c r="K13384">
        <v>99</v>
      </c>
      <c r="L13384" t="s">
        <v>3999</v>
      </c>
    </row>
    <row r="13385" spans="1:12">
      <c r="A13385" s="15">
        <v>50100604</v>
      </c>
      <c r="B13385" t="s">
        <v>5196</v>
      </c>
      <c r="C13385" t="s">
        <v>12495</v>
      </c>
      <c r="D13385" t="s">
        <v>12650</v>
      </c>
      <c r="E13385" t="s">
        <v>12654</v>
      </c>
      <c r="F13385" t="s">
        <v>5265</v>
      </c>
      <c r="G13385">
        <v>10</v>
      </c>
      <c r="H13385" t="s">
        <v>4358</v>
      </c>
      <c r="I13385" s="160" t="s">
        <v>4076</v>
      </c>
      <c r="J13385" t="s">
        <v>3999</v>
      </c>
      <c r="K13385">
        <v>99</v>
      </c>
      <c r="L13385" t="s">
        <v>3999</v>
      </c>
    </row>
    <row r="13386" spans="1:12">
      <c r="A13386" s="15">
        <v>50100701</v>
      </c>
      <c r="B13386" t="s">
        <v>5196</v>
      </c>
      <c r="C13386" t="s">
        <v>12495</v>
      </c>
      <c r="D13386" t="s">
        <v>12655</v>
      </c>
      <c r="E13386" t="s">
        <v>12656</v>
      </c>
      <c r="F13386" t="s">
        <v>5196</v>
      </c>
      <c r="G13386">
        <v>10</v>
      </c>
      <c r="H13386" t="s">
        <v>4358</v>
      </c>
      <c r="I13386" s="160" t="s">
        <v>3995</v>
      </c>
      <c r="J13386" t="s">
        <v>12657</v>
      </c>
      <c r="K13386">
        <v>99</v>
      </c>
      <c r="L13386" t="s">
        <v>3999</v>
      </c>
    </row>
    <row r="13387" spans="1:12">
      <c r="A13387" s="15">
        <v>50100702</v>
      </c>
      <c r="B13387" t="s">
        <v>5196</v>
      </c>
      <c r="C13387" t="s">
        <v>12495</v>
      </c>
      <c r="D13387" t="s">
        <v>12655</v>
      </c>
      <c r="E13387" t="s">
        <v>3878</v>
      </c>
      <c r="F13387" t="s">
        <v>5196</v>
      </c>
      <c r="G13387">
        <v>10</v>
      </c>
      <c r="H13387" t="s">
        <v>4358</v>
      </c>
      <c r="I13387" s="160" t="s">
        <v>3995</v>
      </c>
      <c r="J13387" t="s">
        <v>12657</v>
      </c>
      <c r="K13387">
        <v>99</v>
      </c>
      <c r="L13387" t="s">
        <v>3999</v>
      </c>
    </row>
    <row r="13388" spans="1:12">
      <c r="A13388" s="15">
        <v>50100703</v>
      </c>
      <c r="B13388" t="s">
        <v>5196</v>
      </c>
      <c r="C13388" t="s">
        <v>12495</v>
      </c>
      <c r="D13388" t="s">
        <v>12655</v>
      </c>
      <c r="E13388" t="s">
        <v>3879</v>
      </c>
      <c r="F13388" t="s">
        <v>5196</v>
      </c>
      <c r="G13388">
        <v>10</v>
      </c>
      <c r="H13388" t="s">
        <v>4358</v>
      </c>
      <c r="I13388" s="160" t="s">
        <v>3995</v>
      </c>
      <c r="J13388" t="s">
        <v>12657</v>
      </c>
      <c r="K13388">
        <v>99</v>
      </c>
      <c r="L13388" t="s">
        <v>3999</v>
      </c>
    </row>
    <row r="13389" spans="1:12">
      <c r="A13389" s="15">
        <v>50100704</v>
      </c>
      <c r="B13389" t="s">
        <v>5196</v>
      </c>
      <c r="C13389" t="s">
        <v>12495</v>
      </c>
      <c r="D13389" t="s">
        <v>12655</v>
      </c>
      <c r="E13389" t="s">
        <v>3889</v>
      </c>
      <c r="F13389" t="s">
        <v>5196</v>
      </c>
      <c r="G13389">
        <v>10</v>
      </c>
      <c r="H13389" t="s">
        <v>4358</v>
      </c>
      <c r="I13389" s="160" t="s">
        <v>3995</v>
      </c>
      <c r="J13389" t="s">
        <v>12657</v>
      </c>
      <c r="K13389">
        <v>99</v>
      </c>
      <c r="L13389" t="s">
        <v>3999</v>
      </c>
    </row>
    <row r="13390" spans="1:12">
      <c r="A13390" s="15">
        <v>50100705</v>
      </c>
      <c r="B13390" t="s">
        <v>5196</v>
      </c>
      <c r="C13390" t="s">
        <v>12495</v>
      </c>
      <c r="D13390" t="s">
        <v>12655</v>
      </c>
      <c r="E13390" t="s">
        <v>3890</v>
      </c>
      <c r="F13390" t="s">
        <v>5196</v>
      </c>
      <c r="G13390">
        <v>10</v>
      </c>
      <c r="H13390" t="s">
        <v>4358</v>
      </c>
      <c r="I13390" s="160" t="s">
        <v>3995</v>
      </c>
      <c r="J13390" t="s">
        <v>12657</v>
      </c>
      <c r="K13390">
        <v>99</v>
      </c>
      <c r="L13390" t="s">
        <v>3999</v>
      </c>
    </row>
    <row r="13391" spans="1:12">
      <c r="A13391" s="15">
        <v>50100706</v>
      </c>
      <c r="B13391" t="s">
        <v>5196</v>
      </c>
      <c r="C13391" t="s">
        <v>12495</v>
      </c>
      <c r="D13391" t="s">
        <v>12655</v>
      </c>
      <c r="E13391" t="s">
        <v>6937</v>
      </c>
      <c r="F13391" t="s">
        <v>5196</v>
      </c>
      <c r="G13391">
        <v>10</v>
      </c>
      <c r="H13391" t="s">
        <v>4358</v>
      </c>
      <c r="I13391" s="160" t="s">
        <v>3995</v>
      </c>
      <c r="J13391" t="s">
        <v>12657</v>
      </c>
      <c r="K13391">
        <v>99</v>
      </c>
      <c r="L13391" t="s">
        <v>3999</v>
      </c>
    </row>
    <row r="13392" spans="1:12">
      <c r="A13392" s="15">
        <v>50100707</v>
      </c>
      <c r="B13392" t="s">
        <v>5196</v>
      </c>
      <c r="C13392" t="s">
        <v>12495</v>
      </c>
      <c r="D13392" t="s">
        <v>12655</v>
      </c>
      <c r="E13392" t="s">
        <v>12658</v>
      </c>
      <c r="F13392" t="s">
        <v>5196</v>
      </c>
      <c r="G13392">
        <v>10</v>
      </c>
      <c r="H13392" t="s">
        <v>4358</v>
      </c>
      <c r="I13392" s="160" t="s">
        <v>3995</v>
      </c>
      <c r="J13392" t="s">
        <v>12657</v>
      </c>
      <c r="K13392">
        <v>99</v>
      </c>
      <c r="L13392" t="s">
        <v>3999</v>
      </c>
    </row>
    <row r="13393" spans="1:12">
      <c r="A13393" s="15">
        <v>50100708</v>
      </c>
      <c r="B13393" t="s">
        <v>5196</v>
      </c>
      <c r="C13393" t="s">
        <v>12495</v>
      </c>
      <c r="D13393" t="s">
        <v>12655</v>
      </c>
      <c r="E13393" t="s">
        <v>12659</v>
      </c>
      <c r="F13393" t="s">
        <v>5196</v>
      </c>
      <c r="G13393">
        <v>10</v>
      </c>
      <c r="H13393" t="s">
        <v>4358</v>
      </c>
      <c r="I13393" s="160" t="s">
        <v>4076</v>
      </c>
      <c r="J13393" t="s">
        <v>3999</v>
      </c>
      <c r="K13393">
        <v>99</v>
      </c>
      <c r="L13393" t="s">
        <v>3999</v>
      </c>
    </row>
    <row r="13394" spans="1:12">
      <c r="A13394" s="15">
        <v>50100710</v>
      </c>
      <c r="B13394" t="s">
        <v>5196</v>
      </c>
      <c r="C13394" t="s">
        <v>12495</v>
      </c>
      <c r="D13394" t="s">
        <v>12655</v>
      </c>
      <c r="E13394" t="s">
        <v>3798</v>
      </c>
      <c r="F13394" t="s">
        <v>5196</v>
      </c>
      <c r="G13394">
        <v>10</v>
      </c>
      <c r="H13394" t="s">
        <v>4358</v>
      </c>
      <c r="I13394" s="160" t="s">
        <v>4076</v>
      </c>
      <c r="J13394" t="s">
        <v>3999</v>
      </c>
      <c r="K13394">
        <v>99</v>
      </c>
      <c r="L13394" t="s">
        <v>3999</v>
      </c>
    </row>
    <row r="13395" spans="1:12">
      <c r="A13395" s="15">
        <v>50100711</v>
      </c>
      <c r="B13395" t="s">
        <v>5196</v>
      </c>
      <c r="C13395" t="s">
        <v>12495</v>
      </c>
      <c r="D13395" t="s">
        <v>12655</v>
      </c>
      <c r="E13395" t="s">
        <v>3875</v>
      </c>
      <c r="F13395" t="s">
        <v>5196</v>
      </c>
      <c r="G13395">
        <v>10</v>
      </c>
      <c r="H13395" t="s">
        <v>4358</v>
      </c>
      <c r="I13395" s="160" t="s">
        <v>3995</v>
      </c>
      <c r="J13395" t="s">
        <v>12657</v>
      </c>
      <c r="K13395">
        <v>99</v>
      </c>
      <c r="L13395" t="s">
        <v>3999</v>
      </c>
    </row>
    <row r="13396" spans="1:12">
      <c r="A13396" s="15">
        <v>50100712</v>
      </c>
      <c r="B13396" t="s">
        <v>5196</v>
      </c>
      <c r="C13396" t="s">
        <v>12495</v>
      </c>
      <c r="D13396" t="s">
        <v>12655</v>
      </c>
      <c r="E13396" t="s">
        <v>6946</v>
      </c>
      <c r="F13396" t="s">
        <v>5196</v>
      </c>
      <c r="G13396">
        <v>10</v>
      </c>
      <c r="H13396" t="s">
        <v>4358</v>
      </c>
      <c r="I13396" s="160" t="s">
        <v>3995</v>
      </c>
      <c r="J13396" t="s">
        <v>12657</v>
      </c>
      <c r="K13396">
        <v>99</v>
      </c>
      <c r="L13396" t="s">
        <v>3999</v>
      </c>
    </row>
    <row r="13397" spans="1:12">
      <c r="A13397" s="15">
        <v>50100715</v>
      </c>
      <c r="B13397" t="s">
        <v>5196</v>
      </c>
      <c r="C13397" t="s">
        <v>12495</v>
      </c>
      <c r="D13397" t="s">
        <v>12655</v>
      </c>
      <c r="E13397" t="s">
        <v>3894</v>
      </c>
      <c r="F13397" t="s">
        <v>5196</v>
      </c>
      <c r="G13397">
        <v>10</v>
      </c>
      <c r="H13397" t="s">
        <v>4358</v>
      </c>
      <c r="I13397" s="160" t="s">
        <v>3995</v>
      </c>
      <c r="J13397" t="s">
        <v>12657</v>
      </c>
      <c r="K13397">
        <v>99</v>
      </c>
      <c r="L13397" t="s">
        <v>3999</v>
      </c>
    </row>
    <row r="13398" spans="1:12">
      <c r="A13398" s="15">
        <v>50100719</v>
      </c>
      <c r="B13398" t="s">
        <v>5196</v>
      </c>
      <c r="C13398" t="s">
        <v>12495</v>
      </c>
      <c r="D13398" t="s">
        <v>12655</v>
      </c>
      <c r="E13398" t="s">
        <v>6938</v>
      </c>
      <c r="F13398" t="s">
        <v>5196</v>
      </c>
      <c r="G13398">
        <v>10</v>
      </c>
      <c r="H13398" t="s">
        <v>4358</v>
      </c>
      <c r="I13398" s="160" t="s">
        <v>3995</v>
      </c>
      <c r="J13398" t="s">
        <v>12657</v>
      </c>
      <c r="K13398">
        <v>99</v>
      </c>
      <c r="L13398" t="s">
        <v>3999</v>
      </c>
    </row>
    <row r="13399" spans="1:12">
      <c r="A13399" s="15">
        <v>50100720</v>
      </c>
      <c r="B13399" t="s">
        <v>5196</v>
      </c>
      <c r="C13399" t="s">
        <v>12495</v>
      </c>
      <c r="D13399" t="s">
        <v>12660</v>
      </c>
      <c r="E13399" t="s">
        <v>12661</v>
      </c>
      <c r="F13399" t="s">
        <v>5196</v>
      </c>
      <c r="G13399">
        <v>10</v>
      </c>
      <c r="H13399" t="s">
        <v>4358</v>
      </c>
      <c r="I13399" s="160" t="s">
        <v>3995</v>
      </c>
      <c r="J13399" t="s">
        <v>12657</v>
      </c>
      <c r="K13399">
        <v>99</v>
      </c>
      <c r="L13399" t="s">
        <v>3999</v>
      </c>
    </row>
    <row r="13400" spans="1:12">
      <c r="A13400" s="15">
        <v>50100721</v>
      </c>
      <c r="B13400" t="s">
        <v>5196</v>
      </c>
      <c r="C13400" t="s">
        <v>12495</v>
      </c>
      <c r="D13400" t="s">
        <v>12655</v>
      </c>
      <c r="E13400" t="s">
        <v>3851</v>
      </c>
      <c r="F13400" t="s">
        <v>5196</v>
      </c>
      <c r="G13400">
        <v>10</v>
      </c>
      <c r="H13400" t="s">
        <v>4358</v>
      </c>
      <c r="I13400" s="160" t="s">
        <v>3995</v>
      </c>
      <c r="J13400" t="s">
        <v>12657</v>
      </c>
      <c r="K13400">
        <v>99</v>
      </c>
      <c r="L13400" t="s">
        <v>3999</v>
      </c>
    </row>
    <row r="13401" spans="1:12">
      <c r="A13401" s="15">
        <v>50100731</v>
      </c>
      <c r="B13401" t="s">
        <v>5196</v>
      </c>
      <c r="C13401" t="s">
        <v>12495</v>
      </c>
      <c r="D13401" t="s">
        <v>12655</v>
      </c>
      <c r="E13401" t="s">
        <v>3852</v>
      </c>
      <c r="F13401" t="s">
        <v>5196</v>
      </c>
      <c r="G13401">
        <v>10</v>
      </c>
      <c r="H13401" t="s">
        <v>4358</v>
      </c>
      <c r="I13401" s="160" t="s">
        <v>3995</v>
      </c>
      <c r="J13401" t="s">
        <v>12657</v>
      </c>
      <c r="K13401">
        <v>99</v>
      </c>
      <c r="L13401" t="s">
        <v>3999</v>
      </c>
    </row>
    <row r="13402" spans="1:12">
      <c r="A13402" s="15">
        <v>50100732</v>
      </c>
      <c r="B13402" t="s">
        <v>5196</v>
      </c>
      <c r="C13402" t="s">
        <v>12495</v>
      </c>
      <c r="D13402" t="s">
        <v>12655</v>
      </c>
      <c r="E13402" t="s">
        <v>3853</v>
      </c>
      <c r="F13402" t="s">
        <v>5196</v>
      </c>
      <c r="G13402">
        <v>10</v>
      </c>
      <c r="H13402" t="s">
        <v>4358</v>
      </c>
      <c r="I13402" s="160" t="s">
        <v>3995</v>
      </c>
      <c r="J13402" t="s">
        <v>12657</v>
      </c>
      <c r="K13402">
        <v>99</v>
      </c>
      <c r="L13402" t="s">
        <v>3999</v>
      </c>
    </row>
    <row r="13403" spans="1:12">
      <c r="A13403" s="15">
        <v>50100733</v>
      </c>
      <c r="B13403" t="s">
        <v>5196</v>
      </c>
      <c r="C13403" t="s">
        <v>12495</v>
      </c>
      <c r="D13403" t="s">
        <v>12655</v>
      </c>
      <c r="E13403" t="s">
        <v>3854</v>
      </c>
      <c r="F13403" t="s">
        <v>5196</v>
      </c>
      <c r="G13403">
        <v>10</v>
      </c>
      <c r="H13403" t="s">
        <v>4358</v>
      </c>
      <c r="I13403" s="160" t="s">
        <v>3995</v>
      </c>
      <c r="J13403" t="s">
        <v>12657</v>
      </c>
      <c r="K13403">
        <v>99</v>
      </c>
      <c r="L13403" t="s">
        <v>3999</v>
      </c>
    </row>
    <row r="13404" spans="1:12">
      <c r="A13404" s="15">
        <v>50100734</v>
      </c>
      <c r="B13404" t="s">
        <v>5196</v>
      </c>
      <c r="C13404" t="s">
        <v>12495</v>
      </c>
      <c r="D13404" t="s">
        <v>12655</v>
      </c>
      <c r="E13404" t="s">
        <v>3856</v>
      </c>
      <c r="F13404" t="s">
        <v>5196</v>
      </c>
      <c r="G13404">
        <v>10</v>
      </c>
      <c r="H13404" t="s">
        <v>4358</v>
      </c>
      <c r="I13404" s="160" t="s">
        <v>3995</v>
      </c>
      <c r="J13404" t="s">
        <v>12657</v>
      </c>
      <c r="K13404">
        <v>99</v>
      </c>
      <c r="L13404" t="s">
        <v>3999</v>
      </c>
    </row>
    <row r="13405" spans="1:12">
      <c r="A13405" s="15">
        <v>50100740</v>
      </c>
      <c r="B13405" t="s">
        <v>5196</v>
      </c>
      <c r="C13405" t="s">
        <v>12495</v>
      </c>
      <c r="D13405" t="s">
        <v>12655</v>
      </c>
      <c r="E13405" t="s">
        <v>3857</v>
      </c>
      <c r="F13405" t="s">
        <v>5196</v>
      </c>
      <c r="G13405">
        <v>10</v>
      </c>
      <c r="H13405" t="s">
        <v>4358</v>
      </c>
      <c r="I13405" s="160" t="s">
        <v>3995</v>
      </c>
      <c r="J13405" t="s">
        <v>12657</v>
      </c>
      <c r="K13405">
        <v>99</v>
      </c>
      <c r="L13405" t="s">
        <v>3999</v>
      </c>
    </row>
    <row r="13406" spans="1:12">
      <c r="A13406" s="15">
        <v>50100750</v>
      </c>
      <c r="B13406" t="s">
        <v>5196</v>
      </c>
      <c r="C13406" t="s">
        <v>12495</v>
      </c>
      <c r="D13406" t="s">
        <v>12655</v>
      </c>
      <c r="E13406" t="s">
        <v>3858</v>
      </c>
      <c r="F13406" t="s">
        <v>5196</v>
      </c>
      <c r="G13406">
        <v>10</v>
      </c>
      <c r="H13406" t="s">
        <v>4358</v>
      </c>
      <c r="I13406" s="160" t="s">
        <v>3995</v>
      </c>
      <c r="J13406" t="s">
        <v>12657</v>
      </c>
      <c r="K13406">
        <v>99</v>
      </c>
      <c r="L13406" t="s">
        <v>3999</v>
      </c>
    </row>
    <row r="13407" spans="1:12">
      <c r="A13407" s="15">
        <v>50100760</v>
      </c>
      <c r="B13407" t="s">
        <v>5196</v>
      </c>
      <c r="C13407" t="s">
        <v>12495</v>
      </c>
      <c r="D13407" t="s">
        <v>12655</v>
      </c>
      <c r="E13407" t="s">
        <v>3891</v>
      </c>
      <c r="F13407" t="s">
        <v>5196</v>
      </c>
      <c r="G13407">
        <v>10</v>
      </c>
      <c r="H13407" t="s">
        <v>4358</v>
      </c>
      <c r="I13407" s="160" t="s">
        <v>3995</v>
      </c>
      <c r="J13407" t="s">
        <v>12657</v>
      </c>
      <c r="K13407">
        <v>99</v>
      </c>
      <c r="L13407" t="s">
        <v>3999</v>
      </c>
    </row>
    <row r="13408" spans="1:12">
      <c r="A13408" s="15">
        <v>50100761</v>
      </c>
      <c r="B13408" t="s">
        <v>5196</v>
      </c>
      <c r="C13408" t="s">
        <v>12495</v>
      </c>
      <c r="D13408" t="s">
        <v>12655</v>
      </c>
      <c r="E13408" t="s">
        <v>12662</v>
      </c>
      <c r="F13408" t="s">
        <v>5196</v>
      </c>
      <c r="G13408">
        <v>10</v>
      </c>
      <c r="H13408" t="s">
        <v>4358</v>
      </c>
      <c r="I13408" s="160" t="s">
        <v>3995</v>
      </c>
      <c r="J13408" t="s">
        <v>12657</v>
      </c>
      <c r="K13408">
        <v>99</v>
      </c>
      <c r="L13408" t="s">
        <v>3999</v>
      </c>
    </row>
    <row r="13409" spans="1:12">
      <c r="A13409" s="15">
        <v>50100765</v>
      </c>
      <c r="B13409" t="s">
        <v>5196</v>
      </c>
      <c r="C13409" t="s">
        <v>12495</v>
      </c>
      <c r="D13409" t="s">
        <v>12655</v>
      </c>
      <c r="E13409" t="s">
        <v>3933</v>
      </c>
      <c r="F13409" t="s">
        <v>5196</v>
      </c>
      <c r="G13409">
        <v>10</v>
      </c>
      <c r="H13409" t="s">
        <v>4358</v>
      </c>
      <c r="I13409" s="160" t="s">
        <v>4076</v>
      </c>
      <c r="J13409" t="s">
        <v>3999</v>
      </c>
      <c r="K13409">
        <v>99</v>
      </c>
      <c r="L13409" t="s">
        <v>3999</v>
      </c>
    </row>
    <row r="13410" spans="1:12">
      <c r="A13410" s="15">
        <v>50100769</v>
      </c>
      <c r="B13410" t="s">
        <v>5196</v>
      </c>
      <c r="C13410" t="s">
        <v>12495</v>
      </c>
      <c r="D13410" t="s">
        <v>12655</v>
      </c>
      <c r="E13410" t="s">
        <v>12663</v>
      </c>
      <c r="F13410" t="s">
        <v>5196</v>
      </c>
      <c r="G13410">
        <v>10</v>
      </c>
      <c r="H13410" t="s">
        <v>4358</v>
      </c>
      <c r="I13410" s="160" t="s">
        <v>4076</v>
      </c>
      <c r="J13410" t="s">
        <v>3999</v>
      </c>
      <c r="K13410">
        <v>99</v>
      </c>
      <c r="L13410" t="s">
        <v>3999</v>
      </c>
    </row>
    <row r="13411" spans="1:12">
      <c r="A13411" s="15">
        <v>50100771</v>
      </c>
      <c r="B13411" t="s">
        <v>5196</v>
      </c>
      <c r="C13411" t="s">
        <v>12495</v>
      </c>
      <c r="D13411" t="s">
        <v>12655</v>
      </c>
      <c r="E13411" t="s">
        <v>3859</v>
      </c>
      <c r="F13411" t="s">
        <v>5196</v>
      </c>
      <c r="G13411">
        <v>10</v>
      </c>
      <c r="H13411" t="s">
        <v>4358</v>
      </c>
      <c r="I13411" s="160" t="s">
        <v>3995</v>
      </c>
      <c r="J13411" t="s">
        <v>12657</v>
      </c>
      <c r="K13411">
        <v>99</v>
      </c>
      <c r="L13411" t="s">
        <v>3999</v>
      </c>
    </row>
    <row r="13412" spans="1:12">
      <c r="A13412" s="15">
        <v>50100772</v>
      </c>
      <c r="B13412" t="s">
        <v>5196</v>
      </c>
      <c r="C13412" t="s">
        <v>12495</v>
      </c>
      <c r="D13412" t="s">
        <v>12655</v>
      </c>
      <c r="E13412" t="s">
        <v>3860</v>
      </c>
      <c r="F13412" t="s">
        <v>5196</v>
      </c>
      <c r="G13412">
        <v>10</v>
      </c>
      <c r="H13412" t="s">
        <v>4358</v>
      </c>
      <c r="I13412" s="160" t="s">
        <v>3995</v>
      </c>
      <c r="J13412" t="s">
        <v>12657</v>
      </c>
      <c r="K13412">
        <v>99</v>
      </c>
      <c r="L13412" t="s">
        <v>3999</v>
      </c>
    </row>
    <row r="13413" spans="1:12">
      <c r="A13413" s="15">
        <v>50100781</v>
      </c>
      <c r="B13413" t="s">
        <v>5196</v>
      </c>
      <c r="C13413" t="s">
        <v>12495</v>
      </c>
      <c r="D13413" t="s">
        <v>12655</v>
      </c>
      <c r="E13413" t="s">
        <v>3861</v>
      </c>
      <c r="F13413" t="s">
        <v>5196</v>
      </c>
      <c r="G13413">
        <v>10</v>
      </c>
      <c r="H13413" t="s">
        <v>4358</v>
      </c>
      <c r="I13413" s="160" t="s">
        <v>3995</v>
      </c>
      <c r="J13413" t="s">
        <v>12657</v>
      </c>
      <c r="K13413">
        <v>99</v>
      </c>
      <c r="L13413" t="s">
        <v>3999</v>
      </c>
    </row>
    <row r="13414" spans="1:12">
      <c r="A13414" s="15">
        <v>50100789</v>
      </c>
      <c r="B13414" t="s">
        <v>5196</v>
      </c>
      <c r="C13414" t="s">
        <v>12495</v>
      </c>
      <c r="D13414" t="s">
        <v>12655</v>
      </c>
      <c r="E13414" t="s">
        <v>3838</v>
      </c>
      <c r="F13414" t="s">
        <v>5196</v>
      </c>
      <c r="G13414">
        <v>10</v>
      </c>
      <c r="H13414" t="s">
        <v>4358</v>
      </c>
      <c r="I13414" s="160" t="s">
        <v>3995</v>
      </c>
      <c r="J13414" t="s">
        <v>12657</v>
      </c>
      <c r="K13414">
        <v>99</v>
      </c>
      <c r="L13414" t="s">
        <v>3999</v>
      </c>
    </row>
    <row r="13415" spans="1:12">
      <c r="A13415" s="15">
        <v>50100791</v>
      </c>
      <c r="B13415" t="s">
        <v>5196</v>
      </c>
      <c r="C13415" t="s">
        <v>12495</v>
      </c>
      <c r="D13415" t="s">
        <v>12655</v>
      </c>
      <c r="E13415" t="s">
        <v>3862</v>
      </c>
      <c r="F13415" t="s">
        <v>5196</v>
      </c>
      <c r="G13415">
        <v>10</v>
      </c>
      <c r="H13415" t="s">
        <v>4358</v>
      </c>
      <c r="I13415" s="160" t="s">
        <v>3995</v>
      </c>
      <c r="J13415" t="s">
        <v>12657</v>
      </c>
      <c r="K13415">
        <v>99</v>
      </c>
      <c r="L13415" t="s">
        <v>3999</v>
      </c>
    </row>
    <row r="13416" spans="1:12">
      <c r="A13416" s="15">
        <v>50100792</v>
      </c>
      <c r="B13416" t="s">
        <v>5196</v>
      </c>
      <c r="C13416" t="s">
        <v>12495</v>
      </c>
      <c r="D13416" t="s">
        <v>12655</v>
      </c>
      <c r="E13416" t="s">
        <v>3932</v>
      </c>
      <c r="F13416" t="s">
        <v>5196</v>
      </c>
      <c r="G13416">
        <v>10</v>
      </c>
      <c r="H13416" t="s">
        <v>4358</v>
      </c>
      <c r="I13416" s="160" t="s">
        <v>3995</v>
      </c>
      <c r="J13416" t="s">
        <v>12657</v>
      </c>
      <c r="K13416">
        <v>99</v>
      </c>
      <c r="L13416" t="s">
        <v>3999</v>
      </c>
    </row>
    <row r="13417" spans="1:12">
      <c r="A13417" s="15">
        <v>50100793</v>
      </c>
      <c r="B13417" t="s">
        <v>5196</v>
      </c>
      <c r="C13417" t="s">
        <v>12495</v>
      </c>
      <c r="D13417" t="s">
        <v>12655</v>
      </c>
      <c r="E13417" t="s">
        <v>3892</v>
      </c>
      <c r="F13417" t="s">
        <v>5196</v>
      </c>
      <c r="G13417">
        <v>10</v>
      </c>
      <c r="H13417" t="s">
        <v>4358</v>
      </c>
      <c r="I13417" s="160" t="s">
        <v>3995</v>
      </c>
      <c r="J13417" t="s">
        <v>12657</v>
      </c>
      <c r="K13417">
        <v>99</v>
      </c>
      <c r="L13417" t="s">
        <v>3999</v>
      </c>
    </row>
    <row r="13418" spans="1:12">
      <c r="A13418" s="15">
        <v>50100795</v>
      </c>
      <c r="B13418" t="s">
        <v>5196</v>
      </c>
      <c r="C13418" t="s">
        <v>12495</v>
      </c>
      <c r="D13418" t="s">
        <v>12655</v>
      </c>
      <c r="E13418" t="s">
        <v>3893</v>
      </c>
      <c r="F13418" t="s">
        <v>5196</v>
      </c>
      <c r="G13418">
        <v>10</v>
      </c>
      <c r="H13418" t="s">
        <v>4358</v>
      </c>
      <c r="I13418" s="160" t="s">
        <v>4076</v>
      </c>
      <c r="J13418" t="s">
        <v>3999</v>
      </c>
      <c r="K13418">
        <v>99</v>
      </c>
      <c r="L13418" t="s">
        <v>3999</v>
      </c>
    </row>
    <row r="13419" spans="1:12">
      <c r="A13419" s="15">
        <v>50100799</v>
      </c>
      <c r="B13419" t="s">
        <v>5196</v>
      </c>
      <c r="C13419" t="s">
        <v>12495</v>
      </c>
      <c r="D13419" t="s">
        <v>12655</v>
      </c>
      <c r="E13419" t="s">
        <v>4020</v>
      </c>
      <c r="F13419" t="s">
        <v>5196</v>
      </c>
      <c r="G13419">
        <v>10</v>
      </c>
      <c r="H13419" t="s">
        <v>4358</v>
      </c>
      <c r="I13419" s="160" t="s">
        <v>3995</v>
      </c>
      <c r="J13419" t="s">
        <v>12657</v>
      </c>
      <c r="K13419">
        <v>99</v>
      </c>
      <c r="L13419" t="s">
        <v>3999</v>
      </c>
    </row>
    <row r="13420" spans="1:12">
      <c r="A13420" s="15">
        <v>50100801</v>
      </c>
      <c r="B13420" t="s">
        <v>5196</v>
      </c>
      <c r="C13420" t="s">
        <v>12495</v>
      </c>
      <c r="D13420" t="s">
        <v>12664</v>
      </c>
      <c r="E13420" t="s">
        <v>3834</v>
      </c>
      <c r="F13420" t="s">
        <v>5196</v>
      </c>
      <c r="G13420">
        <v>10</v>
      </c>
      <c r="H13420" t="s">
        <v>4358</v>
      </c>
      <c r="I13420" s="160" t="s">
        <v>4007</v>
      </c>
      <c r="J13420" t="s">
        <v>5235</v>
      </c>
      <c r="K13420">
        <v>99</v>
      </c>
      <c r="L13420" t="s">
        <v>3999</v>
      </c>
    </row>
    <row r="13421" spans="1:12">
      <c r="A13421" s="15">
        <v>50100802</v>
      </c>
      <c r="B13421" t="s">
        <v>5196</v>
      </c>
      <c r="C13421" t="s">
        <v>12495</v>
      </c>
      <c r="D13421" t="s">
        <v>12664</v>
      </c>
      <c r="E13421" t="s">
        <v>12665</v>
      </c>
      <c r="F13421" t="s">
        <v>5196</v>
      </c>
      <c r="G13421">
        <v>10</v>
      </c>
      <c r="H13421" t="s">
        <v>4358</v>
      </c>
      <c r="I13421" s="160" t="s">
        <v>4007</v>
      </c>
      <c r="J13421" t="s">
        <v>5235</v>
      </c>
      <c r="K13421">
        <v>99</v>
      </c>
      <c r="L13421" t="s">
        <v>3999</v>
      </c>
    </row>
    <row r="13422" spans="1:12">
      <c r="A13422" s="15">
        <v>50100803</v>
      </c>
      <c r="B13422" t="s">
        <v>5196</v>
      </c>
      <c r="C13422" t="s">
        <v>12495</v>
      </c>
      <c r="D13422" t="s">
        <v>12664</v>
      </c>
      <c r="E13422" t="s">
        <v>12666</v>
      </c>
      <c r="F13422" t="s">
        <v>5196</v>
      </c>
      <c r="G13422">
        <v>10</v>
      </c>
      <c r="H13422" t="s">
        <v>4358</v>
      </c>
      <c r="I13422" s="160" t="s">
        <v>4007</v>
      </c>
      <c r="J13422" t="s">
        <v>5235</v>
      </c>
      <c r="K13422">
        <v>99</v>
      </c>
      <c r="L13422" t="s">
        <v>3999</v>
      </c>
    </row>
    <row r="13423" spans="1:12">
      <c r="A13423" s="15">
        <v>50100804</v>
      </c>
      <c r="B13423" t="s">
        <v>5196</v>
      </c>
      <c r="C13423" t="s">
        <v>12495</v>
      </c>
      <c r="D13423" t="s">
        <v>12664</v>
      </c>
      <c r="E13423" t="s">
        <v>12667</v>
      </c>
      <c r="F13423" t="s">
        <v>5196</v>
      </c>
      <c r="G13423">
        <v>10</v>
      </c>
      <c r="H13423" t="s">
        <v>4358</v>
      </c>
      <c r="I13423" s="160" t="s">
        <v>4007</v>
      </c>
      <c r="J13423" t="s">
        <v>5235</v>
      </c>
      <c r="K13423">
        <v>99</v>
      </c>
      <c r="L13423" t="s">
        <v>3999</v>
      </c>
    </row>
    <row r="13424" spans="1:12">
      <c r="A13424" s="15">
        <v>50180001</v>
      </c>
      <c r="B13424" t="s">
        <v>5196</v>
      </c>
      <c r="C13424" t="s">
        <v>12495</v>
      </c>
      <c r="D13424" t="s">
        <v>4391</v>
      </c>
      <c r="E13424" t="s">
        <v>4391</v>
      </c>
      <c r="F13424" t="s">
        <v>5196</v>
      </c>
      <c r="G13424">
        <v>10</v>
      </c>
      <c r="H13424" t="s">
        <v>4358</v>
      </c>
      <c r="I13424" s="160" t="s">
        <v>4076</v>
      </c>
      <c r="J13424" t="s">
        <v>3999</v>
      </c>
      <c r="K13424">
        <v>99</v>
      </c>
      <c r="L13424" t="s">
        <v>3999</v>
      </c>
    </row>
    <row r="13425" spans="1:12">
      <c r="A13425" s="15">
        <v>50182001</v>
      </c>
      <c r="B13425" t="s">
        <v>5196</v>
      </c>
      <c r="C13425" t="s">
        <v>12495</v>
      </c>
      <c r="D13425" t="s">
        <v>4392</v>
      </c>
      <c r="E13425" t="s">
        <v>4393</v>
      </c>
      <c r="F13425" t="s">
        <v>5196</v>
      </c>
      <c r="G13425">
        <v>10</v>
      </c>
      <c r="H13425" t="s">
        <v>4358</v>
      </c>
      <c r="I13425" s="160" t="s">
        <v>4076</v>
      </c>
      <c r="J13425" t="s">
        <v>3999</v>
      </c>
      <c r="K13425">
        <v>99</v>
      </c>
      <c r="L13425" t="s">
        <v>3999</v>
      </c>
    </row>
    <row r="13426" spans="1:12">
      <c r="A13426" s="15">
        <v>50182002</v>
      </c>
      <c r="B13426" t="s">
        <v>5196</v>
      </c>
      <c r="C13426" t="s">
        <v>12495</v>
      </c>
      <c r="D13426" t="s">
        <v>4392</v>
      </c>
      <c r="E13426" t="s">
        <v>4395</v>
      </c>
      <c r="F13426" t="s">
        <v>5196</v>
      </c>
      <c r="G13426">
        <v>10</v>
      </c>
      <c r="H13426" t="s">
        <v>4358</v>
      </c>
      <c r="I13426" s="160" t="s">
        <v>4076</v>
      </c>
      <c r="J13426" t="s">
        <v>3999</v>
      </c>
      <c r="K13426">
        <v>99</v>
      </c>
      <c r="L13426" t="s">
        <v>3999</v>
      </c>
    </row>
    <row r="13427" spans="1:12">
      <c r="A13427" s="15">
        <v>50182599</v>
      </c>
      <c r="B13427" t="s">
        <v>5196</v>
      </c>
      <c r="C13427" t="s">
        <v>12495</v>
      </c>
      <c r="D13427" t="s">
        <v>4396</v>
      </c>
      <c r="E13427" t="s">
        <v>7500</v>
      </c>
      <c r="F13427" t="s">
        <v>5196</v>
      </c>
      <c r="G13427">
        <v>10</v>
      </c>
      <c r="H13427" t="s">
        <v>4358</v>
      </c>
      <c r="I13427" s="160" t="s">
        <v>4198</v>
      </c>
      <c r="J13427" t="s">
        <v>12609</v>
      </c>
      <c r="K13427">
        <v>99</v>
      </c>
      <c r="L13427" t="s">
        <v>3999</v>
      </c>
    </row>
    <row r="13428" spans="1:12">
      <c r="A13428" s="15">
        <v>50190002</v>
      </c>
      <c r="B13428" t="s">
        <v>5196</v>
      </c>
      <c r="C13428" t="s">
        <v>12495</v>
      </c>
      <c r="D13428" t="s">
        <v>12668</v>
      </c>
      <c r="E13428" t="s">
        <v>5272</v>
      </c>
      <c r="F13428" t="s">
        <v>5196</v>
      </c>
      <c r="G13428">
        <v>10</v>
      </c>
      <c r="H13428" t="s">
        <v>4358</v>
      </c>
      <c r="I13428" s="160" t="s">
        <v>4076</v>
      </c>
      <c r="J13428" t="s">
        <v>3999</v>
      </c>
      <c r="K13428">
        <v>99</v>
      </c>
      <c r="L13428" t="s">
        <v>3999</v>
      </c>
    </row>
    <row r="13429" spans="1:12">
      <c r="A13429" s="15">
        <v>50190005</v>
      </c>
      <c r="B13429" t="s">
        <v>5196</v>
      </c>
      <c r="C13429" t="s">
        <v>12495</v>
      </c>
      <c r="D13429" t="s">
        <v>12668</v>
      </c>
      <c r="E13429" t="s">
        <v>4149</v>
      </c>
      <c r="F13429" t="s">
        <v>5196</v>
      </c>
      <c r="G13429" s="160" t="s">
        <v>3995</v>
      </c>
      <c r="H13429" t="s">
        <v>3996</v>
      </c>
      <c r="I13429" s="160" t="s">
        <v>4009</v>
      </c>
      <c r="J13429" t="s">
        <v>5437</v>
      </c>
      <c r="K13429">
        <v>99</v>
      </c>
      <c r="L13429" t="s">
        <v>3999</v>
      </c>
    </row>
    <row r="13430" spans="1:12">
      <c r="A13430" s="15">
        <v>50190006</v>
      </c>
      <c r="B13430" t="s">
        <v>5196</v>
      </c>
      <c r="C13430" t="s">
        <v>12495</v>
      </c>
      <c r="D13430" t="s">
        <v>12668</v>
      </c>
      <c r="E13430" t="s">
        <v>4145</v>
      </c>
      <c r="F13430" t="s">
        <v>5196</v>
      </c>
      <c r="G13430" s="160" t="s">
        <v>3995</v>
      </c>
      <c r="H13430" t="s">
        <v>3996</v>
      </c>
      <c r="I13430" s="160" t="s">
        <v>3995</v>
      </c>
      <c r="J13430" t="s">
        <v>5439</v>
      </c>
      <c r="K13430">
        <v>99</v>
      </c>
      <c r="L13430" t="s">
        <v>3999</v>
      </c>
    </row>
    <row r="13431" spans="1:12">
      <c r="A13431" s="15">
        <v>50190010</v>
      </c>
      <c r="B13431" t="s">
        <v>5196</v>
      </c>
      <c r="C13431" t="s">
        <v>12495</v>
      </c>
      <c r="D13431" t="s">
        <v>12668</v>
      </c>
      <c r="E13431" t="s">
        <v>4154</v>
      </c>
      <c r="F13431" t="s">
        <v>5196</v>
      </c>
      <c r="G13431" s="160" t="s">
        <v>3995</v>
      </c>
      <c r="H13431" t="s">
        <v>3996</v>
      </c>
      <c r="I13431" s="160" t="s">
        <v>3997</v>
      </c>
      <c r="J13431" t="s">
        <v>3998</v>
      </c>
      <c r="K13431">
        <v>99</v>
      </c>
      <c r="L13431" t="s">
        <v>3999</v>
      </c>
    </row>
    <row r="13432" spans="1:12">
      <c r="A13432" s="15">
        <v>50200101</v>
      </c>
      <c r="B13432" t="s">
        <v>5196</v>
      </c>
      <c r="C13432" t="s">
        <v>12669</v>
      </c>
      <c r="D13432" t="s">
        <v>5235</v>
      </c>
      <c r="E13432" t="s">
        <v>12670</v>
      </c>
      <c r="F13432" t="s">
        <v>5196</v>
      </c>
      <c r="G13432">
        <v>10</v>
      </c>
      <c r="H13432" t="s">
        <v>4358</v>
      </c>
      <c r="I13432" s="160" t="s">
        <v>4007</v>
      </c>
      <c r="J13432" t="s">
        <v>5235</v>
      </c>
      <c r="K13432" s="160" t="s">
        <v>3997</v>
      </c>
      <c r="L13432" t="s">
        <v>5448</v>
      </c>
    </row>
    <row r="13433" spans="1:12">
      <c r="A13433" s="15">
        <v>50200102</v>
      </c>
      <c r="B13433" t="s">
        <v>5196</v>
      </c>
      <c r="C13433" t="s">
        <v>12669</v>
      </c>
      <c r="D13433" t="s">
        <v>5235</v>
      </c>
      <c r="E13433" t="s">
        <v>12671</v>
      </c>
      <c r="F13433" t="s">
        <v>5196</v>
      </c>
      <c r="G13433">
        <v>10</v>
      </c>
      <c r="H13433" t="s">
        <v>4358</v>
      </c>
      <c r="I13433" s="160" t="s">
        <v>4007</v>
      </c>
      <c r="J13433" t="s">
        <v>5235</v>
      </c>
      <c r="K13433" s="160" t="s">
        <v>3997</v>
      </c>
      <c r="L13433" t="s">
        <v>5448</v>
      </c>
    </row>
    <row r="13434" spans="1:12">
      <c r="A13434" s="15">
        <v>50200103</v>
      </c>
      <c r="B13434" t="s">
        <v>5196</v>
      </c>
      <c r="C13434" t="s">
        <v>12669</v>
      </c>
      <c r="D13434" t="s">
        <v>5235</v>
      </c>
      <c r="E13434" t="s">
        <v>12672</v>
      </c>
      <c r="F13434" t="s">
        <v>5196</v>
      </c>
      <c r="G13434">
        <v>10</v>
      </c>
      <c r="H13434" t="s">
        <v>4358</v>
      </c>
      <c r="I13434" s="160" t="s">
        <v>4007</v>
      </c>
      <c r="J13434" t="s">
        <v>5235</v>
      </c>
      <c r="K13434" s="160" t="s">
        <v>3997</v>
      </c>
      <c r="L13434" t="s">
        <v>5448</v>
      </c>
    </row>
    <row r="13435" spans="1:12">
      <c r="A13435" s="15">
        <v>50200104</v>
      </c>
      <c r="B13435" t="s">
        <v>5196</v>
      </c>
      <c r="C13435" t="s">
        <v>12669</v>
      </c>
      <c r="D13435" t="s">
        <v>5235</v>
      </c>
      <c r="E13435" t="s">
        <v>12638</v>
      </c>
      <c r="F13435" t="s">
        <v>5196</v>
      </c>
      <c r="G13435">
        <v>10</v>
      </c>
      <c r="H13435" t="s">
        <v>4358</v>
      </c>
      <c r="I13435" s="160" t="s">
        <v>4007</v>
      </c>
      <c r="J13435" t="s">
        <v>5235</v>
      </c>
      <c r="K13435" s="160" t="s">
        <v>3997</v>
      </c>
      <c r="L13435" t="s">
        <v>5448</v>
      </c>
    </row>
    <row r="13436" spans="1:12">
      <c r="A13436" s="15">
        <v>50200105</v>
      </c>
      <c r="B13436" t="s">
        <v>5196</v>
      </c>
      <c r="C13436" t="s">
        <v>12669</v>
      </c>
      <c r="D13436" t="s">
        <v>5235</v>
      </c>
      <c r="E13436" t="s">
        <v>12639</v>
      </c>
      <c r="F13436" t="s">
        <v>5196</v>
      </c>
      <c r="G13436">
        <v>10</v>
      </c>
      <c r="H13436" t="s">
        <v>4358</v>
      </c>
      <c r="I13436" s="160" t="s">
        <v>4007</v>
      </c>
      <c r="J13436" t="s">
        <v>5235</v>
      </c>
      <c r="K13436" s="160" t="s">
        <v>4007</v>
      </c>
      <c r="L13436" t="s">
        <v>12640</v>
      </c>
    </row>
    <row r="13437" spans="1:12">
      <c r="A13437" s="15">
        <v>50200201</v>
      </c>
      <c r="B13437" t="s">
        <v>5196</v>
      </c>
      <c r="C13437" t="s">
        <v>12669</v>
      </c>
      <c r="D13437" t="s">
        <v>3839</v>
      </c>
      <c r="E13437" t="s">
        <v>5449</v>
      </c>
      <c r="F13437" t="s">
        <v>5196</v>
      </c>
      <c r="G13437">
        <v>10</v>
      </c>
      <c r="H13437" t="s">
        <v>4358</v>
      </c>
      <c r="I13437" s="160" t="s">
        <v>4009</v>
      </c>
      <c r="J13437" t="s">
        <v>3839</v>
      </c>
      <c r="K13437" s="160" t="s">
        <v>4009</v>
      </c>
      <c r="L13437" t="s">
        <v>5448</v>
      </c>
    </row>
    <row r="13438" spans="1:12">
      <c r="A13438" s="15">
        <v>50200202</v>
      </c>
      <c r="B13438" t="s">
        <v>5196</v>
      </c>
      <c r="C13438" t="s">
        <v>12669</v>
      </c>
      <c r="D13438" t="s">
        <v>3839</v>
      </c>
      <c r="E13438" t="s">
        <v>10077</v>
      </c>
      <c r="F13438" t="s">
        <v>5196</v>
      </c>
      <c r="G13438">
        <v>10</v>
      </c>
      <c r="H13438" t="s">
        <v>4358</v>
      </c>
      <c r="I13438" s="160" t="s">
        <v>4009</v>
      </c>
      <c r="J13438" t="s">
        <v>3839</v>
      </c>
      <c r="K13438" s="160" t="s">
        <v>4009</v>
      </c>
      <c r="L13438" t="s">
        <v>5448</v>
      </c>
    </row>
    <row r="13439" spans="1:12">
      <c r="A13439" s="15">
        <v>50200203</v>
      </c>
      <c r="B13439" t="s">
        <v>5196</v>
      </c>
      <c r="C13439" t="s">
        <v>12669</v>
      </c>
      <c r="D13439" t="s">
        <v>3839</v>
      </c>
      <c r="E13439" t="s">
        <v>12673</v>
      </c>
      <c r="F13439" t="s">
        <v>5196</v>
      </c>
      <c r="G13439">
        <v>10</v>
      </c>
      <c r="H13439" t="s">
        <v>4358</v>
      </c>
      <c r="I13439" s="160" t="s">
        <v>4009</v>
      </c>
      <c r="J13439" t="s">
        <v>3839</v>
      </c>
      <c r="K13439" s="160" t="s">
        <v>4009</v>
      </c>
      <c r="L13439" t="s">
        <v>5448</v>
      </c>
    </row>
    <row r="13440" spans="1:12">
      <c r="A13440" s="15">
        <v>50200204</v>
      </c>
      <c r="B13440" t="s">
        <v>5196</v>
      </c>
      <c r="C13440" t="s">
        <v>12669</v>
      </c>
      <c r="D13440" t="s">
        <v>3839</v>
      </c>
      <c r="E13440" t="s">
        <v>12674</v>
      </c>
      <c r="F13440" t="s">
        <v>5196</v>
      </c>
      <c r="G13440">
        <v>10</v>
      </c>
      <c r="H13440" t="s">
        <v>4358</v>
      </c>
      <c r="I13440" s="160" t="s">
        <v>4009</v>
      </c>
      <c r="J13440" t="s">
        <v>3839</v>
      </c>
      <c r="K13440" s="160" t="s">
        <v>4009</v>
      </c>
      <c r="L13440" t="s">
        <v>5448</v>
      </c>
    </row>
    <row r="13441" spans="1:12">
      <c r="A13441" s="15">
        <v>50200205</v>
      </c>
      <c r="B13441" t="s">
        <v>5196</v>
      </c>
      <c r="C13441" t="s">
        <v>12669</v>
      </c>
      <c r="D13441" t="s">
        <v>3839</v>
      </c>
      <c r="E13441" t="s">
        <v>12675</v>
      </c>
      <c r="F13441" t="s">
        <v>5196</v>
      </c>
      <c r="G13441">
        <v>10</v>
      </c>
      <c r="H13441" t="s">
        <v>4358</v>
      </c>
      <c r="I13441" s="160" t="s">
        <v>4007</v>
      </c>
      <c r="J13441" t="s">
        <v>5235</v>
      </c>
      <c r="K13441" s="160" t="s">
        <v>3995</v>
      </c>
      <c r="L13441" t="s">
        <v>5236</v>
      </c>
    </row>
    <row r="13442" spans="1:12">
      <c r="A13442" s="15">
        <v>50200206</v>
      </c>
      <c r="B13442" t="s">
        <v>5196</v>
      </c>
      <c r="C13442" t="s">
        <v>12669</v>
      </c>
      <c r="D13442" t="s">
        <v>3839</v>
      </c>
      <c r="E13442" t="s">
        <v>12676</v>
      </c>
      <c r="F13442" t="s">
        <v>5196</v>
      </c>
      <c r="G13442">
        <v>10</v>
      </c>
      <c r="H13442" t="s">
        <v>4358</v>
      </c>
      <c r="I13442" s="160" t="s">
        <v>4009</v>
      </c>
      <c r="J13442" t="s">
        <v>3839</v>
      </c>
      <c r="K13442" s="160" t="s">
        <v>4009</v>
      </c>
      <c r="L13442" t="s">
        <v>5448</v>
      </c>
    </row>
    <row r="13443" spans="1:12">
      <c r="A13443" s="15">
        <v>50200207</v>
      </c>
      <c r="B13443" t="s">
        <v>5196</v>
      </c>
      <c r="C13443" t="s">
        <v>12669</v>
      </c>
      <c r="D13443" t="s">
        <v>3839</v>
      </c>
      <c r="E13443" t="s">
        <v>12677</v>
      </c>
      <c r="F13443" t="s">
        <v>5196</v>
      </c>
      <c r="G13443">
        <v>10</v>
      </c>
      <c r="H13443" t="s">
        <v>4358</v>
      </c>
      <c r="I13443" s="160" t="s">
        <v>4009</v>
      </c>
      <c r="J13443" t="s">
        <v>3839</v>
      </c>
      <c r="K13443" s="160" t="s">
        <v>4009</v>
      </c>
      <c r="L13443" t="s">
        <v>5448</v>
      </c>
    </row>
    <row r="13444" spans="1:12">
      <c r="A13444" s="15">
        <v>50200301</v>
      </c>
      <c r="B13444" t="s">
        <v>5196</v>
      </c>
      <c r="C13444" t="s">
        <v>12669</v>
      </c>
      <c r="D13444" t="s">
        <v>12678</v>
      </c>
      <c r="E13444" t="s">
        <v>12679</v>
      </c>
      <c r="F13444" t="s">
        <v>5196</v>
      </c>
      <c r="G13444">
        <v>10</v>
      </c>
      <c r="H13444" t="s">
        <v>4358</v>
      </c>
      <c r="I13444" s="160" t="s">
        <v>4007</v>
      </c>
      <c r="J13444" t="s">
        <v>5235</v>
      </c>
      <c r="K13444" s="160" t="s">
        <v>3997</v>
      </c>
      <c r="L13444" t="s">
        <v>5448</v>
      </c>
    </row>
    <row r="13445" spans="1:12">
      <c r="A13445" s="15">
        <v>50200302</v>
      </c>
      <c r="B13445" t="s">
        <v>5196</v>
      </c>
      <c r="C13445" t="s">
        <v>12669</v>
      </c>
      <c r="D13445" t="s">
        <v>12678</v>
      </c>
      <c r="E13445" t="s">
        <v>12680</v>
      </c>
      <c r="F13445" t="s">
        <v>5196</v>
      </c>
      <c r="G13445">
        <v>10</v>
      </c>
      <c r="H13445" t="s">
        <v>4358</v>
      </c>
      <c r="I13445" s="160" t="s">
        <v>4007</v>
      </c>
      <c r="J13445" t="s">
        <v>5235</v>
      </c>
      <c r="K13445" s="160" t="s">
        <v>3997</v>
      </c>
      <c r="L13445" t="s">
        <v>5448</v>
      </c>
    </row>
    <row r="13446" spans="1:12">
      <c r="A13446" s="15">
        <v>50200501</v>
      </c>
      <c r="B13446" t="s">
        <v>5196</v>
      </c>
      <c r="C13446" t="s">
        <v>12669</v>
      </c>
      <c r="D13446" t="s">
        <v>12681</v>
      </c>
      <c r="E13446" t="s">
        <v>12682</v>
      </c>
      <c r="F13446" t="s">
        <v>5196</v>
      </c>
      <c r="G13446">
        <v>10</v>
      </c>
      <c r="H13446" t="s">
        <v>4358</v>
      </c>
      <c r="I13446" s="160" t="s">
        <v>4007</v>
      </c>
      <c r="J13446" t="s">
        <v>5235</v>
      </c>
      <c r="K13446" s="160" t="s">
        <v>3997</v>
      </c>
      <c r="L13446" t="s">
        <v>5448</v>
      </c>
    </row>
    <row r="13447" spans="1:12">
      <c r="A13447" s="15">
        <v>50200502</v>
      </c>
      <c r="B13447" t="s">
        <v>5196</v>
      </c>
      <c r="C13447" t="s">
        <v>12669</v>
      </c>
      <c r="D13447" t="s">
        <v>12681</v>
      </c>
      <c r="E13447" t="s">
        <v>12683</v>
      </c>
      <c r="F13447" t="s">
        <v>5196</v>
      </c>
      <c r="G13447">
        <v>10</v>
      </c>
      <c r="H13447" t="s">
        <v>4358</v>
      </c>
      <c r="I13447" s="160" t="s">
        <v>4007</v>
      </c>
      <c r="J13447" t="s">
        <v>5235</v>
      </c>
      <c r="K13447" s="160" t="s">
        <v>3997</v>
      </c>
      <c r="L13447" t="s">
        <v>5448</v>
      </c>
    </row>
    <row r="13448" spans="1:12">
      <c r="A13448" s="15">
        <v>50200503</v>
      </c>
      <c r="B13448" t="s">
        <v>5196</v>
      </c>
      <c r="C13448" t="s">
        <v>12669</v>
      </c>
      <c r="D13448" t="s">
        <v>12681</v>
      </c>
      <c r="E13448" t="s">
        <v>12684</v>
      </c>
      <c r="F13448" t="s">
        <v>5196</v>
      </c>
      <c r="G13448">
        <v>10</v>
      </c>
      <c r="H13448" t="s">
        <v>4358</v>
      </c>
      <c r="I13448" s="160" t="s">
        <v>4007</v>
      </c>
      <c r="J13448" t="s">
        <v>5235</v>
      </c>
      <c r="K13448" s="160" t="s">
        <v>3997</v>
      </c>
      <c r="L13448" t="s">
        <v>5448</v>
      </c>
    </row>
    <row r="13449" spans="1:12">
      <c r="A13449" s="15">
        <v>50200504</v>
      </c>
      <c r="B13449" t="s">
        <v>5196</v>
      </c>
      <c r="C13449" t="s">
        <v>12669</v>
      </c>
      <c r="D13449" t="s">
        <v>12681</v>
      </c>
      <c r="E13449" t="s">
        <v>12685</v>
      </c>
      <c r="F13449" t="s">
        <v>5196</v>
      </c>
      <c r="G13449">
        <v>10</v>
      </c>
      <c r="H13449" t="s">
        <v>4358</v>
      </c>
      <c r="I13449" s="160" t="s">
        <v>4007</v>
      </c>
      <c r="J13449" t="s">
        <v>5235</v>
      </c>
      <c r="K13449">
        <v>99</v>
      </c>
      <c r="L13449" t="s">
        <v>3999</v>
      </c>
    </row>
    <row r="13450" spans="1:12">
      <c r="A13450" s="15">
        <v>50200505</v>
      </c>
      <c r="B13450" t="s">
        <v>5196</v>
      </c>
      <c r="C13450" t="s">
        <v>12669</v>
      </c>
      <c r="D13450" t="s">
        <v>12681</v>
      </c>
      <c r="E13450" t="s">
        <v>12637</v>
      </c>
      <c r="F13450" t="s">
        <v>5196</v>
      </c>
      <c r="G13450">
        <v>10</v>
      </c>
      <c r="H13450" t="s">
        <v>4358</v>
      </c>
      <c r="I13450" s="160" t="s">
        <v>4007</v>
      </c>
      <c r="J13450" t="s">
        <v>5235</v>
      </c>
      <c r="K13450">
        <v>99</v>
      </c>
      <c r="L13450" t="s">
        <v>3999</v>
      </c>
    </row>
    <row r="13451" spans="1:12">
      <c r="A13451" s="15">
        <v>50200506</v>
      </c>
      <c r="B13451" t="s">
        <v>5196</v>
      </c>
      <c r="C13451" t="s">
        <v>12669</v>
      </c>
      <c r="D13451" t="s">
        <v>12681</v>
      </c>
      <c r="E13451" t="s">
        <v>10067</v>
      </c>
      <c r="F13451" t="s">
        <v>5196</v>
      </c>
      <c r="G13451">
        <v>10</v>
      </c>
      <c r="H13451" t="s">
        <v>4358</v>
      </c>
      <c r="I13451" s="160" t="s">
        <v>4007</v>
      </c>
      <c r="J13451" t="s">
        <v>5235</v>
      </c>
      <c r="K13451">
        <v>99</v>
      </c>
      <c r="L13451" t="s">
        <v>3999</v>
      </c>
    </row>
    <row r="13452" spans="1:12">
      <c r="A13452" s="15">
        <v>50200507</v>
      </c>
      <c r="B13452" t="s">
        <v>5196</v>
      </c>
      <c r="C13452" t="s">
        <v>12669</v>
      </c>
      <c r="D13452" t="s">
        <v>12681</v>
      </c>
      <c r="E13452" t="s">
        <v>12686</v>
      </c>
      <c r="F13452" t="s">
        <v>5196</v>
      </c>
      <c r="G13452">
        <v>10</v>
      </c>
      <c r="H13452" t="s">
        <v>4358</v>
      </c>
      <c r="I13452" s="160" t="s">
        <v>4007</v>
      </c>
      <c r="J13452" t="s">
        <v>5235</v>
      </c>
      <c r="K13452">
        <v>99</v>
      </c>
      <c r="L13452" t="s">
        <v>3999</v>
      </c>
    </row>
    <row r="13453" spans="1:12">
      <c r="A13453" s="15">
        <v>50200515</v>
      </c>
      <c r="B13453" t="s">
        <v>5196</v>
      </c>
      <c r="C13453" t="s">
        <v>12669</v>
      </c>
      <c r="D13453" t="s">
        <v>12681</v>
      </c>
      <c r="E13453" t="s">
        <v>12687</v>
      </c>
      <c r="F13453" t="s">
        <v>5196</v>
      </c>
      <c r="G13453">
        <v>10</v>
      </c>
      <c r="H13453" t="s">
        <v>4358</v>
      </c>
      <c r="I13453" s="160" t="s">
        <v>4007</v>
      </c>
      <c r="J13453" t="s">
        <v>5235</v>
      </c>
      <c r="K13453" s="160" t="s">
        <v>3997</v>
      </c>
      <c r="L13453" t="s">
        <v>5448</v>
      </c>
    </row>
    <row r="13454" spans="1:12">
      <c r="A13454" s="15">
        <v>50200516</v>
      </c>
      <c r="B13454" t="s">
        <v>5196</v>
      </c>
      <c r="C13454" t="s">
        <v>12669</v>
      </c>
      <c r="D13454" t="s">
        <v>12681</v>
      </c>
      <c r="E13454" t="s">
        <v>12688</v>
      </c>
      <c r="F13454" t="s">
        <v>5196</v>
      </c>
      <c r="G13454">
        <v>10</v>
      </c>
      <c r="H13454" t="s">
        <v>4358</v>
      </c>
      <c r="I13454" s="160" t="s">
        <v>4007</v>
      </c>
      <c r="J13454" t="s">
        <v>5235</v>
      </c>
      <c r="K13454" s="160" t="s">
        <v>3997</v>
      </c>
      <c r="L13454" t="s">
        <v>5448</v>
      </c>
    </row>
    <row r="13455" spans="1:12">
      <c r="A13455" s="15">
        <v>50200517</v>
      </c>
      <c r="B13455" t="s">
        <v>5196</v>
      </c>
      <c r="C13455" t="s">
        <v>12669</v>
      </c>
      <c r="D13455" t="s">
        <v>12681</v>
      </c>
      <c r="E13455" t="s">
        <v>12689</v>
      </c>
      <c r="F13455" t="s">
        <v>5196</v>
      </c>
      <c r="G13455">
        <v>10</v>
      </c>
      <c r="H13455" t="s">
        <v>4358</v>
      </c>
      <c r="I13455" s="160" t="s">
        <v>4007</v>
      </c>
      <c r="J13455" t="s">
        <v>5235</v>
      </c>
      <c r="K13455" s="160" t="s">
        <v>3997</v>
      </c>
      <c r="L13455" t="s">
        <v>5448</v>
      </c>
    </row>
    <row r="13456" spans="1:12">
      <c r="A13456" s="15">
        <v>50200518</v>
      </c>
      <c r="B13456" t="s">
        <v>5196</v>
      </c>
      <c r="C13456" t="s">
        <v>12669</v>
      </c>
      <c r="D13456" t="s">
        <v>12681</v>
      </c>
      <c r="E13456" t="s">
        <v>12647</v>
      </c>
      <c r="F13456" t="s">
        <v>5196</v>
      </c>
      <c r="G13456">
        <v>10</v>
      </c>
      <c r="H13456" t="s">
        <v>4358</v>
      </c>
      <c r="I13456" s="160" t="s">
        <v>4007</v>
      </c>
      <c r="J13456" t="s">
        <v>5235</v>
      </c>
      <c r="K13456" s="160" t="s">
        <v>3997</v>
      </c>
      <c r="L13456" t="s">
        <v>5448</v>
      </c>
    </row>
    <row r="13457" spans="1:12">
      <c r="A13457" s="15">
        <v>50200519</v>
      </c>
      <c r="B13457" t="s">
        <v>5196</v>
      </c>
      <c r="C13457" t="s">
        <v>12669</v>
      </c>
      <c r="D13457" t="s">
        <v>12681</v>
      </c>
      <c r="E13457" t="s">
        <v>12648</v>
      </c>
      <c r="F13457" t="s">
        <v>5196</v>
      </c>
      <c r="G13457">
        <v>10</v>
      </c>
      <c r="H13457" t="s">
        <v>4358</v>
      </c>
      <c r="I13457" s="160" t="s">
        <v>4007</v>
      </c>
      <c r="J13457" t="s">
        <v>5235</v>
      </c>
      <c r="K13457" s="160" t="s">
        <v>3997</v>
      </c>
      <c r="L13457" t="s">
        <v>5448</v>
      </c>
    </row>
    <row r="13458" spans="1:12">
      <c r="A13458" s="15">
        <v>50200520</v>
      </c>
      <c r="B13458" t="s">
        <v>5196</v>
      </c>
      <c r="C13458" t="s">
        <v>12669</v>
      </c>
      <c r="D13458" t="s">
        <v>12681</v>
      </c>
      <c r="E13458" t="s">
        <v>12649</v>
      </c>
      <c r="F13458" t="s">
        <v>5196</v>
      </c>
      <c r="G13458">
        <v>10</v>
      </c>
      <c r="H13458" t="s">
        <v>4358</v>
      </c>
      <c r="I13458" s="160" t="s">
        <v>4007</v>
      </c>
      <c r="J13458" t="s">
        <v>5235</v>
      </c>
      <c r="K13458" s="160" t="s">
        <v>3997</v>
      </c>
      <c r="L13458" t="s">
        <v>5448</v>
      </c>
    </row>
    <row r="13459" spans="1:12">
      <c r="A13459" s="15">
        <v>50200601</v>
      </c>
      <c r="B13459" t="s">
        <v>5196</v>
      </c>
      <c r="C13459" t="s">
        <v>12669</v>
      </c>
      <c r="D13459" t="s">
        <v>12628</v>
      </c>
      <c r="E13459" t="s">
        <v>12690</v>
      </c>
      <c r="F13459" t="s">
        <v>5196</v>
      </c>
      <c r="G13459">
        <v>10</v>
      </c>
      <c r="H13459" t="s">
        <v>4358</v>
      </c>
      <c r="I13459" s="160" t="s">
        <v>4198</v>
      </c>
      <c r="J13459" t="s">
        <v>12609</v>
      </c>
      <c r="K13459">
        <v>99</v>
      </c>
      <c r="L13459" t="s">
        <v>3999</v>
      </c>
    </row>
    <row r="13460" spans="1:12">
      <c r="A13460" s="15">
        <v>50200602</v>
      </c>
      <c r="B13460" t="s">
        <v>5196</v>
      </c>
      <c r="C13460" t="s">
        <v>12669</v>
      </c>
      <c r="D13460" t="s">
        <v>12628</v>
      </c>
      <c r="E13460" t="s">
        <v>12691</v>
      </c>
      <c r="F13460" t="s">
        <v>5196</v>
      </c>
      <c r="G13460">
        <v>10</v>
      </c>
      <c r="H13460" t="s">
        <v>4358</v>
      </c>
      <c r="I13460" s="160" t="s">
        <v>4198</v>
      </c>
      <c r="J13460" t="s">
        <v>12609</v>
      </c>
      <c r="K13460">
        <v>99</v>
      </c>
      <c r="L13460" t="s">
        <v>3999</v>
      </c>
    </row>
    <row r="13461" spans="1:12">
      <c r="A13461" s="15">
        <v>50200901</v>
      </c>
      <c r="B13461" t="s">
        <v>5196</v>
      </c>
      <c r="C13461" t="s">
        <v>12669</v>
      </c>
      <c r="D13461" t="s">
        <v>12692</v>
      </c>
      <c r="E13461" t="s">
        <v>4080</v>
      </c>
      <c r="F13461" t="s">
        <v>5196</v>
      </c>
      <c r="G13461">
        <v>10</v>
      </c>
      <c r="H13461" t="s">
        <v>4358</v>
      </c>
      <c r="I13461" s="160" t="s">
        <v>4076</v>
      </c>
      <c r="J13461" t="s">
        <v>3999</v>
      </c>
      <c r="K13461">
        <v>99</v>
      </c>
      <c r="L13461" t="s">
        <v>3999</v>
      </c>
    </row>
    <row r="13462" spans="1:12">
      <c r="A13462" s="15">
        <v>50280001</v>
      </c>
      <c r="B13462" t="s">
        <v>5196</v>
      </c>
      <c r="C13462" t="s">
        <v>12669</v>
      </c>
      <c r="D13462" t="s">
        <v>4391</v>
      </c>
      <c r="E13462" t="s">
        <v>4391</v>
      </c>
      <c r="F13462" t="s">
        <v>5196</v>
      </c>
      <c r="G13462">
        <v>10</v>
      </c>
      <c r="H13462" t="s">
        <v>4358</v>
      </c>
      <c r="I13462" s="160" t="s">
        <v>4076</v>
      </c>
      <c r="J13462" t="s">
        <v>3999</v>
      </c>
      <c r="K13462">
        <v>99</v>
      </c>
      <c r="L13462" t="s">
        <v>3999</v>
      </c>
    </row>
    <row r="13463" spans="1:12">
      <c r="A13463" s="15">
        <v>50282001</v>
      </c>
      <c r="B13463" t="s">
        <v>5196</v>
      </c>
      <c r="C13463" t="s">
        <v>12669</v>
      </c>
      <c r="D13463" t="s">
        <v>4392</v>
      </c>
      <c r="E13463" t="s">
        <v>4393</v>
      </c>
      <c r="F13463" t="s">
        <v>5196</v>
      </c>
      <c r="G13463">
        <v>10</v>
      </c>
      <c r="H13463" t="s">
        <v>4358</v>
      </c>
      <c r="I13463" s="160" t="s">
        <v>4076</v>
      </c>
      <c r="J13463" t="s">
        <v>3999</v>
      </c>
      <c r="K13463">
        <v>99</v>
      </c>
      <c r="L13463" t="s">
        <v>3999</v>
      </c>
    </row>
    <row r="13464" spans="1:12">
      <c r="A13464" s="15">
        <v>50282002</v>
      </c>
      <c r="B13464" t="s">
        <v>5196</v>
      </c>
      <c r="C13464" t="s">
        <v>12669</v>
      </c>
      <c r="D13464" t="s">
        <v>4392</v>
      </c>
      <c r="E13464" t="s">
        <v>4395</v>
      </c>
      <c r="F13464" t="s">
        <v>5196</v>
      </c>
      <c r="G13464">
        <v>10</v>
      </c>
      <c r="H13464" t="s">
        <v>4358</v>
      </c>
      <c r="I13464" s="160" t="s">
        <v>4076</v>
      </c>
      <c r="J13464" t="s">
        <v>3999</v>
      </c>
      <c r="K13464">
        <v>99</v>
      </c>
      <c r="L13464" t="s">
        <v>3999</v>
      </c>
    </row>
    <row r="13465" spans="1:12">
      <c r="A13465" s="15">
        <v>50282599</v>
      </c>
      <c r="B13465" t="s">
        <v>5196</v>
      </c>
      <c r="C13465" t="s">
        <v>12669</v>
      </c>
      <c r="D13465" t="s">
        <v>4396</v>
      </c>
      <c r="E13465" t="s">
        <v>7500</v>
      </c>
      <c r="F13465" t="s">
        <v>5196</v>
      </c>
      <c r="G13465">
        <v>10</v>
      </c>
      <c r="H13465" t="s">
        <v>4358</v>
      </c>
      <c r="I13465" s="160" t="s">
        <v>4076</v>
      </c>
      <c r="J13465" t="s">
        <v>3999</v>
      </c>
      <c r="K13465">
        <v>99</v>
      </c>
      <c r="L13465" t="s">
        <v>3999</v>
      </c>
    </row>
    <row r="13466" spans="1:12">
      <c r="A13466" s="15">
        <v>50290002</v>
      </c>
      <c r="B13466" t="s">
        <v>5196</v>
      </c>
      <c r="C13466" t="s">
        <v>12669</v>
      </c>
      <c r="D13466" t="s">
        <v>12668</v>
      </c>
      <c r="E13466" t="s">
        <v>5272</v>
      </c>
      <c r="F13466" t="s">
        <v>5196</v>
      </c>
      <c r="G13466">
        <v>10</v>
      </c>
      <c r="H13466" t="s">
        <v>4358</v>
      </c>
      <c r="I13466" s="160" t="s">
        <v>4076</v>
      </c>
      <c r="J13466" t="s">
        <v>3999</v>
      </c>
      <c r="K13466">
        <v>99</v>
      </c>
      <c r="L13466" t="s">
        <v>3999</v>
      </c>
    </row>
    <row r="13467" spans="1:12">
      <c r="A13467" s="15">
        <v>50290005</v>
      </c>
      <c r="B13467" t="s">
        <v>5196</v>
      </c>
      <c r="C13467" t="s">
        <v>12669</v>
      </c>
      <c r="D13467" t="s">
        <v>12668</v>
      </c>
      <c r="E13467" t="s">
        <v>4149</v>
      </c>
      <c r="F13467" t="s">
        <v>5196</v>
      </c>
      <c r="G13467" s="160" t="s">
        <v>3995</v>
      </c>
      <c r="H13467" t="s">
        <v>3996</v>
      </c>
      <c r="I13467" s="160" t="s">
        <v>4009</v>
      </c>
      <c r="J13467" t="s">
        <v>5437</v>
      </c>
      <c r="K13467">
        <v>99</v>
      </c>
      <c r="L13467" t="s">
        <v>3999</v>
      </c>
    </row>
    <row r="13468" spans="1:12">
      <c r="A13468" s="15">
        <v>50290006</v>
      </c>
      <c r="B13468" t="s">
        <v>5196</v>
      </c>
      <c r="C13468" t="s">
        <v>12669</v>
      </c>
      <c r="D13468" t="s">
        <v>12668</v>
      </c>
      <c r="E13468" t="s">
        <v>4145</v>
      </c>
      <c r="F13468" t="s">
        <v>5196</v>
      </c>
      <c r="G13468" s="160" t="s">
        <v>3995</v>
      </c>
      <c r="H13468" t="s">
        <v>3996</v>
      </c>
      <c r="I13468" s="160" t="s">
        <v>3995</v>
      </c>
      <c r="J13468" t="s">
        <v>5439</v>
      </c>
      <c r="K13468">
        <v>99</v>
      </c>
      <c r="L13468" t="s">
        <v>3999</v>
      </c>
    </row>
    <row r="13469" spans="1:12">
      <c r="A13469" s="15">
        <v>50290010</v>
      </c>
      <c r="B13469" t="s">
        <v>5196</v>
      </c>
      <c r="C13469" t="s">
        <v>12669</v>
      </c>
      <c r="D13469" t="s">
        <v>12668</v>
      </c>
      <c r="E13469" t="s">
        <v>4154</v>
      </c>
      <c r="F13469" t="s">
        <v>5196</v>
      </c>
      <c r="G13469" s="160" t="s">
        <v>3995</v>
      </c>
      <c r="H13469" t="s">
        <v>3996</v>
      </c>
      <c r="I13469" s="160" t="s">
        <v>3997</v>
      </c>
      <c r="J13469" t="s">
        <v>3998</v>
      </c>
      <c r="K13469">
        <v>99</v>
      </c>
      <c r="L13469" t="s">
        <v>3999</v>
      </c>
    </row>
    <row r="13470" spans="1:12">
      <c r="A13470" s="15">
        <v>50300101</v>
      </c>
      <c r="B13470" t="s">
        <v>5196</v>
      </c>
      <c r="C13470" t="s">
        <v>12693</v>
      </c>
      <c r="D13470" t="s">
        <v>5235</v>
      </c>
      <c r="E13470" t="s">
        <v>12670</v>
      </c>
      <c r="F13470" t="s">
        <v>5196</v>
      </c>
      <c r="G13470">
        <v>10</v>
      </c>
      <c r="H13470" t="s">
        <v>4358</v>
      </c>
      <c r="I13470" s="160" t="s">
        <v>4007</v>
      </c>
      <c r="J13470" t="s">
        <v>5235</v>
      </c>
      <c r="K13470" s="160" t="s">
        <v>3995</v>
      </c>
      <c r="L13470" t="s">
        <v>5236</v>
      </c>
    </row>
    <row r="13471" spans="1:12">
      <c r="A13471" s="15">
        <v>50300102</v>
      </c>
      <c r="B13471" t="s">
        <v>5196</v>
      </c>
      <c r="C13471" t="s">
        <v>12693</v>
      </c>
      <c r="D13471" t="s">
        <v>5235</v>
      </c>
      <c r="E13471" t="s">
        <v>12671</v>
      </c>
      <c r="F13471" t="s">
        <v>5196</v>
      </c>
      <c r="G13471">
        <v>10</v>
      </c>
      <c r="H13471" t="s">
        <v>4358</v>
      </c>
      <c r="I13471" s="160" t="s">
        <v>4007</v>
      </c>
      <c r="J13471" t="s">
        <v>5235</v>
      </c>
      <c r="K13471" s="160" t="s">
        <v>3995</v>
      </c>
      <c r="L13471" t="s">
        <v>5236</v>
      </c>
    </row>
    <row r="13472" spans="1:12">
      <c r="A13472" s="15">
        <v>50300103</v>
      </c>
      <c r="B13472" t="s">
        <v>5196</v>
      </c>
      <c r="C13472" t="s">
        <v>12693</v>
      </c>
      <c r="D13472" t="s">
        <v>5235</v>
      </c>
      <c r="E13472" t="s">
        <v>12672</v>
      </c>
      <c r="F13472" t="s">
        <v>5196</v>
      </c>
      <c r="G13472">
        <v>10</v>
      </c>
      <c r="H13472" t="s">
        <v>4358</v>
      </c>
      <c r="I13472" s="160" t="s">
        <v>4007</v>
      </c>
      <c r="J13472" t="s">
        <v>5235</v>
      </c>
      <c r="K13472" s="160" t="s">
        <v>3995</v>
      </c>
      <c r="L13472" t="s">
        <v>5236</v>
      </c>
    </row>
    <row r="13473" spans="1:12">
      <c r="A13473" s="15">
        <v>50300104</v>
      </c>
      <c r="B13473" t="s">
        <v>5196</v>
      </c>
      <c r="C13473" t="s">
        <v>12693</v>
      </c>
      <c r="D13473" t="s">
        <v>5235</v>
      </c>
      <c r="E13473" t="s">
        <v>12694</v>
      </c>
      <c r="F13473" t="s">
        <v>5196</v>
      </c>
      <c r="G13473">
        <v>10</v>
      </c>
      <c r="H13473" t="s">
        <v>4358</v>
      </c>
      <c r="I13473" s="160" t="s">
        <v>4007</v>
      </c>
      <c r="J13473" t="s">
        <v>5235</v>
      </c>
      <c r="K13473" s="160" t="s">
        <v>3995</v>
      </c>
      <c r="L13473" t="s">
        <v>5236</v>
      </c>
    </row>
    <row r="13474" spans="1:12">
      <c r="A13474" s="15">
        <v>50300105</v>
      </c>
      <c r="B13474" t="s">
        <v>5196</v>
      </c>
      <c r="C13474" t="s">
        <v>12693</v>
      </c>
      <c r="D13474" t="s">
        <v>5235</v>
      </c>
      <c r="E13474" t="s">
        <v>12695</v>
      </c>
      <c r="F13474" t="s">
        <v>5196</v>
      </c>
      <c r="G13474">
        <v>10</v>
      </c>
      <c r="H13474" t="s">
        <v>4358</v>
      </c>
      <c r="I13474" s="160" t="s">
        <v>4007</v>
      </c>
      <c r="J13474" t="s">
        <v>5235</v>
      </c>
      <c r="K13474" s="160" t="s">
        <v>3995</v>
      </c>
      <c r="L13474" t="s">
        <v>5236</v>
      </c>
    </row>
    <row r="13475" spans="1:12">
      <c r="A13475" s="15">
        <v>50300106</v>
      </c>
      <c r="B13475" t="s">
        <v>5196</v>
      </c>
      <c r="C13475" t="s">
        <v>12693</v>
      </c>
      <c r="D13475" t="s">
        <v>5235</v>
      </c>
      <c r="E13475" t="s">
        <v>12696</v>
      </c>
      <c r="F13475" t="s">
        <v>5196</v>
      </c>
      <c r="G13475">
        <v>10</v>
      </c>
      <c r="H13475" t="s">
        <v>4358</v>
      </c>
      <c r="I13475" s="160" t="s">
        <v>4007</v>
      </c>
      <c r="J13475" t="s">
        <v>5235</v>
      </c>
      <c r="K13475" s="160" t="s">
        <v>3995</v>
      </c>
      <c r="L13475" t="s">
        <v>5236</v>
      </c>
    </row>
    <row r="13476" spans="1:12">
      <c r="A13476" s="15">
        <v>50300107</v>
      </c>
      <c r="B13476" t="s">
        <v>5196</v>
      </c>
      <c r="C13476" t="s">
        <v>12693</v>
      </c>
      <c r="D13476" t="s">
        <v>5235</v>
      </c>
      <c r="E13476" t="s">
        <v>12697</v>
      </c>
      <c r="F13476" t="s">
        <v>5196</v>
      </c>
      <c r="G13476">
        <v>10</v>
      </c>
      <c r="H13476" t="s">
        <v>4358</v>
      </c>
      <c r="I13476" s="160" t="s">
        <v>4007</v>
      </c>
      <c r="J13476" t="s">
        <v>5235</v>
      </c>
      <c r="K13476" s="160" t="s">
        <v>3995</v>
      </c>
      <c r="L13476" t="s">
        <v>5236</v>
      </c>
    </row>
    <row r="13477" spans="1:12">
      <c r="A13477" s="15">
        <v>50300108</v>
      </c>
      <c r="B13477" t="s">
        <v>5196</v>
      </c>
      <c r="C13477" t="s">
        <v>12693</v>
      </c>
      <c r="D13477" t="s">
        <v>5235</v>
      </c>
      <c r="E13477" t="s">
        <v>12698</v>
      </c>
      <c r="F13477" t="s">
        <v>5196</v>
      </c>
      <c r="G13477">
        <v>10</v>
      </c>
      <c r="H13477" t="s">
        <v>4358</v>
      </c>
      <c r="I13477" s="160" t="s">
        <v>4007</v>
      </c>
      <c r="J13477" t="s">
        <v>5235</v>
      </c>
      <c r="K13477" s="160" t="s">
        <v>3995</v>
      </c>
      <c r="L13477" t="s">
        <v>5236</v>
      </c>
    </row>
    <row r="13478" spans="1:12">
      <c r="A13478" s="15">
        <v>50300109</v>
      </c>
      <c r="B13478" t="s">
        <v>5196</v>
      </c>
      <c r="C13478" t="s">
        <v>12693</v>
      </c>
      <c r="D13478" t="s">
        <v>5235</v>
      </c>
      <c r="E13478" t="s">
        <v>12699</v>
      </c>
      <c r="F13478" t="s">
        <v>5196</v>
      </c>
      <c r="G13478">
        <v>10</v>
      </c>
      <c r="H13478" t="s">
        <v>4358</v>
      </c>
      <c r="I13478" s="160" t="s">
        <v>4007</v>
      </c>
      <c r="J13478" t="s">
        <v>5235</v>
      </c>
      <c r="K13478" s="160" t="s">
        <v>3995</v>
      </c>
      <c r="L13478" t="s">
        <v>5236</v>
      </c>
    </row>
    <row r="13479" spans="1:12">
      <c r="A13479" s="15">
        <v>50300111</v>
      </c>
      <c r="B13479" t="s">
        <v>5196</v>
      </c>
      <c r="C13479" t="s">
        <v>12693</v>
      </c>
      <c r="D13479" t="s">
        <v>5235</v>
      </c>
      <c r="E13479" t="s">
        <v>12501</v>
      </c>
      <c r="F13479" t="s">
        <v>5196</v>
      </c>
      <c r="G13479">
        <v>10</v>
      </c>
      <c r="H13479" t="s">
        <v>4358</v>
      </c>
      <c r="I13479" s="160" t="s">
        <v>4007</v>
      </c>
      <c r="J13479" t="s">
        <v>5235</v>
      </c>
      <c r="K13479" s="160" t="s">
        <v>3995</v>
      </c>
      <c r="L13479" t="s">
        <v>5236</v>
      </c>
    </row>
    <row r="13480" spans="1:12">
      <c r="A13480" s="15">
        <v>50300112</v>
      </c>
      <c r="B13480" t="s">
        <v>5196</v>
      </c>
      <c r="C13480" t="s">
        <v>12693</v>
      </c>
      <c r="D13480" t="s">
        <v>5235</v>
      </c>
      <c r="E13480" t="s">
        <v>12502</v>
      </c>
      <c r="F13480" t="s">
        <v>5196</v>
      </c>
      <c r="G13480">
        <v>10</v>
      </c>
      <c r="H13480" t="s">
        <v>4358</v>
      </c>
      <c r="I13480" s="160" t="s">
        <v>4007</v>
      </c>
      <c r="J13480" t="s">
        <v>5235</v>
      </c>
      <c r="K13480" s="160" t="s">
        <v>3995</v>
      </c>
      <c r="L13480" t="s">
        <v>5236</v>
      </c>
    </row>
    <row r="13481" spans="1:12">
      <c r="A13481" s="15">
        <v>50300113</v>
      </c>
      <c r="B13481" t="s">
        <v>5196</v>
      </c>
      <c r="C13481" t="s">
        <v>12693</v>
      </c>
      <c r="D13481" t="s">
        <v>5235</v>
      </c>
      <c r="E13481" t="s">
        <v>12503</v>
      </c>
      <c r="F13481" t="s">
        <v>5196</v>
      </c>
      <c r="G13481">
        <v>10</v>
      </c>
      <c r="H13481" t="s">
        <v>4358</v>
      </c>
      <c r="I13481" s="160" t="s">
        <v>4007</v>
      </c>
      <c r="J13481" t="s">
        <v>5235</v>
      </c>
      <c r="K13481" s="160" t="s">
        <v>3995</v>
      </c>
      <c r="L13481" t="s">
        <v>5236</v>
      </c>
    </row>
    <row r="13482" spans="1:12">
      <c r="A13482" s="15">
        <v>50300114</v>
      </c>
      <c r="B13482" t="s">
        <v>5196</v>
      </c>
      <c r="C13482" t="s">
        <v>12693</v>
      </c>
      <c r="D13482" t="s">
        <v>5235</v>
      </c>
      <c r="E13482" t="s">
        <v>12497</v>
      </c>
      <c r="F13482" t="s">
        <v>5196</v>
      </c>
      <c r="G13482">
        <v>10</v>
      </c>
      <c r="H13482" t="s">
        <v>4358</v>
      </c>
      <c r="I13482" s="160" t="s">
        <v>4007</v>
      </c>
      <c r="J13482" t="s">
        <v>5235</v>
      </c>
      <c r="K13482" s="160" t="s">
        <v>3995</v>
      </c>
      <c r="L13482" t="s">
        <v>5236</v>
      </c>
    </row>
    <row r="13483" spans="1:12">
      <c r="A13483" s="15">
        <v>50300115</v>
      </c>
      <c r="B13483" t="s">
        <v>5196</v>
      </c>
      <c r="C13483" t="s">
        <v>12693</v>
      </c>
      <c r="D13483" t="s">
        <v>5235</v>
      </c>
      <c r="E13483" t="s">
        <v>12504</v>
      </c>
      <c r="F13483" t="s">
        <v>5196</v>
      </c>
      <c r="G13483">
        <v>10</v>
      </c>
      <c r="H13483" t="s">
        <v>4358</v>
      </c>
      <c r="I13483" s="160" t="s">
        <v>4007</v>
      </c>
      <c r="J13483" t="s">
        <v>5235</v>
      </c>
      <c r="K13483" s="160" t="s">
        <v>3995</v>
      </c>
      <c r="L13483" t="s">
        <v>5236</v>
      </c>
    </row>
    <row r="13484" spans="1:12">
      <c r="A13484" s="15">
        <v>50300116</v>
      </c>
      <c r="B13484" t="s">
        <v>5196</v>
      </c>
      <c r="C13484" t="s">
        <v>12693</v>
      </c>
      <c r="D13484" t="s">
        <v>5235</v>
      </c>
      <c r="E13484" t="s">
        <v>12700</v>
      </c>
      <c r="F13484" t="s">
        <v>5196</v>
      </c>
      <c r="G13484">
        <v>10</v>
      </c>
      <c r="H13484" t="s">
        <v>4358</v>
      </c>
      <c r="I13484" s="160" t="s">
        <v>4007</v>
      </c>
      <c r="J13484" t="s">
        <v>5235</v>
      </c>
      <c r="K13484" s="160" t="s">
        <v>3995</v>
      </c>
      <c r="L13484" t="s">
        <v>5236</v>
      </c>
    </row>
    <row r="13485" spans="1:12">
      <c r="A13485" s="15">
        <v>50300117</v>
      </c>
      <c r="B13485" t="s">
        <v>5196</v>
      </c>
      <c r="C13485" t="s">
        <v>12693</v>
      </c>
      <c r="D13485" t="s">
        <v>5235</v>
      </c>
      <c r="E13485" t="s">
        <v>12701</v>
      </c>
      <c r="F13485" t="s">
        <v>5196</v>
      </c>
      <c r="G13485">
        <v>10</v>
      </c>
      <c r="H13485" t="s">
        <v>4358</v>
      </c>
      <c r="I13485" s="160" t="s">
        <v>4007</v>
      </c>
      <c r="J13485" t="s">
        <v>5235</v>
      </c>
      <c r="K13485" s="160" t="s">
        <v>3995</v>
      </c>
      <c r="L13485" t="s">
        <v>5236</v>
      </c>
    </row>
    <row r="13486" spans="1:12">
      <c r="A13486" s="15">
        <v>50300118</v>
      </c>
      <c r="B13486" t="s">
        <v>5196</v>
      </c>
      <c r="C13486" t="s">
        <v>12693</v>
      </c>
      <c r="D13486" t="s">
        <v>5235</v>
      </c>
      <c r="E13486" t="s">
        <v>12702</v>
      </c>
      <c r="F13486" t="s">
        <v>5196</v>
      </c>
      <c r="G13486">
        <v>10</v>
      </c>
      <c r="H13486" t="s">
        <v>4358</v>
      </c>
      <c r="I13486" s="160" t="s">
        <v>4007</v>
      </c>
      <c r="J13486" t="s">
        <v>5235</v>
      </c>
      <c r="K13486" s="160" t="s">
        <v>3995</v>
      </c>
      <c r="L13486" t="s">
        <v>5236</v>
      </c>
    </row>
    <row r="13487" spans="1:12">
      <c r="A13487" s="15">
        <v>50300123</v>
      </c>
      <c r="B13487" t="s">
        <v>5196</v>
      </c>
      <c r="C13487" t="s">
        <v>12693</v>
      </c>
      <c r="D13487" t="s">
        <v>5235</v>
      </c>
      <c r="E13487" t="s">
        <v>12703</v>
      </c>
      <c r="F13487" t="s">
        <v>5196</v>
      </c>
      <c r="G13487">
        <v>10</v>
      </c>
      <c r="H13487" t="s">
        <v>4358</v>
      </c>
      <c r="I13487" s="160" t="s">
        <v>4007</v>
      </c>
      <c r="J13487" t="s">
        <v>5235</v>
      </c>
      <c r="K13487" s="160" t="s">
        <v>3995</v>
      </c>
      <c r="L13487" t="s">
        <v>5236</v>
      </c>
    </row>
    <row r="13488" spans="1:12">
      <c r="A13488" s="15">
        <v>50300124</v>
      </c>
      <c r="B13488" t="s">
        <v>5196</v>
      </c>
      <c r="C13488" t="s">
        <v>12693</v>
      </c>
      <c r="D13488" t="s">
        <v>5235</v>
      </c>
      <c r="E13488" t="s">
        <v>12704</v>
      </c>
      <c r="F13488" t="s">
        <v>5196</v>
      </c>
      <c r="G13488">
        <v>10</v>
      </c>
      <c r="H13488" t="s">
        <v>4358</v>
      </c>
      <c r="I13488" s="160" t="s">
        <v>4007</v>
      </c>
      <c r="J13488" t="s">
        <v>5235</v>
      </c>
      <c r="K13488" s="160" t="s">
        <v>3995</v>
      </c>
      <c r="L13488" t="s">
        <v>5236</v>
      </c>
    </row>
    <row r="13489" spans="1:12">
      <c r="A13489" s="15">
        <v>50300125</v>
      </c>
      <c r="B13489" t="s">
        <v>5196</v>
      </c>
      <c r="C13489" t="s">
        <v>12693</v>
      </c>
      <c r="D13489" t="s">
        <v>5235</v>
      </c>
      <c r="E13489" t="s">
        <v>12705</v>
      </c>
      <c r="F13489" t="s">
        <v>5196</v>
      </c>
      <c r="G13489">
        <v>10</v>
      </c>
      <c r="H13489" t="s">
        <v>4358</v>
      </c>
      <c r="I13489" s="160" t="s">
        <v>4007</v>
      </c>
      <c r="J13489" t="s">
        <v>5235</v>
      </c>
      <c r="K13489" s="160" t="s">
        <v>3995</v>
      </c>
      <c r="L13489" t="s">
        <v>5236</v>
      </c>
    </row>
    <row r="13490" spans="1:12">
      <c r="A13490" s="15">
        <v>50300126</v>
      </c>
      <c r="B13490" t="s">
        <v>5196</v>
      </c>
      <c r="C13490" t="s">
        <v>12693</v>
      </c>
      <c r="D13490" t="s">
        <v>5235</v>
      </c>
      <c r="E13490" t="s">
        <v>12706</v>
      </c>
      <c r="F13490" t="s">
        <v>5196</v>
      </c>
      <c r="G13490">
        <v>10</v>
      </c>
      <c r="H13490" t="s">
        <v>4358</v>
      </c>
      <c r="I13490" s="160" t="s">
        <v>4007</v>
      </c>
      <c r="J13490" t="s">
        <v>5235</v>
      </c>
      <c r="K13490" s="160" t="s">
        <v>3995</v>
      </c>
      <c r="L13490" t="s">
        <v>5236</v>
      </c>
    </row>
    <row r="13491" spans="1:12">
      <c r="A13491" s="15">
        <v>50300127</v>
      </c>
      <c r="B13491" t="s">
        <v>5196</v>
      </c>
      <c r="C13491" t="s">
        <v>12693</v>
      </c>
      <c r="D13491" t="s">
        <v>5235</v>
      </c>
      <c r="E13491" t="s">
        <v>12707</v>
      </c>
      <c r="F13491" t="s">
        <v>5196</v>
      </c>
      <c r="G13491">
        <v>10</v>
      </c>
      <c r="H13491" t="s">
        <v>4358</v>
      </c>
      <c r="I13491" s="160" t="s">
        <v>4007</v>
      </c>
      <c r="J13491" t="s">
        <v>5235</v>
      </c>
      <c r="K13491" s="160" t="s">
        <v>3995</v>
      </c>
      <c r="L13491" t="s">
        <v>5236</v>
      </c>
    </row>
    <row r="13492" spans="1:12">
      <c r="A13492" s="15">
        <v>50300128</v>
      </c>
      <c r="B13492" t="s">
        <v>5196</v>
      </c>
      <c r="C13492" t="s">
        <v>12693</v>
      </c>
      <c r="D13492" t="s">
        <v>5235</v>
      </c>
      <c r="E13492" t="s">
        <v>12708</v>
      </c>
      <c r="F13492" t="s">
        <v>5196</v>
      </c>
      <c r="G13492">
        <v>10</v>
      </c>
      <c r="H13492" t="s">
        <v>4358</v>
      </c>
      <c r="I13492" s="160" t="s">
        <v>4007</v>
      </c>
      <c r="J13492" t="s">
        <v>5235</v>
      </c>
      <c r="K13492" s="160" t="s">
        <v>3995</v>
      </c>
      <c r="L13492" t="s">
        <v>5236</v>
      </c>
    </row>
    <row r="13493" spans="1:12">
      <c r="A13493" s="15">
        <v>50300129</v>
      </c>
      <c r="B13493" t="s">
        <v>5196</v>
      </c>
      <c r="C13493" t="s">
        <v>12693</v>
      </c>
      <c r="D13493" t="s">
        <v>5235</v>
      </c>
      <c r="E13493" t="s">
        <v>12709</v>
      </c>
      <c r="F13493" t="s">
        <v>5196</v>
      </c>
      <c r="G13493">
        <v>10</v>
      </c>
      <c r="H13493" t="s">
        <v>4358</v>
      </c>
      <c r="I13493" s="160" t="s">
        <v>4007</v>
      </c>
      <c r="J13493" t="s">
        <v>5235</v>
      </c>
      <c r="K13493" s="160" t="s">
        <v>3995</v>
      </c>
      <c r="L13493" t="s">
        <v>5236</v>
      </c>
    </row>
    <row r="13494" spans="1:12">
      <c r="A13494" s="15">
        <v>50300130</v>
      </c>
      <c r="B13494" t="s">
        <v>5196</v>
      </c>
      <c r="C13494" t="s">
        <v>12693</v>
      </c>
      <c r="D13494" t="s">
        <v>5235</v>
      </c>
      <c r="E13494" t="s">
        <v>12710</v>
      </c>
      <c r="F13494" t="s">
        <v>5196</v>
      </c>
      <c r="G13494">
        <v>10</v>
      </c>
      <c r="H13494" t="s">
        <v>4358</v>
      </c>
      <c r="I13494" s="160" t="s">
        <v>4007</v>
      </c>
      <c r="J13494" t="s">
        <v>5235</v>
      </c>
      <c r="K13494" s="160" t="s">
        <v>3995</v>
      </c>
      <c r="L13494" t="s">
        <v>5236</v>
      </c>
    </row>
    <row r="13495" spans="1:12">
      <c r="A13495" s="15">
        <v>50300131</v>
      </c>
      <c r="B13495" t="s">
        <v>5196</v>
      </c>
      <c r="C13495" t="s">
        <v>12693</v>
      </c>
      <c r="D13495" t="s">
        <v>5235</v>
      </c>
      <c r="E13495" t="s">
        <v>12711</v>
      </c>
      <c r="F13495" t="s">
        <v>5196</v>
      </c>
      <c r="G13495">
        <v>10</v>
      </c>
      <c r="H13495" t="s">
        <v>4358</v>
      </c>
      <c r="I13495" s="160" t="s">
        <v>4007</v>
      </c>
      <c r="J13495" t="s">
        <v>5235</v>
      </c>
      <c r="K13495" s="160" t="s">
        <v>3995</v>
      </c>
      <c r="L13495" t="s">
        <v>5236</v>
      </c>
    </row>
    <row r="13496" spans="1:12">
      <c r="A13496" s="15">
        <v>50300132</v>
      </c>
      <c r="B13496" t="s">
        <v>5196</v>
      </c>
      <c r="C13496" t="s">
        <v>12693</v>
      </c>
      <c r="D13496" t="s">
        <v>5235</v>
      </c>
      <c r="E13496" t="s">
        <v>12712</v>
      </c>
      <c r="F13496" t="s">
        <v>5196</v>
      </c>
      <c r="G13496">
        <v>10</v>
      </c>
      <c r="H13496" t="s">
        <v>4358</v>
      </c>
      <c r="I13496" s="160" t="s">
        <v>4007</v>
      </c>
      <c r="J13496" t="s">
        <v>5235</v>
      </c>
      <c r="K13496" s="160" t="s">
        <v>3995</v>
      </c>
      <c r="L13496" t="s">
        <v>5236</v>
      </c>
    </row>
    <row r="13497" spans="1:12">
      <c r="A13497" s="15">
        <v>50300133</v>
      </c>
      <c r="B13497" t="s">
        <v>5196</v>
      </c>
      <c r="C13497" t="s">
        <v>12693</v>
      </c>
      <c r="D13497" t="s">
        <v>5235</v>
      </c>
      <c r="E13497" t="s">
        <v>12713</v>
      </c>
      <c r="F13497" t="s">
        <v>5196</v>
      </c>
      <c r="G13497">
        <v>10</v>
      </c>
      <c r="H13497" t="s">
        <v>4358</v>
      </c>
      <c r="I13497" s="160" t="s">
        <v>4007</v>
      </c>
      <c r="J13497" t="s">
        <v>5235</v>
      </c>
      <c r="K13497" s="160" t="s">
        <v>3995</v>
      </c>
      <c r="L13497" t="s">
        <v>5236</v>
      </c>
    </row>
    <row r="13498" spans="1:12">
      <c r="A13498" s="15">
        <v>50300134</v>
      </c>
      <c r="B13498" t="s">
        <v>5196</v>
      </c>
      <c r="C13498" t="s">
        <v>12693</v>
      </c>
      <c r="D13498" t="s">
        <v>5235</v>
      </c>
      <c r="E13498" t="s">
        <v>12714</v>
      </c>
      <c r="F13498" t="s">
        <v>5196</v>
      </c>
      <c r="G13498">
        <v>10</v>
      </c>
      <c r="H13498" t="s">
        <v>4358</v>
      </c>
      <c r="I13498" s="160" t="s">
        <v>4007</v>
      </c>
      <c r="J13498" t="s">
        <v>5235</v>
      </c>
      <c r="K13498" s="160" t="s">
        <v>3995</v>
      </c>
      <c r="L13498" t="s">
        <v>5236</v>
      </c>
    </row>
    <row r="13499" spans="1:12">
      <c r="A13499" s="15">
        <v>50300135</v>
      </c>
      <c r="B13499" t="s">
        <v>5196</v>
      </c>
      <c r="C13499" t="s">
        <v>12693</v>
      </c>
      <c r="D13499" t="s">
        <v>5235</v>
      </c>
      <c r="E13499" t="s">
        <v>12715</v>
      </c>
      <c r="F13499" t="s">
        <v>5196</v>
      </c>
      <c r="G13499">
        <v>10</v>
      </c>
      <c r="H13499" t="s">
        <v>4358</v>
      </c>
      <c r="I13499" s="160" t="s">
        <v>4007</v>
      </c>
      <c r="J13499" t="s">
        <v>5235</v>
      </c>
      <c r="K13499" s="160" t="s">
        <v>3995</v>
      </c>
      <c r="L13499" t="s">
        <v>5236</v>
      </c>
    </row>
    <row r="13500" spans="1:12">
      <c r="A13500" s="15">
        <v>50300136</v>
      </c>
      <c r="B13500" t="s">
        <v>5196</v>
      </c>
      <c r="C13500" t="s">
        <v>12693</v>
      </c>
      <c r="D13500" t="s">
        <v>5235</v>
      </c>
      <c r="E13500" t="s">
        <v>12716</v>
      </c>
      <c r="F13500" t="s">
        <v>5196</v>
      </c>
      <c r="G13500">
        <v>10</v>
      </c>
      <c r="H13500" t="s">
        <v>4358</v>
      </c>
      <c r="I13500" s="160" t="s">
        <v>4007</v>
      </c>
      <c r="J13500" t="s">
        <v>5235</v>
      </c>
      <c r="K13500" s="160" t="s">
        <v>3995</v>
      </c>
      <c r="L13500" t="s">
        <v>5236</v>
      </c>
    </row>
    <row r="13501" spans="1:12">
      <c r="A13501" s="15">
        <v>50300137</v>
      </c>
      <c r="B13501" t="s">
        <v>5196</v>
      </c>
      <c r="C13501" t="s">
        <v>12693</v>
      </c>
      <c r="D13501" t="s">
        <v>5235</v>
      </c>
      <c r="E13501" t="s">
        <v>12717</v>
      </c>
      <c r="F13501" t="s">
        <v>5196</v>
      </c>
      <c r="G13501">
        <v>10</v>
      </c>
      <c r="H13501" t="s">
        <v>4358</v>
      </c>
      <c r="I13501" s="160" t="s">
        <v>4007</v>
      </c>
      <c r="J13501" t="s">
        <v>5235</v>
      </c>
      <c r="K13501" s="160" t="s">
        <v>3995</v>
      </c>
      <c r="L13501" t="s">
        <v>5236</v>
      </c>
    </row>
    <row r="13502" spans="1:12">
      <c r="A13502" s="15">
        <v>50300138</v>
      </c>
      <c r="B13502" t="s">
        <v>5196</v>
      </c>
      <c r="C13502" t="s">
        <v>12693</v>
      </c>
      <c r="D13502" t="s">
        <v>5235</v>
      </c>
      <c r="E13502" t="s">
        <v>12718</v>
      </c>
      <c r="F13502" t="s">
        <v>5196</v>
      </c>
      <c r="G13502">
        <v>10</v>
      </c>
      <c r="H13502" t="s">
        <v>4358</v>
      </c>
      <c r="I13502" s="160" t="s">
        <v>4007</v>
      </c>
      <c r="J13502" t="s">
        <v>5235</v>
      </c>
      <c r="K13502" s="160" t="s">
        <v>3995</v>
      </c>
      <c r="L13502" t="s">
        <v>5236</v>
      </c>
    </row>
    <row r="13503" spans="1:12">
      <c r="A13503" s="15">
        <v>50300139</v>
      </c>
      <c r="B13503" t="s">
        <v>5196</v>
      </c>
      <c r="C13503" t="s">
        <v>12693</v>
      </c>
      <c r="D13503" t="s">
        <v>5235</v>
      </c>
      <c r="E13503" t="s">
        <v>12719</v>
      </c>
      <c r="F13503" t="s">
        <v>5196</v>
      </c>
      <c r="G13503">
        <v>10</v>
      </c>
      <c r="H13503" t="s">
        <v>4358</v>
      </c>
      <c r="I13503" s="160" t="s">
        <v>4007</v>
      </c>
      <c r="J13503" t="s">
        <v>5235</v>
      </c>
      <c r="K13503" s="160" t="s">
        <v>3995</v>
      </c>
      <c r="L13503" t="s">
        <v>5236</v>
      </c>
    </row>
    <row r="13504" spans="1:12">
      <c r="A13504" s="15">
        <v>50300140</v>
      </c>
      <c r="B13504" t="s">
        <v>5196</v>
      </c>
      <c r="C13504" t="s">
        <v>12693</v>
      </c>
      <c r="D13504" t="s">
        <v>5235</v>
      </c>
      <c r="E13504" t="s">
        <v>12720</v>
      </c>
      <c r="F13504" t="s">
        <v>5196</v>
      </c>
      <c r="G13504">
        <v>10</v>
      </c>
      <c r="H13504" t="s">
        <v>4358</v>
      </c>
      <c r="I13504" s="160" t="s">
        <v>4007</v>
      </c>
      <c r="J13504" t="s">
        <v>5235</v>
      </c>
      <c r="K13504" s="160" t="s">
        <v>3995</v>
      </c>
      <c r="L13504" t="s">
        <v>5236</v>
      </c>
    </row>
    <row r="13505" spans="1:12">
      <c r="A13505" s="15">
        <v>50300141</v>
      </c>
      <c r="B13505" t="s">
        <v>5196</v>
      </c>
      <c r="C13505" t="s">
        <v>12693</v>
      </c>
      <c r="D13505" t="s">
        <v>5235</v>
      </c>
      <c r="E13505" t="s">
        <v>12721</v>
      </c>
      <c r="F13505" t="s">
        <v>5196</v>
      </c>
      <c r="G13505">
        <v>10</v>
      </c>
      <c r="H13505" t="s">
        <v>4358</v>
      </c>
      <c r="I13505" s="160" t="s">
        <v>4007</v>
      </c>
      <c r="J13505" t="s">
        <v>5235</v>
      </c>
      <c r="K13505" s="160" t="s">
        <v>3995</v>
      </c>
      <c r="L13505" t="s">
        <v>5236</v>
      </c>
    </row>
    <row r="13506" spans="1:12">
      <c r="A13506" s="15">
        <v>50300142</v>
      </c>
      <c r="B13506" t="s">
        <v>5196</v>
      </c>
      <c r="C13506" t="s">
        <v>12693</v>
      </c>
      <c r="D13506" t="s">
        <v>5235</v>
      </c>
      <c r="E13506" t="s">
        <v>12722</v>
      </c>
      <c r="F13506" t="s">
        <v>5196</v>
      </c>
      <c r="G13506">
        <v>10</v>
      </c>
      <c r="H13506" t="s">
        <v>4358</v>
      </c>
      <c r="I13506" s="160" t="s">
        <v>4007</v>
      </c>
      <c r="J13506" t="s">
        <v>5235</v>
      </c>
      <c r="K13506" s="160" t="s">
        <v>3995</v>
      </c>
      <c r="L13506" t="s">
        <v>5236</v>
      </c>
    </row>
    <row r="13507" spans="1:12">
      <c r="A13507" s="15">
        <v>50300143</v>
      </c>
      <c r="B13507" t="s">
        <v>5196</v>
      </c>
      <c r="C13507" t="s">
        <v>12693</v>
      </c>
      <c r="D13507" t="s">
        <v>5235</v>
      </c>
      <c r="E13507" t="s">
        <v>12723</v>
      </c>
      <c r="F13507" t="s">
        <v>5196</v>
      </c>
      <c r="G13507">
        <v>10</v>
      </c>
      <c r="H13507" t="s">
        <v>4358</v>
      </c>
      <c r="I13507" s="160" t="s">
        <v>4007</v>
      </c>
      <c r="J13507" t="s">
        <v>5235</v>
      </c>
      <c r="K13507" s="160" t="s">
        <v>3995</v>
      </c>
      <c r="L13507" t="s">
        <v>5236</v>
      </c>
    </row>
    <row r="13508" spans="1:12">
      <c r="A13508" s="15">
        <v>50300144</v>
      </c>
      <c r="B13508" t="s">
        <v>5196</v>
      </c>
      <c r="C13508" t="s">
        <v>12693</v>
      </c>
      <c r="D13508" t="s">
        <v>5235</v>
      </c>
      <c r="E13508" t="s">
        <v>12724</v>
      </c>
      <c r="F13508" t="s">
        <v>5196</v>
      </c>
      <c r="G13508">
        <v>10</v>
      </c>
      <c r="H13508" t="s">
        <v>4358</v>
      </c>
      <c r="I13508" s="160" t="s">
        <v>4007</v>
      </c>
      <c r="J13508" t="s">
        <v>5235</v>
      </c>
      <c r="K13508" s="160" t="s">
        <v>3995</v>
      </c>
      <c r="L13508" t="s">
        <v>5236</v>
      </c>
    </row>
    <row r="13509" spans="1:12">
      <c r="A13509" s="15">
        <v>50300145</v>
      </c>
      <c r="B13509" t="s">
        <v>5196</v>
      </c>
      <c r="C13509" t="s">
        <v>12693</v>
      </c>
      <c r="D13509" t="s">
        <v>5235</v>
      </c>
      <c r="E13509" t="s">
        <v>12725</v>
      </c>
      <c r="F13509" t="s">
        <v>5196</v>
      </c>
      <c r="G13509">
        <v>10</v>
      </c>
      <c r="H13509" t="s">
        <v>4358</v>
      </c>
      <c r="I13509" s="160" t="s">
        <v>4007</v>
      </c>
      <c r="J13509" t="s">
        <v>5235</v>
      </c>
      <c r="K13509" s="160" t="s">
        <v>3995</v>
      </c>
      <c r="L13509" t="s">
        <v>5236</v>
      </c>
    </row>
    <row r="13510" spans="1:12">
      <c r="A13510" s="15">
        <v>50300146</v>
      </c>
      <c r="B13510" t="s">
        <v>5196</v>
      </c>
      <c r="C13510" t="s">
        <v>12693</v>
      </c>
      <c r="D13510" t="s">
        <v>5235</v>
      </c>
      <c r="E13510" t="s">
        <v>12726</v>
      </c>
      <c r="F13510" t="s">
        <v>5196</v>
      </c>
      <c r="G13510">
        <v>10</v>
      </c>
      <c r="H13510" t="s">
        <v>4358</v>
      </c>
      <c r="I13510" s="160" t="s">
        <v>4007</v>
      </c>
      <c r="J13510" t="s">
        <v>5235</v>
      </c>
      <c r="K13510" s="160" t="s">
        <v>3995</v>
      </c>
      <c r="L13510" t="s">
        <v>5236</v>
      </c>
    </row>
    <row r="13511" spans="1:12">
      <c r="A13511" s="15">
        <v>50300147</v>
      </c>
      <c r="B13511" t="s">
        <v>5196</v>
      </c>
      <c r="C13511" t="s">
        <v>12693</v>
      </c>
      <c r="D13511" t="s">
        <v>5235</v>
      </c>
      <c r="E13511" t="s">
        <v>12727</v>
      </c>
      <c r="F13511" t="s">
        <v>5196</v>
      </c>
      <c r="G13511">
        <v>10</v>
      </c>
      <c r="H13511" t="s">
        <v>4358</v>
      </c>
      <c r="I13511" s="160" t="s">
        <v>4007</v>
      </c>
      <c r="J13511" t="s">
        <v>5235</v>
      </c>
      <c r="K13511" s="160" t="s">
        <v>3995</v>
      </c>
      <c r="L13511" t="s">
        <v>5236</v>
      </c>
    </row>
    <row r="13512" spans="1:12">
      <c r="A13512" s="15">
        <v>50300148</v>
      </c>
      <c r="B13512" t="s">
        <v>5196</v>
      </c>
      <c r="C13512" t="s">
        <v>12693</v>
      </c>
      <c r="D13512" t="s">
        <v>5235</v>
      </c>
      <c r="E13512" t="s">
        <v>12728</v>
      </c>
      <c r="F13512" t="s">
        <v>5196</v>
      </c>
      <c r="G13512">
        <v>10</v>
      </c>
      <c r="H13512" t="s">
        <v>4358</v>
      </c>
      <c r="I13512" s="160" t="s">
        <v>4007</v>
      </c>
      <c r="J13512" t="s">
        <v>5235</v>
      </c>
      <c r="K13512" s="160" t="s">
        <v>3995</v>
      </c>
      <c r="L13512" t="s">
        <v>5236</v>
      </c>
    </row>
    <row r="13513" spans="1:12">
      <c r="A13513" s="15">
        <v>50300149</v>
      </c>
      <c r="B13513" t="s">
        <v>5196</v>
      </c>
      <c r="C13513" t="s">
        <v>12693</v>
      </c>
      <c r="D13513" t="s">
        <v>5235</v>
      </c>
      <c r="E13513" t="s">
        <v>12729</v>
      </c>
      <c r="F13513" t="s">
        <v>5196</v>
      </c>
      <c r="G13513">
        <v>10</v>
      </c>
      <c r="H13513" t="s">
        <v>4358</v>
      </c>
      <c r="I13513" s="160" t="s">
        <v>4007</v>
      </c>
      <c r="J13513" t="s">
        <v>5235</v>
      </c>
      <c r="K13513" s="160" t="s">
        <v>3995</v>
      </c>
      <c r="L13513" t="s">
        <v>5236</v>
      </c>
    </row>
    <row r="13514" spans="1:12">
      <c r="A13514" s="15">
        <v>50300150</v>
      </c>
      <c r="B13514" t="s">
        <v>5196</v>
      </c>
      <c r="C13514" t="s">
        <v>12693</v>
      </c>
      <c r="D13514" t="s">
        <v>5235</v>
      </c>
      <c r="E13514" t="s">
        <v>12730</v>
      </c>
      <c r="F13514" t="s">
        <v>5196</v>
      </c>
      <c r="G13514">
        <v>10</v>
      </c>
      <c r="H13514" t="s">
        <v>4358</v>
      </c>
      <c r="I13514" s="160" t="s">
        <v>4007</v>
      </c>
      <c r="J13514" t="s">
        <v>5235</v>
      </c>
      <c r="K13514" s="160" t="s">
        <v>3995</v>
      </c>
      <c r="L13514" t="s">
        <v>5236</v>
      </c>
    </row>
    <row r="13515" spans="1:12">
      <c r="A13515" s="15">
        <v>50300151</v>
      </c>
      <c r="B13515" t="s">
        <v>5196</v>
      </c>
      <c r="C13515" t="s">
        <v>12693</v>
      </c>
      <c r="D13515" t="s">
        <v>5235</v>
      </c>
      <c r="E13515" t="s">
        <v>12731</v>
      </c>
      <c r="F13515" t="s">
        <v>5196</v>
      </c>
      <c r="G13515">
        <v>10</v>
      </c>
      <c r="H13515" t="s">
        <v>4358</v>
      </c>
      <c r="I13515" s="160" t="s">
        <v>4007</v>
      </c>
      <c r="J13515" t="s">
        <v>5235</v>
      </c>
      <c r="K13515" s="160" t="s">
        <v>3995</v>
      </c>
      <c r="L13515" t="s">
        <v>5236</v>
      </c>
    </row>
    <row r="13516" spans="1:12">
      <c r="A13516" s="15">
        <v>50300152</v>
      </c>
      <c r="B13516" t="s">
        <v>5196</v>
      </c>
      <c r="C13516" t="s">
        <v>12693</v>
      </c>
      <c r="D13516" t="s">
        <v>5235</v>
      </c>
      <c r="E13516" t="s">
        <v>12732</v>
      </c>
      <c r="F13516" t="s">
        <v>5196</v>
      </c>
      <c r="G13516">
        <v>10</v>
      </c>
      <c r="H13516" t="s">
        <v>4358</v>
      </c>
      <c r="I13516" s="160" t="s">
        <v>4007</v>
      </c>
      <c r="J13516" t="s">
        <v>5235</v>
      </c>
      <c r="K13516" s="160" t="s">
        <v>3995</v>
      </c>
      <c r="L13516" t="s">
        <v>5236</v>
      </c>
    </row>
    <row r="13517" spans="1:12">
      <c r="A13517" s="15">
        <v>50300153</v>
      </c>
      <c r="B13517" t="s">
        <v>5196</v>
      </c>
      <c r="C13517" t="s">
        <v>12693</v>
      </c>
      <c r="D13517" t="s">
        <v>5235</v>
      </c>
      <c r="E13517" t="s">
        <v>12733</v>
      </c>
      <c r="F13517" t="s">
        <v>5196</v>
      </c>
      <c r="G13517">
        <v>10</v>
      </c>
      <c r="H13517" t="s">
        <v>4358</v>
      </c>
      <c r="I13517" s="160" t="s">
        <v>4007</v>
      </c>
      <c r="J13517" t="s">
        <v>5235</v>
      </c>
      <c r="K13517" s="160" t="s">
        <v>3995</v>
      </c>
      <c r="L13517" t="s">
        <v>5236</v>
      </c>
    </row>
    <row r="13518" spans="1:12">
      <c r="A13518" s="15">
        <v>50300154</v>
      </c>
      <c r="B13518" t="s">
        <v>5196</v>
      </c>
      <c r="C13518" t="s">
        <v>12693</v>
      </c>
      <c r="D13518" t="s">
        <v>5235</v>
      </c>
      <c r="E13518" t="s">
        <v>12734</v>
      </c>
      <c r="F13518" t="s">
        <v>5196</v>
      </c>
      <c r="G13518">
        <v>10</v>
      </c>
      <c r="H13518" t="s">
        <v>4358</v>
      </c>
      <c r="I13518" s="160" t="s">
        <v>4007</v>
      </c>
      <c r="J13518" t="s">
        <v>5235</v>
      </c>
      <c r="K13518" s="160" t="s">
        <v>3995</v>
      </c>
      <c r="L13518" t="s">
        <v>5236</v>
      </c>
    </row>
    <row r="13519" spans="1:12">
      <c r="A13519" s="15">
        <v>50300155</v>
      </c>
      <c r="B13519" t="s">
        <v>5196</v>
      </c>
      <c r="C13519" t="s">
        <v>12693</v>
      </c>
      <c r="D13519" t="s">
        <v>5235</v>
      </c>
      <c r="E13519" t="s">
        <v>12735</v>
      </c>
      <c r="F13519" t="s">
        <v>5196</v>
      </c>
      <c r="G13519">
        <v>10</v>
      </c>
      <c r="H13519" t="s">
        <v>4358</v>
      </c>
      <c r="I13519" s="160" t="s">
        <v>4007</v>
      </c>
      <c r="J13519" t="s">
        <v>5235</v>
      </c>
      <c r="K13519" s="160" t="s">
        <v>3995</v>
      </c>
      <c r="L13519" t="s">
        <v>5236</v>
      </c>
    </row>
    <row r="13520" spans="1:12">
      <c r="A13520" s="15">
        <v>50300156</v>
      </c>
      <c r="B13520" t="s">
        <v>5196</v>
      </c>
      <c r="C13520" t="s">
        <v>12693</v>
      </c>
      <c r="D13520" t="s">
        <v>5235</v>
      </c>
      <c r="E13520" t="s">
        <v>12731</v>
      </c>
      <c r="F13520" t="s">
        <v>5196</v>
      </c>
      <c r="G13520">
        <v>10</v>
      </c>
      <c r="H13520" t="s">
        <v>4358</v>
      </c>
      <c r="I13520" s="160" t="s">
        <v>4007</v>
      </c>
      <c r="J13520" t="s">
        <v>5235</v>
      </c>
      <c r="K13520" s="160" t="s">
        <v>3995</v>
      </c>
      <c r="L13520" t="s">
        <v>5236</v>
      </c>
    </row>
    <row r="13521" spans="1:12">
      <c r="A13521" s="15">
        <v>50300157</v>
      </c>
      <c r="B13521" t="s">
        <v>5196</v>
      </c>
      <c r="C13521" t="s">
        <v>12693</v>
      </c>
      <c r="D13521" t="s">
        <v>5235</v>
      </c>
      <c r="E13521" t="s">
        <v>12736</v>
      </c>
      <c r="F13521" t="s">
        <v>5196</v>
      </c>
      <c r="G13521">
        <v>10</v>
      </c>
      <c r="H13521" t="s">
        <v>4358</v>
      </c>
      <c r="I13521" s="160" t="s">
        <v>4007</v>
      </c>
      <c r="J13521" t="s">
        <v>5235</v>
      </c>
      <c r="K13521" s="160" t="s">
        <v>3995</v>
      </c>
      <c r="L13521" t="s">
        <v>5236</v>
      </c>
    </row>
    <row r="13522" spans="1:12">
      <c r="A13522" s="15">
        <v>50300201</v>
      </c>
      <c r="B13522" t="s">
        <v>5196</v>
      </c>
      <c r="C13522" t="s">
        <v>12693</v>
      </c>
      <c r="D13522" t="s">
        <v>3839</v>
      </c>
      <c r="E13522" t="s">
        <v>12737</v>
      </c>
      <c r="F13522" t="s">
        <v>5196</v>
      </c>
      <c r="G13522">
        <v>10</v>
      </c>
      <c r="H13522" t="s">
        <v>4358</v>
      </c>
      <c r="I13522" s="160" t="s">
        <v>4009</v>
      </c>
      <c r="J13522" t="s">
        <v>3839</v>
      </c>
      <c r="K13522" s="160" t="s">
        <v>4007</v>
      </c>
      <c r="L13522" t="s">
        <v>5236</v>
      </c>
    </row>
    <row r="13523" spans="1:12">
      <c r="A13523" s="15">
        <v>50300202</v>
      </c>
      <c r="B13523" t="s">
        <v>5196</v>
      </c>
      <c r="C13523" t="s">
        <v>12693</v>
      </c>
      <c r="D13523" t="s">
        <v>3839</v>
      </c>
      <c r="E13523" t="s">
        <v>10077</v>
      </c>
      <c r="F13523" t="s">
        <v>5196</v>
      </c>
      <c r="G13523">
        <v>10</v>
      </c>
      <c r="H13523" t="s">
        <v>4358</v>
      </c>
      <c r="I13523" s="160" t="s">
        <v>4009</v>
      </c>
      <c r="J13523" t="s">
        <v>3839</v>
      </c>
      <c r="K13523" s="160" t="s">
        <v>4007</v>
      </c>
      <c r="L13523" t="s">
        <v>5236</v>
      </c>
    </row>
    <row r="13524" spans="1:12">
      <c r="A13524" s="15">
        <v>50300203</v>
      </c>
      <c r="B13524" t="s">
        <v>5196</v>
      </c>
      <c r="C13524" t="s">
        <v>12693</v>
      </c>
      <c r="D13524" t="s">
        <v>3839</v>
      </c>
      <c r="E13524" t="s">
        <v>12738</v>
      </c>
      <c r="F13524" t="s">
        <v>5196</v>
      </c>
      <c r="G13524">
        <v>10</v>
      </c>
      <c r="H13524" t="s">
        <v>4358</v>
      </c>
      <c r="I13524" s="160" t="s">
        <v>4009</v>
      </c>
      <c r="J13524" t="s">
        <v>3839</v>
      </c>
      <c r="K13524" s="160" t="s">
        <v>4007</v>
      </c>
      <c r="L13524" t="s">
        <v>5236</v>
      </c>
    </row>
    <row r="13525" spans="1:12">
      <c r="A13525" s="15">
        <v>50300204</v>
      </c>
      <c r="B13525" t="s">
        <v>5196</v>
      </c>
      <c r="C13525" t="s">
        <v>12693</v>
      </c>
      <c r="D13525" t="s">
        <v>3839</v>
      </c>
      <c r="E13525" t="s">
        <v>12739</v>
      </c>
      <c r="F13525" t="s">
        <v>5196</v>
      </c>
      <c r="G13525">
        <v>10</v>
      </c>
      <c r="H13525" t="s">
        <v>4358</v>
      </c>
      <c r="I13525" s="160" t="s">
        <v>4009</v>
      </c>
      <c r="J13525" t="s">
        <v>3839</v>
      </c>
      <c r="K13525" s="160" t="s">
        <v>4007</v>
      </c>
      <c r="L13525" t="s">
        <v>5236</v>
      </c>
    </row>
    <row r="13526" spans="1:12">
      <c r="A13526" s="15">
        <v>50300205</v>
      </c>
      <c r="B13526" t="s">
        <v>5196</v>
      </c>
      <c r="C13526" t="s">
        <v>12693</v>
      </c>
      <c r="D13526" t="s">
        <v>3839</v>
      </c>
      <c r="E13526" t="s">
        <v>12740</v>
      </c>
      <c r="F13526" t="s">
        <v>5196</v>
      </c>
      <c r="G13526">
        <v>10</v>
      </c>
      <c r="H13526" t="s">
        <v>4358</v>
      </c>
      <c r="I13526" s="160" t="s">
        <v>4009</v>
      </c>
      <c r="J13526" t="s">
        <v>3839</v>
      </c>
      <c r="K13526" s="160" t="s">
        <v>4007</v>
      </c>
      <c r="L13526" t="s">
        <v>5236</v>
      </c>
    </row>
    <row r="13527" spans="1:12">
      <c r="A13527" s="15">
        <v>50300301</v>
      </c>
      <c r="B13527" t="s">
        <v>5196</v>
      </c>
      <c r="C13527" t="s">
        <v>12693</v>
      </c>
      <c r="D13527" t="s">
        <v>12496</v>
      </c>
      <c r="E13527" t="s">
        <v>12507</v>
      </c>
      <c r="F13527" t="s">
        <v>5196</v>
      </c>
      <c r="G13527">
        <v>10</v>
      </c>
      <c r="H13527" t="s">
        <v>4358</v>
      </c>
      <c r="I13527" s="160" t="s">
        <v>4007</v>
      </c>
      <c r="J13527" t="s">
        <v>5235</v>
      </c>
      <c r="K13527" s="160" t="s">
        <v>3995</v>
      </c>
      <c r="L13527" t="s">
        <v>5236</v>
      </c>
    </row>
    <row r="13528" spans="1:12">
      <c r="A13528" s="15">
        <v>50300302</v>
      </c>
      <c r="B13528" t="s">
        <v>5196</v>
      </c>
      <c r="C13528" t="s">
        <v>12693</v>
      </c>
      <c r="D13528" t="s">
        <v>12496</v>
      </c>
      <c r="E13528" t="s">
        <v>12508</v>
      </c>
      <c r="F13528" t="s">
        <v>5196</v>
      </c>
      <c r="G13528">
        <v>10</v>
      </c>
      <c r="H13528" t="s">
        <v>4358</v>
      </c>
      <c r="I13528" s="160" t="s">
        <v>4007</v>
      </c>
      <c r="J13528" t="s">
        <v>5235</v>
      </c>
      <c r="K13528" s="160" t="s">
        <v>3995</v>
      </c>
      <c r="L13528" t="s">
        <v>5236</v>
      </c>
    </row>
    <row r="13529" spans="1:12">
      <c r="A13529" s="15">
        <v>50300303</v>
      </c>
      <c r="B13529" t="s">
        <v>5196</v>
      </c>
      <c r="C13529" t="s">
        <v>12693</v>
      </c>
      <c r="D13529" t="s">
        <v>12496</v>
      </c>
      <c r="E13529" t="s">
        <v>12509</v>
      </c>
      <c r="F13529" t="s">
        <v>5196</v>
      </c>
      <c r="G13529">
        <v>10</v>
      </c>
      <c r="H13529" t="s">
        <v>4358</v>
      </c>
      <c r="I13529" s="160" t="s">
        <v>4007</v>
      </c>
      <c r="J13529" t="s">
        <v>5235</v>
      </c>
      <c r="K13529" s="160" t="s">
        <v>3995</v>
      </c>
      <c r="L13529" t="s">
        <v>5236</v>
      </c>
    </row>
    <row r="13530" spans="1:12">
      <c r="A13530" s="15">
        <v>50300304</v>
      </c>
      <c r="B13530" t="s">
        <v>5196</v>
      </c>
      <c r="C13530" t="s">
        <v>12693</v>
      </c>
      <c r="D13530" t="s">
        <v>12496</v>
      </c>
      <c r="E13530" t="s">
        <v>12510</v>
      </c>
      <c r="F13530" t="s">
        <v>5196</v>
      </c>
      <c r="G13530">
        <v>10</v>
      </c>
      <c r="H13530" t="s">
        <v>4358</v>
      </c>
      <c r="I13530" s="160" t="s">
        <v>4007</v>
      </c>
      <c r="J13530" t="s">
        <v>5235</v>
      </c>
      <c r="K13530" s="160" t="s">
        <v>3995</v>
      </c>
      <c r="L13530" t="s">
        <v>5236</v>
      </c>
    </row>
    <row r="13531" spans="1:12">
      <c r="A13531" s="15">
        <v>50300305</v>
      </c>
      <c r="B13531" t="s">
        <v>5196</v>
      </c>
      <c r="C13531" t="s">
        <v>12693</v>
      </c>
      <c r="D13531" t="s">
        <v>12496</v>
      </c>
      <c r="E13531" t="s">
        <v>12511</v>
      </c>
      <c r="F13531" t="s">
        <v>5196</v>
      </c>
      <c r="G13531">
        <v>10</v>
      </c>
      <c r="H13531" t="s">
        <v>4358</v>
      </c>
      <c r="I13531" s="160" t="s">
        <v>4007</v>
      </c>
      <c r="J13531" t="s">
        <v>5235</v>
      </c>
      <c r="K13531" s="160" t="s">
        <v>3995</v>
      </c>
      <c r="L13531" t="s">
        <v>5236</v>
      </c>
    </row>
    <row r="13532" spans="1:12">
      <c r="A13532" s="15">
        <v>50300306</v>
      </c>
      <c r="B13532" t="s">
        <v>5196</v>
      </c>
      <c r="C13532" t="s">
        <v>12693</v>
      </c>
      <c r="D13532" t="s">
        <v>12496</v>
      </c>
      <c r="E13532" t="s">
        <v>12512</v>
      </c>
      <c r="F13532" t="s">
        <v>5196</v>
      </c>
      <c r="G13532">
        <v>10</v>
      </c>
      <c r="H13532" t="s">
        <v>4358</v>
      </c>
      <c r="I13532" s="160" t="s">
        <v>4007</v>
      </c>
      <c r="J13532" t="s">
        <v>5235</v>
      </c>
      <c r="K13532" s="160" t="s">
        <v>3995</v>
      </c>
      <c r="L13532" t="s">
        <v>5236</v>
      </c>
    </row>
    <row r="13533" spans="1:12">
      <c r="A13533" s="15">
        <v>50300307</v>
      </c>
      <c r="B13533" t="s">
        <v>5196</v>
      </c>
      <c r="C13533" t="s">
        <v>12693</v>
      </c>
      <c r="D13533" t="s">
        <v>12496</v>
      </c>
      <c r="E13533" t="s">
        <v>12513</v>
      </c>
      <c r="F13533" t="s">
        <v>5196</v>
      </c>
      <c r="G13533">
        <v>10</v>
      </c>
      <c r="H13533" t="s">
        <v>4358</v>
      </c>
      <c r="I13533" s="160" t="s">
        <v>4007</v>
      </c>
      <c r="J13533" t="s">
        <v>5235</v>
      </c>
      <c r="K13533" s="160" t="s">
        <v>3995</v>
      </c>
      <c r="L13533" t="s">
        <v>5236</v>
      </c>
    </row>
    <row r="13534" spans="1:12">
      <c r="A13534" s="15">
        <v>50300308</v>
      </c>
      <c r="B13534" t="s">
        <v>5196</v>
      </c>
      <c r="C13534" t="s">
        <v>12693</v>
      </c>
      <c r="D13534" t="s">
        <v>12496</v>
      </c>
      <c r="E13534" t="s">
        <v>12514</v>
      </c>
      <c r="F13534" t="s">
        <v>5196</v>
      </c>
      <c r="G13534">
        <v>10</v>
      </c>
      <c r="H13534" t="s">
        <v>4358</v>
      </c>
      <c r="I13534" s="160" t="s">
        <v>4007</v>
      </c>
      <c r="J13534" t="s">
        <v>5235</v>
      </c>
      <c r="K13534" s="160" t="s">
        <v>3995</v>
      </c>
      <c r="L13534" t="s">
        <v>5236</v>
      </c>
    </row>
    <row r="13535" spans="1:12">
      <c r="A13535" s="15">
        <v>50300309</v>
      </c>
      <c r="B13535" t="s">
        <v>5196</v>
      </c>
      <c r="C13535" t="s">
        <v>12693</v>
      </c>
      <c r="D13535" t="s">
        <v>12496</v>
      </c>
      <c r="E13535" t="s">
        <v>12741</v>
      </c>
      <c r="F13535" t="s">
        <v>5196</v>
      </c>
      <c r="G13535">
        <v>10</v>
      </c>
      <c r="H13535" t="s">
        <v>4358</v>
      </c>
      <c r="I13535" s="160" t="s">
        <v>4007</v>
      </c>
      <c r="J13535" t="s">
        <v>5235</v>
      </c>
      <c r="K13535" s="160" t="s">
        <v>3995</v>
      </c>
      <c r="L13535" t="s">
        <v>5236</v>
      </c>
    </row>
    <row r="13536" spans="1:12">
      <c r="A13536" s="15">
        <v>50300310</v>
      </c>
      <c r="B13536" t="s">
        <v>5196</v>
      </c>
      <c r="C13536" t="s">
        <v>12693</v>
      </c>
      <c r="D13536" t="s">
        <v>12496</v>
      </c>
      <c r="E13536" t="s">
        <v>12516</v>
      </c>
      <c r="F13536" t="s">
        <v>5196</v>
      </c>
      <c r="G13536">
        <v>10</v>
      </c>
      <c r="H13536" t="s">
        <v>4358</v>
      </c>
      <c r="I13536" s="160" t="s">
        <v>4007</v>
      </c>
      <c r="J13536" t="s">
        <v>5235</v>
      </c>
      <c r="K13536" s="160" t="s">
        <v>3995</v>
      </c>
      <c r="L13536" t="s">
        <v>5236</v>
      </c>
    </row>
    <row r="13537" spans="1:12">
      <c r="A13537" s="15">
        <v>50300321</v>
      </c>
      <c r="B13537" t="s">
        <v>5196</v>
      </c>
      <c r="C13537" t="s">
        <v>12693</v>
      </c>
      <c r="D13537" t="s">
        <v>12496</v>
      </c>
      <c r="E13537" t="s">
        <v>12517</v>
      </c>
      <c r="F13537" t="s">
        <v>5196</v>
      </c>
      <c r="G13537">
        <v>10</v>
      </c>
      <c r="H13537" t="s">
        <v>4358</v>
      </c>
      <c r="I13537" s="160" t="s">
        <v>4007</v>
      </c>
      <c r="J13537" t="s">
        <v>5235</v>
      </c>
      <c r="K13537" s="160" t="s">
        <v>3995</v>
      </c>
      <c r="L13537" t="s">
        <v>5236</v>
      </c>
    </row>
    <row r="13538" spans="1:12">
      <c r="A13538" s="15">
        <v>50300322</v>
      </c>
      <c r="B13538" t="s">
        <v>5196</v>
      </c>
      <c r="C13538" t="s">
        <v>12693</v>
      </c>
      <c r="D13538" t="s">
        <v>12496</v>
      </c>
      <c r="E13538" t="s">
        <v>12518</v>
      </c>
      <c r="F13538" t="s">
        <v>5196</v>
      </c>
      <c r="G13538">
        <v>10</v>
      </c>
      <c r="H13538" t="s">
        <v>4358</v>
      </c>
      <c r="I13538" s="160" t="s">
        <v>4007</v>
      </c>
      <c r="J13538" t="s">
        <v>5235</v>
      </c>
      <c r="K13538" s="160" t="s">
        <v>3995</v>
      </c>
      <c r="L13538" t="s">
        <v>5236</v>
      </c>
    </row>
    <row r="13539" spans="1:12">
      <c r="A13539" s="15">
        <v>50300323</v>
      </c>
      <c r="B13539" t="s">
        <v>5196</v>
      </c>
      <c r="C13539" t="s">
        <v>12693</v>
      </c>
      <c r="D13539" t="s">
        <v>12496</v>
      </c>
      <c r="E13539" t="s">
        <v>12519</v>
      </c>
      <c r="F13539" t="s">
        <v>5196</v>
      </c>
      <c r="G13539">
        <v>10</v>
      </c>
      <c r="H13539" t="s">
        <v>4358</v>
      </c>
      <c r="I13539" s="160" t="s">
        <v>4007</v>
      </c>
      <c r="J13539" t="s">
        <v>5235</v>
      </c>
      <c r="K13539" s="160" t="s">
        <v>3995</v>
      </c>
      <c r="L13539" t="s">
        <v>5236</v>
      </c>
    </row>
    <row r="13540" spans="1:12">
      <c r="A13540" s="15">
        <v>50300324</v>
      </c>
      <c r="B13540" t="s">
        <v>5196</v>
      </c>
      <c r="C13540" t="s">
        <v>12693</v>
      </c>
      <c r="D13540" t="s">
        <v>12496</v>
      </c>
      <c r="E13540" t="s">
        <v>12520</v>
      </c>
      <c r="F13540" t="s">
        <v>5196</v>
      </c>
      <c r="G13540">
        <v>10</v>
      </c>
      <c r="H13540" t="s">
        <v>4358</v>
      </c>
      <c r="I13540" s="160" t="s">
        <v>4007</v>
      </c>
      <c r="J13540" t="s">
        <v>5235</v>
      </c>
      <c r="K13540" s="160" t="s">
        <v>3995</v>
      </c>
      <c r="L13540" t="s">
        <v>5236</v>
      </c>
    </row>
    <row r="13541" spans="1:12">
      <c r="A13541" s="15">
        <v>50300325</v>
      </c>
      <c r="B13541" t="s">
        <v>5196</v>
      </c>
      <c r="C13541" t="s">
        <v>12693</v>
      </c>
      <c r="D13541" t="s">
        <v>12496</v>
      </c>
      <c r="E13541" t="s">
        <v>12521</v>
      </c>
      <c r="F13541" t="s">
        <v>5196</v>
      </c>
      <c r="G13541">
        <v>10</v>
      </c>
      <c r="H13541" t="s">
        <v>4358</v>
      </c>
      <c r="I13541" s="160" t="s">
        <v>4007</v>
      </c>
      <c r="J13541" t="s">
        <v>5235</v>
      </c>
      <c r="K13541" s="160" t="s">
        <v>3995</v>
      </c>
      <c r="L13541" t="s">
        <v>5236</v>
      </c>
    </row>
    <row r="13542" spans="1:12">
      <c r="A13542" s="15">
        <v>50300326</v>
      </c>
      <c r="B13542" t="s">
        <v>5196</v>
      </c>
      <c r="C13542" t="s">
        <v>12693</v>
      </c>
      <c r="D13542" t="s">
        <v>12496</v>
      </c>
      <c r="E13542" t="s">
        <v>12522</v>
      </c>
      <c r="F13542" t="s">
        <v>5196</v>
      </c>
      <c r="G13542">
        <v>10</v>
      </c>
      <c r="H13542" t="s">
        <v>4358</v>
      </c>
      <c r="I13542" s="160" t="s">
        <v>4007</v>
      </c>
      <c r="J13542" t="s">
        <v>5235</v>
      </c>
      <c r="K13542" s="160" t="s">
        <v>3995</v>
      </c>
      <c r="L13542" t="s">
        <v>5236</v>
      </c>
    </row>
    <row r="13543" spans="1:12">
      <c r="A13543" s="15">
        <v>50300327</v>
      </c>
      <c r="B13543" t="s">
        <v>5196</v>
      </c>
      <c r="C13543" t="s">
        <v>12693</v>
      </c>
      <c r="D13543" t="s">
        <v>12496</v>
      </c>
      <c r="E13543" t="s">
        <v>12523</v>
      </c>
      <c r="F13543" t="s">
        <v>5196</v>
      </c>
      <c r="G13543">
        <v>10</v>
      </c>
      <c r="H13543" t="s">
        <v>4358</v>
      </c>
      <c r="I13543" s="160" t="s">
        <v>4007</v>
      </c>
      <c r="J13543" t="s">
        <v>5235</v>
      </c>
      <c r="K13543" s="160" t="s">
        <v>3995</v>
      </c>
      <c r="L13543" t="s">
        <v>5236</v>
      </c>
    </row>
    <row r="13544" spans="1:12">
      <c r="A13544" s="15">
        <v>50300328</v>
      </c>
      <c r="B13544" t="s">
        <v>5196</v>
      </c>
      <c r="C13544" t="s">
        <v>12693</v>
      </c>
      <c r="D13544" t="s">
        <v>12496</v>
      </c>
      <c r="E13544" t="s">
        <v>12524</v>
      </c>
      <c r="F13544" t="s">
        <v>5196</v>
      </c>
      <c r="G13544">
        <v>10</v>
      </c>
      <c r="H13544" t="s">
        <v>4358</v>
      </c>
      <c r="I13544" s="160" t="s">
        <v>4007</v>
      </c>
      <c r="J13544" t="s">
        <v>5235</v>
      </c>
      <c r="K13544" s="160" t="s">
        <v>3995</v>
      </c>
      <c r="L13544" t="s">
        <v>5236</v>
      </c>
    </row>
    <row r="13545" spans="1:12">
      <c r="A13545" s="15">
        <v>50300329</v>
      </c>
      <c r="B13545" t="s">
        <v>5196</v>
      </c>
      <c r="C13545" t="s">
        <v>12693</v>
      </c>
      <c r="D13545" t="s">
        <v>12496</v>
      </c>
      <c r="E13545" t="s">
        <v>12525</v>
      </c>
      <c r="F13545" t="s">
        <v>5196</v>
      </c>
      <c r="G13545">
        <v>10</v>
      </c>
      <c r="H13545" t="s">
        <v>4358</v>
      </c>
      <c r="I13545" s="160" t="s">
        <v>4007</v>
      </c>
      <c r="J13545" t="s">
        <v>5235</v>
      </c>
      <c r="K13545" s="160" t="s">
        <v>3995</v>
      </c>
      <c r="L13545" t="s">
        <v>5236</v>
      </c>
    </row>
    <row r="13546" spans="1:12">
      <c r="A13546" s="15">
        <v>50300330</v>
      </c>
      <c r="B13546" t="s">
        <v>5196</v>
      </c>
      <c r="C13546" t="s">
        <v>12693</v>
      </c>
      <c r="D13546" t="s">
        <v>12496</v>
      </c>
      <c r="E13546" t="s">
        <v>12526</v>
      </c>
      <c r="F13546" t="s">
        <v>5196</v>
      </c>
      <c r="G13546">
        <v>10</v>
      </c>
      <c r="H13546" t="s">
        <v>4358</v>
      </c>
      <c r="I13546" s="160" t="s">
        <v>4007</v>
      </c>
      <c r="J13546" t="s">
        <v>5235</v>
      </c>
      <c r="K13546" s="160" t="s">
        <v>3995</v>
      </c>
      <c r="L13546" t="s">
        <v>5236</v>
      </c>
    </row>
    <row r="13547" spans="1:12">
      <c r="A13547" s="15">
        <v>50300501</v>
      </c>
      <c r="B13547" t="s">
        <v>5196</v>
      </c>
      <c r="C13547" t="s">
        <v>12693</v>
      </c>
      <c r="D13547" t="s">
        <v>5235</v>
      </c>
      <c r="E13547" t="s">
        <v>5422</v>
      </c>
      <c r="F13547" t="s">
        <v>5196</v>
      </c>
      <c r="G13547">
        <v>10</v>
      </c>
      <c r="H13547" t="s">
        <v>4358</v>
      </c>
      <c r="I13547" s="160" t="s">
        <v>4007</v>
      </c>
      <c r="J13547" t="s">
        <v>5235</v>
      </c>
      <c r="K13547" s="160" t="s">
        <v>3995</v>
      </c>
      <c r="L13547" t="s">
        <v>5236</v>
      </c>
    </row>
    <row r="13548" spans="1:12">
      <c r="A13548" s="15">
        <v>50300502</v>
      </c>
      <c r="B13548" t="s">
        <v>5196</v>
      </c>
      <c r="C13548" t="s">
        <v>12693</v>
      </c>
      <c r="D13548" t="s">
        <v>5235</v>
      </c>
      <c r="E13548" t="s">
        <v>12742</v>
      </c>
      <c r="F13548" t="s">
        <v>5196</v>
      </c>
      <c r="G13548">
        <v>10</v>
      </c>
      <c r="H13548" t="s">
        <v>4358</v>
      </c>
      <c r="I13548" s="160" t="s">
        <v>4007</v>
      </c>
      <c r="J13548" t="s">
        <v>5235</v>
      </c>
      <c r="K13548" s="160" t="s">
        <v>3995</v>
      </c>
      <c r="L13548" t="s">
        <v>5236</v>
      </c>
    </row>
    <row r="13549" spans="1:12">
      <c r="A13549" s="15">
        <v>50300503</v>
      </c>
      <c r="B13549" t="s">
        <v>5196</v>
      </c>
      <c r="C13549" t="s">
        <v>12693</v>
      </c>
      <c r="D13549" t="s">
        <v>5235</v>
      </c>
      <c r="E13549" t="s">
        <v>12743</v>
      </c>
      <c r="F13549" t="s">
        <v>5196</v>
      </c>
      <c r="G13549">
        <v>10</v>
      </c>
      <c r="H13549" t="s">
        <v>4358</v>
      </c>
      <c r="I13549" s="160" t="s">
        <v>4007</v>
      </c>
      <c r="J13549" t="s">
        <v>5235</v>
      </c>
      <c r="K13549" s="160" t="s">
        <v>3995</v>
      </c>
      <c r="L13549" t="s">
        <v>5236</v>
      </c>
    </row>
    <row r="13550" spans="1:12">
      <c r="A13550" s="15">
        <v>50300504</v>
      </c>
      <c r="B13550" t="s">
        <v>5196</v>
      </c>
      <c r="C13550" t="s">
        <v>12693</v>
      </c>
      <c r="D13550" t="s">
        <v>5235</v>
      </c>
      <c r="E13550" t="s">
        <v>12744</v>
      </c>
      <c r="F13550" t="s">
        <v>5196</v>
      </c>
      <c r="G13550">
        <v>10</v>
      </c>
      <c r="H13550" t="s">
        <v>4358</v>
      </c>
      <c r="I13550" s="160" t="s">
        <v>4007</v>
      </c>
      <c r="J13550" t="s">
        <v>5235</v>
      </c>
      <c r="K13550" s="160" t="s">
        <v>3995</v>
      </c>
      <c r="L13550" t="s">
        <v>5236</v>
      </c>
    </row>
    <row r="13551" spans="1:12">
      <c r="A13551" s="15">
        <v>50300505</v>
      </c>
      <c r="B13551" t="s">
        <v>5196</v>
      </c>
      <c r="C13551" t="s">
        <v>12693</v>
      </c>
      <c r="D13551" t="s">
        <v>5235</v>
      </c>
      <c r="E13551" t="s">
        <v>12745</v>
      </c>
      <c r="F13551" t="s">
        <v>5196</v>
      </c>
      <c r="G13551">
        <v>10</v>
      </c>
      <c r="H13551" t="s">
        <v>4358</v>
      </c>
      <c r="I13551" s="160" t="s">
        <v>4007</v>
      </c>
      <c r="J13551" t="s">
        <v>5235</v>
      </c>
      <c r="K13551" s="160" t="s">
        <v>3995</v>
      </c>
      <c r="L13551" t="s">
        <v>5236</v>
      </c>
    </row>
    <row r="13552" spans="1:12">
      <c r="A13552" s="15">
        <v>50300506</v>
      </c>
      <c r="B13552" t="s">
        <v>5196</v>
      </c>
      <c r="C13552" t="s">
        <v>12693</v>
      </c>
      <c r="D13552" t="s">
        <v>5235</v>
      </c>
      <c r="E13552" t="s">
        <v>10067</v>
      </c>
      <c r="F13552" t="s">
        <v>5196</v>
      </c>
      <c r="G13552">
        <v>10</v>
      </c>
      <c r="H13552" t="s">
        <v>4358</v>
      </c>
      <c r="I13552" s="160" t="s">
        <v>4007</v>
      </c>
      <c r="J13552" t="s">
        <v>5235</v>
      </c>
      <c r="K13552" s="160" t="s">
        <v>3995</v>
      </c>
      <c r="L13552" t="s">
        <v>5236</v>
      </c>
    </row>
    <row r="13553" spans="1:12">
      <c r="A13553" s="15">
        <v>50300515</v>
      </c>
      <c r="B13553" t="s">
        <v>5196</v>
      </c>
      <c r="C13553" t="s">
        <v>12693</v>
      </c>
      <c r="D13553" t="s">
        <v>5235</v>
      </c>
      <c r="E13553" t="s">
        <v>12687</v>
      </c>
      <c r="F13553" t="s">
        <v>5196</v>
      </c>
      <c r="G13553">
        <v>10</v>
      </c>
      <c r="H13553" t="s">
        <v>4358</v>
      </c>
      <c r="I13553" s="160" t="s">
        <v>4007</v>
      </c>
      <c r="J13553" t="s">
        <v>5235</v>
      </c>
      <c r="K13553" s="160" t="s">
        <v>3995</v>
      </c>
      <c r="L13553" t="s">
        <v>5236</v>
      </c>
    </row>
    <row r="13554" spans="1:12">
      <c r="A13554" s="15">
        <v>50300516</v>
      </c>
      <c r="B13554" t="s">
        <v>5196</v>
      </c>
      <c r="C13554" t="s">
        <v>12693</v>
      </c>
      <c r="D13554" t="s">
        <v>5235</v>
      </c>
      <c r="E13554" t="s">
        <v>12688</v>
      </c>
      <c r="F13554" t="s">
        <v>5196</v>
      </c>
      <c r="G13554">
        <v>10</v>
      </c>
      <c r="H13554" t="s">
        <v>4358</v>
      </c>
      <c r="I13554" s="160" t="s">
        <v>4007</v>
      </c>
      <c r="J13554" t="s">
        <v>5235</v>
      </c>
      <c r="K13554" s="160" t="s">
        <v>3995</v>
      </c>
      <c r="L13554" t="s">
        <v>5236</v>
      </c>
    </row>
    <row r="13555" spans="1:12">
      <c r="A13555" s="15">
        <v>50300517</v>
      </c>
      <c r="B13555" t="s">
        <v>5196</v>
      </c>
      <c r="C13555" t="s">
        <v>12693</v>
      </c>
      <c r="D13555" t="s">
        <v>5235</v>
      </c>
      <c r="E13555" t="s">
        <v>12689</v>
      </c>
      <c r="F13555" t="s">
        <v>5196</v>
      </c>
      <c r="G13555">
        <v>10</v>
      </c>
      <c r="H13555" t="s">
        <v>4358</v>
      </c>
      <c r="I13555" s="160" t="s">
        <v>4007</v>
      </c>
      <c r="J13555" t="s">
        <v>5235</v>
      </c>
      <c r="K13555" s="160" t="s">
        <v>3995</v>
      </c>
      <c r="L13555" t="s">
        <v>5236</v>
      </c>
    </row>
    <row r="13556" spans="1:12">
      <c r="A13556" s="15">
        <v>50300518</v>
      </c>
      <c r="B13556" t="s">
        <v>5196</v>
      </c>
      <c r="C13556" t="s">
        <v>12693</v>
      </c>
      <c r="D13556" t="s">
        <v>5235</v>
      </c>
      <c r="E13556" t="s">
        <v>12647</v>
      </c>
      <c r="F13556" t="s">
        <v>5196</v>
      </c>
      <c r="G13556">
        <v>10</v>
      </c>
      <c r="H13556" t="s">
        <v>4358</v>
      </c>
      <c r="I13556" s="160" t="s">
        <v>4007</v>
      </c>
      <c r="J13556" t="s">
        <v>5235</v>
      </c>
      <c r="K13556" s="160" t="s">
        <v>3995</v>
      </c>
      <c r="L13556" t="s">
        <v>5236</v>
      </c>
    </row>
    <row r="13557" spans="1:12">
      <c r="A13557" s="15">
        <v>50300519</v>
      </c>
      <c r="B13557" t="s">
        <v>5196</v>
      </c>
      <c r="C13557" t="s">
        <v>12693</v>
      </c>
      <c r="D13557" t="s">
        <v>5235</v>
      </c>
      <c r="E13557" t="s">
        <v>12648</v>
      </c>
      <c r="F13557" t="s">
        <v>5196</v>
      </c>
      <c r="G13557">
        <v>10</v>
      </c>
      <c r="H13557" t="s">
        <v>4358</v>
      </c>
      <c r="I13557" s="160" t="s">
        <v>4007</v>
      </c>
      <c r="J13557" t="s">
        <v>5235</v>
      </c>
      <c r="K13557" s="160" t="s">
        <v>3995</v>
      </c>
      <c r="L13557" t="s">
        <v>5236</v>
      </c>
    </row>
    <row r="13558" spans="1:12">
      <c r="A13558" s="15">
        <v>50300520</v>
      </c>
      <c r="B13558" t="s">
        <v>5196</v>
      </c>
      <c r="C13558" t="s">
        <v>12693</v>
      </c>
      <c r="D13558" t="s">
        <v>5235</v>
      </c>
      <c r="E13558" t="s">
        <v>12649</v>
      </c>
      <c r="F13558" t="s">
        <v>5196</v>
      </c>
      <c r="G13558">
        <v>10</v>
      </c>
      <c r="H13558" t="s">
        <v>4358</v>
      </c>
      <c r="I13558" s="160" t="s">
        <v>4007</v>
      </c>
      <c r="J13558" t="s">
        <v>5235</v>
      </c>
      <c r="K13558" s="160" t="s">
        <v>3995</v>
      </c>
      <c r="L13558" t="s">
        <v>5236</v>
      </c>
    </row>
    <row r="13559" spans="1:12">
      <c r="A13559" s="15">
        <v>50300599</v>
      </c>
      <c r="B13559" t="s">
        <v>5196</v>
      </c>
      <c r="C13559" t="s">
        <v>12693</v>
      </c>
      <c r="D13559" t="s">
        <v>5235</v>
      </c>
      <c r="E13559" t="s">
        <v>12746</v>
      </c>
      <c r="F13559" t="s">
        <v>5196</v>
      </c>
      <c r="G13559">
        <v>10</v>
      </c>
      <c r="H13559" t="s">
        <v>4358</v>
      </c>
      <c r="I13559" s="160" t="s">
        <v>4007</v>
      </c>
      <c r="J13559" t="s">
        <v>5235</v>
      </c>
      <c r="K13559" s="160" t="s">
        <v>3995</v>
      </c>
      <c r="L13559" t="s">
        <v>5236</v>
      </c>
    </row>
    <row r="13560" spans="1:12">
      <c r="A13560" s="15">
        <v>50300601</v>
      </c>
      <c r="B13560" t="s">
        <v>5196</v>
      </c>
      <c r="C13560" t="s">
        <v>12693</v>
      </c>
      <c r="D13560" t="s">
        <v>2821</v>
      </c>
      <c r="E13560" t="s">
        <v>12747</v>
      </c>
      <c r="F13560" t="s">
        <v>5196</v>
      </c>
      <c r="G13560">
        <v>10</v>
      </c>
      <c r="H13560" t="s">
        <v>4358</v>
      </c>
      <c r="I13560" s="160" t="s">
        <v>4198</v>
      </c>
      <c r="J13560" t="s">
        <v>12609</v>
      </c>
      <c r="K13560" s="160" t="s">
        <v>4007</v>
      </c>
      <c r="L13560" t="s">
        <v>5236</v>
      </c>
    </row>
    <row r="13561" spans="1:12">
      <c r="A13561" s="15">
        <v>50300602</v>
      </c>
      <c r="B13561" t="s">
        <v>5196</v>
      </c>
      <c r="C13561" t="s">
        <v>12693</v>
      </c>
      <c r="D13561" t="s">
        <v>2821</v>
      </c>
      <c r="E13561" t="s">
        <v>4284</v>
      </c>
      <c r="F13561" t="s">
        <v>5196</v>
      </c>
      <c r="G13561">
        <v>10</v>
      </c>
      <c r="H13561" t="s">
        <v>4358</v>
      </c>
      <c r="I13561" s="160" t="s">
        <v>4198</v>
      </c>
      <c r="J13561" t="s">
        <v>12609</v>
      </c>
      <c r="K13561" s="160" t="s">
        <v>4007</v>
      </c>
      <c r="L13561" t="s">
        <v>5236</v>
      </c>
    </row>
    <row r="13562" spans="1:12">
      <c r="A13562" s="15">
        <v>50300603</v>
      </c>
      <c r="B13562" t="s">
        <v>5196</v>
      </c>
      <c r="C13562" t="s">
        <v>12693</v>
      </c>
      <c r="D13562" t="s">
        <v>2821</v>
      </c>
      <c r="E13562" t="s">
        <v>4079</v>
      </c>
      <c r="F13562" t="s">
        <v>5196</v>
      </c>
      <c r="G13562">
        <v>10</v>
      </c>
      <c r="H13562" t="s">
        <v>4358</v>
      </c>
      <c r="I13562" s="160" t="s">
        <v>4198</v>
      </c>
      <c r="J13562" t="s">
        <v>12609</v>
      </c>
      <c r="K13562" s="160" t="s">
        <v>4007</v>
      </c>
      <c r="L13562" t="s">
        <v>5236</v>
      </c>
    </row>
    <row r="13563" spans="1:12">
      <c r="A13563" s="15">
        <v>50300604</v>
      </c>
      <c r="B13563" t="s">
        <v>5196</v>
      </c>
      <c r="C13563" t="s">
        <v>12693</v>
      </c>
      <c r="D13563" t="s">
        <v>2821</v>
      </c>
      <c r="E13563" t="s">
        <v>12635</v>
      </c>
      <c r="F13563" t="s">
        <v>5196</v>
      </c>
      <c r="G13563">
        <v>10</v>
      </c>
      <c r="H13563" t="s">
        <v>4358</v>
      </c>
      <c r="I13563" s="160" t="s">
        <v>4198</v>
      </c>
      <c r="J13563" t="s">
        <v>12609</v>
      </c>
      <c r="K13563" s="160" t="s">
        <v>4007</v>
      </c>
      <c r="L13563" t="s">
        <v>5236</v>
      </c>
    </row>
    <row r="13564" spans="1:12">
      <c r="A13564" s="15">
        <v>50300607</v>
      </c>
      <c r="B13564" t="s">
        <v>5196</v>
      </c>
      <c r="C13564" t="s">
        <v>12693</v>
      </c>
      <c r="D13564" t="s">
        <v>2821</v>
      </c>
      <c r="E13564" t="s">
        <v>8286</v>
      </c>
      <c r="F13564" t="s">
        <v>5196</v>
      </c>
      <c r="G13564">
        <v>10</v>
      </c>
      <c r="H13564" t="s">
        <v>4358</v>
      </c>
      <c r="I13564" s="160" t="s">
        <v>4198</v>
      </c>
      <c r="J13564" t="s">
        <v>12609</v>
      </c>
      <c r="K13564" s="160" t="s">
        <v>4007</v>
      </c>
      <c r="L13564" t="s">
        <v>5236</v>
      </c>
    </row>
    <row r="13565" spans="1:12">
      <c r="A13565" s="15">
        <v>50300608</v>
      </c>
      <c r="B13565" t="s">
        <v>5196</v>
      </c>
      <c r="C13565" t="s">
        <v>12693</v>
      </c>
      <c r="D13565" t="s">
        <v>2821</v>
      </c>
      <c r="E13565" t="s">
        <v>12614</v>
      </c>
      <c r="F13565" t="s">
        <v>5196</v>
      </c>
      <c r="G13565">
        <v>10</v>
      </c>
      <c r="H13565" t="s">
        <v>4358</v>
      </c>
      <c r="I13565" s="160" t="s">
        <v>4198</v>
      </c>
      <c r="J13565" t="s">
        <v>12609</v>
      </c>
      <c r="K13565" s="160" t="s">
        <v>4007</v>
      </c>
      <c r="L13565" t="s">
        <v>5236</v>
      </c>
    </row>
    <row r="13566" spans="1:12">
      <c r="A13566" s="15">
        <v>50300609</v>
      </c>
      <c r="B13566" t="s">
        <v>5196</v>
      </c>
      <c r="C13566" t="s">
        <v>12693</v>
      </c>
      <c r="D13566" t="s">
        <v>2821</v>
      </c>
      <c r="E13566" t="s">
        <v>12615</v>
      </c>
      <c r="F13566" t="s">
        <v>5196</v>
      </c>
      <c r="G13566">
        <v>10</v>
      </c>
      <c r="H13566" t="s">
        <v>4358</v>
      </c>
      <c r="I13566" s="160" t="s">
        <v>4198</v>
      </c>
      <c r="J13566" t="s">
        <v>12609</v>
      </c>
      <c r="K13566" s="160" t="s">
        <v>4007</v>
      </c>
      <c r="L13566" t="s">
        <v>5236</v>
      </c>
    </row>
    <row r="13567" spans="1:12">
      <c r="A13567" s="15">
        <v>50300701</v>
      </c>
      <c r="B13567" t="s">
        <v>5196</v>
      </c>
      <c r="C13567" t="s">
        <v>12693</v>
      </c>
      <c r="D13567" t="s">
        <v>6365</v>
      </c>
      <c r="E13567" t="s">
        <v>4080</v>
      </c>
      <c r="F13567" t="s">
        <v>5196</v>
      </c>
      <c r="G13567">
        <v>10</v>
      </c>
      <c r="H13567" t="s">
        <v>4358</v>
      </c>
      <c r="I13567" s="160" t="s">
        <v>4076</v>
      </c>
      <c r="J13567" t="s">
        <v>3999</v>
      </c>
      <c r="K13567">
        <v>99</v>
      </c>
      <c r="L13567" t="s">
        <v>3999</v>
      </c>
    </row>
    <row r="13568" spans="1:12">
      <c r="A13568" s="15">
        <v>50300702</v>
      </c>
      <c r="B13568" t="s">
        <v>5196</v>
      </c>
      <c r="C13568" t="s">
        <v>12693</v>
      </c>
      <c r="D13568" t="s">
        <v>5351</v>
      </c>
      <c r="E13568" t="s">
        <v>12748</v>
      </c>
      <c r="F13568" t="s">
        <v>5196</v>
      </c>
      <c r="G13568">
        <v>10</v>
      </c>
      <c r="H13568" t="s">
        <v>4358</v>
      </c>
      <c r="I13568" s="160" t="s">
        <v>3997</v>
      </c>
      <c r="J13568" t="s">
        <v>4394</v>
      </c>
      <c r="K13568">
        <v>99</v>
      </c>
      <c r="L13568" t="s">
        <v>3999</v>
      </c>
    </row>
    <row r="13569" spans="1:12">
      <c r="A13569" s="15">
        <v>50300703</v>
      </c>
      <c r="B13569" t="s">
        <v>5196</v>
      </c>
      <c r="C13569" t="s">
        <v>12693</v>
      </c>
      <c r="D13569" t="s">
        <v>6365</v>
      </c>
      <c r="E13569" t="s">
        <v>12656</v>
      </c>
      <c r="F13569" t="s">
        <v>5196</v>
      </c>
      <c r="G13569">
        <v>10</v>
      </c>
      <c r="H13569" t="s">
        <v>4358</v>
      </c>
      <c r="I13569" s="160" t="s">
        <v>4076</v>
      </c>
      <c r="J13569" t="s">
        <v>3999</v>
      </c>
      <c r="K13569">
        <v>99</v>
      </c>
      <c r="L13569" t="s">
        <v>3999</v>
      </c>
    </row>
    <row r="13570" spans="1:12">
      <c r="A13570" s="15">
        <v>50300704</v>
      </c>
      <c r="B13570" t="s">
        <v>5196</v>
      </c>
      <c r="C13570" t="s">
        <v>12693</v>
      </c>
      <c r="D13570" t="s">
        <v>6365</v>
      </c>
      <c r="E13570" t="s">
        <v>6939</v>
      </c>
      <c r="F13570" t="s">
        <v>5196</v>
      </c>
      <c r="G13570">
        <v>10</v>
      </c>
      <c r="H13570" t="s">
        <v>4358</v>
      </c>
      <c r="I13570" s="160" t="s">
        <v>4076</v>
      </c>
      <c r="J13570" t="s">
        <v>3999</v>
      </c>
      <c r="K13570">
        <v>99</v>
      </c>
      <c r="L13570" t="s">
        <v>3999</v>
      </c>
    </row>
    <row r="13571" spans="1:12">
      <c r="A13571" s="15">
        <v>50300705</v>
      </c>
      <c r="B13571" t="s">
        <v>5196</v>
      </c>
      <c r="C13571" t="s">
        <v>12693</v>
      </c>
      <c r="D13571" t="s">
        <v>6365</v>
      </c>
      <c r="E13571" t="s">
        <v>3889</v>
      </c>
      <c r="F13571" t="s">
        <v>5196</v>
      </c>
      <c r="G13571">
        <v>10</v>
      </c>
      <c r="H13571" t="s">
        <v>4358</v>
      </c>
      <c r="I13571" s="160" t="s">
        <v>4076</v>
      </c>
      <c r="J13571" t="s">
        <v>3999</v>
      </c>
      <c r="K13571">
        <v>99</v>
      </c>
      <c r="L13571" t="s">
        <v>3999</v>
      </c>
    </row>
    <row r="13572" spans="1:12">
      <c r="A13572" s="15">
        <v>50300706</v>
      </c>
      <c r="B13572" t="s">
        <v>5196</v>
      </c>
      <c r="C13572" t="s">
        <v>12693</v>
      </c>
      <c r="D13572" t="s">
        <v>6365</v>
      </c>
      <c r="E13572" t="s">
        <v>12749</v>
      </c>
      <c r="F13572" t="s">
        <v>5196</v>
      </c>
      <c r="G13572">
        <v>10</v>
      </c>
      <c r="H13572" t="s">
        <v>4358</v>
      </c>
      <c r="I13572" s="160" t="s">
        <v>4076</v>
      </c>
      <c r="J13572" t="s">
        <v>3999</v>
      </c>
      <c r="K13572">
        <v>99</v>
      </c>
      <c r="L13572" t="s">
        <v>3999</v>
      </c>
    </row>
    <row r="13573" spans="1:12">
      <c r="A13573" s="15">
        <v>50300709</v>
      </c>
      <c r="B13573" t="s">
        <v>5196</v>
      </c>
      <c r="C13573" t="s">
        <v>12693</v>
      </c>
      <c r="D13573" t="s">
        <v>6365</v>
      </c>
      <c r="E13573" t="s">
        <v>6944</v>
      </c>
      <c r="F13573" t="s">
        <v>5196</v>
      </c>
      <c r="G13573">
        <v>10</v>
      </c>
      <c r="H13573" t="s">
        <v>4358</v>
      </c>
      <c r="I13573" s="160" t="s">
        <v>4076</v>
      </c>
      <c r="J13573" t="s">
        <v>3999</v>
      </c>
      <c r="K13573">
        <v>99</v>
      </c>
      <c r="L13573" t="s">
        <v>3999</v>
      </c>
    </row>
    <row r="13574" spans="1:12">
      <c r="A13574" s="15">
        <v>50300710</v>
      </c>
      <c r="B13574" t="s">
        <v>5196</v>
      </c>
      <c r="C13574" t="s">
        <v>12693</v>
      </c>
      <c r="D13574" t="s">
        <v>6365</v>
      </c>
      <c r="E13574" t="s">
        <v>12750</v>
      </c>
      <c r="F13574" t="s">
        <v>5196</v>
      </c>
      <c r="G13574">
        <v>10</v>
      </c>
      <c r="H13574" t="s">
        <v>4358</v>
      </c>
      <c r="I13574" s="160" t="s">
        <v>4076</v>
      </c>
      <c r="J13574" t="s">
        <v>3999</v>
      </c>
      <c r="K13574">
        <v>99</v>
      </c>
      <c r="L13574" t="s">
        <v>3999</v>
      </c>
    </row>
    <row r="13575" spans="1:12">
      <c r="A13575" s="15">
        <v>50300711</v>
      </c>
      <c r="B13575" t="s">
        <v>5196</v>
      </c>
      <c r="C13575" t="s">
        <v>12693</v>
      </c>
      <c r="D13575" t="s">
        <v>6365</v>
      </c>
      <c r="E13575" t="s">
        <v>6937</v>
      </c>
      <c r="F13575" t="s">
        <v>5196</v>
      </c>
      <c r="G13575">
        <v>10</v>
      </c>
      <c r="H13575" t="s">
        <v>4358</v>
      </c>
      <c r="I13575" s="160" t="s">
        <v>4076</v>
      </c>
      <c r="J13575" t="s">
        <v>3999</v>
      </c>
      <c r="K13575">
        <v>99</v>
      </c>
      <c r="L13575" t="s">
        <v>3999</v>
      </c>
    </row>
    <row r="13576" spans="1:12">
      <c r="A13576" s="15">
        <v>50300712</v>
      </c>
      <c r="B13576" t="s">
        <v>5196</v>
      </c>
      <c r="C13576" t="s">
        <v>12693</v>
      </c>
      <c r="D13576" t="s">
        <v>6365</v>
      </c>
      <c r="E13576" t="s">
        <v>3894</v>
      </c>
      <c r="F13576" t="s">
        <v>5196</v>
      </c>
      <c r="G13576">
        <v>10</v>
      </c>
      <c r="H13576" t="s">
        <v>4358</v>
      </c>
      <c r="I13576" s="160" t="s">
        <v>4076</v>
      </c>
      <c r="J13576" t="s">
        <v>3999</v>
      </c>
      <c r="K13576">
        <v>99</v>
      </c>
      <c r="L13576" t="s">
        <v>3999</v>
      </c>
    </row>
    <row r="13577" spans="1:12">
      <c r="A13577" s="15">
        <v>50300713</v>
      </c>
      <c r="B13577" t="s">
        <v>5196</v>
      </c>
      <c r="C13577" t="s">
        <v>12693</v>
      </c>
      <c r="D13577" t="s">
        <v>6365</v>
      </c>
      <c r="E13577" t="s">
        <v>8870</v>
      </c>
      <c r="F13577" t="s">
        <v>5196</v>
      </c>
      <c r="G13577">
        <v>10</v>
      </c>
      <c r="H13577" t="s">
        <v>4358</v>
      </c>
      <c r="I13577" s="160" t="s">
        <v>4076</v>
      </c>
      <c r="J13577" t="s">
        <v>3999</v>
      </c>
      <c r="K13577">
        <v>99</v>
      </c>
      <c r="L13577" t="s">
        <v>3999</v>
      </c>
    </row>
    <row r="13578" spans="1:12">
      <c r="A13578" s="15">
        <v>50300714</v>
      </c>
      <c r="B13578" t="s">
        <v>5196</v>
      </c>
      <c r="C13578" t="s">
        <v>12693</v>
      </c>
      <c r="D13578" t="s">
        <v>6365</v>
      </c>
      <c r="E13578" t="s">
        <v>12658</v>
      </c>
      <c r="F13578" t="s">
        <v>5196</v>
      </c>
      <c r="G13578">
        <v>10</v>
      </c>
      <c r="H13578" t="s">
        <v>4358</v>
      </c>
      <c r="I13578" s="160" t="s">
        <v>4076</v>
      </c>
      <c r="J13578" t="s">
        <v>3999</v>
      </c>
      <c r="K13578">
        <v>99</v>
      </c>
      <c r="L13578" t="s">
        <v>3999</v>
      </c>
    </row>
    <row r="13579" spans="1:12">
      <c r="A13579" s="15">
        <v>50300715</v>
      </c>
      <c r="B13579" t="s">
        <v>5196</v>
      </c>
      <c r="C13579" t="s">
        <v>12693</v>
      </c>
      <c r="D13579" t="s">
        <v>6365</v>
      </c>
      <c r="E13579" t="s">
        <v>12659</v>
      </c>
      <c r="F13579" t="s">
        <v>5196</v>
      </c>
      <c r="G13579">
        <v>10</v>
      </c>
      <c r="H13579" t="s">
        <v>4358</v>
      </c>
      <c r="I13579" s="160" t="s">
        <v>4076</v>
      </c>
      <c r="J13579" t="s">
        <v>3999</v>
      </c>
      <c r="K13579">
        <v>99</v>
      </c>
      <c r="L13579" t="s">
        <v>3999</v>
      </c>
    </row>
    <row r="13580" spans="1:12">
      <c r="A13580" s="15">
        <v>50300716</v>
      </c>
      <c r="B13580" t="s">
        <v>5196</v>
      </c>
      <c r="C13580" t="s">
        <v>12693</v>
      </c>
      <c r="D13580" t="s">
        <v>6365</v>
      </c>
      <c r="E13580" t="s">
        <v>3798</v>
      </c>
      <c r="F13580" t="s">
        <v>5196</v>
      </c>
      <c r="G13580">
        <v>10</v>
      </c>
      <c r="H13580" t="s">
        <v>4358</v>
      </c>
      <c r="I13580" s="160" t="s">
        <v>4076</v>
      </c>
      <c r="J13580" t="s">
        <v>3999</v>
      </c>
      <c r="K13580">
        <v>99</v>
      </c>
      <c r="L13580" t="s">
        <v>3999</v>
      </c>
    </row>
    <row r="13581" spans="1:12">
      <c r="A13581" s="15">
        <v>50300717</v>
      </c>
      <c r="B13581" t="s">
        <v>5196</v>
      </c>
      <c r="C13581" t="s">
        <v>12693</v>
      </c>
      <c r="D13581" t="s">
        <v>6365</v>
      </c>
      <c r="E13581" t="s">
        <v>3875</v>
      </c>
      <c r="F13581" t="s">
        <v>5196</v>
      </c>
      <c r="G13581">
        <v>10</v>
      </c>
      <c r="H13581" t="s">
        <v>4358</v>
      </c>
      <c r="I13581" s="160" t="s">
        <v>4076</v>
      </c>
      <c r="J13581" t="s">
        <v>3999</v>
      </c>
      <c r="K13581">
        <v>99</v>
      </c>
      <c r="L13581" t="s">
        <v>3999</v>
      </c>
    </row>
    <row r="13582" spans="1:12">
      <c r="A13582" s="15">
        <v>50300718</v>
      </c>
      <c r="B13582" t="s">
        <v>5196</v>
      </c>
      <c r="C13582" t="s">
        <v>12693</v>
      </c>
      <c r="D13582" t="s">
        <v>6365</v>
      </c>
      <c r="E13582" t="s">
        <v>6946</v>
      </c>
      <c r="F13582" t="s">
        <v>5196</v>
      </c>
      <c r="G13582">
        <v>10</v>
      </c>
      <c r="H13582" t="s">
        <v>4358</v>
      </c>
      <c r="I13582" s="160" t="s">
        <v>4076</v>
      </c>
      <c r="J13582" t="s">
        <v>3999</v>
      </c>
      <c r="K13582">
        <v>99</v>
      </c>
      <c r="L13582" t="s">
        <v>3999</v>
      </c>
    </row>
    <row r="13583" spans="1:12">
      <c r="A13583" s="15">
        <v>50300719</v>
      </c>
      <c r="B13583" t="s">
        <v>5196</v>
      </c>
      <c r="C13583" t="s">
        <v>12693</v>
      </c>
      <c r="D13583" t="s">
        <v>6365</v>
      </c>
      <c r="E13583" t="s">
        <v>6938</v>
      </c>
      <c r="F13583" t="s">
        <v>5196</v>
      </c>
      <c r="G13583">
        <v>10</v>
      </c>
      <c r="H13583" t="s">
        <v>4358</v>
      </c>
      <c r="I13583" s="160" t="s">
        <v>4076</v>
      </c>
      <c r="J13583" t="s">
        <v>3999</v>
      </c>
      <c r="K13583">
        <v>99</v>
      </c>
      <c r="L13583" t="s">
        <v>3999</v>
      </c>
    </row>
    <row r="13584" spans="1:12">
      <c r="A13584" s="15">
        <v>50300720</v>
      </c>
      <c r="B13584" t="s">
        <v>5196</v>
      </c>
      <c r="C13584" t="s">
        <v>12693</v>
      </c>
      <c r="D13584" t="s">
        <v>6365</v>
      </c>
      <c r="E13584" t="s">
        <v>3878</v>
      </c>
      <c r="F13584" t="s">
        <v>5196</v>
      </c>
      <c r="G13584">
        <v>10</v>
      </c>
      <c r="H13584" t="s">
        <v>4358</v>
      </c>
      <c r="I13584" s="160" t="s">
        <v>4076</v>
      </c>
      <c r="J13584" t="s">
        <v>3999</v>
      </c>
      <c r="K13584">
        <v>99</v>
      </c>
      <c r="L13584" t="s">
        <v>3999</v>
      </c>
    </row>
    <row r="13585" spans="1:12">
      <c r="A13585" s="15">
        <v>50300721</v>
      </c>
      <c r="B13585" t="s">
        <v>5196</v>
      </c>
      <c r="C13585" t="s">
        <v>12693</v>
      </c>
      <c r="D13585" t="s">
        <v>6365</v>
      </c>
      <c r="E13585" t="s">
        <v>3879</v>
      </c>
      <c r="F13585" t="s">
        <v>5196</v>
      </c>
      <c r="G13585">
        <v>10</v>
      </c>
      <c r="H13585" t="s">
        <v>4358</v>
      </c>
      <c r="I13585" s="160" t="s">
        <v>4076</v>
      </c>
      <c r="J13585" t="s">
        <v>3999</v>
      </c>
      <c r="K13585">
        <v>99</v>
      </c>
      <c r="L13585" t="s">
        <v>3999</v>
      </c>
    </row>
    <row r="13586" spans="1:12">
      <c r="A13586" s="15">
        <v>50300722</v>
      </c>
      <c r="B13586" t="s">
        <v>5196</v>
      </c>
      <c r="C13586" t="s">
        <v>12693</v>
      </c>
      <c r="D13586" t="s">
        <v>6365</v>
      </c>
      <c r="E13586" t="s">
        <v>6936</v>
      </c>
      <c r="F13586" t="s">
        <v>5196</v>
      </c>
      <c r="G13586">
        <v>10</v>
      </c>
      <c r="H13586" t="s">
        <v>4358</v>
      </c>
      <c r="I13586" s="160" t="s">
        <v>4076</v>
      </c>
      <c r="J13586" t="s">
        <v>3999</v>
      </c>
      <c r="K13586">
        <v>99</v>
      </c>
      <c r="L13586" t="s">
        <v>3999</v>
      </c>
    </row>
    <row r="13587" spans="1:12">
      <c r="A13587" s="15">
        <v>50300724</v>
      </c>
      <c r="B13587" t="s">
        <v>5196</v>
      </c>
      <c r="C13587" t="s">
        <v>12693</v>
      </c>
      <c r="D13587" t="s">
        <v>6365</v>
      </c>
      <c r="E13587" t="s">
        <v>3890</v>
      </c>
      <c r="F13587" t="s">
        <v>5196</v>
      </c>
      <c r="G13587">
        <v>10</v>
      </c>
      <c r="H13587" t="s">
        <v>4358</v>
      </c>
      <c r="I13587" s="160" t="s">
        <v>4076</v>
      </c>
      <c r="J13587" t="s">
        <v>3999</v>
      </c>
      <c r="K13587">
        <v>99</v>
      </c>
      <c r="L13587" t="s">
        <v>3999</v>
      </c>
    </row>
    <row r="13588" spans="1:12">
      <c r="A13588" s="15">
        <v>50300727</v>
      </c>
      <c r="B13588" t="s">
        <v>5196</v>
      </c>
      <c r="C13588" t="s">
        <v>12693</v>
      </c>
      <c r="D13588" t="s">
        <v>6365</v>
      </c>
      <c r="E13588" t="s">
        <v>12751</v>
      </c>
      <c r="F13588" t="s">
        <v>5196</v>
      </c>
      <c r="G13588">
        <v>10</v>
      </c>
      <c r="H13588" t="s">
        <v>4358</v>
      </c>
      <c r="I13588" s="160" t="s">
        <v>4076</v>
      </c>
      <c r="J13588" t="s">
        <v>3999</v>
      </c>
      <c r="K13588">
        <v>99</v>
      </c>
      <c r="L13588" t="s">
        <v>3999</v>
      </c>
    </row>
    <row r="13589" spans="1:12">
      <c r="A13589" s="15">
        <v>50300730</v>
      </c>
      <c r="B13589" t="s">
        <v>5196</v>
      </c>
      <c r="C13589" t="s">
        <v>12693</v>
      </c>
      <c r="D13589" t="s">
        <v>6365</v>
      </c>
      <c r="E13589" t="s">
        <v>6942</v>
      </c>
      <c r="F13589" t="s">
        <v>5196</v>
      </c>
      <c r="G13589">
        <v>10</v>
      </c>
      <c r="H13589" t="s">
        <v>4358</v>
      </c>
      <c r="I13589" s="160" t="s">
        <v>4076</v>
      </c>
      <c r="J13589" t="s">
        <v>3999</v>
      </c>
      <c r="K13589">
        <v>99</v>
      </c>
      <c r="L13589" t="s">
        <v>3999</v>
      </c>
    </row>
    <row r="13590" spans="1:12">
      <c r="A13590" s="15">
        <v>50300731</v>
      </c>
      <c r="B13590" t="s">
        <v>5196</v>
      </c>
      <c r="C13590" t="s">
        <v>12693</v>
      </c>
      <c r="D13590" t="s">
        <v>6365</v>
      </c>
      <c r="E13590" t="s">
        <v>12752</v>
      </c>
      <c r="F13590" t="s">
        <v>5196</v>
      </c>
      <c r="G13590">
        <v>10</v>
      </c>
      <c r="H13590" t="s">
        <v>4358</v>
      </c>
      <c r="I13590" s="160" t="s">
        <v>4076</v>
      </c>
      <c r="J13590" t="s">
        <v>3999</v>
      </c>
      <c r="K13590">
        <v>99</v>
      </c>
      <c r="L13590" t="s">
        <v>3999</v>
      </c>
    </row>
    <row r="13591" spans="1:12">
      <c r="A13591" s="15">
        <v>50300732</v>
      </c>
      <c r="B13591" t="s">
        <v>5196</v>
      </c>
      <c r="C13591" t="s">
        <v>12693</v>
      </c>
      <c r="D13591" t="s">
        <v>6365</v>
      </c>
      <c r="E13591" t="s">
        <v>3853</v>
      </c>
      <c r="F13591" t="s">
        <v>5196</v>
      </c>
      <c r="G13591">
        <v>10</v>
      </c>
      <c r="H13591" t="s">
        <v>4358</v>
      </c>
      <c r="I13591" s="160" t="s">
        <v>4076</v>
      </c>
      <c r="J13591" t="s">
        <v>3999</v>
      </c>
      <c r="K13591">
        <v>99</v>
      </c>
      <c r="L13591" t="s">
        <v>3999</v>
      </c>
    </row>
    <row r="13592" spans="1:12">
      <c r="A13592" s="15">
        <v>50300733</v>
      </c>
      <c r="B13592" t="s">
        <v>5196</v>
      </c>
      <c r="C13592" t="s">
        <v>12693</v>
      </c>
      <c r="D13592" t="s">
        <v>6365</v>
      </c>
      <c r="E13592" t="s">
        <v>3854</v>
      </c>
      <c r="F13592" t="s">
        <v>5196</v>
      </c>
      <c r="G13592">
        <v>10</v>
      </c>
      <c r="H13592" t="s">
        <v>4358</v>
      </c>
      <c r="I13592" s="160" t="s">
        <v>4076</v>
      </c>
      <c r="J13592" t="s">
        <v>3999</v>
      </c>
      <c r="K13592">
        <v>99</v>
      </c>
      <c r="L13592" t="s">
        <v>3999</v>
      </c>
    </row>
    <row r="13593" spans="1:12">
      <c r="A13593" s="15">
        <v>50300734</v>
      </c>
      <c r="B13593" t="s">
        <v>5196</v>
      </c>
      <c r="C13593" t="s">
        <v>12693</v>
      </c>
      <c r="D13593" t="s">
        <v>6365</v>
      </c>
      <c r="E13593" t="s">
        <v>3856</v>
      </c>
      <c r="F13593" t="s">
        <v>5196</v>
      </c>
      <c r="G13593">
        <v>10</v>
      </c>
      <c r="H13593" t="s">
        <v>4358</v>
      </c>
      <c r="I13593" s="160" t="s">
        <v>4076</v>
      </c>
      <c r="J13593" t="s">
        <v>3999</v>
      </c>
      <c r="K13593">
        <v>99</v>
      </c>
      <c r="L13593" t="s">
        <v>3999</v>
      </c>
    </row>
    <row r="13594" spans="1:12">
      <c r="A13594" s="15">
        <v>50300736</v>
      </c>
      <c r="B13594" t="s">
        <v>5196</v>
      </c>
      <c r="C13594" t="s">
        <v>12693</v>
      </c>
      <c r="D13594" t="s">
        <v>6365</v>
      </c>
      <c r="E13594" t="s">
        <v>3852</v>
      </c>
      <c r="F13594" t="s">
        <v>5196</v>
      </c>
      <c r="G13594">
        <v>10</v>
      </c>
      <c r="H13594" t="s">
        <v>4358</v>
      </c>
      <c r="I13594" s="160" t="s">
        <v>4076</v>
      </c>
      <c r="J13594" t="s">
        <v>3999</v>
      </c>
      <c r="K13594">
        <v>99</v>
      </c>
      <c r="L13594" t="s">
        <v>3999</v>
      </c>
    </row>
    <row r="13595" spans="1:12">
      <c r="A13595" s="15">
        <v>50300740</v>
      </c>
      <c r="B13595" t="s">
        <v>5196</v>
      </c>
      <c r="C13595" t="s">
        <v>12693</v>
      </c>
      <c r="D13595" t="s">
        <v>6365</v>
      </c>
      <c r="E13595" t="s">
        <v>6943</v>
      </c>
      <c r="F13595" t="s">
        <v>5196</v>
      </c>
      <c r="G13595">
        <v>10</v>
      </c>
      <c r="H13595" t="s">
        <v>4358</v>
      </c>
      <c r="I13595" s="160" t="s">
        <v>4076</v>
      </c>
      <c r="J13595" t="s">
        <v>3999</v>
      </c>
      <c r="K13595">
        <v>99</v>
      </c>
      <c r="L13595" t="s">
        <v>3999</v>
      </c>
    </row>
    <row r="13596" spans="1:12">
      <c r="A13596" s="15">
        <v>50300741</v>
      </c>
      <c r="B13596" t="s">
        <v>5196</v>
      </c>
      <c r="C13596" t="s">
        <v>12693</v>
      </c>
      <c r="D13596" t="s">
        <v>6365</v>
      </c>
      <c r="E13596" t="s">
        <v>3851</v>
      </c>
      <c r="F13596" t="s">
        <v>5196</v>
      </c>
      <c r="G13596">
        <v>10</v>
      </c>
      <c r="H13596" t="s">
        <v>4358</v>
      </c>
      <c r="I13596" s="160" t="s">
        <v>4076</v>
      </c>
      <c r="J13596" t="s">
        <v>3999</v>
      </c>
      <c r="K13596">
        <v>99</v>
      </c>
      <c r="L13596" t="s">
        <v>3999</v>
      </c>
    </row>
    <row r="13597" spans="1:12">
      <c r="A13597" s="15">
        <v>50300742</v>
      </c>
      <c r="B13597" t="s">
        <v>5196</v>
      </c>
      <c r="C13597" t="s">
        <v>12693</v>
      </c>
      <c r="D13597" t="s">
        <v>6365</v>
      </c>
      <c r="E13597" t="s">
        <v>3857</v>
      </c>
      <c r="F13597" t="s">
        <v>5196</v>
      </c>
      <c r="G13597">
        <v>10</v>
      </c>
      <c r="H13597" t="s">
        <v>4358</v>
      </c>
      <c r="I13597" s="160" t="s">
        <v>4076</v>
      </c>
      <c r="J13597" t="s">
        <v>3999</v>
      </c>
      <c r="K13597">
        <v>99</v>
      </c>
      <c r="L13597" t="s">
        <v>3999</v>
      </c>
    </row>
    <row r="13598" spans="1:12">
      <c r="A13598" s="15">
        <v>50300750</v>
      </c>
      <c r="B13598" t="s">
        <v>5196</v>
      </c>
      <c r="C13598" t="s">
        <v>12693</v>
      </c>
      <c r="D13598" t="s">
        <v>6365</v>
      </c>
      <c r="E13598" t="s">
        <v>3858</v>
      </c>
      <c r="F13598" t="s">
        <v>5196</v>
      </c>
      <c r="G13598">
        <v>10</v>
      </c>
      <c r="H13598" t="s">
        <v>4358</v>
      </c>
      <c r="I13598" s="160" t="s">
        <v>4076</v>
      </c>
      <c r="J13598" t="s">
        <v>3999</v>
      </c>
      <c r="K13598">
        <v>99</v>
      </c>
      <c r="L13598" t="s">
        <v>3999</v>
      </c>
    </row>
    <row r="13599" spans="1:12">
      <c r="A13599" s="15">
        <v>50300760</v>
      </c>
      <c r="B13599" t="s">
        <v>5196</v>
      </c>
      <c r="C13599" t="s">
        <v>12693</v>
      </c>
      <c r="D13599" t="s">
        <v>6365</v>
      </c>
      <c r="E13599" t="s">
        <v>3891</v>
      </c>
      <c r="F13599" t="s">
        <v>5196</v>
      </c>
      <c r="G13599">
        <v>10</v>
      </c>
      <c r="H13599" t="s">
        <v>4358</v>
      </c>
      <c r="I13599" s="160" t="s">
        <v>4076</v>
      </c>
      <c r="J13599" t="s">
        <v>3999</v>
      </c>
      <c r="K13599">
        <v>99</v>
      </c>
      <c r="L13599" t="s">
        <v>3999</v>
      </c>
    </row>
    <row r="13600" spans="1:12">
      <c r="A13600" s="15">
        <v>50300761</v>
      </c>
      <c r="B13600" t="s">
        <v>5196</v>
      </c>
      <c r="C13600" t="s">
        <v>12693</v>
      </c>
      <c r="D13600" t="s">
        <v>6365</v>
      </c>
      <c r="E13600" t="s">
        <v>12662</v>
      </c>
      <c r="F13600" t="s">
        <v>5196</v>
      </c>
      <c r="G13600">
        <v>10</v>
      </c>
      <c r="H13600" t="s">
        <v>4358</v>
      </c>
      <c r="I13600" s="160" t="s">
        <v>4076</v>
      </c>
      <c r="J13600" t="s">
        <v>3999</v>
      </c>
      <c r="K13600">
        <v>99</v>
      </c>
      <c r="L13600" t="s">
        <v>3999</v>
      </c>
    </row>
    <row r="13601" spans="1:12">
      <c r="A13601" s="15">
        <v>50300765</v>
      </c>
      <c r="B13601" t="s">
        <v>5196</v>
      </c>
      <c r="C13601" t="s">
        <v>12693</v>
      </c>
      <c r="D13601" t="s">
        <v>6365</v>
      </c>
      <c r="E13601" t="s">
        <v>6941</v>
      </c>
      <c r="F13601" t="s">
        <v>5196</v>
      </c>
      <c r="G13601">
        <v>10</v>
      </c>
      <c r="H13601" t="s">
        <v>4358</v>
      </c>
      <c r="I13601" s="160" t="s">
        <v>4076</v>
      </c>
      <c r="J13601" t="s">
        <v>3999</v>
      </c>
      <c r="K13601">
        <v>99</v>
      </c>
      <c r="L13601" t="s">
        <v>3999</v>
      </c>
    </row>
    <row r="13602" spans="1:12">
      <c r="A13602" s="15">
        <v>50300768</v>
      </c>
      <c r="B13602" t="s">
        <v>5196</v>
      </c>
      <c r="C13602" t="s">
        <v>12693</v>
      </c>
      <c r="D13602" t="s">
        <v>6365</v>
      </c>
      <c r="E13602" t="s">
        <v>6948</v>
      </c>
      <c r="F13602" t="s">
        <v>5196</v>
      </c>
      <c r="G13602">
        <v>10</v>
      </c>
      <c r="H13602" t="s">
        <v>4358</v>
      </c>
      <c r="I13602" s="160" t="s">
        <v>4076</v>
      </c>
      <c r="J13602" t="s">
        <v>3999</v>
      </c>
      <c r="K13602">
        <v>99</v>
      </c>
      <c r="L13602" t="s">
        <v>3999</v>
      </c>
    </row>
    <row r="13603" spans="1:12">
      <c r="A13603" s="15">
        <v>50300769</v>
      </c>
      <c r="B13603" t="s">
        <v>5196</v>
      </c>
      <c r="C13603" t="s">
        <v>12693</v>
      </c>
      <c r="D13603" t="s">
        <v>6365</v>
      </c>
      <c r="E13603" t="s">
        <v>12663</v>
      </c>
      <c r="F13603" t="s">
        <v>5196</v>
      </c>
      <c r="G13603">
        <v>10</v>
      </c>
      <c r="H13603" t="s">
        <v>4358</v>
      </c>
      <c r="I13603" s="160" t="s">
        <v>4076</v>
      </c>
      <c r="J13603" t="s">
        <v>3999</v>
      </c>
      <c r="K13603">
        <v>99</v>
      </c>
      <c r="L13603" t="s">
        <v>3999</v>
      </c>
    </row>
    <row r="13604" spans="1:12">
      <c r="A13604" s="15">
        <v>50300771</v>
      </c>
      <c r="B13604" t="s">
        <v>5196</v>
      </c>
      <c r="C13604" t="s">
        <v>12693</v>
      </c>
      <c r="D13604" t="s">
        <v>6365</v>
      </c>
      <c r="E13604" t="s">
        <v>3859</v>
      </c>
      <c r="F13604" t="s">
        <v>5196</v>
      </c>
      <c r="G13604">
        <v>10</v>
      </c>
      <c r="H13604" t="s">
        <v>4358</v>
      </c>
      <c r="I13604" s="160" t="s">
        <v>4076</v>
      </c>
      <c r="J13604" t="s">
        <v>3999</v>
      </c>
      <c r="K13604">
        <v>99</v>
      </c>
      <c r="L13604" t="s">
        <v>3999</v>
      </c>
    </row>
    <row r="13605" spans="1:12">
      <c r="A13605" s="15">
        <v>50300772</v>
      </c>
      <c r="B13605" t="s">
        <v>5196</v>
      </c>
      <c r="C13605" t="s">
        <v>12693</v>
      </c>
      <c r="D13605" t="s">
        <v>6365</v>
      </c>
      <c r="E13605" t="s">
        <v>3860</v>
      </c>
      <c r="F13605" t="s">
        <v>5196</v>
      </c>
      <c r="G13605">
        <v>10</v>
      </c>
      <c r="H13605" t="s">
        <v>4358</v>
      </c>
      <c r="I13605" s="160" t="s">
        <v>4076</v>
      </c>
      <c r="J13605" t="s">
        <v>3999</v>
      </c>
      <c r="K13605">
        <v>99</v>
      </c>
      <c r="L13605" t="s">
        <v>3999</v>
      </c>
    </row>
    <row r="13606" spans="1:12">
      <c r="A13606" s="15">
        <v>50300779</v>
      </c>
      <c r="B13606" t="s">
        <v>5196</v>
      </c>
      <c r="C13606" t="s">
        <v>12693</v>
      </c>
      <c r="D13606" t="s">
        <v>6365</v>
      </c>
      <c r="E13606" t="s">
        <v>3861</v>
      </c>
      <c r="F13606" t="s">
        <v>5196</v>
      </c>
      <c r="G13606">
        <v>10</v>
      </c>
      <c r="H13606" t="s">
        <v>4358</v>
      </c>
      <c r="I13606" s="160" t="s">
        <v>4076</v>
      </c>
      <c r="J13606" t="s">
        <v>3999</v>
      </c>
      <c r="K13606">
        <v>99</v>
      </c>
      <c r="L13606" t="s">
        <v>3999</v>
      </c>
    </row>
    <row r="13607" spans="1:12">
      <c r="A13607" s="15">
        <v>50300781</v>
      </c>
      <c r="B13607" t="s">
        <v>5196</v>
      </c>
      <c r="C13607" t="s">
        <v>12693</v>
      </c>
      <c r="D13607" t="s">
        <v>6365</v>
      </c>
      <c r="E13607" t="s">
        <v>12753</v>
      </c>
      <c r="F13607" t="s">
        <v>5196</v>
      </c>
      <c r="G13607">
        <v>10</v>
      </c>
      <c r="H13607" t="s">
        <v>4358</v>
      </c>
      <c r="I13607" s="160" t="s">
        <v>4076</v>
      </c>
      <c r="J13607" t="s">
        <v>3999</v>
      </c>
      <c r="K13607">
        <v>99</v>
      </c>
      <c r="L13607" t="s">
        <v>3999</v>
      </c>
    </row>
    <row r="13608" spans="1:12">
      <c r="A13608" s="15">
        <v>50300782</v>
      </c>
      <c r="B13608" t="s">
        <v>5196</v>
      </c>
      <c r="C13608" t="s">
        <v>12693</v>
      </c>
      <c r="D13608" t="s">
        <v>6365</v>
      </c>
      <c r="E13608" t="s">
        <v>3862</v>
      </c>
      <c r="F13608" t="s">
        <v>5196</v>
      </c>
      <c r="G13608">
        <v>10</v>
      </c>
      <c r="H13608" t="s">
        <v>4358</v>
      </c>
      <c r="I13608" s="160" t="s">
        <v>4076</v>
      </c>
      <c r="J13608" t="s">
        <v>3999</v>
      </c>
      <c r="K13608">
        <v>99</v>
      </c>
      <c r="L13608" t="s">
        <v>3999</v>
      </c>
    </row>
    <row r="13609" spans="1:12">
      <c r="A13609" s="15">
        <v>50300783</v>
      </c>
      <c r="B13609" t="s">
        <v>5196</v>
      </c>
      <c r="C13609" t="s">
        <v>12693</v>
      </c>
      <c r="D13609" t="s">
        <v>6365</v>
      </c>
      <c r="E13609" t="s">
        <v>3932</v>
      </c>
      <c r="F13609" t="s">
        <v>5196</v>
      </c>
      <c r="G13609">
        <v>10</v>
      </c>
      <c r="H13609" t="s">
        <v>4358</v>
      </c>
      <c r="I13609" s="160" t="s">
        <v>4076</v>
      </c>
      <c r="J13609" t="s">
        <v>3999</v>
      </c>
      <c r="K13609">
        <v>99</v>
      </c>
      <c r="L13609" t="s">
        <v>3999</v>
      </c>
    </row>
    <row r="13610" spans="1:12">
      <c r="A13610" s="15">
        <v>50300784</v>
      </c>
      <c r="B13610" t="s">
        <v>5196</v>
      </c>
      <c r="C13610" t="s">
        <v>12693</v>
      </c>
      <c r="D13610" t="s">
        <v>6365</v>
      </c>
      <c r="E13610" t="s">
        <v>3892</v>
      </c>
      <c r="F13610" t="s">
        <v>5196</v>
      </c>
      <c r="G13610">
        <v>10</v>
      </c>
      <c r="H13610" t="s">
        <v>4358</v>
      </c>
      <c r="I13610" s="160" t="s">
        <v>4076</v>
      </c>
      <c r="J13610" t="s">
        <v>3999</v>
      </c>
      <c r="K13610">
        <v>99</v>
      </c>
      <c r="L13610" t="s">
        <v>3999</v>
      </c>
    </row>
    <row r="13611" spans="1:12">
      <c r="A13611" s="15">
        <v>50300785</v>
      </c>
      <c r="B13611" t="s">
        <v>5196</v>
      </c>
      <c r="C13611" t="s">
        <v>12693</v>
      </c>
      <c r="D13611" t="s">
        <v>6365</v>
      </c>
      <c r="E13611" t="s">
        <v>3893</v>
      </c>
      <c r="F13611" t="s">
        <v>5196</v>
      </c>
      <c r="G13611">
        <v>10</v>
      </c>
      <c r="H13611" t="s">
        <v>4358</v>
      </c>
      <c r="I13611" s="160" t="s">
        <v>4076</v>
      </c>
      <c r="J13611" t="s">
        <v>3999</v>
      </c>
      <c r="K13611">
        <v>99</v>
      </c>
      <c r="L13611" t="s">
        <v>3999</v>
      </c>
    </row>
    <row r="13612" spans="1:12">
      <c r="A13612" s="15">
        <v>50300789</v>
      </c>
      <c r="B13612" t="s">
        <v>5196</v>
      </c>
      <c r="C13612" t="s">
        <v>12693</v>
      </c>
      <c r="D13612" t="s">
        <v>6365</v>
      </c>
      <c r="E13612" t="s">
        <v>3838</v>
      </c>
      <c r="F13612" t="s">
        <v>5196</v>
      </c>
      <c r="G13612">
        <v>10</v>
      </c>
      <c r="H13612" t="s">
        <v>4358</v>
      </c>
      <c r="I13612" s="160" t="s">
        <v>4076</v>
      </c>
      <c r="J13612" t="s">
        <v>3999</v>
      </c>
      <c r="K13612">
        <v>99</v>
      </c>
      <c r="L13612" t="s">
        <v>3999</v>
      </c>
    </row>
    <row r="13613" spans="1:12">
      <c r="A13613" s="15">
        <v>50300791</v>
      </c>
      <c r="B13613" t="s">
        <v>5196</v>
      </c>
      <c r="C13613" t="s">
        <v>12693</v>
      </c>
      <c r="D13613" t="s">
        <v>6365</v>
      </c>
      <c r="E13613" t="s">
        <v>12754</v>
      </c>
      <c r="F13613" t="s">
        <v>5196</v>
      </c>
      <c r="G13613">
        <v>10</v>
      </c>
      <c r="H13613" t="s">
        <v>4358</v>
      </c>
      <c r="I13613" s="160" t="s">
        <v>4076</v>
      </c>
      <c r="J13613" t="s">
        <v>3999</v>
      </c>
      <c r="K13613">
        <v>99</v>
      </c>
      <c r="L13613" t="s">
        <v>3999</v>
      </c>
    </row>
    <row r="13614" spans="1:12">
      <c r="A13614" s="15">
        <v>50300799</v>
      </c>
      <c r="B13614" t="s">
        <v>5196</v>
      </c>
      <c r="C13614" t="s">
        <v>12693</v>
      </c>
      <c r="D13614" t="s">
        <v>6365</v>
      </c>
      <c r="E13614" t="s">
        <v>4284</v>
      </c>
      <c r="F13614" t="s">
        <v>5196</v>
      </c>
      <c r="G13614">
        <v>10</v>
      </c>
      <c r="H13614" t="s">
        <v>4358</v>
      </c>
      <c r="I13614" s="160" t="s">
        <v>4076</v>
      </c>
      <c r="J13614" t="s">
        <v>3999</v>
      </c>
      <c r="K13614">
        <v>99</v>
      </c>
      <c r="L13614" t="s">
        <v>3999</v>
      </c>
    </row>
    <row r="13615" spans="1:12">
      <c r="A13615" s="15">
        <v>50300801</v>
      </c>
      <c r="B13615" t="s">
        <v>5196</v>
      </c>
      <c r="C13615" t="s">
        <v>12693</v>
      </c>
      <c r="D13615" t="s">
        <v>12755</v>
      </c>
      <c r="E13615" t="s">
        <v>12756</v>
      </c>
      <c r="F13615" t="s">
        <v>5196</v>
      </c>
      <c r="G13615">
        <v>10</v>
      </c>
      <c r="H13615" t="s">
        <v>4358</v>
      </c>
      <c r="I13615" s="160" t="s">
        <v>4069</v>
      </c>
      <c r="J13615" t="s">
        <v>12757</v>
      </c>
      <c r="K13615" s="160" t="s">
        <v>4007</v>
      </c>
      <c r="L13615" t="s">
        <v>5236</v>
      </c>
    </row>
    <row r="13616" spans="1:12">
      <c r="A13616" s="15">
        <v>50300810</v>
      </c>
      <c r="B13616" t="s">
        <v>5196</v>
      </c>
      <c r="C13616" t="s">
        <v>12693</v>
      </c>
      <c r="D13616" t="s">
        <v>12755</v>
      </c>
      <c r="E13616" t="s">
        <v>12758</v>
      </c>
      <c r="F13616" t="s">
        <v>5196</v>
      </c>
      <c r="G13616">
        <v>10</v>
      </c>
      <c r="H13616" t="s">
        <v>4358</v>
      </c>
      <c r="I13616" s="160" t="s">
        <v>4069</v>
      </c>
      <c r="J13616" t="s">
        <v>12757</v>
      </c>
      <c r="K13616" s="160" t="s">
        <v>4007</v>
      </c>
      <c r="L13616" t="s">
        <v>5236</v>
      </c>
    </row>
    <row r="13617" spans="1:12">
      <c r="A13617" s="15">
        <v>50300820</v>
      </c>
      <c r="B13617" t="s">
        <v>5196</v>
      </c>
      <c r="C13617" t="s">
        <v>12693</v>
      </c>
      <c r="D13617" t="s">
        <v>12755</v>
      </c>
      <c r="E13617" t="s">
        <v>12754</v>
      </c>
      <c r="F13617" t="s">
        <v>5196</v>
      </c>
      <c r="G13617">
        <v>10</v>
      </c>
      <c r="H13617" t="s">
        <v>4358</v>
      </c>
      <c r="I13617" s="160" t="s">
        <v>4069</v>
      </c>
      <c r="J13617" t="s">
        <v>12757</v>
      </c>
      <c r="K13617" s="160" t="s">
        <v>4007</v>
      </c>
      <c r="L13617" t="s">
        <v>5236</v>
      </c>
    </row>
    <row r="13618" spans="1:12">
      <c r="A13618" s="15">
        <v>50300830</v>
      </c>
      <c r="B13618" t="s">
        <v>5196</v>
      </c>
      <c r="C13618" t="s">
        <v>12693</v>
      </c>
      <c r="D13618" t="s">
        <v>12755</v>
      </c>
      <c r="E13618" t="s">
        <v>12759</v>
      </c>
      <c r="F13618" t="s">
        <v>5196</v>
      </c>
      <c r="G13618">
        <v>10</v>
      </c>
      <c r="H13618" t="s">
        <v>4358</v>
      </c>
      <c r="I13618" s="160" t="s">
        <v>4069</v>
      </c>
      <c r="J13618" t="s">
        <v>12757</v>
      </c>
      <c r="K13618" s="160" t="s">
        <v>4007</v>
      </c>
      <c r="L13618" t="s">
        <v>5236</v>
      </c>
    </row>
    <row r="13619" spans="1:12">
      <c r="A13619" s="15">
        <v>50300899</v>
      </c>
      <c r="B13619" t="s">
        <v>5196</v>
      </c>
      <c r="C13619" t="s">
        <v>12693</v>
      </c>
      <c r="D13619" t="s">
        <v>12755</v>
      </c>
      <c r="E13619" t="s">
        <v>12760</v>
      </c>
      <c r="F13619" t="s">
        <v>5196</v>
      </c>
      <c r="G13619">
        <v>10</v>
      </c>
      <c r="H13619" t="s">
        <v>4358</v>
      </c>
      <c r="I13619" s="160" t="s">
        <v>4069</v>
      </c>
      <c r="J13619" t="s">
        <v>12757</v>
      </c>
      <c r="K13619" s="160" t="s">
        <v>4007</v>
      </c>
      <c r="L13619" t="s">
        <v>5236</v>
      </c>
    </row>
    <row r="13620" spans="1:12">
      <c r="A13620" s="15">
        <v>50300901</v>
      </c>
      <c r="B13620" t="s">
        <v>5196</v>
      </c>
      <c r="C13620" t="s">
        <v>12693</v>
      </c>
      <c r="D13620" t="s">
        <v>12692</v>
      </c>
      <c r="E13620" t="s">
        <v>4080</v>
      </c>
      <c r="F13620" t="s">
        <v>5196</v>
      </c>
      <c r="G13620">
        <v>10</v>
      </c>
      <c r="H13620" t="s">
        <v>4358</v>
      </c>
      <c r="I13620" s="160" t="s">
        <v>4076</v>
      </c>
      <c r="J13620" t="s">
        <v>3999</v>
      </c>
      <c r="K13620">
        <v>99</v>
      </c>
      <c r="L13620" t="s">
        <v>3999</v>
      </c>
    </row>
    <row r="13621" spans="1:12">
      <c r="A13621" s="15">
        <v>50301001</v>
      </c>
      <c r="B13621" t="s">
        <v>5196</v>
      </c>
      <c r="C13621" t="s">
        <v>12693</v>
      </c>
      <c r="D13621" t="s">
        <v>12607</v>
      </c>
      <c r="E13621" t="s">
        <v>12608</v>
      </c>
      <c r="F13621" t="s">
        <v>5196</v>
      </c>
      <c r="G13621">
        <v>10</v>
      </c>
      <c r="H13621" t="s">
        <v>4358</v>
      </c>
      <c r="I13621" s="160" t="s">
        <v>4007</v>
      </c>
      <c r="J13621" t="s">
        <v>5235</v>
      </c>
      <c r="K13621">
        <v>99</v>
      </c>
      <c r="L13621" t="s">
        <v>3999</v>
      </c>
    </row>
    <row r="13622" spans="1:12">
      <c r="A13622" s="15">
        <v>50301002</v>
      </c>
      <c r="B13622" t="s">
        <v>5196</v>
      </c>
      <c r="C13622" t="s">
        <v>12693</v>
      </c>
      <c r="D13622" t="s">
        <v>12607</v>
      </c>
      <c r="E13622" t="s">
        <v>12610</v>
      </c>
      <c r="F13622" t="s">
        <v>5196</v>
      </c>
      <c r="G13622">
        <v>10</v>
      </c>
      <c r="H13622" t="s">
        <v>4358</v>
      </c>
      <c r="I13622" s="160" t="s">
        <v>4007</v>
      </c>
      <c r="J13622" t="s">
        <v>5235</v>
      </c>
      <c r="K13622">
        <v>99</v>
      </c>
      <c r="L13622" t="s">
        <v>3999</v>
      </c>
    </row>
    <row r="13623" spans="1:12">
      <c r="A13623" s="15">
        <v>50301003</v>
      </c>
      <c r="B13623" t="s">
        <v>5196</v>
      </c>
      <c r="C13623" t="s">
        <v>12693</v>
      </c>
      <c r="D13623" t="s">
        <v>12607</v>
      </c>
      <c r="E13623" t="s">
        <v>12611</v>
      </c>
      <c r="F13623" t="s">
        <v>5196</v>
      </c>
      <c r="G13623">
        <v>10</v>
      </c>
      <c r="H13623" t="s">
        <v>4358</v>
      </c>
      <c r="I13623" s="160" t="s">
        <v>4007</v>
      </c>
      <c r="J13623" t="s">
        <v>5235</v>
      </c>
      <c r="K13623">
        <v>99</v>
      </c>
      <c r="L13623" t="s">
        <v>3999</v>
      </c>
    </row>
    <row r="13624" spans="1:12">
      <c r="A13624" s="15">
        <v>50301004</v>
      </c>
      <c r="B13624" t="s">
        <v>5196</v>
      </c>
      <c r="C13624" t="s">
        <v>12693</v>
      </c>
      <c r="D13624" t="s">
        <v>12607</v>
      </c>
      <c r="E13624" t="s">
        <v>12612</v>
      </c>
      <c r="F13624" t="s">
        <v>5196</v>
      </c>
      <c r="G13624">
        <v>10</v>
      </c>
      <c r="H13624" t="s">
        <v>4358</v>
      </c>
      <c r="I13624" s="160" t="s">
        <v>4007</v>
      </c>
      <c r="J13624" t="s">
        <v>5235</v>
      </c>
      <c r="K13624">
        <v>99</v>
      </c>
      <c r="L13624" t="s">
        <v>3999</v>
      </c>
    </row>
    <row r="13625" spans="1:12">
      <c r="A13625" s="15">
        <v>50301005</v>
      </c>
      <c r="B13625" t="s">
        <v>5196</v>
      </c>
      <c r="C13625" t="s">
        <v>12693</v>
      </c>
      <c r="D13625" t="s">
        <v>12607</v>
      </c>
      <c r="E13625" t="s">
        <v>12761</v>
      </c>
      <c r="F13625" t="s">
        <v>5196</v>
      </c>
      <c r="G13625">
        <v>10</v>
      </c>
      <c r="H13625" t="s">
        <v>4358</v>
      </c>
      <c r="I13625" s="160" t="s">
        <v>4007</v>
      </c>
      <c r="J13625" t="s">
        <v>5235</v>
      </c>
      <c r="K13625">
        <v>99</v>
      </c>
      <c r="L13625" t="s">
        <v>3999</v>
      </c>
    </row>
    <row r="13626" spans="1:12">
      <c r="A13626" s="15">
        <v>50301010</v>
      </c>
      <c r="B13626" t="s">
        <v>5196</v>
      </c>
      <c r="C13626" t="s">
        <v>12693</v>
      </c>
      <c r="D13626" t="s">
        <v>12607</v>
      </c>
      <c r="E13626" t="s">
        <v>12617</v>
      </c>
      <c r="F13626" t="s">
        <v>5196</v>
      </c>
      <c r="G13626">
        <v>10</v>
      </c>
      <c r="H13626" t="s">
        <v>4358</v>
      </c>
      <c r="I13626" s="160" t="s">
        <v>4007</v>
      </c>
      <c r="J13626" t="s">
        <v>5235</v>
      </c>
      <c r="K13626">
        <v>99</v>
      </c>
      <c r="L13626" t="s">
        <v>3999</v>
      </c>
    </row>
    <row r="13627" spans="1:12">
      <c r="A13627" s="15">
        <v>50301011</v>
      </c>
      <c r="B13627" t="s">
        <v>5196</v>
      </c>
      <c r="C13627" t="s">
        <v>12693</v>
      </c>
      <c r="D13627" t="s">
        <v>12607</v>
      </c>
      <c r="E13627" t="s">
        <v>12618</v>
      </c>
      <c r="F13627" t="s">
        <v>5196</v>
      </c>
      <c r="G13627">
        <v>10</v>
      </c>
      <c r="H13627" t="s">
        <v>4358</v>
      </c>
      <c r="I13627" s="160" t="s">
        <v>4007</v>
      </c>
      <c r="J13627" t="s">
        <v>5235</v>
      </c>
      <c r="K13627" s="160" t="s">
        <v>3995</v>
      </c>
      <c r="L13627" t="s">
        <v>5236</v>
      </c>
    </row>
    <row r="13628" spans="1:12">
      <c r="A13628" s="15">
        <v>50301020</v>
      </c>
      <c r="B13628" t="s">
        <v>5196</v>
      </c>
      <c r="C13628" t="s">
        <v>12693</v>
      </c>
      <c r="D13628" t="s">
        <v>12607</v>
      </c>
      <c r="E13628" t="s">
        <v>12619</v>
      </c>
      <c r="F13628" t="s">
        <v>5196</v>
      </c>
      <c r="G13628">
        <v>10</v>
      </c>
      <c r="H13628" t="s">
        <v>4358</v>
      </c>
      <c r="I13628" s="160" t="s">
        <v>4007</v>
      </c>
      <c r="J13628" t="s">
        <v>5235</v>
      </c>
      <c r="K13628" s="160" t="s">
        <v>3995</v>
      </c>
      <c r="L13628" t="s">
        <v>5236</v>
      </c>
    </row>
    <row r="13629" spans="1:12">
      <c r="A13629" s="15">
        <v>50301021</v>
      </c>
      <c r="B13629" t="s">
        <v>5196</v>
      </c>
      <c r="C13629" t="s">
        <v>12693</v>
      </c>
      <c r="D13629" t="s">
        <v>12607</v>
      </c>
      <c r="E13629" t="s">
        <v>12620</v>
      </c>
      <c r="F13629" t="s">
        <v>5196</v>
      </c>
      <c r="G13629">
        <v>10</v>
      </c>
      <c r="H13629" t="s">
        <v>4358</v>
      </c>
      <c r="I13629" s="160" t="s">
        <v>4007</v>
      </c>
      <c r="J13629" t="s">
        <v>5235</v>
      </c>
      <c r="K13629" s="160" t="s">
        <v>3995</v>
      </c>
      <c r="L13629" t="s">
        <v>5236</v>
      </c>
    </row>
    <row r="13630" spans="1:12">
      <c r="A13630" s="15">
        <v>50301022</v>
      </c>
      <c r="B13630" t="s">
        <v>5196</v>
      </c>
      <c r="C13630" t="s">
        <v>12693</v>
      </c>
      <c r="D13630" t="s">
        <v>12607</v>
      </c>
      <c r="E13630" t="s">
        <v>12621</v>
      </c>
      <c r="F13630" t="s">
        <v>5196</v>
      </c>
      <c r="G13630">
        <v>10</v>
      </c>
      <c r="H13630" t="s">
        <v>4358</v>
      </c>
      <c r="I13630" s="160" t="s">
        <v>4007</v>
      </c>
      <c r="J13630" t="s">
        <v>5235</v>
      </c>
      <c r="K13630" s="160" t="s">
        <v>3995</v>
      </c>
      <c r="L13630" t="s">
        <v>5236</v>
      </c>
    </row>
    <row r="13631" spans="1:12">
      <c r="A13631" s="15">
        <v>50301023</v>
      </c>
      <c r="B13631" t="s">
        <v>5196</v>
      </c>
      <c r="C13631" t="s">
        <v>12693</v>
      </c>
      <c r="D13631" t="s">
        <v>12607</v>
      </c>
      <c r="E13631" t="s">
        <v>12622</v>
      </c>
      <c r="F13631" t="s">
        <v>5196</v>
      </c>
      <c r="G13631">
        <v>10</v>
      </c>
      <c r="H13631" t="s">
        <v>4358</v>
      </c>
      <c r="I13631" s="160" t="s">
        <v>4007</v>
      </c>
      <c r="J13631" t="s">
        <v>5235</v>
      </c>
      <c r="K13631" s="160" t="s">
        <v>3995</v>
      </c>
      <c r="L13631" t="s">
        <v>5236</v>
      </c>
    </row>
    <row r="13632" spans="1:12">
      <c r="A13632" s="15">
        <v>50301024</v>
      </c>
      <c r="B13632" t="s">
        <v>5196</v>
      </c>
      <c r="C13632" t="s">
        <v>12693</v>
      </c>
      <c r="D13632" t="s">
        <v>12607</v>
      </c>
      <c r="E13632" t="s">
        <v>12623</v>
      </c>
      <c r="F13632" t="s">
        <v>5196</v>
      </c>
      <c r="G13632">
        <v>10</v>
      </c>
      <c r="H13632" t="s">
        <v>4358</v>
      </c>
      <c r="I13632" s="160" t="s">
        <v>4007</v>
      </c>
      <c r="J13632" t="s">
        <v>5235</v>
      </c>
      <c r="K13632" s="160" t="s">
        <v>3995</v>
      </c>
      <c r="L13632" t="s">
        <v>5236</v>
      </c>
    </row>
    <row r="13633" spans="1:12">
      <c r="A13633" s="15">
        <v>50301025</v>
      </c>
      <c r="B13633" t="s">
        <v>5196</v>
      </c>
      <c r="C13633" t="s">
        <v>12693</v>
      </c>
      <c r="D13633" t="s">
        <v>12607</v>
      </c>
      <c r="E13633" t="s">
        <v>12624</v>
      </c>
      <c r="F13633" t="s">
        <v>5196</v>
      </c>
      <c r="G13633">
        <v>10</v>
      </c>
      <c r="H13633" t="s">
        <v>4358</v>
      </c>
      <c r="I13633" s="160" t="s">
        <v>4007</v>
      </c>
      <c r="J13633" t="s">
        <v>5235</v>
      </c>
      <c r="K13633" s="160" t="s">
        <v>3995</v>
      </c>
      <c r="L13633" t="s">
        <v>5236</v>
      </c>
    </row>
    <row r="13634" spans="1:12">
      <c r="A13634" s="15">
        <v>50301026</v>
      </c>
      <c r="B13634" t="s">
        <v>5196</v>
      </c>
      <c r="C13634" t="s">
        <v>12693</v>
      </c>
      <c r="D13634" t="s">
        <v>12607</v>
      </c>
      <c r="E13634" t="s">
        <v>12625</v>
      </c>
      <c r="F13634" t="s">
        <v>5196</v>
      </c>
      <c r="G13634">
        <v>10</v>
      </c>
      <c r="H13634" t="s">
        <v>4358</v>
      </c>
      <c r="I13634" s="160" t="s">
        <v>4007</v>
      </c>
      <c r="J13634" t="s">
        <v>5235</v>
      </c>
      <c r="K13634" s="160" t="s">
        <v>3995</v>
      </c>
      <c r="L13634" t="s">
        <v>5236</v>
      </c>
    </row>
    <row r="13635" spans="1:12">
      <c r="A13635" s="15">
        <v>50301027</v>
      </c>
      <c r="B13635" t="s">
        <v>5196</v>
      </c>
      <c r="C13635" t="s">
        <v>12693</v>
      </c>
      <c r="D13635" t="s">
        <v>12607</v>
      </c>
      <c r="E13635" t="s">
        <v>12626</v>
      </c>
      <c r="F13635" t="s">
        <v>5196</v>
      </c>
      <c r="G13635">
        <v>10</v>
      </c>
      <c r="H13635" t="s">
        <v>4358</v>
      </c>
      <c r="I13635" s="160" t="s">
        <v>4007</v>
      </c>
      <c r="J13635" t="s">
        <v>5235</v>
      </c>
      <c r="K13635" s="160" t="s">
        <v>3995</v>
      </c>
      <c r="L13635" t="s">
        <v>5236</v>
      </c>
    </row>
    <row r="13636" spans="1:12">
      <c r="A13636" s="15">
        <v>50301030</v>
      </c>
      <c r="B13636" t="s">
        <v>5196</v>
      </c>
      <c r="C13636" t="s">
        <v>12693</v>
      </c>
      <c r="D13636" t="s">
        <v>12607</v>
      </c>
      <c r="E13636" t="s">
        <v>12632</v>
      </c>
      <c r="F13636" t="s">
        <v>5196</v>
      </c>
      <c r="G13636">
        <v>10</v>
      </c>
      <c r="H13636" t="s">
        <v>4358</v>
      </c>
      <c r="I13636" s="160" t="s">
        <v>4007</v>
      </c>
      <c r="J13636" t="s">
        <v>5235</v>
      </c>
      <c r="K13636" s="160" t="s">
        <v>3995</v>
      </c>
      <c r="L13636" t="s">
        <v>5236</v>
      </c>
    </row>
    <row r="13637" spans="1:12">
      <c r="A13637" s="15">
        <v>50301040</v>
      </c>
      <c r="B13637" t="s">
        <v>5196</v>
      </c>
      <c r="C13637" t="s">
        <v>12693</v>
      </c>
      <c r="D13637" t="s">
        <v>12607</v>
      </c>
      <c r="E13637" t="s">
        <v>12633</v>
      </c>
      <c r="F13637" t="s">
        <v>5196</v>
      </c>
      <c r="G13637">
        <v>10</v>
      </c>
      <c r="H13637" t="s">
        <v>4358</v>
      </c>
      <c r="I13637" s="160" t="s">
        <v>4007</v>
      </c>
      <c r="J13637" t="s">
        <v>5235</v>
      </c>
      <c r="K13637" s="160" t="s">
        <v>3995</v>
      </c>
      <c r="L13637" t="s">
        <v>5236</v>
      </c>
    </row>
    <row r="13638" spans="1:12">
      <c r="A13638" s="15">
        <v>50301041</v>
      </c>
      <c r="B13638" t="s">
        <v>5196</v>
      </c>
      <c r="C13638" t="s">
        <v>12693</v>
      </c>
      <c r="D13638" t="s">
        <v>12607</v>
      </c>
      <c r="E13638" t="s">
        <v>12634</v>
      </c>
      <c r="F13638" t="s">
        <v>5196</v>
      </c>
      <c r="G13638">
        <v>10</v>
      </c>
      <c r="H13638" t="s">
        <v>4358</v>
      </c>
      <c r="I13638" s="160" t="s">
        <v>4007</v>
      </c>
      <c r="J13638" t="s">
        <v>5235</v>
      </c>
      <c r="K13638" s="160" t="s">
        <v>3995</v>
      </c>
      <c r="L13638" t="s">
        <v>5236</v>
      </c>
    </row>
    <row r="13639" spans="1:12">
      <c r="A13639" s="15">
        <v>50301101</v>
      </c>
      <c r="B13639" t="s">
        <v>5196</v>
      </c>
      <c r="C13639" t="s">
        <v>12693</v>
      </c>
      <c r="D13639" t="s">
        <v>12664</v>
      </c>
      <c r="E13639" t="s">
        <v>3834</v>
      </c>
      <c r="F13639" t="s">
        <v>5196</v>
      </c>
      <c r="G13639">
        <v>10</v>
      </c>
      <c r="H13639" t="s">
        <v>4358</v>
      </c>
      <c r="I13639" s="160" t="s">
        <v>4007</v>
      </c>
      <c r="J13639" t="s">
        <v>5235</v>
      </c>
      <c r="K13639" s="160" t="s">
        <v>3995</v>
      </c>
      <c r="L13639" t="s">
        <v>5236</v>
      </c>
    </row>
    <row r="13640" spans="1:12">
      <c r="A13640" s="15">
        <v>50301102</v>
      </c>
      <c r="B13640" t="s">
        <v>5196</v>
      </c>
      <c r="C13640" t="s">
        <v>12693</v>
      </c>
      <c r="D13640" t="s">
        <v>12664</v>
      </c>
      <c r="E13640" t="s">
        <v>12665</v>
      </c>
      <c r="F13640" t="s">
        <v>5196</v>
      </c>
      <c r="G13640">
        <v>10</v>
      </c>
      <c r="H13640" t="s">
        <v>4358</v>
      </c>
      <c r="I13640" s="160" t="s">
        <v>4007</v>
      </c>
      <c r="J13640" t="s">
        <v>5235</v>
      </c>
      <c r="K13640" s="160" t="s">
        <v>3995</v>
      </c>
      <c r="L13640" t="s">
        <v>5236</v>
      </c>
    </row>
    <row r="13641" spans="1:12">
      <c r="A13641" s="15">
        <v>50301103</v>
      </c>
      <c r="B13641" t="s">
        <v>5196</v>
      </c>
      <c r="C13641" t="s">
        <v>12693</v>
      </c>
      <c r="D13641" t="s">
        <v>12664</v>
      </c>
      <c r="E13641" t="s">
        <v>12666</v>
      </c>
      <c r="F13641" t="s">
        <v>5196</v>
      </c>
      <c r="G13641">
        <v>10</v>
      </c>
      <c r="H13641" t="s">
        <v>4358</v>
      </c>
      <c r="I13641" s="160" t="s">
        <v>4007</v>
      </c>
      <c r="J13641" t="s">
        <v>5235</v>
      </c>
      <c r="K13641" s="160" t="s">
        <v>3995</v>
      </c>
      <c r="L13641" t="s">
        <v>5236</v>
      </c>
    </row>
    <row r="13642" spans="1:12">
      <c r="A13642" s="15">
        <v>50301104</v>
      </c>
      <c r="B13642" t="s">
        <v>5196</v>
      </c>
      <c r="C13642" t="s">
        <v>12693</v>
      </c>
      <c r="D13642" t="s">
        <v>12664</v>
      </c>
      <c r="E13642" t="s">
        <v>12667</v>
      </c>
      <c r="F13642" t="s">
        <v>5196</v>
      </c>
      <c r="G13642">
        <v>10</v>
      </c>
      <c r="H13642" t="s">
        <v>4358</v>
      </c>
      <c r="I13642" s="160" t="s">
        <v>4007</v>
      </c>
      <c r="J13642" t="s">
        <v>5235</v>
      </c>
      <c r="K13642" s="160" t="s">
        <v>3995</v>
      </c>
      <c r="L13642" t="s">
        <v>5236</v>
      </c>
    </row>
    <row r="13643" spans="1:12">
      <c r="A13643" s="15">
        <v>50380001</v>
      </c>
      <c r="B13643" t="s">
        <v>5196</v>
      </c>
      <c r="C13643" t="s">
        <v>12693</v>
      </c>
      <c r="D13643" t="s">
        <v>4391</v>
      </c>
      <c r="E13643" t="s">
        <v>4391</v>
      </c>
      <c r="F13643" t="s">
        <v>5196</v>
      </c>
      <c r="G13643">
        <v>10</v>
      </c>
      <c r="H13643" t="s">
        <v>4358</v>
      </c>
      <c r="I13643" s="160" t="s">
        <v>4076</v>
      </c>
      <c r="J13643" t="s">
        <v>3999</v>
      </c>
      <c r="K13643">
        <v>99</v>
      </c>
      <c r="L13643" t="s">
        <v>3999</v>
      </c>
    </row>
    <row r="13644" spans="1:12">
      <c r="A13644" s="15">
        <v>50382001</v>
      </c>
      <c r="B13644" t="s">
        <v>5196</v>
      </c>
      <c r="C13644" t="s">
        <v>12693</v>
      </c>
      <c r="D13644" t="s">
        <v>4392</v>
      </c>
      <c r="E13644" t="s">
        <v>4393</v>
      </c>
      <c r="F13644" t="s">
        <v>5196</v>
      </c>
      <c r="G13644">
        <v>10</v>
      </c>
      <c r="H13644" t="s">
        <v>4358</v>
      </c>
      <c r="I13644" s="160" t="s">
        <v>3997</v>
      </c>
      <c r="J13644" t="s">
        <v>4394</v>
      </c>
      <c r="K13644">
        <v>99</v>
      </c>
      <c r="L13644" t="s">
        <v>3999</v>
      </c>
    </row>
    <row r="13645" spans="1:12">
      <c r="A13645" s="15">
        <v>50382002</v>
      </c>
      <c r="B13645" t="s">
        <v>5196</v>
      </c>
      <c r="C13645" t="s">
        <v>12693</v>
      </c>
      <c r="D13645" t="s">
        <v>4392</v>
      </c>
      <c r="E13645" t="s">
        <v>4395</v>
      </c>
      <c r="F13645" t="s">
        <v>5196</v>
      </c>
      <c r="G13645">
        <v>10</v>
      </c>
      <c r="H13645" t="s">
        <v>4358</v>
      </c>
      <c r="I13645" s="160" t="s">
        <v>3997</v>
      </c>
      <c r="J13645" t="s">
        <v>4394</v>
      </c>
      <c r="K13645">
        <v>99</v>
      </c>
      <c r="L13645" t="s">
        <v>3999</v>
      </c>
    </row>
    <row r="13646" spans="1:12">
      <c r="A13646" s="15">
        <v>50382501</v>
      </c>
      <c r="B13646" t="s">
        <v>5196</v>
      </c>
      <c r="C13646" t="s">
        <v>12693</v>
      </c>
      <c r="D13646" t="s">
        <v>4396</v>
      </c>
      <c r="E13646" t="s">
        <v>12762</v>
      </c>
      <c r="F13646" t="s">
        <v>5196</v>
      </c>
      <c r="G13646">
        <v>10</v>
      </c>
      <c r="H13646" t="s">
        <v>4358</v>
      </c>
      <c r="I13646" s="160" t="s">
        <v>3997</v>
      </c>
      <c r="J13646" t="s">
        <v>4394</v>
      </c>
      <c r="K13646">
        <v>99</v>
      </c>
      <c r="L13646" t="s">
        <v>3999</v>
      </c>
    </row>
    <row r="13647" spans="1:12">
      <c r="A13647" s="15">
        <v>50382599</v>
      </c>
      <c r="B13647" t="s">
        <v>5196</v>
      </c>
      <c r="C13647" t="s">
        <v>12693</v>
      </c>
      <c r="D13647" t="s">
        <v>4396</v>
      </c>
      <c r="E13647" t="s">
        <v>7500</v>
      </c>
      <c r="F13647" t="s">
        <v>5196</v>
      </c>
      <c r="G13647">
        <v>10</v>
      </c>
      <c r="H13647" t="s">
        <v>4358</v>
      </c>
      <c r="I13647" s="160" t="s">
        <v>3997</v>
      </c>
      <c r="J13647" t="s">
        <v>4394</v>
      </c>
      <c r="K13647">
        <v>99</v>
      </c>
      <c r="L13647" t="s">
        <v>3999</v>
      </c>
    </row>
    <row r="13648" spans="1:12">
      <c r="A13648" s="15">
        <v>50390002</v>
      </c>
      <c r="B13648" t="s">
        <v>5196</v>
      </c>
      <c r="C13648" t="s">
        <v>12693</v>
      </c>
      <c r="D13648" t="s">
        <v>12668</v>
      </c>
      <c r="E13648" t="s">
        <v>5272</v>
      </c>
      <c r="F13648" t="s">
        <v>5196</v>
      </c>
      <c r="G13648">
        <v>10</v>
      </c>
      <c r="H13648" t="s">
        <v>4358</v>
      </c>
      <c r="I13648" s="160" t="s">
        <v>4076</v>
      </c>
      <c r="J13648" t="s">
        <v>3999</v>
      </c>
      <c r="K13648">
        <v>99</v>
      </c>
      <c r="L13648" t="s">
        <v>3999</v>
      </c>
    </row>
    <row r="13649" spans="1:12">
      <c r="A13649" s="15">
        <v>50390005</v>
      </c>
      <c r="B13649" t="s">
        <v>5196</v>
      </c>
      <c r="C13649" t="s">
        <v>12693</v>
      </c>
      <c r="D13649" t="s">
        <v>12668</v>
      </c>
      <c r="E13649" t="s">
        <v>4149</v>
      </c>
      <c r="F13649" t="s">
        <v>5196</v>
      </c>
      <c r="G13649" s="160" t="s">
        <v>4009</v>
      </c>
      <c r="H13649" t="s">
        <v>4146</v>
      </c>
      <c r="I13649" s="160" t="s">
        <v>4009</v>
      </c>
      <c r="J13649" t="s">
        <v>4150</v>
      </c>
      <c r="K13649" s="160" t="s">
        <v>4009</v>
      </c>
      <c r="L13649" t="s">
        <v>4151</v>
      </c>
    </row>
    <row r="13650" spans="1:12">
      <c r="A13650" s="15">
        <v>50390006</v>
      </c>
      <c r="B13650" t="s">
        <v>5196</v>
      </c>
      <c r="C13650" t="s">
        <v>12693</v>
      </c>
      <c r="D13650" t="s">
        <v>12668</v>
      </c>
      <c r="E13650" t="s">
        <v>4145</v>
      </c>
      <c r="F13650" t="s">
        <v>5196</v>
      </c>
      <c r="G13650" s="160" t="s">
        <v>4009</v>
      </c>
      <c r="H13650" t="s">
        <v>4146</v>
      </c>
      <c r="I13650" s="160" t="s">
        <v>3995</v>
      </c>
      <c r="J13650" t="s">
        <v>4147</v>
      </c>
      <c r="K13650" s="160" t="s">
        <v>4007</v>
      </c>
      <c r="L13650" t="s">
        <v>4148</v>
      </c>
    </row>
    <row r="13651" spans="1:12">
      <c r="A13651" s="15">
        <v>50390007</v>
      </c>
      <c r="B13651" t="s">
        <v>5196</v>
      </c>
      <c r="C13651" t="s">
        <v>12693</v>
      </c>
      <c r="D13651" t="s">
        <v>12668</v>
      </c>
      <c r="E13651" t="s">
        <v>5318</v>
      </c>
      <c r="F13651" t="s">
        <v>5196</v>
      </c>
      <c r="G13651" s="160" t="s">
        <v>4009</v>
      </c>
      <c r="H13651" t="s">
        <v>4146</v>
      </c>
      <c r="I13651" s="160" t="s">
        <v>3995</v>
      </c>
      <c r="J13651" t="s">
        <v>4147</v>
      </c>
      <c r="K13651" s="160" t="s">
        <v>4009</v>
      </c>
      <c r="L13651" t="s">
        <v>5320</v>
      </c>
    </row>
    <row r="13652" spans="1:12">
      <c r="A13652" s="15">
        <v>50390010</v>
      </c>
      <c r="B13652" t="s">
        <v>5196</v>
      </c>
      <c r="C13652" t="s">
        <v>12693</v>
      </c>
      <c r="D13652" t="s">
        <v>12668</v>
      </c>
      <c r="E13652" t="s">
        <v>4154</v>
      </c>
      <c r="F13652" t="s">
        <v>5196</v>
      </c>
      <c r="G13652" s="160" t="s">
        <v>4009</v>
      </c>
      <c r="H13652" t="s">
        <v>4146</v>
      </c>
      <c r="I13652" s="160" t="s">
        <v>3997</v>
      </c>
      <c r="J13652" t="s">
        <v>3999</v>
      </c>
      <c r="K13652">
        <v>99</v>
      </c>
      <c r="L13652" t="s">
        <v>3999</v>
      </c>
    </row>
    <row r="13653" spans="1:12">
      <c r="A13653" s="15">
        <v>50400101</v>
      </c>
      <c r="B13653" t="s">
        <v>5196</v>
      </c>
      <c r="C13653" t="s">
        <v>12763</v>
      </c>
      <c r="D13653" t="s">
        <v>6912</v>
      </c>
      <c r="E13653" t="s">
        <v>12764</v>
      </c>
      <c r="F13653" t="s">
        <v>5196</v>
      </c>
      <c r="G13653">
        <v>10</v>
      </c>
      <c r="H13653" t="s">
        <v>4358</v>
      </c>
      <c r="I13653" s="160" t="s">
        <v>4076</v>
      </c>
      <c r="J13653" t="s">
        <v>3999</v>
      </c>
      <c r="K13653">
        <v>99</v>
      </c>
      <c r="L13653" t="s">
        <v>3999</v>
      </c>
    </row>
    <row r="13654" spans="1:12">
      <c r="A13654" s="15">
        <v>50400102</v>
      </c>
      <c r="B13654" t="s">
        <v>5196</v>
      </c>
      <c r="C13654" t="s">
        <v>12763</v>
      </c>
      <c r="D13654" t="s">
        <v>6912</v>
      </c>
      <c r="E13654" t="s">
        <v>12765</v>
      </c>
      <c r="F13654" t="s">
        <v>5196</v>
      </c>
      <c r="G13654">
        <v>10</v>
      </c>
      <c r="H13654" t="s">
        <v>4358</v>
      </c>
      <c r="I13654" s="160" t="s">
        <v>4076</v>
      </c>
      <c r="J13654" t="s">
        <v>3999</v>
      </c>
      <c r="K13654">
        <v>99</v>
      </c>
      <c r="L13654" t="s">
        <v>3999</v>
      </c>
    </row>
    <row r="13655" spans="1:12">
      <c r="A13655" s="15">
        <v>50400103</v>
      </c>
      <c r="B13655" t="s">
        <v>5196</v>
      </c>
      <c r="C13655" t="s">
        <v>12763</v>
      </c>
      <c r="D13655" t="s">
        <v>6912</v>
      </c>
      <c r="E13655" t="s">
        <v>12766</v>
      </c>
      <c r="F13655" t="s">
        <v>5196</v>
      </c>
      <c r="G13655">
        <v>10</v>
      </c>
      <c r="H13655" t="s">
        <v>4358</v>
      </c>
      <c r="I13655" s="160" t="s">
        <v>4076</v>
      </c>
      <c r="J13655" t="s">
        <v>3999</v>
      </c>
      <c r="K13655">
        <v>99</v>
      </c>
      <c r="L13655" t="s">
        <v>3999</v>
      </c>
    </row>
    <row r="13656" spans="1:12">
      <c r="A13656" s="15">
        <v>50400104</v>
      </c>
      <c r="B13656" t="s">
        <v>5196</v>
      </c>
      <c r="C13656" t="s">
        <v>12763</v>
      </c>
      <c r="D13656" t="s">
        <v>6912</v>
      </c>
      <c r="E13656" t="s">
        <v>12767</v>
      </c>
      <c r="F13656" t="s">
        <v>5196</v>
      </c>
      <c r="G13656">
        <v>10</v>
      </c>
      <c r="H13656" t="s">
        <v>4358</v>
      </c>
      <c r="I13656" s="160" t="s">
        <v>4076</v>
      </c>
      <c r="J13656" t="s">
        <v>3999</v>
      </c>
      <c r="K13656">
        <v>99</v>
      </c>
      <c r="L13656" t="s">
        <v>3999</v>
      </c>
    </row>
    <row r="13657" spans="1:12">
      <c r="A13657" s="15">
        <v>50400150</v>
      </c>
      <c r="B13657" t="s">
        <v>5196</v>
      </c>
      <c r="C13657" t="s">
        <v>12763</v>
      </c>
      <c r="D13657" t="s">
        <v>6912</v>
      </c>
      <c r="E13657" t="s">
        <v>9548</v>
      </c>
      <c r="F13657" t="s">
        <v>5196</v>
      </c>
      <c r="G13657">
        <v>10</v>
      </c>
      <c r="H13657" t="s">
        <v>4358</v>
      </c>
      <c r="I13657" s="160" t="s">
        <v>4076</v>
      </c>
      <c r="J13657" t="s">
        <v>3999</v>
      </c>
      <c r="K13657">
        <v>99</v>
      </c>
      <c r="L13657" t="s">
        <v>3999</v>
      </c>
    </row>
    <row r="13658" spans="1:12">
      <c r="A13658" s="15">
        <v>50400151</v>
      </c>
      <c r="B13658" t="s">
        <v>5196</v>
      </c>
      <c r="C13658" t="s">
        <v>12763</v>
      </c>
      <c r="D13658" t="s">
        <v>6912</v>
      </c>
      <c r="E13658" t="s">
        <v>12768</v>
      </c>
      <c r="F13658" t="s">
        <v>5196</v>
      </c>
      <c r="G13658">
        <v>10</v>
      </c>
      <c r="H13658" t="s">
        <v>4358</v>
      </c>
      <c r="I13658" s="160" t="s">
        <v>4076</v>
      </c>
      <c r="J13658" t="s">
        <v>3999</v>
      </c>
      <c r="K13658">
        <v>99</v>
      </c>
      <c r="L13658" t="s">
        <v>3999</v>
      </c>
    </row>
    <row r="13659" spans="1:12">
      <c r="A13659" s="15">
        <v>50400201</v>
      </c>
      <c r="B13659" t="s">
        <v>5196</v>
      </c>
      <c r="C13659" t="s">
        <v>12763</v>
      </c>
      <c r="D13659" t="s">
        <v>6912</v>
      </c>
      <c r="E13659" t="s">
        <v>4333</v>
      </c>
      <c r="F13659" t="s">
        <v>5196</v>
      </c>
      <c r="G13659">
        <v>10</v>
      </c>
      <c r="H13659" t="s">
        <v>4358</v>
      </c>
      <c r="I13659" s="160" t="s">
        <v>4076</v>
      </c>
      <c r="J13659" t="s">
        <v>3999</v>
      </c>
      <c r="K13659">
        <v>99</v>
      </c>
      <c r="L13659" t="s">
        <v>3999</v>
      </c>
    </row>
    <row r="13660" spans="1:12">
      <c r="A13660" s="15">
        <v>50400202</v>
      </c>
      <c r="B13660" t="s">
        <v>5196</v>
      </c>
      <c r="C13660" t="s">
        <v>12763</v>
      </c>
      <c r="D13660" t="s">
        <v>6912</v>
      </c>
      <c r="E13660" t="s">
        <v>4333</v>
      </c>
      <c r="F13660" t="s">
        <v>5196</v>
      </c>
      <c r="G13660">
        <v>10</v>
      </c>
      <c r="H13660" t="s">
        <v>4358</v>
      </c>
      <c r="I13660" s="160" t="s">
        <v>4076</v>
      </c>
      <c r="J13660" t="s">
        <v>3999</v>
      </c>
      <c r="K13660">
        <v>99</v>
      </c>
      <c r="L13660" t="s">
        <v>3999</v>
      </c>
    </row>
    <row r="13661" spans="1:12">
      <c r="A13661" s="15">
        <v>50400301</v>
      </c>
      <c r="B13661" t="s">
        <v>5196</v>
      </c>
      <c r="C13661" t="s">
        <v>12763</v>
      </c>
      <c r="D13661" t="s">
        <v>6912</v>
      </c>
      <c r="E13661" t="s">
        <v>12769</v>
      </c>
      <c r="F13661" t="s">
        <v>5196</v>
      </c>
      <c r="G13661">
        <v>10</v>
      </c>
      <c r="H13661" t="s">
        <v>4358</v>
      </c>
      <c r="I13661" s="160" t="s">
        <v>4076</v>
      </c>
      <c r="J13661" t="s">
        <v>3999</v>
      </c>
      <c r="K13661">
        <v>99</v>
      </c>
      <c r="L13661" t="s">
        <v>3999</v>
      </c>
    </row>
    <row r="13662" spans="1:12">
      <c r="A13662" s="15">
        <v>50400302</v>
      </c>
      <c r="B13662" t="s">
        <v>5196</v>
      </c>
      <c r="C13662" t="s">
        <v>12763</v>
      </c>
      <c r="D13662" t="s">
        <v>6912</v>
      </c>
      <c r="E13662" t="s">
        <v>12770</v>
      </c>
      <c r="F13662" t="s">
        <v>5196</v>
      </c>
      <c r="G13662">
        <v>10</v>
      </c>
      <c r="H13662" t="s">
        <v>4358</v>
      </c>
      <c r="I13662" s="160" t="s">
        <v>4076</v>
      </c>
      <c r="J13662" t="s">
        <v>3999</v>
      </c>
      <c r="K13662">
        <v>99</v>
      </c>
      <c r="L13662" t="s">
        <v>3999</v>
      </c>
    </row>
    <row r="13663" spans="1:12">
      <c r="A13663" s="15">
        <v>50400303</v>
      </c>
      <c r="B13663" t="s">
        <v>5196</v>
      </c>
      <c r="C13663" t="s">
        <v>12763</v>
      </c>
      <c r="D13663" t="s">
        <v>6912</v>
      </c>
      <c r="E13663" t="s">
        <v>12771</v>
      </c>
      <c r="F13663" t="s">
        <v>5196</v>
      </c>
      <c r="G13663">
        <v>10</v>
      </c>
      <c r="H13663" t="s">
        <v>4358</v>
      </c>
      <c r="I13663" s="160" t="s">
        <v>4076</v>
      </c>
      <c r="J13663" t="s">
        <v>3999</v>
      </c>
      <c r="K13663">
        <v>99</v>
      </c>
      <c r="L13663" t="s">
        <v>3999</v>
      </c>
    </row>
    <row r="13664" spans="1:12">
      <c r="A13664" s="15">
        <v>50400320</v>
      </c>
      <c r="B13664" t="s">
        <v>5196</v>
      </c>
      <c r="C13664" t="s">
        <v>12763</v>
      </c>
      <c r="D13664" t="s">
        <v>6912</v>
      </c>
      <c r="E13664" t="s">
        <v>12772</v>
      </c>
      <c r="F13664" t="s">
        <v>5196</v>
      </c>
      <c r="G13664">
        <v>10</v>
      </c>
      <c r="H13664" t="s">
        <v>4358</v>
      </c>
      <c r="I13664" s="160" t="s">
        <v>4076</v>
      </c>
      <c r="J13664" t="s">
        <v>3999</v>
      </c>
      <c r="K13664">
        <v>99</v>
      </c>
      <c r="L13664" t="s">
        <v>3999</v>
      </c>
    </row>
    <row r="13665" spans="1:12">
      <c r="A13665" s="15">
        <v>50410001</v>
      </c>
      <c r="B13665" t="s">
        <v>5196</v>
      </c>
      <c r="C13665" t="s">
        <v>12763</v>
      </c>
      <c r="D13665" t="s">
        <v>12773</v>
      </c>
      <c r="E13665" t="s">
        <v>12774</v>
      </c>
      <c r="F13665" t="s">
        <v>5196</v>
      </c>
      <c r="G13665">
        <v>10</v>
      </c>
      <c r="H13665" t="s">
        <v>4358</v>
      </c>
      <c r="I13665" s="160" t="s">
        <v>4076</v>
      </c>
      <c r="J13665" t="s">
        <v>3999</v>
      </c>
      <c r="K13665">
        <v>99</v>
      </c>
      <c r="L13665" t="s">
        <v>3999</v>
      </c>
    </row>
    <row r="13666" spans="1:12">
      <c r="A13666" s="15">
        <v>50410002</v>
      </c>
      <c r="B13666" t="s">
        <v>5196</v>
      </c>
      <c r="C13666" t="s">
        <v>12763</v>
      </c>
      <c r="D13666" t="s">
        <v>12773</v>
      </c>
      <c r="E13666" t="s">
        <v>12775</v>
      </c>
      <c r="F13666" t="s">
        <v>5196</v>
      </c>
      <c r="G13666">
        <v>10</v>
      </c>
      <c r="H13666" t="s">
        <v>4358</v>
      </c>
      <c r="I13666" s="160" t="s">
        <v>4076</v>
      </c>
      <c r="J13666" t="s">
        <v>3999</v>
      </c>
      <c r="K13666">
        <v>99</v>
      </c>
      <c r="L13666" t="s">
        <v>3999</v>
      </c>
    </row>
    <row r="13667" spans="1:12">
      <c r="A13667" s="15">
        <v>50410003</v>
      </c>
      <c r="B13667" t="s">
        <v>5196</v>
      </c>
      <c r="C13667" t="s">
        <v>12763</v>
      </c>
      <c r="D13667" t="s">
        <v>12773</v>
      </c>
      <c r="E13667" t="s">
        <v>12776</v>
      </c>
      <c r="F13667" t="s">
        <v>5196</v>
      </c>
      <c r="G13667">
        <v>10</v>
      </c>
      <c r="H13667" t="s">
        <v>4358</v>
      </c>
      <c r="I13667" s="160" t="s">
        <v>4076</v>
      </c>
      <c r="J13667" t="s">
        <v>3999</v>
      </c>
      <c r="K13667">
        <v>99</v>
      </c>
      <c r="L13667" t="s">
        <v>3999</v>
      </c>
    </row>
    <row r="13668" spans="1:12">
      <c r="A13668" s="15">
        <v>50410004</v>
      </c>
      <c r="B13668" t="s">
        <v>5196</v>
      </c>
      <c r="C13668" t="s">
        <v>12763</v>
      </c>
      <c r="D13668" t="s">
        <v>12773</v>
      </c>
      <c r="E13668" t="s">
        <v>12777</v>
      </c>
      <c r="F13668" t="s">
        <v>5196</v>
      </c>
      <c r="G13668">
        <v>10</v>
      </c>
      <c r="H13668" t="s">
        <v>4358</v>
      </c>
      <c r="I13668" s="160" t="s">
        <v>4076</v>
      </c>
      <c r="J13668" t="s">
        <v>3999</v>
      </c>
      <c r="K13668">
        <v>99</v>
      </c>
      <c r="L13668" t="s">
        <v>3999</v>
      </c>
    </row>
    <row r="13669" spans="1:12">
      <c r="A13669" s="15">
        <v>50410005</v>
      </c>
      <c r="B13669" t="s">
        <v>5196</v>
      </c>
      <c r="C13669" t="s">
        <v>12763</v>
      </c>
      <c r="D13669" t="s">
        <v>12773</v>
      </c>
      <c r="E13669" t="s">
        <v>12778</v>
      </c>
      <c r="F13669" t="s">
        <v>5196</v>
      </c>
      <c r="G13669">
        <v>10</v>
      </c>
      <c r="H13669" t="s">
        <v>4358</v>
      </c>
      <c r="I13669" s="160" t="s">
        <v>4076</v>
      </c>
      <c r="J13669" t="s">
        <v>3999</v>
      </c>
      <c r="K13669">
        <v>99</v>
      </c>
      <c r="L13669" t="s">
        <v>3999</v>
      </c>
    </row>
    <row r="13670" spans="1:12">
      <c r="A13670" s="15">
        <v>50410010</v>
      </c>
      <c r="B13670" t="s">
        <v>5196</v>
      </c>
      <c r="C13670" t="s">
        <v>12763</v>
      </c>
      <c r="D13670" t="s">
        <v>12773</v>
      </c>
      <c r="E13670" t="s">
        <v>10753</v>
      </c>
      <c r="F13670" t="s">
        <v>5196</v>
      </c>
      <c r="G13670" s="160" t="s">
        <v>4074</v>
      </c>
      <c r="H13670" t="s">
        <v>4075</v>
      </c>
      <c r="I13670">
        <v>12</v>
      </c>
      <c r="J13670" t="s">
        <v>7110</v>
      </c>
      <c r="K13670">
        <v>99</v>
      </c>
      <c r="L13670" t="s">
        <v>3999</v>
      </c>
    </row>
    <row r="13671" spans="1:12">
      <c r="A13671" s="15">
        <v>50410020</v>
      </c>
      <c r="B13671" t="s">
        <v>5196</v>
      </c>
      <c r="C13671" t="s">
        <v>12763</v>
      </c>
      <c r="D13671" t="s">
        <v>12773</v>
      </c>
      <c r="E13671" t="s">
        <v>12779</v>
      </c>
      <c r="F13671" t="s">
        <v>5196</v>
      </c>
      <c r="G13671" s="160" t="s">
        <v>4074</v>
      </c>
      <c r="H13671" t="s">
        <v>4075</v>
      </c>
      <c r="I13671">
        <v>12</v>
      </c>
      <c r="J13671" t="s">
        <v>7110</v>
      </c>
      <c r="K13671">
        <v>99</v>
      </c>
      <c r="L13671" t="s">
        <v>3999</v>
      </c>
    </row>
    <row r="13672" spans="1:12">
      <c r="A13672" s="15">
        <v>50410021</v>
      </c>
      <c r="B13672" t="s">
        <v>5196</v>
      </c>
      <c r="C13672" t="s">
        <v>12763</v>
      </c>
      <c r="D13672" t="s">
        <v>12773</v>
      </c>
      <c r="E13672" t="s">
        <v>12780</v>
      </c>
      <c r="F13672" t="s">
        <v>5196</v>
      </c>
      <c r="G13672" s="160" t="s">
        <v>4074</v>
      </c>
      <c r="H13672" t="s">
        <v>4075</v>
      </c>
      <c r="I13672">
        <v>12</v>
      </c>
      <c r="J13672" t="s">
        <v>7110</v>
      </c>
      <c r="K13672">
        <v>99</v>
      </c>
      <c r="L13672" t="s">
        <v>3999</v>
      </c>
    </row>
    <row r="13673" spans="1:12">
      <c r="A13673" s="15">
        <v>50410022</v>
      </c>
      <c r="B13673" t="s">
        <v>5196</v>
      </c>
      <c r="C13673" t="s">
        <v>12763</v>
      </c>
      <c r="D13673" t="s">
        <v>12773</v>
      </c>
      <c r="E13673" t="s">
        <v>12781</v>
      </c>
      <c r="F13673" t="s">
        <v>5196</v>
      </c>
      <c r="G13673" s="160" t="s">
        <v>4074</v>
      </c>
      <c r="H13673" t="s">
        <v>4075</v>
      </c>
      <c r="I13673">
        <v>11</v>
      </c>
      <c r="J13673" t="s">
        <v>6011</v>
      </c>
      <c r="K13673">
        <v>99</v>
      </c>
      <c r="L13673" t="s">
        <v>3999</v>
      </c>
    </row>
    <row r="13674" spans="1:12">
      <c r="A13674" s="15">
        <v>50410030</v>
      </c>
      <c r="B13674" t="s">
        <v>5196</v>
      </c>
      <c r="C13674" t="s">
        <v>12763</v>
      </c>
      <c r="D13674" t="s">
        <v>12773</v>
      </c>
      <c r="E13674" t="s">
        <v>5938</v>
      </c>
      <c r="F13674" t="s">
        <v>5196</v>
      </c>
      <c r="G13674" s="160" t="s">
        <v>4074</v>
      </c>
      <c r="H13674" t="s">
        <v>4075</v>
      </c>
      <c r="I13674">
        <v>11</v>
      </c>
      <c r="J13674" t="s">
        <v>6011</v>
      </c>
      <c r="K13674">
        <v>99</v>
      </c>
      <c r="L13674" t="s">
        <v>3999</v>
      </c>
    </row>
    <row r="13675" spans="1:12">
      <c r="A13675" s="15">
        <v>50410040</v>
      </c>
      <c r="B13675" t="s">
        <v>5196</v>
      </c>
      <c r="C13675" t="s">
        <v>12763</v>
      </c>
      <c r="D13675" t="s">
        <v>12773</v>
      </c>
      <c r="E13675" t="s">
        <v>8491</v>
      </c>
      <c r="F13675" t="s">
        <v>5196</v>
      </c>
      <c r="G13675">
        <v>10</v>
      </c>
      <c r="H13675" t="s">
        <v>4358</v>
      </c>
      <c r="I13675" s="160" t="s">
        <v>4076</v>
      </c>
      <c r="J13675" t="s">
        <v>3999</v>
      </c>
      <c r="K13675">
        <v>99</v>
      </c>
      <c r="L13675" t="s">
        <v>3999</v>
      </c>
    </row>
    <row r="13676" spans="1:12">
      <c r="A13676" s="15">
        <v>50410101</v>
      </c>
      <c r="B13676" t="s">
        <v>5196</v>
      </c>
      <c r="C13676" t="s">
        <v>12763</v>
      </c>
      <c r="D13676" t="s">
        <v>12782</v>
      </c>
      <c r="E13676" t="s">
        <v>4383</v>
      </c>
      <c r="F13676" t="s">
        <v>5196</v>
      </c>
      <c r="G13676">
        <v>10</v>
      </c>
      <c r="H13676" t="s">
        <v>4358</v>
      </c>
      <c r="I13676" s="160" t="s">
        <v>4076</v>
      </c>
      <c r="J13676" t="s">
        <v>3999</v>
      </c>
      <c r="K13676">
        <v>99</v>
      </c>
      <c r="L13676" t="s">
        <v>3999</v>
      </c>
    </row>
    <row r="13677" spans="1:12">
      <c r="A13677" s="15">
        <v>50410110</v>
      </c>
      <c r="B13677" t="s">
        <v>5196</v>
      </c>
      <c r="C13677" t="s">
        <v>12763</v>
      </c>
      <c r="D13677" t="s">
        <v>12782</v>
      </c>
      <c r="E13677" t="s">
        <v>5211</v>
      </c>
      <c r="F13677" t="s">
        <v>5196</v>
      </c>
      <c r="G13677">
        <v>10</v>
      </c>
      <c r="H13677" t="s">
        <v>4358</v>
      </c>
      <c r="I13677" s="160" t="s">
        <v>4076</v>
      </c>
      <c r="J13677" t="s">
        <v>3999</v>
      </c>
      <c r="K13677">
        <v>99</v>
      </c>
      <c r="L13677" t="s">
        <v>3999</v>
      </c>
    </row>
    <row r="13678" spans="1:12">
      <c r="A13678" s="15">
        <v>50410111</v>
      </c>
      <c r="B13678" t="s">
        <v>5196</v>
      </c>
      <c r="C13678" t="s">
        <v>12763</v>
      </c>
      <c r="D13678" t="s">
        <v>12782</v>
      </c>
      <c r="E13678" t="s">
        <v>12783</v>
      </c>
      <c r="F13678" t="s">
        <v>5196</v>
      </c>
      <c r="G13678">
        <v>10</v>
      </c>
      <c r="H13678" t="s">
        <v>4358</v>
      </c>
      <c r="I13678" s="160" t="s">
        <v>4076</v>
      </c>
      <c r="J13678" t="s">
        <v>3999</v>
      </c>
      <c r="K13678">
        <v>99</v>
      </c>
      <c r="L13678" t="s">
        <v>3999</v>
      </c>
    </row>
    <row r="13679" spans="1:12">
      <c r="A13679" s="15">
        <v>50410112</v>
      </c>
      <c r="B13679" t="s">
        <v>5196</v>
      </c>
      <c r="C13679" t="s">
        <v>12763</v>
      </c>
      <c r="D13679" t="s">
        <v>12782</v>
      </c>
      <c r="E13679" t="s">
        <v>12784</v>
      </c>
      <c r="F13679" t="s">
        <v>5196</v>
      </c>
      <c r="G13679">
        <v>10</v>
      </c>
      <c r="H13679" t="s">
        <v>4358</v>
      </c>
      <c r="I13679" s="160" t="s">
        <v>4076</v>
      </c>
      <c r="J13679" t="s">
        <v>3999</v>
      </c>
      <c r="K13679">
        <v>99</v>
      </c>
      <c r="L13679" t="s">
        <v>3999</v>
      </c>
    </row>
    <row r="13680" spans="1:12">
      <c r="A13680" s="15">
        <v>50410120</v>
      </c>
      <c r="B13680" t="s">
        <v>5196</v>
      </c>
      <c r="C13680" t="s">
        <v>12763</v>
      </c>
      <c r="D13680" t="s">
        <v>12782</v>
      </c>
      <c r="E13680" t="s">
        <v>5320</v>
      </c>
      <c r="F13680" t="s">
        <v>5196</v>
      </c>
      <c r="G13680">
        <v>10</v>
      </c>
      <c r="H13680" t="s">
        <v>4358</v>
      </c>
      <c r="I13680" s="160" t="s">
        <v>4076</v>
      </c>
      <c r="J13680" t="s">
        <v>3999</v>
      </c>
      <c r="K13680">
        <v>99</v>
      </c>
      <c r="L13680" t="s">
        <v>3999</v>
      </c>
    </row>
    <row r="13681" spans="1:12">
      <c r="A13681" s="15">
        <v>50410121</v>
      </c>
      <c r="B13681" t="s">
        <v>5196</v>
      </c>
      <c r="C13681" t="s">
        <v>12763</v>
      </c>
      <c r="D13681" t="s">
        <v>12782</v>
      </c>
      <c r="E13681" t="s">
        <v>12785</v>
      </c>
      <c r="F13681" t="s">
        <v>5196</v>
      </c>
      <c r="G13681">
        <v>10</v>
      </c>
      <c r="H13681" t="s">
        <v>4358</v>
      </c>
      <c r="I13681" s="160" t="s">
        <v>4076</v>
      </c>
      <c r="J13681" t="s">
        <v>3999</v>
      </c>
      <c r="K13681">
        <v>99</v>
      </c>
      <c r="L13681" t="s">
        <v>3999</v>
      </c>
    </row>
    <row r="13682" spans="1:12">
      <c r="A13682" s="15">
        <v>50410122</v>
      </c>
      <c r="B13682" t="s">
        <v>5196</v>
      </c>
      <c r="C13682" t="s">
        <v>12763</v>
      </c>
      <c r="D13682" t="s">
        <v>12782</v>
      </c>
      <c r="E13682" t="s">
        <v>12786</v>
      </c>
      <c r="F13682" t="s">
        <v>5196</v>
      </c>
      <c r="G13682">
        <v>10</v>
      </c>
      <c r="H13682" t="s">
        <v>4358</v>
      </c>
      <c r="I13682" s="160" t="s">
        <v>4076</v>
      </c>
      <c r="J13682" t="s">
        <v>3999</v>
      </c>
      <c r="K13682">
        <v>99</v>
      </c>
      <c r="L13682" t="s">
        <v>3999</v>
      </c>
    </row>
    <row r="13683" spans="1:12">
      <c r="A13683" s="15">
        <v>50410123</v>
      </c>
      <c r="B13683" t="s">
        <v>5196</v>
      </c>
      <c r="C13683" t="s">
        <v>12763</v>
      </c>
      <c r="D13683" t="s">
        <v>12782</v>
      </c>
      <c r="E13683" t="s">
        <v>12787</v>
      </c>
      <c r="F13683" t="s">
        <v>5196</v>
      </c>
      <c r="G13683">
        <v>10</v>
      </c>
      <c r="H13683" t="s">
        <v>4358</v>
      </c>
      <c r="I13683" s="160" t="s">
        <v>4076</v>
      </c>
      <c r="J13683" t="s">
        <v>3999</v>
      </c>
      <c r="K13683">
        <v>99</v>
      </c>
      <c r="L13683" t="s">
        <v>3999</v>
      </c>
    </row>
    <row r="13684" spans="1:12">
      <c r="A13684" s="15">
        <v>50410124</v>
      </c>
      <c r="B13684" t="s">
        <v>5196</v>
      </c>
      <c r="C13684" t="s">
        <v>12763</v>
      </c>
      <c r="D13684" t="s">
        <v>12782</v>
      </c>
      <c r="E13684" t="s">
        <v>12788</v>
      </c>
      <c r="F13684" t="s">
        <v>5196</v>
      </c>
      <c r="G13684">
        <v>10</v>
      </c>
      <c r="H13684" t="s">
        <v>4358</v>
      </c>
      <c r="I13684" s="160" t="s">
        <v>4076</v>
      </c>
      <c r="J13684" t="s">
        <v>3999</v>
      </c>
      <c r="K13684">
        <v>99</v>
      </c>
      <c r="L13684" t="s">
        <v>3999</v>
      </c>
    </row>
    <row r="13685" spans="1:12">
      <c r="A13685" s="15">
        <v>50410210</v>
      </c>
      <c r="B13685" t="s">
        <v>5196</v>
      </c>
      <c r="C13685" t="s">
        <v>12763</v>
      </c>
      <c r="D13685" t="s">
        <v>12789</v>
      </c>
      <c r="E13685" t="s">
        <v>12789</v>
      </c>
      <c r="F13685" t="s">
        <v>5196</v>
      </c>
      <c r="G13685">
        <v>10</v>
      </c>
      <c r="H13685" t="s">
        <v>4358</v>
      </c>
      <c r="I13685" s="160" t="s">
        <v>4076</v>
      </c>
      <c r="J13685" t="s">
        <v>3999</v>
      </c>
      <c r="K13685">
        <v>99</v>
      </c>
      <c r="L13685" t="s">
        <v>3999</v>
      </c>
    </row>
    <row r="13686" spans="1:12">
      <c r="A13686" s="15">
        <v>50410211</v>
      </c>
      <c r="B13686" t="s">
        <v>5196</v>
      </c>
      <c r="C13686" t="s">
        <v>12763</v>
      </c>
      <c r="D13686" t="s">
        <v>12789</v>
      </c>
      <c r="E13686" t="s">
        <v>12790</v>
      </c>
      <c r="F13686" t="s">
        <v>5196</v>
      </c>
      <c r="G13686">
        <v>10</v>
      </c>
      <c r="H13686" t="s">
        <v>4358</v>
      </c>
      <c r="I13686" s="160" t="s">
        <v>4076</v>
      </c>
      <c r="J13686" t="s">
        <v>3999</v>
      </c>
      <c r="K13686">
        <v>99</v>
      </c>
      <c r="L13686" t="s">
        <v>3999</v>
      </c>
    </row>
    <row r="13687" spans="1:12">
      <c r="A13687" s="15">
        <v>50410212</v>
      </c>
      <c r="B13687" t="s">
        <v>5196</v>
      </c>
      <c r="C13687" t="s">
        <v>12763</v>
      </c>
      <c r="D13687" t="s">
        <v>12789</v>
      </c>
      <c r="E13687" t="s">
        <v>12791</v>
      </c>
      <c r="F13687" t="s">
        <v>5196</v>
      </c>
      <c r="G13687">
        <v>10</v>
      </c>
      <c r="H13687" t="s">
        <v>4358</v>
      </c>
      <c r="I13687" s="160" t="s">
        <v>4076</v>
      </c>
      <c r="J13687" t="s">
        <v>3999</v>
      </c>
      <c r="K13687">
        <v>99</v>
      </c>
      <c r="L13687" t="s">
        <v>3999</v>
      </c>
    </row>
    <row r="13688" spans="1:12">
      <c r="A13688" s="15">
        <v>50410213</v>
      </c>
      <c r="B13688" t="s">
        <v>5196</v>
      </c>
      <c r="C13688" t="s">
        <v>12763</v>
      </c>
      <c r="D13688" t="s">
        <v>12789</v>
      </c>
      <c r="E13688" t="s">
        <v>12792</v>
      </c>
      <c r="F13688" t="s">
        <v>5196</v>
      </c>
      <c r="G13688">
        <v>10</v>
      </c>
      <c r="H13688" t="s">
        <v>4358</v>
      </c>
      <c r="I13688" s="160" t="s">
        <v>4076</v>
      </c>
      <c r="J13688" t="s">
        <v>3999</v>
      </c>
      <c r="K13688">
        <v>99</v>
      </c>
      <c r="L13688" t="s">
        <v>3999</v>
      </c>
    </row>
    <row r="13689" spans="1:12">
      <c r="A13689" s="15">
        <v>50410214</v>
      </c>
      <c r="B13689" t="s">
        <v>5196</v>
      </c>
      <c r="C13689" t="s">
        <v>12763</v>
      </c>
      <c r="D13689" t="s">
        <v>12789</v>
      </c>
      <c r="E13689" t="s">
        <v>12793</v>
      </c>
      <c r="F13689" t="s">
        <v>5196</v>
      </c>
      <c r="G13689">
        <v>10</v>
      </c>
      <c r="H13689" t="s">
        <v>4358</v>
      </c>
      <c r="I13689" s="160" t="s">
        <v>4076</v>
      </c>
      <c r="J13689" t="s">
        <v>3999</v>
      </c>
      <c r="K13689">
        <v>99</v>
      </c>
      <c r="L13689" t="s">
        <v>3999</v>
      </c>
    </row>
    <row r="13690" spans="1:12">
      <c r="A13690" s="15">
        <v>50410215</v>
      </c>
      <c r="B13690" t="s">
        <v>5196</v>
      </c>
      <c r="C13690" t="s">
        <v>12763</v>
      </c>
      <c r="D13690" t="s">
        <v>12789</v>
      </c>
      <c r="E13690" t="s">
        <v>12794</v>
      </c>
      <c r="F13690" t="s">
        <v>5196</v>
      </c>
      <c r="G13690">
        <v>10</v>
      </c>
      <c r="H13690" t="s">
        <v>4358</v>
      </c>
      <c r="I13690" s="160" t="s">
        <v>4076</v>
      </c>
      <c r="J13690" t="s">
        <v>3999</v>
      </c>
      <c r="K13690">
        <v>99</v>
      </c>
      <c r="L13690" t="s">
        <v>3999</v>
      </c>
    </row>
    <row r="13691" spans="1:12">
      <c r="A13691" s="15">
        <v>50410216</v>
      </c>
      <c r="B13691" t="s">
        <v>5196</v>
      </c>
      <c r="C13691" t="s">
        <v>12763</v>
      </c>
      <c r="D13691" t="s">
        <v>12789</v>
      </c>
      <c r="E13691" t="s">
        <v>12795</v>
      </c>
      <c r="F13691" t="s">
        <v>5196</v>
      </c>
      <c r="G13691">
        <v>10</v>
      </c>
      <c r="H13691" t="s">
        <v>4358</v>
      </c>
      <c r="I13691" s="160" t="s">
        <v>4076</v>
      </c>
      <c r="J13691" t="s">
        <v>3999</v>
      </c>
      <c r="K13691">
        <v>99</v>
      </c>
      <c r="L13691" t="s">
        <v>3999</v>
      </c>
    </row>
    <row r="13692" spans="1:12">
      <c r="A13692" s="15">
        <v>50410310</v>
      </c>
      <c r="B13692" t="s">
        <v>5196</v>
      </c>
      <c r="C13692" t="s">
        <v>12763</v>
      </c>
      <c r="D13692" t="s">
        <v>12796</v>
      </c>
      <c r="E13692" t="s">
        <v>12797</v>
      </c>
      <c r="F13692" t="s">
        <v>5196</v>
      </c>
      <c r="G13692">
        <v>10</v>
      </c>
      <c r="H13692" t="s">
        <v>4358</v>
      </c>
      <c r="I13692" s="160" t="s">
        <v>4076</v>
      </c>
      <c r="J13692" t="s">
        <v>3999</v>
      </c>
      <c r="K13692">
        <v>99</v>
      </c>
      <c r="L13692" t="s">
        <v>3999</v>
      </c>
    </row>
    <row r="13693" spans="1:12">
      <c r="A13693" s="15">
        <v>50410311</v>
      </c>
      <c r="B13693" t="s">
        <v>5196</v>
      </c>
      <c r="C13693" t="s">
        <v>12763</v>
      </c>
      <c r="D13693" t="s">
        <v>12796</v>
      </c>
      <c r="E13693" t="s">
        <v>12798</v>
      </c>
      <c r="F13693" t="s">
        <v>5196</v>
      </c>
      <c r="G13693">
        <v>10</v>
      </c>
      <c r="H13693" t="s">
        <v>4358</v>
      </c>
      <c r="I13693" s="160" t="s">
        <v>4076</v>
      </c>
      <c r="J13693" t="s">
        <v>3999</v>
      </c>
      <c r="K13693">
        <v>99</v>
      </c>
      <c r="L13693" t="s">
        <v>3999</v>
      </c>
    </row>
    <row r="13694" spans="1:12">
      <c r="A13694" s="15">
        <v>50410312</v>
      </c>
      <c r="B13694" t="s">
        <v>5196</v>
      </c>
      <c r="C13694" t="s">
        <v>12763</v>
      </c>
      <c r="D13694" t="s">
        <v>12796</v>
      </c>
      <c r="E13694" t="s">
        <v>12799</v>
      </c>
      <c r="F13694" t="s">
        <v>5196</v>
      </c>
      <c r="G13694">
        <v>10</v>
      </c>
      <c r="H13694" t="s">
        <v>4358</v>
      </c>
      <c r="I13694" s="160" t="s">
        <v>4076</v>
      </c>
      <c r="J13694" t="s">
        <v>3999</v>
      </c>
      <c r="K13694">
        <v>99</v>
      </c>
      <c r="L13694" t="s">
        <v>3999</v>
      </c>
    </row>
    <row r="13695" spans="1:12">
      <c r="A13695" s="15">
        <v>50410313</v>
      </c>
      <c r="B13695" t="s">
        <v>5196</v>
      </c>
      <c r="C13695" t="s">
        <v>12763</v>
      </c>
      <c r="D13695" t="s">
        <v>12796</v>
      </c>
      <c r="E13695" t="s">
        <v>12800</v>
      </c>
      <c r="F13695" t="s">
        <v>5196</v>
      </c>
      <c r="G13695">
        <v>10</v>
      </c>
      <c r="H13695" t="s">
        <v>4358</v>
      </c>
      <c r="I13695" s="160" t="s">
        <v>4076</v>
      </c>
      <c r="J13695" t="s">
        <v>3999</v>
      </c>
      <c r="K13695">
        <v>99</v>
      </c>
      <c r="L13695" t="s">
        <v>3999</v>
      </c>
    </row>
    <row r="13696" spans="1:12">
      <c r="A13696" s="15">
        <v>50410314</v>
      </c>
      <c r="B13696" t="s">
        <v>5196</v>
      </c>
      <c r="C13696" t="s">
        <v>12763</v>
      </c>
      <c r="D13696" t="s">
        <v>12796</v>
      </c>
      <c r="E13696" t="s">
        <v>12801</v>
      </c>
      <c r="F13696" t="s">
        <v>5196</v>
      </c>
      <c r="G13696">
        <v>10</v>
      </c>
      <c r="H13696" t="s">
        <v>4358</v>
      </c>
      <c r="I13696" s="160" t="s">
        <v>4076</v>
      </c>
      <c r="J13696" t="s">
        <v>3999</v>
      </c>
      <c r="K13696">
        <v>99</v>
      </c>
      <c r="L13696" t="s">
        <v>3999</v>
      </c>
    </row>
    <row r="13697" spans="1:12">
      <c r="A13697" s="15">
        <v>50410321</v>
      </c>
      <c r="B13697" t="s">
        <v>5196</v>
      </c>
      <c r="C13697" t="s">
        <v>12763</v>
      </c>
      <c r="D13697" t="s">
        <v>12796</v>
      </c>
      <c r="E13697" t="s">
        <v>12802</v>
      </c>
      <c r="F13697" t="s">
        <v>5196</v>
      </c>
      <c r="G13697">
        <v>10</v>
      </c>
      <c r="H13697" t="s">
        <v>4358</v>
      </c>
      <c r="I13697" s="160" t="s">
        <v>4076</v>
      </c>
      <c r="J13697" t="s">
        <v>3999</v>
      </c>
      <c r="K13697">
        <v>99</v>
      </c>
      <c r="L13697" t="s">
        <v>3999</v>
      </c>
    </row>
    <row r="13698" spans="1:12">
      <c r="A13698" s="15">
        <v>50410322</v>
      </c>
      <c r="B13698" t="s">
        <v>5196</v>
      </c>
      <c r="C13698" t="s">
        <v>12763</v>
      </c>
      <c r="D13698" t="s">
        <v>12796</v>
      </c>
      <c r="E13698" t="s">
        <v>12803</v>
      </c>
      <c r="F13698" t="s">
        <v>5196</v>
      </c>
      <c r="G13698">
        <v>10</v>
      </c>
      <c r="H13698" t="s">
        <v>4358</v>
      </c>
      <c r="I13698" s="160" t="s">
        <v>4076</v>
      </c>
      <c r="J13698" t="s">
        <v>3999</v>
      </c>
      <c r="K13698">
        <v>99</v>
      </c>
      <c r="L13698" t="s">
        <v>3999</v>
      </c>
    </row>
    <row r="13699" spans="1:12">
      <c r="A13699" s="15">
        <v>50410405</v>
      </c>
      <c r="B13699" t="s">
        <v>5196</v>
      </c>
      <c r="C13699" t="s">
        <v>12763</v>
      </c>
      <c r="D13699" t="s">
        <v>12804</v>
      </c>
      <c r="E13699" t="s">
        <v>8870</v>
      </c>
      <c r="F13699" t="s">
        <v>5196</v>
      </c>
      <c r="G13699">
        <v>10</v>
      </c>
      <c r="H13699" t="s">
        <v>4358</v>
      </c>
      <c r="I13699" s="160" t="s">
        <v>4076</v>
      </c>
      <c r="J13699" t="s">
        <v>3999</v>
      </c>
      <c r="K13699">
        <v>99</v>
      </c>
      <c r="L13699" t="s">
        <v>3999</v>
      </c>
    </row>
    <row r="13700" spans="1:12">
      <c r="A13700" s="15">
        <v>50410406</v>
      </c>
      <c r="B13700" t="s">
        <v>5196</v>
      </c>
      <c r="C13700" t="s">
        <v>12763</v>
      </c>
      <c r="D13700" t="s">
        <v>12804</v>
      </c>
      <c r="E13700" t="s">
        <v>12805</v>
      </c>
      <c r="F13700" t="s">
        <v>5196</v>
      </c>
      <c r="G13700">
        <v>10</v>
      </c>
      <c r="H13700" t="s">
        <v>4358</v>
      </c>
      <c r="I13700" s="160" t="s">
        <v>4076</v>
      </c>
      <c r="J13700" t="s">
        <v>3999</v>
      </c>
      <c r="K13700">
        <v>99</v>
      </c>
      <c r="L13700" t="s">
        <v>3999</v>
      </c>
    </row>
    <row r="13701" spans="1:12">
      <c r="A13701" s="15">
        <v>50410407</v>
      </c>
      <c r="B13701" t="s">
        <v>5196</v>
      </c>
      <c r="C13701" t="s">
        <v>12763</v>
      </c>
      <c r="D13701" t="s">
        <v>12804</v>
      </c>
      <c r="E13701" t="s">
        <v>12806</v>
      </c>
      <c r="F13701" t="s">
        <v>5196</v>
      </c>
      <c r="G13701">
        <v>10</v>
      </c>
      <c r="H13701" t="s">
        <v>4358</v>
      </c>
      <c r="I13701" s="160" t="s">
        <v>4076</v>
      </c>
      <c r="J13701" t="s">
        <v>3999</v>
      </c>
      <c r="K13701">
        <v>99</v>
      </c>
      <c r="L13701" t="s">
        <v>3999</v>
      </c>
    </row>
    <row r="13702" spans="1:12">
      <c r="A13702" s="15">
        <v>50410408</v>
      </c>
      <c r="B13702" t="s">
        <v>5196</v>
      </c>
      <c r="C13702" t="s">
        <v>12763</v>
      </c>
      <c r="D13702" t="s">
        <v>12804</v>
      </c>
      <c r="E13702" t="s">
        <v>12807</v>
      </c>
      <c r="F13702" t="s">
        <v>5196</v>
      </c>
      <c r="G13702">
        <v>10</v>
      </c>
      <c r="H13702" t="s">
        <v>4358</v>
      </c>
      <c r="I13702" s="160" t="s">
        <v>4076</v>
      </c>
      <c r="J13702" t="s">
        <v>3999</v>
      </c>
      <c r="K13702">
        <v>99</v>
      </c>
      <c r="L13702" t="s">
        <v>3999</v>
      </c>
    </row>
    <row r="13703" spans="1:12">
      <c r="A13703" s="15">
        <v>50410409</v>
      </c>
      <c r="B13703" t="s">
        <v>5196</v>
      </c>
      <c r="C13703" t="s">
        <v>12763</v>
      </c>
      <c r="D13703" t="s">
        <v>12804</v>
      </c>
      <c r="E13703" t="s">
        <v>12808</v>
      </c>
      <c r="F13703" t="s">
        <v>5196</v>
      </c>
      <c r="G13703">
        <v>10</v>
      </c>
      <c r="H13703" t="s">
        <v>4358</v>
      </c>
      <c r="I13703" s="160" t="s">
        <v>4076</v>
      </c>
      <c r="J13703" t="s">
        <v>3999</v>
      </c>
      <c r="K13703">
        <v>99</v>
      </c>
      <c r="L13703" t="s">
        <v>3999</v>
      </c>
    </row>
    <row r="13704" spans="1:12">
      <c r="A13704" s="15">
        <v>50410420</v>
      </c>
      <c r="B13704" t="s">
        <v>5196</v>
      </c>
      <c r="C13704" t="s">
        <v>12763</v>
      </c>
      <c r="D13704" t="s">
        <v>12804</v>
      </c>
      <c r="E13704" t="s">
        <v>5251</v>
      </c>
      <c r="F13704" t="s">
        <v>5196</v>
      </c>
      <c r="G13704">
        <v>10</v>
      </c>
      <c r="H13704" t="s">
        <v>4358</v>
      </c>
      <c r="I13704" s="160" t="s">
        <v>4076</v>
      </c>
      <c r="J13704" t="s">
        <v>3999</v>
      </c>
      <c r="K13704">
        <v>99</v>
      </c>
      <c r="L13704" t="s">
        <v>3999</v>
      </c>
    </row>
    <row r="13705" spans="1:12">
      <c r="A13705" s="15">
        <v>50410510</v>
      </c>
      <c r="B13705" t="s">
        <v>5196</v>
      </c>
      <c r="C13705" t="s">
        <v>12763</v>
      </c>
      <c r="D13705" t="s">
        <v>12809</v>
      </c>
      <c r="E13705" t="s">
        <v>12810</v>
      </c>
      <c r="F13705" t="s">
        <v>5196</v>
      </c>
      <c r="G13705">
        <v>10</v>
      </c>
      <c r="H13705" t="s">
        <v>4358</v>
      </c>
      <c r="I13705" s="160" t="s">
        <v>4076</v>
      </c>
      <c r="J13705" t="s">
        <v>3999</v>
      </c>
      <c r="K13705">
        <v>99</v>
      </c>
      <c r="L13705" t="s">
        <v>3999</v>
      </c>
    </row>
    <row r="13706" spans="1:12">
      <c r="A13706" s="15">
        <v>50410511</v>
      </c>
      <c r="B13706" t="s">
        <v>5196</v>
      </c>
      <c r="C13706" t="s">
        <v>12763</v>
      </c>
      <c r="D13706" t="s">
        <v>12809</v>
      </c>
      <c r="E13706" t="s">
        <v>12811</v>
      </c>
      <c r="F13706" t="s">
        <v>5196</v>
      </c>
      <c r="G13706">
        <v>10</v>
      </c>
      <c r="H13706" t="s">
        <v>4358</v>
      </c>
      <c r="I13706" s="160" t="s">
        <v>4076</v>
      </c>
      <c r="J13706" t="s">
        <v>3999</v>
      </c>
      <c r="K13706">
        <v>99</v>
      </c>
      <c r="L13706" t="s">
        <v>3999</v>
      </c>
    </row>
    <row r="13707" spans="1:12">
      <c r="A13707" s="15">
        <v>50410512</v>
      </c>
      <c r="B13707" t="s">
        <v>5196</v>
      </c>
      <c r="C13707" t="s">
        <v>12763</v>
      </c>
      <c r="D13707" t="s">
        <v>12809</v>
      </c>
      <c r="E13707" t="s">
        <v>12812</v>
      </c>
      <c r="F13707" t="s">
        <v>5196</v>
      </c>
      <c r="G13707">
        <v>10</v>
      </c>
      <c r="H13707" t="s">
        <v>4358</v>
      </c>
      <c r="I13707" s="160" t="s">
        <v>4076</v>
      </c>
      <c r="J13707" t="s">
        <v>3999</v>
      </c>
      <c r="K13707">
        <v>99</v>
      </c>
      <c r="L13707" t="s">
        <v>3999</v>
      </c>
    </row>
    <row r="13708" spans="1:12">
      <c r="A13708" s="15">
        <v>50410513</v>
      </c>
      <c r="B13708" t="s">
        <v>5196</v>
      </c>
      <c r="C13708" t="s">
        <v>12763</v>
      </c>
      <c r="D13708" t="s">
        <v>12809</v>
      </c>
      <c r="E13708" t="s">
        <v>12813</v>
      </c>
      <c r="F13708" t="s">
        <v>5196</v>
      </c>
      <c r="G13708">
        <v>10</v>
      </c>
      <c r="H13708" t="s">
        <v>4358</v>
      </c>
      <c r="I13708" s="160" t="s">
        <v>4076</v>
      </c>
      <c r="J13708" t="s">
        <v>3999</v>
      </c>
      <c r="K13708">
        <v>99</v>
      </c>
      <c r="L13708" t="s">
        <v>3999</v>
      </c>
    </row>
    <row r="13709" spans="1:12">
      <c r="A13709" s="15">
        <v>50410514</v>
      </c>
      <c r="B13709" t="s">
        <v>5196</v>
      </c>
      <c r="C13709" t="s">
        <v>12763</v>
      </c>
      <c r="D13709" t="s">
        <v>12809</v>
      </c>
      <c r="E13709" t="s">
        <v>12814</v>
      </c>
      <c r="F13709" t="s">
        <v>5196</v>
      </c>
      <c r="G13709">
        <v>10</v>
      </c>
      <c r="H13709" t="s">
        <v>4358</v>
      </c>
      <c r="I13709" s="160" t="s">
        <v>4076</v>
      </c>
      <c r="J13709" t="s">
        <v>3999</v>
      </c>
      <c r="K13709">
        <v>99</v>
      </c>
      <c r="L13709" t="s">
        <v>3999</v>
      </c>
    </row>
    <row r="13710" spans="1:12">
      <c r="A13710" s="15">
        <v>50410520</v>
      </c>
      <c r="B13710" t="s">
        <v>5196</v>
      </c>
      <c r="C13710" t="s">
        <v>12763</v>
      </c>
      <c r="D13710" t="s">
        <v>12809</v>
      </c>
      <c r="E13710" t="s">
        <v>12815</v>
      </c>
      <c r="F13710" t="s">
        <v>5196</v>
      </c>
      <c r="G13710">
        <v>10</v>
      </c>
      <c r="H13710" t="s">
        <v>4358</v>
      </c>
      <c r="I13710" s="160" t="s">
        <v>4076</v>
      </c>
      <c r="J13710" t="s">
        <v>3999</v>
      </c>
      <c r="K13710">
        <v>99</v>
      </c>
      <c r="L13710" t="s">
        <v>3999</v>
      </c>
    </row>
    <row r="13711" spans="1:12">
      <c r="A13711" s="15">
        <v>50410521</v>
      </c>
      <c r="B13711" t="s">
        <v>5196</v>
      </c>
      <c r="C13711" t="s">
        <v>12763</v>
      </c>
      <c r="D13711" t="s">
        <v>12809</v>
      </c>
      <c r="E13711" t="s">
        <v>12816</v>
      </c>
      <c r="F13711" t="s">
        <v>5196</v>
      </c>
      <c r="G13711">
        <v>10</v>
      </c>
      <c r="H13711" t="s">
        <v>4358</v>
      </c>
      <c r="I13711" s="160" t="s">
        <v>4076</v>
      </c>
      <c r="J13711" t="s">
        <v>3999</v>
      </c>
      <c r="K13711">
        <v>99</v>
      </c>
      <c r="L13711" t="s">
        <v>3999</v>
      </c>
    </row>
    <row r="13712" spans="1:12">
      <c r="A13712" s="15">
        <v>50410522</v>
      </c>
      <c r="B13712" t="s">
        <v>5196</v>
      </c>
      <c r="C13712" t="s">
        <v>12763</v>
      </c>
      <c r="D13712" t="s">
        <v>12809</v>
      </c>
      <c r="E13712" t="s">
        <v>12817</v>
      </c>
      <c r="F13712" t="s">
        <v>5196</v>
      </c>
      <c r="G13712">
        <v>10</v>
      </c>
      <c r="H13712" t="s">
        <v>4358</v>
      </c>
      <c r="I13712" s="160" t="s">
        <v>4076</v>
      </c>
      <c r="J13712" t="s">
        <v>3999</v>
      </c>
      <c r="K13712">
        <v>99</v>
      </c>
      <c r="L13712" t="s">
        <v>3999</v>
      </c>
    </row>
    <row r="13713" spans="1:12">
      <c r="A13713" s="15">
        <v>50410523</v>
      </c>
      <c r="B13713" t="s">
        <v>5196</v>
      </c>
      <c r="C13713" t="s">
        <v>12763</v>
      </c>
      <c r="D13713" t="s">
        <v>12809</v>
      </c>
      <c r="E13713" t="s">
        <v>12818</v>
      </c>
      <c r="F13713" t="s">
        <v>5196</v>
      </c>
      <c r="G13713">
        <v>10</v>
      </c>
      <c r="H13713" t="s">
        <v>4358</v>
      </c>
      <c r="I13713" s="160" t="s">
        <v>4076</v>
      </c>
      <c r="J13713" t="s">
        <v>3999</v>
      </c>
      <c r="K13713">
        <v>99</v>
      </c>
      <c r="L13713" t="s">
        <v>3999</v>
      </c>
    </row>
    <row r="13714" spans="1:12">
      <c r="A13714" s="15">
        <v>50410524</v>
      </c>
      <c r="B13714" t="s">
        <v>5196</v>
      </c>
      <c r="C13714" t="s">
        <v>12763</v>
      </c>
      <c r="D13714" t="s">
        <v>12809</v>
      </c>
      <c r="E13714" t="s">
        <v>12819</v>
      </c>
      <c r="F13714" t="s">
        <v>5196</v>
      </c>
      <c r="G13714">
        <v>10</v>
      </c>
      <c r="H13714" t="s">
        <v>4358</v>
      </c>
      <c r="I13714" s="160" t="s">
        <v>4076</v>
      </c>
      <c r="J13714" t="s">
        <v>3999</v>
      </c>
      <c r="K13714">
        <v>99</v>
      </c>
      <c r="L13714" t="s">
        <v>3999</v>
      </c>
    </row>
    <row r="13715" spans="1:12">
      <c r="A13715" s="15">
        <v>50410525</v>
      </c>
      <c r="B13715" t="s">
        <v>5196</v>
      </c>
      <c r="C13715" t="s">
        <v>12763</v>
      </c>
      <c r="D13715" t="s">
        <v>12809</v>
      </c>
      <c r="E13715" t="s">
        <v>12820</v>
      </c>
      <c r="F13715" t="s">
        <v>5196</v>
      </c>
      <c r="G13715">
        <v>10</v>
      </c>
      <c r="H13715" t="s">
        <v>4358</v>
      </c>
      <c r="I13715" s="160" t="s">
        <v>4076</v>
      </c>
      <c r="J13715" t="s">
        <v>3999</v>
      </c>
      <c r="K13715">
        <v>99</v>
      </c>
      <c r="L13715" t="s">
        <v>3999</v>
      </c>
    </row>
    <row r="13716" spans="1:12">
      <c r="A13716" s="15">
        <v>50410530</v>
      </c>
      <c r="B13716" t="s">
        <v>5196</v>
      </c>
      <c r="C13716" t="s">
        <v>12763</v>
      </c>
      <c r="D13716" t="s">
        <v>12809</v>
      </c>
      <c r="E13716" t="s">
        <v>12821</v>
      </c>
      <c r="F13716" t="s">
        <v>5196</v>
      </c>
      <c r="G13716">
        <v>10</v>
      </c>
      <c r="H13716" t="s">
        <v>4358</v>
      </c>
      <c r="I13716" s="160" t="s">
        <v>4076</v>
      </c>
      <c r="J13716" t="s">
        <v>3999</v>
      </c>
      <c r="K13716">
        <v>99</v>
      </c>
      <c r="L13716" t="s">
        <v>3999</v>
      </c>
    </row>
    <row r="13717" spans="1:12">
      <c r="A13717" s="15">
        <v>50410531</v>
      </c>
      <c r="B13717" t="s">
        <v>5196</v>
      </c>
      <c r="C13717" t="s">
        <v>12763</v>
      </c>
      <c r="D13717" t="s">
        <v>12809</v>
      </c>
      <c r="E13717" t="s">
        <v>12822</v>
      </c>
      <c r="F13717" t="s">
        <v>5196</v>
      </c>
      <c r="G13717">
        <v>10</v>
      </c>
      <c r="H13717" t="s">
        <v>4358</v>
      </c>
      <c r="I13717" s="160" t="s">
        <v>4076</v>
      </c>
      <c r="J13717" t="s">
        <v>3999</v>
      </c>
      <c r="K13717">
        <v>99</v>
      </c>
      <c r="L13717" t="s">
        <v>3999</v>
      </c>
    </row>
    <row r="13718" spans="1:12">
      <c r="A13718" s="15">
        <v>50410532</v>
      </c>
      <c r="B13718" t="s">
        <v>5196</v>
      </c>
      <c r="C13718" t="s">
        <v>12763</v>
      </c>
      <c r="D13718" t="s">
        <v>12809</v>
      </c>
      <c r="E13718" t="s">
        <v>12823</v>
      </c>
      <c r="F13718" t="s">
        <v>5196</v>
      </c>
      <c r="G13718">
        <v>10</v>
      </c>
      <c r="H13718" t="s">
        <v>4358</v>
      </c>
      <c r="I13718" s="160" t="s">
        <v>4076</v>
      </c>
      <c r="J13718" t="s">
        <v>3999</v>
      </c>
      <c r="K13718">
        <v>99</v>
      </c>
      <c r="L13718" t="s">
        <v>3999</v>
      </c>
    </row>
    <row r="13719" spans="1:12">
      <c r="A13719" s="15">
        <v>50410533</v>
      </c>
      <c r="B13719" t="s">
        <v>5196</v>
      </c>
      <c r="C13719" t="s">
        <v>12763</v>
      </c>
      <c r="D13719" t="s">
        <v>12809</v>
      </c>
      <c r="E13719" t="s">
        <v>12824</v>
      </c>
      <c r="F13719" t="s">
        <v>5196</v>
      </c>
      <c r="G13719">
        <v>10</v>
      </c>
      <c r="H13719" t="s">
        <v>4358</v>
      </c>
      <c r="I13719" s="160" t="s">
        <v>4076</v>
      </c>
      <c r="J13719" t="s">
        <v>3999</v>
      </c>
      <c r="K13719">
        <v>99</v>
      </c>
      <c r="L13719" t="s">
        <v>3999</v>
      </c>
    </row>
    <row r="13720" spans="1:12">
      <c r="A13720" s="15">
        <v>50410534</v>
      </c>
      <c r="B13720" t="s">
        <v>5196</v>
      </c>
      <c r="C13720" t="s">
        <v>12763</v>
      </c>
      <c r="D13720" t="s">
        <v>12809</v>
      </c>
      <c r="E13720" t="s">
        <v>12825</v>
      </c>
      <c r="F13720" t="s">
        <v>5196</v>
      </c>
      <c r="G13720">
        <v>10</v>
      </c>
      <c r="H13720" t="s">
        <v>4358</v>
      </c>
      <c r="I13720" s="160" t="s">
        <v>4076</v>
      </c>
      <c r="J13720" t="s">
        <v>3999</v>
      </c>
      <c r="K13720">
        <v>99</v>
      </c>
      <c r="L13720" t="s">
        <v>3999</v>
      </c>
    </row>
    <row r="13721" spans="1:12">
      <c r="A13721" s="15">
        <v>50410535</v>
      </c>
      <c r="B13721" t="s">
        <v>5196</v>
      </c>
      <c r="C13721" t="s">
        <v>12763</v>
      </c>
      <c r="D13721" t="s">
        <v>12809</v>
      </c>
      <c r="E13721" t="s">
        <v>12826</v>
      </c>
      <c r="F13721" t="s">
        <v>5196</v>
      </c>
      <c r="G13721">
        <v>10</v>
      </c>
      <c r="H13721" t="s">
        <v>4358</v>
      </c>
      <c r="I13721" s="160" t="s">
        <v>4076</v>
      </c>
      <c r="J13721" t="s">
        <v>3999</v>
      </c>
      <c r="K13721">
        <v>99</v>
      </c>
      <c r="L13721" t="s">
        <v>3999</v>
      </c>
    </row>
    <row r="13722" spans="1:12">
      <c r="A13722" s="15">
        <v>50410536</v>
      </c>
      <c r="B13722" t="s">
        <v>5196</v>
      </c>
      <c r="C13722" t="s">
        <v>12763</v>
      </c>
      <c r="D13722" t="s">
        <v>12809</v>
      </c>
      <c r="E13722" t="s">
        <v>12827</v>
      </c>
      <c r="F13722" t="s">
        <v>5196</v>
      </c>
      <c r="G13722">
        <v>10</v>
      </c>
      <c r="H13722" t="s">
        <v>4358</v>
      </c>
      <c r="I13722" s="160" t="s">
        <v>4076</v>
      </c>
      <c r="J13722" t="s">
        <v>3999</v>
      </c>
      <c r="K13722">
        <v>99</v>
      </c>
      <c r="L13722" t="s">
        <v>3999</v>
      </c>
    </row>
    <row r="13723" spans="1:12">
      <c r="A13723" s="15">
        <v>50410537</v>
      </c>
      <c r="B13723" t="s">
        <v>5196</v>
      </c>
      <c r="C13723" t="s">
        <v>12763</v>
      </c>
      <c r="D13723" t="s">
        <v>12809</v>
      </c>
      <c r="E13723" t="s">
        <v>12828</v>
      </c>
      <c r="F13723" t="s">
        <v>5196</v>
      </c>
      <c r="G13723">
        <v>10</v>
      </c>
      <c r="H13723" t="s">
        <v>4358</v>
      </c>
      <c r="I13723" s="160" t="s">
        <v>4076</v>
      </c>
      <c r="J13723" t="s">
        <v>3999</v>
      </c>
      <c r="K13723">
        <v>99</v>
      </c>
      <c r="L13723" t="s">
        <v>3999</v>
      </c>
    </row>
    <row r="13724" spans="1:12">
      <c r="A13724" s="15">
        <v>50410538</v>
      </c>
      <c r="B13724" t="s">
        <v>5196</v>
      </c>
      <c r="C13724" t="s">
        <v>12763</v>
      </c>
      <c r="D13724" t="s">
        <v>12809</v>
      </c>
      <c r="E13724" t="s">
        <v>12829</v>
      </c>
      <c r="F13724" t="s">
        <v>5196</v>
      </c>
      <c r="G13724">
        <v>10</v>
      </c>
      <c r="H13724" t="s">
        <v>4358</v>
      </c>
      <c r="I13724" s="160" t="s">
        <v>4076</v>
      </c>
      <c r="J13724" t="s">
        <v>3999</v>
      </c>
      <c r="K13724">
        <v>99</v>
      </c>
      <c r="L13724" t="s">
        <v>3999</v>
      </c>
    </row>
    <row r="13725" spans="1:12">
      <c r="A13725" s="15">
        <v>50410539</v>
      </c>
      <c r="B13725" t="s">
        <v>5196</v>
      </c>
      <c r="C13725" t="s">
        <v>12763</v>
      </c>
      <c r="D13725" t="s">
        <v>12809</v>
      </c>
      <c r="E13725" t="s">
        <v>12830</v>
      </c>
      <c r="F13725" t="s">
        <v>5196</v>
      </c>
      <c r="G13725">
        <v>10</v>
      </c>
      <c r="H13725" t="s">
        <v>4358</v>
      </c>
      <c r="I13725" s="160" t="s">
        <v>4076</v>
      </c>
      <c r="J13725" t="s">
        <v>3999</v>
      </c>
      <c r="K13725">
        <v>99</v>
      </c>
      <c r="L13725" t="s">
        <v>3999</v>
      </c>
    </row>
    <row r="13726" spans="1:12">
      <c r="A13726" s="15">
        <v>50410540</v>
      </c>
      <c r="B13726" t="s">
        <v>5196</v>
      </c>
      <c r="C13726" t="s">
        <v>12763</v>
      </c>
      <c r="D13726" t="s">
        <v>12809</v>
      </c>
      <c r="E13726" t="s">
        <v>12831</v>
      </c>
      <c r="F13726" t="s">
        <v>5196</v>
      </c>
      <c r="G13726">
        <v>10</v>
      </c>
      <c r="H13726" t="s">
        <v>4358</v>
      </c>
      <c r="I13726" s="160" t="s">
        <v>4076</v>
      </c>
      <c r="J13726" t="s">
        <v>3999</v>
      </c>
      <c r="K13726">
        <v>99</v>
      </c>
      <c r="L13726" t="s">
        <v>3999</v>
      </c>
    </row>
    <row r="13727" spans="1:12">
      <c r="A13727" s="15">
        <v>50410541</v>
      </c>
      <c r="B13727" t="s">
        <v>5196</v>
      </c>
      <c r="C13727" t="s">
        <v>12763</v>
      </c>
      <c r="D13727" t="s">
        <v>12809</v>
      </c>
      <c r="E13727" t="s">
        <v>12832</v>
      </c>
      <c r="F13727" t="s">
        <v>5196</v>
      </c>
      <c r="G13727">
        <v>10</v>
      </c>
      <c r="H13727" t="s">
        <v>4358</v>
      </c>
      <c r="I13727" s="160" t="s">
        <v>4076</v>
      </c>
      <c r="J13727" t="s">
        <v>3999</v>
      </c>
      <c r="K13727">
        <v>99</v>
      </c>
      <c r="L13727" t="s">
        <v>3999</v>
      </c>
    </row>
    <row r="13728" spans="1:12">
      <c r="A13728" s="15">
        <v>50410542</v>
      </c>
      <c r="B13728" t="s">
        <v>5196</v>
      </c>
      <c r="C13728" t="s">
        <v>12763</v>
      </c>
      <c r="D13728" t="s">
        <v>12809</v>
      </c>
      <c r="E13728" t="s">
        <v>12833</v>
      </c>
      <c r="F13728" t="s">
        <v>5196</v>
      </c>
      <c r="G13728">
        <v>10</v>
      </c>
      <c r="H13728" t="s">
        <v>4358</v>
      </c>
      <c r="I13728" s="160" t="s">
        <v>4076</v>
      </c>
      <c r="J13728" t="s">
        <v>3999</v>
      </c>
      <c r="K13728">
        <v>99</v>
      </c>
      <c r="L13728" t="s">
        <v>3999</v>
      </c>
    </row>
    <row r="13729" spans="1:12">
      <c r="A13729" s="15">
        <v>50410543</v>
      </c>
      <c r="B13729" t="s">
        <v>5196</v>
      </c>
      <c r="C13729" t="s">
        <v>12763</v>
      </c>
      <c r="D13729" t="s">
        <v>12809</v>
      </c>
      <c r="E13729" t="s">
        <v>12834</v>
      </c>
      <c r="F13729" t="s">
        <v>5196</v>
      </c>
      <c r="G13729">
        <v>10</v>
      </c>
      <c r="H13729" t="s">
        <v>4358</v>
      </c>
      <c r="I13729" s="160" t="s">
        <v>4076</v>
      </c>
      <c r="J13729" t="s">
        <v>3999</v>
      </c>
      <c r="K13729">
        <v>99</v>
      </c>
      <c r="L13729" t="s">
        <v>3999</v>
      </c>
    </row>
    <row r="13730" spans="1:12">
      <c r="A13730" s="15">
        <v>50410560</v>
      </c>
      <c r="B13730" t="s">
        <v>5196</v>
      </c>
      <c r="C13730" t="s">
        <v>12763</v>
      </c>
      <c r="D13730" t="s">
        <v>12809</v>
      </c>
      <c r="E13730" t="s">
        <v>5196</v>
      </c>
      <c r="F13730" t="s">
        <v>5196</v>
      </c>
      <c r="G13730">
        <v>10</v>
      </c>
      <c r="H13730" t="s">
        <v>4358</v>
      </c>
      <c r="I13730" s="160" t="s">
        <v>4076</v>
      </c>
      <c r="J13730" t="s">
        <v>3999</v>
      </c>
      <c r="K13730">
        <v>99</v>
      </c>
      <c r="L13730" t="s">
        <v>3999</v>
      </c>
    </row>
    <row r="13731" spans="1:12">
      <c r="A13731" s="15">
        <v>50410561</v>
      </c>
      <c r="B13731" t="s">
        <v>5196</v>
      </c>
      <c r="C13731" t="s">
        <v>12763</v>
      </c>
      <c r="D13731" t="s">
        <v>12809</v>
      </c>
      <c r="E13731" t="s">
        <v>12835</v>
      </c>
      <c r="F13731" t="s">
        <v>5196</v>
      </c>
      <c r="G13731">
        <v>10</v>
      </c>
      <c r="H13731" t="s">
        <v>4358</v>
      </c>
      <c r="I13731" s="160" t="s">
        <v>4076</v>
      </c>
      <c r="J13731" t="s">
        <v>3999</v>
      </c>
      <c r="K13731">
        <v>99</v>
      </c>
      <c r="L13731" t="s">
        <v>3999</v>
      </c>
    </row>
    <row r="13732" spans="1:12">
      <c r="A13732" s="15">
        <v>50410562</v>
      </c>
      <c r="B13732" t="s">
        <v>5196</v>
      </c>
      <c r="C13732" t="s">
        <v>12763</v>
      </c>
      <c r="D13732" t="s">
        <v>12809</v>
      </c>
      <c r="E13732" t="s">
        <v>12836</v>
      </c>
      <c r="F13732" t="s">
        <v>5196</v>
      </c>
      <c r="G13732">
        <v>10</v>
      </c>
      <c r="H13732" t="s">
        <v>4358</v>
      </c>
      <c r="I13732" s="160" t="s">
        <v>4076</v>
      </c>
      <c r="J13732" t="s">
        <v>3999</v>
      </c>
      <c r="K13732">
        <v>99</v>
      </c>
      <c r="L13732" t="s">
        <v>3999</v>
      </c>
    </row>
    <row r="13733" spans="1:12">
      <c r="A13733" s="15">
        <v>50410563</v>
      </c>
      <c r="B13733" t="s">
        <v>5196</v>
      </c>
      <c r="C13733" t="s">
        <v>12763</v>
      </c>
      <c r="D13733" t="s">
        <v>12809</v>
      </c>
      <c r="E13733" t="s">
        <v>12837</v>
      </c>
      <c r="F13733" t="s">
        <v>5196</v>
      </c>
      <c r="G13733">
        <v>10</v>
      </c>
      <c r="H13733" t="s">
        <v>4358</v>
      </c>
      <c r="I13733" s="160" t="s">
        <v>4076</v>
      </c>
      <c r="J13733" t="s">
        <v>3999</v>
      </c>
      <c r="K13733">
        <v>99</v>
      </c>
      <c r="L13733" t="s">
        <v>3999</v>
      </c>
    </row>
    <row r="13734" spans="1:12">
      <c r="A13734" s="15">
        <v>50410564</v>
      </c>
      <c r="B13734" t="s">
        <v>5196</v>
      </c>
      <c r="C13734" t="s">
        <v>12763</v>
      </c>
      <c r="D13734" t="s">
        <v>12809</v>
      </c>
      <c r="E13734" t="s">
        <v>12838</v>
      </c>
      <c r="F13734" t="s">
        <v>5196</v>
      </c>
      <c r="G13734">
        <v>10</v>
      </c>
      <c r="H13734" t="s">
        <v>4358</v>
      </c>
      <c r="I13734" s="160" t="s">
        <v>4076</v>
      </c>
      <c r="J13734" t="s">
        <v>3999</v>
      </c>
      <c r="K13734">
        <v>99</v>
      </c>
      <c r="L13734" t="s">
        <v>3999</v>
      </c>
    </row>
    <row r="13735" spans="1:12">
      <c r="A13735" s="15">
        <v>50410565</v>
      </c>
      <c r="B13735" t="s">
        <v>5196</v>
      </c>
      <c r="C13735" t="s">
        <v>12763</v>
      </c>
      <c r="D13735" t="s">
        <v>12809</v>
      </c>
      <c r="E13735" t="s">
        <v>12839</v>
      </c>
      <c r="F13735" t="s">
        <v>5196</v>
      </c>
      <c r="G13735">
        <v>10</v>
      </c>
      <c r="H13735" t="s">
        <v>4358</v>
      </c>
      <c r="I13735" s="160" t="s">
        <v>4076</v>
      </c>
      <c r="J13735" t="s">
        <v>3999</v>
      </c>
      <c r="K13735">
        <v>99</v>
      </c>
      <c r="L13735" t="s">
        <v>3999</v>
      </c>
    </row>
    <row r="13736" spans="1:12">
      <c r="A13736" s="15">
        <v>50410610</v>
      </c>
      <c r="B13736" t="s">
        <v>5196</v>
      </c>
      <c r="C13736" t="s">
        <v>12763</v>
      </c>
      <c r="D13736" t="s">
        <v>12840</v>
      </c>
      <c r="E13736" t="s">
        <v>12841</v>
      </c>
      <c r="F13736" t="s">
        <v>5196</v>
      </c>
      <c r="G13736">
        <v>10</v>
      </c>
      <c r="H13736" t="s">
        <v>4358</v>
      </c>
      <c r="I13736" s="160" t="s">
        <v>4076</v>
      </c>
      <c r="J13736" t="s">
        <v>3999</v>
      </c>
      <c r="K13736">
        <v>99</v>
      </c>
      <c r="L13736" t="s">
        <v>3999</v>
      </c>
    </row>
    <row r="13737" spans="1:12">
      <c r="A13737" s="15">
        <v>50410620</v>
      </c>
      <c r="B13737" t="s">
        <v>5196</v>
      </c>
      <c r="C13737" t="s">
        <v>12763</v>
      </c>
      <c r="D13737" t="s">
        <v>12840</v>
      </c>
      <c r="E13737" t="s">
        <v>12842</v>
      </c>
      <c r="F13737" t="s">
        <v>5196</v>
      </c>
      <c r="G13737">
        <v>10</v>
      </c>
      <c r="H13737" t="s">
        <v>4358</v>
      </c>
      <c r="I13737" s="160" t="s">
        <v>4076</v>
      </c>
      <c r="J13737" t="s">
        <v>3999</v>
      </c>
      <c r="K13737">
        <v>99</v>
      </c>
      <c r="L13737" t="s">
        <v>3999</v>
      </c>
    </row>
    <row r="13738" spans="1:12">
      <c r="A13738" s="15">
        <v>50410621</v>
      </c>
      <c r="B13738" t="s">
        <v>5196</v>
      </c>
      <c r="C13738" t="s">
        <v>12763</v>
      </c>
      <c r="D13738" t="s">
        <v>12840</v>
      </c>
      <c r="E13738" t="s">
        <v>12843</v>
      </c>
      <c r="F13738" t="s">
        <v>5196</v>
      </c>
      <c r="G13738">
        <v>10</v>
      </c>
      <c r="H13738" t="s">
        <v>4358</v>
      </c>
      <c r="I13738" s="160" t="s">
        <v>4076</v>
      </c>
      <c r="J13738" t="s">
        <v>3999</v>
      </c>
      <c r="K13738">
        <v>99</v>
      </c>
      <c r="L13738" t="s">
        <v>3999</v>
      </c>
    </row>
    <row r="13739" spans="1:12">
      <c r="A13739" s="15">
        <v>50410622</v>
      </c>
      <c r="B13739" t="s">
        <v>5196</v>
      </c>
      <c r="C13739" t="s">
        <v>12763</v>
      </c>
      <c r="D13739" t="s">
        <v>12840</v>
      </c>
      <c r="E13739" t="s">
        <v>12844</v>
      </c>
      <c r="F13739" t="s">
        <v>5196</v>
      </c>
      <c r="G13739">
        <v>10</v>
      </c>
      <c r="H13739" t="s">
        <v>4358</v>
      </c>
      <c r="I13739" s="160" t="s">
        <v>4076</v>
      </c>
      <c r="J13739" t="s">
        <v>3999</v>
      </c>
      <c r="K13739">
        <v>99</v>
      </c>
      <c r="L13739" t="s">
        <v>3999</v>
      </c>
    </row>
    <row r="13740" spans="1:12">
      <c r="A13740" s="15">
        <v>50410623</v>
      </c>
      <c r="B13740" t="s">
        <v>5196</v>
      </c>
      <c r="C13740" t="s">
        <v>12763</v>
      </c>
      <c r="D13740" t="s">
        <v>12840</v>
      </c>
      <c r="E13740" t="s">
        <v>12845</v>
      </c>
      <c r="F13740" t="s">
        <v>5196</v>
      </c>
      <c r="G13740">
        <v>10</v>
      </c>
      <c r="H13740" t="s">
        <v>4358</v>
      </c>
      <c r="I13740" s="160" t="s">
        <v>4076</v>
      </c>
      <c r="J13740" t="s">
        <v>3999</v>
      </c>
      <c r="K13740">
        <v>99</v>
      </c>
      <c r="L13740" t="s">
        <v>3999</v>
      </c>
    </row>
    <row r="13741" spans="1:12">
      <c r="A13741" s="15">
        <v>50410640</v>
      </c>
      <c r="B13741" t="s">
        <v>5196</v>
      </c>
      <c r="C13741" t="s">
        <v>12763</v>
      </c>
      <c r="D13741" t="s">
        <v>12840</v>
      </c>
      <c r="E13741" t="s">
        <v>12846</v>
      </c>
      <c r="F13741" t="s">
        <v>5196</v>
      </c>
      <c r="G13741">
        <v>10</v>
      </c>
      <c r="H13741" t="s">
        <v>4358</v>
      </c>
      <c r="I13741" s="160" t="s">
        <v>4076</v>
      </c>
      <c r="J13741" t="s">
        <v>3999</v>
      </c>
      <c r="K13741">
        <v>99</v>
      </c>
      <c r="L13741" t="s">
        <v>3999</v>
      </c>
    </row>
    <row r="13742" spans="1:12">
      <c r="A13742" s="15">
        <v>50410641</v>
      </c>
      <c r="B13742" t="s">
        <v>5196</v>
      </c>
      <c r="C13742" t="s">
        <v>12763</v>
      </c>
      <c r="D13742" t="s">
        <v>12840</v>
      </c>
      <c r="E13742" t="s">
        <v>12847</v>
      </c>
      <c r="F13742" t="s">
        <v>5196</v>
      </c>
      <c r="G13742">
        <v>10</v>
      </c>
      <c r="H13742" t="s">
        <v>4358</v>
      </c>
      <c r="I13742" s="160" t="s">
        <v>4076</v>
      </c>
      <c r="J13742" t="s">
        <v>3999</v>
      </c>
      <c r="K13742">
        <v>99</v>
      </c>
      <c r="L13742" t="s">
        <v>3999</v>
      </c>
    </row>
    <row r="13743" spans="1:12">
      <c r="A13743" s="15">
        <v>50410642</v>
      </c>
      <c r="B13743" t="s">
        <v>5196</v>
      </c>
      <c r="C13743" t="s">
        <v>12763</v>
      </c>
      <c r="D13743" t="s">
        <v>12840</v>
      </c>
      <c r="E13743" t="s">
        <v>12848</v>
      </c>
      <c r="F13743" t="s">
        <v>5196</v>
      </c>
      <c r="G13743">
        <v>10</v>
      </c>
      <c r="H13743" t="s">
        <v>4358</v>
      </c>
      <c r="I13743" s="160" t="s">
        <v>4076</v>
      </c>
      <c r="J13743" t="s">
        <v>3999</v>
      </c>
      <c r="K13743">
        <v>99</v>
      </c>
      <c r="L13743" t="s">
        <v>3999</v>
      </c>
    </row>
    <row r="13744" spans="1:12">
      <c r="A13744" s="15">
        <v>50410643</v>
      </c>
      <c r="B13744" t="s">
        <v>5196</v>
      </c>
      <c r="C13744" t="s">
        <v>12763</v>
      </c>
      <c r="D13744" t="s">
        <v>12840</v>
      </c>
      <c r="E13744" t="s">
        <v>12849</v>
      </c>
      <c r="F13744" t="s">
        <v>5196</v>
      </c>
      <c r="G13744">
        <v>10</v>
      </c>
      <c r="H13744" t="s">
        <v>4358</v>
      </c>
      <c r="I13744" s="160" t="s">
        <v>4076</v>
      </c>
      <c r="J13744" t="s">
        <v>3999</v>
      </c>
      <c r="K13744">
        <v>99</v>
      </c>
      <c r="L13744" t="s">
        <v>3999</v>
      </c>
    </row>
    <row r="13745" spans="1:12">
      <c r="A13745" s="15">
        <v>50410644</v>
      </c>
      <c r="B13745" t="s">
        <v>5196</v>
      </c>
      <c r="C13745" t="s">
        <v>12763</v>
      </c>
      <c r="D13745" t="s">
        <v>12840</v>
      </c>
      <c r="E13745" t="s">
        <v>12850</v>
      </c>
      <c r="F13745" t="s">
        <v>5196</v>
      </c>
      <c r="G13745">
        <v>10</v>
      </c>
      <c r="H13745" t="s">
        <v>4358</v>
      </c>
      <c r="I13745" s="160" t="s">
        <v>4076</v>
      </c>
      <c r="J13745" t="s">
        <v>3999</v>
      </c>
      <c r="K13745">
        <v>99</v>
      </c>
      <c r="L13745" t="s">
        <v>3999</v>
      </c>
    </row>
    <row r="13746" spans="1:12">
      <c r="A13746" s="15">
        <v>50410645</v>
      </c>
      <c r="B13746" t="s">
        <v>5196</v>
      </c>
      <c r="C13746" t="s">
        <v>12763</v>
      </c>
      <c r="D13746" t="s">
        <v>12840</v>
      </c>
      <c r="E13746" t="s">
        <v>12851</v>
      </c>
      <c r="F13746" t="s">
        <v>5196</v>
      </c>
      <c r="G13746">
        <v>10</v>
      </c>
      <c r="H13746" t="s">
        <v>4358</v>
      </c>
      <c r="I13746" s="160" t="s">
        <v>4076</v>
      </c>
      <c r="J13746" t="s">
        <v>3999</v>
      </c>
      <c r="K13746">
        <v>99</v>
      </c>
      <c r="L13746" t="s">
        <v>3999</v>
      </c>
    </row>
    <row r="13747" spans="1:12">
      <c r="A13747" s="15">
        <v>50410710</v>
      </c>
      <c r="B13747" t="s">
        <v>5196</v>
      </c>
      <c r="C13747" t="s">
        <v>12763</v>
      </c>
      <c r="D13747" t="s">
        <v>12852</v>
      </c>
      <c r="E13747" t="s">
        <v>12853</v>
      </c>
      <c r="F13747" t="s">
        <v>5196</v>
      </c>
      <c r="G13747">
        <v>10</v>
      </c>
      <c r="H13747" t="s">
        <v>4358</v>
      </c>
      <c r="I13747" s="160" t="s">
        <v>4076</v>
      </c>
      <c r="J13747" t="s">
        <v>3999</v>
      </c>
      <c r="K13747">
        <v>99</v>
      </c>
      <c r="L13747" t="s">
        <v>3999</v>
      </c>
    </row>
    <row r="13748" spans="1:12">
      <c r="A13748" s="15">
        <v>50410711</v>
      </c>
      <c r="B13748" t="s">
        <v>5196</v>
      </c>
      <c r="C13748" t="s">
        <v>12763</v>
      </c>
      <c r="D13748" t="s">
        <v>12852</v>
      </c>
      <c r="E13748" t="s">
        <v>12854</v>
      </c>
      <c r="F13748" t="s">
        <v>5196</v>
      </c>
      <c r="G13748">
        <v>10</v>
      </c>
      <c r="H13748" t="s">
        <v>4358</v>
      </c>
      <c r="I13748" s="160" t="s">
        <v>4076</v>
      </c>
      <c r="J13748" t="s">
        <v>3999</v>
      </c>
      <c r="K13748">
        <v>99</v>
      </c>
      <c r="L13748" t="s">
        <v>3999</v>
      </c>
    </row>
    <row r="13749" spans="1:12">
      <c r="A13749" s="15">
        <v>50410712</v>
      </c>
      <c r="B13749" t="s">
        <v>5196</v>
      </c>
      <c r="C13749" t="s">
        <v>12763</v>
      </c>
      <c r="D13749" t="s">
        <v>12852</v>
      </c>
      <c r="E13749" t="s">
        <v>12855</v>
      </c>
      <c r="F13749" t="s">
        <v>5196</v>
      </c>
      <c r="G13749">
        <v>10</v>
      </c>
      <c r="H13749" t="s">
        <v>4358</v>
      </c>
      <c r="I13749" s="160" t="s">
        <v>4076</v>
      </c>
      <c r="J13749" t="s">
        <v>3999</v>
      </c>
      <c r="K13749">
        <v>99</v>
      </c>
      <c r="L13749" t="s">
        <v>3999</v>
      </c>
    </row>
    <row r="13750" spans="1:12">
      <c r="A13750" s="15">
        <v>50410720</v>
      </c>
      <c r="B13750" t="s">
        <v>5196</v>
      </c>
      <c r="C13750" t="s">
        <v>12763</v>
      </c>
      <c r="D13750" t="s">
        <v>12852</v>
      </c>
      <c r="E13750" t="s">
        <v>12856</v>
      </c>
      <c r="F13750" t="s">
        <v>5196</v>
      </c>
      <c r="G13750">
        <v>10</v>
      </c>
      <c r="H13750" t="s">
        <v>4358</v>
      </c>
      <c r="I13750" s="160" t="s">
        <v>4076</v>
      </c>
      <c r="J13750" t="s">
        <v>3999</v>
      </c>
      <c r="K13750">
        <v>99</v>
      </c>
      <c r="L13750" t="s">
        <v>3999</v>
      </c>
    </row>
    <row r="13751" spans="1:12">
      <c r="A13751" s="15">
        <v>50410721</v>
      </c>
      <c r="B13751" t="s">
        <v>5196</v>
      </c>
      <c r="C13751" t="s">
        <v>12763</v>
      </c>
      <c r="D13751" t="s">
        <v>12852</v>
      </c>
      <c r="E13751" t="s">
        <v>12857</v>
      </c>
      <c r="F13751" t="s">
        <v>5196</v>
      </c>
      <c r="G13751">
        <v>10</v>
      </c>
      <c r="H13751" t="s">
        <v>4358</v>
      </c>
      <c r="I13751" s="160" t="s">
        <v>4076</v>
      </c>
      <c r="J13751" t="s">
        <v>3999</v>
      </c>
      <c r="K13751">
        <v>99</v>
      </c>
      <c r="L13751" t="s">
        <v>3999</v>
      </c>
    </row>
    <row r="13752" spans="1:12">
      <c r="A13752" s="15">
        <v>50410722</v>
      </c>
      <c r="B13752" t="s">
        <v>5196</v>
      </c>
      <c r="C13752" t="s">
        <v>12763</v>
      </c>
      <c r="D13752" t="s">
        <v>12852</v>
      </c>
      <c r="E13752" t="s">
        <v>12858</v>
      </c>
      <c r="F13752" t="s">
        <v>5196</v>
      </c>
      <c r="G13752">
        <v>10</v>
      </c>
      <c r="H13752" t="s">
        <v>4358</v>
      </c>
      <c r="I13752" s="160" t="s">
        <v>4076</v>
      </c>
      <c r="J13752" t="s">
        <v>3999</v>
      </c>
      <c r="K13752">
        <v>99</v>
      </c>
      <c r="L13752" t="s">
        <v>3999</v>
      </c>
    </row>
    <row r="13753" spans="1:12">
      <c r="A13753" s="15">
        <v>50410723</v>
      </c>
      <c r="B13753" t="s">
        <v>5196</v>
      </c>
      <c r="C13753" t="s">
        <v>12763</v>
      </c>
      <c r="D13753" t="s">
        <v>12852</v>
      </c>
      <c r="E13753" t="s">
        <v>12859</v>
      </c>
      <c r="F13753" t="s">
        <v>5196</v>
      </c>
      <c r="G13753">
        <v>10</v>
      </c>
      <c r="H13753" t="s">
        <v>4358</v>
      </c>
      <c r="I13753" s="160" t="s">
        <v>4076</v>
      </c>
      <c r="J13753" t="s">
        <v>3999</v>
      </c>
      <c r="K13753">
        <v>99</v>
      </c>
      <c r="L13753" t="s">
        <v>3999</v>
      </c>
    </row>
    <row r="13754" spans="1:12">
      <c r="A13754" s="15">
        <v>50410724</v>
      </c>
      <c r="B13754" t="s">
        <v>5196</v>
      </c>
      <c r="C13754" t="s">
        <v>12763</v>
      </c>
      <c r="D13754" t="s">
        <v>12852</v>
      </c>
      <c r="E13754" t="s">
        <v>12860</v>
      </c>
      <c r="F13754" t="s">
        <v>5196</v>
      </c>
      <c r="G13754">
        <v>10</v>
      </c>
      <c r="H13754" t="s">
        <v>4358</v>
      </c>
      <c r="I13754" s="160" t="s">
        <v>4076</v>
      </c>
      <c r="J13754" t="s">
        <v>3999</v>
      </c>
      <c r="K13754">
        <v>99</v>
      </c>
      <c r="L13754" t="s">
        <v>3999</v>
      </c>
    </row>
    <row r="13755" spans="1:12">
      <c r="A13755" s="15">
        <v>50410725</v>
      </c>
      <c r="B13755" t="s">
        <v>5196</v>
      </c>
      <c r="C13755" t="s">
        <v>12763</v>
      </c>
      <c r="D13755" t="s">
        <v>12852</v>
      </c>
      <c r="E13755" t="s">
        <v>12861</v>
      </c>
      <c r="F13755" t="s">
        <v>5196</v>
      </c>
      <c r="G13755">
        <v>10</v>
      </c>
      <c r="H13755" t="s">
        <v>4358</v>
      </c>
      <c r="I13755" s="160" t="s">
        <v>4076</v>
      </c>
      <c r="J13755" t="s">
        <v>3999</v>
      </c>
      <c r="K13755">
        <v>99</v>
      </c>
      <c r="L13755" t="s">
        <v>3999</v>
      </c>
    </row>
    <row r="13756" spans="1:12">
      <c r="A13756" s="15">
        <v>50410726</v>
      </c>
      <c r="B13756" t="s">
        <v>5196</v>
      </c>
      <c r="C13756" t="s">
        <v>12763</v>
      </c>
      <c r="D13756" t="s">
        <v>12852</v>
      </c>
      <c r="E13756" t="s">
        <v>12862</v>
      </c>
      <c r="F13756" t="s">
        <v>5196</v>
      </c>
      <c r="G13756">
        <v>10</v>
      </c>
      <c r="H13756" t="s">
        <v>4358</v>
      </c>
      <c r="I13756" s="160" t="s">
        <v>4076</v>
      </c>
      <c r="J13756" t="s">
        <v>3999</v>
      </c>
      <c r="K13756">
        <v>99</v>
      </c>
      <c r="L13756" t="s">
        <v>3999</v>
      </c>
    </row>
    <row r="13757" spans="1:12">
      <c r="A13757" s="15">
        <v>50410740</v>
      </c>
      <c r="B13757" t="s">
        <v>5196</v>
      </c>
      <c r="C13757" t="s">
        <v>12763</v>
      </c>
      <c r="D13757" t="s">
        <v>12852</v>
      </c>
      <c r="E13757" t="s">
        <v>12863</v>
      </c>
      <c r="F13757" t="s">
        <v>5196</v>
      </c>
      <c r="G13757">
        <v>10</v>
      </c>
      <c r="H13757" t="s">
        <v>4358</v>
      </c>
      <c r="I13757" s="160" t="s">
        <v>4076</v>
      </c>
      <c r="J13757" t="s">
        <v>3999</v>
      </c>
      <c r="K13757">
        <v>99</v>
      </c>
      <c r="L13757" t="s">
        <v>3999</v>
      </c>
    </row>
    <row r="13758" spans="1:12">
      <c r="A13758" s="15">
        <v>50410760</v>
      </c>
      <c r="B13758" t="s">
        <v>5196</v>
      </c>
      <c r="C13758" t="s">
        <v>12763</v>
      </c>
      <c r="D13758" t="s">
        <v>12852</v>
      </c>
      <c r="E13758" t="s">
        <v>12864</v>
      </c>
      <c r="F13758" t="s">
        <v>5196</v>
      </c>
      <c r="G13758">
        <v>10</v>
      </c>
      <c r="H13758" t="s">
        <v>4358</v>
      </c>
      <c r="I13758" s="160" t="s">
        <v>4076</v>
      </c>
      <c r="J13758" t="s">
        <v>3999</v>
      </c>
      <c r="K13758">
        <v>99</v>
      </c>
      <c r="L13758" t="s">
        <v>3999</v>
      </c>
    </row>
    <row r="13759" spans="1:12">
      <c r="A13759" s="15">
        <v>50410761</v>
      </c>
      <c r="B13759" t="s">
        <v>5196</v>
      </c>
      <c r="C13759" t="s">
        <v>12763</v>
      </c>
      <c r="D13759" t="s">
        <v>12852</v>
      </c>
      <c r="E13759" t="s">
        <v>12865</v>
      </c>
      <c r="F13759" t="s">
        <v>5196</v>
      </c>
      <c r="G13759">
        <v>10</v>
      </c>
      <c r="H13759" t="s">
        <v>4358</v>
      </c>
      <c r="I13759" s="160" t="s">
        <v>4076</v>
      </c>
      <c r="J13759" t="s">
        <v>3999</v>
      </c>
      <c r="K13759">
        <v>99</v>
      </c>
      <c r="L13759" t="s">
        <v>3999</v>
      </c>
    </row>
    <row r="13760" spans="1:12">
      <c r="A13760" s="15">
        <v>50410762</v>
      </c>
      <c r="B13760" t="s">
        <v>5196</v>
      </c>
      <c r="C13760" t="s">
        <v>12763</v>
      </c>
      <c r="D13760" t="s">
        <v>12852</v>
      </c>
      <c r="E13760" t="s">
        <v>12866</v>
      </c>
      <c r="F13760" t="s">
        <v>5196</v>
      </c>
      <c r="G13760">
        <v>10</v>
      </c>
      <c r="H13760" t="s">
        <v>4358</v>
      </c>
      <c r="I13760" s="160" t="s">
        <v>4076</v>
      </c>
      <c r="J13760" t="s">
        <v>3999</v>
      </c>
      <c r="K13760">
        <v>99</v>
      </c>
      <c r="L13760" t="s">
        <v>3999</v>
      </c>
    </row>
    <row r="13761" spans="1:12">
      <c r="A13761" s="15">
        <v>50410763</v>
      </c>
      <c r="B13761" t="s">
        <v>5196</v>
      </c>
      <c r="C13761" t="s">
        <v>12763</v>
      </c>
      <c r="D13761" t="s">
        <v>12852</v>
      </c>
      <c r="E13761" t="s">
        <v>12867</v>
      </c>
      <c r="F13761" t="s">
        <v>5196</v>
      </c>
      <c r="G13761">
        <v>10</v>
      </c>
      <c r="H13761" t="s">
        <v>4358</v>
      </c>
      <c r="I13761" s="160" t="s">
        <v>4076</v>
      </c>
      <c r="J13761" t="s">
        <v>3999</v>
      </c>
      <c r="K13761">
        <v>99</v>
      </c>
      <c r="L13761" t="s">
        <v>3999</v>
      </c>
    </row>
    <row r="13762" spans="1:12">
      <c r="A13762" s="15">
        <v>50410764</v>
      </c>
      <c r="B13762" t="s">
        <v>5196</v>
      </c>
      <c r="C13762" t="s">
        <v>12763</v>
      </c>
      <c r="D13762" t="s">
        <v>12852</v>
      </c>
      <c r="E13762" t="s">
        <v>12868</v>
      </c>
      <c r="F13762" t="s">
        <v>5196</v>
      </c>
      <c r="G13762">
        <v>10</v>
      </c>
      <c r="H13762" t="s">
        <v>4358</v>
      </c>
      <c r="I13762" s="160" t="s">
        <v>4076</v>
      </c>
      <c r="J13762" t="s">
        <v>3999</v>
      </c>
      <c r="K13762">
        <v>99</v>
      </c>
      <c r="L13762" t="s">
        <v>3999</v>
      </c>
    </row>
    <row r="13763" spans="1:12">
      <c r="A13763" s="15">
        <v>50410765</v>
      </c>
      <c r="B13763" t="s">
        <v>5196</v>
      </c>
      <c r="C13763" t="s">
        <v>12763</v>
      </c>
      <c r="D13763" t="s">
        <v>12852</v>
      </c>
      <c r="E13763" t="s">
        <v>12869</v>
      </c>
      <c r="F13763" t="s">
        <v>5196</v>
      </c>
      <c r="G13763">
        <v>10</v>
      </c>
      <c r="H13763" t="s">
        <v>4358</v>
      </c>
      <c r="I13763" s="160" t="s">
        <v>4076</v>
      </c>
      <c r="J13763" t="s">
        <v>3999</v>
      </c>
      <c r="K13763">
        <v>99</v>
      </c>
      <c r="L13763" t="s">
        <v>3999</v>
      </c>
    </row>
    <row r="13764" spans="1:12">
      <c r="A13764" s="15">
        <v>50410766</v>
      </c>
      <c r="B13764" t="s">
        <v>5196</v>
      </c>
      <c r="C13764" t="s">
        <v>12763</v>
      </c>
      <c r="D13764" t="s">
        <v>12852</v>
      </c>
      <c r="E13764" t="s">
        <v>12870</v>
      </c>
      <c r="F13764" t="s">
        <v>5196</v>
      </c>
      <c r="G13764">
        <v>10</v>
      </c>
      <c r="H13764" t="s">
        <v>4358</v>
      </c>
      <c r="I13764" s="160" t="s">
        <v>4076</v>
      </c>
      <c r="J13764" t="s">
        <v>3999</v>
      </c>
      <c r="K13764">
        <v>99</v>
      </c>
      <c r="L13764" t="s">
        <v>3999</v>
      </c>
    </row>
    <row r="13765" spans="1:12">
      <c r="A13765" s="15">
        <v>50410780</v>
      </c>
      <c r="B13765" t="s">
        <v>5196</v>
      </c>
      <c r="C13765" t="s">
        <v>12763</v>
      </c>
      <c r="D13765" t="s">
        <v>12852</v>
      </c>
      <c r="E13765" t="s">
        <v>12871</v>
      </c>
      <c r="F13765" t="s">
        <v>5196</v>
      </c>
      <c r="G13765">
        <v>10</v>
      </c>
      <c r="H13765" t="s">
        <v>4358</v>
      </c>
      <c r="I13765" s="160" t="s">
        <v>4076</v>
      </c>
      <c r="J13765" t="s">
        <v>3999</v>
      </c>
      <c r="K13765">
        <v>99</v>
      </c>
      <c r="L13765" t="s">
        <v>3999</v>
      </c>
    </row>
    <row r="13766" spans="1:12">
      <c r="A13766" s="15">
        <v>50480001</v>
      </c>
      <c r="B13766" t="s">
        <v>5196</v>
      </c>
      <c r="C13766" t="s">
        <v>12763</v>
      </c>
      <c r="D13766" t="s">
        <v>4391</v>
      </c>
      <c r="E13766" t="s">
        <v>4391</v>
      </c>
      <c r="F13766" t="s">
        <v>5196</v>
      </c>
      <c r="G13766">
        <v>10</v>
      </c>
      <c r="H13766" t="s">
        <v>4358</v>
      </c>
      <c r="I13766" s="160" t="s">
        <v>4076</v>
      </c>
      <c r="J13766" t="s">
        <v>3999</v>
      </c>
      <c r="K13766">
        <v>99</v>
      </c>
      <c r="L13766" t="s">
        <v>3999</v>
      </c>
    </row>
    <row r="13767" spans="1:12">
      <c r="A13767" s="15">
        <v>50482001</v>
      </c>
      <c r="B13767" t="s">
        <v>5196</v>
      </c>
      <c r="C13767" t="s">
        <v>12763</v>
      </c>
      <c r="D13767" t="s">
        <v>4392</v>
      </c>
      <c r="E13767" t="s">
        <v>4393</v>
      </c>
      <c r="F13767" t="s">
        <v>5196</v>
      </c>
      <c r="G13767">
        <v>10</v>
      </c>
      <c r="H13767" t="s">
        <v>4358</v>
      </c>
      <c r="I13767" s="160" t="s">
        <v>4076</v>
      </c>
      <c r="J13767" t="s">
        <v>3999</v>
      </c>
      <c r="K13767">
        <v>99</v>
      </c>
      <c r="L13767" t="s">
        <v>3999</v>
      </c>
    </row>
    <row r="13768" spans="1:12">
      <c r="A13768" s="15">
        <v>50482002</v>
      </c>
      <c r="B13768" t="s">
        <v>5196</v>
      </c>
      <c r="C13768" t="s">
        <v>12763</v>
      </c>
      <c r="D13768" t="s">
        <v>4392</v>
      </c>
      <c r="E13768" t="s">
        <v>4395</v>
      </c>
      <c r="F13768" t="s">
        <v>5196</v>
      </c>
      <c r="G13768">
        <v>10</v>
      </c>
      <c r="H13768" t="s">
        <v>4358</v>
      </c>
      <c r="I13768" s="160" t="s">
        <v>4076</v>
      </c>
      <c r="J13768" t="s">
        <v>3999</v>
      </c>
      <c r="K13768">
        <v>99</v>
      </c>
      <c r="L13768" t="s">
        <v>3999</v>
      </c>
    </row>
    <row r="13769" spans="1:12">
      <c r="A13769" s="15">
        <v>50482599</v>
      </c>
      <c r="B13769" t="s">
        <v>5196</v>
      </c>
      <c r="C13769" t="s">
        <v>12763</v>
      </c>
      <c r="D13769" t="s">
        <v>4396</v>
      </c>
      <c r="E13769" t="s">
        <v>7500</v>
      </c>
      <c r="F13769" t="s">
        <v>5196</v>
      </c>
      <c r="G13769">
        <v>10</v>
      </c>
      <c r="H13769" t="s">
        <v>4358</v>
      </c>
      <c r="I13769" s="160" t="s">
        <v>4076</v>
      </c>
      <c r="J13769" t="s">
        <v>3999</v>
      </c>
      <c r="K13769">
        <v>99</v>
      </c>
      <c r="L13769" t="s">
        <v>3999</v>
      </c>
    </row>
    <row r="13770" spans="1:12">
      <c r="A13770" s="15">
        <v>50490004</v>
      </c>
      <c r="B13770" t="s">
        <v>5196</v>
      </c>
      <c r="C13770" t="s">
        <v>12763</v>
      </c>
      <c r="D13770" t="s">
        <v>6912</v>
      </c>
      <c r="E13770" t="s">
        <v>12872</v>
      </c>
      <c r="F13770" t="s">
        <v>5196</v>
      </c>
      <c r="G13770">
        <v>10</v>
      </c>
      <c r="H13770" t="s">
        <v>4358</v>
      </c>
      <c r="I13770" s="160" t="s">
        <v>4076</v>
      </c>
      <c r="J13770" t="s">
        <v>3999</v>
      </c>
      <c r="K13770">
        <v>99</v>
      </c>
      <c r="L13770" t="s">
        <v>3999</v>
      </c>
    </row>
    <row r="13771" spans="1:12">
      <c r="A13771" s="15">
        <v>50600101</v>
      </c>
      <c r="B13771" t="s">
        <v>5196</v>
      </c>
      <c r="C13771" t="s">
        <v>12873</v>
      </c>
      <c r="D13771" t="s">
        <v>5235</v>
      </c>
      <c r="E13771" t="s">
        <v>12874</v>
      </c>
      <c r="F13771" t="s">
        <v>5196</v>
      </c>
      <c r="G13771">
        <v>10</v>
      </c>
      <c r="H13771" t="s">
        <v>4358</v>
      </c>
      <c r="I13771" s="160" t="s">
        <v>4007</v>
      </c>
      <c r="J13771" t="s">
        <v>5235</v>
      </c>
      <c r="K13771" s="160" t="s">
        <v>3995</v>
      </c>
      <c r="L13771" t="s">
        <v>5236</v>
      </c>
    </row>
    <row r="13772" spans="1:12">
      <c r="A13772" s="15">
        <v>50600102</v>
      </c>
      <c r="B13772" t="s">
        <v>5196</v>
      </c>
      <c r="C13772" t="s">
        <v>12873</v>
      </c>
      <c r="D13772" t="s">
        <v>5235</v>
      </c>
      <c r="E13772" t="s">
        <v>12875</v>
      </c>
      <c r="F13772" t="s">
        <v>5196</v>
      </c>
      <c r="G13772">
        <v>10</v>
      </c>
      <c r="H13772" t="s">
        <v>4358</v>
      </c>
      <c r="I13772" s="160" t="s">
        <v>4007</v>
      </c>
      <c r="J13772" t="s">
        <v>5235</v>
      </c>
      <c r="K13772" s="160" t="s">
        <v>3997</v>
      </c>
      <c r="L13772" t="s">
        <v>5448</v>
      </c>
    </row>
    <row r="13773" spans="1:12">
      <c r="A13773" s="15">
        <v>50600103</v>
      </c>
      <c r="B13773" t="s">
        <v>5196</v>
      </c>
      <c r="C13773" t="s">
        <v>12873</v>
      </c>
      <c r="D13773" t="s">
        <v>5235</v>
      </c>
      <c r="E13773" t="s">
        <v>12876</v>
      </c>
      <c r="F13773" t="s">
        <v>5196</v>
      </c>
      <c r="G13773">
        <v>10</v>
      </c>
      <c r="H13773" t="s">
        <v>4358</v>
      </c>
      <c r="I13773" s="160" t="s">
        <v>4007</v>
      </c>
      <c r="J13773" t="s">
        <v>5235</v>
      </c>
      <c r="K13773" s="160" t="s">
        <v>3997</v>
      </c>
      <c r="L13773" t="s">
        <v>5448</v>
      </c>
    </row>
    <row r="13774" spans="1:12">
      <c r="A13774" s="15">
        <v>50600104</v>
      </c>
      <c r="B13774" t="s">
        <v>5196</v>
      </c>
      <c r="C13774" t="s">
        <v>12873</v>
      </c>
      <c r="D13774" t="s">
        <v>5235</v>
      </c>
      <c r="E13774" t="s">
        <v>12700</v>
      </c>
      <c r="F13774" t="s">
        <v>5196</v>
      </c>
      <c r="G13774">
        <v>10</v>
      </c>
      <c r="H13774" t="s">
        <v>4358</v>
      </c>
      <c r="I13774" s="160" t="s">
        <v>4007</v>
      </c>
      <c r="J13774" t="s">
        <v>5235</v>
      </c>
      <c r="K13774" s="160" t="s">
        <v>3997</v>
      </c>
      <c r="L13774" t="s">
        <v>5448</v>
      </c>
    </row>
    <row r="13775" spans="1:12">
      <c r="A13775" s="15">
        <v>50600105</v>
      </c>
      <c r="B13775" t="s">
        <v>5196</v>
      </c>
      <c r="C13775" t="s">
        <v>12873</v>
      </c>
      <c r="D13775" t="s">
        <v>5235</v>
      </c>
      <c r="E13775" t="s">
        <v>12701</v>
      </c>
      <c r="F13775" t="s">
        <v>5196</v>
      </c>
      <c r="G13775">
        <v>10</v>
      </c>
      <c r="H13775" t="s">
        <v>4358</v>
      </c>
      <c r="I13775" s="160" t="s">
        <v>4007</v>
      </c>
      <c r="J13775" t="s">
        <v>5235</v>
      </c>
      <c r="K13775" s="160" t="s">
        <v>3997</v>
      </c>
      <c r="L13775" t="s">
        <v>5448</v>
      </c>
    </row>
    <row r="13776" spans="1:12">
      <c r="A13776" s="15">
        <v>50600106</v>
      </c>
      <c r="B13776" t="s">
        <v>5196</v>
      </c>
      <c r="C13776" t="s">
        <v>12873</v>
      </c>
      <c r="D13776" t="s">
        <v>5235</v>
      </c>
      <c r="E13776" t="s">
        <v>12702</v>
      </c>
      <c r="F13776" t="s">
        <v>5196</v>
      </c>
      <c r="G13776">
        <v>10</v>
      </c>
      <c r="H13776" t="s">
        <v>4358</v>
      </c>
      <c r="I13776" s="160" t="s">
        <v>4007</v>
      </c>
      <c r="J13776" t="s">
        <v>5235</v>
      </c>
      <c r="K13776" s="160" t="s">
        <v>3997</v>
      </c>
      <c r="L13776" t="s">
        <v>5448</v>
      </c>
    </row>
    <row r="13777" spans="1:12">
      <c r="A13777" s="15">
        <v>50600107</v>
      </c>
      <c r="B13777" t="s">
        <v>5196</v>
      </c>
      <c r="C13777" t="s">
        <v>12873</v>
      </c>
      <c r="D13777" t="s">
        <v>5235</v>
      </c>
      <c r="E13777" t="s">
        <v>12501</v>
      </c>
      <c r="F13777" t="s">
        <v>5196</v>
      </c>
      <c r="G13777">
        <v>10</v>
      </c>
      <c r="H13777" t="s">
        <v>4358</v>
      </c>
      <c r="I13777" s="160" t="s">
        <v>4007</v>
      </c>
      <c r="J13777" t="s">
        <v>5235</v>
      </c>
      <c r="K13777" s="160" t="s">
        <v>3997</v>
      </c>
      <c r="L13777" t="s">
        <v>5448</v>
      </c>
    </row>
    <row r="13778" spans="1:12">
      <c r="A13778" s="15">
        <v>50600108</v>
      </c>
      <c r="B13778" t="s">
        <v>5196</v>
      </c>
      <c r="C13778" t="s">
        <v>12873</v>
      </c>
      <c r="D13778" t="s">
        <v>5235</v>
      </c>
      <c r="E13778" t="s">
        <v>12502</v>
      </c>
      <c r="F13778" t="s">
        <v>5196</v>
      </c>
      <c r="G13778">
        <v>10</v>
      </c>
      <c r="H13778" t="s">
        <v>4358</v>
      </c>
      <c r="I13778" s="160" t="s">
        <v>4007</v>
      </c>
      <c r="J13778" t="s">
        <v>5235</v>
      </c>
      <c r="K13778" s="160" t="s">
        <v>3997</v>
      </c>
      <c r="L13778" t="s">
        <v>5448</v>
      </c>
    </row>
    <row r="13779" spans="1:12">
      <c r="A13779" s="15">
        <v>50600109</v>
      </c>
      <c r="B13779" t="s">
        <v>5196</v>
      </c>
      <c r="C13779" t="s">
        <v>12873</v>
      </c>
      <c r="D13779" t="s">
        <v>5235</v>
      </c>
      <c r="E13779" t="s">
        <v>12503</v>
      </c>
      <c r="F13779" t="s">
        <v>5196</v>
      </c>
      <c r="G13779">
        <v>10</v>
      </c>
      <c r="H13779" t="s">
        <v>4358</v>
      </c>
      <c r="I13779" s="160" t="s">
        <v>4007</v>
      </c>
      <c r="J13779" t="s">
        <v>5235</v>
      </c>
      <c r="K13779" s="160" t="s">
        <v>3997</v>
      </c>
      <c r="L13779" t="s">
        <v>5448</v>
      </c>
    </row>
    <row r="13780" spans="1:12">
      <c r="A13780" s="15">
        <v>50600110</v>
      </c>
      <c r="B13780" t="s">
        <v>5196</v>
      </c>
      <c r="C13780" t="s">
        <v>12873</v>
      </c>
      <c r="D13780" t="s">
        <v>5235</v>
      </c>
      <c r="E13780" t="s">
        <v>12497</v>
      </c>
      <c r="F13780" t="s">
        <v>5196</v>
      </c>
      <c r="G13780">
        <v>10</v>
      </c>
      <c r="H13780" t="s">
        <v>4358</v>
      </c>
      <c r="I13780" s="160" t="s">
        <v>4007</v>
      </c>
      <c r="J13780" t="s">
        <v>5235</v>
      </c>
      <c r="K13780" s="160" t="s">
        <v>3997</v>
      </c>
      <c r="L13780" t="s">
        <v>5448</v>
      </c>
    </row>
    <row r="13781" spans="1:12">
      <c r="A13781" s="15">
        <v>50600111</v>
      </c>
      <c r="B13781" t="s">
        <v>5196</v>
      </c>
      <c r="C13781" t="s">
        <v>12873</v>
      </c>
      <c r="D13781" t="s">
        <v>5235</v>
      </c>
      <c r="E13781" t="s">
        <v>12504</v>
      </c>
      <c r="F13781" t="s">
        <v>5196</v>
      </c>
      <c r="G13781">
        <v>10</v>
      </c>
      <c r="H13781" t="s">
        <v>4358</v>
      </c>
      <c r="I13781" s="160" t="s">
        <v>4007</v>
      </c>
      <c r="J13781" t="s">
        <v>5235</v>
      </c>
      <c r="K13781" s="160" t="s">
        <v>3997</v>
      </c>
      <c r="L13781" t="s">
        <v>5448</v>
      </c>
    </row>
    <row r="13782" spans="1:12">
      <c r="A13782" s="15">
        <v>50600112</v>
      </c>
      <c r="B13782" t="s">
        <v>5196</v>
      </c>
      <c r="C13782" t="s">
        <v>12873</v>
      </c>
      <c r="D13782" t="s">
        <v>5235</v>
      </c>
      <c r="E13782" t="s">
        <v>12724</v>
      </c>
      <c r="F13782" t="s">
        <v>5196</v>
      </c>
      <c r="G13782">
        <v>10</v>
      </c>
      <c r="H13782" t="s">
        <v>4358</v>
      </c>
      <c r="I13782" s="160" t="s">
        <v>4007</v>
      </c>
      <c r="J13782" t="s">
        <v>5235</v>
      </c>
      <c r="K13782" s="160" t="s">
        <v>3997</v>
      </c>
      <c r="L13782" t="s">
        <v>5448</v>
      </c>
    </row>
    <row r="13783" spans="1:12">
      <c r="A13783" s="15">
        <v>50600113</v>
      </c>
      <c r="B13783" t="s">
        <v>5196</v>
      </c>
      <c r="C13783" t="s">
        <v>12873</v>
      </c>
      <c r="D13783" t="s">
        <v>5235</v>
      </c>
      <c r="E13783" t="s">
        <v>12725</v>
      </c>
      <c r="F13783" t="s">
        <v>5196</v>
      </c>
      <c r="G13783">
        <v>10</v>
      </c>
      <c r="H13783" t="s">
        <v>4358</v>
      </c>
      <c r="I13783" s="160" t="s">
        <v>4007</v>
      </c>
      <c r="J13783" t="s">
        <v>5235</v>
      </c>
      <c r="K13783" s="160" t="s">
        <v>3997</v>
      </c>
      <c r="L13783" t="s">
        <v>5448</v>
      </c>
    </row>
    <row r="13784" spans="1:12">
      <c r="A13784" s="15">
        <v>50600114</v>
      </c>
      <c r="B13784" t="s">
        <v>5196</v>
      </c>
      <c r="C13784" t="s">
        <v>12873</v>
      </c>
      <c r="D13784" t="s">
        <v>5235</v>
      </c>
      <c r="E13784" t="s">
        <v>12877</v>
      </c>
      <c r="F13784" t="s">
        <v>5196</v>
      </c>
      <c r="G13784">
        <v>10</v>
      </c>
      <c r="H13784" t="s">
        <v>4358</v>
      </c>
      <c r="I13784" s="160" t="s">
        <v>4007</v>
      </c>
      <c r="J13784" t="s">
        <v>5235</v>
      </c>
      <c r="K13784" s="160" t="s">
        <v>3997</v>
      </c>
      <c r="L13784" t="s">
        <v>5448</v>
      </c>
    </row>
    <row r="13785" spans="1:12">
      <c r="A13785" s="15">
        <v>50600115</v>
      </c>
      <c r="B13785" t="s">
        <v>5196</v>
      </c>
      <c r="C13785" t="s">
        <v>12873</v>
      </c>
      <c r="D13785" t="s">
        <v>5235</v>
      </c>
      <c r="E13785" t="s">
        <v>12727</v>
      </c>
      <c r="F13785" t="s">
        <v>5196</v>
      </c>
      <c r="G13785">
        <v>10</v>
      </c>
      <c r="H13785" t="s">
        <v>4358</v>
      </c>
      <c r="I13785" s="160" t="s">
        <v>4007</v>
      </c>
      <c r="J13785" t="s">
        <v>5235</v>
      </c>
      <c r="K13785" s="160" t="s">
        <v>3997</v>
      </c>
      <c r="L13785" t="s">
        <v>5448</v>
      </c>
    </row>
    <row r="13786" spans="1:12">
      <c r="A13786" s="15">
        <v>50600116</v>
      </c>
      <c r="B13786" t="s">
        <v>5196</v>
      </c>
      <c r="C13786" t="s">
        <v>12873</v>
      </c>
      <c r="D13786" t="s">
        <v>5235</v>
      </c>
      <c r="E13786" t="s">
        <v>12728</v>
      </c>
      <c r="F13786" t="s">
        <v>5196</v>
      </c>
      <c r="G13786">
        <v>10</v>
      </c>
      <c r="H13786" t="s">
        <v>4358</v>
      </c>
      <c r="I13786" s="160" t="s">
        <v>4007</v>
      </c>
      <c r="J13786" t="s">
        <v>5235</v>
      </c>
      <c r="K13786" s="160" t="s">
        <v>3997</v>
      </c>
      <c r="L13786" t="s">
        <v>5448</v>
      </c>
    </row>
    <row r="13787" spans="1:12">
      <c r="A13787" s="15">
        <v>50600117</v>
      </c>
      <c r="B13787" t="s">
        <v>5196</v>
      </c>
      <c r="C13787" t="s">
        <v>12873</v>
      </c>
      <c r="D13787" t="s">
        <v>5235</v>
      </c>
      <c r="E13787" t="s">
        <v>12729</v>
      </c>
      <c r="F13787" t="s">
        <v>5196</v>
      </c>
      <c r="G13787">
        <v>10</v>
      </c>
      <c r="H13787" t="s">
        <v>4358</v>
      </c>
      <c r="I13787" s="160" t="s">
        <v>4007</v>
      </c>
      <c r="J13787" t="s">
        <v>5235</v>
      </c>
      <c r="K13787" s="160" t="s">
        <v>3997</v>
      </c>
      <c r="L13787" t="s">
        <v>5448</v>
      </c>
    </row>
    <row r="13788" spans="1:12">
      <c r="A13788" s="15">
        <v>50600118</v>
      </c>
      <c r="B13788" t="s">
        <v>5196</v>
      </c>
      <c r="C13788" t="s">
        <v>12873</v>
      </c>
      <c r="D13788" t="s">
        <v>5235</v>
      </c>
      <c r="E13788" t="s">
        <v>12730</v>
      </c>
      <c r="F13788" t="s">
        <v>5196</v>
      </c>
      <c r="G13788">
        <v>10</v>
      </c>
      <c r="H13788" t="s">
        <v>4358</v>
      </c>
      <c r="I13788" s="160" t="s">
        <v>4007</v>
      </c>
      <c r="J13788" t="s">
        <v>5235</v>
      </c>
      <c r="K13788" s="160" t="s">
        <v>3997</v>
      </c>
      <c r="L13788" t="s">
        <v>5448</v>
      </c>
    </row>
    <row r="13789" spans="1:12">
      <c r="A13789" s="15">
        <v>50600119</v>
      </c>
      <c r="B13789" t="s">
        <v>5196</v>
      </c>
      <c r="C13789" t="s">
        <v>12873</v>
      </c>
      <c r="D13789" t="s">
        <v>5235</v>
      </c>
      <c r="E13789" t="s">
        <v>12731</v>
      </c>
      <c r="F13789" t="s">
        <v>5196</v>
      </c>
      <c r="G13789">
        <v>10</v>
      </c>
      <c r="H13789" t="s">
        <v>4358</v>
      </c>
      <c r="I13789" s="160" t="s">
        <v>4007</v>
      </c>
      <c r="J13789" t="s">
        <v>5235</v>
      </c>
      <c r="K13789" s="160" t="s">
        <v>3997</v>
      </c>
      <c r="L13789" t="s">
        <v>5448</v>
      </c>
    </row>
    <row r="13790" spans="1:12">
      <c r="A13790" s="15">
        <v>50600120</v>
      </c>
      <c r="B13790" t="s">
        <v>5196</v>
      </c>
      <c r="C13790" t="s">
        <v>12873</v>
      </c>
      <c r="D13790" t="s">
        <v>5235</v>
      </c>
      <c r="E13790" t="s">
        <v>12732</v>
      </c>
      <c r="F13790" t="s">
        <v>5196</v>
      </c>
      <c r="G13790">
        <v>10</v>
      </c>
      <c r="H13790" t="s">
        <v>4358</v>
      </c>
      <c r="I13790" s="160" t="s">
        <v>4007</v>
      </c>
      <c r="J13790" t="s">
        <v>5235</v>
      </c>
      <c r="K13790" s="160" t="s">
        <v>3997</v>
      </c>
      <c r="L13790" t="s">
        <v>5448</v>
      </c>
    </row>
    <row r="13791" spans="1:12">
      <c r="A13791" s="15">
        <v>50600121</v>
      </c>
      <c r="B13791" t="s">
        <v>5196</v>
      </c>
      <c r="C13791" t="s">
        <v>12873</v>
      </c>
      <c r="D13791" t="s">
        <v>5235</v>
      </c>
      <c r="E13791" t="s">
        <v>12733</v>
      </c>
      <c r="F13791" t="s">
        <v>5196</v>
      </c>
      <c r="G13791">
        <v>10</v>
      </c>
      <c r="H13791" t="s">
        <v>4358</v>
      </c>
      <c r="I13791" s="160" t="s">
        <v>4007</v>
      </c>
      <c r="J13791" t="s">
        <v>5235</v>
      </c>
      <c r="K13791" s="160" t="s">
        <v>3997</v>
      </c>
      <c r="L13791" t="s">
        <v>5448</v>
      </c>
    </row>
    <row r="13792" spans="1:12">
      <c r="A13792" s="15">
        <v>50600122</v>
      </c>
      <c r="B13792" t="s">
        <v>5196</v>
      </c>
      <c r="C13792" t="s">
        <v>12873</v>
      </c>
      <c r="D13792" t="s">
        <v>5235</v>
      </c>
      <c r="E13792" t="s">
        <v>12734</v>
      </c>
      <c r="F13792" t="s">
        <v>5196</v>
      </c>
      <c r="G13792">
        <v>10</v>
      </c>
      <c r="H13792" t="s">
        <v>4358</v>
      </c>
      <c r="I13792" s="160" t="s">
        <v>4007</v>
      </c>
      <c r="J13792" t="s">
        <v>5235</v>
      </c>
      <c r="K13792" s="160" t="s">
        <v>3997</v>
      </c>
      <c r="L13792" t="s">
        <v>5448</v>
      </c>
    </row>
    <row r="13793" spans="1:12">
      <c r="A13793" s="15">
        <v>50600123</v>
      </c>
      <c r="B13793" t="s">
        <v>5196</v>
      </c>
      <c r="C13793" t="s">
        <v>12873</v>
      </c>
      <c r="D13793" t="s">
        <v>5235</v>
      </c>
      <c r="E13793" t="s">
        <v>12735</v>
      </c>
      <c r="F13793" t="s">
        <v>5196</v>
      </c>
      <c r="G13793">
        <v>10</v>
      </c>
      <c r="H13793" t="s">
        <v>4358</v>
      </c>
      <c r="I13793" s="160" t="s">
        <v>4007</v>
      </c>
      <c r="J13793" t="s">
        <v>5235</v>
      </c>
      <c r="K13793" s="160" t="s">
        <v>3997</v>
      </c>
      <c r="L13793" t="s">
        <v>5448</v>
      </c>
    </row>
    <row r="13794" spans="1:12">
      <c r="A13794" s="15">
        <v>50600124</v>
      </c>
      <c r="B13794" t="s">
        <v>5196</v>
      </c>
      <c r="C13794" t="s">
        <v>12873</v>
      </c>
      <c r="D13794" t="s">
        <v>5235</v>
      </c>
      <c r="E13794" t="s">
        <v>12731</v>
      </c>
      <c r="F13794" t="s">
        <v>5196</v>
      </c>
      <c r="G13794">
        <v>10</v>
      </c>
      <c r="H13794" t="s">
        <v>4358</v>
      </c>
      <c r="I13794" s="160" t="s">
        <v>4007</v>
      </c>
      <c r="J13794" t="s">
        <v>5235</v>
      </c>
      <c r="K13794" s="160" t="s">
        <v>3997</v>
      </c>
      <c r="L13794" t="s">
        <v>5448</v>
      </c>
    </row>
    <row r="13795" spans="1:12">
      <c r="A13795" s="15">
        <v>50600125</v>
      </c>
      <c r="B13795" t="s">
        <v>5196</v>
      </c>
      <c r="C13795" t="s">
        <v>12873</v>
      </c>
      <c r="D13795" t="s">
        <v>5235</v>
      </c>
      <c r="E13795" t="s">
        <v>12736</v>
      </c>
      <c r="F13795" t="s">
        <v>5196</v>
      </c>
      <c r="G13795">
        <v>10</v>
      </c>
      <c r="H13795" t="s">
        <v>4358</v>
      </c>
      <c r="I13795" s="160" t="s">
        <v>4007</v>
      </c>
      <c r="J13795" t="s">
        <v>5235</v>
      </c>
      <c r="K13795" s="160" t="s">
        <v>3997</v>
      </c>
      <c r="L13795" t="s">
        <v>5448</v>
      </c>
    </row>
    <row r="13796" spans="1:12">
      <c r="A13796" s="15">
        <v>50600126</v>
      </c>
      <c r="B13796" t="s">
        <v>5196</v>
      </c>
      <c r="C13796" t="s">
        <v>12873</v>
      </c>
      <c r="D13796" t="s">
        <v>5235</v>
      </c>
      <c r="E13796" t="s">
        <v>12878</v>
      </c>
      <c r="F13796" t="s">
        <v>5196</v>
      </c>
      <c r="G13796">
        <v>10</v>
      </c>
      <c r="H13796" t="s">
        <v>4358</v>
      </c>
      <c r="I13796" s="160" t="s">
        <v>4007</v>
      </c>
      <c r="J13796" t="s">
        <v>5235</v>
      </c>
      <c r="K13796" s="160" t="s">
        <v>3997</v>
      </c>
      <c r="L13796" t="s">
        <v>5448</v>
      </c>
    </row>
    <row r="13797" spans="1:12">
      <c r="A13797" s="15">
        <v>50600201</v>
      </c>
      <c r="B13797" t="s">
        <v>5196</v>
      </c>
      <c r="C13797" t="s">
        <v>12873</v>
      </c>
      <c r="D13797" t="s">
        <v>12538</v>
      </c>
      <c r="E13797" t="s">
        <v>12539</v>
      </c>
      <c r="F13797" t="s">
        <v>5196</v>
      </c>
      <c r="G13797">
        <v>10</v>
      </c>
      <c r="H13797" t="s">
        <v>4358</v>
      </c>
      <c r="I13797" s="160" t="s">
        <v>4007</v>
      </c>
      <c r="J13797" t="s">
        <v>5235</v>
      </c>
      <c r="K13797" s="160" t="s">
        <v>3997</v>
      </c>
      <c r="L13797" t="s">
        <v>5448</v>
      </c>
    </row>
    <row r="13798" spans="1:12">
      <c r="A13798" s="15">
        <v>50600202</v>
      </c>
      <c r="B13798" t="s">
        <v>5196</v>
      </c>
      <c r="C13798" t="s">
        <v>12873</v>
      </c>
      <c r="D13798" t="s">
        <v>12538</v>
      </c>
      <c r="E13798" t="s">
        <v>12540</v>
      </c>
      <c r="F13798" t="s">
        <v>5196</v>
      </c>
      <c r="G13798">
        <v>10</v>
      </c>
      <c r="H13798" t="s">
        <v>4358</v>
      </c>
      <c r="I13798" s="160" t="s">
        <v>4007</v>
      </c>
      <c r="J13798" t="s">
        <v>5235</v>
      </c>
      <c r="K13798" s="160" t="s">
        <v>3997</v>
      </c>
      <c r="L13798" t="s">
        <v>5448</v>
      </c>
    </row>
    <row r="13799" spans="1:12">
      <c r="A13799" s="15">
        <v>50600203</v>
      </c>
      <c r="B13799" t="s">
        <v>5196</v>
      </c>
      <c r="C13799" t="s">
        <v>12873</v>
      </c>
      <c r="D13799" t="s">
        <v>12538</v>
      </c>
      <c r="E13799" t="s">
        <v>12541</v>
      </c>
      <c r="F13799" t="s">
        <v>5196</v>
      </c>
      <c r="G13799">
        <v>10</v>
      </c>
      <c r="H13799" t="s">
        <v>4358</v>
      </c>
      <c r="I13799" s="160" t="s">
        <v>4007</v>
      </c>
      <c r="J13799" t="s">
        <v>5235</v>
      </c>
      <c r="K13799" s="160" t="s">
        <v>3997</v>
      </c>
      <c r="L13799" t="s">
        <v>5448</v>
      </c>
    </row>
    <row r="13800" spans="1:12">
      <c r="A13800" s="15">
        <v>50600204</v>
      </c>
      <c r="B13800" t="s">
        <v>5196</v>
      </c>
      <c r="C13800" t="s">
        <v>12873</v>
      </c>
      <c r="D13800" t="s">
        <v>12538</v>
      </c>
      <c r="E13800" t="s">
        <v>12542</v>
      </c>
      <c r="F13800" t="s">
        <v>5196</v>
      </c>
      <c r="G13800">
        <v>10</v>
      </c>
      <c r="H13800" t="s">
        <v>4358</v>
      </c>
      <c r="I13800" s="160" t="s">
        <v>4007</v>
      </c>
      <c r="J13800" t="s">
        <v>5235</v>
      </c>
      <c r="K13800" s="160" t="s">
        <v>3997</v>
      </c>
      <c r="L13800" t="s">
        <v>5448</v>
      </c>
    </row>
    <row r="13801" spans="1:12">
      <c r="A13801" s="15">
        <v>50600205</v>
      </c>
      <c r="B13801" t="s">
        <v>5196</v>
      </c>
      <c r="C13801" t="s">
        <v>12873</v>
      </c>
      <c r="D13801" t="s">
        <v>12538</v>
      </c>
      <c r="E13801" t="s">
        <v>12543</v>
      </c>
      <c r="F13801" t="s">
        <v>5196</v>
      </c>
      <c r="G13801">
        <v>10</v>
      </c>
      <c r="H13801" t="s">
        <v>4358</v>
      </c>
      <c r="I13801" s="160" t="s">
        <v>4007</v>
      </c>
      <c r="J13801" t="s">
        <v>5235</v>
      </c>
      <c r="K13801" s="160" t="s">
        <v>3997</v>
      </c>
      <c r="L13801" t="s">
        <v>5448</v>
      </c>
    </row>
    <row r="13802" spans="1:12">
      <c r="A13802" s="15">
        <v>50600206</v>
      </c>
      <c r="B13802" t="s">
        <v>5196</v>
      </c>
      <c r="C13802" t="s">
        <v>12873</v>
      </c>
      <c r="D13802" t="s">
        <v>12538</v>
      </c>
      <c r="E13802" t="s">
        <v>12544</v>
      </c>
      <c r="F13802" t="s">
        <v>5196</v>
      </c>
      <c r="G13802">
        <v>10</v>
      </c>
      <c r="H13802" t="s">
        <v>4358</v>
      </c>
      <c r="I13802" s="160" t="s">
        <v>4007</v>
      </c>
      <c r="J13802" t="s">
        <v>5235</v>
      </c>
      <c r="K13802" s="160" t="s">
        <v>3997</v>
      </c>
      <c r="L13802" t="s">
        <v>5448</v>
      </c>
    </row>
    <row r="13803" spans="1:12">
      <c r="A13803" s="15">
        <v>50600207</v>
      </c>
      <c r="B13803" t="s">
        <v>5196</v>
      </c>
      <c r="C13803" t="s">
        <v>12873</v>
      </c>
      <c r="D13803" t="s">
        <v>12538</v>
      </c>
      <c r="E13803" t="s">
        <v>12545</v>
      </c>
      <c r="F13803" t="s">
        <v>5196</v>
      </c>
      <c r="G13803">
        <v>10</v>
      </c>
      <c r="H13803" t="s">
        <v>4358</v>
      </c>
      <c r="I13803" s="160" t="s">
        <v>4007</v>
      </c>
      <c r="J13803" t="s">
        <v>5235</v>
      </c>
      <c r="K13803" s="160" t="s">
        <v>3997</v>
      </c>
      <c r="L13803" t="s">
        <v>5448</v>
      </c>
    </row>
    <row r="13804" spans="1:12">
      <c r="A13804" s="15">
        <v>50600208</v>
      </c>
      <c r="B13804" t="s">
        <v>5196</v>
      </c>
      <c r="C13804" t="s">
        <v>12873</v>
      </c>
      <c r="D13804" t="s">
        <v>12538</v>
      </c>
      <c r="E13804" t="s">
        <v>12546</v>
      </c>
      <c r="F13804" t="s">
        <v>5196</v>
      </c>
      <c r="G13804">
        <v>10</v>
      </c>
      <c r="H13804" t="s">
        <v>4358</v>
      </c>
      <c r="I13804" s="160" t="s">
        <v>4007</v>
      </c>
      <c r="J13804" t="s">
        <v>5235</v>
      </c>
      <c r="K13804" s="160" t="s">
        <v>3997</v>
      </c>
      <c r="L13804" t="s">
        <v>5448</v>
      </c>
    </row>
    <row r="13805" spans="1:12">
      <c r="A13805" s="15">
        <v>50600209</v>
      </c>
      <c r="B13805" t="s">
        <v>5196</v>
      </c>
      <c r="C13805" t="s">
        <v>12873</v>
      </c>
      <c r="D13805" t="s">
        <v>12538</v>
      </c>
      <c r="E13805" t="s">
        <v>12547</v>
      </c>
      <c r="F13805" t="s">
        <v>5196</v>
      </c>
      <c r="G13805">
        <v>10</v>
      </c>
      <c r="H13805" t="s">
        <v>4358</v>
      </c>
      <c r="I13805" s="160" t="s">
        <v>4007</v>
      </c>
      <c r="J13805" t="s">
        <v>5235</v>
      </c>
      <c r="K13805" s="160" t="s">
        <v>3997</v>
      </c>
      <c r="L13805" t="s">
        <v>5448</v>
      </c>
    </row>
    <row r="13806" spans="1:12">
      <c r="A13806" s="15">
        <v>50600210</v>
      </c>
      <c r="B13806" t="s">
        <v>5196</v>
      </c>
      <c r="C13806" t="s">
        <v>12873</v>
      </c>
      <c r="D13806" t="s">
        <v>12538</v>
      </c>
      <c r="E13806" t="s">
        <v>12548</v>
      </c>
      <c r="F13806" t="s">
        <v>5196</v>
      </c>
      <c r="G13806">
        <v>10</v>
      </c>
      <c r="H13806" t="s">
        <v>4358</v>
      </c>
      <c r="I13806" s="160" t="s">
        <v>4007</v>
      </c>
      <c r="J13806" t="s">
        <v>5235</v>
      </c>
      <c r="K13806" s="160" t="s">
        <v>3997</v>
      </c>
      <c r="L13806" t="s">
        <v>5448</v>
      </c>
    </row>
    <row r="13807" spans="1:12">
      <c r="A13807" s="15">
        <v>50600211</v>
      </c>
      <c r="B13807" t="s">
        <v>5196</v>
      </c>
      <c r="C13807" t="s">
        <v>12873</v>
      </c>
      <c r="D13807" t="s">
        <v>12538</v>
      </c>
      <c r="E13807" t="s">
        <v>12549</v>
      </c>
      <c r="F13807" t="s">
        <v>5196</v>
      </c>
      <c r="G13807">
        <v>10</v>
      </c>
      <c r="H13807" t="s">
        <v>4358</v>
      </c>
      <c r="I13807" s="160" t="s">
        <v>4007</v>
      </c>
      <c r="J13807" t="s">
        <v>5235</v>
      </c>
      <c r="K13807" s="160" t="s">
        <v>3997</v>
      </c>
      <c r="L13807" t="s">
        <v>5448</v>
      </c>
    </row>
    <row r="13808" spans="1:12">
      <c r="A13808" s="15">
        <v>50600212</v>
      </c>
      <c r="B13808" t="s">
        <v>5196</v>
      </c>
      <c r="C13808" t="s">
        <v>12873</v>
      </c>
      <c r="D13808" t="s">
        <v>12538</v>
      </c>
      <c r="E13808" t="s">
        <v>12550</v>
      </c>
      <c r="F13808" t="s">
        <v>5196</v>
      </c>
      <c r="G13808">
        <v>10</v>
      </c>
      <c r="H13808" t="s">
        <v>4358</v>
      </c>
      <c r="I13808" s="160" t="s">
        <v>4007</v>
      </c>
      <c r="J13808" t="s">
        <v>5235</v>
      </c>
      <c r="K13808" s="160" t="s">
        <v>3997</v>
      </c>
      <c r="L13808" t="s">
        <v>5448</v>
      </c>
    </row>
    <row r="13809" spans="1:12">
      <c r="A13809" s="15">
        <v>50600213</v>
      </c>
      <c r="B13809" t="s">
        <v>5196</v>
      </c>
      <c r="C13809" t="s">
        <v>12873</v>
      </c>
      <c r="D13809" t="s">
        <v>12538</v>
      </c>
      <c r="E13809" t="s">
        <v>12551</v>
      </c>
      <c r="F13809" t="s">
        <v>5196</v>
      </c>
      <c r="G13809">
        <v>10</v>
      </c>
      <c r="H13809" t="s">
        <v>4358</v>
      </c>
      <c r="I13809" s="160" t="s">
        <v>4007</v>
      </c>
      <c r="J13809" t="s">
        <v>5235</v>
      </c>
      <c r="K13809" s="160" t="s">
        <v>3997</v>
      </c>
      <c r="L13809" t="s">
        <v>5448</v>
      </c>
    </row>
    <row r="13810" spans="1:12">
      <c r="A13810" s="15">
        <v>50600214</v>
      </c>
      <c r="B13810" t="s">
        <v>5196</v>
      </c>
      <c r="C13810" t="s">
        <v>12873</v>
      </c>
      <c r="D13810" t="s">
        <v>12538</v>
      </c>
      <c r="E13810" t="s">
        <v>12552</v>
      </c>
      <c r="F13810" t="s">
        <v>5196</v>
      </c>
      <c r="G13810">
        <v>10</v>
      </c>
      <c r="H13810" t="s">
        <v>4358</v>
      </c>
      <c r="I13810" s="160" t="s">
        <v>4007</v>
      </c>
      <c r="J13810" t="s">
        <v>5235</v>
      </c>
      <c r="K13810" s="160" t="s">
        <v>3997</v>
      </c>
      <c r="L13810" t="s">
        <v>5448</v>
      </c>
    </row>
    <row r="13811" spans="1:12">
      <c r="A13811" s="15">
        <v>50600215</v>
      </c>
      <c r="B13811" t="s">
        <v>5196</v>
      </c>
      <c r="C13811" t="s">
        <v>12873</v>
      </c>
      <c r="D13811" t="s">
        <v>12538</v>
      </c>
      <c r="E13811" t="s">
        <v>12553</v>
      </c>
      <c r="F13811" t="s">
        <v>5196</v>
      </c>
      <c r="G13811">
        <v>10</v>
      </c>
      <c r="H13811" t="s">
        <v>4358</v>
      </c>
      <c r="I13811" s="160" t="s">
        <v>4007</v>
      </c>
      <c r="J13811" t="s">
        <v>5235</v>
      </c>
      <c r="K13811" s="160" t="s">
        <v>3997</v>
      </c>
      <c r="L13811" t="s">
        <v>5448</v>
      </c>
    </row>
    <row r="13812" spans="1:12">
      <c r="A13812" s="15">
        <v>50600216</v>
      </c>
      <c r="B13812" t="s">
        <v>5196</v>
      </c>
      <c r="C13812" t="s">
        <v>12873</v>
      </c>
      <c r="D13812" t="s">
        <v>12538</v>
      </c>
      <c r="E13812" t="s">
        <v>12554</v>
      </c>
      <c r="F13812" t="s">
        <v>5196</v>
      </c>
      <c r="G13812">
        <v>10</v>
      </c>
      <c r="H13812" t="s">
        <v>4358</v>
      </c>
      <c r="I13812" s="160" t="s">
        <v>4007</v>
      </c>
      <c r="J13812" t="s">
        <v>5235</v>
      </c>
      <c r="K13812" s="160" t="s">
        <v>3997</v>
      </c>
      <c r="L13812" t="s">
        <v>5448</v>
      </c>
    </row>
    <row r="13813" spans="1:12">
      <c r="A13813" s="15">
        <v>50600217</v>
      </c>
      <c r="B13813" t="s">
        <v>5196</v>
      </c>
      <c r="C13813" t="s">
        <v>12873</v>
      </c>
      <c r="D13813" t="s">
        <v>12538</v>
      </c>
      <c r="E13813" t="s">
        <v>12555</v>
      </c>
      <c r="F13813" t="s">
        <v>5196</v>
      </c>
      <c r="G13813">
        <v>10</v>
      </c>
      <c r="H13813" t="s">
        <v>4358</v>
      </c>
      <c r="I13813" s="160" t="s">
        <v>4007</v>
      </c>
      <c r="J13813" t="s">
        <v>5235</v>
      </c>
      <c r="K13813" s="160" t="s">
        <v>3997</v>
      </c>
      <c r="L13813" t="s">
        <v>5448</v>
      </c>
    </row>
    <row r="13814" spans="1:12">
      <c r="A13814" s="15">
        <v>50600218</v>
      </c>
      <c r="B13814" t="s">
        <v>5196</v>
      </c>
      <c r="C13814" t="s">
        <v>12873</v>
      </c>
      <c r="D13814" t="s">
        <v>12538</v>
      </c>
      <c r="E13814" t="s">
        <v>12556</v>
      </c>
      <c r="F13814" t="s">
        <v>5196</v>
      </c>
      <c r="G13814">
        <v>10</v>
      </c>
      <c r="H13814" t="s">
        <v>4358</v>
      </c>
      <c r="I13814" s="160" t="s">
        <v>4007</v>
      </c>
      <c r="J13814" t="s">
        <v>5235</v>
      </c>
      <c r="K13814" s="160" t="s">
        <v>3997</v>
      </c>
      <c r="L13814" t="s">
        <v>5448</v>
      </c>
    </row>
    <row r="13815" spans="1:12">
      <c r="A13815" s="15">
        <v>50600219</v>
      </c>
      <c r="B13815" t="s">
        <v>5196</v>
      </c>
      <c r="C13815" t="s">
        <v>12873</v>
      </c>
      <c r="D13815" t="s">
        <v>12538</v>
      </c>
      <c r="E13815" t="s">
        <v>12557</v>
      </c>
      <c r="F13815" t="s">
        <v>5196</v>
      </c>
      <c r="G13815">
        <v>10</v>
      </c>
      <c r="H13815" t="s">
        <v>4358</v>
      </c>
      <c r="I13815" s="160" t="s">
        <v>4007</v>
      </c>
      <c r="J13815" t="s">
        <v>5235</v>
      </c>
      <c r="K13815" s="160" t="s">
        <v>3997</v>
      </c>
      <c r="L13815" t="s">
        <v>5448</v>
      </c>
    </row>
    <row r="13816" spans="1:12">
      <c r="A13816" s="15">
        <v>50600220</v>
      </c>
      <c r="B13816" t="s">
        <v>5196</v>
      </c>
      <c r="C13816" t="s">
        <v>12873</v>
      </c>
      <c r="D13816" t="s">
        <v>12538</v>
      </c>
      <c r="E13816" t="s">
        <v>12558</v>
      </c>
      <c r="F13816" t="s">
        <v>5196</v>
      </c>
      <c r="G13816">
        <v>10</v>
      </c>
      <c r="H13816" t="s">
        <v>4358</v>
      </c>
      <c r="I13816" s="160" t="s">
        <v>4007</v>
      </c>
      <c r="J13816" t="s">
        <v>5235</v>
      </c>
      <c r="K13816" s="160" t="s">
        <v>3997</v>
      </c>
      <c r="L13816" t="s">
        <v>5448</v>
      </c>
    </row>
    <row r="13817" spans="1:12">
      <c r="A13817" s="15">
        <v>50600221</v>
      </c>
      <c r="B13817" t="s">
        <v>5196</v>
      </c>
      <c r="C13817" t="s">
        <v>12873</v>
      </c>
      <c r="D13817" t="s">
        <v>12538</v>
      </c>
      <c r="E13817" t="s">
        <v>12559</v>
      </c>
      <c r="F13817" t="s">
        <v>5196</v>
      </c>
      <c r="G13817">
        <v>10</v>
      </c>
      <c r="H13817" t="s">
        <v>4358</v>
      </c>
      <c r="I13817" s="160" t="s">
        <v>4007</v>
      </c>
      <c r="J13817" t="s">
        <v>5235</v>
      </c>
      <c r="K13817" s="160" t="s">
        <v>3997</v>
      </c>
      <c r="L13817" t="s">
        <v>5448</v>
      </c>
    </row>
    <row r="13818" spans="1:12">
      <c r="A13818" s="15">
        <v>50600222</v>
      </c>
      <c r="B13818" t="s">
        <v>5196</v>
      </c>
      <c r="C13818" t="s">
        <v>12873</v>
      </c>
      <c r="D13818" t="s">
        <v>12538</v>
      </c>
      <c r="E13818" t="s">
        <v>12560</v>
      </c>
      <c r="F13818" t="s">
        <v>5196</v>
      </c>
      <c r="G13818">
        <v>10</v>
      </c>
      <c r="H13818" t="s">
        <v>4358</v>
      </c>
      <c r="I13818" s="160" t="s">
        <v>4007</v>
      </c>
      <c r="J13818" t="s">
        <v>5235</v>
      </c>
      <c r="K13818" s="160" t="s">
        <v>3997</v>
      </c>
      <c r="L13818" t="s">
        <v>5448</v>
      </c>
    </row>
    <row r="13819" spans="1:12">
      <c r="A13819" s="15">
        <v>50600223</v>
      </c>
      <c r="B13819" t="s">
        <v>5196</v>
      </c>
      <c r="C13819" t="s">
        <v>12873</v>
      </c>
      <c r="D13819" t="s">
        <v>12538</v>
      </c>
      <c r="E13819" t="s">
        <v>12561</v>
      </c>
      <c r="F13819" t="s">
        <v>5196</v>
      </c>
      <c r="G13819">
        <v>10</v>
      </c>
      <c r="H13819" t="s">
        <v>4358</v>
      </c>
      <c r="I13819" s="160" t="s">
        <v>4007</v>
      </c>
      <c r="J13819" t="s">
        <v>5235</v>
      </c>
      <c r="K13819" s="160" t="s">
        <v>3997</v>
      </c>
      <c r="L13819" t="s">
        <v>5448</v>
      </c>
    </row>
    <row r="13820" spans="1:12">
      <c r="A13820" s="15">
        <v>50600224</v>
      </c>
      <c r="B13820" t="s">
        <v>5196</v>
      </c>
      <c r="C13820" t="s">
        <v>12873</v>
      </c>
      <c r="D13820" t="s">
        <v>12538</v>
      </c>
      <c r="E13820" t="s">
        <v>12562</v>
      </c>
      <c r="F13820" t="s">
        <v>5196</v>
      </c>
      <c r="G13820">
        <v>10</v>
      </c>
      <c r="H13820" t="s">
        <v>4358</v>
      </c>
      <c r="I13820" s="160" t="s">
        <v>4007</v>
      </c>
      <c r="J13820" t="s">
        <v>5235</v>
      </c>
      <c r="K13820" s="160" t="s">
        <v>3997</v>
      </c>
      <c r="L13820" t="s">
        <v>5448</v>
      </c>
    </row>
    <row r="13821" spans="1:12">
      <c r="A13821" s="15">
        <v>50600225</v>
      </c>
      <c r="B13821" t="s">
        <v>5196</v>
      </c>
      <c r="C13821" t="s">
        <v>12873</v>
      </c>
      <c r="D13821" t="s">
        <v>12538</v>
      </c>
      <c r="E13821" t="s">
        <v>12563</v>
      </c>
      <c r="F13821" t="s">
        <v>5196</v>
      </c>
      <c r="G13821">
        <v>10</v>
      </c>
      <c r="H13821" t="s">
        <v>4358</v>
      </c>
      <c r="I13821" s="160" t="s">
        <v>4007</v>
      </c>
      <c r="J13821" t="s">
        <v>5235</v>
      </c>
      <c r="K13821" s="160" t="s">
        <v>3997</v>
      </c>
      <c r="L13821" t="s">
        <v>5448</v>
      </c>
    </row>
    <row r="13822" spans="1:12">
      <c r="A13822" s="15">
        <v>50600226</v>
      </c>
      <c r="B13822" t="s">
        <v>5196</v>
      </c>
      <c r="C13822" t="s">
        <v>12873</v>
      </c>
      <c r="D13822" t="s">
        <v>12538</v>
      </c>
      <c r="E13822" t="s">
        <v>12564</v>
      </c>
      <c r="F13822" t="s">
        <v>5196</v>
      </c>
      <c r="G13822">
        <v>10</v>
      </c>
      <c r="H13822" t="s">
        <v>4358</v>
      </c>
      <c r="I13822" s="160" t="s">
        <v>4007</v>
      </c>
      <c r="J13822" t="s">
        <v>5235</v>
      </c>
      <c r="K13822" s="160" t="s">
        <v>3997</v>
      </c>
      <c r="L13822" t="s">
        <v>5448</v>
      </c>
    </row>
    <row r="13823" spans="1:12">
      <c r="A13823" s="15">
        <v>50600227</v>
      </c>
      <c r="B13823" t="s">
        <v>5196</v>
      </c>
      <c r="C13823" t="s">
        <v>12873</v>
      </c>
      <c r="D13823" t="s">
        <v>12538</v>
      </c>
      <c r="E13823" t="s">
        <v>12565</v>
      </c>
      <c r="F13823" t="s">
        <v>5196</v>
      </c>
      <c r="G13823">
        <v>10</v>
      </c>
      <c r="H13823" t="s">
        <v>4358</v>
      </c>
      <c r="I13823" s="160" t="s">
        <v>4007</v>
      </c>
      <c r="J13823" t="s">
        <v>5235</v>
      </c>
      <c r="K13823" s="160" t="s">
        <v>3997</v>
      </c>
      <c r="L13823" t="s">
        <v>5448</v>
      </c>
    </row>
    <row r="13824" spans="1:12">
      <c r="A13824" s="15">
        <v>50600228</v>
      </c>
      <c r="B13824" t="s">
        <v>5196</v>
      </c>
      <c r="C13824" t="s">
        <v>12873</v>
      </c>
      <c r="D13824" t="s">
        <v>12538</v>
      </c>
      <c r="E13824" t="s">
        <v>12566</v>
      </c>
      <c r="F13824" t="s">
        <v>5196</v>
      </c>
      <c r="G13824">
        <v>10</v>
      </c>
      <c r="H13824" t="s">
        <v>4358</v>
      </c>
      <c r="I13824" s="160" t="s">
        <v>4007</v>
      </c>
      <c r="J13824" t="s">
        <v>5235</v>
      </c>
      <c r="K13824" s="160" t="s">
        <v>3997</v>
      </c>
      <c r="L13824" t="s">
        <v>5448</v>
      </c>
    </row>
    <row r="13825" spans="1:12">
      <c r="A13825" s="15">
        <v>50600229</v>
      </c>
      <c r="B13825" t="s">
        <v>5196</v>
      </c>
      <c r="C13825" t="s">
        <v>12873</v>
      </c>
      <c r="D13825" t="s">
        <v>12538</v>
      </c>
      <c r="E13825" t="s">
        <v>12567</v>
      </c>
      <c r="F13825" t="s">
        <v>5196</v>
      </c>
      <c r="G13825">
        <v>10</v>
      </c>
      <c r="H13825" t="s">
        <v>4358</v>
      </c>
      <c r="I13825" s="160" t="s">
        <v>4007</v>
      </c>
      <c r="J13825" t="s">
        <v>5235</v>
      </c>
      <c r="K13825" s="160" t="s">
        <v>3997</v>
      </c>
      <c r="L13825" t="s">
        <v>5448</v>
      </c>
    </row>
    <row r="13826" spans="1:12">
      <c r="A13826" s="15">
        <v>50600230</v>
      </c>
      <c r="B13826" t="s">
        <v>5196</v>
      </c>
      <c r="C13826" t="s">
        <v>12873</v>
      </c>
      <c r="D13826" t="s">
        <v>12538</v>
      </c>
      <c r="E13826" t="s">
        <v>12568</v>
      </c>
      <c r="F13826" t="s">
        <v>5196</v>
      </c>
      <c r="G13826">
        <v>10</v>
      </c>
      <c r="H13826" t="s">
        <v>4358</v>
      </c>
      <c r="I13826" s="160" t="s">
        <v>4007</v>
      </c>
      <c r="J13826" t="s">
        <v>5235</v>
      </c>
      <c r="K13826" s="160" t="s">
        <v>3997</v>
      </c>
      <c r="L13826" t="s">
        <v>5448</v>
      </c>
    </row>
    <row r="13827" spans="1:12">
      <c r="A13827" s="15">
        <v>50600231</v>
      </c>
      <c r="B13827" t="s">
        <v>5196</v>
      </c>
      <c r="C13827" t="s">
        <v>12873</v>
      </c>
      <c r="D13827" t="s">
        <v>12538</v>
      </c>
      <c r="E13827" t="s">
        <v>12569</v>
      </c>
      <c r="F13827" t="s">
        <v>5196</v>
      </c>
      <c r="G13827">
        <v>10</v>
      </c>
      <c r="H13827" t="s">
        <v>4358</v>
      </c>
      <c r="I13827" s="160" t="s">
        <v>4007</v>
      </c>
      <c r="J13827" t="s">
        <v>5235</v>
      </c>
      <c r="K13827" s="160" t="s">
        <v>3997</v>
      </c>
      <c r="L13827" t="s">
        <v>5448</v>
      </c>
    </row>
    <row r="13828" spans="1:12">
      <c r="A13828" s="15">
        <v>50600232</v>
      </c>
      <c r="B13828" t="s">
        <v>5196</v>
      </c>
      <c r="C13828" t="s">
        <v>12873</v>
      </c>
      <c r="D13828" t="s">
        <v>12538</v>
      </c>
      <c r="E13828" t="s">
        <v>12570</v>
      </c>
      <c r="F13828" t="s">
        <v>5196</v>
      </c>
      <c r="G13828">
        <v>10</v>
      </c>
      <c r="H13828" t="s">
        <v>4358</v>
      </c>
      <c r="I13828" s="160" t="s">
        <v>4007</v>
      </c>
      <c r="J13828" t="s">
        <v>5235</v>
      </c>
      <c r="K13828" s="160" t="s">
        <v>3997</v>
      </c>
      <c r="L13828" t="s">
        <v>5448</v>
      </c>
    </row>
    <row r="13829" spans="1:12">
      <c r="A13829" s="15">
        <v>50600233</v>
      </c>
      <c r="B13829" t="s">
        <v>5196</v>
      </c>
      <c r="C13829" t="s">
        <v>12873</v>
      </c>
      <c r="D13829" t="s">
        <v>12538</v>
      </c>
      <c r="E13829" t="s">
        <v>12571</v>
      </c>
      <c r="F13829" t="s">
        <v>5196</v>
      </c>
      <c r="G13829">
        <v>10</v>
      </c>
      <c r="H13829" t="s">
        <v>4358</v>
      </c>
      <c r="I13829" s="160" t="s">
        <v>4007</v>
      </c>
      <c r="J13829" t="s">
        <v>5235</v>
      </c>
      <c r="K13829" s="160" t="s">
        <v>3997</v>
      </c>
      <c r="L13829" t="s">
        <v>5448</v>
      </c>
    </row>
    <row r="13830" spans="1:12">
      <c r="A13830" s="15">
        <v>50600234</v>
      </c>
      <c r="B13830" t="s">
        <v>5196</v>
      </c>
      <c r="C13830" t="s">
        <v>12873</v>
      </c>
      <c r="D13830" t="s">
        <v>12538</v>
      </c>
      <c r="E13830" t="s">
        <v>12572</v>
      </c>
      <c r="F13830" t="s">
        <v>5196</v>
      </c>
      <c r="G13830">
        <v>10</v>
      </c>
      <c r="H13830" t="s">
        <v>4358</v>
      </c>
      <c r="I13830" s="160" t="s">
        <v>4007</v>
      </c>
      <c r="J13830" t="s">
        <v>5235</v>
      </c>
      <c r="K13830" s="160" t="s">
        <v>3997</v>
      </c>
      <c r="L13830" t="s">
        <v>5448</v>
      </c>
    </row>
    <row r="13831" spans="1:12">
      <c r="A13831" s="15">
        <v>50600235</v>
      </c>
      <c r="B13831" t="s">
        <v>5196</v>
      </c>
      <c r="C13831" t="s">
        <v>12873</v>
      </c>
      <c r="D13831" t="s">
        <v>12538</v>
      </c>
      <c r="E13831" t="s">
        <v>12573</v>
      </c>
      <c r="F13831" t="s">
        <v>5196</v>
      </c>
      <c r="G13831">
        <v>10</v>
      </c>
      <c r="H13831" t="s">
        <v>4358</v>
      </c>
      <c r="I13831" s="160" t="s">
        <v>4007</v>
      </c>
      <c r="J13831" t="s">
        <v>5235</v>
      </c>
      <c r="K13831" s="160" t="s">
        <v>3997</v>
      </c>
      <c r="L13831" t="s">
        <v>5448</v>
      </c>
    </row>
    <row r="13832" spans="1:12">
      <c r="A13832" s="15">
        <v>50600236</v>
      </c>
      <c r="B13832" t="s">
        <v>5196</v>
      </c>
      <c r="C13832" t="s">
        <v>12873</v>
      </c>
      <c r="D13832" t="s">
        <v>12538</v>
      </c>
      <c r="E13832" t="s">
        <v>12574</v>
      </c>
      <c r="F13832" t="s">
        <v>5196</v>
      </c>
      <c r="G13832">
        <v>10</v>
      </c>
      <c r="H13832" t="s">
        <v>4358</v>
      </c>
      <c r="I13832" s="160" t="s">
        <v>4007</v>
      </c>
      <c r="J13832" t="s">
        <v>5235</v>
      </c>
      <c r="K13832" s="160" t="s">
        <v>3997</v>
      </c>
      <c r="L13832" t="s">
        <v>5448</v>
      </c>
    </row>
    <row r="13833" spans="1:12">
      <c r="A13833" s="15">
        <v>50600237</v>
      </c>
      <c r="B13833" t="s">
        <v>5196</v>
      </c>
      <c r="C13833" t="s">
        <v>12873</v>
      </c>
      <c r="D13833" t="s">
        <v>12538</v>
      </c>
      <c r="E13833" t="s">
        <v>12575</v>
      </c>
      <c r="F13833" t="s">
        <v>5196</v>
      </c>
      <c r="G13833">
        <v>10</v>
      </c>
      <c r="H13833" t="s">
        <v>4358</v>
      </c>
      <c r="I13833" s="160" t="s">
        <v>4007</v>
      </c>
      <c r="J13833" t="s">
        <v>5235</v>
      </c>
      <c r="K13833" s="160" t="s">
        <v>3997</v>
      </c>
      <c r="L13833" t="s">
        <v>5448</v>
      </c>
    </row>
    <row r="13834" spans="1:12">
      <c r="A13834" s="15">
        <v>50600238</v>
      </c>
      <c r="B13834" t="s">
        <v>5196</v>
      </c>
      <c r="C13834" t="s">
        <v>12873</v>
      </c>
      <c r="D13834" t="s">
        <v>12538</v>
      </c>
      <c r="E13834" t="s">
        <v>12576</v>
      </c>
      <c r="F13834" t="s">
        <v>5196</v>
      </c>
      <c r="G13834">
        <v>10</v>
      </c>
      <c r="H13834" t="s">
        <v>4358</v>
      </c>
      <c r="I13834" s="160" t="s">
        <v>4007</v>
      </c>
      <c r="J13834" t="s">
        <v>5235</v>
      </c>
      <c r="K13834" s="160" t="s">
        <v>3997</v>
      </c>
      <c r="L13834" t="s">
        <v>5448</v>
      </c>
    </row>
    <row r="13835" spans="1:12">
      <c r="A13835" s="15">
        <v>50600239</v>
      </c>
      <c r="B13835" t="s">
        <v>5196</v>
      </c>
      <c r="C13835" t="s">
        <v>12873</v>
      </c>
      <c r="D13835" t="s">
        <v>12538</v>
      </c>
      <c r="E13835" t="s">
        <v>12577</v>
      </c>
      <c r="F13835" t="s">
        <v>5196</v>
      </c>
      <c r="G13835">
        <v>10</v>
      </c>
      <c r="H13835" t="s">
        <v>4358</v>
      </c>
      <c r="I13835" s="160" t="s">
        <v>4007</v>
      </c>
      <c r="J13835" t="s">
        <v>5235</v>
      </c>
      <c r="K13835" s="160" t="s">
        <v>3997</v>
      </c>
      <c r="L13835" t="s">
        <v>5448</v>
      </c>
    </row>
    <row r="13836" spans="1:12">
      <c r="A13836" s="15">
        <v>50600240</v>
      </c>
      <c r="B13836" t="s">
        <v>5196</v>
      </c>
      <c r="C13836" t="s">
        <v>12873</v>
      </c>
      <c r="D13836" t="s">
        <v>12538</v>
      </c>
      <c r="E13836" t="s">
        <v>12578</v>
      </c>
      <c r="F13836" t="s">
        <v>5196</v>
      </c>
      <c r="G13836">
        <v>10</v>
      </c>
      <c r="H13836" t="s">
        <v>4358</v>
      </c>
      <c r="I13836" s="160" t="s">
        <v>4007</v>
      </c>
      <c r="J13836" t="s">
        <v>5235</v>
      </c>
      <c r="K13836" s="160" t="s">
        <v>3997</v>
      </c>
      <c r="L13836" t="s">
        <v>5448</v>
      </c>
    </row>
    <row r="13837" spans="1:12">
      <c r="A13837" s="15">
        <v>50600241</v>
      </c>
      <c r="B13837" t="s">
        <v>5196</v>
      </c>
      <c r="C13837" t="s">
        <v>12873</v>
      </c>
      <c r="D13837" t="s">
        <v>12538</v>
      </c>
      <c r="E13837" t="s">
        <v>12579</v>
      </c>
      <c r="F13837" t="s">
        <v>5196</v>
      </c>
      <c r="G13837">
        <v>10</v>
      </c>
      <c r="H13837" t="s">
        <v>4358</v>
      </c>
      <c r="I13837" s="160" t="s">
        <v>4007</v>
      </c>
      <c r="J13837" t="s">
        <v>5235</v>
      </c>
      <c r="K13837" s="160" t="s">
        <v>3997</v>
      </c>
      <c r="L13837" t="s">
        <v>5448</v>
      </c>
    </row>
    <row r="13838" spans="1:12">
      <c r="A13838" s="15">
        <v>50600242</v>
      </c>
      <c r="B13838" t="s">
        <v>5196</v>
      </c>
      <c r="C13838" t="s">
        <v>12873</v>
      </c>
      <c r="D13838" t="s">
        <v>12538</v>
      </c>
      <c r="E13838" t="s">
        <v>12580</v>
      </c>
      <c r="F13838" t="s">
        <v>5196</v>
      </c>
      <c r="G13838">
        <v>10</v>
      </c>
      <c r="H13838" t="s">
        <v>4358</v>
      </c>
      <c r="I13838" s="160" t="s">
        <v>4007</v>
      </c>
      <c r="J13838" t="s">
        <v>5235</v>
      </c>
      <c r="K13838" s="160" t="s">
        <v>3997</v>
      </c>
      <c r="L13838" t="s">
        <v>5448</v>
      </c>
    </row>
    <row r="13839" spans="1:12">
      <c r="A13839" s="15">
        <v>50600243</v>
      </c>
      <c r="B13839" t="s">
        <v>5196</v>
      </c>
      <c r="C13839" t="s">
        <v>12873</v>
      </c>
      <c r="D13839" t="s">
        <v>12538</v>
      </c>
      <c r="E13839" t="s">
        <v>12581</v>
      </c>
      <c r="F13839" t="s">
        <v>5196</v>
      </c>
      <c r="G13839">
        <v>10</v>
      </c>
      <c r="H13839" t="s">
        <v>4358</v>
      </c>
      <c r="I13839" s="160" t="s">
        <v>4007</v>
      </c>
      <c r="J13839" t="s">
        <v>5235</v>
      </c>
      <c r="K13839" s="160" t="s">
        <v>3997</v>
      </c>
      <c r="L13839" t="s">
        <v>5448</v>
      </c>
    </row>
    <row r="13840" spans="1:12">
      <c r="A13840" s="15">
        <v>50600244</v>
      </c>
      <c r="B13840" t="s">
        <v>5196</v>
      </c>
      <c r="C13840" t="s">
        <v>12873</v>
      </c>
      <c r="D13840" t="s">
        <v>12538</v>
      </c>
      <c r="E13840" t="s">
        <v>12582</v>
      </c>
      <c r="F13840" t="s">
        <v>5196</v>
      </c>
      <c r="G13840">
        <v>10</v>
      </c>
      <c r="H13840" t="s">
        <v>4358</v>
      </c>
      <c r="I13840" s="160" t="s">
        <v>4007</v>
      </c>
      <c r="J13840" t="s">
        <v>5235</v>
      </c>
      <c r="K13840" s="160" t="s">
        <v>3997</v>
      </c>
      <c r="L13840" t="s">
        <v>5448</v>
      </c>
    </row>
    <row r="13841" spans="1:12">
      <c r="A13841" s="15">
        <v>50600245</v>
      </c>
      <c r="B13841" t="s">
        <v>5196</v>
      </c>
      <c r="C13841" t="s">
        <v>12873</v>
      </c>
      <c r="D13841" t="s">
        <v>12538</v>
      </c>
      <c r="E13841" t="s">
        <v>12583</v>
      </c>
      <c r="F13841" t="s">
        <v>5196</v>
      </c>
      <c r="G13841">
        <v>10</v>
      </c>
      <c r="H13841" t="s">
        <v>4358</v>
      </c>
      <c r="I13841" s="160" t="s">
        <v>4007</v>
      </c>
      <c r="J13841" t="s">
        <v>5235</v>
      </c>
      <c r="K13841" s="160" t="s">
        <v>3997</v>
      </c>
      <c r="L13841" t="s">
        <v>5448</v>
      </c>
    </row>
    <row r="13842" spans="1:12">
      <c r="A13842" s="15">
        <v>50600246</v>
      </c>
      <c r="B13842" t="s">
        <v>5196</v>
      </c>
      <c r="C13842" t="s">
        <v>12873</v>
      </c>
      <c r="D13842" t="s">
        <v>12538</v>
      </c>
      <c r="E13842" t="s">
        <v>12584</v>
      </c>
      <c r="F13842" t="s">
        <v>5196</v>
      </c>
      <c r="G13842">
        <v>10</v>
      </c>
      <c r="H13842" t="s">
        <v>4358</v>
      </c>
      <c r="I13842" s="160" t="s">
        <v>4007</v>
      </c>
      <c r="J13842" t="s">
        <v>5235</v>
      </c>
      <c r="K13842" s="160" t="s">
        <v>3997</v>
      </c>
      <c r="L13842" t="s">
        <v>5448</v>
      </c>
    </row>
    <row r="13843" spans="1:12">
      <c r="A13843" s="15">
        <v>50600247</v>
      </c>
      <c r="B13843" t="s">
        <v>5196</v>
      </c>
      <c r="C13843" t="s">
        <v>12873</v>
      </c>
      <c r="D13843" t="s">
        <v>12538</v>
      </c>
      <c r="E13843" t="s">
        <v>12585</v>
      </c>
      <c r="F13843" t="s">
        <v>5196</v>
      </c>
      <c r="G13843">
        <v>10</v>
      </c>
      <c r="H13843" t="s">
        <v>4358</v>
      </c>
      <c r="I13843" s="160" t="s">
        <v>4007</v>
      </c>
      <c r="J13843" t="s">
        <v>5235</v>
      </c>
      <c r="K13843" s="160" t="s">
        <v>3997</v>
      </c>
      <c r="L13843" t="s">
        <v>5448</v>
      </c>
    </row>
    <row r="13844" spans="1:12">
      <c r="A13844" s="15">
        <v>50600248</v>
      </c>
      <c r="B13844" t="s">
        <v>5196</v>
      </c>
      <c r="C13844" t="s">
        <v>12873</v>
      </c>
      <c r="D13844" t="s">
        <v>12538</v>
      </c>
      <c r="E13844" t="s">
        <v>12586</v>
      </c>
      <c r="F13844" t="s">
        <v>5196</v>
      </c>
      <c r="G13844">
        <v>10</v>
      </c>
      <c r="H13844" t="s">
        <v>4358</v>
      </c>
      <c r="I13844" s="160" t="s">
        <v>4007</v>
      </c>
      <c r="J13844" t="s">
        <v>5235</v>
      </c>
      <c r="K13844" s="160" t="s">
        <v>3997</v>
      </c>
      <c r="L13844" t="s">
        <v>5448</v>
      </c>
    </row>
    <row r="13845" spans="1:12">
      <c r="A13845" s="15">
        <v>50600249</v>
      </c>
      <c r="B13845" t="s">
        <v>5196</v>
      </c>
      <c r="C13845" t="s">
        <v>12873</v>
      </c>
      <c r="D13845" t="s">
        <v>12538</v>
      </c>
      <c r="E13845" t="s">
        <v>12587</v>
      </c>
      <c r="F13845" t="s">
        <v>5196</v>
      </c>
      <c r="G13845">
        <v>10</v>
      </c>
      <c r="H13845" t="s">
        <v>4358</v>
      </c>
      <c r="I13845" s="160" t="s">
        <v>4007</v>
      </c>
      <c r="J13845" t="s">
        <v>5235</v>
      </c>
      <c r="K13845" s="160" t="s">
        <v>3997</v>
      </c>
      <c r="L13845" t="s">
        <v>5448</v>
      </c>
    </row>
    <row r="13846" spans="1:12">
      <c r="A13846" s="15">
        <v>50600250</v>
      </c>
      <c r="B13846" t="s">
        <v>5196</v>
      </c>
      <c r="C13846" t="s">
        <v>12873</v>
      </c>
      <c r="D13846" t="s">
        <v>12538</v>
      </c>
      <c r="E13846" t="s">
        <v>12588</v>
      </c>
      <c r="F13846" t="s">
        <v>5196</v>
      </c>
      <c r="G13846">
        <v>10</v>
      </c>
      <c r="H13846" t="s">
        <v>4358</v>
      </c>
      <c r="I13846" s="160" t="s">
        <v>4007</v>
      </c>
      <c r="J13846" t="s">
        <v>5235</v>
      </c>
      <c r="K13846" s="160" t="s">
        <v>3997</v>
      </c>
      <c r="L13846" t="s">
        <v>5448</v>
      </c>
    </row>
    <row r="13847" spans="1:12">
      <c r="A13847" s="15">
        <v>50600251</v>
      </c>
      <c r="B13847" t="s">
        <v>5196</v>
      </c>
      <c r="C13847" t="s">
        <v>12873</v>
      </c>
      <c r="D13847" t="s">
        <v>12538</v>
      </c>
      <c r="E13847" t="s">
        <v>12589</v>
      </c>
      <c r="F13847" t="s">
        <v>5196</v>
      </c>
      <c r="G13847">
        <v>10</v>
      </c>
      <c r="H13847" t="s">
        <v>4358</v>
      </c>
      <c r="I13847" s="160" t="s">
        <v>4007</v>
      </c>
      <c r="J13847" t="s">
        <v>5235</v>
      </c>
      <c r="K13847" s="160" t="s">
        <v>3997</v>
      </c>
      <c r="L13847" t="s">
        <v>5448</v>
      </c>
    </row>
    <row r="13848" spans="1:12">
      <c r="A13848" s="15">
        <v>50600252</v>
      </c>
      <c r="B13848" t="s">
        <v>5196</v>
      </c>
      <c r="C13848" t="s">
        <v>12873</v>
      </c>
      <c r="D13848" t="s">
        <v>12538</v>
      </c>
      <c r="E13848" t="s">
        <v>12590</v>
      </c>
      <c r="F13848" t="s">
        <v>5196</v>
      </c>
      <c r="G13848">
        <v>10</v>
      </c>
      <c r="H13848" t="s">
        <v>4358</v>
      </c>
      <c r="I13848" s="160" t="s">
        <v>4007</v>
      </c>
      <c r="J13848" t="s">
        <v>5235</v>
      </c>
      <c r="K13848" s="160" t="s">
        <v>3997</v>
      </c>
      <c r="L13848" t="s">
        <v>5448</v>
      </c>
    </row>
    <row r="13849" spans="1:12">
      <c r="A13849" s="15">
        <v>50600253</v>
      </c>
      <c r="B13849" t="s">
        <v>5196</v>
      </c>
      <c r="C13849" t="s">
        <v>12873</v>
      </c>
      <c r="D13849" t="s">
        <v>12538</v>
      </c>
      <c r="E13849" t="s">
        <v>12591</v>
      </c>
      <c r="F13849" t="s">
        <v>5196</v>
      </c>
      <c r="G13849">
        <v>10</v>
      </c>
      <c r="H13849" t="s">
        <v>4358</v>
      </c>
      <c r="I13849" s="160" t="s">
        <v>4007</v>
      </c>
      <c r="J13849" t="s">
        <v>5235</v>
      </c>
      <c r="K13849" s="160" t="s">
        <v>3997</v>
      </c>
      <c r="L13849" t="s">
        <v>5448</v>
      </c>
    </row>
    <row r="13850" spans="1:12">
      <c r="A13850" s="15">
        <v>50600254</v>
      </c>
      <c r="B13850" t="s">
        <v>5196</v>
      </c>
      <c r="C13850" t="s">
        <v>12873</v>
      </c>
      <c r="D13850" t="s">
        <v>12538</v>
      </c>
      <c r="E13850" t="s">
        <v>12592</v>
      </c>
      <c r="F13850" t="s">
        <v>5196</v>
      </c>
      <c r="G13850">
        <v>10</v>
      </c>
      <c r="H13850" t="s">
        <v>4358</v>
      </c>
      <c r="I13850" s="160" t="s">
        <v>4007</v>
      </c>
      <c r="J13850" t="s">
        <v>5235</v>
      </c>
      <c r="K13850" s="160" t="s">
        <v>3997</v>
      </c>
      <c r="L13850" t="s">
        <v>5448</v>
      </c>
    </row>
    <row r="13851" spans="1:12">
      <c r="A13851" s="15">
        <v>50600255</v>
      </c>
      <c r="B13851" t="s">
        <v>5196</v>
      </c>
      <c r="C13851" t="s">
        <v>12873</v>
      </c>
      <c r="D13851" t="s">
        <v>12538</v>
      </c>
      <c r="E13851" t="s">
        <v>12593</v>
      </c>
      <c r="F13851" t="s">
        <v>5196</v>
      </c>
      <c r="G13851">
        <v>10</v>
      </c>
      <c r="H13851" t="s">
        <v>4358</v>
      </c>
      <c r="I13851" s="160" t="s">
        <v>4007</v>
      </c>
      <c r="J13851" t="s">
        <v>5235</v>
      </c>
      <c r="K13851" s="160" t="s">
        <v>3997</v>
      </c>
      <c r="L13851" t="s">
        <v>5448</v>
      </c>
    </row>
    <row r="13852" spans="1:12">
      <c r="A13852" s="15">
        <v>50600256</v>
      </c>
      <c r="B13852" t="s">
        <v>5196</v>
      </c>
      <c r="C13852" t="s">
        <v>12873</v>
      </c>
      <c r="D13852" t="s">
        <v>12538</v>
      </c>
      <c r="E13852" t="s">
        <v>12594</v>
      </c>
      <c r="F13852" t="s">
        <v>5196</v>
      </c>
      <c r="G13852">
        <v>10</v>
      </c>
      <c r="H13852" t="s">
        <v>4358</v>
      </c>
      <c r="I13852" s="160" t="s">
        <v>4007</v>
      </c>
      <c r="J13852" t="s">
        <v>5235</v>
      </c>
      <c r="K13852" s="160" t="s">
        <v>3997</v>
      </c>
      <c r="L13852" t="s">
        <v>5448</v>
      </c>
    </row>
    <row r="13853" spans="1:12">
      <c r="A13853" s="15">
        <v>50600257</v>
      </c>
      <c r="B13853" t="s">
        <v>5196</v>
      </c>
      <c r="C13853" t="s">
        <v>12873</v>
      </c>
      <c r="D13853" t="s">
        <v>12538</v>
      </c>
      <c r="E13853" t="s">
        <v>12595</v>
      </c>
      <c r="F13853" t="s">
        <v>5196</v>
      </c>
      <c r="G13853">
        <v>10</v>
      </c>
      <c r="H13853" t="s">
        <v>4358</v>
      </c>
      <c r="I13853" s="160" t="s">
        <v>4007</v>
      </c>
      <c r="J13853" t="s">
        <v>5235</v>
      </c>
      <c r="K13853" s="160" t="s">
        <v>3997</v>
      </c>
      <c r="L13853" t="s">
        <v>5448</v>
      </c>
    </row>
    <row r="13854" spans="1:12">
      <c r="A13854" s="15">
        <v>50600258</v>
      </c>
      <c r="B13854" t="s">
        <v>5196</v>
      </c>
      <c r="C13854" t="s">
        <v>12873</v>
      </c>
      <c r="D13854" t="s">
        <v>12538</v>
      </c>
      <c r="E13854" t="s">
        <v>12596</v>
      </c>
      <c r="F13854" t="s">
        <v>5196</v>
      </c>
      <c r="G13854">
        <v>10</v>
      </c>
      <c r="H13854" t="s">
        <v>4358</v>
      </c>
      <c r="I13854" s="160" t="s">
        <v>4007</v>
      </c>
      <c r="J13854" t="s">
        <v>5235</v>
      </c>
      <c r="K13854" s="160" t="s">
        <v>3997</v>
      </c>
      <c r="L13854" t="s">
        <v>5448</v>
      </c>
    </row>
    <row r="13855" spans="1:12">
      <c r="A13855" s="15">
        <v>50600259</v>
      </c>
      <c r="B13855" t="s">
        <v>5196</v>
      </c>
      <c r="C13855" t="s">
        <v>12873</v>
      </c>
      <c r="D13855" t="s">
        <v>12538</v>
      </c>
      <c r="E13855" t="s">
        <v>12597</v>
      </c>
      <c r="F13855" t="s">
        <v>5196</v>
      </c>
      <c r="G13855">
        <v>10</v>
      </c>
      <c r="H13855" t="s">
        <v>4358</v>
      </c>
      <c r="I13855" s="160" t="s">
        <v>4007</v>
      </c>
      <c r="J13855" t="s">
        <v>5235</v>
      </c>
      <c r="K13855" s="160" t="s">
        <v>3997</v>
      </c>
      <c r="L13855" t="s">
        <v>5448</v>
      </c>
    </row>
    <row r="13856" spans="1:12">
      <c r="A13856" s="15">
        <v>50600260</v>
      </c>
      <c r="B13856" t="s">
        <v>5196</v>
      </c>
      <c r="C13856" t="s">
        <v>12873</v>
      </c>
      <c r="D13856" t="s">
        <v>12538</v>
      </c>
      <c r="E13856" t="s">
        <v>12598</v>
      </c>
      <c r="F13856" t="s">
        <v>5196</v>
      </c>
      <c r="G13856">
        <v>10</v>
      </c>
      <c r="H13856" t="s">
        <v>4358</v>
      </c>
      <c r="I13856" s="160" t="s">
        <v>4007</v>
      </c>
      <c r="J13856" t="s">
        <v>5235</v>
      </c>
      <c r="K13856" s="160" t="s">
        <v>3997</v>
      </c>
      <c r="L13856" t="s">
        <v>5448</v>
      </c>
    </row>
    <row r="13857" spans="1:12">
      <c r="A13857" s="15">
        <v>50600261</v>
      </c>
      <c r="B13857" t="s">
        <v>5196</v>
      </c>
      <c r="C13857" t="s">
        <v>12873</v>
      </c>
      <c r="D13857" t="s">
        <v>12538</v>
      </c>
      <c r="E13857" t="s">
        <v>12599</v>
      </c>
      <c r="F13857" t="s">
        <v>5196</v>
      </c>
      <c r="G13857">
        <v>10</v>
      </c>
      <c r="H13857" t="s">
        <v>4358</v>
      </c>
      <c r="I13857" s="160" t="s">
        <v>4007</v>
      </c>
      <c r="J13857" t="s">
        <v>5235</v>
      </c>
      <c r="K13857" s="160" t="s">
        <v>3997</v>
      </c>
      <c r="L13857" t="s">
        <v>5448</v>
      </c>
    </row>
    <row r="13858" spans="1:12">
      <c r="A13858" s="15">
        <v>50600262</v>
      </c>
      <c r="B13858" t="s">
        <v>5196</v>
      </c>
      <c r="C13858" t="s">
        <v>12873</v>
      </c>
      <c r="D13858" t="s">
        <v>12538</v>
      </c>
      <c r="E13858" t="s">
        <v>12600</v>
      </c>
      <c r="F13858" t="s">
        <v>5196</v>
      </c>
      <c r="G13858">
        <v>10</v>
      </c>
      <c r="H13858" t="s">
        <v>4358</v>
      </c>
      <c r="I13858" s="160" t="s">
        <v>4007</v>
      </c>
      <c r="J13858" t="s">
        <v>5235</v>
      </c>
      <c r="K13858" s="160" t="s">
        <v>3997</v>
      </c>
      <c r="L13858" t="s">
        <v>5448</v>
      </c>
    </row>
    <row r="13859" spans="1:12">
      <c r="A13859" s="15">
        <v>50600263</v>
      </c>
      <c r="B13859" t="s">
        <v>5196</v>
      </c>
      <c r="C13859" t="s">
        <v>12873</v>
      </c>
      <c r="D13859" t="s">
        <v>12538</v>
      </c>
      <c r="E13859" t="s">
        <v>12601</v>
      </c>
      <c r="F13859" t="s">
        <v>5196</v>
      </c>
      <c r="G13859">
        <v>10</v>
      </c>
      <c r="H13859" t="s">
        <v>4358</v>
      </c>
      <c r="I13859" s="160" t="s">
        <v>4007</v>
      </c>
      <c r="J13859" t="s">
        <v>5235</v>
      </c>
      <c r="K13859" s="160" t="s">
        <v>3997</v>
      </c>
      <c r="L13859" t="s">
        <v>5448</v>
      </c>
    </row>
    <row r="13860" spans="1:12">
      <c r="A13860" s="15">
        <v>50600264</v>
      </c>
      <c r="B13860" t="s">
        <v>5196</v>
      </c>
      <c r="C13860" t="s">
        <v>12873</v>
      </c>
      <c r="D13860" t="s">
        <v>12538</v>
      </c>
      <c r="E13860" t="s">
        <v>12602</v>
      </c>
      <c r="F13860" t="s">
        <v>5196</v>
      </c>
      <c r="G13860">
        <v>10</v>
      </c>
      <c r="H13860" t="s">
        <v>4358</v>
      </c>
      <c r="I13860" s="160" t="s">
        <v>4007</v>
      </c>
      <c r="J13860" t="s">
        <v>5235</v>
      </c>
      <c r="K13860" s="160" t="s">
        <v>3997</v>
      </c>
      <c r="L13860" t="s">
        <v>5448</v>
      </c>
    </row>
    <row r="13861" spans="1:12">
      <c r="A13861" s="15">
        <v>50600265</v>
      </c>
      <c r="B13861" t="s">
        <v>5196</v>
      </c>
      <c r="C13861" t="s">
        <v>12873</v>
      </c>
      <c r="D13861" t="s">
        <v>12538</v>
      </c>
      <c r="E13861" t="s">
        <v>12603</v>
      </c>
      <c r="F13861" t="s">
        <v>5196</v>
      </c>
      <c r="G13861">
        <v>10</v>
      </c>
      <c r="H13861" t="s">
        <v>4358</v>
      </c>
      <c r="I13861" s="160" t="s">
        <v>4007</v>
      </c>
      <c r="J13861" t="s">
        <v>5235</v>
      </c>
      <c r="K13861" s="160" t="s">
        <v>3997</v>
      </c>
      <c r="L13861" t="s">
        <v>5448</v>
      </c>
    </row>
    <row r="13862" spans="1:12">
      <c r="A13862" s="15">
        <v>50600266</v>
      </c>
      <c r="B13862" t="s">
        <v>5196</v>
      </c>
      <c r="C13862" t="s">
        <v>12873</v>
      </c>
      <c r="D13862" t="s">
        <v>12538</v>
      </c>
      <c r="E13862" t="s">
        <v>12604</v>
      </c>
      <c r="F13862" t="s">
        <v>5196</v>
      </c>
      <c r="G13862">
        <v>10</v>
      </c>
      <c r="H13862" t="s">
        <v>4358</v>
      </c>
      <c r="I13862" s="160" t="s">
        <v>4007</v>
      </c>
      <c r="J13862" t="s">
        <v>5235</v>
      </c>
      <c r="K13862" s="160" t="s">
        <v>3997</v>
      </c>
      <c r="L13862" t="s">
        <v>5448</v>
      </c>
    </row>
    <row r="13863" spans="1:12">
      <c r="A13863" s="15">
        <v>50600267</v>
      </c>
      <c r="B13863" t="s">
        <v>5196</v>
      </c>
      <c r="C13863" t="s">
        <v>12873</v>
      </c>
      <c r="D13863" t="s">
        <v>12538</v>
      </c>
      <c r="E13863" t="s">
        <v>12605</v>
      </c>
      <c r="F13863" t="s">
        <v>5196</v>
      </c>
      <c r="G13863">
        <v>10</v>
      </c>
      <c r="H13863" t="s">
        <v>4358</v>
      </c>
      <c r="I13863" s="160" t="s">
        <v>4007</v>
      </c>
      <c r="J13863" t="s">
        <v>5235</v>
      </c>
      <c r="K13863" s="160" t="s">
        <v>3997</v>
      </c>
      <c r="L13863" t="s">
        <v>5448</v>
      </c>
    </row>
    <row r="13864" spans="1:12">
      <c r="A13864" s="15">
        <v>50600268</v>
      </c>
      <c r="B13864" t="s">
        <v>5196</v>
      </c>
      <c r="C13864" t="s">
        <v>12873</v>
      </c>
      <c r="D13864" t="s">
        <v>12538</v>
      </c>
      <c r="E13864" t="s">
        <v>12606</v>
      </c>
      <c r="F13864" t="s">
        <v>5196</v>
      </c>
      <c r="G13864">
        <v>10</v>
      </c>
      <c r="H13864" t="s">
        <v>4358</v>
      </c>
      <c r="I13864" s="160" t="s">
        <v>4007</v>
      </c>
      <c r="J13864" t="s">
        <v>5235</v>
      </c>
      <c r="K13864" s="160" t="s">
        <v>3997</v>
      </c>
      <c r="L13864" t="s">
        <v>5448</v>
      </c>
    </row>
    <row r="13865" spans="1:12">
      <c r="A13865" s="15">
        <v>50600301</v>
      </c>
      <c r="B13865" t="s">
        <v>5196</v>
      </c>
      <c r="C13865" t="s">
        <v>12873</v>
      </c>
      <c r="D13865" t="s">
        <v>12879</v>
      </c>
      <c r="E13865" t="s">
        <v>12679</v>
      </c>
      <c r="F13865" t="s">
        <v>5196</v>
      </c>
      <c r="G13865">
        <v>10</v>
      </c>
      <c r="H13865" t="s">
        <v>4358</v>
      </c>
      <c r="I13865" s="160" t="s">
        <v>4007</v>
      </c>
      <c r="J13865" t="s">
        <v>5235</v>
      </c>
      <c r="K13865" s="160" t="s">
        <v>3997</v>
      </c>
      <c r="L13865" t="s">
        <v>5448</v>
      </c>
    </row>
    <row r="13866" spans="1:12">
      <c r="A13866" s="15">
        <v>50600302</v>
      </c>
      <c r="B13866" t="s">
        <v>5196</v>
      </c>
      <c r="C13866" t="s">
        <v>12873</v>
      </c>
      <c r="D13866" t="s">
        <v>12879</v>
      </c>
      <c r="E13866" t="s">
        <v>12680</v>
      </c>
      <c r="F13866" t="s">
        <v>5196</v>
      </c>
      <c r="G13866">
        <v>10</v>
      </c>
      <c r="H13866" t="s">
        <v>4358</v>
      </c>
      <c r="I13866" s="160" t="s">
        <v>4007</v>
      </c>
      <c r="J13866" t="s">
        <v>5235</v>
      </c>
      <c r="K13866" s="160" t="s">
        <v>3997</v>
      </c>
      <c r="L13866" t="s">
        <v>5448</v>
      </c>
    </row>
    <row r="13867" spans="1:12">
      <c r="A13867" s="15">
        <v>50600601</v>
      </c>
      <c r="B13867" t="s">
        <v>5196</v>
      </c>
      <c r="C13867" t="s">
        <v>12873</v>
      </c>
      <c r="D13867" t="s">
        <v>12607</v>
      </c>
      <c r="E13867" t="s">
        <v>4079</v>
      </c>
      <c r="F13867" t="s">
        <v>5196</v>
      </c>
      <c r="G13867">
        <v>10</v>
      </c>
      <c r="H13867" t="s">
        <v>4358</v>
      </c>
      <c r="I13867" s="160" t="s">
        <v>4007</v>
      </c>
      <c r="J13867" t="s">
        <v>5235</v>
      </c>
      <c r="K13867" s="160" t="s">
        <v>3995</v>
      </c>
      <c r="L13867" t="s">
        <v>5236</v>
      </c>
    </row>
    <row r="13868" spans="1:12">
      <c r="A13868" s="15">
        <v>50600602</v>
      </c>
      <c r="B13868" t="s">
        <v>5196</v>
      </c>
      <c r="C13868" t="s">
        <v>12873</v>
      </c>
      <c r="D13868" t="s">
        <v>12607</v>
      </c>
      <c r="E13868" t="s">
        <v>12635</v>
      </c>
      <c r="F13868" t="s">
        <v>5196</v>
      </c>
      <c r="G13868">
        <v>10</v>
      </c>
      <c r="H13868" t="s">
        <v>4358</v>
      </c>
      <c r="I13868" s="160" t="s">
        <v>4007</v>
      </c>
      <c r="J13868" t="s">
        <v>5235</v>
      </c>
      <c r="K13868" s="160" t="s">
        <v>3995</v>
      </c>
      <c r="L13868" t="s">
        <v>5236</v>
      </c>
    </row>
    <row r="13869" spans="1:12">
      <c r="A13869" s="15">
        <v>50600603</v>
      </c>
      <c r="B13869" t="s">
        <v>5196</v>
      </c>
      <c r="C13869" t="s">
        <v>12873</v>
      </c>
      <c r="D13869" t="s">
        <v>12607</v>
      </c>
      <c r="E13869" t="s">
        <v>12608</v>
      </c>
      <c r="F13869" t="s">
        <v>5196</v>
      </c>
      <c r="G13869">
        <v>10</v>
      </c>
      <c r="H13869" t="s">
        <v>4358</v>
      </c>
      <c r="I13869" s="160" t="s">
        <v>4007</v>
      </c>
      <c r="J13869" t="s">
        <v>5235</v>
      </c>
      <c r="K13869" s="160" t="s">
        <v>3995</v>
      </c>
      <c r="L13869" t="s">
        <v>5236</v>
      </c>
    </row>
    <row r="13870" spans="1:12">
      <c r="A13870" s="15">
        <v>50600604</v>
      </c>
      <c r="B13870" t="s">
        <v>5196</v>
      </c>
      <c r="C13870" t="s">
        <v>12873</v>
      </c>
      <c r="D13870" t="s">
        <v>12607</v>
      </c>
      <c r="E13870" t="s">
        <v>12610</v>
      </c>
      <c r="F13870" t="s">
        <v>5196</v>
      </c>
      <c r="G13870">
        <v>10</v>
      </c>
      <c r="H13870" t="s">
        <v>4358</v>
      </c>
      <c r="I13870" s="160" t="s">
        <v>4007</v>
      </c>
      <c r="J13870" t="s">
        <v>5235</v>
      </c>
      <c r="K13870" s="160" t="s">
        <v>3995</v>
      </c>
      <c r="L13870" t="s">
        <v>5236</v>
      </c>
    </row>
    <row r="13871" spans="1:12">
      <c r="A13871" s="15">
        <v>50600605</v>
      </c>
      <c r="B13871" t="s">
        <v>5196</v>
      </c>
      <c r="C13871" t="s">
        <v>12873</v>
      </c>
      <c r="D13871" t="s">
        <v>12607</v>
      </c>
      <c r="E13871" t="s">
        <v>12611</v>
      </c>
      <c r="F13871" t="s">
        <v>5196</v>
      </c>
      <c r="G13871">
        <v>10</v>
      </c>
      <c r="H13871" t="s">
        <v>4358</v>
      </c>
      <c r="I13871" s="160" t="s">
        <v>4007</v>
      </c>
      <c r="J13871" t="s">
        <v>5235</v>
      </c>
      <c r="K13871" s="160" t="s">
        <v>3995</v>
      </c>
      <c r="L13871" t="s">
        <v>5236</v>
      </c>
    </row>
    <row r="13872" spans="1:12">
      <c r="A13872" s="15">
        <v>50600606</v>
      </c>
      <c r="B13872" t="s">
        <v>5196</v>
      </c>
      <c r="C13872" t="s">
        <v>12873</v>
      </c>
      <c r="D13872" t="s">
        <v>12607</v>
      </c>
      <c r="E13872" t="s">
        <v>12612</v>
      </c>
      <c r="F13872" t="s">
        <v>5196</v>
      </c>
      <c r="G13872">
        <v>10</v>
      </c>
      <c r="H13872" t="s">
        <v>4358</v>
      </c>
      <c r="I13872" s="160" t="s">
        <v>4007</v>
      </c>
      <c r="J13872" t="s">
        <v>5235</v>
      </c>
      <c r="K13872" s="160" t="s">
        <v>3995</v>
      </c>
      <c r="L13872" t="s">
        <v>5236</v>
      </c>
    </row>
    <row r="13873" spans="1:12">
      <c r="A13873" s="15">
        <v>50600607</v>
      </c>
      <c r="B13873" t="s">
        <v>5196</v>
      </c>
      <c r="C13873" t="s">
        <v>12873</v>
      </c>
      <c r="D13873" t="s">
        <v>12607</v>
      </c>
      <c r="E13873" t="s">
        <v>12761</v>
      </c>
      <c r="F13873" t="s">
        <v>5196</v>
      </c>
      <c r="G13873">
        <v>10</v>
      </c>
      <c r="H13873" t="s">
        <v>4358</v>
      </c>
      <c r="I13873" s="160" t="s">
        <v>4007</v>
      </c>
      <c r="J13873" t="s">
        <v>5235</v>
      </c>
      <c r="K13873" s="160" t="s">
        <v>3995</v>
      </c>
      <c r="L13873" t="s">
        <v>5236</v>
      </c>
    </row>
    <row r="13874" spans="1:12">
      <c r="A13874" s="15">
        <v>50600610</v>
      </c>
      <c r="B13874" t="s">
        <v>5196</v>
      </c>
      <c r="C13874" t="s">
        <v>12873</v>
      </c>
      <c r="D13874" t="s">
        <v>12607</v>
      </c>
      <c r="E13874" t="s">
        <v>12617</v>
      </c>
      <c r="F13874" t="s">
        <v>5196</v>
      </c>
      <c r="G13874">
        <v>10</v>
      </c>
      <c r="H13874" t="s">
        <v>4358</v>
      </c>
      <c r="I13874" s="160" t="s">
        <v>4007</v>
      </c>
      <c r="J13874" t="s">
        <v>5235</v>
      </c>
      <c r="K13874" s="160" t="s">
        <v>3997</v>
      </c>
      <c r="L13874" t="s">
        <v>5448</v>
      </c>
    </row>
    <row r="13875" spans="1:12">
      <c r="A13875" s="15">
        <v>50600611</v>
      </c>
      <c r="B13875" t="s">
        <v>5196</v>
      </c>
      <c r="C13875" t="s">
        <v>12873</v>
      </c>
      <c r="D13875" t="s">
        <v>12607</v>
      </c>
      <c r="E13875" t="s">
        <v>12618</v>
      </c>
      <c r="F13875" t="s">
        <v>5196</v>
      </c>
      <c r="G13875">
        <v>10</v>
      </c>
      <c r="H13875" t="s">
        <v>4358</v>
      </c>
      <c r="I13875" s="160" t="s">
        <v>4007</v>
      </c>
      <c r="J13875" t="s">
        <v>5235</v>
      </c>
      <c r="K13875" s="160" t="s">
        <v>3997</v>
      </c>
      <c r="L13875" t="s">
        <v>5448</v>
      </c>
    </row>
    <row r="13876" spans="1:12">
      <c r="A13876" s="15">
        <v>50600620</v>
      </c>
      <c r="B13876" t="s">
        <v>5196</v>
      </c>
      <c r="C13876" t="s">
        <v>12873</v>
      </c>
      <c r="D13876" t="s">
        <v>12607</v>
      </c>
      <c r="E13876" t="s">
        <v>12619</v>
      </c>
      <c r="F13876" t="s">
        <v>5196</v>
      </c>
      <c r="G13876">
        <v>10</v>
      </c>
      <c r="H13876" t="s">
        <v>4358</v>
      </c>
      <c r="I13876" s="160" t="s">
        <v>4007</v>
      </c>
      <c r="J13876" t="s">
        <v>5235</v>
      </c>
      <c r="K13876" s="160" t="s">
        <v>3997</v>
      </c>
      <c r="L13876" t="s">
        <v>5448</v>
      </c>
    </row>
    <row r="13877" spans="1:12">
      <c r="A13877" s="15">
        <v>50600621</v>
      </c>
      <c r="B13877" t="s">
        <v>5196</v>
      </c>
      <c r="C13877" t="s">
        <v>12873</v>
      </c>
      <c r="D13877" t="s">
        <v>12607</v>
      </c>
      <c r="E13877" t="s">
        <v>12620</v>
      </c>
      <c r="F13877" t="s">
        <v>5196</v>
      </c>
      <c r="G13877">
        <v>10</v>
      </c>
      <c r="H13877" t="s">
        <v>4358</v>
      </c>
      <c r="I13877" s="160" t="s">
        <v>4007</v>
      </c>
      <c r="J13877" t="s">
        <v>5235</v>
      </c>
      <c r="K13877" s="160" t="s">
        <v>3997</v>
      </c>
      <c r="L13877" t="s">
        <v>5448</v>
      </c>
    </row>
    <row r="13878" spans="1:12">
      <c r="A13878" s="15">
        <v>50600622</v>
      </c>
      <c r="B13878" t="s">
        <v>5196</v>
      </c>
      <c r="C13878" t="s">
        <v>12873</v>
      </c>
      <c r="D13878" t="s">
        <v>12607</v>
      </c>
      <c r="E13878" t="s">
        <v>12621</v>
      </c>
      <c r="F13878" t="s">
        <v>5196</v>
      </c>
      <c r="G13878">
        <v>10</v>
      </c>
      <c r="H13878" t="s">
        <v>4358</v>
      </c>
      <c r="I13878" s="160" t="s">
        <v>4007</v>
      </c>
      <c r="J13878" t="s">
        <v>5235</v>
      </c>
      <c r="K13878" s="160" t="s">
        <v>3997</v>
      </c>
      <c r="L13878" t="s">
        <v>5448</v>
      </c>
    </row>
    <row r="13879" spans="1:12">
      <c r="A13879" s="15">
        <v>50600623</v>
      </c>
      <c r="B13879" t="s">
        <v>5196</v>
      </c>
      <c r="C13879" t="s">
        <v>12873</v>
      </c>
      <c r="D13879" t="s">
        <v>12607</v>
      </c>
      <c r="E13879" t="s">
        <v>12622</v>
      </c>
      <c r="F13879" t="s">
        <v>5196</v>
      </c>
      <c r="G13879">
        <v>10</v>
      </c>
      <c r="H13879" t="s">
        <v>4358</v>
      </c>
      <c r="I13879" s="160" t="s">
        <v>4007</v>
      </c>
      <c r="J13879" t="s">
        <v>5235</v>
      </c>
      <c r="K13879" s="160" t="s">
        <v>3997</v>
      </c>
      <c r="L13879" t="s">
        <v>5448</v>
      </c>
    </row>
    <row r="13880" spans="1:12">
      <c r="A13880" s="15">
        <v>50600624</v>
      </c>
      <c r="B13880" t="s">
        <v>5196</v>
      </c>
      <c r="C13880" t="s">
        <v>12873</v>
      </c>
      <c r="D13880" t="s">
        <v>12607</v>
      </c>
      <c r="E13880" t="s">
        <v>12623</v>
      </c>
      <c r="F13880" t="s">
        <v>5196</v>
      </c>
      <c r="G13880">
        <v>10</v>
      </c>
      <c r="H13880" t="s">
        <v>4358</v>
      </c>
      <c r="I13880" s="160" t="s">
        <v>4007</v>
      </c>
      <c r="J13880" t="s">
        <v>5235</v>
      </c>
      <c r="K13880" s="160" t="s">
        <v>3997</v>
      </c>
      <c r="L13880" t="s">
        <v>5448</v>
      </c>
    </row>
    <row r="13881" spans="1:12">
      <c r="A13881" s="15">
        <v>50600625</v>
      </c>
      <c r="B13881" t="s">
        <v>5196</v>
      </c>
      <c r="C13881" t="s">
        <v>12873</v>
      </c>
      <c r="D13881" t="s">
        <v>12607</v>
      </c>
      <c r="E13881" t="s">
        <v>12624</v>
      </c>
      <c r="F13881" t="s">
        <v>5196</v>
      </c>
      <c r="G13881">
        <v>10</v>
      </c>
      <c r="H13881" t="s">
        <v>4358</v>
      </c>
      <c r="I13881" s="160" t="s">
        <v>4007</v>
      </c>
      <c r="J13881" t="s">
        <v>5235</v>
      </c>
      <c r="K13881" s="160" t="s">
        <v>3997</v>
      </c>
      <c r="L13881" t="s">
        <v>5448</v>
      </c>
    </row>
    <row r="13882" spans="1:12">
      <c r="A13882" s="15">
        <v>50600626</v>
      </c>
      <c r="B13882" t="s">
        <v>5196</v>
      </c>
      <c r="C13882" t="s">
        <v>12873</v>
      </c>
      <c r="D13882" t="s">
        <v>12607</v>
      </c>
      <c r="E13882" t="s">
        <v>12625</v>
      </c>
      <c r="F13882" t="s">
        <v>5196</v>
      </c>
      <c r="G13882">
        <v>10</v>
      </c>
      <c r="H13882" t="s">
        <v>4358</v>
      </c>
      <c r="I13882" s="160" t="s">
        <v>4007</v>
      </c>
      <c r="J13882" t="s">
        <v>5235</v>
      </c>
      <c r="K13882" s="160" t="s">
        <v>3997</v>
      </c>
      <c r="L13882" t="s">
        <v>5448</v>
      </c>
    </row>
    <row r="13883" spans="1:12">
      <c r="A13883" s="15">
        <v>50600627</v>
      </c>
      <c r="B13883" t="s">
        <v>5196</v>
      </c>
      <c r="C13883" t="s">
        <v>12873</v>
      </c>
      <c r="D13883" t="s">
        <v>12607</v>
      </c>
      <c r="E13883" t="s">
        <v>12626</v>
      </c>
      <c r="F13883" t="s">
        <v>5196</v>
      </c>
      <c r="G13883">
        <v>10</v>
      </c>
      <c r="H13883" t="s">
        <v>4358</v>
      </c>
      <c r="I13883" s="160" t="s">
        <v>4007</v>
      </c>
      <c r="J13883" t="s">
        <v>5235</v>
      </c>
      <c r="K13883" s="160" t="s">
        <v>3997</v>
      </c>
      <c r="L13883" t="s">
        <v>5448</v>
      </c>
    </row>
    <row r="13884" spans="1:12">
      <c r="A13884" s="15">
        <v>50600630</v>
      </c>
      <c r="B13884" t="s">
        <v>5196</v>
      </c>
      <c r="C13884" t="s">
        <v>12873</v>
      </c>
      <c r="D13884" t="s">
        <v>12607</v>
      </c>
      <c r="E13884" t="s">
        <v>12632</v>
      </c>
      <c r="F13884" t="s">
        <v>5196</v>
      </c>
      <c r="G13884">
        <v>10</v>
      </c>
      <c r="H13884" t="s">
        <v>4358</v>
      </c>
      <c r="I13884" s="160" t="s">
        <v>4007</v>
      </c>
      <c r="J13884" t="s">
        <v>5235</v>
      </c>
      <c r="K13884" s="160" t="s">
        <v>3997</v>
      </c>
      <c r="L13884" t="s">
        <v>5448</v>
      </c>
    </row>
    <row r="13885" spans="1:12">
      <c r="A13885" s="15">
        <v>50600640</v>
      </c>
      <c r="B13885" t="s">
        <v>5196</v>
      </c>
      <c r="C13885" t="s">
        <v>12873</v>
      </c>
      <c r="D13885" t="s">
        <v>12607</v>
      </c>
      <c r="E13885" t="s">
        <v>12633</v>
      </c>
      <c r="F13885" t="s">
        <v>5196</v>
      </c>
      <c r="G13885">
        <v>10</v>
      </c>
      <c r="H13885" t="s">
        <v>4358</v>
      </c>
      <c r="I13885" s="160" t="s">
        <v>4007</v>
      </c>
      <c r="J13885" t="s">
        <v>5235</v>
      </c>
      <c r="K13885" s="160" t="s">
        <v>3997</v>
      </c>
      <c r="L13885" t="s">
        <v>5448</v>
      </c>
    </row>
    <row r="13886" spans="1:12">
      <c r="A13886" s="15">
        <v>50600641</v>
      </c>
      <c r="B13886" t="s">
        <v>5196</v>
      </c>
      <c r="C13886" t="s">
        <v>12873</v>
      </c>
      <c r="D13886" t="s">
        <v>12607</v>
      </c>
      <c r="E13886" t="s">
        <v>12634</v>
      </c>
      <c r="F13886" t="s">
        <v>5196</v>
      </c>
      <c r="G13886">
        <v>10</v>
      </c>
      <c r="H13886" t="s">
        <v>4358</v>
      </c>
      <c r="I13886" s="160" t="s">
        <v>4007</v>
      </c>
      <c r="J13886" t="s">
        <v>5235</v>
      </c>
      <c r="K13886" s="160" t="s">
        <v>3997</v>
      </c>
      <c r="L13886" t="s">
        <v>5448</v>
      </c>
    </row>
    <row r="13887" spans="1:12">
      <c r="A13887" s="15">
        <v>50600642</v>
      </c>
      <c r="B13887" t="s">
        <v>5196</v>
      </c>
      <c r="C13887" t="s">
        <v>12873</v>
      </c>
      <c r="D13887" t="s">
        <v>12607</v>
      </c>
      <c r="E13887" t="s">
        <v>12614</v>
      </c>
      <c r="F13887" t="s">
        <v>5196</v>
      </c>
      <c r="G13887">
        <v>10</v>
      </c>
      <c r="H13887" t="s">
        <v>4358</v>
      </c>
      <c r="I13887" s="160" t="s">
        <v>4007</v>
      </c>
      <c r="J13887" t="s">
        <v>5235</v>
      </c>
      <c r="K13887" s="160" t="s">
        <v>3997</v>
      </c>
      <c r="L13887" t="s">
        <v>5448</v>
      </c>
    </row>
    <row r="13888" spans="1:12">
      <c r="A13888" s="15">
        <v>50600643</v>
      </c>
      <c r="B13888" t="s">
        <v>5196</v>
      </c>
      <c r="C13888" t="s">
        <v>12873</v>
      </c>
      <c r="D13888" t="s">
        <v>12607</v>
      </c>
      <c r="E13888" t="s">
        <v>8286</v>
      </c>
      <c r="F13888" t="s">
        <v>5196</v>
      </c>
      <c r="G13888">
        <v>10</v>
      </c>
      <c r="H13888" t="s">
        <v>4358</v>
      </c>
      <c r="I13888" s="160" t="s">
        <v>4007</v>
      </c>
      <c r="J13888" t="s">
        <v>5235</v>
      </c>
      <c r="K13888" s="160" t="s">
        <v>3997</v>
      </c>
      <c r="L13888" t="s">
        <v>5448</v>
      </c>
    </row>
    <row r="13889" spans="1:12">
      <c r="A13889" s="15">
        <v>50600644</v>
      </c>
      <c r="B13889" t="s">
        <v>5196</v>
      </c>
      <c r="C13889" t="s">
        <v>12873</v>
      </c>
      <c r="D13889" t="s">
        <v>12607</v>
      </c>
      <c r="E13889" t="s">
        <v>12615</v>
      </c>
      <c r="F13889" t="s">
        <v>5196</v>
      </c>
      <c r="G13889">
        <v>10</v>
      </c>
      <c r="H13889" t="s">
        <v>4358</v>
      </c>
      <c r="I13889" s="160" t="s">
        <v>4007</v>
      </c>
      <c r="J13889" t="s">
        <v>5235</v>
      </c>
      <c r="K13889" s="160" t="s">
        <v>3997</v>
      </c>
      <c r="L13889" t="s">
        <v>5448</v>
      </c>
    </row>
    <row r="13890" spans="1:12">
      <c r="A13890" s="15">
        <v>50600701</v>
      </c>
      <c r="B13890" t="s">
        <v>5196</v>
      </c>
      <c r="C13890" t="s">
        <v>12873</v>
      </c>
      <c r="D13890" t="s">
        <v>12664</v>
      </c>
      <c r="E13890" t="s">
        <v>3834</v>
      </c>
      <c r="F13890" t="s">
        <v>5196</v>
      </c>
      <c r="G13890">
        <v>10</v>
      </c>
      <c r="H13890" t="s">
        <v>4358</v>
      </c>
      <c r="I13890" s="160" t="s">
        <v>4007</v>
      </c>
      <c r="J13890" t="s">
        <v>5235</v>
      </c>
      <c r="K13890" s="160" t="s">
        <v>3997</v>
      </c>
      <c r="L13890" t="s">
        <v>5448</v>
      </c>
    </row>
    <row r="13891" spans="1:12">
      <c r="A13891" s="15">
        <v>50600702</v>
      </c>
      <c r="B13891" t="s">
        <v>5196</v>
      </c>
      <c r="C13891" t="s">
        <v>12873</v>
      </c>
      <c r="D13891" t="s">
        <v>12664</v>
      </c>
      <c r="E13891" t="s">
        <v>12665</v>
      </c>
      <c r="F13891" t="s">
        <v>5196</v>
      </c>
      <c r="G13891">
        <v>10</v>
      </c>
      <c r="H13891" t="s">
        <v>4358</v>
      </c>
      <c r="I13891" s="160" t="s">
        <v>4007</v>
      </c>
      <c r="J13891" t="s">
        <v>5235</v>
      </c>
      <c r="K13891" s="160" t="s">
        <v>3997</v>
      </c>
      <c r="L13891" t="s">
        <v>5448</v>
      </c>
    </row>
    <row r="13892" spans="1:12">
      <c r="A13892" s="15">
        <v>50600703</v>
      </c>
      <c r="B13892" t="s">
        <v>5196</v>
      </c>
      <c r="C13892" t="s">
        <v>12873</v>
      </c>
      <c r="D13892" t="s">
        <v>12664</v>
      </c>
      <c r="E13892" t="s">
        <v>12666</v>
      </c>
      <c r="F13892" t="s">
        <v>5196</v>
      </c>
      <c r="G13892">
        <v>10</v>
      </c>
      <c r="H13892" t="s">
        <v>4358</v>
      </c>
      <c r="I13892" s="160" t="s">
        <v>4007</v>
      </c>
      <c r="J13892" t="s">
        <v>5235</v>
      </c>
      <c r="K13892" s="160" t="s">
        <v>3997</v>
      </c>
      <c r="L13892" t="s">
        <v>5448</v>
      </c>
    </row>
    <row r="13893" spans="1:12">
      <c r="A13893" s="15">
        <v>50600704</v>
      </c>
      <c r="B13893" t="s">
        <v>5196</v>
      </c>
      <c r="C13893" t="s">
        <v>12873</v>
      </c>
      <c r="D13893" t="s">
        <v>12664</v>
      </c>
      <c r="E13893" t="s">
        <v>12667</v>
      </c>
      <c r="F13893" t="s">
        <v>5196</v>
      </c>
      <c r="G13893">
        <v>10</v>
      </c>
      <c r="H13893" t="s">
        <v>4358</v>
      </c>
      <c r="I13893" s="160" t="s">
        <v>4007</v>
      </c>
      <c r="J13893" t="s">
        <v>5235</v>
      </c>
      <c r="K13893" s="160" t="s">
        <v>3997</v>
      </c>
      <c r="L13893" t="s">
        <v>5448</v>
      </c>
    </row>
    <row r="13894" spans="1:12">
      <c r="A13894" s="15">
        <v>50682003</v>
      </c>
      <c r="B13894" t="s">
        <v>5196</v>
      </c>
      <c r="C13894" t="s">
        <v>12873</v>
      </c>
      <c r="D13894" t="s">
        <v>6365</v>
      </c>
      <c r="E13894" t="s">
        <v>6946</v>
      </c>
      <c r="F13894" t="s">
        <v>5196</v>
      </c>
      <c r="G13894">
        <v>10</v>
      </c>
      <c r="H13894" t="s">
        <v>4358</v>
      </c>
      <c r="I13894" s="160" t="s">
        <v>4076</v>
      </c>
      <c r="J13894" t="s">
        <v>3999</v>
      </c>
      <c r="K13894">
        <v>99</v>
      </c>
      <c r="L13894" t="s">
        <v>3999</v>
      </c>
    </row>
    <row r="13895" spans="1:12">
      <c r="A13895" s="15">
        <v>50682004</v>
      </c>
      <c r="B13895" t="s">
        <v>5196</v>
      </c>
      <c r="C13895" t="s">
        <v>12873</v>
      </c>
      <c r="D13895" t="s">
        <v>6365</v>
      </c>
      <c r="E13895" t="s">
        <v>12656</v>
      </c>
      <c r="F13895" t="s">
        <v>5196</v>
      </c>
      <c r="G13895">
        <v>10</v>
      </c>
      <c r="H13895" t="s">
        <v>4358</v>
      </c>
      <c r="I13895" s="160" t="s">
        <v>4076</v>
      </c>
      <c r="J13895" t="s">
        <v>3999</v>
      </c>
      <c r="K13895">
        <v>99</v>
      </c>
      <c r="L13895" t="s">
        <v>3999</v>
      </c>
    </row>
    <row r="13896" spans="1:12">
      <c r="A13896" s="15">
        <v>50682005</v>
      </c>
      <c r="B13896" t="s">
        <v>5196</v>
      </c>
      <c r="C13896" t="s">
        <v>12873</v>
      </c>
      <c r="D13896" t="s">
        <v>6365</v>
      </c>
      <c r="E13896" t="s">
        <v>6939</v>
      </c>
      <c r="F13896" t="s">
        <v>5196</v>
      </c>
      <c r="G13896">
        <v>10</v>
      </c>
      <c r="H13896" t="s">
        <v>4358</v>
      </c>
      <c r="I13896" s="160" t="s">
        <v>4076</v>
      </c>
      <c r="J13896" t="s">
        <v>3999</v>
      </c>
      <c r="K13896">
        <v>99</v>
      </c>
      <c r="L13896" t="s">
        <v>3999</v>
      </c>
    </row>
    <row r="13897" spans="1:12">
      <c r="A13897" s="15">
        <v>50682006</v>
      </c>
      <c r="B13897" t="s">
        <v>5196</v>
      </c>
      <c r="C13897" t="s">
        <v>12873</v>
      </c>
      <c r="D13897" t="s">
        <v>6365</v>
      </c>
      <c r="E13897" t="s">
        <v>3889</v>
      </c>
      <c r="F13897" t="s">
        <v>5196</v>
      </c>
      <c r="G13897">
        <v>10</v>
      </c>
      <c r="H13897" t="s">
        <v>4358</v>
      </c>
      <c r="I13897" s="160" t="s">
        <v>4076</v>
      </c>
      <c r="J13897" t="s">
        <v>3999</v>
      </c>
      <c r="K13897">
        <v>99</v>
      </c>
      <c r="L13897" t="s">
        <v>3999</v>
      </c>
    </row>
    <row r="13898" spans="1:12">
      <c r="A13898" s="15">
        <v>50682007</v>
      </c>
      <c r="B13898" t="s">
        <v>5196</v>
      </c>
      <c r="C13898" t="s">
        <v>12873</v>
      </c>
      <c r="D13898" t="s">
        <v>6365</v>
      </c>
      <c r="E13898" t="s">
        <v>12749</v>
      </c>
      <c r="F13898" t="s">
        <v>5196</v>
      </c>
      <c r="G13898">
        <v>10</v>
      </c>
      <c r="H13898" t="s">
        <v>4358</v>
      </c>
      <c r="I13898" s="160" t="s">
        <v>4076</v>
      </c>
      <c r="J13898" t="s">
        <v>3999</v>
      </c>
      <c r="K13898">
        <v>99</v>
      </c>
      <c r="L13898" t="s">
        <v>3999</v>
      </c>
    </row>
    <row r="13899" spans="1:12">
      <c r="A13899" s="15">
        <v>50682008</v>
      </c>
      <c r="B13899" t="s">
        <v>5196</v>
      </c>
      <c r="C13899" t="s">
        <v>12873</v>
      </c>
      <c r="D13899" t="s">
        <v>6365</v>
      </c>
      <c r="E13899" t="s">
        <v>3894</v>
      </c>
      <c r="F13899" t="s">
        <v>5196</v>
      </c>
      <c r="G13899">
        <v>10</v>
      </c>
      <c r="H13899" t="s">
        <v>4358</v>
      </c>
      <c r="I13899" s="160" t="s">
        <v>4076</v>
      </c>
      <c r="J13899" t="s">
        <v>3999</v>
      </c>
      <c r="K13899">
        <v>99</v>
      </c>
      <c r="L13899" t="s">
        <v>3999</v>
      </c>
    </row>
    <row r="13900" spans="1:12">
      <c r="A13900" s="15">
        <v>50682009</v>
      </c>
      <c r="B13900" t="s">
        <v>5196</v>
      </c>
      <c r="C13900" t="s">
        <v>12873</v>
      </c>
      <c r="D13900" t="s">
        <v>6365</v>
      </c>
      <c r="E13900" t="s">
        <v>12658</v>
      </c>
      <c r="F13900" t="s">
        <v>5196</v>
      </c>
      <c r="G13900">
        <v>10</v>
      </c>
      <c r="H13900" t="s">
        <v>4358</v>
      </c>
      <c r="I13900" s="160" t="s">
        <v>4076</v>
      </c>
      <c r="J13900" t="s">
        <v>3999</v>
      </c>
      <c r="K13900">
        <v>99</v>
      </c>
      <c r="L13900" t="s">
        <v>3999</v>
      </c>
    </row>
    <row r="13901" spans="1:12">
      <c r="A13901" s="15">
        <v>50682010</v>
      </c>
      <c r="B13901" t="s">
        <v>5196</v>
      </c>
      <c r="C13901" t="s">
        <v>12873</v>
      </c>
      <c r="D13901" t="s">
        <v>6365</v>
      </c>
      <c r="E13901" t="s">
        <v>12659</v>
      </c>
      <c r="F13901" t="s">
        <v>5196</v>
      </c>
      <c r="G13901">
        <v>10</v>
      </c>
      <c r="H13901" t="s">
        <v>4358</v>
      </c>
      <c r="I13901" s="160" t="s">
        <v>4076</v>
      </c>
      <c r="J13901" t="s">
        <v>3999</v>
      </c>
      <c r="K13901">
        <v>99</v>
      </c>
      <c r="L13901" t="s">
        <v>3999</v>
      </c>
    </row>
    <row r="13902" spans="1:12">
      <c r="A13902" s="15">
        <v>50682011</v>
      </c>
      <c r="B13902" t="s">
        <v>5196</v>
      </c>
      <c r="C13902" t="s">
        <v>12873</v>
      </c>
      <c r="D13902" t="s">
        <v>6365</v>
      </c>
      <c r="E13902" t="s">
        <v>3798</v>
      </c>
      <c r="F13902" t="s">
        <v>5196</v>
      </c>
      <c r="G13902">
        <v>10</v>
      </c>
      <c r="H13902" t="s">
        <v>4358</v>
      </c>
      <c r="I13902" s="160" t="s">
        <v>4076</v>
      </c>
      <c r="J13902" t="s">
        <v>3999</v>
      </c>
      <c r="K13902">
        <v>99</v>
      </c>
      <c r="L13902" t="s">
        <v>3999</v>
      </c>
    </row>
    <row r="13903" spans="1:12">
      <c r="A13903" s="15">
        <v>50682012</v>
      </c>
      <c r="B13903" t="s">
        <v>5196</v>
      </c>
      <c r="C13903" t="s">
        <v>12873</v>
      </c>
      <c r="D13903" t="s">
        <v>6365</v>
      </c>
      <c r="E13903" t="s">
        <v>3875</v>
      </c>
      <c r="F13903" t="s">
        <v>5196</v>
      </c>
      <c r="G13903">
        <v>10</v>
      </c>
      <c r="H13903" t="s">
        <v>4358</v>
      </c>
      <c r="I13903" s="160" t="s">
        <v>4076</v>
      </c>
      <c r="J13903" t="s">
        <v>3999</v>
      </c>
      <c r="K13903">
        <v>99</v>
      </c>
      <c r="L13903" t="s">
        <v>3999</v>
      </c>
    </row>
    <row r="13904" spans="1:12">
      <c r="A13904" s="15">
        <v>50682013</v>
      </c>
      <c r="B13904" t="s">
        <v>5196</v>
      </c>
      <c r="C13904" t="s">
        <v>12873</v>
      </c>
      <c r="D13904" t="s">
        <v>6365</v>
      </c>
      <c r="E13904" t="s">
        <v>3878</v>
      </c>
      <c r="F13904" t="s">
        <v>5196</v>
      </c>
      <c r="G13904">
        <v>10</v>
      </c>
      <c r="H13904" t="s">
        <v>4358</v>
      </c>
      <c r="I13904" s="160" t="s">
        <v>4076</v>
      </c>
      <c r="J13904" t="s">
        <v>3999</v>
      </c>
      <c r="K13904">
        <v>99</v>
      </c>
      <c r="L13904" t="s">
        <v>3999</v>
      </c>
    </row>
    <row r="13905" spans="1:12">
      <c r="A13905" s="15">
        <v>50682014</v>
      </c>
      <c r="B13905" t="s">
        <v>5196</v>
      </c>
      <c r="C13905" t="s">
        <v>12873</v>
      </c>
      <c r="D13905" t="s">
        <v>6365</v>
      </c>
      <c r="E13905" t="s">
        <v>3879</v>
      </c>
      <c r="F13905" t="s">
        <v>5196</v>
      </c>
      <c r="G13905">
        <v>10</v>
      </c>
      <c r="H13905" t="s">
        <v>4358</v>
      </c>
      <c r="I13905" s="160" t="s">
        <v>4076</v>
      </c>
      <c r="J13905" t="s">
        <v>3999</v>
      </c>
      <c r="K13905">
        <v>99</v>
      </c>
      <c r="L13905" t="s">
        <v>3999</v>
      </c>
    </row>
    <row r="13906" spans="1:12">
      <c r="A13906" s="15">
        <v>50682015</v>
      </c>
      <c r="B13906" t="s">
        <v>5196</v>
      </c>
      <c r="C13906" t="s">
        <v>12873</v>
      </c>
      <c r="D13906" t="s">
        <v>6365</v>
      </c>
      <c r="E13906" t="s">
        <v>6936</v>
      </c>
      <c r="F13906" t="s">
        <v>5196</v>
      </c>
      <c r="G13906">
        <v>10</v>
      </c>
      <c r="H13906" t="s">
        <v>4358</v>
      </c>
      <c r="I13906" s="160" t="s">
        <v>4076</v>
      </c>
      <c r="J13906" t="s">
        <v>3999</v>
      </c>
      <c r="K13906">
        <v>99</v>
      </c>
      <c r="L13906" t="s">
        <v>3999</v>
      </c>
    </row>
    <row r="13907" spans="1:12">
      <c r="A13907" s="15">
        <v>50682016</v>
      </c>
      <c r="B13907" t="s">
        <v>5196</v>
      </c>
      <c r="C13907" t="s">
        <v>12873</v>
      </c>
      <c r="D13907" t="s">
        <v>6365</v>
      </c>
      <c r="E13907" t="s">
        <v>6942</v>
      </c>
      <c r="F13907" t="s">
        <v>5196</v>
      </c>
      <c r="G13907">
        <v>10</v>
      </c>
      <c r="H13907" t="s">
        <v>4358</v>
      </c>
      <c r="I13907" s="160" t="s">
        <v>4076</v>
      </c>
      <c r="J13907" t="s">
        <v>3999</v>
      </c>
      <c r="K13907">
        <v>99</v>
      </c>
      <c r="L13907" t="s">
        <v>3999</v>
      </c>
    </row>
    <row r="13908" spans="1:12">
      <c r="A13908" s="15">
        <v>50682017</v>
      </c>
      <c r="B13908" t="s">
        <v>5196</v>
      </c>
      <c r="C13908" t="s">
        <v>12873</v>
      </c>
      <c r="D13908" t="s">
        <v>6365</v>
      </c>
      <c r="E13908" t="s">
        <v>3852</v>
      </c>
      <c r="F13908" t="s">
        <v>5196</v>
      </c>
      <c r="G13908">
        <v>10</v>
      </c>
      <c r="H13908" t="s">
        <v>4358</v>
      </c>
      <c r="I13908" s="160" t="s">
        <v>4076</v>
      </c>
      <c r="J13908" t="s">
        <v>3999</v>
      </c>
      <c r="K13908">
        <v>99</v>
      </c>
      <c r="L13908" t="s">
        <v>3999</v>
      </c>
    </row>
    <row r="13909" spans="1:12">
      <c r="A13909" s="15">
        <v>50682018</v>
      </c>
      <c r="B13909" t="s">
        <v>5196</v>
      </c>
      <c r="C13909" t="s">
        <v>12873</v>
      </c>
      <c r="D13909" t="s">
        <v>6365</v>
      </c>
      <c r="E13909" t="s">
        <v>3851</v>
      </c>
      <c r="F13909" t="s">
        <v>5196</v>
      </c>
      <c r="G13909">
        <v>10</v>
      </c>
      <c r="H13909" t="s">
        <v>4358</v>
      </c>
      <c r="I13909" s="160" t="s">
        <v>4076</v>
      </c>
      <c r="J13909" t="s">
        <v>3999</v>
      </c>
      <c r="K13909">
        <v>99</v>
      </c>
      <c r="L13909" t="s">
        <v>3999</v>
      </c>
    </row>
    <row r="13910" spans="1:12">
      <c r="A13910" s="15">
        <v>50682019</v>
      </c>
      <c r="B13910" t="s">
        <v>5196</v>
      </c>
      <c r="C13910" t="s">
        <v>12873</v>
      </c>
      <c r="D13910" t="s">
        <v>6365</v>
      </c>
      <c r="E13910" t="s">
        <v>3857</v>
      </c>
      <c r="F13910" t="s">
        <v>5196</v>
      </c>
      <c r="G13910">
        <v>10</v>
      </c>
      <c r="H13910" t="s">
        <v>4358</v>
      </c>
      <c r="I13910" s="160" t="s">
        <v>4076</v>
      </c>
      <c r="J13910" t="s">
        <v>3999</v>
      </c>
      <c r="K13910">
        <v>99</v>
      </c>
      <c r="L13910" t="s">
        <v>3999</v>
      </c>
    </row>
    <row r="13911" spans="1:12">
      <c r="A13911" s="15">
        <v>50682020</v>
      </c>
      <c r="B13911" t="s">
        <v>5196</v>
      </c>
      <c r="C13911" t="s">
        <v>12873</v>
      </c>
      <c r="D13911" t="s">
        <v>6365</v>
      </c>
      <c r="E13911" t="s">
        <v>3858</v>
      </c>
      <c r="F13911" t="s">
        <v>5196</v>
      </c>
      <c r="G13911">
        <v>10</v>
      </c>
      <c r="H13911" t="s">
        <v>4358</v>
      </c>
      <c r="I13911" s="160" t="s">
        <v>4076</v>
      </c>
      <c r="J13911" t="s">
        <v>3999</v>
      </c>
      <c r="K13911">
        <v>99</v>
      </c>
      <c r="L13911" t="s">
        <v>3999</v>
      </c>
    </row>
    <row r="13912" spans="1:12">
      <c r="A13912" s="15">
        <v>50682021</v>
      </c>
      <c r="B13912" t="s">
        <v>5196</v>
      </c>
      <c r="C13912" t="s">
        <v>12873</v>
      </c>
      <c r="D13912" t="s">
        <v>6365</v>
      </c>
      <c r="E13912" t="s">
        <v>12662</v>
      </c>
      <c r="F13912" t="s">
        <v>5196</v>
      </c>
      <c r="G13912">
        <v>10</v>
      </c>
      <c r="H13912" t="s">
        <v>4358</v>
      </c>
      <c r="I13912" s="160" t="s">
        <v>4076</v>
      </c>
      <c r="J13912" t="s">
        <v>3999</v>
      </c>
      <c r="K13912">
        <v>99</v>
      </c>
      <c r="L13912" t="s">
        <v>3999</v>
      </c>
    </row>
    <row r="13913" spans="1:12">
      <c r="A13913" s="15">
        <v>50682022</v>
      </c>
      <c r="B13913" t="s">
        <v>5196</v>
      </c>
      <c r="C13913" t="s">
        <v>12873</v>
      </c>
      <c r="D13913" t="s">
        <v>6365</v>
      </c>
      <c r="E13913" t="s">
        <v>6948</v>
      </c>
      <c r="F13913" t="s">
        <v>5196</v>
      </c>
      <c r="G13913">
        <v>10</v>
      </c>
      <c r="H13913" t="s">
        <v>4358</v>
      </c>
      <c r="I13913" s="160" t="s">
        <v>4076</v>
      </c>
      <c r="J13913" t="s">
        <v>3999</v>
      </c>
      <c r="K13913">
        <v>99</v>
      </c>
      <c r="L13913" t="s">
        <v>3999</v>
      </c>
    </row>
    <row r="13914" spans="1:12">
      <c r="A13914" s="15">
        <v>50682023</v>
      </c>
      <c r="B13914" t="s">
        <v>5196</v>
      </c>
      <c r="C13914" t="s">
        <v>12873</v>
      </c>
      <c r="D13914" t="s">
        <v>6365</v>
      </c>
      <c r="E13914" t="s">
        <v>3859</v>
      </c>
      <c r="F13914" t="s">
        <v>5196</v>
      </c>
      <c r="G13914">
        <v>10</v>
      </c>
      <c r="H13914" t="s">
        <v>4358</v>
      </c>
      <c r="I13914" s="160" t="s">
        <v>4076</v>
      </c>
      <c r="J13914" t="s">
        <v>3999</v>
      </c>
      <c r="K13914">
        <v>99</v>
      </c>
      <c r="L13914" t="s">
        <v>3999</v>
      </c>
    </row>
    <row r="13915" spans="1:12">
      <c r="A13915" s="15">
        <v>50682024</v>
      </c>
      <c r="B13915" t="s">
        <v>5196</v>
      </c>
      <c r="C13915" t="s">
        <v>12873</v>
      </c>
      <c r="D13915" t="s">
        <v>6365</v>
      </c>
      <c r="E13915" t="s">
        <v>3860</v>
      </c>
      <c r="F13915" t="s">
        <v>5196</v>
      </c>
      <c r="G13915">
        <v>10</v>
      </c>
      <c r="H13915" t="s">
        <v>4358</v>
      </c>
      <c r="I13915" s="160" t="s">
        <v>4076</v>
      </c>
      <c r="J13915" t="s">
        <v>3999</v>
      </c>
      <c r="K13915">
        <v>99</v>
      </c>
      <c r="L13915" t="s">
        <v>3999</v>
      </c>
    </row>
    <row r="13916" spans="1:12">
      <c r="A13916" s="15">
        <v>50682025</v>
      </c>
      <c r="B13916" t="s">
        <v>5196</v>
      </c>
      <c r="C13916" t="s">
        <v>12873</v>
      </c>
      <c r="D13916" t="s">
        <v>6365</v>
      </c>
      <c r="E13916" t="s">
        <v>3861</v>
      </c>
      <c r="F13916" t="s">
        <v>5196</v>
      </c>
      <c r="G13916">
        <v>10</v>
      </c>
      <c r="H13916" t="s">
        <v>4358</v>
      </c>
      <c r="I13916" s="160" t="s">
        <v>4076</v>
      </c>
      <c r="J13916" t="s">
        <v>3999</v>
      </c>
      <c r="K13916">
        <v>99</v>
      </c>
      <c r="L13916" t="s">
        <v>3999</v>
      </c>
    </row>
    <row r="13917" spans="1:12">
      <c r="A13917" s="15">
        <v>50682026</v>
      </c>
      <c r="B13917" t="s">
        <v>5196</v>
      </c>
      <c r="C13917" t="s">
        <v>12873</v>
      </c>
      <c r="D13917" t="s">
        <v>6365</v>
      </c>
      <c r="E13917" t="s">
        <v>3862</v>
      </c>
      <c r="F13917" t="s">
        <v>5196</v>
      </c>
      <c r="G13917">
        <v>10</v>
      </c>
      <c r="H13917" t="s">
        <v>4358</v>
      </c>
      <c r="I13917" s="160" t="s">
        <v>4076</v>
      </c>
      <c r="J13917" t="s">
        <v>3999</v>
      </c>
      <c r="K13917">
        <v>99</v>
      </c>
      <c r="L13917" t="s">
        <v>3999</v>
      </c>
    </row>
    <row r="13918" spans="1:12">
      <c r="A13918" s="15">
        <v>50682027</v>
      </c>
      <c r="B13918" t="s">
        <v>5196</v>
      </c>
      <c r="C13918" t="s">
        <v>12873</v>
      </c>
      <c r="D13918" t="s">
        <v>6365</v>
      </c>
      <c r="E13918" t="s">
        <v>3932</v>
      </c>
      <c r="F13918" t="s">
        <v>5196</v>
      </c>
      <c r="G13918">
        <v>10</v>
      </c>
      <c r="H13918" t="s">
        <v>4358</v>
      </c>
      <c r="I13918" s="160" t="s">
        <v>4076</v>
      </c>
      <c r="J13918" t="s">
        <v>3999</v>
      </c>
      <c r="K13918">
        <v>99</v>
      </c>
      <c r="L13918" t="s">
        <v>3999</v>
      </c>
    </row>
    <row r="13919" spans="1:12">
      <c r="A13919" s="15">
        <v>50682028</v>
      </c>
      <c r="B13919" t="s">
        <v>5196</v>
      </c>
      <c r="C13919" t="s">
        <v>12873</v>
      </c>
      <c r="D13919" t="s">
        <v>6365</v>
      </c>
      <c r="E13919" t="s">
        <v>12880</v>
      </c>
      <c r="F13919" t="s">
        <v>5196</v>
      </c>
      <c r="G13919">
        <v>10</v>
      </c>
      <c r="H13919" t="s">
        <v>4358</v>
      </c>
      <c r="I13919" s="160" t="s">
        <v>4076</v>
      </c>
      <c r="J13919" t="s">
        <v>3999</v>
      </c>
      <c r="K13919">
        <v>99</v>
      </c>
      <c r="L13919" t="s">
        <v>3999</v>
      </c>
    </row>
    <row r="13920" spans="1:12">
      <c r="A13920" s="15">
        <v>50682029</v>
      </c>
      <c r="B13920" t="s">
        <v>5196</v>
      </c>
      <c r="C13920" t="s">
        <v>12873</v>
      </c>
      <c r="D13920" t="s">
        <v>6365</v>
      </c>
      <c r="E13920" t="s">
        <v>3892</v>
      </c>
      <c r="F13920" t="s">
        <v>5196</v>
      </c>
      <c r="G13920">
        <v>10</v>
      </c>
      <c r="H13920" t="s">
        <v>4358</v>
      </c>
      <c r="I13920" s="160" t="s">
        <v>4076</v>
      </c>
      <c r="J13920" t="s">
        <v>3999</v>
      </c>
      <c r="K13920">
        <v>99</v>
      </c>
      <c r="L13920" t="s">
        <v>3999</v>
      </c>
    </row>
    <row r="13921" spans="1:12">
      <c r="A13921" s="15">
        <v>50682030</v>
      </c>
      <c r="B13921" t="s">
        <v>5196</v>
      </c>
      <c r="C13921" t="s">
        <v>12873</v>
      </c>
      <c r="D13921" t="s">
        <v>6365</v>
      </c>
      <c r="E13921" t="s">
        <v>12754</v>
      </c>
      <c r="F13921" t="s">
        <v>5196</v>
      </c>
      <c r="G13921">
        <v>10</v>
      </c>
      <c r="H13921" t="s">
        <v>4358</v>
      </c>
      <c r="I13921" s="160" t="s">
        <v>4076</v>
      </c>
      <c r="J13921" t="s">
        <v>3999</v>
      </c>
      <c r="K13921">
        <v>99</v>
      </c>
      <c r="L13921" t="s">
        <v>3999</v>
      </c>
    </row>
    <row r="13922" spans="1:12">
      <c r="A13922" s="15">
        <v>50682099</v>
      </c>
      <c r="B13922" t="s">
        <v>5196</v>
      </c>
      <c r="C13922" t="s">
        <v>12873</v>
      </c>
      <c r="D13922" t="s">
        <v>6365</v>
      </c>
      <c r="E13922" t="s">
        <v>4284</v>
      </c>
      <c r="F13922" t="s">
        <v>5196</v>
      </c>
      <c r="G13922">
        <v>10</v>
      </c>
      <c r="H13922" t="s">
        <v>4358</v>
      </c>
      <c r="I13922" s="160" t="s">
        <v>4076</v>
      </c>
      <c r="J13922" t="s">
        <v>3999</v>
      </c>
      <c r="K13922">
        <v>99</v>
      </c>
      <c r="L13922" t="s">
        <v>3999</v>
      </c>
    </row>
    <row r="13923" spans="1:12">
      <c r="A13923" s="15">
        <v>50700201</v>
      </c>
      <c r="B13923" t="s">
        <v>5196</v>
      </c>
      <c r="C13923" t="s">
        <v>12881</v>
      </c>
      <c r="D13923" t="s">
        <v>12538</v>
      </c>
      <c r="E13923" t="s">
        <v>12539</v>
      </c>
      <c r="F13923" t="s">
        <v>5196</v>
      </c>
      <c r="G13923">
        <v>10</v>
      </c>
      <c r="H13923" t="s">
        <v>4358</v>
      </c>
      <c r="I13923" s="160" t="s">
        <v>4007</v>
      </c>
      <c r="J13923" t="s">
        <v>5235</v>
      </c>
      <c r="K13923" s="160" t="s">
        <v>3997</v>
      </c>
      <c r="L13923" t="s">
        <v>5448</v>
      </c>
    </row>
    <row r="13924" spans="1:12">
      <c r="A13924" s="15">
        <v>50700202</v>
      </c>
      <c r="B13924" t="s">
        <v>5196</v>
      </c>
      <c r="C13924" t="s">
        <v>12881</v>
      </c>
      <c r="D13924" t="s">
        <v>12538</v>
      </c>
      <c r="E13924" t="s">
        <v>12540</v>
      </c>
      <c r="F13924" t="s">
        <v>5196</v>
      </c>
      <c r="G13924">
        <v>10</v>
      </c>
      <c r="H13924" t="s">
        <v>4358</v>
      </c>
      <c r="I13924" s="160" t="s">
        <v>4007</v>
      </c>
      <c r="J13924" t="s">
        <v>5235</v>
      </c>
      <c r="K13924" s="160" t="s">
        <v>3997</v>
      </c>
      <c r="L13924" t="s">
        <v>5448</v>
      </c>
    </row>
    <row r="13925" spans="1:12">
      <c r="A13925" s="15">
        <v>50700203</v>
      </c>
      <c r="B13925" t="s">
        <v>5196</v>
      </c>
      <c r="C13925" t="s">
        <v>12881</v>
      </c>
      <c r="D13925" t="s">
        <v>12538</v>
      </c>
      <c r="E13925" t="s">
        <v>12541</v>
      </c>
      <c r="F13925" t="s">
        <v>5196</v>
      </c>
      <c r="G13925">
        <v>10</v>
      </c>
      <c r="H13925" t="s">
        <v>4358</v>
      </c>
      <c r="I13925" s="160" t="s">
        <v>4007</v>
      </c>
      <c r="J13925" t="s">
        <v>5235</v>
      </c>
      <c r="K13925" s="160" t="s">
        <v>3997</v>
      </c>
      <c r="L13925" t="s">
        <v>5448</v>
      </c>
    </row>
    <row r="13926" spans="1:12">
      <c r="A13926" s="15">
        <v>50700204</v>
      </c>
      <c r="B13926" t="s">
        <v>5196</v>
      </c>
      <c r="C13926" t="s">
        <v>12881</v>
      </c>
      <c r="D13926" t="s">
        <v>12538</v>
      </c>
      <c r="E13926" t="s">
        <v>12542</v>
      </c>
      <c r="F13926" t="s">
        <v>5196</v>
      </c>
      <c r="G13926">
        <v>10</v>
      </c>
      <c r="H13926" t="s">
        <v>4358</v>
      </c>
      <c r="I13926" s="160" t="s">
        <v>4007</v>
      </c>
      <c r="J13926" t="s">
        <v>5235</v>
      </c>
      <c r="K13926" s="160" t="s">
        <v>3997</v>
      </c>
      <c r="L13926" t="s">
        <v>5448</v>
      </c>
    </row>
    <row r="13927" spans="1:12">
      <c r="A13927" s="15">
        <v>50700205</v>
      </c>
      <c r="B13927" t="s">
        <v>5196</v>
      </c>
      <c r="C13927" t="s">
        <v>12881</v>
      </c>
      <c r="D13927" t="s">
        <v>12538</v>
      </c>
      <c r="E13927" t="s">
        <v>12543</v>
      </c>
      <c r="F13927" t="s">
        <v>5196</v>
      </c>
      <c r="G13927">
        <v>10</v>
      </c>
      <c r="H13927" t="s">
        <v>4358</v>
      </c>
      <c r="I13927" s="160" t="s">
        <v>4007</v>
      </c>
      <c r="J13927" t="s">
        <v>5235</v>
      </c>
      <c r="K13927" s="160" t="s">
        <v>3997</v>
      </c>
      <c r="L13927" t="s">
        <v>5448</v>
      </c>
    </row>
    <row r="13928" spans="1:12">
      <c r="A13928" s="15">
        <v>50700206</v>
      </c>
      <c r="B13928" t="s">
        <v>5196</v>
      </c>
      <c r="C13928" t="s">
        <v>12881</v>
      </c>
      <c r="D13928" t="s">
        <v>12538</v>
      </c>
      <c r="E13928" t="s">
        <v>12544</v>
      </c>
      <c r="F13928" t="s">
        <v>5196</v>
      </c>
      <c r="G13928">
        <v>10</v>
      </c>
      <c r="H13928" t="s">
        <v>4358</v>
      </c>
      <c r="I13928" s="160" t="s">
        <v>4007</v>
      </c>
      <c r="J13928" t="s">
        <v>5235</v>
      </c>
      <c r="K13928" s="160" t="s">
        <v>3997</v>
      </c>
      <c r="L13928" t="s">
        <v>5448</v>
      </c>
    </row>
    <row r="13929" spans="1:12">
      <c r="A13929" s="15">
        <v>50700207</v>
      </c>
      <c r="B13929" t="s">
        <v>5196</v>
      </c>
      <c r="C13929" t="s">
        <v>12881</v>
      </c>
      <c r="D13929" t="s">
        <v>12538</v>
      </c>
      <c r="E13929" t="s">
        <v>12545</v>
      </c>
      <c r="F13929" t="s">
        <v>5196</v>
      </c>
      <c r="G13929">
        <v>10</v>
      </c>
      <c r="H13929" t="s">
        <v>4358</v>
      </c>
      <c r="I13929" s="160" t="s">
        <v>4007</v>
      </c>
      <c r="J13929" t="s">
        <v>5235</v>
      </c>
      <c r="K13929" s="160" t="s">
        <v>3997</v>
      </c>
      <c r="L13929" t="s">
        <v>5448</v>
      </c>
    </row>
    <row r="13930" spans="1:12">
      <c r="A13930" s="15">
        <v>50700208</v>
      </c>
      <c r="B13930" t="s">
        <v>5196</v>
      </c>
      <c r="C13930" t="s">
        <v>12881</v>
      </c>
      <c r="D13930" t="s">
        <v>12538</v>
      </c>
      <c r="E13930" t="s">
        <v>12546</v>
      </c>
      <c r="F13930" t="s">
        <v>5196</v>
      </c>
      <c r="G13930">
        <v>10</v>
      </c>
      <c r="H13930" t="s">
        <v>4358</v>
      </c>
      <c r="I13930" s="160" t="s">
        <v>4007</v>
      </c>
      <c r="J13930" t="s">
        <v>5235</v>
      </c>
      <c r="K13930" s="160" t="s">
        <v>3997</v>
      </c>
      <c r="L13930" t="s">
        <v>5448</v>
      </c>
    </row>
    <row r="13931" spans="1:12">
      <c r="A13931" s="15">
        <v>50700209</v>
      </c>
      <c r="B13931" t="s">
        <v>5196</v>
      </c>
      <c r="C13931" t="s">
        <v>12881</v>
      </c>
      <c r="D13931" t="s">
        <v>12538</v>
      </c>
      <c r="E13931" t="s">
        <v>12547</v>
      </c>
      <c r="F13931" t="s">
        <v>5196</v>
      </c>
      <c r="G13931">
        <v>10</v>
      </c>
      <c r="H13931" t="s">
        <v>4358</v>
      </c>
      <c r="I13931" s="160" t="s">
        <v>4007</v>
      </c>
      <c r="J13931" t="s">
        <v>5235</v>
      </c>
      <c r="K13931" s="160" t="s">
        <v>3997</v>
      </c>
      <c r="L13931" t="s">
        <v>5448</v>
      </c>
    </row>
    <row r="13932" spans="1:12">
      <c r="A13932" s="15">
        <v>50700210</v>
      </c>
      <c r="B13932" t="s">
        <v>5196</v>
      </c>
      <c r="C13932" t="s">
        <v>12881</v>
      </c>
      <c r="D13932" t="s">
        <v>12538</v>
      </c>
      <c r="E13932" t="s">
        <v>12548</v>
      </c>
      <c r="F13932" t="s">
        <v>5196</v>
      </c>
      <c r="G13932">
        <v>10</v>
      </c>
      <c r="H13932" t="s">
        <v>4358</v>
      </c>
      <c r="I13932" s="160" t="s">
        <v>4007</v>
      </c>
      <c r="J13932" t="s">
        <v>5235</v>
      </c>
      <c r="K13932" s="160" t="s">
        <v>3997</v>
      </c>
      <c r="L13932" t="s">
        <v>5448</v>
      </c>
    </row>
    <row r="13933" spans="1:12">
      <c r="A13933" s="15">
        <v>50700211</v>
      </c>
      <c r="B13933" t="s">
        <v>5196</v>
      </c>
      <c r="C13933" t="s">
        <v>12881</v>
      </c>
      <c r="D13933" t="s">
        <v>12538</v>
      </c>
      <c r="E13933" t="s">
        <v>12549</v>
      </c>
      <c r="F13933" t="s">
        <v>5196</v>
      </c>
      <c r="G13933">
        <v>10</v>
      </c>
      <c r="H13933" t="s">
        <v>4358</v>
      </c>
      <c r="I13933" s="160" t="s">
        <v>4007</v>
      </c>
      <c r="J13933" t="s">
        <v>5235</v>
      </c>
      <c r="K13933" s="160" t="s">
        <v>3997</v>
      </c>
      <c r="L13933" t="s">
        <v>5448</v>
      </c>
    </row>
    <row r="13934" spans="1:12">
      <c r="A13934" s="15">
        <v>50700212</v>
      </c>
      <c r="B13934" t="s">
        <v>5196</v>
      </c>
      <c r="C13934" t="s">
        <v>12881</v>
      </c>
      <c r="D13934" t="s">
        <v>12538</v>
      </c>
      <c r="E13934" t="s">
        <v>12550</v>
      </c>
      <c r="F13934" t="s">
        <v>5196</v>
      </c>
      <c r="G13934">
        <v>10</v>
      </c>
      <c r="H13934" t="s">
        <v>4358</v>
      </c>
      <c r="I13934" s="160" t="s">
        <v>4007</v>
      </c>
      <c r="J13934" t="s">
        <v>5235</v>
      </c>
      <c r="K13934" s="160" t="s">
        <v>3997</v>
      </c>
      <c r="L13934" t="s">
        <v>5448</v>
      </c>
    </row>
    <row r="13935" spans="1:12">
      <c r="A13935" s="15">
        <v>50700213</v>
      </c>
      <c r="B13935" t="s">
        <v>5196</v>
      </c>
      <c r="C13935" t="s">
        <v>12881</v>
      </c>
      <c r="D13935" t="s">
        <v>12538</v>
      </c>
      <c r="E13935" t="s">
        <v>12551</v>
      </c>
      <c r="F13935" t="s">
        <v>5196</v>
      </c>
      <c r="G13935">
        <v>10</v>
      </c>
      <c r="H13935" t="s">
        <v>4358</v>
      </c>
      <c r="I13935" s="160" t="s">
        <v>4007</v>
      </c>
      <c r="J13935" t="s">
        <v>5235</v>
      </c>
      <c r="K13935" s="160" t="s">
        <v>3997</v>
      </c>
      <c r="L13935" t="s">
        <v>5448</v>
      </c>
    </row>
    <row r="13936" spans="1:12">
      <c r="A13936" s="15">
        <v>50700214</v>
      </c>
      <c r="B13936" t="s">
        <v>5196</v>
      </c>
      <c r="C13936" t="s">
        <v>12881</v>
      </c>
      <c r="D13936" t="s">
        <v>12538</v>
      </c>
      <c r="E13936" t="s">
        <v>12552</v>
      </c>
      <c r="F13936" t="s">
        <v>5196</v>
      </c>
      <c r="G13936">
        <v>10</v>
      </c>
      <c r="H13936" t="s">
        <v>4358</v>
      </c>
      <c r="I13936" s="160" t="s">
        <v>4007</v>
      </c>
      <c r="J13936" t="s">
        <v>5235</v>
      </c>
      <c r="K13936" s="160" t="s">
        <v>3997</v>
      </c>
      <c r="L13936" t="s">
        <v>5448</v>
      </c>
    </row>
    <row r="13937" spans="1:12">
      <c r="A13937" s="15">
        <v>50700215</v>
      </c>
      <c r="B13937" t="s">
        <v>5196</v>
      </c>
      <c r="C13937" t="s">
        <v>12881</v>
      </c>
      <c r="D13937" t="s">
        <v>12538</v>
      </c>
      <c r="E13937" t="s">
        <v>12553</v>
      </c>
      <c r="F13937" t="s">
        <v>5196</v>
      </c>
      <c r="G13937">
        <v>10</v>
      </c>
      <c r="H13937" t="s">
        <v>4358</v>
      </c>
      <c r="I13937" s="160" t="s">
        <v>4007</v>
      </c>
      <c r="J13937" t="s">
        <v>5235</v>
      </c>
      <c r="K13937" s="160" t="s">
        <v>3997</v>
      </c>
      <c r="L13937" t="s">
        <v>5448</v>
      </c>
    </row>
    <row r="13938" spans="1:12">
      <c r="A13938" s="15">
        <v>50700216</v>
      </c>
      <c r="B13938" t="s">
        <v>5196</v>
      </c>
      <c r="C13938" t="s">
        <v>12881</v>
      </c>
      <c r="D13938" t="s">
        <v>12538</v>
      </c>
      <c r="E13938" t="s">
        <v>12554</v>
      </c>
      <c r="F13938" t="s">
        <v>5196</v>
      </c>
      <c r="G13938">
        <v>10</v>
      </c>
      <c r="H13938" t="s">
        <v>4358</v>
      </c>
      <c r="I13938" s="160" t="s">
        <v>4007</v>
      </c>
      <c r="J13938" t="s">
        <v>5235</v>
      </c>
      <c r="K13938" s="160" t="s">
        <v>3997</v>
      </c>
      <c r="L13938" t="s">
        <v>5448</v>
      </c>
    </row>
    <row r="13939" spans="1:12">
      <c r="A13939" s="15">
        <v>50700217</v>
      </c>
      <c r="B13939" t="s">
        <v>5196</v>
      </c>
      <c r="C13939" t="s">
        <v>12881</v>
      </c>
      <c r="D13939" t="s">
        <v>12538</v>
      </c>
      <c r="E13939" t="s">
        <v>12555</v>
      </c>
      <c r="F13939" t="s">
        <v>5196</v>
      </c>
      <c r="G13939">
        <v>10</v>
      </c>
      <c r="H13939" t="s">
        <v>4358</v>
      </c>
      <c r="I13939" s="160" t="s">
        <v>4007</v>
      </c>
      <c r="J13939" t="s">
        <v>5235</v>
      </c>
      <c r="K13939" s="160" t="s">
        <v>3997</v>
      </c>
      <c r="L13939" t="s">
        <v>5448</v>
      </c>
    </row>
    <row r="13940" spans="1:12">
      <c r="A13940" s="15">
        <v>50700218</v>
      </c>
      <c r="B13940" t="s">
        <v>5196</v>
      </c>
      <c r="C13940" t="s">
        <v>12881</v>
      </c>
      <c r="D13940" t="s">
        <v>12538</v>
      </c>
      <c r="E13940" t="s">
        <v>12556</v>
      </c>
      <c r="F13940" t="s">
        <v>5196</v>
      </c>
      <c r="G13940">
        <v>10</v>
      </c>
      <c r="H13940" t="s">
        <v>4358</v>
      </c>
      <c r="I13940" s="160" t="s">
        <v>4007</v>
      </c>
      <c r="J13940" t="s">
        <v>5235</v>
      </c>
      <c r="K13940" s="160" t="s">
        <v>3997</v>
      </c>
      <c r="L13940" t="s">
        <v>5448</v>
      </c>
    </row>
    <row r="13941" spans="1:12">
      <c r="A13941" s="15">
        <v>50700219</v>
      </c>
      <c r="B13941" t="s">
        <v>5196</v>
      </c>
      <c r="C13941" t="s">
        <v>12881</v>
      </c>
      <c r="D13941" t="s">
        <v>12538</v>
      </c>
      <c r="E13941" t="s">
        <v>12557</v>
      </c>
      <c r="F13941" t="s">
        <v>5196</v>
      </c>
      <c r="G13941">
        <v>10</v>
      </c>
      <c r="H13941" t="s">
        <v>4358</v>
      </c>
      <c r="I13941" s="160" t="s">
        <v>4007</v>
      </c>
      <c r="J13941" t="s">
        <v>5235</v>
      </c>
      <c r="K13941" s="160" t="s">
        <v>3997</v>
      </c>
      <c r="L13941" t="s">
        <v>5448</v>
      </c>
    </row>
    <row r="13942" spans="1:12">
      <c r="A13942" s="15">
        <v>50700220</v>
      </c>
      <c r="B13942" t="s">
        <v>5196</v>
      </c>
      <c r="C13942" t="s">
        <v>12881</v>
      </c>
      <c r="D13942" t="s">
        <v>12538</v>
      </c>
      <c r="E13942" t="s">
        <v>12558</v>
      </c>
      <c r="F13942" t="s">
        <v>5196</v>
      </c>
      <c r="G13942">
        <v>10</v>
      </c>
      <c r="H13942" t="s">
        <v>4358</v>
      </c>
      <c r="I13942" s="160" t="s">
        <v>4007</v>
      </c>
      <c r="J13942" t="s">
        <v>5235</v>
      </c>
      <c r="K13942" s="160" t="s">
        <v>3997</v>
      </c>
      <c r="L13942" t="s">
        <v>5448</v>
      </c>
    </row>
    <row r="13943" spans="1:12">
      <c r="A13943" s="15">
        <v>50700221</v>
      </c>
      <c r="B13943" t="s">
        <v>5196</v>
      </c>
      <c r="C13943" t="s">
        <v>12881</v>
      </c>
      <c r="D13943" t="s">
        <v>12538</v>
      </c>
      <c r="E13943" t="s">
        <v>12559</v>
      </c>
      <c r="F13943" t="s">
        <v>5196</v>
      </c>
      <c r="G13943">
        <v>10</v>
      </c>
      <c r="H13943" t="s">
        <v>4358</v>
      </c>
      <c r="I13943" s="160" t="s">
        <v>4007</v>
      </c>
      <c r="J13943" t="s">
        <v>5235</v>
      </c>
      <c r="K13943" s="160" t="s">
        <v>3997</v>
      </c>
      <c r="L13943" t="s">
        <v>5448</v>
      </c>
    </row>
    <row r="13944" spans="1:12">
      <c r="A13944" s="15">
        <v>50700222</v>
      </c>
      <c r="B13944" t="s">
        <v>5196</v>
      </c>
      <c r="C13944" t="s">
        <v>12881</v>
      </c>
      <c r="D13944" t="s">
        <v>12538</v>
      </c>
      <c r="E13944" t="s">
        <v>12560</v>
      </c>
      <c r="F13944" t="s">
        <v>5196</v>
      </c>
      <c r="G13944">
        <v>10</v>
      </c>
      <c r="H13944" t="s">
        <v>4358</v>
      </c>
      <c r="I13944" s="160" t="s">
        <v>4007</v>
      </c>
      <c r="J13944" t="s">
        <v>5235</v>
      </c>
      <c r="K13944" s="160" t="s">
        <v>3997</v>
      </c>
      <c r="L13944" t="s">
        <v>5448</v>
      </c>
    </row>
    <row r="13945" spans="1:12">
      <c r="A13945" s="15">
        <v>50700223</v>
      </c>
      <c r="B13945" t="s">
        <v>5196</v>
      </c>
      <c r="C13945" t="s">
        <v>12881</v>
      </c>
      <c r="D13945" t="s">
        <v>12538</v>
      </c>
      <c r="E13945" t="s">
        <v>12561</v>
      </c>
      <c r="F13945" t="s">
        <v>5196</v>
      </c>
      <c r="G13945">
        <v>10</v>
      </c>
      <c r="H13945" t="s">
        <v>4358</v>
      </c>
      <c r="I13945" s="160" t="s">
        <v>4007</v>
      </c>
      <c r="J13945" t="s">
        <v>5235</v>
      </c>
      <c r="K13945" s="160" t="s">
        <v>3997</v>
      </c>
      <c r="L13945" t="s">
        <v>5448</v>
      </c>
    </row>
    <row r="13946" spans="1:12">
      <c r="A13946" s="15">
        <v>50700224</v>
      </c>
      <c r="B13946" t="s">
        <v>5196</v>
      </c>
      <c r="C13946" t="s">
        <v>12881</v>
      </c>
      <c r="D13946" t="s">
        <v>12538</v>
      </c>
      <c r="E13946" t="s">
        <v>12562</v>
      </c>
      <c r="F13946" t="s">
        <v>5196</v>
      </c>
      <c r="G13946">
        <v>10</v>
      </c>
      <c r="H13946" t="s">
        <v>4358</v>
      </c>
      <c r="I13946" s="160" t="s">
        <v>4007</v>
      </c>
      <c r="J13946" t="s">
        <v>5235</v>
      </c>
      <c r="K13946" s="160" t="s">
        <v>3997</v>
      </c>
      <c r="L13946" t="s">
        <v>5448</v>
      </c>
    </row>
    <row r="13947" spans="1:12">
      <c r="A13947" s="15">
        <v>50700225</v>
      </c>
      <c r="B13947" t="s">
        <v>5196</v>
      </c>
      <c r="C13947" t="s">
        <v>12881</v>
      </c>
      <c r="D13947" t="s">
        <v>12538</v>
      </c>
      <c r="E13947" t="s">
        <v>12563</v>
      </c>
      <c r="F13947" t="s">
        <v>5196</v>
      </c>
      <c r="G13947">
        <v>10</v>
      </c>
      <c r="H13947" t="s">
        <v>4358</v>
      </c>
      <c r="I13947" s="160" t="s">
        <v>4007</v>
      </c>
      <c r="J13947" t="s">
        <v>5235</v>
      </c>
      <c r="K13947" s="160" t="s">
        <v>3997</v>
      </c>
      <c r="L13947" t="s">
        <v>5448</v>
      </c>
    </row>
    <row r="13948" spans="1:12">
      <c r="A13948" s="15">
        <v>50700226</v>
      </c>
      <c r="B13948" t="s">
        <v>5196</v>
      </c>
      <c r="C13948" t="s">
        <v>12881</v>
      </c>
      <c r="D13948" t="s">
        <v>12538</v>
      </c>
      <c r="E13948" t="s">
        <v>12564</v>
      </c>
      <c r="F13948" t="s">
        <v>5196</v>
      </c>
      <c r="G13948">
        <v>10</v>
      </c>
      <c r="H13948" t="s">
        <v>4358</v>
      </c>
      <c r="I13948" s="160" t="s">
        <v>4007</v>
      </c>
      <c r="J13948" t="s">
        <v>5235</v>
      </c>
      <c r="K13948" s="160" t="s">
        <v>3997</v>
      </c>
      <c r="L13948" t="s">
        <v>5448</v>
      </c>
    </row>
    <row r="13949" spans="1:12">
      <c r="A13949" s="15">
        <v>50700227</v>
      </c>
      <c r="B13949" t="s">
        <v>5196</v>
      </c>
      <c r="C13949" t="s">
        <v>12881</v>
      </c>
      <c r="D13949" t="s">
        <v>12538</v>
      </c>
      <c r="E13949" t="s">
        <v>12565</v>
      </c>
      <c r="F13949" t="s">
        <v>5196</v>
      </c>
      <c r="G13949">
        <v>10</v>
      </c>
      <c r="H13949" t="s">
        <v>4358</v>
      </c>
      <c r="I13949" s="160" t="s">
        <v>4007</v>
      </c>
      <c r="J13949" t="s">
        <v>5235</v>
      </c>
      <c r="K13949" s="160" t="s">
        <v>3997</v>
      </c>
      <c r="L13949" t="s">
        <v>5448</v>
      </c>
    </row>
    <row r="13950" spans="1:12">
      <c r="A13950" s="15">
        <v>50700228</v>
      </c>
      <c r="B13950" t="s">
        <v>5196</v>
      </c>
      <c r="C13950" t="s">
        <v>12881</v>
      </c>
      <c r="D13950" t="s">
        <v>12538</v>
      </c>
      <c r="E13950" t="s">
        <v>12566</v>
      </c>
      <c r="F13950" t="s">
        <v>5196</v>
      </c>
      <c r="G13950">
        <v>10</v>
      </c>
      <c r="H13950" t="s">
        <v>4358</v>
      </c>
      <c r="I13950" s="160" t="s">
        <v>4007</v>
      </c>
      <c r="J13950" t="s">
        <v>5235</v>
      </c>
      <c r="K13950" s="160" t="s">
        <v>3997</v>
      </c>
      <c r="L13950" t="s">
        <v>5448</v>
      </c>
    </row>
    <row r="13951" spans="1:12">
      <c r="A13951" s="15">
        <v>50700229</v>
      </c>
      <c r="B13951" t="s">
        <v>5196</v>
      </c>
      <c r="C13951" t="s">
        <v>12881</v>
      </c>
      <c r="D13951" t="s">
        <v>12538</v>
      </c>
      <c r="E13951" t="s">
        <v>12567</v>
      </c>
      <c r="F13951" t="s">
        <v>5196</v>
      </c>
      <c r="G13951">
        <v>10</v>
      </c>
      <c r="H13951" t="s">
        <v>4358</v>
      </c>
      <c r="I13951" s="160" t="s">
        <v>4007</v>
      </c>
      <c r="J13951" t="s">
        <v>5235</v>
      </c>
      <c r="K13951" s="160" t="s">
        <v>3997</v>
      </c>
      <c r="L13951" t="s">
        <v>5448</v>
      </c>
    </row>
    <row r="13952" spans="1:12">
      <c r="A13952" s="15">
        <v>50700230</v>
      </c>
      <c r="B13952" t="s">
        <v>5196</v>
      </c>
      <c r="C13952" t="s">
        <v>12881</v>
      </c>
      <c r="D13952" t="s">
        <v>12538</v>
      </c>
      <c r="E13952" t="s">
        <v>12568</v>
      </c>
      <c r="F13952" t="s">
        <v>5196</v>
      </c>
      <c r="G13952">
        <v>10</v>
      </c>
      <c r="H13952" t="s">
        <v>4358</v>
      </c>
      <c r="I13952" s="160" t="s">
        <v>4007</v>
      </c>
      <c r="J13952" t="s">
        <v>5235</v>
      </c>
      <c r="K13952" s="160" t="s">
        <v>3997</v>
      </c>
      <c r="L13952" t="s">
        <v>5448</v>
      </c>
    </row>
    <row r="13953" spans="1:12">
      <c r="A13953" s="15">
        <v>50700231</v>
      </c>
      <c r="B13953" t="s">
        <v>5196</v>
      </c>
      <c r="C13953" t="s">
        <v>12881</v>
      </c>
      <c r="D13953" t="s">
        <v>12538</v>
      </c>
      <c r="E13953" t="s">
        <v>12569</v>
      </c>
      <c r="F13953" t="s">
        <v>5196</v>
      </c>
      <c r="G13953">
        <v>10</v>
      </c>
      <c r="H13953" t="s">
        <v>4358</v>
      </c>
      <c r="I13953" s="160" t="s">
        <v>4007</v>
      </c>
      <c r="J13953" t="s">
        <v>5235</v>
      </c>
      <c r="K13953" s="160" t="s">
        <v>3997</v>
      </c>
      <c r="L13953" t="s">
        <v>5448</v>
      </c>
    </row>
    <row r="13954" spans="1:12">
      <c r="A13954" s="15">
        <v>50700232</v>
      </c>
      <c r="B13954" t="s">
        <v>5196</v>
      </c>
      <c r="C13954" t="s">
        <v>12881</v>
      </c>
      <c r="D13954" t="s">
        <v>12538</v>
      </c>
      <c r="E13954" t="s">
        <v>12570</v>
      </c>
      <c r="F13954" t="s">
        <v>5196</v>
      </c>
      <c r="G13954">
        <v>10</v>
      </c>
      <c r="H13954" t="s">
        <v>4358</v>
      </c>
      <c r="I13954" s="160" t="s">
        <v>4007</v>
      </c>
      <c r="J13954" t="s">
        <v>5235</v>
      </c>
      <c r="K13954" s="160" t="s">
        <v>3997</v>
      </c>
      <c r="L13954" t="s">
        <v>5448</v>
      </c>
    </row>
    <row r="13955" spans="1:12">
      <c r="A13955" s="15">
        <v>50700233</v>
      </c>
      <c r="B13955" t="s">
        <v>5196</v>
      </c>
      <c r="C13955" t="s">
        <v>12881</v>
      </c>
      <c r="D13955" t="s">
        <v>12538</v>
      </c>
      <c r="E13955" t="s">
        <v>12571</v>
      </c>
      <c r="F13955" t="s">
        <v>5196</v>
      </c>
      <c r="G13955">
        <v>10</v>
      </c>
      <c r="H13955" t="s">
        <v>4358</v>
      </c>
      <c r="I13955" s="160" t="s">
        <v>4007</v>
      </c>
      <c r="J13955" t="s">
        <v>5235</v>
      </c>
      <c r="K13955" s="160" t="s">
        <v>3997</v>
      </c>
      <c r="L13955" t="s">
        <v>5448</v>
      </c>
    </row>
    <row r="13956" spans="1:12">
      <c r="A13956" s="15">
        <v>50700234</v>
      </c>
      <c r="B13956" t="s">
        <v>5196</v>
      </c>
      <c r="C13956" t="s">
        <v>12881</v>
      </c>
      <c r="D13956" t="s">
        <v>12538</v>
      </c>
      <c r="E13956" t="s">
        <v>12572</v>
      </c>
      <c r="F13956" t="s">
        <v>5196</v>
      </c>
      <c r="G13956">
        <v>10</v>
      </c>
      <c r="H13956" t="s">
        <v>4358</v>
      </c>
      <c r="I13956" s="160" t="s">
        <v>4007</v>
      </c>
      <c r="J13956" t="s">
        <v>5235</v>
      </c>
      <c r="K13956" s="160" t="s">
        <v>3997</v>
      </c>
      <c r="L13956" t="s">
        <v>5448</v>
      </c>
    </row>
    <row r="13957" spans="1:12">
      <c r="A13957" s="15">
        <v>50700235</v>
      </c>
      <c r="B13957" t="s">
        <v>5196</v>
      </c>
      <c r="C13957" t="s">
        <v>12881</v>
      </c>
      <c r="D13957" t="s">
        <v>12538</v>
      </c>
      <c r="E13957" t="s">
        <v>12573</v>
      </c>
      <c r="F13957" t="s">
        <v>5196</v>
      </c>
      <c r="G13957">
        <v>10</v>
      </c>
      <c r="H13957" t="s">
        <v>4358</v>
      </c>
      <c r="I13957" s="160" t="s">
        <v>4007</v>
      </c>
      <c r="J13957" t="s">
        <v>5235</v>
      </c>
      <c r="K13957" s="160" t="s">
        <v>3997</v>
      </c>
      <c r="L13957" t="s">
        <v>5448</v>
      </c>
    </row>
    <row r="13958" spans="1:12">
      <c r="A13958" s="15">
        <v>50700236</v>
      </c>
      <c r="B13958" t="s">
        <v>5196</v>
      </c>
      <c r="C13958" t="s">
        <v>12881</v>
      </c>
      <c r="D13958" t="s">
        <v>12538</v>
      </c>
      <c r="E13958" t="s">
        <v>12574</v>
      </c>
      <c r="F13958" t="s">
        <v>5196</v>
      </c>
      <c r="G13958">
        <v>10</v>
      </c>
      <c r="H13958" t="s">
        <v>4358</v>
      </c>
      <c r="I13958" s="160" t="s">
        <v>4007</v>
      </c>
      <c r="J13958" t="s">
        <v>5235</v>
      </c>
      <c r="K13958" s="160" t="s">
        <v>3997</v>
      </c>
      <c r="L13958" t="s">
        <v>5448</v>
      </c>
    </row>
    <row r="13959" spans="1:12">
      <c r="A13959" s="15">
        <v>50700237</v>
      </c>
      <c r="B13959" t="s">
        <v>5196</v>
      </c>
      <c r="C13959" t="s">
        <v>12881</v>
      </c>
      <c r="D13959" t="s">
        <v>12538</v>
      </c>
      <c r="E13959" t="s">
        <v>12575</v>
      </c>
      <c r="F13959" t="s">
        <v>5196</v>
      </c>
      <c r="G13959">
        <v>10</v>
      </c>
      <c r="H13959" t="s">
        <v>4358</v>
      </c>
      <c r="I13959" s="160" t="s">
        <v>4007</v>
      </c>
      <c r="J13959" t="s">
        <v>5235</v>
      </c>
      <c r="K13959" s="160" t="s">
        <v>3997</v>
      </c>
      <c r="L13959" t="s">
        <v>5448</v>
      </c>
    </row>
    <row r="13960" spans="1:12">
      <c r="A13960" s="15">
        <v>50700238</v>
      </c>
      <c r="B13960" t="s">
        <v>5196</v>
      </c>
      <c r="C13960" t="s">
        <v>12881</v>
      </c>
      <c r="D13960" t="s">
        <v>12538</v>
      </c>
      <c r="E13960" t="s">
        <v>12576</v>
      </c>
      <c r="F13960" t="s">
        <v>5196</v>
      </c>
      <c r="G13960">
        <v>10</v>
      </c>
      <c r="H13960" t="s">
        <v>4358</v>
      </c>
      <c r="I13960" s="160" t="s">
        <v>4007</v>
      </c>
      <c r="J13960" t="s">
        <v>5235</v>
      </c>
      <c r="K13960" s="160" t="s">
        <v>3997</v>
      </c>
      <c r="L13960" t="s">
        <v>5448</v>
      </c>
    </row>
    <row r="13961" spans="1:12">
      <c r="A13961" s="15">
        <v>50700239</v>
      </c>
      <c r="B13961" t="s">
        <v>5196</v>
      </c>
      <c r="C13961" t="s">
        <v>12881</v>
      </c>
      <c r="D13961" t="s">
        <v>12538</v>
      </c>
      <c r="E13961" t="s">
        <v>12577</v>
      </c>
      <c r="F13961" t="s">
        <v>5196</v>
      </c>
      <c r="G13961">
        <v>10</v>
      </c>
      <c r="H13961" t="s">
        <v>4358</v>
      </c>
      <c r="I13961" s="160" t="s">
        <v>4007</v>
      </c>
      <c r="J13961" t="s">
        <v>5235</v>
      </c>
      <c r="K13961" s="160" t="s">
        <v>3997</v>
      </c>
      <c r="L13961" t="s">
        <v>5448</v>
      </c>
    </row>
    <row r="13962" spans="1:12">
      <c r="A13962" s="15">
        <v>50700240</v>
      </c>
      <c r="B13962" t="s">
        <v>5196</v>
      </c>
      <c r="C13962" t="s">
        <v>12881</v>
      </c>
      <c r="D13962" t="s">
        <v>12538</v>
      </c>
      <c r="E13962" t="s">
        <v>12578</v>
      </c>
      <c r="F13962" t="s">
        <v>5196</v>
      </c>
      <c r="G13962">
        <v>10</v>
      </c>
      <c r="H13962" t="s">
        <v>4358</v>
      </c>
      <c r="I13962" s="160" t="s">
        <v>4007</v>
      </c>
      <c r="J13962" t="s">
        <v>5235</v>
      </c>
      <c r="K13962" s="160" t="s">
        <v>3997</v>
      </c>
      <c r="L13962" t="s">
        <v>5448</v>
      </c>
    </row>
    <row r="13963" spans="1:12">
      <c r="A13963" s="15">
        <v>50700241</v>
      </c>
      <c r="B13963" t="s">
        <v>5196</v>
      </c>
      <c r="C13963" t="s">
        <v>12881</v>
      </c>
      <c r="D13963" t="s">
        <v>12538</v>
      </c>
      <c r="E13963" t="s">
        <v>12579</v>
      </c>
      <c r="F13963" t="s">
        <v>5196</v>
      </c>
      <c r="G13963">
        <v>10</v>
      </c>
      <c r="H13963" t="s">
        <v>4358</v>
      </c>
      <c r="I13963" s="160" t="s">
        <v>4007</v>
      </c>
      <c r="J13963" t="s">
        <v>5235</v>
      </c>
      <c r="K13963" s="160" t="s">
        <v>3997</v>
      </c>
      <c r="L13963" t="s">
        <v>5448</v>
      </c>
    </row>
    <row r="13964" spans="1:12">
      <c r="A13964" s="15">
        <v>50700242</v>
      </c>
      <c r="B13964" t="s">
        <v>5196</v>
      </c>
      <c r="C13964" t="s">
        <v>12881</v>
      </c>
      <c r="D13964" t="s">
        <v>12538</v>
      </c>
      <c r="E13964" t="s">
        <v>12580</v>
      </c>
      <c r="F13964" t="s">
        <v>5196</v>
      </c>
      <c r="G13964">
        <v>10</v>
      </c>
      <c r="H13964" t="s">
        <v>4358</v>
      </c>
      <c r="I13964" s="160" t="s">
        <v>4007</v>
      </c>
      <c r="J13964" t="s">
        <v>5235</v>
      </c>
      <c r="K13964" s="160" t="s">
        <v>3997</v>
      </c>
      <c r="L13964" t="s">
        <v>5448</v>
      </c>
    </row>
    <row r="13965" spans="1:12">
      <c r="A13965" s="15">
        <v>50700243</v>
      </c>
      <c r="B13965" t="s">
        <v>5196</v>
      </c>
      <c r="C13965" t="s">
        <v>12881</v>
      </c>
      <c r="D13965" t="s">
        <v>12538</v>
      </c>
      <c r="E13965" t="s">
        <v>12581</v>
      </c>
      <c r="F13965" t="s">
        <v>5196</v>
      </c>
      <c r="G13965">
        <v>10</v>
      </c>
      <c r="H13965" t="s">
        <v>4358</v>
      </c>
      <c r="I13965" s="160" t="s">
        <v>4007</v>
      </c>
      <c r="J13965" t="s">
        <v>5235</v>
      </c>
      <c r="K13965" s="160" t="s">
        <v>3997</v>
      </c>
      <c r="L13965" t="s">
        <v>5448</v>
      </c>
    </row>
    <row r="13966" spans="1:12">
      <c r="A13966" s="15">
        <v>50700244</v>
      </c>
      <c r="B13966" t="s">
        <v>5196</v>
      </c>
      <c r="C13966" t="s">
        <v>12881</v>
      </c>
      <c r="D13966" t="s">
        <v>12538</v>
      </c>
      <c r="E13966" t="s">
        <v>12582</v>
      </c>
      <c r="F13966" t="s">
        <v>5196</v>
      </c>
      <c r="G13966">
        <v>10</v>
      </c>
      <c r="H13966" t="s">
        <v>4358</v>
      </c>
      <c r="I13966" s="160" t="s">
        <v>4007</v>
      </c>
      <c r="J13966" t="s">
        <v>5235</v>
      </c>
      <c r="K13966" s="160" t="s">
        <v>3997</v>
      </c>
      <c r="L13966" t="s">
        <v>5448</v>
      </c>
    </row>
    <row r="13967" spans="1:12">
      <c r="A13967" s="15">
        <v>50700245</v>
      </c>
      <c r="B13967" t="s">
        <v>5196</v>
      </c>
      <c r="C13967" t="s">
        <v>12881</v>
      </c>
      <c r="D13967" t="s">
        <v>12538</v>
      </c>
      <c r="E13967" t="s">
        <v>12583</v>
      </c>
      <c r="F13967" t="s">
        <v>5196</v>
      </c>
      <c r="G13967">
        <v>10</v>
      </c>
      <c r="H13967" t="s">
        <v>4358</v>
      </c>
      <c r="I13967" s="160" t="s">
        <v>4007</v>
      </c>
      <c r="J13967" t="s">
        <v>5235</v>
      </c>
      <c r="K13967" s="160" t="s">
        <v>3997</v>
      </c>
      <c r="L13967" t="s">
        <v>5448</v>
      </c>
    </row>
    <row r="13968" spans="1:12">
      <c r="A13968" s="15">
        <v>50700246</v>
      </c>
      <c r="B13968" t="s">
        <v>5196</v>
      </c>
      <c r="C13968" t="s">
        <v>12881</v>
      </c>
      <c r="D13968" t="s">
        <v>12538</v>
      </c>
      <c r="E13968" t="s">
        <v>12584</v>
      </c>
      <c r="F13968" t="s">
        <v>5196</v>
      </c>
      <c r="G13968">
        <v>10</v>
      </c>
      <c r="H13968" t="s">
        <v>4358</v>
      </c>
      <c r="I13968" s="160" t="s">
        <v>4007</v>
      </c>
      <c r="J13968" t="s">
        <v>5235</v>
      </c>
      <c r="K13968" s="160" t="s">
        <v>3997</v>
      </c>
      <c r="L13968" t="s">
        <v>5448</v>
      </c>
    </row>
    <row r="13969" spans="1:12">
      <c r="A13969" s="15">
        <v>50700247</v>
      </c>
      <c r="B13969" t="s">
        <v>5196</v>
      </c>
      <c r="C13969" t="s">
        <v>12881</v>
      </c>
      <c r="D13969" t="s">
        <v>12538</v>
      </c>
      <c r="E13969" t="s">
        <v>12585</v>
      </c>
      <c r="F13969" t="s">
        <v>5196</v>
      </c>
      <c r="G13969">
        <v>10</v>
      </c>
      <c r="H13969" t="s">
        <v>4358</v>
      </c>
      <c r="I13969" s="160" t="s">
        <v>4007</v>
      </c>
      <c r="J13969" t="s">
        <v>5235</v>
      </c>
      <c r="K13969" s="160" t="s">
        <v>3997</v>
      </c>
      <c r="L13969" t="s">
        <v>5448</v>
      </c>
    </row>
    <row r="13970" spans="1:12">
      <c r="A13970" s="15">
        <v>50700248</v>
      </c>
      <c r="B13970" t="s">
        <v>5196</v>
      </c>
      <c r="C13970" t="s">
        <v>12881</v>
      </c>
      <c r="D13970" t="s">
        <v>12538</v>
      </c>
      <c r="E13970" t="s">
        <v>12586</v>
      </c>
      <c r="F13970" t="s">
        <v>5196</v>
      </c>
      <c r="G13970">
        <v>10</v>
      </c>
      <c r="H13970" t="s">
        <v>4358</v>
      </c>
      <c r="I13970" s="160" t="s">
        <v>4007</v>
      </c>
      <c r="J13970" t="s">
        <v>5235</v>
      </c>
      <c r="K13970" s="160" t="s">
        <v>3997</v>
      </c>
      <c r="L13970" t="s">
        <v>5448</v>
      </c>
    </row>
    <row r="13971" spans="1:12">
      <c r="A13971" s="15">
        <v>50700249</v>
      </c>
      <c r="B13971" t="s">
        <v>5196</v>
      </c>
      <c r="C13971" t="s">
        <v>12881</v>
      </c>
      <c r="D13971" t="s">
        <v>12538</v>
      </c>
      <c r="E13971" t="s">
        <v>12587</v>
      </c>
      <c r="F13971" t="s">
        <v>5196</v>
      </c>
      <c r="G13971">
        <v>10</v>
      </c>
      <c r="H13971" t="s">
        <v>4358</v>
      </c>
      <c r="I13971" s="160" t="s">
        <v>4007</v>
      </c>
      <c r="J13971" t="s">
        <v>5235</v>
      </c>
      <c r="K13971" s="160" t="s">
        <v>3997</v>
      </c>
      <c r="L13971" t="s">
        <v>5448</v>
      </c>
    </row>
    <row r="13972" spans="1:12">
      <c r="A13972" s="15">
        <v>50700250</v>
      </c>
      <c r="B13972" t="s">
        <v>5196</v>
      </c>
      <c r="C13972" t="s">
        <v>12881</v>
      </c>
      <c r="D13972" t="s">
        <v>12538</v>
      </c>
      <c r="E13972" t="s">
        <v>12588</v>
      </c>
      <c r="F13972" t="s">
        <v>5196</v>
      </c>
      <c r="G13972">
        <v>10</v>
      </c>
      <c r="H13972" t="s">
        <v>4358</v>
      </c>
      <c r="I13972" s="160" t="s">
        <v>4007</v>
      </c>
      <c r="J13972" t="s">
        <v>5235</v>
      </c>
      <c r="K13972" s="160" t="s">
        <v>3997</v>
      </c>
      <c r="L13972" t="s">
        <v>5448</v>
      </c>
    </row>
    <row r="13973" spans="1:12">
      <c r="A13973" s="15">
        <v>50700251</v>
      </c>
      <c r="B13973" t="s">
        <v>5196</v>
      </c>
      <c r="C13973" t="s">
        <v>12881</v>
      </c>
      <c r="D13973" t="s">
        <v>12538</v>
      </c>
      <c r="E13973" t="s">
        <v>12589</v>
      </c>
      <c r="F13973" t="s">
        <v>5196</v>
      </c>
      <c r="G13973">
        <v>10</v>
      </c>
      <c r="H13973" t="s">
        <v>4358</v>
      </c>
      <c r="I13973" s="160" t="s">
        <v>4007</v>
      </c>
      <c r="J13973" t="s">
        <v>5235</v>
      </c>
      <c r="K13973" s="160" t="s">
        <v>3997</v>
      </c>
      <c r="L13973" t="s">
        <v>5448</v>
      </c>
    </row>
    <row r="13974" spans="1:12">
      <c r="A13974" s="15">
        <v>50700252</v>
      </c>
      <c r="B13974" t="s">
        <v>5196</v>
      </c>
      <c r="C13974" t="s">
        <v>12881</v>
      </c>
      <c r="D13974" t="s">
        <v>12538</v>
      </c>
      <c r="E13974" t="s">
        <v>12590</v>
      </c>
      <c r="F13974" t="s">
        <v>5196</v>
      </c>
      <c r="G13974">
        <v>10</v>
      </c>
      <c r="H13974" t="s">
        <v>4358</v>
      </c>
      <c r="I13974" s="160" t="s">
        <v>4007</v>
      </c>
      <c r="J13974" t="s">
        <v>5235</v>
      </c>
      <c r="K13974" s="160" t="s">
        <v>3997</v>
      </c>
      <c r="L13974" t="s">
        <v>5448</v>
      </c>
    </row>
    <row r="13975" spans="1:12">
      <c r="A13975" s="15">
        <v>50700253</v>
      </c>
      <c r="B13975" t="s">
        <v>5196</v>
      </c>
      <c r="C13975" t="s">
        <v>12881</v>
      </c>
      <c r="D13975" t="s">
        <v>12538</v>
      </c>
      <c r="E13975" t="s">
        <v>12591</v>
      </c>
      <c r="F13975" t="s">
        <v>5196</v>
      </c>
      <c r="G13975">
        <v>10</v>
      </c>
      <c r="H13975" t="s">
        <v>4358</v>
      </c>
      <c r="I13975" s="160" t="s">
        <v>4007</v>
      </c>
      <c r="J13975" t="s">
        <v>5235</v>
      </c>
      <c r="K13975" s="160" t="s">
        <v>3997</v>
      </c>
      <c r="L13975" t="s">
        <v>5448</v>
      </c>
    </row>
    <row r="13976" spans="1:12">
      <c r="A13976" s="15">
        <v>50700254</v>
      </c>
      <c r="B13976" t="s">
        <v>5196</v>
      </c>
      <c r="C13976" t="s">
        <v>12881</v>
      </c>
      <c r="D13976" t="s">
        <v>12538</v>
      </c>
      <c r="E13976" t="s">
        <v>12592</v>
      </c>
      <c r="F13976" t="s">
        <v>5196</v>
      </c>
      <c r="G13976">
        <v>10</v>
      </c>
      <c r="H13976" t="s">
        <v>4358</v>
      </c>
      <c r="I13976" s="160" t="s">
        <v>4007</v>
      </c>
      <c r="J13976" t="s">
        <v>5235</v>
      </c>
      <c r="K13976" s="160" t="s">
        <v>3997</v>
      </c>
      <c r="L13976" t="s">
        <v>5448</v>
      </c>
    </row>
    <row r="13977" spans="1:12">
      <c r="A13977" s="15">
        <v>50700255</v>
      </c>
      <c r="B13977" t="s">
        <v>5196</v>
      </c>
      <c r="C13977" t="s">
        <v>12881</v>
      </c>
      <c r="D13977" t="s">
        <v>12538</v>
      </c>
      <c r="E13977" t="s">
        <v>12593</v>
      </c>
      <c r="F13977" t="s">
        <v>5196</v>
      </c>
      <c r="G13977">
        <v>10</v>
      </c>
      <c r="H13977" t="s">
        <v>4358</v>
      </c>
      <c r="I13977" s="160" t="s">
        <v>4007</v>
      </c>
      <c r="J13977" t="s">
        <v>5235</v>
      </c>
      <c r="K13977" s="160" t="s">
        <v>3997</v>
      </c>
      <c r="L13977" t="s">
        <v>5448</v>
      </c>
    </row>
    <row r="13978" spans="1:12">
      <c r="A13978" s="15">
        <v>50700256</v>
      </c>
      <c r="B13978" t="s">
        <v>5196</v>
      </c>
      <c r="C13978" t="s">
        <v>12881</v>
      </c>
      <c r="D13978" t="s">
        <v>12538</v>
      </c>
      <c r="E13978" t="s">
        <v>12594</v>
      </c>
      <c r="F13978" t="s">
        <v>5196</v>
      </c>
      <c r="G13978">
        <v>10</v>
      </c>
      <c r="H13978" t="s">
        <v>4358</v>
      </c>
      <c r="I13978" s="160" t="s">
        <v>4007</v>
      </c>
      <c r="J13978" t="s">
        <v>5235</v>
      </c>
      <c r="K13978" s="160" t="s">
        <v>3997</v>
      </c>
      <c r="L13978" t="s">
        <v>5448</v>
      </c>
    </row>
    <row r="13979" spans="1:12">
      <c r="A13979" s="15">
        <v>50700257</v>
      </c>
      <c r="B13979" t="s">
        <v>5196</v>
      </c>
      <c r="C13979" t="s">
        <v>12881</v>
      </c>
      <c r="D13979" t="s">
        <v>12538</v>
      </c>
      <c r="E13979" t="s">
        <v>12595</v>
      </c>
      <c r="F13979" t="s">
        <v>5196</v>
      </c>
      <c r="G13979">
        <v>10</v>
      </c>
      <c r="H13979" t="s">
        <v>4358</v>
      </c>
      <c r="I13979" s="160" t="s">
        <v>4007</v>
      </c>
      <c r="J13979" t="s">
        <v>5235</v>
      </c>
      <c r="K13979" s="160" t="s">
        <v>3997</v>
      </c>
      <c r="L13979" t="s">
        <v>5448</v>
      </c>
    </row>
    <row r="13980" spans="1:12">
      <c r="A13980" s="15">
        <v>50700258</v>
      </c>
      <c r="B13980" t="s">
        <v>5196</v>
      </c>
      <c r="C13980" t="s">
        <v>12881</v>
      </c>
      <c r="D13980" t="s">
        <v>12538</v>
      </c>
      <c r="E13980" t="s">
        <v>12596</v>
      </c>
      <c r="F13980" t="s">
        <v>5196</v>
      </c>
      <c r="G13980">
        <v>10</v>
      </c>
      <c r="H13980" t="s">
        <v>4358</v>
      </c>
      <c r="I13980" s="160" t="s">
        <v>4007</v>
      </c>
      <c r="J13980" t="s">
        <v>5235</v>
      </c>
      <c r="K13980" s="160" t="s">
        <v>3997</v>
      </c>
      <c r="L13980" t="s">
        <v>5448</v>
      </c>
    </row>
    <row r="13981" spans="1:12">
      <c r="A13981" s="15">
        <v>50700259</v>
      </c>
      <c r="B13981" t="s">
        <v>5196</v>
      </c>
      <c r="C13981" t="s">
        <v>12881</v>
      </c>
      <c r="D13981" t="s">
        <v>12538</v>
      </c>
      <c r="E13981" t="s">
        <v>12597</v>
      </c>
      <c r="F13981" t="s">
        <v>5196</v>
      </c>
      <c r="G13981">
        <v>10</v>
      </c>
      <c r="H13981" t="s">
        <v>4358</v>
      </c>
      <c r="I13981" s="160" t="s">
        <v>4007</v>
      </c>
      <c r="J13981" t="s">
        <v>5235</v>
      </c>
      <c r="K13981" s="160" t="s">
        <v>3997</v>
      </c>
      <c r="L13981" t="s">
        <v>5448</v>
      </c>
    </row>
    <row r="13982" spans="1:12">
      <c r="A13982" s="15">
        <v>50700260</v>
      </c>
      <c r="B13982" t="s">
        <v>5196</v>
      </c>
      <c r="C13982" t="s">
        <v>12881</v>
      </c>
      <c r="D13982" t="s">
        <v>12538</v>
      </c>
      <c r="E13982" t="s">
        <v>12598</v>
      </c>
      <c r="F13982" t="s">
        <v>5196</v>
      </c>
      <c r="G13982">
        <v>10</v>
      </c>
      <c r="H13982" t="s">
        <v>4358</v>
      </c>
      <c r="I13982" s="160" t="s">
        <v>4007</v>
      </c>
      <c r="J13982" t="s">
        <v>5235</v>
      </c>
      <c r="K13982" s="160" t="s">
        <v>3997</v>
      </c>
      <c r="L13982" t="s">
        <v>5448</v>
      </c>
    </row>
    <row r="13983" spans="1:12">
      <c r="A13983" s="15">
        <v>50700261</v>
      </c>
      <c r="B13983" t="s">
        <v>5196</v>
      </c>
      <c r="C13983" t="s">
        <v>12881</v>
      </c>
      <c r="D13983" t="s">
        <v>12538</v>
      </c>
      <c r="E13983" t="s">
        <v>12599</v>
      </c>
      <c r="F13983" t="s">
        <v>5196</v>
      </c>
      <c r="G13983">
        <v>10</v>
      </c>
      <c r="H13983" t="s">
        <v>4358</v>
      </c>
      <c r="I13983" s="160" t="s">
        <v>4007</v>
      </c>
      <c r="J13983" t="s">
        <v>5235</v>
      </c>
      <c r="K13983" s="160" t="s">
        <v>3997</v>
      </c>
      <c r="L13983" t="s">
        <v>5448</v>
      </c>
    </row>
    <row r="13984" spans="1:12">
      <c r="A13984" s="15">
        <v>50700262</v>
      </c>
      <c r="B13984" t="s">
        <v>5196</v>
      </c>
      <c r="C13984" t="s">
        <v>12881</v>
      </c>
      <c r="D13984" t="s">
        <v>12538</v>
      </c>
      <c r="E13984" t="s">
        <v>12600</v>
      </c>
      <c r="F13984" t="s">
        <v>5196</v>
      </c>
      <c r="G13984">
        <v>10</v>
      </c>
      <c r="H13984" t="s">
        <v>4358</v>
      </c>
      <c r="I13984" s="160" t="s">
        <v>4007</v>
      </c>
      <c r="J13984" t="s">
        <v>5235</v>
      </c>
      <c r="K13984" s="160" t="s">
        <v>3997</v>
      </c>
      <c r="L13984" t="s">
        <v>5448</v>
      </c>
    </row>
    <row r="13985" spans="1:12">
      <c r="A13985" s="15">
        <v>50700263</v>
      </c>
      <c r="B13985" t="s">
        <v>5196</v>
      </c>
      <c r="C13985" t="s">
        <v>12881</v>
      </c>
      <c r="D13985" t="s">
        <v>12538</v>
      </c>
      <c r="E13985" t="s">
        <v>12601</v>
      </c>
      <c r="F13985" t="s">
        <v>5196</v>
      </c>
      <c r="G13985">
        <v>10</v>
      </c>
      <c r="H13985" t="s">
        <v>4358</v>
      </c>
      <c r="I13985" s="160" t="s">
        <v>4007</v>
      </c>
      <c r="J13985" t="s">
        <v>5235</v>
      </c>
      <c r="K13985" s="160" t="s">
        <v>3997</v>
      </c>
      <c r="L13985" t="s">
        <v>5448</v>
      </c>
    </row>
    <row r="13986" spans="1:12">
      <c r="A13986" s="15">
        <v>50700264</v>
      </c>
      <c r="B13986" t="s">
        <v>5196</v>
      </c>
      <c r="C13986" t="s">
        <v>12881</v>
      </c>
      <c r="D13986" t="s">
        <v>12538</v>
      </c>
      <c r="E13986" t="s">
        <v>12602</v>
      </c>
      <c r="F13986" t="s">
        <v>5196</v>
      </c>
      <c r="G13986">
        <v>10</v>
      </c>
      <c r="H13986" t="s">
        <v>4358</v>
      </c>
      <c r="I13986" s="160" t="s">
        <v>4007</v>
      </c>
      <c r="J13986" t="s">
        <v>5235</v>
      </c>
      <c r="K13986" s="160" t="s">
        <v>3997</v>
      </c>
      <c r="L13986" t="s">
        <v>5448</v>
      </c>
    </row>
    <row r="13987" spans="1:12">
      <c r="A13987" s="15">
        <v>50700265</v>
      </c>
      <c r="B13987" t="s">
        <v>5196</v>
      </c>
      <c r="C13987" t="s">
        <v>12881</v>
      </c>
      <c r="D13987" t="s">
        <v>12538</v>
      </c>
      <c r="E13987" t="s">
        <v>12603</v>
      </c>
      <c r="F13987" t="s">
        <v>5196</v>
      </c>
      <c r="G13987">
        <v>10</v>
      </c>
      <c r="H13987" t="s">
        <v>4358</v>
      </c>
      <c r="I13987" s="160" t="s">
        <v>4007</v>
      </c>
      <c r="J13987" t="s">
        <v>5235</v>
      </c>
      <c r="K13987" s="160" t="s">
        <v>3997</v>
      </c>
      <c r="L13987" t="s">
        <v>5448</v>
      </c>
    </row>
    <row r="13988" spans="1:12">
      <c r="A13988" s="15">
        <v>50700266</v>
      </c>
      <c r="B13988" t="s">
        <v>5196</v>
      </c>
      <c r="C13988" t="s">
        <v>12881</v>
      </c>
      <c r="D13988" t="s">
        <v>12538</v>
      </c>
      <c r="E13988" t="s">
        <v>12604</v>
      </c>
      <c r="F13988" t="s">
        <v>5196</v>
      </c>
      <c r="G13988">
        <v>10</v>
      </c>
      <c r="H13988" t="s">
        <v>4358</v>
      </c>
      <c r="I13988" s="160" t="s">
        <v>4007</v>
      </c>
      <c r="J13988" t="s">
        <v>5235</v>
      </c>
      <c r="K13988" s="160" t="s">
        <v>3997</v>
      </c>
      <c r="L13988" t="s">
        <v>5448</v>
      </c>
    </row>
    <row r="13989" spans="1:12">
      <c r="A13989" s="15">
        <v>50700267</v>
      </c>
      <c r="B13989" t="s">
        <v>5196</v>
      </c>
      <c r="C13989" t="s">
        <v>12881</v>
      </c>
      <c r="D13989" t="s">
        <v>12538</v>
      </c>
      <c r="E13989" t="s">
        <v>12605</v>
      </c>
      <c r="F13989" t="s">
        <v>5196</v>
      </c>
      <c r="G13989">
        <v>10</v>
      </c>
      <c r="H13989" t="s">
        <v>4358</v>
      </c>
      <c r="I13989" s="160" t="s">
        <v>4007</v>
      </c>
      <c r="J13989" t="s">
        <v>5235</v>
      </c>
      <c r="K13989" s="160" t="s">
        <v>3997</v>
      </c>
      <c r="L13989" t="s">
        <v>5448</v>
      </c>
    </row>
    <row r="13990" spans="1:12">
      <c r="A13990" s="15">
        <v>50700268</v>
      </c>
      <c r="B13990" t="s">
        <v>5196</v>
      </c>
      <c r="C13990" t="s">
        <v>12881</v>
      </c>
      <c r="D13990" t="s">
        <v>12538</v>
      </c>
      <c r="E13990" t="s">
        <v>12606</v>
      </c>
      <c r="F13990" t="s">
        <v>5196</v>
      </c>
      <c r="G13990">
        <v>10</v>
      </c>
      <c r="H13990" t="s">
        <v>4358</v>
      </c>
      <c r="I13990" s="160" t="s">
        <v>4007</v>
      </c>
      <c r="J13990" t="s">
        <v>5235</v>
      </c>
      <c r="K13990" s="160" t="s">
        <v>3997</v>
      </c>
      <c r="L13990" t="s">
        <v>5448</v>
      </c>
    </row>
    <row r="13991" spans="1:12">
      <c r="A13991" s="15">
        <v>50700601</v>
      </c>
      <c r="B13991" t="s">
        <v>5196</v>
      </c>
      <c r="C13991" t="s">
        <v>12881</v>
      </c>
      <c r="D13991" t="s">
        <v>12607</v>
      </c>
      <c r="E13991" t="s">
        <v>4079</v>
      </c>
      <c r="F13991" t="s">
        <v>5196</v>
      </c>
      <c r="G13991">
        <v>10</v>
      </c>
      <c r="H13991" t="s">
        <v>4358</v>
      </c>
      <c r="I13991" s="160" t="s">
        <v>4007</v>
      </c>
      <c r="J13991" t="s">
        <v>5235</v>
      </c>
      <c r="K13991" s="160" t="s">
        <v>3997</v>
      </c>
      <c r="L13991" t="s">
        <v>5448</v>
      </c>
    </row>
    <row r="13992" spans="1:12">
      <c r="A13992" s="15">
        <v>50700602</v>
      </c>
      <c r="B13992" t="s">
        <v>5196</v>
      </c>
      <c r="C13992" t="s">
        <v>12881</v>
      </c>
      <c r="D13992" t="s">
        <v>12607</v>
      </c>
      <c r="E13992" t="s">
        <v>12635</v>
      </c>
      <c r="F13992" t="s">
        <v>5196</v>
      </c>
      <c r="G13992">
        <v>10</v>
      </c>
      <c r="H13992" t="s">
        <v>4358</v>
      </c>
      <c r="I13992" s="160" t="s">
        <v>4007</v>
      </c>
      <c r="J13992" t="s">
        <v>5235</v>
      </c>
      <c r="K13992" s="160" t="s">
        <v>3997</v>
      </c>
      <c r="L13992" t="s">
        <v>5448</v>
      </c>
    </row>
    <row r="13993" spans="1:12">
      <c r="A13993" s="15">
        <v>50700603</v>
      </c>
      <c r="B13993" t="s">
        <v>5196</v>
      </c>
      <c r="C13993" t="s">
        <v>12881</v>
      </c>
      <c r="D13993" t="s">
        <v>12607</v>
      </c>
      <c r="E13993" t="s">
        <v>12608</v>
      </c>
      <c r="F13993" t="s">
        <v>5196</v>
      </c>
      <c r="G13993">
        <v>10</v>
      </c>
      <c r="H13993" t="s">
        <v>4358</v>
      </c>
      <c r="I13993" s="160" t="s">
        <v>4007</v>
      </c>
      <c r="J13993" t="s">
        <v>5235</v>
      </c>
      <c r="K13993" s="160" t="s">
        <v>3997</v>
      </c>
      <c r="L13993" t="s">
        <v>5448</v>
      </c>
    </row>
    <row r="13994" spans="1:12">
      <c r="A13994" s="15">
        <v>50700604</v>
      </c>
      <c r="B13994" t="s">
        <v>5196</v>
      </c>
      <c r="C13994" t="s">
        <v>12881</v>
      </c>
      <c r="D13994" t="s">
        <v>12607</v>
      </c>
      <c r="E13994" t="s">
        <v>12610</v>
      </c>
      <c r="F13994" t="s">
        <v>5196</v>
      </c>
      <c r="G13994">
        <v>10</v>
      </c>
      <c r="H13994" t="s">
        <v>4358</v>
      </c>
      <c r="I13994" s="160" t="s">
        <v>4007</v>
      </c>
      <c r="J13994" t="s">
        <v>5235</v>
      </c>
      <c r="K13994" s="160" t="s">
        <v>3997</v>
      </c>
      <c r="L13994" t="s">
        <v>5448</v>
      </c>
    </row>
    <row r="13995" spans="1:12">
      <c r="A13995" s="15">
        <v>50700605</v>
      </c>
      <c r="B13995" t="s">
        <v>5196</v>
      </c>
      <c r="C13995" t="s">
        <v>12881</v>
      </c>
      <c r="D13995" t="s">
        <v>12607</v>
      </c>
      <c r="E13995" t="s">
        <v>12611</v>
      </c>
      <c r="F13995" t="s">
        <v>5196</v>
      </c>
      <c r="G13995">
        <v>10</v>
      </c>
      <c r="H13995" t="s">
        <v>4358</v>
      </c>
      <c r="I13995" s="160" t="s">
        <v>4007</v>
      </c>
      <c r="J13995" t="s">
        <v>5235</v>
      </c>
      <c r="K13995" s="160" t="s">
        <v>3997</v>
      </c>
      <c r="L13995" t="s">
        <v>5448</v>
      </c>
    </row>
    <row r="13996" spans="1:12">
      <c r="A13996" s="15">
        <v>50700606</v>
      </c>
      <c r="B13996" t="s">
        <v>5196</v>
      </c>
      <c r="C13996" t="s">
        <v>12881</v>
      </c>
      <c r="D13996" t="s">
        <v>12607</v>
      </c>
      <c r="E13996" t="s">
        <v>12612</v>
      </c>
      <c r="F13996" t="s">
        <v>5196</v>
      </c>
      <c r="G13996">
        <v>10</v>
      </c>
      <c r="H13996" t="s">
        <v>4358</v>
      </c>
      <c r="I13996" s="160" t="s">
        <v>4007</v>
      </c>
      <c r="J13996" t="s">
        <v>5235</v>
      </c>
      <c r="K13996" s="160" t="s">
        <v>3997</v>
      </c>
      <c r="L13996" t="s">
        <v>5448</v>
      </c>
    </row>
    <row r="13997" spans="1:12">
      <c r="A13997" s="15">
        <v>50700607</v>
      </c>
      <c r="B13997" t="s">
        <v>5196</v>
      </c>
      <c r="C13997" t="s">
        <v>12881</v>
      </c>
      <c r="D13997" t="s">
        <v>12607</v>
      </c>
      <c r="E13997" t="s">
        <v>12761</v>
      </c>
      <c r="F13997" t="s">
        <v>5196</v>
      </c>
      <c r="G13997">
        <v>10</v>
      </c>
      <c r="H13997" t="s">
        <v>4358</v>
      </c>
      <c r="I13997" s="160" t="s">
        <v>4007</v>
      </c>
      <c r="J13997" t="s">
        <v>5235</v>
      </c>
      <c r="K13997" s="160" t="s">
        <v>3997</v>
      </c>
      <c r="L13997" t="s">
        <v>5448</v>
      </c>
    </row>
    <row r="13998" spans="1:12">
      <c r="A13998" s="15">
        <v>50700610</v>
      </c>
      <c r="B13998" t="s">
        <v>5196</v>
      </c>
      <c r="C13998" t="s">
        <v>12881</v>
      </c>
      <c r="D13998" t="s">
        <v>12607</v>
      </c>
      <c r="E13998" t="s">
        <v>12617</v>
      </c>
      <c r="F13998" t="s">
        <v>5196</v>
      </c>
      <c r="G13998">
        <v>10</v>
      </c>
      <c r="H13998" t="s">
        <v>4358</v>
      </c>
      <c r="I13998" s="160" t="s">
        <v>4007</v>
      </c>
      <c r="J13998" t="s">
        <v>5235</v>
      </c>
      <c r="K13998" s="160" t="s">
        <v>3997</v>
      </c>
      <c r="L13998" t="s">
        <v>5448</v>
      </c>
    </row>
    <row r="13999" spans="1:12">
      <c r="A13999" s="15">
        <v>50700611</v>
      </c>
      <c r="B13999" t="s">
        <v>5196</v>
      </c>
      <c r="C13999" t="s">
        <v>12881</v>
      </c>
      <c r="D13999" t="s">
        <v>12607</v>
      </c>
      <c r="E13999" t="s">
        <v>12618</v>
      </c>
      <c r="F13999" t="s">
        <v>5196</v>
      </c>
      <c r="G13999">
        <v>10</v>
      </c>
      <c r="H13999" t="s">
        <v>4358</v>
      </c>
      <c r="I13999" s="160" t="s">
        <v>4007</v>
      </c>
      <c r="J13999" t="s">
        <v>5235</v>
      </c>
      <c r="K13999" s="160" t="s">
        <v>3997</v>
      </c>
      <c r="L13999" t="s">
        <v>5448</v>
      </c>
    </row>
    <row r="14000" spans="1:12">
      <c r="A14000" s="15">
        <v>50700620</v>
      </c>
      <c r="B14000" t="s">
        <v>5196</v>
      </c>
      <c r="C14000" t="s">
        <v>12881</v>
      </c>
      <c r="D14000" t="s">
        <v>12607</v>
      </c>
      <c r="E14000" t="s">
        <v>12619</v>
      </c>
      <c r="F14000" t="s">
        <v>5196</v>
      </c>
      <c r="G14000">
        <v>10</v>
      </c>
      <c r="H14000" t="s">
        <v>4358</v>
      </c>
      <c r="I14000" s="160" t="s">
        <v>4007</v>
      </c>
      <c r="J14000" t="s">
        <v>5235</v>
      </c>
      <c r="K14000" s="160" t="s">
        <v>3997</v>
      </c>
      <c r="L14000" t="s">
        <v>5448</v>
      </c>
    </row>
    <row r="14001" spans="1:12">
      <c r="A14001" s="15">
        <v>50700621</v>
      </c>
      <c r="B14001" t="s">
        <v>5196</v>
      </c>
      <c r="C14001" t="s">
        <v>12881</v>
      </c>
      <c r="D14001" t="s">
        <v>12607</v>
      </c>
      <c r="E14001" t="s">
        <v>12620</v>
      </c>
      <c r="F14001" t="s">
        <v>5196</v>
      </c>
      <c r="G14001">
        <v>10</v>
      </c>
      <c r="H14001" t="s">
        <v>4358</v>
      </c>
      <c r="I14001" s="160" t="s">
        <v>4007</v>
      </c>
      <c r="J14001" t="s">
        <v>5235</v>
      </c>
      <c r="K14001" s="160" t="s">
        <v>3997</v>
      </c>
      <c r="L14001" t="s">
        <v>5448</v>
      </c>
    </row>
    <row r="14002" spans="1:12">
      <c r="A14002" s="15">
        <v>50700622</v>
      </c>
      <c r="B14002" t="s">
        <v>5196</v>
      </c>
      <c r="C14002" t="s">
        <v>12881</v>
      </c>
      <c r="D14002" t="s">
        <v>12607</v>
      </c>
      <c r="E14002" t="s">
        <v>12621</v>
      </c>
      <c r="F14002" t="s">
        <v>5196</v>
      </c>
      <c r="G14002">
        <v>10</v>
      </c>
      <c r="H14002" t="s">
        <v>4358</v>
      </c>
      <c r="I14002" s="160" t="s">
        <v>4007</v>
      </c>
      <c r="J14002" t="s">
        <v>5235</v>
      </c>
      <c r="K14002" s="160" t="s">
        <v>3997</v>
      </c>
      <c r="L14002" t="s">
        <v>5448</v>
      </c>
    </row>
    <row r="14003" spans="1:12">
      <c r="A14003" s="15">
        <v>50700623</v>
      </c>
      <c r="B14003" t="s">
        <v>5196</v>
      </c>
      <c r="C14003" t="s">
        <v>12881</v>
      </c>
      <c r="D14003" t="s">
        <v>12607</v>
      </c>
      <c r="E14003" t="s">
        <v>12622</v>
      </c>
      <c r="F14003" t="s">
        <v>5196</v>
      </c>
      <c r="G14003">
        <v>10</v>
      </c>
      <c r="H14003" t="s">
        <v>4358</v>
      </c>
      <c r="I14003" s="160" t="s">
        <v>4007</v>
      </c>
      <c r="J14003" t="s">
        <v>5235</v>
      </c>
      <c r="K14003" s="160" t="s">
        <v>3997</v>
      </c>
      <c r="L14003" t="s">
        <v>5448</v>
      </c>
    </row>
    <row r="14004" spans="1:12">
      <c r="A14004" s="15">
        <v>50700624</v>
      </c>
      <c r="B14004" t="s">
        <v>5196</v>
      </c>
      <c r="C14004" t="s">
        <v>12881</v>
      </c>
      <c r="D14004" t="s">
        <v>12607</v>
      </c>
      <c r="E14004" t="s">
        <v>12623</v>
      </c>
      <c r="F14004" t="s">
        <v>5196</v>
      </c>
      <c r="G14004">
        <v>10</v>
      </c>
      <c r="H14004" t="s">
        <v>4358</v>
      </c>
      <c r="I14004" s="160" t="s">
        <v>4007</v>
      </c>
      <c r="J14004" t="s">
        <v>5235</v>
      </c>
      <c r="K14004" s="160" t="s">
        <v>3997</v>
      </c>
      <c r="L14004" t="s">
        <v>5448</v>
      </c>
    </row>
    <row r="14005" spans="1:12">
      <c r="A14005" s="15">
        <v>50700625</v>
      </c>
      <c r="B14005" t="s">
        <v>5196</v>
      </c>
      <c r="C14005" t="s">
        <v>12881</v>
      </c>
      <c r="D14005" t="s">
        <v>12607</v>
      </c>
      <c r="E14005" t="s">
        <v>12624</v>
      </c>
      <c r="F14005" t="s">
        <v>5196</v>
      </c>
      <c r="G14005">
        <v>10</v>
      </c>
      <c r="H14005" t="s">
        <v>4358</v>
      </c>
      <c r="I14005" s="160" t="s">
        <v>4007</v>
      </c>
      <c r="J14005" t="s">
        <v>5235</v>
      </c>
      <c r="K14005" s="160" t="s">
        <v>3997</v>
      </c>
      <c r="L14005" t="s">
        <v>5448</v>
      </c>
    </row>
    <row r="14006" spans="1:12">
      <c r="A14006" s="15">
        <v>50700626</v>
      </c>
      <c r="B14006" t="s">
        <v>5196</v>
      </c>
      <c r="C14006" t="s">
        <v>12881</v>
      </c>
      <c r="D14006" t="s">
        <v>12607</v>
      </c>
      <c r="E14006" t="s">
        <v>12625</v>
      </c>
      <c r="F14006" t="s">
        <v>5196</v>
      </c>
      <c r="G14006">
        <v>10</v>
      </c>
      <c r="H14006" t="s">
        <v>4358</v>
      </c>
      <c r="I14006" s="160" t="s">
        <v>4007</v>
      </c>
      <c r="J14006" t="s">
        <v>5235</v>
      </c>
      <c r="K14006" s="160" t="s">
        <v>3997</v>
      </c>
      <c r="L14006" t="s">
        <v>5448</v>
      </c>
    </row>
    <row r="14007" spans="1:12">
      <c r="A14007" s="15">
        <v>50700627</v>
      </c>
      <c r="B14007" t="s">
        <v>5196</v>
      </c>
      <c r="C14007" t="s">
        <v>12881</v>
      </c>
      <c r="D14007" t="s">
        <v>12607</v>
      </c>
      <c r="E14007" t="s">
        <v>12626</v>
      </c>
      <c r="F14007" t="s">
        <v>5196</v>
      </c>
      <c r="G14007">
        <v>10</v>
      </c>
      <c r="H14007" t="s">
        <v>4358</v>
      </c>
      <c r="I14007" s="160" t="s">
        <v>4007</v>
      </c>
      <c r="J14007" t="s">
        <v>5235</v>
      </c>
      <c r="K14007" s="160" t="s">
        <v>3997</v>
      </c>
      <c r="L14007" t="s">
        <v>5448</v>
      </c>
    </row>
    <row r="14008" spans="1:12">
      <c r="A14008" s="15">
        <v>50700630</v>
      </c>
      <c r="B14008" t="s">
        <v>5196</v>
      </c>
      <c r="C14008" t="s">
        <v>12881</v>
      </c>
      <c r="D14008" t="s">
        <v>12607</v>
      </c>
      <c r="E14008" t="s">
        <v>12632</v>
      </c>
      <c r="F14008" t="s">
        <v>5196</v>
      </c>
      <c r="G14008">
        <v>10</v>
      </c>
      <c r="H14008" t="s">
        <v>4358</v>
      </c>
      <c r="I14008" s="160" t="s">
        <v>4007</v>
      </c>
      <c r="J14008" t="s">
        <v>5235</v>
      </c>
      <c r="K14008" s="160" t="s">
        <v>3997</v>
      </c>
      <c r="L14008" t="s">
        <v>5448</v>
      </c>
    </row>
    <row r="14009" spans="1:12">
      <c r="A14009" s="15">
        <v>50700640</v>
      </c>
      <c r="B14009" t="s">
        <v>5196</v>
      </c>
      <c r="C14009" t="s">
        <v>12881</v>
      </c>
      <c r="D14009" t="s">
        <v>12607</v>
      </c>
      <c r="E14009" t="s">
        <v>12633</v>
      </c>
      <c r="F14009" t="s">
        <v>5196</v>
      </c>
      <c r="G14009">
        <v>10</v>
      </c>
      <c r="H14009" t="s">
        <v>4358</v>
      </c>
      <c r="I14009" s="160" t="s">
        <v>4007</v>
      </c>
      <c r="J14009" t="s">
        <v>5235</v>
      </c>
      <c r="K14009" s="160" t="s">
        <v>3997</v>
      </c>
      <c r="L14009" t="s">
        <v>5448</v>
      </c>
    </row>
    <row r="14010" spans="1:12">
      <c r="A14010" s="15">
        <v>50700641</v>
      </c>
      <c r="B14010" t="s">
        <v>5196</v>
      </c>
      <c r="C14010" t="s">
        <v>12881</v>
      </c>
      <c r="D14010" t="s">
        <v>12607</v>
      </c>
      <c r="E14010" t="s">
        <v>12634</v>
      </c>
      <c r="F14010" t="s">
        <v>5196</v>
      </c>
      <c r="G14010">
        <v>10</v>
      </c>
      <c r="H14010" t="s">
        <v>4358</v>
      </c>
      <c r="I14010" s="160" t="s">
        <v>4007</v>
      </c>
      <c r="J14010" t="s">
        <v>5235</v>
      </c>
      <c r="K14010" s="160" t="s">
        <v>3997</v>
      </c>
      <c r="L14010" t="s">
        <v>5448</v>
      </c>
    </row>
    <row r="14011" spans="1:12">
      <c r="A14011" s="15">
        <v>50700642</v>
      </c>
      <c r="B14011" t="s">
        <v>5196</v>
      </c>
      <c r="C14011" t="s">
        <v>12881</v>
      </c>
      <c r="D14011" t="s">
        <v>12607</v>
      </c>
      <c r="E14011" t="s">
        <v>12614</v>
      </c>
      <c r="F14011" t="s">
        <v>5196</v>
      </c>
      <c r="G14011">
        <v>10</v>
      </c>
      <c r="H14011" t="s">
        <v>4358</v>
      </c>
      <c r="I14011" s="160" t="s">
        <v>4007</v>
      </c>
      <c r="J14011" t="s">
        <v>5235</v>
      </c>
      <c r="K14011" s="160" t="s">
        <v>3997</v>
      </c>
      <c r="L14011" t="s">
        <v>5448</v>
      </c>
    </row>
    <row r="14012" spans="1:12">
      <c r="A14012" s="15">
        <v>50700643</v>
      </c>
      <c r="B14012" t="s">
        <v>5196</v>
      </c>
      <c r="C14012" t="s">
        <v>12881</v>
      </c>
      <c r="D14012" t="s">
        <v>12607</v>
      </c>
      <c r="E14012" t="s">
        <v>8286</v>
      </c>
      <c r="F14012" t="s">
        <v>5196</v>
      </c>
      <c r="G14012">
        <v>10</v>
      </c>
      <c r="H14012" t="s">
        <v>4358</v>
      </c>
      <c r="I14012" s="160" t="s">
        <v>4007</v>
      </c>
      <c r="J14012" t="s">
        <v>5235</v>
      </c>
      <c r="K14012" s="160" t="s">
        <v>3997</v>
      </c>
      <c r="L14012" t="s">
        <v>5448</v>
      </c>
    </row>
    <row r="14013" spans="1:12">
      <c r="A14013" s="15">
        <v>50700644</v>
      </c>
      <c r="B14013" t="s">
        <v>5196</v>
      </c>
      <c r="C14013" t="s">
        <v>12881</v>
      </c>
      <c r="D14013" t="s">
        <v>12607</v>
      </c>
      <c r="E14013" t="s">
        <v>12615</v>
      </c>
      <c r="F14013" t="s">
        <v>5196</v>
      </c>
      <c r="G14013">
        <v>10</v>
      </c>
      <c r="H14013" t="s">
        <v>4358</v>
      </c>
      <c r="I14013" s="160" t="s">
        <v>4007</v>
      </c>
      <c r="J14013" t="s">
        <v>5235</v>
      </c>
      <c r="K14013" s="160" t="s">
        <v>3997</v>
      </c>
      <c r="L14013" t="s">
        <v>5448</v>
      </c>
    </row>
    <row r="14014" spans="1:12">
      <c r="A14014" s="15">
        <v>50700701</v>
      </c>
      <c r="B14014" t="s">
        <v>5196</v>
      </c>
      <c r="C14014" t="s">
        <v>12881</v>
      </c>
      <c r="D14014" t="s">
        <v>12664</v>
      </c>
      <c r="E14014" t="s">
        <v>3834</v>
      </c>
      <c r="F14014" t="s">
        <v>5196</v>
      </c>
      <c r="G14014">
        <v>10</v>
      </c>
      <c r="H14014" t="s">
        <v>4358</v>
      </c>
      <c r="I14014" s="160" t="s">
        <v>4007</v>
      </c>
      <c r="J14014" t="s">
        <v>5235</v>
      </c>
      <c r="K14014" s="160" t="s">
        <v>3997</v>
      </c>
      <c r="L14014" t="s">
        <v>5448</v>
      </c>
    </row>
    <row r="14015" spans="1:12">
      <c r="A14015" s="15">
        <v>50700702</v>
      </c>
      <c r="B14015" t="s">
        <v>5196</v>
      </c>
      <c r="C14015" t="s">
        <v>12881</v>
      </c>
      <c r="D14015" t="s">
        <v>12664</v>
      </c>
      <c r="E14015" t="s">
        <v>12665</v>
      </c>
      <c r="F14015" t="s">
        <v>5196</v>
      </c>
      <c r="G14015">
        <v>10</v>
      </c>
      <c r="H14015" t="s">
        <v>4358</v>
      </c>
      <c r="I14015" s="160" t="s">
        <v>4007</v>
      </c>
      <c r="J14015" t="s">
        <v>5235</v>
      </c>
      <c r="K14015" s="160" t="s">
        <v>3997</v>
      </c>
      <c r="L14015" t="s">
        <v>5448</v>
      </c>
    </row>
    <row r="14016" spans="1:12">
      <c r="A14016" s="15">
        <v>50700703</v>
      </c>
      <c r="B14016" t="s">
        <v>5196</v>
      </c>
      <c r="C14016" t="s">
        <v>12881</v>
      </c>
      <c r="D14016" t="s">
        <v>12664</v>
      </c>
      <c r="E14016" t="s">
        <v>12666</v>
      </c>
      <c r="F14016" t="s">
        <v>5196</v>
      </c>
      <c r="G14016">
        <v>10</v>
      </c>
      <c r="H14016" t="s">
        <v>4358</v>
      </c>
      <c r="I14016" s="160" t="s">
        <v>4007</v>
      </c>
      <c r="J14016" t="s">
        <v>5235</v>
      </c>
      <c r="K14016" s="160" t="s">
        <v>3997</v>
      </c>
      <c r="L14016" t="s">
        <v>5448</v>
      </c>
    </row>
    <row r="14017" spans="1:12">
      <c r="A14017" s="15">
        <v>50700704</v>
      </c>
      <c r="B14017" t="s">
        <v>5196</v>
      </c>
      <c r="C14017" t="s">
        <v>12881</v>
      </c>
      <c r="D14017" t="s">
        <v>12664</v>
      </c>
      <c r="E14017" t="s">
        <v>12667</v>
      </c>
      <c r="F14017" t="s">
        <v>5196</v>
      </c>
      <c r="G14017">
        <v>10</v>
      </c>
      <c r="H14017" t="s">
        <v>4358</v>
      </c>
      <c r="I14017" s="160" t="s">
        <v>4007</v>
      </c>
      <c r="J14017" t="s">
        <v>5235</v>
      </c>
      <c r="K14017" s="160" t="s">
        <v>3997</v>
      </c>
      <c r="L14017" t="s">
        <v>5448</v>
      </c>
    </row>
    <row r="14018" spans="1:12">
      <c r="A14018" s="15">
        <v>50782003</v>
      </c>
      <c r="B14018" t="s">
        <v>5196</v>
      </c>
      <c r="C14018" t="s">
        <v>12881</v>
      </c>
      <c r="D14018" t="s">
        <v>6365</v>
      </c>
      <c r="E14018" t="s">
        <v>6946</v>
      </c>
      <c r="F14018" t="s">
        <v>5196</v>
      </c>
      <c r="G14018">
        <v>10</v>
      </c>
      <c r="H14018" t="s">
        <v>4358</v>
      </c>
      <c r="I14018" s="160" t="s">
        <v>4076</v>
      </c>
      <c r="J14018" t="s">
        <v>3999</v>
      </c>
      <c r="K14018">
        <v>99</v>
      </c>
      <c r="L14018" t="s">
        <v>3999</v>
      </c>
    </row>
    <row r="14019" spans="1:12">
      <c r="A14019" s="15">
        <v>50782004</v>
      </c>
      <c r="B14019" t="s">
        <v>5196</v>
      </c>
      <c r="C14019" t="s">
        <v>12881</v>
      </c>
      <c r="D14019" t="s">
        <v>6365</v>
      </c>
      <c r="E14019" t="s">
        <v>12656</v>
      </c>
      <c r="F14019" t="s">
        <v>5196</v>
      </c>
      <c r="G14019">
        <v>10</v>
      </c>
      <c r="H14019" t="s">
        <v>4358</v>
      </c>
      <c r="I14019" s="160" t="s">
        <v>4076</v>
      </c>
      <c r="J14019" t="s">
        <v>3999</v>
      </c>
      <c r="K14019">
        <v>99</v>
      </c>
      <c r="L14019" t="s">
        <v>3999</v>
      </c>
    </row>
    <row r="14020" spans="1:12">
      <c r="A14020" s="15">
        <v>50782005</v>
      </c>
      <c r="B14020" t="s">
        <v>5196</v>
      </c>
      <c r="C14020" t="s">
        <v>12881</v>
      </c>
      <c r="D14020" t="s">
        <v>6365</v>
      </c>
      <c r="E14020" t="s">
        <v>6939</v>
      </c>
      <c r="F14020" t="s">
        <v>5196</v>
      </c>
      <c r="G14020">
        <v>10</v>
      </c>
      <c r="H14020" t="s">
        <v>4358</v>
      </c>
      <c r="I14020" s="160" t="s">
        <v>4076</v>
      </c>
      <c r="J14020" t="s">
        <v>3999</v>
      </c>
      <c r="K14020">
        <v>99</v>
      </c>
      <c r="L14020" t="s">
        <v>3999</v>
      </c>
    </row>
    <row r="14021" spans="1:12">
      <c r="A14021" s="15">
        <v>50782006</v>
      </c>
      <c r="B14021" t="s">
        <v>5196</v>
      </c>
      <c r="C14021" t="s">
        <v>12881</v>
      </c>
      <c r="D14021" t="s">
        <v>6365</v>
      </c>
      <c r="E14021" t="s">
        <v>3889</v>
      </c>
      <c r="F14021" t="s">
        <v>5196</v>
      </c>
      <c r="G14021">
        <v>10</v>
      </c>
      <c r="H14021" t="s">
        <v>4358</v>
      </c>
      <c r="I14021" s="160" t="s">
        <v>4076</v>
      </c>
      <c r="J14021" t="s">
        <v>3999</v>
      </c>
      <c r="K14021">
        <v>99</v>
      </c>
      <c r="L14021" t="s">
        <v>3999</v>
      </c>
    </row>
    <row r="14022" spans="1:12">
      <c r="A14022" s="15">
        <v>50782007</v>
      </c>
      <c r="B14022" t="s">
        <v>5196</v>
      </c>
      <c r="C14022" t="s">
        <v>12881</v>
      </c>
      <c r="D14022" t="s">
        <v>6365</v>
      </c>
      <c r="E14022" t="s">
        <v>12749</v>
      </c>
      <c r="F14022" t="s">
        <v>5196</v>
      </c>
      <c r="G14022">
        <v>10</v>
      </c>
      <c r="H14022" t="s">
        <v>4358</v>
      </c>
      <c r="I14022" s="160" t="s">
        <v>4076</v>
      </c>
      <c r="J14022" t="s">
        <v>3999</v>
      </c>
      <c r="K14022">
        <v>99</v>
      </c>
      <c r="L14022" t="s">
        <v>3999</v>
      </c>
    </row>
    <row r="14023" spans="1:12">
      <c r="A14023" s="15">
        <v>50782008</v>
      </c>
      <c r="B14023" t="s">
        <v>5196</v>
      </c>
      <c r="C14023" t="s">
        <v>12881</v>
      </c>
      <c r="D14023" t="s">
        <v>6365</v>
      </c>
      <c r="E14023" t="s">
        <v>3894</v>
      </c>
      <c r="F14023" t="s">
        <v>5196</v>
      </c>
      <c r="G14023">
        <v>10</v>
      </c>
      <c r="H14023" t="s">
        <v>4358</v>
      </c>
      <c r="I14023" s="160" t="s">
        <v>4076</v>
      </c>
      <c r="J14023" t="s">
        <v>3999</v>
      </c>
      <c r="K14023">
        <v>99</v>
      </c>
      <c r="L14023" t="s">
        <v>3999</v>
      </c>
    </row>
    <row r="14024" spans="1:12">
      <c r="A14024" s="15">
        <v>50782009</v>
      </c>
      <c r="B14024" t="s">
        <v>5196</v>
      </c>
      <c r="C14024" t="s">
        <v>12881</v>
      </c>
      <c r="D14024" t="s">
        <v>6365</v>
      </c>
      <c r="E14024" t="s">
        <v>12658</v>
      </c>
      <c r="F14024" t="s">
        <v>5196</v>
      </c>
      <c r="G14024">
        <v>10</v>
      </c>
      <c r="H14024" t="s">
        <v>4358</v>
      </c>
      <c r="I14024" s="160" t="s">
        <v>4076</v>
      </c>
      <c r="J14024" t="s">
        <v>3999</v>
      </c>
      <c r="K14024">
        <v>99</v>
      </c>
      <c r="L14024" t="s">
        <v>3999</v>
      </c>
    </row>
    <row r="14025" spans="1:12">
      <c r="A14025" s="15">
        <v>50782010</v>
      </c>
      <c r="B14025" t="s">
        <v>5196</v>
      </c>
      <c r="C14025" t="s">
        <v>12881</v>
      </c>
      <c r="D14025" t="s">
        <v>6365</v>
      </c>
      <c r="E14025" t="s">
        <v>12659</v>
      </c>
      <c r="F14025" t="s">
        <v>5196</v>
      </c>
      <c r="G14025">
        <v>10</v>
      </c>
      <c r="H14025" t="s">
        <v>4358</v>
      </c>
      <c r="I14025" s="160" t="s">
        <v>4076</v>
      </c>
      <c r="J14025" t="s">
        <v>3999</v>
      </c>
      <c r="K14025">
        <v>99</v>
      </c>
      <c r="L14025" t="s">
        <v>3999</v>
      </c>
    </row>
    <row r="14026" spans="1:12">
      <c r="A14026" s="15">
        <v>50782011</v>
      </c>
      <c r="B14026" t="s">
        <v>5196</v>
      </c>
      <c r="C14026" t="s">
        <v>12881</v>
      </c>
      <c r="D14026" t="s">
        <v>6365</v>
      </c>
      <c r="E14026" t="s">
        <v>3798</v>
      </c>
      <c r="F14026" t="s">
        <v>5196</v>
      </c>
      <c r="G14026">
        <v>10</v>
      </c>
      <c r="H14026" t="s">
        <v>4358</v>
      </c>
      <c r="I14026" s="160" t="s">
        <v>4076</v>
      </c>
      <c r="J14026" t="s">
        <v>3999</v>
      </c>
      <c r="K14026">
        <v>99</v>
      </c>
      <c r="L14026" t="s">
        <v>3999</v>
      </c>
    </row>
    <row r="14027" spans="1:12">
      <c r="A14027" s="15">
        <v>50782012</v>
      </c>
      <c r="B14027" t="s">
        <v>5196</v>
      </c>
      <c r="C14027" t="s">
        <v>12881</v>
      </c>
      <c r="D14027" t="s">
        <v>6365</v>
      </c>
      <c r="E14027" t="s">
        <v>3875</v>
      </c>
      <c r="F14027" t="s">
        <v>5196</v>
      </c>
      <c r="G14027">
        <v>10</v>
      </c>
      <c r="H14027" t="s">
        <v>4358</v>
      </c>
      <c r="I14027" s="160" t="s">
        <v>4076</v>
      </c>
      <c r="J14027" t="s">
        <v>3999</v>
      </c>
      <c r="K14027">
        <v>99</v>
      </c>
      <c r="L14027" t="s">
        <v>3999</v>
      </c>
    </row>
    <row r="14028" spans="1:12">
      <c r="A14028" s="15">
        <v>50782013</v>
      </c>
      <c r="B14028" t="s">
        <v>5196</v>
      </c>
      <c r="C14028" t="s">
        <v>12881</v>
      </c>
      <c r="D14028" t="s">
        <v>6365</v>
      </c>
      <c r="E14028" t="s">
        <v>3878</v>
      </c>
      <c r="F14028" t="s">
        <v>5196</v>
      </c>
      <c r="G14028">
        <v>10</v>
      </c>
      <c r="H14028" t="s">
        <v>4358</v>
      </c>
      <c r="I14028" s="160" t="s">
        <v>4076</v>
      </c>
      <c r="J14028" t="s">
        <v>3999</v>
      </c>
      <c r="K14028">
        <v>99</v>
      </c>
      <c r="L14028" t="s">
        <v>3999</v>
      </c>
    </row>
    <row r="14029" spans="1:12">
      <c r="A14029" s="15">
        <v>50782014</v>
      </c>
      <c r="B14029" t="s">
        <v>5196</v>
      </c>
      <c r="C14029" t="s">
        <v>12881</v>
      </c>
      <c r="D14029" t="s">
        <v>6365</v>
      </c>
      <c r="E14029" t="s">
        <v>3879</v>
      </c>
      <c r="F14029" t="s">
        <v>5196</v>
      </c>
      <c r="G14029">
        <v>10</v>
      </c>
      <c r="H14029" t="s">
        <v>4358</v>
      </c>
      <c r="I14029" s="160" t="s">
        <v>4076</v>
      </c>
      <c r="J14029" t="s">
        <v>3999</v>
      </c>
      <c r="K14029">
        <v>99</v>
      </c>
      <c r="L14029" t="s">
        <v>3999</v>
      </c>
    </row>
    <row r="14030" spans="1:12">
      <c r="A14030" s="15">
        <v>50782015</v>
      </c>
      <c r="B14030" t="s">
        <v>5196</v>
      </c>
      <c r="C14030" t="s">
        <v>12881</v>
      </c>
      <c r="D14030" t="s">
        <v>6365</v>
      </c>
      <c r="E14030" t="s">
        <v>6936</v>
      </c>
      <c r="F14030" t="s">
        <v>5196</v>
      </c>
      <c r="G14030">
        <v>10</v>
      </c>
      <c r="H14030" t="s">
        <v>4358</v>
      </c>
      <c r="I14030" s="160" t="s">
        <v>4076</v>
      </c>
      <c r="J14030" t="s">
        <v>3999</v>
      </c>
      <c r="K14030">
        <v>99</v>
      </c>
      <c r="L14030" t="s">
        <v>3999</v>
      </c>
    </row>
    <row r="14031" spans="1:12">
      <c r="A14031" s="15">
        <v>50782016</v>
      </c>
      <c r="B14031" t="s">
        <v>5196</v>
      </c>
      <c r="C14031" t="s">
        <v>12881</v>
      </c>
      <c r="D14031" t="s">
        <v>6365</v>
      </c>
      <c r="E14031" t="s">
        <v>6942</v>
      </c>
      <c r="F14031" t="s">
        <v>5196</v>
      </c>
      <c r="G14031">
        <v>10</v>
      </c>
      <c r="H14031" t="s">
        <v>4358</v>
      </c>
      <c r="I14031" s="160" t="s">
        <v>4076</v>
      </c>
      <c r="J14031" t="s">
        <v>3999</v>
      </c>
      <c r="K14031">
        <v>99</v>
      </c>
      <c r="L14031" t="s">
        <v>3999</v>
      </c>
    </row>
    <row r="14032" spans="1:12">
      <c r="A14032" s="15">
        <v>50782017</v>
      </c>
      <c r="B14032" t="s">
        <v>5196</v>
      </c>
      <c r="C14032" t="s">
        <v>12881</v>
      </c>
      <c r="D14032" t="s">
        <v>6365</v>
      </c>
      <c r="E14032" t="s">
        <v>3852</v>
      </c>
      <c r="F14032" t="s">
        <v>5196</v>
      </c>
      <c r="G14032">
        <v>10</v>
      </c>
      <c r="H14032" t="s">
        <v>4358</v>
      </c>
      <c r="I14032" s="160" t="s">
        <v>4076</v>
      </c>
      <c r="J14032" t="s">
        <v>3999</v>
      </c>
      <c r="K14032">
        <v>99</v>
      </c>
      <c r="L14032" t="s">
        <v>3999</v>
      </c>
    </row>
    <row r="14033" spans="1:12">
      <c r="A14033" s="15">
        <v>50782018</v>
      </c>
      <c r="B14033" t="s">
        <v>5196</v>
      </c>
      <c r="C14033" t="s">
        <v>12881</v>
      </c>
      <c r="D14033" t="s">
        <v>6365</v>
      </c>
      <c r="E14033" t="s">
        <v>3851</v>
      </c>
      <c r="F14033" t="s">
        <v>5196</v>
      </c>
      <c r="G14033">
        <v>10</v>
      </c>
      <c r="H14033" t="s">
        <v>4358</v>
      </c>
      <c r="I14033" s="160" t="s">
        <v>4076</v>
      </c>
      <c r="J14033" t="s">
        <v>3999</v>
      </c>
      <c r="K14033">
        <v>99</v>
      </c>
      <c r="L14033" t="s">
        <v>3999</v>
      </c>
    </row>
    <row r="14034" spans="1:12">
      <c r="A14034" s="15">
        <v>50782019</v>
      </c>
      <c r="B14034" t="s">
        <v>5196</v>
      </c>
      <c r="C14034" t="s">
        <v>12881</v>
      </c>
      <c r="D14034" t="s">
        <v>6365</v>
      </c>
      <c r="E14034" t="s">
        <v>3857</v>
      </c>
      <c r="F14034" t="s">
        <v>5196</v>
      </c>
      <c r="G14034">
        <v>10</v>
      </c>
      <c r="H14034" t="s">
        <v>4358</v>
      </c>
      <c r="I14034" s="160" t="s">
        <v>4076</v>
      </c>
      <c r="J14034" t="s">
        <v>3999</v>
      </c>
      <c r="K14034">
        <v>99</v>
      </c>
      <c r="L14034" t="s">
        <v>3999</v>
      </c>
    </row>
    <row r="14035" spans="1:12">
      <c r="A14035" s="15">
        <v>50782020</v>
      </c>
      <c r="B14035" t="s">
        <v>5196</v>
      </c>
      <c r="C14035" t="s">
        <v>12881</v>
      </c>
      <c r="D14035" t="s">
        <v>6365</v>
      </c>
      <c r="E14035" t="s">
        <v>3858</v>
      </c>
      <c r="F14035" t="s">
        <v>5196</v>
      </c>
      <c r="G14035">
        <v>10</v>
      </c>
      <c r="H14035" t="s">
        <v>4358</v>
      </c>
      <c r="I14035" s="160" t="s">
        <v>4076</v>
      </c>
      <c r="J14035" t="s">
        <v>3999</v>
      </c>
      <c r="K14035">
        <v>99</v>
      </c>
      <c r="L14035" t="s">
        <v>3999</v>
      </c>
    </row>
    <row r="14036" spans="1:12">
      <c r="A14036" s="15">
        <v>50782021</v>
      </c>
      <c r="B14036" t="s">
        <v>5196</v>
      </c>
      <c r="C14036" t="s">
        <v>12881</v>
      </c>
      <c r="D14036" t="s">
        <v>6365</v>
      </c>
      <c r="E14036" t="s">
        <v>12662</v>
      </c>
      <c r="F14036" t="s">
        <v>5196</v>
      </c>
      <c r="G14036">
        <v>10</v>
      </c>
      <c r="H14036" t="s">
        <v>4358</v>
      </c>
      <c r="I14036" s="160" t="s">
        <v>4076</v>
      </c>
      <c r="J14036" t="s">
        <v>3999</v>
      </c>
      <c r="K14036">
        <v>99</v>
      </c>
      <c r="L14036" t="s">
        <v>3999</v>
      </c>
    </row>
    <row r="14037" spans="1:12">
      <c r="A14037" s="15">
        <v>50782022</v>
      </c>
      <c r="B14037" t="s">
        <v>5196</v>
      </c>
      <c r="C14037" t="s">
        <v>12881</v>
      </c>
      <c r="D14037" t="s">
        <v>6365</v>
      </c>
      <c r="E14037" t="s">
        <v>6948</v>
      </c>
      <c r="F14037" t="s">
        <v>5196</v>
      </c>
      <c r="G14037">
        <v>10</v>
      </c>
      <c r="H14037" t="s">
        <v>4358</v>
      </c>
      <c r="I14037" s="160" t="s">
        <v>4076</v>
      </c>
      <c r="J14037" t="s">
        <v>3999</v>
      </c>
      <c r="K14037">
        <v>99</v>
      </c>
      <c r="L14037" t="s">
        <v>3999</v>
      </c>
    </row>
    <row r="14038" spans="1:12">
      <c r="A14038" s="15">
        <v>50782023</v>
      </c>
      <c r="B14038" t="s">
        <v>5196</v>
      </c>
      <c r="C14038" t="s">
        <v>12881</v>
      </c>
      <c r="D14038" t="s">
        <v>6365</v>
      </c>
      <c r="E14038" t="s">
        <v>3859</v>
      </c>
      <c r="F14038" t="s">
        <v>5196</v>
      </c>
      <c r="G14038">
        <v>10</v>
      </c>
      <c r="H14038" t="s">
        <v>4358</v>
      </c>
      <c r="I14038" s="160" t="s">
        <v>4076</v>
      </c>
      <c r="J14038" t="s">
        <v>3999</v>
      </c>
      <c r="K14038">
        <v>99</v>
      </c>
      <c r="L14038" t="s">
        <v>3999</v>
      </c>
    </row>
    <row r="14039" spans="1:12">
      <c r="A14039" s="15">
        <v>50782024</v>
      </c>
      <c r="B14039" t="s">
        <v>5196</v>
      </c>
      <c r="C14039" t="s">
        <v>12881</v>
      </c>
      <c r="D14039" t="s">
        <v>6365</v>
      </c>
      <c r="E14039" t="s">
        <v>3860</v>
      </c>
      <c r="F14039" t="s">
        <v>5196</v>
      </c>
      <c r="G14039">
        <v>10</v>
      </c>
      <c r="H14039" t="s">
        <v>4358</v>
      </c>
      <c r="I14039" s="160" t="s">
        <v>4076</v>
      </c>
      <c r="J14039" t="s">
        <v>3999</v>
      </c>
      <c r="K14039">
        <v>99</v>
      </c>
      <c r="L14039" t="s">
        <v>3999</v>
      </c>
    </row>
    <row r="14040" spans="1:12">
      <c r="A14040" s="15">
        <v>50782025</v>
      </c>
      <c r="B14040" t="s">
        <v>5196</v>
      </c>
      <c r="C14040" t="s">
        <v>12881</v>
      </c>
      <c r="D14040" t="s">
        <v>6365</v>
      </c>
      <c r="E14040" t="s">
        <v>3861</v>
      </c>
      <c r="F14040" t="s">
        <v>5196</v>
      </c>
      <c r="G14040">
        <v>10</v>
      </c>
      <c r="H14040" t="s">
        <v>4358</v>
      </c>
      <c r="I14040" s="160" t="s">
        <v>4076</v>
      </c>
      <c r="J14040" t="s">
        <v>3999</v>
      </c>
      <c r="K14040">
        <v>99</v>
      </c>
      <c r="L14040" t="s">
        <v>3999</v>
      </c>
    </row>
    <row r="14041" spans="1:12">
      <c r="A14041" s="15">
        <v>50782026</v>
      </c>
      <c r="B14041" t="s">
        <v>5196</v>
      </c>
      <c r="C14041" t="s">
        <v>12881</v>
      </c>
      <c r="D14041" t="s">
        <v>6365</v>
      </c>
      <c r="E14041" t="s">
        <v>3862</v>
      </c>
      <c r="F14041" t="s">
        <v>5196</v>
      </c>
      <c r="G14041">
        <v>10</v>
      </c>
      <c r="H14041" t="s">
        <v>4358</v>
      </c>
      <c r="I14041" s="160" t="s">
        <v>4076</v>
      </c>
      <c r="J14041" t="s">
        <v>3999</v>
      </c>
      <c r="K14041">
        <v>99</v>
      </c>
      <c r="L14041" t="s">
        <v>3999</v>
      </c>
    </row>
    <row r="14042" spans="1:12">
      <c r="A14042" s="15">
        <v>50782027</v>
      </c>
      <c r="B14042" t="s">
        <v>5196</v>
      </c>
      <c r="C14042" t="s">
        <v>12881</v>
      </c>
      <c r="D14042" t="s">
        <v>6365</v>
      </c>
      <c r="E14042" t="s">
        <v>3932</v>
      </c>
      <c r="F14042" t="s">
        <v>5196</v>
      </c>
      <c r="G14042">
        <v>10</v>
      </c>
      <c r="H14042" t="s">
        <v>4358</v>
      </c>
      <c r="I14042" s="160" t="s">
        <v>4076</v>
      </c>
      <c r="J14042" t="s">
        <v>3999</v>
      </c>
      <c r="K14042">
        <v>99</v>
      </c>
      <c r="L14042" t="s">
        <v>3999</v>
      </c>
    </row>
    <row r="14043" spans="1:12">
      <c r="A14043" s="15">
        <v>50782028</v>
      </c>
      <c r="B14043" t="s">
        <v>5196</v>
      </c>
      <c r="C14043" t="s">
        <v>12881</v>
      </c>
      <c r="D14043" t="s">
        <v>6365</v>
      </c>
      <c r="E14043" t="s">
        <v>12880</v>
      </c>
      <c r="F14043" t="s">
        <v>5196</v>
      </c>
      <c r="G14043">
        <v>10</v>
      </c>
      <c r="H14043" t="s">
        <v>4358</v>
      </c>
      <c r="I14043" s="160" t="s">
        <v>4076</v>
      </c>
      <c r="J14043" t="s">
        <v>3999</v>
      </c>
      <c r="K14043">
        <v>99</v>
      </c>
      <c r="L14043" t="s">
        <v>3999</v>
      </c>
    </row>
    <row r="14044" spans="1:12">
      <c r="A14044" s="15">
        <v>50782029</v>
      </c>
      <c r="B14044" t="s">
        <v>5196</v>
      </c>
      <c r="C14044" t="s">
        <v>12881</v>
      </c>
      <c r="D14044" t="s">
        <v>6365</v>
      </c>
      <c r="E14044" t="s">
        <v>3892</v>
      </c>
      <c r="F14044" t="s">
        <v>5196</v>
      </c>
      <c r="G14044">
        <v>10</v>
      </c>
      <c r="H14044" t="s">
        <v>4358</v>
      </c>
      <c r="I14044" s="160" t="s">
        <v>4076</v>
      </c>
      <c r="J14044" t="s">
        <v>3999</v>
      </c>
      <c r="K14044">
        <v>99</v>
      </c>
      <c r="L14044" t="s">
        <v>3999</v>
      </c>
    </row>
    <row r="14045" spans="1:12">
      <c r="A14045" s="15">
        <v>50782030</v>
      </c>
      <c r="B14045" t="s">
        <v>5196</v>
      </c>
      <c r="C14045" t="s">
        <v>12881</v>
      </c>
      <c r="D14045" t="s">
        <v>6365</v>
      </c>
      <c r="E14045" t="s">
        <v>12754</v>
      </c>
      <c r="F14045" t="s">
        <v>5196</v>
      </c>
      <c r="G14045">
        <v>10</v>
      </c>
      <c r="H14045" t="s">
        <v>4358</v>
      </c>
      <c r="I14045" s="160" t="s">
        <v>4076</v>
      </c>
      <c r="J14045" t="s">
        <v>3999</v>
      </c>
      <c r="K14045">
        <v>99</v>
      </c>
      <c r="L14045" t="s">
        <v>3999</v>
      </c>
    </row>
    <row r="14046" spans="1:12">
      <c r="A14046" s="15">
        <v>50782099</v>
      </c>
      <c r="B14046" t="s">
        <v>5196</v>
      </c>
      <c r="C14046" t="s">
        <v>12881</v>
      </c>
      <c r="D14046" t="s">
        <v>6365</v>
      </c>
      <c r="E14046" t="s">
        <v>4284</v>
      </c>
      <c r="F14046" t="s">
        <v>5196</v>
      </c>
      <c r="G14046">
        <v>10</v>
      </c>
      <c r="H14046" t="s">
        <v>4358</v>
      </c>
      <c r="I14046" s="160" t="s">
        <v>4076</v>
      </c>
      <c r="J14046" t="s">
        <v>3999</v>
      </c>
      <c r="K14046">
        <v>99</v>
      </c>
      <c r="L14046" t="s">
        <v>3999</v>
      </c>
    </row>
    <row r="14047" spans="1:12">
      <c r="A14047" s="15">
        <v>2601000000</v>
      </c>
      <c r="B14047" t="s">
        <v>12882</v>
      </c>
      <c r="C14047" t="s">
        <v>12883</v>
      </c>
      <c r="D14047" t="s">
        <v>12884</v>
      </c>
      <c r="E14047" t="s">
        <v>1004</v>
      </c>
      <c r="F14047" t="s">
        <v>5196</v>
      </c>
      <c r="G14047">
        <v>10</v>
      </c>
      <c r="H14047" t="s">
        <v>4358</v>
      </c>
      <c r="I14047" s="160" t="s">
        <v>4007</v>
      </c>
      <c r="J14047" t="s">
        <v>5235</v>
      </c>
      <c r="K14047">
        <v>99</v>
      </c>
      <c r="L14047" t="s">
        <v>3999</v>
      </c>
    </row>
    <row r="14048" spans="1:12">
      <c r="A14048" s="15">
        <v>2601010000</v>
      </c>
      <c r="B14048" t="s">
        <v>12882</v>
      </c>
      <c r="C14048" t="s">
        <v>12883</v>
      </c>
      <c r="D14048" t="s">
        <v>5236</v>
      </c>
      <c r="E14048" t="s">
        <v>1004</v>
      </c>
      <c r="F14048" t="s">
        <v>5196</v>
      </c>
      <c r="G14048">
        <v>10</v>
      </c>
      <c r="H14048" t="s">
        <v>4358</v>
      </c>
      <c r="I14048" s="160" t="s">
        <v>4007</v>
      </c>
      <c r="J14048" t="s">
        <v>5235</v>
      </c>
      <c r="K14048" s="160" t="s">
        <v>3995</v>
      </c>
      <c r="L14048" t="s">
        <v>5236</v>
      </c>
    </row>
    <row r="14049" spans="1:12">
      <c r="A14049" s="15">
        <v>2601020000</v>
      </c>
      <c r="B14049" t="s">
        <v>12882</v>
      </c>
      <c r="C14049" t="s">
        <v>12883</v>
      </c>
      <c r="D14049" t="s">
        <v>5448</v>
      </c>
      <c r="E14049" t="s">
        <v>1004</v>
      </c>
      <c r="F14049" t="s">
        <v>5196</v>
      </c>
      <c r="G14049">
        <v>10</v>
      </c>
      <c r="H14049" t="s">
        <v>4358</v>
      </c>
      <c r="I14049" s="160" t="s">
        <v>4007</v>
      </c>
      <c r="J14049" t="s">
        <v>5235</v>
      </c>
      <c r="K14049" s="160" t="s">
        <v>3997</v>
      </c>
      <c r="L14049" t="s">
        <v>5448</v>
      </c>
    </row>
    <row r="14050" spans="1:12">
      <c r="A14050" s="15">
        <v>2601030000</v>
      </c>
      <c r="B14050" t="s">
        <v>12882</v>
      </c>
      <c r="C14050" t="s">
        <v>12883</v>
      </c>
      <c r="D14050" t="s">
        <v>5702</v>
      </c>
      <c r="E14050" t="s">
        <v>1004</v>
      </c>
      <c r="F14050" t="s">
        <v>5196</v>
      </c>
      <c r="G14050">
        <v>10</v>
      </c>
      <c r="H14050" t="s">
        <v>4358</v>
      </c>
      <c r="I14050" s="160" t="s">
        <v>4007</v>
      </c>
      <c r="J14050" t="s">
        <v>5235</v>
      </c>
      <c r="K14050" s="160" t="s">
        <v>4069</v>
      </c>
      <c r="L14050" t="s">
        <v>5702</v>
      </c>
    </row>
    <row r="14051" spans="1:12">
      <c r="A14051" s="15">
        <v>2610000000</v>
      </c>
      <c r="B14051" t="s">
        <v>12882</v>
      </c>
      <c r="C14051" t="s">
        <v>3839</v>
      </c>
      <c r="D14051" t="s">
        <v>12884</v>
      </c>
      <c r="E14051" t="s">
        <v>1004</v>
      </c>
      <c r="F14051" t="s">
        <v>5196</v>
      </c>
      <c r="G14051">
        <v>10</v>
      </c>
      <c r="H14051" t="s">
        <v>4358</v>
      </c>
      <c r="I14051" s="160" t="s">
        <v>4009</v>
      </c>
      <c r="J14051" t="s">
        <v>3839</v>
      </c>
      <c r="K14051">
        <v>99</v>
      </c>
      <c r="L14051" t="s">
        <v>3999</v>
      </c>
    </row>
    <row r="14052" spans="1:12">
      <c r="A14052" s="15">
        <v>2610000100</v>
      </c>
      <c r="B14052" t="s">
        <v>12882</v>
      </c>
      <c r="C14052" t="s">
        <v>3839</v>
      </c>
      <c r="D14052" t="s">
        <v>12884</v>
      </c>
      <c r="E14052" t="s">
        <v>12885</v>
      </c>
      <c r="F14052" t="s">
        <v>5196</v>
      </c>
      <c r="G14052">
        <v>10</v>
      </c>
      <c r="H14052" t="s">
        <v>4358</v>
      </c>
      <c r="I14052" s="160" t="s">
        <v>4009</v>
      </c>
      <c r="J14052" t="s">
        <v>3839</v>
      </c>
      <c r="K14052" s="160" t="s">
        <v>4069</v>
      </c>
      <c r="L14052" t="s">
        <v>12886</v>
      </c>
    </row>
    <row r="14053" spans="1:12">
      <c r="A14053" s="15">
        <v>2610000110</v>
      </c>
      <c r="B14053" t="s">
        <v>12882</v>
      </c>
      <c r="C14053" t="s">
        <v>3839</v>
      </c>
      <c r="D14053" t="s">
        <v>12884</v>
      </c>
      <c r="E14053" t="s">
        <v>12887</v>
      </c>
      <c r="F14053" t="s">
        <v>5196</v>
      </c>
      <c r="G14053">
        <v>10</v>
      </c>
      <c r="H14053" t="s">
        <v>4358</v>
      </c>
      <c r="I14053" s="160" t="s">
        <v>4009</v>
      </c>
      <c r="J14053" t="s">
        <v>3839</v>
      </c>
      <c r="K14053" s="160" t="s">
        <v>4069</v>
      </c>
      <c r="L14053" t="s">
        <v>12886</v>
      </c>
    </row>
    <row r="14054" spans="1:12">
      <c r="A14054" s="15">
        <v>2610000120</v>
      </c>
      <c r="B14054" t="s">
        <v>12882</v>
      </c>
      <c r="C14054" t="s">
        <v>3839</v>
      </c>
      <c r="D14054" t="s">
        <v>12884</v>
      </c>
      <c r="E14054" t="s">
        <v>12888</v>
      </c>
      <c r="F14054" t="s">
        <v>5196</v>
      </c>
      <c r="G14054">
        <v>10</v>
      </c>
      <c r="H14054" t="s">
        <v>4358</v>
      </c>
      <c r="I14054" s="160" t="s">
        <v>4009</v>
      </c>
      <c r="J14054" t="s">
        <v>3839</v>
      </c>
      <c r="K14054" s="160" t="s">
        <v>4069</v>
      </c>
      <c r="L14054" t="s">
        <v>12886</v>
      </c>
    </row>
    <row r="14055" spans="1:12">
      <c r="A14055" s="15">
        <v>2610000130</v>
      </c>
      <c r="B14055" t="s">
        <v>12882</v>
      </c>
      <c r="C14055" t="s">
        <v>3839</v>
      </c>
      <c r="D14055" t="s">
        <v>12884</v>
      </c>
      <c r="E14055" t="s">
        <v>12889</v>
      </c>
      <c r="F14055" t="s">
        <v>5196</v>
      </c>
      <c r="G14055">
        <v>10</v>
      </c>
      <c r="H14055" t="s">
        <v>4358</v>
      </c>
      <c r="I14055" s="160" t="s">
        <v>4009</v>
      </c>
      <c r="J14055" t="s">
        <v>3839</v>
      </c>
      <c r="K14055" s="160" t="s">
        <v>4069</v>
      </c>
      <c r="L14055" t="s">
        <v>12886</v>
      </c>
    </row>
    <row r="14056" spans="1:12">
      <c r="A14056" s="15">
        <v>2610000140</v>
      </c>
      <c r="B14056" t="s">
        <v>12882</v>
      </c>
      <c r="C14056" t="s">
        <v>3839</v>
      </c>
      <c r="D14056" t="s">
        <v>12884</v>
      </c>
      <c r="E14056" t="s">
        <v>12890</v>
      </c>
      <c r="F14056" t="s">
        <v>5196</v>
      </c>
      <c r="G14056">
        <v>10</v>
      </c>
      <c r="H14056" t="s">
        <v>4358</v>
      </c>
      <c r="I14056" s="160" t="s">
        <v>4009</v>
      </c>
      <c r="J14056" t="s">
        <v>3839</v>
      </c>
      <c r="K14056" s="160" t="s">
        <v>4069</v>
      </c>
      <c r="L14056" t="s">
        <v>12886</v>
      </c>
    </row>
    <row r="14057" spans="1:12">
      <c r="A14057" s="15">
        <v>2610000150</v>
      </c>
      <c r="B14057" t="s">
        <v>12882</v>
      </c>
      <c r="C14057" t="s">
        <v>3839</v>
      </c>
      <c r="D14057" t="s">
        <v>12884</v>
      </c>
      <c r="E14057" t="s">
        <v>12891</v>
      </c>
      <c r="F14057" t="s">
        <v>5196</v>
      </c>
      <c r="G14057">
        <v>10</v>
      </c>
      <c r="H14057" t="s">
        <v>4358</v>
      </c>
      <c r="I14057" s="160" t="s">
        <v>4009</v>
      </c>
      <c r="J14057" t="s">
        <v>3839</v>
      </c>
      <c r="K14057" s="160" t="s">
        <v>4069</v>
      </c>
      <c r="L14057" t="s">
        <v>12886</v>
      </c>
    </row>
    <row r="14058" spans="1:12">
      <c r="A14058" s="15">
        <v>2610000160</v>
      </c>
      <c r="B14058" t="s">
        <v>12882</v>
      </c>
      <c r="C14058" t="s">
        <v>3839</v>
      </c>
      <c r="D14058" t="s">
        <v>12884</v>
      </c>
      <c r="E14058" t="s">
        <v>12892</v>
      </c>
      <c r="F14058" t="s">
        <v>5196</v>
      </c>
      <c r="G14058">
        <v>10</v>
      </c>
      <c r="H14058" t="s">
        <v>4358</v>
      </c>
      <c r="I14058" s="160" t="s">
        <v>4009</v>
      </c>
      <c r="J14058" t="s">
        <v>3839</v>
      </c>
      <c r="K14058" s="160" t="s">
        <v>4069</v>
      </c>
      <c r="L14058" t="s">
        <v>12886</v>
      </c>
    </row>
    <row r="14059" spans="1:12">
      <c r="A14059" s="15">
        <v>2610000170</v>
      </c>
      <c r="B14059" t="s">
        <v>12882</v>
      </c>
      <c r="C14059" t="s">
        <v>3839</v>
      </c>
      <c r="D14059" t="s">
        <v>12884</v>
      </c>
      <c r="E14059" t="s">
        <v>12893</v>
      </c>
      <c r="F14059" t="s">
        <v>5196</v>
      </c>
      <c r="G14059">
        <v>10</v>
      </c>
      <c r="H14059" t="s">
        <v>4358</v>
      </c>
      <c r="I14059" s="160" t="s">
        <v>4009</v>
      </c>
      <c r="J14059" t="s">
        <v>3839</v>
      </c>
      <c r="K14059" s="160" t="s">
        <v>4069</v>
      </c>
      <c r="L14059" t="s">
        <v>12886</v>
      </c>
    </row>
    <row r="14060" spans="1:12">
      <c r="A14060" s="15">
        <v>2610000180</v>
      </c>
      <c r="B14060" t="s">
        <v>12882</v>
      </c>
      <c r="C14060" t="s">
        <v>3839</v>
      </c>
      <c r="D14060" t="s">
        <v>12884</v>
      </c>
      <c r="E14060" t="s">
        <v>12894</v>
      </c>
      <c r="F14060" t="s">
        <v>5196</v>
      </c>
      <c r="G14060">
        <v>10</v>
      </c>
      <c r="H14060" t="s">
        <v>4358</v>
      </c>
      <c r="I14060" s="160" t="s">
        <v>4009</v>
      </c>
      <c r="J14060" t="s">
        <v>3839</v>
      </c>
      <c r="K14060" s="160" t="s">
        <v>4069</v>
      </c>
      <c r="L14060" t="s">
        <v>12886</v>
      </c>
    </row>
    <row r="14061" spans="1:12">
      <c r="A14061" s="15">
        <v>2610000190</v>
      </c>
      <c r="B14061" t="s">
        <v>12882</v>
      </c>
      <c r="C14061" t="s">
        <v>3839</v>
      </c>
      <c r="D14061" t="s">
        <v>12884</v>
      </c>
      <c r="E14061" t="s">
        <v>12895</v>
      </c>
      <c r="F14061" t="s">
        <v>5196</v>
      </c>
      <c r="G14061">
        <v>10</v>
      </c>
      <c r="H14061" t="s">
        <v>4358</v>
      </c>
      <c r="I14061" s="160" t="s">
        <v>4009</v>
      </c>
      <c r="J14061" t="s">
        <v>3839</v>
      </c>
      <c r="K14061" s="160" t="s">
        <v>4069</v>
      </c>
      <c r="L14061" t="s">
        <v>12886</v>
      </c>
    </row>
    <row r="14062" spans="1:12">
      <c r="A14062" s="15">
        <v>2610000200</v>
      </c>
      <c r="B14062" t="s">
        <v>12882</v>
      </c>
      <c r="C14062" t="s">
        <v>3839</v>
      </c>
      <c r="D14062" t="s">
        <v>12884</v>
      </c>
      <c r="E14062" t="s">
        <v>12896</v>
      </c>
      <c r="F14062" t="s">
        <v>5196</v>
      </c>
      <c r="G14062">
        <v>10</v>
      </c>
      <c r="H14062" t="s">
        <v>4358</v>
      </c>
      <c r="I14062" s="160" t="s">
        <v>4009</v>
      </c>
      <c r="J14062" t="s">
        <v>3839</v>
      </c>
      <c r="K14062" s="160" t="s">
        <v>4069</v>
      </c>
      <c r="L14062" t="s">
        <v>12886</v>
      </c>
    </row>
    <row r="14063" spans="1:12">
      <c r="A14063" s="15">
        <v>2610000210</v>
      </c>
      <c r="B14063" t="s">
        <v>12882</v>
      </c>
      <c r="C14063" t="s">
        <v>3839</v>
      </c>
      <c r="D14063" t="s">
        <v>12884</v>
      </c>
      <c r="E14063" t="s">
        <v>12897</v>
      </c>
      <c r="F14063" t="s">
        <v>5196</v>
      </c>
      <c r="G14063">
        <v>10</v>
      </c>
      <c r="H14063" t="s">
        <v>4358</v>
      </c>
      <c r="I14063" s="160" t="s">
        <v>4009</v>
      </c>
      <c r="J14063" t="s">
        <v>3839</v>
      </c>
      <c r="K14063" s="160" t="s">
        <v>4069</v>
      </c>
      <c r="L14063" t="s">
        <v>12886</v>
      </c>
    </row>
    <row r="14064" spans="1:12">
      <c r="A14064" s="15">
        <v>2610000220</v>
      </c>
      <c r="B14064" t="s">
        <v>12882</v>
      </c>
      <c r="C14064" t="s">
        <v>3839</v>
      </c>
      <c r="D14064" t="s">
        <v>12884</v>
      </c>
      <c r="E14064" t="s">
        <v>12898</v>
      </c>
      <c r="F14064" t="s">
        <v>5196</v>
      </c>
      <c r="G14064">
        <v>10</v>
      </c>
      <c r="H14064" t="s">
        <v>4358</v>
      </c>
      <c r="I14064" s="160" t="s">
        <v>4009</v>
      </c>
      <c r="J14064" t="s">
        <v>3839</v>
      </c>
      <c r="K14064" s="160" t="s">
        <v>4069</v>
      </c>
      <c r="L14064" t="s">
        <v>12886</v>
      </c>
    </row>
    <row r="14065" spans="1:12">
      <c r="A14065" s="15">
        <v>2610000230</v>
      </c>
      <c r="B14065" t="s">
        <v>12882</v>
      </c>
      <c r="C14065" t="s">
        <v>3839</v>
      </c>
      <c r="D14065" t="s">
        <v>12884</v>
      </c>
      <c r="E14065" t="s">
        <v>12899</v>
      </c>
      <c r="F14065" t="s">
        <v>5196</v>
      </c>
      <c r="G14065">
        <v>10</v>
      </c>
      <c r="H14065" t="s">
        <v>4358</v>
      </c>
      <c r="I14065" s="160" t="s">
        <v>4009</v>
      </c>
      <c r="J14065" t="s">
        <v>3839</v>
      </c>
      <c r="K14065" s="160" t="s">
        <v>4069</v>
      </c>
      <c r="L14065" t="s">
        <v>12886</v>
      </c>
    </row>
    <row r="14066" spans="1:12">
      <c r="A14066" s="15">
        <v>2610000240</v>
      </c>
      <c r="B14066" t="s">
        <v>12882</v>
      </c>
      <c r="C14066" t="s">
        <v>3839</v>
      </c>
      <c r="D14066" t="s">
        <v>12884</v>
      </c>
      <c r="E14066" t="s">
        <v>12900</v>
      </c>
      <c r="F14066" t="s">
        <v>5196</v>
      </c>
      <c r="G14066">
        <v>10</v>
      </c>
      <c r="H14066" t="s">
        <v>4358</v>
      </c>
      <c r="I14066" s="160" t="s">
        <v>4009</v>
      </c>
      <c r="J14066" t="s">
        <v>3839</v>
      </c>
      <c r="K14066" s="160" t="s">
        <v>4069</v>
      </c>
      <c r="L14066" t="s">
        <v>12886</v>
      </c>
    </row>
    <row r="14067" spans="1:12">
      <c r="A14067" s="15">
        <v>2610000250</v>
      </c>
      <c r="B14067" t="s">
        <v>12882</v>
      </c>
      <c r="C14067" t="s">
        <v>3839</v>
      </c>
      <c r="D14067" t="s">
        <v>12884</v>
      </c>
      <c r="E14067" t="s">
        <v>12901</v>
      </c>
      <c r="F14067" t="s">
        <v>5196</v>
      </c>
      <c r="G14067">
        <v>10</v>
      </c>
      <c r="H14067" t="s">
        <v>4358</v>
      </c>
      <c r="I14067" s="160" t="s">
        <v>4009</v>
      </c>
      <c r="J14067" t="s">
        <v>3839</v>
      </c>
      <c r="K14067" s="160" t="s">
        <v>4069</v>
      </c>
      <c r="L14067" t="s">
        <v>12886</v>
      </c>
    </row>
    <row r="14068" spans="1:12">
      <c r="A14068" s="15">
        <v>2610000260</v>
      </c>
      <c r="B14068" t="s">
        <v>12882</v>
      </c>
      <c r="C14068" t="s">
        <v>3839</v>
      </c>
      <c r="D14068" t="s">
        <v>12884</v>
      </c>
      <c r="E14068" t="s">
        <v>12902</v>
      </c>
      <c r="F14068" t="s">
        <v>5196</v>
      </c>
      <c r="G14068">
        <v>10</v>
      </c>
      <c r="H14068" t="s">
        <v>4358</v>
      </c>
      <c r="I14068" s="160" t="s">
        <v>4009</v>
      </c>
      <c r="J14068" t="s">
        <v>3839</v>
      </c>
      <c r="K14068" s="160" t="s">
        <v>4069</v>
      </c>
      <c r="L14068" t="s">
        <v>12886</v>
      </c>
    </row>
    <row r="14069" spans="1:12">
      <c r="A14069" s="15">
        <v>2610000270</v>
      </c>
      <c r="B14069" t="s">
        <v>12882</v>
      </c>
      <c r="C14069" t="s">
        <v>3839</v>
      </c>
      <c r="D14069" t="s">
        <v>12884</v>
      </c>
      <c r="E14069" t="s">
        <v>12903</v>
      </c>
      <c r="F14069" t="s">
        <v>5196</v>
      </c>
      <c r="G14069">
        <v>10</v>
      </c>
      <c r="H14069" t="s">
        <v>4358</v>
      </c>
      <c r="I14069" s="160" t="s">
        <v>4009</v>
      </c>
      <c r="J14069" t="s">
        <v>3839</v>
      </c>
      <c r="K14069" s="160" t="s">
        <v>4069</v>
      </c>
      <c r="L14069" t="s">
        <v>12886</v>
      </c>
    </row>
    <row r="14070" spans="1:12">
      <c r="A14070" s="15">
        <v>2610000300</v>
      </c>
      <c r="B14070" t="s">
        <v>12882</v>
      </c>
      <c r="C14070" t="s">
        <v>3839</v>
      </c>
      <c r="D14070" t="s">
        <v>12884</v>
      </c>
      <c r="E14070" t="s">
        <v>12904</v>
      </c>
      <c r="F14070" t="s">
        <v>5196</v>
      </c>
      <c r="G14070">
        <v>10</v>
      </c>
      <c r="H14070" t="s">
        <v>4358</v>
      </c>
      <c r="I14070" s="160" t="s">
        <v>4009</v>
      </c>
      <c r="J14070" t="s">
        <v>3839</v>
      </c>
      <c r="K14070" s="160" t="s">
        <v>4069</v>
      </c>
      <c r="L14070" t="s">
        <v>12886</v>
      </c>
    </row>
    <row r="14071" spans="1:12">
      <c r="A14071" s="15">
        <v>2610000310</v>
      </c>
      <c r="B14071" t="s">
        <v>12882</v>
      </c>
      <c r="C14071" t="s">
        <v>3839</v>
      </c>
      <c r="D14071" t="s">
        <v>12884</v>
      </c>
      <c r="E14071" t="s">
        <v>12905</v>
      </c>
      <c r="F14071" t="s">
        <v>5196</v>
      </c>
      <c r="G14071">
        <v>10</v>
      </c>
      <c r="H14071" t="s">
        <v>4358</v>
      </c>
      <c r="I14071" s="160" t="s">
        <v>4009</v>
      </c>
      <c r="J14071" t="s">
        <v>3839</v>
      </c>
      <c r="K14071" s="160" t="s">
        <v>4069</v>
      </c>
      <c r="L14071" t="s">
        <v>12886</v>
      </c>
    </row>
    <row r="14072" spans="1:12">
      <c r="A14072" s="15">
        <v>2610000320</v>
      </c>
      <c r="B14072" t="s">
        <v>12882</v>
      </c>
      <c r="C14072" t="s">
        <v>3839</v>
      </c>
      <c r="D14072" t="s">
        <v>12884</v>
      </c>
      <c r="E14072" t="s">
        <v>12906</v>
      </c>
      <c r="F14072" t="s">
        <v>5196</v>
      </c>
      <c r="G14072">
        <v>10</v>
      </c>
      <c r="H14072" t="s">
        <v>4358</v>
      </c>
      <c r="I14072" s="160" t="s">
        <v>4009</v>
      </c>
      <c r="J14072" t="s">
        <v>3839</v>
      </c>
      <c r="K14072" s="160" t="s">
        <v>4069</v>
      </c>
      <c r="L14072" t="s">
        <v>12886</v>
      </c>
    </row>
    <row r="14073" spans="1:12">
      <c r="A14073" s="15">
        <v>2610000400</v>
      </c>
      <c r="B14073" t="s">
        <v>12882</v>
      </c>
      <c r="C14073" t="s">
        <v>3839</v>
      </c>
      <c r="D14073" t="s">
        <v>12884</v>
      </c>
      <c r="E14073" t="s">
        <v>12907</v>
      </c>
      <c r="F14073" t="s">
        <v>5196</v>
      </c>
      <c r="G14073">
        <v>10</v>
      </c>
      <c r="H14073" t="s">
        <v>4358</v>
      </c>
      <c r="I14073" s="160" t="s">
        <v>4009</v>
      </c>
      <c r="J14073" t="s">
        <v>3839</v>
      </c>
      <c r="K14073" s="160" t="s">
        <v>4069</v>
      </c>
      <c r="L14073" t="s">
        <v>12886</v>
      </c>
    </row>
    <row r="14074" spans="1:12">
      <c r="A14074" s="15">
        <v>2610000500</v>
      </c>
      <c r="B14074" t="s">
        <v>12882</v>
      </c>
      <c r="C14074" t="s">
        <v>3839</v>
      </c>
      <c r="D14074" t="s">
        <v>12884</v>
      </c>
      <c r="E14074" t="s">
        <v>12908</v>
      </c>
      <c r="F14074" t="s">
        <v>5196</v>
      </c>
      <c r="G14074">
        <v>10</v>
      </c>
      <c r="H14074" t="s">
        <v>4358</v>
      </c>
      <c r="I14074" s="160" t="s">
        <v>4009</v>
      </c>
      <c r="J14074" t="s">
        <v>3839</v>
      </c>
      <c r="K14074" s="160" t="s">
        <v>3997</v>
      </c>
      <c r="L14074" t="s">
        <v>12909</v>
      </c>
    </row>
    <row r="14075" spans="1:12">
      <c r="A14075" s="15">
        <v>2610010000</v>
      </c>
      <c r="B14075" t="s">
        <v>12882</v>
      </c>
      <c r="C14075" t="s">
        <v>3839</v>
      </c>
      <c r="D14075" t="s">
        <v>5236</v>
      </c>
      <c r="E14075" t="s">
        <v>1004</v>
      </c>
      <c r="F14075" t="s">
        <v>5196</v>
      </c>
      <c r="G14075">
        <v>10</v>
      </c>
      <c r="H14075" t="s">
        <v>4358</v>
      </c>
      <c r="I14075" s="160" t="s">
        <v>4009</v>
      </c>
      <c r="J14075" t="s">
        <v>3839</v>
      </c>
      <c r="K14075" s="160" t="s">
        <v>4007</v>
      </c>
      <c r="L14075" t="s">
        <v>5236</v>
      </c>
    </row>
    <row r="14076" spans="1:12">
      <c r="A14076" s="15">
        <v>2610020000</v>
      </c>
      <c r="B14076" t="s">
        <v>12882</v>
      </c>
      <c r="C14076" t="s">
        <v>3839</v>
      </c>
      <c r="D14076" t="s">
        <v>5448</v>
      </c>
      <c r="E14076" t="s">
        <v>1004</v>
      </c>
      <c r="F14076" t="s">
        <v>5196</v>
      </c>
      <c r="G14076">
        <v>10</v>
      </c>
      <c r="H14076" t="s">
        <v>4358</v>
      </c>
      <c r="I14076" s="160" t="s">
        <v>4009</v>
      </c>
      <c r="J14076" t="s">
        <v>3839</v>
      </c>
      <c r="K14076" s="160" t="s">
        <v>4009</v>
      </c>
      <c r="L14076" t="s">
        <v>5448</v>
      </c>
    </row>
    <row r="14077" spans="1:12">
      <c r="A14077" s="15">
        <v>2610030000</v>
      </c>
      <c r="B14077" t="s">
        <v>12882</v>
      </c>
      <c r="C14077" t="s">
        <v>3839</v>
      </c>
      <c r="D14077" t="s">
        <v>5702</v>
      </c>
      <c r="E14077" t="s">
        <v>12910</v>
      </c>
      <c r="F14077" t="s">
        <v>5196</v>
      </c>
      <c r="G14077">
        <v>10</v>
      </c>
      <c r="H14077" t="s">
        <v>4358</v>
      </c>
      <c r="I14077" s="160" t="s">
        <v>4009</v>
      </c>
      <c r="J14077" t="s">
        <v>3839</v>
      </c>
      <c r="K14077" s="160" t="s">
        <v>3995</v>
      </c>
      <c r="L14077" t="s">
        <v>5702</v>
      </c>
    </row>
    <row r="14078" spans="1:12">
      <c r="A14078" s="15">
        <v>2610040400</v>
      </c>
      <c r="B14078" t="s">
        <v>12882</v>
      </c>
      <c r="C14078" t="s">
        <v>3839</v>
      </c>
      <c r="D14078" t="s">
        <v>12911</v>
      </c>
      <c r="E14078" t="s">
        <v>12912</v>
      </c>
      <c r="F14078" t="s">
        <v>5196</v>
      </c>
      <c r="G14078">
        <v>10</v>
      </c>
      <c r="H14078" t="s">
        <v>4358</v>
      </c>
      <c r="I14078" s="160" t="s">
        <v>4009</v>
      </c>
      <c r="J14078" t="s">
        <v>3839</v>
      </c>
      <c r="K14078" s="160" t="s">
        <v>4069</v>
      </c>
      <c r="L14078" t="s">
        <v>12886</v>
      </c>
    </row>
    <row r="14079" spans="1:12">
      <c r="A14079" s="15">
        <v>2620000000</v>
      </c>
      <c r="B14079" t="s">
        <v>12882</v>
      </c>
      <c r="C14079" t="s">
        <v>12609</v>
      </c>
      <c r="D14079" t="s">
        <v>12884</v>
      </c>
      <c r="E14079" t="s">
        <v>1004</v>
      </c>
      <c r="F14079" t="s">
        <v>5196</v>
      </c>
      <c r="G14079">
        <v>10</v>
      </c>
      <c r="H14079" t="s">
        <v>4358</v>
      </c>
      <c r="I14079" s="160" t="s">
        <v>4198</v>
      </c>
      <c r="J14079" t="s">
        <v>12609</v>
      </c>
      <c r="K14079">
        <v>99</v>
      </c>
      <c r="L14079" t="s">
        <v>3999</v>
      </c>
    </row>
    <row r="14080" spans="1:12">
      <c r="A14080" s="15">
        <v>2620010000</v>
      </c>
      <c r="B14080" t="s">
        <v>12882</v>
      </c>
      <c r="C14080" t="s">
        <v>12609</v>
      </c>
      <c r="D14080" t="s">
        <v>5236</v>
      </c>
      <c r="E14080" t="s">
        <v>1004</v>
      </c>
      <c r="F14080" t="s">
        <v>5196</v>
      </c>
      <c r="G14080">
        <v>10</v>
      </c>
      <c r="H14080" t="s">
        <v>4358</v>
      </c>
      <c r="I14080" s="160" t="s">
        <v>4198</v>
      </c>
      <c r="J14080" t="s">
        <v>12609</v>
      </c>
      <c r="K14080" s="160" t="s">
        <v>4007</v>
      </c>
      <c r="L14080" t="s">
        <v>5236</v>
      </c>
    </row>
    <row r="14081" spans="1:12">
      <c r="A14081" s="15">
        <v>2620020000</v>
      </c>
      <c r="B14081" t="s">
        <v>12882</v>
      </c>
      <c r="C14081" t="s">
        <v>12609</v>
      </c>
      <c r="D14081" t="s">
        <v>5448</v>
      </c>
      <c r="E14081" t="s">
        <v>1004</v>
      </c>
      <c r="F14081" t="s">
        <v>5196</v>
      </c>
      <c r="G14081">
        <v>10</v>
      </c>
      <c r="H14081" t="s">
        <v>4358</v>
      </c>
      <c r="I14081" s="160" t="s">
        <v>4198</v>
      </c>
      <c r="J14081" t="s">
        <v>12609</v>
      </c>
      <c r="K14081">
        <v>99</v>
      </c>
      <c r="L14081" t="s">
        <v>3999</v>
      </c>
    </row>
    <row r="14082" spans="1:12">
      <c r="A14082" s="15">
        <v>2620030000</v>
      </c>
      <c r="B14082" t="s">
        <v>12882</v>
      </c>
      <c r="C14082" t="s">
        <v>12609</v>
      </c>
      <c r="D14082" t="s">
        <v>12913</v>
      </c>
      <c r="E14082" t="s">
        <v>1004</v>
      </c>
      <c r="F14082" t="s">
        <v>5196</v>
      </c>
      <c r="G14082">
        <v>10</v>
      </c>
      <c r="H14082" t="s">
        <v>4358</v>
      </c>
      <c r="I14082" s="160" t="s">
        <v>4198</v>
      </c>
      <c r="J14082" t="s">
        <v>12609</v>
      </c>
      <c r="K14082">
        <v>99</v>
      </c>
      <c r="L14082" t="s">
        <v>3999</v>
      </c>
    </row>
    <row r="14083" spans="1:12">
      <c r="A14083" s="15">
        <v>2620030001</v>
      </c>
      <c r="B14083" t="s">
        <v>12882</v>
      </c>
      <c r="C14083" t="s">
        <v>12609</v>
      </c>
      <c r="D14083" t="s">
        <v>12913</v>
      </c>
      <c r="E14083" t="s">
        <v>12914</v>
      </c>
      <c r="F14083" t="s">
        <v>5196</v>
      </c>
      <c r="G14083">
        <v>10</v>
      </c>
      <c r="H14083" t="s">
        <v>4358</v>
      </c>
      <c r="I14083" s="160" t="s">
        <v>4198</v>
      </c>
      <c r="J14083" t="s">
        <v>12609</v>
      </c>
      <c r="K14083">
        <v>99</v>
      </c>
      <c r="L14083" t="s">
        <v>3999</v>
      </c>
    </row>
    <row r="14084" spans="1:12">
      <c r="A14084" s="15">
        <v>2630000000</v>
      </c>
      <c r="B14084" t="s">
        <v>12882</v>
      </c>
      <c r="C14084" t="s">
        <v>6365</v>
      </c>
      <c r="D14084" t="s">
        <v>12884</v>
      </c>
      <c r="E14084" t="s">
        <v>12915</v>
      </c>
      <c r="F14084" t="s">
        <v>5196</v>
      </c>
      <c r="G14084">
        <v>10</v>
      </c>
      <c r="H14084" t="s">
        <v>4358</v>
      </c>
      <c r="I14084" s="160" t="s">
        <v>3995</v>
      </c>
      <c r="J14084" t="s">
        <v>12657</v>
      </c>
      <c r="K14084">
        <v>99</v>
      </c>
      <c r="L14084" t="s">
        <v>3999</v>
      </c>
    </row>
    <row r="14085" spans="1:12">
      <c r="A14085" s="15">
        <v>2630010000</v>
      </c>
      <c r="B14085" t="s">
        <v>12882</v>
      </c>
      <c r="C14085" t="s">
        <v>6365</v>
      </c>
      <c r="D14085" t="s">
        <v>5236</v>
      </c>
      <c r="E14085" t="s">
        <v>12915</v>
      </c>
      <c r="F14085" t="s">
        <v>5196</v>
      </c>
      <c r="G14085">
        <v>10</v>
      </c>
      <c r="H14085" t="s">
        <v>4358</v>
      </c>
      <c r="I14085" s="160" t="s">
        <v>3997</v>
      </c>
      <c r="J14085" t="s">
        <v>4394</v>
      </c>
      <c r="K14085">
        <v>99</v>
      </c>
      <c r="L14085" t="s">
        <v>3999</v>
      </c>
    </row>
    <row r="14086" spans="1:12">
      <c r="A14086" s="15">
        <v>2630020000</v>
      </c>
      <c r="B14086" t="s">
        <v>12882</v>
      </c>
      <c r="C14086" t="s">
        <v>6365</v>
      </c>
      <c r="D14086" t="s">
        <v>12916</v>
      </c>
      <c r="E14086" t="s">
        <v>12915</v>
      </c>
      <c r="F14086" t="s">
        <v>5196</v>
      </c>
      <c r="G14086">
        <v>10</v>
      </c>
      <c r="H14086" t="s">
        <v>4358</v>
      </c>
      <c r="I14086" s="160" t="s">
        <v>3995</v>
      </c>
      <c r="J14086" t="s">
        <v>12657</v>
      </c>
      <c r="K14086" s="160" t="s">
        <v>4007</v>
      </c>
      <c r="L14086" t="s">
        <v>6365</v>
      </c>
    </row>
    <row r="14087" spans="1:12">
      <c r="A14087" s="15">
        <v>2630020001</v>
      </c>
      <c r="B14087" t="s">
        <v>12882</v>
      </c>
      <c r="C14087" t="s">
        <v>6365</v>
      </c>
      <c r="D14087" t="s">
        <v>12916</v>
      </c>
      <c r="E14087" t="s">
        <v>12917</v>
      </c>
      <c r="F14087" t="s">
        <v>5196</v>
      </c>
      <c r="G14087">
        <v>10</v>
      </c>
      <c r="H14087" t="s">
        <v>4358</v>
      </c>
      <c r="I14087" s="160" t="s">
        <v>3995</v>
      </c>
      <c r="J14087" t="s">
        <v>12657</v>
      </c>
      <c r="K14087" s="160" t="s">
        <v>4007</v>
      </c>
      <c r="L14087" t="s">
        <v>6365</v>
      </c>
    </row>
    <row r="14088" spans="1:12">
      <c r="A14088" s="15">
        <v>2630020010</v>
      </c>
      <c r="B14088" t="s">
        <v>12882</v>
      </c>
      <c r="C14088" t="s">
        <v>6365</v>
      </c>
      <c r="D14088" t="s">
        <v>12916</v>
      </c>
      <c r="E14088" t="s">
        <v>12918</v>
      </c>
      <c r="F14088" t="s">
        <v>5196</v>
      </c>
      <c r="G14088">
        <v>10</v>
      </c>
      <c r="H14088" t="s">
        <v>4358</v>
      </c>
      <c r="I14088" s="160" t="s">
        <v>3995</v>
      </c>
      <c r="J14088" t="s">
        <v>12657</v>
      </c>
      <c r="K14088" s="160" t="s">
        <v>4007</v>
      </c>
      <c r="L14088" t="s">
        <v>6365</v>
      </c>
    </row>
    <row r="14089" spans="1:12">
      <c r="A14089" s="15">
        <v>2630020020</v>
      </c>
      <c r="B14089" t="s">
        <v>12882</v>
      </c>
      <c r="C14089" t="s">
        <v>6365</v>
      </c>
      <c r="D14089" t="s">
        <v>12916</v>
      </c>
      <c r="E14089" t="s">
        <v>12919</v>
      </c>
      <c r="F14089" t="s">
        <v>5196</v>
      </c>
      <c r="G14089">
        <v>10</v>
      </c>
      <c r="H14089" t="s">
        <v>4358</v>
      </c>
      <c r="I14089" s="160" t="s">
        <v>3995</v>
      </c>
      <c r="J14089" t="s">
        <v>12657</v>
      </c>
      <c r="K14089" s="160" t="s">
        <v>4007</v>
      </c>
      <c r="L14089" t="s">
        <v>6365</v>
      </c>
    </row>
    <row r="14090" spans="1:12">
      <c r="A14090" s="15">
        <v>2630030000</v>
      </c>
      <c r="B14090" t="s">
        <v>12882</v>
      </c>
      <c r="C14090" t="s">
        <v>6365</v>
      </c>
      <c r="D14090" t="s">
        <v>12920</v>
      </c>
      <c r="E14090" t="s">
        <v>12915</v>
      </c>
      <c r="F14090" t="s">
        <v>5196</v>
      </c>
      <c r="G14090">
        <v>10</v>
      </c>
      <c r="H14090" t="s">
        <v>4358</v>
      </c>
      <c r="I14090" s="160" t="s">
        <v>4076</v>
      </c>
      <c r="J14090" t="s">
        <v>3999</v>
      </c>
      <c r="K14090">
        <v>99</v>
      </c>
      <c r="L14090" t="s">
        <v>3999</v>
      </c>
    </row>
    <row r="14091" spans="1:12">
      <c r="A14091" s="15">
        <v>2630040000</v>
      </c>
      <c r="B14091" t="s">
        <v>12882</v>
      </c>
      <c r="C14091" t="s">
        <v>6365</v>
      </c>
      <c r="D14091" t="s">
        <v>12916</v>
      </c>
      <c r="E14091" t="s">
        <v>12921</v>
      </c>
      <c r="F14091" t="s">
        <v>5196</v>
      </c>
      <c r="G14091">
        <v>10</v>
      </c>
      <c r="H14091" t="s">
        <v>4358</v>
      </c>
      <c r="I14091" s="160" t="s">
        <v>3995</v>
      </c>
      <c r="J14091" t="s">
        <v>12657</v>
      </c>
      <c r="K14091">
        <v>99</v>
      </c>
      <c r="L14091" t="s">
        <v>3999</v>
      </c>
    </row>
    <row r="14092" spans="1:12">
      <c r="A14092" s="15">
        <v>2630050000</v>
      </c>
      <c r="B14092" t="s">
        <v>12882</v>
      </c>
      <c r="C14092" t="s">
        <v>6365</v>
      </c>
      <c r="D14092" t="s">
        <v>12916</v>
      </c>
      <c r="E14092" t="s">
        <v>12922</v>
      </c>
      <c r="F14092" t="s">
        <v>5196</v>
      </c>
      <c r="G14092">
        <v>10</v>
      </c>
      <c r="H14092" t="s">
        <v>4358</v>
      </c>
      <c r="I14092" s="160" t="s">
        <v>3995</v>
      </c>
      <c r="J14092" t="s">
        <v>12657</v>
      </c>
      <c r="K14092">
        <v>99</v>
      </c>
      <c r="L14092" t="s">
        <v>3999</v>
      </c>
    </row>
    <row r="14093" spans="1:12">
      <c r="A14093" s="15">
        <v>2635000000</v>
      </c>
      <c r="B14093" t="s">
        <v>12882</v>
      </c>
      <c r="C14093" t="s">
        <v>12923</v>
      </c>
      <c r="D14093" t="s">
        <v>12884</v>
      </c>
      <c r="E14093" t="s">
        <v>1004</v>
      </c>
      <c r="F14093" t="s">
        <v>5196</v>
      </c>
      <c r="G14093">
        <v>10</v>
      </c>
      <c r="H14093" t="s">
        <v>4358</v>
      </c>
      <c r="I14093" s="160" t="s">
        <v>4076</v>
      </c>
      <c r="J14093" t="s">
        <v>3999</v>
      </c>
      <c r="K14093">
        <v>99</v>
      </c>
      <c r="L14093" t="s">
        <v>3999</v>
      </c>
    </row>
    <row r="14094" spans="1:12">
      <c r="A14094" s="15">
        <v>2640000000</v>
      </c>
      <c r="B14094" t="s">
        <v>12882</v>
      </c>
      <c r="C14094" t="s">
        <v>12924</v>
      </c>
      <c r="D14094" t="s">
        <v>12925</v>
      </c>
      <c r="E14094" t="s">
        <v>5532</v>
      </c>
      <c r="F14094" t="s">
        <v>5196</v>
      </c>
      <c r="G14094">
        <v>10</v>
      </c>
      <c r="H14094" t="s">
        <v>4358</v>
      </c>
      <c r="I14094" s="160" t="s">
        <v>4069</v>
      </c>
      <c r="J14094" t="s">
        <v>12757</v>
      </c>
      <c r="K14094">
        <v>99</v>
      </c>
      <c r="L14094" t="s">
        <v>3999</v>
      </c>
    </row>
    <row r="14095" spans="1:12">
      <c r="A14095" s="15">
        <v>2640000001</v>
      </c>
      <c r="B14095" t="s">
        <v>12882</v>
      </c>
      <c r="C14095" t="s">
        <v>12924</v>
      </c>
      <c r="D14095" t="s">
        <v>12925</v>
      </c>
      <c r="E14095" t="s">
        <v>12926</v>
      </c>
      <c r="F14095" t="s">
        <v>5196</v>
      </c>
      <c r="G14095">
        <v>10</v>
      </c>
      <c r="H14095" t="s">
        <v>4358</v>
      </c>
      <c r="I14095" s="160" t="s">
        <v>4069</v>
      </c>
      <c r="J14095" t="s">
        <v>12757</v>
      </c>
      <c r="K14095">
        <v>99</v>
      </c>
      <c r="L14095" t="s">
        <v>3999</v>
      </c>
    </row>
    <row r="14096" spans="1:12">
      <c r="A14096" s="15">
        <v>2640000002</v>
      </c>
      <c r="B14096" t="s">
        <v>12882</v>
      </c>
      <c r="C14096" t="s">
        <v>12924</v>
      </c>
      <c r="D14096" t="s">
        <v>12925</v>
      </c>
      <c r="E14096" t="s">
        <v>12927</v>
      </c>
      <c r="F14096" t="s">
        <v>5196</v>
      </c>
      <c r="G14096">
        <v>10</v>
      </c>
      <c r="H14096" t="s">
        <v>4358</v>
      </c>
      <c r="I14096" s="160" t="s">
        <v>4069</v>
      </c>
      <c r="J14096" t="s">
        <v>12757</v>
      </c>
      <c r="K14096">
        <v>99</v>
      </c>
      <c r="L14096" t="s">
        <v>3999</v>
      </c>
    </row>
    <row r="14097" spans="1:12">
      <c r="A14097" s="15">
        <v>2640000003</v>
      </c>
      <c r="B14097" t="s">
        <v>12882</v>
      </c>
      <c r="C14097" t="s">
        <v>12924</v>
      </c>
      <c r="D14097" t="s">
        <v>12925</v>
      </c>
      <c r="E14097" t="s">
        <v>12609</v>
      </c>
      <c r="F14097" t="s">
        <v>5196</v>
      </c>
      <c r="G14097">
        <v>10</v>
      </c>
      <c r="H14097" t="s">
        <v>4358</v>
      </c>
      <c r="I14097" s="160" t="s">
        <v>4069</v>
      </c>
      <c r="J14097" t="s">
        <v>12757</v>
      </c>
      <c r="K14097">
        <v>99</v>
      </c>
      <c r="L14097" t="s">
        <v>3999</v>
      </c>
    </row>
    <row r="14098" spans="1:12">
      <c r="A14098" s="15">
        <v>2640000004</v>
      </c>
      <c r="B14098" t="s">
        <v>12882</v>
      </c>
      <c r="C14098" t="s">
        <v>12924</v>
      </c>
      <c r="D14098" t="s">
        <v>12925</v>
      </c>
      <c r="E14098" t="s">
        <v>12928</v>
      </c>
      <c r="F14098" t="s">
        <v>5196</v>
      </c>
      <c r="G14098">
        <v>10</v>
      </c>
      <c r="H14098" t="s">
        <v>4358</v>
      </c>
      <c r="I14098" s="160" t="s">
        <v>4069</v>
      </c>
      <c r="J14098" t="s">
        <v>12757</v>
      </c>
      <c r="K14098">
        <v>99</v>
      </c>
      <c r="L14098" t="s">
        <v>3999</v>
      </c>
    </row>
    <row r="14099" spans="1:12">
      <c r="A14099" s="15">
        <v>2640010000</v>
      </c>
      <c r="B14099" t="s">
        <v>12882</v>
      </c>
      <c r="C14099" t="s">
        <v>12924</v>
      </c>
      <c r="D14099" t="s">
        <v>5236</v>
      </c>
      <c r="E14099" t="s">
        <v>5532</v>
      </c>
      <c r="F14099" t="s">
        <v>5196</v>
      </c>
      <c r="G14099">
        <v>10</v>
      </c>
      <c r="H14099" t="s">
        <v>4358</v>
      </c>
      <c r="I14099" s="160" t="s">
        <v>4069</v>
      </c>
      <c r="J14099" t="s">
        <v>12757</v>
      </c>
      <c r="K14099" s="160" t="s">
        <v>4007</v>
      </c>
      <c r="L14099" t="s">
        <v>5236</v>
      </c>
    </row>
    <row r="14100" spans="1:12">
      <c r="A14100" s="15">
        <v>2640010001</v>
      </c>
      <c r="B14100" t="s">
        <v>12882</v>
      </c>
      <c r="C14100" t="s">
        <v>12924</v>
      </c>
      <c r="D14100" t="s">
        <v>5236</v>
      </c>
      <c r="E14100" t="s">
        <v>12926</v>
      </c>
      <c r="F14100" t="s">
        <v>5196</v>
      </c>
      <c r="G14100">
        <v>10</v>
      </c>
      <c r="H14100" t="s">
        <v>4358</v>
      </c>
      <c r="I14100" s="160" t="s">
        <v>4069</v>
      </c>
      <c r="J14100" t="s">
        <v>12757</v>
      </c>
      <c r="K14100" s="160" t="s">
        <v>4007</v>
      </c>
      <c r="L14100" t="s">
        <v>5236</v>
      </c>
    </row>
    <row r="14101" spans="1:12">
      <c r="A14101" s="15">
        <v>2640010002</v>
      </c>
      <c r="B14101" t="s">
        <v>12882</v>
      </c>
      <c r="C14101" t="s">
        <v>12924</v>
      </c>
      <c r="D14101" t="s">
        <v>5236</v>
      </c>
      <c r="E14101" t="s">
        <v>12927</v>
      </c>
      <c r="F14101" t="s">
        <v>5196</v>
      </c>
      <c r="G14101">
        <v>10</v>
      </c>
      <c r="H14101" t="s">
        <v>4358</v>
      </c>
      <c r="I14101" s="160" t="s">
        <v>4069</v>
      </c>
      <c r="J14101" t="s">
        <v>12757</v>
      </c>
      <c r="K14101" s="160" t="s">
        <v>4007</v>
      </c>
      <c r="L14101" t="s">
        <v>5236</v>
      </c>
    </row>
    <row r="14102" spans="1:12">
      <c r="A14102" s="15">
        <v>2640010003</v>
      </c>
      <c r="B14102" t="s">
        <v>12882</v>
      </c>
      <c r="C14102" t="s">
        <v>12924</v>
      </c>
      <c r="D14102" t="s">
        <v>5236</v>
      </c>
      <c r="E14102" t="s">
        <v>12609</v>
      </c>
      <c r="F14102" t="s">
        <v>5196</v>
      </c>
      <c r="G14102">
        <v>10</v>
      </c>
      <c r="H14102" t="s">
        <v>4358</v>
      </c>
      <c r="I14102" s="160" t="s">
        <v>4069</v>
      </c>
      <c r="J14102" t="s">
        <v>12757</v>
      </c>
      <c r="K14102" s="160" t="s">
        <v>4007</v>
      </c>
      <c r="L14102" t="s">
        <v>5236</v>
      </c>
    </row>
    <row r="14103" spans="1:12">
      <c r="A14103" s="15">
        <v>2640010004</v>
      </c>
      <c r="B14103" t="s">
        <v>12882</v>
      </c>
      <c r="C14103" t="s">
        <v>12924</v>
      </c>
      <c r="D14103" t="s">
        <v>5236</v>
      </c>
      <c r="E14103" t="s">
        <v>12928</v>
      </c>
      <c r="F14103" t="s">
        <v>5196</v>
      </c>
      <c r="G14103">
        <v>10</v>
      </c>
      <c r="H14103" t="s">
        <v>4358</v>
      </c>
      <c r="I14103" s="160" t="s">
        <v>4069</v>
      </c>
      <c r="J14103" t="s">
        <v>12757</v>
      </c>
      <c r="K14103" s="160" t="s">
        <v>4007</v>
      </c>
      <c r="L14103" t="s">
        <v>5236</v>
      </c>
    </row>
    <row r="14104" spans="1:12">
      <c r="A14104" s="15">
        <v>2640020000</v>
      </c>
      <c r="B14104" t="s">
        <v>12882</v>
      </c>
      <c r="C14104" t="s">
        <v>12924</v>
      </c>
      <c r="D14104" t="s">
        <v>5448</v>
      </c>
      <c r="E14104" t="s">
        <v>5532</v>
      </c>
      <c r="F14104" t="s">
        <v>5196</v>
      </c>
      <c r="G14104">
        <v>10</v>
      </c>
      <c r="H14104" t="s">
        <v>4358</v>
      </c>
      <c r="I14104" s="160" t="s">
        <v>4069</v>
      </c>
      <c r="J14104" t="s">
        <v>12757</v>
      </c>
      <c r="K14104">
        <v>99</v>
      </c>
      <c r="L14104" t="s">
        <v>3999</v>
      </c>
    </row>
    <row r="14105" spans="1:12">
      <c r="A14105" s="15">
        <v>2640020001</v>
      </c>
      <c r="B14105" t="s">
        <v>12882</v>
      </c>
      <c r="C14105" t="s">
        <v>12924</v>
      </c>
      <c r="D14105" t="s">
        <v>5448</v>
      </c>
      <c r="E14105" t="s">
        <v>12926</v>
      </c>
      <c r="F14105" t="s">
        <v>5196</v>
      </c>
      <c r="G14105">
        <v>10</v>
      </c>
      <c r="H14105" t="s">
        <v>4358</v>
      </c>
      <c r="I14105" s="160" t="s">
        <v>4069</v>
      </c>
      <c r="J14105" t="s">
        <v>12757</v>
      </c>
      <c r="K14105">
        <v>99</v>
      </c>
      <c r="L14105" t="s">
        <v>3999</v>
      </c>
    </row>
    <row r="14106" spans="1:12">
      <c r="A14106" s="15">
        <v>2640020002</v>
      </c>
      <c r="B14106" t="s">
        <v>12882</v>
      </c>
      <c r="C14106" t="s">
        <v>12924</v>
      </c>
      <c r="D14106" t="s">
        <v>5448</v>
      </c>
      <c r="E14106" t="s">
        <v>12927</v>
      </c>
      <c r="F14106" t="s">
        <v>5196</v>
      </c>
      <c r="G14106">
        <v>10</v>
      </c>
      <c r="H14106" t="s">
        <v>4358</v>
      </c>
      <c r="I14106" s="160" t="s">
        <v>4069</v>
      </c>
      <c r="J14106" t="s">
        <v>12757</v>
      </c>
      <c r="K14106">
        <v>99</v>
      </c>
      <c r="L14106" t="s">
        <v>3999</v>
      </c>
    </row>
    <row r="14107" spans="1:12">
      <c r="A14107" s="15">
        <v>2640020003</v>
      </c>
      <c r="B14107" t="s">
        <v>12882</v>
      </c>
      <c r="C14107" t="s">
        <v>12924</v>
      </c>
      <c r="D14107" t="s">
        <v>5448</v>
      </c>
      <c r="E14107" t="s">
        <v>12609</v>
      </c>
      <c r="F14107" t="s">
        <v>5196</v>
      </c>
      <c r="G14107">
        <v>10</v>
      </c>
      <c r="H14107" t="s">
        <v>4358</v>
      </c>
      <c r="I14107" s="160" t="s">
        <v>4069</v>
      </c>
      <c r="J14107" t="s">
        <v>12757</v>
      </c>
      <c r="K14107">
        <v>99</v>
      </c>
      <c r="L14107" t="s">
        <v>3999</v>
      </c>
    </row>
    <row r="14108" spans="1:12">
      <c r="A14108" s="15">
        <v>2640020004</v>
      </c>
      <c r="B14108" t="s">
        <v>12882</v>
      </c>
      <c r="C14108" t="s">
        <v>12924</v>
      </c>
      <c r="D14108" t="s">
        <v>5448</v>
      </c>
      <c r="E14108" t="s">
        <v>12928</v>
      </c>
      <c r="F14108" t="s">
        <v>5196</v>
      </c>
      <c r="G14108">
        <v>10</v>
      </c>
      <c r="H14108" t="s">
        <v>4358</v>
      </c>
      <c r="I14108" s="160" t="s">
        <v>4069</v>
      </c>
      <c r="J14108" t="s">
        <v>12757</v>
      </c>
      <c r="K14108">
        <v>99</v>
      </c>
      <c r="L14108" t="s">
        <v>3999</v>
      </c>
    </row>
    <row r="14109" spans="1:12">
      <c r="A14109" s="15">
        <v>2650000000</v>
      </c>
      <c r="B14109" t="s">
        <v>12882</v>
      </c>
      <c r="C14109" t="s">
        <v>12929</v>
      </c>
      <c r="D14109" t="s">
        <v>12929</v>
      </c>
      <c r="E14109" t="s">
        <v>5532</v>
      </c>
      <c r="F14109" t="s">
        <v>5196</v>
      </c>
      <c r="G14109">
        <v>10</v>
      </c>
      <c r="H14109" t="s">
        <v>4358</v>
      </c>
      <c r="I14109" s="160" t="s">
        <v>4076</v>
      </c>
      <c r="J14109" t="s">
        <v>3999</v>
      </c>
      <c r="K14109">
        <v>99</v>
      </c>
      <c r="L14109" t="s">
        <v>3999</v>
      </c>
    </row>
    <row r="14110" spans="1:12">
      <c r="A14110" s="15">
        <v>2650000001</v>
      </c>
      <c r="B14110" t="s">
        <v>12882</v>
      </c>
      <c r="C14110" t="s">
        <v>12929</v>
      </c>
      <c r="D14110" t="s">
        <v>12929</v>
      </c>
      <c r="E14110" t="s">
        <v>5759</v>
      </c>
      <c r="F14110" t="s">
        <v>5196</v>
      </c>
      <c r="G14110">
        <v>10</v>
      </c>
      <c r="H14110" t="s">
        <v>4358</v>
      </c>
      <c r="I14110" s="160" t="s">
        <v>4076</v>
      </c>
      <c r="J14110" t="s">
        <v>3999</v>
      </c>
      <c r="K14110">
        <v>99</v>
      </c>
      <c r="L14110" t="s">
        <v>3999</v>
      </c>
    </row>
    <row r="14111" spans="1:12">
      <c r="A14111" s="15">
        <v>2650000002</v>
      </c>
      <c r="B14111" t="s">
        <v>12882</v>
      </c>
      <c r="C14111" t="s">
        <v>12929</v>
      </c>
      <c r="D14111" t="s">
        <v>12929</v>
      </c>
      <c r="E14111" t="s">
        <v>12930</v>
      </c>
      <c r="F14111" t="s">
        <v>5196</v>
      </c>
      <c r="G14111">
        <v>10</v>
      </c>
      <c r="H14111" t="s">
        <v>4358</v>
      </c>
      <c r="I14111" s="160" t="s">
        <v>4076</v>
      </c>
      <c r="J14111" t="s">
        <v>3999</v>
      </c>
      <c r="K14111">
        <v>99</v>
      </c>
      <c r="L14111" t="s">
        <v>3999</v>
      </c>
    </row>
    <row r="14112" spans="1:12">
      <c r="A14112" s="15">
        <v>2650000003</v>
      </c>
      <c r="B14112" t="s">
        <v>12882</v>
      </c>
      <c r="C14112" t="s">
        <v>12929</v>
      </c>
      <c r="D14112" t="s">
        <v>12929</v>
      </c>
      <c r="E14112" t="s">
        <v>12931</v>
      </c>
      <c r="F14112" t="s">
        <v>5196</v>
      </c>
      <c r="G14112">
        <v>10</v>
      </c>
      <c r="H14112" t="s">
        <v>4358</v>
      </c>
      <c r="I14112" s="160" t="s">
        <v>4076</v>
      </c>
      <c r="J14112" t="s">
        <v>3999</v>
      </c>
      <c r="K14112">
        <v>99</v>
      </c>
      <c r="L14112" t="s">
        <v>3999</v>
      </c>
    </row>
    <row r="14113" spans="1:12">
      <c r="A14113" s="15">
        <v>2650000004</v>
      </c>
      <c r="B14113" t="s">
        <v>12882</v>
      </c>
      <c r="C14113" t="s">
        <v>12929</v>
      </c>
      <c r="D14113" t="s">
        <v>12929</v>
      </c>
      <c r="E14113" t="s">
        <v>12932</v>
      </c>
      <c r="F14113" t="s">
        <v>5196</v>
      </c>
      <c r="G14113" s="160" t="s">
        <v>4074</v>
      </c>
      <c r="H14113" t="s">
        <v>4075</v>
      </c>
      <c r="I14113">
        <v>11</v>
      </c>
      <c r="J14113" t="s">
        <v>6011</v>
      </c>
      <c r="K14113" s="160" t="s">
        <v>4009</v>
      </c>
      <c r="L14113" t="s">
        <v>6012</v>
      </c>
    </row>
    <row r="14114" spans="1:12">
      <c r="A14114" s="15">
        <v>2650000005</v>
      </c>
      <c r="B14114" t="s">
        <v>12882</v>
      </c>
      <c r="C14114" t="s">
        <v>12929</v>
      </c>
      <c r="D14114" t="s">
        <v>12929</v>
      </c>
      <c r="E14114" t="s">
        <v>8286</v>
      </c>
      <c r="F14114" t="s">
        <v>5196</v>
      </c>
      <c r="G14114">
        <v>10</v>
      </c>
      <c r="H14114" t="s">
        <v>4358</v>
      </c>
      <c r="I14114" s="160" t="s">
        <v>4076</v>
      </c>
      <c r="J14114" t="s">
        <v>3999</v>
      </c>
      <c r="K14114">
        <v>99</v>
      </c>
      <c r="L14114" t="s">
        <v>3999</v>
      </c>
    </row>
    <row r="14115" spans="1:12">
      <c r="A14115" s="15">
        <v>2660000000</v>
      </c>
      <c r="B14115" t="s">
        <v>12882</v>
      </c>
      <c r="C14115" t="s">
        <v>12933</v>
      </c>
      <c r="D14115" t="s">
        <v>12933</v>
      </c>
      <c r="E14115" t="s">
        <v>12934</v>
      </c>
      <c r="F14115" t="s">
        <v>5196</v>
      </c>
      <c r="G14115">
        <v>10</v>
      </c>
      <c r="H14115" t="s">
        <v>4358</v>
      </c>
      <c r="I14115" s="160" t="s">
        <v>4076</v>
      </c>
      <c r="J14115" t="s">
        <v>3999</v>
      </c>
      <c r="K14115">
        <v>99</v>
      </c>
      <c r="L14115" t="s">
        <v>3999</v>
      </c>
    </row>
    <row r="14116" spans="1:12">
      <c r="A14116" s="15">
        <v>2670001000</v>
      </c>
      <c r="B14116" t="s">
        <v>12882</v>
      </c>
      <c r="C14116" t="s">
        <v>12935</v>
      </c>
      <c r="D14116" t="s">
        <v>12936</v>
      </c>
      <c r="E14116" t="s">
        <v>4080</v>
      </c>
      <c r="F14116" t="s">
        <v>5196</v>
      </c>
      <c r="G14116">
        <v>10</v>
      </c>
      <c r="H14116" t="s">
        <v>4358</v>
      </c>
      <c r="I14116" s="160" t="s">
        <v>4076</v>
      </c>
      <c r="J14116" t="s">
        <v>3999</v>
      </c>
      <c r="K14116">
        <v>99</v>
      </c>
      <c r="L14116" t="s">
        <v>3999</v>
      </c>
    </row>
    <row r="14117" spans="1:12">
      <c r="A14117" s="15">
        <v>2670002000</v>
      </c>
      <c r="B14117" t="s">
        <v>12882</v>
      </c>
      <c r="C14117" t="s">
        <v>12935</v>
      </c>
      <c r="D14117" t="s">
        <v>12937</v>
      </c>
      <c r="E14117" t="s">
        <v>4080</v>
      </c>
      <c r="F14117" t="s">
        <v>5196</v>
      </c>
      <c r="G14117">
        <v>10</v>
      </c>
      <c r="H14117" t="s">
        <v>4358</v>
      </c>
      <c r="I14117" s="160" t="s">
        <v>4076</v>
      </c>
      <c r="J14117" t="s">
        <v>3999</v>
      </c>
      <c r="K14117">
        <v>99</v>
      </c>
      <c r="L14117" t="s">
        <v>3999</v>
      </c>
    </row>
    <row r="14118" spans="1:12">
      <c r="A14118" s="15">
        <v>2670003000</v>
      </c>
      <c r="B14118" t="s">
        <v>12882</v>
      </c>
      <c r="C14118" t="s">
        <v>12935</v>
      </c>
      <c r="D14118" t="s">
        <v>12938</v>
      </c>
      <c r="E14118" t="s">
        <v>4080</v>
      </c>
      <c r="F14118" t="s">
        <v>5196</v>
      </c>
      <c r="G14118">
        <v>10</v>
      </c>
      <c r="H14118" t="s">
        <v>4358</v>
      </c>
      <c r="I14118" s="160" t="s">
        <v>4076</v>
      </c>
      <c r="J14118" t="s">
        <v>3999</v>
      </c>
      <c r="K14118">
        <v>99</v>
      </c>
      <c r="L14118" t="s">
        <v>3999</v>
      </c>
    </row>
    <row r="14119" spans="1:12">
      <c r="A14119" s="15">
        <v>2680001000</v>
      </c>
      <c r="B14119" t="s">
        <v>12882</v>
      </c>
      <c r="C14119" t="s">
        <v>12939</v>
      </c>
      <c r="D14119" t="s">
        <v>12940</v>
      </c>
      <c r="E14119" t="s">
        <v>5452</v>
      </c>
      <c r="F14119" t="s">
        <v>5196</v>
      </c>
      <c r="G14119">
        <v>10</v>
      </c>
      <c r="H14119" t="s">
        <v>4358</v>
      </c>
      <c r="I14119" s="160" t="s">
        <v>4076</v>
      </c>
      <c r="J14119" t="s">
        <v>3999</v>
      </c>
      <c r="K14119">
        <v>99</v>
      </c>
      <c r="L14119" t="s">
        <v>3999</v>
      </c>
    </row>
    <row r="14120" spans="1:12">
      <c r="A14120" s="15">
        <v>2680002000</v>
      </c>
      <c r="B14120" t="s">
        <v>12882</v>
      </c>
      <c r="C14120" t="s">
        <v>12939</v>
      </c>
      <c r="D14120" t="s">
        <v>12941</v>
      </c>
      <c r="E14120" t="s">
        <v>5452</v>
      </c>
      <c r="F14120" t="s">
        <v>5196</v>
      </c>
      <c r="G14120">
        <v>10</v>
      </c>
      <c r="H14120" t="s">
        <v>4358</v>
      </c>
      <c r="I14120" s="160" t="s">
        <v>4076</v>
      </c>
      <c r="J14120" t="s">
        <v>3999</v>
      </c>
      <c r="K14120">
        <v>99</v>
      </c>
      <c r="L14120" t="s">
        <v>3999</v>
      </c>
    </row>
    <row r="14121" spans="1:12">
      <c r="A14121" s="15">
        <v>2680003000</v>
      </c>
      <c r="B14121" t="s">
        <v>12882</v>
      </c>
      <c r="C14121" t="s">
        <v>12939</v>
      </c>
      <c r="D14121" t="s">
        <v>12942</v>
      </c>
      <c r="E14121" t="s">
        <v>5452</v>
      </c>
      <c r="F14121" t="s">
        <v>5196</v>
      </c>
      <c r="G14121">
        <v>10</v>
      </c>
      <c r="H14121" t="s">
        <v>4358</v>
      </c>
      <c r="I14121" s="160" t="s">
        <v>4076</v>
      </c>
      <c r="J14121" t="s">
        <v>3999</v>
      </c>
      <c r="K14121">
        <v>99</v>
      </c>
      <c r="L14121" t="s">
        <v>3999</v>
      </c>
    </row>
    <row r="14122" spans="1:12">
      <c r="A14122" s="15">
        <v>2680003010</v>
      </c>
      <c r="B14122" t="s">
        <v>12882</v>
      </c>
      <c r="C14122" t="s">
        <v>12939</v>
      </c>
      <c r="D14122" t="s">
        <v>12942</v>
      </c>
      <c r="E14122" t="s">
        <v>12943</v>
      </c>
      <c r="F14122" t="s">
        <v>5196</v>
      </c>
      <c r="G14122">
        <v>10</v>
      </c>
      <c r="H14122" t="s">
        <v>4358</v>
      </c>
      <c r="I14122" s="160" t="s">
        <v>4076</v>
      </c>
      <c r="J14122" t="s">
        <v>3999</v>
      </c>
      <c r="K14122">
        <v>99</v>
      </c>
      <c r="L14122" t="s">
        <v>3999</v>
      </c>
    </row>
  </sheetData>
  <sheetProtection algorithmName="SHA-512" hashValue="M6rGZf/FDJmowh9DPTrtwpQqy8FuTuspgjMRVtRGpRr5b1+Y+RqYUmL/klO1nW9DNmsTJvHeDHjOL3pDCl9W+Q==" saltValue="h6DQ2CXC+spcdRAX5FarLg==" spinCount="100000" sheet="1" objects="1" scenarios="1" formatCells="0" formatColumns="0" formatRow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D145-A1A8-4F9E-B44B-CCEEBA91BB8C}">
  <sheetPr>
    <tabColor rgb="FF9966FF"/>
  </sheetPr>
  <dimension ref="A2:K24"/>
  <sheetViews>
    <sheetView zoomScale="80" zoomScaleNormal="80" workbookViewId="0">
      <selection activeCell="F3" sqref="F3"/>
    </sheetView>
  </sheetViews>
  <sheetFormatPr defaultRowHeight="14.45"/>
  <cols>
    <col min="1" max="1" width="45.42578125" customWidth="1"/>
    <col min="2" max="2" width="36.7109375" customWidth="1"/>
    <col min="3" max="3" width="57.42578125" customWidth="1"/>
    <col min="4" max="4" width="61.7109375" customWidth="1"/>
  </cols>
  <sheetData>
    <row r="2" spans="1:11" ht="15">
      <c r="A2" s="243" t="s">
        <v>12944</v>
      </c>
      <c r="B2" s="243" t="s">
        <v>12945</v>
      </c>
      <c r="C2" s="244" t="s">
        <v>12946</v>
      </c>
      <c r="D2" s="243" t="s">
        <v>1011</v>
      </c>
      <c r="E2" s="127"/>
      <c r="F2" s="127"/>
      <c r="G2" s="127"/>
      <c r="H2" s="127"/>
      <c r="I2" s="127"/>
      <c r="J2" s="127"/>
      <c r="K2" s="127"/>
    </row>
    <row r="3" spans="1:11" ht="64.900000000000006">
      <c r="A3" s="245">
        <v>112511</v>
      </c>
      <c r="B3" s="246" t="s">
        <v>1921</v>
      </c>
      <c r="C3" s="247" t="s">
        <v>12947</v>
      </c>
      <c r="D3" s="246"/>
      <c r="E3" s="127"/>
      <c r="F3" s="127"/>
      <c r="G3" s="127"/>
      <c r="H3" s="127"/>
      <c r="I3" s="127"/>
      <c r="J3" s="127"/>
      <c r="K3" s="127"/>
    </row>
    <row r="4" spans="1:11" ht="66.75" customHeight="1">
      <c r="A4" s="245">
        <v>311119</v>
      </c>
      <c r="B4" s="246" t="s">
        <v>2025</v>
      </c>
      <c r="C4" s="247" t="s">
        <v>12948</v>
      </c>
      <c r="D4" s="246"/>
      <c r="E4" s="127"/>
      <c r="F4" s="127"/>
      <c r="G4" s="127"/>
      <c r="H4" s="127"/>
      <c r="I4" s="127"/>
      <c r="J4" s="127"/>
      <c r="K4" s="127" t="s">
        <v>28</v>
      </c>
    </row>
    <row r="5" spans="1:11" ht="32.450000000000003">
      <c r="A5" s="245">
        <v>112340</v>
      </c>
      <c r="B5" s="247" t="s">
        <v>1917</v>
      </c>
      <c r="C5" s="247" t="s">
        <v>12949</v>
      </c>
      <c r="D5" s="246"/>
      <c r="E5" s="127"/>
      <c r="F5" s="127"/>
      <c r="G5" s="127"/>
      <c r="H5" s="127"/>
      <c r="I5" s="127"/>
      <c r="J5" s="127"/>
      <c r="K5" s="127"/>
    </row>
    <row r="6" spans="1:11" ht="81">
      <c r="A6" s="245">
        <v>311224</v>
      </c>
      <c r="B6" s="246" t="s">
        <v>2031</v>
      </c>
      <c r="C6" s="247" t="s">
        <v>12950</v>
      </c>
      <c r="D6" s="246"/>
      <c r="E6" s="127"/>
      <c r="F6" s="127"/>
      <c r="G6" s="127"/>
      <c r="H6" s="127"/>
      <c r="I6" s="127"/>
      <c r="J6" s="127"/>
      <c r="K6" s="127"/>
    </row>
    <row r="7" spans="1:11" ht="32.450000000000003">
      <c r="A7" s="245">
        <v>311313</v>
      </c>
      <c r="B7" s="246" t="s">
        <v>2034</v>
      </c>
      <c r="C7" s="247" t="s">
        <v>12951</v>
      </c>
      <c r="D7" s="246"/>
      <c r="E7" s="127"/>
      <c r="F7" s="127"/>
      <c r="G7" s="127"/>
      <c r="H7" s="127"/>
      <c r="I7" s="127"/>
      <c r="J7" s="127"/>
      <c r="K7" s="127"/>
    </row>
    <row r="8" spans="1:11" ht="48.6">
      <c r="A8" s="245">
        <v>311314</v>
      </c>
      <c r="B8" s="246" t="s">
        <v>2035</v>
      </c>
      <c r="C8" s="247" t="s">
        <v>12952</v>
      </c>
      <c r="D8" s="246"/>
      <c r="E8" s="127"/>
      <c r="F8" s="127"/>
      <c r="G8" s="127"/>
      <c r="H8" s="127"/>
      <c r="I8" s="127"/>
      <c r="J8" s="127"/>
      <c r="K8" s="127"/>
    </row>
    <row r="9" spans="1:11" ht="32.450000000000003">
      <c r="A9" s="245">
        <v>311613</v>
      </c>
      <c r="B9" s="246" t="s">
        <v>2051</v>
      </c>
      <c r="C9" s="247" t="s">
        <v>12953</v>
      </c>
      <c r="D9" s="246"/>
      <c r="E9" s="127"/>
      <c r="F9" s="127"/>
      <c r="G9" s="127"/>
      <c r="H9" s="127"/>
      <c r="I9" s="127"/>
      <c r="J9" s="127"/>
      <c r="K9" s="127"/>
    </row>
    <row r="10" spans="1:11" ht="64.900000000000006">
      <c r="A10" s="245">
        <v>311615</v>
      </c>
      <c r="B10" s="246" t="s">
        <v>2052</v>
      </c>
      <c r="C10" s="247" t="s">
        <v>12954</v>
      </c>
      <c r="D10" s="246"/>
      <c r="E10" s="127"/>
      <c r="F10" s="127"/>
      <c r="G10" s="127"/>
      <c r="H10" s="127"/>
      <c r="I10" s="127"/>
      <c r="J10" s="127"/>
      <c r="K10" s="127"/>
    </row>
    <row r="11" spans="1:11" ht="97.15">
      <c r="A11" s="245">
        <v>311710</v>
      </c>
      <c r="B11" s="246" t="s">
        <v>2053</v>
      </c>
      <c r="C11" s="247" t="s">
        <v>12955</v>
      </c>
      <c r="D11" s="246"/>
      <c r="E11" s="127"/>
      <c r="F11" s="127"/>
      <c r="G11" s="127"/>
      <c r="H11" s="127"/>
      <c r="I11" s="127"/>
      <c r="J11" s="127"/>
      <c r="K11" s="127"/>
    </row>
    <row r="12" spans="1:11" ht="178.15">
      <c r="A12" s="245">
        <v>311999</v>
      </c>
      <c r="B12" s="246" t="s">
        <v>2067</v>
      </c>
      <c r="C12" s="247" t="s">
        <v>12956</v>
      </c>
      <c r="D12" s="246"/>
      <c r="E12" s="127"/>
      <c r="F12" s="127"/>
      <c r="G12" s="127"/>
      <c r="H12" s="127"/>
      <c r="I12" s="127"/>
      <c r="J12" s="127"/>
      <c r="K12" s="127"/>
    </row>
    <row r="13" spans="1:11" ht="32.450000000000003">
      <c r="A13" s="245">
        <v>311830</v>
      </c>
      <c r="B13" s="246" t="s">
        <v>2059</v>
      </c>
      <c r="C13" s="247" t="s">
        <v>12957</v>
      </c>
      <c r="D13" s="246"/>
      <c r="E13" s="127"/>
      <c r="F13" s="127"/>
      <c r="G13" s="127"/>
      <c r="H13" s="127"/>
      <c r="I13" s="127"/>
      <c r="J13" s="127"/>
      <c r="K13" s="127"/>
    </row>
    <row r="14" spans="1:11" ht="32.450000000000003">
      <c r="A14" s="245">
        <v>112120</v>
      </c>
      <c r="B14" s="246" t="s">
        <v>1911</v>
      </c>
      <c r="C14" s="247" t="s">
        <v>12958</v>
      </c>
      <c r="D14" s="246"/>
      <c r="E14" s="127"/>
      <c r="F14" s="127"/>
      <c r="G14" s="127"/>
      <c r="H14" s="127"/>
      <c r="I14" s="127"/>
      <c r="J14" s="127"/>
      <c r="K14" s="127"/>
    </row>
    <row r="15" spans="1:11" ht="97.15">
      <c r="A15" s="245">
        <v>325412</v>
      </c>
      <c r="B15" s="246" t="s">
        <v>2144</v>
      </c>
      <c r="C15" s="247" t="s">
        <v>12959</v>
      </c>
      <c r="D15" s="246"/>
      <c r="E15" s="127"/>
      <c r="F15" s="127"/>
      <c r="G15" s="127"/>
      <c r="H15" s="127"/>
      <c r="I15" s="127"/>
      <c r="J15" s="127"/>
      <c r="K15" s="127"/>
    </row>
    <row r="16" spans="1:11" ht="64.900000000000006">
      <c r="A16" s="245">
        <v>611511</v>
      </c>
      <c r="B16" s="246" t="s">
        <v>2833</v>
      </c>
      <c r="C16" s="247" t="s">
        <v>12960</v>
      </c>
      <c r="D16" s="246"/>
      <c r="E16" s="127"/>
      <c r="F16" s="127"/>
      <c r="G16" s="127"/>
      <c r="H16" s="127"/>
      <c r="I16" s="127"/>
      <c r="J16" s="127"/>
      <c r="K16" s="127"/>
    </row>
    <row r="17" spans="1:4" ht="81">
      <c r="A17" s="245">
        <v>311221</v>
      </c>
      <c r="B17" s="246" t="s">
        <v>2029</v>
      </c>
      <c r="C17" s="247" t="s">
        <v>12961</v>
      </c>
      <c r="D17" s="246"/>
    </row>
    <row r="18" spans="1:4" ht="81">
      <c r="A18" s="245">
        <v>325411</v>
      </c>
      <c r="B18" s="246" t="s">
        <v>2143</v>
      </c>
      <c r="C18" s="247" t="s">
        <v>12962</v>
      </c>
      <c r="D18" s="246"/>
    </row>
    <row r="19" spans="1:4" ht="97.15">
      <c r="A19" s="245">
        <v>311942</v>
      </c>
      <c r="B19" s="246" t="s">
        <v>2065</v>
      </c>
      <c r="C19" s="247" t="s">
        <v>12963</v>
      </c>
      <c r="D19" s="246"/>
    </row>
    <row r="20" spans="1:4" ht="32.450000000000003">
      <c r="A20" s="245">
        <v>112130</v>
      </c>
      <c r="B20" s="246" t="s">
        <v>1912</v>
      </c>
      <c r="C20" s="247" t="s">
        <v>12964</v>
      </c>
      <c r="D20" s="246"/>
    </row>
    <row r="21" spans="1:4" ht="15.4">
      <c r="A21" s="127"/>
      <c r="B21" s="128"/>
      <c r="C21" s="127"/>
      <c r="D21" s="127"/>
    </row>
    <row r="22" spans="1:4">
      <c r="A22" s="127"/>
      <c r="B22" s="127"/>
      <c r="C22" s="127"/>
      <c r="D22" s="127"/>
    </row>
    <row r="23" spans="1:4">
      <c r="A23" s="127"/>
      <c r="B23" s="127"/>
      <c r="C23" s="127"/>
      <c r="D23" s="127"/>
    </row>
    <row r="24" spans="1:4">
      <c r="A24" s="127"/>
      <c r="B24" s="129" t="s">
        <v>12965</v>
      </c>
      <c r="C24" s="127"/>
      <c r="D24" s="127"/>
    </row>
  </sheetData>
  <sheetProtection algorithmName="SHA-512" hashValue="yqDwAyJvmMDv9GrAnnBWEUAo1qP72AYG17YZgPNok08QP86J+UvzOP0HaBFdEWn9OKYEMlgLeTNUg6RAGDYTFA==" saltValue="lGGFto4de2TehRDeORUIgg==" spinCount="100000" sheet="1" objects="1" scenarios="1" formatCells="0" formatColumns="0" formatRows="0"/>
  <hyperlinks>
    <hyperlink ref="C2" location="_ftn1" display="_ftn1" xr:uid="{AEE3FD4C-5072-41BC-9D43-367CDCF0685D}"/>
    <hyperlink ref="B24" location="_ftnref1" display="_ftnref1" xr:uid="{C4969031-1935-459F-9F57-A14C5E93B0A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D6D6-99D6-43D9-9A63-CCC4B70360D2}">
  <sheetPr>
    <tabColor rgb="FF9966FF"/>
  </sheetPr>
  <dimension ref="A1:E54"/>
  <sheetViews>
    <sheetView workbookViewId="0">
      <selection activeCell="I36" sqref="I36"/>
    </sheetView>
  </sheetViews>
  <sheetFormatPr defaultRowHeight="14.45"/>
  <cols>
    <col min="1" max="1" width="31.140625" bestFit="1" customWidth="1"/>
    <col min="2" max="2" width="32.28515625" bestFit="1" customWidth="1"/>
    <col min="5" max="5" width="11.28515625" bestFit="1" customWidth="1"/>
  </cols>
  <sheetData>
    <row r="1" spans="1:5">
      <c r="A1" t="s">
        <v>12966</v>
      </c>
      <c r="B1" t="s">
        <v>12967</v>
      </c>
      <c r="D1" t="s">
        <v>12968</v>
      </c>
      <c r="E1" t="s">
        <v>12969</v>
      </c>
    </row>
    <row r="2" spans="1:5">
      <c r="A2" s="161">
        <v>1</v>
      </c>
      <c r="B2" t="s">
        <v>12970</v>
      </c>
      <c r="D2" s="6" t="s">
        <v>569</v>
      </c>
      <c r="E2">
        <v>4</v>
      </c>
    </row>
    <row r="3" spans="1:5">
      <c r="A3" s="15">
        <v>2</v>
      </c>
      <c r="B3" t="s">
        <v>12971</v>
      </c>
      <c r="D3" s="6" t="s">
        <v>12972</v>
      </c>
      <c r="E3">
        <v>10</v>
      </c>
    </row>
    <row r="4" spans="1:5">
      <c r="A4" s="15">
        <v>3</v>
      </c>
      <c r="B4" t="s">
        <v>12973</v>
      </c>
      <c r="D4" s="6" t="s">
        <v>417</v>
      </c>
      <c r="E4">
        <v>9</v>
      </c>
    </row>
    <row r="5" spans="1:5">
      <c r="A5" s="15">
        <v>4</v>
      </c>
      <c r="B5" t="s">
        <v>12974</v>
      </c>
      <c r="D5" s="6" t="s">
        <v>370</v>
      </c>
      <c r="E5">
        <v>6</v>
      </c>
    </row>
    <row r="6" spans="1:5">
      <c r="A6" s="15">
        <v>5</v>
      </c>
      <c r="B6" t="s">
        <v>12975</v>
      </c>
      <c r="D6" s="6" t="s">
        <v>402</v>
      </c>
      <c r="E6">
        <v>9</v>
      </c>
    </row>
    <row r="7" spans="1:5">
      <c r="A7" s="15">
        <v>6</v>
      </c>
      <c r="B7" t="s">
        <v>12976</v>
      </c>
      <c r="D7" s="6" t="s">
        <v>12977</v>
      </c>
      <c r="E7">
        <v>8</v>
      </c>
    </row>
    <row r="8" spans="1:5">
      <c r="A8" s="15">
        <v>7</v>
      </c>
      <c r="B8" t="s">
        <v>12978</v>
      </c>
      <c r="D8" s="6" t="s">
        <v>755</v>
      </c>
      <c r="E8">
        <v>1</v>
      </c>
    </row>
    <row r="9" spans="1:5">
      <c r="A9" s="15">
        <v>8</v>
      </c>
      <c r="B9" t="s">
        <v>12979</v>
      </c>
      <c r="D9" s="6" t="s">
        <v>12980</v>
      </c>
      <c r="E9">
        <v>3</v>
      </c>
    </row>
    <row r="10" spans="1:5">
      <c r="A10" s="15">
        <v>9</v>
      </c>
      <c r="B10" t="s">
        <v>12981</v>
      </c>
      <c r="D10" s="6" t="s">
        <v>12982</v>
      </c>
      <c r="E10">
        <v>3</v>
      </c>
    </row>
    <row r="11" spans="1:5">
      <c r="A11" s="15">
        <v>10</v>
      </c>
      <c r="B11" t="s">
        <v>12983</v>
      </c>
      <c r="D11" s="6" t="s">
        <v>701</v>
      </c>
      <c r="E11">
        <v>4</v>
      </c>
    </row>
    <row r="12" spans="1:5">
      <c r="A12" s="15">
        <v>11</v>
      </c>
      <c r="B12" t="s">
        <v>12984</v>
      </c>
      <c r="D12" s="6" t="s">
        <v>12985</v>
      </c>
      <c r="E12">
        <v>4</v>
      </c>
    </row>
    <row r="13" spans="1:5">
      <c r="D13" s="6" t="s">
        <v>12986</v>
      </c>
      <c r="E13">
        <v>9</v>
      </c>
    </row>
    <row r="14" spans="1:5">
      <c r="D14" s="6" t="s">
        <v>829</v>
      </c>
      <c r="E14">
        <v>10</v>
      </c>
    </row>
    <row r="15" spans="1:5">
      <c r="D15" s="6" t="s">
        <v>737</v>
      </c>
      <c r="E15">
        <v>5</v>
      </c>
    </row>
    <row r="16" spans="1:5">
      <c r="D16" s="6" t="s">
        <v>625</v>
      </c>
      <c r="E16">
        <v>5</v>
      </c>
    </row>
    <row r="17" spans="4:5">
      <c r="D17" s="6" t="s">
        <v>12987</v>
      </c>
      <c r="E17">
        <v>7</v>
      </c>
    </row>
    <row r="18" spans="4:5">
      <c r="D18" s="6" t="s">
        <v>680</v>
      </c>
      <c r="E18">
        <v>7</v>
      </c>
    </row>
    <row r="19" spans="4:5">
      <c r="D19" s="6" t="s">
        <v>12988</v>
      </c>
      <c r="E19">
        <v>4</v>
      </c>
    </row>
    <row r="20" spans="4:5">
      <c r="D20" s="6" t="s">
        <v>363</v>
      </c>
      <c r="E20">
        <v>6</v>
      </c>
    </row>
    <row r="21" spans="4:5">
      <c r="D21" s="6" t="s">
        <v>12989</v>
      </c>
      <c r="E21">
        <v>1</v>
      </c>
    </row>
    <row r="22" spans="4:5">
      <c r="D22" s="6" t="s">
        <v>481</v>
      </c>
      <c r="E22">
        <v>3</v>
      </c>
    </row>
    <row r="23" spans="4:5">
      <c r="D23" s="6" t="s">
        <v>378</v>
      </c>
      <c r="E23">
        <v>1</v>
      </c>
    </row>
    <row r="24" spans="4:5">
      <c r="D24" s="6" t="s">
        <v>394</v>
      </c>
      <c r="E24">
        <v>5</v>
      </c>
    </row>
    <row r="25" spans="4:5">
      <c r="D25" s="6" t="s">
        <v>348</v>
      </c>
      <c r="E25">
        <v>5</v>
      </c>
    </row>
    <row r="26" spans="4:5">
      <c r="D26" s="6" t="s">
        <v>12990</v>
      </c>
      <c r="E26">
        <v>4</v>
      </c>
    </row>
    <row r="27" spans="4:5">
      <c r="D27" s="6" t="s">
        <v>355</v>
      </c>
      <c r="E27">
        <v>7</v>
      </c>
    </row>
    <row r="28" spans="4:5">
      <c r="D28" s="6" t="s">
        <v>12991</v>
      </c>
      <c r="E28">
        <v>8</v>
      </c>
    </row>
    <row r="29" spans="4:5">
      <c r="D29" s="6" t="s">
        <v>466</v>
      </c>
      <c r="E29">
        <v>7</v>
      </c>
    </row>
    <row r="30" spans="4:5">
      <c r="D30" s="6" t="s">
        <v>836</v>
      </c>
      <c r="E30">
        <v>9</v>
      </c>
    </row>
    <row r="31" spans="4:5">
      <c r="D31" s="6" t="s">
        <v>687</v>
      </c>
      <c r="E31">
        <v>1</v>
      </c>
    </row>
    <row r="32" spans="4:5">
      <c r="D32" s="6" t="s">
        <v>586</v>
      </c>
      <c r="E32">
        <v>2</v>
      </c>
    </row>
    <row r="33" spans="4:5">
      <c r="D33" s="6" t="s">
        <v>12992</v>
      </c>
      <c r="E33">
        <v>6</v>
      </c>
    </row>
    <row r="34" spans="4:5">
      <c r="D34" s="6" t="s">
        <v>472</v>
      </c>
      <c r="E34">
        <v>2</v>
      </c>
    </row>
    <row r="35" spans="4:5">
      <c r="D35" s="6" t="s">
        <v>534</v>
      </c>
      <c r="E35">
        <v>4</v>
      </c>
    </row>
    <row r="36" spans="4:5">
      <c r="D36" s="6" t="s">
        <v>12993</v>
      </c>
      <c r="E36">
        <v>8</v>
      </c>
    </row>
    <row r="37" spans="4:5">
      <c r="D37" s="6" t="s">
        <v>410</v>
      </c>
      <c r="E37">
        <v>5</v>
      </c>
    </row>
    <row r="38" spans="4:5">
      <c r="D38" s="6" t="s">
        <v>597</v>
      </c>
      <c r="E38">
        <v>6</v>
      </c>
    </row>
    <row r="39" spans="4:5">
      <c r="D39" s="6" t="s">
        <v>334</v>
      </c>
      <c r="E39">
        <v>10</v>
      </c>
    </row>
    <row r="40" spans="4:5">
      <c r="D40" s="6" t="s">
        <v>575</v>
      </c>
      <c r="E40">
        <v>3</v>
      </c>
    </row>
    <row r="41" spans="4:5">
      <c r="D41" s="6" t="s">
        <v>12994</v>
      </c>
      <c r="E41">
        <v>1</v>
      </c>
    </row>
    <row r="42" spans="4:5">
      <c r="D42" s="6" t="s">
        <v>430</v>
      </c>
      <c r="E42">
        <v>4</v>
      </c>
    </row>
    <row r="43" spans="4:5">
      <c r="D43" s="6" t="s">
        <v>12995</v>
      </c>
      <c r="E43">
        <v>8</v>
      </c>
    </row>
    <row r="44" spans="4:5">
      <c r="D44" s="6" t="s">
        <v>387</v>
      </c>
      <c r="E44">
        <v>4</v>
      </c>
    </row>
    <row r="45" spans="4:5">
      <c r="D45" s="6" t="s">
        <v>456</v>
      </c>
      <c r="E45">
        <v>6</v>
      </c>
    </row>
    <row r="46" spans="4:5">
      <c r="D46" s="6" t="s">
        <v>449</v>
      </c>
      <c r="E46">
        <v>8</v>
      </c>
    </row>
    <row r="47" spans="4:5">
      <c r="D47" s="6" t="s">
        <v>12996</v>
      </c>
      <c r="E47">
        <v>1</v>
      </c>
    </row>
    <row r="48" spans="4:5">
      <c r="D48" s="6" t="s">
        <v>521</v>
      </c>
      <c r="E48">
        <v>3</v>
      </c>
    </row>
    <row r="49" spans="4:5">
      <c r="D49" s="6" t="s">
        <v>424</v>
      </c>
      <c r="E49">
        <v>10</v>
      </c>
    </row>
    <row r="50" spans="4:5">
      <c r="D50" s="6" t="s">
        <v>778</v>
      </c>
      <c r="E50">
        <v>3</v>
      </c>
    </row>
    <row r="51" spans="4:5">
      <c r="D51" s="6" t="s">
        <v>540</v>
      </c>
      <c r="E51">
        <v>5</v>
      </c>
    </row>
    <row r="52" spans="4:5">
      <c r="D52" s="6" t="s">
        <v>12997</v>
      </c>
      <c r="E52">
        <v>8</v>
      </c>
    </row>
    <row r="53" spans="4:5">
      <c r="D53" s="6" t="s">
        <v>563</v>
      </c>
      <c r="E53">
        <v>2</v>
      </c>
    </row>
    <row r="54" spans="4:5">
      <c r="D54" s="6" t="s">
        <v>12998</v>
      </c>
      <c r="E54">
        <v>2</v>
      </c>
    </row>
  </sheetData>
  <sheetProtection algorithmName="SHA-512" hashValue="D7vwvI1po6ATbChXxbOLs6jESo2lf1Tur/1JFxfIyR80YOSulZDuE+dKrtBUI2tLrvTVSyTxE1ciHixFJHZzOQ==" saltValue="hqcUmVHN8zwXt3v6gf/+Kw==" spinCount="100000" sheet="1" objects="1" scenarios="1" formatCells="0"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765A-20A3-4838-B7B6-8D2F2CEC0486}">
  <dimension ref="A1:S34"/>
  <sheetViews>
    <sheetView zoomScale="80" zoomScaleNormal="80" workbookViewId="0">
      <selection activeCell="Q41" sqref="Q41"/>
    </sheetView>
  </sheetViews>
  <sheetFormatPr defaultRowHeight="14.45"/>
  <sheetData>
    <row r="1" spans="1:19">
      <c r="A1" s="296" t="s">
        <v>48</v>
      </c>
      <c r="B1" s="296"/>
    </row>
    <row r="2" spans="1:19">
      <c r="A2" s="296"/>
      <c r="B2" s="296"/>
    </row>
    <row r="3" spans="1:19">
      <c r="A3" s="297" t="s">
        <v>49</v>
      </c>
      <c r="B3" s="297"/>
    </row>
    <row r="4" spans="1:19">
      <c r="A4" s="297"/>
      <c r="B4" s="297"/>
    </row>
    <row r="5" spans="1:19">
      <c r="A5" s="298" t="s">
        <v>50</v>
      </c>
      <c r="B5" s="298"/>
      <c r="I5" s="1"/>
    </row>
    <row r="6" spans="1:19">
      <c r="A6" s="298"/>
      <c r="B6" s="298"/>
    </row>
    <row r="7" spans="1:19">
      <c r="A7" s="299" t="s">
        <v>51</v>
      </c>
      <c r="B7" s="299"/>
    </row>
    <row r="8" spans="1:19">
      <c r="A8" s="299"/>
      <c r="B8" s="299"/>
    </row>
    <row r="9" spans="1:19">
      <c r="A9" s="300" t="s">
        <v>52</v>
      </c>
      <c r="B9" s="300"/>
    </row>
    <row r="10" spans="1:19">
      <c r="A10" s="300"/>
      <c r="B10" s="300"/>
    </row>
    <row r="11" spans="1:19">
      <c r="A11" s="294" t="s">
        <v>53</v>
      </c>
      <c r="B11" s="294"/>
      <c r="M11" s="1"/>
    </row>
    <row r="12" spans="1:19">
      <c r="A12" s="294"/>
      <c r="B12" s="294"/>
    </row>
    <row r="13" spans="1:19">
      <c r="A13" s="295"/>
      <c r="B13" s="295"/>
      <c r="S13" s="1" t="s">
        <v>54</v>
      </c>
    </row>
    <row r="14" spans="1:19">
      <c r="A14" s="295"/>
      <c r="B14" s="295"/>
    </row>
    <row r="15" spans="1:19">
      <c r="A15" s="295"/>
      <c r="B15" s="295"/>
    </row>
    <row r="16" spans="1:19">
      <c r="A16" s="295"/>
      <c r="B16" s="295"/>
    </row>
    <row r="31" spans="5:5">
      <c r="E31" s="1" t="s">
        <v>54</v>
      </c>
    </row>
    <row r="34" spans="9:9">
      <c r="I34" s="1" t="s">
        <v>55</v>
      </c>
    </row>
  </sheetData>
  <sheetProtection algorithmName="SHA-512" hashValue="xfFv3BAjRwR7JYwBLDPgL+JvOmA+kha52G3Y+ZW47KeWIg2xJ2FTiNF+bPaDLzgTgFS+uYSu8XAEg3m/GVtv8A==" saltValue="SyRN9TqJCIJdwW3fB07HpQ==" spinCount="100000" sheet="1" objects="1" scenarios="1" formatCells="0" formatColumns="0" formatRows="0"/>
  <mergeCells count="7">
    <mergeCell ref="A11:B12"/>
    <mergeCell ref="A13:B16"/>
    <mergeCell ref="A1:B2"/>
    <mergeCell ref="A3:B4"/>
    <mergeCell ref="A5:B6"/>
    <mergeCell ref="A7:B8"/>
    <mergeCell ref="A9:B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0434C-D73C-4485-A497-D3C642932004}">
  <sheetPr>
    <tabColor theme="9"/>
  </sheetPr>
  <dimension ref="A1:DJ1"/>
  <sheetViews>
    <sheetView workbookViewId="0">
      <selection activeCell="A2" sqref="A2:XFD32613"/>
    </sheetView>
  </sheetViews>
  <sheetFormatPr defaultRowHeight="14.45"/>
  <cols>
    <col min="1" max="1" width="11.5703125" style="15" bestFit="1" customWidth="1"/>
    <col min="2" max="2" width="17" customWidth="1"/>
    <col min="3" max="3" width="14.42578125" customWidth="1"/>
    <col min="5" max="5" width="15.7109375" style="15" bestFit="1" customWidth="1"/>
    <col min="6" max="6" width="17.42578125" style="221" customWidth="1"/>
    <col min="7" max="7" width="32.7109375" customWidth="1"/>
    <col min="9" max="9" width="11.5703125" customWidth="1"/>
    <col min="10" max="10" width="18.28515625" customWidth="1"/>
    <col min="11" max="11" width="15.5703125" customWidth="1"/>
    <col min="12" max="12" width="24.140625" customWidth="1"/>
    <col min="13" max="13" width="13" customWidth="1"/>
    <col min="14" max="14" width="12.5703125" customWidth="1"/>
    <col min="15" max="15" width="16.5703125" customWidth="1"/>
    <col min="16" max="16" width="31.42578125" customWidth="1"/>
    <col min="18" max="18" width="25.42578125" customWidth="1"/>
    <col min="19" max="19" width="39" style="6" customWidth="1"/>
    <col min="20" max="20" width="13.42578125" customWidth="1"/>
    <col min="21" max="21" width="36.7109375" customWidth="1"/>
    <col min="22" max="22" width="11.5703125" customWidth="1"/>
    <col min="24" max="24" width="33.42578125" style="6" customWidth="1"/>
    <col min="25" max="25" width="7.7109375" customWidth="1"/>
    <col min="26" max="26" width="8.7109375" customWidth="1"/>
    <col min="27" max="27" width="14.7109375" customWidth="1"/>
    <col min="28" max="28" width="16.28515625" customWidth="1"/>
    <col min="29" max="29" width="9.42578125" customWidth="1"/>
    <col min="30" max="31" width="6.7109375" customWidth="1"/>
    <col min="32" max="32" width="28" customWidth="1"/>
    <col min="33" max="33" width="19.28515625" customWidth="1"/>
    <col min="34" max="34" width="25.28515625" style="6" customWidth="1"/>
    <col min="35" max="35" width="18.42578125" customWidth="1"/>
    <col min="36" max="36" width="10" customWidth="1"/>
    <col min="37" max="37" width="9.7109375" customWidth="1"/>
    <col min="38" max="38" width="17.28515625" customWidth="1"/>
    <col min="39" max="39" width="38.140625" bestFit="1" customWidth="1"/>
    <col min="40" max="40" width="28.5703125" customWidth="1"/>
    <col min="41" max="41" width="31.140625" customWidth="1"/>
    <col min="42" max="42" width="22.7109375" style="6" customWidth="1"/>
    <col min="43" max="43" width="39.5703125" style="6" customWidth="1"/>
    <col min="44" max="44" width="42" style="6" customWidth="1"/>
    <col min="45" max="45" width="44" style="6" customWidth="1"/>
    <col min="46" max="46" width="30.28515625" bestFit="1" customWidth="1"/>
    <col min="47" max="47" width="30.28515625" customWidth="1"/>
    <col min="49" max="49" width="11" customWidth="1"/>
    <col min="51" max="51" width="17.42578125" customWidth="1"/>
    <col min="52" max="52" width="9.7109375" customWidth="1"/>
    <col min="53" max="53" width="8.7109375" bestFit="1" customWidth="1"/>
    <col min="54" max="54" width="15.42578125" customWidth="1"/>
    <col min="55" max="55" width="16.7109375" customWidth="1"/>
    <col min="56" max="56" width="8.7109375" bestFit="1" customWidth="1"/>
    <col min="57" max="57" width="8.7109375" customWidth="1"/>
    <col min="63" max="63" width="20" customWidth="1"/>
    <col min="64" max="64" width="17" customWidth="1"/>
    <col min="65" max="66" width="8.7109375" bestFit="1" customWidth="1"/>
    <col min="70" max="70" width="7.7109375" customWidth="1"/>
    <col min="79" max="79" width="30.28515625" bestFit="1" customWidth="1"/>
    <col min="81" max="81" width="23.42578125" customWidth="1"/>
    <col min="83" max="83" width="14.42578125" customWidth="1"/>
    <col min="84" max="84" width="24" bestFit="1" customWidth="1"/>
    <col min="85" max="85" width="19.5703125" style="15" customWidth="1"/>
    <col min="87" max="87" width="26.28515625" customWidth="1"/>
    <col min="90" max="90" width="24" customWidth="1"/>
    <col min="92" max="92" width="31" customWidth="1"/>
    <col min="113" max="113" width="14.7109375" customWidth="1"/>
  </cols>
  <sheetData>
    <row r="1" spans="1:114" s="135" customFormat="1" ht="86.45">
      <c r="A1" s="134" t="s">
        <v>56</v>
      </c>
      <c r="B1" s="134" t="s">
        <v>57</v>
      </c>
      <c r="C1" s="134" t="s">
        <v>58</v>
      </c>
      <c r="D1" s="134" t="s">
        <v>59</v>
      </c>
      <c r="E1" s="216" t="s">
        <v>60</v>
      </c>
      <c r="F1" s="223" t="s">
        <v>61</v>
      </c>
      <c r="G1" s="134" t="s">
        <v>62</v>
      </c>
      <c r="H1" s="134" t="s">
        <v>63</v>
      </c>
      <c r="I1" s="134" t="s">
        <v>64</v>
      </c>
      <c r="J1" s="134" t="s">
        <v>65</v>
      </c>
      <c r="K1" s="134" t="s">
        <v>66</v>
      </c>
      <c r="L1" s="134" t="s">
        <v>67</v>
      </c>
      <c r="M1" s="134" t="s">
        <v>68</v>
      </c>
      <c r="N1" s="134" t="s">
        <v>69</v>
      </c>
      <c r="O1" s="189" t="s">
        <v>70</v>
      </c>
      <c r="P1" s="134" t="s">
        <v>71</v>
      </c>
      <c r="Q1" s="134" t="s">
        <v>72</v>
      </c>
      <c r="R1" s="134" t="s">
        <v>73</v>
      </c>
      <c r="S1" s="189" t="s">
        <v>74</v>
      </c>
      <c r="T1" s="134" t="s">
        <v>75</v>
      </c>
      <c r="U1" s="134" t="s">
        <v>76</v>
      </c>
      <c r="V1" s="134" t="s">
        <v>77</v>
      </c>
      <c r="W1" s="134" t="s">
        <v>78</v>
      </c>
      <c r="X1" s="190" t="s">
        <v>79</v>
      </c>
      <c r="Y1" s="134" t="s">
        <v>80</v>
      </c>
      <c r="Z1" s="134" t="s">
        <v>81</v>
      </c>
      <c r="AA1" s="134" t="s">
        <v>82</v>
      </c>
      <c r="AB1" s="134" t="s">
        <v>83</v>
      </c>
      <c r="AC1" s="134" t="s">
        <v>84</v>
      </c>
      <c r="AD1" s="134" t="s">
        <v>85</v>
      </c>
      <c r="AE1" s="264" t="s">
        <v>86</v>
      </c>
      <c r="AF1" s="134" t="s">
        <v>87</v>
      </c>
      <c r="AG1" s="134" t="s">
        <v>88</v>
      </c>
      <c r="AH1" s="134" t="s">
        <v>89</v>
      </c>
      <c r="AI1" s="190" t="s">
        <v>90</v>
      </c>
      <c r="AJ1" s="190" t="s">
        <v>91</v>
      </c>
      <c r="AK1" s="190" t="s">
        <v>92</v>
      </c>
      <c r="AL1" s="190" t="s">
        <v>93</v>
      </c>
      <c r="AM1" s="190" t="s">
        <v>94</v>
      </c>
      <c r="AN1" s="20" t="s">
        <v>95</v>
      </c>
      <c r="AO1" s="20" t="s">
        <v>96</v>
      </c>
      <c r="AP1" s="20" t="s">
        <v>97</v>
      </c>
      <c r="AQ1" s="20" t="s">
        <v>98</v>
      </c>
      <c r="AR1" s="20" t="s">
        <v>99</v>
      </c>
      <c r="AS1" s="20" t="s">
        <v>100</v>
      </c>
      <c r="AT1" s="190" t="s">
        <v>101</v>
      </c>
      <c r="AU1" s="190" t="s">
        <v>102</v>
      </c>
      <c r="AV1" s="190" t="s">
        <v>103</v>
      </c>
      <c r="AW1" s="190" t="s">
        <v>104</v>
      </c>
      <c r="AX1" s="190" t="s">
        <v>105</v>
      </c>
      <c r="AY1" s="190" t="s">
        <v>106</v>
      </c>
      <c r="AZ1" s="134" t="s">
        <v>107</v>
      </c>
      <c r="BA1" s="134" t="s">
        <v>108</v>
      </c>
      <c r="BB1" s="134" t="s">
        <v>109</v>
      </c>
      <c r="BC1" s="190" t="s">
        <v>110</v>
      </c>
      <c r="BD1" s="134" t="s">
        <v>111</v>
      </c>
      <c r="BE1" s="134" t="s">
        <v>112</v>
      </c>
      <c r="BF1" s="134" t="s">
        <v>113</v>
      </c>
      <c r="BG1" s="134" t="s">
        <v>114</v>
      </c>
      <c r="BH1" s="134" t="s">
        <v>115</v>
      </c>
      <c r="BI1" s="134" t="s">
        <v>116</v>
      </c>
      <c r="BJ1" s="134" t="s">
        <v>117</v>
      </c>
      <c r="BK1" s="134" t="s">
        <v>118</v>
      </c>
      <c r="BL1" s="188" t="s">
        <v>119</v>
      </c>
      <c r="BM1" s="134" t="s">
        <v>120</v>
      </c>
      <c r="BN1" s="134" t="s">
        <v>121</v>
      </c>
      <c r="BO1" s="134" t="s">
        <v>122</v>
      </c>
      <c r="BP1" s="134" t="s">
        <v>123</v>
      </c>
      <c r="BQ1" s="134" t="s">
        <v>124</v>
      </c>
      <c r="BR1" s="134" t="s">
        <v>125</v>
      </c>
      <c r="BS1" s="135" t="s">
        <v>126</v>
      </c>
      <c r="BT1" s="135" t="s">
        <v>127</v>
      </c>
      <c r="BU1" s="135" t="s">
        <v>128</v>
      </c>
      <c r="BV1" s="135" t="s">
        <v>129</v>
      </c>
      <c r="BW1" s="135" t="s">
        <v>130</v>
      </c>
      <c r="BX1" s="135" t="s">
        <v>131</v>
      </c>
      <c r="BY1" s="135" t="s">
        <v>132</v>
      </c>
      <c r="BZ1" s="135" t="s">
        <v>133</v>
      </c>
      <c r="CA1" s="135" t="s">
        <v>134</v>
      </c>
      <c r="CB1" s="135" t="s">
        <v>135</v>
      </c>
      <c r="CC1" s="135" t="s">
        <v>136</v>
      </c>
      <c r="CD1" s="135" t="s">
        <v>137</v>
      </c>
      <c r="CE1" s="135" t="s">
        <v>138</v>
      </c>
      <c r="CF1" s="135" t="s">
        <v>139</v>
      </c>
      <c r="CG1" s="187" t="s">
        <v>140</v>
      </c>
      <c r="CH1" s="135" t="s">
        <v>141</v>
      </c>
      <c r="CI1" s="135" t="s">
        <v>142</v>
      </c>
      <c r="CJ1" s="135" t="s">
        <v>143</v>
      </c>
      <c r="CK1" s="135" t="s">
        <v>144</v>
      </c>
      <c r="CL1" s="135" t="s">
        <v>145</v>
      </c>
      <c r="CM1" s="135" t="s">
        <v>146</v>
      </c>
      <c r="CN1" s="135" t="s">
        <v>147</v>
      </c>
      <c r="CO1" s="135" t="s">
        <v>148</v>
      </c>
      <c r="CP1" s="135" t="s">
        <v>149</v>
      </c>
      <c r="CQ1" s="135" t="s">
        <v>150</v>
      </c>
      <c r="CR1" s="135" t="s">
        <v>151</v>
      </c>
      <c r="CS1" s="135" t="s">
        <v>152</v>
      </c>
      <c r="CT1" s="135" t="s">
        <v>153</v>
      </c>
      <c r="CU1" s="135" t="s">
        <v>154</v>
      </c>
      <c r="CV1" s="135" t="s">
        <v>155</v>
      </c>
      <c r="CW1" s="135" t="s">
        <v>156</v>
      </c>
      <c r="CX1" s="135" t="s">
        <v>157</v>
      </c>
      <c r="CY1" s="135" t="s">
        <v>158</v>
      </c>
      <c r="CZ1" s="135" t="s">
        <v>159</v>
      </c>
      <c r="DA1" s="135" t="s">
        <v>160</v>
      </c>
      <c r="DB1" s="135" t="s">
        <v>161</v>
      </c>
      <c r="DC1" s="135" t="s">
        <v>162</v>
      </c>
      <c r="DD1" s="135" t="s">
        <v>163</v>
      </c>
      <c r="DE1" s="135" t="s">
        <v>164</v>
      </c>
      <c r="DF1" s="135" t="s">
        <v>165</v>
      </c>
      <c r="DG1" s="135" t="s">
        <v>166</v>
      </c>
      <c r="DH1" s="135" t="s">
        <v>167</v>
      </c>
      <c r="DI1" s="1" t="s">
        <v>88</v>
      </c>
      <c r="DJ1" s="204" t="s">
        <v>168</v>
      </c>
    </row>
  </sheetData>
  <autoFilter ref="A1:DI32613" xr:uid="{7EF0434C-D73C-4485-A497-D3C642932004}"/>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4FD5-DF18-4946-B073-AED576DA04DE}">
  <sheetPr>
    <tabColor theme="9"/>
  </sheetPr>
  <dimension ref="A1:Q65152"/>
  <sheetViews>
    <sheetView workbookViewId="0">
      <selection activeCell="A2" sqref="A2:XFD10444"/>
    </sheetView>
  </sheetViews>
  <sheetFormatPr defaultRowHeight="14.45"/>
  <cols>
    <col min="1" max="1" width="14.5703125" bestFit="1" customWidth="1"/>
    <col min="2" max="2" width="15.42578125" bestFit="1" customWidth="1"/>
    <col min="4" max="4" width="19.7109375" customWidth="1"/>
    <col min="6" max="6" width="11.5703125" bestFit="1" customWidth="1"/>
    <col min="7" max="7" width="48" customWidth="1"/>
    <col min="8" max="8" width="17.42578125" hidden="1" customWidth="1"/>
    <col min="9" max="11" width="36.42578125" customWidth="1"/>
    <col min="12" max="12" width="19.5703125" customWidth="1"/>
    <col min="13" max="13" width="26" customWidth="1"/>
    <col min="14" max="14" width="14.5703125" bestFit="1" customWidth="1"/>
    <col min="15" max="15" width="16" customWidth="1"/>
    <col min="17" max="17" width="20.5703125" customWidth="1"/>
  </cols>
  <sheetData>
    <row r="1" spans="1:17" ht="28.9">
      <c r="A1" s="364" t="s">
        <v>169</v>
      </c>
      <c r="B1" s="364" t="s">
        <v>170</v>
      </c>
      <c r="C1" s="364" t="s">
        <v>171</v>
      </c>
      <c r="D1" s="364" t="s">
        <v>172</v>
      </c>
      <c r="E1" s="364" t="s">
        <v>173</v>
      </c>
      <c r="F1" s="364" t="s">
        <v>174</v>
      </c>
      <c r="G1" s="365" t="s">
        <v>175</v>
      </c>
      <c r="H1" s="29" t="s">
        <v>176</v>
      </c>
      <c r="I1" s="366" t="s">
        <v>98</v>
      </c>
      <c r="J1" s="366" t="s">
        <v>99</v>
      </c>
      <c r="K1" s="366" t="s">
        <v>177</v>
      </c>
      <c r="L1" s="364" t="s">
        <v>178</v>
      </c>
      <c r="M1" s="364" t="s">
        <v>179</v>
      </c>
      <c r="N1" s="364" t="s">
        <v>180</v>
      </c>
      <c r="O1" s="200" t="s">
        <v>181</v>
      </c>
      <c r="P1" s="228" t="s">
        <v>182</v>
      </c>
      <c r="Q1" s="228" t="s">
        <v>183</v>
      </c>
    </row>
    <row r="18722" spans="8:8">
      <c r="H18722" t="str">
        <f t="shared" ref="H18722:H18785" si="0">_xlfn.TEXTJOIN(", ", TRUE, G18722:G18722)</f>
        <v/>
      </c>
    </row>
    <row r="18723" spans="8:8">
      <c r="H18723" t="str">
        <f t="shared" si="0"/>
        <v/>
      </c>
    </row>
    <row r="18724" spans="8:8">
      <c r="H18724" t="str">
        <f t="shared" si="0"/>
        <v/>
      </c>
    </row>
    <row r="18725" spans="8:8">
      <c r="H18725" t="str">
        <f t="shared" si="0"/>
        <v/>
      </c>
    </row>
    <row r="18726" spans="8:8">
      <c r="H18726" t="str">
        <f t="shared" si="0"/>
        <v/>
      </c>
    </row>
    <row r="18727" spans="8:8">
      <c r="H18727" t="str">
        <f t="shared" si="0"/>
        <v/>
      </c>
    </row>
    <row r="18728" spans="8:8">
      <c r="H18728" t="str">
        <f t="shared" si="0"/>
        <v/>
      </c>
    </row>
    <row r="18729" spans="8:8">
      <c r="H18729" t="str">
        <f t="shared" si="0"/>
        <v/>
      </c>
    </row>
    <row r="18730" spans="8:8">
      <c r="H18730" t="str">
        <f t="shared" si="0"/>
        <v/>
      </c>
    </row>
    <row r="18731" spans="8:8">
      <c r="H18731" t="str">
        <f t="shared" si="0"/>
        <v/>
      </c>
    </row>
    <row r="18732" spans="8:8">
      <c r="H18732" t="str">
        <f t="shared" si="0"/>
        <v/>
      </c>
    </row>
    <row r="18733" spans="8:8">
      <c r="H18733" t="str">
        <f t="shared" si="0"/>
        <v/>
      </c>
    </row>
    <row r="18734" spans="8:8">
      <c r="H18734" t="str">
        <f t="shared" si="0"/>
        <v/>
      </c>
    </row>
    <row r="18735" spans="8:8">
      <c r="H18735" t="str">
        <f t="shared" si="0"/>
        <v/>
      </c>
    </row>
    <row r="18736" spans="8:8">
      <c r="H18736" t="str">
        <f t="shared" si="0"/>
        <v/>
      </c>
    </row>
    <row r="18737" spans="8:8">
      <c r="H18737" t="str">
        <f t="shared" si="0"/>
        <v/>
      </c>
    </row>
    <row r="18738" spans="8:8">
      <c r="H18738" t="str">
        <f t="shared" si="0"/>
        <v/>
      </c>
    </row>
    <row r="18739" spans="8:8">
      <c r="H18739" t="str">
        <f t="shared" si="0"/>
        <v/>
      </c>
    </row>
    <row r="18740" spans="8:8">
      <c r="H18740" t="str">
        <f t="shared" si="0"/>
        <v/>
      </c>
    </row>
    <row r="18741" spans="8:8">
      <c r="H18741" t="str">
        <f t="shared" si="0"/>
        <v/>
      </c>
    </row>
    <row r="18742" spans="8:8">
      <c r="H18742" t="str">
        <f t="shared" si="0"/>
        <v/>
      </c>
    </row>
    <row r="18743" spans="8:8">
      <c r="H18743" t="str">
        <f t="shared" si="0"/>
        <v/>
      </c>
    </row>
    <row r="18744" spans="8:8">
      <c r="H18744" t="str">
        <f t="shared" si="0"/>
        <v/>
      </c>
    </row>
    <row r="18745" spans="8:8">
      <c r="H18745" t="str">
        <f t="shared" si="0"/>
        <v/>
      </c>
    </row>
    <row r="18746" spans="8:8">
      <c r="H18746" t="str">
        <f t="shared" si="0"/>
        <v/>
      </c>
    </row>
    <row r="18747" spans="8:8">
      <c r="H18747" t="str">
        <f t="shared" si="0"/>
        <v/>
      </c>
    </row>
    <row r="18748" spans="8:8">
      <c r="H18748" t="str">
        <f t="shared" si="0"/>
        <v/>
      </c>
    </row>
    <row r="18749" spans="8:8">
      <c r="H18749" t="str">
        <f t="shared" si="0"/>
        <v/>
      </c>
    </row>
    <row r="18750" spans="8:8">
      <c r="H18750" t="str">
        <f t="shared" si="0"/>
        <v/>
      </c>
    </row>
    <row r="18751" spans="8:8">
      <c r="H18751" t="str">
        <f t="shared" si="0"/>
        <v/>
      </c>
    </row>
    <row r="18752" spans="8:8">
      <c r="H18752" t="str">
        <f t="shared" si="0"/>
        <v/>
      </c>
    </row>
    <row r="18753" spans="8:8">
      <c r="H18753" t="str">
        <f t="shared" si="0"/>
        <v/>
      </c>
    </row>
    <row r="18754" spans="8:8">
      <c r="H18754" t="str">
        <f t="shared" si="0"/>
        <v/>
      </c>
    </row>
    <row r="18755" spans="8:8">
      <c r="H18755" t="str">
        <f t="shared" si="0"/>
        <v/>
      </c>
    </row>
    <row r="18756" spans="8:8">
      <c r="H18756" t="str">
        <f t="shared" si="0"/>
        <v/>
      </c>
    </row>
    <row r="18757" spans="8:8">
      <c r="H18757" t="str">
        <f t="shared" si="0"/>
        <v/>
      </c>
    </row>
    <row r="18758" spans="8:8">
      <c r="H18758" t="str">
        <f t="shared" si="0"/>
        <v/>
      </c>
    </row>
    <row r="18759" spans="8:8">
      <c r="H18759" t="str">
        <f t="shared" si="0"/>
        <v/>
      </c>
    </row>
    <row r="18760" spans="8:8">
      <c r="H18760" t="str">
        <f t="shared" si="0"/>
        <v/>
      </c>
    </row>
    <row r="18761" spans="8:8">
      <c r="H18761" t="str">
        <f t="shared" si="0"/>
        <v/>
      </c>
    </row>
    <row r="18762" spans="8:8">
      <c r="H18762" t="str">
        <f t="shared" si="0"/>
        <v/>
      </c>
    </row>
    <row r="18763" spans="8:8">
      <c r="H18763" t="str">
        <f t="shared" si="0"/>
        <v/>
      </c>
    </row>
    <row r="18764" spans="8:8">
      <c r="H18764" t="str">
        <f t="shared" si="0"/>
        <v/>
      </c>
    </row>
    <row r="18765" spans="8:8">
      <c r="H18765" t="str">
        <f t="shared" si="0"/>
        <v/>
      </c>
    </row>
    <row r="18766" spans="8:8">
      <c r="H18766" t="str">
        <f t="shared" si="0"/>
        <v/>
      </c>
    </row>
    <row r="18767" spans="8:8">
      <c r="H18767" t="str">
        <f t="shared" si="0"/>
        <v/>
      </c>
    </row>
    <row r="18768" spans="8:8">
      <c r="H18768" t="str">
        <f t="shared" si="0"/>
        <v/>
      </c>
    </row>
    <row r="18769" spans="8:8">
      <c r="H18769" t="str">
        <f t="shared" si="0"/>
        <v/>
      </c>
    </row>
    <row r="18770" spans="8:8">
      <c r="H18770" t="str">
        <f t="shared" si="0"/>
        <v/>
      </c>
    </row>
    <row r="18771" spans="8:8">
      <c r="H18771" t="str">
        <f t="shared" si="0"/>
        <v/>
      </c>
    </row>
    <row r="18772" spans="8:8">
      <c r="H18772" t="str">
        <f t="shared" si="0"/>
        <v/>
      </c>
    </row>
    <row r="18773" spans="8:8">
      <c r="H18773" t="str">
        <f t="shared" si="0"/>
        <v/>
      </c>
    </row>
    <row r="18774" spans="8:8">
      <c r="H18774" t="str">
        <f t="shared" si="0"/>
        <v/>
      </c>
    </row>
    <row r="18775" spans="8:8">
      <c r="H18775" t="str">
        <f t="shared" si="0"/>
        <v/>
      </c>
    </row>
    <row r="18776" spans="8:8">
      <c r="H18776" t="str">
        <f t="shared" si="0"/>
        <v/>
      </c>
    </row>
    <row r="18777" spans="8:8">
      <c r="H18777" t="str">
        <f t="shared" si="0"/>
        <v/>
      </c>
    </row>
    <row r="18778" spans="8:8">
      <c r="H18778" t="str">
        <f t="shared" si="0"/>
        <v/>
      </c>
    </row>
    <row r="18779" spans="8:8">
      <c r="H18779" t="str">
        <f t="shared" si="0"/>
        <v/>
      </c>
    </row>
    <row r="18780" spans="8:8">
      <c r="H18780" t="str">
        <f t="shared" si="0"/>
        <v/>
      </c>
    </row>
    <row r="18781" spans="8:8">
      <c r="H18781" t="str">
        <f t="shared" si="0"/>
        <v/>
      </c>
    </row>
    <row r="18782" spans="8:8">
      <c r="H18782" t="str">
        <f t="shared" si="0"/>
        <v/>
      </c>
    </row>
    <row r="18783" spans="8:8">
      <c r="H18783" t="str">
        <f t="shared" si="0"/>
        <v/>
      </c>
    </row>
    <row r="18784" spans="8:8">
      <c r="H18784" t="str">
        <f t="shared" si="0"/>
        <v/>
      </c>
    </row>
    <row r="18785" spans="8:8">
      <c r="H18785" t="str">
        <f t="shared" si="0"/>
        <v/>
      </c>
    </row>
    <row r="18786" spans="8:8">
      <c r="H18786" t="str">
        <f t="shared" ref="H18786:H18849" si="1">_xlfn.TEXTJOIN(", ", TRUE, G18786:G18786)</f>
        <v/>
      </c>
    </row>
    <row r="18787" spans="8:8">
      <c r="H18787" t="str">
        <f t="shared" si="1"/>
        <v/>
      </c>
    </row>
    <row r="18788" spans="8:8">
      <c r="H18788" t="str">
        <f t="shared" si="1"/>
        <v/>
      </c>
    </row>
    <row r="18789" spans="8:8">
      <c r="H18789" t="str">
        <f t="shared" si="1"/>
        <v/>
      </c>
    </row>
    <row r="18790" spans="8:8">
      <c r="H18790" t="str">
        <f t="shared" si="1"/>
        <v/>
      </c>
    </row>
    <row r="18791" spans="8:8">
      <c r="H18791" t="str">
        <f t="shared" si="1"/>
        <v/>
      </c>
    </row>
    <row r="18792" spans="8:8">
      <c r="H18792" t="str">
        <f t="shared" si="1"/>
        <v/>
      </c>
    </row>
    <row r="18793" spans="8:8">
      <c r="H18793" t="str">
        <f t="shared" si="1"/>
        <v/>
      </c>
    </row>
    <row r="18794" spans="8:8">
      <c r="H18794" t="str">
        <f t="shared" si="1"/>
        <v/>
      </c>
    </row>
    <row r="18795" spans="8:8">
      <c r="H18795" t="str">
        <f t="shared" si="1"/>
        <v/>
      </c>
    </row>
    <row r="18796" spans="8:8">
      <c r="H18796" t="str">
        <f t="shared" si="1"/>
        <v/>
      </c>
    </row>
    <row r="18797" spans="8:8">
      <c r="H18797" t="str">
        <f t="shared" si="1"/>
        <v/>
      </c>
    </row>
    <row r="18798" spans="8:8">
      <c r="H18798" t="str">
        <f t="shared" si="1"/>
        <v/>
      </c>
    </row>
    <row r="18799" spans="8:8">
      <c r="H18799" t="str">
        <f t="shared" si="1"/>
        <v/>
      </c>
    </row>
    <row r="18800" spans="8:8">
      <c r="H18800" t="str">
        <f t="shared" si="1"/>
        <v/>
      </c>
    </row>
    <row r="18801" spans="8:8">
      <c r="H18801" t="str">
        <f t="shared" si="1"/>
        <v/>
      </c>
    </row>
    <row r="18802" spans="8:8">
      <c r="H18802" t="str">
        <f t="shared" si="1"/>
        <v/>
      </c>
    </row>
    <row r="18803" spans="8:8">
      <c r="H18803" t="str">
        <f t="shared" si="1"/>
        <v/>
      </c>
    </row>
    <row r="18804" spans="8:8">
      <c r="H18804" t="str">
        <f t="shared" si="1"/>
        <v/>
      </c>
    </row>
    <row r="18805" spans="8:8">
      <c r="H18805" t="str">
        <f t="shared" si="1"/>
        <v/>
      </c>
    </row>
    <row r="18806" spans="8:8">
      <c r="H18806" t="str">
        <f t="shared" si="1"/>
        <v/>
      </c>
    </row>
    <row r="18807" spans="8:8">
      <c r="H18807" t="str">
        <f t="shared" si="1"/>
        <v/>
      </c>
    </row>
    <row r="18808" spans="8:8">
      <c r="H18808" t="str">
        <f t="shared" si="1"/>
        <v/>
      </c>
    </row>
    <row r="18809" spans="8:8">
      <c r="H18809" t="str">
        <f t="shared" si="1"/>
        <v/>
      </c>
    </row>
    <row r="18810" spans="8:8">
      <c r="H18810" t="str">
        <f t="shared" si="1"/>
        <v/>
      </c>
    </row>
    <row r="18811" spans="8:8">
      <c r="H18811" t="str">
        <f t="shared" si="1"/>
        <v/>
      </c>
    </row>
    <row r="18812" spans="8:8">
      <c r="H18812" t="str">
        <f t="shared" si="1"/>
        <v/>
      </c>
    </row>
    <row r="18813" spans="8:8">
      <c r="H18813" t="str">
        <f t="shared" si="1"/>
        <v/>
      </c>
    </row>
    <row r="18814" spans="8:8">
      <c r="H18814" t="str">
        <f t="shared" si="1"/>
        <v/>
      </c>
    </row>
    <row r="18815" spans="8:8">
      <c r="H18815" t="str">
        <f t="shared" si="1"/>
        <v/>
      </c>
    </row>
    <row r="18816" spans="8:8">
      <c r="H18816" t="str">
        <f t="shared" si="1"/>
        <v/>
      </c>
    </row>
    <row r="18817" spans="8:8">
      <c r="H18817" t="str">
        <f t="shared" si="1"/>
        <v/>
      </c>
    </row>
    <row r="18818" spans="8:8">
      <c r="H18818" t="str">
        <f t="shared" si="1"/>
        <v/>
      </c>
    </row>
    <row r="18819" spans="8:8">
      <c r="H18819" t="str">
        <f t="shared" si="1"/>
        <v/>
      </c>
    </row>
    <row r="18820" spans="8:8">
      <c r="H18820" t="str">
        <f t="shared" si="1"/>
        <v/>
      </c>
    </row>
    <row r="18821" spans="8:8">
      <c r="H18821" t="str">
        <f t="shared" si="1"/>
        <v/>
      </c>
    </row>
    <row r="18822" spans="8:8">
      <c r="H18822" t="str">
        <f t="shared" si="1"/>
        <v/>
      </c>
    </row>
    <row r="18823" spans="8:8">
      <c r="H18823" t="str">
        <f t="shared" si="1"/>
        <v/>
      </c>
    </row>
    <row r="18824" spans="8:8">
      <c r="H18824" t="str">
        <f t="shared" si="1"/>
        <v/>
      </c>
    </row>
    <row r="18825" spans="8:8">
      <c r="H18825" t="str">
        <f t="shared" si="1"/>
        <v/>
      </c>
    </row>
    <row r="18826" spans="8:8">
      <c r="H18826" t="str">
        <f t="shared" si="1"/>
        <v/>
      </c>
    </row>
    <row r="18827" spans="8:8">
      <c r="H18827" t="str">
        <f t="shared" si="1"/>
        <v/>
      </c>
    </row>
    <row r="18828" spans="8:8">
      <c r="H18828" t="str">
        <f t="shared" si="1"/>
        <v/>
      </c>
    </row>
    <row r="18829" spans="8:8">
      <c r="H18829" t="str">
        <f t="shared" si="1"/>
        <v/>
      </c>
    </row>
    <row r="18830" spans="8:8">
      <c r="H18830" t="str">
        <f t="shared" si="1"/>
        <v/>
      </c>
    </row>
    <row r="18831" spans="8:8">
      <c r="H18831" t="str">
        <f t="shared" si="1"/>
        <v/>
      </c>
    </row>
    <row r="18832" spans="8:8">
      <c r="H18832" t="str">
        <f t="shared" si="1"/>
        <v/>
      </c>
    </row>
    <row r="18833" spans="8:8">
      <c r="H18833" t="str">
        <f t="shared" si="1"/>
        <v/>
      </c>
    </row>
    <row r="18834" spans="8:8">
      <c r="H18834" t="str">
        <f t="shared" si="1"/>
        <v/>
      </c>
    </row>
    <row r="18835" spans="8:8">
      <c r="H18835" t="str">
        <f t="shared" si="1"/>
        <v/>
      </c>
    </row>
    <row r="18836" spans="8:8">
      <c r="H18836" t="str">
        <f t="shared" si="1"/>
        <v/>
      </c>
    </row>
    <row r="18837" spans="8:8">
      <c r="H18837" t="str">
        <f t="shared" si="1"/>
        <v/>
      </c>
    </row>
    <row r="18838" spans="8:8">
      <c r="H18838" t="str">
        <f t="shared" si="1"/>
        <v/>
      </c>
    </row>
    <row r="18839" spans="8:8">
      <c r="H18839" t="str">
        <f t="shared" si="1"/>
        <v/>
      </c>
    </row>
    <row r="18840" spans="8:8">
      <c r="H18840" t="str">
        <f t="shared" si="1"/>
        <v/>
      </c>
    </row>
    <row r="18841" spans="8:8">
      <c r="H18841" t="str">
        <f t="shared" si="1"/>
        <v/>
      </c>
    </row>
    <row r="18842" spans="8:8">
      <c r="H18842" t="str">
        <f t="shared" si="1"/>
        <v/>
      </c>
    </row>
    <row r="18843" spans="8:8">
      <c r="H18843" t="str">
        <f t="shared" si="1"/>
        <v/>
      </c>
    </row>
    <row r="18844" spans="8:8">
      <c r="H18844" t="str">
        <f t="shared" si="1"/>
        <v/>
      </c>
    </row>
    <row r="18845" spans="8:8">
      <c r="H18845" t="str">
        <f t="shared" si="1"/>
        <v/>
      </c>
    </row>
    <row r="18846" spans="8:8">
      <c r="H18846" t="str">
        <f t="shared" si="1"/>
        <v/>
      </c>
    </row>
    <row r="18847" spans="8:8">
      <c r="H18847" t="str">
        <f t="shared" si="1"/>
        <v/>
      </c>
    </row>
    <row r="18848" spans="8:8">
      <c r="H18848" t="str">
        <f t="shared" si="1"/>
        <v/>
      </c>
    </row>
    <row r="18849" spans="8:8">
      <c r="H18849" t="str">
        <f t="shared" si="1"/>
        <v/>
      </c>
    </row>
    <row r="18850" spans="8:8">
      <c r="H18850" t="str">
        <f t="shared" ref="H18850:H18913" si="2">_xlfn.TEXTJOIN(", ", TRUE, G18850:G18850)</f>
        <v/>
      </c>
    </row>
    <row r="18851" spans="8:8">
      <c r="H18851" t="str">
        <f t="shared" si="2"/>
        <v/>
      </c>
    </row>
    <row r="18852" spans="8:8">
      <c r="H18852" t="str">
        <f t="shared" si="2"/>
        <v/>
      </c>
    </row>
    <row r="18853" spans="8:8">
      <c r="H18853" t="str">
        <f t="shared" si="2"/>
        <v/>
      </c>
    </row>
    <row r="18854" spans="8:8">
      <c r="H18854" t="str">
        <f t="shared" si="2"/>
        <v/>
      </c>
    </row>
    <row r="18855" spans="8:8">
      <c r="H18855" t="str">
        <f t="shared" si="2"/>
        <v/>
      </c>
    </row>
    <row r="18856" spans="8:8">
      <c r="H18856" t="str">
        <f t="shared" si="2"/>
        <v/>
      </c>
    </row>
    <row r="18857" spans="8:8">
      <c r="H18857" t="str">
        <f t="shared" si="2"/>
        <v/>
      </c>
    </row>
    <row r="18858" spans="8:8">
      <c r="H18858" t="str">
        <f t="shared" si="2"/>
        <v/>
      </c>
    </row>
    <row r="18859" spans="8:8">
      <c r="H18859" t="str">
        <f t="shared" si="2"/>
        <v/>
      </c>
    </row>
    <row r="18860" spans="8:8">
      <c r="H18860" t="str">
        <f t="shared" si="2"/>
        <v/>
      </c>
    </row>
    <row r="18861" spans="8:8">
      <c r="H18861" t="str">
        <f t="shared" si="2"/>
        <v/>
      </c>
    </row>
    <row r="18862" spans="8:8">
      <c r="H18862" t="str">
        <f t="shared" si="2"/>
        <v/>
      </c>
    </row>
    <row r="18863" spans="8:8">
      <c r="H18863" t="str">
        <f t="shared" si="2"/>
        <v/>
      </c>
    </row>
    <row r="18864" spans="8:8">
      <c r="H18864" t="str">
        <f t="shared" si="2"/>
        <v/>
      </c>
    </row>
    <row r="18865" spans="8:8">
      <c r="H18865" t="str">
        <f t="shared" si="2"/>
        <v/>
      </c>
    </row>
    <row r="18866" spans="8:8">
      <c r="H18866" t="str">
        <f t="shared" si="2"/>
        <v/>
      </c>
    </row>
    <row r="18867" spans="8:8">
      <c r="H18867" t="str">
        <f t="shared" si="2"/>
        <v/>
      </c>
    </row>
    <row r="18868" spans="8:8">
      <c r="H18868" t="str">
        <f t="shared" si="2"/>
        <v/>
      </c>
    </row>
    <row r="18869" spans="8:8">
      <c r="H18869" t="str">
        <f t="shared" si="2"/>
        <v/>
      </c>
    </row>
    <row r="18870" spans="8:8">
      <c r="H18870" t="str">
        <f t="shared" si="2"/>
        <v/>
      </c>
    </row>
    <row r="18871" spans="8:8">
      <c r="H18871" t="str">
        <f t="shared" si="2"/>
        <v/>
      </c>
    </row>
    <row r="18872" spans="8:8">
      <c r="H18872" t="str">
        <f t="shared" si="2"/>
        <v/>
      </c>
    </row>
    <row r="18873" spans="8:8">
      <c r="H18873" t="str">
        <f t="shared" si="2"/>
        <v/>
      </c>
    </row>
    <row r="18874" spans="8:8">
      <c r="H18874" t="str">
        <f t="shared" si="2"/>
        <v/>
      </c>
    </row>
    <row r="18875" spans="8:8">
      <c r="H18875" t="str">
        <f t="shared" si="2"/>
        <v/>
      </c>
    </row>
    <row r="18876" spans="8:8">
      <c r="H18876" t="str">
        <f t="shared" si="2"/>
        <v/>
      </c>
    </row>
    <row r="18877" spans="8:8">
      <c r="H18877" t="str">
        <f t="shared" si="2"/>
        <v/>
      </c>
    </row>
    <row r="18878" spans="8:8">
      <c r="H18878" t="str">
        <f t="shared" si="2"/>
        <v/>
      </c>
    </row>
    <row r="18879" spans="8:8">
      <c r="H18879" t="str">
        <f t="shared" si="2"/>
        <v/>
      </c>
    </row>
    <row r="18880" spans="8:8">
      <c r="H18880" t="str">
        <f t="shared" si="2"/>
        <v/>
      </c>
    </row>
    <row r="18881" spans="8:8">
      <c r="H18881" t="str">
        <f t="shared" si="2"/>
        <v/>
      </c>
    </row>
    <row r="18882" spans="8:8">
      <c r="H18882" t="str">
        <f t="shared" si="2"/>
        <v/>
      </c>
    </row>
    <row r="18883" spans="8:8">
      <c r="H18883" t="str">
        <f t="shared" si="2"/>
        <v/>
      </c>
    </row>
    <row r="18884" spans="8:8">
      <c r="H18884" t="str">
        <f t="shared" si="2"/>
        <v/>
      </c>
    </row>
    <row r="18885" spans="8:8">
      <c r="H18885" t="str">
        <f t="shared" si="2"/>
        <v/>
      </c>
    </row>
    <row r="18886" spans="8:8">
      <c r="H18886" t="str">
        <f t="shared" si="2"/>
        <v/>
      </c>
    </row>
    <row r="18887" spans="8:8">
      <c r="H18887" t="str">
        <f t="shared" si="2"/>
        <v/>
      </c>
    </row>
    <row r="18888" spans="8:8">
      <c r="H18888" t="str">
        <f t="shared" si="2"/>
        <v/>
      </c>
    </row>
    <row r="18889" spans="8:8">
      <c r="H18889" t="str">
        <f t="shared" si="2"/>
        <v/>
      </c>
    </row>
    <row r="18890" spans="8:8">
      <c r="H18890" t="str">
        <f t="shared" si="2"/>
        <v/>
      </c>
    </row>
    <row r="18891" spans="8:8">
      <c r="H18891" t="str">
        <f t="shared" si="2"/>
        <v/>
      </c>
    </row>
    <row r="18892" spans="8:8">
      <c r="H18892" t="str">
        <f t="shared" si="2"/>
        <v/>
      </c>
    </row>
    <row r="18893" spans="8:8">
      <c r="H18893" t="str">
        <f t="shared" si="2"/>
        <v/>
      </c>
    </row>
    <row r="18894" spans="8:8">
      <c r="H18894" t="str">
        <f t="shared" si="2"/>
        <v/>
      </c>
    </row>
    <row r="18895" spans="8:8">
      <c r="H18895" t="str">
        <f t="shared" si="2"/>
        <v/>
      </c>
    </row>
    <row r="18896" spans="8:8">
      <c r="H18896" t="str">
        <f t="shared" si="2"/>
        <v/>
      </c>
    </row>
    <row r="18897" spans="8:8">
      <c r="H18897" t="str">
        <f t="shared" si="2"/>
        <v/>
      </c>
    </row>
    <row r="18898" spans="8:8">
      <c r="H18898" t="str">
        <f t="shared" si="2"/>
        <v/>
      </c>
    </row>
    <row r="18899" spans="8:8">
      <c r="H18899" t="str">
        <f t="shared" si="2"/>
        <v/>
      </c>
    </row>
    <row r="18900" spans="8:8">
      <c r="H18900" t="str">
        <f t="shared" si="2"/>
        <v/>
      </c>
    </row>
    <row r="18901" spans="8:8">
      <c r="H18901" t="str">
        <f t="shared" si="2"/>
        <v/>
      </c>
    </row>
    <row r="18902" spans="8:8">
      <c r="H18902" t="str">
        <f t="shared" si="2"/>
        <v/>
      </c>
    </row>
    <row r="18903" spans="8:8">
      <c r="H18903" t="str">
        <f t="shared" si="2"/>
        <v/>
      </c>
    </row>
    <row r="18904" spans="8:8">
      <c r="H18904" t="str">
        <f t="shared" si="2"/>
        <v/>
      </c>
    </row>
    <row r="18905" spans="8:8">
      <c r="H18905" t="str">
        <f t="shared" si="2"/>
        <v/>
      </c>
    </row>
    <row r="18906" spans="8:8">
      <c r="H18906" t="str">
        <f t="shared" si="2"/>
        <v/>
      </c>
    </row>
    <row r="18907" spans="8:8">
      <c r="H18907" t="str">
        <f t="shared" si="2"/>
        <v/>
      </c>
    </row>
    <row r="18908" spans="8:8">
      <c r="H18908" t="str">
        <f t="shared" si="2"/>
        <v/>
      </c>
    </row>
    <row r="18909" spans="8:8">
      <c r="H18909" t="str">
        <f t="shared" si="2"/>
        <v/>
      </c>
    </row>
    <row r="18910" spans="8:8">
      <c r="H18910" t="str">
        <f t="shared" si="2"/>
        <v/>
      </c>
    </row>
    <row r="18911" spans="8:8">
      <c r="H18911" t="str">
        <f t="shared" si="2"/>
        <v/>
      </c>
    </row>
    <row r="18912" spans="8:8">
      <c r="H18912" t="str">
        <f t="shared" si="2"/>
        <v/>
      </c>
    </row>
    <row r="18913" spans="8:8">
      <c r="H18913" t="str">
        <f t="shared" si="2"/>
        <v/>
      </c>
    </row>
    <row r="18914" spans="8:8">
      <c r="H18914" t="str">
        <f t="shared" ref="H18914:H18977" si="3">_xlfn.TEXTJOIN(", ", TRUE, G18914:G18914)</f>
        <v/>
      </c>
    </row>
    <row r="18915" spans="8:8">
      <c r="H18915" t="str">
        <f t="shared" si="3"/>
        <v/>
      </c>
    </row>
    <row r="18916" spans="8:8">
      <c r="H18916" t="str">
        <f t="shared" si="3"/>
        <v/>
      </c>
    </row>
    <row r="18917" spans="8:8">
      <c r="H18917" t="str">
        <f t="shared" si="3"/>
        <v/>
      </c>
    </row>
    <row r="18918" spans="8:8">
      <c r="H18918" t="str">
        <f t="shared" si="3"/>
        <v/>
      </c>
    </row>
    <row r="18919" spans="8:8">
      <c r="H18919" t="str">
        <f t="shared" si="3"/>
        <v/>
      </c>
    </row>
    <row r="18920" spans="8:8">
      <c r="H18920" t="str">
        <f t="shared" si="3"/>
        <v/>
      </c>
    </row>
    <row r="18921" spans="8:8">
      <c r="H18921" t="str">
        <f t="shared" si="3"/>
        <v/>
      </c>
    </row>
    <row r="18922" spans="8:8">
      <c r="H18922" t="str">
        <f t="shared" si="3"/>
        <v/>
      </c>
    </row>
    <row r="18923" spans="8:8">
      <c r="H18923" t="str">
        <f t="shared" si="3"/>
        <v/>
      </c>
    </row>
    <row r="18924" spans="8:8">
      <c r="H18924" t="str">
        <f t="shared" si="3"/>
        <v/>
      </c>
    </row>
    <row r="18925" spans="8:8">
      <c r="H18925" t="str">
        <f t="shared" si="3"/>
        <v/>
      </c>
    </row>
    <row r="18926" spans="8:8">
      <c r="H18926" t="str">
        <f t="shared" si="3"/>
        <v/>
      </c>
    </row>
    <row r="18927" spans="8:8">
      <c r="H18927" t="str">
        <f t="shared" si="3"/>
        <v/>
      </c>
    </row>
    <row r="18928" spans="8:8">
      <c r="H18928" t="str">
        <f t="shared" si="3"/>
        <v/>
      </c>
    </row>
    <row r="18929" spans="8:8">
      <c r="H18929" t="str">
        <f t="shared" si="3"/>
        <v/>
      </c>
    </row>
    <row r="18930" spans="8:8">
      <c r="H18930" t="str">
        <f t="shared" si="3"/>
        <v/>
      </c>
    </row>
    <row r="18931" spans="8:8">
      <c r="H18931" t="str">
        <f t="shared" si="3"/>
        <v/>
      </c>
    </row>
    <row r="18932" spans="8:8">
      <c r="H18932" t="str">
        <f t="shared" si="3"/>
        <v/>
      </c>
    </row>
    <row r="18933" spans="8:8">
      <c r="H18933" t="str">
        <f t="shared" si="3"/>
        <v/>
      </c>
    </row>
    <row r="18934" spans="8:8">
      <c r="H18934" t="str">
        <f t="shared" si="3"/>
        <v/>
      </c>
    </row>
    <row r="18935" spans="8:8">
      <c r="H18935" t="str">
        <f t="shared" si="3"/>
        <v/>
      </c>
    </row>
    <row r="18936" spans="8:8">
      <c r="H18936" t="str">
        <f t="shared" si="3"/>
        <v/>
      </c>
    </row>
    <row r="18937" spans="8:8">
      <c r="H18937" t="str">
        <f t="shared" si="3"/>
        <v/>
      </c>
    </row>
    <row r="18938" spans="8:8">
      <c r="H18938" t="str">
        <f t="shared" si="3"/>
        <v/>
      </c>
    </row>
    <row r="18939" spans="8:8">
      <c r="H18939" t="str">
        <f t="shared" si="3"/>
        <v/>
      </c>
    </row>
    <row r="18940" spans="8:8">
      <c r="H18940" t="str">
        <f t="shared" si="3"/>
        <v/>
      </c>
    </row>
    <row r="18941" spans="8:8">
      <c r="H18941" t="str">
        <f t="shared" si="3"/>
        <v/>
      </c>
    </row>
    <row r="18942" spans="8:8">
      <c r="H18942" t="str">
        <f t="shared" si="3"/>
        <v/>
      </c>
    </row>
    <row r="18943" spans="8:8">
      <c r="H18943" t="str">
        <f t="shared" si="3"/>
        <v/>
      </c>
    </row>
    <row r="18944" spans="8:8">
      <c r="H18944" t="str">
        <f t="shared" si="3"/>
        <v/>
      </c>
    </row>
    <row r="18945" spans="8:8">
      <c r="H18945" t="str">
        <f t="shared" si="3"/>
        <v/>
      </c>
    </row>
    <row r="18946" spans="8:8">
      <c r="H18946" t="str">
        <f t="shared" si="3"/>
        <v/>
      </c>
    </row>
    <row r="18947" spans="8:8">
      <c r="H18947" t="str">
        <f t="shared" si="3"/>
        <v/>
      </c>
    </row>
    <row r="18948" spans="8:8">
      <c r="H18948" t="str">
        <f t="shared" si="3"/>
        <v/>
      </c>
    </row>
    <row r="18949" spans="8:8">
      <c r="H18949" t="str">
        <f t="shared" si="3"/>
        <v/>
      </c>
    </row>
    <row r="18950" spans="8:8">
      <c r="H18950" t="str">
        <f t="shared" si="3"/>
        <v/>
      </c>
    </row>
    <row r="18951" spans="8:8">
      <c r="H18951" t="str">
        <f t="shared" si="3"/>
        <v/>
      </c>
    </row>
    <row r="18952" spans="8:8">
      <c r="H18952" t="str">
        <f t="shared" si="3"/>
        <v/>
      </c>
    </row>
    <row r="18953" spans="8:8">
      <c r="H18953" t="str">
        <f t="shared" si="3"/>
        <v/>
      </c>
    </row>
    <row r="18954" spans="8:8">
      <c r="H18954" t="str">
        <f t="shared" si="3"/>
        <v/>
      </c>
    </row>
    <row r="18955" spans="8:8">
      <c r="H18955" t="str">
        <f t="shared" si="3"/>
        <v/>
      </c>
    </row>
    <row r="18956" spans="8:8">
      <c r="H18956" t="str">
        <f t="shared" si="3"/>
        <v/>
      </c>
    </row>
    <row r="18957" spans="8:8">
      <c r="H18957" t="str">
        <f t="shared" si="3"/>
        <v/>
      </c>
    </row>
    <row r="18958" spans="8:8">
      <c r="H18958" t="str">
        <f t="shared" si="3"/>
        <v/>
      </c>
    </row>
    <row r="18959" spans="8:8">
      <c r="H18959" t="str">
        <f t="shared" si="3"/>
        <v/>
      </c>
    </row>
    <row r="18960" spans="8:8">
      <c r="H18960" t="str">
        <f t="shared" si="3"/>
        <v/>
      </c>
    </row>
    <row r="18961" spans="8:8">
      <c r="H18961" t="str">
        <f t="shared" si="3"/>
        <v/>
      </c>
    </row>
    <row r="18962" spans="8:8">
      <c r="H18962" t="str">
        <f t="shared" si="3"/>
        <v/>
      </c>
    </row>
    <row r="18963" spans="8:8">
      <c r="H18963" t="str">
        <f t="shared" si="3"/>
        <v/>
      </c>
    </row>
    <row r="18964" spans="8:8">
      <c r="H18964" t="str">
        <f t="shared" si="3"/>
        <v/>
      </c>
    </row>
    <row r="18965" spans="8:8">
      <c r="H18965" t="str">
        <f t="shared" si="3"/>
        <v/>
      </c>
    </row>
    <row r="18966" spans="8:8">
      <c r="H18966" t="str">
        <f t="shared" si="3"/>
        <v/>
      </c>
    </row>
    <row r="18967" spans="8:8">
      <c r="H18967" t="str">
        <f t="shared" si="3"/>
        <v/>
      </c>
    </row>
    <row r="18968" spans="8:8">
      <c r="H18968" t="str">
        <f t="shared" si="3"/>
        <v/>
      </c>
    </row>
    <row r="18969" spans="8:8">
      <c r="H18969" t="str">
        <f t="shared" si="3"/>
        <v/>
      </c>
    </row>
    <row r="18970" spans="8:8">
      <c r="H18970" t="str">
        <f t="shared" si="3"/>
        <v/>
      </c>
    </row>
    <row r="18971" spans="8:8">
      <c r="H18971" t="str">
        <f t="shared" si="3"/>
        <v/>
      </c>
    </row>
    <row r="18972" spans="8:8">
      <c r="H18972" t="str">
        <f t="shared" si="3"/>
        <v/>
      </c>
    </row>
    <row r="18973" spans="8:8">
      <c r="H18973" t="str">
        <f t="shared" si="3"/>
        <v/>
      </c>
    </row>
    <row r="18974" spans="8:8">
      <c r="H18974" t="str">
        <f t="shared" si="3"/>
        <v/>
      </c>
    </row>
    <row r="18975" spans="8:8">
      <c r="H18975" t="str">
        <f t="shared" si="3"/>
        <v/>
      </c>
    </row>
    <row r="18976" spans="8:8">
      <c r="H18976" t="str">
        <f t="shared" si="3"/>
        <v/>
      </c>
    </row>
    <row r="18977" spans="8:8">
      <c r="H18977" t="str">
        <f t="shared" si="3"/>
        <v/>
      </c>
    </row>
    <row r="18978" spans="8:8">
      <c r="H18978" t="str">
        <f t="shared" ref="H18978:H19041" si="4">_xlfn.TEXTJOIN(", ", TRUE, G18978:G18978)</f>
        <v/>
      </c>
    </row>
    <row r="18979" spans="8:8">
      <c r="H18979" t="str">
        <f t="shared" si="4"/>
        <v/>
      </c>
    </row>
    <row r="18980" spans="8:8">
      <c r="H18980" t="str">
        <f t="shared" si="4"/>
        <v/>
      </c>
    </row>
    <row r="18981" spans="8:8">
      <c r="H18981" t="str">
        <f t="shared" si="4"/>
        <v/>
      </c>
    </row>
    <row r="18982" spans="8:8">
      <c r="H18982" t="str">
        <f t="shared" si="4"/>
        <v/>
      </c>
    </row>
    <row r="18983" spans="8:8">
      <c r="H18983" t="str">
        <f t="shared" si="4"/>
        <v/>
      </c>
    </row>
    <row r="18984" spans="8:8">
      <c r="H18984" t="str">
        <f t="shared" si="4"/>
        <v/>
      </c>
    </row>
    <row r="18985" spans="8:8">
      <c r="H18985" t="str">
        <f t="shared" si="4"/>
        <v/>
      </c>
    </row>
    <row r="18986" spans="8:8">
      <c r="H18986" t="str">
        <f t="shared" si="4"/>
        <v/>
      </c>
    </row>
    <row r="18987" spans="8:8">
      <c r="H18987" t="str">
        <f t="shared" si="4"/>
        <v/>
      </c>
    </row>
    <row r="18988" spans="8:8">
      <c r="H18988" t="str">
        <f t="shared" si="4"/>
        <v/>
      </c>
    </row>
    <row r="18989" spans="8:8">
      <c r="H18989" t="str">
        <f t="shared" si="4"/>
        <v/>
      </c>
    </row>
    <row r="18990" spans="8:8">
      <c r="H18990" t="str">
        <f t="shared" si="4"/>
        <v/>
      </c>
    </row>
    <row r="18991" spans="8:8">
      <c r="H18991" t="str">
        <f t="shared" si="4"/>
        <v/>
      </c>
    </row>
    <row r="18992" spans="8:8">
      <c r="H18992" t="str">
        <f t="shared" si="4"/>
        <v/>
      </c>
    </row>
    <row r="18993" spans="8:8">
      <c r="H18993" t="str">
        <f t="shared" si="4"/>
        <v/>
      </c>
    </row>
    <row r="18994" spans="8:8">
      <c r="H18994" t="str">
        <f t="shared" si="4"/>
        <v/>
      </c>
    </row>
    <row r="18995" spans="8:8">
      <c r="H18995" t="str">
        <f t="shared" si="4"/>
        <v/>
      </c>
    </row>
    <row r="18996" spans="8:8">
      <c r="H18996" t="str">
        <f t="shared" si="4"/>
        <v/>
      </c>
    </row>
    <row r="18997" spans="8:8">
      <c r="H18997" t="str">
        <f t="shared" si="4"/>
        <v/>
      </c>
    </row>
    <row r="18998" spans="8:8">
      <c r="H18998" t="str">
        <f t="shared" si="4"/>
        <v/>
      </c>
    </row>
    <row r="18999" spans="8:8">
      <c r="H18999" t="str">
        <f t="shared" si="4"/>
        <v/>
      </c>
    </row>
    <row r="19000" spans="8:8">
      <c r="H19000" t="str">
        <f t="shared" si="4"/>
        <v/>
      </c>
    </row>
    <row r="19001" spans="8:8">
      <c r="H19001" t="str">
        <f t="shared" si="4"/>
        <v/>
      </c>
    </row>
    <row r="19002" spans="8:8">
      <c r="H19002" t="str">
        <f t="shared" si="4"/>
        <v/>
      </c>
    </row>
    <row r="19003" spans="8:8">
      <c r="H19003" t="str">
        <f t="shared" si="4"/>
        <v/>
      </c>
    </row>
    <row r="19004" spans="8:8">
      <c r="H19004" t="str">
        <f t="shared" si="4"/>
        <v/>
      </c>
    </row>
    <row r="19005" spans="8:8">
      <c r="H19005" t="str">
        <f t="shared" si="4"/>
        <v/>
      </c>
    </row>
    <row r="19006" spans="8:8">
      <c r="H19006" t="str">
        <f t="shared" si="4"/>
        <v/>
      </c>
    </row>
    <row r="19007" spans="8:8">
      <c r="H19007" t="str">
        <f t="shared" si="4"/>
        <v/>
      </c>
    </row>
    <row r="19008" spans="8:8">
      <c r="H19008" t="str">
        <f t="shared" si="4"/>
        <v/>
      </c>
    </row>
    <row r="19009" spans="8:8">
      <c r="H19009" t="str">
        <f t="shared" si="4"/>
        <v/>
      </c>
    </row>
    <row r="19010" spans="8:8">
      <c r="H19010" t="str">
        <f t="shared" si="4"/>
        <v/>
      </c>
    </row>
    <row r="19011" spans="8:8">
      <c r="H19011" t="str">
        <f t="shared" si="4"/>
        <v/>
      </c>
    </row>
    <row r="19012" spans="8:8">
      <c r="H19012" t="str">
        <f t="shared" si="4"/>
        <v/>
      </c>
    </row>
    <row r="19013" spans="8:8">
      <c r="H19013" t="str">
        <f t="shared" si="4"/>
        <v/>
      </c>
    </row>
    <row r="19014" spans="8:8">
      <c r="H19014" t="str">
        <f t="shared" si="4"/>
        <v/>
      </c>
    </row>
    <row r="19015" spans="8:8">
      <c r="H19015" t="str">
        <f t="shared" si="4"/>
        <v/>
      </c>
    </row>
    <row r="19016" spans="8:8">
      <c r="H19016" t="str">
        <f t="shared" si="4"/>
        <v/>
      </c>
    </row>
    <row r="19017" spans="8:8">
      <c r="H19017" t="str">
        <f t="shared" si="4"/>
        <v/>
      </c>
    </row>
    <row r="19018" spans="8:8">
      <c r="H19018" t="str">
        <f t="shared" si="4"/>
        <v/>
      </c>
    </row>
    <row r="19019" spans="8:8">
      <c r="H19019" t="str">
        <f t="shared" si="4"/>
        <v/>
      </c>
    </row>
    <row r="19020" spans="8:8">
      <c r="H19020" t="str">
        <f t="shared" si="4"/>
        <v/>
      </c>
    </row>
    <row r="19021" spans="8:8">
      <c r="H19021" t="str">
        <f t="shared" si="4"/>
        <v/>
      </c>
    </row>
    <row r="19022" spans="8:8">
      <c r="H19022" t="str">
        <f t="shared" si="4"/>
        <v/>
      </c>
    </row>
    <row r="19023" spans="8:8">
      <c r="H19023" t="str">
        <f t="shared" si="4"/>
        <v/>
      </c>
    </row>
    <row r="19024" spans="8:8">
      <c r="H19024" t="str">
        <f t="shared" si="4"/>
        <v/>
      </c>
    </row>
    <row r="19025" spans="8:8">
      <c r="H19025" t="str">
        <f t="shared" si="4"/>
        <v/>
      </c>
    </row>
    <row r="19026" spans="8:8">
      <c r="H19026" t="str">
        <f t="shared" si="4"/>
        <v/>
      </c>
    </row>
    <row r="19027" spans="8:8">
      <c r="H19027" t="str">
        <f t="shared" si="4"/>
        <v/>
      </c>
    </row>
    <row r="19028" spans="8:8">
      <c r="H19028" t="str">
        <f t="shared" si="4"/>
        <v/>
      </c>
    </row>
    <row r="19029" spans="8:8">
      <c r="H19029" t="str">
        <f t="shared" si="4"/>
        <v/>
      </c>
    </row>
    <row r="19030" spans="8:8">
      <c r="H19030" t="str">
        <f t="shared" si="4"/>
        <v/>
      </c>
    </row>
    <row r="19031" spans="8:8">
      <c r="H19031" t="str">
        <f t="shared" si="4"/>
        <v/>
      </c>
    </row>
    <row r="19032" spans="8:8">
      <c r="H19032" t="str">
        <f t="shared" si="4"/>
        <v/>
      </c>
    </row>
    <row r="19033" spans="8:8">
      <c r="H19033" t="str">
        <f t="shared" si="4"/>
        <v/>
      </c>
    </row>
    <row r="19034" spans="8:8">
      <c r="H19034" t="str">
        <f t="shared" si="4"/>
        <v/>
      </c>
    </row>
    <row r="19035" spans="8:8">
      <c r="H19035" t="str">
        <f t="shared" si="4"/>
        <v/>
      </c>
    </row>
    <row r="19036" spans="8:8">
      <c r="H19036" t="str">
        <f t="shared" si="4"/>
        <v/>
      </c>
    </row>
    <row r="19037" spans="8:8">
      <c r="H19037" t="str">
        <f t="shared" si="4"/>
        <v/>
      </c>
    </row>
    <row r="19038" spans="8:8">
      <c r="H19038" t="str">
        <f t="shared" si="4"/>
        <v/>
      </c>
    </row>
    <row r="19039" spans="8:8">
      <c r="H19039" t="str">
        <f t="shared" si="4"/>
        <v/>
      </c>
    </row>
    <row r="19040" spans="8:8">
      <c r="H19040" t="str">
        <f t="shared" si="4"/>
        <v/>
      </c>
    </row>
    <row r="19041" spans="8:8">
      <c r="H19041" t="str">
        <f t="shared" si="4"/>
        <v/>
      </c>
    </row>
    <row r="19042" spans="8:8">
      <c r="H19042" t="str">
        <f t="shared" ref="H19042:H19105" si="5">_xlfn.TEXTJOIN(", ", TRUE, G19042:G19042)</f>
        <v/>
      </c>
    </row>
    <row r="19043" spans="8:8">
      <c r="H19043" t="str">
        <f t="shared" si="5"/>
        <v/>
      </c>
    </row>
    <row r="19044" spans="8:8">
      <c r="H19044" t="str">
        <f t="shared" si="5"/>
        <v/>
      </c>
    </row>
    <row r="19045" spans="8:8">
      <c r="H19045" t="str">
        <f t="shared" si="5"/>
        <v/>
      </c>
    </row>
    <row r="19046" spans="8:8">
      <c r="H19046" t="str">
        <f t="shared" si="5"/>
        <v/>
      </c>
    </row>
    <row r="19047" spans="8:8">
      <c r="H19047" t="str">
        <f t="shared" si="5"/>
        <v/>
      </c>
    </row>
    <row r="19048" spans="8:8">
      <c r="H19048" t="str">
        <f t="shared" si="5"/>
        <v/>
      </c>
    </row>
    <row r="19049" spans="8:8">
      <c r="H19049" t="str">
        <f t="shared" si="5"/>
        <v/>
      </c>
    </row>
    <row r="19050" spans="8:8">
      <c r="H19050" t="str">
        <f t="shared" si="5"/>
        <v/>
      </c>
    </row>
    <row r="19051" spans="8:8">
      <c r="H19051" t="str">
        <f t="shared" si="5"/>
        <v/>
      </c>
    </row>
    <row r="19052" spans="8:8">
      <c r="H19052" t="str">
        <f t="shared" si="5"/>
        <v/>
      </c>
    </row>
    <row r="19053" spans="8:8">
      <c r="H19053" t="str">
        <f t="shared" si="5"/>
        <v/>
      </c>
    </row>
    <row r="19054" spans="8:8">
      <c r="H19054" t="str">
        <f t="shared" si="5"/>
        <v/>
      </c>
    </row>
    <row r="19055" spans="8:8">
      <c r="H19055" t="str">
        <f t="shared" si="5"/>
        <v/>
      </c>
    </row>
    <row r="19056" spans="8:8">
      <c r="H19056" t="str">
        <f t="shared" si="5"/>
        <v/>
      </c>
    </row>
    <row r="19057" spans="8:8">
      <c r="H19057" t="str">
        <f t="shared" si="5"/>
        <v/>
      </c>
    </row>
    <row r="19058" spans="8:8">
      <c r="H19058" t="str">
        <f t="shared" si="5"/>
        <v/>
      </c>
    </row>
    <row r="19059" spans="8:8">
      <c r="H19059" t="str">
        <f t="shared" si="5"/>
        <v/>
      </c>
    </row>
    <row r="19060" spans="8:8">
      <c r="H19060" t="str">
        <f t="shared" si="5"/>
        <v/>
      </c>
    </row>
    <row r="19061" spans="8:8">
      <c r="H19061" t="str">
        <f t="shared" si="5"/>
        <v/>
      </c>
    </row>
    <row r="19062" spans="8:8">
      <c r="H19062" t="str">
        <f t="shared" si="5"/>
        <v/>
      </c>
    </row>
    <row r="19063" spans="8:8">
      <c r="H19063" t="str">
        <f t="shared" si="5"/>
        <v/>
      </c>
    </row>
    <row r="19064" spans="8:8">
      <c r="H19064" t="str">
        <f t="shared" si="5"/>
        <v/>
      </c>
    </row>
    <row r="19065" spans="8:8">
      <c r="H19065" t="str">
        <f t="shared" si="5"/>
        <v/>
      </c>
    </row>
    <row r="19066" spans="8:8">
      <c r="H19066" t="str">
        <f t="shared" si="5"/>
        <v/>
      </c>
    </row>
    <row r="19067" spans="8:8">
      <c r="H19067" t="str">
        <f t="shared" si="5"/>
        <v/>
      </c>
    </row>
    <row r="19068" spans="8:8">
      <c r="H19068" t="str">
        <f t="shared" si="5"/>
        <v/>
      </c>
    </row>
    <row r="19069" spans="8:8">
      <c r="H19069" t="str">
        <f t="shared" si="5"/>
        <v/>
      </c>
    </row>
    <row r="19070" spans="8:8">
      <c r="H19070" t="str">
        <f t="shared" si="5"/>
        <v/>
      </c>
    </row>
    <row r="19071" spans="8:8">
      <c r="H19071" t="str">
        <f t="shared" si="5"/>
        <v/>
      </c>
    </row>
    <row r="19072" spans="8:8">
      <c r="H19072" t="str">
        <f t="shared" si="5"/>
        <v/>
      </c>
    </row>
    <row r="19073" spans="8:8">
      <c r="H19073" t="str">
        <f t="shared" si="5"/>
        <v/>
      </c>
    </row>
    <row r="19074" spans="8:8">
      <c r="H19074" t="str">
        <f t="shared" si="5"/>
        <v/>
      </c>
    </row>
    <row r="19075" spans="8:8">
      <c r="H19075" t="str">
        <f t="shared" si="5"/>
        <v/>
      </c>
    </row>
    <row r="19076" spans="8:8">
      <c r="H19076" t="str">
        <f t="shared" si="5"/>
        <v/>
      </c>
    </row>
    <row r="19077" spans="8:8">
      <c r="H19077" t="str">
        <f t="shared" si="5"/>
        <v/>
      </c>
    </row>
    <row r="19078" spans="8:8">
      <c r="H19078" t="str">
        <f t="shared" si="5"/>
        <v/>
      </c>
    </row>
    <row r="19079" spans="8:8">
      <c r="H19079" t="str">
        <f t="shared" si="5"/>
        <v/>
      </c>
    </row>
    <row r="19080" spans="8:8">
      <c r="H19080" t="str">
        <f t="shared" si="5"/>
        <v/>
      </c>
    </row>
    <row r="19081" spans="8:8">
      <c r="H19081" t="str">
        <f t="shared" si="5"/>
        <v/>
      </c>
    </row>
    <row r="19082" spans="8:8">
      <c r="H19082" t="str">
        <f t="shared" si="5"/>
        <v/>
      </c>
    </row>
    <row r="19083" spans="8:8">
      <c r="H19083" t="str">
        <f t="shared" si="5"/>
        <v/>
      </c>
    </row>
    <row r="19084" spans="8:8">
      <c r="H19084" t="str">
        <f t="shared" si="5"/>
        <v/>
      </c>
    </row>
    <row r="19085" spans="8:8">
      <c r="H19085" t="str">
        <f t="shared" si="5"/>
        <v/>
      </c>
    </row>
    <row r="19086" spans="8:8">
      <c r="H19086" t="str">
        <f t="shared" si="5"/>
        <v/>
      </c>
    </row>
    <row r="19087" spans="8:8">
      <c r="H19087" t="str">
        <f t="shared" si="5"/>
        <v/>
      </c>
    </row>
    <row r="19088" spans="8:8">
      <c r="H19088" t="str">
        <f t="shared" si="5"/>
        <v/>
      </c>
    </row>
    <row r="19089" spans="8:8">
      <c r="H19089" t="str">
        <f t="shared" si="5"/>
        <v/>
      </c>
    </row>
    <row r="19090" spans="8:8">
      <c r="H19090" t="str">
        <f t="shared" si="5"/>
        <v/>
      </c>
    </row>
    <row r="19091" spans="8:8">
      <c r="H19091" t="str">
        <f t="shared" si="5"/>
        <v/>
      </c>
    </row>
    <row r="19092" spans="8:8">
      <c r="H19092" t="str">
        <f t="shared" si="5"/>
        <v/>
      </c>
    </row>
    <row r="19093" spans="8:8">
      <c r="H19093" t="str">
        <f t="shared" si="5"/>
        <v/>
      </c>
    </row>
    <row r="19094" spans="8:8">
      <c r="H19094" t="str">
        <f t="shared" si="5"/>
        <v/>
      </c>
    </row>
    <row r="19095" spans="8:8">
      <c r="H19095" t="str">
        <f t="shared" si="5"/>
        <v/>
      </c>
    </row>
    <row r="19096" spans="8:8">
      <c r="H19096" t="str">
        <f t="shared" si="5"/>
        <v/>
      </c>
    </row>
    <row r="19097" spans="8:8">
      <c r="H19097" t="str">
        <f t="shared" si="5"/>
        <v/>
      </c>
    </row>
    <row r="19098" spans="8:8">
      <c r="H19098" t="str">
        <f t="shared" si="5"/>
        <v/>
      </c>
    </row>
    <row r="19099" spans="8:8">
      <c r="H19099" t="str">
        <f t="shared" si="5"/>
        <v/>
      </c>
    </row>
    <row r="19100" spans="8:8">
      <c r="H19100" t="str">
        <f t="shared" si="5"/>
        <v/>
      </c>
    </row>
    <row r="19101" spans="8:8">
      <c r="H19101" t="str">
        <f t="shared" si="5"/>
        <v/>
      </c>
    </row>
    <row r="19102" spans="8:8">
      <c r="H19102" t="str">
        <f t="shared" si="5"/>
        <v/>
      </c>
    </row>
    <row r="19103" spans="8:8">
      <c r="H19103" t="str">
        <f t="shared" si="5"/>
        <v/>
      </c>
    </row>
    <row r="19104" spans="8:8">
      <c r="H19104" t="str">
        <f t="shared" si="5"/>
        <v/>
      </c>
    </row>
    <row r="19105" spans="8:8">
      <c r="H19105" t="str">
        <f t="shared" si="5"/>
        <v/>
      </c>
    </row>
    <row r="19106" spans="8:8">
      <c r="H19106" t="str">
        <f t="shared" ref="H19106:H19169" si="6">_xlfn.TEXTJOIN(", ", TRUE, G19106:G19106)</f>
        <v/>
      </c>
    </row>
    <row r="19107" spans="8:8">
      <c r="H19107" t="str">
        <f t="shared" si="6"/>
        <v/>
      </c>
    </row>
    <row r="19108" spans="8:8">
      <c r="H19108" t="str">
        <f t="shared" si="6"/>
        <v/>
      </c>
    </row>
    <row r="19109" spans="8:8">
      <c r="H19109" t="str">
        <f t="shared" si="6"/>
        <v/>
      </c>
    </row>
    <row r="19110" spans="8:8">
      <c r="H19110" t="str">
        <f t="shared" si="6"/>
        <v/>
      </c>
    </row>
    <row r="19111" spans="8:8">
      <c r="H19111" t="str">
        <f t="shared" si="6"/>
        <v/>
      </c>
    </row>
    <row r="19112" spans="8:8">
      <c r="H19112" t="str">
        <f t="shared" si="6"/>
        <v/>
      </c>
    </row>
    <row r="19113" spans="8:8">
      <c r="H19113" t="str">
        <f t="shared" si="6"/>
        <v/>
      </c>
    </row>
    <row r="19114" spans="8:8">
      <c r="H19114" t="str">
        <f t="shared" si="6"/>
        <v/>
      </c>
    </row>
    <row r="19115" spans="8:8">
      <c r="H19115" t="str">
        <f t="shared" si="6"/>
        <v/>
      </c>
    </row>
    <row r="19116" spans="8:8">
      <c r="H19116" t="str">
        <f t="shared" si="6"/>
        <v/>
      </c>
    </row>
    <row r="19117" spans="8:8">
      <c r="H19117" t="str">
        <f t="shared" si="6"/>
        <v/>
      </c>
    </row>
    <row r="19118" spans="8:8">
      <c r="H19118" t="str">
        <f t="shared" si="6"/>
        <v/>
      </c>
    </row>
    <row r="19119" spans="8:8">
      <c r="H19119" t="str">
        <f t="shared" si="6"/>
        <v/>
      </c>
    </row>
    <row r="19120" spans="8:8">
      <c r="H19120" t="str">
        <f t="shared" si="6"/>
        <v/>
      </c>
    </row>
    <row r="19121" spans="8:8">
      <c r="H19121" t="str">
        <f t="shared" si="6"/>
        <v/>
      </c>
    </row>
    <row r="19122" spans="8:8">
      <c r="H19122" t="str">
        <f t="shared" si="6"/>
        <v/>
      </c>
    </row>
    <row r="19123" spans="8:8">
      <c r="H19123" t="str">
        <f t="shared" si="6"/>
        <v/>
      </c>
    </row>
    <row r="19124" spans="8:8">
      <c r="H19124" t="str">
        <f t="shared" si="6"/>
        <v/>
      </c>
    </row>
    <row r="19125" spans="8:8">
      <c r="H19125" t="str">
        <f t="shared" si="6"/>
        <v/>
      </c>
    </row>
    <row r="19126" spans="8:8">
      <c r="H19126" t="str">
        <f t="shared" si="6"/>
        <v/>
      </c>
    </row>
    <row r="19127" spans="8:8">
      <c r="H19127" t="str">
        <f t="shared" si="6"/>
        <v/>
      </c>
    </row>
    <row r="19128" spans="8:8">
      <c r="H19128" t="str">
        <f t="shared" si="6"/>
        <v/>
      </c>
    </row>
    <row r="19129" spans="8:8">
      <c r="H19129" t="str">
        <f t="shared" si="6"/>
        <v/>
      </c>
    </row>
    <row r="19130" spans="8:8">
      <c r="H19130" t="str">
        <f t="shared" si="6"/>
        <v/>
      </c>
    </row>
    <row r="19131" spans="8:8">
      <c r="H19131" t="str">
        <f t="shared" si="6"/>
        <v/>
      </c>
    </row>
    <row r="19132" spans="8:8">
      <c r="H19132" t="str">
        <f t="shared" si="6"/>
        <v/>
      </c>
    </row>
    <row r="19133" spans="8:8">
      <c r="H19133" t="str">
        <f t="shared" si="6"/>
        <v/>
      </c>
    </row>
    <row r="19134" spans="8:8">
      <c r="H19134" t="str">
        <f t="shared" si="6"/>
        <v/>
      </c>
    </row>
    <row r="19135" spans="8:8">
      <c r="H19135" t="str">
        <f t="shared" si="6"/>
        <v/>
      </c>
    </row>
    <row r="19136" spans="8:8">
      <c r="H19136" t="str">
        <f t="shared" si="6"/>
        <v/>
      </c>
    </row>
    <row r="19137" spans="8:8">
      <c r="H19137" t="str">
        <f t="shared" si="6"/>
        <v/>
      </c>
    </row>
    <row r="19138" spans="8:8">
      <c r="H19138" t="str">
        <f t="shared" si="6"/>
        <v/>
      </c>
    </row>
    <row r="19139" spans="8:8">
      <c r="H19139" t="str">
        <f t="shared" si="6"/>
        <v/>
      </c>
    </row>
    <row r="19140" spans="8:8">
      <c r="H19140" t="str">
        <f t="shared" si="6"/>
        <v/>
      </c>
    </row>
    <row r="19141" spans="8:8">
      <c r="H19141" t="str">
        <f t="shared" si="6"/>
        <v/>
      </c>
    </row>
    <row r="19142" spans="8:8">
      <c r="H19142" t="str">
        <f t="shared" si="6"/>
        <v/>
      </c>
    </row>
    <row r="19143" spans="8:8">
      <c r="H19143" t="str">
        <f t="shared" si="6"/>
        <v/>
      </c>
    </row>
    <row r="19144" spans="8:8">
      <c r="H19144" t="str">
        <f t="shared" si="6"/>
        <v/>
      </c>
    </row>
    <row r="19145" spans="8:8">
      <c r="H19145" t="str">
        <f t="shared" si="6"/>
        <v/>
      </c>
    </row>
    <row r="19146" spans="8:8">
      <c r="H19146" t="str">
        <f t="shared" si="6"/>
        <v/>
      </c>
    </row>
    <row r="19147" spans="8:8">
      <c r="H19147" t="str">
        <f t="shared" si="6"/>
        <v/>
      </c>
    </row>
    <row r="19148" spans="8:8">
      <c r="H19148" t="str">
        <f t="shared" si="6"/>
        <v/>
      </c>
    </row>
    <row r="19149" spans="8:8">
      <c r="H19149" t="str">
        <f t="shared" si="6"/>
        <v/>
      </c>
    </row>
    <row r="19150" spans="8:8">
      <c r="H19150" t="str">
        <f t="shared" si="6"/>
        <v/>
      </c>
    </row>
    <row r="19151" spans="8:8">
      <c r="H19151" t="str">
        <f t="shared" si="6"/>
        <v/>
      </c>
    </row>
    <row r="19152" spans="8:8">
      <c r="H19152" t="str">
        <f t="shared" si="6"/>
        <v/>
      </c>
    </row>
    <row r="19153" spans="8:8">
      <c r="H19153" t="str">
        <f t="shared" si="6"/>
        <v/>
      </c>
    </row>
    <row r="19154" spans="8:8">
      <c r="H19154" t="str">
        <f t="shared" si="6"/>
        <v/>
      </c>
    </row>
    <row r="19155" spans="8:8">
      <c r="H19155" t="str">
        <f t="shared" si="6"/>
        <v/>
      </c>
    </row>
    <row r="19156" spans="8:8">
      <c r="H19156" t="str">
        <f t="shared" si="6"/>
        <v/>
      </c>
    </row>
    <row r="19157" spans="8:8">
      <c r="H19157" t="str">
        <f t="shared" si="6"/>
        <v/>
      </c>
    </row>
    <row r="19158" spans="8:8">
      <c r="H19158" t="str">
        <f t="shared" si="6"/>
        <v/>
      </c>
    </row>
    <row r="19159" spans="8:8">
      <c r="H19159" t="str">
        <f t="shared" si="6"/>
        <v/>
      </c>
    </row>
    <row r="19160" spans="8:8">
      <c r="H19160" t="str">
        <f t="shared" si="6"/>
        <v/>
      </c>
    </row>
    <row r="19161" spans="8:8">
      <c r="H19161" t="str">
        <f t="shared" si="6"/>
        <v/>
      </c>
    </row>
    <row r="19162" spans="8:8">
      <c r="H19162" t="str">
        <f t="shared" si="6"/>
        <v/>
      </c>
    </row>
    <row r="19163" spans="8:8">
      <c r="H19163" t="str">
        <f t="shared" si="6"/>
        <v/>
      </c>
    </row>
    <row r="19164" spans="8:8">
      <c r="H19164" t="str">
        <f t="shared" si="6"/>
        <v/>
      </c>
    </row>
    <row r="19165" spans="8:8">
      <c r="H19165" t="str">
        <f t="shared" si="6"/>
        <v/>
      </c>
    </row>
    <row r="19166" spans="8:8">
      <c r="H19166" t="str">
        <f t="shared" si="6"/>
        <v/>
      </c>
    </row>
    <row r="19167" spans="8:8">
      <c r="H19167" t="str">
        <f t="shared" si="6"/>
        <v/>
      </c>
    </row>
    <row r="19168" spans="8:8">
      <c r="H19168" t="str">
        <f t="shared" si="6"/>
        <v/>
      </c>
    </row>
    <row r="19169" spans="8:8">
      <c r="H19169" t="str">
        <f t="shared" si="6"/>
        <v/>
      </c>
    </row>
    <row r="19170" spans="8:8">
      <c r="H19170" t="str">
        <f t="shared" ref="H19170:H19233" si="7">_xlfn.TEXTJOIN(", ", TRUE, G19170:G19170)</f>
        <v/>
      </c>
    </row>
    <row r="19171" spans="8:8">
      <c r="H19171" t="str">
        <f t="shared" si="7"/>
        <v/>
      </c>
    </row>
    <row r="19172" spans="8:8">
      <c r="H19172" t="str">
        <f t="shared" si="7"/>
        <v/>
      </c>
    </row>
    <row r="19173" spans="8:8">
      <c r="H19173" t="str">
        <f t="shared" si="7"/>
        <v/>
      </c>
    </row>
    <row r="19174" spans="8:8">
      <c r="H19174" t="str">
        <f t="shared" si="7"/>
        <v/>
      </c>
    </row>
    <row r="19175" spans="8:8">
      <c r="H19175" t="str">
        <f t="shared" si="7"/>
        <v/>
      </c>
    </row>
    <row r="19176" spans="8:8">
      <c r="H19176" t="str">
        <f t="shared" si="7"/>
        <v/>
      </c>
    </row>
    <row r="19177" spans="8:8">
      <c r="H19177" t="str">
        <f t="shared" si="7"/>
        <v/>
      </c>
    </row>
    <row r="19178" spans="8:8">
      <c r="H19178" t="str">
        <f t="shared" si="7"/>
        <v/>
      </c>
    </row>
    <row r="19179" spans="8:8">
      <c r="H19179" t="str">
        <f t="shared" si="7"/>
        <v/>
      </c>
    </row>
    <row r="19180" spans="8:8">
      <c r="H19180" t="str">
        <f t="shared" si="7"/>
        <v/>
      </c>
    </row>
    <row r="19181" spans="8:8">
      <c r="H19181" t="str">
        <f t="shared" si="7"/>
        <v/>
      </c>
    </row>
    <row r="19182" spans="8:8">
      <c r="H19182" t="str">
        <f t="shared" si="7"/>
        <v/>
      </c>
    </row>
    <row r="19183" spans="8:8">
      <c r="H19183" t="str">
        <f t="shared" si="7"/>
        <v/>
      </c>
    </row>
    <row r="19184" spans="8:8">
      <c r="H19184" t="str">
        <f t="shared" si="7"/>
        <v/>
      </c>
    </row>
    <row r="19185" spans="8:8">
      <c r="H19185" t="str">
        <f t="shared" si="7"/>
        <v/>
      </c>
    </row>
    <row r="19186" spans="8:8">
      <c r="H19186" t="str">
        <f t="shared" si="7"/>
        <v/>
      </c>
    </row>
    <row r="19187" spans="8:8">
      <c r="H19187" t="str">
        <f t="shared" si="7"/>
        <v/>
      </c>
    </row>
    <row r="19188" spans="8:8">
      <c r="H19188" t="str">
        <f t="shared" si="7"/>
        <v/>
      </c>
    </row>
    <row r="19189" spans="8:8">
      <c r="H19189" t="str">
        <f t="shared" si="7"/>
        <v/>
      </c>
    </row>
    <row r="19190" spans="8:8">
      <c r="H19190" t="str">
        <f t="shared" si="7"/>
        <v/>
      </c>
    </row>
    <row r="19191" spans="8:8">
      <c r="H19191" t="str">
        <f t="shared" si="7"/>
        <v/>
      </c>
    </row>
    <row r="19192" spans="8:8">
      <c r="H19192" t="str">
        <f t="shared" si="7"/>
        <v/>
      </c>
    </row>
    <row r="19193" spans="8:8">
      <c r="H19193" t="str">
        <f t="shared" si="7"/>
        <v/>
      </c>
    </row>
    <row r="19194" spans="8:8">
      <c r="H19194" t="str">
        <f t="shared" si="7"/>
        <v/>
      </c>
    </row>
    <row r="19195" spans="8:8">
      <c r="H19195" t="str">
        <f t="shared" si="7"/>
        <v/>
      </c>
    </row>
    <row r="19196" spans="8:8">
      <c r="H19196" t="str">
        <f t="shared" si="7"/>
        <v/>
      </c>
    </row>
    <row r="19197" spans="8:8">
      <c r="H19197" t="str">
        <f t="shared" si="7"/>
        <v/>
      </c>
    </row>
    <row r="19198" spans="8:8">
      <c r="H19198" t="str">
        <f t="shared" si="7"/>
        <v/>
      </c>
    </row>
    <row r="19199" spans="8:8">
      <c r="H19199" t="str">
        <f t="shared" si="7"/>
        <v/>
      </c>
    </row>
    <row r="19200" spans="8:8">
      <c r="H19200" t="str">
        <f t="shared" si="7"/>
        <v/>
      </c>
    </row>
    <row r="19201" spans="8:8">
      <c r="H19201" t="str">
        <f t="shared" si="7"/>
        <v/>
      </c>
    </row>
    <row r="19202" spans="8:8">
      <c r="H19202" t="str">
        <f t="shared" si="7"/>
        <v/>
      </c>
    </row>
    <row r="19203" spans="8:8">
      <c r="H19203" t="str">
        <f t="shared" si="7"/>
        <v/>
      </c>
    </row>
    <row r="19204" spans="8:8">
      <c r="H19204" t="str">
        <f t="shared" si="7"/>
        <v/>
      </c>
    </row>
    <row r="19205" spans="8:8">
      <c r="H19205" t="str">
        <f t="shared" si="7"/>
        <v/>
      </c>
    </row>
    <row r="19206" spans="8:8">
      <c r="H19206" t="str">
        <f t="shared" si="7"/>
        <v/>
      </c>
    </row>
    <row r="19207" spans="8:8">
      <c r="H19207" t="str">
        <f t="shared" si="7"/>
        <v/>
      </c>
    </row>
    <row r="19208" spans="8:8">
      <c r="H19208" t="str">
        <f t="shared" si="7"/>
        <v/>
      </c>
    </row>
    <row r="19209" spans="8:8">
      <c r="H19209" t="str">
        <f t="shared" si="7"/>
        <v/>
      </c>
    </row>
    <row r="19210" spans="8:8">
      <c r="H19210" t="str">
        <f t="shared" si="7"/>
        <v/>
      </c>
    </row>
    <row r="19211" spans="8:8">
      <c r="H19211" t="str">
        <f t="shared" si="7"/>
        <v/>
      </c>
    </row>
    <row r="19212" spans="8:8">
      <c r="H19212" t="str">
        <f t="shared" si="7"/>
        <v/>
      </c>
    </row>
    <row r="19213" spans="8:8">
      <c r="H19213" t="str">
        <f t="shared" si="7"/>
        <v/>
      </c>
    </row>
    <row r="19214" spans="8:8">
      <c r="H19214" t="str">
        <f t="shared" si="7"/>
        <v/>
      </c>
    </row>
    <row r="19215" spans="8:8">
      <c r="H19215" t="str">
        <f t="shared" si="7"/>
        <v/>
      </c>
    </row>
    <row r="19216" spans="8:8">
      <c r="H19216" t="str">
        <f t="shared" si="7"/>
        <v/>
      </c>
    </row>
    <row r="19217" spans="8:8">
      <c r="H19217" t="str">
        <f t="shared" si="7"/>
        <v/>
      </c>
    </row>
    <row r="19218" spans="8:8">
      <c r="H19218" t="str">
        <f t="shared" si="7"/>
        <v/>
      </c>
    </row>
    <row r="19219" spans="8:8">
      <c r="H19219" t="str">
        <f t="shared" si="7"/>
        <v/>
      </c>
    </row>
    <row r="19220" spans="8:8">
      <c r="H19220" t="str">
        <f t="shared" si="7"/>
        <v/>
      </c>
    </row>
    <row r="19221" spans="8:8">
      <c r="H19221" t="str">
        <f t="shared" si="7"/>
        <v/>
      </c>
    </row>
    <row r="19222" spans="8:8">
      <c r="H19222" t="str">
        <f t="shared" si="7"/>
        <v/>
      </c>
    </row>
    <row r="19223" spans="8:8">
      <c r="H19223" t="str">
        <f t="shared" si="7"/>
        <v/>
      </c>
    </row>
    <row r="19224" spans="8:8">
      <c r="H19224" t="str">
        <f t="shared" si="7"/>
        <v/>
      </c>
    </row>
    <row r="19225" spans="8:8">
      <c r="H19225" t="str">
        <f t="shared" si="7"/>
        <v/>
      </c>
    </row>
    <row r="19226" spans="8:8">
      <c r="H19226" t="str">
        <f t="shared" si="7"/>
        <v/>
      </c>
    </row>
    <row r="19227" spans="8:8">
      <c r="H19227" t="str">
        <f t="shared" si="7"/>
        <v/>
      </c>
    </row>
    <row r="19228" spans="8:8">
      <c r="H19228" t="str">
        <f t="shared" si="7"/>
        <v/>
      </c>
    </row>
    <row r="19229" spans="8:8">
      <c r="H19229" t="str">
        <f t="shared" si="7"/>
        <v/>
      </c>
    </row>
    <row r="19230" spans="8:8">
      <c r="H19230" t="str">
        <f t="shared" si="7"/>
        <v/>
      </c>
    </row>
    <row r="19231" spans="8:8">
      <c r="H19231" t="str">
        <f t="shared" si="7"/>
        <v/>
      </c>
    </row>
    <row r="19232" spans="8:8">
      <c r="H19232" t="str">
        <f t="shared" si="7"/>
        <v/>
      </c>
    </row>
    <row r="19233" spans="8:8">
      <c r="H19233" t="str">
        <f t="shared" si="7"/>
        <v/>
      </c>
    </row>
    <row r="19234" spans="8:8">
      <c r="H19234" t="str">
        <f t="shared" ref="H19234:H19297" si="8">_xlfn.TEXTJOIN(", ", TRUE, G19234:G19234)</f>
        <v/>
      </c>
    </row>
    <row r="19235" spans="8:8">
      <c r="H19235" t="str">
        <f t="shared" si="8"/>
        <v/>
      </c>
    </row>
    <row r="19236" spans="8:8">
      <c r="H19236" t="str">
        <f t="shared" si="8"/>
        <v/>
      </c>
    </row>
    <row r="19237" spans="8:8">
      <c r="H19237" t="str">
        <f t="shared" si="8"/>
        <v/>
      </c>
    </row>
    <row r="19238" spans="8:8">
      <c r="H19238" t="str">
        <f t="shared" si="8"/>
        <v/>
      </c>
    </row>
    <row r="19239" spans="8:8">
      <c r="H19239" t="str">
        <f t="shared" si="8"/>
        <v/>
      </c>
    </row>
    <row r="19240" spans="8:8">
      <c r="H19240" t="str">
        <f t="shared" si="8"/>
        <v/>
      </c>
    </row>
    <row r="19241" spans="8:8">
      <c r="H19241" t="str">
        <f t="shared" si="8"/>
        <v/>
      </c>
    </row>
    <row r="19242" spans="8:8">
      <c r="H19242" t="str">
        <f t="shared" si="8"/>
        <v/>
      </c>
    </row>
    <row r="19243" spans="8:8">
      <c r="H19243" t="str">
        <f t="shared" si="8"/>
        <v/>
      </c>
    </row>
    <row r="19244" spans="8:8">
      <c r="H19244" t="str">
        <f t="shared" si="8"/>
        <v/>
      </c>
    </row>
    <row r="19245" spans="8:8">
      <c r="H19245" t="str">
        <f t="shared" si="8"/>
        <v/>
      </c>
    </row>
    <row r="19246" spans="8:8">
      <c r="H19246" t="str">
        <f t="shared" si="8"/>
        <v/>
      </c>
    </row>
    <row r="19247" spans="8:8">
      <c r="H19247" t="str">
        <f t="shared" si="8"/>
        <v/>
      </c>
    </row>
    <row r="19248" spans="8:8">
      <c r="H19248" t="str">
        <f t="shared" si="8"/>
        <v/>
      </c>
    </row>
    <row r="19249" spans="8:8">
      <c r="H19249" t="str">
        <f t="shared" si="8"/>
        <v/>
      </c>
    </row>
    <row r="19250" spans="8:8">
      <c r="H19250" t="str">
        <f t="shared" si="8"/>
        <v/>
      </c>
    </row>
    <row r="19251" spans="8:8">
      <c r="H19251" t="str">
        <f t="shared" si="8"/>
        <v/>
      </c>
    </row>
    <row r="19252" spans="8:8">
      <c r="H19252" t="str">
        <f t="shared" si="8"/>
        <v/>
      </c>
    </row>
    <row r="19253" spans="8:8">
      <c r="H19253" t="str">
        <f t="shared" si="8"/>
        <v/>
      </c>
    </row>
    <row r="19254" spans="8:8">
      <c r="H19254" t="str">
        <f t="shared" si="8"/>
        <v/>
      </c>
    </row>
    <row r="19255" spans="8:8">
      <c r="H19255" t="str">
        <f t="shared" si="8"/>
        <v/>
      </c>
    </row>
    <row r="19256" spans="8:8">
      <c r="H19256" t="str">
        <f t="shared" si="8"/>
        <v/>
      </c>
    </row>
    <row r="19257" spans="8:8">
      <c r="H19257" t="str">
        <f t="shared" si="8"/>
        <v/>
      </c>
    </row>
    <row r="19258" spans="8:8">
      <c r="H19258" t="str">
        <f t="shared" si="8"/>
        <v/>
      </c>
    </row>
    <row r="19259" spans="8:8">
      <c r="H19259" t="str">
        <f t="shared" si="8"/>
        <v/>
      </c>
    </row>
    <row r="19260" spans="8:8">
      <c r="H19260" t="str">
        <f t="shared" si="8"/>
        <v/>
      </c>
    </row>
    <row r="19261" spans="8:8">
      <c r="H19261" t="str">
        <f t="shared" si="8"/>
        <v/>
      </c>
    </row>
    <row r="19262" spans="8:8">
      <c r="H19262" t="str">
        <f t="shared" si="8"/>
        <v/>
      </c>
    </row>
    <row r="19263" spans="8:8">
      <c r="H19263" t="str">
        <f t="shared" si="8"/>
        <v/>
      </c>
    </row>
    <row r="19264" spans="8:8">
      <c r="H19264" t="str">
        <f t="shared" si="8"/>
        <v/>
      </c>
    </row>
    <row r="19265" spans="8:8">
      <c r="H19265" t="str">
        <f t="shared" si="8"/>
        <v/>
      </c>
    </row>
    <row r="19266" spans="8:8">
      <c r="H19266" t="str">
        <f t="shared" si="8"/>
        <v/>
      </c>
    </row>
    <row r="19267" spans="8:8">
      <c r="H19267" t="str">
        <f t="shared" si="8"/>
        <v/>
      </c>
    </row>
    <row r="19268" spans="8:8">
      <c r="H19268" t="str">
        <f t="shared" si="8"/>
        <v/>
      </c>
    </row>
    <row r="19269" spans="8:8">
      <c r="H19269" t="str">
        <f t="shared" si="8"/>
        <v/>
      </c>
    </row>
    <row r="19270" spans="8:8">
      <c r="H19270" t="str">
        <f t="shared" si="8"/>
        <v/>
      </c>
    </row>
    <row r="19271" spans="8:8">
      <c r="H19271" t="str">
        <f t="shared" si="8"/>
        <v/>
      </c>
    </row>
    <row r="19272" spans="8:8">
      <c r="H19272" t="str">
        <f t="shared" si="8"/>
        <v/>
      </c>
    </row>
    <row r="19273" spans="8:8">
      <c r="H19273" t="str">
        <f t="shared" si="8"/>
        <v/>
      </c>
    </row>
    <row r="19274" spans="8:8">
      <c r="H19274" t="str">
        <f t="shared" si="8"/>
        <v/>
      </c>
    </row>
    <row r="19275" spans="8:8">
      <c r="H19275" t="str">
        <f t="shared" si="8"/>
        <v/>
      </c>
    </row>
    <row r="19276" spans="8:8">
      <c r="H19276" t="str">
        <f t="shared" si="8"/>
        <v/>
      </c>
    </row>
    <row r="19277" spans="8:8">
      <c r="H19277" t="str">
        <f t="shared" si="8"/>
        <v/>
      </c>
    </row>
    <row r="19278" spans="8:8">
      <c r="H19278" t="str">
        <f t="shared" si="8"/>
        <v/>
      </c>
    </row>
    <row r="19279" spans="8:8">
      <c r="H19279" t="str">
        <f t="shared" si="8"/>
        <v/>
      </c>
    </row>
    <row r="19280" spans="8:8">
      <c r="H19280" t="str">
        <f t="shared" si="8"/>
        <v/>
      </c>
    </row>
    <row r="19281" spans="8:8">
      <c r="H19281" t="str">
        <f t="shared" si="8"/>
        <v/>
      </c>
    </row>
    <row r="19282" spans="8:8">
      <c r="H19282" t="str">
        <f t="shared" si="8"/>
        <v/>
      </c>
    </row>
    <row r="19283" spans="8:8">
      <c r="H19283" t="str">
        <f t="shared" si="8"/>
        <v/>
      </c>
    </row>
    <row r="19284" spans="8:8">
      <c r="H19284" t="str">
        <f t="shared" si="8"/>
        <v/>
      </c>
    </row>
    <row r="19285" spans="8:8">
      <c r="H19285" t="str">
        <f t="shared" si="8"/>
        <v/>
      </c>
    </row>
    <row r="19286" spans="8:8">
      <c r="H19286" t="str">
        <f t="shared" si="8"/>
        <v/>
      </c>
    </row>
    <row r="19287" spans="8:8">
      <c r="H19287" t="str">
        <f t="shared" si="8"/>
        <v/>
      </c>
    </row>
    <row r="19288" spans="8:8">
      <c r="H19288" t="str">
        <f t="shared" si="8"/>
        <v/>
      </c>
    </row>
    <row r="19289" spans="8:8">
      <c r="H19289" t="str">
        <f t="shared" si="8"/>
        <v/>
      </c>
    </row>
    <row r="19290" spans="8:8">
      <c r="H19290" t="str">
        <f t="shared" si="8"/>
        <v/>
      </c>
    </row>
    <row r="19291" spans="8:8">
      <c r="H19291" t="str">
        <f t="shared" si="8"/>
        <v/>
      </c>
    </row>
    <row r="19292" spans="8:8">
      <c r="H19292" t="str">
        <f t="shared" si="8"/>
        <v/>
      </c>
    </row>
    <row r="19293" spans="8:8">
      <c r="H19293" t="str">
        <f t="shared" si="8"/>
        <v/>
      </c>
    </row>
    <row r="19294" spans="8:8">
      <c r="H19294" t="str">
        <f t="shared" si="8"/>
        <v/>
      </c>
    </row>
    <row r="19295" spans="8:8">
      <c r="H19295" t="str">
        <f t="shared" si="8"/>
        <v/>
      </c>
    </row>
    <row r="19296" spans="8:8">
      <c r="H19296" t="str">
        <f t="shared" si="8"/>
        <v/>
      </c>
    </row>
    <row r="19297" spans="8:8">
      <c r="H19297" t="str">
        <f t="shared" si="8"/>
        <v/>
      </c>
    </row>
    <row r="19298" spans="8:8">
      <c r="H19298" t="str">
        <f t="shared" ref="H19298:H19361" si="9">_xlfn.TEXTJOIN(", ", TRUE, G19298:G19298)</f>
        <v/>
      </c>
    </row>
    <row r="19299" spans="8:8">
      <c r="H19299" t="str">
        <f t="shared" si="9"/>
        <v/>
      </c>
    </row>
    <row r="19300" spans="8:8">
      <c r="H19300" t="str">
        <f t="shared" si="9"/>
        <v/>
      </c>
    </row>
    <row r="19301" spans="8:8">
      <c r="H19301" t="str">
        <f t="shared" si="9"/>
        <v/>
      </c>
    </row>
    <row r="19302" spans="8:8">
      <c r="H19302" t="str">
        <f t="shared" si="9"/>
        <v/>
      </c>
    </row>
    <row r="19303" spans="8:8">
      <c r="H19303" t="str">
        <f t="shared" si="9"/>
        <v/>
      </c>
    </row>
    <row r="19304" spans="8:8">
      <c r="H19304" t="str">
        <f t="shared" si="9"/>
        <v/>
      </c>
    </row>
    <row r="19305" spans="8:8">
      <c r="H19305" t="str">
        <f t="shared" si="9"/>
        <v/>
      </c>
    </row>
    <row r="19306" spans="8:8">
      <c r="H19306" t="str">
        <f t="shared" si="9"/>
        <v/>
      </c>
    </row>
    <row r="19307" spans="8:8">
      <c r="H19307" t="str">
        <f t="shared" si="9"/>
        <v/>
      </c>
    </row>
    <row r="19308" spans="8:8">
      <c r="H19308" t="str">
        <f t="shared" si="9"/>
        <v/>
      </c>
    </row>
    <row r="19309" spans="8:8">
      <c r="H19309" t="str">
        <f t="shared" si="9"/>
        <v/>
      </c>
    </row>
    <row r="19310" spans="8:8">
      <c r="H19310" t="str">
        <f t="shared" si="9"/>
        <v/>
      </c>
    </row>
    <row r="19311" spans="8:8">
      <c r="H19311" t="str">
        <f t="shared" si="9"/>
        <v/>
      </c>
    </row>
    <row r="19312" spans="8:8">
      <c r="H19312" t="str">
        <f t="shared" si="9"/>
        <v/>
      </c>
    </row>
    <row r="19313" spans="8:8">
      <c r="H19313" t="str">
        <f t="shared" si="9"/>
        <v/>
      </c>
    </row>
    <row r="19314" spans="8:8">
      <c r="H19314" t="str">
        <f t="shared" si="9"/>
        <v/>
      </c>
    </row>
    <row r="19315" spans="8:8">
      <c r="H19315" t="str">
        <f t="shared" si="9"/>
        <v/>
      </c>
    </row>
    <row r="19316" spans="8:8">
      <c r="H19316" t="str">
        <f t="shared" si="9"/>
        <v/>
      </c>
    </row>
    <row r="19317" spans="8:8">
      <c r="H19317" t="str">
        <f t="shared" si="9"/>
        <v/>
      </c>
    </row>
    <row r="19318" spans="8:8">
      <c r="H19318" t="str">
        <f t="shared" si="9"/>
        <v/>
      </c>
    </row>
    <row r="19319" spans="8:8">
      <c r="H19319" t="str">
        <f t="shared" si="9"/>
        <v/>
      </c>
    </row>
    <row r="19320" spans="8:8">
      <c r="H19320" t="str">
        <f t="shared" si="9"/>
        <v/>
      </c>
    </row>
    <row r="19321" spans="8:8">
      <c r="H19321" t="str">
        <f t="shared" si="9"/>
        <v/>
      </c>
    </row>
    <row r="19322" spans="8:8">
      <c r="H19322" t="str">
        <f t="shared" si="9"/>
        <v/>
      </c>
    </row>
    <row r="19323" spans="8:8">
      <c r="H19323" t="str">
        <f t="shared" si="9"/>
        <v/>
      </c>
    </row>
    <row r="19324" spans="8:8">
      <c r="H19324" t="str">
        <f t="shared" si="9"/>
        <v/>
      </c>
    </row>
    <row r="19325" spans="8:8">
      <c r="H19325" t="str">
        <f t="shared" si="9"/>
        <v/>
      </c>
    </row>
    <row r="19326" spans="8:8">
      <c r="H19326" t="str">
        <f t="shared" si="9"/>
        <v/>
      </c>
    </row>
    <row r="19327" spans="8:8">
      <c r="H19327" t="str">
        <f t="shared" si="9"/>
        <v/>
      </c>
    </row>
    <row r="19328" spans="8:8">
      <c r="H19328" t="str">
        <f t="shared" si="9"/>
        <v/>
      </c>
    </row>
    <row r="19329" spans="8:8">
      <c r="H19329" t="str">
        <f t="shared" si="9"/>
        <v/>
      </c>
    </row>
    <row r="19330" spans="8:8">
      <c r="H19330" t="str">
        <f t="shared" si="9"/>
        <v/>
      </c>
    </row>
    <row r="19331" spans="8:8">
      <c r="H19331" t="str">
        <f t="shared" si="9"/>
        <v/>
      </c>
    </row>
    <row r="19332" spans="8:8">
      <c r="H19332" t="str">
        <f t="shared" si="9"/>
        <v/>
      </c>
    </row>
    <row r="19333" spans="8:8">
      <c r="H19333" t="str">
        <f t="shared" si="9"/>
        <v/>
      </c>
    </row>
    <row r="19334" spans="8:8">
      <c r="H19334" t="str">
        <f t="shared" si="9"/>
        <v/>
      </c>
    </row>
    <row r="19335" spans="8:8">
      <c r="H19335" t="str">
        <f t="shared" si="9"/>
        <v/>
      </c>
    </row>
    <row r="19336" spans="8:8">
      <c r="H19336" t="str">
        <f t="shared" si="9"/>
        <v/>
      </c>
    </row>
    <row r="19337" spans="8:8">
      <c r="H19337" t="str">
        <f t="shared" si="9"/>
        <v/>
      </c>
    </row>
    <row r="19338" spans="8:8">
      <c r="H19338" t="str">
        <f t="shared" si="9"/>
        <v/>
      </c>
    </row>
    <row r="19339" spans="8:8">
      <c r="H19339" t="str">
        <f t="shared" si="9"/>
        <v/>
      </c>
    </row>
    <row r="19340" spans="8:8">
      <c r="H19340" t="str">
        <f t="shared" si="9"/>
        <v/>
      </c>
    </row>
    <row r="19341" spans="8:8">
      <c r="H19341" t="str">
        <f t="shared" si="9"/>
        <v/>
      </c>
    </row>
    <row r="19342" spans="8:8">
      <c r="H19342" t="str">
        <f t="shared" si="9"/>
        <v/>
      </c>
    </row>
    <row r="19343" spans="8:8">
      <c r="H19343" t="str">
        <f t="shared" si="9"/>
        <v/>
      </c>
    </row>
    <row r="19344" spans="8:8">
      <c r="H19344" t="str">
        <f t="shared" si="9"/>
        <v/>
      </c>
    </row>
    <row r="19345" spans="8:8">
      <c r="H19345" t="str">
        <f t="shared" si="9"/>
        <v/>
      </c>
    </row>
    <row r="19346" spans="8:8">
      <c r="H19346" t="str">
        <f t="shared" si="9"/>
        <v/>
      </c>
    </row>
    <row r="19347" spans="8:8">
      <c r="H19347" t="str">
        <f t="shared" si="9"/>
        <v/>
      </c>
    </row>
    <row r="19348" spans="8:8">
      <c r="H19348" t="str">
        <f t="shared" si="9"/>
        <v/>
      </c>
    </row>
    <row r="19349" spans="8:8">
      <c r="H19349" t="str">
        <f t="shared" si="9"/>
        <v/>
      </c>
    </row>
    <row r="19350" spans="8:8">
      <c r="H19350" t="str">
        <f t="shared" si="9"/>
        <v/>
      </c>
    </row>
    <row r="19351" spans="8:8">
      <c r="H19351" t="str">
        <f t="shared" si="9"/>
        <v/>
      </c>
    </row>
    <row r="19352" spans="8:8">
      <c r="H19352" t="str">
        <f t="shared" si="9"/>
        <v/>
      </c>
    </row>
    <row r="19353" spans="8:8">
      <c r="H19353" t="str">
        <f t="shared" si="9"/>
        <v/>
      </c>
    </row>
    <row r="19354" spans="8:8">
      <c r="H19354" t="str">
        <f t="shared" si="9"/>
        <v/>
      </c>
    </row>
    <row r="19355" spans="8:8">
      <c r="H19355" t="str">
        <f t="shared" si="9"/>
        <v/>
      </c>
    </row>
    <row r="19356" spans="8:8">
      <c r="H19356" t="str">
        <f t="shared" si="9"/>
        <v/>
      </c>
    </row>
    <row r="19357" spans="8:8">
      <c r="H19357" t="str">
        <f t="shared" si="9"/>
        <v/>
      </c>
    </row>
    <row r="19358" spans="8:8">
      <c r="H19358" t="str">
        <f t="shared" si="9"/>
        <v/>
      </c>
    </row>
    <row r="19359" spans="8:8">
      <c r="H19359" t="str">
        <f t="shared" si="9"/>
        <v/>
      </c>
    </row>
    <row r="19360" spans="8:8">
      <c r="H19360" t="str">
        <f t="shared" si="9"/>
        <v/>
      </c>
    </row>
    <row r="19361" spans="8:8">
      <c r="H19361" t="str">
        <f t="shared" si="9"/>
        <v/>
      </c>
    </row>
    <row r="19362" spans="8:8">
      <c r="H19362" t="str">
        <f t="shared" ref="H19362:H19425" si="10">_xlfn.TEXTJOIN(", ", TRUE, G19362:G19362)</f>
        <v/>
      </c>
    </row>
    <row r="19363" spans="8:8">
      <c r="H19363" t="str">
        <f t="shared" si="10"/>
        <v/>
      </c>
    </row>
    <row r="19364" spans="8:8">
      <c r="H19364" t="str">
        <f t="shared" si="10"/>
        <v/>
      </c>
    </row>
    <row r="19365" spans="8:8">
      <c r="H19365" t="str">
        <f t="shared" si="10"/>
        <v/>
      </c>
    </row>
    <row r="19366" spans="8:8">
      <c r="H19366" t="str">
        <f t="shared" si="10"/>
        <v/>
      </c>
    </row>
    <row r="19367" spans="8:8">
      <c r="H19367" t="str">
        <f t="shared" si="10"/>
        <v/>
      </c>
    </row>
    <row r="19368" spans="8:8">
      <c r="H19368" t="str">
        <f t="shared" si="10"/>
        <v/>
      </c>
    </row>
    <row r="19369" spans="8:8">
      <c r="H19369" t="str">
        <f t="shared" si="10"/>
        <v/>
      </c>
    </row>
    <row r="19370" spans="8:8">
      <c r="H19370" t="str">
        <f t="shared" si="10"/>
        <v/>
      </c>
    </row>
    <row r="19371" spans="8:8">
      <c r="H19371" t="str">
        <f t="shared" si="10"/>
        <v/>
      </c>
    </row>
    <row r="19372" spans="8:8">
      <c r="H19372" t="str">
        <f t="shared" si="10"/>
        <v/>
      </c>
    </row>
    <row r="19373" spans="8:8">
      <c r="H19373" t="str">
        <f t="shared" si="10"/>
        <v/>
      </c>
    </row>
    <row r="19374" spans="8:8">
      <c r="H19374" t="str">
        <f t="shared" si="10"/>
        <v/>
      </c>
    </row>
    <row r="19375" spans="8:8">
      <c r="H19375" t="str">
        <f t="shared" si="10"/>
        <v/>
      </c>
    </row>
    <row r="19376" spans="8:8">
      <c r="H19376" t="str">
        <f t="shared" si="10"/>
        <v/>
      </c>
    </row>
    <row r="19377" spans="8:8">
      <c r="H19377" t="str">
        <f t="shared" si="10"/>
        <v/>
      </c>
    </row>
    <row r="19378" spans="8:8">
      <c r="H19378" t="str">
        <f t="shared" si="10"/>
        <v/>
      </c>
    </row>
    <row r="19379" spans="8:8">
      <c r="H19379" t="str">
        <f t="shared" si="10"/>
        <v/>
      </c>
    </row>
    <row r="19380" spans="8:8">
      <c r="H19380" t="str">
        <f t="shared" si="10"/>
        <v/>
      </c>
    </row>
    <row r="19381" spans="8:8">
      <c r="H19381" t="str">
        <f t="shared" si="10"/>
        <v/>
      </c>
    </row>
    <row r="19382" spans="8:8">
      <c r="H19382" t="str">
        <f t="shared" si="10"/>
        <v/>
      </c>
    </row>
    <row r="19383" spans="8:8">
      <c r="H19383" t="str">
        <f t="shared" si="10"/>
        <v/>
      </c>
    </row>
    <row r="19384" spans="8:8">
      <c r="H19384" t="str">
        <f t="shared" si="10"/>
        <v/>
      </c>
    </row>
    <row r="19385" spans="8:8">
      <c r="H19385" t="str">
        <f t="shared" si="10"/>
        <v/>
      </c>
    </row>
    <row r="19386" spans="8:8">
      <c r="H19386" t="str">
        <f t="shared" si="10"/>
        <v/>
      </c>
    </row>
    <row r="19387" spans="8:8">
      <c r="H19387" t="str">
        <f t="shared" si="10"/>
        <v/>
      </c>
    </row>
    <row r="19388" spans="8:8">
      <c r="H19388" t="str">
        <f t="shared" si="10"/>
        <v/>
      </c>
    </row>
    <row r="19389" spans="8:8">
      <c r="H19389" t="str">
        <f t="shared" si="10"/>
        <v/>
      </c>
    </row>
    <row r="19390" spans="8:8">
      <c r="H19390" t="str">
        <f t="shared" si="10"/>
        <v/>
      </c>
    </row>
    <row r="19391" spans="8:8">
      <c r="H19391" t="str">
        <f t="shared" si="10"/>
        <v/>
      </c>
    </row>
    <row r="19392" spans="8:8">
      <c r="H19392" t="str">
        <f t="shared" si="10"/>
        <v/>
      </c>
    </row>
    <row r="19393" spans="8:8">
      <c r="H19393" t="str">
        <f t="shared" si="10"/>
        <v/>
      </c>
    </row>
    <row r="19394" spans="8:8">
      <c r="H19394" t="str">
        <f t="shared" si="10"/>
        <v/>
      </c>
    </row>
    <row r="19395" spans="8:8">
      <c r="H19395" t="str">
        <f t="shared" si="10"/>
        <v/>
      </c>
    </row>
    <row r="19396" spans="8:8">
      <c r="H19396" t="str">
        <f t="shared" si="10"/>
        <v/>
      </c>
    </row>
    <row r="19397" spans="8:8">
      <c r="H19397" t="str">
        <f t="shared" si="10"/>
        <v/>
      </c>
    </row>
    <row r="19398" spans="8:8">
      <c r="H19398" t="str">
        <f t="shared" si="10"/>
        <v/>
      </c>
    </row>
    <row r="19399" spans="8:8">
      <c r="H19399" t="str">
        <f t="shared" si="10"/>
        <v/>
      </c>
    </row>
    <row r="19400" spans="8:8">
      <c r="H19400" t="str">
        <f t="shared" si="10"/>
        <v/>
      </c>
    </row>
    <row r="19401" spans="8:8">
      <c r="H19401" t="str">
        <f t="shared" si="10"/>
        <v/>
      </c>
    </row>
    <row r="19402" spans="8:8">
      <c r="H19402" t="str">
        <f t="shared" si="10"/>
        <v/>
      </c>
    </row>
    <row r="19403" spans="8:8">
      <c r="H19403" t="str">
        <f t="shared" si="10"/>
        <v/>
      </c>
    </row>
    <row r="19404" spans="8:8">
      <c r="H19404" t="str">
        <f t="shared" si="10"/>
        <v/>
      </c>
    </row>
    <row r="19405" spans="8:8">
      <c r="H19405" t="str">
        <f t="shared" si="10"/>
        <v/>
      </c>
    </row>
    <row r="19406" spans="8:8">
      <c r="H19406" t="str">
        <f t="shared" si="10"/>
        <v/>
      </c>
    </row>
    <row r="19407" spans="8:8">
      <c r="H19407" t="str">
        <f t="shared" si="10"/>
        <v/>
      </c>
    </row>
    <row r="19408" spans="8:8">
      <c r="H19408" t="str">
        <f t="shared" si="10"/>
        <v/>
      </c>
    </row>
    <row r="19409" spans="8:8">
      <c r="H19409" t="str">
        <f t="shared" si="10"/>
        <v/>
      </c>
    </row>
    <row r="19410" spans="8:8">
      <c r="H19410" t="str">
        <f t="shared" si="10"/>
        <v/>
      </c>
    </row>
    <row r="19411" spans="8:8">
      <c r="H19411" t="str">
        <f t="shared" si="10"/>
        <v/>
      </c>
    </row>
    <row r="19412" spans="8:8">
      <c r="H19412" t="str">
        <f t="shared" si="10"/>
        <v/>
      </c>
    </row>
    <row r="19413" spans="8:8">
      <c r="H19413" t="str">
        <f t="shared" si="10"/>
        <v/>
      </c>
    </row>
    <row r="19414" spans="8:8">
      <c r="H19414" t="str">
        <f t="shared" si="10"/>
        <v/>
      </c>
    </row>
    <row r="19415" spans="8:8">
      <c r="H19415" t="str">
        <f t="shared" si="10"/>
        <v/>
      </c>
    </row>
    <row r="19416" spans="8:8">
      <c r="H19416" t="str">
        <f t="shared" si="10"/>
        <v/>
      </c>
    </row>
    <row r="19417" spans="8:8">
      <c r="H19417" t="str">
        <f t="shared" si="10"/>
        <v/>
      </c>
    </row>
    <row r="19418" spans="8:8">
      <c r="H19418" t="str">
        <f t="shared" si="10"/>
        <v/>
      </c>
    </row>
    <row r="19419" spans="8:8">
      <c r="H19419" t="str">
        <f t="shared" si="10"/>
        <v/>
      </c>
    </row>
    <row r="19420" spans="8:8">
      <c r="H19420" t="str">
        <f t="shared" si="10"/>
        <v/>
      </c>
    </row>
    <row r="19421" spans="8:8">
      <c r="H19421" t="str">
        <f t="shared" si="10"/>
        <v/>
      </c>
    </row>
    <row r="19422" spans="8:8">
      <c r="H19422" t="str">
        <f t="shared" si="10"/>
        <v/>
      </c>
    </row>
    <row r="19423" spans="8:8">
      <c r="H19423" t="str">
        <f t="shared" si="10"/>
        <v/>
      </c>
    </row>
    <row r="19424" spans="8:8">
      <c r="H19424" t="str">
        <f t="shared" si="10"/>
        <v/>
      </c>
    </row>
    <row r="19425" spans="8:8">
      <c r="H19425" t="str">
        <f t="shared" si="10"/>
        <v/>
      </c>
    </row>
    <row r="19426" spans="8:8">
      <c r="H19426" t="str">
        <f t="shared" ref="H19426:H19489" si="11">_xlfn.TEXTJOIN(", ", TRUE, G19426:G19426)</f>
        <v/>
      </c>
    </row>
    <row r="19427" spans="8:8">
      <c r="H19427" t="str">
        <f t="shared" si="11"/>
        <v/>
      </c>
    </row>
    <row r="19428" spans="8:8">
      <c r="H19428" t="str">
        <f t="shared" si="11"/>
        <v/>
      </c>
    </row>
    <row r="19429" spans="8:8">
      <c r="H19429" t="str">
        <f t="shared" si="11"/>
        <v/>
      </c>
    </row>
    <row r="19430" spans="8:8">
      <c r="H19430" t="str">
        <f t="shared" si="11"/>
        <v/>
      </c>
    </row>
    <row r="19431" spans="8:8">
      <c r="H19431" t="str">
        <f t="shared" si="11"/>
        <v/>
      </c>
    </row>
    <row r="19432" spans="8:8">
      <c r="H19432" t="str">
        <f t="shared" si="11"/>
        <v/>
      </c>
    </row>
    <row r="19433" spans="8:8">
      <c r="H19433" t="str">
        <f t="shared" si="11"/>
        <v/>
      </c>
    </row>
    <row r="19434" spans="8:8">
      <c r="H19434" t="str">
        <f t="shared" si="11"/>
        <v/>
      </c>
    </row>
    <row r="19435" spans="8:8">
      <c r="H19435" t="str">
        <f t="shared" si="11"/>
        <v/>
      </c>
    </row>
    <row r="19436" spans="8:8">
      <c r="H19436" t="str">
        <f t="shared" si="11"/>
        <v/>
      </c>
    </row>
    <row r="19437" spans="8:8">
      <c r="H19437" t="str">
        <f t="shared" si="11"/>
        <v/>
      </c>
    </row>
    <row r="19438" spans="8:8">
      <c r="H19438" t="str">
        <f t="shared" si="11"/>
        <v/>
      </c>
    </row>
    <row r="19439" spans="8:8">
      <c r="H19439" t="str">
        <f t="shared" si="11"/>
        <v/>
      </c>
    </row>
    <row r="19440" spans="8:8">
      <c r="H19440" t="str">
        <f t="shared" si="11"/>
        <v/>
      </c>
    </row>
    <row r="19441" spans="8:8">
      <c r="H19441" t="str">
        <f t="shared" si="11"/>
        <v/>
      </c>
    </row>
    <row r="19442" spans="8:8">
      <c r="H19442" t="str">
        <f t="shared" si="11"/>
        <v/>
      </c>
    </row>
    <row r="19443" spans="8:8">
      <c r="H19443" t="str">
        <f t="shared" si="11"/>
        <v/>
      </c>
    </row>
    <row r="19444" spans="8:8">
      <c r="H19444" t="str">
        <f t="shared" si="11"/>
        <v/>
      </c>
    </row>
    <row r="19445" spans="8:8">
      <c r="H19445" t="str">
        <f t="shared" si="11"/>
        <v/>
      </c>
    </row>
    <row r="19446" spans="8:8">
      <c r="H19446" t="str">
        <f t="shared" si="11"/>
        <v/>
      </c>
    </row>
    <row r="19447" spans="8:8">
      <c r="H19447" t="str">
        <f t="shared" si="11"/>
        <v/>
      </c>
    </row>
    <row r="19448" spans="8:8">
      <c r="H19448" t="str">
        <f t="shared" si="11"/>
        <v/>
      </c>
    </row>
    <row r="19449" spans="8:8">
      <c r="H19449" t="str">
        <f t="shared" si="11"/>
        <v/>
      </c>
    </row>
    <row r="19450" spans="8:8">
      <c r="H19450" t="str">
        <f t="shared" si="11"/>
        <v/>
      </c>
    </row>
    <row r="19451" spans="8:8">
      <c r="H19451" t="str">
        <f t="shared" si="11"/>
        <v/>
      </c>
    </row>
    <row r="19452" spans="8:8">
      <c r="H19452" t="str">
        <f t="shared" si="11"/>
        <v/>
      </c>
    </row>
    <row r="19453" spans="8:8">
      <c r="H19453" t="str">
        <f t="shared" si="11"/>
        <v/>
      </c>
    </row>
    <row r="19454" spans="8:8">
      <c r="H19454" t="str">
        <f t="shared" si="11"/>
        <v/>
      </c>
    </row>
    <row r="19455" spans="8:8">
      <c r="H19455" t="str">
        <f t="shared" si="11"/>
        <v/>
      </c>
    </row>
    <row r="19456" spans="8:8">
      <c r="H19456" t="str">
        <f t="shared" si="11"/>
        <v/>
      </c>
    </row>
    <row r="19457" spans="8:8">
      <c r="H19457" t="str">
        <f t="shared" si="11"/>
        <v/>
      </c>
    </row>
    <row r="19458" spans="8:8">
      <c r="H19458" t="str">
        <f t="shared" si="11"/>
        <v/>
      </c>
    </row>
    <row r="19459" spans="8:8">
      <c r="H19459" t="str">
        <f t="shared" si="11"/>
        <v/>
      </c>
    </row>
    <row r="19460" spans="8:8">
      <c r="H19460" t="str">
        <f t="shared" si="11"/>
        <v/>
      </c>
    </row>
    <row r="19461" spans="8:8">
      <c r="H19461" t="str">
        <f t="shared" si="11"/>
        <v/>
      </c>
    </row>
    <row r="19462" spans="8:8">
      <c r="H19462" t="str">
        <f t="shared" si="11"/>
        <v/>
      </c>
    </row>
    <row r="19463" spans="8:8">
      <c r="H19463" t="str">
        <f t="shared" si="11"/>
        <v/>
      </c>
    </row>
    <row r="19464" spans="8:8">
      <c r="H19464" t="str">
        <f t="shared" si="11"/>
        <v/>
      </c>
    </row>
    <row r="19465" spans="8:8">
      <c r="H19465" t="str">
        <f t="shared" si="11"/>
        <v/>
      </c>
    </row>
    <row r="19466" spans="8:8">
      <c r="H19466" t="str">
        <f t="shared" si="11"/>
        <v/>
      </c>
    </row>
    <row r="19467" spans="8:8">
      <c r="H19467" t="str">
        <f t="shared" si="11"/>
        <v/>
      </c>
    </row>
    <row r="19468" spans="8:8">
      <c r="H19468" t="str">
        <f t="shared" si="11"/>
        <v/>
      </c>
    </row>
    <row r="19469" spans="8:8">
      <c r="H19469" t="str">
        <f t="shared" si="11"/>
        <v/>
      </c>
    </row>
    <row r="19470" spans="8:8">
      <c r="H19470" t="str">
        <f t="shared" si="11"/>
        <v/>
      </c>
    </row>
    <row r="19471" spans="8:8">
      <c r="H19471" t="str">
        <f t="shared" si="11"/>
        <v/>
      </c>
    </row>
    <row r="19472" spans="8:8">
      <c r="H19472" t="str">
        <f t="shared" si="11"/>
        <v/>
      </c>
    </row>
    <row r="19473" spans="8:8">
      <c r="H19473" t="str">
        <f t="shared" si="11"/>
        <v/>
      </c>
    </row>
    <row r="19474" spans="8:8">
      <c r="H19474" t="str">
        <f t="shared" si="11"/>
        <v/>
      </c>
    </row>
    <row r="19475" spans="8:8">
      <c r="H19475" t="str">
        <f t="shared" si="11"/>
        <v/>
      </c>
    </row>
    <row r="19476" spans="8:8">
      <c r="H19476" t="str">
        <f t="shared" si="11"/>
        <v/>
      </c>
    </row>
    <row r="19477" spans="8:8">
      <c r="H19477" t="str">
        <f t="shared" si="11"/>
        <v/>
      </c>
    </row>
    <row r="19478" spans="8:8">
      <c r="H19478" t="str">
        <f t="shared" si="11"/>
        <v/>
      </c>
    </row>
    <row r="19479" spans="8:8">
      <c r="H19479" t="str">
        <f t="shared" si="11"/>
        <v/>
      </c>
    </row>
    <row r="19480" spans="8:8">
      <c r="H19480" t="str">
        <f t="shared" si="11"/>
        <v/>
      </c>
    </row>
    <row r="19481" spans="8:8">
      <c r="H19481" t="str">
        <f t="shared" si="11"/>
        <v/>
      </c>
    </row>
    <row r="19482" spans="8:8">
      <c r="H19482" t="str">
        <f t="shared" si="11"/>
        <v/>
      </c>
    </row>
    <row r="19483" spans="8:8">
      <c r="H19483" t="str">
        <f t="shared" si="11"/>
        <v/>
      </c>
    </row>
    <row r="19484" spans="8:8">
      <c r="H19484" t="str">
        <f t="shared" si="11"/>
        <v/>
      </c>
    </row>
    <row r="19485" spans="8:8">
      <c r="H19485" t="str">
        <f t="shared" si="11"/>
        <v/>
      </c>
    </row>
    <row r="19486" spans="8:8">
      <c r="H19486" t="str">
        <f t="shared" si="11"/>
        <v/>
      </c>
    </row>
    <row r="19487" spans="8:8">
      <c r="H19487" t="str">
        <f t="shared" si="11"/>
        <v/>
      </c>
    </row>
    <row r="19488" spans="8:8">
      <c r="H19488" t="str">
        <f t="shared" si="11"/>
        <v/>
      </c>
    </row>
    <row r="19489" spans="8:8">
      <c r="H19489" t="str">
        <f t="shared" si="11"/>
        <v/>
      </c>
    </row>
    <row r="19490" spans="8:8">
      <c r="H19490" t="str">
        <f t="shared" ref="H19490:H19553" si="12">_xlfn.TEXTJOIN(", ", TRUE, G19490:G19490)</f>
        <v/>
      </c>
    </row>
    <row r="19491" spans="8:8">
      <c r="H19491" t="str">
        <f t="shared" si="12"/>
        <v/>
      </c>
    </row>
    <row r="19492" spans="8:8">
      <c r="H19492" t="str">
        <f t="shared" si="12"/>
        <v/>
      </c>
    </row>
    <row r="19493" spans="8:8">
      <c r="H19493" t="str">
        <f t="shared" si="12"/>
        <v/>
      </c>
    </row>
    <row r="19494" spans="8:8">
      <c r="H19494" t="str">
        <f t="shared" si="12"/>
        <v/>
      </c>
    </row>
    <row r="19495" spans="8:8">
      <c r="H19495" t="str">
        <f t="shared" si="12"/>
        <v/>
      </c>
    </row>
    <row r="19496" spans="8:8">
      <c r="H19496" t="str">
        <f t="shared" si="12"/>
        <v/>
      </c>
    </row>
    <row r="19497" spans="8:8">
      <c r="H19497" t="str">
        <f t="shared" si="12"/>
        <v/>
      </c>
    </row>
    <row r="19498" spans="8:8">
      <c r="H19498" t="str">
        <f t="shared" si="12"/>
        <v/>
      </c>
    </row>
    <row r="19499" spans="8:8">
      <c r="H19499" t="str">
        <f t="shared" si="12"/>
        <v/>
      </c>
    </row>
    <row r="19500" spans="8:8">
      <c r="H19500" t="str">
        <f t="shared" si="12"/>
        <v/>
      </c>
    </row>
    <row r="19501" spans="8:8">
      <c r="H19501" t="str">
        <f t="shared" si="12"/>
        <v/>
      </c>
    </row>
    <row r="19502" spans="8:8">
      <c r="H19502" t="str">
        <f t="shared" si="12"/>
        <v/>
      </c>
    </row>
    <row r="19503" spans="8:8">
      <c r="H19503" t="str">
        <f t="shared" si="12"/>
        <v/>
      </c>
    </row>
    <row r="19504" spans="8:8">
      <c r="H19504" t="str">
        <f t="shared" si="12"/>
        <v/>
      </c>
    </row>
    <row r="19505" spans="8:8">
      <c r="H19505" t="str">
        <f t="shared" si="12"/>
        <v/>
      </c>
    </row>
    <row r="19506" spans="8:8">
      <c r="H19506" t="str">
        <f t="shared" si="12"/>
        <v/>
      </c>
    </row>
    <row r="19507" spans="8:8">
      <c r="H19507" t="str">
        <f t="shared" si="12"/>
        <v/>
      </c>
    </row>
    <row r="19508" spans="8:8">
      <c r="H19508" t="str">
        <f t="shared" si="12"/>
        <v/>
      </c>
    </row>
    <row r="19509" spans="8:8">
      <c r="H19509" t="str">
        <f t="shared" si="12"/>
        <v/>
      </c>
    </row>
    <row r="19510" spans="8:8">
      <c r="H19510" t="str">
        <f t="shared" si="12"/>
        <v/>
      </c>
    </row>
    <row r="19511" spans="8:8">
      <c r="H19511" t="str">
        <f t="shared" si="12"/>
        <v/>
      </c>
    </row>
    <row r="19512" spans="8:8">
      <c r="H19512" t="str">
        <f t="shared" si="12"/>
        <v/>
      </c>
    </row>
    <row r="19513" spans="8:8">
      <c r="H19513" t="str">
        <f t="shared" si="12"/>
        <v/>
      </c>
    </row>
    <row r="19514" spans="8:8">
      <c r="H19514" t="str">
        <f t="shared" si="12"/>
        <v/>
      </c>
    </row>
    <row r="19515" spans="8:8">
      <c r="H19515" t="str">
        <f t="shared" si="12"/>
        <v/>
      </c>
    </row>
    <row r="19516" spans="8:8">
      <c r="H19516" t="str">
        <f t="shared" si="12"/>
        <v/>
      </c>
    </row>
    <row r="19517" spans="8:8">
      <c r="H19517" t="str">
        <f t="shared" si="12"/>
        <v/>
      </c>
    </row>
    <row r="19518" spans="8:8">
      <c r="H19518" t="str">
        <f t="shared" si="12"/>
        <v/>
      </c>
    </row>
    <row r="19519" spans="8:8">
      <c r="H19519" t="str">
        <f t="shared" si="12"/>
        <v/>
      </c>
    </row>
    <row r="19520" spans="8:8">
      <c r="H19520" t="str">
        <f t="shared" si="12"/>
        <v/>
      </c>
    </row>
    <row r="19521" spans="8:8">
      <c r="H19521" t="str">
        <f t="shared" si="12"/>
        <v/>
      </c>
    </row>
    <row r="19522" spans="8:8">
      <c r="H19522" t="str">
        <f t="shared" si="12"/>
        <v/>
      </c>
    </row>
    <row r="19523" spans="8:8">
      <c r="H19523" t="str">
        <f t="shared" si="12"/>
        <v/>
      </c>
    </row>
    <row r="19524" spans="8:8">
      <c r="H19524" t="str">
        <f t="shared" si="12"/>
        <v/>
      </c>
    </row>
    <row r="19525" spans="8:8">
      <c r="H19525" t="str">
        <f t="shared" si="12"/>
        <v/>
      </c>
    </row>
    <row r="19526" spans="8:8">
      <c r="H19526" t="str">
        <f t="shared" si="12"/>
        <v/>
      </c>
    </row>
    <row r="19527" spans="8:8">
      <c r="H19527" t="str">
        <f t="shared" si="12"/>
        <v/>
      </c>
    </row>
    <row r="19528" spans="8:8">
      <c r="H19528" t="str">
        <f t="shared" si="12"/>
        <v/>
      </c>
    </row>
    <row r="19529" spans="8:8">
      <c r="H19529" t="str">
        <f t="shared" si="12"/>
        <v/>
      </c>
    </row>
    <row r="19530" spans="8:8">
      <c r="H19530" t="str">
        <f t="shared" si="12"/>
        <v/>
      </c>
    </row>
    <row r="19531" spans="8:8">
      <c r="H19531" t="str">
        <f t="shared" si="12"/>
        <v/>
      </c>
    </row>
    <row r="19532" spans="8:8">
      <c r="H19532" t="str">
        <f t="shared" si="12"/>
        <v/>
      </c>
    </row>
    <row r="19533" spans="8:8">
      <c r="H19533" t="str">
        <f t="shared" si="12"/>
        <v/>
      </c>
    </row>
    <row r="19534" spans="8:8">
      <c r="H19534" t="str">
        <f t="shared" si="12"/>
        <v/>
      </c>
    </row>
    <row r="19535" spans="8:8">
      <c r="H19535" t="str">
        <f t="shared" si="12"/>
        <v/>
      </c>
    </row>
    <row r="19536" spans="8:8">
      <c r="H19536" t="str">
        <f t="shared" si="12"/>
        <v/>
      </c>
    </row>
    <row r="19537" spans="8:8">
      <c r="H19537" t="str">
        <f t="shared" si="12"/>
        <v/>
      </c>
    </row>
    <row r="19538" spans="8:8">
      <c r="H19538" t="str">
        <f t="shared" si="12"/>
        <v/>
      </c>
    </row>
    <row r="19539" spans="8:8">
      <c r="H19539" t="str">
        <f t="shared" si="12"/>
        <v/>
      </c>
    </row>
    <row r="19540" spans="8:8">
      <c r="H19540" t="str">
        <f t="shared" si="12"/>
        <v/>
      </c>
    </row>
    <row r="19541" spans="8:8">
      <c r="H19541" t="str">
        <f t="shared" si="12"/>
        <v/>
      </c>
    </row>
    <row r="19542" spans="8:8">
      <c r="H19542" t="str">
        <f t="shared" si="12"/>
        <v/>
      </c>
    </row>
    <row r="19543" spans="8:8">
      <c r="H19543" t="str">
        <f t="shared" si="12"/>
        <v/>
      </c>
    </row>
    <row r="19544" spans="8:8">
      <c r="H19544" t="str">
        <f t="shared" si="12"/>
        <v/>
      </c>
    </row>
    <row r="19545" spans="8:8">
      <c r="H19545" t="str">
        <f t="shared" si="12"/>
        <v/>
      </c>
    </row>
    <row r="19546" spans="8:8">
      <c r="H19546" t="str">
        <f t="shared" si="12"/>
        <v/>
      </c>
    </row>
    <row r="19547" spans="8:8">
      <c r="H19547" t="str">
        <f t="shared" si="12"/>
        <v/>
      </c>
    </row>
    <row r="19548" spans="8:8">
      <c r="H19548" t="str">
        <f t="shared" si="12"/>
        <v/>
      </c>
    </row>
    <row r="19549" spans="8:8">
      <c r="H19549" t="str">
        <f t="shared" si="12"/>
        <v/>
      </c>
    </row>
    <row r="19550" spans="8:8">
      <c r="H19550" t="str">
        <f t="shared" si="12"/>
        <v/>
      </c>
    </row>
    <row r="19551" spans="8:8">
      <c r="H19551" t="str">
        <f t="shared" si="12"/>
        <v/>
      </c>
    </row>
    <row r="19552" spans="8:8">
      <c r="H19552" t="str">
        <f t="shared" si="12"/>
        <v/>
      </c>
    </row>
    <row r="19553" spans="8:8">
      <c r="H19553" t="str">
        <f t="shared" si="12"/>
        <v/>
      </c>
    </row>
    <row r="19554" spans="8:8">
      <c r="H19554" t="str">
        <f t="shared" ref="H19554:H19617" si="13">_xlfn.TEXTJOIN(", ", TRUE, G19554:G19554)</f>
        <v/>
      </c>
    </row>
    <row r="19555" spans="8:8">
      <c r="H19555" t="str">
        <f t="shared" si="13"/>
        <v/>
      </c>
    </row>
    <row r="19556" spans="8:8">
      <c r="H19556" t="str">
        <f t="shared" si="13"/>
        <v/>
      </c>
    </row>
    <row r="19557" spans="8:8">
      <c r="H19557" t="str">
        <f t="shared" si="13"/>
        <v/>
      </c>
    </row>
    <row r="19558" spans="8:8">
      <c r="H19558" t="str">
        <f t="shared" si="13"/>
        <v/>
      </c>
    </row>
    <row r="19559" spans="8:8">
      <c r="H19559" t="str">
        <f t="shared" si="13"/>
        <v/>
      </c>
    </row>
    <row r="19560" spans="8:8">
      <c r="H19560" t="str">
        <f t="shared" si="13"/>
        <v/>
      </c>
    </row>
    <row r="19561" spans="8:8">
      <c r="H19561" t="str">
        <f t="shared" si="13"/>
        <v/>
      </c>
    </row>
    <row r="19562" spans="8:8">
      <c r="H19562" t="str">
        <f t="shared" si="13"/>
        <v/>
      </c>
    </row>
    <row r="19563" spans="8:8">
      <c r="H19563" t="str">
        <f t="shared" si="13"/>
        <v/>
      </c>
    </row>
    <row r="19564" spans="8:8">
      <c r="H19564" t="str">
        <f t="shared" si="13"/>
        <v/>
      </c>
    </row>
    <row r="19565" spans="8:8">
      <c r="H19565" t="str">
        <f t="shared" si="13"/>
        <v/>
      </c>
    </row>
    <row r="19566" spans="8:8">
      <c r="H19566" t="str">
        <f t="shared" si="13"/>
        <v/>
      </c>
    </row>
    <row r="19567" spans="8:8">
      <c r="H19567" t="str">
        <f t="shared" si="13"/>
        <v/>
      </c>
    </row>
    <row r="19568" spans="8:8">
      <c r="H19568" t="str">
        <f t="shared" si="13"/>
        <v/>
      </c>
    </row>
    <row r="19569" spans="8:8">
      <c r="H19569" t="str">
        <f t="shared" si="13"/>
        <v/>
      </c>
    </row>
    <row r="19570" spans="8:8">
      <c r="H19570" t="str">
        <f t="shared" si="13"/>
        <v/>
      </c>
    </row>
    <row r="19571" spans="8:8">
      <c r="H19571" t="str">
        <f t="shared" si="13"/>
        <v/>
      </c>
    </row>
    <row r="19572" spans="8:8">
      <c r="H19572" t="str">
        <f t="shared" si="13"/>
        <v/>
      </c>
    </row>
    <row r="19573" spans="8:8">
      <c r="H19573" t="str">
        <f t="shared" si="13"/>
        <v/>
      </c>
    </row>
    <row r="19574" spans="8:8">
      <c r="H19574" t="str">
        <f t="shared" si="13"/>
        <v/>
      </c>
    </row>
    <row r="19575" spans="8:8">
      <c r="H19575" t="str">
        <f t="shared" si="13"/>
        <v/>
      </c>
    </row>
    <row r="19576" spans="8:8">
      <c r="H19576" t="str">
        <f t="shared" si="13"/>
        <v/>
      </c>
    </row>
    <row r="19577" spans="8:8">
      <c r="H19577" t="str">
        <f t="shared" si="13"/>
        <v/>
      </c>
    </row>
    <row r="19578" spans="8:8">
      <c r="H19578" t="str">
        <f t="shared" si="13"/>
        <v/>
      </c>
    </row>
    <row r="19579" spans="8:8">
      <c r="H19579" t="str">
        <f t="shared" si="13"/>
        <v/>
      </c>
    </row>
    <row r="19580" spans="8:8">
      <c r="H19580" t="str">
        <f t="shared" si="13"/>
        <v/>
      </c>
    </row>
    <row r="19581" spans="8:8">
      <c r="H19581" t="str">
        <f t="shared" si="13"/>
        <v/>
      </c>
    </row>
    <row r="19582" spans="8:8">
      <c r="H19582" t="str">
        <f t="shared" si="13"/>
        <v/>
      </c>
    </row>
    <row r="19583" spans="8:8">
      <c r="H19583" t="str">
        <f t="shared" si="13"/>
        <v/>
      </c>
    </row>
    <row r="19584" spans="8:8">
      <c r="H19584" t="str">
        <f t="shared" si="13"/>
        <v/>
      </c>
    </row>
    <row r="19585" spans="8:8">
      <c r="H19585" t="str">
        <f t="shared" si="13"/>
        <v/>
      </c>
    </row>
    <row r="19586" spans="8:8">
      <c r="H19586" t="str">
        <f t="shared" si="13"/>
        <v/>
      </c>
    </row>
    <row r="19587" spans="8:8">
      <c r="H19587" t="str">
        <f t="shared" si="13"/>
        <v/>
      </c>
    </row>
    <row r="19588" spans="8:8">
      <c r="H19588" t="str">
        <f t="shared" si="13"/>
        <v/>
      </c>
    </row>
    <row r="19589" spans="8:8">
      <c r="H19589" t="str">
        <f t="shared" si="13"/>
        <v/>
      </c>
    </row>
    <row r="19590" spans="8:8">
      <c r="H19590" t="str">
        <f t="shared" si="13"/>
        <v/>
      </c>
    </row>
    <row r="19591" spans="8:8">
      <c r="H19591" t="str">
        <f t="shared" si="13"/>
        <v/>
      </c>
    </row>
    <row r="19592" spans="8:8">
      <c r="H19592" t="str">
        <f t="shared" si="13"/>
        <v/>
      </c>
    </row>
    <row r="19593" spans="8:8">
      <c r="H19593" t="str">
        <f t="shared" si="13"/>
        <v/>
      </c>
    </row>
    <row r="19594" spans="8:8">
      <c r="H19594" t="str">
        <f t="shared" si="13"/>
        <v/>
      </c>
    </row>
    <row r="19595" spans="8:8">
      <c r="H19595" t="str">
        <f t="shared" si="13"/>
        <v/>
      </c>
    </row>
    <row r="19596" spans="8:8">
      <c r="H19596" t="str">
        <f t="shared" si="13"/>
        <v/>
      </c>
    </row>
    <row r="19597" spans="8:8">
      <c r="H19597" t="str">
        <f t="shared" si="13"/>
        <v/>
      </c>
    </row>
    <row r="19598" spans="8:8">
      <c r="H19598" t="str">
        <f t="shared" si="13"/>
        <v/>
      </c>
    </row>
    <row r="19599" spans="8:8">
      <c r="H19599" t="str">
        <f t="shared" si="13"/>
        <v/>
      </c>
    </row>
    <row r="19600" spans="8:8">
      <c r="H19600" t="str">
        <f t="shared" si="13"/>
        <v/>
      </c>
    </row>
    <row r="19601" spans="8:8">
      <c r="H19601" t="str">
        <f t="shared" si="13"/>
        <v/>
      </c>
    </row>
    <row r="19602" spans="8:8">
      <c r="H19602" t="str">
        <f t="shared" si="13"/>
        <v/>
      </c>
    </row>
    <row r="19603" spans="8:8">
      <c r="H19603" t="str">
        <f t="shared" si="13"/>
        <v/>
      </c>
    </row>
    <row r="19604" spans="8:8">
      <c r="H19604" t="str">
        <f t="shared" si="13"/>
        <v/>
      </c>
    </row>
    <row r="19605" spans="8:8">
      <c r="H19605" t="str">
        <f t="shared" si="13"/>
        <v/>
      </c>
    </row>
    <row r="19606" spans="8:8">
      <c r="H19606" t="str">
        <f t="shared" si="13"/>
        <v/>
      </c>
    </row>
    <row r="19607" spans="8:8">
      <c r="H19607" t="str">
        <f t="shared" si="13"/>
        <v/>
      </c>
    </row>
    <row r="19608" spans="8:8">
      <c r="H19608" t="str">
        <f t="shared" si="13"/>
        <v/>
      </c>
    </row>
    <row r="19609" spans="8:8">
      <c r="H19609" t="str">
        <f t="shared" si="13"/>
        <v/>
      </c>
    </row>
    <row r="19610" spans="8:8">
      <c r="H19610" t="str">
        <f t="shared" si="13"/>
        <v/>
      </c>
    </row>
    <row r="19611" spans="8:8">
      <c r="H19611" t="str">
        <f t="shared" si="13"/>
        <v/>
      </c>
    </row>
    <row r="19612" spans="8:8">
      <c r="H19612" t="str">
        <f t="shared" si="13"/>
        <v/>
      </c>
    </row>
    <row r="19613" spans="8:8">
      <c r="H19613" t="str">
        <f t="shared" si="13"/>
        <v/>
      </c>
    </row>
    <row r="19614" spans="8:8">
      <c r="H19614" t="str">
        <f t="shared" si="13"/>
        <v/>
      </c>
    </row>
    <row r="19615" spans="8:8">
      <c r="H19615" t="str">
        <f t="shared" si="13"/>
        <v/>
      </c>
    </row>
    <row r="19616" spans="8:8">
      <c r="H19616" t="str">
        <f t="shared" si="13"/>
        <v/>
      </c>
    </row>
    <row r="19617" spans="8:8">
      <c r="H19617" t="str">
        <f t="shared" si="13"/>
        <v/>
      </c>
    </row>
    <row r="19618" spans="8:8">
      <c r="H19618" t="str">
        <f t="shared" ref="H19618:H19681" si="14">_xlfn.TEXTJOIN(", ", TRUE, G19618:G19618)</f>
        <v/>
      </c>
    </row>
    <row r="19619" spans="8:8">
      <c r="H19619" t="str">
        <f t="shared" si="14"/>
        <v/>
      </c>
    </row>
    <row r="19620" spans="8:8">
      <c r="H19620" t="str">
        <f t="shared" si="14"/>
        <v/>
      </c>
    </row>
    <row r="19621" spans="8:8">
      <c r="H19621" t="str">
        <f t="shared" si="14"/>
        <v/>
      </c>
    </row>
    <row r="19622" spans="8:8">
      <c r="H19622" t="str">
        <f t="shared" si="14"/>
        <v/>
      </c>
    </row>
    <row r="19623" spans="8:8">
      <c r="H19623" t="str">
        <f t="shared" si="14"/>
        <v/>
      </c>
    </row>
    <row r="19624" spans="8:8">
      <c r="H19624" t="str">
        <f t="shared" si="14"/>
        <v/>
      </c>
    </row>
    <row r="19625" spans="8:8">
      <c r="H19625" t="str">
        <f t="shared" si="14"/>
        <v/>
      </c>
    </row>
    <row r="19626" spans="8:8">
      <c r="H19626" t="str">
        <f t="shared" si="14"/>
        <v/>
      </c>
    </row>
    <row r="19627" spans="8:8">
      <c r="H19627" t="str">
        <f t="shared" si="14"/>
        <v/>
      </c>
    </row>
    <row r="19628" spans="8:8">
      <c r="H19628" t="str">
        <f t="shared" si="14"/>
        <v/>
      </c>
    </row>
    <row r="19629" spans="8:8">
      <c r="H19629" t="str">
        <f t="shared" si="14"/>
        <v/>
      </c>
    </row>
    <row r="19630" spans="8:8">
      <c r="H19630" t="str">
        <f t="shared" si="14"/>
        <v/>
      </c>
    </row>
    <row r="19631" spans="8:8">
      <c r="H19631" t="str">
        <f t="shared" si="14"/>
        <v/>
      </c>
    </row>
    <row r="19632" spans="8:8">
      <c r="H19632" t="str">
        <f t="shared" si="14"/>
        <v/>
      </c>
    </row>
    <row r="19633" spans="8:8">
      <c r="H19633" t="str">
        <f t="shared" si="14"/>
        <v/>
      </c>
    </row>
    <row r="19634" spans="8:8">
      <c r="H19634" t="str">
        <f t="shared" si="14"/>
        <v/>
      </c>
    </row>
    <row r="19635" spans="8:8">
      <c r="H19635" t="str">
        <f t="shared" si="14"/>
        <v/>
      </c>
    </row>
    <row r="19636" spans="8:8">
      <c r="H19636" t="str">
        <f t="shared" si="14"/>
        <v/>
      </c>
    </row>
    <row r="19637" spans="8:8">
      <c r="H19637" t="str">
        <f t="shared" si="14"/>
        <v/>
      </c>
    </row>
    <row r="19638" spans="8:8">
      <c r="H19638" t="str">
        <f t="shared" si="14"/>
        <v/>
      </c>
    </row>
    <row r="19639" spans="8:8">
      <c r="H19639" t="str">
        <f t="shared" si="14"/>
        <v/>
      </c>
    </row>
    <row r="19640" spans="8:8">
      <c r="H19640" t="str">
        <f t="shared" si="14"/>
        <v/>
      </c>
    </row>
    <row r="19641" spans="8:8">
      <c r="H19641" t="str">
        <f t="shared" si="14"/>
        <v/>
      </c>
    </row>
    <row r="19642" spans="8:8">
      <c r="H19642" t="str">
        <f t="shared" si="14"/>
        <v/>
      </c>
    </row>
    <row r="19643" spans="8:8">
      <c r="H19643" t="str">
        <f t="shared" si="14"/>
        <v/>
      </c>
    </row>
    <row r="19644" spans="8:8">
      <c r="H19644" t="str">
        <f t="shared" si="14"/>
        <v/>
      </c>
    </row>
    <row r="19645" spans="8:8">
      <c r="H19645" t="str">
        <f t="shared" si="14"/>
        <v/>
      </c>
    </row>
    <row r="19646" spans="8:8">
      <c r="H19646" t="str">
        <f t="shared" si="14"/>
        <v/>
      </c>
    </row>
    <row r="19647" spans="8:8">
      <c r="H19647" t="str">
        <f t="shared" si="14"/>
        <v/>
      </c>
    </row>
    <row r="19648" spans="8:8">
      <c r="H19648" t="str">
        <f t="shared" si="14"/>
        <v/>
      </c>
    </row>
    <row r="19649" spans="8:8">
      <c r="H19649" t="str">
        <f t="shared" si="14"/>
        <v/>
      </c>
    </row>
    <row r="19650" spans="8:8">
      <c r="H19650" t="str">
        <f t="shared" si="14"/>
        <v/>
      </c>
    </row>
    <row r="19651" spans="8:8">
      <c r="H19651" t="str">
        <f t="shared" si="14"/>
        <v/>
      </c>
    </row>
    <row r="19652" spans="8:8">
      <c r="H19652" t="str">
        <f t="shared" si="14"/>
        <v/>
      </c>
    </row>
    <row r="19653" spans="8:8">
      <c r="H19653" t="str">
        <f t="shared" si="14"/>
        <v/>
      </c>
    </row>
    <row r="19654" spans="8:8">
      <c r="H19654" t="str">
        <f t="shared" si="14"/>
        <v/>
      </c>
    </row>
    <row r="19655" spans="8:8">
      <c r="H19655" t="str">
        <f t="shared" si="14"/>
        <v/>
      </c>
    </row>
    <row r="19656" spans="8:8">
      <c r="H19656" t="str">
        <f t="shared" si="14"/>
        <v/>
      </c>
    </row>
    <row r="19657" spans="8:8">
      <c r="H19657" t="str">
        <f t="shared" si="14"/>
        <v/>
      </c>
    </row>
    <row r="19658" spans="8:8">
      <c r="H19658" t="str">
        <f t="shared" si="14"/>
        <v/>
      </c>
    </row>
    <row r="19659" spans="8:8">
      <c r="H19659" t="str">
        <f t="shared" si="14"/>
        <v/>
      </c>
    </row>
    <row r="19660" spans="8:8">
      <c r="H19660" t="str">
        <f t="shared" si="14"/>
        <v/>
      </c>
    </row>
    <row r="19661" spans="8:8">
      <c r="H19661" t="str">
        <f t="shared" si="14"/>
        <v/>
      </c>
    </row>
    <row r="19662" spans="8:8">
      <c r="H19662" t="str">
        <f t="shared" si="14"/>
        <v/>
      </c>
    </row>
    <row r="19663" spans="8:8">
      <c r="H19663" t="str">
        <f t="shared" si="14"/>
        <v/>
      </c>
    </row>
    <row r="19664" spans="8:8">
      <c r="H19664" t="str">
        <f t="shared" si="14"/>
        <v/>
      </c>
    </row>
    <row r="19665" spans="8:8">
      <c r="H19665" t="str">
        <f t="shared" si="14"/>
        <v/>
      </c>
    </row>
    <row r="19666" spans="8:8">
      <c r="H19666" t="str">
        <f t="shared" si="14"/>
        <v/>
      </c>
    </row>
    <row r="19667" spans="8:8">
      <c r="H19667" t="str">
        <f t="shared" si="14"/>
        <v/>
      </c>
    </row>
    <row r="19668" spans="8:8">
      <c r="H19668" t="str">
        <f t="shared" si="14"/>
        <v/>
      </c>
    </row>
    <row r="19669" spans="8:8">
      <c r="H19669" t="str">
        <f t="shared" si="14"/>
        <v/>
      </c>
    </row>
    <row r="19670" spans="8:8">
      <c r="H19670" t="str">
        <f t="shared" si="14"/>
        <v/>
      </c>
    </row>
    <row r="19671" spans="8:8">
      <c r="H19671" t="str">
        <f t="shared" si="14"/>
        <v/>
      </c>
    </row>
    <row r="19672" spans="8:8">
      <c r="H19672" t="str">
        <f t="shared" si="14"/>
        <v/>
      </c>
    </row>
    <row r="19673" spans="8:8">
      <c r="H19673" t="str">
        <f t="shared" si="14"/>
        <v/>
      </c>
    </row>
    <row r="19674" spans="8:8">
      <c r="H19674" t="str">
        <f t="shared" si="14"/>
        <v/>
      </c>
    </row>
    <row r="19675" spans="8:8">
      <c r="H19675" t="str">
        <f t="shared" si="14"/>
        <v/>
      </c>
    </row>
    <row r="19676" spans="8:8">
      <c r="H19676" t="str">
        <f t="shared" si="14"/>
        <v/>
      </c>
    </row>
    <row r="19677" spans="8:8">
      <c r="H19677" t="str">
        <f t="shared" si="14"/>
        <v/>
      </c>
    </row>
    <row r="19678" spans="8:8">
      <c r="H19678" t="str">
        <f t="shared" si="14"/>
        <v/>
      </c>
    </row>
    <row r="19679" spans="8:8">
      <c r="H19679" t="str">
        <f t="shared" si="14"/>
        <v/>
      </c>
    </row>
    <row r="19680" spans="8:8">
      <c r="H19680" t="str">
        <f t="shared" si="14"/>
        <v/>
      </c>
    </row>
    <row r="19681" spans="8:8">
      <c r="H19681" t="str">
        <f t="shared" si="14"/>
        <v/>
      </c>
    </row>
    <row r="19682" spans="8:8">
      <c r="H19682" t="str">
        <f t="shared" ref="H19682:H19745" si="15">_xlfn.TEXTJOIN(", ", TRUE, G19682:G19682)</f>
        <v/>
      </c>
    </row>
    <row r="19683" spans="8:8">
      <c r="H19683" t="str">
        <f t="shared" si="15"/>
        <v/>
      </c>
    </row>
    <row r="19684" spans="8:8">
      <c r="H19684" t="str">
        <f t="shared" si="15"/>
        <v/>
      </c>
    </row>
    <row r="19685" spans="8:8">
      <c r="H19685" t="str">
        <f t="shared" si="15"/>
        <v/>
      </c>
    </row>
    <row r="19686" spans="8:8">
      <c r="H19686" t="str">
        <f t="shared" si="15"/>
        <v/>
      </c>
    </row>
    <row r="19687" spans="8:8">
      <c r="H19687" t="str">
        <f t="shared" si="15"/>
        <v/>
      </c>
    </row>
    <row r="19688" spans="8:8">
      <c r="H19688" t="str">
        <f t="shared" si="15"/>
        <v/>
      </c>
    </row>
    <row r="19689" spans="8:8">
      <c r="H19689" t="str">
        <f t="shared" si="15"/>
        <v/>
      </c>
    </row>
    <row r="19690" spans="8:8">
      <c r="H19690" t="str">
        <f t="shared" si="15"/>
        <v/>
      </c>
    </row>
    <row r="19691" spans="8:8">
      <c r="H19691" t="str">
        <f t="shared" si="15"/>
        <v/>
      </c>
    </row>
    <row r="19692" spans="8:8">
      <c r="H19692" t="str">
        <f t="shared" si="15"/>
        <v/>
      </c>
    </row>
    <row r="19693" spans="8:8">
      <c r="H19693" t="str">
        <f t="shared" si="15"/>
        <v/>
      </c>
    </row>
    <row r="19694" spans="8:8">
      <c r="H19694" t="str">
        <f t="shared" si="15"/>
        <v/>
      </c>
    </row>
    <row r="19695" spans="8:8">
      <c r="H19695" t="str">
        <f t="shared" si="15"/>
        <v/>
      </c>
    </row>
    <row r="19696" spans="8:8">
      <c r="H19696" t="str">
        <f t="shared" si="15"/>
        <v/>
      </c>
    </row>
    <row r="19697" spans="8:8">
      <c r="H19697" t="str">
        <f t="shared" si="15"/>
        <v/>
      </c>
    </row>
    <row r="19698" spans="8:8">
      <c r="H19698" t="str">
        <f t="shared" si="15"/>
        <v/>
      </c>
    </row>
    <row r="19699" spans="8:8">
      <c r="H19699" t="str">
        <f t="shared" si="15"/>
        <v/>
      </c>
    </row>
    <row r="19700" spans="8:8">
      <c r="H19700" t="str">
        <f t="shared" si="15"/>
        <v/>
      </c>
    </row>
    <row r="19701" spans="8:8">
      <c r="H19701" t="str">
        <f t="shared" si="15"/>
        <v/>
      </c>
    </row>
    <row r="19702" spans="8:8">
      <c r="H19702" t="str">
        <f t="shared" si="15"/>
        <v/>
      </c>
    </row>
    <row r="19703" spans="8:8">
      <c r="H19703" t="str">
        <f t="shared" si="15"/>
        <v/>
      </c>
    </row>
    <row r="19704" spans="8:8">
      <c r="H19704" t="str">
        <f t="shared" si="15"/>
        <v/>
      </c>
    </row>
    <row r="19705" spans="8:8">
      <c r="H19705" t="str">
        <f t="shared" si="15"/>
        <v/>
      </c>
    </row>
    <row r="19706" spans="8:8">
      <c r="H19706" t="str">
        <f t="shared" si="15"/>
        <v/>
      </c>
    </row>
    <row r="19707" spans="8:8">
      <c r="H19707" t="str">
        <f t="shared" si="15"/>
        <v/>
      </c>
    </row>
    <row r="19708" spans="8:8">
      <c r="H19708" t="str">
        <f t="shared" si="15"/>
        <v/>
      </c>
    </row>
    <row r="19709" spans="8:8">
      <c r="H19709" t="str">
        <f t="shared" si="15"/>
        <v/>
      </c>
    </row>
    <row r="19710" spans="8:8">
      <c r="H19710" t="str">
        <f t="shared" si="15"/>
        <v/>
      </c>
    </row>
    <row r="19711" spans="8:8">
      <c r="H19711" t="str">
        <f t="shared" si="15"/>
        <v/>
      </c>
    </row>
    <row r="19712" spans="8:8">
      <c r="H19712" t="str">
        <f t="shared" si="15"/>
        <v/>
      </c>
    </row>
    <row r="19713" spans="8:8">
      <c r="H19713" t="str">
        <f t="shared" si="15"/>
        <v/>
      </c>
    </row>
    <row r="19714" spans="8:8">
      <c r="H19714" t="str">
        <f t="shared" si="15"/>
        <v/>
      </c>
    </row>
    <row r="19715" spans="8:8">
      <c r="H19715" t="str">
        <f t="shared" si="15"/>
        <v/>
      </c>
    </row>
    <row r="19716" spans="8:8">
      <c r="H19716" t="str">
        <f t="shared" si="15"/>
        <v/>
      </c>
    </row>
    <row r="19717" spans="8:8">
      <c r="H19717" t="str">
        <f t="shared" si="15"/>
        <v/>
      </c>
    </row>
    <row r="19718" spans="8:8">
      <c r="H19718" t="str">
        <f t="shared" si="15"/>
        <v/>
      </c>
    </row>
    <row r="19719" spans="8:8">
      <c r="H19719" t="str">
        <f t="shared" si="15"/>
        <v/>
      </c>
    </row>
    <row r="19720" spans="8:8">
      <c r="H19720" t="str">
        <f t="shared" si="15"/>
        <v/>
      </c>
    </row>
    <row r="19721" spans="8:8">
      <c r="H19721" t="str">
        <f t="shared" si="15"/>
        <v/>
      </c>
    </row>
    <row r="19722" spans="8:8">
      <c r="H19722" t="str">
        <f t="shared" si="15"/>
        <v/>
      </c>
    </row>
    <row r="19723" spans="8:8">
      <c r="H19723" t="str">
        <f t="shared" si="15"/>
        <v/>
      </c>
    </row>
    <row r="19724" spans="8:8">
      <c r="H19724" t="str">
        <f t="shared" si="15"/>
        <v/>
      </c>
    </row>
    <row r="19725" spans="8:8">
      <c r="H19725" t="str">
        <f t="shared" si="15"/>
        <v/>
      </c>
    </row>
    <row r="19726" spans="8:8">
      <c r="H19726" t="str">
        <f t="shared" si="15"/>
        <v/>
      </c>
    </row>
    <row r="19727" spans="8:8">
      <c r="H19727" t="str">
        <f t="shared" si="15"/>
        <v/>
      </c>
    </row>
    <row r="19728" spans="8:8">
      <c r="H19728" t="str">
        <f t="shared" si="15"/>
        <v/>
      </c>
    </row>
    <row r="19729" spans="8:8">
      <c r="H19729" t="str">
        <f t="shared" si="15"/>
        <v/>
      </c>
    </row>
    <row r="19730" spans="8:8">
      <c r="H19730" t="str">
        <f t="shared" si="15"/>
        <v/>
      </c>
    </row>
    <row r="19731" spans="8:8">
      <c r="H19731" t="str">
        <f t="shared" si="15"/>
        <v/>
      </c>
    </row>
    <row r="19732" spans="8:8">
      <c r="H19732" t="str">
        <f t="shared" si="15"/>
        <v/>
      </c>
    </row>
    <row r="19733" spans="8:8">
      <c r="H19733" t="str">
        <f t="shared" si="15"/>
        <v/>
      </c>
    </row>
    <row r="19734" spans="8:8">
      <c r="H19734" t="str">
        <f t="shared" si="15"/>
        <v/>
      </c>
    </row>
    <row r="19735" spans="8:8">
      <c r="H19735" t="str">
        <f t="shared" si="15"/>
        <v/>
      </c>
    </row>
    <row r="19736" spans="8:8">
      <c r="H19736" t="str">
        <f t="shared" si="15"/>
        <v/>
      </c>
    </row>
    <row r="19737" spans="8:8">
      <c r="H19737" t="str">
        <f t="shared" si="15"/>
        <v/>
      </c>
    </row>
    <row r="19738" spans="8:8">
      <c r="H19738" t="str">
        <f t="shared" si="15"/>
        <v/>
      </c>
    </row>
    <row r="19739" spans="8:8">
      <c r="H19739" t="str">
        <f t="shared" si="15"/>
        <v/>
      </c>
    </row>
    <row r="19740" spans="8:8">
      <c r="H19740" t="str">
        <f t="shared" si="15"/>
        <v/>
      </c>
    </row>
    <row r="19741" spans="8:8">
      <c r="H19741" t="str">
        <f t="shared" si="15"/>
        <v/>
      </c>
    </row>
    <row r="19742" spans="8:8">
      <c r="H19742" t="str">
        <f t="shared" si="15"/>
        <v/>
      </c>
    </row>
    <row r="19743" spans="8:8">
      <c r="H19743" t="str">
        <f t="shared" si="15"/>
        <v/>
      </c>
    </row>
    <row r="19744" spans="8:8">
      <c r="H19744" t="str">
        <f t="shared" si="15"/>
        <v/>
      </c>
    </row>
    <row r="19745" spans="8:8">
      <c r="H19745" t="str">
        <f t="shared" si="15"/>
        <v/>
      </c>
    </row>
    <row r="19746" spans="8:8">
      <c r="H19746" t="str">
        <f t="shared" ref="H19746:H19809" si="16">_xlfn.TEXTJOIN(", ", TRUE, G19746:G19746)</f>
        <v/>
      </c>
    </row>
    <row r="19747" spans="8:8">
      <c r="H19747" t="str">
        <f t="shared" si="16"/>
        <v/>
      </c>
    </row>
    <row r="19748" spans="8:8">
      <c r="H19748" t="str">
        <f t="shared" si="16"/>
        <v/>
      </c>
    </row>
    <row r="19749" spans="8:8">
      <c r="H19749" t="str">
        <f t="shared" si="16"/>
        <v/>
      </c>
    </row>
    <row r="19750" spans="8:8">
      <c r="H19750" t="str">
        <f t="shared" si="16"/>
        <v/>
      </c>
    </row>
    <row r="19751" spans="8:8">
      <c r="H19751" t="str">
        <f t="shared" si="16"/>
        <v/>
      </c>
    </row>
    <row r="19752" spans="8:8">
      <c r="H19752" t="str">
        <f t="shared" si="16"/>
        <v/>
      </c>
    </row>
    <row r="19753" spans="8:8">
      <c r="H19753" t="str">
        <f t="shared" si="16"/>
        <v/>
      </c>
    </row>
    <row r="19754" spans="8:8">
      <c r="H19754" t="str">
        <f t="shared" si="16"/>
        <v/>
      </c>
    </row>
    <row r="19755" spans="8:8">
      <c r="H19755" t="str">
        <f t="shared" si="16"/>
        <v/>
      </c>
    </row>
    <row r="19756" spans="8:8">
      <c r="H19756" t="str">
        <f t="shared" si="16"/>
        <v/>
      </c>
    </row>
    <row r="19757" spans="8:8">
      <c r="H19757" t="str">
        <f t="shared" si="16"/>
        <v/>
      </c>
    </row>
    <row r="19758" spans="8:8">
      <c r="H19758" t="str">
        <f t="shared" si="16"/>
        <v/>
      </c>
    </row>
    <row r="19759" spans="8:8">
      <c r="H19759" t="str">
        <f t="shared" si="16"/>
        <v/>
      </c>
    </row>
    <row r="19760" spans="8:8">
      <c r="H19760" t="str">
        <f t="shared" si="16"/>
        <v/>
      </c>
    </row>
    <row r="19761" spans="8:8">
      <c r="H19761" t="str">
        <f t="shared" si="16"/>
        <v/>
      </c>
    </row>
    <row r="19762" spans="8:8">
      <c r="H19762" t="str">
        <f t="shared" si="16"/>
        <v/>
      </c>
    </row>
    <row r="19763" spans="8:8">
      <c r="H19763" t="str">
        <f t="shared" si="16"/>
        <v/>
      </c>
    </row>
    <row r="19764" spans="8:8">
      <c r="H19764" t="str">
        <f t="shared" si="16"/>
        <v/>
      </c>
    </row>
    <row r="19765" spans="8:8">
      <c r="H19765" t="str">
        <f t="shared" si="16"/>
        <v/>
      </c>
    </row>
    <row r="19766" spans="8:8">
      <c r="H19766" t="str">
        <f t="shared" si="16"/>
        <v/>
      </c>
    </row>
    <row r="19767" spans="8:8">
      <c r="H19767" t="str">
        <f t="shared" si="16"/>
        <v/>
      </c>
    </row>
    <row r="19768" spans="8:8">
      <c r="H19768" t="str">
        <f t="shared" si="16"/>
        <v/>
      </c>
    </row>
    <row r="19769" spans="8:8">
      <c r="H19769" t="str">
        <f t="shared" si="16"/>
        <v/>
      </c>
    </row>
    <row r="19770" spans="8:8">
      <c r="H19770" t="str">
        <f t="shared" si="16"/>
        <v/>
      </c>
    </row>
    <row r="19771" spans="8:8">
      <c r="H19771" t="str">
        <f t="shared" si="16"/>
        <v/>
      </c>
    </row>
    <row r="19772" spans="8:8">
      <c r="H19772" t="str">
        <f t="shared" si="16"/>
        <v/>
      </c>
    </row>
    <row r="19773" spans="8:8">
      <c r="H19773" t="str">
        <f t="shared" si="16"/>
        <v/>
      </c>
    </row>
    <row r="19774" spans="8:8">
      <c r="H19774" t="str">
        <f t="shared" si="16"/>
        <v/>
      </c>
    </row>
    <row r="19775" spans="8:8">
      <c r="H19775" t="str">
        <f t="shared" si="16"/>
        <v/>
      </c>
    </row>
    <row r="19776" spans="8:8">
      <c r="H19776" t="str">
        <f t="shared" si="16"/>
        <v/>
      </c>
    </row>
    <row r="19777" spans="8:8">
      <c r="H19777" t="str">
        <f t="shared" si="16"/>
        <v/>
      </c>
    </row>
    <row r="19778" spans="8:8">
      <c r="H19778" t="str">
        <f t="shared" si="16"/>
        <v/>
      </c>
    </row>
    <row r="19779" spans="8:8">
      <c r="H19779" t="str">
        <f t="shared" si="16"/>
        <v/>
      </c>
    </row>
    <row r="19780" spans="8:8">
      <c r="H19780" t="str">
        <f t="shared" si="16"/>
        <v/>
      </c>
    </row>
    <row r="19781" spans="8:8">
      <c r="H19781" t="str">
        <f t="shared" si="16"/>
        <v/>
      </c>
    </row>
    <row r="19782" spans="8:8">
      <c r="H19782" t="str">
        <f t="shared" si="16"/>
        <v/>
      </c>
    </row>
    <row r="19783" spans="8:8">
      <c r="H19783" t="str">
        <f t="shared" si="16"/>
        <v/>
      </c>
    </row>
    <row r="19784" spans="8:8">
      <c r="H19784" t="str">
        <f t="shared" si="16"/>
        <v/>
      </c>
    </row>
    <row r="19785" spans="8:8">
      <c r="H19785" t="str">
        <f t="shared" si="16"/>
        <v/>
      </c>
    </row>
    <row r="19786" spans="8:8">
      <c r="H19786" t="str">
        <f t="shared" si="16"/>
        <v/>
      </c>
    </row>
    <row r="19787" spans="8:8">
      <c r="H19787" t="str">
        <f t="shared" si="16"/>
        <v/>
      </c>
    </row>
    <row r="19788" spans="8:8">
      <c r="H19788" t="str">
        <f t="shared" si="16"/>
        <v/>
      </c>
    </row>
    <row r="19789" spans="8:8">
      <c r="H19789" t="str">
        <f t="shared" si="16"/>
        <v/>
      </c>
    </row>
    <row r="19790" spans="8:8">
      <c r="H19790" t="str">
        <f t="shared" si="16"/>
        <v/>
      </c>
    </row>
    <row r="19791" spans="8:8">
      <c r="H19791" t="str">
        <f t="shared" si="16"/>
        <v/>
      </c>
    </row>
    <row r="19792" spans="8:8">
      <c r="H19792" t="str">
        <f t="shared" si="16"/>
        <v/>
      </c>
    </row>
    <row r="19793" spans="8:8">
      <c r="H19793" t="str">
        <f t="shared" si="16"/>
        <v/>
      </c>
    </row>
    <row r="19794" spans="8:8">
      <c r="H19794" t="str">
        <f t="shared" si="16"/>
        <v/>
      </c>
    </row>
    <row r="19795" spans="8:8">
      <c r="H19795" t="str">
        <f t="shared" si="16"/>
        <v/>
      </c>
    </row>
    <row r="19796" spans="8:8">
      <c r="H19796" t="str">
        <f t="shared" si="16"/>
        <v/>
      </c>
    </row>
    <row r="19797" spans="8:8">
      <c r="H19797" t="str">
        <f t="shared" si="16"/>
        <v/>
      </c>
    </row>
    <row r="19798" spans="8:8">
      <c r="H19798" t="str">
        <f t="shared" si="16"/>
        <v/>
      </c>
    </row>
    <row r="19799" spans="8:8">
      <c r="H19799" t="str">
        <f t="shared" si="16"/>
        <v/>
      </c>
    </row>
    <row r="19800" spans="8:8">
      <c r="H19800" t="str">
        <f t="shared" si="16"/>
        <v/>
      </c>
    </row>
    <row r="19801" spans="8:8">
      <c r="H19801" t="str">
        <f t="shared" si="16"/>
        <v/>
      </c>
    </row>
    <row r="19802" spans="8:8">
      <c r="H19802" t="str">
        <f t="shared" si="16"/>
        <v/>
      </c>
    </row>
    <row r="19803" spans="8:8">
      <c r="H19803" t="str">
        <f t="shared" si="16"/>
        <v/>
      </c>
    </row>
    <row r="19804" spans="8:8">
      <c r="H19804" t="str">
        <f t="shared" si="16"/>
        <v/>
      </c>
    </row>
    <row r="19805" spans="8:8">
      <c r="H19805" t="str">
        <f t="shared" si="16"/>
        <v/>
      </c>
    </row>
    <row r="19806" spans="8:8">
      <c r="H19806" t="str">
        <f t="shared" si="16"/>
        <v/>
      </c>
    </row>
    <row r="19807" spans="8:8">
      <c r="H19807" t="str">
        <f t="shared" si="16"/>
        <v/>
      </c>
    </row>
    <row r="19808" spans="8:8">
      <c r="H19808" t="str">
        <f t="shared" si="16"/>
        <v/>
      </c>
    </row>
    <row r="19809" spans="8:8">
      <c r="H19809" t="str">
        <f t="shared" si="16"/>
        <v/>
      </c>
    </row>
    <row r="19810" spans="8:8">
      <c r="H19810" t="str">
        <f t="shared" ref="H19810:H19873" si="17">_xlfn.TEXTJOIN(", ", TRUE, G19810:G19810)</f>
        <v/>
      </c>
    </row>
    <row r="19811" spans="8:8">
      <c r="H19811" t="str">
        <f t="shared" si="17"/>
        <v/>
      </c>
    </row>
    <row r="19812" spans="8:8">
      <c r="H19812" t="str">
        <f t="shared" si="17"/>
        <v/>
      </c>
    </row>
    <row r="19813" spans="8:8">
      <c r="H19813" t="str">
        <f t="shared" si="17"/>
        <v/>
      </c>
    </row>
    <row r="19814" spans="8:8">
      <c r="H19814" t="str">
        <f t="shared" si="17"/>
        <v/>
      </c>
    </row>
    <row r="19815" spans="8:8">
      <c r="H19815" t="str">
        <f t="shared" si="17"/>
        <v/>
      </c>
    </row>
    <row r="19816" spans="8:8">
      <c r="H19816" t="str">
        <f t="shared" si="17"/>
        <v/>
      </c>
    </row>
    <row r="19817" spans="8:8">
      <c r="H19817" t="str">
        <f t="shared" si="17"/>
        <v/>
      </c>
    </row>
    <row r="19818" spans="8:8">
      <c r="H19818" t="str">
        <f t="shared" si="17"/>
        <v/>
      </c>
    </row>
    <row r="19819" spans="8:8">
      <c r="H19819" t="str">
        <f t="shared" si="17"/>
        <v/>
      </c>
    </row>
    <row r="19820" spans="8:8">
      <c r="H19820" t="str">
        <f t="shared" si="17"/>
        <v/>
      </c>
    </row>
    <row r="19821" spans="8:8">
      <c r="H19821" t="str">
        <f t="shared" si="17"/>
        <v/>
      </c>
    </row>
    <row r="19822" spans="8:8">
      <c r="H19822" t="str">
        <f t="shared" si="17"/>
        <v/>
      </c>
    </row>
    <row r="19823" spans="8:8">
      <c r="H19823" t="str">
        <f t="shared" si="17"/>
        <v/>
      </c>
    </row>
    <row r="19824" spans="8:8">
      <c r="H19824" t="str">
        <f t="shared" si="17"/>
        <v/>
      </c>
    </row>
    <row r="19825" spans="8:8">
      <c r="H19825" t="str">
        <f t="shared" si="17"/>
        <v/>
      </c>
    </row>
    <row r="19826" spans="8:8">
      <c r="H19826" t="str">
        <f t="shared" si="17"/>
        <v/>
      </c>
    </row>
    <row r="19827" spans="8:8">
      <c r="H19827" t="str">
        <f t="shared" si="17"/>
        <v/>
      </c>
    </row>
    <row r="19828" spans="8:8">
      <c r="H19828" t="str">
        <f t="shared" si="17"/>
        <v/>
      </c>
    </row>
    <row r="19829" spans="8:8">
      <c r="H19829" t="str">
        <f t="shared" si="17"/>
        <v/>
      </c>
    </row>
    <row r="19830" spans="8:8">
      <c r="H19830" t="str">
        <f t="shared" si="17"/>
        <v/>
      </c>
    </row>
    <row r="19831" spans="8:8">
      <c r="H19831" t="str">
        <f t="shared" si="17"/>
        <v/>
      </c>
    </row>
    <row r="19832" spans="8:8">
      <c r="H19832" t="str">
        <f t="shared" si="17"/>
        <v/>
      </c>
    </row>
    <row r="19833" spans="8:8">
      <c r="H19833" t="str">
        <f t="shared" si="17"/>
        <v/>
      </c>
    </row>
    <row r="19834" spans="8:8">
      <c r="H19834" t="str">
        <f t="shared" si="17"/>
        <v/>
      </c>
    </row>
    <row r="19835" spans="8:8">
      <c r="H19835" t="str">
        <f t="shared" si="17"/>
        <v/>
      </c>
    </row>
    <row r="19836" spans="8:8">
      <c r="H19836" t="str">
        <f t="shared" si="17"/>
        <v/>
      </c>
    </row>
    <row r="19837" spans="8:8">
      <c r="H19837" t="str">
        <f t="shared" si="17"/>
        <v/>
      </c>
    </row>
    <row r="19838" spans="8:8">
      <c r="H19838" t="str">
        <f t="shared" si="17"/>
        <v/>
      </c>
    </row>
    <row r="19839" spans="8:8">
      <c r="H19839" t="str">
        <f t="shared" si="17"/>
        <v/>
      </c>
    </row>
    <row r="19840" spans="8:8">
      <c r="H19840" t="str">
        <f t="shared" si="17"/>
        <v/>
      </c>
    </row>
    <row r="19841" spans="8:8">
      <c r="H19841" t="str">
        <f t="shared" si="17"/>
        <v/>
      </c>
    </row>
    <row r="19842" spans="8:8">
      <c r="H19842" t="str">
        <f t="shared" si="17"/>
        <v/>
      </c>
    </row>
    <row r="19843" spans="8:8">
      <c r="H19843" t="str">
        <f t="shared" si="17"/>
        <v/>
      </c>
    </row>
    <row r="19844" spans="8:8">
      <c r="H19844" t="str">
        <f t="shared" si="17"/>
        <v/>
      </c>
    </row>
    <row r="19845" spans="8:8">
      <c r="H19845" t="str">
        <f t="shared" si="17"/>
        <v/>
      </c>
    </row>
    <row r="19846" spans="8:8">
      <c r="H19846" t="str">
        <f t="shared" si="17"/>
        <v/>
      </c>
    </row>
    <row r="19847" spans="8:8">
      <c r="H19847" t="str">
        <f t="shared" si="17"/>
        <v/>
      </c>
    </row>
    <row r="19848" spans="8:8">
      <c r="H19848" t="str">
        <f t="shared" si="17"/>
        <v/>
      </c>
    </row>
    <row r="19849" spans="8:8">
      <c r="H19849" t="str">
        <f t="shared" si="17"/>
        <v/>
      </c>
    </row>
    <row r="19850" spans="8:8">
      <c r="H19850" t="str">
        <f t="shared" si="17"/>
        <v/>
      </c>
    </row>
    <row r="19851" spans="8:8">
      <c r="H19851" t="str">
        <f t="shared" si="17"/>
        <v/>
      </c>
    </row>
    <row r="19852" spans="8:8">
      <c r="H19852" t="str">
        <f t="shared" si="17"/>
        <v/>
      </c>
    </row>
    <row r="19853" spans="8:8">
      <c r="H19853" t="str">
        <f t="shared" si="17"/>
        <v/>
      </c>
    </row>
    <row r="19854" spans="8:8">
      <c r="H19854" t="str">
        <f t="shared" si="17"/>
        <v/>
      </c>
    </row>
    <row r="19855" spans="8:8">
      <c r="H19855" t="str">
        <f t="shared" si="17"/>
        <v/>
      </c>
    </row>
    <row r="19856" spans="8:8">
      <c r="H19856" t="str">
        <f t="shared" si="17"/>
        <v/>
      </c>
    </row>
    <row r="19857" spans="8:8">
      <c r="H19857" t="str">
        <f t="shared" si="17"/>
        <v/>
      </c>
    </row>
    <row r="19858" spans="8:8">
      <c r="H19858" t="str">
        <f t="shared" si="17"/>
        <v/>
      </c>
    </row>
    <row r="19859" spans="8:8">
      <c r="H19859" t="str">
        <f t="shared" si="17"/>
        <v/>
      </c>
    </row>
    <row r="19860" spans="8:8">
      <c r="H19860" t="str">
        <f t="shared" si="17"/>
        <v/>
      </c>
    </row>
    <row r="19861" spans="8:8">
      <c r="H19861" t="str">
        <f t="shared" si="17"/>
        <v/>
      </c>
    </row>
    <row r="19862" spans="8:8">
      <c r="H19862" t="str">
        <f t="shared" si="17"/>
        <v/>
      </c>
    </row>
    <row r="19863" spans="8:8">
      <c r="H19863" t="str">
        <f t="shared" si="17"/>
        <v/>
      </c>
    </row>
    <row r="19864" spans="8:8">
      <c r="H19864" t="str">
        <f t="shared" si="17"/>
        <v/>
      </c>
    </row>
    <row r="19865" spans="8:8">
      <c r="H19865" t="str">
        <f t="shared" si="17"/>
        <v/>
      </c>
    </row>
    <row r="19866" spans="8:8">
      <c r="H19866" t="str">
        <f t="shared" si="17"/>
        <v/>
      </c>
    </row>
    <row r="19867" spans="8:8">
      <c r="H19867" t="str">
        <f t="shared" si="17"/>
        <v/>
      </c>
    </row>
    <row r="19868" spans="8:8">
      <c r="H19868" t="str">
        <f t="shared" si="17"/>
        <v/>
      </c>
    </row>
    <row r="19869" spans="8:8">
      <c r="H19869" t="str">
        <f t="shared" si="17"/>
        <v/>
      </c>
    </row>
    <row r="19870" spans="8:8">
      <c r="H19870" t="str">
        <f t="shared" si="17"/>
        <v/>
      </c>
    </row>
    <row r="19871" spans="8:8">
      <c r="H19871" t="str">
        <f t="shared" si="17"/>
        <v/>
      </c>
    </row>
    <row r="19872" spans="8:8">
      <c r="H19872" t="str">
        <f t="shared" si="17"/>
        <v/>
      </c>
    </row>
    <row r="19873" spans="8:8">
      <c r="H19873" t="str">
        <f t="shared" si="17"/>
        <v/>
      </c>
    </row>
    <row r="19874" spans="8:8">
      <c r="H19874" t="str">
        <f t="shared" ref="H19874:H19937" si="18">_xlfn.TEXTJOIN(", ", TRUE, G19874:G19874)</f>
        <v/>
      </c>
    </row>
    <row r="19875" spans="8:8">
      <c r="H19875" t="str">
        <f t="shared" si="18"/>
        <v/>
      </c>
    </row>
    <row r="19876" spans="8:8">
      <c r="H19876" t="str">
        <f t="shared" si="18"/>
        <v/>
      </c>
    </row>
    <row r="19877" spans="8:8">
      <c r="H19877" t="str">
        <f t="shared" si="18"/>
        <v/>
      </c>
    </row>
    <row r="19878" spans="8:8">
      <c r="H19878" t="str">
        <f t="shared" si="18"/>
        <v/>
      </c>
    </row>
    <row r="19879" spans="8:8">
      <c r="H19879" t="str">
        <f t="shared" si="18"/>
        <v/>
      </c>
    </row>
    <row r="19880" spans="8:8">
      <c r="H19880" t="str">
        <f t="shared" si="18"/>
        <v/>
      </c>
    </row>
    <row r="19881" spans="8:8">
      <c r="H19881" t="str">
        <f t="shared" si="18"/>
        <v/>
      </c>
    </row>
    <row r="19882" spans="8:8">
      <c r="H19882" t="str">
        <f t="shared" si="18"/>
        <v/>
      </c>
    </row>
    <row r="19883" spans="8:8">
      <c r="H19883" t="str">
        <f t="shared" si="18"/>
        <v/>
      </c>
    </row>
    <row r="19884" spans="8:8">
      <c r="H19884" t="str">
        <f t="shared" si="18"/>
        <v/>
      </c>
    </row>
    <row r="19885" spans="8:8">
      <c r="H19885" t="str">
        <f t="shared" si="18"/>
        <v/>
      </c>
    </row>
    <row r="19886" spans="8:8">
      <c r="H19886" t="str">
        <f t="shared" si="18"/>
        <v/>
      </c>
    </row>
    <row r="19887" spans="8:8">
      <c r="H19887" t="str">
        <f t="shared" si="18"/>
        <v/>
      </c>
    </row>
    <row r="19888" spans="8:8">
      <c r="H19888" t="str">
        <f t="shared" si="18"/>
        <v/>
      </c>
    </row>
    <row r="19889" spans="8:8">
      <c r="H19889" t="str">
        <f t="shared" si="18"/>
        <v/>
      </c>
    </row>
    <row r="19890" spans="8:8">
      <c r="H19890" t="str">
        <f t="shared" si="18"/>
        <v/>
      </c>
    </row>
    <row r="19891" spans="8:8">
      <c r="H19891" t="str">
        <f t="shared" si="18"/>
        <v/>
      </c>
    </row>
    <row r="19892" spans="8:8">
      <c r="H19892" t="str">
        <f t="shared" si="18"/>
        <v/>
      </c>
    </row>
    <row r="19893" spans="8:8">
      <c r="H19893" t="str">
        <f t="shared" si="18"/>
        <v/>
      </c>
    </row>
    <row r="19894" spans="8:8">
      <c r="H19894" t="str">
        <f t="shared" si="18"/>
        <v/>
      </c>
    </row>
    <row r="19895" spans="8:8">
      <c r="H19895" t="str">
        <f t="shared" si="18"/>
        <v/>
      </c>
    </row>
    <row r="19896" spans="8:8">
      <c r="H19896" t="str">
        <f t="shared" si="18"/>
        <v/>
      </c>
    </row>
    <row r="19897" spans="8:8">
      <c r="H19897" t="str">
        <f t="shared" si="18"/>
        <v/>
      </c>
    </row>
    <row r="19898" spans="8:8">
      <c r="H19898" t="str">
        <f t="shared" si="18"/>
        <v/>
      </c>
    </row>
    <row r="19899" spans="8:8">
      <c r="H19899" t="str">
        <f t="shared" si="18"/>
        <v/>
      </c>
    </row>
    <row r="19900" spans="8:8">
      <c r="H19900" t="str">
        <f t="shared" si="18"/>
        <v/>
      </c>
    </row>
    <row r="19901" spans="8:8">
      <c r="H19901" t="str">
        <f t="shared" si="18"/>
        <v/>
      </c>
    </row>
    <row r="19902" spans="8:8">
      <c r="H19902" t="str">
        <f t="shared" si="18"/>
        <v/>
      </c>
    </row>
    <row r="19903" spans="8:8">
      <c r="H19903" t="str">
        <f t="shared" si="18"/>
        <v/>
      </c>
    </row>
    <row r="19904" spans="8:8">
      <c r="H19904" t="str">
        <f t="shared" si="18"/>
        <v/>
      </c>
    </row>
    <row r="19905" spans="8:8">
      <c r="H19905" t="str">
        <f t="shared" si="18"/>
        <v/>
      </c>
    </row>
    <row r="19906" spans="8:8">
      <c r="H19906" t="str">
        <f t="shared" si="18"/>
        <v/>
      </c>
    </row>
    <row r="19907" spans="8:8">
      <c r="H19907" t="str">
        <f t="shared" si="18"/>
        <v/>
      </c>
    </row>
    <row r="19908" spans="8:8">
      <c r="H19908" t="str">
        <f t="shared" si="18"/>
        <v/>
      </c>
    </row>
    <row r="19909" spans="8:8">
      <c r="H19909" t="str">
        <f t="shared" si="18"/>
        <v/>
      </c>
    </row>
    <row r="19910" spans="8:8">
      <c r="H19910" t="str">
        <f t="shared" si="18"/>
        <v/>
      </c>
    </row>
    <row r="19911" spans="8:8">
      <c r="H19911" t="str">
        <f t="shared" si="18"/>
        <v/>
      </c>
    </row>
    <row r="19912" spans="8:8">
      <c r="H19912" t="str">
        <f t="shared" si="18"/>
        <v/>
      </c>
    </row>
    <row r="19913" spans="8:8">
      <c r="H19913" t="str">
        <f t="shared" si="18"/>
        <v/>
      </c>
    </row>
    <row r="19914" spans="8:8">
      <c r="H19914" t="str">
        <f t="shared" si="18"/>
        <v/>
      </c>
    </row>
    <row r="19915" spans="8:8">
      <c r="H19915" t="str">
        <f t="shared" si="18"/>
        <v/>
      </c>
    </row>
    <row r="19916" spans="8:8">
      <c r="H19916" t="str">
        <f t="shared" si="18"/>
        <v/>
      </c>
    </row>
    <row r="19917" spans="8:8">
      <c r="H19917" t="str">
        <f t="shared" si="18"/>
        <v/>
      </c>
    </row>
    <row r="19918" spans="8:8">
      <c r="H19918" t="str">
        <f t="shared" si="18"/>
        <v/>
      </c>
    </row>
    <row r="19919" spans="8:8">
      <c r="H19919" t="str">
        <f t="shared" si="18"/>
        <v/>
      </c>
    </row>
    <row r="19920" spans="8:8">
      <c r="H19920" t="str">
        <f t="shared" si="18"/>
        <v/>
      </c>
    </row>
    <row r="19921" spans="8:8">
      <c r="H19921" t="str">
        <f t="shared" si="18"/>
        <v/>
      </c>
    </row>
    <row r="19922" spans="8:8">
      <c r="H19922" t="str">
        <f t="shared" si="18"/>
        <v/>
      </c>
    </row>
    <row r="19923" spans="8:8">
      <c r="H19923" t="str">
        <f t="shared" si="18"/>
        <v/>
      </c>
    </row>
    <row r="19924" spans="8:8">
      <c r="H19924" t="str">
        <f t="shared" si="18"/>
        <v/>
      </c>
    </row>
    <row r="19925" spans="8:8">
      <c r="H19925" t="str">
        <f t="shared" si="18"/>
        <v/>
      </c>
    </row>
    <row r="19926" spans="8:8">
      <c r="H19926" t="str">
        <f t="shared" si="18"/>
        <v/>
      </c>
    </row>
    <row r="19927" spans="8:8">
      <c r="H19927" t="str">
        <f t="shared" si="18"/>
        <v/>
      </c>
    </row>
    <row r="19928" spans="8:8">
      <c r="H19928" t="str">
        <f t="shared" si="18"/>
        <v/>
      </c>
    </row>
    <row r="19929" spans="8:8">
      <c r="H19929" t="str">
        <f t="shared" si="18"/>
        <v/>
      </c>
    </row>
    <row r="19930" spans="8:8">
      <c r="H19930" t="str">
        <f t="shared" si="18"/>
        <v/>
      </c>
    </row>
    <row r="19931" spans="8:8">
      <c r="H19931" t="str">
        <f t="shared" si="18"/>
        <v/>
      </c>
    </row>
    <row r="19932" spans="8:8">
      <c r="H19932" t="str">
        <f t="shared" si="18"/>
        <v/>
      </c>
    </row>
    <row r="19933" spans="8:8">
      <c r="H19933" t="str">
        <f t="shared" si="18"/>
        <v/>
      </c>
    </row>
    <row r="19934" spans="8:8">
      <c r="H19934" t="str">
        <f t="shared" si="18"/>
        <v/>
      </c>
    </row>
    <row r="19935" spans="8:8">
      <c r="H19935" t="str">
        <f t="shared" si="18"/>
        <v/>
      </c>
    </row>
    <row r="19936" spans="8:8">
      <c r="H19936" t="str">
        <f t="shared" si="18"/>
        <v/>
      </c>
    </row>
    <row r="19937" spans="8:8">
      <c r="H19937" t="str">
        <f t="shared" si="18"/>
        <v/>
      </c>
    </row>
    <row r="19938" spans="8:8">
      <c r="H19938" t="str">
        <f t="shared" ref="H19938:H20001" si="19">_xlfn.TEXTJOIN(", ", TRUE, G19938:G19938)</f>
        <v/>
      </c>
    </row>
    <row r="19939" spans="8:8">
      <c r="H19939" t="str">
        <f t="shared" si="19"/>
        <v/>
      </c>
    </row>
    <row r="19940" spans="8:8">
      <c r="H19940" t="str">
        <f t="shared" si="19"/>
        <v/>
      </c>
    </row>
    <row r="19941" spans="8:8">
      <c r="H19941" t="str">
        <f t="shared" si="19"/>
        <v/>
      </c>
    </row>
    <row r="19942" spans="8:8">
      <c r="H19942" t="str">
        <f t="shared" si="19"/>
        <v/>
      </c>
    </row>
    <row r="19943" spans="8:8">
      <c r="H19943" t="str">
        <f t="shared" si="19"/>
        <v/>
      </c>
    </row>
    <row r="19944" spans="8:8">
      <c r="H19944" t="str">
        <f t="shared" si="19"/>
        <v/>
      </c>
    </row>
    <row r="19945" spans="8:8">
      <c r="H19945" t="str">
        <f t="shared" si="19"/>
        <v/>
      </c>
    </row>
    <row r="19946" spans="8:8">
      <c r="H19946" t="str">
        <f t="shared" si="19"/>
        <v/>
      </c>
    </row>
    <row r="19947" spans="8:8">
      <c r="H19947" t="str">
        <f t="shared" si="19"/>
        <v/>
      </c>
    </row>
    <row r="19948" spans="8:8">
      <c r="H19948" t="str">
        <f t="shared" si="19"/>
        <v/>
      </c>
    </row>
    <row r="19949" spans="8:8">
      <c r="H19949" t="str">
        <f t="shared" si="19"/>
        <v/>
      </c>
    </row>
    <row r="19950" spans="8:8">
      <c r="H19950" t="str">
        <f t="shared" si="19"/>
        <v/>
      </c>
    </row>
    <row r="19951" spans="8:8">
      <c r="H19951" t="str">
        <f t="shared" si="19"/>
        <v/>
      </c>
    </row>
    <row r="19952" spans="8:8">
      <c r="H19952" t="str">
        <f t="shared" si="19"/>
        <v/>
      </c>
    </row>
    <row r="19953" spans="8:8">
      <c r="H19953" t="str">
        <f t="shared" si="19"/>
        <v/>
      </c>
    </row>
    <row r="19954" spans="8:8">
      <c r="H19954" t="str">
        <f t="shared" si="19"/>
        <v/>
      </c>
    </row>
    <row r="19955" spans="8:8">
      <c r="H19955" t="str">
        <f t="shared" si="19"/>
        <v/>
      </c>
    </row>
    <row r="19956" spans="8:8">
      <c r="H19956" t="str">
        <f t="shared" si="19"/>
        <v/>
      </c>
    </row>
    <row r="19957" spans="8:8">
      <c r="H19957" t="str">
        <f t="shared" si="19"/>
        <v/>
      </c>
    </row>
    <row r="19958" spans="8:8">
      <c r="H19958" t="str">
        <f t="shared" si="19"/>
        <v/>
      </c>
    </row>
    <row r="19959" spans="8:8">
      <c r="H19959" t="str">
        <f t="shared" si="19"/>
        <v/>
      </c>
    </row>
    <row r="19960" spans="8:8">
      <c r="H19960" t="str">
        <f t="shared" si="19"/>
        <v/>
      </c>
    </row>
    <row r="19961" spans="8:8">
      <c r="H19961" t="str">
        <f t="shared" si="19"/>
        <v/>
      </c>
    </row>
    <row r="19962" spans="8:8">
      <c r="H19962" t="str">
        <f t="shared" si="19"/>
        <v/>
      </c>
    </row>
    <row r="19963" spans="8:8">
      <c r="H19963" t="str">
        <f t="shared" si="19"/>
        <v/>
      </c>
    </row>
    <row r="19964" spans="8:8">
      <c r="H19964" t="str">
        <f t="shared" si="19"/>
        <v/>
      </c>
    </row>
    <row r="19965" spans="8:8">
      <c r="H19965" t="str">
        <f t="shared" si="19"/>
        <v/>
      </c>
    </row>
    <row r="19966" spans="8:8">
      <c r="H19966" t="str">
        <f t="shared" si="19"/>
        <v/>
      </c>
    </row>
    <row r="19967" spans="8:8">
      <c r="H19967" t="str">
        <f t="shared" si="19"/>
        <v/>
      </c>
    </row>
    <row r="19968" spans="8:8">
      <c r="H19968" t="str">
        <f t="shared" si="19"/>
        <v/>
      </c>
    </row>
    <row r="19969" spans="8:8">
      <c r="H19969" t="str">
        <f t="shared" si="19"/>
        <v/>
      </c>
    </row>
    <row r="19970" spans="8:8">
      <c r="H19970" t="str">
        <f t="shared" si="19"/>
        <v/>
      </c>
    </row>
    <row r="19971" spans="8:8">
      <c r="H19971" t="str">
        <f t="shared" si="19"/>
        <v/>
      </c>
    </row>
    <row r="19972" spans="8:8">
      <c r="H19972" t="str">
        <f t="shared" si="19"/>
        <v/>
      </c>
    </row>
    <row r="19973" spans="8:8">
      <c r="H19973" t="str">
        <f t="shared" si="19"/>
        <v/>
      </c>
    </row>
    <row r="19974" spans="8:8">
      <c r="H19974" t="str">
        <f t="shared" si="19"/>
        <v/>
      </c>
    </row>
    <row r="19975" spans="8:8">
      <c r="H19975" t="str">
        <f t="shared" si="19"/>
        <v/>
      </c>
    </row>
    <row r="19976" spans="8:8">
      <c r="H19976" t="str">
        <f t="shared" si="19"/>
        <v/>
      </c>
    </row>
    <row r="19977" spans="8:8">
      <c r="H19977" t="str">
        <f t="shared" si="19"/>
        <v/>
      </c>
    </row>
    <row r="19978" spans="8:8">
      <c r="H19978" t="str">
        <f t="shared" si="19"/>
        <v/>
      </c>
    </row>
    <row r="19979" spans="8:8">
      <c r="H19979" t="str">
        <f t="shared" si="19"/>
        <v/>
      </c>
    </row>
    <row r="19980" spans="8:8">
      <c r="H19980" t="str">
        <f t="shared" si="19"/>
        <v/>
      </c>
    </row>
    <row r="19981" spans="8:8">
      <c r="H19981" t="str">
        <f t="shared" si="19"/>
        <v/>
      </c>
    </row>
    <row r="19982" spans="8:8">
      <c r="H19982" t="str">
        <f t="shared" si="19"/>
        <v/>
      </c>
    </row>
    <row r="19983" spans="8:8">
      <c r="H19983" t="str">
        <f t="shared" si="19"/>
        <v/>
      </c>
    </row>
    <row r="19984" spans="8:8">
      <c r="H19984" t="str">
        <f t="shared" si="19"/>
        <v/>
      </c>
    </row>
    <row r="19985" spans="8:8">
      <c r="H19985" t="str">
        <f t="shared" si="19"/>
        <v/>
      </c>
    </row>
    <row r="19986" spans="8:8">
      <c r="H19986" t="str">
        <f t="shared" si="19"/>
        <v/>
      </c>
    </row>
    <row r="19987" spans="8:8">
      <c r="H19987" t="str">
        <f t="shared" si="19"/>
        <v/>
      </c>
    </row>
    <row r="19988" spans="8:8">
      <c r="H19988" t="str">
        <f t="shared" si="19"/>
        <v/>
      </c>
    </row>
    <row r="19989" spans="8:8">
      <c r="H19989" t="str">
        <f t="shared" si="19"/>
        <v/>
      </c>
    </row>
    <row r="19990" spans="8:8">
      <c r="H19990" t="str">
        <f t="shared" si="19"/>
        <v/>
      </c>
    </row>
    <row r="19991" spans="8:8">
      <c r="H19991" t="str">
        <f t="shared" si="19"/>
        <v/>
      </c>
    </row>
    <row r="19992" spans="8:8">
      <c r="H19992" t="str">
        <f t="shared" si="19"/>
        <v/>
      </c>
    </row>
    <row r="19993" spans="8:8">
      <c r="H19993" t="str">
        <f t="shared" si="19"/>
        <v/>
      </c>
    </row>
    <row r="19994" spans="8:8">
      <c r="H19994" t="str">
        <f t="shared" si="19"/>
        <v/>
      </c>
    </row>
    <row r="19995" spans="8:8">
      <c r="H19995" t="str">
        <f t="shared" si="19"/>
        <v/>
      </c>
    </row>
    <row r="19996" spans="8:8">
      <c r="H19996" t="str">
        <f t="shared" si="19"/>
        <v/>
      </c>
    </row>
    <row r="19997" spans="8:8">
      <c r="H19997" t="str">
        <f t="shared" si="19"/>
        <v/>
      </c>
    </row>
    <row r="19998" spans="8:8">
      <c r="H19998" t="str">
        <f t="shared" si="19"/>
        <v/>
      </c>
    </row>
    <row r="19999" spans="8:8">
      <c r="H19999" t="str">
        <f t="shared" si="19"/>
        <v/>
      </c>
    </row>
    <row r="20000" spans="8:8">
      <c r="H20000" t="str">
        <f t="shared" si="19"/>
        <v/>
      </c>
    </row>
    <row r="20001" spans="8:8">
      <c r="H20001" t="str">
        <f t="shared" si="19"/>
        <v/>
      </c>
    </row>
    <row r="20002" spans="8:8">
      <c r="H20002" t="str">
        <f t="shared" ref="H20002:H20065" si="20">_xlfn.TEXTJOIN(", ", TRUE, G20002:G20002)</f>
        <v/>
      </c>
    </row>
    <row r="20003" spans="8:8">
      <c r="H20003" t="str">
        <f t="shared" si="20"/>
        <v/>
      </c>
    </row>
    <row r="20004" spans="8:8">
      <c r="H20004" t="str">
        <f t="shared" si="20"/>
        <v/>
      </c>
    </row>
    <row r="20005" spans="8:8">
      <c r="H20005" t="str">
        <f t="shared" si="20"/>
        <v/>
      </c>
    </row>
    <row r="20006" spans="8:8">
      <c r="H20006" t="str">
        <f t="shared" si="20"/>
        <v/>
      </c>
    </row>
    <row r="20007" spans="8:8">
      <c r="H20007" t="str">
        <f t="shared" si="20"/>
        <v/>
      </c>
    </row>
    <row r="20008" spans="8:8">
      <c r="H20008" t="str">
        <f t="shared" si="20"/>
        <v/>
      </c>
    </row>
    <row r="20009" spans="8:8">
      <c r="H20009" t="str">
        <f t="shared" si="20"/>
        <v/>
      </c>
    </row>
    <row r="20010" spans="8:8">
      <c r="H20010" t="str">
        <f t="shared" si="20"/>
        <v/>
      </c>
    </row>
    <row r="20011" spans="8:8">
      <c r="H20011" t="str">
        <f t="shared" si="20"/>
        <v/>
      </c>
    </row>
    <row r="20012" spans="8:8">
      <c r="H20012" t="str">
        <f t="shared" si="20"/>
        <v/>
      </c>
    </row>
    <row r="20013" spans="8:8">
      <c r="H20013" t="str">
        <f t="shared" si="20"/>
        <v/>
      </c>
    </row>
    <row r="20014" spans="8:8">
      <c r="H20014" t="str">
        <f t="shared" si="20"/>
        <v/>
      </c>
    </row>
    <row r="20015" spans="8:8">
      <c r="H20015" t="str">
        <f t="shared" si="20"/>
        <v/>
      </c>
    </row>
    <row r="20016" spans="8:8">
      <c r="H20016" t="str">
        <f t="shared" si="20"/>
        <v/>
      </c>
    </row>
    <row r="20017" spans="8:8">
      <c r="H20017" t="str">
        <f t="shared" si="20"/>
        <v/>
      </c>
    </row>
    <row r="20018" spans="8:8">
      <c r="H20018" t="str">
        <f t="shared" si="20"/>
        <v/>
      </c>
    </row>
    <row r="20019" spans="8:8">
      <c r="H20019" t="str">
        <f t="shared" si="20"/>
        <v/>
      </c>
    </row>
    <row r="20020" spans="8:8">
      <c r="H20020" t="str">
        <f t="shared" si="20"/>
        <v/>
      </c>
    </row>
    <row r="20021" spans="8:8">
      <c r="H20021" t="str">
        <f t="shared" si="20"/>
        <v/>
      </c>
    </row>
    <row r="20022" spans="8:8">
      <c r="H20022" t="str">
        <f t="shared" si="20"/>
        <v/>
      </c>
    </row>
    <row r="20023" spans="8:8">
      <c r="H20023" t="str">
        <f t="shared" si="20"/>
        <v/>
      </c>
    </row>
    <row r="20024" spans="8:8">
      <c r="H20024" t="str">
        <f t="shared" si="20"/>
        <v/>
      </c>
    </row>
    <row r="20025" spans="8:8">
      <c r="H20025" t="str">
        <f t="shared" si="20"/>
        <v/>
      </c>
    </row>
    <row r="20026" spans="8:8">
      <c r="H20026" t="str">
        <f t="shared" si="20"/>
        <v/>
      </c>
    </row>
    <row r="20027" spans="8:8">
      <c r="H20027" t="str">
        <f t="shared" si="20"/>
        <v/>
      </c>
    </row>
    <row r="20028" spans="8:8">
      <c r="H20028" t="str">
        <f t="shared" si="20"/>
        <v/>
      </c>
    </row>
    <row r="20029" spans="8:8">
      <c r="H20029" t="str">
        <f t="shared" si="20"/>
        <v/>
      </c>
    </row>
    <row r="20030" spans="8:8">
      <c r="H20030" t="str">
        <f t="shared" si="20"/>
        <v/>
      </c>
    </row>
    <row r="20031" spans="8:8">
      <c r="H20031" t="str">
        <f t="shared" si="20"/>
        <v/>
      </c>
    </row>
    <row r="20032" spans="8:8">
      <c r="H20032" t="str">
        <f t="shared" si="20"/>
        <v/>
      </c>
    </row>
    <row r="20033" spans="8:8">
      <c r="H20033" t="str">
        <f t="shared" si="20"/>
        <v/>
      </c>
    </row>
    <row r="20034" spans="8:8">
      <c r="H20034" t="str">
        <f t="shared" si="20"/>
        <v/>
      </c>
    </row>
    <row r="20035" spans="8:8">
      <c r="H20035" t="str">
        <f t="shared" si="20"/>
        <v/>
      </c>
    </row>
    <row r="20036" spans="8:8">
      <c r="H20036" t="str">
        <f t="shared" si="20"/>
        <v/>
      </c>
    </row>
    <row r="20037" spans="8:8">
      <c r="H20037" t="str">
        <f t="shared" si="20"/>
        <v/>
      </c>
    </row>
    <row r="20038" spans="8:8">
      <c r="H20038" t="str">
        <f t="shared" si="20"/>
        <v/>
      </c>
    </row>
    <row r="20039" spans="8:8">
      <c r="H20039" t="str">
        <f t="shared" si="20"/>
        <v/>
      </c>
    </row>
    <row r="20040" spans="8:8">
      <c r="H20040" t="str">
        <f t="shared" si="20"/>
        <v/>
      </c>
    </row>
    <row r="20041" spans="8:8">
      <c r="H20041" t="str">
        <f t="shared" si="20"/>
        <v/>
      </c>
    </row>
    <row r="20042" spans="8:8">
      <c r="H20042" t="str">
        <f t="shared" si="20"/>
        <v/>
      </c>
    </row>
    <row r="20043" spans="8:8">
      <c r="H20043" t="str">
        <f t="shared" si="20"/>
        <v/>
      </c>
    </row>
    <row r="20044" spans="8:8">
      <c r="H20044" t="str">
        <f t="shared" si="20"/>
        <v/>
      </c>
    </row>
    <row r="20045" spans="8:8">
      <c r="H20045" t="str">
        <f t="shared" si="20"/>
        <v/>
      </c>
    </row>
    <row r="20046" spans="8:8">
      <c r="H20046" t="str">
        <f t="shared" si="20"/>
        <v/>
      </c>
    </row>
    <row r="20047" spans="8:8">
      <c r="H20047" t="str">
        <f t="shared" si="20"/>
        <v/>
      </c>
    </row>
    <row r="20048" spans="8:8">
      <c r="H20048" t="str">
        <f t="shared" si="20"/>
        <v/>
      </c>
    </row>
    <row r="20049" spans="8:8">
      <c r="H20049" t="str">
        <f t="shared" si="20"/>
        <v/>
      </c>
    </row>
    <row r="20050" spans="8:8">
      <c r="H20050" t="str">
        <f t="shared" si="20"/>
        <v/>
      </c>
    </row>
    <row r="20051" spans="8:8">
      <c r="H20051" t="str">
        <f t="shared" si="20"/>
        <v/>
      </c>
    </row>
    <row r="20052" spans="8:8">
      <c r="H20052" t="str">
        <f t="shared" si="20"/>
        <v/>
      </c>
    </row>
    <row r="20053" spans="8:8">
      <c r="H20053" t="str">
        <f t="shared" si="20"/>
        <v/>
      </c>
    </row>
    <row r="20054" spans="8:8">
      <c r="H20054" t="str">
        <f t="shared" si="20"/>
        <v/>
      </c>
    </row>
    <row r="20055" spans="8:8">
      <c r="H20055" t="str">
        <f t="shared" si="20"/>
        <v/>
      </c>
    </row>
    <row r="20056" spans="8:8">
      <c r="H20056" t="str">
        <f t="shared" si="20"/>
        <v/>
      </c>
    </row>
    <row r="20057" spans="8:8">
      <c r="H20057" t="str">
        <f t="shared" si="20"/>
        <v/>
      </c>
    </row>
    <row r="20058" spans="8:8">
      <c r="H20058" t="str">
        <f t="shared" si="20"/>
        <v/>
      </c>
    </row>
    <row r="20059" spans="8:8">
      <c r="H20059" t="str">
        <f t="shared" si="20"/>
        <v/>
      </c>
    </row>
    <row r="20060" spans="8:8">
      <c r="H20060" t="str">
        <f t="shared" si="20"/>
        <v/>
      </c>
    </row>
    <row r="20061" spans="8:8">
      <c r="H20061" t="str">
        <f t="shared" si="20"/>
        <v/>
      </c>
    </row>
    <row r="20062" spans="8:8">
      <c r="H20062" t="str">
        <f t="shared" si="20"/>
        <v/>
      </c>
    </row>
    <row r="20063" spans="8:8">
      <c r="H20063" t="str">
        <f t="shared" si="20"/>
        <v/>
      </c>
    </row>
    <row r="20064" spans="8:8">
      <c r="H20064" t="str">
        <f t="shared" si="20"/>
        <v/>
      </c>
    </row>
    <row r="20065" spans="8:8">
      <c r="H20065" t="str">
        <f t="shared" si="20"/>
        <v/>
      </c>
    </row>
    <row r="20066" spans="8:8">
      <c r="H20066" t="str">
        <f t="shared" ref="H20066:H20129" si="21">_xlfn.TEXTJOIN(", ", TRUE, G20066:G20066)</f>
        <v/>
      </c>
    </row>
    <row r="20067" spans="8:8">
      <c r="H20067" t="str">
        <f t="shared" si="21"/>
        <v/>
      </c>
    </row>
    <row r="20068" spans="8:8">
      <c r="H20068" t="str">
        <f t="shared" si="21"/>
        <v/>
      </c>
    </row>
    <row r="20069" spans="8:8">
      <c r="H20069" t="str">
        <f t="shared" si="21"/>
        <v/>
      </c>
    </row>
    <row r="20070" spans="8:8">
      <c r="H20070" t="str">
        <f t="shared" si="21"/>
        <v/>
      </c>
    </row>
    <row r="20071" spans="8:8">
      <c r="H20071" t="str">
        <f t="shared" si="21"/>
        <v/>
      </c>
    </row>
    <row r="20072" spans="8:8">
      <c r="H20072" t="str">
        <f t="shared" si="21"/>
        <v/>
      </c>
    </row>
    <row r="20073" spans="8:8">
      <c r="H20073" t="str">
        <f t="shared" si="21"/>
        <v/>
      </c>
    </row>
    <row r="20074" spans="8:8">
      <c r="H20074" t="str">
        <f t="shared" si="21"/>
        <v/>
      </c>
    </row>
    <row r="20075" spans="8:8">
      <c r="H20075" t="str">
        <f t="shared" si="21"/>
        <v/>
      </c>
    </row>
    <row r="20076" spans="8:8">
      <c r="H20076" t="str">
        <f t="shared" si="21"/>
        <v/>
      </c>
    </row>
    <row r="20077" spans="8:8">
      <c r="H20077" t="str">
        <f t="shared" si="21"/>
        <v/>
      </c>
    </row>
    <row r="20078" spans="8:8">
      <c r="H20078" t="str">
        <f t="shared" si="21"/>
        <v/>
      </c>
    </row>
    <row r="20079" spans="8:8">
      <c r="H20079" t="str">
        <f t="shared" si="21"/>
        <v/>
      </c>
    </row>
    <row r="20080" spans="8:8">
      <c r="H20080" t="str">
        <f t="shared" si="21"/>
        <v/>
      </c>
    </row>
    <row r="20081" spans="8:8">
      <c r="H20081" t="str">
        <f t="shared" si="21"/>
        <v/>
      </c>
    </row>
    <row r="20082" spans="8:8">
      <c r="H20082" t="str">
        <f t="shared" si="21"/>
        <v/>
      </c>
    </row>
    <row r="20083" spans="8:8">
      <c r="H20083" t="str">
        <f t="shared" si="21"/>
        <v/>
      </c>
    </row>
    <row r="20084" spans="8:8">
      <c r="H20084" t="str">
        <f t="shared" si="21"/>
        <v/>
      </c>
    </row>
    <row r="20085" spans="8:8">
      <c r="H20085" t="str">
        <f t="shared" si="21"/>
        <v/>
      </c>
    </row>
    <row r="20086" spans="8:8">
      <c r="H20086" t="str">
        <f t="shared" si="21"/>
        <v/>
      </c>
    </row>
    <row r="20087" spans="8:8">
      <c r="H20087" t="str">
        <f t="shared" si="21"/>
        <v/>
      </c>
    </row>
    <row r="20088" spans="8:8">
      <c r="H20088" t="str">
        <f t="shared" si="21"/>
        <v/>
      </c>
    </row>
    <row r="20089" spans="8:8">
      <c r="H20089" t="str">
        <f t="shared" si="21"/>
        <v/>
      </c>
    </row>
    <row r="20090" spans="8:8">
      <c r="H20090" t="str">
        <f t="shared" si="21"/>
        <v/>
      </c>
    </row>
    <row r="20091" spans="8:8">
      <c r="H20091" t="str">
        <f t="shared" si="21"/>
        <v/>
      </c>
    </row>
    <row r="20092" spans="8:8">
      <c r="H20092" t="str">
        <f t="shared" si="21"/>
        <v/>
      </c>
    </row>
    <row r="20093" spans="8:8">
      <c r="H20093" t="str">
        <f t="shared" si="21"/>
        <v/>
      </c>
    </row>
    <row r="20094" spans="8:8">
      <c r="H20094" t="str">
        <f t="shared" si="21"/>
        <v/>
      </c>
    </row>
    <row r="20095" spans="8:8">
      <c r="H20095" t="str">
        <f t="shared" si="21"/>
        <v/>
      </c>
    </row>
    <row r="20096" spans="8:8">
      <c r="H20096" t="str">
        <f t="shared" si="21"/>
        <v/>
      </c>
    </row>
    <row r="20097" spans="8:8">
      <c r="H20097" t="str">
        <f t="shared" si="21"/>
        <v/>
      </c>
    </row>
    <row r="20098" spans="8:8">
      <c r="H20098" t="str">
        <f t="shared" si="21"/>
        <v/>
      </c>
    </row>
    <row r="20099" spans="8:8">
      <c r="H20099" t="str">
        <f t="shared" si="21"/>
        <v/>
      </c>
    </row>
    <row r="20100" spans="8:8">
      <c r="H20100" t="str">
        <f t="shared" si="21"/>
        <v/>
      </c>
    </row>
    <row r="20101" spans="8:8">
      <c r="H20101" t="str">
        <f t="shared" si="21"/>
        <v/>
      </c>
    </row>
    <row r="20102" spans="8:8">
      <c r="H20102" t="str">
        <f t="shared" si="21"/>
        <v/>
      </c>
    </row>
    <row r="20103" spans="8:8">
      <c r="H20103" t="str">
        <f t="shared" si="21"/>
        <v/>
      </c>
    </row>
    <row r="20104" spans="8:8">
      <c r="H20104" t="str">
        <f t="shared" si="21"/>
        <v/>
      </c>
    </row>
    <row r="20105" spans="8:8">
      <c r="H20105" t="str">
        <f t="shared" si="21"/>
        <v/>
      </c>
    </row>
    <row r="20106" spans="8:8">
      <c r="H20106" t="str">
        <f t="shared" si="21"/>
        <v/>
      </c>
    </row>
    <row r="20107" spans="8:8">
      <c r="H20107" t="str">
        <f t="shared" si="21"/>
        <v/>
      </c>
    </row>
    <row r="20108" spans="8:8">
      <c r="H20108" t="str">
        <f t="shared" si="21"/>
        <v/>
      </c>
    </row>
    <row r="20109" spans="8:8">
      <c r="H20109" t="str">
        <f t="shared" si="21"/>
        <v/>
      </c>
    </row>
    <row r="20110" spans="8:8">
      <c r="H20110" t="str">
        <f t="shared" si="21"/>
        <v/>
      </c>
    </row>
    <row r="20111" spans="8:8">
      <c r="H20111" t="str">
        <f t="shared" si="21"/>
        <v/>
      </c>
    </row>
    <row r="20112" spans="8:8">
      <c r="H20112" t="str">
        <f t="shared" si="21"/>
        <v/>
      </c>
    </row>
    <row r="20113" spans="8:8">
      <c r="H20113" t="str">
        <f t="shared" si="21"/>
        <v/>
      </c>
    </row>
    <row r="20114" spans="8:8">
      <c r="H20114" t="str">
        <f t="shared" si="21"/>
        <v/>
      </c>
    </row>
    <row r="20115" spans="8:8">
      <c r="H20115" t="str">
        <f t="shared" si="21"/>
        <v/>
      </c>
    </row>
    <row r="20116" spans="8:8">
      <c r="H20116" t="str">
        <f t="shared" si="21"/>
        <v/>
      </c>
    </row>
    <row r="20117" spans="8:8">
      <c r="H20117" t="str">
        <f t="shared" si="21"/>
        <v/>
      </c>
    </row>
    <row r="20118" spans="8:8">
      <c r="H20118" t="str">
        <f t="shared" si="21"/>
        <v/>
      </c>
    </row>
    <row r="20119" spans="8:8">
      <c r="H20119" t="str">
        <f t="shared" si="21"/>
        <v/>
      </c>
    </row>
    <row r="20120" spans="8:8">
      <c r="H20120" t="str">
        <f t="shared" si="21"/>
        <v/>
      </c>
    </row>
    <row r="20121" spans="8:8">
      <c r="H20121" t="str">
        <f t="shared" si="21"/>
        <v/>
      </c>
    </row>
    <row r="20122" spans="8:8">
      <c r="H20122" t="str">
        <f t="shared" si="21"/>
        <v/>
      </c>
    </row>
    <row r="20123" spans="8:8">
      <c r="H20123" t="str">
        <f t="shared" si="21"/>
        <v/>
      </c>
    </row>
    <row r="20124" spans="8:8">
      <c r="H20124" t="str">
        <f t="shared" si="21"/>
        <v/>
      </c>
    </row>
    <row r="20125" spans="8:8">
      <c r="H20125" t="str">
        <f t="shared" si="21"/>
        <v/>
      </c>
    </row>
    <row r="20126" spans="8:8">
      <c r="H20126" t="str">
        <f t="shared" si="21"/>
        <v/>
      </c>
    </row>
    <row r="20127" spans="8:8">
      <c r="H20127" t="str">
        <f t="shared" si="21"/>
        <v/>
      </c>
    </row>
    <row r="20128" spans="8:8">
      <c r="H20128" t="str">
        <f t="shared" si="21"/>
        <v/>
      </c>
    </row>
    <row r="20129" spans="8:8">
      <c r="H20129" t="str">
        <f t="shared" si="21"/>
        <v/>
      </c>
    </row>
    <row r="20130" spans="8:8">
      <c r="H20130" t="str">
        <f t="shared" ref="H20130:H20193" si="22">_xlfn.TEXTJOIN(", ", TRUE, G20130:G20130)</f>
        <v/>
      </c>
    </row>
    <row r="20131" spans="8:8">
      <c r="H20131" t="str">
        <f t="shared" si="22"/>
        <v/>
      </c>
    </row>
    <row r="20132" spans="8:8">
      <c r="H20132" t="str">
        <f t="shared" si="22"/>
        <v/>
      </c>
    </row>
    <row r="20133" spans="8:8">
      <c r="H20133" t="str">
        <f t="shared" si="22"/>
        <v/>
      </c>
    </row>
    <row r="20134" spans="8:8">
      <c r="H20134" t="str">
        <f t="shared" si="22"/>
        <v/>
      </c>
    </row>
    <row r="20135" spans="8:8">
      <c r="H20135" t="str">
        <f t="shared" si="22"/>
        <v/>
      </c>
    </row>
    <row r="20136" spans="8:8">
      <c r="H20136" t="str">
        <f t="shared" si="22"/>
        <v/>
      </c>
    </row>
    <row r="20137" spans="8:8">
      <c r="H20137" t="str">
        <f t="shared" si="22"/>
        <v/>
      </c>
    </row>
    <row r="20138" spans="8:8">
      <c r="H20138" t="str">
        <f t="shared" si="22"/>
        <v/>
      </c>
    </row>
    <row r="20139" spans="8:8">
      <c r="H20139" t="str">
        <f t="shared" si="22"/>
        <v/>
      </c>
    </row>
    <row r="20140" spans="8:8">
      <c r="H20140" t="str">
        <f t="shared" si="22"/>
        <v/>
      </c>
    </row>
    <row r="20141" spans="8:8">
      <c r="H20141" t="str">
        <f t="shared" si="22"/>
        <v/>
      </c>
    </row>
    <row r="20142" spans="8:8">
      <c r="H20142" t="str">
        <f t="shared" si="22"/>
        <v/>
      </c>
    </row>
    <row r="20143" spans="8:8">
      <c r="H20143" t="str">
        <f t="shared" si="22"/>
        <v/>
      </c>
    </row>
    <row r="20144" spans="8:8">
      <c r="H20144" t="str">
        <f t="shared" si="22"/>
        <v/>
      </c>
    </row>
    <row r="20145" spans="8:8">
      <c r="H20145" t="str">
        <f t="shared" si="22"/>
        <v/>
      </c>
    </row>
    <row r="20146" spans="8:8">
      <c r="H20146" t="str">
        <f t="shared" si="22"/>
        <v/>
      </c>
    </row>
    <row r="20147" spans="8:8">
      <c r="H20147" t="str">
        <f t="shared" si="22"/>
        <v/>
      </c>
    </row>
    <row r="20148" spans="8:8">
      <c r="H20148" t="str">
        <f t="shared" si="22"/>
        <v/>
      </c>
    </row>
    <row r="20149" spans="8:8">
      <c r="H20149" t="str">
        <f t="shared" si="22"/>
        <v/>
      </c>
    </row>
    <row r="20150" spans="8:8">
      <c r="H20150" t="str">
        <f t="shared" si="22"/>
        <v/>
      </c>
    </row>
    <row r="20151" spans="8:8">
      <c r="H20151" t="str">
        <f t="shared" si="22"/>
        <v/>
      </c>
    </row>
    <row r="20152" spans="8:8">
      <c r="H20152" t="str">
        <f t="shared" si="22"/>
        <v/>
      </c>
    </row>
    <row r="20153" spans="8:8">
      <c r="H20153" t="str">
        <f t="shared" si="22"/>
        <v/>
      </c>
    </row>
    <row r="20154" spans="8:8">
      <c r="H20154" t="str">
        <f t="shared" si="22"/>
        <v/>
      </c>
    </row>
    <row r="20155" spans="8:8">
      <c r="H20155" t="str">
        <f t="shared" si="22"/>
        <v/>
      </c>
    </row>
    <row r="20156" spans="8:8">
      <c r="H20156" t="str">
        <f t="shared" si="22"/>
        <v/>
      </c>
    </row>
    <row r="20157" spans="8:8">
      <c r="H20157" t="str">
        <f t="shared" si="22"/>
        <v/>
      </c>
    </row>
    <row r="20158" spans="8:8">
      <c r="H20158" t="str">
        <f t="shared" si="22"/>
        <v/>
      </c>
    </row>
    <row r="20159" spans="8:8">
      <c r="H20159" t="str">
        <f t="shared" si="22"/>
        <v/>
      </c>
    </row>
    <row r="20160" spans="8:8">
      <c r="H20160" t="str">
        <f t="shared" si="22"/>
        <v/>
      </c>
    </row>
    <row r="20161" spans="8:8">
      <c r="H20161" t="str">
        <f t="shared" si="22"/>
        <v/>
      </c>
    </row>
    <row r="20162" spans="8:8">
      <c r="H20162" t="str">
        <f t="shared" si="22"/>
        <v/>
      </c>
    </row>
    <row r="20163" spans="8:8">
      <c r="H20163" t="str">
        <f t="shared" si="22"/>
        <v/>
      </c>
    </row>
    <row r="20164" spans="8:8">
      <c r="H20164" t="str">
        <f t="shared" si="22"/>
        <v/>
      </c>
    </row>
    <row r="20165" spans="8:8">
      <c r="H20165" t="str">
        <f t="shared" si="22"/>
        <v/>
      </c>
    </row>
    <row r="20166" spans="8:8">
      <c r="H20166" t="str">
        <f t="shared" si="22"/>
        <v/>
      </c>
    </row>
    <row r="20167" spans="8:8">
      <c r="H20167" t="str">
        <f t="shared" si="22"/>
        <v/>
      </c>
    </row>
    <row r="20168" spans="8:8">
      <c r="H20168" t="str">
        <f t="shared" si="22"/>
        <v/>
      </c>
    </row>
    <row r="20169" spans="8:8">
      <c r="H20169" t="str">
        <f t="shared" si="22"/>
        <v/>
      </c>
    </row>
    <row r="20170" spans="8:8">
      <c r="H20170" t="str">
        <f t="shared" si="22"/>
        <v/>
      </c>
    </row>
    <row r="20171" spans="8:8">
      <c r="H20171" t="str">
        <f t="shared" si="22"/>
        <v/>
      </c>
    </row>
    <row r="20172" spans="8:8">
      <c r="H20172" t="str">
        <f t="shared" si="22"/>
        <v/>
      </c>
    </row>
    <row r="20173" spans="8:8">
      <c r="H20173" t="str">
        <f t="shared" si="22"/>
        <v/>
      </c>
    </row>
    <row r="20174" spans="8:8">
      <c r="H20174" t="str">
        <f t="shared" si="22"/>
        <v/>
      </c>
    </row>
    <row r="20175" spans="8:8">
      <c r="H20175" t="str">
        <f t="shared" si="22"/>
        <v/>
      </c>
    </row>
    <row r="20176" spans="8:8">
      <c r="H20176" t="str">
        <f t="shared" si="22"/>
        <v/>
      </c>
    </row>
    <row r="20177" spans="8:8">
      <c r="H20177" t="str">
        <f t="shared" si="22"/>
        <v/>
      </c>
    </row>
    <row r="20178" spans="8:8">
      <c r="H20178" t="str">
        <f t="shared" si="22"/>
        <v/>
      </c>
    </row>
    <row r="20179" spans="8:8">
      <c r="H20179" t="str">
        <f t="shared" si="22"/>
        <v/>
      </c>
    </row>
    <row r="20180" spans="8:8">
      <c r="H20180" t="str">
        <f t="shared" si="22"/>
        <v/>
      </c>
    </row>
    <row r="20181" spans="8:8">
      <c r="H20181" t="str">
        <f t="shared" si="22"/>
        <v/>
      </c>
    </row>
    <row r="20182" spans="8:8">
      <c r="H20182" t="str">
        <f t="shared" si="22"/>
        <v/>
      </c>
    </row>
    <row r="20183" spans="8:8">
      <c r="H20183" t="str">
        <f t="shared" si="22"/>
        <v/>
      </c>
    </row>
    <row r="20184" spans="8:8">
      <c r="H20184" t="str">
        <f t="shared" si="22"/>
        <v/>
      </c>
    </row>
    <row r="20185" spans="8:8">
      <c r="H20185" t="str">
        <f t="shared" si="22"/>
        <v/>
      </c>
    </row>
    <row r="20186" spans="8:8">
      <c r="H20186" t="str">
        <f t="shared" si="22"/>
        <v/>
      </c>
    </row>
    <row r="20187" spans="8:8">
      <c r="H20187" t="str">
        <f t="shared" si="22"/>
        <v/>
      </c>
    </row>
    <row r="20188" spans="8:8">
      <c r="H20188" t="str">
        <f t="shared" si="22"/>
        <v/>
      </c>
    </row>
    <row r="20189" spans="8:8">
      <c r="H20189" t="str">
        <f t="shared" si="22"/>
        <v/>
      </c>
    </row>
    <row r="20190" spans="8:8">
      <c r="H20190" t="str">
        <f t="shared" si="22"/>
        <v/>
      </c>
    </row>
    <row r="20191" spans="8:8">
      <c r="H20191" t="str">
        <f t="shared" si="22"/>
        <v/>
      </c>
    </row>
    <row r="20192" spans="8:8">
      <c r="H20192" t="str">
        <f t="shared" si="22"/>
        <v/>
      </c>
    </row>
    <row r="20193" spans="8:8">
      <c r="H20193" t="str">
        <f t="shared" si="22"/>
        <v/>
      </c>
    </row>
    <row r="20194" spans="8:8">
      <c r="H20194" t="str">
        <f t="shared" ref="H20194:H20257" si="23">_xlfn.TEXTJOIN(", ", TRUE, G20194:G20194)</f>
        <v/>
      </c>
    </row>
    <row r="20195" spans="8:8">
      <c r="H20195" t="str">
        <f t="shared" si="23"/>
        <v/>
      </c>
    </row>
    <row r="20196" spans="8:8">
      <c r="H20196" t="str">
        <f t="shared" si="23"/>
        <v/>
      </c>
    </row>
    <row r="20197" spans="8:8">
      <c r="H20197" t="str">
        <f t="shared" si="23"/>
        <v/>
      </c>
    </row>
    <row r="20198" spans="8:8">
      <c r="H20198" t="str">
        <f t="shared" si="23"/>
        <v/>
      </c>
    </row>
    <row r="20199" spans="8:8">
      <c r="H20199" t="str">
        <f t="shared" si="23"/>
        <v/>
      </c>
    </row>
    <row r="20200" spans="8:8">
      <c r="H20200" t="str">
        <f t="shared" si="23"/>
        <v/>
      </c>
    </row>
    <row r="20201" spans="8:8">
      <c r="H20201" t="str">
        <f t="shared" si="23"/>
        <v/>
      </c>
    </row>
    <row r="20202" spans="8:8">
      <c r="H20202" t="str">
        <f t="shared" si="23"/>
        <v/>
      </c>
    </row>
    <row r="20203" spans="8:8">
      <c r="H20203" t="str">
        <f t="shared" si="23"/>
        <v/>
      </c>
    </row>
    <row r="20204" spans="8:8">
      <c r="H20204" t="str">
        <f t="shared" si="23"/>
        <v/>
      </c>
    </row>
    <row r="20205" spans="8:8">
      <c r="H20205" t="str">
        <f t="shared" si="23"/>
        <v/>
      </c>
    </row>
    <row r="20206" spans="8:8">
      <c r="H20206" t="str">
        <f t="shared" si="23"/>
        <v/>
      </c>
    </row>
    <row r="20207" spans="8:8">
      <c r="H20207" t="str">
        <f t="shared" si="23"/>
        <v/>
      </c>
    </row>
    <row r="20208" spans="8:8">
      <c r="H20208" t="str">
        <f t="shared" si="23"/>
        <v/>
      </c>
    </row>
    <row r="20209" spans="8:8">
      <c r="H20209" t="str">
        <f t="shared" si="23"/>
        <v/>
      </c>
    </row>
    <row r="20210" spans="8:8">
      <c r="H20210" t="str">
        <f t="shared" si="23"/>
        <v/>
      </c>
    </row>
    <row r="20211" spans="8:8">
      <c r="H20211" t="str">
        <f t="shared" si="23"/>
        <v/>
      </c>
    </row>
    <row r="20212" spans="8:8">
      <c r="H20212" t="str">
        <f t="shared" si="23"/>
        <v/>
      </c>
    </row>
    <row r="20213" spans="8:8">
      <c r="H20213" t="str">
        <f t="shared" si="23"/>
        <v/>
      </c>
    </row>
    <row r="20214" spans="8:8">
      <c r="H20214" t="str">
        <f t="shared" si="23"/>
        <v/>
      </c>
    </row>
    <row r="20215" spans="8:8">
      <c r="H20215" t="str">
        <f t="shared" si="23"/>
        <v/>
      </c>
    </row>
    <row r="20216" spans="8:8">
      <c r="H20216" t="str">
        <f t="shared" si="23"/>
        <v/>
      </c>
    </row>
    <row r="20217" spans="8:8">
      <c r="H20217" t="str">
        <f t="shared" si="23"/>
        <v/>
      </c>
    </row>
    <row r="20218" spans="8:8">
      <c r="H20218" t="str">
        <f t="shared" si="23"/>
        <v/>
      </c>
    </row>
    <row r="20219" spans="8:8">
      <c r="H20219" t="str">
        <f t="shared" si="23"/>
        <v/>
      </c>
    </row>
    <row r="20220" spans="8:8">
      <c r="H20220" t="str">
        <f t="shared" si="23"/>
        <v/>
      </c>
    </row>
    <row r="20221" spans="8:8">
      <c r="H20221" t="str">
        <f t="shared" si="23"/>
        <v/>
      </c>
    </row>
    <row r="20222" spans="8:8">
      <c r="H20222" t="str">
        <f t="shared" si="23"/>
        <v/>
      </c>
    </row>
    <row r="20223" spans="8:8">
      <c r="H20223" t="str">
        <f t="shared" si="23"/>
        <v/>
      </c>
    </row>
    <row r="20224" spans="8:8">
      <c r="H20224" t="str">
        <f t="shared" si="23"/>
        <v/>
      </c>
    </row>
    <row r="20225" spans="8:8">
      <c r="H20225" t="str">
        <f t="shared" si="23"/>
        <v/>
      </c>
    </row>
    <row r="20226" spans="8:8">
      <c r="H20226" t="str">
        <f t="shared" si="23"/>
        <v/>
      </c>
    </row>
    <row r="20227" spans="8:8">
      <c r="H20227" t="str">
        <f t="shared" si="23"/>
        <v/>
      </c>
    </row>
    <row r="20228" spans="8:8">
      <c r="H20228" t="str">
        <f t="shared" si="23"/>
        <v/>
      </c>
    </row>
    <row r="20229" spans="8:8">
      <c r="H20229" t="str">
        <f t="shared" si="23"/>
        <v/>
      </c>
    </row>
    <row r="20230" spans="8:8">
      <c r="H20230" t="str">
        <f t="shared" si="23"/>
        <v/>
      </c>
    </row>
    <row r="20231" spans="8:8">
      <c r="H20231" t="str">
        <f t="shared" si="23"/>
        <v/>
      </c>
    </row>
    <row r="20232" spans="8:8">
      <c r="H20232" t="str">
        <f t="shared" si="23"/>
        <v/>
      </c>
    </row>
    <row r="20233" spans="8:8">
      <c r="H20233" t="str">
        <f t="shared" si="23"/>
        <v/>
      </c>
    </row>
    <row r="20234" spans="8:8">
      <c r="H20234" t="str">
        <f t="shared" si="23"/>
        <v/>
      </c>
    </row>
    <row r="20235" spans="8:8">
      <c r="H20235" t="str">
        <f t="shared" si="23"/>
        <v/>
      </c>
    </row>
    <row r="20236" spans="8:8">
      <c r="H20236" t="str">
        <f t="shared" si="23"/>
        <v/>
      </c>
    </row>
    <row r="20237" spans="8:8">
      <c r="H20237" t="str">
        <f t="shared" si="23"/>
        <v/>
      </c>
    </row>
    <row r="20238" spans="8:8">
      <c r="H20238" t="str">
        <f t="shared" si="23"/>
        <v/>
      </c>
    </row>
    <row r="20239" spans="8:8">
      <c r="H20239" t="str">
        <f t="shared" si="23"/>
        <v/>
      </c>
    </row>
    <row r="20240" spans="8:8">
      <c r="H20240" t="str">
        <f t="shared" si="23"/>
        <v/>
      </c>
    </row>
    <row r="20241" spans="8:8">
      <c r="H20241" t="str">
        <f t="shared" si="23"/>
        <v/>
      </c>
    </row>
    <row r="20242" spans="8:8">
      <c r="H20242" t="str">
        <f t="shared" si="23"/>
        <v/>
      </c>
    </row>
    <row r="20243" spans="8:8">
      <c r="H20243" t="str">
        <f t="shared" si="23"/>
        <v/>
      </c>
    </row>
    <row r="20244" spans="8:8">
      <c r="H20244" t="str">
        <f t="shared" si="23"/>
        <v/>
      </c>
    </row>
    <row r="20245" spans="8:8">
      <c r="H20245" t="str">
        <f t="shared" si="23"/>
        <v/>
      </c>
    </row>
    <row r="20246" spans="8:8">
      <c r="H20246" t="str">
        <f t="shared" si="23"/>
        <v/>
      </c>
    </row>
    <row r="20247" spans="8:8">
      <c r="H20247" t="str">
        <f t="shared" si="23"/>
        <v/>
      </c>
    </row>
    <row r="20248" spans="8:8">
      <c r="H20248" t="str">
        <f t="shared" si="23"/>
        <v/>
      </c>
    </row>
    <row r="20249" spans="8:8">
      <c r="H20249" t="str">
        <f t="shared" si="23"/>
        <v/>
      </c>
    </row>
    <row r="20250" spans="8:8">
      <c r="H20250" t="str">
        <f t="shared" si="23"/>
        <v/>
      </c>
    </row>
    <row r="20251" spans="8:8">
      <c r="H20251" t="str">
        <f t="shared" si="23"/>
        <v/>
      </c>
    </row>
    <row r="20252" spans="8:8">
      <c r="H20252" t="str">
        <f t="shared" si="23"/>
        <v/>
      </c>
    </row>
    <row r="20253" spans="8:8">
      <c r="H20253" t="str">
        <f t="shared" si="23"/>
        <v/>
      </c>
    </row>
    <row r="20254" spans="8:8">
      <c r="H20254" t="str">
        <f t="shared" si="23"/>
        <v/>
      </c>
    </row>
    <row r="20255" spans="8:8">
      <c r="H20255" t="str">
        <f t="shared" si="23"/>
        <v/>
      </c>
    </row>
    <row r="20256" spans="8:8">
      <c r="H20256" t="str">
        <f t="shared" si="23"/>
        <v/>
      </c>
    </row>
    <row r="20257" spans="8:8">
      <c r="H20257" t="str">
        <f t="shared" si="23"/>
        <v/>
      </c>
    </row>
    <row r="20258" spans="8:8">
      <c r="H20258" t="str">
        <f t="shared" ref="H20258:H20321" si="24">_xlfn.TEXTJOIN(", ", TRUE, G20258:G20258)</f>
        <v/>
      </c>
    </row>
    <row r="20259" spans="8:8">
      <c r="H20259" t="str">
        <f t="shared" si="24"/>
        <v/>
      </c>
    </row>
    <row r="20260" spans="8:8">
      <c r="H20260" t="str">
        <f t="shared" si="24"/>
        <v/>
      </c>
    </row>
    <row r="20261" spans="8:8">
      <c r="H20261" t="str">
        <f t="shared" si="24"/>
        <v/>
      </c>
    </row>
    <row r="20262" spans="8:8">
      <c r="H20262" t="str">
        <f t="shared" si="24"/>
        <v/>
      </c>
    </row>
    <row r="20263" spans="8:8">
      <c r="H20263" t="str">
        <f t="shared" si="24"/>
        <v/>
      </c>
    </row>
    <row r="20264" spans="8:8">
      <c r="H20264" t="str">
        <f t="shared" si="24"/>
        <v/>
      </c>
    </row>
    <row r="20265" spans="8:8">
      <c r="H20265" t="str">
        <f t="shared" si="24"/>
        <v/>
      </c>
    </row>
    <row r="20266" spans="8:8">
      <c r="H20266" t="str">
        <f t="shared" si="24"/>
        <v/>
      </c>
    </row>
    <row r="20267" spans="8:8">
      <c r="H20267" t="str">
        <f t="shared" si="24"/>
        <v/>
      </c>
    </row>
    <row r="20268" spans="8:8">
      <c r="H20268" t="str">
        <f t="shared" si="24"/>
        <v/>
      </c>
    </row>
    <row r="20269" spans="8:8">
      <c r="H20269" t="str">
        <f t="shared" si="24"/>
        <v/>
      </c>
    </row>
    <row r="20270" spans="8:8">
      <c r="H20270" t="str">
        <f t="shared" si="24"/>
        <v/>
      </c>
    </row>
    <row r="20271" spans="8:8">
      <c r="H20271" t="str">
        <f t="shared" si="24"/>
        <v/>
      </c>
    </row>
    <row r="20272" spans="8:8">
      <c r="H20272" t="str">
        <f t="shared" si="24"/>
        <v/>
      </c>
    </row>
    <row r="20273" spans="8:8">
      <c r="H20273" t="str">
        <f t="shared" si="24"/>
        <v/>
      </c>
    </row>
    <row r="20274" spans="8:8">
      <c r="H20274" t="str">
        <f t="shared" si="24"/>
        <v/>
      </c>
    </row>
    <row r="20275" spans="8:8">
      <c r="H20275" t="str">
        <f t="shared" si="24"/>
        <v/>
      </c>
    </row>
    <row r="20276" spans="8:8">
      <c r="H20276" t="str">
        <f t="shared" si="24"/>
        <v/>
      </c>
    </row>
    <row r="20277" spans="8:8">
      <c r="H20277" t="str">
        <f t="shared" si="24"/>
        <v/>
      </c>
    </row>
    <row r="20278" spans="8:8">
      <c r="H20278" t="str">
        <f t="shared" si="24"/>
        <v/>
      </c>
    </row>
    <row r="20279" spans="8:8">
      <c r="H20279" t="str">
        <f t="shared" si="24"/>
        <v/>
      </c>
    </row>
    <row r="20280" spans="8:8">
      <c r="H20280" t="str">
        <f t="shared" si="24"/>
        <v/>
      </c>
    </row>
    <row r="20281" spans="8:8">
      <c r="H20281" t="str">
        <f t="shared" si="24"/>
        <v/>
      </c>
    </row>
    <row r="20282" spans="8:8">
      <c r="H20282" t="str">
        <f t="shared" si="24"/>
        <v/>
      </c>
    </row>
    <row r="20283" spans="8:8">
      <c r="H20283" t="str">
        <f t="shared" si="24"/>
        <v/>
      </c>
    </row>
    <row r="20284" spans="8:8">
      <c r="H20284" t="str">
        <f t="shared" si="24"/>
        <v/>
      </c>
    </row>
    <row r="20285" spans="8:8">
      <c r="H20285" t="str">
        <f t="shared" si="24"/>
        <v/>
      </c>
    </row>
    <row r="20286" spans="8:8">
      <c r="H20286" t="str">
        <f t="shared" si="24"/>
        <v/>
      </c>
    </row>
    <row r="20287" spans="8:8">
      <c r="H20287" t="str">
        <f t="shared" si="24"/>
        <v/>
      </c>
    </row>
    <row r="20288" spans="8:8">
      <c r="H20288" t="str">
        <f t="shared" si="24"/>
        <v/>
      </c>
    </row>
    <row r="20289" spans="8:8">
      <c r="H20289" t="str">
        <f t="shared" si="24"/>
        <v/>
      </c>
    </row>
    <row r="20290" spans="8:8">
      <c r="H20290" t="str">
        <f t="shared" si="24"/>
        <v/>
      </c>
    </row>
    <row r="20291" spans="8:8">
      <c r="H20291" t="str">
        <f t="shared" si="24"/>
        <v/>
      </c>
    </row>
    <row r="20292" spans="8:8">
      <c r="H20292" t="str">
        <f t="shared" si="24"/>
        <v/>
      </c>
    </row>
    <row r="20293" spans="8:8">
      <c r="H20293" t="str">
        <f t="shared" si="24"/>
        <v/>
      </c>
    </row>
    <row r="20294" spans="8:8">
      <c r="H20294" t="str">
        <f t="shared" si="24"/>
        <v/>
      </c>
    </row>
    <row r="20295" spans="8:8">
      <c r="H20295" t="str">
        <f t="shared" si="24"/>
        <v/>
      </c>
    </row>
    <row r="20296" spans="8:8">
      <c r="H20296" t="str">
        <f t="shared" si="24"/>
        <v/>
      </c>
    </row>
    <row r="20297" spans="8:8">
      <c r="H20297" t="str">
        <f t="shared" si="24"/>
        <v/>
      </c>
    </row>
    <row r="20298" spans="8:8">
      <c r="H20298" t="str">
        <f t="shared" si="24"/>
        <v/>
      </c>
    </row>
    <row r="20299" spans="8:8">
      <c r="H20299" t="str">
        <f t="shared" si="24"/>
        <v/>
      </c>
    </row>
    <row r="20300" spans="8:8">
      <c r="H20300" t="str">
        <f t="shared" si="24"/>
        <v/>
      </c>
    </row>
    <row r="20301" spans="8:8">
      <c r="H20301" t="str">
        <f t="shared" si="24"/>
        <v/>
      </c>
    </row>
    <row r="20302" spans="8:8">
      <c r="H20302" t="str">
        <f t="shared" si="24"/>
        <v/>
      </c>
    </row>
    <row r="20303" spans="8:8">
      <c r="H20303" t="str">
        <f t="shared" si="24"/>
        <v/>
      </c>
    </row>
    <row r="20304" spans="8:8">
      <c r="H20304" t="str">
        <f t="shared" si="24"/>
        <v/>
      </c>
    </row>
    <row r="20305" spans="8:8">
      <c r="H20305" t="str">
        <f t="shared" si="24"/>
        <v/>
      </c>
    </row>
    <row r="20306" spans="8:8">
      <c r="H20306" t="str">
        <f t="shared" si="24"/>
        <v/>
      </c>
    </row>
    <row r="20307" spans="8:8">
      <c r="H20307" t="str">
        <f t="shared" si="24"/>
        <v/>
      </c>
    </row>
    <row r="20308" spans="8:8">
      <c r="H20308" t="str">
        <f t="shared" si="24"/>
        <v/>
      </c>
    </row>
    <row r="20309" spans="8:8">
      <c r="H20309" t="str">
        <f t="shared" si="24"/>
        <v/>
      </c>
    </row>
    <row r="20310" spans="8:8">
      <c r="H20310" t="str">
        <f t="shared" si="24"/>
        <v/>
      </c>
    </row>
    <row r="20311" spans="8:8">
      <c r="H20311" t="str">
        <f t="shared" si="24"/>
        <v/>
      </c>
    </row>
    <row r="20312" spans="8:8">
      <c r="H20312" t="str">
        <f t="shared" si="24"/>
        <v/>
      </c>
    </row>
    <row r="20313" spans="8:8">
      <c r="H20313" t="str">
        <f t="shared" si="24"/>
        <v/>
      </c>
    </row>
    <row r="20314" spans="8:8">
      <c r="H20314" t="str">
        <f t="shared" si="24"/>
        <v/>
      </c>
    </row>
    <row r="20315" spans="8:8">
      <c r="H20315" t="str">
        <f t="shared" si="24"/>
        <v/>
      </c>
    </row>
    <row r="20316" spans="8:8">
      <c r="H20316" t="str">
        <f t="shared" si="24"/>
        <v/>
      </c>
    </row>
    <row r="20317" spans="8:8">
      <c r="H20317" t="str">
        <f t="shared" si="24"/>
        <v/>
      </c>
    </row>
    <row r="20318" spans="8:8">
      <c r="H20318" t="str">
        <f t="shared" si="24"/>
        <v/>
      </c>
    </row>
    <row r="20319" spans="8:8">
      <c r="H20319" t="str">
        <f t="shared" si="24"/>
        <v/>
      </c>
    </row>
    <row r="20320" spans="8:8">
      <c r="H20320" t="str">
        <f t="shared" si="24"/>
        <v/>
      </c>
    </row>
    <row r="20321" spans="8:8">
      <c r="H20321" t="str">
        <f t="shared" si="24"/>
        <v/>
      </c>
    </row>
    <row r="20322" spans="8:8">
      <c r="H20322" t="str">
        <f t="shared" ref="H20322:H20385" si="25">_xlfn.TEXTJOIN(", ", TRUE, G20322:G20322)</f>
        <v/>
      </c>
    </row>
    <row r="20323" spans="8:8">
      <c r="H20323" t="str">
        <f t="shared" si="25"/>
        <v/>
      </c>
    </row>
    <row r="20324" spans="8:8">
      <c r="H20324" t="str">
        <f t="shared" si="25"/>
        <v/>
      </c>
    </row>
    <row r="20325" spans="8:8">
      <c r="H20325" t="str">
        <f t="shared" si="25"/>
        <v/>
      </c>
    </row>
    <row r="20326" spans="8:8">
      <c r="H20326" t="str">
        <f t="shared" si="25"/>
        <v/>
      </c>
    </row>
    <row r="20327" spans="8:8">
      <c r="H20327" t="str">
        <f t="shared" si="25"/>
        <v/>
      </c>
    </row>
    <row r="20328" spans="8:8">
      <c r="H20328" t="str">
        <f t="shared" si="25"/>
        <v/>
      </c>
    </row>
    <row r="20329" spans="8:8">
      <c r="H20329" t="str">
        <f t="shared" si="25"/>
        <v/>
      </c>
    </row>
    <row r="20330" spans="8:8">
      <c r="H20330" t="str">
        <f t="shared" si="25"/>
        <v/>
      </c>
    </row>
    <row r="20331" spans="8:8">
      <c r="H20331" t="str">
        <f t="shared" si="25"/>
        <v/>
      </c>
    </row>
    <row r="20332" spans="8:8">
      <c r="H20332" t="str">
        <f t="shared" si="25"/>
        <v/>
      </c>
    </row>
    <row r="20333" spans="8:8">
      <c r="H20333" t="str">
        <f t="shared" si="25"/>
        <v/>
      </c>
    </row>
    <row r="20334" spans="8:8">
      <c r="H20334" t="str">
        <f t="shared" si="25"/>
        <v/>
      </c>
    </row>
    <row r="20335" spans="8:8">
      <c r="H20335" t="str">
        <f t="shared" si="25"/>
        <v/>
      </c>
    </row>
    <row r="20336" spans="8:8">
      <c r="H20336" t="str">
        <f t="shared" si="25"/>
        <v/>
      </c>
    </row>
    <row r="20337" spans="8:8">
      <c r="H20337" t="str">
        <f t="shared" si="25"/>
        <v/>
      </c>
    </row>
    <row r="20338" spans="8:8">
      <c r="H20338" t="str">
        <f t="shared" si="25"/>
        <v/>
      </c>
    </row>
    <row r="20339" spans="8:8">
      <c r="H20339" t="str">
        <f t="shared" si="25"/>
        <v/>
      </c>
    </row>
    <row r="20340" spans="8:8">
      <c r="H20340" t="str">
        <f t="shared" si="25"/>
        <v/>
      </c>
    </row>
    <row r="20341" spans="8:8">
      <c r="H20341" t="str">
        <f t="shared" si="25"/>
        <v/>
      </c>
    </row>
    <row r="20342" spans="8:8">
      <c r="H20342" t="str">
        <f t="shared" si="25"/>
        <v/>
      </c>
    </row>
    <row r="20343" spans="8:8">
      <c r="H20343" t="str">
        <f t="shared" si="25"/>
        <v/>
      </c>
    </row>
    <row r="20344" spans="8:8">
      <c r="H20344" t="str">
        <f t="shared" si="25"/>
        <v/>
      </c>
    </row>
    <row r="20345" spans="8:8">
      <c r="H20345" t="str">
        <f t="shared" si="25"/>
        <v/>
      </c>
    </row>
    <row r="20346" spans="8:8">
      <c r="H20346" t="str">
        <f t="shared" si="25"/>
        <v/>
      </c>
    </row>
    <row r="20347" spans="8:8">
      <c r="H20347" t="str">
        <f t="shared" si="25"/>
        <v/>
      </c>
    </row>
    <row r="20348" spans="8:8">
      <c r="H20348" t="str">
        <f t="shared" si="25"/>
        <v/>
      </c>
    </row>
    <row r="20349" spans="8:8">
      <c r="H20349" t="str">
        <f t="shared" si="25"/>
        <v/>
      </c>
    </row>
    <row r="20350" spans="8:8">
      <c r="H20350" t="str">
        <f t="shared" si="25"/>
        <v/>
      </c>
    </row>
    <row r="20351" spans="8:8">
      <c r="H20351" t="str">
        <f t="shared" si="25"/>
        <v/>
      </c>
    </row>
    <row r="20352" spans="8:8">
      <c r="H20352" t="str">
        <f t="shared" si="25"/>
        <v/>
      </c>
    </row>
    <row r="20353" spans="8:8">
      <c r="H20353" t="str">
        <f t="shared" si="25"/>
        <v/>
      </c>
    </row>
    <row r="20354" spans="8:8">
      <c r="H20354" t="str">
        <f t="shared" si="25"/>
        <v/>
      </c>
    </row>
    <row r="20355" spans="8:8">
      <c r="H20355" t="str">
        <f t="shared" si="25"/>
        <v/>
      </c>
    </row>
    <row r="20356" spans="8:8">
      <c r="H20356" t="str">
        <f t="shared" si="25"/>
        <v/>
      </c>
    </row>
    <row r="20357" spans="8:8">
      <c r="H20357" t="str">
        <f t="shared" si="25"/>
        <v/>
      </c>
    </row>
    <row r="20358" spans="8:8">
      <c r="H20358" t="str">
        <f t="shared" si="25"/>
        <v/>
      </c>
    </row>
    <row r="20359" spans="8:8">
      <c r="H20359" t="str">
        <f t="shared" si="25"/>
        <v/>
      </c>
    </row>
    <row r="20360" spans="8:8">
      <c r="H20360" t="str">
        <f t="shared" si="25"/>
        <v/>
      </c>
    </row>
    <row r="20361" spans="8:8">
      <c r="H20361" t="str">
        <f t="shared" si="25"/>
        <v/>
      </c>
    </row>
    <row r="20362" spans="8:8">
      <c r="H20362" t="str">
        <f t="shared" si="25"/>
        <v/>
      </c>
    </row>
    <row r="20363" spans="8:8">
      <c r="H20363" t="str">
        <f t="shared" si="25"/>
        <v/>
      </c>
    </row>
    <row r="20364" spans="8:8">
      <c r="H20364" t="str">
        <f t="shared" si="25"/>
        <v/>
      </c>
    </row>
    <row r="20365" spans="8:8">
      <c r="H20365" t="str">
        <f t="shared" si="25"/>
        <v/>
      </c>
    </row>
    <row r="20366" spans="8:8">
      <c r="H20366" t="str">
        <f t="shared" si="25"/>
        <v/>
      </c>
    </row>
    <row r="20367" spans="8:8">
      <c r="H20367" t="str">
        <f t="shared" si="25"/>
        <v/>
      </c>
    </row>
    <row r="20368" spans="8:8">
      <c r="H20368" t="str">
        <f t="shared" si="25"/>
        <v/>
      </c>
    </row>
    <row r="20369" spans="8:8">
      <c r="H20369" t="str">
        <f t="shared" si="25"/>
        <v/>
      </c>
    </row>
    <row r="20370" spans="8:8">
      <c r="H20370" t="str">
        <f t="shared" si="25"/>
        <v/>
      </c>
    </row>
    <row r="20371" spans="8:8">
      <c r="H20371" t="str">
        <f t="shared" si="25"/>
        <v/>
      </c>
    </row>
    <row r="20372" spans="8:8">
      <c r="H20372" t="str">
        <f t="shared" si="25"/>
        <v/>
      </c>
    </row>
    <row r="20373" spans="8:8">
      <c r="H20373" t="str">
        <f t="shared" si="25"/>
        <v/>
      </c>
    </row>
    <row r="20374" spans="8:8">
      <c r="H20374" t="str">
        <f t="shared" si="25"/>
        <v/>
      </c>
    </row>
    <row r="20375" spans="8:8">
      <c r="H20375" t="str">
        <f t="shared" si="25"/>
        <v/>
      </c>
    </row>
    <row r="20376" spans="8:8">
      <c r="H20376" t="str">
        <f t="shared" si="25"/>
        <v/>
      </c>
    </row>
    <row r="20377" spans="8:8">
      <c r="H20377" t="str">
        <f t="shared" si="25"/>
        <v/>
      </c>
    </row>
    <row r="20378" spans="8:8">
      <c r="H20378" t="str">
        <f t="shared" si="25"/>
        <v/>
      </c>
    </row>
    <row r="20379" spans="8:8">
      <c r="H20379" t="str">
        <f t="shared" si="25"/>
        <v/>
      </c>
    </row>
    <row r="20380" spans="8:8">
      <c r="H20380" t="str">
        <f t="shared" si="25"/>
        <v/>
      </c>
    </row>
    <row r="20381" spans="8:8">
      <c r="H20381" t="str">
        <f t="shared" si="25"/>
        <v/>
      </c>
    </row>
    <row r="20382" spans="8:8">
      <c r="H20382" t="str">
        <f t="shared" si="25"/>
        <v/>
      </c>
    </row>
    <row r="20383" spans="8:8">
      <c r="H20383" t="str">
        <f t="shared" si="25"/>
        <v/>
      </c>
    </row>
    <row r="20384" spans="8:8">
      <c r="H20384" t="str">
        <f t="shared" si="25"/>
        <v/>
      </c>
    </row>
    <row r="20385" spans="8:8">
      <c r="H20385" t="str">
        <f t="shared" si="25"/>
        <v/>
      </c>
    </row>
    <row r="20386" spans="8:8">
      <c r="H20386" t="str">
        <f t="shared" ref="H20386:H20449" si="26">_xlfn.TEXTJOIN(", ", TRUE, G20386:G20386)</f>
        <v/>
      </c>
    </row>
    <row r="20387" spans="8:8">
      <c r="H20387" t="str">
        <f t="shared" si="26"/>
        <v/>
      </c>
    </row>
    <row r="20388" spans="8:8">
      <c r="H20388" t="str">
        <f t="shared" si="26"/>
        <v/>
      </c>
    </row>
    <row r="20389" spans="8:8">
      <c r="H20389" t="str">
        <f t="shared" si="26"/>
        <v/>
      </c>
    </row>
    <row r="20390" spans="8:8">
      <c r="H20390" t="str">
        <f t="shared" si="26"/>
        <v/>
      </c>
    </row>
    <row r="20391" spans="8:8">
      <c r="H20391" t="str">
        <f t="shared" si="26"/>
        <v/>
      </c>
    </row>
    <row r="20392" spans="8:8">
      <c r="H20392" t="str">
        <f t="shared" si="26"/>
        <v/>
      </c>
    </row>
    <row r="20393" spans="8:8">
      <c r="H20393" t="str">
        <f t="shared" si="26"/>
        <v/>
      </c>
    </row>
    <row r="20394" spans="8:8">
      <c r="H20394" t="str">
        <f t="shared" si="26"/>
        <v/>
      </c>
    </row>
    <row r="20395" spans="8:8">
      <c r="H20395" t="str">
        <f t="shared" si="26"/>
        <v/>
      </c>
    </row>
    <row r="20396" spans="8:8">
      <c r="H20396" t="str">
        <f t="shared" si="26"/>
        <v/>
      </c>
    </row>
    <row r="20397" spans="8:8">
      <c r="H20397" t="str">
        <f t="shared" si="26"/>
        <v/>
      </c>
    </row>
    <row r="20398" spans="8:8">
      <c r="H20398" t="str">
        <f t="shared" si="26"/>
        <v/>
      </c>
    </row>
    <row r="20399" spans="8:8">
      <c r="H20399" t="str">
        <f t="shared" si="26"/>
        <v/>
      </c>
    </row>
    <row r="20400" spans="8:8">
      <c r="H20400" t="str">
        <f t="shared" si="26"/>
        <v/>
      </c>
    </row>
    <row r="20401" spans="8:8">
      <c r="H20401" t="str">
        <f t="shared" si="26"/>
        <v/>
      </c>
    </row>
    <row r="20402" spans="8:8">
      <c r="H20402" t="str">
        <f t="shared" si="26"/>
        <v/>
      </c>
    </row>
    <row r="20403" spans="8:8">
      <c r="H20403" t="str">
        <f t="shared" si="26"/>
        <v/>
      </c>
    </row>
    <row r="20404" spans="8:8">
      <c r="H20404" t="str">
        <f t="shared" si="26"/>
        <v/>
      </c>
    </row>
    <row r="20405" spans="8:8">
      <c r="H20405" t="str">
        <f t="shared" si="26"/>
        <v/>
      </c>
    </row>
    <row r="20406" spans="8:8">
      <c r="H20406" t="str">
        <f t="shared" si="26"/>
        <v/>
      </c>
    </row>
    <row r="20407" spans="8:8">
      <c r="H20407" t="str">
        <f t="shared" si="26"/>
        <v/>
      </c>
    </row>
    <row r="20408" spans="8:8">
      <c r="H20408" t="str">
        <f t="shared" si="26"/>
        <v/>
      </c>
    </row>
    <row r="20409" spans="8:8">
      <c r="H20409" t="str">
        <f t="shared" si="26"/>
        <v/>
      </c>
    </row>
    <row r="20410" spans="8:8">
      <c r="H20410" t="str">
        <f t="shared" si="26"/>
        <v/>
      </c>
    </row>
    <row r="20411" spans="8:8">
      <c r="H20411" t="str">
        <f t="shared" si="26"/>
        <v/>
      </c>
    </row>
    <row r="20412" spans="8:8">
      <c r="H20412" t="str">
        <f t="shared" si="26"/>
        <v/>
      </c>
    </row>
    <row r="20413" spans="8:8">
      <c r="H20413" t="str">
        <f t="shared" si="26"/>
        <v/>
      </c>
    </row>
    <row r="20414" spans="8:8">
      <c r="H20414" t="str">
        <f t="shared" si="26"/>
        <v/>
      </c>
    </row>
    <row r="20415" spans="8:8">
      <c r="H20415" t="str">
        <f t="shared" si="26"/>
        <v/>
      </c>
    </row>
    <row r="20416" spans="8:8">
      <c r="H20416" t="str">
        <f t="shared" si="26"/>
        <v/>
      </c>
    </row>
    <row r="20417" spans="8:8">
      <c r="H20417" t="str">
        <f t="shared" si="26"/>
        <v/>
      </c>
    </row>
    <row r="20418" spans="8:8">
      <c r="H20418" t="str">
        <f t="shared" si="26"/>
        <v/>
      </c>
    </row>
    <row r="20419" spans="8:8">
      <c r="H20419" t="str">
        <f t="shared" si="26"/>
        <v/>
      </c>
    </row>
    <row r="20420" spans="8:8">
      <c r="H20420" t="str">
        <f t="shared" si="26"/>
        <v/>
      </c>
    </row>
    <row r="20421" spans="8:8">
      <c r="H20421" t="str">
        <f t="shared" si="26"/>
        <v/>
      </c>
    </row>
    <row r="20422" spans="8:8">
      <c r="H20422" t="str">
        <f t="shared" si="26"/>
        <v/>
      </c>
    </row>
    <row r="20423" spans="8:8">
      <c r="H20423" t="str">
        <f t="shared" si="26"/>
        <v/>
      </c>
    </row>
    <row r="20424" spans="8:8">
      <c r="H20424" t="str">
        <f t="shared" si="26"/>
        <v/>
      </c>
    </row>
    <row r="20425" spans="8:8">
      <c r="H20425" t="str">
        <f t="shared" si="26"/>
        <v/>
      </c>
    </row>
    <row r="20426" spans="8:8">
      <c r="H20426" t="str">
        <f t="shared" si="26"/>
        <v/>
      </c>
    </row>
    <row r="20427" spans="8:8">
      <c r="H20427" t="str">
        <f t="shared" si="26"/>
        <v/>
      </c>
    </row>
    <row r="20428" spans="8:8">
      <c r="H20428" t="str">
        <f t="shared" si="26"/>
        <v/>
      </c>
    </row>
    <row r="20429" spans="8:8">
      <c r="H20429" t="str">
        <f t="shared" si="26"/>
        <v/>
      </c>
    </row>
    <row r="20430" spans="8:8">
      <c r="H20430" t="str">
        <f t="shared" si="26"/>
        <v/>
      </c>
    </row>
    <row r="20431" spans="8:8">
      <c r="H20431" t="str">
        <f t="shared" si="26"/>
        <v/>
      </c>
    </row>
    <row r="20432" spans="8:8">
      <c r="H20432" t="str">
        <f t="shared" si="26"/>
        <v/>
      </c>
    </row>
    <row r="20433" spans="8:8">
      <c r="H20433" t="str">
        <f t="shared" si="26"/>
        <v/>
      </c>
    </row>
    <row r="20434" spans="8:8">
      <c r="H20434" t="str">
        <f t="shared" si="26"/>
        <v/>
      </c>
    </row>
    <row r="20435" spans="8:8">
      <c r="H20435" t="str">
        <f t="shared" si="26"/>
        <v/>
      </c>
    </row>
    <row r="20436" spans="8:8">
      <c r="H20436" t="str">
        <f t="shared" si="26"/>
        <v/>
      </c>
    </row>
    <row r="20437" spans="8:8">
      <c r="H20437" t="str">
        <f t="shared" si="26"/>
        <v/>
      </c>
    </row>
    <row r="20438" spans="8:8">
      <c r="H20438" t="str">
        <f t="shared" si="26"/>
        <v/>
      </c>
    </row>
    <row r="20439" spans="8:8">
      <c r="H20439" t="str">
        <f t="shared" si="26"/>
        <v/>
      </c>
    </row>
    <row r="20440" spans="8:8">
      <c r="H20440" t="str">
        <f t="shared" si="26"/>
        <v/>
      </c>
    </row>
    <row r="20441" spans="8:8">
      <c r="H20441" t="str">
        <f t="shared" si="26"/>
        <v/>
      </c>
    </row>
    <row r="20442" spans="8:8">
      <c r="H20442" t="str">
        <f t="shared" si="26"/>
        <v/>
      </c>
    </row>
    <row r="20443" spans="8:8">
      <c r="H20443" t="str">
        <f t="shared" si="26"/>
        <v/>
      </c>
    </row>
    <row r="20444" spans="8:8">
      <c r="H20444" t="str">
        <f t="shared" si="26"/>
        <v/>
      </c>
    </row>
    <row r="20445" spans="8:8">
      <c r="H20445" t="str">
        <f t="shared" si="26"/>
        <v/>
      </c>
    </row>
    <row r="20446" spans="8:8">
      <c r="H20446" t="str">
        <f t="shared" si="26"/>
        <v/>
      </c>
    </row>
    <row r="20447" spans="8:8">
      <c r="H20447" t="str">
        <f t="shared" si="26"/>
        <v/>
      </c>
    </row>
    <row r="20448" spans="8:8">
      <c r="H20448" t="str">
        <f t="shared" si="26"/>
        <v/>
      </c>
    </row>
    <row r="20449" spans="8:8">
      <c r="H20449" t="str">
        <f t="shared" si="26"/>
        <v/>
      </c>
    </row>
    <row r="20450" spans="8:8">
      <c r="H20450" t="str">
        <f t="shared" ref="H20450:H20513" si="27">_xlfn.TEXTJOIN(", ", TRUE, G20450:G20450)</f>
        <v/>
      </c>
    </row>
    <row r="20451" spans="8:8">
      <c r="H20451" t="str">
        <f t="shared" si="27"/>
        <v/>
      </c>
    </row>
    <row r="20452" spans="8:8">
      <c r="H20452" t="str">
        <f t="shared" si="27"/>
        <v/>
      </c>
    </row>
    <row r="20453" spans="8:8">
      <c r="H20453" t="str">
        <f t="shared" si="27"/>
        <v/>
      </c>
    </row>
    <row r="20454" spans="8:8">
      <c r="H20454" t="str">
        <f t="shared" si="27"/>
        <v/>
      </c>
    </row>
    <row r="20455" spans="8:8">
      <c r="H20455" t="str">
        <f t="shared" si="27"/>
        <v/>
      </c>
    </row>
    <row r="20456" spans="8:8">
      <c r="H20456" t="str">
        <f t="shared" si="27"/>
        <v/>
      </c>
    </row>
    <row r="20457" spans="8:8">
      <c r="H20457" t="str">
        <f t="shared" si="27"/>
        <v/>
      </c>
    </row>
    <row r="20458" spans="8:8">
      <c r="H20458" t="str">
        <f t="shared" si="27"/>
        <v/>
      </c>
    </row>
    <row r="20459" spans="8:8">
      <c r="H20459" t="str">
        <f t="shared" si="27"/>
        <v/>
      </c>
    </row>
    <row r="20460" spans="8:8">
      <c r="H20460" t="str">
        <f t="shared" si="27"/>
        <v/>
      </c>
    </row>
    <row r="20461" spans="8:8">
      <c r="H20461" t="str">
        <f t="shared" si="27"/>
        <v/>
      </c>
    </row>
    <row r="20462" spans="8:8">
      <c r="H20462" t="str">
        <f t="shared" si="27"/>
        <v/>
      </c>
    </row>
    <row r="20463" spans="8:8">
      <c r="H20463" t="str">
        <f t="shared" si="27"/>
        <v/>
      </c>
    </row>
    <row r="20464" spans="8:8">
      <c r="H20464" t="str">
        <f t="shared" si="27"/>
        <v/>
      </c>
    </row>
    <row r="20465" spans="8:8">
      <c r="H20465" t="str">
        <f t="shared" si="27"/>
        <v/>
      </c>
    </row>
    <row r="20466" spans="8:8">
      <c r="H20466" t="str">
        <f t="shared" si="27"/>
        <v/>
      </c>
    </row>
    <row r="20467" spans="8:8">
      <c r="H20467" t="str">
        <f t="shared" si="27"/>
        <v/>
      </c>
    </row>
    <row r="20468" spans="8:8">
      <c r="H20468" t="str">
        <f t="shared" si="27"/>
        <v/>
      </c>
    </row>
    <row r="20469" spans="8:8">
      <c r="H20469" t="str">
        <f t="shared" si="27"/>
        <v/>
      </c>
    </row>
    <row r="20470" spans="8:8">
      <c r="H20470" t="str">
        <f t="shared" si="27"/>
        <v/>
      </c>
    </row>
    <row r="20471" spans="8:8">
      <c r="H20471" t="str">
        <f t="shared" si="27"/>
        <v/>
      </c>
    </row>
    <row r="20472" spans="8:8">
      <c r="H20472" t="str">
        <f t="shared" si="27"/>
        <v/>
      </c>
    </row>
    <row r="20473" spans="8:8">
      <c r="H20473" t="str">
        <f t="shared" si="27"/>
        <v/>
      </c>
    </row>
    <row r="20474" spans="8:8">
      <c r="H20474" t="str">
        <f t="shared" si="27"/>
        <v/>
      </c>
    </row>
    <row r="20475" spans="8:8">
      <c r="H20475" t="str">
        <f t="shared" si="27"/>
        <v/>
      </c>
    </row>
    <row r="20476" spans="8:8">
      <c r="H20476" t="str">
        <f t="shared" si="27"/>
        <v/>
      </c>
    </row>
    <row r="20477" spans="8:8">
      <c r="H20477" t="str">
        <f t="shared" si="27"/>
        <v/>
      </c>
    </row>
    <row r="20478" spans="8:8">
      <c r="H20478" t="str">
        <f t="shared" si="27"/>
        <v/>
      </c>
    </row>
    <row r="20479" spans="8:8">
      <c r="H20479" t="str">
        <f t="shared" si="27"/>
        <v/>
      </c>
    </row>
    <row r="20480" spans="8:8">
      <c r="H20480" t="str">
        <f t="shared" si="27"/>
        <v/>
      </c>
    </row>
    <row r="20481" spans="8:8">
      <c r="H20481" t="str">
        <f t="shared" si="27"/>
        <v/>
      </c>
    </row>
    <row r="20482" spans="8:8">
      <c r="H20482" t="str">
        <f t="shared" si="27"/>
        <v/>
      </c>
    </row>
    <row r="20483" spans="8:8">
      <c r="H20483" t="str">
        <f t="shared" si="27"/>
        <v/>
      </c>
    </row>
    <row r="20484" spans="8:8">
      <c r="H20484" t="str">
        <f t="shared" si="27"/>
        <v/>
      </c>
    </row>
    <row r="20485" spans="8:8">
      <c r="H20485" t="str">
        <f t="shared" si="27"/>
        <v/>
      </c>
    </row>
    <row r="20486" spans="8:8">
      <c r="H20486" t="str">
        <f t="shared" si="27"/>
        <v/>
      </c>
    </row>
    <row r="20487" spans="8:8">
      <c r="H20487" t="str">
        <f t="shared" si="27"/>
        <v/>
      </c>
    </row>
    <row r="20488" spans="8:8">
      <c r="H20488" t="str">
        <f t="shared" si="27"/>
        <v/>
      </c>
    </row>
    <row r="20489" spans="8:8">
      <c r="H20489" t="str">
        <f t="shared" si="27"/>
        <v/>
      </c>
    </row>
    <row r="20490" spans="8:8">
      <c r="H20490" t="str">
        <f t="shared" si="27"/>
        <v/>
      </c>
    </row>
    <row r="20491" spans="8:8">
      <c r="H20491" t="str">
        <f t="shared" si="27"/>
        <v/>
      </c>
    </row>
    <row r="20492" spans="8:8">
      <c r="H20492" t="str">
        <f t="shared" si="27"/>
        <v/>
      </c>
    </row>
    <row r="20493" spans="8:8">
      <c r="H20493" t="str">
        <f t="shared" si="27"/>
        <v/>
      </c>
    </row>
    <row r="20494" spans="8:8">
      <c r="H20494" t="str">
        <f t="shared" si="27"/>
        <v/>
      </c>
    </row>
    <row r="20495" spans="8:8">
      <c r="H20495" t="str">
        <f t="shared" si="27"/>
        <v/>
      </c>
    </row>
    <row r="20496" spans="8:8">
      <c r="H20496" t="str">
        <f t="shared" si="27"/>
        <v/>
      </c>
    </row>
    <row r="20497" spans="8:8">
      <c r="H20497" t="str">
        <f t="shared" si="27"/>
        <v/>
      </c>
    </row>
    <row r="20498" spans="8:8">
      <c r="H20498" t="str">
        <f t="shared" si="27"/>
        <v/>
      </c>
    </row>
    <row r="20499" spans="8:8">
      <c r="H20499" t="str">
        <f t="shared" si="27"/>
        <v/>
      </c>
    </row>
    <row r="20500" spans="8:8">
      <c r="H20500" t="str">
        <f t="shared" si="27"/>
        <v/>
      </c>
    </row>
    <row r="20501" spans="8:8">
      <c r="H20501" t="str">
        <f t="shared" si="27"/>
        <v/>
      </c>
    </row>
    <row r="20502" spans="8:8">
      <c r="H20502" t="str">
        <f t="shared" si="27"/>
        <v/>
      </c>
    </row>
    <row r="20503" spans="8:8">
      <c r="H20503" t="str">
        <f t="shared" si="27"/>
        <v/>
      </c>
    </row>
    <row r="20504" spans="8:8">
      <c r="H20504" t="str">
        <f t="shared" si="27"/>
        <v/>
      </c>
    </row>
    <row r="20505" spans="8:8">
      <c r="H20505" t="str">
        <f t="shared" si="27"/>
        <v/>
      </c>
    </row>
    <row r="20506" spans="8:8">
      <c r="H20506" t="str">
        <f t="shared" si="27"/>
        <v/>
      </c>
    </row>
    <row r="20507" spans="8:8">
      <c r="H20507" t="str">
        <f t="shared" si="27"/>
        <v/>
      </c>
    </row>
    <row r="20508" spans="8:8">
      <c r="H20508" t="str">
        <f t="shared" si="27"/>
        <v/>
      </c>
    </row>
    <row r="20509" spans="8:8">
      <c r="H20509" t="str">
        <f t="shared" si="27"/>
        <v/>
      </c>
    </row>
    <row r="20510" spans="8:8">
      <c r="H20510" t="str">
        <f t="shared" si="27"/>
        <v/>
      </c>
    </row>
    <row r="20511" spans="8:8">
      <c r="H20511" t="str">
        <f t="shared" si="27"/>
        <v/>
      </c>
    </row>
    <row r="20512" spans="8:8">
      <c r="H20512" t="str">
        <f t="shared" si="27"/>
        <v/>
      </c>
    </row>
    <row r="20513" spans="8:8">
      <c r="H20513" t="str">
        <f t="shared" si="27"/>
        <v/>
      </c>
    </row>
    <row r="20514" spans="8:8">
      <c r="H20514" t="str">
        <f t="shared" ref="H20514:H20577" si="28">_xlfn.TEXTJOIN(", ", TRUE, G20514:G20514)</f>
        <v/>
      </c>
    </row>
    <row r="20515" spans="8:8">
      <c r="H20515" t="str">
        <f t="shared" si="28"/>
        <v/>
      </c>
    </row>
    <row r="20516" spans="8:8">
      <c r="H20516" t="str">
        <f t="shared" si="28"/>
        <v/>
      </c>
    </row>
    <row r="20517" spans="8:8">
      <c r="H20517" t="str">
        <f t="shared" si="28"/>
        <v/>
      </c>
    </row>
    <row r="20518" spans="8:8">
      <c r="H20518" t="str">
        <f t="shared" si="28"/>
        <v/>
      </c>
    </row>
    <row r="20519" spans="8:8">
      <c r="H20519" t="str">
        <f t="shared" si="28"/>
        <v/>
      </c>
    </row>
    <row r="20520" spans="8:8">
      <c r="H20520" t="str">
        <f t="shared" si="28"/>
        <v/>
      </c>
    </row>
    <row r="20521" spans="8:8">
      <c r="H20521" t="str">
        <f t="shared" si="28"/>
        <v/>
      </c>
    </row>
    <row r="20522" spans="8:8">
      <c r="H20522" t="str">
        <f t="shared" si="28"/>
        <v/>
      </c>
    </row>
    <row r="20523" spans="8:8">
      <c r="H20523" t="str">
        <f t="shared" si="28"/>
        <v/>
      </c>
    </row>
    <row r="20524" spans="8:8">
      <c r="H20524" t="str">
        <f t="shared" si="28"/>
        <v/>
      </c>
    </row>
    <row r="20525" spans="8:8">
      <c r="H20525" t="str">
        <f t="shared" si="28"/>
        <v/>
      </c>
    </row>
    <row r="20526" spans="8:8">
      <c r="H20526" t="str">
        <f t="shared" si="28"/>
        <v/>
      </c>
    </row>
    <row r="20527" spans="8:8">
      <c r="H20527" t="str">
        <f t="shared" si="28"/>
        <v/>
      </c>
    </row>
    <row r="20528" spans="8:8">
      <c r="H20528" t="str">
        <f t="shared" si="28"/>
        <v/>
      </c>
    </row>
    <row r="20529" spans="8:8">
      <c r="H20529" t="str">
        <f t="shared" si="28"/>
        <v/>
      </c>
    </row>
    <row r="20530" spans="8:8">
      <c r="H20530" t="str">
        <f t="shared" si="28"/>
        <v/>
      </c>
    </row>
    <row r="20531" spans="8:8">
      <c r="H20531" t="str">
        <f t="shared" si="28"/>
        <v/>
      </c>
    </row>
    <row r="20532" spans="8:8">
      <c r="H20532" t="str">
        <f t="shared" si="28"/>
        <v/>
      </c>
    </row>
    <row r="20533" spans="8:8">
      <c r="H20533" t="str">
        <f t="shared" si="28"/>
        <v/>
      </c>
    </row>
    <row r="20534" spans="8:8">
      <c r="H20534" t="str">
        <f t="shared" si="28"/>
        <v/>
      </c>
    </row>
    <row r="20535" spans="8:8">
      <c r="H20535" t="str">
        <f t="shared" si="28"/>
        <v/>
      </c>
    </row>
    <row r="20536" spans="8:8">
      <c r="H20536" t="str">
        <f t="shared" si="28"/>
        <v/>
      </c>
    </row>
    <row r="20537" spans="8:8">
      <c r="H20537" t="str">
        <f t="shared" si="28"/>
        <v/>
      </c>
    </row>
    <row r="20538" spans="8:8">
      <c r="H20538" t="str">
        <f t="shared" si="28"/>
        <v/>
      </c>
    </row>
    <row r="20539" spans="8:8">
      <c r="H20539" t="str">
        <f t="shared" si="28"/>
        <v/>
      </c>
    </row>
    <row r="20540" spans="8:8">
      <c r="H20540" t="str">
        <f t="shared" si="28"/>
        <v/>
      </c>
    </row>
    <row r="20541" spans="8:8">
      <c r="H20541" t="str">
        <f t="shared" si="28"/>
        <v/>
      </c>
    </row>
    <row r="20542" spans="8:8">
      <c r="H20542" t="str">
        <f t="shared" si="28"/>
        <v/>
      </c>
    </row>
    <row r="20543" spans="8:8">
      <c r="H20543" t="str">
        <f t="shared" si="28"/>
        <v/>
      </c>
    </row>
    <row r="20544" spans="8:8">
      <c r="H20544" t="str">
        <f t="shared" si="28"/>
        <v/>
      </c>
    </row>
    <row r="20545" spans="8:8">
      <c r="H20545" t="str">
        <f t="shared" si="28"/>
        <v/>
      </c>
    </row>
    <row r="20546" spans="8:8">
      <c r="H20546" t="str">
        <f t="shared" si="28"/>
        <v/>
      </c>
    </row>
    <row r="20547" spans="8:8">
      <c r="H20547" t="str">
        <f t="shared" si="28"/>
        <v/>
      </c>
    </row>
    <row r="20548" spans="8:8">
      <c r="H20548" t="str">
        <f t="shared" si="28"/>
        <v/>
      </c>
    </row>
    <row r="20549" spans="8:8">
      <c r="H20549" t="str">
        <f t="shared" si="28"/>
        <v/>
      </c>
    </row>
    <row r="20550" spans="8:8">
      <c r="H20550" t="str">
        <f t="shared" si="28"/>
        <v/>
      </c>
    </row>
    <row r="20551" spans="8:8">
      <c r="H20551" t="str">
        <f t="shared" si="28"/>
        <v/>
      </c>
    </row>
    <row r="20552" spans="8:8">
      <c r="H20552" t="str">
        <f t="shared" si="28"/>
        <v/>
      </c>
    </row>
    <row r="20553" spans="8:8">
      <c r="H20553" t="str">
        <f t="shared" si="28"/>
        <v/>
      </c>
    </row>
    <row r="20554" spans="8:8">
      <c r="H20554" t="str">
        <f t="shared" si="28"/>
        <v/>
      </c>
    </row>
    <row r="20555" spans="8:8">
      <c r="H20555" t="str">
        <f t="shared" si="28"/>
        <v/>
      </c>
    </row>
    <row r="20556" spans="8:8">
      <c r="H20556" t="str">
        <f t="shared" si="28"/>
        <v/>
      </c>
    </row>
    <row r="20557" spans="8:8">
      <c r="H20557" t="str">
        <f t="shared" si="28"/>
        <v/>
      </c>
    </row>
    <row r="20558" spans="8:8">
      <c r="H20558" t="str">
        <f t="shared" si="28"/>
        <v/>
      </c>
    </row>
    <row r="20559" spans="8:8">
      <c r="H20559" t="str">
        <f t="shared" si="28"/>
        <v/>
      </c>
    </row>
    <row r="20560" spans="8:8">
      <c r="H20560" t="str">
        <f t="shared" si="28"/>
        <v/>
      </c>
    </row>
    <row r="20561" spans="8:8">
      <c r="H20561" t="str">
        <f t="shared" si="28"/>
        <v/>
      </c>
    </row>
    <row r="20562" spans="8:8">
      <c r="H20562" t="str">
        <f t="shared" si="28"/>
        <v/>
      </c>
    </row>
    <row r="20563" spans="8:8">
      <c r="H20563" t="str">
        <f t="shared" si="28"/>
        <v/>
      </c>
    </row>
    <row r="20564" spans="8:8">
      <c r="H20564" t="str">
        <f t="shared" si="28"/>
        <v/>
      </c>
    </row>
    <row r="20565" spans="8:8">
      <c r="H20565" t="str">
        <f t="shared" si="28"/>
        <v/>
      </c>
    </row>
    <row r="20566" spans="8:8">
      <c r="H20566" t="str">
        <f t="shared" si="28"/>
        <v/>
      </c>
    </row>
    <row r="20567" spans="8:8">
      <c r="H20567" t="str">
        <f t="shared" si="28"/>
        <v/>
      </c>
    </row>
    <row r="20568" spans="8:8">
      <c r="H20568" t="str">
        <f t="shared" si="28"/>
        <v/>
      </c>
    </row>
    <row r="20569" spans="8:8">
      <c r="H20569" t="str">
        <f t="shared" si="28"/>
        <v/>
      </c>
    </row>
    <row r="20570" spans="8:8">
      <c r="H20570" t="str">
        <f t="shared" si="28"/>
        <v/>
      </c>
    </row>
    <row r="20571" spans="8:8">
      <c r="H20571" t="str">
        <f t="shared" si="28"/>
        <v/>
      </c>
    </row>
    <row r="20572" spans="8:8">
      <c r="H20572" t="str">
        <f t="shared" si="28"/>
        <v/>
      </c>
    </row>
    <row r="20573" spans="8:8">
      <c r="H20573" t="str">
        <f t="shared" si="28"/>
        <v/>
      </c>
    </row>
    <row r="20574" spans="8:8">
      <c r="H20574" t="str">
        <f t="shared" si="28"/>
        <v/>
      </c>
    </row>
    <row r="20575" spans="8:8">
      <c r="H20575" t="str">
        <f t="shared" si="28"/>
        <v/>
      </c>
    </row>
    <row r="20576" spans="8:8">
      <c r="H20576" t="str">
        <f t="shared" si="28"/>
        <v/>
      </c>
    </row>
    <row r="20577" spans="8:8">
      <c r="H20577" t="str">
        <f t="shared" si="28"/>
        <v/>
      </c>
    </row>
    <row r="20578" spans="8:8">
      <c r="H20578" t="str">
        <f t="shared" ref="H20578:H20641" si="29">_xlfn.TEXTJOIN(", ", TRUE, G20578:G20578)</f>
        <v/>
      </c>
    </row>
    <row r="20579" spans="8:8">
      <c r="H20579" t="str">
        <f t="shared" si="29"/>
        <v/>
      </c>
    </row>
    <row r="20580" spans="8:8">
      <c r="H20580" t="str">
        <f t="shared" si="29"/>
        <v/>
      </c>
    </row>
    <row r="20581" spans="8:8">
      <c r="H20581" t="str">
        <f t="shared" si="29"/>
        <v/>
      </c>
    </row>
    <row r="20582" spans="8:8">
      <c r="H20582" t="str">
        <f t="shared" si="29"/>
        <v/>
      </c>
    </row>
    <row r="20583" spans="8:8">
      <c r="H20583" t="str">
        <f t="shared" si="29"/>
        <v/>
      </c>
    </row>
    <row r="20584" spans="8:8">
      <c r="H20584" t="str">
        <f t="shared" si="29"/>
        <v/>
      </c>
    </row>
    <row r="20585" spans="8:8">
      <c r="H20585" t="str">
        <f t="shared" si="29"/>
        <v/>
      </c>
    </row>
    <row r="20586" spans="8:8">
      <c r="H20586" t="str">
        <f t="shared" si="29"/>
        <v/>
      </c>
    </row>
    <row r="20587" spans="8:8">
      <c r="H20587" t="str">
        <f t="shared" si="29"/>
        <v/>
      </c>
    </row>
    <row r="20588" spans="8:8">
      <c r="H20588" t="str">
        <f t="shared" si="29"/>
        <v/>
      </c>
    </row>
    <row r="20589" spans="8:8">
      <c r="H20589" t="str">
        <f t="shared" si="29"/>
        <v/>
      </c>
    </row>
    <row r="20590" spans="8:8">
      <c r="H20590" t="str">
        <f t="shared" si="29"/>
        <v/>
      </c>
    </row>
    <row r="20591" spans="8:8">
      <c r="H20591" t="str">
        <f t="shared" si="29"/>
        <v/>
      </c>
    </row>
    <row r="20592" spans="8:8">
      <c r="H20592" t="str">
        <f t="shared" si="29"/>
        <v/>
      </c>
    </row>
    <row r="20593" spans="8:8">
      <c r="H20593" t="str">
        <f t="shared" si="29"/>
        <v/>
      </c>
    </row>
    <row r="20594" spans="8:8">
      <c r="H20594" t="str">
        <f t="shared" si="29"/>
        <v/>
      </c>
    </row>
    <row r="20595" spans="8:8">
      <c r="H20595" t="str">
        <f t="shared" si="29"/>
        <v/>
      </c>
    </row>
    <row r="20596" spans="8:8">
      <c r="H20596" t="str">
        <f t="shared" si="29"/>
        <v/>
      </c>
    </row>
    <row r="20597" spans="8:8">
      <c r="H20597" t="str">
        <f t="shared" si="29"/>
        <v/>
      </c>
    </row>
    <row r="20598" spans="8:8">
      <c r="H20598" t="str">
        <f t="shared" si="29"/>
        <v/>
      </c>
    </row>
    <row r="20599" spans="8:8">
      <c r="H20599" t="str">
        <f t="shared" si="29"/>
        <v/>
      </c>
    </row>
    <row r="20600" spans="8:8">
      <c r="H20600" t="str">
        <f t="shared" si="29"/>
        <v/>
      </c>
    </row>
    <row r="20601" spans="8:8">
      <c r="H20601" t="str">
        <f t="shared" si="29"/>
        <v/>
      </c>
    </row>
    <row r="20602" spans="8:8">
      <c r="H20602" t="str">
        <f t="shared" si="29"/>
        <v/>
      </c>
    </row>
    <row r="20603" spans="8:8">
      <c r="H20603" t="str">
        <f t="shared" si="29"/>
        <v/>
      </c>
    </row>
    <row r="20604" spans="8:8">
      <c r="H20604" t="str">
        <f t="shared" si="29"/>
        <v/>
      </c>
    </row>
    <row r="20605" spans="8:8">
      <c r="H20605" t="str">
        <f t="shared" si="29"/>
        <v/>
      </c>
    </row>
    <row r="20606" spans="8:8">
      <c r="H20606" t="str">
        <f t="shared" si="29"/>
        <v/>
      </c>
    </row>
    <row r="20607" spans="8:8">
      <c r="H20607" t="str">
        <f t="shared" si="29"/>
        <v/>
      </c>
    </row>
    <row r="20608" spans="8:8">
      <c r="H20608" t="str">
        <f t="shared" si="29"/>
        <v/>
      </c>
    </row>
    <row r="20609" spans="8:8">
      <c r="H20609" t="str">
        <f t="shared" si="29"/>
        <v/>
      </c>
    </row>
    <row r="20610" spans="8:8">
      <c r="H20610" t="str">
        <f t="shared" si="29"/>
        <v/>
      </c>
    </row>
    <row r="20611" spans="8:8">
      <c r="H20611" t="str">
        <f t="shared" si="29"/>
        <v/>
      </c>
    </row>
    <row r="20612" spans="8:8">
      <c r="H20612" t="str">
        <f t="shared" si="29"/>
        <v/>
      </c>
    </row>
    <row r="20613" spans="8:8">
      <c r="H20613" t="str">
        <f t="shared" si="29"/>
        <v/>
      </c>
    </row>
    <row r="20614" spans="8:8">
      <c r="H20614" t="str">
        <f t="shared" si="29"/>
        <v/>
      </c>
    </row>
    <row r="20615" spans="8:8">
      <c r="H20615" t="str">
        <f t="shared" si="29"/>
        <v/>
      </c>
    </row>
    <row r="20616" spans="8:8">
      <c r="H20616" t="str">
        <f t="shared" si="29"/>
        <v/>
      </c>
    </row>
    <row r="20617" spans="8:8">
      <c r="H20617" t="str">
        <f t="shared" si="29"/>
        <v/>
      </c>
    </row>
    <row r="20618" spans="8:8">
      <c r="H20618" t="str">
        <f t="shared" si="29"/>
        <v/>
      </c>
    </row>
    <row r="20619" spans="8:8">
      <c r="H20619" t="str">
        <f t="shared" si="29"/>
        <v/>
      </c>
    </row>
    <row r="20620" spans="8:8">
      <c r="H20620" t="str">
        <f t="shared" si="29"/>
        <v/>
      </c>
    </row>
    <row r="20621" spans="8:8">
      <c r="H20621" t="str">
        <f t="shared" si="29"/>
        <v/>
      </c>
    </row>
    <row r="20622" spans="8:8">
      <c r="H20622" t="str">
        <f t="shared" si="29"/>
        <v/>
      </c>
    </row>
    <row r="20623" spans="8:8">
      <c r="H20623" t="str">
        <f t="shared" si="29"/>
        <v/>
      </c>
    </row>
    <row r="20624" spans="8:8">
      <c r="H20624" t="str">
        <f t="shared" si="29"/>
        <v/>
      </c>
    </row>
    <row r="20625" spans="8:8">
      <c r="H20625" t="str">
        <f t="shared" si="29"/>
        <v/>
      </c>
    </row>
    <row r="20626" spans="8:8">
      <c r="H20626" t="str">
        <f t="shared" si="29"/>
        <v/>
      </c>
    </row>
    <row r="20627" spans="8:8">
      <c r="H20627" t="str">
        <f t="shared" si="29"/>
        <v/>
      </c>
    </row>
    <row r="20628" spans="8:8">
      <c r="H20628" t="str">
        <f t="shared" si="29"/>
        <v/>
      </c>
    </row>
    <row r="20629" spans="8:8">
      <c r="H20629" t="str">
        <f t="shared" si="29"/>
        <v/>
      </c>
    </row>
    <row r="20630" spans="8:8">
      <c r="H20630" t="str">
        <f t="shared" si="29"/>
        <v/>
      </c>
    </row>
    <row r="20631" spans="8:8">
      <c r="H20631" t="str">
        <f t="shared" si="29"/>
        <v/>
      </c>
    </row>
    <row r="20632" spans="8:8">
      <c r="H20632" t="str">
        <f t="shared" si="29"/>
        <v/>
      </c>
    </row>
    <row r="20633" spans="8:8">
      <c r="H20633" t="str">
        <f t="shared" si="29"/>
        <v/>
      </c>
    </row>
    <row r="20634" spans="8:8">
      <c r="H20634" t="str">
        <f t="shared" si="29"/>
        <v/>
      </c>
    </row>
    <row r="20635" spans="8:8">
      <c r="H20635" t="str">
        <f t="shared" si="29"/>
        <v/>
      </c>
    </row>
    <row r="20636" spans="8:8">
      <c r="H20636" t="str">
        <f t="shared" si="29"/>
        <v/>
      </c>
    </row>
    <row r="20637" spans="8:8">
      <c r="H20637" t="str">
        <f t="shared" si="29"/>
        <v/>
      </c>
    </row>
    <row r="20638" spans="8:8">
      <c r="H20638" t="str">
        <f t="shared" si="29"/>
        <v/>
      </c>
    </row>
    <row r="20639" spans="8:8">
      <c r="H20639" t="str">
        <f t="shared" si="29"/>
        <v/>
      </c>
    </row>
    <row r="20640" spans="8:8">
      <c r="H20640" t="str">
        <f t="shared" si="29"/>
        <v/>
      </c>
    </row>
    <row r="20641" spans="8:8">
      <c r="H20641" t="str">
        <f t="shared" si="29"/>
        <v/>
      </c>
    </row>
    <row r="20642" spans="8:8">
      <c r="H20642" t="str">
        <f t="shared" ref="H20642:H20705" si="30">_xlfn.TEXTJOIN(", ", TRUE, G20642:G20642)</f>
        <v/>
      </c>
    </row>
    <row r="20643" spans="8:8">
      <c r="H20643" t="str">
        <f t="shared" si="30"/>
        <v/>
      </c>
    </row>
    <row r="20644" spans="8:8">
      <c r="H20644" t="str">
        <f t="shared" si="30"/>
        <v/>
      </c>
    </row>
    <row r="20645" spans="8:8">
      <c r="H20645" t="str">
        <f t="shared" si="30"/>
        <v/>
      </c>
    </row>
    <row r="20646" spans="8:8">
      <c r="H20646" t="str">
        <f t="shared" si="30"/>
        <v/>
      </c>
    </row>
    <row r="20647" spans="8:8">
      <c r="H20647" t="str">
        <f t="shared" si="30"/>
        <v/>
      </c>
    </row>
    <row r="20648" spans="8:8">
      <c r="H20648" t="str">
        <f t="shared" si="30"/>
        <v/>
      </c>
    </row>
    <row r="20649" spans="8:8">
      <c r="H20649" t="str">
        <f t="shared" si="30"/>
        <v/>
      </c>
    </row>
    <row r="20650" spans="8:8">
      <c r="H20650" t="str">
        <f t="shared" si="30"/>
        <v/>
      </c>
    </row>
    <row r="20651" spans="8:8">
      <c r="H20651" t="str">
        <f t="shared" si="30"/>
        <v/>
      </c>
    </row>
    <row r="20652" spans="8:8">
      <c r="H20652" t="str">
        <f t="shared" si="30"/>
        <v/>
      </c>
    </row>
    <row r="20653" spans="8:8">
      <c r="H20653" t="str">
        <f t="shared" si="30"/>
        <v/>
      </c>
    </row>
    <row r="20654" spans="8:8">
      <c r="H20654" t="str">
        <f t="shared" si="30"/>
        <v/>
      </c>
    </row>
    <row r="20655" spans="8:8">
      <c r="H20655" t="str">
        <f t="shared" si="30"/>
        <v/>
      </c>
    </row>
    <row r="20656" spans="8:8">
      <c r="H20656" t="str">
        <f t="shared" si="30"/>
        <v/>
      </c>
    </row>
    <row r="20657" spans="8:8">
      <c r="H20657" t="str">
        <f t="shared" si="30"/>
        <v/>
      </c>
    </row>
    <row r="20658" spans="8:8">
      <c r="H20658" t="str">
        <f t="shared" si="30"/>
        <v/>
      </c>
    </row>
    <row r="20659" spans="8:8">
      <c r="H20659" t="str">
        <f t="shared" si="30"/>
        <v/>
      </c>
    </row>
    <row r="20660" spans="8:8">
      <c r="H20660" t="str">
        <f t="shared" si="30"/>
        <v/>
      </c>
    </row>
    <row r="20661" spans="8:8">
      <c r="H20661" t="str">
        <f t="shared" si="30"/>
        <v/>
      </c>
    </row>
    <row r="20662" spans="8:8">
      <c r="H20662" t="str">
        <f t="shared" si="30"/>
        <v/>
      </c>
    </row>
    <row r="20663" spans="8:8">
      <c r="H20663" t="str">
        <f t="shared" si="30"/>
        <v/>
      </c>
    </row>
    <row r="20664" spans="8:8">
      <c r="H20664" t="str">
        <f t="shared" si="30"/>
        <v/>
      </c>
    </row>
    <row r="20665" spans="8:8">
      <c r="H20665" t="str">
        <f t="shared" si="30"/>
        <v/>
      </c>
    </row>
    <row r="20666" spans="8:8">
      <c r="H20666" t="str">
        <f t="shared" si="30"/>
        <v/>
      </c>
    </row>
    <row r="20667" spans="8:8">
      <c r="H20667" t="str">
        <f t="shared" si="30"/>
        <v/>
      </c>
    </row>
    <row r="20668" spans="8:8">
      <c r="H20668" t="str">
        <f t="shared" si="30"/>
        <v/>
      </c>
    </row>
    <row r="20669" spans="8:8">
      <c r="H20669" t="str">
        <f t="shared" si="30"/>
        <v/>
      </c>
    </row>
    <row r="20670" spans="8:8">
      <c r="H20670" t="str">
        <f t="shared" si="30"/>
        <v/>
      </c>
    </row>
    <row r="20671" spans="8:8">
      <c r="H20671" t="str">
        <f t="shared" si="30"/>
        <v/>
      </c>
    </row>
    <row r="20672" spans="8:8">
      <c r="H20672" t="str">
        <f t="shared" si="30"/>
        <v/>
      </c>
    </row>
    <row r="20673" spans="8:8">
      <c r="H20673" t="str">
        <f t="shared" si="30"/>
        <v/>
      </c>
    </row>
    <row r="20674" spans="8:8">
      <c r="H20674" t="str">
        <f t="shared" si="30"/>
        <v/>
      </c>
    </row>
    <row r="20675" spans="8:8">
      <c r="H20675" t="str">
        <f t="shared" si="30"/>
        <v/>
      </c>
    </row>
    <row r="20676" spans="8:8">
      <c r="H20676" t="str">
        <f t="shared" si="30"/>
        <v/>
      </c>
    </row>
    <row r="20677" spans="8:8">
      <c r="H20677" t="str">
        <f t="shared" si="30"/>
        <v/>
      </c>
    </row>
    <row r="20678" spans="8:8">
      <c r="H20678" t="str">
        <f t="shared" si="30"/>
        <v/>
      </c>
    </row>
    <row r="20679" spans="8:8">
      <c r="H20679" t="str">
        <f t="shared" si="30"/>
        <v/>
      </c>
    </row>
    <row r="20680" spans="8:8">
      <c r="H20680" t="str">
        <f t="shared" si="30"/>
        <v/>
      </c>
    </row>
    <row r="20681" spans="8:8">
      <c r="H20681" t="str">
        <f t="shared" si="30"/>
        <v/>
      </c>
    </row>
    <row r="20682" spans="8:8">
      <c r="H20682" t="str">
        <f t="shared" si="30"/>
        <v/>
      </c>
    </row>
    <row r="20683" spans="8:8">
      <c r="H20683" t="str">
        <f t="shared" si="30"/>
        <v/>
      </c>
    </row>
    <row r="20684" spans="8:8">
      <c r="H20684" t="str">
        <f t="shared" si="30"/>
        <v/>
      </c>
    </row>
    <row r="20685" spans="8:8">
      <c r="H20685" t="str">
        <f t="shared" si="30"/>
        <v/>
      </c>
    </row>
    <row r="20686" spans="8:8">
      <c r="H20686" t="str">
        <f t="shared" si="30"/>
        <v/>
      </c>
    </row>
    <row r="20687" spans="8:8">
      <c r="H20687" t="str">
        <f t="shared" si="30"/>
        <v/>
      </c>
    </row>
    <row r="20688" spans="8:8">
      <c r="H20688" t="str">
        <f t="shared" si="30"/>
        <v/>
      </c>
    </row>
    <row r="20689" spans="8:8">
      <c r="H20689" t="str">
        <f t="shared" si="30"/>
        <v/>
      </c>
    </row>
    <row r="20690" spans="8:8">
      <c r="H20690" t="str">
        <f t="shared" si="30"/>
        <v/>
      </c>
    </row>
    <row r="20691" spans="8:8">
      <c r="H20691" t="str">
        <f t="shared" si="30"/>
        <v/>
      </c>
    </row>
    <row r="20692" spans="8:8">
      <c r="H20692" t="str">
        <f t="shared" si="30"/>
        <v/>
      </c>
    </row>
    <row r="20693" spans="8:8">
      <c r="H20693" t="str">
        <f t="shared" si="30"/>
        <v/>
      </c>
    </row>
    <row r="20694" spans="8:8">
      <c r="H20694" t="str">
        <f t="shared" si="30"/>
        <v/>
      </c>
    </row>
    <row r="20695" spans="8:8">
      <c r="H20695" t="str">
        <f t="shared" si="30"/>
        <v/>
      </c>
    </row>
    <row r="20696" spans="8:8">
      <c r="H20696" t="str">
        <f t="shared" si="30"/>
        <v/>
      </c>
    </row>
    <row r="20697" spans="8:8">
      <c r="H20697" t="str">
        <f t="shared" si="30"/>
        <v/>
      </c>
    </row>
    <row r="20698" spans="8:8">
      <c r="H20698" t="str">
        <f t="shared" si="30"/>
        <v/>
      </c>
    </row>
    <row r="20699" spans="8:8">
      <c r="H20699" t="str">
        <f t="shared" si="30"/>
        <v/>
      </c>
    </row>
    <row r="20700" spans="8:8">
      <c r="H20700" t="str">
        <f t="shared" si="30"/>
        <v/>
      </c>
    </row>
    <row r="20701" spans="8:8">
      <c r="H20701" t="str">
        <f t="shared" si="30"/>
        <v/>
      </c>
    </row>
    <row r="20702" spans="8:8">
      <c r="H20702" t="str">
        <f t="shared" si="30"/>
        <v/>
      </c>
    </row>
    <row r="20703" spans="8:8">
      <c r="H20703" t="str">
        <f t="shared" si="30"/>
        <v/>
      </c>
    </row>
    <row r="20704" spans="8:8">
      <c r="H20704" t="str">
        <f t="shared" si="30"/>
        <v/>
      </c>
    </row>
    <row r="20705" spans="8:8">
      <c r="H20705" t="str">
        <f t="shared" si="30"/>
        <v/>
      </c>
    </row>
    <row r="20706" spans="8:8">
      <c r="H20706" t="str">
        <f t="shared" ref="H20706:H20769" si="31">_xlfn.TEXTJOIN(", ", TRUE, G20706:G20706)</f>
        <v/>
      </c>
    </row>
    <row r="20707" spans="8:8">
      <c r="H20707" t="str">
        <f t="shared" si="31"/>
        <v/>
      </c>
    </row>
    <row r="20708" spans="8:8">
      <c r="H20708" t="str">
        <f t="shared" si="31"/>
        <v/>
      </c>
    </row>
    <row r="20709" spans="8:8">
      <c r="H20709" t="str">
        <f t="shared" si="31"/>
        <v/>
      </c>
    </row>
    <row r="20710" spans="8:8">
      <c r="H20710" t="str">
        <f t="shared" si="31"/>
        <v/>
      </c>
    </row>
    <row r="20711" spans="8:8">
      <c r="H20711" t="str">
        <f t="shared" si="31"/>
        <v/>
      </c>
    </row>
    <row r="20712" spans="8:8">
      <c r="H20712" t="str">
        <f t="shared" si="31"/>
        <v/>
      </c>
    </row>
    <row r="20713" spans="8:8">
      <c r="H20713" t="str">
        <f t="shared" si="31"/>
        <v/>
      </c>
    </row>
    <row r="20714" spans="8:8">
      <c r="H20714" t="str">
        <f t="shared" si="31"/>
        <v/>
      </c>
    </row>
    <row r="20715" spans="8:8">
      <c r="H20715" t="str">
        <f t="shared" si="31"/>
        <v/>
      </c>
    </row>
    <row r="20716" spans="8:8">
      <c r="H20716" t="str">
        <f t="shared" si="31"/>
        <v/>
      </c>
    </row>
    <row r="20717" spans="8:8">
      <c r="H20717" t="str">
        <f t="shared" si="31"/>
        <v/>
      </c>
    </row>
    <row r="20718" spans="8:8">
      <c r="H20718" t="str">
        <f t="shared" si="31"/>
        <v/>
      </c>
    </row>
    <row r="20719" spans="8:8">
      <c r="H20719" t="str">
        <f t="shared" si="31"/>
        <v/>
      </c>
    </row>
    <row r="20720" spans="8:8">
      <c r="H20720" t="str">
        <f t="shared" si="31"/>
        <v/>
      </c>
    </row>
    <row r="20721" spans="8:8">
      <c r="H20721" t="str">
        <f t="shared" si="31"/>
        <v/>
      </c>
    </row>
    <row r="20722" spans="8:8">
      <c r="H20722" t="str">
        <f t="shared" si="31"/>
        <v/>
      </c>
    </row>
    <row r="20723" spans="8:8">
      <c r="H20723" t="str">
        <f t="shared" si="31"/>
        <v/>
      </c>
    </row>
    <row r="20724" spans="8:8">
      <c r="H20724" t="str">
        <f t="shared" si="31"/>
        <v/>
      </c>
    </row>
    <row r="20725" spans="8:8">
      <c r="H20725" t="str">
        <f t="shared" si="31"/>
        <v/>
      </c>
    </row>
    <row r="20726" spans="8:8">
      <c r="H20726" t="str">
        <f t="shared" si="31"/>
        <v/>
      </c>
    </row>
    <row r="20727" spans="8:8">
      <c r="H20727" t="str">
        <f t="shared" si="31"/>
        <v/>
      </c>
    </row>
    <row r="20728" spans="8:8">
      <c r="H20728" t="str">
        <f t="shared" si="31"/>
        <v/>
      </c>
    </row>
    <row r="20729" spans="8:8">
      <c r="H20729" t="str">
        <f t="shared" si="31"/>
        <v/>
      </c>
    </row>
    <row r="20730" spans="8:8">
      <c r="H20730" t="str">
        <f t="shared" si="31"/>
        <v/>
      </c>
    </row>
    <row r="20731" spans="8:8">
      <c r="H20731" t="str">
        <f t="shared" si="31"/>
        <v/>
      </c>
    </row>
    <row r="20732" spans="8:8">
      <c r="H20732" t="str">
        <f t="shared" si="31"/>
        <v/>
      </c>
    </row>
    <row r="20733" spans="8:8">
      <c r="H20733" t="str">
        <f t="shared" si="31"/>
        <v/>
      </c>
    </row>
    <row r="20734" spans="8:8">
      <c r="H20734" t="str">
        <f t="shared" si="31"/>
        <v/>
      </c>
    </row>
    <row r="20735" spans="8:8">
      <c r="H20735" t="str">
        <f t="shared" si="31"/>
        <v/>
      </c>
    </row>
    <row r="20736" spans="8:8">
      <c r="H20736" t="str">
        <f t="shared" si="31"/>
        <v/>
      </c>
    </row>
    <row r="20737" spans="8:8">
      <c r="H20737" t="str">
        <f t="shared" si="31"/>
        <v/>
      </c>
    </row>
    <row r="20738" spans="8:8">
      <c r="H20738" t="str">
        <f t="shared" si="31"/>
        <v/>
      </c>
    </row>
    <row r="20739" spans="8:8">
      <c r="H20739" t="str">
        <f t="shared" si="31"/>
        <v/>
      </c>
    </row>
    <row r="20740" spans="8:8">
      <c r="H20740" t="str">
        <f t="shared" si="31"/>
        <v/>
      </c>
    </row>
    <row r="20741" spans="8:8">
      <c r="H20741" t="str">
        <f t="shared" si="31"/>
        <v/>
      </c>
    </row>
    <row r="20742" spans="8:8">
      <c r="H20742" t="str">
        <f t="shared" si="31"/>
        <v/>
      </c>
    </row>
    <row r="20743" spans="8:8">
      <c r="H20743" t="str">
        <f t="shared" si="31"/>
        <v/>
      </c>
    </row>
    <row r="20744" spans="8:8">
      <c r="H20744" t="str">
        <f t="shared" si="31"/>
        <v/>
      </c>
    </row>
    <row r="20745" spans="8:8">
      <c r="H20745" t="str">
        <f t="shared" si="31"/>
        <v/>
      </c>
    </row>
    <row r="20746" spans="8:8">
      <c r="H20746" t="str">
        <f t="shared" si="31"/>
        <v/>
      </c>
    </row>
    <row r="20747" spans="8:8">
      <c r="H20747" t="str">
        <f t="shared" si="31"/>
        <v/>
      </c>
    </row>
    <row r="20748" spans="8:8">
      <c r="H20748" t="str">
        <f t="shared" si="31"/>
        <v/>
      </c>
    </row>
    <row r="20749" spans="8:8">
      <c r="H20749" t="str">
        <f t="shared" si="31"/>
        <v/>
      </c>
    </row>
    <row r="20750" spans="8:8">
      <c r="H20750" t="str">
        <f t="shared" si="31"/>
        <v/>
      </c>
    </row>
    <row r="20751" spans="8:8">
      <c r="H20751" t="str">
        <f t="shared" si="31"/>
        <v/>
      </c>
    </row>
    <row r="20752" spans="8:8">
      <c r="H20752" t="str">
        <f t="shared" si="31"/>
        <v/>
      </c>
    </row>
    <row r="20753" spans="8:8">
      <c r="H20753" t="str">
        <f t="shared" si="31"/>
        <v/>
      </c>
    </row>
    <row r="20754" spans="8:8">
      <c r="H20754" t="str">
        <f t="shared" si="31"/>
        <v/>
      </c>
    </row>
    <row r="20755" spans="8:8">
      <c r="H20755" t="str">
        <f t="shared" si="31"/>
        <v/>
      </c>
    </row>
    <row r="20756" spans="8:8">
      <c r="H20756" t="str">
        <f t="shared" si="31"/>
        <v/>
      </c>
    </row>
    <row r="20757" spans="8:8">
      <c r="H20757" t="str">
        <f t="shared" si="31"/>
        <v/>
      </c>
    </row>
    <row r="20758" spans="8:8">
      <c r="H20758" t="str">
        <f t="shared" si="31"/>
        <v/>
      </c>
    </row>
    <row r="20759" spans="8:8">
      <c r="H20759" t="str">
        <f t="shared" si="31"/>
        <v/>
      </c>
    </row>
    <row r="20760" spans="8:8">
      <c r="H20760" t="str">
        <f t="shared" si="31"/>
        <v/>
      </c>
    </row>
    <row r="20761" spans="8:8">
      <c r="H20761" t="str">
        <f t="shared" si="31"/>
        <v/>
      </c>
    </row>
    <row r="20762" spans="8:8">
      <c r="H20762" t="str">
        <f t="shared" si="31"/>
        <v/>
      </c>
    </row>
    <row r="20763" spans="8:8">
      <c r="H20763" t="str">
        <f t="shared" si="31"/>
        <v/>
      </c>
    </row>
    <row r="20764" spans="8:8">
      <c r="H20764" t="str">
        <f t="shared" si="31"/>
        <v/>
      </c>
    </row>
    <row r="20765" spans="8:8">
      <c r="H20765" t="str">
        <f t="shared" si="31"/>
        <v/>
      </c>
    </row>
    <row r="20766" spans="8:8">
      <c r="H20766" t="str">
        <f t="shared" si="31"/>
        <v/>
      </c>
    </row>
    <row r="20767" spans="8:8">
      <c r="H20767" t="str">
        <f t="shared" si="31"/>
        <v/>
      </c>
    </row>
    <row r="20768" spans="8:8">
      <c r="H20768" t="str">
        <f t="shared" si="31"/>
        <v/>
      </c>
    </row>
    <row r="20769" spans="8:8">
      <c r="H20769" t="str">
        <f t="shared" si="31"/>
        <v/>
      </c>
    </row>
    <row r="20770" spans="8:8">
      <c r="H20770" t="str">
        <f t="shared" ref="H20770:H20833" si="32">_xlfn.TEXTJOIN(", ", TRUE, G20770:G20770)</f>
        <v/>
      </c>
    </row>
    <row r="20771" spans="8:8">
      <c r="H20771" t="str">
        <f t="shared" si="32"/>
        <v/>
      </c>
    </row>
    <row r="20772" spans="8:8">
      <c r="H20772" t="str">
        <f t="shared" si="32"/>
        <v/>
      </c>
    </row>
    <row r="20773" spans="8:8">
      <c r="H20773" t="str">
        <f t="shared" si="32"/>
        <v/>
      </c>
    </row>
    <row r="20774" spans="8:8">
      <c r="H20774" t="str">
        <f t="shared" si="32"/>
        <v/>
      </c>
    </row>
    <row r="20775" spans="8:8">
      <c r="H20775" t="str">
        <f t="shared" si="32"/>
        <v/>
      </c>
    </row>
    <row r="20776" spans="8:8">
      <c r="H20776" t="str">
        <f t="shared" si="32"/>
        <v/>
      </c>
    </row>
    <row r="20777" spans="8:8">
      <c r="H20777" t="str">
        <f t="shared" si="32"/>
        <v/>
      </c>
    </row>
    <row r="20778" spans="8:8">
      <c r="H20778" t="str">
        <f t="shared" si="32"/>
        <v/>
      </c>
    </row>
    <row r="20779" spans="8:8">
      <c r="H20779" t="str">
        <f t="shared" si="32"/>
        <v/>
      </c>
    </row>
    <row r="20780" spans="8:8">
      <c r="H20780" t="str">
        <f t="shared" si="32"/>
        <v/>
      </c>
    </row>
    <row r="20781" spans="8:8">
      <c r="H20781" t="str">
        <f t="shared" si="32"/>
        <v/>
      </c>
    </row>
    <row r="20782" spans="8:8">
      <c r="H20782" t="str">
        <f t="shared" si="32"/>
        <v/>
      </c>
    </row>
    <row r="20783" spans="8:8">
      <c r="H20783" t="str">
        <f t="shared" si="32"/>
        <v/>
      </c>
    </row>
    <row r="20784" spans="8:8">
      <c r="H20784" t="str">
        <f t="shared" si="32"/>
        <v/>
      </c>
    </row>
    <row r="20785" spans="8:8">
      <c r="H20785" t="str">
        <f t="shared" si="32"/>
        <v/>
      </c>
    </row>
    <row r="20786" spans="8:8">
      <c r="H20786" t="str">
        <f t="shared" si="32"/>
        <v/>
      </c>
    </row>
    <row r="20787" spans="8:8">
      <c r="H20787" t="str">
        <f t="shared" si="32"/>
        <v/>
      </c>
    </row>
    <row r="20788" spans="8:8">
      <c r="H20788" t="str">
        <f t="shared" si="32"/>
        <v/>
      </c>
    </row>
    <row r="20789" spans="8:8">
      <c r="H20789" t="str">
        <f t="shared" si="32"/>
        <v/>
      </c>
    </row>
    <row r="20790" spans="8:8">
      <c r="H20790" t="str">
        <f t="shared" si="32"/>
        <v/>
      </c>
    </row>
    <row r="20791" spans="8:8">
      <c r="H20791" t="str">
        <f t="shared" si="32"/>
        <v/>
      </c>
    </row>
    <row r="20792" spans="8:8">
      <c r="H20792" t="str">
        <f t="shared" si="32"/>
        <v/>
      </c>
    </row>
    <row r="20793" spans="8:8">
      <c r="H20793" t="str">
        <f t="shared" si="32"/>
        <v/>
      </c>
    </row>
    <row r="20794" spans="8:8">
      <c r="H20794" t="str">
        <f t="shared" si="32"/>
        <v/>
      </c>
    </row>
    <row r="20795" spans="8:8">
      <c r="H20795" t="str">
        <f t="shared" si="32"/>
        <v/>
      </c>
    </row>
    <row r="20796" spans="8:8">
      <c r="H20796" t="str">
        <f t="shared" si="32"/>
        <v/>
      </c>
    </row>
    <row r="20797" spans="8:8">
      <c r="H20797" t="str">
        <f t="shared" si="32"/>
        <v/>
      </c>
    </row>
    <row r="20798" spans="8:8">
      <c r="H20798" t="str">
        <f t="shared" si="32"/>
        <v/>
      </c>
    </row>
    <row r="20799" spans="8:8">
      <c r="H20799" t="str">
        <f t="shared" si="32"/>
        <v/>
      </c>
    </row>
    <row r="20800" spans="8:8">
      <c r="H20800" t="str">
        <f t="shared" si="32"/>
        <v/>
      </c>
    </row>
    <row r="20801" spans="8:8">
      <c r="H20801" t="str">
        <f t="shared" si="32"/>
        <v/>
      </c>
    </row>
    <row r="20802" spans="8:8">
      <c r="H20802" t="str">
        <f t="shared" si="32"/>
        <v/>
      </c>
    </row>
    <row r="20803" spans="8:8">
      <c r="H20803" t="str">
        <f t="shared" si="32"/>
        <v/>
      </c>
    </row>
    <row r="20804" spans="8:8">
      <c r="H20804" t="str">
        <f t="shared" si="32"/>
        <v/>
      </c>
    </row>
    <row r="20805" spans="8:8">
      <c r="H20805" t="str">
        <f t="shared" si="32"/>
        <v/>
      </c>
    </row>
    <row r="20806" spans="8:8">
      <c r="H20806" t="str">
        <f t="shared" si="32"/>
        <v/>
      </c>
    </row>
    <row r="20807" spans="8:8">
      <c r="H20807" t="str">
        <f t="shared" si="32"/>
        <v/>
      </c>
    </row>
    <row r="20808" spans="8:8">
      <c r="H20808" t="str">
        <f t="shared" si="32"/>
        <v/>
      </c>
    </row>
    <row r="20809" spans="8:8">
      <c r="H20809" t="str">
        <f t="shared" si="32"/>
        <v/>
      </c>
    </row>
    <row r="20810" spans="8:8">
      <c r="H20810" t="str">
        <f t="shared" si="32"/>
        <v/>
      </c>
    </row>
    <row r="20811" spans="8:8">
      <c r="H20811" t="str">
        <f t="shared" si="32"/>
        <v/>
      </c>
    </row>
    <row r="20812" spans="8:8">
      <c r="H20812" t="str">
        <f t="shared" si="32"/>
        <v/>
      </c>
    </row>
    <row r="20813" spans="8:8">
      <c r="H20813" t="str">
        <f t="shared" si="32"/>
        <v/>
      </c>
    </row>
    <row r="20814" spans="8:8">
      <c r="H20814" t="str">
        <f t="shared" si="32"/>
        <v/>
      </c>
    </row>
    <row r="20815" spans="8:8">
      <c r="H20815" t="str">
        <f t="shared" si="32"/>
        <v/>
      </c>
    </row>
    <row r="20816" spans="8:8">
      <c r="H20816" t="str">
        <f t="shared" si="32"/>
        <v/>
      </c>
    </row>
    <row r="20817" spans="8:8">
      <c r="H20817" t="str">
        <f t="shared" si="32"/>
        <v/>
      </c>
    </row>
    <row r="20818" spans="8:8">
      <c r="H20818" t="str">
        <f t="shared" si="32"/>
        <v/>
      </c>
    </row>
    <row r="20819" spans="8:8">
      <c r="H20819" t="str">
        <f t="shared" si="32"/>
        <v/>
      </c>
    </row>
    <row r="20820" spans="8:8">
      <c r="H20820" t="str">
        <f t="shared" si="32"/>
        <v/>
      </c>
    </row>
    <row r="20821" spans="8:8">
      <c r="H20821" t="str">
        <f t="shared" si="32"/>
        <v/>
      </c>
    </row>
    <row r="20822" spans="8:8">
      <c r="H20822" t="str">
        <f t="shared" si="32"/>
        <v/>
      </c>
    </row>
    <row r="20823" spans="8:8">
      <c r="H20823" t="str">
        <f t="shared" si="32"/>
        <v/>
      </c>
    </row>
    <row r="20824" spans="8:8">
      <c r="H20824" t="str">
        <f t="shared" si="32"/>
        <v/>
      </c>
    </row>
    <row r="20825" spans="8:8">
      <c r="H20825" t="str">
        <f t="shared" si="32"/>
        <v/>
      </c>
    </row>
    <row r="20826" spans="8:8">
      <c r="H20826" t="str">
        <f t="shared" si="32"/>
        <v/>
      </c>
    </row>
    <row r="20827" spans="8:8">
      <c r="H20827" t="str">
        <f t="shared" si="32"/>
        <v/>
      </c>
    </row>
    <row r="20828" spans="8:8">
      <c r="H20828" t="str">
        <f t="shared" si="32"/>
        <v/>
      </c>
    </row>
    <row r="20829" spans="8:8">
      <c r="H20829" t="str">
        <f t="shared" si="32"/>
        <v/>
      </c>
    </row>
    <row r="20830" spans="8:8">
      <c r="H20830" t="str">
        <f t="shared" si="32"/>
        <v/>
      </c>
    </row>
    <row r="20831" spans="8:8">
      <c r="H20831" t="str">
        <f t="shared" si="32"/>
        <v/>
      </c>
    </row>
    <row r="20832" spans="8:8">
      <c r="H20832" t="str">
        <f t="shared" si="32"/>
        <v/>
      </c>
    </row>
    <row r="20833" spans="8:8">
      <c r="H20833" t="str">
        <f t="shared" si="32"/>
        <v/>
      </c>
    </row>
    <row r="20834" spans="8:8">
      <c r="H20834" t="str">
        <f t="shared" ref="H20834:H20897" si="33">_xlfn.TEXTJOIN(", ", TRUE, G20834:G20834)</f>
        <v/>
      </c>
    </row>
    <row r="20835" spans="8:8">
      <c r="H20835" t="str">
        <f t="shared" si="33"/>
        <v/>
      </c>
    </row>
    <row r="20836" spans="8:8">
      <c r="H20836" t="str">
        <f t="shared" si="33"/>
        <v/>
      </c>
    </row>
    <row r="20837" spans="8:8">
      <c r="H20837" t="str">
        <f t="shared" si="33"/>
        <v/>
      </c>
    </row>
    <row r="20838" spans="8:8">
      <c r="H20838" t="str">
        <f t="shared" si="33"/>
        <v/>
      </c>
    </row>
    <row r="20839" spans="8:8">
      <c r="H20839" t="str">
        <f t="shared" si="33"/>
        <v/>
      </c>
    </row>
    <row r="20840" spans="8:8">
      <c r="H20840" t="str">
        <f t="shared" si="33"/>
        <v/>
      </c>
    </row>
    <row r="20841" spans="8:8">
      <c r="H20841" t="str">
        <f t="shared" si="33"/>
        <v/>
      </c>
    </row>
    <row r="20842" spans="8:8">
      <c r="H20842" t="str">
        <f t="shared" si="33"/>
        <v/>
      </c>
    </row>
    <row r="20843" spans="8:8">
      <c r="H20843" t="str">
        <f t="shared" si="33"/>
        <v/>
      </c>
    </row>
    <row r="20844" spans="8:8">
      <c r="H20844" t="str">
        <f t="shared" si="33"/>
        <v/>
      </c>
    </row>
    <row r="20845" spans="8:8">
      <c r="H20845" t="str">
        <f t="shared" si="33"/>
        <v/>
      </c>
    </row>
    <row r="20846" spans="8:8">
      <c r="H20846" t="str">
        <f t="shared" si="33"/>
        <v/>
      </c>
    </row>
    <row r="20847" spans="8:8">
      <c r="H20847" t="str">
        <f t="shared" si="33"/>
        <v/>
      </c>
    </row>
    <row r="20848" spans="8:8">
      <c r="H20848" t="str">
        <f t="shared" si="33"/>
        <v/>
      </c>
    </row>
    <row r="20849" spans="8:8">
      <c r="H20849" t="str">
        <f t="shared" si="33"/>
        <v/>
      </c>
    </row>
    <row r="20850" spans="8:8">
      <c r="H20850" t="str">
        <f t="shared" si="33"/>
        <v/>
      </c>
    </row>
    <row r="20851" spans="8:8">
      <c r="H20851" t="str">
        <f t="shared" si="33"/>
        <v/>
      </c>
    </row>
    <row r="20852" spans="8:8">
      <c r="H20852" t="str">
        <f t="shared" si="33"/>
        <v/>
      </c>
    </row>
    <row r="20853" spans="8:8">
      <c r="H20853" t="str">
        <f t="shared" si="33"/>
        <v/>
      </c>
    </row>
    <row r="20854" spans="8:8">
      <c r="H20854" t="str">
        <f t="shared" si="33"/>
        <v/>
      </c>
    </row>
    <row r="20855" spans="8:8">
      <c r="H20855" t="str">
        <f t="shared" si="33"/>
        <v/>
      </c>
    </row>
    <row r="20856" spans="8:8">
      <c r="H20856" t="str">
        <f t="shared" si="33"/>
        <v/>
      </c>
    </row>
    <row r="20857" spans="8:8">
      <c r="H20857" t="str">
        <f t="shared" si="33"/>
        <v/>
      </c>
    </row>
    <row r="20858" spans="8:8">
      <c r="H20858" t="str">
        <f t="shared" si="33"/>
        <v/>
      </c>
    </row>
    <row r="20859" spans="8:8">
      <c r="H20859" t="str">
        <f t="shared" si="33"/>
        <v/>
      </c>
    </row>
    <row r="20860" spans="8:8">
      <c r="H20860" t="str">
        <f t="shared" si="33"/>
        <v/>
      </c>
    </row>
    <row r="20861" spans="8:8">
      <c r="H20861" t="str">
        <f t="shared" si="33"/>
        <v/>
      </c>
    </row>
    <row r="20862" spans="8:8">
      <c r="H20862" t="str">
        <f t="shared" si="33"/>
        <v/>
      </c>
    </row>
    <row r="20863" spans="8:8">
      <c r="H20863" t="str">
        <f t="shared" si="33"/>
        <v/>
      </c>
    </row>
    <row r="20864" spans="8:8">
      <c r="H20864" t="str">
        <f t="shared" si="33"/>
        <v/>
      </c>
    </row>
    <row r="20865" spans="8:8">
      <c r="H20865" t="str">
        <f t="shared" si="33"/>
        <v/>
      </c>
    </row>
    <row r="20866" spans="8:8">
      <c r="H20866" t="str">
        <f t="shared" si="33"/>
        <v/>
      </c>
    </row>
    <row r="20867" spans="8:8">
      <c r="H20867" t="str">
        <f t="shared" si="33"/>
        <v/>
      </c>
    </row>
    <row r="20868" spans="8:8">
      <c r="H20868" t="str">
        <f t="shared" si="33"/>
        <v/>
      </c>
    </row>
    <row r="20869" spans="8:8">
      <c r="H20869" t="str">
        <f t="shared" si="33"/>
        <v/>
      </c>
    </row>
    <row r="20870" spans="8:8">
      <c r="H20870" t="str">
        <f t="shared" si="33"/>
        <v/>
      </c>
    </row>
    <row r="20871" spans="8:8">
      <c r="H20871" t="str">
        <f t="shared" si="33"/>
        <v/>
      </c>
    </row>
    <row r="20872" spans="8:8">
      <c r="H20872" t="str">
        <f t="shared" si="33"/>
        <v/>
      </c>
    </row>
    <row r="20873" spans="8:8">
      <c r="H20873" t="str">
        <f t="shared" si="33"/>
        <v/>
      </c>
    </row>
    <row r="20874" spans="8:8">
      <c r="H20874" t="str">
        <f t="shared" si="33"/>
        <v/>
      </c>
    </row>
    <row r="20875" spans="8:8">
      <c r="H20875" t="str">
        <f t="shared" si="33"/>
        <v/>
      </c>
    </row>
    <row r="20876" spans="8:8">
      <c r="H20876" t="str">
        <f t="shared" si="33"/>
        <v/>
      </c>
    </row>
    <row r="20877" spans="8:8">
      <c r="H20877" t="str">
        <f t="shared" si="33"/>
        <v/>
      </c>
    </row>
    <row r="20878" spans="8:8">
      <c r="H20878" t="str">
        <f t="shared" si="33"/>
        <v/>
      </c>
    </row>
    <row r="20879" spans="8:8">
      <c r="H20879" t="str">
        <f t="shared" si="33"/>
        <v/>
      </c>
    </row>
    <row r="20880" spans="8:8">
      <c r="H20880" t="str">
        <f t="shared" si="33"/>
        <v/>
      </c>
    </row>
    <row r="20881" spans="8:8">
      <c r="H20881" t="str">
        <f t="shared" si="33"/>
        <v/>
      </c>
    </row>
    <row r="20882" spans="8:8">
      <c r="H20882" t="str">
        <f t="shared" si="33"/>
        <v/>
      </c>
    </row>
    <row r="20883" spans="8:8">
      <c r="H20883" t="str">
        <f t="shared" si="33"/>
        <v/>
      </c>
    </row>
    <row r="20884" spans="8:8">
      <c r="H20884" t="str">
        <f t="shared" si="33"/>
        <v/>
      </c>
    </row>
    <row r="20885" spans="8:8">
      <c r="H20885" t="str">
        <f t="shared" si="33"/>
        <v/>
      </c>
    </row>
    <row r="20886" spans="8:8">
      <c r="H20886" t="str">
        <f t="shared" si="33"/>
        <v/>
      </c>
    </row>
    <row r="20887" spans="8:8">
      <c r="H20887" t="str">
        <f t="shared" si="33"/>
        <v/>
      </c>
    </row>
    <row r="20888" spans="8:8">
      <c r="H20888" t="str">
        <f t="shared" si="33"/>
        <v/>
      </c>
    </row>
    <row r="20889" spans="8:8">
      <c r="H20889" t="str">
        <f t="shared" si="33"/>
        <v/>
      </c>
    </row>
    <row r="20890" spans="8:8">
      <c r="H20890" t="str">
        <f t="shared" si="33"/>
        <v/>
      </c>
    </row>
    <row r="20891" spans="8:8">
      <c r="H20891" t="str">
        <f t="shared" si="33"/>
        <v/>
      </c>
    </row>
    <row r="20892" spans="8:8">
      <c r="H20892" t="str">
        <f t="shared" si="33"/>
        <v/>
      </c>
    </row>
    <row r="20893" spans="8:8">
      <c r="H20893" t="str">
        <f t="shared" si="33"/>
        <v/>
      </c>
    </row>
    <row r="20894" spans="8:8">
      <c r="H20894" t="str">
        <f t="shared" si="33"/>
        <v/>
      </c>
    </row>
    <row r="20895" spans="8:8">
      <c r="H20895" t="str">
        <f t="shared" si="33"/>
        <v/>
      </c>
    </row>
    <row r="20896" spans="8:8">
      <c r="H20896" t="str">
        <f t="shared" si="33"/>
        <v/>
      </c>
    </row>
    <row r="20897" spans="8:8">
      <c r="H20897" t="str">
        <f t="shared" si="33"/>
        <v/>
      </c>
    </row>
    <row r="20898" spans="8:8">
      <c r="H20898" t="str">
        <f t="shared" ref="H20898:H20961" si="34">_xlfn.TEXTJOIN(", ", TRUE, G20898:G20898)</f>
        <v/>
      </c>
    </row>
    <row r="20899" spans="8:8">
      <c r="H20899" t="str">
        <f t="shared" si="34"/>
        <v/>
      </c>
    </row>
    <row r="20900" spans="8:8">
      <c r="H20900" t="str">
        <f t="shared" si="34"/>
        <v/>
      </c>
    </row>
    <row r="20901" spans="8:8">
      <c r="H20901" t="str">
        <f t="shared" si="34"/>
        <v/>
      </c>
    </row>
    <row r="20902" spans="8:8">
      <c r="H20902" t="str">
        <f t="shared" si="34"/>
        <v/>
      </c>
    </row>
    <row r="20903" spans="8:8">
      <c r="H20903" t="str">
        <f t="shared" si="34"/>
        <v/>
      </c>
    </row>
    <row r="20904" spans="8:8">
      <c r="H20904" t="str">
        <f t="shared" si="34"/>
        <v/>
      </c>
    </row>
    <row r="20905" spans="8:8">
      <c r="H20905" t="str">
        <f t="shared" si="34"/>
        <v/>
      </c>
    </row>
    <row r="20906" spans="8:8">
      <c r="H20906" t="str">
        <f t="shared" si="34"/>
        <v/>
      </c>
    </row>
    <row r="20907" spans="8:8">
      <c r="H20907" t="str">
        <f t="shared" si="34"/>
        <v/>
      </c>
    </row>
    <row r="20908" spans="8:8">
      <c r="H20908" t="str">
        <f t="shared" si="34"/>
        <v/>
      </c>
    </row>
    <row r="20909" spans="8:8">
      <c r="H20909" t="str">
        <f t="shared" si="34"/>
        <v/>
      </c>
    </row>
    <row r="20910" spans="8:8">
      <c r="H20910" t="str">
        <f t="shared" si="34"/>
        <v/>
      </c>
    </row>
    <row r="20911" spans="8:8">
      <c r="H20911" t="str">
        <f t="shared" si="34"/>
        <v/>
      </c>
    </row>
    <row r="20912" spans="8:8">
      <c r="H20912" t="str">
        <f t="shared" si="34"/>
        <v/>
      </c>
    </row>
    <row r="20913" spans="8:8">
      <c r="H20913" t="str">
        <f t="shared" si="34"/>
        <v/>
      </c>
    </row>
    <row r="20914" spans="8:8">
      <c r="H20914" t="str">
        <f t="shared" si="34"/>
        <v/>
      </c>
    </row>
    <row r="20915" spans="8:8">
      <c r="H20915" t="str">
        <f t="shared" si="34"/>
        <v/>
      </c>
    </row>
    <row r="20916" spans="8:8">
      <c r="H20916" t="str">
        <f t="shared" si="34"/>
        <v/>
      </c>
    </row>
    <row r="20917" spans="8:8">
      <c r="H20917" t="str">
        <f t="shared" si="34"/>
        <v/>
      </c>
    </row>
    <row r="20918" spans="8:8">
      <c r="H20918" t="str">
        <f t="shared" si="34"/>
        <v/>
      </c>
    </row>
    <row r="20919" spans="8:8">
      <c r="H20919" t="str">
        <f t="shared" si="34"/>
        <v/>
      </c>
    </row>
    <row r="20920" spans="8:8">
      <c r="H20920" t="str">
        <f t="shared" si="34"/>
        <v/>
      </c>
    </row>
    <row r="20921" spans="8:8">
      <c r="H20921" t="str">
        <f t="shared" si="34"/>
        <v/>
      </c>
    </row>
    <row r="20922" spans="8:8">
      <c r="H20922" t="str">
        <f t="shared" si="34"/>
        <v/>
      </c>
    </row>
    <row r="20923" spans="8:8">
      <c r="H20923" t="str">
        <f t="shared" si="34"/>
        <v/>
      </c>
    </row>
    <row r="20924" spans="8:8">
      <c r="H20924" t="str">
        <f t="shared" si="34"/>
        <v/>
      </c>
    </row>
    <row r="20925" spans="8:8">
      <c r="H20925" t="str">
        <f t="shared" si="34"/>
        <v/>
      </c>
    </row>
    <row r="20926" spans="8:8">
      <c r="H20926" t="str">
        <f t="shared" si="34"/>
        <v/>
      </c>
    </row>
    <row r="20927" spans="8:8">
      <c r="H20927" t="str">
        <f t="shared" si="34"/>
        <v/>
      </c>
    </row>
    <row r="20928" spans="8:8">
      <c r="H20928" t="str">
        <f t="shared" si="34"/>
        <v/>
      </c>
    </row>
    <row r="20929" spans="8:8">
      <c r="H20929" t="str">
        <f t="shared" si="34"/>
        <v/>
      </c>
    </row>
    <row r="20930" spans="8:8">
      <c r="H20930" t="str">
        <f t="shared" si="34"/>
        <v/>
      </c>
    </row>
    <row r="20931" spans="8:8">
      <c r="H20931" t="str">
        <f t="shared" si="34"/>
        <v/>
      </c>
    </row>
    <row r="20932" spans="8:8">
      <c r="H20932" t="str">
        <f t="shared" si="34"/>
        <v/>
      </c>
    </row>
    <row r="20933" spans="8:8">
      <c r="H20933" t="str">
        <f t="shared" si="34"/>
        <v/>
      </c>
    </row>
    <row r="20934" spans="8:8">
      <c r="H20934" t="str">
        <f t="shared" si="34"/>
        <v/>
      </c>
    </row>
    <row r="20935" spans="8:8">
      <c r="H20935" t="str">
        <f t="shared" si="34"/>
        <v/>
      </c>
    </row>
    <row r="20936" spans="8:8">
      <c r="H20936" t="str">
        <f t="shared" si="34"/>
        <v/>
      </c>
    </row>
    <row r="20937" spans="8:8">
      <c r="H20937" t="str">
        <f t="shared" si="34"/>
        <v/>
      </c>
    </row>
    <row r="20938" spans="8:8">
      <c r="H20938" t="str">
        <f t="shared" si="34"/>
        <v/>
      </c>
    </row>
    <row r="20939" spans="8:8">
      <c r="H20939" t="str">
        <f t="shared" si="34"/>
        <v/>
      </c>
    </row>
    <row r="20940" spans="8:8">
      <c r="H20940" t="str">
        <f t="shared" si="34"/>
        <v/>
      </c>
    </row>
    <row r="20941" spans="8:8">
      <c r="H20941" t="str">
        <f t="shared" si="34"/>
        <v/>
      </c>
    </row>
    <row r="20942" spans="8:8">
      <c r="H20942" t="str">
        <f t="shared" si="34"/>
        <v/>
      </c>
    </row>
    <row r="20943" spans="8:8">
      <c r="H20943" t="str">
        <f t="shared" si="34"/>
        <v/>
      </c>
    </row>
    <row r="20944" spans="8:8">
      <c r="H20944" t="str">
        <f t="shared" si="34"/>
        <v/>
      </c>
    </row>
    <row r="20945" spans="8:8">
      <c r="H20945" t="str">
        <f t="shared" si="34"/>
        <v/>
      </c>
    </row>
    <row r="20946" spans="8:8">
      <c r="H20946" t="str">
        <f t="shared" si="34"/>
        <v/>
      </c>
    </row>
    <row r="20947" spans="8:8">
      <c r="H20947" t="str">
        <f t="shared" si="34"/>
        <v/>
      </c>
    </row>
    <row r="20948" spans="8:8">
      <c r="H20948" t="str">
        <f t="shared" si="34"/>
        <v/>
      </c>
    </row>
    <row r="20949" spans="8:8">
      <c r="H20949" t="str">
        <f t="shared" si="34"/>
        <v/>
      </c>
    </row>
    <row r="20950" spans="8:8">
      <c r="H20950" t="str">
        <f t="shared" si="34"/>
        <v/>
      </c>
    </row>
    <row r="20951" spans="8:8">
      <c r="H20951" t="str">
        <f t="shared" si="34"/>
        <v/>
      </c>
    </row>
    <row r="20952" spans="8:8">
      <c r="H20952" t="str">
        <f t="shared" si="34"/>
        <v/>
      </c>
    </row>
    <row r="20953" spans="8:8">
      <c r="H20953" t="str">
        <f t="shared" si="34"/>
        <v/>
      </c>
    </row>
    <row r="20954" spans="8:8">
      <c r="H20954" t="str">
        <f t="shared" si="34"/>
        <v/>
      </c>
    </row>
    <row r="20955" spans="8:8">
      <c r="H20955" t="str">
        <f t="shared" si="34"/>
        <v/>
      </c>
    </row>
    <row r="20956" spans="8:8">
      <c r="H20956" t="str">
        <f t="shared" si="34"/>
        <v/>
      </c>
    </row>
    <row r="20957" spans="8:8">
      <c r="H20957" t="str">
        <f t="shared" si="34"/>
        <v/>
      </c>
    </row>
    <row r="20958" spans="8:8">
      <c r="H20958" t="str">
        <f t="shared" si="34"/>
        <v/>
      </c>
    </row>
    <row r="20959" spans="8:8">
      <c r="H20959" t="str">
        <f t="shared" si="34"/>
        <v/>
      </c>
    </row>
    <row r="20960" spans="8:8">
      <c r="H20960" t="str">
        <f t="shared" si="34"/>
        <v/>
      </c>
    </row>
    <row r="20961" spans="8:8">
      <c r="H20961" t="str">
        <f t="shared" si="34"/>
        <v/>
      </c>
    </row>
    <row r="20962" spans="8:8">
      <c r="H20962" t="str">
        <f t="shared" ref="H20962:H21025" si="35">_xlfn.TEXTJOIN(", ", TRUE, G20962:G20962)</f>
        <v/>
      </c>
    </row>
    <row r="20963" spans="8:8">
      <c r="H20963" t="str">
        <f t="shared" si="35"/>
        <v/>
      </c>
    </row>
    <row r="20964" spans="8:8">
      <c r="H20964" t="str">
        <f t="shared" si="35"/>
        <v/>
      </c>
    </row>
    <row r="20965" spans="8:8">
      <c r="H20965" t="str">
        <f t="shared" si="35"/>
        <v/>
      </c>
    </row>
    <row r="20966" spans="8:8">
      <c r="H20966" t="str">
        <f t="shared" si="35"/>
        <v/>
      </c>
    </row>
    <row r="20967" spans="8:8">
      <c r="H20967" t="str">
        <f t="shared" si="35"/>
        <v/>
      </c>
    </row>
    <row r="20968" spans="8:8">
      <c r="H20968" t="str">
        <f t="shared" si="35"/>
        <v/>
      </c>
    </row>
    <row r="20969" spans="8:8">
      <c r="H20969" t="str">
        <f t="shared" si="35"/>
        <v/>
      </c>
    </row>
    <row r="20970" spans="8:8">
      <c r="H20970" t="str">
        <f t="shared" si="35"/>
        <v/>
      </c>
    </row>
    <row r="20971" spans="8:8">
      <c r="H20971" t="str">
        <f t="shared" si="35"/>
        <v/>
      </c>
    </row>
    <row r="20972" spans="8:8">
      <c r="H20972" t="str">
        <f t="shared" si="35"/>
        <v/>
      </c>
    </row>
    <row r="20973" spans="8:8">
      <c r="H20973" t="str">
        <f t="shared" si="35"/>
        <v/>
      </c>
    </row>
    <row r="20974" spans="8:8">
      <c r="H20974" t="str">
        <f t="shared" si="35"/>
        <v/>
      </c>
    </row>
    <row r="20975" spans="8:8">
      <c r="H20975" t="str">
        <f t="shared" si="35"/>
        <v/>
      </c>
    </row>
    <row r="20976" spans="8:8">
      <c r="H20976" t="str">
        <f t="shared" si="35"/>
        <v/>
      </c>
    </row>
    <row r="20977" spans="8:8">
      <c r="H20977" t="str">
        <f t="shared" si="35"/>
        <v/>
      </c>
    </row>
    <row r="20978" spans="8:8">
      <c r="H20978" t="str">
        <f t="shared" si="35"/>
        <v/>
      </c>
    </row>
    <row r="20979" spans="8:8">
      <c r="H20979" t="str">
        <f t="shared" si="35"/>
        <v/>
      </c>
    </row>
    <row r="20980" spans="8:8">
      <c r="H20980" t="str">
        <f t="shared" si="35"/>
        <v/>
      </c>
    </row>
    <row r="20981" spans="8:8">
      <c r="H20981" t="str">
        <f t="shared" si="35"/>
        <v/>
      </c>
    </row>
    <row r="20982" spans="8:8">
      <c r="H20982" t="str">
        <f t="shared" si="35"/>
        <v/>
      </c>
    </row>
    <row r="20983" spans="8:8">
      <c r="H20983" t="str">
        <f t="shared" si="35"/>
        <v/>
      </c>
    </row>
    <row r="20984" spans="8:8">
      <c r="H20984" t="str">
        <f t="shared" si="35"/>
        <v/>
      </c>
    </row>
    <row r="20985" spans="8:8">
      <c r="H20985" t="str">
        <f t="shared" si="35"/>
        <v/>
      </c>
    </row>
    <row r="20986" spans="8:8">
      <c r="H20986" t="str">
        <f t="shared" si="35"/>
        <v/>
      </c>
    </row>
    <row r="20987" spans="8:8">
      <c r="H20987" t="str">
        <f t="shared" si="35"/>
        <v/>
      </c>
    </row>
    <row r="20988" spans="8:8">
      <c r="H20988" t="str">
        <f t="shared" si="35"/>
        <v/>
      </c>
    </row>
    <row r="20989" spans="8:8">
      <c r="H20989" t="str">
        <f t="shared" si="35"/>
        <v/>
      </c>
    </row>
    <row r="20990" spans="8:8">
      <c r="H20990" t="str">
        <f t="shared" si="35"/>
        <v/>
      </c>
    </row>
    <row r="20991" spans="8:8">
      <c r="H20991" t="str">
        <f t="shared" si="35"/>
        <v/>
      </c>
    </row>
    <row r="20992" spans="8:8">
      <c r="H20992" t="str">
        <f t="shared" si="35"/>
        <v/>
      </c>
    </row>
    <row r="20993" spans="8:8">
      <c r="H20993" t="str">
        <f t="shared" si="35"/>
        <v/>
      </c>
    </row>
    <row r="20994" spans="8:8">
      <c r="H20994" t="str">
        <f t="shared" si="35"/>
        <v/>
      </c>
    </row>
    <row r="20995" spans="8:8">
      <c r="H20995" t="str">
        <f t="shared" si="35"/>
        <v/>
      </c>
    </row>
    <row r="20996" spans="8:8">
      <c r="H20996" t="str">
        <f t="shared" si="35"/>
        <v/>
      </c>
    </row>
    <row r="20997" spans="8:8">
      <c r="H20997" t="str">
        <f t="shared" si="35"/>
        <v/>
      </c>
    </row>
    <row r="20998" spans="8:8">
      <c r="H20998" t="str">
        <f t="shared" si="35"/>
        <v/>
      </c>
    </row>
    <row r="20999" spans="8:8">
      <c r="H20999" t="str">
        <f t="shared" si="35"/>
        <v/>
      </c>
    </row>
    <row r="21000" spans="8:8">
      <c r="H21000" t="str">
        <f t="shared" si="35"/>
        <v/>
      </c>
    </row>
    <row r="21001" spans="8:8">
      <c r="H21001" t="str">
        <f t="shared" si="35"/>
        <v/>
      </c>
    </row>
    <row r="21002" spans="8:8">
      <c r="H21002" t="str">
        <f t="shared" si="35"/>
        <v/>
      </c>
    </row>
    <row r="21003" spans="8:8">
      <c r="H21003" t="str">
        <f t="shared" si="35"/>
        <v/>
      </c>
    </row>
    <row r="21004" spans="8:8">
      <c r="H21004" t="str">
        <f t="shared" si="35"/>
        <v/>
      </c>
    </row>
    <row r="21005" spans="8:8">
      <c r="H21005" t="str">
        <f t="shared" si="35"/>
        <v/>
      </c>
    </row>
    <row r="21006" spans="8:8">
      <c r="H21006" t="str">
        <f t="shared" si="35"/>
        <v/>
      </c>
    </row>
    <row r="21007" spans="8:8">
      <c r="H21007" t="str">
        <f t="shared" si="35"/>
        <v/>
      </c>
    </row>
    <row r="21008" spans="8:8">
      <c r="H21008" t="str">
        <f t="shared" si="35"/>
        <v/>
      </c>
    </row>
    <row r="21009" spans="8:8">
      <c r="H21009" t="str">
        <f t="shared" si="35"/>
        <v/>
      </c>
    </row>
    <row r="21010" spans="8:8">
      <c r="H21010" t="str">
        <f t="shared" si="35"/>
        <v/>
      </c>
    </row>
    <row r="21011" spans="8:8">
      <c r="H21011" t="str">
        <f t="shared" si="35"/>
        <v/>
      </c>
    </row>
    <row r="21012" spans="8:8">
      <c r="H21012" t="str">
        <f t="shared" si="35"/>
        <v/>
      </c>
    </row>
    <row r="21013" spans="8:8">
      <c r="H21013" t="str">
        <f t="shared" si="35"/>
        <v/>
      </c>
    </row>
    <row r="21014" spans="8:8">
      <c r="H21014" t="str">
        <f t="shared" si="35"/>
        <v/>
      </c>
    </row>
    <row r="21015" spans="8:8">
      <c r="H21015" t="str">
        <f t="shared" si="35"/>
        <v/>
      </c>
    </row>
    <row r="21016" spans="8:8">
      <c r="H21016" t="str">
        <f t="shared" si="35"/>
        <v/>
      </c>
    </row>
    <row r="21017" spans="8:8">
      <c r="H21017" t="str">
        <f t="shared" si="35"/>
        <v/>
      </c>
    </row>
    <row r="21018" spans="8:8">
      <c r="H21018" t="str">
        <f t="shared" si="35"/>
        <v/>
      </c>
    </row>
    <row r="21019" spans="8:8">
      <c r="H21019" t="str">
        <f t="shared" si="35"/>
        <v/>
      </c>
    </row>
    <row r="21020" spans="8:8">
      <c r="H21020" t="str">
        <f t="shared" si="35"/>
        <v/>
      </c>
    </row>
    <row r="21021" spans="8:8">
      <c r="H21021" t="str">
        <f t="shared" si="35"/>
        <v/>
      </c>
    </row>
    <row r="21022" spans="8:8">
      <c r="H21022" t="str">
        <f t="shared" si="35"/>
        <v/>
      </c>
    </row>
    <row r="21023" spans="8:8">
      <c r="H21023" t="str">
        <f t="shared" si="35"/>
        <v/>
      </c>
    </row>
    <row r="21024" spans="8:8">
      <c r="H21024" t="str">
        <f t="shared" si="35"/>
        <v/>
      </c>
    </row>
    <row r="21025" spans="8:8">
      <c r="H21025" t="str">
        <f t="shared" si="35"/>
        <v/>
      </c>
    </row>
    <row r="21026" spans="8:8">
      <c r="H21026" t="str">
        <f t="shared" ref="H21026:H21089" si="36">_xlfn.TEXTJOIN(", ", TRUE, G21026:G21026)</f>
        <v/>
      </c>
    </row>
    <row r="21027" spans="8:8">
      <c r="H21027" t="str">
        <f t="shared" si="36"/>
        <v/>
      </c>
    </row>
    <row r="21028" spans="8:8">
      <c r="H21028" t="str">
        <f t="shared" si="36"/>
        <v/>
      </c>
    </row>
    <row r="21029" spans="8:8">
      <c r="H21029" t="str">
        <f t="shared" si="36"/>
        <v/>
      </c>
    </row>
    <row r="21030" spans="8:8">
      <c r="H21030" t="str">
        <f t="shared" si="36"/>
        <v/>
      </c>
    </row>
    <row r="21031" spans="8:8">
      <c r="H21031" t="str">
        <f t="shared" si="36"/>
        <v/>
      </c>
    </row>
    <row r="21032" spans="8:8">
      <c r="H21032" t="str">
        <f t="shared" si="36"/>
        <v/>
      </c>
    </row>
    <row r="21033" spans="8:8">
      <c r="H21033" t="str">
        <f t="shared" si="36"/>
        <v/>
      </c>
    </row>
    <row r="21034" spans="8:8">
      <c r="H21034" t="str">
        <f t="shared" si="36"/>
        <v/>
      </c>
    </row>
    <row r="21035" spans="8:8">
      <c r="H21035" t="str">
        <f t="shared" si="36"/>
        <v/>
      </c>
    </row>
    <row r="21036" spans="8:8">
      <c r="H21036" t="str">
        <f t="shared" si="36"/>
        <v/>
      </c>
    </row>
    <row r="21037" spans="8:8">
      <c r="H21037" t="str">
        <f t="shared" si="36"/>
        <v/>
      </c>
    </row>
    <row r="21038" spans="8:8">
      <c r="H21038" t="str">
        <f t="shared" si="36"/>
        <v/>
      </c>
    </row>
    <row r="21039" spans="8:8">
      <c r="H21039" t="str">
        <f t="shared" si="36"/>
        <v/>
      </c>
    </row>
    <row r="21040" spans="8:8">
      <c r="H21040" t="str">
        <f t="shared" si="36"/>
        <v/>
      </c>
    </row>
    <row r="21041" spans="8:8">
      <c r="H21041" t="str">
        <f t="shared" si="36"/>
        <v/>
      </c>
    </row>
    <row r="21042" spans="8:8">
      <c r="H21042" t="str">
        <f t="shared" si="36"/>
        <v/>
      </c>
    </row>
    <row r="21043" spans="8:8">
      <c r="H21043" t="str">
        <f t="shared" si="36"/>
        <v/>
      </c>
    </row>
    <row r="21044" spans="8:8">
      <c r="H21044" t="str">
        <f t="shared" si="36"/>
        <v/>
      </c>
    </row>
    <row r="21045" spans="8:8">
      <c r="H21045" t="str">
        <f t="shared" si="36"/>
        <v/>
      </c>
    </row>
    <row r="21046" spans="8:8">
      <c r="H21046" t="str">
        <f t="shared" si="36"/>
        <v/>
      </c>
    </row>
    <row r="21047" spans="8:8">
      <c r="H21047" t="str">
        <f t="shared" si="36"/>
        <v/>
      </c>
    </row>
    <row r="21048" spans="8:8">
      <c r="H21048" t="str">
        <f t="shared" si="36"/>
        <v/>
      </c>
    </row>
    <row r="21049" spans="8:8">
      <c r="H21049" t="str">
        <f t="shared" si="36"/>
        <v/>
      </c>
    </row>
    <row r="21050" spans="8:8">
      <c r="H21050" t="str">
        <f t="shared" si="36"/>
        <v/>
      </c>
    </row>
    <row r="21051" spans="8:8">
      <c r="H21051" t="str">
        <f t="shared" si="36"/>
        <v/>
      </c>
    </row>
    <row r="21052" spans="8:8">
      <c r="H21052" t="str">
        <f t="shared" si="36"/>
        <v/>
      </c>
    </row>
    <row r="21053" spans="8:8">
      <c r="H21053" t="str">
        <f t="shared" si="36"/>
        <v/>
      </c>
    </row>
    <row r="21054" spans="8:8">
      <c r="H21054" t="str">
        <f t="shared" si="36"/>
        <v/>
      </c>
    </row>
    <row r="21055" spans="8:8">
      <c r="H21055" t="str">
        <f t="shared" si="36"/>
        <v/>
      </c>
    </row>
    <row r="21056" spans="8:8">
      <c r="H21056" t="str">
        <f t="shared" si="36"/>
        <v/>
      </c>
    </row>
    <row r="21057" spans="8:8">
      <c r="H21057" t="str">
        <f t="shared" si="36"/>
        <v/>
      </c>
    </row>
    <row r="21058" spans="8:8">
      <c r="H21058" t="str">
        <f t="shared" si="36"/>
        <v/>
      </c>
    </row>
    <row r="21059" spans="8:8">
      <c r="H21059" t="str">
        <f t="shared" si="36"/>
        <v/>
      </c>
    </row>
    <row r="21060" spans="8:8">
      <c r="H21060" t="str">
        <f t="shared" si="36"/>
        <v/>
      </c>
    </row>
    <row r="21061" spans="8:8">
      <c r="H21061" t="str">
        <f t="shared" si="36"/>
        <v/>
      </c>
    </row>
    <row r="21062" spans="8:8">
      <c r="H21062" t="str">
        <f t="shared" si="36"/>
        <v/>
      </c>
    </row>
    <row r="21063" spans="8:8">
      <c r="H21063" t="str">
        <f t="shared" si="36"/>
        <v/>
      </c>
    </row>
    <row r="21064" spans="8:8">
      <c r="H21064" t="str">
        <f t="shared" si="36"/>
        <v/>
      </c>
    </row>
    <row r="21065" spans="8:8">
      <c r="H21065" t="str">
        <f t="shared" si="36"/>
        <v/>
      </c>
    </row>
    <row r="21066" spans="8:8">
      <c r="H21066" t="str">
        <f t="shared" si="36"/>
        <v/>
      </c>
    </row>
    <row r="21067" spans="8:8">
      <c r="H21067" t="str">
        <f t="shared" si="36"/>
        <v/>
      </c>
    </row>
    <row r="21068" spans="8:8">
      <c r="H21068" t="str">
        <f t="shared" si="36"/>
        <v/>
      </c>
    </row>
    <row r="21069" spans="8:8">
      <c r="H21069" t="str">
        <f t="shared" si="36"/>
        <v/>
      </c>
    </row>
    <row r="21070" spans="8:8">
      <c r="H21070" t="str">
        <f t="shared" si="36"/>
        <v/>
      </c>
    </row>
    <row r="21071" spans="8:8">
      <c r="H21071" t="str">
        <f t="shared" si="36"/>
        <v/>
      </c>
    </row>
    <row r="21072" spans="8:8">
      <c r="H21072" t="str">
        <f t="shared" si="36"/>
        <v/>
      </c>
    </row>
    <row r="21073" spans="8:8">
      <c r="H21073" t="str">
        <f t="shared" si="36"/>
        <v/>
      </c>
    </row>
    <row r="21074" spans="8:8">
      <c r="H21074" t="str">
        <f t="shared" si="36"/>
        <v/>
      </c>
    </row>
    <row r="21075" spans="8:8">
      <c r="H21075" t="str">
        <f t="shared" si="36"/>
        <v/>
      </c>
    </row>
    <row r="21076" spans="8:8">
      <c r="H21076" t="str">
        <f t="shared" si="36"/>
        <v/>
      </c>
    </row>
    <row r="21077" spans="8:8">
      <c r="H21077" t="str">
        <f t="shared" si="36"/>
        <v/>
      </c>
    </row>
    <row r="21078" spans="8:8">
      <c r="H21078" t="str">
        <f t="shared" si="36"/>
        <v/>
      </c>
    </row>
    <row r="21079" spans="8:8">
      <c r="H21079" t="str">
        <f t="shared" si="36"/>
        <v/>
      </c>
    </row>
    <row r="21080" spans="8:8">
      <c r="H21080" t="str">
        <f t="shared" si="36"/>
        <v/>
      </c>
    </row>
    <row r="21081" spans="8:8">
      <c r="H21081" t="str">
        <f t="shared" si="36"/>
        <v/>
      </c>
    </row>
    <row r="21082" spans="8:8">
      <c r="H21082" t="str">
        <f t="shared" si="36"/>
        <v/>
      </c>
    </row>
    <row r="21083" spans="8:8">
      <c r="H21083" t="str">
        <f t="shared" si="36"/>
        <v/>
      </c>
    </row>
    <row r="21084" spans="8:8">
      <c r="H21084" t="str">
        <f t="shared" si="36"/>
        <v/>
      </c>
    </row>
    <row r="21085" spans="8:8">
      <c r="H21085" t="str">
        <f t="shared" si="36"/>
        <v/>
      </c>
    </row>
    <row r="21086" spans="8:8">
      <c r="H21086" t="str">
        <f t="shared" si="36"/>
        <v/>
      </c>
    </row>
    <row r="21087" spans="8:8">
      <c r="H21087" t="str">
        <f t="shared" si="36"/>
        <v/>
      </c>
    </row>
    <row r="21088" spans="8:8">
      <c r="H21088" t="str">
        <f t="shared" si="36"/>
        <v/>
      </c>
    </row>
    <row r="21089" spans="8:8">
      <c r="H21089" t="str">
        <f t="shared" si="36"/>
        <v/>
      </c>
    </row>
    <row r="21090" spans="8:8">
      <c r="H21090" t="str">
        <f t="shared" ref="H21090:H21153" si="37">_xlfn.TEXTJOIN(", ", TRUE, G21090:G21090)</f>
        <v/>
      </c>
    </row>
    <row r="21091" spans="8:8">
      <c r="H21091" t="str">
        <f t="shared" si="37"/>
        <v/>
      </c>
    </row>
    <row r="21092" spans="8:8">
      <c r="H21092" t="str">
        <f t="shared" si="37"/>
        <v/>
      </c>
    </row>
    <row r="21093" spans="8:8">
      <c r="H21093" t="str">
        <f t="shared" si="37"/>
        <v/>
      </c>
    </row>
    <row r="21094" spans="8:8">
      <c r="H21094" t="str">
        <f t="shared" si="37"/>
        <v/>
      </c>
    </row>
    <row r="21095" spans="8:8">
      <c r="H21095" t="str">
        <f t="shared" si="37"/>
        <v/>
      </c>
    </row>
    <row r="21096" spans="8:8">
      <c r="H21096" t="str">
        <f t="shared" si="37"/>
        <v/>
      </c>
    </row>
    <row r="21097" spans="8:8">
      <c r="H21097" t="str">
        <f t="shared" si="37"/>
        <v/>
      </c>
    </row>
    <row r="21098" spans="8:8">
      <c r="H21098" t="str">
        <f t="shared" si="37"/>
        <v/>
      </c>
    </row>
    <row r="21099" spans="8:8">
      <c r="H21099" t="str">
        <f t="shared" si="37"/>
        <v/>
      </c>
    </row>
    <row r="21100" spans="8:8">
      <c r="H21100" t="str">
        <f t="shared" si="37"/>
        <v/>
      </c>
    </row>
    <row r="21101" spans="8:8">
      <c r="H21101" t="str">
        <f t="shared" si="37"/>
        <v/>
      </c>
    </row>
    <row r="21102" spans="8:8">
      <c r="H21102" t="str">
        <f t="shared" si="37"/>
        <v/>
      </c>
    </row>
    <row r="21103" spans="8:8">
      <c r="H21103" t="str">
        <f t="shared" si="37"/>
        <v/>
      </c>
    </row>
    <row r="21104" spans="8:8">
      <c r="H21104" t="str">
        <f t="shared" si="37"/>
        <v/>
      </c>
    </row>
    <row r="21105" spans="8:8">
      <c r="H21105" t="str">
        <f t="shared" si="37"/>
        <v/>
      </c>
    </row>
    <row r="21106" spans="8:8">
      <c r="H21106" t="str">
        <f t="shared" si="37"/>
        <v/>
      </c>
    </row>
    <row r="21107" spans="8:8">
      <c r="H21107" t="str">
        <f t="shared" si="37"/>
        <v/>
      </c>
    </row>
    <row r="21108" spans="8:8">
      <c r="H21108" t="str">
        <f t="shared" si="37"/>
        <v/>
      </c>
    </row>
    <row r="21109" spans="8:8">
      <c r="H21109" t="str">
        <f t="shared" si="37"/>
        <v/>
      </c>
    </row>
    <row r="21110" spans="8:8">
      <c r="H21110" t="str">
        <f t="shared" si="37"/>
        <v/>
      </c>
    </row>
    <row r="21111" spans="8:8">
      <c r="H21111" t="str">
        <f t="shared" si="37"/>
        <v/>
      </c>
    </row>
    <row r="21112" spans="8:8">
      <c r="H21112" t="str">
        <f t="shared" si="37"/>
        <v/>
      </c>
    </row>
    <row r="21113" spans="8:8">
      <c r="H21113" t="str">
        <f t="shared" si="37"/>
        <v/>
      </c>
    </row>
    <row r="21114" spans="8:8">
      <c r="H21114" t="str">
        <f t="shared" si="37"/>
        <v/>
      </c>
    </row>
    <row r="21115" spans="8:8">
      <c r="H21115" t="str">
        <f t="shared" si="37"/>
        <v/>
      </c>
    </row>
    <row r="21116" spans="8:8">
      <c r="H21116" t="str">
        <f t="shared" si="37"/>
        <v/>
      </c>
    </row>
    <row r="21117" spans="8:8">
      <c r="H21117" t="str">
        <f t="shared" si="37"/>
        <v/>
      </c>
    </row>
    <row r="21118" spans="8:8">
      <c r="H21118" t="str">
        <f t="shared" si="37"/>
        <v/>
      </c>
    </row>
    <row r="21119" spans="8:8">
      <c r="H21119" t="str">
        <f t="shared" si="37"/>
        <v/>
      </c>
    </row>
    <row r="21120" spans="8:8">
      <c r="H21120" t="str">
        <f t="shared" si="37"/>
        <v/>
      </c>
    </row>
    <row r="21121" spans="8:8">
      <c r="H21121" t="str">
        <f t="shared" si="37"/>
        <v/>
      </c>
    </row>
    <row r="21122" spans="8:8">
      <c r="H21122" t="str">
        <f t="shared" si="37"/>
        <v/>
      </c>
    </row>
    <row r="21123" spans="8:8">
      <c r="H21123" t="str">
        <f t="shared" si="37"/>
        <v/>
      </c>
    </row>
    <row r="21124" spans="8:8">
      <c r="H21124" t="str">
        <f t="shared" si="37"/>
        <v/>
      </c>
    </row>
    <row r="21125" spans="8:8">
      <c r="H21125" t="str">
        <f t="shared" si="37"/>
        <v/>
      </c>
    </row>
    <row r="21126" spans="8:8">
      <c r="H21126" t="str">
        <f t="shared" si="37"/>
        <v/>
      </c>
    </row>
    <row r="21127" spans="8:8">
      <c r="H21127" t="str">
        <f t="shared" si="37"/>
        <v/>
      </c>
    </row>
    <row r="21128" spans="8:8">
      <c r="H21128" t="str">
        <f t="shared" si="37"/>
        <v/>
      </c>
    </row>
    <row r="21129" spans="8:8">
      <c r="H21129" t="str">
        <f t="shared" si="37"/>
        <v/>
      </c>
    </row>
    <row r="21130" spans="8:8">
      <c r="H21130" t="str">
        <f t="shared" si="37"/>
        <v/>
      </c>
    </row>
    <row r="21131" spans="8:8">
      <c r="H21131" t="str">
        <f t="shared" si="37"/>
        <v/>
      </c>
    </row>
    <row r="21132" spans="8:8">
      <c r="H21132" t="str">
        <f t="shared" si="37"/>
        <v/>
      </c>
    </row>
    <row r="21133" spans="8:8">
      <c r="H21133" t="str">
        <f t="shared" si="37"/>
        <v/>
      </c>
    </row>
    <row r="21134" spans="8:8">
      <c r="H21134" t="str">
        <f t="shared" si="37"/>
        <v/>
      </c>
    </row>
    <row r="21135" spans="8:8">
      <c r="H21135" t="str">
        <f t="shared" si="37"/>
        <v/>
      </c>
    </row>
    <row r="21136" spans="8:8">
      <c r="H21136" t="str">
        <f t="shared" si="37"/>
        <v/>
      </c>
    </row>
    <row r="21137" spans="8:8">
      <c r="H21137" t="str">
        <f t="shared" si="37"/>
        <v/>
      </c>
    </row>
    <row r="21138" spans="8:8">
      <c r="H21138" t="str">
        <f t="shared" si="37"/>
        <v/>
      </c>
    </row>
    <row r="21139" spans="8:8">
      <c r="H21139" t="str">
        <f t="shared" si="37"/>
        <v/>
      </c>
    </row>
    <row r="21140" spans="8:8">
      <c r="H21140" t="str">
        <f t="shared" si="37"/>
        <v/>
      </c>
    </row>
    <row r="21141" spans="8:8">
      <c r="H21141" t="str">
        <f t="shared" si="37"/>
        <v/>
      </c>
    </row>
    <row r="21142" spans="8:8">
      <c r="H21142" t="str">
        <f t="shared" si="37"/>
        <v/>
      </c>
    </row>
    <row r="21143" spans="8:8">
      <c r="H21143" t="str">
        <f t="shared" si="37"/>
        <v/>
      </c>
    </row>
    <row r="21144" spans="8:8">
      <c r="H21144" t="str">
        <f t="shared" si="37"/>
        <v/>
      </c>
    </row>
    <row r="21145" spans="8:8">
      <c r="H21145" t="str">
        <f t="shared" si="37"/>
        <v/>
      </c>
    </row>
    <row r="21146" spans="8:8">
      <c r="H21146" t="str">
        <f t="shared" si="37"/>
        <v/>
      </c>
    </row>
    <row r="21147" spans="8:8">
      <c r="H21147" t="str">
        <f t="shared" si="37"/>
        <v/>
      </c>
    </row>
    <row r="21148" spans="8:8">
      <c r="H21148" t="str">
        <f t="shared" si="37"/>
        <v/>
      </c>
    </row>
    <row r="21149" spans="8:8">
      <c r="H21149" t="str">
        <f t="shared" si="37"/>
        <v/>
      </c>
    </row>
    <row r="21150" spans="8:8">
      <c r="H21150" t="str">
        <f t="shared" si="37"/>
        <v/>
      </c>
    </row>
    <row r="21151" spans="8:8">
      <c r="H21151" t="str">
        <f t="shared" si="37"/>
        <v/>
      </c>
    </row>
    <row r="21152" spans="8:8">
      <c r="H21152" t="str">
        <f t="shared" si="37"/>
        <v/>
      </c>
    </row>
    <row r="21153" spans="8:8">
      <c r="H21153" t="str">
        <f t="shared" si="37"/>
        <v/>
      </c>
    </row>
    <row r="21154" spans="8:8">
      <c r="H21154" t="str">
        <f t="shared" ref="H21154:H21217" si="38">_xlfn.TEXTJOIN(", ", TRUE, G21154:G21154)</f>
        <v/>
      </c>
    </row>
    <row r="21155" spans="8:8">
      <c r="H21155" t="str">
        <f t="shared" si="38"/>
        <v/>
      </c>
    </row>
    <row r="21156" spans="8:8">
      <c r="H21156" t="str">
        <f t="shared" si="38"/>
        <v/>
      </c>
    </row>
    <row r="21157" spans="8:8">
      <c r="H21157" t="str">
        <f t="shared" si="38"/>
        <v/>
      </c>
    </row>
    <row r="21158" spans="8:8">
      <c r="H21158" t="str">
        <f t="shared" si="38"/>
        <v/>
      </c>
    </row>
    <row r="21159" spans="8:8">
      <c r="H21159" t="str">
        <f t="shared" si="38"/>
        <v/>
      </c>
    </row>
    <row r="21160" spans="8:8">
      <c r="H21160" t="str">
        <f t="shared" si="38"/>
        <v/>
      </c>
    </row>
    <row r="21161" spans="8:8">
      <c r="H21161" t="str">
        <f t="shared" si="38"/>
        <v/>
      </c>
    </row>
    <row r="21162" spans="8:8">
      <c r="H21162" t="str">
        <f t="shared" si="38"/>
        <v/>
      </c>
    </row>
    <row r="21163" spans="8:8">
      <c r="H21163" t="str">
        <f t="shared" si="38"/>
        <v/>
      </c>
    </row>
    <row r="21164" spans="8:8">
      <c r="H21164" t="str">
        <f t="shared" si="38"/>
        <v/>
      </c>
    </row>
    <row r="21165" spans="8:8">
      <c r="H21165" t="str">
        <f t="shared" si="38"/>
        <v/>
      </c>
    </row>
    <row r="21166" spans="8:8">
      <c r="H21166" t="str">
        <f t="shared" si="38"/>
        <v/>
      </c>
    </row>
    <row r="21167" spans="8:8">
      <c r="H21167" t="str">
        <f t="shared" si="38"/>
        <v/>
      </c>
    </row>
    <row r="21168" spans="8:8">
      <c r="H21168" t="str">
        <f t="shared" si="38"/>
        <v/>
      </c>
    </row>
    <row r="21169" spans="8:8">
      <c r="H21169" t="str">
        <f t="shared" si="38"/>
        <v/>
      </c>
    </row>
    <row r="21170" spans="8:8">
      <c r="H21170" t="str">
        <f t="shared" si="38"/>
        <v/>
      </c>
    </row>
    <row r="21171" spans="8:8">
      <c r="H21171" t="str">
        <f t="shared" si="38"/>
        <v/>
      </c>
    </row>
    <row r="21172" spans="8:8">
      <c r="H21172" t="str">
        <f t="shared" si="38"/>
        <v/>
      </c>
    </row>
    <row r="21173" spans="8:8">
      <c r="H21173" t="str">
        <f t="shared" si="38"/>
        <v/>
      </c>
    </row>
    <row r="21174" spans="8:8">
      <c r="H21174" t="str">
        <f t="shared" si="38"/>
        <v/>
      </c>
    </row>
    <row r="21175" spans="8:8">
      <c r="H21175" t="str">
        <f t="shared" si="38"/>
        <v/>
      </c>
    </row>
    <row r="21176" spans="8:8">
      <c r="H21176" t="str">
        <f t="shared" si="38"/>
        <v/>
      </c>
    </row>
    <row r="21177" spans="8:8">
      <c r="H21177" t="str">
        <f t="shared" si="38"/>
        <v/>
      </c>
    </row>
    <row r="21178" spans="8:8">
      <c r="H21178" t="str">
        <f t="shared" si="38"/>
        <v/>
      </c>
    </row>
    <row r="21179" spans="8:8">
      <c r="H21179" t="str">
        <f t="shared" si="38"/>
        <v/>
      </c>
    </row>
    <row r="21180" spans="8:8">
      <c r="H21180" t="str">
        <f t="shared" si="38"/>
        <v/>
      </c>
    </row>
    <row r="21181" spans="8:8">
      <c r="H21181" t="str">
        <f t="shared" si="38"/>
        <v/>
      </c>
    </row>
    <row r="21182" spans="8:8">
      <c r="H21182" t="str">
        <f t="shared" si="38"/>
        <v/>
      </c>
    </row>
    <row r="21183" spans="8:8">
      <c r="H21183" t="str">
        <f t="shared" si="38"/>
        <v/>
      </c>
    </row>
    <row r="21184" spans="8:8">
      <c r="H21184" t="str">
        <f t="shared" si="38"/>
        <v/>
      </c>
    </row>
    <row r="21185" spans="8:8">
      <c r="H21185" t="str">
        <f t="shared" si="38"/>
        <v/>
      </c>
    </row>
    <row r="21186" spans="8:8">
      <c r="H21186" t="str">
        <f t="shared" si="38"/>
        <v/>
      </c>
    </row>
    <row r="21187" spans="8:8">
      <c r="H21187" t="str">
        <f t="shared" si="38"/>
        <v/>
      </c>
    </row>
    <row r="21188" spans="8:8">
      <c r="H21188" t="str">
        <f t="shared" si="38"/>
        <v/>
      </c>
    </row>
    <row r="21189" spans="8:8">
      <c r="H21189" t="str">
        <f t="shared" si="38"/>
        <v/>
      </c>
    </row>
    <row r="21190" spans="8:8">
      <c r="H21190" t="str">
        <f t="shared" si="38"/>
        <v/>
      </c>
    </row>
    <row r="21191" spans="8:8">
      <c r="H21191" t="str">
        <f t="shared" si="38"/>
        <v/>
      </c>
    </row>
    <row r="21192" spans="8:8">
      <c r="H21192" t="str">
        <f t="shared" si="38"/>
        <v/>
      </c>
    </row>
    <row r="21193" spans="8:8">
      <c r="H21193" t="str">
        <f t="shared" si="38"/>
        <v/>
      </c>
    </row>
    <row r="21194" spans="8:8">
      <c r="H21194" t="str">
        <f t="shared" si="38"/>
        <v/>
      </c>
    </row>
    <row r="21195" spans="8:8">
      <c r="H21195" t="str">
        <f t="shared" si="38"/>
        <v/>
      </c>
    </row>
    <row r="21196" spans="8:8">
      <c r="H21196" t="str">
        <f t="shared" si="38"/>
        <v/>
      </c>
    </row>
    <row r="21197" spans="8:8">
      <c r="H21197" t="str">
        <f t="shared" si="38"/>
        <v/>
      </c>
    </row>
    <row r="21198" spans="8:8">
      <c r="H21198" t="str">
        <f t="shared" si="38"/>
        <v/>
      </c>
    </row>
    <row r="21199" spans="8:8">
      <c r="H21199" t="str">
        <f t="shared" si="38"/>
        <v/>
      </c>
    </row>
    <row r="21200" spans="8:8">
      <c r="H21200" t="str">
        <f t="shared" si="38"/>
        <v/>
      </c>
    </row>
    <row r="21201" spans="8:8">
      <c r="H21201" t="str">
        <f t="shared" si="38"/>
        <v/>
      </c>
    </row>
    <row r="21202" spans="8:8">
      <c r="H21202" t="str">
        <f t="shared" si="38"/>
        <v/>
      </c>
    </row>
    <row r="21203" spans="8:8">
      <c r="H21203" t="str">
        <f t="shared" si="38"/>
        <v/>
      </c>
    </row>
    <row r="21204" spans="8:8">
      <c r="H21204" t="str">
        <f t="shared" si="38"/>
        <v/>
      </c>
    </row>
    <row r="21205" spans="8:8">
      <c r="H21205" t="str">
        <f t="shared" si="38"/>
        <v/>
      </c>
    </row>
    <row r="21206" spans="8:8">
      <c r="H21206" t="str">
        <f t="shared" si="38"/>
        <v/>
      </c>
    </row>
    <row r="21207" spans="8:8">
      <c r="H21207" t="str">
        <f t="shared" si="38"/>
        <v/>
      </c>
    </row>
    <row r="21208" spans="8:8">
      <c r="H21208" t="str">
        <f t="shared" si="38"/>
        <v/>
      </c>
    </row>
    <row r="21209" spans="8:8">
      <c r="H21209" t="str">
        <f t="shared" si="38"/>
        <v/>
      </c>
    </row>
    <row r="21210" spans="8:8">
      <c r="H21210" t="str">
        <f t="shared" si="38"/>
        <v/>
      </c>
    </row>
    <row r="21211" spans="8:8">
      <c r="H21211" t="str">
        <f t="shared" si="38"/>
        <v/>
      </c>
    </row>
    <row r="21212" spans="8:8">
      <c r="H21212" t="str">
        <f t="shared" si="38"/>
        <v/>
      </c>
    </row>
    <row r="21213" spans="8:8">
      <c r="H21213" t="str">
        <f t="shared" si="38"/>
        <v/>
      </c>
    </row>
    <row r="21214" spans="8:8">
      <c r="H21214" t="str">
        <f t="shared" si="38"/>
        <v/>
      </c>
    </row>
    <row r="21215" spans="8:8">
      <c r="H21215" t="str">
        <f t="shared" si="38"/>
        <v/>
      </c>
    </row>
    <row r="21216" spans="8:8">
      <c r="H21216" t="str">
        <f t="shared" si="38"/>
        <v/>
      </c>
    </row>
    <row r="21217" spans="8:8">
      <c r="H21217" t="str">
        <f t="shared" si="38"/>
        <v/>
      </c>
    </row>
    <row r="21218" spans="8:8">
      <c r="H21218" t="str">
        <f t="shared" ref="H21218:H21281" si="39">_xlfn.TEXTJOIN(", ", TRUE, G21218:G21218)</f>
        <v/>
      </c>
    </row>
    <row r="21219" spans="8:8">
      <c r="H21219" t="str">
        <f t="shared" si="39"/>
        <v/>
      </c>
    </row>
    <row r="21220" spans="8:8">
      <c r="H21220" t="str">
        <f t="shared" si="39"/>
        <v/>
      </c>
    </row>
    <row r="21221" spans="8:8">
      <c r="H21221" t="str">
        <f t="shared" si="39"/>
        <v/>
      </c>
    </row>
    <row r="21222" spans="8:8">
      <c r="H21222" t="str">
        <f t="shared" si="39"/>
        <v/>
      </c>
    </row>
    <row r="21223" spans="8:8">
      <c r="H21223" t="str">
        <f t="shared" si="39"/>
        <v/>
      </c>
    </row>
    <row r="21224" spans="8:8">
      <c r="H21224" t="str">
        <f t="shared" si="39"/>
        <v/>
      </c>
    </row>
    <row r="21225" spans="8:8">
      <c r="H21225" t="str">
        <f t="shared" si="39"/>
        <v/>
      </c>
    </row>
    <row r="21226" spans="8:8">
      <c r="H21226" t="str">
        <f t="shared" si="39"/>
        <v/>
      </c>
    </row>
    <row r="21227" spans="8:8">
      <c r="H21227" t="str">
        <f t="shared" si="39"/>
        <v/>
      </c>
    </row>
    <row r="21228" spans="8:8">
      <c r="H21228" t="str">
        <f t="shared" si="39"/>
        <v/>
      </c>
    </row>
    <row r="21229" spans="8:8">
      <c r="H21229" t="str">
        <f t="shared" si="39"/>
        <v/>
      </c>
    </row>
    <row r="21230" spans="8:8">
      <c r="H21230" t="str">
        <f t="shared" si="39"/>
        <v/>
      </c>
    </row>
    <row r="21231" spans="8:8">
      <c r="H21231" t="str">
        <f t="shared" si="39"/>
        <v/>
      </c>
    </row>
    <row r="21232" spans="8:8">
      <c r="H21232" t="str">
        <f t="shared" si="39"/>
        <v/>
      </c>
    </row>
    <row r="21233" spans="8:8">
      <c r="H21233" t="str">
        <f t="shared" si="39"/>
        <v/>
      </c>
    </row>
    <row r="21234" spans="8:8">
      <c r="H21234" t="str">
        <f t="shared" si="39"/>
        <v/>
      </c>
    </row>
    <row r="21235" spans="8:8">
      <c r="H21235" t="str">
        <f t="shared" si="39"/>
        <v/>
      </c>
    </row>
    <row r="21236" spans="8:8">
      <c r="H21236" t="str">
        <f t="shared" si="39"/>
        <v/>
      </c>
    </row>
    <row r="21237" spans="8:8">
      <c r="H21237" t="str">
        <f t="shared" si="39"/>
        <v/>
      </c>
    </row>
    <row r="21238" spans="8:8">
      <c r="H21238" t="str">
        <f t="shared" si="39"/>
        <v/>
      </c>
    </row>
    <row r="21239" spans="8:8">
      <c r="H21239" t="str">
        <f t="shared" si="39"/>
        <v/>
      </c>
    </row>
    <row r="21240" spans="8:8">
      <c r="H21240" t="str">
        <f t="shared" si="39"/>
        <v/>
      </c>
    </row>
    <row r="21241" spans="8:8">
      <c r="H21241" t="str">
        <f t="shared" si="39"/>
        <v/>
      </c>
    </row>
    <row r="21242" spans="8:8">
      <c r="H21242" t="str">
        <f t="shared" si="39"/>
        <v/>
      </c>
    </row>
    <row r="21243" spans="8:8">
      <c r="H21243" t="str">
        <f t="shared" si="39"/>
        <v/>
      </c>
    </row>
    <row r="21244" spans="8:8">
      <c r="H21244" t="str">
        <f t="shared" si="39"/>
        <v/>
      </c>
    </row>
    <row r="21245" spans="8:8">
      <c r="H21245" t="str">
        <f t="shared" si="39"/>
        <v/>
      </c>
    </row>
    <row r="21246" spans="8:8">
      <c r="H21246" t="str">
        <f t="shared" si="39"/>
        <v/>
      </c>
    </row>
    <row r="21247" spans="8:8">
      <c r="H21247" t="str">
        <f t="shared" si="39"/>
        <v/>
      </c>
    </row>
    <row r="21248" spans="8:8">
      <c r="H21248" t="str">
        <f t="shared" si="39"/>
        <v/>
      </c>
    </row>
    <row r="21249" spans="8:8">
      <c r="H21249" t="str">
        <f t="shared" si="39"/>
        <v/>
      </c>
    </row>
    <row r="21250" spans="8:8">
      <c r="H21250" t="str">
        <f t="shared" si="39"/>
        <v/>
      </c>
    </row>
    <row r="21251" spans="8:8">
      <c r="H21251" t="str">
        <f t="shared" si="39"/>
        <v/>
      </c>
    </row>
    <row r="21252" spans="8:8">
      <c r="H21252" t="str">
        <f t="shared" si="39"/>
        <v/>
      </c>
    </row>
    <row r="21253" spans="8:8">
      <c r="H21253" t="str">
        <f t="shared" si="39"/>
        <v/>
      </c>
    </row>
    <row r="21254" spans="8:8">
      <c r="H21254" t="str">
        <f t="shared" si="39"/>
        <v/>
      </c>
    </row>
    <row r="21255" spans="8:8">
      <c r="H21255" t="str">
        <f t="shared" si="39"/>
        <v/>
      </c>
    </row>
    <row r="21256" spans="8:8">
      <c r="H21256" t="str">
        <f t="shared" si="39"/>
        <v/>
      </c>
    </row>
    <row r="21257" spans="8:8">
      <c r="H21257" t="str">
        <f t="shared" si="39"/>
        <v/>
      </c>
    </row>
    <row r="21258" spans="8:8">
      <c r="H21258" t="str">
        <f t="shared" si="39"/>
        <v/>
      </c>
    </row>
    <row r="21259" spans="8:8">
      <c r="H21259" t="str">
        <f t="shared" si="39"/>
        <v/>
      </c>
    </row>
    <row r="21260" spans="8:8">
      <c r="H21260" t="str">
        <f t="shared" si="39"/>
        <v/>
      </c>
    </row>
    <row r="21261" spans="8:8">
      <c r="H21261" t="str">
        <f t="shared" si="39"/>
        <v/>
      </c>
    </row>
    <row r="21262" spans="8:8">
      <c r="H21262" t="str">
        <f t="shared" si="39"/>
        <v/>
      </c>
    </row>
    <row r="21263" spans="8:8">
      <c r="H21263" t="str">
        <f t="shared" si="39"/>
        <v/>
      </c>
    </row>
    <row r="21264" spans="8:8">
      <c r="H21264" t="str">
        <f t="shared" si="39"/>
        <v/>
      </c>
    </row>
    <row r="21265" spans="8:8">
      <c r="H21265" t="str">
        <f t="shared" si="39"/>
        <v/>
      </c>
    </row>
    <row r="21266" spans="8:8">
      <c r="H21266" t="str">
        <f t="shared" si="39"/>
        <v/>
      </c>
    </row>
    <row r="21267" spans="8:8">
      <c r="H21267" t="str">
        <f t="shared" si="39"/>
        <v/>
      </c>
    </row>
    <row r="21268" spans="8:8">
      <c r="H21268" t="str">
        <f t="shared" si="39"/>
        <v/>
      </c>
    </row>
    <row r="21269" spans="8:8">
      <c r="H21269" t="str">
        <f t="shared" si="39"/>
        <v/>
      </c>
    </row>
    <row r="21270" spans="8:8">
      <c r="H21270" t="str">
        <f t="shared" si="39"/>
        <v/>
      </c>
    </row>
    <row r="21271" spans="8:8">
      <c r="H21271" t="str">
        <f t="shared" si="39"/>
        <v/>
      </c>
    </row>
    <row r="21272" spans="8:8">
      <c r="H21272" t="str">
        <f t="shared" si="39"/>
        <v/>
      </c>
    </row>
    <row r="21273" spans="8:8">
      <c r="H21273" t="str">
        <f t="shared" si="39"/>
        <v/>
      </c>
    </row>
    <row r="21274" spans="8:8">
      <c r="H21274" t="str">
        <f t="shared" si="39"/>
        <v/>
      </c>
    </row>
    <row r="21275" spans="8:8">
      <c r="H21275" t="str">
        <f t="shared" si="39"/>
        <v/>
      </c>
    </row>
    <row r="21276" spans="8:8">
      <c r="H21276" t="str">
        <f t="shared" si="39"/>
        <v/>
      </c>
    </row>
    <row r="21277" spans="8:8">
      <c r="H21277" t="str">
        <f t="shared" si="39"/>
        <v/>
      </c>
    </row>
    <row r="21278" spans="8:8">
      <c r="H21278" t="str">
        <f t="shared" si="39"/>
        <v/>
      </c>
    </row>
    <row r="21279" spans="8:8">
      <c r="H21279" t="str">
        <f t="shared" si="39"/>
        <v/>
      </c>
    </row>
    <row r="21280" spans="8:8">
      <c r="H21280" t="str">
        <f t="shared" si="39"/>
        <v/>
      </c>
    </row>
    <row r="21281" spans="8:8">
      <c r="H21281" t="str">
        <f t="shared" si="39"/>
        <v/>
      </c>
    </row>
    <row r="21282" spans="8:8">
      <c r="H21282" t="str">
        <f t="shared" ref="H21282:H21345" si="40">_xlfn.TEXTJOIN(", ", TRUE, G21282:G21282)</f>
        <v/>
      </c>
    </row>
    <row r="21283" spans="8:8">
      <c r="H21283" t="str">
        <f t="shared" si="40"/>
        <v/>
      </c>
    </row>
    <row r="21284" spans="8:8">
      <c r="H21284" t="str">
        <f t="shared" si="40"/>
        <v/>
      </c>
    </row>
    <row r="21285" spans="8:8">
      <c r="H21285" t="str">
        <f t="shared" si="40"/>
        <v/>
      </c>
    </row>
    <row r="21286" spans="8:8">
      <c r="H21286" t="str">
        <f t="shared" si="40"/>
        <v/>
      </c>
    </row>
    <row r="21287" spans="8:8">
      <c r="H21287" t="str">
        <f t="shared" si="40"/>
        <v/>
      </c>
    </row>
    <row r="21288" spans="8:8">
      <c r="H21288" t="str">
        <f t="shared" si="40"/>
        <v/>
      </c>
    </row>
    <row r="21289" spans="8:8">
      <c r="H21289" t="str">
        <f t="shared" si="40"/>
        <v/>
      </c>
    </row>
    <row r="21290" spans="8:8">
      <c r="H21290" t="str">
        <f t="shared" si="40"/>
        <v/>
      </c>
    </row>
    <row r="21291" spans="8:8">
      <c r="H21291" t="str">
        <f t="shared" si="40"/>
        <v/>
      </c>
    </row>
    <row r="21292" spans="8:8">
      <c r="H21292" t="str">
        <f t="shared" si="40"/>
        <v/>
      </c>
    </row>
    <row r="21293" spans="8:8">
      <c r="H21293" t="str">
        <f t="shared" si="40"/>
        <v/>
      </c>
    </row>
    <row r="21294" spans="8:8">
      <c r="H21294" t="str">
        <f t="shared" si="40"/>
        <v/>
      </c>
    </row>
    <row r="21295" spans="8:8">
      <c r="H21295" t="str">
        <f t="shared" si="40"/>
        <v/>
      </c>
    </row>
    <row r="21296" spans="8:8">
      <c r="H21296" t="str">
        <f t="shared" si="40"/>
        <v/>
      </c>
    </row>
    <row r="21297" spans="8:8">
      <c r="H21297" t="str">
        <f t="shared" si="40"/>
        <v/>
      </c>
    </row>
    <row r="21298" spans="8:8">
      <c r="H21298" t="str">
        <f t="shared" si="40"/>
        <v/>
      </c>
    </row>
    <row r="21299" spans="8:8">
      <c r="H21299" t="str">
        <f t="shared" si="40"/>
        <v/>
      </c>
    </row>
    <row r="21300" spans="8:8">
      <c r="H21300" t="str">
        <f t="shared" si="40"/>
        <v/>
      </c>
    </row>
    <row r="21301" spans="8:8">
      <c r="H21301" t="str">
        <f t="shared" si="40"/>
        <v/>
      </c>
    </row>
    <row r="21302" spans="8:8">
      <c r="H21302" t="str">
        <f t="shared" si="40"/>
        <v/>
      </c>
    </row>
    <row r="21303" spans="8:8">
      <c r="H21303" t="str">
        <f t="shared" si="40"/>
        <v/>
      </c>
    </row>
    <row r="21304" spans="8:8">
      <c r="H21304" t="str">
        <f t="shared" si="40"/>
        <v/>
      </c>
    </row>
    <row r="21305" spans="8:8">
      <c r="H21305" t="str">
        <f t="shared" si="40"/>
        <v/>
      </c>
    </row>
    <row r="21306" spans="8:8">
      <c r="H21306" t="str">
        <f t="shared" si="40"/>
        <v/>
      </c>
    </row>
    <row r="21307" spans="8:8">
      <c r="H21307" t="str">
        <f t="shared" si="40"/>
        <v/>
      </c>
    </row>
    <row r="21308" spans="8:8">
      <c r="H21308" t="str">
        <f t="shared" si="40"/>
        <v/>
      </c>
    </row>
    <row r="21309" spans="8:8">
      <c r="H21309" t="str">
        <f t="shared" si="40"/>
        <v/>
      </c>
    </row>
    <row r="21310" spans="8:8">
      <c r="H21310" t="str">
        <f t="shared" si="40"/>
        <v/>
      </c>
    </row>
    <row r="21311" spans="8:8">
      <c r="H21311" t="str">
        <f t="shared" si="40"/>
        <v/>
      </c>
    </row>
    <row r="21312" spans="8:8">
      <c r="H21312" t="str">
        <f t="shared" si="40"/>
        <v/>
      </c>
    </row>
    <row r="21313" spans="8:8">
      <c r="H21313" t="str">
        <f t="shared" si="40"/>
        <v/>
      </c>
    </row>
    <row r="21314" spans="8:8">
      <c r="H21314" t="str">
        <f t="shared" si="40"/>
        <v/>
      </c>
    </row>
    <row r="21315" spans="8:8">
      <c r="H21315" t="str">
        <f t="shared" si="40"/>
        <v/>
      </c>
    </row>
    <row r="21316" spans="8:8">
      <c r="H21316" t="str">
        <f t="shared" si="40"/>
        <v/>
      </c>
    </row>
    <row r="21317" spans="8:8">
      <c r="H21317" t="str">
        <f t="shared" si="40"/>
        <v/>
      </c>
    </row>
    <row r="21318" spans="8:8">
      <c r="H21318" t="str">
        <f t="shared" si="40"/>
        <v/>
      </c>
    </row>
    <row r="21319" spans="8:8">
      <c r="H21319" t="str">
        <f t="shared" si="40"/>
        <v/>
      </c>
    </row>
    <row r="21320" spans="8:8">
      <c r="H21320" t="str">
        <f t="shared" si="40"/>
        <v/>
      </c>
    </row>
    <row r="21321" spans="8:8">
      <c r="H21321" t="str">
        <f t="shared" si="40"/>
        <v/>
      </c>
    </row>
    <row r="21322" spans="8:8">
      <c r="H21322" t="str">
        <f t="shared" si="40"/>
        <v/>
      </c>
    </row>
    <row r="21323" spans="8:8">
      <c r="H21323" t="str">
        <f t="shared" si="40"/>
        <v/>
      </c>
    </row>
    <row r="21324" spans="8:8">
      <c r="H21324" t="str">
        <f t="shared" si="40"/>
        <v/>
      </c>
    </row>
    <row r="21325" spans="8:8">
      <c r="H21325" t="str">
        <f t="shared" si="40"/>
        <v/>
      </c>
    </row>
    <row r="21326" spans="8:8">
      <c r="H21326" t="str">
        <f t="shared" si="40"/>
        <v/>
      </c>
    </row>
    <row r="21327" spans="8:8">
      <c r="H21327" t="str">
        <f t="shared" si="40"/>
        <v/>
      </c>
    </row>
    <row r="21328" spans="8:8">
      <c r="H21328" t="str">
        <f t="shared" si="40"/>
        <v/>
      </c>
    </row>
    <row r="21329" spans="8:8">
      <c r="H21329" t="str">
        <f t="shared" si="40"/>
        <v/>
      </c>
    </row>
    <row r="21330" spans="8:8">
      <c r="H21330" t="str">
        <f t="shared" si="40"/>
        <v/>
      </c>
    </row>
    <row r="21331" spans="8:8">
      <c r="H21331" t="str">
        <f t="shared" si="40"/>
        <v/>
      </c>
    </row>
    <row r="21332" spans="8:8">
      <c r="H21332" t="str">
        <f t="shared" si="40"/>
        <v/>
      </c>
    </row>
    <row r="21333" spans="8:8">
      <c r="H21333" t="str">
        <f t="shared" si="40"/>
        <v/>
      </c>
    </row>
    <row r="21334" spans="8:8">
      <c r="H21334" t="str">
        <f t="shared" si="40"/>
        <v/>
      </c>
    </row>
    <row r="21335" spans="8:8">
      <c r="H21335" t="str">
        <f t="shared" si="40"/>
        <v/>
      </c>
    </row>
    <row r="21336" spans="8:8">
      <c r="H21336" t="str">
        <f t="shared" si="40"/>
        <v/>
      </c>
    </row>
    <row r="21337" spans="8:8">
      <c r="H21337" t="str">
        <f t="shared" si="40"/>
        <v/>
      </c>
    </row>
    <row r="21338" spans="8:8">
      <c r="H21338" t="str">
        <f t="shared" si="40"/>
        <v/>
      </c>
    </row>
    <row r="21339" spans="8:8">
      <c r="H21339" t="str">
        <f t="shared" si="40"/>
        <v/>
      </c>
    </row>
    <row r="21340" spans="8:8">
      <c r="H21340" t="str">
        <f t="shared" si="40"/>
        <v/>
      </c>
    </row>
    <row r="21341" spans="8:8">
      <c r="H21341" t="str">
        <f t="shared" si="40"/>
        <v/>
      </c>
    </row>
    <row r="21342" spans="8:8">
      <c r="H21342" t="str">
        <f t="shared" si="40"/>
        <v/>
      </c>
    </row>
    <row r="21343" spans="8:8">
      <c r="H21343" t="str">
        <f t="shared" si="40"/>
        <v/>
      </c>
    </row>
    <row r="21344" spans="8:8">
      <c r="H21344" t="str">
        <f t="shared" si="40"/>
        <v/>
      </c>
    </row>
    <row r="21345" spans="8:8">
      <c r="H21345" t="str">
        <f t="shared" si="40"/>
        <v/>
      </c>
    </row>
    <row r="21346" spans="8:8">
      <c r="H21346" t="str">
        <f t="shared" ref="H21346:H21409" si="41">_xlfn.TEXTJOIN(", ", TRUE, G21346:G21346)</f>
        <v/>
      </c>
    </row>
    <row r="21347" spans="8:8">
      <c r="H21347" t="str">
        <f t="shared" si="41"/>
        <v/>
      </c>
    </row>
    <row r="21348" spans="8:8">
      <c r="H21348" t="str">
        <f t="shared" si="41"/>
        <v/>
      </c>
    </row>
    <row r="21349" spans="8:8">
      <c r="H21349" t="str">
        <f t="shared" si="41"/>
        <v/>
      </c>
    </row>
    <row r="21350" spans="8:8">
      <c r="H21350" t="str">
        <f t="shared" si="41"/>
        <v/>
      </c>
    </row>
    <row r="21351" spans="8:8">
      <c r="H21351" t="str">
        <f t="shared" si="41"/>
        <v/>
      </c>
    </row>
    <row r="21352" spans="8:8">
      <c r="H21352" t="str">
        <f t="shared" si="41"/>
        <v/>
      </c>
    </row>
    <row r="21353" spans="8:8">
      <c r="H21353" t="str">
        <f t="shared" si="41"/>
        <v/>
      </c>
    </row>
    <row r="21354" spans="8:8">
      <c r="H21354" t="str">
        <f t="shared" si="41"/>
        <v/>
      </c>
    </row>
    <row r="21355" spans="8:8">
      <c r="H21355" t="str">
        <f t="shared" si="41"/>
        <v/>
      </c>
    </row>
    <row r="21356" spans="8:8">
      <c r="H21356" t="str">
        <f t="shared" si="41"/>
        <v/>
      </c>
    </row>
    <row r="21357" spans="8:8">
      <c r="H21357" t="str">
        <f t="shared" si="41"/>
        <v/>
      </c>
    </row>
    <row r="21358" spans="8:8">
      <c r="H21358" t="str">
        <f t="shared" si="41"/>
        <v/>
      </c>
    </row>
    <row r="21359" spans="8:8">
      <c r="H21359" t="str">
        <f t="shared" si="41"/>
        <v/>
      </c>
    </row>
    <row r="21360" spans="8:8">
      <c r="H21360" t="str">
        <f t="shared" si="41"/>
        <v/>
      </c>
    </row>
    <row r="21361" spans="8:8">
      <c r="H21361" t="str">
        <f t="shared" si="41"/>
        <v/>
      </c>
    </row>
    <row r="21362" spans="8:8">
      <c r="H21362" t="str">
        <f t="shared" si="41"/>
        <v/>
      </c>
    </row>
    <row r="21363" spans="8:8">
      <c r="H21363" t="str">
        <f t="shared" si="41"/>
        <v/>
      </c>
    </row>
    <row r="21364" spans="8:8">
      <c r="H21364" t="str">
        <f t="shared" si="41"/>
        <v/>
      </c>
    </row>
    <row r="21365" spans="8:8">
      <c r="H21365" t="str">
        <f t="shared" si="41"/>
        <v/>
      </c>
    </row>
    <row r="21366" spans="8:8">
      <c r="H21366" t="str">
        <f t="shared" si="41"/>
        <v/>
      </c>
    </row>
    <row r="21367" spans="8:8">
      <c r="H21367" t="str">
        <f t="shared" si="41"/>
        <v/>
      </c>
    </row>
    <row r="21368" spans="8:8">
      <c r="H21368" t="str">
        <f t="shared" si="41"/>
        <v/>
      </c>
    </row>
    <row r="21369" spans="8:8">
      <c r="H21369" t="str">
        <f t="shared" si="41"/>
        <v/>
      </c>
    </row>
    <row r="21370" spans="8:8">
      <c r="H21370" t="str">
        <f t="shared" si="41"/>
        <v/>
      </c>
    </row>
    <row r="21371" spans="8:8">
      <c r="H21371" t="str">
        <f t="shared" si="41"/>
        <v/>
      </c>
    </row>
    <row r="21372" spans="8:8">
      <c r="H21372" t="str">
        <f t="shared" si="41"/>
        <v/>
      </c>
    </row>
    <row r="21373" spans="8:8">
      <c r="H21373" t="str">
        <f t="shared" si="41"/>
        <v/>
      </c>
    </row>
    <row r="21374" spans="8:8">
      <c r="H21374" t="str">
        <f t="shared" si="41"/>
        <v/>
      </c>
    </row>
    <row r="21375" spans="8:8">
      <c r="H21375" t="str">
        <f t="shared" si="41"/>
        <v/>
      </c>
    </row>
    <row r="21376" spans="8:8">
      <c r="H21376" t="str">
        <f t="shared" si="41"/>
        <v/>
      </c>
    </row>
    <row r="21377" spans="8:8">
      <c r="H21377" t="str">
        <f t="shared" si="41"/>
        <v/>
      </c>
    </row>
    <row r="21378" spans="8:8">
      <c r="H21378" t="str">
        <f t="shared" si="41"/>
        <v/>
      </c>
    </row>
    <row r="21379" spans="8:8">
      <c r="H21379" t="str">
        <f t="shared" si="41"/>
        <v/>
      </c>
    </row>
    <row r="21380" spans="8:8">
      <c r="H21380" t="str">
        <f t="shared" si="41"/>
        <v/>
      </c>
    </row>
    <row r="21381" spans="8:8">
      <c r="H21381" t="str">
        <f t="shared" si="41"/>
        <v/>
      </c>
    </row>
    <row r="21382" spans="8:8">
      <c r="H21382" t="str">
        <f t="shared" si="41"/>
        <v/>
      </c>
    </row>
    <row r="21383" spans="8:8">
      <c r="H21383" t="str">
        <f t="shared" si="41"/>
        <v/>
      </c>
    </row>
    <row r="21384" spans="8:8">
      <c r="H21384" t="str">
        <f t="shared" si="41"/>
        <v/>
      </c>
    </row>
    <row r="21385" spans="8:8">
      <c r="H21385" t="str">
        <f t="shared" si="41"/>
        <v/>
      </c>
    </row>
    <row r="21386" spans="8:8">
      <c r="H21386" t="str">
        <f t="shared" si="41"/>
        <v/>
      </c>
    </row>
    <row r="21387" spans="8:8">
      <c r="H21387" t="str">
        <f t="shared" si="41"/>
        <v/>
      </c>
    </row>
    <row r="21388" spans="8:8">
      <c r="H21388" t="str">
        <f t="shared" si="41"/>
        <v/>
      </c>
    </row>
    <row r="21389" spans="8:8">
      <c r="H21389" t="str">
        <f t="shared" si="41"/>
        <v/>
      </c>
    </row>
    <row r="21390" spans="8:8">
      <c r="H21390" t="str">
        <f t="shared" si="41"/>
        <v/>
      </c>
    </row>
    <row r="21391" spans="8:8">
      <c r="H21391" t="str">
        <f t="shared" si="41"/>
        <v/>
      </c>
    </row>
    <row r="21392" spans="8:8">
      <c r="H21392" t="str">
        <f t="shared" si="41"/>
        <v/>
      </c>
    </row>
    <row r="21393" spans="8:8">
      <c r="H21393" t="str">
        <f t="shared" si="41"/>
        <v/>
      </c>
    </row>
    <row r="21394" spans="8:8">
      <c r="H21394" t="str">
        <f t="shared" si="41"/>
        <v/>
      </c>
    </row>
    <row r="21395" spans="8:8">
      <c r="H21395" t="str">
        <f t="shared" si="41"/>
        <v/>
      </c>
    </row>
    <row r="21396" spans="8:8">
      <c r="H21396" t="str">
        <f t="shared" si="41"/>
        <v/>
      </c>
    </row>
    <row r="21397" spans="8:8">
      <c r="H21397" t="str">
        <f t="shared" si="41"/>
        <v/>
      </c>
    </row>
    <row r="21398" spans="8:8">
      <c r="H21398" t="str">
        <f t="shared" si="41"/>
        <v/>
      </c>
    </row>
    <row r="21399" spans="8:8">
      <c r="H21399" t="str">
        <f t="shared" si="41"/>
        <v/>
      </c>
    </row>
    <row r="21400" spans="8:8">
      <c r="H21400" t="str">
        <f t="shared" si="41"/>
        <v/>
      </c>
    </row>
    <row r="21401" spans="8:8">
      <c r="H21401" t="str">
        <f t="shared" si="41"/>
        <v/>
      </c>
    </row>
    <row r="21402" spans="8:8">
      <c r="H21402" t="str">
        <f t="shared" si="41"/>
        <v/>
      </c>
    </row>
    <row r="21403" spans="8:8">
      <c r="H21403" t="str">
        <f t="shared" si="41"/>
        <v/>
      </c>
    </row>
    <row r="21404" spans="8:8">
      <c r="H21404" t="str">
        <f t="shared" si="41"/>
        <v/>
      </c>
    </row>
    <row r="21405" spans="8:8">
      <c r="H21405" t="str">
        <f t="shared" si="41"/>
        <v/>
      </c>
    </row>
    <row r="21406" spans="8:8">
      <c r="H21406" t="str">
        <f t="shared" si="41"/>
        <v/>
      </c>
    </row>
    <row r="21407" spans="8:8">
      <c r="H21407" t="str">
        <f t="shared" si="41"/>
        <v/>
      </c>
    </row>
    <row r="21408" spans="8:8">
      <c r="H21408" t="str">
        <f t="shared" si="41"/>
        <v/>
      </c>
    </row>
    <row r="21409" spans="8:8">
      <c r="H21409" t="str">
        <f t="shared" si="41"/>
        <v/>
      </c>
    </row>
    <row r="21410" spans="8:8">
      <c r="H21410" t="str">
        <f t="shared" ref="H21410:H21473" si="42">_xlfn.TEXTJOIN(", ", TRUE, G21410:G21410)</f>
        <v/>
      </c>
    </row>
    <row r="21411" spans="8:8">
      <c r="H21411" t="str">
        <f t="shared" si="42"/>
        <v/>
      </c>
    </row>
    <row r="21412" spans="8:8">
      <c r="H21412" t="str">
        <f t="shared" si="42"/>
        <v/>
      </c>
    </row>
    <row r="21413" spans="8:8">
      <c r="H21413" t="str">
        <f t="shared" si="42"/>
        <v/>
      </c>
    </row>
    <row r="21414" spans="8:8">
      <c r="H21414" t="str">
        <f t="shared" si="42"/>
        <v/>
      </c>
    </row>
    <row r="21415" spans="8:8">
      <c r="H21415" t="str">
        <f t="shared" si="42"/>
        <v/>
      </c>
    </row>
    <row r="21416" spans="8:8">
      <c r="H21416" t="str">
        <f t="shared" si="42"/>
        <v/>
      </c>
    </row>
    <row r="21417" spans="8:8">
      <c r="H21417" t="str">
        <f t="shared" si="42"/>
        <v/>
      </c>
    </row>
    <row r="21418" spans="8:8">
      <c r="H21418" t="str">
        <f t="shared" si="42"/>
        <v/>
      </c>
    </row>
    <row r="21419" spans="8:8">
      <c r="H21419" t="str">
        <f t="shared" si="42"/>
        <v/>
      </c>
    </row>
    <row r="21420" spans="8:8">
      <c r="H21420" t="str">
        <f t="shared" si="42"/>
        <v/>
      </c>
    </row>
    <row r="21421" spans="8:8">
      <c r="H21421" t="str">
        <f t="shared" si="42"/>
        <v/>
      </c>
    </row>
    <row r="21422" spans="8:8">
      <c r="H21422" t="str">
        <f t="shared" si="42"/>
        <v/>
      </c>
    </row>
    <row r="21423" spans="8:8">
      <c r="H21423" t="str">
        <f t="shared" si="42"/>
        <v/>
      </c>
    </row>
    <row r="21424" spans="8:8">
      <c r="H21424" t="str">
        <f t="shared" si="42"/>
        <v/>
      </c>
    </row>
    <row r="21425" spans="8:8">
      <c r="H21425" t="str">
        <f t="shared" si="42"/>
        <v/>
      </c>
    </row>
    <row r="21426" spans="8:8">
      <c r="H21426" t="str">
        <f t="shared" si="42"/>
        <v/>
      </c>
    </row>
    <row r="21427" spans="8:8">
      <c r="H21427" t="str">
        <f t="shared" si="42"/>
        <v/>
      </c>
    </row>
    <row r="21428" spans="8:8">
      <c r="H21428" t="str">
        <f t="shared" si="42"/>
        <v/>
      </c>
    </row>
    <row r="21429" spans="8:8">
      <c r="H21429" t="str">
        <f t="shared" si="42"/>
        <v/>
      </c>
    </row>
    <row r="21430" spans="8:8">
      <c r="H21430" t="str">
        <f t="shared" si="42"/>
        <v/>
      </c>
    </row>
    <row r="21431" spans="8:8">
      <c r="H21431" t="str">
        <f t="shared" si="42"/>
        <v/>
      </c>
    </row>
    <row r="21432" spans="8:8">
      <c r="H21432" t="str">
        <f t="shared" si="42"/>
        <v/>
      </c>
    </row>
    <row r="21433" spans="8:8">
      <c r="H21433" t="str">
        <f t="shared" si="42"/>
        <v/>
      </c>
    </row>
    <row r="21434" spans="8:8">
      <c r="H21434" t="str">
        <f t="shared" si="42"/>
        <v/>
      </c>
    </row>
    <row r="21435" spans="8:8">
      <c r="H21435" t="str">
        <f t="shared" si="42"/>
        <v/>
      </c>
    </row>
    <row r="21436" spans="8:8">
      <c r="H21436" t="str">
        <f t="shared" si="42"/>
        <v/>
      </c>
    </row>
    <row r="21437" spans="8:8">
      <c r="H21437" t="str">
        <f t="shared" si="42"/>
        <v/>
      </c>
    </row>
    <row r="21438" spans="8:8">
      <c r="H21438" t="str">
        <f t="shared" si="42"/>
        <v/>
      </c>
    </row>
    <row r="21439" spans="8:8">
      <c r="H21439" t="str">
        <f t="shared" si="42"/>
        <v/>
      </c>
    </row>
    <row r="21440" spans="8:8">
      <c r="H21440" t="str">
        <f t="shared" si="42"/>
        <v/>
      </c>
    </row>
    <row r="21441" spans="8:8">
      <c r="H21441" t="str">
        <f t="shared" si="42"/>
        <v/>
      </c>
    </row>
    <row r="21442" spans="8:8">
      <c r="H21442" t="str">
        <f t="shared" si="42"/>
        <v/>
      </c>
    </row>
    <row r="21443" spans="8:8">
      <c r="H21443" t="str">
        <f t="shared" si="42"/>
        <v/>
      </c>
    </row>
    <row r="21444" spans="8:8">
      <c r="H21444" t="str">
        <f t="shared" si="42"/>
        <v/>
      </c>
    </row>
    <row r="21445" spans="8:8">
      <c r="H21445" t="str">
        <f t="shared" si="42"/>
        <v/>
      </c>
    </row>
    <row r="21446" spans="8:8">
      <c r="H21446" t="str">
        <f t="shared" si="42"/>
        <v/>
      </c>
    </row>
    <row r="21447" spans="8:8">
      <c r="H21447" t="str">
        <f t="shared" si="42"/>
        <v/>
      </c>
    </row>
    <row r="21448" spans="8:8">
      <c r="H21448" t="str">
        <f t="shared" si="42"/>
        <v/>
      </c>
    </row>
    <row r="21449" spans="8:8">
      <c r="H21449" t="str">
        <f t="shared" si="42"/>
        <v/>
      </c>
    </row>
    <row r="21450" spans="8:8">
      <c r="H21450" t="str">
        <f t="shared" si="42"/>
        <v/>
      </c>
    </row>
    <row r="21451" spans="8:8">
      <c r="H21451" t="str">
        <f t="shared" si="42"/>
        <v/>
      </c>
    </row>
    <row r="21452" spans="8:8">
      <c r="H21452" t="str">
        <f t="shared" si="42"/>
        <v/>
      </c>
    </row>
    <row r="21453" spans="8:8">
      <c r="H21453" t="str">
        <f t="shared" si="42"/>
        <v/>
      </c>
    </row>
    <row r="21454" spans="8:8">
      <c r="H21454" t="str">
        <f t="shared" si="42"/>
        <v/>
      </c>
    </row>
    <row r="21455" spans="8:8">
      <c r="H21455" t="str">
        <f t="shared" si="42"/>
        <v/>
      </c>
    </row>
    <row r="21456" spans="8:8">
      <c r="H21456" t="str">
        <f t="shared" si="42"/>
        <v/>
      </c>
    </row>
    <row r="21457" spans="8:8">
      <c r="H21457" t="str">
        <f t="shared" si="42"/>
        <v/>
      </c>
    </row>
    <row r="21458" spans="8:8">
      <c r="H21458" t="str">
        <f t="shared" si="42"/>
        <v/>
      </c>
    </row>
    <row r="21459" spans="8:8">
      <c r="H21459" t="str">
        <f t="shared" si="42"/>
        <v/>
      </c>
    </row>
    <row r="21460" spans="8:8">
      <c r="H21460" t="str">
        <f t="shared" si="42"/>
        <v/>
      </c>
    </row>
    <row r="21461" spans="8:8">
      <c r="H21461" t="str">
        <f t="shared" si="42"/>
        <v/>
      </c>
    </row>
    <row r="21462" spans="8:8">
      <c r="H21462" t="str">
        <f t="shared" si="42"/>
        <v/>
      </c>
    </row>
    <row r="21463" spans="8:8">
      <c r="H21463" t="str">
        <f t="shared" si="42"/>
        <v/>
      </c>
    </row>
    <row r="21464" spans="8:8">
      <c r="H21464" t="str">
        <f t="shared" si="42"/>
        <v/>
      </c>
    </row>
    <row r="21465" spans="8:8">
      <c r="H21465" t="str">
        <f t="shared" si="42"/>
        <v/>
      </c>
    </row>
    <row r="21466" spans="8:8">
      <c r="H21466" t="str">
        <f t="shared" si="42"/>
        <v/>
      </c>
    </row>
    <row r="21467" spans="8:8">
      <c r="H21467" t="str">
        <f t="shared" si="42"/>
        <v/>
      </c>
    </row>
    <row r="21468" spans="8:8">
      <c r="H21468" t="str">
        <f t="shared" si="42"/>
        <v/>
      </c>
    </row>
    <row r="21469" spans="8:8">
      <c r="H21469" t="str">
        <f t="shared" si="42"/>
        <v/>
      </c>
    </row>
    <row r="21470" spans="8:8">
      <c r="H21470" t="str">
        <f t="shared" si="42"/>
        <v/>
      </c>
    </row>
    <row r="21471" spans="8:8">
      <c r="H21471" t="str">
        <f t="shared" si="42"/>
        <v/>
      </c>
    </row>
    <row r="21472" spans="8:8">
      <c r="H21472" t="str">
        <f t="shared" si="42"/>
        <v/>
      </c>
    </row>
    <row r="21473" spans="8:8">
      <c r="H21473" t="str">
        <f t="shared" si="42"/>
        <v/>
      </c>
    </row>
    <row r="21474" spans="8:8">
      <c r="H21474" t="str">
        <f t="shared" ref="H21474:H21537" si="43">_xlfn.TEXTJOIN(", ", TRUE, G21474:G21474)</f>
        <v/>
      </c>
    </row>
    <row r="21475" spans="8:8">
      <c r="H21475" t="str">
        <f t="shared" si="43"/>
        <v/>
      </c>
    </row>
    <row r="21476" spans="8:8">
      <c r="H21476" t="str">
        <f t="shared" si="43"/>
        <v/>
      </c>
    </row>
    <row r="21477" spans="8:8">
      <c r="H21477" t="str">
        <f t="shared" si="43"/>
        <v/>
      </c>
    </row>
    <row r="21478" spans="8:8">
      <c r="H21478" t="str">
        <f t="shared" si="43"/>
        <v/>
      </c>
    </row>
    <row r="21479" spans="8:8">
      <c r="H21479" t="str">
        <f t="shared" si="43"/>
        <v/>
      </c>
    </row>
    <row r="21480" spans="8:8">
      <c r="H21480" t="str">
        <f t="shared" si="43"/>
        <v/>
      </c>
    </row>
    <row r="21481" spans="8:8">
      <c r="H21481" t="str">
        <f t="shared" si="43"/>
        <v/>
      </c>
    </row>
    <row r="21482" spans="8:8">
      <c r="H21482" t="str">
        <f t="shared" si="43"/>
        <v/>
      </c>
    </row>
    <row r="21483" spans="8:8">
      <c r="H21483" t="str">
        <f t="shared" si="43"/>
        <v/>
      </c>
    </row>
    <row r="21484" spans="8:8">
      <c r="H21484" t="str">
        <f t="shared" si="43"/>
        <v/>
      </c>
    </row>
    <row r="21485" spans="8:8">
      <c r="H21485" t="str">
        <f t="shared" si="43"/>
        <v/>
      </c>
    </row>
    <row r="21486" spans="8:8">
      <c r="H21486" t="str">
        <f t="shared" si="43"/>
        <v/>
      </c>
    </row>
    <row r="21487" spans="8:8">
      <c r="H21487" t="str">
        <f t="shared" si="43"/>
        <v/>
      </c>
    </row>
    <row r="21488" spans="8:8">
      <c r="H21488" t="str">
        <f t="shared" si="43"/>
        <v/>
      </c>
    </row>
    <row r="21489" spans="8:8">
      <c r="H21489" t="str">
        <f t="shared" si="43"/>
        <v/>
      </c>
    </row>
    <row r="21490" spans="8:8">
      <c r="H21490" t="str">
        <f t="shared" si="43"/>
        <v/>
      </c>
    </row>
    <row r="21491" spans="8:8">
      <c r="H21491" t="str">
        <f t="shared" si="43"/>
        <v/>
      </c>
    </row>
    <row r="21492" spans="8:8">
      <c r="H21492" t="str">
        <f t="shared" si="43"/>
        <v/>
      </c>
    </row>
    <row r="21493" spans="8:8">
      <c r="H21493" t="str">
        <f t="shared" si="43"/>
        <v/>
      </c>
    </row>
    <row r="21494" spans="8:8">
      <c r="H21494" t="str">
        <f t="shared" si="43"/>
        <v/>
      </c>
    </row>
    <row r="21495" spans="8:8">
      <c r="H21495" t="str">
        <f t="shared" si="43"/>
        <v/>
      </c>
    </row>
    <row r="21496" spans="8:8">
      <c r="H21496" t="str">
        <f t="shared" si="43"/>
        <v/>
      </c>
    </row>
    <row r="21497" spans="8:8">
      <c r="H21497" t="str">
        <f t="shared" si="43"/>
        <v/>
      </c>
    </row>
    <row r="21498" spans="8:8">
      <c r="H21498" t="str">
        <f t="shared" si="43"/>
        <v/>
      </c>
    </row>
    <row r="21499" spans="8:8">
      <c r="H21499" t="str">
        <f t="shared" si="43"/>
        <v/>
      </c>
    </row>
    <row r="21500" spans="8:8">
      <c r="H21500" t="str">
        <f t="shared" si="43"/>
        <v/>
      </c>
    </row>
    <row r="21501" spans="8:8">
      <c r="H21501" t="str">
        <f t="shared" si="43"/>
        <v/>
      </c>
    </row>
    <row r="21502" spans="8:8">
      <c r="H21502" t="str">
        <f t="shared" si="43"/>
        <v/>
      </c>
    </row>
    <row r="21503" spans="8:8">
      <c r="H21503" t="str">
        <f t="shared" si="43"/>
        <v/>
      </c>
    </row>
    <row r="21504" spans="8:8">
      <c r="H21504" t="str">
        <f t="shared" si="43"/>
        <v/>
      </c>
    </row>
    <row r="21505" spans="8:8">
      <c r="H21505" t="str">
        <f t="shared" si="43"/>
        <v/>
      </c>
    </row>
    <row r="21506" spans="8:8">
      <c r="H21506" t="str">
        <f t="shared" si="43"/>
        <v/>
      </c>
    </row>
    <row r="21507" spans="8:8">
      <c r="H21507" t="str">
        <f t="shared" si="43"/>
        <v/>
      </c>
    </row>
    <row r="21508" spans="8:8">
      <c r="H21508" t="str">
        <f t="shared" si="43"/>
        <v/>
      </c>
    </row>
    <row r="21509" spans="8:8">
      <c r="H21509" t="str">
        <f t="shared" si="43"/>
        <v/>
      </c>
    </row>
    <row r="21510" spans="8:8">
      <c r="H21510" t="str">
        <f t="shared" si="43"/>
        <v/>
      </c>
    </row>
    <row r="21511" spans="8:8">
      <c r="H21511" t="str">
        <f t="shared" si="43"/>
        <v/>
      </c>
    </row>
    <row r="21512" spans="8:8">
      <c r="H21512" t="str">
        <f t="shared" si="43"/>
        <v/>
      </c>
    </row>
    <row r="21513" spans="8:8">
      <c r="H21513" t="str">
        <f t="shared" si="43"/>
        <v/>
      </c>
    </row>
    <row r="21514" spans="8:8">
      <c r="H21514" t="str">
        <f t="shared" si="43"/>
        <v/>
      </c>
    </row>
    <row r="21515" spans="8:8">
      <c r="H21515" t="str">
        <f t="shared" si="43"/>
        <v/>
      </c>
    </row>
    <row r="21516" spans="8:8">
      <c r="H21516" t="str">
        <f t="shared" si="43"/>
        <v/>
      </c>
    </row>
    <row r="21517" spans="8:8">
      <c r="H21517" t="str">
        <f t="shared" si="43"/>
        <v/>
      </c>
    </row>
    <row r="21518" spans="8:8">
      <c r="H21518" t="str">
        <f t="shared" si="43"/>
        <v/>
      </c>
    </row>
    <row r="21519" spans="8:8">
      <c r="H21519" t="str">
        <f t="shared" si="43"/>
        <v/>
      </c>
    </row>
    <row r="21520" spans="8:8">
      <c r="H21520" t="str">
        <f t="shared" si="43"/>
        <v/>
      </c>
    </row>
    <row r="21521" spans="8:8">
      <c r="H21521" t="str">
        <f t="shared" si="43"/>
        <v/>
      </c>
    </row>
    <row r="21522" spans="8:8">
      <c r="H21522" t="str">
        <f t="shared" si="43"/>
        <v/>
      </c>
    </row>
    <row r="21523" spans="8:8">
      <c r="H21523" t="str">
        <f t="shared" si="43"/>
        <v/>
      </c>
    </row>
    <row r="21524" spans="8:8">
      <c r="H21524" t="str">
        <f t="shared" si="43"/>
        <v/>
      </c>
    </row>
    <row r="21525" spans="8:8">
      <c r="H21525" t="str">
        <f t="shared" si="43"/>
        <v/>
      </c>
    </row>
    <row r="21526" spans="8:8">
      <c r="H21526" t="str">
        <f t="shared" si="43"/>
        <v/>
      </c>
    </row>
    <row r="21527" spans="8:8">
      <c r="H21527" t="str">
        <f t="shared" si="43"/>
        <v/>
      </c>
    </row>
    <row r="21528" spans="8:8">
      <c r="H21528" t="str">
        <f t="shared" si="43"/>
        <v/>
      </c>
    </row>
    <row r="21529" spans="8:8">
      <c r="H21529" t="str">
        <f t="shared" si="43"/>
        <v/>
      </c>
    </row>
    <row r="21530" spans="8:8">
      <c r="H21530" t="str">
        <f t="shared" si="43"/>
        <v/>
      </c>
    </row>
    <row r="21531" spans="8:8">
      <c r="H21531" t="str">
        <f t="shared" si="43"/>
        <v/>
      </c>
    </row>
    <row r="21532" spans="8:8">
      <c r="H21532" t="str">
        <f t="shared" si="43"/>
        <v/>
      </c>
    </row>
    <row r="21533" spans="8:8">
      <c r="H21533" t="str">
        <f t="shared" si="43"/>
        <v/>
      </c>
    </row>
    <row r="21534" spans="8:8">
      <c r="H21534" t="str">
        <f t="shared" si="43"/>
        <v/>
      </c>
    </row>
    <row r="21535" spans="8:8">
      <c r="H21535" t="str">
        <f t="shared" si="43"/>
        <v/>
      </c>
    </row>
    <row r="21536" spans="8:8">
      <c r="H21536" t="str">
        <f t="shared" si="43"/>
        <v/>
      </c>
    </row>
    <row r="21537" spans="8:8">
      <c r="H21537" t="str">
        <f t="shared" si="43"/>
        <v/>
      </c>
    </row>
    <row r="21538" spans="8:8">
      <c r="H21538" t="str">
        <f t="shared" ref="H21538:H21601" si="44">_xlfn.TEXTJOIN(", ", TRUE, G21538:G21538)</f>
        <v/>
      </c>
    </row>
    <row r="21539" spans="8:8">
      <c r="H21539" t="str">
        <f t="shared" si="44"/>
        <v/>
      </c>
    </row>
    <row r="21540" spans="8:8">
      <c r="H21540" t="str">
        <f t="shared" si="44"/>
        <v/>
      </c>
    </row>
    <row r="21541" spans="8:8">
      <c r="H21541" t="str">
        <f t="shared" si="44"/>
        <v/>
      </c>
    </row>
    <row r="21542" spans="8:8">
      <c r="H21542" t="str">
        <f t="shared" si="44"/>
        <v/>
      </c>
    </row>
    <row r="21543" spans="8:8">
      <c r="H21543" t="str">
        <f t="shared" si="44"/>
        <v/>
      </c>
    </row>
    <row r="21544" spans="8:8">
      <c r="H21544" t="str">
        <f t="shared" si="44"/>
        <v/>
      </c>
    </row>
    <row r="21545" spans="8:8">
      <c r="H21545" t="str">
        <f t="shared" si="44"/>
        <v/>
      </c>
    </row>
    <row r="21546" spans="8:8">
      <c r="H21546" t="str">
        <f t="shared" si="44"/>
        <v/>
      </c>
    </row>
    <row r="21547" spans="8:8">
      <c r="H21547" t="str">
        <f t="shared" si="44"/>
        <v/>
      </c>
    </row>
    <row r="21548" spans="8:8">
      <c r="H21548" t="str">
        <f t="shared" si="44"/>
        <v/>
      </c>
    </row>
    <row r="21549" spans="8:8">
      <c r="H21549" t="str">
        <f t="shared" si="44"/>
        <v/>
      </c>
    </row>
    <row r="21550" spans="8:8">
      <c r="H21550" t="str">
        <f t="shared" si="44"/>
        <v/>
      </c>
    </row>
    <row r="21551" spans="8:8">
      <c r="H21551" t="str">
        <f t="shared" si="44"/>
        <v/>
      </c>
    </row>
    <row r="21552" spans="8:8">
      <c r="H21552" t="str">
        <f t="shared" si="44"/>
        <v/>
      </c>
    </row>
    <row r="21553" spans="8:8">
      <c r="H21553" t="str">
        <f t="shared" si="44"/>
        <v/>
      </c>
    </row>
    <row r="21554" spans="8:8">
      <c r="H21554" t="str">
        <f t="shared" si="44"/>
        <v/>
      </c>
    </row>
    <row r="21555" spans="8:8">
      <c r="H21555" t="str">
        <f t="shared" si="44"/>
        <v/>
      </c>
    </row>
    <row r="21556" spans="8:8">
      <c r="H21556" t="str">
        <f t="shared" si="44"/>
        <v/>
      </c>
    </row>
    <row r="21557" spans="8:8">
      <c r="H21557" t="str">
        <f t="shared" si="44"/>
        <v/>
      </c>
    </row>
    <row r="21558" spans="8:8">
      <c r="H21558" t="str">
        <f t="shared" si="44"/>
        <v/>
      </c>
    </row>
    <row r="21559" spans="8:8">
      <c r="H21559" t="str">
        <f t="shared" si="44"/>
        <v/>
      </c>
    </row>
    <row r="21560" spans="8:8">
      <c r="H21560" t="str">
        <f t="shared" si="44"/>
        <v/>
      </c>
    </row>
    <row r="21561" spans="8:8">
      <c r="H21561" t="str">
        <f t="shared" si="44"/>
        <v/>
      </c>
    </row>
    <row r="21562" spans="8:8">
      <c r="H21562" t="str">
        <f t="shared" si="44"/>
        <v/>
      </c>
    </row>
    <row r="21563" spans="8:8">
      <c r="H21563" t="str">
        <f t="shared" si="44"/>
        <v/>
      </c>
    </row>
    <row r="21564" spans="8:8">
      <c r="H21564" t="str">
        <f t="shared" si="44"/>
        <v/>
      </c>
    </row>
    <row r="21565" spans="8:8">
      <c r="H21565" t="str">
        <f t="shared" si="44"/>
        <v/>
      </c>
    </row>
    <row r="21566" spans="8:8">
      <c r="H21566" t="str">
        <f t="shared" si="44"/>
        <v/>
      </c>
    </row>
    <row r="21567" spans="8:8">
      <c r="H21567" t="str">
        <f t="shared" si="44"/>
        <v/>
      </c>
    </row>
    <row r="21568" spans="8:8">
      <c r="H21568" t="str">
        <f t="shared" si="44"/>
        <v/>
      </c>
    </row>
    <row r="21569" spans="8:8">
      <c r="H21569" t="str">
        <f t="shared" si="44"/>
        <v/>
      </c>
    </row>
    <row r="21570" spans="8:8">
      <c r="H21570" t="str">
        <f t="shared" si="44"/>
        <v/>
      </c>
    </row>
    <row r="21571" spans="8:8">
      <c r="H21571" t="str">
        <f t="shared" si="44"/>
        <v/>
      </c>
    </row>
    <row r="21572" spans="8:8">
      <c r="H21572" t="str">
        <f t="shared" si="44"/>
        <v/>
      </c>
    </row>
    <row r="21573" spans="8:8">
      <c r="H21573" t="str">
        <f t="shared" si="44"/>
        <v/>
      </c>
    </row>
    <row r="21574" spans="8:8">
      <c r="H21574" t="str">
        <f t="shared" si="44"/>
        <v/>
      </c>
    </row>
    <row r="21575" spans="8:8">
      <c r="H21575" t="str">
        <f t="shared" si="44"/>
        <v/>
      </c>
    </row>
    <row r="21576" spans="8:8">
      <c r="H21576" t="str">
        <f t="shared" si="44"/>
        <v/>
      </c>
    </row>
    <row r="21577" spans="8:8">
      <c r="H21577" t="str">
        <f t="shared" si="44"/>
        <v/>
      </c>
    </row>
    <row r="21578" spans="8:8">
      <c r="H21578" t="str">
        <f t="shared" si="44"/>
        <v/>
      </c>
    </row>
    <row r="21579" spans="8:8">
      <c r="H21579" t="str">
        <f t="shared" si="44"/>
        <v/>
      </c>
    </row>
    <row r="21580" spans="8:8">
      <c r="H21580" t="str">
        <f t="shared" si="44"/>
        <v/>
      </c>
    </row>
    <row r="21581" spans="8:8">
      <c r="H21581" t="str">
        <f t="shared" si="44"/>
        <v/>
      </c>
    </row>
    <row r="21582" spans="8:8">
      <c r="H21582" t="str">
        <f t="shared" si="44"/>
        <v/>
      </c>
    </row>
    <row r="21583" spans="8:8">
      <c r="H21583" t="str">
        <f t="shared" si="44"/>
        <v/>
      </c>
    </row>
    <row r="21584" spans="8:8">
      <c r="H21584" t="str">
        <f t="shared" si="44"/>
        <v/>
      </c>
    </row>
    <row r="21585" spans="8:8">
      <c r="H21585" t="str">
        <f t="shared" si="44"/>
        <v/>
      </c>
    </row>
    <row r="21586" spans="8:8">
      <c r="H21586" t="str">
        <f t="shared" si="44"/>
        <v/>
      </c>
    </row>
    <row r="21587" spans="8:8">
      <c r="H21587" t="str">
        <f t="shared" si="44"/>
        <v/>
      </c>
    </row>
    <row r="21588" spans="8:8">
      <c r="H21588" t="str">
        <f t="shared" si="44"/>
        <v/>
      </c>
    </row>
    <row r="21589" spans="8:8">
      <c r="H21589" t="str">
        <f t="shared" si="44"/>
        <v/>
      </c>
    </row>
    <row r="21590" spans="8:8">
      <c r="H21590" t="str">
        <f t="shared" si="44"/>
        <v/>
      </c>
    </row>
    <row r="21591" spans="8:8">
      <c r="H21591" t="str">
        <f t="shared" si="44"/>
        <v/>
      </c>
    </row>
    <row r="21592" spans="8:8">
      <c r="H21592" t="str">
        <f t="shared" si="44"/>
        <v/>
      </c>
    </row>
    <row r="21593" spans="8:8">
      <c r="H21593" t="str">
        <f t="shared" si="44"/>
        <v/>
      </c>
    </row>
    <row r="21594" spans="8:8">
      <c r="H21594" t="str">
        <f t="shared" si="44"/>
        <v/>
      </c>
    </row>
    <row r="21595" spans="8:8">
      <c r="H21595" t="str">
        <f t="shared" si="44"/>
        <v/>
      </c>
    </row>
    <row r="21596" spans="8:8">
      <c r="H21596" t="str">
        <f t="shared" si="44"/>
        <v/>
      </c>
    </row>
    <row r="21597" spans="8:8">
      <c r="H21597" t="str">
        <f t="shared" si="44"/>
        <v/>
      </c>
    </row>
    <row r="21598" spans="8:8">
      <c r="H21598" t="str">
        <f t="shared" si="44"/>
        <v/>
      </c>
    </row>
    <row r="21599" spans="8:8">
      <c r="H21599" t="str">
        <f t="shared" si="44"/>
        <v/>
      </c>
    </row>
    <row r="21600" spans="8:8">
      <c r="H21600" t="str">
        <f t="shared" si="44"/>
        <v/>
      </c>
    </row>
    <row r="21601" spans="8:8">
      <c r="H21601" t="str">
        <f t="shared" si="44"/>
        <v/>
      </c>
    </row>
    <row r="21602" spans="8:8">
      <c r="H21602" t="str">
        <f t="shared" ref="H21602:H21665" si="45">_xlfn.TEXTJOIN(", ", TRUE, G21602:G21602)</f>
        <v/>
      </c>
    </row>
    <row r="21603" spans="8:8">
      <c r="H21603" t="str">
        <f t="shared" si="45"/>
        <v/>
      </c>
    </row>
    <row r="21604" spans="8:8">
      <c r="H21604" t="str">
        <f t="shared" si="45"/>
        <v/>
      </c>
    </row>
    <row r="21605" spans="8:8">
      <c r="H21605" t="str">
        <f t="shared" si="45"/>
        <v/>
      </c>
    </row>
    <row r="21606" spans="8:8">
      <c r="H21606" t="str">
        <f t="shared" si="45"/>
        <v/>
      </c>
    </row>
    <row r="21607" spans="8:8">
      <c r="H21607" t="str">
        <f t="shared" si="45"/>
        <v/>
      </c>
    </row>
    <row r="21608" spans="8:8">
      <c r="H21608" t="str">
        <f t="shared" si="45"/>
        <v/>
      </c>
    </row>
    <row r="21609" spans="8:8">
      <c r="H21609" t="str">
        <f t="shared" si="45"/>
        <v/>
      </c>
    </row>
    <row r="21610" spans="8:8">
      <c r="H21610" t="str">
        <f t="shared" si="45"/>
        <v/>
      </c>
    </row>
    <row r="21611" spans="8:8">
      <c r="H21611" t="str">
        <f t="shared" si="45"/>
        <v/>
      </c>
    </row>
    <row r="21612" spans="8:8">
      <c r="H21612" t="str">
        <f t="shared" si="45"/>
        <v/>
      </c>
    </row>
    <row r="21613" spans="8:8">
      <c r="H21613" t="str">
        <f t="shared" si="45"/>
        <v/>
      </c>
    </row>
    <row r="21614" spans="8:8">
      <c r="H21614" t="str">
        <f t="shared" si="45"/>
        <v/>
      </c>
    </row>
    <row r="21615" spans="8:8">
      <c r="H21615" t="str">
        <f t="shared" si="45"/>
        <v/>
      </c>
    </row>
    <row r="21616" spans="8:8">
      <c r="H21616" t="str">
        <f t="shared" si="45"/>
        <v/>
      </c>
    </row>
    <row r="21617" spans="8:8">
      <c r="H21617" t="str">
        <f t="shared" si="45"/>
        <v/>
      </c>
    </row>
    <row r="21618" spans="8:8">
      <c r="H21618" t="str">
        <f t="shared" si="45"/>
        <v/>
      </c>
    </row>
    <row r="21619" spans="8:8">
      <c r="H21619" t="str">
        <f t="shared" si="45"/>
        <v/>
      </c>
    </row>
    <row r="21620" spans="8:8">
      <c r="H21620" t="str">
        <f t="shared" si="45"/>
        <v/>
      </c>
    </row>
    <row r="21621" spans="8:8">
      <c r="H21621" t="str">
        <f t="shared" si="45"/>
        <v/>
      </c>
    </row>
    <row r="21622" spans="8:8">
      <c r="H21622" t="str">
        <f t="shared" si="45"/>
        <v/>
      </c>
    </row>
    <row r="21623" spans="8:8">
      <c r="H21623" t="str">
        <f t="shared" si="45"/>
        <v/>
      </c>
    </row>
    <row r="21624" spans="8:8">
      <c r="H21624" t="str">
        <f t="shared" si="45"/>
        <v/>
      </c>
    </row>
    <row r="21625" spans="8:8">
      <c r="H21625" t="str">
        <f t="shared" si="45"/>
        <v/>
      </c>
    </row>
    <row r="21626" spans="8:8">
      <c r="H21626" t="str">
        <f t="shared" si="45"/>
        <v/>
      </c>
    </row>
    <row r="21627" spans="8:8">
      <c r="H21627" t="str">
        <f t="shared" si="45"/>
        <v/>
      </c>
    </row>
    <row r="21628" spans="8:8">
      <c r="H21628" t="str">
        <f t="shared" si="45"/>
        <v/>
      </c>
    </row>
    <row r="21629" spans="8:8">
      <c r="H21629" t="str">
        <f t="shared" si="45"/>
        <v/>
      </c>
    </row>
    <row r="21630" spans="8:8">
      <c r="H21630" t="str">
        <f t="shared" si="45"/>
        <v/>
      </c>
    </row>
    <row r="21631" spans="8:8">
      <c r="H21631" t="str">
        <f t="shared" si="45"/>
        <v/>
      </c>
    </row>
    <row r="21632" spans="8:8">
      <c r="H21632" t="str">
        <f t="shared" si="45"/>
        <v/>
      </c>
    </row>
    <row r="21633" spans="8:8">
      <c r="H21633" t="str">
        <f t="shared" si="45"/>
        <v/>
      </c>
    </row>
    <row r="21634" spans="8:8">
      <c r="H21634" t="str">
        <f t="shared" si="45"/>
        <v/>
      </c>
    </row>
    <row r="21635" spans="8:8">
      <c r="H21635" t="str">
        <f t="shared" si="45"/>
        <v/>
      </c>
    </row>
    <row r="21636" spans="8:8">
      <c r="H21636" t="str">
        <f t="shared" si="45"/>
        <v/>
      </c>
    </row>
    <row r="21637" spans="8:8">
      <c r="H21637" t="str">
        <f t="shared" si="45"/>
        <v/>
      </c>
    </row>
    <row r="21638" spans="8:8">
      <c r="H21638" t="str">
        <f t="shared" si="45"/>
        <v/>
      </c>
    </row>
    <row r="21639" spans="8:8">
      <c r="H21639" t="str">
        <f t="shared" si="45"/>
        <v/>
      </c>
    </row>
    <row r="21640" spans="8:8">
      <c r="H21640" t="str">
        <f t="shared" si="45"/>
        <v/>
      </c>
    </row>
    <row r="21641" spans="8:8">
      <c r="H21641" t="str">
        <f t="shared" si="45"/>
        <v/>
      </c>
    </row>
    <row r="21642" spans="8:8">
      <c r="H21642" t="str">
        <f t="shared" si="45"/>
        <v/>
      </c>
    </row>
    <row r="21643" spans="8:8">
      <c r="H21643" t="str">
        <f t="shared" si="45"/>
        <v/>
      </c>
    </row>
    <row r="21644" spans="8:8">
      <c r="H21644" t="str">
        <f t="shared" si="45"/>
        <v/>
      </c>
    </row>
    <row r="21645" spans="8:8">
      <c r="H21645" t="str">
        <f t="shared" si="45"/>
        <v/>
      </c>
    </row>
    <row r="21646" spans="8:8">
      <c r="H21646" t="str">
        <f t="shared" si="45"/>
        <v/>
      </c>
    </row>
    <row r="21647" spans="8:8">
      <c r="H21647" t="str">
        <f t="shared" si="45"/>
        <v/>
      </c>
    </row>
    <row r="21648" spans="8:8">
      <c r="H21648" t="str">
        <f t="shared" si="45"/>
        <v/>
      </c>
    </row>
    <row r="21649" spans="8:8">
      <c r="H21649" t="str">
        <f t="shared" si="45"/>
        <v/>
      </c>
    </row>
    <row r="21650" spans="8:8">
      <c r="H21650" t="str">
        <f t="shared" si="45"/>
        <v/>
      </c>
    </row>
    <row r="21651" spans="8:8">
      <c r="H21651" t="str">
        <f t="shared" si="45"/>
        <v/>
      </c>
    </row>
    <row r="21652" spans="8:8">
      <c r="H21652" t="str">
        <f t="shared" si="45"/>
        <v/>
      </c>
    </row>
    <row r="21653" spans="8:8">
      <c r="H21653" t="str">
        <f t="shared" si="45"/>
        <v/>
      </c>
    </row>
    <row r="21654" spans="8:8">
      <c r="H21654" t="str">
        <f t="shared" si="45"/>
        <v/>
      </c>
    </row>
    <row r="21655" spans="8:8">
      <c r="H21655" t="str">
        <f t="shared" si="45"/>
        <v/>
      </c>
    </row>
    <row r="21656" spans="8:8">
      <c r="H21656" t="str">
        <f t="shared" si="45"/>
        <v/>
      </c>
    </row>
    <row r="21657" spans="8:8">
      <c r="H21657" t="str">
        <f t="shared" si="45"/>
        <v/>
      </c>
    </row>
    <row r="21658" spans="8:8">
      <c r="H21658" t="str">
        <f t="shared" si="45"/>
        <v/>
      </c>
    </row>
    <row r="21659" spans="8:8">
      <c r="H21659" t="str">
        <f t="shared" si="45"/>
        <v/>
      </c>
    </row>
    <row r="21660" spans="8:8">
      <c r="H21660" t="str">
        <f t="shared" si="45"/>
        <v/>
      </c>
    </row>
    <row r="21661" spans="8:8">
      <c r="H21661" t="str">
        <f t="shared" si="45"/>
        <v/>
      </c>
    </row>
    <row r="21662" spans="8:8">
      <c r="H21662" t="str">
        <f t="shared" si="45"/>
        <v/>
      </c>
    </row>
    <row r="21663" spans="8:8">
      <c r="H21663" t="str">
        <f t="shared" si="45"/>
        <v/>
      </c>
    </row>
    <row r="21664" spans="8:8">
      <c r="H21664" t="str">
        <f t="shared" si="45"/>
        <v/>
      </c>
    </row>
    <row r="21665" spans="8:8">
      <c r="H21665" t="str">
        <f t="shared" si="45"/>
        <v/>
      </c>
    </row>
    <row r="21666" spans="8:8">
      <c r="H21666" t="str">
        <f t="shared" ref="H21666:H21729" si="46">_xlfn.TEXTJOIN(", ", TRUE, G21666:G21666)</f>
        <v/>
      </c>
    </row>
    <row r="21667" spans="8:8">
      <c r="H21667" t="str">
        <f t="shared" si="46"/>
        <v/>
      </c>
    </row>
    <row r="21668" spans="8:8">
      <c r="H21668" t="str">
        <f t="shared" si="46"/>
        <v/>
      </c>
    </row>
    <row r="21669" spans="8:8">
      <c r="H21669" t="str">
        <f t="shared" si="46"/>
        <v/>
      </c>
    </row>
    <row r="21670" spans="8:8">
      <c r="H21670" t="str">
        <f t="shared" si="46"/>
        <v/>
      </c>
    </row>
    <row r="21671" spans="8:8">
      <c r="H21671" t="str">
        <f t="shared" si="46"/>
        <v/>
      </c>
    </row>
    <row r="21672" spans="8:8">
      <c r="H21672" t="str">
        <f t="shared" si="46"/>
        <v/>
      </c>
    </row>
    <row r="21673" spans="8:8">
      <c r="H21673" t="str">
        <f t="shared" si="46"/>
        <v/>
      </c>
    </row>
    <row r="21674" spans="8:8">
      <c r="H21674" t="str">
        <f t="shared" si="46"/>
        <v/>
      </c>
    </row>
    <row r="21675" spans="8:8">
      <c r="H21675" t="str">
        <f t="shared" si="46"/>
        <v/>
      </c>
    </row>
    <row r="21676" spans="8:8">
      <c r="H21676" t="str">
        <f t="shared" si="46"/>
        <v/>
      </c>
    </row>
    <row r="21677" spans="8:8">
      <c r="H21677" t="str">
        <f t="shared" si="46"/>
        <v/>
      </c>
    </row>
    <row r="21678" spans="8:8">
      <c r="H21678" t="str">
        <f t="shared" si="46"/>
        <v/>
      </c>
    </row>
    <row r="21679" spans="8:8">
      <c r="H21679" t="str">
        <f t="shared" si="46"/>
        <v/>
      </c>
    </row>
    <row r="21680" spans="8:8">
      <c r="H21680" t="str">
        <f t="shared" si="46"/>
        <v/>
      </c>
    </row>
    <row r="21681" spans="8:8">
      <c r="H21681" t="str">
        <f t="shared" si="46"/>
        <v/>
      </c>
    </row>
    <row r="21682" spans="8:8">
      <c r="H21682" t="str">
        <f t="shared" si="46"/>
        <v/>
      </c>
    </row>
    <row r="21683" spans="8:8">
      <c r="H21683" t="str">
        <f t="shared" si="46"/>
        <v/>
      </c>
    </row>
    <row r="21684" spans="8:8">
      <c r="H21684" t="str">
        <f t="shared" si="46"/>
        <v/>
      </c>
    </row>
    <row r="21685" spans="8:8">
      <c r="H21685" t="str">
        <f t="shared" si="46"/>
        <v/>
      </c>
    </row>
    <row r="21686" spans="8:8">
      <c r="H21686" t="str">
        <f t="shared" si="46"/>
        <v/>
      </c>
    </row>
    <row r="21687" spans="8:8">
      <c r="H21687" t="str">
        <f t="shared" si="46"/>
        <v/>
      </c>
    </row>
    <row r="21688" spans="8:8">
      <c r="H21688" t="str">
        <f t="shared" si="46"/>
        <v/>
      </c>
    </row>
    <row r="21689" spans="8:8">
      <c r="H21689" t="str">
        <f t="shared" si="46"/>
        <v/>
      </c>
    </row>
    <row r="21690" spans="8:8">
      <c r="H21690" t="str">
        <f t="shared" si="46"/>
        <v/>
      </c>
    </row>
    <row r="21691" spans="8:8">
      <c r="H21691" t="str">
        <f t="shared" si="46"/>
        <v/>
      </c>
    </row>
    <row r="21692" spans="8:8">
      <c r="H21692" t="str">
        <f t="shared" si="46"/>
        <v/>
      </c>
    </row>
    <row r="21693" spans="8:8">
      <c r="H21693" t="str">
        <f t="shared" si="46"/>
        <v/>
      </c>
    </row>
    <row r="21694" spans="8:8">
      <c r="H21694" t="str">
        <f t="shared" si="46"/>
        <v/>
      </c>
    </row>
    <row r="21695" spans="8:8">
      <c r="H21695" t="str">
        <f t="shared" si="46"/>
        <v/>
      </c>
    </row>
    <row r="21696" spans="8:8">
      <c r="H21696" t="str">
        <f t="shared" si="46"/>
        <v/>
      </c>
    </row>
    <row r="21697" spans="8:8">
      <c r="H21697" t="str">
        <f t="shared" si="46"/>
        <v/>
      </c>
    </row>
    <row r="21698" spans="8:8">
      <c r="H21698" t="str">
        <f t="shared" si="46"/>
        <v/>
      </c>
    </row>
    <row r="21699" spans="8:8">
      <c r="H21699" t="str">
        <f t="shared" si="46"/>
        <v/>
      </c>
    </row>
    <row r="21700" spans="8:8">
      <c r="H21700" t="str">
        <f t="shared" si="46"/>
        <v/>
      </c>
    </row>
    <row r="21701" spans="8:8">
      <c r="H21701" t="str">
        <f t="shared" si="46"/>
        <v/>
      </c>
    </row>
    <row r="21702" spans="8:8">
      <c r="H21702" t="str">
        <f t="shared" si="46"/>
        <v/>
      </c>
    </row>
    <row r="21703" spans="8:8">
      <c r="H21703" t="str">
        <f t="shared" si="46"/>
        <v/>
      </c>
    </row>
    <row r="21704" spans="8:8">
      <c r="H21704" t="str">
        <f t="shared" si="46"/>
        <v/>
      </c>
    </row>
    <row r="21705" spans="8:8">
      <c r="H21705" t="str">
        <f t="shared" si="46"/>
        <v/>
      </c>
    </row>
    <row r="21706" spans="8:8">
      <c r="H21706" t="str">
        <f t="shared" si="46"/>
        <v/>
      </c>
    </row>
    <row r="21707" spans="8:8">
      <c r="H21707" t="str">
        <f t="shared" si="46"/>
        <v/>
      </c>
    </row>
    <row r="21708" spans="8:8">
      <c r="H21708" t="str">
        <f t="shared" si="46"/>
        <v/>
      </c>
    </row>
    <row r="21709" spans="8:8">
      <c r="H21709" t="str">
        <f t="shared" si="46"/>
        <v/>
      </c>
    </row>
    <row r="21710" spans="8:8">
      <c r="H21710" t="str">
        <f t="shared" si="46"/>
        <v/>
      </c>
    </row>
    <row r="21711" spans="8:8">
      <c r="H21711" t="str">
        <f t="shared" si="46"/>
        <v/>
      </c>
    </row>
    <row r="21712" spans="8:8">
      <c r="H21712" t="str">
        <f t="shared" si="46"/>
        <v/>
      </c>
    </row>
    <row r="21713" spans="8:8">
      <c r="H21713" t="str">
        <f t="shared" si="46"/>
        <v/>
      </c>
    </row>
    <row r="21714" spans="8:8">
      <c r="H21714" t="str">
        <f t="shared" si="46"/>
        <v/>
      </c>
    </row>
    <row r="21715" spans="8:8">
      <c r="H21715" t="str">
        <f t="shared" si="46"/>
        <v/>
      </c>
    </row>
    <row r="21716" spans="8:8">
      <c r="H21716" t="str">
        <f t="shared" si="46"/>
        <v/>
      </c>
    </row>
    <row r="21717" spans="8:8">
      <c r="H21717" t="str">
        <f t="shared" si="46"/>
        <v/>
      </c>
    </row>
    <row r="21718" spans="8:8">
      <c r="H21718" t="str">
        <f t="shared" si="46"/>
        <v/>
      </c>
    </row>
    <row r="21719" spans="8:8">
      <c r="H21719" t="str">
        <f t="shared" si="46"/>
        <v/>
      </c>
    </row>
    <row r="21720" spans="8:8">
      <c r="H21720" t="str">
        <f t="shared" si="46"/>
        <v/>
      </c>
    </row>
    <row r="21721" spans="8:8">
      <c r="H21721" t="str">
        <f t="shared" si="46"/>
        <v/>
      </c>
    </row>
    <row r="21722" spans="8:8">
      <c r="H21722" t="str">
        <f t="shared" si="46"/>
        <v/>
      </c>
    </row>
    <row r="21723" spans="8:8">
      <c r="H21723" t="str">
        <f t="shared" si="46"/>
        <v/>
      </c>
    </row>
    <row r="21724" spans="8:8">
      <c r="H21724" t="str">
        <f t="shared" si="46"/>
        <v/>
      </c>
    </row>
    <row r="21725" spans="8:8">
      <c r="H21725" t="str">
        <f t="shared" si="46"/>
        <v/>
      </c>
    </row>
    <row r="21726" spans="8:8">
      <c r="H21726" t="str">
        <f t="shared" si="46"/>
        <v/>
      </c>
    </row>
    <row r="21727" spans="8:8">
      <c r="H21727" t="str">
        <f t="shared" si="46"/>
        <v/>
      </c>
    </row>
    <row r="21728" spans="8:8">
      <c r="H21728" t="str">
        <f t="shared" si="46"/>
        <v/>
      </c>
    </row>
    <row r="21729" spans="8:8">
      <c r="H21729" t="str">
        <f t="shared" si="46"/>
        <v/>
      </c>
    </row>
    <row r="21730" spans="8:8">
      <c r="H21730" t="str">
        <f t="shared" ref="H21730:H21793" si="47">_xlfn.TEXTJOIN(", ", TRUE, G21730:G21730)</f>
        <v/>
      </c>
    </row>
    <row r="21731" spans="8:8">
      <c r="H21731" t="str">
        <f t="shared" si="47"/>
        <v/>
      </c>
    </row>
    <row r="21732" spans="8:8">
      <c r="H21732" t="str">
        <f t="shared" si="47"/>
        <v/>
      </c>
    </row>
    <row r="21733" spans="8:8">
      <c r="H21733" t="str">
        <f t="shared" si="47"/>
        <v/>
      </c>
    </row>
    <row r="21734" spans="8:8">
      <c r="H21734" t="str">
        <f t="shared" si="47"/>
        <v/>
      </c>
    </row>
    <row r="21735" spans="8:8">
      <c r="H21735" t="str">
        <f t="shared" si="47"/>
        <v/>
      </c>
    </row>
    <row r="21736" spans="8:8">
      <c r="H21736" t="str">
        <f t="shared" si="47"/>
        <v/>
      </c>
    </row>
    <row r="21737" spans="8:8">
      <c r="H21737" t="str">
        <f t="shared" si="47"/>
        <v/>
      </c>
    </row>
    <row r="21738" spans="8:8">
      <c r="H21738" t="str">
        <f t="shared" si="47"/>
        <v/>
      </c>
    </row>
    <row r="21739" spans="8:8">
      <c r="H21739" t="str">
        <f t="shared" si="47"/>
        <v/>
      </c>
    </row>
    <row r="21740" spans="8:8">
      <c r="H21740" t="str">
        <f t="shared" si="47"/>
        <v/>
      </c>
    </row>
    <row r="21741" spans="8:8">
      <c r="H21741" t="str">
        <f t="shared" si="47"/>
        <v/>
      </c>
    </row>
    <row r="21742" spans="8:8">
      <c r="H21742" t="str">
        <f t="shared" si="47"/>
        <v/>
      </c>
    </row>
    <row r="21743" spans="8:8">
      <c r="H21743" t="str">
        <f t="shared" si="47"/>
        <v/>
      </c>
    </row>
    <row r="21744" spans="8:8">
      <c r="H21744" t="str">
        <f t="shared" si="47"/>
        <v/>
      </c>
    </row>
    <row r="21745" spans="8:8">
      <c r="H21745" t="str">
        <f t="shared" si="47"/>
        <v/>
      </c>
    </row>
    <row r="21746" spans="8:8">
      <c r="H21746" t="str">
        <f t="shared" si="47"/>
        <v/>
      </c>
    </row>
    <row r="21747" spans="8:8">
      <c r="H21747" t="str">
        <f t="shared" si="47"/>
        <v/>
      </c>
    </row>
    <row r="21748" spans="8:8">
      <c r="H21748" t="str">
        <f t="shared" si="47"/>
        <v/>
      </c>
    </row>
    <row r="21749" spans="8:8">
      <c r="H21749" t="str">
        <f t="shared" si="47"/>
        <v/>
      </c>
    </row>
    <row r="21750" spans="8:8">
      <c r="H21750" t="str">
        <f t="shared" si="47"/>
        <v/>
      </c>
    </row>
    <row r="21751" spans="8:8">
      <c r="H21751" t="str">
        <f t="shared" si="47"/>
        <v/>
      </c>
    </row>
    <row r="21752" spans="8:8">
      <c r="H21752" t="str">
        <f t="shared" si="47"/>
        <v/>
      </c>
    </row>
    <row r="21753" spans="8:8">
      <c r="H21753" t="str">
        <f t="shared" si="47"/>
        <v/>
      </c>
    </row>
    <row r="21754" spans="8:8">
      <c r="H21754" t="str">
        <f t="shared" si="47"/>
        <v/>
      </c>
    </row>
    <row r="21755" spans="8:8">
      <c r="H21755" t="str">
        <f t="shared" si="47"/>
        <v/>
      </c>
    </row>
    <row r="21756" spans="8:8">
      <c r="H21756" t="str">
        <f t="shared" si="47"/>
        <v/>
      </c>
    </row>
    <row r="21757" spans="8:8">
      <c r="H21757" t="str">
        <f t="shared" si="47"/>
        <v/>
      </c>
    </row>
    <row r="21758" spans="8:8">
      <c r="H21758" t="str">
        <f t="shared" si="47"/>
        <v/>
      </c>
    </row>
    <row r="21759" spans="8:8">
      <c r="H21759" t="str">
        <f t="shared" si="47"/>
        <v/>
      </c>
    </row>
    <row r="21760" spans="8:8">
      <c r="H21760" t="str">
        <f t="shared" si="47"/>
        <v/>
      </c>
    </row>
    <row r="21761" spans="8:8">
      <c r="H21761" t="str">
        <f t="shared" si="47"/>
        <v/>
      </c>
    </row>
    <row r="21762" spans="8:8">
      <c r="H21762" t="str">
        <f t="shared" si="47"/>
        <v/>
      </c>
    </row>
    <row r="21763" spans="8:8">
      <c r="H21763" t="str">
        <f t="shared" si="47"/>
        <v/>
      </c>
    </row>
    <row r="21764" spans="8:8">
      <c r="H21764" t="str">
        <f t="shared" si="47"/>
        <v/>
      </c>
    </row>
    <row r="21765" spans="8:8">
      <c r="H21765" t="str">
        <f t="shared" si="47"/>
        <v/>
      </c>
    </row>
    <row r="21766" spans="8:8">
      <c r="H21766" t="str">
        <f t="shared" si="47"/>
        <v/>
      </c>
    </row>
    <row r="21767" spans="8:8">
      <c r="H21767" t="str">
        <f t="shared" si="47"/>
        <v/>
      </c>
    </row>
    <row r="21768" spans="8:8">
      <c r="H21768" t="str">
        <f t="shared" si="47"/>
        <v/>
      </c>
    </row>
    <row r="21769" spans="8:8">
      <c r="H21769" t="str">
        <f t="shared" si="47"/>
        <v/>
      </c>
    </row>
    <row r="21770" spans="8:8">
      <c r="H21770" t="str">
        <f t="shared" si="47"/>
        <v/>
      </c>
    </row>
    <row r="21771" spans="8:8">
      <c r="H21771" t="str">
        <f t="shared" si="47"/>
        <v/>
      </c>
    </row>
    <row r="21772" spans="8:8">
      <c r="H21772" t="str">
        <f t="shared" si="47"/>
        <v/>
      </c>
    </row>
    <row r="21773" spans="8:8">
      <c r="H21773" t="str">
        <f t="shared" si="47"/>
        <v/>
      </c>
    </row>
    <row r="21774" spans="8:8">
      <c r="H21774" t="str">
        <f t="shared" si="47"/>
        <v/>
      </c>
    </row>
    <row r="21775" spans="8:8">
      <c r="H21775" t="str">
        <f t="shared" si="47"/>
        <v/>
      </c>
    </row>
    <row r="21776" spans="8:8">
      <c r="H21776" t="str">
        <f t="shared" si="47"/>
        <v/>
      </c>
    </row>
    <row r="21777" spans="8:8">
      <c r="H21777" t="str">
        <f t="shared" si="47"/>
        <v/>
      </c>
    </row>
    <row r="21778" spans="8:8">
      <c r="H21778" t="str">
        <f t="shared" si="47"/>
        <v/>
      </c>
    </row>
    <row r="21779" spans="8:8">
      <c r="H21779" t="str">
        <f t="shared" si="47"/>
        <v/>
      </c>
    </row>
    <row r="21780" spans="8:8">
      <c r="H21780" t="str">
        <f t="shared" si="47"/>
        <v/>
      </c>
    </row>
    <row r="21781" spans="8:8">
      <c r="H21781" t="str">
        <f t="shared" si="47"/>
        <v/>
      </c>
    </row>
    <row r="21782" spans="8:8">
      <c r="H21782" t="str">
        <f t="shared" si="47"/>
        <v/>
      </c>
    </row>
    <row r="21783" spans="8:8">
      <c r="H21783" t="str">
        <f t="shared" si="47"/>
        <v/>
      </c>
    </row>
    <row r="21784" spans="8:8">
      <c r="H21784" t="str">
        <f t="shared" si="47"/>
        <v/>
      </c>
    </row>
    <row r="21785" spans="8:8">
      <c r="H21785" t="str">
        <f t="shared" si="47"/>
        <v/>
      </c>
    </row>
    <row r="21786" spans="8:8">
      <c r="H21786" t="str">
        <f t="shared" si="47"/>
        <v/>
      </c>
    </row>
    <row r="21787" spans="8:8">
      <c r="H21787" t="str">
        <f t="shared" si="47"/>
        <v/>
      </c>
    </row>
    <row r="21788" spans="8:8">
      <c r="H21788" t="str">
        <f t="shared" si="47"/>
        <v/>
      </c>
    </row>
    <row r="21789" spans="8:8">
      <c r="H21789" t="str">
        <f t="shared" si="47"/>
        <v/>
      </c>
    </row>
    <row r="21790" spans="8:8">
      <c r="H21790" t="str">
        <f t="shared" si="47"/>
        <v/>
      </c>
    </row>
    <row r="21791" spans="8:8">
      <c r="H21791" t="str">
        <f t="shared" si="47"/>
        <v/>
      </c>
    </row>
    <row r="21792" spans="8:8">
      <c r="H21792" t="str">
        <f t="shared" si="47"/>
        <v/>
      </c>
    </row>
    <row r="21793" spans="8:8">
      <c r="H21793" t="str">
        <f t="shared" si="47"/>
        <v/>
      </c>
    </row>
    <row r="21794" spans="8:8">
      <c r="H21794" t="str">
        <f t="shared" ref="H21794:H21857" si="48">_xlfn.TEXTJOIN(", ", TRUE, G21794:G21794)</f>
        <v/>
      </c>
    </row>
    <row r="21795" spans="8:8">
      <c r="H21795" t="str">
        <f t="shared" si="48"/>
        <v/>
      </c>
    </row>
    <row r="21796" spans="8:8">
      <c r="H21796" t="str">
        <f t="shared" si="48"/>
        <v/>
      </c>
    </row>
    <row r="21797" spans="8:8">
      <c r="H21797" t="str">
        <f t="shared" si="48"/>
        <v/>
      </c>
    </row>
    <row r="21798" spans="8:8">
      <c r="H21798" t="str">
        <f t="shared" si="48"/>
        <v/>
      </c>
    </row>
    <row r="21799" spans="8:8">
      <c r="H21799" t="str">
        <f t="shared" si="48"/>
        <v/>
      </c>
    </row>
    <row r="21800" spans="8:8">
      <c r="H21800" t="str">
        <f t="shared" si="48"/>
        <v/>
      </c>
    </row>
    <row r="21801" spans="8:8">
      <c r="H21801" t="str">
        <f t="shared" si="48"/>
        <v/>
      </c>
    </row>
    <row r="21802" spans="8:8">
      <c r="H21802" t="str">
        <f t="shared" si="48"/>
        <v/>
      </c>
    </row>
    <row r="21803" spans="8:8">
      <c r="H21803" t="str">
        <f t="shared" si="48"/>
        <v/>
      </c>
    </row>
    <row r="21804" spans="8:8">
      <c r="H21804" t="str">
        <f t="shared" si="48"/>
        <v/>
      </c>
    </row>
    <row r="21805" spans="8:8">
      <c r="H21805" t="str">
        <f t="shared" si="48"/>
        <v/>
      </c>
    </row>
    <row r="21806" spans="8:8">
      <c r="H21806" t="str">
        <f t="shared" si="48"/>
        <v/>
      </c>
    </row>
    <row r="21807" spans="8:8">
      <c r="H21807" t="str">
        <f t="shared" si="48"/>
        <v/>
      </c>
    </row>
    <row r="21808" spans="8:8">
      <c r="H21808" t="str">
        <f t="shared" si="48"/>
        <v/>
      </c>
    </row>
    <row r="21809" spans="8:8">
      <c r="H21809" t="str">
        <f t="shared" si="48"/>
        <v/>
      </c>
    </row>
    <row r="21810" spans="8:8">
      <c r="H21810" t="str">
        <f t="shared" si="48"/>
        <v/>
      </c>
    </row>
    <row r="21811" spans="8:8">
      <c r="H21811" t="str">
        <f t="shared" si="48"/>
        <v/>
      </c>
    </row>
    <row r="21812" spans="8:8">
      <c r="H21812" t="str">
        <f t="shared" si="48"/>
        <v/>
      </c>
    </row>
    <row r="21813" spans="8:8">
      <c r="H21813" t="str">
        <f t="shared" si="48"/>
        <v/>
      </c>
    </row>
    <row r="21814" spans="8:8">
      <c r="H21814" t="str">
        <f t="shared" si="48"/>
        <v/>
      </c>
    </row>
    <row r="21815" spans="8:8">
      <c r="H21815" t="str">
        <f t="shared" si="48"/>
        <v/>
      </c>
    </row>
    <row r="21816" spans="8:8">
      <c r="H21816" t="str">
        <f t="shared" si="48"/>
        <v/>
      </c>
    </row>
    <row r="21817" spans="8:8">
      <c r="H21817" t="str">
        <f t="shared" si="48"/>
        <v/>
      </c>
    </row>
    <row r="21818" spans="8:8">
      <c r="H21818" t="str">
        <f t="shared" si="48"/>
        <v/>
      </c>
    </row>
    <row r="21819" spans="8:8">
      <c r="H21819" t="str">
        <f t="shared" si="48"/>
        <v/>
      </c>
    </row>
    <row r="21820" spans="8:8">
      <c r="H21820" t="str">
        <f t="shared" si="48"/>
        <v/>
      </c>
    </row>
    <row r="21821" spans="8:8">
      <c r="H21821" t="str">
        <f t="shared" si="48"/>
        <v/>
      </c>
    </row>
    <row r="21822" spans="8:8">
      <c r="H21822" t="str">
        <f t="shared" si="48"/>
        <v/>
      </c>
    </row>
    <row r="21823" spans="8:8">
      <c r="H21823" t="str">
        <f t="shared" si="48"/>
        <v/>
      </c>
    </row>
    <row r="21824" spans="8:8">
      <c r="H21824" t="str">
        <f t="shared" si="48"/>
        <v/>
      </c>
    </row>
    <row r="21825" spans="8:8">
      <c r="H21825" t="str">
        <f t="shared" si="48"/>
        <v/>
      </c>
    </row>
    <row r="21826" spans="8:8">
      <c r="H21826" t="str">
        <f t="shared" si="48"/>
        <v/>
      </c>
    </row>
    <row r="21827" spans="8:8">
      <c r="H21827" t="str">
        <f t="shared" si="48"/>
        <v/>
      </c>
    </row>
    <row r="21828" spans="8:8">
      <c r="H21828" t="str">
        <f t="shared" si="48"/>
        <v/>
      </c>
    </row>
    <row r="21829" spans="8:8">
      <c r="H21829" t="str">
        <f t="shared" si="48"/>
        <v/>
      </c>
    </row>
    <row r="21830" spans="8:8">
      <c r="H21830" t="str">
        <f t="shared" si="48"/>
        <v/>
      </c>
    </row>
    <row r="21831" spans="8:8">
      <c r="H21831" t="str">
        <f t="shared" si="48"/>
        <v/>
      </c>
    </row>
    <row r="21832" spans="8:8">
      <c r="H21832" t="str">
        <f t="shared" si="48"/>
        <v/>
      </c>
    </row>
    <row r="21833" spans="8:8">
      <c r="H21833" t="str">
        <f t="shared" si="48"/>
        <v/>
      </c>
    </row>
    <row r="21834" spans="8:8">
      <c r="H21834" t="str">
        <f t="shared" si="48"/>
        <v/>
      </c>
    </row>
    <row r="21835" spans="8:8">
      <c r="H21835" t="str">
        <f t="shared" si="48"/>
        <v/>
      </c>
    </row>
    <row r="21836" spans="8:8">
      <c r="H21836" t="str">
        <f t="shared" si="48"/>
        <v/>
      </c>
    </row>
    <row r="21837" spans="8:8">
      <c r="H21837" t="str">
        <f t="shared" si="48"/>
        <v/>
      </c>
    </row>
    <row r="21838" spans="8:8">
      <c r="H21838" t="str">
        <f t="shared" si="48"/>
        <v/>
      </c>
    </row>
    <row r="21839" spans="8:8">
      <c r="H21839" t="str">
        <f t="shared" si="48"/>
        <v/>
      </c>
    </row>
    <row r="21840" spans="8:8">
      <c r="H21840" t="str">
        <f t="shared" si="48"/>
        <v/>
      </c>
    </row>
    <row r="21841" spans="8:8">
      <c r="H21841" t="str">
        <f t="shared" si="48"/>
        <v/>
      </c>
    </row>
    <row r="21842" spans="8:8">
      <c r="H21842" t="str">
        <f t="shared" si="48"/>
        <v/>
      </c>
    </row>
    <row r="21843" spans="8:8">
      <c r="H21843" t="str">
        <f t="shared" si="48"/>
        <v/>
      </c>
    </row>
    <row r="21844" spans="8:8">
      <c r="H21844" t="str">
        <f t="shared" si="48"/>
        <v/>
      </c>
    </row>
    <row r="21845" spans="8:8">
      <c r="H21845" t="str">
        <f t="shared" si="48"/>
        <v/>
      </c>
    </row>
    <row r="21846" spans="8:8">
      <c r="H21846" t="str">
        <f t="shared" si="48"/>
        <v/>
      </c>
    </row>
    <row r="21847" spans="8:8">
      <c r="H21847" t="str">
        <f t="shared" si="48"/>
        <v/>
      </c>
    </row>
    <row r="21848" spans="8:8">
      <c r="H21848" t="str">
        <f t="shared" si="48"/>
        <v/>
      </c>
    </row>
    <row r="21849" spans="8:8">
      <c r="H21849" t="str">
        <f t="shared" si="48"/>
        <v/>
      </c>
    </row>
    <row r="21850" spans="8:8">
      <c r="H21850" t="str">
        <f t="shared" si="48"/>
        <v/>
      </c>
    </row>
    <row r="21851" spans="8:8">
      <c r="H21851" t="str">
        <f t="shared" si="48"/>
        <v/>
      </c>
    </row>
    <row r="21852" spans="8:8">
      <c r="H21852" t="str">
        <f t="shared" si="48"/>
        <v/>
      </c>
    </row>
    <row r="21853" spans="8:8">
      <c r="H21853" t="str">
        <f t="shared" si="48"/>
        <v/>
      </c>
    </row>
    <row r="21854" spans="8:8">
      <c r="H21854" t="str">
        <f t="shared" si="48"/>
        <v/>
      </c>
    </row>
    <row r="21855" spans="8:8">
      <c r="H21855" t="str">
        <f t="shared" si="48"/>
        <v/>
      </c>
    </row>
    <row r="21856" spans="8:8">
      <c r="H21856" t="str">
        <f t="shared" si="48"/>
        <v/>
      </c>
    </row>
    <row r="21857" spans="8:8">
      <c r="H21857" t="str">
        <f t="shared" si="48"/>
        <v/>
      </c>
    </row>
    <row r="21858" spans="8:8">
      <c r="H21858" t="str">
        <f t="shared" ref="H21858:H21921" si="49">_xlfn.TEXTJOIN(", ", TRUE, G21858:G21858)</f>
        <v/>
      </c>
    </row>
    <row r="21859" spans="8:8">
      <c r="H21859" t="str">
        <f t="shared" si="49"/>
        <v/>
      </c>
    </row>
    <row r="21860" spans="8:8">
      <c r="H21860" t="str">
        <f t="shared" si="49"/>
        <v/>
      </c>
    </row>
    <row r="21861" spans="8:8">
      <c r="H21861" t="str">
        <f t="shared" si="49"/>
        <v/>
      </c>
    </row>
    <row r="21862" spans="8:8">
      <c r="H21862" t="str">
        <f t="shared" si="49"/>
        <v/>
      </c>
    </row>
    <row r="21863" spans="8:8">
      <c r="H21863" t="str">
        <f t="shared" si="49"/>
        <v/>
      </c>
    </row>
    <row r="21864" spans="8:8">
      <c r="H21864" t="str">
        <f t="shared" si="49"/>
        <v/>
      </c>
    </row>
    <row r="21865" spans="8:8">
      <c r="H21865" t="str">
        <f t="shared" si="49"/>
        <v/>
      </c>
    </row>
    <row r="21866" spans="8:8">
      <c r="H21866" t="str">
        <f t="shared" si="49"/>
        <v/>
      </c>
    </row>
    <row r="21867" spans="8:8">
      <c r="H21867" t="str">
        <f t="shared" si="49"/>
        <v/>
      </c>
    </row>
    <row r="21868" spans="8:8">
      <c r="H21868" t="str">
        <f t="shared" si="49"/>
        <v/>
      </c>
    </row>
    <row r="21869" spans="8:8">
      <c r="H21869" t="str">
        <f t="shared" si="49"/>
        <v/>
      </c>
    </row>
    <row r="21870" spans="8:8">
      <c r="H21870" t="str">
        <f t="shared" si="49"/>
        <v/>
      </c>
    </row>
    <row r="21871" spans="8:8">
      <c r="H21871" t="str">
        <f t="shared" si="49"/>
        <v/>
      </c>
    </row>
    <row r="21872" spans="8:8">
      <c r="H21872" t="str">
        <f t="shared" si="49"/>
        <v/>
      </c>
    </row>
    <row r="21873" spans="8:8">
      <c r="H21873" t="str">
        <f t="shared" si="49"/>
        <v/>
      </c>
    </row>
    <row r="21874" spans="8:8">
      <c r="H21874" t="str">
        <f t="shared" si="49"/>
        <v/>
      </c>
    </row>
    <row r="21875" spans="8:8">
      <c r="H21875" t="str">
        <f t="shared" si="49"/>
        <v/>
      </c>
    </row>
    <row r="21876" spans="8:8">
      <c r="H21876" t="str">
        <f t="shared" si="49"/>
        <v/>
      </c>
    </row>
    <row r="21877" spans="8:8">
      <c r="H21877" t="str">
        <f t="shared" si="49"/>
        <v/>
      </c>
    </row>
    <row r="21878" spans="8:8">
      <c r="H21878" t="str">
        <f t="shared" si="49"/>
        <v/>
      </c>
    </row>
    <row r="21879" spans="8:8">
      <c r="H21879" t="str">
        <f t="shared" si="49"/>
        <v/>
      </c>
    </row>
    <row r="21880" spans="8:8">
      <c r="H21880" t="str">
        <f t="shared" si="49"/>
        <v/>
      </c>
    </row>
    <row r="21881" spans="8:8">
      <c r="H21881" t="str">
        <f t="shared" si="49"/>
        <v/>
      </c>
    </row>
    <row r="21882" spans="8:8">
      <c r="H21882" t="str">
        <f t="shared" si="49"/>
        <v/>
      </c>
    </row>
    <row r="21883" spans="8:8">
      <c r="H21883" t="str">
        <f t="shared" si="49"/>
        <v/>
      </c>
    </row>
    <row r="21884" spans="8:8">
      <c r="H21884" t="str">
        <f t="shared" si="49"/>
        <v/>
      </c>
    </row>
    <row r="21885" spans="8:8">
      <c r="H21885" t="str">
        <f t="shared" si="49"/>
        <v/>
      </c>
    </row>
    <row r="21886" spans="8:8">
      <c r="H21886" t="str">
        <f t="shared" si="49"/>
        <v/>
      </c>
    </row>
    <row r="21887" spans="8:8">
      <c r="H21887" t="str">
        <f t="shared" si="49"/>
        <v/>
      </c>
    </row>
    <row r="21888" spans="8:8">
      <c r="H21888" t="str">
        <f t="shared" si="49"/>
        <v/>
      </c>
    </row>
    <row r="21889" spans="8:8">
      <c r="H21889" t="str">
        <f t="shared" si="49"/>
        <v/>
      </c>
    </row>
    <row r="21890" spans="8:8">
      <c r="H21890" t="str">
        <f t="shared" si="49"/>
        <v/>
      </c>
    </row>
    <row r="21891" spans="8:8">
      <c r="H21891" t="str">
        <f t="shared" si="49"/>
        <v/>
      </c>
    </row>
    <row r="21892" spans="8:8">
      <c r="H21892" t="str">
        <f t="shared" si="49"/>
        <v/>
      </c>
    </row>
    <row r="21893" spans="8:8">
      <c r="H21893" t="str">
        <f t="shared" si="49"/>
        <v/>
      </c>
    </row>
    <row r="21894" spans="8:8">
      <c r="H21894" t="str">
        <f t="shared" si="49"/>
        <v/>
      </c>
    </row>
    <row r="21895" spans="8:8">
      <c r="H21895" t="str">
        <f t="shared" si="49"/>
        <v/>
      </c>
    </row>
    <row r="21896" spans="8:8">
      <c r="H21896" t="str">
        <f t="shared" si="49"/>
        <v/>
      </c>
    </row>
    <row r="21897" spans="8:8">
      <c r="H21897" t="str">
        <f t="shared" si="49"/>
        <v/>
      </c>
    </row>
    <row r="21898" spans="8:8">
      <c r="H21898" t="str">
        <f t="shared" si="49"/>
        <v/>
      </c>
    </row>
    <row r="21899" spans="8:8">
      <c r="H21899" t="str">
        <f t="shared" si="49"/>
        <v/>
      </c>
    </row>
    <row r="21900" spans="8:8">
      <c r="H21900" t="str">
        <f t="shared" si="49"/>
        <v/>
      </c>
    </row>
    <row r="21901" spans="8:8">
      <c r="H21901" t="str">
        <f t="shared" si="49"/>
        <v/>
      </c>
    </row>
    <row r="21902" spans="8:8">
      <c r="H21902" t="str">
        <f t="shared" si="49"/>
        <v/>
      </c>
    </row>
    <row r="21903" spans="8:8">
      <c r="H21903" t="str">
        <f t="shared" si="49"/>
        <v/>
      </c>
    </row>
    <row r="21904" spans="8:8">
      <c r="H21904" t="str">
        <f t="shared" si="49"/>
        <v/>
      </c>
    </row>
    <row r="21905" spans="8:8">
      <c r="H21905" t="str">
        <f t="shared" si="49"/>
        <v/>
      </c>
    </row>
    <row r="21906" spans="8:8">
      <c r="H21906" t="str">
        <f t="shared" si="49"/>
        <v/>
      </c>
    </row>
    <row r="21907" spans="8:8">
      <c r="H21907" t="str">
        <f t="shared" si="49"/>
        <v/>
      </c>
    </row>
    <row r="21908" spans="8:8">
      <c r="H21908" t="str">
        <f t="shared" si="49"/>
        <v/>
      </c>
    </row>
    <row r="21909" spans="8:8">
      <c r="H21909" t="str">
        <f t="shared" si="49"/>
        <v/>
      </c>
    </row>
    <row r="21910" spans="8:8">
      <c r="H21910" t="str">
        <f t="shared" si="49"/>
        <v/>
      </c>
    </row>
    <row r="21911" spans="8:8">
      <c r="H21911" t="str">
        <f t="shared" si="49"/>
        <v/>
      </c>
    </row>
    <row r="21912" spans="8:8">
      <c r="H21912" t="str">
        <f t="shared" si="49"/>
        <v/>
      </c>
    </row>
    <row r="21913" spans="8:8">
      <c r="H21913" t="str">
        <f t="shared" si="49"/>
        <v/>
      </c>
    </row>
    <row r="21914" spans="8:8">
      <c r="H21914" t="str">
        <f t="shared" si="49"/>
        <v/>
      </c>
    </row>
    <row r="21915" spans="8:8">
      <c r="H21915" t="str">
        <f t="shared" si="49"/>
        <v/>
      </c>
    </row>
    <row r="21916" spans="8:8">
      <c r="H21916" t="str">
        <f t="shared" si="49"/>
        <v/>
      </c>
    </row>
    <row r="21917" spans="8:8">
      <c r="H21917" t="str">
        <f t="shared" si="49"/>
        <v/>
      </c>
    </row>
    <row r="21918" spans="8:8">
      <c r="H21918" t="str">
        <f t="shared" si="49"/>
        <v/>
      </c>
    </row>
    <row r="21919" spans="8:8">
      <c r="H21919" t="str">
        <f t="shared" si="49"/>
        <v/>
      </c>
    </row>
    <row r="21920" spans="8:8">
      <c r="H21920" t="str">
        <f t="shared" si="49"/>
        <v/>
      </c>
    </row>
    <row r="21921" spans="8:8">
      <c r="H21921" t="str">
        <f t="shared" si="49"/>
        <v/>
      </c>
    </row>
    <row r="21922" spans="8:8">
      <c r="H21922" t="str">
        <f t="shared" ref="H21922:H21985" si="50">_xlfn.TEXTJOIN(", ", TRUE, G21922:G21922)</f>
        <v/>
      </c>
    </row>
    <row r="21923" spans="8:8">
      <c r="H21923" t="str">
        <f t="shared" si="50"/>
        <v/>
      </c>
    </row>
    <row r="21924" spans="8:8">
      <c r="H21924" t="str">
        <f t="shared" si="50"/>
        <v/>
      </c>
    </row>
    <row r="21925" spans="8:8">
      <c r="H21925" t="str">
        <f t="shared" si="50"/>
        <v/>
      </c>
    </row>
    <row r="21926" spans="8:8">
      <c r="H21926" t="str">
        <f t="shared" si="50"/>
        <v/>
      </c>
    </row>
    <row r="21927" spans="8:8">
      <c r="H21927" t="str">
        <f t="shared" si="50"/>
        <v/>
      </c>
    </row>
    <row r="21928" spans="8:8">
      <c r="H21928" t="str">
        <f t="shared" si="50"/>
        <v/>
      </c>
    </row>
    <row r="21929" spans="8:8">
      <c r="H21929" t="str">
        <f t="shared" si="50"/>
        <v/>
      </c>
    </row>
    <row r="21930" spans="8:8">
      <c r="H21930" t="str">
        <f t="shared" si="50"/>
        <v/>
      </c>
    </row>
    <row r="21931" spans="8:8">
      <c r="H21931" t="str">
        <f t="shared" si="50"/>
        <v/>
      </c>
    </row>
    <row r="21932" spans="8:8">
      <c r="H21932" t="str">
        <f t="shared" si="50"/>
        <v/>
      </c>
    </row>
    <row r="21933" spans="8:8">
      <c r="H21933" t="str">
        <f t="shared" si="50"/>
        <v/>
      </c>
    </row>
    <row r="21934" spans="8:8">
      <c r="H21934" t="str">
        <f t="shared" si="50"/>
        <v/>
      </c>
    </row>
    <row r="21935" spans="8:8">
      <c r="H21935" t="str">
        <f t="shared" si="50"/>
        <v/>
      </c>
    </row>
    <row r="21936" spans="8:8">
      <c r="H21936" t="str">
        <f t="shared" si="50"/>
        <v/>
      </c>
    </row>
    <row r="21937" spans="8:8">
      <c r="H21937" t="str">
        <f t="shared" si="50"/>
        <v/>
      </c>
    </row>
    <row r="21938" spans="8:8">
      <c r="H21938" t="str">
        <f t="shared" si="50"/>
        <v/>
      </c>
    </row>
    <row r="21939" spans="8:8">
      <c r="H21939" t="str">
        <f t="shared" si="50"/>
        <v/>
      </c>
    </row>
    <row r="21940" spans="8:8">
      <c r="H21940" t="str">
        <f t="shared" si="50"/>
        <v/>
      </c>
    </row>
    <row r="21941" spans="8:8">
      <c r="H21941" t="str">
        <f t="shared" si="50"/>
        <v/>
      </c>
    </row>
    <row r="21942" spans="8:8">
      <c r="H21942" t="str">
        <f t="shared" si="50"/>
        <v/>
      </c>
    </row>
    <row r="21943" spans="8:8">
      <c r="H21943" t="str">
        <f t="shared" si="50"/>
        <v/>
      </c>
    </row>
    <row r="21944" spans="8:8">
      <c r="H21944" t="str">
        <f t="shared" si="50"/>
        <v/>
      </c>
    </row>
    <row r="21945" spans="8:8">
      <c r="H21945" t="str">
        <f t="shared" si="50"/>
        <v/>
      </c>
    </row>
    <row r="21946" spans="8:8">
      <c r="H21946" t="str">
        <f t="shared" si="50"/>
        <v/>
      </c>
    </row>
    <row r="21947" spans="8:8">
      <c r="H21947" t="str">
        <f t="shared" si="50"/>
        <v/>
      </c>
    </row>
    <row r="21948" spans="8:8">
      <c r="H21948" t="str">
        <f t="shared" si="50"/>
        <v/>
      </c>
    </row>
    <row r="21949" spans="8:8">
      <c r="H21949" t="str">
        <f t="shared" si="50"/>
        <v/>
      </c>
    </row>
    <row r="21950" spans="8:8">
      <c r="H21950" t="str">
        <f t="shared" si="50"/>
        <v/>
      </c>
    </row>
    <row r="21951" spans="8:8">
      <c r="H21951" t="str">
        <f t="shared" si="50"/>
        <v/>
      </c>
    </row>
    <row r="21952" spans="8:8">
      <c r="H21952" t="str">
        <f t="shared" si="50"/>
        <v/>
      </c>
    </row>
    <row r="21953" spans="8:8">
      <c r="H21953" t="str">
        <f t="shared" si="50"/>
        <v/>
      </c>
    </row>
    <row r="21954" spans="8:8">
      <c r="H21954" t="str">
        <f t="shared" si="50"/>
        <v/>
      </c>
    </row>
    <row r="21955" spans="8:8">
      <c r="H21955" t="str">
        <f t="shared" si="50"/>
        <v/>
      </c>
    </row>
    <row r="21956" spans="8:8">
      <c r="H21956" t="str">
        <f t="shared" si="50"/>
        <v/>
      </c>
    </row>
    <row r="21957" spans="8:8">
      <c r="H21957" t="str">
        <f t="shared" si="50"/>
        <v/>
      </c>
    </row>
    <row r="21958" spans="8:8">
      <c r="H21958" t="str">
        <f t="shared" si="50"/>
        <v/>
      </c>
    </row>
    <row r="21959" spans="8:8">
      <c r="H21959" t="str">
        <f t="shared" si="50"/>
        <v/>
      </c>
    </row>
    <row r="21960" spans="8:8">
      <c r="H21960" t="str">
        <f t="shared" si="50"/>
        <v/>
      </c>
    </row>
    <row r="21961" spans="8:8">
      <c r="H21961" t="str">
        <f t="shared" si="50"/>
        <v/>
      </c>
    </row>
    <row r="21962" spans="8:8">
      <c r="H21962" t="str">
        <f t="shared" si="50"/>
        <v/>
      </c>
    </row>
    <row r="21963" spans="8:8">
      <c r="H21963" t="str">
        <f t="shared" si="50"/>
        <v/>
      </c>
    </row>
    <row r="21964" spans="8:8">
      <c r="H21964" t="str">
        <f t="shared" si="50"/>
        <v/>
      </c>
    </row>
    <row r="21965" spans="8:8">
      <c r="H21965" t="str">
        <f t="shared" si="50"/>
        <v/>
      </c>
    </row>
    <row r="21966" spans="8:8">
      <c r="H21966" t="str">
        <f t="shared" si="50"/>
        <v/>
      </c>
    </row>
    <row r="21967" spans="8:8">
      <c r="H21967" t="str">
        <f t="shared" si="50"/>
        <v/>
      </c>
    </row>
    <row r="21968" spans="8:8">
      <c r="H21968" t="str">
        <f t="shared" si="50"/>
        <v/>
      </c>
    </row>
    <row r="21969" spans="8:8">
      <c r="H21969" t="str">
        <f t="shared" si="50"/>
        <v/>
      </c>
    </row>
    <row r="21970" spans="8:8">
      <c r="H21970" t="str">
        <f t="shared" si="50"/>
        <v/>
      </c>
    </row>
    <row r="21971" spans="8:8">
      <c r="H21971" t="str">
        <f t="shared" si="50"/>
        <v/>
      </c>
    </row>
    <row r="21972" spans="8:8">
      <c r="H21972" t="str">
        <f t="shared" si="50"/>
        <v/>
      </c>
    </row>
    <row r="21973" spans="8:8">
      <c r="H21973" t="str">
        <f t="shared" si="50"/>
        <v/>
      </c>
    </row>
    <row r="21974" spans="8:8">
      <c r="H21974" t="str">
        <f t="shared" si="50"/>
        <v/>
      </c>
    </row>
    <row r="21975" spans="8:8">
      <c r="H21975" t="str">
        <f t="shared" si="50"/>
        <v/>
      </c>
    </row>
    <row r="21976" spans="8:8">
      <c r="H21976" t="str">
        <f t="shared" si="50"/>
        <v/>
      </c>
    </row>
    <row r="21977" spans="8:8">
      <c r="H21977" t="str">
        <f t="shared" si="50"/>
        <v/>
      </c>
    </row>
    <row r="21978" spans="8:8">
      <c r="H21978" t="str">
        <f t="shared" si="50"/>
        <v/>
      </c>
    </row>
    <row r="21979" spans="8:8">
      <c r="H21979" t="str">
        <f t="shared" si="50"/>
        <v/>
      </c>
    </row>
    <row r="21980" spans="8:8">
      <c r="H21980" t="str">
        <f t="shared" si="50"/>
        <v/>
      </c>
    </row>
    <row r="21981" spans="8:8">
      <c r="H21981" t="str">
        <f t="shared" si="50"/>
        <v/>
      </c>
    </row>
    <row r="21982" spans="8:8">
      <c r="H21982" t="str">
        <f t="shared" si="50"/>
        <v/>
      </c>
    </row>
    <row r="21983" spans="8:8">
      <c r="H21983" t="str">
        <f t="shared" si="50"/>
        <v/>
      </c>
    </row>
    <row r="21984" spans="8:8">
      <c r="H21984" t="str">
        <f t="shared" si="50"/>
        <v/>
      </c>
    </row>
    <row r="21985" spans="8:8">
      <c r="H21985" t="str">
        <f t="shared" si="50"/>
        <v/>
      </c>
    </row>
    <row r="21986" spans="8:8">
      <c r="H21986" t="str">
        <f t="shared" ref="H21986:H22049" si="51">_xlfn.TEXTJOIN(", ", TRUE, G21986:G21986)</f>
        <v/>
      </c>
    </row>
    <row r="21987" spans="8:8">
      <c r="H21987" t="str">
        <f t="shared" si="51"/>
        <v/>
      </c>
    </row>
    <row r="21988" spans="8:8">
      <c r="H21988" t="str">
        <f t="shared" si="51"/>
        <v/>
      </c>
    </row>
    <row r="21989" spans="8:8">
      <c r="H21989" t="str">
        <f t="shared" si="51"/>
        <v/>
      </c>
    </row>
    <row r="21990" spans="8:8">
      <c r="H21990" t="str">
        <f t="shared" si="51"/>
        <v/>
      </c>
    </row>
    <row r="21991" spans="8:8">
      <c r="H21991" t="str">
        <f t="shared" si="51"/>
        <v/>
      </c>
    </row>
    <row r="21992" spans="8:8">
      <c r="H21992" t="str">
        <f t="shared" si="51"/>
        <v/>
      </c>
    </row>
    <row r="21993" spans="8:8">
      <c r="H21993" t="str">
        <f t="shared" si="51"/>
        <v/>
      </c>
    </row>
    <row r="21994" spans="8:8">
      <c r="H21994" t="str">
        <f t="shared" si="51"/>
        <v/>
      </c>
    </row>
    <row r="21995" spans="8:8">
      <c r="H21995" t="str">
        <f t="shared" si="51"/>
        <v/>
      </c>
    </row>
    <row r="21996" spans="8:8">
      <c r="H21996" t="str">
        <f t="shared" si="51"/>
        <v/>
      </c>
    </row>
    <row r="21997" spans="8:8">
      <c r="H21997" t="str">
        <f t="shared" si="51"/>
        <v/>
      </c>
    </row>
    <row r="21998" spans="8:8">
      <c r="H21998" t="str">
        <f t="shared" si="51"/>
        <v/>
      </c>
    </row>
    <row r="21999" spans="8:8">
      <c r="H21999" t="str">
        <f t="shared" si="51"/>
        <v/>
      </c>
    </row>
    <row r="22000" spans="8:8">
      <c r="H22000" t="str">
        <f t="shared" si="51"/>
        <v/>
      </c>
    </row>
    <row r="22001" spans="8:8">
      <c r="H22001" t="str">
        <f t="shared" si="51"/>
        <v/>
      </c>
    </row>
    <row r="22002" spans="8:8">
      <c r="H22002" t="str">
        <f t="shared" si="51"/>
        <v/>
      </c>
    </row>
    <row r="22003" spans="8:8">
      <c r="H22003" t="str">
        <f t="shared" si="51"/>
        <v/>
      </c>
    </row>
    <row r="22004" spans="8:8">
      <c r="H22004" t="str">
        <f t="shared" si="51"/>
        <v/>
      </c>
    </row>
    <row r="22005" spans="8:8">
      <c r="H22005" t="str">
        <f t="shared" si="51"/>
        <v/>
      </c>
    </row>
    <row r="22006" spans="8:8">
      <c r="H22006" t="str">
        <f t="shared" si="51"/>
        <v/>
      </c>
    </row>
    <row r="22007" spans="8:8">
      <c r="H22007" t="str">
        <f t="shared" si="51"/>
        <v/>
      </c>
    </row>
    <row r="22008" spans="8:8">
      <c r="H22008" t="str">
        <f t="shared" si="51"/>
        <v/>
      </c>
    </row>
    <row r="22009" spans="8:8">
      <c r="H22009" t="str">
        <f t="shared" si="51"/>
        <v/>
      </c>
    </row>
    <row r="22010" spans="8:8">
      <c r="H22010" t="str">
        <f t="shared" si="51"/>
        <v/>
      </c>
    </row>
    <row r="22011" spans="8:8">
      <c r="H22011" t="str">
        <f t="shared" si="51"/>
        <v/>
      </c>
    </row>
    <row r="22012" spans="8:8">
      <c r="H22012" t="str">
        <f t="shared" si="51"/>
        <v/>
      </c>
    </row>
    <row r="22013" spans="8:8">
      <c r="H22013" t="str">
        <f t="shared" si="51"/>
        <v/>
      </c>
    </row>
    <row r="22014" spans="8:8">
      <c r="H22014" t="str">
        <f t="shared" si="51"/>
        <v/>
      </c>
    </row>
    <row r="22015" spans="8:8">
      <c r="H22015" t="str">
        <f t="shared" si="51"/>
        <v/>
      </c>
    </row>
    <row r="22016" spans="8:8">
      <c r="H22016" t="str">
        <f t="shared" si="51"/>
        <v/>
      </c>
    </row>
    <row r="22017" spans="8:8">
      <c r="H22017" t="str">
        <f t="shared" si="51"/>
        <v/>
      </c>
    </row>
    <row r="22018" spans="8:8">
      <c r="H22018" t="str">
        <f t="shared" si="51"/>
        <v/>
      </c>
    </row>
    <row r="22019" spans="8:8">
      <c r="H22019" t="str">
        <f t="shared" si="51"/>
        <v/>
      </c>
    </row>
    <row r="22020" spans="8:8">
      <c r="H22020" t="str">
        <f t="shared" si="51"/>
        <v/>
      </c>
    </row>
    <row r="22021" spans="8:8">
      <c r="H22021" t="str">
        <f t="shared" si="51"/>
        <v/>
      </c>
    </row>
    <row r="22022" spans="8:8">
      <c r="H22022" t="str">
        <f t="shared" si="51"/>
        <v/>
      </c>
    </row>
    <row r="22023" spans="8:8">
      <c r="H22023" t="str">
        <f t="shared" si="51"/>
        <v/>
      </c>
    </row>
    <row r="22024" spans="8:8">
      <c r="H22024" t="str">
        <f t="shared" si="51"/>
        <v/>
      </c>
    </row>
    <row r="22025" spans="8:8">
      <c r="H22025" t="str">
        <f t="shared" si="51"/>
        <v/>
      </c>
    </row>
    <row r="22026" spans="8:8">
      <c r="H22026" t="str">
        <f t="shared" si="51"/>
        <v/>
      </c>
    </row>
    <row r="22027" spans="8:8">
      <c r="H22027" t="str">
        <f t="shared" si="51"/>
        <v/>
      </c>
    </row>
    <row r="22028" spans="8:8">
      <c r="H22028" t="str">
        <f t="shared" si="51"/>
        <v/>
      </c>
    </row>
    <row r="22029" spans="8:8">
      <c r="H22029" t="str">
        <f t="shared" si="51"/>
        <v/>
      </c>
    </row>
    <row r="22030" spans="8:8">
      <c r="H22030" t="str">
        <f t="shared" si="51"/>
        <v/>
      </c>
    </row>
    <row r="22031" spans="8:8">
      <c r="H22031" t="str">
        <f t="shared" si="51"/>
        <v/>
      </c>
    </row>
    <row r="22032" spans="8:8">
      <c r="H22032" t="str">
        <f t="shared" si="51"/>
        <v/>
      </c>
    </row>
    <row r="22033" spans="8:8">
      <c r="H22033" t="str">
        <f t="shared" si="51"/>
        <v/>
      </c>
    </row>
    <row r="22034" spans="8:8">
      <c r="H22034" t="str">
        <f t="shared" si="51"/>
        <v/>
      </c>
    </row>
    <row r="22035" spans="8:8">
      <c r="H22035" t="str">
        <f t="shared" si="51"/>
        <v/>
      </c>
    </row>
    <row r="22036" spans="8:8">
      <c r="H22036" t="str">
        <f t="shared" si="51"/>
        <v/>
      </c>
    </row>
    <row r="22037" spans="8:8">
      <c r="H22037" t="str">
        <f t="shared" si="51"/>
        <v/>
      </c>
    </row>
    <row r="22038" spans="8:8">
      <c r="H22038" t="str">
        <f t="shared" si="51"/>
        <v/>
      </c>
    </row>
    <row r="22039" spans="8:8">
      <c r="H22039" t="str">
        <f t="shared" si="51"/>
        <v/>
      </c>
    </row>
    <row r="22040" spans="8:8">
      <c r="H22040" t="str">
        <f t="shared" si="51"/>
        <v/>
      </c>
    </row>
    <row r="22041" spans="8:8">
      <c r="H22041" t="str">
        <f t="shared" si="51"/>
        <v/>
      </c>
    </row>
    <row r="22042" spans="8:8">
      <c r="H22042" t="str">
        <f t="shared" si="51"/>
        <v/>
      </c>
    </row>
    <row r="22043" spans="8:8">
      <c r="H22043" t="str">
        <f t="shared" si="51"/>
        <v/>
      </c>
    </row>
    <row r="22044" spans="8:8">
      <c r="H22044" t="str">
        <f t="shared" si="51"/>
        <v/>
      </c>
    </row>
    <row r="22045" spans="8:8">
      <c r="H22045" t="str">
        <f t="shared" si="51"/>
        <v/>
      </c>
    </row>
    <row r="22046" spans="8:8">
      <c r="H22046" t="str">
        <f t="shared" si="51"/>
        <v/>
      </c>
    </row>
    <row r="22047" spans="8:8">
      <c r="H22047" t="str">
        <f t="shared" si="51"/>
        <v/>
      </c>
    </row>
    <row r="22048" spans="8:8">
      <c r="H22048" t="str">
        <f t="shared" si="51"/>
        <v/>
      </c>
    </row>
    <row r="22049" spans="8:8">
      <c r="H22049" t="str">
        <f t="shared" si="51"/>
        <v/>
      </c>
    </row>
    <row r="22050" spans="8:8">
      <c r="H22050" t="str">
        <f t="shared" ref="H22050:H22113" si="52">_xlfn.TEXTJOIN(", ", TRUE, G22050:G22050)</f>
        <v/>
      </c>
    </row>
    <row r="22051" spans="8:8">
      <c r="H22051" t="str">
        <f t="shared" si="52"/>
        <v/>
      </c>
    </row>
    <row r="22052" spans="8:8">
      <c r="H22052" t="str">
        <f t="shared" si="52"/>
        <v/>
      </c>
    </row>
    <row r="22053" spans="8:8">
      <c r="H22053" t="str">
        <f t="shared" si="52"/>
        <v/>
      </c>
    </row>
    <row r="22054" spans="8:8">
      <c r="H22054" t="str">
        <f t="shared" si="52"/>
        <v/>
      </c>
    </row>
    <row r="22055" spans="8:8">
      <c r="H22055" t="str">
        <f t="shared" si="52"/>
        <v/>
      </c>
    </row>
    <row r="22056" spans="8:8">
      <c r="H22056" t="str">
        <f t="shared" si="52"/>
        <v/>
      </c>
    </row>
    <row r="22057" spans="8:8">
      <c r="H22057" t="str">
        <f t="shared" si="52"/>
        <v/>
      </c>
    </row>
    <row r="22058" spans="8:8">
      <c r="H22058" t="str">
        <f t="shared" si="52"/>
        <v/>
      </c>
    </row>
    <row r="22059" spans="8:8">
      <c r="H22059" t="str">
        <f t="shared" si="52"/>
        <v/>
      </c>
    </row>
    <row r="22060" spans="8:8">
      <c r="H22060" t="str">
        <f t="shared" si="52"/>
        <v/>
      </c>
    </row>
    <row r="22061" spans="8:8">
      <c r="H22061" t="str">
        <f t="shared" si="52"/>
        <v/>
      </c>
    </row>
    <row r="22062" spans="8:8">
      <c r="H22062" t="str">
        <f t="shared" si="52"/>
        <v/>
      </c>
    </row>
    <row r="22063" spans="8:8">
      <c r="H22063" t="str">
        <f t="shared" si="52"/>
        <v/>
      </c>
    </row>
    <row r="22064" spans="8:8">
      <c r="H22064" t="str">
        <f t="shared" si="52"/>
        <v/>
      </c>
    </row>
    <row r="22065" spans="8:8">
      <c r="H22065" t="str">
        <f t="shared" si="52"/>
        <v/>
      </c>
    </row>
    <row r="22066" spans="8:8">
      <c r="H22066" t="str">
        <f t="shared" si="52"/>
        <v/>
      </c>
    </row>
    <row r="22067" spans="8:8">
      <c r="H22067" t="str">
        <f t="shared" si="52"/>
        <v/>
      </c>
    </row>
    <row r="22068" spans="8:8">
      <c r="H22068" t="str">
        <f t="shared" si="52"/>
        <v/>
      </c>
    </row>
    <row r="22069" spans="8:8">
      <c r="H22069" t="str">
        <f t="shared" si="52"/>
        <v/>
      </c>
    </row>
    <row r="22070" spans="8:8">
      <c r="H22070" t="str">
        <f t="shared" si="52"/>
        <v/>
      </c>
    </row>
    <row r="22071" spans="8:8">
      <c r="H22071" t="str">
        <f t="shared" si="52"/>
        <v/>
      </c>
    </row>
    <row r="22072" spans="8:8">
      <c r="H22072" t="str">
        <f t="shared" si="52"/>
        <v/>
      </c>
    </row>
    <row r="22073" spans="8:8">
      <c r="H22073" t="str">
        <f t="shared" si="52"/>
        <v/>
      </c>
    </row>
    <row r="22074" spans="8:8">
      <c r="H22074" t="str">
        <f t="shared" si="52"/>
        <v/>
      </c>
    </row>
    <row r="22075" spans="8:8">
      <c r="H22075" t="str">
        <f t="shared" si="52"/>
        <v/>
      </c>
    </row>
    <row r="22076" spans="8:8">
      <c r="H22076" t="str">
        <f t="shared" si="52"/>
        <v/>
      </c>
    </row>
    <row r="22077" spans="8:8">
      <c r="H22077" t="str">
        <f t="shared" si="52"/>
        <v/>
      </c>
    </row>
    <row r="22078" spans="8:8">
      <c r="H22078" t="str">
        <f t="shared" si="52"/>
        <v/>
      </c>
    </row>
    <row r="22079" spans="8:8">
      <c r="H22079" t="str">
        <f t="shared" si="52"/>
        <v/>
      </c>
    </row>
    <row r="22080" spans="8:8">
      <c r="H22080" t="str">
        <f t="shared" si="52"/>
        <v/>
      </c>
    </row>
    <row r="22081" spans="8:8">
      <c r="H22081" t="str">
        <f t="shared" si="52"/>
        <v/>
      </c>
    </row>
    <row r="22082" spans="8:8">
      <c r="H22082" t="str">
        <f t="shared" si="52"/>
        <v/>
      </c>
    </row>
    <row r="22083" spans="8:8">
      <c r="H22083" t="str">
        <f t="shared" si="52"/>
        <v/>
      </c>
    </row>
    <row r="22084" spans="8:8">
      <c r="H22084" t="str">
        <f t="shared" si="52"/>
        <v/>
      </c>
    </row>
    <row r="22085" spans="8:8">
      <c r="H22085" t="str">
        <f t="shared" si="52"/>
        <v/>
      </c>
    </row>
    <row r="22086" spans="8:8">
      <c r="H22086" t="str">
        <f t="shared" si="52"/>
        <v/>
      </c>
    </row>
    <row r="22087" spans="8:8">
      <c r="H22087" t="str">
        <f t="shared" si="52"/>
        <v/>
      </c>
    </row>
    <row r="22088" spans="8:8">
      <c r="H22088" t="str">
        <f t="shared" si="52"/>
        <v/>
      </c>
    </row>
    <row r="22089" spans="8:8">
      <c r="H22089" t="str">
        <f t="shared" si="52"/>
        <v/>
      </c>
    </row>
    <row r="22090" spans="8:8">
      <c r="H22090" t="str">
        <f t="shared" si="52"/>
        <v/>
      </c>
    </row>
    <row r="22091" spans="8:8">
      <c r="H22091" t="str">
        <f t="shared" si="52"/>
        <v/>
      </c>
    </row>
    <row r="22092" spans="8:8">
      <c r="H22092" t="str">
        <f t="shared" si="52"/>
        <v/>
      </c>
    </row>
    <row r="22093" spans="8:8">
      <c r="H22093" t="str">
        <f t="shared" si="52"/>
        <v/>
      </c>
    </row>
    <row r="22094" spans="8:8">
      <c r="H22094" t="str">
        <f t="shared" si="52"/>
        <v/>
      </c>
    </row>
    <row r="22095" spans="8:8">
      <c r="H22095" t="str">
        <f t="shared" si="52"/>
        <v/>
      </c>
    </row>
    <row r="22096" spans="8:8">
      <c r="H22096" t="str">
        <f t="shared" si="52"/>
        <v/>
      </c>
    </row>
    <row r="22097" spans="8:8">
      <c r="H22097" t="str">
        <f t="shared" si="52"/>
        <v/>
      </c>
    </row>
    <row r="22098" spans="8:8">
      <c r="H22098" t="str">
        <f t="shared" si="52"/>
        <v/>
      </c>
    </row>
    <row r="22099" spans="8:8">
      <c r="H22099" t="str">
        <f t="shared" si="52"/>
        <v/>
      </c>
    </row>
    <row r="22100" spans="8:8">
      <c r="H22100" t="str">
        <f t="shared" si="52"/>
        <v/>
      </c>
    </row>
    <row r="22101" spans="8:8">
      <c r="H22101" t="str">
        <f t="shared" si="52"/>
        <v/>
      </c>
    </row>
    <row r="22102" spans="8:8">
      <c r="H22102" t="str">
        <f t="shared" si="52"/>
        <v/>
      </c>
    </row>
    <row r="22103" spans="8:8">
      <c r="H22103" t="str">
        <f t="shared" si="52"/>
        <v/>
      </c>
    </row>
    <row r="22104" spans="8:8">
      <c r="H22104" t="str">
        <f t="shared" si="52"/>
        <v/>
      </c>
    </row>
    <row r="22105" spans="8:8">
      <c r="H22105" t="str">
        <f t="shared" si="52"/>
        <v/>
      </c>
    </row>
    <row r="22106" spans="8:8">
      <c r="H22106" t="str">
        <f t="shared" si="52"/>
        <v/>
      </c>
    </row>
    <row r="22107" spans="8:8">
      <c r="H22107" t="str">
        <f t="shared" si="52"/>
        <v/>
      </c>
    </row>
    <row r="22108" spans="8:8">
      <c r="H22108" t="str">
        <f t="shared" si="52"/>
        <v/>
      </c>
    </row>
    <row r="22109" spans="8:8">
      <c r="H22109" t="str">
        <f t="shared" si="52"/>
        <v/>
      </c>
    </row>
    <row r="22110" spans="8:8">
      <c r="H22110" t="str">
        <f t="shared" si="52"/>
        <v/>
      </c>
    </row>
    <row r="22111" spans="8:8">
      <c r="H22111" t="str">
        <f t="shared" si="52"/>
        <v/>
      </c>
    </row>
    <row r="22112" spans="8:8">
      <c r="H22112" t="str">
        <f t="shared" si="52"/>
        <v/>
      </c>
    </row>
    <row r="22113" spans="8:8">
      <c r="H22113" t="str">
        <f t="shared" si="52"/>
        <v/>
      </c>
    </row>
    <row r="22114" spans="8:8">
      <c r="H22114" t="str">
        <f t="shared" ref="H22114:H22177" si="53">_xlfn.TEXTJOIN(", ", TRUE, G22114:G22114)</f>
        <v/>
      </c>
    </row>
    <row r="22115" spans="8:8">
      <c r="H22115" t="str">
        <f t="shared" si="53"/>
        <v/>
      </c>
    </row>
    <row r="22116" spans="8:8">
      <c r="H22116" t="str">
        <f t="shared" si="53"/>
        <v/>
      </c>
    </row>
    <row r="22117" spans="8:8">
      <c r="H22117" t="str">
        <f t="shared" si="53"/>
        <v/>
      </c>
    </row>
    <row r="22118" spans="8:8">
      <c r="H22118" t="str">
        <f t="shared" si="53"/>
        <v/>
      </c>
    </row>
    <row r="22119" spans="8:8">
      <c r="H22119" t="str">
        <f t="shared" si="53"/>
        <v/>
      </c>
    </row>
    <row r="22120" spans="8:8">
      <c r="H22120" t="str">
        <f t="shared" si="53"/>
        <v/>
      </c>
    </row>
    <row r="22121" spans="8:8">
      <c r="H22121" t="str">
        <f t="shared" si="53"/>
        <v/>
      </c>
    </row>
    <row r="22122" spans="8:8">
      <c r="H22122" t="str">
        <f t="shared" si="53"/>
        <v/>
      </c>
    </row>
    <row r="22123" spans="8:8">
      <c r="H22123" t="str">
        <f t="shared" si="53"/>
        <v/>
      </c>
    </row>
    <row r="22124" spans="8:8">
      <c r="H22124" t="str">
        <f t="shared" si="53"/>
        <v/>
      </c>
    </row>
    <row r="22125" spans="8:8">
      <c r="H22125" t="str">
        <f t="shared" si="53"/>
        <v/>
      </c>
    </row>
    <row r="22126" spans="8:8">
      <c r="H22126" t="str">
        <f t="shared" si="53"/>
        <v/>
      </c>
    </row>
    <row r="22127" spans="8:8">
      <c r="H22127" t="str">
        <f t="shared" si="53"/>
        <v/>
      </c>
    </row>
    <row r="22128" spans="8:8">
      <c r="H22128" t="str">
        <f t="shared" si="53"/>
        <v/>
      </c>
    </row>
    <row r="22129" spans="8:8">
      <c r="H22129" t="str">
        <f t="shared" si="53"/>
        <v/>
      </c>
    </row>
    <row r="22130" spans="8:8">
      <c r="H22130" t="str">
        <f t="shared" si="53"/>
        <v/>
      </c>
    </row>
    <row r="22131" spans="8:8">
      <c r="H22131" t="str">
        <f t="shared" si="53"/>
        <v/>
      </c>
    </row>
    <row r="22132" spans="8:8">
      <c r="H22132" t="str">
        <f t="shared" si="53"/>
        <v/>
      </c>
    </row>
    <row r="22133" spans="8:8">
      <c r="H22133" t="str">
        <f t="shared" si="53"/>
        <v/>
      </c>
    </row>
    <row r="22134" spans="8:8">
      <c r="H22134" t="str">
        <f t="shared" si="53"/>
        <v/>
      </c>
    </row>
    <row r="22135" spans="8:8">
      <c r="H22135" t="str">
        <f t="shared" si="53"/>
        <v/>
      </c>
    </row>
    <row r="22136" spans="8:8">
      <c r="H22136" t="str">
        <f t="shared" si="53"/>
        <v/>
      </c>
    </row>
    <row r="22137" spans="8:8">
      <c r="H22137" t="str">
        <f t="shared" si="53"/>
        <v/>
      </c>
    </row>
    <row r="22138" spans="8:8">
      <c r="H22138" t="str">
        <f t="shared" si="53"/>
        <v/>
      </c>
    </row>
    <row r="22139" spans="8:8">
      <c r="H22139" t="str">
        <f t="shared" si="53"/>
        <v/>
      </c>
    </row>
    <row r="22140" spans="8:8">
      <c r="H22140" t="str">
        <f t="shared" si="53"/>
        <v/>
      </c>
    </row>
    <row r="22141" spans="8:8">
      <c r="H22141" t="str">
        <f t="shared" si="53"/>
        <v/>
      </c>
    </row>
    <row r="22142" spans="8:8">
      <c r="H22142" t="str">
        <f t="shared" si="53"/>
        <v/>
      </c>
    </row>
    <row r="22143" spans="8:8">
      <c r="H22143" t="str">
        <f t="shared" si="53"/>
        <v/>
      </c>
    </row>
    <row r="22144" spans="8:8">
      <c r="H22144" t="str">
        <f t="shared" si="53"/>
        <v/>
      </c>
    </row>
    <row r="22145" spans="8:8">
      <c r="H22145" t="str">
        <f t="shared" si="53"/>
        <v/>
      </c>
    </row>
    <row r="22146" spans="8:8">
      <c r="H22146" t="str">
        <f t="shared" si="53"/>
        <v/>
      </c>
    </row>
    <row r="22147" spans="8:8">
      <c r="H22147" t="str">
        <f t="shared" si="53"/>
        <v/>
      </c>
    </row>
    <row r="22148" spans="8:8">
      <c r="H22148" t="str">
        <f t="shared" si="53"/>
        <v/>
      </c>
    </row>
    <row r="22149" spans="8:8">
      <c r="H22149" t="str">
        <f t="shared" si="53"/>
        <v/>
      </c>
    </row>
    <row r="22150" spans="8:8">
      <c r="H22150" t="str">
        <f t="shared" si="53"/>
        <v/>
      </c>
    </row>
    <row r="22151" spans="8:8">
      <c r="H22151" t="str">
        <f t="shared" si="53"/>
        <v/>
      </c>
    </row>
    <row r="22152" spans="8:8">
      <c r="H22152" t="str">
        <f t="shared" si="53"/>
        <v/>
      </c>
    </row>
    <row r="22153" spans="8:8">
      <c r="H22153" t="str">
        <f t="shared" si="53"/>
        <v/>
      </c>
    </row>
    <row r="22154" spans="8:8">
      <c r="H22154" t="str">
        <f t="shared" si="53"/>
        <v/>
      </c>
    </row>
    <row r="22155" spans="8:8">
      <c r="H22155" t="str">
        <f t="shared" si="53"/>
        <v/>
      </c>
    </row>
    <row r="22156" spans="8:8">
      <c r="H22156" t="str">
        <f t="shared" si="53"/>
        <v/>
      </c>
    </row>
    <row r="22157" spans="8:8">
      <c r="H22157" t="str">
        <f t="shared" si="53"/>
        <v/>
      </c>
    </row>
    <row r="22158" spans="8:8">
      <c r="H22158" t="str">
        <f t="shared" si="53"/>
        <v/>
      </c>
    </row>
    <row r="22159" spans="8:8">
      <c r="H22159" t="str">
        <f t="shared" si="53"/>
        <v/>
      </c>
    </row>
    <row r="22160" spans="8:8">
      <c r="H22160" t="str">
        <f t="shared" si="53"/>
        <v/>
      </c>
    </row>
    <row r="22161" spans="8:8">
      <c r="H22161" t="str">
        <f t="shared" si="53"/>
        <v/>
      </c>
    </row>
    <row r="22162" spans="8:8">
      <c r="H22162" t="str">
        <f t="shared" si="53"/>
        <v/>
      </c>
    </row>
    <row r="22163" spans="8:8">
      <c r="H22163" t="str">
        <f t="shared" si="53"/>
        <v/>
      </c>
    </row>
    <row r="22164" spans="8:8">
      <c r="H22164" t="str">
        <f t="shared" si="53"/>
        <v/>
      </c>
    </row>
    <row r="22165" spans="8:8">
      <c r="H22165" t="str">
        <f t="shared" si="53"/>
        <v/>
      </c>
    </row>
    <row r="22166" spans="8:8">
      <c r="H22166" t="str">
        <f t="shared" si="53"/>
        <v/>
      </c>
    </row>
    <row r="22167" spans="8:8">
      <c r="H22167" t="str">
        <f t="shared" si="53"/>
        <v/>
      </c>
    </row>
    <row r="22168" spans="8:8">
      <c r="H22168" t="str">
        <f t="shared" si="53"/>
        <v/>
      </c>
    </row>
    <row r="22169" spans="8:8">
      <c r="H22169" t="str">
        <f t="shared" si="53"/>
        <v/>
      </c>
    </row>
    <row r="22170" spans="8:8">
      <c r="H22170" t="str">
        <f t="shared" si="53"/>
        <v/>
      </c>
    </row>
    <row r="22171" spans="8:8">
      <c r="H22171" t="str">
        <f t="shared" si="53"/>
        <v/>
      </c>
    </row>
    <row r="22172" spans="8:8">
      <c r="H22172" t="str">
        <f t="shared" si="53"/>
        <v/>
      </c>
    </row>
    <row r="22173" spans="8:8">
      <c r="H22173" t="str">
        <f t="shared" si="53"/>
        <v/>
      </c>
    </row>
    <row r="22174" spans="8:8">
      <c r="H22174" t="str">
        <f t="shared" si="53"/>
        <v/>
      </c>
    </row>
    <row r="22175" spans="8:8">
      <c r="H22175" t="str">
        <f t="shared" si="53"/>
        <v/>
      </c>
    </row>
    <row r="22176" spans="8:8">
      <c r="H22176" t="str">
        <f t="shared" si="53"/>
        <v/>
      </c>
    </row>
    <row r="22177" spans="8:8">
      <c r="H22177" t="str">
        <f t="shared" si="53"/>
        <v/>
      </c>
    </row>
    <row r="22178" spans="8:8">
      <c r="H22178" t="str">
        <f t="shared" ref="H22178:H22241" si="54">_xlfn.TEXTJOIN(", ", TRUE, G22178:G22178)</f>
        <v/>
      </c>
    </row>
    <row r="22179" spans="8:8">
      <c r="H22179" t="str">
        <f t="shared" si="54"/>
        <v/>
      </c>
    </row>
    <row r="22180" spans="8:8">
      <c r="H22180" t="str">
        <f t="shared" si="54"/>
        <v/>
      </c>
    </row>
    <row r="22181" spans="8:8">
      <c r="H22181" t="str">
        <f t="shared" si="54"/>
        <v/>
      </c>
    </row>
    <row r="22182" spans="8:8">
      <c r="H22182" t="str">
        <f t="shared" si="54"/>
        <v/>
      </c>
    </row>
    <row r="22183" spans="8:8">
      <c r="H22183" t="str">
        <f t="shared" si="54"/>
        <v/>
      </c>
    </row>
    <row r="22184" spans="8:8">
      <c r="H22184" t="str">
        <f t="shared" si="54"/>
        <v/>
      </c>
    </row>
    <row r="22185" spans="8:8">
      <c r="H22185" t="str">
        <f t="shared" si="54"/>
        <v/>
      </c>
    </row>
    <row r="22186" spans="8:8">
      <c r="H22186" t="str">
        <f t="shared" si="54"/>
        <v/>
      </c>
    </row>
    <row r="22187" spans="8:8">
      <c r="H22187" t="str">
        <f t="shared" si="54"/>
        <v/>
      </c>
    </row>
    <row r="22188" spans="8:8">
      <c r="H22188" t="str">
        <f t="shared" si="54"/>
        <v/>
      </c>
    </row>
    <row r="22189" spans="8:8">
      <c r="H22189" t="str">
        <f t="shared" si="54"/>
        <v/>
      </c>
    </row>
    <row r="22190" spans="8:8">
      <c r="H22190" t="str">
        <f t="shared" si="54"/>
        <v/>
      </c>
    </row>
    <row r="22191" spans="8:8">
      <c r="H22191" t="str">
        <f t="shared" si="54"/>
        <v/>
      </c>
    </row>
    <row r="22192" spans="8:8">
      <c r="H22192" t="str">
        <f t="shared" si="54"/>
        <v/>
      </c>
    </row>
    <row r="22193" spans="8:8">
      <c r="H22193" t="str">
        <f t="shared" si="54"/>
        <v/>
      </c>
    </row>
    <row r="22194" spans="8:8">
      <c r="H22194" t="str">
        <f t="shared" si="54"/>
        <v/>
      </c>
    </row>
    <row r="22195" spans="8:8">
      <c r="H22195" t="str">
        <f t="shared" si="54"/>
        <v/>
      </c>
    </row>
    <row r="22196" spans="8:8">
      <c r="H22196" t="str">
        <f t="shared" si="54"/>
        <v/>
      </c>
    </row>
    <row r="22197" spans="8:8">
      <c r="H22197" t="str">
        <f t="shared" si="54"/>
        <v/>
      </c>
    </row>
    <row r="22198" spans="8:8">
      <c r="H22198" t="str">
        <f t="shared" si="54"/>
        <v/>
      </c>
    </row>
    <row r="22199" spans="8:8">
      <c r="H22199" t="str">
        <f t="shared" si="54"/>
        <v/>
      </c>
    </row>
    <row r="22200" spans="8:8">
      <c r="H22200" t="str">
        <f t="shared" si="54"/>
        <v/>
      </c>
    </row>
    <row r="22201" spans="8:8">
      <c r="H22201" t="str">
        <f t="shared" si="54"/>
        <v/>
      </c>
    </row>
    <row r="22202" spans="8:8">
      <c r="H22202" t="str">
        <f t="shared" si="54"/>
        <v/>
      </c>
    </row>
    <row r="22203" spans="8:8">
      <c r="H22203" t="str">
        <f t="shared" si="54"/>
        <v/>
      </c>
    </row>
    <row r="22204" spans="8:8">
      <c r="H22204" t="str">
        <f t="shared" si="54"/>
        <v/>
      </c>
    </row>
    <row r="22205" spans="8:8">
      <c r="H22205" t="str">
        <f t="shared" si="54"/>
        <v/>
      </c>
    </row>
    <row r="22206" spans="8:8">
      <c r="H22206" t="str">
        <f t="shared" si="54"/>
        <v/>
      </c>
    </row>
    <row r="22207" spans="8:8">
      <c r="H22207" t="str">
        <f t="shared" si="54"/>
        <v/>
      </c>
    </row>
    <row r="22208" spans="8:8">
      <c r="H22208" t="str">
        <f t="shared" si="54"/>
        <v/>
      </c>
    </row>
    <row r="22209" spans="8:8">
      <c r="H22209" t="str">
        <f t="shared" si="54"/>
        <v/>
      </c>
    </row>
    <row r="22210" spans="8:8">
      <c r="H22210" t="str">
        <f t="shared" si="54"/>
        <v/>
      </c>
    </row>
    <row r="22211" spans="8:8">
      <c r="H22211" t="str">
        <f t="shared" si="54"/>
        <v/>
      </c>
    </row>
    <row r="22212" spans="8:8">
      <c r="H22212" t="str">
        <f t="shared" si="54"/>
        <v/>
      </c>
    </row>
    <row r="22213" spans="8:8">
      <c r="H22213" t="str">
        <f t="shared" si="54"/>
        <v/>
      </c>
    </row>
    <row r="22214" spans="8:8">
      <c r="H22214" t="str">
        <f t="shared" si="54"/>
        <v/>
      </c>
    </row>
    <row r="22215" spans="8:8">
      <c r="H22215" t="str">
        <f t="shared" si="54"/>
        <v/>
      </c>
    </row>
    <row r="22216" spans="8:8">
      <c r="H22216" t="str">
        <f t="shared" si="54"/>
        <v/>
      </c>
    </row>
    <row r="22217" spans="8:8">
      <c r="H22217" t="str">
        <f t="shared" si="54"/>
        <v/>
      </c>
    </row>
    <row r="22218" spans="8:8">
      <c r="H22218" t="str">
        <f t="shared" si="54"/>
        <v/>
      </c>
    </row>
    <row r="22219" spans="8:8">
      <c r="H22219" t="str">
        <f t="shared" si="54"/>
        <v/>
      </c>
    </row>
    <row r="22220" spans="8:8">
      <c r="H22220" t="str">
        <f t="shared" si="54"/>
        <v/>
      </c>
    </row>
    <row r="22221" spans="8:8">
      <c r="H22221" t="str">
        <f t="shared" si="54"/>
        <v/>
      </c>
    </row>
    <row r="22222" spans="8:8">
      <c r="H22222" t="str">
        <f t="shared" si="54"/>
        <v/>
      </c>
    </row>
    <row r="22223" spans="8:8">
      <c r="H22223" t="str">
        <f t="shared" si="54"/>
        <v/>
      </c>
    </row>
    <row r="22224" spans="8:8">
      <c r="H22224" t="str">
        <f t="shared" si="54"/>
        <v/>
      </c>
    </row>
    <row r="22225" spans="8:8">
      <c r="H22225" t="str">
        <f t="shared" si="54"/>
        <v/>
      </c>
    </row>
    <row r="22226" spans="8:8">
      <c r="H22226" t="str">
        <f t="shared" si="54"/>
        <v/>
      </c>
    </row>
    <row r="22227" spans="8:8">
      <c r="H22227" t="str">
        <f t="shared" si="54"/>
        <v/>
      </c>
    </row>
    <row r="22228" spans="8:8">
      <c r="H22228" t="str">
        <f t="shared" si="54"/>
        <v/>
      </c>
    </row>
    <row r="22229" spans="8:8">
      <c r="H22229" t="str">
        <f t="shared" si="54"/>
        <v/>
      </c>
    </row>
    <row r="22230" spans="8:8">
      <c r="H22230" t="str">
        <f t="shared" si="54"/>
        <v/>
      </c>
    </row>
    <row r="22231" spans="8:8">
      <c r="H22231" t="str">
        <f t="shared" si="54"/>
        <v/>
      </c>
    </row>
    <row r="22232" spans="8:8">
      <c r="H22232" t="str">
        <f t="shared" si="54"/>
        <v/>
      </c>
    </row>
    <row r="22233" spans="8:8">
      <c r="H22233" t="str">
        <f t="shared" si="54"/>
        <v/>
      </c>
    </row>
    <row r="22234" spans="8:8">
      <c r="H22234" t="str">
        <f t="shared" si="54"/>
        <v/>
      </c>
    </row>
    <row r="22235" spans="8:8">
      <c r="H22235" t="str">
        <f t="shared" si="54"/>
        <v/>
      </c>
    </row>
    <row r="22236" spans="8:8">
      <c r="H22236" t="str">
        <f t="shared" si="54"/>
        <v/>
      </c>
    </row>
    <row r="22237" spans="8:8">
      <c r="H22237" t="str">
        <f t="shared" si="54"/>
        <v/>
      </c>
    </row>
    <row r="22238" spans="8:8">
      <c r="H22238" t="str">
        <f t="shared" si="54"/>
        <v/>
      </c>
    </row>
    <row r="22239" spans="8:8">
      <c r="H22239" t="str">
        <f t="shared" si="54"/>
        <v/>
      </c>
    </row>
    <row r="22240" spans="8:8">
      <c r="H22240" t="str">
        <f t="shared" si="54"/>
        <v/>
      </c>
    </row>
    <row r="22241" spans="8:8">
      <c r="H22241" t="str">
        <f t="shared" si="54"/>
        <v/>
      </c>
    </row>
    <row r="22242" spans="8:8">
      <c r="H22242" t="str">
        <f t="shared" ref="H22242:H22305" si="55">_xlfn.TEXTJOIN(", ", TRUE, G22242:G22242)</f>
        <v/>
      </c>
    </row>
    <row r="22243" spans="8:8">
      <c r="H22243" t="str">
        <f t="shared" si="55"/>
        <v/>
      </c>
    </row>
    <row r="22244" spans="8:8">
      <c r="H22244" t="str">
        <f t="shared" si="55"/>
        <v/>
      </c>
    </row>
    <row r="22245" spans="8:8">
      <c r="H22245" t="str">
        <f t="shared" si="55"/>
        <v/>
      </c>
    </row>
    <row r="22246" spans="8:8">
      <c r="H22246" t="str">
        <f t="shared" si="55"/>
        <v/>
      </c>
    </row>
    <row r="22247" spans="8:8">
      <c r="H22247" t="str">
        <f t="shared" si="55"/>
        <v/>
      </c>
    </row>
    <row r="22248" spans="8:8">
      <c r="H22248" t="str">
        <f t="shared" si="55"/>
        <v/>
      </c>
    </row>
    <row r="22249" spans="8:8">
      <c r="H22249" t="str">
        <f t="shared" si="55"/>
        <v/>
      </c>
    </row>
    <row r="22250" spans="8:8">
      <c r="H22250" t="str">
        <f t="shared" si="55"/>
        <v/>
      </c>
    </row>
    <row r="22251" spans="8:8">
      <c r="H22251" t="str">
        <f t="shared" si="55"/>
        <v/>
      </c>
    </row>
    <row r="22252" spans="8:8">
      <c r="H22252" t="str">
        <f t="shared" si="55"/>
        <v/>
      </c>
    </row>
    <row r="22253" spans="8:8">
      <c r="H22253" t="str">
        <f t="shared" si="55"/>
        <v/>
      </c>
    </row>
    <row r="22254" spans="8:8">
      <c r="H22254" t="str">
        <f t="shared" si="55"/>
        <v/>
      </c>
    </row>
    <row r="22255" spans="8:8">
      <c r="H22255" t="str">
        <f t="shared" si="55"/>
        <v/>
      </c>
    </row>
    <row r="22256" spans="8:8">
      <c r="H22256" t="str">
        <f t="shared" si="55"/>
        <v/>
      </c>
    </row>
    <row r="22257" spans="8:8">
      <c r="H22257" t="str">
        <f t="shared" si="55"/>
        <v/>
      </c>
    </row>
    <row r="22258" spans="8:8">
      <c r="H22258" t="str">
        <f t="shared" si="55"/>
        <v/>
      </c>
    </row>
    <row r="22259" spans="8:8">
      <c r="H22259" t="str">
        <f t="shared" si="55"/>
        <v/>
      </c>
    </row>
    <row r="22260" spans="8:8">
      <c r="H22260" t="str">
        <f t="shared" si="55"/>
        <v/>
      </c>
    </row>
    <row r="22261" spans="8:8">
      <c r="H22261" t="str">
        <f t="shared" si="55"/>
        <v/>
      </c>
    </row>
    <row r="22262" spans="8:8">
      <c r="H22262" t="str">
        <f t="shared" si="55"/>
        <v/>
      </c>
    </row>
    <row r="22263" spans="8:8">
      <c r="H22263" t="str">
        <f t="shared" si="55"/>
        <v/>
      </c>
    </row>
    <row r="22264" spans="8:8">
      <c r="H22264" t="str">
        <f t="shared" si="55"/>
        <v/>
      </c>
    </row>
    <row r="22265" spans="8:8">
      <c r="H22265" t="str">
        <f t="shared" si="55"/>
        <v/>
      </c>
    </row>
    <row r="22266" spans="8:8">
      <c r="H22266" t="str">
        <f t="shared" si="55"/>
        <v/>
      </c>
    </row>
    <row r="22267" spans="8:8">
      <c r="H22267" t="str">
        <f t="shared" si="55"/>
        <v/>
      </c>
    </row>
    <row r="22268" spans="8:8">
      <c r="H22268" t="str">
        <f t="shared" si="55"/>
        <v/>
      </c>
    </row>
    <row r="22269" spans="8:8">
      <c r="H22269" t="str">
        <f t="shared" si="55"/>
        <v/>
      </c>
    </row>
    <row r="22270" spans="8:8">
      <c r="H22270" t="str">
        <f t="shared" si="55"/>
        <v/>
      </c>
    </row>
    <row r="22271" spans="8:8">
      <c r="H22271" t="str">
        <f t="shared" si="55"/>
        <v/>
      </c>
    </row>
    <row r="22272" spans="8:8">
      <c r="H22272" t="str">
        <f t="shared" si="55"/>
        <v/>
      </c>
    </row>
    <row r="22273" spans="8:8">
      <c r="H22273" t="str">
        <f t="shared" si="55"/>
        <v/>
      </c>
    </row>
    <row r="22274" spans="8:8">
      <c r="H22274" t="str">
        <f t="shared" si="55"/>
        <v/>
      </c>
    </row>
    <row r="22275" spans="8:8">
      <c r="H22275" t="str">
        <f t="shared" si="55"/>
        <v/>
      </c>
    </row>
    <row r="22276" spans="8:8">
      <c r="H22276" t="str">
        <f t="shared" si="55"/>
        <v/>
      </c>
    </row>
    <row r="22277" spans="8:8">
      <c r="H22277" t="str">
        <f t="shared" si="55"/>
        <v/>
      </c>
    </row>
    <row r="22278" spans="8:8">
      <c r="H22278" t="str">
        <f t="shared" si="55"/>
        <v/>
      </c>
    </row>
    <row r="22279" spans="8:8">
      <c r="H22279" t="str">
        <f t="shared" si="55"/>
        <v/>
      </c>
    </row>
    <row r="22280" spans="8:8">
      <c r="H22280" t="str">
        <f t="shared" si="55"/>
        <v/>
      </c>
    </row>
    <row r="22281" spans="8:8">
      <c r="H22281" t="str">
        <f t="shared" si="55"/>
        <v/>
      </c>
    </row>
    <row r="22282" spans="8:8">
      <c r="H22282" t="str">
        <f t="shared" si="55"/>
        <v/>
      </c>
    </row>
    <row r="22283" spans="8:8">
      <c r="H22283" t="str">
        <f t="shared" si="55"/>
        <v/>
      </c>
    </row>
    <row r="22284" spans="8:8">
      <c r="H22284" t="str">
        <f t="shared" si="55"/>
        <v/>
      </c>
    </row>
    <row r="22285" spans="8:8">
      <c r="H22285" t="str">
        <f t="shared" si="55"/>
        <v/>
      </c>
    </row>
    <row r="22286" spans="8:8">
      <c r="H22286" t="str">
        <f t="shared" si="55"/>
        <v/>
      </c>
    </row>
    <row r="22287" spans="8:8">
      <c r="H22287" t="str">
        <f t="shared" si="55"/>
        <v/>
      </c>
    </row>
    <row r="22288" spans="8:8">
      <c r="H22288" t="str">
        <f t="shared" si="55"/>
        <v/>
      </c>
    </row>
    <row r="22289" spans="8:8">
      <c r="H22289" t="str">
        <f t="shared" si="55"/>
        <v/>
      </c>
    </row>
    <row r="22290" spans="8:8">
      <c r="H22290" t="str">
        <f t="shared" si="55"/>
        <v/>
      </c>
    </row>
    <row r="22291" spans="8:8">
      <c r="H22291" t="str">
        <f t="shared" si="55"/>
        <v/>
      </c>
    </row>
    <row r="22292" spans="8:8">
      <c r="H22292" t="str">
        <f t="shared" si="55"/>
        <v/>
      </c>
    </row>
    <row r="22293" spans="8:8">
      <c r="H22293" t="str">
        <f t="shared" si="55"/>
        <v/>
      </c>
    </row>
    <row r="22294" spans="8:8">
      <c r="H22294" t="str">
        <f t="shared" si="55"/>
        <v/>
      </c>
    </row>
    <row r="22295" spans="8:8">
      <c r="H22295" t="str">
        <f t="shared" si="55"/>
        <v/>
      </c>
    </row>
    <row r="22296" spans="8:8">
      <c r="H22296" t="str">
        <f t="shared" si="55"/>
        <v/>
      </c>
    </row>
    <row r="22297" spans="8:8">
      <c r="H22297" t="str">
        <f t="shared" si="55"/>
        <v/>
      </c>
    </row>
    <row r="22298" spans="8:8">
      <c r="H22298" t="str">
        <f t="shared" si="55"/>
        <v/>
      </c>
    </row>
    <row r="22299" spans="8:8">
      <c r="H22299" t="str">
        <f t="shared" si="55"/>
        <v/>
      </c>
    </row>
    <row r="22300" spans="8:8">
      <c r="H22300" t="str">
        <f t="shared" si="55"/>
        <v/>
      </c>
    </row>
    <row r="22301" spans="8:8">
      <c r="H22301" t="str">
        <f t="shared" si="55"/>
        <v/>
      </c>
    </row>
    <row r="22302" spans="8:8">
      <c r="H22302" t="str">
        <f t="shared" si="55"/>
        <v/>
      </c>
    </row>
    <row r="22303" spans="8:8">
      <c r="H22303" t="str">
        <f t="shared" si="55"/>
        <v/>
      </c>
    </row>
    <row r="22304" spans="8:8">
      <c r="H22304" t="str">
        <f t="shared" si="55"/>
        <v/>
      </c>
    </row>
    <row r="22305" spans="8:8">
      <c r="H22305" t="str">
        <f t="shared" si="55"/>
        <v/>
      </c>
    </row>
    <row r="22306" spans="8:8">
      <c r="H22306" t="str">
        <f t="shared" ref="H22306:H22369" si="56">_xlfn.TEXTJOIN(", ", TRUE, G22306:G22306)</f>
        <v/>
      </c>
    </row>
    <row r="22307" spans="8:8">
      <c r="H22307" t="str">
        <f t="shared" si="56"/>
        <v/>
      </c>
    </row>
    <row r="22308" spans="8:8">
      <c r="H22308" t="str">
        <f t="shared" si="56"/>
        <v/>
      </c>
    </row>
    <row r="22309" spans="8:8">
      <c r="H22309" t="str">
        <f t="shared" si="56"/>
        <v/>
      </c>
    </row>
    <row r="22310" spans="8:8">
      <c r="H22310" t="str">
        <f t="shared" si="56"/>
        <v/>
      </c>
    </row>
    <row r="22311" spans="8:8">
      <c r="H22311" t="str">
        <f t="shared" si="56"/>
        <v/>
      </c>
    </row>
    <row r="22312" spans="8:8">
      <c r="H22312" t="str">
        <f t="shared" si="56"/>
        <v/>
      </c>
    </row>
    <row r="22313" spans="8:8">
      <c r="H22313" t="str">
        <f t="shared" si="56"/>
        <v/>
      </c>
    </row>
    <row r="22314" spans="8:8">
      <c r="H22314" t="str">
        <f t="shared" si="56"/>
        <v/>
      </c>
    </row>
    <row r="22315" spans="8:8">
      <c r="H22315" t="str">
        <f t="shared" si="56"/>
        <v/>
      </c>
    </row>
    <row r="22316" spans="8:8">
      <c r="H22316" t="str">
        <f t="shared" si="56"/>
        <v/>
      </c>
    </row>
    <row r="22317" spans="8:8">
      <c r="H22317" t="str">
        <f t="shared" si="56"/>
        <v/>
      </c>
    </row>
    <row r="22318" spans="8:8">
      <c r="H22318" t="str">
        <f t="shared" si="56"/>
        <v/>
      </c>
    </row>
    <row r="22319" spans="8:8">
      <c r="H22319" t="str">
        <f t="shared" si="56"/>
        <v/>
      </c>
    </row>
    <row r="22320" spans="8:8">
      <c r="H22320" t="str">
        <f t="shared" si="56"/>
        <v/>
      </c>
    </row>
    <row r="22321" spans="8:8">
      <c r="H22321" t="str">
        <f t="shared" si="56"/>
        <v/>
      </c>
    </row>
    <row r="22322" spans="8:8">
      <c r="H22322" t="str">
        <f t="shared" si="56"/>
        <v/>
      </c>
    </row>
    <row r="22323" spans="8:8">
      <c r="H22323" t="str">
        <f t="shared" si="56"/>
        <v/>
      </c>
    </row>
    <row r="22324" spans="8:8">
      <c r="H22324" t="str">
        <f t="shared" si="56"/>
        <v/>
      </c>
    </row>
    <row r="22325" spans="8:8">
      <c r="H22325" t="str">
        <f t="shared" si="56"/>
        <v/>
      </c>
    </row>
    <row r="22326" spans="8:8">
      <c r="H22326" t="str">
        <f t="shared" si="56"/>
        <v/>
      </c>
    </row>
    <row r="22327" spans="8:8">
      <c r="H22327" t="str">
        <f t="shared" si="56"/>
        <v/>
      </c>
    </row>
    <row r="22328" spans="8:8">
      <c r="H22328" t="str">
        <f t="shared" si="56"/>
        <v/>
      </c>
    </row>
    <row r="22329" spans="8:8">
      <c r="H22329" t="str">
        <f t="shared" si="56"/>
        <v/>
      </c>
    </row>
    <row r="22330" spans="8:8">
      <c r="H22330" t="str">
        <f t="shared" si="56"/>
        <v/>
      </c>
    </row>
    <row r="22331" spans="8:8">
      <c r="H22331" t="str">
        <f t="shared" si="56"/>
        <v/>
      </c>
    </row>
    <row r="22332" spans="8:8">
      <c r="H22332" t="str">
        <f t="shared" si="56"/>
        <v/>
      </c>
    </row>
    <row r="22333" spans="8:8">
      <c r="H22333" t="str">
        <f t="shared" si="56"/>
        <v/>
      </c>
    </row>
    <row r="22334" spans="8:8">
      <c r="H22334" t="str">
        <f t="shared" si="56"/>
        <v/>
      </c>
    </row>
    <row r="22335" spans="8:8">
      <c r="H22335" t="str">
        <f t="shared" si="56"/>
        <v/>
      </c>
    </row>
    <row r="22336" spans="8:8">
      <c r="H22336" t="str">
        <f t="shared" si="56"/>
        <v/>
      </c>
    </row>
    <row r="22337" spans="8:8">
      <c r="H22337" t="str">
        <f t="shared" si="56"/>
        <v/>
      </c>
    </row>
    <row r="22338" spans="8:8">
      <c r="H22338" t="str">
        <f t="shared" si="56"/>
        <v/>
      </c>
    </row>
    <row r="22339" spans="8:8">
      <c r="H22339" t="str">
        <f t="shared" si="56"/>
        <v/>
      </c>
    </row>
    <row r="22340" spans="8:8">
      <c r="H22340" t="str">
        <f t="shared" si="56"/>
        <v/>
      </c>
    </row>
    <row r="22341" spans="8:8">
      <c r="H22341" t="str">
        <f t="shared" si="56"/>
        <v/>
      </c>
    </row>
    <row r="22342" spans="8:8">
      <c r="H22342" t="str">
        <f t="shared" si="56"/>
        <v/>
      </c>
    </row>
    <row r="22343" spans="8:8">
      <c r="H22343" t="str">
        <f t="shared" si="56"/>
        <v/>
      </c>
    </row>
    <row r="22344" spans="8:8">
      <c r="H22344" t="str">
        <f t="shared" si="56"/>
        <v/>
      </c>
    </row>
    <row r="22345" spans="8:8">
      <c r="H22345" t="str">
        <f t="shared" si="56"/>
        <v/>
      </c>
    </row>
    <row r="22346" spans="8:8">
      <c r="H22346" t="str">
        <f t="shared" si="56"/>
        <v/>
      </c>
    </row>
    <row r="22347" spans="8:8">
      <c r="H22347" t="str">
        <f t="shared" si="56"/>
        <v/>
      </c>
    </row>
    <row r="22348" spans="8:8">
      <c r="H22348" t="str">
        <f t="shared" si="56"/>
        <v/>
      </c>
    </row>
    <row r="22349" spans="8:8">
      <c r="H22349" t="str">
        <f t="shared" si="56"/>
        <v/>
      </c>
    </row>
    <row r="22350" spans="8:8">
      <c r="H22350" t="str">
        <f t="shared" si="56"/>
        <v/>
      </c>
    </row>
    <row r="22351" spans="8:8">
      <c r="H22351" t="str">
        <f t="shared" si="56"/>
        <v/>
      </c>
    </row>
    <row r="22352" spans="8:8">
      <c r="H22352" t="str">
        <f t="shared" si="56"/>
        <v/>
      </c>
    </row>
    <row r="22353" spans="8:8">
      <c r="H22353" t="str">
        <f t="shared" si="56"/>
        <v/>
      </c>
    </row>
    <row r="22354" spans="8:8">
      <c r="H22354" t="str">
        <f t="shared" si="56"/>
        <v/>
      </c>
    </row>
    <row r="22355" spans="8:8">
      <c r="H22355" t="str">
        <f t="shared" si="56"/>
        <v/>
      </c>
    </row>
    <row r="22356" spans="8:8">
      <c r="H22356" t="str">
        <f t="shared" si="56"/>
        <v/>
      </c>
    </row>
    <row r="22357" spans="8:8">
      <c r="H22357" t="str">
        <f t="shared" si="56"/>
        <v/>
      </c>
    </row>
    <row r="22358" spans="8:8">
      <c r="H22358" t="str">
        <f t="shared" si="56"/>
        <v/>
      </c>
    </row>
    <row r="22359" spans="8:8">
      <c r="H22359" t="str">
        <f t="shared" si="56"/>
        <v/>
      </c>
    </row>
    <row r="22360" spans="8:8">
      <c r="H22360" t="str">
        <f t="shared" si="56"/>
        <v/>
      </c>
    </row>
    <row r="22361" spans="8:8">
      <c r="H22361" t="str">
        <f t="shared" si="56"/>
        <v/>
      </c>
    </row>
    <row r="22362" spans="8:8">
      <c r="H22362" t="str">
        <f t="shared" si="56"/>
        <v/>
      </c>
    </row>
    <row r="22363" spans="8:8">
      <c r="H22363" t="str">
        <f t="shared" si="56"/>
        <v/>
      </c>
    </row>
    <row r="22364" spans="8:8">
      <c r="H22364" t="str">
        <f t="shared" si="56"/>
        <v/>
      </c>
    </row>
    <row r="22365" spans="8:8">
      <c r="H22365" t="str">
        <f t="shared" si="56"/>
        <v/>
      </c>
    </row>
    <row r="22366" spans="8:8">
      <c r="H22366" t="str">
        <f t="shared" si="56"/>
        <v/>
      </c>
    </row>
    <row r="22367" spans="8:8">
      <c r="H22367" t="str">
        <f t="shared" si="56"/>
        <v/>
      </c>
    </row>
    <row r="22368" spans="8:8">
      <c r="H22368" t="str">
        <f t="shared" si="56"/>
        <v/>
      </c>
    </row>
    <row r="22369" spans="8:8">
      <c r="H22369" t="str">
        <f t="shared" si="56"/>
        <v/>
      </c>
    </row>
    <row r="22370" spans="8:8">
      <c r="H22370" t="str">
        <f t="shared" ref="H22370:H22433" si="57">_xlfn.TEXTJOIN(", ", TRUE, G22370:G22370)</f>
        <v/>
      </c>
    </row>
    <row r="22371" spans="8:8">
      <c r="H22371" t="str">
        <f t="shared" si="57"/>
        <v/>
      </c>
    </row>
    <row r="22372" spans="8:8">
      <c r="H22372" t="str">
        <f t="shared" si="57"/>
        <v/>
      </c>
    </row>
    <row r="22373" spans="8:8">
      <c r="H22373" t="str">
        <f t="shared" si="57"/>
        <v/>
      </c>
    </row>
    <row r="22374" spans="8:8">
      <c r="H22374" t="str">
        <f t="shared" si="57"/>
        <v/>
      </c>
    </row>
    <row r="22375" spans="8:8">
      <c r="H22375" t="str">
        <f t="shared" si="57"/>
        <v/>
      </c>
    </row>
    <row r="22376" spans="8:8">
      <c r="H22376" t="str">
        <f t="shared" si="57"/>
        <v/>
      </c>
    </row>
    <row r="22377" spans="8:8">
      <c r="H22377" t="str">
        <f t="shared" si="57"/>
        <v/>
      </c>
    </row>
    <row r="22378" spans="8:8">
      <c r="H22378" t="str">
        <f t="shared" si="57"/>
        <v/>
      </c>
    </row>
    <row r="22379" spans="8:8">
      <c r="H22379" t="str">
        <f t="shared" si="57"/>
        <v/>
      </c>
    </row>
    <row r="22380" spans="8:8">
      <c r="H22380" t="str">
        <f t="shared" si="57"/>
        <v/>
      </c>
    </row>
    <row r="22381" spans="8:8">
      <c r="H22381" t="str">
        <f t="shared" si="57"/>
        <v/>
      </c>
    </row>
    <row r="22382" spans="8:8">
      <c r="H22382" t="str">
        <f t="shared" si="57"/>
        <v/>
      </c>
    </row>
    <row r="22383" spans="8:8">
      <c r="H22383" t="str">
        <f t="shared" si="57"/>
        <v/>
      </c>
    </row>
    <row r="22384" spans="8:8">
      <c r="H22384" t="str">
        <f t="shared" si="57"/>
        <v/>
      </c>
    </row>
    <row r="22385" spans="8:8">
      <c r="H22385" t="str">
        <f t="shared" si="57"/>
        <v/>
      </c>
    </row>
    <row r="22386" spans="8:8">
      <c r="H22386" t="str">
        <f t="shared" si="57"/>
        <v/>
      </c>
    </row>
    <row r="22387" spans="8:8">
      <c r="H22387" t="str">
        <f t="shared" si="57"/>
        <v/>
      </c>
    </row>
    <row r="22388" spans="8:8">
      <c r="H22388" t="str">
        <f t="shared" si="57"/>
        <v/>
      </c>
    </row>
    <row r="22389" spans="8:8">
      <c r="H22389" t="str">
        <f t="shared" si="57"/>
        <v/>
      </c>
    </row>
    <row r="22390" spans="8:8">
      <c r="H22390" t="str">
        <f t="shared" si="57"/>
        <v/>
      </c>
    </row>
    <row r="22391" spans="8:8">
      <c r="H22391" t="str">
        <f t="shared" si="57"/>
        <v/>
      </c>
    </row>
    <row r="22392" spans="8:8">
      <c r="H22392" t="str">
        <f t="shared" si="57"/>
        <v/>
      </c>
    </row>
    <row r="22393" spans="8:8">
      <c r="H22393" t="str">
        <f t="shared" si="57"/>
        <v/>
      </c>
    </row>
    <row r="22394" spans="8:8">
      <c r="H22394" t="str">
        <f t="shared" si="57"/>
        <v/>
      </c>
    </row>
    <row r="22395" spans="8:8">
      <c r="H22395" t="str">
        <f t="shared" si="57"/>
        <v/>
      </c>
    </row>
    <row r="22396" spans="8:8">
      <c r="H22396" t="str">
        <f t="shared" si="57"/>
        <v/>
      </c>
    </row>
    <row r="22397" spans="8:8">
      <c r="H22397" t="str">
        <f t="shared" si="57"/>
        <v/>
      </c>
    </row>
    <row r="22398" spans="8:8">
      <c r="H22398" t="str">
        <f t="shared" si="57"/>
        <v/>
      </c>
    </row>
    <row r="22399" spans="8:8">
      <c r="H22399" t="str">
        <f t="shared" si="57"/>
        <v/>
      </c>
    </row>
    <row r="22400" spans="8:8">
      <c r="H22400" t="str">
        <f t="shared" si="57"/>
        <v/>
      </c>
    </row>
    <row r="22401" spans="8:8">
      <c r="H22401" t="str">
        <f t="shared" si="57"/>
        <v/>
      </c>
    </row>
    <row r="22402" spans="8:8">
      <c r="H22402" t="str">
        <f t="shared" si="57"/>
        <v/>
      </c>
    </row>
    <row r="22403" spans="8:8">
      <c r="H22403" t="str">
        <f t="shared" si="57"/>
        <v/>
      </c>
    </row>
    <row r="22404" spans="8:8">
      <c r="H22404" t="str">
        <f t="shared" si="57"/>
        <v/>
      </c>
    </row>
    <row r="22405" spans="8:8">
      <c r="H22405" t="str">
        <f t="shared" si="57"/>
        <v/>
      </c>
    </row>
    <row r="22406" spans="8:8">
      <c r="H22406" t="str">
        <f t="shared" si="57"/>
        <v/>
      </c>
    </row>
    <row r="22407" spans="8:8">
      <c r="H22407" t="str">
        <f t="shared" si="57"/>
        <v/>
      </c>
    </row>
    <row r="22408" spans="8:8">
      <c r="H22408" t="str">
        <f t="shared" si="57"/>
        <v/>
      </c>
    </row>
    <row r="22409" spans="8:8">
      <c r="H22409" t="str">
        <f t="shared" si="57"/>
        <v/>
      </c>
    </row>
    <row r="22410" spans="8:8">
      <c r="H22410" t="str">
        <f t="shared" si="57"/>
        <v/>
      </c>
    </row>
    <row r="22411" spans="8:8">
      <c r="H22411" t="str">
        <f t="shared" si="57"/>
        <v/>
      </c>
    </row>
    <row r="22412" spans="8:8">
      <c r="H22412" t="str">
        <f t="shared" si="57"/>
        <v/>
      </c>
    </row>
    <row r="22413" spans="8:8">
      <c r="H22413" t="str">
        <f t="shared" si="57"/>
        <v/>
      </c>
    </row>
    <row r="22414" spans="8:8">
      <c r="H22414" t="str">
        <f t="shared" si="57"/>
        <v/>
      </c>
    </row>
    <row r="22415" spans="8:8">
      <c r="H22415" t="str">
        <f t="shared" si="57"/>
        <v/>
      </c>
    </row>
    <row r="22416" spans="8:8">
      <c r="H22416" t="str">
        <f t="shared" si="57"/>
        <v/>
      </c>
    </row>
    <row r="22417" spans="8:8">
      <c r="H22417" t="str">
        <f t="shared" si="57"/>
        <v/>
      </c>
    </row>
    <row r="22418" spans="8:8">
      <c r="H22418" t="str">
        <f t="shared" si="57"/>
        <v/>
      </c>
    </row>
    <row r="22419" spans="8:8">
      <c r="H22419" t="str">
        <f t="shared" si="57"/>
        <v/>
      </c>
    </row>
    <row r="22420" spans="8:8">
      <c r="H22420" t="str">
        <f t="shared" si="57"/>
        <v/>
      </c>
    </row>
    <row r="22421" spans="8:8">
      <c r="H22421" t="str">
        <f t="shared" si="57"/>
        <v/>
      </c>
    </row>
    <row r="22422" spans="8:8">
      <c r="H22422" t="str">
        <f t="shared" si="57"/>
        <v/>
      </c>
    </row>
    <row r="22423" spans="8:8">
      <c r="H22423" t="str">
        <f t="shared" si="57"/>
        <v/>
      </c>
    </row>
    <row r="22424" spans="8:8">
      <c r="H22424" t="str">
        <f t="shared" si="57"/>
        <v/>
      </c>
    </row>
    <row r="22425" spans="8:8">
      <c r="H22425" t="str">
        <f t="shared" si="57"/>
        <v/>
      </c>
    </row>
    <row r="22426" spans="8:8">
      <c r="H22426" t="str">
        <f t="shared" si="57"/>
        <v/>
      </c>
    </row>
    <row r="22427" spans="8:8">
      <c r="H22427" t="str">
        <f t="shared" si="57"/>
        <v/>
      </c>
    </row>
    <row r="22428" spans="8:8">
      <c r="H22428" t="str">
        <f t="shared" si="57"/>
        <v/>
      </c>
    </row>
    <row r="22429" spans="8:8">
      <c r="H22429" t="str">
        <f t="shared" si="57"/>
        <v/>
      </c>
    </row>
    <row r="22430" spans="8:8">
      <c r="H22430" t="str">
        <f t="shared" si="57"/>
        <v/>
      </c>
    </row>
    <row r="22431" spans="8:8">
      <c r="H22431" t="str">
        <f t="shared" si="57"/>
        <v/>
      </c>
    </row>
    <row r="22432" spans="8:8">
      <c r="H22432" t="str">
        <f t="shared" si="57"/>
        <v/>
      </c>
    </row>
    <row r="22433" spans="8:8">
      <c r="H22433" t="str">
        <f t="shared" si="57"/>
        <v/>
      </c>
    </row>
    <row r="22434" spans="8:8">
      <c r="H22434" t="str">
        <f t="shared" ref="H22434:H22497" si="58">_xlfn.TEXTJOIN(", ", TRUE, G22434:G22434)</f>
        <v/>
      </c>
    </row>
    <row r="22435" spans="8:8">
      <c r="H22435" t="str">
        <f t="shared" si="58"/>
        <v/>
      </c>
    </row>
    <row r="22436" spans="8:8">
      <c r="H22436" t="str">
        <f t="shared" si="58"/>
        <v/>
      </c>
    </row>
    <row r="22437" spans="8:8">
      <c r="H22437" t="str">
        <f t="shared" si="58"/>
        <v/>
      </c>
    </row>
    <row r="22438" spans="8:8">
      <c r="H22438" t="str">
        <f t="shared" si="58"/>
        <v/>
      </c>
    </row>
    <row r="22439" spans="8:8">
      <c r="H22439" t="str">
        <f t="shared" si="58"/>
        <v/>
      </c>
    </row>
    <row r="22440" spans="8:8">
      <c r="H22440" t="str">
        <f t="shared" si="58"/>
        <v/>
      </c>
    </row>
    <row r="22441" spans="8:8">
      <c r="H22441" t="str">
        <f t="shared" si="58"/>
        <v/>
      </c>
    </row>
    <row r="22442" spans="8:8">
      <c r="H22442" t="str">
        <f t="shared" si="58"/>
        <v/>
      </c>
    </row>
    <row r="22443" spans="8:8">
      <c r="H22443" t="str">
        <f t="shared" si="58"/>
        <v/>
      </c>
    </row>
    <row r="22444" spans="8:8">
      <c r="H22444" t="str">
        <f t="shared" si="58"/>
        <v/>
      </c>
    </row>
    <row r="22445" spans="8:8">
      <c r="H22445" t="str">
        <f t="shared" si="58"/>
        <v/>
      </c>
    </row>
    <row r="22446" spans="8:8">
      <c r="H22446" t="str">
        <f t="shared" si="58"/>
        <v/>
      </c>
    </row>
    <row r="22447" spans="8:8">
      <c r="H22447" t="str">
        <f t="shared" si="58"/>
        <v/>
      </c>
    </row>
    <row r="22448" spans="8:8">
      <c r="H22448" t="str">
        <f t="shared" si="58"/>
        <v/>
      </c>
    </row>
    <row r="22449" spans="8:8">
      <c r="H22449" t="str">
        <f t="shared" si="58"/>
        <v/>
      </c>
    </row>
    <row r="22450" spans="8:8">
      <c r="H22450" t="str">
        <f t="shared" si="58"/>
        <v/>
      </c>
    </row>
    <row r="22451" spans="8:8">
      <c r="H22451" t="str">
        <f t="shared" si="58"/>
        <v/>
      </c>
    </row>
    <row r="22452" spans="8:8">
      <c r="H22452" t="str">
        <f t="shared" si="58"/>
        <v/>
      </c>
    </row>
    <row r="22453" spans="8:8">
      <c r="H22453" t="str">
        <f t="shared" si="58"/>
        <v/>
      </c>
    </row>
    <row r="22454" spans="8:8">
      <c r="H22454" t="str">
        <f t="shared" si="58"/>
        <v/>
      </c>
    </row>
    <row r="22455" spans="8:8">
      <c r="H22455" t="str">
        <f t="shared" si="58"/>
        <v/>
      </c>
    </row>
    <row r="22456" spans="8:8">
      <c r="H22456" t="str">
        <f t="shared" si="58"/>
        <v/>
      </c>
    </row>
    <row r="22457" spans="8:8">
      <c r="H22457" t="str">
        <f t="shared" si="58"/>
        <v/>
      </c>
    </row>
    <row r="22458" spans="8:8">
      <c r="H22458" t="str">
        <f t="shared" si="58"/>
        <v/>
      </c>
    </row>
    <row r="22459" spans="8:8">
      <c r="H22459" t="str">
        <f t="shared" si="58"/>
        <v/>
      </c>
    </row>
    <row r="22460" spans="8:8">
      <c r="H22460" t="str">
        <f t="shared" si="58"/>
        <v/>
      </c>
    </row>
    <row r="22461" spans="8:8">
      <c r="H22461" t="str">
        <f t="shared" si="58"/>
        <v/>
      </c>
    </row>
    <row r="22462" spans="8:8">
      <c r="H22462" t="str">
        <f t="shared" si="58"/>
        <v/>
      </c>
    </row>
    <row r="22463" spans="8:8">
      <c r="H22463" t="str">
        <f t="shared" si="58"/>
        <v/>
      </c>
    </row>
    <row r="22464" spans="8:8">
      <c r="H22464" t="str">
        <f t="shared" si="58"/>
        <v/>
      </c>
    </row>
    <row r="22465" spans="8:8">
      <c r="H22465" t="str">
        <f t="shared" si="58"/>
        <v/>
      </c>
    </row>
    <row r="22466" spans="8:8">
      <c r="H22466" t="str">
        <f t="shared" si="58"/>
        <v/>
      </c>
    </row>
    <row r="22467" spans="8:8">
      <c r="H22467" t="str">
        <f t="shared" si="58"/>
        <v/>
      </c>
    </row>
    <row r="22468" spans="8:8">
      <c r="H22468" t="str">
        <f t="shared" si="58"/>
        <v/>
      </c>
    </row>
    <row r="22469" spans="8:8">
      <c r="H22469" t="str">
        <f t="shared" si="58"/>
        <v/>
      </c>
    </row>
    <row r="22470" spans="8:8">
      <c r="H22470" t="str">
        <f t="shared" si="58"/>
        <v/>
      </c>
    </row>
    <row r="22471" spans="8:8">
      <c r="H22471" t="str">
        <f t="shared" si="58"/>
        <v/>
      </c>
    </row>
    <row r="22472" spans="8:8">
      <c r="H22472" t="str">
        <f t="shared" si="58"/>
        <v/>
      </c>
    </row>
    <row r="22473" spans="8:8">
      <c r="H22473" t="str">
        <f t="shared" si="58"/>
        <v/>
      </c>
    </row>
    <row r="22474" spans="8:8">
      <c r="H22474" t="str">
        <f t="shared" si="58"/>
        <v/>
      </c>
    </row>
    <row r="22475" spans="8:8">
      <c r="H22475" t="str">
        <f t="shared" si="58"/>
        <v/>
      </c>
    </row>
    <row r="22476" spans="8:8">
      <c r="H22476" t="str">
        <f t="shared" si="58"/>
        <v/>
      </c>
    </row>
    <row r="22477" spans="8:8">
      <c r="H22477" t="str">
        <f t="shared" si="58"/>
        <v/>
      </c>
    </row>
    <row r="22478" spans="8:8">
      <c r="H22478" t="str">
        <f t="shared" si="58"/>
        <v/>
      </c>
    </row>
    <row r="22479" spans="8:8">
      <c r="H22479" t="str">
        <f t="shared" si="58"/>
        <v/>
      </c>
    </row>
    <row r="22480" spans="8:8">
      <c r="H22480" t="str">
        <f t="shared" si="58"/>
        <v/>
      </c>
    </row>
    <row r="22481" spans="8:8">
      <c r="H22481" t="str">
        <f t="shared" si="58"/>
        <v/>
      </c>
    </row>
    <row r="22482" spans="8:8">
      <c r="H22482" t="str">
        <f t="shared" si="58"/>
        <v/>
      </c>
    </row>
    <row r="22483" spans="8:8">
      <c r="H22483" t="str">
        <f t="shared" si="58"/>
        <v/>
      </c>
    </row>
    <row r="22484" spans="8:8">
      <c r="H22484" t="str">
        <f t="shared" si="58"/>
        <v/>
      </c>
    </row>
    <row r="22485" spans="8:8">
      <c r="H22485" t="str">
        <f t="shared" si="58"/>
        <v/>
      </c>
    </row>
    <row r="22486" spans="8:8">
      <c r="H22486" t="str">
        <f t="shared" si="58"/>
        <v/>
      </c>
    </row>
    <row r="22487" spans="8:8">
      <c r="H22487" t="str">
        <f t="shared" si="58"/>
        <v/>
      </c>
    </row>
    <row r="22488" spans="8:8">
      <c r="H22488" t="str">
        <f t="shared" si="58"/>
        <v/>
      </c>
    </row>
    <row r="22489" spans="8:8">
      <c r="H22489" t="str">
        <f t="shared" si="58"/>
        <v/>
      </c>
    </row>
    <row r="22490" spans="8:8">
      <c r="H22490" t="str">
        <f t="shared" si="58"/>
        <v/>
      </c>
    </row>
    <row r="22491" spans="8:8">
      <c r="H22491" t="str">
        <f t="shared" si="58"/>
        <v/>
      </c>
    </row>
    <row r="22492" spans="8:8">
      <c r="H22492" t="str">
        <f t="shared" si="58"/>
        <v/>
      </c>
    </row>
    <row r="22493" spans="8:8">
      <c r="H22493" t="str">
        <f t="shared" si="58"/>
        <v/>
      </c>
    </row>
    <row r="22494" spans="8:8">
      <c r="H22494" t="str">
        <f t="shared" si="58"/>
        <v/>
      </c>
    </row>
    <row r="22495" spans="8:8">
      <c r="H22495" t="str">
        <f t="shared" si="58"/>
        <v/>
      </c>
    </row>
    <row r="22496" spans="8:8">
      <c r="H22496" t="str">
        <f t="shared" si="58"/>
        <v/>
      </c>
    </row>
    <row r="22497" spans="8:8">
      <c r="H22497" t="str">
        <f t="shared" si="58"/>
        <v/>
      </c>
    </row>
    <row r="22498" spans="8:8">
      <c r="H22498" t="str">
        <f t="shared" ref="H22498:H22561" si="59">_xlfn.TEXTJOIN(", ", TRUE, G22498:G22498)</f>
        <v/>
      </c>
    </row>
    <row r="22499" spans="8:8">
      <c r="H22499" t="str">
        <f t="shared" si="59"/>
        <v/>
      </c>
    </row>
    <row r="22500" spans="8:8">
      <c r="H22500" t="str">
        <f t="shared" si="59"/>
        <v/>
      </c>
    </row>
    <row r="22501" spans="8:8">
      <c r="H22501" t="str">
        <f t="shared" si="59"/>
        <v/>
      </c>
    </row>
    <row r="22502" spans="8:8">
      <c r="H22502" t="str">
        <f t="shared" si="59"/>
        <v/>
      </c>
    </row>
    <row r="22503" spans="8:8">
      <c r="H22503" t="str">
        <f t="shared" si="59"/>
        <v/>
      </c>
    </row>
    <row r="22504" spans="8:8">
      <c r="H22504" t="str">
        <f t="shared" si="59"/>
        <v/>
      </c>
    </row>
    <row r="22505" spans="8:8">
      <c r="H22505" t="str">
        <f t="shared" si="59"/>
        <v/>
      </c>
    </row>
    <row r="22506" spans="8:8">
      <c r="H22506" t="str">
        <f t="shared" si="59"/>
        <v/>
      </c>
    </row>
    <row r="22507" spans="8:8">
      <c r="H22507" t="str">
        <f t="shared" si="59"/>
        <v/>
      </c>
    </row>
    <row r="22508" spans="8:8">
      <c r="H22508" t="str">
        <f t="shared" si="59"/>
        <v/>
      </c>
    </row>
    <row r="22509" spans="8:8">
      <c r="H22509" t="str">
        <f t="shared" si="59"/>
        <v/>
      </c>
    </row>
    <row r="22510" spans="8:8">
      <c r="H22510" t="str">
        <f t="shared" si="59"/>
        <v/>
      </c>
    </row>
    <row r="22511" spans="8:8">
      <c r="H22511" t="str">
        <f t="shared" si="59"/>
        <v/>
      </c>
    </row>
    <row r="22512" spans="8:8">
      <c r="H22512" t="str">
        <f t="shared" si="59"/>
        <v/>
      </c>
    </row>
    <row r="22513" spans="8:8">
      <c r="H22513" t="str">
        <f t="shared" si="59"/>
        <v/>
      </c>
    </row>
    <row r="22514" spans="8:8">
      <c r="H22514" t="str">
        <f t="shared" si="59"/>
        <v/>
      </c>
    </row>
    <row r="22515" spans="8:8">
      <c r="H22515" t="str">
        <f t="shared" si="59"/>
        <v/>
      </c>
    </row>
    <row r="22516" spans="8:8">
      <c r="H22516" t="str">
        <f t="shared" si="59"/>
        <v/>
      </c>
    </row>
    <row r="22517" spans="8:8">
      <c r="H22517" t="str">
        <f t="shared" si="59"/>
        <v/>
      </c>
    </row>
    <row r="22518" spans="8:8">
      <c r="H22518" t="str">
        <f t="shared" si="59"/>
        <v/>
      </c>
    </row>
    <row r="22519" spans="8:8">
      <c r="H22519" t="str">
        <f t="shared" si="59"/>
        <v/>
      </c>
    </row>
    <row r="22520" spans="8:8">
      <c r="H22520" t="str">
        <f t="shared" si="59"/>
        <v/>
      </c>
    </row>
    <row r="22521" spans="8:8">
      <c r="H22521" t="str">
        <f t="shared" si="59"/>
        <v/>
      </c>
    </row>
    <row r="22522" spans="8:8">
      <c r="H22522" t="str">
        <f t="shared" si="59"/>
        <v/>
      </c>
    </row>
    <row r="22523" spans="8:8">
      <c r="H22523" t="str">
        <f t="shared" si="59"/>
        <v/>
      </c>
    </row>
    <row r="22524" spans="8:8">
      <c r="H22524" t="str">
        <f t="shared" si="59"/>
        <v/>
      </c>
    </row>
    <row r="22525" spans="8:8">
      <c r="H22525" t="str">
        <f t="shared" si="59"/>
        <v/>
      </c>
    </row>
    <row r="22526" spans="8:8">
      <c r="H22526" t="str">
        <f t="shared" si="59"/>
        <v/>
      </c>
    </row>
    <row r="22527" spans="8:8">
      <c r="H22527" t="str">
        <f t="shared" si="59"/>
        <v/>
      </c>
    </row>
    <row r="22528" spans="8:8">
      <c r="H22528" t="str">
        <f t="shared" si="59"/>
        <v/>
      </c>
    </row>
    <row r="22529" spans="8:8">
      <c r="H22529" t="str">
        <f t="shared" si="59"/>
        <v/>
      </c>
    </row>
    <row r="22530" spans="8:8">
      <c r="H22530" t="str">
        <f t="shared" si="59"/>
        <v/>
      </c>
    </row>
    <row r="22531" spans="8:8">
      <c r="H22531" t="str">
        <f t="shared" si="59"/>
        <v/>
      </c>
    </row>
    <row r="22532" spans="8:8">
      <c r="H22532" t="str">
        <f t="shared" si="59"/>
        <v/>
      </c>
    </row>
    <row r="22533" spans="8:8">
      <c r="H22533" t="str">
        <f t="shared" si="59"/>
        <v/>
      </c>
    </row>
    <row r="22534" spans="8:8">
      <c r="H22534" t="str">
        <f t="shared" si="59"/>
        <v/>
      </c>
    </row>
    <row r="22535" spans="8:8">
      <c r="H22535" t="str">
        <f t="shared" si="59"/>
        <v/>
      </c>
    </row>
    <row r="22536" spans="8:8">
      <c r="H22536" t="str">
        <f t="shared" si="59"/>
        <v/>
      </c>
    </row>
    <row r="22537" spans="8:8">
      <c r="H22537" t="str">
        <f t="shared" si="59"/>
        <v/>
      </c>
    </row>
    <row r="22538" spans="8:8">
      <c r="H22538" t="str">
        <f t="shared" si="59"/>
        <v/>
      </c>
    </row>
    <row r="22539" spans="8:8">
      <c r="H22539" t="str">
        <f t="shared" si="59"/>
        <v/>
      </c>
    </row>
    <row r="22540" spans="8:8">
      <c r="H22540" t="str">
        <f t="shared" si="59"/>
        <v/>
      </c>
    </row>
    <row r="22541" spans="8:8">
      <c r="H22541" t="str">
        <f t="shared" si="59"/>
        <v/>
      </c>
    </row>
    <row r="22542" spans="8:8">
      <c r="H22542" t="str">
        <f t="shared" si="59"/>
        <v/>
      </c>
    </row>
    <row r="22543" spans="8:8">
      <c r="H22543" t="str">
        <f t="shared" si="59"/>
        <v/>
      </c>
    </row>
    <row r="22544" spans="8:8">
      <c r="H22544" t="str">
        <f t="shared" si="59"/>
        <v/>
      </c>
    </row>
    <row r="22545" spans="8:8">
      <c r="H22545" t="str">
        <f t="shared" si="59"/>
        <v/>
      </c>
    </row>
    <row r="22546" spans="8:8">
      <c r="H22546" t="str">
        <f t="shared" si="59"/>
        <v/>
      </c>
    </row>
    <row r="22547" spans="8:8">
      <c r="H22547" t="str">
        <f t="shared" si="59"/>
        <v/>
      </c>
    </row>
    <row r="22548" spans="8:8">
      <c r="H22548" t="str">
        <f t="shared" si="59"/>
        <v/>
      </c>
    </row>
    <row r="22549" spans="8:8">
      <c r="H22549" t="str">
        <f t="shared" si="59"/>
        <v/>
      </c>
    </row>
    <row r="22550" spans="8:8">
      <c r="H22550" t="str">
        <f t="shared" si="59"/>
        <v/>
      </c>
    </row>
    <row r="22551" spans="8:8">
      <c r="H22551" t="str">
        <f t="shared" si="59"/>
        <v/>
      </c>
    </row>
    <row r="22552" spans="8:8">
      <c r="H22552" t="str">
        <f t="shared" si="59"/>
        <v/>
      </c>
    </row>
    <row r="22553" spans="8:8">
      <c r="H22553" t="str">
        <f t="shared" si="59"/>
        <v/>
      </c>
    </row>
    <row r="22554" spans="8:8">
      <c r="H22554" t="str">
        <f t="shared" si="59"/>
        <v/>
      </c>
    </row>
    <row r="22555" spans="8:8">
      <c r="H22555" t="str">
        <f t="shared" si="59"/>
        <v/>
      </c>
    </row>
    <row r="22556" spans="8:8">
      <c r="H22556" t="str">
        <f t="shared" si="59"/>
        <v/>
      </c>
    </row>
    <row r="22557" spans="8:8">
      <c r="H22557" t="str">
        <f t="shared" si="59"/>
        <v/>
      </c>
    </row>
    <row r="22558" spans="8:8">
      <c r="H22558" t="str">
        <f t="shared" si="59"/>
        <v/>
      </c>
    </row>
    <row r="22559" spans="8:8">
      <c r="H22559" t="str">
        <f t="shared" si="59"/>
        <v/>
      </c>
    </row>
    <row r="22560" spans="8:8">
      <c r="H22560" t="str">
        <f t="shared" si="59"/>
        <v/>
      </c>
    </row>
    <row r="22561" spans="8:8">
      <c r="H22561" t="str">
        <f t="shared" si="59"/>
        <v/>
      </c>
    </row>
    <row r="22562" spans="8:8">
      <c r="H22562" t="str">
        <f t="shared" ref="H22562:H22625" si="60">_xlfn.TEXTJOIN(", ", TRUE, G22562:G22562)</f>
        <v/>
      </c>
    </row>
    <row r="22563" spans="8:8">
      <c r="H22563" t="str">
        <f t="shared" si="60"/>
        <v/>
      </c>
    </row>
    <row r="22564" spans="8:8">
      <c r="H22564" t="str">
        <f t="shared" si="60"/>
        <v/>
      </c>
    </row>
    <row r="22565" spans="8:8">
      <c r="H22565" t="str">
        <f t="shared" si="60"/>
        <v/>
      </c>
    </row>
    <row r="22566" spans="8:8">
      <c r="H22566" t="str">
        <f t="shared" si="60"/>
        <v/>
      </c>
    </row>
    <row r="22567" spans="8:8">
      <c r="H22567" t="str">
        <f t="shared" si="60"/>
        <v/>
      </c>
    </row>
    <row r="22568" spans="8:8">
      <c r="H22568" t="str">
        <f t="shared" si="60"/>
        <v/>
      </c>
    </row>
    <row r="22569" spans="8:8">
      <c r="H22569" t="str">
        <f t="shared" si="60"/>
        <v/>
      </c>
    </row>
    <row r="22570" spans="8:8">
      <c r="H22570" t="str">
        <f t="shared" si="60"/>
        <v/>
      </c>
    </row>
    <row r="22571" spans="8:8">
      <c r="H22571" t="str">
        <f t="shared" si="60"/>
        <v/>
      </c>
    </row>
    <row r="22572" spans="8:8">
      <c r="H22572" t="str">
        <f t="shared" si="60"/>
        <v/>
      </c>
    </row>
    <row r="22573" spans="8:8">
      <c r="H22573" t="str">
        <f t="shared" si="60"/>
        <v/>
      </c>
    </row>
    <row r="22574" spans="8:8">
      <c r="H22574" t="str">
        <f t="shared" si="60"/>
        <v/>
      </c>
    </row>
    <row r="22575" spans="8:8">
      <c r="H22575" t="str">
        <f t="shared" si="60"/>
        <v/>
      </c>
    </row>
    <row r="22576" spans="8:8">
      <c r="H22576" t="str">
        <f t="shared" si="60"/>
        <v/>
      </c>
    </row>
    <row r="22577" spans="8:8">
      <c r="H22577" t="str">
        <f t="shared" si="60"/>
        <v/>
      </c>
    </row>
    <row r="22578" spans="8:8">
      <c r="H22578" t="str">
        <f t="shared" si="60"/>
        <v/>
      </c>
    </row>
    <row r="22579" spans="8:8">
      <c r="H22579" t="str">
        <f t="shared" si="60"/>
        <v/>
      </c>
    </row>
    <row r="22580" spans="8:8">
      <c r="H22580" t="str">
        <f t="shared" si="60"/>
        <v/>
      </c>
    </row>
    <row r="22581" spans="8:8">
      <c r="H22581" t="str">
        <f t="shared" si="60"/>
        <v/>
      </c>
    </row>
    <row r="22582" spans="8:8">
      <c r="H22582" t="str">
        <f t="shared" si="60"/>
        <v/>
      </c>
    </row>
    <row r="22583" spans="8:8">
      <c r="H22583" t="str">
        <f t="shared" si="60"/>
        <v/>
      </c>
    </row>
    <row r="22584" spans="8:8">
      <c r="H22584" t="str">
        <f t="shared" si="60"/>
        <v/>
      </c>
    </row>
    <row r="22585" spans="8:8">
      <c r="H22585" t="str">
        <f t="shared" si="60"/>
        <v/>
      </c>
    </row>
    <row r="22586" spans="8:8">
      <c r="H22586" t="str">
        <f t="shared" si="60"/>
        <v/>
      </c>
    </row>
    <row r="22587" spans="8:8">
      <c r="H22587" t="str">
        <f t="shared" si="60"/>
        <v/>
      </c>
    </row>
    <row r="22588" spans="8:8">
      <c r="H22588" t="str">
        <f t="shared" si="60"/>
        <v/>
      </c>
    </row>
    <row r="22589" spans="8:8">
      <c r="H22589" t="str">
        <f t="shared" si="60"/>
        <v/>
      </c>
    </row>
    <row r="22590" spans="8:8">
      <c r="H22590" t="str">
        <f t="shared" si="60"/>
        <v/>
      </c>
    </row>
    <row r="22591" spans="8:8">
      <c r="H22591" t="str">
        <f t="shared" si="60"/>
        <v/>
      </c>
    </row>
    <row r="22592" spans="8:8">
      <c r="H22592" t="str">
        <f t="shared" si="60"/>
        <v/>
      </c>
    </row>
    <row r="22593" spans="8:8">
      <c r="H22593" t="str">
        <f t="shared" si="60"/>
        <v/>
      </c>
    </row>
    <row r="22594" spans="8:8">
      <c r="H22594" t="str">
        <f t="shared" si="60"/>
        <v/>
      </c>
    </row>
    <row r="22595" spans="8:8">
      <c r="H22595" t="str">
        <f t="shared" si="60"/>
        <v/>
      </c>
    </row>
    <row r="22596" spans="8:8">
      <c r="H22596" t="str">
        <f t="shared" si="60"/>
        <v/>
      </c>
    </row>
    <row r="22597" spans="8:8">
      <c r="H22597" t="str">
        <f t="shared" si="60"/>
        <v/>
      </c>
    </row>
    <row r="22598" spans="8:8">
      <c r="H22598" t="str">
        <f t="shared" si="60"/>
        <v/>
      </c>
    </row>
    <row r="22599" spans="8:8">
      <c r="H22599" t="str">
        <f t="shared" si="60"/>
        <v/>
      </c>
    </row>
    <row r="22600" spans="8:8">
      <c r="H22600" t="str">
        <f t="shared" si="60"/>
        <v/>
      </c>
    </row>
    <row r="22601" spans="8:8">
      <c r="H22601" t="str">
        <f t="shared" si="60"/>
        <v/>
      </c>
    </row>
    <row r="22602" spans="8:8">
      <c r="H22602" t="str">
        <f t="shared" si="60"/>
        <v/>
      </c>
    </row>
    <row r="22603" spans="8:8">
      <c r="H22603" t="str">
        <f t="shared" si="60"/>
        <v/>
      </c>
    </row>
    <row r="22604" spans="8:8">
      <c r="H22604" t="str">
        <f t="shared" si="60"/>
        <v/>
      </c>
    </row>
    <row r="22605" spans="8:8">
      <c r="H22605" t="str">
        <f t="shared" si="60"/>
        <v/>
      </c>
    </row>
    <row r="22606" spans="8:8">
      <c r="H22606" t="str">
        <f t="shared" si="60"/>
        <v/>
      </c>
    </row>
    <row r="22607" spans="8:8">
      <c r="H22607" t="str">
        <f t="shared" si="60"/>
        <v/>
      </c>
    </row>
    <row r="22608" spans="8:8">
      <c r="H22608" t="str">
        <f t="shared" si="60"/>
        <v/>
      </c>
    </row>
    <row r="22609" spans="8:8">
      <c r="H22609" t="str">
        <f t="shared" si="60"/>
        <v/>
      </c>
    </row>
    <row r="22610" spans="8:8">
      <c r="H22610" t="str">
        <f t="shared" si="60"/>
        <v/>
      </c>
    </row>
    <row r="22611" spans="8:8">
      <c r="H22611" t="str">
        <f t="shared" si="60"/>
        <v/>
      </c>
    </row>
    <row r="22612" spans="8:8">
      <c r="H22612" t="str">
        <f t="shared" si="60"/>
        <v/>
      </c>
    </row>
    <row r="22613" spans="8:8">
      <c r="H22613" t="str">
        <f t="shared" si="60"/>
        <v/>
      </c>
    </row>
    <row r="22614" spans="8:8">
      <c r="H22614" t="str">
        <f t="shared" si="60"/>
        <v/>
      </c>
    </row>
    <row r="22615" spans="8:8">
      <c r="H22615" t="str">
        <f t="shared" si="60"/>
        <v/>
      </c>
    </row>
    <row r="22616" spans="8:8">
      <c r="H22616" t="str">
        <f t="shared" si="60"/>
        <v/>
      </c>
    </row>
    <row r="22617" spans="8:8">
      <c r="H22617" t="str">
        <f t="shared" si="60"/>
        <v/>
      </c>
    </row>
    <row r="22618" spans="8:8">
      <c r="H22618" t="str">
        <f t="shared" si="60"/>
        <v/>
      </c>
    </row>
    <row r="22619" spans="8:8">
      <c r="H22619" t="str">
        <f t="shared" si="60"/>
        <v/>
      </c>
    </row>
    <row r="22620" spans="8:8">
      <c r="H22620" t="str">
        <f t="shared" si="60"/>
        <v/>
      </c>
    </row>
    <row r="22621" spans="8:8">
      <c r="H22621" t="str">
        <f t="shared" si="60"/>
        <v/>
      </c>
    </row>
    <row r="22622" spans="8:8">
      <c r="H22622" t="str">
        <f t="shared" si="60"/>
        <v/>
      </c>
    </row>
    <row r="22623" spans="8:8">
      <c r="H22623" t="str">
        <f t="shared" si="60"/>
        <v/>
      </c>
    </row>
    <row r="22624" spans="8:8">
      <c r="H22624" t="str">
        <f t="shared" si="60"/>
        <v/>
      </c>
    </row>
    <row r="22625" spans="8:8">
      <c r="H22625" t="str">
        <f t="shared" si="60"/>
        <v/>
      </c>
    </row>
    <row r="22626" spans="8:8">
      <c r="H22626" t="str">
        <f t="shared" ref="H22626:H22689" si="61">_xlfn.TEXTJOIN(", ", TRUE, G22626:G22626)</f>
        <v/>
      </c>
    </row>
    <row r="22627" spans="8:8">
      <c r="H22627" t="str">
        <f t="shared" si="61"/>
        <v/>
      </c>
    </row>
    <row r="22628" spans="8:8">
      <c r="H22628" t="str">
        <f t="shared" si="61"/>
        <v/>
      </c>
    </row>
    <row r="22629" spans="8:8">
      <c r="H22629" t="str">
        <f t="shared" si="61"/>
        <v/>
      </c>
    </row>
    <row r="22630" spans="8:8">
      <c r="H22630" t="str">
        <f t="shared" si="61"/>
        <v/>
      </c>
    </row>
    <row r="22631" spans="8:8">
      <c r="H22631" t="str">
        <f t="shared" si="61"/>
        <v/>
      </c>
    </row>
    <row r="22632" spans="8:8">
      <c r="H22632" t="str">
        <f t="shared" si="61"/>
        <v/>
      </c>
    </row>
    <row r="22633" spans="8:8">
      <c r="H22633" t="str">
        <f t="shared" si="61"/>
        <v/>
      </c>
    </row>
    <row r="22634" spans="8:8">
      <c r="H22634" t="str">
        <f t="shared" si="61"/>
        <v/>
      </c>
    </row>
    <row r="22635" spans="8:8">
      <c r="H22635" t="str">
        <f t="shared" si="61"/>
        <v/>
      </c>
    </row>
    <row r="22636" spans="8:8">
      <c r="H22636" t="str">
        <f t="shared" si="61"/>
        <v/>
      </c>
    </row>
    <row r="22637" spans="8:8">
      <c r="H22637" t="str">
        <f t="shared" si="61"/>
        <v/>
      </c>
    </row>
    <row r="22638" spans="8:8">
      <c r="H22638" t="str">
        <f t="shared" si="61"/>
        <v/>
      </c>
    </row>
    <row r="22639" spans="8:8">
      <c r="H22639" t="str">
        <f t="shared" si="61"/>
        <v/>
      </c>
    </row>
    <row r="22640" spans="8:8">
      <c r="H22640" t="str">
        <f t="shared" si="61"/>
        <v/>
      </c>
    </row>
    <row r="22641" spans="8:8">
      <c r="H22641" t="str">
        <f t="shared" si="61"/>
        <v/>
      </c>
    </row>
    <row r="22642" spans="8:8">
      <c r="H22642" t="str">
        <f t="shared" si="61"/>
        <v/>
      </c>
    </row>
    <row r="22643" spans="8:8">
      <c r="H22643" t="str">
        <f t="shared" si="61"/>
        <v/>
      </c>
    </row>
    <row r="22644" spans="8:8">
      <c r="H22644" t="str">
        <f t="shared" si="61"/>
        <v/>
      </c>
    </row>
    <row r="22645" spans="8:8">
      <c r="H22645" t="str">
        <f t="shared" si="61"/>
        <v/>
      </c>
    </row>
    <row r="22646" spans="8:8">
      <c r="H22646" t="str">
        <f t="shared" si="61"/>
        <v/>
      </c>
    </row>
    <row r="22647" spans="8:8">
      <c r="H22647" t="str">
        <f t="shared" si="61"/>
        <v/>
      </c>
    </row>
    <row r="22648" spans="8:8">
      <c r="H22648" t="str">
        <f t="shared" si="61"/>
        <v/>
      </c>
    </row>
    <row r="22649" spans="8:8">
      <c r="H22649" t="str">
        <f t="shared" si="61"/>
        <v/>
      </c>
    </row>
    <row r="22650" spans="8:8">
      <c r="H22650" t="str">
        <f t="shared" si="61"/>
        <v/>
      </c>
    </row>
    <row r="22651" spans="8:8">
      <c r="H22651" t="str">
        <f t="shared" si="61"/>
        <v/>
      </c>
    </row>
    <row r="22652" spans="8:8">
      <c r="H22652" t="str">
        <f t="shared" si="61"/>
        <v/>
      </c>
    </row>
    <row r="22653" spans="8:8">
      <c r="H22653" t="str">
        <f t="shared" si="61"/>
        <v/>
      </c>
    </row>
    <row r="22654" spans="8:8">
      <c r="H22654" t="str">
        <f t="shared" si="61"/>
        <v/>
      </c>
    </row>
    <row r="22655" spans="8:8">
      <c r="H22655" t="str">
        <f t="shared" si="61"/>
        <v/>
      </c>
    </row>
    <row r="22656" spans="8:8">
      <c r="H22656" t="str">
        <f t="shared" si="61"/>
        <v/>
      </c>
    </row>
    <row r="22657" spans="8:8">
      <c r="H22657" t="str">
        <f t="shared" si="61"/>
        <v/>
      </c>
    </row>
    <row r="22658" spans="8:8">
      <c r="H22658" t="str">
        <f t="shared" si="61"/>
        <v/>
      </c>
    </row>
    <row r="22659" spans="8:8">
      <c r="H22659" t="str">
        <f t="shared" si="61"/>
        <v/>
      </c>
    </row>
    <row r="22660" spans="8:8">
      <c r="H22660" t="str">
        <f t="shared" si="61"/>
        <v/>
      </c>
    </row>
    <row r="22661" spans="8:8">
      <c r="H22661" t="str">
        <f t="shared" si="61"/>
        <v/>
      </c>
    </row>
    <row r="22662" spans="8:8">
      <c r="H22662" t="str">
        <f t="shared" si="61"/>
        <v/>
      </c>
    </row>
    <row r="22663" spans="8:8">
      <c r="H22663" t="str">
        <f t="shared" si="61"/>
        <v/>
      </c>
    </row>
    <row r="22664" spans="8:8">
      <c r="H22664" t="str">
        <f t="shared" si="61"/>
        <v/>
      </c>
    </row>
    <row r="22665" spans="8:8">
      <c r="H22665" t="str">
        <f t="shared" si="61"/>
        <v/>
      </c>
    </row>
    <row r="22666" spans="8:8">
      <c r="H22666" t="str">
        <f t="shared" si="61"/>
        <v/>
      </c>
    </row>
    <row r="22667" spans="8:8">
      <c r="H22667" t="str">
        <f t="shared" si="61"/>
        <v/>
      </c>
    </row>
    <row r="22668" spans="8:8">
      <c r="H22668" t="str">
        <f t="shared" si="61"/>
        <v/>
      </c>
    </row>
    <row r="22669" spans="8:8">
      <c r="H22669" t="str">
        <f t="shared" si="61"/>
        <v/>
      </c>
    </row>
    <row r="22670" spans="8:8">
      <c r="H22670" t="str">
        <f t="shared" si="61"/>
        <v/>
      </c>
    </row>
    <row r="22671" spans="8:8">
      <c r="H22671" t="str">
        <f t="shared" si="61"/>
        <v/>
      </c>
    </row>
    <row r="22672" spans="8:8">
      <c r="H22672" t="str">
        <f t="shared" si="61"/>
        <v/>
      </c>
    </row>
    <row r="22673" spans="8:8">
      <c r="H22673" t="str">
        <f t="shared" si="61"/>
        <v/>
      </c>
    </row>
    <row r="22674" spans="8:8">
      <c r="H22674" t="str">
        <f t="shared" si="61"/>
        <v/>
      </c>
    </row>
    <row r="22675" spans="8:8">
      <c r="H22675" t="str">
        <f t="shared" si="61"/>
        <v/>
      </c>
    </row>
    <row r="22676" spans="8:8">
      <c r="H22676" t="str">
        <f t="shared" si="61"/>
        <v/>
      </c>
    </row>
    <row r="22677" spans="8:8">
      <c r="H22677" t="str">
        <f t="shared" si="61"/>
        <v/>
      </c>
    </row>
    <row r="22678" spans="8:8">
      <c r="H22678" t="str">
        <f t="shared" si="61"/>
        <v/>
      </c>
    </row>
    <row r="22679" spans="8:8">
      <c r="H22679" t="str">
        <f t="shared" si="61"/>
        <v/>
      </c>
    </row>
    <row r="22680" spans="8:8">
      <c r="H22680" t="str">
        <f t="shared" si="61"/>
        <v/>
      </c>
    </row>
    <row r="22681" spans="8:8">
      <c r="H22681" t="str">
        <f t="shared" si="61"/>
        <v/>
      </c>
    </row>
    <row r="22682" spans="8:8">
      <c r="H22682" t="str">
        <f t="shared" si="61"/>
        <v/>
      </c>
    </row>
    <row r="22683" spans="8:8">
      <c r="H22683" t="str">
        <f t="shared" si="61"/>
        <v/>
      </c>
    </row>
    <row r="22684" spans="8:8">
      <c r="H22684" t="str">
        <f t="shared" si="61"/>
        <v/>
      </c>
    </row>
    <row r="22685" spans="8:8">
      <c r="H22685" t="str">
        <f t="shared" si="61"/>
        <v/>
      </c>
    </row>
    <row r="22686" spans="8:8">
      <c r="H22686" t="str">
        <f t="shared" si="61"/>
        <v/>
      </c>
    </row>
    <row r="22687" spans="8:8">
      <c r="H22687" t="str">
        <f t="shared" si="61"/>
        <v/>
      </c>
    </row>
    <row r="22688" spans="8:8">
      <c r="H22688" t="str">
        <f t="shared" si="61"/>
        <v/>
      </c>
    </row>
    <row r="22689" spans="8:8">
      <c r="H22689" t="str">
        <f t="shared" si="61"/>
        <v/>
      </c>
    </row>
    <row r="22690" spans="8:8">
      <c r="H22690" t="str">
        <f t="shared" ref="H22690:H22753" si="62">_xlfn.TEXTJOIN(", ", TRUE, G22690:G22690)</f>
        <v/>
      </c>
    </row>
    <row r="22691" spans="8:8">
      <c r="H22691" t="str">
        <f t="shared" si="62"/>
        <v/>
      </c>
    </row>
    <row r="22692" spans="8:8">
      <c r="H22692" t="str">
        <f t="shared" si="62"/>
        <v/>
      </c>
    </row>
    <row r="22693" spans="8:8">
      <c r="H22693" t="str">
        <f t="shared" si="62"/>
        <v/>
      </c>
    </row>
    <row r="22694" spans="8:8">
      <c r="H22694" t="str">
        <f t="shared" si="62"/>
        <v/>
      </c>
    </row>
    <row r="22695" spans="8:8">
      <c r="H22695" t="str">
        <f t="shared" si="62"/>
        <v/>
      </c>
    </row>
    <row r="22696" spans="8:8">
      <c r="H22696" t="str">
        <f t="shared" si="62"/>
        <v/>
      </c>
    </row>
    <row r="22697" spans="8:8">
      <c r="H22697" t="str">
        <f t="shared" si="62"/>
        <v/>
      </c>
    </row>
    <row r="22698" spans="8:8">
      <c r="H22698" t="str">
        <f t="shared" si="62"/>
        <v/>
      </c>
    </row>
    <row r="22699" spans="8:8">
      <c r="H22699" t="str">
        <f t="shared" si="62"/>
        <v/>
      </c>
    </row>
    <row r="22700" spans="8:8">
      <c r="H22700" t="str">
        <f t="shared" si="62"/>
        <v/>
      </c>
    </row>
    <row r="22701" spans="8:8">
      <c r="H22701" t="str">
        <f t="shared" si="62"/>
        <v/>
      </c>
    </row>
    <row r="22702" spans="8:8">
      <c r="H22702" t="str">
        <f t="shared" si="62"/>
        <v/>
      </c>
    </row>
    <row r="22703" spans="8:8">
      <c r="H22703" t="str">
        <f t="shared" si="62"/>
        <v/>
      </c>
    </row>
    <row r="22704" spans="8:8">
      <c r="H22704" t="str">
        <f t="shared" si="62"/>
        <v/>
      </c>
    </row>
    <row r="22705" spans="8:8">
      <c r="H22705" t="str">
        <f t="shared" si="62"/>
        <v/>
      </c>
    </row>
    <row r="22706" spans="8:8">
      <c r="H22706" t="str">
        <f t="shared" si="62"/>
        <v/>
      </c>
    </row>
    <row r="22707" spans="8:8">
      <c r="H22707" t="str">
        <f t="shared" si="62"/>
        <v/>
      </c>
    </row>
    <row r="22708" spans="8:8">
      <c r="H22708" t="str">
        <f t="shared" si="62"/>
        <v/>
      </c>
    </row>
    <row r="22709" spans="8:8">
      <c r="H22709" t="str">
        <f t="shared" si="62"/>
        <v/>
      </c>
    </row>
    <row r="22710" spans="8:8">
      <c r="H22710" t="str">
        <f t="shared" si="62"/>
        <v/>
      </c>
    </row>
    <row r="22711" spans="8:8">
      <c r="H22711" t="str">
        <f t="shared" si="62"/>
        <v/>
      </c>
    </row>
    <row r="22712" spans="8:8">
      <c r="H22712" t="str">
        <f t="shared" si="62"/>
        <v/>
      </c>
    </row>
    <row r="22713" spans="8:8">
      <c r="H22713" t="str">
        <f t="shared" si="62"/>
        <v/>
      </c>
    </row>
    <row r="22714" spans="8:8">
      <c r="H22714" t="str">
        <f t="shared" si="62"/>
        <v/>
      </c>
    </row>
    <row r="22715" spans="8:8">
      <c r="H22715" t="str">
        <f t="shared" si="62"/>
        <v/>
      </c>
    </row>
    <row r="22716" spans="8:8">
      <c r="H22716" t="str">
        <f t="shared" si="62"/>
        <v/>
      </c>
    </row>
    <row r="22717" spans="8:8">
      <c r="H22717" t="str">
        <f t="shared" si="62"/>
        <v/>
      </c>
    </row>
    <row r="22718" spans="8:8">
      <c r="H22718" t="str">
        <f t="shared" si="62"/>
        <v/>
      </c>
    </row>
    <row r="22719" spans="8:8">
      <c r="H22719" t="str">
        <f t="shared" si="62"/>
        <v/>
      </c>
    </row>
    <row r="22720" spans="8:8">
      <c r="H22720" t="str">
        <f t="shared" si="62"/>
        <v/>
      </c>
    </row>
    <row r="22721" spans="8:8">
      <c r="H22721" t="str">
        <f t="shared" si="62"/>
        <v/>
      </c>
    </row>
    <row r="22722" spans="8:8">
      <c r="H22722" t="str">
        <f t="shared" si="62"/>
        <v/>
      </c>
    </row>
    <row r="22723" spans="8:8">
      <c r="H22723" t="str">
        <f t="shared" si="62"/>
        <v/>
      </c>
    </row>
    <row r="22724" spans="8:8">
      <c r="H22724" t="str">
        <f t="shared" si="62"/>
        <v/>
      </c>
    </row>
    <row r="22725" spans="8:8">
      <c r="H22725" t="str">
        <f t="shared" si="62"/>
        <v/>
      </c>
    </row>
    <row r="22726" spans="8:8">
      <c r="H22726" t="str">
        <f t="shared" si="62"/>
        <v/>
      </c>
    </row>
    <row r="22727" spans="8:8">
      <c r="H22727" t="str">
        <f t="shared" si="62"/>
        <v/>
      </c>
    </row>
    <row r="22728" spans="8:8">
      <c r="H22728" t="str">
        <f t="shared" si="62"/>
        <v/>
      </c>
    </row>
    <row r="22729" spans="8:8">
      <c r="H22729" t="str">
        <f t="shared" si="62"/>
        <v/>
      </c>
    </row>
    <row r="22730" spans="8:8">
      <c r="H22730" t="str">
        <f t="shared" si="62"/>
        <v/>
      </c>
    </row>
    <row r="22731" spans="8:8">
      <c r="H22731" t="str">
        <f t="shared" si="62"/>
        <v/>
      </c>
    </row>
    <row r="22732" spans="8:8">
      <c r="H22732" t="str">
        <f t="shared" si="62"/>
        <v/>
      </c>
    </row>
    <row r="22733" spans="8:8">
      <c r="H22733" t="str">
        <f t="shared" si="62"/>
        <v/>
      </c>
    </row>
    <row r="22734" spans="8:8">
      <c r="H22734" t="str">
        <f t="shared" si="62"/>
        <v/>
      </c>
    </row>
    <row r="22735" spans="8:8">
      <c r="H22735" t="str">
        <f t="shared" si="62"/>
        <v/>
      </c>
    </row>
    <row r="22736" spans="8:8">
      <c r="H22736" t="str">
        <f t="shared" si="62"/>
        <v/>
      </c>
    </row>
    <row r="22737" spans="8:8">
      <c r="H22737" t="str">
        <f t="shared" si="62"/>
        <v/>
      </c>
    </row>
    <row r="22738" spans="8:8">
      <c r="H22738" t="str">
        <f t="shared" si="62"/>
        <v/>
      </c>
    </row>
    <row r="22739" spans="8:8">
      <c r="H22739" t="str">
        <f t="shared" si="62"/>
        <v/>
      </c>
    </row>
    <row r="22740" spans="8:8">
      <c r="H22740" t="str">
        <f t="shared" si="62"/>
        <v/>
      </c>
    </row>
    <row r="22741" spans="8:8">
      <c r="H22741" t="str">
        <f t="shared" si="62"/>
        <v/>
      </c>
    </row>
    <row r="22742" spans="8:8">
      <c r="H22742" t="str">
        <f t="shared" si="62"/>
        <v/>
      </c>
    </row>
    <row r="22743" spans="8:8">
      <c r="H22743" t="str">
        <f t="shared" si="62"/>
        <v/>
      </c>
    </row>
    <row r="22744" spans="8:8">
      <c r="H22744" t="str">
        <f t="shared" si="62"/>
        <v/>
      </c>
    </row>
    <row r="22745" spans="8:8">
      <c r="H22745" t="str">
        <f t="shared" si="62"/>
        <v/>
      </c>
    </row>
    <row r="22746" spans="8:8">
      <c r="H22746" t="str">
        <f t="shared" si="62"/>
        <v/>
      </c>
    </row>
    <row r="22747" spans="8:8">
      <c r="H22747" t="str">
        <f t="shared" si="62"/>
        <v/>
      </c>
    </row>
    <row r="22748" spans="8:8">
      <c r="H22748" t="str">
        <f t="shared" si="62"/>
        <v/>
      </c>
    </row>
    <row r="22749" spans="8:8">
      <c r="H22749" t="str">
        <f t="shared" si="62"/>
        <v/>
      </c>
    </row>
    <row r="22750" spans="8:8">
      <c r="H22750" t="str">
        <f t="shared" si="62"/>
        <v/>
      </c>
    </row>
    <row r="22751" spans="8:8">
      <c r="H22751" t="str">
        <f t="shared" si="62"/>
        <v/>
      </c>
    </row>
    <row r="22752" spans="8:8">
      <c r="H22752" t="str">
        <f t="shared" si="62"/>
        <v/>
      </c>
    </row>
    <row r="22753" spans="8:8">
      <c r="H22753" t="str">
        <f t="shared" si="62"/>
        <v/>
      </c>
    </row>
    <row r="22754" spans="8:8">
      <c r="H22754" t="str">
        <f t="shared" ref="H22754:H22817" si="63">_xlfn.TEXTJOIN(", ", TRUE, G22754:G22754)</f>
        <v/>
      </c>
    </row>
    <row r="22755" spans="8:8">
      <c r="H22755" t="str">
        <f t="shared" si="63"/>
        <v/>
      </c>
    </row>
    <row r="22756" spans="8:8">
      <c r="H22756" t="str">
        <f t="shared" si="63"/>
        <v/>
      </c>
    </row>
    <row r="22757" spans="8:8">
      <c r="H22757" t="str">
        <f t="shared" si="63"/>
        <v/>
      </c>
    </row>
    <row r="22758" spans="8:8">
      <c r="H22758" t="str">
        <f t="shared" si="63"/>
        <v/>
      </c>
    </row>
    <row r="22759" spans="8:8">
      <c r="H22759" t="str">
        <f t="shared" si="63"/>
        <v/>
      </c>
    </row>
    <row r="22760" spans="8:8">
      <c r="H22760" t="str">
        <f t="shared" si="63"/>
        <v/>
      </c>
    </row>
    <row r="22761" spans="8:8">
      <c r="H22761" t="str">
        <f t="shared" si="63"/>
        <v/>
      </c>
    </row>
    <row r="22762" spans="8:8">
      <c r="H22762" t="str">
        <f t="shared" si="63"/>
        <v/>
      </c>
    </row>
    <row r="22763" spans="8:8">
      <c r="H22763" t="str">
        <f t="shared" si="63"/>
        <v/>
      </c>
    </row>
    <row r="22764" spans="8:8">
      <c r="H22764" t="str">
        <f t="shared" si="63"/>
        <v/>
      </c>
    </row>
    <row r="22765" spans="8:8">
      <c r="H22765" t="str">
        <f t="shared" si="63"/>
        <v/>
      </c>
    </row>
    <row r="22766" spans="8:8">
      <c r="H22766" t="str">
        <f t="shared" si="63"/>
        <v/>
      </c>
    </row>
    <row r="22767" spans="8:8">
      <c r="H22767" t="str">
        <f t="shared" si="63"/>
        <v/>
      </c>
    </row>
    <row r="22768" spans="8:8">
      <c r="H22768" t="str">
        <f t="shared" si="63"/>
        <v/>
      </c>
    </row>
    <row r="22769" spans="8:8">
      <c r="H22769" t="str">
        <f t="shared" si="63"/>
        <v/>
      </c>
    </row>
    <row r="22770" spans="8:8">
      <c r="H22770" t="str">
        <f t="shared" si="63"/>
        <v/>
      </c>
    </row>
    <row r="22771" spans="8:8">
      <c r="H22771" t="str">
        <f t="shared" si="63"/>
        <v/>
      </c>
    </row>
    <row r="22772" spans="8:8">
      <c r="H22772" t="str">
        <f t="shared" si="63"/>
        <v/>
      </c>
    </row>
    <row r="22773" spans="8:8">
      <c r="H22773" t="str">
        <f t="shared" si="63"/>
        <v/>
      </c>
    </row>
    <row r="22774" spans="8:8">
      <c r="H22774" t="str">
        <f t="shared" si="63"/>
        <v/>
      </c>
    </row>
    <row r="22775" spans="8:8">
      <c r="H22775" t="str">
        <f t="shared" si="63"/>
        <v/>
      </c>
    </row>
    <row r="22776" spans="8:8">
      <c r="H22776" t="str">
        <f t="shared" si="63"/>
        <v/>
      </c>
    </row>
    <row r="22777" spans="8:8">
      <c r="H22777" t="str">
        <f t="shared" si="63"/>
        <v/>
      </c>
    </row>
    <row r="22778" spans="8:8">
      <c r="H22778" t="str">
        <f t="shared" si="63"/>
        <v/>
      </c>
    </row>
    <row r="22779" spans="8:8">
      <c r="H22779" t="str">
        <f t="shared" si="63"/>
        <v/>
      </c>
    </row>
    <row r="22780" spans="8:8">
      <c r="H22780" t="str">
        <f t="shared" si="63"/>
        <v/>
      </c>
    </row>
    <row r="22781" spans="8:8">
      <c r="H22781" t="str">
        <f t="shared" si="63"/>
        <v/>
      </c>
    </row>
    <row r="22782" spans="8:8">
      <c r="H22782" t="str">
        <f t="shared" si="63"/>
        <v/>
      </c>
    </row>
    <row r="22783" spans="8:8">
      <c r="H22783" t="str">
        <f t="shared" si="63"/>
        <v/>
      </c>
    </row>
    <row r="22784" spans="8:8">
      <c r="H22784" t="str">
        <f t="shared" si="63"/>
        <v/>
      </c>
    </row>
    <row r="22785" spans="8:8">
      <c r="H22785" t="str">
        <f t="shared" si="63"/>
        <v/>
      </c>
    </row>
    <row r="22786" spans="8:8">
      <c r="H22786" t="str">
        <f t="shared" si="63"/>
        <v/>
      </c>
    </row>
    <row r="22787" spans="8:8">
      <c r="H22787" t="str">
        <f t="shared" si="63"/>
        <v/>
      </c>
    </row>
    <row r="22788" spans="8:8">
      <c r="H22788" t="str">
        <f t="shared" si="63"/>
        <v/>
      </c>
    </row>
    <row r="22789" spans="8:8">
      <c r="H22789" t="str">
        <f t="shared" si="63"/>
        <v/>
      </c>
    </row>
    <row r="22790" spans="8:8">
      <c r="H22790" t="str">
        <f t="shared" si="63"/>
        <v/>
      </c>
    </row>
    <row r="22791" spans="8:8">
      <c r="H22791" t="str">
        <f t="shared" si="63"/>
        <v/>
      </c>
    </row>
    <row r="22792" spans="8:8">
      <c r="H22792" t="str">
        <f t="shared" si="63"/>
        <v/>
      </c>
    </row>
    <row r="22793" spans="8:8">
      <c r="H22793" t="str">
        <f t="shared" si="63"/>
        <v/>
      </c>
    </row>
    <row r="22794" spans="8:8">
      <c r="H22794" t="str">
        <f t="shared" si="63"/>
        <v/>
      </c>
    </row>
    <row r="22795" spans="8:8">
      <c r="H22795" t="str">
        <f t="shared" si="63"/>
        <v/>
      </c>
    </row>
    <row r="22796" spans="8:8">
      <c r="H22796" t="str">
        <f t="shared" si="63"/>
        <v/>
      </c>
    </row>
    <row r="22797" spans="8:8">
      <c r="H22797" t="str">
        <f t="shared" si="63"/>
        <v/>
      </c>
    </row>
    <row r="22798" spans="8:8">
      <c r="H22798" t="str">
        <f t="shared" si="63"/>
        <v/>
      </c>
    </row>
    <row r="22799" spans="8:8">
      <c r="H22799" t="str">
        <f t="shared" si="63"/>
        <v/>
      </c>
    </row>
    <row r="22800" spans="8:8">
      <c r="H22800" t="str">
        <f t="shared" si="63"/>
        <v/>
      </c>
    </row>
    <row r="22801" spans="8:8">
      <c r="H22801" t="str">
        <f t="shared" si="63"/>
        <v/>
      </c>
    </row>
    <row r="22802" spans="8:8">
      <c r="H22802" t="str">
        <f t="shared" si="63"/>
        <v/>
      </c>
    </row>
    <row r="22803" spans="8:8">
      <c r="H22803" t="str">
        <f t="shared" si="63"/>
        <v/>
      </c>
    </row>
    <row r="22804" spans="8:8">
      <c r="H22804" t="str">
        <f t="shared" si="63"/>
        <v/>
      </c>
    </row>
    <row r="22805" spans="8:8">
      <c r="H22805" t="str">
        <f t="shared" si="63"/>
        <v/>
      </c>
    </row>
    <row r="22806" spans="8:8">
      <c r="H22806" t="str">
        <f t="shared" si="63"/>
        <v/>
      </c>
    </row>
    <row r="22807" spans="8:8">
      <c r="H22807" t="str">
        <f t="shared" si="63"/>
        <v/>
      </c>
    </row>
    <row r="22808" spans="8:8">
      <c r="H22808" t="str">
        <f t="shared" si="63"/>
        <v/>
      </c>
    </row>
    <row r="22809" spans="8:8">
      <c r="H22809" t="str">
        <f t="shared" si="63"/>
        <v/>
      </c>
    </row>
    <row r="22810" spans="8:8">
      <c r="H22810" t="str">
        <f t="shared" si="63"/>
        <v/>
      </c>
    </row>
    <row r="22811" spans="8:8">
      <c r="H22811" t="str">
        <f t="shared" si="63"/>
        <v/>
      </c>
    </row>
    <row r="22812" spans="8:8">
      <c r="H22812" t="str">
        <f t="shared" si="63"/>
        <v/>
      </c>
    </row>
    <row r="22813" spans="8:8">
      <c r="H22813" t="str">
        <f t="shared" si="63"/>
        <v/>
      </c>
    </row>
    <row r="22814" spans="8:8">
      <c r="H22814" t="str">
        <f t="shared" si="63"/>
        <v/>
      </c>
    </row>
    <row r="22815" spans="8:8">
      <c r="H22815" t="str">
        <f t="shared" si="63"/>
        <v/>
      </c>
    </row>
    <row r="22816" spans="8:8">
      <c r="H22816" t="str">
        <f t="shared" si="63"/>
        <v/>
      </c>
    </row>
    <row r="22817" spans="8:8">
      <c r="H22817" t="str">
        <f t="shared" si="63"/>
        <v/>
      </c>
    </row>
    <row r="22818" spans="8:8">
      <c r="H22818" t="str">
        <f t="shared" ref="H22818:H22881" si="64">_xlfn.TEXTJOIN(", ", TRUE, G22818:G22818)</f>
        <v/>
      </c>
    </row>
    <row r="22819" spans="8:8">
      <c r="H22819" t="str">
        <f t="shared" si="64"/>
        <v/>
      </c>
    </row>
    <row r="22820" spans="8:8">
      <c r="H22820" t="str">
        <f t="shared" si="64"/>
        <v/>
      </c>
    </row>
    <row r="22821" spans="8:8">
      <c r="H22821" t="str">
        <f t="shared" si="64"/>
        <v/>
      </c>
    </row>
    <row r="22822" spans="8:8">
      <c r="H22822" t="str">
        <f t="shared" si="64"/>
        <v/>
      </c>
    </row>
    <row r="22823" spans="8:8">
      <c r="H22823" t="str">
        <f t="shared" si="64"/>
        <v/>
      </c>
    </row>
    <row r="22824" spans="8:8">
      <c r="H22824" t="str">
        <f t="shared" si="64"/>
        <v/>
      </c>
    </row>
    <row r="22825" spans="8:8">
      <c r="H22825" t="str">
        <f t="shared" si="64"/>
        <v/>
      </c>
    </row>
    <row r="22826" spans="8:8">
      <c r="H22826" t="str">
        <f t="shared" si="64"/>
        <v/>
      </c>
    </row>
    <row r="22827" spans="8:8">
      <c r="H22827" t="str">
        <f t="shared" si="64"/>
        <v/>
      </c>
    </row>
    <row r="22828" spans="8:8">
      <c r="H22828" t="str">
        <f t="shared" si="64"/>
        <v/>
      </c>
    </row>
    <row r="22829" spans="8:8">
      <c r="H22829" t="str">
        <f t="shared" si="64"/>
        <v/>
      </c>
    </row>
    <row r="22830" spans="8:8">
      <c r="H22830" t="str">
        <f t="shared" si="64"/>
        <v/>
      </c>
    </row>
    <row r="22831" spans="8:8">
      <c r="H22831" t="str">
        <f t="shared" si="64"/>
        <v/>
      </c>
    </row>
    <row r="22832" spans="8:8">
      <c r="H22832" t="str">
        <f t="shared" si="64"/>
        <v/>
      </c>
    </row>
    <row r="22833" spans="8:8">
      <c r="H22833" t="str">
        <f t="shared" si="64"/>
        <v/>
      </c>
    </row>
    <row r="22834" spans="8:8">
      <c r="H22834" t="str">
        <f t="shared" si="64"/>
        <v/>
      </c>
    </row>
    <row r="22835" spans="8:8">
      <c r="H22835" t="str">
        <f t="shared" si="64"/>
        <v/>
      </c>
    </row>
    <row r="22836" spans="8:8">
      <c r="H22836" t="str">
        <f t="shared" si="64"/>
        <v/>
      </c>
    </row>
    <row r="22837" spans="8:8">
      <c r="H22837" t="str">
        <f t="shared" si="64"/>
        <v/>
      </c>
    </row>
    <row r="22838" spans="8:8">
      <c r="H22838" t="str">
        <f t="shared" si="64"/>
        <v/>
      </c>
    </row>
    <row r="22839" spans="8:8">
      <c r="H22839" t="str">
        <f t="shared" si="64"/>
        <v/>
      </c>
    </row>
    <row r="22840" spans="8:8">
      <c r="H22840" t="str">
        <f t="shared" si="64"/>
        <v/>
      </c>
    </row>
    <row r="22841" spans="8:8">
      <c r="H22841" t="str">
        <f t="shared" si="64"/>
        <v/>
      </c>
    </row>
    <row r="22842" spans="8:8">
      <c r="H22842" t="str">
        <f t="shared" si="64"/>
        <v/>
      </c>
    </row>
    <row r="22843" spans="8:8">
      <c r="H22843" t="str">
        <f t="shared" si="64"/>
        <v/>
      </c>
    </row>
    <row r="22844" spans="8:8">
      <c r="H22844" t="str">
        <f t="shared" si="64"/>
        <v/>
      </c>
    </row>
    <row r="22845" spans="8:8">
      <c r="H22845" t="str">
        <f t="shared" si="64"/>
        <v/>
      </c>
    </row>
    <row r="22846" spans="8:8">
      <c r="H22846" t="str">
        <f t="shared" si="64"/>
        <v/>
      </c>
    </row>
    <row r="22847" spans="8:8">
      <c r="H22847" t="str">
        <f t="shared" si="64"/>
        <v/>
      </c>
    </row>
    <row r="22848" spans="8:8">
      <c r="H22848" t="str">
        <f t="shared" si="64"/>
        <v/>
      </c>
    </row>
    <row r="22849" spans="8:8">
      <c r="H22849" t="str">
        <f t="shared" si="64"/>
        <v/>
      </c>
    </row>
    <row r="22850" spans="8:8">
      <c r="H22850" t="str">
        <f t="shared" si="64"/>
        <v/>
      </c>
    </row>
    <row r="22851" spans="8:8">
      <c r="H22851" t="str">
        <f t="shared" si="64"/>
        <v/>
      </c>
    </row>
    <row r="22852" spans="8:8">
      <c r="H22852" t="str">
        <f t="shared" si="64"/>
        <v/>
      </c>
    </row>
    <row r="22853" spans="8:8">
      <c r="H22853" t="str">
        <f t="shared" si="64"/>
        <v/>
      </c>
    </row>
    <row r="22854" spans="8:8">
      <c r="H22854" t="str">
        <f t="shared" si="64"/>
        <v/>
      </c>
    </row>
    <row r="22855" spans="8:8">
      <c r="H22855" t="str">
        <f t="shared" si="64"/>
        <v/>
      </c>
    </row>
    <row r="22856" spans="8:8">
      <c r="H22856" t="str">
        <f t="shared" si="64"/>
        <v/>
      </c>
    </row>
    <row r="22857" spans="8:8">
      <c r="H22857" t="str">
        <f t="shared" si="64"/>
        <v/>
      </c>
    </row>
    <row r="22858" spans="8:8">
      <c r="H22858" t="str">
        <f t="shared" si="64"/>
        <v/>
      </c>
    </row>
    <row r="22859" spans="8:8">
      <c r="H22859" t="str">
        <f t="shared" si="64"/>
        <v/>
      </c>
    </row>
    <row r="22860" spans="8:8">
      <c r="H22860" t="str">
        <f t="shared" si="64"/>
        <v/>
      </c>
    </row>
    <row r="22861" spans="8:8">
      <c r="H22861" t="str">
        <f t="shared" si="64"/>
        <v/>
      </c>
    </row>
    <row r="22862" spans="8:8">
      <c r="H22862" t="str">
        <f t="shared" si="64"/>
        <v/>
      </c>
    </row>
    <row r="22863" spans="8:8">
      <c r="H22863" t="str">
        <f t="shared" si="64"/>
        <v/>
      </c>
    </row>
    <row r="22864" spans="8:8">
      <c r="H22864" t="str">
        <f t="shared" si="64"/>
        <v/>
      </c>
    </row>
    <row r="22865" spans="8:8">
      <c r="H22865" t="str">
        <f t="shared" si="64"/>
        <v/>
      </c>
    </row>
    <row r="22866" spans="8:8">
      <c r="H22866" t="str">
        <f t="shared" si="64"/>
        <v/>
      </c>
    </row>
    <row r="22867" spans="8:8">
      <c r="H22867" t="str">
        <f t="shared" si="64"/>
        <v/>
      </c>
    </row>
    <row r="22868" spans="8:8">
      <c r="H22868" t="str">
        <f t="shared" si="64"/>
        <v/>
      </c>
    </row>
    <row r="22869" spans="8:8">
      <c r="H22869" t="str">
        <f t="shared" si="64"/>
        <v/>
      </c>
    </row>
    <row r="22870" spans="8:8">
      <c r="H22870" t="str">
        <f t="shared" si="64"/>
        <v/>
      </c>
    </row>
    <row r="22871" spans="8:8">
      <c r="H22871" t="str">
        <f t="shared" si="64"/>
        <v/>
      </c>
    </row>
    <row r="22872" spans="8:8">
      <c r="H22872" t="str">
        <f t="shared" si="64"/>
        <v/>
      </c>
    </row>
    <row r="22873" spans="8:8">
      <c r="H22873" t="str">
        <f t="shared" si="64"/>
        <v/>
      </c>
    </row>
    <row r="22874" spans="8:8">
      <c r="H22874" t="str">
        <f t="shared" si="64"/>
        <v/>
      </c>
    </row>
    <row r="22875" spans="8:8">
      <c r="H22875" t="str">
        <f t="shared" si="64"/>
        <v/>
      </c>
    </row>
    <row r="22876" spans="8:8">
      <c r="H22876" t="str">
        <f t="shared" si="64"/>
        <v/>
      </c>
    </row>
    <row r="22877" spans="8:8">
      <c r="H22877" t="str">
        <f t="shared" si="64"/>
        <v/>
      </c>
    </row>
    <row r="22878" spans="8:8">
      <c r="H22878" t="str">
        <f t="shared" si="64"/>
        <v/>
      </c>
    </row>
    <row r="22879" spans="8:8">
      <c r="H22879" t="str">
        <f t="shared" si="64"/>
        <v/>
      </c>
    </row>
    <row r="22880" spans="8:8">
      <c r="H22880" t="str">
        <f t="shared" si="64"/>
        <v/>
      </c>
    </row>
    <row r="22881" spans="8:8">
      <c r="H22881" t="str">
        <f t="shared" si="64"/>
        <v/>
      </c>
    </row>
    <row r="22882" spans="8:8">
      <c r="H22882" t="str">
        <f t="shared" ref="H22882:H22945" si="65">_xlfn.TEXTJOIN(", ", TRUE, G22882:G22882)</f>
        <v/>
      </c>
    </row>
    <row r="22883" spans="8:8">
      <c r="H22883" t="str">
        <f t="shared" si="65"/>
        <v/>
      </c>
    </row>
    <row r="22884" spans="8:8">
      <c r="H22884" t="str">
        <f t="shared" si="65"/>
        <v/>
      </c>
    </row>
    <row r="22885" spans="8:8">
      <c r="H22885" t="str">
        <f t="shared" si="65"/>
        <v/>
      </c>
    </row>
    <row r="22886" spans="8:8">
      <c r="H22886" t="str">
        <f t="shared" si="65"/>
        <v/>
      </c>
    </row>
    <row r="22887" spans="8:8">
      <c r="H22887" t="str">
        <f t="shared" si="65"/>
        <v/>
      </c>
    </row>
    <row r="22888" spans="8:8">
      <c r="H22888" t="str">
        <f t="shared" si="65"/>
        <v/>
      </c>
    </row>
    <row r="22889" spans="8:8">
      <c r="H22889" t="str">
        <f t="shared" si="65"/>
        <v/>
      </c>
    </row>
    <row r="22890" spans="8:8">
      <c r="H22890" t="str">
        <f t="shared" si="65"/>
        <v/>
      </c>
    </row>
    <row r="22891" spans="8:8">
      <c r="H22891" t="str">
        <f t="shared" si="65"/>
        <v/>
      </c>
    </row>
    <row r="22892" spans="8:8">
      <c r="H22892" t="str">
        <f t="shared" si="65"/>
        <v/>
      </c>
    </row>
    <row r="22893" spans="8:8">
      <c r="H22893" t="str">
        <f t="shared" si="65"/>
        <v/>
      </c>
    </row>
    <row r="22894" spans="8:8">
      <c r="H22894" t="str">
        <f t="shared" si="65"/>
        <v/>
      </c>
    </row>
    <row r="22895" spans="8:8">
      <c r="H22895" t="str">
        <f t="shared" si="65"/>
        <v/>
      </c>
    </row>
    <row r="22896" spans="8:8">
      <c r="H22896" t="str">
        <f t="shared" si="65"/>
        <v/>
      </c>
    </row>
    <row r="22897" spans="8:8">
      <c r="H22897" t="str">
        <f t="shared" si="65"/>
        <v/>
      </c>
    </row>
    <row r="22898" spans="8:8">
      <c r="H22898" t="str">
        <f t="shared" si="65"/>
        <v/>
      </c>
    </row>
    <row r="22899" spans="8:8">
      <c r="H22899" t="str">
        <f t="shared" si="65"/>
        <v/>
      </c>
    </row>
    <row r="22900" spans="8:8">
      <c r="H22900" t="str">
        <f t="shared" si="65"/>
        <v/>
      </c>
    </row>
    <row r="22901" spans="8:8">
      <c r="H22901" t="str">
        <f t="shared" si="65"/>
        <v/>
      </c>
    </row>
    <row r="22902" spans="8:8">
      <c r="H22902" t="str">
        <f t="shared" si="65"/>
        <v/>
      </c>
    </row>
    <row r="22903" spans="8:8">
      <c r="H22903" t="str">
        <f t="shared" si="65"/>
        <v/>
      </c>
    </row>
    <row r="22904" spans="8:8">
      <c r="H22904" t="str">
        <f t="shared" si="65"/>
        <v/>
      </c>
    </row>
    <row r="22905" spans="8:8">
      <c r="H22905" t="str">
        <f t="shared" si="65"/>
        <v/>
      </c>
    </row>
    <row r="22906" spans="8:8">
      <c r="H22906" t="str">
        <f t="shared" si="65"/>
        <v/>
      </c>
    </row>
    <row r="22907" spans="8:8">
      <c r="H22907" t="str">
        <f t="shared" si="65"/>
        <v/>
      </c>
    </row>
    <row r="22908" spans="8:8">
      <c r="H22908" t="str">
        <f t="shared" si="65"/>
        <v/>
      </c>
    </row>
    <row r="22909" spans="8:8">
      <c r="H22909" t="str">
        <f t="shared" si="65"/>
        <v/>
      </c>
    </row>
    <row r="22910" spans="8:8">
      <c r="H22910" t="str">
        <f t="shared" si="65"/>
        <v/>
      </c>
    </row>
    <row r="22911" spans="8:8">
      <c r="H22911" t="str">
        <f t="shared" si="65"/>
        <v/>
      </c>
    </row>
    <row r="22912" spans="8:8">
      <c r="H22912" t="str">
        <f t="shared" si="65"/>
        <v/>
      </c>
    </row>
    <row r="22913" spans="8:8">
      <c r="H22913" t="str">
        <f t="shared" si="65"/>
        <v/>
      </c>
    </row>
    <row r="22914" spans="8:8">
      <c r="H22914" t="str">
        <f t="shared" si="65"/>
        <v/>
      </c>
    </row>
    <row r="22915" spans="8:8">
      <c r="H22915" t="str">
        <f t="shared" si="65"/>
        <v/>
      </c>
    </row>
    <row r="22916" spans="8:8">
      <c r="H22916" t="str">
        <f t="shared" si="65"/>
        <v/>
      </c>
    </row>
    <row r="22917" spans="8:8">
      <c r="H22917" t="str">
        <f t="shared" si="65"/>
        <v/>
      </c>
    </row>
    <row r="22918" spans="8:8">
      <c r="H22918" t="str">
        <f t="shared" si="65"/>
        <v/>
      </c>
    </row>
    <row r="22919" spans="8:8">
      <c r="H22919" t="str">
        <f t="shared" si="65"/>
        <v/>
      </c>
    </row>
    <row r="22920" spans="8:8">
      <c r="H22920" t="str">
        <f t="shared" si="65"/>
        <v/>
      </c>
    </row>
    <row r="22921" spans="8:8">
      <c r="H22921" t="str">
        <f t="shared" si="65"/>
        <v/>
      </c>
    </row>
    <row r="22922" spans="8:8">
      <c r="H22922" t="str">
        <f t="shared" si="65"/>
        <v/>
      </c>
    </row>
    <row r="22923" spans="8:8">
      <c r="H22923" t="str">
        <f t="shared" si="65"/>
        <v/>
      </c>
    </row>
    <row r="22924" spans="8:8">
      <c r="H22924" t="str">
        <f t="shared" si="65"/>
        <v/>
      </c>
    </row>
    <row r="22925" spans="8:8">
      <c r="H22925" t="str">
        <f t="shared" si="65"/>
        <v/>
      </c>
    </row>
    <row r="22926" spans="8:8">
      <c r="H22926" t="str">
        <f t="shared" si="65"/>
        <v/>
      </c>
    </row>
    <row r="22927" spans="8:8">
      <c r="H22927" t="str">
        <f t="shared" si="65"/>
        <v/>
      </c>
    </row>
    <row r="22928" spans="8:8">
      <c r="H22928" t="str">
        <f t="shared" si="65"/>
        <v/>
      </c>
    </row>
    <row r="22929" spans="8:8">
      <c r="H22929" t="str">
        <f t="shared" si="65"/>
        <v/>
      </c>
    </row>
    <row r="22930" spans="8:8">
      <c r="H22930" t="str">
        <f t="shared" si="65"/>
        <v/>
      </c>
    </row>
    <row r="22931" spans="8:8">
      <c r="H22931" t="str">
        <f t="shared" si="65"/>
        <v/>
      </c>
    </row>
    <row r="22932" spans="8:8">
      <c r="H22932" t="str">
        <f t="shared" si="65"/>
        <v/>
      </c>
    </row>
    <row r="22933" spans="8:8">
      <c r="H22933" t="str">
        <f t="shared" si="65"/>
        <v/>
      </c>
    </row>
    <row r="22934" spans="8:8">
      <c r="H22934" t="str">
        <f t="shared" si="65"/>
        <v/>
      </c>
    </row>
    <row r="22935" spans="8:8">
      <c r="H22935" t="str">
        <f t="shared" si="65"/>
        <v/>
      </c>
    </row>
    <row r="22936" spans="8:8">
      <c r="H22936" t="str">
        <f t="shared" si="65"/>
        <v/>
      </c>
    </row>
    <row r="22937" spans="8:8">
      <c r="H22937" t="str">
        <f t="shared" si="65"/>
        <v/>
      </c>
    </row>
    <row r="22938" spans="8:8">
      <c r="H22938" t="str">
        <f t="shared" si="65"/>
        <v/>
      </c>
    </row>
    <row r="22939" spans="8:8">
      <c r="H22939" t="str">
        <f t="shared" si="65"/>
        <v/>
      </c>
    </row>
    <row r="22940" spans="8:8">
      <c r="H22940" t="str">
        <f t="shared" si="65"/>
        <v/>
      </c>
    </row>
    <row r="22941" spans="8:8">
      <c r="H22941" t="str">
        <f t="shared" si="65"/>
        <v/>
      </c>
    </row>
    <row r="22942" spans="8:8">
      <c r="H22942" t="str">
        <f t="shared" si="65"/>
        <v/>
      </c>
    </row>
    <row r="22943" spans="8:8">
      <c r="H22943" t="str">
        <f t="shared" si="65"/>
        <v/>
      </c>
    </row>
    <row r="22944" spans="8:8">
      <c r="H22944" t="str">
        <f t="shared" si="65"/>
        <v/>
      </c>
    </row>
    <row r="22945" spans="8:8">
      <c r="H22945" t="str">
        <f t="shared" si="65"/>
        <v/>
      </c>
    </row>
    <row r="22946" spans="8:8">
      <c r="H22946" t="str">
        <f t="shared" ref="H22946:H23009" si="66">_xlfn.TEXTJOIN(", ", TRUE, G22946:G22946)</f>
        <v/>
      </c>
    </row>
    <row r="22947" spans="8:8">
      <c r="H22947" t="str">
        <f t="shared" si="66"/>
        <v/>
      </c>
    </row>
    <row r="22948" spans="8:8">
      <c r="H22948" t="str">
        <f t="shared" si="66"/>
        <v/>
      </c>
    </row>
    <row r="22949" spans="8:8">
      <c r="H22949" t="str">
        <f t="shared" si="66"/>
        <v/>
      </c>
    </row>
    <row r="22950" spans="8:8">
      <c r="H22950" t="str">
        <f t="shared" si="66"/>
        <v/>
      </c>
    </row>
    <row r="22951" spans="8:8">
      <c r="H22951" t="str">
        <f t="shared" si="66"/>
        <v/>
      </c>
    </row>
    <row r="22952" spans="8:8">
      <c r="H22952" t="str">
        <f t="shared" si="66"/>
        <v/>
      </c>
    </row>
    <row r="22953" spans="8:8">
      <c r="H22953" t="str">
        <f t="shared" si="66"/>
        <v/>
      </c>
    </row>
    <row r="22954" spans="8:8">
      <c r="H22954" t="str">
        <f t="shared" si="66"/>
        <v/>
      </c>
    </row>
    <row r="22955" spans="8:8">
      <c r="H22955" t="str">
        <f t="shared" si="66"/>
        <v/>
      </c>
    </row>
    <row r="22956" spans="8:8">
      <c r="H22956" t="str">
        <f t="shared" si="66"/>
        <v/>
      </c>
    </row>
    <row r="22957" spans="8:8">
      <c r="H22957" t="str">
        <f t="shared" si="66"/>
        <v/>
      </c>
    </row>
    <row r="22958" spans="8:8">
      <c r="H22958" t="str">
        <f t="shared" si="66"/>
        <v/>
      </c>
    </row>
    <row r="22959" spans="8:8">
      <c r="H22959" t="str">
        <f t="shared" si="66"/>
        <v/>
      </c>
    </row>
    <row r="22960" spans="8:8">
      <c r="H22960" t="str">
        <f t="shared" si="66"/>
        <v/>
      </c>
    </row>
    <row r="22961" spans="8:8">
      <c r="H22961" t="str">
        <f t="shared" si="66"/>
        <v/>
      </c>
    </row>
    <row r="22962" spans="8:8">
      <c r="H22962" t="str">
        <f t="shared" si="66"/>
        <v/>
      </c>
    </row>
    <row r="22963" spans="8:8">
      <c r="H22963" t="str">
        <f t="shared" si="66"/>
        <v/>
      </c>
    </row>
    <row r="22964" spans="8:8">
      <c r="H22964" t="str">
        <f t="shared" si="66"/>
        <v/>
      </c>
    </row>
    <row r="22965" spans="8:8">
      <c r="H22965" t="str">
        <f t="shared" si="66"/>
        <v/>
      </c>
    </row>
    <row r="22966" spans="8:8">
      <c r="H22966" t="str">
        <f t="shared" si="66"/>
        <v/>
      </c>
    </row>
    <row r="22967" spans="8:8">
      <c r="H22967" t="str">
        <f t="shared" si="66"/>
        <v/>
      </c>
    </row>
    <row r="22968" spans="8:8">
      <c r="H22968" t="str">
        <f t="shared" si="66"/>
        <v/>
      </c>
    </row>
    <row r="22969" spans="8:8">
      <c r="H22969" t="str">
        <f t="shared" si="66"/>
        <v/>
      </c>
    </row>
    <row r="22970" spans="8:8">
      <c r="H22970" t="str">
        <f t="shared" si="66"/>
        <v/>
      </c>
    </row>
    <row r="22971" spans="8:8">
      <c r="H22971" t="str">
        <f t="shared" si="66"/>
        <v/>
      </c>
    </row>
    <row r="22972" spans="8:8">
      <c r="H22972" t="str">
        <f t="shared" si="66"/>
        <v/>
      </c>
    </row>
    <row r="22973" spans="8:8">
      <c r="H22973" t="str">
        <f t="shared" si="66"/>
        <v/>
      </c>
    </row>
    <row r="22974" spans="8:8">
      <c r="H22974" t="str">
        <f t="shared" si="66"/>
        <v/>
      </c>
    </row>
    <row r="22975" spans="8:8">
      <c r="H22975" t="str">
        <f t="shared" si="66"/>
        <v/>
      </c>
    </row>
    <row r="22976" spans="8:8">
      <c r="H22976" t="str">
        <f t="shared" si="66"/>
        <v/>
      </c>
    </row>
    <row r="22977" spans="8:8">
      <c r="H22977" t="str">
        <f t="shared" si="66"/>
        <v/>
      </c>
    </row>
    <row r="22978" spans="8:8">
      <c r="H22978" t="str">
        <f t="shared" si="66"/>
        <v/>
      </c>
    </row>
    <row r="22979" spans="8:8">
      <c r="H22979" t="str">
        <f t="shared" si="66"/>
        <v/>
      </c>
    </row>
    <row r="22980" spans="8:8">
      <c r="H22980" t="str">
        <f t="shared" si="66"/>
        <v/>
      </c>
    </row>
    <row r="22981" spans="8:8">
      <c r="H22981" t="str">
        <f t="shared" si="66"/>
        <v/>
      </c>
    </row>
    <row r="22982" spans="8:8">
      <c r="H22982" t="str">
        <f t="shared" si="66"/>
        <v/>
      </c>
    </row>
    <row r="22983" spans="8:8">
      <c r="H22983" t="str">
        <f t="shared" si="66"/>
        <v/>
      </c>
    </row>
    <row r="22984" spans="8:8">
      <c r="H22984" t="str">
        <f t="shared" si="66"/>
        <v/>
      </c>
    </row>
    <row r="22985" spans="8:8">
      <c r="H22985" t="str">
        <f t="shared" si="66"/>
        <v/>
      </c>
    </row>
    <row r="22986" spans="8:8">
      <c r="H22986" t="str">
        <f t="shared" si="66"/>
        <v/>
      </c>
    </row>
    <row r="22987" spans="8:8">
      <c r="H22987" t="str">
        <f t="shared" si="66"/>
        <v/>
      </c>
    </row>
    <row r="22988" spans="8:8">
      <c r="H22988" t="str">
        <f t="shared" si="66"/>
        <v/>
      </c>
    </row>
    <row r="22989" spans="8:8">
      <c r="H22989" t="str">
        <f t="shared" si="66"/>
        <v/>
      </c>
    </row>
    <row r="22990" spans="8:8">
      <c r="H22990" t="str">
        <f t="shared" si="66"/>
        <v/>
      </c>
    </row>
    <row r="22991" spans="8:8">
      <c r="H22991" t="str">
        <f t="shared" si="66"/>
        <v/>
      </c>
    </row>
    <row r="22992" spans="8:8">
      <c r="H22992" t="str">
        <f t="shared" si="66"/>
        <v/>
      </c>
    </row>
    <row r="22993" spans="8:8">
      <c r="H22993" t="str">
        <f t="shared" si="66"/>
        <v/>
      </c>
    </row>
    <row r="22994" spans="8:8">
      <c r="H22994" t="str">
        <f t="shared" si="66"/>
        <v/>
      </c>
    </row>
    <row r="22995" spans="8:8">
      <c r="H22995" t="str">
        <f t="shared" si="66"/>
        <v/>
      </c>
    </row>
    <row r="22996" spans="8:8">
      <c r="H22996" t="str">
        <f t="shared" si="66"/>
        <v/>
      </c>
    </row>
    <row r="22997" spans="8:8">
      <c r="H22997" t="str">
        <f t="shared" si="66"/>
        <v/>
      </c>
    </row>
    <row r="22998" spans="8:8">
      <c r="H22998" t="str">
        <f t="shared" si="66"/>
        <v/>
      </c>
    </row>
    <row r="22999" spans="8:8">
      <c r="H22999" t="str">
        <f t="shared" si="66"/>
        <v/>
      </c>
    </row>
    <row r="23000" spans="8:8">
      <c r="H23000" t="str">
        <f t="shared" si="66"/>
        <v/>
      </c>
    </row>
    <row r="23001" spans="8:8">
      <c r="H23001" t="str">
        <f t="shared" si="66"/>
        <v/>
      </c>
    </row>
    <row r="23002" spans="8:8">
      <c r="H23002" t="str">
        <f t="shared" si="66"/>
        <v/>
      </c>
    </row>
    <row r="23003" spans="8:8">
      <c r="H23003" t="str">
        <f t="shared" si="66"/>
        <v/>
      </c>
    </row>
    <row r="23004" spans="8:8">
      <c r="H23004" t="str">
        <f t="shared" si="66"/>
        <v/>
      </c>
    </row>
    <row r="23005" spans="8:8">
      <c r="H23005" t="str">
        <f t="shared" si="66"/>
        <v/>
      </c>
    </row>
    <row r="23006" spans="8:8">
      <c r="H23006" t="str">
        <f t="shared" si="66"/>
        <v/>
      </c>
    </row>
    <row r="23007" spans="8:8">
      <c r="H23007" t="str">
        <f t="shared" si="66"/>
        <v/>
      </c>
    </row>
    <row r="23008" spans="8:8">
      <c r="H23008" t="str">
        <f t="shared" si="66"/>
        <v/>
      </c>
    </row>
    <row r="23009" spans="8:8">
      <c r="H23009" t="str">
        <f t="shared" si="66"/>
        <v/>
      </c>
    </row>
    <row r="23010" spans="8:8">
      <c r="H23010" t="str">
        <f t="shared" ref="H23010:H23073" si="67">_xlfn.TEXTJOIN(", ", TRUE, G23010:G23010)</f>
        <v/>
      </c>
    </row>
    <row r="23011" spans="8:8">
      <c r="H23011" t="str">
        <f t="shared" si="67"/>
        <v/>
      </c>
    </row>
    <row r="23012" spans="8:8">
      <c r="H23012" t="str">
        <f t="shared" si="67"/>
        <v/>
      </c>
    </row>
    <row r="23013" spans="8:8">
      <c r="H23013" t="str">
        <f t="shared" si="67"/>
        <v/>
      </c>
    </row>
    <row r="23014" spans="8:8">
      <c r="H23014" t="str">
        <f t="shared" si="67"/>
        <v/>
      </c>
    </row>
    <row r="23015" spans="8:8">
      <c r="H23015" t="str">
        <f t="shared" si="67"/>
        <v/>
      </c>
    </row>
    <row r="23016" spans="8:8">
      <c r="H23016" t="str">
        <f t="shared" si="67"/>
        <v/>
      </c>
    </row>
    <row r="23017" spans="8:8">
      <c r="H23017" t="str">
        <f t="shared" si="67"/>
        <v/>
      </c>
    </row>
    <row r="23018" spans="8:8">
      <c r="H23018" t="str">
        <f t="shared" si="67"/>
        <v/>
      </c>
    </row>
    <row r="23019" spans="8:8">
      <c r="H23019" t="str">
        <f t="shared" si="67"/>
        <v/>
      </c>
    </row>
    <row r="23020" spans="8:8">
      <c r="H23020" t="str">
        <f t="shared" si="67"/>
        <v/>
      </c>
    </row>
    <row r="23021" spans="8:8">
      <c r="H23021" t="str">
        <f t="shared" si="67"/>
        <v/>
      </c>
    </row>
    <row r="23022" spans="8:8">
      <c r="H23022" t="str">
        <f t="shared" si="67"/>
        <v/>
      </c>
    </row>
    <row r="23023" spans="8:8">
      <c r="H23023" t="str">
        <f t="shared" si="67"/>
        <v/>
      </c>
    </row>
    <row r="23024" spans="8:8">
      <c r="H23024" t="str">
        <f t="shared" si="67"/>
        <v/>
      </c>
    </row>
    <row r="23025" spans="8:8">
      <c r="H23025" t="str">
        <f t="shared" si="67"/>
        <v/>
      </c>
    </row>
    <row r="23026" spans="8:8">
      <c r="H23026" t="str">
        <f t="shared" si="67"/>
        <v/>
      </c>
    </row>
    <row r="23027" spans="8:8">
      <c r="H23027" t="str">
        <f t="shared" si="67"/>
        <v/>
      </c>
    </row>
    <row r="23028" spans="8:8">
      <c r="H23028" t="str">
        <f t="shared" si="67"/>
        <v/>
      </c>
    </row>
    <row r="23029" spans="8:8">
      <c r="H23029" t="str">
        <f t="shared" si="67"/>
        <v/>
      </c>
    </row>
    <row r="23030" spans="8:8">
      <c r="H23030" t="str">
        <f t="shared" si="67"/>
        <v/>
      </c>
    </row>
    <row r="23031" spans="8:8">
      <c r="H23031" t="str">
        <f t="shared" si="67"/>
        <v/>
      </c>
    </row>
    <row r="23032" spans="8:8">
      <c r="H23032" t="str">
        <f t="shared" si="67"/>
        <v/>
      </c>
    </row>
    <row r="23033" spans="8:8">
      <c r="H23033" t="str">
        <f t="shared" si="67"/>
        <v/>
      </c>
    </row>
    <row r="23034" spans="8:8">
      <c r="H23034" t="str">
        <f t="shared" si="67"/>
        <v/>
      </c>
    </row>
    <row r="23035" spans="8:8">
      <c r="H23035" t="str">
        <f t="shared" si="67"/>
        <v/>
      </c>
    </row>
    <row r="23036" spans="8:8">
      <c r="H23036" t="str">
        <f t="shared" si="67"/>
        <v/>
      </c>
    </row>
    <row r="23037" spans="8:8">
      <c r="H23037" t="str">
        <f t="shared" si="67"/>
        <v/>
      </c>
    </row>
    <row r="23038" spans="8:8">
      <c r="H23038" t="str">
        <f t="shared" si="67"/>
        <v/>
      </c>
    </row>
    <row r="23039" spans="8:8">
      <c r="H23039" t="str">
        <f t="shared" si="67"/>
        <v/>
      </c>
    </row>
    <row r="23040" spans="8:8">
      <c r="H23040" t="str">
        <f t="shared" si="67"/>
        <v/>
      </c>
    </row>
    <row r="23041" spans="8:8">
      <c r="H23041" t="str">
        <f t="shared" si="67"/>
        <v/>
      </c>
    </row>
    <row r="23042" spans="8:8">
      <c r="H23042" t="str">
        <f t="shared" si="67"/>
        <v/>
      </c>
    </row>
    <row r="23043" spans="8:8">
      <c r="H23043" t="str">
        <f t="shared" si="67"/>
        <v/>
      </c>
    </row>
    <row r="23044" spans="8:8">
      <c r="H23044" t="str">
        <f t="shared" si="67"/>
        <v/>
      </c>
    </row>
    <row r="23045" spans="8:8">
      <c r="H23045" t="str">
        <f t="shared" si="67"/>
        <v/>
      </c>
    </row>
    <row r="23046" spans="8:8">
      <c r="H23046" t="str">
        <f t="shared" si="67"/>
        <v/>
      </c>
    </row>
    <row r="23047" spans="8:8">
      <c r="H23047" t="str">
        <f t="shared" si="67"/>
        <v/>
      </c>
    </row>
    <row r="23048" spans="8:8">
      <c r="H23048" t="str">
        <f t="shared" si="67"/>
        <v/>
      </c>
    </row>
    <row r="23049" spans="8:8">
      <c r="H23049" t="str">
        <f t="shared" si="67"/>
        <v/>
      </c>
    </row>
    <row r="23050" spans="8:8">
      <c r="H23050" t="str">
        <f t="shared" si="67"/>
        <v/>
      </c>
    </row>
    <row r="23051" spans="8:8">
      <c r="H23051" t="str">
        <f t="shared" si="67"/>
        <v/>
      </c>
    </row>
    <row r="23052" spans="8:8">
      <c r="H23052" t="str">
        <f t="shared" si="67"/>
        <v/>
      </c>
    </row>
    <row r="23053" spans="8:8">
      <c r="H23053" t="str">
        <f t="shared" si="67"/>
        <v/>
      </c>
    </row>
    <row r="23054" spans="8:8">
      <c r="H23054" t="str">
        <f t="shared" si="67"/>
        <v/>
      </c>
    </row>
    <row r="23055" spans="8:8">
      <c r="H23055" t="str">
        <f t="shared" si="67"/>
        <v/>
      </c>
    </row>
    <row r="23056" spans="8:8">
      <c r="H23056" t="str">
        <f t="shared" si="67"/>
        <v/>
      </c>
    </row>
    <row r="23057" spans="8:8">
      <c r="H23057" t="str">
        <f t="shared" si="67"/>
        <v/>
      </c>
    </row>
    <row r="23058" spans="8:8">
      <c r="H23058" t="str">
        <f t="shared" si="67"/>
        <v/>
      </c>
    </row>
    <row r="23059" spans="8:8">
      <c r="H23059" t="str">
        <f t="shared" si="67"/>
        <v/>
      </c>
    </row>
    <row r="23060" spans="8:8">
      <c r="H23060" t="str">
        <f t="shared" si="67"/>
        <v/>
      </c>
    </row>
    <row r="23061" spans="8:8">
      <c r="H23061" t="str">
        <f t="shared" si="67"/>
        <v/>
      </c>
    </row>
    <row r="23062" spans="8:8">
      <c r="H23062" t="str">
        <f t="shared" si="67"/>
        <v/>
      </c>
    </row>
    <row r="23063" spans="8:8">
      <c r="H23063" t="str">
        <f t="shared" si="67"/>
        <v/>
      </c>
    </row>
    <row r="23064" spans="8:8">
      <c r="H23064" t="str">
        <f t="shared" si="67"/>
        <v/>
      </c>
    </row>
    <row r="23065" spans="8:8">
      <c r="H23065" t="str">
        <f t="shared" si="67"/>
        <v/>
      </c>
    </row>
    <row r="23066" spans="8:8">
      <c r="H23066" t="str">
        <f t="shared" si="67"/>
        <v/>
      </c>
    </row>
    <row r="23067" spans="8:8">
      <c r="H23067" t="str">
        <f t="shared" si="67"/>
        <v/>
      </c>
    </row>
    <row r="23068" spans="8:8">
      <c r="H23068" t="str">
        <f t="shared" si="67"/>
        <v/>
      </c>
    </row>
    <row r="23069" spans="8:8">
      <c r="H23069" t="str">
        <f t="shared" si="67"/>
        <v/>
      </c>
    </row>
    <row r="23070" spans="8:8">
      <c r="H23070" t="str">
        <f t="shared" si="67"/>
        <v/>
      </c>
    </row>
    <row r="23071" spans="8:8">
      <c r="H23071" t="str">
        <f t="shared" si="67"/>
        <v/>
      </c>
    </row>
    <row r="23072" spans="8:8">
      <c r="H23072" t="str">
        <f t="shared" si="67"/>
        <v/>
      </c>
    </row>
    <row r="23073" spans="8:8">
      <c r="H23073" t="str">
        <f t="shared" si="67"/>
        <v/>
      </c>
    </row>
    <row r="23074" spans="8:8">
      <c r="H23074" t="str">
        <f t="shared" ref="H23074:H23137" si="68">_xlfn.TEXTJOIN(", ", TRUE, G23074:G23074)</f>
        <v/>
      </c>
    </row>
    <row r="23075" spans="8:8">
      <c r="H23075" t="str">
        <f t="shared" si="68"/>
        <v/>
      </c>
    </row>
    <row r="23076" spans="8:8">
      <c r="H23076" t="str">
        <f t="shared" si="68"/>
        <v/>
      </c>
    </row>
    <row r="23077" spans="8:8">
      <c r="H23077" t="str">
        <f t="shared" si="68"/>
        <v/>
      </c>
    </row>
    <row r="23078" spans="8:8">
      <c r="H23078" t="str">
        <f t="shared" si="68"/>
        <v/>
      </c>
    </row>
    <row r="23079" spans="8:8">
      <c r="H23079" t="str">
        <f t="shared" si="68"/>
        <v/>
      </c>
    </row>
    <row r="23080" spans="8:8">
      <c r="H23080" t="str">
        <f t="shared" si="68"/>
        <v/>
      </c>
    </row>
    <row r="23081" spans="8:8">
      <c r="H23081" t="str">
        <f t="shared" si="68"/>
        <v/>
      </c>
    </row>
    <row r="23082" spans="8:8">
      <c r="H23082" t="str">
        <f t="shared" si="68"/>
        <v/>
      </c>
    </row>
    <row r="23083" spans="8:8">
      <c r="H23083" t="str">
        <f t="shared" si="68"/>
        <v/>
      </c>
    </row>
    <row r="23084" spans="8:8">
      <c r="H23084" t="str">
        <f t="shared" si="68"/>
        <v/>
      </c>
    </row>
    <row r="23085" spans="8:8">
      <c r="H23085" t="str">
        <f t="shared" si="68"/>
        <v/>
      </c>
    </row>
    <row r="23086" spans="8:8">
      <c r="H23086" t="str">
        <f t="shared" si="68"/>
        <v/>
      </c>
    </row>
    <row r="23087" spans="8:8">
      <c r="H23087" t="str">
        <f t="shared" si="68"/>
        <v/>
      </c>
    </row>
    <row r="23088" spans="8:8">
      <c r="H23088" t="str">
        <f t="shared" si="68"/>
        <v/>
      </c>
    </row>
    <row r="23089" spans="8:8">
      <c r="H23089" t="str">
        <f t="shared" si="68"/>
        <v/>
      </c>
    </row>
    <row r="23090" spans="8:8">
      <c r="H23090" t="str">
        <f t="shared" si="68"/>
        <v/>
      </c>
    </row>
    <row r="23091" spans="8:8">
      <c r="H23091" t="str">
        <f t="shared" si="68"/>
        <v/>
      </c>
    </row>
    <row r="23092" spans="8:8">
      <c r="H23092" t="str">
        <f t="shared" si="68"/>
        <v/>
      </c>
    </row>
    <row r="23093" spans="8:8">
      <c r="H23093" t="str">
        <f t="shared" si="68"/>
        <v/>
      </c>
    </row>
    <row r="23094" spans="8:8">
      <c r="H23094" t="str">
        <f t="shared" si="68"/>
        <v/>
      </c>
    </row>
    <row r="23095" spans="8:8">
      <c r="H23095" t="str">
        <f t="shared" si="68"/>
        <v/>
      </c>
    </row>
    <row r="23096" spans="8:8">
      <c r="H23096" t="str">
        <f t="shared" si="68"/>
        <v/>
      </c>
    </row>
    <row r="23097" spans="8:8">
      <c r="H23097" t="str">
        <f t="shared" si="68"/>
        <v/>
      </c>
    </row>
    <row r="23098" spans="8:8">
      <c r="H23098" t="str">
        <f t="shared" si="68"/>
        <v/>
      </c>
    </row>
    <row r="23099" spans="8:8">
      <c r="H23099" t="str">
        <f t="shared" si="68"/>
        <v/>
      </c>
    </row>
    <row r="23100" spans="8:8">
      <c r="H23100" t="str">
        <f t="shared" si="68"/>
        <v/>
      </c>
    </row>
    <row r="23101" spans="8:8">
      <c r="H23101" t="str">
        <f t="shared" si="68"/>
        <v/>
      </c>
    </row>
    <row r="23102" spans="8:8">
      <c r="H23102" t="str">
        <f t="shared" si="68"/>
        <v/>
      </c>
    </row>
    <row r="23103" spans="8:8">
      <c r="H23103" t="str">
        <f t="shared" si="68"/>
        <v/>
      </c>
    </row>
    <row r="23104" spans="8:8">
      <c r="H23104" t="str">
        <f t="shared" si="68"/>
        <v/>
      </c>
    </row>
    <row r="23105" spans="8:8">
      <c r="H23105" t="str">
        <f t="shared" si="68"/>
        <v/>
      </c>
    </row>
    <row r="23106" spans="8:8">
      <c r="H23106" t="str">
        <f t="shared" si="68"/>
        <v/>
      </c>
    </row>
    <row r="23107" spans="8:8">
      <c r="H23107" t="str">
        <f t="shared" si="68"/>
        <v/>
      </c>
    </row>
    <row r="23108" spans="8:8">
      <c r="H23108" t="str">
        <f t="shared" si="68"/>
        <v/>
      </c>
    </row>
    <row r="23109" spans="8:8">
      <c r="H23109" t="str">
        <f t="shared" si="68"/>
        <v/>
      </c>
    </row>
    <row r="23110" spans="8:8">
      <c r="H23110" t="str">
        <f t="shared" si="68"/>
        <v/>
      </c>
    </row>
    <row r="23111" spans="8:8">
      <c r="H23111" t="str">
        <f t="shared" si="68"/>
        <v/>
      </c>
    </row>
    <row r="23112" spans="8:8">
      <c r="H23112" t="str">
        <f t="shared" si="68"/>
        <v/>
      </c>
    </row>
    <row r="23113" spans="8:8">
      <c r="H23113" t="str">
        <f t="shared" si="68"/>
        <v/>
      </c>
    </row>
    <row r="23114" spans="8:8">
      <c r="H23114" t="str">
        <f t="shared" si="68"/>
        <v/>
      </c>
    </row>
    <row r="23115" spans="8:8">
      <c r="H23115" t="str">
        <f t="shared" si="68"/>
        <v/>
      </c>
    </row>
    <row r="23116" spans="8:8">
      <c r="H23116" t="str">
        <f t="shared" si="68"/>
        <v/>
      </c>
    </row>
    <row r="23117" spans="8:8">
      <c r="H23117" t="str">
        <f t="shared" si="68"/>
        <v/>
      </c>
    </row>
    <row r="23118" spans="8:8">
      <c r="H23118" t="str">
        <f t="shared" si="68"/>
        <v/>
      </c>
    </row>
    <row r="23119" spans="8:8">
      <c r="H23119" t="str">
        <f t="shared" si="68"/>
        <v/>
      </c>
    </row>
    <row r="23120" spans="8:8">
      <c r="H23120" t="str">
        <f t="shared" si="68"/>
        <v/>
      </c>
    </row>
    <row r="23121" spans="8:8">
      <c r="H23121" t="str">
        <f t="shared" si="68"/>
        <v/>
      </c>
    </row>
    <row r="23122" spans="8:8">
      <c r="H23122" t="str">
        <f t="shared" si="68"/>
        <v/>
      </c>
    </row>
    <row r="23123" spans="8:8">
      <c r="H23123" t="str">
        <f t="shared" si="68"/>
        <v/>
      </c>
    </row>
    <row r="23124" spans="8:8">
      <c r="H23124" t="str">
        <f t="shared" si="68"/>
        <v/>
      </c>
    </row>
    <row r="23125" spans="8:8">
      <c r="H23125" t="str">
        <f t="shared" si="68"/>
        <v/>
      </c>
    </row>
    <row r="23126" spans="8:8">
      <c r="H23126" t="str">
        <f t="shared" si="68"/>
        <v/>
      </c>
    </row>
    <row r="23127" spans="8:8">
      <c r="H23127" t="str">
        <f t="shared" si="68"/>
        <v/>
      </c>
    </row>
    <row r="23128" spans="8:8">
      <c r="H23128" t="str">
        <f t="shared" si="68"/>
        <v/>
      </c>
    </row>
    <row r="23129" spans="8:8">
      <c r="H23129" t="str">
        <f t="shared" si="68"/>
        <v/>
      </c>
    </row>
    <row r="23130" spans="8:8">
      <c r="H23130" t="str">
        <f t="shared" si="68"/>
        <v/>
      </c>
    </row>
    <row r="23131" spans="8:8">
      <c r="H23131" t="str">
        <f t="shared" si="68"/>
        <v/>
      </c>
    </row>
    <row r="23132" spans="8:8">
      <c r="H23132" t="str">
        <f t="shared" si="68"/>
        <v/>
      </c>
    </row>
    <row r="23133" spans="8:8">
      <c r="H23133" t="str">
        <f t="shared" si="68"/>
        <v/>
      </c>
    </row>
    <row r="23134" spans="8:8">
      <c r="H23134" t="str">
        <f t="shared" si="68"/>
        <v/>
      </c>
    </row>
    <row r="23135" spans="8:8">
      <c r="H23135" t="str">
        <f t="shared" si="68"/>
        <v/>
      </c>
    </row>
    <row r="23136" spans="8:8">
      <c r="H23136" t="str">
        <f t="shared" si="68"/>
        <v/>
      </c>
    </row>
    <row r="23137" spans="8:8">
      <c r="H23137" t="str">
        <f t="shared" si="68"/>
        <v/>
      </c>
    </row>
    <row r="23138" spans="8:8">
      <c r="H23138" t="str">
        <f t="shared" ref="H23138:H23201" si="69">_xlfn.TEXTJOIN(", ", TRUE, G23138:G23138)</f>
        <v/>
      </c>
    </row>
    <row r="23139" spans="8:8">
      <c r="H23139" t="str">
        <f t="shared" si="69"/>
        <v/>
      </c>
    </row>
    <row r="23140" spans="8:8">
      <c r="H23140" t="str">
        <f t="shared" si="69"/>
        <v/>
      </c>
    </row>
    <row r="23141" spans="8:8">
      <c r="H23141" t="str">
        <f t="shared" si="69"/>
        <v/>
      </c>
    </row>
    <row r="23142" spans="8:8">
      <c r="H23142" t="str">
        <f t="shared" si="69"/>
        <v/>
      </c>
    </row>
    <row r="23143" spans="8:8">
      <c r="H23143" t="str">
        <f t="shared" si="69"/>
        <v/>
      </c>
    </row>
    <row r="23144" spans="8:8">
      <c r="H23144" t="str">
        <f t="shared" si="69"/>
        <v/>
      </c>
    </row>
    <row r="23145" spans="8:8">
      <c r="H23145" t="str">
        <f t="shared" si="69"/>
        <v/>
      </c>
    </row>
    <row r="23146" spans="8:8">
      <c r="H23146" t="str">
        <f t="shared" si="69"/>
        <v/>
      </c>
    </row>
    <row r="23147" spans="8:8">
      <c r="H23147" t="str">
        <f t="shared" si="69"/>
        <v/>
      </c>
    </row>
    <row r="23148" spans="8:8">
      <c r="H23148" t="str">
        <f t="shared" si="69"/>
        <v/>
      </c>
    </row>
    <row r="23149" spans="8:8">
      <c r="H23149" t="str">
        <f t="shared" si="69"/>
        <v/>
      </c>
    </row>
    <row r="23150" spans="8:8">
      <c r="H23150" t="str">
        <f t="shared" si="69"/>
        <v/>
      </c>
    </row>
    <row r="23151" spans="8:8">
      <c r="H23151" t="str">
        <f t="shared" si="69"/>
        <v/>
      </c>
    </row>
    <row r="23152" spans="8:8">
      <c r="H23152" t="str">
        <f t="shared" si="69"/>
        <v/>
      </c>
    </row>
    <row r="23153" spans="8:8">
      <c r="H23153" t="str">
        <f t="shared" si="69"/>
        <v/>
      </c>
    </row>
    <row r="23154" spans="8:8">
      <c r="H23154" t="str">
        <f t="shared" si="69"/>
        <v/>
      </c>
    </row>
    <row r="23155" spans="8:8">
      <c r="H23155" t="str">
        <f t="shared" si="69"/>
        <v/>
      </c>
    </row>
    <row r="23156" spans="8:8">
      <c r="H23156" t="str">
        <f t="shared" si="69"/>
        <v/>
      </c>
    </row>
    <row r="23157" spans="8:8">
      <c r="H23157" t="str">
        <f t="shared" si="69"/>
        <v/>
      </c>
    </row>
    <row r="23158" spans="8:8">
      <c r="H23158" t="str">
        <f t="shared" si="69"/>
        <v/>
      </c>
    </row>
    <row r="23159" spans="8:8">
      <c r="H23159" t="str">
        <f t="shared" si="69"/>
        <v/>
      </c>
    </row>
    <row r="23160" spans="8:8">
      <c r="H23160" t="str">
        <f t="shared" si="69"/>
        <v/>
      </c>
    </row>
    <row r="23161" spans="8:8">
      <c r="H23161" t="str">
        <f t="shared" si="69"/>
        <v/>
      </c>
    </row>
    <row r="23162" spans="8:8">
      <c r="H23162" t="str">
        <f t="shared" si="69"/>
        <v/>
      </c>
    </row>
    <row r="23163" spans="8:8">
      <c r="H23163" t="str">
        <f t="shared" si="69"/>
        <v/>
      </c>
    </row>
    <row r="23164" spans="8:8">
      <c r="H23164" t="str">
        <f t="shared" si="69"/>
        <v/>
      </c>
    </row>
    <row r="23165" spans="8:8">
      <c r="H23165" t="str">
        <f t="shared" si="69"/>
        <v/>
      </c>
    </row>
    <row r="23166" spans="8:8">
      <c r="H23166" t="str">
        <f t="shared" si="69"/>
        <v/>
      </c>
    </row>
    <row r="23167" spans="8:8">
      <c r="H23167" t="str">
        <f t="shared" si="69"/>
        <v/>
      </c>
    </row>
    <row r="23168" spans="8:8">
      <c r="H23168" t="str">
        <f t="shared" si="69"/>
        <v/>
      </c>
    </row>
    <row r="23169" spans="8:8">
      <c r="H23169" t="str">
        <f t="shared" si="69"/>
        <v/>
      </c>
    </row>
    <row r="23170" spans="8:8">
      <c r="H23170" t="str">
        <f t="shared" si="69"/>
        <v/>
      </c>
    </row>
    <row r="23171" spans="8:8">
      <c r="H23171" t="str">
        <f t="shared" si="69"/>
        <v/>
      </c>
    </row>
    <row r="23172" spans="8:8">
      <c r="H23172" t="str">
        <f t="shared" si="69"/>
        <v/>
      </c>
    </row>
    <row r="23173" spans="8:8">
      <c r="H23173" t="str">
        <f t="shared" si="69"/>
        <v/>
      </c>
    </row>
    <row r="23174" spans="8:8">
      <c r="H23174" t="str">
        <f t="shared" si="69"/>
        <v/>
      </c>
    </row>
    <row r="23175" spans="8:8">
      <c r="H23175" t="str">
        <f t="shared" si="69"/>
        <v/>
      </c>
    </row>
    <row r="23176" spans="8:8">
      <c r="H23176" t="str">
        <f t="shared" si="69"/>
        <v/>
      </c>
    </row>
    <row r="23177" spans="8:8">
      <c r="H23177" t="str">
        <f t="shared" si="69"/>
        <v/>
      </c>
    </row>
    <row r="23178" spans="8:8">
      <c r="H23178" t="str">
        <f t="shared" si="69"/>
        <v/>
      </c>
    </row>
    <row r="23179" spans="8:8">
      <c r="H23179" t="str">
        <f t="shared" si="69"/>
        <v/>
      </c>
    </row>
    <row r="23180" spans="8:8">
      <c r="H23180" t="str">
        <f t="shared" si="69"/>
        <v/>
      </c>
    </row>
    <row r="23181" spans="8:8">
      <c r="H23181" t="str">
        <f t="shared" si="69"/>
        <v/>
      </c>
    </row>
    <row r="23182" spans="8:8">
      <c r="H23182" t="str">
        <f t="shared" si="69"/>
        <v/>
      </c>
    </row>
    <row r="23183" spans="8:8">
      <c r="H23183" t="str">
        <f t="shared" si="69"/>
        <v/>
      </c>
    </row>
    <row r="23184" spans="8:8">
      <c r="H23184" t="str">
        <f t="shared" si="69"/>
        <v/>
      </c>
    </row>
    <row r="23185" spans="8:8">
      <c r="H23185" t="str">
        <f t="shared" si="69"/>
        <v/>
      </c>
    </row>
    <row r="23186" spans="8:8">
      <c r="H23186" t="str">
        <f t="shared" si="69"/>
        <v/>
      </c>
    </row>
    <row r="23187" spans="8:8">
      <c r="H23187" t="str">
        <f t="shared" si="69"/>
        <v/>
      </c>
    </row>
    <row r="23188" spans="8:8">
      <c r="H23188" t="str">
        <f t="shared" si="69"/>
        <v/>
      </c>
    </row>
    <row r="23189" spans="8:8">
      <c r="H23189" t="str">
        <f t="shared" si="69"/>
        <v/>
      </c>
    </row>
    <row r="23190" spans="8:8">
      <c r="H23190" t="str">
        <f t="shared" si="69"/>
        <v/>
      </c>
    </row>
    <row r="23191" spans="8:8">
      <c r="H23191" t="str">
        <f t="shared" si="69"/>
        <v/>
      </c>
    </row>
    <row r="23192" spans="8:8">
      <c r="H23192" t="str">
        <f t="shared" si="69"/>
        <v/>
      </c>
    </row>
    <row r="23193" spans="8:8">
      <c r="H23193" t="str">
        <f t="shared" si="69"/>
        <v/>
      </c>
    </row>
    <row r="23194" spans="8:8">
      <c r="H23194" t="str">
        <f t="shared" si="69"/>
        <v/>
      </c>
    </row>
    <row r="23195" spans="8:8">
      <c r="H23195" t="str">
        <f t="shared" si="69"/>
        <v/>
      </c>
    </row>
    <row r="23196" spans="8:8">
      <c r="H23196" t="str">
        <f t="shared" si="69"/>
        <v/>
      </c>
    </row>
    <row r="23197" spans="8:8">
      <c r="H23197" t="str">
        <f t="shared" si="69"/>
        <v/>
      </c>
    </row>
    <row r="23198" spans="8:8">
      <c r="H23198" t="str">
        <f t="shared" si="69"/>
        <v/>
      </c>
    </row>
    <row r="23199" spans="8:8">
      <c r="H23199" t="str">
        <f t="shared" si="69"/>
        <v/>
      </c>
    </row>
    <row r="23200" spans="8:8">
      <c r="H23200" t="str">
        <f t="shared" si="69"/>
        <v/>
      </c>
    </row>
    <row r="23201" spans="8:8">
      <c r="H23201" t="str">
        <f t="shared" si="69"/>
        <v/>
      </c>
    </row>
    <row r="23202" spans="8:8">
      <c r="H23202" t="str">
        <f t="shared" ref="H23202:H23265" si="70">_xlfn.TEXTJOIN(", ", TRUE, G23202:G23202)</f>
        <v/>
      </c>
    </row>
    <row r="23203" spans="8:8">
      <c r="H23203" t="str">
        <f t="shared" si="70"/>
        <v/>
      </c>
    </row>
    <row r="23204" spans="8:8">
      <c r="H23204" t="str">
        <f t="shared" si="70"/>
        <v/>
      </c>
    </row>
    <row r="23205" spans="8:8">
      <c r="H23205" t="str">
        <f t="shared" si="70"/>
        <v/>
      </c>
    </row>
    <row r="23206" spans="8:8">
      <c r="H23206" t="str">
        <f t="shared" si="70"/>
        <v/>
      </c>
    </row>
    <row r="23207" spans="8:8">
      <c r="H23207" t="str">
        <f t="shared" si="70"/>
        <v/>
      </c>
    </row>
    <row r="23208" spans="8:8">
      <c r="H23208" t="str">
        <f t="shared" si="70"/>
        <v/>
      </c>
    </row>
    <row r="23209" spans="8:8">
      <c r="H23209" t="str">
        <f t="shared" si="70"/>
        <v/>
      </c>
    </row>
    <row r="23210" spans="8:8">
      <c r="H23210" t="str">
        <f t="shared" si="70"/>
        <v/>
      </c>
    </row>
    <row r="23211" spans="8:8">
      <c r="H23211" t="str">
        <f t="shared" si="70"/>
        <v/>
      </c>
    </row>
    <row r="23212" spans="8:8">
      <c r="H23212" t="str">
        <f t="shared" si="70"/>
        <v/>
      </c>
    </row>
    <row r="23213" spans="8:8">
      <c r="H23213" t="str">
        <f t="shared" si="70"/>
        <v/>
      </c>
    </row>
    <row r="23214" spans="8:8">
      <c r="H23214" t="str">
        <f t="shared" si="70"/>
        <v/>
      </c>
    </row>
    <row r="23215" spans="8:8">
      <c r="H23215" t="str">
        <f t="shared" si="70"/>
        <v/>
      </c>
    </row>
    <row r="23216" spans="8:8">
      <c r="H23216" t="str">
        <f t="shared" si="70"/>
        <v/>
      </c>
    </row>
    <row r="23217" spans="8:8">
      <c r="H23217" t="str">
        <f t="shared" si="70"/>
        <v/>
      </c>
    </row>
    <row r="23218" spans="8:8">
      <c r="H23218" t="str">
        <f t="shared" si="70"/>
        <v/>
      </c>
    </row>
    <row r="23219" spans="8:8">
      <c r="H23219" t="str">
        <f t="shared" si="70"/>
        <v/>
      </c>
    </row>
    <row r="23220" spans="8:8">
      <c r="H23220" t="str">
        <f t="shared" si="70"/>
        <v/>
      </c>
    </row>
    <row r="23221" spans="8:8">
      <c r="H23221" t="str">
        <f t="shared" si="70"/>
        <v/>
      </c>
    </row>
    <row r="23222" spans="8:8">
      <c r="H23222" t="str">
        <f t="shared" si="70"/>
        <v/>
      </c>
    </row>
    <row r="23223" spans="8:8">
      <c r="H23223" t="str">
        <f t="shared" si="70"/>
        <v/>
      </c>
    </row>
    <row r="23224" spans="8:8">
      <c r="H23224" t="str">
        <f t="shared" si="70"/>
        <v/>
      </c>
    </row>
    <row r="23225" spans="8:8">
      <c r="H23225" t="str">
        <f t="shared" si="70"/>
        <v/>
      </c>
    </row>
    <row r="23226" spans="8:8">
      <c r="H23226" t="str">
        <f t="shared" si="70"/>
        <v/>
      </c>
    </row>
    <row r="23227" spans="8:8">
      <c r="H23227" t="str">
        <f t="shared" si="70"/>
        <v/>
      </c>
    </row>
    <row r="23228" spans="8:8">
      <c r="H23228" t="str">
        <f t="shared" si="70"/>
        <v/>
      </c>
    </row>
    <row r="23229" spans="8:8">
      <c r="H23229" t="str">
        <f t="shared" si="70"/>
        <v/>
      </c>
    </row>
    <row r="23230" spans="8:8">
      <c r="H23230" t="str">
        <f t="shared" si="70"/>
        <v/>
      </c>
    </row>
    <row r="23231" spans="8:8">
      <c r="H23231" t="str">
        <f t="shared" si="70"/>
        <v/>
      </c>
    </row>
    <row r="23232" spans="8:8">
      <c r="H23232" t="str">
        <f t="shared" si="70"/>
        <v/>
      </c>
    </row>
    <row r="23233" spans="8:8">
      <c r="H23233" t="str">
        <f t="shared" si="70"/>
        <v/>
      </c>
    </row>
    <row r="23234" spans="8:8">
      <c r="H23234" t="str">
        <f t="shared" si="70"/>
        <v/>
      </c>
    </row>
    <row r="23235" spans="8:8">
      <c r="H23235" t="str">
        <f t="shared" si="70"/>
        <v/>
      </c>
    </row>
    <row r="23236" spans="8:8">
      <c r="H23236" t="str">
        <f t="shared" si="70"/>
        <v/>
      </c>
    </row>
    <row r="23237" spans="8:8">
      <c r="H23237" t="str">
        <f t="shared" si="70"/>
        <v/>
      </c>
    </row>
    <row r="23238" spans="8:8">
      <c r="H23238" t="str">
        <f t="shared" si="70"/>
        <v/>
      </c>
    </row>
    <row r="23239" spans="8:8">
      <c r="H23239" t="str">
        <f t="shared" si="70"/>
        <v/>
      </c>
    </row>
    <row r="23240" spans="8:8">
      <c r="H23240" t="str">
        <f t="shared" si="70"/>
        <v/>
      </c>
    </row>
    <row r="23241" spans="8:8">
      <c r="H23241" t="str">
        <f t="shared" si="70"/>
        <v/>
      </c>
    </row>
    <row r="23242" spans="8:8">
      <c r="H23242" t="str">
        <f t="shared" si="70"/>
        <v/>
      </c>
    </row>
    <row r="23243" spans="8:8">
      <c r="H23243" t="str">
        <f t="shared" si="70"/>
        <v/>
      </c>
    </row>
    <row r="23244" spans="8:8">
      <c r="H23244" t="str">
        <f t="shared" si="70"/>
        <v/>
      </c>
    </row>
    <row r="23245" spans="8:8">
      <c r="H23245" t="str">
        <f t="shared" si="70"/>
        <v/>
      </c>
    </row>
    <row r="23246" spans="8:8">
      <c r="H23246" t="str">
        <f t="shared" si="70"/>
        <v/>
      </c>
    </row>
    <row r="23247" spans="8:8">
      <c r="H23247" t="str">
        <f t="shared" si="70"/>
        <v/>
      </c>
    </row>
    <row r="23248" spans="8:8">
      <c r="H23248" t="str">
        <f t="shared" si="70"/>
        <v/>
      </c>
    </row>
    <row r="23249" spans="8:8">
      <c r="H23249" t="str">
        <f t="shared" si="70"/>
        <v/>
      </c>
    </row>
    <row r="23250" spans="8:8">
      <c r="H23250" t="str">
        <f t="shared" si="70"/>
        <v/>
      </c>
    </row>
    <row r="23251" spans="8:8">
      <c r="H23251" t="str">
        <f t="shared" si="70"/>
        <v/>
      </c>
    </row>
    <row r="23252" spans="8:8">
      <c r="H23252" t="str">
        <f t="shared" si="70"/>
        <v/>
      </c>
    </row>
    <row r="23253" spans="8:8">
      <c r="H23253" t="str">
        <f t="shared" si="70"/>
        <v/>
      </c>
    </row>
    <row r="23254" spans="8:8">
      <c r="H23254" t="str">
        <f t="shared" si="70"/>
        <v/>
      </c>
    </row>
    <row r="23255" spans="8:8">
      <c r="H23255" t="str">
        <f t="shared" si="70"/>
        <v/>
      </c>
    </row>
    <row r="23256" spans="8:8">
      <c r="H23256" t="str">
        <f t="shared" si="70"/>
        <v/>
      </c>
    </row>
    <row r="23257" spans="8:8">
      <c r="H23257" t="str">
        <f t="shared" si="70"/>
        <v/>
      </c>
    </row>
    <row r="23258" spans="8:8">
      <c r="H23258" t="str">
        <f t="shared" si="70"/>
        <v/>
      </c>
    </row>
    <row r="23259" spans="8:8">
      <c r="H23259" t="str">
        <f t="shared" si="70"/>
        <v/>
      </c>
    </row>
    <row r="23260" spans="8:8">
      <c r="H23260" t="str">
        <f t="shared" si="70"/>
        <v/>
      </c>
    </row>
    <row r="23261" spans="8:8">
      <c r="H23261" t="str">
        <f t="shared" si="70"/>
        <v/>
      </c>
    </row>
    <row r="23262" spans="8:8">
      <c r="H23262" t="str">
        <f t="shared" si="70"/>
        <v/>
      </c>
    </row>
    <row r="23263" spans="8:8">
      <c r="H23263" t="str">
        <f t="shared" si="70"/>
        <v/>
      </c>
    </row>
    <row r="23264" spans="8:8">
      <c r="H23264" t="str">
        <f t="shared" si="70"/>
        <v/>
      </c>
    </row>
    <row r="23265" spans="8:8">
      <c r="H23265" t="str">
        <f t="shared" si="70"/>
        <v/>
      </c>
    </row>
    <row r="23266" spans="8:8">
      <c r="H23266" t="str">
        <f t="shared" ref="H23266:H23329" si="71">_xlfn.TEXTJOIN(", ", TRUE, G23266:G23266)</f>
        <v/>
      </c>
    </row>
    <row r="23267" spans="8:8">
      <c r="H23267" t="str">
        <f t="shared" si="71"/>
        <v/>
      </c>
    </row>
    <row r="23268" spans="8:8">
      <c r="H23268" t="str">
        <f t="shared" si="71"/>
        <v/>
      </c>
    </row>
    <row r="23269" spans="8:8">
      <c r="H23269" t="str">
        <f t="shared" si="71"/>
        <v/>
      </c>
    </row>
    <row r="23270" spans="8:8">
      <c r="H23270" t="str">
        <f t="shared" si="71"/>
        <v/>
      </c>
    </row>
    <row r="23271" spans="8:8">
      <c r="H23271" t="str">
        <f t="shared" si="71"/>
        <v/>
      </c>
    </row>
    <row r="23272" spans="8:8">
      <c r="H23272" t="str">
        <f t="shared" si="71"/>
        <v/>
      </c>
    </row>
    <row r="23273" spans="8:8">
      <c r="H23273" t="str">
        <f t="shared" si="71"/>
        <v/>
      </c>
    </row>
    <row r="23274" spans="8:8">
      <c r="H23274" t="str">
        <f t="shared" si="71"/>
        <v/>
      </c>
    </row>
    <row r="23275" spans="8:8">
      <c r="H23275" t="str">
        <f t="shared" si="71"/>
        <v/>
      </c>
    </row>
    <row r="23276" spans="8:8">
      <c r="H23276" t="str">
        <f t="shared" si="71"/>
        <v/>
      </c>
    </row>
    <row r="23277" spans="8:8">
      <c r="H23277" t="str">
        <f t="shared" si="71"/>
        <v/>
      </c>
    </row>
    <row r="23278" spans="8:8">
      <c r="H23278" t="str">
        <f t="shared" si="71"/>
        <v/>
      </c>
    </row>
    <row r="23279" spans="8:8">
      <c r="H23279" t="str">
        <f t="shared" si="71"/>
        <v/>
      </c>
    </row>
    <row r="23280" spans="8:8">
      <c r="H23280" t="str">
        <f t="shared" si="71"/>
        <v/>
      </c>
    </row>
    <row r="23281" spans="8:8">
      <c r="H23281" t="str">
        <f t="shared" si="71"/>
        <v/>
      </c>
    </row>
    <row r="23282" spans="8:8">
      <c r="H23282" t="str">
        <f t="shared" si="71"/>
        <v/>
      </c>
    </row>
    <row r="23283" spans="8:8">
      <c r="H23283" t="str">
        <f t="shared" si="71"/>
        <v/>
      </c>
    </row>
    <row r="23284" spans="8:8">
      <c r="H23284" t="str">
        <f t="shared" si="71"/>
        <v/>
      </c>
    </row>
    <row r="23285" spans="8:8">
      <c r="H23285" t="str">
        <f t="shared" si="71"/>
        <v/>
      </c>
    </row>
    <row r="23286" spans="8:8">
      <c r="H23286" t="str">
        <f t="shared" si="71"/>
        <v/>
      </c>
    </row>
    <row r="23287" spans="8:8">
      <c r="H23287" t="str">
        <f t="shared" si="71"/>
        <v/>
      </c>
    </row>
    <row r="23288" spans="8:8">
      <c r="H23288" t="str">
        <f t="shared" si="71"/>
        <v/>
      </c>
    </row>
    <row r="23289" spans="8:8">
      <c r="H23289" t="str">
        <f t="shared" si="71"/>
        <v/>
      </c>
    </row>
    <row r="23290" spans="8:8">
      <c r="H23290" t="str">
        <f t="shared" si="71"/>
        <v/>
      </c>
    </row>
    <row r="23291" spans="8:8">
      <c r="H23291" t="str">
        <f t="shared" si="71"/>
        <v/>
      </c>
    </row>
    <row r="23292" spans="8:8">
      <c r="H23292" t="str">
        <f t="shared" si="71"/>
        <v/>
      </c>
    </row>
    <row r="23293" spans="8:8">
      <c r="H23293" t="str">
        <f t="shared" si="71"/>
        <v/>
      </c>
    </row>
    <row r="23294" spans="8:8">
      <c r="H23294" t="str">
        <f t="shared" si="71"/>
        <v/>
      </c>
    </row>
    <row r="23295" spans="8:8">
      <c r="H23295" t="str">
        <f t="shared" si="71"/>
        <v/>
      </c>
    </row>
    <row r="23296" spans="8:8">
      <c r="H23296" t="str">
        <f t="shared" si="71"/>
        <v/>
      </c>
    </row>
    <row r="23297" spans="8:8">
      <c r="H23297" t="str">
        <f t="shared" si="71"/>
        <v/>
      </c>
    </row>
    <row r="23298" spans="8:8">
      <c r="H23298" t="str">
        <f t="shared" si="71"/>
        <v/>
      </c>
    </row>
    <row r="23299" spans="8:8">
      <c r="H23299" t="str">
        <f t="shared" si="71"/>
        <v/>
      </c>
    </row>
    <row r="23300" spans="8:8">
      <c r="H23300" t="str">
        <f t="shared" si="71"/>
        <v/>
      </c>
    </row>
    <row r="23301" spans="8:8">
      <c r="H23301" t="str">
        <f t="shared" si="71"/>
        <v/>
      </c>
    </row>
    <row r="23302" spans="8:8">
      <c r="H23302" t="str">
        <f t="shared" si="71"/>
        <v/>
      </c>
    </row>
    <row r="23303" spans="8:8">
      <c r="H23303" t="str">
        <f t="shared" si="71"/>
        <v/>
      </c>
    </row>
    <row r="23304" spans="8:8">
      <c r="H23304" t="str">
        <f t="shared" si="71"/>
        <v/>
      </c>
    </row>
    <row r="23305" spans="8:8">
      <c r="H23305" t="str">
        <f t="shared" si="71"/>
        <v/>
      </c>
    </row>
    <row r="23306" spans="8:8">
      <c r="H23306" t="str">
        <f t="shared" si="71"/>
        <v/>
      </c>
    </row>
    <row r="23307" spans="8:8">
      <c r="H23307" t="str">
        <f t="shared" si="71"/>
        <v/>
      </c>
    </row>
    <row r="23308" spans="8:8">
      <c r="H23308" t="str">
        <f t="shared" si="71"/>
        <v/>
      </c>
    </row>
    <row r="23309" spans="8:8">
      <c r="H23309" t="str">
        <f t="shared" si="71"/>
        <v/>
      </c>
    </row>
    <row r="23310" spans="8:8">
      <c r="H23310" t="str">
        <f t="shared" si="71"/>
        <v/>
      </c>
    </row>
    <row r="23311" spans="8:8">
      <c r="H23311" t="str">
        <f t="shared" si="71"/>
        <v/>
      </c>
    </row>
    <row r="23312" spans="8:8">
      <c r="H23312" t="str">
        <f t="shared" si="71"/>
        <v/>
      </c>
    </row>
    <row r="23313" spans="8:8">
      <c r="H23313" t="str">
        <f t="shared" si="71"/>
        <v/>
      </c>
    </row>
    <row r="23314" spans="8:8">
      <c r="H23314" t="str">
        <f t="shared" si="71"/>
        <v/>
      </c>
    </row>
    <row r="23315" spans="8:8">
      <c r="H23315" t="str">
        <f t="shared" si="71"/>
        <v/>
      </c>
    </row>
    <row r="23316" spans="8:8">
      <c r="H23316" t="str">
        <f t="shared" si="71"/>
        <v/>
      </c>
    </row>
    <row r="23317" spans="8:8">
      <c r="H23317" t="str">
        <f t="shared" si="71"/>
        <v/>
      </c>
    </row>
    <row r="23318" spans="8:8">
      <c r="H23318" t="str">
        <f t="shared" si="71"/>
        <v/>
      </c>
    </row>
    <row r="23319" spans="8:8">
      <c r="H23319" t="str">
        <f t="shared" si="71"/>
        <v/>
      </c>
    </row>
    <row r="23320" spans="8:8">
      <c r="H23320" t="str">
        <f t="shared" si="71"/>
        <v/>
      </c>
    </row>
    <row r="23321" spans="8:8">
      <c r="H23321" t="str">
        <f t="shared" si="71"/>
        <v/>
      </c>
    </row>
    <row r="23322" spans="8:8">
      <c r="H23322" t="str">
        <f t="shared" si="71"/>
        <v/>
      </c>
    </row>
    <row r="23323" spans="8:8">
      <c r="H23323" t="str">
        <f t="shared" si="71"/>
        <v/>
      </c>
    </row>
    <row r="23324" spans="8:8">
      <c r="H23324" t="str">
        <f t="shared" si="71"/>
        <v/>
      </c>
    </row>
    <row r="23325" spans="8:8">
      <c r="H23325" t="str">
        <f t="shared" si="71"/>
        <v/>
      </c>
    </row>
    <row r="23326" spans="8:8">
      <c r="H23326" t="str">
        <f t="shared" si="71"/>
        <v/>
      </c>
    </row>
    <row r="23327" spans="8:8">
      <c r="H23327" t="str">
        <f t="shared" si="71"/>
        <v/>
      </c>
    </row>
    <row r="23328" spans="8:8">
      <c r="H23328" t="str">
        <f t="shared" si="71"/>
        <v/>
      </c>
    </row>
    <row r="23329" spans="8:8">
      <c r="H23329" t="str">
        <f t="shared" si="71"/>
        <v/>
      </c>
    </row>
    <row r="23330" spans="8:8">
      <c r="H23330" t="str">
        <f t="shared" ref="H23330:H23393" si="72">_xlfn.TEXTJOIN(", ", TRUE, G23330:G23330)</f>
        <v/>
      </c>
    </row>
    <row r="23331" spans="8:8">
      <c r="H23331" t="str">
        <f t="shared" si="72"/>
        <v/>
      </c>
    </row>
    <row r="23332" spans="8:8">
      <c r="H23332" t="str">
        <f t="shared" si="72"/>
        <v/>
      </c>
    </row>
    <row r="23333" spans="8:8">
      <c r="H23333" t="str">
        <f t="shared" si="72"/>
        <v/>
      </c>
    </row>
    <row r="23334" spans="8:8">
      <c r="H23334" t="str">
        <f t="shared" si="72"/>
        <v/>
      </c>
    </row>
    <row r="23335" spans="8:8">
      <c r="H23335" t="str">
        <f t="shared" si="72"/>
        <v/>
      </c>
    </row>
    <row r="23336" spans="8:8">
      <c r="H23336" t="str">
        <f t="shared" si="72"/>
        <v/>
      </c>
    </row>
    <row r="23337" spans="8:8">
      <c r="H23337" t="str">
        <f t="shared" si="72"/>
        <v/>
      </c>
    </row>
    <row r="23338" spans="8:8">
      <c r="H23338" t="str">
        <f t="shared" si="72"/>
        <v/>
      </c>
    </row>
    <row r="23339" spans="8:8">
      <c r="H23339" t="str">
        <f t="shared" si="72"/>
        <v/>
      </c>
    </row>
    <row r="23340" spans="8:8">
      <c r="H23340" t="str">
        <f t="shared" si="72"/>
        <v/>
      </c>
    </row>
    <row r="23341" spans="8:8">
      <c r="H23341" t="str">
        <f t="shared" si="72"/>
        <v/>
      </c>
    </row>
    <row r="23342" spans="8:8">
      <c r="H23342" t="str">
        <f t="shared" si="72"/>
        <v/>
      </c>
    </row>
    <row r="23343" spans="8:8">
      <c r="H23343" t="str">
        <f t="shared" si="72"/>
        <v/>
      </c>
    </row>
    <row r="23344" spans="8:8">
      <c r="H23344" t="str">
        <f t="shared" si="72"/>
        <v/>
      </c>
    </row>
    <row r="23345" spans="8:8">
      <c r="H23345" t="str">
        <f t="shared" si="72"/>
        <v/>
      </c>
    </row>
    <row r="23346" spans="8:8">
      <c r="H23346" t="str">
        <f t="shared" si="72"/>
        <v/>
      </c>
    </row>
    <row r="23347" spans="8:8">
      <c r="H23347" t="str">
        <f t="shared" si="72"/>
        <v/>
      </c>
    </row>
    <row r="23348" spans="8:8">
      <c r="H23348" t="str">
        <f t="shared" si="72"/>
        <v/>
      </c>
    </row>
    <row r="23349" spans="8:8">
      <c r="H23349" t="str">
        <f t="shared" si="72"/>
        <v/>
      </c>
    </row>
    <row r="23350" spans="8:8">
      <c r="H23350" t="str">
        <f t="shared" si="72"/>
        <v/>
      </c>
    </row>
    <row r="23351" spans="8:8">
      <c r="H23351" t="str">
        <f t="shared" si="72"/>
        <v/>
      </c>
    </row>
    <row r="23352" spans="8:8">
      <c r="H23352" t="str">
        <f t="shared" si="72"/>
        <v/>
      </c>
    </row>
    <row r="23353" spans="8:8">
      <c r="H23353" t="str">
        <f t="shared" si="72"/>
        <v/>
      </c>
    </row>
    <row r="23354" spans="8:8">
      <c r="H23354" t="str">
        <f t="shared" si="72"/>
        <v/>
      </c>
    </row>
    <row r="23355" spans="8:8">
      <c r="H23355" t="str">
        <f t="shared" si="72"/>
        <v/>
      </c>
    </row>
    <row r="23356" spans="8:8">
      <c r="H23356" t="str">
        <f t="shared" si="72"/>
        <v/>
      </c>
    </row>
    <row r="23357" spans="8:8">
      <c r="H23357" t="str">
        <f t="shared" si="72"/>
        <v/>
      </c>
    </row>
    <row r="23358" spans="8:8">
      <c r="H23358" t="str">
        <f t="shared" si="72"/>
        <v/>
      </c>
    </row>
    <row r="23359" spans="8:8">
      <c r="H23359" t="str">
        <f t="shared" si="72"/>
        <v/>
      </c>
    </row>
    <row r="23360" spans="8:8">
      <c r="H23360" t="str">
        <f t="shared" si="72"/>
        <v/>
      </c>
    </row>
    <row r="23361" spans="8:8">
      <c r="H23361" t="str">
        <f t="shared" si="72"/>
        <v/>
      </c>
    </row>
    <row r="23362" spans="8:8">
      <c r="H23362" t="str">
        <f t="shared" si="72"/>
        <v/>
      </c>
    </row>
    <row r="23363" spans="8:8">
      <c r="H23363" t="str">
        <f t="shared" si="72"/>
        <v/>
      </c>
    </row>
    <row r="23364" spans="8:8">
      <c r="H23364" t="str">
        <f t="shared" si="72"/>
        <v/>
      </c>
    </row>
    <row r="23365" spans="8:8">
      <c r="H23365" t="str">
        <f t="shared" si="72"/>
        <v/>
      </c>
    </row>
    <row r="23366" spans="8:8">
      <c r="H23366" t="str">
        <f t="shared" si="72"/>
        <v/>
      </c>
    </row>
    <row r="23367" spans="8:8">
      <c r="H23367" t="str">
        <f t="shared" si="72"/>
        <v/>
      </c>
    </row>
    <row r="23368" spans="8:8">
      <c r="H23368" t="str">
        <f t="shared" si="72"/>
        <v/>
      </c>
    </row>
    <row r="23369" spans="8:8">
      <c r="H23369" t="str">
        <f t="shared" si="72"/>
        <v/>
      </c>
    </row>
    <row r="23370" spans="8:8">
      <c r="H23370" t="str">
        <f t="shared" si="72"/>
        <v/>
      </c>
    </row>
    <row r="23371" spans="8:8">
      <c r="H23371" t="str">
        <f t="shared" si="72"/>
        <v/>
      </c>
    </row>
    <row r="23372" spans="8:8">
      <c r="H23372" t="str">
        <f t="shared" si="72"/>
        <v/>
      </c>
    </row>
    <row r="23373" spans="8:8">
      <c r="H23373" t="str">
        <f t="shared" si="72"/>
        <v/>
      </c>
    </row>
    <row r="23374" spans="8:8">
      <c r="H23374" t="str">
        <f t="shared" si="72"/>
        <v/>
      </c>
    </row>
    <row r="23375" spans="8:8">
      <c r="H23375" t="str">
        <f t="shared" si="72"/>
        <v/>
      </c>
    </row>
    <row r="23376" spans="8:8">
      <c r="H23376" t="str">
        <f t="shared" si="72"/>
        <v/>
      </c>
    </row>
    <row r="23377" spans="8:8">
      <c r="H23377" t="str">
        <f t="shared" si="72"/>
        <v/>
      </c>
    </row>
    <row r="23378" spans="8:8">
      <c r="H23378" t="str">
        <f t="shared" si="72"/>
        <v/>
      </c>
    </row>
    <row r="23379" spans="8:8">
      <c r="H23379" t="str">
        <f t="shared" si="72"/>
        <v/>
      </c>
    </row>
    <row r="23380" spans="8:8">
      <c r="H23380" t="str">
        <f t="shared" si="72"/>
        <v/>
      </c>
    </row>
    <row r="23381" spans="8:8">
      <c r="H23381" t="str">
        <f t="shared" si="72"/>
        <v/>
      </c>
    </row>
    <row r="23382" spans="8:8">
      <c r="H23382" t="str">
        <f t="shared" si="72"/>
        <v/>
      </c>
    </row>
    <row r="23383" spans="8:8">
      <c r="H23383" t="str">
        <f t="shared" si="72"/>
        <v/>
      </c>
    </row>
    <row r="23384" spans="8:8">
      <c r="H23384" t="str">
        <f t="shared" si="72"/>
        <v/>
      </c>
    </row>
    <row r="23385" spans="8:8">
      <c r="H23385" t="str">
        <f t="shared" si="72"/>
        <v/>
      </c>
    </row>
    <row r="23386" spans="8:8">
      <c r="H23386" t="str">
        <f t="shared" si="72"/>
        <v/>
      </c>
    </row>
    <row r="23387" spans="8:8">
      <c r="H23387" t="str">
        <f t="shared" si="72"/>
        <v/>
      </c>
    </row>
    <row r="23388" spans="8:8">
      <c r="H23388" t="str">
        <f t="shared" si="72"/>
        <v/>
      </c>
    </row>
    <row r="23389" spans="8:8">
      <c r="H23389" t="str">
        <f t="shared" si="72"/>
        <v/>
      </c>
    </row>
    <row r="23390" spans="8:8">
      <c r="H23390" t="str">
        <f t="shared" si="72"/>
        <v/>
      </c>
    </row>
    <row r="23391" spans="8:8">
      <c r="H23391" t="str">
        <f t="shared" si="72"/>
        <v/>
      </c>
    </row>
    <row r="23392" spans="8:8">
      <c r="H23392" t="str">
        <f t="shared" si="72"/>
        <v/>
      </c>
    </row>
    <row r="23393" spans="8:8">
      <c r="H23393" t="str">
        <f t="shared" si="72"/>
        <v/>
      </c>
    </row>
    <row r="23394" spans="8:8">
      <c r="H23394" t="str">
        <f t="shared" ref="H23394:H23457" si="73">_xlfn.TEXTJOIN(", ", TRUE, G23394:G23394)</f>
        <v/>
      </c>
    </row>
    <row r="23395" spans="8:8">
      <c r="H23395" t="str">
        <f t="shared" si="73"/>
        <v/>
      </c>
    </row>
    <row r="23396" spans="8:8">
      <c r="H23396" t="str">
        <f t="shared" si="73"/>
        <v/>
      </c>
    </row>
    <row r="23397" spans="8:8">
      <c r="H23397" t="str">
        <f t="shared" si="73"/>
        <v/>
      </c>
    </row>
    <row r="23398" spans="8:8">
      <c r="H23398" t="str">
        <f t="shared" si="73"/>
        <v/>
      </c>
    </row>
    <row r="23399" spans="8:8">
      <c r="H23399" t="str">
        <f t="shared" si="73"/>
        <v/>
      </c>
    </row>
    <row r="23400" spans="8:8">
      <c r="H23400" t="str">
        <f t="shared" si="73"/>
        <v/>
      </c>
    </row>
    <row r="23401" spans="8:8">
      <c r="H23401" t="str">
        <f t="shared" si="73"/>
        <v/>
      </c>
    </row>
    <row r="23402" spans="8:8">
      <c r="H23402" t="str">
        <f t="shared" si="73"/>
        <v/>
      </c>
    </row>
    <row r="23403" spans="8:8">
      <c r="H23403" t="str">
        <f t="shared" si="73"/>
        <v/>
      </c>
    </row>
    <row r="23404" spans="8:8">
      <c r="H23404" t="str">
        <f t="shared" si="73"/>
        <v/>
      </c>
    </row>
    <row r="23405" spans="8:8">
      <c r="H23405" t="str">
        <f t="shared" si="73"/>
        <v/>
      </c>
    </row>
    <row r="23406" spans="8:8">
      <c r="H23406" t="str">
        <f t="shared" si="73"/>
        <v/>
      </c>
    </row>
    <row r="23407" spans="8:8">
      <c r="H23407" t="str">
        <f t="shared" si="73"/>
        <v/>
      </c>
    </row>
    <row r="23408" spans="8:8">
      <c r="H23408" t="str">
        <f t="shared" si="73"/>
        <v/>
      </c>
    </row>
    <row r="23409" spans="8:8">
      <c r="H23409" t="str">
        <f t="shared" si="73"/>
        <v/>
      </c>
    </row>
    <row r="23410" spans="8:8">
      <c r="H23410" t="str">
        <f t="shared" si="73"/>
        <v/>
      </c>
    </row>
    <row r="23411" spans="8:8">
      <c r="H23411" t="str">
        <f t="shared" si="73"/>
        <v/>
      </c>
    </row>
    <row r="23412" spans="8:8">
      <c r="H23412" t="str">
        <f t="shared" si="73"/>
        <v/>
      </c>
    </row>
    <row r="23413" spans="8:8">
      <c r="H23413" t="str">
        <f t="shared" si="73"/>
        <v/>
      </c>
    </row>
    <row r="23414" spans="8:8">
      <c r="H23414" t="str">
        <f t="shared" si="73"/>
        <v/>
      </c>
    </row>
    <row r="23415" spans="8:8">
      <c r="H23415" t="str">
        <f t="shared" si="73"/>
        <v/>
      </c>
    </row>
    <row r="23416" spans="8:8">
      <c r="H23416" t="str">
        <f t="shared" si="73"/>
        <v/>
      </c>
    </row>
    <row r="23417" spans="8:8">
      <c r="H23417" t="str">
        <f t="shared" si="73"/>
        <v/>
      </c>
    </row>
    <row r="23418" spans="8:8">
      <c r="H23418" t="str">
        <f t="shared" si="73"/>
        <v/>
      </c>
    </row>
    <row r="23419" spans="8:8">
      <c r="H23419" t="str">
        <f t="shared" si="73"/>
        <v/>
      </c>
    </row>
    <row r="23420" spans="8:8">
      <c r="H23420" t="str">
        <f t="shared" si="73"/>
        <v/>
      </c>
    </row>
    <row r="23421" spans="8:8">
      <c r="H23421" t="str">
        <f t="shared" si="73"/>
        <v/>
      </c>
    </row>
    <row r="23422" spans="8:8">
      <c r="H23422" t="str">
        <f t="shared" si="73"/>
        <v/>
      </c>
    </row>
    <row r="23423" spans="8:8">
      <c r="H23423" t="str">
        <f t="shared" si="73"/>
        <v/>
      </c>
    </row>
    <row r="23424" spans="8:8">
      <c r="H23424" t="str">
        <f t="shared" si="73"/>
        <v/>
      </c>
    </row>
    <row r="23425" spans="8:8">
      <c r="H23425" t="str">
        <f t="shared" si="73"/>
        <v/>
      </c>
    </row>
    <row r="23426" spans="8:8">
      <c r="H23426" t="str">
        <f t="shared" si="73"/>
        <v/>
      </c>
    </row>
    <row r="23427" spans="8:8">
      <c r="H23427" t="str">
        <f t="shared" si="73"/>
        <v/>
      </c>
    </row>
    <row r="23428" spans="8:8">
      <c r="H23428" t="str">
        <f t="shared" si="73"/>
        <v/>
      </c>
    </row>
    <row r="23429" spans="8:8">
      <c r="H23429" t="str">
        <f t="shared" si="73"/>
        <v/>
      </c>
    </row>
    <row r="23430" spans="8:8">
      <c r="H23430" t="str">
        <f t="shared" si="73"/>
        <v/>
      </c>
    </row>
    <row r="23431" spans="8:8">
      <c r="H23431" t="str">
        <f t="shared" si="73"/>
        <v/>
      </c>
    </row>
    <row r="23432" spans="8:8">
      <c r="H23432" t="str">
        <f t="shared" si="73"/>
        <v/>
      </c>
    </row>
    <row r="23433" spans="8:8">
      <c r="H23433" t="str">
        <f t="shared" si="73"/>
        <v/>
      </c>
    </row>
    <row r="23434" spans="8:8">
      <c r="H23434" t="str">
        <f t="shared" si="73"/>
        <v/>
      </c>
    </row>
    <row r="23435" spans="8:8">
      <c r="H23435" t="str">
        <f t="shared" si="73"/>
        <v/>
      </c>
    </row>
    <row r="23436" spans="8:8">
      <c r="H23436" t="str">
        <f t="shared" si="73"/>
        <v/>
      </c>
    </row>
    <row r="23437" spans="8:8">
      <c r="H23437" t="str">
        <f t="shared" si="73"/>
        <v/>
      </c>
    </row>
    <row r="23438" spans="8:8">
      <c r="H23438" t="str">
        <f t="shared" si="73"/>
        <v/>
      </c>
    </row>
    <row r="23439" spans="8:8">
      <c r="H23439" t="str">
        <f t="shared" si="73"/>
        <v/>
      </c>
    </row>
    <row r="23440" spans="8:8">
      <c r="H23440" t="str">
        <f t="shared" si="73"/>
        <v/>
      </c>
    </row>
    <row r="23441" spans="8:8">
      <c r="H23441" t="str">
        <f t="shared" si="73"/>
        <v/>
      </c>
    </row>
    <row r="23442" spans="8:8">
      <c r="H23442" t="str">
        <f t="shared" si="73"/>
        <v/>
      </c>
    </row>
    <row r="23443" spans="8:8">
      <c r="H23443" t="str">
        <f t="shared" si="73"/>
        <v/>
      </c>
    </row>
    <row r="23444" spans="8:8">
      <c r="H23444" t="str">
        <f t="shared" si="73"/>
        <v/>
      </c>
    </row>
    <row r="23445" spans="8:8">
      <c r="H23445" t="str">
        <f t="shared" si="73"/>
        <v/>
      </c>
    </row>
    <row r="23446" spans="8:8">
      <c r="H23446" t="str">
        <f t="shared" si="73"/>
        <v/>
      </c>
    </row>
    <row r="23447" spans="8:8">
      <c r="H23447" t="str">
        <f t="shared" si="73"/>
        <v/>
      </c>
    </row>
    <row r="23448" spans="8:8">
      <c r="H23448" t="str">
        <f t="shared" si="73"/>
        <v/>
      </c>
    </row>
    <row r="23449" spans="8:8">
      <c r="H23449" t="str">
        <f t="shared" si="73"/>
        <v/>
      </c>
    </row>
    <row r="23450" spans="8:8">
      <c r="H23450" t="str">
        <f t="shared" si="73"/>
        <v/>
      </c>
    </row>
    <row r="23451" spans="8:8">
      <c r="H23451" t="str">
        <f t="shared" si="73"/>
        <v/>
      </c>
    </row>
    <row r="23452" spans="8:8">
      <c r="H23452" t="str">
        <f t="shared" si="73"/>
        <v/>
      </c>
    </row>
    <row r="23453" spans="8:8">
      <c r="H23453" t="str">
        <f t="shared" si="73"/>
        <v/>
      </c>
    </row>
    <row r="23454" spans="8:8">
      <c r="H23454" t="str">
        <f t="shared" si="73"/>
        <v/>
      </c>
    </row>
    <row r="23455" spans="8:8">
      <c r="H23455" t="str">
        <f t="shared" si="73"/>
        <v/>
      </c>
    </row>
    <row r="23456" spans="8:8">
      <c r="H23456" t="str">
        <f t="shared" si="73"/>
        <v/>
      </c>
    </row>
    <row r="23457" spans="8:8">
      <c r="H23457" t="str">
        <f t="shared" si="73"/>
        <v/>
      </c>
    </row>
    <row r="23458" spans="8:8">
      <c r="H23458" t="str">
        <f t="shared" ref="H23458:H23521" si="74">_xlfn.TEXTJOIN(", ", TRUE, G23458:G23458)</f>
        <v/>
      </c>
    </row>
    <row r="23459" spans="8:8">
      <c r="H23459" t="str">
        <f t="shared" si="74"/>
        <v/>
      </c>
    </row>
    <row r="23460" spans="8:8">
      <c r="H23460" t="str">
        <f t="shared" si="74"/>
        <v/>
      </c>
    </row>
    <row r="23461" spans="8:8">
      <c r="H23461" t="str">
        <f t="shared" si="74"/>
        <v/>
      </c>
    </row>
    <row r="23462" spans="8:8">
      <c r="H23462" t="str">
        <f t="shared" si="74"/>
        <v/>
      </c>
    </row>
    <row r="23463" spans="8:8">
      <c r="H23463" t="str">
        <f t="shared" si="74"/>
        <v/>
      </c>
    </row>
    <row r="23464" spans="8:8">
      <c r="H23464" t="str">
        <f t="shared" si="74"/>
        <v/>
      </c>
    </row>
    <row r="23465" spans="8:8">
      <c r="H23465" t="str">
        <f t="shared" si="74"/>
        <v/>
      </c>
    </row>
    <row r="23466" spans="8:8">
      <c r="H23466" t="str">
        <f t="shared" si="74"/>
        <v/>
      </c>
    </row>
    <row r="23467" spans="8:8">
      <c r="H23467" t="str">
        <f t="shared" si="74"/>
        <v/>
      </c>
    </row>
    <row r="23468" spans="8:8">
      <c r="H23468" t="str">
        <f t="shared" si="74"/>
        <v/>
      </c>
    </row>
    <row r="23469" spans="8:8">
      <c r="H23469" t="str">
        <f t="shared" si="74"/>
        <v/>
      </c>
    </row>
    <row r="23470" spans="8:8">
      <c r="H23470" t="str">
        <f t="shared" si="74"/>
        <v/>
      </c>
    </row>
    <row r="23471" spans="8:8">
      <c r="H23471" t="str">
        <f t="shared" si="74"/>
        <v/>
      </c>
    </row>
    <row r="23472" spans="8:8">
      <c r="H23472" t="str">
        <f t="shared" si="74"/>
        <v/>
      </c>
    </row>
    <row r="23473" spans="8:8">
      <c r="H23473" t="str">
        <f t="shared" si="74"/>
        <v/>
      </c>
    </row>
    <row r="23474" spans="8:8">
      <c r="H23474" t="str">
        <f t="shared" si="74"/>
        <v/>
      </c>
    </row>
    <row r="23475" spans="8:8">
      <c r="H23475" t="str">
        <f t="shared" si="74"/>
        <v/>
      </c>
    </row>
    <row r="23476" spans="8:8">
      <c r="H23476" t="str">
        <f t="shared" si="74"/>
        <v/>
      </c>
    </row>
    <row r="23477" spans="8:8">
      <c r="H23477" t="str">
        <f t="shared" si="74"/>
        <v/>
      </c>
    </row>
    <row r="23478" spans="8:8">
      <c r="H23478" t="str">
        <f t="shared" si="74"/>
        <v/>
      </c>
    </row>
    <row r="23479" spans="8:8">
      <c r="H23479" t="str">
        <f t="shared" si="74"/>
        <v/>
      </c>
    </row>
    <row r="23480" spans="8:8">
      <c r="H23480" t="str">
        <f t="shared" si="74"/>
        <v/>
      </c>
    </row>
    <row r="23481" spans="8:8">
      <c r="H23481" t="str">
        <f t="shared" si="74"/>
        <v/>
      </c>
    </row>
    <row r="23482" spans="8:8">
      <c r="H23482" t="str">
        <f t="shared" si="74"/>
        <v/>
      </c>
    </row>
    <row r="23483" spans="8:8">
      <c r="H23483" t="str">
        <f t="shared" si="74"/>
        <v/>
      </c>
    </row>
    <row r="23484" spans="8:8">
      <c r="H23484" t="str">
        <f t="shared" si="74"/>
        <v/>
      </c>
    </row>
    <row r="23485" spans="8:8">
      <c r="H23485" t="str">
        <f t="shared" si="74"/>
        <v/>
      </c>
    </row>
    <row r="23486" spans="8:8">
      <c r="H23486" t="str">
        <f t="shared" si="74"/>
        <v/>
      </c>
    </row>
    <row r="23487" spans="8:8">
      <c r="H23487" t="str">
        <f t="shared" si="74"/>
        <v/>
      </c>
    </row>
    <row r="23488" spans="8:8">
      <c r="H23488" t="str">
        <f t="shared" si="74"/>
        <v/>
      </c>
    </row>
    <row r="23489" spans="8:8">
      <c r="H23489" t="str">
        <f t="shared" si="74"/>
        <v/>
      </c>
    </row>
    <row r="23490" spans="8:8">
      <c r="H23490" t="str">
        <f t="shared" si="74"/>
        <v/>
      </c>
    </row>
    <row r="23491" spans="8:8">
      <c r="H23491" t="str">
        <f t="shared" si="74"/>
        <v/>
      </c>
    </row>
    <row r="23492" spans="8:8">
      <c r="H23492" t="str">
        <f t="shared" si="74"/>
        <v/>
      </c>
    </row>
    <row r="23493" spans="8:8">
      <c r="H23493" t="str">
        <f t="shared" si="74"/>
        <v/>
      </c>
    </row>
    <row r="23494" spans="8:8">
      <c r="H23494" t="str">
        <f t="shared" si="74"/>
        <v/>
      </c>
    </row>
    <row r="23495" spans="8:8">
      <c r="H23495" t="str">
        <f t="shared" si="74"/>
        <v/>
      </c>
    </row>
    <row r="23496" spans="8:8">
      <c r="H23496" t="str">
        <f t="shared" si="74"/>
        <v/>
      </c>
    </row>
    <row r="23497" spans="8:8">
      <c r="H23497" t="str">
        <f t="shared" si="74"/>
        <v/>
      </c>
    </row>
    <row r="23498" spans="8:8">
      <c r="H23498" t="str">
        <f t="shared" si="74"/>
        <v/>
      </c>
    </row>
    <row r="23499" spans="8:8">
      <c r="H23499" t="str">
        <f t="shared" si="74"/>
        <v/>
      </c>
    </row>
    <row r="23500" spans="8:8">
      <c r="H23500" t="str">
        <f t="shared" si="74"/>
        <v/>
      </c>
    </row>
    <row r="23501" spans="8:8">
      <c r="H23501" t="str">
        <f t="shared" si="74"/>
        <v/>
      </c>
    </row>
    <row r="23502" spans="8:8">
      <c r="H23502" t="str">
        <f t="shared" si="74"/>
        <v/>
      </c>
    </row>
    <row r="23503" spans="8:8">
      <c r="H23503" t="str">
        <f t="shared" si="74"/>
        <v/>
      </c>
    </row>
    <row r="23504" spans="8:8">
      <c r="H23504" t="str">
        <f t="shared" si="74"/>
        <v/>
      </c>
    </row>
    <row r="23505" spans="8:8">
      <c r="H23505" t="str">
        <f t="shared" si="74"/>
        <v/>
      </c>
    </row>
    <row r="23506" spans="8:8">
      <c r="H23506" t="str">
        <f t="shared" si="74"/>
        <v/>
      </c>
    </row>
    <row r="23507" spans="8:8">
      <c r="H23507" t="str">
        <f t="shared" si="74"/>
        <v/>
      </c>
    </row>
    <row r="23508" spans="8:8">
      <c r="H23508" t="str">
        <f t="shared" si="74"/>
        <v/>
      </c>
    </row>
    <row r="23509" spans="8:8">
      <c r="H23509" t="str">
        <f t="shared" si="74"/>
        <v/>
      </c>
    </row>
    <row r="23510" spans="8:8">
      <c r="H23510" t="str">
        <f t="shared" si="74"/>
        <v/>
      </c>
    </row>
    <row r="23511" spans="8:8">
      <c r="H23511" t="str">
        <f t="shared" si="74"/>
        <v/>
      </c>
    </row>
    <row r="23512" spans="8:8">
      <c r="H23512" t="str">
        <f t="shared" si="74"/>
        <v/>
      </c>
    </row>
    <row r="23513" spans="8:8">
      <c r="H23513" t="str">
        <f t="shared" si="74"/>
        <v/>
      </c>
    </row>
    <row r="23514" spans="8:8">
      <c r="H23514" t="str">
        <f t="shared" si="74"/>
        <v/>
      </c>
    </row>
    <row r="23515" spans="8:8">
      <c r="H23515" t="str">
        <f t="shared" si="74"/>
        <v/>
      </c>
    </row>
    <row r="23516" spans="8:8">
      <c r="H23516" t="str">
        <f t="shared" si="74"/>
        <v/>
      </c>
    </row>
    <row r="23517" spans="8:8">
      <c r="H23517" t="str">
        <f t="shared" si="74"/>
        <v/>
      </c>
    </row>
    <row r="23518" spans="8:8">
      <c r="H23518" t="str">
        <f t="shared" si="74"/>
        <v/>
      </c>
    </row>
    <row r="23519" spans="8:8">
      <c r="H23519" t="str">
        <f t="shared" si="74"/>
        <v/>
      </c>
    </row>
    <row r="23520" spans="8:8">
      <c r="H23520" t="str">
        <f t="shared" si="74"/>
        <v/>
      </c>
    </row>
    <row r="23521" spans="8:8">
      <c r="H23521" t="str">
        <f t="shared" si="74"/>
        <v/>
      </c>
    </row>
    <row r="23522" spans="8:8">
      <c r="H23522" t="str">
        <f t="shared" ref="H23522:H23585" si="75">_xlfn.TEXTJOIN(", ", TRUE, G23522:G23522)</f>
        <v/>
      </c>
    </row>
    <row r="23523" spans="8:8">
      <c r="H23523" t="str">
        <f t="shared" si="75"/>
        <v/>
      </c>
    </row>
    <row r="23524" spans="8:8">
      <c r="H23524" t="str">
        <f t="shared" si="75"/>
        <v/>
      </c>
    </row>
    <row r="23525" spans="8:8">
      <c r="H23525" t="str">
        <f t="shared" si="75"/>
        <v/>
      </c>
    </row>
    <row r="23526" spans="8:8">
      <c r="H23526" t="str">
        <f t="shared" si="75"/>
        <v/>
      </c>
    </row>
    <row r="23527" spans="8:8">
      <c r="H23527" t="str">
        <f t="shared" si="75"/>
        <v/>
      </c>
    </row>
    <row r="23528" spans="8:8">
      <c r="H23528" t="str">
        <f t="shared" si="75"/>
        <v/>
      </c>
    </row>
    <row r="23529" spans="8:8">
      <c r="H23529" t="str">
        <f t="shared" si="75"/>
        <v/>
      </c>
    </row>
    <row r="23530" spans="8:8">
      <c r="H23530" t="str">
        <f t="shared" si="75"/>
        <v/>
      </c>
    </row>
    <row r="23531" spans="8:8">
      <c r="H23531" t="str">
        <f t="shared" si="75"/>
        <v/>
      </c>
    </row>
    <row r="23532" spans="8:8">
      <c r="H23532" t="str">
        <f t="shared" si="75"/>
        <v/>
      </c>
    </row>
    <row r="23533" spans="8:8">
      <c r="H23533" t="str">
        <f t="shared" si="75"/>
        <v/>
      </c>
    </row>
    <row r="23534" spans="8:8">
      <c r="H23534" t="str">
        <f t="shared" si="75"/>
        <v/>
      </c>
    </row>
    <row r="23535" spans="8:8">
      <c r="H23535" t="str">
        <f t="shared" si="75"/>
        <v/>
      </c>
    </row>
    <row r="23536" spans="8:8">
      <c r="H23536" t="str">
        <f t="shared" si="75"/>
        <v/>
      </c>
    </row>
    <row r="23537" spans="8:8">
      <c r="H23537" t="str">
        <f t="shared" si="75"/>
        <v/>
      </c>
    </row>
    <row r="23538" spans="8:8">
      <c r="H23538" t="str">
        <f t="shared" si="75"/>
        <v/>
      </c>
    </row>
    <row r="23539" spans="8:8">
      <c r="H23539" t="str">
        <f t="shared" si="75"/>
        <v/>
      </c>
    </row>
    <row r="23540" spans="8:8">
      <c r="H23540" t="str">
        <f t="shared" si="75"/>
        <v/>
      </c>
    </row>
    <row r="23541" spans="8:8">
      <c r="H23541" t="str">
        <f t="shared" si="75"/>
        <v/>
      </c>
    </row>
    <row r="23542" spans="8:8">
      <c r="H23542" t="str">
        <f t="shared" si="75"/>
        <v/>
      </c>
    </row>
    <row r="23543" spans="8:8">
      <c r="H23543" t="str">
        <f t="shared" si="75"/>
        <v/>
      </c>
    </row>
    <row r="23544" spans="8:8">
      <c r="H23544" t="str">
        <f t="shared" si="75"/>
        <v/>
      </c>
    </row>
    <row r="23545" spans="8:8">
      <c r="H23545" t="str">
        <f t="shared" si="75"/>
        <v/>
      </c>
    </row>
    <row r="23546" spans="8:8">
      <c r="H23546" t="str">
        <f t="shared" si="75"/>
        <v/>
      </c>
    </row>
    <row r="23547" spans="8:8">
      <c r="H23547" t="str">
        <f t="shared" si="75"/>
        <v/>
      </c>
    </row>
    <row r="23548" spans="8:8">
      <c r="H23548" t="str">
        <f t="shared" si="75"/>
        <v/>
      </c>
    </row>
    <row r="23549" spans="8:8">
      <c r="H23549" t="str">
        <f t="shared" si="75"/>
        <v/>
      </c>
    </row>
    <row r="23550" spans="8:8">
      <c r="H23550" t="str">
        <f t="shared" si="75"/>
        <v/>
      </c>
    </row>
    <row r="23551" spans="8:8">
      <c r="H23551" t="str">
        <f t="shared" si="75"/>
        <v/>
      </c>
    </row>
    <row r="23552" spans="8:8">
      <c r="H23552" t="str">
        <f t="shared" si="75"/>
        <v/>
      </c>
    </row>
    <row r="23553" spans="8:8">
      <c r="H23553" t="str">
        <f t="shared" si="75"/>
        <v/>
      </c>
    </row>
    <row r="23554" spans="8:8">
      <c r="H23554" t="str">
        <f t="shared" si="75"/>
        <v/>
      </c>
    </row>
    <row r="23555" spans="8:8">
      <c r="H23555" t="str">
        <f t="shared" si="75"/>
        <v/>
      </c>
    </row>
    <row r="23556" spans="8:8">
      <c r="H23556" t="str">
        <f t="shared" si="75"/>
        <v/>
      </c>
    </row>
    <row r="23557" spans="8:8">
      <c r="H23557" t="str">
        <f t="shared" si="75"/>
        <v/>
      </c>
    </row>
    <row r="23558" spans="8:8">
      <c r="H23558" t="str">
        <f t="shared" si="75"/>
        <v/>
      </c>
    </row>
    <row r="23559" spans="8:8">
      <c r="H23559" t="str">
        <f t="shared" si="75"/>
        <v/>
      </c>
    </row>
    <row r="23560" spans="8:8">
      <c r="H23560" t="str">
        <f t="shared" si="75"/>
        <v/>
      </c>
    </row>
    <row r="23561" spans="8:8">
      <c r="H23561" t="str">
        <f t="shared" si="75"/>
        <v/>
      </c>
    </row>
    <row r="23562" spans="8:8">
      <c r="H23562" t="str">
        <f t="shared" si="75"/>
        <v/>
      </c>
    </row>
    <row r="23563" spans="8:8">
      <c r="H23563" t="str">
        <f t="shared" si="75"/>
        <v/>
      </c>
    </row>
    <row r="23564" spans="8:8">
      <c r="H23564" t="str">
        <f t="shared" si="75"/>
        <v/>
      </c>
    </row>
    <row r="23565" spans="8:8">
      <c r="H23565" t="str">
        <f t="shared" si="75"/>
        <v/>
      </c>
    </row>
    <row r="23566" spans="8:8">
      <c r="H23566" t="str">
        <f t="shared" si="75"/>
        <v/>
      </c>
    </row>
    <row r="23567" spans="8:8">
      <c r="H23567" t="str">
        <f t="shared" si="75"/>
        <v/>
      </c>
    </row>
    <row r="23568" spans="8:8">
      <c r="H23568" t="str">
        <f t="shared" si="75"/>
        <v/>
      </c>
    </row>
    <row r="23569" spans="8:8">
      <c r="H23569" t="str">
        <f t="shared" si="75"/>
        <v/>
      </c>
    </row>
    <row r="23570" spans="8:8">
      <c r="H23570" t="str">
        <f t="shared" si="75"/>
        <v/>
      </c>
    </row>
    <row r="23571" spans="8:8">
      <c r="H23571" t="str">
        <f t="shared" si="75"/>
        <v/>
      </c>
    </row>
    <row r="23572" spans="8:8">
      <c r="H23572" t="str">
        <f t="shared" si="75"/>
        <v/>
      </c>
    </row>
    <row r="23573" spans="8:8">
      <c r="H23573" t="str">
        <f t="shared" si="75"/>
        <v/>
      </c>
    </row>
    <row r="23574" spans="8:8">
      <c r="H23574" t="str">
        <f t="shared" si="75"/>
        <v/>
      </c>
    </row>
    <row r="23575" spans="8:8">
      <c r="H23575" t="str">
        <f t="shared" si="75"/>
        <v/>
      </c>
    </row>
    <row r="23576" spans="8:8">
      <c r="H23576" t="str">
        <f t="shared" si="75"/>
        <v/>
      </c>
    </row>
    <row r="23577" spans="8:8">
      <c r="H23577" t="str">
        <f t="shared" si="75"/>
        <v/>
      </c>
    </row>
    <row r="23578" spans="8:8">
      <c r="H23578" t="str">
        <f t="shared" si="75"/>
        <v/>
      </c>
    </row>
    <row r="23579" spans="8:8">
      <c r="H23579" t="str">
        <f t="shared" si="75"/>
        <v/>
      </c>
    </row>
    <row r="23580" spans="8:8">
      <c r="H23580" t="str">
        <f t="shared" si="75"/>
        <v/>
      </c>
    </row>
    <row r="23581" spans="8:8">
      <c r="H23581" t="str">
        <f t="shared" si="75"/>
        <v/>
      </c>
    </row>
    <row r="23582" spans="8:8">
      <c r="H23582" t="str">
        <f t="shared" si="75"/>
        <v/>
      </c>
    </row>
    <row r="23583" spans="8:8">
      <c r="H23583" t="str">
        <f t="shared" si="75"/>
        <v/>
      </c>
    </row>
    <row r="23584" spans="8:8">
      <c r="H23584" t="str">
        <f t="shared" si="75"/>
        <v/>
      </c>
    </row>
    <row r="23585" spans="8:8">
      <c r="H23585" t="str">
        <f t="shared" si="75"/>
        <v/>
      </c>
    </row>
    <row r="23586" spans="8:8">
      <c r="H23586" t="str">
        <f t="shared" ref="H23586:H23649" si="76">_xlfn.TEXTJOIN(", ", TRUE, G23586:G23586)</f>
        <v/>
      </c>
    </row>
    <row r="23587" spans="8:8">
      <c r="H23587" t="str">
        <f t="shared" si="76"/>
        <v/>
      </c>
    </row>
    <row r="23588" spans="8:8">
      <c r="H23588" t="str">
        <f t="shared" si="76"/>
        <v/>
      </c>
    </row>
    <row r="23589" spans="8:8">
      <c r="H23589" t="str">
        <f t="shared" si="76"/>
        <v/>
      </c>
    </row>
    <row r="23590" spans="8:8">
      <c r="H23590" t="str">
        <f t="shared" si="76"/>
        <v/>
      </c>
    </row>
    <row r="23591" spans="8:8">
      <c r="H23591" t="str">
        <f t="shared" si="76"/>
        <v/>
      </c>
    </row>
    <row r="23592" spans="8:8">
      <c r="H23592" t="str">
        <f t="shared" si="76"/>
        <v/>
      </c>
    </row>
    <row r="23593" spans="8:8">
      <c r="H23593" t="str">
        <f t="shared" si="76"/>
        <v/>
      </c>
    </row>
    <row r="23594" spans="8:8">
      <c r="H23594" t="str">
        <f t="shared" si="76"/>
        <v/>
      </c>
    </row>
    <row r="23595" spans="8:8">
      <c r="H23595" t="str">
        <f t="shared" si="76"/>
        <v/>
      </c>
    </row>
    <row r="23596" spans="8:8">
      <c r="H23596" t="str">
        <f t="shared" si="76"/>
        <v/>
      </c>
    </row>
    <row r="23597" spans="8:8">
      <c r="H23597" t="str">
        <f t="shared" si="76"/>
        <v/>
      </c>
    </row>
    <row r="23598" spans="8:8">
      <c r="H23598" t="str">
        <f t="shared" si="76"/>
        <v/>
      </c>
    </row>
    <row r="23599" spans="8:8">
      <c r="H23599" t="str">
        <f t="shared" si="76"/>
        <v/>
      </c>
    </row>
    <row r="23600" spans="8:8">
      <c r="H23600" t="str">
        <f t="shared" si="76"/>
        <v/>
      </c>
    </row>
    <row r="23601" spans="8:8">
      <c r="H23601" t="str">
        <f t="shared" si="76"/>
        <v/>
      </c>
    </row>
    <row r="23602" spans="8:8">
      <c r="H23602" t="str">
        <f t="shared" si="76"/>
        <v/>
      </c>
    </row>
    <row r="23603" spans="8:8">
      <c r="H23603" t="str">
        <f t="shared" si="76"/>
        <v/>
      </c>
    </row>
    <row r="23604" spans="8:8">
      <c r="H23604" t="str">
        <f t="shared" si="76"/>
        <v/>
      </c>
    </row>
    <row r="23605" spans="8:8">
      <c r="H23605" t="str">
        <f t="shared" si="76"/>
        <v/>
      </c>
    </row>
    <row r="23606" spans="8:8">
      <c r="H23606" t="str">
        <f t="shared" si="76"/>
        <v/>
      </c>
    </row>
    <row r="23607" spans="8:8">
      <c r="H23607" t="str">
        <f t="shared" si="76"/>
        <v/>
      </c>
    </row>
    <row r="23608" spans="8:8">
      <c r="H23608" t="str">
        <f t="shared" si="76"/>
        <v/>
      </c>
    </row>
    <row r="23609" spans="8:8">
      <c r="H23609" t="str">
        <f t="shared" si="76"/>
        <v/>
      </c>
    </row>
    <row r="23610" spans="8:8">
      <c r="H23610" t="str">
        <f t="shared" si="76"/>
        <v/>
      </c>
    </row>
    <row r="23611" spans="8:8">
      <c r="H23611" t="str">
        <f t="shared" si="76"/>
        <v/>
      </c>
    </row>
    <row r="23612" spans="8:8">
      <c r="H23612" t="str">
        <f t="shared" si="76"/>
        <v/>
      </c>
    </row>
    <row r="23613" spans="8:8">
      <c r="H23613" t="str">
        <f t="shared" si="76"/>
        <v/>
      </c>
    </row>
    <row r="23614" spans="8:8">
      <c r="H23614" t="str">
        <f t="shared" si="76"/>
        <v/>
      </c>
    </row>
    <row r="23615" spans="8:8">
      <c r="H23615" t="str">
        <f t="shared" si="76"/>
        <v/>
      </c>
    </row>
    <row r="23616" spans="8:8">
      <c r="H23616" t="str">
        <f t="shared" si="76"/>
        <v/>
      </c>
    </row>
    <row r="23617" spans="8:8">
      <c r="H23617" t="str">
        <f t="shared" si="76"/>
        <v/>
      </c>
    </row>
    <row r="23618" spans="8:8">
      <c r="H23618" t="str">
        <f t="shared" si="76"/>
        <v/>
      </c>
    </row>
    <row r="23619" spans="8:8">
      <c r="H23619" t="str">
        <f t="shared" si="76"/>
        <v/>
      </c>
    </row>
    <row r="23620" spans="8:8">
      <c r="H23620" t="str">
        <f t="shared" si="76"/>
        <v/>
      </c>
    </row>
    <row r="23621" spans="8:8">
      <c r="H23621" t="str">
        <f t="shared" si="76"/>
        <v/>
      </c>
    </row>
    <row r="23622" spans="8:8">
      <c r="H23622" t="str">
        <f t="shared" si="76"/>
        <v/>
      </c>
    </row>
    <row r="23623" spans="8:8">
      <c r="H23623" t="str">
        <f t="shared" si="76"/>
        <v/>
      </c>
    </row>
    <row r="23624" spans="8:8">
      <c r="H23624" t="str">
        <f t="shared" si="76"/>
        <v/>
      </c>
    </row>
    <row r="23625" spans="8:8">
      <c r="H23625" t="str">
        <f t="shared" si="76"/>
        <v/>
      </c>
    </row>
    <row r="23626" spans="8:8">
      <c r="H23626" t="str">
        <f t="shared" si="76"/>
        <v/>
      </c>
    </row>
    <row r="23627" spans="8:8">
      <c r="H23627" t="str">
        <f t="shared" si="76"/>
        <v/>
      </c>
    </row>
    <row r="23628" spans="8:8">
      <c r="H23628" t="str">
        <f t="shared" si="76"/>
        <v/>
      </c>
    </row>
    <row r="23629" spans="8:8">
      <c r="H23629" t="str">
        <f t="shared" si="76"/>
        <v/>
      </c>
    </row>
    <row r="23630" spans="8:8">
      <c r="H23630" t="str">
        <f t="shared" si="76"/>
        <v/>
      </c>
    </row>
    <row r="23631" spans="8:8">
      <c r="H23631" t="str">
        <f t="shared" si="76"/>
        <v/>
      </c>
    </row>
    <row r="23632" spans="8:8">
      <c r="H23632" t="str">
        <f t="shared" si="76"/>
        <v/>
      </c>
    </row>
    <row r="23633" spans="8:8">
      <c r="H23633" t="str">
        <f t="shared" si="76"/>
        <v/>
      </c>
    </row>
    <row r="23634" spans="8:8">
      <c r="H23634" t="str">
        <f t="shared" si="76"/>
        <v/>
      </c>
    </row>
    <row r="23635" spans="8:8">
      <c r="H23635" t="str">
        <f t="shared" si="76"/>
        <v/>
      </c>
    </row>
    <row r="23636" spans="8:8">
      <c r="H23636" t="str">
        <f t="shared" si="76"/>
        <v/>
      </c>
    </row>
    <row r="23637" spans="8:8">
      <c r="H23637" t="str">
        <f t="shared" si="76"/>
        <v/>
      </c>
    </row>
    <row r="23638" spans="8:8">
      <c r="H23638" t="str">
        <f t="shared" si="76"/>
        <v/>
      </c>
    </row>
    <row r="23639" spans="8:8">
      <c r="H23639" t="str">
        <f t="shared" si="76"/>
        <v/>
      </c>
    </row>
    <row r="23640" spans="8:8">
      <c r="H23640" t="str">
        <f t="shared" si="76"/>
        <v/>
      </c>
    </row>
    <row r="23641" spans="8:8">
      <c r="H23641" t="str">
        <f t="shared" si="76"/>
        <v/>
      </c>
    </row>
    <row r="23642" spans="8:8">
      <c r="H23642" t="str">
        <f t="shared" si="76"/>
        <v/>
      </c>
    </row>
    <row r="23643" spans="8:8">
      <c r="H23643" t="str">
        <f t="shared" si="76"/>
        <v/>
      </c>
    </row>
    <row r="23644" spans="8:8">
      <c r="H23644" t="str">
        <f t="shared" si="76"/>
        <v/>
      </c>
    </row>
    <row r="23645" spans="8:8">
      <c r="H23645" t="str">
        <f t="shared" si="76"/>
        <v/>
      </c>
    </row>
    <row r="23646" spans="8:8">
      <c r="H23646" t="str">
        <f t="shared" si="76"/>
        <v/>
      </c>
    </row>
    <row r="23647" spans="8:8">
      <c r="H23647" t="str">
        <f t="shared" si="76"/>
        <v/>
      </c>
    </row>
    <row r="23648" spans="8:8">
      <c r="H23648" t="str">
        <f t="shared" si="76"/>
        <v/>
      </c>
    </row>
    <row r="23649" spans="8:8">
      <c r="H23649" t="str">
        <f t="shared" si="76"/>
        <v/>
      </c>
    </row>
    <row r="23650" spans="8:8">
      <c r="H23650" t="str">
        <f t="shared" ref="H23650:H23713" si="77">_xlfn.TEXTJOIN(", ", TRUE, G23650:G23650)</f>
        <v/>
      </c>
    </row>
    <row r="23651" spans="8:8">
      <c r="H23651" t="str">
        <f t="shared" si="77"/>
        <v/>
      </c>
    </row>
    <row r="23652" spans="8:8">
      <c r="H23652" t="str">
        <f t="shared" si="77"/>
        <v/>
      </c>
    </row>
    <row r="23653" spans="8:8">
      <c r="H23653" t="str">
        <f t="shared" si="77"/>
        <v/>
      </c>
    </row>
    <row r="23654" spans="8:8">
      <c r="H23654" t="str">
        <f t="shared" si="77"/>
        <v/>
      </c>
    </row>
    <row r="23655" spans="8:8">
      <c r="H23655" t="str">
        <f t="shared" si="77"/>
        <v/>
      </c>
    </row>
    <row r="23656" spans="8:8">
      <c r="H23656" t="str">
        <f t="shared" si="77"/>
        <v/>
      </c>
    </row>
    <row r="23657" spans="8:8">
      <c r="H23657" t="str">
        <f t="shared" si="77"/>
        <v/>
      </c>
    </row>
    <row r="23658" spans="8:8">
      <c r="H23658" t="str">
        <f t="shared" si="77"/>
        <v/>
      </c>
    </row>
    <row r="23659" spans="8:8">
      <c r="H23659" t="str">
        <f t="shared" si="77"/>
        <v/>
      </c>
    </row>
    <row r="23660" spans="8:8">
      <c r="H23660" t="str">
        <f t="shared" si="77"/>
        <v/>
      </c>
    </row>
    <row r="23661" spans="8:8">
      <c r="H23661" t="str">
        <f t="shared" si="77"/>
        <v/>
      </c>
    </row>
    <row r="23662" spans="8:8">
      <c r="H23662" t="str">
        <f t="shared" si="77"/>
        <v/>
      </c>
    </row>
    <row r="23663" spans="8:8">
      <c r="H23663" t="str">
        <f t="shared" si="77"/>
        <v/>
      </c>
    </row>
    <row r="23664" spans="8:8">
      <c r="H23664" t="str">
        <f t="shared" si="77"/>
        <v/>
      </c>
    </row>
    <row r="23665" spans="8:8">
      <c r="H23665" t="str">
        <f t="shared" si="77"/>
        <v/>
      </c>
    </row>
    <row r="23666" spans="8:8">
      <c r="H23666" t="str">
        <f t="shared" si="77"/>
        <v/>
      </c>
    </row>
    <row r="23667" spans="8:8">
      <c r="H23667" t="str">
        <f t="shared" si="77"/>
        <v/>
      </c>
    </row>
    <row r="23668" spans="8:8">
      <c r="H23668" t="str">
        <f t="shared" si="77"/>
        <v/>
      </c>
    </row>
    <row r="23669" spans="8:8">
      <c r="H23669" t="str">
        <f t="shared" si="77"/>
        <v/>
      </c>
    </row>
    <row r="23670" spans="8:8">
      <c r="H23670" t="str">
        <f t="shared" si="77"/>
        <v/>
      </c>
    </row>
    <row r="23671" spans="8:8">
      <c r="H23671" t="str">
        <f t="shared" si="77"/>
        <v/>
      </c>
    </row>
    <row r="23672" spans="8:8">
      <c r="H23672" t="str">
        <f t="shared" si="77"/>
        <v/>
      </c>
    </row>
    <row r="23673" spans="8:8">
      <c r="H23673" t="str">
        <f t="shared" si="77"/>
        <v/>
      </c>
    </row>
    <row r="23674" spans="8:8">
      <c r="H23674" t="str">
        <f t="shared" si="77"/>
        <v/>
      </c>
    </row>
    <row r="23675" spans="8:8">
      <c r="H23675" t="str">
        <f t="shared" si="77"/>
        <v/>
      </c>
    </row>
    <row r="23676" spans="8:8">
      <c r="H23676" t="str">
        <f t="shared" si="77"/>
        <v/>
      </c>
    </row>
    <row r="23677" spans="8:8">
      <c r="H23677" t="str">
        <f t="shared" si="77"/>
        <v/>
      </c>
    </row>
    <row r="23678" spans="8:8">
      <c r="H23678" t="str">
        <f t="shared" si="77"/>
        <v/>
      </c>
    </row>
    <row r="23679" spans="8:8">
      <c r="H23679" t="str">
        <f t="shared" si="77"/>
        <v/>
      </c>
    </row>
    <row r="23680" spans="8:8">
      <c r="H23680" t="str">
        <f t="shared" si="77"/>
        <v/>
      </c>
    </row>
    <row r="23681" spans="8:8">
      <c r="H23681" t="str">
        <f t="shared" si="77"/>
        <v/>
      </c>
    </row>
    <row r="23682" spans="8:8">
      <c r="H23682" t="str">
        <f t="shared" si="77"/>
        <v/>
      </c>
    </row>
    <row r="23683" spans="8:8">
      <c r="H23683" t="str">
        <f t="shared" si="77"/>
        <v/>
      </c>
    </row>
    <row r="23684" spans="8:8">
      <c r="H23684" t="str">
        <f t="shared" si="77"/>
        <v/>
      </c>
    </row>
    <row r="23685" spans="8:8">
      <c r="H23685" t="str">
        <f t="shared" si="77"/>
        <v/>
      </c>
    </row>
    <row r="23686" spans="8:8">
      <c r="H23686" t="str">
        <f t="shared" si="77"/>
        <v/>
      </c>
    </row>
    <row r="23687" spans="8:8">
      <c r="H23687" t="str">
        <f t="shared" si="77"/>
        <v/>
      </c>
    </row>
    <row r="23688" spans="8:8">
      <c r="H23688" t="str">
        <f t="shared" si="77"/>
        <v/>
      </c>
    </row>
    <row r="23689" spans="8:8">
      <c r="H23689" t="str">
        <f t="shared" si="77"/>
        <v/>
      </c>
    </row>
    <row r="23690" spans="8:8">
      <c r="H23690" t="str">
        <f t="shared" si="77"/>
        <v/>
      </c>
    </row>
    <row r="23691" spans="8:8">
      <c r="H23691" t="str">
        <f t="shared" si="77"/>
        <v/>
      </c>
    </row>
    <row r="23692" spans="8:8">
      <c r="H23692" t="str">
        <f t="shared" si="77"/>
        <v/>
      </c>
    </row>
    <row r="23693" spans="8:8">
      <c r="H23693" t="str">
        <f t="shared" si="77"/>
        <v/>
      </c>
    </row>
    <row r="23694" spans="8:8">
      <c r="H23694" t="str">
        <f t="shared" si="77"/>
        <v/>
      </c>
    </row>
    <row r="23695" spans="8:8">
      <c r="H23695" t="str">
        <f t="shared" si="77"/>
        <v/>
      </c>
    </row>
    <row r="23696" spans="8:8">
      <c r="H23696" t="str">
        <f t="shared" si="77"/>
        <v/>
      </c>
    </row>
    <row r="23697" spans="8:8">
      <c r="H23697" t="str">
        <f t="shared" si="77"/>
        <v/>
      </c>
    </row>
    <row r="23698" spans="8:8">
      <c r="H23698" t="str">
        <f t="shared" si="77"/>
        <v/>
      </c>
    </row>
    <row r="23699" spans="8:8">
      <c r="H23699" t="str">
        <f t="shared" si="77"/>
        <v/>
      </c>
    </row>
    <row r="23700" spans="8:8">
      <c r="H23700" t="str">
        <f t="shared" si="77"/>
        <v/>
      </c>
    </row>
    <row r="23701" spans="8:8">
      <c r="H23701" t="str">
        <f t="shared" si="77"/>
        <v/>
      </c>
    </row>
    <row r="23702" spans="8:8">
      <c r="H23702" t="str">
        <f t="shared" si="77"/>
        <v/>
      </c>
    </row>
    <row r="23703" spans="8:8">
      <c r="H23703" t="str">
        <f t="shared" si="77"/>
        <v/>
      </c>
    </row>
    <row r="23704" spans="8:8">
      <c r="H23704" t="str">
        <f t="shared" si="77"/>
        <v/>
      </c>
    </row>
    <row r="23705" spans="8:8">
      <c r="H23705" t="str">
        <f t="shared" si="77"/>
        <v/>
      </c>
    </row>
    <row r="23706" spans="8:8">
      <c r="H23706" t="str">
        <f t="shared" si="77"/>
        <v/>
      </c>
    </row>
    <row r="23707" spans="8:8">
      <c r="H23707" t="str">
        <f t="shared" si="77"/>
        <v/>
      </c>
    </row>
    <row r="23708" spans="8:8">
      <c r="H23708" t="str">
        <f t="shared" si="77"/>
        <v/>
      </c>
    </row>
    <row r="23709" spans="8:8">
      <c r="H23709" t="str">
        <f t="shared" si="77"/>
        <v/>
      </c>
    </row>
    <row r="23710" spans="8:8">
      <c r="H23710" t="str">
        <f t="shared" si="77"/>
        <v/>
      </c>
    </row>
    <row r="23711" spans="8:8">
      <c r="H23711" t="str">
        <f t="shared" si="77"/>
        <v/>
      </c>
    </row>
    <row r="23712" spans="8:8">
      <c r="H23712" t="str">
        <f t="shared" si="77"/>
        <v/>
      </c>
    </row>
    <row r="23713" spans="8:8">
      <c r="H23713" t="str">
        <f t="shared" si="77"/>
        <v/>
      </c>
    </row>
    <row r="23714" spans="8:8">
      <c r="H23714" t="str">
        <f t="shared" ref="H23714:H23777" si="78">_xlfn.TEXTJOIN(", ", TRUE, G23714:G23714)</f>
        <v/>
      </c>
    </row>
    <row r="23715" spans="8:8">
      <c r="H23715" t="str">
        <f t="shared" si="78"/>
        <v/>
      </c>
    </row>
    <row r="23716" spans="8:8">
      <c r="H23716" t="str">
        <f t="shared" si="78"/>
        <v/>
      </c>
    </row>
    <row r="23717" spans="8:8">
      <c r="H23717" t="str">
        <f t="shared" si="78"/>
        <v/>
      </c>
    </row>
    <row r="23718" spans="8:8">
      <c r="H23718" t="str">
        <f t="shared" si="78"/>
        <v/>
      </c>
    </row>
    <row r="23719" spans="8:8">
      <c r="H23719" t="str">
        <f t="shared" si="78"/>
        <v/>
      </c>
    </row>
    <row r="23720" spans="8:8">
      <c r="H23720" t="str">
        <f t="shared" si="78"/>
        <v/>
      </c>
    </row>
    <row r="23721" spans="8:8">
      <c r="H23721" t="str">
        <f t="shared" si="78"/>
        <v/>
      </c>
    </row>
    <row r="23722" spans="8:8">
      <c r="H23722" t="str">
        <f t="shared" si="78"/>
        <v/>
      </c>
    </row>
    <row r="23723" spans="8:8">
      <c r="H23723" t="str">
        <f t="shared" si="78"/>
        <v/>
      </c>
    </row>
    <row r="23724" spans="8:8">
      <c r="H23724" t="str">
        <f t="shared" si="78"/>
        <v/>
      </c>
    </row>
    <row r="23725" spans="8:8">
      <c r="H23725" t="str">
        <f t="shared" si="78"/>
        <v/>
      </c>
    </row>
    <row r="23726" spans="8:8">
      <c r="H23726" t="str">
        <f t="shared" si="78"/>
        <v/>
      </c>
    </row>
    <row r="23727" spans="8:8">
      <c r="H23727" t="str">
        <f t="shared" si="78"/>
        <v/>
      </c>
    </row>
    <row r="23728" spans="8:8">
      <c r="H23728" t="str">
        <f t="shared" si="78"/>
        <v/>
      </c>
    </row>
    <row r="23729" spans="8:8">
      <c r="H23729" t="str">
        <f t="shared" si="78"/>
        <v/>
      </c>
    </row>
    <row r="23730" spans="8:8">
      <c r="H23730" t="str">
        <f t="shared" si="78"/>
        <v/>
      </c>
    </row>
    <row r="23731" spans="8:8">
      <c r="H23731" t="str">
        <f t="shared" si="78"/>
        <v/>
      </c>
    </row>
    <row r="23732" spans="8:8">
      <c r="H23732" t="str">
        <f t="shared" si="78"/>
        <v/>
      </c>
    </row>
    <row r="23733" spans="8:8">
      <c r="H23733" t="str">
        <f t="shared" si="78"/>
        <v/>
      </c>
    </row>
    <row r="23734" spans="8:8">
      <c r="H23734" t="str">
        <f t="shared" si="78"/>
        <v/>
      </c>
    </row>
    <row r="23735" spans="8:8">
      <c r="H23735" t="str">
        <f t="shared" si="78"/>
        <v/>
      </c>
    </row>
    <row r="23736" spans="8:8">
      <c r="H23736" t="str">
        <f t="shared" si="78"/>
        <v/>
      </c>
    </row>
    <row r="23737" spans="8:8">
      <c r="H23737" t="str">
        <f t="shared" si="78"/>
        <v/>
      </c>
    </row>
    <row r="23738" spans="8:8">
      <c r="H23738" t="str">
        <f t="shared" si="78"/>
        <v/>
      </c>
    </row>
    <row r="23739" spans="8:8">
      <c r="H23739" t="str">
        <f t="shared" si="78"/>
        <v/>
      </c>
    </row>
    <row r="23740" spans="8:8">
      <c r="H23740" t="str">
        <f t="shared" si="78"/>
        <v/>
      </c>
    </row>
    <row r="23741" spans="8:8">
      <c r="H23741" t="str">
        <f t="shared" si="78"/>
        <v/>
      </c>
    </row>
    <row r="23742" spans="8:8">
      <c r="H23742" t="str">
        <f t="shared" si="78"/>
        <v/>
      </c>
    </row>
    <row r="23743" spans="8:8">
      <c r="H23743" t="str">
        <f t="shared" si="78"/>
        <v/>
      </c>
    </row>
    <row r="23744" spans="8:8">
      <c r="H23744" t="str">
        <f t="shared" si="78"/>
        <v/>
      </c>
    </row>
    <row r="23745" spans="8:8">
      <c r="H23745" t="str">
        <f t="shared" si="78"/>
        <v/>
      </c>
    </row>
    <row r="23746" spans="8:8">
      <c r="H23746" t="str">
        <f t="shared" si="78"/>
        <v/>
      </c>
    </row>
    <row r="23747" spans="8:8">
      <c r="H23747" t="str">
        <f t="shared" si="78"/>
        <v/>
      </c>
    </row>
    <row r="23748" spans="8:8">
      <c r="H23748" t="str">
        <f t="shared" si="78"/>
        <v/>
      </c>
    </row>
    <row r="23749" spans="8:8">
      <c r="H23749" t="str">
        <f t="shared" si="78"/>
        <v/>
      </c>
    </row>
    <row r="23750" spans="8:8">
      <c r="H23750" t="str">
        <f t="shared" si="78"/>
        <v/>
      </c>
    </row>
    <row r="23751" spans="8:8">
      <c r="H23751" t="str">
        <f t="shared" si="78"/>
        <v/>
      </c>
    </row>
    <row r="23752" spans="8:8">
      <c r="H23752" t="str">
        <f t="shared" si="78"/>
        <v/>
      </c>
    </row>
    <row r="23753" spans="8:8">
      <c r="H23753" t="str">
        <f t="shared" si="78"/>
        <v/>
      </c>
    </row>
    <row r="23754" spans="8:8">
      <c r="H23754" t="str">
        <f t="shared" si="78"/>
        <v/>
      </c>
    </row>
    <row r="23755" spans="8:8">
      <c r="H23755" t="str">
        <f t="shared" si="78"/>
        <v/>
      </c>
    </row>
    <row r="23756" spans="8:8">
      <c r="H23756" t="str">
        <f t="shared" si="78"/>
        <v/>
      </c>
    </row>
    <row r="23757" spans="8:8">
      <c r="H23757" t="str">
        <f t="shared" si="78"/>
        <v/>
      </c>
    </row>
    <row r="23758" spans="8:8">
      <c r="H23758" t="str">
        <f t="shared" si="78"/>
        <v/>
      </c>
    </row>
    <row r="23759" spans="8:8">
      <c r="H23759" t="str">
        <f t="shared" si="78"/>
        <v/>
      </c>
    </row>
    <row r="23760" spans="8:8">
      <c r="H23760" t="str">
        <f t="shared" si="78"/>
        <v/>
      </c>
    </row>
    <row r="23761" spans="8:8">
      <c r="H23761" t="str">
        <f t="shared" si="78"/>
        <v/>
      </c>
    </row>
    <row r="23762" spans="8:8">
      <c r="H23762" t="str">
        <f t="shared" si="78"/>
        <v/>
      </c>
    </row>
    <row r="23763" spans="8:8">
      <c r="H23763" t="str">
        <f t="shared" si="78"/>
        <v/>
      </c>
    </row>
    <row r="23764" spans="8:8">
      <c r="H23764" t="str">
        <f t="shared" si="78"/>
        <v/>
      </c>
    </row>
    <row r="23765" spans="8:8">
      <c r="H23765" t="str">
        <f t="shared" si="78"/>
        <v/>
      </c>
    </row>
    <row r="23766" spans="8:8">
      <c r="H23766" t="str">
        <f t="shared" si="78"/>
        <v/>
      </c>
    </row>
    <row r="23767" spans="8:8">
      <c r="H23767" t="str">
        <f t="shared" si="78"/>
        <v/>
      </c>
    </row>
    <row r="23768" spans="8:8">
      <c r="H23768" t="str">
        <f t="shared" si="78"/>
        <v/>
      </c>
    </row>
    <row r="23769" spans="8:8">
      <c r="H23769" t="str">
        <f t="shared" si="78"/>
        <v/>
      </c>
    </row>
    <row r="23770" spans="8:8">
      <c r="H23770" t="str">
        <f t="shared" si="78"/>
        <v/>
      </c>
    </row>
    <row r="23771" spans="8:8">
      <c r="H23771" t="str">
        <f t="shared" si="78"/>
        <v/>
      </c>
    </row>
    <row r="23772" spans="8:8">
      <c r="H23772" t="str">
        <f t="shared" si="78"/>
        <v/>
      </c>
    </row>
    <row r="23773" spans="8:8">
      <c r="H23773" t="str">
        <f t="shared" si="78"/>
        <v/>
      </c>
    </row>
    <row r="23774" spans="8:8">
      <c r="H23774" t="str">
        <f t="shared" si="78"/>
        <v/>
      </c>
    </row>
    <row r="23775" spans="8:8">
      <c r="H23775" t="str">
        <f t="shared" si="78"/>
        <v/>
      </c>
    </row>
    <row r="23776" spans="8:8">
      <c r="H23776" t="str">
        <f t="shared" si="78"/>
        <v/>
      </c>
    </row>
    <row r="23777" spans="8:8">
      <c r="H23777" t="str">
        <f t="shared" si="78"/>
        <v/>
      </c>
    </row>
    <row r="23778" spans="8:8">
      <c r="H23778" t="str">
        <f t="shared" ref="H23778:H23841" si="79">_xlfn.TEXTJOIN(", ", TRUE, G23778:G23778)</f>
        <v/>
      </c>
    </row>
    <row r="23779" spans="8:8">
      <c r="H23779" t="str">
        <f t="shared" si="79"/>
        <v/>
      </c>
    </row>
    <row r="23780" spans="8:8">
      <c r="H23780" t="str">
        <f t="shared" si="79"/>
        <v/>
      </c>
    </row>
    <row r="23781" spans="8:8">
      <c r="H23781" t="str">
        <f t="shared" si="79"/>
        <v/>
      </c>
    </row>
    <row r="23782" spans="8:8">
      <c r="H23782" t="str">
        <f t="shared" si="79"/>
        <v/>
      </c>
    </row>
    <row r="23783" spans="8:8">
      <c r="H23783" t="str">
        <f t="shared" si="79"/>
        <v/>
      </c>
    </row>
    <row r="23784" spans="8:8">
      <c r="H23784" t="str">
        <f t="shared" si="79"/>
        <v/>
      </c>
    </row>
    <row r="23785" spans="8:8">
      <c r="H23785" t="str">
        <f t="shared" si="79"/>
        <v/>
      </c>
    </row>
    <row r="23786" spans="8:8">
      <c r="H23786" t="str">
        <f t="shared" si="79"/>
        <v/>
      </c>
    </row>
    <row r="23787" spans="8:8">
      <c r="H23787" t="str">
        <f t="shared" si="79"/>
        <v/>
      </c>
    </row>
    <row r="23788" spans="8:8">
      <c r="H23788" t="str">
        <f t="shared" si="79"/>
        <v/>
      </c>
    </row>
    <row r="23789" spans="8:8">
      <c r="H23789" t="str">
        <f t="shared" si="79"/>
        <v/>
      </c>
    </row>
    <row r="23790" spans="8:8">
      <c r="H23790" t="str">
        <f t="shared" si="79"/>
        <v/>
      </c>
    </row>
    <row r="23791" spans="8:8">
      <c r="H23791" t="str">
        <f t="shared" si="79"/>
        <v/>
      </c>
    </row>
    <row r="23792" spans="8:8">
      <c r="H23792" t="str">
        <f t="shared" si="79"/>
        <v/>
      </c>
    </row>
    <row r="23793" spans="8:8">
      <c r="H23793" t="str">
        <f t="shared" si="79"/>
        <v/>
      </c>
    </row>
    <row r="23794" spans="8:8">
      <c r="H23794" t="str">
        <f t="shared" si="79"/>
        <v/>
      </c>
    </row>
    <row r="23795" spans="8:8">
      <c r="H23795" t="str">
        <f t="shared" si="79"/>
        <v/>
      </c>
    </row>
    <row r="23796" spans="8:8">
      <c r="H23796" t="str">
        <f t="shared" si="79"/>
        <v/>
      </c>
    </row>
    <row r="23797" spans="8:8">
      <c r="H23797" t="str">
        <f t="shared" si="79"/>
        <v/>
      </c>
    </row>
    <row r="23798" spans="8:8">
      <c r="H23798" t="str">
        <f t="shared" si="79"/>
        <v/>
      </c>
    </row>
    <row r="23799" spans="8:8">
      <c r="H23799" t="str">
        <f t="shared" si="79"/>
        <v/>
      </c>
    </row>
    <row r="23800" spans="8:8">
      <c r="H23800" t="str">
        <f t="shared" si="79"/>
        <v/>
      </c>
    </row>
    <row r="23801" spans="8:8">
      <c r="H23801" t="str">
        <f t="shared" si="79"/>
        <v/>
      </c>
    </row>
    <row r="23802" spans="8:8">
      <c r="H23802" t="str">
        <f t="shared" si="79"/>
        <v/>
      </c>
    </row>
    <row r="23803" spans="8:8">
      <c r="H23803" t="str">
        <f t="shared" si="79"/>
        <v/>
      </c>
    </row>
    <row r="23804" spans="8:8">
      <c r="H23804" t="str">
        <f t="shared" si="79"/>
        <v/>
      </c>
    </row>
    <row r="23805" spans="8:8">
      <c r="H23805" t="str">
        <f t="shared" si="79"/>
        <v/>
      </c>
    </row>
    <row r="23806" spans="8:8">
      <c r="H23806" t="str">
        <f t="shared" si="79"/>
        <v/>
      </c>
    </row>
    <row r="23807" spans="8:8">
      <c r="H23807" t="str">
        <f t="shared" si="79"/>
        <v/>
      </c>
    </row>
    <row r="23808" spans="8:8">
      <c r="H23808" t="str">
        <f t="shared" si="79"/>
        <v/>
      </c>
    </row>
    <row r="23809" spans="8:8">
      <c r="H23809" t="str">
        <f t="shared" si="79"/>
        <v/>
      </c>
    </row>
    <row r="23810" spans="8:8">
      <c r="H23810" t="str">
        <f t="shared" si="79"/>
        <v/>
      </c>
    </row>
    <row r="23811" spans="8:8">
      <c r="H23811" t="str">
        <f t="shared" si="79"/>
        <v/>
      </c>
    </row>
    <row r="23812" spans="8:8">
      <c r="H23812" t="str">
        <f t="shared" si="79"/>
        <v/>
      </c>
    </row>
    <row r="23813" spans="8:8">
      <c r="H23813" t="str">
        <f t="shared" si="79"/>
        <v/>
      </c>
    </row>
    <row r="23814" spans="8:8">
      <c r="H23814" t="str">
        <f t="shared" si="79"/>
        <v/>
      </c>
    </row>
    <row r="23815" spans="8:8">
      <c r="H23815" t="str">
        <f t="shared" si="79"/>
        <v/>
      </c>
    </row>
    <row r="23816" spans="8:8">
      <c r="H23816" t="str">
        <f t="shared" si="79"/>
        <v/>
      </c>
    </row>
    <row r="23817" spans="8:8">
      <c r="H23817" t="str">
        <f t="shared" si="79"/>
        <v/>
      </c>
    </row>
    <row r="23818" spans="8:8">
      <c r="H23818" t="str">
        <f t="shared" si="79"/>
        <v/>
      </c>
    </row>
    <row r="23819" spans="8:8">
      <c r="H23819" t="str">
        <f t="shared" si="79"/>
        <v/>
      </c>
    </row>
    <row r="23820" spans="8:8">
      <c r="H23820" t="str">
        <f t="shared" si="79"/>
        <v/>
      </c>
    </row>
    <row r="23821" spans="8:8">
      <c r="H23821" t="str">
        <f t="shared" si="79"/>
        <v/>
      </c>
    </row>
    <row r="23822" spans="8:8">
      <c r="H23822" t="str">
        <f t="shared" si="79"/>
        <v/>
      </c>
    </row>
    <row r="23823" spans="8:8">
      <c r="H23823" t="str">
        <f t="shared" si="79"/>
        <v/>
      </c>
    </row>
    <row r="23824" spans="8:8">
      <c r="H23824" t="str">
        <f t="shared" si="79"/>
        <v/>
      </c>
    </row>
    <row r="23825" spans="8:8">
      <c r="H23825" t="str">
        <f t="shared" si="79"/>
        <v/>
      </c>
    </row>
    <row r="23826" spans="8:8">
      <c r="H23826" t="str">
        <f t="shared" si="79"/>
        <v/>
      </c>
    </row>
    <row r="23827" spans="8:8">
      <c r="H23827" t="str">
        <f t="shared" si="79"/>
        <v/>
      </c>
    </row>
    <row r="23828" spans="8:8">
      <c r="H23828" t="str">
        <f t="shared" si="79"/>
        <v/>
      </c>
    </row>
    <row r="23829" spans="8:8">
      <c r="H23829" t="str">
        <f t="shared" si="79"/>
        <v/>
      </c>
    </row>
    <row r="23830" spans="8:8">
      <c r="H23830" t="str">
        <f t="shared" si="79"/>
        <v/>
      </c>
    </row>
    <row r="23831" spans="8:8">
      <c r="H23831" t="str">
        <f t="shared" si="79"/>
        <v/>
      </c>
    </row>
    <row r="23832" spans="8:8">
      <c r="H23832" t="str">
        <f t="shared" si="79"/>
        <v/>
      </c>
    </row>
    <row r="23833" spans="8:8">
      <c r="H23833" t="str">
        <f t="shared" si="79"/>
        <v/>
      </c>
    </row>
    <row r="23834" spans="8:8">
      <c r="H23834" t="str">
        <f t="shared" si="79"/>
        <v/>
      </c>
    </row>
    <row r="23835" spans="8:8">
      <c r="H23835" t="str">
        <f t="shared" si="79"/>
        <v/>
      </c>
    </row>
    <row r="23836" spans="8:8">
      <c r="H23836" t="str">
        <f t="shared" si="79"/>
        <v/>
      </c>
    </row>
    <row r="23837" spans="8:8">
      <c r="H23837" t="str">
        <f t="shared" si="79"/>
        <v/>
      </c>
    </row>
    <row r="23838" spans="8:8">
      <c r="H23838" t="str">
        <f t="shared" si="79"/>
        <v/>
      </c>
    </row>
    <row r="23839" spans="8:8">
      <c r="H23839" t="str">
        <f t="shared" si="79"/>
        <v/>
      </c>
    </row>
    <row r="23840" spans="8:8">
      <c r="H23840" t="str">
        <f t="shared" si="79"/>
        <v/>
      </c>
    </row>
    <row r="23841" spans="8:8">
      <c r="H23841" t="str">
        <f t="shared" si="79"/>
        <v/>
      </c>
    </row>
    <row r="23842" spans="8:8">
      <c r="H23842" t="str">
        <f t="shared" ref="H23842:H23905" si="80">_xlfn.TEXTJOIN(", ", TRUE, G23842:G23842)</f>
        <v/>
      </c>
    </row>
    <row r="23843" spans="8:8">
      <c r="H23843" t="str">
        <f t="shared" si="80"/>
        <v/>
      </c>
    </row>
    <row r="23844" spans="8:8">
      <c r="H23844" t="str">
        <f t="shared" si="80"/>
        <v/>
      </c>
    </row>
    <row r="23845" spans="8:8">
      <c r="H23845" t="str">
        <f t="shared" si="80"/>
        <v/>
      </c>
    </row>
    <row r="23846" spans="8:8">
      <c r="H23846" t="str">
        <f t="shared" si="80"/>
        <v/>
      </c>
    </row>
    <row r="23847" spans="8:8">
      <c r="H23847" t="str">
        <f t="shared" si="80"/>
        <v/>
      </c>
    </row>
    <row r="23848" spans="8:8">
      <c r="H23848" t="str">
        <f t="shared" si="80"/>
        <v/>
      </c>
    </row>
    <row r="23849" spans="8:8">
      <c r="H23849" t="str">
        <f t="shared" si="80"/>
        <v/>
      </c>
    </row>
    <row r="23850" spans="8:8">
      <c r="H23850" t="str">
        <f t="shared" si="80"/>
        <v/>
      </c>
    </row>
    <row r="23851" spans="8:8">
      <c r="H23851" t="str">
        <f t="shared" si="80"/>
        <v/>
      </c>
    </row>
    <row r="23852" spans="8:8">
      <c r="H23852" t="str">
        <f t="shared" si="80"/>
        <v/>
      </c>
    </row>
    <row r="23853" spans="8:8">
      <c r="H23853" t="str">
        <f t="shared" si="80"/>
        <v/>
      </c>
    </row>
    <row r="23854" spans="8:8">
      <c r="H23854" t="str">
        <f t="shared" si="80"/>
        <v/>
      </c>
    </row>
    <row r="23855" spans="8:8">
      <c r="H23855" t="str">
        <f t="shared" si="80"/>
        <v/>
      </c>
    </row>
    <row r="23856" spans="8:8">
      <c r="H23856" t="str">
        <f t="shared" si="80"/>
        <v/>
      </c>
    </row>
    <row r="23857" spans="8:8">
      <c r="H23857" t="str">
        <f t="shared" si="80"/>
        <v/>
      </c>
    </row>
    <row r="23858" spans="8:8">
      <c r="H23858" t="str">
        <f t="shared" si="80"/>
        <v/>
      </c>
    </row>
    <row r="23859" spans="8:8">
      <c r="H23859" t="str">
        <f t="shared" si="80"/>
        <v/>
      </c>
    </row>
    <row r="23860" spans="8:8">
      <c r="H23860" t="str">
        <f t="shared" si="80"/>
        <v/>
      </c>
    </row>
    <row r="23861" spans="8:8">
      <c r="H23861" t="str">
        <f t="shared" si="80"/>
        <v/>
      </c>
    </row>
    <row r="23862" spans="8:8">
      <c r="H23862" t="str">
        <f t="shared" si="80"/>
        <v/>
      </c>
    </row>
    <row r="23863" spans="8:8">
      <c r="H23863" t="str">
        <f t="shared" si="80"/>
        <v/>
      </c>
    </row>
    <row r="23864" spans="8:8">
      <c r="H23864" t="str">
        <f t="shared" si="80"/>
        <v/>
      </c>
    </row>
    <row r="23865" spans="8:8">
      <c r="H23865" t="str">
        <f t="shared" si="80"/>
        <v/>
      </c>
    </row>
    <row r="23866" spans="8:8">
      <c r="H23866" t="str">
        <f t="shared" si="80"/>
        <v/>
      </c>
    </row>
    <row r="23867" spans="8:8">
      <c r="H23867" t="str">
        <f t="shared" si="80"/>
        <v/>
      </c>
    </row>
    <row r="23868" spans="8:8">
      <c r="H23868" t="str">
        <f t="shared" si="80"/>
        <v/>
      </c>
    </row>
    <row r="23869" spans="8:8">
      <c r="H23869" t="str">
        <f t="shared" si="80"/>
        <v/>
      </c>
    </row>
    <row r="23870" spans="8:8">
      <c r="H23870" t="str">
        <f t="shared" si="80"/>
        <v/>
      </c>
    </row>
    <row r="23871" spans="8:8">
      <c r="H23871" t="str">
        <f t="shared" si="80"/>
        <v/>
      </c>
    </row>
    <row r="23872" spans="8:8">
      <c r="H23872" t="str">
        <f t="shared" si="80"/>
        <v/>
      </c>
    </row>
    <row r="23873" spans="8:8">
      <c r="H23873" t="str">
        <f t="shared" si="80"/>
        <v/>
      </c>
    </row>
    <row r="23874" spans="8:8">
      <c r="H23874" t="str">
        <f t="shared" si="80"/>
        <v/>
      </c>
    </row>
    <row r="23875" spans="8:8">
      <c r="H23875" t="str">
        <f t="shared" si="80"/>
        <v/>
      </c>
    </row>
    <row r="23876" spans="8:8">
      <c r="H23876" t="str">
        <f t="shared" si="80"/>
        <v/>
      </c>
    </row>
    <row r="23877" spans="8:8">
      <c r="H23877" t="str">
        <f t="shared" si="80"/>
        <v/>
      </c>
    </row>
    <row r="23878" spans="8:8">
      <c r="H23878" t="str">
        <f t="shared" si="80"/>
        <v/>
      </c>
    </row>
    <row r="23879" spans="8:8">
      <c r="H23879" t="str">
        <f t="shared" si="80"/>
        <v/>
      </c>
    </row>
    <row r="23880" spans="8:8">
      <c r="H23880" t="str">
        <f t="shared" si="80"/>
        <v/>
      </c>
    </row>
    <row r="23881" spans="8:8">
      <c r="H23881" t="str">
        <f t="shared" si="80"/>
        <v/>
      </c>
    </row>
    <row r="23882" spans="8:8">
      <c r="H23882" t="str">
        <f t="shared" si="80"/>
        <v/>
      </c>
    </row>
    <row r="23883" spans="8:8">
      <c r="H23883" t="str">
        <f t="shared" si="80"/>
        <v/>
      </c>
    </row>
    <row r="23884" spans="8:8">
      <c r="H23884" t="str">
        <f t="shared" si="80"/>
        <v/>
      </c>
    </row>
    <row r="23885" spans="8:8">
      <c r="H23885" t="str">
        <f t="shared" si="80"/>
        <v/>
      </c>
    </row>
    <row r="23886" spans="8:8">
      <c r="H23886" t="str">
        <f t="shared" si="80"/>
        <v/>
      </c>
    </row>
    <row r="23887" spans="8:8">
      <c r="H23887" t="str">
        <f t="shared" si="80"/>
        <v/>
      </c>
    </row>
    <row r="23888" spans="8:8">
      <c r="H23888" t="str">
        <f t="shared" si="80"/>
        <v/>
      </c>
    </row>
    <row r="23889" spans="8:8">
      <c r="H23889" t="str">
        <f t="shared" si="80"/>
        <v/>
      </c>
    </row>
    <row r="23890" spans="8:8">
      <c r="H23890" t="str">
        <f t="shared" si="80"/>
        <v/>
      </c>
    </row>
    <row r="23891" spans="8:8">
      <c r="H23891" t="str">
        <f t="shared" si="80"/>
        <v/>
      </c>
    </row>
    <row r="23892" spans="8:8">
      <c r="H23892" t="str">
        <f t="shared" si="80"/>
        <v/>
      </c>
    </row>
    <row r="23893" spans="8:8">
      <c r="H23893" t="str">
        <f t="shared" si="80"/>
        <v/>
      </c>
    </row>
    <row r="23894" spans="8:8">
      <c r="H23894" t="str">
        <f t="shared" si="80"/>
        <v/>
      </c>
    </row>
    <row r="23895" spans="8:8">
      <c r="H23895" t="str">
        <f t="shared" si="80"/>
        <v/>
      </c>
    </row>
    <row r="23896" spans="8:8">
      <c r="H23896" t="str">
        <f t="shared" si="80"/>
        <v/>
      </c>
    </row>
    <row r="23897" spans="8:8">
      <c r="H23897" t="str">
        <f t="shared" si="80"/>
        <v/>
      </c>
    </row>
    <row r="23898" spans="8:8">
      <c r="H23898" t="str">
        <f t="shared" si="80"/>
        <v/>
      </c>
    </row>
    <row r="23899" spans="8:8">
      <c r="H23899" t="str">
        <f t="shared" si="80"/>
        <v/>
      </c>
    </row>
    <row r="23900" spans="8:8">
      <c r="H23900" t="str">
        <f t="shared" si="80"/>
        <v/>
      </c>
    </row>
    <row r="23901" spans="8:8">
      <c r="H23901" t="str">
        <f t="shared" si="80"/>
        <v/>
      </c>
    </row>
    <row r="23902" spans="8:8">
      <c r="H23902" t="str">
        <f t="shared" si="80"/>
        <v/>
      </c>
    </row>
    <row r="23903" spans="8:8">
      <c r="H23903" t="str">
        <f t="shared" si="80"/>
        <v/>
      </c>
    </row>
    <row r="23904" spans="8:8">
      <c r="H23904" t="str">
        <f t="shared" si="80"/>
        <v/>
      </c>
    </row>
    <row r="23905" spans="8:8">
      <c r="H23905" t="str">
        <f t="shared" si="80"/>
        <v/>
      </c>
    </row>
    <row r="23906" spans="8:8">
      <c r="H23906" t="str">
        <f t="shared" ref="H23906:H23969" si="81">_xlfn.TEXTJOIN(", ", TRUE, G23906:G23906)</f>
        <v/>
      </c>
    </row>
    <row r="23907" spans="8:8">
      <c r="H23907" t="str">
        <f t="shared" si="81"/>
        <v/>
      </c>
    </row>
    <row r="23908" spans="8:8">
      <c r="H23908" t="str">
        <f t="shared" si="81"/>
        <v/>
      </c>
    </row>
    <row r="23909" spans="8:8">
      <c r="H23909" t="str">
        <f t="shared" si="81"/>
        <v/>
      </c>
    </row>
    <row r="23910" spans="8:8">
      <c r="H23910" t="str">
        <f t="shared" si="81"/>
        <v/>
      </c>
    </row>
    <row r="23911" spans="8:8">
      <c r="H23911" t="str">
        <f t="shared" si="81"/>
        <v/>
      </c>
    </row>
    <row r="23912" spans="8:8">
      <c r="H23912" t="str">
        <f t="shared" si="81"/>
        <v/>
      </c>
    </row>
    <row r="23913" spans="8:8">
      <c r="H23913" t="str">
        <f t="shared" si="81"/>
        <v/>
      </c>
    </row>
    <row r="23914" spans="8:8">
      <c r="H23914" t="str">
        <f t="shared" si="81"/>
        <v/>
      </c>
    </row>
    <row r="23915" spans="8:8">
      <c r="H23915" t="str">
        <f t="shared" si="81"/>
        <v/>
      </c>
    </row>
    <row r="23916" spans="8:8">
      <c r="H23916" t="str">
        <f t="shared" si="81"/>
        <v/>
      </c>
    </row>
    <row r="23917" spans="8:8">
      <c r="H23917" t="str">
        <f t="shared" si="81"/>
        <v/>
      </c>
    </row>
    <row r="23918" spans="8:8">
      <c r="H23918" t="str">
        <f t="shared" si="81"/>
        <v/>
      </c>
    </row>
    <row r="23919" spans="8:8">
      <c r="H23919" t="str">
        <f t="shared" si="81"/>
        <v/>
      </c>
    </row>
    <row r="23920" spans="8:8">
      <c r="H23920" t="str">
        <f t="shared" si="81"/>
        <v/>
      </c>
    </row>
    <row r="23921" spans="8:8">
      <c r="H23921" t="str">
        <f t="shared" si="81"/>
        <v/>
      </c>
    </row>
    <row r="23922" spans="8:8">
      <c r="H23922" t="str">
        <f t="shared" si="81"/>
        <v/>
      </c>
    </row>
    <row r="23923" spans="8:8">
      <c r="H23923" t="str">
        <f t="shared" si="81"/>
        <v/>
      </c>
    </row>
    <row r="23924" spans="8:8">
      <c r="H23924" t="str">
        <f t="shared" si="81"/>
        <v/>
      </c>
    </row>
    <row r="23925" spans="8:8">
      <c r="H23925" t="str">
        <f t="shared" si="81"/>
        <v/>
      </c>
    </row>
    <row r="23926" spans="8:8">
      <c r="H23926" t="str">
        <f t="shared" si="81"/>
        <v/>
      </c>
    </row>
    <row r="23927" spans="8:8">
      <c r="H23927" t="str">
        <f t="shared" si="81"/>
        <v/>
      </c>
    </row>
    <row r="23928" spans="8:8">
      <c r="H23928" t="str">
        <f t="shared" si="81"/>
        <v/>
      </c>
    </row>
    <row r="23929" spans="8:8">
      <c r="H23929" t="str">
        <f t="shared" si="81"/>
        <v/>
      </c>
    </row>
    <row r="23930" spans="8:8">
      <c r="H23930" t="str">
        <f t="shared" si="81"/>
        <v/>
      </c>
    </row>
    <row r="23931" spans="8:8">
      <c r="H23931" t="str">
        <f t="shared" si="81"/>
        <v/>
      </c>
    </row>
    <row r="23932" spans="8:8">
      <c r="H23932" t="str">
        <f t="shared" si="81"/>
        <v/>
      </c>
    </row>
    <row r="23933" spans="8:8">
      <c r="H23933" t="str">
        <f t="shared" si="81"/>
        <v/>
      </c>
    </row>
    <row r="23934" spans="8:8">
      <c r="H23934" t="str">
        <f t="shared" si="81"/>
        <v/>
      </c>
    </row>
    <row r="23935" spans="8:8">
      <c r="H23935" t="str">
        <f t="shared" si="81"/>
        <v/>
      </c>
    </row>
    <row r="23936" spans="8:8">
      <c r="H23936" t="str">
        <f t="shared" si="81"/>
        <v/>
      </c>
    </row>
    <row r="23937" spans="8:8">
      <c r="H23937" t="str">
        <f t="shared" si="81"/>
        <v/>
      </c>
    </row>
    <row r="23938" spans="8:8">
      <c r="H23938" t="str">
        <f t="shared" si="81"/>
        <v/>
      </c>
    </row>
    <row r="23939" spans="8:8">
      <c r="H23939" t="str">
        <f t="shared" si="81"/>
        <v/>
      </c>
    </row>
    <row r="23940" spans="8:8">
      <c r="H23940" t="str">
        <f t="shared" si="81"/>
        <v/>
      </c>
    </row>
    <row r="23941" spans="8:8">
      <c r="H23941" t="str">
        <f t="shared" si="81"/>
        <v/>
      </c>
    </row>
    <row r="23942" spans="8:8">
      <c r="H23942" t="str">
        <f t="shared" si="81"/>
        <v/>
      </c>
    </row>
    <row r="23943" spans="8:8">
      <c r="H23943" t="str">
        <f t="shared" si="81"/>
        <v/>
      </c>
    </row>
    <row r="23944" spans="8:8">
      <c r="H23944" t="str">
        <f t="shared" si="81"/>
        <v/>
      </c>
    </row>
    <row r="23945" spans="8:8">
      <c r="H23945" t="str">
        <f t="shared" si="81"/>
        <v/>
      </c>
    </row>
    <row r="23946" spans="8:8">
      <c r="H23946" t="str">
        <f t="shared" si="81"/>
        <v/>
      </c>
    </row>
    <row r="23947" spans="8:8">
      <c r="H23947" t="str">
        <f t="shared" si="81"/>
        <v/>
      </c>
    </row>
    <row r="23948" spans="8:8">
      <c r="H23948" t="str">
        <f t="shared" si="81"/>
        <v/>
      </c>
    </row>
    <row r="23949" spans="8:8">
      <c r="H23949" t="str">
        <f t="shared" si="81"/>
        <v/>
      </c>
    </row>
    <row r="23950" spans="8:8">
      <c r="H23950" t="str">
        <f t="shared" si="81"/>
        <v/>
      </c>
    </row>
    <row r="23951" spans="8:8">
      <c r="H23951" t="str">
        <f t="shared" si="81"/>
        <v/>
      </c>
    </row>
    <row r="23952" spans="8:8">
      <c r="H23952" t="str">
        <f t="shared" si="81"/>
        <v/>
      </c>
    </row>
    <row r="23953" spans="8:8">
      <c r="H23953" t="str">
        <f t="shared" si="81"/>
        <v/>
      </c>
    </row>
    <row r="23954" spans="8:8">
      <c r="H23954" t="str">
        <f t="shared" si="81"/>
        <v/>
      </c>
    </row>
    <row r="23955" spans="8:8">
      <c r="H23955" t="str">
        <f t="shared" si="81"/>
        <v/>
      </c>
    </row>
    <row r="23956" spans="8:8">
      <c r="H23956" t="str">
        <f t="shared" si="81"/>
        <v/>
      </c>
    </row>
    <row r="23957" spans="8:8">
      <c r="H23957" t="str">
        <f t="shared" si="81"/>
        <v/>
      </c>
    </row>
    <row r="23958" spans="8:8">
      <c r="H23958" t="str">
        <f t="shared" si="81"/>
        <v/>
      </c>
    </row>
    <row r="23959" spans="8:8">
      <c r="H23959" t="str">
        <f t="shared" si="81"/>
        <v/>
      </c>
    </row>
    <row r="23960" spans="8:8">
      <c r="H23960" t="str">
        <f t="shared" si="81"/>
        <v/>
      </c>
    </row>
    <row r="23961" spans="8:8">
      <c r="H23961" t="str">
        <f t="shared" si="81"/>
        <v/>
      </c>
    </row>
    <row r="23962" spans="8:8">
      <c r="H23962" t="str">
        <f t="shared" si="81"/>
        <v/>
      </c>
    </row>
    <row r="23963" spans="8:8">
      <c r="H23963" t="str">
        <f t="shared" si="81"/>
        <v/>
      </c>
    </row>
    <row r="23964" spans="8:8">
      <c r="H23964" t="str">
        <f t="shared" si="81"/>
        <v/>
      </c>
    </row>
    <row r="23965" spans="8:8">
      <c r="H23965" t="str">
        <f t="shared" si="81"/>
        <v/>
      </c>
    </row>
    <row r="23966" spans="8:8">
      <c r="H23966" t="str">
        <f t="shared" si="81"/>
        <v/>
      </c>
    </row>
    <row r="23967" spans="8:8">
      <c r="H23967" t="str">
        <f t="shared" si="81"/>
        <v/>
      </c>
    </row>
    <row r="23968" spans="8:8">
      <c r="H23968" t="str">
        <f t="shared" si="81"/>
        <v/>
      </c>
    </row>
    <row r="23969" spans="8:8">
      <c r="H23969" t="str">
        <f t="shared" si="81"/>
        <v/>
      </c>
    </row>
    <row r="23970" spans="8:8">
      <c r="H23970" t="str">
        <f t="shared" ref="H23970:H24033" si="82">_xlfn.TEXTJOIN(", ", TRUE, G23970:G23970)</f>
        <v/>
      </c>
    </row>
    <row r="23971" spans="8:8">
      <c r="H23971" t="str">
        <f t="shared" si="82"/>
        <v/>
      </c>
    </row>
    <row r="23972" spans="8:8">
      <c r="H23972" t="str">
        <f t="shared" si="82"/>
        <v/>
      </c>
    </row>
    <row r="23973" spans="8:8">
      <c r="H23973" t="str">
        <f t="shared" si="82"/>
        <v/>
      </c>
    </row>
    <row r="23974" spans="8:8">
      <c r="H23974" t="str">
        <f t="shared" si="82"/>
        <v/>
      </c>
    </row>
    <row r="23975" spans="8:8">
      <c r="H23975" t="str">
        <f t="shared" si="82"/>
        <v/>
      </c>
    </row>
    <row r="23976" spans="8:8">
      <c r="H23976" t="str">
        <f t="shared" si="82"/>
        <v/>
      </c>
    </row>
    <row r="23977" spans="8:8">
      <c r="H23977" t="str">
        <f t="shared" si="82"/>
        <v/>
      </c>
    </row>
    <row r="23978" spans="8:8">
      <c r="H23978" t="str">
        <f t="shared" si="82"/>
        <v/>
      </c>
    </row>
    <row r="23979" spans="8:8">
      <c r="H23979" t="str">
        <f t="shared" si="82"/>
        <v/>
      </c>
    </row>
    <row r="23980" spans="8:8">
      <c r="H23980" t="str">
        <f t="shared" si="82"/>
        <v/>
      </c>
    </row>
    <row r="23981" spans="8:8">
      <c r="H23981" t="str">
        <f t="shared" si="82"/>
        <v/>
      </c>
    </row>
    <row r="23982" spans="8:8">
      <c r="H23982" t="str">
        <f t="shared" si="82"/>
        <v/>
      </c>
    </row>
    <row r="23983" spans="8:8">
      <c r="H23983" t="str">
        <f t="shared" si="82"/>
        <v/>
      </c>
    </row>
    <row r="23984" spans="8:8">
      <c r="H23984" t="str">
        <f t="shared" si="82"/>
        <v/>
      </c>
    </row>
    <row r="23985" spans="8:8">
      <c r="H23985" t="str">
        <f t="shared" si="82"/>
        <v/>
      </c>
    </row>
    <row r="23986" spans="8:8">
      <c r="H23986" t="str">
        <f t="shared" si="82"/>
        <v/>
      </c>
    </row>
    <row r="23987" spans="8:8">
      <c r="H23987" t="str">
        <f t="shared" si="82"/>
        <v/>
      </c>
    </row>
    <row r="23988" spans="8:8">
      <c r="H23988" t="str">
        <f t="shared" si="82"/>
        <v/>
      </c>
    </row>
    <row r="23989" spans="8:8">
      <c r="H23989" t="str">
        <f t="shared" si="82"/>
        <v/>
      </c>
    </row>
    <row r="23990" spans="8:8">
      <c r="H23990" t="str">
        <f t="shared" si="82"/>
        <v/>
      </c>
    </row>
    <row r="23991" spans="8:8">
      <c r="H23991" t="str">
        <f t="shared" si="82"/>
        <v/>
      </c>
    </row>
    <row r="23992" spans="8:8">
      <c r="H23992" t="str">
        <f t="shared" si="82"/>
        <v/>
      </c>
    </row>
    <row r="23993" spans="8:8">
      <c r="H23993" t="str">
        <f t="shared" si="82"/>
        <v/>
      </c>
    </row>
    <row r="23994" spans="8:8">
      <c r="H23994" t="str">
        <f t="shared" si="82"/>
        <v/>
      </c>
    </row>
    <row r="23995" spans="8:8">
      <c r="H23995" t="str">
        <f t="shared" si="82"/>
        <v/>
      </c>
    </row>
    <row r="23996" spans="8:8">
      <c r="H23996" t="str">
        <f t="shared" si="82"/>
        <v/>
      </c>
    </row>
    <row r="23997" spans="8:8">
      <c r="H23997" t="str">
        <f t="shared" si="82"/>
        <v/>
      </c>
    </row>
    <row r="23998" spans="8:8">
      <c r="H23998" t="str">
        <f t="shared" si="82"/>
        <v/>
      </c>
    </row>
    <row r="23999" spans="8:8">
      <c r="H23999" t="str">
        <f t="shared" si="82"/>
        <v/>
      </c>
    </row>
    <row r="24000" spans="8:8">
      <c r="H24000" t="str">
        <f t="shared" si="82"/>
        <v/>
      </c>
    </row>
    <row r="24001" spans="8:8">
      <c r="H24001" t="str">
        <f t="shared" si="82"/>
        <v/>
      </c>
    </row>
    <row r="24002" spans="8:8">
      <c r="H24002" t="str">
        <f t="shared" si="82"/>
        <v/>
      </c>
    </row>
    <row r="24003" spans="8:8">
      <c r="H24003" t="str">
        <f t="shared" si="82"/>
        <v/>
      </c>
    </row>
    <row r="24004" spans="8:8">
      <c r="H24004" t="str">
        <f t="shared" si="82"/>
        <v/>
      </c>
    </row>
    <row r="24005" spans="8:8">
      <c r="H24005" t="str">
        <f t="shared" si="82"/>
        <v/>
      </c>
    </row>
    <row r="24006" spans="8:8">
      <c r="H24006" t="str">
        <f t="shared" si="82"/>
        <v/>
      </c>
    </row>
    <row r="24007" spans="8:8">
      <c r="H24007" t="str">
        <f t="shared" si="82"/>
        <v/>
      </c>
    </row>
    <row r="24008" spans="8:8">
      <c r="H24008" t="str">
        <f t="shared" si="82"/>
        <v/>
      </c>
    </row>
    <row r="24009" spans="8:8">
      <c r="H24009" t="str">
        <f t="shared" si="82"/>
        <v/>
      </c>
    </row>
    <row r="24010" spans="8:8">
      <c r="H24010" t="str">
        <f t="shared" si="82"/>
        <v/>
      </c>
    </row>
    <row r="24011" spans="8:8">
      <c r="H24011" t="str">
        <f t="shared" si="82"/>
        <v/>
      </c>
    </row>
    <row r="24012" spans="8:8">
      <c r="H24012" t="str">
        <f t="shared" si="82"/>
        <v/>
      </c>
    </row>
    <row r="24013" spans="8:8">
      <c r="H24013" t="str">
        <f t="shared" si="82"/>
        <v/>
      </c>
    </row>
    <row r="24014" spans="8:8">
      <c r="H24014" t="str">
        <f t="shared" si="82"/>
        <v/>
      </c>
    </row>
    <row r="24015" spans="8:8">
      <c r="H24015" t="str">
        <f t="shared" si="82"/>
        <v/>
      </c>
    </row>
    <row r="24016" spans="8:8">
      <c r="H24016" t="str">
        <f t="shared" si="82"/>
        <v/>
      </c>
    </row>
    <row r="24017" spans="8:8">
      <c r="H24017" t="str">
        <f t="shared" si="82"/>
        <v/>
      </c>
    </row>
    <row r="24018" spans="8:8">
      <c r="H24018" t="str">
        <f t="shared" si="82"/>
        <v/>
      </c>
    </row>
    <row r="24019" spans="8:8">
      <c r="H24019" t="str">
        <f t="shared" si="82"/>
        <v/>
      </c>
    </row>
    <row r="24020" spans="8:8">
      <c r="H24020" t="str">
        <f t="shared" si="82"/>
        <v/>
      </c>
    </row>
    <row r="24021" spans="8:8">
      <c r="H24021" t="str">
        <f t="shared" si="82"/>
        <v/>
      </c>
    </row>
    <row r="24022" spans="8:8">
      <c r="H24022" t="str">
        <f t="shared" si="82"/>
        <v/>
      </c>
    </row>
    <row r="24023" spans="8:8">
      <c r="H24023" t="str">
        <f t="shared" si="82"/>
        <v/>
      </c>
    </row>
    <row r="24024" spans="8:8">
      <c r="H24024" t="str">
        <f t="shared" si="82"/>
        <v/>
      </c>
    </row>
    <row r="24025" spans="8:8">
      <c r="H24025" t="str">
        <f t="shared" si="82"/>
        <v/>
      </c>
    </row>
    <row r="24026" spans="8:8">
      <c r="H24026" t="str">
        <f t="shared" si="82"/>
        <v/>
      </c>
    </row>
    <row r="24027" spans="8:8">
      <c r="H24027" t="str">
        <f t="shared" si="82"/>
        <v/>
      </c>
    </row>
    <row r="24028" spans="8:8">
      <c r="H24028" t="str">
        <f t="shared" si="82"/>
        <v/>
      </c>
    </row>
    <row r="24029" spans="8:8">
      <c r="H24029" t="str">
        <f t="shared" si="82"/>
        <v/>
      </c>
    </row>
    <row r="24030" spans="8:8">
      <c r="H24030" t="str">
        <f t="shared" si="82"/>
        <v/>
      </c>
    </row>
    <row r="24031" spans="8:8">
      <c r="H24031" t="str">
        <f t="shared" si="82"/>
        <v/>
      </c>
    </row>
    <row r="24032" spans="8:8">
      <c r="H24032" t="str">
        <f t="shared" si="82"/>
        <v/>
      </c>
    </row>
    <row r="24033" spans="8:8">
      <c r="H24033" t="str">
        <f t="shared" si="82"/>
        <v/>
      </c>
    </row>
    <row r="24034" spans="8:8">
      <c r="H24034" t="str">
        <f t="shared" ref="H24034:H24097" si="83">_xlfn.TEXTJOIN(", ", TRUE, G24034:G24034)</f>
        <v/>
      </c>
    </row>
    <row r="24035" spans="8:8">
      <c r="H24035" t="str">
        <f t="shared" si="83"/>
        <v/>
      </c>
    </row>
    <row r="24036" spans="8:8">
      <c r="H24036" t="str">
        <f t="shared" si="83"/>
        <v/>
      </c>
    </row>
    <row r="24037" spans="8:8">
      <c r="H24037" t="str">
        <f t="shared" si="83"/>
        <v/>
      </c>
    </row>
    <row r="24038" spans="8:8">
      <c r="H24038" t="str">
        <f t="shared" si="83"/>
        <v/>
      </c>
    </row>
    <row r="24039" spans="8:8">
      <c r="H24039" t="str">
        <f t="shared" si="83"/>
        <v/>
      </c>
    </row>
    <row r="24040" spans="8:8">
      <c r="H24040" t="str">
        <f t="shared" si="83"/>
        <v/>
      </c>
    </row>
    <row r="24041" spans="8:8">
      <c r="H24041" t="str">
        <f t="shared" si="83"/>
        <v/>
      </c>
    </row>
    <row r="24042" spans="8:8">
      <c r="H24042" t="str">
        <f t="shared" si="83"/>
        <v/>
      </c>
    </row>
    <row r="24043" spans="8:8">
      <c r="H24043" t="str">
        <f t="shared" si="83"/>
        <v/>
      </c>
    </row>
    <row r="24044" spans="8:8">
      <c r="H24044" t="str">
        <f t="shared" si="83"/>
        <v/>
      </c>
    </row>
    <row r="24045" spans="8:8">
      <c r="H24045" t="str">
        <f t="shared" si="83"/>
        <v/>
      </c>
    </row>
    <row r="24046" spans="8:8">
      <c r="H24046" t="str">
        <f t="shared" si="83"/>
        <v/>
      </c>
    </row>
    <row r="24047" spans="8:8">
      <c r="H24047" t="str">
        <f t="shared" si="83"/>
        <v/>
      </c>
    </row>
    <row r="24048" spans="8:8">
      <c r="H24048" t="str">
        <f t="shared" si="83"/>
        <v/>
      </c>
    </row>
    <row r="24049" spans="8:8">
      <c r="H24049" t="str">
        <f t="shared" si="83"/>
        <v/>
      </c>
    </row>
    <row r="24050" spans="8:8">
      <c r="H24050" t="str">
        <f t="shared" si="83"/>
        <v/>
      </c>
    </row>
    <row r="24051" spans="8:8">
      <c r="H24051" t="str">
        <f t="shared" si="83"/>
        <v/>
      </c>
    </row>
    <row r="24052" spans="8:8">
      <c r="H24052" t="str">
        <f t="shared" si="83"/>
        <v/>
      </c>
    </row>
    <row r="24053" spans="8:8">
      <c r="H24053" t="str">
        <f t="shared" si="83"/>
        <v/>
      </c>
    </row>
    <row r="24054" spans="8:8">
      <c r="H24054" t="str">
        <f t="shared" si="83"/>
        <v/>
      </c>
    </row>
    <row r="24055" spans="8:8">
      <c r="H24055" t="str">
        <f t="shared" si="83"/>
        <v/>
      </c>
    </row>
    <row r="24056" spans="8:8">
      <c r="H24056" t="str">
        <f t="shared" si="83"/>
        <v/>
      </c>
    </row>
    <row r="24057" spans="8:8">
      <c r="H24057" t="str">
        <f t="shared" si="83"/>
        <v/>
      </c>
    </row>
    <row r="24058" spans="8:8">
      <c r="H24058" t="str">
        <f t="shared" si="83"/>
        <v/>
      </c>
    </row>
    <row r="24059" spans="8:8">
      <c r="H24059" t="str">
        <f t="shared" si="83"/>
        <v/>
      </c>
    </row>
    <row r="24060" spans="8:8">
      <c r="H24060" t="str">
        <f t="shared" si="83"/>
        <v/>
      </c>
    </row>
    <row r="24061" spans="8:8">
      <c r="H24061" t="str">
        <f t="shared" si="83"/>
        <v/>
      </c>
    </row>
    <row r="24062" spans="8:8">
      <c r="H24062" t="str">
        <f t="shared" si="83"/>
        <v/>
      </c>
    </row>
    <row r="24063" spans="8:8">
      <c r="H24063" t="str">
        <f t="shared" si="83"/>
        <v/>
      </c>
    </row>
    <row r="24064" spans="8:8">
      <c r="H24064" t="str">
        <f t="shared" si="83"/>
        <v/>
      </c>
    </row>
    <row r="24065" spans="8:8">
      <c r="H24065" t="str">
        <f t="shared" si="83"/>
        <v/>
      </c>
    </row>
    <row r="24066" spans="8:8">
      <c r="H24066" t="str">
        <f t="shared" si="83"/>
        <v/>
      </c>
    </row>
    <row r="24067" spans="8:8">
      <c r="H24067" t="str">
        <f t="shared" si="83"/>
        <v/>
      </c>
    </row>
    <row r="24068" spans="8:8">
      <c r="H24068" t="str">
        <f t="shared" si="83"/>
        <v/>
      </c>
    </row>
    <row r="24069" spans="8:8">
      <c r="H24069" t="str">
        <f t="shared" si="83"/>
        <v/>
      </c>
    </row>
    <row r="24070" spans="8:8">
      <c r="H24070" t="str">
        <f t="shared" si="83"/>
        <v/>
      </c>
    </row>
    <row r="24071" spans="8:8">
      <c r="H24071" t="str">
        <f t="shared" si="83"/>
        <v/>
      </c>
    </row>
    <row r="24072" spans="8:8">
      <c r="H24072" t="str">
        <f t="shared" si="83"/>
        <v/>
      </c>
    </row>
    <row r="24073" spans="8:8">
      <c r="H24073" t="str">
        <f t="shared" si="83"/>
        <v/>
      </c>
    </row>
    <row r="24074" spans="8:8">
      <c r="H24074" t="str">
        <f t="shared" si="83"/>
        <v/>
      </c>
    </row>
    <row r="24075" spans="8:8">
      <c r="H24075" t="str">
        <f t="shared" si="83"/>
        <v/>
      </c>
    </row>
    <row r="24076" spans="8:8">
      <c r="H24076" t="str">
        <f t="shared" si="83"/>
        <v/>
      </c>
    </row>
    <row r="24077" spans="8:8">
      <c r="H24077" t="str">
        <f t="shared" si="83"/>
        <v/>
      </c>
    </row>
    <row r="24078" spans="8:8">
      <c r="H24078" t="str">
        <f t="shared" si="83"/>
        <v/>
      </c>
    </row>
    <row r="24079" spans="8:8">
      <c r="H24079" t="str">
        <f t="shared" si="83"/>
        <v/>
      </c>
    </row>
    <row r="24080" spans="8:8">
      <c r="H24080" t="str">
        <f t="shared" si="83"/>
        <v/>
      </c>
    </row>
    <row r="24081" spans="8:8">
      <c r="H24081" t="str">
        <f t="shared" si="83"/>
        <v/>
      </c>
    </row>
    <row r="24082" spans="8:8">
      <c r="H24082" t="str">
        <f t="shared" si="83"/>
        <v/>
      </c>
    </row>
    <row r="24083" spans="8:8">
      <c r="H24083" t="str">
        <f t="shared" si="83"/>
        <v/>
      </c>
    </row>
    <row r="24084" spans="8:8">
      <c r="H24084" t="str">
        <f t="shared" si="83"/>
        <v/>
      </c>
    </row>
    <row r="24085" spans="8:8">
      <c r="H24085" t="str">
        <f t="shared" si="83"/>
        <v/>
      </c>
    </row>
    <row r="24086" spans="8:8">
      <c r="H24086" t="str">
        <f t="shared" si="83"/>
        <v/>
      </c>
    </row>
    <row r="24087" spans="8:8">
      <c r="H24087" t="str">
        <f t="shared" si="83"/>
        <v/>
      </c>
    </row>
    <row r="24088" spans="8:8">
      <c r="H24088" t="str">
        <f t="shared" si="83"/>
        <v/>
      </c>
    </row>
    <row r="24089" spans="8:8">
      <c r="H24089" t="str">
        <f t="shared" si="83"/>
        <v/>
      </c>
    </row>
    <row r="24090" spans="8:8">
      <c r="H24090" t="str">
        <f t="shared" si="83"/>
        <v/>
      </c>
    </row>
    <row r="24091" spans="8:8">
      <c r="H24091" t="str">
        <f t="shared" si="83"/>
        <v/>
      </c>
    </row>
    <row r="24092" spans="8:8">
      <c r="H24092" t="str">
        <f t="shared" si="83"/>
        <v/>
      </c>
    </row>
    <row r="24093" spans="8:8">
      <c r="H24093" t="str">
        <f t="shared" si="83"/>
        <v/>
      </c>
    </row>
    <row r="24094" spans="8:8">
      <c r="H24094" t="str">
        <f t="shared" si="83"/>
        <v/>
      </c>
    </row>
    <row r="24095" spans="8:8">
      <c r="H24095" t="str">
        <f t="shared" si="83"/>
        <v/>
      </c>
    </row>
    <row r="24096" spans="8:8">
      <c r="H24096" t="str">
        <f t="shared" si="83"/>
        <v/>
      </c>
    </row>
    <row r="24097" spans="8:8">
      <c r="H24097" t="str">
        <f t="shared" si="83"/>
        <v/>
      </c>
    </row>
    <row r="24098" spans="8:8">
      <c r="H24098" t="str">
        <f t="shared" ref="H24098:H24161" si="84">_xlfn.TEXTJOIN(", ", TRUE, G24098:G24098)</f>
        <v/>
      </c>
    </row>
    <row r="24099" spans="8:8">
      <c r="H24099" t="str">
        <f t="shared" si="84"/>
        <v/>
      </c>
    </row>
    <row r="24100" spans="8:8">
      <c r="H24100" t="str">
        <f t="shared" si="84"/>
        <v/>
      </c>
    </row>
    <row r="24101" spans="8:8">
      <c r="H24101" t="str">
        <f t="shared" si="84"/>
        <v/>
      </c>
    </row>
    <row r="24102" spans="8:8">
      <c r="H24102" t="str">
        <f t="shared" si="84"/>
        <v/>
      </c>
    </row>
    <row r="24103" spans="8:8">
      <c r="H24103" t="str">
        <f t="shared" si="84"/>
        <v/>
      </c>
    </row>
    <row r="24104" spans="8:8">
      <c r="H24104" t="str">
        <f t="shared" si="84"/>
        <v/>
      </c>
    </row>
    <row r="24105" spans="8:8">
      <c r="H24105" t="str">
        <f t="shared" si="84"/>
        <v/>
      </c>
    </row>
    <row r="24106" spans="8:8">
      <c r="H24106" t="str">
        <f t="shared" si="84"/>
        <v/>
      </c>
    </row>
    <row r="24107" spans="8:8">
      <c r="H24107" t="str">
        <f t="shared" si="84"/>
        <v/>
      </c>
    </row>
    <row r="24108" spans="8:8">
      <c r="H24108" t="str">
        <f t="shared" si="84"/>
        <v/>
      </c>
    </row>
    <row r="24109" spans="8:8">
      <c r="H24109" t="str">
        <f t="shared" si="84"/>
        <v/>
      </c>
    </row>
    <row r="24110" spans="8:8">
      <c r="H24110" t="str">
        <f t="shared" si="84"/>
        <v/>
      </c>
    </row>
    <row r="24111" spans="8:8">
      <c r="H24111" t="str">
        <f t="shared" si="84"/>
        <v/>
      </c>
    </row>
    <row r="24112" spans="8:8">
      <c r="H24112" t="str">
        <f t="shared" si="84"/>
        <v/>
      </c>
    </row>
    <row r="24113" spans="8:8">
      <c r="H24113" t="str">
        <f t="shared" si="84"/>
        <v/>
      </c>
    </row>
    <row r="24114" spans="8:8">
      <c r="H24114" t="str">
        <f t="shared" si="84"/>
        <v/>
      </c>
    </row>
    <row r="24115" spans="8:8">
      <c r="H24115" t="str">
        <f t="shared" si="84"/>
        <v/>
      </c>
    </row>
    <row r="24116" spans="8:8">
      <c r="H24116" t="str">
        <f t="shared" si="84"/>
        <v/>
      </c>
    </row>
    <row r="24117" spans="8:8">
      <c r="H24117" t="str">
        <f t="shared" si="84"/>
        <v/>
      </c>
    </row>
    <row r="24118" spans="8:8">
      <c r="H24118" t="str">
        <f t="shared" si="84"/>
        <v/>
      </c>
    </row>
    <row r="24119" spans="8:8">
      <c r="H24119" t="str">
        <f t="shared" si="84"/>
        <v/>
      </c>
    </row>
    <row r="24120" spans="8:8">
      <c r="H24120" t="str">
        <f t="shared" si="84"/>
        <v/>
      </c>
    </row>
    <row r="24121" spans="8:8">
      <c r="H24121" t="str">
        <f t="shared" si="84"/>
        <v/>
      </c>
    </row>
    <row r="24122" spans="8:8">
      <c r="H24122" t="str">
        <f t="shared" si="84"/>
        <v/>
      </c>
    </row>
    <row r="24123" spans="8:8">
      <c r="H24123" t="str">
        <f t="shared" si="84"/>
        <v/>
      </c>
    </row>
    <row r="24124" spans="8:8">
      <c r="H24124" t="str">
        <f t="shared" si="84"/>
        <v/>
      </c>
    </row>
    <row r="24125" spans="8:8">
      <c r="H24125" t="str">
        <f t="shared" si="84"/>
        <v/>
      </c>
    </row>
    <row r="24126" spans="8:8">
      <c r="H24126" t="str">
        <f t="shared" si="84"/>
        <v/>
      </c>
    </row>
    <row r="24127" spans="8:8">
      <c r="H24127" t="str">
        <f t="shared" si="84"/>
        <v/>
      </c>
    </row>
    <row r="24128" spans="8:8">
      <c r="H24128" t="str">
        <f t="shared" si="84"/>
        <v/>
      </c>
    </row>
    <row r="24129" spans="8:8">
      <c r="H24129" t="str">
        <f t="shared" si="84"/>
        <v/>
      </c>
    </row>
    <row r="24130" spans="8:8">
      <c r="H24130" t="str">
        <f t="shared" si="84"/>
        <v/>
      </c>
    </row>
    <row r="24131" spans="8:8">
      <c r="H24131" t="str">
        <f t="shared" si="84"/>
        <v/>
      </c>
    </row>
    <row r="24132" spans="8:8">
      <c r="H24132" t="str">
        <f t="shared" si="84"/>
        <v/>
      </c>
    </row>
    <row r="24133" spans="8:8">
      <c r="H24133" t="str">
        <f t="shared" si="84"/>
        <v/>
      </c>
    </row>
    <row r="24134" spans="8:8">
      <c r="H24134" t="str">
        <f t="shared" si="84"/>
        <v/>
      </c>
    </row>
    <row r="24135" spans="8:8">
      <c r="H24135" t="str">
        <f t="shared" si="84"/>
        <v/>
      </c>
    </row>
    <row r="24136" spans="8:8">
      <c r="H24136" t="str">
        <f t="shared" si="84"/>
        <v/>
      </c>
    </row>
    <row r="24137" spans="8:8">
      <c r="H24137" t="str">
        <f t="shared" si="84"/>
        <v/>
      </c>
    </row>
    <row r="24138" spans="8:8">
      <c r="H24138" t="str">
        <f t="shared" si="84"/>
        <v/>
      </c>
    </row>
    <row r="24139" spans="8:8">
      <c r="H24139" t="str">
        <f t="shared" si="84"/>
        <v/>
      </c>
    </row>
    <row r="24140" spans="8:8">
      <c r="H24140" t="str">
        <f t="shared" si="84"/>
        <v/>
      </c>
    </row>
    <row r="24141" spans="8:8">
      <c r="H24141" t="str">
        <f t="shared" si="84"/>
        <v/>
      </c>
    </row>
    <row r="24142" spans="8:8">
      <c r="H24142" t="str">
        <f t="shared" si="84"/>
        <v/>
      </c>
    </row>
    <row r="24143" spans="8:8">
      <c r="H24143" t="str">
        <f t="shared" si="84"/>
        <v/>
      </c>
    </row>
    <row r="24144" spans="8:8">
      <c r="H24144" t="str">
        <f t="shared" si="84"/>
        <v/>
      </c>
    </row>
    <row r="24145" spans="8:8">
      <c r="H24145" t="str">
        <f t="shared" si="84"/>
        <v/>
      </c>
    </row>
    <row r="24146" spans="8:8">
      <c r="H24146" t="str">
        <f t="shared" si="84"/>
        <v/>
      </c>
    </row>
    <row r="24147" spans="8:8">
      <c r="H24147" t="str">
        <f t="shared" si="84"/>
        <v/>
      </c>
    </row>
    <row r="24148" spans="8:8">
      <c r="H24148" t="str">
        <f t="shared" si="84"/>
        <v/>
      </c>
    </row>
    <row r="24149" spans="8:8">
      <c r="H24149" t="str">
        <f t="shared" si="84"/>
        <v/>
      </c>
    </row>
    <row r="24150" spans="8:8">
      <c r="H24150" t="str">
        <f t="shared" si="84"/>
        <v/>
      </c>
    </row>
    <row r="24151" spans="8:8">
      <c r="H24151" t="str">
        <f t="shared" si="84"/>
        <v/>
      </c>
    </row>
    <row r="24152" spans="8:8">
      <c r="H24152" t="str">
        <f t="shared" si="84"/>
        <v/>
      </c>
    </row>
    <row r="24153" spans="8:8">
      <c r="H24153" t="str">
        <f t="shared" si="84"/>
        <v/>
      </c>
    </row>
    <row r="24154" spans="8:8">
      <c r="H24154" t="str">
        <f t="shared" si="84"/>
        <v/>
      </c>
    </row>
    <row r="24155" spans="8:8">
      <c r="H24155" t="str">
        <f t="shared" si="84"/>
        <v/>
      </c>
    </row>
    <row r="24156" spans="8:8">
      <c r="H24156" t="str">
        <f t="shared" si="84"/>
        <v/>
      </c>
    </row>
    <row r="24157" spans="8:8">
      <c r="H24157" t="str">
        <f t="shared" si="84"/>
        <v/>
      </c>
    </row>
    <row r="24158" spans="8:8">
      <c r="H24158" t="str">
        <f t="shared" si="84"/>
        <v/>
      </c>
    </row>
    <row r="24159" spans="8:8">
      <c r="H24159" t="str">
        <f t="shared" si="84"/>
        <v/>
      </c>
    </row>
    <row r="24160" spans="8:8">
      <c r="H24160" t="str">
        <f t="shared" si="84"/>
        <v/>
      </c>
    </row>
    <row r="24161" spans="8:8">
      <c r="H24161" t="str">
        <f t="shared" si="84"/>
        <v/>
      </c>
    </row>
    <row r="24162" spans="8:8">
      <c r="H24162" t="str">
        <f t="shared" ref="H24162:H24225" si="85">_xlfn.TEXTJOIN(", ", TRUE, G24162:G24162)</f>
        <v/>
      </c>
    </row>
    <row r="24163" spans="8:8">
      <c r="H24163" t="str">
        <f t="shared" si="85"/>
        <v/>
      </c>
    </row>
    <row r="24164" spans="8:8">
      <c r="H24164" t="str">
        <f t="shared" si="85"/>
        <v/>
      </c>
    </row>
    <row r="24165" spans="8:8">
      <c r="H24165" t="str">
        <f t="shared" si="85"/>
        <v/>
      </c>
    </row>
    <row r="24166" spans="8:8">
      <c r="H24166" t="str">
        <f t="shared" si="85"/>
        <v/>
      </c>
    </row>
    <row r="24167" spans="8:8">
      <c r="H24167" t="str">
        <f t="shared" si="85"/>
        <v/>
      </c>
    </row>
    <row r="24168" spans="8:8">
      <c r="H24168" t="str">
        <f t="shared" si="85"/>
        <v/>
      </c>
    </row>
    <row r="24169" spans="8:8">
      <c r="H24169" t="str">
        <f t="shared" si="85"/>
        <v/>
      </c>
    </row>
    <row r="24170" spans="8:8">
      <c r="H24170" t="str">
        <f t="shared" si="85"/>
        <v/>
      </c>
    </row>
    <row r="24171" spans="8:8">
      <c r="H24171" t="str">
        <f t="shared" si="85"/>
        <v/>
      </c>
    </row>
    <row r="24172" spans="8:8">
      <c r="H24172" t="str">
        <f t="shared" si="85"/>
        <v/>
      </c>
    </row>
    <row r="24173" spans="8:8">
      <c r="H24173" t="str">
        <f t="shared" si="85"/>
        <v/>
      </c>
    </row>
    <row r="24174" spans="8:8">
      <c r="H24174" t="str">
        <f t="shared" si="85"/>
        <v/>
      </c>
    </row>
    <row r="24175" spans="8:8">
      <c r="H24175" t="str">
        <f t="shared" si="85"/>
        <v/>
      </c>
    </row>
    <row r="24176" spans="8:8">
      <c r="H24176" t="str">
        <f t="shared" si="85"/>
        <v/>
      </c>
    </row>
    <row r="24177" spans="8:8">
      <c r="H24177" t="str">
        <f t="shared" si="85"/>
        <v/>
      </c>
    </row>
    <row r="24178" spans="8:8">
      <c r="H24178" t="str">
        <f t="shared" si="85"/>
        <v/>
      </c>
    </row>
    <row r="24179" spans="8:8">
      <c r="H24179" t="str">
        <f t="shared" si="85"/>
        <v/>
      </c>
    </row>
    <row r="24180" spans="8:8">
      <c r="H24180" t="str">
        <f t="shared" si="85"/>
        <v/>
      </c>
    </row>
    <row r="24181" spans="8:8">
      <c r="H24181" t="str">
        <f t="shared" si="85"/>
        <v/>
      </c>
    </row>
    <row r="24182" spans="8:8">
      <c r="H24182" t="str">
        <f t="shared" si="85"/>
        <v/>
      </c>
    </row>
    <row r="24183" spans="8:8">
      <c r="H24183" t="str">
        <f t="shared" si="85"/>
        <v/>
      </c>
    </row>
    <row r="24184" spans="8:8">
      <c r="H24184" t="str">
        <f t="shared" si="85"/>
        <v/>
      </c>
    </row>
    <row r="24185" spans="8:8">
      <c r="H24185" t="str">
        <f t="shared" si="85"/>
        <v/>
      </c>
    </row>
    <row r="24186" spans="8:8">
      <c r="H24186" t="str">
        <f t="shared" si="85"/>
        <v/>
      </c>
    </row>
    <row r="24187" spans="8:8">
      <c r="H24187" t="str">
        <f t="shared" si="85"/>
        <v/>
      </c>
    </row>
    <row r="24188" spans="8:8">
      <c r="H24188" t="str">
        <f t="shared" si="85"/>
        <v/>
      </c>
    </row>
    <row r="24189" spans="8:8">
      <c r="H24189" t="str">
        <f t="shared" si="85"/>
        <v/>
      </c>
    </row>
    <row r="24190" spans="8:8">
      <c r="H24190" t="str">
        <f t="shared" si="85"/>
        <v/>
      </c>
    </row>
    <row r="24191" spans="8:8">
      <c r="H24191" t="str">
        <f t="shared" si="85"/>
        <v/>
      </c>
    </row>
    <row r="24192" spans="8:8">
      <c r="H24192" t="str">
        <f t="shared" si="85"/>
        <v/>
      </c>
    </row>
    <row r="24193" spans="8:8">
      <c r="H24193" t="str">
        <f t="shared" si="85"/>
        <v/>
      </c>
    </row>
    <row r="24194" spans="8:8">
      <c r="H24194" t="str">
        <f t="shared" si="85"/>
        <v/>
      </c>
    </row>
    <row r="24195" spans="8:8">
      <c r="H24195" t="str">
        <f t="shared" si="85"/>
        <v/>
      </c>
    </row>
    <row r="24196" spans="8:8">
      <c r="H24196" t="str">
        <f t="shared" si="85"/>
        <v/>
      </c>
    </row>
    <row r="24197" spans="8:8">
      <c r="H24197" t="str">
        <f t="shared" si="85"/>
        <v/>
      </c>
    </row>
    <row r="24198" spans="8:8">
      <c r="H24198" t="str">
        <f t="shared" si="85"/>
        <v/>
      </c>
    </row>
    <row r="24199" spans="8:8">
      <c r="H24199" t="str">
        <f t="shared" si="85"/>
        <v/>
      </c>
    </row>
    <row r="24200" spans="8:8">
      <c r="H24200" t="str">
        <f t="shared" si="85"/>
        <v/>
      </c>
    </row>
    <row r="24201" spans="8:8">
      <c r="H24201" t="str">
        <f t="shared" si="85"/>
        <v/>
      </c>
    </row>
    <row r="24202" spans="8:8">
      <c r="H24202" t="str">
        <f t="shared" si="85"/>
        <v/>
      </c>
    </row>
    <row r="24203" spans="8:8">
      <c r="H24203" t="str">
        <f t="shared" si="85"/>
        <v/>
      </c>
    </row>
    <row r="24204" spans="8:8">
      <c r="H24204" t="str">
        <f t="shared" si="85"/>
        <v/>
      </c>
    </row>
    <row r="24205" spans="8:8">
      <c r="H24205" t="str">
        <f t="shared" si="85"/>
        <v/>
      </c>
    </row>
    <row r="24206" spans="8:8">
      <c r="H24206" t="str">
        <f t="shared" si="85"/>
        <v/>
      </c>
    </row>
    <row r="24207" spans="8:8">
      <c r="H24207" t="str">
        <f t="shared" si="85"/>
        <v/>
      </c>
    </row>
    <row r="24208" spans="8:8">
      <c r="H24208" t="str">
        <f t="shared" si="85"/>
        <v/>
      </c>
    </row>
    <row r="24209" spans="8:8">
      <c r="H24209" t="str">
        <f t="shared" si="85"/>
        <v/>
      </c>
    </row>
    <row r="24210" spans="8:8">
      <c r="H24210" t="str">
        <f t="shared" si="85"/>
        <v/>
      </c>
    </row>
    <row r="24211" spans="8:8">
      <c r="H24211" t="str">
        <f t="shared" si="85"/>
        <v/>
      </c>
    </row>
    <row r="24212" spans="8:8">
      <c r="H24212" t="str">
        <f t="shared" si="85"/>
        <v/>
      </c>
    </row>
    <row r="24213" spans="8:8">
      <c r="H24213" t="str">
        <f t="shared" si="85"/>
        <v/>
      </c>
    </row>
    <row r="24214" spans="8:8">
      <c r="H24214" t="str">
        <f t="shared" si="85"/>
        <v/>
      </c>
    </row>
    <row r="24215" spans="8:8">
      <c r="H24215" t="str">
        <f t="shared" si="85"/>
        <v/>
      </c>
    </row>
    <row r="24216" spans="8:8">
      <c r="H24216" t="str">
        <f t="shared" si="85"/>
        <v/>
      </c>
    </row>
    <row r="24217" spans="8:8">
      <c r="H24217" t="str">
        <f t="shared" si="85"/>
        <v/>
      </c>
    </row>
    <row r="24218" spans="8:8">
      <c r="H24218" t="str">
        <f t="shared" si="85"/>
        <v/>
      </c>
    </row>
    <row r="24219" spans="8:8">
      <c r="H24219" t="str">
        <f t="shared" si="85"/>
        <v/>
      </c>
    </row>
    <row r="24220" spans="8:8">
      <c r="H24220" t="str">
        <f t="shared" si="85"/>
        <v/>
      </c>
    </row>
    <row r="24221" spans="8:8">
      <c r="H24221" t="str">
        <f t="shared" si="85"/>
        <v/>
      </c>
    </row>
    <row r="24222" spans="8:8">
      <c r="H24222" t="str">
        <f t="shared" si="85"/>
        <v/>
      </c>
    </row>
    <row r="24223" spans="8:8">
      <c r="H24223" t="str">
        <f t="shared" si="85"/>
        <v/>
      </c>
    </row>
    <row r="24224" spans="8:8">
      <c r="H24224" t="str">
        <f t="shared" si="85"/>
        <v/>
      </c>
    </row>
    <row r="24225" spans="8:8">
      <c r="H24225" t="str">
        <f t="shared" si="85"/>
        <v/>
      </c>
    </row>
    <row r="24226" spans="8:8">
      <c r="H24226" t="str">
        <f t="shared" ref="H24226:H24289" si="86">_xlfn.TEXTJOIN(", ", TRUE, G24226:G24226)</f>
        <v/>
      </c>
    </row>
    <row r="24227" spans="8:8">
      <c r="H24227" t="str">
        <f t="shared" si="86"/>
        <v/>
      </c>
    </row>
    <row r="24228" spans="8:8">
      <c r="H24228" t="str">
        <f t="shared" si="86"/>
        <v/>
      </c>
    </row>
    <row r="24229" spans="8:8">
      <c r="H24229" t="str">
        <f t="shared" si="86"/>
        <v/>
      </c>
    </row>
    <row r="24230" spans="8:8">
      <c r="H24230" t="str">
        <f t="shared" si="86"/>
        <v/>
      </c>
    </row>
    <row r="24231" spans="8:8">
      <c r="H24231" t="str">
        <f t="shared" si="86"/>
        <v/>
      </c>
    </row>
    <row r="24232" spans="8:8">
      <c r="H24232" t="str">
        <f t="shared" si="86"/>
        <v/>
      </c>
    </row>
    <row r="24233" spans="8:8">
      <c r="H24233" t="str">
        <f t="shared" si="86"/>
        <v/>
      </c>
    </row>
    <row r="24234" spans="8:8">
      <c r="H24234" t="str">
        <f t="shared" si="86"/>
        <v/>
      </c>
    </row>
    <row r="24235" spans="8:8">
      <c r="H24235" t="str">
        <f t="shared" si="86"/>
        <v/>
      </c>
    </row>
    <row r="24236" spans="8:8">
      <c r="H24236" t="str">
        <f t="shared" si="86"/>
        <v/>
      </c>
    </row>
    <row r="24237" spans="8:8">
      <c r="H24237" t="str">
        <f t="shared" si="86"/>
        <v/>
      </c>
    </row>
    <row r="24238" spans="8:8">
      <c r="H24238" t="str">
        <f t="shared" si="86"/>
        <v/>
      </c>
    </row>
    <row r="24239" spans="8:8">
      <c r="H24239" t="str">
        <f t="shared" si="86"/>
        <v/>
      </c>
    </row>
    <row r="24240" spans="8:8">
      <c r="H24240" t="str">
        <f t="shared" si="86"/>
        <v/>
      </c>
    </row>
    <row r="24241" spans="8:8">
      <c r="H24241" t="str">
        <f t="shared" si="86"/>
        <v/>
      </c>
    </row>
    <row r="24242" spans="8:8">
      <c r="H24242" t="str">
        <f t="shared" si="86"/>
        <v/>
      </c>
    </row>
    <row r="24243" spans="8:8">
      <c r="H24243" t="str">
        <f t="shared" si="86"/>
        <v/>
      </c>
    </row>
    <row r="24244" spans="8:8">
      <c r="H24244" t="str">
        <f t="shared" si="86"/>
        <v/>
      </c>
    </row>
    <row r="24245" spans="8:8">
      <c r="H24245" t="str">
        <f t="shared" si="86"/>
        <v/>
      </c>
    </row>
    <row r="24246" spans="8:8">
      <c r="H24246" t="str">
        <f t="shared" si="86"/>
        <v/>
      </c>
    </row>
    <row r="24247" spans="8:8">
      <c r="H24247" t="str">
        <f t="shared" si="86"/>
        <v/>
      </c>
    </row>
    <row r="24248" spans="8:8">
      <c r="H24248" t="str">
        <f t="shared" si="86"/>
        <v/>
      </c>
    </row>
    <row r="24249" spans="8:8">
      <c r="H24249" t="str">
        <f t="shared" si="86"/>
        <v/>
      </c>
    </row>
    <row r="24250" spans="8:8">
      <c r="H24250" t="str">
        <f t="shared" si="86"/>
        <v/>
      </c>
    </row>
    <row r="24251" spans="8:8">
      <c r="H24251" t="str">
        <f t="shared" si="86"/>
        <v/>
      </c>
    </row>
    <row r="24252" spans="8:8">
      <c r="H24252" t="str">
        <f t="shared" si="86"/>
        <v/>
      </c>
    </row>
    <row r="24253" spans="8:8">
      <c r="H24253" t="str">
        <f t="shared" si="86"/>
        <v/>
      </c>
    </row>
    <row r="24254" spans="8:8">
      <c r="H24254" t="str">
        <f t="shared" si="86"/>
        <v/>
      </c>
    </row>
    <row r="24255" spans="8:8">
      <c r="H24255" t="str">
        <f t="shared" si="86"/>
        <v/>
      </c>
    </row>
    <row r="24256" spans="8:8">
      <c r="H24256" t="str">
        <f t="shared" si="86"/>
        <v/>
      </c>
    </row>
    <row r="24257" spans="8:8">
      <c r="H24257" t="str">
        <f t="shared" si="86"/>
        <v/>
      </c>
    </row>
    <row r="24258" spans="8:8">
      <c r="H24258" t="str">
        <f t="shared" si="86"/>
        <v/>
      </c>
    </row>
    <row r="24259" spans="8:8">
      <c r="H24259" t="str">
        <f t="shared" si="86"/>
        <v/>
      </c>
    </row>
    <row r="24260" spans="8:8">
      <c r="H24260" t="str">
        <f t="shared" si="86"/>
        <v/>
      </c>
    </row>
    <row r="24261" spans="8:8">
      <c r="H24261" t="str">
        <f t="shared" si="86"/>
        <v/>
      </c>
    </row>
    <row r="24262" spans="8:8">
      <c r="H24262" t="str">
        <f t="shared" si="86"/>
        <v/>
      </c>
    </row>
    <row r="24263" spans="8:8">
      <c r="H24263" t="str">
        <f t="shared" si="86"/>
        <v/>
      </c>
    </row>
    <row r="24264" spans="8:8">
      <c r="H24264" t="str">
        <f t="shared" si="86"/>
        <v/>
      </c>
    </row>
    <row r="24265" spans="8:8">
      <c r="H24265" t="str">
        <f t="shared" si="86"/>
        <v/>
      </c>
    </row>
    <row r="24266" spans="8:8">
      <c r="H24266" t="str">
        <f t="shared" si="86"/>
        <v/>
      </c>
    </row>
    <row r="24267" spans="8:8">
      <c r="H24267" t="str">
        <f t="shared" si="86"/>
        <v/>
      </c>
    </row>
    <row r="24268" spans="8:8">
      <c r="H24268" t="str">
        <f t="shared" si="86"/>
        <v/>
      </c>
    </row>
    <row r="24269" spans="8:8">
      <c r="H24269" t="str">
        <f t="shared" si="86"/>
        <v/>
      </c>
    </row>
    <row r="24270" spans="8:8">
      <c r="H24270" t="str">
        <f t="shared" si="86"/>
        <v/>
      </c>
    </row>
    <row r="24271" spans="8:8">
      <c r="H24271" t="str">
        <f t="shared" si="86"/>
        <v/>
      </c>
    </row>
    <row r="24272" spans="8:8">
      <c r="H24272" t="str">
        <f t="shared" si="86"/>
        <v/>
      </c>
    </row>
    <row r="24273" spans="8:8">
      <c r="H24273" t="str">
        <f t="shared" si="86"/>
        <v/>
      </c>
    </row>
    <row r="24274" spans="8:8">
      <c r="H24274" t="str">
        <f t="shared" si="86"/>
        <v/>
      </c>
    </row>
    <row r="24275" spans="8:8">
      <c r="H24275" t="str">
        <f t="shared" si="86"/>
        <v/>
      </c>
    </row>
    <row r="24276" spans="8:8">
      <c r="H24276" t="str">
        <f t="shared" si="86"/>
        <v/>
      </c>
    </row>
    <row r="24277" spans="8:8">
      <c r="H24277" t="str">
        <f t="shared" si="86"/>
        <v/>
      </c>
    </row>
    <row r="24278" spans="8:8">
      <c r="H24278" t="str">
        <f t="shared" si="86"/>
        <v/>
      </c>
    </row>
    <row r="24279" spans="8:8">
      <c r="H24279" t="str">
        <f t="shared" si="86"/>
        <v/>
      </c>
    </row>
    <row r="24280" spans="8:8">
      <c r="H24280" t="str">
        <f t="shared" si="86"/>
        <v/>
      </c>
    </row>
    <row r="24281" spans="8:8">
      <c r="H24281" t="str">
        <f t="shared" si="86"/>
        <v/>
      </c>
    </row>
    <row r="24282" spans="8:8">
      <c r="H24282" t="str">
        <f t="shared" si="86"/>
        <v/>
      </c>
    </row>
    <row r="24283" spans="8:8">
      <c r="H24283" t="str">
        <f t="shared" si="86"/>
        <v/>
      </c>
    </row>
    <row r="24284" spans="8:8">
      <c r="H24284" t="str">
        <f t="shared" si="86"/>
        <v/>
      </c>
    </row>
    <row r="24285" spans="8:8">
      <c r="H24285" t="str">
        <f t="shared" si="86"/>
        <v/>
      </c>
    </row>
    <row r="24286" spans="8:8">
      <c r="H24286" t="str">
        <f t="shared" si="86"/>
        <v/>
      </c>
    </row>
    <row r="24287" spans="8:8">
      <c r="H24287" t="str">
        <f t="shared" si="86"/>
        <v/>
      </c>
    </row>
    <row r="24288" spans="8:8">
      <c r="H24288" t="str">
        <f t="shared" si="86"/>
        <v/>
      </c>
    </row>
    <row r="24289" spans="8:8">
      <c r="H24289" t="str">
        <f t="shared" si="86"/>
        <v/>
      </c>
    </row>
    <row r="24290" spans="8:8">
      <c r="H24290" t="str">
        <f t="shared" ref="H24290:H24353" si="87">_xlfn.TEXTJOIN(", ", TRUE, G24290:G24290)</f>
        <v/>
      </c>
    </row>
    <row r="24291" spans="8:8">
      <c r="H24291" t="str">
        <f t="shared" si="87"/>
        <v/>
      </c>
    </row>
    <row r="24292" spans="8:8">
      <c r="H24292" t="str">
        <f t="shared" si="87"/>
        <v/>
      </c>
    </row>
    <row r="24293" spans="8:8">
      <c r="H24293" t="str">
        <f t="shared" si="87"/>
        <v/>
      </c>
    </row>
    <row r="24294" spans="8:8">
      <c r="H24294" t="str">
        <f t="shared" si="87"/>
        <v/>
      </c>
    </row>
    <row r="24295" spans="8:8">
      <c r="H24295" t="str">
        <f t="shared" si="87"/>
        <v/>
      </c>
    </row>
    <row r="24296" spans="8:8">
      <c r="H24296" t="str">
        <f t="shared" si="87"/>
        <v/>
      </c>
    </row>
    <row r="24297" spans="8:8">
      <c r="H24297" t="str">
        <f t="shared" si="87"/>
        <v/>
      </c>
    </row>
    <row r="24298" spans="8:8">
      <c r="H24298" t="str">
        <f t="shared" si="87"/>
        <v/>
      </c>
    </row>
    <row r="24299" spans="8:8">
      <c r="H24299" t="str">
        <f t="shared" si="87"/>
        <v/>
      </c>
    </row>
    <row r="24300" spans="8:8">
      <c r="H24300" t="str">
        <f t="shared" si="87"/>
        <v/>
      </c>
    </row>
    <row r="24301" spans="8:8">
      <c r="H24301" t="str">
        <f t="shared" si="87"/>
        <v/>
      </c>
    </row>
    <row r="24302" spans="8:8">
      <c r="H24302" t="str">
        <f t="shared" si="87"/>
        <v/>
      </c>
    </row>
    <row r="24303" spans="8:8">
      <c r="H24303" t="str">
        <f t="shared" si="87"/>
        <v/>
      </c>
    </row>
    <row r="24304" spans="8:8">
      <c r="H24304" t="str">
        <f t="shared" si="87"/>
        <v/>
      </c>
    </row>
    <row r="24305" spans="8:8">
      <c r="H24305" t="str">
        <f t="shared" si="87"/>
        <v/>
      </c>
    </row>
    <row r="24306" spans="8:8">
      <c r="H24306" t="str">
        <f t="shared" si="87"/>
        <v/>
      </c>
    </row>
    <row r="24307" spans="8:8">
      <c r="H24307" t="str">
        <f t="shared" si="87"/>
        <v/>
      </c>
    </row>
    <row r="24308" spans="8:8">
      <c r="H24308" t="str">
        <f t="shared" si="87"/>
        <v/>
      </c>
    </row>
    <row r="24309" spans="8:8">
      <c r="H24309" t="str">
        <f t="shared" si="87"/>
        <v/>
      </c>
    </row>
    <row r="24310" spans="8:8">
      <c r="H24310" t="str">
        <f t="shared" si="87"/>
        <v/>
      </c>
    </row>
    <row r="24311" spans="8:8">
      <c r="H24311" t="str">
        <f t="shared" si="87"/>
        <v/>
      </c>
    </row>
    <row r="24312" spans="8:8">
      <c r="H24312" t="str">
        <f t="shared" si="87"/>
        <v/>
      </c>
    </row>
    <row r="24313" spans="8:8">
      <c r="H24313" t="str">
        <f t="shared" si="87"/>
        <v/>
      </c>
    </row>
    <row r="24314" spans="8:8">
      <c r="H24314" t="str">
        <f t="shared" si="87"/>
        <v/>
      </c>
    </row>
    <row r="24315" spans="8:8">
      <c r="H24315" t="str">
        <f t="shared" si="87"/>
        <v/>
      </c>
    </row>
    <row r="24316" spans="8:8">
      <c r="H24316" t="str">
        <f t="shared" si="87"/>
        <v/>
      </c>
    </row>
    <row r="24317" spans="8:8">
      <c r="H24317" t="str">
        <f t="shared" si="87"/>
        <v/>
      </c>
    </row>
    <row r="24318" spans="8:8">
      <c r="H24318" t="str">
        <f t="shared" si="87"/>
        <v/>
      </c>
    </row>
    <row r="24319" spans="8:8">
      <c r="H24319" t="str">
        <f t="shared" si="87"/>
        <v/>
      </c>
    </row>
    <row r="24320" spans="8:8">
      <c r="H24320" t="str">
        <f t="shared" si="87"/>
        <v/>
      </c>
    </row>
    <row r="24321" spans="8:8">
      <c r="H24321" t="str">
        <f t="shared" si="87"/>
        <v/>
      </c>
    </row>
    <row r="24322" spans="8:8">
      <c r="H24322" t="str">
        <f t="shared" si="87"/>
        <v/>
      </c>
    </row>
    <row r="24323" spans="8:8">
      <c r="H24323" t="str">
        <f t="shared" si="87"/>
        <v/>
      </c>
    </row>
    <row r="24324" spans="8:8">
      <c r="H24324" t="str">
        <f t="shared" si="87"/>
        <v/>
      </c>
    </row>
    <row r="24325" spans="8:8">
      <c r="H24325" t="str">
        <f t="shared" si="87"/>
        <v/>
      </c>
    </row>
    <row r="24326" spans="8:8">
      <c r="H24326" t="str">
        <f t="shared" si="87"/>
        <v/>
      </c>
    </row>
    <row r="24327" spans="8:8">
      <c r="H24327" t="str">
        <f t="shared" si="87"/>
        <v/>
      </c>
    </row>
    <row r="24328" spans="8:8">
      <c r="H24328" t="str">
        <f t="shared" si="87"/>
        <v/>
      </c>
    </row>
    <row r="24329" spans="8:8">
      <c r="H24329" t="str">
        <f t="shared" si="87"/>
        <v/>
      </c>
    </row>
    <row r="24330" spans="8:8">
      <c r="H24330" t="str">
        <f t="shared" si="87"/>
        <v/>
      </c>
    </row>
    <row r="24331" spans="8:8">
      <c r="H24331" t="str">
        <f t="shared" si="87"/>
        <v/>
      </c>
    </row>
    <row r="24332" spans="8:8">
      <c r="H24332" t="str">
        <f t="shared" si="87"/>
        <v/>
      </c>
    </row>
    <row r="24333" spans="8:8">
      <c r="H24333" t="str">
        <f t="shared" si="87"/>
        <v/>
      </c>
    </row>
    <row r="24334" spans="8:8">
      <c r="H24334" t="str">
        <f t="shared" si="87"/>
        <v/>
      </c>
    </row>
    <row r="24335" spans="8:8">
      <c r="H24335" t="str">
        <f t="shared" si="87"/>
        <v/>
      </c>
    </row>
    <row r="24336" spans="8:8">
      <c r="H24336" t="str">
        <f t="shared" si="87"/>
        <v/>
      </c>
    </row>
    <row r="24337" spans="8:8">
      <c r="H24337" t="str">
        <f t="shared" si="87"/>
        <v/>
      </c>
    </row>
    <row r="24338" spans="8:8">
      <c r="H24338" t="str">
        <f t="shared" si="87"/>
        <v/>
      </c>
    </row>
    <row r="24339" spans="8:8">
      <c r="H24339" t="str">
        <f t="shared" si="87"/>
        <v/>
      </c>
    </row>
    <row r="24340" spans="8:8">
      <c r="H24340" t="str">
        <f t="shared" si="87"/>
        <v/>
      </c>
    </row>
    <row r="24341" spans="8:8">
      <c r="H24341" t="str">
        <f t="shared" si="87"/>
        <v/>
      </c>
    </row>
    <row r="24342" spans="8:8">
      <c r="H24342" t="str">
        <f t="shared" si="87"/>
        <v/>
      </c>
    </row>
    <row r="24343" spans="8:8">
      <c r="H24343" t="str">
        <f t="shared" si="87"/>
        <v/>
      </c>
    </row>
    <row r="24344" spans="8:8">
      <c r="H24344" t="str">
        <f t="shared" si="87"/>
        <v/>
      </c>
    </row>
    <row r="24345" spans="8:8">
      <c r="H24345" t="str">
        <f t="shared" si="87"/>
        <v/>
      </c>
    </row>
    <row r="24346" spans="8:8">
      <c r="H24346" t="str">
        <f t="shared" si="87"/>
        <v/>
      </c>
    </row>
    <row r="24347" spans="8:8">
      <c r="H24347" t="str">
        <f t="shared" si="87"/>
        <v/>
      </c>
    </row>
    <row r="24348" spans="8:8">
      <c r="H24348" t="str">
        <f t="shared" si="87"/>
        <v/>
      </c>
    </row>
    <row r="24349" spans="8:8">
      <c r="H24349" t="str">
        <f t="shared" si="87"/>
        <v/>
      </c>
    </row>
    <row r="24350" spans="8:8">
      <c r="H24350" t="str">
        <f t="shared" si="87"/>
        <v/>
      </c>
    </row>
    <row r="24351" spans="8:8">
      <c r="H24351" t="str">
        <f t="shared" si="87"/>
        <v/>
      </c>
    </row>
    <row r="24352" spans="8:8">
      <c r="H24352" t="str">
        <f t="shared" si="87"/>
        <v/>
      </c>
    </row>
    <row r="24353" spans="8:8">
      <c r="H24353" t="str">
        <f t="shared" si="87"/>
        <v/>
      </c>
    </row>
    <row r="24354" spans="8:8">
      <c r="H24354" t="str">
        <f t="shared" ref="H24354:H24417" si="88">_xlfn.TEXTJOIN(", ", TRUE, G24354:G24354)</f>
        <v/>
      </c>
    </row>
    <row r="24355" spans="8:8">
      <c r="H24355" t="str">
        <f t="shared" si="88"/>
        <v/>
      </c>
    </row>
    <row r="24356" spans="8:8">
      <c r="H24356" t="str">
        <f t="shared" si="88"/>
        <v/>
      </c>
    </row>
    <row r="24357" spans="8:8">
      <c r="H24357" t="str">
        <f t="shared" si="88"/>
        <v/>
      </c>
    </row>
    <row r="24358" spans="8:8">
      <c r="H24358" t="str">
        <f t="shared" si="88"/>
        <v/>
      </c>
    </row>
    <row r="24359" spans="8:8">
      <c r="H24359" t="str">
        <f t="shared" si="88"/>
        <v/>
      </c>
    </row>
    <row r="24360" spans="8:8">
      <c r="H24360" t="str">
        <f t="shared" si="88"/>
        <v/>
      </c>
    </row>
    <row r="24361" spans="8:8">
      <c r="H24361" t="str">
        <f t="shared" si="88"/>
        <v/>
      </c>
    </row>
    <row r="24362" spans="8:8">
      <c r="H24362" t="str">
        <f t="shared" si="88"/>
        <v/>
      </c>
    </row>
    <row r="24363" spans="8:8">
      <c r="H24363" t="str">
        <f t="shared" si="88"/>
        <v/>
      </c>
    </row>
    <row r="24364" spans="8:8">
      <c r="H24364" t="str">
        <f t="shared" si="88"/>
        <v/>
      </c>
    </row>
    <row r="24365" spans="8:8">
      <c r="H24365" t="str">
        <f t="shared" si="88"/>
        <v/>
      </c>
    </row>
    <row r="24366" spans="8:8">
      <c r="H24366" t="str">
        <f t="shared" si="88"/>
        <v/>
      </c>
    </row>
    <row r="24367" spans="8:8">
      <c r="H24367" t="str">
        <f t="shared" si="88"/>
        <v/>
      </c>
    </row>
    <row r="24368" spans="8:8">
      <c r="H24368" t="str">
        <f t="shared" si="88"/>
        <v/>
      </c>
    </row>
    <row r="24369" spans="8:8">
      <c r="H24369" t="str">
        <f t="shared" si="88"/>
        <v/>
      </c>
    </row>
    <row r="24370" spans="8:8">
      <c r="H24370" t="str">
        <f t="shared" si="88"/>
        <v/>
      </c>
    </row>
    <row r="24371" spans="8:8">
      <c r="H24371" t="str">
        <f t="shared" si="88"/>
        <v/>
      </c>
    </row>
    <row r="24372" spans="8:8">
      <c r="H24372" t="str">
        <f t="shared" si="88"/>
        <v/>
      </c>
    </row>
    <row r="24373" spans="8:8">
      <c r="H24373" t="str">
        <f t="shared" si="88"/>
        <v/>
      </c>
    </row>
    <row r="24374" spans="8:8">
      <c r="H24374" t="str">
        <f t="shared" si="88"/>
        <v/>
      </c>
    </row>
    <row r="24375" spans="8:8">
      <c r="H24375" t="str">
        <f t="shared" si="88"/>
        <v/>
      </c>
    </row>
    <row r="24376" spans="8:8">
      <c r="H24376" t="str">
        <f t="shared" si="88"/>
        <v/>
      </c>
    </row>
    <row r="24377" spans="8:8">
      <c r="H24377" t="str">
        <f t="shared" si="88"/>
        <v/>
      </c>
    </row>
    <row r="24378" spans="8:8">
      <c r="H24378" t="str">
        <f t="shared" si="88"/>
        <v/>
      </c>
    </row>
    <row r="24379" spans="8:8">
      <c r="H24379" t="str">
        <f t="shared" si="88"/>
        <v/>
      </c>
    </row>
    <row r="24380" spans="8:8">
      <c r="H24380" t="str">
        <f t="shared" si="88"/>
        <v/>
      </c>
    </row>
    <row r="24381" spans="8:8">
      <c r="H24381" t="str">
        <f t="shared" si="88"/>
        <v/>
      </c>
    </row>
    <row r="24382" spans="8:8">
      <c r="H24382" t="str">
        <f t="shared" si="88"/>
        <v/>
      </c>
    </row>
    <row r="24383" spans="8:8">
      <c r="H24383" t="str">
        <f t="shared" si="88"/>
        <v/>
      </c>
    </row>
    <row r="24384" spans="8:8">
      <c r="H24384" t="str">
        <f t="shared" si="88"/>
        <v/>
      </c>
    </row>
    <row r="24385" spans="8:8">
      <c r="H24385" t="str">
        <f t="shared" si="88"/>
        <v/>
      </c>
    </row>
    <row r="24386" spans="8:8">
      <c r="H24386" t="str">
        <f t="shared" si="88"/>
        <v/>
      </c>
    </row>
    <row r="24387" spans="8:8">
      <c r="H24387" t="str">
        <f t="shared" si="88"/>
        <v/>
      </c>
    </row>
    <row r="24388" spans="8:8">
      <c r="H24388" t="str">
        <f t="shared" si="88"/>
        <v/>
      </c>
    </row>
    <row r="24389" spans="8:8">
      <c r="H24389" t="str">
        <f t="shared" si="88"/>
        <v/>
      </c>
    </row>
    <row r="24390" spans="8:8">
      <c r="H24390" t="str">
        <f t="shared" si="88"/>
        <v/>
      </c>
    </row>
    <row r="24391" spans="8:8">
      <c r="H24391" t="str">
        <f t="shared" si="88"/>
        <v/>
      </c>
    </row>
    <row r="24392" spans="8:8">
      <c r="H24392" t="str">
        <f t="shared" si="88"/>
        <v/>
      </c>
    </row>
    <row r="24393" spans="8:8">
      <c r="H24393" t="str">
        <f t="shared" si="88"/>
        <v/>
      </c>
    </row>
    <row r="24394" spans="8:8">
      <c r="H24394" t="str">
        <f t="shared" si="88"/>
        <v/>
      </c>
    </row>
    <row r="24395" spans="8:8">
      <c r="H24395" t="str">
        <f t="shared" si="88"/>
        <v/>
      </c>
    </row>
    <row r="24396" spans="8:8">
      <c r="H24396" t="str">
        <f t="shared" si="88"/>
        <v/>
      </c>
    </row>
    <row r="24397" spans="8:8">
      <c r="H24397" t="str">
        <f t="shared" si="88"/>
        <v/>
      </c>
    </row>
    <row r="24398" spans="8:8">
      <c r="H24398" t="str">
        <f t="shared" si="88"/>
        <v/>
      </c>
    </row>
    <row r="24399" spans="8:8">
      <c r="H24399" t="str">
        <f t="shared" si="88"/>
        <v/>
      </c>
    </row>
    <row r="24400" spans="8:8">
      <c r="H24400" t="str">
        <f t="shared" si="88"/>
        <v/>
      </c>
    </row>
    <row r="24401" spans="8:8">
      <c r="H24401" t="str">
        <f t="shared" si="88"/>
        <v/>
      </c>
    </row>
    <row r="24402" spans="8:8">
      <c r="H24402" t="str">
        <f t="shared" si="88"/>
        <v/>
      </c>
    </row>
    <row r="24403" spans="8:8">
      <c r="H24403" t="str">
        <f t="shared" si="88"/>
        <v/>
      </c>
    </row>
    <row r="24404" spans="8:8">
      <c r="H24404" t="str">
        <f t="shared" si="88"/>
        <v/>
      </c>
    </row>
    <row r="24405" spans="8:8">
      <c r="H24405" t="str">
        <f t="shared" si="88"/>
        <v/>
      </c>
    </row>
    <row r="24406" spans="8:8">
      <c r="H24406" t="str">
        <f t="shared" si="88"/>
        <v/>
      </c>
    </row>
    <row r="24407" spans="8:8">
      <c r="H24407" t="str">
        <f t="shared" si="88"/>
        <v/>
      </c>
    </row>
    <row r="24408" spans="8:8">
      <c r="H24408" t="str">
        <f t="shared" si="88"/>
        <v/>
      </c>
    </row>
    <row r="24409" spans="8:8">
      <c r="H24409" t="str">
        <f t="shared" si="88"/>
        <v/>
      </c>
    </row>
    <row r="24410" spans="8:8">
      <c r="H24410" t="str">
        <f t="shared" si="88"/>
        <v/>
      </c>
    </row>
    <row r="24411" spans="8:8">
      <c r="H24411" t="str">
        <f t="shared" si="88"/>
        <v/>
      </c>
    </row>
    <row r="24412" spans="8:8">
      <c r="H24412" t="str">
        <f t="shared" si="88"/>
        <v/>
      </c>
    </row>
    <row r="24413" spans="8:8">
      <c r="H24413" t="str">
        <f t="shared" si="88"/>
        <v/>
      </c>
    </row>
    <row r="24414" spans="8:8">
      <c r="H24414" t="str">
        <f t="shared" si="88"/>
        <v/>
      </c>
    </row>
    <row r="24415" spans="8:8">
      <c r="H24415" t="str">
        <f t="shared" si="88"/>
        <v/>
      </c>
    </row>
    <row r="24416" spans="8:8">
      <c r="H24416" t="str">
        <f t="shared" si="88"/>
        <v/>
      </c>
    </row>
    <row r="24417" spans="8:8">
      <c r="H24417" t="str">
        <f t="shared" si="88"/>
        <v/>
      </c>
    </row>
    <row r="24418" spans="8:8">
      <c r="H24418" t="str">
        <f t="shared" ref="H24418:H24481" si="89">_xlfn.TEXTJOIN(", ", TRUE, G24418:G24418)</f>
        <v/>
      </c>
    </row>
    <row r="24419" spans="8:8">
      <c r="H24419" t="str">
        <f t="shared" si="89"/>
        <v/>
      </c>
    </row>
    <row r="24420" spans="8:8">
      <c r="H24420" t="str">
        <f t="shared" si="89"/>
        <v/>
      </c>
    </row>
    <row r="24421" spans="8:8">
      <c r="H24421" t="str">
        <f t="shared" si="89"/>
        <v/>
      </c>
    </row>
    <row r="24422" spans="8:8">
      <c r="H24422" t="str">
        <f t="shared" si="89"/>
        <v/>
      </c>
    </row>
    <row r="24423" spans="8:8">
      <c r="H24423" t="str">
        <f t="shared" si="89"/>
        <v/>
      </c>
    </row>
    <row r="24424" spans="8:8">
      <c r="H24424" t="str">
        <f t="shared" si="89"/>
        <v/>
      </c>
    </row>
    <row r="24425" spans="8:8">
      <c r="H24425" t="str">
        <f t="shared" si="89"/>
        <v/>
      </c>
    </row>
    <row r="24426" spans="8:8">
      <c r="H24426" t="str">
        <f t="shared" si="89"/>
        <v/>
      </c>
    </row>
    <row r="24427" spans="8:8">
      <c r="H24427" t="str">
        <f t="shared" si="89"/>
        <v/>
      </c>
    </row>
    <row r="24428" spans="8:8">
      <c r="H24428" t="str">
        <f t="shared" si="89"/>
        <v/>
      </c>
    </row>
    <row r="24429" spans="8:8">
      <c r="H24429" t="str">
        <f t="shared" si="89"/>
        <v/>
      </c>
    </row>
    <row r="24430" spans="8:8">
      <c r="H24430" t="str">
        <f t="shared" si="89"/>
        <v/>
      </c>
    </row>
    <row r="24431" spans="8:8">
      <c r="H24431" t="str">
        <f t="shared" si="89"/>
        <v/>
      </c>
    </row>
    <row r="24432" spans="8:8">
      <c r="H24432" t="str">
        <f t="shared" si="89"/>
        <v/>
      </c>
    </row>
    <row r="24433" spans="8:8">
      <c r="H24433" t="str">
        <f t="shared" si="89"/>
        <v/>
      </c>
    </row>
    <row r="24434" spans="8:8">
      <c r="H24434" t="str">
        <f t="shared" si="89"/>
        <v/>
      </c>
    </row>
    <row r="24435" spans="8:8">
      <c r="H24435" t="str">
        <f t="shared" si="89"/>
        <v/>
      </c>
    </row>
    <row r="24436" spans="8:8">
      <c r="H24436" t="str">
        <f t="shared" si="89"/>
        <v/>
      </c>
    </row>
    <row r="24437" spans="8:8">
      <c r="H24437" t="str">
        <f t="shared" si="89"/>
        <v/>
      </c>
    </row>
    <row r="24438" spans="8:8">
      <c r="H24438" t="str">
        <f t="shared" si="89"/>
        <v/>
      </c>
    </row>
    <row r="24439" spans="8:8">
      <c r="H24439" t="str">
        <f t="shared" si="89"/>
        <v/>
      </c>
    </row>
    <row r="24440" spans="8:8">
      <c r="H24440" t="str">
        <f t="shared" si="89"/>
        <v/>
      </c>
    </row>
    <row r="24441" spans="8:8">
      <c r="H24441" t="str">
        <f t="shared" si="89"/>
        <v/>
      </c>
    </row>
    <row r="24442" spans="8:8">
      <c r="H24442" t="str">
        <f t="shared" si="89"/>
        <v/>
      </c>
    </row>
    <row r="24443" spans="8:8">
      <c r="H24443" t="str">
        <f t="shared" si="89"/>
        <v/>
      </c>
    </row>
    <row r="24444" spans="8:8">
      <c r="H24444" t="str">
        <f t="shared" si="89"/>
        <v/>
      </c>
    </row>
    <row r="24445" spans="8:8">
      <c r="H24445" t="str">
        <f t="shared" si="89"/>
        <v/>
      </c>
    </row>
    <row r="24446" spans="8:8">
      <c r="H24446" t="str">
        <f t="shared" si="89"/>
        <v/>
      </c>
    </row>
    <row r="24447" spans="8:8">
      <c r="H24447" t="str">
        <f t="shared" si="89"/>
        <v/>
      </c>
    </row>
    <row r="24448" spans="8:8">
      <c r="H24448" t="str">
        <f t="shared" si="89"/>
        <v/>
      </c>
    </row>
    <row r="24449" spans="8:8">
      <c r="H24449" t="str">
        <f t="shared" si="89"/>
        <v/>
      </c>
    </row>
    <row r="24450" spans="8:8">
      <c r="H24450" t="str">
        <f t="shared" si="89"/>
        <v/>
      </c>
    </row>
    <row r="24451" spans="8:8">
      <c r="H24451" t="str">
        <f t="shared" si="89"/>
        <v/>
      </c>
    </row>
    <row r="24452" spans="8:8">
      <c r="H24452" t="str">
        <f t="shared" si="89"/>
        <v/>
      </c>
    </row>
    <row r="24453" spans="8:8">
      <c r="H24453" t="str">
        <f t="shared" si="89"/>
        <v/>
      </c>
    </row>
    <row r="24454" spans="8:8">
      <c r="H24454" t="str">
        <f t="shared" si="89"/>
        <v/>
      </c>
    </row>
    <row r="24455" spans="8:8">
      <c r="H24455" t="str">
        <f t="shared" si="89"/>
        <v/>
      </c>
    </row>
    <row r="24456" spans="8:8">
      <c r="H24456" t="str">
        <f t="shared" si="89"/>
        <v/>
      </c>
    </row>
    <row r="24457" spans="8:8">
      <c r="H24457" t="str">
        <f t="shared" si="89"/>
        <v/>
      </c>
    </row>
    <row r="24458" spans="8:8">
      <c r="H24458" t="str">
        <f t="shared" si="89"/>
        <v/>
      </c>
    </row>
    <row r="24459" spans="8:8">
      <c r="H24459" t="str">
        <f t="shared" si="89"/>
        <v/>
      </c>
    </row>
    <row r="24460" spans="8:8">
      <c r="H24460" t="str">
        <f t="shared" si="89"/>
        <v/>
      </c>
    </row>
    <row r="24461" spans="8:8">
      <c r="H24461" t="str">
        <f t="shared" si="89"/>
        <v/>
      </c>
    </row>
    <row r="24462" spans="8:8">
      <c r="H24462" t="str">
        <f t="shared" si="89"/>
        <v/>
      </c>
    </row>
    <row r="24463" spans="8:8">
      <c r="H24463" t="str">
        <f t="shared" si="89"/>
        <v/>
      </c>
    </row>
    <row r="24464" spans="8:8">
      <c r="H24464" t="str">
        <f t="shared" si="89"/>
        <v/>
      </c>
    </row>
    <row r="24465" spans="8:8">
      <c r="H24465" t="str">
        <f t="shared" si="89"/>
        <v/>
      </c>
    </row>
    <row r="24466" spans="8:8">
      <c r="H24466" t="str">
        <f t="shared" si="89"/>
        <v/>
      </c>
    </row>
    <row r="24467" spans="8:8">
      <c r="H24467" t="str">
        <f t="shared" si="89"/>
        <v/>
      </c>
    </row>
    <row r="24468" spans="8:8">
      <c r="H24468" t="str">
        <f t="shared" si="89"/>
        <v/>
      </c>
    </row>
    <row r="24469" spans="8:8">
      <c r="H24469" t="str">
        <f t="shared" si="89"/>
        <v/>
      </c>
    </row>
    <row r="24470" spans="8:8">
      <c r="H24470" t="str">
        <f t="shared" si="89"/>
        <v/>
      </c>
    </row>
    <row r="24471" spans="8:8">
      <c r="H24471" t="str">
        <f t="shared" si="89"/>
        <v/>
      </c>
    </row>
    <row r="24472" spans="8:8">
      <c r="H24472" t="str">
        <f t="shared" si="89"/>
        <v/>
      </c>
    </row>
    <row r="24473" spans="8:8">
      <c r="H24473" t="str">
        <f t="shared" si="89"/>
        <v/>
      </c>
    </row>
    <row r="24474" spans="8:8">
      <c r="H24474" t="str">
        <f t="shared" si="89"/>
        <v/>
      </c>
    </row>
    <row r="24475" spans="8:8">
      <c r="H24475" t="str">
        <f t="shared" si="89"/>
        <v/>
      </c>
    </row>
    <row r="24476" spans="8:8">
      <c r="H24476" t="str">
        <f t="shared" si="89"/>
        <v/>
      </c>
    </row>
    <row r="24477" spans="8:8">
      <c r="H24477" t="str">
        <f t="shared" si="89"/>
        <v/>
      </c>
    </row>
    <row r="24478" spans="8:8">
      <c r="H24478" t="str">
        <f t="shared" si="89"/>
        <v/>
      </c>
    </row>
    <row r="24479" spans="8:8">
      <c r="H24479" t="str">
        <f t="shared" si="89"/>
        <v/>
      </c>
    </row>
    <row r="24480" spans="8:8">
      <c r="H24480" t="str">
        <f t="shared" si="89"/>
        <v/>
      </c>
    </row>
    <row r="24481" spans="8:8">
      <c r="H24481" t="str">
        <f t="shared" si="89"/>
        <v/>
      </c>
    </row>
    <row r="24482" spans="8:8">
      <c r="H24482" t="str">
        <f t="shared" ref="H24482:H24545" si="90">_xlfn.TEXTJOIN(", ", TRUE, G24482:G24482)</f>
        <v/>
      </c>
    </row>
    <row r="24483" spans="8:8">
      <c r="H24483" t="str">
        <f t="shared" si="90"/>
        <v/>
      </c>
    </row>
    <row r="24484" spans="8:8">
      <c r="H24484" t="str">
        <f t="shared" si="90"/>
        <v/>
      </c>
    </row>
    <row r="24485" spans="8:8">
      <c r="H24485" t="str">
        <f t="shared" si="90"/>
        <v/>
      </c>
    </row>
    <row r="24486" spans="8:8">
      <c r="H24486" t="str">
        <f t="shared" si="90"/>
        <v/>
      </c>
    </row>
    <row r="24487" spans="8:8">
      <c r="H24487" t="str">
        <f t="shared" si="90"/>
        <v/>
      </c>
    </row>
    <row r="24488" spans="8:8">
      <c r="H24488" t="str">
        <f t="shared" si="90"/>
        <v/>
      </c>
    </row>
    <row r="24489" spans="8:8">
      <c r="H24489" t="str">
        <f t="shared" si="90"/>
        <v/>
      </c>
    </row>
    <row r="24490" spans="8:8">
      <c r="H24490" t="str">
        <f t="shared" si="90"/>
        <v/>
      </c>
    </row>
    <row r="24491" spans="8:8">
      <c r="H24491" t="str">
        <f t="shared" si="90"/>
        <v/>
      </c>
    </row>
    <row r="24492" spans="8:8">
      <c r="H24492" t="str">
        <f t="shared" si="90"/>
        <v/>
      </c>
    </row>
    <row r="24493" spans="8:8">
      <c r="H24493" t="str">
        <f t="shared" si="90"/>
        <v/>
      </c>
    </row>
    <row r="24494" spans="8:8">
      <c r="H24494" t="str">
        <f t="shared" si="90"/>
        <v/>
      </c>
    </row>
    <row r="24495" spans="8:8">
      <c r="H24495" t="str">
        <f t="shared" si="90"/>
        <v/>
      </c>
    </row>
    <row r="24496" spans="8:8">
      <c r="H24496" t="str">
        <f t="shared" si="90"/>
        <v/>
      </c>
    </row>
    <row r="24497" spans="8:8">
      <c r="H24497" t="str">
        <f t="shared" si="90"/>
        <v/>
      </c>
    </row>
    <row r="24498" spans="8:8">
      <c r="H24498" t="str">
        <f t="shared" si="90"/>
        <v/>
      </c>
    </row>
    <row r="24499" spans="8:8">
      <c r="H24499" t="str">
        <f t="shared" si="90"/>
        <v/>
      </c>
    </row>
    <row r="24500" spans="8:8">
      <c r="H24500" t="str">
        <f t="shared" si="90"/>
        <v/>
      </c>
    </row>
    <row r="24501" spans="8:8">
      <c r="H24501" t="str">
        <f t="shared" si="90"/>
        <v/>
      </c>
    </row>
    <row r="24502" spans="8:8">
      <c r="H24502" t="str">
        <f t="shared" si="90"/>
        <v/>
      </c>
    </row>
    <row r="24503" spans="8:8">
      <c r="H24503" t="str">
        <f t="shared" si="90"/>
        <v/>
      </c>
    </row>
    <row r="24504" spans="8:8">
      <c r="H24504" t="str">
        <f t="shared" si="90"/>
        <v/>
      </c>
    </row>
    <row r="24505" spans="8:8">
      <c r="H24505" t="str">
        <f t="shared" si="90"/>
        <v/>
      </c>
    </row>
    <row r="24506" spans="8:8">
      <c r="H24506" t="str">
        <f t="shared" si="90"/>
        <v/>
      </c>
    </row>
    <row r="24507" spans="8:8">
      <c r="H24507" t="str">
        <f t="shared" si="90"/>
        <v/>
      </c>
    </row>
    <row r="24508" spans="8:8">
      <c r="H24508" t="str">
        <f t="shared" si="90"/>
        <v/>
      </c>
    </row>
    <row r="24509" spans="8:8">
      <c r="H24509" t="str">
        <f t="shared" si="90"/>
        <v/>
      </c>
    </row>
    <row r="24510" spans="8:8">
      <c r="H24510" t="str">
        <f t="shared" si="90"/>
        <v/>
      </c>
    </row>
    <row r="24511" spans="8:8">
      <c r="H24511" t="str">
        <f t="shared" si="90"/>
        <v/>
      </c>
    </row>
    <row r="24512" spans="8:8">
      <c r="H24512" t="str">
        <f t="shared" si="90"/>
        <v/>
      </c>
    </row>
    <row r="24513" spans="8:8">
      <c r="H24513" t="str">
        <f t="shared" si="90"/>
        <v/>
      </c>
    </row>
    <row r="24514" spans="8:8">
      <c r="H24514" t="str">
        <f t="shared" si="90"/>
        <v/>
      </c>
    </row>
    <row r="24515" spans="8:8">
      <c r="H24515" t="str">
        <f t="shared" si="90"/>
        <v/>
      </c>
    </row>
    <row r="24516" spans="8:8">
      <c r="H24516" t="str">
        <f t="shared" si="90"/>
        <v/>
      </c>
    </row>
    <row r="24517" spans="8:8">
      <c r="H24517" t="str">
        <f t="shared" si="90"/>
        <v/>
      </c>
    </row>
    <row r="24518" spans="8:8">
      <c r="H24518" t="str">
        <f t="shared" si="90"/>
        <v/>
      </c>
    </row>
    <row r="24519" spans="8:8">
      <c r="H24519" t="str">
        <f t="shared" si="90"/>
        <v/>
      </c>
    </row>
    <row r="24520" spans="8:8">
      <c r="H24520" t="str">
        <f t="shared" si="90"/>
        <v/>
      </c>
    </row>
    <row r="24521" spans="8:8">
      <c r="H24521" t="str">
        <f t="shared" si="90"/>
        <v/>
      </c>
    </row>
    <row r="24522" spans="8:8">
      <c r="H24522" t="str">
        <f t="shared" si="90"/>
        <v/>
      </c>
    </row>
    <row r="24523" spans="8:8">
      <c r="H24523" t="str">
        <f t="shared" si="90"/>
        <v/>
      </c>
    </row>
    <row r="24524" spans="8:8">
      <c r="H24524" t="str">
        <f t="shared" si="90"/>
        <v/>
      </c>
    </row>
    <row r="24525" spans="8:8">
      <c r="H24525" t="str">
        <f t="shared" si="90"/>
        <v/>
      </c>
    </row>
    <row r="24526" spans="8:8">
      <c r="H24526" t="str">
        <f t="shared" si="90"/>
        <v/>
      </c>
    </row>
    <row r="24527" spans="8:8">
      <c r="H24527" t="str">
        <f t="shared" si="90"/>
        <v/>
      </c>
    </row>
    <row r="24528" spans="8:8">
      <c r="H24528" t="str">
        <f t="shared" si="90"/>
        <v/>
      </c>
    </row>
    <row r="24529" spans="8:8">
      <c r="H24529" t="str">
        <f t="shared" si="90"/>
        <v/>
      </c>
    </row>
    <row r="24530" spans="8:8">
      <c r="H24530" t="str">
        <f t="shared" si="90"/>
        <v/>
      </c>
    </row>
    <row r="24531" spans="8:8">
      <c r="H24531" t="str">
        <f t="shared" si="90"/>
        <v/>
      </c>
    </row>
    <row r="24532" spans="8:8">
      <c r="H24532" t="str">
        <f t="shared" si="90"/>
        <v/>
      </c>
    </row>
    <row r="24533" spans="8:8">
      <c r="H24533" t="str">
        <f t="shared" si="90"/>
        <v/>
      </c>
    </row>
    <row r="24534" spans="8:8">
      <c r="H24534" t="str">
        <f t="shared" si="90"/>
        <v/>
      </c>
    </row>
    <row r="24535" spans="8:8">
      <c r="H24535" t="str">
        <f t="shared" si="90"/>
        <v/>
      </c>
    </row>
    <row r="24536" spans="8:8">
      <c r="H24536" t="str">
        <f t="shared" si="90"/>
        <v/>
      </c>
    </row>
    <row r="24537" spans="8:8">
      <c r="H24537" t="str">
        <f t="shared" si="90"/>
        <v/>
      </c>
    </row>
    <row r="24538" spans="8:8">
      <c r="H24538" t="str">
        <f t="shared" si="90"/>
        <v/>
      </c>
    </row>
    <row r="24539" spans="8:8">
      <c r="H24539" t="str">
        <f t="shared" si="90"/>
        <v/>
      </c>
    </row>
    <row r="24540" spans="8:8">
      <c r="H24540" t="str">
        <f t="shared" si="90"/>
        <v/>
      </c>
    </row>
    <row r="24541" spans="8:8">
      <c r="H24541" t="str">
        <f t="shared" si="90"/>
        <v/>
      </c>
    </row>
    <row r="24542" spans="8:8">
      <c r="H24542" t="str">
        <f t="shared" si="90"/>
        <v/>
      </c>
    </row>
    <row r="24543" spans="8:8">
      <c r="H24543" t="str">
        <f t="shared" si="90"/>
        <v/>
      </c>
    </row>
    <row r="24544" spans="8:8">
      <c r="H24544" t="str">
        <f t="shared" si="90"/>
        <v/>
      </c>
    </row>
    <row r="24545" spans="8:8">
      <c r="H24545" t="str">
        <f t="shared" si="90"/>
        <v/>
      </c>
    </row>
    <row r="24546" spans="8:8">
      <c r="H24546" t="str">
        <f t="shared" ref="H24546:H24609" si="91">_xlfn.TEXTJOIN(", ", TRUE, G24546:G24546)</f>
        <v/>
      </c>
    </row>
    <row r="24547" spans="8:8">
      <c r="H24547" t="str">
        <f t="shared" si="91"/>
        <v/>
      </c>
    </row>
    <row r="24548" spans="8:8">
      <c r="H24548" t="str">
        <f t="shared" si="91"/>
        <v/>
      </c>
    </row>
    <row r="24549" spans="8:8">
      <c r="H24549" t="str">
        <f t="shared" si="91"/>
        <v/>
      </c>
    </row>
    <row r="24550" spans="8:8">
      <c r="H24550" t="str">
        <f t="shared" si="91"/>
        <v/>
      </c>
    </row>
    <row r="24551" spans="8:8">
      <c r="H24551" t="str">
        <f t="shared" si="91"/>
        <v/>
      </c>
    </row>
    <row r="24552" spans="8:8">
      <c r="H24552" t="str">
        <f t="shared" si="91"/>
        <v/>
      </c>
    </row>
    <row r="24553" spans="8:8">
      <c r="H24553" t="str">
        <f t="shared" si="91"/>
        <v/>
      </c>
    </row>
    <row r="24554" spans="8:8">
      <c r="H24554" t="str">
        <f t="shared" si="91"/>
        <v/>
      </c>
    </row>
    <row r="24555" spans="8:8">
      <c r="H24555" t="str">
        <f t="shared" si="91"/>
        <v/>
      </c>
    </row>
    <row r="24556" spans="8:8">
      <c r="H24556" t="str">
        <f t="shared" si="91"/>
        <v/>
      </c>
    </row>
    <row r="24557" spans="8:8">
      <c r="H24557" t="str">
        <f t="shared" si="91"/>
        <v/>
      </c>
    </row>
    <row r="24558" spans="8:8">
      <c r="H24558" t="str">
        <f t="shared" si="91"/>
        <v/>
      </c>
    </row>
    <row r="24559" spans="8:8">
      <c r="H24559" t="str">
        <f t="shared" si="91"/>
        <v/>
      </c>
    </row>
    <row r="24560" spans="8:8">
      <c r="H24560" t="str">
        <f t="shared" si="91"/>
        <v/>
      </c>
    </row>
    <row r="24561" spans="8:8">
      <c r="H24561" t="str">
        <f t="shared" si="91"/>
        <v/>
      </c>
    </row>
    <row r="24562" spans="8:8">
      <c r="H24562" t="str">
        <f t="shared" si="91"/>
        <v/>
      </c>
    </row>
    <row r="24563" spans="8:8">
      <c r="H24563" t="str">
        <f t="shared" si="91"/>
        <v/>
      </c>
    </row>
    <row r="24564" spans="8:8">
      <c r="H24564" t="str">
        <f t="shared" si="91"/>
        <v/>
      </c>
    </row>
    <row r="24565" spans="8:8">
      <c r="H24565" t="str">
        <f t="shared" si="91"/>
        <v/>
      </c>
    </row>
    <row r="24566" spans="8:8">
      <c r="H24566" t="str">
        <f t="shared" si="91"/>
        <v/>
      </c>
    </row>
    <row r="24567" spans="8:8">
      <c r="H24567" t="str">
        <f t="shared" si="91"/>
        <v/>
      </c>
    </row>
    <row r="24568" spans="8:8">
      <c r="H24568" t="str">
        <f t="shared" si="91"/>
        <v/>
      </c>
    </row>
    <row r="24569" spans="8:8">
      <c r="H24569" t="str">
        <f t="shared" si="91"/>
        <v/>
      </c>
    </row>
    <row r="24570" spans="8:8">
      <c r="H24570" t="str">
        <f t="shared" si="91"/>
        <v/>
      </c>
    </row>
    <row r="24571" spans="8:8">
      <c r="H24571" t="str">
        <f t="shared" si="91"/>
        <v/>
      </c>
    </row>
    <row r="24572" spans="8:8">
      <c r="H24572" t="str">
        <f t="shared" si="91"/>
        <v/>
      </c>
    </row>
    <row r="24573" spans="8:8">
      <c r="H24573" t="str">
        <f t="shared" si="91"/>
        <v/>
      </c>
    </row>
    <row r="24574" spans="8:8">
      <c r="H24574" t="str">
        <f t="shared" si="91"/>
        <v/>
      </c>
    </row>
    <row r="24575" spans="8:8">
      <c r="H24575" t="str">
        <f t="shared" si="91"/>
        <v/>
      </c>
    </row>
    <row r="24576" spans="8:8">
      <c r="H24576" t="str">
        <f t="shared" si="91"/>
        <v/>
      </c>
    </row>
    <row r="24577" spans="8:8">
      <c r="H24577" t="str">
        <f t="shared" si="91"/>
        <v/>
      </c>
    </row>
    <row r="24578" spans="8:8">
      <c r="H24578" t="str">
        <f t="shared" si="91"/>
        <v/>
      </c>
    </row>
    <row r="24579" spans="8:8">
      <c r="H24579" t="str">
        <f t="shared" si="91"/>
        <v/>
      </c>
    </row>
    <row r="24580" spans="8:8">
      <c r="H24580" t="str">
        <f t="shared" si="91"/>
        <v/>
      </c>
    </row>
    <row r="24581" spans="8:8">
      <c r="H24581" t="str">
        <f t="shared" si="91"/>
        <v/>
      </c>
    </row>
    <row r="24582" spans="8:8">
      <c r="H24582" t="str">
        <f t="shared" si="91"/>
        <v/>
      </c>
    </row>
    <row r="24583" spans="8:8">
      <c r="H24583" t="str">
        <f t="shared" si="91"/>
        <v/>
      </c>
    </row>
    <row r="24584" spans="8:8">
      <c r="H24584" t="str">
        <f t="shared" si="91"/>
        <v/>
      </c>
    </row>
    <row r="24585" spans="8:8">
      <c r="H24585" t="str">
        <f t="shared" si="91"/>
        <v/>
      </c>
    </row>
    <row r="24586" spans="8:8">
      <c r="H24586" t="str">
        <f t="shared" si="91"/>
        <v/>
      </c>
    </row>
    <row r="24587" spans="8:8">
      <c r="H24587" t="str">
        <f t="shared" si="91"/>
        <v/>
      </c>
    </row>
    <row r="24588" spans="8:8">
      <c r="H24588" t="str">
        <f t="shared" si="91"/>
        <v/>
      </c>
    </row>
    <row r="24589" spans="8:8">
      <c r="H24589" t="str">
        <f t="shared" si="91"/>
        <v/>
      </c>
    </row>
    <row r="24590" spans="8:8">
      <c r="H24590" t="str">
        <f t="shared" si="91"/>
        <v/>
      </c>
    </row>
    <row r="24591" spans="8:8">
      <c r="H24591" t="str">
        <f t="shared" si="91"/>
        <v/>
      </c>
    </row>
    <row r="24592" spans="8:8">
      <c r="H24592" t="str">
        <f t="shared" si="91"/>
        <v/>
      </c>
    </row>
    <row r="24593" spans="8:8">
      <c r="H24593" t="str">
        <f t="shared" si="91"/>
        <v/>
      </c>
    </row>
    <row r="24594" spans="8:8">
      <c r="H24594" t="str">
        <f t="shared" si="91"/>
        <v/>
      </c>
    </row>
    <row r="24595" spans="8:8">
      <c r="H24595" t="str">
        <f t="shared" si="91"/>
        <v/>
      </c>
    </row>
    <row r="24596" spans="8:8">
      <c r="H24596" t="str">
        <f t="shared" si="91"/>
        <v/>
      </c>
    </row>
    <row r="24597" spans="8:8">
      <c r="H24597" t="str">
        <f t="shared" si="91"/>
        <v/>
      </c>
    </row>
    <row r="24598" spans="8:8">
      <c r="H24598" t="str">
        <f t="shared" si="91"/>
        <v/>
      </c>
    </row>
    <row r="24599" spans="8:8">
      <c r="H24599" t="str">
        <f t="shared" si="91"/>
        <v/>
      </c>
    </row>
    <row r="24600" spans="8:8">
      <c r="H24600" t="str">
        <f t="shared" si="91"/>
        <v/>
      </c>
    </row>
    <row r="24601" spans="8:8">
      <c r="H24601" t="str">
        <f t="shared" si="91"/>
        <v/>
      </c>
    </row>
    <row r="24602" spans="8:8">
      <c r="H24602" t="str">
        <f t="shared" si="91"/>
        <v/>
      </c>
    </row>
    <row r="24603" spans="8:8">
      <c r="H24603" t="str">
        <f t="shared" si="91"/>
        <v/>
      </c>
    </row>
    <row r="24604" spans="8:8">
      <c r="H24604" t="str">
        <f t="shared" si="91"/>
        <v/>
      </c>
    </row>
    <row r="24605" spans="8:8">
      <c r="H24605" t="str">
        <f t="shared" si="91"/>
        <v/>
      </c>
    </row>
    <row r="24606" spans="8:8">
      <c r="H24606" t="str">
        <f t="shared" si="91"/>
        <v/>
      </c>
    </row>
    <row r="24607" spans="8:8">
      <c r="H24607" t="str">
        <f t="shared" si="91"/>
        <v/>
      </c>
    </row>
    <row r="24608" spans="8:8">
      <c r="H24608" t="str">
        <f t="shared" si="91"/>
        <v/>
      </c>
    </row>
    <row r="24609" spans="8:8">
      <c r="H24609" t="str">
        <f t="shared" si="91"/>
        <v/>
      </c>
    </row>
    <row r="24610" spans="8:8">
      <c r="H24610" t="str">
        <f t="shared" ref="H24610:H24673" si="92">_xlfn.TEXTJOIN(", ", TRUE, G24610:G24610)</f>
        <v/>
      </c>
    </row>
    <row r="24611" spans="8:8">
      <c r="H24611" t="str">
        <f t="shared" si="92"/>
        <v/>
      </c>
    </row>
    <row r="24612" spans="8:8">
      <c r="H24612" t="str">
        <f t="shared" si="92"/>
        <v/>
      </c>
    </row>
    <row r="24613" spans="8:8">
      <c r="H24613" t="str">
        <f t="shared" si="92"/>
        <v/>
      </c>
    </row>
    <row r="24614" spans="8:8">
      <c r="H24614" t="str">
        <f t="shared" si="92"/>
        <v/>
      </c>
    </row>
    <row r="24615" spans="8:8">
      <c r="H24615" t="str">
        <f t="shared" si="92"/>
        <v/>
      </c>
    </row>
    <row r="24616" spans="8:8">
      <c r="H24616" t="str">
        <f t="shared" si="92"/>
        <v/>
      </c>
    </row>
    <row r="24617" spans="8:8">
      <c r="H24617" t="str">
        <f t="shared" si="92"/>
        <v/>
      </c>
    </row>
    <row r="24618" spans="8:8">
      <c r="H24618" t="str">
        <f t="shared" si="92"/>
        <v/>
      </c>
    </row>
    <row r="24619" spans="8:8">
      <c r="H24619" t="str">
        <f t="shared" si="92"/>
        <v/>
      </c>
    </row>
    <row r="24620" spans="8:8">
      <c r="H24620" t="str">
        <f t="shared" si="92"/>
        <v/>
      </c>
    </row>
    <row r="24621" spans="8:8">
      <c r="H24621" t="str">
        <f t="shared" si="92"/>
        <v/>
      </c>
    </row>
    <row r="24622" spans="8:8">
      <c r="H24622" t="str">
        <f t="shared" si="92"/>
        <v/>
      </c>
    </row>
    <row r="24623" spans="8:8">
      <c r="H24623" t="str">
        <f t="shared" si="92"/>
        <v/>
      </c>
    </row>
    <row r="24624" spans="8:8">
      <c r="H24624" t="str">
        <f t="shared" si="92"/>
        <v/>
      </c>
    </row>
    <row r="24625" spans="8:8">
      <c r="H24625" t="str">
        <f t="shared" si="92"/>
        <v/>
      </c>
    </row>
    <row r="24626" spans="8:8">
      <c r="H24626" t="str">
        <f t="shared" si="92"/>
        <v/>
      </c>
    </row>
    <row r="24627" spans="8:8">
      <c r="H24627" t="str">
        <f t="shared" si="92"/>
        <v/>
      </c>
    </row>
    <row r="24628" spans="8:8">
      <c r="H24628" t="str">
        <f t="shared" si="92"/>
        <v/>
      </c>
    </row>
    <row r="24629" spans="8:8">
      <c r="H24629" t="str">
        <f t="shared" si="92"/>
        <v/>
      </c>
    </row>
    <row r="24630" spans="8:8">
      <c r="H24630" t="str">
        <f t="shared" si="92"/>
        <v/>
      </c>
    </row>
    <row r="24631" spans="8:8">
      <c r="H24631" t="str">
        <f t="shared" si="92"/>
        <v/>
      </c>
    </row>
    <row r="24632" spans="8:8">
      <c r="H24632" t="str">
        <f t="shared" si="92"/>
        <v/>
      </c>
    </row>
    <row r="24633" spans="8:8">
      <c r="H24633" t="str">
        <f t="shared" si="92"/>
        <v/>
      </c>
    </row>
    <row r="24634" spans="8:8">
      <c r="H24634" t="str">
        <f t="shared" si="92"/>
        <v/>
      </c>
    </row>
    <row r="24635" spans="8:8">
      <c r="H24635" t="str">
        <f t="shared" si="92"/>
        <v/>
      </c>
    </row>
    <row r="24636" spans="8:8">
      <c r="H24636" t="str">
        <f t="shared" si="92"/>
        <v/>
      </c>
    </row>
    <row r="24637" spans="8:8">
      <c r="H24637" t="str">
        <f t="shared" si="92"/>
        <v/>
      </c>
    </row>
    <row r="24638" spans="8:8">
      <c r="H24638" t="str">
        <f t="shared" si="92"/>
        <v/>
      </c>
    </row>
    <row r="24639" spans="8:8">
      <c r="H24639" t="str">
        <f t="shared" si="92"/>
        <v/>
      </c>
    </row>
    <row r="24640" spans="8:8">
      <c r="H24640" t="str">
        <f t="shared" si="92"/>
        <v/>
      </c>
    </row>
    <row r="24641" spans="8:8">
      <c r="H24641" t="str">
        <f t="shared" si="92"/>
        <v/>
      </c>
    </row>
    <row r="24642" spans="8:8">
      <c r="H24642" t="str">
        <f t="shared" si="92"/>
        <v/>
      </c>
    </row>
    <row r="24643" spans="8:8">
      <c r="H24643" t="str">
        <f t="shared" si="92"/>
        <v/>
      </c>
    </row>
    <row r="24644" spans="8:8">
      <c r="H24644" t="str">
        <f t="shared" si="92"/>
        <v/>
      </c>
    </row>
    <row r="24645" spans="8:8">
      <c r="H24645" t="str">
        <f t="shared" si="92"/>
        <v/>
      </c>
    </row>
    <row r="24646" spans="8:8">
      <c r="H24646" t="str">
        <f t="shared" si="92"/>
        <v/>
      </c>
    </row>
    <row r="24647" spans="8:8">
      <c r="H24647" t="str">
        <f t="shared" si="92"/>
        <v/>
      </c>
    </row>
    <row r="24648" spans="8:8">
      <c r="H24648" t="str">
        <f t="shared" si="92"/>
        <v/>
      </c>
    </row>
    <row r="24649" spans="8:8">
      <c r="H24649" t="str">
        <f t="shared" si="92"/>
        <v/>
      </c>
    </row>
    <row r="24650" spans="8:8">
      <c r="H24650" t="str">
        <f t="shared" si="92"/>
        <v/>
      </c>
    </row>
    <row r="24651" spans="8:8">
      <c r="H24651" t="str">
        <f t="shared" si="92"/>
        <v/>
      </c>
    </row>
    <row r="24652" spans="8:8">
      <c r="H24652" t="str">
        <f t="shared" si="92"/>
        <v/>
      </c>
    </row>
    <row r="24653" spans="8:8">
      <c r="H24653" t="str">
        <f t="shared" si="92"/>
        <v/>
      </c>
    </row>
    <row r="24654" spans="8:8">
      <c r="H24654" t="str">
        <f t="shared" si="92"/>
        <v/>
      </c>
    </row>
    <row r="24655" spans="8:8">
      <c r="H24655" t="str">
        <f t="shared" si="92"/>
        <v/>
      </c>
    </row>
    <row r="24656" spans="8:8">
      <c r="H24656" t="str">
        <f t="shared" si="92"/>
        <v/>
      </c>
    </row>
    <row r="24657" spans="8:8">
      <c r="H24657" t="str">
        <f t="shared" si="92"/>
        <v/>
      </c>
    </row>
    <row r="24658" spans="8:8">
      <c r="H24658" t="str">
        <f t="shared" si="92"/>
        <v/>
      </c>
    </row>
    <row r="24659" spans="8:8">
      <c r="H24659" t="str">
        <f t="shared" si="92"/>
        <v/>
      </c>
    </row>
    <row r="24660" spans="8:8">
      <c r="H24660" t="str">
        <f t="shared" si="92"/>
        <v/>
      </c>
    </row>
    <row r="24661" spans="8:8">
      <c r="H24661" t="str">
        <f t="shared" si="92"/>
        <v/>
      </c>
    </row>
    <row r="24662" spans="8:8">
      <c r="H24662" t="str">
        <f t="shared" si="92"/>
        <v/>
      </c>
    </row>
    <row r="24663" spans="8:8">
      <c r="H24663" t="str">
        <f t="shared" si="92"/>
        <v/>
      </c>
    </row>
    <row r="24664" spans="8:8">
      <c r="H24664" t="str">
        <f t="shared" si="92"/>
        <v/>
      </c>
    </row>
    <row r="24665" spans="8:8">
      <c r="H24665" t="str">
        <f t="shared" si="92"/>
        <v/>
      </c>
    </row>
    <row r="24666" spans="8:8">
      <c r="H24666" t="str">
        <f t="shared" si="92"/>
        <v/>
      </c>
    </row>
    <row r="24667" spans="8:8">
      <c r="H24667" t="str">
        <f t="shared" si="92"/>
        <v/>
      </c>
    </row>
    <row r="24668" spans="8:8">
      <c r="H24668" t="str">
        <f t="shared" si="92"/>
        <v/>
      </c>
    </row>
    <row r="24669" spans="8:8">
      <c r="H24669" t="str">
        <f t="shared" si="92"/>
        <v/>
      </c>
    </row>
    <row r="24670" spans="8:8">
      <c r="H24670" t="str">
        <f t="shared" si="92"/>
        <v/>
      </c>
    </row>
    <row r="24671" spans="8:8">
      <c r="H24671" t="str">
        <f t="shared" si="92"/>
        <v/>
      </c>
    </row>
    <row r="24672" spans="8:8">
      <c r="H24672" t="str">
        <f t="shared" si="92"/>
        <v/>
      </c>
    </row>
    <row r="24673" spans="8:8">
      <c r="H24673" t="str">
        <f t="shared" si="92"/>
        <v/>
      </c>
    </row>
    <row r="24674" spans="8:8">
      <c r="H24674" t="str">
        <f t="shared" ref="H24674:H24737" si="93">_xlfn.TEXTJOIN(", ", TRUE, G24674:G24674)</f>
        <v/>
      </c>
    </row>
    <row r="24675" spans="8:8">
      <c r="H24675" t="str">
        <f t="shared" si="93"/>
        <v/>
      </c>
    </row>
    <row r="24676" spans="8:8">
      <c r="H24676" t="str">
        <f t="shared" si="93"/>
        <v/>
      </c>
    </row>
    <row r="24677" spans="8:8">
      <c r="H24677" t="str">
        <f t="shared" si="93"/>
        <v/>
      </c>
    </row>
    <row r="24678" spans="8:8">
      <c r="H24678" t="str">
        <f t="shared" si="93"/>
        <v/>
      </c>
    </row>
    <row r="24679" spans="8:8">
      <c r="H24679" t="str">
        <f t="shared" si="93"/>
        <v/>
      </c>
    </row>
    <row r="24680" spans="8:8">
      <c r="H24680" t="str">
        <f t="shared" si="93"/>
        <v/>
      </c>
    </row>
    <row r="24681" spans="8:8">
      <c r="H24681" t="str">
        <f t="shared" si="93"/>
        <v/>
      </c>
    </row>
    <row r="24682" spans="8:8">
      <c r="H24682" t="str">
        <f t="shared" si="93"/>
        <v/>
      </c>
    </row>
    <row r="24683" spans="8:8">
      <c r="H24683" t="str">
        <f t="shared" si="93"/>
        <v/>
      </c>
    </row>
    <row r="24684" spans="8:8">
      <c r="H24684" t="str">
        <f t="shared" si="93"/>
        <v/>
      </c>
    </row>
    <row r="24685" spans="8:8">
      <c r="H24685" t="str">
        <f t="shared" si="93"/>
        <v/>
      </c>
    </row>
    <row r="24686" spans="8:8">
      <c r="H24686" t="str">
        <f t="shared" si="93"/>
        <v/>
      </c>
    </row>
    <row r="24687" spans="8:8">
      <c r="H24687" t="str">
        <f t="shared" si="93"/>
        <v/>
      </c>
    </row>
    <row r="24688" spans="8:8">
      <c r="H24688" t="str">
        <f t="shared" si="93"/>
        <v/>
      </c>
    </row>
    <row r="24689" spans="8:8">
      <c r="H24689" t="str">
        <f t="shared" si="93"/>
        <v/>
      </c>
    </row>
    <row r="24690" spans="8:8">
      <c r="H24690" t="str">
        <f t="shared" si="93"/>
        <v/>
      </c>
    </row>
    <row r="24691" spans="8:8">
      <c r="H24691" t="str">
        <f t="shared" si="93"/>
        <v/>
      </c>
    </row>
    <row r="24692" spans="8:8">
      <c r="H24692" t="str">
        <f t="shared" si="93"/>
        <v/>
      </c>
    </row>
    <row r="24693" spans="8:8">
      <c r="H24693" t="str">
        <f t="shared" si="93"/>
        <v/>
      </c>
    </row>
    <row r="24694" spans="8:8">
      <c r="H24694" t="str">
        <f t="shared" si="93"/>
        <v/>
      </c>
    </row>
    <row r="24695" spans="8:8">
      <c r="H24695" t="str">
        <f t="shared" si="93"/>
        <v/>
      </c>
    </row>
    <row r="24696" spans="8:8">
      <c r="H24696" t="str">
        <f t="shared" si="93"/>
        <v/>
      </c>
    </row>
    <row r="24697" spans="8:8">
      <c r="H24697" t="str">
        <f t="shared" si="93"/>
        <v/>
      </c>
    </row>
    <row r="24698" spans="8:8">
      <c r="H24698" t="str">
        <f t="shared" si="93"/>
        <v/>
      </c>
    </row>
    <row r="24699" spans="8:8">
      <c r="H24699" t="str">
        <f t="shared" si="93"/>
        <v/>
      </c>
    </row>
    <row r="24700" spans="8:8">
      <c r="H24700" t="str">
        <f t="shared" si="93"/>
        <v/>
      </c>
    </row>
    <row r="24701" spans="8:8">
      <c r="H24701" t="str">
        <f t="shared" si="93"/>
        <v/>
      </c>
    </row>
    <row r="24702" spans="8:8">
      <c r="H24702" t="str">
        <f t="shared" si="93"/>
        <v/>
      </c>
    </row>
    <row r="24703" spans="8:8">
      <c r="H24703" t="str">
        <f t="shared" si="93"/>
        <v/>
      </c>
    </row>
    <row r="24704" spans="8:8">
      <c r="H24704" t="str">
        <f t="shared" si="93"/>
        <v/>
      </c>
    </row>
    <row r="24705" spans="8:8">
      <c r="H24705" t="str">
        <f t="shared" si="93"/>
        <v/>
      </c>
    </row>
    <row r="24706" spans="8:8">
      <c r="H24706" t="str">
        <f t="shared" si="93"/>
        <v/>
      </c>
    </row>
    <row r="24707" spans="8:8">
      <c r="H24707" t="str">
        <f t="shared" si="93"/>
        <v/>
      </c>
    </row>
    <row r="24708" spans="8:8">
      <c r="H24708" t="str">
        <f t="shared" si="93"/>
        <v/>
      </c>
    </row>
    <row r="24709" spans="8:8">
      <c r="H24709" t="str">
        <f t="shared" si="93"/>
        <v/>
      </c>
    </row>
    <row r="24710" spans="8:8">
      <c r="H24710" t="str">
        <f t="shared" si="93"/>
        <v/>
      </c>
    </row>
    <row r="24711" spans="8:8">
      <c r="H24711" t="str">
        <f t="shared" si="93"/>
        <v/>
      </c>
    </row>
    <row r="24712" spans="8:8">
      <c r="H24712" t="str">
        <f t="shared" si="93"/>
        <v/>
      </c>
    </row>
    <row r="24713" spans="8:8">
      <c r="H24713" t="str">
        <f t="shared" si="93"/>
        <v/>
      </c>
    </row>
    <row r="24714" spans="8:8">
      <c r="H24714" t="str">
        <f t="shared" si="93"/>
        <v/>
      </c>
    </row>
    <row r="24715" spans="8:8">
      <c r="H24715" t="str">
        <f t="shared" si="93"/>
        <v/>
      </c>
    </row>
    <row r="24716" spans="8:8">
      <c r="H24716" t="str">
        <f t="shared" si="93"/>
        <v/>
      </c>
    </row>
    <row r="24717" spans="8:8">
      <c r="H24717" t="str">
        <f t="shared" si="93"/>
        <v/>
      </c>
    </row>
    <row r="24718" spans="8:8">
      <c r="H24718" t="str">
        <f t="shared" si="93"/>
        <v/>
      </c>
    </row>
    <row r="24719" spans="8:8">
      <c r="H24719" t="str">
        <f t="shared" si="93"/>
        <v/>
      </c>
    </row>
    <row r="24720" spans="8:8">
      <c r="H24720" t="str">
        <f t="shared" si="93"/>
        <v/>
      </c>
    </row>
    <row r="24721" spans="8:8">
      <c r="H24721" t="str">
        <f t="shared" si="93"/>
        <v/>
      </c>
    </row>
    <row r="24722" spans="8:8">
      <c r="H24722" t="str">
        <f t="shared" si="93"/>
        <v/>
      </c>
    </row>
    <row r="24723" spans="8:8">
      <c r="H24723" t="str">
        <f t="shared" si="93"/>
        <v/>
      </c>
    </row>
    <row r="24724" spans="8:8">
      <c r="H24724" t="str">
        <f t="shared" si="93"/>
        <v/>
      </c>
    </row>
    <row r="24725" spans="8:8">
      <c r="H24725" t="str">
        <f t="shared" si="93"/>
        <v/>
      </c>
    </row>
    <row r="24726" spans="8:8">
      <c r="H24726" t="str">
        <f t="shared" si="93"/>
        <v/>
      </c>
    </row>
    <row r="24727" spans="8:8">
      <c r="H24727" t="str">
        <f t="shared" si="93"/>
        <v/>
      </c>
    </row>
    <row r="24728" spans="8:8">
      <c r="H24728" t="str">
        <f t="shared" si="93"/>
        <v/>
      </c>
    </row>
    <row r="24729" spans="8:8">
      <c r="H24729" t="str">
        <f t="shared" si="93"/>
        <v/>
      </c>
    </row>
    <row r="24730" spans="8:8">
      <c r="H24730" t="str">
        <f t="shared" si="93"/>
        <v/>
      </c>
    </row>
    <row r="24731" spans="8:8">
      <c r="H24731" t="str">
        <f t="shared" si="93"/>
        <v/>
      </c>
    </row>
    <row r="24732" spans="8:8">
      <c r="H24732" t="str">
        <f t="shared" si="93"/>
        <v/>
      </c>
    </row>
    <row r="24733" spans="8:8">
      <c r="H24733" t="str">
        <f t="shared" si="93"/>
        <v/>
      </c>
    </row>
    <row r="24734" spans="8:8">
      <c r="H24734" t="str">
        <f t="shared" si="93"/>
        <v/>
      </c>
    </row>
    <row r="24735" spans="8:8">
      <c r="H24735" t="str">
        <f t="shared" si="93"/>
        <v/>
      </c>
    </row>
    <row r="24736" spans="8:8">
      <c r="H24736" t="str">
        <f t="shared" si="93"/>
        <v/>
      </c>
    </row>
    <row r="24737" spans="8:8">
      <c r="H24737" t="str">
        <f t="shared" si="93"/>
        <v/>
      </c>
    </row>
    <row r="24738" spans="8:8">
      <c r="H24738" t="str">
        <f t="shared" ref="H24738:H24801" si="94">_xlfn.TEXTJOIN(", ", TRUE, G24738:G24738)</f>
        <v/>
      </c>
    </row>
    <row r="24739" spans="8:8">
      <c r="H24739" t="str">
        <f t="shared" si="94"/>
        <v/>
      </c>
    </row>
    <row r="24740" spans="8:8">
      <c r="H24740" t="str">
        <f t="shared" si="94"/>
        <v/>
      </c>
    </row>
    <row r="24741" spans="8:8">
      <c r="H24741" t="str">
        <f t="shared" si="94"/>
        <v/>
      </c>
    </row>
    <row r="24742" spans="8:8">
      <c r="H24742" t="str">
        <f t="shared" si="94"/>
        <v/>
      </c>
    </row>
    <row r="24743" spans="8:8">
      <c r="H24743" t="str">
        <f t="shared" si="94"/>
        <v/>
      </c>
    </row>
    <row r="24744" spans="8:8">
      <c r="H24744" t="str">
        <f t="shared" si="94"/>
        <v/>
      </c>
    </row>
    <row r="24745" spans="8:8">
      <c r="H24745" t="str">
        <f t="shared" si="94"/>
        <v/>
      </c>
    </row>
    <row r="24746" spans="8:8">
      <c r="H24746" t="str">
        <f t="shared" si="94"/>
        <v/>
      </c>
    </row>
    <row r="24747" spans="8:8">
      <c r="H24747" t="str">
        <f t="shared" si="94"/>
        <v/>
      </c>
    </row>
    <row r="24748" spans="8:8">
      <c r="H24748" t="str">
        <f t="shared" si="94"/>
        <v/>
      </c>
    </row>
    <row r="24749" spans="8:8">
      <c r="H24749" t="str">
        <f t="shared" si="94"/>
        <v/>
      </c>
    </row>
    <row r="24750" spans="8:8">
      <c r="H24750" t="str">
        <f t="shared" si="94"/>
        <v/>
      </c>
    </row>
    <row r="24751" spans="8:8">
      <c r="H24751" t="str">
        <f t="shared" si="94"/>
        <v/>
      </c>
    </row>
    <row r="24752" spans="8:8">
      <c r="H24752" t="str">
        <f t="shared" si="94"/>
        <v/>
      </c>
    </row>
    <row r="24753" spans="8:8">
      <c r="H24753" t="str">
        <f t="shared" si="94"/>
        <v/>
      </c>
    </row>
    <row r="24754" spans="8:8">
      <c r="H24754" t="str">
        <f t="shared" si="94"/>
        <v/>
      </c>
    </row>
    <row r="24755" spans="8:8">
      <c r="H24755" t="str">
        <f t="shared" si="94"/>
        <v/>
      </c>
    </row>
    <row r="24756" spans="8:8">
      <c r="H24756" t="str">
        <f t="shared" si="94"/>
        <v/>
      </c>
    </row>
    <row r="24757" spans="8:8">
      <c r="H24757" t="str">
        <f t="shared" si="94"/>
        <v/>
      </c>
    </row>
    <row r="24758" spans="8:8">
      <c r="H24758" t="str">
        <f t="shared" si="94"/>
        <v/>
      </c>
    </row>
    <row r="24759" spans="8:8">
      <c r="H24759" t="str">
        <f t="shared" si="94"/>
        <v/>
      </c>
    </row>
    <row r="24760" spans="8:8">
      <c r="H24760" t="str">
        <f t="shared" si="94"/>
        <v/>
      </c>
    </row>
    <row r="24761" spans="8:8">
      <c r="H24761" t="str">
        <f t="shared" si="94"/>
        <v/>
      </c>
    </row>
    <row r="24762" spans="8:8">
      <c r="H24762" t="str">
        <f t="shared" si="94"/>
        <v/>
      </c>
    </row>
    <row r="24763" spans="8:8">
      <c r="H24763" t="str">
        <f t="shared" si="94"/>
        <v/>
      </c>
    </row>
    <row r="24764" spans="8:8">
      <c r="H24764" t="str">
        <f t="shared" si="94"/>
        <v/>
      </c>
    </row>
    <row r="24765" spans="8:8">
      <c r="H24765" t="str">
        <f t="shared" si="94"/>
        <v/>
      </c>
    </row>
    <row r="24766" spans="8:8">
      <c r="H24766" t="str">
        <f t="shared" si="94"/>
        <v/>
      </c>
    </row>
    <row r="24767" spans="8:8">
      <c r="H24767" t="str">
        <f t="shared" si="94"/>
        <v/>
      </c>
    </row>
    <row r="24768" spans="8:8">
      <c r="H24768" t="str">
        <f t="shared" si="94"/>
        <v/>
      </c>
    </row>
    <row r="24769" spans="8:8">
      <c r="H24769" t="str">
        <f t="shared" si="94"/>
        <v/>
      </c>
    </row>
    <row r="24770" spans="8:8">
      <c r="H24770" t="str">
        <f t="shared" si="94"/>
        <v/>
      </c>
    </row>
    <row r="24771" spans="8:8">
      <c r="H24771" t="str">
        <f t="shared" si="94"/>
        <v/>
      </c>
    </row>
    <row r="24772" spans="8:8">
      <c r="H24772" t="str">
        <f t="shared" si="94"/>
        <v/>
      </c>
    </row>
    <row r="24773" spans="8:8">
      <c r="H24773" t="str">
        <f t="shared" si="94"/>
        <v/>
      </c>
    </row>
    <row r="24774" spans="8:8">
      <c r="H24774" t="str">
        <f t="shared" si="94"/>
        <v/>
      </c>
    </row>
    <row r="24775" spans="8:8">
      <c r="H24775" t="str">
        <f t="shared" si="94"/>
        <v/>
      </c>
    </row>
    <row r="24776" spans="8:8">
      <c r="H24776" t="str">
        <f t="shared" si="94"/>
        <v/>
      </c>
    </row>
    <row r="24777" spans="8:8">
      <c r="H24777" t="str">
        <f t="shared" si="94"/>
        <v/>
      </c>
    </row>
    <row r="24778" spans="8:8">
      <c r="H24778" t="str">
        <f t="shared" si="94"/>
        <v/>
      </c>
    </row>
    <row r="24779" spans="8:8">
      <c r="H24779" t="str">
        <f t="shared" si="94"/>
        <v/>
      </c>
    </row>
    <row r="24780" spans="8:8">
      <c r="H24780" t="str">
        <f t="shared" si="94"/>
        <v/>
      </c>
    </row>
    <row r="24781" spans="8:8">
      <c r="H24781" t="str">
        <f t="shared" si="94"/>
        <v/>
      </c>
    </row>
    <row r="24782" spans="8:8">
      <c r="H24782" t="str">
        <f t="shared" si="94"/>
        <v/>
      </c>
    </row>
    <row r="24783" spans="8:8">
      <c r="H24783" t="str">
        <f t="shared" si="94"/>
        <v/>
      </c>
    </row>
    <row r="24784" spans="8:8">
      <c r="H24784" t="str">
        <f t="shared" si="94"/>
        <v/>
      </c>
    </row>
    <row r="24785" spans="8:8">
      <c r="H24785" t="str">
        <f t="shared" si="94"/>
        <v/>
      </c>
    </row>
    <row r="24786" spans="8:8">
      <c r="H24786" t="str">
        <f t="shared" si="94"/>
        <v/>
      </c>
    </row>
    <row r="24787" spans="8:8">
      <c r="H24787" t="str">
        <f t="shared" si="94"/>
        <v/>
      </c>
    </row>
    <row r="24788" spans="8:8">
      <c r="H24788" t="str">
        <f t="shared" si="94"/>
        <v/>
      </c>
    </row>
    <row r="24789" spans="8:8">
      <c r="H24789" t="str">
        <f t="shared" si="94"/>
        <v/>
      </c>
    </row>
    <row r="24790" spans="8:8">
      <c r="H24790" t="str">
        <f t="shared" si="94"/>
        <v/>
      </c>
    </row>
    <row r="24791" spans="8:8">
      <c r="H24791" t="str">
        <f t="shared" si="94"/>
        <v/>
      </c>
    </row>
    <row r="24792" spans="8:8">
      <c r="H24792" t="str">
        <f t="shared" si="94"/>
        <v/>
      </c>
    </row>
    <row r="24793" spans="8:8">
      <c r="H24793" t="str">
        <f t="shared" si="94"/>
        <v/>
      </c>
    </row>
    <row r="24794" spans="8:8">
      <c r="H24794" t="str">
        <f t="shared" si="94"/>
        <v/>
      </c>
    </row>
    <row r="24795" spans="8:8">
      <c r="H24795" t="str">
        <f t="shared" si="94"/>
        <v/>
      </c>
    </row>
    <row r="24796" spans="8:8">
      <c r="H24796" t="str">
        <f t="shared" si="94"/>
        <v/>
      </c>
    </row>
    <row r="24797" spans="8:8">
      <c r="H24797" t="str">
        <f t="shared" si="94"/>
        <v/>
      </c>
    </row>
    <row r="24798" spans="8:8">
      <c r="H24798" t="str">
        <f t="shared" si="94"/>
        <v/>
      </c>
    </row>
    <row r="24799" spans="8:8">
      <c r="H24799" t="str">
        <f t="shared" si="94"/>
        <v/>
      </c>
    </row>
    <row r="24800" spans="8:8">
      <c r="H24800" t="str">
        <f t="shared" si="94"/>
        <v/>
      </c>
    </row>
    <row r="24801" spans="8:8">
      <c r="H24801" t="str">
        <f t="shared" si="94"/>
        <v/>
      </c>
    </row>
    <row r="24802" spans="8:8">
      <c r="H24802" t="str">
        <f t="shared" ref="H24802:H24865" si="95">_xlfn.TEXTJOIN(", ", TRUE, G24802:G24802)</f>
        <v/>
      </c>
    </row>
    <row r="24803" spans="8:8">
      <c r="H24803" t="str">
        <f t="shared" si="95"/>
        <v/>
      </c>
    </row>
    <row r="24804" spans="8:8">
      <c r="H24804" t="str">
        <f t="shared" si="95"/>
        <v/>
      </c>
    </row>
    <row r="24805" spans="8:8">
      <c r="H24805" t="str">
        <f t="shared" si="95"/>
        <v/>
      </c>
    </row>
    <row r="24806" spans="8:8">
      <c r="H24806" t="str">
        <f t="shared" si="95"/>
        <v/>
      </c>
    </row>
    <row r="24807" spans="8:8">
      <c r="H24807" t="str">
        <f t="shared" si="95"/>
        <v/>
      </c>
    </row>
    <row r="24808" spans="8:8">
      <c r="H24808" t="str">
        <f t="shared" si="95"/>
        <v/>
      </c>
    </row>
    <row r="24809" spans="8:8">
      <c r="H24809" t="str">
        <f t="shared" si="95"/>
        <v/>
      </c>
    </row>
    <row r="24810" spans="8:8">
      <c r="H24810" t="str">
        <f t="shared" si="95"/>
        <v/>
      </c>
    </row>
    <row r="24811" spans="8:8">
      <c r="H24811" t="str">
        <f t="shared" si="95"/>
        <v/>
      </c>
    </row>
    <row r="24812" spans="8:8">
      <c r="H24812" t="str">
        <f t="shared" si="95"/>
        <v/>
      </c>
    </row>
    <row r="24813" spans="8:8">
      <c r="H24813" t="str">
        <f t="shared" si="95"/>
        <v/>
      </c>
    </row>
    <row r="24814" spans="8:8">
      <c r="H24814" t="str">
        <f t="shared" si="95"/>
        <v/>
      </c>
    </row>
    <row r="24815" spans="8:8">
      <c r="H24815" t="str">
        <f t="shared" si="95"/>
        <v/>
      </c>
    </row>
    <row r="24816" spans="8:8">
      <c r="H24816" t="str">
        <f t="shared" si="95"/>
        <v/>
      </c>
    </row>
    <row r="24817" spans="8:8">
      <c r="H24817" t="str">
        <f t="shared" si="95"/>
        <v/>
      </c>
    </row>
    <row r="24818" spans="8:8">
      <c r="H24818" t="str">
        <f t="shared" si="95"/>
        <v/>
      </c>
    </row>
    <row r="24819" spans="8:8">
      <c r="H24819" t="str">
        <f t="shared" si="95"/>
        <v/>
      </c>
    </row>
    <row r="24820" spans="8:8">
      <c r="H24820" t="str">
        <f t="shared" si="95"/>
        <v/>
      </c>
    </row>
    <row r="24821" spans="8:8">
      <c r="H24821" t="str">
        <f t="shared" si="95"/>
        <v/>
      </c>
    </row>
    <row r="24822" spans="8:8">
      <c r="H24822" t="str">
        <f t="shared" si="95"/>
        <v/>
      </c>
    </row>
    <row r="24823" spans="8:8">
      <c r="H24823" t="str">
        <f t="shared" si="95"/>
        <v/>
      </c>
    </row>
    <row r="24824" spans="8:8">
      <c r="H24824" t="str">
        <f t="shared" si="95"/>
        <v/>
      </c>
    </row>
    <row r="24825" spans="8:8">
      <c r="H24825" t="str">
        <f t="shared" si="95"/>
        <v/>
      </c>
    </row>
    <row r="24826" spans="8:8">
      <c r="H24826" t="str">
        <f t="shared" si="95"/>
        <v/>
      </c>
    </row>
    <row r="24827" spans="8:8">
      <c r="H24827" t="str">
        <f t="shared" si="95"/>
        <v/>
      </c>
    </row>
    <row r="24828" spans="8:8">
      <c r="H24828" t="str">
        <f t="shared" si="95"/>
        <v/>
      </c>
    </row>
    <row r="24829" spans="8:8">
      <c r="H24829" t="str">
        <f t="shared" si="95"/>
        <v/>
      </c>
    </row>
    <row r="24830" spans="8:8">
      <c r="H24830" t="str">
        <f t="shared" si="95"/>
        <v/>
      </c>
    </row>
    <row r="24831" spans="8:8">
      <c r="H24831" t="str">
        <f t="shared" si="95"/>
        <v/>
      </c>
    </row>
    <row r="24832" spans="8:8">
      <c r="H24832" t="str">
        <f t="shared" si="95"/>
        <v/>
      </c>
    </row>
    <row r="24833" spans="8:8">
      <c r="H24833" t="str">
        <f t="shared" si="95"/>
        <v/>
      </c>
    </row>
    <row r="24834" spans="8:8">
      <c r="H24834" t="str">
        <f t="shared" si="95"/>
        <v/>
      </c>
    </row>
    <row r="24835" spans="8:8">
      <c r="H24835" t="str">
        <f t="shared" si="95"/>
        <v/>
      </c>
    </row>
    <row r="24836" spans="8:8">
      <c r="H24836" t="str">
        <f t="shared" si="95"/>
        <v/>
      </c>
    </row>
    <row r="24837" spans="8:8">
      <c r="H24837" t="str">
        <f t="shared" si="95"/>
        <v/>
      </c>
    </row>
    <row r="24838" spans="8:8">
      <c r="H24838" t="str">
        <f t="shared" si="95"/>
        <v/>
      </c>
    </row>
    <row r="24839" spans="8:8">
      <c r="H24839" t="str">
        <f t="shared" si="95"/>
        <v/>
      </c>
    </row>
    <row r="24840" spans="8:8">
      <c r="H24840" t="str">
        <f t="shared" si="95"/>
        <v/>
      </c>
    </row>
    <row r="24841" spans="8:8">
      <c r="H24841" t="str">
        <f t="shared" si="95"/>
        <v/>
      </c>
    </row>
    <row r="24842" spans="8:8">
      <c r="H24842" t="str">
        <f t="shared" si="95"/>
        <v/>
      </c>
    </row>
    <row r="24843" spans="8:8">
      <c r="H24843" t="str">
        <f t="shared" si="95"/>
        <v/>
      </c>
    </row>
    <row r="24844" spans="8:8">
      <c r="H24844" t="str">
        <f t="shared" si="95"/>
        <v/>
      </c>
    </row>
    <row r="24845" spans="8:8">
      <c r="H24845" t="str">
        <f t="shared" si="95"/>
        <v/>
      </c>
    </row>
    <row r="24846" spans="8:8">
      <c r="H24846" t="str">
        <f t="shared" si="95"/>
        <v/>
      </c>
    </row>
    <row r="24847" spans="8:8">
      <c r="H24847" t="str">
        <f t="shared" si="95"/>
        <v/>
      </c>
    </row>
    <row r="24848" spans="8:8">
      <c r="H24848" t="str">
        <f t="shared" si="95"/>
        <v/>
      </c>
    </row>
    <row r="24849" spans="8:8">
      <c r="H24849" t="str">
        <f t="shared" si="95"/>
        <v/>
      </c>
    </row>
    <row r="24850" spans="8:8">
      <c r="H24850" t="str">
        <f t="shared" si="95"/>
        <v/>
      </c>
    </row>
    <row r="24851" spans="8:8">
      <c r="H24851" t="str">
        <f t="shared" si="95"/>
        <v/>
      </c>
    </row>
    <row r="24852" spans="8:8">
      <c r="H24852" t="str">
        <f t="shared" si="95"/>
        <v/>
      </c>
    </row>
    <row r="24853" spans="8:8">
      <c r="H24853" t="str">
        <f t="shared" si="95"/>
        <v/>
      </c>
    </row>
    <row r="24854" spans="8:8">
      <c r="H24854" t="str">
        <f t="shared" si="95"/>
        <v/>
      </c>
    </row>
    <row r="24855" spans="8:8">
      <c r="H24855" t="str">
        <f t="shared" si="95"/>
        <v/>
      </c>
    </row>
    <row r="24856" spans="8:8">
      <c r="H24856" t="str">
        <f t="shared" si="95"/>
        <v/>
      </c>
    </row>
    <row r="24857" spans="8:8">
      <c r="H24857" t="str">
        <f t="shared" si="95"/>
        <v/>
      </c>
    </row>
    <row r="24858" spans="8:8">
      <c r="H24858" t="str">
        <f t="shared" si="95"/>
        <v/>
      </c>
    </row>
    <row r="24859" spans="8:8">
      <c r="H24859" t="str">
        <f t="shared" si="95"/>
        <v/>
      </c>
    </row>
    <row r="24860" spans="8:8">
      <c r="H24860" t="str">
        <f t="shared" si="95"/>
        <v/>
      </c>
    </row>
    <row r="24861" spans="8:8">
      <c r="H24861" t="str">
        <f t="shared" si="95"/>
        <v/>
      </c>
    </row>
    <row r="24862" spans="8:8">
      <c r="H24862" t="str">
        <f t="shared" si="95"/>
        <v/>
      </c>
    </row>
    <row r="24863" spans="8:8">
      <c r="H24863" t="str">
        <f t="shared" si="95"/>
        <v/>
      </c>
    </row>
    <row r="24864" spans="8:8">
      <c r="H24864" t="str">
        <f t="shared" si="95"/>
        <v/>
      </c>
    </row>
    <row r="24865" spans="8:8">
      <c r="H24865" t="str">
        <f t="shared" si="95"/>
        <v/>
      </c>
    </row>
    <row r="24866" spans="8:8">
      <c r="H24866" t="str">
        <f t="shared" ref="H24866:H24929" si="96">_xlfn.TEXTJOIN(", ", TRUE, G24866:G24866)</f>
        <v/>
      </c>
    </row>
    <row r="24867" spans="8:8">
      <c r="H24867" t="str">
        <f t="shared" si="96"/>
        <v/>
      </c>
    </row>
    <row r="24868" spans="8:8">
      <c r="H24868" t="str">
        <f t="shared" si="96"/>
        <v/>
      </c>
    </row>
    <row r="24869" spans="8:8">
      <c r="H24869" t="str">
        <f t="shared" si="96"/>
        <v/>
      </c>
    </row>
    <row r="24870" spans="8:8">
      <c r="H24870" t="str">
        <f t="shared" si="96"/>
        <v/>
      </c>
    </row>
    <row r="24871" spans="8:8">
      <c r="H24871" t="str">
        <f t="shared" si="96"/>
        <v/>
      </c>
    </row>
    <row r="24872" spans="8:8">
      <c r="H24872" t="str">
        <f t="shared" si="96"/>
        <v/>
      </c>
    </row>
    <row r="24873" spans="8:8">
      <c r="H24873" t="str">
        <f t="shared" si="96"/>
        <v/>
      </c>
    </row>
    <row r="24874" spans="8:8">
      <c r="H24874" t="str">
        <f t="shared" si="96"/>
        <v/>
      </c>
    </row>
    <row r="24875" spans="8:8">
      <c r="H24875" t="str">
        <f t="shared" si="96"/>
        <v/>
      </c>
    </row>
    <row r="24876" spans="8:8">
      <c r="H24876" t="str">
        <f t="shared" si="96"/>
        <v/>
      </c>
    </row>
    <row r="24877" spans="8:8">
      <c r="H24877" t="str">
        <f t="shared" si="96"/>
        <v/>
      </c>
    </row>
    <row r="24878" spans="8:8">
      <c r="H24878" t="str">
        <f t="shared" si="96"/>
        <v/>
      </c>
    </row>
    <row r="24879" spans="8:8">
      <c r="H24879" t="str">
        <f t="shared" si="96"/>
        <v/>
      </c>
    </row>
    <row r="24880" spans="8:8">
      <c r="H24880" t="str">
        <f t="shared" si="96"/>
        <v/>
      </c>
    </row>
    <row r="24881" spans="8:8">
      <c r="H24881" t="str">
        <f t="shared" si="96"/>
        <v/>
      </c>
    </row>
    <row r="24882" spans="8:8">
      <c r="H24882" t="str">
        <f t="shared" si="96"/>
        <v/>
      </c>
    </row>
    <row r="24883" spans="8:8">
      <c r="H24883" t="str">
        <f t="shared" si="96"/>
        <v/>
      </c>
    </row>
    <row r="24884" spans="8:8">
      <c r="H24884" t="str">
        <f t="shared" si="96"/>
        <v/>
      </c>
    </row>
    <row r="24885" spans="8:8">
      <c r="H24885" t="str">
        <f t="shared" si="96"/>
        <v/>
      </c>
    </row>
    <row r="24886" spans="8:8">
      <c r="H24886" t="str">
        <f t="shared" si="96"/>
        <v/>
      </c>
    </row>
    <row r="24887" spans="8:8">
      <c r="H24887" t="str">
        <f t="shared" si="96"/>
        <v/>
      </c>
    </row>
    <row r="24888" spans="8:8">
      <c r="H24888" t="str">
        <f t="shared" si="96"/>
        <v/>
      </c>
    </row>
    <row r="24889" spans="8:8">
      <c r="H24889" t="str">
        <f t="shared" si="96"/>
        <v/>
      </c>
    </row>
    <row r="24890" spans="8:8">
      <c r="H24890" t="str">
        <f t="shared" si="96"/>
        <v/>
      </c>
    </row>
    <row r="24891" spans="8:8">
      <c r="H24891" t="str">
        <f t="shared" si="96"/>
        <v/>
      </c>
    </row>
    <row r="24892" spans="8:8">
      <c r="H24892" t="str">
        <f t="shared" si="96"/>
        <v/>
      </c>
    </row>
    <row r="24893" spans="8:8">
      <c r="H24893" t="str">
        <f t="shared" si="96"/>
        <v/>
      </c>
    </row>
    <row r="24894" spans="8:8">
      <c r="H24894" t="str">
        <f t="shared" si="96"/>
        <v/>
      </c>
    </row>
    <row r="24895" spans="8:8">
      <c r="H24895" t="str">
        <f t="shared" si="96"/>
        <v/>
      </c>
    </row>
    <row r="24896" spans="8:8">
      <c r="H24896" t="str">
        <f t="shared" si="96"/>
        <v/>
      </c>
    </row>
    <row r="24897" spans="8:8">
      <c r="H24897" t="str">
        <f t="shared" si="96"/>
        <v/>
      </c>
    </row>
    <row r="24898" spans="8:8">
      <c r="H24898" t="str">
        <f t="shared" si="96"/>
        <v/>
      </c>
    </row>
    <row r="24899" spans="8:8">
      <c r="H24899" t="str">
        <f t="shared" si="96"/>
        <v/>
      </c>
    </row>
    <row r="24900" spans="8:8">
      <c r="H24900" t="str">
        <f t="shared" si="96"/>
        <v/>
      </c>
    </row>
    <row r="24901" spans="8:8">
      <c r="H24901" t="str">
        <f t="shared" si="96"/>
        <v/>
      </c>
    </row>
    <row r="24902" spans="8:8">
      <c r="H24902" t="str">
        <f t="shared" si="96"/>
        <v/>
      </c>
    </row>
    <row r="24903" spans="8:8">
      <c r="H24903" t="str">
        <f t="shared" si="96"/>
        <v/>
      </c>
    </row>
    <row r="24904" spans="8:8">
      <c r="H24904" t="str">
        <f t="shared" si="96"/>
        <v/>
      </c>
    </row>
    <row r="24905" spans="8:8">
      <c r="H24905" t="str">
        <f t="shared" si="96"/>
        <v/>
      </c>
    </row>
    <row r="24906" spans="8:8">
      <c r="H24906" t="str">
        <f t="shared" si="96"/>
        <v/>
      </c>
    </row>
    <row r="24907" spans="8:8">
      <c r="H24907" t="str">
        <f t="shared" si="96"/>
        <v/>
      </c>
    </row>
    <row r="24908" spans="8:8">
      <c r="H24908" t="str">
        <f t="shared" si="96"/>
        <v/>
      </c>
    </row>
    <row r="24909" spans="8:8">
      <c r="H24909" t="str">
        <f t="shared" si="96"/>
        <v/>
      </c>
    </row>
    <row r="24910" spans="8:8">
      <c r="H24910" t="str">
        <f t="shared" si="96"/>
        <v/>
      </c>
    </row>
    <row r="24911" spans="8:8">
      <c r="H24911" t="str">
        <f t="shared" si="96"/>
        <v/>
      </c>
    </row>
    <row r="24912" spans="8:8">
      <c r="H24912" t="str">
        <f t="shared" si="96"/>
        <v/>
      </c>
    </row>
    <row r="24913" spans="8:8">
      <c r="H24913" t="str">
        <f t="shared" si="96"/>
        <v/>
      </c>
    </row>
    <row r="24914" spans="8:8">
      <c r="H24914" t="str">
        <f t="shared" si="96"/>
        <v/>
      </c>
    </row>
    <row r="24915" spans="8:8">
      <c r="H24915" t="str">
        <f t="shared" si="96"/>
        <v/>
      </c>
    </row>
    <row r="24916" spans="8:8">
      <c r="H24916" t="str">
        <f t="shared" si="96"/>
        <v/>
      </c>
    </row>
    <row r="24917" spans="8:8">
      <c r="H24917" t="str">
        <f t="shared" si="96"/>
        <v/>
      </c>
    </row>
    <row r="24918" spans="8:8">
      <c r="H24918" t="str">
        <f t="shared" si="96"/>
        <v/>
      </c>
    </row>
    <row r="24919" spans="8:8">
      <c r="H24919" t="str">
        <f t="shared" si="96"/>
        <v/>
      </c>
    </row>
    <row r="24920" spans="8:8">
      <c r="H24920" t="str">
        <f t="shared" si="96"/>
        <v/>
      </c>
    </row>
    <row r="24921" spans="8:8">
      <c r="H24921" t="str">
        <f t="shared" si="96"/>
        <v/>
      </c>
    </row>
    <row r="24922" spans="8:8">
      <c r="H24922" t="str">
        <f t="shared" si="96"/>
        <v/>
      </c>
    </row>
    <row r="24923" spans="8:8">
      <c r="H24923" t="str">
        <f t="shared" si="96"/>
        <v/>
      </c>
    </row>
    <row r="24924" spans="8:8">
      <c r="H24924" t="str">
        <f t="shared" si="96"/>
        <v/>
      </c>
    </row>
    <row r="24925" spans="8:8">
      <c r="H24925" t="str">
        <f t="shared" si="96"/>
        <v/>
      </c>
    </row>
    <row r="24926" spans="8:8">
      <c r="H24926" t="str">
        <f t="shared" si="96"/>
        <v/>
      </c>
    </row>
    <row r="24927" spans="8:8">
      <c r="H24927" t="str">
        <f t="shared" si="96"/>
        <v/>
      </c>
    </row>
    <row r="24928" spans="8:8">
      <c r="H24928" t="str">
        <f t="shared" si="96"/>
        <v/>
      </c>
    </row>
    <row r="24929" spans="8:8">
      <c r="H24929" t="str">
        <f t="shared" si="96"/>
        <v/>
      </c>
    </row>
    <row r="24930" spans="8:8">
      <c r="H24930" t="str">
        <f t="shared" ref="H24930:H24993" si="97">_xlfn.TEXTJOIN(", ", TRUE, G24930:G24930)</f>
        <v/>
      </c>
    </row>
    <row r="24931" spans="8:8">
      <c r="H24931" t="str">
        <f t="shared" si="97"/>
        <v/>
      </c>
    </row>
    <row r="24932" spans="8:8">
      <c r="H24932" t="str">
        <f t="shared" si="97"/>
        <v/>
      </c>
    </row>
    <row r="24933" spans="8:8">
      <c r="H24933" t="str">
        <f t="shared" si="97"/>
        <v/>
      </c>
    </row>
    <row r="24934" spans="8:8">
      <c r="H24934" t="str">
        <f t="shared" si="97"/>
        <v/>
      </c>
    </row>
    <row r="24935" spans="8:8">
      <c r="H24935" t="str">
        <f t="shared" si="97"/>
        <v/>
      </c>
    </row>
    <row r="24936" spans="8:8">
      <c r="H24936" t="str">
        <f t="shared" si="97"/>
        <v/>
      </c>
    </row>
    <row r="24937" spans="8:8">
      <c r="H24937" t="str">
        <f t="shared" si="97"/>
        <v/>
      </c>
    </row>
    <row r="24938" spans="8:8">
      <c r="H24938" t="str">
        <f t="shared" si="97"/>
        <v/>
      </c>
    </row>
    <row r="24939" spans="8:8">
      <c r="H24939" t="str">
        <f t="shared" si="97"/>
        <v/>
      </c>
    </row>
    <row r="24940" spans="8:8">
      <c r="H24940" t="str">
        <f t="shared" si="97"/>
        <v/>
      </c>
    </row>
    <row r="24941" spans="8:8">
      <c r="H24941" t="str">
        <f t="shared" si="97"/>
        <v/>
      </c>
    </row>
    <row r="24942" spans="8:8">
      <c r="H24942" t="str">
        <f t="shared" si="97"/>
        <v/>
      </c>
    </row>
    <row r="24943" spans="8:8">
      <c r="H24943" t="str">
        <f t="shared" si="97"/>
        <v/>
      </c>
    </row>
    <row r="24944" spans="8:8">
      <c r="H24944" t="str">
        <f t="shared" si="97"/>
        <v/>
      </c>
    </row>
    <row r="24945" spans="8:8">
      <c r="H24945" t="str">
        <f t="shared" si="97"/>
        <v/>
      </c>
    </row>
    <row r="24946" spans="8:8">
      <c r="H24946" t="str">
        <f t="shared" si="97"/>
        <v/>
      </c>
    </row>
    <row r="24947" spans="8:8">
      <c r="H24947" t="str">
        <f t="shared" si="97"/>
        <v/>
      </c>
    </row>
    <row r="24948" spans="8:8">
      <c r="H24948" t="str">
        <f t="shared" si="97"/>
        <v/>
      </c>
    </row>
    <row r="24949" spans="8:8">
      <c r="H24949" t="str">
        <f t="shared" si="97"/>
        <v/>
      </c>
    </row>
    <row r="24950" spans="8:8">
      <c r="H24950" t="str">
        <f t="shared" si="97"/>
        <v/>
      </c>
    </row>
    <row r="24951" spans="8:8">
      <c r="H24951" t="str">
        <f t="shared" si="97"/>
        <v/>
      </c>
    </row>
    <row r="24952" spans="8:8">
      <c r="H24952" t="str">
        <f t="shared" si="97"/>
        <v/>
      </c>
    </row>
    <row r="24953" spans="8:8">
      <c r="H24953" t="str">
        <f t="shared" si="97"/>
        <v/>
      </c>
    </row>
    <row r="24954" spans="8:8">
      <c r="H24954" t="str">
        <f t="shared" si="97"/>
        <v/>
      </c>
    </row>
    <row r="24955" spans="8:8">
      <c r="H24955" t="str">
        <f t="shared" si="97"/>
        <v/>
      </c>
    </row>
    <row r="24956" spans="8:8">
      <c r="H24956" t="str">
        <f t="shared" si="97"/>
        <v/>
      </c>
    </row>
    <row r="24957" spans="8:8">
      <c r="H24957" t="str">
        <f t="shared" si="97"/>
        <v/>
      </c>
    </row>
    <row r="24958" spans="8:8">
      <c r="H24958" t="str">
        <f t="shared" si="97"/>
        <v/>
      </c>
    </row>
    <row r="24959" spans="8:8">
      <c r="H24959" t="str">
        <f t="shared" si="97"/>
        <v/>
      </c>
    </row>
    <row r="24960" spans="8:8">
      <c r="H24960" t="str">
        <f t="shared" si="97"/>
        <v/>
      </c>
    </row>
    <row r="24961" spans="8:8">
      <c r="H24961" t="str">
        <f t="shared" si="97"/>
        <v/>
      </c>
    </row>
    <row r="24962" spans="8:8">
      <c r="H24962" t="str">
        <f t="shared" si="97"/>
        <v/>
      </c>
    </row>
    <row r="24963" spans="8:8">
      <c r="H24963" t="str">
        <f t="shared" si="97"/>
        <v/>
      </c>
    </row>
    <row r="24964" spans="8:8">
      <c r="H24964" t="str">
        <f t="shared" si="97"/>
        <v/>
      </c>
    </row>
    <row r="24965" spans="8:8">
      <c r="H24965" t="str">
        <f t="shared" si="97"/>
        <v/>
      </c>
    </row>
    <row r="24966" spans="8:8">
      <c r="H24966" t="str">
        <f t="shared" si="97"/>
        <v/>
      </c>
    </row>
    <row r="24967" spans="8:8">
      <c r="H24967" t="str">
        <f t="shared" si="97"/>
        <v/>
      </c>
    </row>
    <row r="24968" spans="8:8">
      <c r="H24968" t="str">
        <f t="shared" si="97"/>
        <v/>
      </c>
    </row>
    <row r="24969" spans="8:8">
      <c r="H24969" t="str">
        <f t="shared" si="97"/>
        <v/>
      </c>
    </row>
    <row r="24970" spans="8:8">
      <c r="H24970" t="str">
        <f t="shared" si="97"/>
        <v/>
      </c>
    </row>
    <row r="24971" spans="8:8">
      <c r="H24971" t="str">
        <f t="shared" si="97"/>
        <v/>
      </c>
    </row>
    <row r="24972" spans="8:8">
      <c r="H24972" t="str">
        <f t="shared" si="97"/>
        <v/>
      </c>
    </row>
    <row r="24973" spans="8:8">
      <c r="H24973" t="str">
        <f t="shared" si="97"/>
        <v/>
      </c>
    </row>
    <row r="24974" spans="8:8">
      <c r="H24974" t="str">
        <f t="shared" si="97"/>
        <v/>
      </c>
    </row>
    <row r="24975" spans="8:8">
      <c r="H24975" t="str">
        <f t="shared" si="97"/>
        <v/>
      </c>
    </row>
    <row r="24976" spans="8:8">
      <c r="H24976" t="str">
        <f t="shared" si="97"/>
        <v/>
      </c>
    </row>
    <row r="24977" spans="8:8">
      <c r="H24977" t="str">
        <f t="shared" si="97"/>
        <v/>
      </c>
    </row>
    <row r="24978" spans="8:8">
      <c r="H24978" t="str">
        <f t="shared" si="97"/>
        <v/>
      </c>
    </row>
    <row r="24979" spans="8:8">
      <c r="H24979" t="str">
        <f t="shared" si="97"/>
        <v/>
      </c>
    </row>
    <row r="24980" spans="8:8">
      <c r="H24980" t="str">
        <f t="shared" si="97"/>
        <v/>
      </c>
    </row>
    <row r="24981" spans="8:8">
      <c r="H24981" t="str">
        <f t="shared" si="97"/>
        <v/>
      </c>
    </row>
    <row r="24982" spans="8:8">
      <c r="H24982" t="str">
        <f t="shared" si="97"/>
        <v/>
      </c>
    </row>
    <row r="24983" spans="8:8">
      <c r="H24983" t="str">
        <f t="shared" si="97"/>
        <v/>
      </c>
    </row>
    <row r="24984" spans="8:8">
      <c r="H24984" t="str">
        <f t="shared" si="97"/>
        <v/>
      </c>
    </row>
    <row r="24985" spans="8:8">
      <c r="H24985" t="str">
        <f t="shared" si="97"/>
        <v/>
      </c>
    </row>
    <row r="24986" spans="8:8">
      <c r="H24986" t="str">
        <f t="shared" si="97"/>
        <v/>
      </c>
    </row>
    <row r="24987" spans="8:8">
      <c r="H24987" t="str">
        <f t="shared" si="97"/>
        <v/>
      </c>
    </row>
    <row r="24988" spans="8:8">
      <c r="H24988" t="str">
        <f t="shared" si="97"/>
        <v/>
      </c>
    </row>
    <row r="24989" spans="8:8">
      <c r="H24989" t="str">
        <f t="shared" si="97"/>
        <v/>
      </c>
    </row>
    <row r="24990" spans="8:8">
      <c r="H24990" t="str">
        <f t="shared" si="97"/>
        <v/>
      </c>
    </row>
    <row r="24991" spans="8:8">
      <c r="H24991" t="str">
        <f t="shared" si="97"/>
        <v/>
      </c>
    </row>
    <row r="24992" spans="8:8">
      <c r="H24992" t="str">
        <f t="shared" si="97"/>
        <v/>
      </c>
    </row>
    <row r="24993" spans="8:8">
      <c r="H24993" t="str">
        <f t="shared" si="97"/>
        <v/>
      </c>
    </row>
    <row r="24994" spans="8:8">
      <c r="H24994" t="str">
        <f t="shared" ref="H24994:H25057" si="98">_xlfn.TEXTJOIN(", ", TRUE, G24994:G24994)</f>
        <v/>
      </c>
    </row>
    <row r="24995" spans="8:8">
      <c r="H24995" t="str">
        <f t="shared" si="98"/>
        <v/>
      </c>
    </row>
    <row r="24996" spans="8:8">
      <c r="H24996" t="str">
        <f t="shared" si="98"/>
        <v/>
      </c>
    </row>
    <row r="24997" spans="8:8">
      <c r="H24997" t="str">
        <f t="shared" si="98"/>
        <v/>
      </c>
    </row>
    <row r="24998" spans="8:8">
      <c r="H24998" t="str">
        <f t="shared" si="98"/>
        <v/>
      </c>
    </row>
    <row r="24999" spans="8:8">
      <c r="H24999" t="str">
        <f t="shared" si="98"/>
        <v/>
      </c>
    </row>
    <row r="25000" spans="8:8">
      <c r="H25000" t="str">
        <f t="shared" si="98"/>
        <v/>
      </c>
    </row>
    <row r="25001" spans="8:8">
      <c r="H25001" t="str">
        <f t="shared" si="98"/>
        <v/>
      </c>
    </row>
    <row r="25002" spans="8:8">
      <c r="H25002" t="str">
        <f t="shared" si="98"/>
        <v/>
      </c>
    </row>
    <row r="25003" spans="8:8">
      <c r="H25003" t="str">
        <f t="shared" si="98"/>
        <v/>
      </c>
    </row>
    <row r="25004" spans="8:8">
      <c r="H25004" t="str">
        <f t="shared" si="98"/>
        <v/>
      </c>
    </row>
    <row r="25005" spans="8:8">
      <c r="H25005" t="str">
        <f t="shared" si="98"/>
        <v/>
      </c>
    </row>
    <row r="25006" spans="8:8">
      <c r="H25006" t="str">
        <f t="shared" si="98"/>
        <v/>
      </c>
    </row>
    <row r="25007" spans="8:8">
      <c r="H25007" t="str">
        <f t="shared" si="98"/>
        <v/>
      </c>
    </row>
    <row r="25008" spans="8:8">
      <c r="H25008" t="str">
        <f t="shared" si="98"/>
        <v/>
      </c>
    </row>
    <row r="25009" spans="8:8">
      <c r="H25009" t="str">
        <f t="shared" si="98"/>
        <v/>
      </c>
    </row>
    <row r="25010" spans="8:8">
      <c r="H25010" t="str">
        <f t="shared" si="98"/>
        <v/>
      </c>
    </row>
    <row r="25011" spans="8:8">
      <c r="H25011" t="str">
        <f t="shared" si="98"/>
        <v/>
      </c>
    </row>
    <row r="25012" spans="8:8">
      <c r="H25012" t="str">
        <f t="shared" si="98"/>
        <v/>
      </c>
    </row>
    <row r="25013" spans="8:8">
      <c r="H25013" t="str">
        <f t="shared" si="98"/>
        <v/>
      </c>
    </row>
    <row r="25014" spans="8:8">
      <c r="H25014" t="str">
        <f t="shared" si="98"/>
        <v/>
      </c>
    </row>
    <row r="25015" spans="8:8">
      <c r="H25015" t="str">
        <f t="shared" si="98"/>
        <v/>
      </c>
    </row>
    <row r="25016" spans="8:8">
      <c r="H25016" t="str">
        <f t="shared" si="98"/>
        <v/>
      </c>
    </row>
    <row r="25017" spans="8:8">
      <c r="H25017" t="str">
        <f t="shared" si="98"/>
        <v/>
      </c>
    </row>
    <row r="25018" spans="8:8">
      <c r="H25018" t="str">
        <f t="shared" si="98"/>
        <v/>
      </c>
    </row>
    <row r="25019" spans="8:8">
      <c r="H25019" t="str">
        <f t="shared" si="98"/>
        <v/>
      </c>
    </row>
    <row r="25020" spans="8:8">
      <c r="H25020" t="str">
        <f t="shared" si="98"/>
        <v/>
      </c>
    </row>
    <row r="25021" spans="8:8">
      <c r="H25021" t="str">
        <f t="shared" si="98"/>
        <v/>
      </c>
    </row>
    <row r="25022" spans="8:8">
      <c r="H25022" t="str">
        <f t="shared" si="98"/>
        <v/>
      </c>
    </row>
    <row r="25023" spans="8:8">
      <c r="H25023" t="str">
        <f t="shared" si="98"/>
        <v/>
      </c>
    </row>
    <row r="25024" spans="8:8">
      <c r="H25024" t="str">
        <f t="shared" si="98"/>
        <v/>
      </c>
    </row>
    <row r="25025" spans="8:8">
      <c r="H25025" t="str">
        <f t="shared" si="98"/>
        <v/>
      </c>
    </row>
    <row r="25026" spans="8:8">
      <c r="H25026" t="str">
        <f t="shared" si="98"/>
        <v/>
      </c>
    </row>
    <row r="25027" spans="8:8">
      <c r="H25027" t="str">
        <f t="shared" si="98"/>
        <v/>
      </c>
    </row>
    <row r="25028" spans="8:8">
      <c r="H25028" t="str">
        <f t="shared" si="98"/>
        <v/>
      </c>
    </row>
    <row r="25029" spans="8:8">
      <c r="H25029" t="str">
        <f t="shared" si="98"/>
        <v/>
      </c>
    </row>
    <row r="25030" spans="8:8">
      <c r="H25030" t="str">
        <f t="shared" si="98"/>
        <v/>
      </c>
    </row>
    <row r="25031" spans="8:8">
      <c r="H25031" t="str">
        <f t="shared" si="98"/>
        <v/>
      </c>
    </row>
    <row r="25032" spans="8:8">
      <c r="H25032" t="str">
        <f t="shared" si="98"/>
        <v/>
      </c>
    </row>
    <row r="25033" spans="8:8">
      <c r="H25033" t="str">
        <f t="shared" si="98"/>
        <v/>
      </c>
    </row>
    <row r="25034" spans="8:8">
      <c r="H25034" t="str">
        <f t="shared" si="98"/>
        <v/>
      </c>
    </row>
    <row r="25035" spans="8:8">
      <c r="H25035" t="str">
        <f t="shared" si="98"/>
        <v/>
      </c>
    </row>
    <row r="25036" spans="8:8">
      <c r="H25036" t="str">
        <f t="shared" si="98"/>
        <v/>
      </c>
    </row>
    <row r="25037" spans="8:8">
      <c r="H25037" t="str">
        <f t="shared" si="98"/>
        <v/>
      </c>
    </row>
    <row r="25038" spans="8:8">
      <c r="H25038" t="str">
        <f t="shared" si="98"/>
        <v/>
      </c>
    </row>
    <row r="25039" spans="8:8">
      <c r="H25039" t="str">
        <f t="shared" si="98"/>
        <v/>
      </c>
    </row>
    <row r="25040" spans="8:8">
      <c r="H25040" t="str">
        <f t="shared" si="98"/>
        <v/>
      </c>
    </row>
    <row r="25041" spans="8:8">
      <c r="H25041" t="str">
        <f t="shared" si="98"/>
        <v/>
      </c>
    </row>
    <row r="25042" spans="8:8">
      <c r="H25042" t="str">
        <f t="shared" si="98"/>
        <v/>
      </c>
    </row>
    <row r="25043" spans="8:8">
      <c r="H25043" t="str">
        <f t="shared" si="98"/>
        <v/>
      </c>
    </row>
    <row r="25044" spans="8:8">
      <c r="H25044" t="str">
        <f t="shared" si="98"/>
        <v/>
      </c>
    </row>
    <row r="25045" spans="8:8">
      <c r="H25045" t="str">
        <f t="shared" si="98"/>
        <v/>
      </c>
    </row>
    <row r="25046" spans="8:8">
      <c r="H25046" t="str">
        <f t="shared" si="98"/>
        <v/>
      </c>
    </row>
    <row r="25047" spans="8:8">
      <c r="H25047" t="str">
        <f t="shared" si="98"/>
        <v/>
      </c>
    </row>
    <row r="25048" spans="8:8">
      <c r="H25048" t="str">
        <f t="shared" si="98"/>
        <v/>
      </c>
    </row>
    <row r="25049" spans="8:8">
      <c r="H25049" t="str">
        <f t="shared" si="98"/>
        <v/>
      </c>
    </row>
    <row r="25050" spans="8:8">
      <c r="H25050" t="str">
        <f t="shared" si="98"/>
        <v/>
      </c>
    </row>
    <row r="25051" spans="8:8">
      <c r="H25051" t="str">
        <f t="shared" si="98"/>
        <v/>
      </c>
    </row>
    <row r="25052" spans="8:8">
      <c r="H25052" t="str">
        <f t="shared" si="98"/>
        <v/>
      </c>
    </row>
    <row r="25053" spans="8:8">
      <c r="H25053" t="str">
        <f t="shared" si="98"/>
        <v/>
      </c>
    </row>
    <row r="25054" spans="8:8">
      <c r="H25054" t="str">
        <f t="shared" si="98"/>
        <v/>
      </c>
    </row>
    <row r="25055" spans="8:8">
      <c r="H25055" t="str">
        <f t="shared" si="98"/>
        <v/>
      </c>
    </row>
    <row r="25056" spans="8:8">
      <c r="H25056" t="str">
        <f t="shared" si="98"/>
        <v/>
      </c>
    </row>
    <row r="25057" spans="8:8">
      <c r="H25057" t="str">
        <f t="shared" si="98"/>
        <v/>
      </c>
    </row>
    <row r="25058" spans="8:8">
      <c r="H25058" t="str">
        <f t="shared" ref="H25058:H25121" si="99">_xlfn.TEXTJOIN(", ", TRUE, G25058:G25058)</f>
        <v/>
      </c>
    </row>
    <row r="25059" spans="8:8">
      <c r="H25059" t="str">
        <f t="shared" si="99"/>
        <v/>
      </c>
    </row>
    <row r="25060" spans="8:8">
      <c r="H25060" t="str">
        <f t="shared" si="99"/>
        <v/>
      </c>
    </row>
    <row r="25061" spans="8:8">
      <c r="H25061" t="str">
        <f t="shared" si="99"/>
        <v/>
      </c>
    </row>
    <row r="25062" spans="8:8">
      <c r="H25062" t="str">
        <f t="shared" si="99"/>
        <v/>
      </c>
    </row>
    <row r="25063" spans="8:8">
      <c r="H25063" t="str">
        <f t="shared" si="99"/>
        <v/>
      </c>
    </row>
    <row r="25064" spans="8:8">
      <c r="H25064" t="str">
        <f t="shared" si="99"/>
        <v/>
      </c>
    </row>
    <row r="25065" spans="8:8">
      <c r="H25065" t="str">
        <f t="shared" si="99"/>
        <v/>
      </c>
    </row>
    <row r="25066" spans="8:8">
      <c r="H25066" t="str">
        <f t="shared" si="99"/>
        <v/>
      </c>
    </row>
    <row r="25067" spans="8:8">
      <c r="H25067" t="str">
        <f t="shared" si="99"/>
        <v/>
      </c>
    </row>
    <row r="25068" spans="8:8">
      <c r="H25068" t="str">
        <f t="shared" si="99"/>
        <v/>
      </c>
    </row>
    <row r="25069" spans="8:8">
      <c r="H25069" t="str">
        <f t="shared" si="99"/>
        <v/>
      </c>
    </row>
    <row r="25070" spans="8:8">
      <c r="H25070" t="str">
        <f t="shared" si="99"/>
        <v/>
      </c>
    </row>
    <row r="25071" spans="8:8">
      <c r="H25071" t="str">
        <f t="shared" si="99"/>
        <v/>
      </c>
    </row>
    <row r="25072" spans="8:8">
      <c r="H25072" t="str">
        <f t="shared" si="99"/>
        <v/>
      </c>
    </row>
    <row r="25073" spans="8:8">
      <c r="H25073" t="str">
        <f t="shared" si="99"/>
        <v/>
      </c>
    </row>
    <row r="25074" spans="8:8">
      <c r="H25074" t="str">
        <f t="shared" si="99"/>
        <v/>
      </c>
    </row>
    <row r="25075" spans="8:8">
      <c r="H25075" t="str">
        <f t="shared" si="99"/>
        <v/>
      </c>
    </row>
    <row r="25076" spans="8:8">
      <c r="H25076" t="str">
        <f t="shared" si="99"/>
        <v/>
      </c>
    </row>
    <row r="25077" spans="8:8">
      <c r="H25077" t="str">
        <f t="shared" si="99"/>
        <v/>
      </c>
    </row>
    <row r="25078" spans="8:8">
      <c r="H25078" t="str">
        <f t="shared" si="99"/>
        <v/>
      </c>
    </row>
    <row r="25079" spans="8:8">
      <c r="H25079" t="str">
        <f t="shared" si="99"/>
        <v/>
      </c>
    </row>
    <row r="25080" spans="8:8">
      <c r="H25080" t="str">
        <f t="shared" si="99"/>
        <v/>
      </c>
    </row>
    <row r="25081" spans="8:8">
      <c r="H25081" t="str">
        <f t="shared" si="99"/>
        <v/>
      </c>
    </row>
    <row r="25082" spans="8:8">
      <c r="H25082" t="str">
        <f t="shared" si="99"/>
        <v/>
      </c>
    </row>
    <row r="25083" spans="8:8">
      <c r="H25083" t="str">
        <f t="shared" si="99"/>
        <v/>
      </c>
    </row>
    <row r="25084" spans="8:8">
      <c r="H25084" t="str">
        <f t="shared" si="99"/>
        <v/>
      </c>
    </row>
    <row r="25085" spans="8:8">
      <c r="H25085" t="str">
        <f t="shared" si="99"/>
        <v/>
      </c>
    </row>
    <row r="25086" spans="8:8">
      <c r="H25086" t="str">
        <f t="shared" si="99"/>
        <v/>
      </c>
    </row>
    <row r="25087" spans="8:8">
      <c r="H25087" t="str">
        <f t="shared" si="99"/>
        <v/>
      </c>
    </row>
    <row r="25088" spans="8:8">
      <c r="H25088" t="str">
        <f t="shared" si="99"/>
        <v/>
      </c>
    </row>
    <row r="25089" spans="8:8">
      <c r="H25089" t="str">
        <f t="shared" si="99"/>
        <v/>
      </c>
    </row>
    <row r="25090" spans="8:8">
      <c r="H25090" t="str">
        <f t="shared" si="99"/>
        <v/>
      </c>
    </row>
    <row r="25091" spans="8:8">
      <c r="H25091" t="str">
        <f t="shared" si="99"/>
        <v/>
      </c>
    </row>
    <row r="25092" spans="8:8">
      <c r="H25092" t="str">
        <f t="shared" si="99"/>
        <v/>
      </c>
    </row>
    <row r="25093" spans="8:8">
      <c r="H25093" t="str">
        <f t="shared" si="99"/>
        <v/>
      </c>
    </row>
    <row r="25094" spans="8:8">
      <c r="H25094" t="str">
        <f t="shared" si="99"/>
        <v/>
      </c>
    </row>
    <row r="25095" spans="8:8">
      <c r="H25095" t="str">
        <f t="shared" si="99"/>
        <v/>
      </c>
    </row>
    <row r="25096" spans="8:8">
      <c r="H25096" t="str">
        <f t="shared" si="99"/>
        <v/>
      </c>
    </row>
    <row r="25097" spans="8:8">
      <c r="H25097" t="str">
        <f t="shared" si="99"/>
        <v/>
      </c>
    </row>
    <row r="25098" spans="8:8">
      <c r="H25098" t="str">
        <f t="shared" si="99"/>
        <v/>
      </c>
    </row>
    <row r="25099" spans="8:8">
      <c r="H25099" t="str">
        <f t="shared" si="99"/>
        <v/>
      </c>
    </row>
    <row r="25100" spans="8:8">
      <c r="H25100" t="str">
        <f t="shared" si="99"/>
        <v/>
      </c>
    </row>
    <row r="25101" spans="8:8">
      <c r="H25101" t="str">
        <f t="shared" si="99"/>
        <v/>
      </c>
    </row>
    <row r="25102" spans="8:8">
      <c r="H25102" t="str">
        <f t="shared" si="99"/>
        <v/>
      </c>
    </row>
    <row r="25103" spans="8:8">
      <c r="H25103" t="str">
        <f t="shared" si="99"/>
        <v/>
      </c>
    </row>
    <row r="25104" spans="8:8">
      <c r="H25104" t="str">
        <f t="shared" si="99"/>
        <v/>
      </c>
    </row>
    <row r="25105" spans="8:8">
      <c r="H25105" t="str">
        <f t="shared" si="99"/>
        <v/>
      </c>
    </row>
    <row r="25106" spans="8:8">
      <c r="H25106" t="str">
        <f t="shared" si="99"/>
        <v/>
      </c>
    </row>
    <row r="25107" spans="8:8">
      <c r="H25107" t="str">
        <f t="shared" si="99"/>
        <v/>
      </c>
    </row>
    <row r="25108" spans="8:8">
      <c r="H25108" t="str">
        <f t="shared" si="99"/>
        <v/>
      </c>
    </row>
    <row r="25109" spans="8:8">
      <c r="H25109" t="str">
        <f t="shared" si="99"/>
        <v/>
      </c>
    </row>
    <row r="25110" spans="8:8">
      <c r="H25110" t="str">
        <f t="shared" si="99"/>
        <v/>
      </c>
    </row>
    <row r="25111" spans="8:8">
      <c r="H25111" t="str">
        <f t="shared" si="99"/>
        <v/>
      </c>
    </row>
    <row r="25112" spans="8:8">
      <c r="H25112" t="str">
        <f t="shared" si="99"/>
        <v/>
      </c>
    </row>
    <row r="25113" spans="8:8">
      <c r="H25113" t="str">
        <f t="shared" si="99"/>
        <v/>
      </c>
    </row>
    <row r="25114" spans="8:8">
      <c r="H25114" t="str">
        <f t="shared" si="99"/>
        <v/>
      </c>
    </row>
    <row r="25115" spans="8:8">
      <c r="H25115" t="str">
        <f t="shared" si="99"/>
        <v/>
      </c>
    </row>
    <row r="25116" spans="8:8">
      <c r="H25116" t="str">
        <f t="shared" si="99"/>
        <v/>
      </c>
    </row>
    <row r="25117" spans="8:8">
      <c r="H25117" t="str">
        <f t="shared" si="99"/>
        <v/>
      </c>
    </row>
    <row r="25118" spans="8:8">
      <c r="H25118" t="str">
        <f t="shared" si="99"/>
        <v/>
      </c>
    </row>
    <row r="25119" spans="8:8">
      <c r="H25119" t="str">
        <f t="shared" si="99"/>
        <v/>
      </c>
    </row>
    <row r="25120" spans="8:8">
      <c r="H25120" t="str">
        <f t="shared" si="99"/>
        <v/>
      </c>
    </row>
    <row r="25121" spans="8:8">
      <c r="H25121" t="str">
        <f t="shared" si="99"/>
        <v/>
      </c>
    </row>
    <row r="25122" spans="8:8">
      <c r="H25122" t="str">
        <f t="shared" ref="H25122:H25185" si="100">_xlfn.TEXTJOIN(", ", TRUE, G25122:G25122)</f>
        <v/>
      </c>
    </row>
    <row r="25123" spans="8:8">
      <c r="H25123" t="str">
        <f t="shared" si="100"/>
        <v/>
      </c>
    </row>
    <row r="25124" spans="8:8">
      <c r="H25124" t="str">
        <f t="shared" si="100"/>
        <v/>
      </c>
    </row>
    <row r="25125" spans="8:8">
      <c r="H25125" t="str">
        <f t="shared" si="100"/>
        <v/>
      </c>
    </row>
    <row r="25126" spans="8:8">
      <c r="H25126" t="str">
        <f t="shared" si="100"/>
        <v/>
      </c>
    </row>
    <row r="25127" spans="8:8">
      <c r="H25127" t="str">
        <f t="shared" si="100"/>
        <v/>
      </c>
    </row>
    <row r="25128" spans="8:8">
      <c r="H25128" t="str">
        <f t="shared" si="100"/>
        <v/>
      </c>
    </row>
    <row r="25129" spans="8:8">
      <c r="H25129" t="str">
        <f t="shared" si="100"/>
        <v/>
      </c>
    </row>
    <row r="25130" spans="8:8">
      <c r="H25130" t="str">
        <f t="shared" si="100"/>
        <v/>
      </c>
    </row>
    <row r="25131" spans="8:8">
      <c r="H25131" t="str">
        <f t="shared" si="100"/>
        <v/>
      </c>
    </row>
    <row r="25132" spans="8:8">
      <c r="H25132" t="str">
        <f t="shared" si="100"/>
        <v/>
      </c>
    </row>
    <row r="25133" spans="8:8">
      <c r="H25133" t="str">
        <f t="shared" si="100"/>
        <v/>
      </c>
    </row>
    <row r="25134" spans="8:8">
      <c r="H25134" t="str">
        <f t="shared" si="100"/>
        <v/>
      </c>
    </row>
    <row r="25135" spans="8:8">
      <c r="H25135" t="str">
        <f t="shared" si="100"/>
        <v/>
      </c>
    </row>
    <row r="25136" spans="8:8">
      <c r="H25136" t="str">
        <f t="shared" si="100"/>
        <v/>
      </c>
    </row>
    <row r="25137" spans="8:8">
      <c r="H25137" t="str">
        <f t="shared" si="100"/>
        <v/>
      </c>
    </row>
    <row r="25138" spans="8:8">
      <c r="H25138" t="str">
        <f t="shared" si="100"/>
        <v/>
      </c>
    </row>
    <row r="25139" spans="8:8">
      <c r="H25139" t="str">
        <f t="shared" si="100"/>
        <v/>
      </c>
    </row>
    <row r="25140" spans="8:8">
      <c r="H25140" t="str">
        <f t="shared" si="100"/>
        <v/>
      </c>
    </row>
    <row r="25141" spans="8:8">
      <c r="H25141" t="str">
        <f t="shared" si="100"/>
        <v/>
      </c>
    </row>
    <row r="25142" spans="8:8">
      <c r="H25142" t="str">
        <f t="shared" si="100"/>
        <v/>
      </c>
    </row>
    <row r="25143" spans="8:8">
      <c r="H25143" t="str">
        <f t="shared" si="100"/>
        <v/>
      </c>
    </row>
    <row r="25144" spans="8:8">
      <c r="H25144" t="str">
        <f t="shared" si="100"/>
        <v/>
      </c>
    </row>
    <row r="25145" spans="8:8">
      <c r="H25145" t="str">
        <f t="shared" si="100"/>
        <v/>
      </c>
    </row>
    <row r="25146" spans="8:8">
      <c r="H25146" t="str">
        <f t="shared" si="100"/>
        <v/>
      </c>
    </row>
    <row r="25147" spans="8:8">
      <c r="H25147" t="str">
        <f t="shared" si="100"/>
        <v/>
      </c>
    </row>
    <row r="25148" spans="8:8">
      <c r="H25148" t="str">
        <f t="shared" si="100"/>
        <v/>
      </c>
    </row>
    <row r="25149" spans="8:8">
      <c r="H25149" t="str">
        <f t="shared" si="100"/>
        <v/>
      </c>
    </row>
    <row r="25150" spans="8:8">
      <c r="H25150" t="str">
        <f t="shared" si="100"/>
        <v/>
      </c>
    </row>
    <row r="25151" spans="8:8">
      <c r="H25151" t="str">
        <f t="shared" si="100"/>
        <v/>
      </c>
    </row>
    <row r="25152" spans="8:8">
      <c r="H25152" t="str">
        <f t="shared" si="100"/>
        <v/>
      </c>
    </row>
    <row r="25153" spans="8:8">
      <c r="H25153" t="str">
        <f t="shared" si="100"/>
        <v/>
      </c>
    </row>
    <row r="25154" spans="8:8">
      <c r="H25154" t="str">
        <f t="shared" si="100"/>
        <v/>
      </c>
    </row>
    <row r="25155" spans="8:8">
      <c r="H25155" t="str">
        <f t="shared" si="100"/>
        <v/>
      </c>
    </row>
    <row r="25156" spans="8:8">
      <c r="H25156" t="str">
        <f t="shared" si="100"/>
        <v/>
      </c>
    </row>
    <row r="25157" spans="8:8">
      <c r="H25157" t="str">
        <f t="shared" si="100"/>
        <v/>
      </c>
    </row>
    <row r="25158" spans="8:8">
      <c r="H25158" t="str">
        <f t="shared" si="100"/>
        <v/>
      </c>
    </row>
    <row r="25159" spans="8:8">
      <c r="H25159" t="str">
        <f t="shared" si="100"/>
        <v/>
      </c>
    </row>
    <row r="25160" spans="8:8">
      <c r="H25160" t="str">
        <f t="shared" si="100"/>
        <v/>
      </c>
    </row>
    <row r="25161" spans="8:8">
      <c r="H25161" t="str">
        <f t="shared" si="100"/>
        <v/>
      </c>
    </row>
    <row r="25162" spans="8:8">
      <c r="H25162" t="str">
        <f t="shared" si="100"/>
        <v/>
      </c>
    </row>
    <row r="25163" spans="8:8">
      <c r="H25163" t="str">
        <f t="shared" si="100"/>
        <v/>
      </c>
    </row>
    <row r="25164" spans="8:8">
      <c r="H25164" t="str">
        <f t="shared" si="100"/>
        <v/>
      </c>
    </row>
    <row r="25165" spans="8:8">
      <c r="H25165" t="str">
        <f t="shared" si="100"/>
        <v/>
      </c>
    </row>
    <row r="25166" spans="8:8">
      <c r="H25166" t="str">
        <f t="shared" si="100"/>
        <v/>
      </c>
    </row>
    <row r="25167" spans="8:8">
      <c r="H25167" t="str">
        <f t="shared" si="100"/>
        <v/>
      </c>
    </row>
    <row r="25168" spans="8:8">
      <c r="H25168" t="str">
        <f t="shared" si="100"/>
        <v/>
      </c>
    </row>
    <row r="25169" spans="8:8">
      <c r="H25169" t="str">
        <f t="shared" si="100"/>
        <v/>
      </c>
    </row>
    <row r="25170" spans="8:8">
      <c r="H25170" t="str">
        <f t="shared" si="100"/>
        <v/>
      </c>
    </row>
    <row r="25171" spans="8:8">
      <c r="H25171" t="str">
        <f t="shared" si="100"/>
        <v/>
      </c>
    </row>
    <row r="25172" spans="8:8">
      <c r="H25172" t="str">
        <f t="shared" si="100"/>
        <v/>
      </c>
    </row>
    <row r="25173" spans="8:8">
      <c r="H25173" t="str">
        <f t="shared" si="100"/>
        <v/>
      </c>
    </row>
    <row r="25174" spans="8:8">
      <c r="H25174" t="str">
        <f t="shared" si="100"/>
        <v/>
      </c>
    </row>
    <row r="25175" spans="8:8">
      <c r="H25175" t="str">
        <f t="shared" si="100"/>
        <v/>
      </c>
    </row>
    <row r="25176" spans="8:8">
      <c r="H25176" t="str">
        <f t="shared" si="100"/>
        <v/>
      </c>
    </row>
    <row r="25177" spans="8:8">
      <c r="H25177" t="str">
        <f t="shared" si="100"/>
        <v/>
      </c>
    </row>
    <row r="25178" spans="8:8">
      <c r="H25178" t="str">
        <f t="shared" si="100"/>
        <v/>
      </c>
    </row>
    <row r="25179" spans="8:8">
      <c r="H25179" t="str">
        <f t="shared" si="100"/>
        <v/>
      </c>
    </row>
    <row r="25180" spans="8:8">
      <c r="H25180" t="str">
        <f t="shared" si="100"/>
        <v/>
      </c>
    </row>
    <row r="25181" spans="8:8">
      <c r="H25181" t="str">
        <f t="shared" si="100"/>
        <v/>
      </c>
    </row>
    <row r="25182" spans="8:8">
      <c r="H25182" t="str">
        <f t="shared" si="100"/>
        <v/>
      </c>
    </row>
    <row r="25183" spans="8:8">
      <c r="H25183" t="str">
        <f t="shared" si="100"/>
        <v/>
      </c>
    </row>
    <row r="25184" spans="8:8">
      <c r="H25184" t="str">
        <f t="shared" si="100"/>
        <v/>
      </c>
    </row>
    <row r="25185" spans="8:8">
      <c r="H25185" t="str">
        <f t="shared" si="100"/>
        <v/>
      </c>
    </row>
    <row r="25186" spans="8:8">
      <c r="H25186" t="str">
        <f t="shared" ref="H25186:H25249" si="101">_xlfn.TEXTJOIN(", ", TRUE, G25186:G25186)</f>
        <v/>
      </c>
    </row>
    <row r="25187" spans="8:8">
      <c r="H25187" t="str">
        <f t="shared" si="101"/>
        <v/>
      </c>
    </row>
    <row r="25188" spans="8:8">
      <c r="H25188" t="str">
        <f t="shared" si="101"/>
        <v/>
      </c>
    </row>
    <row r="25189" spans="8:8">
      <c r="H25189" t="str">
        <f t="shared" si="101"/>
        <v/>
      </c>
    </row>
    <row r="25190" spans="8:8">
      <c r="H25190" t="str">
        <f t="shared" si="101"/>
        <v/>
      </c>
    </row>
    <row r="25191" spans="8:8">
      <c r="H25191" t="str">
        <f t="shared" si="101"/>
        <v/>
      </c>
    </row>
    <row r="25192" spans="8:8">
      <c r="H25192" t="str">
        <f t="shared" si="101"/>
        <v/>
      </c>
    </row>
    <row r="25193" spans="8:8">
      <c r="H25193" t="str">
        <f t="shared" si="101"/>
        <v/>
      </c>
    </row>
    <row r="25194" spans="8:8">
      <c r="H25194" t="str">
        <f t="shared" si="101"/>
        <v/>
      </c>
    </row>
    <row r="25195" spans="8:8">
      <c r="H25195" t="str">
        <f t="shared" si="101"/>
        <v/>
      </c>
    </row>
    <row r="25196" spans="8:8">
      <c r="H25196" t="str">
        <f t="shared" si="101"/>
        <v/>
      </c>
    </row>
    <row r="25197" spans="8:8">
      <c r="H25197" t="str">
        <f t="shared" si="101"/>
        <v/>
      </c>
    </row>
    <row r="25198" spans="8:8">
      <c r="H25198" t="str">
        <f t="shared" si="101"/>
        <v/>
      </c>
    </row>
    <row r="25199" spans="8:8">
      <c r="H25199" t="str">
        <f t="shared" si="101"/>
        <v/>
      </c>
    </row>
    <row r="25200" spans="8:8">
      <c r="H25200" t="str">
        <f t="shared" si="101"/>
        <v/>
      </c>
    </row>
    <row r="25201" spans="8:8">
      <c r="H25201" t="str">
        <f t="shared" si="101"/>
        <v/>
      </c>
    </row>
    <row r="25202" spans="8:8">
      <c r="H25202" t="str">
        <f t="shared" si="101"/>
        <v/>
      </c>
    </row>
    <row r="25203" spans="8:8">
      <c r="H25203" t="str">
        <f t="shared" si="101"/>
        <v/>
      </c>
    </row>
    <row r="25204" spans="8:8">
      <c r="H25204" t="str">
        <f t="shared" si="101"/>
        <v/>
      </c>
    </row>
    <row r="25205" spans="8:8">
      <c r="H25205" t="str">
        <f t="shared" si="101"/>
        <v/>
      </c>
    </row>
    <row r="25206" spans="8:8">
      <c r="H25206" t="str">
        <f t="shared" si="101"/>
        <v/>
      </c>
    </row>
    <row r="25207" spans="8:8">
      <c r="H25207" t="str">
        <f t="shared" si="101"/>
        <v/>
      </c>
    </row>
    <row r="25208" spans="8:8">
      <c r="H25208" t="str">
        <f t="shared" si="101"/>
        <v/>
      </c>
    </row>
    <row r="25209" spans="8:8">
      <c r="H25209" t="str">
        <f t="shared" si="101"/>
        <v/>
      </c>
    </row>
    <row r="25210" spans="8:8">
      <c r="H25210" t="str">
        <f t="shared" si="101"/>
        <v/>
      </c>
    </row>
    <row r="25211" spans="8:8">
      <c r="H25211" t="str">
        <f t="shared" si="101"/>
        <v/>
      </c>
    </row>
    <row r="25212" spans="8:8">
      <c r="H25212" t="str">
        <f t="shared" si="101"/>
        <v/>
      </c>
    </row>
    <row r="25213" spans="8:8">
      <c r="H25213" t="str">
        <f t="shared" si="101"/>
        <v/>
      </c>
    </row>
    <row r="25214" spans="8:8">
      <c r="H25214" t="str">
        <f t="shared" si="101"/>
        <v/>
      </c>
    </row>
    <row r="25215" spans="8:8">
      <c r="H25215" t="str">
        <f t="shared" si="101"/>
        <v/>
      </c>
    </row>
    <row r="25216" spans="8:8">
      <c r="H25216" t="str">
        <f t="shared" si="101"/>
        <v/>
      </c>
    </row>
    <row r="25217" spans="8:8">
      <c r="H25217" t="str">
        <f t="shared" si="101"/>
        <v/>
      </c>
    </row>
    <row r="25218" spans="8:8">
      <c r="H25218" t="str">
        <f t="shared" si="101"/>
        <v/>
      </c>
    </row>
    <row r="25219" spans="8:8">
      <c r="H25219" t="str">
        <f t="shared" si="101"/>
        <v/>
      </c>
    </row>
    <row r="25220" spans="8:8">
      <c r="H25220" t="str">
        <f t="shared" si="101"/>
        <v/>
      </c>
    </row>
    <row r="25221" spans="8:8">
      <c r="H25221" t="str">
        <f t="shared" si="101"/>
        <v/>
      </c>
    </row>
    <row r="25222" spans="8:8">
      <c r="H25222" t="str">
        <f t="shared" si="101"/>
        <v/>
      </c>
    </row>
    <row r="25223" spans="8:8">
      <c r="H25223" t="str">
        <f t="shared" si="101"/>
        <v/>
      </c>
    </row>
    <row r="25224" spans="8:8">
      <c r="H25224" t="str">
        <f t="shared" si="101"/>
        <v/>
      </c>
    </row>
    <row r="25225" spans="8:8">
      <c r="H25225" t="str">
        <f t="shared" si="101"/>
        <v/>
      </c>
    </row>
    <row r="25226" spans="8:8">
      <c r="H25226" t="str">
        <f t="shared" si="101"/>
        <v/>
      </c>
    </row>
    <row r="25227" spans="8:8">
      <c r="H25227" t="str">
        <f t="shared" si="101"/>
        <v/>
      </c>
    </row>
    <row r="25228" spans="8:8">
      <c r="H25228" t="str">
        <f t="shared" si="101"/>
        <v/>
      </c>
    </row>
    <row r="25229" spans="8:8">
      <c r="H25229" t="str">
        <f t="shared" si="101"/>
        <v/>
      </c>
    </row>
    <row r="25230" spans="8:8">
      <c r="H25230" t="str">
        <f t="shared" si="101"/>
        <v/>
      </c>
    </row>
    <row r="25231" spans="8:8">
      <c r="H25231" t="str">
        <f t="shared" si="101"/>
        <v/>
      </c>
    </row>
    <row r="25232" spans="8:8">
      <c r="H25232" t="str">
        <f t="shared" si="101"/>
        <v/>
      </c>
    </row>
    <row r="25233" spans="8:8">
      <c r="H25233" t="str">
        <f t="shared" si="101"/>
        <v/>
      </c>
    </row>
    <row r="25234" spans="8:8">
      <c r="H25234" t="str">
        <f t="shared" si="101"/>
        <v/>
      </c>
    </row>
    <row r="25235" spans="8:8">
      <c r="H25235" t="str">
        <f t="shared" si="101"/>
        <v/>
      </c>
    </row>
    <row r="25236" spans="8:8">
      <c r="H25236" t="str">
        <f t="shared" si="101"/>
        <v/>
      </c>
    </row>
    <row r="25237" spans="8:8">
      <c r="H25237" t="str">
        <f t="shared" si="101"/>
        <v/>
      </c>
    </row>
    <row r="25238" spans="8:8">
      <c r="H25238" t="str">
        <f t="shared" si="101"/>
        <v/>
      </c>
    </row>
    <row r="25239" spans="8:8">
      <c r="H25239" t="str">
        <f t="shared" si="101"/>
        <v/>
      </c>
    </row>
    <row r="25240" spans="8:8">
      <c r="H25240" t="str">
        <f t="shared" si="101"/>
        <v/>
      </c>
    </row>
    <row r="25241" spans="8:8">
      <c r="H25241" t="str">
        <f t="shared" si="101"/>
        <v/>
      </c>
    </row>
    <row r="25242" spans="8:8">
      <c r="H25242" t="str">
        <f t="shared" si="101"/>
        <v/>
      </c>
    </row>
    <row r="25243" spans="8:8">
      <c r="H25243" t="str">
        <f t="shared" si="101"/>
        <v/>
      </c>
    </row>
    <row r="25244" spans="8:8">
      <c r="H25244" t="str">
        <f t="shared" si="101"/>
        <v/>
      </c>
    </row>
    <row r="25245" spans="8:8">
      <c r="H25245" t="str">
        <f t="shared" si="101"/>
        <v/>
      </c>
    </row>
    <row r="25246" spans="8:8">
      <c r="H25246" t="str">
        <f t="shared" si="101"/>
        <v/>
      </c>
    </row>
    <row r="25247" spans="8:8">
      <c r="H25247" t="str">
        <f t="shared" si="101"/>
        <v/>
      </c>
    </row>
    <row r="25248" spans="8:8">
      <c r="H25248" t="str">
        <f t="shared" si="101"/>
        <v/>
      </c>
    </row>
    <row r="25249" spans="8:8">
      <c r="H25249" t="str">
        <f t="shared" si="101"/>
        <v/>
      </c>
    </row>
    <row r="25250" spans="8:8">
      <c r="H25250" t="str">
        <f t="shared" ref="H25250:H25313" si="102">_xlfn.TEXTJOIN(", ", TRUE, G25250:G25250)</f>
        <v/>
      </c>
    </row>
    <row r="25251" spans="8:8">
      <c r="H25251" t="str">
        <f t="shared" si="102"/>
        <v/>
      </c>
    </row>
    <row r="25252" spans="8:8">
      <c r="H25252" t="str">
        <f t="shared" si="102"/>
        <v/>
      </c>
    </row>
    <row r="25253" spans="8:8">
      <c r="H25253" t="str">
        <f t="shared" si="102"/>
        <v/>
      </c>
    </row>
    <row r="25254" spans="8:8">
      <c r="H25254" t="str">
        <f t="shared" si="102"/>
        <v/>
      </c>
    </row>
    <row r="25255" spans="8:8">
      <c r="H25255" t="str">
        <f t="shared" si="102"/>
        <v/>
      </c>
    </row>
    <row r="25256" spans="8:8">
      <c r="H25256" t="str">
        <f t="shared" si="102"/>
        <v/>
      </c>
    </row>
    <row r="25257" spans="8:8">
      <c r="H25257" t="str">
        <f t="shared" si="102"/>
        <v/>
      </c>
    </row>
    <row r="25258" spans="8:8">
      <c r="H25258" t="str">
        <f t="shared" si="102"/>
        <v/>
      </c>
    </row>
    <row r="25259" spans="8:8">
      <c r="H25259" t="str">
        <f t="shared" si="102"/>
        <v/>
      </c>
    </row>
    <row r="25260" spans="8:8">
      <c r="H25260" t="str">
        <f t="shared" si="102"/>
        <v/>
      </c>
    </row>
    <row r="25261" spans="8:8">
      <c r="H25261" t="str">
        <f t="shared" si="102"/>
        <v/>
      </c>
    </row>
    <row r="25262" spans="8:8">
      <c r="H25262" t="str">
        <f t="shared" si="102"/>
        <v/>
      </c>
    </row>
    <row r="25263" spans="8:8">
      <c r="H25263" t="str">
        <f t="shared" si="102"/>
        <v/>
      </c>
    </row>
    <row r="25264" spans="8:8">
      <c r="H25264" t="str">
        <f t="shared" si="102"/>
        <v/>
      </c>
    </row>
    <row r="25265" spans="8:8">
      <c r="H25265" t="str">
        <f t="shared" si="102"/>
        <v/>
      </c>
    </row>
    <row r="25266" spans="8:8">
      <c r="H25266" t="str">
        <f t="shared" si="102"/>
        <v/>
      </c>
    </row>
    <row r="25267" spans="8:8">
      <c r="H25267" t="str">
        <f t="shared" si="102"/>
        <v/>
      </c>
    </row>
    <row r="25268" spans="8:8">
      <c r="H25268" t="str">
        <f t="shared" si="102"/>
        <v/>
      </c>
    </row>
    <row r="25269" spans="8:8">
      <c r="H25269" t="str">
        <f t="shared" si="102"/>
        <v/>
      </c>
    </row>
    <row r="25270" spans="8:8">
      <c r="H25270" t="str">
        <f t="shared" si="102"/>
        <v/>
      </c>
    </row>
    <row r="25271" spans="8:8">
      <c r="H25271" t="str">
        <f t="shared" si="102"/>
        <v/>
      </c>
    </row>
    <row r="25272" spans="8:8">
      <c r="H25272" t="str">
        <f t="shared" si="102"/>
        <v/>
      </c>
    </row>
    <row r="25273" spans="8:8">
      <c r="H25273" t="str">
        <f t="shared" si="102"/>
        <v/>
      </c>
    </row>
    <row r="25274" spans="8:8">
      <c r="H25274" t="str">
        <f t="shared" si="102"/>
        <v/>
      </c>
    </row>
    <row r="25275" spans="8:8">
      <c r="H25275" t="str">
        <f t="shared" si="102"/>
        <v/>
      </c>
    </row>
    <row r="25276" spans="8:8">
      <c r="H25276" t="str">
        <f t="shared" si="102"/>
        <v/>
      </c>
    </row>
    <row r="25277" spans="8:8">
      <c r="H25277" t="str">
        <f t="shared" si="102"/>
        <v/>
      </c>
    </row>
    <row r="25278" spans="8:8">
      <c r="H25278" t="str">
        <f t="shared" si="102"/>
        <v/>
      </c>
    </row>
    <row r="25279" spans="8:8">
      <c r="H25279" t="str">
        <f t="shared" si="102"/>
        <v/>
      </c>
    </row>
    <row r="25280" spans="8:8">
      <c r="H25280" t="str">
        <f t="shared" si="102"/>
        <v/>
      </c>
    </row>
    <row r="25281" spans="8:8">
      <c r="H25281" t="str">
        <f t="shared" si="102"/>
        <v/>
      </c>
    </row>
    <row r="25282" spans="8:8">
      <c r="H25282" t="str">
        <f t="shared" si="102"/>
        <v/>
      </c>
    </row>
    <row r="25283" spans="8:8">
      <c r="H25283" t="str">
        <f t="shared" si="102"/>
        <v/>
      </c>
    </row>
    <row r="25284" spans="8:8">
      <c r="H25284" t="str">
        <f t="shared" si="102"/>
        <v/>
      </c>
    </row>
    <row r="25285" spans="8:8">
      <c r="H25285" t="str">
        <f t="shared" si="102"/>
        <v/>
      </c>
    </row>
    <row r="25286" spans="8:8">
      <c r="H25286" t="str">
        <f t="shared" si="102"/>
        <v/>
      </c>
    </row>
    <row r="25287" spans="8:8">
      <c r="H25287" t="str">
        <f t="shared" si="102"/>
        <v/>
      </c>
    </row>
    <row r="25288" spans="8:8">
      <c r="H25288" t="str">
        <f t="shared" si="102"/>
        <v/>
      </c>
    </row>
    <row r="25289" spans="8:8">
      <c r="H25289" t="str">
        <f t="shared" si="102"/>
        <v/>
      </c>
    </row>
    <row r="25290" spans="8:8">
      <c r="H25290" t="str">
        <f t="shared" si="102"/>
        <v/>
      </c>
    </row>
    <row r="25291" spans="8:8">
      <c r="H25291" t="str">
        <f t="shared" si="102"/>
        <v/>
      </c>
    </row>
    <row r="25292" spans="8:8">
      <c r="H25292" t="str">
        <f t="shared" si="102"/>
        <v/>
      </c>
    </row>
    <row r="25293" spans="8:8">
      <c r="H25293" t="str">
        <f t="shared" si="102"/>
        <v/>
      </c>
    </row>
    <row r="25294" spans="8:8">
      <c r="H25294" t="str">
        <f t="shared" si="102"/>
        <v/>
      </c>
    </row>
    <row r="25295" spans="8:8">
      <c r="H25295" t="str">
        <f t="shared" si="102"/>
        <v/>
      </c>
    </row>
    <row r="25296" spans="8:8">
      <c r="H25296" t="str">
        <f t="shared" si="102"/>
        <v/>
      </c>
    </row>
    <row r="25297" spans="8:8">
      <c r="H25297" t="str">
        <f t="shared" si="102"/>
        <v/>
      </c>
    </row>
    <row r="25298" spans="8:8">
      <c r="H25298" t="str">
        <f t="shared" si="102"/>
        <v/>
      </c>
    </row>
    <row r="25299" spans="8:8">
      <c r="H25299" t="str">
        <f t="shared" si="102"/>
        <v/>
      </c>
    </row>
    <row r="25300" spans="8:8">
      <c r="H25300" t="str">
        <f t="shared" si="102"/>
        <v/>
      </c>
    </row>
    <row r="25301" spans="8:8">
      <c r="H25301" t="str">
        <f t="shared" si="102"/>
        <v/>
      </c>
    </row>
    <row r="25302" spans="8:8">
      <c r="H25302" t="str">
        <f t="shared" si="102"/>
        <v/>
      </c>
    </row>
    <row r="25303" spans="8:8">
      <c r="H25303" t="str">
        <f t="shared" si="102"/>
        <v/>
      </c>
    </row>
    <row r="25304" spans="8:8">
      <c r="H25304" t="str">
        <f t="shared" si="102"/>
        <v/>
      </c>
    </row>
    <row r="25305" spans="8:8">
      <c r="H25305" t="str">
        <f t="shared" si="102"/>
        <v/>
      </c>
    </row>
    <row r="25306" spans="8:8">
      <c r="H25306" t="str">
        <f t="shared" si="102"/>
        <v/>
      </c>
    </row>
    <row r="25307" spans="8:8">
      <c r="H25307" t="str">
        <f t="shared" si="102"/>
        <v/>
      </c>
    </row>
    <row r="25308" spans="8:8">
      <c r="H25308" t="str">
        <f t="shared" si="102"/>
        <v/>
      </c>
    </row>
    <row r="25309" spans="8:8">
      <c r="H25309" t="str">
        <f t="shared" si="102"/>
        <v/>
      </c>
    </row>
    <row r="25310" spans="8:8">
      <c r="H25310" t="str">
        <f t="shared" si="102"/>
        <v/>
      </c>
    </row>
    <row r="25311" spans="8:8">
      <c r="H25311" t="str">
        <f t="shared" si="102"/>
        <v/>
      </c>
    </row>
    <row r="25312" spans="8:8">
      <c r="H25312" t="str">
        <f t="shared" si="102"/>
        <v/>
      </c>
    </row>
    <row r="25313" spans="8:8">
      <c r="H25313" t="str">
        <f t="shared" si="102"/>
        <v/>
      </c>
    </row>
    <row r="25314" spans="8:8">
      <c r="H25314" t="str">
        <f t="shared" ref="H25314:H25377" si="103">_xlfn.TEXTJOIN(", ", TRUE, G25314:G25314)</f>
        <v/>
      </c>
    </row>
    <row r="25315" spans="8:8">
      <c r="H25315" t="str">
        <f t="shared" si="103"/>
        <v/>
      </c>
    </row>
    <row r="25316" spans="8:8">
      <c r="H25316" t="str">
        <f t="shared" si="103"/>
        <v/>
      </c>
    </row>
    <row r="25317" spans="8:8">
      <c r="H25317" t="str">
        <f t="shared" si="103"/>
        <v/>
      </c>
    </row>
    <row r="25318" spans="8:8">
      <c r="H25318" t="str">
        <f t="shared" si="103"/>
        <v/>
      </c>
    </row>
    <row r="25319" spans="8:8">
      <c r="H25319" t="str">
        <f t="shared" si="103"/>
        <v/>
      </c>
    </row>
    <row r="25320" spans="8:8">
      <c r="H25320" t="str">
        <f t="shared" si="103"/>
        <v/>
      </c>
    </row>
    <row r="25321" spans="8:8">
      <c r="H25321" t="str">
        <f t="shared" si="103"/>
        <v/>
      </c>
    </row>
    <row r="25322" spans="8:8">
      <c r="H25322" t="str">
        <f t="shared" si="103"/>
        <v/>
      </c>
    </row>
    <row r="25323" spans="8:8">
      <c r="H25323" t="str">
        <f t="shared" si="103"/>
        <v/>
      </c>
    </row>
    <row r="25324" spans="8:8">
      <c r="H25324" t="str">
        <f t="shared" si="103"/>
        <v/>
      </c>
    </row>
    <row r="25325" spans="8:8">
      <c r="H25325" t="str">
        <f t="shared" si="103"/>
        <v/>
      </c>
    </row>
    <row r="25326" spans="8:8">
      <c r="H25326" t="str">
        <f t="shared" si="103"/>
        <v/>
      </c>
    </row>
    <row r="25327" spans="8:8">
      <c r="H25327" t="str">
        <f t="shared" si="103"/>
        <v/>
      </c>
    </row>
    <row r="25328" spans="8:8">
      <c r="H25328" t="str">
        <f t="shared" si="103"/>
        <v/>
      </c>
    </row>
    <row r="25329" spans="8:8">
      <c r="H25329" t="str">
        <f t="shared" si="103"/>
        <v/>
      </c>
    </row>
    <row r="25330" spans="8:8">
      <c r="H25330" t="str">
        <f t="shared" si="103"/>
        <v/>
      </c>
    </row>
    <row r="25331" spans="8:8">
      <c r="H25331" t="str">
        <f t="shared" si="103"/>
        <v/>
      </c>
    </row>
    <row r="25332" spans="8:8">
      <c r="H25332" t="str">
        <f t="shared" si="103"/>
        <v/>
      </c>
    </row>
    <row r="25333" spans="8:8">
      <c r="H25333" t="str">
        <f t="shared" si="103"/>
        <v/>
      </c>
    </row>
    <row r="25334" spans="8:8">
      <c r="H25334" t="str">
        <f t="shared" si="103"/>
        <v/>
      </c>
    </row>
    <row r="25335" spans="8:8">
      <c r="H25335" t="str">
        <f t="shared" si="103"/>
        <v/>
      </c>
    </row>
    <row r="25336" spans="8:8">
      <c r="H25336" t="str">
        <f t="shared" si="103"/>
        <v/>
      </c>
    </row>
    <row r="25337" spans="8:8">
      <c r="H25337" t="str">
        <f t="shared" si="103"/>
        <v/>
      </c>
    </row>
    <row r="25338" spans="8:8">
      <c r="H25338" t="str">
        <f t="shared" si="103"/>
        <v/>
      </c>
    </row>
    <row r="25339" spans="8:8">
      <c r="H25339" t="str">
        <f t="shared" si="103"/>
        <v/>
      </c>
    </row>
    <row r="25340" spans="8:8">
      <c r="H25340" t="str">
        <f t="shared" si="103"/>
        <v/>
      </c>
    </row>
    <row r="25341" spans="8:8">
      <c r="H25341" t="str">
        <f t="shared" si="103"/>
        <v/>
      </c>
    </row>
    <row r="25342" spans="8:8">
      <c r="H25342" t="str">
        <f t="shared" si="103"/>
        <v/>
      </c>
    </row>
    <row r="25343" spans="8:8">
      <c r="H25343" t="str">
        <f t="shared" si="103"/>
        <v/>
      </c>
    </row>
    <row r="25344" spans="8:8">
      <c r="H25344" t="str">
        <f t="shared" si="103"/>
        <v/>
      </c>
    </row>
    <row r="25345" spans="8:8">
      <c r="H25345" t="str">
        <f t="shared" si="103"/>
        <v/>
      </c>
    </row>
    <row r="25346" spans="8:8">
      <c r="H25346" t="str">
        <f t="shared" si="103"/>
        <v/>
      </c>
    </row>
    <row r="25347" spans="8:8">
      <c r="H25347" t="str">
        <f t="shared" si="103"/>
        <v/>
      </c>
    </row>
    <row r="25348" spans="8:8">
      <c r="H25348" t="str">
        <f t="shared" si="103"/>
        <v/>
      </c>
    </row>
    <row r="25349" spans="8:8">
      <c r="H25349" t="str">
        <f t="shared" si="103"/>
        <v/>
      </c>
    </row>
    <row r="25350" spans="8:8">
      <c r="H25350" t="str">
        <f t="shared" si="103"/>
        <v/>
      </c>
    </row>
    <row r="25351" spans="8:8">
      <c r="H25351" t="str">
        <f t="shared" si="103"/>
        <v/>
      </c>
    </row>
    <row r="25352" spans="8:8">
      <c r="H25352" t="str">
        <f t="shared" si="103"/>
        <v/>
      </c>
    </row>
    <row r="25353" spans="8:8">
      <c r="H25353" t="str">
        <f t="shared" si="103"/>
        <v/>
      </c>
    </row>
    <row r="25354" spans="8:8">
      <c r="H25354" t="str">
        <f t="shared" si="103"/>
        <v/>
      </c>
    </row>
    <row r="25355" spans="8:8">
      <c r="H25355" t="str">
        <f t="shared" si="103"/>
        <v/>
      </c>
    </row>
    <row r="25356" spans="8:8">
      <c r="H25356" t="str">
        <f t="shared" si="103"/>
        <v/>
      </c>
    </row>
    <row r="25357" spans="8:8">
      <c r="H25357" t="str">
        <f t="shared" si="103"/>
        <v/>
      </c>
    </row>
    <row r="25358" spans="8:8">
      <c r="H25358" t="str">
        <f t="shared" si="103"/>
        <v/>
      </c>
    </row>
    <row r="25359" spans="8:8">
      <c r="H25359" t="str">
        <f t="shared" si="103"/>
        <v/>
      </c>
    </row>
    <row r="25360" spans="8:8">
      <c r="H25360" t="str">
        <f t="shared" si="103"/>
        <v/>
      </c>
    </row>
    <row r="25361" spans="8:8">
      <c r="H25361" t="str">
        <f t="shared" si="103"/>
        <v/>
      </c>
    </row>
    <row r="25362" spans="8:8">
      <c r="H25362" t="str">
        <f t="shared" si="103"/>
        <v/>
      </c>
    </row>
    <row r="25363" spans="8:8">
      <c r="H25363" t="str">
        <f t="shared" si="103"/>
        <v/>
      </c>
    </row>
    <row r="25364" spans="8:8">
      <c r="H25364" t="str">
        <f t="shared" si="103"/>
        <v/>
      </c>
    </row>
    <row r="25365" spans="8:8">
      <c r="H25365" t="str">
        <f t="shared" si="103"/>
        <v/>
      </c>
    </row>
    <row r="25366" spans="8:8">
      <c r="H25366" t="str">
        <f t="shared" si="103"/>
        <v/>
      </c>
    </row>
    <row r="25367" spans="8:8">
      <c r="H25367" t="str">
        <f t="shared" si="103"/>
        <v/>
      </c>
    </row>
    <row r="25368" spans="8:8">
      <c r="H25368" t="str">
        <f t="shared" si="103"/>
        <v/>
      </c>
    </row>
    <row r="25369" spans="8:8">
      <c r="H25369" t="str">
        <f t="shared" si="103"/>
        <v/>
      </c>
    </row>
    <row r="25370" spans="8:8">
      <c r="H25370" t="str">
        <f t="shared" si="103"/>
        <v/>
      </c>
    </row>
    <row r="25371" spans="8:8">
      <c r="H25371" t="str">
        <f t="shared" si="103"/>
        <v/>
      </c>
    </row>
    <row r="25372" spans="8:8">
      <c r="H25372" t="str">
        <f t="shared" si="103"/>
        <v/>
      </c>
    </row>
    <row r="25373" spans="8:8">
      <c r="H25373" t="str">
        <f t="shared" si="103"/>
        <v/>
      </c>
    </row>
    <row r="25374" spans="8:8">
      <c r="H25374" t="str">
        <f t="shared" si="103"/>
        <v/>
      </c>
    </row>
    <row r="25375" spans="8:8">
      <c r="H25375" t="str">
        <f t="shared" si="103"/>
        <v/>
      </c>
    </row>
    <row r="25376" spans="8:8">
      <c r="H25376" t="str">
        <f t="shared" si="103"/>
        <v/>
      </c>
    </row>
    <row r="25377" spans="8:8">
      <c r="H25377" t="str">
        <f t="shared" si="103"/>
        <v/>
      </c>
    </row>
    <row r="25378" spans="8:8">
      <c r="H25378" t="str">
        <f t="shared" ref="H25378:H25441" si="104">_xlfn.TEXTJOIN(", ", TRUE, G25378:G25378)</f>
        <v/>
      </c>
    </row>
    <row r="25379" spans="8:8">
      <c r="H25379" t="str">
        <f t="shared" si="104"/>
        <v/>
      </c>
    </row>
    <row r="25380" spans="8:8">
      <c r="H25380" t="str">
        <f t="shared" si="104"/>
        <v/>
      </c>
    </row>
    <row r="25381" spans="8:8">
      <c r="H25381" t="str">
        <f t="shared" si="104"/>
        <v/>
      </c>
    </row>
    <row r="25382" spans="8:8">
      <c r="H25382" t="str">
        <f t="shared" si="104"/>
        <v/>
      </c>
    </row>
    <row r="25383" spans="8:8">
      <c r="H25383" t="str">
        <f t="shared" si="104"/>
        <v/>
      </c>
    </row>
    <row r="25384" spans="8:8">
      <c r="H25384" t="str">
        <f t="shared" si="104"/>
        <v/>
      </c>
    </row>
    <row r="25385" spans="8:8">
      <c r="H25385" t="str">
        <f t="shared" si="104"/>
        <v/>
      </c>
    </row>
    <row r="25386" spans="8:8">
      <c r="H25386" t="str">
        <f t="shared" si="104"/>
        <v/>
      </c>
    </row>
    <row r="25387" spans="8:8">
      <c r="H25387" t="str">
        <f t="shared" si="104"/>
        <v/>
      </c>
    </row>
    <row r="25388" spans="8:8">
      <c r="H25388" t="str">
        <f t="shared" si="104"/>
        <v/>
      </c>
    </row>
    <row r="25389" spans="8:8">
      <c r="H25389" t="str">
        <f t="shared" si="104"/>
        <v/>
      </c>
    </row>
    <row r="25390" spans="8:8">
      <c r="H25390" t="str">
        <f t="shared" si="104"/>
        <v/>
      </c>
    </row>
    <row r="25391" spans="8:8">
      <c r="H25391" t="str">
        <f t="shared" si="104"/>
        <v/>
      </c>
    </row>
    <row r="25392" spans="8:8">
      <c r="H25392" t="str">
        <f t="shared" si="104"/>
        <v/>
      </c>
    </row>
    <row r="25393" spans="8:8">
      <c r="H25393" t="str">
        <f t="shared" si="104"/>
        <v/>
      </c>
    </row>
    <row r="25394" spans="8:8">
      <c r="H25394" t="str">
        <f t="shared" si="104"/>
        <v/>
      </c>
    </row>
    <row r="25395" spans="8:8">
      <c r="H25395" t="str">
        <f t="shared" si="104"/>
        <v/>
      </c>
    </row>
    <row r="25396" spans="8:8">
      <c r="H25396" t="str">
        <f t="shared" si="104"/>
        <v/>
      </c>
    </row>
    <row r="25397" spans="8:8">
      <c r="H25397" t="str">
        <f t="shared" si="104"/>
        <v/>
      </c>
    </row>
    <row r="25398" spans="8:8">
      <c r="H25398" t="str">
        <f t="shared" si="104"/>
        <v/>
      </c>
    </row>
    <row r="25399" spans="8:8">
      <c r="H25399" t="str">
        <f t="shared" si="104"/>
        <v/>
      </c>
    </row>
    <row r="25400" spans="8:8">
      <c r="H25400" t="str">
        <f t="shared" si="104"/>
        <v/>
      </c>
    </row>
    <row r="25401" spans="8:8">
      <c r="H25401" t="str">
        <f t="shared" si="104"/>
        <v/>
      </c>
    </row>
    <row r="25402" spans="8:8">
      <c r="H25402" t="str">
        <f t="shared" si="104"/>
        <v/>
      </c>
    </row>
    <row r="25403" spans="8:8">
      <c r="H25403" t="str">
        <f t="shared" si="104"/>
        <v/>
      </c>
    </row>
    <row r="25404" spans="8:8">
      <c r="H25404" t="str">
        <f t="shared" si="104"/>
        <v/>
      </c>
    </row>
    <row r="25405" spans="8:8">
      <c r="H25405" t="str">
        <f t="shared" si="104"/>
        <v/>
      </c>
    </row>
    <row r="25406" spans="8:8">
      <c r="H25406" t="str">
        <f t="shared" si="104"/>
        <v/>
      </c>
    </row>
    <row r="25407" spans="8:8">
      <c r="H25407" t="str">
        <f t="shared" si="104"/>
        <v/>
      </c>
    </row>
    <row r="25408" spans="8:8">
      <c r="H25408" t="str">
        <f t="shared" si="104"/>
        <v/>
      </c>
    </row>
    <row r="25409" spans="8:8">
      <c r="H25409" t="str">
        <f t="shared" si="104"/>
        <v/>
      </c>
    </row>
    <row r="25410" spans="8:8">
      <c r="H25410" t="str">
        <f t="shared" si="104"/>
        <v/>
      </c>
    </row>
    <row r="25411" spans="8:8">
      <c r="H25411" t="str">
        <f t="shared" si="104"/>
        <v/>
      </c>
    </row>
    <row r="25412" spans="8:8">
      <c r="H25412" t="str">
        <f t="shared" si="104"/>
        <v/>
      </c>
    </row>
    <row r="25413" spans="8:8">
      <c r="H25413" t="str">
        <f t="shared" si="104"/>
        <v/>
      </c>
    </row>
    <row r="25414" spans="8:8">
      <c r="H25414" t="str">
        <f t="shared" si="104"/>
        <v/>
      </c>
    </row>
    <row r="25415" spans="8:8">
      <c r="H25415" t="str">
        <f t="shared" si="104"/>
        <v/>
      </c>
    </row>
    <row r="25416" spans="8:8">
      <c r="H25416" t="str">
        <f t="shared" si="104"/>
        <v/>
      </c>
    </row>
    <row r="25417" spans="8:8">
      <c r="H25417" t="str">
        <f t="shared" si="104"/>
        <v/>
      </c>
    </row>
    <row r="25418" spans="8:8">
      <c r="H25418" t="str">
        <f t="shared" si="104"/>
        <v/>
      </c>
    </row>
    <row r="25419" spans="8:8">
      <c r="H25419" t="str">
        <f t="shared" si="104"/>
        <v/>
      </c>
    </row>
    <row r="25420" spans="8:8">
      <c r="H25420" t="str">
        <f t="shared" si="104"/>
        <v/>
      </c>
    </row>
    <row r="25421" spans="8:8">
      <c r="H25421" t="str">
        <f t="shared" si="104"/>
        <v/>
      </c>
    </row>
    <row r="25422" spans="8:8">
      <c r="H25422" t="str">
        <f t="shared" si="104"/>
        <v/>
      </c>
    </row>
    <row r="25423" spans="8:8">
      <c r="H25423" t="str">
        <f t="shared" si="104"/>
        <v/>
      </c>
    </row>
    <row r="25424" spans="8:8">
      <c r="H25424" t="str">
        <f t="shared" si="104"/>
        <v/>
      </c>
    </row>
    <row r="25425" spans="8:8">
      <c r="H25425" t="str">
        <f t="shared" si="104"/>
        <v/>
      </c>
    </row>
    <row r="25426" spans="8:8">
      <c r="H25426" t="str">
        <f t="shared" si="104"/>
        <v/>
      </c>
    </row>
    <row r="25427" spans="8:8">
      <c r="H25427" t="str">
        <f t="shared" si="104"/>
        <v/>
      </c>
    </row>
    <row r="25428" spans="8:8">
      <c r="H25428" t="str">
        <f t="shared" si="104"/>
        <v/>
      </c>
    </row>
    <row r="25429" spans="8:8">
      <c r="H25429" t="str">
        <f t="shared" si="104"/>
        <v/>
      </c>
    </row>
    <row r="25430" spans="8:8">
      <c r="H25430" t="str">
        <f t="shared" si="104"/>
        <v/>
      </c>
    </row>
    <row r="25431" spans="8:8">
      <c r="H25431" t="str">
        <f t="shared" si="104"/>
        <v/>
      </c>
    </row>
    <row r="25432" spans="8:8">
      <c r="H25432" t="str">
        <f t="shared" si="104"/>
        <v/>
      </c>
    </row>
    <row r="25433" spans="8:8">
      <c r="H25433" t="str">
        <f t="shared" si="104"/>
        <v/>
      </c>
    </row>
    <row r="25434" spans="8:8">
      <c r="H25434" t="str">
        <f t="shared" si="104"/>
        <v/>
      </c>
    </row>
    <row r="25435" spans="8:8">
      <c r="H25435" t="str">
        <f t="shared" si="104"/>
        <v/>
      </c>
    </row>
    <row r="25436" spans="8:8">
      <c r="H25436" t="str">
        <f t="shared" si="104"/>
        <v/>
      </c>
    </row>
    <row r="25437" spans="8:8">
      <c r="H25437" t="str">
        <f t="shared" si="104"/>
        <v/>
      </c>
    </row>
    <row r="25438" spans="8:8">
      <c r="H25438" t="str">
        <f t="shared" si="104"/>
        <v/>
      </c>
    </row>
    <row r="25439" spans="8:8">
      <c r="H25439" t="str">
        <f t="shared" si="104"/>
        <v/>
      </c>
    </row>
    <row r="25440" spans="8:8">
      <c r="H25440" t="str">
        <f t="shared" si="104"/>
        <v/>
      </c>
    </row>
    <row r="25441" spans="8:8">
      <c r="H25441" t="str">
        <f t="shared" si="104"/>
        <v/>
      </c>
    </row>
    <row r="25442" spans="8:8">
      <c r="H25442" t="str">
        <f t="shared" ref="H25442:H25505" si="105">_xlfn.TEXTJOIN(", ", TRUE, G25442:G25442)</f>
        <v/>
      </c>
    </row>
    <row r="25443" spans="8:8">
      <c r="H25443" t="str">
        <f t="shared" si="105"/>
        <v/>
      </c>
    </row>
    <row r="25444" spans="8:8">
      <c r="H25444" t="str">
        <f t="shared" si="105"/>
        <v/>
      </c>
    </row>
    <row r="25445" spans="8:8">
      <c r="H25445" t="str">
        <f t="shared" si="105"/>
        <v/>
      </c>
    </row>
    <row r="25446" spans="8:8">
      <c r="H25446" t="str">
        <f t="shared" si="105"/>
        <v/>
      </c>
    </row>
    <row r="25447" spans="8:8">
      <c r="H25447" t="str">
        <f t="shared" si="105"/>
        <v/>
      </c>
    </row>
    <row r="25448" spans="8:8">
      <c r="H25448" t="str">
        <f t="shared" si="105"/>
        <v/>
      </c>
    </row>
    <row r="25449" spans="8:8">
      <c r="H25449" t="str">
        <f t="shared" si="105"/>
        <v/>
      </c>
    </row>
    <row r="25450" spans="8:8">
      <c r="H25450" t="str">
        <f t="shared" si="105"/>
        <v/>
      </c>
    </row>
    <row r="25451" spans="8:8">
      <c r="H25451" t="str">
        <f t="shared" si="105"/>
        <v/>
      </c>
    </row>
    <row r="25452" spans="8:8">
      <c r="H25452" t="str">
        <f t="shared" si="105"/>
        <v/>
      </c>
    </row>
    <row r="25453" spans="8:8">
      <c r="H25453" t="str">
        <f t="shared" si="105"/>
        <v/>
      </c>
    </row>
    <row r="25454" spans="8:8">
      <c r="H25454" t="str">
        <f t="shared" si="105"/>
        <v/>
      </c>
    </row>
    <row r="25455" spans="8:8">
      <c r="H25455" t="str">
        <f t="shared" si="105"/>
        <v/>
      </c>
    </row>
    <row r="25456" spans="8:8">
      <c r="H25456" t="str">
        <f t="shared" si="105"/>
        <v/>
      </c>
    </row>
    <row r="25457" spans="8:8">
      <c r="H25457" t="str">
        <f t="shared" si="105"/>
        <v/>
      </c>
    </row>
    <row r="25458" spans="8:8">
      <c r="H25458" t="str">
        <f t="shared" si="105"/>
        <v/>
      </c>
    </row>
    <row r="25459" spans="8:8">
      <c r="H25459" t="str">
        <f t="shared" si="105"/>
        <v/>
      </c>
    </row>
    <row r="25460" spans="8:8">
      <c r="H25460" t="str">
        <f t="shared" si="105"/>
        <v/>
      </c>
    </row>
    <row r="25461" spans="8:8">
      <c r="H25461" t="str">
        <f t="shared" si="105"/>
        <v/>
      </c>
    </row>
    <row r="25462" spans="8:8">
      <c r="H25462" t="str">
        <f t="shared" si="105"/>
        <v/>
      </c>
    </row>
    <row r="25463" spans="8:8">
      <c r="H25463" t="str">
        <f t="shared" si="105"/>
        <v/>
      </c>
    </row>
    <row r="25464" spans="8:8">
      <c r="H25464" t="str">
        <f t="shared" si="105"/>
        <v/>
      </c>
    </row>
    <row r="25465" spans="8:8">
      <c r="H25465" t="str">
        <f t="shared" si="105"/>
        <v/>
      </c>
    </row>
    <row r="25466" spans="8:8">
      <c r="H25466" t="str">
        <f t="shared" si="105"/>
        <v/>
      </c>
    </row>
    <row r="25467" spans="8:8">
      <c r="H25467" t="str">
        <f t="shared" si="105"/>
        <v/>
      </c>
    </row>
    <row r="25468" spans="8:8">
      <c r="H25468" t="str">
        <f t="shared" si="105"/>
        <v/>
      </c>
    </row>
    <row r="25469" spans="8:8">
      <c r="H25469" t="str">
        <f t="shared" si="105"/>
        <v/>
      </c>
    </row>
    <row r="25470" spans="8:8">
      <c r="H25470" t="str">
        <f t="shared" si="105"/>
        <v/>
      </c>
    </row>
    <row r="25471" spans="8:8">
      <c r="H25471" t="str">
        <f t="shared" si="105"/>
        <v/>
      </c>
    </row>
    <row r="25472" spans="8:8">
      <c r="H25472" t="str">
        <f t="shared" si="105"/>
        <v/>
      </c>
    </row>
    <row r="25473" spans="8:8">
      <c r="H25473" t="str">
        <f t="shared" si="105"/>
        <v/>
      </c>
    </row>
    <row r="25474" spans="8:8">
      <c r="H25474" t="str">
        <f t="shared" si="105"/>
        <v/>
      </c>
    </row>
    <row r="25475" spans="8:8">
      <c r="H25475" t="str">
        <f t="shared" si="105"/>
        <v/>
      </c>
    </row>
    <row r="25476" spans="8:8">
      <c r="H25476" t="str">
        <f t="shared" si="105"/>
        <v/>
      </c>
    </row>
    <row r="25477" spans="8:8">
      <c r="H25477" t="str">
        <f t="shared" si="105"/>
        <v/>
      </c>
    </row>
    <row r="25478" spans="8:8">
      <c r="H25478" t="str">
        <f t="shared" si="105"/>
        <v/>
      </c>
    </row>
    <row r="25479" spans="8:8">
      <c r="H25479" t="str">
        <f t="shared" si="105"/>
        <v/>
      </c>
    </row>
    <row r="25480" spans="8:8">
      <c r="H25480" t="str">
        <f t="shared" si="105"/>
        <v/>
      </c>
    </row>
    <row r="25481" spans="8:8">
      <c r="H25481" t="str">
        <f t="shared" si="105"/>
        <v/>
      </c>
    </row>
    <row r="25482" spans="8:8">
      <c r="H25482" t="str">
        <f t="shared" si="105"/>
        <v/>
      </c>
    </row>
    <row r="25483" spans="8:8">
      <c r="H25483" t="str">
        <f t="shared" si="105"/>
        <v/>
      </c>
    </row>
    <row r="25484" spans="8:8">
      <c r="H25484" t="str">
        <f t="shared" si="105"/>
        <v/>
      </c>
    </row>
    <row r="25485" spans="8:8">
      <c r="H25485" t="str">
        <f t="shared" si="105"/>
        <v/>
      </c>
    </row>
    <row r="25486" spans="8:8">
      <c r="H25486" t="str">
        <f t="shared" si="105"/>
        <v/>
      </c>
    </row>
    <row r="25487" spans="8:8">
      <c r="H25487" t="str">
        <f t="shared" si="105"/>
        <v/>
      </c>
    </row>
    <row r="25488" spans="8:8">
      <c r="H25488" t="str">
        <f t="shared" si="105"/>
        <v/>
      </c>
    </row>
    <row r="25489" spans="8:8">
      <c r="H25489" t="str">
        <f t="shared" si="105"/>
        <v/>
      </c>
    </row>
    <row r="25490" spans="8:8">
      <c r="H25490" t="str">
        <f t="shared" si="105"/>
        <v/>
      </c>
    </row>
    <row r="25491" spans="8:8">
      <c r="H25491" t="str">
        <f t="shared" si="105"/>
        <v/>
      </c>
    </row>
    <row r="25492" spans="8:8">
      <c r="H25492" t="str">
        <f t="shared" si="105"/>
        <v/>
      </c>
    </row>
    <row r="25493" spans="8:8">
      <c r="H25493" t="str">
        <f t="shared" si="105"/>
        <v/>
      </c>
    </row>
    <row r="25494" spans="8:8">
      <c r="H25494" t="str">
        <f t="shared" si="105"/>
        <v/>
      </c>
    </row>
    <row r="25495" spans="8:8">
      <c r="H25495" t="str">
        <f t="shared" si="105"/>
        <v/>
      </c>
    </row>
    <row r="25496" spans="8:8">
      <c r="H25496" t="str">
        <f t="shared" si="105"/>
        <v/>
      </c>
    </row>
    <row r="25497" spans="8:8">
      <c r="H25497" t="str">
        <f t="shared" si="105"/>
        <v/>
      </c>
    </row>
    <row r="25498" spans="8:8">
      <c r="H25498" t="str">
        <f t="shared" si="105"/>
        <v/>
      </c>
    </row>
    <row r="25499" spans="8:8">
      <c r="H25499" t="str">
        <f t="shared" si="105"/>
        <v/>
      </c>
    </row>
    <row r="25500" spans="8:8">
      <c r="H25500" t="str">
        <f t="shared" si="105"/>
        <v/>
      </c>
    </row>
    <row r="25501" spans="8:8">
      <c r="H25501" t="str">
        <f t="shared" si="105"/>
        <v/>
      </c>
    </row>
    <row r="25502" spans="8:8">
      <c r="H25502" t="str">
        <f t="shared" si="105"/>
        <v/>
      </c>
    </row>
    <row r="25503" spans="8:8">
      <c r="H25503" t="str">
        <f t="shared" si="105"/>
        <v/>
      </c>
    </row>
    <row r="25504" spans="8:8">
      <c r="H25504" t="str">
        <f t="shared" si="105"/>
        <v/>
      </c>
    </row>
    <row r="25505" spans="8:8">
      <c r="H25505" t="str">
        <f t="shared" si="105"/>
        <v/>
      </c>
    </row>
    <row r="25506" spans="8:8">
      <c r="H25506" t="str">
        <f t="shared" ref="H25506:H25569" si="106">_xlfn.TEXTJOIN(", ", TRUE, G25506:G25506)</f>
        <v/>
      </c>
    </row>
    <row r="25507" spans="8:8">
      <c r="H25507" t="str">
        <f t="shared" si="106"/>
        <v/>
      </c>
    </row>
    <row r="25508" spans="8:8">
      <c r="H25508" t="str">
        <f t="shared" si="106"/>
        <v/>
      </c>
    </row>
    <row r="25509" spans="8:8">
      <c r="H25509" t="str">
        <f t="shared" si="106"/>
        <v/>
      </c>
    </row>
    <row r="25510" spans="8:8">
      <c r="H25510" t="str">
        <f t="shared" si="106"/>
        <v/>
      </c>
    </row>
    <row r="25511" spans="8:8">
      <c r="H25511" t="str">
        <f t="shared" si="106"/>
        <v/>
      </c>
    </row>
    <row r="25512" spans="8:8">
      <c r="H25512" t="str">
        <f t="shared" si="106"/>
        <v/>
      </c>
    </row>
    <row r="25513" spans="8:8">
      <c r="H25513" t="str">
        <f t="shared" si="106"/>
        <v/>
      </c>
    </row>
    <row r="25514" spans="8:8">
      <c r="H25514" t="str">
        <f t="shared" si="106"/>
        <v/>
      </c>
    </row>
    <row r="25515" spans="8:8">
      <c r="H25515" t="str">
        <f t="shared" si="106"/>
        <v/>
      </c>
    </row>
    <row r="25516" spans="8:8">
      <c r="H25516" t="str">
        <f t="shared" si="106"/>
        <v/>
      </c>
    </row>
    <row r="25517" spans="8:8">
      <c r="H25517" t="str">
        <f t="shared" si="106"/>
        <v/>
      </c>
    </row>
    <row r="25518" spans="8:8">
      <c r="H25518" t="str">
        <f t="shared" si="106"/>
        <v/>
      </c>
    </row>
    <row r="25519" spans="8:8">
      <c r="H25519" t="str">
        <f t="shared" si="106"/>
        <v/>
      </c>
    </row>
    <row r="25520" spans="8:8">
      <c r="H25520" t="str">
        <f t="shared" si="106"/>
        <v/>
      </c>
    </row>
    <row r="25521" spans="8:8">
      <c r="H25521" t="str">
        <f t="shared" si="106"/>
        <v/>
      </c>
    </row>
    <row r="25522" spans="8:8">
      <c r="H25522" t="str">
        <f t="shared" si="106"/>
        <v/>
      </c>
    </row>
    <row r="25523" spans="8:8">
      <c r="H25523" t="str">
        <f t="shared" si="106"/>
        <v/>
      </c>
    </row>
    <row r="25524" spans="8:8">
      <c r="H25524" t="str">
        <f t="shared" si="106"/>
        <v/>
      </c>
    </row>
    <row r="25525" spans="8:8">
      <c r="H25525" t="str">
        <f t="shared" si="106"/>
        <v/>
      </c>
    </row>
    <row r="25526" spans="8:8">
      <c r="H25526" t="str">
        <f t="shared" si="106"/>
        <v/>
      </c>
    </row>
    <row r="25527" spans="8:8">
      <c r="H25527" t="str">
        <f t="shared" si="106"/>
        <v/>
      </c>
    </row>
    <row r="25528" spans="8:8">
      <c r="H25528" t="str">
        <f t="shared" si="106"/>
        <v/>
      </c>
    </row>
    <row r="25529" spans="8:8">
      <c r="H25529" t="str">
        <f t="shared" si="106"/>
        <v/>
      </c>
    </row>
    <row r="25530" spans="8:8">
      <c r="H25530" t="str">
        <f t="shared" si="106"/>
        <v/>
      </c>
    </row>
    <row r="25531" spans="8:8">
      <c r="H25531" t="str">
        <f t="shared" si="106"/>
        <v/>
      </c>
    </row>
    <row r="25532" spans="8:8">
      <c r="H25532" t="str">
        <f t="shared" si="106"/>
        <v/>
      </c>
    </row>
    <row r="25533" spans="8:8">
      <c r="H25533" t="str">
        <f t="shared" si="106"/>
        <v/>
      </c>
    </row>
    <row r="25534" spans="8:8">
      <c r="H25534" t="str">
        <f t="shared" si="106"/>
        <v/>
      </c>
    </row>
    <row r="25535" spans="8:8">
      <c r="H25535" t="str">
        <f t="shared" si="106"/>
        <v/>
      </c>
    </row>
    <row r="25536" spans="8:8">
      <c r="H25536" t="str">
        <f t="shared" si="106"/>
        <v/>
      </c>
    </row>
    <row r="25537" spans="8:8">
      <c r="H25537" t="str">
        <f t="shared" si="106"/>
        <v/>
      </c>
    </row>
    <row r="25538" spans="8:8">
      <c r="H25538" t="str">
        <f t="shared" si="106"/>
        <v/>
      </c>
    </row>
    <row r="25539" spans="8:8">
      <c r="H25539" t="str">
        <f t="shared" si="106"/>
        <v/>
      </c>
    </row>
    <row r="25540" spans="8:8">
      <c r="H25540" t="str">
        <f t="shared" si="106"/>
        <v/>
      </c>
    </row>
    <row r="25541" spans="8:8">
      <c r="H25541" t="str">
        <f t="shared" si="106"/>
        <v/>
      </c>
    </row>
    <row r="25542" spans="8:8">
      <c r="H25542" t="str">
        <f t="shared" si="106"/>
        <v/>
      </c>
    </row>
    <row r="25543" spans="8:8">
      <c r="H25543" t="str">
        <f t="shared" si="106"/>
        <v/>
      </c>
    </row>
    <row r="25544" spans="8:8">
      <c r="H25544" t="str">
        <f t="shared" si="106"/>
        <v/>
      </c>
    </row>
    <row r="25545" spans="8:8">
      <c r="H25545" t="str">
        <f t="shared" si="106"/>
        <v/>
      </c>
    </row>
    <row r="25546" spans="8:8">
      <c r="H25546" t="str">
        <f t="shared" si="106"/>
        <v/>
      </c>
    </row>
    <row r="25547" spans="8:8">
      <c r="H25547" t="str">
        <f t="shared" si="106"/>
        <v/>
      </c>
    </row>
    <row r="25548" spans="8:8">
      <c r="H25548" t="str">
        <f t="shared" si="106"/>
        <v/>
      </c>
    </row>
    <row r="25549" spans="8:8">
      <c r="H25549" t="str">
        <f t="shared" si="106"/>
        <v/>
      </c>
    </row>
    <row r="25550" spans="8:8">
      <c r="H25550" t="str">
        <f t="shared" si="106"/>
        <v/>
      </c>
    </row>
    <row r="25551" spans="8:8">
      <c r="H25551" t="str">
        <f t="shared" si="106"/>
        <v/>
      </c>
    </row>
    <row r="25552" spans="8:8">
      <c r="H25552" t="str">
        <f t="shared" si="106"/>
        <v/>
      </c>
    </row>
    <row r="25553" spans="8:8">
      <c r="H25553" t="str">
        <f t="shared" si="106"/>
        <v/>
      </c>
    </row>
    <row r="25554" spans="8:8">
      <c r="H25554" t="str">
        <f t="shared" si="106"/>
        <v/>
      </c>
    </row>
    <row r="25555" spans="8:8">
      <c r="H25555" t="str">
        <f t="shared" si="106"/>
        <v/>
      </c>
    </row>
    <row r="25556" spans="8:8">
      <c r="H25556" t="str">
        <f t="shared" si="106"/>
        <v/>
      </c>
    </row>
    <row r="25557" spans="8:8">
      <c r="H25557" t="str">
        <f t="shared" si="106"/>
        <v/>
      </c>
    </row>
    <row r="25558" spans="8:8">
      <c r="H25558" t="str">
        <f t="shared" si="106"/>
        <v/>
      </c>
    </row>
    <row r="25559" spans="8:8">
      <c r="H25559" t="str">
        <f t="shared" si="106"/>
        <v/>
      </c>
    </row>
    <row r="25560" spans="8:8">
      <c r="H25560" t="str">
        <f t="shared" si="106"/>
        <v/>
      </c>
    </row>
    <row r="25561" spans="8:8">
      <c r="H25561" t="str">
        <f t="shared" si="106"/>
        <v/>
      </c>
    </row>
    <row r="25562" spans="8:8">
      <c r="H25562" t="str">
        <f t="shared" si="106"/>
        <v/>
      </c>
    </row>
    <row r="25563" spans="8:8">
      <c r="H25563" t="str">
        <f t="shared" si="106"/>
        <v/>
      </c>
    </row>
    <row r="25564" spans="8:8">
      <c r="H25564" t="str">
        <f t="shared" si="106"/>
        <v/>
      </c>
    </row>
    <row r="25565" spans="8:8">
      <c r="H25565" t="str">
        <f t="shared" si="106"/>
        <v/>
      </c>
    </row>
    <row r="25566" spans="8:8">
      <c r="H25566" t="str">
        <f t="shared" si="106"/>
        <v/>
      </c>
    </row>
    <row r="25567" spans="8:8">
      <c r="H25567" t="str">
        <f t="shared" si="106"/>
        <v/>
      </c>
    </row>
    <row r="25568" spans="8:8">
      <c r="H25568" t="str">
        <f t="shared" si="106"/>
        <v/>
      </c>
    </row>
    <row r="25569" spans="8:8">
      <c r="H25569" t="str">
        <f t="shared" si="106"/>
        <v/>
      </c>
    </row>
    <row r="25570" spans="8:8">
      <c r="H25570" t="str">
        <f t="shared" ref="H25570:H25633" si="107">_xlfn.TEXTJOIN(", ", TRUE, G25570:G25570)</f>
        <v/>
      </c>
    </row>
    <row r="25571" spans="8:8">
      <c r="H25571" t="str">
        <f t="shared" si="107"/>
        <v/>
      </c>
    </row>
    <row r="25572" spans="8:8">
      <c r="H25572" t="str">
        <f t="shared" si="107"/>
        <v/>
      </c>
    </row>
    <row r="25573" spans="8:8">
      <c r="H25573" t="str">
        <f t="shared" si="107"/>
        <v/>
      </c>
    </row>
    <row r="25574" spans="8:8">
      <c r="H25574" t="str">
        <f t="shared" si="107"/>
        <v/>
      </c>
    </row>
    <row r="25575" spans="8:8">
      <c r="H25575" t="str">
        <f t="shared" si="107"/>
        <v/>
      </c>
    </row>
    <row r="25576" spans="8:8">
      <c r="H25576" t="str">
        <f t="shared" si="107"/>
        <v/>
      </c>
    </row>
    <row r="25577" spans="8:8">
      <c r="H25577" t="str">
        <f t="shared" si="107"/>
        <v/>
      </c>
    </row>
    <row r="25578" spans="8:8">
      <c r="H25578" t="str">
        <f t="shared" si="107"/>
        <v/>
      </c>
    </row>
    <row r="25579" spans="8:8">
      <c r="H25579" t="str">
        <f t="shared" si="107"/>
        <v/>
      </c>
    </row>
    <row r="25580" spans="8:8">
      <c r="H25580" t="str">
        <f t="shared" si="107"/>
        <v/>
      </c>
    </row>
    <row r="25581" spans="8:8">
      <c r="H25581" t="str">
        <f t="shared" si="107"/>
        <v/>
      </c>
    </row>
    <row r="25582" spans="8:8">
      <c r="H25582" t="str">
        <f t="shared" si="107"/>
        <v/>
      </c>
    </row>
    <row r="25583" spans="8:8">
      <c r="H25583" t="str">
        <f t="shared" si="107"/>
        <v/>
      </c>
    </row>
    <row r="25584" spans="8:8">
      <c r="H25584" t="str">
        <f t="shared" si="107"/>
        <v/>
      </c>
    </row>
    <row r="25585" spans="8:8">
      <c r="H25585" t="str">
        <f t="shared" si="107"/>
        <v/>
      </c>
    </row>
    <row r="25586" spans="8:8">
      <c r="H25586" t="str">
        <f t="shared" si="107"/>
        <v/>
      </c>
    </row>
    <row r="25587" spans="8:8">
      <c r="H25587" t="str">
        <f t="shared" si="107"/>
        <v/>
      </c>
    </row>
    <row r="25588" spans="8:8">
      <c r="H25588" t="str">
        <f t="shared" si="107"/>
        <v/>
      </c>
    </row>
    <row r="25589" spans="8:8">
      <c r="H25589" t="str">
        <f t="shared" si="107"/>
        <v/>
      </c>
    </row>
    <row r="25590" spans="8:8">
      <c r="H25590" t="str">
        <f t="shared" si="107"/>
        <v/>
      </c>
    </row>
    <row r="25591" spans="8:8">
      <c r="H25591" t="str">
        <f t="shared" si="107"/>
        <v/>
      </c>
    </row>
    <row r="25592" spans="8:8">
      <c r="H25592" t="str">
        <f t="shared" si="107"/>
        <v/>
      </c>
    </row>
    <row r="25593" spans="8:8">
      <c r="H25593" t="str">
        <f t="shared" si="107"/>
        <v/>
      </c>
    </row>
    <row r="25594" spans="8:8">
      <c r="H25594" t="str">
        <f t="shared" si="107"/>
        <v/>
      </c>
    </row>
    <row r="25595" spans="8:8">
      <c r="H25595" t="str">
        <f t="shared" si="107"/>
        <v/>
      </c>
    </row>
    <row r="25596" spans="8:8">
      <c r="H25596" t="str">
        <f t="shared" si="107"/>
        <v/>
      </c>
    </row>
    <row r="25597" spans="8:8">
      <c r="H25597" t="str">
        <f t="shared" si="107"/>
        <v/>
      </c>
    </row>
    <row r="25598" spans="8:8">
      <c r="H25598" t="str">
        <f t="shared" si="107"/>
        <v/>
      </c>
    </row>
    <row r="25599" spans="8:8">
      <c r="H25599" t="str">
        <f t="shared" si="107"/>
        <v/>
      </c>
    </row>
    <row r="25600" spans="8:8">
      <c r="H25600" t="str">
        <f t="shared" si="107"/>
        <v/>
      </c>
    </row>
    <row r="25601" spans="8:8">
      <c r="H25601" t="str">
        <f t="shared" si="107"/>
        <v/>
      </c>
    </row>
    <row r="25602" spans="8:8">
      <c r="H25602" t="str">
        <f t="shared" si="107"/>
        <v/>
      </c>
    </row>
    <row r="25603" spans="8:8">
      <c r="H25603" t="str">
        <f t="shared" si="107"/>
        <v/>
      </c>
    </row>
    <row r="25604" spans="8:8">
      <c r="H25604" t="str">
        <f t="shared" si="107"/>
        <v/>
      </c>
    </row>
    <row r="25605" spans="8:8">
      <c r="H25605" t="str">
        <f t="shared" si="107"/>
        <v/>
      </c>
    </row>
    <row r="25606" spans="8:8">
      <c r="H25606" t="str">
        <f t="shared" si="107"/>
        <v/>
      </c>
    </row>
    <row r="25607" spans="8:8">
      <c r="H25607" t="str">
        <f t="shared" si="107"/>
        <v/>
      </c>
    </row>
    <row r="25608" spans="8:8">
      <c r="H25608" t="str">
        <f t="shared" si="107"/>
        <v/>
      </c>
    </row>
    <row r="25609" spans="8:8">
      <c r="H25609" t="str">
        <f t="shared" si="107"/>
        <v/>
      </c>
    </row>
    <row r="25610" spans="8:8">
      <c r="H25610" t="str">
        <f t="shared" si="107"/>
        <v/>
      </c>
    </row>
    <row r="25611" spans="8:8">
      <c r="H25611" t="str">
        <f t="shared" si="107"/>
        <v/>
      </c>
    </row>
    <row r="25612" spans="8:8">
      <c r="H25612" t="str">
        <f t="shared" si="107"/>
        <v/>
      </c>
    </row>
    <row r="25613" spans="8:8">
      <c r="H25613" t="str">
        <f t="shared" si="107"/>
        <v/>
      </c>
    </row>
    <row r="25614" spans="8:8">
      <c r="H25614" t="str">
        <f t="shared" si="107"/>
        <v/>
      </c>
    </row>
    <row r="25615" spans="8:8">
      <c r="H25615" t="str">
        <f t="shared" si="107"/>
        <v/>
      </c>
    </row>
    <row r="25616" spans="8:8">
      <c r="H25616" t="str">
        <f t="shared" si="107"/>
        <v/>
      </c>
    </row>
    <row r="25617" spans="8:8">
      <c r="H25617" t="str">
        <f t="shared" si="107"/>
        <v/>
      </c>
    </row>
    <row r="25618" spans="8:8">
      <c r="H25618" t="str">
        <f t="shared" si="107"/>
        <v/>
      </c>
    </row>
    <row r="25619" spans="8:8">
      <c r="H25619" t="str">
        <f t="shared" si="107"/>
        <v/>
      </c>
    </row>
    <row r="25620" spans="8:8">
      <c r="H25620" t="str">
        <f t="shared" si="107"/>
        <v/>
      </c>
    </row>
    <row r="25621" spans="8:8">
      <c r="H25621" t="str">
        <f t="shared" si="107"/>
        <v/>
      </c>
    </row>
    <row r="25622" spans="8:8">
      <c r="H25622" t="str">
        <f t="shared" si="107"/>
        <v/>
      </c>
    </row>
    <row r="25623" spans="8:8">
      <c r="H25623" t="str">
        <f t="shared" si="107"/>
        <v/>
      </c>
    </row>
    <row r="25624" spans="8:8">
      <c r="H25624" t="str">
        <f t="shared" si="107"/>
        <v/>
      </c>
    </row>
    <row r="25625" spans="8:8">
      <c r="H25625" t="str">
        <f t="shared" si="107"/>
        <v/>
      </c>
    </row>
    <row r="25626" spans="8:8">
      <c r="H25626" t="str">
        <f t="shared" si="107"/>
        <v/>
      </c>
    </row>
    <row r="25627" spans="8:8">
      <c r="H25627" t="str">
        <f t="shared" si="107"/>
        <v/>
      </c>
    </row>
    <row r="25628" spans="8:8">
      <c r="H25628" t="str">
        <f t="shared" si="107"/>
        <v/>
      </c>
    </row>
    <row r="25629" spans="8:8">
      <c r="H25629" t="str">
        <f t="shared" si="107"/>
        <v/>
      </c>
    </row>
    <row r="25630" spans="8:8">
      <c r="H25630" t="str">
        <f t="shared" si="107"/>
        <v/>
      </c>
    </row>
    <row r="25631" spans="8:8">
      <c r="H25631" t="str">
        <f t="shared" si="107"/>
        <v/>
      </c>
    </row>
    <row r="25632" spans="8:8">
      <c r="H25632" t="str">
        <f t="shared" si="107"/>
        <v/>
      </c>
    </row>
    <row r="25633" spans="8:8">
      <c r="H25633" t="str">
        <f t="shared" si="107"/>
        <v/>
      </c>
    </row>
    <row r="25634" spans="8:8">
      <c r="H25634" t="str">
        <f t="shared" ref="H25634:H25697" si="108">_xlfn.TEXTJOIN(", ", TRUE, G25634:G25634)</f>
        <v/>
      </c>
    </row>
    <row r="25635" spans="8:8">
      <c r="H25635" t="str">
        <f t="shared" si="108"/>
        <v/>
      </c>
    </row>
    <row r="25636" spans="8:8">
      <c r="H25636" t="str">
        <f t="shared" si="108"/>
        <v/>
      </c>
    </row>
    <row r="25637" spans="8:8">
      <c r="H25637" t="str">
        <f t="shared" si="108"/>
        <v/>
      </c>
    </row>
    <row r="25638" spans="8:8">
      <c r="H25638" t="str">
        <f t="shared" si="108"/>
        <v/>
      </c>
    </row>
    <row r="25639" spans="8:8">
      <c r="H25639" t="str">
        <f t="shared" si="108"/>
        <v/>
      </c>
    </row>
    <row r="25640" spans="8:8">
      <c r="H25640" t="str">
        <f t="shared" si="108"/>
        <v/>
      </c>
    </row>
    <row r="25641" spans="8:8">
      <c r="H25641" t="str">
        <f t="shared" si="108"/>
        <v/>
      </c>
    </row>
    <row r="25642" spans="8:8">
      <c r="H25642" t="str">
        <f t="shared" si="108"/>
        <v/>
      </c>
    </row>
    <row r="25643" spans="8:8">
      <c r="H25643" t="str">
        <f t="shared" si="108"/>
        <v/>
      </c>
    </row>
    <row r="25644" spans="8:8">
      <c r="H25644" t="str">
        <f t="shared" si="108"/>
        <v/>
      </c>
    </row>
    <row r="25645" spans="8:8">
      <c r="H25645" t="str">
        <f t="shared" si="108"/>
        <v/>
      </c>
    </row>
    <row r="25646" spans="8:8">
      <c r="H25646" t="str">
        <f t="shared" si="108"/>
        <v/>
      </c>
    </row>
    <row r="25647" spans="8:8">
      <c r="H25647" t="str">
        <f t="shared" si="108"/>
        <v/>
      </c>
    </row>
    <row r="25648" spans="8:8">
      <c r="H25648" t="str">
        <f t="shared" si="108"/>
        <v/>
      </c>
    </row>
    <row r="25649" spans="8:8">
      <c r="H25649" t="str">
        <f t="shared" si="108"/>
        <v/>
      </c>
    </row>
    <row r="25650" spans="8:8">
      <c r="H25650" t="str">
        <f t="shared" si="108"/>
        <v/>
      </c>
    </row>
    <row r="25651" spans="8:8">
      <c r="H25651" t="str">
        <f t="shared" si="108"/>
        <v/>
      </c>
    </row>
    <row r="25652" spans="8:8">
      <c r="H25652" t="str">
        <f t="shared" si="108"/>
        <v/>
      </c>
    </row>
    <row r="25653" spans="8:8">
      <c r="H25653" t="str">
        <f t="shared" si="108"/>
        <v/>
      </c>
    </row>
    <row r="25654" spans="8:8">
      <c r="H25654" t="str">
        <f t="shared" si="108"/>
        <v/>
      </c>
    </row>
    <row r="25655" spans="8:8">
      <c r="H25655" t="str">
        <f t="shared" si="108"/>
        <v/>
      </c>
    </row>
    <row r="25656" spans="8:8">
      <c r="H25656" t="str">
        <f t="shared" si="108"/>
        <v/>
      </c>
    </row>
    <row r="25657" spans="8:8">
      <c r="H25657" t="str">
        <f t="shared" si="108"/>
        <v/>
      </c>
    </row>
    <row r="25658" spans="8:8">
      <c r="H25658" t="str">
        <f t="shared" si="108"/>
        <v/>
      </c>
    </row>
    <row r="25659" spans="8:8">
      <c r="H25659" t="str">
        <f t="shared" si="108"/>
        <v/>
      </c>
    </row>
    <row r="25660" spans="8:8">
      <c r="H25660" t="str">
        <f t="shared" si="108"/>
        <v/>
      </c>
    </row>
    <row r="25661" spans="8:8">
      <c r="H25661" t="str">
        <f t="shared" si="108"/>
        <v/>
      </c>
    </row>
    <row r="25662" spans="8:8">
      <c r="H25662" t="str">
        <f t="shared" si="108"/>
        <v/>
      </c>
    </row>
    <row r="25663" spans="8:8">
      <c r="H25663" t="str">
        <f t="shared" si="108"/>
        <v/>
      </c>
    </row>
    <row r="25664" spans="8:8">
      <c r="H25664" t="str">
        <f t="shared" si="108"/>
        <v/>
      </c>
    </row>
    <row r="25665" spans="8:8">
      <c r="H25665" t="str">
        <f t="shared" si="108"/>
        <v/>
      </c>
    </row>
    <row r="25666" spans="8:8">
      <c r="H25666" t="str">
        <f t="shared" si="108"/>
        <v/>
      </c>
    </row>
    <row r="25667" spans="8:8">
      <c r="H25667" t="str">
        <f t="shared" si="108"/>
        <v/>
      </c>
    </row>
    <row r="25668" spans="8:8">
      <c r="H25668" t="str">
        <f t="shared" si="108"/>
        <v/>
      </c>
    </row>
    <row r="25669" spans="8:8">
      <c r="H25669" t="str">
        <f t="shared" si="108"/>
        <v/>
      </c>
    </row>
    <row r="25670" spans="8:8">
      <c r="H25670" t="str">
        <f t="shared" si="108"/>
        <v/>
      </c>
    </row>
    <row r="25671" spans="8:8">
      <c r="H25671" t="str">
        <f t="shared" si="108"/>
        <v/>
      </c>
    </row>
    <row r="25672" spans="8:8">
      <c r="H25672" t="str">
        <f t="shared" si="108"/>
        <v/>
      </c>
    </row>
    <row r="25673" spans="8:8">
      <c r="H25673" t="str">
        <f t="shared" si="108"/>
        <v/>
      </c>
    </row>
    <row r="25674" spans="8:8">
      <c r="H25674" t="str">
        <f t="shared" si="108"/>
        <v/>
      </c>
    </row>
    <row r="25675" spans="8:8">
      <c r="H25675" t="str">
        <f t="shared" si="108"/>
        <v/>
      </c>
    </row>
    <row r="25676" spans="8:8">
      <c r="H25676" t="str">
        <f t="shared" si="108"/>
        <v/>
      </c>
    </row>
    <row r="25677" spans="8:8">
      <c r="H25677" t="str">
        <f t="shared" si="108"/>
        <v/>
      </c>
    </row>
    <row r="25678" spans="8:8">
      <c r="H25678" t="str">
        <f t="shared" si="108"/>
        <v/>
      </c>
    </row>
    <row r="25679" spans="8:8">
      <c r="H25679" t="str">
        <f t="shared" si="108"/>
        <v/>
      </c>
    </row>
    <row r="25680" spans="8:8">
      <c r="H25680" t="str">
        <f t="shared" si="108"/>
        <v/>
      </c>
    </row>
    <row r="25681" spans="8:8">
      <c r="H25681" t="str">
        <f t="shared" si="108"/>
        <v/>
      </c>
    </row>
    <row r="25682" spans="8:8">
      <c r="H25682" t="str">
        <f t="shared" si="108"/>
        <v/>
      </c>
    </row>
    <row r="25683" spans="8:8">
      <c r="H25683" t="str">
        <f t="shared" si="108"/>
        <v/>
      </c>
    </row>
    <row r="25684" spans="8:8">
      <c r="H25684" t="str">
        <f t="shared" si="108"/>
        <v/>
      </c>
    </row>
    <row r="25685" spans="8:8">
      <c r="H25685" t="str">
        <f t="shared" si="108"/>
        <v/>
      </c>
    </row>
    <row r="25686" spans="8:8">
      <c r="H25686" t="str">
        <f t="shared" si="108"/>
        <v/>
      </c>
    </row>
    <row r="25687" spans="8:8">
      <c r="H25687" t="str">
        <f t="shared" si="108"/>
        <v/>
      </c>
    </row>
    <row r="25688" spans="8:8">
      <c r="H25688" t="str">
        <f t="shared" si="108"/>
        <v/>
      </c>
    </row>
    <row r="25689" spans="8:8">
      <c r="H25689" t="str">
        <f t="shared" si="108"/>
        <v/>
      </c>
    </row>
    <row r="25690" spans="8:8">
      <c r="H25690" t="str">
        <f t="shared" si="108"/>
        <v/>
      </c>
    </row>
    <row r="25691" spans="8:8">
      <c r="H25691" t="str">
        <f t="shared" si="108"/>
        <v/>
      </c>
    </row>
    <row r="25692" spans="8:8">
      <c r="H25692" t="str">
        <f t="shared" si="108"/>
        <v/>
      </c>
    </row>
    <row r="25693" spans="8:8">
      <c r="H25693" t="str">
        <f t="shared" si="108"/>
        <v/>
      </c>
    </row>
    <row r="25694" spans="8:8">
      <c r="H25694" t="str">
        <f t="shared" si="108"/>
        <v/>
      </c>
    </row>
    <row r="25695" spans="8:8">
      <c r="H25695" t="str">
        <f t="shared" si="108"/>
        <v/>
      </c>
    </row>
    <row r="25696" spans="8:8">
      <c r="H25696" t="str">
        <f t="shared" si="108"/>
        <v/>
      </c>
    </row>
    <row r="25697" spans="8:8">
      <c r="H25697" t="str">
        <f t="shared" si="108"/>
        <v/>
      </c>
    </row>
    <row r="25698" spans="8:8">
      <c r="H25698" t="str">
        <f t="shared" ref="H25698:H25761" si="109">_xlfn.TEXTJOIN(", ", TRUE, G25698:G25698)</f>
        <v/>
      </c>
    </row>
    <row r="25699" spans="8:8">
      <c r="H25699" t="str">
        <f t="shared" si="109"/>
        <v/>
      </c>
    </row>
    <row r="25700" spans="8:8">
      <c r="H25700" t="str">
        <f t="shared" si="109"/>
        <v/>
      </c>
    </row>
    <row r="25701" spans="8:8">
      <c r="H25701" t="str">
        <f t="shared" si="109"/>
        <v/>
      </c>
    </row>
    <row r="25702" spans="8:8">
      <c r="H25702" t="str">
        <f t="shared" si="109"/>
        <v/>
      </c>
    </row>
    <row r="25703" spans="8:8">
      <c r="H25703" t="str">
        <f t="shared" si="109"/>
        <v/>
      </c>
    </row>
    <row r="25704" spans="8:8">
      <c r="H25704" t="str">
        <f t="shared" si="109"/>
        <v/>
      </c>
    </row>
    <row r="25705" spans="8:8">
      <c r="H25705" t="str">
        <f t="shared" si="109"/>
        <v/>
      </c>
    </row>
    <row r="25706" spans="8:8">
      <c r="H25706" t="str">
        <f t="shared" si="109"/>
        <v/>
      </c>
    </row>
    <row r="25707" spans="8:8">
      <c r="H25707" t="str">
        <f t="shared" si="109"/>
        <v/>
      </c>
    </row>
    <row r="25708" spans="8:8">
      <c r="H25708" t="str">
        <f t="shared" si="109"/>
        <v/>
      </c>
    </row>
    <row r="25709" spans="8:8">
      <c r="H25709" t="str">
        <f t="shared" si="109"/>
        <v/>
      </c>
    </row>
    <row r="25710" spans="8:8">
      <c r="H25710" t="str">
        <f t="shared" si="109"/>
        <v/>
      </c>
    </row>
    <row r="25711" spans="8:8">
      <c r="H25711" t="str">
        <f t="shared" si="109"/>
        <v/>
      </c>
    </row>
    <row r="25712" spans="8:8">
      <c r="H25712" t="str">
        <f t="shared" si="109"/>
        <v/>
      </c>
    </row>
    <row r="25713" spans="8:8">
      <c r="H25713" t="str">
        <f t="shared" si="109"/>
        <v/>
      </c>
    </row>
    <row r="25714" spans="8:8">
      <c r="H25714" t="str">
        <f t="shared" si="109"/>
        <v/>
      </c>
    </row>
    <row r="25715" spans="8:8">
      <c r="H25715" t="str">
        <f t="shared" si="109"/>
        <v/>
      </c>
    </row>
    <row r="25716" spans="8:8">
      <c r="H25716" t="str">
        <f t="shared" si="109"/>
        <v/>
      </c>
    </row>
    <row r="25717" spans="8:8">
      <c r="H25717" t="str">
        <f t="shared" si="109"/>
        <v/>
      </c>
    </row>
    <row r="25718" spans="8:8">
      <c r="H25718" t="str">
        <f t="shared" si="109"/>
        <v/>
      </c>
    </row>
    <row r="25719" spans="8:8">
      <c r="H25719" t="str">
        <f t="shared" si="109"/>
        <v/>
      </c>
    </row>
    <row r="25720" spans="8:8">
      <c r="H25720" t="str">
        <f t="shared" si="109"/>
        <v/>
      </c>
    </row>
    <row r="25721" spans="8:8">
      <c r="H25721" t="str">
        <f t="shared" si="109"/>
        <v/>
      </c>
    </row>
    <row r="25722" spans="8:8">
      <c r="H25722" t="str">
        <f t="shared" si="109"/>
        <v/>
      </c>
    </row>
    <row r="25723" spans="8:8">
      <c r="H25723" t="str">
        <f t="shared" si="109"/>
        <v/>
      </c>
    </row>
    <row r="25724" spans="8:8">
      <c r="H25724" t="str">
        <f t="shared" si="109"/>
        <v/>
      </c>
    </row>
    <row r="25725" spans="8:8">
      <c r="H25725" t="str">
        <f t="shared" si="109"/>
        <v/>
      </c>
    </row>
    <row r="25726" spans="8:8">
      <c r="H25726" t="str">
        <f t="shared" si="109"/>
        <v/>
      </c>
    </row>
    <row r="25727" spans="8:8">
      <c r="H25727" t="str">
        <f t="shared" si="109"/>
        <v/>
      </c>
    </row>
    <row r="25728" spans="8:8">
      <c r="H25728" t="str">
        <f t="shared" si="109"/>
        <v/>
      </c>
    </row>
    <row r="25729" spans="8:8">
      <c r="H25729" t="str">
        <f t="shared" si="109"/>
        <v/>
      </c>
    </row>
    <row r="25730" spans="8:8">
      <c r="H25730" t="str">
        <f t="shared" si="109"/>
        <v/>
      </c>
    </row>
    <row r="25731" spans="8:8">
      <c r="H25731" t="str">
        <f t="shared" si="109"/>
        <v/>
      </c>
    </row>
    <row r="25732" spans="8:8">
      <c r="H25732" t="str">
        <f t="shared" si="109"/>
        <v/>
      </c>
    </row>
    <row r="25733" spans="8:8">
      <c r="H25733" t="str">
        <f t="shared" si="109"/>
        <v/>
      </c>
    </row>
    <row r="25734" spans="8:8">
      <c r="H25734" t="str">
        <f t="shared" si="109"/>
        <v/>
      </c>
    </row>
    <row r="25735" spans="8:8">
      <c r="H25735" t="str">
        <f t="shared" si="109"/>
        <v/>
      </c>
    </row>
    <row r="25736" spans="8:8">
      <c r="H25736" t="str">
        <f t="shared" si="109"/>
        <v/>
      </c>
    </row>
    <row r="25737" spans="8:8">
      <c r="H25737" t="str">
        <f t="shared" si="109"/>
        <v/>
      </c>
    </row>
    <row r="25738" spans="8:8">
      <c r="H25738" t="str">
        <f t="shared" si="109"/>
        <v/>
      </c>
    </row>
    <row r="25739" spans="8:8">
      <c r="H25739" t="str">
        <f t="shared" si="109"/>
        <v/>
      </c>
    </row>
    <row r="25740" spans="8:8">
      <c r="H25740" t="str">
        <f t="shared" si="109"/>
        <v/>
      </c>
    </row>
    <row r="25741" spans="8:8">
      <c r="H25741" t="str">
        <f t="shared" si="109"/>
        <v/>
      </c>
    </row>
    <row r="25742" spans="8:8">
      <c r="H25742" t="str">
        <f t="shared" si="109"/>
        <v/>
      </c>
    </row>
    <row r="25743" spans="8:8">
      <c r="H25743" t="str">
        <f t="shared" si="109"/>
        <v/>
      </c>
    </row>
    <row r="25744" spans="8:8">
      <c r="H25744" t="str">
        <f t="shared" si="109"/>
        <v/>
      </c>
    </row>
    <row r="25745" spans="8:8">
      <c r="H25745" t="str">
        <f t="shared" si="109"/>
        <v/>
      </c>
    </row>
    <row r="25746" spans="8:8">
      <c r="H25746" t="str">
        <f t="shared" si="109"/>
        <v/>
      </c>
    </row>
    <row r="25747" spans="8:8">
      <c r="H25747" t="str">
        <f t="shared" si="109"/>
        <v/>
      </c>
    </row>
    <row r="25748" spans="8:8">
      <c r="H25748" t="str">
        <f t="shared" si="109"/>
        <v/>
      </c>
    </row>
    <row r="25749" spans="8:8">
      <c r="H25749" t="str">
        <f t="shared" si="109"/>
        <v/>
      </c>
    </row>
    <row r="25750" spans="8:8">
      <c r="H25750" t="str">
        <f t="shared" si="109"/>
        <v/>
      </c>
    </row>
    <row r="25751" spans="8:8">
      <c r="H25751" t="str">
        <f t="shared" si="109"/>
        <v/>
      </c>
    </row>
    <row r="25752" spans="8:8">
      <c r="H25752" t="str">
        <f t="shared" si="109"/>
        <v/>
      </c>
    </row>
    <row r="25753" spans="8:8">
      <c r="H25753" t="str">
        <f t="shared" si="109"/>
        <v/>
      </c>
    </row>
    <row r="25754" spans="8:8">
      <c r="H25754" t="str">
        <f t="shared" si="109"/>
        <v/>
      </c>
    </row>
    <row r="25755" spans="8:8">
      <c r="H25755" t="str">
        <f t="shared" si="109"/>
        <v/>
      </c>
    </row>
    <row r="25756" spans="8:8">
      <c r="H25756" t="str">
        <f t="shared" si="109"/>
        <v/>
      </c>
    </row>
    <row r="25757" spans="8:8">
      <c r="H25757" t="str">
        <f t="shared" si="109"/>
        <v/>
      </c>
    </row>
    <row r="25758" spans="8:8">
      <c r="H25758" t="str">
        <f t="shared" si="109"/>
        <v/>
      </c>
    </row>
    <row r="25759" spans="8:8">
      <c r="H25759" t="str">
        <f t="shared" si="109"/>
        <v/>
      </c>
    </row>
    <row r="25760" spans="8:8">
      <c r="H25760" t="str">
        <f t="shared" si="109"/>
        <v/>
      </c>
    </row>
    <row r="25761" spans="8:8">
      <c r="H25761" t="str">
        <f t="shared" si="109"/>
        <v/>
      </c>
    </row>
    <row r="25762" spans="8:8">
      <c r="H25762" t="str">
        <f t="shared" ref="H25762:H25825" si="110">_xlfn.TEXTJOIN(", ", TRUE, G25762:G25762)</f>
        <v/>
      </c>
    </row>
    <row r="25763" spans="8:8">
      <c r="H25763" t="str">
        <f t="shared" si="110"/>
        <v/>
      </c>
    </row>
    <row r="25764" spans="8:8">
      <c r="H25764" t="str">
        <f t="shared" si="110"/>
        <v/>
      </c>
    </row>
    <row r="25765" spans="8:8">
      <c r="H25765" t="str">
        <f t="shared" si="110"/>
        <v/>
      </c>
    </row>
    <row r="25766" spans="8:8">
      <c r="H25766" t="str">
        <f t="shared" si="110"/>
        <v/>
      </c>
    </row>
    <row r="25767" spans="8:8">
      <c r="H25767" t="str">
        <f t="shared" si="110"/>
        <v/>
      </c>
    </row>
    <row r="25768" spans="8:8">
      <c r="H25768" t="str">
        <f t="shared" si="110"/>
        <v/>
      </c>
    </row>
    <row r="25769" spans="8:8">
      <c r="H25769" t="str">
        <f t="shared" si="110"/>
        <v/>
      </c>
    </row>
    <row r="25770" spans="8:8">
      <c r="H25770" t="str">
        <f t="shared" si="110"/>
        <v/>
      </c>
    </row>
    <row r="25771" spans="8:8">
      <c r="H25771" t="str">
        <f t="shared" si="110"/>
        <v/>
      </c>
    </row>
    <row r="25772" spans="8:8">
      <c r="H25772" t="str">
        <f t="shared" si="110"/>
        <v/>
      </c>
    </row>
    <row r="25773" spans="8:8">
      <c r="H25773" t="str">
        <f t="shared" si="110"/>
        <v/>
      </c>
    </row>
    <row r="25774" spans="8:8">
      <c r="H25774" t="str">
        <f t="shared" si="110"/>
        <v/>
      </c>
    </row>
    <row r="25775" spans="8:8">
      <c r="H25775" t="str">
        <f t="shared" si="110"/>
        <v/>
      </c>
    </row>
    <row r="25776" spans="8:8">
      <c r="H25776" t="str">
        <f t="shared" si="110"/>
        <v/>
      </c>
    </row>
    <row r="25777" spans="8:8">
      <c r="H25777" t="str">
        <f t="shared" si="110"/>
        <v/>
      </c>
    </row>
    <row r="25778" spans="8:8">
      <c r="H25778" t="str">
        <f t="shared" si="110"/>
        <v/>
      </c>
    </row>
    <row r="25779" spans="8:8">
      <c r="H25779" t="str">
        <f t="shared" si="110"/>
        <v/>
      </c>
    </row>
    <row r="25780" spans="8:8">
      <c r="H25780" t="str">
        <f t="shared" si="110"/>
        <v/>
      </c>
    </row>
    <row r="25781" spans="8:8">
      <c r="H25781" t="str">
        <f t="shared" si="110"/>
        <v/>
      </c>
    </row>
    <row r="25782" spans="8:8">
      <c r="H25782" t="str">
        <f t="shared" si="110"/>
        <v/>
      </c>
    </row>
    <row r="25783" spans="8:8">
      <c r="H25783" t="str">
        <f t="shared" si="110"/>
        <v/>
      </c>
    </row>
    <row r="25784" spans="8:8">
      <c r="H25784" t="str">
        <f t="shared" si="110"/>
        <v/>
      </c>
    </row>
    <row r="25785" spans="8:8">
      <c r="H25785" t="str">
        <f t="shared" si="110"/>
        <v/>
      </c>
    </row>
    <row r="25786" spans="8:8">
      <c r="H25786" t="str">
        <f t="shared" si="110"/>
        <v/>
      </c>
    </row>
    <row r="25787" spans="8:8">
      <c r="H25787" t="str">
        <f t="shared" si="110"/>
        <v/>
      </c>
    </row>
    <row r="25788" spans="8:8">
      <c r="H25788" t="str">
        <f t="shared" si="110"/>
        <v/>
      </c>
    </row>
    <row r="25789" spans="8:8">
      <c r="H25789" t="str">
        <f t="shared" si="110"/>
        <v/>
      </c>
    </row>
    <row r="25790" spans="8:8">
      <c r="H25790" t="str">
        <f t="shared" si="110"/>
        <v/>
      </c>
    </row>
    <row r="25791" spans="8:8">
      <c r="H25791" t="str">
        <f t="shared" si="110"/>
        <v/>
      </c>
    </row>
    <row r="25792" spans="8:8">
      <c r="H25792" t="str">
        <f t="shared" si="110"/>
        <v/>
      </c>
    </row>
    <row r="25793" spans="8:8">
      <c r="H25793" t="str">
        <f t="shared" si="110"/>
        <v/>
      </c>
    </row>
    <row r="25794" spans="8:8">
      <c r="H25794" t="str">
        <f t="shared" si="110"/>
        <v/>
      </c>
    </row>
    <row r="25795" spans="8:8">
      <c r="H25795" t="str">
        <f t="shared" si="110"/>
        <v/>
      </c>
    </row>
    <row r="25796" spans="8:8">
      <c r="H25796" t="str">
        <f t="shared" si="110"/>
        <v/>
      </c>
    </row>
    <row r="25797" spans="8:8">
      <c r="H25797" t="str">
        <f t="shared" si="110"/>
        <v/>
      </c>
    </row>
    <row r="25798" spans="8:8">
      <c r="H25798" t="str">
        <f t="shared" si="110"/>
        <v/>
      </c>
    </row>
    <row r="25799" spans="8:8">
      <c r="H25799" t="str">
        <f t="shared" si="110"/>
        <v/>
      </c>
    </row>
    <row r="25800" spans="8:8">
      <c r="H25800" t="str">
        <f t="shared" si="110"/>
        <v/>
      </c>
    </row>
    <row r="25801" spans="8:8">
      <c r="H25801" t="str">
        <f t="shared" si="110"/>
        <v/>
      </c>
    </row>
    <row r="25802" spans="8:8">
      <c r="H25802" t="str">
        <f t="shared" si="110"/>
        <v/>
      </c>
    </row>
    <row r="25803" spans="8:8">
      <c r="H25803" t="str">
        <f t="shared" si="110"/>
        <v/>
      </c>
    </row>
    <row r="25804" spans="8:8">
      <c r="H25804" t="str">
        <f t="shared" si="110"/>
        <v/>
      </c>
    </row>
    <row r="25805" spans="8:8">
      <c r="H25805" t="str">
        <f t="shared" si="110"/>
        <v/>
      </c>
    </row>
    <row r="25806" spans="8:8">
      <c r="H25806" t="str">
        <f t="shared" si="110"/>
        <v/>
      </c>
    </row>
    <row r="25807" spans="8:8">
      <c r="H25807" t="str">
        <f t="shared" si="110"/>
        <v/>
      </c>
    </row>
    <row r="25808" spans="8:8">
      <c r="H25808" t="str">
        <f t="shared" si="110"/>
        <v/>
      </c>
    </row>
    <row r="25809" spans="8:8">
      <c r="H25809" t="str">
        <f t="shared" si="110"/>
        <v/>
      </c>
    </row>
    <row r="25810" spans="8:8">
      <c r="H25810" t="str">
        <f t="shared" si="110"/>
        <v/>
      </c>
    </row>
    <row r="25811" spans="8:8">
      <c r="H25811" t="str">
        <f t="shared" si="110"/>
        <v/>
      </c>
    </row>
    <row r="25812" spans="8:8">
      <c r="H25812" t="str">
        <f t="shared" si="110"/>
        <v/>
      </c>
    </row>
    <row r="25813" spans="8:8">
      <c r="H25813" t="str">
        <f t="shared" si="110"/>
        <v/>
      </c>
    </row>
    <row r="25814" spans="8:8">
      <c r="H25814" t="str">
        <f t="shared" si="110"/>
        <v/>
      </c>
    </row>
    <row r="25815" spans="8:8">
      <c r="H25815" t="str">
        <f t="shared" si="110"/>
        <v/>
      </c>
    </row>
    <row r="25816" spans="8:8">
      <c r="H25816" t="str">
        <f t="shared" si="110"/>
        <v/>
      </c>
    </row>
    <row r="25817" spans="8:8">
      <c r="H25817" t="str">
        <f t="shared" si="110"/>
        <v/>
      </c>
    </row>
    <row r="25818" spans="8:8">
      <c r="H25818" t="str">
        <f t="shared" si="110"/>
        <v/>
      </c>
    </row>
    <row r="25819" spans="8:8">
      <c r="H25819" t="str">
        <f t="shared" si="110"/>
        <v/>
      </c>
    </row>
    <row r="25820" spans="8:8">
      <c r="H25820" t="str">
        <f t="shared" si="110"/>
        <v/>
      </c>
    </row>
    <row r="25821" spans="8:8">
      <c r="H25821" t="str">
        <f t="shared" si="110"/>
        <v/>
      </c>
    </row>
    <row r="25822" spans="8:8">
      <c r="H25822" t="str">
        <f t="shared" si="110"/>
        <v/>
      </c>
    </row>
    <row r="25823" spans="8:8">
      <c r="H25823" t="str">
        <f t="shared" si="110"/>
        <v/>
      </c>
    </row>
    <row r="25824" spans="8:8">
      <c r="H25824" t="str">
        <f t="shared" si="110"/>
        <v/>
      </c>
    </row>
    <row r="25825" spans="8:8">
      <c r="H25825" t="str">
        <f t="shared" si="110"/>
        <v/>
      </c>
    </row>
    <row r="25826" spans="8:8">
      <c r="H25826" t="str">
        <f t="shared" ref="H25826:H25889" si="111">_xlfn.TEXTJOIN(", ", TRUE, G25826:G25826)</f>
        <v/>
      </c>
    </row>
    <row r="25827" spans="8:8">
      <c r="H25827" t="str">
        <f t="shared" si="111"/>
        <v/>
      </c>
    </row>
    <row r="25828" spans="8:8">
      <c r="H25828" t="str">
        <f t="shared" si="111"/>
        <v/>
      </c>
    </row>
    <row r="25829" spans="8:8">
      <c r="H25829" t="str">
        <f t="shared" si="111"/>
        <v/>
      </c>
    </row>
    <row r="25830" spans="8:8">
      <c r="H25830" t="str">
        <f t="shared" si="111"/>
        <v/>
      </c>
    </row>
    <row r="25831" spans="8:8">
      <c r="H25831" t="str">
        <f t="shared" si="111"/>
        <v/>
      </c>
    </row>
    <row r="25832" spans="8:8">
      <c r="H25832" t="str">
        <f t="shared" si="111"/>
        <v/>
      </c>
    </row>
    <row r="25833" spans="8:8">
      <c r="H25833" t="str">
        <f t="shared" si="111"/>
        <v/>
      </c>
    </row>
    <row r="25834" spans="8:8">
      <c r="H25834" t="str">
        <f t="shared" si="111"/>
        <v/>
      </c>
    </row>
    <row r="25835" spans="8:8">
      <c r="H25835" t="str">
        <f t="shared" si="111"/>
        <v/>
      </c>
    </row>
    <row r="25836" spans="8:8">
      <c r="H25836" t="str">
        <f t="shared" si="111"/>
        <v/>
      </c>
    </row>
    <row r="25837" spans="8:8">
      <c r="H25837" t="str">
        <f t="shared" si="111"/>
        <v/>
      </c>
    </row>
    <row r="25838" spans="8:8">
      <c r="H25838" t="str">
        <f t="shared" si="111"/>
        <v/>
      </c>
    </row>
    <row r="25839" spans="8:8">
      <c r="H25839" t="str">
        <f t="shared" si="111"/>
        <v/>
      </c>
    </row>
    <row r="25840" spans="8:8">
      <c r="H25840" t="str">
        <f t="shared" si="111"/>
        <v/>
      </c>
    </row>
    <row r="25841" spans="8:8">
      <c r="H25841" t="str">
        <f t="shared" si="111"/>
        <v/>
      </c>
    </row>
    <row r="25842" spans="8:8">
      <c r="H25842" t="str">
        <f t="shared" si="111"/>
        <v/>
      </c>
    </row>
    <row r="25843" spans="8:8">
      <c r="H25843" t="str">
        <f t="shared" si="111"/>
        <v/>
      </c>
    </row>
    <row r="25844" spans="8:8">
      <c r="H25844" t="str">
        <f t="shared" si="111"/>
        <v/>
      </c>
    </row>
    <row r="25845" spans="8:8">
      <c r="H25845" t="str">
        <f t="shared" si="111"/>
        <v/>
      </c>
    </row>
    <row r="25846" spans="8:8">
      <c r="H25846" t="str">
        <f t="shared" si="111"/>
        <v/>
      </c>
    </row>
    <row r="25847" spans="8:8">
      <c r="H25847" t="str">
        <f t="shared" si="111"/>
        <v/>
      </c>
    </row>
    <row r="25848" spans="8:8">
      <c r="H25848" t="str">
        <f t="shared" si="111"/>
        <v/>
      </c>
    </row>
    <row r="25849" spans="8:8">
      <c r="H25849" t="str">
        <f t="shared" si="111"/>
        <v/>
      </c>
    </row>
    <row r="25850" spans="8:8">
      <c r="H25850" t="str">
        <f t="shared" si="111"/>
        <v/>
      </c>
    </row>
    <row r="25851" spans="8:8">
      <c r="H25851" t="str">
        <f t="shared" si="111"/>
        <v/>
      </c>
    </row>
    <row r="25852" spans="8:8">
      <c r="H25852" t="str">
        <f t="shared" si="111"/>
        <v/>
      </c>
    </row>
    <row r="25853" spans="8:8">
      <c r="H25853" t="str">
        <f t="shared" si="111"/>
        <v/>
      </c>
    </row>
    <row r="25854" spans="8:8">
      <c r="H25854" t="str">
        <f t="shared" si="111"/>
        <v/>
      </c>
    </row>
    <row r="25855" spans="8:8">
      <c r="H25855" t="str">
        <f t="shared" si="111"/>
        <v/>
      </c>
    </row>
    <row r="25856" spans="8:8">
      <c r="H25856" t="str">
        <f t="shared" si="111"/>
        <v/>
      </c>
    </row>
    <row r="25857" spans="8:8">
      <c r="H25857" t="str">
        <f t="shared" si="111"/>
        <v/>
      </c>
    </row>
    <row r="25858" spans="8:8">
      <c r="H25858" t="str">
        <f t="shared" si="111"/>
        <v/>
      </c>
    </row>
    <row r="25859" spans="8:8">
      <c r="H25859" t="str">
        <f t="shared" si="111"/>
        <v/>
      </c>
    </row>
    <row r="25860" spans="8:8">
      <c r="H25860" t="str">
        <f t="shared" si="111"/>
        <v/>
      </c>
    </row>
    <row r="25861" spans="8:8">
      <c r="H25861" t="str">
        <f t="shared" si="111"/>
        <v/>
      </c>
    </row>
    <row r="25862" spans="8:8">
      <c r="H25862" t="str">
        <f t="shared" si="111"/>
        <v/>
      </c>
    </row>
    <row r="25863" spans="8:8">
      <c r="H25863" t="str">
        <f t="shared" si="111"/>
        <v/>
      </c>
    </row>
    <row r="25864" spans="8:8">
      <c r="H25864" t="str">
        <f t="shared" si="111"/>
        <v/>
      </c>
    </row>
    <row r="25865" spans="8:8">
      <c r="H25865" t="str">
        <f t="shared" si="111"/>
        <v/>
      </c>
    </row>
    <row r="25866" spans="8:8">
      <c r="H25866" t="str">
        <f t="shared" si="111"/>
        <v/>
      </c>
    </row>
    <row r="25867" spans="8:8">
      <c r="H25867" t="str">
        <f t="shared" si="111"/>
        <v/>
      </c>
    </row>
    <row r="25868" spans="8:8">
      <c r="H25868" t="str">
        <f t="shared" si="111"/>
        <v/>
      </c>
    </row>
    <row r="25869" spans="8:8">
      <c r="H25869" t="str">
        <f t="shared" si="111"/>
        <v/>
      </c>
    </row>
    <row r="25870" spans="8:8">
      <c r="H25870" t="str">
        <f t="shared" si="111"/>
        <v/>
      </c>
    </row>
    <row r="25871" spans="8:8">
      <c r="H25871" t="str">
        <f t="shared" si="111"/>
        <v/>
      </c>
    </row>
    <row r="25872" spans="8:8">
      <c r="H25872" t="str">
        <f t="shared" si="111"/>
        <v/>
      </c>
    </row>
    <row r="25873" spans="8:8">
      <c r="H25873" t="str">
        <f t="shared" si="111"/>
        <v/>
      </c>
    </row>
    <row r="25874" spans="8:8">
      <c r="H25874" t="str">
        <f t="shared" si="111"/>
        <v/>
      </c>
    </row>
    <row r="25875" spans="8:8">
      <c r="H25875" t="str">
        <f t="shared" si="111"/>
        <v/>
      </c>
    </row>
    <row r="25876" spans="8:8">
      <c r="H25876" t="str">
        <f t="shared" si="111"/>
        <v/>
      </c>
    </row>
    <row r="25877" spans="8:8">
      <c r="H25877" t="str">
        <f t="shared" si="111"/>
        <v/>
      </c>
    </row>
    <row r="25878" spans="8:8">
      <c r="H25878" t="str">
        <f t="shared" si="111"/>
        <v/>
      </c>
    </row>
    <row r="25879" spans="8:8">
      <c r="H25879" t="str">
        <f t="shared" si="111"/>
        <v/>
      </c>
    </row>
    <row r="25880" spans="8:8">
      <c r="H25880" t="str">
        <f t="shared" si="111"/>
        <v/>
      </c>
    </row>
    <row r="25881" spans="8:8">
      <c r="H25881" t="str">
        <f t="shared" si="111"/>
        <v/>
      </c>
    </row>
    <row r="25882" spans="8:8">
      <c r="H25882" t="str">
        <f t="shared" si="111"/>
        <v/>
      </c>
    </row>
    <row r="25883" spans="8:8">
      <c r="H25883" t="str">
        <f t="shared" si="111"/>
        <v/>
      </c>
    </row>
    <row r="25884" spans="8:8">
      <c r="H25884" t="str">
        <f t="shared" si="111"/>
        <v/>
      </c>
    </row>
    <row r="25885" spans="8:8">
      <c r="H25885" t="str">
        <f t="shared" si="111"/>
        <v/>
      </c>
    </row>
    <row r="25886" spans="8:8">
      <c r="H25886" t="str">
        <f t="shared" si="111"/>
        <v/>
      </c>
    </row>
    <row r="25887" spans="8:8">
      <c r="H25887" t="str">
        <f t="shared" si="111"/>
        <v/>
      </c>
    </row>
    <row r="25888" spans="8:8">
      <c r="H25888" t="str">
        <f t="shared" si="111"/>
        <v/>
      </c>
    </row>
    <row r="25889" spans="8:8">
      <c r="H25889" t="str">
        <f t="shared" si="111"/>
        <v/>
      </c>
    </row>
    <row r="25890" spans="8:8">
      <c r="H25890" t="str">
        <f t="shared" ref="H25890:H25953" si="112">_xlfn.TEXTJOIN(", ", TRUE, G25890:G25890)</f>
        <v/>
      </c>
    </row>
    <row r="25891" spans="8:8">
      <c r="H25891" t="str">
        <f t="shared" si="112"/>
        <v/>
      </c>
    </row>
    <row r="25892" spans="8:8">
      <c r="H25892" t="str">
        <f t="shared" si="112"/>
        <v/>
      </c>
    </row>
    <row r="25893" spans="8:8">
      <c r="H25893" t="str">
        <f t="shared" si="112"/>
        <v/>
      </c>
    </row>
    <row r="25894" spans="8:8">
      <c r="H25894" t="str">
        <f t="shared" si="112"/>
        <v/>
      </c>
    </row>
    <row r="25895" spans="8:8">
      <c r="H25895" t="str">
        <f t="shared" si="112"/>
        <v/>
      </c>
    </row>
    <row r="25896" spans="8:8">
      <c r="H25896" t="str">
        <f t="shared" si="112"/>
        <v/>
      </c>
    </row>
    <row r="25897" spans="8:8">
      <c r="H25897" t="str">
        <f t="shared" si="112"/>
        <v/>
      </c>
    </row>
    <row r="25898" spans="8:8">
      <c r="H25898" t="str">
        <f t="shared" si="112"/>
        <v/>
      </c>
    </row>
    <row r="25899" spans="8:8">
      <c r="H25899" t="str">
        <f t="shared" si="112"/>
        <v/>
      </c>
    </row>
    <row r="25900" spans="8:8">
      <c r="H25900" t="str">
        <f t="shared" si="112"/>
        <v/>
      </c>
    </row>
    <row r="25901" spans="8:8">
      <c r="H25901" t="str">
        <f t="shared" si="112"/>
        <v/>
      </c>
    </row>
    <row r="25902" spans="8:8">
      <c r="H25902" t="str">
        <f t="shared" si="112"/>
        <v/>
      </c>
    </row>
    <row r="25903" spans="8:8">
      <c r="H25903" t="str">
        <f t="shared" si="112"/>
        <v/>
      </c>
    </row>
    <row r="25904" spans="8:8">
      <c r="H25904" t="str">
        <f t="shared" si="112"/>
        <v/>
      </c>
    </row>
    <row r="25905" spans="8:8">
      <c r="H25905" t="str">
        <f t="shared" si="112"/>
        <v/>
      </c>
    </row>
    <row r="25906" spans="8:8">
      <c r="H25906" t="str">
        <f t="shared" si="112"/>
        <v/>
      </c>
    </row>
    <row r="25907" spans="8:8">
      <c r="H25907" t="str">
        <f t="shared" si="112"/>
        <v/>
      </c>
    </row>
    <row r="25908" spans="8:8">
      <c r="H25908" t="str">
        <f t="shared" si="112"/>
        <v/>
      </c>
    </row>
    <row r="25909" spans="8:8">
      <c r="H25909" t="str">
        <f t="shared" si="112"/>
        <v/>
      </c>
    </row>
    <row r="25910" spans="8:8">
      <c r="H25910" t="str">
        <f t="shared" si="112"/>
        <v/>
      </c>
    </row>
    <row r="25911" spans="8:8">
      <c r="H25911" t="str">
        <f t="shared" si="112"/>
        <v/>
      </c>
    </row>
    <row r="25912" spans="8:8">
      <c r="H25912" t="str">
        <f t="shared" si="112"/>
        <v/>
      </c>
    </row>
    <row r="25913" spans="8:8">
      <c r="H25913" t="str">
        <f t="shared" si="112"/>
        <v/>
      </c>
    </row>
    <row r="25914" spans="8:8">
      <c r="H25914" t="str">
        <f t="shared" si="112"/>
        <v/>
      </c>
    </row>
    <row r="25915" spans="8:8">
      <c r="H25915" t="str">
        <f t="shared" si="112"/>
        <v/>
      </c>
    </row>
    <row r="25916" spans="8:8">
      <c r="H25916" t="str">
        <f t="shared" si="112"/>
        <v/>
      </c>
    </row>
    <row r="25917" spans="8:8">
      <c r="H25917" t="str">
        <f t="shared" si="112"/>
        <v/>
      </c>
    </row>
    <row r="25918" spans="8:8">
      <c r="H25918" t="str">
        <f t="shared" si="112"/>
        <v/>
      </c>
    </row>
    <row r="25919" spans="8:8">
      <c r="H25919" t="str">
        <f t="shared" si="112"/>
        <v/>
      </c>
    </row>
    <row r="25920" spans="8:8">
      <c r="H25920" t="str">
        <f t="shared" si="112"/>
        <v/>
      </c>
    </row>
    <row r="25921" spans="8:8">
      <c r="H25921" t="str">
        <f t="shared" si="112"/>
        <v/>
      </c>
    </row>
    <row r="25922" spans="8:8">
      <c r="H25922" t="str">
        <f t="shared" si="112"/>
        <v/>
      </c>
    </row>
    <row r="25923" spans="8:8">
      <c r="H25923" t="str">
        <f t="shared" si="112"/>
        <v/>
      </c>
    </row>
    <row r="25924" spans="8:8">
      <c r="H25924" t="str">
        <f t="shared" si="112"/>
        <v/>
      </c>
    </row>
    <row r="25925" spans="8:8">
      <c r="H25925" t="str">
        <f t="shared" si="112"/>
        <v/>
      </c>
    </row>
    <row r="25926" spans="8:8">
      <c r="H25926" t="str">
        <f t="shared" si="112"/>
        <v/>
      </c>
    </row>
    <row r="25927" spans="8:8">
      <c r="H25927" t="str">
        <f t="shared" si="112"/>
        <v/>
      </c>
    </row>
    <row r="25928" spans="8:8">
      <c r="H25928" t="str">
        <f t="shared" si="112"/>
        <v/>
      </c>
    </row>
    <row r="25929" spans="8:8">
      <c r="H25929" t="str">
        <f t="shared" si="112"/>
        <v/>
      </c>
    </row>
    <row r="25930" spans="8:8">
      <c r="H25930" t="str">
        <f t="shared" si="112"/>
        <v/>
      </c>
    </row>
    <row r="25931" spans="8:8">
      <c r="H25931" t="str">
        <f t="shared" si="112"/>
        <v/>
      </c>
    </row>
    <row r="25932" spans="8:8">
      <c r="H25932" t="str">
        <f t="shared" si="112"/>
        <v/>
      </c>
    </row>
    <row r="25933" spans="8:8">
      <c r="H25933" t="str">
        <f t="shared" si="112"/>
        <v/>
      </c>
    </row>
    <row r="25934" spans="8:8">
      <c r="H25934" t="str">
        <f t="shared" si="112"/>
        <v/>
      </c>
    </row>
    <row r="25935" spans="8:8">
      <c r="H25935" t="str">
        <f t="shared" si="112"/>
        <v/>
      </c>
    </row>
    <row r="25936" spans="8:8">
      <c r="H25936" t="str">
        <f t="shared" si="112"/>
        <v/>
      </c>
    </row>
    <row r="25937" spans="8:8">
      <c r="H25937" t="str">
        <f t="shared" si="112"/>
        <v/>
      </c>
    </row>
    <row r="25938" spans="8:8">
      <c r="H25938" t="str">
        <f t="shared" si="112"/>
        <v/>
      </c>
    </row>
    <row r="25939" spans="8:8">
      <c r="H25939" t="str">
        <f t="shared" si="112"/>
        <v/>
      </c>
    </row>
    <row r="25940" spans="8:8">
      <c r="H25940" t="str">
        <f t="shared" si="112"/>
        <v/>
      </c>
    </row>
    <row r="25941" spans="8:8">
      <c r="H25941" t="str">
        <f t="shared" si="112"/>
        <v/>
      </c>
    </row>
    <row r="25942" spans="8:8">
      <c r="H25942" t="str">
        <f t="shared" si="112"/>
        <v/>
      </c>
    </row>
    <row r="25943" spans="8:8">
      <c r="H25943" t="str">
        <f t="shared" si="112"/>
        <v/>
      </c>
    </row>
    <row r="25944" spans="8:8">
      <c r="H25944" t="str">
        <f t="shared" si="112"/>
        <v/>
      </c>
    </row>
    <row r="25945" spans="8:8">
      <c r="H25945" t="str">
        <f t="shared" si="112"/>
        <v/>
      </c>
    </row>
    <row r="25946" spans="8:8">
      <c r="H25946" t="str">
        <f t="shared" si="112"/>
        <v/>
      </c>
    </row>
    <row r="25947" spans="8:8">
      <c r="H25947" t="str">
        <f t="shared" si="112"/>
        <v/>
      </c>
    </row>
    <row r="25948" spans="8:8">
      <c r="H25948" t="str">
        <f t="shared" si="112"/>
        <v/>
      </c>
    </row>
    <row r="25949" spans="8:8">
      <c r="H25949" t="str">
        <f t="shared" si="112"/>
        <v/>
      </c>
    </row>
    <row r="25950" spans="8:8">
      <c r="H25950" t="str">
        <f t="shared" si="112"/>
        <v/>
      </c>
    </row>
    <row r="25951" spans="8:8">
      <c r="H25951" t="str">
        <f t="shared" si="112"/>
        <v/>
      </c>
    </row>
    <row r="25952" spans="8:8">
      <c r="H25952" t="str">
        <f t="shared" si="112"/>
        <v/>
      </c>
    </row>
    <row r="25953" spans="8:8">
      <c r="H25953" t="str">
        <f t="shared" si="112"/>
        <v/>
      </c>
    </row>
    <row r="25954" spans="8:8">
      <c r="H25954" t="str">
        <f t="shared" ref="H25954:H26017" si="113">_xlfn.TEXTJOIN(", ", TRUE, G25954:G25954)</f>
        <v/>
      </c>
    </row>
    <row r="25955" spans="8:8">
      <c r="H25955" t="str">
        <f t="shared" si="113"/>
        <v/>
      </c>
    </row>
    <row r="25956" spans="8:8">
      <c r="H25956" t="str">
        <f t="shared" si="113"/>
        <v/>
      </c>
    </row>
    <row r="25957" spans="8:8">
      <c r="H25957" t="str">
        <f t="shared" si="113"/>
        <v/>
      </c>
    </row>
    <row r="25958" spans="8:8">
      <c r="H25958" t="str">
        <f t="shared" si="113"/>
        <v/>
      </c>
    </row>
    <row r="25959" spans="8:8">
      <c r="H25959" t="str">
        <f t="shared" si="113"/>
        <v/>
      </c>
    </row>
    <row r="25960" spans="8:8">
      <c r="H25960" t="str">
        <f t="shared" si="113"/>
        <v/>
      </c>
    </row>
    <row r="25961" spans="8:8">
      <c r="H25961" t="str">
        <f t="shared" si="113"/>
        <v/>
      </c>
    </row>
    <row r="25962" spans="8:8">
      <c r="H25962" t="str">
        <f t="shared" si="113"/>
        <v/>
      </c>
    </row>
    <row r="25963" spans="8:8">
      <c r="H25963" t="str">
        <f t="shared" si="113"/>
        <v/>
      </c>
    </row>
    <row r="25964" spans="8:8">
      <c r="H25964" t="str">
        <f t="shared" si="113"/>
        <v/>
      </c>
    </row>
    <row r="25965" spans="8:8">
      <c r="H25965" t="str">
        <f t="shared" si="113"/>
        <v/>
      </c>
    </row>
    <row r="25966" spans="8:8">
      <c r="H25966" t="str">
        <f t="shared" si="113"/>
        <v/>
      </c>
    </row>
    <row r="25967" spans="8:8">
      <c r="H25967" t="str">
        <f t="shared" si="113"/>
        <v/>
      </c>
    </row>
    <row r="25968" spans="8:8">
      <c r="H25968" t="str">
        <f t="shared" si="113"/>
        <v/>
      </c>
    </row>
    <row r="25969" spans="8:8">
      <c r="H25969" t="str">
        <f t="shared" si="113"/>
        <v/>
      </c>
    </row>
    <row r="25970" spans="8:8">
      <c r="H25970" t="str">
        <f t="shared" si="113"/>
        <v/>
      </c>
    </row>
    <row r="25971" spans="8:8">
      <c r="H25971" t="str">
        <f t="shared" si="113"/>
        <v/>
      </c>
    </row>
    <row r="25972" spans="8:8">
      <c r="H25972" t="str">
        <f t="shared" si="113"/>
        <v/>
      </c>
    </row>
    <row r="25973" spans="8:8">
      <c r="H25973" t="str">
        <f t="shared" si="113"/>
        <v/>
      </c>
    </row>
    <row r="25974" spans="8:8">
      <c r="H25974" t="str">
        <f t="shared" si="113"/>
        <v/>
      </c>
    </row>
    <row r="25975" spans="8:8">
      <c r="H25975" t="str">
        <f t="shared" si="113"/>
        <v/>
      </c>
    </row>
    <row r="25976" spans="8:8">
      <c r="H25976" t="str">
        <f t="shared" si="113"/>
        <v/>
      </c>
    </row>
    <row r="25977" spans="8:8">
      <c r="H25977" t="str">
        <f t="shared" si="113"/>
        <v/>
      </c>
    </row>
    <row r="25978" spans="8:8">
      <c r="H25978" t="str">
        <f t="shared" si="113"/>
        <v/>
      </c>
    </row>
    <row r="25979" spans="8:8">
      <c r="H25979" t="str">
        <f t="shared" si="113"/>
        <v/>
      </c>
    </row>
    <row r="25980" spans="8:8">
      <c r="H25980" t="str">
        <f t="shared" si="113"/>
        <v/>
      </c>
    </row>
    <row r="25981" spans="8:8">
      <c r="H25981" t="str">
        <f t="shared" si="113"/>
        <v/>
      </c>
    </row>
    <row r="25982" spans="8:8">
      <c r="H25982" t="str">
        <f t="shared" si="113"/>
        <v/>
      </c>
    </row>
    <row r="25983" spans="8:8">
      <c r="H25983" t="str">
        <f t="shared" si="113"/>
        <v/>
      </c>
    </row>
    <row r="25984" spans="8:8">
      <c r="H25984" t="str">
        <f t="shared" si="113"/>
        <v/>
      </c>
    </row>
    <row r="25985" spans="8:8">
      <c r="H25985" t="str">
        <f t="shared" si="113"/>
        <v/>
      </c>
    </row>
    <row r="25986" spans="8:8">
      <c r="H25986" t="str">
        <f t="shared" si="113"/>
        <v/>
      </c>
    </row>
    <row r="25987" spans="8:8">
      <c r="H25987" t="str">
        <f t="shared" si="113"/>
        <v/>
      </c>
    </row>
    <row r="25988" spans="8:8">
      <c r="H25988" t="str">
        <f t="shared" si="113"/>
        <v/>
      </c>
    </row>
    <row r="25989" spans="8:8">
      <c r="H25989" t="str">
        <f t="shared" si="113"/>
        <v/>
      </c>
    </row>
    <row r="25990" spans="8:8">
      <c r="H25990" t="str">
        <f t="shared" si="113"/>
        <v/>
      </c>
    </row>
    <row r="25991" spans="8:8">
      <c r="H25991" t="str">
        <f t="shared" si="113"/>
        <v/>
      </c>
    </row>
    <row r="25992" spans="8:8">
      <c r="H25992" t="str">
        <f t="shared" si="113"/>
        <v/>
      </c>
    </row>
    <row r="25993" spans="8:8">
      <c r="H25993" t="str">
        <f t="shared" si="113"/>
        <v/>
      </c>
    </row>
    <row r="25994" spans="8:8">
      <c r="H25994" t="str">
        <f t="shared" si="113"/>
        <v/>
      </c>
    </row>
    <row r="25995" spans="8:8">
      <c r="H25995" t="str">
        <f t="shared" si="113"/>
        <v/>
      </c>
    </row>
    <row r="25996" spans="8:8">
      <c r="H25996" t="str">
        <f t="shared" si="113"/>
        <v/>
      </c>
    </row>
    <row r="25997" spans="8:8">
      <c r="H25997" t="str">
        <f t="shared" si="113"/>
        <v/>
      </c>
    </row>
    <row r="25998" spans="8:8">
      <c r="H25998" t="str">
        <f t="shared" si="113"/>
        <v/>
      </c>
    </row>
    <row r="25999" spans="8:8">
      <c r="H25999" t="str">
        <f t="shared" si="113"/>
        <v/>
      </c>
    </row>
    <row r="26000" spans="8:8">
      <c r="H26000" t="str">
        <f t="shared" si="113"/>
        <v/>
      </c>
    </row>
    <row r="26001" spans="8:8">
      <c r="H26001" t="str">
        <f t="shared" si="113"/>
        <v/>
      </c>
    </row>
    <row r="26002" spans="8:8">
      <c r="H26002" t="str">
        <f t="shared" si="113"/>
        <v/>
      </c>
    </row>
    <row r="26003" spans="8:8">
      <c r="H26003" t="str">
        <f t="shared" si="113"/>
        <v/>
      </c>
    </row>
    <row r="26004" spans="8:8">
      <c r="H26004" t="str">
        <f t="shared" si="113"/>
        <v/>
      </c>
    </row>
    <row r="26005" spans="8:8">
      <c r="H26005" t="str">
        <f t="shared" si="113"/>
        <v/>
      </c>
    </row>
    <row r="26006" spans="8:8">
      <c r="H26006" t="str">
        <f t="shared" si="113"/>
        <v/>
      </c>
    </row>
    <row r="26007" spans="8:8">
      <c r="H26007" t="str">
        <f t="shared" si="113"/>
        <v/>
      </c>
    </row>
    <row r="26008" spans="8:8">
      <c r="H26008" t="str">
        <f t="shared" si="113"/>
        <v/>
      </c>
    </row>
    <row r="26009" spans="8:8">
      <c r="H26009" t="str">
        <f t="shared" si="113"/>
        <v/>
      </c>
    </row>
    <row r="26010" spans="8:8">
      <c r="H26010" t="str">
        <f t="shared" si="113"/>
        <v/>
      </c>
    </row>
    <row r="26011" spans="8:8">
      <c r="H26011" t="str">
        <f t="shared" si="113"/>
        <v/>
      </c>
    </row>
    <row r="26012" spans="8:8">
      <c r="H26012" t="str">
        <f t="shared" si="113"/>
        <v/>
      </c>
    </row>
    <row r="26013" spans="8:8">
      <c r="H26013" t="str">
        <f t="shared" si="113"/>
        <v/>
      </c>
    </row>
    <row r="26014" spans="8:8">
      <c r="H26014" t="str">
        <f t="shared" si="113"/>
        <v/>
      </c>
    </row>
    <row r="26015" spans="8:8">
      <c r="H26015" t="str">
        <f t="shared" si="113"/>
        <v/>
      </c>
    </row>
    <row r="26016" spans="8:8">
      <c r="H26016" t="str">
        <f t="shared" si="113"/>
        <v/>
      </c>
    </row>
    <row r="26017" spans="8:8">
      <c r="H26017" t="str">
        <f t="shared" si="113"/>
        <v/>
      </c>
    </row>
    <row r="26018" spans="8:8">
      <c r="H26018" t="str">
        <f t="shared" ref="H26018:H26081" si="114">_xlfn.TEXTJOIN(", ", TRUE, G26018:G26018)</f>
        <v/>
      </c>
    </row>
    <row r="26019" spans="8:8">
      <c r="H26019" t="str">
        <f t="shared" si="114"/>
        <v/>
      </c>
    </row>
    <row r="26020" spans="8:8">
      <c r="H26020" t="str">
        <f t="shared" si="114"/>
        <v/>
      </c>
    </row>
    <row r="26021" spans="8:8">
      <c r="H26021" t="str">
        <f t="shared" si="114"/>
        <v/>
      </c>
    </row>
    <row r="26022" spans="8:8">
      <c r="H26022" t="str">
        <f t="shared" si="114"/>
        <v/>
      </c>
    </row>
    <row r="26023" spans="8:8">
      <c r="H26023" t="str">
        <f t="shared" si="114"/>
        <v/>
      </c>
    </row>
    <row r="26024" spans="8:8">
      <c r="H26024" t="str">
        <f t="shared" si="114"/>
        <v/>
      </c>
    </row>
    <row r="26025" spans="8:8">
      <c r="H26025" t="str">
        <f t="shared" si="114"/>
        <v/>
      </c>
    </row>
    <row r="26026" spans="8:8">
      <c r="H26026" t="str">
        <f t="shared" si="114"/>
        <v/>
      </c>
    </row>
    <row r="26027" spans="8:8">
      <c r="H26027" t="str">
        <f t="shared" si="114"/>
        <v/>
      </c>
    </row>
    <row r="26028" spans="8:8">
      <c r="H26028" t="str">
        <f t="shared" si="114"/>
        <v/>
      </c>
    </row>
    <row r="26029" spans="8:8">
      <c r="H26029" t="str">
        <f t="shared" si="114"/>
        <v/>
      </c>
    </row>
    <row r="26030" spans="8:8">
      <c r="H26030" t="str">
        <f t="shared" si="114"/>
        <v/>
      </c>
    </row>
    <row r="26031" spans="8:8">
      <c r="H26031" t="str">
        <f t="shared" si="114"/>
        <v/>
      </c>
    </row>
    <row r="26032" spans="8:8">
      <c r="H26032" t="str">
        <f t="shared" si="114"/>
        <v/>
      </c>
    </row>
    <row r="26033" spans="8:8">
      <c r="H26033" t="str">
        <f t="shared" si="114"/>
        <v/>
      </c>
    </row>
    <row r="26034" spans="8:8">
      <c r="H26034" t="str">
        <f t="shared" si="114"/>
        <v/>
      </c>
    </row>
    <row r="26035" spans="8:8">
      <c r="H26035" t="str">
        <f t="shared" si="114"/>
        <v/>
      </c>
    </row>
    <row r="26036" spans="8:8">
      <c r="H26036" t="str">
        <f t="shared" si="114"/>
        <v/>
      </c>
    </row>
    <row r="26037" spans="8:8">
      <c r="H26037" t="str">
        <f t="shared" si="114"/>
        <v/>
      </c>
    </row>
    <row r="26038" spans="8:8">
      <c r="H26038" t="str">
        <f t="shared" si="114"/>
        <v/>
      </c>
    </row>
    <row r="26039" spans="8:8">
      <c r="H26039" t="str">
        <f t="shared" si="114"/>
        <v/>
      </c>
    </row>
    <row r="26040" spans="8:8">
      <c r="H26040" t="str">
        <f t="shared" si="114"/>
        <v/>
      </c>
    </row>
    <row r="26041" spans="8:8">
      <c r="H26041" t="str">
        <f t="shared" si="114"/>
        <v/>
      </c>
    </row>
    <row r="26042" spans="8:8">
      <c r="H26042" t="str">
        <f t="shared" si="114"/>
        <v/>
      </c>
    </row>
    <row r="26043" spans="8:8">
      <c r="H26043" t="str">
        <f t="shared" si="114"/>
        <v/>
      </c>
    </row>
    <row r="26044" spans="8:8">
      <c r="H26044" t="str">
        <f t="shared" si="114"/>
        <v/>
      </c>
    </row>
    <row r="26045" spans="8:8">
      <c r="H26045" t="str">
        <f t="shared" si="114"/>
        <v/>
      </c>
    </row>
    <row r="26046" spans="8:8">
      <c r="H26046" t="str">
        <f t="shared" si="114"/>
        <v/>
      </c>
    </row>
    <row r="26047" spans="8:8">
      <c r="H26047" t="str">
        <f t="shared" si="114"/>
        <v/>
      </c>
    </row>
    <row r="26048" spans="8:8">
      <c r="H26048" t="str">
        <f t="shared" si="114"/>
        <v/>
      </c>
    </row>
    <row r="26049" spans="8:8">
      <c r="H26049" t="str">
        <f t="shared" si="114"/>
        <v/>
      </c>
    </row>
    <row r="26050" spans="8:8">
      <c r="H26050" t="str">
        <f t="shared" si="114"/>
        <v/>
      </c>
    </row>
    <row r="26051" spans="8:8">
      <c r="H26051" t="str">
        <f t="shared" si="114"/>
        <v/>
      </c>
    </row>
    <row r="26052" spans="8:8">
      <c r="H26052" t="str">
        <f t="shared" si="114"/>
        <v/>
      </c>
    </row>
    <row r="26053" spans="8:8">
      <c r="H26053" t="str">
        <f t="shared" si="114"/>
        <v/>
      </c>
    </row>
    <row r="26054" spans="8:8">
      <c r="H26054" t="str">
        <f t="shared" si="114"/>
        <v/>
      </c>
    </row>
    <row r="26055" spans="8:8">
      <c r="H26055" t="str">
        <f t="shared" si="114"/>
        <v/>
      </c>
    </row>
    <row r="26056" spans="8:8">
      <c r="H26056" t="str">
        <f t="shared" si="114"/>
        <v/>
      </c>
    </row>
    <row r="26057" spans="8:8">
      <c r="H26057" t="str">
        <f t="shared" si="114"/>
        <v/>
      </c>
    </row>
    <row r="26058" spans="8:8">
      <c r="H26058" t="str">
        <f t="shared" si="114"/>
        <v/>
      </c>
    </row>
    <row r="26059" spans="8:8">
      <c r="H26059" t="str">
        <f t="shared" si="114"/>
        <v/>
      </c>
    </row>
    <row r="26060" spans="8:8">
      <c r="H26060" t="str">
        <f t="shared" si="114"/>
        <v/>
      </c>
    </row>
    <row r="26061" spans="8:8">
      <c r="H26061" t="str">
        <f t="shared" si="114"/>
        <v/>
      </c>
    </row>
    <row r="26062" spans="8:8">
      <c r="H26062" t="str">
        <f t="shared" si="114"/>
        <v/>
      </c>
    </row>
    <row r="26063" spans="8:8">
      <c r="H26063" t="str">
        <f t="shared" si="114"/>
        <v/>
      </c>
    </row>
    <row r="26064" spans="8:8">
      <c r="H26064" t="str">
        <f t="shared" si="114"/>
        <v/>
      </c>
    </row>
    <row r="26065" spans="8:8">
      <c r="H26065" t="str">
        <f t="shared" si="114"/>
        <v/>
      </c>
    </row>
    <row r="26066" spans="8:8">
      <c r="H26066" t="str">
        <f t="shared" si="114"/>
        <v/>
      </c>
    </row>
    <row r="26067" spans="8:8">
      <c r="H26067" t="str">
        <f t="shared" si="114"/>
        <v/>
      </c>
    </row>
    <row r="26068" spans="8:8">
      <c r="H26068" t="str">
        <f t="shared" si="114"/>
        <v/>
      </c>
    </row>
    <row r="26069" spans="8:8">
      <c r="H26069" t="str">
        <f t="shared" si="114"/>
        <v/>
      </c>
    </row>
    <row r="26070" spans="8:8">
      <c r="H26070" t="str">
        <f t="shared" si="114"/>
        <v/>
      </c>
    </row>
    <row r="26071" spans="8:8">
      <c r="H26071" t="str">
        <f t="shared" si="114"/>
        <v/>
      </c>
    </row>
    <row r="26072" spans="8:8">
      <c r="H26072" t="str">
        <f t="shared" si="114"/>
        <v/>
      </c>
    </row>
    <row r="26073" spans="8:8">
      <c r="H26073" t="str">
        <f t="shared" si="114"/>
        <v/>
      </c>
    </row>
    <row r="26074" spans="8:8">
      <c r="H26074" t="str">
        <f t="shared" si="114"/>
        <v/>
      </c>
    </row>
    <row r="26075" spans="8:8">
      <c r="H26075" t="str">
        <f t="shared" si="114"/>
        <v/>
      </c>
    </row>
    <row r="26076" spans="8:8">
      <c r="H26076" t="str">
        <f t="shared" si="114"/>
        <v/>
      </c>
    </row>
    <row r="26077" spans="8:8">
      <c r="H26077" t="str">
        <f t="shared" si="114"/>
        <v/>
      </c>
    </row>
    <row r="26078" spans="8:8">
      <c r="H26078" t="str">
        <f t="shared" si="114"/>
        <v/>
      </c>
    </row>
    <row r="26079" spans="8:8">
      <c r="H26079" t="str">
        <f t="shared" si="114"/>
        <v/>
      </c>
    </row>
    <row r="26080" spans="8:8">
      <c r="H26080" t="str">
        <f t="shared" si="114"/>
        <v/>
      </c>
    </row>
    <row r="26081" spans="8:8">
      <c r="H26081" t="str">
        <f t="shared" si="114"/>
        <v/>
      </c>
    </row>
    <row r="26082" spans="8:8">
      <c r="H26082" t="str">
        <f t="shared" ref="H26082:H26145" si="115">_xlfn.TEXTJOIN(", ", TRUE, G26082:G26082)</f>
        <v/>
      </c>
    </row>
    <row r="26083" spans="8:8">
      <c r="H26083" t="str">
        <f t="shared" si="115"/>
        <v/>
      </c>
    </row>
    <row r="26084" spans="8:8">
      <c r="H26084" t="str">
        <f t="shared" si="115"/>
        <v/>
      </c>
    </row>
    <row r="26085" spans="8:8">
      <c r="H26085" t="str">
        <f t="shared" si="115"/>
        <v/>
      </c>
    </row>
    <row r="26086" spans="8:8">
      <c r="H26086" t="str">
        <f t="shared" si="115"/>
        <v/>
      </c>
    </row>
    <row r="26087" spans="8:8">
      <c r="H26087" t="str">
        <f t="shared" si="115"/>
        <v/>
      </c>
    </row>
    <row r="26088" spans="8:8">
      <c r="H26088" t="str">
        <f t="shared" si="115"/>
        <v/>
      </c>
    </row>
    <row r="26089" spans="8:8">
      <c r="H26089" t="str">
        <f t="shared" si="115"/>
        <v/>
      </c>
    </row>
    <row r="26090" spans="8:8">
      <c r="H26090" t="str">
        <f t="shared" si="115"/>
        <v/>
      </c>
    </row>
    <row r="26091" spans="8:8">
      <c r="H26091" t="str">
        <f t="shared" si="115"/>
        <v/>
      </c>
    </row>
    <row r="26092" spans="8:8">
      <c r="H26092" t="str">
        <f t="shared" si="115"/>
        <v/>
      </c>
    </row>
    <row r="26093" spans="8:8">
      <c r="H26093" t="str">
        <f t="shared" si="115"/>
        <v/>
      </c>
    </row>
    <row r="26094" spans="8:8">
      <c r="H26094" t="str">
        <f t="shared" si="115"/>
        <v/>
      </c>
    </row>
    <row r="26095" spans="8:8">
      <c r="H26095" t="str">
        <f t="shared" si="115"/>
        <v/>
      </c>
    </row>
    <row r="26096" spans="8:8">
      <c r="H26096" t="str">
        <f t="shared" si="115"/>
        <v/>
      </c>
    </row>
    <row r="26097" spans="8:8">
      <c r="H26097" t="str">
        <f t="shared" si="115"/>
        <v/>
      </c>
    </row>
    <row r="26098" spans="8:8">
      <c r="H26098" t="str">
        <f t="shared" si="115"/>
        <v/>
      </c>
    </row>
    <row r="26099" spans="8:8">
      <c r="H26099" t="str">
        <f t="shared" si="115"/>
        <v/>
      </c>
    </row>
    <row r="26100" spans="8:8">
      <c r="H26100" t="str">
        <f t="shared" si="115"/>
        <v/>
      </c>
    </row>
    <row r="26101" spans="8:8">
      <c r="H26101" t="str">
        <f t="shared" si="115"/>
        <v/>
      </c>
    </row>
    <row r="26102" spans="8:8">
      <c r="H26102" t="str">
        <f t="shared" si="115"/>
        <v/>
      </c>
    </row>
    <row r="26103" spans="8:8">
      <c r="H26103" t="str">
        <f t="shared" si="115"/>
        <v/>
      </c>
    </row>
    <row r="26104" spans="8:8">
      <c r="H26104" t="str">
        <f t="shared" si="115"/>
        <v/>
      </c>
    </row>
    <row r="26105" spans="8:8">
      <c r="H26105" t="str">
        <f t="shared" si="115"/>
        <v/>
      </c>
    </row>
    <row r="26106" spans="8:8">
      <c r="H26106" t="str">
        <f t="shared" si="115"/>
        <v/>
      </c>
    </row>
    <row r="26107" spans="8:8">
      <c r="H26107" t="str">
        <f t="shared" si="115"/>
        <v/>
      </c>
    </row>
    <row r="26108" spans="8:8">
      <c r="H26108" t="str">
        <f t="shared" si="115"/>
        <v/>
      </c>
    </row>
    <row r="26109" spans="8:8">
      <c r="H26109" t="str">
        <f t="shared" si="115"/>
        <v/>
      </c>
    </row>
    <row r="26110" spans="8:8">
      <c r="H26110" t="str">
        <f t="shared" si="115"/>
        <v/>
      </c>
    </row>
    <row r="26111" spans="8:8">
      <c r="H26111" t="str">
        <f t="shared" si="115"/>
        <v/>
      </c>
    </row>
    <row r="26112" spans="8:8">
      <c r="H26112" t="str">
        <f t="shared" si="115"/>
        <v/>
      </c>
    </row>
    <row r="26113" spans="8:8">
      <c r="H26113" t="str">
        <f t="shared" si="115"/>
        <v/>
      </c>
    </row>
    <row r="26114" spans="8:8">
      <c r="H26114" t="str">
        <f t="shared" si="115"/>
        <v/>
      </c>
    </row>
    <row r="26115" spans="8:8">
      <c r="H26115" t="str">
        <f t="shared" si="115"/>
        <v/>
      </c>
    </row>
    <row r="26116" spans="8:8">
      <c r="H26116" t="str">
        <f t="shared" si="115"/>
        <v/>
      </c>
    </row>
    <row r="26117" spans="8:8">
      <c r="H26117" t="str">
        <f t="shared" si="115"/>
        <v/>
      </c>
    </row>
    <row r="26118" spans="8:8">
      <c r="H26118" t="str">
        <f t="shared" si="115"/>
        <v/>
      </c>
    </row>
    <row r="26119" spans="8:8">
      <c r="H26119" t="str">
        <f t="shared" si="115"/>
        <v/>
      </c>
    </row>
    <row r="26120" spans="8:8">
      <c r="H26120" t="str">
        <f t="shared" si="115"/>
        <v/>
      </c>
    </row>
    <row r="26121" spans="8:8">
      <c r="H26121" t="str">
        <f t="shared" si="115"/>
        <v/>
      </c>
    </row>
    <row r="26122" spans="8:8">
      <c r="H26122" t="str">
        <f t="shared" si="115"/>
        <v/>
      </c>
    </row>
    <row r="26123" spans="8:8">
      <c r="H26123" t="str">
        <f t="shared" si="115"/>
        <v/>
      </c>
    </row>
    <row r="26124" spans="8:8">
      <c r="H26124" t="str">
        <f t="shared" si="115"/>
        <v/>
      </c>
    </row>
    <row r="26125" spans="8:8">
      <c r="H26125" t="str">
        <f t="shared" si="115"/>
        <v/>
      </c>
    </row>
    <row r="26126" spans="8:8">
      <c r="H26126" t="str">
        <f t="shared" si="115"/>
        <v/>
      </c>
    </row>
    <row r="26127" spans="8:8">
      <c r="H26127" t="str">
        <f t="shared" si="115"/>
        <v/>
      </c>
    </row>
    <row r="26128" spans="8:8">
      <c r="H26128" t="str">
        <f t="shared" si="115"/>
        <v/>
      </c>
    </row>
    <row r="26129" spans="8:8">
      <c r="H26129" t="str">
        <f t="shared" si="115"/>
        <v/>
      </c>
    </row>
    <row r="26130" spans="8:8">
      <c r="H26130" t="str">
        <f t="shared" si="115"/>
        <v/>
      </c>
    </row>
    <row r="26131" spans="8:8">
      <c r="H26131" t="str">
        <f t="shared" si="115"/>
        <v/>
      </c>
    </row>
    <row r="26132" spans="8:8">
      <c r="H26132" t="str">
        <f t="shared" si="115"/>
        <v/>
      </c>
    </row>
    <row r="26133" spans="8:8">
      <c r="H26133" t="str">
        <f t="shared" si="115"/>
        <v/>
      </c>
    </row>
    <row r="26134" spans="8:8">
      <c r="H26134" t="str">
        <f t="shared" si="115"/>
        <v/>
      </c>
    </row>
    <row r="26135" spans="8:8">
      <c r="H26135" t="str">
        <f t="shared" si="115"/>
        <v/>
      </c>
    </row>
    <row r="26136" spans="8:8">
      <c r="H26136" t="str">
        <f t="shared" si="115"/>
        <v/>
      </c>
    </row>
    <row r="26137" spans="8:8">
      <c r="H26137" t="str">
        <f t="shared" si="115"/>
        <v/>
      </c>
    </row>
    <row r="26138" spans="8:8">
      <c r="H26138" t="str">
        <f t="shared" si="115"/>
        <v/>
      </c>
    </row>
    <row r="26139" spans="8:8">
      <c r="H26139" t="str">
        <f t="shared" si="115"/>
        <v/>
      </c>
    </row>
    <row r="26140" spans="8:8">
      <c r="H26140" t="str">
        <f t="shared" si="115"/>
        <v/>
      </c>
    </row>
    <row r="26141" spans="8:8">
      <c r="H26141" t="str">
        <f t="shared" si="115"/>
        <v/>
      </c>
    </row>
    <row r="26142" spans="8:8">
      <c r="H26142" t="str">
        <f t="shared" si="115"/>
        <v/>
      </c>
    </row>
    <row r="26143" spans="8:8">
      <c r="H26143" t="str">
        <f t="shared" si="115"/>
        <v/>
      </c>
    </row>
    <row r="26144" spans="8:8">
      <c r="H26144" t="str">
        <f t="shared" si="115"/>
        <v/>
      </c>
    </row>
    <row r="26145" spans="8:8">
      <c r="H26145" t="str">
        <f t="shared" si="115"/>
        <v/>
      </c>
    </row>
    <row r="26146" spans="8:8">
      <c r="H26146" t="str">
        <f t="shared" ref="H26146:H26209" si="116">_xlfn.TEXTJOIN(", ", TRUE, G26146:G26146)</f>
        <v/>
      </c>
    </row>
    <row r="26147" spans="8:8">
      <c r="H26147" t="str">
        <f t="shared" si="116"/>
        <v/>
      </c>
    </row>
    <row r="26148" spans="8:8">
      <c r="H26148" t="str">
        <f t="shared" si="116"/>
        <v/>
      </c>
    </row>
    <row r="26149" spans="8:8">
      <c r="H26149" t="str">
        <f t="shared" si="116"/>
        <v/>
      </c>
    </row>
    <row r="26150" spans="8:8">
      <c r="H26150" t="str">
        <f t="shared" si="116"/>
        <v/>
      </c>
    </row>
    <row r="26151" spans="8:8">
      <c r="H26151" t="str">
        <f t="shared" si="116"/>
        <v/>
      </c>
    </row>
    <row r="26152" spans="8:8">
      <c r="H26152" t="str">
        <f t="shared" si="116"/>
        <v/>
      </c>
    </row>
    <row r="26153" spans="8:8">
      <c r="H26153" t="str">
        <f t="shared" si="116"/>
        <v/>
      </c>
    </row>
    <row r="26154" spans="8:8">
      <c r="H26154" t="str">
        <f t="shared" si="116"/>
        <v/>
      </c>
    </row>
    <row r="26155" spans="8:8">
      <c r="H26155" t="str">
        <f t="shared" si="116"/>
        <v/>
      </c>
    </row>
    <row r="26156" spans="8:8">
      <c r="H26156" t="str">
        <f t="shared" si="116"/>
        <v/>
      </c>
    </row>
    <row r="26157" spans="8:8">
      <c r="H26157" t="str">
        <f t="shared" si="116"/>
        <v/>
      </c>
    </row>
    <row r="26158" spans="8:8">
      <c r="H26158" t="str">
        <f t="shared" si="116"/>
        <v/>
      </c>
    </row>
    <row r="26159" spans="8:8">
      <c r="H26159" t="str">
        <f t="shared" si="116"/>
        <v/>
      </c>
    </row>
    <row r="26160" spans="8:8">
      <c r="H26160" t="str">
        <f t="shared" si="116"/>
        <v/>
      </c>
    </row>
    <row r="26161" spans="8:8">
      <c r="H26161" t="str">
        <f t="shared" si="116"/>
        <v/>
      </c>
    </row>
    <row r="26162" spans="8:8">
      <c r="H26162" t="str">
        <f t="shared" si="116"/>
        <v/>
      </c>
    </row>
    <row r="26163" spans="8:8">
      <c r="H26163" t="str">
        <f t="shared" si="116"/>
        <v/>
      </c>
    </row>
    <row r="26164" spans="8:8">
      <c r="H26164" t="str">
        <f t="shared" si="116"/>
        <v/>
      </c>
    </row>
    <row r="26165" spans="8:8">
      <c r="H26165" t="str">
        <f t="shared" si="116"/>
        <v/>
      </c>
    </row>
    <row r="26166" spans="8:8">
      <c r="H26166" t="str">
        <f t="shared" si="116"/>
        <v/>
      </c>
    </row>
    <row r="26167" spans="8:8">
      <c r="H26167" t="str">
        <f t="shared" si="116"/>
        <v/>
      </c>
    </row>
    <row r="26168" spans="8:8">
      <c r="H26168" t="str">
        <f t="shared" si="116"/>
        <v/>
      </c>
    </row>
    <row r="26169" spans="8:8">
      <c r="H26169" t="str">
        <f t="shared" si="116"/>
        <v/>
      </c>
    </row>
    <row r="26170" spans="8:8">
      <c r="H26170" t="str">
        <f t="shared" si="116"/>
        <v/>
      </c>
    </row>
    <row r="26171" spans="8:8">
      <c r="H26171" t="str">
        <f t="shared" si="116"/>
        <v/>
      </c>
    </row>
    <row r="26172" spans="8:8">
      <c r="H26172" t="str">
        <f t="shared" si="116"/>
        <v/>
      </c>
    </row>
    <row r="26173" spans="8:8">
      <c r="H26173" t="str">
        <f t="shared" si="116"/>
        <v/>
      </c>
    </row>
    <row r="26174" spans="8:8">
      <c r="H26174" t="str">
        <f t="shared" si="116"/>
        <v/>
      </c>
    </row>
    <row r="26175" spans="8:8">
      <c r="H26175" t="str">
        <f t="shared" si="116"/>
        <v/>
      </c>
    </row>
    <row r="26176" spans="8:8">
      <c r="H26176" t="str">
        <f t="shared" si="116"/>
        <v/>
      </c>
    </row>
    <row r="26177" spans="8:8">
      <c r="H26177" t="str">
        <f t="shared" si="116"/>
        <v/>
      </c>
    </row>
    <row r="26178" spans="8:8">
      <c r="H26178" t="str">
        <f t="shared" si="116"/>
        <v/>
      </c>
    </row>
    <row r="26179" spans="8:8">
      <c r="H26179" t="str">
        <f t="shared" si="116"/>
        <v/>
      </c>
    </row>
    <row r="26180" spans="8:8">
      <c r="H26180" t="str">
        <f t="shared" si="116"/>
        <v/>
      </c>
    </row>
    <row r="26181" spans="8:8">
      <c r="H26181" t="str">
        <f t="shared" si="116"/>
        <v/>
      </c>
    </row>
    <row r="26182" spans="8:8">
      <c r="H26182" t="str">
        <f t="shared" si="116"/>
        <v/>
      </c>
    </row>
    <row r="26183" spans="8:8">
      <c r="H26183" t="str">
        <f t="shared" si="116"/>
        <v/>
      </c>
    </row>
    <row r="26184" spans="8:8">
      <c r="H26184" t="str">
        <f t="shared" si="116"/>
        <v/>
      </c>
    </row>
    <row r="26185" spans="8:8">
      <c r="H26185" t="str">
        <f t="shared" si="116"/>
        <v/>
      </c>
    </row>
    <row r="26186" spans="8:8">
      <c r="H26186" t="str">
        <f t="shared" si="116"/>
        <v/>
      </c>
    </row>
    <row r="26187" spans="8:8">
      <c r="H26187" t="str">
        <f t="shared" si="116"/>
        <v/>
      </c>
    </row>
    <row r="26188" spans="8:8">
      <c r="H26188" t="str">
        <f t="shared" si="116"/>
        <v/>
      </c>
    </row>
    <row r="26189" spans="8:8">
      <c r="H26189" t="str">
        <f t="shared" si="116"/>
        <v/>
      </c>
    </row>
    <row r="26190" spans="8:8">
      <c r="H26190" t="str">
        <f t="shared" si="116"/>
        <v/>
      </c>
    </row>
    <row r="26191" spans="8:8">
      <c r="H26191" t="str">
        <f t="shared" si="116"/>
        <v/>
      </c>
    </row>
    <row r="26192" spans="8:8">
      <c r="H26192" t="str">
        <f t="shared" si="116"/>
        <v/>
      </c>
    </row>
    <row r="26193" spans="8:8">
      <c r="H26193" t="str">
        <f t="shared" si="116"/>
        <v/>
      </c>
    </row>
    <row r="26194" spans="8:8">
      <c r="H26194" t="str">
        <f t="shared" si="116"/>
        <v/>
      </c>
    </row>
    <row r="26195" spans="8:8">
      <c r="H26195" t="str">
        <f t="shared" si="116"/>
        <v/>
      </c>
    </row>
    <row r="26196" spans="8:8">
      <c r="H26196" t="str">
        <f t="shared" si="116"/>
        <v/>
      </c>
    </row>
    <row r="26197" spans="8:8">
      <c r="H26197" t="str">
        <f t="shared" si="116"/>
        <v/>
      </c>
    </row>
    <row r="26198" spans="8:8">
      <c r="H26198" t="str">
        <f t="shared" si="116"/>
        <v/>
      </c>
    </row>
    <row r="26199" spans="8:8">
      <c r="H26199" t="str">
        <f t="shared" si="116"/>
        <v/>
      </c>
    </row>
    <row r="26200" spans="8:8">
      <c r="H26200" t="str">
        <f t="shared" si="116"/>
        <v/>
      </c>
    </row>
    <row r="26201" spans="8:8">
      <c r="H26201" t="str">
        <f t="shared" si="116"/>
        <v/>
      </c>
    </row>
    <row r="26202" spans="8:8">
      <c r="H26202" t="str">
        <f t="shared" si="116"/>
        <v/>
      </c>
    </row>
    <row r="26203" spans="8:8">
      <c r="H26203" t="str">
        <f t="shared" si="116"/>
        <v/>
      </c>
    </row>
    <row r="26204" spans="8:8">
      <c r="H26204" t="str">
        <f t="shared" si="116"/>
        <v/>
      </c>
    </row>
    <row r="26205" spans="8:8">
      <c r="H26205" t="str">
        <f t="shared" si="116"/>
        <v/>
      </c>
    </row>
    <row r="26206" spans="8:8">
      <c r="H26206" t="str">
        <f t="shared" si="116"/>
        <v/>
      </c>
    </row>
    <row r="26207" spans="8:8">
      <c r="H26207" t="str">
        <f t="shared" si="116"/>
        <v/>
      </c>
    </row>
    <row r="26208" spans="8:8">
      <c r="H26208" t="str">
        <f t="shared" si="116"/>
        <v/>
      </c>
    </row>
    <row r="26209" spans="8:8">
      <c r="H26209" t="str">
        <f t="shared" si="116"/>
        <v/>
      </c>
    </row>
    <row r="26210" spans="8:8">
      <c r="H26210" t="str">
        <f t="shared" ref="H26210:H26273" si="117">_xlfn.TEXTJOIN(", ", TRUE, G26210:G26210)</f>
        <v/>
      </c>
    </row>
    <row r="26211" spans="8:8">
      <c r="H26211" t="str">
        <f t="shared" si="117"/>
        <v/>
      </c>
    </row>
    <row r="26212" spans="8:8">
      <c r="H26212" t="str">
        <f t="shared" si="117"/>
        <v/>
      </c>
    </row>
    <row r="26213" spans="8:8">
      <c r="H26213" t="str">
        <f t="shared" si="117"/>
        <v/>
      </c>
    </row>
    <row r="26214" spans="8:8">
      <c r="H26214" t="str">
        <f t="shared" si="117"/>
        <v/>
      </c>
    </row>
    <row r="26215" spans="8:8">
      <c r="H26215" t="str">
        <f t="shared" si="117"/>
        <v/>
      </c>
    </row>
    <row r="26216" spans="8:8">
      <c r="H26216" t="str">
        <f t="shared" si="117"/>
        <v/>
      </c>
    </row>
    <row r="26217" spans="8:8">
      <c r="H26217" t="str">
        <f t="shared" si="117"/>
        <v/>
      </c>
    </row>
    <row r="26218" spans="8:8">
      <c r="H26218" t="str">
        <f t="shared" si="117"/>
        <v/>
      </c>
    </row>
    <row r="26219" spans="8:8">
      <c r="H26219" t="str">
        <f t="shared" si="117"/>
        <v/>
      </c>
    </row>
    <row r="26220" spans="8:8">
      <c r="H26220" t="str">
        <f t="shared" si="117"/>
        <v/>
      </c>
    </row>
    <row r="26221" spans="8:8">
      <c r="H26221" t="str">
        <f t="shared" si="117"/>
        <v/>
      </c>
    </row>
    <row r="26222" spans="8:8">
      <c r="H26222" t="str">
        <f t="shared" si="117"/>
        <v/>
      </c>
    </row>
    <row r="26223" spans="8:8">
      <c r="H26223" t="str">
        <f t="shared" si="117"/>
        <v/>
      </c>
    </row>
    <row r="26224" spans="8:8">
      <c r="H26224" t="str">
        <f t="shared" si="117"/>
        <v/>
      </c>
    </row>
    <row r="26225" spans="8:8">
      <c r="H26225" t="str">
        <f t="shared" si="117"/>
        <v/>
      </c>
    </row>
    <row r="26226" spans="8:8">
      <c r="H26226" t="str">
        <f t="shared" si="117"/>
        <v/>
      </c>
    </row>
    <row r="26227" spans="8:8">
      <c r="H26227" t="str">
        <f t="shared" si="117"/>
        <v/>
      </c>
    </row>
    <row r="26228" spans="8:8">
      <c r="H26228" t="str">
        <f t="shared" si="117"/>
        <v/>
      </c>
    </row>
    <row r="26229" spans="8:8">
      <c r="H26229" t="str">
        <f t="shared" si="117"/>
        <v/>
      </c>
    </row>
    <row r="26230" spans="8:8">
      <c r="H26230" t="str">
        <f t="shared" si="117"/>
        <v/>
      </c>
    </row>
    <row r="26231" spans="8:8">
      <c r="H26231" t="str">
        <f t="shared" si="117"/>
        <v/>
      </c>
    </row>
    <row r="26232" spans="8:8">
      <c r="H26232" t="str">
        <f t="shared" si="117"/>
        <v/>
      </c>
    </row>
    <row r="26233" spans="8:8">
      <c r="H26233" t="str">
        <f t="shared" si="117"/>
        <v/>
      </c>
    </row>
    <row r="26234" spans="8:8">
      <c r="H26234" t="str">
        <f t="shared" si="117"/>
        <v/>
      </c>
    </row>
    <row r="26235" spans="8:8">
      <c r="H26235" t="str">
        <f t="shared" si="117"/>
        <v/>
      </c>
    </row>
    <row r="26236" spans="8:8">
      <c r="H26236" t="str">
        <f t="shared" si="117"/>
        <v/>
      </c>
    </row>
    <row r="26237" spans="8:8">
      <c r="H26237" t="str">
        <f t="shared" si="117"/>
        <v/>
      </c>
    </row>
    <row r="26238" spans="8:8">
      <c r="H26238" t="str">
        <f t="shared" si="117"/>
        <v/>
      </c>
    </row>
    <row r="26239" spans="8:8">
      <c r="H26239" t="str">
        <f t="shared" si="117"/>
        <v/>
      </c>
    </row>
    <row r="26240" spans="8:8">
      <c r="H26240" t="str">
        <f t="shared" si="117"/>
        <v/>
      </c>
    </row>
    <row r="26241" spans="8:8">
      <c r="H26241" t="str">
        <f t="shared" si="117"/>
        <v/>
      </c>
    </row>
    <row r="26242" spans="8:8">
      <c r="H26242" t="str">
        <f t="shared" si="117"/>
        <v/>
      </c>
    </row>
    <row r="26243" spans="8:8">
      <c r="H26243" t="str">
        <f t="shared" si="117"/>
        <v/>
      </c>
    </row>
    <row r="26244" spans="8:8">
      <c r="H26244" t="str">
        <f t="shared" si="117"/>
        <v/>
      </c>
    </row>
    <row r="26245" spans="8:8">
      <c r="H26245" t="str">
        <f t="shared" si="117"/>
        <v/>
      </c>
    </row>
    <row r="26246" spans="8:8">
      <c r="H26246" t="str">
        <f t="shared" si="117"/>
        <v/>
      </c>
    </row>
    <row r="26247" spans="8:8">
      <c r="H26247" t="str">
        <f t="shared" si="117"/>
        <v/>
      </c>
    </row>
    <row r="26248" spans="8:8">
      <c r="H26248" t="str">
        <f t="shared" si="117"/>
        <v/>
      </c>
    </row>
    <row r="26249" spans="8:8">
      <c r="H26249" t="str">
        <f t="shared" si="117"/>
        <v/>
      </c>
    </row>
    <row r="26250" spans="8:8">
      <c r="H26250" t="str">
        <f t="shared" si="117"/>
        <v/>
      </c>
    </row>
    <row r="26251" spans="8:8">
      <c r="H26251" t="str">
        <f t="shared" si="117"/>
        <v/>
      </c>
    </row>
    <row r="26252" spans="8:8">
      <c r="H26252" t="str">
        <f t="shared" si="117"/>
        <v/>
      </c>
    </row>
    <row r="26253" spans="8:8">
      <c r="H26253" t="str">
        <f t="shared" si="117"/>
        <v/>
      </c>
    </row>
    <row r="26254" spans="8:8">
      <c r="H26254" t="str">
        <f t="shared" si="117"/>
        <v/>
      </c>
    </row>
    <row r="26255" spans="8:8">
      <c r="H26255" t="str">
        <f t="shared" si="117"/>
        <v/>
      </c>
    </row>
    <row r="26256" spans="8:8">
      <c r="H26256" t="str">
        <f t="shared" si="117"/>
        <v/>
      </c>
    </row>
    <row r="26257" spans="8:8">
      <c r="H26257" t="str">
        <f t="shared" si="117"/>
        <v/>
      </c>
    </row>
    <row r="26258" spans="8:8">
      <c r="H26258" t="str">
        <f t="shared" si="117"/>
        <v/>
      </c>
    </row>
    <row r="26259" spans="8:8">
      <c r="H26259" t="str">
        <f t="shared" si="117"/>
        <v/>
      </c>
    </row>
    <row r="26260" spans="8:8">
      <c r="H26260" t="str">
        <f t="shared" si="117"/>
        <v/>
      </c>
    </row>
    <row r="26261" spans="8:8">
      <c r="H26261" t="str">
        <f t="shared" si="117"/>
        <v/>
      </c>
    </row>
    <row r="26262" spans="8:8">
      <c r="H26262" t="str">
        <f t="shared" si="117"/>
        <v/>
      </c>
    </row>
    <row r="26263" spans="8:8">
      <c r="H26263" t="str">
        <f t="shared" si="117"/>
        <v/>
      </c>
    </row>
    <row r="26264" spans="8:8">
      <c r="H26264" t="str">
        <f t="shared" si="117"/>
        <v/>
      </c>
    </row>
    <row r="26265" spans="8:8">
      <c r="H26265" t="str">
        <f t="shared" si="117"/>
        <v/>
      </c>
    </row>
    <row r="26266" spans="8:8">
      <c r="H26266" t="str">
        <f t="shared" si="117"/>
        <v/>
      </c>
    </row>
    <row r="26267" spans="8:8">
      <c r="H26267" t="str">
        <f t="shared" si="117"/>
        <v/>
      </c>
    </row>
    <row r="26268" spans="8:8">
      <c r="H26268" t="str">
        <f t="shared" si="117"/>
        <v/>
      </c>
    </row>
    <row r="26269" spans="8:8">
      <c r="H26269" t="str">
        <f t="shared" si="117"/>
        <v/>
      </c>
    </row>
    <row r="26270" spans="8:8">
      <c r="H26270" t="str">
        <f t="shared" si="117"/>
        <v/>
      </c>
    </row>
    <row r="26271" spans="8:8">
      <c r="H26271" t="str">
        <f t="shared" si="117"/>
        <v/>
      </c>
    </row>
    <row r="26272" spans="8:8">
      <c r="H26272" t="str">
        <f t="shared" si="117"/>
        <v/>
      </c>
    </row>
    <row r="26273" spans="8:8">
      <c r="H26273" t="str">
        <f t="shared" si="117"/>
        <v/>
      </c>
    </row>
    <row r="26274" spans="8:8">
      <c r="H26274" t="str">
        <f t="shared" ref="H26274:H26337" si="118">_xlfn.TEXTJOIN(", ", TRUE, G26274:G26274)</f>
        <v/>
      </c>
    </row>
    <row r="26275" spans="8:8">
      <c r="H26275" t="str">
        <f t="shared" si="118"/>
        <v/>
      </c>
    </row>
    <row r="26276" spans="8:8">
      <c r="H26276" t="str">
        <f t="shared" si="118"/>
        <v/>
      </c>
    </row>
    <row r="26277" spans="8:8">
      <c r="H26277" t="str">
        <f t="shared" si="118"/>
        <v/>
      </c>
    </row>
    <row r="26278" spans="8:8">
      <c r="H26278" t="str">
        <f t="shared" si="118"/>
        <v/>
      </c>
    </row>
    <row r="26279" spans="8:8">
      <c r="H26279" t="str">
        <f t="shared" si="118"/>
        <v/>
      </c>
    </row>
    <row r="26280" spans="8:8">
      <c r="H26280" t="str">
        <f t="shared" si="118"/>
        <v/>
      </c>
    </row>
    <row r="26281" spans="8:8">
      <c r="H26281" t="str">
        <f t="shared" si="118"/>
        <v/>
      </c>
    </row>
    <row r="26282" spans="8:8">
      <c r="H26282" t="str">
        <f t="shared" si="118"/>
        <v/>
      </c>
    </row>
    <row r="26283" spans="8:8">
      <c r="H26283" t="str">
        <f t="shared" si="118"/>
        <v/>
      </c>
    </row>
    <row r="26284" spans="8:8">
      <c r="H26284" t="str">
        <f t="shared" si="118"/>
        <v/>
      </c>
    </row>
    <row r="26285" spans="8:8">
      <c r="H26285" t="str">
        <f t="shared" si="118"/>
        <v/>
      </c>
    </row>
    <row r="26286" spans="8:8">
      <c r="H26286" t="str">
        <f t="shared" si="118"/>
        <v/>
      </c>
    </row>
    <row r="26287" spans="8:8">
      <c r="H26287" t="str">
        <f t="shared" si="118"/>
        <v/>
      </c>
    </row>
    <row r="26288" spans="8:8">
      <c r="H26288" t="str">
        <f t="shared" si="118"/>
        <v/>
      </c>
    </row>
    <row r="26289" spans="8:8">
      <c r="H26289" t="str">
        <f t="shared" si="118"/>
        <v/>
      </c>
    </row>
    <row r="26290" spans="8:8">
      <c r="H26290" t="str">
        <f t="shared" si="118"/>
        <v/>
      </c>
    </row>
    <row r="26291" spans="8:8">
      <c r="H26291" t="str">
        <f t="shared" si="118"/>
        <v/>
      </c>
    </row>
    <row r="26292" spans="8:8">
      <c r="H26292" t="str">
        <f t="shared" si="118"/>
        <v/>
      </c>
    </row>
    <row r="26293" spans="8:8">
      <c r="H26293" t="str">
        <f t="shared" si="118"/>
        <v/>
      </c>
    </row>
    <row r="26294" spans="8:8">
      <c r="H26294" t="str">
        <f t="shared" si="118"/>
        <v/>
      </c>
    </row>
    <row r="26295" spans="8:8">
      <c r="H26295" t="str">
        <f t="shared" si="118"/>
        <v/>
      </c>
    </row>
    <row r="26296" spans="8:8">
      <c r="H26296" t="str">
        <f t="shared" si="118"/>
        <v/>
      </c>
    </row>
    <row r="26297" spans="8:8">
      <c r="H26297" t="str">
        <f t="shared" si="118"/>
        <v/>
      </c>
    </row>
    <row r="26298" spans="8:8">
      <c r="H26298" t="str">
        <f t="shared" si="118"/>
        <v/>
      </c>
    </row>
    <row r="26299" spans="8:8">
      <c r="H26299" t="str">
        <f t="shared" si="118"/>
        <v/>
      </c>
    </row>
    <row r="26300" spans="8:8">
      <c r="H26300" t="str">
        <f t="shared" si="118"/>
        <v/>
      </c>
    </row>
    <row r="26301" spans="8:8">
      <c r="H26301" t="str">
        <f t="shared" si="118"/>
        <v/>
      </c>
    </row>
    <row r="26302" spans="8:8">
      <c r="H26302" t="str">
        <f t="shared" si="118"/>
        <v/>
      </c>
    </row>
    <row r="26303" spans="8:8">
      <c r="H26303" t="str">
        <f t="shared" si="118"/>
        <v/>
      </c>
    </row>
    <row r="26304" spans="8:8">
      <c r="H26304" t="str">
        <f t="shared" si="118"/>
        <v/>
      </c>
    </row>
    <row r="26305" spans="8:8">
      <c r="H26305" t="str">
        <f t="shared" si="118"/>
        <v/>
      </c>
    </row>
    <row r="26306" spans="8:8">
      <c r="H26306" t="str">
        <f t="shared" si="118"/>
        <v/>
      </c>
    </row>
    <row r="26307" spans="8:8">
      <c r="H26307" t="str">
        <f t="shared" si="118"/>
        <v/>
      </c>
    </row>
    <row r="26308" spans="8:8">
      <c r="H26308" t="str">
        <f t="shared" si="118"/>
        <v/>
      </c>
    </row>
    <row r="26309" spans="8:8">
      <c r="H26309" t="str">
        <f t="shared" si="118"/>
        <v/>
      </c>
    </row>
    <row r="26310" spans="8:8">
      <c r="H26310" t="str">
        <f t="shared" si="118"/>
        <v/>
      </c>
    </row>
    <row r="26311" spans="8:8">
      <c r="H26311" t="str">
        <f t="shared" si="118"/>
        <v/>
      </c>
    </row>
    <row r="26312" spans="8:8">
      <c r="H26312" t="str">
        <f t="shared" si="118"/>
        <v/>
      </c>
    </row>
    <row r="26313" spans="8:8">
      <c r="H26313" t="str">
        <f t="shared" si="118"/>
        <v/>
      </c>
    </row>
    <row r="26314" spans="8:8">
      <c r="H26314" t="str">
        <f t="shared" si="118"/>
        <v/>
      </c>
    </row>
    <row r="26315" spans="8:8">
      <c r="H26315" t="str">
        <f t="shared" si="118"/>
        <v/>
      </c>
    </row>
    <row r="26316" spans="8:8">
      <c r="H26316" t="str">
        <f t="shared" si="118"/>
        <v/>
      </c>
    </row>
    <row r="26317" spans="8:8">
      <c r="H26317" t="str">
        <f t="shared" si="118"/>
        <v/>
      </c>
    </row>
    <row r="26318" spans="8:8">
      <c r="H26318" t="str">
        <f t="shared" si="118"/>
        <v/>
      </c>
    </row>
    <row r="26319" spans="8:8">
      <c r="H26319" t="str">
        <f t="shared" si="118"/>
        <v/>
      </c>
    </row>
    <row r="26320" spans="8:8">
      <c r="H26320" t="str">
        <f t="shared" si="118"/>
        <v/>
      </c>
    </row>
    <row r="26321" spans="8:8">
      <c r="H26321" t="str">
        <f t="shared" si="118"/>
        <v/>
      </c>
    </row>
    <row r="26322" spans="8:8">
      <c r="H26322" t="str">
        <f t="shared" si="118"/>
        <v/>
      </c>
    </row>
    <row r="26323" spans="8:8">
      <c r="H26323" t="str">
        <f t="shared" si="118"/>
        <v/>
      </c>
    </row>
    <row r="26324" spans="8:8">
      <c r="H26324" t="str">
        <f t="shared" si="118"/>
        <v/>
      </c>
    </row>
    <row r="26325" spans="8:8">
      <c r="H26325" t="str">
        <f t="shared" si="118"/>
        <v/>
      </c>
    </row>
    <row r="26326" spans="8:8">
      <c r="H26326" t="str">
        <f t="shared" si="118"/>
        <v/>
      </c>
    </row>
    <row r="26327" spans="8:8">
      <c r="H26327" t="str">
        <f t="shared" si="118"/>
        <v/>
      </c>
    </row>
    <row r="26328" spans="8:8">
      <c r="H26328" t="str">
        <f t="shared" si="118"/>
        <v/>
      </c>
    </row>
    <row r="26329" spans="8:8">
      <c r="H26329" t="str">
        <f t="shared" si="118"/>
        <v/>
      </c>
    </row>
    <row r="26330" spans="8:8">
      <c r="H26330" t="str">
        <f t="shared" si="118"/>
        <v/>
      </c>
    </row>
    <row r="26331" spans="8:8">
      <c r="H26331" t="str">
        <f t="shared" si="118"/>
        <v/>
      </c>
    </row>
    <row r="26332" spans="8:8">
      <c r="H26332" t="str">
        <f t="shared" si="118"/>
        <v/>
      </c>
    </row>
    <row r="26333" spans="8:8">
      <c r="H26333" t="str">
        <f t="shared" si="118"/>
        <v/>
      </c>
    </row>
    <row r="26334" spans="8:8">
      <c r="H26334" t="str">
        <f t="shared" si="118"/>
        <v/>
      </c>
    </row>
    <row r="26335" spans="8:8">
      <c r="H26335" t="str">
        <f t="shared" si="118"/>
        <v/>
      </c>
    </row>
    <row r="26336" spans="8:8">
      <c r="H26336" t="str">
        <f t="shared" si="118"/>
        <v/>
      </c>
    </row>
    <row r="26337" spans="8:8">
      <c r="H26337" t="str">
        <f t="shared" si="118"/>
        <v/>
      </c>
    </row>
    <row r="26338" spans="8:8">
      <c r="H26338" t="str">
        <f t="shared" ref="H26338:H26401" si="119">_xlfn.TEXTJOIN(", ", TRUE, G26338:G26338)</f>
        <v/>
      </c>
    </row>
    <row r="26339" spans="8:8">
      <c r="H26339" t="str">
        <f t="shared" si="119"/>
        <v/>
      </c>
    </row>
    <row r="26340" spans="8:8">
      <c r="H26340" t="str">
        <f t="shared" si="119"/>
        <v/>
      </c>
    </row>
    <row r="26341" spans="8:8">
      <c r="H26341" t="str">
        <f t="shared" si="119"/>
        <v/>
      </c>
    </row>
    <row r="26342" spans="8:8">
      <c r="H26342" t="str">
        <f t="shared" si="119"/>
        <v/>
      </c>
    </row>
    <row r="26343" spans="8:8">
      <c r="H26343" t="str">
        <f t="shared" si="119"/>
        <v/>
      </c>
    </row>
    <row r="26344" spans="8:8">
      <c r="H26344" t="str">
        <f t="shared" si="119"/>
        <v/>
      </c>
    </row>
    <row r="26345" spans="8:8">
      <c r="H26345" t="str">
        <f t="shared" si="119"/>
        <v/>
      </c>
    </row>
    <row r="26346" spans="8:8">
      <c r="H26346" t="str">
        <f t="shared" si="119"/>
        <v/>
      </c>
    </row>
    <row r="26347" spans="8:8">
      <c r="H26347" t="str">
        <f t="shared" si="119"/>
        <v/>
      </c>
    </row>
    <row r="26348" spans="8:8">
      <c r="H26348" t="str">
        <f t="shared" si="119"/>
        <v/>
      </c>
    </row>
    <row r="26349" spans="8:8">
      <c r="H26349" t="str">
        <f t="shared" si="119"/>
        <v/>
      </c>
    </row>
    <row r="26350" spans="8:8">
      <c r="H26350" t="str">
        <f t="shared" si="119"/>
        <v/>
      </c>
    </row>
    <row r="26351" spans="8:8">
      <c r="H26351" t="str">
        <f t="shared" si="119"/>
        <v/>
      </c>
    </row>
    <row r="26352" spans="8:8">
      <c r="H26352" t="str">
        <f t="shared" si="119"/>
        <v/>
      </c>
    </row>
    <row r="26353" spans="8:8">
      <c r="H26353" t="str">
        <f t="shared" si="119"/>
        <v/>
      </c>
    </row>
    <row r="26354" spans="8:8">
      <c r="H26354" t="str">
        <f t="shared" si="119"/>
        <v/>
      </c>
    </row>
    <row r="26355" spans="8:8">
      <c r="H26355" t="str">
        <f t="shared" si="119"/>
        <v/>
      </c>
    </row>
    <row r="26356" spans="8:8">
      <c r="H26356" t="str">
        <f t="shared" si="119"/>
        <v/>
      </c>
    </row>
    <row r="26357" spans="8:8">
      <c r="H26357" t="str">
        <f t="shared" si="119"/>
        <v/>
      </c>
    </row>
    <row r="26358" spans="8:8">
      <c r="H26358" t="str">
        <f t="shared" si="119"/>
        <v/>
      </c>
    </row>
    <row r="26359" spans="8:8">
      <c r="H26359" t="str">
        <f t="shared" si="119"/>
        <v/>
      </c>
    </row>
    <row r="26360" spans="8:8">
      <c r="H26360" t="str">
        <f t="shared" si="119"/>
        <v/>
      </c>
    </row>
    <row r="26361" spans="8:8">
      <c r="H26361" t="str">
        <f t="shared" si="119"/>
        <v/>
      </c>
    </row>
    <row r="26362" spans="8:8">
      <c r="H26362" t="str">
        <f t="shared" si="119"/>
        <v/>
      </c>
    </row>
    <row r="26363" spans="8:8">
      <c r="H26363" t="str">
        <f t="shared" si="119"/>
        <v/>
      </c>
    </row>
    <row r="26364" spans="8:8">
      <c r="H26364" t="str">
        <f t="shared" si="119"/>
        <v/>
      </c>
    </row>
    <row r="26365" spans="8:8">
      <c r="H26365" t="str">
        <f t="shared" si="119"/>
        <v/>
      </c>
    </row>
    <row r="26366" spans="8:8">
      <c r="H26366" t="str">
        <f t="shared" si="119"/>
        <v/>
      </c>
    </row>
    <row r="26367" spans="8:8">
      <c r="H26367" t="str">
        <f t="shared" si="119"/>
        <v/>
      </c>
    </row>
    <row r="26368" spans="8:8">
      <c r="H26368" t="str">
        <f t="shared" si="119"/>
        <v/>
      </c>
    </row>
    <row r="26369" spans="8:8">
      <c r="H26369" t="str">
        <f t="shared" si="119"/>
        <v/>
      </c>
    </row>
    <row r="26370" spans="8:8">
      <c r="H26370" t="str">
        <f t="shared" si="119"/>
        <v/>
      </c>
    </row>
    <row r="26371" spans="8:8">
      <c r="H26371" t="str">
        <f t="shared" si="119"/>
        <v/>
      </c>
    </row>
    <row r="26372" spans="8:8">
      <c r="H26372" t="str">
        <f t="shared" si="119"/>
        <v/>
      </c>
    </row>
    <row r="26373" spans="8:8">
      <c r="H26373" t="str">
        <f t="shared" si="119"/>
        <v/>
      </c>
    </row>
    <row r="26374" spans="8:8">
      <c r="H26374" t="str">
        <f t="shared" si="119"/>
        <v/>
      </c>
    </row>
    <row r="26375" spans="8:8">
      <c r="H26375" t="str">
        <f t="shared" si="119"/>
        <v/>
      </c>
    </row>
    <row r="26376" spans="8:8">
      <c r="H26376" t="str">
        <f t="shared" si="119"/>
        <v/>
      </c>
    </row>
    <row r="26377" spans="8:8">
      <c r="H26377" t="str">
        <f t="shared" si="119"/>
        <v/>
      </c>
    </row>
    <row r="26378" spans="8:8">
      <c r="H26378" t="str">
        <f t="shared" si="119"/>
        <v/>
      </c>
    </row>
    <row r="26379" spans="8:8">
      <c r="H26379" t="str">
        <f t="shared" si="119"/>
        <v/>
      </c>
    </row>
    <row r="26380" spans="8:8">
      <c r="H26380" t="str">
        <f t="shared" si="119"/>
        <v/>
      </c>
    </row>
    <row r="26381" spans="8:8">
      <c r="H26381" t="str">
        <f t="shared" si="119"/>
        <v/>
      </c>
    </row>
    <row r="26382" spans="8:8">
      <c r="H26382" t="str">
        <f t="shared" si="119"/>
        <v/>
      </c>
    </row>
    <row r="26383" spans="8:8">
      <c r="H26383" t="str">
        <f t="shared" si="119"/>
        <v/>
      </c>
    </row>
    <row r="26384" spans="8:8">
      <c r="H26384" t="str">
        <f t="shared" si="119"/>
        <v/>
      </c>
    </row>
    <row r="26385" spans="8:8">
      <c r="H26385" t="str">
        <f t="shared" si="119"/>
        <v/>
      </c>
    </row>
    <row r="26386" spans="8:8">
      <c r="H26386" t="str">
        <f t="shared" si="119"/>
        <v/>
      </c>
    </row>
    <row r="26387" spans="8:8">
      <c r="H26387" t="str">
        <f t="shared" si="119"/>
        <v/>
      </c>
    </row>
    <row r="26388" spans="8:8">
      <c r="H26388" t="str">
        <f t="shared" si="119"/>
        <v/>
      </c>
    </row>
    <row r="26389" spans="8:8">
      <c r="H26389" t="str">
        <f t="shared" si="119"/>
        <v/>
      </c>
    </row>
    <row r="26390" spans="8:8">
      <c r="H26390" t="str">
        <f t="shared" si="119"/>
        <v/>
      </c>
    </row>
    <row r="26391" spans="8:8">
      <c r="H26391" t="str">
        <f t="shared" si="119"/>
        <v/>
      </c>
    </row>
    <row r="26392" spans="8:8">
      <c r="H26392" t="str">
        <f t="shared" si="119"/>
        <v/>
      </c>
    </row>
    <row r="26393" spans="8:8">
      <c r="H26393" t="str">
        <f t="shared" si="119"/>
        <v/>
      </c>
    </row>
    <row r="26394" spans="8:8">
      <c r="H26394" t="str">
        <f t="shared" si="119"/>
        <v/>
      </c>
    </row>
    <row r="26395" spans="8:8">
      <c r="H26395" t="str">
        <f t="shared" si="119"/>
        <v/>
      </c>
    </row>
    <row r="26396" spans="8:8">
      <c r="H26396" t="str">
        <f t="shared" si="119"/>
        <v/>
      </c>
    </row>
    <row r="26397" spans="8:8">
      <c r="H26397" t="str">
        <f t="shared" si="119"/>
        <v/>
      </c>
    </row>
    <row r="26398" spans="8:8">
      <c r="H26398" t="str">
        <f t="shared" si="119"/>
        <v/>
      </c>
    </row>
    <row r="26399" spans="8:8">
      <c r="H26399" t="str">
        <f t="shared" si="119"/>
        <v/>
      </c>
    </row>
    <row r="26400" spans="8:8">
      <c r="H26400" t="str">
        <f t="shared" si="119"/>
        <v/>
      </c>
    </row>
    <row r="26401" spans="8:8">
      <c r="H26401" t="str">
        <f t="shared" si="119"/>
        <v/>
      </c>
    </row>
    <row r="26402" spans="8:8">
      <c r="H26402" t="str">
        <f t="shared" ref="H26402:H26465" si="120">_xlfn.TEXTJOIN(", ", TRUE, G26402:G26402)</f>
        <v/>
      </c>
    </row>
    <row r="26403" spans="8:8">
      <c r="H26403" t="str">
        <f t="shared" si="120"/>
        <v/>
      </c>
    </row>
    <row r="26404" spans="8:8">
      <c r="H26404" t="str">
        <f t="shared" si="120"/>
        <v/>
      </c>
    </row>
    <row r="26405" spans="8:8">
      <c r="H26405" t="str">
        <f t="shared" si="120"/>
        <v/>
      </c>
    </row>
    <row r="26406" spans="8:8">
      <c r="H26406" t="str">
        <f t="shared" si="120"/>
        <v/>
      </c>
    </row>
    <row r="26407" spans="8:8">
      <c r="H26407" t="str">
        <f t="shared" si="120"/>
        <v/>
      </c>
    </row>
    <row r="26408" spans="8:8">
      <c r="H26408" t="str">
        <f t="shared" si="120"/>
        <v/>
      </c>
    </row>
    <row r="26409" spans="8:8">
      <c r="H26409" t="str">
        <f t="shared" si="120"/>
        <v/>
      </c>
    </row>
    <row r="26410" spans="8:8">
      <c r="H26410" t="str">
        <f t="shared" si="120"/>
        <v/>
      </c>
    </row>
    <row r="26411" spans="8:8">
      <c r="H26411" t="str">
        <f t="shared" si="120"/>
        <v/>
      </c>
    </row>
    <row r="26412" spans="8:8">
      <c r="H26412" t="str">
        <f t="shared" si="120"/>
        <v/>
      </c>
    </row>
    <row r="26413" spans="8:8">
      <c r="H26413" t="str">
        <f t="shared" si="120"/>
        <v/>
      </c>
    </row>
    <row r="26414" spans="8:8">
      <c r="H26414" t="str">
        <f t="shared" si="120"/>
        <v/>
      </c>
    </row>
    <row r="26415" spans="8:8">
      <c r="H26415" t="str">
        <f t="shared" si="120"/>
        <v/>
      </c>
    </row>
    <row r="26416" spans="8:8">
      <c r="H26416" t="str">
        <f t="shared" si="120"/>
        <v/>
      </c>
    </row>
    <row r="26417" spans="8:8">
      <c r="H26417" t="str">
        <f t="shared" si="120"/>
        <v/>
      </c>
    </row>
    <row r="26418" spans="8:8">
      <c r="H26418" t="str">
        <f t="shared" si="120"/>
        <v/>
      </c>
    </row>
    <row r="26419" spans="8:8">
      <c r="H26419" t="str">
        <f t="shared" si="120"/>
        <v/>
      </c>
    </row>
    <row r="26420" spans="8:8">
      <c r="H26420" t="str">
        <f t="shared" si="120"/>
        <v/>
      </c>
    </row>
    <row r="26421" spans="8:8">
      <c r="H26421" t="str">
        <f t="shared" si="120"/>
        <v/>
      </c>
    </row>
    <row r="26422" spans="8:8">
      <c r="H26422" t="str">
        <f t="shared" si="120"/>
        <v/>
      </c>
    </row>
    <row r="26423" spans="8:8">
      <c r="H26423" t="str">
        <f t="shared" si="120"/>
        <v/>
      </c>
    </row>
    <row r="26424" spans="8:8">
      <c r="H26424" t="str">
        <f t="shared" si="120"/>
        <v/>
      </c>
    </row>
    <row r="26425" spans="8:8">
      <c r="H26425" t="str">
        <f t="shared" si="120"/>
        <v/>
      </c>
    </row>
    <row r="26426" spans="8:8">
      <c r="H26426" t="str">
        <f t="shared" si="120"/>
        <v/>
      </c>
    </row>
    <row r="26427" spans="8:8">
      <c r="H26427" t="str">
        <f t="shared" si="120"/>
        <v/>
      </c>
    </row>
    <row r="26428" spans="8:8">
      <c r="H26428" t="str">
        <f t="shared" si="120"/>
        <v/>
      </c>
    </row>
    <row r="26429" spans="8:8">
      <c r="H26429" t="str">
        <f t="shared" si="120"/>
        <v/>
      </c>
    </row>
    <row r="26430" spans="8:8">
      <c r="H26430" t="str">
        <f t="shared" si="120"/>
        <v/>
      </c>
    </row>
    <row r="26431" spans="8:8">
      <c r="H26431" t="str">
        <f t="shared" si="120"/>
        <v/>
      </c>
    </row>
    <row r="26432" spans="8:8">
      <c r="H26432" t="str">
        <f t="shared" si="120"/>
        <v/>
      </c>
    </row>
    <row r="26433" spans="8:8">
      <c r="H26433" t="str">
        <f t="shared" si="120"/>
        <v/>
      </c>
    </row>
    <row r="26434" spans="8:8">
      <c r="H26434" t="str">
        <f t="shared" si="120"/>
        <v/>
      </c>
    </row>
    <row r="26435" spans="8:8">
      <c r="H26435" t="str">
        <f t="shared" si="120"/>
        <v/>
      </c>
    </row>
    <row r="26436" spans="8:8">
      <c r="H26436" t="str">
        <f t="shared" si="120"/>
        <v/>
      </c>
    </row>
    <row r="26437" spans="8:8">
      <c r="H26437" t="str">
        <f t="shared" si="120"/>
        <v/>
      </c>
    </row>
    <row r="26438" spans="8:8">
      <c r="H26438" t="str">
        <f t="shared" si="120"/>
        <v/>
      </c>
    </row>
    <row r="26439" spans="8:8">
      <c r="H26439" t="str">
        <f t="shared" si="120"/>
        <v/>
      </c>
    </row>
    <row r="26440" spans="8:8">
      <c r="H26440" t="str">
        <f t="shared" si="120"/>
        <v/>
      </c>
    </row>
    <row r="26441" spans="8:8">
      <c r="H26441" t="str">
        <f t="shared" si="120"/>
        <v/>
      </c>
    </row>
    <row r="26442" spans="8:8">
      <c r="H26442" t="str">
        <f t="shared" si="120"/>
        <v/>
      </c>
    </row>
    <row r="26443" spans="8:8">
      <c r="H26443" t="str">
        <f t="shared" si="120"/>
        <v/>
      </c>
    </row>
    <row r="26444" spans="8:8">
      <c r="H26444" t="str">
        <f t="shared" si="120"/>
        <v/>
      </c>
    </row>
    <row r="26445" spans="8:8">
      <c r="H26445" t="str">
        <f t="shared" si="120"/>
        <v/>
      </c>
    </row>
    <row r="26446" spans="8:8">
      <c r="H26446" t="str">
        <f t="shared" si="120"/>
        <v/>
      </c>
    </row>
    <row r="26447" spans="8:8">
      <c r="H26447" t="str">
        <f t="shared" si="120"/>
        <v/>
      </c>
    </row>
    <row r="26448" spans="8:8">
      <c r="H26448" t="str">
        <f t="shared" si="120"/>
        <v/>
      </c>
    </row>
    <row r="26449" spans="8:8">
      <c r="H26449" t="str">
        <f t="shared" si="120"/>
        <v/>
      </c>
    </row>
    <row r="26450" spans="8:8">
      <c r="H26450" t="str">
        <f t="shared" si="120"/>
        <v/>
      </c>
    </row>
    <row r="26451" spans="8:8">
      <c r="H26451" t="str">
        <f t="shared" si="120"/>
        <v/>
      </c>
    </row>
    <row r="26452" spans="8:8">
      <c r="H26452" t="str">
        <f t="shared" si="120"/>
        <v/>
      </c>
    </row>
    <row r="26453" spans="8:8">
      <c r="H26453" t="str">
        <f t="shared" si="120"/>
        <v/>
      </c>
    </row>
    <row r="26454" spans="8:8">
      <c r="H26454" t="str">
        <f t="shared" si="120"/>
        <v/>
      </c>
    </row>
    <row r="26455" spans="8:8">
      <c r="H26455" t="str">
        <f t="shared" si="120"/>
        <v/>
      </c>
    </row>
    <row r="26456" spans="8:8">
      <c r="H26456" t="str">
        <f t="shared" si="120"/>
        <v/>
      </c>
    </row>
    <row r="26457" spans="8:8">
      <c r="H26457" t="str">
        <f t="shared" si="120"/>
        <v/>
      </c>
    </row>
    <row r="26458" spans="8:8">
      <c r="H26458" t="str">
        <f t="shared" si="120"/>
        <v/>
      </c>
    </row>
    <row r="26459" spans="8:8">
      <c r="H26459" t="str">
        <f t="shared" si="120"/>
        <v/>
      </c>
    </row>
    <row r="26460" spans="8:8">
      <c r="H26460" t="str">
        <f t="shared" si="120"/>
        <v/>
      </c>
    </row>
    <row r="26461" spans="8:8">
      <c r="H26461" t="str">
        <f t="shared" si="120"/>
        <v/>
      </c>
    </row>
    <row r="26462" spans="8:8">
      <c r="H26462" t="str">
        <f t="shared" si="120"/>
        <v/>
      </c>
    </row>
    <row r="26463" spans="8:8">
      <c r="H26463" t="str">
        <f t="shared" si="120"/>
        <v/>
      </c>
    </row>
    <row r="26464" spans="8:8">
      <c r="H26464" t="str">
        <f t="shared" si="120"/>
        <v/>
      </c>
    </row>
    <row r="26465" spans="8:8">
      <c r="H26465" t="str">
        <f t="shared" si="120"/>
        <v/>
      </c>
    </row>
    <row r="26466" spans="8:8">
      <c r="H26466" t="str">
        <f t="shared" ref="H26466:H26529" si="121">_xlfn.TEXTJOIN(", ", TRUE, G26466:G26466)</f>
        <v/>
      </c>
    </row>
    <row r="26467" spans="8:8">
      <c r="H26467" t="str">
        <f t="shared" si="121"/>
        <v/>
      </c>
    </row>
    <row r="26468" spans="8:8">
      <c r="H26468" t="str">
        <f t="shared" si="121"/>
        <v/>
      </c>
    </row>
    <row r="26469" spans="8:8">
      <c r="H26469" t="str">
        <f t="shared" si="121"/>
        <v/>
      </c>
    </row>
    <row r="26470" spans="8:8">
      <c r="H26470" t="str">
        <f t="shared" si="121"/>
        <v/>
      </c>
    </row>
    <row r="26471" spans="8:8">
      <c r="H26471" t="str">
        <f t="shared" si="121"/>
        <v/>
      </c>
    </row>
    <row r="26472" spans="8:8">
      <c r="H26472" t="str">
        <f t="shared" si="121"/>
        <v/>
      </c>
    </row>
    <row r="26473" spans="8:8">
      <c r="H26473" t="str">
        <f t="shared" si="121"/>
        <v/>
      </c>
    </row>
    <row r="26474" spans="8:8">
      <c r="H26474" t="str">
        <f t="shared" si="121"/>
        <v/>
      </c>
    </row>
    <row r="26475" spans="8:8">
      <c r="H26475" t="str">
        <f t="shared" si="121"/>
        <v/>
      </c>
    </row>
    <row r="26476" spans="8:8">
      <c r="H26476" t="str">
        <f t="shared" si="121"/>
        <v/>
      </c>
    </row>
    <row r="26477" spans="8:8">
      <c r="H26477" t="str">
        <f t="shared" si="121"/>
        <v/>
      </c>
    </row>
    <row r="26478" spans="8:8">
      <c r="H26478" t="str">
        <f t="shared" si="121"/>
        <v/>
      </c>
    </row>
    <row r="26479" spans="8:8">
      <c r="H26479" t="str">
        <f t="shared" si="121"/>
        <v/>
      </c>
    </row>
    <row r="26480" spans="8:8">
      <c r="H26480" t="str">
        <f t="shared" si="121"/>
        <v/>
      </c>
    </row>
    <row r="26481" spans="8:8">
      <c r="H26481" t="str">
        <f t="shared" si="121"/>
        <v/>
      </c>
    </row>
    <row r="26482" spans="8:8">
      <c r="H26482" t="str">
        <f t="shared" si="121"/>
        <v/>
      </c>
    </row>
    <row r="26483" spans="8:8">
      <c r="H26483" t="str">
        <f t="shared" si="121"/>
        <v/>
      </c>
    </row>
    <row r="26484" spans="8:8">
      <c r="H26484" t="str">
        <f t="shared" si="121"/>
        <v/>
      </c>
    </row>
    <row r="26485" spans="8:8">
      <c r="H26485" t="str">
        <f t="shared" si="121"/>
        <v/>
      </c>
    </row>
    <row r="26486" spans="8:8">
      <c r="H26486" t="str">
        <f t="shared" si="121"/>
        <v/>
      </c>
    </row>
    <row r="26487" spans="8:8">
      <c r="H26487" t="str">
        <f t="shared" si="121"/>
        <v/>
      </c>
    </row>
    <row r="26488" spans="8:8">
      <c r="H26488" t="str">
        <f t="shared" si="121"/>
        <v/>
      </c>
    </row>
    <row r="26489" spans="8:8">
      <c r="H26489" t="str">
        <f t="shared" si="121"/>
        <v/>
      </c>
    </row>
    <row r="26490" spans="8:8">
      <c r="H26490" t="str">
        <f t="shared" si="121"/>
        <v/>
      </c>
    </row>
    <row r="26491" spans="8:8">
      <c r="H26491" t="str">
        <f t="shared" si="121"/>
        <v/>
      </c>
    </row>
    <row r="26492" spans="8:8">
      <c r="H26492" t="str">
        <f t="shared" si="121"/>
        <v/>
      </c>
    </row>
    <row r="26493" spans="8:8">
      <c r="H26493" t="str">
        <f t="shared" si="121"/>
        <v/>
      </c>
    </row>
    <row r="26494" spans="8:8">
      <c r="H26494" t="str">
        <f t="shared" si="121"/>
        <v/>
      </c>
    </row>
    <row r="26495" spans="8:8">
      <c r="H26495" t="str">
        <f t="shared" si="121"/>
        <v/>
      </c>
    </row>
    <row r="26496" spans="8:8">
      <c r="H26496" t="str">
        <f t="shared" si="121"/>
        <v/>
      </c>
    </row>
    <row r="26497" spans="8:8">
      <c r="H26497" t="str">
        <f t="shared" si="121"/>
        <v/>
      </c>
    </row>
    <row r="26498" spans="8:8">
      <c r="H26498" t="str">
        <f t="shared" si="121"/>
        <v/>
      </c>
    </row>
    <row r="26499" spans="8:8">
      <c r="H26499" t="str">
        <f t="shared" si="121"/>
        <v/>
      </c>
    </row>
    <row r="26500" spans="8:8">
      <c r="H26500" t="str">
        <f t="shared" si="121"/>
        <v/>
      </c>
    </row>
    <row r="26501" spans="8:8">
      <c r="H26501" t="str">
        <f t="shared" si="121"/>
        <v/>
      </c>
    </row>
    <row r="26502" spans="8:8">
      <c r="H26502" t="str">
        <f t="shared" si="121"/>
        <v/>
      </c>
    </row>
    <row r="26503" spans="8:8">
      <c r="H26503" t="str">
        <f t="shared" si="121"/>
        <v/>
      </c>
    </row>
    <row r="26504" spans="8:8">
      <c r="H26504" t="str">
        <f t="shared" si="121"/>
        <v/>
      </c>
    </row>
    <row r="26505" spans="8:8">
      <c r="H26505" t="str">
        <f t="shared" si="121"/>
        <v/>
      </c>
    </row>
    <row r="26506" spans="8:8">
      <c r="H26506" t="str">
        <f t="shared" si="121"/>
        <v/>
      </c>
    </row>
    <row r="26507" spans="8:8">
      <c r="H26507" t="str">
        <f t="shared" si="121"/>
        <v/>
      </c>
    </row>
    <row r="26508" spans="8:8">
      <c r="H26508" t="str">
        <f t="shared" si="121"/>
        <v/>
      </c>
    </row>
    <row r="26509" spans="8:8">
      <c r="H26509" t="str">
        <f t="shared" si="121"/>
        <v/>
      </c>
    </row>
    <row r="26510" spans="8:8">
      <c r="H26510" t="str">
        <f t="shared" si="121"/>
        <v/>
      </c>
    </row>
    <row r="26511" spans="8:8">
      <c r="H26511" t="str">
        <f t="shared" si="121"/>
        <v/>
      </c>
    </row>
    <row r="26512" spans="8:8">
      <c r="H26512" t="str">
        <f t="shared" si="121"/>
        <v/>
      </c>
    </row>
    <row r="26513" spans="8:8">
      <c r="H26513" t="str">
        <f t="shared" si="121"/>
        <v/>
      </c>
    </row>
    <row r="26514" spans="8:8">
      <c r="H26514" t="str">
        <f t="shared" si="121"/>
        <v/>
      </c>
    </row>
    <row r="26515" spans="8:8">
      <c r="H26515" t="str">
        <f t="shared" si="121"/>
        <v/>
      </c>
    </row>
    <row r="26516" spans="8:8">
      <c r="H26516" t="str">
        <f t="shared" si="121"/>
        <v/>
      </c>
    </row>
    <row r="26517" spans="8:8">
      <c r="H26517" t="str">
        <f t="shared" si="121"/>
        <v/>
      </c>
    </row>
    <row r="26518" spans="8:8">
      <c r="H26518" t="str">
        <f t="shared" si="121"/>
        <v/>
      </c>
    </row>
    <row r="26519" spans="8:8">
      <c r="H26519" t="str">
        <f t="shared" si="121"/>
        <v/>
      </c>
    </row>
    <row r="26520" spans="8:8">
      <c r="H26520" t="str">
        <f t="shared" si="121"/>
        <v/>
      </c>
    </row>
    <row r="26521" spans="8:8">
      <c r="H26521" t="str">
        <f t="shared" si="121"/>
        <v/>
      </c>
    </row>
    <row r="26522" spans="8:8">
      <c r="H26522" t="str">
        <f t="shared" si="121"/>
        <v/>
      </c>
    </row>
    <row r="26523" spans="8:8">
      <c r="H26523" t="str">
        <f t="shared" si="121"/>
        <v/>
      </c>
    </row>
    <row r="26524" spans="8:8">
      <c r="H26524" t="str">
        <f t="shared" si="121"/>
        <v/>
      </c>
    </row>
    <row r="26525" spans="8:8">
      <c r="H26525" t="str">
        <f t="shared" si="121"/>
        <v/>
      </c>
    </row>
    <row r="26526" spans="8:8">
      <c r="H26526" t="str">
        <f t="shared" si="121"/>
        <v/>
      </c>
    </row>
    <row r="26527" spans="8:8">
      <c r="H26527" t="str">
        <f t="shared" si="121"/>
        <v/>
      </c>
    </row>
    <row r="26528" spans="8:8">
      <c r="H26528" t="str">
        <f t="shared" si="121"/>
        <v/>
      </c>
    </row>
    <row r="26529" spans="8:8">
      <c r="H26529" t="str">
        <f t="shared" si="121"/>
        <v/>
      </c>
    </row>
    <row r="26530" spans="8:8">
      <c r="H26530" t="str">
        <f t="shared" ref="H26530:H26593" si="122">_xlfn.TEXTJOIN(", ", TRUE, G26530:G26530)</f>
        <v/>
      </c>
    </row>
    <row r="26531" spans="8:8">
      <c r="H26531" t="str">
        <f t="shared" si="122"/>
        <v/>
      </c>
    </row>
    <row r="26532" spans="8:8">
      <c r="H26532" t="str">
        <f t="shared" si="122"/>
        <v/>
      </c>
    </row>
    <row r="26533" spans="8:8">
      <c r="H26533" t="str">
        <f t="shared" si="122"/>
        <v/>
      </c>
    </row>
    <row r="26534" spans="8:8">
      <c r="H26534" t="str">
        <f t="shared" si="122"/>
        <v/>
      </c>
    </row>
    <row r="26535" spans="8:8">
      <c r="H26535" t="str">
        <f t="shared" si="122"/>
        <v/>
      </c>
    </row>
    <row r="26536" spans="8:8">
      <c r="H26536" t="str">
        <f t="shared" si="122"/>
        <v/>
      </c>
    </row>
    <row r="26537" spans="8:8">
      <c r="H26537" t="str">
        <f t="shared" si="122"/>
        <v/>
      </c>
    </row>
    <row r="26538" spans="8:8">
      <c r="H26538" t="str">
        <f t="shared" si="122"/>
        <v/>
      </c>
    </row>
    <row r="26539" spans="8:8">
      <c r="H26539" t="str">
        <f t="shared" si="122"/>
        <v/>
      </c>
    </row>
    <row r="26540" spans="8:8">
      <c r="H26540" t="str">
        <f t="shared" si="122"/>
        <v/>
      </c>
    </row>
    <row r="26541" spans="8:8">
      <c r="H26541" t="str">
        <f t="shared" si="122"/>
        <v/>
      </c>
    </row>
    <row r="26542" spans="8:8">
      <c r="H26542" t="str">
        <f t="shared" si="122"/>
        <v/>
      </c>
    </row>
    <row r="26543" spans="8:8">
      <c r="H26543" t="str">
        <f t="shared" si="122"/>
        <v/>
      </c>
    </row>
    <row r="26544" spans="8:8">
      <c r="H26544" t="str">
        <f t="shared" si="122"/>
        <v/>
      </c>
    </row>
    <row r="26545" spans="8:8">
      <c r="H26545" t="str">
        <f t="shared" si="122"/>
        <v/>
      </c>
    </row>
    <row r="26546" spans="8:8">
      <c r="H26546" t="str">
        <f t="shared" si="122"/>
        <v/>
      </c>
    </row>
    <row r="26547" spans="8:8">
      <c r="H26547" t="str">
        <f t="shared" si="122"/>
        <v/>
      </c>
    </row>
    <row r="26548" spans="8:8">
      <c r="H26548" t="str">
        <f t="shared" si="122"/>
        <v/>
      </c>
    </row>
    <row r="26549" spans="8:8">
      <c r="H26549" t="str">
        <f t="shared" si="122"/>
        <v/>
      </c>
    </row>
    <row r="26550" spans="8:8">
      <c r="H26550" t="str">
        <f t="shared" si="122"/>
        <v/>
      </c>
    </row>
    <row r="26551" spans="8:8">
      <c r="H26551" t="str">
        <f t="shared" si="122"/>
        <v/>
      </c>
    </row>
    <row r="26552" spans="8:8">
      <c r="H26552" t="str">
        <f t="shared" si="122"/>
        <v/>
      </c>
    </row>
    <row r="26553" spans="8:8">
      <c r="H26553" t="str">
        <f t="shared" si="122"/>
        <v/>
      </c>
    </row>
    <row r="26554" spans="8:8">
      <c r="H26554" t="str">
        <f t="shared" si="122"/>
        <v/>
      </c>
    </row>
    <row r="26555" spans="8:8">
      <c r="H26555" t="str">
        <f t="shared" si="122"/>
        <v/>
      </c>
    </row>
    <row r="26556" spans="8:8">
      <c r="H26556" t="str">
        <f t="shared" si="122"/>
        <v/>
      </c>
    </row>
    <row r="26557" spans="8:8">
      <c r="H26557" t="str">
        <f t="shared" si="122"/>
        <v/>
      </c>
    </row>
    <row r="26558" spans="8:8">
      <c r="H26558" t="str">
        <f t="shared" si="122"/>
        <v/>
      </c>
    </row>
    <row r="26559" spans="8:8">
      <c r="H26559" t="str">
        <f t="shared" si="122"/>
        <v/>
      </c>
    </row>
    <row r="26560" spans="8:8">
      <c r="H26560" t="str">
        <f t="shared" si="122"/>
        <v/>
      </c>
    </row>
    <row r="26561" spans="8:8">
      <c r="H26561" t="str">
        <f t="shared" si="122"/>
        <v/>
      </c>
    </row>
    <row r="26562" spans="8:8">
      <c r="H26562" t="str">
        <f t="shared" si="122"/>
        <v/>
      </c>
    </row>
    <row r="26563" spans="8:8">
      <c r="H26563" t="str">
        <f t="shared" si="122"/>
        <v/>
      </c>
    </row>
    <row r="26564" spans="8:8">
      <c r="H26564" t="str">
        <f t="shared" si="122"/>
        <v/>
      </c>
    </row>
    <row r="26565" spans="8:8">
      <c r="H26565" t="str">
        <f t="shared" si="122"/>
        <v/>
      </c>
    </row>
    <row r="26566" spans="8:8">
      <c r="H26566" t="str">
        <f t="shared" si="122"/>
        <v/>
      </c>
    </row>
    <row r="26567" spans="8:8">
      <c r="H26567" t="str">
        <f t="shared" si="122"/>
        <v/>
      </c>
    </row>
    <row r="26568" spans="8:8">
      <c r="H26568" t="str">
        <f t="shared" si="122"/>
        <v/>
      </c>
    </row>
    <row r="26569" spans="8:8">
      <c r="H26569" t="str">
        <f t="shared" si="122"/>
        <v/>
      </c>
    </row>
    <row r="26570" spans="8:8">
      <c r="H26570" t="str">
        <f t="shared" si="122"/>
        <v/>
      </c>
    </row>
    <row r="26571" spans="8:8">
      <c r="H26571" t="str">
        <f t="shared" si="122"/>
        <v/>
      </c>
    </row>
    <row r="26572" spans="8:8">
      <c r="H26572" t="str">
        <f t="shared" si="122"/>
        <v/>
      </c>
    </row>
    <row r="26573" spans="8:8">
      <c r="H26573" t="str">
        <f t="shared" si="122"/>
        <v/>
      </c>
    </row>
    <row r="26574" spans="8:8">
      <c r="H26574" t="str">
        <f t="shared" si="122"/>
        <v/>
      </c>
    </row>
    <row r="26575" spans="8:8">
      <c r="H26575" t="str">
        <f t="shared" si="122"/>
        <v/>
      </c>
    </row>
    <row r="26576" spans="8:8">
      <c r="H26576" t="str">
        <f t="shared" si="122"/>
        <v/>
      </c>
    </row>
    <row r="26577" spans="8:8">
      <c r="H26577" t="str">
        <f t="shared" si="122"/>
        <v/>
      </c>
    </row>
    <row r="26578" spans="8:8">
      <c r="H26578" t="str">
        <f t="shared" si="122"/>
        <v/>
      </c>
    </row>
    <row r="26579" spans="8:8">
      <c r="H26579" t="str">
        <f t="shared" si="122"/>
        <v/>
      </c>
    </row>
    <row r="26580" spans="8:8">
      <c r="H26580" t="str">
        <f t="shared" si="122"/>
        <v/>
      </c>
    </row>
    <row r="26581" spans="8:8">
      <c r="H26581" t="str">
        <f t="shared" si="122"/>
        <v/>
      </c>
    </row>
    <row r="26582" spans="8:8">
      <c r="H26582" t="str">
        <f t="shared" si="122"/>
        <v/>
      </c>
    </row>
    <row r="26583" spans="8:8">
      <c r="H26583" t="str">
        <f t="shared" si="122"/>
        <v/>
      </c>
    </row>
    <row r="26584" spans="8:8">
      <c r="H26584" t="str">
        <f t="shared" si="122"/>
        <v/>
      </c>
    </row>
    <row r="26585" spans="8:8">
      <c r="H26585" t="str">
        <f t="shared" si="122"/>
        <v/>
      </c>
    </row>
    <row r="26586" spans="8:8">
      <c r="H26586" t="str">
        <f t="shared" si="122"/>
        <v/>
      </c>
    </row>
    <row r="26587" spans="8:8">
      <c r="H26587" t="str">
        <f t="shared" si="122"/>
        <v/>
      </c>
    </row>
    <row r="26588" spans="8:8">
      <c r="H26588" t="str">
        <f t="shared" si="122"/>
        <v/>
      </c>
    </row>
    <row r="26589" spans="8:8">
      <c r="H26589" t="str">
        <f t="shared" si="122"/>
        <v/>
      </c>
    </row>
    <row r="26590" spans="8:8">
      <c r="H26590" t="str">
        <f t="shared" si="122"/>
        <v/>
      </c>
    </row>
    <row r="26591" spans="8:8">
      <c r="H26591" t="str">
        <f t="shared" si="122"/>
        <v/>
      </c>
    </row>
    <row r="26592" spans="8:8">
      <c r="H26592" t="str">
        <f t="shared" si="122"/>
        <v/>
      </c>
    </row>
    <row r="26593" spans="8:8">
      <c r="H26593" t="str">
        <f t="shared" si="122"/>
        <v/>
      </c>
    </row>
    <row r="26594" spans="8:8">
      <c r="H26594" t="str">
        <f t="shared" ref="H26594:H26657" si="123">_xlfn.TEXTJOIN(", ", TRUE, G26594:G26594)</f>
        <v/>
      </c>
    </row>
    <row r="26595" spans="8:8">
      <c r="H26595" t="str">
        <f t="shared" si="123"/>
        <v/>
      </c>
    </row>
    <row r="26596" spans="8:8">
      <c r="H26596" t="str">
        <f t="shared" si="123"/>
        <v/>
      </c>
    </row>
    <row r="26597" spans="8:8">
      <c r="H26597" t="str">
        <f t="shared" si="123"/>
        <v/>
      </c>
    </row>
    <row r="26598" spans="8:8">
      <c r="H26598" t="str">
        <f t="shared" si="123"/>
        <v/>
      </c>
    </row>
    <row r="26599" spans="8:8">
      <c r="H26599" t="str">
        <f t="shared" si="123"/>
        <v/>
      </c>
    </row>
    <row r="26600" spans="8:8">
      <c r="H26600" t="str">
        <f t="shared" si="123"/>
        <v/>
      </c>
    </row>
    <row r="26601" spans="8:8">
      <c r="H26601" t="str">
        <f t="shared" si="123"/>
        <v/>
      </c>
    </row>
    <row r="26602" spans="8:8">
      <c r="H26602" t="str">
        <f t="shared" si="123"/>
        <v/>
      </c>
    </row>
    <row r="26603" spans="8:8">
      <c r="H26603" t="str">
        <f t="shared" si="123"/>
        <v/>
      </c>
    </row>
    <row r="26604" spans="8:8">
      <c r="H26604" t="str">
        <f t="shared" si="123"/>
        <v/>
      </c>
    </row>
    <row r="26605" spans="8:8">
      <c r="H26605" t="str">
        <f t="shared" si="123"/>
        <v/>
      </c>
    </row>
    <row r="26606" spans="8:8">
      <c r="H26606" t="str">
        <f t="shared" si="123"/>
        <v/>
      </c>
    </row>
    <row r="26607" spans="8:8">
      <c r="H26607" t="str">
        <f t="shared" si="123"/>
        <v/>
      </c>
    </row>
    <row r="26608" spans="8:8">
      <c r="H26608" t="str">
        <f t="shared" si="123"/>
        <v/>
      </c>
    </row>
    <row r="26609" spans="8:8">
      <c r="H26609" t="str">
        <f t="shared" si="123"/>
        <v/>
      </c>
    </row>
    <row r="26610" spans="8:8">
      <c r="H26610" t="str">
        <f t="shared" si="123"/>
        <v/>
      </c>
    </row>
    <row r="26611" spans="8:8">
      <c r="H26611" t="str">
        <f t="shared" si="123"/>
        <v/>
      </c>
    </row>
    <row r="26612" spans="8:8">
      <c r="H26612" t="str">
        <f t="shared" si="123"/>
        <v/>
      </c>
    </row>
    <row r="26613" spans="8:8">
      <c r="H26613" t="str">
        <f t="shared" si="123"/>
        <v/>
      </c>
    </row>
    <row r="26614" spans="8:8">
      <c r="H26614" t="str">
        <f t="shared" si="123"/>
        <v/>
      </c>
    </row>
    <row r="26615" spans="8:8">
      <c r="H26615" t="str">
        <f t="shared" si="123"/>
        <v/>
      </c>
    </row>
    <row r="26616" spans="8:8">
      <c r="H26616" t="str">
        <f t="shared" si="123"/>
        <v/>
      </c>
    </row>
    <row r="26617" spans="8:8">
      <c r="H26617" t="str">
        <f t="shared" si="123"/>
        <v/>
      </c>
    </row>
    <row r="26618" spans="8:8">
      <c r="H26618" t="str">
        <f t="shared" si="123"/>
        <v/>
      </c>
    </row>
    <row r="26619" spans="8:8">
      <c r="H26619" t="str">
        <f t="shared" si="123"/>
        <v/>
      </c>
    </row>
    <row r="26620" spans="8:8">
      <c r="H26620" t="str">
        <f t="shared" si="123"/>
        <v/>
      </c>
    </row>
    <row r="26621" spans="8:8">
      <c r="H26621" t="str">
        <f t="shared" si="123"/>
        <v/>
      </c>
    </row>
    <row r="26622" spans="8:8">
      <c r="H26622" t="str">
        <f t="shared" si="123"/>
        <v/>
      </c>
    </row>
    <row r="26623" spans="8:8">
      <c r="H26623" t="str">
        <f t="shared" si="123"/>
        <v/>
      </c>
    </row>
    <row r="26624" spans="8:8">
      <c r="H26624" t="str">
        <f t="shared" si="123"/>
        <v/>
      </c>
    </row>
    <row r="26625" spans="8:8">
      <c r="H26625" t="str">
        <f t="shared" si="123"/>
        <v/>
      </c>
    </row>
    <row r="26626" spans="8:8">
      <c r="H26626" t="str">
        <f t="shared" si="123"/>
        <v/>
      </c>
    </row>
    <row r="26627" spans="8:8">
      <c r="H26627" t="str">
        <f t="shared" si="123"/>
        <v/>
      </c>
    </row>
    <row r="26628" spans="8:8">
      <c r="H26628" t="str">
        <f t="shared" si="123"/>
        <v/>
      </c>
    </row>
    <row r="26629" spans="8:8">
      <c r="H26629" t="str">
        <f t="shared" si="123"/>
        <v/>
      </c>
    </row>
    <row r="26630" spans="8:8">
      <c r="H26630" t="str">
        <f t="shared" si="123"/>
        <v/>
      </c>
    </row>
    <row r="26631" spans="8:8">
      <c r="H26631" t="str">
        <f t="shared" si="123"/>
        <v/>
      </c>
    </row>
    <row r="26632" spans="8:8">
      <c r="H26632" t="str">
        <f t="shared" si="123"/>
        <v/>
      </c>
    </row>
    <row r="26633" spans="8:8">
      <c r="H26633" t="str">
        <f t="shared" si="123"/>
        <v/>
      </c>
    </row>
    <row r="26634" spans="8:8">
      <c r="H26634" t="str">
        <f t="shared" si="123"/>
        <v/>
      </c>
    </row>
    <row r="26635" spans="8:8">
      <c r="H26635" t="str">
        <f t="shared" si="123"/>
        <v/>
      </c>
    </row>
    <row r="26636" spans="8:8">
      <c r="H26636" t="str">
        <f t="shared" si="123"/>
        <v/>
      </c>
    </row>
    <row r="26637" spans="8:8">
      <c r="H26637" t="str">
        <f t="shared" si="123"/>
        <v/>
      </c>
    </row>
    <row r="26638" spans="8:8">
      <c r="H26638" t="str">
        <f t="shared" si="123"/>
        <v/>
      </c>
    </row>
    <row r="26639" spans="8:8">
      <c r="H26639" t="str">
        <f t="shared" si="123"/>
        <v/>
      </c>
    </row>
    <row r="26640" spans="8:8">
      <c r="H26640" t="str">
        <f t="shared" si="123"/>
        <v/>
      </c>
    </row>
    <row r="26641" spans="8:8">
      <c r="H26641" t="str">
        <f t="shared" si="123"/>
        <v/>
      </c>
    </row>
    <row r="26642" spans="8:8">
      <c r="H26642" t="str">
        <f t="shared" si="123"/>
        <v/>
      </c>
    </row>
    <row r="26643" spans="8:8">
      <c r="H26643" t="str">
        <f t="shared" si="123"/>
        <v/>
      </c>
    </row>
    <row r="26644" spans="8:8">
      <c r="H26644" t="str">
        <f t="shared" si="123"/>
        <v/>
      </c>
    </row>
    <row r="26645" spans="8:8">
      <c r="H26645" t="str">
        <f t="shared" si="123"/>
        <v/>
      </c>
    </row>
    <row r="26646" spans="8:8">
      <c r="H26646" t="str">
        <f t="shared" si="123"/>
        <v/>
      </c>
    </row>
    <row r="26647" spans="8:8">
      <c r="H26647" t="str">
        <f t="shared" si="123"/>
        <v/>
      </c>
    </row>
    <row r="26648" spans="8:8">
      <c r="H26648" t="str">
        <f t="shared" si="123"/>
        <v/>
      </c>
    </row>
    <row r="26649" spans="8:8">
      <c r="H26649" t="str">
        <f t="shared" si="123"/>
        <v/>
      </c>
    </row>
    <row r="26650" spans="8:8">
      <c r="H26650" t="str">
        <f t="shared" si="123"/>
        <v/>
      </c>
    </row>
    <row r="26651" spans="8:8">
      <c r="H26651" t="str">
        <f t="shared" si="123"/>
        <v/>
      </c>
    </row>
    <row r="26652" spans="8:8">
      <c r="H26652" t="str">
        <f t="shared" si="123"/>
        <v/>
      </c>
    </row>
    <row r="26653" spans="8:8">
      <c r="H26653" t="str">
        <f t="shared" si="123"/>
        <v/>
      </c>
    </row>
    <row r="26654" spans="8:8">
      <c r="H26654" t="str">
        <f t="shared" si="123"/>
        <v/>
      </c>
    </row>
    <row r="26655" spans="8:8">
      <c r="H26655" t="str">
        <f t="shared" si="123"/>
        <v/>
      </c>
    </row>
    <row r="26656" spans="8:8">
      <c r="H26656" t="str">
        <f t="shared" si="123"/>
        <v/>
      </c>
    </row>
    <row r="26657" spans="8:8">
      <c r="H26657" t="str">
        <f t="shared" si="123"/>
        <v/>
      </c>
    </row>
    <row r="26658" spans="8:8">
      <c r="H26658" t="str">
        <f t="shared" ref="H26658:H26721" si="124">_xlfn.TEXTJOIN(", ", TRUE, G26658:G26658)</f>
        <v/>
      </c>
    </row>
    <row r="26659" spans="8:8">
      <c r="H26659" t="str">
        <f t="shared" si="124"/>
        <v/>
      </c>
    </row>
    <row r="26660" spans="8:8">
      <c r="H26660" t="str">
        <f t="shared" si="124"/>
        <v/>
      </c>
    </row>
    <row r="26661" spans="8:8">
      <c r="H26661" t="str">
        <f t="shared" si="124"/>
        <v/>
      </c>
    </row>
    <row r="26662" spans="8:8">
      <c r="H26662" t="str">
        <f t="shared" si="124"/>
        <v/>
      </c>
    </row>
    <row r="26663" spans="8:8">
      <c r="H26663" t="str">
        <f t="shared" si="124"/>
        <v/>
      </c>
    </row>
    <row r="26664" spans="8:8">
      <c r="H26664" t="str">
        <f t="shared" si="124"/>
        <v/>
      </c>
    </row>
    <row r="26665" spans="8:8">
      <c r="H26665" t="str">
        <f t="shared" si="124"/>
        <v/>
      </c>
    </row>
    <row r="26666" spans="8:8">
      <c r="H26666" t="str">
        <f t="shared" si="124"/>
        <v/>
      </c>
    </row>
    <row r="26667" spans="8:8">
      <c r="H26667" t="str">
        <f t="shared" si="124"/>
        <v/>
      </c>
    </row>
    <row r="26668" spans="8:8">
      <c r="H26668" t="str">
        <f t="shared" si="124"/>
        <v/>
      </c>
    </row>
    <row r="26669" spans="8:8">
      <c r="H26669" t="str">
        <f t="shared" si="124"/>
        <v/>
      </c>
    </row>
    <row r="26670" spans="8:8">
      <c r="H26670" t="str">
        <f t="shared" si="124"/>
        <v/>
      </c>
    </row>
    <row r="26671" spans="8:8">
      <c r="H26671" t="str">
        <f t="shared" si="124"/>
        <v/>
      </c>
    </row>
    <row r="26672" spans="8:8">
      <c r="H26672" t="str">
        <f t="shared" si="124"/>
        <v/>
      </c>
    </row>
    <row r="26673" spans="8:8">
      <c r="H26673" t="str">
        <f t="shared" si="124"/>
        <v/>
      </c>
    </row>
    <row r="26674" spans="8:8">
      <c r="H26674" t="str">
        <f t="shared" si="124"/>
        <v/>
      </c>
    </row>
    <row r="26675" spans="8:8">
      <c r="H26675" t="str">
        <f t="shared" si="124"/>
        <v/>
      </c>
    </row>
    <row r="26676" spans="8:8">
      <c r="H26676" t="str">
        <f t="shared" si="124"/>
        <v/>
      </c>
    </row>
    <row r="26677" spans="8:8">
      <c r="H26677" t="str">
        <f t="shared" si="124"/>
        <v/>
      </c>
    </row>
    <row r="26678" spans="8:8">
      <c r="H26678" t="str">
        <f t="shared" si="124"/>
        <v/>
      </c>
    </row>
    <row r="26679" spans="8:8">
      <c r="H26679" t="str">
        <f t="shared" si="124"/>
        <v/>
      </c>
    </row>
    <row r="26680" spans="8:8">
      <c r="H26680" t="str">
        <f t="shared" si="124"/>
        <v/>
      </c>
    </row>
    <row r="26681" spans="8:8">
      <c r="H26681" t="str">
        <f t="shared" si="124"/>
        <v/>
      </c>
    </row>
    <row r="26682" spans="8:8">
      <c r="H26682" t="str">
        <f t="shared" si="124"/>
        <v/>
      </c>
    </row>
    <row r="26683" spans="8:8">
      <c r="H26683" t="str">
        <f t="shared" si="124"/>
        <v/>
      </c>
    </row>
    <row r="26684" spans="8:8">
      <c r="H26684" t="str">
        <f t="shared" si="124"/>
        <v/>
      </c>
    </row>
    <row r="26685" spans="8:8">
      <c r="H26685" t="str">
        <f t="shared" si="124"/>
        <v/>
      </c>
    </row>
    <row r="26686" spans="8:8">
      <c r="H26686" t="str">
        <f t="shared" si="124"/>
        <v/>
      </c>
    </row>
    <row r="26687" spans="8:8">
      <c r="H26687" t="str">
        <f t="shared" si="124"/>
        <v/>
      </c>
    </row>
    <row r="26688" spans="8:8">
      <c r="H26688" t="str">
        <f t="shared" si="124"/>
        <v/>
      </c>
    </row>
    <row r="26689" spans="8:8">
      <c r="H26689" t="str">
        <f t="shared" si="124"/>
        <v/>
      </c>
    </row>
    <row r="26690" spans="8:8">
      <c r="H26690" t="str">
        <f t="shared" si="124"/>
        <v/>
      </c>
    </row>
    <row r="26691" spans="8:8">
      <c r="H26691" t="str">
        <f t="shared" si="124"/>
        <v/>
      </c>
    </row>
    <row r="26692" spans="8:8">
      <c r="H26692" t="str">
        <f t="shared" si="124"/>
        <v/>
      </c>
    </row>
    <row r="26693" spans="8:8">
      <c r="H26693" t="str">
        <f t="shared" si="124"/>
        <v/>
      </c>
    </row>
    <row r="26694" spans="8:8">
      <c r="H26694" t="str">
        <f t="shared" si="124"/>
        <v/>
      </c>
    </row>
    <row r="26695" spans="8:8">
      <c r="H26695" t="str">
        <f t="shared" si="124"/>
        <v/>
      </c>
    </row>
    <row r="26696" spans="8:8">
      <c r="H26696" t="str">
        <f t="shared" si="124"/>
        <v/>
      </c>
    </row>
    <row r="26697" spans="8:8">
      <c r="H26697" t="str">
        <f t="shared" si="124"/>
        <v/>
      </c>
    </row>
    <row r="26698" spans="8:8">
      <c r="H26698" t="str">
        <f t="shared" si="124"/>
        <v/>
      </c>
    </row>
    <row r="26699" spans="8:8">
      <c r="H26699" t="str">
        <f t="shared" si="124"/>
        <v/>
      </c>
    </row>
    <row r="26700" spans="8:8">
      <c r="H26700" t="str">
        <f t="shared" si="124"/>
        <v/>
      </c>
    </row>
    <row r="26701" spans="8:8">
      <c r="H26701" t="str">
        <f t="shared" si="124"/>
        <v/>
      </c>
    </row>
    <row r="26702" spans="8:8">
      <c r="H26702" t="str">
        <f t="shared" si="124"/>
        <v/>
      </c>
    </row>
    <row r="26703" spans="8:8">
      <c r="H26703" t="str">
        <f t="shared" si="124"/>
        <v/>
      </c>
    </row>
    <row r="26704" spans="8:8">
      <c r="H26704" t="str">
        <f t="shared" si="124"/>
        <v/>
      </c>
    </row>
    <row r="26705" spans="8:8">
      <c r="H26705" t="str">
        <f t="shared" si="124"/>
        <v/>
      </c>
    </row>
    <row r="26706" spans="8:8">
      <c r="H26706" t="str">
        <f t="shared" si="124"/>
        <v/>
      </c>
    </row>
    <row r="26707" spans="8:8">
      <c r="H26707" t="str">
        <f t="shared" si="124"/>
        <v/>
      </c>
    </row>
    <row r="26708" spans="8:8">
      <c r="H26708" t="str">
        <f t="shared" si="124"/>
        <v/>
      </c>
    </row>
    <row r="26709" spans="8:8">
      <c r="H26709" t="str">
        <f t="shared" si="124"/>
        <v/>
      </c>
    </row>
    <row r="26710" spans="8:8">
      <c r="H26710" t="str">
        <f t="shared" si="124"/>
        <v/>
      </c>
    </row>
    <row r="26711" spans="8:8">
      <c r="H26711" t="str">
        <f t="shared" si="124"/>
        <v/>
      </c>
    </row>
    <row r="26712" spans="8:8">
      <c r="H26712" t="str">
        <f t="shared" si="124"/>
        <v/>
      </c>
    </row>
    <row r="26713" spans="8:8">
      <c r="H26713" t="str">
        <f t="shared" si="124"/>
        <v/>
      </c>
    </row>
    <row r="26714" spans="8:8">
      <c r="H26714" t="str">
        <f t="shared" si="124"/>
        <v/>
      </c>
    </row>
    <row r="26715" spans="8:8">
      <c r="H26715" t="str">
        <f t="shared" si="124"/>
        <v/>
      </c>
    </row>
    <row r="26716" spans="8:8">
      <c r="H26716" t="str">
        <f t="shared" si="124"/>
        <v/>
      </c>
    </row>
    <row r="26717" spans="8:8">
      <c r="H26717" t="str">
        <f t="shared" si="124"/>
        <v/>
      </c>
    </row>
    <row r="26718" spans="8:8">
      <c r="H26718" t="str">
        <f t="shared" si="124"/>
        <v/>
      </c>
    </row>
    <row r="26719" spans="8:8">
      <c r="H26719" t="str">
        <f t="shared" si="124"/>
        <v/>
      </c>
    </row>
    <row r="26720" spans="8:8">
      <c r="H26720" t="str">
        <f t="shared" si="124"/>
        <v/>
      </c>
    </row>
    <row r="26721" spans="8:8">
      <c r="H26721" t="str">
        <f t="shared" si="124"/>
        <v/>
      </c>
    </row>
    <row r="26722" spans="8:8">
      <c r="H26722" t="str">
        <f t="shared" ref="H26722:H26785" si="125">_xlfn.TEXTJOIN(", ", TRUE, G26722:G26722)</f>
        <v/>
      </c>
    </row>
    <row r="26723" spans="8:8">
      <c r="H26723" t="str">
        <f t="shared" si="125"/>
        <v/>
      </c>
    </row>
    <row r="26724" spans="8:8">
      <c r="H26724" t="str">
        <f t="shared" si="125"/>
        <v/>
      </c>
    </row>
    <row r="26725" spans="8:8">
      <c r="H26725" t="str">
        <f t="shared" si="125"/>
        <v/>
      </c>
    </row>
    <row r="26726" spans="8:8">
      <c r="H26726" t="str">
        <f t="shared" si="125"/>
        <v/>
      </c>
    </row>
    <row r="26727" spans="8:8">
      <c r="H26727" t="str">
        <f t="shared" si="125"/>
        <v/>
      </c>
    </row>
    <row r="26728" spans="8:8">
      <c r="H26728" t="str">
        <f t="shared" si="125"/>
        <v/>
      </c>
    </row>
    <row r="26729" spans="8:8">
      <c r="H26729" t="str">
        <f t="shared" si="125"/>
        <v/>
      </c>
    </row>
    <row r="26730" spans="8:8">
      <c r="H26730" t="str">
        <f t="shared" si="125"/>
        <v/>
      </c>
    </row>
    <row r="26731" spans="8:8">
      <c r="H26731" t="str">
        <f t="shared" si="125"/>
        <v/>
      </c>
    </row>
    <row r="26732" spans="8:8">
      <c r="H26732" t="str">
        <f t="shared" si="125"/>
        <v/>
      </c>
    </row>
    <row r="26733" spans="8:8">
      <c r="H26733" t="str">
        <f t="shared" si="125"/>
        <v/>
      </c>
    </row>
    <row r="26734" spans="8:8">
      <c r="H26734" t="str">
        <f t="shared" si="125"/>
        <v/>
      </c>
    </row>
    <row r="26735" spans="8:8">
      <c r="H26735" t="str">
        <f t="shared" si="125"/>
        <v/>
      </c>
    </row>
    <row r="26736" spans="8:8">
      <c r="H26736" t="str">
        <f t="shared" si="125"/>
        <v/>
      </c>
    </row>
    <row r="26737" spans="8:8">
      <c r="H26737" t="str">
        <f t="shared" si="125"/>
        <v/>
      </c>
    </row>
    <row r="26738" spans="8:8">
      <c r="H26738" t="str">
        <f t="shared" si="125"/>
        <v/>
      </c>
    </row>
    <row r="26739" spans="8:8">
      <c r="H26739" t="str">
        <f t="shared" si="125"/>
        <v/>
      </c>
    </row>
    <row r="26740" spans="8:8">
      <c r="H26740" t="str">
        <f t="shared" si="125"/>
        <v/>
      </c>
    </row>
    <row r="26741" spans="8:8">
      <c r="H26741" t="str">
        <f t="shared" si="125"/>
        <v/>
      </c>
    </row>
    <row r="26742" spans="8:8">
      <c r="H26742" t="str">
        <f t="shared" si="125"/>
        <v/>
      </c>
    </row>
    <row r="26743" spans="8:8">
      <c r="H26743" t="str">
        <f t="shared" si="125"/>
        <v/>
      </c>
    </row>
    <row r="26744" spans="8:8">
      <c r="H26744" t="str">
        <f t="shared" si="125"/>
        <v/>
      </c>
    </row>
    <row r="26745" spans="8:8">
      <c r="H26745" t="str">
        <f t="shared" si="125"/>
        <v/>
      </c>
    </row>
    <row r="26746" spans="8:8">
      <c r="H26746" t="str">
        <f t="shared" si="125"/>
        <v/>
      </c>
    </row>
    <row r="26747" spans="8:8">
      <c r="H26747" t="str">
        <f t="shared" si="125"/>
        <v/>
      </c>
    </row>
    <row r="26748" spans="8:8">
      <c r="H26748" t="str">
        <f t="shared" si="125"/>
        <v/>
      </c>
    </row>
    <row r="26749" spans="8:8">
      <c r="H26749" t="str">
        <f t="shared" si="125"/>
        <v/>
      </c>
    </row>
    <row r="26750" spans="8:8">
      <c r="H26750" t="str">
        <f t="shared" si="125"/>
        <v/>
      </c>
    </row>
    <row r="26751" spans="8:8">
      <c r="H26751" t="str">
        <f t="shared" si="125"/>
        <v/>
      </c>
    </row>
    <row r="26752" spans="8:8">
      <c r="H26752" t="str">
        <f t="shared" si="125"/>
        <v/>
      </c>
    </row>
    <row r="26753" spans="8:8">
      <c r="H26753" t="str">
        <f t="shared" si="125"/>
        <v/>
      </c>
    </row>
    <row r="26754" spans="8:8">
      <c r="H26754" t="str">
        <f t="shared" si="125"/>
        <v/>
      </c>
    </row>
    <row r="26755" spans="8:8">
      <c r="H26755" t="str">
        <f t="shared" si="125"/>
        <v/>
      </c>
    </row>
    <row r="26756" spans="8:8">
      <c r="H26756" t="str">
        <f t="shared" si="125"/>
        <v/>
      </c>
    </row>
    <row r="26757" spans="8:8">
      <c r="H26757" t="str">
        <f t="shared" si="125"/>
        <v/>
      </c>
    </row>
    <row r="26758" spans="8:8">
      <c r="H26758" t="str">
        <f t="shared" si="125"/>
        <v/>
      </c>
    </row>
    <row r="26759" spans="8:8">
      <c r="H26759" t="str">
        <f t="shared" si="125"/>
        <v/>
      </c>
    </row>
    <row r="26760" spans="8:8">
      <c r="H26760" t="str">
        <f t="shared" si="125"/>
        <v/>
      </c>
    </row>
    <row r="26761" spans="8:8">
      <c r="H26761" t="str">
        <f t="shared" si="125"/>
        <v/>
      </c>
    </row>
    <row r="26762" spans="8:8">
      <c r="H26762" t="str">
        <f t="shared" si="125"/>
        <v/>
      </c>
    </row>
    <row r="26763" spans="8:8">
      <c r="H26763" t="str">
        <f t="shared" si="125"/>
        <v/>
      </c>
    </row>
    <row r="26764" spans="8:8">
      <c r="H26764" t="str">
        <f t="shared" si="125"/>
        <v/>
      </c>
    </row>
    <row r="26765" spans="8:8">
      <c r="H26765" t="str">
        <f t="shared" si="125"/>
        <v/>
      </c>
    </row>
    <row r="26766" spans="8:8">
      <c r="H26766" t="str">
        <f t="shared" si="125"/>
        <v/>
      </c>
    </row>
    <row r="26767" spans="8:8">
      <c r="H26767" t="str">
        <f t="shared" si="125"/>
        <v/>
      </c>
    </row>
    <row r="26768" spans="8:8">
      <c r="H26768" t="str">
        <f t="shared" si="125"/>
        <v/>
      </c>
    </row>
    <row r="26769" spans="8:8">
      <c r="H26769" t="str">
        <f t="shared" si="125"/>
        <v/>
      </c>
    </row>
    <row r="26770" spans="8:8">
      <c r="H26770" t="str">
        <f t="shared" si="125"/>
        <v/>
      </c>
    </row>
    <row r="26771" spans="8:8">
      <c r="H26771" t="str">
        <f t="shared" si="125"/>
        <v/>
      </c>
    </row>
    <row r="26772" spans="8:8">
      <c r="H26772" t="str">
        <f t="shared" si="125"/>
        <v/>
      </c>
    </row>
    <row r="26773" spans="8:8">
      <c r="H26773" t="str">
        <f t="shared" si="125"/>
        <v/>
      </c>
    </row>
    <row r="26774" spans="8:8">
      <c r="H26774" t="str">
        <f t="shared" si="125"/>
        <v/>
      </c>
    </row>
    <row r="26775" spans="8:8">
      <c r="H26775" t="str">
        <f t="shared" si="125"/>
        <v/>
      </c>
    </row>
    <row r="26776" spans="8:8">
      <c r="H26776" t="str">
        <f t="shared" si="125"/>
        <v/>
      </c>
    </row>
    <row r="26777" spans="8:8">
      <c r="H26777" t="str">
        <f t="shared" si="125"/>
        <v/>
      </c>
    </row>
    <row r="26778" spans="8:8">
      <c r="H26778" t="str">
        <f t="shared" si="125"/>
        <v/>
      </c>
    </row>
    <row r="26779" spans="8:8">
      <c r="H26779" t="str">
        <f t="shared" si="125"/>
        <v/>
      </c>
    </row>
    <row r="26780" spans="8:8">
      <c r="H26780" t="str">
        <f t="shared" si="125"/>
        <v/>
      </c>
    </row>
    <row r="26781" spans="8:8">
      <c r="H26781" t="str">
        <f t="shared" si="125"/>
        <v/>
      </c>
    </row>
    <row r="26782" spans="8:8">
      <c r="H26782" t="str">
        <f t="shared" si="125"/>
        <v/>
      </c>
    </row>
    <row r="26783" spans="8:8">
      <c r="H26783" t="str">
        <f t="shared" si="125"/>
        <v/>
      </c>
    </row>
    <row r="26784" spans="8:8">
      <c r="H26784" t="str">
        <f t="shared" si="125"/>
        <v/>
      </c>
    </row>
    <row r="26785" spans="8:8">
      <c r="H26785" t="str">
        <f t="shared" si="125"/>
        <v/>
      </c>
    </row>
    <row r="26786" spans="8:8">
      <c r="H26786" t="str">
        <f t="shared" ref="H26786:H26849" si="126">_xlfn.TEXTJOIN(", ", TRUE, G26786:G26786)</f>
        <v/>
      </c>
    </row>
    <row r="26787" spans="8:8">
      <c r="H26787" t="str">
        <f t="shared" si="126"/>
        <v/>
      </c>
    </row>
    <row r="26788" spans="8:8">
      <c r="H26788" t="str">
        <f t="shared" si="126"/>
        <v/>
      </c>
    </row>
    <row r="26789" spans="8:8">
      <c r="H26789" t="str">
        <f t="shared" si="126"/>
        <v/>
      </c>
    </row>
    <row r="26790" spans="8:8">
      <c r="H26790" t="str">
        <f t="shared" si="126"/>
        <v/>
      </c>
    </row>
    <row r="26791" spans="8:8">
      <c r="H26791" t="str">
        <f t="shared" si="126"/>
        <v/>
      </c>
    </row>
    <row r="26792" spans="8:8">
      <c r="H26792" t="str">
        <f t="shared" si="126"/>
        <v/>
      </c>
    </row>
    <row r="26793" spans="8:8">
      <c r="H26793" t="str">
        <f t="shared" si="126"/>
        <v/>
      </c>
    </row>
    <row r="26794" spans="8:8">
      <c r="H26794" t="str">
        <f t="shared" si="126"/>
        <v/>
      </c>
    </row>
    <row r="26795" spans="8:8">
      <c r="H26795" t="str">
        <f t="shared" si="126"/>
        <v/>
      </c>
    </row>
    <row r="26796" spans="8:8">
      <c r="H26796" t="str">
        <f t="shared" si="126"/>
        <v/>
      </c>
    </row>
    <row r="26797" spans="8:8">
      <c r="H26797" t="str">
        <f t="shared" si="126"/>
        <v/>
      </c>
    </row>
    <row r="26798" spans="8:8">
      <c r="H26798" t="str">
        <f t="shared" si="126"/>
        <v/>
      </c>
    </row>
    <row r="26799" spans="8:8">
      <c r="H26799" t="str">
        <f t="shared" si="126"/>
        <v/>
      </c>
    </row>
    <row r="26800" spans="8:8">
      <c r="H26800" t="str">
        <f t="shared" si="126"/>
        <v/>
      </c>
    </row>
    <row r="26801" spans="8:8">
      <c r="H26801" t="str">
        <f t="shared" si="126"/>
        <v/>
      </c>
    </row>
    <row r="26802" spans="8:8">
      <c r="H26802" t="str">
        <f t="shared" si="126"/>
        <v/>
      </c>
    </row>
    <row r="26803" spans="8:8">
      <c r="H26803" t="str">
        <f t="shared" si="126"/>
        <v/>
      </c>
    </row>
    <row r="26804" spans="8:8">
      <c r="H26804" t="str">
        <f t="shared" si="126"/>
        <v/>
      </c>
    </row>
    <row r="26805" spans="8:8">
      <c r="H26805" t="str">
        <f t="shared" si="126"/>
        <v/>
      </c>
    </row>
    <row r="26806" spans="8:8">
      <c r="H26806" t="str">
        <f t="shared" si="126"/>
        <v/>
      </c>
    </row>
    <row r="26807" spans="8:8">
      <c r="H26807" t="str">
        <f t="shared" si="126"/>
        <v/>
      </c>
    </row>
    <row r="26808" spans="8:8">
      <c r="H26808" t="str">
        <f t="shared" si="126"/>
        <v/>
      </c>
    </row>
    <row r="26809" spans="8:8">
      <c r="H26809" t="str">
        <f t="shared" si="126"/>
        <v/>
      </c>
    </row>
    <row r="26810" spans="8:8">
      <c r="H26810" t="str">
        <f t="shared" si="126"/>
        <v/>
      </c>
    </row>
    <row r="26811" spans="8:8">
      <c r="H26811" t="str">
        <f t="shared" si="126"/>
        <v/>
      </c>
    </row>
    <row r="26812" spans="8:8">
      <c r="H26812" t="str">
        <f t="shared" si="126"/>
        <v/>
      </c>
    </row>
    <row r="26813" spans="8:8">
      <c r="H26813" t="str">
        <f t="shared" si="126"/>
        <v/>
      </c>
    </row>
    <row r="26814" spans="8:8">
      <c r="H26814" t="str">
        <f t="shared" si="126"/>
        <v/>
      </c>
    </row>
    <row r="26815" spans="8:8">
      <c r="H26815" t="str">
        <f t="shared" si="126"/>
        <v/>
      </c>
    </row>
    <row r="26816" spans="8:8">
      <c r="H26816" t="str">
        <f t="shared" si="126"/>
        <v/>
      </c>
    </row>
    <row r="26817" spans="8:8">
      <c r="H26817" t="str">
        <f t="shared" si="126"/>
        <v/>
      </c>
    </row>
    <row r="26818" spans="8:8">
      <c r="H26818" t="str">
        <f t="shared" si="126"/>
        <v/>
      </c>
    </row>
    <row r="26819" spans="8:8">
      <c r="H26819" t="str">
        <f t="shared" si="126"/>
        <v/>
      </c>
    </row>
    <row r="26820" spans="8:8">
      <c r="H26820" t="str">
        <f t="shared" si="126"/>
        <v/>
      </c>
    </row>
    <row r="26821" spans="8:8">
      <c r="H26821" t="str">
        <f t="shared" si="126"/>
        <v/>
      </c>
    </row>
    <row r="26822" spans="8:8">
      <c r="H26822" t="str">
        <f t="shared" si="126"/>
        <v/>
      </c>
    </row>
    <row r="26823" spans="8:8">
      <c r="H26823" t="str">
        <f t="shared" si="126"/>
        <v/>
      </c>
    </row>
    <row r="26824" spans="8:8">
      <c r="H26824" t="str">
        <f t="shared" si="126"/>
        <v/>
      </c>
    </row>
    <row r="26825" spans="8:8">
      <c r="H26825" t="str">
        <f t="shared" si="126"/>
        <v/>
      </c>
    </row>
    <row r="26826" spans="8:8">
      <c r="H26826" t="str">
        <f t="shared" si="126"/>
        <v/>
      </c>
    </row>
    <row r="26827" spans="8:8">
      <c r="H26827" t="str">
        <f t="shared" si="126"/>
        <v/>
      </c>
    </row>
    <row r="26828" spans="8:8">
      <c r="H26828" t="str">
        <f t="shared" si="126"/>
        <v/>
      </c>
    </row>
    <row r="26829" spans="8:8">
      <c r="H26829" t="str">
        <f t="shared" si="126"/>
        <v/>
      </c>
    </row>
    <row r="26830" spans="8:8">
      <c r="H26830" t="str">
        <f t="shared" si="126"/>
        <v/>
      </c>
    </row>
    <row r="26831" spans="8:8">
      <c r="H26831" t="str">
        <f t="shared" si="126"/>
        <v/>
      </c>
    </row>
    <row r="26832" spans="8:8">
      <c r="H26832" t="str">
        <f t="shared" si="126"/>
        <v/>
      </c>
    </row>
    <row r="26833" spans="8:8">
      <c r="H26833" t="str">
        <f t="shared" si="126"/>
        <v/>
      </c>
    </row>
    <row r="26834" spans="8:8">
      <c r="H26834" t="str">
        <f t="shared" si="126"/>
        <v/>
      </c>
    </row>
    <row r="26835" spans="8:8">
      <c r="H26835" t="str">
        <f t="shared" si="126"/>
        <v/>
      </c>
    </row>
    <row r="26836" spans="8:8">
      <c r="H26836" t="str">
        <f t="shared" si="126"/>
        <v/>
      </c>
    </row>
    <row r="26837" spans="8:8">
      <c r="H26837" t="str">
        <f t="shared" si="126"/>
        <v/>
      </c>
    </row>
    <row r="26838" spans="8:8">
      <c r="H26838" t="str">
        <f t="shared" si="126"/>
        <v/>
      </c>
    </row>
    <row r="26839" spans="8:8">
      <c r="H26839" t="str">
        <f t="shared" si="126"/>
        <v/>
      </c>
    </row>
    <row r="26840" spans="8:8">
      <c r="H26840" t="str">
        <f t="shared" si="126"/>
        <v/>
      </c>
    </row>
    <row r="26841" spans="8:8">
      <c r="H26841" t="str">
        <f t="shared" si="126"/>
        <v/>
      </c>
    </row>
    <row r="26842" spans="8:8">
      <c r="H26842" t="str">
        <f t="shared" si="126"/>
        <v/>
      </c>
    </row>
    <row r="26843" spans="8:8">
      <c r="H26843" t="str">
        <f t="shared" si="126"/>
        <v/>
      </c>
    </row>
    <row r="26844" spans="8:8">
      <c r="H26844" t="str">
        <f t="shared" si="126"/>
        <v/>
      </c>
    </row>
    <row r="26845" spans="8:8">
      <c r="H26845" t="str">
        <f t="shared" si="126"/>
        <v/>
      </c>
    </row>
    <row r="26846" spans="8:8">
      <c r="H26846" t="str">
        <f t="shared" si="126"/>
        <v/>
      </c>
    </row>
    <row r="26847" spans="8:8">
      <c r="H26847" t="str">
        <f t="shared" si="126"/>
        <v/>
      </c>
    </row>
    <row r="26848" spans="8:8">
      <c r="H26848" t="str">
        <f t="shared" si="126"/>
        <v/>
      </c>
    </row>
    <row r="26849" spans="8:8">
      <c r="H26849" t="str">
        <f t="shared" si="126"/>
        <v/>
      </c>
    </row>
    <row r="26850" spans="8:8">
      <c r="H26850" t="str">
        <f t="shared" ref="H26850:H26913" si="127">_xlfn.TEXTJOIN(", ", TRUE, G26850:G26850)</f>
        <v/>
      </c>
    </row>
    <row r="26851" spans="8:8">
      <c r="H26851" t="str">
        <f t="shared" si="127"/>
        <v/>
      </c>
    </row>
    <row r="26852" spans="8:8">
      <c r="H26852" t="str">
        <f t="shared" si="127"/>
        <v/>
      </c>
    </row>
    <row r="26853" spans="8:8">
      <c r="H26853" t="str">
        <f t="shared" si="127"/>
        <v/>
      </c>
    </row>
    <row r="26854" spans="8:8">
      <c r="H26854" t="str">
        <f t="shared" si="127"/>
        <v/>
      </c>
    </row>
    <row r="26855" spans="8:8">
      <c r="H26855" t="str">
        <f t="shared" si="127"/>
        <v/>
      </c>
    </row>
    <row r="26856" spans="8:8">
      <c r="H26856" t="str">
        <f t="shared" si="127"/>
        <v/>
      </c>
    </row>
    <row r="26857" spans="8:8">
      <c r="H26857" t="str">
        <f t="shared" si="127"/>
        <v/>
      </c>
    </row>
    <row r="26858" spans="8:8">
      <c r="H26858" t="str">
        <f t="shared" si="127"/>
        <v/>
      </c>
    </row>
    <row r="26859" spans="8:8">
      <c r="H26859" t="str">
        <f t="shared" si="127"/>
        <v/>
      </c>
    </row>
    <row r="26860" spans="8:8">
      <c r="H26860" t="str">
        <f t="shared" si="127"/>
        <v/>
      </c>
    </row>
    <row r="26861" spans="8:8">
      <c r="H26861" t="str">
        <f t="shared" si="127"/>
        <v/>
      </c>
    </row>
    <row r="26862" spans="8:8">
      <c r="H26862" t="str">
        <f t="shared" si="127"/>
        <v/>
      </c>
    </row>
    <row r="26863" spans="8:8">
      <c r="H26863" t="str">
        <f t="shared" si="127"/>
        <v/>
      </c>
    </row>
    <row r="26864" spans="8:8">
      <c r="H26864" t="str">
        <f t="shared" si="127"/>
        <v/>
      </c>
    </row>
    <row r="26865" spans="8:8">
      <c r="H26865" t="str">
        <f t="shared" si="127"/>
        <v/>
      </c>
    </row>
    <row r="26866" spans="8:8">
      <c r="H26866" t="str">
        <f t="shared" si="127"/>
        <v/>
      </c>
    </row>
    <row r="26867" spans="8:8">
      <c r="H26867" t="str">
        <f t="shared" si="127"/>
        <v/>
      </c>
    </row>
    <row r="26868" spans="8:8">
      <c r="H26868" t="str">
        <f t="shared" si="127"/>
        <v/>
      </c>
    </row>
    <row r="26869" spans="8:8">
      <c r="H26869" t="str">
        <f t="shared" si="127"/>
        <v/>
      </c>
    </row>
    <row r="26870" spans="8:8">
      <c r="H26870" t="str">
        <f t="shared" si="127"/>
        <v/>
      </c>
    </row>
    <row r="26871" spans="8:8">
      <c r="H26871" t="str">
        <f t="shared" si="127"/>
        <v/>
      </c>
    </row>
    <row r="26872" spans="8:8">
      <c r="H26872" t="str">
        <f t="shared" si="127"/>
        <v/>
      </c>
    </row>
    <row r="26873" spans="8:8">
      <c r="H26873" t="str">
        <f t="shared" si="127"/>
        <v/>
      </c>
    </row>
    <row r="26874" spans="8:8">
      <c r="H26874" t="str">
        <f t="shared" si="127"/>
        <v/>
      </c>
    </row>
    <row r="26875" spans="8:8">
      <c r="H26875" t="str">
        <f t="shared" si="127"/>
        <v/>
      </c>
    </row>
    <row r="26876" spans="8:8">
      <c r="H26876" t="str">
        <f t="shared" si="127"/>
        <v/>
      </c>
    </row>
    <row r="26877" spans="8:8">
      <c r="H26877" t="str">
        <f t="shared" si="127"/>
        <v/>
      </c>
    </row>
    <row r="26878" spans="8:8">
      <c r="H26878" t="str">
        <f t="shared" si="127"/>
        <v/>
      </c>
    </row>
    <row r="26879" spans="8:8">
      <c r="H26879" t="str">
        <f t="shared" si="127"/>
        <v/>
      </c>
    </row>
    <row r="26880" spans="8:8">
      <c r="H26880" t="str">
        <f t="shared" si="127"/>
        <v/>
      </c>
    </row>
    <row r="26881" spans="8:8">
      <c r="H26881" t="str">
        <f t="shared" si="127"/>
        <v/>
      </c>
    </row>
    <row r="26882" spans="8:8">
      <c r="H26882" t="str">
        <f t="shared" si="127"/>
        <v/>
      </c>
    </row>
    <row r="26883" spans="8:8">
      <c r="H26883" t="str">
        <f t="shared" si="127"/>
        <v/>
      </c>
    </row>
    <row r="26884" spans="8:8">
      <c r="H26884" t="str">
        <f t="shared" si="127"/>
        <v/>
      </c>
    </row>
    <row r="26885" spans="8:8">
      <c r="H26885" t="str">
        <f t="shared" si="127"/>
        <v/>
      </c>
    </row>
    <row r="26886" spans="8:8">
      <c r="H26886" t="str">
        <f t="shared" si="127"/>
        <v/>
      </c>
    </row>
    <row r="26887" spans="8:8">
      <c r="H26887" t="str">
        <f t="shared" si="127"/>
        <v/>
      </c>
    </row>
    <row r="26888" spans="8:8">
      <c r="H26888" t="str">
        <f t="shared" si="127"/>
        <v/>
      </c>
    </row>
    <row r="26889" spans="8:8">
      <c r="H26889" t="str">
        <f t="shared" si="127"/>
        <v/>
      </c>
    </row>
    <row r="26890" spans="8:8">
      <c r="H26890" t="str">
        <f t="shared" si="127"/>
        <v/>
      </c>
    </row>
    <row r="26891" spans="8:8">
      <c r="H26891" t="str">
        <f t="shared" si="127"/>
        <v/>
      </c>
    </row>
    <row r="26892" spans="8:8">
      <c r="H26892" t="str">
        <f t="shared" si="127"/>
        <v/>
      </c>
    </row>
    <row r="26893" spans="8:8">
      <c r="H26893" t="str">
        <f t="shared" si="127"/>
        <v/>
      </c>
    </row>
    <row r="26894" spans="8:8">
      <c r="H26894" t="str">
        <f t="shared" si="127"/>
        <v/>
      </c>
    </row>
    <row r="26895" spans="8:8">
      <c r="H26895" t="str">
        <f t="shared" si="127"/>
        <v/>
      </c>
    </row>
    <row r="26896" spans="8:8">
      <c r="H26896" t="str">
        <f t="shared" si="127"/>
        <v/>
      </c>
    </row>
    <row r="26897" spans="8:8">
      <c r="H26897" t="str">
        <f t="shared" si="127"/>
        <v/>
      </c>
    </row>
    <row r="26898" spans="8:8">
      <c r="H26898" t="str">
        <f t="shared" si="127"/>
        <v/>
      </c>
    </row>
    <row r="26899" spans="8:8">
      <c r="H26899" t="str">
        <f t="shared" si="127"/>
        <v/>
      </c>
    </row>
    <row r="26900" spans="8:8">
      <c r="H26900" t="str">
        <f t="shared" si="127"/>
        <v/>
      </c>
    </row>
    <row r="26901" spans="8:8">
      <c r="H26901" t="str">
        <f t="shared" si="127"/>
        <v/>
      </c>
    </row>
    <row r="26902" spans="8:8">
      <c r="H26902" t="str">
        <f t="shared" si="127"/>
        <v/>
      </c>
    </row>
    <row r="26903" spans="8:8">
      <c r="H26903" t="str">
        <f t="shared" si="127"/>
        <v/>
      </c>
    </row>
    <row r="26904" spans="8:8">
      <c r="H26904" t="str">
        <f t="shared" si="127"/>
        <v/>
      </c>
    </row>
    <row r="26905" spans="8:8">
      <c r="H26905" t="str">
        <f t="shared" si="127"/>
        <v/>
      </c>
    </row>
    <row r="26906" spans="8:8">
      <c r="H26906" t="str">
        <f t="shared" si="127"/>
        <v/>
      </c>
    </row>
    <row r="26907" spans="8:8">
      <c r="H26907" t="str">
        <f t="shared" si="127"/>
        <v/>
      </c>
    </row>
    <row r="26908" spans="8:8">
      <c r="H26908" t="str">
        <f t="shared" si="127"/>
        <v/>
      </c>
    </row>
    <row r="26909" spans="8:8">
      <c r="H26909" t="str">
        <f t="shared" si="127"/>
        <v/>
      </c>
    </row>
    <row r="26910" spans="8:8">
      <c r="H26910" t="str">
        <f t="shared" si="127"/>
        <v/>
      </c>
    </row>
    <row r="26911" spans="8:8">
      <c r="H26911" t="str">
        <f t="shared" si="127"/>
        <v/>
      </c>
    </row>
    <row r="26912" spans="8:8">
      <c r="H26912" t="str">
        <f t="shared" si="127"/>
        <v/>
      </c>
    </row>
    <row r="26913" spans="8:8">
      <c r="H26913" t="str">
        <f t="shared" si="127"/>
        <v/>
      </c>
    </row>
    <row r="26914" spans="8:8">
      <c r="H26914" t="str">
        <f t="shared" ref="H26914:H26977" si="128">_xlfn.TEXTJOIN(", ", TRUE, G26914:G26914)</f>
        <v/>
      </c>
    </row>
    <row r="26915" spans="8:8">
      <c r="H26915" t="str">
        <f t="shared" si="128"/>
        <v/>
      </c>
    </row>
    <row r="26916" spans="8:8">
      <c r="H26916" t="str">
        <f t="shared" si="128"/>
        <v/>
      </c>
    </row>
    <row r="26917" spans="8:8">
      <c r="H26917" t="str">
        <f t="shared" si="128"/>
        <v/>
      </c>
    </row>
    <row r="26918" spans="8:8">
      <c r="H26918" t="str">
        <f t="shared" si="128"/>
        <v/>
      </c>
    </row>
    <row r="26919" spans="8:8">
      <c r="H26919" t="str">
        <f t="shared" si="128"/>
        <v/>
      </c>
    </row>
    <row r="26920" spans="8:8">
      <c r="H26920" t="str">
        <f t="shared" si="128"/>
        <v/>
      </c>
    </row>
    <row r="26921" spans="8:8">
      <c r="H26921" t="str">
        <f t="shared" si="128"/>
        <v/>
      </c>
    </row>
    <row r="26922" spans="8:8">
      <c r="H26922" t="str">
        <f t="shared" si="128"/>
        <v/>
      </c>
    </row>
    <row r="26923" spans="8:8">
      <c r="H26923" t="str">
        <f t="shared" si="128"/>
        <v/>
      </c>
    </row>
    <row r="26924" spans="8:8">
      <c r="H26924" t="str">
        <f t="shared" si="128"/>
        <v/>
      </c>
    </row>
    <row r="26925" spans="8:8">
      <c r="H26925" t="str">
        <f t="shared" si="128"/>
        <v/>
      </c>
    </row>
    <row r="26926" spans="8:8">
      <c r="H26926" t="str">
        <f t="shared" si="128"/>
        <v/>
      </c>
    </row>
    <row r="26927" spans="8:8">
      <c r="H26927" t="str">
        <f t="shared" si="128"/>
        <v/>
      </c>
    </row>
    <row r="26928" spans="8:8">
      <c r="H26928" t="str">
        <f t="shared" si="128"/>
        <v/>
      </c>
    </row>
    <row r="26929" spans="8:8">
      <c r="H26929" t="str">
        <f t="shared" si="128"/>
        <v/>
      </c>
    </row>
    <row r="26930" spans="8:8">
      <c r="H26930" t="str">
        <f t="shared" si="128"/>
        <v/>
      </c>
    </row>
    <row r="26931" spans="8:8">
      <c r="H26931" t="str">
        <f t="shared" si="128"/>
        <v/>
      </c>
    </row>
    <row r="26932" spans="8:8">
      <c r="H26932" t="str">
        <f t="shared" si="128"/>
        <v/>
      </c>
    </row>
    <row r="26933" spans="8:8">
      <c r="H26933" t="str">
        <f t="shared" si="128"/>
        <v/>
      </c>
    </row>
    <row r="26934" spans="8:8">
      <c r="H26934" t="str">
        <f t="shared" si="128"/>
        <v/>
      </c>
    </row>
    <row r="26935" spans="8:8">
      <c r="H26935" t="str">
        <f t="shared" si="128"/>
        <v/>
      </c>
    </row>
    <row r="26936" spans="8:8">
      <c r="H26936" t="str">
        <f t="shared" si="128"/>
        <v/>
      </c>
    </row>
    <row r="26937" spans="8:8">
      <c r="H26937" t="str">
        <f t="shared" si="128"/>
        <v/>
      </c>
    </row>
    <row r="26938" spans="8:8">
      <c r="H26938" t="str">
        <f t="shared" si="128"/>
        <v/>
      </c>
    </row>
    <row r="26939" spans="8:8">
      <c r="H26939" t="str">
        <f t="shared" si="128"/>
        <v/>
      </c>
    </row>
    <row r="26940" spans="8:8">
      <c r="H26940" t="str">
        <f t="shared" si="128"/>
        <v/>
      </c>
    </row>
    <row r="26941" spans="8:8">
      <c r="H26941" t="str">
        <f t="shared" si="128"/>
        <v/>
      </c>
    </row>
    <row r="26942" spans="8:8">
      <c r="H26942" t="str">
        <f t="shared" si="128"/>
        <v/>
      </c>
    </row>
    <row r="26943" spans="8:8">
      <c r="H26943" t="str">
        <f t="shared" si="128"/>
        <v/>
      </c>
    </row>
    <row r="26944" spans="8:8">
      <c r="H26944" t="str">
        <f t="shared" si="128"/>
        <v/>
      </c>
    </row>
    <row r="26945" spans="8:8">
      <c r="H26945" t="str">
        <f t="shared" si="128"/>
        <v/>
      </c>
    </row>
    <row r="26946" spans="8:8">
      <c r="H26946" t="str">
        <f t="shared" si="128"/>
        <v/>
      </c>
    </row>
    <row r="26947" spans="8:8">
      <c r="H26947" t="str">
        <f t="shared" si="128"/>
        <v/>
      </c>
    </row>
    <row r="26948" spans="8:8">
      <c r="H26948" t="str">
        <f t="shared" si="128"/>
        <v/>
      </c>
    </row>
    <row r="26949" spans="8:8">
      <c r="H26949" t="str">
        <f t="shared" si="128"/>
        <v/>
      </c>
    </row>
    <row r="26950" spans="8:8">
      <c r="H26950" t="str">
        <f t="shared" si="128"/>
        <v/>
      </c>
    </row>
    <row r="26951" spans="8:8">
      <c r="H26951" t="str">
        <f t="shared" si="128"/>
        <v/>
      </c>
    </row>
    <row r="26952" spans="8:8">
      <c r="H26952" t="str">
        <f t="shared" si="128"/>
        <v/>
      </c>
    </row>
    <row r="26953" spans="8:8">
      <c r="H26953" t="str">
        <f t="shared" si="128"/>
        <v/>
      </c>
    </row>
    <row r="26954" spans="8:8">
      <c r="H26954" t="str">
        <f t="shared" si="128"/>
        <v/>
      </c>
    </row>
    <row r="26955" spans="8:8">
      <c r="H26955" t="str">
        <f t="shared" si="128"/>
        <v/>
      </c>
    </row>
    <row r="26956" spans="8:8">
      <c r="H26956" t="str">
        <f t="shared" si="128"/>
        <v/>
      </c>
    </row>
    <row r="26957" spans="8:8">
      <c r="H26957" t="str">
        <f t="shared" si="128"/>
        <v/>
      </c>
    </row>
    <row r="26958" spans="8:8">
      <c r="H26958" t="str">
        <f t="shared" si="128"/>
        <v/>
      </c>
    </row>
    <row r="26959" spans="8:8">
      <c r="H26959" t="str">
        <f t="shared" si="128"/>
        <v/>
      </c>
    </row>
    <row r="26960" spans="8:8">
      <c r="H26960" t="str">
        <f t="shared" si="128"/>
        <v/>
      </c>
    </row>
    <row r="26961" spans="8:8">
      <c r="H26961" t="str">
        <f t="shared" si="128"/>
        <v/>
      </c>
    </row>
    <row r="26962" spans="8:8">
      <c r="H26962" t="str">
        <f t="shared" si="128"/>
        <v/>
      </c>
    </row>
    <row r="26963" spans="8:8">
      <c r="H26963" t="str">
        <f t="shared" si="128"/>
        <v/>
      </c>
    </row>
    <row r="26964" spans="8:8">
      <c r="H26964" t="str">
        <f t="shared" si="128"/>
        <v/>
      </c>
    </row>
    <row r="26965" spans="8:8">
      <c r="H26965" t="str">
        <f t="shared" si="128"/>
        <v/>
      </c>
    </row>
    <row r="26966" spans="8:8">
      <c r="H26966" t="str">
        <f t="shared" si="128"/>
        <v/>
      </c>
    </row>
    <row r="26967" spans="8:8">
      <c r="H26967" t="str">
        <f t="shared" si="128"/>
        <v/>
      </c>
    </row>
    <row r="26968" spans="8:8">
      <c r="H26968" t="str">
        <f t="shared" si="128"/>
        <v/>
      </c>
    </row>
    <row r="26969" spans="8:8">
      <c r="H26969" t="str">
        <f t="shared" si="128"/>
        <v/>
      </c>
    </row>
    <row r="26970" spans="8:8">
      <c r="H26970" t="str">
        <f t="shared" si="128"/>
        <v/>
      </c>
    </row>
    <row r="26971" spans="8:8">
      <c r="H26971" t="str">
        <f t="shared" si="128"/>
        <v/>
      </c>
    </row>
    <row r="26972" spans="8:8">
      <c r="H26972" t="str">
        <f t="shared" si="128"/>
        <v/>
      </c>
    </row>
    <row r="26973" spans="8:8">
      <c r="H26973" t="str">
        <f t="shared" si="128"/>
        <v/>
      </c>
    </row>
    <row r="26974" spans="8:8">
      <c r="H26974" t="str">
        <f t="shared" si="128"/>
        <v/>
      </c>
    </row>
    <row r="26975" spans="8:8">
      <c r="H26975" t="str">
        <f t="shared" si="128"/>
        <v/>
      </c>
    </row>
    <row r="26976" spans="8:8">
      <c r="H26976" t="str">
        <f t="shared" si="128"/>
        <v/>
      </c>
    </row>
    <row r="26977" spans="8:8">
      <c r="H26977" t="str">
        <f t="shared" si="128"/>
        <v/>
      </c>
    </row>
    <row r="26978" spans="8:8">
      <c r="H26978" t="str">
        <f t="shared" ref="H26978:H27041" si="129">_xlfn.TEXTJOIN(", ", TRUE, G26978:G26978)</f>
        <v/>
      </c>
    </row>
    <row r="26979" spans="8:8">
      <c r="H26979" t="str">
        <f t="shared" si="129"/>
        <v/>
      </c>
    </row>
    <row r="26980" spans="8:8">
      <c r="H26980" t="str">
        <f t="shared" si="129"/>
        <v/>
      </c>
    </row>
    <row r="26981" spans="8:8">
      <c r="H26981" t="str">
        <f t="shared" si="129"/>
        <v/>
      </c>
    </row>
    <row r="26982" spans="8:8">
      <c r="H26982" t="str">
        <f t="shared" si="129"/>
        <v/>
      </c>
    </row>
    <row r="26983" spans="8:8">
      <c r="H26983" t="str">
        <f t="shared" si="129"/>
        <v/>
      </c>
    </row>
    <row r="26984" spans="8:8">
      <c r="H26984" t="str">
        <f t="shared" si="129"/>
        <v/>
      </c>
    </row>
    <row r="26985" spans="8:8">
      <c r="H26985" t="str">
        <f t="shared" si="129"/>
        <v/>
      </c>
    </row>
    <row r="26986" spans="8:8">
      <c r="H26986" t="str">
        <f t="shared" si="129"/>
        <v/>
      </c>
    </row>
    <row r="26987" spans="8:8">
      <c r="H26987" t="str">
        <f t="shared" si="129"/>
        <v/>
      </c>
    </row>
    <row r="26988" spans="8:8">
      <c r="H26988" t="str">
        <f t="shared" si="129"/>
        <v/>
      </c>
    </row>
    <row r="26989" spans="8:8">
      <c r="H26989" t="str">
        <f t="shared" si="129"/>
        <v/>
      </c>
    </row>
    <row r="26990" spans="8:8">
      <c r="H26990" t="str">
        <f t="shared" si="129"/>
        <v/>
      </c>
    </row>
    <row r="26991" spans="8:8">
      <c r="H26991" t="str">
        <f t="shared" si="129"/>
        <v/>
      </c>
    </row>
    <row r="26992" spans="8:8">
      <c r="H26992" t="str">
        <f t="shared" si="129"/>
        <v/>
      </c>
    </row>
    <row r="26993" spans="8:8">
      <c r="H26993" t="str">
        <f t="shared" si="129"/>
        <v/>
      </c>
    </row>
    <row r="26994" spans="8:8">
      <c r="H26994" t="str">
        <f t="shared" si="129"/>
        <v/>
      </c>
    </row>
    <row r="26995" spans="8:8">
      <c r="H26995" t="str">
        <f t="shared" si="129"/>
        <v/>
      </c>
    </row>
    <row r="26996" spans="8:8">
      <c r="H26996" t="str">
        <f t="shared" si="129"/>
        <v/>
      </c>
    </row>
    <row r="26997" spans="8:8">
      <c r="H26997" t="str">
        <f t="shared" si="129"/>
        <v/>
      </c>
    </row>
    <row r="26998" spans="8:8">
      <c r="H26998" t="str">
        <f t="shared" si="129"/>
        <v/>
      </c>
    </row>
    <row r="26999" spans="8:8">
      <c r="H26999" t="str">
        <f t="shared" si="129"/>
        <v/>
      </c>
    </row>
    <row r="27000" spans="8:8">
      <c r="H27000" t="str">
        <f t="shared" si="129"/>
        <v/>
      </c>
    </row>
    <row r="27001" spans="8:8">
      <c r="H27001" t="str">
        <f t="shared" si="129"/>
        <v/>
      </c>
    </row>
    <row r="27002" spans="8:8">
      <c r="H27002" t="str">
        <f t="shared" si="129"/>
        <v/>
      </c>
    </row>
    <row r="27003" spans="8:8">
      <c r="H27003" t="str">
        <f t="shared" si="129"/>
        <v/>
      </c>
    </row>
    <row r="27004" spans="8:8">
      <c r="H27004" t="str">
        <f t="shared" si="129"/>
        <v/>
      </c>
    </row>
    <row r="27005" spans="8:8">
      <c r="H27005" t="str">
        <f t="shared" si="129"/>
        <v/>
      </c>
    </row>
    <row r="27006" spans="8:8">
      <c r="H27006" t="str">
        <f t="shared" si="129"/>
        <v/>
      </c>
    </row>
    <row r="27007" spans="8:8">
      <c r="H27007" t="str">
        <f t="shared" si="129"/>
        <v/>
      </c>
    </row>
    <row r="27008" spans="8:8">
      <c r="H27008" t="str">
        <f t="shared" si="129"/>
        <v/>
      </c>
    </row>
    <row r="27009" spans="8:8">
      <c r="H27009" t="str">
        <f t="shared" si="129"/>
        <v/>
      </c>
    </row>
    <row r="27010" spans="8:8">
      <c r="H27010" t="str">
        <f t="shared" si="129"/>
        <v/>
      </c>
    </row>
    <row r="27011" spans="8:8">
      <c r="H27011" t="str">
        <f t="shared" si="129"/>
        <v/>
      </c>
    </row>
    <row r="27012" spans="8:8">
      <c r="H27012" t="str">
        <f t="shared" si="129"/>
        <v/>
      </c>
    </row>
    <row r="27013" spans="8:8">
      <c r="H27013" t="str">
        <f t="shared" si="129"/>
        <v/>
      </c>
    </row>
    <row r="27014" spans="8:8">
      <c r="H27014" t="str">
        <f t="shared" si="129"/>
        <v/>
      </c>
    </row>
    <row r="27015" spans="8:8">
      <c r="H27015" t="str">
        <f t="shared" si="129"/>
        <v/>
      </c>
    </row>
    <row r="27016" spans="8:8">
      <c r="H27016" t="str">
        <f t="shared" si="129"/>
        <v/>
      </c>
    </row>
    <row r="27017" spans="8:8">
      <c r="H27017" t="str">
        <f t="shared" si="129"/>
        <v/>
      </c>
    </row>
    <row r="27018" spans="8:8">
      <c r="H27018" t="str">
        <f t="shared" si="129"/>
        <v/>
      </c>
    </row>
    <row r="27019" spans="8:8">
      <c r="H27019" t="str">
        <f t="shared" si="129"/>
        <v/>
      </c>
    </row>
    <row r="27020" spans="8:8">
      <c r="H27020" t="str">
        <f t="shared" si="129"/>
        <v/>
      </c>
    </row>
    <row r="27021" spans="8:8">
      <c r="H27021" t="str">
        <f t="shared" si="129"/>
        <v/>
      </c>
    </row>
    <row r="27022" spans="8:8">
      <c r="H27022" t="str">
        <f t="shared" si="129"/>
        <v/>
      </c>
    </row>
    <row r="27023" spans="8:8">
      <c r="H27023" t="str">
        <f t="shared" si="129"/>
        <v/>
      </c>
    </row>
    <row r="27024" spans="8:8">
      <c r="H27024" t="str">
        <f t="shared" si="129"/>
        <v/>
      </c>
    </row>
    <row r="27025" spans="8:8">
      <c r="H27025" t="str">
        <f t="shared" si="129"/>
        <v/>
      </c>
    </row>
    <row r="27026" spans="8:8">
      <c r="H27026" t="str">
        <f t="shared" si="129"/>
        <v/>
      </c>
    </row>
    <row r="27027" spans="8:8">
      <c r="H27027" t="str">
        <f t="shared" si="129"/>
        <v/>
      </c>
    </row>
    <row r="27028" spans="8:8">
      <c r="H27028" t="str">
        <f t="shared" si="129"/>
        <v/>
      </c>
    </row>
    <row r="27029" spans="8:8">
      <c r="H27029" t="str">
        <f t="shared" si="129"/>
        <v/>
      </c>
    </row>
    <row r="27030" spans="8:8">
      <c r="H27030" t="str">
        <f t="shared" si="129"/>
        <v/>
      </c>
    </row>
    <row r="27031" spans="8:8">
      <c r="H27031" t="str">
        <f t="shared" si="129"/>
        <v/>
      </c>
    </row>
    <row r="27032" spans="8:8">
      <c r="H27032" t="str">
        <f t="shared" si="129"/>
        <v/>
      </c>
    </row>
    <row r="27033" spans="8:8">
      <c r="H27033" t="str">
        <f t="shared" si="129"/>
        <v/>
      </c>
    </row>
    <row r="27034" spans="8:8">
      <c r="H27034" t="str">
        <f t="shared" si="129"/>
        <v/>
      </c>
    </row>
    <row r="27035" spans="8:8">
      <c r="H27035" t="str">
        <f t="shared" si="129"/>
        <v/>
      </c>
    </row>
    <row r="27036" spans="8:8">
      <c r="H27036" t="str">
        <f t="shared" si="129"/>
        <v/>
      </c>
    </row>
    <row r="27037" spans="8:8">
      <c r="H27037" t="str">
        <f t="shared" si="129"/>
        <v/>
      </c>
    </row>
    <row r="27038" spans="8:8">
      <c r="H27038" t="str">
        <f t="shared" si="129"/>
        <v/>
      </c>
    </row>
    <row r="27039" spans="8:8">
      <c r="H27039" t="str">
        <f t="shared" si="129"/>
        <v/>
      </c>
    </row>
    <row r="27040" spans="8:8">
      <c r="H27040" t="str">
        <f t="shared" si="129"/>
        <v/>
      </c>
    </row>
    <row r="27041" spans="8:8">
      <c r="H27041" t="str">
        <f t="shared" si="129"/>
        <v/>
      </c>
    </row>
    <row r="27042" spans="8:8">
      <c r="H27042" t="str">
        <f t="shared" ref="H27042:H27105" si="130">_xlfn.TEXTJOIN(", ", TRUE, G27042:G27042)</f>
        <v/>
      </c>
    </row>
    <row r="27043" spans="8:8">
      <c r="H27043" t="str">
        <f t="shared" si="130"/>
        <v/>
      </c>
    </row>
    <row r="27044" spans="8:8">
      <c r="H27044" t="str">
        <f t="shared" si="130"/>
        <v/>
      </c>
    </row>
    <row r="27045" spans="8:8">
      <c r="H27045" t="str">
        <f t="shared" si="130"/>
        <v/>
      </c>
    </row>
    <row r="27046" spans="8:8">
      <c r="H27046" t="str">
        <f t="shared" si="130"/>
        <v/>
      </c>
    </row>
    <row r="27047" spans="8:8">
      <c r="H27047" t="str">
        <f t="shared" si="130"/>
        <v/>
      </c>
    </row>
    <row r="27048" spans="8:8">
      <c r="H27048" t="str">
        <f t="shared" si="130"/>
        <v/>
      </c>
    </row>
    <row r="27049" spans="8:8">
      <c r="H27049" t="str">
        <f t="shared" si="130"/>
        <v/>
      </c>
    </row>
    <row r="27050" spans="8:8">
      <c r="H27050" t="str">
        <f t="shared" si="130"/>
        <v/>
      </c>
    </row>
    <row r="27051" spans="8:8">
      <c r="H27051" t="str">
        <f t="shared" si="130"/>
        <v/>
      </c>
    </row>
    <row r="27052" spans="8:8">
      <c r="H27052" t="str">
        <f t="shared" si="130"/>
        <v/>
      </c>
    </row>
    <row r="27053" spans="8:8">
      <c r="H27053" t="str">
        <f t="shared" si="130"/>
        <v/>
      </c>
    </row>
    <row r="27054" spans="8:8">
      <c r="H27054" t="str">
        <f t="shared" si="130"/>
        <v/>
      </c>
    </row>
    <row r="27055" spans="8:8">
      <c r="H27055" t="str">
        <f t="shared" si="130"/>
        <v/>
      </c>
    </row>
    <row r="27056" spans="8:8">
      <c r="H27056" t="str">
        <f t="shared" si="130"/>
        <v/>
      </c>
    </row>
    <row r="27057" spans="8:8">
      <c r="H27057" t="str">
        <f t="shared" si="130"/>
        <v/>
      </c>
    </row>
    <row r="27058" spans="8:8">
      <c r="H27058" t="str">
        <f t="shared" si="130"/>
        <v/>
      </c>
    </row>
    <row r="27059" spans="8:8">
      <c r="H27059" t="str">
        <f t="shared" si="130"/>
        <v/>
      </c>
    </row>
    <row r="27060" spans="8:8">
      <c r="H27060" t="str">
        <f t="shared" si="130"/>
        <v/>
      </c>
    </row>
    <row r="27061" spans="8:8">
      <c r="H27061" t="str">
        <f t="shared" si="130"/>
        <v/>
      </c>
    </row>
    <row r="27062" spans="8:8">
      <c r="H27062" t="str">
        <f t="shared" si="130"/>
        <v/>
      </c>
    </row>
    <row r="27063" spans="8:8">
      <c r="H27063" t="str">
        <f t="shared" si="130"/>
        <v/>
      </c>
    </row>
    <row r="27064" spans="8:8">
      <c r="H27064" t="str">
        <f t="shared" si="130"/>
        <v/>
      </c>
    </row>
    <row r="27065" spans="8:8">
      <c r="H27065" t="str">
        <f t="shared" si="130"/>
        <v/>
      </c>
    </row>
    <row r="27066" spans="8:8">
      <c r="H27066" t="str">
        <f t="shared" si="130"/>
        <v/>
      </c>
    </row>
    <row r="27067" spans="8:8">
      <c r="H27067" t="str">
        <f t="shared" si="130"/>
        <v/>
      </c>
    </row>
    <row r="27068" spans="8:8">
      <c r="H27068" t="str">
        <f t="shared" si="130"/>
        <v/>
      </c>
    </row>
    <row r="27069" spans="8:8">
      <c r="H27069" t="str">
        <f t="shared" si="130"/>
        <v/>
      </c>
    </row>
    <row r="27070" spans="8:8">
      <c r="H27070" t="str">
        <f t="shared" si="130"/>
        <v/>
      </c>
    </row>
    <row r="27071" spans="8:8">
      <c r="H27071" t="str">
        <f t="shared" si="130"/>
        <v/>
      </c>
    </row>
    <row r="27072" spans="8:8">
      <c r="H27072" t="str">
        <f t="shared" si="130"/>
        <v/>
      </c>
    </row>
    <row r="27073" spans="8:8">
      <c r="H27073" t="str">
        <f t="shared" si="130"/>
        <v/>
      </c>
    </row>
    <row r="27074" spans="8:8">
      <c r="H27074" t="str">
        <f t="shared" si="130"/>
        <v/>
      </c>
    </row>
    <row r="27075" spans="8:8">
      <c r="H27075" t="str">
        <f t="shared" si="130"/>
        <v/>
      </c>
    </row>
    <row r="27076" spans="8:8">
      <c r="H27076" t="str">
        <f t="shared" si="130"/>
        <v/>
      </c>
    </row>
    <row r="27077" spans="8:8">
      <c r="H27077" t="str">
        <f t="shared" si="130"/>
        <v/>
      </c>
    </row>
    <row r="27078" spans="8:8">
      <c r="H27078" t="str">
        <f t="shared" si="130"/>
        <v/>
      </c>
    </row>
    <row r="27079" spans="8:8">
      <c r="H27079" t="str">
        <f t="shared" si="130"/>
        <v/>
      </c>
    </row>
    <row r="27080" spans="8:8">
      <c r="H27080" t="str">
        <f t="shared" si="130"/>
        <v/>
      </c>
    </row>
    <row r="27081" spans="8:8">
      <c r="H27081" t="str">
        <f t="shared" si="130"/>
        <v/>
      </c>
    </row>
    <row r="27082" spans="8:8">
      <c r="H27082" t="str">
        <f t="shared" si="130"/>
        <v/>
      </c>
    </row>
    <row r="27083" spans="8:8">
      <c r="H27083" t="str">
        <f t="shared" si="130"/>
        <v/>
      </c>
    </row>
    <row r="27084" spans="8:8">
      <c r="H27084" t="str">
        <f t="shared" si="130"/>
        <v/>
      </c>
    </row>
    <row r="27085" spans="8:8">
      <c r="H27085" t="str">
        <f t="shared" si="130"/>
        <v/>
      </c>
    </row>
    <row r="27086" spans="8:8">
      <c r="H27086" t="str">
        <f t="shared" si="130"/>
        <v/>
      </c>
    </row>
    <row r="27087" spans="8:8">
      <c r="H27087" t="str">
        <f t="shared" si="130"/>
        <v/>
      </c>
    </row>
    <row r="27088" spans="8:8">
      <c r="H27088" t="str">
        <f t="shared" si="130"/>
        <v/>
      </c>
    </row>
    <row r="27089" spans="8:8">
      <c r="H27089" t="str">
        <f t="shared" si="130"/>
        <v/>
      </c>
    </row>
    <row r="27090" spans="8:8">
      <c r="H27090" t="str">
        <f t="shared" si="130"/>
        <v/>
      </c>
    </row>
    <row r="27091" spans="8:8">
      <c r="H27091" t="str">
        <f t="shared" si="130"/>
        <v/>
      </c>
    </row>
    <row r="27092" spans="8:8">
      <c r="H27092" t="str">
        <f t="shared" si="130"/>
        <v/>
      </c>
    </row>
    <row r="27093" spans="8:8">
      <c r="H27093" t="str">
        <f t="shared" si="130"/>
        <v/>
      </c>
    </row>
    <row r="27094" spans="8:8">
      <c r="H27094" t="str">
        <f t="shared" si="130"/>
        <v/>
      </c>
    </row>
    <row r="27095" spans="8:8">
      <c r="H27095" t="str">
        <f t="shared" si="130"/>
        <v/>
      </c>
    </row>
    <row r="27096" spans="8:8">
      <c r="H27096" t="str">
        <f t="shared" si="130"/>
        <v/>
      </c>
    </row>
    <row r="27097" spans="8:8">
      <c r="H27097" t="str">
        <f t="shared" si="130"/>
        <v/>
      </c>
    </row>
    <row r="27098" spans="8:8">
      <c r="H27098" t="str">
        <f t="shared" si="130"/>
        <v/>
      </c>
    </row>
    <row r="27099" spans="8:8">
      <c r="H27099" t="str">
        <f t="shared" si="130"/>
        <v/>
      </c>
    </row>
    <row r="27100" spans="8:8">
      <c r="H27100" t="str">
        <f t="shared" si="130"/>
        <v/>
      </c>
    </row>
    <row r="27101" spans="8:8">
      <c r="H27101" t="str">
        <f t="shared" si="130"/>
        <v/>
      </c>
    </row>
    <row r="27102" spans="8:8">
      <c r="H27102" t="str">
        <f t="shared" si="130"/>
        <v/>
      </c>
    </row>
    <row r="27103" spans="8:8">
      <c r="H27103" t="str">
        <f t="shared" si="130"/>
        <v/>
      </c>
    </row>
    <row r="27104" spans="8:8">
      <c r="H27104" t="str">
        <f t="shared" si="130"/>
        <v/>
      </c>
    </row>
    <row r="27105" spans="8:8">
      <c r="H27105" t="str">
        <f t="shared" si="130"/>
        <v/>
      </c>
    </row>
    <row r="27106" spans="8:8">
      <c r="H27106" t="str">
        <f t="shared" ref="H27106:H27169" si="131">_xlfn.TEXTJOIN(", ", TRUE, G27106:G27106)</f>
        <v/>
      </c>
    </row>
    <row r="27107" spans="8:8">
      <c r="H27107" t="str">
        <f t="shared" si="131"/>
        <v/>
      </c>
    </row>
    <row r="27108" spans="8:8">
      <c r="H27108" t="str">
        <f t="shared" si="131"/>
        <v/>
      </c>
    </row>
    <row r="27109" spans="8:8">
      <c r="H27109" t="str">
        <f t="shared" si="131"/>
        <v/>
      </c>
    </row>
    <row r="27110" spans="8:8">
      <c r="H27110" t="str">
        <f t="shared" si="131"/>
        <v/>
      </c>
    </row>
    <row r="27111" spans="8:8">
      <c r="H27111" t="str">
        <f t="shared" si="131"/>
        <v/>
      </c>
    </row>
    <row r="27112" spans="8:8">
      <c r="H27112" t="str">
        <f t="shared" si="131"/>
        <v/>
      </c>
    </row>
    <row r="27113" spans="8:8">
      <c r="H27113" t="str">
        <f t="shared" si="131"/>
        <v/>
      </c>
    </row>
    <row r="27114" spans="8:8">
      <c r="H27114" t="str">
        <f t="shared" si="131"/>
        <v/>
      </c>
    </row>
    <row r="27115" spans="8:8">
      <c r="H27115" t="str">
        <f t="shared" si="131"/>
        <v/>
      </c>
    </row>
    <row r="27116" spans="8:8">
      <c r="H27116" t="str">
        <f t="shared" si="131"/>
        <v/>
      </c>
    </row>
    <row r="27117" spans="8:8">
      <c r="H27117" t="str">
        <f t="shared" si="131"/>
        <v/>
      </c>
    </row>
    <row r="27118" spans="8:8">
      <c r="H27118" t="str">
        <f t="shared" si="131"/>
        <v/>
      </c>
    </row>
    <row r="27119" spans="8:8">
      <c r="H27119" t="str">
        <f t="shared" si="131"/>
        <v/>
      </c>
    </row>
    <row r="27120" spans="8:8">
      <c r="H27120" t="str">
        <f t="shared" si="131"/>
        <v/>
      </c>
    </row>
    <row r="27121" spans="8:8">
      <c r="H27121" t="str">
        <f t="shared" si="131"/>
        <v/>
      </c>
    </row>
    <row r="27122" spans="8:8">
      <c r="H27122" t="str">
        <f t="shared" si="131"/>
        <v/>
      </c>
    </row>
    <row r="27123" spans="8:8">
      <c r="H27123" t="str">
        <f t="shared" si="131"/>
        <v/>
      </c>
    </row>
    <row r="27124" spans="8:8">
      <c r="H27124" t="str">
        <f t="shared" si="131"/>
        <v/>
      </c>
    </row>
    <row r="27125" spans="8:8">
      <c r="H27125" t="str">
        <f t="shared" si="131"/>
        <v/>
      </c>
    </row>
    <row r="27126" spans="8:8">
      <c r="H27126" t="str">
        <f t="shared" si="131"/>
        <v/>
      </c>
    </row>
    <row r="27127" spans="8:8">
      <c r="H27127" t="str">
        <f t="shared" si="131"/>
        <v/>
      </c>
    </row>
    <row r="27128" spans="8:8">
      <c r="H27128" t="str">
        <f t="shared" si="131"/>
        <v/>
      </c>
    </row>
    <row r="27129" spans="8:8">
      <c r="H27129" t="str">
        <f t="shared" si="131"/>
        <v/>
      </c>
    </row>
    <row r="27130" spans="8:8">
      <c r="H27130" t="str">
        <f t="shared" si="131"/>
        <v/>
      </c>
    </row>
    <row r="27131" spans="8:8">
      <c r="H27131" t="str">
        <f t="shared" si="131"/>
        <v/>
      </c>
    </row>
    <row r="27132" spans="8:8">
      <c r="H27132" t="str">
        <f t="shared" si="131"/>
        <v/>
      </c>
    </row>
    <row r="27133" spans="8:8">
      <c r="H27133" t="str">
        <f t="shared" si="131"/>
        <v/>
      </c>
    </row>
    <row r="27134" spans="8:8">
      <c r="H27134" t="str">
        <f t="shared" si="131"/>
        <v/>
      </c>
    </row>
    <row r="27135" spans="8:8">
      <c r="H27135" t="str">
        <f t="shared" si="131"/>
        <v/>
      </c>
    </row>
    <row r="27136" spans="8:8">
      <c r="H27136" t="str">
        <f t="shared" si="131"/>
        <v/>
      </c>
    </row>
    <row r="27137" spans="8:8">
      <c r="H27137" t="str">
        <f t="shared" si="131"/>
        <v/>
      </c>
    </row>
    <row r="27138" spans="8:8">
      <c r="H27138" t="str">
        <f t="shared" si="131"/>
        <v/>
      </c>
    </row>
    <row r="27139" spans="8:8">
      <c r="H27139" t="str">
        <f t="shared" si="131"/>
        <v/>
      </c>
    </row>
    <row r="27140" spans="8:8">
      <c r="H27140" t="str">
        <f t="shared" si="131"/>
        <v/>
      </c>
    </row>
    <row r="27141" spans="8:8">
      <c r="H27141" t="str">
        <f t="shared" si="131"/>
        <v/>
      </c>
    </row>
    <row r="27142" spans="8:8">
      <c r="H27142" t="str">
        <f t="shared" si="131"/>
        <v/>
      </c>
    </row>
    <row r="27143" spans="8:8">
      <c r="H27143" t="str">
        <f t="shared" si="131"/>
        <v/>
      </c>
    </row>
    <row r="27144" spans="8:8">
      <c r="H27144" t="str">
        <f t="shared" si="131"/>
        <v/>
      </c>
    </row>
    <row r="27145" spans="8:8">
      <c r="H27145" t="str">
        <f t="shared" si="131"/>
        <v/>
      </c>
    </row>
    <row r="27146" spans="8:8">
      <c r="H27146" t="str">
        <f t="shared" si="131"/>
        <v/>
      </c>
    </row>
    <row r="27147" spans="8:8">
      <c r="H27147" t="str">
        <f t="shared" si="131"/>
        <v/>
      </c>
    </row>
    <row r="27148" spans="8:8">
      <c r="H27148" t="str">
        <f t="shared" si="131"/>
        <v/>
      </c>
    </row>
    <row r="27149" spans="8:8">
      <c r="H27149" t="str">
        <f t="shared" si="131"/>
        <v/>
      </c>
    </row>
    <row r="27150" spans="8:8">
      <c r="H27150" t="str">
        <f t="shared" si="131"/>
        <v/>
      </c>
    </row>
    <row r="27151" spans="8:8">
      <c r="H27151" t="str">
        <f t="shared" si="131"/>
        <v/>
      </c>
    </row>
    <row r="27152" spans="8:8">
      <c r="H27152" t="str">
        <f t="shared" si="131"/>
        <v/>
      </c>
    </row>
    <row r="27153" spans="8:8">
      <c r="H27153" t="str">
        <f t="shared" si="131"/>
        <v/>
      </c>
    </row>
    <row r="27154" spans="8:8">
      <c r="H27154" t="str">
        <f t="shared" si="131"/>
        <v/>
      </c>
    </row>
    <row r="27155" spans="8:8">
      <c r="H27155" t="str">
        <f t="shared" si="131"/>
        <v/>
      </c>
    </row>
    <row r="27156" spans="8:8">
      <c r="H27156" t="str">
        <f t="shared" si="131"/>
        <v/>
      </c>
    </row>
    <row r="27157" spans="8:8">
      <c r="H27157" t="str">
        <f t="shared" si="131"/>
        <v/>
      </c>
    </row>
    <row r="27158" spans="8:8">
      <c r="H27158" t="str">
        <f t="shared" si="131"/>
        <v/>
      </c>
    </row>
    <row r="27159" spans="8:8">
      <c r="H27159" t="str">
        <f t="shared" si="131"/>
        <v/>
      </c>
    </row>
    <row r="27160" spans="8:8">
      <c r="H27160" t="str">
        <f t="shared" si="131"/>
        <v/>
      </c>
    </row>
    <row r="27161" spans="8:8">
      <c r="H27161" t="str">
        <f t="shared" si="131"/>
        <v/>
      </c>
    </row>
    <row r="27162" spans="8:8">
      <c r="H27162" t="str">
        <f t="shared" si="131"/>
        <v/>
      </c>
    </row>
    <row r="27163" spans="8:8">
      <c r="H27163" t="str">
        <f t="shared" si="131"/>
        <v/>
      </c>
    </row>
    <row r="27164" spans="8:8">
      <c r="H27164" t="str">
        <f t="shared" si="131"/>
        <v/>
      </c>
    </row>
    <row r="27165" spans="8:8">
      <c r="H27165" t="str">
        <f t="shared" si="131"/>
        <v/>
      </c>
    </row>
    <row r="27166" spans="8:8">
      <c r="H27166" t="str">
        <f t="shared" si="131"/>
        <v/>
      </c>
    </row>
    <row r="27167" spans="8:8">
      <c r="H27167" t="str">
        <f t="shared" si="131"/>
        <v/>
      </c>
    </row>
    <row r="27168" spans="8:8">
      <c r="H27168" t="str">
        <f t="shared" si="131"/>
        <v/>
      </c>
    </row>
    <row r="27169" spans="8:8">
      <c r="H27169" t="str">
        <f t="shared" si="131"/>
        <v/>
      </c>
    </row>
    <row r="27170" spans="8:8">
      <c r="H27170" t="str">
        <f t="shared" ref="H27170:H27233" si="132">_xlfn.TEXTJOIN(", ", TRUE, G27170:G27170)</f>
        <v/>
      </c>
    </row>
    <row r="27171" spans="8:8">
      <c r="H27171" t="str">
        <f t="shared" si="132"/>
        <v/>
      </c>
    </row>
    <row r="27172" spans="8:8">
      <c r="H27172" t="str">
        <f t="shared" si="132"/>
        <v/>
      </c>
    </row>
    <row r="27173" spans="8:8">
      <c r="H27173" t="str">
        <f t="shared" si="132"/>
        <v/>
      </c>
    </row>
    <row r="27174" spans="8:8">
      <c r="H27174" t="str">
        <f t="shared" si="132"/>
        <v/>
      </c>
    </row>
    <row r="27175" spans="8:8">
      <c r="H27175" t="str">
        <f t="shared" si="132"/>
        <v/>
      </c>
    </row>
    <row r="27176" spans="8:8">
      <c r="H27176" t="str">
        <f t="shared" si="132"/>
        <v/>
      </c>
    </row>
    <row r="27177" spans="8:8">
      <c r="H27177" t="str">
        <f t="shared" si="132"/>
        <v/>
      </c>
    </row>
    <row r="27178" spans="8:8">
      <c r="H27178" t="str">
        <f t="shared" si="132"/>
        <v/>
      </c>
    </row>
    <row r="27179" spans="8:8">
      <c r="H27179" t="str">
        <f t="shared" si="132"/>
        <v/>
      </c>
    </row>
    <row r="27180" spans="8:8">
      <c r="H27180" t="str">
        <f t="shared" si="132"/>
        <v/>
      </c>
    </row>
    <row r="27181" spans="8:8">
      <c r="H27181" t="str">
        <f t="shared" si="132"/>
        <v/>
      </c>
    </row>
    <row r="27182" spans="8:8">
      <c r="H27182" t="str">
        <f t="shared" si="132"/>
        <v/>
      </c>
    </row>
    <row r="27183" spans="8:8">
      <c r="H27183" t="str">
        <f t="shared" si="132"/>
        <v/>
      </c>
    </row>
    <row r="27184" spans="8:8">
      <c r="H27184" t="str">
        <f t="shared" si="132"/>
        <v/>
      </c>
    </row>
    <row r="27185" spans="8:8">
      <c r="H27185" t="str">
        <f t="shared" si="132"/>
        <v/>
      </c>
    </row>
    <row r="27186" spans="8:8">
      <c r="H27186" t="str">
        <f t="shared" si="132"/>
        <v/>
      </c>
    </row>
    <row r="27187" spans="8:8">
      <c r="H27187" t="str">
        <f t="shared" si="132"/>
        <v/>
      </c>
    </row>
    <row r="27188" spans="8:8">
      <c r="H27188" t="str">
        <f t="shared" si="132"/>
        <v/>
      </c>
    </row>
    <row r="27189" spans="8:8">
      <c r="H27189" t="str">
        <f t="shared" si="132"/>
        <v/>
      </c>
    </row>
    <row r="27190" spans="8:8">
      <c r="H27190" t="str">
        <f t="shared" si="132"/>
        <v/>
      </c>
    </row>
    <row r="27191" spans="8:8">
      <c r="H27191" t="str">
        <f t="shared" si="132"/>
        <v/>
      </c>
    </row>
    <row r="27192" spans="8:8">
      <c r="H27192" t="str">
        <f t="shared" si="132"/>
        <v/>
      </c>
    </row>
    <row r="27193" spans="8:8">
      <c r="H27193" t="str">
        <f t="shared" si="132"/>
        <v/>
      </c>
    </row>
    <row r="27194" spans="8:8">
      <c r="H27194" t="str">
        <f t="shared" si="132"/>
        <v/>
      </c>
    </row>
    <row r="27195" spans="8:8">
      <c r="H27195" t="str">
        <f t="shared" si="132"/>
        <v/>
      </c>
    </row>
    <row r="27196" spans="8:8">
      <c r="H27196" t="str">
        <f t="shared" si="132"/>
        <v/>
      </c>
    </row>
    <row r="27197" spans="8:8">
      <c r="H27197" t="str">
        <f t="shared" si="132"/>
        <v/>
      </c>
    </row>
    <row r="27198" spans="8:8">
      <c r="H27198" t="str">
        <f t="shared" si="132"/>
        <v/>
      </c>
    </row>
    <row r="27199" spans="8:8">
      <c r="H27199" t="str">
        <f t="shared" si="132"/>
        <v/>
      </c>
    </row>
    <row r="27200" spans="8:8">
      <c r="H27200" t="str">
        <f t="shared" si="132"/>
        <v/>
      </c>
    </row>
    <row r="27201" spans="8:8">
      <c r="H27201" t="str">
        <f t="shared" si="132"/>
        <v/>
      </c>
    </row>
    <row r="27202" spans="8:8">
      <c r="H27202" t="str">
        <f t="shared" si="132"/>
        <v/>
      </c>
    </row>
    <row r="27203" spans="8:8">
      <c r="H27203" t="str">
        <f t="shared" si="132"/>
        <v/>
      </c>
    </row>
    <row r="27204" spans="8:8">
      <c r="H27204" t="str">
        <f t="shared" si="132"/>
        <v/>
      </c>
    </row>
    <row r="27205" spans="8:8">
      <c r="H27205" t="str">
        <f t="shared" si="132"/>
        <v/>
      </c>
    </row>
    <row r="27206" spans="8:8">
      <c r="H27206" t="str">
        <f t="shared" si="132"/>
        <v/>
      </c>
    </row>
    <row r="27207" spans="8:8">
      <c r="H27207" t="str">
        <f t="shared" si="132"/>
        <v/>
      </c>
    </row>
    <row r="27208" spans="8:8">
      <c r="H27208" t="str">
        <f t="shared" si="132"/>
        <v/>
      </c>
    </row>
    <row r="27209" spans="8:8">
      <c r="H27209" t="str">
        <f t="shared" si="132"/>
        <v/>
      </c>
    </row>
    <row r="27210" spans="8:8">
      <c r="H27210" t="str">
        <f t="shared" si="132"/>
        <v/>
      </c>
    </row>
    <row r="27211" spans="8:8">
      <c r="H27211" t="str">
        <f t="shared" si="132"/>
        <v/>
      </c>
    </row>
    <row r="27212" spans="8:8">
      <c r="H27212" t="str">
        <f t="shared" si="132"/>
        <v/>
      </c>
    </row>
    <row r="27213" spans="8:8">
      <c r="H27213" t="str">
        <f t="shared" si="132"/>
        <v/>
      </c>
    </row>
    <row r="27214" spans="8:8">
      <c r="H27214" t="str">
        <f t="shared" si="132"/>
        <v/>
      </c>
    </row>
    <row r="27215" spans="8:8">
      <c r="H27215" t="str">
        <f t="shared" si="132"/>
        <v/>
      </c>
    </row>
    <row r="27216" spans="8:8">
      <c r="H27216" t="str">
        <f t="shared" si="132"/>
        <v/>
      </c>
    </row>
    <row r="27217" spans="8:8">
      <c r="H27217" t="str">
        <f t="shared" si="132"/>
        <v/>
      </c>
    </row>
    <row r="27218" spans="8:8">
      <c r="H27218" t="str">
        <f t="shared" si="132"/>
        <v/>
      </c>
    </row>
    <row r="27219" spans="8:8">
      <c r="H27219" t="str">
        <f t="shared" si="132"/>
        <v/>
      </c>
    </row>
    <row r="27220" spans="8:8">
      <c r="H27220" t="str">
        <f t="shared" si="132"/>
        <v/>
      </c>
    </row>
    <row r="27221" spans="8:8">
      <c r="H27221" t="str">
        <f t="shared" si="132"/>
        <v/>
      </c>
    </row>
    <row r="27222" spans="8:8">
      <c r="H27222" t="str">
        <f t="shared" si="132"/>
        <v/>
      </c>
    </row>
    <row r="27223" spans="8:8">
      <c r="H27223" t="str">
        <f t="shared" si="132"/>
        <v/>
      </c>
    </row>
    <row r="27224" spans="8:8">
      <c r="H27224" t="str">
        <f t="shared" si="132"/>
        <v/>
      </c>
    </row>
    <row r="27225" spans="8:8">
      <c r="H27225" t="str">
        <f t="shared" si="132"/>
        <v/>
      </c>
    </row>
    <row r="27226" spans="8:8">
      <c r="H27226" t="str">
        <f t="shared" si="132"/>
        <v/>
      </c>
    </row>
    <row r="27227" spans="8:8">
      <c r="H27227" t="str">
        <f t="shared" si="132"/>
        <v/>
      </c>
    </row>
    <row r="27228" spans="8:8">
      <c r="H27228" t="str">
        <f t="shared" si="132"/>
        <v/>
      </c>
    </row>
    <row r="27229" spans="8:8">
      <c r="H27229" t="str">
        <f t="shared" si="132"/>
        <v/>
      </c>
    </row>
    <row r="27230" spans="8:8">
      <c r="H27230" t="str">
        <f t="shared" si="132"/>
        <v/>
      </c>
    </row>
    <row r="27231" spans="8:8">
      <c r="H27231" t="str">
        <f t="shared" si="132"/>
        <v/>
      </c>
    </row>
    <row r="27232" spans="8:8">
      <c r="H27232" t="str">
        <f t="shared" si="132"/>
        <v/>
      </c>
    </row>
    <row r="27233" spans="8:8">
      <c r="H27233" t="str">
        <f t="shared" si="132"/>
        <v/>
      </c>
    </row>
    <row r="27234" spans="8:8">
      <c r="H27234" t="str">
        <f t="shared" ref="H27234:H27297" si="133">_xlfn.TEXTJOIN(", ", TRUE, G27234:G27234)</f>
        <v/>
      </c>
    </row>
    <row r="27235" spans="8:8">
      <c r="H27235" t="str">
        <f t="shared" si="133"/>
        <v/>
      </c>
    </row>
    <row r="27236" spans="8:8">
      <c r="H27236" t="str">
        <f t="shared" si="133"/>
        <v/>
      </c>
    </row>
    <row r="27237" spans="8:8">
      <c r="H27237" t="str">
        <f t="shared" si="133"/>
        <v/>
      </c>
    </row>
    <row r="27238" spans="8:8">
      <c r="H27238" t="str">
        <f t="shared" si="133"/>
        <v/>
      </c>
    </row>
    <row r="27239" spans="8:8">
      <c r="H27239" t="str">
        <f t="shared" si="133"/>
        <v/>
      </c>
    </row>
    <row r="27240" spans="8:8">
      <c r="H27240" t="str">
        <f t="shared" si="133"/>
        <v/>
      </c>
    </row>
    <row r="27241" spans="8:8">
      <c r="H27241" t="str">
        <f t="shared" si="133"/>
        <v/>
      </c>
    </row>
    <row r="27242" spans="8:8">
      <c r="H27242" t="str">
        <f t="shared" si="133"/>
        <v/>
      </c>
    </row>
    <row r="27243" spans="8:8">
      <c r="H27243" t="str">
        <f t="shared" si="133"/>
        <v/>
      </c>
    </row>
    <row r="27244" spans="8:8">
      <c r="H27244" t="str">
        <f t="shared" si="133"/>
        <v/>
      </c>
    </row>
    <row r="27245" spans="8:8">
      <c r="H27245" t="str">
        <f t="shared" si="133"/>
        <v/>
      </c>
    </row>
    <row r="27246" spans="8:8">
      <c r="H27246" t="str">
        <f t="shared" si="133"/>
        <v/>
      </c>
    </row>
    <row r="27247" spans="8:8">
      <c r="H27247" t="str">
        <f t="shared" si="133"/>
        <v/>
      </c>
    </row>
    <row r="27248" spans="8:8">
      <c r="H27248" t="str">
        <f t="shared" si="133"/>
        <v/>
      </c>
    </row>
    <row r="27249" spans="8:8">
      <c r="H27249" t="str">
        <f t="shared" si="133"/>
        <v/>
      </c>
    </row>
    <row r="27250" spans="8:8">
      <c r="H27250" t="str">
        <f t="shared" si="133"/>
        <v/>
      </c>
    </row>
    <row r="27251" spans="8:8">
      <c r="H27251" t="str">
        <f t="shared" si="133"/>
        <v/>
      </c>
    </row>
    <row r="27252" spans="8:8">
      <c r="H27252" t="str">
        <f t="shared" si="133"/>
        <v/>
      </c>
    </row>
    <row r="27253" spans="8:8">
      <c r="H27253" t="str">
        <f t="shared" si="133"/>
        <v/>
      </c>
    </row>
    <row r="27254" spans="8:8">
      <c r="H27254" t="str">
        <f t="shared" si="133"/>
        <v/>
      </c>
    </row>
    <row r="27255" spans="8:8">
      <c r="H27255" t="str">
        <f t="shared" si="133"/>
        <v/>
      </c>
    </row>
    <row r="27256" spans="8:8">
      <c r="H27256" t="str">
        <f t="shared" si="133"/>
        <v/>
      </c>
    </row>
    <row r="27257" spans="8:8">
      <c r="H27257" t="str">
        <f t="shared" si="133"/>
        <v/>
      </c>
    </row>
    <row r="27258" spans="8:8">
      <c r="H27258" t="str">
        <f t="shared" si="133"/>
        <v/>
      </c>
    </row>
    <row r="27259" spans="8:8">
      <c r="H27259" t="str">
        <f t="shared" si="133"/>
        <v/>
      </c>
    </row>
    <row r="27260" spans="8:8">
      <c r="H27260" t="str">
        <f t="shared" si="133"/>
        <v/>
      </c>
    </row>
    <row r="27261" spans="8:8">
      <c r="H27261" t="str">
        <f t="shared" si="133"/>
        <v/>
      </c>
    </row>
    <row r="27262" spans="8:8">
      <c r="H27262" t="str">
        <f t="shared" si="133"/>
        <v/>
      </c>
    </row>
    <row r="27263" spans="8:8">
      <c r="H27263" t="str">
        <f t="shared" si="133"/>
        <v/>
      </c>
    </row>
    <row r="27264" spans="8:8">
      <c r="H27264" t="str">
        <f t="shared" si="133"/>
        <v/>
      </c>
    </row>
    <row r="27265" spans="8:8">
      <c r="H27265" t="str">
        <f t="shared" si="133"/>
        <v/>
      </c>
    </row>
    <row r="27266" spans="8:8">
      <c r="H27266" t="str">
        <f t="shared" si="133"/>
        <v/>
      </c>
    </row>
    <row r="27267" spans="8:8">
      <c r="H27267" t="str">
        <f t="shared" si="133"/>
        <v/>
      </c>
    </row>
    <row r="27268" spans="8:8">
      <c r="H27268" t="str">
        <f t="shared" si="133"/>
        <v/>
      </c>
    </row>
    <row r="27269" spans="8:8">
      <c r="H27269" t="str">
        <f t="shared" si="133"/>
        <v/>
      </c>
    </row>
    <row r="27270" spans="8:8">
      <c r="H27270" t="str">
        <f t="shared" si="133"/>
        <v/>
      </c>
    </row>
    <row r="27271" spans="8:8">
      <c r="H27271" t="str">
        <f t="shared" si="133"/>
        <v/>
      </c>
    </row>
    <row r="27272" spans="8:8">
      <c r="H27272" t="str">
        <f t="shared" si="133"/>
        <v/>
      </c>
    </row>
    <row r="27273" spans="8:8">
      <c r="H27273" t="str">
        <f t="shared" si="133"/>
        <v/>
      </c>
    </row>
    <row r="27274" spans="8:8">
      <c r="H27274" t="str">
        <f t="shared" si="133"/>
        <v/>
      </c>
    </row>
    <row r="27275" spans="8:8">
      <c r="H27275" t="str">
        <f t="shared" si="133"/>
        <v/>
      </c>
    </row>
    <row r="27276" spans="8:8">
      <c r="H27276" t="str">
        <f t="shared" si="133"/>
        <v/>
      </c>
    </row>
    <row r="27277" spans="8:8">
      <c r="H27277" t="str">
        <f t="shared" si="133"/>
        <v/>
      </c>
    </row>
    <row r="27278" spans="8:8">
      <c r="H27278" t="str">
        <f t="shared" si="133"/>
        <v/>
      </c>
    </row>
    <row r="27279" spans="8:8">
      <c r="H27279" t="str">
        <f t="shared" si="133"/>
        <v/>
      </c>
    </row>
    <row r="27280" spans="8:8">
      <c r="H27280" t="str">
        <f t="shared" si="133"/>
        <v/>
      </c>
    </row>
    <row r="27281" spans="8:8">
      <c r="H27281" t="str">
        <f t="shared" si="133"/>
        <v/>
      </c>
    </row>
    <row r="27282" spans="8:8">
      <c r="H27282" t="str">
        <f t="shared" si="133"/>
        <v/>
      </c>
    </row>
    <row r="27283" spans="8:8">
      <c r="H27283" t="str">
        <f t="shared" si="133"/>
        <v/>
      </c>
    </row>
    <row r="27284" spans="8:8">
      <c r="H27284" t="str">
        <f t="shared" si="133"/>
        <v/>
      </c>
    </row>
    <row r="27285" spans="8:8">
      <c r="H27285" t="str">
        <f t="shared" si="133"/>
        <v/>
      </c>
    </row>
    <row r="27286" spans="8:8">
      <c r="H27286" t="str">
        <f t="shared" si="133"/>
        <v/>
      </c>
    </row>
    <row r="27287" spans="8:8">
      <c r="H27287" t="str">
        <f t="shared" si="133"/>
        <v/>
      </c>
    </row>
    <row r="27288" spans="8:8">
      <c r="H27288" t="str">
        <f t="shared" si="133"/>
        <v/>
      </c>
    </row>
    <row r="27289" spans="8:8">
      <c r="H27289" t="str">
        <f t="shared" si="133"/>
        <v/>
      </c>
    </row>
    <row r="27290" spans="8:8">
      <c r="H27290" t="str">
        <f t="shared" si="133"/>
        <v/>
      </c>
    </row>
    <row r="27291" spans="8:8">
      <c r="H27291" t="str">
        <f t="shared" si="133"/>
        <v/>
      </c>
    </row>
    <row r="27292" spans="8:8">
      <c r="H27292" t="str">
        <f t="shared" si="133"/>
        <v/>
      </c>
    </row>
    <row r="27293" spans="8:8">
      <c r="H27293" t="str">
        <f t="shared" si="133"/>
        <v/>
      </c>
    </row>
    <row r="27294" spans="8:8">
      <c r="H27294" t="str">
        <f t="shared" si="133"/>
        <v/>
      </c>
    </row>
    <row r="27295" spans="8:8">
      <c r="H27295" t="str">
        <f t="shared" si="133"/>
        <v/>
      </c>
    </row>
    <row r="27296" spans="8:8">
      <c r="H27296" t="str">
        <f t="shared" si="133"/>
        <v/>
      </c>
    </row>
    <row r="27297" spans="8:8">
      <c r="H27297" t="str">
        <f t="shared" si="133"/>
        <v/>
      </c>
    </row>
    <row r="27298" spans="8:8">
      <c r="H27298" t="str">
        <f t="shared" ref="H27298:H27361" si="134">_xlfn.TEXTJOIN(", ", TRUE, G27298:G27298)</f>
        <v/>
      </c>
    </row>
    <row r="27299" spans="8:8">
      <c r="H27299" t="str">
        <f t="shared" si="134"/>
        <v/>
      </c>
    </row>
    <row r="27300" spans="8:8">
      <c r="H27300" t="str">
        <f t="shared" si="134"/>
        <v/>
      </c>
    </row>
    <row r="27301" spans="8:8">
      <c r="H27301" t="str">
        <f t="shared" si="134"/>
        <v/>
      </c>
    </row>
    <row r="27302" spans="8:8">
      <c r="H27302" t="str">
        <f t="shared" si="134"/>
        <v/>
      </c>
    </row>
    <row r="27303" spans="8:8">
      <c r="H27303" t="str">
        <f t="shared" si="134"/>
        <v/>
      </c>
    </row>
    <row r="27304" spans="8:8">
      <c r="H27304" t="str">
        <f t="shared" si="134"/>
        <v/>
      </c>
    </row>
    <row r="27305" spans="8:8">
      <c r="H27305" t="str">
        <f t="shared" si="134"/>
        <v/>
      </c>
    </row>
    <row r="27306" spans="8:8">
      <c r="H27306" t="str">
        <f t="shared" si="134"/>
        <v/>
      </c>
    </row>
    <row r="27307" spans="8:8">
      <c r="H27307" t="str">
        <f t="shared" si="134"/>
        <v/>
      </c>
    </row>
    <row r="27308" spans="8:8">
      <c r="H27308" t="str">
        <f t="shared" si="134"/>
        <v/>
      </c>
    </row>
    <row r="27309" spans="8:8">
      <c r="H27309" t="str">
        <f t="shared" si="134"/>
        <v/>
      </c>
    </row>
    <row r="27310" spans="8:8">
      <c r="H27310" t="str">
        <f t="shared" si="134"/>
        <v/>
      </c>
    </row>
    <row r="27311" spans="8:8">
      <c r="H27311" t="str">
        <f t="shared" si="134"/>
        <v/>
      </c>
    </row>
    <row r="27312" spans="8:8">
      <c r="H27312" t="str">
        <f t="shared" si="134"/>
        <v/>
      </c>
    </row>
    <row r="27313" spans="8:8">
      <c r="H27313" t="str">
        <f t="shared" si="134"/>
        <v/>
      </c>
    </row>
    <row r="27314" spans="8:8">
      <c r="H27314" t="str">
        <f t="shared" si="134"/>
        <v/>
      </c>
    </row>
    <row r="27315" spans="8:8">
      <c r="H27315" t="str">
        <f t="shared" si="134"/>
        <v/>
      </c>
    </row>
    <row r="27316" spans="8:8">
      <c r="H27316" t="str">
        <f t="shared" si="134"/>
        <v/>
      </c>
    </row>
    <row r="27317" spans="8:8">
      <c r="H27317" t="str">
        <f t="shared" si="134"/>
        <v/>
      </c>
    </row>
    <row r="27318" spans="8:8">
      <c r="H27318" t="str">
        <f t="shared" si="134"/>
        <v/>
      </c>
    </row>
    <row r="27319" spans="8:8">
      <c r="H27319" t="str">
        <f t="shared" si="134"/>
        <v/>
      </c>
    </row>
    <row r="27320" spans="8:8">
      <c r="H27320" t="str">
        <f t="shared" si="134"/>
        <v/>
      </c>
    </row>
    <row r="27321" spans="8:8">
      <c r="H27321" t="str">
        <f t="shared" si="134"/>
        <v/>
      </c>
    </row>
    <row r="27322" spans="8:8">
      <c r="H27322" t="str">
        <f t="shared" si="134"/>
        <v/>
      </c>
    </row>
    <row r="27323" spans="8:8">
      <c r="H27323" t="str">
        <f t="shared" si="134"/>
        <v/>
      </c>
    </row>
    <row r="27324" spans="8:8">
      <c r="H27324" t="str">
        <f t="shared" si="134"/>
        <v/>
      </c>
    </row>
    <row r="27325" spans="8:8">
      <c r="H27325" t="str">
        <f t="shared" si="134"/>
        <v/>
      </c>
    </row>
    <row r="27326" spans="8:8">
      <c r="H27326" t="str">
        <f t="shared" si="134"/>
        <v/>
      </c>
    </row>
    <row r="27327" spans="8:8">
      <c r="H27327" t="str">
        <f t="shared" si="134"/>
        <v/>
      </c>
    </row>
    <row r="27328" spans="8:8">
      <c r="H27328" t="str">
        <f t="shared" si="134"/>
        <v/>
      </c>
    </row>
    <row r="27329" spans="8:8">
      <c r="H27329" t="str">
        <f t="shared" si="134"/>
        <v/>
      </c>
    </row>
    <row r="27330" spans="8:8">
      <c r="H27330" t="str">
        <f t="shared" si="134"/>
        <v/>
      </c>
    </row>
    <row r="27331" spans="8:8">
      <c r="H27331" t="str">
        <f t="shared" si="134"/>
        <v/>
      </c>
    </row>
    <row r="27332" spans="8:8">
      <c r="H27332" t="str">
        <f t="shared" si="134"/>
        <v/>
      </c>
    </row>
    <row r="27333" spans="8:8">
      <c r="H27333" t="str">
        <f t="shared" si="134"/>
        <v/>
      </c>
    </row>
    <row r="27334" spans="8:8">
      <c r="H27334" t="str">
        <f t="shared" si="134"/>
        <v/>
      </c>
    </row>
    <row r="27335" spans="8:8">
      <c r="H27335" t="str">
        <f t="shared" si="134"/>
        <v/>
      </c>
    </row>
    <row r="27336" spans="8:8">
      <c r="H27336" t="str">
        <f t="shared" si="134"/>
        <v/>
      </c>
    </row>
    <row r="27337" spans="8:8">
      <c r="H27337" t="str">
        <f t="shared" si="134"/>
        <v/>
      </c>
    </row>
    <row r="27338" spans="8:8">
      <c r="H27338" t="str">
        <f t="shared" si="134"/>
        <v/>
      </c>
    </row>
    <row r="27339" spans="8:8">
      <c r="H27339" t="str">
        <f t="shared" si="134"/>
        <v/>
      </c>
    </row>
    <row r="27340" spans="8:8">
      <c r="H27340" t="str">
        <f t="shared" si="134"/>
        <v/>
      </c>
    </row>
    <row r="27341" spans="8:8">
      <c r="H27341" t="str">
        <f t="shared" si="134"/>
        <v/>
      </c>
    </row>
    <row r="27342" spans="8:8">
      <c r="H27342" t="str">
        <f t="shared" si="134"/>
        <v/>
      </c>
    </row>
    <row r="27343" spans="8:8">
      <c r="H27343" t="str">
        <f t="shared" si="134"/>
        <v/>
      </c>
    </row>
    <row r="27344" spans="8:8">
      <c r="H27344" t="str">
        <f t="shared" si="134"/>
        <v/>
      </c>
    </row>
    <row r="27345" spans="8:8">
      <c r="H27345" t="str">
        <f t="shared" si="134"/>
        <v/>
      </c>
    </row>
    <row r="27346" spans="8:8">
      <c r="H27346" t="str">
        <f t="shared" si="134"/>
        <v/>
      </c>
    </row>
    <row r="27347" spans="8:8">
      <c r="H27347" t="str">
        <f t="shared" si="134"/>
        <v/>
      </c>
    </row>
    <row r="27348" spans="8:8">
      <c r="H27348" t="str">
        <f t="shared" si="134"/>
        <v/>
      </c>
    </row>
    <row r="27349" spans="8:8">
      <c r="H27349" t="str">
        <f t="shared" si="134"/>
        <v/>
      </c>
    </row>
    <row r="27350" spans="8:8">
      <c r="H27350" t="str">
        <f t="shared" si="134"/>
        <v/>
      </c>
    </row>
    <row r="27351" spans="8:8">
      <c r="H27351" t="str">
        <f t="shared" si="134"/>
        <v/>
      </c>
    </row>
    <row r="27352" spans="8:8">
      <c r="H27352" t="str">
        <f t="shared" si="134"/>
        <v/>
      </c>
    </row>
    <row r="27353" spans="8:8">
      <c r="H27353" t="str">
        <f t="shared" si="134"/>
        <v/>
      </c>
    </row>
    <row r="27354" spans="8:8">
      <c r="H27354" t="str">
        <f t="shared" si="134"/>
        <v/>
      </c>
    </row>
    <row r="27355" spans="8:8">
      <c r="H27355" t="str">
        <f t="shared" si="134"/>
        <v/>
      </c>
    </row>
    <row r="27356" spans="8:8">
      <c r="H27356" t="str">
        <f t="shared" si="134"/>
        <v/>
      </c>
    </row>
    <row r="27357" spans="8:8">
      <c r="H27357" t="str">
        <f t="shared" si="134"/>
        <v/>
      </c>
    </row>
    <row r="27358" spans="8:8">
      <c r="H27358" t="str">
        <f t="shared" si="134"/>
        <v/>
      </c>
    </row>
    <row r="27359" spans="8:8">
      <c r="H27359" t="str">
        <f t="shared" si="134"/>
        <v/>
      </c>
    </row>
    <row r="27360" spans="8:8">
      <c r="H27360" t="str">
        <f t="shared" si="134"/>
        <v/>
      </c>
    </row>
    <row r="27361" spans="8:8">
      <c r="H27361" t="str">
        <f t="shared" si="134"/>
        <v/>
      </c>
    </row>
    <row r="27362" spans="8:8">
      <c r="H27362" t="str">
        <f t="shared" ref="H27362:H27425" si="135">_xlfn.TEXTJOIN(", ", TRUE, G27362:G27362)</f>
        <v/>
      </c>
    </row>
    <row r="27363" spans="8:8">
      <c r="H27363" t="str">
        <f t="shared" si="135"/>
        <v/>
      </c>
    </row>
    <row r="27364" spans="8:8">
      <c r="H27364" t="str">
        <f t="shared" si="135"/>
        <v/>
      </c>
    </row>
    <row r="27365" spans="8:8">
      <c r="H27365" t="str">
        <f t="shared" si="135"/>
        <v/>
      </c>
    </row>
    <row r="27366" spans="8:8">
      <c r="H27366" t="str">
        <f t="shared" si="135"/>
        <v/>
      </c>
    </row>
    <row r="27367" spans="8:8">
      <c r="H27367" t="str">
        <f t="shared" si="135"/>
        <v/>
      </c>
    </row>
    <row r="27368" spans="8:8">
      <c r="H27368" t="str">
        <f t="shared" si="135"/>
        <v/>
      </c>
    </row>
    <row r="27369" spans="8:8">
      <c r="H27369" t="str">
        <f t="shared" si="135"/>
        <v/>
      </c>
    </row>
    <row r="27370" spans="8:8">
      <c r="H27370" t="str">
        <f t="shared" si="135"/>
        <v/>
      </c>
    </row>
    <row r="27371" spans="8:8">
      <c r="H27371" t="str">
        <f t="shared" si="135"/>
        <v/>
      </c>
    </row>
    <row r="27372" spans="8:8">
      <c r="H27372" t="str">
        <f t="shared" si="135"/>
        <v/>
      </c>
    </row>
    <row r="27373" spans="8:8">
      <c r="H27373" t="str">
        <f t="shared" si="135"/>
        <v/>
      </c>
    </row>
    <row r="27374" spans="8:8">
      <c r="H27374" t="str">
        <f t="shared" si="135"/>
        <v/>
      </c>
    </row>
    <row r="27375" spans="8:8">
      <c r="H27375" t="str">
        <f t="shared" si="135"/>
        <v/>
      </c>
    </row>
    <row r="27376" spans="8:8">
      <c r="H27376" t="str">
        <f t="shared" si="135"/>
        <v/>
      </c>
    </row>
    <row r="27377" spans="8:8">
      <c r="H27377" t="str">
        <f t="shared" si="135"/>
        <v/>
      </c>
    </row>
    <row r="27378" spans="8:8">
      <c r="H27378" t="str">
        <f t="shared" si="135"/>
        <v/>
      </c>
    </row>
    <row r="27379" spans="8:8">
      <c r="H27379" t="str">
        <f t="shared" si="135"/>
        <v/>
      </c>
    </row>
    <row r="27380" spans="8:8">
      <c r="H27380" t="str">
        <f t="shared" si="135"/>
        <v/>
      </c>
    </row>
    <row r="27381" spans="8:8">
      <c r="H27381" t="str">
        <f t="shared" si="135"/>
        <v/>
      </c>
    </row>
    <row r="27382" spans="8:8">
      <c r="H27382" t="str">
        <f t="shared" si="135"/>
        <v/>
      </c>
    </row>
    <row r="27383" spans="8:8">
      <c r="H27383" t="str">
        <f t="shared" si="135"/>
        <v/>
      </c>
    </row>
    <row r="27384" spans="8:8">
      <c r="H27384" t="str">
        <f t="shared" si="135"/>
        <v/>
      </c>
    </row>
    <row r="27385" spans="8:8">
      <c r="H27385" t="str">
        <f t="shared" si="135"/>
        <v/>
      </c>
    </row>
    <row r="27386" spans="8:8">
      <c r="H27386" t="str">
        <f t="shared" si="135"/>
        <v/>
      </c>
    </row>
    <row r="27387" spans="8:8">
      <c r="H27387" t="str">
        <f t="shared" si="135"/>
        <v/>
      </c>
    </row>
    <row r="27388" spans="8:8">
      <c r="H27388" t="str">
        <f t="shared" si="135"/>
        <v/>
      </c>
    </row>
    <row r="27389" spans="8:8">
      <c r="H27389" t="str">
        <f t="shared" si="135"/>
        <v/>
      </c>
    </row>
    <row r="27390" spans="8:8">
      <c r="H27390" t="str">
        <f t="shared" si="135"/>
        <v/>
      </c>
    </row>
    <row r="27391" spans="8:8">
      <c r="H27391" t="str">
        <f t="shared" si="135"/>
        <v/>
      </c>
    </row>
    <row r="27392" spans="8:8">
      <c r="H27392" t="str">
        <f t="shared" si="135"/>
        <v/>
      </c>
    </row>
    <row r="27393" spans="8:8">
      <c r="H27393" t="str">
        <f t="shared" si="135"/>
        <v/>
      </c>
    </row>
    <row r="27394" spans="8:8">
      <c r="H27394" t="str">
        <f t="shared" si="135"/>
        <v/>
      </c>
    </row>
    <row r="27395" spans="8:8">
      <c r="H27395" t="str">
        <f t="shared" si="135"/>
        <v/>
      </c>
    </row>
    <row r="27396" spans="8:8">
      <c r="H27396" t="str">
        <f t="shared" si="135"/>
        <v/>
      </c>
    </row>
    <row r="27397" spans="8:8">
      <c r="H27397" t="str">
        <f t="shared" si="135"/>
        <v/>
      </c>
    </row>
    <row r="27398" spans="8:8">
      <c r="H27398" t="str">
        <f t="shared" si="135"/>
        <v/>
      </c>
    </row>
    <row r="27399" spans="8:8">
      <c r="H27399" t="str">
        <f t="shared" si="135"/>
        <v/>
      </c>
    </row>
    <row r="27400" spans="8:8">
      <c r="H27400" t="str">
        <f t="shared" si="135"/>
        <v/>
      </c>
    </row>
    <row r="27401" spans="8:8">
      <c r="H27401" t="str">
        <f t="shared" si="135"/>
        <v/>
      </c>
    </row>
    <row r="27402" spans="8:8">
      <c r="H27402" t="str">
        <f t="shared" si="135"/>
        <v/>
      </c>
    </row>
    <row r="27403" spans="8:8">
      <c r="H27403" t="str">
        <f t="shared" si="135"/>
        <v/>
      </c>
    </row>
    <row r="27404" spans="8:8">
      <c r="H27404" t="str">
        <f t="shared" si="135"/>
        <v/>
      </c>
    </row>
    <row r="27405" spans="8:8">
      <c r="H27405" t="str">
        <f t="shared" si="135"/>
        <v/>
      </c>
    </row>
    <row r="27406" spans="8:8">
      <c r="H27406" t="str">
        <f t="shared" si="135"/>
        <v/>
      </c>
    </row>
    <row r="27407" spans="8:8">
      <c r="H27407" t="str">
        <f t="shared" si="135"/>
        <v/>
      </c>
    </row>
    <row r="27408" spans="8:8">
      <c r="H27408" t="str">
        <f t="shared" si="135"/>
        <v/>
      </c>
    </row>
    <row r="27409" spans="8:8">
      <c r="H27409" t="str">
        <f t="shared" si="135"/>
        <v/>
      </c>
    </row>
    <row r="27410" spans="8:8">
      <c r="H27410" t="str">
        <f t="shared" si="135"/>
        <v/>
      </c>
    </row>
    <row r="27411" spans="8:8">
      <c r="H27411" t="str">
        <f t="shared" si="135"/>
        <v/>
      </c>
    </row>
    <row r="27412" spans="8:8">
      <c r="H27412" t="str">
        <f t="shared" si="135"/>
        <v/>
      </c>
    </row>
    <row r="27413" spans="8:8">
      <c r="H27413" t="str">
        <f t="shared" si="135"/>
        <v/>
      </c>
    </row>
    <row r="27414" spans="8:8">
      <c r="H27414" t="str">
        <f t="shared" si="135"/>
        <v/>
      </c>
    </row>
    <row r="27415" spans="8:8">
      <c r="H27415" t="str">
        <f t="shared" si="135"/>
        <v/>
      </c>
    </row>
    <row r="27416" spans="8:8">
      <c r="H27416" t="str">
        <f t="shared" si="135"/>
        <v/>
      </c>
    </row>
    <row r="27417" spans="8:8">
      <c r="H27417" t="str">
        <f t="shared" si="135"/>
        <v/>
      </c>
    </row>
    <row r="27418" spans="8:8">
      <c r="H27418" t="str">
        <f t="shared" si="135"/>
        <v/>
      </c>
    </row>
    <row r="27419" spans="8:8">
      <c r="H27419" t="str">
        <f t="shared" si="135"/>
        <v/>
      </c>
    </row>
    <row r="27420" spans="8:8">
      <c r="H27420" t="str">
        <f t="shared" si="135"/>
        <v/>
      </c>
    </row>
    <row r="27421" spans="8:8">
      <c r="H27421" t="str">
        <f t="shared" si="135"/>
        <v/>
      </c>
    </row>
    <row r="27422" spans="8:8">
      <c r="H27422" t="str">
        <f t="shared" si="135"/>
        <v/>
      </c>
    </row>
    <row r="27423" spans="8:8">
      <c r="H27423" t="str">
        <f t="shared" si="135"/>
        <v/>
      </c>
    </row>
    <row r="27424" spans="8:8">
      <c r="H27424" t="str">
        <f t="shared" si="135"/>
        <v/>
      </c>
    </row>
    <row r="27425" spans="8:8">
      <c r="H27425" t="str">
        <f t="shared" si="135"/>
        <v/>
      </c>
    </row>
    <row r="27426" spans="8:8">
      <c r="H27426" t="str">
        <f t="shared" ref="H27426:H27489" si="136">_xlfn.TEXTJOIN(", ", TRUE, G27426:G27426)</f>
        <v/>
      </c>
    </row>
    <row r="27427" spans="8:8">
      <c r="H27427" t="str">
        <f t="shared" si="136"/>
        <v/>
      </c>
    </row>
    <row r="27428" spans="8:8">
      <c r="H27428" t="str">
        <f t="shared" si="136"/>
        <v/>
      </c>
    </row>
    <row r="27429" spans="8:8">
      <c r="H27429" t="str">
        <f t="shared" si="136"/>
        <v/>
      </c>
    </row>
    <row r="27430" spans="8:8">
      <c r="H27430" t="str">
        <f t="shared" si="136"/>
        <v/>
      </c>
    </row>
    <row r="27431" spans="8:8">
      <c r="H27431" t="str">
        <f t="shared" si="136"/>
        <v/>
      </c>
    </row>
    <row r="27432" spans="8:8">
      <c r="H27432" t="str">
        <f t="shared" si="136"/>
        <v/>
      </c>
    </row>
    <row r="27433" spans="8:8">
      <c r="H27433" t="str">
        <f t="shared" si="136"/>
        <v/>
      </c>
    </row>
    <row r="27434" spans="8:8">
      <c r="H27434" t="str">
        <f t="shared" si="136"/>
        <v/>
      </c>
    </row>
    <row r="27435" spans="8:8">
      <c r="H27435" t="str">
        <f t="shared" si="136"/>
        <v/>
      </c>
    </row>
    <row r="27436" spans="8:8">
      <c r="H27436" t="str">
        <f t="shared" si="136"/>
        <v/>
      </c>
    </row>
    <row r="27437" spans="8:8">
      <c r="H27437" t="str">
        <f t="shared" si="136"/>
        <v/>
      </c>
    </row>
    <row r="27438" spans="8:8">
      <c r="H27438" t="str">
        <f t="shared" si="136"/>
        <v/>
      </c>
    </row>
    <row r="27439" spans="8:8">
      <c r="H27439" t="str">
        <f t="shared" si="136"/>
        <v/>
      </c>
    </row>
    <row r="27440" spans="8:8">
      <c r="H27440" t="str">
        <f t="shared" si="136"/>
        <v/>
      </c>
    </row>
    <row r="27441" spans="8:8">
      <c r="H27441" t="str">
        <f t="shared" si="136"/>
        <v/>
      </c>
    </row>
    <row r="27442" spans="8:8">
      <c r="H27442" t="str">
        <f t="shared" si="136"/>
        <v/>
      </c>
    </row>
    <row r="27443" spans="8:8">
      <c r="H27443" t="str">
        <f t="shared" si="136"/>
        <v/>
      </c>
    </row>
    <row r="27444" spans="8:8">
      <c r="H27444" t="str">
        <f t="shared" si="136"/>
        <v/>
      </c>
    </row>
    <row r="27445" spans="8:8">
      <c r="H27445" t="str">
        <f t="shared" si="136"/>
        <v/>
      </c>
    </row>
    <row r="27446" spans="8:8">
      <c r="H27446" t="str">
        <f t="shared" si="136"/>
        <v/>
      </c>
    </row>
    <row r="27447" spans="8:8">
      <c r="H27447" t="str">
        <f t="shared" si="136"/>
        <v/>
      </c>
    </row>
    <row r="27448" spans="8:8">
      <c r="H27448" t="str">
        <f t="shared" si="136"/>
        <v/>
      </c>
    </row>
    <row r="27449" spans="8:8">
      <c r="H27449" t="str">
        <f t="shared" si="136"/>
        <v/>
      </c>
    </row>
    <row r="27450" spans="8:8">
      <c r="H27450" t="str">
        <f t="shared" si="136"/>
        <v/>
      </c>
    </row>
    <row r="27451" spans="8:8">
      <c r="H27451" t="str">
        <f t="shared" si="136"/>
        <v/>
      </c>
    </row>
    <row r="27452" spans="8:8">
      <c r="H27452" t="str">
        <f t="shared" si="136"/>
        <v/>
      </c>
    </row>
    <row r="27453" spans="8:8">
      <c r="H27453" t="str">
        <f t="shared" si="136"/>
        <v/>
      </c>
    </row>
    <row r="27454" spans="8:8">
      <c r="H27454" t="str">
        <f t="shared" si="136"/>
        <v/>
      </c>
    </row>
    <row r="27455" spans="8:8">
      <c r="H27455" t="str">
        <f t="shared" si="136"/>
        <v/>
      </c>
    </row>
    <row r="27456" spans="8:8">
      <c r="H27456" t="str">
        <f t="shared" si="136"/>
        <v/>
      </c>
    </row>
    <row r="27457" spans="8:8">
      <c r="H27457" t="str">
        <f t="shared" si="136"/>
        <v/>
      </c>
    </row>
    <row r="27458" spans="8:8">
      <c r="H27458" t="str">
        <f t="shared" si="136"/>
        <v/>
      </c>
    </row>
    <row r="27459" spans="8:8">
      <c r="H27459" t="str">
        <f t="shared" si="136"/>
        <v/>
      </c>
    </row>
    <row r="27460" spans="8:8">
      <c r="H27460" t="str">
        <f t="shared" si="136"/>
        <v/>
      </c>
    </row>
    <row r="27461" spans="8:8">
      <c r="H27461" t="str">
        <f t="shared" si="136"/>
        <v/>
      </c>
    </row>
    <row r="27462" spans="8:8">
      <c r="H27462" t="str">
        <f t="shared" si="136"/>
        <v/>
      </c>
    </row>
    <row r="27463" spans="8:8">
      <c r="H27463" t="str">
        <f t="shared" si="136"/>
        <v/>
      </c>
    </row>
    <row r="27464" spans="8:8">
      <c r="H27464" t="str">
        <f t="shared" si="136"/>
        <v/>
      </c>
    </row>
    <row r="27465" spans="8:8">
      <c r="H27465" t="str">
        <f t="shared" si="136"/>
        <v/>
      </c>
    </row>
    <row r="27466" spans="8:8">
      <c r="H27466" t="str">
        <f t="shared" si="136"/>
        <v/>
      </c>
    </row>
    <row r="27467" spans="8:8">
      <c r="H27467" t="str">
        <f t="shared" si="136"/>
        <v/>
      </c>
    </row>
    <row r="27468" spans="8:8">
      <c r="H27468" t="str">
        <f t="shared" si="136"/>
        <v/>
      </c>
    </row>
    <row r="27469" spans="8:8">
      <c r="H27469" t="str">
        <f t="shared" si="136"/>
        <v/>
      </c>
    </row>
    <row r="27470" spans="8:8">
      <c r="H27470" t="str">
        <f t="shared" si="136"/>
        <v/>
      </c>
    </row>
    <row r="27471" spans="8:8">
      <c r="H27471" t="str">
        <f t="shared" si="136"/>
        <v/>
      </c>
    </row>
    <row r="27472" spans="8:8">
      <c r="H27472" t="str">
        <f t="shared" si="136"/>
        <v/>
      </c>
    </row>
    <row r="27473" spans="8:8">
      <c r="H27473" t="str">
        <f t="shared" si="136"/>
        <v/>
      </c>
    </row>
    <row r="27474" spans="8:8">
      <c r="H27474" t="str">
        <f t="shared" si="136"/>
        <v/>
      </c>
    </row>
    <row r="27475" spans="8:8">
      <c r="H27475" t="str">
        <f t="shared" si="136"/>
        <v/>
      </c>
    </row>
    <row r="27476" spans="8:8">
      <c r="H27476" t="str">
        <f t="shared" si="136"/>
        <v/>
      </c>
    </row>
    <row r="27477" spans="8:8">
      <c r="H27477" t="str">
        <f t="shared" si="136"/>
        <v/>
      </c>
    </row>
    <row r="27478" spans="8:8">
      <c r="H27478" t="str">
        <f t="shared" si="136"/>
        <v/>
      </c>
    </row>
    <row r="27479" spans="8:8">
      <c r="H27479" t="str">
        <f t="shared" si="136"/>
        <v/>
      </c>
    </row>
    <row r="27480" spans="8:8">
      <c r="H27480" t="str">
        <f t="shared" si="136"/>
        <v/>
      </c>
    </row>
    <row r="27481" spans="8:8">
      <c r="H27481" t="str">
        <f t="shared" si="136"/>
        <v/>
      </c>
    </row>
    <row r="27482" spans="8:8">
      <c r="H27482" t="str">
        <f t="shared" si="136"/>
        <v/>
      </c>
    </row>
    <row r="27483" spans="8:8">
      <c r="H27483" t="str">
        <f t="shared" si="136"/>
        <v/>
      </c>
    </row>
    <row r="27484" spans="8:8">
      <c r="H27484" t="str">
        <f t="shared" si="136"/>
        <v/>
      </c>
    </row>
    <row r="27485" spans="8:8">
      <c r="H27485" t="str">
        <f t="shared" si="136"/>
        <v/>
      </c>
    </row>
    <row r="27486" spans="8:8">
      <c r="H27486" t="str">
        <f t="shared" si="136"/>
        <v/>
      </c>
    </row>
    <row r="27487" spans="8:8">
      <c r="H27487" t="str">
        <f t="shared" si="136"/>
        <v/>
      </c>
    </row>
    <row r="27488" spans="8:8">
      <c r="H27488" t="str">
        <f t="shared" si="136"/>
        <v/>
      </c>
    </row>
    <row r="27489" spans="8:8">
      <c r="H27489" t="str">
        <f t="shared" si="136"/>
        <v/>
      </c>
    </row>
    <row r="27490" spans="8:8">
      <c r="H27490" t="str">
        <f t="shared" ref="H27490:H27553" si="137">_xlfn.TEXTJOIN(", ", TRUE, G27490:G27490)</f>
        <v/>
      </c>
    </row>
    <row r="27491" spans="8:8">
      <c r="H27491" t="str">
        <f t="shared" si="137"/>
        <v/>
      </c>
    </row>
    <row r="27492" spans="8:8">
      <c r="H27492" t="str">
        <f t="shared" si="137"/>
        <v/>
      </c>
    </row>
    <row r="27493" spans="8:8">
      <c r="H27493" t="str">
        <f t="shared" si="137"/>
        <v/>
      </c>
    </row>
    <row r="27494" spans="8:8">
      <c r="H27494" t="str">
        <f t="shared" si="137"/>
        <v/>
      </c>
    </row>
    <row r="27495" spans="8:8">
      <c r="H27495" t="str">
        <f t="shared" si="137"/>
        <v/>
      </c>
    </row>
    <row r="27496" spans="8:8">
      <c r="H27496" t="str">
        <f t="shared" si="137"/>
        <v/>
      </c>
    </row>
    <row r="27497" spans="8:8">
      <c r="H27497" t="str">
        <f t="shared" si="137"/>
        <v/>
      </c>
    </row>
    <row r="27498" spans="8:8">
      <c r="H27498" t="str">
        <f t="shared" si="137"/>
        <v/>
      </c>
    </row>
    <row r="27499" spans="8:8">
      <c r="H27499" t="str">
        <f t="shared" si="137"/>
        <v/>
      </c>
    </row>
    <row r="27500" spans="8:8">
      <c r="H27500" t="str">
        <f t="shared" si="137"/>
        <v/>
      </c>
    </row>
    <row r="27501" spans="8:8">
      <c r="H27501" t="str">
        <f t="shared" si="137"/>
        <v/>
      </c>
    </row>
    <row r="27502" spans="8:8">
      <c r="H27502" t="str">
        <f t="shared" si="137"/>
        <v/>
      </c>
    </row>
    <row r="27503" spans="8:8">
      <c r="H27503" t="str">
        <f t="shared" si="137"/>
        <v/>
      </c>
    </row>
    <row r="27504" spans="8:8">
      <c r="H27504" t="str">
        <f t="shared" si="137"/>
        <v/>
      </c>
    </row>
    <row r="27505" spans="8:8">
      <c r="H27505" t="str">
        <f t="shared" si="137"/>
        <v/>
      </c>
    </row>
    <row r="27506" spans="8:8">
      <c r="H27506" t="str">
        <f t="shared" si="137"/>
        <v/>
      </c>
    </row>
    <row r="27507" spans="8:8">
      <c r="H27507" t="str">
        <f t="shared" si="137"/>
        <v/>
      </c>
    </row>
    <row r="27508" spans="8:8">
      <c r="H27508" t="str">
        <f t="shared" si="137"/>
        <v/>
      </c>
    </row>
    <row r="27509" spans="8:8">
      <c r="H27509" t="str">
        <f t="shared" si="137"/>
        <v/>
      </c>
    </row>
    <row r="27510" spans="8:8">
      <c r="H27510" t="str">
        <f t="shared" si="137"/>
        <v/>
      </c>
    </row>
    <row r="27511" spans="8:8">
      <c r="H27511" t="str">
        <f t="shared" si="137"/>
        <v/>
      </c>
    </row>
    <row r="27512" spans="8:8">
      <c r="H27512" t="str">
        <f t="shared" si="137"/>
        <v/>
      </c>
    </row>
    <row r="27513" spans="8:8">
      <c r="H27513" t="str">
        <f t="shared" si="137"/>
        <v/>
      </c>
    </row>
    <row r="27514" spans="8:8">
      <c r="H27514" t="str">
        <f t="shared" si="137"/>
        <v/>
      </c>
    </row>
    <row r="27515" spans="8:8">
      <c r="H27515" t="str">
        <f t="shared" si="137"/>
        <v/>
      </c>
    </row>
    <row r="27516" spans="8:8">
      <c r="H27516" t="str">
        <f t="shared" si="137"/>
        <v/>
      </c>
    </row>
    <row r="27517" spans="8:8">
      <c r="H27517" t="str">
        <f t="shared" si="137"/>
        <v/>
      </c>
    </row>
    <row r="27518" spans="8:8">
      <c r="H27518" t="str">
        <f t="shared" si="137"/>
        <v/>
      </c>
    </row>
    <row r="27519" spans="8:8">
      <c r="H27519" t="str">
        <f t="shared" si="137"/>
        <v/>
      </c>
    </row>
    <row r="27520" spans="8:8">
      <c r="H27520" t="str">
        <f t="shared" si="137"/>
        <v/>
      </c>
    </row>
    <row r="27521" spans="8:8">
      <c r="H27521" t="str">
        <f t="shared" si="137"/>
        <v/>
      </c>
    </row>
    <row r="27522" spans="8:8">
      <c r="H27522" t="str">
        <f t="shared" si="137"/>
        <v/>
      </c>
    </row>
    <row r="27523" spans="8:8">
      <c r="H27523" t="str">
        <f t="shared" si="137"/>
        <v/>
      </c>
    </row>
    <row r="27524" spans="8:8">
      <c r="H27524" t="str">
        <f t="shared" si="137"/>
        <v/>
      </c>
    </row>
    <row r="27525" spans="8:8">
      <c r="H27525" t="str">
        <f t="shared" si="137"/>
        <v/>
      </c>
    </row>
    <row r="27526" spans="8:8">
      <c r="H27526" t="str">
        <f t="shared" si="137"/>
        <v/>
      </c>
    </row>
    <row r="27527" spans="8:8">
      <c r="H27527" t="str">
        <f t="shared" si="137"/>
        <v/>
      </c>
    </row>
    <row r="27528" spans="8:8">
      <c r="H27528" t="str">
        <f t="shared" si="137"/>
        <v/>
      </c>
    </row>
    <row r="27529" spans="8:8">
      <c r="H27529" t="str">
        <f t="shared" si="137"/>
        <v/>
      </c>
    </row>
    <row r="27530" spans="8:8">
      <c r="H27530" t="str">
        <f t="shared" si="137"/>
        <v/>
      </c>
    </row>
    <row r="27531" spans="8:8">
      <c r="H27531" t="str">
        <f t="shared" si="137"/>
        <v/>
      </c>
    </row>
    <row r="27532" spans="8:8">
      <c r="H27532" t="str">
        <f t="shared" si="137"/>
        <v/>
      </c>
    </row>
    <row r="27533" spans="8:8">
      <c r="H27533" t="str">
        <f t="shared" si="137"/>
        <v/>
      </c>
    </row>
    <row r="27534" spans="8:8">
      <c r="H27534" t="str">
        <f t="shared" si="137"/>
        <v/>
      </c>
    </row>
    <row r="27535" spans="8:8">
      <c r="H27535" t="str">
        <f t="shared" si="137"/>
        <v/>
      </c>
    </row>
    <row r="27536" spans="8:8">
      <c r="H27536" t="str">
        <f t="shared" si="137"/>
        <v/>
      </c>
    </row>
    <row r="27537" spans="8:8">
      <c r="H27537" t="str">
        <f t="shared" si="137"/>
        <v/>
      </c>
    </row>
    <row r="27538" spans="8:8">
      <c r="H27538" t="str">
        <f t="shared" si="137"/>
        <v/>
      </c>
    </row>
    <row r="27539" spans="8:8">
      <c r="H27539" t="str">
        <f t="shared" si="137"/>
        <v/>
      </c>
    </row>
    <row r="27540" spans="8:8">
      <c r="H27540" t="str">
        <f t="shared" si="137"/>
        <v/>
      </c>
    </row>
    <row r="27541" spans="8:8">
      <c r="H27541" t="str">
        <f t="shared" si="137"/>
        <v/>
      </c>
    </row>
    <row r="27542" spans="8:8">
      <c r="H27542" t="str">
        <f t="shared" si="137"/>
        <v/>
      </c>
    </row>
    <row r="27543" spans="8:8">
      <c r="H27543" t="str">
        <f t="shared" si="137"/>
        <v/>
      </c>
    </row>
    <row r="27544" spans="8:8">
      <c r="H27544" t="str">
        <f t="shared" si="137"/>
        <v/>
      </c>
    </row>
    <row r="27545" spans="8:8">
      <c r="H27545" t="str">
        <f t="shared" si="137"/>
        <v/>
      </c>
    </row>
    <row r="27546" spans="8:8">
      <c r="H27546" t="str">
        <f t="shared" si="137"/>
        <v/>
      </c>
    </row>
    <row r="27547" spans="8:8">
      <c r="H27547" t="str">
        <f t="shared" si="137"/>
        <v/>
      </c>
    </row>
    <row r="27548" spans="8:8">
      <c r="H27548" t="str">
        <f t="shared" si="137"/>
        <v/>
      </c>
    </row>
    <row r="27549" spans="8:8">
      <c r="H27549" t="str">
        <f t="shared" si="137"/>
        <v/>
      </c>
    </row>
    <row r="27550" spans="8:8">
      <c r="H27550" t="str">
        <f t="shared" si="137"/>
        <v/>
      </c>
    </row>
    <row r="27551" spans="8:8">
      <c r="H27551" t="str">
        <f t="shared" si="137"/>
        <v/>
      </c>
    </row>
    <row r="27552" spans="8:8">
      <c r="H27552" t="str">
        <f t="shared" si="137"/>
        <v/>
      </c>
    </row>
    <row r="27553" spans="8:8">
      <c r="H27553" t="str">
        <f t="shared" si="137"/>
        <v/>
      </c>
    </row>
    <row r="27554" spans="8:8">
      <c r="H27554" t="str">
        <f t="shared" ref="H27554:H27617" si="138">_xlfn.TEXTJOIN(", ", TRUE, G27554:G27554)</f>
        <v/>
      </c>
    </row>
    <row r="27555" spans="8:8">
      <c r="H27555" t="str">
        <f t="shared" si="138"/>
        <v/>
      </c>
    </row>
    <row r="27556" spans="8:8">
      <c r="H27556" t="str">
        <f t="shared" si="138"/>
        <v/>
      </c>
    </row>
    <row r="27557" spans="8:8">
      <c r="H27557" t="str">
        <f t="shared" si="138"/>
        <v/>
      </c>
    </row>
    <row r="27558" spans="8:8">
      <c r="H27558" t="str">
        <f t="shared" si="138"/>
        <v/>
      </c>
    </row>
    <row r="27559" spans="8:8">
      <c r="H27559" t="str">
        <f t="shared" si="138"/>
        <v/>
      </c>
    </row>
    <row r="27560" spans="8:8">
      <c r="H27560" t="str">
        <f t="shared" si="138"/>
        <v/>
      </c>
    </row>
    <row r="27561" spans="8:8">
      <c r="H27561" t="str">
        <f t="shared" si="138"/>
        <v/>
      </c>
    </row>
    <row r="27562" spans="8:8">
      <c r="H27562" t="str">
        <f t="shared" si="138"/>
        <v/>
      </c>
    </row>
    <row r="27563" spans="8:8">
      <c r="H27563" t="str">
        <f t="shared" si="138"/>
        <v/>
      </c>
    </row>
    <row r="27564" spans="8:8">
      <c r="H27564" t="str">
        <f t="shared" si="138"/>
        <v/>
      </c>
    </row>
    <row r="27565" spans="8:8">
      <c r="H27565" t="str">
        <f t="shared" si="138"/>
        <v/>
      </c>
    </row>
    <row r="27566" spans="8:8">
      <c r="H27566" t="str">
        <f t="shared" si="138"/>
        <v/>
      </c>
    </row>
    <row r="27567" spans="8:8">
      <c r="H27567" t="str">
        <f t="shared" si="138"/>
        <v/>
      </c>
    </row>
    <row r="27568" spans="8:8">
      <c r="H27568" t="str">
        <f t="shared" si="138"/>
        <v/>
      </c>
    </row>
    <row r="27569" spans="8:8">
      <c r="H27569" t="str">
        <f t="shared" si="138"/>
        <v/>
      </c>
    </row>
    <row r="27570" spans="8:8">
      <c r="H27570" t="str">
        <f t="shared" si="138"/>
        <v/>
      </c>
    </row>
    <row r="27571" spans="8:8">
      <c r="H27571" t="str">
        <f t="shared" si="138"/>
        <v/>
      </c>
    </row>
    <row r="27572" spans="8:8">
      <c r="H27572" t="str">
        <f t="shared" si="138"/>
        <v/>
      </c>
    </row>
    <row r="27573" spans="8:8">
      <c r="H27573" t="str">
        <f t="shared" si="138"/>
        <v/>
      </c>
    </row>
    <row r="27574" spans="8:8">
      <c r="H27574" t="str">
        <f t="shared" si="138"/>
        <v/>
      </c>
    </row>
    <row r="27575" spans="8:8">
      <c r="H27575" t="str">
        <f t="shared" si="138"/>
        <v/>
      </c>
    </row>
    <row r="27576" spans="8:8">
      <c r="H27576" t="str">
        <f t="shared" si="138"/>
        <v/>
      </c>
    </row>
    <row r="27577" spans="8:8">
      <c r="H27577" t="str">
        <f t="shared" si="138"/>
        <v/>
      </c>
    </row>
    <row r="27578" spans="8:8">
      <c r="H27578" t="str">
        <f t="shared" si="138"/>
        <v/>
      </c>
    </row>
    <row r="27579" spans="8:8">
      <c r="H27579" t="str">
        <f t="shared" si="138"/>
        <v/>
      </c>
    </row>
    <row r="27580" spans="8:8">
      <c r="H27580" t="str">
        <f t="shared" si="138"/>
        <v/>
      </c>
    </row>
    <row r="27581" spans="8:8">
      <c r="H27581" t="str">
        <f t="shared" si="138"/>
        <v/>
      </c>
    </row>
    <row r="27582" spans="8:8">
      <c r="H27582" t="str">
        <f t="shared" si="138"/>
        <v/>
      </c>
    </row>
    <row r="27583" spans="8:8">
      <c r="H27583" t="str">
        <f t="shared" si="138"/>
        <v/>
      </c>
    </row>
    <row r="27584" spans="8:8">
      <c r="H27584" t="str">
        <f t="shared" si="138"/>
        <v/>
      </c>
    </row>
    <row r="27585" spans="8:8">
      <c r="H27585" t="str">
        <f t="shared" si="138"/>
        <v/>
      </c>
    </row>
    <row r="27586" spans="8:8">
      <c r="H27586" t="str">
        <f t="shared" si="138"/>
        <v/>
      </c>
    </row>
    <row r="27587" spans="8:8">
      <c r="H27587" t="str">
        <f t="shared" si="138"/>
        <v/>
      </c>
    </row>
    <row r="27588" spans="8:8">
      <c r="H27588" t="str">
        <f t="shared" si="138"/>
        <v/>
      </c>
    </row>
    <row r="27589" spans="8:8">
      <c r="H27589" t="str">
        <f t="shared" si="138"/>
        <v/>
      </c>
    </row>
    <row r="27590" spans="8:8">
      <c r="H27590" t="str">
        <f t="shared" si="138"/>
        <v/>
      </c>
    </row>
    <row r="27591" spans="8:8">
      <c r="H27591" t="str">
        <f t="shared" si="138"/>
        <v/>
      </c>
    </row>
    <row r="27592" spans="8:8">
      <c r="H27592" t="str">
        <f t="shared" si="138"/>
        <v/>
      </c>
    </row>
    <row r="27593" spans="8:8">
      <c r="H27593" t="str">
        <f t="shared" si="138"/>
        <v/>
      </c>
    </row>
    <row r="27594" spans="8:8">
      <c r="H27594" t="str">
        <f t="shared" si="138"/>
        <v/>
      </c>
    </row>
    <row r="27595" spans="8:8">
      <c r="H27595" t="str">
        <f t="shared" si="138"/>
        <v/>
      </c>
    </row>
    <row r="27596" spans="8:8">
      <c r="H27596" t="str">
        <f t="shared" si="138"/>
        <v/>
      </c>
    </row>
    <row r="27597" spans="8:8">
      <c r="H27597" t="str">
        <f t="shared" si="138"/>
        <v/>
      </c>
    </row>
    <row r="27598" spans="8:8">
      <c r="H27598" t="str">
        <f t="shared" si="138"/>
        <v/>
      </c>
    </row>
    <row r="27599" spans="8:8">
      <c r="H27599" t="str">
        <f t="shared" si="138"/>
        <v/>
      </c>
    </row>
    <row r="27600" spans="8:8">
      <c r="H27600" t="str">
        <f t="shared" si="138"/>
        <v/>
      </c>
    </row>
    <row r="27601" spans="8:8">
      <c r="H27601" t="str">
        <f t="shared" si="138"/>
        <v/>
      </c>
    </row>
    <row r="27602" spans="8:8">
      <c r="H27602" t="str">
        <f t="shared" si="138"/>
        <v/>
      </c>
    </row>
    <row r="27603" spans="8:8">
      <c r="H27603" t="str">
        <f t="shared" si="138"/>
        <v/>
      </c>
    </row>
    <row r="27604" spans="8:8">
      <c r="H27604" t="str">
        <f t="shared" si="138"/>
        <v/>
      </c>
    </row>
    <row r="27605" spans="8:8">
      <c r="H27605" t="str">
        <f t="shared" si="138"/>
        <v/>
      </c>
    </row>
    <row r="27606" spans="8:8">
      <c r="H27606" t="str">
        <f t="shared" si="138"/>
        <v/>
      </c>
    </row>
    <row r="27607" spans="8:8">
      <c r="H27607" t="str">
        <f t="shared" si="138"/>
        <v/>
      </c>
    </row>
    <row r="27608" spans="8:8">
      <c r="H27608" t="str">
        <f t="shared" si="138"/>
        <v/>
      </c>
    </row>
    <row r="27609" spans="8:8">
      <c r="H27609" t="str">
        <f t="shared" si="138"/>
        <v/>
      </c>
    </row>
    <row r="27610" spans="8:8">
      <c r="H27610" t="str">
        <f t="shared" si="138"/>
        <v/>
      </c>
    </row>
    <row r="27611" spans="8:8">
      <c r="H27611" t="str">
        <f t="shared" si="138"/>
        <v/>
      </c>
    </row>
    <row r="27612" spans="8:8">
      <c r="H27612" t="str">
        <f t="shared" si="138"/>
        <v/>
      </c>
    </row>
    <row r="27613" spans="8:8">
      <c r="H27613" t="str">
        <f t="shared" si="138"/>
        <v/>
      </c>
    </row>
    <row r="27614" spans="8:8">
      <c r="H27614" t="str">
        <f t="shared" si="138"/>
        <v/>
      </c>
    </row>
    <row r="27615" spans="8:8">
      <c r="H27615" t="str">
        <f t="shared" si="138"/>
        <v/>
      </c>
    </row>
    <row r="27616" spans="8:8">
      <c r="H27616" t="str">
        <f t="shared" si="138"/>
        <v/>
      </c>
    </row>
    <row r="27617" spans="8:8">
      <c r="H27617" t="str">
        <f t="shared" si="138"/>
        <v/>
      </c>
    </row>
    <row r="27618" spans="8:8">
      <c r="H27618" t="str">
        <f t="shared" ref="H27618:H27681" si="139">_xlfn.TEXTJOIN(", ", TRUE, G27618:G27618)</f>
        <v/>
      </c>
    </row>
    <row r="27619" spans="8:8">
      <c r="H27619" t="str">
        <f t="shared" si="139"/>
        <v/>
      </c>
    </row>
    <row r="27620" spans="8:8">
      <c r="H27620" t="str">
        <f t="shared" si="139"/>
        <v/>
      </c>
    </row>
    <row r="27621" spans="8:8">
      <c r="H27621" t="str">
        <f t="shared" si="139"/>
        <v/>
      </c>
    </row>
    <row r="27622" spans="8:8">
      <c r="H27622" t="str">
        <f t="shared" si="139"/>
        <v/>
      </c>
    </row>
    <row r="27623" spans="8:8">
      <c r="H27623" t="str">
        <f t="shared" si="139"/>
        <v/>
      </c>
    </row>
    <row r="27624" spans="8:8">
      <c r="H27624" t="str">
        <f t="shared" si="139"/>
        <v/>
      </c>
    </row>
    <row r="27625" spans="8:8">
      <c r="H27625" t="str">
        <f t="shared" si="139"/>
        <v/>
      </c>
    </row>
    <row r="27626" spans="8:8">
      <c r="H27626" t="str">
        <f t="shared" si="139"/>
        <v/>
      </c>
    </row>
    <row r="27627" spans="8:8">
      <c r="H27627" t="str">
        <f t="shared" si="139"/>
        <v/>
      </c>
    </row>
    <row r="27628" spans="8:8">
      <c r="H27628" t="str">
        <f t="shared" si="139"/>
        <v/>
      </c>
    </row>
    <row r="27629" spans="8:8">
      <c r="H27629" t="str">
        <f t="shared" si="139"/>
        <v/>
      </c>
    </row>
    <row r="27630" spans="8:8">
      <c r="H27630" t="str">
        <f t="shared" si="139"/>
        <v/>
      </c>
    </row>
    <row r="27631" spans="8:8">
      <c r="H27631" t="str">
        <f t="shared" si="139"/>
        <v/>
      </c>
    </row>
    <row r="27632" spans="8:8">
      <c r="H27632" t="str">
        <f t="shared" si="139"/>
        <v/>
      </c>
    </row>
    <row r="27633" spans="8:8">
      <c r="H27633" t="str">
        <f t="shared" si="139"/>
        <v/>
      </c>
    </row>
    <row r="27634" spans="8:8">
      <c r="H27634" t="str">
        <f t="shared" si="139"/>
        <v/>
      </c>
    </row>
    <row r="27635" spans="8:8">
      <c r="H27635" t="str">
        <f t="shared" si="139"/>
        <v/>
      </c>
    </row>
    <row r="27636" spans="8:8">
      <c r="H27636" t="str">
        <f t="shared" si="139"/>
        <v/>
      </c>
    </row>
    <row r="27637" spans="8:8">
      <c r="H27637" t="str">
        <f t="shared" si="139"/>
        <v/>
      </c>
    </row>
    <row r="27638" spans="8:8">
      <c r="H27638" t="str">
        <f t="shared" si="139"/>
        <v/>
      </c>
    </row>
    <row r="27639" spans="8:8">
      <c r="H27639" t="str">
        <f t="shared" si="139"/>
        <v/>
      </c>
    </row>
    <row r="27640" spans="8:8">
      <c r="H27640" t="str">
        <f t="shared" si="139"/>
        <v/>
      </c>
    </row>
    <row r="27641" spans="8:8">
      <c r="H27641" t="str">
        <f t="shared" si="139"/>
        <v/>
      </c>
    </row>
    <row r="27642" spans="8:8">
      <c r="H27642" t="str">
        <f t="shared" si="139"/>
        <v/>
      </c>
    </row>
    <row r="27643" spans="8:8">
      <c r="H27643" t="str">
        <f t="shared" si="139"/>
        <v/>
      </c>
    </row>
    <row r="27644" spans="8:8">
      <c r="H27644" t="str">
        <f t="shared" si="139"/>
        <v/>
      </c>
    </row>
    <row r="27645" spans="8:8">
      <c r="H27645" t="str">
        <f t="shared" si="139"/>
        <v/>
      </c>
    </row>
    <row r="27646" spans="8:8">
      <c r="H27646" t="str">
        <f t="shared" si="139"/>
        <v/>
      </c>
    </row>
    <row r="27647" spans="8:8">
      <c r="H27647" t="str">
        <f t="shared" si="139"/>
        <v/>
      </c>
    </row>
    <row r="27648" spans="8:8">
      <c r="H27648" t="str">
        <f t="shared" si="139"/>
        <v/>
      </c>
    </row>
    <row r="27649" spans="8:8">
      <c r="H27649" t="str">
        <f t="shared" si="139"/>
        <v/>
      </c>
    </row>
    <row r="27650" spans="8:8">
      <c r="H27650" t="str">
        <f t="shared" si="139"/>
        <v/>
      </c>
    </row>
    <row r="27651" spans="8:8">
      <c r="H27651" t="str">
        <f t="shared" si="139"/>
        <v/>
      </c>
    </row>
    <row r="27652" spans="8:8">
      <c r="H27652" t="str">
        <f t="shared" si="139"/>
        <v/>
      </c>
    </row>
    <row r="27653" spans="8:8">
      <c r="H27653" t="str">
        <f t="shared" si="139"/>
        <v/>
      </c>
    </row>
    <row r="27654" spans="8:8">
      <c r="H27654" t="str">
        <f t="shared" si="139"/>
        <v/>
      </c>
    </row>
    <row r="27655" spans="8:8">
      <c r="H27655" t="str">
        <f t="shared" si="139"/>
        <v/>
      </c>
    </row>
    <row r="27656" spans="8:8">
      <c r="H27656" t="str">
        <f t="shared" si="139"/>
        <v/>
      </c>
    </row>
    <row r="27657" spans="8:8">
      <c r="H27657" t="str">
        <f t="shared" si="139"/>
        <v/>
      </c>
    </row>
    <row r="27658" spans="8:8">
      <c r="H27658" t="str">
        <f t="shared" si="139"/>
        <v/>
      </c>
    </row>
    <row r="27659" spans="8:8">
      <c r="H27659" t="str">
        <f t="shared" si="139"/>
        <v/>
      </c>
    </row>
    <row r="27660" spans="8:8">
      <c r="H27660" t="str">
        <f t="shared" si="139"/>
        <v/>
      </c>
    </row>
    <row r="27661" spans="8:8">
      <c r="H27661" t="str">
        <f t="shared" si="139"/>
        <v/>
      </c>
    </row>
    <row r="27662" spans="8:8">
      <c r="H27662" t="str">
        <f t="shared" si="139"/>
        <v/>
      </c>
    </row>
    <row r="27663" spans="8:8">
      <c r="H27663" t="str">
        <f t="shared" si="139"/>
        <v/>
      </c>
    </row>
    <row r="27664" spans="8:8">
      <c r="H27664" t="str">
        <f t="shared" si="139"/>
        <v/>
      </c>
    </row>
    <row r="27665" spans="8:8">
      <c r="H27665" t="str">
        <f t="shared" si="139"/>
        <v/>
      </c>
    </row>
    <row r="27666" spans="8:8">
      <c r="H27666" t="str">
        <f t="shared" si="139"/>
        <v/>
      </c>
    </row>
    <row r="27667" spans="8:8">
      <c r="H27667" t="str">
        <f t="shared" si="139"/>
        <v/>
      </c>
    </row>
    <row r="27668" spans="8:8">
      <c r="H27668" t="str">
        <f t="shared" si="139"/>
        <v/>
      </c>
    </row>
    <row r="27669" spans="8:8">
      <c r="H27669" t="str">
        <f t="shared" si="139"/>
        <v/>
      </c>
    </row>
    <row r="27670" spans="8:8">
      <c r="H27670" t="str">
        <f t="shared" si="139"/>
        <v/>
      </c>
    </row>
    <row r="27671" spans="8:8">
      <c r="H27671" t="str">
        <f t="shared" si="139"/>
        <v/>
      </c>
    </row>
    <row r="27672" spans="8:8">
      <c r="H27672" t="str">
        <f t="shared" si="139"/>
        <v/>
      </c>
    </row>
    <row r="27673" spans="8:8">
      <c r="H27673" t="str">
        <f t="shared" si="139"/>
        <v/>
      </c>
    </row>
    <row r="27674" spans="8:8">
      <c r="H27674" t="str">
        <f t="shared" si="139"/>
        <v/>
      </c>
    </row>
    <row r="27675" spans="8:8">
      <c r="H27675" t="str">
        <f t="shared" si="139"/>
        <v/>
      </c>
    </row>
    <row r="27676" spans="8:8">
      <c r="H27676" t="str">
        <f t="shared" si="139"/>
        <v/>
      </c>
    </row>
    <row r="27677" spans="8:8">
      <c r="H27677" t="str">
        <f t="shared" si="139"/>
        <v/>
      </c>
    </row>
    <row r="27678" spans="8:8">
      <c r="H27678" t="str">
        <f t="shared" si="139"/>
        <v/>
      </c>
    </row>
    <row r="27679" spans="8:8">
      <c r="H27679" t="str">
        <f t="shared" si="139"/>
        <v/>
      </c>
    </row>
    <row r="27680" spans="8:8">
      <c r="H27680" t="str">
        <f t="shared" si="139"/>
        <v/>
      </c>
    </row>
    <row r="27681" spans="8:8">
      <c r="H27681" t="str">
        <f t="shared" si="139"/>
        <v/>
      </c>
    </row>
    <row r="27682" spans="8:8">
      <c r="H27682" t="str">
        <f t="shared" ref="H27682:H27745" si="140">_xlfn.TEXTJOIN(", ", TRUE, G27682:G27682)</f>
        <v/>
      </c>
    </row>
    <row r="27683" spans="8:8">
      <c r="H27683" t="str">
        <f t="shared" si="140"/>
        <v/>
      </c>
    </row>
    <row r="27684" spans="8:8">
      <c r="H27684" t="str">
        <f t="shared" si="140"/>
        <v/>
      </c>
    </row>
    <row r="27685" spans="8:8">
      <c r="H27685" t="str">
        <f t="shared" si="140"/>
        <v/>
      </c>
    </row>
    <row r="27686" spans="8:8">
      <c r="H27686" t="str">
        <f t="shared" si="140"/>
        <v/>
      </c>
    </row>
    <row r="27687" spans="8:8">
      <c r="H27687" t="str">
        <f t="shared" si="140"/>
        <v/>
      </c>
    </row>
    <row r="27688" spans="8:8">
      <c r="H27688" t="str">
        <f t="shared" si="140"/>
        <v/>
      </c>
    </row>
    <row r="27689" spans="8:8">
      <c r="H27689" t="str">
        <f t="shared" si="140"/>
        <v/>
      </c>
    </row>
    <row r="27690" spans="8:8">
      <c r="H27690" t="str">
        <f t="shared" si="140"/>
        <v/>
      </c>
    </row>
    <row r="27691" spans="8:8">
      <c r="H27691" t="str">
        <f t="shared" si="140"/>
        <v/>
      </c>
    </row>
    <row r="27692" spans="8:8">
      <c r="H27692" t="str">
        <f t="shared" si="140"/>
        <v/>
      </c>
    </row>
    <row r="27693" spans="8:8">
      <c r="H27693" t="str">
        <f t="shared" si="140"/>
        <v/>
      </c>
    </row>
    <row r="27694" spans="8:8">
      <c r="H27694" t="str">
        <f t="shared" si="140"/>
        <v/>
      </c>
    </row>
    <row r="27695" spans="8:8">
      <c r="H27695" t="str">
        <f t="shared" si="140"/>
        <v/>
      </c>
    </row>
    <row r="27696" spans="8:8">
      <c r="H27696" t="str">
        <f t="shared" si="140"/>
        <v/>
      </c>
    </row>
    <row r="27697" spans="8:8">
      <c r="H27697" t="str">
        <f t="shared" si="140"/>
        <v/>
      </c>
    </row>
    <row r="27698" spans="8:8">
      <c r="H27698" t="str">
        <f t="shared" si="140"/>
        <v/>
      </c>
    </row>
    <row r="27699" spans="8:8">
      <c r="H27699" t="str">
        <f t="shared" si="140"/>
        <v/>
      </c>
    </row>
    <row r="27700" spans="8:8">
      <c r="H27700" t="str">
        <f t="shared" si="140"/>
        <v/>
      </c>
    </row>
    <row r="27701" spans="8:8">
      <c r="H27701" t="str">
        <f t="shared" si="140"/>
        <v/>
      </c>
    </row>
    <row r="27702" spans="8:8">
      <c r="H27702" t="str">
        <f t="shared" si="140"/>
        <v/>
      </c>
    </row>
    <row r="27703" spans="8:8">
      <c r="H27703" t="str">
        <f t="shared" si="140"/>
        <v/>
      </c>
    </row>
    <row r="27704" spans="8:8">
      <c r="H27704" t="str">
        <f t="shared" si="140"/>
        <v/>
      </c>
    </row>
    <row r="27705" spans="8:8">
      <c r="H27705" t="str">
        <f t="shared" si="140"/>
        <v/>
      </c>
    </row>
    <row r="27706" spans="8:8">
      <c r="H27706" t="str">
        <f t="shared" si="140"/>
        <v/>
      </c>
    </row>
    <row r="27707" spans="8:8">
      <c r="H27707" t="str">
        <f t="shared" si="140"/>
        <v/>
      </c>
    </row>
    <row r="27708" spans="8:8">
      <c r="H27708" t="str">
        <f t="shared" si="140"/>
        <v/>
      </c>
    </row>
    <row r="27709" spans="8:8">
      <c r="H27709" t="str">
        <f t="shared" si="140"/>
        <v/>
      </c>
    </row>
    <row r="27710" spans="8:8">
      <c r="H27710" t="str">
        <f t="shared" si="140"/>
        <v/>
      </c>
    </row>
    <row r="27711" spans="8:8">
      <c r="H27711" t="str">
        <f t="shared" si="140"/>
        <v/>
      </c>
    </row>
    <row r="27712" spans="8:8">
      <c r="H27712" t="str">
        <f t="shared" si="140"/>
        <v/>
      </c>
    </row>
    <row r="27713" spans="8:8">
      <c r="H27713" t="str">
        <f t="shared" si="140"/>
        <v/>
      </c>
    </row>
    <row r="27714" spans="8:8">
      <c r="H27714" t="str">
        <f t="shared" si="140"/>
        <v/>
      </c>
    </row>
    <row r="27715" spans="8:8">
      <c r="H27715" t="str">
        <f t="shared" si="140"/>
        <v/>
      </c>
    </row>
    <row r="27716" spans="8:8">
      <c r="H27716" t="str">
        <f t="shared" si="140"/>
        <v/>
      </c>
    </row>
    <row r="27717" spans="8:8">
      <c r="H27717" t="str">
        <f t="shared" si="140"/>
        <v/>
      </c>
    </row>
    <row r="27718" spans="8:8">
      <c r="H27718" t="str">
        <f t="shared" si="140"/>
        <v/>
      </c>
    </row>
    <row r="27719" spans="8:8">
      <c r="H27719" t="str">
        <f t="shared" si="140"/>
        <v/>
      </c>
    </row>
    <row r="27720" spans="8:8">
      <c r="H27720" t="str">
        <f t="shared" si="140"/>
        <v/>
      </c>
    </row>
    <row r="27721" spans="8:8">
      <c r="H27721" t="str">
        <f t="shared" si="140"/>
        <v/>
      </c>
    </row>
    <row r="27722" spans="8:8">
      <c r="H27722" t="str">
        <f t="shared" si="140"/>
        <v/>
      </c>
    </row>
    <row r="27723" spans="8:8">
      <c r="H27723" t="str">
        <f t="shared" si="140"/>
        <v/>
      </c>
    </row>
    <row r="27724" spans="8:8">
      <c r="H27724" t="str">
        <f t="shared" si="140"/>
        <v/>
      </c>
    </row>
    <row r="27725" spans="8:8">
      <c r="H27725" t="str">
        <f t="shared" si="140"/>
        <v/>
      </c>
    </row>
    <row r="27726" spans="8:8">
      <c r="H27726" t="str">
        <f t="shared" si="140"/>
        <v/>
      </c>
    </row>
    <row r="27727" spans="8:8">
      <c r="H27727" t="str">
        <f t="shared" si="140"/>
        <v/>
      </c>
    </row>
    <row r="27728" spans="8:8">
      <c r="H27728" t="str">
        <f t="shared" si="140"/>
        <v/>
      </c>
    </row>
    <row r="27729" spans="8:8">
      <c r="H27729" t="str">
        <f t="shared" si="140"/>
        <v/>
      </c>
    </row>
    <row r="27730" spans="8:8">
      <c r="H27730" t="str">
        <f t="shared" si="140"/>
        <v/>
      </c>
    </row>
    <row r="27731" spans="8:8">
      <c r="H27731" t="str">
        <f t="shared" si="140"/>
        <v/>
      </c>
    </row>
    <row r="27732" spans="8:8">
      <c r="H27732" t="str">
        <f t="shared" si="140"/>
        <v/>
      </c>
    </row>
    <row r="27733" spans="8:8">
      <c r="H27733" t="str">
        <f t="shared" si="140"/>
        <v/>
      </c>
    </row>
    <row r="27734" spans="8:8">
      <c r="H27734" t="str">
        <f t="shared" si="140"/>
        <v/>
      </c>
    </row>
    <row r="27735" spans="8:8">
      <c r="H27735" t="str">
        <f t="shared" si="140"/>
        <v/>
      </c>
    </row>
    <row r="27736" spans="8:8">
      <c r="H27736" t="str">
        <f t="shared" si="140"/>
        <v/>
      </c>
    </row>
    <row r="27737" spans="8:8">
      <c r="H27737" t="str">
        <f t="shared" si="140"/>
        <v/>
      </c>
    </row>
    <row r="27738" spans="8:8">
      <c r="H27738" t="str">
        <f t="shared" si="140"/>
        <v/>
      </c>
    </row>
    <row r="27739" spans="8:8">
      <c r="H27739" t="str">
        <f t="shared" si="140"/>
        <v/>
      </c>
    </row>
    <row r="27740" spans="8:8">
      <c r="H27740" t="str">
        <f t="shared" si="140"/>
        <v/>
      </c>
    </row>
    <row r="27741" spans="8:8">
      <c r="H27741" t="str">
        <f t="shared" si="140"/>
        <v/>
      </c>
    </row>
    <row r="27742" spans="8:8">
      <c r="H27742" t="str">
        <f t="shared" si="140"/>
        <v/>
      </c>
    </row>
    <row r="27743" spans="8:8">
      <c r="H27743" t="str">
        <f t="shared" si="140"/>
        <v/>
      </c>
    </row>
    <row r="27744" spans="8:8">
      <c r="H27744" t="str">
        <f t="shared" si="140"/>
        <v/>
      </c>
    </row>
    <row r="27745" spans="8:8">
      <c r="H27745" t="str">
        <f t="shared" si="140"/>
        <v/>
      </c>
    </row>
    <row r="27746" spans="8:8">
      <c r="H27746" t="str">
        <f t="shared" ref="H27746:H27809" si="141">_xlfn.TEXTJOIN(", ", TRUE, G27746:G27746)</f>
        <v/>
      </c>
    </row>
    <row r="27747" spans="8:8">
      <c r="H27747" t="str">
        <f t="shared" si="141"/>
        <v/>
      </c>
    </row>
    <row r="27748" spans="8:8">
      <c r="H27748" t="str">
        <f t="shared" si="141"/>
        <v/>
      </c>
    </row>
    <row r="27749" spans="8:8">
      <c r="H27749" t="str">
        <f t="shared" si="141"/>
        <v/>
      </c>
    </row>
    <row r="27750" spans="8:8">
      <c r="H27750" t="str">
        <f t="shared" si="141"/>
        <v/>
      </c>
    </row>
    <row r="27751" spans="8:8">
      <c r="H27751" t="str">
        <f t="shared" si="141"/>
        <v/>
      </c>
    </row>
    <row r="27752" spans="8:8">
      <c r="H27752" t="str">
        <f t="shared" si="141"/>
        <v/>
      </c>
    </row>
    <row r="27753" spans="8:8">
      <c r="H27753" t="str">
        <f t="shared" si="141"/>
        <v/>
      </c>
    </row>
    <row r="27754" spans="8:8">
      <c r="H27754" t="str">
        <f t="shared" si="141"/>
        <v/>
      </c>
    </row>
    <row r="27755" spans="8:8">
      <c r="H27755" t="str">
        <f t="shared" si="141"/>
        <v/>
      </c>
    </row>
    <row r="27756" spans="8:8">
      <c r="H27756" t="str">
        <f t="shared" si="141"/>
        <v/>
      </c>
    </row>
    <row r="27757" spans="8:8">
      <c r="H27757" t="str">
        <f t="shared" si="141"/>
        <v/>
      </c>
    </row>
    <row r="27758" spans="8:8">
      <c r="H27758" t="str">
        <f t="shared" si="141"/>
        <v/>
      </c>
    </row>
    <row r="27759" spans="8:8">
      <c r="H27759" t="str">
        <f t="shared" si="141"/>
        <v/>
      </c>
    </row>
    <row r="27760" spans="8:8">
      <c r="H27760" t="str">
        <f t="shared" si="141"/>
        <v/>
      </c>
    </row>
    <row r="27761" spans="8:8">
      <c r="H27761" t="str">
        <f t="shared" si="141"/>
        <v/>
      </c>
    </row>
    <row r="27762" spans="8:8">
      <c r="H27762" t="str">
        <f t="shared" si="141"/>
        <v/>
      </c>
    </row>
    <row r="27763" spans="8:8">
      <c r="H27763" t="str">
        <f t="shared" si="141"/>
        <v/>
      </c>
    </row>
    <row r="27764" spans="8:8">
      <c r="H27764" t="str">
        <f t="shared" si="141"/>
        <v/>
      </c>
    </row>
    <row r="27765" spans="8:8">
      <c r="H27765" t="str">
        <f t="shared" si="141"/>
        <v/>
      </c>
    </row>
    <row r="27766" spans="8:8">
      <c r="H27766" t="str">
        <f t="shared" si="141"/>
        <v/>
      </c>
    </row>
    <row r="27767" spans="8:8">
      <c r="H27767" t="str">
        <f t="shared" si="141"/>
        <v/>
      </c>
    </row>
    <row r="27768" spans="8:8">
      <c r="H27768" t="str">
        <f t="shared" si="141"/>
        <v/>
      </c>
    </row>
    <row r="27769" spans="8:8">
      <c r="H27769" t="str">
        <f t="shared" si="141"/>
        <v/>
      </c>
    </row>
    <row r="27770" spans="8:8">
      <c r="H27770" t="str">
        <f t="shared" si="141"/>
        <v/>
      </c>
    </row>
    <row r="27771" spans="8:8">
      <c r="H27771" t="str">
        <f t="shared" si="141"/>
        <v/>
      </c>
    </row>
    <row r="27772" spans="8:8">
      <c r="H27772" t="str">
        <f t="shared" si="141"/>
        <v/>
      </c>
    </row>
    <row r="27773" spans="8:8">
      <c r="H27773" t="str">
        <f t="shared" si="141"/>
        <v/>
      </c>
    </row>
    <row r="27774" spans="8:8">
      <c r="H27774" t="str">
        <f t="shared" si="141"/>
        <v/>
      </c>
    </row>
    <row r="27775" spans="8:8">
      <c r="H27775" t="str">
        <f t="shared" si="141"/>
        <v/>
      </c>
    </row>
    <row r="27776" spans="8:8">
      <c r="H27776" t="str">
        <f t="shared" si="141"/>
        <v/>
      </c>
    </row>
    <row r="27777" spans="8:8">
      <c r="H27777" t="str">
        <f t="shared" si="141"/>
        <v/>
      </c>
    </row>
    <row r="27778" spans="8:8">
      <c r="H27778" t="str">
        <f t="shared" si="141"/>
        <v/>
      </c>
    </row>
    <row r="27779" spans="8:8">
      <c r="H27779" t="str">
        <f t="shared" si="141"/>
        <v/>
      </c>
    </row>
    <row r="27780" spans="8:8">
      <c r="H27780" t="str">
        <f t="shared" si="141"/>
        <v/>
      </c>
    </row>
    <row r="27781" spans="8:8">
      <c r="H27781" t="str">
        <f t="shared" si="141"/>
        <v/>
      </c>
    </row>
    <row r="27782" spans="8:8">
      <c r="H27782" t="str">
        <f t="shared" si="141"/>
        <v/>
      </c>
    </row>
    <row r="27783" spans="8:8">
      <c r="H27783" t="str">
        <f t="shared" si="141"/>
        <v/>
      </c>
    </row>
    <row r="27784" spans="8:8">
      <c r="H27784" t="str">
        <f t="shared" si="141"/>
        <v/>
      </c>
    </row>
    <row r="27785" spans="8:8">
      <c r="H27785" t="str">
        <f t="shared" si="141"/>
        <v/>
      </c>
    </row>
    <row r="27786" spans="8:8">
      <c r="H27786" t="str">
        <f t="shared" si="141"/>
        <v/>
      </c>
    </row>
    <row r="27787" spans="8:8">
      <c r="H27787" t="str">
        <f t="shared" si="141"/>
        <v/>
      </c>
    </row>
    <row r="27788" spans="8:8">
      <c r="H27788" t="str">
        <f t="shared" si="141"/>
        <v/>
      </c>
    </row>
    <row r="27789" spans="8:8">
      <c r="H27789" t="str">
        <f t="shared" si="141"/>
        <v/>
      </c>
    </row>
    <row r="27790" spans="8:8">
      <c r="H27790" t="str">
        <f t="shared" si="141"/>
        <v/>
      </c>
    </row>
    <row r="27791" spans="8:8">
      <c r="H27791" t="str">
        <f t="shared" si="141"/>
        <v/>
      </c>
    </row>
    <row r="27792" spans="8:8">
      <c r="H27792" t="str">
        <f t="shared" si="141"/>
        <v/>
      </c>
    </row>
    <row r="27793" spans="8:8">
      <c r="H27793" t="str">
        <f t="shared" si="141"/>
        <v/>
      </c>
    </row>
    <row r="27794" spans="8:8">
      <c r="H27794" t="str">
        <f t="shared" si="141"/>
        <v/>
      </c>
    </row>
    <row r="27795" spans="8:8">
      <c r="H27795" t="str">
        <f t="shared" si="141"/>
        <v/>
      </c>
    </row>
    <row r="27796" spans="8:8">
      <c r="H27796" t="str">
        <f t="shared" si="141"/>
        <v/>
      </c>
    </row>
    <row r="27797" spans="8:8">
      <c r="H27797" t="str">
        <f t="shared" si="141"/>
        <v/>
      </c>
    </row>
    <row r="27798" spans="8:8">
      <c r="H27798" t="str">
        <f t="shared" si="141"/>
        <v/>
      </c>
    </row>
    <row r="27799" spans="8:8">
      <c r="H27799" t="str">
        <f t="shared" si="141"/>
        <v/>
      </c>
    </row>
    <row r="27800" spans="8:8">
      <c r="H27800" t="str">
        <f t="shared" si="141"/>
        <v/>
      </c>
    </row>
    <row r="27801" spans="8:8">
      <c r="H27801" t="str">
        <f t="shared" si="141"/>
        <v/>
      </c>
    </row>
    <row r="27802" spans="8:8">
      <c r="H27802" t="str">
        <f t="shared" si="141"/>
        <v/>
      </c>
    </row>
    <row r="27803" spans="8:8">
      <c r="H27803" t="str">
        <f t="shared" si="141"/>
        <v/>
      </c>
    </row>
    <row r="27804" spans="8:8">
      <c r="H27804" t="str">
        <f t="shared" si="141"/>
        <v/>
      </c>
    </row>
    <row r="27805" spans="8:8">
      <c r="H27805" t="str">
        <f t="shared" si="141"/>
        <v/>
      </c>
    </row>
    <row r="27806" spans="8:8">
      <c r="H27806" t="str">
        <f t="shared" si="141"/>
        <v/>
      </c>
    </row>
    <row r="27807" spans="8:8">
      <c r="H27807" t="str">
        <f t="shared" si="141"/>
        <v/>
      </c>
    </row>
    <row r="27808" spans="8:8">
      <c r="H27808" t="str">
        <f t="shared" si="141"/>
        <v/>
      </c>
    </row>
    <row r="27809" spans="8:8">
      <c r="H27809" t="str">
        <f t="shared" si="141"/>
        <v/>
      </c>
    </row>
    <row r="27810" spans="8:8">
      <c r="H27810" t="str">
        <f t="shared" ref="H27810:H27873" si="142">_xlfn.TEXTJOIN(", ", TRUE, G27810:G27810)</f>
        <v/>
      </c>
    </row>
    <row r="27811" spans="8:8">
      <c r="H27811" t="str">
        <f t="shared" si="142"/>
        <v/>
      </c>
    </row>
    <row r="27812" spans="8:8">
      <c r="H27812" t="str">
        <f t="shared" si="142"/>
        <v/>
      </c>
    </row>
    <row r="27813" spans="8:8">
      <c r="H27813" t="str">
        <f t="shared" si="142"/>
        <v/>
      </c>
    </row>
    <row r="27814" spans="8:8">
      <c r="H27814" t="str">
        <f t="shared" si="142"/>
        <v/>
      </c>
    </row>
    <row r="27815" spans="8:8">
      <c r="H27815" t="str">
        <f t="shared" si="142"/>
        <v/>
      </c>
    </row>
    <row r="27816" spans="8:8">
      <c r="H27816" t="str">
        <f t="shared" si="142"/>
        <v/>
      </c>
    </row>
    <row r="27817" spans="8:8">
      <c r="H27817" t="str">
        <f t="shared" si="142"/>
        <v/>
      </c>
    </row>
    <row r="27818" spans="8:8">
      <c r="H27818" t="str">
        <f t="shared" si="142"/>
        <v/>
      </c>
    </row>
    <row r="27819" spans="8:8">
      <c r="H27819" t="str">
        <f t="shared" si="142"/>
        <v/>
      </c>
    </row>
    <row r="27820" spans="8:8">
      <c r="H27820" t="str">
        <f t="shared" si="142"/>
        <v/>
      </c>
    </row>
    <row r="27821" spans="8:8">
      <c r="H27821" t="str">
        <f t="shared" si="142"/>
        <v/>
      </c>
    </row>
    <row r="27822" spans="8:8">
      <c r="H27822" t="str">
        <f t="shared" si="142"/>
        <v/>
      </c>
    </row>
    <row r="27823" spans="8:8">
      <c r="H27823" t="str">
        <f t="shared" si="142"/>
        <v/>
      </c>
    </row>
    <row r="27824" spans="8:8">
      <c r="H27824" t="str">
        <f t="shared" si="142"/>
        <v/>
      </c>
    </row>
    <row r="27825" spans="8:8">
      <c r="H27825" t="str">
        <f t="shared" si="142"/>
        <v/>
      </c>
    </row>
    <row r="27826" spans="8:8">
      <c r="H27826" t="str">
        <f t="shared" si="142"/>
        <v/>
      </c>
    </row>
    <row r="27827" spans="8:8">
      <c r="H27827" t="str">
        <f t="shared" si="142"/>
        <v/>
      </c>
    </row>
    <row r="27828" spans="8:8">
      <c r="H27828" t="str">
        <f t="shared" si="142"/>
        <v/>
      </c>
    </row>
    <row r="27829" spans="8:8">
      <c r="H27829" t="str">
        <f t="shared" si="142"/>
        <v/>
      </c>
    </row>
    <row r="27830" spans="8:8">
      <c r="H27830" t="str">
        <f t="shared" si="142"/>
        <v/>
      </c>
    </row>
    <row r="27831" spans="8:8">
      <c r="H27831" t="str">
        <f t="shared" si="142"/>
        <v/>
      </c>
    </row>
    <row r="27832" spans="8:8">
      <c r="H27832" t="str">
        <f t="shared" si="142"/>
        <v/>
      </c>
    </row>
    <row r="27833" spans="8:8">
      <c r="H27833" t="str">
        <f t="shared" si="142"/>
        <v/>
      </c>
    </row>
    <row r="27834" spans="8:8">
      <c r="H27834" t="str">
        <f t="shared" si="142"/>
        <v/>
      </c>
    </row>
    <row r="27835" spans="8:8">
      <c r="H27835" t="str">
        <f t="shared" si="142"/>
        <v/>
      </c>
    </row>
    <row r="27836" spans="8:8">
      <c r="H27836" t="str">
        <f t="shared" si="142"/>
        <v/>
      </c>
    </row>
    <row r="27837" spans="8:8">
      <c r="H27837" t="str">
        <f t="shared" si="142"/>
        <v/>
      </c>
    </row>
    <row r="27838" spans="8:8">
      <c r="H27838" t="str">
        <f t="shared" si="142"/>
        <v/>
      </c>
    </row>
    <row r="27839" spans="8:8">
      <c r="H27839" t="str">
        <f t="shared" si="142"/>
        <v/>
      </c>
    </row>
    <row r="27840" spans="8:8">
      <c r="H27840" t="str">
        <f t="shared" si="142"/>
        <v/>
      </c>
    </row>
    <row r="27841" spans="8:8">
      <c r="H27841" t="str">
        <f t="shared" si="142"/>
        <v/>
      </c>
    </row>
    <row r="27842" spans="8:8">
      <c r="H27842" t="str">
        <f t="shared" si="142"/>
        <v/>
      </c>
    </row>
    <row r="27843" spans="8:8">
      <c r="H27843" t="str">
        <f t="shared" si="142"/>
        <v/>
      </c>
    </row>
    <row r="27844" spans="8:8">
      <c r="H27844" t="str">
        <f t="shared" si="142"/>
        <v/>
      </c>
    </row>
    <row r="27845" spans="8:8">
      <c r="H27845" t="str">
        <f t="shared" si="142"/>
        <v/>
      </c>
    </row>
    <row r="27846" spans="8:8">
      <c r="H27846" t="str">
        <f t="shared" si="142"/>
        <v/>
      </c>
    </row>
    <row r="27847" spans="8:8">
      <c r="H27847" t="str">
        <f t="shared" si="142"/>
        <v/>
      </c>
    </row>
    <row r="27848" spans="8:8">
      <c r="H27848" t="str">
        <f t="shared" si="142"/>
        <v/>
      </c>
    </row>
    <row r="27849" spans="8:8">
      <c r="H27849" t="str">
        <f t="shared" si="142"/>
        <v/>
      </c>
    </row>
    <row r="27850" spans="8:8">
      <c r="H27850" t="str">
        <f t="shared" si="142"/>
        <v/>
      </c>
    </row>
    <row r="27851" spans="8:8">
      <c r="H27851" t="str">
        <f t="shared" si="142"/>
        <v/>
      </c>
    </row>
    <row r="27852" spans="8:8">
      <c r="H27852" t="str">
        <f t="shared" si="142"/>
        <v/>
      </c>
    </row>
    <row r="27853" spans="8:8">
      <c r="H27853" t="str">
        <f t="shared" si="142"/>
        <v/>
      </c>
    </row>
    <row r="27854" spans="8:8">
      <c r="H27854" t="str">
        <f t="shared" si="142"/>
        <v/>
      </c>
    </row>
    <row r="27855" spans="8:8">
      <c r="H27855" t="str">
        <f t="shared" si="142"/>
        <v/>
      </c>
    </row>
    <row r="27856" spans="8:8">
      <c r="H27856" t="str">
        <f t="shared" si="142"/>
        <v/>
      </c>
    </row>
    <row r="27857" spans="8:8">
      <c r="H27857" t="str">
        <f t="shared" si="142"/>
        <v/>
      </c>
    </row>
    <row r="27858" spans="8:8">
      <c r="H27858" t="str">
        <f t="shared" si="142"/>
        <v/>
      </c>
    </row>
    <row r="27859" spans="8:8">
      <c r="H27859" t="str">
        <f t="shared" si="142"/>
        <v/>
      </c>
    </row>
    <row r="27860" spans="8:8">
      <c r="H27860" t="str">
        <f t="shared" si="142"/>
        <v/>
      </c>
    </row>
    <row r="27861" spans="8:8">
      <c r="H27861" t="str">
        <f t="shared" si="142"/>
        <v/>
      </c>
    </row>
    <row r="27862" spans="8:8">
      <c r="H27862" t="str">
        <f t="shared" si="142"/>
        <v/>
      </c>
    </row>
    <row r="27863" spans="8:8">
      <c r="H27863" t="str">
        <f t="shared" si="142"/>
        <v/>
      </c>
    </row>
    <row r="27864" spans="8:8">
      <c r="H27864" t="str">
        <f t="shared" si="142"/>
        <v/>
      </c>
    </row>
    <row r="27865" spans="8:8">
      <c r="H27865" t="str">
        <f t="shared" si="142"/>
        <v/>
      </c>
    </row>
    <row r="27866" spans="8:8">
      <c r="H27866" t="str">
        <f t="shared" si="142"/>
        <v/>
      </c>
    </row>
    <row r="27867" spans="8:8">
      <c r="H27867" t="str">
        <f t="shared" si="142"/>
        <v/>
      </c>
    </row>
    <row r="27868" spans="8:8">
      <c r="H27868" t="str">
        <f t="shared" si="142"/>
        <v/>
      </c>
    </row>
    <row r="27869" spans="8:8">
      <c r="H27869" t="str">
        <f t="shared" si="142"/>
        <v/>
      </c>
    </row>
    <row r="27870" spans="8:8">
      <c r="H27870" t="str">
        <f t="shared" si="142"/>
        <v/>
      </c>
    </row>
    <row r="27871" spans="8:8">
      <c r="H27871" t="str">
        <f t="shared" si="142"/>
        <v/>
      </c>
    </row>
    <row r="27872" spans="8:8">
      <c r="H27872" t="str">
        <f t="shared" si="142"/>
        <v/>
      </c>
    </row>
    <row r="27873" spans="8:8">
      <c r="H27873" t="str">
        <f t="shared" si="142"/>
        <v/>
      </c>
    </row>
    <row r="27874" spans="8:8">
      <c r="H27874" t="str">
        <f t="shared" ref="H27874:H27937" si="143">_xlfn.TEXTJOIN(", ", TRUE, G27874:G27874)</f>
        <v/>
      </c>
    </row>
    <row r="27875" spans="8:8">
      <c r="H27875" t="str">
        <f t="shared" si="143"/>
        <v/>
      </c>
    </row>
    <row r="27876" spans="8:8">
      <c r="H27876" t="str">
        <f t="shared" si="143"/>
        <v/>
      </c>
    </row>
    <row r="27877" spans="8:8">
      <c r="H27877" t="str">
        <f t="shared" si="143"/>
        <v/>
      </c>
    </row>
    <row r="27878" spans="8:8">
      <c r="H27878" t="str">
        <f t="shared" si="143"/>
        <v/>
      </c>
    </row>
    <row r="27879" spans="8:8">
      <c r="H27879" t="str">
        <f t="shared" si="143"/>
        <v/>
      </c>
    </row>
    <row r="27880" spans="8:8">
      <c r="H27880" t="str">
        <f t="shared" si="143"/>
        <v/>
      </c>
    </row>
    <row r="27881" spans="8:8">
      <c r="H27881" t="str">
        <f t="shared" si="143"/>
        <v/>
      </c>
    </row>
    <row r="27882" spans="8:8">
      <c r="H27882" t="str">
        <f t="shared" si="143"/>
        <v/>
      </c>
    </row>
    <row r="27883" spans="8:8">
      <c r="H27883" t="str">
        <f t="shared" si="143"/>
        <v/>
      </c>
    </row>
    <row r="27884" spans="8:8">
      <c r="H27884" t="str">
        <f t="shared" si="143"/>
        <v/>
      </c>
    </row>
    <row r="27885" spans="8:8">
      <c r="H27885" t="str">
        <f t="shared" si="143"/>
        <v/>
      </c>
    </row>
    <row r="27886" spans="8:8">
      <c r="H27886" t="str">
        <f t="shared" si="143"/>
        <v/>
      </c>
    </row>
    <row r="27887" spans="8:8">
      <c r="H27887" t="str">
        <f t="shared" si="143"/>
        <v/>
      </c>
    </row>
    <row r="27888" spans="8:8">
      <c r="H27888" t="str">
        <f t="shared" si="143"/>
        <v/>
      </c>
    </row>
    <row r="27889" spans="8:8">
      <c r="H27889" t="str">
        <f t="shared" si="143"/>
        <v/>
      </c>
    </row>
    <row r="27890" spans="8:8">
      <c r="H27890" t="str">
        <f t="shared" si="143"/>
        <v/>
      </c>
    </row>
    <row r="27891" spans="8:8">
      <c r="H27891" t="str">
        <f t="shared" si="143"/>
        <v/>
      </c>
    </row>
    <row r="27892" spans="8:8">
      <c r="H27892" t="str">
        <f t="shared" si="143"/>
        <v/>
      </c>
    </row>
    <row r="27893" spans="8:8">
      <c r="H27893" t="str">
        <f t="shared" si="143"/>
        <v/>
      </c>
    </row>
    <row r="27894" spans="8:8">
      <c r="H27894" t="str">
        <f t="shared" si="143"/>
        <v/>
      </c>
    </row>
    <row r="27895" spans="8:8">
      <c r="H27895" t="str">
        <f t="shared" si="143"/>
        <v/>
      </c>
    </row>
    <row r="27896" spans="8:8">
      <c r="H27896" t="str">
        <f t="shared" si="143"/>
        <v/>
      </c>
    </row>
    <row r="27897" spans="8:8">
      <c r="H27897" t="str">
        <f t="shared" si="143"/>
        <v/>
      </c>
    </row>
    <row r="27898" spans="8:8">
      <c r="H27898" t="str">
        <f t="shared" si="143"/>
        <v/>
      </c>
    </row>
    <row r="27899" spans="8:8">
      <c r="H27899" t="str">
        <f t="shared" si="143"/>
        <v/>
      </c>
    </row>
    <row r="27900" spans="8:8">
      <c r="H27900" t="str">
        <f t="shared" si="143"/>
        <v/>
      </c>
    </row>
    <row r="27901" spans="8:8">
      <c r="H27901" t="str">
        <f t="shared" si="143"/>
        <v/>
      </c>
    </row>
    <row r="27902" spans="8:8">
      <c r="H27902" t="str">
        <f t="shared" si="143"/>
        <v/>
      </c>
    </row>
    <row r="27903" spans="8:8">
      <c r="H27903" t="str">
        <f t="shared" si="143"/>
        <v/>
      </c>
    </row>
    <row r="27904" spans="8:8">
      <c r="H27904" t="str">
        <f t="shared" si="143"/>
        <v/>
      </c>
    </row>
    <row r="27905" spans="8:8">
      <c r="H27905" t="str">
        <f t="shared" si="143"/>
        <v/>
      </c>
    </row>
    <row r="27906" spans="8:8">
      <c r="H27906" t="str">
        <f t="shared" si="143"/>
        <v/>
      </c>
    </row>
    <row r="27907" spans="8:8">
      <c r="H27907" t="str">
        <f t="shared" si="143"/>
        <v/>
      </c>
    </row>
    <row r="27908" spans="8:8">
      <c r="H27908" t="str">
        <f t="shared" si="143"/>
        <v/>
      </c>
    </row>
    <row r="27909" spans="8:8">
      <c r="H27909" t="str">
        <f t="shared" si="143"/>
        <v/>
      </c>
    </row>
    <row r="27910" spans="8:8">
      <c r="H27910" t="str">
        <f t="shared" si="143"/>
        <v/>
      </c>
    </row>
    <row r="27911" spans="8:8">
      <c r="H27911" t="str">
        <f t="shared" si="143"/>
        <v/>
      </c>
    </row>
    <row r="27912" spans="8:8">
      <c r="H27912" t="str">
        <f t="shared" si="143"/>
        <v/>
      </c>
    </row>
    <row r="27913" spans="8:8">
      <c r="H27913" t="str">
        <f t="shared" si="143"/>
        <v/>
      </c>
    </row>
    <row r="27914" spans="8:8">
      <c r="H27914" t="str">
        <f t="shared" si="143"/>
        <v/>
      </c>
    </row>
    <row r="27915" spans="8:8">
      <c r="H27915" t="str">
        <f t="shared" si="143"/>
        <v/>
      </c>
    </row>
    <row r="27916" spans="8:8">
      <c r="H27916" t="str">
        <f t="shared" si="143"/>
        <v/>
      </c>
    </row>
    <row r="27917" spans="8:8">
      <c r="H27917" t="str">
        <f t="shared" si="143"/>
        <v/>
      </c>
    </row>
    <row r="27918" spans="8:8">
      <c r="H27918" t="str">
        <f t="shared" si="143"/>
        <v/>
      </c>
    </row>
    <row r="27919" spans="8:8">
      <c r="H27919" t="str">
        <f t="shared" si="143"/>
        <v/>
      </c>
    </row>
    <row r="27920" spans="8:8">
      <c r="H27920" t="str">
        <f t="shared" si="143"/>
        <v/>
      </c>
    </row>
    <row r="27921" spans="8:8">
      <c r="H27921" t="str">
        <f t="shared" si="143"/>
        <v/>
      </c>
    </row>
    <row r="27922" spans="8:8">
      <c r="H27922" t="str">
        <f t="shared" si="143"/>
        <v/>
      </c>
    </row>
    <row r="27923" spans="8:8">
      <c r="H27923" t="str">
        <f t="shared" si="143"/>
        <v/>
      </c>
    </row>
    <row r="27924" spans="8:8">
      <c r="H27924" t="str">
        <f t="shared" si="143"/>
        <v/>
      </c>
    </row>
    <row r="27925" spans="8:8">
      <c r="H27925" t="str">
        <f t="shared" si="143"/>
        <v/>
      </c>
    </row>
    <row r="27926" spans="8:8">
      <c r="H27926" t="str">
        <f t="shared" si="143"/>
        <v/>
      </c>
    </row>
    <row r="27927" spans="8:8">
      <c r="H27927" t="str">
        <f t="shared" si="143"/>
        <v/>
      </c>
    </row>
    <row r="27928" spans="8:8">
      <c r="H27928" t="str">
        <f t="shared" si="143"/>
        <v/>
      </c>
    </row>
    <row r="27929" spans="8:8">
      <c r="H27929" t="str">
        <f t="shared" si="143"/>
        <v/>
      </c>
    </row>
    <row r="27930" spans="8:8">
      <c r="H27930" t="str">
        <f t="shared" si="143"/>
        <v/>
      </c>
    </row>
    <row r="27931" spans="8:8">
      <c r="H27931" t="str">
        <f t="shared" si="143"/>
        <v/>
      </c>
    </row>
    <row r="27932" spans="8:8">
      <c r="H27932" t="str">
        <f t="shared" si="143"/>
        <v/>
      </c>
    </row>
    <row r="27933" spans="8:8">
      <c r="H27933" t="str">
        <f t="shared" si="143"/>
        <v/>
      </c>
    </row>
    <row r="27934" spans="8:8">
      <c r="H27934" t="str">
        <f t="shared" si="143"/>
        <v/>
      </c>
    </row>
    <row r="27935" spans="8:8">
      <c r="H27935" t="str">
        <f t="shared" si="143"/>
        <v/>
      </c>
    </row>
    <row r="27936" spans="8:8">
      <c r="H27936" t="str">
        <f t="shared" si="143"/>
        <v/>
      </c>
    </row>
    <row r="27937" spans="8:8">
      <c r="H27937" t="str">
        <f t="shared" si="143"/>
        <v/>
      </c>
    </row>
    <row r="27938" spans="8:8">
      <c r="H27938" t="str">
        <f t="shared" ref="H27938:H28001" si="144">_xlfn.TEXTJOIN(", ", TRUE, G27938:G27938)</f>
        <v/>
      </c>
    </row>
    <row r="27939" spans="8:8">
      <c r="H27939" t="str">
        <f t="shared" si="144"/>
        <v/>
      </c>
    </row>
    <row r="27940" spans="8:8">
      <c r="H27940" t="str">
        <f t="shared" si="144"/>
        <v/>
      </c>
    </row>
    <row r="27941" spans="8:8">
      <c r="H27941" t="str">
        <f t="shared" si="144"/>
        <v/>
      </c>
    </row>
    <row r="27942" spans="8:8">
      <c r="H27942" t="str">
        <f t="shared" si="144"/>
        <v/>
      </c>
    </row>
    <row r="27943" spans="8:8">
      <c r="H27943" t="str">
        <f t="shared" si="144"/>
        <v/>
      </c>
    </row>
    <row r="27944" spans="8:8">
      <c r="H27944" t="str">
        <f t="shared" si="144"/>
        <v/>
      </c>
    </row>
    <row r="27945" spans="8:8">
      <c r="H27945" t="str">
        <f t="shared" si="144"/>
        <v/>
      </c>
    </row>
    <row r="27946" spans="8:8">
      <c r="H27946" t="str">
        <f t="shared" si="144"/>
        <v/>
      </c>
    </row>
    <row r="27947" spans="8:8">
      <c r="H27947" t="str">
        <f t="shared" si="144"/>
        <v/>
      </c>
    </row>
    <row r="27948" spans="8:8">
      <c r="H27948" t="str">
        <f t="shared" si="144"/>
        <v/>
      </c>
    </row>
    <row r="27949" spans="8:8">
      <c r="H27949" t="str">
        <f t="shared" si="144"/>
        <v/>
      </c>
    </row>
    <row r="27950" spans="8:8">
      <c r="H27950" t="str">
        <f t="shared" si="144"/>
        <v/>
      </c>
    </row>
    <row r="27951" spans="8:8">
      <c r="H27951" t="str">
        <f t="shared" si="144"/>
        <v/>
      </c>
    </row>
    <row r="27952" spans="8:8">
      <c r="H27952" t="str">
        <f t="shared" si="144"/>
        <v/>
      </c>
    </row>
    <row r="27953" spans="8:8">
      <c r="H27953" t="str">
        <f t="shared" si="144"/>
        <v/>
      </c>
    </row>
    <row r="27954" spans="8:8">
      <c r="H27954" t="str">
        <f t="shared" si="144"/>
        <v/>
      </c>
    </row>
    <row r="27955" spans="8:8">
      <c r="H27955" t="str">
        <f t="shared" si="144"/>
        <v/>
      </c>
    </row>
    <row r="27956" spans="8:8">
      <c r="H27956" t="str">
        <f t="shared" si="144"/>
        <v/>
      </c>
    </row>
    <row r="27957" spans="8:8">
      <c r="H27957" t="str">
        <f t="shared" si="144"/>
        <v/>
      </c>
    </row>
    <row r="27958" spans="8:8">
      <c r="H27958" t="str">
        <f t="shared" si="144"/>
        <v/>
      </c>
    </row>
    <row r="27959" spans="8:8">
      <c r="H27959" t="str">
        <f t="shared" si="144"/>
        <v/>
      </c>
    </row>
    <row r="27960" spans="8:8">
      <c r="H27960" t="str">
        <f t="shared" si="144"/>
        <v/>
      </c>
    </row>
    <row r="27961" spans="8:8">
      <c r="H27961" t="str">
        <f t="shared" si="144"/>
        <v/>
      </c>
    </row>
    <row r="27962" spans="8:8">
      <c r="H27962" t="str">
        <f t="shared" si="144"/>
        <v/>
      </c>
    </row>
    <row r="27963" spans="8:8">
      <c r="H27963" t="str">
        <f t="shared" si="144"/>
        <v/>
      </c>
    </row>
    <row r="27964" spans="8:8">
      <c r="H27964" t="str">
        <f t="shared" si="144"/>
        <v/>
      </c>
    </row>
    <row r="27965" spans="8:8">
      <c r="H27965" t="str">
        <f t="shared" si="144"/>
        <v/>
      </c>
    </row>
    <row r="27966" spans="8:8">
      <c r="H27966" t="str">
        <f t="shared" si="144"/>
        <v/>
      </c>
    </row>
    <row r="27967" spans="8:8">
      <c r="H27967" t="str">
        <f t="shared" si="144"/>
        <v/>
      </c>
    </row>
    <row r="27968" spans="8:8">
      <c r="H27968" t="str">
        <f t="shared" si="144"/>
        <v/>
      </c>
    </row>
    <row r="27969" spans="8:8">
      <c r="H27969" t="str">
        <f t="shared" si="144"/>
        <v/>
      </c>
    </row>
    <row r="27970" spans="8:8">
      <c r="H27970" t="str">
        <f t="shared" si="144"/>
        <v/>
      </c>
    </row>
    <row r="27971" spans="8:8">
      <c r="H27971" t="str">
        <f t="shared" si="144"/>
        <v/>
      </c>
    </row>
    <row r="27972" spans="8:8">
      <c r="H27972" t="str">
        <f t="shared" si="144"/>
        <v/>
      </c>
    </row>
    <row r="27973" spans="8:8">
      <c r="H27973" t="str">
        <f t="shared" si="144"/>
        <v/>
      </c>
    </row>
    <row r="27974" spans="8:8">
      <c r="H27974" t="str">
        <f t="shared" si="144"/>
        <v/>
      </c>
    </row>
    <row r="27975" spans="8:8">
      <c r="H27975" t="str">
        <f t="shared" si="144"/>
        <v/>
      </c>
    </row>
    <row r="27976" spans="8:8">
      <c r="H27976" t="str">
        <f t="shared" si="144"/>
        <v/>
      </c>
    </row>
    <row r="27977" spans="8:8">
      <c r="H27977" t="str">
        <f t="shared" si="144"/>
        <v/>
      </c>
    </row>
    <row r="27978" spans="8:8">
      <c r="H27978" t="str">
        <f t="shared" si="144"/>
        <v/>
      </c>
    </row>
    <row r="27979" spans="8:8">
      <c r="H27979" t="str">
        <f t="shared" si="144"/>
        <v/>
      </c>
    </row>
    <row r="27980" spans="8:8">
      <c r="H27980" t="str">
        <f t="shared" si="144"/>
        <v/>
      </c>
    </row>
    <row r="27981" spans="8:8">
      <c r="H27981" t="str">
        <f t="shared" si="144"/>
        <v/>
      </c>
    </row>
    <row r="27982" spans="8:8">
      <c r="H27982" t="str">
        <f t="shared" si="144"/>
        <v/>
      </c>
    </row>
    <row r="27983" spans="8:8">
      <c r="H27983" t="str">
        <f t="shared" si="144"/>
        <v/>
      </c>
    </row>
    <row r="27984" spans="8:8">
      <c r="H27984" t="str">
        <f t="shared" si="144"/>
        <v/>
      </c>
    </row>
    <row r="27985" spans="8:8">
      <c r="H27985" t="str">
        <f t="shared" si="144"/>
        <v/>
      </c>
    </row>
    <row r="27986" spans="8:8">
      <c r="H27986" t="str">
        <f t="shared" si="144"/>
        <v/>
      </c>
    </row>
    <row r="27987" spans="8:8">
      <c r="H27987" t="str">
        <f t="shared" si="144"/>
        <v/>
      </c>
    </row>
    <row r="27988" spans="8:8">
      <c r="H27988" t="str">
        <f t="shared" si="144"/>
        <v/>
      </c>
    </row>
    <row r="27989" spans="8:8">
      <c r="H27989" t="str">
        <f t="shared" si="144"/>
        <v/>
      </c>
    </row>
    <row r="27990" spans="8:8">
      <c r="H27990" t="str">
        <f t="shared" si="144"/>
        <v/>
      </c>
    </row>
    <row r="27991" spans="8:8">
      <c r="H27991" t="str">
        <f t="shared" si="144"/>
        <v/>
      </c>
    </row>
    <row r="27992" spans="8:8">
      <c r="H27992" t="str">
        <f t="shared" si="144"/>
        <v/>
      </c>
    </row>
    <row r="27993" spans="8:8">
      <c r="H27993" t="str">
        <f t="shared" si="144"/>
        <v/>
      </c>
    </row>
    <row r="27994" spans="8:8">
      <c r="H27994" t="str">
        <f t="shared" si="144"/>
        <v/>
      </c>
    </row>
    <row r="27995" spans="8:8">
      <c r="H27995" t="str">
        <f t="shared" si="144"/>
        <v/>
      </c>
    </row>
    <row r="27996" spans="8:8">
      <c r="H27996" t="str">
        <f t="shared" si="144"/>
        <v/>
      </c>
    </row>
    <row r="27997" spans="8:8">
      <c r="H27997" t="str">
        <f t="shared" si="144"/>
        <v/>
      </c>
    </row>
    <row r="27998" spans="8:8">
      <c r="H27998" t="str">
        <f t="shared" si="144"/>
        <v/>
      </c>
    </row>
    <row r="27999" spans="8:8">
      <c r="H27999" t="str">
        <f t="shared" si="144"/>
        <v/>
      </c>
    </row>
    <row r="28000" spans="8:8">
      <c r="H28000" t="str">
        <f t="shared" si="144"/>
        <v/>
      </c>
    </row>
    <row r="28001" spans="8:8">
      <c r="H28001" t="str">
        <f t="shared" si="144"/>
        <v/>
      </c>
    </row>
    <row r="28002" spans="8:8">
      <c r="H28002" t="str">
        <f t="shared" ref="H28002:H28065" si="145">_xlfn.TEXTJOIN(", ", TRUE, G28002:G28002)</f>
        <v/>
      </c>
    </row>
    <row r="28003" spans="8:8">
      <c r="H28003" t="str">
        <f t="shared" si="145"/>
        <v/>
      </c>
    </row>
    <row r="28004" spans="8:8">
      <c r="H28004" t="str">
        <f t="shared" si="145"/>
        <v/>
      </c>
    </row>
    <row r="28005" spans="8:8">
      <c r="H28005" t="str">
        <f t="shared" si="145"/>
        <v/>
      </c>
    </row>
    <row r="28006" spans="8:8">
      <c r="H28006" t="str">
        <f t="shared" si="145"/>
        <v/>
      </c>
    </row>
    <row r="28007" spans="8:8">
      <c r="H28007" t="str">
        <f t="shared" si="145"/>
        <v/>
      </c>
    </row>
    <row r="28008" spans="8:8">
      <c r="H28008" t="str">
        <f t="shared" si="145"/>
        <v/>
      </c>
    </row>
    <row r="28009" spans="8:8">
      <c r="H28009" t="str">
        <f t="shared" si="145"/>
        <v/>
      </c>
    </row>
    <row r="28010" spans="8:8">
      <c r="H28010" t="str">
        <f t="shared" si="145"/>
        <v/>
      </c>
    </row>
    <row r="28011" spans="8:8">
      <c r="H28011" t="str">
        <f t="shared" si="145"/>
        <v/>
      </c>
    </row>
    <row r="28012" spans="8:8">
      <c r="H28012" t="str">
        <f t="shared" si="145"/>
        <v/>
      </c>
    </row>
    <row r="28013" spans="8:8">
      <c r="H28013" t="str">
        <f t="shared" si="145"/>
        <v/>
      </c>
    </row>
    <row r="28014" spans="8:8">
      <c r="H28014" t="str">
        <f t="shared" si="145"/>
        <v/>
      </c>
    </row>
    <row r="28015" spans="8:8">
      <c r="H28015" t="str">
        <f t="shared" si="145"/>
        <v/>
      </c>
    </row>
    <row r="28016" spans="8:8">
      <c r="H28016" t="str">
        <f t="shared" si="145"/>
        <v/>
      </c>
    </row>
    <row r="28017" spans="8:8">
      <c r="H28017" t="str">
        <f t="shared" si="145"/>
        <v/>
      </c>
    </row>
    <row r="28018" spans="8:8">
      <c r="H28018" t="str">
        <f t="shared" si="145"/>
        <v/>
      </c>
    </row>
    <row r="28019" spans="8:8">
      <c r="H28019" t="str">
        <f t="shared" si="145"/>
        <v/>
      </c>
    </row>
    <row r="28020" spans="8:8">
      <c r="H28020" t="str">
        <f t="shared" si="145"/>
        <v/>
      </c>
    </row>
    <row r="28021" spans="8:8">
      <c r="H28021" t="str">
        <f t="shared" si="145"/>
        <v/>
      </c>
    </row>
    <row r="28022" spans="8:8">
      <c r="H28022" t="str">
        <f t="shared" si="145"/>
        <v/>
      </c>
    </row>
    <row r="28023" spans="8:8">
      <c r="H28023" t="str">
        <f t="shared" si="145"/>
        <v/>
      </c>
    </row>
    <row r="28024" spans="8:8">
      <c r="H28024" t="str">
        <f t="shared" si="145"/>
        <v/>
      </c>
    </row>
    <row r="28025" spans="8:8">
      <c r="H28025" t="str">
        <f t="shared" si="145"/>
        <v/>
      </c>
    </row>
    <row r="28026" spans="8:8">
      <c r="H28026" t="str">
        <f t="shared" si="145"/>
        <v/>
      </c>
    </row>
    <row r="28027" spans="8:8">
      <c r="H28027" t="str">
        <f t="shared" si="145"/>
        <v/>
      </c>
    </row>
    <row r="28028" spans="8:8">
      <c r="H28028" t="str">
        <f t="shared" si="145"/>
        <v/>
      </c>
    </row>
    <row r="28029" spans="8:8">
      <c r="H28029" t="str">
        <f t="shared" si="145"/>
        <v/>
      </c>
    </row>
    <row r="28030" spans="8:8">
      <c r="H28030" t="str">
        <f t="shared" si="145"/>
        <v/>
      </c>
    </row>
    <row r="28031" spans="8:8">
      <c r="H28031" t="str">
        <f t="shared" si="145"/>
        <v/>
      </c>
    </row>
    <row r="28032" spans="8:8">
      <c r="H28032" t="str">
        <f t="shared" si="145"/>
        <v/>
      </c>
    </row>
    <row r="28033" spans="8:8">
      <c r="H28033" t="str">
        <f t="shared" si="145"/>
        <v/>
      </c>
    </row>
    <row r="28034" spans="8:8">
      <c r="H28034" t="str">
        <f t="shared" si="145"/>
        <v/>
      </c>
    </row>
    <row r="28035" spans="8:8">
      <c r="H28035" t="str">
        <f t="shared" si="145"/>
        <v/>
      </c>
    </row>
    <row r="28036" spans="8:8">
      <c r="H28036" t="str">
        <f t="shared" si="145"/>
        <v/>
      </c>
    </row>
    <row r="28037" spans="8:8">
      <c r="H28037" t="str">
        <f t="shared" si="145"/>
        <v/>
      </c>
    </row>
    <row r="28038" spans="8:8">
      <c r="H28038" t="str">
        <f t="shared" si="145"/>
        <v/>
      </c>
    </row>
    <row r="28039" spans="8:8">
      <c r="H28039" t="str">
        <f t="shared" si="145"/>
        <v/>
      </c>
    </row>
    <row r="28040" spans="8:8">
      <c r="H28040" t="str">
        <f t="shared" si="145"/>
        <v/>
      </c>
    </row>
    <row r="28041" spans="8:8">
      <c r="H28041" t="str">
        <f t="shared" si="145"/>
        <v/>
      </c>
    </row>
    <row r="28042" spans="8:8">
      <c r="H28042" t="str">
        <f t="shared" si="145"/>
        <v/>
      </c>
    </row>
    <row r="28043" spans="8:8">
      <c r="H28043" t="str">
        <f t="shared" si="145"/>
        <v/>
      </c>
    </row>
    <row r="28044" spans="8:8">
      <c r="H28044" t="str">
        <f t="shared" si="145"/>
        <v/>
      </c>
    </row>
    <row r="28045" spans="8:8">
      <c r="H28045" t="str">
        <f t="shared" si="145"/>
        <v/>
      </c>
    </row>
    <row r="28046" spans="8:8">
      <c r="H28046" t="str">
        <f t="shared" si="145"/>
        <v/>
      </c>
    </row>
    <row r="28047" spans="8:8">
      <c r="H28047" t="str">
        <f t="shared" si="145"/>
        <v/>
      </c>
    </row>
    <row r="28048" spans="8:8">
      <c r="H28048" t="str">
        <f t="shared" si="145"/>
        <v/>
      </c>
    </row>
    <row r="28049" spans="8:8">
      <c r="H28049" t="str">
        <f t="shared" si="145"/>
        <v/>
      </c>
    </row>
    <row r="28050" spans="8:8">
      <c r="H28050" t="str">
        <f t="shared" si="145"/>
        <v/>
      </c>
    </row>
    <row r="28051" spans="8:8">
      <c r="H28051" t="str">
        <f t="shared" si="145"/>
        <v/>
      </c>
    </row>
    <row r="28052" spans="8:8">
      <c r="H28052" t="str">
        <f t="shared" si="145"/>
        <v/>
      </c>
    </row>
    <row r="28053" spans="8:8">
      <c r="H28053" t="str">
        <f t="shared" si="145"/>
        <v/>
      </c>
    </row>
    <row r="28054" spans="8:8">
      <c r="H28054" t="str">
        <f t="shared" si="145"/>
        <v/>
      </c>
    </row>
    <row r="28055" spans="8:8">
      <c r="H28055" t="str">
        <f t="shared" si="145"/>
        <v/>
      </c>
    </row>
    <row r="28056" spans="8:8">
      <c r="H28056" t="str">
        <f t="shared" si="145"/>
        <v/>
      </c>
    </row>
    <row r="28057" spans="8:8">
      <c r="H28057" t="str">
        <f t="shared" si="145"/>
        <v/>
      </c>
    </row>
    <row r="28058" spans="8:8">
      <c r="H28058" t="str">
        <f t="shared" si="145"/>
        <v/>
      </c>
    </row>
    <row r="28059" spans="8:8">
      <c r="H28059" t="str">
        <f t="shared" si="145"/>
        <v/>
      </c>
    </row>
    <row r="28060" spans="8:8">
      <c r="H28060" t="str">
        <f t="shared" si="145"/>
        <v/>
      </c>
    </row>
    <row r="28061" spans="8:8">
      <c r="H28061" t="str">
        <f t="shared" si="145"/>
        <v/>
      </c>
    </row>
    <row r="28062" spans="8:8">
      <c r="H28062" t="str">
        <f t="shared" si="145"/>
        <v/>
      </c>
    </row>
    <row r="28063" spans="8:8">
      <c r="H28063" t="str">
        <f t="shared" si="145"/>
        <v/>
      </c>
    </row>
    <row r="28064" spans="8:8">
      <c r="H28064" t="str">
        <f t="shared" si="145"/>
        <v/>
      </c>
    </row>
    <row r="28065" spans="8:8">
      <c r="H28065" t="str">
        <f t="shared" si="145"/>
        <v/>
      </c>
    </row>
    <row r="28066" spans="8:8">
      <c r="H28066" t="str">
        <f t="shared" ref="H28066:H28129" si="146">_xlfn.TEXTJOIN(", ", TRUE, G28066:G28066)</f>
        <v/>
      </c>
    </row>
    <row r="28067" spans="8:8">
      <c r="H28067" t="str">
        <f t="shared" si="146"/>
        <v/>
      </c>
    </row>
    <row r="28068" spans="8:8">
      <c r="H28068" t="str">
        <f t="shared" si="146"/>
        <v/>
      </c>
    </row>
    <row r="28069" spans="8:8">
      <c r="H28069" t="str">
        <f t="shared" si="146"/>
        <v/>
      </c>
    </row>
    <row r="28070" spans="8:8">
      <c r="H28070" t="str">
        <f t="shared" si="146"/>
        <v/>
      </c>
    </row>
    <row r="28071" spans="8:8">
      <c r="H28071" t="str">
        <f t="shared" si="146"/>
        <v/>
      </c>
    </row>
    <row r="28072" spans="8:8">
      <c r="H28072" t="str">
        <f t="shared" si="146"/>
        <v/>
      </c>
    </row>
    <row r="28073" spans="8:8">
      <c r="H28073" t="str">
        <f t="shared" si="146"/>
        <v/>
      </c>
    </row>
    <row r="28074" spans="8:8">
      <c r="H28074" t="str">
        <f t="shared" si="146"/>
        <v/>
      </c>
    </row>
    <row r="28075" spans="8:8">
      <c r="H28075" t="str">
        <f t="shared" si="146"/>
        <v/>
      </c>
    </row>
    <row r="28076" spans="8:8">
      <c r="H28076" t="str">
        <f t="shared" si="146"/>
        <v/>
      </c>
    </row>
    <row r="28077" spans="8:8">
      <c r="H28077" t="str">
        <f t="shared" si="146"/>
        <v/>
      </c>
    </row>
    <row r="28078" spans="8:8">
      <c r="H28078" t="str">
        <f t="shared" si="146"/>
        <v/>
      </c>
    </row>
    <row r="28079" spans="8:8">
      <c r="H28079" t="str">
        <f t="shared" si="146"/>
        <v/>
      </c>
    </row>
    <row r="28080" spans="8:8">
      <c r="H28080" t="str">
        <f t="shared" si="146"/>
        <v/>
      </c>
    </row>
    <row r="28081" spans="8:8">
      <c r="H28081" t="str">
        <f t="shared" si="146"/>
        <v/>
      </c>
    </row>
    <row r="28082" spans="8:8">
      <c r="H28082" t="str">
        <f t="shared" si="146"/>
        <v/>
      </c>
    </row>
    <row r="28083" spans="8:8">
      <c r="H28083" t="str">
        <f t="shared" si="146"/>
        <v/>
      </c>
    </row>
    <row r="28084" spans="8:8">
      <c r="H28084" t="str">
        <f t="shared" si="146"/>
        <v/>
      </c>
    </row>
    <row r="28085" spans="8:8">
      <c r="H28085" t="str">
        <f t="shared" si="146"/>
        <v/>
      </c>
    </row>
    <row r="28086" spans="8:8">
      <c r="H28086" t="str">
        <f t="shared" si="146"/>
        <v/>
      </c>
    </row>
    <row r="28087" spans="8:8">
      <c r="H28087" t="str">
        <f t="shared" si="146"/>
        <v/>
      </c>
    </row>
    <row r="28088" spans="8:8">
      <c r="H28088" t="str">
        <f t="shared" si="146"/>
        <v/>
      </c>
    </row>
    <row r="28089" spans="8:8">
      <c r="H28089" t="str">
        <f t="shared" si="146"/>
        <v/>
      </c>
    </row>
    <row r="28090" spans="8:8">
      <c r="H28090" t="str">
        <f t="shared" si="146"/>
        <v/>
      </c>
    </row>
    <row r="28091" spans="8:8">
      <c r="H28091" t="str">
        <f t="shared" si="146"/>
        <v/>
      </c>
    </row>
    <row r="28092" spans="8:8">
      <c r="H28092" t="str">
        <f t="shared" si="146"/>
        <v/>
      </c>
    </row>
    <row r="28093" spans="8:8">
      <c r="H28093" t="str">
        <f t="shared" si="146"/>
        <v/>
      </c>
    </row>
    <row r="28094" spans="8:8">
      <c r="H28094" t="str">
        <f t="shared" si="146"/>
        <v/>
      </c>
    </row>
    <row r="28095" spans="8:8">
      <c r="H28095" t="str">
        <f t="shared" si="146"/>
        <v/>
      </c>
    </row>
    <row r="28096" spans="8:8">
      <c r="H28096" t="str">
        <f t="shared" si="146"/>
        <v/>
      </c>
    </row>
    <row r="28097" spans="8:8">
      <c r="H28097" t="str">
        <f t="shared" si="146"/>
        <v/>
      </c>
    </row>
    <row r="28098" spans="8:8">
      <c r="H28098" t="str">
        <f t="shared" si="146"/>
        <v/>
      </c>
    </row>
    <row r="28099" spans="8:8">
      <c r="H28099" t="str">
        <f t="shared" si="146"/>
        <v/>
      </c>
    </row>
    <row r="28100" spans="8:8">
      <c r="H28100" t="str">
        <f t="shared" si="146"/>
        <v/>
      </c>
    </row>
    <row r="28101" spans="8:8">
      <c r="H28101" t="str">
        <f t="shared" si="146"/>
        <v/>
      </c>
    </row>
    <row r="28102" spans="8:8">
      <c r="H28102" t="str">
        <f t="shared" si="146"/>
        <v/>
      </c>
    </row>
    <row r="28103" spans="8:8">
      <c r="H28103" t="str">
        <f t="shared" si="146"/>
        <v/>
      </c>
    </row>
    <row r="28104" spans="8:8">
      <c r="H28104" t="str">
        <f t="shared" si="146"/>
        <v/>
      </c>
    </row>
    <row r="28105" spans="8:8">
      <c r="H28105" t="str">
        <f t="shared" si="146"/>
        <v/>
      </c>
    </row>
    <row r="28106" spans="8:8">
      <c r="H28106" t="str">
        <f t="shared" si="146"/>
        <v/>
      </c>
    </row>
    <row r="28107" spans="8:8">
      <c r="H28107" t="str">
        <f t="shared" si="146"/>
        <v/>
      </c>
    </row>
    <row r="28108" spans="8:8">
      <c r="H28108" t="str">
        <f t="shared" si="146"/>
        <v/>
      </c>
    </row>
    <row r="28109" spans="8:8">
      <c r="H28109" t="str">
        <f t="shared" si="146"/>
        <v/>
      </c>
    </row>
    <row r="28110" spans="8:8">
      <c r="H28110" t="str">
        <f t="shared" si="146"/>
        <v/>
      </c>
    </row>
    <row r="28111" spans="8:8">
      <c r="H28111" t="str">
        <f t="shared" si="146"/>
        <v/>
      </c>
    </row>
    <row r="28112" spans="8:8">
      <c r="H28112" t="str">
        <f t="shared" si="146"/>
        <v/>
      </c>
    </row>
    <row r="28113" spans="8:8">
      <c r="H28113" t="str">
        <f t="shared" si="146"/>
        <v/>
      </c>
    </row>
    <row r="28114" spans="8:8">
      <c r="H28114" t="str">
        <f t="shared" si="146"/>
        <v/>
      </c>
    </row>
    <row r="28115" spans="8:8">
      <c r="H28115" t="str">
        <f t="shared" si="146"/>
        <v/>
      </c>
    </row>
    <row r="28116" spans="8:8">
      <c r="H28116" t="str">
        <f t="shared" si="146"/>
        <v/>
      </c>
    </row>
    <row r="28117" spans="8:8">
      <c r="H28117" t="str">
        <f t="shared" si="146"/>
        <v/>
      </c>
    </row>
    <row r="28118" spans="8:8">
      <c r="H28118" t="str">
        <f t="shared" si="146"/>
        <v/>
      </c>
    </row>
    <row r="28119" spans="8:8">
      <c r="H28119" t="str">
        <f t="shared" si="146"/>
        <v/>
      </c>
    </row>
    <row r="28120" spans="8:8">
      <c r="H28120" t="str">
        <f t="shared" si="146"/>
        <v/>
      </c>
    </row>
    <row r="28121" spans="8:8">
      <c r="H28121" t="str">
        <f t="shared" si="146"/>
        <v/>
      </c>
    </row>
    <row r="28122" spans="8:8">
      <c r="H28122" t="str">
        <f t="shared" si="146"/>
        <v/>
      </c>
    </row>
    <row r="28123" spans="8:8">
      <c r="H28123" t="str">
        <f t="shared" si="146"/>
        <v/>
      </c>
    </row>
    <row r="28124" spans="8:8">
      <c r="H28124" t="str">
        <f t="shared" si="146"/>
        <v/>
      </c>
    </row>
    <row r="28125" spans="8:8">
      <c r="H28125" t="str">
        <f t="shared" si="146"/>
        <v/>
      </c>
    </row>
    <row r="28126" spans="8:8">
      <c r="H28126" t="str">
        <f t="shared" si="146"/>
        <v/>
      </c>
    </row>
    <row r="28127" spans="8:8">
      <c r="H28127" t="str">
        <f t="shared" si="146"/>
        <v/>
      </c>
    </row>
    <row r="28128" spans="8:8">
      <c r="H28128" t="str">
        <f t="shared" si="146"/>
        <v/>
      </c>
    </row>
    <row r="28129" spans="8:8">
      <c r="H28129" t="str">
        <f t="shared" si="146"/>
        <v/>
      </c>
    </row>
    <row r="28130" spans="8:8">
      <c r="H28130" t="str">
        <f t="shared" ref="H28130:H28193" si="147">_xlfn.TEXTJOIN(", ", TRUE, G28130:G28130)</f>
        <v/>
      </c>
    </row>
    <row r="28131" spans="8:8">
      <c r="H28131" t="str">
        <f t="shared" si="147"/>
        <v/>
      </c>
    </row>
    <row r="28132" spans="8:8">
      <c r="H28132" t="str">
        <f t="shared" si="147"/>
        <v/>
      </c>
    </row>
    <row r="28133" spans="8:8">
      <c r="H28133" t="str">
        <f t="shared" si="147"/>
        <v/>
      </c>
    </row>
    <row r="28134" spans="8:8">
      <c r="H28134" t="str">
        <f t="shared" si="147"/>
        <v/>
      </c>
    </row>
    <row r="28135" spans="8:8">
      <c r="H28135" t="str">
        <f t="shared" si="147"/>
        <v/>
      </c>
    </row>
    <row r="28136" spans="8:8">
      <c r="H28136" t="str">
        <f t="shared" si="147"/>
        <v/>
      </c>
    </row>
    <row r="28137" spans="8:8">
      <c r="H28137" t="str">
        <f t="shared" si="147"/>
        <v/>
      </c>
    </row>
    <row r="28138" spans="8:8">
      <c r="H28138" t="str">
        <f t="shared" si="147"/>
        <v/>
      </c>
    </row>
    <row r="28139" spans="8:8">
      <c r="H28139" t="str">
        <f t="shared" si="147"/>
        <v/>
      </c>
    </row>
    <row r="28140" spans="8:8">
      <c r="H28140" t="str">
        <f t="shared" si="147"/>
        <v/>
      </c>
    </row>
    <row r="28141" spans="8:8">
      <c r="H28141" t="str">
        <f t="shared" si="147"/>
        <v/>
      </c>
    </row>
    <row r="28142" spans="8:8">
      <c r="H28142" t="str">
        <f t="shared" si="147"/>
        <v/>
      </c>
    </row>
    <row r="28143" spans="8:8">
      <c r="H28143" t="str">
        <f t="shared" si="147"/>
        <v/>
      </c>
    </row>
    <row r="28144" spans="8:8">
      <c r="H28144" t="str">
        <f t="shared" si="147"/>
        <v/>
      </c>
    </row>
    <row r="28145" spans="8:8">
      <c r="H28145" t="str">
        <f t="shared" si="147"/>
        <v/>
      </c>
    </row>
    <row r="28146" spans="8:8">
      <c r="H28146" t="str">
        <f t="shared" si="147"/>
        <v/>
      </c>
    </row>
    <row r="28147" spans="8:8">
      <c r="H28147" t="str">
        <f t="shared" si="147"/>
        <v/>
      </c>
    </row>
    <row r="28148" spans="8:8">
      <c r="H28148" t="str">
        <f t="shared" si="147"/>
        <v/>
      </c>
    </row>
    <row r="28149" spans="8:8">
      <c r="H28149" t="str">
        <f t="shared" si="147"/>
        <v/>
      </c>
    </row>
    <row r="28150" spans="8:8">
      <c r="H28150" t="str">
        <f t="shared" si="147"/>
        <v/>
      </c>
    </row>
    <row r="28151" spans="8:8">
      <c r="H28151" t="str">
        <f t="shared" si="147"/>
        <v/>
      </c>
    </row>
    <row r="28152" spans="8:8">
      <c r="H28152" t="str">
        <f t="shared" si="147"/>
        <v/>
      </c>
    </row>
    <row r="28153" spans="8:8">
      <c r="H28153" t="str">
        <f t="shared" si="147"/>
        <v/>
      </c>
    </row>
    <row r="28154" spans="8:8">
      <c r="H28154" t="str">
        <f t="shared" si="147"/>
        <v/>
      </c>
    </row>
    <row r="28155" spans="8:8">
      <c r="H28155" t="str">
        <f t="shared" si="147"/>
        <v/>
      </c>
    </row>
    <row r="28156" spans="8:8">
      <c r="H28156" t="str">
        <f t="shared" si="147"/>
        <v/>
      </c>
    </row>
    <row r="28157" spans="8:8">
      <c r="H28157" t="str">
        <f t="shared" si="147"/>
        <v/>
      </c>
    </row>
    <row r="28158" spans="8:8">
      <c r="H28158" t="str">
        <f t="shared" si="147"/>
        <v/>
      </c>
    </row>
    <row r="28159" spans="8:8">
      <c r="H28159" t="str">
        <f t="shared" si="147"/>
        <v/>
      </c>
    </row>
    <row r="28160" spans="8:8">
      <c r="H28160" t="str">
        <f t="shared" si="147"/>
        <v/>
      </c>
    </row>
    <row r="28161" spans="8:8">
      <c r="H28161" t="str">
        <f t="shared" si="147"/>
        <v/>
      </c>
    </row>
    <row r="28162" spans="8:8">
      <c r="H28162" t="str">
        <f t="shared" si="147"/>
        <v/>
      </c>
    </row>
    <row r="28163" spans="8:8">
      <c r="H28163" t="str">
        <f t="shared" si="147"/>
        <v/>
      </c>
    </row>
    <row r="28164" spans="8:8">
      <c r="H28164" t="str">
        <f t="shared" si="147"/>
        <v/>
      </c>
    </row>
    <row r="28165" spans="8:8">
      <c r="H28165" t="str">
        <f t="shared" si="147"/>
        <v/>
      </c>
    </row>
    <row r="28166" spans="8:8">
      <c r="H28166" t="str">
        <f t="shared" si="147"/>
        <v/>
      </c>
    </row>
    <row r="28167" spans="8:8">
      <c r="H28167" t="str">
        <f t="shared" si="147"/>
        <v/>
      </c>
    </row>
    <row r="28168" spans="8:8">
      <c r="H28168" t="str">
        <f t="shared" si="147"/>
        <v/>
      </c>
    </row>
    <row r="28169" spans="8:8">
      <c r="H28169" t="str">
        <f t="shared" si="147"/>
        <v/>
      </c>
    </row>
    <row r="28170" spans="8:8">
      <c r="H28170" t="str">
        <f t="shared" si="147"/>
        <v/>
      </c>
    </row>
    <row r="28171" spans="8:8">
      <c r="H28171" t="str">
        <f t="shared" si="147"/>
        <v/>
      </c>
    </row>
    <row r="28172" spans="8:8">
      <c r="H28172" t="str">
        <f t="shared" si="147"/>
        <v/>
      </c>
    </row>
    <row r="28173" spans="8:8">
      <c r="H28173" t="str">
        <f t="shared" si="147"/>
        <v/>
      </c>
    </row>
    <row r="28174" spans="8:8">
      <c r="H28174" t="str">
        <f t="shared" si="147"/>
        <v/>
      </c>
    </row>
    <row r="28175" spans="8:8">
      <c r="H28175" t="str">
        <f t="shared" si="147"/>
        <v/>
      </c>
    </row>
    <row r="28176" spans="8:8">
      <c r="H28176" t="str">
        <f t="shared" si="147"/>
        <v/>
      </c>
    </row>
    <row r="28177" spans="8:8">
      <c r="H28177" t="str">
        <f t="shared" si="147"/>
        <v/>
      </c>
    </row>
    <row r="28178" spans="8:8">
      <c r="H28178" t="str">
        <f t="shared" si="147"/>
        <v/>
      </c>
    </row>
    <row r="28179" spans="8:8">
      <c r="H28179" t="str">
        <f t="shared" si="147"/>
        <v/>
      </c>
    </row>
    <row r="28180" spans="8:8">
      <c r="H28180" t="str">
        <f t="shared" si="147"/>
        <v/>
      </c>
    </row>
    <row r="28181" spans="8:8">
      <c r="H28181" t="str">
        <f t="shared" si="147"/>
        <v/>
      </c>
    </row>
    <row r="28182" spans="8:8">
      <c r="H28182" t="str">
        <f t="shared" si="147"/>
        <v/>
      </c>
    </row>
    <row r="28183" spans="8:8">
      <c r="H28183" t="str">
        <f t="shared" si="147"/>
        <v/>
      </c>
    </row>
    <row r="28184" spans="8:8">
      <c r="H28184" t="str">
        <f t="shared" si="147"/>
        <v/>
      </c>
    </row>
    <row r="28185" spans="8:8">
      <c r="H28185" t="str">
        <f t="shared" si="147"/>
        <v/>
      </c>
    </row>
    <row r="28186" spans="8:8">
      <c r="H28186" t="str">
        <f t="shared" si="147"/>
        <v/>
      </c>
    </row>
    <row r="28187" spans="8:8">
      <c r="H28187" t="str">
        <f t="shared" si="147"/>
        <v/>
      </c>
    </row>
    <row r="28188" spans="8:8">
      <c r="H28188" t="str">
        <f t="shared" si="147"/>
        <v/>
      </c>
    </row>
    <row r="28189" spans="8:8">
      <c r="H28189" t="str">
        <f t="shared" si="147"/>
        <v/>
      </c>
    </row>
    <row r="28190" spans="8:8">
      <c r="H28190" t="str">
        <f t="shared" si="147"/>
        <v/>
      </c>
    </row>
    <row r="28191" spans="8:8">
      <c r="H28191" t="str">
        <f t="shared" si="147"/>
        <v/>
      </c>
    </row>
    <row r="28192" spans="8:8">
      <c r="H28192" t="str">
        <f t="shared" si="147"/>
        <v/>
      </c>
    </row>
    <row r="28193" spans="8:8">
      <c r="H28193" t="str">
        <f t="shared" si="147"/>
        <v/>
      </c>
    </row>
    <row r="28194" spans="8:8">
      <c r="H28194" t="str">
        <f t="shared" ref="H28194:H28257" si="148">_xlfn.TEXTJOIN(", ", TRUE, G28194:G28194)</f>
        <v/>
      </c>
    </row>
    <row r="28195" spans="8:8">
      <c r="H28195" t="str">
        <f t="shared" si="148"/>
        <v/>
      </c>
    </row>
    <row r="28196" spans="8:8">
      <c r="H28196" t="str">
        <f t="shared" si="148"/>
        <v/>
      </c>
    </row>
    <row r="28197" spans="8:8">
      <c r="H28197" t="str">
        <f t="shared" si="148"/>
        <v/>
      </c>
    </row>
    <row r="28198" spans="8:8">
      <c r="H28198" t="str">
        <f t="shared" si="148"/>
        <v/>
      </c>
    </row>
    <row r="28199" spans="8:8">
      <c r="H28199" t="str">
        <f t="shared" si="148"/>
        <v/>
      </c>
    </row>
    <row r="28200" spans="8:8">
      <c r="H28200" t="str">
        <f t="shared" si="148"/>
        <v/>
      </c>
    </row>
    <row r="28201" spans="8:8">
      <c r="H28201" t="str">
        <f t="shared" si="148"/>
        <v/>
      </c>
    </row>
    <row r="28202" spans="8:8">
      <c r="H28202" t="str">
        <f t="shared" si="148"/>
        <v/>
      </c>
    </row>
    <row r="28203" spans="8:8">
      <c r="H28203" t="str">
        <f t="shared" si="148"/>
        <v/>
      </c>
    </row>
    <row r="28204" spans="8:8">
      <c r="H28204" t="str">
        <f t="shared" si="148"/>
        <v/>
      </c>
    </row>
    <row r="28205" spans="8:8">
      <c r="H28205" t="str">
        <f t="shared" si="148"/>
        <v/>
      </c>
    </row>
    <row r="28206" spans="8:8">
      <c r="H28206" t="str">
        <f t="shared" si="148"/>
        <v/>
      </c>
    </row>
    <row r="28207" spans="8:8">
      <c r="H28207" t="str">
        <f t="shared" si="148"/>
        <v/>
      </c>
    </row>
    <row r="28208" spans="8:8">
      <c r="H28208" t="str">
        <f t="shared" si="148"/>
        <v/>
      </c>
    </row>
    <row r="28209" spans="8:8">
      <c r="H28209" t="str">
        <f t="shared" si="148"/>
        <v/>
      </c>
    </row>
    <row r="28210" spans="8:8">
      <c r="H28210" t="str">
        <f t="shared" si="148"/>
        <v/>
      </c>
    </row>
    <row r="28211" spans="8:8">
      <c r="H28211" t="str">
        <f t="shared" si="148"/>
        <v/>
      </c>
    </row>
    <row r="28212" spans="8:8">
      <c r="H28212" t="str">
        <f t="shared" si="148"/>
        <v/>
      </c>
    </row>
    <row r="28213" spans="8:8">
      <c r="H28213" t="str">
        <f t="shared" si="148"/>
        <v/>
      </c>
    </row>
    <row r="28214" spans="8:8">
      <c r="H28214" t="str">
        <f t="shared" si="148"/>
        <v/>
      </c>
    </row>
    <row r="28215" spans="8:8">
      <c r="H28215" t="str">
        <f t="shared" si="148"/>
        <v/>
      </c>
    </row>
    <row r="28216" spans="8:8">
      <c r="H28216" t="str">
        <f t="shared" si="148"/>
        <v/>
      </c>
    </row>
    <row r="28217" spans="8:8">
      <c r="H28217" t="str">
        <f t="shared" si="148"/>
        <v/>
      </c>
    </row>
    <row r="28218" spans="8:8">
      <c r="H28218" t="str">
        <f t="shared" si="148"/>
        <v/>
      </c>
    </row>
    <row r="28219" spans="8:8">
      <c r="H28219" t="str">
        <f t="shared" si="148"/>
        <v/>
      </c>
    </row>
    <row r="28220" spans="8:8">
      <c r="H28220" t="str">
        <f t="shared" si="148"/>
        <v/>
      </c>
    </row>
    <row r="28221" spans="8:8">
      <c r="H28221" t="str">
        <f t="shared" si="148"/>
        <v/>
      </c>
    </row>
    <row r="28222" spans="8:8">
      <c r="H28222" t="str">
        <f t="shared" si="148"/>
        <v/>
      </c>
    </row>
    <row r="28223" spans="8:8">
      <c r="H28223" t="str">
        <f t="shared" si="148"/>
        <v/>
      </c>
    </row>
    <row r="28224" spans="8:8">
      <c r="H28224" t="str">
        <f t="shared" si="148"/>
        <v/>
      </c>
    </row>
    <row r="28225" spans="8:8">
      <c r="H28225" t="str">
        <f t="shared" si="148"/>
        <v/>
      </c>
    </row>
    <row r="28226" spans="8:8">
      <c r="H28226" t="str">
        <f t="shared" si="148"/>
        <v/>
      </c>
    </row>
    <row r="28227" spans="8:8">
      <c r="H28227" t="str">
        <f t="shared" si="148"/>
        <v/>
      </c>
    </row>
    <row r="28228" spans="8:8">
      <c r="H28228" t="str">
        <f t="shared" si="148"/>
        <v/>
      </c>
    </row>
    <row r="28229" spans="8:8">
      <c r="H28229" t="str">
        <f t="shared" si="148"/>
        <v/>
      </c>
    </row>
    <row r="28230" spans="8:8">
      <c r="H28230" t="str">
        <f t="shared" si="148"/>
        <v/>
      </c>
    </row>
    <row r="28231" spans="8:8">
      <c r="H28231" t="str">
        <f t="shared" si="148"/>
        <v/>
      </c>
    </row>
    <row r="28232" spans="8:8">
      <c r="H28232" t="str">
        <f t="shared" si="148"/>
        <v/>
      </c>
    </row>
    <row r="28233" spans="8:8">
      <c r="H28233" t="str">
        <f t="shared" si="148"/>
        <v/>
      </c>
    </row>
    <row r="28234" spans="8:8">
      <c r="H28234" t="str">
        <f t="shared" si="148"/>
        <v/>
      </c>
    </row>
    <row r="28235" spans="8:8">
      <c r="H28235" t="str">
        <f t="shared" si="148"/>
        <v/>
      </c>
    </row>
    <row r="28236" spans="8:8">
      <c r="H28236" t="str">
        <f t="shared" si="148"/>
        <v/>
      </c>
    </row>
    <row r="28237" spans="8:8">
      <c r="H28237" t="str">
        <f t="shared" si="148"/>
        <v/>
      </c>
    </row>
    <row r="28238" spans="8:8">
      <c r="H28238" t="str">
        <f t="shared" si="148"/>
        <v/>
      </c>
    </row>
    <row r="28239" spans="8:8">
      <c r="H28239" t="str">
        <f t="shared" si="148"/>
        <v/>
      </c>
    </row>
    <row r="28240" spans="8:8">
      <c r="H28240" t="str">
        <f t="shared" si="148"/>
        <v/>
      </c>
    </row>
    <row r="28241" spans="8:8">
      <c r="H28241" t="str">
        <f t="shared" si="148"/>
        <v/>
      </c>
    </row>
    <row r="28242" spans="8:8">
      <c r="H28242" t="str">
        <f t="shared" si="148"/>
        <v/>
      </c>
    </row>
    <row r="28243" spans="8:8">
      <c r="H28243" t="str">
        <f t="shared" si="148"/>
        <v/>
      </c>
    </row>
    <row r="28244" spans="8:8">
      <c r="H28244" t="str">
        <f t="shared" si="148"/>
        <v/>
      </c>
    </row>
    <row r="28245" spans="8:8">
      <c r="H28245" t="str">
        <f t="shared" si="148"/>
        <v/>
      </c>
    </row>
    <row r="28246" spans="8:8">
      <c r="H28246" t="str">
        <f t="shared" si="148"/>
        <v/>
      </c>
    </row>
    <row r="28247" spans="8:8">
      <c r="H28247" t="str">
        <f t="shared" si="148"/>
        <v/>
      </c>
    </row>
    <row r="28248" spans="8:8">
      <c r="H28248" t="str">
        <f t="shared" si="148"/>
        <v/>
      </c>
    </row>
    <row r="28249" spans="8:8">
      <c r="H28249" t="str">
        <f t="shared" si="148"/>
        <v/>
      </c>
    </row>
    <row r="28250" spans="8:8">
      <c r="H28250" t="str">
        <f t="shared" si="148"/>
        <v/>
      </c>
    </row>
    <row r="28251" spans="8:8">
      <c r="H28251" t="str">
        <f t="shared" si="148"/>
        <v/>
      </c>
    </row>
    <row r="28252" spans="8:8">
      <c r="H28252" t="str">
        <f t="shared" si="148"/>
        <v/>
      </c>
    </row>
    <row r="28253" spans="8:8">
      <c r="H28253" t="str">
        <f t="shared" si="148"/>
        <v/>
      </c>
    </row>
    <row r="28254" spans="8:8">
      <c r="H28254" t="str">
        <f t="shared" si="148"/>
        <v/>
      </c>
    </row>
    <row r="28255" spans="8:8">
      <c r="H28255" t="str">
        <f t="shared" si="148"/>
        <v/>
      </c>
    </row>
    <row r="28256" spans="8:8">
      <c r="H28256" t="str">
        <f t="shared" si="148"/>
        <v/>
      </c>
    </row>
    <row r="28257" spans="8:8">
      <c r="H28257" t="str">
        <f t="shared" si="148"/>
        <v/>
      </c>
    </row>
    <row r="28258" spans="8:8">
      <c r="H28258" t="str">
        <f t="shared" ref="H28258:H28321" si="149">_xlfn.TEXTJOIN(", ", TRUE, G28258:G28258)</f>
        <v/>
      </c>
    </row>
    <row r="28259" spans="8:8">
      <c r="H28259" t="str">
        <f t="shared" si="149"/>
        <v/>
      </c>
    </row>
    <row r="28260" spans="8:8">
      <c r="H28260" t="str">
        <f t="shared" si="149"/>
        <v/>
      </c>
    </row>
    <row r="28261" spans="8:8">
      <c r="H28261" t="str">
        <f t="shared" si="149"/>
        <v/>
      </c>
    </row>
    <row r="28262" spans="8:8">
      <c r="H28262" t="str">
        <f t="shared" si="149"/>
        <v/>
      </c>
    </row>
    <row r="28263" spans="8:8">
      <c r="H28263" t="str">
        <f t="shared" si="149"/>
        <v/>
      </c>
    </row>
    <row r="28264" spans="8:8">
      <c r="H28264" t="str">
        <f t="shared" si="149"/>
        <v/>
      </c>
    </row>
    <row r="28265" spans="8:8">
      <c r="H28265" t="str">
        <f t="shared" si="149"/>
        <v/>
      </c>
    </row>
    <row r="28266" spans="8:8">
      <c r="H28266" t="str">
        <f t="shared" si="149"/>
        <v/>
      </c>
    </row>
    <row r="28267" spans="8:8">
      <c r="H28267" t="str">
        <f t="shared" si="149"/>
        <v/>
      </c>
    </row>
    <row r="28268" spans="8:8">
      <c r="H28268" t="str">
        <f t="shared" si="149"/>
        <v/>
      </c>
    </row>
    <row r="28269" spans="8:8">
      <c r="H28269" t="str">
        <f t="shared" si="149"/>
        <v/>
      </c>
    </row>
    <row r="28270" spans="8:8">
      <c r="H28270" t="str">
        <f t="shared" si="149"/>
        <v/>
      </c>
    </row>
    <row r="28271" spans="8:8">
      <c r="H28271" t="str">
        <f t="shared" si="149"/>
        <v/>
      </c>
    </row>
    <row r="28272" spans="8:8">
      <c r="H28272" t="str">
        <f t="shared" si="149"/>
        <v/>
      </c>
    </row>
    <row r="28273" spans="8:8">
      <c r="H28273" t="str">
        <f t="shared" si="149"/>
        <v/>
      </c>
    </row>
    <row r="28274" spans="8:8">
      <c r="H28274" t="str">
        <f t="shared" si="149"/>
        <v/>
      </c>
    </row>
    <row r="28275" spans="8:8">
      <c r="H28275" t="str">
        <f t="shared" si="149"/>
        <v/>
      </c>
    </row>
    <row r="28276" spans="8:8">
      <c r="H28276" t="str">
        <f t="shared" si="149"/>
        <v/>
      </c>
    </row>
    <row r="28277" spans="8:8">
      <c r="H28277" t="str">
        <f t="shared" si="149"/>
        <v/>
      </c>
    </row>
    <row r="28278" spans="8:8">
      <c r="H28278" t="str">
        <f t="shared" si="149"/>
        <v/>
      </c>
    </row>
    <row r="28279" spans="8:8">
      <c r="H28279" t="str">
        <f t="shared" si="149"/>
        <v/>
      </c>
    </row>
    <row r="28280" spans="8:8">
      <c r="H28280" t="str">
        <f t="shared" si="149"/>
        <v/>
      </c>
    </row>
    <row r="28281" spans="8:8">
      <c r="H28281" t="str">
        <f t="shared" si="149"/>
        <v/>
      </c>
    </row>
    <row r="28282" spans="8:8">
      <c r="H28282" t="str">
        <f t="shared" si="149"/>
        <v/>
      </c>
    </row>
    <row r="28283" spans="8:8">
      <c r="H28283" t="str">
        <f t="shared" si="149"/>
        <v/>
      </c>
    </row>
    <row r="28284" spans="8:8">
      <c r="H28284" t="str">
        <f t="shared" si="149"/>
        <v/>
      </c>
    </row>
    <row r="28285" spans="8:8">
      <c r="H28285" t="str">
        <f t="shared" si="149"/>
        <v/>
      </c>
    </row>
    <row r="28286" spans="8:8">
      <c r="H28286" t="str">
        <f t="shared" si="149"/>
        <v/>
      </c>
    </row>
    <row r="28287" spans="8:8">
      <c r="H28287" t="str">
        <f t="shared" si="149"/>
        <v/>
      </c>
    </row>
    <row r="28288" spans="8:8">
      <c r="H28288" t="str">
        <f t="shared" si="149"/>
        <v/>
      </c>
    </row>
    <row r="28289" spans="8:8">
      <c r="H28289" t="str">
        <f t="shared" si="149"/>
        <v/>
      </c>
    </row>
    <row r="28290" spans="8:8">
      <c r="H28290" t="str">
        <f t="shared" si="149"/>
        <v/>
      </c>
    </row>
    <row r="28291" spans="8:8">
      <c r="H28291" t="str">
        <f t="shared" si="149"/>
        <v/>
      </c>
    </row>
    <row r="28292" spans="8:8">
      <c r="H28292" t="str">
        <f t="shared" si="149"/>
        <v/>
      </c>
    </row>
    <row r="28293" spans="8:8">
      <c r="H28293" t="str">
        <f t="shared" si="149"/>
        <v/>
      </c>
    </row>
    <row r="28294" spans="8:8">
      <c r="H28294" t="str">
        <f t="shared" si="149"/>
        <v/>
      </c>
    </row>
    <row r="28295" spans="8:8">
      <c r="H28295" t="str">
        <f t="shared" si="149"/>
        <v/>
      </c>
    </row>
    <row r="28296" spans="8:8">
      <c r="H28296" t="str">
        <f t="shared" si="149"/>
        <v/>
      </c>
    </row>
    <row r="28297" spans="8:8">
      <c r="H28297" t="str">
        <f t="shared" si="149"/>
        <v/>
      </c>
    </row>
    <row r="28298" spans="8:8">
      <c r="H28298" t="str">
        <f t="shared" si="149"/>
        <v/>
      </c>
    </row>
    <row r="28299" spans="8:8">
      <c r="H28299" t="str">
        <f t="shared" si="149"/>
        <v/>
      </c>
    </row>
    <row r="28300" spans="8:8">
      <c r="H28300" t="str">
        <f t="shared" si="149"/>
        <v/>
      </c>
    </row>
    <row r="28301" spans="8:8">
      <c r="H28301" t="str">
        <f t="shared" si="149"/>
        <v/>
      </c>
    </row>
    <row r="28302" spans="8:8">
      <c r="H28302" t="str">
        <f t="shared" si="149"/>
        <v/>
      </c>
    </row>
    <row r="28303" spans="8:8">
      <c r="H28303" t="str">
        <f t="shared" si="149"/>
        <v/>
      </c>
    </row>
    <row r="28304" spans="8:8">
      <c r="H28304" t="str">
        <f t="shared" si="149"/>
        <v/>
      </c>
    </row>
    <row r="28305" spans="8:8">
      <c r="H28305" t="str">
        <f t="shared" si="149"/>
        <v/>
      </c>
    </row>
    <row r="28306" spans="8:8">
      <c r="H28306" t="str">
        <f t="shared" si="149"/>
        <v/>
      </c>
    </row>
    <row r="28307" spans="8:8">
      <c r="H28307" t="str">
        <f t="shared" si="149"/>
        <v/>
      </c>
    </row>
    <row r="28308" spans="8:8">
      <c r="H28308" t="str">
        <f t="shared" si="149"/>
        <v/>
      </c>
    </row>
    <row r="28309" spans="8:8">
      <c r="H28309" t="str">
        <f t="shared" si="149"/>
        <v/>
      </c>
    </row>
    <row r="28310" spans="8:8">
      <c r="H28310" t="str">
        <f t="shared" si="149"/>
        <v/>
      </c>
    </row>
    <row r="28311" spans="8:8">
      <c r="H28311" t="str">
        <f t="shared" si="149"/>
        <v/>
      </c>
    </row>
    <row r="28312" spans="8:8">
      <c r="H28312" t="str">
        <f t="shared" si="149"/>
        <v/>
      </c>
    </row>
    <row r="28313" spans="8:8">
      <c r="H28313" t="str">
        <f t="shared" si="149"/>
        <v/>
      </c>
    </row>
    <row r="28314" spans="8:8">
      <c r="H28314" t="str">
        <f t="shared" si="149"/>
        <v/>
      </c>
    </row>
    <row r="28315" spans="8:8">
      <c r="H28315" t="str">
        <f t="shared" si="149"/>
        <v/>
      </c>
    </row>
    <row r="28316" spans="8:8">
      <c r="H28316" t="str">
        <f t="shared" si="149"/>
        <v/>
      </c>
    </row>
    <row r="28317" spans="8:8">
      <c r="H28317" t="str">
        <f t="shared" si="149"/>
        <v/>
      </c>
    </row>
    <row r="28318" spans="8:8">
      <c r="H28318" t="str">
        <f t="shared" si="149"/>
        <v/>
      </c>
    </row>
    <row r="28319" spans="8:8">
      <c r="H28319" t="str">
        <f t="shared" si="149"/>
        <v/>
      </c>
    </row>
    <row r="28320" spans="8:8">
      <c r="H28320" t="str">
        <f t="shared" si="149"/>
        <v/>
      </c>
    </row>
    <row r="28321" spans="8:8">
      <c r="H28321" t="str">
        <f t="shared" si="149"/>
        <v/>
      </c>
    </row>
    <row r="28322" spans="8:8">
      <c r="H28322" t="str">
        <f t="shared" ref="H28322:H28385" si="150">_xlfn.TEXTJOIN(", ", TRUE, G28322:G28322)</f>
        <v/>
      </c>
    </row>
    <row r="28323" spans="8:8">
      <c r="H28323" t="str">
        <f t="shared" si="150"/>
        <v/>
      </c>
    </row>
    <row r="28324" spans="8:8">
      <c r="H28324" t="str">
        <f t="shared" si="150"/>
        <v/>
      </c>
    </row>
    <row r="28325" spans="8:8">
      <c r="H28325" t="str">
        <f t="shared" si="150"/>
        <v/>
      </c>
    </row>
    <row r="28326" spans="8:8">
      <c r="H28326" t="str">
        <f t="shared" si="150"/>
        <v/>
      </c>
    </row>
    <row r="28327" spans="8:8">
      <c r="H28327" t="str">
        <f t="shared" si="150"/>
        <v/>
      </c>
    </row>
    <row r="28328" spans="8:8">
      <c r="H28328" t="str">
        <f t="shared" si="150"/>
        <v/>
      </c>
    </row>
    <row r="28329" spans="8:8">
      <c r="H28329" t="str">
        <f t="shared" si="150"/>
        <v/>
      </c>
    </row>
    <row r="28330" spans="8:8">
      <c r="H28330" t="str">
        <f t="shared" si="150"/>
        <v/>
      </c>
    </row>
    <row r="28331" spans="8:8">
      <c r="H28331" t="str">
        <f t="shared" si="150"/>
        <v/>
      </c>
    </row>
    <row r="28332" spans="8:8">
      <c r="H28332" t="str">
        <f t="shared" si="150"/>
        <v/>
      </c>
    </row>
    <row r="28333" spans="8:8">
      <c r="H28333" t="str">
        <f t="shared" si="150"/>
        <v/>
      </c>
    </row>
    <row r="28334" spans="8:8">
      <c r="H28334" t="str">
        <f t="shared" si="150"/>
        <v/>
      </c>
    </row>
    <row r="28335" spans="8:8">
      <c r="H28335" t="str">
        <f t="shared" si="150"/>
        <v/>
      </c>
    </row>
    <row r="28336" spans="8:8">
      <c r="H28336" t="str">
        <f t="shared" si="150"/>
        <v/>
      </c>
    </row>
    <row r="28337" spans="8:8">
      <c r="H28337" t="str">
        <f t="shared" si="150"/>
        <v/>
      </c>
    </row>
    <row r="28338" spans="8:8">
      <c r="H28338" t="str">
        <f t="shared" si="150"/>
        <v/>
      </c>
    </row>
    <row r="28339" spans="8:8">
      <c r="H28339" t="str">
        <f t="shared" si="150"/>
        <v/>
      </c>
    </row>
    <row r="28340" spans="8:8">
      <c r="H28340" t="str">
        <f t="shared" si="150"/>
        <v/>
      </c>
    </row>
    <row r="28341" spans="8:8">
      <c r="H28341" t="str">
        <f t="shared" si="150"/>
        <v/>
      </c>
    </row>
    <row r="28342" spans="8:8">
      <c r="H28342" t="str">
        <f t="shared" si="150"/>
        <v/>
      </c>
    </row>
    <row r="28343" spans="8:8">
      <c r="H28343" t="str">
        <f t="shared" si="150"/>
        <v/>
      </c>
    </row>
    <row r="28344" spans="8:8">
      <c r="H28344" t="str">
        <f t="shared" si="150"/>
        <v/>
      </c>
    </row>
    <row r="28345" spans="8:8">
      <c r="H28345" t="str">
        <f t="shared" si="150"/>
        <v/>
      </c>
    </row>
    <row r="28346" spans="8:8">
      <c r="H28346" t="str">
        <f t="shared" si="150"/>
        <v/>
      </c>
    </row>
    <row r="28347" spans="8:8">
      <c r="H28347" t="str">
        <f t="shared" si="150"/>
        <v/>
      </c>
    </row>
    <row r="28348" spans="8:8">
      <c r="H28348" t="str">
        <f t="shared" si="150"/>
        <v/>
      </c>
    </row>
    <row r="28349" spans="8:8">
      <c r="H28349" t="str">
        <f t="shared" si="150"/>
        <v/>
      </c>
    </row>
    <row r="28350" spans="8:8">
      <c r="H28350" t="str">
        <f t="shared" si="150"/>
        <v/>
      </c>
    </row>
    <row r="28351" spans="8:8">
      <c r="H28351" t="str">
        <f t="shared" si="150"/>
        <v/>
      </c>
    </row>
    <row r="28352" spans="8:8">
      <c r="H28352" t="str">
        <f t="shared" si="150"/>
        <v/>
      </c>
    </row>
    <row r="28353" spans="8:8">
      <c r="H28353" t="str">
        <f t="shared" si="150"/>
        <v/>
      </c>
    </row>
    <row r="28354" spans="8:8">
      <c r="H28354" t="str">
        <f t="shared" si="150"/>
        <v/>
      </c>
    </row>
    <row r="28355" spans="8:8">
      <c r="H28355" t="str">
        <f t="shared" si="150"/>
        <v/>
      </c>
    </row>
    <row r="28356" spans="8:8">
      <c r="H28356" t="str">
        <f t="shared" si="150"/>
        <v/>
      </c>
    </row>
    <row r="28357" spans="8:8">
      <c r="H28357" t="str">
        <f t="shared" si="150"/>
        <v/>
      </c>
    </row>
    <row r="28358" spans="8:8">
      <c r="H28358" t="str">
        <f t="shared" si="150"/>
        <v/>
      </c>
    </row>
    <row r="28359" spans="8:8">
      <c r="H28359" t="str">
        <f t="shared" si="150"/>
        <v/>
      </c>
    </row>
    <row r="28360" spans="8:8">
      <c r="H28360" t="str">
        <f t="shared" si="150"/>
        <v/>
      </c>
    </row>
    <row r="28361" spans="8:8">
      <c r="H28361" t="str">
        <f t="shared" si="150"/>
        <v/>
      </c>
    </row>
    <row r="28362" spans="8:8">
      <c r="H28362" t="str">
        <f t="shared" si="150"/>
        <v/>
      </c>
    </row>
    <row r="28363" spans="8:8">
      <c r="H28363" t="str">
        <f t="shared" si="150"/>
        <v/>
      </c>
    </row>
    <row r="28364" spans="8:8">
      <c r="H28364" t="str">
        <f t="shared" si="150"/>
        <v/>
      </c>
    </row>
    <row r="28365" spans="8:8">
      <c r="H28365" t="str">
        <f t="shared" si="150"/>
        <v/>
      </c>
    </row>
    <row r="28366" spans="8:8">
      <c r="H28366" t="str">
        <f t="shared" si="150"/>
        <v/>
      </c>
    </row>
    <row r="28367" spans="8:8">
      <c r="H28367" t="str">
        <f t="shared" si="150"/>
        <v/>
      </c>
    </row>
    <row r="28368" spans="8:8">
      <c r="H28368" t="str">
        <f t="shared" si="150"/>
        <v/>
      </c>
    </row>
    <row r="28369" spans="8:8">
      <c r="H28369" t="str">
        <f t="shared" si="150"/>
        <v/>
      </c>
    </row>
    <row r="28370" spans="8:8">
      <c r="H28370" t="str">
        <f t="shared" si="150"/>
        <v/>
      </c>
    </row>
    <row r="28371" spans="8:8">
      <c r="H28371" t="str">
        <f t="shared" si="150"/>
        <v/>
      </c>
    </row>
    <row r="28372" spans="8:8">
      <c r="H28372" t="str">
        <f t="shared" si="150"/>
        <v/>
      </c>
    </row>
    <row r="28373" spans="8:8">
      <c r="H28373" t="str">
        <f t="shared" si="150"/>
        <v/>
      </c>
    </row>
    <row r="28374" spans="8:8">
      <c r="H28374" t="str">
        <f t="shared" si="150"/>
        <v/>
      </c>
    </row>
    <row r="28375" spans="8:8">
      <c r="H28375" t="str">
        <f t="shared" si="150"/>
        <v/>
      </c>
    </row>
    <row r="28376" spans="8:8">
      <c r="H28376" t="str">
        <f t="shared" si="150"/>
        <v/>
      </c>
    </row>
    <row r="28377" spans="8:8">
      <c r="H28377" t="str">
        <f t="shared" si="150"/>
        <v/>
      </c>
    </row>
    <row r="28378" spans="8:8">
      <c r="H28378" t="str">
        <f t="shared" si="150"/>
        <v/>
      </c>
    </row>
    <row r="28379" spans="8:8">
      <c r="H28379" t="str">
        <f t="shared" si="150"/>
        <v/>
      </c>
    </row>
    <row r="28380" spans="8:8">
      <c r="H28380" t="str">
        <f t="shared" si="150"/>
        <v/>
      </c>
    </row>
    <row r="28381" spans="8:8">
      <c r="H28381" t="str">
        <f t="shared" si="150"/>
        <v/>
      </c>
    </row>
    <row r="28382" spans="8:8">
      <c r="H28382" t="str">
        <f t="shared" si="150"/>
        <v/>
      </c>
    </row>
    <row r="28383" spans="8:8">
      <c r="H28383" t="str">
        <f t="shared" si="150"/>
        <v/>
      </c>
    </row>
    <row r="28384" spans="8:8">
      <c r="H28384" t="str">
        <f t="shared" si="150"/>
        <v/>
      </c>
    </row>
    <row r="28385" spans="8:8">
      <c r="H28385" t="str">
        <f t="shared" si="150"/>
        <v/>
      </c>
    </row>
    <row r="28386" spans="8:8">
      <c r="H28386" t="str">
        <f t="shared" ref="H28386:H28449" si="151">_xlfn.TEXTJOIN(", ", TRUE, G28386:G28386)</f>
        <v/>
      </c>
    </row>
    <row r="28387" spans="8:8">
      <c r="H28387" t="str">
        <f t="shared" si="151"/>
        <v/>
      </c>
    </row>
    <row r="28388" spans="8:8">
      <c r="H28388" t="str">
        <f t="shared" si="151"/>
        <v/>
      </c>
    </row>
    <row r="28389" spans="8:8">
      <c r="H28389" t="str">
        <f t="shared" si="151"/>
        <v/>
      </c>
    </row>
    <row r="28390" spans="8:8">
      <c r="H28390" t="str">
        <f t="shared" si="151"/>
        <v/>
      </c>
    </row>
    <row r="28391" spans="8:8">
      <c r="H28391" t="str">
        <f t="shared" si="151"/>
        <v/>
      </c>
    </row>
    <row r="28392" spans="8:8">
      <c r="H28392" t="str">
        <f t="shared" si="151"/>
        <v/>
      </c>
    </row>
    <row r="28393" spans="8:8">
      <c r="H28393" t="str">
        <f t="shared" si="151"/>
        <v/>
      </c>
    </row>
    <row r="28394" spans="8:8">
      <c r="H28394" t="str">
        <f t="shared" si="151"/>
        <v/>
      </c>
    </row>
    <row r="28395" spans="8:8">
      <c r="H28395" t="str">
        <f t="shared" si="151"/>
        <v/>
      </c>
    </row>
    <row r="28396" spans="8:8">
      <c r="H28396" t="str">
        <f t="shared" si="151"/>
        <v/>
      </c>
    </row>
    <row r="28397" spans="8:8">
      <c r="H28397" t="str">
        <f t="shared" si="151"/>
        <v/>
      </c>
    </row>
    <row r="28398" spans="8:8">
      <c r="H28398" t="str">
        <f t="shared" si="151"/>
        <v/>
      </c>
    </row>
    <row r="28399" spans="8:8">
      <c r="H28399" t="str">
        <f t="shared" si="151"/>
        <v/>
      </c>
    </row>
    <row r="28400" spans="8:8">
      <c r="H28400" t="str">
        <f t="shared" si="151"/>
        <v/>
      </c>
    </row>
    <row r="28401" spans="8:8">
      <c r="H28401" t="str">
        <f t="shared" si="151"/>
        <v/>
      </c>
    </row>
    <row r="28402" spans="8:8">
      <c r="H28402" t="str">
        <f t="shared" si="151"/>
        <v/>
      </c>
    </row>
    <row r="28403" spans="8:8">
      <c r="H28403" t="str">
        <f t="shared" si="151"/>
        <v/>
      </c>
    </row>
    <row r="28404" spans="8:8">
      <c r="H28404" t="str">
        <f t="shared" si="151"/>
        <v/>
      </c>
    </row>
    <row r="28405" spans="8:8">
      <c r="H28405" t="str">
        <f t="shared" si="151"/>
        <v/>
      </c>
    </row>
    <row r="28406" spans="8:8">
      <c r="H28406" t="str">
        <f t="shared" si="151"/>
        <v/>
      </c>
    </row>
    <row r="28407" spans="8:8">
      <c r="H28407" t="str">
        <f t="shared" si="151"/>
        <v/>
      </c>
    </row>
    <row r="28408" spans="8:8">
      <c r="H28408" t="str">
        <f t="shared" si="151"/>
        <v/>
      </c>
    </row>
    <row r="28409" spans="8:8">
      <c r="H28409" t="str">
        <f t="shared" si="151"/>
        <v/>
      </c>
    </row>
    <row r="28410" spans="8:8">
      <c r="H28410" t="str">
        <f t="shared" si="151"/>
        <v/>
      </c>
    </row>
    <row r="28411" spans="8:8">
      <c r="H28411" t="str">
        <f t="shared" si="151"/>
        <v/>
      </c>
    </row>
    <row r="28412" spans="8:8">
      <c r="H28412" t="str">
        <f t="shared" si="151"/>
        <v/>
      </c>
    </row>
    <row r="28413" spans="8:8">
      <c r="H28413" t="str">
        <f t="shared" si="151"/>
        <v/>
      </c>
    </row>
    <row r="28414" spans="8:8">
      <c r="H28414" t="str">
        <f t="shared" si="151"/>
        <v/>
      </c>
    </row>
    <row r="28415" spans="8:8">
      <c r="H28415" t="str">
        <f t="shared" si="151"/>
        <v/>
      </c>
    </row>
    <row r="28416" spans="8:8">
      <c r="H28416" t="str">
        <f t="shared" si="151"/>
        <v/>
      </c>
    </row>
    <row r="28417" spans="8:8">
      <c r="H28417" t="str">
        <f t="shared" si="151"/>
        <v/>
      </c>
    </row>
    <row r="28418" spans="8:8">
      <c r="H28418" t="str">
        <f t="shared" si="151"/>
        <v/>
      </c>
    </row>
    <row r="28419" spans="8:8">
      <c r="H28419" t="str">
        <f t="shared" si="151"/>
        <v/>
      </c>
    </row>
    <row r="28420" spans="8:8">
      <c r="H28420" t="str">
        <f t="shared" si="151"/>
        <v/>
      </c>
    </row>
    <row r="28421" spans="8:8">
      <c r="H28421" t="str">
        <f t="shared" si="151"/>
        <v/>
      </c>
    </row>
    <row r="28422" spans="8:8">
      <c r="H28422" t="str">
        <f t="shared" si="151"/>
        <v/>
      </c>
    </row>
    <row r="28423" spans="8:8">
      <c r="H28423" t="str">
        <f t="shared" si="151"/>
        <v/>
      </c>
    </row>
    <row r="28424" spans="8:8">
      <c r="H28424" t="str">
        <f t="shared" si="151"/>
        <v/>
      </c>
    </row>
    <row r="28425" spans="8:8">
      <c r="H28425" t="str">
        <f t="shared" si="151"/>
        <v/>
      </c>
    </row>
    <row r="28426" spans="8:8">
      <c r="H28426" t="str">
        <f t="shared" si="151"/>
        <v/>
      </c>
    </row>
    <row r="28427" spans="8:8">
      <c r="H28427" t="str">
        <f t="shared" si="151"/>
        <v/>
      </c>
    </row>
    <row r="28428" spans="8:8">
      <c r="H28428" t="str">
        <f t="shared" si="151"/>
        <v/>
      </c>
    </row>
    <row r="28429" spans="8:8">
      <c r="H28429" t="str">
        <f t="shared" si="151"/>
        <v/>
      </c>
    </row>
    <row r="28430" spans="8:8">
      <c r="H28430" t="str">
        <f t="shared" si="151"/>
        <v/>
      </c>
    </row>
    <row r="28431" spans="8:8">
      <c r="H28431" t="str">
        <f t="shared" si="151"/>
        <v/>
      </c>
    </row>
    <row r="28432" spans="8:8">
      <c r="H28432" t="str">
        <f t="shared" si="151"/>
        <v/>
      </c>
    </row>
    <row r="28433" spans="8:8">
      <c r="H28433" t="str">
        <f t="shared" si="151"/>
        <v/>
      </c>
    </row>
    <row r="28434" spans="8:8">
      <c r="H28434" t="str">
        <f t="shared" si="151"/>
        <v/>
      </c>
    </row>
    <row r="28435" spans="8:8">
      <c r="H28435" t="str">
        <f t="shared" si="151"/>
        <v/>
      </c>
    </row>
    <row r="28436" spans="8:8">
      <c r="H28436" t="str">
        <f t="shared" si="151"/>
        <v/>
      </c>
    </row>
    <row r="28437" spans="8:8">
      <c r="H28437" t="str">
        <f t="shared" si="151"/>
        <v/>
      </c>
    </row>
    <row r="28438" spans="8:8">
      <c r="H28438" t="str">
        <f t="shared" si="151"/>
        <v/>
      </c>
    </row>
    <row r="28439" spans="8:8">
      <c r="H28439" t="str">
        <f t="shared" si="151"/>
        <v/>
      </c>
    </row>
    <row r="28440" spans="8:8">
      <c r="H28440" t="str">
        <f t="shared" si="151"/>
        <v/>
      </c>
    </row>
    <row r="28441" spans="8:8">
      <c r="H28441" t="str">
        <f t="shared" si="151"/>
        <v/>
      </c>
    </row>
    <row r="28442" spans="8:8">
      <c r="H28442" t="str">
        <f t="shared" si="151"/>
        <v/>
      </c>
    </row>
    <row r="28443" spans="8:8">
      <c r="H28443" t="str">
        <f t="shared" si="151"/>
        <v/>
      </c>
    </row>
    <row r="28444" spans="8:8">
      <c r="H28444" t="str">
        <f t="shared" si="151"/>
        <v/>
      </c>
    </row>
    <row r="28445" spans="8:8">
      <c r="H28445" t="str">
        <f t="shared" si="151"/>
        <v/>
      </c>
    </row>
    <row r="28446" spans="8:8">
      <c r="H28446" t="str">
        <f t="shared" si="151"/>
        <v/>
      </c>
    </row>
    <row r="28447" spans="8:8">
      <c r="H28447" t="str">
        <f t="shared" si="151"/>
        <v/>
      </c>
    </row>
    <row r="28448" spans="8:8">
      <c r="H28448" t="str">
        <f t="shared" si="151"/>
        <v/>
      </c>
    </row>
    <row r="28449" spans="8:8">
      <c r="H28449" t="str">
        <f t="shared" si="151"/>
        <v/>
      </c>
    </row>
    <row r="28450" spans="8:8">
      <c r="H28450" t="str">
        <f t="shared" ref="H28450:H28513" si="152">_xlfn.TEXTJOIN(", ", TRUE, G28450:G28450)</f>
        <v/>
      </c>
    </row>
    <row r="28451" spans="8:8">
      <c r="H28451" t="str">
        <f t="shared" si="152"/>
        <v/>
      </c>
    </row>
    <row r="28452" spans="8:8">
      <c r="H28452" t="str">
        <f t="shared" si="152"/>
        <v/>
      </c>
    </row>
    <row r="28453" spans="8:8">
      <c r="H28453" t="str">
        <f t="shared" si="152"/>
        <v/>
      </c>
    </row>
    <row r="28454" spans="8:8">
      <c r="H28454" t="str">
        <f t="shared" si="152"/>
        <v/>
      </c>
    </row>
    <row r="28455" spans="8:8">
      <c r="H28455" t="str">
        <f t="shared" si="152"/>
        <v/>
      </c>
    </row>
    <row r="28456" spans="8:8">
      <c r="H28456" t="str">
        <f t="shared" si="152"/>
        <v/>
      </c>
    </row>
    <row r="28457" spans="8:8">
      <c r="H28457" t="str">
        <f t="shared" si="152"/>
        <v/>
      </c>
    </row>
    <row r="28458" spans="8:8">
      <c r="H28458" t="str">
        <f t="shared" si="152"/>
        <v/>
      </c>
    </row>
    <row r="28459" spans="8:8">
      <c r="H28459" t="str">
        <f t="shared" si="152"/>
        <v/>
      </c>
    </row>
    <row r="28460" spans="8:8">
      <c r="H28460" t="str">
        <f t="shared" si="152"/>
        <v/>
      </c>
    </row>
    <row r="28461" spans="8:8">
      <c r="H28461" t="str">
        <f t="shared" si="152"/>
        <v/>
      </c>
    </row>
    <row r="28462" spans="8:8">
      <c r="H28462" t="str">
        <f t="shared" si="152"/>
        <v/>
      </c>
    </row>
    <row r="28463" spans="8:8">
      <c r="H28463" t="str">
        <f t="shared" si="152"/>
        <v/>
      </c>
    </row>
    <row r="28464" spans="8:8">
      <c r="H28464" t="str">
        <f t="shared" si="152"/>
        <v/>
      </c>
    </row>
    <row r="28465" spans="8:8">
      <c r="H28465" t="str">
        <f t="shared" si="152"/>
        <v/>
      </c>
    </row>
    <row r="28466" spans="8:8">
      <c r="H28466" t="str">
        <f t="shared" si="152"/>
        <v/>
      </c>
    </row>
    <row r="28467" spans="8:8">
      <c r="H28467" t="str">
        <f t="shared" si="152"/>
        <v/>
      </c>
    </row>
    <row r="28468" spans="8:8">
      <c r="H28468" t="str">
        <f t="shared" si="152"/>
        <v/>
      </c>
    </row>
    <row r="28469" spans="8:8">
      <c r="H28469" t="str">
        <f t="shared" si="152"/>
        <v/>
      </c>
    </row>
    <row r="28470" spans="8:8">
      <c r="H28470" t="str">
        <f t="shared" si="152"/>
        <v/>
      </c>
    </row>
    <row r="28471" spans="8:8">
      <c r="H28471" t="str">
        <f t="shared" si="152"/>
        <v/>
      </c>
    </row>
    <row r="28472" spans="8:8">
      <c r="H28472" t="str">
        <f t="shared" si="152"/>
        <v/>
      </c>
    </row>
    <row r="28473" spans="8:8">
      <c r="H28473" t="str">
        <f t="shared" si="152"/>
        <v/>
      </c>
    </row>
    <row r="28474" spans="8:8">
      <c r="H28474" t="str">
        <f t="shared" si="152"/>
        <v/>
      </c>
    </row>
    <row r="28475" spans="8:8">
      <c r="H28475" t="str">
        <f t="shared" si="152"/>
        <v/>
      </c>
    </row>
    <row r="28476" spans="8:8">
      <c r="H28476" t="str">
        <f t="shared" si="152"/>
        <v/>
      </c>
    </row>
    <row r="28477" spans="8:8">
      <c r="H28477" t="str">
        <f t="shared" si="152"/>
        <v/>
      </c>
    </row>
    <row r="28478" spans="8:8">
      <c r="H28478" t="str">
        <f t="shared" si="152"/>
        <v/>
      </c>
    </row>
    <row r="28479" spans="8:8">
      <c r="H28479" t="str">
        <f t="shared" si="152"/>
        <v/>
      </c>
    </row>
    <row r="28480" spans="8:8">
      <c r="H28480" t="str">
        <f t="shared" si="152"/>
        <v/>
      </c>
    </row>
    <row r="28481" spans="8:8">
      <c r="H28481" t="str">
        <f t="shared" si="152"/>
        <v/>
      </c>
    </row>
    <row r="28482" spans="8:8">
      <c r="H28482" t="str">
        <f t="shared" si="152"/>
        <v/>
      </c>
    </row>
    <row r="28483" spans="8:8">
      <c r="H28483" t="str">
        <f t="shared" si="152"/>
        <v/>
      </c>
    </row>
    <row r="28484" spans="8:8">
      <c r="H28484" t="str">
        <f t="shared" si="152"/>
        <v/>
      </c>
    </row>
    <row r="28485" spans="8:8">
      <c r="H28485" t="str">
        <f t="shared" si="152"/>
        <v/>
      </c>
    </row>
    <row r="28486" spans="8:8">
      <c r="H28486" t="str">
        <f t="shared" si="152"/>
        <v/>
      </c>
    </row>
    <row r="28487" spans="8:8">
      <c r="H28487" t="str">
        <f t="shared" si="152"/>
        <v/>
      </c>
    </row>
    <row r="28488" spans="8:8">
      <c r="H28488" t="str">
        <f t="shared" si="152"/>
        <v/>
      </c>
    </row>
    <row r="28489" spans="8:8">
      <c r="H28489" t="str">
        <f t="shared" si="152"/>
        <v/>
      </c>
    </row>
    <row r="28490" spans="8:8">
      <c r="H28490" t="str">
        <f t="shared" si="152"/>
        <v/>
      </c>
    </row>
    <row r="28491" spans="8:8">
      <c r="H28491" t="str">
        <f t="shared" si="152"/>
        <v/>
      </c>
    </row>
    <row r="28492" spans="8:8">
      <c r="H28492" t="str">
        <f t="shared" si="152"/>
        <v/>
      </c>
    </row>
    <row r="28493" spans="8:8">
      <c r="H28493" t="str">
        <f t="shared" si="152"/>
        <v/>
      </c>
    </row>
    <row r="28494" spans="8:8">
      <c r="H28494" t="str">
        <f t="shared" si="152"/>
        <v/>
      </c>
    </row>
    <row r="28495" spans="8:8">
      <c r="H28495" t="str">
        <f t="shared" si="152"/>
        <v/>
      </c>
    </row>
    <row r="28496" spans="8:8">
      <c r="H28496" t="str">
        <f t="shared" si="152"/>
        <v/>
      </c>
    </row>
    <row r="28497" spans="8:8">
      <c r="H28497" t="str">
        <f t="shared" si="152"/>
        <v/>
      </c>
    </row>
    <row r="28498" spans="8:8">
      <c r="H28498" t="str">
        <f t="shared" si="152"/>
        <v/>
      </c>
    </row>
    <row r="28499" spans="8:8">
      <c r="H28499" t="str">
        <f t="shared" si="152"/>
        <v/>
      </c>
    </row>
    <row r="28500" spans="8:8">
      <c r="H28500" t="str">
        <f t="shared" si="152"/>
        <v/>
      </c>
    </row>
    <row r="28501" spans="8:8">
      <c r="H28501" t="str">
        <f t="shared" si="152"/>
        <v/>
      </c>
    </row>
    <row r="28502" spans="8:8">
      <c r="H28502" t="str">
        <f t="shared" si="152"/>
        <v/>
      </c>
    </row>
    <row r="28503" spans="8:8">
      <c r="H28503" t="str">
        <f t="shared" si="152"/>
        <v/>
      </c>
    </row>
    <row r="28504" spans="8:8">
      <c r="H28504" t="str">
        <f t="shared" si="152"/>
        <v/>
      </c>
    </row>
    <row r="28505" spans="8:8">
      <c r="H28505" t="str">
        <f t="shared" si="152"/>
        <v/>
      </c>
    </row>
    <row r="28506" spans="8:8">
      <c r="H28506" t="str">
        <f t="shared" si="152"/>
        <v/>
      </c>
    </row>
    <row r="28507" spans="8:8">
      <c r="H28507" t="str">
        <f t="shared" si="152"/>
        <v/>
      </c>
    </row>
    <row r="28508" spans="8:8">
      <c r="H28508" t="str">
        <f t="shared" si="152"/>
        <v/>
      </c>
    </row>
    <row r="28509" spans="8:8">
      <c r="H28509" t="str">
        <f t="shared" si="152"/>
        <v/>
      </c>
    </row>
    <row r="28510" spans="8:8">
      <c r="H28510" t="str">
        <f t="shared" si="152"/>
        <v/>
      </c>
    </row>
    <row r="28511" spans="8:8">
      <c r="H28511" t="str">
        <f t="shared" si="152"/>
        <v/>
      </c>
    </row>
    <row r="28512" spans="8:8">
      <c r="H28512" t="str">
        <f t="shared" si="152"/>
        <v/>
      </c>
    </row>
    <row r="28513" spans="8:8">
      <c r="H28513" t="str">
        <f t="shared" si="152"/>
        <v/>
      </c>
    </row>
    <row r="28514" spans="8:8">
      <c r="H28514" t="str">
        <f t="shared" ref="H28514:H28577" si="153">_xlfn.TEXTJOIN(", ", TRUE, G28514:G28514)</f>
        <v/>
      </c>
    </row>
    <row r="28515" spans="8:8">
      <c r="H28515" t="str">
        <f t="shared" si="153"/>
        <v/>
      </c>
    </row>
    <row r="28516" spans="8:8">
      <c r="H28516" t="str">
        <f t="shared" si="153"/>
        <v/>
      </c>
    </row>
    <row r="28517" spans="8:8">
      <c r="H28517" t="str">
        <f t="shared" si="153"/>
        <v/>
      </c>
    </row>
    <row r="28518" spans="8:8">
      <c r="H28518" t="str">
        <f t="shared" si="153"/>
        <v/>
      </c>
    </row>
    <row r="28519" spans="8:8">
      <c r="H28519" t="str">
        <f t="shared" si="153"/>
        <v/>
      </c>
    </row>
    <row r="28520" spans="8:8">
      <c r="H28520" t="str">
        <f t="shared" si="153"/>
        <v/>
      </c>
    </row>
    <row r="28521" spans="8:8">
      <c r="H28521" t="str">
        <f t="shared" si="153"/>
        <v/>
      </c>
    </row>
    <row r="28522" spans="8:8">
      <c r="H28522" t="str">
        <f t="shared" si="153"/>
        <v/>
      </c>
    </row>
    <row r="28523" spans="8:8">
      <c r="H28523" t="str">
        <f t="shared" si="153"/>
        <v/>
      </c>
    </row>
    <row r="28524" spans="8:8">
      <c r="H28524" t="str">
        <f t="shared" si="153"/>
        <v/>
      </c>
    </row>
    <row r="28525" spans="8:8">
      <c r="H28525" t="str">
        <f t="shared" si="153"/>
        <v/>
      </c>
    </row>
    <row r="28526" spans="8:8">
      <c r="H28526" t="str">
        <f t="shared" si="153"/>
        <v/>
      </c>
    </row>
    <row r="28527" spans="8:8">
      <c r="H28527" t="str">
        <f t="shared" si="153"/>
        <v/>
      </c>
    </row>
    <row r="28528" spans="8:8">
      <c r="H28528" t="str">
        <f t="shared" si="153"/>
        <v/>
      </c>
    </row>
    <row r="28529" spans="8:8">
      <c r="H28529" t="str">
        <f t="shared" si="153"/>
        <v/>
      </c>
    </row>
    <row r="28530" spans="8:8">
      <c r="H28530" t="str">
        <f t="shared" si="153"/>
        <v/>
      </c>
    </row>
    <row r="28531" spans="8:8">
      <c r="H28531" t="str">
        <f t="shared" si="153"/>
        <v/>
      </c>
    </row>
    <row r="28532" spans="8:8">
      <c r="H28532" t="str">
        <f t="shared" si="153"/>
        <v/>
      </c>
    </row>
    <row r="28533" spans="8:8">
      <c r="H28533" t="str">
        <f t="shared" si="153"/>
        <v/>
      </c>
    </row>
    <row r="28534" spans="8:8">
      <c r="H28534" t="str">
        <f t="shared" si="153"/>
        <v/>
      </c>
    </row>
    <row r="28535" spans="8:8">
      <c r="H28535" t="str">
        <f t="shared" si="153"/>
        <v/>
      </c>
    </row>
    <row r="28536" spans="8:8">
      <c r="H28536" t="str">
        <f t="shared" si="153"/>
        <v/>
      </c>
    </row>
    <row r="28537" spans="8:8">
      <c r="H28537" t="str">
        <f t="shared" si="153"/>
        <v/>
      </c>
    </row>
    <row r="28538" spans="8:8">
      <c r="H28538" t="str">
        <f t="shared" si="153"/>
        <v/>
      </c>
    </row>
    <row r="28539" spans="8:8">
      <c r="H28539" t="str">
        <f t="shared" si="153"/>
        <v/>
      </c>
    </row>
    <row r="28540" spans="8:8">
      <c r="H28540" t="str">
        <f t="shared" si="153"/>
        <v/>
      </c>
    </row>
    <row r="28541" spans="8:8">
      <c r="H28541" t="str">
        <f t="shared" si="153"/>
        <v/>
      </c>
    </row>
    <row r="28542" spans="8:8">
      <c r="H28542" t="str">
        <f t="shared" si="153"/>
        <v/>
      </c>
    </row>
    <row r="28543" spans="8:8">
      <c r="H28543" t="str">
        <f t="shared" si="153"/>
        <v/>
      </c>
    </row>
    <row r="28544" spans="8:8">
      <c r="H28544" t="str">
        <f t="shared" si="153"/>
        <v/>
      </c>
    </row>
    <row r="28545" spans="8:8">
      <c r="H28545" t="str">
        <f t="shared" si="153"/>
        <v/>
      </c>
    </row>
    <row r="28546" spans="8:8">
      <c r="H28546" t="str">
        <f t="shared" si="153"/>
        <v/>
      </c>
    </row>
    <row r="28547" spans="8:8">
      <c r="H28547" t="str">
        <f t="shared" si="153"/>
        <v/>
      </c>
    </row>
    <row r="28548" spans="8:8">
      <c r="H28548" t="str">
        <f t="shared" si="153"/>
        <v/>
      </c>
    </row>
    <row r="28549" spans="8:8">
      <c r="H28549" t="str">
        <f t="shared" si="153"/>
        <v/>
      </c>
    </row>
    <row r="28550" spans="8:8">
      <c r="H28550" t="str">
        <f t="shared" si="153"/>
        <v/>
      </c>
    </row>
    <row r="28551" spans="8:8">
      <c r="H28551" t="str">
        <f t="shared" si="153"/>
        <v/>
      </c>
    </row>
    <row r="28552" spans="8:8">
      <c r="H28552" t="str">
        <f t="shared" si="153"/>
        <v/>
      </c>
    </row>
    <row r="28553" spans="8:8">
      <c r="H28553" t="str">
        <f t="shared" si="153"/>
        <v/>
      </c>
    </row>
    <row r="28554" spans="8:8">
      <c r="H28554" t="str">
        <f t="shared" si="153"/>
        <v/>
      </c>
    </row>
    <row r="28555" spans="8:8">
      <c r="H28555" t="str">
        <f t="shared" si="153"/>
        <v/>
      </c>
    </row>
    <row r="28556" spans="8:8">
      <c r="H28556" t="str">
        <f t="shared" si="153"/>
        <v/>
      </c>
    </row>
    <row r="28557" spans="8:8">
      <c r="H28557" t="str">
        <f t="shared" si="153"/>
        <v/>
      </c>
    </row>
    <row r="28558" spans="8:8">
      <c r="H28558" t="str">
        <f t="shared" si="153"/>
        <v/>
      </c>
    </row>
    <row r="28559" spans="8:8">
      <c r="H28559" t="str">
        <f t="shared" si="153"/>
        <v/>
      </c>
    </row>
    <row r="28560" spans="8:8">
      <c r="H28560" t="str">
        <f t="shared" si="153"/>
        <v/>
      </c>
    </row>
    <row r="28561" spans="8:8">
      <c r="H28561" t="str">
        <f t="shared" si="153"/>
        <v/>
      </c>
    </row>
    <row r="28562" spans="8:8">
      <c r="H28562" t="str">
        <f t="shared" si="153"/>
        <v/>
      </c>
    </row>
    <row r="28563" spans="8:8">
      <c r="H28563" t="str">
        <f t="shared" si="153"/>
        <v/>
      </c>
    </row>
    <row r="28564" spans="8:8">
      <c r="H28564" t="str">
        <f t="shared" si="153"/>
        <v/>
      </c>
    </row>
    <row r="28565" spans="8:8">
      <c r="H28565" t="str">
        <f t="shared" si="153"/>
        <v/>
      </c>
    </row>
    <row r="28566" spans="8:8">
      <c r="H28566" t="str">
        <f t="shared" si="153"/>
        <v/>
      </c>
    </row>
    <row r="28567" spans="8:8">
      <c r="H28567" t="str">
        <f t="shared" si="153"/>
        <v/>
      </c>
    </row>
    <row r="28568" spans="8:8">
      <c r="H28568" t="str">
        <f t="shared" si="153"/>
        <v/>
      </c>
    </row>
    <row r="28569" spans="8:8">
      <c r="H28569" t="str">
        <f t="shared" si="153"/>
        <v/>
      </c>
    </row>
    <row r="28570" spans="8:8">
      <c r="H28570" t="str">
        <f t="shared" si="153"/>
        <v/>
      </c>
    </row>
    <row r="28571" spans="8:8">
      <c r="H28571" t="str">
        <f t="shared" si="153"/>
        <v/>
      </c>
    </row>
    <row r="28572" spans="8:8">
      <c r="H28572" t="str">
        <f t="shared" si="153"/>
        <v/>
      </c>
    </row>
    <row r="28573" spans="8:8">
      <c r="H28573" t="str">
        <f t="shared" si="153"/>
        <v/>
      </c>
    </row>
    <row r="28574" spans="8:8">
      <c r="H28574" t="str">
        <f t="shared" si="153"/>
        <v/>
      </c>
    </row>
    <row r="28575" spans="8:8">
      <c r="H28575" t="str">
        <f t="shared" si="153"/>
        <v/>
      </c>
    </row>
    <row r="28576" spans="8:8">
      <c r="H28576" t="str">
        <f t="shared" si="153"/>
        <v/>
      </c>
    </row>
    <row r="28577" spans="8:8">
      <c r="H28577" t="str">
        <f t="shared" si="153"/>
        <v/>
      </c>
    </row>
    <row r="28578" spans="8:8">
      <c r="H28578" t="str">
        <f t="shared" ref="H28578:H28641" si="154">_xlfn.TEXTJOIN(", ", TRUE, G28578:G28578)</f>
        <v/>
      </c>
    </row>
    <row r="28579" spans="8:8">
      <c r="H28579" t="str">
        <f t="shared" si="154"/>
        <v/>
      </c>
    </row>
    <row r="28580" spans="8:8">
      <c r="H28580" t="str">
        <f t="shared" si="154"/>
        <v/>
      </c>
    </row>
    <row r="28581" spans="8:8">
      <c r="H28581" t="str">
        <f t="shared" si="154"/>
        <v/>
      </c>
    </row>
    <row r="28582" spans="8:8">
      <c r="H28582" t="str">
        <f t="shared" si="154"/>
        <v/>
      </c>
    </row>
    <row r="28583" spans="8:8">
      <c r="H28583" t="str">
        <f t="shared" si="154"/>
        <v/>
      </c>
    </row>
    <row r="28584" spans="8:8">
      <c r="H28584" t="str">
        <f t="shared" si="154"/>
        <v/>
      </c>
    </row>
    <row r="28585" spans="8:8">
      <c r="H28585" t="str">
        <f t="shared" si="154"/>
        <v/>
      </c>
    </row>
    <row r="28586" spans="8:8">
      <c r="H28586" t="str">
        <f t="shared" si="154"/>
        <v/>
      </c>
    </row>
    <row r="28587" spans="8:8">
      <c r="H28587" t="str">
        <f t="shared" si="154"/>
        <v/>
      </c>
    </row>
    <row r="28588" spans="8:8">
      <c r="H28588" t="str">
        <f t="shared" si="154"/>
        <v/>
      </c>
    </row>
    <row r="28589" spans="8:8">
      <c r="H28589" t="str">
        <f t="shared" si="154"/>
        <v/>
      </c>
    </row>
    <row r="28590" spans="8:8">
      <c r="H28590" t="str">
        <f t="shared" si="154"/>
        <v/>
      </c>
    </row>
    <row r="28591" spans="8:8">
      <c r="H28591" t="str">
        <f t="shared" si="154"/>
        <v/>
      </c>
    </row>
    <row r="28592" spans="8:8">
      <c r="H28592" t="str">
        <f t="shared" si="154"/>
        <v/>
      </c>
    </row>
    <row r="28593" spans="8:8">
      <c r="H28593" t="str">
        <f t="shared" si="154"/>
        <v/>
      </c>
    </row>
    <row r="28594" spans="8:8">
      <c r="H28594" t="str">
        <f t="shared" si="154"/>
        <v/>
      </c>
    </row>
    <row r="28595" spans="8:8">
      <c r="H28595" t="str">
        <f t="shared" si="154"/>
        <v/>
      </c>
    </row>
    <row r="28596" spans="8:8">
      <c r="H28596" t="str">
        <f t="shared" si="154"/>
        <v/>
      </c>
    </row>
    <row r="28597" spans="8:8">
      <c r="H28597" t="str">
        <f t="shared" si="154"/>
        <v/>
      </c>
    </row>
    <row r="28598" spans="8:8">
      <c r="H28598" t="str">
        <f t="shared" si="154"/>
        <v/>
      </c>
    </row>
    <row r="28599" spans="8:8">
      <c r="H28599" t="str">
        <f t="shared" si="154"/>
        <v/>
      </c>
    </row>
    <row r="28600" spans="8:8">
      <c r="H28600" t="str">
        <f t="shared" si="154"/>
        <v/>
      </c>
    </row>
    <row r="28601" spans="8:8">
      <c r="H28601" t="str">
        <f t="shared" si="154"/>
        <v/>
      </c>
    </row>
    <row r="28602" spans="8:8">
      <c r="H28602" t="str">
        <f t="shared" si="154"/>
        <v/>
      </c>
    </row>
    <row r="28603" spans="8:8">
      <c r="H28603" t="str">
        <f t="shared" si="154"/>
        <v/>
      </c>
    </row>
    <row r="28604" spans="8:8">
      <c r="H28604" t="str">
        <f t="shared" si="154"/>
        <v/>
      </c>
    </row>
    <row r="28605" spans="8:8">
      <c r="H28605" t="str">
        <f t="shared" si="154"/>
        <v/>
      </c>
    </row>
    <row r="28606" spans="8:8">
      <c r="H28606" t="str">
        <f t="shared" si="154"/>
        <v/>
      </c>
    </row>
    <row r="28607" spans="8:8">
      <c r="H28607" t="str">
        <f t="shared" si="154"/>
        <v/>
      </c>
    </row>
    <row r="28608" spans="8:8">
      <c r="H28608" t="str">
        <f t="shared" si="154"/>
        <v/>
      </c>
    </row>
    <row r="28609" spans="8:8">
      <c r="H28609" t="str">
        <f t="shared" si="154"/>
        <v/>
      </c>
    </row>
    <row r="28610" spans="8:8">
      <c r="H28610" t="str">
        <f t="shared" si="154"/>
        <v/>
      </c>
    </row>
    <row r="28611" spans="8:8">
      <c r="H28611" t="str">
        <f t="shared" si="154"/>
        <v/>
      </c>
    </row>
    <row r="28612" spans="8:8">
      <c r="H28612" t="str">
        <f t="shared" si="154"/>
        <v/>
      </c>
    </row>
    <row r="28613" spans="8:8">
      <c r="H28613" t="str">
        <f t="shared" si="154"/>
        <v/>
      </c>
    </row>
    <row r="28614" spans="8:8">
      <c r="H28614" t="str">
        <f t="shared" si="154"/>
        <v/>
      </c>
    </row>
    <row r="28615" spans="8:8">
      <c r="H28615" t="str">
        <f t="shared" si="154"/>
        <v/>
      </c>
    </row>
    <row r="28616" spans="8:8">
      <c r="H28616" t="str">
        <f t="shared" si="154"/>
        <v/>
      </c>
    </row>
    <row r="28617" spans="8:8">
      <c r="H28617" t="str">
        <f t="shared" si="154"/>
        <v/>
      </c>
    </row>
    <row r="28618" spans="8:8">
      <c r="H28618" t="str">
        <f t="shared" si="154"/>
        <v/>
      </c>
    </row>
    <row r="28619" spans="8:8">
      <c r="H28619" t="str">
        <f t="shared" si="154"/>
        <v/>
      </c>
    </row>
    <row r="28620" spans="8:8">
      <c r="H28620" t="str">
        <f t="shared" si="154"/>
        <v/>
      </c>
    </row>
    <row r="28621" spans="8:8">
      <c r="H28621" t="str">
        <f t="shared" si="154"/>
        <v/>
      </c>
    </row>
    <row r="28622" spans="8:8">
      <c r="H28622" t="str">
        <f t="shared" si="154"/>
        <v/>
      </c>
    </row>
    <row r="28623" spans="8:8">
      <c r="H28623" t="str">
        <f t="shared" si="154"/>
        <v/>
      </c>
    </row>
    <row r="28624" spans="8:8">
      <c r="H28624" t="str">
        <f t="shared" si="154"/>
        <v/>
      </c>
    </row>
    <row r="28625" spans="8:8">
      <c r="H28625" t="str">
        <f t="shared" si="154"/>
        <v/>
      </c>
    </row>
    <row r="28626" spans="8:8">
      <c r="H28626" t="str">
        <f t="shared" si="154"/>
        <v/>
      </c>
    </row>
    <row r="28627" spans="8:8">
      <c r="H28627" t="str">
        <f t="shared" si="154"/>
        <v/>
      </c>
    </row>
    <row r="28628" spans="8:8">
      <c r="H28628" t="str">
        <f t="shared" si="154"/>
        <v/>
      </c>
    </row>
    <row r="28629" spans="8:8">
      <c r="H28629" t="str">
        <f t="shared" si="154"/>
        <v/>
      </c>
    </row>
    <row r="28630" spans="8:8">
      <c r="H28630" t="str">
        <f t="shared" si="154"/>
        <v/>
      </c>
    </row>
    <row r="28631" spans="8:8">
      <c r="H28631" t="str">
        <f t="shared" si="154"/>
        <v/>
      </c>
    </row>
    <row r="28632" spans="8:8">
      <c r="H28632" t="str">
        <f t="shared" si="154"/>
        <v/>
      </c>
    </row>
    <row r="28633" spans="8:8">
      <c r="H28633" t="str">
        <f t="shared" si="154"/>
        <v/>
      </c>
    </row>
    <row r="28634" spans="8:8">
      <c r="H28634" t="str">
        <f t="shared" si="154"/>
        <v/>
      </c>
    </row>
    <row r="28635" spans="8:8">
      <c r="H28635" t="str">
        <f t="shared" si="154"/>
        <v/>
      </c>
    </row>
    <row r="28636" spans="8:8">
      <c r="H28636" t="str">
        <f t="shared" si="154"/>
        <v/>
      </c>
    </row>
    <row r="28637" spans="8:8">
      <c r="H28637" t="str">
        <f t="shared" si="154"/>
        <v/>
      </c>
    </row>
    <row r="28638" spans="8:8">
      <c r="H28638" t="str">
        <f t="shared" si="154"/>
        <v/>
      </c>
    </row>
    <row r="28639" spans="8:8">
      <c r="H28639" t="str">
        <f t="shared" si="154"/>
        <v/>
      </c>
    </row>
    <row r="28640" spans="8:8">
      <c r="H28640" t="str">
        <f t="shared" si="154"/>
        <v/>
      </c>
    </row>
    <row r="28641" spans="8:8">
      <c r="H28641" t="str">
        <f t="shared" si="154"/>
        <v/>
      </c>
    </row>
    <row r="28642" spans="8:8">
      <c r="H28642" t="str">
        <f t="shared" ref="H28642:H28705" si="155">_xlfn.TEXTJOIN(", ", TRUE, G28642:G28642)</f>
        <v/>
      </c>
    </row>
    <row r="28643" spans="8:8">
      <c r="H28643" t="str">
        <f t="shared" si="155"/>
        <v/>
      </c>
    </row>
    <row r="28644" spans="8:8">
      <c r="H28644" t="str">
        <f t="shared" si="155"/>
        <v/>
      </c>
    </row>
    <row r="28645" spans="8:8">
      <c r="H28645" t="str">
        <f t="shared" si="155"/>
        <v/>
      </c>
    </row>
    <row r="28646" spans="8:8">
      <c r="H28646" t="str">
        <f t="shared" si="155"/>
        <v/>
      </c>
    </row>
    <row r="28647" spans="8:8">
      <c r="H28647" t="str">
        <f t="shared" si="155"/>
        <v/>
      </c>
    </row>
    <row r="28648" spans="8:8">
      <c r="H28648" t="str">
        <f t="shared" si="155"/>
        <v/>
      </c>
    </row>
    <row r="28649" spans="8:8">
      <c r="H28649" t="str">
        <f t="shared" si="155"/>
        <v/>
      </c>
    </row>
    <row r="28650" spans="8:8">
      <c r="H28650" t="str">
        <f t="shared" si="155"/>
        <v/>
      </c>
    </row>
    <row r="28651" spans="8:8">
      <c r="H28651" t="str">
        <f t="shared" si="155"/>
        <v/>
      </c>
    </row>
    <row r="28652" spans="8:8">
      <c r="H28652" t="str">
        <f t="shared" si="155"/>
        <v/>
      </c>
    </row>
    <row r="28653" spans="8:8">
      <c r="H28653" t="str">
        <f t="shared" si="155"/>
        <v/>
      </c>
    </row>
    <row r="28654" spans="8:8">
      <c r="H28654" t="str">
        <f t="shared" si="155"/>
        <v/>
      </c>
    </row>
    <row r="28655" spans="8:8">
      <c r="H28655" t="str">
        <f t="shared" si="155"/>
        <v/>
      </c>
    </row>
    <row r="28656" spans="8:8">
      <c r="H28656" t="str">
        <f t="shared" si="155"/>
        <v/>
      </c>
    </row>
    <row r="28657" spans="8:8">
      <c r="H28657" t="str">
        <f t="shared" si="155"/>
        <v/>
      </c>
    </row>
    <row r="28658" spans="8:8">
      <c r="H28658" t="str">
        <f t="shared" si="155"/>
        <v/>
      </c>
    </row>
    <row r="28659" spans="8:8">
      <c r="H28659" t="str">
        <f t="shared" si="155"/>
        <v/>
      </c>
    </row>
    <row r="28660" spans="8:8">
      <c r="H28660" t="str">
        <f t="shared" si="155"/>
        <v/>
      </c>
    </row>
    <row r="28661" spans="8:8">
      <c r="H28661" t="str">
        <f t="shared" si="155"/>
        <v/>
      </c>
    </row>
    <row r="28662" spans="8:8">
      <c r="H28662" t="str">
        <f t="shared" si="155"/>
        <v/>
      </c>
    </row>
    <row r="28663" spans="8:8">
      <c r="H28663" t="str">
        <f t="shared" si="155"/>
        <v/>
      </c>
    </row>
    <row r="28664" spans="8:8">
      <c r="H28664" t="str">
        <f t="shared" si="155"/>
        <v/>
      </c>
    </row>
    <row r="28665" spans="8:8">
      <c r="H28665" t="str">
        <f t="shared" si="155"/>
        <v/>
      </c>
    </row>
    <row r="28666" spans="8:8">
      <c r="H28666" t="str">
        <f t="shared" si="155"/>
        <v/>
      </c>
    </row>
    <row r="28667" spans="8:8">
      <c r="H28667" t="str">
        <f t="shared" si="155"/>
        <v/>
      </c>
    </row>
    <row r="28668" spans="8:8">
      <c r="H28668" t="str">
        <f t="shared" si="155"/>
        <v/>
      </c>
    </row>
    <row r="28669" spans="8:8">
      <c r="H28669" t="str">
        <f t="shared" si="155"/>
        <v/>
      </c>
    </row>
    <row r="28670" spans="8:8">
      <c r="H28670" t="str">
        <f t="shared" si="155"/>
        <v/>
      </c>
    </row>
    <row r="28671" spans="8:8">
      <c r="H28671" t="str">
        <f t="shared" si="155"/>
        <v/>
      </c>
    </row>
    <row r="28672" spans="8:8">
      <c r="H28672" t="str">
        <f t="shared" si="155"/>
        <v/>
      </c>
    </row>
    <row r="28673" spans="8:8">
      <c r="H28673" t="str">
        <f t="shared" si="155"/>
        <v/>
      </c>
    </row>
    <row r="28674" spans="8:8">
      <c r="H28674" t="str">
        <f t="shared" si="155"/>
        <v/>
      </c>
    </row>
    <row r="28675" spans="8:8">
      <c r="H28675" t="str">
        <f t="shared" si="155"/>
        <v/>
      </c>
    </row>
    <row r="28676" spans="8:8">
      <c r="H28676" t="str">
        <f t="shared" si="155"/>
        <v/>
      </c>
    </row>
    <row r="28677" spans="8:8">
      <c r="H28677" t="str">
        <f t="shared" si="155"/>
        <v/>
      </c>
    </row>
    <row r="28678" spans="8:8">
      <c r="H28678" t="str">
        <f t="shared" si="155"/>
        <v/>
      </c>
    </row>
    <row r="28679" spans="8:8">
      <c r="H28679" t="str">
        <f t="shared" si="155"/>
        <v/>
      </c>
    </row>
    <row r="28680" spans="8:8">
      <c r="H28680" t="str">
        <f t="shared" si="155"/>
        <v/>
      </c>
    </row>
    <row r="28681" spans="8:8">
      <c r="H28681" t="str">
        <f t="shared" si="155"/>
        <v/>
      </c>
    </row>
    <row r="28682" spans="8:8">
      <c r="H28682" t="str">
        <f t="shared" si="155"/>
        <v/>
      </c>
    </row>
    <row r="28683" spans="8:8">
      <c r="H28683" t="str">
        <f t="shared" si="155"/>
        <v/>
      </c>
    </row>
    <row r="28684" spans="8:8">
      <c r="H28684" t="str">
        <f t="shared" si="155"/>
        <v/>
      </c>
    </row>
    <row r="28685" spans="8:8">
      <c r="H28685" t="str">
        <f t="shared" si="155"/>
        <v/>
      </c>
    </row>
    <row r="28686" spans="8:8">
      <c r="H28686" t="str">
        <f t="shared" si="155"/>
        <v/>
      </c>
    </row>
    <row r="28687" spans="8:8">
      <c r="H28687" t="str">
        <f t="shared" si="155"/>
        <v/>
      </c>
    </row>
    <row r="28688" spans="8:8">
      <c r="H28688" t="str">
        <f t="shared" si="155"/>
        <v/>
      </c>
    </row>
    <row r="28689" spans="8:8">
      <c r="H28689" t="str">
        <f t="shared" si="155"/>
        <v/>
      </c>
    </row>
    <row r="28690" spans="8:8">
      <c r="H28690" t="str">
        <f t="shared" si="155"/>
        <v/>
      </c>
    </row>
    <row r="28691" spans="8:8">
      <c r="H28691" t="str">
        <f t="shared" si="155"/>
        <v/>
      </c>
    </row>
    <row r="28692" spans="8:8">
      <c r="H28692" t="str">
        <f t="shared" si="155"/>
        <v/>
      </c>
    </row>
    <row r="28693" spans="8:8">
      <c r="H28693" t="str">
        <f t="shared" si="155"/>
        <v/>
      </c>
    </row>
    <row r="28694" spans="8:8">
      <c r="H28694" t="str">
        <f t="shared" si="155"/>
        <v/>
      </c>
    </row>
    <row r="28695" spans="8:8">
      <c r="H28695" t="str">
        <f t="shared" si="155"/>
        <v/>
      </c>
    </row>
    <row r="28696" spans="8:8">
      <c r="H28696" t="str">
        <f t="shared" si="155"/>
        <v/>
      </c>
    </row>
    <row r="28697" spans="8:8">
      <c r="H28697" t="str">
        <f t="shared" si="155"/>
        <v/>
      </c>
    </row>
    <row r="28698" spans="8:8">
      <c r="H28698" t="str">
        <f t="shared" si="155"/>
        <v/>
      </c>
    </row>
    <row r="28699" spans="8:8">
      <c r="H28699" t="str">
        <f t="shared" si="155"/>
        <v/>
      </c>
    </row>
    <row r="28700" spans="8:8">
      <c r="H28700" t="str">
        <f t="shared" si="155"/>
        <v/>
      </c>
    </row>
    <row r="28701" spans="8:8">
      <c r="H28701" t="str">
        <f t="shared" si="155"/>
        <v/>
      </c>
    </row>
    <row r="28702" spans="8:8">
      <c r="H28702" t="str">
        <f t="shared" si="155"/>
        <v/>
      </c>
    </row>
    <row r="28703" spans="8:8">
      <c r="H28703" t="str">
        <f t="shared" si="155"/>
        <v/>
      </c>
    </row>
    <row r="28704" spans="8:8">
      <c r="H28704" t="str">
        <f t="shared" si="155"/>
        <v/>
      </c>
    </row>
    <row r="28705" spans="8:8">
      <c r="H28705" t="str">
        <f t="shared" si="155"/>
        <v/>
      </c>
    </row>
    <row r="28706" spans="8:8">
      <c r="H28706" t="str">
        <f t="shared" ref="H28706:H28769" si="156">_xlfn.TEXTJOIN(", ", TRUE, G28706:G28706)</f>
        <v/>
      </c>
    </row>
    <row r="28707" spans="8:8">
      <c r="H28707" t="str">
        <f t="shared" si="156"/>
        <v/>
      </c>
    </row>
    <row r="28708" spans="8:8">
      <c r="H28708" t="str">
        <f t="shared" si="156"/>
        <v/>
      </c>
    </row>
    <row r="28709" spans="8:8">
      <c r="H28709" t="str">
        <f t="shared" si="156"/>
        <v/>
      </c>
    </row>
    <row r="28710" spans="8:8">
      <c r="H28710" t="str">
        <f t="shared" si="156"/>
        <v/>
      </c>
    </row>
    <row r="28711" spans="8:8">
      <c r="H28711" t="str">
        <f t="shared" si="156"/>
        <v/>
      </c>
    </row>
    <row r="28712" spans="8:8">
      <c r="H28712" t="str">
        <f t="shared" si="156"/>
        <v/>
      </c>
    </row>
    <row r="28713" spans="8:8">
      <c r="H28713" t="str">
        <f t="shared" si="156"/>
        <v/>
      </c>
    </row>
    <row r="28714" spans="8:8">
      <c r="H28714" t="str">
        <f t="shared" si="156"/>
        <v/>
      </c>
    </row>
    <row r="28715" spans="8:8">
      <c r="H28715" t="str">
        <f t="shared" si="156"/>
        <v/>
      </c>
    </row>
    <row r="28716" spans="8:8">
      <c r="H28716" t="str">
        <f t="shared" si="156"/>
        <v/>
      </c>
    </row>
    <row r="28717" spans="8:8">
      <c r="H28717" t="str">
        <f t="shared" si="156"/>
        <v/>
      </c>
    </row>
    <row r="28718" spans="8:8">
      <c r="H28718" t="str">
        <f t="shared" si="156"/>
        <v/>
      </c>
    </row>
    <row r="28719" spans="8:8">
      <c r="H28719" t="str">
        <f t="shared" si="156"/>
        <v/>
      </c>
    </row>
    <row r="28720" spans="8:8">
      <c r="H28720" t="str">
        <f t="shared" si="156"/>
        <v/>
      </c>
    </row>
    <row r="28721" spans="8:8">
      <c r="H28721" t="str">
        <f t="shared" si="156"/>
        <v/>
      </c>
    </row>
    <row r="28722" spans="8:8">
      <c r="H28722" t="str">
        <f t="shared" si="156"/>
        <v/>
      </c>
    </row>
    <row r="28723" spans="8:8">
      <c r="H28723" t="str">
        <f t="shared" si="156"/>
        <v/>
      </c>
    </row>
    <row r="28724" spans="8:8">
      <c r="H28724" t="str">
        <f t="shared" si="156"/>
        <v/>
      </c>
    </row>
    <row r="28725" spans="8:8">
      <c r="H28725" t="str">
        <f t="shared" si="156"/>
        <v/>
      </c>
    </row>
    <row r="28726" spans="8:8">
      <c r="H28726" t="str">
        <f t="shared" si="156"/>
        <v/>
      </c>
    </row>
    <row r="28727" spans="8:8">
      <c r="H28727" t="str">
        <f t="shared" si="156"/>
        <v/>
      </c>
    </row>
    <row r="28728" spans="8:8">
      <c r="H28728" t="str">
        <f t="shared" si="156"/>
        <v/>
      </c>
    </row>
    <row r="28729" spans="8:8">
      <c r="H28729" t="str">
        <f t="shared" si="156"/>
        <v/>
      </c>
    </row>
    <row r="28730" spans="8:8">
      <c r="H28730" t="str">
        <f t="shared" si="156"/>
        <v/>
      </c>
    </row>
    <row r="28731" spans="8:8">
      <c r="H28731" t="str">
        <f t="shared" si="156"/>
        <v/>
      </c>
    </row>
    <row r="28732" spans="8:8">
      <c r="H28732" t="str">
        <f t="shared" si="156"/>
        <v/>
      </c>
    </row>
    <row r="28733" spans="8:8">
      <c r="H28733" t="str">
        <f t="shared" si="156"/>
        <v/>
      </c>
    </row>
    <row r="28734" spans="8:8">
      <c r="H28734" t="str">
        <f t="shared" si="156"/>
        <v/>
      </c>
    </row>
    <row r="28735" spans="8:8">
      <c r="H28735" t="str">
        <f t="shared" si="156"/>
        <v/>
      </c>
    </row>
    <row r="28736" spans="8:8">
      <c r="H28736" t="str">
        <f t="shared" si="156"/>
        <v/>
      </c>
    </row>
    <row r="28737" spans="8:8">
      <c r="H28737" t="str">
        <f t="shared" si="156"/>
        <v/>
      </c>
    </row>
    <row r="28738" spans="8:8">
      <c r="H28738" t="str">
        <f t="shared" si="156"/>
        <v/>
      </c>
    </row>
    <row r="28739" spans="8:8">
      <c r="H28739" t="str">
        <f t="shared" si="156"/>
        <v/>
      </c>
    </row>
    <row r="28740" spans="8:8">
      <c r="H28740" t="str">
        <f t="shared" si="156"/>
        <v/>
      </c>
    </row>
    <row r="28741" spans="8:8">
      <c r="H28741" t="str">
        <f t="shared" si="156"/>
        <v/>
      </c>
    </row>
    <row r="28742" spans="8:8">
      <c r="H28742" t="str">
        <f t="shared" si="156"/>
        <v/>
      </c>
    </row>
    <row r="28743" spans="8:8">
      <c r="H28743" t="str">
        <f t="shared" si="156"/>
        <v/>
      </c>
    </row>
    <row r="28744" spans="8:8">
      <c r="H28744" t="str">
        <f t="shared" si="156"/>
        <v/>
      </c>
    </row>
    <row r="28745" spans="8:8">
      <c r="H28745" t="str">
        <f t="shared" si="156"/>
        <v/>
      </c>
    </row>
    <row r="28746" spans="8:8">
      <c r="H28746" t="str">
        <f t="shared" si="156"/>
        <v/>
      </c>
    </row>
    <row r="28747" spans="8:8">
      <c r="H28747" t="str">
        <f t="shared" si="156"/>
        <v/>
      </c>
    </row>
    <row r="28748" spans="8:8">
      <c r="H28748" t="str">
        <f t="shared" si="156"/>
        <v/>
      </c>
    </row>
    <row r="28749" spans="8:8">
      <c r="H28749" t="str">
        <f t="shared" si="156"/>
        <v/>
      </c>
    </row>
    <row r="28750" spans="8:8">
      <c r="H28750" t="str">
        <f t="shared" si="156"/>
        <v/>
      </c>
    </row>
    <row r="28751" spans="8:8">
      <c r="H28751" t="str">
        <f t="shared" si="156"/>
        <v/>
      </c>
    </row>
    <row r="28752" spans="8:8">
      <c r="H28752" t="str">
        <f t="shared" si="156"/>
        <v/>
      </c>
    </row>
    <row r="28753" spans="8:8">
      <c r="H28753" t="str">
        <f t="shared" si="156"/>
        <v/>
      </c>
    </row>
    <row r="28754" spans="8:8">
      <c r="H28754" t="str">
        <f t="shared" si="156"/>
        <v/>
      </c>
    </row>
    <row r="28755" spans="8:8">
      <c r="H28755" t="str">
        <f t="shared" si="156"/>
        <v/>
      </c>
    </row>
    <row r="28756" spans="8:8">
      <c r="H28756" t="str">
        <f t="shared" si="156"/>
        <v/>
      </c>
    </row>
    <row r="28757" spans="8:8">
      <c r="H28757" t="str">
        <f t="shared" si="156"/>
        <v/>
      </c>
    </row>
    <row r="28758" spans="8:8">
      <c r="H28758" t="str">
        <f t="shared" si="156"/>
        <v/>
      </c>
    </row>
    <row r="28759" spans="8:8">
      <c r="H28759" t="str">
        <f t="shared" si="156"/>
        <v/>
      </c>
    </row>
    <row r="28760" spans="8:8">
      <c r="H28760" t="str">
        <f t="shared" si="156"/>
        <v/>
      </c>
    </row>
    <row r="28761" spans="8:8">
      <c r="H28761" t="str">
        <f t="shared" si="156"/>
        <v/>
      </c>
    </row>
    <row r="28762" spans="8:8">
      <c r="H28762" t="str">
        <f t="shared" si="156"/>
        <v/>
      </c>
    </row>
    <row r="28763" spans="8:8">
      <c r="H28763" t="str">
        <f t="shared" si="156"/>
        <v/>
      </c>
    </row>
    <row r="28764" spans="8:8">
      <c r="H28764" t="str">
        <f t="shared" si="156"/>
        <v/>
      </c>
    </row>
    <row r="28765" spans="8:8">
      <c r="H28765" t="str">
        <f t="shared" si="156"/>
        <v/>
      </c>
    </row>
    <row r="28766" spans="8:8">
      <c r="H28766" t="str">
        <f t="shared" si="156"/>
        <v/>
      </c>
    </row>
    <row r="28767" spans="8:8">
      <c r="H28767" t="str">
        <f t="shared" si="156"/>
        <v/>
      </c>
    </row>
    <row r="28768" spans="8:8">
      <c r="H28768" t="str">
        <f t="shared" si="156"/>
        <v/>
      </c>
    </row>
    <row r="28769" spans="8:8">
      <c r="H28769" t="str">
        <f t="shared" si="156"/>
        <v/>
      </c>
    </row>
    <row r="28770" spans="8:8">
      <c r="H28770" t="str">
        <f t="shared" ref="H28770:H28833" si="157">_xlfn.TEXTJOIN(", ", TRUE, G28770:G28770)</f>
        <v/>
      </c>
    </row>
    <row r="28771" spans="8:8">
      <c r="H28771" t="str">
        <f t="shared" si="157"/>
        <v/>
      </c>
    </row>
    <row r="28772" spans="8:8">
      <c r="H28772" t="str">
        <f t="shared" si="157"/>
        <v/>
      </c>
    </row>
    <row r="28773" spans="8:8">
      <c r="H28773" t="str">
        <f t="shared" si="157"/>
        <v/>
      </c>
    </row>
    <row r="28774" spans="8:8">
      <c r="H28774" t="str">
        <f t="shared" si="157"/>
        <v/>
      </c>
    </row>
    <row r="28775" spans="8:8">
      <c r="H28775" t="str">
        <f t="shared" si="157"/>
        <v/>
      </c>
    </row>
    <row r="28776" spans="8:8">
      <c r="H28776" t="str">
        <f t="shared" si="157"/>
        <v/>
      </c>
    </row>
    <row r="28777" spans="8:8">
      <c r="H28777" t="str">
        <f t="shared" si="157"/>
        <v/>
      </c>
    </row>
    <row r="28778" spans="8:8">
      <c r="H28778" t="str">
        <f t="shared" si="157"/>
        <v/>
      </c>
    </row>
    <row r="28779" spans="8:8">
      <c r="H28779" t="str">
        <f t="shared" si="157"/>
        <v/>
      </c>
    </row>
    <row r="28780" spans="8:8">
      <c r="H28780" t="str">
        <f t="shared" si="157"/>
        <v/>
      </c>
    </row>
    <row r="28781" spans="8:8">
      <c r="H28781" t="str">
        <f t="shared" si="157"/>
        <v/>
      </c>
    </row>
    <row r="28782" spans="8:8">
      <c r="H28782" t="str">
        <f t="shared" si="157"/>
        <v/>
      </c>
    </row>
    <row r="28783" spans="8:8">
      <c r="H28783" t="str">
        <f t="shared" si="157"/>
        <v/>
      </c>
    </row>
    <row r="28784" spans="8:8">
      <c r="H28784" t="str">
        <f t="shared" si="157"/>
        <v/>
      </c>
    </row>
    <row r="28785" spans="8:8">
      <c r="H28785" t="str">
        <f t="shared" si="157"/>
        <v/>
      </c>
    </row>
    <row r="28786" spans="8:8">
      <c r="H28786" t="str">
        <f t="shared" si="157"/>
        <v/>
      </c>
    </row>
    <row r="28787" spans="8:8">
      <c r="H28787" t="str">
        <f t="shared" si="157"/>
        <v/>
      </c>
    </row>
    <row r="28788" spans="8:8">
      <c r="H28788" t="str">
        <f t="shared" si="157"/>
        <v/>
      </c>
    </row>
    <row r="28789" spans="8:8">
      <c r="H28789" t="str">
        <f t="shared" si="157"/>
        <v/>
      </c>
    </row>
    <row r="28790" spans="8:8">
      <c r="H28790" t="str">
        <f t="shared" si="157"/>
        <v/>
      </c>
    </row>
    <row r="28791" spans="8:8">
      <c r="H28791" t="str">
        <f t="shared" si="157"/>
        <v/>
      </c>
    </row>
    <row r="28792" spans="8:8">
      <c r="H28792" t="str">
        <f t="shared" si="157"/>
        <v/>
      </c>
    </row>
    <row r="28793" spans="8:8">
      <c r="H28793" t="str">
        <f t="shared" si="157"/>
        <v/>
      </c>
    </row>
    <row r="28794" spans="8:8">
      <c r="H28794" t="str">
        <f t="shared" si="157"/>
        <v/>
      </c>
    </row>
    <row r="28795" spans="8:8">
      <c r="H28795" t="str">
        <f t="shared" si="157"/>
        <v/>
      </c>
    </row>
    <row r="28796" spans="8:8">
      <c r="H28796" t="str">
        <f t="shared" si="157"/>
        <v/>
      </c>
    </row>
    <row r="28797" spans="8:8">
      <c r="H28797" t="str">
        <f t="shared" si="157"/>
        <v/>
      </c>
    </row>
    <row r="28798" spans="8:8">
      <c r="H28798" t="str">
        <f t="shared" si="157"/>
        <v/>
      </c>
    </row>
    <row r="28799" spans="8:8">
      <c r="H28799" t="str">
        <f t="shared" si="157"/>
        <v/>
      </c>
    </row>
    <row r="28800" spans="8:8">
      <c r="H28800" t="str">
        <f t="shared" si="157"/>
        <v/>
      </c>
    </row>
    <row r="28801" spans="8:8">
      <c r="H28801" t="str">
        <f t="shared" si="157"/>
        <v/>
      </c>
    </row>
    <row r="28802" spans="8:8">
      <c r="H28802" t="str">
        <f t="shared" si="157"/>
        <v/>
      </c>
    </row>
    <row r="28803" spans="8:8">
      <c r="H28803" t="str">
        <f t="shared" si="157"/>
        <v/>
      </c>
    </row>
    <row r="28804" spans="8:8">
      <c r="H28804" t="str">
        <f t="shared" si="157"/>
        <v/>
      </c>
    </row>
    <row r="28805" spans="8:8">
      <c r="H28805" t="str">
        <f t="shared" si="157"/>
        <v/>
      </c>
    </row>
    <row r="28806" spans="8:8">
      <c r="H28806" t="str">
        <f t="shared" si="157"/>
        <v/>
      </c>
    </row>
    <row r="28807" spans="8:8">
      <c r="H28807" t="str">
        <f t="shared" si="157"/>
        <v/>
      </c>
    </row>
    <row r="28808" spans="8:8">
      <c r="H28808" t="str">
        <f t="shared" si="157"/>
        <v/>
      </c>
    </row>
    <row r="28809" spans="8:8">
      <c r="H28809" t="str">
        <f t="shared" si="157"/>
        <v/>
      </c>
    </row>
    <row r="28810" spans="8:8">
      <c r="H28810" t="str">
        <f t="shared" si="157"/>
        <v/>
      </c>
    </row>
    <row r="28811" spans="8:8">
      <c r="H28811" t="str">
        <f t="shared" si="157"/>
        <v/>
      </c>
    </row>
    <row r="28812" spans="8:8">
      <c r="H28812" t="str">
        <f t="shared" si="157"/>
        <v/>
      </c>
    </row>
    <row r="28813" spans="8:8">
      <c r="H28813" t="str">
        <f t="shared" si="157"/>
        <v/>
      </c>
    </row>
    <row r="28814" spans="8:8">
      <c r="H28814" t="str">
        <f t="shared" si="157"/>
        <v/>
      </c>
    </row>
    <row r="28815" spans="8:8">
      <c r="H28815" t="str">
        <f t="shared" si="157"/>
        <v/>
      </c>
    </row>
    <row r="28816" spans="8:8">
      <c r="H28816" t="str">
        <f t="shared" si="157"/>
        <v/>
      </c>
    </row>
    <row r="28817" spans="8:8">
      <c r="H28817" t="str">
        <f t="shared" si="157"/>
        <v/>
      </c>
    </row>
    <row r="28818" spans="8:8">
      <c r="H28818" t="str">
        <f t="shared" si="157"/>
        <v/>
      </c>
    </row>
    <row r="28819" spans="8:8">
      <c r="H28819" t="str">
        <f t="shared" si="157"/>
        <v/>
      </c>
    </row>
    <row r="28820" spans="8:8">
      <c r="H28820" t="str">
        <f t="shared" si="157"/>
        <v/>
      </c>
    </row>
    <row r="28821" spans="8:8">
      <c r="H28821" t="str">
        <f t="shared" si="157"/>
        <v/>
      </c>
    </row>
    <row r="28822" spans="8:8">
      <c r="H28822" t="str">
        <f t="shared" si="157"/>
        <v/>
      </c>
    </row>
    <row r="28823" spans="8:8">
      <c r="H28823" t="str">
        <f t="shared" si="157"/>
        <v/>
      </c>
    </row>
    <row r="28824" spans="8:8">
      <c r="H28824" t="str">
        <f t="shared" si="157"/>
        <v/>
      </c>
    </row>
    <row r="28825" spans="8:8">
      <c r="H28825" t="str">
        <f t="shared" si="157"/>
        <v/>
      </c>
    </row>
    <row r="28826" spans="8:8">
      <c r="H28826" t="str">
        <f t="shared" si="157"/>
        <v/>
      </c>
    </row>
    <row r="28827" spans="8:8">
      <c r="H28827" t="str">
        <f t="shared" si="157"/>
        <v/>
      </c>
    </row>
    <row r="28828" spans="8:8">
      <c r="H28828" t="str">
        <f t="shared" si="157"/>
        <v/>
      </c>
    </row>
    <row r="28829" spans="8:8">
      <c r="H28829" t="str">
        <f t="shared" si="157"/>
        <v/>
      </c>
    </row>
    <row r="28830" spans="8:8">
      <c r="H28830" t="str">
        <f t="shared" si="157"/>
        <v/>
      </c>
    </row>
    <row r="28831" spans="8:8">
      <c r="H28831" t="str">
        <f t="shared" si="157"/>
        <v/>
      </c>
    </row>
    <row r="28832" spans="8:8">
      <c r="H28832" t="str">
        <f t="shared" si="157"/>
        <v/>
      </c>
    </row>
    <row r="28833" spans="8:8">
      <c r="H28833" t="str">
        <f t="shared" si="157"/>
        <v/>
      </c>
    </row>
    <row r="28834" spans="8:8">
      <c r="H28834" t="str">
        <f t="shared" ref="H28834:H28897" si="158">_xlfn.TEXTJOIN(", ", TRUE, G28834:G28834)</f>
        <v/>
      </c>
    </row>
    <row r="28835" spans="8:8">
      <c r="H28835" t="str">
        <f t="shared" si="158"/>
        <v/>
      </c>
    </row>
    <row r="28836" spans="8:8">
      <c r="H28836" t="str">
        <f t="shared" si="158"/>
        <v/>
      </c>
    </row>
    <row r="28837" spans="8:8">
      <c r="H28837" t="str">
        <f t="shared" si="158"/>
        <v/>
      </c>
    </row>
    <row r="28838" spans="8:8">
      <c r="H28838" t="str">
        <f t="shared" si="158"/>
        <v/>
      </c>
    </row>
    <row r="28839" spans="8:8">
      <c r="H28839" t="str">
        <f t="shared" si="158"/>
        <v/>
      </c>
    </row>
    <row r="28840" spans="8:8">
      <c r="H28840" t="str">
        <f t="shared" si="158"/>
        <v/>
      </c>
    </row>
    <row r="28841" spans="8:8">
      <c r="H28841" t="str">
        <f t="shared" si="158"/>
        <v/>
      </c>
    </row>
    <row r="28842" spans="8:8">
      <c r="H28842" t="str">
        <f t="shared" si="158"/>
        <v/>
      </c>
    </row>
    <row r="28843" spans="8:8">
      <c r="H28843" t="str">
        <f t="shared" si="158"/>
        <v/>
      </c>
    </row>
    <row r="28844" spans="8:8">
      <c r="H28844" t="str">
        <f t="shared" si="158"/>
        <v/>
      </c>
    </row>
    <row r="28845" spans="8:8">
      <c r="H28845" t="str">
        <f t="shared" si="158"/>
        <v/>
      </c>
    </row>
    <row r="28846" spans="8:8">
      <c r="H28846" t="str">
        <f t="shared" si="158"/>
        <v/>
      </c>
    </row>
    <row r="28847" spans="8:8">
      <c r="H28847" t="str">
        <f t="shared" si="158"/>
        <v/>
      </c>
    </row>
    <row r="28848" spans="8:8">
      <c r="H28848" t="str">
        <f t="shared" si="158"/>
        <v/>
      </c>
    </row>
    <row r="28849" spans="8:8">
      <c r="H28849" t="str">
        <f t="shared" si="158"/>
        <v/>
      </c>
    </row>
    <row r="28850" spans="8:8">
      <c r="H28850" t="str">
        <f t="shared" si="158"/>
        <v/>
      </c>
    </row>
    <row r="28851" spans="8:8">
      <c r="H28851" t="str">
        <f t="shared" si="158"/>
        <v/>
      </c>
    </row>
    <row r="28852" spans="8:8">
      <c r="H28852" t="str">
        <f t="shared" si="158"/>
        <v/>
      </c>
    </row>
    <row r="28853" spans="8:8">
      <c r="H28853" t="str">
        <f t="shared" si="158"/>
        <v/>
      </c>
    </row>
    <row r="28854" spans="8:8">
      <c r="H28854" t="str">
        <f t="shared" si="158"/>
        <v/>
      </c>
    </row>
    <row r="28855" spans="8:8">
      <c r="H28855" t="str">
        <f t="shared" si="158"/>
        <v/>
      </c>
    </row>
    <row r="28856" spans="8:8">
      <c r="H28856" t="str">
        <f t="shared" si="158"/>
        <v/>
      </c>
    </row>
    <row r="28857" spans="8:8">
      <c r="H28857" t="str">
        <f t="shared" si="158"/>
        <v/>
      </c>
    </row>
    <row r="28858" spans="8:8">
      <c r="H28858" t="str">
        <f t="shared" si="158"/>
        <v/>
      </c>
    </row>
    <row r="28859" spans="8:8">
      <c r="H28859" t="str">
        <f t="shared" si="158"/>
        <v/>
      </c>
    </row>
    <row r="28860" spans="8:8">
      <c r="H28860" t="str">
        <f t="shared" si="158"/>
        <v/>
      </c>
    </row>
    <row r="28861" spans="8:8">
      <c r="H28861" t="str">
        <f t="shared" si="158"/>
        <v/>
      </c>
    </row>
    <row r="28862" spans="8:8">
      <c r="H28862" t="str">
        <f t="shared" si="158"/>
        <v/>
      </c>
    </row>
    <row r="28863" spans="8:8">
      <c r="H28863" t="str">
        <f t="shared" si="158"/>
        <v/>
      </c>
    </row>
    <row r="28864" spans="8:8">
      <c r="H28864" t="str">
        <f t="shared" si="158"/>
        <v/>
      </c>
    </row>
    <row r="28865" spans="8:8">
      <c r="H28865" t="str">
        <f t="shared" si="158"/>
        <v/>
      </c>
    </row>
    <row r="28866" spans="8:8">
      <c r="H28866" t="str">
        <f t="shared" si="158"/>
        <v/>
      </c>
    </row>
    <row r="28867" spans="8:8">
      <c r="H28867" t="str">
        <f t="shared" si="158"/>
        <v/>
      </c>
    </row>
    <row r="28868" spans="8:8">
      <c r="H28868" t="str">
        <f t="shared" si="158"/>
        <v/>
      </c>
    </row>
    <row r="28869" spans="8:8">
      <c r="H28869" t="str">
        <f t="shared" si="158"/>
        <v/>
      </c>
    </row>
    <row r="28870" spans="8:8">
      <c r="H28870" t="str">
        <f t="shared" si="158"/>
        <v/>
      </c>
    </row>
    <row r="28871" spans="8:8">
      <c r="H28871" t="str">
        <f t="shared" si="158"/>
        <v/>
      </c>
    </row>
    <row r="28872" spans="8:8">
      <c r="H28872" t="str">
        <f t="shared" si="158"/>
        <v/>
      </c>
    </row>
    <row r="28873" spans="8:8">
      <c r="H28873" t="str">
        <f t="shared" si="158"/>
        <v/>
      </c>
    </row>
    <row r="28874" spans="8:8">
      <c r="H28874" t="str">
        <f t="shared" si="158"/>
        <v/>
      </c>
    </row>
    <row r="28875" spans="8:8">
      <c r="H28875" t="str">
        <f t="shared" si="158"/>
        <v/>
      </c>
    </row>
    <row r="28876" spans="8:8">
      <c r="H28876" t="str">
        <f t="shared" si="158"/>
        <v/>
      </c>
    </row>
    <row r="28877" spans="8:8">
      <c r="H28877" t="str">
        <f t="shared" si="158"/>
        <v/>
      </c>
    </row>
    <row r="28878" spans="8:8">
      <c r="H28878" t="str">
        <f t="shared" si="158"/>
        <v/>
      </c>
    </row>
    <row r="28879" spans="8:8">
      <c r="H28879" t="str">
        <f t="shared" si="158"/>
        <v/>
      </c>
    </row>
    <row r="28880" spans="8:8">
      <c r="H28880" t="str">
        <f t="shared" si="158"/>
        <v/>
      </c>
    </row>
    <row r="28881" spans="8:8">
      <c r="H28881" t="str">
        <f t="shared" si="158"/>
        <v/>
      </c>
    </row>
    <row r="28882" spans="8:8">
      <c r="H28882" t="str">
        <f t="shared" si="158"/>
        <v/>
      </c>
    </row>
    <row r="28883" spans="8:8">
      <c r="H28883" t="str">
        <f t="shared" si="158"/>
        <v/>
      </c>
    </row>
    <row r="28884" spans="8:8">
      <c r="H28884" t="str">
        <f t="shared" si="158"/>
        <v/>
      </c>
    </row>
    <row r="28885" spans="8:8">
      <c r="H28885" t="str">
        <f t="shared" si="158"/>
        <v/>
      </c>
    </row>
    <row r="28886" spans="8:8">
      <c r="H28886" t="str">
        <f t="shared" si="158"/>
        <v/>
      </c>
    </row>
    <row r="28887" spans="8:8">
      <c r="H28887" t="str">
        <f t="shared" si="158"/>
        <v/>
      </c>
    </row>
    <row r="28888" spans="8:8">
      <c r="H28888" t="str">
        <f t="shared" si="158"/>
        <v/>
      </c>
    </row>
    <row r="28889" spans="8:8">
      <c r="H28889" t="str">
        <f t="shared" si="158"/>
        <v/>
      </c>
    </row>
    <row r="28890" spans="8:8">
      <c r="H28890" t="str">
        <f t="shared" si="158"/>
        <v/>
      </c>
    </row>
    <row r="28891" spans="8:8">
      <c r="H28891" t="str">
        <f t="shared" si="158"/>
        <v/>
      </c>
    </row>
    <row r="28892" spans="8:8">
      <c r="H28892" t="str">
        <f t="shared" si="158"/>
        <v/>
      </c>
    </row>
    <row r="28893" spans="8:8">
      <c r="H28893" t="str">
        <f t="shared" si="158"/>
        <v/>
      </c>
    </row>
    <row r="28894" spans="8:8">
      <c r="H28894" t="str">
        <f t="shared" si="158"/>
        <v/>
      </c>
    </row>
    <row r="28895" spans="8:8">
      <c r="H28895" t="str">
        <f t="shared" si="158"/>
        <v/>
      </c>
    </row>
    <row r="28896" spans="8:8">
      <c r="H28896" t="str">
        <f t="shared" si="158"/>
        <v/>
      </c>
    </row>
    <row r="28897" spans="8:8">
      <c r="H28897" t="str">
        <f t="shared" si="158"/>
        <v/>
      </c>
    </row>
    <row r="28898" spans="8:8">
      <c r="H28898" t="str">
        <f t="shared" ref="H28898:H28961" si="159">_xlfn.TEXTJOIN(", ", TRUE, G28898:G28898)</f>
        <v/>
      </c>
    </row>
    <row r="28899" spans="8:8">
      <c r="H28899" t="str">
        <f t="shared" si="159"/>
        <v/>
      </c>
    </row>
    <row r="28900" spans="8:8">
      <c r="H28900" t="str">
        <f t="shared" si="159"/>
        <v/>
      </c>
    </row>
    <row r="28901" spans="8:8">
      <c r="H28901" t="str">
        <f t="shared" si="159"/>
        <v/>
      </c>
    </row>
    <row r="28902" spans="8:8">
      <c r="H28902" t="str">
        <f t="shared" si="159"/>
        <v/>
      </c>
    </row>
    <row r="28903" spans="8:8">
      <c r="H28903" t="str">
        <f t="shared" si="159"/>
        <v/>
      </c>
    </row>
    <row r="28904" spans="8:8">
      <c r="H28904" t="str">
        <f t="shared" si="159"/>
        <v/>
      </c>
    </row>
    <row r="28905" spans="8:8">
      <c r="H28905" t="str">
        <f t="shared" si="159"/>
        <v/>
      </c>
    </row>
    <row r="28906" spans="8:8">
      <c r="H28906" t="str">
        <f t="shared" si="159"/>
        <v/>
      </c>
    </row>
    <row r="28907" spans="8:8">
      <c r="H28907" t="str">
        <f t="shared" si="159"/>
        <v/>
      </c>
    </row>
    <row r="28908" spans="8:8">
      <c r="H28908" t="str">
        <f t="shared" si="159"/>
        <v/>
      </c>
    </row>
    <row r="28909" spans="8:8">
      <c r="H28909" t="str">
        <f t="shared" si="159"/>
        <v/>
      </c>
    </row>
    <row r="28910" spans="8:8">
      <c r="H28910" t="str">
        <f t="shared" si="159"/>
        <v/>
      </c>
    </row>
    <row r="28911" spans="8:8">
      <c r="H28911" t="str">
        <f t="shared" si="159"/>
        <v/>
      </c>
    </row>
    <row r="28912" spans="8:8">
      <c r="H28912" t="str">
        <f t="shared" si="159"/>
        <v/>
      </c>
    </row>
    <row r="28913" spans="8:8">
      <c r="H28913" t="str">
        <f t="shared" si="159"/>
        <v/>
      </c>
    </row>
    <row r="28914" spans="8:8">
      <c r="H28914" t="str">
        <f t="shared" si="159"/>
        <v/>
      </c>
    </row>
    <row r="28915" spans="8:8">
      <c r="H28915" t="str">
        <f t="shared" si="159"/>
        <v/>
      </c>
    </row>
    <row r="28916" spans="8:8">
      <c r="H28916" t="str">
        <f t="shared" si="159"/>
        <v/>
      </c>
    </row>
    <row r="28917" spans="8:8">
      <c r="H28917" t="str">
        <f t="shared" si="159"/>
        <v/>
      </c>
    </row>
    <row r="28918" spans="8:8">
      <c r="H28918" t="str">
        <f t="shared" si="159"/>
        <v/>
      </c>
    </row>
    <row r="28919" spans="8:8">
      <c r="H28919" t="str">
        <f t="shared" si="159"/>
        <v/>
      </c>
    </row>
    <row r="28920" spans="8:8">
      <c r="H28920" t="str">
        <f t="shared" si="159"/>
        <v/>
      </c>
    </row>
    <row r="28921" spans="8:8">
      <c r="H28921" t="str">
        <f t="shared" si="159"/>
        <v/>
      </c>
    </row>
    <row r="28922" spans="8:8">
      <c r="H28922" t="str">
        <f t="shared" si="159"/>
        <v/>
      </c>
    </row>
    <row r="28923" spans="8:8">
      <c r="H28923" t="str">
        <f t="shared" si="159"/>
        <v/>
      </c>
    </row>
    <row r="28924" spans="8:8">
      <c r="H28924" t="str">
        <f t="shared" si="159"/>
        <v/>
      </c>
    </row>
    <row r="28925" spans="8:8">
      <c r="H28925" t="str">
        <f t="shared" si="159"/>
        <v/>
      </c>
    </row>
    <row r="28926" spans="8:8">
      <c r="H28926" t="str">
        <f t="shared" si="159"/>
        <v/>
      </c>
    </row>
    <row r="28927" spans="8:8">
      <c r="H28927" t="str">
        <f t="shared" si="159"/>
        <v/>
      </c>
    </row>
    <row r="28928" spans="8:8">
      <c r="H28928" t="str">
        <f t="shared" si="159"/>
        <v/>
      </c>
    </row>
    <row r="28929" spans="8:8">
      <c r="H28929" t="str">
        <f t="shared" si="159"/>
        <v/>
      </c>
    </row>
    <row r="28930" spans="8:8">
      <c r="H28930" t="str">
        <f t="shared" si="159"/>
        <v/>
      </c>
    </row>
    <row r="28931" spans="8:8">
      <c r="H28931" t="str">
        <f t="shared" si="159"/>
        <v/>
      </c>
    </row>
    <row r="28932" spans="8:8">
      <c r="H28932" t="str">
        <f t="shared" si="159"/>
        <v/>
      </c>
    </row>
    <row r="28933" spans="8:8">
      <c r="H28933" t="str">
        <f t="shared" si="159"/>
        <v/>
      </c>
    </row>
    <row r="28934" spans="8:8">
      <c r="H28934" t="str">
        <f t="shared" si="159"/>
        <v/>
      </c>
    </row>
    <row r="28935" spans="8:8">
      <c r="H28935" t="str">
        <f t="shared" si="159"/>
        <v/>
      </c>
    </row>
    <row r="28936" spans="8:8">
      <c r="H28936" t="str">
        <f t="shared" si="159"/>
        <v/>
      </c>
    </row>
    <row r="28937" spans="8:8">
      <c r="H28937" t="str">
        <f t="shared" si="159"/>
        <v/>
      </c>
    </row>
    <row r="28938" spans="8:8">
      <c r="H28938" t="str">
        <f t="shared" si="159"/>
        <v/>
      </c>
    </row>
    <row r="28939" spans="8:8">
      <c r="H28939" t="str">
        <f t="shared" si="159"/>
        <v/>
      </c>
    </row>
    <row r="28940" spans="8:8">
      <c r="H28940" t="str">
        <f t="shared" si="159"/>
        <v/>
      </c>
    </row>
    <row r="28941" spans="8:8">
      <c r="H28941" t="str">
        <f t="shared" si="159"/>
        <v/>
      </c>
    </row>
    <row r="28942" spans="8:8">
      <c r="H28942" t="str">
        <f t="shared" si="159"/>
        <v/>
      </c>
    </row>
    <row r="28943" spans="8:8">
      <c r="H28943" t="str">
        <f t="shared" si="159"/>
        <v/>
      </c>
    </row>
    <row r="28944" spans="8:8">
      <c r="H28944" t="str">
        <f t="shared" si="159"/>
        <v/>
      </c>
    </row>
    <row r="28945" spans="8:8">
      <c r="H28945" t="str">
        <f t="shared" si="159"/>
        <v/>
      </c>
    </row>
    <row r="28946" spans="8:8">
      <c r="H28946" t="str">
        <f t="shared" si="159"/>
        <v/>
      </c>
    </row>
    <row r="28947" spans="8:8">
      <c r="H28947" t="str">
        <f t="shared" si="159"/>
        <v/>
      </c>
    </row>
    <row r="28948" spans="8:8">
      <c r="H28948" t="str">
        <f t="shared" si="159"/>
        <v/>
      </c>
    </row>
    <row r="28949" spans="8:8">
      <c r="H28949" t="str">
        <f t="shared" si="159"/>
        <v/>
      </c>
    </row>
    <row r="28950" spans="8:8">
      <c r="H28950" t="str">
        <f t="shared" si="159"/>
        <v/>
      </c>
    </row>
    <row r="28951" spans="8:8">
      <c r="H28951" t="str">
        <f t="shared" si="159"/>
        <v/>
      </c>
    </row>
    <row r="28952" spans="8:8">
      <c r="H28952" t="str">
        <f t="shared" si="159"/>
        <v/>
      </c>
    </row>
    <row r="28953" spans="8:8">
      <c r="H28953" t="str">
        <f t="shared" si="159"/>
        <v/>
      </c>
    </row>
    <row r="28954" spans="8:8">
      <c r="H28954" t="str">
        <f t="shared" si="159"/>
        <v/>
      </c>
    </row>
    <row r="28955" spans="8:8">
      <c r="H28955" t="str">
        <f t="shared" si="159"/>
        <v/>
      </c>
    </row>
    <row r="28956" spans="8:8">
      <c r="H28956" t="str">
        <f t="shared" si="159"/>
        <v/>
      </c>
    </row>
    <row r="28957" spans="8:8">
      <c r="H28957" t="str">
        <f t="shared" si="159"/>
        <v/>
      </c>
    </row>
    <row r="28958" spans="8:8">
      <c r="H28958" t="str">
        <f t="shared" si="159"/>
        <v/>
      </c>
    </row>
    <row r="28959" spans="8:8">
      <c r="H28959" t="str">
        <f t="shared" si="159"/>
        <v/>
      </c>
    </row>
    <row r="28960" spans="8:8">
      <c r="H28960" t="str">
        <f t="shared" si="159"/>
        <v/>
      </c>
    </row>
    <row r="28961" spans="8:8">
      <c r="H28961" t="str">
        <f t="shared" si="159"/>
        <v/>
      </c>
    </row>
    <row r="28962" spans="8:8">
      <c r="H28962" t="str">
        <f t="shared" ref="H28962:H29025" si="160">_xlfn.TEXTJOIN(", ", TRUE, G28962:G28962)</f>
        <v/>
      </c>
    </row>
    <row r="28963" spans="8:8">
      <c r="H28963" t="str">
        <f t="shared" si="160"/>
        <v/>
      </c>
    </row>
    <row r="28964" spans="8:8">
      <c r="H28964" t="str">
        <f t="shared" si="160"/>
        <v/>
      </c>
    </row>
    <row r="28965" spans="8:8">
      <c r="H28965" t="str">
        <f t="shared" si="160"/>
        <v/>
      </c>
    </row>
    <row r="28966" spans="8:8">
      <c r="H28966" t="str">
        <f t="shared" si="160"/>
        <v/>
      </c>
    </row>
    <row r="28967" spans="8:8">
      <c r="H28967" t="str">
        <f t="shared" si="160"/>
        <v/>
      </c>
    </row>
    <row r="28968" spans="8:8">
      <c r="H28968" t="str">
        <f t="shared" si="160"/>
        <v/>
      </c>
    </row>
    <row r="28969" spans="8:8">
      <c r="H28969" t="str">
        <f t="shared" si="160"/>
        <v/>
      </c>
    </row>
    <row r="28970" spans="8:8">
      <c r="H28970" t="str">
        <f t="shared" si="160"/>
        <v/>
      </c>
    </row>
    <row r="28971" spans="8:8">
      <c r="H28971" t="str">
        <f t="shared" si="160"/>
        <v/>
      </c>
    </row>
    <row r="28972" spans="8:8">
      <c r="H28972" t="str">
        <f t="shared" si="160"/>
        <v/>
      </c>
    </row>
    <row r="28973" spans="8:8">
      <c r="H28973" t="str">
        <f t="shared" si="160"/>
        <v/>
      </c>
    </row>
    <row r="28974" spans="8:8">
      <c r="H28974" t="str">
        <f t="shared" si="160"/>
        <v/>
      </c>
    </row>
    <row r="28975" spans="8:8">
      <c r="H28975" t="str">
        <f t="shared" si="160"/>
        <v/>
      </c>
    </row>
    <row r="28976" spans="8:8">
      <c r="H28976" t="str">
        <f t="shared" si="160"/>
        <v/>
      </c>
    </row>
    <row r="28977" spans="8:8">
      <c r="H28977" t="str">
        <f t="shared" si="160"/>
        <v/>
      </c>
    </row>
    <row r="28978" spans="8:8">
      <c r="H28978" t="str">
        <f t="shared" si="160"/>
        <v/>
      </c>
    </row>
    <row r="28979" spans="8:8">
      <c r="H28979" t="str">
        <f t="shared" si="160"/>
        <v/>
      </c>
    </row>
    <row r="28980" spans="8:8">
      <c r="H28980" t="str">
        <f t="shared" si="160"/>
        <v/>
      </c>
    </row>
    <row r="28981" spans="8:8">
      <c r="H28981" t="str">
        <f t="shared" si="160"/>
        <v/>
      </c>
    </row>
    <row r="28982" spans="8:8">
      <c r="H28982" t="str">
        <f t="shared" si="160"/>
        <v/>
      </c>
    </row>
    <row r="28983" spans="8:8">
      <c r="H28983" t="str">
        <f t="shared" si="160"/>
        <v/>
      </c>
    </row>
    <row r="28984" spans="8:8">
      <c r="H28984" t="str">
        <f t="shared" si="160"/>
        <v/>
      </c>
    </row>
    <row r="28985" spans="8:8">
      <c r="H28985" t="str">
        <f t="shared" si="160"/>
        <v/>
      </c>
    </row>
    <row r="28986" spans="8:8">
      <c r="H28986" t="str">
        <f t="shared" si="160"/>
        <v/>
      </c>
    </row>
    <row r="28987" spans="8:8">
      <c r="H28987" t="str">
        <f t="shared" si="160"/>
        <v/>
      </c>
    </row>
    <row r="28988" spans="8:8">
      <c r="H28988" t="str">
        <f t="shared" si="160"/>
        <v/>
      </c>
    </row>
    <row r="28989" spans="8:8">
      <c r="H28989" t="str">
        <f t="shared" si="160"/>
        <v/>
      </c>
    </row>
    <row r="28990" spans="8:8">
      <c r="H28990" t="str">
        <f t="shared" si="160"/>
        <v/>
      </c>
    </row>
    <row r="28991" spans="8:8">
      <c r="H28991" t="str">
        <f t="shared" si="160"/>
        <v/>
      </c>
    </row>
    <row r="28992" spans="8:8">
      <c r="H28992" t="str">
        <f t="shared" si="160"/>
        <v/>
      </c>
    </row>
    <row r="28993" spans="8:8">
      <c r="H28993" t="str">
        <f t="shared" si="160"/>
        <v/>
      </c>
    </row>
    <row r="28994" spans="8:8">
      <c r="H28994" t="str">
        <f t="shared" si="160"/>
        <v/>
      </c>
    </row>
    <row r="28995" spans="8:8">
      <c r="H28995" t="str">
        <f t="shared" si="160"/>
        <v/>
      </c>
    </row>
    <row r="28996" spans="8:8">
      <c r="H28996" t="str">
        <f t="shared" si="160"/>
        <v/>
      </c>
    </row>
    <row r="28997" spans="8:8">
      <c r="H28997" t="str">
        <f t="shared" si="160"/>
        <v/>
      </c>
    </row>
    <row r="28998" spans="8:8">
      <c r="H28998" t="str">
        <f t="shared" si="160"/>
        <v/>
      </c>
    </row>
    <row r="28999" spans="8:8">
      <c r="H28999" t="str">
        <f t="shared" si="160"/>
        <v/>
      </c>
    </row>
    <row r="29000" spans="8:8">
      <c r="H29000" t="str">
        <f t="shared" si="160"/>
        <v/>
      </c>
    </row>
    <row r="29001" spans="8:8">
      <c r="H29001" t="str">
        <f t="shared" si="160"/>
        <v/>
      </c>
    </row>
    <row r="29002" spans="8:8">
      <c r="H29002" t="str">
        <f t="shared" si="160"/>
        <v/>
      </c>
    </row>
    <row r="29003" spans="8:8">
      <c r="H29003" t="str">
        <f t="shared" si="160"/>
        <v/>
      </c>
    </row>
    <row r="29004" spans="8:8">
      <c r="H29004" t="str">
        <f t="shared" si="160"/>
        <v/>
      </c>
    </row>
    <row r="29005" spans="8:8">
      <c r="H29005" t="str">
        <f t="shared" si="160"/>
        <v/>
      </c>
    </row>
    <row r="29006" spans="8:8">
      <c r="H29006" t="str">
        <f t="shared" si="160"/>
        <v/>
      </c>
    </row>
    <row r="29007" spans="8:8">
      <c r="H29007" t="str">
        <f t="shared" si="160"/>
        <v/>
      </c>
    </row>
    <row r="29008" spans="8:8">
      <c r="H29008" t="str">
        <f t="shared" si="160"/>
        <v/>
      </c>
    </row>
    <row r="29009" spans="8:8">
      <c r="H29009" t="str">
        <f t="shared" si="160"/>
        <v/>
      </c>
    </row>
    <row r="29010" spans="8:8">
      <c r="H29010" t="str">
        <f t="shared" si="160"/>
        <v/>
      </c>
    </row>
    <row r="29011" spans="8:8">
      <c r="H29011" t="str">
        <f t="shared" si="160"/>
        <v/>
      </c>
    </row>
    <row r="29012" spans="8:8">
      <c r="H29012" t="str">
        <f t="shared" si="160"/>
        <v/>
      </c>
    </row>
    <row r="29013" spans="8:8">
      <c r="H29013" t="str">
        <f t="shared" si="160"/>
        <v/>
      </c>
    </row>
    <row r="29014" spans="8:8">
      <c r="H29014" t="str">
        <f t="shared" si="160"/>
        <v/>
      </c>
    </row>
    <row r="29015" spans="8:8">
      <c r="H29015" t="str">
        <f t="shared" si="160"/>
        <v/>
      </c>
    </row>
    <row r="29016" spans="8:8">
      <c r="H29016" t="str">
        <f t="shared" si="160"/>
        <v/>
      </c>
    </row>
    <row r="29017" spans="8:8">
      <c r="H29017" t="str">
        <f t="shared" si="160"/>
        <v/>
      </c>
    </row>
    <row r="29018" spans="8:8">
      <c r="H29018" t="str">
        <f t="shared" si="160"/>
        <v/>
      </c>
    </row>
    <row r="29019" spans="8:8">
      <c r="H29019" t="str">
        <f t="shared" si="160"/>
        <v/>
      </c>
    </row>
    <row r="29020" spans="8:8">
      <c r="H29020" t="str">
        <f t="shared" si="160"/>
        <v/>
      </c>
    </row>
    <row r="29021" spans="8:8">
      <c r="H29021" t="str">
        <f t="shared" si="160"/>
        <v/>
      </c>
    </row>
    <row r="29022" spans="8:8">
      <c r="H29022" t="str">
        <f t="shared" si="160"/>
        <v/>
      </c>
    </row>
    <row r="29023" spans="8:8">
      <c r="H29023" t="str">
        <f t="shared" si="160"/>
        <v/>
      </c>
    </row>
    <row r="29024" spans="8:8">
      <c r="H29024" t="str">
        <f t="shared" si="160"/>
        <v/>
      </c>
    </row>
    <row r="29025" spans="8:8">
      <c r="H29025" t="str">
        <f t="shared" si="160"/>
        <v/>
      </c>
    </row>
    <row r="29026" spans="8:8">
      <c r="H29026" t="str">
        <f t="shared" ref="H29026:H29089" si="161">_xlfn.TEXTJOIN(", ", TRUE, G29026:G29026)</f>
        <v/>
      </c>
    </row>
    <row r="29027" spans="8:8">
      <c r="H29027" t="str">
        <f t="shared" si="161"/>
        <v/>
      </c>
    </row>
    <row r="29028" spans="8:8">
      <c r="H29028" t="str">
        <f t="shared" si="161"/>
        <v/>
      </c>
    </row>
    <row r="29029" spans="8:8">
      <c r="H29029" t="str">
        <f t="shared" si="161"/>
        <v/>
      </c>
    </row>
    <row r="29030" spans="8:8">
      <c r="H29030" t="str">
        <f t="shared" si="161"/>
        <v/>
      </c>
    </row>
    <row r="29031" spans="8:8">
      <c r="H29031" t="str">
        <f t="shared" si="161"/>
        <v/>
      </c>
    </row>
    <row r="29032" spans="8:8">
      <c r="H29032" t="str">
        <f t="shared" si="161"/>
        <v/>
      </c>
    </row>
    <row r="29033" spans="8:8">
      <c r="H29033" t="str">
        <f t="shared" si="161"/>
        <v/>
      </c>
    </row>
    <row r="29034" spans="8:8">
      <c r="H29034" t="str">
        <f t="shared" si="161"/>
        <v/>
      </c>
    </row>
    <row r="29035" spans="8:8">
      <c r="H29035" t="str">
        <f t="shared" si="161"/>
        <v/>
      </c>
    </row>
    <row r="29036" spans="8:8">
      <c r="H29036" t="str">
        <f t="shared" si="161"/>
        <v/>
      </c>
    </row>
    <row r="29037" spans="8:8">
      <c r="H29037" t="str">
        <f t="shared" si="161"/>
        <v/>
      </c>
    </row>
    <row r="29038" spans="8:8">
      <c r="H29038" t="str">
        <f t="shared" si="161"/>
        <v/>
      </c>
    </row>
    <row r="29039" spans="8:8">
      <c r="H29039" t="str">
        <f t="shared" si="161"/>
        <v/>
      </c>
    </row>
    <row r="29040" spans="8:8">
      <c r="H29040" t="str">
        <f t="shared" si="161"/>
        <v/>
      </c>
    </row>
    <row r="29041" spans="8:8">
      <c r="H29041" t="str">
        <f t="shared" si="161"/>
        <v/>
      </c>
    </row>
    <row r="29042" spans="8:8">
      <c r="H29042" t="str">
        <f t="shared" si="161"/>
        <v/>
      </c>
    </row>
    <row r="29043" spans="8:8">
      <c r="H29043" t="str">
        <f t="shared" si="161"/>
        <v/>
      </c>
    </row>
    <row r="29044" spans="8:8">
      <c r="H29044" t="str">
        <f t="shared" si="161"/>
        <v/>
      </c>
    </row>
    <row r="29045" spans="8:8">
      <c r="H29045" t="str">
        <f t="shared" si="161"/>
        <v/>
      </c>
    </row>
    <row r="29046" spans="8:8">
      <c r="H29046" t="str">
        <f t="shared" si="161"/>
        <v/>
      </c>
    </row>
    <row r="29047" spans="8:8">
      <c r="H29047" t="str">
        <f t="shared" si="161"/>
        <v/>
      </c>
    </row>
    <row r="29048" spans="8:8">
      <c r="H29048" t="str">
        <f t="shared" si="161"/>
        <v/>
      </c>
    </row>
    <row r="29049" spans="8:8">
      <c r="H29049" t="str">
        <f t="shared" si="161"/>
        <v/>
      </c>
    </row>
    <row r="29050" spans="8:8">
      <c r="H29050" t="str">
        <f t="shared" si="161"/>
        <v/>
      </c>
    </row>
    <row r="29051" spans="8:8">
      <c r="H29051" t="str">
        <f t="shared" si="161"/>
        <v/>
      </c>
    </row>
    <row r="29052" spans="8:8">
      <c r="H29052" t="str">
        <f t="shared" si="161"/>
        <v/>
      </c>
    </row>
    <row r="29053" spans="8:8">
      <c r="H29053" t="str">
        <f t="shared" si="161"/>
        <v/>
      </c>
    </row>
    <row r="29054" spans="8:8">
      <c r="H29054" t="str">
        <f t="shared" si="161"/>
        <v/>
      </c>
    </row>
    <row r="29055" spans="8:8">
      <c r="H29055" t="str">
        <f t="shared" si="161"/>
        <v/>
      </c>
    </row>
    <row r="29056" spans="8:8">
      <c r="H29056" t="str">
        <f t="shared" si="161"/>
        <v/>
      </c>
    </row>
    <row r="29057" spans="8:8">
      <c r="H29057" t="str">
        <f t="shared" si="161"/>
        <v/>
      </c>
    </row>
    <row r="29058" spans="8:8">
      <c r="H29058" t="str">
        <f t="shared" si="161"/>
        <v/>
      </c>
    </row>
    <row r="29059" spans="8:8">
      <c r="H29059" t="str">
        <f t="shared" si="161"/>
        <v/>
      </c>
    </row>
    <row r="29060" spans="8:8">
      <c r="H29060" t="str">
        <f t="shared" si="161"/>
        <v/>
      </c>
    </row>
    <row r="29061" spans="8:8">
      <c r="H29061" t="str">
        <f t="shared" si="161"/>
        <v/>
      </c>
    </row>
    <row r="29062" spans="8:8">
      <c r="H29062" t="str">
        <f t="shared" si="161"/>
        <v/>
      </c>
    </row>
    <row r="29063" spans="8:8">
      <c r="H29063" t="str">
        <f t="shared" si="161"/>
        <v/>
      </c>
    </row>
    <row r="29064" spans="8:8">
      <c r="H29064" t="str">
        <f t="shared" si="161"/>
        <v/>
      </c>
    </row>
    <row r="29065" spans="8:8">
      <c r="H29065" t="str">
        <f t="shared" si="161"/>
        <v/>
      </c>
    </row>
    <row r="29066" spans="8:8">
      <c r="H29066" t="str">
        <f t="shared" si="161"/>
        <v/>
      </c>
    </row>
    <row r="29067" spans="8:8">
      <c r="H29067" t="str">
        <f t="shared" si="161"/>
        <v/>
      </c>
    </row>
    <row r="29068" spans="8:8">
      <c r="H29068" t="str">
        <f t="shared" si="161"/>
        <v/>
      </c>
    </row>
    <row r="29069" spans="8:8">
      <c r="H29069" t="str">
        <f t="shared" si="161"/>
        <v/>
      </c>
    </row>
    <row r="29070" spans="8:8">
      <c r="H29070" t="str">
        <f t="shared" si="161"/>
        <v/>
      </c>
    </row>
    <row r="29071" spans="8:8">
      <c r="H29071" t="str">
        <f t="shared" si="161"/>
        <v/>
      </c>
    </row>
    <row r="29072" spans="8:8">
      <c r="H29072" t="str">
        <f t="shared" si="161"/>
        <v/>
      </c>
    </row>
    <row r="29073" spans="8:8">
      <c r="H29073" t="str">
        <f t="shared" si="161"/>
        <v/>
      </c>
    </row>
    <row r="29074" spans="8:8">
      <c r="H29074" t="str">
        <f t="shared" si="161"/>
        <v/>
      </c>
    </row>
    <row r="29075" spans="8:8">
      <c r="H29075" t="str">
        <f t="shared" si="161"/>
        <v/>
      </c>
    </row>
    <row r="29076" spans="8:8">
      <c r="H29076" t="str">
        <f t="shared" si="161"/>
        <v/>
      </c>
    </row>
    <row r="29077" spans="8:8">
      <c r="H29077" t="str">
        <f t="shared" si="161"/>
        <v/>
      </c>
    </row>
    <row r="29078" spans="8:8">
      <c r="H29078" t="str">
        <f t="shared" si="161"/>
        <v/>
      </c>
    </row>
    <row r="29079" spans="8:8">
      <c r="H29079" t="str">
        <f t="shared" si="161"/>
        <v/>
      </c>
    </row>
    <row r="29080" spans="8:8">
      <c r="H29080" t="str">
        <f t="shared" si="161"/>
        <v/>
      </c>
    </row>
    <row r="29081" spans="8:8">
      <c r="H29081" t="str">
        <f t="shared" si="161"/>
        <v/>
      </c>
    </row>
    <row r="29082" spans="8:8">
      <c r="H29082" t="str">
        <f t="shared" si="161"/>
        <v/>
      </c>
    </row>
    <row r="29083" spans="8:8">
      <c r="H29083" t="str">
        <f t="shared" si="161"/>
        <v/>
      </c>
    </row>
    <row r="29084" spans="8:8">
      <c r="H29084" t="str">
        <f t="shared" si="161"/>
        <v/>
      </c>
    </row>
    <row r="29085" spans="8:8">
      <c r="H29085" t="str">
        <f t="shared" si="161"/>
        <v/>
      </c>
    </row>
    <row r="29086" spans="8:8">
      <c r="H29086" t="str">
        <f t="shared" si="161"/>
        <v/>
      </c>
    </row>
    <row r="29087" spans="8:8">
      <c r="H29087" t="str">
        <f t="shared" si="161"/>
        <v/>
      </c>
    </row>
    <row r="29088" spans="8:8">
      <c r="H29088" t="str">
        <f t="shared" si="161"/>
        <v/>
      </c>
    </row>
    <row r="29089" spans="8:8">
      <c r="H29089" t="str">
        <f t="shared" si="161"/>
        <v/>
      </c>
    </row>
    <row r="29090" spans="8:8">
      <c r="H29090" t="str">
        <f t="shared" ref="H29090:H29153" si="162">_xlfn.TEXTJOIN(", ", TRUE, G29090:G29090)</f>
        <v/>
      </c>
    </row>
    <row r="29091" spans="8:8">
      <c r="H29091" t="str">
        <f t="shared" si="162"/>
        <v/>
      </c>
    </row>
    <row r="29092" spans="8:8">
      <c r="H29092" t="str">
        <f t="shared" si="162"/>
        <v/>
      </c>
    </row>
    <row r="29093" spans="8:8">
      <c r="H29093" t="str">
        <f t="shared" si="162"/>
        <v/>
      </c>
    </row>
    <row r="29094" spans="8:8">
      <c r="H29094" t="str">
        <f t="shared" si="162"/>
        <v/>
      </c>
    </row>
    <row r="29095" spans="8:8">
      <c r="H29095" t="str">
        <f t="shared" si="162"/>
        <v/>
      </c>
    </row>
    <row r="29096" spans="8:8">
      <c r="H29096" t="str">
        <f t="shared" si="162"/>
        <v/>
      </c>
    </row>
    <row r="29097" spans="8:8">
      <c r="H29097" t="str">
        <f t="shared" si="162"/>
        <v/>
      </c>
    </row>
    <row r="29098" spans="8:8">
      <c r="H29098" t="str">
        <f t="shared" si="162"/>
        <v/>
      </c>
    </row>
    <row r="29099" spans="8:8">
      <c r="H29099" t="str">
        <f t="shared" si="162"/>
        <v/>
      </c>
    </row>
    <row r="29100" spans="8:8">
      <c r="H29100" t="str">
        <f t="shared" si="162"/>
        <v/>
      </c>
    </row>
    <row r="29101" spans="8:8">
      <c r="H29101" t="str">
        <f t="shared" si="162"/>
        <v/>
      </c>
    </row>
    <row r="29102" spans="8:8">
      <c r="H29102" t="str">
        <f t="shared" si="162"/>
        <v/>
      </c>
    </row>
    <row r="29103" spans="8:8">
      <c r="H29103" t="str">
        <f t="shared" si="162"/>
        <v/>
      </c>
    </row>
    <row r="29104" spans="8:8">
      <c r="H29104" t="str">
        <f t="shared" si="162"/>
        <v/>
      </c>
    </row>
    <row r="29105" spans="8:8">
      <c r="H29105" t="str">
        <f t="shared" si="162"/>
        <v/>
      </c>
    </row>
    <row r="29106" spans="8:8">
      <c r="H29106" t="str">
        <f t="shared" si="162"/>
        <v/>
      </c>
    </row>
    <row r="29107" spans="8:8">
      <c r="H29107" t="str">
        <f t="shared" si="162"/>
        <v/>
      </c>
    </row>
    <row r="29108" spans="8:8">
      <c r="H29108" t="str">
        <f t="shared" si="162"/>
        <v/>
      </c>
    </row>
    <row r="29109" spans="8:8">
      <c r="H29109" t="str">
        <f t="shared" si="162"/>
        <v/>
      </c>
    </row>
    <row r="29110" spans="8:8">
      <c r="H29110" t="str">
        <f t="shared" si="162"/>
        <v/>
      </c>
    </row>
    <row r="29111" spans="8:8">
      <c r="H29111" t="str">
        <f t="shared" si="162"/>
        <v/>
      </c>
    </row>
    <row r="29112" spans="8:8">
      <c r="H29112" t="str">
        <f t="shared" si="162"/>
        <v/>
      </c>
    </row>
    <row r="29113" spans="8:8">
      <c r="H29113" t="str">
        <f t="shared" si="162"/>
        <v/>
      </c>
    </row>
    <row r="29114" spans="8:8">
      <c r="H29114" t="str">
        <f t="shared" si="162"/>
        <v/>
      </c>
    </row>
    <row r="29115" spans="8:8">
      <c r="H29115" t="str">
        <f t="shared" si="162"/>
        <v/>
      </c>
    </row>
    <row r="29116" spans="8:8">
      <c r="H29116" t="str">
        <f t="shared" si="162"/>
        <v/>
      </c>
    </row>
    <row r="29117" spans="8:8">
      <c r="H29117" t="str">
        <f t="shared" si="162"/>
        <v/>
      </c>
    </row>
    <row r="29118" spans="8:8">
      <c r="H29118" t="str">
        <f t="shared" si="162"/>
        <v/>
      </c>
    </row>
    <row r="29119" spans="8:8">
      <c r="H29119" t="str">
        <f t="shared" si="162"/>
        <v/>
      </c>
    </row>
    <row r="29120" spans="8:8">
      <c r="H29120" t="str">
        <f t="shared" si="162"/>
        <v/>
      </c>
    </row>
    <row r="29121" spans="8:8">
      <c r="H29121" t="str">
        <f t="shared" si="162"/>
        <v/>
      </c>
    </row>
    <row r="29122" spans="8:8">
      <c r="H29122" t="str">
        <f t="shared" si="162"/>
        <v/>
      </c>
    </row>
    <row r="29123" spans="8:8">
      <c r="H29123" t="str">
        <f t="shared" si="162"/>
        <v/>
      </c>
    </row>
    <row r="29124" spans="8:8">
      <c r="H29124" t="str">
        <f t="shared" si="162"/>
        <v/>
      </c>
    </row>
    <row r="29125" spans="8:8">
      <c r="H29125" t="str">
        <f t="shared" si="162"/>
        <v/>
      </c>
    </row>
    <row r="29126" spans="8:8">
      <c r="H29126" t="str">
        <f t="shared" si="162"/>
        <v/>
      </c>
    </row>
    <row r="29127" spans="8:8">
      <c r="H29127" t="str">
        <f t="shared" si="162"/>
        <v/>
      </c>
    </row>
    <row r="29128" spans="8:8">
      <c r="H29128" t="str">
        <f t="shared" si="162"/>
        <v/>
      </c>
    </row>
    <row r="29129" spans="8:8">
      <c r="H29129" t="str">
        <f t="shared" si="162"/>
        <v/>
      </c>
    </row>
    <row r="29130" spans="8:8">
      <c r="H29130" t="str">
        <f t="shared" si="162"/>
        <v/>
      </c>
    </row>
    <row r="29131" spans="8:8">
      <c r="H29131" t="str">
        <f t="shared" si="162"/>
        <v/>
      </c>
    </row>
    <row r="29132" spans="8:8">
      <c r="H29132" t="str">
        <f t="shared" si="162"/>
        <v/>
      </c>
    </row>
    <row r="29133" spans="8:8">
      <c r="H29133" t="str">
        <f t="shared" si="162"/>
        <v/>
      </c>
    </row>
    <row r="29134" spans="8:8">
      <c r="H29134" t="str">
        <f t="shared" si="162"/>
        <v/>
      </c>
    </row>
    <row r="29135" spans="8:8">
      <c r="H29135" t="str">
        <f t="shared" si="162"/>
        <v/>
      </c>
    </row>
    <row r="29136" spans="8:8">
      <c r="H29136" t="str">
        <f t="shared" si="162"/>
        <v/>
      </c>
    </row>
    <row r="29137" spans="8:8">
      <c r="H29137" t="str">
        <f t="shared" si="162"/>
        <v/>
      </c>
    </row>
    <row r="29138" spans="8:8">
      <c r="H29138" t="str">
        <f t="shared" si="162"/>
        <v/>
      </c>
    </row>
    <row r="29139" spans="8:8">
      <c r="H29139" t="str">
        <f t="shared" si="162"/>
        <v/>
      </c>
    </row>
    <row r="29140" spans="8:8">
      <c r="H29140" t="str">
        <f t="shared" si="162"/>
        <v/>
      </c>
    </row>
    <row r="29141" spans="8:8">
      <c r="H29141" t="str">
        <f t="shared" si="162"/>
        <v/>
      </c>
    </row>
    <row r="29142" spans="8:8">
      <c r="H29142" t="str">
        <f t="shared" si="162"/>
        <v/>
      </c>
    </row>
    <row r="29143" spans="8:8">
      <c r="H29143" t="str">
        <f t="shared" si="162"/>
        <v/>
      </c>
    </row>
    <row r="29144" spans="8:8">
      <c r="H29144" t="str">
        <f t="shared" si="162"/>
        <v/>
      </c>
    </row>
    <row r="29145" spans="8:8">
      <c r="H29145" t="str">
        <f t="shared" si="162"/>
        <v/>
      </c>
    </row>
    <row r="29146" spans="8:8">
      <c r="H29146" t="str">
        <f t="shared" si="162"/>
        <v/>
      </c>
    </row>
    <row r="29147" spans="8:8">
      <c r="H29147" t="str">
        <f t="shared" si="162"/>
        <v/>
      </c>
    </row>
    <row r="29148" spans="8:8">
      <c r="H29148" t="str">
        <f t="shared" si="162"/>
        <v/>
      </c>
    </row>
    <row r="29149" spans="8:8">
      <c r="H29149" t="str">
        <f t="shared" si="162"/>
        <v/>
      </c>
    </row>
    <row r="29150" spans="8:8">
      <c r="H29150" t="str">
        <f t="shared" si="162"/>
        <v/>
      </c>
    </row>
    <row r="29151" spans="8:8">
      <c r="H29151" t="str">
        <f t="shared" si="162"/>
        <v/>
      </c>
    </row>
    <row r="29152" spans="8:8">
      <c r="H29152" t="str">
        <f t="shared" si="162"/>
        <v/>
      </c>
    </row>
    <row r="29153" spans="8:8">
      <c r="H29153" t="str">
        <f t="shared" si="162"/>
        <v/>
      </c>
    </row>
    <row r="29154" spans="8:8">
      <c r="H29154" t="str">
        <f t="shared" ref="H29154:H29217" si="163">_xlfn.TEXTJOIN(", ", TRUE, G29154:G29154)</f>
        <v/>
      </c>
    </row>
    <row r="29155" spans="8:8">
      <c r="H29155" t="str">
        <f t="shared" si="163"/>
        <v/>
      </c>
    </row>
    <row r="29156" spans="8:8">
      <c r="H29156" t="str">
        <f t="shared" si="163"/>
        <v/>
      </c>
    </row>
    <row r="29157" spans="8:8">
      <c r="H29157" t="str">
        <f t="shared" si="163"/>
        <v/>
      </c>
    </row>
    <row r="29158" spans="8:8">
      <c r="H29158" t="str">
        <f t="shared" si="163"/>
        <v/>
      </c>
    </row>
    <row r="29159" spans="8:8">
      <c r="H29159" t="str">
        <f t="shared" si="163"/>
        <v/>
      </c>
    </row>
    <row r="29160" spans="8:8">
      <c r="H29160" t="str">
        <f t="shared" si="163"/>
        <v/>
      </c>
    </row>
    <row r="29161" spans="8:8">
      <c r="H29161" t="str">
        <f t="shared" si="163"/>
        <v/>
      </c>
    </row>
    <row r="29162" spans="8:8">
      <c r="H29162" t="str">
        <f t="shared" si="163"/>
        <v/>
      </c>
    </row>
    <row r="29163" spans="8:8">
      <c r="H29163" t="str">
        <f t="shared" si="163"/>
        <v/>
      </c>
    </row>
    <row r="29164" spans="8:8">
      <c r="H29164" t="str">
        <f t="shared" si="163"/>
        <v/>
      </c>
    </row>
    <row r="29165" spans="8:8">
      <c r="H29165" t="str">
        <f t="shared" si="163"/>
        <v/>
      </c>
    </row>
    <row r="29166" spans="8:8">
      <c r="H29166" t="str">
        <f t="shared" si="163"/>
        <v/>
      </c>
    </row>
    <row r="29167" spans="8:8">
      <c r="H29167" t="str">
        <f t="shared" si="163"/>
        <v/>
      </c>
    </row>
    <row r="29168" spans="8:8">
      <c r="H29168" t="str">
        <f t="shared" si="163"/>
        <v/>
      </c>
    </row>
    <row r="29169" spans="8:8">
      <c r="H29169" t="str">
        <f t="shared" si="163"/>
        <v/>
      </c>
    </row>
    <row r="29170" spans="8:8">
      <c r="H29170" t="str">
        <f t="shared" si="163"/>
        <v/>
      </c>
    </row>
    <row r="29171" spans="8:8">
      <c r="H29171" t="str">
        <f t="shared" si="163"/>
        <v/>
      </c>
    </row>
    <row r="29172" spans="8:8">
      <c r="H29172" t="str">
        <f t="shared" si="163"/>
        <v/>
      </c>
    </row>
    <row r="29173" spans="8:8">
      <c r="H29173" t="str">
        <f t="shared" si="163"/>
        <v/>
      </c>
    </row>
    <row r="29174" spans="8:8">
      <c r="H29174" t="str">
        <f t="shared" si="163"/>
        <v/>
      </c>
    </row>
    <row r="29175" spans="8:8">
      <c r="H29175" t="str">
        <f t="shared" si="163"/>
        <v/>
      </c>
    </row>
    <row r="29176" spans="8:8">
      <c r="H29176" t="str">
        <f t="shared" si="163"/>
        <v/>
      </c>
    </row>
    <row r="29177" spans="8:8">
      <c r="H29177" t="str">
        <f t="shared" si="163"/>
        <v/>
      </c>
    </row>
    <row r="29178" spans="8:8">
      <c r="H29178" t="str">
        <f t="shared" si="163"/>
        <v/>
      </c>
    </row>
    <row r="29179" spans="8:8">
      <c r="H29179" t="str">
        <f t="shared" si="163"/>
        <v/>
      </c>
    </row>
    <row r="29180" spans="8:8">
      <c r="H29180" t="str">
        <f t="shared" si="163"/>
        <v/>
      </c>
    </row>
    <row r="29181" spans="8:8">
      <c r="H29181" t="str">
        <f t="shared" si="163"/>
        <v/>
      </c>
    </row>
    <row r="29182" spans="8:8">
      <c r="H29182" t="str">
        <f t="shared" si="163"/>
        <v/>
      </c>
    </row>
    <row r="29183" spans="8:8">
      <c r="H29183" t="str">
        <f t="shared" si="163"/>
        <v/>
      </c>
    </row>
    <row r="29184" spans="8:8">
      <c r="H29184" t="str">
        <f t="shared" si="163"/>
        <v/>
      </c>
    </row>
    <row r="29185" spans="8:8">
      <c r="H29185" t="str">
        <f t="shared" si="163"/>
        <v/>
      </c>
    </row>
    <row r="29186" spans="8:8">
      <c r="H29186" t="str">
        <f t="shared" si="163"/>
        <v/>
      </c>
    </row>
    <row r="29187" spans="8:8">
      <c r="H29187" t="str">
        <f t="shared" si="163"/>
        <v/>
      </c>
    </row>
    <row r="29188" spans="8:8">
      <c r="H29188" t="str">
        <f t="shared" si="163"/>
        <v/>
      </c>
    </row>
    <row r="29189" spans="8:8">
      <c r="H29189" t="str">
        <f t="shared" si="163"/>
        <v/>
      </c>
    </row>
    <row r="29190" spans="8:8">
      <c r="H29190" t="str">
        <f t="shared" si="163"/>
        <v/>
      </c>
    </row>
    <row r="29191" spans="8:8">
      <c r="H29191" t="str">
        <f t="shared" si="163"/>
        <v/>
      </c>
    </row>
    <row r="29192" spans="8:8">
      <c r="H29192" t="str">
        <f t="shared" si="163"/>
        <v/>
      </c>
    </row>
    <row r="29193" spans="8:8">
      <c r="H29193" t="str">
        <f t="shared" si="163"/>
        <v/>
      </c>
    </row>
    <row r="29194" spans="8:8">
      <c r="H29194" t="str">
        <f t="shared" si="163"/>
        <v/>
      </c>
    </row>
    <row r="29195" spans="8:8">
      <c r="H29195" t="str">
        <f t="shared" si="163"/>
        <v/>
      </c>
    </row>
    <row r="29196" spans="8:8">
      <c r="H29196" t="str">
        <f t="shared" si="163"/>
        <v/>
      </c>
    </row>
    <row r="29197" spans="8:8">
      <c r="H29197" t="str">
        <f t="shared" si="163"/>
        <v/>
      </c>
    </row>
    <row r="29198" spans="8:8">
      <c r="H29198" t="str">
        <f t="shared" si="163"/>
        <v/>
      </c>
    </row>
    <row r="29199" spans="8:8">
      <c r="H29199" t="str">
        <f t="shared" si="163"/>
        <v/>
      </c>
    </row>
    <row r="29200" spans="8:8">
      <c r="H29200" t="str">
        <f t="shared" si="163"/>
        <v/>
      </c>
    </row>
    <row r="29201" spans="8:8">
      <c r="H29201" t="str">
        <f t="shared" si="163"/>
        <v/>
      </c>
    </row>
    <row r="29202" spans="8:8">
      <c r="H29202" t="str">
        <f t="shared" si="163"/>
        <v/>
      </c>
    </row>
    <row r="29203" spans="8:8">
      <c r="H29203" t="str">
        <f t="shared" si="163"/>
        <v/>
      </c>
    </row>
    <row r="29204" spans="8:8">
      <c r="H29204" t="str">
        <f t="shared" si="163"/>
        <v/>
      </c>
    </row>
    <row r="29205" spans="8:8">
      <c r="H29205" t="str">
        <f t="shared" si="163"/>
        <v/>
      </c>
    </row>
    <row r="29206" spans="8:8">
      <c r="H29206" t="str">
        <f t="shared" si="163"/>
        <v/>
      </c>
    </row>
    <row r="29207" spans="8:8">
      <c r="H29207" t="str">
        <f t="shared" si="163"/>
        <v/>
      </c>
    </row>
    <row r="29208" spans="8:8">
      <c r="H29208" t="str">
        <f t="shared" si="163"/>
        <v/>
      </c>
    </row>
    <row r="29209" spans="8:8">
      <c r="H29209" t="str">
        <f t="shared" si="163"/>
        <v/>
      </c>
    </row>
    <row r="29210" spans="8:8">
      <c r="H29210" t="str">
        <f t="shared" si="163"/>
        <v/>
      </c>
    </row>
    <row r="29211" spans="8:8">
      <c r="H29211" t="str">
        <f t="shared" si="163"/>
        <v/>
      </c>
    </row>
    <row r="29212" spans="8:8">
      <c r="H29212" t="str">
        <f t="shared" si="163"/>
        <v/>
      </c>
    </row>
    <row r="29213" spans="8:8">
      <c r="H29213" t="str">
        <f t="shared" si="163"/>
        <v/>
      </c>
    </row>
    <row r="29214" spans="8:8">
      <c r="H29214" t="str">
        <f t="shared" si="163"/>
        <v/>
      </c>
    </row>
    <row r="29215" spans="8:8">
      <c r="H29215" t="str">
        <f t="shared" si="163"/>
        <v/>
      </c>
    </row>
    <row r="29216" spans="8:8">
      <c r="H29216" t="str">
        <f t="shared" si="163"/>
        <v/>
      </c>
    </row>
    <row r="29217" spans="8:8">
      <c r="H29217" t="str">
        <f t="shared" si="163"/>
        <v/>
      </c>
    </row>
    <row r="29218" spans="8:8">
      <c r="H29218" t="str">
        <f t="shared" ref="H29218:H29281" si="164">_xlfn.TEXTJOIN(", ", TRUE, G29218:G29218)</f>
        <v/>
      </c>
    </row>
    <row r="29219" spans="8:8">
      <c r="H29219" t="str">
        <f t="shared" si="164"/>
        <v/>
      </c>
    </row>
    <row r="29220" spans="8:8">
      <c r="H29220" t="str">
        <f t="shared" si="164"/>
        <v/>
      </c>
    </row>
    <row r="29221" spans="8:8">
      <c r="H29221" t="str">
        <f t="shared" si="164"/>
        <v/>
      </c>
    </row>
    <row r="29222" spans="8:8">
      <c r="H29222" t="str">
        <f t="shared" si="164"/>
        <v/>
      </c>
    </row>
    <row r="29223" spans="8:8">
      <c r="H29223" t="str">
        <f t="shared" si="164"/>
        <v/>
      </c>
    </row>
    <row r="29224" spans="8:8">
      <c r="H29224" t="str">
        <f t="shared" si="164"/>
        <v/>
      </c>
    </row>
    <row r="29225" spans="8:8">
      <c r="H29225" t="str">
        <f t="shared" si="164"/>
        <v/>
      </c>
    </row>
    <row r="29226" spans="8:8">
      <c r="H29226" t="str">
        <f t="shared" si="164"/>
        <v/>
      </c>
    </row>
    <row r="29227" spans="8:8">
      <c r="H29227" t="str">
        <f t="shared" si="164"/>
        <v/>
      </c>
    </row>
    <row r="29228" spans="8:8">
      <c r="H29228" t="str">
        <f t="shared" si="164"/>
        <v/>
      </c>
    </row>
    <row r="29229" spans="8:8">
      <c r="H29229" t="str">
        <f t="shared" si="164"/>
        <v/>
      </c>
    </row>
    <row r="29230" spans="8:8">
      <c r="H29230" t="str">
        <f t="shared" si="164"/>
        <v/>
      </c>
    </row>
    <row r="29231" spans="8:8">
      <c r="H29231" t="str">
        <f t="shared" si="164"/>
        <v/>
      </c>
    </row>
    <row r="29232" spans="8:8">
      <c r="H29232" t="str">
        <f t="shared" si="164"/>
        <v/>
      </c>
    </row>
    <row r="29233" spans="8:8">
      <c r="H29233" t="str">
        <f t="shared" si="164"/>
        <v/>
      </c>
    </row>
    <row r="29234" spans="8:8">
      <c r="H29234" t="str">
        <f t="shared" si="164"/>
        <v/>
      </c>
    </row>
    <row r="29235" spans="8:8">
      <c r="H29235" t="str">
        <f t="shared" si="164"/>
        <v/>
      </c>
    </row>
    <row r="29236" spans="8:8">
      <c r="H29236" t="str">
        <f t="shared" si="164"/>
        <v/>
      </c>
    </row>
    <row r="29237" spans="8:8">
      <c r="H29237" t="str">
        <f t="shared" si="164"/>
        <v/>
      </c>
    </row>
    <row r="29238" spans="8:8">
      <c r="H29238" t="str">
        <f t="shared" si="164"/>
        <v/>
      </c>
    </row>
    <row r="29239" spans="8:8">
      <c r="H29239" t="str">
        <f t="shared" si="164"/>
        <v/>
      </c>
    </row>
    <row r="29240" spans="8:8">
      <c r="H29240" t="str">
        <f t="shared" si="164"/>
        <v/>
      </c>
    </row>
    <row r="29241" spans="8:8">
      <c r="H29241" t="str">
        <f t="shared" si="164"/>
        <v/>
      </c>
    </row>
    <row r="29242" spans="8:8">
      <c r="H29242" t="str">
        <f t="shared" si="164"/>
        <v/>
      </c>
    </row>
    <row r="29243" spans="8:8">
      <c r="H29243" t="str">
        <f t="shared" si="164"/>
        <v/>
      </c>
    </row>
    <row r="29244" spans="8:8">
      <c r="H29244" t="str">
        <f t="shared" si="164"/>
        <v/>
      </c>
    </row>
    <row r="29245" spans="8:8">
      <c r="H29245" t="str">
        <f t="shared" si="164"/>
        <v/>
      </c>
    </row>
    <row r="29246" spans="8:8">
      <c r="H29246" t="str">
        <f t="shared" si="164"/>
        <v/>
      </c>
    </row>
    <row r="29247" spans="8:8">
      <c r="H29247" t="str">
        <f t="shared" si="164"/>
        <v/>
      </c>
    </row>
    <row r="29248" spans="8:8">
      <c r="H29248" t="str">
        <f t="shared" si="164"/>
        <v/>
      </c>
    </row>
    <row r="29249" spans="8:8">
      <c r="H29249" t="str">
        <f t="shared" si="164"/>
        <v/>
      </c>
    </row>
    <row r="29250" spans="8:8">
      <c r="H29250" t="str">
        <f t="shared" si="164"/>
        <v/>
      </c>
    </row>
    <row r="29251" spans="8:8">
      <c r="H29251" t="str">
        <f t="shared" si="164"/>
        <v/>
      </c>
    </row>
    <row r="29252" spans="8:8">
      <c r="H29252" t="str">
        <f t="shared" si="164"/>
        <v/>
      </c>
    </row>
    <row r="29253" spans="8:8">
      <c r="H29253" t="str">
        <f t="shared" si="164"/>
        <v/>
      </c>
    </row>
    <row r="29254" spans="8:8">
      <c r="H29254" t="str">
        <f t="shared" si="164"/>
        <v/>
      </c>
    </row>
    <row r="29255" spans="8:8">
      <c r="H29255" t="str">
        <f t="shared" si="164"/>
        <v/>
      </c>
    </row>
    <row r="29256" spans="8:8">
      <c r="H29256" t="str">
        <f t="shared" si="164"/>
        <v/>
      </c>
    </row>
    <row r="29257" spans="8:8">
      <c r="H29257" t="str">
        <f t="shared" si="164"/>
        <v/>
      </c>
    </row>
    <row r="29258" spans="8:8">
      <c r="H29258" t="str">
        <f t="shared" si="164"/>
        <v/>
      </c>
    </row>
    <row r="29259" spans="8:8">
      <c r="H29259" t="str">
        <f t="shared" si="164"/>
        <v/>
      </c>
    </row>
    <row r="29260" spans="8:8">
      <c r="H29260" t="str">
        <f t="shared" si="164"/>
        <v/>
      </c>
    </row>
    <row r="29261" spans="8:8">
      <c r="H29261" t="str">
        <f t="shared" si="164"/>
        <v/>
      </c>
    </row>
    <row r="29262" spans="8:8">
      <c r="H29262" t="str">
        <f t="shared" si="164"/>
        <v/>
      </c>
    </row>
    <row r="29263" spans="8:8">
      <c r="H29263" t="str">
        <f t="shared" si="164"/>
        <v/>
      </c>
    </row>
    <row r="29264" spans="8:8">
      <c r="H29264" t="str">
        <f t="shared" si="164"/>
        <v/>
      </c>
    </row>
    <row r="29265" spans="8:8">
      <c r="H29265" t="str">
        <f t="shared" si="164"/>
        <v/>
      </c>
    </row>
    <row r="29266" spans="8:8">
      <c r="H29266" t="str">
        <f t="shared" si="164"/>
        <v/>
      </c>
    </row>
    <row r="29267" spans="8:8">
      <c r="H29267" t="str">
        <f t="shared" si="164"/>
        <v/>
      </c>
    </row>
    <row r="29268" spans="8:8">
      <c r="H29268" t="str">
        <f t="shared" si="164"/>
        <v/>
      </c>
    </row>
    <row r="29269" spans="8:8">
      <c r="H29269" t="str">
        <f t="shared" si="164"/>
        <v/>
      </c>
    </row>
    <row r="29270" spans="8:8">
      <c r="H29270" t="str">
        <f t="shared" si="164"/>
        <v/>
      </c>
    </row>
    <row r="29271" spans="8:8">
      <c r="H29271" t="str">
        <f t="shared" si="164"/>
        <v/>
      </c>
    </row>
    <row r="29272" spans="8:8">
      <c r="H29272" t="str">
        <f t="shared" si="164"/>
        <v/>
      </c>
    </row>
    <row r="29273" spans="8:8">
      <c r="H29273" t="str">
        <f t="shared" si="164"/>
        <v/>
      </c>
    </row>
    <row r="29274" spans="8:8">
      <c r="H29274" t="str">
        <f t="shared" si="164"/>
        <v/>
      </c>
    </row>
    <row r="29275" spans="8:8">
      <c r="H29275" t="str">
        <f t="shared" si="164"/>
        <v/>
      </c>
    </row>
    <row r="29276" spans="8:8">
      <c r="H29276" t="str">
        <f t="shared" si="164"/>
        <v/>
      </c>
    </row>
    <row r="29277" spans="8:8">
      <c r="H29277" t="str">
        <f t="shared" si="164"/>
        <v/>
      </c>
    </row>
    <row r="29278" spans="8:8">
      <c r="H29278" t="str">
        <f t="shared" si="164"/>
        <v/>
      </c>
    </row>
    <row r="29279" spans="8:8">
      <c r="H29279" t="str">
        <f t="shared" si="164"/>
        <v/>
      </c>
    </row>
    <row r="29280" spans="8:8">
      <c r="H29280" t="str">
        <f t="shared" si="164"/>
        <v/>
      </c>
    </row>
    <row r="29281" spans="8:8">
      <c r="H29281" t="str">
        <f t="shared" si="164"/>
        <v/>
      </c>
    </row>
    <row r="29282" spans="8:8">
      <c r="H29282" t="str">
        <f t="shared" ref="H29282:H29345" si="165">_xlfn.TEXTJOIN(", ", TRUE, G29282:G29282)</f>
        <v/>
      </c>
    </row>
    <row r="29283" spans="8:8">
      <c r="H29283" t="str">
        <f t="shared" si="165"/>
        <v/>
      </c>
    </row>
    <row r="29284" spans="8:8">
      <c r="H29284" t="str">
        <f t="shared" si="165"/>
        <v/>
      </c>
    </row>
    <row r="29285" spans="8:8">
      <c r="H29285" t="str">
        <f t="shared" si="165"/>
        <v/>
      </c>
    </row>
    <row r="29286" spans="8:8">
      <c r="H29286" t="str">
        <f t="shared" si="165"/>
        <v/>
      </c>
    </row>
    <row r="29287" spans="8:8">
      <c r="H29287" t="str">
        <f t="shared" si="165"/>
        <v/>
      </c>
    </row>
    <row r="29288" spans="8:8">
      <c r="H29288" t="str">
        <f t="shared" si="165"/>
        <v/>
      </c>
    </row>
    <row r="29289" spans="8:8">
      <c r="H29289" t="str">
        <f t="shared" si="165"/>
        <v/>
      </c>
    </row>
    <row r="29290" spans="8:8">
      <c r="H29290" t="str">
        <f t="shared" si="165"/>
        <v/>
      </c>
    </row>
    <row r="29291" spans="8:8">
      <c r="H29291" t="str">
        <f t="shared" si="165"/>
        <v/>
      </c>
    </row>
    <row r="29292" spans="8:8">
      <c r="H29292" t="str">
        <f t="shared" si="165"/>
        <v/>
      </c>
    </row>
    <row r="29293" spans="8:8">
      <c r="H29293" t="str">
        <f t="shared" si="165"/>
        <v/>
      </c>
    </row>
    <row r="29294" spans="8:8">
      <c r="H29294" t="str">
        <f t="shared" si="165"/>
        <v/>
      </c>
    </row>
    <row r="29295" spans="8:8">
      <c r="H29295" t="str">
        <f t="shared" si="165"/>
        <v/>
      </c>
    </row>
    <row r="29296" spans="8:8">
      <c r="H29296" t="str">
        <f t="shared" si="165"/>
        <v/>
      </c>
    </row>
    <row r="29297" spans="8:8">
      <c r="H29297" t="str">
        <f t="shared" si="165"/>
        <v/>
      </c>
    </row>
    <row r="29298" spans="8:8">
      <c r="H29298" t="str">
        <f t="shared" si="165"/>
        <v/>
      </c>
    </row>
    <row r="29299" spans="8:8">
      <c r="H29299" t="str">
        <f t="shared" si="165"/>
        <v/>
      </c>
    </row>
    <row r="29300" spans="8:8">
      <c r="H29300" t="str">
        <f t="shared" si="165"/>
        <v/>
      </c>
    </row>
    <row r="29301" spans="8:8">
      <c r="H29301" t="str">
        <f t="shared" si="165"/>
        <v/>
      </c>
    </row>
    <row r="29302" spans="8:8">
      <c r="H29302" t="str">
        <f t="shared" si="165"/>
        <v/>
      </c>
    </row>
    <row r="29303" spans="8:8">
      <c r="H29303" t="str">
        <f t="shared" si="165"/>
        <v/>
      </c>
    </row>
    <row r="29304" spans="8:8">
      <c r="H29304" t="str">
        <f t="shared" si="165"/>
        <v/>
      </c>
    </row>
    <row r="29305" spans="8:8">
      <c r="H29305" t="str">
        <f t="shared" si="165"/>
        <v/>
      </c>
    </row>
    <row r="29306" spans="8:8">
      <c r="H29306" t="str">
        <f t="shared" si="165"/>
        <v/>
      </c>
    </row>
    <row r="29307" spans="8:8">
      <c r="H29307" t="str">
        <f t="shared" si="165"/>
        <v/>
      </c>
    </row>
    <row r="29308" spans="8:8">
      <c r="H29308" t="str">
        <f t="shared" si="165"/>
        <v/>
      </c>
    </row>
    <row r="29309" spans="8:8">
      <c r="H29309" t="str">
        <f t="shared" si="165"/>
        <v/>
      </c>
    </row>
    <row r="29310" spans="8:8">
      <c r="H29310" t="str">
        <f t="shared" si="165"/>
        <v/>
      </c>
    </row>
    <row r="29311" spans="8:8">
      <c r="H29311" t="str">
        <f t="shared" si="165"/>
        <v/>
      </c>
    </row>
    <row r="29312" spans="8:8">
      <c r="H29312" t="str">
        <f t="shared" si="165"/>
        <v/>
      </c>
    </row>
    <row r="29313" spans="8:8">
      <c r="H29313" t="str">
        <f t="shared" si="165"/>
        <v/>
      </c>
    </row>
    <row r="29314" spans="8:8">
      <c r="H29314" t="str">
        <f t="shared" si="165"/>
        <v/>
      </c>
    </row>
    <row r="29315" spans="8:8">
      <c r="H29315" t="str">
        <f t="shared" si="165"/>
        <v/>
      </c>
    </row>
    <row r="29316" spans="8:8">
      <c r="H29316" t="str">
        <f t="shared" si="165"/>
        <v/>
      </c>
    </row>
    <row r="29317" spans="8:8">
      <c r="H29317" t="str">
        <f t="shared" si="165"/>
        <v/>
      </c>
    </row>
    <row r="29318" spans="8:8">
      <c r="H29318" t="str">
        <f t="shared" si="165"/>
        <v/>
      </c>
    </row>
    <row r="29319" spans="8:8">
      <c r="H29319" t="str">
        <f t="shared" si="165"/>
        <v/>
      </c>
    </row>
    <row r="29320" spans="8:8">
      <c r="H29320" t="str">
        <f t="shared" si="165"/>
        <v/>
      </c>
    </row>
    <row r="29321" spans="8:8">
      <c r="H29321" t="str">
        <f t="shared" si="165"/>
        <v/>
      </c>
    </row>
    <row r="29322" spans="8:8">
      <c r="H29322" t="str">
        <f t="shared" si="165"/>
        <v/>
      </c>
    </row>
    <row r="29323" spans="8:8">
      <c r="H29323" t="str">
        <f t="shared" si="165"/>
        <v/>
      </c>
    </row>
    <row r="29324" spans="8:8">
      <c r="H29324" t="str">
        <f t="shared" si="165"/>
        <v/>
      </c>
    </row>
    <row r="29325" spans="8:8">
      <c r="H29325" t="str">
        <f t="shared" si="165"/>
        <v/>
      </c>
    </row>
    <row r="29326" spans="8:8">
      <c r="H29326" t="str">
        <f t="shared" si="165"/>
        <v/>
      </c>
    </row>
    <row r="29327" spans="8:8">
      <c r="H29327" t="str">
        <f t="shared" si="165"/>
        <v/>
      </c>
    </row>
    <row r="29328" spans="8:8">
      <c r="H29328" t="str">
        <f t="shared" si="165"/>
        <v/>
      </c>
    </row>
    <row r="29329" spans="8:8">
      <c r="H29329" t="str">
        <f t="shared" si="165"/>
        <v/>
      </c>
    </row>
    <row r="29330" spans="8:8">
      <c r="H29330" t="str">
        <f t="shared" si="165"/>
        <v/>
      </c>
    </row>
    <row r="29331" spans="8:8">
      <c r="H29331" t="str">
        <f t="shared" si="165"/>
        <v/>
      </c>
    </row>
    <row r="29332" spans="8:8">
      <c r="H29332" t="str">
        <f t="shared" si="165"/>
        <v/>
      </c>
    </row>
    <row r="29333" spans="8:8">
      <c r="H29333" t="str">
        <f t="shared" si="165"/>
        <v/>
      </c>
    </row>
    <row r="29334" spans="8:8">
      <c r="H29334" t="str">
        <f t="shared" si="165"/>
        <v/>
      </c>
    </row>
    <row r="29335" spans="8:8">
      <c r="H29335" t="str">
        <f t="shared" si="165"/>
        <v/>
      </c>
    </row>
    <row r="29336" spans="8:8">
      <c r="H29336" t="str">
        <f t="shared" si="165"/>
        <v/>
      </c>
    </row>
    <row r="29337" spans="8:8">
      <c r="H29337" t="str">
        <f t="shared" si="165"/>
        <v/>
      </c>
    </row>
    <row r="29338" spans="8:8">
      <c r="H29338" t="str">
        <f t="shared" si="165"/>
        <v/>
      </c>
    </row>
    <row r="29339" spans="8:8">
      <c r="H29339" t="str">
        <f t="shared" si="165"/>
        <v/>
      </c>
    </row>
    <row r="29340" spans="8:8">
      <c r="H29340" t="str">
        <f t="shared" si="165"/>
        <v/>
      </c>
    </row>
    <row r="29341" spans="8:8">
      <c r="H29341" t="str">
        <f t="shared" si="165"/>
        <v/>
      </c>
    </row>
    <row r="29342" spans="8:8">
      <c r="H29342" t="str">
        <f t="shared" si="165"/>
        <v/>
      </c>
    </row>
    <row r="29343" spans="8:8">
      <c r="H29343" t="str">
        <f t="shared" si="165"/>
        <v/>
      </c>
    </row>
    <row r="29344" spans="8:8">
      <c r="H29344" t="str">
        <f t="shared" si="165"/>
        <v/>
      </c>
    </row>
    <row r="29345" spans="8:8">
      <c r="H29345" t="str">
        <f t="shared" si="165"/>
        <v/>
      </c>
    </row>
    <row r="29346" spans="8:8">
      <c r="H29346" t="str">
        <f t="shared" ref="H29346:H29409" si="166">_xlfn.TEXTJOIN(", ", TRUE, G29346:G29346)</f>
        <v/>
      </c>
    </row>
    <row r="29347" spans="8:8">
      <c r="H29347" t="str">
        <f t="shared" si="166"/>
        <v/>
      </c>
    </row>
    <row r="29348" spans="8:8">
      <c r="H29348" t="str">
        <f t="shared" si="166"/>
        <v/>
      </c>
    </row>
    <row r="29349" spans="8:8">
      <c r="H29349" t="str">
        <f t="shared" si="166"/>
        <v/>
      </c>
    </row>
    <row r="29350" spans="8:8">
      <c r="H29350" t="str">
        <f t="shared" si="166"/>
        <v/>
      </c>
    </row>
    <row r="29351" spans="8:8">
      <c r="H29351" t="str">
        <f t="shared" si="166"/>
        <v/>
      </c>
    </row>
    <row r="29352" spans="8:8">
      <c r="H29352" t="str">
        <f t="shared" si="166"/>
        <v/>
      </c>
    </row>
    <row r="29353" spans="8:8">
      <c r="H29353" t="str">
        <f t="shared" si="166"/>
        <v/>
      </c>
    </row>
    <row r="29354" spans="8:8">
      <c r="H29354" t="str">
        <f t="shared" si="166"/>
        <v/>
      </c>
    </row>
    <row r="29355" spans="8:8">
      <c r="H29355" t="str">
        <f t="shared" si="166"/>
        <v/>
      </c>
    </row>
    <row r="29356" spans="8:8">
      <c r="H29356" t="str">
        <f t="shared" si="166"/>
        <v/>
      </c>
    </row>
    <row r="29357" spans="8:8">
      <c r="H29357" t="str">
        <f t="shared" si="166"/>
        <v/>
      </c>
    </row>
    <row r="29358" spans="8:8">
      <c r="H29358" t="str">
        <f t="shared" si="166"/>
        <v/>
      </c>
    </row>
    <row r="29359" spans="8:8">
      <c r="H29359" t="str">
        <f t="shared" si="166"/>
        <v/>
      </c>
    </row>
    <row r="29360" spans="8:8">
      <c r="H29360" t="str">
        <f t="shared" si="166"/>
        <v/>
      </c>
    </row>
    <row r="29361" spans="8:8">
      <c r="H29361" t="str">
        <f t="shared" si="166"/>
        <v/>
      </c>
    </row>
    <row r="29362" spans="8:8">
      <c r="H29362" t="str">
        <f t="shared" si="166"/>
        <v/>
      </c>
    </row>
    <row r="29363" spans="8:8">
      <c r="H29363" t="str">
        <f t="shared" si="166"/>
        <v/>
      </c>
    </row>
    <row r="29364" spans="8:8">
      <c r="H29364" t="str">
        <f t="shared" si="166"/>
        <v/>
      </c>
    </row>
    <row r="29365" spans="8:8">
      <c r="H29365" t="str">
        <f t="shared" si="166"/>
        <v/>
      </c>
    </row>
    <row r="29366" spans="8:8">
      <c r="H29366" t="str">
        <f t="shared" si="166"/>
        <v/>
      </c>
    </row>
    <row r="29367" spans="8:8">
      <c r="H29367" t="str">
        <f t="shared" si="166"/>
        <v/>
      </c>
    </row>
    <row r="29368" spans="8:8">
      <c r="H29368" t="str">
        <f t="shared" si="166"/>
        <v/>
      </c>
    </row>
    <row r="29369" spans="8:8">
      <c r="H29369" t="str">
        <f t="shared" si="166"/>
        <v/>
      </c>
    </row>
    <row r="29370" spans="8:8">
      <c r="H29370" t="str">
        <f t="shared" si="166"/>
        <v/>
      </c>
    </row>
    <row r="29371" spans="8:8">
      <c r="H29371" t="str">
        <f t="shared" si="166"/>
        <v/>
      </c>
    </row>
    <row r="29372" spans="8:8">
      <c r="H29372" t="str">
        <f t="shared" si="166"/>
        <v/>
      </c>
    </row>
    <row r="29373" spans="8:8">
      <c r="H29373" t="str">
        <f t="shared" si="166"/>
        <v/>
      </c>
    </row>
    <row r="29374" spans="8:8">
      <c r="H29374" t="str">
        <f t="shared" si="166"/>
        <v/>
      </c>
    </row>
    <row r="29375" spans="8:8">
      <c r="H29375" t="str">
        <f t="shared" si="166"/>
        <v/>
      </c>
    </row>
    <row r="29376" spans="8:8">
      <c r="H29376" t="str">
        <f t="shared" si="166"/>
        <v/>
      </c>
    </row>
    <row r="29377" spans="8:8">
      <c r="H29377" t="str">
        <f t="shared" si="166"/>
        <v/>
      </c>
    </row>
    <row r="29378" spans="8:8">
      <c r="H29378" t="str">
        <f t="shared" si="166"/>
        <v/>
      </c>
    </row>
    <row r="29379" spans="8:8">
      <c r="H29379" t="str">
        <f t="shared" si="166"/>
        <v/>
      </c>
    </row>
    <row r="29380" spans="8:8">
      <c r="H29380" t="str">
        <f t="shared" si="166"/>
        <v/>
      </c>
    </row>
    <row r="29381" spans="8:8">
      <c r="H29381" t="str">
        <f t="shared" si="166"/>
        <v/>
      </c>
    </row>
    <row r="29382" spans="8:8">
      <c r="H29382" t="str">
        <f t="shared" si="166"/>
        <v/>
      </c>
    </row>
    <row r="29383" spans="8:8">
      <c r="H29383" t="str">
        <f t="shared" si="166"/>
        <v/>
      </c>
    </row>
    <row r="29384" spans="8:8">
      <c r="H29384" t="str">
        <f t="shared" si="166"/>
        <v/>
      </c>
    </row>
    <row r="29385" spans="8:8">
      <c r="H29385" t="str">
        <f t="shared" si="166"/>
        <v/>
      </c>
    </row>
    <row r="29386" spans="8:8">
      <c r="H29386" t="str">
        <f t="shared" si="166"/>
        <v/>
      </c>
    </row>
    <row r="29387" spans="8:8">
      <c r="H29387" t="str">
        <f t="shared" si="166"/>
        <v/>
      </c>
    </row>
    <row r="29388" spans="8:8">
      <c r="H29388" t="str">
        <f t="shared" si="166"/>
        <v/>
      </c>
    </row>
    <row r="29389" spans="8:8">
      <c r="H29389" t="str">
        <f t="shared" si="166"/>
        <v/>
      </c>
    </row>
    <row r="29390" spans="8:8">
      <c r="H29390" t="str">
        <f t="shared" si="166"/>
        <v/>
      </c>
    </row>
    <row r="29391" spans="8:8">
      <c r="H29391" t="str">
        <f t="shared" si="166"/>
        <v/>
      </c>
    </row>
    <row r="29392" spans="8:8">
      <c r="H29392" t="str">
        <f t="shared" si="166"/>
        <v/>
      </c>
    </row>
    <row r="29393" spans="8:8">
      <c r="H29393" t="str">
        <f t="shared" si="166"/>
        <v/>
      </c>
    </row>
    <row r="29394" spans="8:8">
      <c r="H29394" t="str">
        <f t="shared" si="166"/>
        <v/>
      </c>
    </row>
    <row r="29395" spans="8:8">
      <c r="H29395" t="str">
        <f t="shared" si="166"/>
        <v/>
      </c>
    </row>
    <row r="29396" spans="8:8">
      <c r="H29396" t="str">
        <f t="shared" si="166"/>
        <v/>
      </c>
    </row>
    <row r="29397" spans="8:8">
      <c r="H29397" t="str">
        <f t="shared" si="166"/>
        <v/>
      </c>
    </row>
    <row r="29398" spans="8:8">
      <c r="H29398" t="str">
        <f t="shared" si="166"/>
        <v/>
      </c>
    </row>
    <row r="29399" spans="8:8">
      <c r="H29399" t="str">
        <f t="shared" si="166"/>
        <v/>
      </c>
    </row>
    <row r="29400" spans="8:8">
      <c r="H29400" t="str">
        <f t="shared" si="166"/>
        <v/>
      </c>
    </row>
    <row r="29401" spans="8:8">
      <c r="H29401" t="str">
        <f t="shared" si="166"/>
        <v/>
      </c>
    </row>
    <row r="29402" spans="8:8">
      <c r="H29402" t="str">
        <f t="shared" si="166"/>
        <v/>
      </c>
    </row>
    <row r="29403" spans="8:8">
      <c r="H29403" t="str">
        <f t="shared" si="166"/>
        <v/>
      </c>
    </row>
    <row r="29404" spans="8:8">
      <c r="H29404" t="str">
        <f t="shared" si="166"/>
        <v/>
      </c>
    </row>
    <row r="29405" spans="8:8">
      <c r="H29405" t="str">
        <f t="shared" si="166"/>
        <v/>
      </c>
    </row>
    <row r="29406" spans="8:8">
      <c r="H29406" t="str">
        <f t="shared" si="166"/>
        <v/>
      </c>
    </row>
    <row r="29407" spans="8:8">
      <c r="H29407" t="str">
        <f t="shared" si="166"/>
        <v/>
      </c>
    </row>
    <row r="29408" spans="8:8">
      <c r="H29408" t="str">
        <f t="shared" si="166"/>
        <v/>
      </c>
    </row>
    <row r="29409" spans="8:8">
      <c r="H29409" t="str">
        <f t="shared" si="166"/>
        <v/>
      </c>
    </row>
    <row r="29410" spans="8:8">
      <c r="H29410" t="str">
        <f t="shared" ref="H29410:H29473" si="167">_xlfn.TEXTJOIN(", ", TRUE, G29410:G29410)</f>
        <v/>
      </c>
    </row>
    <row r="29411" spans="8:8">
      <c r="H29411" t="str">
        <f t="shared" si="167"/>
        <v/>
      </c>
    </row>
    <row r="29412" spans="8:8">
      <c r="H29412" t="str">
        <f t="shared" si="167"/>
        <v/>
      </c>
    </row>
    <row r="29413" spans="8:8">
      <c r="H29413" t="str">
        <f t="shared" si="167"/>
        <v/>
      </c>
    </row>
    <row r="29414" spans="8:8">
      <c r="H29414" t="str">
        <f t="shared" si="167"/>
        <v/>
      </c>
    </row>
    <row r="29415" spans="8:8">
      <c r="H29415" t="str">
        <f t="shared" si="167"/>
        <v/>
      </c>
    </row>
    <row r="29416" spans="8:8">
      <c r="H29416" t="str">
        <f t="shared" si="167"/>
        <v/>
      </c>
    </row>
    <row r="29417" spans="8:8">
      <c r="H29417" t="str">
        <f t="shared" si="167"/>
        <v/>
      </c>
    </row>
    <row r="29418" spans="8:8">
      <c r="H29418" t="str">
        <f t="shared" si="167"/>
        <v/>
      </c>
    </row>
    <row r="29419" spans="8:8">
      <c r="H29419" t="str">
        <f t="shared" si="167"/>
        <v/>
      </c>
    </row>
    <row r="29420" spans="8:8">
      <c r="H29420" t="str">
        <f t="shared" si="167"/>
        <v/>
      </c>
    </row>
    <row r="29421" spans="8:8">
      <c r="H29421" t="str">
        <f t="shared" si="167"/>
        <v/>
      </c>
    </row>
    <row r="29422" spans="8:8">
      <c r="H29422" t="str">
        <f t="shared" si="167"/>
        <v/>
      </c>
    </row>
    <row r="29423" spans="8:8">
      <c r="H29423" t="str">
        <f t="shared" si="167"/>
        <v/>
      </c>
    </row>
    <row r="29424" spans="8:8">
      <c r="H29424" t="str">
        <f t="shared" si="167"/>
        <v/>
      </c>
    </row>
    <row r="29425" spans="8:8">
      <c r="H29425" t="str">
        <f t="shared" si="167"/>
        <v/>
      </c>
    </row>
    <row r="29426" spans="8:8">
      <c r="H29426" t="str">
        <f t="shared" si="167"/>
        <v/>
      </c>
    </row>
    <row r="29427" spans="8:8">
      <c r="H29427" t="str">
        <f t="shared" si="167"/>
        <v/>
      </c>
    </row>
    <row r="29428" spans="8:8">
      <c r="H29428" t="str">
        <f t="shared" si="167"/>
        <v/>
      </c>
    </row>
    <row r="29429" spans="8:8">
      <c r="H29429" t="str">
        <f t="shared" si="167"/>
        <v/>
      </c>
    </row>
    <row r="29430" spans="8:8">
      <c r="H29430" t="str">
        <f t="shared" si="167"/>
        <v/>
      </c>
    </row>
    <row r="29431" spans="8:8">
      <c r="H29431" t="str">
        <f t="shared" si="167"/>
        <v/>
      </c>
    </row>
    <row r="29432" spans="8:8">
      <c r="H29432" t="str">
        <f t="shared" si="167"/>
        <v/>
      </c>
    </row>
    <row r="29433" spans="8:8">
      <c r="H29433" t="str">
        <f t="shared" si="167"/>
        <v/>
      </c>
    </row>
    <row r="29434" spans="8:8">
      <c r="H29434" t="str">
        <f t="shared" si="167"/>
        <v/>
      </c>
    </row>
    <row r="29435" spans="8:8">
      <c r="H29435" t="str">
        <f t="shared" si="167"/>
        <v/>
      </c>
    </row>
    <row r="29436" spans="8:8">
      <c r="H29436" t="str">
        <f t="shared" si="167"/>
        <v/>
      </c>
    </row>
    <row r="29437" spans="8:8">
      <c r="H29437" t="str">
        <f t="shared" si="167"/>
        <v/>
      </c>
    </row>
    <row r="29438" spans="8:8">
      <c r="H29438" t="str">
        <f t="shared" si="167"/>
        <v/>
      </c>
    </row>
    <row r="29439" spans="8:8">
      <c r="H29439" t="str">
        <f t="shared" si="167"/>
        <v/>
      </c>
    </row>
    <row r="29440" spans="8:8">
      <c r="H29440" t="str">
        <f t="shared" si="167"/>
        <v/>
      </c>
    </row>
    <row r="29441" spans="8:8">
      <c r="H29441" t="str">
        <f t="shared" si="167"/>
        <v/>
      </c>
    </row>
    <row r="29442" spans="8:8">
      <c r="H29442" t="str">
        <f t="shared" si="167"/>
        <v/>
      </c>
    </row>
    <row r="29443" spans="8:8">
      <c r="H29443" t="str">
        <f t="shared" si="167"/>
        <v/>
      </c>
    </row>
    <row r="29444" spans="8:8">
      <c r="H29444" t="str">
        <f t="shared" si="167"/>
        <v/>
      </c>
    </row>
    <row r="29445" spans="8:8">
      <c r="H29445" t="str">
        <f t="shared" si="167"/>
        <v/>
      </c>
    </row>
    <row r="29446" spans="8:8">
      <c r="H29446" t="str">
        <f t="shared" si="167"/>
        <v/>
      </c>
    </row>
    <row r="29447" spans="8:8">
      <c r="H29447" t="str">
        <f t="shared" si="167"/>
        <v/>
      </c>
    </row>
    <row r="29448" spans="8:8">
      <c r="H29448" t="str">
        <f t="shared" si="167"/>
        <v/>
      </c>
    </row>
    <row r="29449" spans="8:8">
      <c r="H29449" t="str">
        <f t="shared" si="167"/>
        <v/>
      </c>
    </row>
    <row r="29450" spans="8:8">
      <c r="H29450" t="str">
        <f t="shared" si="167"/>
        <v/>
      </c>
    </row>
    <row r="29451" spans="8:8">
      <c r="H29451" t="str">
        <f t="shared" si="167"/>
        <v/>
      </c>
    </row>
    <row r="29452" spans="8:8">
      <c r="H29452" t="str">
        <f t="shared" si="167"/>
        <v/>
      </c>
    </row>
    <row r="29453" spans="8:8">
      <c r="H29453" t="str">
        <f t="shared" si="167"/>
        <v/>
      </c>
    </row>
    <row r="29454" spans="8:8">
      <c r="H29454" t="str">
        <f t="shared" si="167"/>
        <v/>
      </c>
    </row>
    <row r="29455" spans="8:8">
      <c r="H29455" t="str">
        <f t="shared" si="167"/>
        <v/>
      </c>
    </row>
    <row r="29456" spans="8:8">
      <c r="H29456" t="str">
        <f t="shared" si="167"/>
        <v/>
      </c>
    </row>
    <row r="29457" spans="8:8">
      <c r="H29457" t="str">
        <f t="shared" si="167"/>
        <v/>
      </c>
    </row>
    <row r="29458" spans="8:8">
      <c r="H29458" t="str">
        <f t="shared" si="167"/>
        <v/>
      </c>
    </row>
    <row r="29459" spans="8:8">
      <c r="H29459" t="str">
        <f t="shared" si="167"/>
        <v/>
      </c>
    </row>
    <row r="29460" spans="8:8">
      <c r="H29460" t="str">
        <f t="shared" si="167"/>
        <v/>
      </c>
    </row>
    <row r="29461" spans="8:8">
      <c r="H29461" t="str">
        <f t="shared" si="167"/>
        <v/>
      </c>
    </row>
    <row r="29462" spans="8:8">
      <c r="H29462" t="str">
        <f t="shared" si="167"/>
        <v/>
      </c>
    </row>
    <row r="29463" spans="8:8">
      <c r="H29463" t="str">
        <f t="shared" si="167"/>
        <v/>
      </c>
    </row>
    <row r="29464" spans="8:8">
      <c r="H29464" t="str">
        <f t="shared" si="167"/>
        <v/>
      </c>
    </row>
    <row r="29465" spans="8:8">
      <c r="H29465" t="str">
        <f t="shared" si="167"/>
        <v/>
      </c>
    </row>
    <row r="29466" spans="8:8">
      <c r="H29466" t="str">
        <f t="shared" si="167"/>
        <v/>
      </c>
    </row>
    <row r="29467" spans="8:8">
      <c r="H29467" t="str">
        <f t="shared" si="167"/>
        <v/>
      </c>
    </row>
    <row r="29468" spans="8:8">
      <c r="H29468" t="str">
        <f t="shared" si="167"/>
        <v/>
      </c>
    </row>
    <row r="29469" spans="8:8">
      <c r="H29469" t="str">
        <f t="shared" si="167"/>
        <v/>
      </c>
    </row>
    <row r="29470" spans="8:8">
      <c r="H29470" t="str">
        <f t="shared" si="167"/>
        <v/>
      </c>
    </row>
    <row r="29471" spans="8:8">
      <c r="H29471" t="str">
        <f t="shared" si="167"/>
        <v/>
      </c>
    </row>
    <row r="29472" spans="8:8">
      <c r="H29472" t="str">
        <f t="shared" si="167"/>
        <v/>
      </c>
    </row>
    <row r="29473" spans="8:8">
      <c r="H29473" t="str">
        <f t="shared" si="167"/>
        <v/>
      </c>
    </row>
    <row r="29474" spans="8:8">
      <c r="H29474" t="str">
        <f t="shared" ref="H29474:H29537" si="168">_xlfn.TEXTJOIN(", ", TRUE, G29474:G29474)</f>
        <v/>
      </c>
    </row>
    <row r="29475" spans="8:8">
      <c r="H29475" t="str">
        <f t="shared" si="168"/>
        <v/>
      </c>
    </row>
    <row r="29476" spans="8:8">
      <c r="H29476" t="str">
        <f t="shared" si="168"/>
        <v/>
      </c>
    </row>
    <row r="29477" spans="8:8">
      <c r="H29477" t="str">
        <f t="shared" si="168"/>
        <v/>
      </c>
    </row>
    <row r="29478" spans="8:8">
      <c r="H29478" t="str">
        <f t="shared" si="168"/>
        <v/>
      </c>
    </row>
    <row r="29479" spans="8:8">
      <c r="H29479" t="str">
        <f t="shared" si="168"/>
        <v/>
      </c>
    </row>
    <row r="29480" spans="8:8">
      <c r="H29480" t="str">
        <f t="shared" si="168"/>
        <v/>
      </c>
    </row>
    <row r="29481" spans="8:8">
      <c r="H29481" t="str">
        <f t="shared" si="168"/>
        <v/>
      </c>
    </row>
    <row r="29482" spans="8:8">
      <c r="H29482" t="str">
        <f t="shared" si="168"/>
        <v/>
      </c>
    </row>
    <row r="29483" spans="8:8">
      <c r="H29483" t="str">
        <f t="shared" si="168"/>
        <v/>
      </c>
    </row>
    <row r="29484" spans="8:8">
      <c r="H29484" t="str">
        <f t="shared" si="168"/>
        <v/>
      </c>
    </row>
    <row r="29485" spans="8:8">
      <c r="H29485" t="str">
        <f t="shared" si="168"/>
        <v/>
      </c>
    </row>
    <row r="29486" spans="8:8">
      <c r="H29486" t="str">
        <f t="shared" si="168"/>
        <v/>
      </c>
    </row>
    <row r="29487" spans="8:8">
      <c r="H29487" t="str">
        <f t="shared" si="168"/>
        <v/>
      </c>
    </row>
    <row r="29488" spans="8:8">
      <c r="H29488" t="str">
        <f t="shared" si="168"/>
        <v/>
      </c>
    </row>
    <row r="29489" spans="8:8">
      <c r="H29489" t="str">
        <f t="shared" si="168"/>
        <v/>
      </c>
    </row>
    <row r="29490" spans="8:8">
      <c r="H29490" t="str">
        <f t="shared" si="168"/>
        <v/>
      </c>
    </row>
    <row r="29491" spans="8:8">
      <c r="H29491" t="str">
        <f t="shared" si="168"/>
        <v/>
      </c>
    </row>
    <row r="29492" spans="8:8">
      <c r="H29492" t="str">
        <f t="shared" si="168"/>
        <v/>
      </c>
    </row>
    <row r="29493" spans="8:8">
      <c r="H29493" t="str">
        <f t="shared" si="168"/>
        <v/>
      </c>
    </row>
    <row r="29494" spans="8:8">
      <c r="H29494" t="str">
        <f t="shared" si="168"/>
        <v/>
      </c>
    </row>
    <row r="29495" spans="8:8">
      <c r="H29495" t="str">
        <f t="shared" si="168"/>
        <v/>
      </c>
    </row>
    <row r="29496" spans="8:8">
      <c r="H29496" t="str">
        <f t="shared" si="168"/>
        <v/>
      </c>
    </row>
    <row r="29497" spans="8:8">
      <c r="H29497" t="str">
        <f t="shared" si="168"/>
        <v/>
      </c>
    </row>
    <row r="29498" spans="8:8">
      <c r="H29498" t="str">
        <f t="shared" si="168"/>
        <v/>
      </c>
    </row>
    <row r="29499" spans="8:8">
      <c r="H29499" t="str">
        <f t="shared" si="168"/>
        <v/>
      </c>
    </row>
    <row r="29500" spans="8:8">
      <c r="H29500" t="str">
        <f t="shared" si="168"/>
        <v/>
      </c>
    </row>
    <row r="29501" spans="8:8">
      <c r="H29501" t="str">
        <f t="shared" si="168"/>
        <v/>
      </c>
    </row>
    <row r="29502" spans="8:8">
      <c r="H29502" t="str">
        <f t="shared" si="168"/>
        <v/>
      </c>
    </row>
    <row r="29503" spans="8:8">
      <c r="H29503" t="str">
        <f t="shared" si="168"/>
        <v/>
      </c>
    </row>
    <row r="29504" spans="8:8">
      <c r="H29504" t="str">
        <f t="shared" si="168"/>
        <v/>
      </c>
    </row>
    <row r="29505" spans="8:8">
      <c r="H29505" t="str">
        <f t="shared" si="168"/>
        <v/>
      </c>
    </row>
    <row r="29506" spans="8:8">
      <c r="H29506" t="str">
        <f t="shared" si="168"/>
        <v/>
      </c>
    </row>
    <row r="29507" spans="8:8">
      <c r="H29507" t="str">
        <f t="shared" si="168"/>
        <v/>
      </c>
    </row>
    <row r="29508" spans="8:8">
      <c r="H29508" t="str">
        <f t="shared" si="168"/>
        <v/>
      </c>
    </row>
    <row r="29509" spans="8:8">
      <c r="H29509" t="str">
        <f t="shared" si="168"/>
        <v/>
      </c>
    </row>
    <row r="29510" spans="8:8">
      <c r="H29510" t="str">
        <f t="shared" si="168"/>
        <v/>
      </c>
    </row>
    <row r="29511" spans="8:8">
      <c r="H29511" t="str">
        <f t="shared" si="168"/>
        <v/>
      </c>
    </row>
    <row r="29512" spans="8:8">
      <c r="H29512" t="str">
        <f t="shared" si="168"/>
        <v/>
      </c>
    </row>
    <row r="29513" spans="8:8">
      <c r="H29513" t="str">
        <f t="shared" si="168"/>
        <v/>
      </c>
    </row>
    <row r="29514" spans="8:8">
      <c r="H29514" t="str">
        <f t="shared" si="168"/>
        <v/>
      </c>
    </row>
    <row r="29515" spans="8:8">
      <c r="H29515" t="str">
        <f t="shared" si="168"/>
        <v/>
      </c>
    </row>
    <row r="29516" spans="8:8">
      <c r="H29516" t="str">
        <f t="shared" si="168"/>
        <v/>
      </c>
    </row>
    <row r="29517" spans="8:8">
      <c r="H29517" t="str">
        <f t="shared" si="168"/>
        <v/>
      </c>
    </row>
    <row r="29518" spans="8:8">
      <c r="H29518" t="str">
        <f t="shared" si="168"/>
        <v/>
      </c>
    </row>
    <row r="29519" spans="8:8">
      <c r="H29519" t="str">
        <f t="shared" si="168"/>
        <v/>
      </c>
    </row>
    <row r="29520" spans="8:8">
      <c r="H29520" t="str">
        <f t="shared" si="168"/>
        <v/>
      </c>
    </row>
    <row r="29521" spans="8:8">
      <c r="H29521" t="str">
        <f t="shared" si="168"/>
        <v/>
      </c>
    </row>
    <row r="29522" spans="8:8">
      <c r="H29522" t="str">
        <f t="shared" si="168"/>
        <v/>
      </c>
    </row>
    <row r="29523" spans="8:8">
      <c r="H29523" t="str">
        <f t="shared" si="168"/>
        <v/>
      </c>
    </row>
    <row r="29524" spans="8:8">
      <c r="H29524" t="str">
        <f t="shared" si="168"/>
        <v/>
      </c>
    </row>
    <row r="29525" spans="8:8">
      <c r="H29525" t="str">
        <f t="shared" si="168"/>
        <v/>
      </c>
    </row>
    <row r="29526" spans="8:8">
      <c r="H29526" t="str">
        <f t="shared" si="168"/>
        <v/>
      </c>
    </row>
    <row r="29527" spans="8:8">
      <c r="H29527" t="str">
        <f t="shared" si="168"/>
        <v/>
      </c>
    </row>
    <row r="29528" spans="8:8">
      <c r="H29528" t="str">
        <f t="shared" si="168"/>
        <v/>
      </c>
    </row>
    <row r="29529" spans="8:8">
      <c r="H29529" t="str">
        <f t="shared" si="168"/>
        <v/>
      </c>
    </row>
    <row r="29530" spans="8:8">
      <c r="H29530" t="str">
        <f t="shared" si="168"/>
        <v/>
      </c>
    </row>
    <row r="29531" spans="8:8">
      <c r="H29531" t="str">
        <f t="shared" si="168"/>
        <v/>
      </c>
    </row>
    <row r="29532" spans="8:8">
      <c r="H29532" t="str">
        <f t="shared" si="168"/>
        <v/>
      </c>
    </row>
    <row r="29533" spans="8:8">
      <c r="H29533" t="str">
        <f t="shared" si="168"/>
        <v/>
      </c>
    </row>
    <row r="29534" spans="8:8">
      <c r="H29534" t="str">
        <f t="shared" si="168"/>
        <v/>
      </c>
    </row>
    <row r="29535" spans="8:8">
      <c r="H29535" t="str">
        <f t="shared" si="168"/>
        <v/>
      </c>
    </row>
    <row r="29536" spans="8:8">
      <c r="H29536" t="str">
        <f t="shared" si="168"/>
        <v/>
      </c>
    </row>
    <row r="29537" spans="8:8">
      <c r="H29537" t="str">
        <f t="shared" si="168"/>
        <v/>
      </c>
    </row>
    <row r="29538" spans="8:8">
      <c r="H29538" t="str">
        <f t="shared" ref="H29538:H29601" si="169">_xlfn.TEXTJOIN(", ", TRUE, G29538:G29538)</f>
        <v/>
      </c>
    </row>
    <row r="29539" spans="8:8">
      <c r="H29539" t="str">
        <f t="shared" si="169"/>
        <v/>
      </c>
    </row>
    <row r="29540" spans="8:8">
      <c r="H29540" t="str">
        <f t="shared" si="169"/>
        <v/>
      </c>
    </row>
    <row r="29541" spans="8:8">
      <c r="H29541" t="str">
        <f t="shared" si="169"/>
        <v/>
      </c>
    </row>
    <row r="29542" spans="8:8">
      <c r="H29542" t="str">
        <f t="shared" si="169"/>
        <v/>
      </c>
    </row>
    <row r="29543" spans="8:8">
      <c r="H29543" t="str">
        <f t="shared" si="169"/>
        <v/>
      </c>
    </row>
    <row r="29544" spans="8:8">
      <c r="H29544" t="str">
        <f t="shared" si="169"/>
        <v/>
      </c>
    </row>
    <row r="29545" spans="8:8">
      <c r="H29545" t="str">
        <f t="shared" si="169"/>
        <v/>
      </c>
    </row>
    <row r="29546" spans="8:8">
      <c r="H29546" t="str">
        <f t="shared" si="169"/>
        <v/>
      </c>
    </row>
    <row r="29547" spans="8:8">
      <c r="H29547" t="str">
        <f t="shared" si="169"/>
        <v/>
      </c>
    </row>
    <row r="29548" spans="8:8">
      <c r="H29548" t="str">
        <f t="shared" si="169"/>
        <v/>
      </c>
    </row>
    <row r="29549" spans="8:8">
      <c r="H29549" t="str">
        <f t="shared" si="169"/>
        <v/>
      </c>
    </row>
    <row r="29550" spans="8:8">
      <c r="H29550" t="str">
        <f t="shared" si="169"/>
        <v/>
      </c>
    </row>
    <row r="29551" spans="8:8">
      <c r="H29551" t="str">
        <f t="shared" si="169"/>
        <v/>
      </c>
    </row>
    <row r="29552" spans="8:8">
      <c r="H29552" t="str">
        <f t="shared" si="169"/>
        <v/>
      </c>
    </row>
    <row r="29553" spans="8:8">
      <c r="H29553" t="str">
        <f t="shared" si="169"/>
        <v/>
      </c>
    </row>
    <row r="29554" spans="8:8">
      <c r="H29554" t="str">
        <f t="shared" si="169"/>
        <v/>
      </c>
    </row>
    <row r="29555" spans="8:8">
      <c r="H29555" t="str">
        <f t="shared" si="169"/>
        <v/>
      </c>
    </row>
    <row r="29556" spans="8:8">
      <c r="H29556" t="str">
        <f t="shared" si="169"/>
        <v/>
      </c>
    </row>
    <row r="29557" spans="8:8">
      <c r="H29557" t="str">
        <f t="shared" si="169"/>
        <v/>
      </c>
    </row>
    <row r="29558" spans="8:8">
      <c r="H29558" t="str">
        <f t="shared" si="169"/>
        <v/>
      </c>
    </row>
    <row r="29559" spans="8:8">
      <c r="H29559" t="str">
        <f t="shared" si="169"/>
        <v/>
      </c>
    </row>
    <row r="29560" spans="8:8">
      <c r="H29560" t="str">
        <f t="shared" si="169"/>
        <v/>
      </c>
    </row>
    <row r="29561" spans="8:8">
      <c r="H29561" t="str">
        <f t="shared" si="169"/>
        <v/>
      </c>
    </row>
    <row r="29562" spans="8:8">
      <c r="H29562" t="str">
        <f t="shared" si="169"/>
        <v/>
      </c>
    </row>
    <row r="29563" spans="8:8">
      <c r="H29563" t="str">
        <f t="shared" si="169"/>
        <v/>
      </c>
    </row>
    <row r="29564" spans="8:8">
      <c r="H29564" t="str">
        <f t="shared" si="169"/>
        <v/>
      </c>
    </row>
    <row r="29565" spans="8:8">
      <c r="H29565" t="str">
        <f t="shared" si="169"/>
        <v/>
      </c>
    </row>
    <row r="29566" spans="8:8">
      <c r="H29566" t="str">
        <f t="shared" si="169"/>
        <v/>
      </c>
    </row>
    <row r="29567" spans="8:8">
      <c r="H29567" t="str">
        <f t="shared" si="169"/>
        <v/>
      </c>
    </row>
    <row r="29568" spans="8:8">
      <c r="H29568" t="str">
        <f t="shared" si="169"/>
        <v/>
      </c>
    </row>
    <row r="29569" spans="8:8">
      <c r="H29569" t="str">
        <f t="shared" si="169"/>
        <v/>
      </c>
    </row>
    <row r="29570" spans="8:8">
      <c r="H29570" t="str">
        <f t="shared" si="169"/>
        <v/>
      </c>
    </row>
    <row r="29571" spans="8:8">
      <c r="H29571" t="str">
        <f t="shared" si="169"/>
        <v/>
      </c>
    </row>
    <row r="29572" spans="8:8">
      <c r="H29572" t="str">
        <f t="shared" si="169"/>
        <v/>
      </c>
    </row>
    <row r="29573" spans="8:8">
      <c r="H29573" t="str">
        <f t="shared" si="169"/>
        <v/>
      </c>
    </row>
    <row r="29574" spans="8:8">
      <c r="H29574" t="str">
        <f t="shared" si="169"/>
        <v/>
      </c>
    </row>
    <row r="29575" spans="8:8">
      <c r="H29575" t="str">
        <f t="shared" si="169"/>
        <v/>
      </c>
    </row>
    <row r="29576" spans="8:8">
      <c r="H29576" t="str">
        <f t="shared" si="169"/>
        <v/>
      </c>
    </row>
    <row r="29577" spans="8:8">
      <c r="H29577" t="str">
        <f t="shared" si="169"/>
        <v/>
      </c>
    </row>
    <row r="29578" spans="8:8">
      <c r="H29578" t="str">
        <f t="shared" si="169"/>
        <v/>
      </c>
    </row>
    <row r="29579" spans="8:8">
      <c r="H29579" t="str">
        <f t="shared" si="169"/>
        <v/>
      </c>
    </row>
    <row r="29580" spans="8:8">
      <c r="H29580" t="str">
        <f t="shared" si="169"/>
        <v/>
      </c>
    </row>
    <row r="29581" spans="8:8">
      <c r="H29581" t="str">
        <f t="shared" si="169"/>
        <v/>
      </c>
    </row>
    <row r="29582" spans="8:8">
      <c r="H29582" t="str">
        <f t="shared" si="169"/>
        <v/>
      </c>
    </row>
    <row r="29583" spans="8:8">
      <c r="H29583" t="str">
        <f t="shared" si="169"/>
        <v/>
      </c>
    </row>
    <row r="29584" spans="8:8">
      <c r="H29584" t="str">
        <f t="shared" si="169"/>
        <v/>
      </c>
    </row>
    <row r="29585" spans="8:8">
      <c r="H29585" t="str">
        <f t="shared" si="169"/>
        <v/>
      </c>
    </row>
    <row r="29586" spans="8:8">
      <c r="H29586" t="str">
        <f t="shared" si="169"/>
        <v/>
      </c>
    </row>
    <row r="29587" spans="8:8">
      <c r="H29587" t="str">
        <f t="shared" si="169"/>
        <v/>
      </c>
    </row>
    <row r="29588" spans="8:8">
      <c r="H29588" t="str">
        <f t="shared" si="169"/>
        <v/>
      </c>
    </row>
    <row r="29589" spans="8:8">
      <c r="H29589" t="str">
        <f t="shared" si="169"/>
        <v/>
      </c>
    </row>
    <row r="29590" spans="8:8">
      <c r="H29590" t="str">
        <f t="shared" si="169"/>
        <v/>
      </c>
    </row>
    <row r="29591" spans="8:8">
      <c r="H29591" t="str">
        <f t="shared" si="169"/>
        <v/>
      </c>
    </row>
    <row r="29592" spans="8:8">
      <c r="H29592" t="str">
        <f t="shared" si="169"/>
        <v/>
      </c>
    </row>
    <row r="29593" spans="8:8">
      <c r="H29593" t="str">
        <f t="shared" si="169"/>
        <v/>
      </c>
    </row>
    <row r="29594" spans="8:8">
      <c r="H29594" t="str">
        <f t="shared" si="169"/>
        <v/>
      </c>
    </row>
    <row r="29595" spans="8:8">
      <c r="H29595" t="str">
        <f t="shared" si="169"/>
        <v/>
      </c>
    </row>
    <row r="29596" spans="8:8">
      <c r="H29596" t="str">
        <f t="shared" si="169"/>
        <v/>
      </c>
    </row>
    <row r="29597" spans="8:8">
      <c r="H29597" t="str">
        <f t="shared" si="169"/>
        <v/>
      </c>
    </row>
    <row r="29598" spans="8:8">
      <c r="H29598" t="str">
        <f t="shared" si="169"/>
        <v/>
      </c>
    </row>
    <row r="29599" spans="8:8">
      <c r="H29599" t="str">
        <f t="shared" si="169"/>
        <v/>
      </c>
    </row>
    <row r="29600" spans="8:8">
      <c r="H29600" t="str">
        <f t="shared" si="169"/>
        <v/>
      </c>
    </row>
    <row r="29601" spans="8:8">
      <c r="H29601" t="str">
        <f t="shared" si="169"/>
        <v/>
      </c>
    </row>
    <row r="29602" spans="8:8">
      <c r="H29602" t="str">
        <f t="shared" ref="H29602:H29665" si="170">_xlfn.TEXTJOIN(", ", TRUE, G29602:G29602)</f>
        <v/>
      </c>
    </row>
    <row r="29603" spans="8:8">
      <c r="H29603" t="str">
        <f t="shared" si="170"/>
        <v/>
      </c>
    </row>
    <row r="29604" spans="8:8">
      <c r="H29604" t="str">
        <f t="shared" si="170"/>
        <v/>
      </c>
    </row>
    <row r="29605" spans="8:8">
      <c r="H29605" t="str">
        <f t="shared" si="170"/>
        <v/>
      </c>
    </row>
    <row r="29606" spans="8:8">
      <c r="H29606" t="str">
        <f t="shared" si="170"/>
        <v/>
      </c>
    </row>
    <row r="29607" spans="8:8">
      <c r="H29607" t="str">
        <f t="shared" si="170"/>
        <v/>
      </c>
    </row>
    <row r="29608" spans="8:8">
      <c r="H29608" t="str">
        <f t="shared" si="170"/>
        <v/>
      </c>
    </row>
    <row r="29609" spans="8:8">
      <c r="H29609" t="str">
        <f t="shared" si="170"/>
        <v/>
      </c>
    </row>
    <row r="29610" spans="8:8">
      <c r="H29610" t="str">
        <f t="shared" si="170"/>
        <v/>
      </c>
    </row>
    <row r="29611" spans="8:8">
      <c r="H29611" t="str">
        <f t="shared" si="170"/>
        <v/>
      </c>
    </row>
    <row r="29612" spans="8:8">
      <c r="H29612" t="str">
        <f t="shared" si="170"/>
        <v/>
      </c>
    </row>
    <row r="29613" spans="8:8">
      <c r="H29613" t="str">
        <f t="shared" si="170"/>
        <v/>
      </c>
    </row>
    <row r="29614" spans="8:8">
      <c r="H29614" t="str">
        <f t="shared" si="170"/>
        <v/>
      </c>
    </row>
    <row r="29615" spans="8:8">
      <c r="H29615" t="str">
        <f t="shared" si="170"/>
        <v/>
      </c>
    </row>
    <row r="29616" spans="8:8">
      <c r="H29616" t="str">
        <f t="shared" si="170"/>
        <v/>
      </c>
    </row>
    <row r="29617" spans="8:8">
      <c r="H29617" t="str">
        <f t="shared" si="170"/>
        <v/>
      </c>
    </row>
    <row r="29618" spans="8:8">
      <c r="H29618" t="str">
        <f t="shared" si="170"/>
        <v/>
      </c>
    </row>
    <row r="29619" spans="8:8">
      <c r="H29619" t="str">
        <f t="shared" si="170"/>
        <v/>
      </c>
    </row>
    <row r="29620" spans="8:8">
      <c r="H29620" t="str">
        <f t="shared" si="170"/>
        <v/>
      </c>
    </row>
    <row r="29621" spans="8:8">
      <c r="H29621" t="str">
        <f t="shared" si="170"/>
        <v/>
      </c>
    </row>
    <row r="29622" spans="8:8">
      <c r="H29622" t="str">
        <f t="shared" si="170"/>
        <v/>
      </c>
    </row>
    <row r="29623" spans="8:8">
      <c r="H29623" t="str">
        <f t="shared" si="170"/>
        <v/>
      </c>
    </row>
    <row r="29624" spans="8:8">
      <c r="H29624" t="str">
        <f t="shared" si="170"/>
        <v/>
      </c>
    </row>
    <row r="29625" spans="8:8">
      <c r="H29625" t="str">
        <f t="shared" si="170"/>
        <v/>
      </c>
    </row>
    <row r="29626" spans="8:8">
      <c r="H29626" t="str">
        <f t="shared" si="170"/>
        <v/>
      </c>
    </row>
    <row r="29627" spans="8:8">
      <c r="H29627" t="str">
        <f t="shared" si="170"/>
        <v/>
      </c>
    </row>
    <row r="29628" spans="8:8">
      <c r="H29628" t="str">
        <f t="shared" si="170"/>
        <v/>
      </c>
    </row>
    <row r="29629" spans="8:8">
      <c r="H29629" t="str">
        <f t="shared" si="170"/>
        <v/>
      </c>
    </row>
    <row r="29630" spans="8:8">
      <c r="H29630" t="str">
        <f t="shared" si="170"/>
        <v/>
      </c>
    </row>
    <row r="29631" spans="8:8">
      <c r="H29631" t="str">
        <f t="shared" si="170"/>
        <v/>
      </c>
    </row>
    <row r="29632" spans="8:8">
      <c r="H29632" t="str">
        <f t="shared" si="170"/>
        <v/>
      </c>
    </row>
    <row r="29633" spans="8:8">
      <c r="H29633" t="str">
        <f t="shared" si="170"/>
        <v/>
      </c>
    </row>
    <row r="29634" spans="8:8">
      <c r="H29634" t="str">
        <f t="shared" si="170"/>
        <v/>
      </c>
    </row>
    <row r="29635" spans="8:8">
      <c r="H29635" t="str">
        <f t="shared" si="170"/>
        <v/>
      </c>
    </row>
    <row r="29636" spans="8:8">
      <c r="H29636" t="str">
        <f t="shared" si="170"/>
        <v/>
      </c>
    </row>
    <row r="29637" spans="8:8">
      <c r="H29637" t="str">
        <f t="shared" si="170"/>
        <v/>
      </c>
    </row>
    <row r="29638" spans="8:8">
      <c r="H29638" t="str">
        <f t="shared" si="170"/>
        <v/>
      </c>
    </row>
    <row r="29639" spans="8:8">
      <c r="H29639" t="str">
        <f t="shared" si="170"/>
        <v/>
      </c>
    </row>
    <row r="29640" spans="8:8">
      <c r="H29640" t="str">
        <f t="shared" si="170"/>
        <v/>
      </c>
    </row>
    <row r="29641" spans="8:8">
      <c r="H29641" t="str">
        <f t="shared" si="170"/>
        <v/>
      </c>
    </row>
    <row r="29642" spans="8:8">
      <c r="H29642" t="str">
        <f t="shared" si="170"/>
        <v/>
      </c>
    </row>
    <row r="29643" spans="8:8">
      <c r="H29643" t="str">
        <f t="shared" si="170"/>
        <v/>
      </c>
    </row>
    <row r="29644" spans="8:8">
      <c r="H29644" t="str">
        <f t="shared" si="170"/>
        <v/>
      </c>
    </row>
    <row r="29645" spans="8:8">
      <c r="H29645" t="str">
        <f t="shared" si="170"/>
        <v/>
      </c>
    </row>
    <row r="29646" spans="8:8">
      <c r="H29646" t="str">
        <f t="shared" si="170"/>
        <v/>
      </c>
    </row>
    <row r="29647" spans="8:8">
      <c r="H29647" t="str">
        <f t="shared" si="170"/>
        <v/>
      </c>
    </row>
    <row r="29648" spans="8:8">
      <c r="H29648" t="str">
        <f t="shared" si="170"/>
        <v/>
      </c>
    </row>
    <row r="29649" spans="8:8">
      <c r="H29649" t="str">
        <f t="shared" si="170"/>
        <v/>
      </c>
    </row>
    <row r="29650" spans="8:8">
      <c r="H29650" t="str">
        <f t="shared" si="170"/>
        <v/>
      </c>
    </row>
    <row r="29651" spans="8:8">
      <c r="H29651" t="str">
        <f t="shared" si="170"/>
        <v/>
      </c>
    </row>
    <row r="29652" spans="8:8">
      <c r="H29652" t="str">
        <f t="shared" si="170"/>
        <v/>
      </c>
    </row>
    <row r="29653" spans="8:8">
      <c r="H29653" t="str">
        <f t="shared" si="170"/>
        <v/>
      </c>
    </row>
    <row r="29654" spans="8:8">
      <c r="H29654" t="str">
        <f t="shared" si="170"/>
        <v/>
      </c>
    </row>
    <row r="29655" spans="8:8">
      <c r="H29655" t="str">
        <f t="shared" si="170"/>
        <v/>
      </c>
    </row>
    <row r="29656" spans="8:8">
      <c r="H29656" t="str">
        <f t="shared" si="170"/>
        <v/>
      </c>
    </row>
    <row r="29657" spans="8:8">
      <c r="H29657" t="str">
        <f t="shared" si="170"/>
        <v/>
      </c>
    </row>
    <row r="29658" spans="8:8">
      <c r="H29658" t="str">
        <f t="shared" si="170"/>
        <v/>
      </c>
    </row>
    <row r="29659" spans="8:8">
      <c r="H29659" t="str">
        <f t="shared" si="170"/>
        <v/>
      </c>
    </row>
    <row r="29660" spans="8:8">
      <c r="H29660" t="str">
        <f t="shared" si="170"/>
        <v/>
      </c>
    </row>
    <row r="29661" spans="8:8">
      <c r="H29661" t="str">
        <f t="shared" si="170"/>
        <v/>
      </c>
    </row>
    <row r="29662" spans="8:8">
      <c r="H29662" t="str">
        <f t="shared" si="170"/>
        <v/>
      </c>
    </row>
    <row r="29663" spans="8:8">
      <c r="H29663" t="str">
        <f t="shared" si="170"/>
        <v/>
      </c>
    </row>
    <row r="29664" spans="8:8">
      <c r="H29664" t="str">
        <f t="shared" si="170"/>
        <v/>
      </c>
    </row>
    <row r="29665" spans="8:8">
      <c r="H29665" t="str">
        <f t="shared" si="170"/>
        <v/>
      </c>
    </row>
    <row r="29666" spans="8:8">
      <c r="H29666" t="str">
        <f t="shared" ref="H29666:H29729" si="171">_xlfn.TEXTJOIN(", ", TRUE, G29666:G29666)</f>
        <v/>
      </c>
    </row>
    <row r="29667" spans="8:8">
      <c r="H29667" t="str">
        <f t="shared" si="171"/>
        <v/>
      </c>
    </row>
    <row r="29668" spans="8:8">
      <c r="H29668" t="str">
        <f t="shared" si="171"/>
        <v/>
      </c>
    </row>
    <row r="29669" spans="8:8">
      <c r="H29669" t="str">
        <f t="shared" si="171"/>
        <v/>
      </c>
    </row>
    <row r="29670" spans="8:8">
      <c r="H29670" t="str">
        <f t="shared" si="171"/>
        <v/>
      </c>
    </row>
    <row r="29671" spans="8:8">
      <c r="H29671" t="str">
        <f t="shared" si="171"/>
        <v/>
      </c>
    </row>
    <row r="29672" spans="8:8">
      <c r="H29672" t="str">
        <f t="shared" si="171"/>
        <v/>
      </c>
    </row>
    <row r="29673" spans="8:8">
      <c r="H29673" t="str">
        <f t="shared" si="171"/>
        <v/>
      </c>
    </row>
    <row r="29674" spans="8:8">
      <c r="H29674" t="str">
        <f t="shared" si="171"/>
        <v/>
      </c>
    </row>
    <row r="29675" spans="8:8">
      <c r="H29675" t="str">
        <f t="shared" si="171"/>
        <v/>
      </c>
    </row>
    <row r="29676" spans="8:8">
      <c r="H29676" t="str">
        <f t="shared" si="171"/>
        <v/>
      </c>
    </row>
    <row r="29677" spans="8:8">
      <c r="H29677" t="str">
        <f t="shared" si="171"/>
        <v/>
      </c>
    </row>
    <row r="29678" spans="8:8">
      <c r="H29678" t="str">
        <f t="shared" si="171"/>
        <v/>
      </c>
    </row>
    <row r="29679" spans="8:8">
      <c r="H29679" t="str">
        <f t="shared" si="171"/>
        <v/>
      </c>
    </row>
    <row r="29680" spans="8:8">
      <c r="H29680" t="str">
        <f t="shared" si="171"/>
        <v/>
      </c>
    </row>
    <row r="29681" spans="8:8">
      <c r="H29681" t="str">
        <f t="shared" si="171"/>
        <v/>
      </c>
    </row>
    <row r="29682" spans="8:8">
      <c r="H29682" t="str">
        <f t="shared" si="171"/>
        <v/>
      </c>
    </row>
    <row r="29683" spans="8:8">
      <c r="H29683" t="str">
        <f t="shared" si="171"/>
        <v/>
      </c>
    </row>
    <row r="29684" spans="8:8">
      <c r="H29684" t="str">
        <f t="shared" si="171"/>
        <v/>
      </c>
    </row>
    <row r="29685" spans="8:8">
      <c r="H29685" t="str">
        <f t="shared" si="171"/>
        <v/>
      </c>
    </row>
    <row r="29686" spans="8:8">
      <c r="H29686" t="str">
        <f t="shared" si="171"/>
        <v/>
      </c>
    </row>
    <row r="29687" spans="8:8">
      <c r="H29687" t="str">
        <f t="shared" si="171"/>
        <v/>
      </c>
    </row>
    <row r="29688" spans="8:8">
      <c r="H29688" t="str">
        <f t="shared" si="171"/>
        <v/>
      </c>
    </row>
    <row r="29689" spans="8:8">
      <c r="H29689" t="str">
        <f t="shared" si="171"/>
        <v/>
      </c>
    </row>
    <row r="29690" spans="8:8">
      <c r="H29690" t="str">
        <f t="shared" si="171"/>
        <v/>
      </c>
    </row>
    <row r="29691" spans="8:8">
      <c r="H29691" t="str">
        <f t="shared" si="171"/>
        <v/>
      </c>
    </row>
    <row r="29692" spans="8:8">
      <c r="H29692" t="str">
        <f t="shared" si="171"/>
        <v/>
      </c>
    </row>
    <row r="29693" spans="8:8">
      <c r="H29693" t="str">
        <f t="shared" si="171"/>
        <v/>
      </c>
    </row>
    <row r="29694" spans="8:8">
      <c r="H29694" t="str">
        <f t="shared" si="171"/>
        <v/>
      </c>
    </row>
    <row r="29695" spans="8:8">
      <c r="H29695" t="str">
        <f t="shared" si="171"/>
        <v/>
      </c>
    </row>
    <row r="29696" spans="8:8">
      <c r="H29696" t="str">
        <f t="shared" si="171"/>
        <v/>
      </c>
    </row>
    <row r="29697" spans="8:8">
      <c r="H29697" t="str">
        <f t="shared" si="171"/>
        <v/>
      </c>
    </row>
    <row r="29698" spans="8:8">
      <c r="H29698" t="str">
        <f t="shared" si="171"/>
        <v/>
      </c>
    </row>
    <row r="29699" spans="8:8">
      <c r="H29699" t="str">
        <f t="shared" si="171"/>
        <v/>
      </c>
    </row>
    <row r="29700" spans="8:8">
      <c r="H29700" t="str">
        <f t="shared" si="171"/>
        <v/>
      </c>
    </row>
    <row r="29701" spans="8:8">
      <c r="H29701" t="str">
        <f t="shared" si="171"/>
        <v/>
      </c>
    </row>
    <row r="29702" spans="8:8">
      <c r="H29702" t="str">
        <f t="shared" si="171"/>
        <v/>
      </c>
    </row>
    <row r="29703" spans="8:8">
      <c r="H29703" t="str">
        <f t="shared" si="171"/>
        <v/>
      </c>
    </row>
    <row r="29704" spans="8:8">
      <c r="H29704" t="str">
        <f t="shared" si="171"/>
        <v/>
      </c>
    </row>
    <row r="29705" spans="8:8">
      <c r="H29705" t="str">
        <f t="shared" si="171"/>
        <v/>
      </c>
    </row>
    <row r="29706" spans="8:8">
      <c r="H29706" t="str">
        <f t="shared" si="171"/>
        <v/>
      </c>
    </row>
    <row r="29707" spans="8:8">
      <c r="H29707" t="str">
        <f t="shared" si="171"/>
        <v/>
      </c>
    </row>
    <row r="29708" spans="8:8">
      <c r="H29708" t="str">
        <f t="shared" si="171"/>
        <v/>
      </c>
    </row>
    <row r="29709" spans="8:8">
      <c r="H29709" t="str">
        <f t="shared" si="171"/>
        <v/>
      </c>
    </row>
    <row r="29710" spans="8:8">
      <c r="H29710" t="str">
        <f t="shared" si="171"/>
        <v/>
      </c>
    </row>
    <row r="29711" spans="8:8">
      <c r="H29711" t="str">
        <f t="shared" si="171"/>
        <v/>
      </c>
    </row>
    <row r="29712" spans="8:8">
      <c r="H29712" t="str">
        <f t="shared" si="171"/>
        <v/>
      </c>
    </row>
    <row r="29713" spans="8:8">
      <c r="H29713" t="str">
        <f t="shared" si="171"/>
        <v/>
      </c>
    </row>
    <row r="29714" spans="8:8">
      <c r="H29714" t="str">
        <f t="shared" si="171"/>
        <v/>
      </c>
    </row>
    <row r="29715" spans="8:8">
      <c r="H29715" t="str">
        <f t="shared" si="171"/>
        <v/>
      </c>
    </row>
    <row r="29716" spans="8:8">
      <c r="H29716" t="str">
        <f t="shared" si="171"/>
        <v/>
      </c>
    </row>
    <row r="29717" spans="8:8">
      <c r="H29717" t="str">
        <f t="shared" si="171"/>
        <v/>
      </c>
    </row>
    <row r="29718" spans="8:8">
      <c r="H29718" t="str">
        <f t="shared" si="171"/>
        <v/>
      </c>
    </row>
    <row r="29719" spans="8:8">
      <c r="H29719" t="str">
        <f t="shared" si="171"/>
        <v/>
      </c>
    </row>
    <row r="29720" spans="8:8">
      <c r="H29720" t="str">
        <f t="shared" si="171"/>
        <v/>
      </c>
    </row>
    <row r="29721" spans="8:8">
      <c r="H29721" t="str">
        <f t="shared" si="171"/>
        <v/>
      </c>
    </row>
    <row r="29722" spans="8:8">
      <c r="H29722" t="str">
        <f t="shared" si="171"/>
        <v/>
      </c>
    </row>
    <row r="29723" spans="8:8">
      <c r="H29723" t="str">
        <f t="shared" si="171"/>
        <v/>
      </c>
    </row>
    <row r="29724" spans="8:8">
      <c r="H29724" t="str">
        <f t="shared" si="171"/>
        <v/>
      </c>
    </row>
    <row r="29725" spans="8:8">
      <c r="H29725" t="str">
        <f t="shared" si="171"/>
        <v/>
      </c>
    </row>
    <row r="29726" spans="8:8">
      <c r="H29726" t="str">
        <f t="shared" si="171"/>
        <v/>
      </c>
    </row>
    <row r="29727" spans="8:8">
      <c r="H29727" t="str">
        <f t="shared" si="171"/>
        <v/>
      </c>
    </row>
    <row r="29728" spans="8:8">
      <c r="H29728" t="str">
        <f t="shared" si="171"/>
        <v/>
      </c>
    </row>
    <row r="29729" spans="8:8">
      <c r="H29729" t="str">
        <f t="shared" si="171"/>
        <v/>
      </c>
    </row>
    <row r="29730" spans="8:8">
      <c r="H29730" t="str">
        <f t="shared" ref="H29730:H29793" si="172">_xlfn.TEXTJOIN(", ", TRUE, G29730:G29730)</f>
        <v/>
      </c>
    </row>
    <row r="29731" spans="8:8">
      <c r="H29731" t="str">
        <f t="shared" si="172"/>
        <v/>
      </c>
    </row>
    <row r="29732" spans="8:8">
      <c r="H29732" t="str">
        <f t="shared" si="172"/>
        <v/>
      </c>
    </row>
    <row r="29733" spans="8:8">
      <c r="H29733" t="str">
        <f t="shared" si="172"/>
        <v/>
      </c>
    </row>
    <row r="29734" spans="8:8">
      <c r="H29734" t="str">
        <f t="shared" si="172"/>
        <v/>
      </c>
    </row>
    <row r="29735" spans="8:8">
      <c r="H29735" t="str">
        <f t="shared" si="172"/>
        <v/>
      </c>
    </row>
    <row r="29736" spans="8:8">
      <c r="H29736" t="str">
        <f t="shared" si="172"/>
        <v/>
      </c>
    </row>
    <row r="29737" spans="8:8">
      <c r="H29737" t="str">
        <f t="shared" si="172"/>
        <v/>
      </c>
    </row>
    <row r="29738" spans="8:8">
      <c r="H29738" t="str">
        <f t="shared" si="172"/>
        <v/>
      </c>
    </row>
    <row r="29739" spans="8:8">
      <c r="H29739" t="str">
        <f t="shared" si="172"/>
        <v/>
      </c>
    </row>
    <row r="29740" spans="8:8">
      <c r="H29740" t="str">
        <f t="shared" si="172"/>
        <v/>
      </c>
    </row>
    <row r="29741" spans="8:8">
      <c r="H29741" t="str">
        <f t="shared" si="172"/>
        <v/>
      </c>
    </row>
    <row r="29742" spans="8:8">
      <c r="H29742" t="str">
        <f t="shared" si="172"/>
        <v/>
      </c>
    </row>
    <row r="29743" spans="8:8">
      <c r="H29743" t="str">
        <f t="shared" si="172"/>
        <v/>
      </c>
    </row>
    <row r="29744" spans="8:8">
      <c r="H29744" t="str">
        <f t="shared" si="172"/>
        <v/>
      </c>
    </row>
    <row r="29745" spans="8:8">
      <c r="H29745" t="str">
        <f t="shared" si="172"/>
        <v/>
      </c>
    </row>
    <row r="29746" spans="8:8">
      <c r="H29746" t="str">
        <f t="shared" si="172"/>
        <v/>
      </c>
    </row>
    <row r="29747" spans="8:8">
      <c r="H29747" t="str">
        <f t="shared" si="172"/>
        <v/>
      </c>
    </row>
    <row r="29748" spans="8:8">
      <c r="H29748" t="str">
        <f t="shared" si="172"/>
        <v/>
      </c>
    </row>
    <row r="29749" spans="8:8">
      <c r="H29749" t="str">
        <f t="shared" si="172"/>
        <v/>
      </c>
    </row>
    <row r="29750" spans="8:8">
      <c r="H29750" t="str">
        <f t="shared" si="172"/>
        <v/>
      </c>
    </row>
    <row r="29751" spans="8:8">
      <c r="H29751" t="str">
        <f t="shared" si="172"/>
        <v/>
      </c>
    </row>
    <row r="29752" spans="8:8">
      <c r="H29752" t="str">
        <f t="shared" si="172"/>
        <v/>
      </c>
    </row>
    <row r="29753" spans="8:8">
      <c r="H29753" t="str">
        <f t="shared" si="172"/>
        <v/>
      </c>
    </row>
    <row r="29754" spans="8:8">
      <c r="H29754" t="str">
        <f t="shared" si="172"/>
        <v/>
      </c>
    </row>
    <row r="29755" spans="8:8">
      <c r="H29755" t="str">
        <f t="shared" si="172"/>
        <v/>
      </c>
    </row>
    <row r="29756" spans="8:8">
      <c r="H29756" t="str">
        <f t="shared" si="172"/>
        <v/>
      </c>
    </row>
    <row r="29757" spans="8:8">
      <c r="H29757" t="str">
        <f t="shared" si="172"/>
        <v/>
      </c>
    </row>
    <row r="29758" spans="8:8">
      <c r="H29758" t="str">
        <f t="shared" si="172"/>
        <v/>
      </c>
    </row>
    <row r="29759" spans="8:8">
      <c r="H29759" t="str">
        <f t="shared" si="172"/>
        <v/>
      </c>
    </row>
    <row r="29760" spans="8:8">
      <c r="H29760" t="str">
        <f t="shared" si="172"/>
        <v/>
      </c>
    </row>
    <row r="29761" spans="8:8">
      <c r="H29761" t="str">
        <f t="shared" si="172"/>
        <v/>
      </c>
    </row>
    <row r="29762" spans="8:8">
      <c r="H29762" t="str">
        <f t="shared" si="172"/>
        <v/>
      </c>
    </row>
    <row r="29763" spans="8:8">
      <c r="H29763" t="str">
        <f t="shared" si="172"/>
        <v/>
      </c>
    </row>
    <row r="29764" spans="8:8">
      <c r="H29764" t="str">
        <f t="shared" si="172"/>
        <v/>
      </c>
    </row>
    <row r="29765" spans="8:8">
      <c r="H29765" t="str">
        <f t="shared" si="172"/>
        <v/>
      </c>
    </row>
    <row r="29766" spans="8:8">
      <c r="H29766" t="str">
        <f t="shared" si="172"/>
        <v/>
      </c>
    </row>
    <row r="29767" spans="8:8">
      <c r="H29767" t="str">
        <f t="shared" si="172"/>
        <v/>
      </c>
    </row>
    <row r="29768" spans="8:8">
      <c r="H29768" t="str">
        <f t="shared" si="172"/>
        <v/>
      </c>
    </row>
    <row r="29769" spans="8:8">
      <c r="H29769" t="str">
        <f t="shared" si="172"/>
        <v/>
      </c>
    </row>
    <row r="29770" spans="8:8">
      <c r="H29770" t="str">
        <f t="shared" si="172"/>
        <v/>
      </c>
    </row>
    <row r="29771" spans="8:8">
      <c r="H29771" t="str">
        <f t="shared" si="172"/>
        <v/>
      </c>
    </row>
    <row r="29772" spans="8:8">
      <c r="H29772" t="str">
        <f t="shared" si="172"/>
        <v/>
      </c>
    </row>
    <row r="29773" spans="8:8">
      <c r="H29773" t="str">
        <f t="shared" si="172"/>
        <v/>
      </c>
    </row>
    <row r="29774" spans="8:8">
      <c r="H29774" t="str">
        <f t="shared" si="172"/>
        <v/>
      </c>
    </row>
    <row r="29775" spans="8:8">
      <c r="H29775" t="str">
        <f t="shared" si="172"/>
        <v/>
      </c>
    </row>
    <row r="29776" spans="8:8">
      <c r="H29776" t="str">
        <f t="shared" si="172"/>
        <v/>
      </c>
    </row>
    <row r="29777" spans="8:8">
      <c r="H29777" t="str">
        <f t="shared" si="172"/>
        <v/>
      </c>
    </row>
    <row r="29778" spans="8:8">
      <c r="H29778" t="str">
        <f t="shared" si="172"/>
        <v/>
      </c>
    </row>
    <row r="29779" spans="8:8">
      <c r="H29779" t="str">
        <f t="shared" si="172"/>
        <v/>
      </c>
    </row>
    <row r="29780" spans="8:8">
      <c r="H29780" t="str">
        <f t="shared" si="172"/>
        <v/>
      </c>
    </row>
    <row r="29781" spans="8:8">
      <c r="H29781" t="str">
        <f t="shared" si="172"/>
        <v/>
      </c>
    </row>
    <row r="29782" spans="8:8">
      <c r="H29782" t="str">
        <f t="shared" si="172"/>
        <v/>
      </c>
    </row>
    <row r="29783" spans="8:8">
      <c r="H29783" t="str">
        <f t="shared" si="172"/>
        <v/>
      </c>
    </row>
    <row r="29784" spans="8:8">
      <c r="H29784" t="str">
        <f t="shared" si="172"/>
        <v/>
      </c>
    </row>
    <row r="29785" spans="8:8">
      <c r="H29785" t="str">
        <f t="shared" si="172"/>
        <v/>
      </c>
    </row>
    <row r="29786" spans="8:8">
      <c r="H29786" t="str">
        <f t="shared" si="172"/>
        <v/>
      </c>
    </row>
    <row r="29787" spans="8:8">
      <c r="H29787" t="str">
        <f t="shared" si="172"/>
        <v/>
      </c>
    </row>
    <row r="29788" spans="8:8">
      <c r="H29788" t="str">
        <f t="shared" si="172"/>
        <v/>
      </c>
    </row>
    <row r="29789" spans="8:8">
      <c r="H29789" t="str">
        <f t="shared" si="172"/>
        <v/>
      </c>
    </row>
    <row r="29790" spans="8:8">
      <c r="H29790" t="str">
        <f t="shared" si="172"/>
        <v/>
      </c>
    </row>
    <row r="29791" spans="8:8">
      <c r="H29791" t="str">
        <f t="shared" si="172"/>
        <v/>
      </c>
    </row>
    <row r="29792" spans="8:8">
      <c r="H29792" t="str">
        <f t="shared" si="172"/>
        <v/>
      </c>
    </row>
    <row r="29793" spans="8:8">
      <c r="H29793" t="str">
        <f t="shared" si="172"/>
        <v/>
      </c>
    </row>
    <row r="29794" spans="8:8">
      <c r="H29794" t="str">
        <f t="shared" ref="H29794:H29857" si="173">_xlfn.TEXTJOIN(", ", TRUE, G29794:G29794)</f>
        <v/>
      </c>
    </row>
    <row r="29795" spans="8:8">
      <c r="H29795" t="str">
        <f t="shared" si="173"/>
        <v/>
      </c>
    </row>
    <row r="29796" spans="8:8">
      <c r="H29796" t="str">
        <f t="shared" si="173"/>
        <v/>
      </c>
    </row>
    <row r="29797" spans="8:8">
      <c r="H29797" t="str">
        <f t="shared" si="173"/>
        <v/>
      </c>
    </row>
    <row r="29798" spans="8:8">
      <c r="H29798" t="str">
        <f t="shared" si="173"/>
        <v/>
      </c>
    </row>
    <row r="29799" spans="8:8">
      <c r="H29799" t="str">
        <f t="shared" si="173"/>
        <v/>
      </c>
    </row>
    <row r="29800" spans="8:8">
      <c r="H29800" t="str">
        <f t="shared" si="173"/>
        <v/>
      </c>
    </row>
    <row r="29801" spans="8:8">
      <c r="H29801" t="str">
        <f t="shared" si="173"/>
        <v/>
      </c>
    </row>
    <row r="29802" spans="8:8">
      <c r="H29802" t="str">
        <f t="shared" si="173"/>
        <v/>
      </c>
    </row>
    <row r="29803" spans="8:8">
      <c r="H29803" t="str">
        <f t="shared" si="173"/>
        <v/>
      </c>
    </row>
    <row r="29804" spans="8:8">
      <c r="H29804" t="str">
        <f t="shared" si="173"/>
        <v/>
      </c>
    </row>
    <row r="29805" spans="8:8">
      <c r="H29805" t="str">
        <f t="shared" si="173"/>
        <v/>
      </c>
    </row>
    <row r="29806" spans="8:8">
      <c r="H29806" t="str">
        <f t="shared" si="173"/>
        <v/>
      </c>
    </row>
    <row r="29807" spans="8:8">
      <c r="H29807" t="str">
        <f t="shared" si="173"/>
        <v/>
      </c>
    </row>
    <row r="29808" spans="8:8">
      <c r="H29808" t="str">
        <f t="shared" si="173"/>
        <v/>
      </c>
    </row>
    <row r="29809" spans="8:8">
      <c r="H29809" t="str">
        <f t="shared" si="173"/>
        <v/>
      </c>
    </row>
    <row r="29810" spans="8:8">
      <c r="H29810" t="str">
        <f t="shared" si="173"/>
        <v/>
      </c>
    </row>
    <row r="29811" spans="8:8">
      <c r="H29811" t="str">
        <f t="shared" si="173"/>
        <v/>
      </c>
    </row>
    <row r="29812" spans="8:8">
      <c r="H29812" t="str">
        <f t="shared" si="173"/>
        <v/>
      </c>
    </row>
    <row r="29813" spans="8:8">
      <c r="H29813" t="str">
        <f t="shared" si="173"/>
        <v/>
      </c>
    </row>
    <row r="29814" spans="8:8">
      <c r="H29814" t="str">
        <f t="shared" si="173"/>
        <v/>
      </c>
    </row>
    <row r="29815" spans="8:8">
      <c r="H29815" t="str">
        <f t="shared" si="173"/>
        <v/>
      </c>
    </row>
    <row r="29816" spans="8:8">
      <c r="H29816" t="str">
        <f t="shared" si="173"/>
        <v/>
      </c>
    </row>
    <row r="29817" spans="8:8">
      <c r="H29817" t="str">
        <f t="shared" si="173"/>
        <v/>
      </c>
    </row>
    <row r="29818" spans="8:8">
      <c r="H29818" t="str">
        <f t="shared" si="173"/>
        <v/>
      </c>
    </row>
    <row r="29819" spans="8:8">
      <c r="H29819" t="str">
        <f t="shared" si="173"/>
        <v/>
      </c>
    </row>
    <row r="29820" spans="8:8">
      <c r="H29820" t="str">
        <f t="shared" si="173"/>
        <v/>
      </c>
    </row>
    <row r="29821" spans="8:8">
      <c r="H29821" t="str">
        <f t="shared" si="173"/>
        <v/>
      </c>
    </row>
    <row r="29822" spans="8:8">
      <c r="H29822" t="str">
        <f t="shared" si="173"/>
        <v/>
      </c>
    </row>
    <row r="29823" spans="8:8">
      <c r="H29823" t="str">
        <f t="shared" si="173"/>
        <v/>
      </c>
    </row>
    <row r="29824" spans="8:8">
      <c r="H29824" t="str">
        <f t="shared" si="173"/>
        <v/>
      </c>
    </row>
    <row r="29825" spans="8:8">
      <c r="H29825" t="str">
        <f t="shared" si="173"/>
        <v/>
      </c>
    </row>
    <row r="29826" spans="8:8">
      <c r="H29826" t="str">
        <f t="shared" si="173"/>
        <v/>
      </c>
    </row>
    <row r="29827" spans="8:8">
      <c r="H29827" t="str">
        <f t="shared" si="173"/>
        <v/>
      </c>
    </row>
    <row r="29828" spans="8:8">
      <c r="H29828" t="str">
        <f t="shared" si="173"/>
        <v/>
      </c>
    </row>
    <row r="29829" spans="8:8">
      <c r="H29829" t="str">
        <f t="shared" si="173"/>
        <v/>
      </c>
    </row>
    <row r="29830" spans="8:8">
      <c r="H29830" t="str">
        <f t="shared" si="173"/>
        <v/>
      </c>
    </row>
    <row r="29831" spans="8:8">
      <c r="H29831" t="str">
        <f t="shared" si="173"/>
        <v/>
      </c>
    </row>
    <row r="29832" spans="8:8">
      <c r="H29832" t="str">
        <f t="shared" si="173"/>
        <v/>
      </c>
    </row>
    <row r="29833" spans="8:8">
      <c r="H29833" t="str">
        <f t="shared" si="173"/>
        <v/>
      </c>
    </row>
    <row r="29834" spans="8:8">
      <c r="H29834" t="str">
        <f t="shared" si="173"/>
        <v/>
      </c>
    </row>
    <row r="29835" spans="8:8">
      <c r="H29835" t="str">
        <f t="shared" si="173"/>
        <v/>
      </c>
    </row>
    <row r="29836" spans="8:8">
      <c r="H29836" t="str">
        <f t="shared" si="173"/>
        <v/>
      </c>
    </row>
    <row r="29837" spans="8:8">
      <c r="H29837" t="str">
        <f t="shared" si="173"/>
        <v/>
      </c>
    </row>
    <row r="29838" spans="8:8">
      <c r="H29838" t="str">
        <f t="shared" si="173"/>
        <v/>
      </c>
    </row>
    <row r="29839" spans="8:8">
      <c r="H29839" t="str">
        <f t="shared" si="173"/>
        <v/>
      </c>
    </row>
    <row r="29840" spans="8:8">
      <c r="H29840" t="str">
        <f t="shared" si="173"/>
        <v/>
      </c>
    </row>
    <row r="29841" spans="8:8">
      <c r="H29841" t="str">
        <f t="shared" si="173"/>
        <v/>
      </c>
    </row>
    <row r="29842" spans="8:8">
      <c r="H29842" t="str">
        <f t="shared" si="173"/>
        <v/>
      </c>
    </row>
    <row r="29843" spans="8:8">
      <c r="H29843" t="str">
        <f t="shared" si="173"/>
        <v/>
      </c>
    </row>
    <row r="29844" spans="8:8">
      <c r="H29844" t="str">
        <f t="shared" si="173"/>
        <v/>
      </c>
    </row>
    <row r="29845" spans="8:8">
      <c r="H29845" t="str">
        <f t="shared" si="173"/>
        <v/>
      </c>
    </row>
    <row r="29846" spans="8:8">
      <c r="H29846" t="str">
        <f t="shared" si="173"/>
        <v/>
      </c>
    </row>
    <row r="29847" spans="8:8">
      <c r="H29847" t="str">
        <f t="shared" si="173"/>
        <v/>
      </c>
    </row>
    <row r="29848" spans="8:8">
      <c r="H29848" t="str">
        <f t="shared" si="173"/>
        <v/>
      </c>
    </row>
    <row r="29849" spans="8:8">
      <c r="H29849" t="str">
        <f t="shared" si="173"/>
        <v/>
      </c>
    </row>
    <row r="29850" spans="8:8">
      <c r="H29850" t="str">
        <f t="shared" si="173"/>
        <v/>
      </c>
    </row>
    <row r="29851" spans="8:8">
      <c r="H29851" t="str">
        <f t="shared" si="173"/>
        <v/>
      </c>
    </row>
    <row r="29852" spans="8:8">
      <c r="H29852" t="str">
        <f t="shared" si="173"/>
        <v/>
      </c>
    </row>
    <row r="29853" spans="8:8">
      <c r="H29853" t="str">
        <f t="shared" si="173"/>
        <v/>
      </c>
    </row>
    <row r="29854" spans="8:8">
      <c r="H29854" t="str">
        <f t="shared" si="173"/>
        <v/>
      </c>
    </row>
    <row r="29855" spans="8:8">
      <c r="H29855" t="str">
        <f t="shared" si="173"/>
        <v/>
      </c>
    </row>
    <row r="29856" spans="8:8">
      <c r="H29856" t="str">
        <f t="shared" si="173"/>
        <v/>
      </c>
    </row>
    <row r="29857" spans="8:8">
      <c r="H29857" t="str">
        <f t="shared" si="173"/>
        <v/>
      </c>
    </row>
    <row r="29858" spans="8:8">
      <c r="H29858" t="str">
        <f t="shared" ref="H29858:H29921" si="174">_xlfn.TEXTJOIN(", ", TRUE, G29858:G29858)</f>
        <v/>
      </c>
    </row>
    <row r="29859" spans="8:8">
      <c r="H29859" t="str">
        <f t="shared" si="174"/>
        <v/>
      </c>
    </row>
    <row r="29860" spans="8:8">
      <c r="H29860" t="str">
        <f t="shared" si="174"/>
        <v/>
      </c>
    </row>
    <row r="29861" spans="8:8">
      <c r="H29861" t="str">
        <f t="shared" si="174"/>
        <v/>
      </c>
    </row>
    <row r="29862" spans="8:8">
      <c r="H29862" t="str">
        <f t="shared" si="174"/>
        <v/>
      </c>
    </row>
    <row r="29863" spans="8:8">
      <c r="H29863" t="str">
        <f t="shared" si="174"/>
        <v/>
      </c>
    </row>
    <row r="29864" spans="8:8">
      <c r="H29864" t="str">
        <f t="shared" si="174"/>
        <v/>
      </c>
    </row>
    <row r="29865" spans="8:8">
      <c r="H29865" t="str">
        <f t="shared" si="174"/>
        <v/>
      </c>
    </row>
    <row r="29866" spans="8:8">
      <c r="H29866" t="str">
        <f t="shared" si="174"/>
        <v/>
      </c>
    </row>
    <row r="29867" spans="8:8">
      <c r="H29867" t="str">
        <f t="shared" si="174"/>
        <v/>
      </c>
    </row>
    <row r="29868" spans="8:8">
      <c r="H29868" t="str">
        <f t="shared" si="174"/>
        <v/>
      </c>
    </row>
    <row r="29869" spans="8:8">
      <c r="H29869" t="str">
        <f t="shared" si="174"/>
        <v/>
      </c>
    </row>
    <row r="29870" spans="8:8">
      <c r="H29870" t="str">
        <f t="shared" si="174"/>
        <v/>
      </c>
    </row>
    <row r="29871" spans="8:8">
      <c r="H29871" t="str">
        <f t="shared" si="174"/>
        <v/>
      </c>
    </row>
    <row r="29872" spans="8:8">
      <c r="H29872" t="str">
        <f t="shared" si="174"/>
        <v/>
      </c>
    </row>
    <row r="29873" spans="8:8">
      <c r="H29873" t="str">
        <f t="shared" si="174"/>
        <v/>
      </c>
    </row>
    <row r="29874" spans="8:8">
      <c r="H29874" t="str">
        <f t="shared" si="174"/>
        <v/>
      </c>
    </row>
    <row r="29875" spans="8:8">
      <c r="H29875" t="str">
        <f t="shared" si="174"/>
        <v/>
      </c>
    </row>
    <row r="29876" spans="8:8">
      <c r="H29876" t="str">
        <f t="shared" si="174"/>
        <v/>
      </c>
    </row>
    <row r="29877" spans="8:8">
      <c r="H29877" t="str">
        <f t="shared" si="174"/>
        <v/>
      </c>
    </row>
    <row r="29878" spans="8:8">
      <c r="H29878" t="str">
        <f t="shared" si="174"/>
        <v/>
      </c>
    </row>
    <row r="29879" spans="8:8">
      <c r="H29879" t="str">
        <f t="shared" si="174"/>
        <v/>
      </c>
    </row>
    <row r="29880" spans="8:8">
      <c r="H29880" t="str">
        <f t="shared" si="174"/>
        <v/>
      </c>
    </row>
    <row r="29881" spans="8:8">
      <c r="H29881" t="str">
        <f t="shared" si="174"/>
        <v/>
      </c>
    </row>
    <row r="29882" spans="8:8">
      <c r="H29882" t="str">
        <f t="shared" si="174"/>
        <v/>
      </c>
    </row>
    <row r="29883" spans="8:8">
      <c r="H29883" t="str">
        <f t="shared" si="174"/>
        <v/>
      </c>
    </row>
    <row r="29884" spans="8:8">
      <c r="H29884" t="str">
        <f t="shared" si="174"/>
        <v/>
      </c>
    </row>
    <row r="29885" spans="8:8">
      <c r="H29885" t="str">
        <f t="shared" si="174"/>
        <v/>
      </c>
    </row>
    <row r="29886" spans="8:8">
      <c r="H29886" t="str">
        <f t="shared" si="174"/>
        <v/>
      </c>
    </row>
    <row r="29887" spans="8:8">
      <c r="H29887" t="str">
        <f t="shared" si="174"/>
        <v/>
      </c>
    </row>
    <row r="29888" spans="8:8">
      <c r="H29888" t="str">
        <f t="shared" si="174"/>
        <v/>
      </c>
    </row>
    <row r="29889" spans="8:8">
      <c r="H29889" t="str">
        <f t="shared" si="174"/>
        <v/>
      </c>
    </row>
    <row r="29890" spans="8:8">
      <c r="H29890" t="str">
        <f t="shared" si="174"/>
        <v/>
      </c>
    </row>
    <row r="29891" spans="8:8">
      <c r="H29891" t="str">
        <f t="shared" si="174"/>
        <v/>
      </c>
    </row>
    <row r="29892" spans="8:8">
      <c r="H29892" t="str">
        <f t="shared" si="174"/>
        <v/>
      </c>
    </row>
    <row r="29893" spans="8:8">
      <c r="H29893" t="str">
        <f t="shared" si="174"/>
        <v/>
      </c>
    </row>
    <row r="29894" spans="8:8">
      <c r="H29894" t="str">
        <f t="shared" si="174"/>
        <v/>
      </c>
    </row>
    <row r="29895" spans="8:8">
      <c r="H29895" t="str">
        <f t="shared" si="174"/>
        <v/>
      </c>
    </row>
    <row r="29896" spans="8:8">
      <c r="H29896" t="str">
        <f t="shared" si="174"/>
        <v/>
      </c>
    </row>
    <row r="29897" spans="8:8">
      <c r="H29897" t="str">
        <f t="shared" si="174"/>
        <v/>
      </c>
    </row>
    <row r="29898" spans="8:8">
      <c r="H29898" t="str">
        <f t="shared" si="174"/>
        <v/>
      </c>
    </row>
    <row r="29899" spans="8:8">
      <c r="H29899" t="str">
        <f t="shared" si="174"/>
        <v/>
      </c>
    </row>
    <row r="29900" spans="8:8">
      <c r="H29900" t="str">
        <f t="shared" si="174"/>
        <v/>
      </c>
    </row>
    <row r="29901" spans="8:8">
      <c r="H29901" t="str">
        <f t="shared" si="174"/>
        <v/>
      </c>
    </row>
    <row r="29902" spans="8:8">
      <c r="H29902" t="str">
        <f t="shared" si="174"/>
        <v/>
      </c>
    </row>
    <row r="29903" spans="8:8">
      <c r="H29903" t="str">
        <f t="shared" si="174"/>
        <v/>
      </c>
    </row>
    <row r="29904" spans="8:8">
      <c r="H29904" t="str">
        <f t="shared" si="174"/>
        <v/>
      </c>
    </row>
    <row r="29905" spans="8:8">
      <c r="H29905" t="str">
        <f t="shared" si="174"/>
        <v/>
      </c>
    </row>
    <row r="29906" spans="8:8">
      <c r="H29906" t="str">
        <f t="shared" si="174"/>
        <v/>
      </c>
    </row>
    <row r="29907" spans="8:8">
      <c r="H29907" t="str">
        <f t="shared" si="174"/>
        <v/>
      </c>
    </row>
    <row r="29908" spans="8:8">
      <c r="H29908" t="str">
        <f t="shared" si="174"/>
        <v/>
      </c>
    </row>
    <row r="29909" spans="8:8">
      <c r="H29909" t="str">
        <f t="shared" si="174"/>
        <v/>
      </c>
    </row>
    <row r="29910" spans="8:8">
      <c r="H29910" t="str">
        <f t="shared" si="174"/>
        <v/>
      </c>
    </row>
    <row r="29911" spans="8:8">
      <c r="H29911" t="str">
        <f t="shared" si="174"/>
        <v/>
      </c>
    </row>
    <row r="29912" spans="8:8">
      <c r="H29912" t="str">
        <f t="shared" si="174"/>
        <v/>
      </c>
    </row>
    <row r="29913" spans="8:8">
      <c r="H29913" t="str">
        <f t="shared" si="174"/>
        <v/>
      </c>
    </row>
    <row r="29914" spans="8:8">
      <c r="H29914" t="str">
        <f t="shared" si="174"/>
        <v/>
      </c>
    </row>
    <row r="29915" spans="8:8">
      <c r="H29915" t="str">
        <f t="shared" si="174"/>
        <v/>
      </c>
    </row>
    <row r="29916" spans="8:8">
      <c r="H29916" t="str">
        <f t="shared" si="174"/>
        <v/>
      </c>
    </row>
    <row r="29917" spans="8:8">
      <c r="H29917" t="str">
        <f t="shared" si="174"/>
        <v/>
      </c>
    </row>
    <row r="29918" spans="8:8">
      <c r="H29918" t="str">
        <f t="shared" si="174"/>
        <v/>
      </c>
    </row>
    <row r="29919" spans="8:8">
      <c r="H29919" t="str">
        <f t="shared" si="174"/>
        <v/>
      </c>
    </row>
    <row r="29920" spans="8:8">
      <c r="H29920" t="str">
        <f t="shared" si="174"/>
        <v/>
      </c>
    </row>
    <row r="29921" spans="8:8">
      <c r="H29921" t="str">
        <f t="shared" si="174"/>
        <v/>
      </c>
    </row>
    <row r="29922" spans="8:8">
      <c r="H29922" t="str">
        <f t="shared" ref="H29922:H29985" si="175">_xlfn.TEXTJOIN(", ", TRUE, G29922:G29922)</f>
        <v/>
      </c>
    </row>
    <row r="29923" spans="8:8">
      <c r="H29923" t="str">
        <f t="shared" si="175"/>
        <v/>
      </c>
    </row>
    <row r="29924" spans="8:8">
      <c r="H29924" t="str">
        <f t="shared" si="175"/>
        <v/>
      </c>
    </row>
    <row r="29925" spans="8:8">
      <c r="H29925" t="str">
        <f t="shared" si="175"/>
        <v/>
      </c>
    </row>
    <row r="29926" spans="8:8">
      <c r="H29926" t="str">
        <f t="shared" si="175"/>
        <v/>
      </c>
    </row>
    <row r="29927" spans="8:8">
      <c r="H29927" t="str">
        <f t="shared" si="175"/>
        <v/>
      </c>
    </row>
    <row r="29928" spans="8:8">
      <c r="H29928" t="str">
        <f t="shared" si="175"/>
        <v/>
      </c>
    </row>
    <row r="29929" spans="8:8">
      <c r="H29929" t="str">
        <f t="shared" si="175"/>
        <v/>
      </c>
    </row>
    <row r="29930" spans="8:8">
      <c r="H29930" t="str">
        <f t="shared" si="175"/>
        <v/>
      </c>
    </row>
    <row r="29931" spans="8:8">
      <c r="H29931" t="str">
        <f t="shared" si="175"/>
        <v/>
      </c>
    </row>
    <row r="29932" spans="8:8">
      <c r="H29932" t="str">
        <f t="shared" si="175"/>
        <v/>
      </c>
    </row>
    <row r="29933" spans="8:8">
      <c r="H29933" t="str">
        <f t="shared" si="175"/>
        <v/>
      </c>
    </row>
    <row r="29934" spans="8:8">
      <c r="H29934" t="str">
        <f t="shared" si="175"/>
        <v/>
      </c>
    </row>
    <row r="29935" spans="8:8">
      <c r="H29935" t="str">
        <f t="shared" si="175"/>
        <v/>
      </c>
    </row>
    <row r="29936" spans="8:8">
      <c r="H29936" t="str">
        <f t="shared" si="175"/>
        <v/>
      </c>
    </row>
    <row r="29937" spans="8:8">
      <c r="H29937" t="str">
        <f t="shared" si="175"/>
        <v/>
      </c>
    </row>
    <row r="29938" spans="8:8">
      <c r="H29938" t="str">
        <f t="shared" si="175"/>
        <v/>
      </c>
    </row>
    <row r="29939" spans="8:8">
      <c r="H29939" t="str">
        <f t="shared" si="175"/>
        <v/>
      </c>
    </row>
    <row r="29940" spans="8:8">
      <c r="H29940" t="str">
        <f t="shared" si="175"/>
        <v/>
      </c>
    </row>
    <row r="29941" spans="8:8">
      <c r="H29941" t="str">
        <f t="shared" si="175"/>
        <v/>
      </c>
    </row>
    <row r="29942" spans="8:8">
      <c r="H29942" t="str">
        <f t="shared" si="175"/>
        <v/>
      </c>
    </row>
    <row r="29943" spans="8:8">
      <c r="H29943" t="str">
        <f t="shared" si="175"/>
        <v/>
      </c>
    </row>
    <row r="29944" spans="8:8">
      <c r="H29944" t="str">
        <f t="shared" si="175"/>
        <v/>
      </c>
    </row>
    <row r="29945" spans="8:8">
      <c r="H29945" t="str">
        <f t="shared" si="175"/>
        <v/>
      </c>
    </row>
    <row r="29946" spans="8:8">
      <c r="H29946" t="str">
        <f t="shared" si="175"/>
        <v/>
      </c>
    </row>
    <row r="29947" spans="8:8">
      <c r="H29947" t="str">
        <f t="shared" si="175"/>
        <v/>
      </c>
    </row>
    <row r="29948" spans="8:8">
      <c r="H29948" t="str">
        <f t="shared" si="175"/>
        <v/>
      </c>
    </row>
    <row r="29949" spans="8:8">
      <c r="H29949" t="str">
        <f t="shared" si="175"/>
        <v/>
      </c>
    </row>
    <row r="29950" spans="8:8">
      <c r="H29950" t="str">
        <f t="shared" si="175"/>
        <v/>
      </c>
    </row>
    <row r="29951" spans="8:8">
      <c r="H29951" t="str">
        <f t="shared" si="175"/>
        <v/>
      </c>
    </row>
    <row r="29952" spans="8:8">
      <c r="H29952" t="str">
        <f t="shared" si="175"/>
        <v/>
      </c>
    </row>
    <row r="29953" spans="8:8">
      <c r="H29953" t="str">
        <f t="shared" si="175"/>
        <v/>
      </c>
    </row>
    <row r="29954" spans="8:8">
      <c r="H29954" t="str">
        <f t="shared" si="175"/>
        <v/>
      </c>
    </row>
    <row r="29955" spans="8:8">
      <c r="H29955" t="str">
        <f t="shared" si="175"/>
        <v/>
      </c>
    </row>
    <row r="29956" spans="8:8">
      <c r="H29956" t="str">
        <f t="shared" si="175"/>
        <v/>
      </c>
    </row>
    <row r="29957" spans="8:8">
      <c r="H29957" t="str">
        <f t="shared" si="175"/>
        <v/>
      </c>
    </row>
    <row r="29958" spans="8:8">
      <c r="H29958" t="str">
        <f t="shared" si="175"/>
        <v/>
      </c>
    </row>
    <row r="29959" spans="8:8">
      <c r="H29959" t="str">
        <f t="shared" si="175"/>
        <v/>
      </c>
    </row>
    <row r="29960" spans="8:8">
      <c r="H29960" t="str">
        <f t="shared" si="175"/>
        <v/>
      </c>
    </row>
    <row r="29961" spans="8:8">
      <c r="H29961" t="str">
        <f t="shared" si="175"/>
        <v/>
      </c>
    </row>
    <row r="29962" spans="8:8">
      <c r="H29962" t="str">
        <f t="shared" si="175"/>
        <v/>
      </c>
    </row>
    <row r="29963" spans="8:8">
      <c r="H29963" t="str">
        <f t="shared" si="175"/>
        <v/>
      </c>
    </row>
    <row r="29964" spans="8:8">
      <c r="H29964" t="str">
        <f t="shared" si="175"/>
        <v/>
      </c>
    </row>
    <row r="29965" spans="8:8">
      <c r="H29965" t="str">
        <f t="shared" si="175"/>
        <v/>
      </c>
    </row>
    <row r="29966" spans="8:8">
      <c r="H29966" t="str">
        <f t="shared" si="175"/>
        <v/>
      </c>
    </row>
    <row r="29967" spans="8:8">
      <c r="H29967" t="str">
        <f t="shared" si="175"/>
        <v/>
      </c>
    </row>
    <row r="29968" spans="8:8">
      <c r="H29968" t="str">
        <f t="shared" si="175"/>
        <v/>
      </c>
    </row>
    <row r="29969" spans="8:8">
      <c r="H29969" t="str">
        <f t="shared" si="175"/>
        <v/>
      </c>
    </row>
    <row r="29970" spans="8:8">
      <c r="H29970" t="str">
        <f t="shared" si="175"/>
        <v/>
      </c>
    </row>
    <row r="29971" spans="8:8">
      <c r="H29971" t="str">
        <f t="shared" si="175"/>
        <v/>
      </c>
    </row>
    <row r="29972" spans="8:8">
      <c r="H29972" t="str">
        <f t="shared" si="175"/>
        <v/>
      </c>
    </row>
    <row r="29973" spans="8:8">
      <c r="H29973" t="str">
        <f t="shared" si="175"/>
        <v/>
      </c>
    </row>
    <row r="29974" spans="8:8">
      <c r="H29974" t="str">
        <f t="shared" si="175"/>
        <v/>
      </c>
    </row>
    <row r="29975" spans="8:8">
      <c r="H29975" t="str">
        <f t="shared" si="175"/>
        <v/>
      </c>
    </row>
    <row r="29976" spans="8:8">
      <c r="H29976" t="str">
        <f t="shared" si="175"/>
        <v/>
      </c>
    </row>
    <row r="29977" spans="8:8">
      <c r="H29977" t="str">
        <f t="shared" si="175"/>
        <v/>
      </c>
    </row>
    <row r="29978" spans="8:8">
      <c r="H29978" t="str">
        <f t="shared" si="175"/>
        <v/>
      </c>
    </row>
    <row r="29979" spans="8:8">
      <c r="H29979" t="str">
        <f t="shared" si="175"/>
        <v/>
      </c>
    </row>
    <row r="29980" spans="8:8">
      <c r="H29980" t="str">
        <f t="shared" si="175"/>
        <v/>
      </c>
    </row>
    <row r="29981" spans="8:8">
      <c r="H29981" t="str">
        <f t="shared" si="175"/>
        <v/>
      </c>
    </row>
    <row r="29982" spans="8:8">
      <c r="H29982" t="str">
        <f t="shared" si="175"/>
        <v/>
      </c>
    </row>
    <row r="29983" spans="8:8">
      <c r="H29983" t="str">
        <f t="shared" si="175"/>
        <v/>
      </c>
    </row>
    <row r="29984" spans="8:8">
      <c r="H29984" t="str">
        <f t="shared" si="175"/>
        <v/>
      </c>
    </row>
    <row r="29985" spans="8:8">
      <c r="H29985" t="str">
        <f t="shared" si="175"/>
        <v/>
      </c>
    </row>
    <row r="29986" spans="8:8">
      <c r="H29986" t="str">
        <f t="shared" ref="H29986:H30049" si="176">_xlfn.TEXTJOIN(", ", TRUE, G29986:G29986)</f>
        <v/>
      </c>
    </row>
    <row r="29987" spans="8:8">
      <c r="H29987" t="str">
        <f t="shared" si="176"/>
        <v/>
      </c>
    </row>
    <row r="29988" spans="8:8">
      <c r="H29988" t="str">
        <f t="shared" si="176"/>
        <v/>
      </c>
    </row>
    <row r="29989" spans="8:8">
      <c r="H29989" t="str">
        <f t="shared" si="176"/>
        <v/>
      </c>
    </row>
    <row r="29990" spans="8:8">
      <c r="H29990" t="str">
        <f t="shared" si="176"/>
        <v/>
      </c>
    </row>
    <row r="29991" spans="8:8">
      <c r="H29991" t="str">
        <f t="shared" si="176"/>
        <v/>
      </c>
    </row>
    <row r="29992" spans="8:8">
      <c r="H29992" t="str">
        <f t="shared" si="176"/>
        <v/>
      </c>
    </row>
    <row r="29993" spans="8:8">
      <c r="H29993" t="str">
        <f t="shared" si="176"/>
        <v/>
      </c>
    </row>
    <row r="29994" spans="8:8">
      <c r="H29994" t="str">
        <f t="shared" si="176"/>
        <v/>
      </c>
    </row>
    <row r="29995" spans="8:8">
      <c r="H29995" t="str">
        <f t="shared" si="176"/>
        <v/>
      </c>
    </row>
    <row r="29996" spans="8:8">
      <c r="H29996" t="str">
        <f t="shared" si="176"/>
        <v/>
      </c>
    </row>
    <row r="29997" spans="8:8">
      <c r="H29997" t="str">
        <f t="shared" si="176"/>
        <v/>
      </c>
    </row>
    <row r="29998" spans="8:8">
      <c r="H29998" t="str">
        <f t="shared" si="176"/>
        <v/>
      </c>
    </row>
    <row r="29999" spans="8:8">
      <c r="H29999" t="str">
        <f t="shared" si="176"/>
        <v/>
      </c>
    </row>
    <row r="30000" spans="8:8">
      <c r="H30000" t="str">
        <f t="shared" si="176"/>
        <v/>
      </c>
    </row>
    <row r="30001" spans="8:8">
      <c r="H30001" t="str">
        <f t="shared" si="176"/>
        <v/>
      </c>
    </row>
    <row r="30002" spans="8:8">
      <c r="H30002" t="str">
        <f t="shared" si="176"/>
        <v/>
      </c>
    </row>
    <row r="30003" spans="8:8">
      <c r="H30003" t="str">
        <f t="shared" si="176"/>
        <v/>
      </c>
    </row>
    <row r="30004" spans="8:8">
      <c r="H30004" t="str">
        <f t="shared" si="176"/>
        <v/>
      </c>
    </row>
    <row r="30005" spans="8:8">
      <c r="H30005" t="str">
        <f t="shared" si="176"/>
        <v/>
      </c>
    </row>
    <row r="30006" spans="8:8">
      <c r="H30006" t="str">
        <f t="shared" si="176"/>
        <v/>
      </c>
    </row>
    <row r="30007" spans="8:8">
      <c r="H30007" t="str">
        <f t="shared" si="176"/>
        <v/>
      </c>
    </row>
    <row r="30008" spans="8:8">
      <c r="H30008" t="str">
        <f t="shared" si="176"/>
        <v/>
      </c>
    </row>
    <row r="30009" spans="8:8">
      <c r="H30009" t="str">
        <f t="shared" si="176"/>
        <v/>
      </c>
    </row>
    <row r="30010" spans="8:8">
      <c r="H30010" t="str">
        <f t="shared" si="176"/>
        <v/>
      </c>
    </row>
    <row r="30011" spans="8:8">
      <c r="H30011" t="str">
        <f t="shared" si="176"/>
        <v/>
      </c>
    </row>
    <row r="30012" spans="8:8">
      <c r="H30012" t="str">
        <f t="shared" si="176"/>
        <v/>
      </c>
    </row>
    <row r="30013" spans="8:8">
      <c r="H30013" t="str">
        <f t="shared" si="176"/>
        <v/>
      </c>
    </row>
    <row r="30014" spans="8:8">
      <c r="H30014" t="str">
        <f t="shared" si="176"/>
        <v/>
      </c>
    </row>
    <row r="30015" spans="8:8">
      <c r="H30015" t="str">
        <f t="shared" si="176"/>
        <v/>
      </c>
    </row>
    <row r="30016" spans="8:8">
      <c r="H30016" t="str">
        <f t="shared" si="176"/>
        <v/>
      </c>
    </row>
    <row r="30017" spans="8:8">
      <c r="H30017" t="str">
        <f t="shared" si="176"/>
        <v/>
      </c>
    </row>
    <row r="30018" spans="8:8">
      <c r="H30018" t="str">
        <f t="shared" si="176"/>
        <v/>
      </c>
    </row>
    <row r="30019" spans="8:8">
      <c r="H30019" t="str">
        <f t="shared" si="176"/>
        <v/>
      </c>
    </row>
    <row r="30020" spans="8:8">
      <c r="H30020" t="str">
        <f t="shared" si="176"/>
        <v/>
      </c>
    </row>
    <row r="30021" spans="8:8">
      <c r="H30021" t="str">
        <f t="shared" si="176"/>
        <v/>
      </c>
    </row>
    <row r="30022" spans="8:8">
      <c r="H30022" t="str">
        <f t="shared" si="176"/>
        <v/>
      </c>
    </row>
    <row r="30023" spans="8:8">
      <c r="H30023" t="str">
        <f t="shared" si="176"/>
        <v/>
      </c>
    </row>
    <row r="30024" spans="8:8">
      <c r="H30024" t="str">
        <f t="shared" si="176"/>
        <v/>
      </c>
    </row>
    <row r="30025" spans="8:8">
      <c r="H30025" t="str">
        <f t="shared" si="176"/>
        <v/>
      </c>
    </row>
    <row r="30026" spans="8:8">
      <c r="H30026" t="str">
        <f t="shared" si="176"/>
        <v/>
      </c>
    </row>
    <row r="30027" spans="8:8">
      <c r="H30027" t="str">
        <f t="shared" si="176"/>
        <v/>
      </c>
    </row>
    <row r="30028" spans="8:8">
      <c r="H30028" t="str">
        <f t="shared" si="176"/>
        <v/>
      </c>
    </row>
    <row r="30029" spans="8:8">
      <c r="H30029" t="str">
        <f t="shared" si="176"/>
        <v/>
      </c>
    </row>
    <row r="30030" spans="8:8">
      <c r="H30030" t="str">
        <f t="shared" si="176"/>
        <v/>
      </c>
    </row>
    <row r="30031" spans="8:8">
      <c r="H30031" t="str">
        <f t="shared" si="176"/>
        <v/>
      </c>
    </row>
    <row r="30032" spans="8:8">
      <c r="H30032" t="str">
        <f t="shared" si="176"/>
        <v/>
      </c>
    </row>
    <row r="30033" spans="8:8">
      <c r="H30033" t="str">
        <f t="shared" si="176"/>
        <v/>
      </c>
    </row>
    <row r="30034" spans="8:8">
      <c r="H30034" t="str">
        <f t="shared" si="176"/>
        <v/>
      </c>
    </row>
    <row r="30035" spans="8:8">
      <c r="H30035" t="str">
        <f t="shared" si="176"/>
        <v/>
      </c>
    </row>
    <row r="30036" spans="8:8">
      <c r="H30036" t="str">
        <f t="shared" si="176"/>
        <v/>
      </c>
    </row>
    <row r="30037" spans="8:8">
      <c r="H30037" t="str">
        <f t="shared" si="176"/>
        <v/>
      </c>
    </row>
    <row r="30038" spans="8:8">
      <c r="H30038" t="str">
        <f t="shared" si="176"/>
        <v/>
      </c>
    </row>
    <row r="30039" spans="8:8">
      <c r="H30039" t="str">
        <f t="shared" si="176"/>
        <v/>
      </c>
    </row>
    <row r="30040" spans="8:8">
      <c r="H30040" t="str">
        <f t="shared" si="176"/>
        <v/>
      </c>
    </row>
    <row r="30041" spans="8:8">
      <c r="H30041" t="str">
        <f t="shared" si="176"/>
        <v/>
      </c>
    </row>
    <row r="30042" spans="8:8">
      <c r="H30042" t="str">
        <f t="shared" si="176"/>
        <v/>
      </c>
    </row>
    <row r="30043" spans="8:8">
      <c r="H30043" t="str">
        <f t="shared" si="176"/>
        <v/>
      </c>
    </row>
    <row r="30044" spans="8:8">
      <c r="H30044" t="str">
        <f t="shared" si="176"/>
        <v/>
      </c>
    </row>
    <row r="30045" spans="8:8">
      <c r="H30045" t="str">
        <f t="shared" si="176"/>
        <v/>
      </c>
    </row>
    <row r="30046" spans="8:8">
      <c r="H30046" t="str">
        <f t="shared" si="176"/>
        <v/>
      </c>
    </row>
    <row r="30047" spans="8:8">
      <c r="H30047" t="str">
        <f t="shared" si="176"/>
        <v/>
      </c>
    </row>
    <row r="30048" spans="8:8">
      <c r="H30048" t="str">
        <f t="shared" si="176"/>
        <v/>
      </c>
    </row>
    <row r="30049" spans="8:8">
      <c r="H30049" t="str">
        <f t="shared" si="176"/>
        <v/>
      </c>
    </row>
    <row r="30050" spans="8:8">
      <c r="H30050" t="str">
        <f t="shared" ref="H30050:H30113" si="177">_xlfn.TEXTJOIN(", ", TRUE, G30050:G30050)</f>
        <v/>
      </c>
    </row>
    <row r="30051" spans="8:8">
      <c r="H30051" t="str">
        <f t="shared" si="177"/>
        <v/>
      </c>
    </row>
    <row r="30052" spans="8:8">
      <c r="H30052" t="str">
        <f t="shared" si="177"/>
        <v/>
      </c>
    </row>
    <row r="30053" spans="8:8">
      <c r="H30053" t="str">
        <f t="shared" si="177"/>
        <v/>
      </c>
    </row>
    <row r="30054" spans="8:8">
      <c r="H30054" t="str">
        <f t="shared" si="177"/>
        <v/>
      </c>
    </row>
    <row r="30055" spans="8:8">
      <c r="H30055" t="str">
        <f t="shared" si="177"/>
        <v/>
      </c>
    </row>
    <row r="30056" spans="8:8">
      <c r="H30056" t="str">
        <f t="shared" si="177"/>
        <v/>
      </c>
    </row>
    <row r="30057" spans="8:8">
      <c r="H30057" t="str">
        <f t="shared" si="177"/>
        <v/>
      </c>
    </row>
    <row r="30058" spans="8:8">
      <c r="H30058" t="str">
        <f t="shared" si="177"/>
        <v/>
      </c>
    </row>
    <row r="30059" spans="8:8">
      <c r="H30059" t="str">
        <f t="shared" si="177"/>
        <v/>
      </c>
    </row>
    <row r="30060" spans="8:8">
      <c r="H30060" t="str">
        <f t="shared" si="177"/>
        <v/>
      </c>
    </row>
    <row r="30061" spans="8:8">
      <c r="H30061" t="str">
        <f t="shared" si="177"/>
        <v/>
      </c>
    </row>
    <row r="30062" spans="8:8">
      <c r="H30062" t="str">
        <f t="shared" si="177"/>
        <v/>
      </c>
    </row>
    <row r="30063" spans="8:8">
      <c r="H30063" t="str">
        <f t="shared" si="177"/>
        <v/>
      </c>
    </row>
    <row r="30064" spans="8:8">
      <c r="H30064" t="str">
        <f t="shared" si="177"/>
        <v/>
      </c>
    </row>
    <row r="30065" spans="8:8">
      <c r="H30065" t="str">
        <f t="shared" si="177"/>
        <v/>
      </c>
    </row>
    <row r="30066" spans="8:8">
      <c r="H30066" t="str">
        <f t="shared" si="177"/>
        <v/>
      </c>
    </row>
    <row r="30067" spans="8:8">
      <c r="H30067" t="str">
        <f t="shared" si="177"/>
        <v/>
      </c>
    </row>
    <row r="30068" spans="8:8">
      <c r="H30068" t="str">
        <f t="shared" si="177"/>
        <v/>
      </c>
    </row>
    <row r="30069" spans="8:8">
      <c r="H30069" t="str">
        <f t="shared" si="177"/>
        <v/>
      </c>
    </row>
    <row r="30070" spans="8:8">
      <c r="H30070" t="str">
        <f t="shared" si="177"/>
        <v/>
      </c>
    </row>
    <row r="30071" spans="8:8">
      <c r="H30071" t="str">
        <f t="shared" si="177"/>
        <v/>
      </c>
    </row>
    <row r="30072" spans="8:8">
      <c r="H30072" t="str">
        <f t="shared" si="177"/>
        <v/>
      </c>
    </row>
    <row r="30073" spans="8:8">
      <c r="H30073" t="str">
        <f t="shared" si="177"/>
        <v/>
      </c>
    </row>
    <row r="30074" spans="8:8">
      <c r="H30074" t="str">
        <f t="shared" si="177"/>
        <v/>
      </c>
    </row>
    <row r="30075" spans="8:8">
      <c r="H30075" t="str">
        <f t="shared" si="177"/>
        <v/>
      </c>
    </row>
    <row r="30076" spans="8:8">
      <c r="H30076" t="str">
        <f t="shared" si="177"/>
        <v/>
      </c>
    </row>
    <row r="30077" spans="8:8">
      <c r="H30077" t="str">
        <f t="shared" si="177"/>
        <v/>
      </c>
    </row>
    <row r="30078" spans="8:8">
      <c r="H30078" t="str">
        <f t="shared" si="177"/>
        <v/>
      </c>
    </row>
    <row r="30079" spans="8:8">
      <c r="H30079" t="str">
        <f t="shared" si="177"/>
        <v/>
      </c>
    </row>
    <row r="30080" spans="8:8">
      <c r="H30080" t="str">
        <f t="shared" si="177"/>
        <v/>
      </c>
    </row>
    <row r="30081" spans="8:8">
      <c r="H30081" t="str">
        <f t="shared" si="177"/>
        <v/>
      </c>
    </row>
    <row r="30082" spans="8:8">
      <c r="H30082" t="str">
        <f t="shared" si="177"/>
        <v/>
      </c>
    </row>
    <row r="30083" spans="8:8">
      <c r="H30083" t="str">
        <f t="shared" si="177"/>
        <v/>
      </c>
    </row>
    <row r="30084" spans="8:8">
      <c r="H30084" t="str">
        <f t="shared" si="177"/>
        <v/>
      </c>
    </row>
    <row r="30085" spans="8:8">
      <c r="H30085" t="str">
        <f t="shared" si="177"/>
        <v/>
      </c>
    </row>
    <row r="30086" spans="8:8">
      <c r="H30086" t="str">
        <f t="shared" si="177"/>
        <v/>
      </c>
    </row>
    <row r="30087" spans="8:8">
      <c r="H30087" t="str">
        <f t="shared" si="177"/>
        <v/>
      </c>
    </row>
    <row r="30088" spans="8:8">
      <c r="H30088" t="str">
        <f t="shared" si="177"/>
        <v/>
      </c>
    </row>
    <row r="30089" spans="8:8">
      <c r="H30089" t="str">
        <f t="shared" si="177"/>
        <v/>
      </c>
    </row>
    <row r="30090" spans="8:8">
      <c r="H30090" t="str">
        <f t="shared" si="177"/>
        <v/>
      </c>
    </row>
    <row r="30091" spans="8:8">
      <c r="H30091" t="str">
        <f t="shared" si="177"/>
        <v/>
      </c>
    </row>
    <row r="30092" spans="8:8">
      <c r="H30092" t="str">
        <f t="shared" si="177"/>
        <v/>
      </c>
    </row>
    <row r="30093" spans="8:8">
      <c r="H30093" t="str">
        <f t="shared" si="177"/>
        <v/>
      </c>
    </row>
    <row r="30094" spans="8:8">
      <c r="H30094" t="str">
        <f t="shared" si="177"/>
        <v/>
      </c>
    </row>
    <row r="30095" spans="8:8">
      <c r="H30095" t="str">
        <f t="shared" si="177"/>
        <v/>
      </c>
    </row>
    <row r="30096" spans="8:8">
      <c r="H30096" t="str">
        <f t="shared" si="177"/>
        <v/>
      </c>
    </row>
    <row r="30097" spans="8:8">
      <c r="H30097" t="str">
        <f t="shared" si="177"/>
        <v/>
      </c>
    </row>
    <row r="30098" spans="8:8">
      <c r="H30098" t="str">
        <f t="shared" si="177"/>
        <v/>
      </c>
    </row>
    <row r="30099" spans="8:8">
      <c r="H30099" t="str">
        <f t="shared" si="177"/>
        <v/>
      </c>
    </row>
    <row r="30100" spans="8:8">
      <c r="H30100" t="str">
        <f t="shared" si="177"/>
        <v/>
      </c>
    </row>
    <row r="30101" spans="8:8">
      <c r="H30101" t="str">
        <f t="shared" si="177"/>
        <v/>
      </c>
    </row>
    <row r="30102" spans="8:8">
      <c r="H30102" t="str">
        <f t="shared" si="177"/>
        <v/>
      </c>
    </row>
    <row r="30103" spans="8:8">
      <c r="H30103" t="str">
        <f t="shared" si="177"/>
        <v/>
      </c>
    </row>
    <row r="30104" spans="8:8">
      <c r="H30104" t="str">
        <f t="shared" si="177"/>
        <v/>
      </c>
    </row>
    <row r="30105" spans="8:8">
      <c r="H30105" t="str">
        <f t="shared" si="177"/>
        <v/>
      </c>
    </row>
    <row r="30106" spans="8:8">
      <c r="H30106" t="str">
        <f t="shared" si="177"/>
        <v/>
      </c>
    </row>
    <row r="30107" spans="8:8">
      <c r="H30107" t="str">
        <f t="shared" si="177"/>
        <v/>
      </c>
    </row>
    <row r="30108" spans="8:8">
      <c r="H30108" t="str">
        <f t="shared" si="177"/>
        <v/>
      </c>
    </row>
    <row r="30109" spans="8:8">
      <c r="H30109" t="str">
        <f t="shared" si="177"/>
        <v/>
      </c>
    </row>
    <row r="30110" spans="8:8">
      <c r="H30110" t="str">
        <f t="shared" si="177"/>
        <v/>
      </c>
    </row>
    <row r="30111" spans="8:8">
      <c r="H30111" t="str">
        <f t="shared" si="177"/>
        <v/>
      </c>
    </row>
    <row r="30112" spans="8:8">
      <c r="H30112" t="str">
        <f t="shared" si="177"/>
        <v/>
      </c>
    </row>
    <row r="30113" spans="8:8">
      <c r="H30113" t="str">
        <f t="shared" si="177"/>
        <v/>
      </c>
    </row>
    <row r="30114" spans="8:8">
      <c r="H30114" t="str">
        <f t="shared" ref="H30114:H30177" si="178">_xlfn.TEXTJOIN(", ", TRUE, G30114:G30114)</f>
        <v/>
      </c>
    </row>
    <row r="30115" spans="8:8">
      <c r="H30115" t="str">
        <f t="shared" si="178"/>
        <v/>
      </c>
    </row>
    <row r="30116" spans="8:8">
      <c r="H30116" t="str">
        <f t="shared" si="178"/>
        <v/>
      </c>
    </row>
    <row r="30117" spans="8:8">
      <c r="H30117" t="str">
        <f t="shared" si="178"/>
        <v/>
      </c>
    </row>
    <row r="30118" spans="8:8">
      <c r="H30118" t="str">
        <f t="shared" si="178"/>
        <v/>
      </c>
    </row>
    <row r="30119" spans="8:8">
      <c r="H30119" t="str">
        <f t="shared" si="178"/>
        <v/>
      </c>
    </row>
    <row r="30120" spans="8:8">
      <c r="H30120" t="str">
        <f t="shared" si="178"/>
        <v/>
      </c>
    </row>
    <row r="30121" spans="8:8">
      <c r="H30121" t="str">
        <f t="shared" si="178"/>
        <v/>
      </c>
    </row>
    <row r="30122" spans="8:8">
      <c r="H30122" t="str">
        <f t="shared" si="178"/>
        <v/>
      </c>
    </row>
    <row r="30123" spans="8:8">
      <c r="H30123" t="str">
        <f t="shared" si="178"/>
        <v/>
      </c>
    </row>
    <row r="30124" spans="8:8">
      <c r="H30124" t="str">
        <f t="shared" si="178"/>
        <v/>
      </c>
    </row>
    <row r="30125" spans="8:8">
      <c r="H30125" t="str">
        <f t="shared" si="178"/>
        <v/>
      </c>
    </row>
    <row r="30126" spans="8:8">
      <c r="H30126" t="str">
        <f t="shared" si="178"/>
        <v/>
      </c>
    </row>
    <row r="30127" spans="8:8">
      <c r="H30127" t="str">
        <f t="shared" si="178"/>
        <v/>
      </c>
    </row>
    <row r="30128" spans="8:8">
      <c r="H30128" t="str">
        <f t="shared" si="178"/>
        <v/>
      </c>
    </row>
    <row r="30129" spans="8:8">
      <c r="H30129" t="str">
        <f t="shared" si="178"/>
        <v/>
      </c>
    </row>
    <row r="30130" spans="8:8">
      <c r="H30130" t="str">
        <f t="shared" si="178"/>
        <v/>
      </c>
    </row>
    <row r="30131" spans="8:8">
      <c r="H30131" t="str">
        <f t="shared" si="178"/>
        <v/>
      </c>
    </row>
    <row r="30132" spans="8:8">
      <c r="H30132" t="str">
        <f t="shared" si="178"/>
        <v/>
      </c>
    </row>
    <row r="30133" spans="8:8">
      <c r="H30133" t="str">
        <f t="shared" si="178"/>
        <v/>
      </c>
    </row>
    <row r="30134" spans="8:8">
      <c r="H30134" t="str">
        <f t="shared" si="178"/>
        <v/>
      </c>
    </row>
    <row r="30135" spans="8:8">
      <c r="H30135" t="str">
        <f t="shared" si="178"/>
        <v/>
      </c>
    </row>
    <row r="30136" spans="8:8">
      <c r="H30136" t="str">
        <f t="shared" si="178"/>
        <v/>
      </c>
    </row>
    <row r="30137" spans="8:8">
      <c r="H30137" t="str">
        <f t="shared" si="178"/>
        <v/>
      </c>
    </row>
    <row r="30138" spans="8:8">
      <c r="H30138" t="str">
        <f t="shared" si="178"/>
        <v/>
      </c>
    </row>
    <row r="30139" spans="8:8">
      <c r="H30139" t="str">
        <f t="shared" si="178"/>
        <v/>
      </c>
    </row>
    <row r="30140" spans="8:8">
      <c r="H30140" t="str">
        <f t="shared" si="178"/>
        <v/>
      </c>
    </row>
    <row r="30141" spans="8:8">
      <c r="H30141" t="str">
        <f t="shared" si="178"/>
        <v/>
      </c>
    </row>
    <row r="30142" spans="8:8">
      <c r="H30142" t="str">
        <f t="shared" si="178"/>
        <v/>
      </c>
    </row>
    <row r="30143" spans="8:8">
      <c r="H30143" t="str">
        <f t="shared" si="178"/>
        <v/>
      </c>
    </row>
    <row r="30144" spans="8:8">
      <c r="H30144" t="str">
        <f t="shared" si="178"/>
        <v/>
      </c>
    </row>
    <row r="30145" spans="8:8">
      <c r="H30145" t="str">
        <f t="shared" si="178"/>
        <v/>
      </c>
    </row>
    <row r="30146" spans="8:8">
      <c r="H30146" t="str">
        <f t="shared" si="178"/>
        <v/>
      </c>
    </row>
    <row r="30147" spans="8:8">
      <c r="H30147" t="str">
        <f t="shared" si="178"/>
        <v/>
      </c>
    </row>
    <row r="30148" spans="8:8">
      <c r="H30148" t="str">
        <f t="shared" si="178"/>
        <v/>
      </c>
    </row>
    <row r="30149" spans="8:8">
      <c r="H30149" t="str">
        <f t="shared" si="178"/>
        <v/>
      </c>
    </row>
    <row r="30150" spans="8:8">
      <c r="H30150" t="str">
        <f t="shared" si="178"/>
        <v/>
      </c>
    </row>
    <row r="30151" spans="8:8">
      <c r="H30151" t="str">
        <f t="shared" si="178"/>
        <v/>
      </c>
    </row>
    <row r="30152" spans="8:8">
      <c r="H30152" t="str">
        <f t="shared" si="178"/>
        <v/>
      </c>
    </row>
    <row r="30153" spans="8:8">
      <c r="H30153" t="str">
        <f t="shared" si="178"/>
        <v/>
      </c>
    </row>
    <row r="30154" spans="8:8">
      <c r="H30154" t="str">
        <f t="shared" si="178"/>
        <v/>
      </c>
    </row>
    <row r="30155" spans="8:8">
      <c r="H30155" t="str">
        <f t="shared" si="178"/>
        <v/>
      </c>
    </row>
    <row r="30156" spans="8:8">
      <c r="H30156" t="str">
        <f t="shared" si="178"/>
        <v/>
      </c>
    </row>
    <row r="30157" spans="8:8">
      <c r="H30157" t="str">
        <f t="shared" si="178"/>
        <v/>
      </c>
    </row>
    <row r="30158" spans="8:8">
      <c r="H30158" t="str">
        <f t="shared" si="178"/>
        <v/>
      </c>
    </row>
    <row r="30159" spans="8:8">
      <c r="H30159" t="str">
        <f t="shared" si="178"/>
        <v/>
      </c>
    </row>
    <row r="30160" spans="8:8">
      <c r="H30160" t="str">
        <f t="shared" si="178"/>
        <v/>
      </c>
    </row>
    <row r="30161" spans="8:8">
      <c r="H30161" t="str">
        <f t="shared" si="178"/>
        <v/>
      </c>
    </row>
    <row r="30162" spans="8:8">
      <c r="H30162" t="str">
        <f t="shared" si="178"/>
        <v/>
      </c>
    </row>
    <row r="30163" spans="8:8">
      <c r="H30163" t="str">
        <f t="shared" si="178"/>
        <v/>
      </c>
    </row>
    <row r="30164" spans="8:8">
      <c r="H30164" t="str">
        <f t="shared" si="178"/>
        <v/>
      </c>
    </row>
    <row r="30165" spans="8:8">
      <c r="H30165" t="str">
        <f t="shared" si="178"/>
        <v/>
      </c>
    </row>
    <row r="30166" spans="8:8">
      <c r="H30166" t="str">
        <f t="shared" si="178"/>
        <v/>
      </c>
    </row>
    <row r="30167" spans="8:8">
      <c r="H30167" t="str">
        <f t="shared" si="178"/>
        <v/>
      </c>
    </row>
    <row r="30168" spans="8:8">
      <c r="H30168" t="str">
        <f t="shared" si="178"/>
        <v/>
      </c>
    </row>
    <row r="30169" spans="8:8">
      <c r="H30169" t="str">
        <f t="shared" si="178"/>
        <v/>
      </c>
    </row>
    <row r="30170" spans="8:8">
      <c r="H30170" t="str">
        <f t="shared" si="178"/>
        <v/>
      </c>
    </row>
    <row r="30171" spans="8:8">
      <c r="H30171" t="str">
        <f t="shared" si="178"/>
        <v/>
      </c>
    </row>
    <row r="30172" spans="8:8">
      <c r="H30172" t="str">
        <f t="shared" si="178"/>
        <v/>
      </c>
    </row>
    <row r="30173" spans="8:8">
      <c r="H30173" t="str">
        <f t="shared" si="178"/>
        <v/>
      </c>
    </row>
    <row r="30174" spans="8:8">
      <c r="H30174" t="str">
        <f t="shared" si="178"/>
        <v/>
      </c>
    </row>
    <row r="30175" spans="8:8">
      <c r="H30175" t="str">
        <f t="shared" si="178"/>
        <v/>
      </c>
    </row>
    <row r="30176" spans="8:8">
      <c r="H30176" t="str">
        <f t="shared" si="178"/>
        <v/>
      </c>
    </row>
    <row r="30177" spans="8:8">
      <c r="H30177" t="str">
        <f t="shared" si="178"/>
        <v/>
      </c>
    </row>
    <row r="30178" spans="8:8">
      <c r="H30178" t="str">
        <f t="shared" ref="H30178:H30241" si="179">_xlfn.TEXTJOIN(", ", TRUE, G30178:G30178)</f>
        <v/>
      </c>
    </row>
    <row r="30179" spans="8:8">
      <c r="H30179" t="str">
        <f t="shared" si="179"/>
        <v/>
      </c>
    </row>
    <row r="30180" spans="8:8">
      <c r="H30180" t="str">
        <f t="shared" si="179"/>
        <v/>
      </c>
    </row>
    <row r="30181" spans="8:8">
      <c r="H30181" t="str">
        <f t="shared" si="179"/>
        <v/>
      </c>
    </row>
    <row r="30182" spans="8:8">
      <c r="H30182" t="str">
        <f t="shared" si="179"/>
        <v/>
      </c>
    </row>
    <row r="30183" spans="8:8">
      <c r="H30183" t="str">
        <f t="shared" si="179"/>
        <v/>
      </c>
    </row>
    <row r="30184" spans="8:8">
      <c r="H30184" t="str">
        <f t="shared" si="179"/>
        <v/>
      </c>
    </row>
    <row r="30185" spans="8:8">
      <c r="H30185" t="str">
        <f t="shared" si="179"/>
        <v/>
      </c>
    </row>
    <row r="30186" spans="8:8">
      <c r="H30186" t="str">
        <f t="shared" si="179"/>
        <v/>
      </c>
    </row>
    <row r="30187" spans="8:8">
      <c r="H30187" t="str">
        <f t="shared" si="179"/>
        <v/>
      </c>
    </row>
    <row r="30188" spans="8:8">
      <c r="H30188" t="str">
        <f t="shared" si="179"/>
        <v/>
      </c>
    </row>
    <row r="30189" spans="8:8">
      <c r="H30189" t="str">
        <f t="shared" si="179"/>
        <v/>
      </c>
    </row>
    <row r="30190" spans="8:8">
      <c r="H30190" t="str">
        <f t="shared" si="179"/>
        <v/>
      </c>
    </row>
    <row r="30191" spans="8:8">
      <c r="H30191" t="str">
        <f t="shared" si="179"/>
        <v/>
      </c>
    </row>
    <row r="30192" spans="8:8">
      <c r="H30192" t="str">
        <f t="shared" si="179"/>
        <v/>
      </c>
    </row>
    <row r="30193" spans="8:8">
      <c r="H30193" t="str">
        <f t="shared" si="179"/>
        <v/>
      </c>
    </row>
    <row r="30194" spans="8:8">
      <c r="H30194" t="str">
        <f t="shared" si="179"/>
        <v/>
      </c>
    </row>
    <row r="30195" spans="8:8">
      <c r="H30195" t="str">
        <f t="shared" si="179"/>
        <v/>
      </c>
    </row>
    <row r="30196" spans="8:8">
      <c r="H30196" t="str">
        <f t="shared" si="179"/>
        <v/>
      </c>
    </row>
    <row r="30197" spans="8:8">
      <c r="H30197" t="str">
        <f t="shared" si="179"/>
        <v/>
      </c>
    </row>
    <row r="30198" spans="8:8">
      <c r="H30198" t="str">
        <f t="shared" si="179"/>
        <v/>
      </c>
    </row>
    <row r="30199" spans="8:8">
      <c r="H30199" t="str">
        <f t="shared" si="179"/>
        <v/>
      </c>
    </row>
    <row r="30200" spans="8:8">
      <c r="H30200" t="str">
        <f t="shared" si="179"/>
        <v/>
      </c>
    </row>
    <row r="30201" spans="8:8">
      <c r="H30201" t="str">
        <f t="shared" si="179"/>
        <v/>
      </c>
    </row>
    <row r="30202" spans="8:8">
      <c r="H30202" t="str">
        <f t="shared" si="179"/>
        <v/>
      </c>
    </row>
    <row r="30203" spans="8:8">
      <c r="H30203" t="str">
        <f t="shared" si="179"/>
        <v/>
      </c>
    </row>
    <row r="30204" spans="8:8">
      <c r="H30204" t="str">
        <f t="shared" si="179"/>
        <v/>
      </c>
    </row>
    <row r="30205" spans="8:8">
      <c r="H30205" t="str">
        <f t="shared" si="179"/>
        <v/>
      </c>
    </row>
    <row r="30206" spans="8:8">
      <c r="H30206" t="str">
        <f t="shared" si="179"/>
        <v/>
      </c>
    </row>
    <row r="30207" spans="8:8">
      <c r="H30207" t="str">
        <f t="shared" si="179"/>
        <v/>
      </c>
    </row>
    <row r="30208" spans="8:8">
      <c r="H30208" t="str">
        <f t="shared" si="179"/>
        <v/>
      </c>
    </row>
    <row r="30209" spans="8:8">
      <c r="H30209" t="str">
        <f t="shared" si="179"/>
        <v/>
      </c>
    </row>
    <row r="30210" spans="8:8">
      <c r="H30210" t="str">
        <f t="shared" si="179"/>
        <v/>
      </c>
    </row>
    <row r="30211" spans="8:8">
      <c r="H30211" t="str">
        <f t="shared" si="179"/>
        <v/>
      </c>
    </row>
    <row r="30212" spans="8:8">
      <c r="H30212" t="str">
        <f t="shared" si="179"/>
        <v/>
      </c>
    </row>
    <row r="30213" spans="8:8">
      <c r="H30213" t="str">
        <f t="shared" si="179"/>
        <v/>
      </c>
    </row>
    <row r="30214" spans="8:8">
      <c r="H30214" t="str">
        <f t="shared" si="179"/>
        <v/>
      </c>
    </row>
    <row r="30215" spans="8:8">
      <c r="H30215" t="str">
        <f t="shared" si="179"/>
        <v/>
      </c>
    </row>
    <row r="30216" spans="8:8">
      <c r="H30216" t="str">
        <f t="shared" si="179"/>
        <v/>
      </c>
    </row>
    <row r="30217" spans="8:8">
      <c r="H30217" t="str">
        <f t="shared" si="179"/>
        <v/>
      </c>
    </row>
    <row r="30218" spans="8:8">
      <c r="H30218" t="str">
        <f t="shared" si="179"/>
        <v/>
      </c>
    </row>
    <row r="30219" spans="8:8">
      <c r="H30219" t="str">
        <f t="shared" si="179"/>
        <v/>
      </c>
    </row>
    <row r="30220" spans="8:8">
      <c r="H30220" t="str">
        <f t="shared" si="179"/>
        <v/>
      </c>
    </row>
    <row r="30221" spans="8:8">
      <c r="H30221" t="str">
        <f t="shared" si="179"/>
        <v/>
      </c>
    </row>
    <row r="30222" spans="8:8">
      <c r="H30222" t="str">
        <f t="shared" si="179"/>
        <v/>
      </c>
    </row>
    <row r="30223" spans="8:8">
      <c r="H30223" t="str">
        <f t="shared" si="179"/>
        <v/>
      </c>
    </row>
    <row r="30224" spans="8:8">
      <c r="H30224" t="str">
        <f t="shared" si="179"/>
        <v/>
      </c>
    </row>
    <row r="30225" spans="8:8">
      <c r="H30225" t="str">
        <f t="shared" si="179"/>
        <v/>
      </c>
    </row>
    <row r="30226" spans="8:8">
      <c r="H30226" t="str">
        <f t="shared" si="179"/>
        <v/>
      </c>
    </row>
    <row r="30227" spans="8:8">
      <c r="H30227" t="str">
        <f t="shared" si="179"/>
        <v/>
      </c>
    </row>
    <row r="30228" spans="8:8">
      <c r="H30228" t="str">
        <f t="shared" si="179"/>
        <v/>
      </c>
    </row>
    <row r="30229" spans="8:8">
      <c r="H30229" t="str">
        <f t="shared" si="179"/>
        <v/>
      </c>
    </row>
    <row r="30230" spans="8:8">
      <c r="H30230" t="str">
        <f t="shared" si="179"/>
        <v/>
      </c>
    </row>
    <row r="30231" spans="8:8">
      <c r="H30231" t="str">
        <f t="shared" si="179"/>
        <v/>
      </c>
    </row>
    <row r="30232" spans="8:8">
      <c r="H30232" t="str">
        <f t="shared" si="179"/>
        <v/>
      </c>
    </row>
    <row r="30233" spans="8:8">
      <c r="H30233" t="str">
        <f t="shared" si="179"/>
        <v/>
      </c>
    </row>
    <row r="30234" spans="8:8">
      <c r="H30234" t="str">
        <f t="shared" si="179"/>
        <v/>
      </c>
    </row>
    <row r="30235" spans="8:8">
      <c r="H30235" t="str">
        <f t="shared" si="179"/>
        <v/>
      </c>
    </row>
    <row r="30236" spans="8:8">
      <c r="H30236" t="str">
        <f t="shared" si="179"/>
        <v/>
      </c>
    </row>
    <row r="30237" spans="8:8">
      <c r="H30237" t="str">
        <f t="shared" si="179"/>
        <v/>
      </c>
    </row>
    <row r="30238" spans="8:8">
      <c r="H30238" t="str">
        <f t="shared" si="179"/>
        <v/>
      </c>
    </row>
    <row r="30239" spans="8:8">
      <c r="H30239" t="str">
        <f t="shared" si="179"/>
        <v/>
      </c>
    </row>
    <row r="30240" spans="8:8">
      <c r="H30240" t="str">
        <f t="shared" si="179"/>
        <v/>
      </c>
    </row>
    <row r="30241" spans="8:8">
      <c r="H30241" t="str">
        <f t="shared" si="179"/>
        <v/>
      </c>
    </row>
    <row r="30242" spans="8:8">
      <c r="H30242" t="str">
        <f t="shared" ref="H30242:H30305" si="180">_xlfn.TEXTJOIN(", ", TRUE, G30242:G30242)</f>
        <v/>
      </c>
    </row>
    <row r="30243" spans="8:8">
      <c r="H30243" t="str">
        <f t="shared" si="180"/>
        <v/>
      </c>
    </row>
    <row r="30244" spans="8:8">
      <c r="H30244" t="str">
        <f t="shared" si="180"/>
        <v/>
      </c>
    </row>
    <row r="30245" spans="8:8">
      <c r="H30245" t="str">
        <f t="shared" si="180"/>
        <v/>
      </c>
    </row>
    <row r="30246" spans="8:8">
      <c r="H30246" t="str">
        <f t="shared" si="180"/>
        <v/>
      </c>
    </row>
    <row r="30247" spans="8:8">
      <c r="H30247" t="str">
        <f t="shared" si="180"/>
        <v/>
      </c>
    </row>
    <row r="30248" spans="8:8">
      <c r="H30248" t="str">
        <f t="shared" si="180"/>
        <v/>
      </c>
    </row>
    <row r="30249" spans="8:8">
      <c r="H30249" t="str">
        <f t="shared" si="180"/>
        <v/>
      </c>
    </row>
    <row r="30250" spans="8:8">
      <c r="H30250" t="str">
        <f t="shared" si="180"/>
        <v/>
      </c>
    </row>
    <row r="30251" spans="8:8">
      <c r="H30251" t="str">
        <f t="shared" si="180"/>
        <v/>
      </c>
    </row>
    <row r="30252" spans="8:8">
      <c r="H30252" t="str">
        <f t="shared" si="180"/>
        <v/>
      </c>
    </row>
    <row r="30253" spans="8:8">
      <c r="H30253" t="str">
        <f t="shared" si="180"/>
        <v/>
      </c>
    </row>
    <row r="30254" spans="8:8">
      <c r="H30254" t="str">
        <f t="shared" si="180"/>
        <v/>
      </c>
    </row>
    <row r="30255" spans="8:8">
      <c r="H30255" t="str">
        <f t="shared" si="180"/>
        <v/>
      </c>
    </row>
    <row r="30256" spans="8:8">
      <c r="H30256" t="str">
        <f t="shared" si="180"/>
        <v/>
      </c>
    </row>
    <row r="30257" spans="8:8">
      <c r="H30257" t="str">
        <f t="shared" si="180"/>
        <v/>
      </c>
    </row>
    <row r="30258" spans="8:8">
      <c r="H30258" t="str">
        <f t="shared" si="180"/>
        <v/>
      </c>
    </row>
    <row r="30259" spans="8:8">
      <c r="H30259" t="str">
        <f t="shared" si="180"/>
        <v/>
      </c>
    </row>
    <row r="30260" spans="8:8">
      <c r="H30260" t="str">
        <f t="shared" si="180"/>
        <v/>
      </c>
    </row>
    <row r="30261" spans="8:8">
      <c r="H30261" t="str">
        <f t="shared" si="180"/>
        <v/>
      </c>
    </row>
    <row r="30262" spans="8:8">
      <c r="H30262" t="str">
        <f t="shared" si="180"/>
        <v/>
      </c>
    </row>
    <row r="30263" spans="8:8">
      <c r="H30263" t="str">
        <f t="shared" si="180"/>
        <v/>
      </c>
    </row>
    <row r="30264" spans="8:8">
      <c r="H30264" t="str">
        <f t="shared" si="180"/>
        <v/>
      </c>
    </row>
    <row r="30265" spans="8:8">
      <c r="H30265" t="str">
        <f t="shared" si="180"/>
        <v/>
      </c>
    </row>
    <row r="30266" spans="8:8">
      <c r="H30266" t="str">
        <f t="shared" si="180"/>
        <v/>
      </c>
    </row>
    <row r="30267" spans="8:8">
      <c r="H30267" t="str">
        <f t="shared" si="180"/>
        <v/>
      </c>
    </row>
    <row r="30268" spans="8:8">
      <c r="H30268" t="str">
        <f t="shared" si="180"/>
        <v/>
      </c>
    </row>
    <row r="30269" spans="8:8">
      <c r="H30269" t="str">
        <f t="shared" si="180"/>
        <v/>
      </c>
    </row>
    <row r="30270" spans="8:8">
      <c r="H30270" t="str">
        <f t="shared" si="180"/>
        <v/>
      </c>
    </row>
    <row r="30271" spans="8:8">
      <c r="H30271" t="str">
        <f t="shared" si="180"/>
        <v/>
      </c>
    </row>
    <row r="30272" spans="8:8">
      <c r="H30272" t="str">
        <f t="shared" si="180"/>
        <v/>
      </c>
    </row>
    <row r="30273" spans="8:8">
      <c r="H30273" t="str">
        <f t="shared" si="180"/>
        <v/>
      </c>
    </row>
    <row r="30274" spans="8:8">
      <c r="H30274" t="str">
        <f t="shared" si="180"/>
        <v/>
      </c>
    </row>
    <row r="30275" spans="8:8">
      <c r="H30275" t="str">
        <f t="shared" si="180"/>
        <v/>
      </c>
    </row>
    <row r="30276" spans="8:8">
      <c r="H30276" t="str">
        <f t="shared" si="180"/>
        <v/>
      </c>
    </row>
    <row r="30277" spans="8:8">
      <c r="H30277" t="str">
        <f t="shared" si="180"/>
        <v/>
      </c>
    </row>
    <row r="30278" spans="8:8">
      <c r="H30278" t="str">
        <f t="shared" si="180"/>
        <v/>
      </c>
    </row>
    <row r="30279" spans="8:8">
      <c r="H30279" t="str">
        <f t="shared" si="180"/>
        <v/>
      </c>
    </row>
    <row r="30280" spans="8:8">
      <c r="H30280" t="str">
        <f t="shared" si="180"/>
        <v/>
      </c>
    </row>
    <row r="30281" spans="8:8">
      <c r="H30281" t="str">
        <f t="shared" si="180"/>
        <v/>
      </c>
    </row>
    <row r="30282" spans="8:8">
      <c r="H30282" t="str">
        <f t="shared" si="180"/>
        <v/>
      </c>
    </row>
    <row r="30283" spans="8:8">
      <c r="H30283" t="str">
        <f t="shared" si="180"/>
        <v/>
      </c>
    </row>
    <row r="30284" spans="8:8">
      <c r="H30284" t="str">
        <f t="shared" si="180"/>
        <v/>
      </c>
    </row>
    <row r="30285" spans="8:8">
      <c r="H30285" t="str">
        <f t="shared" si="180"/>
        <v/>
      </c>
    </row>
    <row r="30286" spans="8:8">
      <c r="H30286" t="str">
        <f t="shared" si="180"/>
        <v/>
      </c>
    </row>
    <row r="30287" spans="8:8">
      <c r="H30287" t="str">
        <f t="shared" si="180"/>
        <v/>
      </c>
    </row>
    <row r="30288" spans="8:8">
      <c r="H30288" t="str">
        <f t="shared" si="180"/>
        <v/>
      </c>
    </row>
    <row r="30289" spans="8:8">
      <c r="H30289" t="str">
        <f t="shared" si="180"/>
        <v/>
      </c>
    </row>
    <row r="30290" spans="8:8">
      <c r="H30290" t="str">
        <f t="shared" si="180"/>
        <v/>
      </c>
    </row>
    <row r="30291" spans="8:8">
      <c r="H30291" t="str">
        <f t="shared" si="180"/>
        <v/>
      </c>
    </row>
    <row r="30292" spans="8:8">
      <c r="H30292" t="str">
        <f t="shared" si="180"/>
        <v/>
      </c>
    </row>
    <row r="30293" spans="8:8">
      <c r="H30293" t="str">
        <f t="shared" si="180"/>
        <v/>
      </c>
    </row>
    <row r="30294" spans="8:8">
      <c r="H30294" t="str">
        <f t="shared" si="180"/>
        <v/>
      </c>
    </row>
    <row r="30295" spans="8:8">
      <c r="H30295" t="str">
        <f t="shared" si="180"/>
        <v/>
      </c>
    </row>
    <row r="30296" spans="8:8">
      <c r="H30296" t="str">
        <f t="shared" si="180"/>
        <v/>
      </c>
    </row>
    <row r="30297" spans="8:8">
      <c r="H30297" t="str">
        <f t="shared" si="180"/>
        <v/>
      </c>
    </row>
    <row r="30298" spans="8:8">
      <c r="H30298" t="str">
        <f t="shared" si="180"/>
        <v/>
      </c>
    </row>
    <row r="30299" spans="8:8">
      <c r="H30299" t="str">
        <f t="shared" si="180"/>
        <v/>
      </c>
    </row>
    <row r="30300" spans="8:8">
      <c r="H30300" t="str">
        <f t="shared" si="180"/>
        <v/>
      </c>
    </row>
    <row r="30301" spans="8:8">
      <c r="H30301" t="str">
        <f t="shared" si="180"/>
        <v/>
      </c>
    </row>
    <row r="30302" spans="8:8">
      <c r="H30302" t="str">
        <f t="shared" si="180"/>
        <v/>
      </c>
    </row>
    <row r="30303" spans="8:8">
      <c r="H30303" t="str">
        <f t="shared" si="180"/>
        <v/>
      </c>
    </row>
    <row r="30304" spans="8:8">
      <c r="H30304" t="str">
        <f t="shared" si="180"/>
        <v/>
      </c>
    </row>
    <row r="30305" spans="8:8">
      <c r="H30305" t="str">
        <f t="shared" si="180"/>
        <v/>
      </c>
    </row>
    <row r="30306" spans="8:8">
      <c r="H30306" t="str">
        <f t="shared" ref="H30306:H30369" si="181">_xlfn.TEXTJOIN(", ", TRUE, G30306:G30306)</f>
        <v/>
      </c>
    </row>
    <row r="30307" spans="8:8">
      <c r="H30307" t="str">
        <f t="shared" si="181"/>
        <v/>
      </c>
    </row>
    <row r="30308" spans="8:8">
      <c r="H30308" t="str">
        <f t="shared" si="181"/>
        <v/>
      </c>
    </row>
    <row r="30309" spans="8:8">
      <c r="H30309" t="str">
        <f t="shared" si="181"/>
        <v/>
      </c>
    </row>
    <row r="30310" spans="8:8">
      <c r="H30310" t="str">
        <f t="shared" si="181"/>
        <v/>
      </c>
    </row>
    <row r="30311" spans="8:8">
      <c r="H30311" t="str">
        <f t="shared" si="181"/>
        <v/>
      </c>
    </row>
    <row r="30312" spans="8:8">
      <c r="H30312" t="str">
        <f t="shared" si="181"/>
        <v/>
      </c>
    </row>
    <row r="30313" spans="8:8">
      <c r="H30313" t="str">
        <f t="shared" si="181"/>
        <v/>
      </c>
    </row>
    <row r="30314" spans="8:8">
      <c r="H30314" t="str">
        <f t="shared" si="181"/>
        <v/>
      </c>
    </row>
    <row r="30315" spans="8:8">
      <c r="H30315" t="str">
        <f t="shared" si="181"/>
        <v/>
      </c>
    </row>
    <row r="30316" spans="8:8">
      <c r="H30316" t="str">
        <f t="shared" si="181"/>
        <v/>
      </c>
    </row>
    <row r="30317" spans="8:8">
      <c r="H30317" t="str">
        <f t="shared" si="181"/>
        <v/>
      </c>
    </row>
    <row r="30318" spans="8:8">
      <c r="H30318" t="str">
        <f t="shared" si="181"/>
        <v/>
      </c>
    </row>
    <row r="30319" spans="8:8">
      <c r="H30319" t="str">
        <f t="shared" si="181"/>
        <v/>
      </c>
    </row>
    <row r="30320" spans="8:8">
      <c r="H30320" t="str">
        <f t="shared" si="181"/>
        <v/>
      </c>
    </row>
    <row r="30321" spans="8:8">
      <c r="H30321" t="str">
        <f t="shared" si="181"/>
        <v/>
      </c>
    </row>
    <row r="30322" spans="8:8">
      <c r="H30322" t="str">
        <f t="shared" si="181"/>
        <v/>
      </c>
    </row>
    <row r="30323" spans="8:8">
      <c r="H30323" t="str">
        <f t="shared" si="181"/>
        <v/>
      </c>
    </row>
    <row r="30324" spans="8:8">
      <c r="H30324" t="str">
        <f t="shared" si="181"/>
        <v/>
      </c>
    </row>
    <row r="30325" spans="8:8">
      <c r="H30325" t="str">
        <f t="shared" si="181"/>
        <v/>
      </c>
    </row>
    <row r="30326" spans="8:8">
      <c r="H30326" t="str">
        <f t="shared" si="181"/>
        <v/>
      </c>
    </row>
    <row r="30327" spans="8:8">
      <c r="H30327" t="str">
        <f t="shared" si="181"/>
        <v/>
      </c>
    </row>
    <row r="30328" spans="8:8">
      <c r="H30328" t="str">
        <f t="shared" si="181"/>
        <v/>
      </c>
    </row>
    <row r="30329" spans="8:8">
      <c r="H30329" t="str">
        <f t="shared" si="181"/>
        <v/>
      </c>
    </row>
    <row r="30330" spans="8:8">
      <c r="H30330" t="str">
        <f t="shared" si="181"/>
        <v/>
      </c>
    </row>
    <row r="30331" spans="8:8">
      <c r="H30331" t="str">
        <f t="shared" si="181"/>
        <v/>
      </c>
    </row>
    <row r="30332" spans="8:8">
      <c r="H30332" t="str">
        <f t="shared" si="181"/>
        <v/>
      </c>
    </row>
    <row r="30333" spans="8:8">
      <c r="H30333" t="str">
        <f t="shared" si="181"/>
        <v/>
      </c>
    </row>
    <row r="30334" spans="8:8">
      <c r="H30334" t="str">
        <f t="shared" si="181"/>
        <v/>
      </c>
    </row>
    <row r="30335" spans="8:8">
      <c r="H30335" t="str">
        <f t="shared" si="181"/>
        <v/>
      </c>
    </row>
    <row r="30336" spans="8:8">
      <c r="H30336" t="str">
        <f t="shared" si="181"/>
        <v/>
      </c>
    </row>
    <row r="30337" spans="8:8">
      <c r="H30337" t="str">
        <f t="shared" si="181"/>
        <v/>
      </c>
    </row>
    <row r="30338" spans="8:8">
      <c r="H30338" t="str">
        <f t="shared" si="181"/>
        <v/>
      </c>
    </row>
    <row r="30339" spans="8:8">
      <c r="H30339" t="str">
        <f t="shared" si="181"/>
        <v/>
      </c>
    </row>
    <row r="30340" spans="8:8">
      <c r="H30340" t="str">
        <f t="shared" si="181"/>
        <v/>
      </c>
    </row>
    <row r="30341" spans="8:8">
      <c r="H30341" t="str">
        <f t="shared" si="181"/>
        <v/>
      </c>
    </row>
    <row r="30342" spans="8:8">
      <c r="H30342" t="str">
        <f t="shared" si="181"/>
        <v/>
      </c>
    </row>
    <row r="30343" spans="8:8">
      <c r="H30343" t="str">
        <f t="shared" si="181"/>
        <v/>
      </c>
    </row>
    <row r="30344" spans="8:8">
      <c r="H30344" t="str">
        <f t="shared" si="181"/>
        <v/>
      </c>
    </row>
    <row r="30345" spans="8:8">
      <c r="H30345" t="str">
        <f t="shared" si="181"/>
        <v/>
      </c>
    </row>
    <row r="30346" spans="8:8">
      <c r="H30346" t="str">
        <f t="shared" si="181"/>
        <v/>
      </c>
    </row>
    <row r="30347" spans="8:8">
      <c r="H30347" t="str">
        <f t="shared" si="181"/>
        <v/>
      </c>
    </row>
    <row r="30348" spans="8:8">
      <c r="H30348" t="str">
        <f t="shared" si="181"/>
        <v/>
      </c>
    </row>
    <row r="30349" spans="8:8">
      <c r="H30349" t="str">
        <f t="shared" si="181"/>
        <v/>
      </c>
    </row>
    <row r="30350" spans="8:8">
      <c r="H30350" t="str">
        <f t="shared" si="181"/>
        <v/>
      </c>
    </row>
    <row r="30351" spans="8:8">
      <c r="H30351" t="str">
        <f t="shared" si="181"/>
        <v/>
      </c>
    </row>
    <row r="30352" spans="8:8">
      <c r="H30352" t="str">
        <f t="shared" si="181"/>
        <v/>
      </c>
    </row>
    <row r="30353" spans="8:8">
      <c r="H30353" t="str">
        <f t="shared" si="181"/>
        <v/>
      </c>
    </row>
    <row r="30354" spans="8:8">
      <c r="H30354" t="str">
        <f t="shared" si="181"/>
        <v/>
      </c>
    </row>
    <row r="30355" spans="8:8">
      <c r="H30355" t="str">
        <f t="shared" si="181"/>
        <v/>
      </c>
    </row>
    <row r="30356" spans="8:8">
      <c r="H30356" t="str">
        <f t="shared" si="181"/>
        <v/>
      </c>
    </row>
    <row r="30357" spans="8:8">
      <c r="H30357" t="str">
        <f t="shared" si="181"/>
        <v/>
      </c>
    </row>
    <row r="30358" spans="8:8">
      <c r="H30358" t="str">
        <f t="shared" si="181"/>
        <v/>
      </c>
    </row>
    <row r="30359" spans="8:8">
      <c r="H30359" t="str">
        <f t="shared" si="181"/>
        <v/>
      </c>
    </row>
    <row r="30360" spans="8:8">
      <c r="H30360" t="str">
        <f t="shared" si="181"/>
        <v/>
      </c>
    </row>
    <row r="30361" spans="8:8">
      <c r="H30361" t="str">
        <f t="shared" si="181"/>
        <v/>
      </c>
    </row>
    <row r="30362" spans="8:8">
      <c r="H30362" t="str">
        <f t="shared" si="181"/>
        <v/>
      </c>
    </row>
    <row r="30363" spans="8:8">
      <c r="H30363" t="str">
        <f t="shared" si="181"/>
        <v/>
      </c>
    </row>
    <row r="30364" spans="8:8">
      <c r="H30364" t="str">
        <f t="shared" si="181"/>
        <v/>
      </c>
    </row>
    <row r="30365" spans="8:8">
      <c r="H30365" t="str">
        <f t="shared" si="181"/>
        <v/>
      </c>
    </row>
    <row r="30366" spans="8:8">
      <c r="H30366" t="str">
        <f t="shared" si="181"/>
        <v/>
      </c>
    </row>
    <row r="30367" spans="8:8">
      <c r="H30367" t="str">
        <f t="shared" si="181"/>
        <v/>
      </c>
    </row>
    <row r="30368" spans="8:8">
      <c r="H30368" t="str">
        <f t="shared" si="181"/>
        <v/>
      </c>
    </row>
    <row r="30369" spans="8:8">
      <c r="H30369" t="str">
        <f t="shared" si="181"/>
        <v/>
      </c>
    </row>
    <row r="30370" spans="8:8">
      <c r="H30370" t="str">
        <f t="shared" ref="H30370:H30433" si="182">_xlfn.TEXTJOIN(", ", TRUE, G30370:G30370)</f>
        <v/>
      </c>
    </row>
    <row r="30371" spans="8:8">
      <c r="H30371" t="str">
        <f t="shared" si="182"/>
        <v/>
      </c>
    </row>
    <row r="30372" spans="8:8">
      <c r="H30372" t="str">
        <f t="shared" si="182"/>
        <v/>
      </c>
    </row>
    <row r="30373" spans="8:8">
      <c r="H30373" t="str">
        <f t="shared" si="182"/>
        <v/>
      </c>
    </row>
    <row r="30374" spans="8:8">
      <c r="H30374" t="str">
        <f t="shared" si="182"/>
        <v/>
      </c>
    </row>
    <row r="30375" spans="8:8">
      <c r="H30375" t="str">
        <f t="shared" si="182"/>
        <v/>
      </c>
    </row>
    <row r="30376" spans="8:8">
      <c r="H30376" t="str">
        <f t="shared" si="182"/>
        <v/>
      </c>
    </row>
    <row r="30377" spans="8:8">
      <c r="H30377" t="str">
        <f t="shared" si="182"/>
        <v/>
      </c>
    </row>
    <row r="30378" spans="8:8">
      <c r="H30378" t="str">
        <f t="shared" si="182"/>
        <v/>
      </c>
    </row>
    <row r="30379" spans="8:8">
      <c r="H30379" t="str">
        <f t="shared" si="182"/>
        <v/>
      </c>
    </row>
    <row r="30380" spans="8:8">
      <c r="H30380" t="str">
        <f t="shared" si="182"/>
        <v/>
      </c>
    </row>
    <row r="30381" spans="8:8">
      <c r="H30381" t="str">
        <f t="shared" si="182"/>
        <v/>
      </c>
    </row>
    <row r="30382" spans="8:8">
      <c r="H30382" t="str">
        <f t="shared" si="182"/>
        <v/>
      </c>
    </row>
    <row r="30383" spans="8:8">
      <c r="H30383" t="str">
        <f t="shared" si="182"/>
        <v/>
      </c>
    </row>
    <row r="30384" spans="8:8">
      <c r="H30384" t="str">
        <f t="shared" si="182"/>
        <v/>
      </c>
    </row>
    <row r="30385" spans="8:8">
      <c r="H30385" t="str">
        <f t="shared" si="182"/>
        <v/>
      </c>
    </row>
    <row r="30386" spans="8:8">
      <c r="H30386" t="str">
        <f t="shared" si="182"/>
        <v/>
      </c>
    </row>
    <row r="30387" spans="8:8">
      <c r="H30387" t="str">
        <f t="shared" si="182"/>
        <v/>
      </c>
    </row>
    <row r="30388" spans="8:8">
      <c r="H30388" t="str">
        <f t="shared" si="182"/>
        <v/>
      </c>
    </row>
    <row r="30389" spans="8:8">
      <c r="H30389" t="str">
        <f t="shared" si="182"/>
        <v/>
      </c>
    </row>
    <row r="30390" spans="8:8">
      <c r="H30390" t="str">
        <f t="shared" si="182"/>
        <v/>
      </c>
    </row>
    <row r="30391" spans="8:8">
      <c r="H30391" t="str">
        <f t="shared" si="182"/>
        <v/>
      </c>
    </row>
    <row r="30392" spans="8:8">
      <c r="H30392" t="str">
        <f t="shared" si="182"/>
        <v/>
      </c>
    </row>
    <row r="30393" spans="8:8">
      <c r="H30393" t="str">
        <f t="shared" si="182"/>
        <v/>
      </c>
    </row>
    <row r="30394" spans="8:8">
      <c r="H30394" t="str">
        <f t="shared" si="182"/>
        <v/>
      </c>
    </row>
    <row r="30395" spans="8:8">
      <c r="H30395" t="str">
        <f t="shared" si="182"/>
        <v/>
      </c>
    </row>
    <row r="30396" spans="8:8">
      <c r="H30396" t="str">
        <f t="shared" si="182"/>
        <v/>
      </c>
    </row>
    <row r="30397" spans="8:8">
      <c r="H30397" t="str">
        <f t="shared" si="182"/>
        <v/>
      </c>
    </row>
    <row r="30398" spans="8:8">
      <c r="H30398" t="str">
        <f t="shared" si="182"/>
        <v/>
      </c>
    </row>
    <row r="30399" spans="8:8">
      <c r="H30399" t="str">
        <f t="shared" si="182"/>
        <v/>
      </c>
    </row>
    <row r="30400" spans="8:8">
      <c r="H30400" t="str">
        <f t="shared" si="182"/>
        <v/>
      </c>
    </row>
    <row r="30401" spans="8:8">
      <c r="H30401" t="str">
        <f t="shared" si="182"/>
        <v/>
      </c>
    </row>
    <row r="30402" spans="8:8">
      <c r="H30402" t="str">
        <f t="shared" si="182"/>
        <v/>
      </c>
    </row>
    <row r="30403" spans="8:8">
      <c r="H30403" t="str">
        <f t="shared" si="182"/>
        <v/>
      </c>
    </row>
    <row r="30404" spans="8:8">
      <c r="H30404" t="str">
        <f t="shared" si="182"/>
        <v/>
      </c>
    </row>
    <row r="30405" spans="8:8">
      <c r="H30405" t="str">
        <f t="shared" si="182"/>
        <v/>
      </c>
    </row>
    <row r="30406" spans="8:8">
      <c r="H30406" t="str">
        <f t="shared" si="182"/>
        <v/>
      </c>
    </row>
    <row r="30407" spans="8:8">
      <c r="H30407" t="str">
        <f t="shared" si="182"/>
        <v/>
      </c>
    </row>
    <row r="30408" spans="8:8">
      <c r="H30408" t="str">
        <f t="shared" si="182"/>
        <v/>
      </c>
    </row>
    <row r="30409" spans="8:8">
      <c r="H30409" t="str">
        <f t="shared" si="182"/>
        <v/>
      </c>
    </row>
    <row r="30410" spans="8:8">
      <c r="H30410" t="str">
        <f t="shared" si="182"/>
        <v/>
      </c>
    </row>
    <row r="30411" spans="8:8">
      <c r="H30411" t="str">
        <f t="shared" si="182"/>
        <v/>
      </c>
    </row>
    <row r="30412" spans="8:8">
      <c r="H30412" t="str">
        <f t="shared" si="182"/>
        <v/>
      </c>
    </row>
    <row r="30413" spans="8:8">
      <c r="H30413" t="str">
        <f t="shared" si="182"/>
        <v/>
      </c>
    </row>
    <row r="30414" spans="8:8">
      <c r="H30414" t="str">
        <f t="shared" si="182"/>
        <v/>
      </c>
    </row>
    <row r="30415" spans="8:8">
      <c r="H30415" t="str">
        <f t="shared" si="182"/>
        <v/>
      </c>
    </row>
    <row r="30416" spans="8:8">
      <c r="H30416" t="str">
        <f t="shared" si="182"/>
        <v/>
      </c>
    </row>
    <row r="30417" spans="8:8">
      <c r="H30417" t="str">
        <f t="shared" si="182"/>
        <v/>
      </c>
    </row>
    <row r="30418" spans="8:8">
      <c r="H30418" t="str">
        <f t="shared" si="182"/>
        <v/>
      </c>
    </row>
    <row r="30419" spans="8:8">
      <c r="H30419" t="str">
        <f t="shared" si="182"/>
        <v/>
      </c>
    </row>
    <row r="30420" spans="8:8">
      <c r="H30420" t="str">
        <f t="shared" si="182"/>
        <v/>
      </c>
    </row>
    <row r="30421" spans="8:8">
      <c r="H30421" t="str">
        <f t="shared" si="182"/>
        <v/>
      </c>
    </row>
    <row r="30422" spans="8:8">
      <c r="H30422" t="str">
        <f t="shared" si="182"/>
        <v/>
      </c>
    </row>
    <row r="30423" spans="8:8">
      <c r="H30423" t="str">
        <f t="shared" si="182"/>
        <v/>
      </c>
    </row>
    <row r="30424" spans="8:8">
      <c r="H30424" t="str">
        <f t="shared" si="182"/>
        <v/>
      </c>
    </row>
    <row r="30425" spans="8:8">
      <c r="H30425" t="str">
        <f t="shared" si="182"/>
        <v/>
      </c>
    </row>
    <row r="30426" spans="8:8">
      <c r="H30426" t="str">
        <f t="shared" si="182"/>
        <v/>
      </c>
    </row>
    <row r="30427" spans="8:8">
      <c r="H30427" t="str">
        <f t="shared" si="182"/>
        <v/>
      </c>
    </row>
    <row r="30428" spans="8:8">
      <c r="H30428" t="str">
        <f t="shared" si="182"/>
        <v/>
      </c>
    </row>
    <row r="30429" spans="8:8">
      <c r="H30429" t="str">
        <f t="shared" si="182"/>
        <v/>
      </c>
    </row>
    <row r="30430" spans="8:8">
      <c r="H30430" t="str">
        <f t="shared" si="182"/>
        <v/>
      </c>
    </row>
    <row r="30431" spans="8:8">
      <c r="H30431" t="str">
        <f t="shared" si="182"/>
        <v/>
      </c>
    </row>
    <row r="30432" spans="8:8">
      <c r="H30432" t="str">
        <f t="shared" si="182"/>
        <v/>
      </c>
    </row>
    <row r="30433" spans="8:8">
      <c r="H30433" t="str">
        <f t="shared" si="182"/>
        <v/>
      </c>
    </row>
    <row r="30434" spans="8:8">
      <c r="H30434" t="str">
        <f t="shared" ref="H30434:H30497" si="183">_xlfn.TEXTJOIN(", ", TRUE, G30434:G30434)</f>
        <v/>
      </c>
    </row>
    <row r="30435" spans="8:8">
      <c r="H30435" t="str">
        <f t="shared" si="183"/>
        <v/>
      </c>
    </row>
    <row r="30436" spans="8:8">
      <c r="H30436" t="str">
        <f t="shared" si="183"/>
        <v/>
      </c>
    </row>
    <row r="30437" spans="8:8">
      <c r="H30437" t="str">
        <f t="shared" si="183"/>
        <v/>
      </c>
    </row>
    <row r="30438" spans="8:8">
      <c r="H30438" t="str">
        <f t="shared" si="183"/>
        <v/>
      </c>
    </row>
    <row r="30439" spans="8:8">
      <c r="H30439" t="str">
        <f t="shared" si="183"/>
        <v/>
      </c>
    </row>
    <row r="30440" spans="8:8">
      <c r="H30440" t="str">
        <f t="shared" si="183"/>
        <v/>
      </c>
    </row>
    <row r="30441" spans="8:8">
      <c r="H30441" t="str">
        <f t="shared" si="183"/>
        <v/>
      </c>
    </row>
    <row r="30442" spans="8:8">
      <c r="H30442" t="str">
        <f t="shared" si="183"/>
        <v/>
      </c>
    </row>
    <row r="30443" spans="8:8">
      <c r="H30443" t="str">
        <f t="shared" si="183"/>
        <v/>
      </c>
    </row>
    <row r="30444" spans="8:8">
      <c r="H30444" t="str">
        <f t="shared" si="183"/>
        <v/>
      </c>
    </row>
    <row r="30445" spans="8:8">
      <c r="H30445" t="str">
        <f t="shared" si="183"/>
        <v/>
      </c>
    </row>
    <row r="30446" spans="8:8">
      <c r="H30446" t="str">
        <f t="shared" si="183"/>
        <v/>
      </c>
    </row>
    <row r="30447" spans="8:8">
      <c r="H30447" t="str">
        <f t="shared" si="183"/>
        <v/>
      </c>
    </row>
    <row r="30448" spans="8:8">
      <c r="H30448" t="str">
        <f t="shared" si="183"/>
        <v/>
      </c>
    </row>
    <row r="30449" spans="8:8">
      <c r="H30449" t="str">
        <f t="shared" si="183"/>
        <v/>
      </c>
    </row>
    <row r="30450" spans="8:8">
      <c r="H30450" t="str">
        <f t="shared" si="183"/>
        <v/>
      </c>
    </row>
    <row r="30451" spans="8:8">
      <c r="H30451" t="str">
        <f t="shared" si="183"/>
        <v/>
      </c>
    </row>
    <row r="30452" spans="8:8">
      <c r="H30452" t="str">
        <f t="shared" si="183"/>
        <v/>
      </c>
    </row>
    <row r="30453" spans="8:8">
      <c r="H30453" t="str">
        <f t="shared" si="183"/>
        <v/>
      </c>
    </row>
    <row r="30454" spans="8:8">
      <c r="H30454" t="str">
        <f t="shared" si="183"/>
        <v/>
      </c>
    </row>
    <row r="30455" spans="8:8">
      <c r="H30455" t="str">
        <f t="shared" si="183"/>
        <v/>
      </c>
    </row>
    <row r="30456" spans="8:8">
      <c r="H30456" t="str">
        <f t="shared" si="183"/>
        <v/>
      </c>
    </row>
    <row r="30457" spans="8:8">
      <c r="H30457" t="str">
        <f t="shared" si="183"/>
        <v/>
      </c>
    </row>
    <row r="30458" spans="8:8">
      <c r="H30458" t="str">
        <f t="shared" si="183"/>
        <v/>
      </c>
    </row>
    <row r="30459" spans="8:8">
      <c r="H30459" t="str">
        <f t="shared" si="183"/>
        <v/>
      </c>
    </row>
    <row r="30460" spans="8:8">
      <c r="H30460" t="str">
        <f t="shared" si="183"/>
        <v/>
      </c>
    </row>
    <row r="30461" spans="8:8">
      <c r="H30461" t="str">
        <f t="shared" si="183"/>
        <v/>
      </c>
    </row>
    <row r="30462" spans="8:8">
      <c r="H30462" t="str">
        <f t="shared" si="183"/>
        <v/>
      </c>
    </row>
    <row r="30463" spans="8:8">
      <c r="H30463" t="str">
        <f t="shared" si="183"/>
        <v/>
      </c>
    </row>
    <row r="30464" spans="8:8">
      <c r="H30464" t="str">
        <f t="shared" si="183"/>
        <v/>
      </c>
    </row>
    <row r="30465" spans="8:8">
      <c r="H30465" t="str">
        <f t="shared" si="183"/>
        <v/>
      </c>
    </row>
    <row r="30466" spans="8:8">
      <c r="H30466" t="str">
        <f t="shared" si="183"/>
        <v/>
      </c>
    </row>
    <row r="30467" spans="8:8">
      <c r="H30467" t="str">
        <f t="shared" si="183"/>
        <v/>
      </c>
    </row>
    <row r="30468" spans="8:8">
      <c r="H30468" t="str">
        <f t="shared" si="183"/>
        <v/>
      </c>
    </row>
    <row r="30469" spans="8:8">
      <c r="H30469" t="str">
        <f t="shared" si="183"/>
        <v/>
      </c>
    </row>
    <row r="30470" spans="8:8">
      <c r="H30470" t="str">
        <f t="shared" si="183"/>
        <v/>
      </c>
    </row>
    <row r="30471" spans="8:8">
      <c r="H30471" t="str">
        <f t="shared" si="183"/>
        <v/>
      </c>
    </row>
    <row r="30472" spans="8:8">
      <c r="H30472" t="str">
        <f t="shared" si="183"/>
        <v/>
      </c>
    </row>
    <row r="30473" spans="8:8">
      <c r="H30473" t="str">
        <f t="shared" si="183"/>
        <v/>
      </c>
    </row>
    <row r="30474" spans="8:8">
      <c r="H30474" t="str">
        <f t="shared" si="183"/>
        <v/>
      </c>
    </row>
    <row r="30475" spans="8:8">
      <c r="H30475" t="str">
        <f t="shared" si="183"/>
        <v/>
      </c>
    </row>
    <row r="30476" spans="8:8">
      <c r="H30476" t="str">
        <f t="shared" si="183"/>
        <v/>
      </c>
    </row>
    <row r="30477" spans="8:8">
      <c r="H30477" t="str">
        <f t="shared" si="183"/>
        <v/>
      </c>
    </row>
    <row r="30478" spans="8:8">
      <c r="H30478" t="str">
        <f t="shared" si="183"/>
        <v/>
      </c>
    </row>
    <row r="30479" spans="8:8">
      <c r="H30479" t="str">
        <f t="shared" si="183"/>
        <v/>
      </c>
    </row>
    <row r="30480" spans="8:8">
      <c r="H30480" t="str">
        <f t="shared" si="183"/>
        <v/>
      </c>
    </row>
    <row r="30481" spans="8:8">
      <c r="H30481" t="str">
        <f t="shared" si="183"/>
        <v/>
      </c>
    </row>
    <row r="30482" spans="8:8">
      <c r="H30482" t="str">
        <f t="shared" si="183"/>
        <v/>
      </c>
    </row>
    <row r="30483" spans="8:8">
      <c r="H30483" t="str">
        <f t="shared" si="183"/>
        <v/>
      </c>
    </row>
    <row r="30484" spans="8:8">
      <c r="H30484" t="str">
        <f t="shared" si="183"/>
        <v/>
      </c>
    </row>
    <row r="30485" spans="8:8">
      <c r="H30485" t="str">
        <f t="shared" si="183"/>
        <v/>
      </c>
    </row>
    <row r="30486" spans="8:8">
      <c r="H30486" t="str">
        <f t="shared" si="183"/>
        <v/>
      </c>
    </row>
    <row r="30487" spans="8:8">
      <c r="H30487" t="str">
        <f t="shared" si="183"/>
        <v/>
      </c>
    </row>
    <row r="30488" spans="8:8">
      <c r="H30488" t="str">
        <f t="shared" si="183"/>
        <v/>
      </c>
    </row>
    <row r="30489" spans="8:8">
      <c r="H30489" t="str">
        <f t="shared" si="183"/>
        <v/>
      </c>
    </row>
    <row r="30490" spans="8:8">
      <c r="H30490" t="str">
        <f t="shared" si="183"/>
        <v/>
      </c>
    </row>
    <row r="30491" spans="8:8">
      <c r="H30491" t="str">
        <f t="shared" si="183"/>
        <v/>
      </c>
    </row>
    <row r="30492" spans="8:8">
      <c r="H30492" t="str">
        <f t="shared" si="183"/>
        <v/>
      </c>
    </row>
    <row r="30493" spans="8:8">
      <c r="H30493" t="str">
        <f t="shared" si="183"/>
        <v/>
      </c>
    </row>
    <row r="30494" spans="8:8">
      <c r="H30494" t="str">
        <f t="shared" si="183"/>
        <v/>
      </c>
    </row>
    <row r="30495" spans="8:8">
      <c r="H30495" t="str">
        <f t="shared" si="183"/>
        <v/>
      </c>
    </row>
    <row r="30496" spans="8:8">
      <c r="H30496" t="str">
        <f t="shared" si="183"/>
        <v/>
      </c>
    </row>
    <row r="30497" spans="8:8">
      <c r="H30497" t="str">
        <f t="shared" si="183"/>
        <v/>
      </c>
    </row>
    <row r="30498" spans="8:8">
      <c r="H30498" t="str">
        <f t="shared" ref="H30498:H30561" si="184">_xlfn.TEXTJOIN(", ", TRUE, G30498:G30498)</f>
        <v/>
      </c>
    </row>
    <row r="30499" spans="8:8">
      <c r="H30499" t="str">
        <f t="shared" si="184"/>
        <v/>
      </c>
    </row>
    <row r="30500" spans="8:8">
      <c r="H30500" t="str">
        <f t="shared" si="184"/>
        <v/>
      </c>
    </row>
    <row r="30501" spans="8:8">
      <c r="H30501" t="str">
        <f t="shared" si="184"/>
        <v/>
      </c>
    </row>
    <row r="30502" spans="8:8">
      <c r="H30502" t="str">
        <f t="shared" si="184"/>
        <v/>
      </c>
    </row>
    <row r="30503" spans="8:8">
      <c r="H30503" t="str">
        <f t="shared" si="184"/>
        <v/>
      </c>
    </row>
    <row r="30504" spans="8:8">
      <c r="H30504" t="str">
        <f t="shared" si="184"/>
        <v/>
      </c>
    </row>
    <row r="30505" spans="8:8">
      <c r="H30505" t="str">
        <f t="shared" si="184"/>
        <v/>
      </c>
    </row>
    <row r="30506" spans="8:8">
      <c r="H30506" t="str">
        <f t="shared" si="184"/>
        <v/>
      </c>
    </row>
    <row r="30507" spans="8:8">
      <c r="H30507" t="str">
        <f t="shared" si="184"/>
        <v/>
      </c>
    </row>
    <row r="30508" spans="8:8">
      <c r="H30508" t="str">
        <f t="shared" si="184"/>
        <v/>
      </c>
    </row>
    <row r="30509" spans="8:8">
      <c r="H30509" t="str">
        <f t="shared" si="184"/>
        <v/>
      </c>
    </row>
    <row r="30510" spans="8:8">
      <c r="H30510" t="str">
        <f t="shared" si="184"/>
        <v/>
      </c>
    </row>
    <row r="30511" spans="8:8">
      <c r="H30511" t="str">
        <f t="shared" si="184"/>
        <v/>
      </c>
    </row>
    <row r="30512" spans="8:8">
      <c r="H30512" t="str">
        <f t="shared" si="184"/>
        <v/>
      </c>
    </row>
    <row r="30513" spans="8:8">
      <c r="H30513" t="str">
        <f t="shared" si="184"/>
        <v/>
      </c>
    </row>
    <row r="30514" spans="8:8">
      <c r="H30514" t="str">
        <f t="shared" si="184"/>
        <v/>
      </c>
    </row>
    <row r="30515" spans="8:8">
      <c r="H30515" t="str">
        <f t="shared" si="184"/>
        <v/>
      </c>
    </row>
    <row r="30516" spans="8:8">
      <c r="H30516" t="str">
        <f t="shared" si="184"/>
        <v/>
      </c>
    </row>
    <row r="30517" spans="8:8">
      <c r="H30517" t="str">
        <f t="shared" si="184"/>
        <v/>
      </c>
    </row>
    <row r="30518" spans="8:8">
      <c r="H30518" t="str">
        <f t="shared" si="184"/>
        <v/>
      </c>
    </row>
    <row r="30519" spans="8:8">
      <c r="H30519" t="str">
        <f t="shared" si="184"/>
        <v/>
      </c>
    </row>
    <row r="30520" spans="8:8">
      <c r="H30520" t="str">
        <f t="shared" si="184"/>
        <v/>
      </c>
    </row>
    <row r="30521" spans="8:8">
      <c r="H30521" t="str">
        <f t="shared" si="184"/>
        <v/>
      </c>
    </row>
    <row r="30522" spans="8:8">
      <c r="H30522" t="str">
        <f t="shared" si="184"/>
        <v/>
      </c>
    </row>
    <row r="30523" spans="8:8">
      <c r="H30523" t="str">
        <f t="shared" si="184"/>
        <v/>
      </c>
    </row>
    <row r="30524" spans="8:8">
      <c r="H30524" t="str">
        <f t="shared" si="184"/>
        <v/>
      </c>
    </row>
    <row r="30525" spans="8:8">
      <c r="H30525" t="str">
        <f t="shared" si="184"/>
        <v/>
      </c>
    </row>
    <row r="30526" spans="8:8">
      <c r="H30526" t="str">
        <f t="shared" si="184"/>
        <v/>
      </c>
    </row>
    <row r="30527" spans="8:8">
      <c r="H30527" t="str">
        <f t="shared" si="184"/>
        <v/>
      </c>
    </row>
    <row r="30528" spans="8:8">
      <c r="H30528" t="str">
        <f t="shared" si="184"/>
        <v/>
      </c>
    </row>
    <row r="30529" spans="8:8">
      <c r="H30529" t="str">
        <f t="shared" si="184"/>
        <v/>
      </c>
    </row>
    <row r="30530" spans="8:8">
      <c r="H30530" t="str">
        <f t="shared" si="184"/>
        <v/>
      </c>
    </row>
    <row r="30531" spans="8:8">
      <c r="H30531" t="str">
        <f t="shared" si="184"/>
        <v/>
      </c>
    </row>
    <row r="30532" spans="8:8">
      <c r="H30532" t="str">
        <f t="shared" si="184"/>
        <v/>
      </c>
    </row>
    <row r="30533" spans="8:8">
      <c r="H30533" t="str">
        <f t="shared" si="184"/>
        <v/>
      </c>
    </row>
    <row r="30534" spans="8:8">
      <c r="H30534" t="str">
        <f t="shared" si="184"/>
        <v/>
      </c>
    </row>
    <row r="30535" spans="8:8">
      <c r="H30535" t="str">
        <f t="shared" si="184"/>
        <v/>
      </c>
    </row>
    <row r="30536" spans="8:8">
      <c r="H30536" t="str">
        <f t="shared" si="184"/>
        <v/>
      </c>
    </row>
    <row r="30537" spans="8:8">
      <c r="H30537" t="str">
        <f t="shared" si="184"/>
        <v/>
      </c>
    </row>
    <row r="30538" spans="8:8">
      <c r="H30538" t="str">
        <f t="shared" si="184"/>
        <v/>
      </c>
    </row>
    <row r="30539" spans="8:8">
      <c r="H30539" t="str">
        <f t="shared" si="184"/>
        <v/>
      </c>
    </row>
    <row r="30540" spans="8:8">
      <c r="H30540" t="str">
        <f t="shared" si="184"/>
        <v/>
      </c>
    </row>
    <row r="30541" spans="8:8">
      <c r="H30541" t="str">
        <f t="shared" si="184"/>
        <v/>
      </c>
    </row>
    <row r="30542" spans="8:8">
      <c r="H30542" t="str">
        <f t="shared" si="184"/>
        <v/>
      </c>
    </row>
    <row r="30543" spans="8:8">
      <c r="H30543" t="str">
        <f t="shared" si="184"/>
        <v/>
      </c>
    </row>
    <row r="30544" spans="8:8">
      <c r="H30544" t="str">
        <f t="shared" si="184"/>
        <v/>
      </c>
    </row>
    <row r="30545" spans="8:8">
      <c r="H30545" t="str">
        <f t="shared" si="184"/>
        <v/>
      </c>
    </row>
    <row r="30546" spans="8:8">
      <c r="H30546" t="str">
        <f t="shared" si="184"/>
        <v/>
      </c>
    </row>
    <row r="30547" spans="8:8">
      <c r="H30547" t="str">
        <f t="shared" si="184"/>
        <v/>
      </c>
    </row>
    <row r="30548" spans="8:8">
      <c r="H30548" t="str">
        <f t="shared" si="184"/>
        <v/>
      </c>
    </row>
    <row r="30549" spans="8:8">
      <c r="H30549" t="str">
        <f t="shared" si="184"/>
        <v/>
      </c>
    </row>
    <row r="30550" spans="8:8">
      <c r="H30550" t="str">
        <f t="shared" si="184"/>
        <v/>
      </c>
    </row>
    <row r="30551" spans="8:8">
      <c r="H30551" t="str">
        <f t="shared" si="184"/>
        <v/>
      </c>
    </row>
    <row r="30552" spans="8:8">
      <c r="H30552" t="str">
        <f t="shared" si="184"/>
        <v/>
      </c>
    </row>
    <row r="30553" spans="8:8">
      <c r="H30553" t="str">
        <f t="shared" si="184"/>
        <v/>
      </c>
    </row>
    <row r="30554" spans="8:8">
      <c r="H30554" t="str">
        <f t="shared" si="184"/>
        <v/>
      </c>
    </row>
    <row r="30555" spans="8:8">
      <c r="H30555" t="str">
        <f t="shared" si="184"/>
        <v/>
      </c>
    </row>
    <row r="30556" spans="8:8">
      <c r="H30556" t="str">
        <f t="shared" si="184"/>
        <v/>
      </c>
    </row>
    <row r="30557" spans="8:8">
      <c r="H30557" t="str">
        <f t="shared" si="184"/>
        <v/>
      </c>
    </row>
    <row r="30558" spans="8:8">
      <c r="H30558" t="str">
        <f t="shared" si="184"/>
        <v/>
      </c>
    </row>
    <row r="30559" spans="8:8">
      <c r="H30559" t="str">
        <f t="shared" si="184"/>
        <v/>
      </c>
    </row>
    <row r="30560" spans="8:8">
      <c r="H30560" t="str">
        <f t="shared" si="184"/>
        <v/>
      </c>
    </row>
    <row r="30561" spans="8:8">
      <c r="H30561" t="str">
        <f t="shared" si="184"/>
        <v/>
      </c>
    </row>
    <row r="30562" spans="8:8">
      <c r="H30562" t="str">
        <f t="shared" ref="H30562:H30625" si="185">_xlfn.TEXTJOIN(", ", TRUE, G30562:G30562)</f>
        <v/>
      </c>
    </row>
    <row r="30563" spans="8:8">
      <c r="H30563" t="str">
        <f t="shared" si="185"/>
        <v/>
      </c>
    </row>
    <row r="30564" spans="8:8">
      <c r="H30564" t="str">
        <f t="shared" si="185"/>
        <v/>
      </c>
    </row>
    <row r="30565" spans="8:8">
      <c r="H30565" t="str">
        <f t="shared" si="185"/>
        <v/>
      </c>
    </row>
    <row r="30566" spans="8:8">
      <c r="H30566" t="str">
        <f t="shared" si="185"/>
        <v/>
      </c>
    </row>
    <row r="30567" spans="8:8">
      <c r="H30567" t="str">
        <f t="shared" si="185"/>
        <v/>
      </c>
    </row>
    <row r="30568" spans="8:8">
      <c r="H30568" t="str">
        <f t="shared" si="185"/>
        <v/>
      </c>
    </row>
    <row r="30569" spans="8:8">
      <c r="H30569" t="str">
        <f t="shared" si="185"/>
        <v/>
      </c>
    </row>
    <row r="30570" spans="8:8">
      <c r="H30570" t="str">
        <f t="shared" si="185"/>
        <v/>
      </c>
    </row>
    <row r="30571" spans="8:8">
      <c r="H30571" t="str">
        <f t="shared" si="185"/>
        <v/>
      </c>
    </row>
    <row r="30572" spans="8:8">
      <c r="H30572" t="str">
        <f t="shared" si="185"/>
        <v/>
      </c>
    </row>
    <row r="30573" spans="8:8">
      <c r="H30573" t="str">
        <f t="shared" si="185"/>
        <v/>
      </c>
    </row>
    <row r="30574" spans="8:8">
      <c r="H30574" t="str">
        <f t="shared" si="185"/>
        <v/>
      </c>
    </row>
    <row r="30575" spans="8:8">
      <c r="H30575" t="str">
        <f t="shared" si="185"/>
        <v/>
      </c>
    </row>
    <row r="30576" spans="8:8">
      <c r="H30576" t="str">
        <f t="shared" si="185"/>
        <v/>
      </c>
    </row>
    <row r="30577" spans="8:8">
      <c r="H30577" t="str">
        <f t="shared" si="185"/>
        <v/>
      </c>
    </row>
    <row r="30578" spans="8:8">
      <c r="H30578" t="str">
        <f t="shared" si="185"/>
        <v/>
      </c>
    </row>
    <row r="30579" spans="8:8">
      <c r="H30579" t="str">
        <f t="shared" si="185"/>
        <v/>
      </c>
    </row>
    <row r="30580" spans="8:8">
      <c r="H30580" t="str">
        <f t="shared" si="185"/>
        <v/>
      </c>
    </row>
    <row r="30581" spans="8:8">
      <c r="H30581" t="str">
        <f t="shared" si="185"/>
        <v/>
      </c>
    </row>
    <row r="30582" spans="8:8">
      <c r="H30582" t="str">
        <f t="shared" si="185"/>
        <v/>
      </c>
    </row>
    <row r="30583" spans="8:8">
      <c r="H30583" t="str">
        <f t="shared" si="185"/>
        <v/>
      </c>
    </row>
    <row r="30584" spans="8:8">
      <c r="H30584" t="str">
        <f t="shared" si="185"/>
        <v/>
      </c>
    </row>
    <row r="30585" spans="8:8">
      <c r="H30585" t="str">
        <f t="shared" si="185"/>
        <v/>
      </c>
    </row>
    <row r="30586" spans="8:8">
      <c r="H30586" t="str">
        <f t="shared" si="185"/>
        <v/>
      </c>
    </row>
    <row r="30587" spans="8:8">
      <c r="H30587" t="str">
        <f t="shared" si="185"/>
        <v/>
      </c>
    </row>
    <row r="30588" spans="8:8">
      <c r="H30588" t="str">
        <f t="shared" si="185"/>
        <v/>
      </c>
    </row>
    <row r="30589" spans="8:8">
      <c r="H30589" t="str">
        <f t="shared" si="185"/>
        <v/>
      </c>
    </row>
    <row r="30590" spans="8:8">
      <c r="H30590" t="str">
        <f t="shared" si="185"/>
        <v/>
      </c>
    </row>
    <row r="30591" spans="8:8">
      <c r="H30591" t="str">
        <f t="shared" si="185"/>
        <v/>
      </c>
    </row>
    <row r="30592" spans="8:8">
      <c r="H30592" t="str">
        <f t="shared" si="185"/>
        <v/>
      </c>
    </row>
    <row r="30593" spans="8:8">
      <c r="H30593" t="str">
        <f t="shared" si="185"/>
        <v/>
      </c>
    </row>
    <row r="30594" spans="8:8">
      <c r="H30594" t="str">
        <f t="shared" si="185"/>
        <v/>
      </c>
    </row>
    <row r="30595" spans="8:8">
      <c r="H30595" t="str">
        <f t="shared" si="185"/>
        <v/>
      </c>
    </row>
    <row r="30596" spans="8:8">
      <c r="H30596" t="str">
        <f t="shared" si="185"/>
        <v/>
      </c>
    </row>
    <row r="30597" spans="8:8">
      <c r="H30597" t="str">
        <f t="shared" si="185"/>
        <v/>
      </c>
    </row>
    <row r="30598" spans="8:8">
      <c r="H30598" t="str">
        <f t="shared" si="185"/>
        <v/>
      </c>
    </row>
    <row r="30599" spans="8:8">
      <c r="H30599" t="str">
        <f t="shared" si="185"/>
        <v/>
      </c>
    </row>
    <row r="30600" spans="8:8">
      <c r="H30600" t="str">
        <f t="shared" si="185"/>
        <v/>
      </c>
    </row>
    <row r="30601" spans="8:8">
      <c r="H30601" t="str">
        <f t="shared" si="185"/>
        <v/>
      </c>
    </row>
    <row r="30602" spans="8:8">
      <c r="H30602" t="str">
        <f t="shared" si="185"/>
        <v/>
      </c>
    </row>
    <row r="30603" spans="8:8">
      <c r="H30603" t="str">
        <f t="shared" si="185"/>
        <v/>
      </c>
    </row>
    <row r="30604" spans="8:8">
      <c r="H30604" t="str">
        <f t="shared" si="185"/>
        <v/>
      </c>
    </row>
    <row r="30605" spans="8:8">
      <c r="H30605" t="str">
        <f t="shared" si="185"/>
        <v/>
      </c>
    </row>
    <row r="30606" spans="8:8">
      <c r="H30606" t="str">
        <f t="shared" si="185"/>
        <v/>
      </c>
    </row>
    <row r="30607" spans="8:8">
      <c r="H30607" t="str">
        <f t="shared" si="185"/>
        <v/>
      </c>
    </row>
    <row r="30608" spans="8:8">
      <c r="H30608" t="str">
        <f t="shared" si="185"/>
        <v/>
      </c>
    </row>
    <row r="30609" spans="8:8">
      <c r="H30609" t="str">
        <f t="shared" si="185"/>
        <v/>
      </c>
    </row>
    <row r="30610" spans="8:8">
      <c r="H30610" t="str">
        <f t="shared" si="185"/>
        <v/>
      </c>
    </row>
    <row r="30611" spans="8:8">
      <c r="H30611" t="str">
        <f t="shared" si="185"/>
        <v/>
      </c>
    </row>
    <row r="30612" spans="8:8">
      <c r="H30612" t="str">
        <f t="shared" si="185"/>
        <v/>
      </c>
    </row>
    <row r="30613" spans="8:8">
      <c r="H30613" t="str">
        <f t="shared" si="185"/>
        <v/>
      </c>
    </row>
    <row r="30614" spans="8:8">
      <c r="H30614" t="str">
        <f t="shared" si="185"/>
        <v/>
      </c>
    </row>
    <row r="30615" spans="8:8">
      <c r="H30615" t="str">
        <f t="shared" si="185"/>
        <v/>
      </c>
    </row>
    <row r="30616" spans="8:8">
      <c r="H30616" t="str">
        <f t="shared" si="185"/>
        <v/>
      </c>
    </row>
    <row r="30617" spans="8:8">
      <c r="H30617" t="str">
        <f t="shared" si="185"/>
        <v/>
      </c>
    </row>
    <row r="30618" spans="8:8">
      <c r="H30618" t="str">
        <f t="shared" si="185"/>
        <v/>
      </c>
    </row>
    <row r="30619" spans="8:8">
      <c r="H30619" t="str">
        <f t="shared" si="185"/>
        <v/>
      </c>
    </row>
    <row r="30620" spans="8:8">
      <c r="H30620" t="str">
        <f t="shared" si="185"/>
        <v/>
      </c>
    </row>
    <row r="30621" spans="8:8">
      <c r="H30621" t="str">
        <f t="shared" si="185"/>
        <v/>
      </c>
    </row>
    <row r="30622" spans="8:8">
      <c r="H30622" t="str">
        <f t="shared" si="185"/>
        <v/>
      </c>
    </row>
    <row r="30623" spans="8:8">
      <c r="H30623" t="str">
        <f t="shared" si="185"/>
        <v/>
      </c>
    </row>
    <row r="30624" spans="8:8">
      <c r="H30624" t="str">
        <f t="shared" si="185"/>
        <v/>
      </c>
    </row>
    <row r="30625" spans="8:8">
      <c r="H30625" t="str">
        <f t="shared" si="185"/>
        <v/>
      </c>
    </row>
    <row r="30626" spans="8:8">
      <c r="H30626" t="str">
        <f t="shared" ref="H30626:H30689" si="186">_xlfn.TEXTJOIN(", ", TRUE, G30626:G30626)</f>
        <v/>
      </c>
    </row>
    <row r="30627" spans="8:8">
      <c r="H30627" t="str">
        <f t="shared" si="186"/>
        <v/>
      </c>
    </row>
    <row r="30628" spans="8:8">
      <c r="H30628" t="str">
        <f t="shared" si="186"/>
        <v/>
      </c>
    </row>
    <row r="30629" spans="8:8">
      <c r="H30629" t="str">
        <f t="shared" si="186"/>
        <v/>
      </c>
    </row>
    <row r="30630" spans="8:8">
      <c r="H30630" t="str">
        <f t="shared" si="186"/>
        <v/>
      </c>
    </row>
    <row r="30631" spans="8:8">
      <c r="H30631" t="str">
        <f t="shared" si="186"/>
        <v/>
      </c>
    </row>
    <row r="30632" spans="8:8">
      <c r="H30632" t="str">
        <f t="shared" si="186"/>
        <v/>
      </c>
    </row>
    <row r="30633" spans="8:8">
      <c r="H30633" t="str">
        <f t="shared" si="186"/>
        <v/>
      </c>
    </row>
    <row r="30634" spans="8:8">
      <c r="H30634" t="str">
        <f t="shared" si="186"/>
        <v/>
      </c>
    </row>
    <row r="30635" spans="8:8">
      <c r="H30635" t="str">
        <f t="shared" si="186"/>
        <v/>
      </c>
    </row>
    <row r="30636" spans="8:8">
      <c r="H30636" t="str">
        <f t="shared" si="186"/>
        <v/>
      </c>
    </row>
    <row r="30637" spans="8:8">
      <c r="H30637" t="str">
        <f t="shared" si="186"/>
        <v/>
      </c>
    </row>
    <row r="30638" spans="8:8">
      <c r="H30638" t="str">
        <f t="shared" si="186"/>
        <v/>
      </c>
    </row>
    <row r="30639" spans="8:8">
      <c r="H30639" t="str">
        <f t="shared" si="186"/>
        <v/>
      </c>
    </row>
    <row r="30640" spans="8:8">
      <c r="H30640" t="str">
        <f t="shared" si="186"/>
        <v/>
      </c>
    </row>
    <row r="30641" spans="8:8">
      <c r="H30641" t="str">
        <f t="shared" si="186"/>
        <v/>
      </c>
    </row>
    <row r="30642" spans="8:8">
      <c r="H30642" t="str">
        <f t="shared" si="186"/>
        <v/>
      </c>
    </row>
    <row r="30643" spans="8:8">
      <c r="H30643" t="str">
        <f t="shared" si="186"/>
        <v/>
      </c>
    </row>
    <row r="30644" spans="8:8">
      <c r="H30644" t="str">
        <f t="shared" si="186"/>
        <v/>
      </c>
    </row>
    <row r="30645" spans="8:8">
      <c r="H30645" t="str">
        <f t="shared" si="186"/>
        <v/>
      </c>
    </row>
    <row r="30646" spans="8:8">
      <c r="H30646" t="str">
        <f t="shared" si="186"/>
        <v/>
      </c>
    </row>
    <row r="30647" spans="8:8">
      <c r="H30647" t="str">
        <f t="shared" si="186"/>
        <v/>
      </c>
    </row>
    <row r="30648" spans="8:8">
      <c r="H30648" t="str">
        <f t="shared" si="186"/>
        <v/>
      </c>
    </row>
    <row r="30649" spans="8:8">
      <c r="H30649" t="str">
        <f t="shared" si="186"/>
        <v/>
      </c>
    </row>
    <row r="30650" spans="8:8">
      <c r="H30650" t="str">
        <f t="shared" si="186"/>
        <v/>
      </c>
    </row>
    <row r="30651" spans="8:8">
      <c r="H30651" t="str">
        <f t="shared" si="186"/>
        <v/>
      </c>
    </row>
    <row r="30652" spans="8:8">
      <c r="H30652" t="str">
        <f t="shared" si="186"/>
        <v/>
      </c>
    </row>
    <row r="30653" spans="8:8">
      <c r="H30653" t="str">
        <f t="shared" si="186"/>
        <v/>
      </c>
    </row>
    <row r="30654" spans="8:8">
      <c r="H30654" t="str">
        <f t="shared" si="186"/>
        <v/>
      </c>
    </row>
    <row r="30655" spans="8:8">
      <c r="H30655" t="str">
        <f t="shared" si="186"/>
        <v/>
      </c>
    </row>
    <row r="30656" spans="8:8">
      <c r="H30656" t="str">
        <f t="shared" si="186"/>
        <v/>
      </c>
    </row>
    <row r="30657" spans="8:8">
      <c r="H30657" t="str">
        <f t="shared" si="186"/>
        <v/>
      </c>
    </row>
    <row r="30658" spans="8:8">
      <c r="H30658" t="str">
        <f t="shared" si="186"/>
        <v/>
      </c>
    </row>
    <row r="30659" spans="8:8">
      <c r="H30659" t="str">
        <f t="shared" si="186"/>
        <v/>
      </c>
    </row>
    <row r="30660" spans="8:8">
      <c r="H30660" t="str">
        <f t="shared" si="186"/>
        <v/>
      </c>
    </row>
    <row r="30661" spans="8:8">
      <c r="H30661" t="str">
        <f t="shared" si="186"/>
        <v/>
      </c>
    </row>
    <row r="30662" spans="8:8">
      <c r="H30662" t="str">
        <f t="shared" si="186"/>
        <v/>
      </c>
    </row>
    <row r="30663" spans="8:8">
      <c r="H30663" t="str">
        <f t="shared" si="186"/>
        <v/>
      </c>
    </row>
    <row r="30664" spans="8:8">
      <c r="H30664" t="str">
        <f t="shared" si="186"/>
        <v/>
      </c>
    </row>
    <row r="30665" spans="8:8">
      <c r="H30665" t="str">
        <f t="shared" si="186"/>
        <v/>
      </c>
    </row>
    <row r="30666" spans="8:8">
      <c r="H30666" t="str">
        <f t="shared" si="186"/>
        <v/>
      </c>
    </row>
    <row r="30667" spans="8:8">
      <c r="H30667" t="str">
        <f t="shared" si="186"/>
        <v/>
      </c>
    </row>
    <row r="30668" spans="8:8">
      <c r="H30668" t="str">
        <f t="shared" si="186"/>
        <v/>
      </c>
    </row>
    <row r="30669" spans="8:8">
      <c r="H30669" t="str">
        <f t="shared" si="186"/>
        <v/>
      </c>
    </row>
    <row r="30670" spans="8:8">
      <c r="H30670" t="str">
        <f t="shared" si="186"/>
        <v/>
      </c>
    </row>
    <row r="30671" spans="8:8">
      <c r="H30671" t="str">
        <f t="shared" si="186"/>
        <v/>
      </c>
    </row>
    <row r="30672" spans="8:8">
      <c r="H30672" t="str">
        <f t="shared" si="186"/>
        <v/>
      </c>
    </row>
    <row r="30673" spans="8:8">
      <c r="H30673" t="str">
        <f t="shared" si="186"/>
        <v/>
      </c>
    </row>
    <row r="30674" spans="8:8">
      <c r="H30674" t="str">
        <f t="shared" si="186"/>
        <v/>
      </c>
    </row>
    <row r="30675" spans="8:8">
      <c r="H30675" t="str">
        <f t="shared" si="186"/>
        <v/>
      </c>
    </row>
    <row r="30676" spans="8:8">
      <c r="H30676" t="str">
        <f t="shared" si="186"/>
        <v/>
      </c>
    </row>
    <row r="30677" spans="8:8">
      <c r="H30677" t="str">
        <f t="shared" si="186"/>
        <v/>
      </c>
    </row>
    <row r="30678" spans="8:8">
      <c r="H30678" t="str">
        <f t="shared" si="186"/>
        <v/>
      </c>
    </row>
    <row r="30679" spans="8:8">
      <c r="H30679" t="str">
        <f t="shared" si="186"/>
        <v/>
      </c>
    </row>
    <row r="30680" spans="8:8">
      <c r="H30680" t="str">
        <f t="shared" si="186"/>
        <v/>
      </c>
    </row>
    <row r="30681" spans="8:8">
      <c r="H30681" t="str">
        <f t="shared" si="186"/>
        <v/>
      </c>
    </row>
    <row r="30682" spans="8:8">
      <c r="H30682" t="str">
        <f t="shared" si="186"/>
        <v/>
      </c>
    </row>
    <row r="30683" spans="8:8">
      <c r="H30683" t="str">
        <f t="shared" si="186"/>
        <v/>
      </c>
    </row>
    <row r="30684" spans="8:8">
      <c r="H30684" t="str">
        <f t="shared" si="186"/>
        <v/>
      </c>
    </row>
    <row r="30685" spans="8:8">
      <c r="H30685" t="str">
        <f t="shared" si="186"/>
        <v/>
      </c>
    </row>
    <row r="30686" spans="8:8">
      <c r="H30686" t="str">
        <f t="shared" si="186"/>
        <v/>
      </c>
    </row>
    <row r="30687" spans="8:8">
      <c r="H30687" t="str">
        <f t="shared" si="186"/>
        <v/>
      </c>
    </row>
    <row r="30688" spans="8:8">
      <c r="H30688" t="str">
        <f t="shared" si="186"/>
        <v/>
      </c>
    </row>
    <row r="30689" spans="8:8">
      <c r="H30689" t="str">
        <f t="shared" si="186"/>
        <v/>
      </c>
    </row>
    <row r="30690" spans="8:8">
      <c r="H30690" t="str">
        <f t="shared" ref="H30690:H30753" si="187">_xlfn.TEXTJOIN(", ", TRUE, G30690:G30690)</f>
        <v/>
      </c>
    </row>
    <row r="30691" spans="8:8">
      <c r="H30691" t="str">
        <f t="shared" si="187"/>
        <v/>
      </c>
    </row>
    <row r="30692" spans="8:8">
      <c r="H30692" t="str">
        <f t="shared" si="187"/>
        <v/>
      </c>
    </row>
    <row r="30693" spans="8:8">
      <c r="H30693" t="str">
        <f t="shared" si="187"/>
        <v/>
      </c>
    </row>
    <row r="30694" spans="8:8">
      <c r="H30694" t="str">
        <f t="shared" si="187"/>
        <v/>
      </c>
    </row>
    <row r="30695" spans="8:8">
      <c r="H30695" t="str">
        <f t="shared" si="187"/>
        <v/>
      </c>
    </row>
    <row r="30696" spans="8:8">
      <c r="H30696" t="str">
        <f t="shared" si="187"/>
        <v/>
      </c>
    </row>
    <row r="30697" spans="8:8">
      <c r="H30697" t="str">
        <f t="shared" si="187"/>
        <v/>
      </c>
    </row>
    <row r="30698" spans="8:8">
      <c r="H30698" t="str">
        <f t="shared" si="187"/>
        <v/>
      </c>
    </row>
    <row r="30699" spans="8:8">
      <c r="H30699" t="str">
        <f t="shared" si="187"/>
        <v/>
      </c>
    </row>
    <row r="30700" spans="8:8">
      <c r="H30700" t="str">
        <f t="shared" si="187"/>
        <v/>
      </c>
    </row>
    <row r="30701" spans="8:8">
      <c r="H30701" t="str">
        <f t="shared" si="187"/>
        <v/>
      </c>
    </row>
    <row r="30702" spans="8:8">
      <c r="H30702" t="str">
        <f t="shared" si="187"/>
        <v/>
      </c>
    </row>
    <row r="30703" spans="8:8">
      <c r="H30703" t="str">
        <f t="shared" si="187"/>
        <v/>
      </c>
    </row>
    <row r="30704" spans="8:8">
      <c r="H30704" t="str">
        <f t="shared" si="187"/>
        <v/>
      </c>
    </row>
    <row r="30705" spans="8:8">
      <c r="H30705" t="str">
        <f t="shared" si="187"/>
        <v/>
      </c>
    </row>
    <row r="30706" spans="8:8">
      <c r="H30706" t="str">
        <f t="shared" si="187"/>
        <v/>
      </c>
    </row>
    <row r="30707" spans="8:8">
      <c r="H30707" t="str">
        <f t="shared" si="187"/>
        <v/>
      </c>
    </row>
    <row r="30708" spans="8:8">
      <c r="H30708" t="str">
        <f t="shared" si="187"/>
        <v/>
      </c>
    </row>
    <row r="30709" spans="8:8">
      <c r="H30709" t="str">
        <f t="shared" si="187"/>
        <v/>
      </c>
    </row>
    <row r="30710" spans="8:8">
      <c r="H30710" t="str">
        <f t="shared" si="187"/>
        <v/>
      </c>
    </row>
    <row r="30711" spans="8:8">
      <c r="H30711" t="str">
        <f t="shared" si="187"/>
        <v/>
      </c>
    </row>
    <row r="30712" spans="8:8">
      <c r="H30712" t="str">
        <f t="shared" si="187"/>
        <v/>
      </c>
    </row>
    <row r="30713" spans="8:8">
      <c r="H30713" t="str">
        <f t="shared" si="187"/>
        <v/>
      </c>
    </row>
    <row r="30714" spans="8:8">
      <c r="H30714" t="str">
        <f t="shared" si="187"/>
        <v/>
      </c>
    </row>
    <row r="30715" spans="8:8">
      <c r="H30715" t="str">
        <f t="shared" si="187"/>
        <v/>
      </c>
    </row>
    <row r="30716" spans="8:8">
      <c r="H30716" t="str">
        <f t="shared" si="187"/>
        <v/>
      </c>
    </row>
    <row r="30717" spans="8:8">
      <c r="H30717" t="str">
        <f t="shared" si="187"/>
        <v/>
      </c>
    </row>
    <row r="30718" spans="8:8">
      <c r="H30718" t="str">
        <f t="shared" si="187"/>
        <v/>
      </c>
    </row>
    <row r="30719" spans="8:8">
      <c r="H30719" t="str">
        <f t="shared" si="187"/>
        <v/>
      </c>
    </row>
    <row r="30720" spans="8:8">
      <c r="H30720" t="str">
        <f t="shared" si="187"/>
        <v/>
      </c>
    </row>
    <row r="30721" spans="8:8">
      <c r="H30721" t="str">
        <f t="shared" si="187"/>
        <v/>
      </c>
    </row>
    <row r="30722" spans="8:8">
      <c r="H30722" t="str">
        <f t="shared" si="187"/>
        <v/>
      </c>
    </row>
    <row r="30723" spans="8:8">
      <c r="H30723" t="str">
        <f t="shared" si="187"/>
        <v/>
      </c>
    </row>
    <row r="30724" spans="8:8">
      <c r="H30724" t="str">
        <f t="shared" si="187"/>
        <v/>
      </c>
    </row>
    <row r="30725" spans="8:8">
      <c r="H30725" t="str">
        <f t="shared" si="187"/>
        <v/>
      </c>
    </row>
    <row r="30726" spans="8:8">
      <c r="H30726" t="str">
        <f t="shared" si="187"/>
        <v/>
      </c>
    </row>
    <row r="30727" spans="8:8">
      <c r="H30727" t="str">
        <f t="shared" si="187"/>
        <v/>
      </c>
    </row>
    <row r="30728" spans="8:8">
      <c r="H30728" t="str">
        <f t="shared" si="187"/>
        <v/>
      </c>
    </row>
    <row r="30729" spans="8:8">
      <c r="H30729" t="str">
        <f t="shared" si="187"/>
        <v/>
      </c>
    </row>
    <row r="30730" spans="8:8">
      <c r="H30730" t="str">
        <f t="shared" si="187"/>
        <v/>
      </c>
    </row>
    <row r="30731" spans="8:8">
      <c r="H30731" t="str">
        <f t="shared" si="187"/>
        <v/>
      </c>
    </row>
    <row r="30732" spans="8:8">
      <c r="H30732" t="str">
        <f t="shared" si="187"/>
        <v/>
      </c>
    </row>
    <row r="30733" spans="8:8">
      <c r="H30733" t="str">
        <f t="shared" si="187"/>
        <v/>
      </c>
    </row>
    <row r="30734" spans="8:8">
      <c r="H30734" t="str">
        <f t="shared" si="187"/>
        <v/>
      </c>
    </row>
    <row r="30735" spans="8:8">
      <c r="H30735" t="str">
        <f t="shared" si="187"/>
        <v/>
      </c>
    </row>
    <row r="30736" spans="8:8">
      <c r="H30736" t="str">
        <f t="shared" si="187"/>
        <v/>
      </c>
    </row>
    <row r="30737" spans="8:8">
      <c r="H30737" t="str">
        <f t="shared" si="187"/>
        <v/>
      </c>
    </row>
    <row r="30738" spans="8:8">
      <c r="H30738" t="str">
        <f t="shared" si="187"/>
        <v/>
      </c>
    </row>
    <row r="30739" spans="8:8">
      <c r="H30739" t="str">
        <f t="shared" si="187"/>
        <v/>
      </c>
    </row>
    <row r="30740" spans="8:8">
      <c r="H30740" t="str">
        <f t="shared" si="187"/>
        <v/>
      </c>
    </row>
    <row r="30741" spans="8:8">
      <c r="H30741" t="str">
        <f t="shared" si="187"/>
        <v/>
      </c>
    </row>
    <row r="30742" spans="8:8">
      <c r="H30742" t="str">
        <f t="shared" si="187"/>
        <v/>
      </c>
    </row>
    <row r="30743" spans="8:8">
      <c r="H30743" t="str">
        <f t="shared" si="187"/>
        <v/>
      </c>
    </row>
    <row r="30744" spans="8:8">
      <c r="H30744" t="str">
        <f t="shared" si="187"/>
        <v/>
      </c>
    </row>
    <row r="30745" spans="8:8">
      <c r="H30745" t="str">
        <f t="shared" si="187"/>
        <v/>
      </c>
    </row>
    <row r="30746" spans="8:8">
      <c r="H30746" t="str">
        <f t="shared" si="187"/>
        <v/>
      </c>
    </row>
    <row r="30747" spans="8:8">
      <c r="H30747" t="str">
        <f t="shared" si="187"/>
        <v/>
      </c>
    </row>
    <row r="30748" spans="8:8">
      <c r="H30748" t="str">
        <f t="shared" si="187"/>
        <v/>
      </c>
    </row>
    <row r="30749" spans="8:8">
      <c r="H30749" t="str">
        <f t="shared" si="187"/>
        <v/>
      </c>
    </row>
    <row r="30750" spans="8:8">
      <c r="H30750" t="str">
        <f t="shared" si="187"/>
        <v/>
      </c>
    </row>
    <row r="30751" spans="8:8">
      <c r="H30751" t="str">
        <f t="shared" si="187"/>
        <v/>
      </c>
    </row>
    <row r="30752" spans="8:8">
      <c r="H30752" t="str">
        <f t="shared" si="187"/>
        <v/>
      </c>
    </row>
    <row r="30753" spans="8:8">
      <c r="H30753" t="str">
        <f t="shared" si="187"/>
        <v/>
      </c>
    </row>
    <row r="30754" spans="8:8">
      <c r="H30754" t="str">
        <f t="shared" ref="H30754:H30817" si="188">_xlfn.TEXTJOIN(", ", TRUE, G30754:G30754)</f>
        <v/>
      </c>
    </row>
    <row r="30755" spans="8:8">
      <c r="H30755" t="str">
        <f t="shared" si="188"/>
        <v/>
      </c>
    </row>
    <row r="30756" spans="8:8">
      <c r="H30756" t="str">
        <f t="shared" si="188"/>
        <v/>
      </c>
    </row>
    <row r="30757" spans="8:8">
      <c r="H30757" t="str">
        <f t="shared" si="188"/>
        <v/>
      </c>
    </row>
    <row r="30758" spans="8:8">
      <c r="H30758" t="str">
        <f t="shared" si="188"/>
        <v/>
      </c>
    </row>
    <row r="30759" spans="8:8">
      <c r="H30759" t="str">
        <f t="shared" si="188"/>
        <v/>
      </c>
    </row>
    <row r="30760" spans="8:8">
      <c r="H30760" t="str">
        <f t="shared" si="188"/>
        <v/>
      </c>
    </row>
    <row r="30761" spans="8:8">
      <c r="H30761" t="str">
        <f t="shared" si="188"/>
        <v/>
      </c>
    </row>
    <row r="30762" spans="8:8">
      <c r="H30762" t="str">
        <f t="shared" si="188"/>
        <v/>
      </c>
    </row>
    <row r="30763" spans="8:8">
      <c r="H30763" t="str">
        <f t="shared" si="188"/>
        <v/>
      </c>
    </row>
    <row r="30764" spans="8:8">
      <c r="H30764" t="str">
        <f t="shared" si="188"/>
        <v/>
      </c>
    </row>
    <row r="30765" spans="8:8">
      <c r="H30765" t="str">
        <f t="shared" si="188"/>
        <v/>
      </c>
    </row>
    <row r="30766" spans="8:8">
      <c r="H30766" t="str">
        <f t="shared" si="188"/>
        <v/>
      </c>
    </row>
    <row r="30767" spans="8:8">
      <c r="H30767" t="str">
        <f t="shared" si="188"/>
        <v/>
      </c>
    </row>
    <row r="30768" spans="8:8">
      <c r="H30768" t="str">
        <f t="shared" si="188"/>
        <v/>
      </c>
    </row>
    <row r="30769" spans="8:8">
      <c r="H30769" t="str">
        <f t="shared" si="188"/>
        <v/>
      </c>
    </row>
    <row r="30770" spans="8:8">
      <c r="H30770" t="str">
        <f t="shared" si="188"/>
        <v/>
      </c>
    </row>
    <row r="30771" spans="8:8">
      <c r="H30771" t="str">
        <f t="shared" si="188"/>
        <v/>
      </c>
    </row>
    <row r="30772" spans="8:8">
      <c r="H30772" t="str">
        <f t="shared" si="188"/>
        <v/>
      </c>
    </row>
    <row r="30773" spans="8:8">
      <c r="H30773" t="str">
        <f t="shared" si="188"/>
        <v/>
      </c>
    </row>
    <row r="30774" spans="8:8">
      <c r="H30774" t="str">
        <f t="shared" si="188"/>
        <v/>
      </c>
    </row>
    <row r="30775" spans="8:8">
      <c r="H30775" t="str">
        <f t="shared" si="188"/>
        <v/>
      </c>
    </row>
    <row r="30776" spans="8:8">
      <c r="H30776" t="str">
        <f t="shared" si="188"/>
        <v/>
      </c>
    </row>
    <row r="30777" spans="8:8">
      <c r="H30777" t="str">
        <f t="shared" si="188"/>
        <v/>
      </c>
    </row>
    <row r="30778" spans="8:8">
      <c r="H30778" t="str">
        <f t="shared" si="188"/>
        <v/>
      </c>
    </row>
    <row r="30779" spans="8:8">
      <c r="H30779" t="str">
        <f t="shared" si="188"/>
        <v/>
      </c>
    </row>
    <row r="30780" spans="8:8">
      <c r="H30780" t="str">
        <f t="shared" si="188"/>
        <v/>
      </c>
    </row>
    <row r="30781" spans="8:8">
      <c r="H30781" t="str">
        <f t="shared" si="188"/>
        <v/>
      </c>
    </row>
    <row r="30782" spans="8:8">
      <c r="H30782" t="str">
        <f t="shared" si="188"/>
        <v/>
      </c>
    </row>
    <row r="30783" spans="8:8">
      <c r="H30783" t="str">
        <f t="shared" si="188"/>
        <v/>
      </c>
    </row>
    <row r="30784" spans="8:8">
      <c r="H30784" t="str">
        <f t="shared" si="188"/>
        <v/>
      </c>
    </row>
    <row r="30785" spans="8:8">
      <c r="H30785" t="str">
        <f t="shared" si="188"/>
        <v/>
      </c>
    </row>
    <row r="30786" spans="8:8">
      <c r="H30786" t="str">
        <f t="shared" si="188"/>
        <v/>
      </c>
    </row>
    <row r="30787" spans="8:8">
      <c r="H30787" t="str">
        <f t="shared" si="188"/>
        <v/>
      </c>
    </row>
    <row r="30788" spans="8:8">
      <c r="H30788" t="str">
        <f t="shared" si="188"/>
        <v/>
      </c>
    </row>
    <row r="30789" spans="8:8">
      <c r="H30789" t="str">
        <f t="shared" si="188"/>
        <v/>
      </c>
    </row>
    <row r="30790" spans="8:8">
      <c r="H30790" t="str">
        <f t="shared" si="188"/>
        <v/>
      </c>
    </row>
    <row r="30791" spans="8:8">
      <c r="H30791" t="str">
        <f t="shared" si="188"/>
        <v/>
      </c>
    </row>
    <row r="30792" spans="8:8">
      <c r="H30792" t="str">
        <f t="shared" si="188"/>
        <v/>
      </c>
    </row>
    <row r="30793" spans="8:8">
      <c r="H30793" t="str">
        <f t="shared" si="188"/>
        <v/>
      </c>
    </row>
    <row r="30794" spans="8:8">
      <c r="H30794" t="str">
        <f t="shared" si="188"/>
        <v/>
      </c>
    </row>
    <row r="30795" spans="8:8">
      <c r="H30795" t="str">
        <f t="shared" si="188"/>
        <v/>
      </c>
    </row>
    <row r="30796" spans="8:8">
      <c r="H30796" t="str">
        <f t="shared" si="188"/>
        <v/>
      </c>
    </row>
    <row r="30797" spans="8:8">
      <c r="H30797" t="str">
        <f t="shared" si="188"/>
        <v/>
      </c>
    </row>
    <row r="30798" spans="8:8">
      <c r="H30798" t="str">
        <f t="shared" si="188"/>
        <v/>
      </c>
    </row>
    <row r="30799" spans="8:8">
      <c r="H30799" t="str">
        <f t="shared" si="188"/>
        <v/>
      </c>
    </row>
    <row r="30800" spans="8:8">
      <c r="H30800" t="str">
        <f t="shared" si="188"/>
        <v/>
      </c>
    </row>
    <row r="30801" spans="8:8">
      <c r="H30801" t="str">
        <f t="shared" si="188"/>
        <v/>
      </c>
    </row>
    <row r="30802" spans="8:8">
      <c r="H30802" t="str">
        <f t="shared" si="188"/>
        <v/>
      </c>
    </row>
    <row r="30803" spans="8:8">
      <c r="H30803" t="str">
        <f t="shared" si="188"/>
        <v/>
      </c>
    </row>
    <row r="30804" spans="8:8">
      <c r="H30804" t="str">
        <f t="shared" si="188"/>
        <v/>
      </c>
    </row>
    <row r="30805" spans="8:8">
      <c r="H30805" t="str">
        <f t="shared" si="188"/>
        <v/>
      </c>
    </row>
    <row r="30806" spans="8:8">
      <c r="H30806" t="str">
        <f t="shared" si="188"/>
        <v/>
      </c>
    </row>
    <row r="30807" spans="8:8">
      <c r="H30807" t="str">
        <f t="shared" si="188"/>
        <v/>
      </c>
    </row>
    <row r="30808" spans="8:8">
      <c r="H30808" t="str">
        <f t="shared" si="188"/>
        <v/>
      </c>
    </row>
    <row r="30809" spans="8:8">
      <c r="H30809" t="str">
        <f t="shared" si="188"/>
        <v/>
      </c>
    </row>
    <row r="30810" spans="8:8">
      <c r="H30810" t="str">
        <f t="shared" si="188"/>
        <v/>
      </c>
    </row>
    <row r="30811" spans="8:8">
      <c r="H30811" t="str">
        <f t="shared" si="188"/>
        <v/>
      </c>
    </row>
    <row r="30812" spans="8:8">
      <c r="H30812" t="str">
        <f t="shared" si="188"/>
        <v/>
      </c>
    </row>
    <row r="30813" spans="8:8">
      <c r="H30813" t="str">
        <f t="shared" si="188"/>
        <v/>
      </c>
    </row>
    <row r="30814" spans="8:8">
      <c r="H30814" t="str">
        <f t="shared" si="188"/>
        <v/>
      </c>
    </row>
    <row r="30815" spans="8:8">
      <c r="H30815" t="str">
        <f t="shared" si="188"/>
        <v/>
      </c>
    </row>
    <row r="30816" spans="8:8">
      <c r="H30816" t="str">
        <f t="shared" si="188"/>
        <v/>
      </c>
    </row>
    <row r="30817" spans="8:8">
      <c r="H30817" t="str">
        <f t="shared" si="188"/>
        <v/>
      </c>
    </row>
    <row r="30818" spans="8:8">
      <c r="H30818" t="str">
        <f t="shared" ref="H30818:H30881" si="189">_xlfn.TEXTJOIN(", ", TRUE, G30818:G30818)</f>
        <v/>
      </c>
    </row>
    <row r="30819" spans="8:8">
      <c r="H30819" t="str">
        <f t="shared" si="189"/>
        <v/>
      </c>
    </row>
    <row r="30820" spans="8:8">
      <c r="H30820" t="str">
        <f t="shared" si="189"/>
        <v/>
      </c>
    </row>
    <row r="30821" spans="8:8">
      <c r="H30821" t="str">
        <f t="shared" si="189"/>
        <v/>
      </c>
    </row>
    <row r="30822" spans="8:8">
      <c r="H30822" t="str">
        <f t="shared" si="189"/>
        <v/>
      </c>
    </row>
    <row r="30823" spans="8:8">
      <c r="H30823" t="str">
        <f t="shared" si="189"/>
        <v/>
      </c>
    </row>
    <row r="30824" spans="8:8">
      <c r="H30824" t="str">
        <f t="shared" si="189"/>
        <v/>
      </c>
    </row>
    <row r="30825" spans="8:8">
      <c r="H30825" t="str">
        <f t="shared" si="189"/>
        <v/>
      </c>
    </row>
    <row r="30826" spans="8:8">
      <c r="H30826" t="str">
        <f t="shared" si="189"/>
        <v/>
      </c>
    </row>
    <row r="30827" spans="8:8">
      <c r="H30827" t="str">
        <f t="shared" si="189"/>
        <v/>
      </c>
    </row>
    <row r="30828" spans="8:8">
      <c r="H30828" t="str">
        <f t="shared" si="189"/>
        <v/>
      </c>
    </row>
    <row r="30829" spans="8:8">
      <c r="H30829" t="str">
        <f t="shared" si="189"/>
        <v/>
      </c>
    </row>
    <row r="30830" spans="8:8">
      <c r="H30830" t="str">
        <f t="shared" si="189"/>
        <v/>
      </c>
    </row>
    <row r="30831" spans="8:8">
      <c r="H30831" t="str">
        <f t="shared" si="189"/>
        <v/>
      </c>
    </row>
    <row r="30832" spans="8:8">
      <c r="H30832" t="str">
        <f t="shared" si="189"/>
        <v/>
      </c>
    </row>
    <row r="30833" spans="8:8">
      <c r="H30833" t="str">
        <f t="shared" si="189"/>
        <v/>
      </c>
    </row>
    <row r="30834" spans="8:8">
      <c r="H30834" t="str">
        <f t="shared" si="189"/>
        <v/>
      </c>
    </row>
    <row r="30835" spans="8:8">
      <c r="H30835" t="str">
        <f t="shared" si="189"/>
        <v/>
      </c>
    </row>
    <row r="30836" spans="8:8">
      <c r="H30836" t="str">
        <f t="shared" si="189"/>
        <v/>
      </c>
    </row>
    <row r="30837" spans="8:8">
      <c r="H30837" t="str">
        <f t="shared" si="189"/>
        <v/>
      </c>
    </row>
    <row r="30838" spans="8:8">
      <c r="H30838" t="str">
        <f t="shared" si="189"/>
        <v/>
      </c>
    </row>
    <row r="30839" spans="8:8">
      <c r="H30839" t="str">
        <f t="shared" si="189"/>
        <v/>
      </c>
    </row>
    <row r="30840" spans="8:8">
      <c r="H30840" t="str">
        <f t="shared" si="189"/>
        <v/>
      </c>
    </row>
    <row r="30841" spans="8:8">
      <c r="H30841" t="str">
        <f t="shared" si="189"/>
        <v/>
      </c>
    </row>
    <row r="30842" spans="8:8">
      <c r="H30842" t="str">
        <f t="shared" si="189"/>
        <v/>
      </c>
    </row>
    <row r="30843" spans="8:8">
      <c r="H30843" t="str">
        <f t="shared" si="189"/>
        <v/>
      </c>
    </row>
    <row r="30844" spans="8:8">
      <c r="H30844" t="str">
        <f t="shared" si="189"/>
        <v/>
      </c>
    </row>
    <row r="30845" spans="8:8">
      <c r="H30845" t="str">
        <f t="shared" si="189"/>
        <v/>
      </c>
    </row>
    <row r="30846" spans="8:8">
      <c r="H30846" t="str">
        <f t="shared" si="189"/>
        <v/>
      </c>
    </row>
    <row r="30847" spans="8:8">
      <c r="H30847" t="str">
        <f t="shared" si="189"/>
        <v/>
      </c>
    </row>
    <row r="30848" spans="8:8">
      <c r="H30848" t="str">
        <f t="shared" si="189"/>
        <v/>
      </c>
    </row>
    <row r="30849" spans="8:8">
      <c r="H30849" t="str">
        <f t="shared" si="189"/>
        <v/>
      </c>
    </row>
    <row r="30850" spans="8:8">
      <c r="H30850" t="str">
        <f t="shared" si="189"/>
        <v/>
      </c>
    </row>
    <row r="30851" spans="8:8">
      <c r="H30851" t="str">
        <f t="shared" si="189"/>
        <v/>
      </c>
    </row>
    <row r="30852" spans="8:8">
      <c r="H30852" t="str">
        <f t="shared" si="189"/>
        <v/>
      </c>
    </row>
    <row r="30853" spans="8:8">
      <c r="H30853" t="str">
        <f t="shared" si="189"/>
        <v/>
      </c>
    </row>
    <row r="30854" spans="8:8">
      <c r="H30854" t="str">
        <f t="shared" si="189"/>
        <v/>
      </c>
    </row>
    <row r="30855" spans="8:8">
      <c r="H30855" t="str">
        <f t="shared" si="189"/>
        <v/>
      </c>
    </row>
    <row r="30856" spans="8:8">
      <c r="H30856" t="str">
        <f t="shared" si="189"/>
        <v/>
      </c>
    </row>
    <row r="30857" spans="8:8">
      <c r="H30857" t="str">
        <f t="shared" si="189"/>
        <v/>
      </c>
    </row>
    <row r="30858" spans="8:8">
      <c r="H30858" t="str">
        <f t="shared" si="189"/>
        <v/>
      </c>
    </row>
    <row r="30859" spans="8:8">
      <c r="H30859" t="str">
        <f t="shared" si="189"/>
        <v/>
      </c>
    </row>
    <row r="30860" spans="8:8">
      <c r="H30860" t="str">
        <f t="shared" si="189"/>
        <v/>
      </c>
    </row>
    <row r="30861" spans="8:8">
      <c r="H30861" t="str">
        <f t="shared" si="189"/>
        <v/>
      </c>
    </row>
    <row r="30862" spans="8:8">
      <c r="H30862" t="str">
        <f t="shared" si="189"/>
        <v/>
      </c>
    </row>
    <row r="30863" spans="8:8">
      <c r="H30863" t="str">
        <f t="shared" si="189"/>
        <v/>
      </c>
    </row>
    <row r="30864" spans="8:8">
      <c r="H30864" t="str">
        <f t="shared" si="189"/>
        <v/>
      </c>
    </row>
    <row r="30865" spans="8:8">
      <c r="H30865" t="str">
        <f t="shared" si="189"/>
        <v/>
      </c>
    </row>
    <row r="30866" spans="8:8">
      <c r="H30866" t="str">
        <f t="shared" si="189"/>
        <v/>
      </c>
    </row>
    <row r="30867" spans="8:8">
      <c r="H30867" t="str">
        <f t="shared" si="189"/>
        <v/>
      </c>
    </row>
    <row r="30868" spans="8:8">
      <c r="H30868" t="str">
        <f t="shared" si="189"/>
        <v/>
      </c>
    </row>
    <row r="30869" spans="8:8">
      <c r="H30869" t="str">
        <f t="shared" si="189"/>
        <v/>
      </c>
    </row>
    <row r="30870" spans="8:8">
      <c r="H30870" t="str">
        <f t="shared" si="189"/>
        <v/>
      </c>
    </row>
    <row r="30871" spans="8:8">
      <c r="H30871" t="str">
        <f t="shared" si="189"/>
        <v/>
      </c>
    </row>
    <row r="30872" spans="8:8">
      <c r="H30872" t="str">
        <f t="shared" si="189"/>
        <v/>
      </c>
    </row>
    <row r="30873" spans="8:8">
      <c r="H30873" t="str">
        <f t="shared" si="189"/>
        <v/>
      </c>
    </row>
    <row r="30874" spans="8:8">
      <c r="H30874" t="str">
        <f t="shared" si="189"/>
        <v/>
      </c>
    </row>
    <row r="30875" spans="8:8">
      <c r="H30875" t="str">
        <f t="shared" si="189"/>
        <v/>
      </c>
    </row>
    <row r="30876" spans="8:8">
      <c r="H30876" t="str">
        <f t="shared" si="189"/>
        <v/>
      </c>
    </row>
    <row r="30877" spans="8:8">
      <c r="H30877" t="str">
        <f t="shared" si="189"/>
        <v/>
      </c>
    </row>
    <row r="30878" spans="8:8">
      <c r="H30878" t="str">
        <f t="shared" si="189"/>
        <v/>
      </c>
    </row>
    <row r="30879" spans="8:8">
      <c r="H30879" t="str">
        <f t="shared" si="189"/>
        <v/>
      </c>
    </row>
    <row r="30880" spans="8:8">
      <c r="H30880" t="str">
        <f t="shared" si="189"/>
        <v/>
      </c>
    </row>
    <row r="30881" spans="8:8">
      <c r="H30881" t="str">
        <f t="shared" si="189"/>
        <v/>
      </c>
    </row>
    <row r="30882" spans="8:8">
      <c r="H30882" t="str">
        <f t="shared" ref="H30882:H30945" si="190">_xlfn.TEXTJOIN(", ", TRUE, G30882:G30882)</f>
        <v/>
      </c>
    </row>
    <row r="30883" spans="8:8">
      <c r="H30883" t="str">
        <f t="shared" si="190"/>
        <v/>
      </c>
    </row>
    <row r="30884" spans="8:8">
      <c r="H30884" t="str">
        <f t="shared" si="190"/>
        <v/>
      </c>
    </row>
    <row r="30885" spans="8:8">
      <c r="H30885" t="str">
        <f t="shared" si="190"/>
        <v/>
      </c>
    </row>
    <row r="30886" spans="8:8">
      <c r="H30886" t="str">
        <f t="shared" si="190"/>
        <v/>
      </c>
    </row>
    <row r="30887" spans="8:8">
      <c r="H30887" t="str">
        <f t="shared" si="190"/>
        <v/>
      </c>
    </row>
    <row r="30888" spans="8:8">
      <c r="H30888" t="str">
        <f t="shared" si="190"/>
        <v/>
      </c>
    </row>
    <row r="30889" spans="8:8">
      <c r="H30889" t="str">
        <f t="shared" si="190"/>
        <v/>
      </c>
    </row>
    <row r="30890" spans="8:8">
      <c r="H30890" t="str">
        <f t="shared" si="190"/>
        <v/>
      </c>
    </row>
    <row r="30891" spans="8:8">
      <c r="H30891" t="str">
        <f t="shared" si="190"/>
        <v/>
      </c>
    </row>
    <row r="30892" spans="8:8">
      <c r="H30892" t="str">
        <f t="shared" si="190"/>
        <v/>
      </c>
    </row>
    <row r="30893" spans="8:8">
      <c r="H30893" t="str">
        <f t="shared" si="190"/>
        <v/>
      </c>
    </row>
    <row r="30894" spans="8:8">
      <c r="H30894" t="str">
        <f t="shared" si="190"/>
        <v/>
      </c>
    </row>
    <row r="30895" spans="8:8">
      <c r="H30895" t="str">
        <f t="shared" si="190"/>
        <v/>
      </c>
    </row>
    <row r="30896" spans="8:8">
      <c r="H30896" t="str">
        <f t="shared" si="190"/>
        <v/>
      </c>
    </row>
    <row r="30897" spans="8:8">
      <c r="H30897" t="str">
        <f t="shared" si="190"/>
        <v/>
      </c>
    </row>
    <row r="30898" spans="8:8">
      <c r="H30898" t="str">
        <f t="shared" si="190"/>
        <v/>
      </c>
    </row>
    <row r="30899" spans="8:8">
      <c r="H30899" t="str">
        <f t="shared" si="190"/>
        <v/>
      </c>
    </row>
    <row r="30900" spans="8:8">
      <c r="H30900" t="str">
        <f t="shared" si="190"/>
        <v/>
      </c>
    </row>
    <row r="30901" spans="8:8">
      <c r="H30901" t="str">
        <f t="shared" si="190"/>
        <v/>
      </c>
    </row>
    <row r="30902" spans="8:8">
      <c r="H30902" t="str">
        <f t="shared" si="190"/>
        <v/>
      </c>
    </row>
    <row r="30903" spans="8:8">
      <c r="H30903" t="str">
        <f t="shared" si="190"/>
        <v/>
      </c>
    </row>
    <row r="30904" spans="8:8">
      <c r="H30904" t="str">
        <f t="shared" si="190"/>
        <v/>
      </c>
    </row>
    <row r="30905" spans="8:8">
      <c r="H30905" t="str">
        <f t="shared" si="190"/>
        <v/>
      </c>
    </row>
    <row r="30906" spans="8:8">
      <c r="H30906" t="str">
        <f t="shared" si="190"/>
        <v/>
      </c>
    </row>
    <row r="30907" spans="8:8">
      <c r="H30907" t="str">
        <f t="shared" si="190"/>
        <v/>
      </c>
    </row>
    <row r="30908" spans="8:8">
      <c r="H30908" t="str">
        <f t="shared" si="190"/>
        <v/>
      </c>
    </row>
    <row r="30909" spans="8:8">
      <c r="H30909" t="str">
        <f t="shared" si="190"/>
        <v/>
      </c>
    </row>
    <row r="30910" spans="8:8">
      <c r="H30910" t="str">
        <f t="shared" si="190"/>
        <v/>
      </c>
    </row>
    <row r="30911" spans="8:8">
      <c r="H30911" t="str">
        <f t="shared" si="190"/>
        <v/>
      </c>
    </row>
    <row r="30912" spans="8:8">
      <c r="H30912" t="str">
        <f t="shared" si="190"/>
        <v/>
      </c>
    </row>
    <row r="30913" spans="8:8">
      <c r="H30913" t="str">
        <f t="shared" si="190"/>
        <v/>
      </c>
    </row>
    <row r="30914" spans="8:8">
      <c r="H30914" t="str">
        <f t="shared" si="190"/>
        <v/>
      </c>
    </row>
    <row r="30915" spans="8:8">
      <c r="H30915" t="str">
        <f t="shared" si="190"/>
        <v/>
      </c>
    </row>
    <row r="30916" spans="8:8">
      <c r="H30916" t="str">
        <f t="shared" si="190"/>
        <v/>
      </c>
    </row>
    <row r="30917" spans="8:8">
      <c r="H30917" t="str">
        <f t="shared" si="190"/>
        <v/>
      </c>
    </row>
    <row r="30918" spans="8:8">
      <c r="H30918" t="str">
        <f t="shared" si="190"/>
        <v/>
      </c>
    </row>
    <row r="30919" spans="8:8">
      <c r="H30919" t="str">
        <f t="shared" si="190"/>
        <v/>
      </c>
    </row>
    <row r="30920" spans="8:8">
      <c r="H30920" t="str">
        <f t="shared" si="190"/>
        <v/>
      </c>
    </row>
    <row r="30921" spans="8:8">
      <c r="H30921" t="str">
        <f t="shared" si="190"/>
        <v/>
      </c>
    </row>
    <row r="30922" spans="8:8">
      <c r="H30922" t="str">
        <f t="shared" si="190"/>
        <v/>
      </c>
    </row>
    <row r="30923" spans="8:8">
      <c r="H30923" t="str">
        <f t="shared" si="190"/>
        <v/>
      </c>
    </row>
    <row r="30924" spans="8:8">
      <c r="H30924" t="str">
        <f t="shared" si="190"/>
        <v/>
      </c>
    </row>
    <row r="30925" spans="8:8">
      <c r="H30925" t="str">
        <f t="shared" si="190"/>
        <v/>
      </c>
    </row>
    <row r="30926" spans="8:8">
      <c r="H30926" t="str">
        <f t="shared" si="190"/>
        <v/>
      </c>
    </row>
    <row r="30927" spans="8:8">
      <c r="H30927" t="str">
        <f t="shared" si="190"/>
        <v/>
      </c>
    </row>
    <row r="30928" spans="8:8">
      <c r="H30928" t="str">
        <f t="shared" si="190"/>
        <v/>
      </c>
    </row>
    <row r="30929" spans="8:8">
      <c r="H30929" t="str">
        <f t="shared" si="190"/>
        <v/>
      </c>
    </row>
    <row r="30930" spans="8:8">
      <c r="H30930" t="str">
        <f t="shared" si="190"/>
        <v/>
      </c>
    </row>
    <row r="30931" spans="8:8">
      <c r="H30931" t="str">
        <f t="shared" si="190"/>
        <v/>
      </c>
    </row>
    <row r="30932" spans="8:8">
      <c r="H30932" t="str">
        <f t="shared" si="190"/>
        <v/>
      </c>
    </row>
    <row r="30933" spans="8:8">
      <c r="H30933" t="str">
        <f t="shared" si="190"/>
        <v/>
      </c>
    </row>
    <row r="30934" spans="8:8">
      <c r="H30934" t="str">
        <f t="shared" si="190"/>
        <v/>
      </c>
    </row>
    <row r="30935" spans="8:8">
      <c r="H30935" t="str">
        <f t="shared" si="190"/>
        <v/>
      </c>
    </row>
    <row r="30936" spans="8:8">
      <c r="H30936" t="str">
        <f t="shared" si="190"/>
        <v/>
      </c>
    </row>
    <row r="30937" spans="8:8">
      <c r="H30937" t="str">
        <f t="shared" si="190"/>
        <v/>
      </c>
    </row>
    <row r="30938" spans="8:8">
      <c r="H30938" t="str">
        <f t="shared" si="190"/>
        <v/>
      </c>
    </row>
    <row r="30939" spans="8:8">
      <c r="H30939" t="str">
        <f t="shared" si="190"/>
        <v/>
      </c>
    </row>
    <row r="30940" spans="8:8">
      <c r="H30940" t="str">
        <f t="shared" si="190"/>
        <v/>
      </c>
    </row>
    <row r="30941" spans="8:8">
      <c r="H30941" t="str">
        <f t="shared" si="190"/>
        <v/>
      </c>
    </row>
    <row r="30942" spans="8:8">
      <c r="H30942" t="str">
        <f t="shared" si="190"/>
        <v/>
      </c>
    </row>
    <row r="30943" spans="8:8">
      <c r="H30943" t="str">
        <f t="shared" si="190"/>
        <v/>
      </c>
    </row>
    <row r="30944" spans="8:8">
      <c r="H30944" t="str">
        <f t="shared" si="190"/>
        <v/>
      </c>
    </row>
    <row r="30945" spans="8:8">
      <c r="H30945" t="str">
        <f t="shared" si="190"/>
        <v/>
      </c>
    </row>
    <row r="30946" spans="8:8">
      <c r="H30946" t="str">
        <f t="shared" ref="H30946:H31009" si="191">_xlfn.TEXTJOIN(", ", TRUE, G30946:G30946)</f>
        <v/>
      </c>
    </row>
    <row r="30947" spans="8:8">
      <c r="H30947" t="str">
        <f t="shared" si="191"/>
        <v/>
      </c>
    </row>
    <row r="30948" spans="8:8">
      <c r="H30948" t="str">
        <f t="shared" si="191"/>
        <v/>
      </c>
    </row>
    <row r="30949" spans="8:8">
      <c r="H30949" t="str">
        <f t="shared" si="191"/>
        <v/>
      </c>
    </row>
    <row r="30950" spans="8:8">
      <c r="H30950" t="str">
        <f t="shared" si="191"/>
        <v/>
      </c>
    </row>
    <row r="30951" spans="8:8">
      <c r="H30951" t="str">
        <f t="shared" si="191"/>
        <v/>
      </c>
    </row>
    <row r="30952" spans="8:8">
      <c r="H30952" t="str">
        <f t="shared" si="191"/>
        <v/>
      </c>
    </row>
    <row r="30953" spans="8:8">
      <c r="H30953" t="str">
        <f t="shared" si="191"/>
        <v/>
      </c>
    </row>
    <row r="30954" spans="8:8">
      <c r="H30954" t="str">
        <f t="shared" si="191"/>
        <v/>
      </c>
    </row>
    <row r="30955" spans="8:8">
      <c r="H30955" t="str">
        <f t="shared" si="191"/>
        <v/>
      </c>
    </row>
    <row r="30956" spans="8:8">
      <c r="H30956" t="str">
        <f t="shared" si="191"/>
        <v/>
      </c>
    </row>
    <row r="30957" spans="8:8">
      <c r="H30957" t="str">
        <f t="shared" si="191"/>
        <v/>
      </c>
    </row>
    <row r="30958" spans="8:8">
      <c r="H30958" t="str">
        <f t="shared" si="191"/>
        <v/>
      </c>
    </row>
    <row r="30959" spans="8:8">
      <c r="H30959" t="str">
        <f t="shared" si="191"/>
        <v/>
      </c>
    </row>
    <row r="30960" spans="8:8">
      <c r="H30960" t="str">
        <f t="shared" si="191"/>
        <v/>
      </c>
    </row>
    <row r="30961" spans="8:8">
      <c r="H30961" t="str">
        <f t="shared" si="191"/>
        <v/>
      </c>
    </row>
    <row r="30962" spans="8:8">
      <c r="H30962" t="str">
        <f t="shared" si="191"/>
        <v/>
      </c>
    </row>
    <row r="30963" spans="8:8">
      <c r="H30963" t="str">
        <f t="shared" si="191"/>
        <v/>
      </c>
    </row>
    <row r="30964" spans="8:8">
      <c r="H30964" t="str">
        <f t="shared" si="191"/>
        <v/>
      </c>
    </row>
    <row r="30965" spans="8:8">
      <c r="H30965" t="str">
        <f t="shared" si="191"/>
        <v/>
      </c>
    </row>
    <row r="30966" spans="8:8">
      <c r="H30966" t="str">
        <f t="shared" si="191"/>
        <v/>
      </c>
    </row>
    <row r="30967" spans="8:8">
      <c r="H30967" t="str">
        <f t="shared" si="191"/>
        <v/>
      </c>
    </row>
    <row r="30968" spans="8:8">
      <c r="H30968" t="str">
        <f t="shared" si="191"/>
        <v/>
      </c>
    </row>
    <row r="30969" spans="8:8">
      <c r="H30969" t="str">
        <f t="shared" si="191"/>
        <v/>
      </c>
    </row>
    <row r="30970" spans="8:8">
      <c r="H30970" t="str">
        <f t="shared" si="191"/>
        <v/>
      </c>
    </row>
    <row r="30971" spans="8:8">
      <c r="H30971" t="str">
        <f t="shared" si="191"/>
        <v/>
      </c>
    </row>
    <row r="30972" spans="8:8">
      <c r="H30972" t="str">
        <f t="shared" si="191"/>
        <v/>
      </c>
    </row>
    <row r="30973" spans="8:8">
      <c r="H30973" t="str">
        <f t="shared" si="191"/>
        <v/>
      </c>
    </row>
    <row r="30974" spans="8:8">
      <c r="H30974" t="str">
        <f t="shared" si="191"/>
        <v/>
      </c>
    </row>
    <row r="30975" spans="8:8">
      <c r="H30975" t="str">
        <f t="shared" si="191"/>
        <v/>
      </c>
    </row>
    <row r="30976" spans="8:8">
      <c r="H30976" t="str">
        <f t="shared" si="191"/>
        <v/>
      </c>
    </row>
    <row r="30977" spans="8:8">
      <c r="H30977" t="str">
        <f t="shared" si="191"/>
        <v/>
      </c>
    </row>
    <row r="30978" spans="8:8">
      <c r="H30978" t="str">
        <f t="shared" si="191"/>
        <v/>
      </c>
    </row>
    <row r="30979" spans="8:8">
      <c r="H30979" t="str">
        <f t="shared" si="191"/>
        <v/>
      </c>
    </row>
    <row r="30980" spans="8:8">
      <c r="H30980" t="str">
        <f t="shared" si="191"/>
        <v/>
      </c>
    </row>
    <row r="30981" spans="8:8">
      <c r="H30981" t="str">
        <f t="shared" si="191"/>
        <v/>
      </c>
    </row>
    <row r="30982" spans="8:8">
      <c r="H30982" t="str">
        <f t="shared" si="191"/>
        <v/>
      </c>
    </row>
    <row r="30983" spans="8:8">
      <c r="H30983" t="str">
        <f t="shared" si="191"/>
        <v/>
      </c>
    </row>
    <row r="30984" spans="8:8">
      <c r="H30984" t="str">
        <f t="shared" si="191"/>
        <v/>
      </c>
    </row>
    <row r="30985" spans="8:8">
      <c r="H30985" t="str">
        <f t="shared" si="191"/>
        <v/>
      </c>
    </row>
    <row r="30986" spans="8:8">
      <c r="H30986" t="str">
        <f t="shared" si="191"/>
        <v/>
      </c>
    </row>
    <row r="30987" spans="8:8">
      <c r="H30987" t="str">
        <f t="shared" si="191"/>
        <v/>
      </c>
    </row>
    <row r="30988" spans="8:8">
      <c r="H30988" t="str">
        <f t="shared" si="191"/>
        <v/>
      </c>
    </row>
    <row r="30989" spans="8:8">
      <c r="H30989" t="str">
        <f t="shared" si="191"/>
        <v/>
      </c>
    </row>
    <row r="30990" spans="8:8">
      <c r="H30990" t="str">
        <f t="shared" si="191"/>
        <v/>
      </c>
    </row>
    <row r="30991" spans="8:8">
      <c r="H30991" t="str">
        <f t="shared" si="191"/>
        <v/>
      </c>
    </row>
    <row r="30992" spans="8:8">
      <c r="H30992" t="str">
        <f t="shared" si="191"/>
        <v/>
      </c>
    </row>
    <row r="30993" spans="8:8">
      <c r="H30993" t="str">
        <f t="shared" si="191"/>
        <v/>
      </c>
    </row>
    <row r="30994" spans="8:8">
      <c r="H30994" t="str">
        <f t="shared" si="191"/>
        <v/>
      </c>
    </row>
    <row r="30995" spans="8:8">
      <c r="H30995" t="str">
        <f t="shared" si="191"/>
        <v/>
      </c>
    </row>
    <row r="30996" spans="8:8">
      <c r="H30996" t="str">
        <f t="shared" si="191"/>
        <v/>
      </c>
    </row>
    <row r="30997" spans="8:8">
      <c r="H30997" t="str">
        <f t="shared" si="191"/>
        <v/>
      </c>
    </row>
    <row r="30998" spans="8:8">
      <c r="H30998" t="str">
        <f t="shared" si="191"/>
        <v/>
      </c>
    </row>
    <row r="30999" spans="8:8">
      <c r="H30999" t="str">
        <f t="shared" si="191"/>
        <v/>
      </c>
    </row>
    <row r="31000" spans="8:8">
      <c r="H31000" t="str">
        <f t="shared" si="191"/>
        <v/>
      </c>
    </row>
    <row r="31001" spans="8:8">
      <c r="H31001" t="str">
        <f t="shared" si="191"/>
        <v/>
      </c>
    </row>
    <row r="31002" spans="8:8">
      <c r="H31002" t="str">
        <f t="shared" si="191"/>
        <v/>
      </c>
    </row>
    <row r="31003" spans="8:8">
      <c r="H31003" t="str">
        <f t="shared" si="191"/>
        <v/>
      </c>
    </row>
    <row r="31004" spans="8:8">
      <c r="H31004" t="str">
        <f t="shared" si="191"/>
        <v/>
      </c>
    </row>
    <row r="31005" spans="8:8">
      <c r="H31005" t="str">
        <f t="shared" si="191"/>
        <v/>
      </c>
    </row>
    <row r="31006" spans="8:8">
      <c r="H31006" t="str">
        <f t="shared" si="191"/>
        <v/>
      </c>
    </row>
    <row r="31007" spans="8:8">
      <c r="H31007" t="str">
        <f t="shared" si="191"/>
        <v/>
      </c>
    </row>
    <row r="31008" spans="8:8">
      <c r="H31008" t="str">
        <f t="shared" si="191"/>
        <v/>
      </c>
    </row>
    <row r="31009" spans="8:8">
      <c r="H31009" t="str">
        <f t="shared" si="191"/>
        <v/>
      </c>
    </row>
    <row r="31010" spans="8:8">
      <c r="H31010" t="str">
        <f t="shared" ref="H31010:H31073" si="192">_xlfn.TEXTJOIN(", ", TRUE, G31010:G31010)</f>
        <v/>
      </c>
    </row>
    <row r="31011" spans="8:8">
      <c r="H31011" t="str">
        <f t="shared" si="192"/>
        <v/>
      </c>
    </row>
    <row r="31012" spans="8:8">
      <c r="H31012" t="str">
        <f t="shared" si="192"/>
        <v/>
      </c>
    </row>
    <row r="31013" spans="8:8">
      <c r="H31013" t="str">
        <f t="shared" si="192"/>
        <v/>
      </c>
    </row>
    <row r="31014" spans="8:8">
      <c r="H31014" t="str">
        <f t="shared" si="192"/>
        <v/>
      </c>
    </row>
    <row r="31015" spans="8:8">
      <c r="H31015" t="str">
        <f t="shared" si="192"/>
        <v/>
      </c>
    </row>
    <row r="31016" spans="8:8">
      <c r="H31016" t="str">
        <f t="shared" si="192"/>
        <v/>
      </c>
    </row>
    <row r="31017" spans="8:8">
      <c r="H31017" t="str">
        <f t="shared" si="192"/>
        <v/>
      </c>
    </row>
    <row r="31018" spans="8:8">
      <c r="H31018" t="str">
        <f t="shared" si="192"/>
        <v/>
      </c>
    </row>
    <row r="31019" spans="8:8">
      <c r="H31019" t="str">
        <f t="shared" si="192"/>
        <v/>
      </c>
    </row>
    <row r="31020" spans="8:8">
      <c r="H31020" t="str">
        <f t="shared" si="192"/>
        <v/>
      </c>
    </row>
    <row r="31021" spans="8:8">
      <c r="H31021" t="str">
        <f t="shared" si="192"/>
        <v/>
      </c>
    </row>
    <row r="31022" spans="8:8">
      <c r="H31022" t="str">
        <f t="shared" si="192"/>
        <v/>
      </c>
    </row>
    <row r="31023" spans="8:8">
      <c r="H31023" t="str">
        <f t="shared" si="192"/>
        <v/>
      </c>
    </row>
    <row r="31024" spans="8:8">
      <c r="H31024" t="str">
        <f t="shared" si="192"/>
        <v/>
      </c>
    </row>
    <row r="31025" spans="8:8">
      <c r="H31025" t="str">
        <f t="shared" si="192"/>
        <v/>
      </c>
    </row>
    <row r="31026" spans="8:8">
      <c r="H31026" t="str">
        <f t="shared" si="192"/>
        <v/>
      </c>
    </row>
    <row r="31027" spans="8:8">
      <c r="H31027" t="str">
        <f t="shared" si="192"/>
        <v/>
      </c>
    </row>
    <row r="31028" spans="8:8">
      <c r="H31028" t="str">
        <f t="shared" si="192"/>
        <v/>
      </c>
    </row>
    <row r="31029" spans="8:8">
      <c r="H31029" t="str">
        <f t="shared" si="192"/>
        <v/>
      </c>
    </row>
    <row r="31030" spans="8:8">
      <c r="H31030" t="str">
        <f t="shared" si="192"/>
        <v/>
      </c>
    </row>
    <row r="31031" spans="8:8">
      <c r="H31031" t="str">
        <f t="shared" si="192"/>
        <v/>
      </c>
    </row>
    <row r="31032" spans="8:8">
      <c r="H31032" t="str">
        <f t="shared" si="192"/>
        <v/>
      </c>
    </row>
    <row r="31033" spans="8:8">
      <c r="H31033" t="str">
        <f t="shared" si="192"/>
        <v/>
      </c>
    </row>
    <row r="31034" spans="8:8">
      <c r="H31034" t="str">
        <f t="shared" si="192"/>
        <v/>
      </c>
    </row>
    <row r="31035" spans="8:8">
      <c r="H31035" t="str">
        <f t="shared" si="192"/>
        <v/>
      </c>
    </row>
    <row r="31036" spans="8:8">
      <c r="H31036" t="str">
        <f t="shared" si="192"/>
        <v/>
      </c>
    </row>
    <row r="31037" spans="8:8">
      <c r="H31037" t="str">
        <f t="shared" si="192"/>
        <v/>
      </c>
    </row>
    <row r="31038" spans="8:8">
      <c r="H31038" t="str">
        <f t="shared" si="192"/>
        <v/>
      </c>
    </row>
    <row r="31039" spans="8:8">
      <c r="H31039" t="str">
        <f t="shared" si="192"/>
        <v/>
      </c>
    </row>
    <row r="31040" spans="8:8">
      <c r="H31040" t="str">
        <f t="shared" si="192"/>
        <v/>
      </c>
    </row>
    <row r="31041" spans="8:8">
      <c r="H31041" t="str">
        <f t="shared" si="192"/>
        <v/>
      </c>
    </row>
    <row r="31042" spans="8:8">
      <c r="H31042" t="str">
        <f t="shared" si="192"/>
        <v/>
      </c>
    </row>
    <row r="31043" spans="8:8">
      <c r="H31043" t="str">
        <f t="shared" si="192"/>
        <v/>
      </c>
    </row>
    <row r="31044" spans="8:8">
      <c r="H31044" t="str">
        <f t="shared" si="192"/>
        <v/>
      </c>
    </row>
    <row r="31045" spans="8:8">
      <c r="H31045" t="str">
        <f t="shared" si="192"/>
        <v/>
      </c>
    </row>
    <row r="31046" spans="8:8">
      <c r="H31046" t="str">
        <f t="shared" si="192"/>
        <v/>
      </c>
    </row>
    <row r="31047" spans="8:8">
      <c r="H31047" t="str">
        <f t="shared" si="192"/>
        <v/>
      </c>
    </row>
    <row r="31048" spans="8:8">
      <c r="H31048" t="str">
        <f t="shared" si="192"/>
        <v/>
      </c>
    </row>
    <row r="31049" spans="8:8">
      <c r="H31049" t="str">
        <f t="shared" si="192"/>
        <v/>
      </c>
    </row>
    <row r="31050" spans="8:8">
      <c r="H31050" t="str">
        <f t="shared" si="192"/>
        <v/>
      </c>
    </row>
    <row r="31051" spans="8:8">
      <c r="H31051" t="str">
        <f t="shared" si="192"/>
        <v/>
      </c>
    </row>
    <row r="31052" spans="8:8">
      <c r="H31052" t="str">
        <f t="shared" si="192"/>
        <v/>
      </c>
    </row>
    <row r="31053" spans="8:8">
      <c r="H31053" t="str">
        <f t="shared" si="192"/>
        <v/>
      </c>
    </row>
    <row r="31054" spans="8:8">
      <c r="H31054" t="str">
        <f t="shared" si="192"/>
        <v/>
      </c>
    </row>
    <row r="31055" spans="8:8">
      <c r="H31055" t="str">
        <f t="shared" si="192"/>
        <v/>
      </c>
    </row>
    <row r="31056" spans="8:8">
      <c r="H31056" t="str">
        <f t="shared" si="192"/>
        <v/>
      </c>
    </row>
    <row r="31057" spans="8:8">
      <c r="H31057" t="str">
        <f t="shared" si="192"/>
        <v/>
      </c>
    </row>
    <row r="31058" spans="8:8">
      <c r="H31058" t="str">
        <f t="shared" si="192"/>
        <v/>
      </c>
    </row>
    <row r="31059" spans="8:8">
      <c r="H31059" t="str">
        <f t="shared" si="192"/>
        <v/>
      </c>
    </row>
    <row r="31060" spans="8:8">
      <c r="H31060" t="str">
        <f t="shared" si="192"/>
        <v/>
      </c>
    </row>
    <row r="31061" spans="8:8">
      <c r="H31061" t="str">
        <f t="shared" si="192"/>
        <v/>
      </c>
    </row>
    <row r="31062" spans="8:8">
      <c r="H31062" t="str">
        <f t="shared" si="192"/>
        <v/>
      </c>
    </row>
    <row r="31063" spans="8:8">
      <c r="H31063" t="str">
        <f t="shared" si="192"/>
        <v/>
      </c>
    </row>
    <row r="31064" spans="8:8">
      <c r="H31064" t="str">
        <f t="shared" si="192"/>
        <v/>
      </c>
    </row>
    <row r="31065" spans="8:8">
      <c r="H31065" t="str">
        <f t="shared" si="192"/>
        <v/>
      </c>
    </row>
    <row r="31066" spans="8:8">
      <c r="H31066" t="str">
        <f t="shared" si="192"/>
        <v/>
      </c>
    </row>
    <row r="31067" spans="8:8">
      <c r="H31067" t="str">
        <f t="shared" si="192"/>
        <v/>
      </c>
    </row>
    <row r="31068" spans="8:8">
      <c r="H31068" t="str">
        <f t="shared" si="192"/>
        <v/>
      </c>
    </row>
    <row r="31069" spans="8:8">
      <c r="H31069" t="str">
        <f t="shared" si="192"/>
        <v/>
      </c>
    </row>
    <row r="31070" spans="8:8">
      <c r="H31070" t="str">
        <f t="shared" si="192"/>
        <v/>
      </c>
    </row>
    <row r="31071" spans="8:8">
      <c r="H31071" t="str">
        <f t="shared" si="192"/>
        <v/>
      </c>
    </row>
    <row r="31072" spans="8:8">
      <c r="H31072" t="str">
        <f t="shared" si="192"/>
        <v/>
      </c>
    </row>
    <row r="31073" spans="8:8">
      <c r="H31073" t="str">
        <f t="shared" si="192"/>
        <v/>
      </c>
    </row>
    <row r="31074" spans="8:8">
      <c r="H31074" t="str">
        <f t="shared" ref="H31074:H31137" si="193">_xlfn.TEXTJOIN(", ", TRUE, G31074:G31074)</f>
        <v/>
      </c>
    </row>
    <row r="31075" spans="8:8">
      <c r="H31075" t="str">
        <f t="shared" si="193"/>
        <v/>
      </c>
    </row>
    <row r="31076" spans="8:8">
      <c r="H31076" t="str">
        <f t="shared" si="193"/>
        <v/>
      </c>
    </row>
    <row r="31077" spans="8:8">
      <c r="H31077" t="str">
        <f t="shared" si="193"/>
        <v/>
      </c>
    </row>
    <row r="31078" spans="8:8">
      <c r="H31078" t="str">
        <f t="shared" si="193"/>
        <v/>
      </c>
    </row>
    <row r="31079" spans="8:8">
      <c r="H31079" t="str">
        <f t="shared" si="193"/>
        <v/>
      </c>
    </row>
    <row r="31080" spans="8:8">
      <c r="H31080" t="str">
        <f t="shared" si="193"/>
        <v/>
      </c>
    </row>
    <row r="31081" spans="8:8">
      <c r="H31081" t="str">
        <f t="shared" si="193"/>
        <v/>
      </c>
    </row>
    <row r="31082" spans="8:8">
      <c r="H31082" t="str">
        <f t="shared" si="193"/>
        <v/>
      </c>
    </row>
    <row r="31083" spans="8:8">
      <c r="H31083" t="str">
        <f t="shared" si="193"/>
        <v/>
      </c>
    </row>
    <row r="31084" spans="8:8">
      <c r="H31084" t="str">
        <f t="shared" si="193"/>
        <v/>
      </c>
    </row>
    <row r="31085" spans="8:8">
      <c r="H31085" t="str">
        <f t="shared" si="193"/>
        <v/>
      </c>
    </row>
    <row r="31086" spans="8:8">
      <c r="H31086" t="str">
        <f t="shared" si="193"/>
        <v/>
      </c>
    </row>
    <row r="31087" spans="8:8">
      <c r="H31087" t="str">
        <f t="shared" si="193"/>
        <v/>
      </c>
    </row>
    <row r="31088" spans="8:8">
      <c r="H31088" t="str">
        <f t="shared" si="193"/>
        <v/>
      </c>
    </row>
    <row r="31089" spans="8:8">
      <c r="H31089" t="str">
        <f t="shared" si="193"/>
        <v/>
      </c>
    </row>
    <row r="31090" spans="8:8">
      <c r="H31090" t="str">
        <f t="shared" si="193"/>
        <v/>
      </c>
    </row>
    <row r="31091" spans="8:8">
      <c r="H31091" t="str">
        <f t="shared" si="193"/>
        <v/>
      </c>
    </row>
    <row r="31092" spans="8:8">
      <c r="H31092" t="str">
        <f t="shared" si="193"/>
        <v/>
      </c>
    </row>
    <row r="31093" spans="8:8">
      <c r="H31093" t="str">
        <f t="shared" si="193"/>
        <v/>
      </c>
    </row>
    <row r="31094" spans="8:8">
      <c r="H31094" t="str">
        <f t="shared" si="193"/>
        <v/>
      </c>
    </row>
    <row r="31095" spans="8:8">
      <c r="H31095" t="str">
        <f t="shared" si="193"/>
        <v/>
      </c>
    </row>
    <row r="31096" spans="8:8">
      <c r="H31096" t="str">
        <f t="shared" si="193"/>
        <v/>
      </c>
    </row>
    <row r="31097" spans="8:8">
      <c r="H31097" t="str">
        <f t="shared" si="193"/>
        <v/>
      </c>
    </row>
    <row r="31098" spans="8:8">
      <c r="H31098" t="str">
        <f t="shared" si="193"/>
        <v/>
      </c>
    </row>
    <row r="31099" spans="8:8">
      <c r="H31099" t="str">
        <f t="shared" si="193"/>
        <v/>
      </c>
    </row>
    <row r="31100" spans="8:8">
      <c r="H31100" t="str">
        <f t="shared" si="193"/>
        <v/>
      </c>
    </row>
    <row r="31101" spans="8:8">
      <c r="H31101" t="str">
        <f t="shared" si="193"/>
        <v/>
      </c>
    </row>
    <row r="31102" spans="8:8">
      <c r="H31102" t="str">
        <f t="shared" si="193"/>
        <v/>
      </c>
    </row>
    <row r="31103" spans="8:8">
      <c r="H31103" t="str">
        <f t="shared" si="193"/>
        <v/>
      </c>
    </row>
    <row r="31104" spans="8:8">
      <c r="H31104" t="str">
        <f t="shared" si="193"/>
        <v/>
      </c>
    </row>
    <row r="31105" spans="8:8">
      <c r="H31105" t="str">
        <f t="shared" si="193"/>
        <v/>
      </c>
    </row>
    <row r="31106" spans="8:8">
      <c r="H31106" t="str">
        <f t="shared" si="193"/>
        <v/>
      </c>
    </row>
    <row r="31107" spans="8:8">
      <c r="H31107" t="str">
        <f t="shared" si="193"/>
        <v/>
      </c>
    </row>
    <row r="31108" spans="8:8">
      <c r="H31108" t="str">
        <f t="shared" si="193"/>
        <v/>
      </c>
    </row>
    <row r="31109" spans="8:8">
      <c r="H31109" t="str">
        <f t="shared" si="193"/>
        <v/>
      </c>
    </row>
    <row r="31110" spans="8:8">
      <c r="H31110" t="str">
        <f t="shared" si="193"/>
        <v/>
      </c>
    </row>
    <row r="31111" spans="8:8">
      <c r="H31111" t="str">
        <f t="shared" si="193"/>
        <v/>
      </c>
    </row>
    <row r="31112" spans="8:8">
      <c r="H31112" t="str">
        <f t="shared" si="193"/>
        <v/>
      </c>
    </row>
    <row r="31113" spans="8:8">
      <c r="H31113" t="str">
        <f t="shared" si="193"/>
        <v/>
      </c>
    </row>
    <row r="31114" spans="8:8">
      <c r="H31114" t="str">
        <f t="shared" si="193"/>
        <v/>
      </c>
    </row>
    <row r="31115" spans="8:8">
      <c r="H31115" t="str">
        <f t="shared" si="193"/>
        <v/>
      </c>
    </row>
    <row r="31116" spans="8:8">
      <c r="H31116" t="str">
        <f t="shared" si="193"/>
        <v/>
      </c>
    </row>
    <row r="31117" spans="8:8">
      <c r="H31117" t="str">
        <f t="shared" si="193"/>
        <v/>
      </c>
    </row>
    <row r="31118" spans="8:8">
      <c r="H31118" t="str">
        <f t="shared" si="193"/>
        <v/>
      </c>
    </row>
    <row r="31119" spans="8:8">
      <c r="H31119" t="str">
        <f t="shared" si="193"/>
        <v/>
      </c>
    </row>
    <row r="31120" spans="8:8">
      <c r="H31120" t="str">
        <f t="shared" si="193"/>
        <v/>
      </c>
    </row>
    <row r="31121" spans="8:8">
      <c r="H31121" t="str">
        <f t="shared" si="193"/>
        <v/>
      </c>
    </row>
    <row r="31122" spans="8:8">
      <c r="H31122" t="str">
        <f t="shared" si="193"/>
        <v/>
      </c>
    </row>
    <row r="31123" spans="8:8">
      <c r="H31123" t="str">
        <f t="shared" si="193"/>
        <v/>
      </c>
    </row>
    <row r="31124" spans="8:8">
      <c r="H31124" t="str">
        <f t="shared" si="193"/>
        <v/>
      </c>
    </row>
    <row r="31125" spans="8:8">
      <c r="H31125" t="str">
        <f t="shared" si="193"/>
        <v/>
      </c>
    </row>
    <row r="31126" spans="8:8">
      <c r="H31126" t="str">
        <f t="shared" si="193"/>
        <v/>
      </c>
    </row>
    <row r="31127" spans="8:8">
      <c r="H31127" t="str">
        <f t="shared" si="193"/>
        <v/>
      </c>
    </row>
    <row r="31128" spans="8:8">
      <c r="H31128" t="str">
        <f t="shared" si="193"/>
        <v/>
      </c>
    </row>
    <row r="31129" spans="8:8">
      <c r="H31129" t="str">
        <f t="shared" si="193"/>
        <v/>
      </c>
    </row>
    <row r="31130" spans="8:8">
      <c r="H31130" t="str">
        <f t="shared" si="193"/>
        <v/>
      </c>
    </row>
    <row r="31131" spans="8:8">
      <c r="H31131" t="str">
        <f t="shared" si="193"/>
        <v/>
      </c>
    </row>
    <row r="31132" spans="8:8">
      <c r="H31132" t="str">
        <f t="shared" si="193"/>
        <v/>
      </c>
    </row>
    <row r="31133" spans="8:8">
      <c r="H31133" t="str">
        <f t="shared" si="193"/>
        <v/>
      </c>
    </row>
    <row r="31134" spans="8:8">
      <c r="H31134" t="str">
        <f t="shared" si="193"/>
        <v/>
      </c>
    </row>
    <row r="31135" spans="8:8">
      <c r="H31135" t="str">
        <f t="shared" si="193"/>
        <v/>
      </c>
    </row>
    <row r="31136" spans="8:8">
      <c r="H31136" t="str">
        <f t="shared" si="193"/>
        <v/>
      </c>
    </row>
    <row r="31137" spans="8:8">
      <c r="H31137" t="str">
        <f t="shared" si="193"/>
        <v/>
      </c>
    </row>
    <row r="31138" spans="8:8">
      <c r="H31138" t="str">
        <f t="shared" ref="H31138:H31201" si="194">_xlfn.TEXTJOIN(", ", TRUE, G31138:G31138)</f>
        <v/>
      </c>
    </row>
    <row r="31139" spans="8:8">
      <c r="H31139" t="str">
        <f t="shared" si="194"/>
        <v/>
      </c>
    </row>
    <row r="31140" spans="8:8">
      <c r="H31140" t="str">
        <f t="shared" si="194"/>
        <v/>
      </c>
    </row>
    <row r="31141" spans="8:8">
      <c r="H31141" t="str">
        <f t="shared" si="194"/>
        <v/>
      </c>
    </row>
    <row r="31142" spans="8:8">
      <c r="H31142" t="str">
        <f t="shared" si="194"/>
        <v/>
      </c>
    </row>
    <row r="31143" spans="8:8">
      <c r="H31143" t="str">
        <f t="shared" si="194"/>
        <v/>
      </c>
    </row>
    <row r="31144" spans="8:8">
      <c r="H31144" t="str">
        <f t="shared" si="194"/>
        <v/>
      </c>
    </row>
    <row r="31145" spans="8:8">
      <c r="H31145" t="str">
        <f t="shared" si="194"/>
        <v/>
      </c>
    </row>
    <row r="31146" spans="8:8">
      <c r="H31146" t="str">
        <f t="shared" si="194"/>
        <v/>
      </c>
    </row>
    <row r="31147" spans="8:8">
      <c r="H31147" t="str">
        <f t="shared" si="194"/>
        <v/>
      </c>
    </row>
    <row r="31148" spans="8:8">
      <c r="H31148" t="str">
        <f t="shared" si="194"/>
        <v/>
      </c>
    </row>
    <row r="31149" spans="8:8">
      <c r="H31149" t="str">
        <f t="shared" si="194"/>
        <v/>
      </c>
    </row>
    <row r="31150" spans="8:8">
      <c r="H31150" t="str">
        <f t="shared" si="194"/>
        <v/>
      </c>
    </row>
    <row r="31151" spans="8:8">
      <c r="H31151" t="str">
        <f t="shared" si="194"/>
        <v/>
      </c>
    </row>
    <row r="31152" spans="8:8">
      <c r="H31152" t="str">
        <f t="shared" si="194"/>
        <v/>
      </c>
    </row>
    <row r="31153" spans="8:8">
      <c r="H31153" t="str">
        <f t="shared" si="194"/>
        <v/>
      </c>
    </row>
    <row r="31154" spans="8:8">
      <c r="H31154" t="str">
        <f t="shared" si="194"/>
        <v/>
      </c>
    </row>
    <row r="31155" spans="8:8">
      <c r="H31155" t="str">
        <f t="shared" si="194"/>
        <v/>
      </c>
    </row>
    <row r="31156" spans="8:8">
      <c r="H31156" t="str">
        <f t="shared" si="194"/>
        <v/>
      </c>
    </row>
    <row r="31157" spans="8:8">
      <c r="H31157" t="str">
        <f t="shared" si="194"/>
        <v/>
      </c>
    </row>
    <row r="31158" spans="8:8">
      <c r="H31158" t="str">
        <f t="shared" si="194"/>
        <v/>
      </c>
    </row>
    <row r="31159" spans="8:8">
      <c r="H31159" t="str">
        <f t="shared" si="194"/>
        <v/>
      </c>
    </row>
    <row r="31160" spans="8:8">
      <c r="H31160" t="str">
        <f t="shared" si="194"/>
        <v/>
      </c>
    </row>
    <row r="31161" spans="8:8">
      <c r="H31161" t="str">
        <f t="shared" si="194"/>
        <v/>
      </c>
    </row>
    <row r="31162" spans="8:8">
      <c r="H31162" t="str">
        <f t="shared" si="194"/>
        <v/>
      </c>
    </row>
    <row r="31163" spans="8:8">
      <c r="H31163" t="str">
        <f t="shared" si="194"/>
        <v/>
      </c>
    </row>
    <row r="31164" spans="8:8">
      <c r="H31164" t="str">
        <f t="shared" si="194"/>
        <v/>
      </c>
    </row>
    <row r="31165" spans="8:8">
      <c r="H31165" t="str">
        <f t="shared" si="194"/>
        <v/>
      </c>
    </row>
    <row r="31166" spans="8:8">
      <c r="H31166" t="str">
        <f t="shared" si="194"/>
        <v/>
      </c>
    </row>
    <row r="31167" spans="8:8">
      <c r="H31167" t="str">
        <f t="shared" si="194"/>
        <v/>
      </c>
    </row>
    <row r="31168" spans="8:8">
      <c r="H31168" t="str">
        <f t="shared" si="194"/>
        <v/>
      </c>
    </row>
    <row r="31169" spans="8:8">
      <c r="H31169" t="str">
        <f t="shared" si="194"/>
        <v/>
      </c>
    </row>
    <row r="31170" spans="8:8">
      <c r="H31170" t="str">
        <f t="shared" si="194"/>
        <v/>
      </c>
    </row>
    <row r="31171" spans="8:8">
      <c r="H31171" t="str">
        <f t="shared" si="194"/>
        <v/>
      </c>
    </row>
    <row r="31172" spans="8:8">
      <c r="H31172" t="str">
        <f t="shared" si="194"/>
        <v/>
      </c>
    </row>
    <row r="31173" spans="8:8">
      <c r="H31173" t="str">
        <f t="shared" si="194"/>
        <v/>
      </c>
    </row>
    <row r="31174" spans="8:8">
      <c r="H31174" t="str">
        <f t="shared" si="194"/>
        <v/>
      </c>
    </row>
    <row r="31175" spans="8:8">
      <c r="H31175" t="str">
        <f t="shared" si="194"/>
        <v/>
      </c>
    </row>
    <row r="31176" spans="8:8">
      <c r="H31176" t="str">
        <f t="shared" si="194"/>
        <v/>
      </c>
    </row>
    <row r="31177" spans="8:8">
      <c r="H31177" t="str">
        <f t="shared" si="194"/>
        <v/>
      </c>
    </row>
    <row r="31178" spans="8:8">
      <c r="H31178" t="str">
        <f t="shared" si="194"/>
        <v/>
      </c>
    </row>
    <row r="31179" spans="8:8">
      <c r="H31179" t="str">
        <f t="shared" si="194"/>
        <v/>
      </c>
    </row>
    <row r="31180" spans="8:8">
      <c r="H31180" t="str">
        <f t="shared" si="194"/>
        <v/>
      </c>
    </row>
    <row r="31181" spans="8:8">
      <c r="H31181" t="str">
        <f t="shared" si="194"/>
        <v/>
      </c>
    </row>
    <row r="31182" spans="8:8">
      <c r="H31182" t="str">
        <f t="shared" si="194"/>
        <v/>
      </c>
    </row>
    <row r="31183" spans="8:8">
      <c r="H31183" t="str">
        <f t="shared" si="194"/>
        <v/>
      </c>
    </row>
    <row r="31184" spans="8:8">
      <c r="H31184" t="str">
        <f t="shared" si="194"/>
        <v/>
      </c>
    </row>
    <row r="31185" spans="8:8">
      <c r="H31185" t="str">
        <f t="shared" si="194"/>
        <v/>
      </c>
    </row>
    <row r="31186" spans="8:8">
      <c r="H31186" t="str">
        <f t="shared" si="194"/>
        <v/>
      </c>
    </row>
    <row r="31187" spans="8:8">
      <c r="H31187" t="str">
        <f t="shared" si="194"/>
        <v/>
      </c>
    </row>
    <row r="31188" spans="8:8">
      <c r="H31188" t="str">
        <f t="shared" si="194"/>
        <v/>
      </c>
    </row>
    <row r="31189" spans="8:8">
      <c r="H31189" t="str">
        <f t="shared" si="194"/>
        <v/>
      </c>
    </row>
    <row r="31190" spans="8:8">
      <c r="H31190" t="str">
        <f t="shared" si="194"/>
        <v/>
      </c>
    </row>
    <row r="31191" spans="8:8">
      <c r="H31191" t="str">
        <f t="shared" si="194"/>
        <v/>
      </c>
    </row>
    <row r="31192" spans="8:8">
      <c r="H31192" t="str">
        <f t="shared" si="194"/>
        <v/>
      </c>
    </row>
    <row r="31193" spans="8:8">
      <c r="H31193" t="str">
        <f t="shared" si="194"/>
        <v/>
      </c>
    </row>
    <row r="31194" spans="8:8">
      <c r="H31194" t="str">
        <f t="shared" si="194"/>
        <v/>
      </c>
    </row>
    <row r="31195" spans="8:8">
      <c r="H31195" t="str">
        <f t="shared" si="194"/>
        <v/>
      </c>
    </row>
    <row r="31196" spans="8:8">
      <c r="H31196" t="str">
        <f t="shared" si="194"/>
        <v/>
      </c>
    </row>
    <row r="31197" spans="8:8">
      <c r="H31197" t="str">
        <f t="shared" si="194"/>
        <v/>
      </c>
    </row>
    <row r="31198" spans="8:8">
      <c r="H31198" t="str">
        <f t="shared" si="194"/>
        <v/>
      </c>
    </row>
    <row r="31199" spans="8:8">
      <c r="H31199" t="str">
        <f t="shared" si="194"/>
        <v/>
      </c>
    </row>
    <row r="31200" spans="8:8">
      <c r="H31200" t="str">
        <f t="shared" si="194"/>
        <v/>
      </c>
    </row>
    <row r="31201" spans="8:8">
      <c r="H31201" t="str">
        <f t="shared" si="194"/>
        <v/>
      </c>
    </row>
    <row r="31202" spans="8:8">
      <c r="H31202" t="str">
        <f t="shared" ref="H31202:H31265" si="195">_xlfn.TEXTJOIN(", ", TRUE, G31202:G31202)</f>
        <v/>
      </c>
    </row>
    <row r="31203" spans="8:8">
      <c r="H31203" t="str">
        <f t="shared" si="195"/>
        <v/>
      </c>
    </row>
    <row r="31204" spans="8:8">
      <c r="H31204" t="str">
        <f t="shared" si="195"/>
        <v/>
      </c>
    </row>
    <row r="31205" spans="8:8">
      <c r="H31205" t="str">
        <f t="shared" si="195"/>
        <v/>
      </c>
    </row>
    <row r="31206" spans="8:8">
      <c r="H31206" t="str">
        <f t="shared" si="195"/>
        <v/>
      </c>
    </row>
    <row r="31207" spans="8:8">
      <c r="H31207" t="str">
        <f t="shared" si="195"/>
        <v/>
      </c>
    </row>
    <row r="31208" spans="8:8">
      <c r="H31208" t="str">
        <f t="shared" si="195"/>
        <v/>
      </c>
    </row>
    <row r="31209" spans="8:8">
      <c r="H31209" t="str">
        <f t="shared" si="195"/>
        <v/>
      </c>
    </row>
    <row r="31210" spans="8:8">
      <c r="H31210" t="str">
        <f t="shared" si="195"/>
        <v/>
      </c>
    </row>
    <row r="31211" spans="8:8">
      <c r="H31211" t="str">
        <f t="shared" si="195"/>
        <v/>
      </c>
    </row>
    <row r="31212" spans="8:8">
      <c r="H31212" t="str">
        <f t="shared" si="195"/>
        <v/>
      </c>
    </row>
    <row r="31213" spans="8:8">
      <c r="H31213" t="str">
        <f t="shared" si="195"/>
        <v/>
      </c>
    </row>
    <row r="31214" spans="8:8">
      <c r="H31214" t="str">
        <f t="shared" si="195"/>
        <v/>
      </c>
    </row>
    <row r="31215" spans="8:8">
      <c r="H31215" t="str">
        <f t="shared" si="195"/>
        <v/>
      </c>
    </row>
    <row r="31216" spans="8:8">
      <c r="H31216" t="str">
        <f t="shared" si="195"/>
        <v/>
      </c>
    </row>
    <row r="31217" spans="8:8">
      <c r="H31217" t="str">
        <f t="shared" si="195"/>
        <v/>
      </c>
    </row>
    <row r="31218" spans="8:8">
      <c r="H31218" t="str">
        <f t="shared" si="195"/>
        <v/>
      </c>
    </row>
    <row r="31219" spans="8:8">
      <c r="H31219" t="str">
        <f t="shared" si="195"/>
        <v/>
      </c>
    </row>
    <row r="31220" spans="8:8">
      <c r="H31220" t="str">
        <f t="shared" si="195"/>
        <v/>
      </c>
    </row>
    <row r="31221" spans="8:8">
      <c r="H31221" t="str">
        <f t="shared" si="195"/>
        <v/>
      </c>
    </row>
    <row r="31222" spans="8:8">
      <c r="H31222" t="str">
        <f t="shared" si="195"/>
        <v/>
      </c>
    </row>
    <row r="31223" spans="8:8">
      <c r="H31223" t="str">
        <f t="shared" si="195"/>
        <v/>
      </c>
    </row>
    <row r="31224" spans="8:8">
      <c r="H31224" t="str">
        <f t="shared" si="195"/>
        <v/>
      </c>
    </row>
    <row r="31225" spans="8:8">
      <c r="H31225" t="str">
        <f t="shared" si="195"/>
        <v/>
      </c>
    </row>
    <row r="31226" spans="8:8">
      <c r="H31226" t="str">
        <f t="shared" si="195"/>
        <v/>
      </c>
    </row>
    <row r="31227" spans="8:8">
      <c r="H31227" t="str">
        <f t="shared" si="195"/>
        <v/>
      </c>
    </row>
    <row r="31228" spans="8:8">
      <c r="H31228" t="str">
        <f t="shared" si="195"/>
        <v/>
      </c>
    </row>
    <row r="31229" spans="8:8">
      <c r="H31229" t="str">
        <f t="shared" si="195"/>
        <v/>
      </c>
    </row>
    <row r="31230" spans="8:8">
      <c r="H31230" t="str">
        <f t="shared" si="195"/>
        <v/>
      </c>
    </row>
    <row r="31231" spans="8:8">
      <c r="H31231" t="str">
        <f t="shared" si="195"/>
        <v/>
      </c>
    </row>
    <row r="31232" spans="8:8">
      <c r="H31232" t="str">
        <f t="shared" si="195"/>
        <v/>
      </c>
    </row>
    <row r="31233" spans="8:8">
      <c r="H31233" t="str">
        <f t="shared" si="195"/>
        <v/>
      </c>
    </row>
    <row r="31234" spans="8:8">
      <c r="H31234" t="str">
        <f t="shared" si="195"/>
        <v/>
      </c>
    </row>
    <row r="31235" spans="8:8">
      <c r="H31235" t="str">
        <f t="shared" si="195"/>
        <v/>
      </c>
    </row>
    <row r="31236" spans="8:8">
      <c r="H31236" t="str">
        <f t="shared" si="195"/>
        <v/>
      </c>
    </row>
    <row r="31237" spans="8:8">
      <c r="H31237" t="str">
        <f t="shared" si="195"/>
        <v/>
      </c>
    </row>
    <row r="31238" spans="8:8">
      <c r="H31238" t="str">
        <f t="shared" si="195"/>
        <v/>
      </c>
    </row>
    <row r="31239" spans="8:8">
      <c r="H31239" t="str">
        <f t="shared" si="195"/>
        <v/>
      </c>
    </row>
    <row r="31240" spans="8:8">
      <c r="H31240" t="str">
        <f t="shared" si="195"/>
        <v/>
      </c>
    </row>
    <row r="31241" spans="8:8">
      <c r="H31241" t="str">
        <f t="shared" si="195"/>
        <v/>
      </c>
    </row>
    <row r="31242" spans="8:8">
      <c r="H31242" t="str">
        <f t="shared" si="195"/>
        <v/>
      </c>
    </row>
    <row r="31243" spans="8:8">
      <c r="H31243" t="str">
        <f t="shared" si="195"/>
        <v/>
      </c>
    </row>
    <row r="31244" spans="8:8">
      <c r="H31244" t="str">
        <f t="shared" si="195"/>
        <v/>
      </c>
    </row>
    <row r="31245" spans="8:8">
      <c r="H31245" t="str">
        <f t="shared" si="195"/>
        <v/>
      </c>
    </row>
    <row r="31246" spans="8:8">
      <c r="H31246" t="str">
        <f t="shared" si="195"/>
        <v/>
      </c>
    </row>
    <row r="31247" spans="8:8">
      <c r="H31247" t="str">
        <f t="shared" si="195"/>
        <v/>
      </c>
    </row>
    <row r="31248" spans="8:8">
      <c r="H31248" t="str">
        <f t="shared" si="195"/>
        <v/>
      </c>
    </row>
    <row r="31249" spans="8:8">
      <c r="H31249" t="str">
        <f t="shared" si="195"/>
        <v/>
      </c>
    </row>
    <row r="31250" spans="8:8">
      <c r="H31250" t="str">
        <f t="shared" si="195"/>
        <v/>
      </c>
    </row>
    <row r="31251" spans="8:8">
      <c r="H31251" t="str">
        <f t="shared" si="195"/>
        <v/>
      </c>
    </row>
    <row r="31252" spans="8:8">
      <c r="H31252" t="str">
        <f t="shared" si="195"/>
        <v/>
      </c>
    </row>
    <row r="31253" spans="8:8">
      <c r="H31253" t="str">
        <f t="shared" si="195"/>
        <v/>
      </c>
    </row>
    <row r="31254" spans="8:8">
      <c r="H31254" t="str">
        <f t="shared" si="195"/>
        <v/>
      </c>
    </row>
    <row r="31255" spans="8:8">
      <c r="H31255" t="str">
        <f t="shared" si="195"/>
        <v/>
      </c>
    </row>
    <row r="31256" spans="8:8">
      <c r="H31256" t="str">
        <f t="shared" si="195"/>
        <v/>
      </c>
    </row>
    <row r="31257" spans="8:8">
      <c r="H31257" t="str">
        <f t="shared" si="195"/>
        <v/>
      </c>
    </row>
    <row r="31258" spans="8:8">
      <c r="H31258" t="str">
        <f t="shared" si="195"/>
        <v/>
      </c>
    </row>
    <row r="31259" spans="8:8">
      <c r="H31259" t="str">
        <f t="shared" si="195"/>
        <v/>
      </c>
    </row>
    <row r="31260" spans="8:8">
      <c r="H31260" t="str">
        <f t="shared" si="195"/>
        <v/>
      </c>
    </row>
    <row r="31261" spans="8:8">
      <c r="H31261" t="str">
        <f t="shared" si="195"/>
        <v/>
      </c>
    </row>
    <row r="31262" spans="8:8">
      <c r="H31262" t="str">
        <f t="shared" si="195"/>
        <v/>
      </c>
    </row>
    <row r="31263" spans="8:8">
      <c r="H31263" t="str">
        <f t="shared" si="195"/>
        <v/>
      </c>
    </row>
    <row r="31264" spans="8:8">
      <c r="H31264" t="str">
        <f t="shared" si="195"/>
        <v/>
      </c>
    </row>
    <row r="31265" spans="8:8">
      <c r="H31265" t="str">
        <f t="shared" si="195"/>
        <v/>
      </c>
    </row>
    <row r="31266" spans="8:8">
      <c r="H31266" t="str">
        <f t="shared" ref="H31266:H31329" si="196">_xlfn.TEXTJOIN(", ", TRUE, G31266:G31266)</f>
        <v/>
      </c>
    </row>
    <row r="31267" spans="8:8">
      <c r="H31267" t="str">
        <f t="shared" si="196"/>
        <v/>
      </c>
    </row>
    <row r="31268" spans="8:8">
      <c r="H31268" t="str">
        <f t="shared" si="196"/>
        <v/>
      </c>
    </row>
    <row r="31269" spans="8:8">
      <c r="H31269" t="str">
        <f t="shared" si="196"/>
        <v/>
      </c>
    </row>
    <row r="31270" spans="8:8">
      <c r="H31270" t="str">
        <f t="shared" si="196"/>
        <v/>
      </c>
    </row>
    <row r="31271" spans="8:8">
      <c r="H31271" t="str">
        <f t="shared" si="196"/>
        <v/>
      </c>
    </row>
    <row r="31272" spans="8:8">
      <c r="H31272" t="str">
        <f t="shared" si="196"/>
        <v/>
      </c>
    </row>
    <row r="31273" spans="8:8">
      <c r="H31273" t="str">
        <f t="shared" si="196"/>
        <v/>
      </c>
    </row>
    <row r="31274" spans="8:8">
      <c r="H31274" t="str">
        <f t="shared" si="196"/>
        <v/>
      </c>
    </row>
    <row r="31275" spans="8:8">
      <c r="H31275" t="str">
        <f t="shared" si="196"/>
        <v/>
      </c>
    </row>
    <row r="31276" spans="8:8">
      <c r="H31276" t="str">
        <f t="shared" si="196"/>
        <v/>
      </c>
    </row>
    <row r="31277" spans="8:8">
      <c r="H31277" t="str">
        <f t="shared" si="196"/>
        <v/>
      </c>
    </row>
    <row r="31278" spans="8:8">
      <c r="H31278" t="str">
        <f t="shared" si="196"/>
        <v/>
      </c>
    </row>
    <row r="31279" spans="8:8">
      <c r="H31279" t="str">
        <f t="shared" si="196"/>
        <v/>
      </c>
    </row>
    <row r="31280" spans="8:8">
      <c r="H31280" t="str">
        <f t="shared" si="196"/>
        <v/>
      </c>
    </row>
    <row r="31281" spans="8:8">
      <c r="H31281" t="str">
        <f t="shared" si="196"/>
        <v/>
      </c>
    </row>
    <row r="31282" spans="8:8">
      <c r="H31282" t="str">
        <f t="shared" si="196"/>
        <v/>
      </c>
    </row>
    <row r="31283" spans="8:8">
      <c r="H31283" t="str">
        <f t="shared" si="196"/>
        <v/>
      </c>
    </row>
    <row r="31284" spans="8:8">
      <c r="H31284" t="str">
        <f t="shared" si="196"/>
        <v/>
      </c>
    </row>
    <row r="31285" spans="8:8">
      <c r="H31285" t="str">
        <f t="shared" si="196"/>
        <v/>
      </c>
    </row>
    <row r="31286" spans="8:8">
      <c r="H31286" t="str">
        <f t="shared" si="196"/>
        <v/>
      </c>
    </row>
    <row r="31287" spans="8:8">
      <c r="H31287" t="str">
        <f t="shared" si="196"/>
        <v/>
      </c>
    </row>
    <row r="31288" spans="8:8">
      <c r="H31288" t="str">
        <f t="shared" si="196"/>
        <v/>
      </c>
    </row>
    <row r="31289" spans="8:8">
      <c r="H31289" t="str">
        <f t="shared" si="196"/>
        <v/>
      </c>
    </row>
    <row r="31290" spans="8:8">
      <c r="H31290" t="str">
        <f t="shared" si="196"/>
        <v/>
      </c>
    </row>
    <row r="31291" spans="8:8">
      <c r="H31291" t="str">
        <f t="shared" si="196"/>
        <v/>
      </c>
    </row>
    <row r="31292" spans="8:8">
      <c r="H31292" t="str">
        <f t="shared" si="196"/>
        <v/>
      </c>
    </row>
    <row r="31293" spans="8:8">
      <c r="H31293" t="str">
        <f t="shared" si="196"/>
        <v/>
      </c>
    </row>
    <row r="31294" spans="8:8">
      <c r="H31294" t="str">
        <f t="shared" si="196"/>
        <v/>
      </c>
    </row>
    <row r="31295" spans="8:8">
      <c r="H31295" t="str">
        <f t="shared" si="196"/>
        <v/>
      </c>
    </row>
    <row r="31296" spans="8:8">
      <c r="H31296" t="str">
        <f t="shared" si="196"/>
        <v/>
      </c>
    </row>
    <row r="31297" spans="8:8">
      <c r="H31297" t="str">
        <f t="shared" si="196"/>
        <v/>
      </c>
    </row>
    <row r="31298" spans="8:8">
      <c r="H31298" t="str">
        <f t="shared" si="196"/>
        <v/>
      </c>
    </row>
    <row r="31299" spans="8:8">
      <c r="H31299" t="str">
        <f t="shared" si="196"/>
        <v/>
      </c>
    </row>
    <row r="31300" spans="8:8">
      <c r="H31300" t="str">
        <f t="shared" si="196"/>
        <v/>
      </c>
    </row>
    <row r="31301" spans="8:8">
      <c r="H31301" t="str">
        <f t="shared" si="196"/>
        <v/>
      </c>
    </row>
    <row r="31302" spans="8:8">
      <c r="H31302" t="str">
        <f t="shared" si="196"/>
        <v/>
      </c>
    </row>
    <row r="31303" spans="8:8">
      <c r="H31303" t="str">
        <f t="shared" si="196"/>
        <v/>
      </c>
    </row>
    <row r="31304" spans="8:8">
      <c r="H31304" t="str">
        <f t="shared" si="196"/>
        <v/>
      </c>
    </row>
    <row r="31305" spans="8:8">
      <c r="H31305" t="str">
        <f t="shared" si="196"/>
        <v/>
      </c>
    </row>
    <row r="31306" spans="8:8">
      <c r="H31306" t="str">
        <f t="shared" si="196"/>
        <v/>
      </c>
    </row>
    <row r="31307" spans="8:8">
      <c r="H31307" t="str">
        <f t="shared" si="196"/>
        <v/>
      </c>
    </row>
    <row r="31308" spans="8:8">
      <c r="H31308" t="str">
        <f t="shared" si="196"/>
        <v/>
      </c>
    </row>
    <row r="31309" spans="8:8">
      <c r="H31309" t="str">
        <f t="shared" si="196"/>
        <v/>
      </c>
    </row>
    <row r="31310" spans="8:8">
      <c r="H31310" t="str">
        <f t="shared" si="196"/>
        <v/>
      </c>
    </row>
    <row r="31311" spans="8:8">
      <c r="H31311" t="str">
        <f t="shared" si="196"/>
        <v/>
      </c>
    </row>
    <row r="31312" spans="8:8">
      <c r="H31312" t="str">
        <f t="shared" si="196"/>
        <v/>
      </c>
    </row>
    <row r="31313" spans="8:8">
      <c r="H31313" t="str">
        <f t="shared" si="196"/>
        <v/>
      </c>
    </row>
    <row r="31314" spans="8:8">
      <c r="H31314" t="str">
        <f t="shared" si="196"/>
        <v/>
      </c>
    </row>
    <row r="31315" spans="8:8">
      <c r="H31315" t="str">
        <f t="shared" si="196"/>
        <v/>
      </c>
    </row>
    <row r="31316" spans="8:8">
      <c r="H31316" t="str">
        <f t="shared" si="196"/>
        <v/>
      </c>
    </row>
    <row r="31317" spans="8:8">
      <c r="H31317" t="str">
        <f t="shared" si="196"/>
        <v/>
      </c>
    </row>
    <row r="31318" spans="8:8">
      <c r="H31318" t="str">
        <f t="shared" si="196"/>
        <v/>
      </c>
    </row>
    <row r="31319" spans="8:8">
      <c r="H31319" t="str">
        <f t="shared" si="196"/>
        <v/>
      </c>
    </row>
    <row r="31320" spans="8:8">
      <c r="H31320" t="str">
        <f t="shared" si="196"/>
        <v/>
      </c>
    </row>
    <row r="31321" spans="8:8">
      <c r="H31321" t="str">
        <f t="shared" si="196"/>
        <v/>
      </c>
    </row>
    <row r="31322" spans="8:8">
      <c r="H31322" t="str">
        <f t="shared" si="196"/>
        <v/>
      </c>
    </row>
    <row r="31323" spans="8:8">
      <c r="H31323" t="str">
        <f t="shared" si="196"/>
        <v/>
      </c>
    </row>
    <row r="31324" spans="8:8">
      <c r="H31324" t="str">
        <f t="shared" si="196"/>
        <v/>
      </c>
    </row>
    <row r="31325" spans="8:8">
      <c r="H31325" t="str">
        <f t="shared" si="196"/>
        <v/>
      </c>
    </row>
    <row r="31326" spans="8:8">
      <c r="H31326" t="str">
        <f t="shared" si="196"/>
        <v/>
      </c>
    </row>
    <row r="31327" spans="8:8">
      <c r="H31327" t="str">
        <f t="shared" si="196"/>
        <v/>
      </c>
    </row>
    <row r="31328" spans="8:8">
      <c r="H31328" t="str">
        <f t="shared" si="196"/>
        <v/>
      </c>
    </row>
    <row r="31329" spans="8:8">
      <c r="H31329" t="str">
        <f t="shared" si="196"/>
        <v/>
      </c>
    </row>
    <row r="31330" spans="8:8">
      <c r="H31330" t="str">
        <f t="shared" ref="H31330:H31393" si="197">_xlfn.TEXTJOIN(", ", TRUE, G31330:G31330)</f>
        <v/>
      </c>
    </row>
    <row r="31331" spans="8:8">
      <c r="H31331" t="str">
        <f t="shared" si="197"/>
        <v/>
      </c>
    </row>
    <row r="31332" spans="8:8">
      <c r="H31332" t="str">
        <f t="shared" si="197"/>
        <v/>
      </c>
    </row>
    <row r="31333" spans="8:8">
      <c r="H31333" t="str">
        <f t="shared" si="197"/>
        <v/>
      </c>
    </row>
    <row r="31334" spans="8:8">
      <c r="H31334" t="str">
        <f t="shared" si="197"/>
        <v/>
      </c>
    </row>
    <row r="31335" spans="8:8">
      <c r="H31335" t="str">
        <f t="shared" si="197"/>
        <v/>
      </c>
    </row>
    <row r="31336" spans="8:8">
      <c r="H31336" t="str">
        <f t="shared" si="197"/>
        <v/>
      </c>
    </row>
    <row r="31337" spans="8:8">
      <c r="H31337" t="str">
        <f t="shared" si="197"/>
        <v/>
      </c>
    </row>
    <row r="31338" spans="8:8">
      <c r="H31338" t="str">
        <f t="shared" si="197"/>
        <v/>
      </c>
    </row>
    <row r="31339" spans="8:8">
      <c r="H31339" t="str">
        <f t="shared" si="197"/>
        <v/>
      </c>
    </row>
    <row r="31340" spans="8:8">
      <c r="H31340" t="str">
        <f t="shared" si="197"/>
        <v/>
      </c>
    </row>
    <row r="31341" spans="8:8">
      <c r="H31341" t="str">
        <f t="shared" si="197"/>
        <v/>
      </c>
    </row>
    <row r="31342" spans="8:8">
      <c r="H31342" t="str">
        <f t="shared" si="197"/>
        <v/>
      </c>
    </row>
    <row r="31343" spans="8:8">
      <c r="H31343" t="str">
        <f t="shared" si="197"/>
        <v/>
      </c>
    </row>
    <row r="31344" spans="8:8">
      <c r="H31344" t="str">
        <f t="shared" si="197"/>
        <v/>
      </c>
    </row>
    <row r="31345" spans="8:8">
      <c r="H31345" t="str">
        <f t="shared" si="197"/>
        <v/>
      </c>
    </row>
    <row r="31346" spans="8:8">
      <c r="H31346" t="str">
        <f t="shared" si="197"/>
        <v/>
      </c>
    </row>
    <row r="31347" spans="8:8">
      <c r="H31347" t="str">
        <f t="shared" si="197"/>
        <v/>
      </c>
    </row>
    <row r="31348" spans="8:8">
      <c r="H31348" t="str">
        <f t="shared" si="197"/>
        <v/>
      </c>
    </row>
    <row r="31349" spans="8:8">
      <c r="H31349" t="str">
        <f t="shared" si="197"/>
        <v/>
      </c>
    </row>
    <row r="31350" spans="8:8">
      <c r="H31350" t="str">
        <f t="shared" si="197"/>
        <v/>
      </c>
    </row>
    <row r="31351" spans="8:8">
      <c r="H31351" t="str">
        <f t="shared" si="197"/>
        <v/>
      </c>
    </row>
    <row r="31352" spans="8:8">
      <c r="H31352" t="str">
        <f t="shared" si="197"/>
        <v/>
      </c>
    </row>
    <row r="31353" spans="8:8">
      <c r="H31353" t="str">
        <f t="shared" si="197"/>
        <v/>
      </c>
    </row>
    <row r="31354" spans="8:8">
      <c r="H31354" t="str">
        <f t="shared" si="197"/>
        <v/>
      </c>
    </row>
    <row r="31355" spans="8:8">
      <c r="H31355" t="str">
        <f t="shared" si="197"/>
        <v/>
      </c>
    </row>
    <row r="31356" spans="8:8">
      <c r="H31356" t="str">
        <f t="shared" si="197"/>
        <v/>
      </c>
    </row>
    <row r="31357" spans="8:8">
      <c r="H31357" t="str">
        <f t="shared" si="197"/>
        <v/>
      </c>
    </row>
    <row r="31358" spans="8:8">
      <c r="H31358" t="str">
        <f t="shared" si="197"/>
        <v/>
      </c>
    </row>
    <row r="31359" spans="8:8">
      <c r="H31359" t="str">
        <f t="shared" si="197"/>
        <v/>
      </c>
    </row>
    <row r="31360" spans="8:8">
      <c r="H31360" t="str">
        <f t="shared" si="197"/>
        <v/>
      </c>
    </row>
    <row r="31361" spans="8:8">
      <c r="H31361" t="str">
        <f t="shared" si="197"/>
        <v/>
      </c>
    </row>
    <row r="31362" spans="8:8">
      <c r="H31362" t="str">
        <f t="shared" si="197"/>
        <v/>
      </c>
    </row>
    <row r="31363" spans="8:8">
      <c r="H31363" t="str">
        <f t="shared" si="197"/>
        <v/>
      </c>
    </row>
    <row r="31364" spans="8:8">
      <c r="H31364" t="str">
        <f t="shared" si="197"/>
        <v/>
      </c>
    </row>
    <row r="31365" spans="8:8">
      <c r="H31365" t="str">
        <f t="shared" si="197"/>
        <v/>
      </c>
    </row>
    <row r="31366" spans="8:8">
      <c r="H31366" t="str">
        <f t="shared" si="197"/>
        <v/>
      </c>
    </row>
    <row r="31367" spans="8:8">
      <c r="H31367" t="str">
        <f t="shared" si="197"/>
        <v/>
      </c>
    </row>
    <row r="31368" spans="8:8">
      <c r="H31368" t="str">
        <f t="shared" si="197"/>
        <v/>
      </c>
    </row>
    <row r="31369" spans="8:8">
      <c r="H31369" t="str">
        <f t="shared" si="197"/>
        <v/>
      </c>
    </row>
    <row r="31370" spans="8:8">
      <c r="H31370" t="str">
        <f t="shared" si="197"/>
        <v/>
      </c>
    </row>
    <row r="31371" spans="8:8">
      <c r="H31371" t="str">
        <f t="shared" si="197"/>
        <v/>
      </c>
    </row>
    <row r="31372" spans="8:8">
      <c r="H31372" t="str">
        <f t="shared" si="197"/>
        <v/>
      </c>
    </row>
    <row r="31373" spans="8:8">
      <c r="H31373" t="str">
        <f t="shared" si="197"/>
        <v/>
      </c>
    </row>
    <row r="31374" spans="8:8">
      <c r="H31374" t="str">
        <f t="shared" si="197"/>
        <v/>
      </c>
    </row>
    <row r="31375" spans="8:8">
      <c r="H31375" t="str">
        <f t="shared" si="197"/>
        <v/>
      </c>
    </row>
    <row r="31376" spans="8:8">
      <c r="H31376" t="str">
        <f t="shared" si="197"/>
        <v/>
      </c>
    </row>
    <row r="31377" spans="8:8">
      <c r="H31377" t="str">
        <f t="shared" si="197"/>
        <v/>
      </c>
    </row>
    <row r="31378" spans="8:8">
      <c r="H31378" t="str">
        <f t="shared" si="197"/>
        <v/>
      </c>
    </row>
    <row r="31379" spans="8:8">
      <c r="H31379" t="str">
        <f t="shared" si="197"/>
        <v/>
      </c>
    </row>
    <row r="31380" spans="8:8">
      <c r="H31380" t="str">
        <f t="shared" si="197"/>
        <v/>
      </c>
    </row>
    <row r="31381" spans="8:8">
      <c r="H31381" t="str">
        <f t="shared" si="197"/>
        <v/>
      </c>
    </row>
    <row r="31382" spans="8:8">
      <c r="H31382" t="str">
        <f t="shared" si="197"/>
        <v/>
      </c>
    </row>
    <row r="31383" spans="8:8">
      <c r="H31383" t="str">
        <f t="shared" si="197"/>
        <v/>
      </c>
    </row>
    <row r="31384" spans="8:8">
      <c r="H31384" t="str">
        <f t="shared" si="197"/>
        <v/>
      </c>
    </row>
    <row r="31385" spans="8:8">
      <c r="H31385" t="str">
        <f t="shared" si="197"/>
        <v/>
      </c>
    </row>
    <row r="31386" spans="8:8">
      <c r="H31386" t="str">
        <f t="shared" si="197"/>
        <v/>
      </c>
    </row>
    <row r="31387" spans="8:8">
      <c r="H31387" t="str">
        <f t="shared" si="197"/>
        <v/>
      </c>
    </row>
    <row r="31388" spans="8:8">
      <c r="H31388" t="str">
        <f t="shared" si="197"/>
        <v/>
      </c>
    </row>
    <row r="31389" spans="8:8">
      <c r="H31389" t="str">
        <f t="shared" si="197"/>
        <v/>
      </c>
    </row>
    <row r="31390" spans="8:8">
      <c r="H31390" t="str">
        <f t="shared" si="197"/>
        <v/>
      </c>
    </row>
    <row r="31391" spans="8:8">
      <c r="H31391" t="str">
        <f t="shared" si="197"/>
        <v/>
      </c>
    </row>
    <row r="31392" spans="8:8">
      <c r="H31392" t="str">
        <f t="shared" si="197"/>
        <v/>
      </c>
    </row>
    <row r="31393" spans="8:8">
      <c r="H31393" t="str">
        <f t="shared" si="197"/>
        <v/>
      </c>
    </row>
    <row r="31394" spans="8:8">
      <c r="H31394" t="str">
        <f t="shared" ref="H31394:H31457" si="198">_xlfn.TEXTJOIN(", ", TRUE, G31394:G31394)</f>
        <v/>
      </c>
    </row>
    <row r="31395" spans="8:8">
      <c r="H31395" t="str">
        <f t="shared" si="198"/>
        <v/>
      </c>
    </row>
    <row r="31396" spans="8:8">
      <c r="H31396" t="str">
        <f t="shared" si="198"/>
        <v/>
      </c>
    </row>
    <row r="31397" spans="8:8">
      <c r="H31397" t="str">
        <f t="shared" si="198"/>
        <v/>
      </c>
    </row>
    <row r="31398" spans="8:8">
      <c r="H31398" t="str">
        <f t="shared" si="198"/>
        <v/>
      </c>
    </row>
    <row r="31399" spans="8:8">
      <c r="H31399" t="str">
        <f t="shared" si="198"/>
        <v/>
      </c>
    </row>
    <row r="31400" spans="8:8">
      <c r="H31400" t="str">
        <f t="shared" si="198"/>
        <v/>
      </c>
    </row>
    <row r="31401" spans="8:8">
      <c r="H31401" t="str">
        <f t="shared" si="198"/>
        <v/>
      </c>
    </row>
    <row r="31402" spans="8:8">
      <c r="H31402" t="str">
        <f t="shared" si="198"/>
        <v/>
      </c>
    </row>
    <row r="31403" spans="8:8">
      <c r="H31403" t="str">
        <f t="shared" si="198"/>
        <v/>
      </c>
    </row>
    <row r="31404" spans="8:8">
      <c r="H31404" t="str">
        <f t="shared" si="198"/>
        <v/>
      </c>
    </row>
    <row r="31405" spans="8:8">
      <c r="H31405" t="str">
        <f t="shared" si="198"/>
        <v/>
      </c>
    </row>
    <row r="31406" spans="8:8">
      <c r="H31406" t="str">
        <f t="shared" si="198"/>
        <v/>
      </c>
    </row>
    <row r="31407" spans="8:8">
      <c r="H31407" t="str">
        <f t="shared" si="198"/>
        <v/>
      </c>
    </row>
    <row r="31408" spans="8:8">
      <c r="H31408" t="str">
        <f t="shared" si="198"/>
        <v/>
      </c>
    </row>
    <row r="31409" spans="8:8">
      <c r="H31409" t="str">
        <f t="shared" si="198"/>
        <v/>
      </c>
    </row>
    <row r="31410" spans="8:8">
      <c r="H31410" t="str">
        <f t="shared" si="198"/>
        <v/>
      </c>
    </row>
    <row r="31411" spans="8:8">
      <c r="H31411" t="str">
        <f t="shared" si="198"/>
        <v/>
      </c>
    </row>
    <row r="31412" spans="8:8">
      <c r="H31412" t="str">
        <f t="shared" si="198"/>
        <v/>
      </c>
    </row>
    <row r="31413" spans="8:8">
      <c r="H31413" t="str">
        <f t="shared" si="198"/>
        <v/>
      </c>
    </row>
    <row r="31414" spans="8:8">
      <c r="H31414" t="str">
        <f t="shared" si="198"/>
        <v/>
      </c>
    </row>
    <row r="31415" spans="8:8">
      <c r="H31415" t="str">
        <f t="shared" si="198"/>
        <v/>
      </c>
    </row>
    <row r="31416" spans="8:8">
      <c r="H31416" t="str">
        <f t="shared" si="198"/>
        <v/>
      </c>
    </row>
    <row r="31417" spans="8:8">
      <c r="H31417" t="str">
        <f t="shared" si="198"/>
        <v/>
      </c>
    </row>
    <row r="31418" spans="8:8">
      <c r="H31418" t="str">
        <f t="shared" si="198"/>
        <v/>
      </c>
    </row>
    <row r="31419" spans="8:8">
      <c r="H31419" t="str">
        <f t="shared" si="198"/>
        <v/>
      </c>
    </row>
    <row r="31420" spans="8:8">
      <c r="H31420" t="str">
        <f t="shared" si="198"/>
        <v/>
      </c>
    </row>
    <row r="31421" spans="8:8">
      <c r="H31421" t="str">
        <f t="shared" si="198"/>
        <v/>
      </c>
    </row>
    <row r="31422" spans="8:8">
      <c r="H31422" t="str">
        <f t="shared" si="198"/>
        <v/>
      </c>
    </row>
    <row r="31423" spans="8:8">
      <c r="H31423" t="str">
        <f t="shared" si="198"/>
        <v/>
      </c>
    </row>
    <row r="31424" spans="8:8">
      <c r="H31424" t="str">
        <f t="shared" si="198"/>
        <v/>
      </c>
    </row>
    <row r="31425" spans="8:8">
      <c r="H31425" t="str">
        <f t="shared" si="198"/>
        <v/>
      </c>
    </row>
    <row r="31426" spans="8:8">
      <c r="H31426" t="str">
        <f t="shared" si="198"/>
        <v/>
      </c>
    </row>
    <row r="31427" spans="8:8">
      <c r="H31427" t="str">
        <f t="shared" si="198"/>
        <v/>
      </c>
    </row>
    <row r="31428" spans="8:8">
      <c r="H31428" t="str">
        <f t="shared" si="198"/>
        <v/>
      </c>
    </row>
    <row r="31429" spans="8:8">
      <c r="H31429" t="str">
        <f t="shared" si="198"/>
        <v/>
      </c>
    </row>
    <row r="31430" spans="8:8">
      <c r="H31430" t="str">
        <f t="shared" si="198"/>
        <v/>
      </c>
    </row>
    <row r="31431" spans="8:8">
      <c r="H31431" t="str">
        <f t="shared" si="198"/>
        <v/>
      </c>
    </row>
    <row r="31432" spans="8:8">
      <c r="H31432" t="str">
        <f t="shared" si="198"/>
        <v/>
      </c>
    </row>
    <row r="31433" spans="8:8">
      <c r="H31433" t="str">
        <f t="shared" si="198"/>
        <v/>
      </c>
    </row>
    <row r="31434" spans="8:8">
      <c r="H31434" t="str">
        <f t="shared" si="198"/>
        <v/>
      </c>
    </row>
    <row r="31435" spans="8:8">
      <c r="H31435" t="str">
        <f t="shared" si="198"/>
        <v/>
      </c>
    </row>
    <row r="31436" spans="8:8">
      <c r="H31436" t="str">
        <f t="shared" si="198"/>
        <v/>
      </c>
    </row>
    <row r="31437" spans="8:8">
      <c r="H31437" t="str">
        <f t="shared" si="198"/>
        <v/>
      </c>
    </row>
    <row r="31438" spans="8:8">
      <c r="H31438" t="str">
        <f t="shared" si="198"/>
        <v/>
      </c>
    </row>
    <row r="31439" spans="8:8">
      <c r="H31439" t="str">
        <f t="shared" si="198"/>
        <v/>
      </c>
    </row>
    <row r="31440" spans="8:8">
      <c r="H31440" t="str">
        <f t="shared" si="198"/>
        <v/>
      </c>
    </row>
    <row r="31441" spans="8:8">
      <c r="H31441" t="str">
        <f t="shared" si="198"/>
        <v/>
      </c>
    </row>
    <row r="31442" spans="8:8">
      <c r="H31442" t="str">
        <f t="shared" si="198"/>
        <v/>
      </c>
    </row>
    <row r="31443" spans="8:8">
      <c r="H31443" t="str">
        <f t="shared" si="198"/>
        <v/>
      </c>
    </row>
    <row r="31444" spans="8:8">
      <c r="H31444" t="str">
        <f t="shared" si="198"/>
        <v/>
      </c>
    </row>
    <row r="31445" spans="8:8">
      <c r="H31445" t="str">
        <f t="shared" si="198"/>
        <v/>
      </c>
    </row>
    <row r="31446" spans="8:8">
      <c r="H31446" t="str">
        <f t="shared" si="198"/>
        <v/>
      </c>
    </row>
    <row r="31447" spans="8:8">
      <c r="H31447" t="str">
        <f t="shared" si="198"/>
        <v/>
      </c>
    </row>
    <row r="31448" spans="8:8">
      <c r="H31448" t="str">
        <f t="shared" si="198"/>
        <v/>
      </c>
    </row>
    <row r="31449" spans="8:8">
      <c r="H31449" t="str">
        <f t="shared" si="198"/>
        <v/>
      </c>
    </row>
    <row r="31450" spans="8:8">
      <c r="H31450" t="str">
        <f t="shared" si="198"/>
        <v/>
      </c>
    </row>
    <row r="31451" spans="8:8">
      <c r="H31451" t="str">
        <f t="shared" si="198"/>
        <v/>
      </c>
    </row>
    <row r="31452" spans="8:8">
      <c r="H31452" t="str">
        <f t="shared" si="198"/>
        <v/>
      </c>
    </row>
    <row r="31453" spans="8:8">
      <c r="H31453" t="str">
        <f t="shared" si="198"/>
        <v/>
      </c>
    </row>
    <row r="31454" spans="8:8">
      <c r="H31454" t="str">
        <f t="shared" si="198"/>
        <v/>
      </c>
    </row>
    <row r="31455" spans="8:8">
      <c r="H31455" t="str">
        <f t="shared" si="198"/>
        <v/>
      </c>
    </row>
    <row r="31456" spans="8:8">
      <c r="H31456" t="str">
        <f t="shared" si="198"/>
        <v/>
      </c>
    </row>
    <row r="31457" spans="8:8">
      <c r="H31457" t="str">
        <f t="shared" si="198"/>
        <v/>
      </c>
    </row>
    <row r="31458" spans="8:8">
      <c r="H31458" t="str">
        <f t="shared" ref="H31458:H31521" si="199">_xlfn.TEXTJOIN(", ", TRUE, G31458:G31458)</f>
        <v/>
      </c>
    </row>
    <row r="31459" spans="8:8">
      <c r="H31459" t="str">
        <f t="shared" si="199"/>
        <v/>
      </c>
    </row>
    <row r="31460" spans="8:8">
      <c r="H31460" t="str">
        <f t="shared" si="199"/>
        <v/>
      </c>
    </row>
    <row r="31461" spans="8:8">
      <c r="H31461" t="str">
        <f t="shared" si="199"/>
        <v/>
      </c>
    </row>
    <row r="31462" spans="8:8">
      <c r="H31462" t="str">
        <f t="shared" si="199"/>
        <v/>
      </c>
    </row>
    <row r="31463" spans="8:8">
      <c r="H31463" t="str">
        <f t="shared" si="199"/>
        <v/>
      </c>
    </row>
    <row r="31464" spans="8:8">
      <c r="H31464" t="str">
        <f t="shared" si="199"/>
        <v/>
      </c>
    </row>
    <row r="31465" spans="8:8">
      <c r="H31465" t="str">
        <f t="shared" si="199"/>
        <v/>
      </c>
    </row>
    <row r="31466" spans="8:8">
      <c r="H31466" t="str">
        <f t="shared" si="199"/>
        <v/>
      </c>
    </row>
    <row r="31467" spans="8:8">
      <c r="H31467" t="str">
        <f t="shared" si="199"/>
        <v/>
      </c>
    </row>
    <row r="31468" spans="8:8">
      <c r="H31468" t="str">
        <f t="shared" si="199"/>
        <v/>
      </c>
    </row>
    <row r="31469" spans="8:8">
      <c r="H31469" t="str">
        <f t="shared" si="199"/>
        <v/>
      </c>
    </row>
    <row r="31470" spans="8:8">
      <c r="H31470" t="str">
        <f t="shared" si="199"/>
        <v/>
      </c>
    </row>
    <row r="31471" spans="8:8">
      <c r="H31471" t="str">
        <f t="shared" si="199"/>
        <v/>
      </c>
    </row>
    <row r="31472" spans="8:8">
      <c r="H31472" t="str">
        <f t="shared" si="199"/>
        <v/>
      </c>
    </row>
    <row r="31473" spans="8:8">
      <c r="H31473" t="str">
        <f t="shared" si="199"/>
        <v/>
      </c>
    </row>
    <row r="31474" spans="8:8">
      <c r="H31474" t="str">
        <f t="shared" si="199"/>
        <v/>
      </c>
    </row>
    <row r="31475" spans="8:8">
      <c r="H31475" t="str">
        <f t="shared" si="199"/>
        <v/>
      </c>
    </row>
    <row r="31476" spans="8:8">
      <c r="H31476" t="str">
        <f t="shared" si="199"/>
        <v/>
      </c>
    </row>
    <row r="31477" spans="8:8">
      <c r="H31477" t="str">
        <f t="shared" si="199"/>
        <v/>
      </c>
    </row>
    <row r="31478" spans="8:8">
      <c r="H31478" t="str">
        <f t="shared" si="199"/>
        <v/>
      </c>
    </row>
    <row r="31479" spans="8:8">
      <c r="H31479" t="str">
        <f t="shared" si="199"/>
        <v/>
      </c>
    </row>
    <row r="31480" spans="8:8">
      <c r="H31480" t="str">
        <f t="shared" si="199"/>
        <v/>
      </c>
    </row>
    <row r="31481" spans="8:8">
      <c r="H31481" t="str">
        <f t="shared" si="199"/>
        <v/>
      </c>
    </row>
    <row r="31482" spans="8:8">
      <c r="H31482" t="str">
        <f t="shared" si="199"/>
        <v/>
      </c>
    </row>
    <row r="31483" spans="8:8">
      <c r="H31483" t="str">
        <f t="shared" si="199"/>
        <v/>
      </c>
    </row>
    <row r="31484" spans="8:8">
      <c r="H31484" t="str">
        <f t="shared" si="199"/>
        <v/>
      </c>
    </row>
    <row r="31485" spans="8:8">
      <c r="H31485" t="str">
        <f t="shared" si="199"/>
        <v/>
      </c>
    </row>
    <row r="31486" spans="8:8">
      <c r="H31486" t="str">
        <f t="shared" si="199"/>
        <v/>
      </c>
    </row>
    <row r="31487" spans="8:8">
      <c r="H31487" t="str">
        <f t="shared" si="199"/>
        <v/>
      </c>
    </row>
    <row r="31488" spans="8:8">
      <c r="H31488" t="str">
        <f t="shared" si="199"/>
        <v/>
      </c>
    </row>
    <row r="31489" spans="8:8">
      <c r="H31489" t="str">
        <f t="shared" si="199"/>
        <v/>
      </c>
    </row>
    <row r="31490" spans="8:8">
      <c r="H31490" t="str">
        <f t="shared" si="199"/>
        <v/>
      </c>
    </row>
    <row r="31491" spans="8:8">
      <c r="H31491" t="str">
        <f t="shared" si="199"/>
        <v/>
      </c>
    </row>
    <row r="31492" spans="8:8">
      <c r="H31492" t="str">
        <f t="shared" si="199"/>
        <v/>
      </c>
    </row>
    <row r="31493" spans="8:8">
      <c r="H31493" t="str">
        <f t="shared" si="199"/>
        <v/>
      </c>
    </row>
    <row r="31494" spans="8:8">
      <c r="H31494" t="str">
        <f t="shared" si="199"/>
        <v/>
      </c>
    </row>
    <row r="31495" spans="8:8">
      <c r="H31495" t="str">
        <f t="shared" si="199"/>
        <v/>
      </c>
    </row>
    <row r="31496" spans="8:8">
      <c r="H31496" t="str">
        <f t="shared" si="199"/>
        <v/>
      </c>
    </row>
    <row r="31497" spans="8:8">
      <c r="H31497" t="str">
        <f t="shared" si="199"/>
        <v/>
      </c>
    </row>
    <row r="31498" spans="8:8">
      <c r="H31498" t="str">
        <f t="shared" si="199"/>
        <v/>
      </c>
    </row>
    <row r="31499" spans="8:8">
      <c r="H31499" t="str">
        <f t="shared" si="199"/>
        <v/>
      </c>
    </row>
    <row r="31500" spans="8:8">
      <c r="H31500" t="str">
        <f t="shared" si="199"/>
        <v/>
      </c>
    </row>
    <row r="31501" spans="8:8">
      <c r="H31501" t="str">
        <f t="shared" si="199"/>
        <v/>
      </c>
    </row>
    <row r="31502" spans="8:8">
      <c r="H31502" t="str">
        <f t="shared" si="199"/>
        <v/>
      </c>
    </row>
    <row r="31503" spans="8:8">
      <c r="H31503" t="str">
        <f t="shared" si="199"/>
        <v/>
      </c>
    </row>
    <row r="31504" spans="8:8">
      <c r="H31504" t="str">
        <f t="shared" si="199"/>
        <v/>
      </c>
    </row>
    <row r="31505" spans="8:8">
      <c r="H31505" t="str">
        <f t="shared" si="199"/>
        <v/>
      </c>
    </row>
    <row r="31506" spans="8:8">
      <c r="H31506" t="str">
        <f t="shared" si="199"/>
        <v/>
      </c>
    </row>
    <row r="31507" spans="8:8">
      <c r="H31507" t="str">
        <f t="shared" si="199"/>
        <v/>
      </c>
    </row>
    <row r="31508" spans="8:8">
      <c r="H31508" t="str">
        <f t="shared" si="199"/>
        <v/>
      </c>
    </row>
    <row r="31509" spans="8:8">
      <c r="H31509" t="str">
        <f t="shared" si="199"/>
        <v/>
      </c>
    </row>
    <row r="31510" spans="8:8">
      <c r="H31510" t="str">
        <f t="shared" si="199"/>
        <v/>
      </c>
    </row>
    <row r="31511" spans="8:8">
      <c r="H31511" t="str">
        <f t="shared" si="199"/>
        <v/>
      </c>
    </row>
    <row r="31512" spans="8:8">
      <c r="H31512" t="str">
        <f t="shared" si="199"/>
        <v/>
      </c>
    </row>
    <row r="31513" spans="8:8">
      <c r="H31513" t="str">
        <f t="shared" si="199"/>
        <v/>
      </c>
    </row>
    <row r="31514" spans="8:8">
      <c r="H31514" t="str">
        <f t="shared" si="199"/>
        <v/>
      </c>
    </row>
    <row r="31515" spans="8:8">
      <c r="H31515" t="str">
        <f t="shared" si="199"/>
        <v/>
      </c>
    </row>
    <row r="31516" spans="8:8">
      <c r="H31516" t="str">
        <f t="shared" si="199"/>
        <v/>
      </c>
    </row>
    <row r="31517" spans="8:8">
      <c r="H31517" t="str">
        <f t="shared" si="199"/>
        <v/>
      </c>
    </row>
    <row r="31518" spans="8:8">
      <c r="H31518" t="str">
        <f t="shared" si="199"/>
        <v/>
      </c>
    </row>
    <row r="31519" spans="8:8">
      <c r="H31519" t="str">
        <f t="shared" si="199"/>
        <v/>
      </c>
    </row>
    <row r="31520" spans="8:8">
      <c r="H31520" t="str">
        <f t="shared" si="199"/>
        <v/>
      </c>
    </row>
    <row r="31521" spans="8:8">
      <c r="H31521" t="str">
        <f t="shared" si="199"/>
        <v/>
      </c>
    </row>
    <row r="31522" spans="8:8">
      <c r="H31522" t="str">
        <f t="shared" ref="H31522:H31585" si="200">_xlfn.TEXTJOIN(", ", TRUE, G31522:G31522)</f>
        <v/>
      </c>
    </row>
    <row r="31523" spans="8:8">
      <c r="H31523" t="str">
        <f t="shared" si="200"/>
        <v/>
      </c>
    </row>
    <row r="31524" spans="8:8">
      <c r="H31524" t="str">
        <f t="shared" si="200"/>
        <v/>
      </c>
    </row>
    <row r="31525" spans="8:8">
      <c r="H31525" t="str">
        <f t="shared" si="200"/>
        <v/>
      </c>
    </row>
    <row r="31526" spans="8:8">
      <c r="H31526" t="str">
        <f t="shared" si="200"/>
        <v/>
      </c>
    </row>
    <row r="31527" spans="8:8">
      <c r="H31527" t="str">
        <f t="shared" si="200"/>
        <v/>
      </c>
    </row>
    <row r="31528" spans="8:8">
      <c r="H31528" t="str">
        <f t="shared" si="200"/>
        <v/>
      </c>
    </row>
    <row r="31529" spans="8:8">
      <c r="H31529" t="str">
        <f t="shared" si="200"/>
        <v/>
      </c>
    </row>
    <row r="31530" spans="8:8">
      <c r="H31530" t="str">
        <f t="shared" si="200"/>
        <v/>
      </c>
    </row>
    <row r="31531" spans="8:8">
      <c r="H31531" t="str">
        <f t="shared" si="200"/>
        <v/>
      </c>
    </row>
    <row r="31532" spans="8:8">
      <c r="H31532" t="str">
        <f t="shared" si="200"/>
        <v/>
      </c>
    </row>
    <row r="31533" spans="8:8">
      <c r="H31533" t="str">
        <f t="shared" si="200"/>
        <v/>
      </c>
    </row>
    <row r="31534" spans="8:8">
      <c r="H31534" t="str">
        <f t="shared" si="200"/>
        <v/>
      </c>
    </row>
    <row r="31535" spans="8:8">
      <c r="H31535" t="str">
        <f t="shared" si="200"/>
        <v/>
      </c>
    </row>
    <row r="31536" spans="8:8">
      <c r="H31536" t="str">
        <f t="shared" si="200"/>
        <v/>
      </c>
    </row>
    <row r="31537" spans="8:8">
      <c r="H31537" t="str">
        <f t="shared" si="200"/>
        <v/>
      </c>
    </row>
    <row r="31538" spans="8:8">
      <c r="H31538" t="str">
        <f t="shared" si="200"/>
        <v/>
      </c>
    </row>
    <row r="31539" spans="8:8">
      <c r="H31539" t="str">
        <f t="shared" si="200"/>
        <v/>
      </c>
    </row>
    <row r="31540" spans="8:8">
      <c r="H31540" t="str">
        <f t="shared" si="200"/>
        <v/>
      </c>
    </row>
    <row r="31541" spans="8:8">
      <c r="H31541" t="str">
        <f t="shared" si="200"/>
        <v/>
      </c>
    </row>
    <row r="31542" spans="8:8">
      <c r="H31542" t="str">
        <f t="shared" si="200"/>
        <v/>
      </c>
    </row>
    <row r="31543" spans="8:8">
      <c r="H31543" t="str">
        <f t="shared" si="200"/>
        <v/>
      </c>
    </row>
    <row r="31544" spans="8:8">
      <c r="H31544" t="str">
        <f t="shared" si="200"/>
        <v/>
      </c>
    </row>
    <row r="31545" spans="8:8">
      <c r="H31545" t="str">
        <f t="shared" si="200"/>
        <v/>
      </c>
    </row>
    <row r="31546" spans="8:8">
      <c r="H31546" t="str">
        <f t="shared" si="200"/>
        <v/>
      </c>
    </row>
    <row r="31547" spans="8:8">
      <c r="H31547" t="str">
        <f t="shared" si="200"/>
        <v/>
      </c>
    </row>
    <row r="31548" spans="8:8">
      <c r="H31548" t="str">
        <f t="shared" si="200"/>
        <v/>
      </c>
    </row>
    <row r="31549" spans="8:8">
      <c r="H31549" t="str">
        <f t="shared" si="200"/>
        <v/>
      </c>
    </row>
    <row r="31550" spans="8:8">
      <c r="H31550" t="str">
        <f t="shared" si="200"/>
        <v/>
      </c>
    </row>
    <row r="31551" spans="8:8">
      <c r="H31551" t="str">
        <f t="shared" si="200"/>
        <v/>
      </c>
    </row>
    <row r="31552" spans="8:8">
      <c r="H31552" t="str">
        <f t="shared" si="200"/>
        <v/>
      </c>
    </row>
    <row r="31553" spans="8:8">
      <c r="H31553" t="str">
        <f t="shared" si="200"/>
        <v/>
      </c>
    </row>
    <row r="31554" spans="8:8">
      <c r="H31554" t="str">
        <f t="shared" si="200"/>
        <v/>
      </c>
    </row>
    <row r="31555" spans="8:8">
      <c r="H31555" t="str">
        <f t="shared" si="200"/>
        <v/>
      </c>
    </row>
    <row r="31556" spans="8:8">
      <c r="H31556" t="str">
        <f t="shared" si="200"/>
        <v/>
      </c>
    </row>
    <row r="31557" spans="8:8">
      <c r="H31557" t="str">
        <f t="shared" si="200"/>
        <v/>
      </c>
    </row>
    <row r="31558" spans="8:8">
      <c r="H31558" t="str">
        <f t="shared" si="200"/>
        <v/>
      </c>
    </row>
    <row r="31559" spans="8:8">
      <c r="H31559" t="str">
        <f t="shared" si="200"/>
        <v/>
      </c>
    </row>
    <row r="31560" spans="8:8">
      <c r="H31560" t="str">
        <f t="shared" si="200"/>
        <v/>
      </c>
    </row>
    <row r="31561" spans="8:8">
      <c r="H31561" t="str">
        <f t="shared" si="200"/>
        <v/>
      </c>
    </row>
    <row r="31562" spans="8:8">
      <c r="H31562" t="str">
        <f t="shared" si="200"/>
        <v/>
      </c>
    </row>
    <row r="31563" spans="8:8">
      <c r="H31563" t="str">
        <f t="shared" si="200"/>
        <v/>
      </c>
    </row>
    <row r="31564" spans="8:8">
      <c r="H31564" t="str">
        <f t="shared" si="200"/>
        <v/>
      </c>
    </row>
    <row r="31565" spans="8:8">
      <c r="H31565" t="str">
        <f t="shared" si="200"/>
        <v/>
      </c>
    </row>
    <row r="31566" spans="8:8">
      <c r="H31566" t="str">
        <f t="shared" si="200"/>
        <v/>
      </c>
    </row>
    <row r="31567" spans="8:8">
      <c r="H31567" t="str">
        <f t="shared" si="200"/>
        <v/>
      </c>
    </row>
    <row r="31568" spans="8:8">
      <c r="H31568" t="str">
        <f t="shared" si="200"/>
        <v/>
      </c>
    </row>
    <row r="31569" spans="8:8">
      <c r="H31569" t="str">
        <f t="shared" si="200"/>
        <v/>
      </c>
    </row>
    <row r="31570" spans="8:8">
      <c r="H31570" t="str">
        <f t="shared" si="200"/>
        <v/>
      </c>
    </row>
    <row r="31571" spans="8:8">
      <c r="H31571" t="str">
        <f t="shared" si="200"/>
        <v/>
      </c>
    </row>
    <row r="31572" spans="8:8">
      <c r="H31572" t="str">
        <f t="shared" si="200"/>
        <v/>
      </c>
    </row>
    <row r="31573" spans="8:8">
      <c r="H31573" t="str">
        <f t="shared" si="200"/>
        <v/>
      </c>
    </row>
    <row r="31574" spans="8:8">
      <c r="H31574" t="str">
        <f t="shared" si="200"/>
        <v/>
      </c>
    </row>
    <row r="31575" spans="8:8">
      <c r="H31575" t="str">
        <f t="shared" si="200"/>
        <v/>
      </c>
    </row>
    <row r="31576" spans="8:8">
      <c r="H31576" t="str">
        <f t="shared" si="200"/>
        <v/>
      </c>
    </row>
    <row r="31577" spans="8:8">
      <c r="H31577" t="str">
        <f t="shared" si="200"/>
        <v/>
      </c>
    </row>
    <row r="31578" spans="8:8">
      <c r="H31578" t="str">
        <f t="shared" si="200"/>
        <v/>
      </c>
    </row>
    <row r="31579" spans="8:8">
      <c r="H31579" t="str">
        <f t="shared" si="200"/>
        <v/>
      </c>
    </row>
    <row r="31580" spans="8:8">
      <c r="H31580" t="str">
        <f t="shared" si="200"/>
        <v/>
      </c>
    </row>
    <row r="31581" spans="8:8">
      <c r="H31581" t="str">
        <f t="shared" si="200"/>
        <v/>
      </c>
    </row>
    <row r="31582" spans="8:8">
      <c r="H31582" t="str">
        <f t="shared" si="200"/>
        <v/>
      </c>
    </row>
    <row r="31583" spans="8:8">
      <c r="H31583" t="str">
        <f t="shared" si="200"/>
        <v/>
      </c>
    </row>
    <row r="31584" spans="8:8">
      <c r="H31584" t="str">
        <f t="shared" si="200"/>
        <v/>
      </c>
    </row>
    <row r="31585" spans="8:8">
      <c r="H31585" t="str">
        <f t="shared" si="200"/>
        <v/>
      </c>
    </row>
    <row r="31586" spans="8:8">
      <c r="H31586" t="str">
        <f t="shared" ref="H31586:H31649" si="201">_xlfn.TEXTJOIN(", ", TRUE, G31586:G31586)</f>
        <v/>
      </c>
    </row>
    <row r="31587" spans="8:8">
      <c r="H31587" t="str">
        <f t="shared" si="201"/>
        <v/>
      </c>
    </row>
    <row r="31588" spans="8:8">
      <c r="H31588" t="str">
        <f t="shared" si="201"/>
        <v/>
      </c>
    </row>
    <row r="31589" spans="8:8">
      <c r="H31589" t="str">
        <f t="shared" si="201"/>
        <v/>
      </c>
    </row>
    <row r="31590" spans="8:8">
      <c r="H31590" t="str">
        <f t="shared" si="201"/>
        <v/>
      </c>
    </row>
    <row r="31591" spans="8:8">
      <c r="H31591" t="str">
        <f t="shared" si="201"/>
        <v/>
      </c>
    </row>
    <row r="31592" spans="8:8">
      <c r="H31592" t="str">
        <f t="shared" si="201"/>
        <v/>
      </c>
    </row>
    <row r="31593" spans="8:8">
      <c r="H31593" t="str">
        <f t="shared" si="201"/>
        <v/>
      </c>
    </row>
    <row r="31594" spans="8:8">
      <c r="H31594" t="str">
        <f t="shared" si="201"/>
        <v/>
      </c>
    </row>
    <row r="31595" spans="8:8">
      <c r="H31595" t="str">
        <f t="shared" si="201"/>
        <v/>
      </c>
    </row>
    <row r="31596" spans="8:8">
      <c r="H31596" t="str">
        <f t="shared" si="201"/>
        <v/>
      </c>
    </row>
    <row r="31597" spans="8:8">
      <c r="H31597" t="str">
        <f t="shared" si="201"/>
        <v/>
      </c>
    </row>
    <row r="31598" spans="8:8">
      <c r="H31598" t="str">
        <f t="shared" si="201"/>
        <v/>
      </c>
    </row>
    <row r="31599" spans="8:8">
      <c r="H31599" t="str">
        <f t="shared" si="201"/>
        <v/>
      </c>
    </row>
    <row r="31600" spans="8:8">
      <c r="H31600" t="str">
        <f t="shared" si="201"/>
        <v/>
      </c>
    </row>
    <row r="31601" spans="8:8">
      <c r="H31601" t="str">
        <f t="shared" si="201"/>
        <v/>
      </c>
    </row>
    <row r="31602" spans="8:8">
      <c r="H31602" t="str">
        <f t="shared" si="201"/>
        <v/>
      </c>
    </row>
    <row r="31603" spans="8:8">
      <c r="H31603" t="str">
        <f t="shared" si="201"/>
        <v/>
      </c>
    </row>
    <row r="31604" spans="8:8">
      <c r="H31604" t="str">
        <f t="shared" si="201"/>
        <v/>
      </c>
    </row>
    <row r="31605" spans="8:8">
      <c r="H31605" t="str">
        <f t="shared" si="201"/>
        <v/>
      </c>
    </row>
    <row r="31606" spans="8:8">
      <c r="H31606" t="str">
        <f t="shared" si="201"/>
        <v/>
      </c>
    </row>
    <row r="31607" spans="8:8">
      <c r="H31607" t="str">
        <f t="shared" si="201"/>
        <v/>
      </c>
    </row>
    <row r="31608" spans="8:8">
      <c r="H31608" t="str">
        <f t="shared" si="201"/>
        <v/>
      </c>
    </row>
    <row r="31609" spans="8:8">
      <c r="H31609" t="str">
        <f t="shared" si="201"/>
        <v/>
      </c>
    </row>
    <row r="31610" spans="8:8">
      <c r="H31610" t="str">
        <f t="shared" si="201"/>
        <v/>
      </c>
    </row>
    <row r="31611" spans="8:8">
      <c r="H31611" t="str">
        <f t="shared" si="201"/>
        <v/>
      </c>
    </row>
    <row r="31612" spans="8:8">
      <c r="H31612" t="str">
        <f t="shared" si="201"/>
        <v/>
      </c>
    </row>
    <row r="31613" spans="8:8">
      <c r="H31613" t="str">
        <f t="shared" si="201"/>
        <v/>
      </c>
    </row>
    <row r="31614" spans="8:8">
      <c r="H31614" t="str">
        <f t="shared" si="201"/>
        <v/>
      </c>
    </row>
    <row r="31615" spans="8:8">
      <c r="H31615" t="str">
        <f t="shared" si="201"/>
        <v/>
      </c>
    </row>
    <row r="31616" spans="8:8">
      <c r="H31616" t="str">
        <f t="shared" si="201"/>
        <v/>
      </c>
    </row>
    <row r="31617" spans="8:8">
      <c r="H31617" t="str">
        <f t="shared" si="201"/>
        <v/>
      </c>
    </row>
    <row r="31618" spans="8:8">
      <c r="H31618" t="str">
        <f t="shared" si="201"/>
        <v/>
      </c>
    </row>
    <row r="31619" spans="8:8">
      <c r="H31619" t="str">
        <f t="shared" si="201"/>
        <v/>
      </c>
    </row>
    <row r="31620" spans="8:8">
      <c r="H31620" t="str">
        <f t="shared" si="201"/>
        <v/>
      </c>
    </row>
    <row r="31621" spans="8:8">
      <c r="H31621" t="str">
        <f t="shared" si="201"/>
        <v/>
      </c>
    </row>
    <row r="31622" spans="8:8">
      <c r="H31622" t="str">
        <f t="shared" si="201"/>
        <v/>
      </c>
    </row>
    <row r="31623" spans="8:8">
      <c r="H31623" t="str">
        <f t="shared" si="201"/>
        <v/>
      </c>
    </row>
    <row r="31624" spans="8:8">
      <c r="H31624" t="str">
        <f t="shared" si="201"/>
        <v/>
      </c>
    </row>
    <row r="31625" spans="8:8">
      <c r="H31625" t="str">
        <f t="shared" si="201"/>
        <v/>
      </c>
    </row>
    <row r="31626" spans="8:8">
      <c r="H31626" t="str">
        <f t="shared" si="201"/>
        <v/>
      </c>
    </row>
    <row r="31627" spans="8:8">
      <c r="H31627" t="str">
        <f t="shared" si="201"/>
        <v/>
      </c>
    </row>
    <row r="31628" spans="8:8">
      <c r="H31628" t="str">
        <f t="shared" si="201"/>
        <v/>
      </c>
    </row>
    <row r="31629" spans="8:8">
      <c r="H31629" t="str">
        <f t="shared" si="201"/>
        <v/>
      </c>
    </row>
    <row r="31630" spans="8:8">
      <c r="H31630" t="str">
        <f t="shared" si="201"/>
        <v/>
      </c>
    </row>
    <row r="31631" spans="8:8">
      <c r="H31631" t="str">
        <f t="shared" si="201"/>
        <v/>
      </c>
    </row>
    <row r="31632" spans="8:8">
      <c r="H31632" t="str">
        <f t="shared" si="201"/>
        <v/>
      </c>
    </row>
    <row r="31633" spans="8:8">
      <c r="H31633" t="str">
        <f t="shared" si="201"/>
        <v/>
      </c>
    </row>
    <row r="31634" spans="8:8">
      <c r="H31634" t="str">
        <f t="shared" si="201"/>
        <v/>
      </c>
    </row>
    <row r="31635" spans="8:8">
      <c r="H31635" t="str">
        <f t="shared" si="201"/>
        <v/>
      </c>
    </row>
    <row r="31636" spans="8:8">
      <c r="H31636" t="str">
        <f t="shared" si="201"/>
        <v/>
      </c>
    </row>
    <row r="31637" spans="8:8">
      <c r="H31637" t="str">
        <f t="shared" si="201"/>
        <v/>
      </c>
    </row>
    <row r="31638" spans="8:8">
      <c r="H31638" t="str">
        <f t="shared" si="201"/>
        <v/>
      </c>
    </row>
    <row r="31639" spans="8:8">
      <c r="H31639" t="str">
        <f t="shared" si="201"/>
        <v/>
      </c>
    </row>
    <row r="31640" spans="8:8">
      <c r="H31640" t="str">
        <f t="shared" si="201"/>
        <v/>
      </c>
    </row>
    <row r="31641" spans="8:8">
      <c r="H31641" t="str">
        <f t="shared" si="201"/>
        <v/>
      </c>
    </row>
    <row r="31642" spans="8:8">
      <c r="H31642" t="str">
        <f t="shared" si="201"/>
        <v/>
      </c>
    </row>
    <row r="31643" spans="8:8">
      <c r="H31643" t="str">
        <f t="shared" si="201"/>
        <v/>
      </c>
    </row>
    <row r="31644" spans="8:8">
      <c r="H31644" t="str">
        <f t="shared" si="201"/>
        <v/>
      </c>
    </row>
    <row r="31645" spans="8:8">
      <c r="H31645" t="str">
        <f t="shared" si="201"/>
        <v/>
      </c>
    </row>
    <row r="31646" spans="8:8">
      <c r="H31646" t="str">
        <f t="shared" si="201"/>
        <v/>
      </c>
    </row>
    <row r="31647" spans="8:8">
      <c r="H31647" t="str">
        <f t="shared" si="201"/>
        <v/>
      </c>
    </row>
    <row r="31648" spans="8:8">
      <c r="H31648" t="str">
        <f t="shared" si="201"/>
        <v/>
      </c>
    </row>
    <row r="31649" spans="8:8">
      <c r="H31649" t="str">
        <f t="shared" si="201"/>
        <v/>
      </c>
    </row>
    <row r="31650" spans="8:8">
      <c r="H31650" t="str">
        <f t="shared" ref="H31650:H31713" si="202">_xlfn.TEXTJOIN(", ", TRUE, G31650:G31650)</f>
        <v/>
      </c>
    </row>
    <row r="31651" spans="8:8">
      <c r="H31651" t="str">
        <f t="shared" si="202"/>
        <v/>
      </c>
    </row>
    <row r="31652" spans="8:8">
      <c r="H31652" t="str">
        <f t="shared" si="202"/>
        <v/>
      </c>
    </row>
    <row r="31653" spans="8:8">
      <c r="H31653" t="str">
        <f t="shared" si="202"/>
        <v/>
      </c>
    </row>
    <row r="31654" spans="8:8">
      <c r="H31654" t="str">
        <f t="shared" si="202"/>
        <v/>
      </c>
    </row>
    <row r="31655" spans="8:8">
      <c r="H31655" t="str">
        <f t="shared" si="202"/>
        <v/>
      </c>
    </row>
    <row r="31656" spans="8:8">
      <c r="H31656" t="str">
        <f t="shared" si="202"/>
        <v/>
      </c>
    </row>
    <row r="31657" spans="8:8">
      <c r="H31657" t="str">
        <f t="shared" si="202"/>
        <v/>
      </c>
    </row>
    <row r="31658" spans="8:8">
      <c r="H31658" t="str">
        <f t="shared" si="202"/>
        <v/>
      </c>
    </row>
    <row r="31659" spans="8:8">
      <c r="H31659" t="str">
        <f t="shared" si="202"/>
        <v/>
      </c>
    </row>
    <row r="31660" spans="8:8">
      <c r="H31660" t="str">
        <f t="shared" si="202"/>
        <v/>
      </c>
    </row>
    <row r="31661" spans="8:8">
      <c r="H31661" t="str">
        <f t="shared" si="202"/>
        <v/>
      </c>
    </row>
    <row r="31662" spans="8:8">
      <c r="H31662" t="str">
        <f t="shared" si="202"/>
        <v/>
      </c>
    </row>
    <row r="31663" spans="8:8">
      <c r="H31663" t="str">
        <f t="shared" si="202"/>
        <v/>
      </c>
    </row>
    <row r="31664" spans="8:8">
      <c r="H31664" t="str">
        <f t="shared" si="202"/>
        <v/>
      </c>
    </row>
    <row r="31665" spans="8:8">
      <c r="H31665" t="str">
        <f t="shared" si="202"/>
        <v/>
      </c>
    </row>
    <row r="31666" spans="8:8">
      <c r="H31666" t="str">
        <f t="shared" si="202"/>
        <v/>
      </c>
    </row>
    <row r="31667" spans="8:8">
      <c r="H31667" t="str">
        <f t="shared" si="202"/>
        <v/>
      </c>
    </row>
    <row r="31668" spans="8:8">
      <c r="H31668" t="str">
        <f t="shared" si="202"/>
        <v/>
      </c>
    </row>
    <row r="31669" spans="8:8">
      <c r="H31669" t="str">
        <f t="shared" si="202"/>
        <v/>
      </c>
    </row>
    <row r="31670" spans="8:8">
      <c r="H31670" t="str">
        <f t="shared" si="202"/>
        <v/>
      </c>
    </row>
    <row r="31671" spans="8:8">
      <c r="H31671" t="str">
        <f t="shared" si="202"/>
        <v/>
      </c>
    </row>
    <row r="31672" spans="8:8">
      <c r="H31672" t="str">
        <f t="shared" si="202"/>
        <v/>
      </c>
    </row>
    <row r="31673" spans="8:8">
      <c r="H31673" t="str">
        <f t="shared" si="202"/>
        <v/>
      </c>
    </row>
    <row r="31674" spans="8:8">
      <c r="H31674" t="str">
        <f t="shared" si="202"/>
        <v/>
      </c>
    </row>
    <row r="31675" spans="8:8">
      <c r="H31675" t="str">
        <f t="shared" si="202"/>
        <v/>
      </c>
    </row>
    <row r="31676" spans="8:8">
      <c r="H31676" t="str">
        <f t="shared" si="202"/>
        <v/>
      </c>
    </row>
    <row r="31677" spans="8:8">
      <c r="H31677" t="str">
        <f t="shared" si="202"/>
        <v/>
      </c>
    </row>
    <row r="31678" spans="8:8">
      <c r="H31678" t="str">
        <f t="shared" si="202"/>
        <v/>
      </c>
    </row>
    <row r="31679" spans="8:8">
      <c r="H31679" t="str">
        <f t="shared" si="202"/>
        <v/>
      </c>
    </row>
    <row r="31680" spans="8:8">
      <c r="H31680" t="str">
        <f t="shared" si="202"/>
        <v/>
      </c>
    </row>
    <row r="31681" spans="8:8">
      <c r="H31681" t="str">
        <f t="shared" si="202"/>
        <v/>
      </c>
    </row>
    <row r="31682" spans="8:8">
      <c r="H31682" t="str">
        <f t="shared" si="202"/>
        <v/>
      </c>
    </row>
    <row r="31683" spans="8:8">
      <c r="H31683" t="str">
        <f t="shared" si="202"/>
        <v/>
      </c>
    </row>
    <row r="31684" spans="8:8">
      <c r="H31684" t="str">
        <f t="shared" si="202"/>
        <v/>
      </c>
    </row>
    <row r="31685" spans="8:8">
      <c r="H31685" t="str">
        <f t="shared" si="202"/>
        <v/>
      </c>
    </row>
    <row r="31686" spans="8:8">
      <c r="H31686" t="str">
        <f t="shared" si="202"/>
        <v/>
      </c>
    </row>
    <row r="31687" spans="8:8">
      <c r="H31687" t="str">
        <f t="shared" si="202"/>
        <v/>
      </c>
    </row>
    <row r="31688" spans="8:8">
      <c r="H31688" t="str">
        <f t="shared" si="202"/>
        <v/>
      </c>
    </row>
    <row r="31689" spans="8:8">
      <c r="H31689" t="str">
        <f t="shared" si="202"/>
        <v/>
      </c>
    </row>
    <row r="31690" spans="8:8">
      <c r="H31690" t="str">
        <f t="shared" si="202"/>
        <v/>
      </c>
    </row>
    <row r="31691" spans="8:8">
      <c r="H31691" t="str">
        <f t="shared" si="202"/>
        <v/>
      </c>
    </row>
    <row r="31692" spans="8:8">
      <c r="H31692" t="str">
        <f t="shared" si="202"/>
        <v/>
      </c>
    </row>
    <row r="31693" spans="8:8">
      <c r="H31693" t="str">
        <f t="shared" si="202"/>
        <v/>
      </c>
    </row>
    <row r="31694" spans="8:8">
      <c r="H31694" t="str">
        <f t="shared" si="202"/>
        <v/>
      </c>
    </row>
    <row r="31695" spans="8:8">
      <c r="H31695" t="str">
        <f t="shared" si="202"/>
        <v/>
      </c>
    </row>
    <row r="31696" spans="8:8">
      <c r="H31696" t="str">
        <f t="shared" si="202"/>
        <v/>
      </c>
    </row>
    <row r="31697" spans="8:8">
      <c r="H31697" t="str">
        <f t="shared" si="202"/>
        <v/>
      </c>
    </row>
    <row r="31698" spans="8:8">
      <c r="H31698" t="str">
        <f t="shared" si="202"/>
        <v/>
      </c>
    </row>
    <row r="31699" spans="8:8">
      <c r="H31699" t="str">
        <f t="shared" si="202"/>
        <v/>
      </c>
    </row>
    <row r="31700" spans="8:8">
      <c r="H31700" t="str">
        <f t="shared" si="202"/>
        <v/>
      </c>
    </row>
    <row r="31701" spans="8:8">
      <c r="H31701" t="str">
        <f t="shared" si="202"/>
        <v/>
      </c>
    </row>
    <row r="31702" spans="8:8">
      <c r="H31702" t="str">
        <f t="shared" si="202"/>
        <v/>
      </c>
    </row>
    <row r="31703" spans="8:8">
      <c r="H31703" t="str">
        <f t="shared" si="202"/>
        <v/>
      </c>
    </row>
    <row r="31704" spans="8:8">
      <c r="H31704" t="str">
        <f t="shared" si="202"/>
        <v/>
      </c>
    </row>
    <row r="31705" spans="8:8">
      <c r="H31705" t="str">
        <f t="shared" si="202"/>
        <v/>
      </c>
    </row>
    <row r="31706" spans="8:8">
      <c r="H31706" t="str">
        <f t="shared" si="202"/>
        <v/>
      </c>
    </row>
    <row r="31707" spans="8:8">
      <c r="H31707" t="str">
        <f t="shared" si="202"/>
        <v/>
      </c>
    </row>
    <row r="31708" spans="8:8">
      <c r="H31708" t="str">
        <f t="shared" si="202"/>
        <v/>
      </c>
    </row>
    <row r="31709" spans="8:8">
      <c r="H31709" t="str">
        <f t="shared" si="202"/>
        <v/>
      </c>
    </row>
    <row r="31710" spans="8:8">
      <c r="H31710" t="str">
        <f t="shared" si="202"/>
        <v/>
      </c>
    </row>
    <row r="31711" spans="8:8">
      <c r="H31711" t="str">
        <f t="shared" si="202"/>
        <v/>
      </c>
    </row>
    <row r="31712" spans="8:8">
      <c r="H31712" t="str">
        <f t="shared" si="202"/>
        <v/>
      </c>
    </row>
    <row r="31713" spans="8:8">
      <c r="H31713" t="str">
        <f t="shared" si="202"/>
        <v/>
      </c>
    </row>
    <row r="31714" spans="8:8">
      <c r="H31714" t="str">
        <f t="shared" ref="H31714:H31777" si="203">_xlfn.TEXTJOIN(", ", TRUE, G31714:G31714)</f>
        <v/>
      </c>
    </row>
    <row r="31715" spans="8:8">
      <c r="H31715" t="str">
        <f t="shared" si="203"/>
        <v/>
      </c>
    </row>
    <row r="31716" spans="8:8">
      <c r="H31716" t="str">
        <f t="shared" si="203"/>
        <v/>
      </c>
    </row>
    <row r="31717" spans="8:8">
      <c r="H31717" t="str">
        <f t="shared" si="203"/>
        <v/>
      </c>
    </row>
    <row r="31718" spans="8:8">
      <c r="H31718" t="str">
        <f t="shared" si="203"/>
        <v/>
      </c>
    </row>
    <row r="31719" spans="8:8">
      <c r="H31719" t="str">
        <f t="shared" si="203"/>
        <v/>
      </c>
    </row>
    <row r="31720" spans="8:8">
      <c r="H31720" t="str">
        <f t="shared" si="203"/>
        <v/>
      </c>
    </row>
    <row r="31721" spans="8:8">
      <c r="H31721" t="str">
        <f t="shared" si="203"/>
        <v/>
      </c>
    </row>
    <row r="31722" spans="8:8">
      <c r="H31722" t="str">
        <f t="shared" si="203"/>
        <v/>
      </c>
    </row>
    <row r="31723" spans="8:8">
      <c r="H31723" t="str">
        <f t="shared" si="203"/>
        <v/>
      </c>
    </row>
    <row r="31724" spans="8:8">
      <c r="H31724" t="str">
        <f t="shared" si="203"/>
        <v/>
      </c>
    </row>
    <row r="31725" spans="8:8">
      <c r="H31725" t="str">
        <f t="shared" si="203"/>
        <v/>
      </c>
    </row>
    <row r="31726" spans="8:8">
      <c r="H31726" t="str">
        <f t="shared" si="203"/>
        <v/>
      </c>
    </row>
    <row r="31727" spans="8:8">
      <c r="H31727" t="str">
        <f t="shared" si="203"/>
        <v/>
      </c>
    </row>
    <row r="31728" spans="8:8">
      <c r="H31728" t="str">
        <f t="shared" si="203"/>
        <v/>
      </c>
    </row>
    <row r="31729" spans="8:8">
      <c r="H31729" t="str">
        <f t="shared" si="203"/>
        <v/>
      </c>
    </row>
    <row r="31730" spans="8:8">
      <c r="H31730" t="str">
        <f t="shared" si="203"/>
        <v/>
      </c>
    </row>
    <row r="31731" spans="8:8">
      <c r="H31731" t="str">
        <f t="shared" si="203"/>
        <v/>
      </c>
    </row>
    <row r="31732" spans="8:8">
      <c r="H31732" t="str">
        <f t="shared" si="203"/>
        <v/>
      </c>
    </row>
    <row r="31733" spans="8:8">
      <c r="H31733" t="str">
        <f t="shared" si="203"/>
        <v/>
      </c>
    </row>
    <row r="31734" spans="8:8">
      <c r="H31734" t="str">
        <f t="shared" si="203"/>
        <v/>
      </c>
    </row>
    <row r="31735" spans="8:8">
      <c r="H31735" t="str">
        <f t="shared" si="203"/>
        <v/>
      </c>
    </row>
    <row r="31736" spans="8:8">
      <c r="H31736" t="str">
        <f t="shared" si="203"/>
        <v/>
      </c>
    </row>
    <row r="31737" spans="8:8">
      <c r="H31737" t="str">
        <f t="shared" si="203"/>
        <v/>
      </c>
    </row>
    <row r="31738" spans="8:8">
      <c r="H31738" t="str">
        <f t="shared" si="203"/>
        <v/>
      </c>
    </row>
    <row r="31739" spans="8:8">
      <c r="H31739" t="str">
        <f t="shared" si="203"/>
        <v/>
      </c>
    </row>
    <row r="31740" spans="8:8">
      <c r="H31740" t="str">
        <f t="shared" si="203"/>
        <v/>
      </c>
    </row>
    <row r="31741" spans="8:8">
      <c r="H31741" t="str">
        <f t="shared" si="203"/>
        <v/>
      </c>
    </row>
    <row r="31742" spans="8:8">
      <c r="H31742" t="str">
        <f t="shared" si="203"/>
        <v/>
      </c>
    </row>
    <row r="31743" spans="8:8">
      <c r="H31743" t="str">
        <f t="shared" si="203"/>
        <v/>
      </c>
    </row>
    <row r="31744" spans="8:8">
      <c r="H31744" t="str">
        <f t="shared" si="203"/>
        <v/>
      </c>
    </row>
    <row r="31745" spans="8:8">
      <c r="H31745" t="str">
        <f t="shared" si="203"/>
        <v/>
      </c>
    </row>
    <row r="31746" spans="8:8">
      <c r="H31746" t="str">
        <f t="shared" si="203"/>
        <v/>
      </c>
    </row>
    <row r="31747" spans="8:8">
      <c r="H31747" t="str">
        <f t="shared" si="203"/>
        <v/>
      </c>
    </row>
    <row r="31748" spans="8:8">
      <c r="H31748" t="str">
        <f t="shared" si="203"/>
        <v/>
      </c>
    </row>
    <row r="31749" spans="8:8">
      <c r="H31749" t="str">
        <f t="shared" si="203"/>
        <v/>
      </c>
    </row>
    <row r="31750" spans="8:8">
      <c r="H31750" t="str">
        <f t="shared" si="203"/>
        <v/>
      </c>
    </row>
    <row r="31751" spans="8:8">
      <c r="H31751" t="str">
        <f t="shared" si="203"/>
        <v/>
      </c>
    </row>
    <row r="31752" spans="8:8">
      <c r="H31752" t="str">
        <f t="shared" si="203"/>
        <v/>
      </c>
    </row>
    <row r="31753" spans="8:8">
      <c r="H31753" t="str">
        <f t="shared" si="203"/>
        <v/>
      </c>
    </row>
    <row r="31754" spans="8:8">
      <c r="H31754" t="str">
        <f t="shared" si="203"/>
        <v/>
      </c>
    </row>
    <row r="31755" spans="8:8">
      <c r="H31755" t="str">
        <f t="shared" si="203"/>
        <v/>
      </c>
    </row>
    <row r="31756" spans="8:8">
      <c r="H31756" t="str">
        <f t="shared" si="203"/>
        <v/>
      </c>
    </row>
    <row r="31757" spans="8:8">
      <c r="H31757" t="str">
        <f t="shared" si="203"/>
        <v/>
      </c>
    </row>
    <row r="31758" spans="8:8">
      <c r="H31758" t="str">
        <f t="shared" si="203"/>
        <v/>
      </c>
    </row>
    <row r="31759" spans="8:8">
      <c r="H31759" t="str">
        <f t="shared" si="203"/>
        <v/>
      </c>
    </row>
    <row r="31760" spans="8:8">
      <c r="H31760" t="str">
        <f t="shared" si="203"/>
        <v/>
      </c>
    </row>
    <row r="31761" spans="8:8">
      <c r="H31761" t="str">
        <f t="shared" si="203"/>
        <v/>
      </c>
    </row>
    <row r="31762" spans="8:8">
      <c r="H31762" t="str">
        <f t="shared" si="203"/>
        <v/>
      </c>
    </row>
    <row r="31763" spans="8:8">
      <c r="H31763" t="str">
        <f t="shared" si="203"/>
        <v/>
      </c>
    </row>
    <row r="31764" spans="8:8">
      <c r="H31764" t="str">
        <f t="shared" si="203"/>
        <v/>
      </c>
    </row>
    <row r="31765" spans="8:8">
      <c r="H31765" t="str">
        <f t="shared" si="203"/>
        <v/>
      </c>
    </row>
    <row r="31766" spans="8:8">
      <c r="H31766" t="str">
        <f t="shared" si="203"/>
        <v/>
      </c>
    </row>
    <row r="31767" spans="8:8">
      <c r="H31767" t="str">
        <f t="shared" si="203"/>
        <v/>
      </c>
    </row>
    <row r="31768" spans="8:8">
      <c r="H31768" t="str">
        <f t="shared" si="203"/>
        <v/>
      </c>
    </row>
    <row r="31769" spans="8:8">
      <c r="H31769" t="str">
        <f t="shared" si="203"/>
        <v/>
      </c>
    </row>
    <row r="31770" spans="8:8">
      <c r="H31770" t="str">
        <f t="shared" si="203"/>
        <v/>
      </c>
    </row>
    <row r="31771" spans="8:8">
      <c r="H31771" t="str">
        <f t="shared" si="203"/>
        <v/>
      </c>
    </row>
    <row r="31772" spans="8:8">
      <c r="H31772" t="str">
        <f t="shared" si="203"/>
        <v/>
      </c>
    </row>
    <row r="31773" spans="8:8">
      <c r="H31773" t="str">
        <f t="shared" si="203"/>
        <v/>
      </c>
    </row>
    <row r="31774" spans="8:8">
      <c r="H31774" t="str">
        <f t="shared" si="203"/>
        <v/>
      </c>
    </row>
    <row r="31775" spans="8:8">
      <c r="H31775" t="str">
        <f t="shared" si="203"/>
        <v/>
      </c>
    </row>
    <row r="31776" spans="8:8">
      <c r="H31776" t="str">
        <f t="shared" si="203"/>
        <v/>
      </c>
    </row>
    <row r="31777" spans="8:8">
      <c r="H31777" t="str">
        <f t="shared" si="203"/>
        <v/>
      </c>
    </row>
    <row r="31778" spans="8:8">
      <c r="H31778" t="str">
        <f t="shared" ref="H31778:H31841" si="204">_xlfn.TEXTJOIN(", ", TRUE, G31778:G31778)</f>
        <v/>
      </c>
    </row>
    <row r="31779" spans="8:8">
      <c r="H31779" t="str">
        <f t="shared" si="204"/>
        <v/>
      </c>
    </row>
    <row r="31780" spans="8:8">
      <c r="H31780" t="str">
        <f t="shared" si="204"/>
        <v/>
      </c>
    </row>
    <row r="31781" spans="8:8">
      <c r="H31781" t="str">
        <f t="shared" si="204"/>
        <v/>
      </c>
    </row>
    <row r="31782" spans="8:8">
      <c r="H31782" t="str">
        <f t="shared" si="204"/>
        <v/>
      </c>
    </row>
    <row r="31783" spans="8:8">
      <c r="H31783" t="str">
        <f t="shared" si="204"/>
        <v/>
      </c>
    </row>
    <row r="31784" spans="8:8">
      <c r="H31784" t="str">
        <f t="shared" si="204"/>
        <v/>
      </c>
    </row>
    <row r="31785" spans="8:8">
      <c r="H31785" t="str">
        <f t="shared" si="204"/>
        <v/>
      </c>
    </row>
    <row r="31786" spans="8:8">
      <c r="H31786" t="str">
        <f t="shared" si="204"/>
        <v/>
      </c>
    </row>
    <row r="31787" spans="8:8">
      <c r="H31787" t="str">
        <f t="shared" si="204"/>
        <v/>
      </c>
    </row>
    <row r="31788" spans="8:8">
      <c r="H31788" t="str">
        <f t="shared" si="204"/>
        <v/>
      </c>
    </row>
    <row r="31789" spans="8:8">
      <c r="H31789" t="str">
        <f t="shared" si="204"/>
        <v/>
      </c>
    </row>
    <row r="31790" spans="8:8">
      <c r="H31790" t="str">
        <f t="shared" si="204"/>
        <v/>
      </c>
    </row>
    <row r="31791" spans="8:8">
      <c r="H31791" t="str">
        <f t="shared" si="204"/>
        <v/>
      </c>
    </row>
    <row r="31792" spans="8:8">
      <c r="H31792" t="str">
        <f t="shared" si="204"/>
        <v/>
      </c>
    </row>
    <row r="31793" spans="8:8">
      <c r="H31793" t="str">
        <f t="shared" si="204"/>
        <v/>
      </c>
    </row>
    <row r="31794" spans="8:8">
      <c r="H31794" t="str">
        <f t="shared" si="204"/>
        <v/>
      </c>
    </row>
    <row r="31795" spans="8:8">
      <c r="H31795" t="str">
        <f t="shared" si="204"/>
        <v/>
      </c>
    </row>
    <row r="31796" spans="8:8">
      <c r="H31796" t="str">
        <f t="shared" si="204"/>
        <v/>
      </c>
    </row>
    <row r="31797" spans="8:8">
      <c r="H31797" t="str">
        <f t="shared" si="204"/>
        <v/>
      </c>
    </row>
    <row r="31798" spans="8:8">
      <c r="H31798" t="str">
        <f t="shared" si="204"/>
        <v/>
      </c>
    </row>
    <row r="31799" spans="8:8">
      <c r="H31799" t="str">
        <f t="shared" si="204"/>
        <v/>
      </c>
    </row>
    <row r="31800" spans="8:8">
      <c r="H31800" t="str">
        <f t="shared" si="204"/>
        <v/>
      </c>
    </row>
    <row r="31801" spans="8:8">
      <c r="H31801" t="str">
        <f t="shared" si="204"/>
        <v/>
      </c>
    </row>
    <row r="31802" spans="8:8">
      <c r="H31802" t="str">
        <f t="shared" si="204"/>
        <v/>
      </c>
    </row>
    <row r="31803" spans="8:8">
      <c r="H31803" t="str">
        <f t="shared" si="204"/>
        <v/>
      </c>
    </row>
    <row r="31804" spans="8:8">
      <c r="H31804" t="str">
        <f t="shared" si="204"/>
        <v/>
      </c>
    </row>
    <row r="31805" spans="8:8">
      <c r="H31805" t="str">
        <f t="shared" si="204"/>
        <v/>
      </c>
    </row>
    <row r="31806" spans="8:8">
      <c r="H31806" t="str">
        <f t="shared" si="204"/>
        <v/>
      </c>
    </row>
    <row r="31807" spans="8:8">
      <c r="H31807" t="str">
        <f t="shared" si="204"/>
        <v/>
      </c>
    </row>
    <row r="31808" spans="8:8">
      <c r="H31808" t="str">
        <f t="shared" si="204"/>
        <v/>
      </c>
    </row>
    <row r="31809" spans="8:8">
      <c r="H31809" t="str">
        <f t="shared" si="204"/>
        <v/>
      </c>
    </row>
    <row r="31810" spans="8:8">
      <c r="H31810" t="str">
        <f t="shared" si="204"/>
        <v/>
      </c>
    </row>
    <row r="31811" spans="8:8">
      <c r="H31811" t="str">
        <f t="shared" si="204"/>
        <v/>
      </c>
    </row>
    <row r="31812" spans="8:8">
      <c r="H31812" t="str">
        <f t="shared" si="204"/>
        <v/>
      </c>
    </row>
    <row r="31813" spans="8:8">
      <c r="H31813" t="str">
        <f t="shared" si="204"/>
        <v/>
      </c>
    </row>
    <row r="31814" spans="8:8">
      <c r="H31814" t="str">
        <f t="shared" si="204"/>
        <v/>
      </c>
    </row>
    <row r="31815" spans="8:8">
      <c r="H31815" t="str">
        <f t="shared" si="204"/>
        <v/>
      </c>
    </row>
    <row r="31816" spans="8:8">
      <c r="H31816" t="str">
        <f t="shared" si="204"/>
        <v/>
      </c>
    </row>
    <row r="31817" spans="8:8">
      <c r="H31817" t="str">
        <f t="shared" si="204"/>
        <v/>
      </c>
    </row>
    <row r="31818" spans="8:8">
      <c r="H31818" t="str">
        <f t="shared" si="204"/>
        <v/>
      </c>
    </row>
    <row r="31819" spans="8:8">
      <c r="H31819" t="str">
        <f t="shared" si="204"/>
        <v/>
      </c>
    </row>
    <row r="31820" spans="8:8">
      <c r="H31820" t="str">
        <f t="shared" si="204"/>
        <v/>
      </c>
    </row>
    <row r="31821" spans="8:8">
      <c r="H31821" t="str">
        <f t="shared" si="204"/>
        <v/>
      </c>
    </row>
    <row r="31822" spans="8:8">
      <c r="H31822" t="str">
        <f t="shared" si="204"/>
        <v/>
      </c>
    </row>
    <row r="31823" spans="8:8">
      <c r="H31823" t="str">
        <f t="shared" si="204"/>
        <v/>
      </c>
    </row>
    <row r="31824" spans="8:8">
      <c r="H31824" t="str">
        <f t="shared" si="204"/>
        <v/>
      </c>
    </row>
    <row r="31825" spans="8:8">
      <c r="H31825" t="str">
        <f t="shared" si="204"/>
        <v/>
      </c>
    </row>
    <row r="31826" spans="8:8">
      <c r="H31826" t="str">
        <f t="shared" si="204"/>
        <v/>
      </c>
    </row>
    <row r="31827" spans="8:8">
      <c r="H31827" t="str">
        <f t="shared" si="204"/>
        <v/>
      </c>
    </row>
    <row r="31828" spans="8:8">
      <c r="H31828" t="str">
        <f t="shared" si="204"/>
        <v/>
      </c>
    </row>
    <row r="31829" spans="8:8">
      <c r="H31829" t="str">
        <f t="shared" si="204"/>
        <v/>
      </c>
    </row>
    <row r="31830" spans="8:8">
      <c r="H31830" t="str">
        <f t="shared" si="204"/>
        <v/>
      </c>
    </row>
    <row r="31831" spans="8:8">
      <c r="H31831" t="str">
        <f t="shared" si="204"/>
        <v/>
      </c>
    </row>
    <row r="31832" spans="8:8">
      <c r="H31832" t="str">
        <f t="shared" si="204"/>
        <v/>
      </c>
    </row>
    <row r="31833" spans="8:8">
      <c r="H31833" t="str">
        <f t="shared" si="204"/>
        <v/>
      </c>
    </row>
    <row r="31834" spans="8:8">
      <c r="H31834" t="str">
        <f t="shared" si="204"/>
        <v/>
      </c>
    </row>
    <row r="31835" spans="8:8">
      <c r="H31835" t="str">
        <f t="shared" si="204"/>
        <v/>
      </c>
    </row>
    <row r="31836" spans="8:8">
      <c r="H31836" t="str">
        <f t="shared" si="204"/>
        <v/>
      </c>
    </row>
    <row r="31837" spans="8:8">
      <c r="H31837" t="str">
        <f t="shared" si="204"/>
        <v/>
      </c>
    </row>
    <row r="31838" spans="8:8">
      <c r="H31838" t="str">
        <f t="shared" si="204"/>
        <v/>
      </c>
    </row>
    <row r="31839" spans="8:8">
      <c r="H31839" t="str">
        <f t="shared" si="204"/>
        <v/>
      </c>
    </row>
    <row r="31840" spans="8:8">
      <c r="H31840" t="str">
        <f t="shared" si="204"/>
        <v/>
      </c>
    </row>
    <row r="31841" spans="8:8">
      <c r="H31841" t="str">
        <f t="shared" si="204"/>
        <v/>
      </c>
    </row>
    <row r="31842" spans="8:8">
      <c r="H31842" t="str">
        <f t="shared" ref="H31842:H31905" si="205">_xlfn.TEXTJOIN(", ", TRUE, G31842:G31842)</f>
        <v/>
      </c>
    </row>
    <row r="31843" spans="8:8">
      <c r="H31843" t="str">
        <f t="shared" si="205"/>
        <v/>
      </c>
    </row>
    <row r="31844" spans="8:8">
      <c r="H31844" t="str">
        <f t="shared" si="205"/>
        <v/>
      </c>
    </row>
    <row r="31845" spans="8:8">
      <c r="H31845" t="str">
        <f t="shared" si="205"/>
        <v/>
      </c>
    </row>
    <row r="31846" spans="8:8">
      <c r="H31846" t="str">
        <f t="shared" si="205"/>
        <v/>
      </c>
    </row>
    <row r="31847" spans="8:8">
      <c r="H31847" t="str">
        <f t="shared" si="205"/>
        <v/>
      </c>
    </row>
    <row r="31848" spans="8:8">
      <c r="H31848" t="str">
        <f t="shared" si="205"/>
        <v/>
      </c>
    </row>
    <row r="31849" spans="8:8">
      <c r="H31849" t="str">
        <f t="shared" si="205"/>
        <v/>
      </c>
    </row>
    <row r="31850" spans="8:8">
      <c r="H31850" t="str">
        <f t="shared" si="205"/>
        <v/>
      </c>
    </row>
    <row r="31851" spans="8:8">
      <c r="H31851" t="str">
        <f t="shared" si="205"/>
        <v/>
      </c>
    </row>
    <row r="31852" spans="8:8">
      <c r="H31852" t="str">
        <f t="shared" si="205"/>
        <v/>
      </c>
    </row>
    <row r="31853" spans="8:8">
      <c r="H31853" t="str">
        <f t="shared" si="205"/>
        <v/>
      </c>
    </row>
    <row r="31854" spans="8:8">
      <c r="H31854" t="str">
        <f t="shared" si="205"/>
        <v/>
      </c>
    </row>
    <row r="31855" spans="8:8">
      <c r="H31855" t="str">
        <f t="shared" si="205"/>
        <v/>
      </c>
    </row>
    <row r="31856" spans="8:8">
      <c r="H31856" t="str">
        <f t="shared" si="205"/>
        <v/>
      </c>
    </row>
    <row r="31857" spans="8:8">
      <c r="H31857" t="str">
        <f t="shared" si="205"/>
        <v/>
      </c>
    </row>
    <row r="31858" spans="8:8">
      <c r="H31858" t="str">
        <f t="shared" si="205"/>
        <v/>
      </c>
    </row>
    <row r="31859" spans="8:8">
      <c r="H31859" t="str">
        <f t="shared" si="205"/>
        <v/>
      </c>
    </row>
    <row r="31860" spans="8:8">
      <c r="H31860" t="str">
        <f t="shared" si="205"/>
        <v/>
      </c>
    </row>
    <row r="31861" spans="8:8">
      <c r="H31861" t="str">
        <f t="shared" si="205"/>
        <v/>
      </c>
    </row>
    <row r="31862" spans="8:8">
      <c r="H31862" t="str">
        <f t="shared" si="205"/>
        <v/>
      </c>
    </row>
    <row r="31863" spans="8:8">
      <c r="H31863" t="str">
        <f t="shared" si="205"/>
        <v/>
      </c>
    </row>
    <row r="31864" spans="8:8">
      <c r="H31864" t="str">
        <f t="shared" si="205"/>
        <v/>
      </c>
    </row>
    <row r="31865" spans="8:8">
      <c r="H31865" t="str">
        <f t="shared" si="205"/>
        <v/>
      </c>
    </row>
    <row r="31866" spans="8:8">
      <c r="H31866" t="str">
        <f t="shared" si="205"/>
        <v/>
      </c>
    </row>
    <row r="31867" spans="8:8">
      <c r="H31867" t="str">
        <f t="shared" si="205"/>
        <v/>
      </c>
    </row>
    <row r="31868" spans="8:8">
      <c r="H31868" t="str">
        <f t="shared" si="205"/>
        <v/>
      </c>
    </row>
    <row r="31869" spans="8:8">
      <c r="H31869" t="str">
        <f t="shared" si="205"/>
        <v/>
      </c>
    </row>
    <row r="31870" spans="8:8">
      <c r="H31870" t="str">
        <f t="shared" si="205"/>
        <v/>
      </c>
    </row>
    <row r="31871" spans="8:8">
      <c r="H31871" t="str">
        <f t="shared" si="205"/>
        <v/>
      </c>
    </row>
    <row r="31872" spans="8:8">
      <c r="H31872" t="str">
        <f t="shared" si="205"/>
        <v/>
      </c>
    </row>
    <row r="31873" spans="8:8">
      <c r="H31873" t="str">
        <f t="shared" si="205"/>
        <v/>
      </c>
    </row>
    <row r="31874" spans="8:8">
      <c r="H31874" t="str">
        <f t="shared" si="205"/>
        <v/>
      </c>
    </row>
    <row r="31875" spans="8:8">
      <c r="H31875" t="str">
        <f t="shared" si="205"/>
        <v/>
      </c>
    </row>
    <row r="31876" spans="8:8">
      <c r="H31876" t="str">
        <f t="shared" si="205"/>
        <v/>
      </c>
    </row>
    <row r="31877" spans="8:8">
      <c r="H31877" t="str">
        <f t="shared" si="205"/>
        <v/>
      </c>
    </row>
    <row r="31878" spans="8:8">
      <c r="H31878" t="str">
        <f t="shared" si="205"/>
        <v/>
      </c>
    </row>
    <row r="31879" spans="8:8">
      <c r="H31879" t="str">
        <f t="shared" si="205"/>
        <v/>
      </c>
    </row>
    <row r="31880" spans="8:8">
      <c r="H31880" t="str">
        <f t="shared" si="205"/>
        <v/>
      </c>
    </row>
    <row r="31881" spans="8:8">
      <c r="H31881" t="str">
        <f t="shared" si="205"/>
        <v/>
      </c>
    </row>
    <row r="31882" spans="8:8">
      <c r="H31882" t="str">
        <f t="shared" si="205"/>
        <v/>
      </c>
    </row>
    <row r="31883" spans="8:8">
      <c r="H31883" t="str">
        <f t="shared" si="205"/>
        <v/>
      </c>
    </row>
    <row r="31884" spans="8:8">
      <c r="H31884" t="str">
        <f t="shared" si="205"/>
        <v/>
      </c>
    </row>
    <row r="31885" spans="8:8">
      <c r="H31885" t="str">
        <f t="shared" si="205"/>
        <v/>
      </c>
    </row>
    <row r="31886" spans="8:8">
      <c r="H31886" t="str">
        <f t="shared" si="205"/>
        <v/>
      </c>
    </row>
    <row r="31887" spans="8:8">
      <c r="H31887" t="str">
        <f t="shared" si="205"/>
        <v/>
      </c>
    </row>
    <row r="31888" spans="8:8">
      <c r="H31888" t="str">
        <f t="shared" si="205"/>
        <v/>
      </c>
    </row>
    <row r="31889" spans="8:8">
      <c r="H31889" t="str">
        <f t="shared" si="205"/>
        <v/>
      </c>
    </row>
    <row r="31890" spans="8:8">
      <c r="H31890" t="str">
        <f t="shared" si="205"/>
        <v/>
      </c>
    </row>
    <row r="31891" spans="8:8">
      <c r="H31891" t="str">
        <f t="shared" si="205"/>
        <v/>
      </c>
    </row>
    <row r="31892" spans="8:8">
      <c r="H31892" t="str">
        <f t="shared" si="205"/>
        <v/>
      </c>
    </row>
    <row r="31893" spans="8:8">
      <c r="H31893" t="str">
        <f t="shared" si="205"/>
        <v/>
      </c>
    </row>
    <row r="31894" spans="8:8">
      <c r="H31894" t="str">
        <f t="shared" si="205"/>
        <v/>
      </c>
    </row>
    <row r="31895" spans="8:8">
      <c r="H31895" t="str">
        <f t="shared" si="205"/>
        <v/>
      </c>
    </row>
    <row r="31896" spans="8:8">
      <c r="H31896" t="str">
        <f t="shared" si="205"/>
        <v/>
      </c>
    </row>
    <row r="31897" spans="8:8">
      <c r="H31897" t="str">
        <f t="shared" si="205"/>
        <v/>
      </c>
    </row>
    <row r="31898" spans="8:8">
      <c r="H31898" t="str">
        <f t="shared" si="205"/>
        <v/>
      </c>
    </row>
    <row r="31899" spans="8:8">
      <c r="H31899" t="str">
        <f t="shared" si="205"/>
        <v/>
      </c>
    </row>
    <row r="31900" spans="8:8">
      <c r="H31900" t="str">
        <f t="shared" si="205"/>
        <v/>
      </c>
    </row>
    <row r="31901" spans="8:8">
      <c r="H31901" t="str">
        <f t="shared" si="205"/>
        <v/>
      </c>
    </row>
    <row r="31902" spans="8:8">
      <c r="H31902" t="str">
        <f t="shared" si="205"/>
        <v/>
      </c>
    </row>
    <row r="31903" spans="8:8">
      <c r="H31903" t="str">
        <f t="shared" si="205"/>
        <v/>
      </c>
    </row>
    <row r="31904" spans="8:8">
      <c r="H31904" t="str">
        <f t="shared" si="205"/>
        <v/>
      </c>
    </row>
    <row r="31905" spans="8:8">
      <c r="H31905" t="str">
        <f t="shared" si="205"/>
        <v/>
      </c>
    </row>
    <row r="31906" spans="8:8">
      <c r="H31906" t="str">
        <f t="shared" ref="H31906:H31969" si="206">_xlfn.TEXTJOIN(", ", TRUE, G31906:G31906)</f>
        <v/>
      </c>
    </row>
    <row r="31907" spans="8:8">
      <c r="H31907" t="str">
        <f t="shared" si="206"/>
        <v/>
      </c>
    </row>
    <row r="31908" spans="8:8">
      <c r="H31908" t="str">
        <f t="shared" si="206"/>
        <v/>
      </c>
    </row>
    <row r="31909" spans="8:8">
      <c r="H31909" t="str">
        <f t="shared" si="206"/>
        <v/>
      </c>
    </row>
    <row r="31910" spans="8:8">
      <c r="H31910" t="str">
        <f t="shared" si="206"/>
        <v/>
      </c>
    </row>
    <row r="31911" spans="8:8">
      <c r="H31911" t="str">
        <f t="shared" si="206"/>
        <v/>
      </c>
    </row>
    <row r="31912" spans="8:8">
      <c r="H31912" t="str">
        <f t="shared" si="206"/>
        <v/>
      </c>
    </row>
    <row r="31913" spans="8:8">
      <c r="H31913" t="str">
        <f t="shared" si="206"/>
        <v/>
      </c>
    </row>
    <row r="31914" spans="8:8">
      <c r="H31914" t="str">
        <f t="shared" si="206"/>
        <v/>
      </c>
    </row>
    <row r="31915" spans="8:8">
      <c r="H31915" t="str">
        <f t="shared" si="206"/>
        <v/>
      </c>
    </row>
    <row r="31916" spans="8:8">
      <c r="H31916" t="str">
        <f t="shared" si="206"/>
        <v/>
      </c>
    </row>
    <row r="31917" spans="8:8">
      <c r="H31917" t="str">
        <f t="shared" si="206"/>
        <v/>
      </c>
    </row>
    <row r="31918" spans="8:8">
      <c r="H31918" t="str">
        <f t="shared" si="206"/>
        <v/>
      </c>
    </row>
    <row r="31919" spans="8:8">
      <c r="H31919" t="str">
        <f t="shared" si="206"/>
        <v/>
      </c>
    </row>
    <row r="31920" spans="8:8">
      <c r="H31920" t="str">
        <f t="shared" si="206"/>
        <v/>
      </c>
    </row>
    <row r="31921" spans="8:8">
      <c r="H31921" t="str">
        <f t="shared" si="206"/>
        <v/>
      </c>
    </row>
    <row r="31922" spans="8:8">
      <c r="H31922" t="str">
        <f t="shared" si="206"/>
        <v/>
      </c>
    </row>
    <row r="31923" spans="8:8">
      <c r="H31923" t="str">
        <f t="shared" si="206"/>
        <v/>
      </c>
    </row>
    <row r="31924" spans="8:8">
      <c r="H31924" t="str">
        <f t="shared" si="206"/>
        <v/>
      </c>
    </row>
    <row r="31925" spans="8:8">
      <c r="H31925" t="str">
        <f t="shared" si="206"/>
        <v/>
      </c>
    </row>
    <row r="31926" spans="8:8">
      <c r="H31926" t="str">
        <f t="shared" si="206"/>
        <v/>
      </c>
    </row>
    <row r="31927" spans="8:8">
      <c r="H31927" t="str">
        <f t="shared" si="206"/>
        <v/>
      </c>
    </row>
    <row r="31928" spans="8:8">
      <c r="H31928" t="str">
        <f t="shared" si="206"/>
        <v/>
      </c>
    </row>
    <row r="31929" spans="8:8">
      <c r="H31929" t="str">
        <f t="shared" si="206"/>
        <v/>
      </c>
    </row>
    <row r="31930" spans="8:8">
      <c r="H31930" t="str">
        <f t="shared" si="206"/>
        <v/>
      </c>
    </row>
    <row r="31931" spans="8:8">
      <c r="H31931" t="str">
        <f t="shared" si="206"/>
        <v/>
      </c>
    </row>
    <row r="31932" spans="8:8">
      <c r="H31932" t="str">
        <f t="shared" si="206"/>
        <v/>
      </c>
    </row>
    <row r="31933" spans="8:8">
      <c r="H31933" t="str">
        <f t="shared" si="206"/>
        <v/>
      </c>
    </row>
    <row r="31934" spans="8:8">
      <c r="H31934" t="str">
        <f t="shared" si="206"/>
        <v/>
      </c>
    </row>
    <row r="31935" spans="8:8">
      <c r="H31935" t="str">
        <f t="shared" si="206"/>
        <v/>
      </c>
    </row>
    <row r="31936" spans="8:8">
      <c r="H31936" t="str">
        <f t="shared" si="206"/>
        <v/>
      </c>
    </row>
    <row r="31937" spans="8:8">
      <c r="H31937" t="str">
        <f t="shared" si="206"/>
        <v/>
      </c>
    </row>
    <row r="31938" spans="8:8">
      <c r="H31938" t="str">
        <f t="shared" si="206"/>
        <v/>
      </c>
    </row>
    <row r="31939" spans="8:8">
      <c r="H31939" t="str">
        <f t="shared" si="206"/>
        <v/>
      </c>
    </row>
    <row r="31940" spans="8:8">
      <c r="H31940" t="str">
        <f t="shared" si="206"/>
        <v/>
      </c>
    </row>
    <row r="31941" spans="8:8">
      <c r="H31941" t="str">
        <f t="shared" si="206"/>
        <v/>
      </c>
    </row>
    <row r="31942" spans="8:8">
      <c r="H31942" t="str">
        <f t="shared" si="206"/>
        <v/>
      </c>
    </row>
    <row r="31943" spans="8:8">
      <c r="H31943" t="str">
        <f t="shared" si="206"/>
        <v/>
      </c>
    </row>
    <row r="31944" spans="8:8">
      <c r="H31944" t="str">
        <f t="shared" si="206"/>
        <v/>
      </c>
    </row>
    <row r="31945" spans="8:8">
      <c r="H31945" t="str">
        <f t="shared" si="206"/>
        <v/>
      </c>
    </row>
    <row r="31946" spans="8:8">
      <c r="H31946" t="str">
        <f t="shared" si="206"/>
        <v/>
      </c>
    </row>
    <row r="31947" spans="8:8">
      <c r="H31947" t="str">
        <f t="shared" si="206"/>
        <v/>
      </c>
    </row>
    <row r="31948" spans="8:8">
      <c r="H31948" t="str">
        <f t="shared" si="206"/>
        <v/>
      </c>
    </row>
    <row r="31949" spans="8:8">
      <c r="H31949" t="str">
        <f t="shared" si="206"/>
        <v/>
      </c>
    </row>
    <row r="31950" spans="8:8">
      <c r="H31950" t="str">
        <f t="shared" si="206"/>
        <v/>
      </c>
    </row>
    <row r="31951" spans="8:8">
      <c r="H31951" t="str">
        <f t="shared" si="206"/>
        <v/>
      </c>
    </row>
    <row r="31952" spans="8:8">
      <c r="H31952" t="str">
        <f t="shared" si="206"/>
        <v/>
      </c>
    </row>
    <row r="31953" spans="8:8">
      <c r="H31953" t="str">
        <f t="shared" si="206"/>
        <v/>
      </c>
    </row>
    <row r="31954" spans="8:8">
      <c r="H31954" t="str">
        <f t="shared" si="206"/>
        <v/>
      </c>
    </row>
    <row r="31955" spans="8:8">
      <c r="H31955" t="str">
        <f t="shared" si="206"/>
        <v/>
      </c>
    </row>
    <row r="31956" spans="8:8">
      <c r="H31956" t="str">
        <f t="shared" si="206"/>
        <v/>
      </c>
    </row>
    <row r="31957" spans="8:8">
      <c r="H31957" t="str">
        <f t="shared" si="206"/>
        <v/>
      </c>
    </row>
    <row r="31958" spans="8:8">
      <c r="H31958" t="str">
        <f t="shared" si="206"/>
        <v/>
      </c>
    </row>
    <row r="31959" spans="8:8">
      <c r="H31959" t="str">
        <f t="shared" si="206"/>
        <v/>
      </c>
    </row>
    <row r="31960" spans="8:8">
      <c r="H31960" t="str">
        <f t="shared" si="206"/>
        <v/>
      </c>
    </row>
    <row r="31961" spans="8:8">
      <c r="H31961" t="str">
        <f t="shared" si="206"/>
        <v/>
      </c>
    </row>
    <row r="31962" spans="8:8">
      <c r="H31962" t="str">
        <f t="shared" si="206"/>
        <v/>
      </c>
    </row>
    <row r="31963" spans="8:8">
      <c r="H31963" t="str">
        <f t="shared" si="206"/>
        <v/>
      </c>
    </row>
    <row r="31964" spans="8:8">
      <c r="H31964" t="str">
        <f t="shared" si="206"/>
        <v/>
      </c>
    </row>
    <row r="31965" spans="8:8">
      <c r="H31965" t="str">
        <f t="shared" si="206"/>
        <v/>
      </c>
    </row>
    <row r="31966" spans="8:8">
      <c r="H31966" t="str">
        <f t="shared" si="206"/>
        <v/>
      </c>
    </row>
    <row r="31967" spans="8:8">
      <c r="H31967" t="str">
        <f t="shared" si="206"/>
        <v/>
      </c>
    </row>
    <row r="31968" spans="8:8">
      <c r="H31968" t="str">
        <f t="shared" si="206"/>
        <v/>
      </c>
    </row>
    <row r="31969" spans="8:8">
      <c r="H31969" t="str">
        <f t="shared" si="206"/>
        <v/>
      </c>
    </row>
    <row r="31970" spans="8:8">
      <c r="H31970" t="str">
        <f t="shared" ref="H31970:H32033" si="207">_xlfn.TEXTJOIN(", ", TRUE, G31970:G31970)</f>
        <v/>
      </c>
    </row>
    <row r="31971" spans="8:8">
      <c r="H31971" t="str">
        <f t="shared" si="207"/>
        <v/>
      </c>
    </row>
    <row r="31972" spans="8:8">
      <c r="H31972" t="str">
        <f t="shared" si="207"/>
        <v/>
      </c>
    </row>
    <row r="31973" spans="8:8">
      <c r="H31973" t="str">
        <f t="shared" si="207"/>
        <v/>
      </c>
    </row>
    <row r="31974" spans="8:8">
      <c r="H31974" t="str">
        <f t="shared" si="207"/>
        <v/>
      </c>
    </row>
    <row r="31975" spans="8:8">
      <c r="H31975" t="str">
        <f t="shared" si="207"/>
        <v/>
      </c>
    </row>
    <row r="31976" spans="8:8">
      <c r="H31976" t="str">
        <f t="shared" si="207"/>
        <v/>
      </c>
    </row>
    <row r="31977" spans="8:8">
      <c r="H31977" t="str">
        <f t="shared" si="207"/>
        <v/>
      </c>
    </row>
    <row r="31978" spans="8:8">
      <c r="H31978" t="str">
        <f t="shared" si="207"/>
        <v/>
      </c>
    </row>
    <row r="31979" spans="8:8">
      <c r="H31979" t="str">
        <f t="shared" si="207"/>
        <v/>
      </c>
    </row>
    <row r="31980" spans="8:8">
      <c r="H31980" t="str">
        <f t="shared" si="207"/>
        <v/>
      </c>
    </row>
    <row r="31981" spans="8:8">
      <c r="H31981" t="str">
        <f t="shared" si="207"/>
        <v/>
      </c>
    </row>
    <row r="31982" spans="8:8">
      <c r="H31982" t="str">
        <f t="shared" si="207"/>
        <v/>
      </c>
    </row>
    <row r="31983" spans="8:8">
      <c r="H31983" t="str">
        <f t="shared" si="207"/>
        <v/>
      </c>
    </row>
    <row r="31984" spans="8:8">
      <c r="H31984" t="str">
        <f t="shared" si="207"/>
        <v/>
      </c>
    </row>
    <row r="31985" spans="8:8">
      <c r="H31985" t="str">
        <f t="shared" si="207"/>
        <v/>
      </c>
    </row>
    <row r="31986" spans="8:8">
      <c r="H31986" t="str">
        <f t="shared" si="207"/>
        <v/>
      </c>
    </row>
    <row r="31987" spans="8:8">
      <c r="H31987" t="str">
        <f t="shared" si="207"/>
        <v/>
      </c>
    </row>
    <row r="31988" spans="8:8">
      <c r="H31988" t="str">
        <f t="shared" si="207"/>
        <v/>
      </c>
    </row>
    <row r="31989" spans="8:8">
      <c r="H31989" t="str">
        <f t="shared" si="207"/>
        <v/>
      </c>
    </row>
    <row r="31990" spans="8:8">
      <c r="H31990" t="str">
        <f t="shared" si="207"/>
        <v/>
      </c>
    </row>
    <row r="31991" spans="8:8">
      <c r="H31991" t="str">
        <f t="shared" si="207"/>
        <v/>
      </c>
    </row>
    <row r="31992" spans="8:8">
      <c r="H31992" t="str">
        <f t="shared" si="207"/>
        <v/>
      </c>
    </row>
    <row r="31993" spans="8:8">
      <c r="H31993" t="str">
        <f t="shared" si="207"/>
        <v/>
      </c>
    </row>
    <row r="31994" spans="8:8">
      <c r="H31994" t="str">
        <f t="shared" si="207"/>
        <v/>
      </c>
    </row>
    <row r="31995" spans="8:8">
      <c r="H31995" t="str">
        <f t="shared" si="207"/>
        <v/>
      </c>
    </row>
    <row r="31996" spans="8:8">
      <c r="H31996" t="str">
        <f t="shared" si="207"/>
        <v/>
      </c>
    </row>
    <row r="31997" spans="8:8">
      <c r="H31997" t="str">
        <f t="shared" si="207"/>
        <v/>
      </c>
    </row>
    <row r="31998" spans="8:8">
      <c r="H31998" t="str">
        <f t="shared" si="207"/>
        <v/>
      </c>
    </row>
    <row r="31999" spans="8:8">
      <c r="H31999" t="str">
        <f t="shared" si="207"/>
        <v/>
      </c>
    </row>
    <row r="32000" spans="8:8">
      <c r="H32000" t="str">
        <f t="shared" si="207"/>
        <v/>
      </c>
    </row>
    <row r="32001" spans="8:8">
      <c r="H32001" t="str">
        <f t="shared" si="207"/>
        <v/>
      </c>
    </row>
    <row r="32002" spans="8:8">
      <c r="H32002" t="str">
        <f t="shared" si="207"/>
        <v/>
      </c>
    </row>
    <row r="32003" spans="8:8">
      <c r="H32003" t="str">
        <f t="shared" si="207"/>
        <v/>
      </c>
    </row>
    <row r="32004" spans="8:8">
      <c r="H32004" t="str">
        <f t="shared" si="207"/>
        <v/>
      </c>
    </row>
    <row r="32005" spans="8:8">
      <c r="H32005" t="str">
        <f t="shared" si="207"/>
        <v/>
      </c>
    </row>
    <row r="32006" spans="8:8">
      <c r="H32006" t="str">
        <f t="shared" si="207"/>
        <v/>
      </c>
    </row>
    <row r="32007" spans="8:8">
      <c r="H32007" t="str">
        <f t="shared" si="207"/>
        <v/>
      </c>
    </row>
    <row r="32008" spans="8:8">
      <c r="H32008" t="str">
        <f t="shared" si="207"/>
        <v/>
      </c>
    </row>
    <row r="32009" spans="8:8">
      <c r="H32009" t="str">
        <f t="shared" si="207"/>
        <v/>
      </c>
    </row>
    <row r="32010" spans="8:8">
      <c r="H32010" t="str">
        <f t="shared" si="207"/>
        <v/>
      </c>
    </row>
    <row r="32011" spans="8:8">
      <c r="H32011" t="str">
        <f t="shared" si="207"/>
        <v/>
      </c>
    </row>
    <row r="32012" spans="8:8">
      <c r="H32012" t="str">
        <f t="shared" si="207"/>
        <v/>
      </c>
    </row>
    <row r="32013" spans="8:8">
      <c r="H32013" t="str">
        <f t="shared" si="207"/>
        <v/>
      </c>
    </row>
    <row r="32014" spans="8:8">
      <c r="H32014" t="str">
        <f t="shared" si="207"/>
        <v/>
      </c>
    </row>
    <row r="32015" spans="8:8">
      <c r="H32015" t="str">
        <f t="shared" si="207"/>
        <v/>
      </c>
    </row>
    <row r="32016" spans="8:8">
      <c r="H32016" t="str">
        <f t="shared" si="207"/>
        <v/>
      </c>
    </row>
    <row r="32017" spans="8:8">
      <c r="H32017" t="str">
        <f t="shared" si="207"/>
        <v/>
      </c>
    </row>
    <row r="32018" spans="8:8">
      <c r="H32018" t="str">
        <f t="shared" si="207"/>
        <v/>
      </c>
    </row>
    <row r="32019" spans="8:8">
      <c r="H32019" t="str">
        <f t="shared" si="207"/>
        <v/>
      </c>
    </row>
    <row r="32020" spans="8:8">
      <c r="H32020" t="str">
        <f t="shared" si="207"/>
        <v/>
      </c>
    </row>
    <row r="32021" spans="8:8">
      <c r="H32021" t="str">
        <f t="shared" si="207"/>
        <v/>
      </c>
    </row>
    <row r="32022" spans="8:8">
      <c r="H32022" t="str">
        <f t="shared" si="207"/>
        <v/>
      </c>
    </row>
    <row r="32023" spans="8:8">
      <c r="H32023" t="str">
        <f t="shared" si="207"/>
        <v/>
      </c>
    </row>
    <row r="32024" spans="8:8">
      <c r="H32024" t="str">
        <f t="shared" si="207"/>
        <v/>
      </c>
    </row>
    <row r="32025" spans="8:8">
      <c r="H32025" t="str">
        <f t="shared" si="207"/>
        <v/>
      </c>
    </row>
    <row r="32026" spans="8:8">
      <c r="H32026" t="str">
        <f t="shared" si="207"/>
        <v/>
      </c>
    </row>
    <row r="32027" spans="8:8">
      <c r="H32027" t="str">
        <f t="shared" si="207"/>
        <v/>
      </c>
    </row>
    <row r="32028" spans="8:8">
      <c r="H32028" t="str">
        <f t="shared" si="207"/>
        <v/>
      </c>
    </row>
    <row r="32029" spans="8:8">
      <c r="H32029" t="str">
        <f t="shared" si="207"/>
        <v/>
      </c>
    </row>
    <row r="32030" spans="8:8">
      <c r="H32030" t="str">
        <f t="shared" si="207"/>
        <v/>
      </c>
    </row>
    <row r="32031" spans="8:8">
      <c r="H32031" t="str">
        <f t="shared" si="207"/>
        <v/>
      </c>
    </row>
    <row r="32032" spans="8:8">
      <c r="H32032" t="str">
        <f t="shared" si="207"/>
        <v/>
      </c>
    </row>
    <row r="32033" spans="8:8">
      <c r="H32033" t="str">
        <f t="shared" si="207"/>
        <v/>
      </c>
    </row>
    <row r="32034" spans="8:8">
      <c r="H32034" t="str">
        <f t="shared" ref="H32034:H32097" si="208">_xlfn.TEXTJOIN(", ", TRUE, G32034:G32034)</f>
        <v/>
      </c>
    </row>
    <row r="32035" spans="8:8">
      <c r="H32035" t="str">
        <f t="shared" si="208"/>
        <v/>
      </c>
    </row>
    <row r="32036" spans="8:8">
      <c r="H32036" t="str">
        <f t="shared" si="208"/>
        <v/>
      </c>
    </row>
    <row r="32037" spans="8:8">
      <c r="H32037" t="str">
        <f t="shared" si="208"/>
        <v/>
      </c>
    </row>
    <row r="32038" spans="8:8">
      <c r="H32038" t="str">
        <f t="shared" si="208"/>
        <v/>
      </c>
    </row>
    <row r="32039" spans="8:8">
      <c r="H32039" t="str">
        <f t="shared" si="208"/>
        <v/>
      </c>
    </row>
    <row r="32040" spans="8:8">
      <c r="H32040" t="str">
        <f t="shared" si="208"/>
        <v/>
      </c>
    </row>
    <row r="32041" spans="8:8">
      <c r="H32041" t="str">
        <f t="shared" si="208"/>
        <v/>
      </c>
    </row>
    <row r="32042" spans="8:8">
      <c r="H32042" t="str">
        <f t="shared" si="208"/>
        <v/>
      </c>
    </row>
    <row r="32043" spans="8:8">
      <c r="H32043" t="str">
        <f t="shared" si="208"/>
        <v/>
      </c>
    </row>
    <row r="32044" spans="8:8">
      <c r="H32044" t="str">
        <f t="shared" si="208"/>
        <v/>
      </c>
    </row>
    <row r="32045" spans="8:8">
      <c r="H32045" t="str">
        <f t="shared" si="208"/>
        <v/>
      </c>
    </row>
    <row r="32046" spans="8:8">
      <c r="H32046" t="str">
        <f t="shared" si="208"/>
        <v/>
      </c>
    </row>
    <row r="32047" spans="8:8">
      <c r="H32047" t="str">
        <f t="shared" si="208"/>
        <v/>
      </c>
    </row>
    <row r="32048" spans="8:8">
      <c r="H32048" t="str">
        <f t="shared" si="208"/>
        <v/>
      </c>
    </row>
    <row r="32049" spans="8:8">
      <c r="H32049" t="str">
        <f t="shared" si="208"/>
        <v/>
      </c>
    </row>
    <row r="32050" spans="8:8">
      <c r="H32050" t="str">
        <f t="shared" si="208"/>
        <v/>
      </c>
    </row>
    <row r="32051" spans="8:8">
      <c r="H32051" t="str">
        <f t="shared" si="208"/>
        <v/>
      </c>
    </row>
    <row r="32052" spans="8:8">
      <c r="H32052" t="str">
        <f t="shared" si="208"/>
        <v/>
      </c>
    </row>
    <row r="32053" spans="8:8">
      <c r="H32053" t="str">
        <f t="shared" si="208"/>
        <v/>
      </c>
    </row>
    <row r="32054" spans="8:8">
      <c r="H32054" t="str">
        <f t="shared" si="208"/>
        <v/>
      </c>
    </row>
    <row r="32055" spans="8:8">
      <c r="H32055" t="str">
        <f t="shared" si="208"/>
        <v/>
      </c>
    </row>
    <row r="32056" spans="8:8">
      <c r="H32056" t="str">
        <f t="shared" si="208"/>
        <v/>
      </c>
    </row>
    <row r="32057" spans="8:8">
      <c r="H32057" t="str">
        <f t="shared" si="208"/>
        <v/>
      </c>
    </row>
    <row r="32058" spans="8:8">
      <c r="H32058" t="str">
        <f t="shared" si="208"/>
        <v/>
      </c>
    </row>
    <row r="32059" spans="8:8">
      <c r="H32059" t="str">
        <f t="shared" si="208"/>
        <v/>
      </c>
    </row>
    <row r="32060" spans="8:8">
      <c r="H32060" t="str">
        <f t="shared" si="208"/>
        <v/>
      </c>
    </row>
    <row r="32061" spans="8:8">
      <c r="H32061" t="str">
        <f t="shared" si="208"/>
        <v/>
      </c>
    </row>
    <row r="32062" spans="8:8">
      <c r="H32062" t="str">
        <f t="shared" si="208"/>
        <v/>
      </c>
    </row>
    <row r="32063" spans="8:8">
      <c r="H32063" t="str">
        <f t="shared" si="208"/>
        <v/>
      </c>
    </row>
    <row r="32064" spans="8:8">
      <c r="H32064" t="str">
        <f t="shared" si="208"/>
        <v/>
      </c>
    </row>
    <row r="32065" spans="8:8">
      <c r="H32065" t="str">
        <f t="shared" si="208"/>
        <v/>
      </c>
    </row>
    <row r="32066" spans="8:8">
      <c r="H32066" t="str">
        <f t="shared" si="208"/>
        <v/>
      </c>
    </row>
    <row r="32067" spans="8:8">
      <c r="H32067" t="str">
        <f t="shared" si="208"/>
        <v/>
      </c>
    </row>
    <row r="32068" spans="8:8">
      <c r="H32068" t="str">
        <f t="shared" si="208"/>
        <v/>
      </c>
    </row>
    <row r="32069" spans="8:8">
      <c r="H32069" t="str">
        <f t="shared" si="208"/>
        <v/>
      </c>
    </row>
    <row r="32070" spans="8:8">
      <c r="H32070" t="str">
        <f t="shared" si="208"/>
        <v/>
      </c>
    </row>
    <row r="32071" spans="8:8">
      <c r="H32071" t="str">
        <f t="shared" si="208"/>
        <v/>
      </c>
    </row>
    <row r="32072" spans="8:8">
      <c r="H32072" t="str">
        <f t="shared" si="208"/>
        <v/>
      </c>
    </row>
    <row r="32073" spans="8:8">
      <c r="H32073" t="str">
        <f t="shared" si="208"/>
        <v/>
      </c>
    </row>
    <row r="32074" spans="8:8">
      <c r="H32074" t="str">
        <f t="shared" si="208"/>
        <v/>
      </c>
    </row>
    <row r="32075" spans="8:8">
      <c r="H32075" t="str">
        <f t="shared" si="208"/>
        <v/>
      </c>
    </row>
    <row r="32076" spans="8:8">
      <c r="H32076" t="str">
        <f t="shared" si="208"/>
        <v/>
      </c>
    </row>
    <row r="32077" spans="8:8">
      <c r="H32077" t="str">
        <f t="shared" si="208"/>
        <v/>
      </c>
    </row>
    <row r="32078" spans="8:8">
      <c r="H32078" t="str">
        <f t="shared" si="208"/>
        <v/>
      </c>
    </row>
    <row r="32079" spans="8:8">
      <c r="H32079" t="str">
        <f t="shared" si="208"/>
        <v/>
      </c>
    </row>
    <row r="32080" spans="8:8">
      <c r="H32080" t="str">
        <f t="shared" si="208"/>
        <v/>
      </c>
    </row>
    <row r="32081" spans="8:8">
      <c r="H32081" t="str">
        <f t="shared" si="208"/>
        <v/>
      </c>
    </row>
    <row r="32082" spans="8:8">
      <c r="H32082" t="str">
        <f t="shared" si="208"/>
        <v/>
      </c>
    </row>
    <row r="32083" spans="8:8">
      <c r="H32083" t="str">
        <f t="shared" si="208"/>
        <v/>
      </c>
    </row>
    <row r="32084" spans="8:8">
      <c r="H32084" t="str">
        <f t="shared" si="208"/>
        <v/>
      </c>
    </row>
    <row r="32085" spans="8:8">
      <c r="H32085" t="str">
        <f t="shared" si="208"/>
        <v/>
      </c>
    </row>
    <row r="32086" spans="8:8">
      <c r="H32086" t="str">
        <f t="shared" si="208"/>
        <v/>
      </c>
    </row>
    <row r="32087" spans="8:8">
      <c r="H32087" t="str">
        <f t="shared" si="208"/>
        <v/>
      </c>
    </row>
    <row r="32088" spans="8:8">
      <c r="H32088" t="str">
        <f t="shared" si="208"/>
        <v/>
      </c>
    </row>
    <row r="32089" spans="8:8">
      <c r="H32089" t="str">
        <f t="shared" si="208"/>
        <v/>
      </c>
    </row>
    <row r="32090" spans="8:8">
      <c r="H32090" t="str">
        <f t="shared" si="208"/>
        <v/>
      </c>
    </row>
    <row r="32091" spans="8:8">
      <c r="H32091" t="str">
        <f t="shared" si="208"/>
        <v/>
      </c>
    </row>
    <row r="32092" spans="8:8">
      <c r="H32092" t="str">
        <f t="shared" si="208"/>
        <v/>
      </c>
    </row>
    <row r="32093" spans="8:8">
      <c r="H32093" t="str">
        <f t="shared" si="208"/>
        <v/>
      </c>
    </row>
    <row r="32094" spans="8:8">
      <c r="H32094" t="str">
        <f t="shared" si="208"/>
        <v/>
      </c>
    </row>
    <row r="32095" spans="8:8">
      <c r="H32095" t="str">
        <f t="shared" si="208"/>
        <v/>
      </c>
    </row>
    <row r="32096" spans="8:8">
      <c r="H32096" t="str">
        <f t="shared" si="208"/>
        <v/>
      </c>
    </row>
    <row r="32097" spans="8:8">
      <c r="H32097" t="str">
        <f t="shared" si="208"/>
        <v/>
      </c>
    </row>
    <row r="32098" spans="8:8">
      <c r="H32098" t="str">
        <f t="shared" ref="H32098:H32161" si="209">_xlfn.TEXTJOIN(", ", TRUE, G32098:G32098)</f>
        <v/>
      </c>
    </row>
    <row r="32099" spans="8:8">
      <c r="H32099" t="str">
        <f t="shared" si="209"/>
        <v/>
      </c>
    </row>
    <row r="32100" spans="8:8">
      <c r="H32100" t="str">
        <f t="shared" si="209"/>
        <v/>
      </c>
    </row>
    <row r="32101" spans="8:8">
      <c r="H32101" t="str">
        <f t="shared" si="209"/>
        <v/>
      </c>
    </row>
    <row r="32102" spans="8:8">
      <c r="H32102" t="str">
        <f t="shared" si="209"/>
        <v/>
      </c>
    </row>
    <row r="32103" spans="8:8">
      <c r="H32103" t="str">
        <f t="shared" si="209"/>
        <v/>
      </c>
    </row>
    <row r="32104" spans="8:8">
      <c r="H32104" t="str">
        <f t="shared" si="209"/>
        <v/>
      </c>
    </row>
    <row r="32105" spans="8:8">
      <c r="H32105" t="str">
        <f t="shared" si="209"/>
        <v/>
      </c>
    </row>
    <row r="32106" spans="8:8">
      <c r="H32106" t="str">
        <f t="shared" si="209"/>
        <v/>
      </c>
    </row>
    <row r="32107" spans="8:8">
      <c r="H32107" t="str">
        <f t="shared" si="209"/>
        <v/>
      </c>
    </row>
    <row r="32108" spans="8:8">
      <c r="H32108" t="str">
        <f t="shared" si="209"/>
        <v/>
      </c>
    </row>
    <row r="32109" spans="8:8">
      <c r="H32109" t="str">
        <f t="shared" si="209"/>
        <v/>
      </c>
    </row>
    <row r="32110" spans="8:8">
      <c r="H32110" t="str">
        <f t="shared" si="209"/>
        <v/>
      </c>
    </row>
    <row r="32111" spans="8:8">
      <c r="H32111" t="str">
        <f t="shared" si="209"/>
        <v/>
      </c>
    </row>
    <row r="32112" spans="8:8">
      <c r="H32112" t="str">
        <f t="shared" si="209"/>
        <v/>
      </c>
    </row>
    <row r="32113" spans="8:8">
      <c r="H32113" t="str">
        <f t="shared" si="209"/>
        <v/>
      </c>
    </row>
    <row r="32114" spans="8:8">
      <c r="H32114" t="str">
        <f t="shared" si="209"/>
        <v/>
      </c>
    </row>
    <row r="32115" spans="8:8">
      <c r="H32115" t="str">
        <f t="shared" si="209"/>
        <v/>
      </c>
    </row>
    <row r="32116" spans="8:8">
      <c r="H32116" t="str">
        <f t="shared" si="209"/>
        <v/>
      </c>
    </row>
    <row r="32117" spans="8:8">
      <c r="H32117" t="str">
        <f t="shared" si="209"/>
        <v/>
      </c>
    </row>
    <row r="32118" spans="8:8">
      <c r="H32118" t="str">
        <f t="shared" si="209"/>
        <v/>
      </c>
    </row>
    <row r="32119" spans="8:8">
      <c r="H32119" t="str">
        <f t="shared" si="209"/>
        <v/>
      </c>
    </row>
    <row r="32120" spans="8:8">
      <c r="H32120" t="str">
        <f t="shared" si="209"/>
        <v/>
      </c>
    </row>
    <row r="32121" spans="8:8">
      <c r="H32121" t="str">
        <f t="shared" si="209"/>
        <v/>
      </c>
    </row>
    <row r="32122" spans="8:8">
      <c r="H32122" t="str">
        <f t="shared" si="209"/>
        <v/>
      </c>
    </row>
    <row r="32123" spans="8:8">
      <c r="H32123" t="str">
        <f t="shared" si="209"/>
        <v/>
      </c>
    </row>
    <row r="32124" spans="8:8">
      <c r="H32124" t="str">
        <f t="shared" si="209"/>
        <v/>
      </c>
    </row>
    <row r="32125" spans="8:8">
      <c r="H32125" t="str">
        <f t="shared" si="209"/>
        <v/>
      </c>
    </row>
    <row r="32126" spans="8:8">
      <c r="H32126" t="str">
        <f t="shared" si="209"/>
        <v/>
      </c>
    </row>
    <row r="32127" spans="8:8">
      <c r="H32127" t="str">
        <f t="shared" si="209"/>
        <v/>
      </c>
    </row>
    <row r="32128" spans="8:8">
      <c r="H32128" t="str">
        <f t="shared" si="209"/>
        <v/>
      </c>
    </row>
    <row r="32129" spans="8:8">
      <c r="H32129" t="str">
        <f t="shared" si="209"/>
        <v/>
      </c>
    </row>
    <row r="32130" spans="8:8">
      <c r="H32130" t="str">
        <f t="shared" si="209"/>
        <v/>
      </c>
    </row>
    <row r="32131" spans="8:8">
      <c r="H32131" t="str">
        <f t="shared" si="209"/>
        <v/>
      </c>
    </row>
    <row r="32132" spans="8:8">
      <c r="H32132" t="str">
        <f t="shared" si="209"/>
        <v/>
      </c>
    </row>
    <row r="32133" spans="8:8">
      <c r="H32133" t="str">
        <f t="shared" si="209"/>
        <v/>
      </c>
    </row>
    <row r="32134" spans="8:8">
      <c r="H32134" t="str">
        <f t="shared" si="209"/>
        <v/>
      </c>
    </row>
    <row r="32135" spans="8:8">
      <c r="H32135" t="str">
        <f t="shared" si="209"/>
        <v/>
      </c>
    </row>
    <row r="32136" spans="8:8">
      <c r="H32136" t="str">
        <f t="shared" si="209"/>
        <v/>
      </c>
    </row>
    <row r="32137" spans="8:8">
      <c r="H32137" t="str">
        <f t="shared" si="209"/>
        <v/>
      </c>
    </row>
    <row r="32138" spans="8:8">
      <c r="H32138" t="str">
        <f t="shared" si="209"/>
        <v/>
      </c>
    </row>
    <row r="32139" spans="8:8">
      <c r="H32139" t="str">
        <f t="shared" si="209"/>
        <v/>
      </c>
    </row>
    <row r="32140" spans="8:8">
      <c r="H32140" t="str">
        <f t="shared" si="209"/>
        <v/>
      </c>
    </row>
    <row r="32141" spans="8:8">
      <c r="H32141" t="str">
        <f t="shared" si="209"/>
        <v/>
      </c>
    </row>
    <row r="32142" spans="8:8">
      <c r="H32142" t="str">
        <f t="shared" si="209"/>
        <v/>
      </c>
    </row>
    <row r="32143" spans="8:8">
      <c r="H32143" t="str">
        <f t="shared" si="209"/>
        <v/>
      </c>
    </row>
    <row r="32144" spans="8:8">
      <c r="H32144" t="str">
        <f t="shared" si="209"/>
        <v/>
      </c>
    </row>
    <row r="32145" spans="8:8">
      <c r="H32145" t="str">
        <f t="shared" si="209"/>
        <v/>
      </c>
    </row>
    <row r="32146" spans="8:8">
      <c r="H32146" t="str">
        <f t="shared" si="209"/>
        <v/>
      </c>
    </row>
    <row r="32147" spans="8:8">
      <c r="H32147" t="str">
        <f t="shared" si="209"/>
        <v/>
      </c>
    </row>
    <row r="32148" spans="8:8">
      <c r="H32148" t="str">
        <f t="shared" si="209"/>
        <v/>
      </c>
    </row>
    <row r="32149" spans="8:8">
      <c r="H32149" t="str">
        <f t="shared" si="209"/>
        <v/>
      </c>
    </row>
    <row r="32150" spans="8:8">
      <c r="H32150" t="str">
        <f t="shared" si="209"/>
        <v/>
      </c>
    </row>
    <row r="32151" spans="8:8">
      <c r="H32151" t="str">
        <f t="shared" si="209"/>
        <v/>
      </c>
    </row>
    <row r="32152" spans="8:8">
      <c r="H32152" t="str">
        <f t="shared" si="209"/>
        <v/>
      </c>
    </row>
    <row r="32153" spans="8:8">
      <c r="H32153" t="str">
        <f t="shared" si="209"/>
        <v/>
      </c>
    </row>
    <row r="32154" spans="8:8">
      <c r="H32154" t="str">
        <f t="shared" si="209"/>
        <v/>
      </c>
    </row>
    <row r="32155" spans="8:8">
      <c r="H32155" t="str">
        <f t="shared" si="209"/>
        <v/>
      </c>
    </row>
    <row r="32156" spans="8:8">
      <c r="H32156" t="str">
        <f t="shared" si="209"/>
        <v/>
      </c>
    </row>
    <row r="32157" spans="8:8">
      <c r="H32157" t="str">
        <f t="shared" si="209"/>
        <v/>
      </c>
    </row>
    <row r="32158" spans="8:8">
      <c r="H32158" t="str">
        <f t="shared" si="209"/>
        <v/>
      </c>
    </row>
    <row r="32159" spans="8:8">
      <c r="H32159" t="str">
        <f t="shared" si="209"/>
        <v/>
      </c>
    </row>
    <row r="32160" spans="8:8">
      <c r="H32160" t="str">
        <f t="shared" si="209"/>
        <v/>
      </c>
    </row>
    <row r="32161" spans="8:8">
      <c r="H32161" t="str">
        <f t="shared" si="209"/>
        <v/>
      </c>
    </row>
    <row r="32162" spans="8:8">
      <c r="H32162" t="str">
        <f t="shared" ref="H32162:H32225" si="210">_xlfn.TEXTJOIN(", ", TRUE, G32162:G32162)</f>
        <v/>
      </c>
    </row>
    <row r="32163" spans="8:8">
      <c r="H32163" t="str">
        <f t="shared" si="210"/>
        <v/>
      </c>
    </row>
    <row r="32164" spans="8:8">
      <c r="H32164" t="str">
        <f t="shared" si="210"/>
        <v/>
      </c>
    </row>
    <row r="32165" spans="8:8">
      <c r="H32165" t="str">
        <f t="shared" si="210"/>
        <v/>
      </c>
    </row>
    <row r="32166" spans="8:8">
      <c r="H32166" t="str">
        <f t="shared" si="210"/>
        <v/>
      </c>
    </row>
    <row r="32167" spans="8:8">
      <c r="H32167" t="str">
        <f t="shared" si="210"/>
        <v/>
      </c>
    </row>
    <row r="32168" spans="8:8">
      <c r="H32168" t="str">
        <f t="shared" si="210"/>
        <v/>
      </c>
    </row>
    <row r="32169" spans="8:8">
      <c r="H32169" t="str">
        <f t="shared" si="210"/>
        <v/>
      </c>
    </row>
    <row r="32170" spans="8:8">
      <c r="H32170" t="str">
        <f t="shared" si="210"/>
        <v/>
      </c>
    </row>
    <row r="32171" spans="8:8">
      <c r="H32171" t="str">
        <f t="shared" si="210"/>
        <v/>
      </c>
    </row>
    <row r="32172" spans="8:8">
      <c r="H32172" t="str">
        <f t="shared" si="210"/>
        <v/>
      </c>
    </row>
    <row r="32173" spans="8:8">
      <c r="H32173" t="str">
        <f t="shared" si="210"/>
        <v/>
      </c>
    </row>
    <row r="32174" spans="8:8">
      <c r="H32174" t="str">
        <f t="shared" si="210"/>
        <v/>
      </c>
    </row>
    <row r="32175" spans="8:8">
      <c r="H32175" t="str">
        <f t="shared" si="210"/>
        <v/>
      </c>
    </row>
    <row r="32176" spans="8:8">
      <c r="H32176" t="str">
        <f t="shared" si="210"/>
        <v/>
      </c>
    </row>
    <row r="32177" spans="8:8">
      <c r="H32177" t="str">
        <f t="shared" si="210"/>
        <v/>
      </c>
    </row>
    <row r="32178" spans="8:8">
      <c r="H32178" t="str">
        <f t="shared" si="210"/>
        <v/>
      </c>
    </row>
    <row r="32179" spans="8:8">
      <c r="H32179" t="str">
        <f t="shared" si="210"/>
        <v/>
      </c>
    </row>
    <row r="32180" spans="8:8">
      <c r="H32180" t="str">
        <f t="shared" si="210"/>
        <v/>
      </c>
    </row>
    <row r="32181" spans="8:8">
      <c r="H32181" t="str">
        <f t="shared" si="210"/>
        <v/>
      </c>
    </row>
    <row r="32182" spans="8:8">
      <c r="H32182" t="str">
        <f t="shared" si="210"/>
        <v/>
      </c>
    </row>
    <row r="32183" spans="8:8">
      <c r="H32183" t="str">
        <f t="shared" si="210"/>
        <v/>
      </c>
    </row>
    <row r="32184" spans="8:8">
      <c r="H32184" t="str">
        <f t="shared" si="210"/>
        <v/>
      </c>
    </row>
    <row r="32185" spans="8:8">
      <c r="H32185" t="str">
        <f t="shared" si="210"/>
        <v/>
      </c>
    </row>
    <row r="32186" spans="8:8">
      <c r="H32186" t="str">
        <f t="shared" si="210"/>
        <v/>
      </c>
    </row>
    <row r="32187" spans="8:8">
      <c r="H32187" t="str">
        <f t="shared" si="210"/>
        <v/>
      </c>
    </row>
    <row r="32188" spans="8:8">
      <c r="H32188" t="str">
        <f t="shared" si="210"/>
        <v/>
      </c>
    </row>
    <row r="32189" spans="8:8">
      <c r="H32189" t="str">
        <f t="shared" si="210"/>
        <v/>
      </c>
    </row>
    <row r="32190" spans="8:8">
      <c r="H32190" t="str">
        <f t="shared" si="210"/>
        <v/>
      </c>
    </row>
    <row r="32191" spans="8:8">
      <c r="H32191" t="str">
        <f t="shared" si="210"/>
        <v/>
      </c>
    </row>
    <row r="32192" spans="8:8">
      <c r="H32192" t="str">
        <f t="shared" si="210"/>
        <v/>
      </c>
    </row>
    <row r="32193" spans="8:8">
      <c r="H32193" t="str">
        <f t="shared" si="210"/>
        <v/>
      </c>
    </row>
    <row r="32194" spans="8:8">
      <c r="H32194" t="str">
        <f t="shared" si="210"/>
        <v/>
      </c>
    </row>
    <row r="32195" spans="8:8">
      <c r="H32195" t="str">
        <f t="shared" si="210"/>
        <v/>
      </c>
    </row>
    <row r="32196" spans="8:8">
      <c r="H32196" t="str">
        <f t="shared" si="210"/>
        <v/>
      </c>
    </row>
    <row r="32197" spans="8:8">
      <c r="H32197" t="str">
        <f t="shared" si="210"/>
        <v/>
      </c>
    </row>
    <row r="32198" spans="8:8">
      <c r="H32198" t="str">
        <f t="shared" si="210"/>
        <v/>
      </c>
    </row>
    <row r="32199" spans="8:8">
      <c r="H32199" t="str">
        <f t="shared" si="210"/>
        <v/>
      </c>
    </row>
    <row r="32200" spans="8:8">
      <c r="H32200" t="str">
        <f t="shared" si="210"/>
        <v/>
      </c>
    </row>
    <row r="32201" spans="8:8">
      <c r="H32201" t="str">
        <f t="shared" si="210"/>
        <v/>
      </c>
    </row>
    <row r="32202" spans="8:8">
      <c r="H32202" t="str">
        <f t="shared" si="210"/>
        <v/>
      </c>
    </row>
    <row r="32203" spans="8:8">
      <c r="H32203" t="str">
        <f t="shared" si="210"/>
        <v/>
      </c>
    </row>
    <row r="32204" spans="8:8">
      <c r="H32204" t="str">
        <f t="shared" si="210"/>
        <v/>
      </c>
    </row>
    <row r="32205" spans="8:8">
      <c r="H32205" t="str">
        <f t="shared" si="210"/>
        <v/>
      </c>
    </row>
    <row r="32206" spans="8:8">
      <c r="H32206" t="str">
        <f t="shared" si="210"/>
        <v/>
      </c>
    </row>
    <row r="32207" spans="8:8">
      <c r="H32207" t="str">
        <f t="shared" si="210"/>
        <v/>
      </c>
    </row>
    <row r="32208" spans="8:8">
      <c r="H32208" t="str">
        <f t="shared" si="210"/>
        <v/>
      </c>
    </row>
    <row r="32209" spans="8:8">
      <c r="H32209" t="str">
        <f t="shared" si="210"/>
        <v/>
      </c>
    </row>
    <row r="32210" spans="8:8">
      <c r="H32210" t="str">
        <f t="shared" si="210"/>
        <v/>
      </c>
    </row>
    <row r="32211" spans="8:8">
      <c r="H32211" t="str">
        <f t="shared" si="210"/>
        <v/>
      </c>
    </row>
    <row r="32212" spans="8:8">
      <c r="H32212" t="str">
        <f t="shared" si="210"/>
        <v/>
      </c>
    </row>
    <row r="32213" spans="8:8">
      <c r="H32213" t="str">
        <f t="shared" si="210"/>
        <v/>
      </c>
    </row>
    <row r="32214" spans="8:8">
      <c r="H32214" t="str">
        <f t="shared" si="210"/>
        <v/>
      </c>
    </row>
    <row r="32215" spans="8:8">
      <c r="H32215" t="str">
        <f t="shared" si="210"/>
        <v/>
      </c>
    </row>
    <row r="32216" spans="8:8">
      <c r="H32216" t="str">
        <f t="shared" si="210"/>
        <v/>
      </c>
    </row>
    <row r="32217" spans="8:8">
      <c r="H32217" t="str">
        <f t="shared" si="210"/>
        <v/>
      </c>
    </row>
    <row r="32218" spans="8:8">
      <c r="H32218" t="str">
        <f t="shared" si="210"/>
        <v/>
      </c>
    </row>
    <row r="32219" spans="8:8">
      <c r="H32219" t="str">
        <f t="shared" si="210"/>
        <v/>
      </c>
    </row>
    <row r="32220" spans="8:8">
      <c r="H32220" t="str">
        <f t="shared" si="210"/>
        <v/>
      </c>
    </row>
    <row r="32221" spans="8:8">
      <c r="H32221" t="str">
        <f t="shared" si="210"/>
        <v/>
      </c>
    </row>
    <row r="32222" spans="8:8">
      <c r="H32222" t="str">
        <f t="shared" si="210"/>
        <v/>
      </c>
    </row>
    <row r="32223" spans="8:8">
      <c r="H32223" t="str">
        <f t="shared" si="210"/>
        <v/>
      </c>
    </row>
    <row r="32224" spans="8:8">
      <c r="H32224" t="str">
        <f t="shared" si="210"/>
        <v/>
      </c>
    </row>
    <row r="32225" spans="8:8">
      <c r="H32225" t="str">
        <f t="shared" si="210"/>
        <v/>
      </c>
    </row>
    <row r="32226" spans="8:8">
      <c r="H32226" t="str">
        <f t="shared" ref="H32226:H32289" si="211">_xlfn.TEXTJOIN(", ", TRUE, G32226:G32226)</f>
        <v/>
      </c>
    </row>
    <row r="32227" spans="8:8">
      <c r="H32227" t="str">
        <f t="shared" si="211"/>
        <v/>
      </c>
    </row>
    <row r="32228" spans="8:8">
      <c r="H32228" t="str">
        <f t="shared" si="211"/>
        <v/>
      </c>
    </row>
    <row r="32229" spans="8:8">
      <c r="H32229" t="str">
        <f t="shared" si="211"/>
        <v/>
      </c>
    </row>
    <row r="32230" spans="8:8">
      <c r="H32230" t="str">
        <f t="shared" si="211"/>
        <v/>
      </c>
    </row>
    <row r="32231" spans="8:8">
      <c r="H32231" t="str">
        <f t="shared" si="211"/>
        <v/>
      </c>
    </row>
    <row r="32232" spans="8:8">
      <c r="H32232" t="str">
        <f t="shared" si="211"/>
        <v/>
      </c>
    </row>
    <row r="32233" spans="8:8">
      <c r="H32233" t="str">
        <f t="shared" si="211"/>
        <v/>
      </c>
    </row>
    <row r="32234" spans="8:8">
      <c r="H32234" t="str">
        <f t="shared" si="211"/>
        <v/>
      </c>
    </row>
    <row r="32235" spans="8:8">
      <c r="H32235" t="str">
        <f t="shared" si="211"/>
        <v/>
      </c>
    </row>
    <row r="32236" spans="8:8">
      <c r="H32236" t="str">
        <f t="shared" si="211"/>
        <v/>
      </c>
    </row>
    <row r="32237" spans="8:8">
      <c r="H32237" t="str">
        <f t="shared" si="211"/>
        <v/>
      </c>
    </row>
    <row r="32238" spans="8:8">
      <c r="H32238" t="str">
        <f t="shared" si="211"/>
        <v/>
      </c>
    </row>
    <row r="32239" spans="8:8">
      <c r="H32239" t="str">
        <f t="shared" si="211"/>
        <v/>
      </c>
    </row>
    <row r="32240" spans="8:8">
      <c r="H32240" t="str">
        <f t="shared" si="211"/>
        <v/>
      </c>
    </row>
    <row r="32241" spans="8:8">
      <c r="H32241" t="str">
        <f t="shared" si="211"/>
        <v/>
      </c>
    </row>
    <row r="32242" spans="8:8">
      <c r="H32242" t="str">
        <f t="shared" si="211"/>
        <v/>
      </c>
    </row>
    <row r="32243" spans="8:8">
      <c r="H32243" t="str">
        <f t="shared" si="211"/>
        <v/>
      </c>
    </row>
    <row r="32244" spans="8:8">
      <c r="H32244" t="str">
        <f t="shared" si="211"/>
        <v/>
      </c>
    </row>
    <row r="32245" spans="8:8">
      <c r="H32245" t="str">
        <f t="shared" si="211"/>
        <v/>
      </c>
    </row>
    <row r="32246" spans="8:8">
      <c r="H32246" t="str">
        <f t="shared" si="211"/>
        <v/>
      </c>
    </row>
    <row r="32247" spans="8:8">
      <c r="H32247" t="str">
        <f t="shared" si="211"/>
        <v/>
      </c>
    </row>
    <row r="32248" spans="8:8">
      <c r="H32248" t="str">
        <f t="shared" si="211"/>
        <v/>
      </c>
    </row>
    <row r="32249" spans="8:8">
      <c r="H32249" t="str">
        <f t="shared" si="211"/>
        <v/>
      </c>
    </row>
    <row r="32250" spans="8:8">
      <c r="H32250" t="str">
        <f t="shared" si="211"/>
        <v/>
      </c>
    </row>
    <row r="32251" spans="8:8">
      <c r="H32251" t="str">
        <f t="shared" si="211"/>
        <v/>
      </c>
    </row>
    <row r="32252" spans="8:8">
      <c r="H32252" t="str">
        <f t="shared" si="211"/>
        <v/>
      </c>
    </row>
    <row r="32253" spans="8:8">
      <c r="H32253" t="str">
        <f t="shared" si="211"/>
        <v/>
      </c>
    </row>
    <row r="32254" spans="8:8">
      <c r="H32254" t="str">
        <f t="shared" si="211"/>
        <v/>
      </c>
    </row>
    <row r="32255" spans="8:8">
      <c r="H32255" t="str">
        <f t="shared" si="211"/>
        <v/>
      </c>
    </row>
    <row r="32256" spans="8:8">
      <c r="H32256" t="str">
        <f t="shared" si="211"/>
        <v/>
      </c>
    </row>
    <row r="32257" spans="8:8">
      <c r="H32257" t="str">
        <f t="shared" si="211"/>
        <v/>
      </c>
    </row>
    <row r="32258" spans="8:8">
      <c r="H32258" t="str">
        <f t="shared" si="211"/>
        <v/>
      </c>
    </row>
    <row r="32259" spans="8:8">
      <c r="H32259" t="str">
        <f t="shared" si="211"/>
        <v/>
      </c>
    </row>
    <row r="32260" spans="8:8">
      <c r="H32260" t="str">
        <f t="shared" si="211"/>
        <v/>
      </c>
    </row>
    <row r="32261" spans="8:8">
      <c r="H32261" t="str">
        <f t="shared" si="211"/>
        <v/>
      </c>
    </row>
    <row r="32262" spans="8:8">
      <c r="H32262" t="str">
        <f t="shared" si="211"/>
        <v/>
      </c>
    </row>
    <row r="32263" spans="8:8">
      <c r="H32263" t="str">
        <f t="shared" si="211"/>
        <v/>
      </c>
    </row>
    <row r="32264" spans="8:8">
      <c r="H32264" t="str">
        <f t="shared" si="211"/>
        <v/>
      </c>
    </row>
    <row r="32265" spans="8:8">
      <c r="H32265" t="str">
        <f t="shared" si="211"/>
        <v/>
      </c>
    </row>
    <row r="32266" spans="8:8">
      <c r="H32266" t="str">
        <f t="shared" si="211"/>
        <v/>
      </c>
    </row>
    <row r="32267" spans="8:8">
      <c r="H32267" t="str">
        <f t="shared" si="211"/>
        <v/>
      </c>
    </row>
    <row r="32268" spans="8:8">
      <c r="H32268" t="str">
        <f t="shared" si="211"/>
        <v/>
      </c>
    </row>
    <row r="32269" spans="8:8">
      <c r="H32269" t="str">
        <f t="shared" si="211"/>
        <v/>
      </c>
    </row>
    <row r="32270" spans="8:8">
      <c r="H32270" t="str">
        <f t="shared" si="211"/>
        <v/>
      </c>
    </row>
    <row r="32271" spans="8:8">
      <c r="H32271" t="str">
        <f t="shared" si="211"/>
        <v/>
      </c>
    </row>
    <row r="32272" spans="8:8">
      <c r="H32272" t="str">
        <f t="shared" si="211"/>
        <v/>
      </c>
    </row>
    <row r="32273" spans="8:8">
      <c r="H32273" t="str">
        <f t="shared" si="211"/>
        <v/>
      </c>
    </row>
    <row r="32274" spans="8:8">
      <c r="H32274" t="str">
        <f t="shared" si="211"/>
        <v/>
      </c>
    </row>
    <row r="32275" spans="8:8">
      <c r="H32275" t="str">
        <f t="shared" si="211"/>
        <v/>
      </c>
    </row>
    <row r="32276" spans="8:8">
      <c r="H32276" t="str">
        <f t="shared" si="211"/>
        <v/>
      </c>
    </row>
    <row r="32277" spans="8:8">
      <c r="H32277" t="str">
        <f t="shared" si="211"/>
        <v/>
      </c>
    </row>
    <row r="32278" spans="8:8">
      <c r="H32278" t="str">
        <f t="shared" si="211"/>
        <v/>
      </c>
    </row>
    <row r="32279" spans="8:8">
      <c r="H32279" t="str">
        <f t="shared" si="211"/>
        <v/>
      </c>
    </row>
    <row r="32280" spans="8:8">
      <c r="H32280" t="str">
        <f t="shared" si="211"/>
        <v/>
      </c>
    </row>
    <row r="32281" spans="8:8">
      <c r="H32281" t="str">
        <f t="shared" si="211"/>
        <v/>
      </c>
    </row>
    <row r="32282" spans="8:8">
      <c r="H32282" t="str">
        <f t="shared" si="211"/>
        <v/>
      </c>
    </row>
    <row r="32283" spans="8:8">
      <c r="H32283" t="str">
        <f t="shared" si="211"/>
        <v/>
      </c>
    </row>
    <row r="32284" spans="8:8">
      <c r="H32284" t="str">
        <f t="shared" si="211"/>
        <v/>
      </c>
    </row>
    <row r="32285" spans="8:8">
      <c r="H32285" t="str">
        <f t="shared" si="211"/>
        <v/>
      </c>
    </row>
    <row r="32286" spans="8:8">
      <c r="H32286" t="str">
        <f t="shared" si="211"/>
        <v/>
      </c>
    </row>
    <row r="32287" spans="8:8">
      <c r="H32287" t="str">
        <f t="shared" si="211"/>
        <v/>
      </c>
    </row>
    <row r="32288" spans="8:8">
      <c r="H32288" t="str">
        <f t="shared" si="211"/>
        <v/>
      </c>
    </row>
    <row r="32289" spans="8:8">
      <c r="H32289" t="str">
        <f t="shared" si="211"/>
        <v/>
      </c>
    </row>
    <row r="32290" spans="8:8">
      <c r="H32290" t="str">
        <f t="shared" ref="H32290:H32353" si="212">_xlfn.TEXTJOIN(", ", TRUE, G32290:G32290)</f>
        <v/>
      </c>
    </row>
    <row r="32291" spans="8:8">
      <c r="H32291" t="str">
        <f t="shared" si="212"/>
        <v/>
      </c>
    </row>
    <row r="32292" spans="8:8">
      <c r="H32292" t="str">
        <f t="shared" si="212"/>
        <v/>
      </c>
    </row>
    <row r="32293" spans="8:8">
      <c r="H32293" t="str">
        <f t="shared" si="212"/>
        <v/>
      </c>
    </row>
    <row r="32294" spans="8:8">
      <c r="H32294" t="str">
        <f t="shared" si="212"/>
        <v/>
      </c>
    </row>
    <row r="32295" spans="8:8">
      <c r="H32295" t="str">
        <f t="shared" si="212"/>
        <v/>
      </c>
    </row>
    <row r="32296" spans="8:8">
      <c r="H32296" t="str">
        <f t="shared" si="212"/>
        <v/>
      </c>
    </row>
    <row r="32297" spans="8:8">
      <c r="H32297" t="str">
        <f t="shared" si="212"/>
        <v/>
      </c>
    </row>
    <row r="32298" spans="8:8">
      <c r="H32298" t="str">
        <f t="shared" si="212"/>
        <v/>
      </c>
    </row>
    <row r="32299" spans="8:8">
      <c r="H32299" t="str">
        <f t="shared" si="212"/>
        <v/>
      </c>
    </row>
    <row r="32300" spans="8:8">
      <c r="H32300" t="str">
        <f t="shared" si="212"/>
        <v/>
      </c>
    </row>
    <row r="32301" spans="8:8">
      <c r="H32301" t="str">
        <f t="shared" si="212"/>
        <v/>
      </c>
    </row>
    <row r="32302" spans="8:8">
      <c r="H32302" t="str">
        <f t="shared" si="212"/>
        <v/>
      </c>
    </row>
    <row r="32303" spans="8:8">
      <c r="H32303" t="str">
        <f t="shared" si="212"/>
        <v/>
      </c>
    </row>
    <row r="32304" spans="8:8">
      <c r="H32304" t="str">
        <f t="shared" si="212"/>
        <v/>
      </c>
    </row>
    <row r="32305" spans="8:8">
      <c r="H32305" t="str">
        <f t="shared" si="212"/>
        <v/>
      </c>
    </row>
    <row r="32306" spans="8:8">
      <c r="H32306" t="str">
        <f t="shared" si="212"/>
        <v/>
      </c>
    </row>
    <row r="32307" spans="8:8">
      <c r="H32307" t="str">
        <f t="shared" si="212"/>
        <v/>
      </c>
    </row>
    <row r="32308" spans="8:8">
      <c r="H32308" t="str">
        <f t="shared" si="212"/>
        <v/>
      </c>
    </row>
    <row r="32309" spans="8:8">
      <c r="H32309" t="str">
        <f t="shared" si="212"/>
        <v/>
      </c>
    </row>
    <row r="32310" spans="8:8">
      <c r="H32310" t="str">
        <f t="shared" si="212"/>
        <v/>
      </c>
    </row>
    <row r="32311" spans="8:8">
      <c r="H32311" t="str">
        <f t="shared" si="212"/>
        <v/>
      </c>
    </row>
    <row r="32312" spans="8:8">
      <c r="H32312" t="str">
        <f t="shared" si="212"/>
        <v/>
      </c>
    </row>
    <row r="32313" spans="8:8">
      <c r="H32313" t="str">
        <f t="shared" si="212"/>
        <v/>
      </c>
    </row>
    <row r="32314" spans="8:8">
      <c r="H32314" t="str">
        <f t="shared" si="212"/>
        <v/>
      </c>
    </row>
    <row r="32315" spans="8:8">
      <c r="H32315" t="str">
        <f t="shared" si="212"/>
        <v/>
      </c>
    </row>
    <row r="32316" spans="8:8">
      <c r="H32316" t="str">
        <f t="shared" si="212"/>
        <v/>
      </c>
    </row>
    <row r="32317" spans="8:8">
      <c r="H32317" t="str">
        <f t="shared" si="212"/>
        <v/>
      </c>
    </row>
    <row r="32318" spans="8:8">
      <c r="H32318" t="str">
        <f t="shared" si="212"/>
        <v/>
      </c>
    </row>
    <row r="32319" spans="8:8">
      <c r="H32319" t="str">
        <f t="shared" si="212"/>
        <v/>
      </c>
    </row>
    <row r="32320" spans="8:8">
      <c r="H32320" t="str">
        <f t="shared" si="212"/>
        <v/>
      </c>
    </row>
    <row r="32321" spans="8:8">
      <c r="H32321" t="str">
        <f t="shared" si="212"/>
        <v/>
      </c>
    </row>
    <row r="32322" spans="8:8">
      <c r="H32322" t="str">
        <f t="shared" si="212"/>
        <v/>
      </c>
    </row>
    <row r="32323" spans="8:8">
      <c r="H32323" t="str">
        <f t="shared" si="212"/>
        <v/>
      </c>
    </row>
    <row r="32324" spans="8:8">
      <c r="H32324" t="str">
        <f t="shared" si="212"/>
        <v/>
      </c>
    </row>
    <row r="32325" spans="8:8">
      <c r="H32325" t="str">
        <f t="shared" si="212"/>
        <v/>
      </c>
    </row>
    <row r="32326" spans="8:8">
      <c r="H32326" t="str">
        <f t="shared" si="212"/>
        <v/>
      </c>
    </row>
    <row r="32327" spans="8:8">
      <c r="H32327" t="str">
        <f t="shared" si="212"/>
        <v/>
      </c>
    </row>
    <row r="32328" spans="8:8">
      <c r="H32328" t="str">
        <f t="shared" si="212"/>
        <v/>
      </c>
    </row>
    <row r="32329" spans="8:8">
      <c r="H32329" t="str">
        <f t="shared" si="212"/>
        <v/>
      </c>
    </row>
    <row r="32330" spans="8:8">
      <c r="H32330" t="str">
        <f t="shared" si="212"/>
        <v/>
      </c>
    </row>
    <row r="32331" spans="8:8">
      <c r="H32331" t="str">
        <f t="shared" si="212"/>
        <v/>
      </c>
    </row>
    <row r="32332" spans="8:8">
      <c r="H32332" t="str">
        <f t="shared" si="212"/>
        <v/>
      </c>
    </row>
    <row r="32333" spans="8:8">
      <c r="H32333" t="str">
        <f t="shared" si="212"/>
        <v/>
      </c>
    </row>
    <row r="32334" spans="8:8">
      <c r="H32334" t="str">
        <f t="shared" si="212"/>
        <v/>
      </c>
    </row>
    <row r="32335" spans="8:8">
      <c r="H32335" t="str">
        <f t="shared" si="212"/>
        <v/>
      </c>
    </row>
    <row r="32336" spans="8:8">
      <c r="H32336" t="str">
        <f t="shared" si="212"/>
        <v/>
      </c>
    </row>
    <row r="32337" spans="8:8">
      <c r="H32337" t="str">
        <f t="shared" si="212"/>
        <v/>
      </c>
    </row>
    <row r="32338" spans="8:8">
      <c r="H32338" t="str">
        <f t="shared" si="212"/>
        <v/>
      </c>
    </row>
    <row r="32339" spans="8:8">
      <c r="H32339" t="str">
        <f t="shared" si="212"/>
        <v/>
      </c>
    </row>
    <row r="32340" spans="8:8">
      <c r="H32340" t="str">
        <f t="shared" si="212"/>
        <v/>
      </c>
    </row>
    <row r="32341" spans="8:8">
      <c r="H32341" t="str">
        <f t="shared" si="212"/>
        <v/>
      </c>
    </row>
    <row r="32342" spans="8:8">
      <c r="H32342" t="str">
        <f t="shared" si="212"/>
        <v/>
      </c>
    </row>
    <row r="32343" spans="8:8">
      <c r="H32343" t="str">
        <f t="shared" si="212"/>
        <v/>
      </c>
    </row>
    <row r="32344" spans="8:8">
      <c r="H32344" t="str">
        <f t="shared" si="212"/>
        <v/>
      </c>
    </row>
    <row r="32345" spans="8:8">
      <c r="H32345" t="str">
        <f t="shared" si="212"/>
        <v/>
      </c>
    </row>
    <row r="32346" spans="8:8">
      <c r="H32346" t="str">
        <f t="shared" si="212"/>
        <v/>
      </c>
    </row>
    <row r="32347" spans="8:8">
      <c r="H32347" t="str">
        <f t="shared" si="212"/>
        <v/>
      </c>
    </row>
    <row r="32348" spans="8:8">
      <c r="H32348" t="str">
        <f t="shared" si="212"/>
        <v/>
      </c>
    </row>
    <row r="32349" spans="8:8">
      <c r="H32349" t="str">
        <f t="shared" si="212"/>
        <v/>
      </c>
    </row>
    <row r="32350" spans="8:8">
      <c r="H32350" t="str">
        <f t="shared" si="212"/>
        <v/>
      </c>
    </row>
    <row r="32351" spans="8:8">
      <c r="H32351" t="str">
        <f t="shared" si="212"/>
        <v/>
      </c>
    </row>
    <row r="32352" spans="8:8">
      <c r="H32352" t="str">
        <f t="shared" si="212"/>
        <v/>
      </c>
    </row>
    <row r="32353" spans="8:8">
      <c r="H32353" t="str">
        <f t="shared" si="212"/>
        <v/>
      </c>
    </row>
    <row r="32354" spans="8:8">
      <c r="H32354" t="str">
        <f t="shared" ref="H32354:H32417" si="213">_xlfn.TEXTJOIN(", ", TRUE, G32354:G32354)</f>
        <v/>
      </c>
    </row>
    <row r="32355" spans="8:8">
      <c r="H32355" t="str">
        <f t="shared" si="213"/>
        <v/>
      </c>
    </row>
    <row r="32356" spans="8:8">
      <c r="H32356" t="str">
        <f t="shared" si="213"/>
        <v/>
      </c>
    </row>
    <row r="32357" spans="8:8">
      <c r="H32357" t="str">
        <f t="shared" si="213"/>
        <v/>
      </c>
    </row>
    <row r="32358" spans="8:8">
      <c r="H32358" t="str">
        <f t="shared" si="213"/>
        <v/>
      </c>
    </row>
    <row r="32359" spans="8:8">
      <c r="H32359" t="str">
        <f t="shared" si="213"/>
        <v/>
      </c>
    </row>
    <row r="32360" spans="8:8">
      <c r="H32360" t="str">
        <f t="shared" si="213"/>
        <v/>
      </c>
    </row>
    <row r="32361" spans="8:8">
      <c r="H32361" t="str">
        <f t="shared" si="213"/>
        <v/>
      </c>
    </row>
    <row r="32362" spans="8:8">
      <c r="H32362" t="str">
        <f t="shared" si="213"/>
        <v/>
      </c>
    </row>
    <row r="32363" spans="8:8">
      <c r="H32363" t="str">
        <f t="shared" si="213"/>
        <v/>
      </c>
    </row>
    <row r="32364" spans="8:8">
      <c r="H32364" t="str">
        <f t="shared" si="213"/>
        <v/>
      </c>
    </row>
    <row r="32365" spans="8:8">
      <c r="H32365" t="str">
        <f t="shared" si="213"/>
        <v/>
      </c>
    </row>
    <row r="32366" spans="8:8">
      <c r="H32366" t="str">
        <f t="shared" si="213"/>
        <v/>
      </c>
    </row>
    <row r="32367" spans="8:8">
      <c r="H32367" t="str">
        <f t="shared" si="213"/>
        <v/>
      </c>
    </row>
    <row r="32368" spans="8:8">
      <c r="H32368" t="str">
        <f t="shared" si="213"/>
        <v/>
      </c>
    </row>
    <row r="32369" spans="8:8">
      <c r="H32369" t="str">
        <f t="shared" si="213"/>
        <v/>
      </c>
    </row>
    <row r="32370" spans="8:8">
      <c r="H32370" t="str">
        <f t="shared" si="213"/>
        <v/>
      </c>
    </row>
    <row r="32371" spans="8:8">
      <c r="H32371" t="str">
        <f t="shared" si="213"/>
        <v/>
      </c>
    </row>
    <row r="32372" spans="8:8">
      <c r="H32372" t="str">
        <f t="shared" si="213"/>
        <v/>
      </c>
    </row>
    <row r="32373" spans="8:8">
      <c r="H32373" t="str">
        <f t="shared" si="213"/>
        <v/>
      </c>
    </row>
    <row r="32374" spans="8:8">
      <c r="H32374" t="str">
        <f t="shared" si="213"/>
        <v/>
      </c>
    </row>
    <row r="32375" spans="8:8">
      <c r="H32375" t="str">
        <f t="shared" si="213"/>
        <v/>
      </c>
    </row>
    <row r="32376" spans="8:8">
      <c r="H32376" t="str">
        <f t="shared" si="213"/>
        <v/>
      </c>
    </row>
    <row r="32377" spans="8:8">
      <c r="H32377" t="str">
        <f t="shared" si="213"/>
        <v/>
      </c>
    </row>
    <row r="32378" spans="8:8">
      <c r="H32378" t="str">
        <f t="shared" si="213"/>
        <v/>
      </c>
    </row>
    <row r="32379" spans="8:8">
      <c r="H32379" t="str">
        <f t="shared" si="213"/>
        <v/>
      </c>
    </row>
    <row r="32380" spans="8:8">
      <c r="H32380" t="str">
        <f t="shared" si="213"/>
        <v/>
      </c>
    </row>
    <row r="32381" spans="8:8">
      <c r="H32381" t="str">
        <f t="shared" si="213"/>
        <v/>
      </c>
    </row>
    <row r="32382" spans="8:8">
      <c r="H32382" t="str">
        <f t="shared" si="213"/>
        <v/>
      </c>
    </row>
    <row r="32383" spans="8:8">
      <c r="H32383" t="str">
        <f t="shared" si="213"/>
        <v/>
      </c>
    </row>
    <row r="32384" spans="8:8">
      <c r="H32384" t="str">
        <f t="shared" si="213"/>
        <v/>
      </c>
    </row>
    <row r="32385" spans="8:8">
      <c r="H32385" t="str">
        <f t="shared" si="213"/>
        <v/>
      </c>
    </row>
    <row r="32386" spans="8:8">
      <c r="H32386" t="str">
        <f t="shared" si="213"/>
        <v/>
      </c>
    </row>
    <row r="32387" spans="8:8">
      <c r="H32387" t="str">
        <f t="shared" si="213"/>
        <v/>
      </c>
    </row>
    <row r="32388" spans="8:8">
      <c r="H32388" t="str">
        <f t="shared" si="213"/>
        <v/>
      </c>
    </row>
    <row r="32389" spans="8:8">
      <c r="H32389" t="str">
        <f t="shared" si="213"/>
        <v/>
      </c>
    </row>
    <row r="32390" spans="8:8">
      <c r="H32390" t="str">
        <f t="shared" si="213"/>
        <v/>
      </c>
    </row>
    <row r="32391" spans="8:8">
      <c r="H32391" t="str">
        <f t="shared" si="213"/>
        <v/>
      </c>
    </row>
    <row r="32392" spans="8:8">
      <c r="H32392" t="str">
        <f t="shared" si="213"/>
        <v/>
      </c>
    </row>
    <row r="32393" spans="8:8">
      <c r="H32393" t="str">
        <f t="shared" si="213"/>
        <v/>
      </c>
    </row>
    <row r="32394" spans="8:8">
      <c r="H32394" t="str">
        <f t="shared" si="213"/>
        <v/>
      </c>
    </row>
    <row r="32395" spans="8:8">
      <c r="H32395" t="str">
        <f t="shared" si="213"/>
        <v/>
      </c>
    </row>
    <row r="32396" spans="8:8">
      <c r="H32396" t="str">
        <f t="shared" si="213"/>
        <v/>
      </c>
    </row>
    <row r="32397" spans="8:8">
      <c r="H32397" t="str">
        <f t="shared" si="213"/>
        <v/>
      </c>
    </row>
    <row r="32398" spans="8:8">
      <c r="H32398" t="str">
        <f t="shared" si="213"/>
        <v/>
      </c>
    </row>
    <row r="32399" spans="8:8">
      <c r="H32399" t="str">
        <f t="shared" si="213"/>
        <v/>
      </c>
    </row>
    <row r="32400" spans="8:8">
      <c r="H32400" t="str">
        <f t="shared" si="213"/>
        <v/>
      </c>
    </row>
    <row r="32401" spans="8:8">
      <c r="H32401" t="str">
        <f t="shared" si="213"/>
        <v/>
      </c>
    </row>
    <row r="32402" spans="8:8">
      <c r="H32402" t="str">
        <f t="shared" si="213"/>
        <v/>
      </c>
    </row>
    <row r="32403" spans="8:8">
      <c r="H32403" t="str">
        <f t="shared" si="213"/>
        <v/>
      </c>
    </row>
    <row r="32404" spans="8:8">
      <c r="H32404" t="str">
        <f t="shared" si="213"/>
        <v/>
      </c>
    </row>
    <row r="32405" spans="8:8">
      <c r="H32405" t="str">
        <f t="shared" si="213"/>
        <v/>
      </c>
    </row>
    <row r="32406" spans="8:8">
      <c r="H32406" t="str">
        <f t="shared" si="213"/>
        <v/>
      </c>
    </row>
    <row r="32407" spans="8:8">
      <c r="H32407" t="str">
        <f t="shared" si="213"/>
        <v/>
      </c>
    </row>
    <row r="32408" spans="8:8">
      <c r="H32408" t="str">
        <f t="shared" si="213"/>
        <v/>
      </c>
    </row>
    <row r="32409" spans="8:8">
      <c r="H32409" t="str">
        <f t="shared" si="213"/>
        <v/>
      </c>
    </row>
    <row r="32410" spans="8:8">
      <c r="H32410" t="str">
        <f t="shared" si="213"/>
        <v/>
      </c>
    </row>
    <row r="32411" spans="8:8">
      <c r="H32411" t="str">
        <f t="shared" si="213"/>
        <v/>
      </c>
    </row>
    <row r="32412" spans="8:8">
      <c r="H32412" t="str">
        <f t="shared" si="213"/>
        <v/>
      </c>
    </row>
    <row r="32413" spans="8:8">
      <c r="H32413" t="str">
        <f t="shared" si="213"/>
        <v/>
      </c>
    </row>
    <row r="32414" spans="8:8">
      <c r="H32414" t="str">
        <f t="shared" si="213"/>
        <v/>
      </c>
    </row>
    <row r="32415" spans="8:8">
      <c r="H32415" t="str">
        <f t="shared" si="213"/>
        <v/>
      </c>
    </row>
    <row r="32416" spans="8:8">
      <c r="H32416" t="str">
        <f t="shared" si="213"/>
        <v/>
      </c>
    </row>
    <row r="32417" spans="8:8">
      <c r="H32417" t="str">
        <f t="shared" si="213"/>
        <v/>
      </c>
    </row>
    <row r="32418" spans="8:8">
      <c r="H32418" t="str">
        <f t="shared" ref="H32418:H32481" si="214">_xlfn.TEXTJOIN(", ", TRUE, G32418:G32418)</f>
        <v/>
      </c>
    </row>
    <row r="32419" spans="8:8">
      <c r="H32419" t="str">
        <f t="shared" si="214"/>
        <v/>
      </c>
    </row>
    <row r="32420" spans="8:8">
      <c r="H32420" t="str">
        <f t="shared" si="214"/>
        <v/>
      </c>
    </row>
    <row r="32421" spans="8:8">
      <c r="H32421" t="str">
        <f t="shared" si="214"/>
        <v/>
      </c>
    </row>
    <row r="32422" spans="8:8">
      <c r="H32422" t="str">
        <f t="shared" si="214"/>
        <v/>
      </c>
    </row>
    <row r="32423" spans="8:8">
      <c r="H32423" t="str">
        <f t="shared" si="214"/>
        <v/>
      </c>
    </row>
    <row r="32424" spans="8:8">
      <c r="H32424" t="str">
        <f t="shared" si="214"/>
        <v/>
      </c>
    </row>
    <row r="32425" spans="8:8">
      <c r="H32425" t="str">
        <f t="shared" si="214"/>
        <v/>
      </c>
    </row>
    <row r="32426" spans="8:8">
      <c r="H32426" t="str">
        <f t="shared" si="214"/>
        <v/>
      </c>
    </row>
    <row r="32427" spans="8:8">
      <c r="H32427" t="str">
        <f t="shared" si="214"/>
        <v/>
      </c>
    </row>
    <row r="32428" spans="8:8">
      <c r="H32428" t="str">
        <f t="shared" si="214"/>
        <v/>
      </c>
    </row>
    <row r="32429" spans="8:8">
      <c r="H32429" t="str">
        <f t="shared" si="214"/>
        <v/>
      </c>
    </row>
    <row r="32430" spans="8:8">
      <c r="H32430" t="str">
        <f t="shared" si="214"/>
        <v/>
      </c>
    </row>
    <row r="32431" spans="8:8">
      <c r="H32431" t="str">
        <f t="shared" si="214"/>
        <v/>
      </c>
    </row>
    <row r="32432" spans="8:8">
      <c r="H32432" t="str">
        <f t="shared" si="214"/>
        <v/>
      </c>
    </row>
    <row r="32433" spans="8:8">
      <c r="H32433" t="str">
        <f t="shared" si="214"/>
        <v/>
      </c>
    </row>
    <row r="32434" spans="8:8">
      <c r="H32434" t="str">
        <f t="shared" si="214"/>
        <v/>
      </c>
    </row>
    <row r="32435" spans="8:8">
      <c r="H32435" t="str">
        <f t="shared" si="214"/>
        <v/>
      </c>
    </row>
    <row r="32436" spans="8:8">
      <c r="H32436" t="str">
        <f t="shared" si="214"/>
        <v/>
      </c>
    </row>
    <row r="32437" spans="8:8">
      <c r="H32437" t="str">
        <f t="shared" si="214"/>
        <v/>
      </c>
    </row>
    <row r="32438" spans="8:8">
      <c r="H32438" t="str">
        <f t="shared" si="214"/>
        <v/>
      </c>
    </row>
    <row r="32439" spans="8:8">
      <c r="H32439" t="str">
        <f t="shared" si="214"/>
        <v/>
      </c>
    </row>
    <row r="32440" spans="8:8">
      <c r="H32440" t="str">
        <f t="shared" si="214"/>
        <v/>
      </c>
    </row>
    <row r="32441" spans="8:8">
      <c r="H32441" t="str">
        <f t="shared" si="214"/>
        <v/>
      </c>
    </row>
    <row r="32442" spans="8:8">
      <c r="H32442" t="str">
        <f t="shared" si="214"/>
        <v/>
      </c>
    </row>
    <row r="32443" spans="8:8">
      <c r="H32443" t="str">
        <f t="shared" si="214"/>
        <v/>
      </c>
    </row>
    <row r="32444" spans="8:8">
      <c r="H32444" t="str">
        <f t="shared" si="214"/>
        <v/>
      </c>
    </row>
    <row r="32445" spans="8:8">
      <c r="H32445" t="str">
        <f t="shared" si="214"/>
        <v/>
      </c>
    </row>
    <row r="32446" spans="8:8">
      <c r="H32446" t="str">
        <f t="shared" si="214"/>
        <v/>
      </c>
    </row>
    <row r="32447" spans="8:8">
      <c r="H32447" t="str">
        <f t="shared" si="214"/>
        <v/>
      </c>
    </row>
    <row r="32448" spans="8:8">
      <c r="H32448" t="str">
        <f t="shared" si="214"/>
        <v/>
      </c>
    </row>
    <row r="32449" spans="8:8">
      <c r="H32449" t="str">
        <f t="shared" si="214"/>
        <v/>
      </c>
    </row>
    <row r="32450" spans="8:8">
      <c r="H32450" t="str">
        <f t="shared" si="214"/>
        <v/>
      </c>
    </row>
    <row r="32451" spans="8:8">
      <c r="H32451" t="str">
        <f t="shared" si="214"/>
        <v/>
      </c>
    </row>
    <row r="32452" spans="8:8">
      <c r="H32452" t="str">
        <f t="shared" si="214"/>
        <v/>
      </c>
    </row>
    <row r="32453" spans="8:8">
      <c r="H32453" t="str">
        <f t="shared" si="214"/>
        <v/>
      </c>
    </row>
    <row r="32454" spans="8:8">
      <c r="H32454" t="str">
        <f t="shared" si="214"/>
        <v/>
      </c>
    </row>
    <row r="32455" spans="8:8">
      <c r="H32455" t="str">
        <f t="shared" si="214"/>
        <v/>
      </c>
    </row>
    <row r="32456" spans="8:8">
      <c r="H32456" t="str">
        <f t="shared" si="214"/>
        <v/>
      </c>
    </row>
    <row r="32457" spans="8:8">
      <c r="H32457" t="str">
        <f t="shared" si="214"/>
        <v/>
      </c>
    </row>
    <row r="32458" spans="8:8">
      <c r="H32458" t="str">
        <f t="shared" si="214"/>
        <v/>
      </c>
    </row>
    <row r="32459" spans="8:8">
      <c r="H32459" t="str">
        <f t="shared" si="214"/>
        <v/>
      </c>
    </row>
    <row r="32460" spans="8:8">
      <c r="H32460" t="str">
        <f t="shared" si="214"/>
        <v/>
      </c>
    </row>
    <row r="32461" spans="8:8">
      <c r="H32461" t="str">
        <f t="shared" si="214"/>
        <v/>
      </c>
    </row>
    <row r="32462" spans="8:8">
      <c r="H32462" t="str">
        <f t="shared" si="214"/>
        <v/>
      </c>
    </row>
    <row r="32463" spans="8:8">
      <c r="H32463" t="str">
        <f t="shared" si="214"/>
        <v/>
      </c>
    </row>
    <row r="32464" spans="8:8">
      <c r="H32464" t="str">
        <f t="shared" si="214"/>
        <v/>
      </c>
    </row>
    <row r="32465" spans="8:8">
      <c r="H32465" t="str">
        <f t="shared" si="214"/>
        <v/>
      </c>
    </row>
    <row r="32466" spans="8:8">
      <c r="H32466" t="str">
        <f t="shared" si="214"/>
        <v/>
      </c>
    </row>
    <row r="32467" spans="8:8">
      <c r="H32467" t="str">
        <f t="shared" si="214"/>
        <v/>
      </c>
    </row>
    <row r="32468" spans="8:8">
      <c r="H32468" t="str">
        <f t="shared" si="214"/>
        <v/>
      </c>
    </row>
    <row r="32469" spans="8:8">
      <c r="H32469" t="str">
        <f t="shared" si="214"/>
        <v/>
      </c>
    </row>
    <row r="32470" spans="8:8">
      <c r="H32470" t="str">
        <f t="shared" si="214"/>
        <v/>
      </c>
    </row>
    <row r="32471" spans="8:8">
      <c r="H32471" t="str">
        <f t="shared" si="214"/>
        <v/>
      </c>
    </row>
    <row r="32472" spans="8:8">
      <c r="H32472" t="str">
        <f t="shared" si="214"/>
        <v/>
      </c>
    </row>
    <row r="32473" spans="8:8">
      <c r="H32473" t="str">
        <f t="shared" si="214"/>
        <v/>
      </c>
    </row>
    <row r="32474" spans="8:8">
      <c r="H32474" t="str">
        <f t="shared" si="214"/>
        <v/>
      </c>
    </row>
    <row r="32475" spans="8:8">
      <c r="H32475" t="str">
        <f t="shared" si="214"/>
        <v/>
      </c>
    </row>
    <row r="32476" spans="8:8">
      <c r="H32476" t="str">
        <f t="shared" si="214"/>
        <v/>
      </c>
    </row>
    <row r="32477" spans="8:8">
      <c r="H32477" t="str">
        <f t="shared" si="214"/>
        <v/>
      </c>
    </row>
    <row r="32478" spans="8:8">
      <c r="H32478" t="str">
        <f t="shared" si="214"/>
        <v/>
      </c>
    </row>
    <row r="32479" spans="8:8">
      <c r="H32479" t="str">
        <f t="shared" si="214"/>
        <v/>
      </c>
    </row>
    <row r="32480" spans="8:8">
      <c r="H32480" t="str">
        <f t="shared" si="214"/>
        <v/>
      </c>
    </row>
    <row r="32481" spans="8:8">
      <c r="H32481" t="str">
        <f t="shared" si="214"/>
        <v/>
      </c>
    </row>
    <row r="32482" spans="8:8">
      <c r="H32482" t="str">
        <f t="shared" ref="H32482:H32545" si="215">_xlfn.TEXTJOIN(", ", TRUE, G32482:G32482)</f>
        <v/>
      </c>
    </row>
    <row r="32483" spans="8:8">
      <c r="H32483" t="str">
        <f t="shared" si="215"/>
        <v/>
      </c>
    </row>
    <row r="32484" spans="8:8">
      <c r="H32484" t="str">
        <f t="shared" si="215"/>
        <v/>
      </c>
    </row>
    <row r="32485" spans="8:8">
      <c r="H32485" t="str">
        <f t="shared" si="215"/>
        <v/>
      </c>
    </row>
    <row r="32486" spans="8:8">
      <c r="H32486" t="str">
        <f t="shared" si="215"/>
        <v/>
      </c>
    </row>
    <row r="32487" spans="8:8">
      <c r="H32487" t="str">
        <f t="shared" si="215"/>
        <v/>
      </c>
    </row>
    <row r="32488" spans="8:8">
      <c r="H32488" t="str">
        <f t="shared" si="215"/>
        <v/>
      </c>
    </row>
    <row r="32489" spans="8:8">
      <c r="H32489" t="str">
        <f t="shared" si="215"/>
        <v/>
      </c>
    </row>
    <row r="32490" spans="8:8">
      <c r="H32490" t="str">
        <f t="shared" si="215"/>
        <v/>
      </c>
    </row>
    <row r="32491" spans="8:8">
      <c r="H32491" t="str">
        <f t="shared" si="215"/>
        <v/>
      </c>
    </row>
    <row r="32492" spans="8:8">
      <c r="H32492" t="str">
        <f t="shared" si="215"/>
        <v/>
      </c>
    </row>
    <row r="32493" spans="8:8">
      <c r="H32493" t="str">
        <f t="shared" si="215"/>
        <v/>
      </c>
    </row>
    <row r="32494" spans="8:8">
      <c r="H32494" t="str">
        <f t="shared" si="215"/>
        <v/>
      </c>
    </row>
    <row r="32495" spans="8:8">
      <c r="H32495" t="str">
        <f t="shared" si="215"/>
        <v/>
      </c>
    </row>
    <row r="32496" spans="8:8">
      <c r="H32496" t="str">
        <f t="shared" si="215"/>
        <v/>
      </c>
    </row>
    <row r="32497" spans="8:8">
      <c r="H32497" t="str">
        <f t="shared" si="215"/>
        <v/>
      </c>
    </row>
    <row r="32498" spans="8:8">
      <c r="H32498" t="str">
        <f t="shared" si="215"/>
        <v/>
      </c>
    </row>
    <row r="32499" spans="8:8">
      <c r="H32499" t="str">
        <f t="shared" si="215"/>
        <v/>
      </c>
    </row>
    <row r="32500" spans="8:8">
      <c r="H32500" t="str">
        <f t="shared" si="215"/>
        <v/>
      </c>
    </row>
    <row r="32501" spans="8:8">
      <c r="H32501" t="str">
        <f t="shared" si="215"/>
        <v/>
      </c>
    </row>
    <row r="32502" spans="8:8">
      <c r="H32502" t="str">
        <f t="shared" si="215"/>
        <v/>
      </c>
    </row>
    <row r="32503" spans="8:8">
      <c r="H32503" t="str">
        <f t="shared" si="215"/>
        <v/>
      </c>
    </row>
    <row r="32504" spans="8:8">
      <c r="H32504" t="str">
        <f t="shared" si="215"/>
        <v/>
      </c>
    </row>
    <row r="32505" spans="8:8">
      <c r="H32505" t="str">
        <f t="shared" si="215"/>
        <v/>
      </c>
    </row>
    <row r="32506" spans="8:8">
      <c r="H32506" t="str">
        <f t="shared" si="215"/>
        <v/>
      </c>
    </row>
    <row r="32507" spans="8:8">
      <c r="H32507" t="str">
        <f t="shared" si="215"/>
        <v/>
      </c>
    </row>
    <row r="32508" spans="8:8">
      <c r="H32508" t="str">
        <f t="shared" si="215"/>
        <v/>
      </c>
    </row>
    <row r="32509" spans="8:8">
      <c r="H32509" t="str">
        <f t="shared" si="215"/>
        <v/>
      </c>
    </row>
    <row r="32510" spans="8:8">
      <c r="H32510" t="str">
        <f t="shared" si="215"/>
        <v/>
      </c>
    </row>
    <row r="32511" spans="8:8">
      <c r="H32511" t="str">
        <f t="shared" si="215"/>
        <v/>
      </c>
    </row>
    <row r="32512" spans="8:8">
      <c r="H32512" t="str">
        <f t="shared" si="215"/>
        <v/>
      </c>
    </row>
    <row r="32513" spans="8:8">
      <c r="H32513" t="str">
        <f t="shared" si="215"/>
        <v/>
      </c>
    </row>
    <row r="32514" spans="8:8">
      <c r="H32514" t="str">
        <f t="shared" si="215"/>
        <v/>
      </c>
    </row>
    <row r="32515" spans="8:8">
      <c r="H32515" t="str">
        <f t="shared" si="215"/>
        <v/>
      </c>
    </row>
    <row r="32516" spans="8:8">
      <c r="H32516" t="str">
        <f t="shared" si="215"/>
        <v/>
      </c>
    </row>
    <row r="32517" spans="8:8">
      <c r="H32517" t="str">
        <f t="shared" si="215"/>
        <v/>
      </c>
    </row>
    <row r="32518" spans="8:8">
      <c r="H32518" t="str">
        <f t="shared" si="215"/>
        <v/>
      </c>
    </row>
    <row r="32519" spans="8:8">
      <c r="H32519" t="str">
        <f t="shared" si="215"/>
        <v/>
      </c>
    </row>
    <row r="32520" spans="8:8">
      <c r="H32520" t="str">
        <f t="shared" si="215"/>
        <v/>
      </c>
    </row>
    <row r="32521" spans="8:8">
      <c r="H32521" t="str">
        <f t="shared" si="215"/>
        <v/>
      </c>
    </row>
    <row r="32522" spans="8:8">
      <c r="H32522" t="str">
        <f t="shared" si="215"/>
        <v/>
      </c>
    </row>
    <row r="32523" spans="8:8">
      <c r="H32523" t="str">
        <f t="shared" si="215"/>
        <v/>
      </c>
    </row>
    <row r="32524" spans="8:8">
      <c r="H32524" t="str">
        <f t="shared" si="215"/>
        <v/>
      </c>
    </row>
    <row r="32525" spans="8:8">
      <c r="H32525" t="str">
        <f t="shared" si="215"/>
        <v/>
      </c>
    </row>
    <row r="32526" spans="8:8">
      <c r="H32526" t="str">
        <f t="shared" si="215"/>
        <v/>
      </c>
    </row>
    <row r="32527" spans="8:8">
      <c r="H32527" t="str">
        <f t="shared" si="215"/>
        <v/>
      </c>
    </row>
    <row r="32528" spans="8:8">
      <c r="H32528" t="str">
        <f t="shared" si="215"/>
        <v/>
      </c>
    </row>
    <row r="32529" spans="8:8">
      <c r="H32529" t="str">
        <f t="shared" si="215"/>
        <v/>
      </c>
    </row>
    <row r="32530" spans="8:8">
      <c r="H32530" t="str">
        <f t="shared" si="215"/>
        <v/>
      </c>
    </row>
    <row r="32531" spans="8:8">
      <c r="H32531" t="str">
        <f t="shared" si="215"/>
        <v/>
      </c>
    </row>
    <row r="32532" spans="8:8">
      <c r="H32532" t="str">
        <f t="shared" si="215"/>
        <v/>
      </c>
    </row>
    <row r="32533" spans="8:8">
      <c r="H32533" t="str">
        <f t="shared" si="215"/>
        <v/>
      </c>
    </row>
    <row r="32534" spans="8:8">
      <c r="H32534" t="str">
        <f t="shared" si="215"/>
        <v/>
      </c>
    </row>
    <row r="32535" spans="8:8">
      <c r="H32535" t="str">
        <f t="shared" si="215"/>
        <v/>
      </c>
    </row>
    <row r="32536" spans="8:8">
      <c r="H32536" t="str">
        <f t="shared" si="215"/>
        <v/>
      </c>
    </row>
    <row r="32537" spans="8:8">
      <c r="H32537" t="str">
        <f t="shared" si="215"/>
        <v/>
      </c>
    </row>
    <row r="32538" spans="8:8">
      <c r="H32538" t="str">
        <f t="shared" si="215"/>
        <v/>
      </c>
    </row>
    <row r="32539" spans="8:8">
      <c r="H32539" t="str">
        <f t="shared" si="215"/>
        <v/>
      </c>
    </row>
    <row r="32540" spans="8:8">
      <c r="H32540" t="str">
        <f t="shared" si="215"/>
        <v/>
      </c>
    </row>
    <row r="32541" spans="8:8">
      <c r="H32541" t="str">
        <f t="shared" si="215"/>
        <v/>
      </c>
    </row>
    <row r="32542" spans="8:8">
      <c r="H32542" t="str">
        <f t="shared" si="215"/>
        <v/>
      </c>
    </row>
    <row r="32543" spans="8:8">
      <c r="H32543" t="str">
        <f t="shared" si="215"/>
        <v/>
      </c>
    </row>
    <row r="32544" spans="8:8">
      <c r="H32544" t="str">
        <f t="shared" si="215"/>
        <v/>
      </c>
    </row>
    <row r="32545" spans="8:8">
      <c r="H32545" t="str">
        <f t="shared" si="215"/>
        <v/>
      </c>
    </row>
    <row r="32546" spans="8:8">
      <c r="H32546" t="str">
        <f t="shared" ref="H32546:H32609" si="216">_xlfn.TEXTJOIN(", ", TRUE, G32546:G32546)</f>
        <v/>
      </c>
    </row>
    <row r="32547" spans="8:8">
      <c r="H32547" t="str">
        <f t="shared" si="216"/>
        <v/>
      </c>
    </row>
    <row r="32548" spans="8:8">
      <c r="H32548" t="str">
        <f t="shared" si="216"/>
        <v/>
      </c>
    </row>
    <row r="32549" spans="8:8">
      <c r="H32549" t="str">
        <f t="shared" si="216"/>
        <v/>
      </c>
    </row>
    <row r="32550" spans="8:8">
      <c r="H32550" t="str">
        <f t="shared" si="216"/>
        <v/>
      </c>
    </row>
    <row r="32551" spans="8:8">
      <c r="H32551" t="str">
        <f t="shared" si="216"/>
        <v/>
      </c>
    </row>
    <row r="32552" spans="8:8">
      <c r="H32552" t="str">
        <f t="shared" si="216"/>
        <v/>
      </c>
    </row>
    <row r="32553" spans="8:8">
      <c r="H32553" t="str">
        <f t="shared" si="216"/>
        <v/>
      </c>
    </row>
    <row r="32554" spans="8:8">
      <c r="H32554" t="str">
        <f t="shared" si="216"/>
        <v/>
      </c>
    </row>
    <row r="32555" spans="8:8">
      <c r="H32555" t="str">
        <f t="shared" si="216"/>
        <v/>
      </c>
    </row>
    <row r="32556" spans="8:8">
      <c r="H32556" t="str">
        <f t="shared" si="216"/>
        <v/>
      </c>
    </row>
    <row r="32557" spans="8:8">
      <c r="H32557" t="str">
        <f t="shared" si="216"/>
        <v/>
      </c>
    </row>
    <row r="32558" spans="8:8">
      <c r="H32558" t="str">
        <f t="shared" si="216"/>
        <v/>
      </c>
    </row>
    <row r="32559" spans="8:8">
      <c r="H32559" t="str">
        <f t="shared" si="216"/>
        <v/>
      </c>
    </row>
    <row r="32560" spans="8:8">
      <c r="H32560" t="str">
        <f t="shared" si="216"/>
        <v/>
      </c>
    </row>
    <row r="32561" spans="8:8">
      <c r="H32561" t="str">
        <f t="shared" si="216"/>
        <v/>
      </c>
    </row>
    <row r="32562" spans="8:8">
      <c r="H32562" t="str">
        <f t="shared" si="216"/>
        <v/>
      </c>
    </row>
    <row r="32563" spans="8:8">
      <c r="H32563" t="str">
        <f t="shared" si="216"/>
        <v/>
      </c>
    </row>
    <row r="32564" spans="8:8">
      <c r="H32564" t="str">
        <f t="shared" si="216"/>
        <v/>
      </c>
    </row>
    <row r="32565" spans="8:8">
      <c r="H32565" t="str">
        <f t="shared" si="216"/>
        <v/>
      </c>
    </row>
    <row r="32566" spans="8:8">
      <c r="H32566" t="str">
        <f t="shared" si="216"/>
        <v/>
      </c>
    </row>
    <row r="32567" spans="8:8">
      <c r="H32567" t="str">
        <f t="shared" si="216"/>
        <v/>
      </c>
    </row>
    <row r="32568" spans="8:8">
      <c r="H32568" t="str">
        <f t="shared" si="216"/>
        <v/>
      </c>
    </row>
    <row r="32569" spans="8:8">
      <c r="H32569" t="str">
        <f t="shared" si="216"/>
        <v/>
      </c>
    </row>
    <row r="32570" spans="8:8">
      <c r="H32570" t="str">
        <f t="shared" si="216"/>
        <v/>
      </c>
    </row>
    <row r="32571" spans="8:8">
      <c r="H32571" t="str">
        <f t="shared" si="216"/>
        <v/>
      </c>
    </row>
    <row r="32572" spans="8:8">
      <c r="H32572" t="str">
        <f t="shared" si="216"/>
        <v/>
      </c>
    </row>
    <row r="32573" spans="8:8">
      <c r="H32573" t="str">
        <f t="shared" si="216"/>
        <v/>
      </c>
    </row>
    <row r="32574" spans="8:8">
      <c r="H32574" t="str">
        <f t="shared" si="216"/>
        <v/>
      </c>
    </row>
    <row r="32575" spans="8:8">
      <c r="H32575" t="str">
        <f t="shared" si="216"/>
        <v/>
      </c>
    </row>
    <row r="32576" spans="8:8">
      <c r="H32576" t="str">
        <f t="shared" si="216"/>
        <v/>
      </c>
    </row>
    <row r="32577" spans="8:8">
      <c r="H32577" t="str">
        <f t="shared" si="216"/>
        <v/>
      </c>
    </row>
    <row r="32578" spans="8:8">
      <c r="H32578" t="str">
        <f t="shared" si="216"/>
        <v/>
      </c>
    </row>
    <row r="32579" spans="8:8">
      <c r="H32579" t="str">
        <f t="shared" si="216"/>
        <v/>
      </c>
    </row>
    <row r="32580" spans="8:8">
      <c r="H32580" t="str">
        <f t="shared" si="216"/>
        <v/>
      </c>
    </row>
    <row r="32581" spans="8:8">
      <c r="H32581" t="str">
        <f t="shared" si="216"/>
        <v/>
      </c>
    </row>
    <row r="32582" spans="8:8">
      <c r="H32582" t="str">
        <f t="shared" si="216"/>
        <v/>
      </c>
    </row>
    <row r="32583" spans="8:8">
      <c r="H32583" t="str">
        <f t="shared" si="216"/>
        <v/>
      </c>
    </row>
    <row r="32584" spans="8:8">
      <c r="H32584" t="str">
        <f t="shared" si="216"/>
        <v/>
      </c>
    </row>
    <row r="32585" spans="8:8">
      <c r="H32585" t="str">
        <f t="shared" si="216"/>
        <v/>
      </c>
    </row>
    <row r="32586" spans="8:8">
      <c r="H32586" t="str">
        <f t="shared" si="216"/>
        <v/>
      </c>
    </row>
    <row r="32587" spans="8:8">
      <c r="H32587" t="str">
        <f t="shared" si="216"/>
        <v/>
      </c>
    </row>
    <row r="32588" spans="8:8">
      <c r="H32588" t="str">
        <f t="shared" si="216"/>
        <v/>
      </c>
    </row>
    <row r="32589" spans="8:8">
      <c r="H32589" t="str">
        <f t="shared" si="216"/>
        <v/>
      </c>
    </row>
    <row r="32590" spans="8:8">
      <c r="H32590" t="str">
        <f t="shared" si="216"/>
        <v/>
      </c>
    </row>
    <row r="32591" spans="8:8">
      <c r="H32591" t="str">
        <f t="shared" si="216"/>
        <v/>
      </c>
    </row>
    <row r="32592" spans="8:8">
      <c r="H32592" t="str">
        <f t="shared" si="216"/>
        <v/>
      </c>
    </row>
    <row r="32593" spans="8:8">
      <c r="H32593" t="str">
        <f t="shared" si="216"/>
        <v/>
      </c>
    </row>
    <row r="32594" spans="8:8">
      <c r="H32594" t="str">
        <f t="shared" si="216"/>
        <v/>
      </c>
    </row>
    <row r="32595" spans="8:8">
      <c r="H32595" t="str">
        <f t="shared" si="216"/>
        <v/>
      </c>
    </row>
    <row r="32596" spans="8:8">
      <c r="H32596" t="str">
        <f t="shared" si="216"/>
        <v/>
      </c>
    </row>
    <row r="32597" spans="8:8">
      <c r="H32597" t="str">
        <f t="shared" si="216"/>
        <v/>
      </c>
    </row>
    <row r="32598" spans="8:8">
      <c r="H32598" t="str">
        <f t="shared" si="216"/>
        <v/>
      </c>
    </row>
    <row r="32599" spans="8:8">
      <c r="H32599" t="str">
        <f t="shared" si="216"/>
        <v/>
      </c>
    </row>
    <row r="32600" spans="8:8">
      <c r="H32600" t="str">
        <f t="shared" si="216"/>
        <v/>
      </c>
    </row>
    <row r="32601" spans="8:8">
      <c r="H32601" t="str">
        <f t="shared" si="216"/>
        <v/>
      </c>
    </row>
    <row r="32602" spans="8:8">
      <c r="H32602" t="str">
        <f t="shared" si="216"/>
        <v/>
      </c>
    </row>
    <row r="32603" spans="8:8">
      <c r="H32603" t="str">
        <f t="shared" si="216"/>
        <v/>
      </c>
    </row>
    <row r="32604" spans="8:8">
      <c r="H32604" t="str">
        <f t="shared" si="216"/>
        <v/>
      </c>
    </row>
    <row r="32605" spans="8:8">
      <c r="H32605" t="str">
        <f t="shared" si="216"/>
        <v/>
      </c>
    </row>
    <row r="32606" spans="8:8">
      <c r="H32606" t="str">
        <f t="shared" si="216"/>
        <v/>
      </c>
    </row>
    <row r="32607" spans="8:8">
      <c r="H32607" t="str">
        <f t="shared" si="216"/>
        <v/>
      </c>
    </row>
    <row r="32608" spans="8:8">
      <c r="H32608" t="str">
        <f t="shared" si="216"/>
        <v/>
      </c>
    </row>
    <row r="32609" spans="8:8">
      <c r="H32609" t="str">
        <f t="shared" si="216"/>
        <v/>
      </c>
    </row>
    <row r="32610" spans="8:8">
      <c r="H32610" t="str">
        <f t="shared" ref="H32610:H32673" si="217">_xlfn.TEXTJOIN(", ", TRUE, G32610:G32610)</f>
        <v/>
      </c>
    </row>
    <row r="32611" spans="8:8">
      <c r="H32611" t="str">
        <f t="shared" si="217"/>
        <v/>
      </c>
    </row>
    <row r="32612" spans="8:8">
      <c r="H32612" t="str">
        <f t="shared" si="217"/>
        <v/>
      </c>
    </row>
    <row r="32613" spans="8:8">
      <c r="H32613" t="str">
        <f t="shared" si="217"/>
        <v/>
      </c>
    </row>
    <row r="32614" spans="8:8">
      <c r="H32614" t="str">
        <f t="shared" si="217"/>
        <v/>
      </c>
    </row>
    <row r="32615" spans="8:8">
      <c r="H32615" t="str">
        <f t="shared" si="217"/>
        <v/>
      </c>
    </row>
    <row r="32616" spans="8:8">
      <c r="H32616" t="str">
        <f t="shared" si="217"/>
        <v/>
      </c>
    </row>
    <row r="32617" spans="8:8">
      <c r="H32617" t="str">
        <f t="shared" si="217"/>
        <v/>
      </c>
    </row>
    <row r="32618" spans="8:8">
      <c r="H32618" t="str">
        <f t="shared" si="217"/>
        <v/>
      </c>
    </row>
    <row r="32619" spans="8:8">
      <c r="H32619" t="str">
        <f t="shared" si="217"/>
        <v/>
      </c>
    </row>
    <row r="32620" spans="8:8">
      <c r="H32620" t="str">
        <f t="shared" si="217"/>
        <v/>
      </c>
    </row>
    <row r="32621" spans="8:8">
      <c r="H32621" t="str">
        <f t="shared" si="217"/>
        <v/>
      </c>
    </row>
    <row r="32622" spans="8:8">
      <c r="H32622" t="str">
        <f t="shared" si="217"/>
        <v/>
      </c>
    </row>
    <row r="32623" spans="8:8">
      <c r="H32623" t="str">
        <f t="shared" si="217"/>
        <v/>
      </c>
    </row>
    <row r="32624" spans="8:8">
      <c r="H32624" t="str">
        <f t="shared" si="217"/>
        <v/>
      </c>
    </row>
    <row r="32625" spans="8:8">
      <c r="H32625" t="str">
        <f t="shared" si="217"/>
        <v/>
      </c>
    </row>
    <row r="32626" spans="8:8">
      <c r="H32626" t="str">
        <f t="shared" si="217"/>
        <v/>
      </c>
    </row>
    <row r="32627" spans="8:8">
      <c r="H32627" t="str">
        <f t="shared" si="217"/>
        <v/>
      </c>
    </row>
    <row r="32628" spans="8:8">
      <c r="H32628" t="str">
        <f t="shared" si="217"/>
        <v/>
      </c>
    </row>
    <row r="32629" spans="8:8">
      <c r="H32629" t="str">
        <f t="shared" si="217"/>
        <v/>
      </c>
    </row>
    <row r="32630" spans="8:8">
      <c r="H32630" t="str">
        <f t="shared" si="217"/>
        <v/>
      </c>
    </row>
    <row r="32631" spans="8:8">
      <c r="H32631" t="str">
        <f t="shared" si="217"/>
        <v/>
      </c>
    </row>
    <row r="32632" spans="8:8">
      <c r="H32632" t="str">
        <f t="shared" si="217"/>
        <v/>
      </c>
    </row>
    <row r="32633" spans="8:8">
      <c r="H32633" t="str">
        <f t="shared" si="217"/>
        <v/>
      </c>
    </row>
    <row r="32634" spans="8:8">
      <c r="H32634" t="str">
        <f t="shared" si="217"/>
        <v/>
      </c>
    </row>
    <row r="32635" spans="8:8">
      <c r="H32635" t="str">
        <f t="shared" si="217"/>
        <v/>
      </c>
    </row>
    <row r="32636" spans="8:8">
      <c r="H32636" t="str">
        <f t="shared" si="217"/>
        <v/>
      </c>
    </row>
    <row r="32637" spans="8:8">
      <c r="H32637" t="str">
        <f t="shared" si="217"/>
        <v/>
      </c>
    </row>
    <row r="32638" spans="8:8">
      <c r="H32638" t="str">
        <f t="shared" si="217"/>
        <v/>
      </c>
    </row>
    <row r="32639" spans="8:8">
      <c r="H32639" t="str">
        <f t="shared" si="217"/>
        <v/>
      </c>
    </row>
    <row r="32640" spans="8:8">
      <c r="H32640" t="str">
        <f t="shared" si="217"/>
        <v/>
      </c>
    </row>
    <row r="32641" spans="8:8">
      <c r="H32641" t="str">
        <f t="shared" si="217"/>
        <v/>
      </c>
    </row>
    <row r="32642" spans="8:8">
      <c r="H32642" t="str">
        <f t="shared" si="217"/>
        <v/>
      </c>
    </row>
    <row r="32643" spans="8:8">
      <c r="H32643" t="str">
        <f t="shared" si="217"/>
        <v/>
      </c>
    </row>
    <row r="32644" spans="8:8">
      <c r="H32644" t="str">
        <f t="shared" si="217"/>
        <v/>
      </c>
    </row>
    <row r="32645" spans="8:8">
      <c r="H32645" t="str">
        <f t="shared" si="217"/>
        <v/>
      </c>
    </row>
    <row r="32646" spans="8:8">
      <c r="H32646" t="str">
        <f t="shared" si="217"/>
        <v/>
      </c>
    </row>
    <row r="32647" spans="8:8">
      <c r="H32647" t="str">
        <f t="shared" si="217"/>
        <v/>
      </c>
    </row>
    <row r="32648" spans="8:8">
      <c r="H32648" t="str">
        <f t="shared" si="217"/>
        <v/>
      </c>
    </row>
    <row r="32649" spans="8:8">
      <c r="H32649" t="str">
        <f t="shared" si="217"/>
        <v/>
      </c>
    </row>
    <row r="32650" spans="8:8">
      <c r="H32650" t="str">
        <f t="shared" si="217"/>
        <v/>
      </c>
    </row>
    <row r="32651" spans="8:8">
      <c r="H32651" t="str">
        <f t="shared" si="217"/>
        <v/>
      </c>
    </row>
    <row r="32652" spans="8:8">
      <c r="H32652" t="str">
        <f t="shared" si="217"/>
        <v/>
      </c>
    </row>
    <row r="32653" spans="8:8">
      <c r="H32653" t="str">
        <f t="shared" si="217"/>
        <v/>
      </c>
    </row>
    <row r="32654" spans="8:8">
      <c r="H32654" t="str">
        <f t="shared" si="217"/>
        <v/>
      </c>
    </row>
    <row r="32655" spans="8:8">
      <c r="H32655" t="str">
        <f t="shared" si="217"/>
        <v/>
      </c>
    </row>
    <row r="32656" spans="8:8">
      <c r="H32656" t="str">
        <f t="shared" si="217"/>
        <v/>
      </c>
    </row>
    <row r="32657" spans="8:8">
      <c r="H32657" t="str">
        <f t="shared" si="217"/>
        <v/>
      </c>
    </row>
    <row r="32658" spans="8:8">
      <c r="H32658" t="str">
        <f t="shared" si="217"/>
        <v/>
      </c>
    </row>
    <row r="32659" spans="8:8">
      <c r="H32659" t="str">
        <f t="shared" si="217"/>
        <v/>
      </c>
    </row>
    <row r="32660" spans="8:8">
      <c r="H32660" t="str">
        <f t="shared" si="217"/>
        <v/>
      </c>
    </row>
    <row r="32661" spans="8:8">
      <c r="H32661" t="str">
        <f t="shared" si="217"/>
        <v/>
      </c>
    </row>
    <row r="32662" spans="8:8">
      <c r="H32662" t="str">
        <f t="shared" si="217"/>
        <v/>
      </c>
    </row>
    <row r="32663" spans="8:8">
      <c r="H32663" t="str">
        <f t="shared" si="217"/>
        <v/>
      </c>
    </row>
    <row r="32664" spans="8:8">
      <c r="H32664" t="str">
        <f t="shared" si="217"/>
        <v/>
      </c>
    </row>
    <row r="32665" spans="8:8">
      <c r="H32665" t="str">
        <f t="shared" si="217"/>
        <v/>
      </c>
    </row>
    <row r="32666" spans="8:8">
      <c r="H32666" t="str">
        <f t="shared" si="217"/>
        <v/>
      </c>
    </row>
    <row r="32667" spans="8:8">
      <c r="H32667" t="str">
        <f t="shared" si="217"/>
        <v/>
      </c>
    </row>
    <row r="32668" spans="8:8">
      <c r="H32668" t="str">
        <f t="shared" si="217"/>
        <v/>
      </c>
    </row>
    <row r="32669" spans="8:8">
      <c r="H32669" t="str">
        <f t="shared" si="217"/>
        <v/>
      </c>
    </row>
    <row r="32670" spans="8:8">
      <c r="H32670" t="str">
        <f t="shared" si="217"/>
        <v/>
      </c>
    </row>
    <row r="32671" spans="8:8">
      <c r="H32671" t="str">
        <f t="shared" si="217"/>
        <v/>
      </c>
    </row>
    <row r="32672" spans="8:8">
      <c r="H32672" t="str">
        <f t="shared" si="217"/>
        <v/>
      </c>
    </row>
    <row r="32673" spans="8:8">
      <c r="H32673" t="str">
        <f t="shared" si="217"/>
        <v/>
      </c>
    </row>
    <row r="32674" spans="8:8">
      <c r="H32674" t="str">
        <f t="shared" ref="H32674:H32737" si="218">_xlfn.TEXTJOIN(", ", TRUE, G32674:G32674)</f>
        <v/>
      </c>
    </row>
    <row r="32675" spans="8:8">
      <c r="H32675" t="str">
        <f t="shared" si="218"/>
        <v/>
      </c>
    </row>
    <row r="32676" spans="8:8">
      <c r="H32676" t="str">
        <f t="shared" si="218"/>
        <v/>
      </c>
    </row>
    <row r="32677" spans="8:8">
      <c r="H32677" t="str">
        <f t="shared" si="218"/>
        <v/>
      </c>
    </row>
    <row r="32678" spans="8:8">
      <c r="H32678" t="str">
        <f t="shared" si="218"/>
        <v/>
      </c>
    </row>
    <row r="32679" spans="8:8">
      <c r="H32679" t="str">
        <f t="shared" si="218"/>
        <v/>
      </c>
    </row>
    <row r="32680" spans="8:8">
      <c r="H32680" t="str">
        <f t="shared" si="218"/>
        <v/>
      </c>
    </row>
    <row r="32681" spans="8:8">
      <c r="H32681" t="str">
        <f t="shared" si="218"/>
        <v/>
      </c>
    </row>
    <row r="32682" spans="8:8">
      <c r="H32682" t="str">
        <f t="shared" si="218"/>
        <v/>
      </c>
    </row>
    <row r="32683" spans="8:8">
      <c r="H32683" t="str">
        <f t="shared" si="218"/>
        <v/>
      </c>
    </row>
    <row r="32684" spans="8:8">
      <c r="H32684" t="str">
        <f t="shared" si="218"/>
        <v/>
      </c>
    </row>
    <row r="32685" spans="8:8">
      <c r="H32685" t="str">
        <f t="shared" si="218"/>
        <v/>
      </c>
    </row>
    <row r="32686" spans="8:8">
      <c r="H32686" t="str">
        <f t="shared" si="218"/>
        <v/>
      </c>
    </row>
    <row r="32687" spans="8:8">
      <c r="H32687" t="str">
        <f t="shared" si="218"/>
        <v/>
      </c>
    </row>
    <row r="32688" spans="8:8">
      <c r="H32688" t="str">
        <f t="shared" si="218"/>
        <v/>
      </c>
    </row>
    <row r="32689" spans="8:8">
      <c r="H32689" t="str">
        <f t="shared" si="218"/>
        <v/>
      </c>
    </row>
    <row r="32690" spans="8:8">
      <c r="H32690" t="str">
        <f t="shared" si="218"/>
        <v/>
      </c>
    </row>
    <row r="32691" spans="8:8">
      <c r="H32691" t="str">
        <f t="shared" si="218"/>
        <v/>
      </c>
    </row>
    <row r="32692" spans="8:8">
      <c r="H32692" t="str">
        <f t="shared" si="218"/>
        <v/>
      </c>
    </row>
    <row r="32693" spans="8:8">
      <c r="H32693" t="str">
        <f t="shared" si="218"/>
        <v/>
      </c>
    </row>
    <row r="32694" spans="8:8">
      <c r="H32694" t="str">
        <f t="shared" si="218"/>
        <v/>
      </c>
    </row>
    <row r="32695" spans="8:8">
      <c r="H32695" t="str">
        <f t="shared" si="218"/>
        <v/>
      </c>
    </row>
    <row r="32696" spans="8:8">
      <c r="H32696" t="str">
        <f t="shared" si="218"/>
        <v/>
      </c>
    </row>
    <row r="32697" spans="8:8">
      <c r="H32697" t="str">
        <f t="shared" si="218"/>
        <v/>
      </c>
    </row>
    <row r="32698" spans="8:8">
      <c r="H32698" t="str">
        <f t="shared" si="218"/>
        <v/>
      </c>
    </row>
    <row r="32699" spans="8:8">
      <c r="H32699" t="str">
        <f t="shared" si="218"/>
        <v/>
      </c>
    </row>
    <row r="32700" spans="8:8">
      <c r="H32700" t="str">
        <f t="shared" si="218"/>
        <v/>
      </c>
    </row>
    <row r="32701" spans="8:8">
      <c r="H32701" t="str">
        <f t="shared" si="218"/>
        <v/>
      </c>
    </row>
    <row r="32702" spans="8:8">
      <c r="H32702" t="str">
        <f t="shared" si="218"/>
        <v/>
      </c>
    </row>
    <row r="32703" spans="8:8">
      <c r="H32703" t="str">
        <f t="shared" si="218"/>
        <v/>
      </c>
    </row>
    <row r="32704" spans="8:8">
      <c r="H32704" t="str">
        <f t="shared" si="218"/>
        <v/>
      </c>
    </row>
    <row r="32705" spans="8:8">
      <c r="H32705" t="str">
        <f t="shared" si="218"/>
        <v/>
      </c>
    </row>
    <row r="32706" spans="8:8">
      <c r="H32706" t="str">
        <f t="shared" si="218"/>
        <v/>
      </c>
    </row>
    <row r="32707" spans="8:8">
      <c r="H32707" t="str">
        <f t="shared" si="218"/>
        <v/>
      </c>
    </row>
    <row r="32708" spans="8:8">
      <c r="H32708" t="str">
        <f t="shared" si="218"/>
        <v/>
      </c>
    </row>
    <row r="32709" spans="8:8">
      <c r="H32709" t="str">
        <f t="shared" si="218"/>
        <v/>
      </c>
    </row>
    <row r="32710" spans="8:8">
      <c r="H32710" t="str">
        <f t="shared" si="218"/>
        <v/>
      </c>
    </row>
    <row r="32711" spans="8:8">
      <c r="H32711" t="str">
        <f t="shared" si="218"/>
        <v/>
      </c>
    </row>
    <row r="32712" spans="8:8">
      <c r="H32712" t="str">
        <f t="shared" si="218"/>
        <v/>
      </c>
    </row>
    <row r="32713" spans="8:8">
      <c r="H32713" t="str">
        <f t="shared" si="218"/>
        <v/>
      </c>
    </row>
    <row r="32714" spans="8:8">
      <c r="H32714" t="str">
        <f t="shared" si="218"/>
        <v/>
      </c>
    </row>
    <row r="32715" spans="8:8">
      <c r="H32715" t="str">
        <f t="shared" si="218"/>
        <v/>
      </c>
    </row>
    <row r="32716" spans="8:8">
      <c r="H32716" t="str">
        <f t="shared" si="218"/>
        <v/>
      </c>
    </row>
    <row r="32717" spans="8:8">
      <c r="H32717" t="str">
        <f t="shared" si="218"/>
        <v/>
      </c>
    </row>
    <row r="32718" spans="8:8">
      <c r="H32718" t="str">
        <f t="shared" si="218"/>
        <v/>
      </c>
    </row>
    <row r="32719" spans="8:8">
      <c r="H32719" t="str">
        <f t="shared" si="218"/>
        <v/>
      </c>
    </row>
    <row r="32720" spans="8:8">
      <c r="H32720" t="str">
        <f t="shared" si="218"/>
        <v/>
      </c>
    </row>
    <row r="32721" spans="8:8">
      <c r="H32721" t="str">
        <f t="shared" si="218"/>
        <v/>
      </c>
    </row>
    <row r="32722" spans="8:8">
      <c r="H32722" t="str">
        <f t="shared" si="218"/>
        <v/>
      </c>
    </row>
    <row r="32723" spans="8:8">
      <c r="H32723" t="str">
        <f t="shared" si="218"/>
        <v/>
      </c>
    </row>
    <row r="32724" spans="8:8">
      <c r="H32724" t="str">
        <f t="shared" si="218"/>
        <v/>
      </c>
    </row>
    <row r="32725" spans="8:8">
      <c r="H32725" t="str">
        <f t="shared" si="218"/>
        <v/>
      </c>
    </row>
    <row r="32726" spans="8:8">
      <c r="H32726" t="str">
        <f t="shared" si="218"/>
        <v/>
      </c>
    </row>
    <row r="32727" spans="8:8">
      <c r="H32727" t="str">
        <f t="shared" si="218"/>
        <v/>
      </c>
    </row>
    <row r="32728" spans="8:8">
      <c r="H32728" t="str">
        <f t="shared" si="218"/>
        <v/>
      </c>
    </row>
    <row r="32729" spans="8:8">
      <c r="H32729" t="str">
        <f t="shared" si="218"/>
        <v/>
      </c>
    </row>
    <row r="32730" spans="8:8">
      <c r="H32730" t="str">
        <f t="shared" si="218"/>
        <v/>
      </c>
    </row>
    <row r="32731" spans="8:8">
      <c r="H32731" t="str">
        <f t="shared" si="218"/>
        <v/>
      </c>
    </row>
    <row r="32732" spans="8:8">
      <c r="H32732" t="str">
        <f t="shared" si="218"/>
        <v/>
      </c>
    </row>
    <row r="32733" spans="8:8">
      <c r="H32733" t="str">
        <f t="shared" si="218"/>
        <v/>
      </c>
    </row>
    <row r="32734" spans="8:8">
      <c r="H32734" t="str">
        <f t="shared" si="218"/>
        <v/>
      </c>
    </row>
    <row r="32735" spans="8:8">
      <c r="H32735" t="str">
        <f t="shared" si="218"/>
        <v/>
      </c>
    </row>
    <row r="32736" spans="8:8">
      <c r="H32736" t="str">
        <f t="shared" si="218"/>
        <v/>
      </c>
    </row>
    <row r="32737" spans="8:8">
      <c r="H32737" t="str">
        <f t="shared" si="218"/>
        <v/>
      </c>
    </row>
    <row r="32738" spans="8:8">
      <c r="H32738" t="str">
        <f t="shared" ref="H32738:H32801" si="219">_xlfn.TEXTJOIN(", ", TRUE, G32738:G32738)</f>
        <v/>
      </c>
    </row>
    <row r="32739" spans="8:8">
      <c r="H32739" t="str">
        <f t="shared" si="219"/>
        <v/>
      </c>
    </row>
    <row r="32740" spans="8:8">
      <c r="H32740" t="str">
        <f t="shared" si="219"/>
        <v/>
      </c>
    </row>
    <row r="32741" spans="8:8">
      <c r="H32741" t="str">
        <f t="shared" si="219"/>
        <v/>
      </c>
    </row>
    <row r="32742" spans="8:8">
      <c r="H32742" t="str">
        <f t="shared" si="219"/>
        <v/>
      </c>
    </row>
    <row r="32743" spans="8:8">
      <c r="H32743" t="str">
        <f t="shared" si="219"/>
        <v/>
      </c>
    </row>
    <row r="32744" spans="8:8">
      <c r="H32744" t="str">
        <f t="shared" si="219"/>
        <v/>
      </c>
    </row>
    <row r="32745" spans="8:8">
      <c r="H32745" t="str">
        <f t="shared" si="219"/>
        <v/>
      </c>
    </row>
    <row r="32746" spans="8:8">
      <c r="H32746" t="str">
        <f t="shared" si="219"/>
        <v/>
      </c>
    </row>
    <row r="32747" spans="8:8">
      <c r="H32747" t="str">
        <f t="shared" si="219"/>
        <v/>
      </c>
    </row>
    <row r="32748" spans="8:8">
      <c r="H32748" t="str">
        <f t="shared" si="219"/>
        <v/>
      </c>
    </row>
    <row r="32749" spans="8:8">
      <c r="H32749" t="str">
        <f t="shared" si="219"/>
        <v/>
      </c>
    </row>
    <row r="32750" spans="8:8">
      <c r="H32750" t="str">
        <f t="shared" si="219"/>
        <v/>
      </c>
    </row>
    <row r="32751" spans="8:8">
      <c r="H32751" t="str">
        <f t="shared" si="219"/>
        <v/>
      </c>
    </row>
    <row r="32752" spans="8:8">
      <c r="H32752" t="str">
        <f t="shared" si="219"/>
        <v/>
      </c>
    </row>
    <row r="32753" spans="8:8">
      <c r="H32753" t="str">
        <f t="shared" si="219"/>
        <v/>
      </c>
    </row>
    <row r="32754" spans="8:8">
      <c r="H32754" t="str">
        <f t="shared" si="219"/>
        <v/>
      </c>
    </row>
    <row r="32755" spans="8:8">
      <c r="H32755" t="str">
        <f t="shared" si="219"/>
        <v/>
      </c>
    </row>
    <row r="32756" spans="8:8">
      <c r="H32756" t="str">
        <f t="shared" si="219"/>
        <v/>
      </c>
    </row>
    <row r="32757" spans="8:8">
      <c r="H32757" t="str">
        <f t="shared" si="219"/>
        <v/>
      </c>
    </row>
    <row r="32758" spans="8:8">
      <c r="H32758" t="str">
        <f t="shared" si="219"/>
        <v/>
      </c>
    </row>
    <row r="32759" spans="8:8">
      <c r="H32759" t="str">
        <f t="shared" si="219"/>
        <v/>
      </c>
    </row>
    <row r="32760" spans="8:8">
      <c r="H32760" t="str">
        <f t="shared" si="219"/>
        <v/>
      </c>
    </row>
    <row r="32761" spans="8:8">
      <c r="H32761" t="str">
        <f t="shared" si="219"/>
        <v/>
      </c>
    </row>
    <row r="32762" spans="8:8">
      <c r="H32762" t="str">
        <f t="shared" si="219"/>
        <v/>
      </c>
    </row>
    <row r="32763" spans="8:8">
      <c r="H32763" t="str">
        <f t="shared" si="219"/>
        <v/>
      </c>
    </row>
    <row r="32764" spans="8:8">
      <c r="H32764" t="str">
        <f t="shared" si="219"/>
        <v/>
      </c>
    </row>
    <row r="32765" spans="8:8">
      <c r="H32765" t="str">
        <f t="shared" si="219"/>
        <v/>
      </c>
    </row>
    <row r="32766" spans="8:8">
      <c r="H32766" t="str">
        <f t="shared" si="219"/>
        <v/>
      </c>
    </row>
    <row r="32767" spans="8:8">
      <c r="H32767" t="str">
        <f t="shared" si="219"/>
        <v/>
      </c>
    </row>
    <row r="32768" spans="8:8">
      <c r="H32768" t="str">
        <f t="shared" si="219"/>
        <v/>
      </c>
    </row>
    <row r="32769" spans="8:8">
      <c r="H32769" t="str">
        <f t="shared" si="219"/>
        <v/>
      </c>
    </row>
    <row r="32770" spans="8:8">
      <c r="H32770" t="str">
        <f t="shared" si="219"/>
        <v/>
      </c>
    </row>
    <row r="32771" spans="8:8">
      <c r="H32771" t="str">
        <f t="shared" si="219"/>
        <v/>
      </c>
    </row>
    <row r="32772" spans="8:8">
      <c r="H32772" t="str">
        <f t="shared" si="219"/>
        <v/>
      </c>
    </row>
    <row r="32773" spans="8:8">
      <c r="H32773" t="str">
        <f t="shared" si="219"/>
        <v/>
      </c>
    </row>
    <row r="32774" spans="8:8">
      <c r="H32774" t="str">
        <f t="shared" si="219"/>
        <v/>
      </c>
    </row>
    <row r="32775" spans="8:8">
      <c r="H32775" t="str">
        <f t="shared" si="219"/>
        <v/>
      </c>
    </row>
    <row r="32776" spans="8:8">
      <c r="H32776" t="str">
        <f t="shared" si="219"/>
        <v/>
      </c>
    </row>
    <row r="32777" spans="8:8">
      <c r="H32777" t="str">
        <f t="shared" si="219"/>
        <v/>
      </c>
    </row>
    <row r="32778" spans="8:8">
      <c r="H32778" t="str">
        <f t="shared" si="219"/>
        <v/>
      </c>
    </row>
    <row r="32779" spans="8:8">
      <c r="H32779" t="str">
        <f t="shared" si="219"/>
        <v/>
      </c>
    </row>
    <row r="32780" spans="8:8">
      <c r="H32780" t="str">
        <f t="shared" si="219"/>
        <v/>
      </c>
    </row>
    <row r="32781" spans="8:8">
      <c r="H32781" t="str">
        <f t="shared" si="219"/>
        <v/>
      </c>
    </row>
    <row r="32782" spans="8:8">
      <c r="H32782" t="str">
        <f t="shared" si="219"/>
        <v/>
      </c>
    </row>
    <row r="32783" spans="8:8">
      <c r="H32783" t="str">
        <f t="shared" si="219"/>
        <v/>
      </c>
    </row>
    <row r="32784" spans="8:8">
      <c r="H32784" t="str">
        <f t="shared" si="219"/>
        <v/>
      </c>
    </row>
    <row r="32785" spans="8:8">
      <c r="H32785" t="str">
        <f t="shared" si="219"/>
        <v/>
      </c>
    </row>
    <row r="32786" spans="8:8">
      <c r="H32786" t="str">
        <f t="shared" si="219"/>
        <v/>
      </c>
    </row>
    <row r="32787" spans="8:8">
      <c r="H32787" t="str">
        <f t="shared" si="219"/>
        <v/>
      </c>
    </row>
    <row r="32788" spans="8:8">
      <c r="H32788" t="str">
        <f t="shared" si="219"/>
        <v/>
      </c>
    </row>
    <row r="32789" spans="8:8">
      <c r="H32789" t="str">
        <f t="shared" si="219"/>
        <v/>
      </c>
    </row>
    <row r="32790" spans="8:8">
      <c r="H32790" t="str">
        <f t="shared" si="219"/>
        <v/>
      </c>
    </row>
    <row r="32791" spans="8:8">
      <c r="H32791" t="str">
        <f t="shared" si="219"/>
        <v/>
      </c>
    </row>
    <row r="32792" spans="8:8">
      <c r="H32792" t="str">
        <f t="shared" si="219"/>
        <v/>
      </c>
    </row>
    <row r="32793" spans="8:8">
      <c r="H32793" t="str">
        <f t="shared" si="219"/>
        <v/>
      </c>
    </row>
    <row r="32794" spans="8:8">
      <c r="H32794" t="str">
        <f t="shared" si="219"/>
        <v/>
      </c>
    </row>
    <row r="32795" spans="8:8">
      <c r="H32795" t="str">
        <f t="shared" si="219"/>
        <v/>
      </c>
    </row>
    <row r="32796" spans="8:8">
      <c r="H32796" t="str">
        <f t="shared" si="219"/>
        <v/>
      </c>
    </row>
    <row r="32797" spans="8:8">
      <c r="H32797" t="str">
        <f t="shared" si="219"/>
        <v/>
      </c>
    </row>
    <row r="32798" spans="8:8">
      <c r="H32798" t="str">
        <f t="shared" si="219"/>
        <v/>
      </c>
    </row>
    <row r="32799" spans="8:8">
      <c r="H32799" t="str">
        <f t="shared" si="219"/>
        <v/>
      </c>
    </row>
    <row r="32800" spans="8:8">
      <c r="H32800" t="str">
        <f t="shared" si="219"/>
        <v/>
      </c>
    </row>
    <row r="32801" spans="8:8">
      <c r="H32801" t="str">
        <f t="shared" si="219"/>
        <v/>
      </c>
    </row>
    <row r="32802" spans="8:8">
      <c r="H32802" t="str">
        <f t="shared" ref="H32802:H32865" si="220">_xlfn.TEXTJOIN(", ", TRUE, G32802:G32802)</f>
        <v/>
      </c>
    </row>
    <row r="32803" spans="8:8">
      <c r="H32803" t="str">
        <f t="shared" si="220"/>
        <v/>
      </c>
    </row>
    <row r="32804" spans="8:8">
      <c r="H32804" t="str">
        <f t="shared" si="220"/>
        <v/>
      </c>
    </row>
    <row r="32805" spans="8:8">
      <c r="H32805" t="str">
        <f t="shared" si="220"/>
        <v/>
      </c>
    </row>
    <row r="32806" spans="8:8">
      <c r="H32806" t="str">
        <f t="shared" si="220"/>
        <v/>
      </c>
    </row>
    <row r="32807" spans="8:8">
      <c r="H32807" t="str">
        <f t="shared" si="220"/>
        <v/>
      </c>
    </row>
    <row r="32808" spans="8:8">
      <c r="H32808" t="str">
        <f t="shared" si="220"/>
        <v/>
      </c>
    </row>
    <row r="32809" spans="8:8">
      <c r="H32809" t="str">
        <f t="shared" si="220"/>
        <v/>
      </c>
    </row>
    <row r="32810" spans="8:8">
      <c r="H32810" t="str">
        <f t="shared" si="220"/>
        <v/>
      </c>
    </row>
    <row r="32811" spans="8:8">
      <c r="H32811" t="str">
        <f t="shared" si="220"/>
        <v/>
      </c>
    </row>
    <row r="32812" spans="8:8">
      <c r="H32812" t="str">
        <f t="shared" si="220"/>
        <v/>
      </c>
    </row>
    <row r="32813" spans="8:8">
      <c r="H32813" t="str">
        <f t="shared" si="220"/>
        <v/>
      </c>
    </row>
    <row r="32814" spans="8:8">
      <c r="H32814" t="str">
        <f t="shared" si="220"/>
        <v/>
      </c>
    </row>
    <row r="32815" spans="8:8">
      <c r="H32815" t="str">
        <f t="shared" si="220"/>
        <v/>
      </c>
    </row>
    <row r="32816" spans="8:8">
      <c r="H32816" t="str">
        <f t="shared" si="220"/>
        <v/>
      </c>
    </row>
    <row r="32817" spans="8:8">
      <c r="H32817" t="str">
        <f t="shared" si="220"/>
        <v/>
      </c>
    </row>
    <row r="32818" spans="8:8">
      <c r="H32818" t="str">
        <f t="shared" si="220"/>
        <v/>
      </c>
    </row>
    <row r="32819" spans="8:8">
      <c r="H32819" t="str">
        <f t="shared" si="220"/>
        <v/>
      </c>
    </row>
    <row r="32820" spans="8:8">
      <c r="H32820" t="str">
        <f t="shared" si="220"/>
        <v/>
      </c>
    </row>
    <row r="32821" spans="8:8">
      <c r="H32821" t="str">
        <f t="shared" si="220"/>
        <v/>
      </c>
    </row>
    <row r="32822" spans="8:8">
      <c r="H32822" t="str">
        <f t="shared" si="220"/>
        <v/>
      </c>
    </row>
    <row r="32823" spans="8:8">
      <c r="H32823" t="str">
        <f t="shared" si="220"/>
        <v/>
      </c>
    </row>
    <row r="32824" spans="8:8">
      <c r="H32824" t="str">
        <f t="shared" si="220"/>
        <v/>
      </c>
    </row>
    <row r="32825" spans="8:8">
      <c r="H32825" t="str">
        <f t="shared" si="220"/>
        <v/>
      </c>
    </row>
    <row r="32826" spans="8:8">
      <c r="H32826" t="str">
        <f t="shared" si="220"/>
        <v/>
      </c>
    </row>
    <row r="32827" spans="8:8">
      <c r="H32827" t="str">
        <f t="shared" si="220"/>
        <v/>
      </c>
    </row>
    <row r="32828" spans="8:8">
      <c r="H32828" t="str">
        <f t="shared" si="220"/>
        <v/>
      </c>
    </row>
    <row r="32829" spans="8:8">
      <c r="H32829" t="str">
        <f t="shared" si="220"/>
        <v/>
      </c>
    </row>
    <row r="32830" spans="8:8">
      <c r="H32830" t="str">
        <f t="shared" si="220"/>
        <v/>
      </c>
    </row>
    <row r="32831" spans="8:8">
      <c r="H32831" t="str">
        <f t="shared" si="220"/>
        <v/>
      </c>
    </row>
    <row r="32832" spans="8:8">
      <c r="H32832" t="str">
        <f t="shared" si="220"/>
        <v/>
      </c>
    </row>
    <row r="32833" spans="8:8">
      <c r="H32833" t="str">
        <f t="shared" si="220"/>
        <v/>
      </c>
    </row>
    <row r="32834" spans="8:8">
      <c r="H32834" t="str">
        <f t="shared" si="220"/>
        <v/>
      </c>
    </row>
    <row r="32835" spans="8:8">
      <c r="H32835" t="str">
        <f t="shared" si="220"/>
        <v/>
      </c>
    </row>
    <row r="32836" spans="8:8">
      <c r="H32836" t="str">
        <f t="shared" si="220"/>
        <v/>
      </c>
    </row>
    <row r="32837" spans="8:8">
      <c r="H32837" t="str">
        <f t="shared" si="220"/>
        <v/>
      </c>
    </row>
    <row r="32838" spans="8:8">
      <c r="H32838" t="str">
        <f t="shared" si="220"/>
        <v/>
      </c>
    </row>
    <row r="32839" spans="8:8">
      <c r="H32839" t="str">
        <f t="shared" si="220"/>
        <v/>
      </c>
    </row>
    <row r="32840" spans="8:8">
      <c r="H32840" t="str">
        <f t="shared" si="220"/>
        <v/>
      </c>
    </row>
    <row r="32841" spans="8:8">
      <c r="H32841" t="str">
        <f t="shared" si="220"/>
        <v/>
      </c>
    </row>
    <row r="32842" spans="8:8">
      <c r="H32842" t="str">
        <f t="shared" si="220"/>
        <v/>
      </c>
    </row>
    <row r="32843" spans="8:8">
      <c r="H32843" t="str">
        <f t="shared" si="220"/>
        <v/>
      </c>
    </row>
    <row r="32844" spans="8:8">
      <c r="H32844" t="str">
        <f t="shared" si="220"/>
        <v/>
      </c>
    </row>
    <row r="32845" spans="8:8">
      <c r="H32845" t="str">
        <f t="shared" si="220"/>
        <v/>
      </c>
    </row>
    <row r="32846" spans="8:8">
      <c r="H32846" t="str">
        <f t="shared" si="220"/>
        <v/>
      </c>
    </row>
    <row r="32847" spans="8:8">
      <c r="H32847" t="str">
        <f t="shared" si="220"/>
        <v/>
      </c>
    </row>
    <row r="32848" spans="8:8">
      <c r="H32848" t="str">
        <f t="shared" si="220"/>
        <v/>
      </c>
    </row>
    <row r="32849" spans="8:8">
      <c r="H32849" t="str">
        <f t="shared" si="220"/>
        <v/>
      </c>
    </row>
    <row r="32850" spans="8:8">
      <c r="H32850" t="str">
        <f t="shared" si="220"/>
        <v/>
      </c>
    </row>
    <row r="32851" spans="8:8">
      <c r="H32851" t="str">
        <f t="shared" si="220"/>
        <v/>
      </c>
    </row>
    <row r="32852" spans="8:8">
      <c r="H32852" t="str">
        <f t="shared" si="220"/>
        <v/>
      </c>
    </row>
    <row r="32853" spans="8:8">
      <c r="H32853" t="str">
        <f t="shared" si="220"/>
        <v/>
      </c>
    </row>
    <row r="32854" spans="8:8">
      <c r="H32854" t="str">
        <f t="shared" si="220"/>
        <v/>
      </c>
    </row>
    <row r="32855" spans="8:8">
      <c r="H32855" t="str">
        <f t="shared" si="220"/>
        <v/>
      </c>
    </row>
    <row r="32856" spans="8:8">
      <c r="H32856" t="str">
        <f t="shared" si="220"/>
        <v/>
      </c>
    </row>
    <row r="32857" spans="8:8">
      <c r="H32857" t="str">
        <f t="shared" si="220"/>
        <v/>
      </c>
    </row>
    <row r="32858" spans="8:8">
      <c r="H32858" t="str">
        <f t="shared" si="220"/>
        <v/>
      </c>
    </row>
    <row r="32859" spans="8:8">
      <c r="H32859" t="str">
        <f t="shared" si="220"/>
        <v/>
      </c>
    </row>
    <row r="32860" spans="8:8">
      <c r="H32860" t="str">
        <f t="shared" si="220"/>
        <v/>
      </c>
    </row>
    <row r="32861" spans="8:8">
      <c r="H32861" t="str">
        <f t="shared" si="220"/>
        <v/>
      </c>
    </row>
    <row r="32862" spans="8:8">
      <c r="H32862" t="str">
        <f t="shared" si="220"/>
        <v/>
      </c>
    </row>
    <row r="32863" spans="8:8">
      <c r="H32863" t="str">
        <f t="shared" si="220"/>
        <v/>
      </c>
    </row>
    <row r="32864" spans="8:8">
      <c r="H32864" t="str">
        <f t="shared" si="220"/>
        <v/>
      </c>
    </row>
    <row r="32865" spans="8:8">
      <c r="H32865" t="str">
        <f t="shared" si="220"/>
        <v/>
      </c>
    </row>
    <row r="32866" spans="8:8">
      <c r="H32866" t="str">
        <f t="shared" ref="H32866:H32929" si="221">_xlfn.TEXTJOIN(", ", TRUE, G32866:G32866)</f>
        <v/>
      </c>
    </row>
    <row r="32867" spans="8:8">
      <c r="H32867" t="str">
        <f t="shared" si="221"/>
        <v/>
      </c>
    </row>
    <row r="32868" spans="8:8">
      <c r="H32868" t="str">
        <f t="shared" si="221"/>
        <v/>
      </c>
    </row>
    <row r="32869" spans="8:8">
      <c r="H32869" t="str">
        <f t="shared" si="221"/>
        <v/>
      </c>
    </row>
    <row r="32870" spans="8:8">
      <c r="H32870" t="str">
        <f t="shared" si="221"/>
        <v/>
      </c>
    </row>
    <row r="32871" spans="8:8">
      <c r="H32871" t="str">
        <f t="shared" si="221"/>
        <v/>
      </c>
    </row>
    <row r="32872" spans="8:8">
      <c r="H32872" t="str">
        <f t="shared" si="221"/>
        <v/>
      </c>
    </row>
    <row r="32873" spans="8:8">
      <c r="H32873" t="str">
        <f t="shared" si="221"/>
        <v/>
      </c>
    </row>
    <row r="32874" spans="8:8">
      <c r="H32874" t="str">
        <f t="shared" si="221"/>
        <v/>
      </c>
    </row>
    <row r="32875" spans="8:8">
      <c r="H32875" t="str">
        <f t="shared" si="221"/>
        <v/>
      </c>
    </row>
    <row r="32876" spans="8:8">
      <c r="H32876" t="str">
        <f t="shared" si="221"/>
        <v/>
      </c>
    </row>
    <row r="32877" spans="8:8">
      <c r="H32877" t="str">
        <f t="shared" si="221"/>
        <v/>
      </c>
    </row>
    <row r="32878" spans="8:8">
      <c r="H32878" t="str">
        <f t="shared" si="221"/>
        <v/>
      </c>
    </row>
    <row r="32879" spans="8:8">
      <c r="H32879" t="str">
        <f t="shared" si="221"/>
        <v/>
      </c>
    </row>
    <row r="32880" spans="8:8">
      <c r="H32880" t="str">
        <f t="shared" si="221"/>
        <v/>
      </c>
    </row>
    <row r="32881" spans="8:8">
      <c r="H32881" t="str">
        <f t="shared" si="221"/>
        <v/>
      </c>
    </row>
    <row r="32882" spans="8:8">
      <c r="H32882" t="str">
        <f t="shared" si="221"/>
        <v/>
      </c>
    </row>
    <row r="32883" spans="8:8">
      <c r="H32883" t="str">
        <f t="shared" si="221"/>
        <v/>
      </c>
    </row>
    <row r="32884" spans="8:8">
      <c r="H32884" t="str">
        <f t="shared" si="221"/>
        <v/>
      </c>
    </row>
    <row r="32885" spans="8:8">
      <c r="H32885" t="str">
        <f t="shared" si="221"/>
        <v/>
      </c>
    </row>
    <row r="32886" spans="8:8">
      <c r="H32886" t="str">
        <f t="shared" si="221"/>
        <v/>
      </c>
    </row>
    <row r="32887" spans="8:8">
      <c r="H32887" t="str">
        <f t="shared" si="221"/>
        <v/>
      </c>
    </row>
    <row r="32888" spans="8:8">
      <c r="H32888" t="str">
        <f t="shared" si="221"/>
        <v/>
      </c>
    </row>
    <row r="32889" spans="8:8">
      <c r="H32889" t="str">
        <f t="shared" si="221"/>
        <v/>
      </c>
    </row>
    <row r="32890" spans="8:8">
      <c r="H32890" t="str">
        <f t="shared" si="221"/>
        <v/>
      </c>
    </row>
    <row r="32891" spans="8:8">
      <c r="H32891" t="str">
        <f t="shared" si="221"/>
        <v/>
      </c>
    </row>
    <row r="32892" spans="8:8">
      <c r="H32892" t="str">
        <f t="shared" si="221"/>
        <v/>
      </c>
    </row>
    <row r="32893" spans="8:8">
      <c r="H32893" t="str">
        <f t="shared" si="221"/>
        <v/>
      </c>
    </row>
    <row r="32894" spans="8:8">
      <c r="H32894" t="str">
        <f t="shared" si="221"/>
        <v/>
      </c>
    </row>
    <row r="32895" spans="8:8">
      <c r="H32895" t="str">
        <f t="shared" si="221"/>
        <v/>
      </c>
    </row>
    <row r="32896" spans="8:8">
      <c r="H32896" t="str">
        <f t="shared" si="221"/>
        <v/>
      </c>
    </row>
    <row r="32897" spans="8:8">
      <c r="H32897" t="str">
        <f t="shared" si="221"/>
        <v/>
      </c>
    </row>
    <row r="32898" spans="8:8">
      <c r="H32898" t="str">
        <f t="shared" si="221"/>
        <v/>
      </c>
    </row>
    <row r="32899" spans="8:8">
      <c r="H32899" t="str">
        <f t="shared" si="221"/>
        <v/>
      </c>
    </row>
    <row r="32900" spans="8:8">
      <c r="H32900" t="str">
        <f t="shared" si="221"/>
        <v/>
      </c>
    </row>
    <row r="32901" spans="8:8">
      <c r="H32901" t="str">
        <f t="shared" si="221"/>
        <v/>
      </c>
    </row>
    <row r="32902" spans="8:8">
      <c r="H32902" t="str">
        <f t="shared" si="221"/>
        <v/>
      </c>
    </row>
    <row r="32903" spans="8:8">
      <c r="H32903" t="str">
        <f t="shared" si="221"/>
        <v/>
      </c>
    </row>
    <row r="32904" spans="8:8">
      <c r="H32904" t="str">
        <f t="shared" si="221"/>
        <v/>
      </c>
    </row>
    <row r="32905" spans="8:8">
      <c r="H32905" t="str">
        <f t="shared" si="221"/>
        <v/>
      </c>
    </row>
    <row r="32906" spans="8:8">
      <c r="H32906" t="str">
        <f t="shared" si="221"/>
        <v/>
      </c>
    </row>
    <row r="32907" spans="8:8">
      <c r="H32907" t="str">
        <f t="shared" si="221"/>
        <v/>
      </c>
    </row>
    <row r="32908" spans="8:8">
      <c r="H32908" t="str">
        <f t="shared" si="221"/>
        <v/>
      </c>
    </row>
    <row r="32909" spans="8:8">
      <c r="H32909" t="str">
        <f t="shared" si="221"/>
        <v/>
      </c>
    </row>
    <row r="32910" spans="8:8">
      <c r="H32910" t="str">
        <f t="shared" si="221"/>
        <v/>
      </c>
    </row>
    <row r="32911" spans="8:8">
      <c r="H32911" t="str">
        <f t="shared" si="221"/>
        <v/>
      </c>
    </row>
    <row r="32912" spans="8:8">
      <c r="H32912" t="str">
        <f t="shared" si="221"/>
        <v/>
      </c>
    </row>
    <row r="32913" spans="8:8">
      <c r="H32913" t="str">
        <f t="shared" si="221"/>
        <v/>
      </c>
    </row>
    <row r="32914" spans="8:8">
      <c r="H32914" t="str">
        <f t="shared" si="221"/>
        <v/>
      </c>
    </row>
    <row r="32915" spans="8:8">
      <c r="H32915" t="str">
        <f t="shared" si="221"/>
        <v/>
      </c>
    </row>
    <row r="32916" spans="8:8">
      <c r="H32916" t="str">
        <f t="shared" si="221"/>
        <v/>
      </c>
    </row>
    <row r="32917" spans="8:8">
      <c r="H32917" t="str">
        <f t="shared" si="221"/>
        <v/>
      </c>
    </row>
    <row r="32918" spans="8:8">
      <c r="H32918" t="str">
        <f t="shared" si="221"/>
        <v/>
      </c>
    </row>
    <row r="32919" spans="8:8">
      <c r="H32919" t="str">
        <f t="shared" si="221"/>
        <v/>
      </c>
    </row>
    <row r="32920" spans="8:8">
      <c r="H32920" t="str">
        <f t="shared" si="221"/>
        <v/>
      </c>
    </row>
    <row r="32921" spans="8:8">
      <c r="H32921" t="str">
        <f t="shared" si="221"/>
        <v/>
      </c>
    </row>
    <row r="32922" spans="8:8">
      <c r="H32922" t="str">
        <f t="shared" si="221"/>
        <v/>
      </c>
    </row>
    <row r="32923" spans="8:8">
      <c r="H32923" t="str">
        <f t="shared" si="221"/>
        <v/>
      </c>
    </row>
    <row r="32924" spans="8:8">
      <c r="H32924" t="str">
        <f t="shared" si="221"/>
        <v/>
      </c>
    </row>
    <row r="32925" spans="8:8">
      <c r="H32925" t="str">
        <f t="shared" si="221"/>
        <v/>
      </c>
    </row>
    <row r="32926" spans="8:8">
      <c r="H32926" t="str">
        <f t="shared" si="221"/>
        <v/>
      </c>
    </row>
    <row r="32927" spans="8:8">
      <c r="H32927" t="str">
        <f t="shared" si="221"/>
        <v/>
      </c>
    </row>
    <row r="32928" spans="8:8">
      <c r="H32928" t="str">
        <f t="shared" si="221"/>
        <v/>
      </c>
    </row>
    <row r="32929" spans="8:8">
      <c r="H32929" t="str">
        <f t="shared" si="221"/>
        <v/>
      </c>
    </row>
    <row r="32930" spans="8:8">
      <c r="H32930" t="str">
        <f t="shared" ref="H32930:H32993" si="222">_xlfn.TEXTJOIN(", ", TRUE, G32930:G32930)</f>
        <v/>
      </c>
    </row>
    <row r="32931" spans="8:8">
      <c r="H32931" t="str">
        <f t="shared" si="222"/>
        <v/>
      </c>
    </row>
    <row r="32932" spans="8:8">
      <c r="H32932" t="str">
        <f t="shared" si="222"/>
        <v/>
      </c>
    </row>
    <row r="32933" spans="8:8">
      <c r="H32933" t="str">
        <f t="shared" si="222"/>
        <v/>
      </c>
    </row>
    <row r="32934" spans="8:8">
      <c r="H32934" t="str">
        <f t="shared" si="222"/>
        <v/>
      </c>
    </row>
    <row r="32935" spans="8:8">
      <c r="H32935" t="str">
        <f t="shared" si="222"/>
        <v/>
      </c>
    </row>
    <row r="32936" spans="8:8">
      <c r="H32936" t="str">
        <f t="shared" si="222"/>
        <v/>
      </c>
    </row>
    <row r="32937" spans="8:8">
      <c r="H32937" t="str">
        <f t="shared" si="222"/>
        <v/>
      </c>
    </row>
    <row r="32938" spans="8:8">
      <c r="H32938" t="str">
        <f t="shared" si="222"/>
        <v/>
      </c>
    </row>
    <row r="32939" spans="8:8">
      <c r="H32939" t="str">
        <f t="shared" si="222"/>
        <v/>
      </c>
    </row>
    <row r="32940" spans="8:8">
      <c r="H32940" t="str">
        <f t="shared" si="222"/>
        <v/>
      </c>
    </row>
    <row r="32941" spans="8:8">
      <c r="H32941" t="str">
        <f t="shared" si="222"/>
        <v/>
      </c>
    </row>
    <row r="32942" spans="8:8">
      <c r="H32942" t="str">
        <f t="shared" si="222"/>
        <v/>
      </c>
    </row>
    <row r="32943" spans="8:8">
      <c r="H32943" t="str">
        <f t="shared" si="222"/>
        <v/>
      </c>
    </row>
    <row r="32944" spans="8:8">
      <c r="H32944" t="str">
        <f t="shared" si="222"/>
        <v/>
      </c>
    </row>
    <row r="32945" spans="8:8">
      <c r="H32945" t="str">
        <f t="shared" si="222"/>
        <v/>
      </c>
    </row>
    <row r="32946" spans="8:8">
      <c r="H32946" t="str">
        <f t="shared" si="222"/>
        <v/>
      </c>
    </row>
    <row r="32947" spans="8:8">
      <c r="H32947" t="str">
        <f t="shared" si="222"/>
        <v/>
      </c>
    </row>
    <row r="32948" spans="8:8">
      <c r="H32948" t="str">
        <f t="shared" si="222"/>
        <v/>
      </c>
    </row>
    <row r="32949" spans="8:8">
      <c r="H32949" t="str">
        <f t="shared" si="222"/>
        <v/>
      </c>
    </row>
    <row r="32950" spans="8:8">
      <c r="H32950" t="str">
        <f t="shared" si="222"/>
        <v/>
      </c>
    </row>
    <row r="32951" spans="8:8">
      <c r="H32951" t="str">
        <f t="shared" si="222"/>
        <v/>
      </c>
    </row>
    <row r="32952" spans="8:8">
      <c r="H32952" t="str">
        <f t="shared" si="222"/>
        <v/>
      </c>
    </row>
    <row r="32953" spans="8:8">
      <c r="H32953" t="str">
        <f t="shared" si="222"/>
        <v/>
      </c>
    </row>
    <row r="32954" spans="8:8">
      <c r="H32954" t="str">
        <f t="shared" si="222"/>
        <v/>
      </c>
    </row>
    <row r="32955" spans="8:8">
      <c r="H32955" t="str">
        <f t="shared" si="222"/>
        <v/>
      </c>
    </row>
    <row r="32956" spans="8:8">
      <c r="H32956" t="str">
        <f t="shared" si="222"/>
        <v/>
      </c>
    </row>
    <row r="32957" spans="8:8">
      <c r="H32957" t="str">
        <f t="shared" si="222"/>
        <v/>
      </c>
    </row>
    <row r="32958" spans="8:8">
      <c r="H32958" t="str">
        <f t="shared" si="222"/>
        <v/>
      </c>
    </row>
    <row r="32959" spans="8:8">
      <c r="H32959" t="str">
        <f t="shared" si="222"/>
        <v/>
      </c>
    </row>
    <row r="32960" spans="8:8">
      <c r="H32960" t="str">
        <f t="shared" si="222"/>
        <v/>
      </c>
    </row>
    <row r="32961" spans="8:8">
      <c r="H32961" t="str">
        <f t="shared" si="222"/>
        <v/>
      </c>
    </row>
    <row r="32962" spans="8:8">
      <c r="H32962" t="str">
        <f t="shared" si="222"/>
        <v/>
      </c>
    </row>
    <row r="32963" spans="8:8">
      <c r="H32963" t="str">
        <f t="shared" si="222"/>
        <v/>
      </c>
    </row>
    <row r="32964" spans="8:8">
      <c r="H32964" t="str">
        <f t="shared" si="222"/>
        <v/>
      </c>
    </row>
    <row r="32965" spans="8:8">
      <c r="H32965" t="str">
        <f t="shared" si="222"/>
        <v/>
      </c>
    </row>
    <row r="32966" spans="8:8">
      <c r="H32966" t="str">
        <f t="shared" si="222"/>
        <v/>
      </c>
    </row>
    <row r="32967" spans="8:8">
      <c r="H32967" t="str">
        <f t="shared" si="222"/>
        <v/>
      </c>
    </row>
    <row r="32968" spans="8:8">
      <c r="H32968" t="str">
        <f t="shared" si="222"/>
        <v/>
      </c>
    </row>
    <row r="32969" spans="8:8">
      <c r="H32969" t="str">
        <f t="shared" si="222"/>
        <v/>
      </c>
    </row>
    <row r="32970" spans="8:8">
      <c r="H32970" t="str">
        <f t="shared" si="222"/>
        <v/>
      </c>
    </row>
    <row r="32971" spans="8:8">
      <c r="H32971" t="str">
        <f t="shared" si="222"/>
        <v/>
      </c>
    </row>
    <row r="32972" spans="8:8">
      <c r="H32972" t="str">
        <f t="shared" si="222"/>
        <v/>
      </c>
    </row>
    <row r="32973" spans="8:8">
      <c r="H32973" t="str">
        <f t="shared" si="222"/>
        <v/>
      </c>
    </row>
    <row r="32974" spans="8:8">
      <c r="H32974" t="str">
        <f t="shared" si="222"/>
        <v/>
      </c>
    </row>
    <row r="32975" spans="8:8">
      <c r="H32975" t="str">
        <f t="shared" si="222"/>
        <v/>
      </c>
    </row>
    <row r="32976" spans="8:8">
      <c r="H32976" t="str">
        <f t="shared" si="222"/>
        <v/>
      </c>
    </row>
    <row r="32977" spans="8:8">
      <c r="H32977" t="str">
        <f t="shared" si="222"/>
        <v/>
      </c>
    </row>
    <row r="32978" spans="8:8">
      <c r="H32978" t="str">
        <f t="shared" si="222"/>
        <v/>
      </c>
    </row>
    <row r="32979" spans="8:8">
      <c r="H32979" t="str">
        <f t="shared" si="222"/>
        <v/>
      </c>
    </row>
    <row r="32980" spans="8:8">
      <c r="H32980" t="str">
        <f t="shared" si="222"/>
        <v/>
      </c>
    </row>
    <row r="32981" spans="8:8">
      <c r="H32981" t="str">
        <f t="shared" si="222"/>
        <v/>
      </c>
    </row>
    <row r="32982" spans="8:8">
      <c r="H32982" t="str">
        <f t="shared" si="222"/>
        <v/>
      </c>
    </row>
    <row r="32983" spans="8:8">
      <c r="H32983" t="str">
        <f t="shared" si="222"/>
        <v/>
      </c>
    </row>
    <row r="32984" spans="8:8">
      <c r="H32984" t="str">
        <f t="shared" si="222"/>
        <v/>
      </c>
    </row>
    <row r="32985" spans="8:8">
      <c r="H32985" t="str">
        <f t="shared" si="222"/>
        <v/>
      </c>
    </row>
    <row r="32986" spans="8:8">
      <c r="H32986" t="str">
        <f t="shared" si="222"/>
        <v/>
      </c>
    </row>
    <row r="32987" spans="8:8">
      <c r="H32987" t="str">
        <f t="shared" si="222"/>
        <v/>
      </c>
    </row>
    <row r="32988" spans="8:8">
      <c r="H32988" t="str">
        <f t="shared" si="222"/>
        <v/>
      </c>
    </row>
    <row r="32989" spans="8:8">
      <c r="H32989" t="str">
        <f t="shared" si="222"/>
        <v/>
      </c>
    </row>
    <row r="32990" spans="8:8">
      <c r="H32990" t="str">
        <f t="shared" si="222"/>
        <v/>
      </c>
    </row>
    <row r="32991" spans="8:8">
      <c r="H32991" t="str">
        <f t="shared" si="222"/>
        <v/>
      </c>
    </row>
    <row r="32992" spans="8:8">
      <c r="H32992" t="str">
        <f t="shared" si="222"/>
        <v/>
      </c>
    </row>
    <row r="32993" spans="8:8">
      <c r="H32993" t="str">
        <f t="shared" si="222"/>
        <v/>
      </c>
    </row>
    <row r="32994" spans="8:8">
      <c r="H32994" t="str">
        <f t="shared" ref="H32994:H33057" si="223">_xlfn.TEXTJOIN(", ", TRUE, G32994:G32994)</f>
        <v/>
      </c>
    </row>
    <row r="32995" spans="8:8">
      <c r="H32995" t="str">
        <f t="shared" si="223"/>
        <v/>
      </c>
    </row>
    <row r="32996" spans="8:8">
      <c r="H32996" t="str">
        <f t="shared" si="223"/>
        <v/>
      </c>
    </row>
    <row r="32997" spans="8:8">
      <c r="H32997" t="str">
        <f t="shared" si="223"/>
        <v/>
      </c>
    </row>
    <row r="32998" spans="8:8">
      <c r="H32998" t="str">
        <f t="shared" si="223"/>
        <v/>
      </c>
    </row>
    <row r="32999" spans="8:8">
      <c r="H32999" t="str">
        <f t="shared" si="223"/>
        <v/>
      </c>
    </row>
    <row r="33000" spans="8:8">
      <c r="H33000" t="str">
        <f t="shared" si="223"/>
        <v/>
      </c>
    </row>
    <row r="33001" spans="8:8">
      <c r="H33001" t="str">
        <f t="shared" si="223"/>
        <v/>
      </c>
    </row>
    <row r="33002" spans="8:8">
      <c r="H33002" t="str">
        <f t="shared" si="223"/>
        <v/>
      </c>
    </row>
    <row r="33003" spans="8:8">
      <c r="H33003" t="str">
        <f t="shared" si="223"/>
        <v/>
      </c>
    </row>
    <row r="33004" spans="8:8">
      <c r="H33004" t="str">
        <f t="shared" si="223"/>
        <v/>
      </c>
    </row>
    <row r="33005" spans="8:8">
      <c r="H33005" t="str">
        <f t="shared" si="223"/>
        <v/>
      </c>
    </row>
    <row r="33006" spans="8:8">
      <c r="H33006" t="str">
        <f t="shared" si="223"/>
        <v/>
      </c>
    </row>
    <row r="33007" spans="8:8">
      <c r="H33007" t="str">
        <f t="shared" si="223"/>
        <v/>
      </c>
    </row>
    <row r="33008" spans="8:8">
      <c r="H33008" t="str">
        <f t="shared" si="223"/>
        <v/>
      </c>
    </row>
    <row r="33009" spans="8:8">
      <c r="H33009" t="str">
        <f t="shared" si="223"/>
        <v/>
      </c>
    </row>
    <row r="33010" spans="8:8">
      <c r="H33010" t="str">
        <f t="shared" si="223"/>
        <v/>
      </c>
    </row>
    <row r="33011" spans="8:8">
      <c r="H33011" t="str">
        <f t="shared" si="223"/>
        <v/>
      </c>
    </row>
    <row r="33012" spans="8:8">
      <c r="H33012" t="str">
        <f t="shared" si="223"/>
        <v/>
      </c>
    </row>
    <row r="33013" spans="8:8">
      <c r="H33013" t="str">
        <f t="shared" si="223"/>
        <v/>
      </c>
    </row>
    <row r="33014" spans="8:8">
      <c r="H33014" t="str">
        <f t="shared" si="223"/>
        <v/>
      </c>
    </row>
    <row r="33015" spans="8:8">
      <c r="H33015" t="str">
        <f t="shared" si="223"/>
        <v/>
      </c>
    </row>
    <row r="33016" spans="8:8">
      <c r="H33016" t="str">
        <f t="shared" si="223"/>
        <v/>
      </c>
    </row>
    <row r="33017" spans="8:8">
      <c r="H33017" t="str">
        <f t="shared" si="223"/>
        <v/>
      </c>
    </row>
    <row r="33018" spans="8:8">
      <c r="H33018" t="str">
        <f t="shared" si="223"/>
        <v/>
      </c>
    </row>
    <row r="33019" spans="8:8">
      <c r="H33019" t="str">
        <f t="shared" si="223"/>
        <v/>
      </c>
    </row>
    <row r="33020" spans="8:8">
      <c r="H33020" t="str">
        <f t="shared" si="223"/>
        <v/>
      </c>
    </row>
    <row r="33021" spans="8:8">
      <c r="H33021" t="str">
        <f t="shared" si="223"/>
        <v/>
      </c>
    </row>
    <row r="33022" spans="8:8">
      <c r="H33022" t="str">
        <f t="shared" si="223"/>
        <v/>
      </c>
    </row>
    <row r="33023" spans="8:8">
      <c r="H33023" t="str">
        <f t="shared" si="223"/>
        <v/>
      </c>
    </row>
    <row r="33024" spans="8:8">
      <c r="H33024" t="str">
        <f t="shared" si="223"/>
        <v/>
      </c>
    </row>
    <row r="33025" spans="8:8">
      <c r="H33025" t="str">
        <f t="shared" si="223"/>
        <v/>
      </c>
    </row>
    <row r="33026" spans="8:8">
      <c r="H33026" t="str">
        <f t="shared" si="223"/>
        <v/>
      </c>
    </row>
    <row r="33027" spans="8:8">
      <c r="H33027" t="str">
        <f t="shared" si="223"/>
        <v/>
      </c>
    </row>
    <row r="33028" spans="8:8">
      <c r="H33028" t="str">
        <f t="shared" si="223"/>
        <v/>
      </c>
    </row>
    <row r="33029" spans="8:8">
      <c r="H33029" t="str">
        <f t="shared" si="223"/>
        <v/>
      </c>
    </row>
    <row r="33030" spans="8:8">
      <c r="H33030" t="str">
        <f t="shared" si="223"/>
        <v/>
      </c>
    </row>
    <row r="33031" spans="8:8">
      <c r="H33031" t="str">
        <f t="shared" si="223"/>
        <v/>
      </c>
    </row>
    <row r="33032" spans="8:8">
      <c r="H33032" t="str">
        <f t="shared" si="223"/>
        <v/>
      </c>
    </row>
    <row r="33033" spans="8:8">
      <c r="H33033" t="str">
        <f t="shared" si="223"/>
        <v/>
      </c>
    </row>
    <row r="33034" spans="8:8">
      <c r="H33034" t="str">
        <f t="shared" si="223"/>
        <v/>
      </c>
    </row>
    <row r="33035" spans="8:8">
      <c r="H33035" t="str">
        <f t="shared" si="223"/>
        <v/>
      </c>
    </row>
    <row r="33036" spans="8:8">
      <c r="H33036" t="str">
        <f t="shared" si="223"/>
        <v/>
      </c>
    </row>
    <row r="33037" spans="8:8">
      <c r="H33037" t="str">
        <f t="shared" si="223"/>
        <v/>
      </c>
    </row>
    <row r="33038" spans="8:8">
      <c r="H33038" t="str">
        <f t="shared" si="223"/>
        <v/>
      </c>
    </row>
    <row r="33039" spans="8:8">
      <c r="H33039" t="str">
        <f t="shared" si="223"/>
        <v/>
      </c>
    </row>
    <row r="33040" spans="8:8">
      <c r="H33040" t="str">
        <f t="shared" si="223"/>
        <v/>
      </c>
    </row>
    <row r="33041" spans="8:8">
      <c r="H33041" t="str">
        <f t="shared" si="223"/>
        <v/>
      </c>
    </row>
    <row r="33042" spans="8:8">
      <c r="H33042" t="str">
        <f t="shared" si="223"/>
        <v/>
      </c>
    </row>
    <row r="33043" spans="8:8">
      <c r="H33043" t="str">
        <f t="shared" si="223"/>
        <v/>
      </c>
    </row>
    <row r="33044" spans="8:8">
      <c r="H33044" t="str">
        <f t="shared" si="223"/>
        <v/>
      </c>
    </row>
    <row r="33045" spans="8:8">
      <c r="H33045" t="str">
        <f t="shared" si="223"/>
        <v/>
      </c>
    </row>
    <row r="33046" spans="8:8">
      <c r="H33046" t="str">
        <f t="shared" si="223"/>
        <v/>
      </c>
    </row>
    <row r="33047" spans="8:8">
      <c r="H33047" t="str">
        <f t="shared" si="223"/>
        <v/>
      </c>
    </row>
    <row r="33048" spans="8:8">
      <c r="H33048" t="str">
        <f t="shared" si="223"/>
        <v/>
      </c>
    </row>
    <row r="33049" spans="8:8">
      <c r="H33049" t="str">
        <f t="shared" si="223"/>
        <v/>
      </c>
    </row>
    <row r="33050" spans="8:8">
      <c r="H33050" t="str">
        <f t="shared" si="223"/>
        <v/>
      </c>
    </row>
    <row r="33051" spans="8:8">
      <c r="H33051" t="str">
        <f t="shared" si="223"/>
        <v/>
      </c>
    </row>
    <row r="33052" spans="8:8">
      <c r="H33052" t="str">
        <f t="shared" si="223"/>
        <v/>
      </c>
    </row>
    <row r="33053" spans="8:8">
      <c r="H33053" t="str">
        <f t="shared" si="223"/>
        <v/>
      </c>
    </row>
    <row r="33054" spans="8:8">
      <c r="H33054" t="str">
        <f t="shared" si="223"/>
        <v/>
      </c>
    </row>
    <row r="33055" spans="8:8">
      <c r="H33055" t="str">
        <f t="shared" si="223"/>
        <v/>
      </c>
    </row>
    <row r="33056" spans="8:8">
      <c r="H33056" t="str">
        <f t="shared" si="223"/>
        <v/>
      </c>
    </row>
    <row r="33057" spans="8:8">
      <c r="H33057" t="str">
        <f t="shared" si="223"/>
        <v/>
      </c>
    </row>
    <row r="33058" spans="8:8">
      <c r="H33058" t="str">
        <f t="shared" ref="H33058:H33121" si="224">_xlfn.TEXTJOIN(", ", TRUE, G33058:G33058)</f>
        <v/>
      </c>
    </row>
    <row r="33059" spans="8:8">
      <c r="H33059" t="str">
        <f t="shared" si="224"/>
        <v/>
      </c>
    </row>
    <row r="33060" spans="8:8">
      <c r="H33060" t="str">
        <f t="shared" si="224"/>
        <v/>
      </c>
    </row>
    <row r="33061" spans="8:8">
      <c r="H33061" t="str">
        <f t="shared" si="224"/>
        <v/>
      </c>
    </row>
    <row r="33062" spans="8:8">
      <c r="H33062" t="str">
        <f t="shared" si="224"/>
        <v/>
      </c>
    </row>
    <row r="33063" spans="8:8">
      <c r="H33063" t="str">
        <f t="shared" si="224"/>
        <v/>
      </c>
    </row>
    <row r="33064" spans="8:8">
      <c r="H33064" t="str">
        <f t="shared" si="224"/>
        <v/>
      </c>
    </row>
    <row r="33065" spans="8:8">
      <c r="H33065" t="str">
        <f t="shared" si="224"/>
        <v/>
      </c>
    </row>
    <row r="33066" spans="8:8">
      <c r="H33066" t="str">
        <f t="shared" si="224"/>
        <v/>
      </c>
    </row>
    <row r="33067" spans="8:8">
      <c r="H33067" t="str">
        <f t="shared" si="224"/>
        <v/>
      </c>
    </row>
    <row r="33068" spans="8:8">
      <c r="H33068" t="str">
        <f t="shared" si="224"/>
        <v/>
      </c>
    </row>
    <row r="33069" spans="8:8">
      <c r="H33069" t="str">
        <f t="shared" si="224"/>
        <v/>
      </c>
    </row>
    <row r="33070" spans="8:8">
      <c r="H33070" t="str">
        <f t="shared" si="224"/>
        <v/>
      </c>
    </row>
    <row r="33071" spans="8:8">
      <c r="H33071" t="str">
        <f t="shared" si="224"/>
        <v/>
      </c>
    </row>
    <row r="33072" spans="8:8">
      <c r="H33072" t="str">
        <f t="shared" si="224"/>
        <v/>
      </c>
    </row>
    <row r="33073" spans="8:8">
      <c r="H33073" t="str">
        <f t="shared" si="224"/>
        <v/>
      </c>
    </row>
    <row r="33074" spans="8:8">
      <c r="H33074" t="str">
        <f t="shared" si="224"/>
        <v/>
      </c>
    </row>
    <row r="33075" spans="8:8">
      <c r="H33075" t="str">
        <f t="shared" si="224"/>
        <v/>
      </c>
    </row>
    <row r="33076" spans="8:8">
      <c r="H33076" t="str">
        <f t="shared" si="224"/>
        <v/>
      </c>
    </row>
    <row r="33077" spans="8:8">
      <c r="H33077" t="str">
        <f t="shared" si="224"/>
        <v/>
      </c>
    </row>
    <row r="33078" spans="8:8">
      <c r="H33078" t="str">
        <f t="shared" si="224"/>
        <v/>
      </c>
    </row>
    <row r="33079" spans="8:8">
      <c r="H33079" t="str">
        <f t="shared" si="224"/>
        <v/>
      </c>
    </row>
    <row r="33080" spans="8:8">
      <c r="H33080" t="str">
        <f t="shared" si="224"/>
        <v/>
      </c>
    </row>
    <row r="33081" spans="8:8">
      <c r="H33081" t="str">
        <f t="shared" si="224"/>
        <v/>
      </c>
    </row>
    <row r="33082" spans="8:8">
      <c r="H33082" t="str">
        <f t="shared" si="224"/>
        <v/>
      </c>
    </row>
    <row r="33083" spans="8:8">
      <c r="H33083" t="str">
        <f t="shared" si="224"/>
        <v/>
      </c>
    </row>
    <row r="33084" spans="8:8">
      <c r="H33084" t="str">
        <f t="shared" si="224"/>
        <v/>
      </c>
    </row>
    <row r="33085" spans="8:8">
      <c r="H33085" t="str">
        <f t="shared" si="224"/>
        <v/>
      </c>
    </row>
    <row r="33086" spans="8:8">
      <c r="H33086" t="str">
        <f t="shared" si="224"/>
        <v/>
      </c>
    </row>
    <row r="33087" spans="8:8">
      <c r="H33087" t="str">
        <f t="shared" si="224"/>
        <v/>
      </c>
    </row>
    <row r="33088" spans="8:8">
      <c r="H33088" t="str">
        <f t="shared" si="224"/>
        <v/>
      </c>
    </row>
    <row r="33089" spans="8:8">
      <c r="H33089" t="str">
        <f t="shared" si="224"/>
        <v/>
      </c>
    </row>
    <row r="33090" spans="8:8">
      <c r="H33090" t="str">
        <f t="shared" si="224"/>
        <v/>
      </c>
    </row>
    <row r="33091" spans="8:8">
      <c r="H33091" t="str">
        <f t="shared" si="224"/>
        <v/>
      </c>
    </row>
    <row r="33092" spans="8:8">
      <c r="H33092" t="str">
        <f t="shared" si="224"/>
        <v/>
      </c>
    </row>
    <row r="33093" spans="8:8">
      <c r="H33093" t="str">
        <f t="shared" si="224"/>
        <v/>
      </c>
    </row>
    <row r="33094" spans="8:8">
      <c r="H33094" t="str">
        <f t="shared" si="224"/>
        <v/>
      </c>
    </row>
    <row r="33095" spans="8:8">
      <c r="H33095" t="str">
        <f t="shared" si="224"/>
        <v/>
      </c>
    </row>
    <row r="33096" spans="8:8">
      <c r="H33096" t="str">
        <f t="shared" si="224"/>
        <v/>
      </c>
    </row>
    <row r="33097" spans="8:8">
      <c r="H33097" t="str">
        <f t="shared" si="224"/>
        <v/>
      </c>
    </row>
    <row r="33098" spans="8:8">
      <c r="H33098" t="str">
        <f t="shared" si="224"/>
        <v/>
      </c>
    </row>
    <row r="33099" spans="8:8">
      <c r="H33099" t="str">
        <f t="shared" si="224"/>
        <v/>
      </c>
    </row>
    <row r="33100" spans="8:8">
      <c r="H33100" t="str">
        <f t="shared" si="224"/>
        <v/>
      </c>
    </row>
    <row r="33101" spans="8:8">
      <c r="H33101" t="str">
        <f t="shared" si="224"/>
        <v/>
      </c>
    </row>
    <row r="33102" spans="8:8">
      <c r="H33102" t="str">
        <f t="shared" si="224"/>
        <v/>
      </c>
    </row>
    <row r="33103" spans="8:8">
      <c r="H33103" t="str">
        <f t="shared" si="224"/>
        <v/>
      </c>
    </row>
    <row r="33104" spans="8:8">
      <c r="H33104" t="str">
        <f t="shared" si="224"/>
        <v/>
      </c>
    </row>
    <row r="33105" spans="8:8">
      <c r="H33105" t="str">
        <f t="shared" si="224"/>
        <v/>
      </c>
    </row>
    <row r="33106" spans="8:8">
      <c r="H33106" t="str">
        <f t="shared" si="224"/>
        <v/>
      </c>
    </row>
    <row r="33107" spans="8:8">
      <c r="H33107" t="str">
        <f t="shared" si="224"/>
        <v/>
      </c>
    </row>
    <row r="33108" spans="8:8">
      <c r="H33108" t="str">
        <f t="shared" si="224"/>
        <v/>
      </c>
    </row>
    <row r="33109" spans="8:8">
      <c r="H33109" t="str">
        <f t="shared" si="224"/>
        <v/>
      </c>
    </row>
    <row r="33110" spans="8:8">
      <c r="H33110" t="str">
        <f t="shared" si="224"/>
        <v/>
      </c>
    </row>
    <row r="33111" spans="8:8">
      <c r="H33111" t="str">
        <f t="shared" si="224"/>
        <v/>
      </c>
    </row>
    <row r="33112" spans="8:8">
      <c r="H33112" t="str">
        <f t="shared" si="224"/>
        <v/>
      </c>
    </row>
    <row r="33113" spans="8:8">
      <c r="H33113" t="str">
        <f t="shared" si="224"/>
        <v/>
      </c>
    </row>
    <row r="33114" spans="8:8">
      <c r="H33114" t="str">
        <f t="shared" si="224"/>
        <v/>
      </c>
    </row>
    <row r="33115" spans="8:8">
      <c r="H33115" t="str">
        <f t="shared" si="224"/>
        <v/>
      </c>
    </row>
    <row r="33116" spans="8:8">
      <c r="H33116" t="str">
        <f t="shared" si="224"/>
        <v/>
      </c>
    </row>
    <row r="33117" spans="8:8">
      <c r="H33117" t="str">
        <f t="shared" si="224"/>
        <v/>
      </c>
    </row>
    <row r="33118" spans="8:8">
      <c r="H33118" t="str">
        <f t="shared" si="224"/>
        <v/>
      </c>
    </row>
    <row r="33119" spans="8:8">
      <c r="H33119" t="str">
        <f t="shared" si="224"/>
        <v/>
      </c>
    </row>
    <row r="33120" spans="8:8">
      <c r="H33120" t="str">
        <f t="shared" si="224"/>
        <v/>
      </c>
    </row>
    <row r="33121" spans="8:8">
      <c r="H33121" t="str">
        <f t="shared" si="224"/>
        <v/>
      </c>
    </row>
    <row r="33122" spans="8:8">
      <c r="H33122" t="str">
        <f t="shared" ref="H33122:H33185" si="225">_xlfn.TEXTJOIN(", ", TRUE, G33122:G33122)</f>
        <v/>
      </c>
    </row>
    <row r="33123" spans="8:8">
      <c r="H33123" t="str">
        <f t="shared" si="225"/>
        <v/>
      </c>
    </row>
    <row r="33124" spans="8:8">
      <c r="H33124" t="str">
        <f t="shared" si="225"/>
        <v/>
      </c>
    </row>
    <row r="33125" spans="8:8">
      <c r="H33125" t="str">
        <f t="shared" si="225"/>
        <v/>
      </c>
    </row>
    <row r="33126" spans="8:8">
      <c r="H33126" t="str">
        <f t="shared" si="225"/>
        <v/>
      </c>
    </row>
    <row r="33127" spans="8:8">
      <c r="H33127" t="str">
        <f t="shared" si="225"/>
        <v/>
      </c>
    </row>
    <row r="33128" spans="8:8">
      <c r="H33128" t="str">
        <f t="shared" si="225"/>
        <v/>
      </c>
    </row>
    <row r="33129" spans="8:8">
      <c r="H33129" t="str">
        <f t="shared" si="225"/>
        <v/>
      </c>
    </row>
    <row r="33130" spans="8:8">
      <c r="H33130" t="str">
        <f t="shared" si="225"/>
        <v/>
      </c>
    </row>
    <row r="33131" spans="8:8">
      <c r="H33131" t="str">
        <f t="shared" si="225"/>
        <v/>
      </c>
    </row>
    <row r="33132" spans="8:8">
      <c r="H33132" t="str">
        <f t="shared" si="225"/>
        <v/>
      </c>
    </row>
    <row r="33133" spans="8:8">
      <c r="H33133" t="str">
        <f t="shared" si="225"/>
        <v/>
      </c>
    </row>
    <row r="33134" spans="8:8">
      <c r="H33134" t="str">
        <f t="shared" si="225"/>
        <v/>
      </c>
    </row>
    <row r="33135" spans="8:8">
      <c r="H33135" t="str">
        <f t="shared" si="225"/>
        <v/>
      </c>
    </row>
    <row r="33136" spans="8:8">
      <c r="H33136" t="str">
        <f t="shared" si="225"/>
        <v/>
      </c>
    </row>
    <row r="33137" spans="8:8">
      <c r="H33137" t="str">
        <f t="shared" si="225"/>
        <v/>
      </c>
    </row>
    <row r="33138" spans="8:8">
      <c r="H33138" t="str">
        <f t="shared" si="225"/>
        <v/>
      </c>
    </row>
    <row r="33139" spans="8:8">
      <c r="H33139" t="str">
        <f t="shared" si="225"/>
        <v/>
      </c>
    </row>
    <row r="33140" spans="8:8">
      <c r="H33140" t="str">
        <f t="shared" si="225"/>
        <v/>
      </c>
    </row>
    <row r="33141" spans="8:8">
      <c r="H33141" t="str">
        <f t="shared" si="225"/>
        <v/>
      </c>
    </row>
    <row r="33142" spans="8:8">
      <c r="H33142" t="str">
        <f t="shared" si="225"/>
        <v/>
      </c>
    </row>
    <row r="33143" spans="8:8">
      <c r="H33143" t="str">
        <f t="shared" si="225"/>
        <v/>
      </c>
    </row>
    <row r="33144" spans="8:8">
      <c r="H33144" t="str">
        <f t="shared" si="225"/>
        <v/>
      </c>
    </row>
    <row r="33145" spans="8:8">
      <c r="H33145" t="str">
        <f t="shared" si="225"/>
        <v/>
      </c>
    </row>
    <row r="33146" spans="8:8">
      <c r="H33146" t="str">
        <f t="shared" si="225"/>
        <v/>
      </c>
    </row>
    <row r="33147" spans="8:8">
      <c r="H33147" t="str">
        <f t="shared" si="225"/>
        <v/>
      </c>
    </row>
    <row r="33148" spans="8:8">
      <c r="H33148" t="str">
        <f t="shared" si="225"/>
        <v/>
      </c>
    </row>
    <row r="33149" spans="8:8">
      <c r="H33149" t="str">
        <f t="shared" si="225"/>
        <v/>
      </c>
    </row>
    <row r="33150" spans="8:8">
      <c r="H33150" t="str">
        <f t="shared" si="225"/>
        <v/>
      </c>
    </row>
    <row r="33151" spans="8:8">
      <c r="H33151" t="str">
        <f t="shared" si="225"/>
        <v/>
      </c>
    </row>
    <row r="33152" spans="8:8">
      <c r="H33152" t="str">
        <f t="shared" si="225"/>
        <v/>
      </c>
    </row>
    <row r="33153" spans="8:8">
      <c r="H33153" t="str">
        <f t="shared" si="225"/>
        <v/>
      </c>
    </row>
    <row r="33154" spans="8:8">
      <c r="H33154" t="str">
        <f t="shared" si="225"/>
        <v/>
      </c>
    </row>
    <row r="33155" spans="8:8">
      <c r="H33155" t="str">
        <f t="shared" si="225"/>
        <v/>
      </c>
    </row>
    <row r="33156" spans="8:8">
      <c r="H33156" t="str">
        <f t="shared" si="225"/>
        <v/>
      </c>
    </row>
    <row r="33157" spans="8:8">
      <c r="H33157" t="str">
        <f t="shared" si="225"/>
        <v/>
      </c>
    </row>
    <row r="33158" spans="8:8">
      <c r="H33158" t="str">
        <f t="shared" si="225"/>
        <v/>
      </c>
    </row>
    <row r="33159" spans="8:8">
      <c r="H33159" t="str">
        <f t="shared" si="225"/>
        <v/>
      </c>
    </row>
    <row r="33160" spans="8:8">
      <c r="H33160" t="str">
        <f t="shared" si="225"/>
        <v/>
      </c>
    </row>
    <row r="33161" spans="8:8">
      <c r="H33161" t="str">
        <f t="shared" si="225"/>
        <v/>
      </c>
    </row>
    <row r="33162" spans="8:8">
      <c r="H33162" t="str">
        <f t="shared" si="225"/>
        <v/>
      </c>
    </row>
    <row r="33163" spans="8:8">
      <c r="H33163" t="str">
        <f t="shared" si="225"/>
        <v/>
      </c>
    </row>
    <row r="33164" spans="8:8">
      <c r="H33164" t="str">
        <f t="shared" si="225"/>
        <v/>
      </c>
    </row>
    <row r="33165" spans="8:8">
      <c r="H33165" t="str">
        <f t="shared" si="225"/>
        <v/>
      </c>
    </row>
    <row r="33166" spans="8:8">
      <c r="H33166" t="str">
        <f t="shared" si="225"/>
        <v/>
      </c>
    </row>
    <row r="33167" spans="8:8">
      <c r="H33167" t="str">
        <f t="shared" si="225"/>
        <v/>
      </c>
    </row>
    <row r="33168" spans="8:8">
      <c r="H33168" t="str">
        <f t="shared" si="225"/>
        <v/>
      </c>
    </row>
    <row r="33169" spans="8:8">
      <c r="H33169" t="str">
        <f t="shared" si="225"/>
        <v/>
      </c>
    </row>
    <row r="33170" spans="8:8">
      <c r="H33170" t="str">
        <f t="shared" si="225"/>
        <v/>
      </c>
    </row>
    <row r="33171" spans="8:8">
      <c r="H33171" t="str">
        <f t="shared" si="225"/>
        <v/>
      </c>
    </row>
    <row r="33172" spans="8:8">
      <c r="H33172" t="str">
        <f t="shared" si="225"/>
        <v/>
      </c>
    </row>
    <row r="33173" spans="8:8">
      <c r="H33173" t="str">
        <f t="shared" si="225"/>
        <v/>
      </c>
    </row>
    <row r="33174" spans="8:8">
      <c r="H33174" t="str">
        <f t="shared" si="225"/>
        <v/>
      </c>
    </row>
    <row r="33175" spans="8:8">
      <c r="H33175" t="str">
        <f t="shared" si="225"/>
        <v/>
      </c>
    </row>
    <row r="33176" spans="8:8">
      <c r="H33176" t="str">
        <f t="shared" si="225"/>
        <v/>
      </c>
    </row>
    <row r="33177" spans="8:8">
      <c r="H33177" t="str">
        <f t="shared" si="225"/>
        <v/>
      </c>
    </row>
    <row r="33178" spans="8:8">
      <c r="H33178" t="str">
        <f t="shared" si="225"/>
        <v/>
      </c>
    </row>
    <row r="33179" spans="8:8">
      <c r="H33179" t="str">
        <f t="shared" si="225"/>
        <v/>
      </c>
    </row>
    <row r="33180" spans="8:8">
      <c r="H33180" t="str">
        <f t="shared" si="225"/>
        <v/>
      </c>
    </row>
    <row r="33181" spans="8:8">
      <c r="H33181" t="str">
        <f t="shared" si="225"/>
        <v/>
      </c>
    </row>
    <row r="33182" spans="8:8">
      <c r="H33182" t="str">
        <f t="shared" si="225"/>
        <v/>
      </c>
    </row>
    <row r="33183" spans="8:8">
      <c r="H33183" t="str">
        <f t="shared" si="225"/>
        <v/>
      </c>
    </row>
    <row r="33184" spans="8:8">
      <c r="H33184" t="str">
        <f t="shared" si="225"/>
        <v/>
      </c>
    </row>
    <row r="33185" spans="8:8">
      <c r="H33185" t="str">
        <f t="shared" si="225"/>
        <v/>
      </c>
    </row>
    <row r="33186" spans="8:8">
      <c r="H33186" t="str">
        <f t="shared" ref="H33186:H33249" si="226">_xlfn.TEXTJOIN(", ", TRUE, G33186:G33186)</f>
        <v/>
      </c>
    </row>
    <row r="33187" spans="8:8">
      <c r="H33187" t="str">
        <f t="shared" si="226"/>
        <v/>
      </c>
    </row>
    <row r="33188" spans="8:8">
      <c r="H33188" t="str">
        <f t="shared" si="226"/>
        <v/>
      </c>
    </row>
    <row r="33189" spans="8:8">
      <c r="H33189" t="str">
        <f t="shared" si="226"/>
        <v/>
      </c>
    </row>
    <row r="33190" spans="8:8">
      <c r="H33190" t="str">
        <f t="shared" si="226"/>
        <v/>
      </c>
    </row>
    <row r="33191" spans="8:8">
      <c r="H33191" t="str">
        <f t="shared" si="226"/>
        <v/>
      </c>
    </row>
    <row r="33192" spans="8:8">
      <c r="H33192" t="str">
        <f t="shared" si="226"/>
        <v/>
      </c>
    </row>
    <row r="33193" spans="8:8">
      <c r="H33193" t="str">
        <f t="shared" si="226"/>
        <v/>
      </c>
    </row>
    <row r="33194" spans="8:8">
      <c r="H33194" t="str">
        <f t="shared" si="226"/>
        <v/>
      </c>
    </row>
    <row r="33195" spans="8:8">
      <c r="H33195" t="str">
        <f t="shared" si="226"/>
        <v/>
      </c>
    </row>
    <row r="33196" spans="8:8">
      <c r="H33196" t="str">
        <f t="shared" si="226"/>
        <v/>
      </c>
    </row>
    <row r="33197" spans="8:8">
      <c r="H33197" t="str">
        <f t="shared" si="226"/>
        <v/>
      </c>
    </row>
    <row r="33198" spans="8:8">
      <c r="H33198" t="str">
        <f t="shared" si="226"/>
        <v/>
      </c>
    </row>
    <row r="33199" spans="8:8">
      <c r="H33199" t="str">
        <f t="shared" si="226"/>
        <v/>
      </c>
    </row>
    <row r="33200" spans="8:8">
      <c r="H33200" t="str">
        <f t="shared" si="226"/>
        <v/>
      </c>
    </row>
    <row r="33201" spans="8:8">
      <c r="H33201" t="str">
        <f t="shared" si="226"/>
        <v/>
      </c>
    </row>
    <row r="33202" spans="8:8">
      <c r="H33202" t="str">
        <f t="shared" si="226"/>
        <v/>
      </c>
    </row>
    <row r="33203" spans="8:8">
      <c r="H33203" t="str">
        <f t="shared" si="226"/>
        <v/>
      </c>
    </row>
    <row r="33204" spans="8:8">
      <c r="H33204" t="str">
        <f t="shared" si="226"/>
        <v/>
      </c>
    </row>
    <row r="33205" spans="8:8">
      <c r="H33205" t="str">
        <f t="shared" si="226"/>
        <v/>
      </c>
    </row>
    <row r="33206" spans="8:8">
      <c r="H33206" t="str">
        <f t="shared" si="226"/>
        <v/>
      </c>
    </row>
    <row r="33207" spans="8:8">
      <c r="H33207" t="str">
        <f t="shared" si="226"/>
        <v/>
      </c>
    </row>
    <row r="33208" spans="8:8">
      <c r="H33208" t="str">
        <f t="shared" si="226"/>
        <v/>
      </c>
    </row>
    <row r="33209" spans="8:8">
      <c r="H33209" t="str">
        <f t="shared" si="226"/>
        <v/>
      </c>
    </row>
    <row r="33210" spans="8:8">
      <c r="H33210" t="str">
        <f t="shared" si="226"/>
        <v/>
      </c>
    </row>
    <row r="33211" spans="8:8">
      <c r="H33211" t="str">
        <f t="shared" si="226"/>
        <v/>
      </c>
    </row>
    <row r="33212" spans="8:8">
      <c r="H33212" t="str">
        <f t="shared" si="226"/>
        <v/>
      </c>
    </row>
    <row r="33213" spans="8:8">
      <c r="H33213" t="str">
        <f t="shared" si="226"/>
        <v/>
      </c>
    </row>
    <row r="33214" spans="8:8">
      <c r="H33214" t="str">
        <f t="shared" si="226"/>
        <v/>
      </c>
    </row>
    <row r="33215" spans="8:8">
      <c r="H33215" t="str">
        <f t="shared" si="226"/>
        <v/>
      </c>
    </row>
    <row r="33216" spans="8:8">
      <c r="H33216" t="str">
        <f t="shared" si="226"/>
        <v/>
      </c>
    </row>
    <row r="33217" spans="8:8">
      <c r="H33217" t="str">
        <f t="shared" si="226"/>
        <v/>
      </c>
    </row>
    <row r="33218" spans="8:8">
      <c r="H33218" t="str">
        <f t="shared" si="226"/>
        <v/>
      </c>
    </row>
    <row r="33219" spans="8:8">
      <c r="H33219" t="str">
        <f t="shared" si="226"/>
        <v/>
      </c>
    </row>
    <row r="33220" spans="8:8">
      <c r="H33220" t="str">
        <f t="shared" si="226"/>
        <v/>
      </c>
    </row>
    <row r="33221" spans="8:8">
      <c r="H33221" t="str">
        <f t="shared" si="226"/>
        <v/>
      </c>
    </row>
    <row r="33222" spans="8:8">
      <c r="H33222" t="str">
        <f t="shared" si="226"/>
        <v/>
      </c>
    </row>
    <row r="33223" spans="8:8">
      <c r="H33223" t="str">
        <f t="shared" si="226"/>
        <v/>
      </c>
    </row>
    <row r="33224" spans="8:8">
      <c r="H33224" t="str">
        <f t="shared" si="226"/>
        <v/>
      </c>
    </row>
    <row r="33225" spans="8:8">
      <c r="H33225" t="str">
        <f t="shared" si="226"/>
        <v/>
      </c>
    </row>
    <row r="33226" spans="8:8">
      <c r="H33226" t="str">
        <f t="shared" si="226"/>
        <v/>
      </c>
    </row>
    <row r="33227" spans="8:8">
      <c r="H33227" t="str">
        <f t="shared" si="226"/>
        <v/>
      </c>
    </row>
    <row r="33228" spans="8:8">
      <c r="H33228" t="str">
        <f t="shared" si="226"/>
        <v/>
      </c>
    </row>
    <row r="33229" spans="8:8">
      <c r="H33229" t="str">
        <f t="shared" si="226"/>
        <v/>
      </c>
    </row>
    <row r="33230" spans="8:8">
      <c r="H33230" t="str">
        <f t="shared" si="226"/>
        <v/>
      </c>
    </row>
    <row r="33231" spans="8:8">
      <c r="H33231" t="str">
        <f t="shared" si="226"/>
        <v/>
      </c>
    </row>
    <row r="33232" spans="8:8">
      <c r="H33232" t="str">
        <f t="shared" si="226"/>
        <v/>
      </c>
    </row>
    <row r="33233" spans="8:8">
      <c r="H33233" t="str">
        <f t="shared" si="226"/>
        <v/>
      </c>
    </row>
    <row r="33234" spans="8:8">
      <c r="H33234" t="str">
        <f t="shared" si="226"/>
        <v/>
      </c>
    </row>
    <row r="33235" spans="8:8">
      <c r="H33235" t="str">
        <f t="shared" si="226"/>
        <v/>
      </c>
    </row>
    <row r="33236" spans="8:8">
      <c r="H33236" t="str">
        <f t="shared" si="226"/>
        <v/>
      </c>
    </row>
    <row r="33237" spans="8:8">
      <c r="H33237" t="str">
        <f t="shared" si="226"/>
        <v/>
      </c>
    </row>
    <row r="33238" spans="8:8">
      <c r="H33238" t="str">
        <f t="shared" si="226"/>
        <v/>
      </c>
    </row>
    <row r="33239" spans="8:8">
      <c r="H33239" t="str">
        <f t="shared" si="226"/>
        <v/>
      </c>
    </row>
    <row r="33240" spans="8:8">
      <c r="H33240" t="str">
        <f t="shared" si="226"/>
        <v/>
      </c>
    </row>
    <row r="33241" spans="8:8">
      <c r="H33241" t="str">
        <f t="shared" si="226"/>
        <v/>
      </c>
    </row>
    <row r="33242" spans="8:8">
      <c r="H33242" t="str">
        <f t="shared" si="226"/>
        <v/>
      </c>
    </row>
    <row r="33243" spans="8:8">
      <c r="H33243" t="str">
        <f t="shared" si="226"/>
        <v/>
      </c>
    </row>
    <row r="33244" spans="8:8">
      <c r="H33244" t="str">
        <f t="shared" si="226"/>
        <v/>
      </c>
    </row>
    <row r="33245" spans="8:8">
      <c r="H33245" t="str">
        <f t="shared" si="226"/>
        <v/>
      </c>
    </row>
    <row r="33246" spans="8:8">
      <c r="H33246" t="str">
        <f t="shared" si="226"/>
        <v/>
      </c>
    </row>
    <row r="33247" spans="8:8">
      <c r="H33247" t="str">
        <f t="shared" si="226"/>
        <v/>
      </c>
    </row>
    <row r="33248" spans="8:8">
      <c r="H33248" t="str">
        <f t="shared" si="226"/>
        <v/>
      </c>
    </row>
    <row r="33249" spans="8:8">
      <c r="H33249" t="str">
        <f t="shared" si="226"/>
        <v/>
      </c>
    </row>
    <row r="33250" spans="8:8">
      <c r="H33250" t="str">
        <f t="shared" ref="H33250:H33313" si="227">_xlfn.TEXTJOIN(", ", TRUE, G33250:G33250)</f>
        <v/>
      </c>
    </row>
    <row r="33251" spans="8:8">
      <c r="H33251" t="str">
        <f t="shared" si="227"/>
        <v/>
      </c>
    </row>
    <row r="33252" spans="8:8">
      <c r="H33252" t="str">
        <f t="shared" si="227"/>
        <v/>
      </c>
    </row>
    <row r="33253" spans="8:8">
      <c r="H33253" t="str">
        <f t="shared" si="227"/>
        <v/>
      </c>
    </row>
    <row r="33254" spans="8:8">
      <c r="H33254" t="str">
        <f t="shared" si="227"/>
        <v/>
      </c>
    </row>
    <row r="33255" spans="8:8">
      <c r="H33255" t="str">
        <f t="shared" si="227"/>
        <v/>
      </c>
    </row>
    <row r="33256" spans="8:8">
      <c r="H33256" t="str">
        <f t="shared" si="227"/>
        <v/>
      </c>
    </row>
    <row r="33257" spans="8:8">
      <c r="H33257" t="str">
        <f t="shared" si="227"/>
        <v/>
      </c>
    </row>
    <row r="33258" spans="8:8">
      <c r="H33258" t="str">
        <f t="shared" si="227"/>
        <v/>
      </c>
    </row>
    <row r="33259" spans="8:8">
      <c r="H33259" t="str">
        <f t="shared" si="227"/>
        <v/>
      </c>
    </row>
    <row r="33260" spans="8:8">
      <c r="H33260" t="str">
        <f t="shared" si="227"/>
        <v/>
      </c>
    </row>
    <row r="33261" spans="8:8">
      <c r="H33261" t="str">
        <f t="shared" si="227"/>
        <v/>
      </c>
    </row>
    <row r="33262" spans="8:8">
      <c r="H33262" t="str">
        <f t="shared" si="227"/>
        <v/>
      </c>
    </row>
    <row r="33263" spans="8:8">
      <c r="H33263" t="str">
        <f t="shared" si="227"/>
        <v/>
      </c>
    </row>
    <row r="33264" spans="8:8">
      <c r="H33264" t="str">
        <f t="shared" si="227"/>
        <v/>
      </c>
    </row>
    <row r="33265" spans="8:8">
      <c r="H33265" t="str">
        <f t="shared" si="227"/>
        <v/>
      </c>
    </row>
    <row r="33266" spans="8:8">
      <c r="H33266" t="str">
        <f t="shared" si="227"/>
        <v/>
      </c>
    </row>
    <row r="33267" spans="8:8">
      <c r="H33267" t="str">
        <f t="shared" si="227"/>
        <v/>
      </c>
    </row>
    <row r="33268" spans="8:8">
      <c r="H33268" t="str">
        <f t="shared" si="227"/>
        <v/>
      </c>
    </row>
    <row r="33269" spans="8:8">
      <c r="H33269" t="str">
        <f t="shared" si="227"/>
        <v/>
      </c>
    </row>
    <row r="33270" spans="8:8">
      <c r="H33270" t="str">
        <f t="shared" si="227"/>
        <v/>
      </c>
    </row>
    <row r="33271" spans="8:8">
      <c r="H33271" t="str">
        <f t="shared" si="227"/>
        <v/>
      </c>
    </row>
    <row r="33272" spans="8:8">
      <c r="H33272" t="str">
        <f t="shared" si="227"/>
        <v/>
      </c>
    </row>
    <row r="33273" spans="8:8">
      <c r="H33273" t="str">
        <f t="shared" si="227"/>
        <v/>
      </c>
    </row>
    <row r="33274" spans="8:8">
      <c r="H33274" t="str">
        <f t="shared" si="227"/>
        <v/>
      </c>
    </row>
    <row r="33275" spans="8:8">
      <c r="H33275" t="str">
        <f t="shared" si="227"/>
        <v/>
      </c>
    </row>
    <row r="33276" spans="8:8">
      <c r="H33276" t="str">
        <f t="shared" si="227"/>
        <v/>
      </c>
    </row>
    <row r="33277" spans="8:8">
      <c r="H33277" t="str">
        <f t="shared" si="227"/>
        <v/>
      </c>
    </row>
    <row r="33278" spans="8:8">
      <c r="H33278" t="str">
        <f t="shared" si="227"/>
        <v/>
      </c>
    </row>
    <row r="33279" spans="8:8">
      <c r="H33279" t="str">
        <f t="shared" si="227"/>
        <v/>
      </c>
    </row>
    <row r="33280" spans="8:8">
      <c r="H33280" t="str">
        <f t="shared" si="227"/>
        <v/>
      </c>
    </row>
    <row r="33281" spans="8:8">
      <c r="H33281" t="str">
        <f t="shared" si="227"/>
        <v/>
      </c>
    </row>
    <row r="33282" spans="8:8">
      <c r="H33282" t="str">
        <f t="shared" si="227"/>
        <v/>
      </c>
    </row>
    <row r="33283" spans="8:8">
      <c r="H33283" t="str">
        <f t="shared" si="227"/>
        <v/>
      </c>
    </row>
    <row r="33284" spans="8:8">
      <c r="H33284" t="str">
        <f t="shared" si="227"/>
        <v/>
      </c>
    </row>
    <row r="33285" spans="8:8">
      <c r="H33285" t="str">
        <f t="shared" si="227"/>
        <v/>
      </c>
    </row>
    <row r="33286" spans="8:8">
      <c r="H33286" t="str">
        <f t="shared" si="227"/>
        <v/>
      </c>
    </row>
    <row r="33287" spans="8:8">
      <c r="H33287" t="str">
        <f t="shared" si="227"/>
        <v/>
      </c>
    </row>
    <row r="33288" spans="8:8">
      <c r="H33288" t="str">
        <f t="shared" si="227"/>
        <v/>
      </c>
    </row>
    <row r="33289" spans="8:8">
      <c r="H33289" t="str">
        <f t="shared" si="227"/>
        <v/>
      </c>
    </row>
    <row r="33290" spans="8:8">
      <c r="H33290" t="str">
        <f t="shared" si="227"/>
        <v/>
      </c>
    </row>
    <row r="33291" spans="8:8">
      <c r="H33291" t="str">
        <f t="shared" si="227"/>
        <v/>
      </c>
    </row>
    <row r="33292" spans="8:8">
      <c r="H33292" t="str">
        <f t="shared" si="227"/>
        <v/>
      </c>
    </row>
    <row r="33293" spans="8:8">
      <c r="H33293" t="str">
        <f t="shared" si="227"/>
        <v/>
      </c>
    </row>
    <row r="33294" spans="8:8">
      <c r="H33294" t="str">
        <f t="shared" si="227"/>
        <v/>
      </c>
    </row>
    <row r="33295" spans="8:8">
      <c r="H33295" t="str">
        <f t="shared" si="227"/>
        <v/>
      </c>
    </row>
    <row r="33296" spans="8:8">
      <c r="H33296" t="str">
        <f t="shared" si="227"/>
        <v/>
      </c>
    </row>
    <row r="33297" spans="8:8">
      <c r="H33297" t="str">
        <f t="shared" si="227"/>
        <v/>
      </c>
    </row>
    <row r="33298" spans="8:8">
      <c r="H33298" t="str">
        <f t="shared" si="227"/>
        <v/>
      </c>
    </row>
    <row r="33299" spans="8:8">
      <c r="H33299" t="str">
        <f t="shared" si="227"/>
        <v/>
      </c>
    </row>
    <row r="33300" spans="8:8">
      <c r="H33300" t="str">
        <f t="shared" si="227"/>
        <v/>
      </c>
    </row>
    <row r="33301" spans="8:8">
      <c r="H33301" t="str">
        <f t="shared" si="227"/>
        <v/>
      </c>
    </row>
    <row r="33302" spans="8:8">
      <c r="H33302" t="str">
        <f t="shared" si="227"/>
        <v/>
      </c>
    </row>
    <row r="33303" spans="8:8">
      <c r="H33303" t="str">
        <f t="shared" si="227"/>
        <v/>
      </c>
    </row>
    <row r="33304" spans="8:8">
      <c r="H33304" t="str">
        <f t="shared" si="227"/>
        <v/>
      </c>
    </row>
    <row r="33305" spans="8:8">
      <c r="H33305" t="str">
        <f t="shared" si="227"/>
        <v/>
      </c>
    </row>
    <row r="33306" spans="8:8">
      <c r="H33306" t="str">
        <f t="shared" si="227"/>
        <v/>
      </c>
    </row>
    <row r="33307" spans="8:8">
      <c r="H33307" t="str">
        <f t="shared" si="227"/>
        <v/>
      </c>
    </row>
    <row r="33308" spans="8:8">
      <c r="H33308" t="str">
        <f t="shared" si="227"/>
        <v/>
      </c>
    </row>
    <row r="33309" spans="8:8">
      <c r="H33309" t="str">
        <f t="shared" si="227"/>
        <v/>
      </c>
    </row>
    <row r="33310" spans="8:8">
      <c r="H33310" t="str">
        <f t="shared" si="227"/>
        <v/>
      </c>
    </row>
    <row r="33311" spans="8:8">
      <c r="H33311" t="str">
        <f t="shared" si="227"/>
        <v/>
      </c>
    </row>
    <row r="33312" spans="8:8">
      <c r="H33312" t="str">
        <f t="shared" si="227"/>
        <v/>
      </c>
    </row>
    <row r="33313" spans="8:8">
      <c r="H33313" t="str">
        <f t="shared" si="227"/>
        <v/>
      </c>
    </row>
    <row r="33314" spans="8:8">
      <c r="H33314" t="str">
        <f t="shared" ref="H33314:H33377" si="228">_xlfn.TEXTJOIN(", ", TRUE, G33314:G33314)</f>
        <v/>
      </c>
    </row>
    <row r="33315" spans="8:8">
      <c r="H33315" t="str">
        <f t="shared" si="228"/>
        <v/>
      </c>
    </row>
    <row r="33316" spans="8:8">
      <c r="H33316" t="str">
        <f t="shared" si="228"/>
        <v/>
      </c>
    </row>
    <row r="33317" spans="8:8">
      <c r="H33317" t="str">
        <f t="shared" si="228"/>
        <v/>
      </c>
    </row>
    <row r="33318" spans="8:8">
      <c r="H33318" t="str">
        <f t="shared" si="228"/>
        <v/>
      </c>
    </row>
    <row r="33319" spans="8:8">
      <c r="H33319" t="str">
        <f t="shared" si="228"/>
        <v/>
      </c>
    </row>
    <row r="33320" spans="8:8">
      <c r="H33320" t="str">
        <f t="shared" si="228"/>
        <v/>
      </c>
    </row>
    <row r="33321" spans="8:8">
      <c r="H33321" t="str">
        <f t="shared" si="228"/>
        <v/>
      </c>
    </row>
    <row r="33322" spans="8:8">
      <c r="H33322" t="str">
        <f t="shared" si="228"/>
        <v/>
      </c>
    </row>
    <row r="33323" spans="8:8">
      <c r="H33323" t="str">
        <f t="shared" si="228"/>
        <v/>
      </c>
    </row>
    <row r="33324" spans="8:8">
      <c r="H33324" t="str">
        <f t="shared" si="228"/>
        <v/>
      </c>
    </row>
    <row r="33325" spans="8:8">
      <c r="H33325" t="str">
        <f t="shared" si="228"/>
        <v/>
      </c>
    </row>
    <row r="33326" spans="8:8">
      <c r="H33326" t="str">
        <f t="shared" si="228"/>
        <v/>
      </c>
    </row>
    <row r="33327" spans="8:8">
      <c r="H33327" t="str">
        <f t="shared" si="228"/>
        <v/>
      </c>
    </row>
    <row r="33328" spans="8:8">
      <c r="H33328" t="str">
        <f t="shared" si="228"/>
        <v/>
      </c>
    </row>
    <row r="33329" spans="8:8">
      <c r="H33329" t="str">
        <f t="shared" si="228"/>
        <v/>
      </c>
    </row>
    <row r="33330" spans="8:8">
      <c r="H33330" t="str">
        <f t="shared" si="228"/>
        <v/>
      </c>
    </row>
    <row r="33331" spans="8:8">
      <c r="H33331" t="str">
        <f t="shared" si="228"/>
        <v/>
      </c>
    </row>
    <row r="33332" spans="8:8">
      <c r="H33332" t="str">
        <f t="shared" si="228"/>
        <v/>
      </c>
    </row>
    <row r="33333" spans="8:8">
      <c r="H33333" t="str">
        <f t="shared" si="228"/>
        <v/>
      </c>
    </row>
    <row r="33334" spans="8:8">
      <c r="H33334" t="str">
        <f t="shared" si="228"/>
        <v/>
      </c>
    </row>
    <row r="33335" spans="8:8">
      <c r="H33335" t="str">
        <f t="shared" si="228"/>
        <v/>
      </c>
    </row>
    <row r="33336" spans="8:8">
      <c r="H33336" t="str">
        <f t="shared" si="228"/>
        <v/>
      </c>
    </row>
    <row r="33337" spans="8:8">
      <c r="H33337" t="str">
        <f t="shared" si="228"/>
        <v/>
      </c>
    </row>
    <row r="33338" spans="8:8">
      <c r="H33338" t="str">
        <f t="shared" si="228"/>
        <v/>
      </c>
    </row>
    <row r="33339" spans="8:8">
      <c r="H33339" t="str">
        <f t="shared" si="228"/>
        <v/>
      </c>
    </row>
    <row r="33340" spans="8:8">
      <c r="H33340" t="str">
        <f t="shared" si="228"/>
        <v/>
      </c>
    </row>
    <row r="33341" spans="8:8">
      <c r="H33341" t="str">
        <f t="shared" si="228"/>
        <v/>
      </c>
    </row>
    <row r="33342" spans="8:8">
      <c r="H33342" t="str">
        <f t="shared" si="228"/>
        <v/>
      </c>
    </row>
    <row r="33343" spans="8:8">
      <c r="H33343" t="str">
        <f t="shared" si="228"/>
        <v/>
      </c>
    </row>
    <row r="33344" spans="8:8">
      <c r="H33344" t="str">
        <f t="shared" si="228"/>
        <v/>
      </c>
    </row>
    <row r="33345" spans="8:8">
      <c r="H33345" t="str">
        <f t="shared" si="228"/>
        <v/>
      </c>
    </row>
    <row r="33346" spans="8:8">
      <c r="H33346" t="str">
        <f t="shared" si="228"/>
        <v/>
      </c>
    </row>
    <row r="33347" spans="8:8">
      <c r="H33347" t="str">
        <f t="shared" si="228"/>
        <v/>
      </c>
    </row>
    <row r="33348" spans="8:8">
      <c r="H33348" t="str">
        <f t="shared" si="228"/>
        <v/>
      </c>
    </row>
    <row r="33349" spans="8:8">
      <c r="H33349" t="str">
        <f t="shared" si="228"/>
        <v/>
      </c>
    </row>
    <row r="33350" spans="8:8">
      <c r="H33350" t="str">
        <f t="shared" si="228"/>
        <v/>
      </c>
    </row>
    <row r="33351" spans="8:8">
      <c r="H33351" t="str">
        <f t="shared" si="228"/>
        <v/>
      </c>
    </row>
    <row r="33352" spans="8:8">
      <c r="H33352" t="str">
        <f t="shared" si="228"/>
        <v/>
      </c>
    </row>
    <row r="33353" spans="8:8">
      <c r="H33353" t="str">
        <f t="shared" si="228"/>
        <v/>
      </c>
    </row>
    <row r="33354" spans="8:8">
      <c r="H33354" t="str">
        <f t="shared" si="228"/>
        <v/>
      </c>
    </row>
    <row r="33355" spans="8:8">
      <c r="H33355" t="str">
        <f t="shared" si="228"/>
        <v/>
      </c>
    </row>
    <row r="33356" spans="8:8">
      <c r="H33356" t="str">
        <f t="shared" si="228"/>
        <v/>
      </c>
    </row>
    <row r="33357" spans="8:8">
      <c r="H33357" t="str">
        <f t="shared" si="228"/>
        <v/>
      </c>
    </row>
    <row r="33358" spans="8:8">
      <c r="H33358" t="str">
        <f t="shared" si="228"/>
        <v/>
      </c>
    </row>
    <row r="33359" spans="8:8">
      <c r="H33359" t="str">
        <f t="shared" si="228"/>
        <v/>
      </c>
    </row>
    <row r="33360" spans="8:8">
      <c r="H33360" t="str">
        <f t="shared" si="228"/>
        <v/>
      </c>
    </row>
    <row r="33361" spans="8:8">
      <c r="H33361" t="str">
        <f t="shared" si="228"/>
        <v/>
      </c>
    </row>
    <row r="33362" spans="8:8">
      <c r="H33362" t="str">
        <f t="shared" si="228"/>
        <v/>
      </c>
    </row>
    <row r="33363" spans="8:8">
      <c r="H33363" t="str">
        <f t="shared" si="228"/>
        <v/>
      </c>
    </row>
    <row r="33364" spans="8:8">
      <c r="H33364" t="str">
        <f t="shared" si="228"/>
        <v/>
      </c>
    </row>
    <row r="33365" spans="8:8">
      <c r="H33365" t="str">
        <f t="shared" si="228"/>
        <v/>
      </c>
    </row>
    <row r="33366" spans="8:8">
      <c r="H33366" t="str">
        <f t="shared" si="228"/>
        <v/>
      </c>
    </row>
    <row r="33367" spans="8:8">
      <c r="H33367" t="str">
        <f t="shared" si="228"/>
        <v/>
      </c>
    </row>
    <row r="33368" spans="8:8">
      <c r="H33368" t="str">
        <f t="shared" si="228"/>
        <v/>
      </c>
    </row>
    <row r="33369" spans="8:8">
      <c r="H33369" t="str">
        <f t="shared" si="228"/>
        <v/>
      </c>
    </row>
    <row r="33370" spans="8:8">
      <c r="H33370" t="str">
        <f t="shared" si="228"/>
        <v/>
      </c>
    </row>
    <row r="33371" spans="8:8">
      <c r="H33371" t="str">
        <f t="shared" si="228"/>
        <v/>
      </c>
    </row>
    <row r="33372" spans="8:8">
      <c r="H33372" t="str">
        <f t="shared" si="228"/>
        <v/>
      </c>
    </row>
    <row r="33373" spans="8:8">
      <c r="H33373" t="str">
        <f t="shared" si="228"/>
        <v/>
      </c>
    </row>
    <row r="33374" spans="8:8">
      <c r="H33374" t="str">
        <f t="shared" si="228"/>
        <v/>
      </c>
    </row>
    <row r="33375" spans="8:8">
      <c r="H33375" t="str">
        <f t="shared" si="228"/>
        <v/>
      </c>
    </row>
    <row r="33376" spans="8:8">
      <c r="H33376" t="str">
        <f t="shared" si="228"/>
        <v/>
      </c>
    </row>
    <row r="33377" spans="8:8">
      <c r="H33377" t="str">
        <f t="shared" si="228"/>
        <v/>
      </c>
    </row>
    <row r="33378" spans="8:8">
      <c r="H33378" t="str">
        <f t="shared" ref="H33378:H33441" si="229">_xlfn.TEXTJOIN(", ", TRUE, G33378:G33378)</f>
        <v/>
      </c>
    </row>
    <row r="33379" spans="8:8">
      <c r="H33379" t="str">
        <f t="shared" si="229"/>
        <v/>
      </c>
    </row>
    <row r="33380" spans="8:8">
      <c r="H33380" t="str">
        <f t="shared" si="229"/>
        <v/>
      </c>
    </row>
    <row r="33381" spans="8:8">
      <c r="H33381" t="str">
        <f t="shared" si="229"/>
        <v/>
      </c>
    </row>
    <row r="33382" spans="8:8">
      <c r="H33382" t="str">
        <f t="shared" si="229"/>
        <v/>
      </c>
    </row>
    <row r="33383" spans="8:8">
      <c r="H33383" t="str">
        <f t="shared" si="229"/>
        <v/>
      </c>
    </row>
    <row r="33384" spans="8:8">
      <c r="H33384" t="str">
        <f t="shared" si="229"/>
        <v/>
      </c>
    </row>
    <row r="33385" spans="8:8">
      <c r="H33385" t="str">
        <f t="shared" si="229"/>
        <v/>
      </c>
    </row>
    <row r="33386" spans="8:8">
      <c r="H33386" t="str">
        <f t="shared" si="229"/>
        <v/>
      </c>
    </row>
    <row r="33387" spans="8:8">
      <c r="H33387" t="str">
        <f t="shared" si="229"/>
        <v/>
      </c>
    </row>
    <row r="33388" spans="8:8">
      <c r="H33388" t="str">
        <f t="shared" si="229"/>
        <v/>
      </c>
    </row>
    <row r="33389" spans="8:8">
      <c r="H33389" t="str">
        <f t="shared" si="229"/>
        <v/>
      </c>
    </row>
    <row r="33390" spans="8:8">
      <c r="H33390" t="str">
        <f t="shared" si="229"/>
        <v/>
      </c>
    </row>
    <row r="33391" spans="8:8">
      <c r="H33391" t="str">
        <f t="shared" si="229"/>
        <v/>
      </c>
    </row>
    <row r="33392" spans="8:8">
      <c r="H33392" t="str">
        <f t="shared" si="229"/>
        <v/>
      </c>
    </row>
    <row r="33393" spans="8:8">
      <c r="H33393" t="str">
        <f t="shared" si="229"/>
        <v/>
      </c>
    </row>
    <row r="33394" spans="8:8">
      <c r="H33394" t="str">
        <f t="shared" si="229"/>
        <v/>
      </c>
    </row>
    <row r="33395" spans="8:8">
      <c r="H33395" t="str">
        <f t="shared" si="229"/>
        <v/>
      </c>
    </row>
    <row r="33396" spans="8:8">
      <c r="H33396" t="str">
        <f t="shared" si="229"/>
        <v/>
      </c>
    </row>
    <row r="33397" spans="8:8">
      <c r="H33397" t="str">
        <f t="shared" si="229"/>
        <v/>
      </c>
    </row>
    <row r="33398" spans="8:8">
      <c r="H33398" t="str">
        <f t="shared" si="229"/>
        <v/>
      </c>
    </row>
    <row r="33399" spans="8:8">
      <c r="H33399" t="str">
        <f t="shared" si="229"/>
        <v/>
      </c>
    </row>
    <row r="33400" spans="8:8">
      <c r="H33400" t="str">
        <f t="shared" si="229"/>
        <v/>
      </c>
    </row>
    <row r="33401" spans="8:8">
      <c r="H33401" t="str">
        <f t="shared" si="229"/>
        <v/>
      </c>
    </row>
    <row r="33402" spans="8:8">
      <c r="H33402" t="str">
        <f t="shared" si="229"/>
        <v/>
      </c>
    </row>
    <row r="33403" spans="8:8">
      <c r="H33403" t="str">
        <f t="shared" si="229"/>
        <v/>
      </c>
    </row>
    <row r="33404" spans="8:8">
      <c r="H33404" t="str">
        <f t="shared" si="229"/>
        <v/>
      </c>
    </row>
    <row r="33405" spans="8:8">
      <c r="H33405" t="str">
        <f t="shared" si="229"/>
        <v/>
      </c>
    </row>
    <row r="33406" spans="8:8">
      <c r="H33406" t="str">
        <f t="shared" si="229"/>
        <v/>
      </c>
    </row>
    <row r="33407" spans="8:8">
      <c r="H33407" t="str">
        <f t="shared" si="229"/>
        <v/>
      </c>
    </row>
    <row r="33408" spans="8:8">
      <c r="H33408" t="str">
        <f t="shared" si="229"/>
        <v/>
      </c>
    </row>
    <row r="33409" spans="8:8">
      <c r="H33409" t="str">
        <f t="shared" si="229"/>
        <v/>
      </c>
    </row>
    <row r="33410" spans="8:8">
      <c r="H33410" t="str">
        <f t="shared" si="229"/>
        <v/>
      </c>
    </row>
    <row r="33411" spans="8:8">
      <c r="H33411" t="str">
        <f t="shared" si="229"/>
        <v/>
      </c>
    </row>
    <row r="33412" spans="8:8">
      <c r="H33412" t="str">
        <f t="shared" si="229"/>
        <v/>
      </c>
    </row>
    <row r="33413" spans="8:8">
      <c r="H33413" t="str">
        <f t="shared" si="229"/>
        <v/>
      </c>
    </row>
    <row r="33414" spans="8:8">
      <c r="H33414" t="str">
        <f t="shared" si="229"/>
        <v/>
      </c>
    </row>
    <row r="33415" spans="8:8">
      <c r="H33415" t="str">
        <f t="shared" si="229"/>
        <v/>
      </c>
    </row>
    <row r="33416" spans="8:8">
      <c r="H33416" t="str">
        <f t="shared" si="229"/>
        <v/>
      </c>
    </row>
    <row r="33417" spans="8:8">
      <c r="H33417" t="str">
        <f t="shared" si="229"/>
        <v/>
      </c>
    </row>
    <row r="33418" spans="8:8">
      <c r="H33418" t="str">
        <f t="shared" si="229"/>
        <v/>
      </c>
    </row>
    <row r="33419" spans="8:8">
      <c r="H33419" t="str">
        <f t="shared" si="229"/>
        <v/>
      </c>
    </row>
    <row r="33420" spans="8:8">
      <c r="H33420" t="str">
        <f t="shared" si="229"/>
        <v/>
      </c>
    </row>
    <row r="33421" spans="8:8">
      <c r="H33421" t="str">
        <f t="shared" si="229"/>
        <v/>
      </c>
    </row>
    <row r="33422" spans="8:8">
      <c r="H33422" t="str">
        <f t="shared" si="229"/>
        <v/>
      </c>
    </row>
    <row r="33423" spans="8:8">
      <c r="H33423" t="str">
        <f t="shared" si="229"/>
        <v/>
      </c>
    </row>
    <row r="33424" spans="8:8">
      <c r="H33424" t="str">
        <f t="shared" si="229"/>
        <v/>
      </c>
    </row>
    <row r="33425" spans="8:8">
      <c r="H33425" t="str">
        <f t="shared" si="229"/>
        <v/>
      </c>
    </row>
    <row r="33426" spans="8:8">
      <c r="H33426" t="str">
        <f t="shared" si="229"/>
        <v/>
      </c>
    </row>
    <row r="33427" spans="8:8">
      <c r="H33427" t="str">
        <f t="shared" si="229"/>
        <v/>
      </c>
    </row>
    <row r="33428" spans="8:8">
      <c r="H33428" t="str">
        <f t="shared" si="229"/>
        <v/>
      </c>
    </row>
    <row r="33429" spans="8:8">
      <c r="H33429" t="str">
        <f t="shared" si="229"/>
        <v/>
      </c>
    </row>
    <row r="33430" spans="8:8">
      <c r="H33430" t="str">
        <f t="shared" si="229"/>
        <v/>
      </c>
    </row>
    <row r="33431" spans="8:8">
      <c r="H33431" t="str">
        <f t="shared" si="229"/>
        <v/>
      </c>
    </row>
    <row r="33432" spans="8:8">
      <c r="H33432" t="str">
        <f t="shared" si="229"/>
        <v/>
      </c>
    </row>
    <row r="33433" spans="8:8">
      <c r="H33433" t="str">
        <f t="shared" si="229"/>
        <v/>
      </c>
    </row>
    <row r="33434" spans="8:8">
      <c r="H33434" t="str">
        <f t="shared" si="229"/>
        <v/>
      </c>
    </row>
    <row r="33435" spans="8:8">
      <c r="H33435" t="str">
        <f t="shared" si="229"/>
        <v/>
      </c>
    </row>
    <row r="33436" spans="8:8">
      <c r="H33436" t="str">
        <f t="shared" si="229"/>
        <v/>
      </c>
    </row>
    <row r="33437" spans="8:8">
      <c r="H33437" t="str">
        <f t="shared" si="229"/>
        <v/>
      </c>
    </row>
    <row r="33438" spans="8:8">
      <c r="H33438" t="str">
        <f t="shared" si="229"/>
        <v/>
      </c>
    </row>
    <row r="33439" spans="8:8">
      <c r="H33439" t="str">
        <f t="shared" si="229"/>
        <v/>
      </c>
    </row>
    <row r="33440" spans="8:8">
      <c r="H33440" t="str">
        <f t="shared" si="229"/>
        <v/>
      </c>
    </row>
    <row r="33441" spans="8:8">
      <c r="H33441" t="str">
        <f t="shared" si="229"/>
        <v/>
      </c>
    </row>
    <row r="33442" spans="8:8">
      <c r="H33442" t="str">
        <f t="shared" ref="H33442:H33505" si="230">_xlfn.TEXTJOIN(", ", TRUE, G33442:G33442)</f>
        <v/>
      </c>
    </row>
    <row r="33443" spans="8:8">
      <c r="H33443" t="str">
        <f t="shared" si="230"/>
        <v/>
      </c>
    </row>
    <row r="33444" spans="8:8">
      <c r="H33444" t="str">
        <f t="shared" si="230"/>
        <v/>
      </c>
    </row>
    <row r="33445" spans="8:8">
      <c r="H33445" t="str">
        <f t="shared" si="230"/>
        <v/>
      </c>
    </row>
    <row r="33446" spans="8:8">
      <c r="H33446" t="str">
        <f t="shared" si="230"/>
        <v/>
      </c>
    </row>
    <row r="33447" spans="8:8">
      <c r="H33447" t="str">
        <f t="shared" si="230"/>
        <v/>
      </c>
    </row>
    <row r="33448" spans="8:8">
      <c r="H33448" t="str">
        <f t="shared" si="230"/>
        <v/>
      </c>
    </row>
    <row r="33449" spans="8:8">
      <c r="H33449" t="str">
        <f t="shared" si="230"/>
        <v/>
      </c>
    </row>
    <row r="33450" spans="8:8">
      <c r="H33450" t="str">
        <f t="shared" si="230"/>
        <v/>
      </c>
    </row>
    <row r="33451" spans="8:8">
      <c r="H33451" t="str">
        <f t="shared" si="230"/>
        <v/>
      </c>
    </row>
    <row r="33452" spans="8:8">
      <c r="H33452" t="str">
        <f t="shared" si="230"/>
        <v/>
      </c>
    </row>
    <row r="33453" spans="8:8">
      <c r="H33453" t="str">
        <f t="shared" si="230"/>
        <v/>
      </c>
    </row>
    <row r="33454" spans="8:8">
      <c r="H33454" t="str">
        <f t="shared" si="230"/>
        <v/>
      </c>
    </row>
    <row r="33455" spans="8:8">
      <c r="H33455" t="str">
        <f t="shared" si="230"/>
        <v/>
      </c>
    </row>
    <row r="33456" spans="8:8">
      <c r="H33456" t="str">
        <f t="shared" si="230"/>
        <v/>
      </c>
    </row>
    <row r="33457" spans="8:8">
      <c r="H33457" t="str">
        <f t="shared" si="230"/>
        <v/>
      </c>
    </row>
    <row r="33458" spans="8:8">
      <c r="H33458" t="str">
        <f t="shared" si="230"/>
        <v/>
      </c>
    </row>
    <row r="33459" spans="8:8">
      <c r="H33459" t="str">
        <f t="shared" si="230"/>
        <v/>
      </c>
    </row>
    <row r="33460" spans="8:8">
      <c r="H33460" t="str">
        <f t="shared" si="230"/>
        <v/>
      </c>
    </row>
    <row r="33461" spans="8:8">
      <c r="H33461" t="str">
        <f t="shared" si="230"/>
        <v/>
      </c>
    </row>
    <row r="33462" spans="8:8">
      <c r="H33462" t="str">
        <f t="shared" si="230"/>
        <v/>
      </c>
    </row>
    <row r="33463" spans="8:8">
      <c r="H33463" t="str">
        <f t="shared" si="230"/>
        <v/>
      </c>
    </row>
    <row r="33464" spans="8:8">
      <c r="H33464" t="str">
        <f t="shared" si="230"/>
        <v/>
      </c>
    </row>
    <row r="33465" spans="8:8">
      <c r="H33465" t="str">
        <f t="shared" si="230"/>
        <v/>
      </c>
    </row>
    <row r="33466" spans="8:8">
      <c r="H33466" t="str">
        <f t="shared" si="230"/>
        <v/>
      </c>
    </row>
    <row r="33467" spans="8:8">
      <c r="H33467" t="str">
        <f t="shared" si="230"/>
        <v/>
      </c>
    </row>
    <row r="33468" spans="8:8">
      <c r="H33468" t="str">
        <f t="shared" si="230"/>
        <v/>
      </c>
    </row>
    <row r="33469" spans="8:8">
      <c r="H33469" t="str">
        <f t="shared" si="230"/>
        <v/>
      </c>
    </row>
    <row r="33470" spans="8:8">
      <c r="H33470" t="str">
        <f t="shared" si="230"/>
        <v/>
      </c>
    </row>
    <row r="33471" spans="8:8">
      <c r="H33471" t="str">
        <f t="shared" si="230"/>
        <v/>
      </c>
    </row>
    <row r="33472" spans="8:8">
      <c r="H33472" t="str">
        <f t="shared" si="230"/>
        <v/>
      </c>
    </row>
    <row r="33473" spans="8:8">
      <c r="H33473" t="str">
        <f t="shared" si="230"/>
        <v/>
      </c>
    </row>
    <row r="33474" spans="8:8">
      <c r="H33474" t="str">
        <f t="shared" si="230"/>
        <v/>
      </c>
    </row>
    <row r="33475" spans="8:8">
      <c r="H33475" t="str">
        <f t="shared" si="230"/>
        <v/>
      </c>
    </row>
    <row r="33476" spans="8:8">
      <c r="H33476" t="str">
        <f t="shared" si="230"/>
        <v/>
      </c>
    </row>
    <row r="33477" spans="8:8">
      <c r="H33477" t="str">
        <f t="shared" si="230"/>
        <v/>
      </c>
    </row>
    <row r="33478" spans="8:8">
      <c r="H33478" t="str">
        <f t="shared" si="230"/>
        <v/>
      </c>
    </row>
    <row r="33479" spans="8:8">
      <c r="H33479" t="str">
        <f t="shared" si="230"/>
        <v/>
      </c>
    </row>
    <row r="33480" spans="8:8">
      <c r="H33480" t="str">
        <f t="shared" si="230"/>
        <v/>
      </c>
    </row>
    <row r="33481" spans="8:8">
      <c r="H33481" t="str">
        <f t="shared" si="230"/>
        <v/>
      </c>
    </row>
    <row r="33482" spans="8:8">
      <c r="H33482" t="str">
        <f t="shared" si="230"/>
        <v/>
      </c>
    </row>
    <row r="33483" spans="8:8">
      <c r="H33483" t="str">
        <f t="shared" si="230"/>
        <v/>
      </c>
    </row>
    <row r="33484" spans="8:8">
      <c r="H33484" t="str">
        <f t="shared" si="230"/>
        <v/>
      </c>
    </row>
    <row r="33485" spans="8:8">
      <c r="H33485" t="str">
        <f t="shared" si="230"/>
        <v/>
      </c>
    </row>
    <row r="33486" spans="8:8">
      <c r="H33486" t="str">
        <f t="shared" si="230"/>
        <v/>
      </c>
    </row>
    <row r="33487" spans="8:8">
      <c r="H33487" t="str">
        <f t="shared" si="230"/>
        <v/>
      </c>
    </row>
    <row r="33488" spans="8:8">
      <c r="H33488" t="str">
        <f t="shared" si="230"/>
        <v/>
      </c>
    </row>
    <row r="33489" spans="8:8">
      <c r="H33489" t="str">
        <f t="shared" si="230"/>
        <v/>
      </c>
    </row>
    <row r="33490" spans="8:8">
      <c r="H33490" t="str">
        <f t="shared" si="230"/>
        <v/>
      </c>
    </row>
    <row r="33491" spans="8:8">
      <c r="H33491" t="str">
        <f t="shared" si="230"/>
        <v/>
      </c>
    </row>
    <row r="33492" spans="8:8">
      <c r="H33492" t="str">
        <f t="shared" si="230"/>
        <v/>
      </c>
    </row>
    <row r="33493" spans="8:8">
      <c r="H33493" t="str">
        <f t="shared" si="230"/>
        <v/>
      </c>
    </row>
    <row r="33494" spans="8:8">
      <c r="H33494" t="str">
        <f t="shared" si="230"/>
        <v/>
      </c>
    </row>
    <row r="33495" spans="8:8">
      <c r="H33495" t="str">
        <f t="shared" si="230"/>
        <v/>
      </c>
    </row>
    <row r="33496" spans="8:8">
      <c r="H33496" t="str">
        <f t="shared" si="230"/>
        <v/>
      </c>
    </row>
    <row r="33497" spans="8:8">
      <c r="H33497" t="str">
        <f t="shared" si="230"/>
        <v/>
      </c>
    </row>
    <row r="33498" spans="8:8">
      <c r="H33498" t="str">
        <f t="shared" si="230"/>
        <v/>
      </c>
    </row>
    <row r="33499" spans="8:8">
      <c r="H33499" t="str">
        <f t="shared" si="230"/>
        <v/>
      </c>
    </row>
    <row r="33500" spans="8:8">
      <c r="H33500" t="str">
        <f t="shared" si="230"/>
        <v/>
      </c>
    </row>
    <row r="33501" spans="8:8">
      <c r="H33501" t="str">
        <f t="shared" si="230"/>
        <v/>
      </c>
    </row>
    <row r="33502" spans="8:8">
      <c r="H33502" t="str">
        <f t="shared" si="230"/>
        <v/>
      </c>
    </row>
    <row r="33503" spans="8:8">
      <c r="H33503" t="str">
        <f t="shared" si="230"/>
        <v/>
      </c>
    </row>
    <row r="33504" spans="8:8">
      <c r="H33504" t="str">
        <f t="shared" si="230"/>
        <v/>
      </c>
    </row>
    <row r="33505" spans="8:8">
      <c r="H33505" t="str">
        <f t="shared" si="230"/>
        <v/>
      </c>
    </row>
    <row r="33506" spans="8:8">
      <c r="H33506" t="str">
        <f t="shared" ref="H33506:H33569" si="231">_xlfn.TEXTJOIN(", ", TRUE, G33506:G33506)</f>
        <v/>
      </c>
    </row>
    <row r="33507" spans="8:8">
      <c r="H33507" t="str">
        <f t="shared" si="231"/>
        <v/>
      </c>
    </row>
    <row r="33508" spans="8:8">
      <c r="H33508" t="str">
        <f t="shared" si="231"/>
        <v/>
      </c>
    </row>
    <row r="33509" spans="8:8">
      <c r="H33509" t="str">
        <f t="shared" si="231"/>
        <v/>
      </c>
    </row>
    <row r="33510" spans="8:8">
      <c r="H33510" t="str">
        <f t="shared" si="231"/>
        <v/>
      </c>
    </row>
    <row r="33511" spans="8:8">
      <c r="H33511" t="str">
        <f t="shared" si="231"/>
        <v/>
      </c>
    </row>
    <row r="33512" spans="8:8">
      <c r="H33512" t="str">
        <f t="shared" si="231"/>
        <v/>
      </c>
    </row>
    <row r="33513" spans="8:8">
      <c r="H33513" t="str">
        <f t="shared" si="231"/>
        <v/>
      </c>
    </row>
    <row r="33514" spans="8:8">
      <c r="H33514" t="str">
        <f t="shared" si="231"/>
        <v/>
      </c>
    </row>
    <row r="33515" spans="8:8">
      <c r="H33515" t="str">
        <f t="shared" si="231"/>
        <v/>
      </c>
    </row>
    <row r="33516" spans="8:8">
      <c r="H33516" t="str">
        <f t="shared" si="231"/>
        <v/>
      </c>
    </row>
    <row r="33517" spans="8:8">
      <c r="H33517" t="str">
        <f t="shared" si="231"/>
        <v/>
      </c>
    </row>
    <row r="33518" spans="8:8">
      <c r="H33518" t="str">
        <f t="shared" si="231"/>
        <v/>
      </c>
    </row>
    <row r="33519" spans="8:8">
      <c r="H33519" t="str">
        <f t="shared" si="231"/>
        <v/>
      </c>
    </row>
    <row r="33520" spans="8:8">
      <c r="H33520" t="str">
        <f t="shared" si="231"/>
        <v/>
      </c>
    </row>
    <row r="33521" spans="8:8">
      <c r="H33521" t="str">
        <f t="shared" si="231"/>
        <v/>
      </c>
    </row>
    <row r="33522" spans="8:8">
      <c r="H33522" t="str">
        <f t="shared" si="231"/>
        <v/>
      </c>
    </row>
    <row r="33523" spans="8:8">
      <c r="H33523" t="str">
        <f t="shared" si="231"/>
        <v/>
      </c>
    </row>
    <row r="33524" spans="8:8">
      <c r="H33524" t="str">
        <f t="shared" si="231"/>
        <v/>
      </c>
    </row>
    <row r="33525" spans="8:8">
      <c r="H33525" t="str">
        <f t="shared" si="231"/>
        <v/>
      </c>
    </row>
    <row r="33526" spans="8:8">
      <c r="H33526" t="str">
        <f t="shared" si="231"/>
        <v/>
      </c>
    </row>
    <row r="33527" spans="8:8">
      <c r="H33527" t="str">
        <f t="shared" si="231"/>
        <v/>
      </c>
    </row>
    <row r="33528" spans="8:8">
      <c r="H33528" t="str">
        <f t="shared" si="231"/>
        <v/>
      </c>
    </row>
    <row r="33529" spans="8:8">
      <c r="H33529" t="str">
        <f t="shared" si="231"/>
        <v/>
      </c>
    </row>
    <row r="33530" spans="8:8">
      <c r="H33530" t="str">
        <f t="shared" si="231"/>
        <v/>
      </c>
    </row>
    <row r="33531" spans="8:8">
      <c r="H33531" t="str">
        <f t="shared" si="231"/>
        <v/>
      </c>
    </row>
    <row r="33532" spans="8:8">
      <c r="H33532" t="str">
        <f t="shared" si="231"/>
        <v/>
      </c>
    </row>
    <row r="33533" spans="8:8">
      <c r="H33533" t="str">
        <f t="shared" si="231"/>
        <v/>
      </c>
    </row>
    <row r="33534" spans="8:8">
      <c r="H33534" t="str">
        <f t="shared" si="231"/>
        <v/>
      </c>
    </row>
    <row r="33535" spans="8:8">
      <c r="H33535" t="str">
        <f t="shared" si="231"/>
        <v/>
      </c>
    </row>
    <row r="33536" spans="8:8">
      <c r="H33536" t="str">
        <f t="shared" si="231"/>
        <v/>
      </c>
    </row>
    <row r="33537" spans="8:8">
      <c r="H33537" t="str">
        <f t="shared" si="231"/>
        <v/>
      </c>
    </row>
    <row r="33538" spans="8:8">
      <c r="H33538" t="str">
        <f t="shared" si="231"/>
        <v/>
      </c>
    </row>
    <row r="33539" spans="8:8">
      <c r="H33539" t="str">
        <f t="shared" si="231"/>
        <v/>
      </c>
    </row>
    <row r="33540" spans="8:8">
      <c r="H33540" t="str">
        <f t="shared" si="231"/>
        <v/>
      </c>
    </row>
    <row r="33541" spans="8:8">
      <c r="H33541" t="str">
        <f t="shared" si="231"/>
        <v/>
      </c>
    </row>
    <row r="33542" spans="8:8">
      <c r="H33542" t="str">
        <f t="shared" si="231"/>
        <v/>
      </c>
    </row>
    <row r="33543" spans="8:8">
      <c r="H33543" t="str">
        <f t="shared" si="231"/>
        <v/>
      </c>
    </row>
    <row r="33544" spans="8:8">
      <c r="H33544" t="str">
        <f t="shared" si="231"/>
        <v/>
      </c>
    </row>
    <row r="33545" spans="8:8">
      <c r="H33545" t="str">
        <f t="shared" si="231"/>
        <v/>
      </c>
    </row>
    <row r="33546" spans="8:8">
      <c r="H33546" t="str">
        <f t="shared" si="231"/>
        <v/>
      </c>
    </row>
    <row r="33547" spans="8:8">
      <c r="H33547" t="str">
        <f t="shared" si="231"/>
        <v/>
      </c>
    </row>
    <row r="33548" spans="8:8">
      <c r="H33548" t="str">
        <f t="shared" si="231"/>
        <v/>
      </c>
    </row>
    <row r="33549" spans="8:8">
      <c r="H33549" t="str">
        <f t="shared" si="231"/>
        <v/>
      </c>
    </row>
    <row r="33550" spans="8:8">
      <c r="H33550" t="str">
        <f t="shared" si="231"/>
        <v/>
      </c>
    </row>
    <row r="33551" spans="8:8">
      <c r="H33551" t="str">
        <f t="shared" si="231"/>
        <v/>
      </c>
    </row>
    <row r="33552" spans="8:8">
      <c r="H33552" t="str">
        <f t="shared" si="231"/>
        <v/>
      </c>
    </row>
    <row r="33553" spans="8:8">
      <c r="H33553" t="str">
        <f t="shared" si="231"/>
        <v/>
      </c>
    </row>
    <row r="33554" spans="8:8">
      <c r="H33554" t="str">
        <f t="shared" si="231"/>
        <v/>
      </c>
    </row>
    <row r="33555" spans="8:8">
      <c r="H33555" t="str">
        <f t="shared" si="231"/>
        <v/>
      </c>
    </row>
    <row r="33556" spans="8:8">
      <c r="H33556" t="str">
        <f t="shared" si="231"/>
        <v/>
      </c>
    </row>
    <row r="33557" spans="8:8">
      <c r="H33557" t="str">
        <f t="shared" si="231"/>
        <v/>
      </c>
    </row>
    <row r="33558" spans="8:8">
      <c r="H33558" t="str">
        <f t="shared" si="231"/>
        <v/>
      </c>
    </row>
    <row r="33559" spans="8:8">
      <c r="H33559" t="str">
        <f t="shared" si="231"/>
        <v/>
      </c>
    </row>
    <row r="33560" spans="8:8">
      <c r="H33560" t="str">
        <f t="shared" si="231"/>
        <v/>
      </c>
    </row>
    <row r="33561" spans="8:8">
      <c r="H33561" t="str">
        <f t="shared" si="231"/>
        <v/>
      </c>
    </row>
    <row r="33562" spans="8:8">
      <c r="H33562" t="str">
        <f t="shared" si="231"/>
        <v/>
      </c>
    </row>
    <row r="33563" spans="8:8">
      <c r="H33563" t="str">
        <f t="shared" si="231"/>
        <v/>
      </c>
    </row>
    <row r="33564" spans="8:8">
      <c r="H33564" t="str">
        <f t="shared" si="231"/>
        <v/>
      </c>
    </row>
    <row r="33565" spans="8:8">
      <c r="H33565" t="str">
        <f t="shared" si="231"/>
        <v/>
      </c>
    </row>
    <row r="33566" spans="8:8">
      <c r="H33566" t="str">
        <f t="shared" si="231"/>
        <v/>
      </c>
    </row>
    <row r="33567" spans="8:8">
      <c r="H33567" t="str">
        <f t="shared" si="231"/>
        <v/>
      </c>
    </row>
    <row r="33568" spans="8:8">
      <c r="H33568" t="str">
        <f t="shared" si="231"/>
        <v/>
      </c>
    </row>
    <row r="33569" spans="8:8">
      <c r="H33569" t="str">
        <f t="shared" si="231"/>
        <v/>
      </c>
    </row>
    <row r="33570" spans="8:8">
      <c r="H33570" t="str">
        <f t="shared" ref="H33570:H33633" si="232">_xlfn.TEXTJOIN(", ", TRUE, G33570:G33570)</f>
        <v/>
      </c>
    </row>
    <row r="33571" spans="8:8">
      <c r="H33571" t="str">
        <f t="shared" si="232"/>
        <v/>
      </c>
    </row>
    <row r="33572" spans="8:8">
      <c r="H33572" t="str">
        <f t="shared" si="232"/>
        <v/>
      </c>
    </row>
    <row r="33573" spans="8:8">
      <c r="H33573" t="str">
        <f t="shared" si="232"/>
        <v/>
      </c>
    </row>
    <row r="33574" spans="8:8">
      <c r="H33574" t="str">
        <f t="shared" si="232"/>
        <v/>
      </c>
    </row>
    <row r="33575" spans="8:8">
      <c r="H33575" t="str">
        <f t="shared" si="232"/>
        <v/>
      </c>
    </row>
    <row r="33576" spans="8:8">
      <c r="H33576" t="str">
        <f t="shared" si="232"/>
        <v/>
      </c>
    </row>
    <row r="33577" spans="8:8">
      <c r="H33577" t="str">
        <f t="shared" si="232"/>
        <v/>
      </c>
    </row>
    <row r="33578" spans="8:8">
      <c r="H33578" t="str">
        <f t="shared" si="232"/>
        <v/>
      </c>
    </row>
    <row r="33579" spans="8:8">
      <c r="H33579" t="str">
        <f t="shared" si="232"/>
        <v/>
      </c>
    </row>
    <row r="33580" spans="8:8">
      <c r="H33580" t="str">
        <f t="shared" si="232"/>
        <v/>
      </c>
    </row>
    <row r="33581" spans="8:8">
      <c r="H33581" t="str">
        <f t="shared" si="232"/>
        <v/>
      </c>
    </row>
    <row r="33582" spans="8:8">
      <c r="H33582" t="str">
        <f t="shared" si="232"/>
        <v/>
      </c>
    </row>
    <row r="33583" spans="8:8">
      <c r="H33583" t="str">
        <f t="shared" si="232"/>
        <v/>
      </c>
    </row>
    <row r="33584" spans="8:8">
      <c r="H33584" t="str">
        <f t="shared" si="232"/>
        <v/>
      </c>
    </row>
    <row r="33585" spans="8:8">
      <c r="H33585" t="str">
        <f t="shared" si="232"/>
        <v/>
      </c>
    </row>
    <row r="33586" spans="8:8">
      <c r="H33586" t="str">
        <f t="shared" si="232"/>
        <v/>
      </c>
    </row>
    <row r="33587" spans="8:8">
      <c r="H33587" t="str">
        <f t="shared" si="232"/>
        <v/>
      </c>
    </row>
    <row r="33588" spans="8:8">
      <c r="H33588" t="str">
        <f t="shared" si="232"/>
        <v/>
      </c>
    </row>
    <row r="33589" spans="8:8">
      <c r="H33589" t="str">
        <f t="shared" si="232"/>
        <v/>
      </c>
    </row>
    <row r="33590" spans="8:8">
      <c r="H33590" t="str">
        <f t="shared" si="232"/>
        <v/>
      </c>
    </row>
    <row r="33591" spans="8:8">
      <c r="H33591" t="str">
        <f t="shared" si="232"/>
        <v/>
      </c>
    </row>
    <row r="33592" spans="8:8">
      <c r="H33592" t="str">
        <f t="shared" si="232"/>
        <v/>
      </c>
    </row>
    <row r="33593" spans="8:8">
      <c r="H33593" t="str">
        <f t="shared" si="232"/>
        <v/>
      </c>
    </row>
    <row r="33594" spans="8:8">
      <c r="H33594" t="str">
        <f t="shared" si="232"/>
        <v/>
      </c>
    </row>
    <row r="33595" spans="8:8">
      <c r="H33595" t="str">
        <f t="shared" si="232"/>
        <v/>
      </c>
    </row>
    <row r="33596" spans="8:8">
      <c r="H33596" t="str">
        <f t="shared" si="232"/>
        <v/>
      </c>
    </row>
    <row r="33597" spans="8:8">
      <c r="H33597" t="str">
        <f t="shared" si="232"/>
        <v/>
      </c>
    </row>
    <row r="33598" spans="8:8">
      <c r="H33598" t="str">
        <f t="shared" si="232"/>
        <v/>
      </c>
    </row>
    <row r="33599" spans="8:8">
      <c r="H33599" t="str">
        <f t="shared" si="232"/>
        <v/>
      </c>
    </row>
    <row r="33600" spans="8:8">
      <c r="H33600" t="str">
        <f t="shared" si="232"/>
        <v/>
      </c>
    </row>
    <row r="33601" spans="8:8">
      <c r="H33601" t="str">
        <f t="shared" si="232"/>
        <v/>
      </c>
    </row>
    <row r="33602" spans="8:8">
      <c r="H33602" t="str">
        <f t="shared" si="232"/>
        <v/>
      </c>
    </row>
    <row r="33603" spans="8:8">
      <c r="H33603" t="str">
        <f t="shared" si="232"/>
        <v/>
      </c>
    </row>
    <row r="33604" spans="8:8">
      <c r="H33604" t="str">
        <f t="shared" si="232"/>
        <v/>
      </c>
    </row>
    <row r="33605" spans="8:8">
      <c r="H33605" t="str">
        <f t="shared" si="232"/>
        <v/>
      </c>
    </row>
    <row r="33606" spans="8:8">
      <c r="H33606" t="str">
        <f t="shared" si="232"/>
        <v/>
      </c>
    </row>
    <row r="33607" spans="8:8">
      <c r="H33607" t="str">
        <f t="shared" si="232"/>
        <v/>
      </c>
    </row>
    <row r="33608" spans="8:8">
      <c r="H33608" t="str">
        <f t="shared" si="232"/>
        <v/>
      </c>
    </row>
    <row r="33609" spans="8:8">
      <c r="H33609" t="str">
        <f t="shared" si="232"/>
        <v/>
      </c>
    </row>
    <row r="33610" spans="8:8">
      <c r="H33610" t="str">
        <f t="shared" si="232"/>
        <v/>
      </c>
    </row>
    <row r="33611" spans="8:8">
      <c r="H33611" t="str">
        <f t="shared" si="232"/>
        <v/>
      </c>
    </row>
    <row r="33612" spans="8:8">
      <c r="H33612" t="str">
        <f t="shared" si="232"/>
        <v/>
      </c>
    </row>
    <row r="33613" spans="8:8">
      <c r="H33613" t="str">
        <f t="shared" si="232"/>
        <v/>
      </c>
    </row>
    <row r="33614" spans="8:8">
      <c r="H33614" t="str">
        <f t="shared" si="232"/>
        <v/>
      </c>
    </row>
    <row r="33615" spans="8:8">
      <c r="H33615" t="str">
        <f t="shared" si="232"/>
        <v/>
      </c>
    </row>
    <row r="33616" spans="8:8">
      <c r="H33616" t="str">
        <f t="shared" si="232"/>
        <v/>
      </c>
    </row>
    <row r="33617" spans="8:8">
      <c r="H33617" t="str">
        <f t="shared" si="232"/>
        <v/>
      </c>
    </row>
    <row r="33618" spans="8:8">
      <c r="H33618" t="str">
        <f t="shared" si="232"/>
        <v/>
      </c>
    </row>
    <row r="33619" spans="8:8">
      <c r="H33619" t="str">
        <f t="shared" si="232"/>
        <v/>
      </c>
    </row>
    <row r="33620" spans="8:8">
      <c r="H33620" t="str">
        <f t="shared" si="232"/>
        <v/>
      </c>
    </row>
    <row r="33621" spans="8:8">
      <c r="H33621" t="str">
        <f t="shared" si="232"/>
        <v/>
      </c>
    </row>
    <row r="33622" spans="8:8">
      <c r="H33622" t="str">
        <f t="shared" si="232"/>
        <v/>
      </c>
    </row>
    <row r="33623" spans="8:8">
      <c r="H33623" t="str">
        <f t="shared" si="232"/>
        <v/>
      </c>
    </row>
    <row r="33624" spans="8:8">
      <c r="H33624" t="str">
        <f t="shared" si="232"/>
        <v/>
      </c>
    </row>
    <row r="33625" spans="8:8">
      <c r="H33625" t="str">
        <f t="shared" si="232"/>
        <v/>
      </c>
    </row>
    <row r="33626" spans="8:8">
      <c r="H33626" t="str">
        <f t="shared" si="232"/>
        <v/>
      </c>
    </row>
    <row r="33627" spans="8:8">
      <c r="H33627" t="str">
        <f t="shared" si="232"/>
        <v/>
      </c>
    </row>
    <row r="33628" spans="8:8">
      <c r="H33628" t="str">
        <f t="shared" si="232"/>
        <v/>
      </c>
    </row>
    <row r="33629" spans="8:8">
      <c r="H33629" t="str">
        <f t="shared" si="232"/>
        <v/>
      </c>
    </row>
    <row r="33630" spans="8:8">
      <c r="H33630" t="str">
        <f t="shared" si="232"/>
        <v/>
      </c>
    </row>
    <row r="33631" spans="8:8">
      <c r="H33631" t="str">
        <f t="shared" si="232"/>
        <v/>
      </c>
    </row>
    <row r="33632" spans="8:8">
      <c r="H33632" t="str">
        <f t="shared" si="232"/>
        <v/>
      </c>
    </row>
    <row r="33633" spans="8:8">
      <c r="H33633" t="str">
        <f t="shared" si="232"/>
        <v/>
      </c>
    </row>
    <row r="33634" spans="8:8">
      <c r="H33634" t="str">
        <f t="shared" ref="H33634:H33697" si="233">_xlfn.TEXTJOIN(", ", TRUE, G33634:G33634)</f>
        <v/>
      </c>
    </row>
    <row r="33635" spans="8:8">
      <c r="H33635" t="str">
        <f t="shared" si="233"/>
        <v/>
      </c>
    </row>
    <row r="33636" spans="8:8">
      <c r="H33636" t="str">
        <f t="shared" si="233"/>
        <v/>
      </c>
    </row>
    <row r="33637" spans="8:8">
      <c r="H33637" t="str">
        <f t="shared" si="233"/>
        <v/>
      </c>
    </row>
    <row r="33638" spans="8:8">
      <c r="H33638" t="str">
        <f t="shared" si="233"/>
        <v/>
      </c>
    </row>
    <row r="33639" spans="8:8">
      <c r="H33639" t="str">
        <f t="shared" si="233"/>
        <v/>
      </c>
    </row>
    <row r="33640" spans="8:8">
      <c r="H33640" t="str">
        <f t="shared" si="233"/>
        <v/>
      </c>
    </row>
    <row r="33641" spans="8:8">
      <c r="H33641" t="str">
        <f t="shared" si="233"/>
        <v/>
      </c>
    </row>
    <row r="33642" spans="8:8">
      <c r="H33642" t="str">
        <f t="shared" si="233"/>
        <v/>
      </c>
    </row>
    <row r="33643" spans="8:8">
      <c r="H33643" t="str">
        <f t="shared" si="233"/>
        <v/>
      </c>
    </row>
    <row r="33644" spans="8:8">
      <c r="H33644" t="str">
        <f t="shared" si="233"/>
        <v/>
      </c>
    </row>
    <row r="33645" spans="8:8">
      <c r="H33645" t="str">
        <f t="shared" si="233"/>
        <v/>
      </c>
    </row>
    <row r="33646" spans="8:8">
      <c r="H33646" t="str">
        <f t="shared" si="233"/>
        <v/>
      </c>
    </row>
    <row r="33647" spans="8:8">
      <c r="H33647" t="str">
        <f t="shared" si="233"/>
        <v/>
      </c>
    </row>
    <row r="33648" spans="8:8">
      <c r="H33648" t="str">
        <f t="shared" si="233"/>
        <v/>
      </c>
    </row>
    <row r="33649" spans="8:8">
      <c r="H33649" t="str">
        <f t="shared" si="233"/>
        <v/>
      </c>
    </row>
    <row r="33650" spans="8:8">
      <c r="H33650" t="str">
        <f t="shared" si="233"/>
        <v/>
      </c>
    </row>
    <row r="33651" spans="8:8">
      <c r="H33651" t="str">
        <f t="shared" si="233"/>
        <v/>
      </c>
    </row>
    <row r="33652" spans="8:8">
      <c r="H33652" t="str">
        <f t="shared" si="233"/>
        <v/>
      </c>
    </row>
    <row r="33653" spans="8:8">
      <c r="H33653" t="str">
        <f t="shared" si="233"/>
        <v/>
      </c>
    </row>
    <row r="33654" spans="8:8">
      <c r="H33654" t="str">
        <f t="shared" si="233"/>
        <v/>
      </c>
    </row>
    <row r="33655" spans="8:8">
      <c r="H33655" t="str">
        <f t="shared" si="233"/>
        <v/>
      </c>
    </row>
    <row r="33656" spans="8:8">
      <c r="H33656" t="str">
        <f t="shared" si="233"/>
        <v/>
      </c>
    </row>
    <row r="33657" spans="8:8">
      <c r="H33657" t="str">
        <f t="shared" si="233"/>
        <v/>
      </c>
    </row>
    <row r="33658" spans="8:8">
      <c r="H33658" t="str">
        <f t="shared" si="233"/>
        <v/>
      </c>
    </row>
    <row r="33659" spans="8:8">
      <c r="H33659" t="str">
        <f t="shared" si="233"/>
        <v/>
      </c>
    </row>
    <row r="33660" spans="8:8">
      <c r="H33660" t="str">
        <f t="shared" si="233"/>
        <v/>
      </c>
    </row>
    <row r="33661" spans="8:8">
      <c r="H33661" t="str">
        <f t="shared" si="233"/>
        <v/>
      </c>
    </row>
    <row r="33662" spans="8:8">
      <c r="H33662" t="str">
        <f t="shared" si="233"/>
        <v/>
      </c>
    </row>
    <row r="33663" spans="8:8">
      <c r="H33663" t="str">
        <f t="shared" si="233"/>
        <v/>
      </c>
    </row>
    <row r="33664" spans="8:8">
      <c r="H33664" t="str">
        <f t="shared" si="233"/>
        <v/>
      </c>
    </row>
    <row r="33665" spans="8:8">
      <c r="H33665" t="str">
        <f t="shared" si="233"/>
        <v/>
      </c>
    </row>
    <row r="33666" spans="8:8">
      <c r="H33666" t="str">
        <f t="shared" si="233"/>
        <v/>
      </c>
    </row>
    <row r="33667" spans="8:8">
      <c r="H33667" t="str">
        <f t="shared" si="233"/>
        <v/>
      </c>
    </row>
    <row r="33668" spans="8:8">
      <c r="H33668" t="str">
        <f t="shared" si="233"/>
        <v/>
      </c>
    </row>
    <row r="33669" spans="8:8">
      <c r="H33669" t="str">
        <f t="shared" si="233"/>
        <v/>
      </c>
    </row>
    <row r="33670" spans="8:8">
      <c r="H33670" t="str">
        <f t="shared" si="233"/>
        <v/>
      </c>
    </row>
    <row r="33671" spans="8:8">
      <c r="H33671" t="str">
        <f t="shared" si="233"/>
        <v/>
      </c>
    </row>
    <row r="33672" spans="8:8">
      <c r="H33672" t="str">
        <f t="shared" si="233"/>
        <v/>
      </c>
    </row>
    <row r="33673" spans="8:8">
      <c r="H33673" t="str">
        <f t="shared" si="233"/>
        <v/>
      </c>
    </row>
    <row r="33674" spans="8:8">
      <c r="H33674" t="str">
        <f t="shared" si="233"/>
        <v/>
      </c>
    </row>
    <row r="33675" spans="8:8">
      <c r="H33675" t="str">
        <f t="shared" si="233"/>
        <v/>
      </c>
    </row>
    <row r="33676" spans="8:8">
      <c r="H33676" t="str">
        <f t="shared" si="233"/>
        <v/>
      </c>
    </row>
    <row r="33677" spans="8:8">
      <c r="H33677" t="str">
        <f t="shared" si="233"/>
        <v/>
      </c>
    </row>
    <row r="33678" spans="8:8">
      <c r="H33678" t="str">
        <f t="shared" si="233"/>
        <v/>
      </c>
    </row>
    <row r="33679" spans="8:8">
      <c r="H33679" t="str">
        <f t="shared" si="233"/>
        <v/>
      </c>
    </row>
    <row r="33680" spans="8:8">
      <c r="H33680" t="str">
        <f t="shared" si="233"/>
        <v/>
      </c>
    </row>
    <row r="33681" spans="8:8">
      <c r="H33681" t="str">
        <f t="shared" si="233"/>
        <v/>
      </c>
    </row>
    <row r="33682" spans="8:8">
      <c r="H33682" t="str">
        <f t="shared" si="233"/>
        <v/>
      </c>
    </row>
    <row r="33683" spans="8:8">
      <c r="H33683" t="str">
        <f t="shared" si="233"/>
        <v/>
      </c>
    </row>
    <row r="33684" spans="8:8">
      <c r="H33684" t="str">
        <f t="shared" si="233"/>
        <v/>
      </c>
    </row>
    <row r="33685" spans="8:8">
      <c r="H33685" t="str">
        <f t="shared" si="233"/>
        <v/>
      </c>
    </row>
    <row r="33686" spans="8:8">
      <c r="H33686" t="str">
        <f t="shared" si="233"/>
        <v/>
      </c>
    </row>
    <row r="33687" spans="8:8">
      <c r="H33687" t="str">
        <f t="shared" si="233"/>
        <v/>
      </c>
    </row>
    <row r="33688" spans="8:8">
      <c r="H33688" t="str">
        <f t="shared" si="233"/>
        <v/>
      </c>
    </row>
    <row r="33689" spans="8:8">
      <c r="H33689" t="str">
        <f t="shared" si="233"/>
        <v/>
      </c>
    </row>
    <row r="33690" spans="8:8">
      <c r="H33690" t="str">
        <f t="shared" si="233"/>
        <v/>
      </c>
    </row>
    <row r="33691" spans="8:8">
      <c r="H33691" t="str">
        <f t="shared" si="233"/>
        <v/>
      </c>
    </row>
    <row r="33692" spans="8:8">
      <c r="H33692" t="str">
        <f t="shared" si="233"/>
        <v/>
      </c>
    </row>
    <row r="33693" spans="8:8">
      <c r="H33693" t="str">
        <f t="shared" si="233"/>
        <v/>
      </c>
    </row>
    <row r="33694" spans="8:8">
      <c r="H33694" t="str">
        <f t="shared" si="233"/>
        <v/>
      </c>
    </row>
    <row r="33695" spans="8:8">
      <c r="H33695" t="str">
        <f t="shared" si="233"/>
        <v/>
      </c>
    </row>
    <row r="33696" spans="8:8">
      <c r="H33696" t="str">
        <f t="shared" si="233"/>
        <v/>
      </c>
    </row>
    <row r="33697" spans="8:8">
      <c r="H33697" t="str">
        <f t="shared" si="233"/>
        <v/>
      </c>
    </row>
    <row r="33698" spans="8:8">
      <c r="H33698" t="str">
        <f t="shared" ref="H33698:H33761" si="234">_xlfn.TEXTJOIN(", ", TRUE, G33698:G33698)</f>
        <v/>
      </c>
    </row>
    <row r="33699" spans="8:8">
      <c r="H33699" t="str">
        <f t="shared" si="234"/>
        <v/>
      </c>
    </row>
    <row r="33700" spans="8:8">
      <c r="H33700" t="str">
        <f t="shared" si="234"/>
        <v/>
      </c>
    </row>
    <row r="33701" spans="8:8">
      <c r="H33701" t="str">
        <f t="shared" si="234"/>
        <v/>
      </c>
    </row>
    <row r="33702" spans="8:8">
      <c r="H33702" t="str">
        <f t="shared" si="234"/>
        <v/>
      </c>
    </row>
    <row r="33703" spans="8:8">
      <c r="H33703" t="str">
        <f t="shared" si="234"/>
        <v/>
      </c>
    </row>
    <row r="33704" spans="8:8">
      <c r="H33704" t="str">
        <f t="shared" si="234"/>
        <v/>
      </c>
    </row>
    <row r="33705" spans="8:8">
      <c r="H33705" t="str">
        <f t="shared" si="234"/>
        <v/>
      </c>
    </row>
    <row r="33706" spans="8:8">
      <c r="H33706" t="str">
        <f t="shared" si="234"/>
        <v/>
      </c>
    </row>
    <row r="33707" spans="8:8">
      <c r="H33707" t="str">
        <f t="shared" si="234"/>
        <v/>
      </c>
    </row>
    <row r="33708" spans="8:8">
      <c r="H33708" t="str">
        <f t="shared" si="234"/>
        <v/>
      </c>
    </row>
    <row r="33709" spans="8:8">
      <c r="H33709" t="str">
        <f t="shared" si="234"/>
        <v/>
      </c>
    </row>
    <row r="33710" spans="8:8">
      <c r="H33710" t="str">
        <f t="shared" si="234"/>
        <v/>
      </c>
    </row>
    <row r="33711" spans="8:8">
      <c r="H33711" t="str">
        <f t="shared" si="234"/>
        <v/>
      </c>
    </row>
    <row r="33712" spans="8:8">
      <c r="H33712" t="str">
        <f t="shared" si="234"/>
        <v/>
      </c>
    </row>
    <row r="33713" spans="8:8">
      <c r="H33713" t="str">
        <f t="shared" si="234"/>
        <v/>
      </c>
    </row>
    <row r="33714" spans="8:8">
      <c r="H33714" t="str">
        <f t="shared" si="234"/>
        <v/>
      </c>
    </row>
    <row r="33715" spans="8:8">
      <c r="H33715" t="str">
        <f t="shared" si="234"/>
        <v/>
      </c>
    </row>
    <row r="33716" spans="8:8">
      <c r="H33716" t="str">
        <f t="shared" si="234"/>
        <v/>
      </c>
    </row>
    <row r="33717" spans="8:8">
      <c r="H33717" t="str">
        <f t="shared" si="234"/>
        <v/>
      </c>
    </row>
    <row r="33718" spans="8:8">
      <c r="H33718" t="str">
        <f t="shared" si="234"/>
        <v/>
      </c>
    </row>
    <row r="33719" spans="8:8">
      <c r="H33719" t="str">
        <f t="shared" si="234"/>
        <v/>
      </c>
    </row>
    <row r="33720" spans="8:8">
      <c r="H33720" t="str">
        <f t="shared" si="234"/>
        <v/>
      </c>
    </row>
    <row r="33721" spans="8:8">
      <c r="H33721" t="str">
        <f t="shared" si="234"/>
        <v/>
      </c>
    </row>
    <row r="33722" spans="8:8">
      <c r="H33722" t="str">
        <f t="shared" si="234"/>
        <v/>
      </c>
    </row>
    <row r="33723" spans="8:8">
      <c r="H33723" t="str">
        <f t="shared" si="234"/>
        <v/>
      </c>
    </row>
    <row r="33724" spans="8:8">
      <c r="H33724" t="str">
        <f t="shared" si="234"/>
        <v/>
      </c>
    </row>
    <row r="33725" spans="8:8">
      <c r="H33725" t="str">
        <f t="shared" si="234"/>
        <v/>
      </c>
    </row>
    <row r="33726" spans="8:8">
      <c r="H33726" t="str">
        <f t="shared" si="234"/>
        <v/>
      </c>
    </row>
    <row r="33727" spans="8:8">
      <c r="H33727" t="str">
        <f t="shared" si="234"/>
        <v/>
      </c>
    </row>
    <row r="33728" spans="8:8">
      <c r="H33728" t="str">
        <f t="shared" si="234"/>
        <v/>
      </c>
    </row>
    <row r="33729" spans="8:8">
      <c r="H33729" t="str">
        <f t="shared" si="234"/>
        <v/>
      </c>
    </row>
    <row r="33730" spans="8:8">
      <c r="H33730" t="str">
        <f t="shared" si="234"/>
        <v/>
      </c>
    </row>
    <row r="33731" spans="8:8">
      <c r="H33731" t="str">
        <f t="shared" si="234"/>
        <v/>
      </c>
    </row>
    <row r="33732" spans="8:8">
      <c r="H33732" t="str">
        <f t="shared" si="234"/>
        <v/>
      </c>
    </row>
    <row r="33733" spans="8:8">
      <c r="H33733" t="str">
        <f t="shared" si="234"/>
        <v/>
      </c>
    </row>
    <row r="33734" spans="8:8">
      <c r="H33734" t="str">
        <f t="shared" si="234"/>
        <v/>
      </c>
    </row>
    <row r="33735" spans="8:8">
      <c r="H33735" t="str">
        <f t="shared" si="234"/>
        <v/>
      </c>
    </row>
    <row r="33736" spans="8:8">
      <c r="H33736" t="str">
        <f t="shared" si="234"/>
        <v/>
      </c>
    </row>
    <row r="33737" spans="8:8">
      <c r="H33737" t="str">
        <f t="shared" si="234"/>
        <v/>
      </c>
    </row>
    <row r="33738" spans="8:8">
      <c r="H33738" t="str">
        <f t="shared" si="234"/>
        <v/>
      </c>
    </row>
    <row r="33739" spans="8:8">
      <c r="H33739" t="str">
        <f t="shared" si="234"/>
        <v/>
      </c>
    </row>
    <row r="33740" spans="8:8">
      <c r="H33740" t="str">
        <f t="shared" si="234"/>
        <v/>
      </c>
    </row>
    <row r="33741" spans="8:8">
      <c r="H33741" t="str">
        <f t="shared" si="234"/>
        <v/>
      </c>
    </row>
    <row r="33742" spans="8:8">
      <c r="H33742" t="str">
        <f t="shared" si="234"/>
        <v/>
      </c>
    </row>
    <row r="33743" spans="8:8">
      <c r="H33743" t="str">
        <f t="shared" si="234"/>
        <v/>
      </c>
    </row>
    <row r="33744" spans="8:8">
      <c r="H33744" t="str">
        <f t="shared" si="234"/>
        <v/>
      </c>
    </row>
    <row r="33745" spans="8:8">
      <c r="H33745" t="str">
        <f t="shared" si="234"/>
        <v/>
      </c>
    </row>
    <row r="33746" spans="8:8">
      <c r="H33746" t="str">
        <f t="shared" si="234"/>
        <v/>
      </c>
    </row>
    <row r="33747" spans="8:8">
      <c r="H33747" t="str">
        <f t="shared" si="234"/>
        <v/>
      </c>
    </row>
    <row r="33748" spans="8:8">
      <c r="H33748" t="str">
        <f t="shared" si="234"/>
        <v/>
      </c>
    </row>
    <row r="33749" spans="8:8">
      <c r="H33749" t="str">
        <f t="shared" si="234"/>
        <v/>
      </c>
    </row>
    <row r="33750" spans="8:8">
      <c r="H33750" t="str">
        <f t="shared" si="234"/>
        <v/>
      </c>
    </row>
    <row r="33751" spans="8:8">
      <c r="H33751" t="str">
        <f t="shared" si="234"/>
        <v/>
      </c>
    </row>
    <row r="33752" spans="8:8">
      <c r="H33752" t="str">
        <f t="shared" si="234"/>
        <v/>
      </c>
    </row>
    <row r="33753" spans="8:8">
      <c r="H33753" t="str">
        <f t="shared" si="234"/>
        <v/>
      </c>
    </row>
    <row r="33754" spans="8:8">
      <c r="H33754" t="str">
        <f t="shared" si="234"/>
        <v/>
      </c>
    </row>
    <row r="33755" spans="8:8">
      <c r="H33755" t="str">
        <f t="shared" si="234"/>
        <v/>
      </c>
    </row>
    <row r="33756" spans="8:8">
      <c r="H33756" t="str">
        <f t="shared" si="234"/>
        <v/>
      </c>
    </row>
    <row r="33757" spans="8:8">
      <c r="H33757" t="str">
        <f t="shared" si="234"/>
        <v/>
      </c>
    </row>
    <row r="33758" spans="8:8">
      <c r="H33758" t="str">
        <f t="shared" si="234"/>
        <v/>
      </c>
    </row>
    <row r="33759" spans="8:8">
      <c r="H33759" t="str">
        <f t="shared" si="234"/>
        <v/>
      </c>
    </row>
    <row r="33760" spans="8:8">
      <c r="H33760" t="str">
        <f t="shared" si="234"/>
        <v/>
      </c>
    </row>
    <row r="33761" spans="8:8">
      <c r="H33761" t="str">
        <f t="shared" si="234"/>
        <v/>
      </c>
    </row>
    <row r="33762" spans="8:8">
      <c r="H33762" t="str">
        <f t="shared" ref="H33762:H33825" si="235">_xlfn.TEXTJOIN(", ", TRUE, G33762:G33762)</f>
        <v/>
      </c>
    </row>
    <row r="33763" spans="8:8">
      <c r="H33763" t="str">
        <f t="shared" si="235"/>
        <v/>
      </c>
    </row>
    <row r="33764" spans="8:8">
      <c r="H33764" t="str">
        <f t="shared" si="235"/>
        <v/>
      </c>
    </row>
    <row r="33765" spans="8:8">
      <c r="H33765" t="str">
        <f t="shared" si="235"/>
        <v/>
      </c>
    </row>
    <row r="33766" spans="8:8">
      <c r="H33766" t="str">
        <f t="shared" si="235"/>
        <v/>
      </c>
    </row>
    <row r="33767" spans="8:8">
      <c r="H33767" t="str">
        <f t="shared" si="235"/>
        <v/>
      </c>
    </row>
    <row r="33768" spans="8:8">
      <c r="H33768" t="str">
        <f t="shared" si="235"/>
        <v/>
      </c>
    </row>
    <row r="33769" spans="8:8">
      <c r="H33769" t="str">
        <f t="shared" si="235"/>
        <v/>
      </c>
    </row>
    <row r="33770" spans="8:8">
      <c r="H33770" t="str">
        <f t="shared" si="235"/>
        <v/>
      </c>
    </row>
    <row r="33771" spans="8:8">
      <c r="H33771" t="str">
        <f t="shared" si="235"/>
        <v/>
      </c>
    </row>
    <row r="33772" spans="8:8">
      <c r="H33772" t="str">
        <f t="shared" si="235"/>
        <v/>
      </c>
    </row>
    <row r="33773" spans="8:8">
      <c r="H33773" t="str">
        <f t="shared" si="235"/>
        <v/>
      </c>
    </row>
    <row r="33774" spans="8:8">
      <c r="H33774" t="str">
        <f t="shared" si="235"/>
        <v/>
      </c>
    </row>
    <row r="33775" spans="8:8">
      <c r="H33775" t="str">
        <f t="shared" si="235"/>
        <v/>
      </c>
    </row>
    <row r="33776" spans="8:8">
      <c r="H33776" t="str">
        <f t="shared" si="235"/>
        <v/>
      </c>
    </row>
    <row r="33777" spans="8:8">
      <c r="H33777" t="str">
        <f t="shared" si="235"/>
        <v/>
      </c>
    </row>
    <row r="33778" spans="8:8">
      <c r="H33778" t="str">
        <f t="shared" si="235"/>
        <v/>
      </c>
    </row>
    <row r="33779" spans="8:8">
      <c r="H33779" t="str">
        <f t="shared" si="235"/>
        <v/>
      </c>
    </row>
    <row r="33780" spans="8:8">
      <c r="H33780" t="str">
        <f t="shared" si="235"/>
        <v/>
      </c>
    </row>
    <row r="33781" spans="8:8">
      <c r="H33781" t="str">
        <f t="shared" si="235"/>
        <v/>
      </c>
    </row>
    <row r="33782" spans="8:8">
      <c r="H33782" t="str">
        <f t="shared" si="235"/>
        <v/>
      </c>
    </row>
    <row r="33783" spans="8:8">
      <c r="H33783" t="str">
        <f t="shared" si="235"/>
        <v/>
      </c>
    </row>
    <row r="33784" spans="8:8">
      <c r="H33784" t="str">
        <f t="shared" si="235"/>
        <v/>
      </c>
    </row>
    <row r="33785" spans="8:8">
      <c r="H33785" t="str">
        <f t="shared" si="235"/>
        <v/>
      </c>
    </row>
    <row r="33786" spans="8:8">
      <c r="H33786" t="str">
        <f t="shared" si="235"/>
        <v/>
      </c>
    </row>
    <row r="33787" spans="8:8">
      <c r="H33787" t="str">
        <f t="shared" si="235"/>
        <v/>
      </c>
    </row>
    <row r="33788" spans="8:8">
      <c r="H33788" t="str">
        <f t="shared" si="235"/>
        <v/>
      </c>
    </row>
    <row r="33789" spans="8:8">
      <c r="H33789" t="str">
        <f t="shared" si="235"/>
        <v/>
      </c>
    </row>
    <row r="33790" spans="8:8">
      <c r="H33790" t="str">
        <f t="shared" si="235"/>
        <v/>
      </c>
    </row>
    <row r="33791" spans="8:8">
      <c r="H33791" t="str">
        <f t="shared" si="235"/>
        <v/>
      </c>
    </row>
    <row r="33792" spans="8:8">
      <c r="H33792" t="str">
        <f t="shared" si="235"/>
        <v/>
      </c>
    </row>
    <row r="33793" spans="8:8">
      <c r="H33793" t="str">
        <f t="shared" si="235"/>
        <v/>
      </c>
    </row>
    <row r="33794" spans="8:8">
      <c r="H33794" t="str">
        <f t="shared" si="235"/>
        <v/>
      </c>
    </row>
    <row r="33795" spans="8:8">
      <c r="H33795" t="str">
        <f t="shared" si="235"/>
        <v/>
      </c>
    </row>
    <row r="33796" spans="8:8">
      <c r="H33796" t="str">
        <f t="shared" si="235"/>
        <v/>
      </c>
    </row>
    <row r="33797" spans="8:8">
      <c r="H33797" t="str">
        <f t="shared" si="235"/>
        <v/>
      </c>
    </row>
    <row r="33798" spans="8:8">
      <c r="H33798" t="str">
        <f t="shared" si="235"/>
        <v/>
      </c>
    </row>
    <row r="33799" spans="8:8">
      <c r="H33799" t="str">
        <f t="shared" si="235"/>
        <v/>
      </c>
    </row>
    <row r="33800" spans="8:8">
      <c r="H33800" t="str">
        <f t="shared" si="235"/>
        <v/>
      </c>
    </row>
    <row r="33801" spans="8:8">
      <c r="H33801" t="str">
        <f t="shared" si="235"/>
        <v/>
      </c>
    </row>
    <row r="33802" spans="8:8">
      <c r="H33802" t="str">
        <f t="shared" si="235"/>
        <v/>
      </c>
    </row>
    <row r="33803" spans="8:8">
      <c r="H33803" t="str">
        <f t="shared" si="235"/>
        <v/>
      </c>
    </row>
    <row r="33804" spans="8:8">
      <c r="H33804" t="str">
        <f t="shared" si="235"/>
        <v/>
      </c>
    </row>
    <row r="33805" spans="8:8">
      <c r="H33805" t="str">
        <f t="shared" si="235"/>
        <v/>
      </c>
    </row>
    <row r="33806" spans="8:8">
      <c r="H33806" t="str">
        <f t="shared" si="235"/>
        <v/>
      </c>
    </row>
    <row r="33807" spans="8:8">
      <c r="H33807" t="str">
        <f t="shared" si="235"/>
        <v/>
      </c>
    </row>
    <row r="33808" spans="8:8">
      <c r="H33808" t="str">
        <f t="shared" si="235"/>
        <v/>
      </c>
    </row>
    <row r="33809" spans="8:8">
      <c r="H33809" t="str">
        <f t="shared" si="235"/>
        <v/>
      </c>
    </row>
    <row r="33810" spans="8:8">
      <c r="H33810" t="str">
        <f t="shared" si="235"/>
        <v/>
      </c>
    </row>
    <row r="33811" spans="8:8">
      <c r="H33811" t="str">
        <f t="shared" si="235"/>
        <v/>
      </c>
    </row>
    <row r="33812" spans="8:8">
      <c r="H33812" t="str">
        <f t="shared" si="235"/>
        <v/>
      </c>
    </row>
    <row r="33813" spans="8:8">
      <c r="H33813" t="str">
        <f t="shared" si="235"/>
        <v/>
      </c>
    </row>
    <row r="33814" spans="8:8">
      <c r="H33814" t="str">
        <f t="shared" si="235"/>
        <v/>
      </c>
    </row>
    <row r="33815" spans="8:8">
      <c r="H33815" t="str">
        <f t="shared" si="235"/>
        <v/>
      </c>
    </row>
    <row r="33816" spans="8:8">
      <c r="H33816" t="str">
        <f t="shared" si="235"/>
        <v/>
      </c>
    </row>
    <row r="33817" spans="8:8">
      <c r="H33817" t="str">
        <f t="shared" si="235"/>
        <v/>
      </c>
    </row>
    <row r="33818" spans="8:8">
      <c r="H33818" t="str">
        <f t="shared" si="235"/>
        <v/>
      </c>
    </row>
    <row r="33819" spans="8:8">
      <c r="H33819" t="str">
        <f t="shared" si="235"/>
        <v/>
      </c>
    </row>
    <row r="33820" spans="8:8">
      <c r="H33820" t="str">
        <f t="shared" si="235"/>
        <v/>
      </c>
    </row>
    <row r="33821" spans="8:8">
      <c r="H33821" t="str">
        <f t="shared" si="235"/>
        <v/>
      </c>
    </row>
    <row r="33822" spans="8:8">
      <c r="H33822" t="str">
        <f t="shared" si="235"/>
        <v/>
      </c>
    </row>
    <row r="33823" spans="8:8">
      <c r="H33823" t="str">
        <f t="shared" si="235"/>
        <v/>
      </c>
    </row>
    <row r="33824" spans="8:8">
      <c r="H33824" t="str">
        <f t="shared" si="235"/>
        <v/>
      </c>
    </row>
    <row r="33825" spans="8:8">
      <c r="H33825" t="str">
        <f t="shared" si="235"/>
        <v/>
      </c>
    </row>
    <row r="33826" spans="8:8">
      <c r="H33826" t="str">
        <f t="shared" ref="H33826:H33889" si="236">_xlfn.TEXTJOIN(", ", TRUE, G33826:G33826)</f>
        <v/>
      </c>
    </row>
    <row r="33827" spans="8:8">
      <c r="H33827" t="str">
        <f t="shared" si="236"/>
        <v/>
      </c>
    </row>
    <row r="33828" spans="8:8">
      <c r="H33828" t="str">
        <f t="shared" si="236"/>
        <v/>
      </c>
    </row>
    <row r="33829" spans="8:8">
      <c r="H33829" t="str">
        <f t="shared" si="236"/>
        <v/>
      </c>
    </row>
    <row r="33830" spans="8:8">
      <c r="H33830" t="str">
        <f t="shared" si="236"/>
        <v/>
      </c>
    </row>
    <row r="33831" spans="8:8">
      <c r="H33831" t="str">
        <f t="shared" si="236"/>
        <v/>
      </c>
    </row>
    <row r="33832" spans="8:8">
      <c r="H33832" t="str">
        <f t="shared" si="236"/>
        <v/>
      </c>
    </row>
    <row r="33833" spans="8:8">
      <c r="H33833" t="str">
        <f t="shared" si="236"/>
        <v/>
      </c>
    </row>
    <row r="33834" spans="8:8">
      <c r="H33834" t="str">
        <f t="shared" si="236"/>
        <v/>
      </c>
    </row>
    <row r="33835" spans="8:8">
      <c r="H33835" t="str">
        <f t="shared" si="236"/>
        <v/>
      </c>
    </row>
    <row r="33836" spans="8:8">
      <c r="H33836" t="str">
        <f t="shared" si="236"/>
        <v/>
      </c>
    </row>
    <row r="33837" spans="8:8">
      <c r="H33837" t="str">
        <f t="shared" si="236"/>
        <v/>
      </c>
    </row>
    <row r="33838" spans="8:8">
      <c r="H33838" t="str">
        <f t="shared" si="236"/>
        <v/>
      </c>
    </row>
    <row r="33839" spans="8:8">
      <c r="H33839" t="str">
        <f t="shared" si="236"/>
        <v/>
      </c>
    </row>
    <row r="33840" spans="8:8">
      <c r="H33840" t="str">
        <f t="shared" si="236"/>
        <v/>
      </c>
    </row>
    <row r="33841" spans="8:8">
      <c r="H33841" t="str">
        <f t="shared" si="236"/>
        <v/>
      </c>
    </row>
    <row r="33842" spans="8:8">
      <c r="H33842" t="str">
        <f t="shared" si="236"/>
        <v/>
      </c>
    </row>
    <row r="33843" spans="8:8">
      <c r="H33843" t="str">
        <f t="shared" si="236"/>
        <v/>
      </c>
    </row>
    <row r="33844" spans="8:8">
      <c r="H33844" t="str">
        <f t="shared" si="236"/>
        <v/>
      </c>
    </row>
    <row r="33845" spans="8:8">
      <c r="H33845" t="str">
        <f t="shared" si="236"/>
        <v/>
      </c>
    </row>
    <row r="33846" spans="8:8">
      <c r="H33846" t="str">
        <f t="shared" si="236"/>
        <v/>
      </c>
    </row>
    <row r="33847" spans="8:8">
      <c r="H33847" t="str">
        <f t="shared" si="236"/>
        <v/>
      </c>
    </row>
    <row r="33848" spans="8:8">
      <c r="H33848" t="str">
        <f t="shared" si="236"/>
        <v/>
      </c>
    </row>
    <row r="33849" spans="8:8">
      <c r="H33849" t="str">
        <f t="shared" si="236"/>
        <v/>
      </c>
    </row>
    <row r="33850" spans="8:8">
      <c r="H33850" t="str">
        <f t="shared" si="236"/>
        <v/>
      </c>
    </row>
    <row r="33851" spans="8:8">
      <c r="H33851" t="str">
        <f t="shared" si="236"/>
        <v/>
      </c>
    </row>
    <row r="33852" spans="8:8">
      <c r="H33852" t="str">
        <f t="shared" si="236"/>
        <v/>
      </c>
    </row>
    <row r="33853" spans="8:8">
      <c r="H33853" t="str">
        <f t="shared" si="236"/>
        <v/>
      </c>
    </row>
    <row r="33854" spans="8:8">
      <c r="H33854" t="str">
        <f t="shared" si="236"/>
        <v/>
      </c>
    </row>
    <row r="33855" spans="8:8">
      <c r="H33855" t="str">
        <f t="shared" si="236"/>
        <v/>
      </c>
    </row>
    <row r="33856" spans="8:8">
      <c r="H33856" t="str">
        <f t="shared" si="236"/>
        <v/>
      </c>
    </row>
    <row r="33857" spans="8:8">
      <c r="H33857" t="str">
        <f t="shared" si="236"/>
        <v/>
      </c>
    </row>
    <row r="33858" spans="8:8">
      <c r="H33858" t="str">
        <f t="shared" si="236"/>
        <v/>
      </c>
    </row>
    <row r="33859" spans="8:8">
      <c r="H33859" t="str">
        <f t="shared" si="236"/>
        <v/>
      </c>
    </row>
    <row r="33860" spans="8:8">
      <c r="H33860" t="str">
        <f t="shared" si="236"/>
        <v/>
      </c>
    </row>
    <row r="33861" spans="8:8">
      <c r="H33861" t="str">
        <f t="shared" si="236"/>
        <v/>
      </c>
    </row>
    <row r="33862" spans="8:8">
      <c r="H33862" t="str">
        <f t="shared" si="236"/>
        <v/>
      </c>
    </row>
    <row r="33863" spans="8:8">
      <c r="H33863" t="str">
        <f t="shared" si="236"/>
        <v/>
      </c>
    </row>
    <row r="33864" spans="8:8">
      <c r="H33864" t="str">
        <f t="shared" si="236"/>
        <v/>
      </c>
    </row>
    <row r="33865" spans="8:8">
      <c r="H33865" t="str">
        <f t="shared" si="236"/>
        <v/>
      </c>
    </row>
    <row r="33866" spans="8:8">
      <c r="H33866" t="str">
        <f t="shared" si="236"/>
        <v/>
      </c>
    </row>
    <row r="33867" spans="8:8">
      <c r="H33867" t="str">
        <f t="shared" si="236"/>
        <v/>
      </c>
    </row>
    <row r="33868" spans="8:8">
      <c r="H33868" t="str">
        <f t="shared" si="236"/>
        <v/>
      </c>
    </row>
    <row r="33869" spans="8:8">
      <c r="H33869" t="str">
        <f t="shared" si="236"/>
        <v/>
      </c>
    </row>
    <row r="33870" spans="8:8">
      <c r="H33870" t="str">
        <f t="shared" si="236"/>
        <v/>
      </c>
    </row>
    <row r="33871" spans="8:8">
      <c r="H33871" t="str">
        <f t="shared" si="236"/>
        <v/>
      </c>
    </row>
    <row r="33872" spans="8:8">
      <c r="H33872" t="str">
        <f t="shared" si="236"/>
        <v/>
      </c>
    </row>
    <row r="33873" spans="8:8">
      <c r="H33873" t="str">
        <f t="shared" si="236"/>
        <v/>
      </c>
    </row>
    <row r="33874" spans="8:8">
      <c r="H33874" t="str">
        <f t="shared" si="236"/>
        <v/>
      </c>
    </row>
    <row r="33875" spans="8:8">
      <c r="H33875" t="str">
        <f t="shared" si="236"/>
        <v/>
      </c>
    </row>
    <row r="33876" spans="8:8">
      <c r="H33876" t="str">
        <f t="shared" si="236"/>
        <v/>
      </c>
    </row>
    <row r="33877" spans="8:8">
      <c r="H33877" t="str">
        <f t="shared" si="236"/>
        <v/>
      </c>
    </row>
    <row r="33878" spans="8:8">
      <c r="H33878" t="str">
        <f t="shared" si="236"/>
        <v/>
      </c>
    </row>
    <row r="33879" spans="8:8">
      <c r="H33879" t="str">
        <f t="shared" si="236"/>
        <v/>
      </c>
    </row>
    <row r="33880" spans="8:8">
      <c r="H33880" t="str">
        <f t="shared" si="236"/>
        <v/>
      </c>
    </row>
    <row r="33881" spans="8:8">
      <c r="H33881" t="str">
        <f t="shared" si="236"/>
        <v/>
      </c>
    </row>
    <row r="33882" spans="8:8">
      <c r="H33882" t="str">
        <f t="shared" si="236"/>
        <v/>
      </c>
    </row>
    <row r="33883" spans="8:8">
      <c r="H33883" t="str">
        <f t="shared" si="236"/>
        <v/>
      </c>
    </row>
    <row r="33884" spans="8:8">
      <c r="H33884" t="str">
        <f t="shared" si="236"/>
        <v/>
      </c>
    </row>
    <row r="33885" spans="8:8">
      <c r="H33885" t="str">
        <f t="shared" si="236"/>
        <v/>
      </c>
    </row>
    <row r="33886" spans="8:8">
      <c r="H33886" t="str">
        <f t="shared" si="236"/>
        <v/>
      </c>
    </row>
    <row r="33887" spans="8:8">
      <c r="H33887" t="str">
        <f t="shared" si="236"/>
        <v/>
      </c>
    </row>
    <row r="33888" spans="8:8">
      <c r="H33888" t="str">
        <f t="shared" si="236"/>
        <v/>
      </c>
    </row>
    <row r="33889" spans="8:8">
      <c r="H33889" t="str">
        <f t="shared" si="236"/>
        <v/>
      </c>
    </row>
    <row r="33890" spans="8:8">
      <c r="H33890" t="str">
        <f t="shared" ref="H33890:H33953" si="237">_xlfn.TEXTJOIN(", ", TRUE, G33890:G33890)</f>
        <v/>
      </c>
    </row>
    <row r="33891" spans="8:8">
      <c r="H33891" t="str">
        <f t="shared" si="237"/>
        <v/>
      </c>
    </row>
    <row r="33892" spans="8:8">
      <c r="H33892" t="str">
        <f t="shared" si="237"/>
        <v/>
      </c>
    </row>
    <row r="33893" spans="8:8">
      <c r="H33893" t="str">
        <f t="shared" si="237"/>
        <v/>
      </c>
    </row>
    <row r="33894" spans="8:8">
      <c r="H33894" t="str">
        <f t="shared" si="237"/>
        <v/>
      </c>
    </row>
    <row r="33895" spans="8:8">
      <c r="H33895" t="str">
        <f t="shared" si="237"/>
        <v/>
      </c>
    </row>
    <row r="33896" spans="8:8">
      <c r="H33896" t="str">
        <f t="shared" si="237"/>
        <v/>
      </c>
    </row>
    <row r="33897" spans="8:8">
      <c r="H33897" t="str">
        <f t="shared" si="237"/>
        <v/>
      </c>
    </row>
    <row r="33898" spans="8:8">
      <c r="H33898" t="str">
        <f t="shared" si="237"/>
        <v/>
      </c>
    </row>
    <row r="33899" spans="8:8">
      <c r="H33899" t="str">
        <f t="shared" si="237"/>
        <v/>
      </c>
    </row>
    <row r="33900" spans="8:8">
      <c r="H33900" t="str">
        <f t="shared" si="237"/>
        <v/>
      </c>
    </row>
    <row r="33901" spans="8:8">
      <c r="H33901" t="str">
        <f t="shared" si="237"/>
        <v/>
      </c>
    </row>
    <row r="33902" spans="8:8">
      <c r="H33902" t="str">
        <f t="shared" si="237"/>
        <v/>
      </c>
    </row>
    <row r="33903" spans="8:8">
      <c r="H33903" t="str">
        <f t="shared" si="237"/>
        <v/>
      </c>
    </row>
    <row r="33904" spans="8:8">
      <c r="H33904" t="str">
        <f t="shared" si="237"/>
        <v/>
      </c>
    </row>
    <row r="33905" spans="8:8">
      <c r="H33905" t="str">
        <f t="shared" si="237"/>
        <v/>
      </c>
    </row>
    <row r="33906" spans="8:8">
      <c r="H33906" t="str">
        <f t="shared" si="237"/>
        <v/>
      </c>
    </row>
    <row r="33907" spans="8:8">
      <c r="H33907" t="str">
        <f t="shared" si="237"/>
        <v/>
      </c>
    </row>
    <row r="33908" spans="8:8">
      <c r="H33908" t="str">
        <f t="shared" si="237"/>
        <v/>
      </c>
    </row>
    <row r="33909" spans="8:8">
      <c r="H33909" t="str">
        <f t="shared" si="237"/>
        <v/>
      </c>
    </row>
    <row r="33910" spans="8:8">
      <c r="H33910" t="str">
        <f t="shared" si="237"/>
        <v/>
      </c>
    </row>
    <row r="33911" spans="8:8">
      <c r="H33911" t="str">
        <f t="shared" si="237"/>
        <v/>
      </c>
    </row>
    <row r="33912" spans="8:8">
      <c r="H33912" t="str">
        <f t="shared" si="237"/>
        <v/>
      </c>
    </row>
    <row r="33913" spans="8:8">
      <c r="H33913" t="str">
        <f t="shared" si="237"/>
        <v/>
      </c>
    </row>
    <row r="33914" spans="8:8">
      <c r="H33914" t="str">
        <f t="shared" si="237"/>
        <v/>
      </c>
    </row>
    <row r="33915" spans="8:8">
      <c r="H33915" t="str">
        <f t="shared" si="237"/>
        <v/>
      </c>
    </row>
    <row r="33916" spans="8:8">
      <c r="H33916" t="str">
        <f t="shared" si="237"/>
        <v/>
      </c>
    </row>
    <row r="33917" spans="8:8">
      <c r="H33917" t="str">
        <f t="shared" si="237"/>
        <v/>
      </c>
    </row>
    <row r="33918" spans="8:8">
      <c r="H33918" t="str">
        <f t="shared" si="237"/>
        <v/>
      </c>
    </row>
    <row r="33919" spans="8:8">
      <c r="H33919" t="str">
        <f t="shared" si="237"/>
        <v/>
      </c>
    </row>
    <row r="33920" spans="8:8">
      <c r="H33920" t="str">
        <f t="shared" si="237"/>
        <v/>
      </c>
    </row>
    <row r="33921" spans="8:8">
      <c r="H33921" t="str">
        <f t="shared" si="237"/>
        <v/>
      </c>
    </row>
    <row r="33922" spans="8:8">
      <c r="H33922" t="str">
        <f t="shared" si="237"/>
        <v/>
      </c>
    </row>
    <row r="33923" spans="8:8">
      <c r="H33923" t="str">
        <f t="shared" si="237"/>
        <v/>
      </c>
    </row>
    <row r="33924" spans="8:8">
      <c r="H33924" t="str">
        <f t="shared" si="237"/>
        <v/>
      </c>
    </row>
    <row r="33925" spans="8:8">
      <c r="H33925" t="str">
        <f t="shared" si="237"/>
        <v/>
      </c>
    </row>
    <row r="33926" spans="8:8">
      <c r="H33926" t="str">
        <f t="shared" si="237"/>
        <v/>
      </c>
    </row>
    <row r="33927" spans="8:8">
      <c r="H33927" t="str">
        <f t="shared" si="237"/>
        <v/>
      </c>
    </row>
    <row r="33928" spans="8:8">
      <c r="H33928" t="str">
        <f t="shared" si="237"/>
        <v/>
      </c>
    </row>
    <row r="33929" spans="8:8">
      <c r="H33929" t="str">
        <f t="shared" si="237"/>
        <v/>
      </c>
    </row>
    <row r="33930" spans="8:8">
      <c r="H33930" t="str">
        <f t="shared" si="237"/>
        <v/>
      </c>
    </row>
    <row r="33931" spans="8:8">
      <c r="H33931" t="str">
        <f t="shared" si="237"/>
        <v/>
      </c>
    </row>
    <row r="33932" spans="8:8">
      <c r="H33932" t="str">
        <f t="shared" si="237"/>
        <v/>
      </c>
    </row>
    <row r="33933" spans="8:8">
      <c r="H33933" t="str">
        <f t="shared" si="237"/>
        <v/>
      </c>
    </row>
    <row r="33934" spans="8:8">
      <c r="H33934" t="str">
        <f t="shared" si="237"/>
        <v/>
      </c>
    </row>
    <row r="33935" spans="8:8">
      <c r="H33935" t="str">
        <f t="shared" si="237"/>
        <v/>
      </c>
    </row>
    <row r="33936" spans="8:8">
      <c r="H33936" t="str">
        <f t="shared" si="237"/>
        <v/>
      </c>
    </row>
    <row r="33937" spans="8:8">
      <c r="H33937" t="str">
        <f t="shared" si="237"/>
        <v/>
      </c>
    </row>
    <row r="33938" spans="8:8">
      <c r="H33938" t="str">
        <f t="shared" si="237"/>
        <v/>
      </c>
    </row>
    <row r="33939" spans="8:8">
      <c r="H33939" t="str">
        <f t="shared" si="237"/>
        <v/>
      </c>
    </row>
    <row r="33940" spans="8:8">
      <c r="H33940" t="str">
        <f t="shared" si="237"/>
        <v/>
      </c>
    </row>
    <row r="33941" spans="8:8">
      <c r="H33941" t="str">
        <f t="shared" si="237"/>
        <v/>
      </c>
    </row>
    <row r="33942" spans="8:8">
      <c r="H33942" t="str">
        <f t="shared" si="237"/>
        <v/>
      </c>
    </row>
    <row r="33943" spans="8:8">
      <c r="H33943" t="str">
        <f t="shared" si="237"/>
        <v/>
      </c>
    </row>
    <row r="33944" spans="8:8">
      <c r="H33944" t="str">
        <f t="shared" si="237"/>
        <v/>
      </c>
    </row>
    <row r="33945" spans="8:8">
      <c r="H33945" t="str">
        <f t="shared" si="237"/>
        <v/>
      </c>
    </row>
    <row r="33946" spans="8:8">
      <c r="H33946" t="str">
        <f t="shared" si="237"/>
        <v/>
      </c>
    </row>
    <row r="33947" spans="8:8">
      <c r="H33947" t="str">
        <f t="shared" si="237"/>
        <v/>
      </c>
    </row>
    <row r="33948" spans="8:8">
      <c r="H33948" t="str">
        <f t="shared" si="237"/>
        <v/>
      </c>
    </row>
    <row r="33949" spans="8:8">
      <c r="H33949" t="str">
        <f t="shared" si="237"/>
        <v/>
      </c>
    </row>
    <row r="33950" spans="8:8">
      <c r="H33950" t="str">
        <f t="shared" si="237"/>
        <v/>
      </c>
    </row>
    <row r="33951" spans="8:8">
      <c r="H33951" t="str">
        <f t="shared" si="237"/>
        <v/>
      </c>
    </row>
    <row r="33952" spans="8:8">
      <c r="H33952" t="str">
        <f t="shared" si="237"/>
        <v/>
      </c>
    </row>
    <row r="33953" spans="8:8">
      <c r="H33953" t="str">
        <f t="shared" si="237"/>
        <v/>
      </c>
    </row>
    <row r="33954" spans="8:8">
      <c r="H33954" t="str">
        <f t="shared" ref="H33954:H34017" si="238">_xlfn.TEXTJOIN(", ", TRUE, G33954:G33954)</f>
        <v/>
      </c>
    </row>
    <row r="33955" spans="8:8">
      <c r="H33955" t="str">
        <f t="shared" si="238"/>
        <v/>
      </c>
    </row>
    <row r="33956" spans="8:8">
      <c r="H33956" t="str">
        <f t="shared" si="238"/>
        <v/>
      </c>
    </row>
    <row r="33957" spans="8:8">
      <c r="H33957" t="str">
        <f t="shared" si="238"/>
        <v/>
      </c>
    </row>
    <row r="33958" spans="8:8">
      <c r="H33958" t="str">
        <f t="shared" si="238"/>
        <v/>
      </c>
    </row>
    <row r="33959" spans="8:8">
      <c r="H33959" t="str">
        <f t="shared" si="238"/>
        <v/>
      </c>
    </row>
    <row r="33960" spans="8:8">
      <c r="H33960" t="str">
        <f t="shared" si="238"/>
        <v/>
      </c>
    </row>
    <row r="33961" spans="8:8">
      <c r="H33961" t="str">
        <f t="shared" si="238"/>
        <v/>
      </c>
    </row>
    <row r="33962" spans="8:8">
      <c r="H33962" t="str">
        <f t="shared" si="238"/>
        <v/>
      </c>
    </row>
    <row r="33963" spans="8:8">
      <c r="H33963" t="str">
        <f t="shared" si="238"/>
        <v/>
      </c>
    </row>
    <row r="33964" spans="8:8">
      <c r="H33964" t="str">
        <f t="shared" si="238"/>
        <v/>
      </c>
    </row>
    <row r="33965" spans="8:8">
      <c r="H33965" t="str">
        <f t="shared" si="238"/>
        <v/>
      </c>
    </row>
    <row r="33966" spans="8:8">
      <c r="H33966" t="str">
        <f t="shared" si="238"/>
        <v/>
      </c>
    </row>
    <row r="33967" spans="8:8">
      <c r="H33967" t="str">
        <f t="shared" si="238"/>
        <v/>
      </c>
    </row>
    <row r="33968" spans="8:8">
      <c r="H33968" t="str">
        <f t="shared" si="238"/>
        <v/>
      </c>
    </row>
    <row r="33969" spans="8:8">
      <c r="H33969" t="str">
        <f t="shared" si="238"/>
        <v/>
      </c>
    </row>
    <row r="33970" spans="8:8">
      <c r="H33970" t="str">
        <f t="shared" si="238"/>
        <v/>
      </c>
    </row>
    <row r="33971" spans="8:8">
      <c r="H33971" t="str">
        <f t="shared" si="238"/>
        <v/>
      </c>
    </row>
    <row r="33972" spans="8:8">
      <c r="H33972" t="str">
        <f t="shared" si="238"/>
        <v/>
      </c>
    </row>
    <row r="33973" spans="8:8">
      <c r="H33973" t="str">
        <f t="shared" si="238"/>
        <v/>
      </c>
    </row>
    <row r="33974" spans="8:8">
      <c r="H33974" t="str">
        <f t="shared" si="238"/>
        <v/>
      </c>
    </row>
    <row r="33975" spans="8:8">
      <c r="H33975" t="str">
        <f t="shared" si="238"/>
        <v/>
      </c>
    </row>
    <row r="33976" spans="8:8">
      <c r="H33976" t="str">
        <f t="shared" si="238"/>
        <v/>
      </c>
    </row>
    <row r="33977" spans="8:8">
      <c r="H33977" t="str">
        <f t="shared" si="238"/>
        <v/>
      </c>
    </row>
    <row r="33978" spans="8:8">
      <c r="H33978" t="str">
        <f t="shared" si="238"/>
        <v/>
      </c>
    </row>
    <row r="33979" spans="8:8">
      <c r="H33979" t="str">
        <f t="shared" si="238"/>
        <v/>
      </c>
    </row>
    <row r="33980" spans="8:8">
      <c r="H33980" t="str">
        <f t="shared" si="238"/>
        <v/>
      </c>
    </row>
    <row r="33981" spans="8:8">
      <c r="H33981" t="str">
        <f t="shared" si="238"/>
        <v/>
      </c>
    </row>
    <row r="33982" spans="8:8">
      <c r="H33982" t="str">
        <f t="shared" si="238"/>
        <v/>
      </c>
    </row>
    <row r="33983" spans="8:8">
      <c r="H33983" t="str">
        <f t="shared" si="238"/>
        <v/>
      </c>
    </row>
    <row r="33984" spans="8:8">
      <c r="H33984" t="str">
        <f t="shared" si="238"/>
        <v/>
      </c>
    </row>
    <row r="33985" spans="8:8">
      <c r="H33985" t="str">
        <f t="shared" si="238"/>
        <v/>
      </c>
    </row>
    <row r="33986" spans="8:8">
      <c r="H33986" t="str">
        <f t="shared" si="238"/>
        <v/>
      </c>
    </row>
    <row r="33987" spans="8:8">
      <c r="H33987" t="str">
        <f t="shared" si="238"/>
        <v/>
      </c>
    </row>
    <row r="33988" spans="8:8">
      <c r="H33988" t="str">
        <f t="shared" si="238"/>
        <v/>
      </c>
    </row>
    <row r="33989" spans="8:8">
      <c r="H33989" t="str">
        <f t="shared" si="238"/>
        <v/>
      </c>
    </row>
    <row r="33990" spans="8:8">
      <c r="H33990" t="str">
        <f t="shared" si="238"/>
        <v/>
      </c>
    </row>
    <row r="33991" spans="8:8">
      <c r="H33991" t="str">
        <f t="shared" si="238"/>
        <v/>
      </c>
    </row>
    <row r="33992" spans="8:8">
      <c r="H33992" t="str">
        <f t="shared" si="238"/>
        <v/>
      </c>
    </row>
    <row r="33993" spans="8:8">
      <c r="H33993" t="str">
        <f t="shared" si="238"/>
        <v/>
      </c>
    </row>
    <row r="33994" spans="8:8">
      <c r="H33994" t="str">
        <f t="shared" si="238"/>
        <v/>
      </c>
    </row>
    <row r="33995" spans="8:8">
      <c r="H33995" t="str">
        <f t="shared" si="238"/>
        <v/>
      </c>
    </row>
    <row r="33996" spans="8:8">
      <c r="H33996" t="str">
        <f t="shared" si="238"/>
        <v/>
      </c>
    </row>
    <row r="33997" spans="8:8">
      <c r="H33997" t="str">
        <f t="shared" si="238"/>
        <v/>
      </c>
    </row>
    <row r="33998" spans="8:8">
      <c r="H33998" t="str">
        <f t="shared" si="238"/>
        <v/>
      </c>
    </row>
    <row r="33999" spans="8:8">
      <c r="H33999" t="str">
        <f t="shared" si="238"/>
        <v/>
      </c>
    </row>
    <row r="34000" spans="8:8">
      <c r="H34000" t="str">
        <f t="shared" si="238"/>
        <v/>
      </c>
    </row>
    <row r="34001" spans="8:8">
      <c r="H34001" t="str">
        <f t="shared" si="238"/>
        <v/>
      </c>
    </row>
    <row r="34002" spans="8:8">
      <c r="H34002" t="str">
        <f t="shared" si="238"/>
        <v/>
      </c>
    </row>
    <row r="34003" spans="8:8">
      <c r="H34003" t="str">
        <f t="shared" si="238"/>
        <v/>
      </c>
    </row>
    <row r="34004" spans="8:8">
      <c r="H34004" t="str">
        <f t="shared" si="238"/>
        <v/>
      </c>
    </row>
    <row r="34005" spans="8:8">
      <c r="H34005" t="str">
        <f t="shared" si="238"/>
        <v/>
      </c>
    </row>
    <row r="34006" spans="8:8">
      <c r="H34006" t="str">
        <f t="shared" si="238"/>
        <v/>
      </c>
    </row>
    <row r="34007" spans="8:8">
      <c r="H34007" t="str">
        <f t="shared" si="238"/>
        <v/>
      </c>
    </row>
    <row r="34008" spans="8:8">
      <c r="H34008" t="str">
        <f t="shared" si="238"/>
        <v/>
      </c>
    </row>
    <row r="34009" spans="8:8">
      <c r="H34009" t="str">
        <f t="shared" si="238"/>
        <v/>
      </c>
    </row>
    <row r="34010" spans="8:8">
      <c r="H34010" t="str">
        <f t="shared" si="238"/>
        <v/>
      </c>
    </row>
    <row r="34011" spans="8:8">
      <c r="H34011" t="str">
        <f t="shared" si="238"/>
        <v/>
      </c>
    </row>
    <row r="34012" spans="8:8">
      <c r="H34012" t="str">
        <f t="shared" si="238"/>
        <v/>
      </c>
    </row>
    <row r="34013" spans="8:8">
      <c r="H34013" t="str">
        <f t="shared" si="238"/>
        <v/>
      </c>
    </row>
    <row r="34014" spans="8:8">
      <c r="H34014" t="str">
        <f t="shared" si="238"/>
        <v/>
      </c>
    </row>
    <row r="34015" spans="8:8">
      <c r="H34015" t="str">
        <f t="shared" si="238"/>
        <v/>
      </c>
    </row>
    <row r="34016" spans="8:8">
      <c r="H34016" t="str">
        <f t="shared" si="238"/>
        <v/>
      </c>
    </row>
    <row r="34017" spans="8:8">
      <c r="H34017" t="str">
        <f t="shared" si="238"/>
        <v/>
      </c>
    </row>
    <row r="34018" spans="8:8">
      <c r="H34018" t="str">
        <f t="shared" ref="H34018:H34081" si="239">_xlfn.TEXTJOIN(", ", TRUE, G34018:G34018)</f>
        <v/>
      </c>
    </row>
    <row r="34019" spans="8:8">
      <c r="H34019" t="str">
        <f t="shared" si="239"/>
        <v/>
      </c>
    </row>
    <row r="34020" spans="8:8">
      <c r="H34020" t="str">
        <f t="shared" si="239"/>
        <v/>
      </c>
    </row>
    <row r="34021" spans="8:8">
      <c r="H34021" t="str">
        <f t="shared" si="239"/>
        <v/>
      </c>
    </row>
    <row r="34022" spans="8:8">
      <c r="H34022" t="str">
        <f t="shared" si="239"/>
        <v/>
      </c>
    </row>
    <row r="34023" spans="8:8">
      <c r="H34023" t="str">
        <f t="shared" si="239"/>
        <v/>
      </c>
    </row>
    <row r="34024" spans="8:8">
      <c r="H34024" t="str">
        <f t="shared" si="239"/>
        <v/>
      </c>
    </row>
    <row r="34025" spans="8:8">
      <c r="H34025" t="str">
        <f t="shared" si="239"/>
        <v/>
      </c>
    </row>
    <row r="34026" spans="8:8">
      <c r="H34026" t="str">
        <f t="shared" si="239"/>
        <v/>
      </c>
    </row>
    <row r="34027" spans="8:8">
      <c r="H34027" t="str">
        <f t="shared" si="239"/>
        <v/>
      </c>
    </row>
    <row r="34028" spans="8:8">
      <c r="H34028" t="str">
        <f t="shared" si="239"/>
        <v/>
      </c>
    </row>
    <row r="34029" spans="8:8">
      <c r="H34029" t="str">
        <f t="shared" si="239"/>
        <v/>
      </c>
    </row>
    <row r="34030" spans="8:8">
      <c r="H34030" t="str">
        <f t="shared" si="239"/>
        <v/>
      </c>
    </row>
    <row r="34031" spans="8:8">
      <c r="H34031" t="str">
        <f t="shared" si="239"/>
        <v/>
      </c>
    </row>
    <row r="34032" spans="8:8">
      <c r="H34032" t="str">
        <f t="shared" si="239"/>
        <v/>
      </c>
    </row>
    <row r="34033" spans="8:8">
      <c r="H34033" t="str">
        <f t="shared" si="239"/>
        <v/>
      </c>
    </row>
    <row r="34034" spans="8:8">
      <c r="H34034" t="str">
        <f t="shared" si="239"/>
        <v/>
      </c>
    </row>
    <row r="34035" spans="8:8">
      <c r="H34035" t="str">
        <f t="shared" si="239"/>
        <v/>
      </c>
    </row>
    <row r="34036" spans="8:8">
      <c r="H34036" t="str">
        <f t="shared" si="239"/>
        <v/>
      </c>
    </row>
    <row r="34037" spans="8:8">
      <c r="H34037" t="str">
        <f t="shared" si="239"/>
        <v/>
      </c>
    </row>
    <row r="34038" spans="8:8">
      <c r="H34038" t="str">
        <f t="shared" si="239"/>
        <v/>
      </c>
    </row>
    <row r="34039" spans="8:8">
      <c r="H34039" t="str">
        <f t="shared" si="239"/>
        <v/>
      </c>
    </row>
    <row r="34040" spans="8:8">
      <c r="H34040" t="str">
        <f t="shared" si="239"/>
        <v/>
      </c>
    </row>
    <row r="34041" spans="8:8">
      <c r="H34041" t="str">
        <f t="shared" si="239"/>
        <v/>
      </c>
    </row>
    <row r="34042" spans="8:8">
      <c r="H34042" t="str">
        <f t="shared" si="239"/>
        <v/>
      </c>
    </row>
    <row r="34043" spans="8:8">
      <c r="H34043" t="str">
        <f t="shared" si="239"/>
        <v/>
      </c>
    </row>
    <row r="34044" spans="8:8">
      <c r="H34044" t="str">
        <f t="shared" si="239"/>
        <v/>
      </c>
    </row>
    <row r="34045" spans="8:8">
      <c r="H34045" t="str">
        <f t="shared" si="239"/>
        <v/>
      </c>
    </row>
    <row r="34046" spans="8:8">
      <c r="H34046" t="str">
        <f t="shared" si="239"/>
        <v/>
      </c>
    </row>
    <row r="34047" spans="8:8">
      <c r="H34047" t="str">
        <f t="shared" si="239"/>
        <v/>
      </c>
    </row>
    <row r="34048" spans="8:8">
      <c r="H34048" t="str">
        <f t="shared" si="239"/>
        <v/>
      </c>
    </row>
    <row r="34049" spans="8:8">
      <c r="H34049" t="str">
        <f t="shared" si="239"/>
        <v/>
      </c>
    </row>
    <row r="34050" spans="8:8">
      <c r="H34050" t="str">
        <f t="shared" si="239"/>
        <v/>
      </c>
    </row>
    <row r="34051" spans="8:8">
      <c r="H34051" t="str">
        <f t="shared" si="239"/>
        <v/>
      </c>
    </row>
    <row r="34052" spans="8:8">
      <c r="H34052" t="str">
        <f t="shared" si="239"/>
        <v/>
      </c>
    </row>
    <row r="34053" spans="8:8">
      <c r="H34053" t="str">
        <f t="shared" si="239"/>
        <v/>
      </c>
    </row>
    <row r="34054" spans="8:8">
      <c r="H34054" t="str">
        <f t="shared" si="239"/>
        <v/>
      </c>
    </row>
    <row r="34055" spans="8:8">
      <c r="H34055" t="str">
        <f t="shared" si="239"/>
        <v/>
      </c>
    </row>
    <row r="34056" spans="8:8">
      <c r="H34056" t="str">
        <f t="shared" si="239"/>
        <v/>
      </c>
    </row>
    <row r="34057" spans="8:8">
      <c r="H34057" t="str">
        <f t="shared" si="239"/>
        <v/>
      </c>
    </row>
    <row r="34058" spans="8:8">
      <c r="H34058" t="str">
        <f t="shared" si="239"/>
        <v/>
      </c>
    </row>
    <row r="34059" spans="8:8">
      <c r="H34059" t="str">
        <f t="shared" si="239"/>
        <v/>
      </c>
    </row>
    <row r="34060" spans="8:8">
      <c r="H34060" t="str">
        <f t="shared" si="239"/>
        <v/>
      </c>
    </row>
    <row r="34061" spans="8:8">
      <c r="H34061" t="str">
        <f t="shared" si="239"/>
        <v/>
      </c>
    </row>
    <row r="34062" spans="8:8">
      <c r="H34062" t="str">
        <f t="shared" si="239"/>
        <v/>
      </c>
    </row>
    <row r="34063" spans="8:8">
      <c r="H34063" t="str">
        <f t="shared" si="239"/>
        <v/>
      </c>
    </row>
    <row r="34064" spans="8:8">
      <c r="H34064" t="str">
        <f t="shared" si="239"/>
        <v/>
      </c>
    </row>
    <row r="34065" spans="8:8">
      <c r="H34065" t="str">
        <f t="shared" si="239"/>
        <v/>
      </c>
    </row>
    <row r="34066" spans="8:8">
      <c r="H34066" t="str">
        <f t="shared" si="239"/>
        <v/>
      </c>
    </row>
    <row r="34067" spans="8:8">
      <c r="H34067" t="str">
        <f t="shared" si="239"/>
        <v/>
      </c>
    </row>
    <row r="34068" spans="8:8">
      <c r="H34068" t="str">
        <f t="shared" si="239"/>
        <v/>
      </c>
    </row>
    <row r="34069" spans="8:8">
      <c r="H34069" t="str">
        <f t="shared" si="239"/>
        <v/>
      </c>
    </row>
    <row r="34070" spans="8:8">
      <c r="H34070" t="str">
        <f t="shared" si="239"/>
        <v/>
      </c>
    </row>
    <row r="34071" spans="8:8">
      <c r="H34071" t="str">
        <f t="shared" si="239"/>
        <v/>
      </c>
    </row>
    <row r="34072" spans="8:8">
      <c r="H34072" t="str">
        <f t="shared" si="239"/>
        <v/>
      </c>
    </row>
    <row r="34073" spans="8:8">
      <c r="H34073" t="str">
        <f t="shared" si="239"/>
        <v/>
      </c>
    </row>
    <row r="34074" spans="8:8">
      <c r="H34074" t="str">
        <f t="shared" si="239"/>
        <v/>
      </c>
    </row>
    <row r="34075" spans="8:8">
      <c r="H34075" t="str">
        <f t="shared" si="239"/>
        <v/>
      </c>
    </row>
    <row r="34076" spans="8:8">
      <c r="H34076" t="str">
        <f t="shared" si="239"/>
        <v/>
      </c>
    </row>
    <row r="34077" spans="8:8">
      <c r="H34077" t="str">
        <f t="shared" si="239"/>
        <v/>
      </c>
    </row>
    <row r="34078" spans="8:8">
      <c r="H34078" t="str">
        <f t="shared" si="239"/>
        <v/>
      </c>
    </row>
    <row r="34079" spans="8:8">
      <c r="H34079" t="str">
        <f t="shared" si="239"/>
        <v/>
      </c>
    </row>
    <row r="34080" spans="8:8">
      <c r="H34080" t="str">
        <f t="shared" si="239"/>
        <v/>
      </c>
    </row>
    <row r="34081" spans="8:8">
      <c r="H34081" t="str">
        <f t="shared" si="239"/>
        <v/>
      </c>
    </row>
    <row r="34082" spans="8:8">
      <c r="H34082" t="str">
        <f t="shared" ref="H34082:H34145" si="240">_xlfn.TEXTJOIN(", ", TRUE, G34082:G34082)</f>
        <v/>
      </c>
    </row>
    <row r="34083" spans="8:8">
      <c r="H34083" t="str">
        <f t="shared" si="240"/>
        <v/>
      </c>
    </row>
    <row r="34084" spans="8:8">
      <c r="H34084" t="str">
        <f t="shared" si="240"/>
        <v/>
      </c>
    </row>
    <row r="34085" spans="8:8">
      <c r="H34085" t="str">
        <f t="shared" si="240"/>
        <v/>
      </c>
    </row>
    <row r="34086" spans="8:8">
      <c r="H34086" t="str">
        <f t="shared" si="240"/>
        <v/>
      </c>
    </row>
    <row r="34087" spans="8:8">
      <c r="H34087" t="str">
        <f t="shared" si="240"/>
        <v/>
      </c>
    </row>
    <row r="34088" spans="8:8">
      <c r="H34088" t="str">
        <f t="shared" si="240"/>
        <v/>
      </c>
    </row>
    <row r="34089" spans="8:8">
      <c r="H34089" t="str">
        <f t="shared" si="240"/>
        <v/>
      </c>
    </row>
    <row r="34090" spans="8:8">
      <c r="H34090" t="str">
        <f t="shared" si="240"/>
        <v/>
      </c>
    </row>
    <row r="34091" spans="8:8">
      <c r="H34091" t="str">
        <f t="shared" si="240"/>
        <v/>
      </c>
    </row>
    <row r="34092" spans="8:8">
      <c r="H34092" t="str">
        <f t="shared" si="240"/>
        <v/>
      </c>
    </row>
    <row r="34093" spans="8:8">
      <c r="H34093" t="str">
        <f t="shared" si="240"/>
        <v/>
      </c>
    </row>
    <row r="34094" spans="8:8">
      <c r="H34094" t="str">
        <f t="shared" si="240"/>
        <v/>
      </c>
    </row>
    <row r="34095" spans="8:8">
      <c r="H34095" t="str">
        <f t="shared" si="240"/>
        <v/>
      </c>
    </row>
    <row r="34096" spans="8:8">
      <c r="H34096" t="str">
        <f t="shared" si="240"/>
        <v/>
      </c>
    </row>
    <row r="34097" spans="8:8">
      <c r="H34097" t="str">
        <f t="shared" si="240"/>
        <v/>
      </c>
    </row>
    <row r="34098" spans="8:8">
      <c r="H34098" t="str">
        <f t="shared" si="240"/>
        <v/>
      </c>
    </row>
    <row r="34099" spans="8:8">
      <c r="H34099" t="str">
        <f t="shared" si="240"/>
        <v/>
      </c>
    </row>
    <row r="34100" spans="8:8">
      <c r="H34100" t="str">
        <f t="shared" si="240"/>
        <v/>
      </c>
    </row>
    <row r="34101" spans="8:8">
      <c r="H34101" t="str">
        <f t="shared" si="240"/>
        <v/>
      </c>
    </row>
    <row r="34102" spans="8:8">
      <c r="H34102" t="str">
        <f t="shared" si="240"/>
        <v/>
      </c>
    </row>
    <row r="34103" spans="8:8">
      <c r="H34103" t="str">
        <f t="shared" si="240"/>
        <v/>
      </c>
    </row>
    <row r="34104" spans="8:8">
      <c r="H34104" t="str">
        <f t="shared" si="240"/>
        <v/>
      </c>
    </row>
    <row r="34105" spans="8:8">
      <c r="H34105" t="str">
        <f t="shared" si="240"/>
        <v/>
      </c>
    </row>
    <row r="34106" spans="8:8">
      <c r="H34106" t="str">
        <f t="shared" si="240"/>
        <v/>
      </c>
    </row>
    <row r="34107" spans="8:8">
      <c r="H34107" t="str">
        <f t="shared" si="240"/>
        <v/>
      </c>
    </row>
    <row r="34108" spans="8:8">
      <c r="H34108" t="str">
        <f t="shared" si="240"/>
        <v/>
      </c>
    </row>
    <row r="34109" spans="8:8">
      <c r="H34109" t="str">
        <f t="shared" si="240"/>
        <v/>
      </c>
    </row>
    <row r="34110" spans="8:8">
      <c r="H34110" t="str">
        <f t="shared" si="240"/>
        <v/>
      </c>
    </row>
    <row r="34111" spans="8:8">
      <c r="H34111" t="str">
        <f t="shared" si="240"/>
        <v/>
      </c>
    </row>
    <row r="34112" spans="8:8">
      <c r="H34112" t="str">
        <f t="shared" si="240"/>
        <v/>
      </c>
    </row>
    <row r="34113" spans="8:8">
      <c r="H34113" t="str">
        <f t="shared" si="240"/>
        <v/>
      </c>
    </row>
    <row r="34114" spans="8:8">
      <c r="H34114" t="str">
        <f t="shared" si="240"/>
        <v/>
      </c>
    </row>
    <row r="34115" spans="8:8">
      <c r="H34115" t="str">
        <f t="shared" si="240"/>
        <v/>
      </c>
    </row>
    <row r="34116" spans="8:8">
      <c r="H34116" t="str">
        <f t="shared" si="240"/>
        <v/>
      </c>
    </row>
    <row r="34117" spans="8:8">
      <c r="H34117" t="str">
        <f t="shared" si="240"/>
        <v/>
      </c>
    </row>
    <row r="34118" spans="8:8">
      <c r="H34118" t="str">
        <f t="shared" si="240"/>
        <v/>
      </c>
    </row>
    <row r="34119" spans="8:8">
      <c r="H34119" t="str">
        <f t="shared" si="240"/>
        <v/>
      </c>
    </row>
    <row r="34120" spans="8:8">
      <c r="H34120" t="str">
        <f t="shared" si="240"/>
        <v/>
      </c>
    </row>
    <row r="34121" spans="8:8">
      <c r="H34121" t="str">
        <f t="shared" si="240"/>
        <v/>
      </c>
    </row>
    <row r="34122" spans="8:8">
      <c r="H34122" t="str">
        <f t="shared" si="240"/>
        <v/>
      </c>
    </row>
    <row r="34123" spans="8:8">
      <c r="H34123" t="str">
        <f t="shared" si="240"/>
        <v/>
      </c>
    </row>
    <row r="34124" spans="8:8">
      <c r="H34124" t="str">
        <f t="shared" si="240"/>
        <v/>
      </c>
    </row>
    <row r="34125" spans="8:8">
      <c r="H34125" t="str">
        <f t="shared" si="240"/>
        <v/>
      </c>
    </row>
    <row r="34126" spans="8:8">
      <c r="H34126" t="str">
        <f t="shared" si="240"/>
        <v/>
      </c>
    </row>
    <row r="34127" spans="8:8">
      <c r="H34127" t="str">
        <f t="shared" si="240"/>
        <v/>
      </c>
    </row>
    <row r="34128" spans="8:8">
      <c r="H34128" t="str">
        <f t="shared" si="240"/>
        <v/>
      </c>
    </row>
    <row r="34129" spans="8:8">
      <c r="H34129" t="str">
        <f t="shared" si="240"/>
        <v/>
      </c>
    </row>
    <row r="34130" spans="8:8">
      <c r="H34130" t="str">
        <f t="shared" si="240"/>
        <v/>
      </c>
    </row>
    <row r="34131" spans="8:8">
      <c r="H34131" t="str">
        <f t="shared" si="240"/>
        <v/>
      </c>
    </row>
    <row r="34132" spans="8:8">
      <c r="H34132" t="str">
        <f t="shared" si="240"/>
        <v/>
      </c>
    </row>
    <row r="34133" spans="8:8">
      <c r="H34133" t="str">
        <f t="shared" si="240"/>
        <v/>
      </c>
    </row>
    <row r="34134" spans="8:8">
      <c r="H34134" t="str">
        <f t="shared" si="240"/>
        <v/>
      </c>
    </row>
    <row r="34135" spans="8:8">
      <c r="H34135" t="str">
        <f t="shared" si="240"/>
        <v/>
      </c>
    </row>
    <row r="34136" spans="8:8">
      <c r="H34136" t="str">
        <f t="shared" si="240"/>
        <v/>
      </c>
    </row>
    <row r="34137" spans="8:8">
      <c r="H34137" t="str">
        <f t="shared" si="240"/>
        <v/>
      </c>
    </row>
    <row r="34138" spans="8:8">
      <c r="H34138" t="str">
        <f t="shared" si="240"/>
        <v/>
      </c>
    </row>
    <row r="34139" spans="8:8">
      <c r="H34139" t="str">
        <f t="shared" si="240"/>
        <v/>
      </c>
    </row>
    <row r="34140" spans="8:8">
      <c r="H34140" t="str">
        <f t="shared" si="240"/>
        <v/>
      </c>
    </row>
    <row r="34141" spans="8:8">
      <c r="H34141" t="str">
        <f t="shared" si="240"/>
        <v/>
      </c>
    </row>
    <row r="34142" spans="8:8">
      <c r="H34142" t="str">
        <f t="shared" si="240"/>
        <v/>
      </c>
    </row>
    <row r="34143" spans="8:8">
      <c r="H34143" t="str">
        <f t="shared" si="240"/>
        <v/>
      </c>
    </row>
    <row r="34144" spans="8:8">
      <c r="H34144" t="str">
        <f t="shared" si="240"/>
        <v/>
      </c>
    </row>
    <row r="34145" spans="8:8">
      <c r="H34145" t="str">
        <f t="shared" si="240"/>
        <v/>
      </c>
    </row>
    <row r="34146" spans="8:8">
      <c r="H34146" t="str">
        <f t="shared" ref="H34146:H34209" si="241">_xlfn.TEXTJOIN(", ", TRUE, G34146:G34146)</f>
        <v/>
      </c>
    </row>
    <row r="34147" spans="8:8">
      <c r="H34147" t="str">
        <f t="shared" si="241"/>
        <v/>
      </c>
    </row>
    <row r="34148" spans="8:8">
      <c r="H34148" t="str">
        <f t="shared" si="241"/>
        <v/>
      </c>
    </row>
    <row r="34149" spans="8:8">
      <c r="H34149" t="str">
        <f t="shared" si="241"/>
        <v/>
      </c>
    </row>
    <row r="34150" spans="8:8">
      <c r="H34150" t="str">
        <f t="shared" si="241"/>
        <v/>
      </c>
    </row>
    <row r="34151" spans="8:8">
      <c r="H34151" t="str">
        <f t="shared" si="241"/>
        <v/>
      </c>
    </row>
    <row r="34152" spans="8:8">
      <c r="H34152" t="str">
        <f t="shared" si="241"/>
        <v/>
      </c>
    </row>
    <row r="34153" spans="8:8">
      <c r="H34153" t="str">
        <f t="shared" si="241"/>
        <v/>
      </c>
    </row>
    <row r="34154" spans="8:8">
      <c r="H34154" t="str">
        <f t="shared" si="241"/>
        <v/>
      </c>
    </row>
    <row r="34155" spans="8:8">
      <c r="H34155" t="str">
        <f t="shared" si="241"/>
        <v/>
      </c>
    </row>
    <row r="34156" spans="8:8">
      <c r="H34156" t="str">
        <f t="shared" si="241"/>
        <v/>
      </c>
    </row>
    <row r="34157" spans="8:8">
      <c r="H34157" t="str">
        <f t="shared" si="241"/>
        <v/>
      </c>
    </row>
    <row r="34158" spans="8:8">
      <c r="H34158" t="str">
        <f t="shared" si="241"/>
        <v/>
      </c>
    </row>
    <row r="34159" spans="8:8">
      <c r="H34159" t="str">
        <f t="shared" si="241"/>
        <v/>
      </c>
    </row>
    <row r="34160" spans="8:8">
      <c r="H34160" t="str">
        <f t="shared" si="241"/>
        <v/>
      </c>
    </row>
    <row r="34161" spans="8:8">
      <c r="H34161" t="str">
        <f t="shared" si="241"/>
        <v/>
      </c>
    </row>
    <row r="34162" spans="8:8">
      <c r="H34162" t="str">
        <f t="shared" si="241"/>
        <v/>
      </c>
    </row>
    <row r="34163" spans="8:8">
      <c r="H34163" t="str">
        <f t="shared" si="241"/>
        <v/>
      </c>
    </row>
    <row r="34164" spans="8:8">
      <c r="H34164" t="str">
        <f t="shared" si="241"/>
        <v/>
      </c>
    </row>
    <row r="34165" spans="8:8">
      <c r="H34165" t="str">
        <f t="shared" si="241"/>
        <v/>
      </c>
    </row>
    <row r="34166" spans="8:8">
      <c r="H34166" t="str">
        <f t="shared" si="241"/>
        <v/>
      </c>
    </row>
    <row r="34167" spans="8:8">
      <c r="H34167" t="str">
        <f t="shared" si="241"/>
        <v/>
      </c>
    </row>
    <row r="34168" spans="8:8">
      <c r="H34168" t="str">
        <f t="shared" si="241"/>
        <v/>
      </c>
    </row>
    <row r="34169" spans="8:8">
      <c r="H34169" t="str">
        <f t="shared" si="241"/>
        <v/>
      </c>
    </row>
    <row r="34170" spans="8:8">
      <c r="H34170" t="str">
        <f t="shared" si="241"/>
        <v/>
      </c>
    </row>
    <row r="34171" spans="8:8">
      <c r="H34171" t="str">
        <f t="shared" si="241"/>
        <v/>
      </c>
    </row>
    <row r="34172" spans="8:8">
      <c r="H34172" t="str">
        <f t="shared" si="241"/>
        <v/>
      </c>
    </row>
    <row r="34173" spans="8:8">
      <c r="H34173" t="str">
        <f t="shared" si="241"/>
        <v/>
      </c>
    </row>
    <row r="34174" spans="8:8">
      <c r="H34174" t="str">
        <f t="shared" si="241"/>
        <v/>
      </c>
    </row>
    <row r="34175" spans="8:8">
      <c r="H34175" t="str">
        <f t="shared" si="241"/>
        <v/>
      </c>
    </row>
    <row r="34176" spans="8:8">
      <c r="H34176" t="str">
        <f t="shared" si="241"/>
        <v/>
      </c>
    </row>
    <row r="34177" spans="8:8">
      <c r="H34177" t="str">
        <f t="shared" si="241"/>
        <v/>
      </c>
    </row>
    <row r="34178" spans="8:8">
      <c r="H34178" t="str">
        <f t="shared" si="241"/>
        <v/>
      </c>
    </row>
    <row r="34179" spans="8:8">
      <c r="H34179" t="str">
        <f t="shared" si="241"/>
        <v/>
      </c>
    </row>
    <row r="34180" spans="8:8">
      <c r="H34180" t="str">
        <f t="shared" si="241"/>
        <v/>
      </c>
    </row>
    <row r="34181" spans="8:8">
      <c r="H34181" t="str">
        <f t="shared" si="241"/>
        <v/>
      </c>
    </row>
    <row r="34182" spans="8:8">
      <c r="H34182" t="str">
        <f t="shared" si="241"/>
        <v/>
      </c>
    </row>
    <row r="34183" spans="8:8">
      <c r="H34183" t="str">
        <f t="shared" si="241"/>
        <v/>
      </c>
    </row>
    <row r="34184" spans="8:8">
      <c r="H34184" t="str">
        <f t="shared" si="241"/>
        <v/>
      </c>
    </row>
    <row r="34185" spans="8:8">
      <c r="H34185" t="str">
        <f t="shared" si="241"/>
        <v/>
      </c>
    </row>
    <row r="34186" spans="8:8">
      <c r="H34186" t="str">
        <f t="shared" si="241"/>
        <v/>
      </c>
    </row>
    <row r="34187" spans="8:8">
      <c r="H34187" t="str">
        <f t="shared" si="241"/>
        <v/>
      </c>
    </row>
    <row r="34188" spans="8:8">
      <c r="H34188" t="str">
        <f t="shared" si="241"/>
        <v/>
      </c>
    </row>
    <row r="34189" spans="8:8">
      <c r="H34189" t="str">
        <f t="shared" si="241"/>
        <v/>
      </c>
    </row>
    <row r="34190" spans="8:8">
      <c r="H34190" t="str">
        <f t="shared" si="241"/>
        <v/>
      </c>
    </row>
    <row r="34191" spans="8:8">
      <c r="H34191" t="str">
        <f t="shared" si="241"/>
        <v/>
      </c>
    </row>
    <row r="34192" spans="8:8">
      <c r="H34192" t="str">
        <f t="shared" si="241"/>
        <v/>
      </c>
    </row>
    <row r="34193" spans="8:8">
      <c r="H34193" t="str">
        <f t="shared" si="241"/>
        <v/>
      </c>
    </row>
    <row r="34194" spans="8:8">
      <c r="H34194" t="str">
        <f t="shared" si="241"/>
        <v/>
      </c>
    </row>
    <row r="34195" spans="8:8">
      <c r="H34195" t="str">
        <f t="shared" si="241"/>
        <v/>
      </c>
    </row>
    <row r="34196" spans="8:8">
      <c r="H34196" t="str">
        <f t="shared" si="241"/>
        <v/>
      </c>
    </row>
    <row r="34197" spans="8:8">
      <c r="H34197" t="str">
        <f t="shared" si="241"/>
        <v/>
      </c>
    </row>
    <row r="34198" spans="8:8">
      <c r="H34198" t="str">
        <f t="shared" si="241"/>
        <v/>
      </c>
    </row>
    <row r="34199" spans="8:8">
      <c r="H34199" t="str">
        <f t="shared" si="241"/>
        <v/>
      </c>
    </row>
    <row r="34200" spans="8:8">
      <c r="H34200" t="str">
        <f t="shared" si="241"/>
        <v/>
      </c>
    </row>
    <row r="34201" spans="8:8">
      <c r="H34201" t="str">
        <f t="shared" si="241"/>
        <v/>
      </c>
    </row>
    <row r="34202" spans="8:8">
      <c r="H34202" t="str">
        <f t="shared" si="241"/>
        <v/>
      </c>
    </row>
    <row r="34203" spans="8:8">
      <c r="H34203" t="str">
        <f t="shared" si="241"/>
        <v/>
      </c>
    </row>
    <row r="34204" spans="8:8">
      <c r="H34204" t="str">
        <f t="shared" si="241"/>
        <v/>
      </c>
    </row>
    <row r="34205" spans="8:8">
      <c r="H34205" t="str">
        <f t="shared" si="241"/>
        <v/>
      </c>
    </row>
    <row r="34206" spans="8:8">
      <c r="H34206" t="str">
        <f t="shared" si="241"/>
        <v/>
      </c>
    </row>
    <row r="34207" spans="8:8">
      <c r="H34207" t="str">
        <f t="shared" si="241"/>
        <v/>
      </c>
    </row>
    <row r="34208" spans="8:8">
      <c r="H34208" t="str">
        <f t="shared" si="241"/>
        <v/>
      </c>
    </row>
    <row r="34209" spans="8:8">
      <c r="H34209" t="str">
        <f t="shared" si="241"/>
        <v/>
      </c>
    </row>
    <row r="34210" spans="8:8">
      <c r="H34210" t="str">
        <f t="shared" ref="H34210:H34273" si="242">_xlfn.TEXTJOIN(", ", TRUE, G34210:G34210)</f>
        <v/>
      </c>
    </row>
    <row r="34211" spans="8:8">
      <c r="H34211" t="str">
        <f t="shared" si="242"/>
        <v/>
      </c>
    </row>
    <row r="34212" spans="8:8">
      <c r="H34212" t="str">
        <f t="shared" si="242"/>
        <v/>
      </c>
    </row>
    <row r="34213" spans="8:8">
      <c r="H34213" t="str">
        <f t="shared" si="242"/>
        <v/>
      </c>
    </row>
    <row r="34214" spans="8:8">
      <c r="H34214" t="str">
        <f t="shared" si="242"/>
        <v/>
      </c>
    </row>
    <row r="34215" spans="8:8">
      <c r="H34215" t="str">
        <f t="shared" si="242"/>
        <v/>
      </c>
    </row>
    <row r="34216" spans="8:8">
      <c r="H34216" t="str">
        <f t="shared" si="242"/>
        <v/>
      </c>
    </row>
    <row r="34217" spans="8:8">
      <c r="H34217" t="str">
        <f t="shared" si="242"/>
        <v/>
      </c>
    </row>
    <row r="34218" spans="8:8">
      <c r="H34218" t="str">
        <f t="shared" si="242"/>
        <v/>
      </c>
    </row>
    <row r="34219" spans="8:8">
      <c r="H34219" t="str">
        <f t="shared" si="242"/>
        <v/>
      </c>
    </row>
    <row r="34220" spans="8:8">
      <c r="H34220" t="str">
        <f t="shared" si="242"/>
        <v/>
      </c>
    </row>
    <row r="34221" spans="8:8">
      <c r="H34221" t="str">
        <f t="shared" si="242"/>
        <v/>
      </c>
    </row>
    <row r="34222" spans="8:8">
      <c r="H34222" t="str">
        <f t="shared" si="242"/>
        <v/>
      </c>
    </row>
    <row r="34223" spans="8:8">
      <c r="H34223" t="str">
        <f t="shared" si="242"/>
        <v/>
      </c>
    </row>
    <row r="34224" spans="8:8">
      <c r="H34224" t="str">
        <f t="shared" si="242"/>
        <v/>
      </c>
    </row>
    <row r="34225" spans="8:8">
      <c r="H34225" t="str">
        <f t="shared" si="242"/>
        <v/>
      </c>
    </row>
    <row r="34226" spans="8:8">
      <c r="H34226" t="str">
        <f t="shared" si="242"/>
        <v/>
      </c>
    </row>
    <row r="34227" spans="8:8">
      <c r="H34227" t="str">
        <f t="shared" si="242"/>
        <v/>
      </c>
    </row>
    <row r="34228" spans="8:8">
      <c r="H34228" t="str">
        <f t="shared" si="242"/>
        <v/>
      </c>
    </row>
    <row r="34229" spans="8:8">
      <c r="H34229" t="str">
        <f t="shared" si="242"/>
        <v/>
      </c>
    </row>
    <row r="34230" spans="8:8">
      <c r="H34230" t="str">
        <f t="shared" si="242"/>
        <v/>
      </c>
    </row>
    <row r="34231" spans="8:8">
      <c r="H34231" t="str">
        <f t="shared" si="242"/>
        <v/>
      </c>
    </row>
    <row r="34232" spans="8:8">
      <c r="H34232" t="str">
        <f t="shared" si="242"/>
        <v/>
      </c>
    </row>
    <row r="34233" spans="8:8">
      <c r="H34233" t="str">
        <f t="shared" si="242"/>
        <v/>
      </c>
    </row>
    <row r="34234" spans="8:8">
      <c r="H34234" t="str">
        <f t="shared" si="242"/>
        <v/>
      </c>
    </row>
    <row r="34235" spans="8:8">
      <c r="H34235" t="str">
        <f t="shared" si="242"/>
        <v/>
      </c>
    </row>
    <row r="34236" spans="8:8">
      <c r="H34236" t="str">
        <f t="shared" si="242"/>
        <v/>
      </c>
    </row>
    <row r="34237" spans="8:8">
      <c r="H34237" t="str">
        <f t="shared" si="242"/>
        <v/>
      </c>
    </row>
    <row r="34238" spans="8:8">
      <c r="H34238" t="str">
        <f t="shared" si="242"/>
        <v/>
      </c>
    </row>
    <row r="34239" spans="8:8">
      <c r="H34239" t="str">
        <f t="shared" si="242"/>
        <v/>
      </c>
    </row>
    <row r="34240" spans="8:8">
      <c r="H34240" t="str">
        <f t="shared" si="242"/>
        <v/>
      </c>
    </row>
    <row r="34241" spans="8:8">
      <c r="H34241" t="str">
        <f t="shared" si="242"/>
        <v/>
      </c>
    </row>
    <row r="34242" spans="8:8">
      <c r="H34242" t="str">
        <f t="shared" si="242"/>
        <v/>
      </c>
    </row>
    <row r="34243" spans="8:8">
      <c r="H34243" t="str">
        <f t="shared" si="242"/>
        <v/>
      </c>
    </row>
    <row r="34244" spans="8:8">
      <c r="H34244" t="str">
        <f t="shared" si="242"/>
        <v/>
      </c>
    </row>
    <row r="34245" spans="8:8">
      <c r="H34245" t="str">
        <f t="shared" si="242"/>
        <v/>
      </c>
    </row>
    <row r="34246" spans="8:8">
      <c r="H34246" t="str">
        <f t="shared" si="242"/>
        <v/>
      </c>
    </row>
    <row r="34247" spans="8:8">
      <c r="H34247" t="str">
        <f t="shared" si="242"/>
        <v/>
      </c>
    </row>
    <row r="34248" spans="8:8">
      <c r="H34248" t="str">
        <f t="shared" si="242"/>
        <v/>
      </c>
    </row>
    <row r="34249" spans="8:8">
      <c r="H34249" t="str">
        <f t="shared" si="242"/>
        <v/>
      </c>
    </row>
    <row r="34250" spans="8:8">
      <c r="H34250" t="str">
        <f t="shared" si="242"/>
        <v/>
      </c>
    </row>
    <row r="34251" spans="8:8">
      <c r="H34251" t="str">
        <f t="shared" si="242"/>
        <v/>
      </c>
    </row>
    <row r="34252" spans="8:8">
      <c r="H34252" t="str">
        <f t="shared" si="242"/>
        <v/>
      </c>
    </row>
    <row r="34253" spans="8:8">
      <c r="H34253" t="str">
        <f t="shared" si="242"/>
        <v/>
      </c>
    </row>
    <row r="34254" spans="8:8">
      <c r="H34254" t="str">
        <f t="shared" si="242"/>
        <v/>
      </c>
    </row>
    <row r="34255" spans="8:8">
      <c r="H34255" t="str">
        <f t="shared" si="242"/>
        <v/>
      </c>
    </row>
    <row r="34256" spans="8:8">
      <c r="H34256" t="str">
        <f t="shared" si="242"/>
        <v/>
      </c>
    </row>
    <row r="34257" spans="8:8">
      <c r="H34257" t="str">
        <f t="shared" si="242"/>
        <v/>
      </c>
    </row>
    <row r="34258" spans="8:8">
      <c r="H34258" t="str">
        <f t="shared" si="242"/>
        <v/>
      </c>
    </row>
    <row r="34259" spans="8:8">
      <c r="H34259" t="str">
        <f t="shared" si="242"/>
        <v/>
      </c>
    </row>
    <row r="34260" spans="8:8">
      <c r="H34260" t="str">
        <f t="shared" si="242"/>
        <v/>
      </c>
    </row>
    <row r="34261" spans="8:8">
      <c r="H34261" t="str">
        <f t="shared" si="242"/>
        <v/>
      </c>
    </row>
    <row r="34262" spans="8:8">
      <c r="H34262" t="str">
        <f t="shared" si="242"/>
        <v/>
      </c>
    </row>
    <row r="34263" spans="8:8">
      <c r="H34263" t="str">
        <f t="shared" si="242"/>
        <v/>
      </c>
    </row>
    <row r="34264" spans="8:8">
      <c r="H34264" t="str">
        <f t="shared" si="242"/>
        <v/>
      </c>
    </row>
    <row r="34265" spans="8:8">
      <c r="H34265" t="str">
        <f t="shared" si="242"/>
        <v/>
      </c>
    </row>
    <row r="34266" spans="8:8">
      <c r="H34266" t="str">
        <f t="shared" si="242"/>
        <v/>
      </c>
    </row>
    <row r="34267" spans="8:8">
      <c r="H34267" t="str">
        <f t="shared" si="242"/>
        <v/>
      </c>
    </row>
    <row r="34268" spans="8:8">
      <c r="H34268" t="str">
        <f t="shared" si="242"/>
        <v/>
      </c>
    </row>
    <row r="34269" spans="8:8">
      <c r="H34269" t="str">
        <f t="shared" si="242"/>
        <v/>
      </c>
    </row>
    <row r="34270" spans="8:8">
      <c r="H34270" t="str">
        <f t="shared" si="242"/>
        <v/>
      </c>
    </row>
    <row r="34271" spans="8:8">
      <c r="H34271" t="str">
        <f t="shared" si="242"/>
        <v/>
      </c>
    </row>
    <row r="34272" spans="8:8">
      <c r="H34272" t="str">
        <f t="shared" si="242"/>
        <v/>
      </c>
    </row>
    <row r="34273" spans="8:8">
      <c r="H34273" t="str">
        <f t="shared" si="242"/>
        <v/>
      </c>
    </row>
    <row r="34274" spans="8:8">
      <c r="H34274" t="str">
        <f t="shared" ref="H34274:H34337" si="243">_xlfn.TEXTJOIN(", ", TRUE, G34274:G34274)</f>
        <v/>
      </c>
    </row>
    <row r="34275" spans="8:8">
      <c r="H34275" t="str">
        <f t="shared" si="243"/>
        <v/>
      </c>
    </row>
    <row r="34276" spans="8:8">
      <c r="H34276" t="str">
        <f t="shared" si="243"/>
        <v/>
      </c>
    </row>
    <row r="34277" spans="8:8">
      <c r="H34277" t="str">
        <f t="shared" si="243"/>
        <v/>
      </c>
    </row>
    <row r="34278" spans="8:8">
      <c r="H34278" t="str">
        <f t="shared" si="243"/>
        <v/>
      </c>
    </row>
    <row r="34279" spans="8:8">
      <c r="H34279" t="str">
        <f t="shared" si="243"/>
        <v/>
      </c>
    </row>
    <row r="34280" spans="8:8">
      <c r="H34280" t="str">
        <f t="shared" si="243"/>
        <v/>
      </c>
    </row>
    <row r="34281" spans="8:8">
      <c r="H34281" t="str">
        <f t="shared" si="243"/>
        <v/>
      </c>
    </row>
    <row r="34282" spans="8:8">
      <c r="H34282" t="str">
        <f t="shared" si="243"/>
        <v/>
      </c>
    </row>
    <row r="34283" spans="8:8">
      <c r="H34283" t="str">
        <f t="shared" si="243"/>
        <v/>
      </c>
    </row>
    <row r="34284" spans="8:8">
      <c r="H34284" t="str">
        <f t="shared" si="243"/>
        <v/>
      </c>
    </row>
    <row r="34285" spans="8:8">
      <c r="H34285" t="str">
        <f t="shared" si="243"/>
        <v/>
      </c>
    </row>
    <row r="34286" spans="8:8">
      <c r="H34286" t="str">
        <f t="shared" si="243"/>
        <v/>
      </c>
    </row>
    <row r="34287" spans="8:8">
      <c r="H34287" t="str">
        <f t="shared" si="243"/>
        <v/>
      </c>
    </row>
    <row r="34288" spans="8:8">
      <c r="H34288" t="str">
        <f t="shared" si="243"/>
        <v/>
      </c>
    </row>
    <row r="34289" spans="8:8">
      <c r="H34289" t="str">
        <f t="shared" si="243"/>
        <v/>
      </c>
    </row>
    <row r="34290" spans="8:8">
      <c r="H34290" t="str">
        <f t="shared" si="243"/>
        <v/>
      </c>
    </row>
    <row r="34291" spans="8:8">
      <c r="H34291" t="str">
        <f t="shared" si="243"/>
        <v/>
      </c>
    </row>
    <row r="34292" spans="8:8">
      <c r="H34292" t="str">
        <f t="shared" si="243"/>
        <v/>
      </c>
    </row>
    <row r="34293" spans="8:8">
      <c r="H34293" t="str">
        <f t="shared" si="243"/>
        <v/>
      </c>
    </row>
    <row r="34294" spans="8:8">
      <c r="H34294" t="str">
        <f t="shared" si="243"/>
        <v/>
      </c>
    </row>
    <row r="34295" spans="8:8">
      <c r="H34295" t="str">
        <f t="shared" si="243"/>
        <v/>
      </c>
    </row>
    <row r="34296" spans="8:8">
      <c r="H34296" t="str">
        <f t="shared" si="243"/>
        <v/>
      </c>
    </row>
    <row r="34297" spans="8:8">
      <c r="H34297" t="str">
        <f t="shared" si="243"/>
        <v/>
      </c>
    </row>
    <row r="34298" spans="8:8">
      <c r="H34298" t="str">
        <f t="shared" si="243"/>
        <v/>
      </c>
    </row>
    <row r="34299" spans="8:8">
      <c r="H34299" t="str">
        <f t="shared" si="243"/>
        <v/>
      </c>
    </row>
    <row r="34300" spans="8:8">
      <c r="H34300" t="str">
        <f t="shared" si="243"/>
        <v/>
      </c>
    </row>
    <row r="34301" spans="8:8">
      <c r="H34301" t="str">
        <f t="shared" si="243"/>
        <v/>
      </c>
    </row>
    <row r="34302" spans="8:8">
      <c r="H34302" t="str">
        <f t="shared" si="243"/>
        <v/>
      </c>
    </row>
    <row r="34303" spans="8:8">
      <c r="H34303" t="str">
        <f t="shared" si="243"/>
        <v/>
      </c>
    </row>
    <row r="34304" spans="8:8">
      <c r="H34304" t="str">
        <f t="shared" si="243"/>
        <v/>
      </c>
    </row>
    <row r="34305" spans="8:8">
      <c r="H34305" t="str">
        <f t="shared" si="243"/>
        <v/>
      </c>
    </row>
    <row r="34306" spans="8:8">
      <c r="H34306" t="str">
        <f t="shared" si="243"/>
        <v/>
      </c>
    </row>
    <row r="34307" spans="8:8">
      <c r="H34307" t="str">
        <f t="shared" si="243"/>
        <v/>
      </c>
    </row>
    <row r="34308" spans="8:8">
      <c r="H34308" t="str">
        <f t="shared" si="243"/>
        <v/>
      </c>
    </row>
    <row r="34309" spans="8:8">
      <c r="H34309" t="str">
        <f t="shared" si="243"/>
        <v/>
      </c>
    </row>
    <row r="34310" spans="8:8">
      <c r="H34310" t="str">
        <f t="shared" si="243"/>
        <v/>
      </c>
    </row>
    <row r="34311" spans="8:8">
      <c r="H34311" t="str">
        <f t="shared" si="243"/>
        <v/>
      </c>
    </row>
    <row r="34312" spans="8:8">
      <c r="H34312" t="str">
        <f t="shared" si="243"/>
        <v/>
      </c>
    </row>
    <row r="34313" spans="8:8">
      <c r="H34313" t="str">
        <f t="shared" si="243"/>
        <v/>
      </c>
    </row>
    <row r="34314" spans="8:8">
      <c r="H34314" t="str">
        <f t="shared" si="243"/>
        <v/>
      </c>
    </row>
    <row r="34315" spans="8:8">
      <c r="H34315" t="str">
        <f t="shared" si="243"/>
        <v/>
      </c>
    </row>
    <row r="34316" spans="8:8">
      <c r="H34316" t="str">
        <f t="shared" si="243"/>
        <v/>
      </c>
    </row>
    <row r="34317" spans="8:8">
      <c r="H34317" t="str">
        <f t="shared" si="243"/>
        <v/>
      </c>
    </row>
    <row r="34318" spans="8:8">
      <c r="H34318" t="str">
        <f t="shared" si="243"/>
        <v/>
      </c>
    </row>
    <row r="34319" spans="8:8">
      <c r="H34319" t="str">
        <f t="shared" si="243"/>
        <v/>
      </c>
    </row>
    <row r="34320" spans="8:8">
      <c r="H34320" t="str">
        <f t="shared" si="243"/>
        <v/>
      </c>
    </row>
    <row r="34321" spans="8:8">
      <c r="H34321" t="str">
        <f t="shared" si="243"/>
        <v/>
      </c>
    </row>
    <row r="34322" spans="8:8">
      <c r="H34322" t="str">
        <f t="shared" si="243"/>
        <v/>
      </c>
    </row>
    <row r="34323" spans="8:8">
      <c r="H34323" t="str">
        <f t="shared" si="243"/>
        <v/>
      </c>
    </row>
    <row r="34324" spans="8:8">
      <c r="H34324" t="str">
        <f t="shared" si="243"/>
        <v/>
      </c>
    </row>
    <row r="34325" spans="8:8">
      <c r="H34325" t="str">
        <f t="shared" si="243"/>
        <v/>
      </c>
    </row>
    <row r="34326" spans="8:8">
      <c r="H34326" t="str">
        <f t="shared" si="243"/>
        <v/>
      </c>
    </row>
    <row r="34327" spans="8:8">
      <c r="H34327" t="str">
        <f t="shared" si="243"/>
        <v/>
      </c>
    </row>
    <row r="34328" spans="8:8">
      <c r="H34328" t="str">
        <f t="shared" si="243"/>
        <v/>
      </c>
    </row>
    <row r="34329" spans="8:8">
      <c r="H34329" t="str">
        <f t="shared" si="243"/>
        <v/>
      </c>
    </row>
    <row r="34330" spans="8:8">
      <c r="H34330" t="str">
        <f t="shared" si="243"/>
        <v/>
      </c>
    </row>
    <row r="34331" spans="8:8">
      <c r="H34331" t="str">
        <f t="shared" si="243"/>
        <v/>
      </c>
    </row>
    <row r="34332" spans="8:8">
      <c r="H34332" t="str">
        <f t="shared" si="243"/>
        <v/>
      </c>
    </row>
    <row r="34333" spans="8:8">
      <c r="H34333" t="str">
        <f t="shared" si="243"/>
        <v/>
      </c>
    </row>
    <row r="34334" spans="8:8">
      <c r="H34334" t="str">
        <f t="shared" si="243"/>
        <v/>
      </c>
    </row>
    <row r="34335" spans="8:8">
      <c r="H34335" t="str">
        <f t="shared" si="243"/>
        <v/>
      </c>
    </row>
    <row r="34336" spans="8:8">
      <c r="H34336" t="str">
        <f t="shared" si="243"/>
        <v/>
      </c>
    </row>
    <row r="34337" spans="8:8">
      <c r="H34337" t="str">
        <f t="shared" si="243"/>
        <v/>
      </c>
    </row>
    <row r="34338" spans="8:8">
      <c r="H34338" t="str">
        <f t="shared" ref="H34338:H34401" si="244">_xlfn.TEXTJOIN(", ", TRUE, G34338:G34338)</f>
        <v/>
      </c>
    </row>
    <row r="34339" spans="8:8">
      <c r="H34339" t="str">
        <f t="shared" si="244"/>
        <v/>
      </c>
    </row>
    <row r="34340" spans="8:8">
      <c r="H34340" t="str">
        <f t="shared" si="244"/>
        <v/>
      </c>
    </row>
    <row r="34341" spans="8:8">
      <c r="H34341" t="str">
        <f t="shared" si="244"/>
        <v/>
      </c>
    </row>
    <row r="34342" spans="8:8">
      <c r="H34342" t="str">
        <f t="shared" si="244"/>
        <v/>
      </c>
    </row>
    <row r="34343" spans="8:8">
      <c r="H34343" t="str">
        <f t="shared" si="244"/>
        <v/>
      </c>
    </row>
    <row r="34344" spans="8:8">
      <c r="H34344" t="str">
        <f t="shared" si="244"/>
        <v/>
      </c>
    </row>
    <row r="34345" spans="8:8">
      <c r="H34345" t="str">
        <f t="shared" si="244"/>
        <v/>
      </c>
    </row>
    <row r="34346" spans="8:8">
      <c r="H34346" t="str">
        <f t="shared" si="244"/>
        <v/>
      </c>
    </row>
    <row r="34347" spans="8:8">
      <c r="H34347" t="str">
        <f t="shared" si="244"/>
        <v/>
      </c>
    </row>
    <row r="34348" spans="8:8">
      <c r="H34348" t="str">
        <f t="shared" si="244"/>
        <v/>
      </c>
    </row>
    <row r="34349" spans="8:8">
      <c r="H34349" t="str">
        <f t="shared" si="244"/>
        <v/>
      </c>
    </row>
    <row r="34350" spans="8:8">
      <c r="H34350" t="str">
        <f t="shared" si="244"/>
        <v/>
      </c>
    </row>
    <row r="34351" spans="8:8">
      <c r="H34351" t="str">
        <f t="shared" si="244"/>
        <v/>
      </c>
    </row>
    <row r="34352" spans="8:8">
      <c r="H34352" t="str">
        <f t="shared" si="244"/>
        <v/>
      </c>
    </row>
    <row r="34353" spans="8:8">
      <c r="H34353" t="str">
        <f t="shared" si="244"/>
        <v/>
      </c>
    </row>
    <row r="34354" spans="8:8">
      <c r="H34354" t="str">
        <f t="shared" si="244"/>
        <v/>
      </c>
    </row>
    <row r="34355" spans="8:8">
      <c r="H34355" t="str">
        <f t="shared" si="244"/>
        <v/>
      </c>
    </row>
    <row r="34356" spans="8:8">
      <c r="H34356" t="str">
        <f t="shared" si="244"/>
        <v/>
      </c>
    </row>
    <row r="34357" spans="8:8">
      <c r="H34357" t="str">
        <f t="shared" si="244"/>
        <v/>
      </c>
    </row>
    <row r="34358" spans="8:8">
      <c r="H34358" t="str">
        <f t="shared" si="244"/>
        <v/>
      </c>
    </row>
    <row r="34359" spans="8:8">
      <c r="H34359" t="str">
        <f t="shared" si="244"/>
        <v/>
      </c>
    </row>
    <row r="34360" spans="8:8">
      <c r="H34360" t="str">
        <f t="shared" si="244"/>
        <v/>
      </c>
    </row>
    <row r="34361" spans="8:8">
      <c r="H34361" t="str">
        <f t="shared" si="244"/>
        <v/>
      </c>
    </row>
    <row r="34362" spans="8:8">
      <c r="H34362" t="str">
        <f t="shared" si="244"/>
        <v/>
      </c>
    </row>
    <row r="34363" spans="8:8">
      <c r="H34363" t="str">
        <f t="shared" si="244"/>
        <v/>
      </c>
    </row>
    <row r="34364" spans="8:8">
      <c r="H34364" t="str">
        <f t="shared" si="244"/>
        <v/>
      </c>
    </row>
    <row r="34365" spans="8:8">
      <c r="H34365" t="str">
        <f t="shared" si="244"/>
        <v/>
      </c>
    </row>
    <row r="34366" spans="8:8">
      <c r="H34366" t="str">
        <f t="shared" si="244"/>
        <v/>
      </c>
    </row>
    <row r="34367" spans="8:8">
      <c r="H34367" t="str">
        <f t="shared" si="244"/>
        <v/>
      </c>
    </row>
    <row r="34368" spans="8:8">
      <c r="H34368" t="str">
        <f t="shared" si="244"/>
        <v/>
      </c>
    </row>
    <row r="34369" spans="8:8">
      <c r="H34369" t="str">
        <f t="shared" si="244"/>
        <v/>
      </c>
    </row>
    <row r="34370" spans="8:8">
      <c r="H34370" t="str">
        <f t="shared" si="244"/>
        <v/>
      </c>
    </row>
    <row r="34371" spans="8:8">
      <c r="H34371" t="str">
        <f t="shared" si="244"/>
        <v/>
      </c>
    </row>
    <row r="34372" spans="8:8">
      <c r="H34372" t="str">
        <f t="shared" si="244"/>
        <v/>
      </c>
    </row>
    <row r="34373" spans="8:8">
      <c r="H34373" t="str">
        <f t="shared" si="244"/>
        <v/>
      </c>
    </row>
    <row r="34374" spans="8:8">
      <c r="H34374" t="str">
        <f t="shared" si="244"/>
        <v/>
      </c>
    </row>
    <row r="34375" spans="8:8">
      <c r="H34375" t="str">
        <f t="shared" si="244"/>
        <v/>
      </c>
    </row>
    <row r="34376" spans="8:8">
      <c r="H34376" t="str">
        <f t="shared" si="244"/>
        <v/>
      </c>
    </row>
    <row r="34377" spans="8:8">
      <c r="H34377" t="str">
        <f t="shared" si="244"/>
        <v/>
      </c>
    </row>
    <row r="34378" spans="8:8">
      <c r="H34378" t="str">
        <f t="shared" si="244"/>
        <v/>
      </c>
    </row>
    <row r="34379" spans="8:8">
      <c r="H34379" t="str">
        <f t="shared" si="244"/>
        <v/>
      </c>
    </row>
    <row r="34380" spans="8:8">
      <c r="H34380" t="str">
        <f t="shared" si="244"/>
        <v/>
      </c>
    </row>
    <row r="34381" spans="8:8">
      <c r="H34381" t="str">
        <f t="shared" si="244"/>
        <v/>
      </c>
    </row>
    <row r="34382" spans="8:8">
      <c r="H34382" t="str">
        <f t="shared" si="244"/>
        <v/>
      </c>
    </row>
    <row r="34383" spans="8:8">
      <c r="H34383" t="str">
        <f t="shared" si="244"/>
        <v/>
      </c>
    </row>
    <row r="34384" spans="8:8">
      <c r="H34384" t="str">
        <f t="shared" si="244"/>
        <v/>
      </c>
    </row>
    <row r="34385" spans="8:8">
      <c r="H34385" t="str">
        <f t="shared" si="244"/>
        <v/>
      </c>
    </row>
    <row r="34386" spans="8:8">
      <c r="H34386" t="str">
        <f t="shared" si="244"/>
        <v/>
      </c>
    </row>
    <row r="34387" spans="8:8">
      <c r="H34387" t="str">
        <f t="shared" si="244"/>
        <v/>
      </c>
    </row>
    <row r="34388" spans="8:8">
      <c r="H34388" t="str">
        <f t="shared" si="244"/>
        <v/>
      </c>
    </row>
    <row r="34389" spans="8:8">
      <c r="H34389" t="str">
        <f t="shared" si="244"/>
        <v/>
      </c>
    </row>
    <row r="34390" spans="8:8">
      <c r="H34390" t="str">
        <f t="shared" si="244"/>
        <v/>
      </c>
    </row>
    <row r="34391" spans="8:8">
      <c r="H34391" t="str">
        <f t="shared" si="244"/>
        <v/>
      </c>
    </row>
    <row r="34392" spans="8:8">
      <c r="H34392" t="str">
        <f t="shared" si="244"/>
        <v/>
      </c>
    </row>
    <row r="34393" spans="8:8">
      <c r="H34393" t="str">
        <f t="shared" si="244"/>
        <v/>
      </c>
    </row>
    <row r="34394" spans="8:8">
      <c r="H34394" t="str">
        <f t="shared" si="244"/>
        <v/>
      </c>
    </row>
    <row r="34395" spans="8:8">
      <c r="H34395" t="str">
        <f t="shared" si="244"/>
        <v/>
      </c>
    </row>
    <row r="34396" spans="8:8">
      <c r="H34396" t="str">
        <f t="shared" si="244"/>
        <v/>
      </c>
    </row>
    <row r="34397" spans="8:8">
      <c r="H34397" t="str">
        <f t="shared" si="244"/>
        <v/>
      </c>
    </row>
    <row r="34398" spans="8:8">
      <c r="H34398" t="str">
        <f t="shared" si="244"/>
        <v/>
      </c>
    </row>
    <row r="34399" spans="8:8">
      <c r="H34399" t="str">
        <f t="shared" si="244"/>
        <v/>
      </c>
    </row>
    <row r="34400" spans="8:8">
      <c r="H34400" t="str">
        <f t="shared" si="244"/>
        <v/>
      </c>
    </row>
    <row r="34401" spans="8:8">
      <c r="H34401" t="str">
        <f t="shared" si="244"/>
        <v/>
      </c>
    </row>
    <row r="34402" spans="8:8">
      <c r="H34402" t="str">
        <f t="shared" ref="H34402:H34465" si="245">_xlfn.TEXTJOIN(", ", TRUE, G34402:G34402)</f>
        <v/>
      </c>
    </row>
    <row r="34403" spans="8:8">
      <c r="H34403" t="str">
        <f t="shared" si="245"/>
        <v/>
      </c>
    </row>
    <row r="34404" spans="8:8">
      <c r="H34404" t="str">
        <f t="shared" si="245"/>
        <v/>
      </c>
    </row>
    <row r="34405" spans="8:8">
      <c r="H34405" t="str">
        <f t="shared" si="245"/>
        <v/>
      </c>
    </row>
    <row r="34406" spans="8:8">
      <c r="H34406" t="str">
        <f t="shared" si="245"/>
        <v/>
      </c>
    </row>
    <row r="34407" spans="8:8">
      <c r="H34407" t="str">
        <f t="shared" si="245"/>
        <v/>
      </c>
    </row>
    <row r="34408" spans="8:8">
      <c r="H34408" t="str">
        <f t="shared" si="245"/>
        <v/>
      </c>
    </row>
    <row r="34409" spans="8:8">
      <c r="H34409" t="str">
        <f t="shared" si="245"/>
        <v/>
      </c>
    </row>
    <row r="34410" spans="8:8">
      <c r="H34410" t="str">
        <f t="shared" si="245"/>
        <v/>
      </c>
    </row>
    <row r="34411" spans="8:8">
      <c r="H34411" t="str">
        <f t="shared" si="245"/>
        <v/>
      </c>
    </row>
    <row r="34412" spans="8:8">
      <c r="H34412" t="str">
        <f t="shared" si="245"/>
        <v/>
      </c>
    </row>
    <row r="34413" spans="8:8">
      <c r="H34413" t="str">
        <f t="shared" si="245"/>
        <v/>
      </c>
    </row>
    <row r="34414" spans="8:8">
      <c r="H34414" t="str">
        <f t="shared" si="245"/>
        <v/>
      </c>
    </row>
    <row r="34415" spans="8:8">
      <c r="H34415" t="str">
        <f t="shared" si="245"/>
        <v/>
      </c>
    </row>
    <row r="34416" spans="8:8">
      <c r="H34416" t="str">
        <f t="shared" si="245"/>
        <v/>
      </c>
    </row>
    <row r="34417" spans="8:8">
      <c r="H34417" t="str">
        <f t="shared" si="245"/>
        <v/>
      </c>
    </row>
    <row r="34418" spans="8:8">
      <c r="H34418" t="str">
        <f t="shared" si="245"/>
        <v/>
      </c>
    </row>
    <row r="34419" spans="8:8">
      <c r="H34419" t="str">
        <f t="shared" si="245"/>
        <v/>
      </c>
    </row>
    <row r="34420" spans="8:8">
      <c r="H34420" t="str">
        <f t="shared" si="245"/>
        <v/>
      </c>
    </row>
    <row r="34421" spans="8:8">
      <c r="H34421" t="str">
        <f t="shared" si="245"/>
        <v/>
      </c>
    </row>
    <row r="34422" spans="8:8">
      <c r="H34422" t="str">
        <f t="shared" si="245"/>
        <v/>
      </c>
    </row>
    <row r="34423" spans="8:8">
      <c r="H34423" t="str">
        <f t="shared" si="245"/>
        <v/>
      </c>
    </row>
    <row r="34424" spans="8:8">
      <c r="H34424" t="str">
        <f t="shared" si="245"/>
        <v/>
      </c>
    </row>
    <row r="34425" spans="8:8">
      <c r="H34425" t="str">
        <f t="shared" si="245"/>
        <v/>
      </c>
    </row>
    <row r="34426" spans="8:8">
      <c r="H34426" t="str">
        <f t="shared" si="245"/>
        <v/>
      </c>
    </row>
    <row r="34427" spans="8:8">
      <c r="H34427" t="str">
        <f t="shared" si="245"/>
        <v/>
      </c>
    </row>
    <row r="34428" spans="8:8">
      <c r="H34428" t="str">
        <f t="shared" si="245"/>
        <v/>
      </c>
    </row>
    <row r="34429" spans="8:8">
      <c r="H34429" t="str">
        <f t="shared" si="245"/>
        <v/>
      </c>
    </row>
    <row r="34430" spans="8:8">
      <c r="H34430" t="str">
        <f t="shared" si="245"/>
        <v/>
      </c>
    </row>
    <row r="34431" spans="8:8">
      <c r="H34431" t="str">
        <f t="shared" si="245"/>
        <v/>
      </c>
    </row>
    <row r="34432" spans="8:8">
      <c r="H34432" t="str">
        <f t="shared" si="245"/>
        <v/>
      </c>
    </row>
    <row r="34433" spans="8:8">
      <c r="H34433" t="str">
        <f t="shared" si="245"/>
        <v/>
      </c>
    </row>
    <row r="34434" spans="8:8">
      <c r="H34434" t="str">
        <f t="shared" si="245"/>
        <v/>
      </c>
    </row>
    <row r="34435" spans="8:8">
      <c r="H34435" t="str">
        <f t="shared" si="245"/>
        <v/>
      </c>
    </row>
    <row r="34436" spans="8:8">
      <c r="H34436" t="str">
        <f t="shared" si="245"/>
        <v/>
      </c>
    </row>
    <row r="34437" spans="8:8">
      <c r="H34437" t="str">
        <f t="shared" si="245"/>
        <v/>
      </c>
    </row>
    <row r="34438" spans="8:8">
      <c r="H34438" t="str">
        <f t="shared" si="245"/>
        <v/>
      </c>
    </row>
    <row r="34439" spans="8:8">
      <c r="H34439" t="str">
        <f t="shared" si="245"/>
        <v/>
      </c>
    </row>
    <row r="34440" spans="8:8">
      <c r="H34440" t="str">
        <f t="shared" si="245"/>
        <v/>
      </c>
    </row>
    <row r="34441" spans="8:8">
      <c r="H34441" t="str">
        <f t="shared" si="245"/>
        <v/>
      </c>
    </row>
    <row r="34442" spans="8:8">
      <c r="H34442" t="str">
        <f t="shared" si="245"/>
        <v/>
      </c>
    </row>
    <row r="34443" spans="8:8">
      <c r="H34443" t="str">
        <f t="shared" si="245"/>
        <v/>
      </c>
    </row>
    <row r="34444" spans="8:8">
      <c r="H34444" t="str">
        <f t="shared" si="245"/>
        <v/>
      </c>
    </row>
    <row r="34445" spans="8:8">
      <c r="H34445" t="str">
        <f t="shared" si="245"/>
        <v/>
      </c>
    </row>
    <row r="34446" spans="8:8">
      <c r="H34446" t="str">
        <f t="shared" si="245"/>
        <v/>
      </c>
    </row>
    <row r="34447" spans="8:8">
      <c r="H34447" t="str">
        <f t="shared" si="245"/>
        <v/>
      </c>
    </row>
    <row r="34448" spans="8:8">
      <c r="H34448" t="str">
        <f t="shared" si="245"/>
        <v/>
      </c>
    </row>
    <row r="34449" spans="8:8">
      <c r="H34449" t="str">
        <f t="shared" si="245"/>
        <v/>
      </c>
    </row>
    <row r="34450" spans="8:8">
      <c r="H34450" t="str">
        <f t="shared" si="245"/>
        <v/>
      </c>
    </row>
    <row r="34451" spans="8:8">
      <c r="H34451" t="str">
        <f t="shared" si="245"/>
        <v/>
      </c>
    </row>
    <row r="34452" spans="8:8">
      <c r="H34452" t="str">
        <f t="shared" si="245"/>
        <v/>
      </c>
    </row>
    <row r="34453" spans="8:8">
      <c r="H34453" t="str">
        <f t="shared" si="245"/>
        <v/>
      </c>
    </row>
    <row r="34454" spans="8:8">
      <c r="H34454" t="str">
        <f t="shared" si="245"/>
        <v/>
      </c>
    </row>
    <row r="34455" spans="8:8">
      <c r="H34455" t="str">
        <f t="shared" si="245"/>
        <v/>
      </c>
    </row>
    <row r="34456" spans="8:8">
      <c r="H34456" t="str">
        <f t="shared" si="245"/>
        <v/>
      </c>
    </row>
    <row r="34457" spans="8:8">
      <c r="H34457" t="str">
        <f t="shared" si="245"/>
        <v/>
      </c>
    </row>
    <row r="34458" spans="8:8">
      <c r="H34458" t="str">
        <f t="shared" si="245"/>
        <v/>
      </c>
    </row>
    <row r="34459" spans="8:8">
      <c r="H34459" t="str">
        <f t="shared" si="245"/>
        <v/>
      </c>
    </row>
    <row r="34460" spans="8:8">
      <c r="H34460" t="str">
        <f t="shared" si="245"/>
        <v/>
      </c>
    </row>
    <row r="34461" spans="8:8">
      <c r="H34461" t="str">
        <f t="shared" si="245"/>
        <v/>
      </c>
    </row>
    <row r="34462" spans="8:8">
      <c r="H34462" t="str">
        <f t="shared" si="245"/>
        <v/>
      </c>
    </row>
    <row r="34463" spans="8:8">
      <c r="H34463" t="str">
        <f t="shared" si="245"/>
        <v/>
      </c>
    </row>
    <row r="34464" spans="8:8">
      <c r="H34464" t="str">
        <f t="shared" si="245"/>
        <v/>
      </c>
    </row>
    <row r="34465" spans="8:8">
      <c r="H34465" t="str">
        <f t="shared" si="245"/>
        <v/>
      </c>
    </row>
    <row r="34466" spans="8:8">
      <c r="H34466" t="str">
        <f t="shared" ref="H34466:H34529" si="246">_xlfn.TEXTJOIN(", ", TRUE, G34466:G34466)</f>
        <v/>
      </c>
    </row>
    <row r="34467" spans="8:8">
      <c r="H34467" t="str">
        <f t="shared" si="246"/>
        <v/>
      </c>
    </row>
    <row r="34468" spans="8:8">
      <c r="H34468" t="str">
        <f t="shared" si="246"/>
        <v/>
      </c>
    </row>
    <row r="34469" spans="8:8">
      <c r="H34469" t="str">
        <f t="shared" si="246"/>
        <v/>
      </c>
    </row>
    <row r="34470" spans="8:8">
      <c r="H34470" t="str">
        <f t="shared" si="246"/>
        <v/>
      </c>
    </row>
    <row r="34471" spans="8:8">
      <c r="H34471" t="str">
        <f t="shared" si="246"/>
        <v/>
      </c>
    </row>
    <row r="34472" spans="8:8">
      <c r="H34472" t="str">
        <f t="shared" si="246"/>
        <v/>
      </c>
    </row>
    <row r="34473" spans="8:8">
      <c r="H34473" t="str">
        <f t="shared" si="246"/>
        <v/>
      </c>
    </row>
    <row r="34474" spans="8:8">
      <c r="H34474" t="str">
        <f t="shared" si="246"/>
        <v/>
      </c>
    </row>
    <row r="34475" spans="8:8">
      <c r="H34475" t="str">
        <f t="shared" si="246"/>
        <v/>
      </c>
    </row>
    <row r="34476" spans="8:8">
      <c r="H34476" t="str">
        <f t="shared" si="246"/>
        <v/>
      </c>
    </row>
    <row r="34477" spans="8:8">
      <c r="H34477" t="str">
        <f t="shared" si="246"/>
        <v/>
      </c>
    </row>
    <row r="34478" spans="8:8">
      <c r="H34478" t="str">
        <f t="shared" si="246"/>
        <v/>
      </c>
    </row>
    <row r="34479" spans="8:8">
      <c r="H34479" t="str">
        <f t="shared" si="246"/>
        <v/>
      </c>
    </row>
    <row r="34480" spans="8:8">
      <c r="H34480" t="str">
        <f t="shared" si="246"/>
        <v/>
      </c>
    </row>
    <row r="34481" spans="8:8">
      <c r="H34481" t="str">
        <f t="shared" si="246"/>
        <v/>
      </c>
    </row>
    <row r="34482" spans="8:8">
      <c r="H34482" t="str">
        <f t="shared" si="246"/>
        <v/>
      </c>
    </row>
    <row r="34483" spans="8:8">
      <c r="H34483" t="str">
        <f t="shared" si="246"/>
        <v/>
      </c>
    </row>
    <row r="34484" spans="8:8">
      <c r="H34484" t="str">
        <f t="shared" si="246"/>
        <v/>
      </c>
    </row>
    <row r="34485" spans="8:8">
      <c r="H34485" t="str">
        <f t="shared" si="246"/>
        <v/>
      </c>
    </row>
    <row r="34486" spans="8:8">
      <c r="H34486" t="str">
        <f t="shared" si="246"/>
        <v/>
      </c>
    </row>
    <row r="34487" spans="8:8">
      <c r="H34487" t="str">
        <f t="shared" si="246"/>
        <v/>
      </c>
    </row>
    <row r="34488" spans="8:8">
      <c r="H34488" t="str">
        <f t="shared" si="246"/>
        <v/>
      </c>
    </row>
    <row r="34489" spans="8:8">
      <c r="H34489" t="str">
        <f t="shared" si="246"/>
        <v/>
      </c>
    </row>
    <row r="34490" spans="8:8">
      <c r="H34490" t="str">
        <f t="shared" si="246"/>
        <v/>
      </c>
    </row>
    <row r="34491" spans="8:8">
      <c r="H34491" t="str">
        <f t="shared" si="246"/>
        <v/>
      </c>
    </row>
    <row r="34492" spans="8:8">
      <c r="H34492" t="str">
        <f t="shared" si="246"/>
        <v/>
      </c>
    </row>
    <row r="34493" spans="8:8">
      <c r="H34493" t="str">
        <f t="shared" si="246"/>
        <v/>
      </c>
    </row>
    <row r="34494" spans="8:8">
      <c r="H34494" t="str">
        <f t="shared" si="246"/>
        <v/>
      </c>
    </row>
    <row r="34495" spans="8:8">
      <c r="H34495" t="str">
        <f t="shared" si="246"/>
        <v/>
      </c>
    </row>
    <row r="34496" spans="8:8">
      <c r="H34496" t="str">
        <f t="shared" si="246"/>
        <v/>
      </c>
    </row>
    <row r="34497" spans="8:8">
      <c r="H34497" t="str">
        <f t="shared" si="246"/>
        <v/>
      </c>
    </row>
    <row r="34498" spans="8:8">
      <c r="H34498" t="str">
        <f t="shared" si="246"/>
        <v/>
      </c>
    </row>
    <row r="34499" spans="8:8">
      <c r="H34499" t="str">
        <f t="shared" si="246"/>
        <v/>
      </c>
    </row>
    <row r="34500" spans="8:8">
      <c r="H34500" t="str">
        <f t="shared" si="246"/>
        <v/>
      </c>
    </row>
    <row r="34501" spans="8:8">
      <c r="H34501" t="str">
        <f t="shared" si="246"/>
        <v/>
      </c>
    </row>
    <row r="34502" spans="8:8">
      <c r="H34502" t="str">
        <f t="shared" si="246"/>
        <v/>
      </c>
    </row>
    <row r="34503" spans="8:8">
      <c r="H34503" t="str">
        <f t="shared" si="246"/>
        <v/>
      </c>
    </row>
    <row r="34504" spans="8:8">
      <c r="H34504" t="str">
        <f t="shared" si="246"/>
        <v/>
      </c>
    </row>
    <row r="34505" spans="8:8">
      <c r="H34505" t="str">
        <f t="shared" si="246"/>
        <v/>
      </c>
    </row>
    <row r="34506" spans="8:8">
      <c r="H34506" t="str">
        <f t="shared" si="246"/>
        <v/>
      </c>
    </row>
    <row r="34507" spans="8:8">
      <c r="H34507" t="str">
        <f t="shared" si="246"/>
        <v/>
      </c>
    </row>
    <row r="34508" spans="8:8">
      <c r="H34508" t="str">
        <f t="shared" si="246"/>
        <v/>
      </c>
    </row>
    <row r="34509" spans="8:8">
      <c r="H34509" t="str">
        <f t="shared" si="246"/>
        <v/>
      </c>
    </row>
    <row r="34510" spans="8:8">
      <c r="H34510" t="str">
        <f t="shared" si="246"/>
        <v/>
      </c>
    </row>
    <row r="34511" spans="8:8">
      <c r="H34511" t="str">
        <f t="shared" si="246"/>
        <v/>
      </c>
    </row>
    <row r="34512" spans="8:8">
      <c r="H34512" t="str">
        <f t="shared" si="246"/>
        <v/>
      </c>
    </row>
    <row r="34513" spans="8:8">
      <c r="H34513" t="str">
        <f t="shared" si="246"/>
        <v/>
      </c>
    </row>
    <row r="34514" spans="8:8">
      <c r="H34514" t="str">
        <f t="shared" si="246"/>
        <v/>
      </c>
    </row>
    <row r="34515" spans="8:8">
      <c r="H34515" t="str">
        <f t="shared" si="246"/>
        <v/>
      </c>
    </row>
    <row r="34516" spans="8:8">
      <c r="H34516" t="str">
        <f t="shared" si="246"/>
        <v/>
      </c>
    </row>
    <row r="34517" spans="8:8">
      <c r="H34517" t="str">
        <f t="shared" si="246"/>
        <v/>
      </c>
    </row>
    <row r="34518" spans="8:8">
      <c r="H34518" t="str">
        <f t="shared" si="246"/>
        <v/>
      </c>
    </row>
    <row r="34519" spans="8:8">
      <c r="H34519" t="str">
        <f t="shared" si="246"/>
        <v/>
      </c>
    </row>
    <row r="34520" spans="8:8">
      <c r="H34520" t="str">
        <f t="shared" si="246"/>
        <v/>
      </c>
    </row>
    <row r="34521" spans="8:8">
      <c r="H34521" t="str">
        <f t="shared" si="246"/>
        <v/>
      </c>
    </row>
    <row r="34522" spans="8:8">
      <c r="H34522" t="str">
        <f t="shared" si="246"/>
        <v/>
      </c>
    </row>
    <row r="34523" spans="8:8">
      <c r="H34523" t="str">
        <f t="shared" si="246"/>
        <v/>
      </c>
    </row>
    <row r="34524" spans="8:8">
      <c r="H34524" t="str">
        <f t="shared" si="246"/>
        <v/>
      </c>
    </row>
    <row r="34525" spans="8:8">
      <c r="H34525" t="str">
        <f t="shared" si="246"/>
        <v/>
      </c>
    </row>
    <row r="34526" spans="8:8">
      <c r="H34526" t="str">
        <f t="shared" si="246"/>
        <v/>
      </c>
    </row>
    <row r="34527" spans="8:8">
      <c r="H34527" t="str">
        <f t="shared" si="246"/>
        <v/>
      </c>
    </row>
    <row r="34528" spans="8:8">
      <c r="H34528" t="str">
        <f t="shared" si="246"/>
        <v/>
      </c>
    </row>
    <row r="34529" spans="8:8">
      <c r="H34529" t="str">
        <f t="shared" si="246"/>
        <v/>
      </c>
    </row>
    <row r="34530" spans="8:8">
      <c r="H34530" t="str">
        <f t="shared" ref="H34530:H34593" si="247">_xlfn.TEXTJOIN(", ", TRUE, G34530:G34530)</f>
        <v/>
      </c>
    </row>
    <row r="34531" spans="8:8">
      <c r="H34531" t="str">
        <f t="shared" si="247"/>
        <v/>
      </c>
    </row>
    <row r="34532" spans="8:8">
      <c r="H34532" t="str">
        <f t="shared" si="247"/>
        <v/>
      </c>
    </row>
    <row r="34533" spans="8:8">
      <c r="H34533" t="str">
        <f t="shared" si="247"/>
        <v/>
      </c>
    </row>
    <row r="34534" spans="8:8">
      <c r="H34534" t="str">
        <f t="shared" si="247"/>
        <v/>
      </c>
    </row>
    <row r="34535" spans="8:8">
      <c r="H34535" t="str">
        <f t="shared" si="247"/>
        <v/>
      </c>
    </row>
    <row r="34536" spans="8:8">
      <c r="H34536" t="str">
        <f t="shared" si="247"/>
        <v/>
      </c>
    </row>
    <row r="34537" spans="8:8">
      <c r="H34537" t="str">
        <f t="shared" si="247"/>
        <v/>
      </c>
    </row>
    <row r="34538" spans="8:8">
      <c r="H34538" t="str">
        <f t="shared" si="247"/>
        <v/>
      </c>
    </row>
    <row r="34539" spans="8:8">
      <c r="H34539" t="str">
        <f t="shared" si="247"/>
        <v/>
      </c>
    </row>
    <row r="34540" spans="8:8">
      <c r="H34540" t="str">
        <f t="shared" si="247"/>
        <v/>
      </c>
    </row>
    <row r="34541" spans="8:8">
      <c r="H34541" t="str">
        <f t="shared" si="247"/>
        <v/>
      </c>
    </row>
    <row r="34542" spans="8:8">
      <c r="H34542" t="str">
        <f t="shared" si="247"/>
        <v/>
      </c>
    </row>
    <row r="34543" spans="8:8">
      <c r="H34543" t="str">
        <f t="shared" si="247"/>
        <v/>
      </c>
    </row>
    <row r="34544" spans="8:8">
      <c r="H34544" t="str">
        <f t="shared" si="247"/>
        <v/>
      </c>
    </row>
    <row r="34545" spans="8:8">
      <c r="H34545" t="str">
        <f t="shared" si="247"/>
        <v/>
      </c>
    </row>
    <row r="34546" spans="8:8">
      <c r="H34546" t="str">
        <f t="shared" si="247"/>
        <v/>
      </c>
    </row>
    <row r="34547" spans="8:8">
      <c r="H34547" t="str">
        <f t="shared" si="247"/>
        <v/>
      </c>
    </row>
    <row r="34548" spans="8:8">
      <c r="H34548" t="str">
        <f t="shared" si="247"/>
        <v/>
      </c>
    </row>
    <row r="34549" spans="8:8">
      <c r="H34549" t="str">
        <f t="shared" si="247"/>
        <v/>
      </c>
    </row>
    <row r="34550" spans="8:8">
      <c r="H34550" t="str">
        <f t="shared" si="247"/>
        <v/>
      </c>
    </row>
    <row r="34551" spans="8:8">
      <c r="H34551" t="str">
        <f t="shared" si="247"/>
        <v/>
      </c>
    </row>
    <row r="34552" spans="8:8">
      <c r="H34552" t="str">
        <f t="shared" si="247"/>
        <v/>
      </c>
    </row>
    <row r="34553" spans="8:8">
      <c r="H34553" t="str">
        <f t="shared" si="247"/>
        <v/>
      </c>
    </row>
    <row r="34554" spans="8:8">
      <c r="H34554" t="str">
        <f t="shared" si="247"/>
        <v/>
      </c>
    </row>
    <row r="34555" spans="8:8">
      <c r="H34555" t="str">
        <f t="shared" si="247"/>
        <v/>
      </c>
    </row>
    <row r="34556" spans="8:8">
      <c r="H34556" t="str">
        <f t="shared" si="247"/>
        <v/>
      </c>
    </row>
    <row r="34557" spans="8:8">
      <c r="H34557" t="str">
        <f t="shared" si="247"/>
        <v/>
      </c>
    </row>
    <row r="34558" spans="8:8">
      <c r="H34558" t="str">
        <f t="shared" si="247"/>
        <v/>
      </c>
    </row>
    <row r="34559" spans="8:8">
      <c r="H34559" t="str">
        <f t="shared" si="247"/>
        <v/>
      </c>
    </row>
    <row r="34560" spans="8:8">
      <c r="H34560" t="str">
        <f t="shared" si="247"/>
        <v/>
      </c>
    </row>
    <row r="34561" spans="8:8">
      <c r="H34561" t="str">
        <f t="shared" si="247"/>
        <v/>
      </c>
    </row>
    <row r="34562" spans="8:8">
      <c r="H34562" t="str">
        <f t="shared" si="247"/>
        <v/>
      </c>
    </row>
    <row r="34563" spans="8:8">
      <c r="H34563" t="str">
        <f t="shared" si="247"/>
        <v/>
      </c>
    </row>
    <row r="34564" spans="8:8">
      <c r="H34564" t="str">
        <f t="shared" si="247"/>
        <v/>
      </c>
    </row>
    <row r="34565" spans="8:8">
      <c r="H34565" t="str">
        <f t="shared" si="247"/>
        <v/>
      </c>
    </row>
    <row r="34566" spans="8:8">
      <c r="H34566" t="str">
        <f t="shared" si="247"/>
        <v/>
      </c>
    </row>
    <row r="34567" spans="8:8">
      <c r="H34567" t="str">
        <f t="shared" si="247"/>
        <v/>
      </c>
    </row>
    <row r="34568" spans="8:8">
      <c r="H34568" t="str">
        <f t="shared" si="247"/>
        <v/>
      </c>
    </row>
    <row r="34569" spans="8:8">
      <c r="H34569" t="str">
        <f t="shared" si="247"/>
        <v/>
      </c>
    </row>
    <row r="34570" spans="8:8">
      <c r="H34570" t="str">
        <f t="shared" si="247"/>
        <v/>
      </c>
    </row>
    <row r="34571" spans="8:8">
      <c r="H34571" t="str">
        <f t="shared" si="247"/>
        <v/>
      </c>
    </row>
    <row r="34572" spans="8:8">
      <c r="H34572" t="str">
        <f t="shared" si="247"/>
        <v/>
      </c>
    </row>
    <row r="34573" spans="8:8">
      <c r="H34573" t="str">
        <f t="shared" si="247"/>
        <v/>
      </c>
    </row>
    <row r="34574" spans="8:8">
      <c r="H34574" t="str">
        <f t="shared" si="247"/>
        <v/>
      </c>
    </row>
    <row r="34575" spans="8:8">
      <c r="H34575" t="str">
        <f t="shared" si="247"/>
        <v/>
      </c>
    </row>
    <row r="34576" spans="8:8">
      <c r="H34576" t="str">
        <f t="shared" si="247"/>
        <v/>
      </c>
    </row>
    <row r="34577" spans="8:8">
      <c r="H34577" t="str">
        <f t="shared" si="247"/>
        <v/>
      </c>
    </row>
    <row r="34578" spans="8:8">
      <c r="H34578" t="str">
        <f t="shared" si="247"/>
        <v/>
      </c>
    </row>
    <row r="34579" spans="8:8">
      <c r="H34579" t="str">
        <f t="shared" si="247"/>
        <v/>
      </c>
    </row>
    <row r="34580" spans="8:8">
      <c r="H34580" t="str">
        <f t="shared" si="247"/>
        <v/>
      </c>
    </row>
    <row r="34581" spans="8:8">
      <c r="H34581" t="str">
        <f t="shared" si="247"/>
        <v/>
      </c>
    </row>
    <row r="34582" spans="8:8">
      <c r="H34582" t="str">
        <f t="shared" si="247"/>
        <v/>
      </c>
    </row>
    <row r="34583" spans="8:8">
      <c r="H34583" t="str">
        <f t="shared" si="247"/>
        <v/>
      </c>
    </row>
    <row r="34584" spans="8:8">
      <c r="H34584" t="str">
        <f t="shared" si="247"/>
        <v/>
      </c>
    </row>
    <row r="34585" spans="8:8">
      <c r="H34585" t="str">
        <f t="shared" si="247"/>
        <v/>
      </c>
    </row>
    <row r="34586" spans="8:8">
      <c r="H34586" t="str">
        <f t="shared" si="247"/>
        <v/>
      </c>
    </row>
    <row r="34587" spans="8:8">
      <c r="H34587" t="str">
        <f t="shared" si="247"/>
        <v/>
      </c>
    </row>
    <row r="34588" spans="8:8">
      <c r="H34588" t="str">
        <f t="shared" si="247"/>
        <v/>
      </c>
    </row>
    <row r="34589" spans="8:8">
      <c r="H34589" t="str">
        <f t="shared" si="247"/>
        <v/>
      </c>
    </row>
    <row r="34590" spans="8:8">
      <c r="H34590" t="str">
        <f t="shared" si="247"/>
        <v/>
      </c>
    </row>
    <row r="34591" spans="8:8">
      <c r="H34591" t="str">
        <f t="shared" si="247"/>
        <v/>
      </c>
    </row>
    <row r="34592" spans="8:8">
      <c r="H34592" t="str">
        <f t="shared" si="247"/>
        <v/>
      </c>
    </row>
    <row r="34593" spans="8:8">
      <c r="H34593" t="str">
        <f t="shared" si="247"/>
        <v/>
      </c>
    </row>
    <row r="34594" spans="8:8">
      <c r="H34594" t="str">
        <f t="shared" ref="H34594:H34657" si="248">_xlfn.TEXTJOIN(", ", TRUE, G34594:G34594)</f>
        <v/>
      </c>
    </row>
    <row r="34595" spans="8:8">
      <c r="H34595" t="str">
        <f t="shared" si="248"/>
        <v/>
      </c>
    </row>
    <row r="34596" spans="8:8">
      <c r="H34596" t="str">
        <f t="shared" si="248"/>
        <v/>
      </c>
    </row>
    <row r="34597" spans="8:8">
      <c r="H34597" t="str">
        <f t="shared" si="248"/>
        <v/>
      </c>
    </row>
    <row r="34598" spans="8:8">
      <c r="H34598" t="str">
        <f t="shared" si="248"/>
        <v/>
      </c>
    </row>
    <row r="34599" spans="8:8">
      <c r="H34599" t="str">
        <f t="shared" si="248"/>
        <v/>
      </c>
    </row>
    <row r="34600" spans="8:8">
      <c r="H34600" t="str">
        <f t="shared" si="248"/>
        <v/>
      </c>
    </row>
    <row r="34601" spans="8:8">
      <c r="H34601" t="str">
        <f t="shared" si="248"/>
        <v/>
      </c>
    </row>
    <row r="34602" spans="8:8">
      <c r="H34602" t="str">
        <f t="shared" si="248"/>
        <v/>
      </c>
    </row>
    <row r="34603" spans="8:8">
      <c r="H34603" t="str">
        <f t="shared" si="248"/>
        <v/>
      </c>
    </row>
    <row r="34604" spans="8:8">
      <c r="H34604" t="str">
        <f t="shared" si="248"/>
        <v/>
      </c>
    </row>
    <row r="34605" spans="8:8">
      <c r="H34605" t="str">
        <f t="shared" si="248"/>
        <v/>
      </c>
    </row>
    <row r="34606" spans="8:8">
      <c r="H34606" t="str">
        <f t="shared" si="248"/>
        <v/>
      </c>
    </row>
    <row r="34607" spans="8:8">
      <c r="H34607" t="str">
        <f t="shared" si="248"/>
        <v/>
      </c>
    </row>
    <row r="34608" spans="8:8">
      <c r="H34608" t="str">
        <f t="shared" si="248"/>
        <v/>
      </c>
    </row>
    <row r="34609" spans="8:8">
      <c r="H34609" t="str">
        <f t="shared" si="248"/>
        <v/>
      </c>
    </row>
    <row r="34610" spans="8:8">
      <c r="H34610" t="str">
        <f t="shared" si="248"/>
        <v/>
      </c>
    </row>
    <row r="34611" spans="8:8">
      <c r="H34611" t="str">
        <f t="shared" si="248"/>
        <v/>
      </c>
    </row>
    <row r="34612" spans="8:8">
      <c r="H34612" t="str">
        <f t="shared" si="248"/>
        <v/>
      </c>
    </row>
    <row r="34613" spans="8:8">
      <c r="H34613" t="str">
        <f t="shared" si="248"/>
        <v/>
      </c>
    </row>
    <row r="34614" spans="8:8">
      <c r="H34614" t="str">
        <f t="shared" si="248"/>
        <v/>
      </c>
    </row>
    <row r="34615" spans="8:8">
      <c r="H34615" t="str">
        <f t="shared" si="248"/>
        <v/>
      </c>
    </row>
    <row r="34616" spans="8:8">
      <c r="H34616" t="str">
        <f t="shared" si="248"/>
        <v/>
      </c>
    </row>
    <row r="34617" spans="8:8">
      <c r="H34617" t="str">
        <f t="shared" si="248"/>
        <v/>
      </c>
    </row>
    <row r="34618" spans="8:8">
      <c r="H34618" t="str">
        <f t="shared" si="248"/>
        <v/>
      </c>
    </row>
    <row r="34619" spans="8:8">
      <c r="H34619" t="str">
        <f t="shared" si="248"/>
        <v/>
      </c>
    </row>
    <row r="34620" spans="8:8">
      <c r="H34620" t="str">
        <f t="shared" si="248"/>
        <v/>
      </c>
    </row>
    <row r="34621" spans="8:8">
      <c r="H34621" t="str">
        <f t="shared" si="248"/>
        <v/>
      </c>
    </row>
    <row r="34622" spans="8:8">
      <c r="H34622" t="str">
        <f t="shared" si="248"/>
        <v/>
      </c>
    </row>
    <row r="34623" spans="8:8">
      <c r="H34623" t="str">
        <f t="shared" si="248"/>
        <v/>
      </c>
    </row>
    <row r="34624" spans="8:8">
      <c r="H34624" t="str">
        <f t="shared" si="248"/>
        <v/>
      </c>
    </row>
    <row r="34625" spans="8:8">
      <c r="H34625" t="str">
        <f t="shared" si="248"/>
        <v/>
      </c>
    </row>
    <row r="34626" spans="8:8">
      <c r="H34626" t="str">
        <f t="shared" si="248"/>
        <v/>
      </c>
    </row>
    <row r="34627" spans="8:8">
      <c r="H34627" t="str">
        <f t="shared" si="248"/>
        <v/>
      </c>
    </row>
    <row r="34628" spans="8:8">
      <c r="H34628" t="str">
        <f t="shared" si="248"/>
        <v/>
      </c>
    </row>
    <row r="34629" spans="8:8">
      <c r="H34629" t="str">
        <f t="shared" si="248"/>
        <v/>
      </c>
    </row>
    <row r="34630" spans="8:8">
      <c r="H34630" t="str">
        <f t="shared" si="248"/>
        <v/>
      </c>
    </row>
    <row r="34631" spans="8:8">
      <c r="H34631" t="str">
        <f t="shared" si="248"/>
        <v/>
      </c>
    </row>
    <row r="34632" spans="8:8">
      <c r="H34632" t="str">
        <f t="shared" si="248"/>
        <v/>
      </c>
    </row>
    <row r="34633" spans="8:8">
      <c r="H34633" t="str">
        <f t="shared" si="248"/>
        <v/>
      </c>
    </row>
    <row r="34634" spans="8:8">
      <c r="H34634" t="str">
        <f t="shared" si="248"/>
        <v/>
      </c>
    </row>
    <row r="34635" spans="8:8">
      <c r="H34635" t="str">
        <f t="shared" si="248"/>
        <v/>
      </c>
    </row>
    <row r="34636" spans="8:8">
      <c r="H34636" t="str">
        <f t="shared" si="248"/>
        <v/>
      </c>
    </row>
    <row r="34637" spans="8:8">
      <c r="H34637" t="str">
        <f t="shared" si="248"/>
        <v/>
      </c>
    </row>
    <row r="34638" spans="8:8">
      <c r="H34638" t="str">
        <f t="shared" si="248"/>
        <v/>
      </c>
    </row>
    <row r="34639" spans="8:8">
      <c r="H34639" t="str">
        <f t="shared" si="248"/>
        <v/>
      </c>
    </row>
    <row r="34640" spans="8:8">
      <c r="H34640" t="str">
        <f t="shared" si="248"/>
        <v/>
      </c>
    </row>
    <row r="34641" spans="8:8">
      <c r="H34641" t="str">
        <f t="shared" si="248"/>
        <v/>
      </c>
    </row>
    <row r="34642" spans="8:8">
      <c r="H34642" t="str">
        <f t="shared" si="248"/>
        <v/>
      </c>
    </row>
    <row r="34643" spans="8:8">
      <c r="H34643" t="str">
        <f t="shared" si="248"/>
        <v/>
      </c>
    </row>
    <row r="34644" spans="8:8">
      <c r="H34644" t="str">
        <f t="shared" si="248"/>
        <v/>
      </c>
    </row>
    <row r="34645" spans="8:8">
      <c r="H34645" t="str">
        <f t="shared" si="248"/>
        <v/>
      </c>
    </row>
    <row r="34646" spans="8:8">
      <c r="H34646" t="str">
        <f t="shared" si="248"/>
        <v/>
      </c>
    </row>
    <row r="34647" spans="8:8">
      <c r="H34647" t="str">
        <f t="shared" si="248"/>
        <v/>
      </c>
    </row>
    <row r="34648" spans="8:8">
      <c r="H34648" t="str">
        <f t="shared" si="248"/>
        <v/>
      </c>
    </row>
    <row r="34649" spans="8:8">
      <c r="H34649" t="str">
        <f t="shared" si="248"/>
        <v/>
      </c>
    </row>
    <row r="34650" spans="8:8">
      <c r="H34650" t="str">
        <f t="shared" si="248"/>
        <v/>
      </c>
    </row>
    <row r="34651" spans="8:8">
      <c r="H34651" t="str">
        <f t="shared" si="248"/>
        <v/>
      </c>
    </row>
    <row r="34652" spans="8:8">
      <c r="H34652" t="str">
        <f t="shared" si="248"/>
        <v/>
      </c>
    </row>
    <row r="34653" spans="8:8">
      <c r="H34653" t="str">
        <f t="shared" si="248"/>
        <v/>
      </c>
    </row>
    <row r="34654" spans="8:8">
      <c r="H34654" t="str">
        <f t="shared" si="248"/>
        <v/>
      </c>
    </row>
    <row r="34655" spans="8:8">
      <c r="H34655" t="str">
        <f t="shared" si="248"/>
        <v/>
      </c>
    </row>
    <row r="34656" spans="8:8">
      <c r="H34656" t="str">
        <f t="shared" si="248"/>
        <v/>
      </c>
    </row>
    <row r="34657" spans="8:8">
      <c r="H34657" t="str">
        <f t="shared" si="248"/>
        <v/>
      </c>
    </row>
    <row r="34658" spans="8:8">
      <c r="H34658" t="str">
        <f t="shared" ref="H34658:H34721" si="249">_xlfn.TEXTJOIN(", ", TRUE, G34658:G34658)</f>
        <v/>
      </c>
    </row>
    <row r="34659" spans="8:8">
      <c r="H34659" t="str">
        <f t="shared" si="249"/>
        <v/>
      </c>
    </row>
    <row r="34660" spans="8:8">
      <c r="H34660" t="str">
        <f t="shared" si="249"/>
        <v/>
      </c>
    </row>
    <row r="34661" spans="8:8">
      <c r="H34661" t="str">
        <f t="shared" si="249"/>
        <v/>
      </c>
    </row>
    <row r="34662" spans="8:8">
      <c r="H34662" t="str">
        <f t="shared" si="249"/>
        <v/>
      </c>
    </row>
    <row r="34663" spans="8:8">
      <c r="H34663" t="str">
        <f t="shared" si="249"/>
        <v/>
      </c>
    </row>
    <row r="34664" spans="8:8">
      <c r="H34664" t="str">
        <f t="shared" si="249"/>
        <v/>
      </c>
    </row>
    <row r="34665" spans="8:8">
      <c r="H34665" t="str">
        <f t="shared" si="249"/>
        <v/>
      </c>
    </row>
    <row r="34666" spans="8:8">
      <c r="H34666" t="str">
        <f t="shared" si="249"/>
        <v/>
      </c>
    </row>
    <row r="34667" spans="8:8">
      <c r="H34667" t="str">
        <f t="shared" si="249"/>
        <v/>
      </c>
    </row>
    <row r="34668" spans="8:8">
      <c r="H34668" t="str">
        <f t="shared" si="249"/>
        <v/>
      </c>
    </row>
    <row r="34669" spans="8:8">
      <c r="H34669" t="str">
        <f t="shared" si="249"/>
        <v/>
      </c>
    </row>
    <row r="34670" spans="8:8">
      <c r="H34670" t="str">
        <f t="shared" si="249"/>
        <v/>
      </c>
    </row>
    <row r="34671" spans="8:8">
      <c r="H34671" t="str">
        <f t="shared" si="249"/>
        <v/>
      </c>
    </row>
    <row r="34672" spans="8:8">
      <c r="H34672" t="str">
        <f t="shared" si="249"/>
        <v/>
      </c>
    </row>
    <row r="34673" spans="8:8">
      <c r="H34673" t="str">
        <f t="shared" si="249"/>
        <v/>
      </c>
    </row>
    <row r="34674" spans="8:8">
      <c r="H34674" t="str">
        <f t="shared" si="249"/>
        <v/>
      </c>
    </row>
    <row r="34675" spans="8:8">
      <c r="H34675" t="str">
        <f t="shared" si="249"/>
        <v/>
      </c>
    </row>
    <row r="34676" spans="8:8">
      <c r="H34676" t="str">
        <f t="shared" si="249"/>
        <v/>
      </c>
    </row>
    <row r="34677" spans="8:8">
      <c r="H34677" t="str">
        <f t="shared" si="249"/>
        <v/>
      </c>
    </row>
    <row r="34678" spans="8:8">
      <c r="H34678" t="str">
        <f t="shared" si="249"/>
        <v/>
      </c>
    </row>
    <row r="34679" spans="8:8">
      <c r="H34679" t="str">
        <f t="shared" si="249"/>
        <v/>
      </c>
    </row>
    <row r="34680" spans="8:8">
      <c r="H34680" t="str">
        <f t="shared" si="249"/>
        <v/>
      </c>
    </row>
    <row r="34681" spans="8:8">
      <c r="H34681" t="str">
        <f t="shared" si="249"/>
        <v/>
      </c>
    </row>
    <row r="34682" spans="8:8">
      <c r="H34682" t="str">
        <f t="shared" si="249"/>
        <v/>
      </c>
    </row>
    <row r="34683" spans="8:8">
      <c r="H34683" t="str">
        <f t="shared" si="249"/>
        <v/>
      </c>
    </row>
    <row r="34684" spans="8:8">
      <c r="H34684" t="str">
        <f t="shared" si="249"/>
        <v/>
      </c>
    </row>
    <row r="34685" spans="8:8">
      <c r="H34685" t="str">
        <f t="shared" si="249"/>
        <v/>
      </c>
    </row>
    <row r="34686" spans="8:8">
      <c r="H34686" t="str">
        <f t="shared" si="249"/>
        <v/>
      </c>
    </row>
    <row r="34687" spans="8:8">
      <c r="H34687" t="str">
        <f t="shared" si="249"/>
        <v/>
      </c>
    </row>
    <row r="34688" spans="8:8">
      <c r="H34688" t="str">
        <f t="shared" si="249"/>
        <v/>
      </c>
    </row>
    <row r="34689" spans="8:8">
      <c r="H34689" t="str">
        <f t="shared" si="249"/>
        <v/>
      </c>
    </row>
    <row r="34690" spans="8:8">
      <c r="H34690" t="str">
        <f t="shared" si="249"/>
        <v/>
      </c>
    </row>
    <row r="34691" spans="8:8">
      <c r="H34691" t="str">
        <f t="shared" si="249"/>
        <v/>
      </c>
    </row>
    <row r="34692" spans="8:8">
      <c r="H34692" t="str">
        <f t="shared" si="249"/>
        <v/>
      </c>
    </row>
    <row r="34693" spans="8:8">
      <c r="H34693" t="str">
        <f t="shared" si="249"/>
        <v/>
      </c>
    </row>
    <row r="34694" spans="8:8">
      <c r="H34694" t="str">
        <f t="shared" si="249"/>
        <v/>
      </c>
    </row>
    <row r="34695" spans="8:8">
      <c r="H34695" t="str">
        <f t="shared" si="249"/>
        <v/>
      </c>
    </row>
    <row r="34696" spans="8:8">
      <c r="H34696" t="str">
        <f t="shared" si="249"/>
        <v/>
      </c>
    </row>
    <row r="34697" spans="8:8">
      <c r="H34697" t="str">
        <f t="shared" si="249"/>
        <v/>
      </c>
    </row>
    <row r="34698" spans="8:8">
      <c r="H34698" t="str">
        <f t="shared" si="249"/>
        <v/>
      </c>
    </row>
    <row r="34699" spans="8:8">
      <c r="H34699" t="str">
        <f t="shared" si="249"/>
        <v/>
      </c>
    </row>
    <row r="34700" spans="8:8">
      <c r="H34700" t="str">
        <f t="shared" si="249"/>
        <v/>
      </c>
    </row>
    <row r="34701" spans="8:8">
      <c r="H34701" t="str">
        <f t="shared" si="249"/>
        <v/>
      </c>
    </row>
    <row r="34702" spans="8:8">
      <c r="H34702" t="str">
        <f t="shared" si="249"/>
        <v/>
      </c>
    </row>
    <row r="34703" spans="8:8">
      <c r="H34703" t="str">
        <f t="shared" si="249"/>
        <v/>
      </c>
    </row>
    <row r="34704" spans="8:8">
      <c r="H34704" t="str">
        <f t="shared" si="249"/>
        <v/>
      </c>
    </row>
    <row r="34705" spans="8:8">
      <c r="H34705" t="str">
        <f t="shared" si="249"/>
        <v/>
      </c>
    </row>
    <row r="34706" spans="8:8">
      <c r="H34706" t="str">
        <f t="shared" si="249"/>
        <v/>
      </c>
    </row>
    <row r="34707" spans="8:8">
      <c r="H34707" t="str">
        <f t="shared" si="249"/>
        <v/>
      </c>
    </row>
    <row r="34708" spans="8:8">
      <c r="H34708" t="str">
        <f t="shared" si="249"/>
        <v/>
      </c>
    </row>
    <row r="34709" spans="8:8">
      <c r="H34709" t="str">
        <f t="shared" si="249"/>
        <v/>
      </c>
    </row>
    <row r="34710" spans="8:8">
      <c r="H34710" t="str">
        <f t="shared" si="249"/>
        <v/>
      </c>
    </row>
    <row r="34711" spans="8:8">
      <c r="H34711" t="str">
        <f t="shared" si="249"/>
        <v/>
      </c>
    </row>
    <row r="34712" spans="8:8">
      <c r="H34712" t="str">
        <f t="shared" si="249"/>
        <v/>
      </c>
    </row>
    <row r="34713" spans="8:8">
      <c r="H34713" t="str">
        <f t="shared" si="249"/>
        <v/>
      </c>
    </row>
    <row r="34714" spans="8:8">
      <c r="H34714" t="str">
        <f t="shared" si="249"/>
        <v/>
      </c>
    </row>
    <row r="34715" spans="8:8">
      <c r="H34715" t="str">
        <f t="shared" si="249"/>
        <v/>
      </c>
    </row>
    <row r="34716" spans="8:8">
      <c r="H34716" t="str">
        <f t="shared" si="249"/>
        <v/>
      </c>
    </row>
    <row r="34717" spans="8:8">
      <c r="H34717" t="str">
        <f t="shared" si="249"/>
        <v/>
      </c>
    </row>
    <row r="34718" spans="8:8">
      <c r="H34718" t="str">
        <f t="shared" si="249"/>
        <v/>
      </c>
    </row>
    <row r="34719" spans="8:8">
      <c r="H34719" t="str">
        <f t="shared" si="249"/>
        <v/>
      </c>
    </row>
    <row r="34720" spans="8:8">
      <c r="H34720" t="str">
        <f t="shared" si="249"/>
        <v/>
      </c>
    </row>
    <row r="34721" spans="8:8">
      <c r="H34721" t="str">
        <f t="shared" si="249"/>
        <v/>
      </c>
    </row>
    <row r="34722" spans="8:8">
      <c r="H34722" t="str">
        <f t="shared" ref="H34722:H34785" si="250">_xlfn.TEXTJOIN(", ", TRUE, G34722:G34722)</f>
        <v/>
      </c>
    </row>
    <row r="34723" spans="8:8">
      <c r="H34723" t="str">
        <f t="shared" si="250"/>
        <v/>
      </c>
    </row>
    <row r="34724" spans="8:8">
      <c r="H34724" t="str">
        <f t="shared" si="250"/>
        <v/>
      </c>
    </row>
    <row r="34725" spans="8:8">
      <c r="H34725" t="str">
        <f t="shared" si="250"/>
        <v/>
      </c>
    </row>
    <row r="34726" spans="8:8">
      <c r="H34726" t="str">
        <f t="shared" si="250"/>
        <v/>
      </c>
    </row>
    <row r="34727" spans="8:8">
      <c r="H34727" t="str">
        <f t="shared" si="250"/>
        <v/>
      </c>
    </row>
    <row r="34728" spans="8:8">
      <c r="H34728" t="str">
        <f t="shared" si="250"/>
        <v/>
      </c>
    </row>
    <row r="34729" spans="8:8">
      <c r="H34729" t="str">
        <f t="shared" si="250"/>
        <v/>
      </c>
    </row>
    <row r="34730" spans="8:8">
      <c r="H34730" t="str">
        <f t="shared" si="250"/>
        <v/>
      </c>
    </row>
    <row r="34731" spans="8:8">
      <c r="H34731" t="str">
        <f t="shared" si="250"/>
        <v/>
      </c>
    </row>
    <row r="34732" spans="8:8">
      <c r="H34732" t="str">
        <f t="shared" si="250"/>
        <v/>
      </c>
    </row>
    <row r="34733" spans="8:8">
      <c r="H34733" t="str">
        <f t="shared" si="250"/>
        <v/>
      </c>
    </row>
    <row r="34734" spans="8:8">
      <c r="H34734" t="str">
        <f t="shared" si="250"/>
        <v/>
      </c>
    </row>
    <row r="34735" spans="8:8">
      <c r="H34735" t="str">
        <f t="shared" si="250"/>
        <v/>
      </c>
    </row>
    <row r="34736" spans="8:8">
      <c r="H34736" t="str">
        <f t="shared" si="250"/>
        <v/>
      </c>
    </row>
    <row r="34737" spans="8:8">
      <c r="H34737" t="str">
        <f t="shared" si="250"/>
        <v/>
      </c>
    </row>
    <row r="34738" spans="8:8">
      <c r="H34738" t="str">
        <f t="shared" si="250"/>
        <v/>
      </c>
    </row>
    <row r="34739" spans="8:8">
      <c r="H34739" t="str">
        <f t="shared" si="250"/>
        <v/>
      </c>
    </row>
    <row r="34740" spans="8:8">
      <c r="H34740" t="str">
        <f t="shared" si="250"/>
        <v/>
      </c>
    </row>
    <row r="34741" spans="8:8">
      <c r="H34741" t="str">
        <f t="shared" si="250"/>
        <v/>
      </c>
    </row>
    <row r="34742" spans="8:8">
      <c r="H34742" t="str">
        <f t="shared" si="250"/>
        <v/>
      </c>
    </row>
    <row r="34743" spans="8:8">
      <c r="H34743" t="str">
        <f t="shared" si="250"/>
        <v/>
      </c>
    </row>
    <row r="34744" spans="8:8">
      <c r="H34744" t="str">
        <f t="shared" si="250"/>
        <v/>
      </c>
    </row>
    <row r="34745" spans="8:8">
      <c r="H34745" t="str">
        <f t="shared" si="250"/>
        <v/>
      </c>
    </row>
    <row r="34746" spans="8:8">
      <c r="H34746" t="str">
        <f t="shared" si="250"/>
        <v/>
      </c>
    </row>
    <row r="34747" spans="8:8">
      <c r="H34747" t="str">
        <f t="shared" si="250"/>
        <v/>
      </c>
    </row>
    <row r="34748" spans="8:8">
      <c r="H34748" t="str">
        <f t="shared" si="250"/>
        <v/>
      </c>
    </row>
    <row r="34749" spans="8:8">
      <c r="H34749" t="str">
        <f t="shared" si="250"/>
        <v/>
      </c>
    </row>
    <row r="34750" spans="8:8">
      <c r="H34750" t="str">
        <f t="shared" si="250"/>
        <v/>
      </c>
    </row>
    <row r="34751" spans="8:8">
      <c r="H34751" t="str">
        <f t="shared" si="250"/>
        <v/>
      </c>
    </row>
    <row r="34752" spans="8:8">
      <c r="H34752" t="str">
        <f t="shared" si="250"/>
        <v/>
      </c>
    </row>
    <row r="34753" spans="8:8">
      <c r="H34753" t="str">
        <f t="shared" si="250"/>
        <v/>
      </c>
    </row>
    <row r="34754" spans="8:8">
      <c r="H34754" t="str">
        <f t="shared" si="250"/>
        <v/>
      </c>
    </row>
    <row r="34755" spans="8:8">
      <c r="H34755" t="str">
        <f t="shared" si="250"/>
        <v/>
      </c>
    </row>
    <row r="34756" spans="8:8">
      <c r="H34756" t="str">
        <f t="shared" si="250"/>
        <v/>
      </c>
    </row>
    <row r="34757" spans="8:8">
      <c r="H34757" t="str">
        <f t="shared" si="250"/>
        <v/>
      </c>
    </row>
    <row r="34758" spans="8:8">
      <c r="H34758" t="str">
        <f t="shared" si="250"/>
        <v/>
      </c>
    </row>
    <row r="34759" spans="8:8">
      <c r="H34759" t="str">
        <f t="shared" si="250"/>
        <v/>
      </c>
    </row>
    <row r="34760" spans="8:8">
      <c r="H34760" t="str">
        <f t="shared" si="250"/>
        <v/>
      </c>
    </row>
    <row r="34761" spans="8:8">
      <c r="H34761" t="str">
        <f t="shared" si="250"/>
        <v/>
      </c>
    </row>
    <row r="34762" spans="8:8">
      <c r="H34762" t="str">
        <f t="shared" si="250"/>
        <v/>
      </c>
    </row>
    <row r="34763" spans="8:8">
      <c r="H34763" t="str">
        <f t="shared" si="250"/>
        <v/>
      </c>
    </row>
    <row r="34764" spans="8:8">
      <c r="H34764" t="str">
        <f t="shared" si="250"/>
        <v/>
      </c>
    </row>
    <row r="34765" spans="8:8">
      <c r="H34765" t="str">
        <f t="shared" si="250"/>
        <v/>
      </c>
    </row>
    <row r="34766" spans="8:8">
      <c r="H34766" t="str">
        <f t="shared" si="250"/>
        <v/>
      </c>
    </row>
    <row r="34767" spans="8:8">
      <c r="H34767" t="str">
        <f t="shared" si="250"/>
        <v/>
      </c>
    </row>
    <row r="34768" spans="8:8">
      <c r="H34768" t="str">
        <f t="shared" si="250"/>
        <v/>
      </c>
    </row>
    <row r="34769" spans="8:8">
      <c r="H34769" t="str">
        <f t="shared" si="250"/>
        <v/>
      </c>
    </row>
    <row r="34770" spans="8:8">
      <c r="H34770" t="str">
        <f t="shared" si="250"/>
        <v/>
      </c>
    </row>
    <row r="34771" spans="8:8">
      <c r="H34771" t="str">
        <f t="shared" si="250"/>
        <v/>
      </c>
    </row>
    <row r="34772" spans="8:8">
      <c r="H34772" t="str">
        <f t="shared" si="250"/>
        <v/>
      </c>
    </row>
    <row r="34773" spans="8:8">
      <c r="H34773" t="str">
        <f t="shared" si="250"/>
        <v/>
      </c>
    </row>
    <row r="34774" spans="8:8">
      <c r="H34774" t="str">
        <f t="shared" si="250"/>
        <v/>
      </c>
    </row>
    <row r="34775" spans="8:8">
      <c r="H34775" t="str">
        <f t="shared" si="250"/>
        <v/>
      </c>
    </row>
    <row r="34776" spans="8:8">
      <c r="H34776" t="str">
        <f t="shared" si="250"/>
        <v/>
      </c>
    </row>
    <row r="34777" spans="8:8">
      <c r="H34777" t="str">
        <f t="shared" si="250"/>
        <v/>
      </c>
    </row>
    <row r="34778" spans="8:8">
      <c r="H34778" t="str">
        <f t="shared" si="250"/>
        <v/>
      </c>
    </row>
    <row r="34779" spans="8:8">
      <c r="H34779" t="str">
        <f t="shared" si="250"/>
        <v/>
      </c>
    </row>
    <row r="34780" spans="8:8">
      <c r="H34780" t="str">
        <f t="shared" si="250"/>
        <v/>
      </c>
    </row>
    <row r="34781" spans="8:8">
      <c r="H34781" t="str">
        <f t="shared" si="250"/>
        <v/>
      </c>
    </row>
    <row r="34782" spans="8:8">
      <c r="H34782" t="str">
        <f t="shared" si="250"/>
        <v/>
      </c>
    </row>
    <row r="34783" spans="8:8">
      <c r="H34783" t="str">
        <f t="shared" si="250"/>
        <v/>
      </c>
    </row>
    <row r="34784" spans="8:8">
      <c r="H34784" t="str">
        <f t="shared" si="250"/>
        <v/>
      </c>
    </row>
    <row r="34785" spans="8:8">
      <c r="H34785" t="str">
        <f t="shared" si="250"/>
        <v/>
      </c>
    </row>
    <row r="34786" spans="8:8">
      <c r="H34786" t="str">
        <f t="shared" ref="H34786:H34849" si="251">_xlfn.TEXTJOIN(", ", TRUE, G34786:G34786)</f>
        <v/>
      </c>
    </row>
    <row r="34787" spans="8:8">
      <c r="H34787" t="str">
        <f t="shared" si="251"/>
        <v/>
      </c>
    </row>
    <row r="34788" spans="8:8">
      <c r="H34788" t="str">
        <f t="shared" si="251"/>
        <v/>
      </c>
    </row>
    <row r="34789" spans="8:8">
      <c r="H34789" t="str">
        <f t="shared" si="251"/>
        <v/>
      </c>
    </row>
    <row r="34790" spans="8:8">
      <c r="H34790" t="str">
        <f t="shared" si="251"/>
        <v/>
      </c>
    </row>
    <row r="34791" spans="8:8">
      <c r="H34791" t="str">
        <f t="shared" si="251"/>
        <v/>
      </c>
    </row>
    <row r="34792" spans="8:8">
      <c r="H34792" t="str">
        <f t="shared" si="251"/>
        <v/>
      </c>
    </row>
    <row r="34793" spans="8:8">
      <c r="H34793" t="str">
        <f t="shared" si="251"/>
        <v/>
      </c>
    </row>
    <row r="34794" spans="8:8">
      <c r="H34794" t="str">
        <f t="shared" si="251"/>
        <v/>
      </c>
    </row>
    <row r="34795" spans="8:8">
      <c r="H34795" t="str">
        <f t="shared" si="251"/>
        <v/>
      </c>
    </row>
    <row r="34796" spans="8:8">
      <c r="H34796" t="str">
        <f t="shared" si="251"/>
        <v/>
      </c>
    </row>
    <row r="34797" spans="8:8">
      <c r="H34797" t="str">
        <f t="shared" si="251"/>
        <v/>
      </c>
    </row>
    <row r="34798" spans="8:8">
      <c r="H34798" t="str">
        <f t="shared" si="251"/>
        <v/>
      </c>
    </row>
    <row r="34799" spans="8:8">
      <c r="H34799" t="str">
        <f t="shared" si="251"/>
        <v/>
      </c>
    </row>
    <row r="34800" spans="8:8">
      <c r="H34800" t="str">
        <f t="shared" si="251"/>
        <v/>
      </c>
    </row>
    <row r="34801" spans="8:8">
      <c r="H34801" t="str">
        <f t="shared" si="251"/>
        <v/>
      </c>
    </row>
    <row r="34802" spans="8:8">
      <c r="H34802" t="str">
        <f t="shared" si="251"/>
        <v/>
      </c>
    </row>
    <row r="34803" spans="8:8">
      <c r="H34803" t="str">
        <f t="shared" si="251"/>
        <v/>
      </c>
    </row>
    <row r="34804" spans="8:8">
      <c r="H34804" t="str">
        <f t="shared" si="251"/>
        <v/>
      </c>
    </row>
    <row r="34805" spans="8:8">
      <c r="H34805" t="str">
        <f t="shared" si="251"/>
        <v/>
      </c>
    </row>
    <row r="34806" spans="8:8">
      <c r="H34806" t="str">
        <f t="shared" si="251"/>
        <v/>
      </c>
    </row>
    <row r="34807" spans="8:8">
      <c r="H34807" t="str">
        <f t="shared" si="251"/>
        <v/>
      </c>
    </row>
    <row r="34808" spans="8:8">
      <c r="H34808" t="str">
        <f t="shared" si="251"/>
        <v/>
      </c>
    </row>
    <row r="34809" spans="8:8">
      <c r="H34809" t="str">
        <f t="shared" si="251"/>
        <v/>
      </c>
    </row>
    <row r="34810" spans="8:8">
      <c r="H34810" t="str">
        <f t="shared" si="251"/>
        <v/>
      </c>
    </row>
    <row r="34811" spans="8:8">
      <c r="H34811" t="str">
        <f t="shared" si="251"/>
        <v/>
      </c>
    </row>
    <row r="34812" spans="8:8">
      <c r="H34812" t="str">
        <f t="shared" si="251"/>
        <v/>
      </c>
    </row>
    <row r="34813" spans="8:8">
      <c r="H34813" t="str">
        <f t="shared" si="251"/>
        <v/>
      </c>
    </row>
    <row r="34814" spans="8:8">
      <c r="H34814" t="str">
        <f t="shared" si="251"/>
        <v/>
      </c>
    </row>
    <row r="34815" spans="8:8">
      <c r="H34815" t="str">
        <f t="shared" si="251"/>
        <v/>
      </c>
    </row>
    <row r="34816" spans="8:8">
      <c r="H34816" t="str">
        <f t="shared" si="251"/>
        <v/>
      </c>
    </row>
    <row r="34817" spans="8:8">
      <c r="H34817" t="str">
        <f t="shared" si="251"/>
        <v/>
      </c>
    </row>
    <row r="34818" spans="8:8">
      <c r="H34818" t="str">
        <f t="shared" si="251"/>
        <v/>
      </c>
    </row>
    <row r="34819" spans="8:8">
      <c r="H34819" t="str">
        <f t="shared" si="251"/>
        <v/>
      </c>
    </row>
    <row r="34820" spans="8:8">
      <c r="H34820" t="str">
        <f t="shared" si="251"/>
        <v/>
      </c>
    </row>
    <row r="34821" spans="8:8">
      <c r="H34821" t="str">
        <f t="shared" si="251"/>
        <v/>
      </c>
    </row>
    <row r="34822" spans="8:8">
      <c r="H34822" t="str">
        <f t="shared" si="251"/>
        <v/>
      </c>
    </row>
    <row r="34823" spans="8:8">
      <c r="H34823" t="str">
        <f t="shared" si="251"/>
        <v/>
      </c>
    </row>
    <row r="34824" spans="8:8">
      <c r="H34824" t="str">
        <f t="shared" si="251"/>
        <v/>
      </c>
    </row>
    <row r="34825" spans="8:8">
      <c r="H34825" t="str">
        <f t="shared" si="251"/>
        <v/>
      </c>
    </row>
    <row r="34826" spans="8:8">
      <c r="H34826" t="str">
        <f t="shared" si="251"/>
        <v/>
      </c>
    </row>
    <row r="34827" spans="8:8">
      <c r="H34827" t="str">
        <f t="shared" si="251"/>
        <v/>
      </c>
    </row>
    <row r="34828" spans="8:8">
      <c r="H34828" t="str">
        <f t="shared" si="251"/>
        <v/>
      </c>
    </row>
    <row r="34829" spans="8:8">
      <c r="H34829" t="str">
        <f t="shared" si="251"/>
        <v/>
      </c>
    </row>
    <row r="34830" spans="8:8">
      <c r="H34830" t="str">
        <f t="shared" si="251"/>
        <v/>
      </c>
    </row>
    <row r="34831" spans="8:8">
      <c r="H34831" t="str">
        <f t="shared" si="251"/>
        <v/>
      </c>
    </row>
    <row r="34832" spans="8:8">
      <c r="H34832" t="str">
        <f t="shared" si="251"/>
        <v/>
      </c>
    </row>
    <row r="34833" spans="8:8">
      <c r="H34833" t="str">
        <f t="shared" si="251"/>
        <v/>
      </c>
    </row>
    <row r="34834" spans="8:8">
      <c r="H34834" t="str">
        <f t="shared" si="251"/>
        <v/>
      </c>
    </row>
    <row r="34835" spans="8:8">
      <c r="H34835" t="str">
        <f t="shared" si="251"/>
        <v/>
      </c>
    </row>
    <row r="34836" spans="8:8">
      <c r="H34836" t="str">
        <f t="shared" si="251"/>
        <v/>
      </c>
    </row>
    <row r="34837" spans="8:8">
      <c r="H34837" t="str">
        <f t="shared" si="251"/>
        <v/>
      </c>
    </row>
    <row r="34838" spans="8:8">
      <c r="H34838" t="str">
        <f t="shared" si="251"/>
        <v/>
      </c>
    </row>
    <row r="34839" spans="8:8">
      <c r="H34839" t="str">
        <f t="shared" si="251"/>
        <v/>
      </c>
    </row>
    <row r="34840" spans="8:8">
      <c r="H34840" t="str">
        <f t="shared" si="251"/>
        <v/>
      </c>
    </row>
    <row r="34841" spans="8:8">
      <c r="H34841" t="str">
        <f t="shared" si="251"/>
        <v/>
      </c>
    </row>
    <row r="34842" spans="8:8">
      <c r="H34842" t="str">
        <f t="shared" si="251"/>
        <v/>
      </c>
    </row>
    <row r="34843" spans="8:8">
      <c r="H34843" t="str">
        <f t="shared" si="251"/>
        <v/>
      </c>
    </row>
    <row r="34844" spans="8:8">
      <c r="H34844" t="str">
        <f t="shared" si="251"/>
        <v/>
      </c>
    </row>
    <row r="34845" spans="8:8">
      <c r="H34845" t="str">
        <f t="shared" si="251"/>
        <v/>
      </c>
    </row>
    <row r="34846" spans="8:8">
      <c r="H34846" t="str">
        <f t="shared" si="251"/>
        <v/>
      </c>
    </row>
    <row r="34847" spans="8:8">
      <c r="H34847" t="str">
        <f t="shared" si="251"/>
        <v/>
      </c>
    </row>
    <row r="34848" spans="8:8">
      <c r="H34848" t="str">
        <f t="shared" si="251"/>
        <v/>
      </c>
    </row>
    <row r="34849" spans="8:8">
      <c r="H34849" t="str">
        <f t="shared" si="251"/>
        <v/>
      </c>
    </row>
    <row r="34850" spans="8:8">
      <c r="H34850" t="str">
        <f t="shared" ref="H34850:H34913" si="252">_xlfn.TEXTJOIN(", ", TRUE, G34850:G34850)</f>
        <v/>
      </c>
    </row>
    <row r="34851" spans="8:8">
      <c r="H34851" t="str">
        <f t="shared" si="252"/>
        <v/>
      </c>
    </row>
    <row r="34852" spans="8:8">
      <c r="H34852" t="str">
        <f t="shared" si="252"/>
        <v/>
      </c>
    </row>
    <row r="34853" spans="8:8">
      <c r="H34853" t="str">
        <f t="shared" si="252"/>
        <v/>
      </c>
    </row>
    <row r="34854" spans="8:8">
      <c r="H34854" t="str">
        <f t="shared" si="252"/>
        <v/>
      </c>
    </row>
    <row r="34855" spans="8:8">
      <c r="H34855" t="str">
        <f t="shared" si="252"/>
        <v/>
      </c>
    </row>
    <row r="34856" spans="8:8">
      <c r="H34856" t="str">
        <f t="shared" si="252"/>
        <v/>
      </c>
    </row>
    <row r="34857" spans="8:8">
      <c r="H34857" t="str">
        <f t="shared" si="252"/>
        <v/>
      </c>
    </row>
    <row r="34858" spans="8:8">
      <c r="H34858" t="str">
        <f t="shared" si="252"/>
        <v/>
      </c>
    </row>
    <row r="34859" spans="8:8">
      <c r="H34859" t="str">
        <f t="shared" si="252"/>
        <v/>
      </c>
    </row>
    <row r="34860" spans="8:8">
      <c r="H34860" t="str">
        <f t="shared" si="252"/>
        <v/>
      </c>
    </row>
    <row r="34861" spans="8:8">
      <c r="H34861" t="str">
        <f t="shared" si="252"/>
        <v/>
      </c>
    </row>
    <row r="34862" spans="8:8">
      <c r="H34862" t="str">
        <f t="shared" si="252"/>
        <v/>
      </c>
    </row>
    <row r="34863" spans="8:8">
      <c r="H34863" t="str">
        <f t="shared" si="252"/>
        <v/>
      </c>
    </row>
    <row r="34864" spans="8:8">
      <c r="H34864" t="str">
        <f t="shared" si="252"/>
        <v/>
      </c>
    </row>
    <row r="34865" spans="8:8">
      <c r="H34865" t="str">
        <f t="shared" si="252"/>
        <v/>
      </c>
    </row>
    <row r="34866" spans="8:8">
      <c r="H34866" t="str">
        <f t="shared" si="252"/>
        <v/>
      </c>
    </row>
    <row r="34867" spans="8:8">
      <c r="H34867" t="str">
        <f t="shared" si="252"/>
        <v/>
      </c>
    </row>
    <row r="34868" spans="8:8">
      <c r="H34868" t="str">
        <f t="shared" si="252"/>
        <v/>
      </c>
    </row>
    <row r="34869" spans="8:8">
      <c r="H34869" t="str">
        <f t="shared" si="252"/>
        <v/>
      </c>
    </row>
    <row r="34870" spans="8:8">
      <c r="H34870" t="str">
        <f t="shared" si="252"/>
        <v/>
      </c>
    </row>
    <row r="34871" spans="8:8">
      <c r="H34871" t="str">
        <f t="shared" si="252"/>
        <v/>
      </c>
    </row>
    <row r="34872" spans="8:8">
      <c r="H34872" t="str">
        <f t="shared" si="252"/>
        <v/>
      </c>
    </row>
    <row r="34873" spans="8:8">
      <c r="H34873" t="str">
        <f t="shared" si="252"/>
        <v/>
      </c>
    </row>
    <row r="34874" spans="8:8">
      <c r="H34874" t="str">
        <f t="shared" si="252"/>
        <v/>
      </c>
    </row>
    <row r="34875" spans="8:8">
      <c r="H34875" t="str">
        <f t="shared" si="252"/>
        <v/>
      </c>
    </row>
    <row r="34876" spans="8:8">
      <c r="H34876" t="str">
        <f t="shared" si="252"/>
        <v/>
      </c>
    </row>
    <row r="34877" spans="8:8">
      <c r="H34877" t="str">
        <f t="shared" si="252"/>
        <v/>
      </c>
    </row>
    <row r="34878" spans="8:8">
      <c r="H34878" t="str">
        <f t="shared" si="252"/>
        <v/>
      </c>
    </row>
    <row r="34879" spans="8:8">
      <c r="H34879" t="str">
        <f t="shared" si="252"/>
        <v/>
      </c>
    </row>
    <row r="34880" spans="8:8">
      <c r="H34880" t="str">
        <f t="shared" si="252"/>
        <v/>
      </c>
    </row>
    <row r="34881" spans="8:8">
      <c r="H34881" t="str">
        <f t="shared" si="252"/>
        <v/>
      </c>
    </row>
    <row r="34882" spans="8:8">
      <c r="H34882" t="str">
        <f t="shared" si="252"/>
        <v/>
      </c>
    </row>
    <row r="34883" spans="8:8">
      <c r="H34883" t="str">
        <f t="shared" si="252"/>
        <v/>
      </c>
    </row>
    <row r="34884" spans="8:8">
      <c r="H34884" t="str">
        <f t="shared" si="252"/>
        <v/>
      </c>
    </row>
    <row r="34885" spans="8:8">
      <c r="H34885" t="str">
        <f t="shared" si="252"/>
        <v/>
      </c>
    </row>
    <row r="34886" spans="8:8">
      <c r="H34886" t="str">
        <f t="shared" si="252"/>
        <v/>
      </c>
    </row>
    <row r="34887" spans="8:8">
      <c r="H34887" t="str">
        <f t="shared" si="252"/>
        <v/>
      </c>
    </row>
    <row r="34888" spans="8:8">
      <c r="H34888" t="str">
        <f t="shared" si="252"/>
        <v/>
      </c>
    </row>
    <row r="34889" spans="8:8">
      <c r="H34889" t="str">
        <f t="shared" si="252"/>
        <v/>
      </c>
    </row>
    <row r="34890" spans="8:8">
      <c r="H34890" t="str">
        <f t="shared" si="252"/>
        <v/>
      </c>
    </row>
    <row r="34891" spans="8:8">
      <c r="H34891" t="str">
        <f t="shared" si="252"/>
        <v/>
      </c>
    </row>
    <row r="34892" spans="8:8">
      <c r="H34892" t="str">
        <f t="shared" si="252"/>
        <v/>
      </c>
    </row>
    <row r="34893" spans="8:8">
      <c r="H34893" t="str">
        <f t="shared" si="252"/>
        <v/>
      </c>
    </row>
    <row r="34894" spans="8:8">
      <c r="H34894" t="str">
        <f t="shared" si="252"/>
        <v/>
      </c>
    </row>
    <row r="34895" spans="8:8">
      <c r="H34895" t="str">
        <f t="shared" si="252"/>
        <v/>
      </c>
    </row>
    <row r="34896" spans="8:8">
      <c r="H34896" t="str">
        <f t="shared" si="252"/>
        <v/>
      </c>
    </row>
    <row r="34897" spans="8:8">
      <c r="H34897" t="str">
        <f t="shared" si="252"/>
        <v/>
      </c>
    </row>
    <row r="34898" spans="8:8">
      <c r="H34898" t="str">
        <f t="shared" si="252"/>
        <v/>
      </c>
    </row>
    <row r="34899" spans="8:8">
      <c r="H34899" t="str">
        <f t="shared" si="252"/>
        <v/>
      </c>
    </row>
    <row r="34900" spans="8:8">
      <c r="H34900" t="str">
        <f t="shared" si="252"/>
        <v/>
      </c>
    </row>
    <row r="34901" spans="8:8">
      <c r="H34901" t="str">
        <f t="shared" si="252"/>
        <v/>
      </c>
    </row>
    <row r="34902" spans="8:8">
      <c r="H34902" t="str">
        <f t="shared" si="252"/>
        <v/>
      </c>
    </row>
    <row r="34903" spans="8:8">
      <c r="H34903" t="str">
        <f t="shared" si="252"/>
        <v/>
      </c>
    </row>
    <row r="34904" spans="8:8">
      <c r="H34904" t="str">
        <f t="shared" si="252"/>
        <v/>
      </c>
    </row>
    <row r="34905" spans="8:8">
      <c r="H34905" t="str">
        <f t="shared" si="252"/>
        <v/>
      </c>
    </row>
    <row r="34906" spans="8:8">
      <c r="H34906" t="str">
        <f t="shared" si="252"/>
        <v/>
      </c>
    </row>
    <row r="34907" spans="8:8">
      <c r="H34907" t="str">
        <f t="shared" si="252"/>
        <v/>
      </c>
    </row>
    <row r="34908" spans="8:8">
      <c r="H34908" t="str">
        <f t="shared" si="252"/>
        <v/>
      </c>
    </row>
    <row r="34909" spans="8:8">
      <c r="H34909" t="str">
        <f t="shared" si="252"/>
        <v/>
      </c>
    </row>
    <row r="34910" spans="8:8">
      <c r="H34910" t="str">
        <f t="shared" si="252"/>
        <v/>
      </c>
    </row>
    <row r="34911" spans="8:8">
      <c r="H34911" t="str">
        <f t="shared" si="252"/>
        <v/>
      </c>
    </row>
    <row r="34912" spans="8:8">
      <c r="H34912" t="str">
        <f t="shared" si="252"/>
        <v/>
      </c>
    </row>
    <row r="34913" spans="8:8">
      <c r="H34913" t="str">
        <f t="shared" si="252"/>
        <v/>
      </c>
    </row>
    <row r="34914" spans="8:8">
      <c r="H34914" t="str">
        <f t="shared" ref="H34914:H34977" si="253">_xlfn.TEXTJOIN(", ", TRUE, G34914:G34914)</f>
        <v/>
      </c>
    </row>
    <row r="34915" spans="8:8">
      <c r="H34915" t="str">
        <f t="shared" si="253"/>
        <v/>
      </c>
    </row>
    <row r="34916" spans="8:8">
      <c r="H34916" t="str">
        <f t="shared" si="253"/>
        <v/>
      </c>
    </row>
    <row r="34917" spans="8:8">
      <c r="H34917" t="str">
        <f t="shared" si="253"/>
        <v/>
      </c>
    </row>
    <row r="34918" spans="8:8">
      <c r="H34918" t="str">
        <f t="shared" si="253"/>
        <v/>
      </c>
    </row>
    <row r="34919" spans="8:8">
      <c r="H34919" t="str">
        <f t="shared" si="253"/>
        <v/>
      </c>
    </row>
    <row r="34920" spans="8:8">
      <c r="H34920" t="str">
        <f t="shared" si="253"/>
        <v/>
      </c>
    </row>
    <row r="34921" spans="8:8">
      <c r="H34921" t="str">
        <f t="shared" si="253"/>
        <v/>
      </c>
    </row>
    <row r="34922" spans="8:8">
      <c r="H34922" t="str">
        <f t="shared" si="253"/>
        <v/>
      </c>
    </row>
    <row r="34923" spans="8:8">
      <c r="H34923" t="str">
        <f t="shared" si="253"/>
        <v/>
      </c>
    </row>
    <row r="34924" spans="8:8">
      <c r="H34924" t="str">
        <f t="shared" si="253"/>
        <v/>
      </c>
    </row>
    <row r="34925" spans="8:8">
      <c r="H34925" t="str">
        <f t="shared" si="253"/>
        <v/>
      </c>
    </row>
    <row r="34926" spans="8:8">
      <c r="H34926" t="str">
        <f t="shared" si="253"/>
        <v/>
      </c>
    </row>
    <row r="34927" spans="8:8">
      <c r="H34927" t="str">
        <f t="shared" si="253"/>
        <v/>
      </c>
    </row>
    <row r="34928" spans="8:8">
      <c r="H34928" t="str">
        <f t="shared" si="253"/>
        <v/>
      </c>
    </row>
    <row r="34929" spans="8:8">
      <c r="H34929" t="str">
        <f t="shared" si="253"/>
        <v/>
      </c>
    </row>
    <row r="34930" spans="8:8">
      <c r="H34930" t="str">
        <f t="shared" si="253"/>
        <v/>
      </c>
    </row>
    <row r="34931" spans="8:8">
      <c r="H34931" t="str">
        <f t="shared" si="253"/>
        <v/>
      </c>
    </row>
    <row r="34932" spans="8:8">
      <c r="H34932" t="str">
        <f t="shared" si="253"/>
        <v/>
      </c>
    </row>
    <row r="34933" spans="8:8">
      <c r="H34933" t="str">
        <f t="shared" si="253"/>
        <v/>
      </c>
    </row>
    <row r="34934" spans="8:8">
      <c r="H34934" t="str">
        <f t="shared" si="253"/>
        <v/>
      </c>
    </row>
    <row r="34935" spans="8:8">
      <c r="H34935" t="str">
        <f t="shared" si="253"/>
        <v/>
      </c>
    </row>
    <row r="34936" spans="8:8">
      <c r="H34936" t="str">
        <f t="shared" si="253"/>
        <v/>
      </c>
    </row>
    <row r="34937" spans="8:8">
      <c r="H34937" t="str">
        <f t="shared" si="253"/>
        <v/>
      </c>
    </row>
    <row r="34938" spans="8:8">
      <c r="H34938" t="str">
        <f t="shared" si="253"/>
        <v/>
      </c>
    </row>
    <row r="34939" spans="8:8">
      <c r="H34939" t="str">
        <f t="shared" si="253"/>
        <v/>
      </c>
    </row>
    <row r="34940" spans="8:8">
      <c r="H34940" t="str">
        <f t="shared" si="253"/>
        <v/>
      </c>
    </row>
    <row r="34941" spans="8:8">
      <c r="H34941" t="str">
        <f t="shared" si="253"/>
        <v/>
      </c>
    </row>
    <row r="34942" spans="8:8">
      <c r="H34942" t="str">
        <f t="shared" si="253"/>
        <v/>
      </c>
    </row>
    <row r="34943" spans="8:8">
      <c r="H34943" t="str">
        <f t="shared" si="253"/>
        <v/>
      </c>
    </row>
    <row r="34944" spans="8:8">
      <c r="H34944" t="str">
        <f t="shared" si="253"/>
        <v/>
      </c>
    </row>
    <row r="34945" spans="8:8">
      <c r="H34945" t="str">
        <f t="shared" si="253"/>
        <v/>
      </c>
    </row>
    <row r="34946" spans="8:8">
      <c r="H34946" t="str">
        <f t="shared" si="253"/>
        <v/>
      </c>
    </row>
    <row r="34947" spans="8:8">
      <c r="H34947" t="str">
        <f t="shared" si="253"/>
        <v/>
      </c>
    </row>
    <row r="34948" spans="8:8">
      <c r="H34948" t="str">
        <f t="shared" si="253"/>
        <v/>
      </c>
    </row>
    <row r="34949" spans="8:8">
      <c r="H34949" t="str">
        <f t="shared" si="253"/>
        <v/>
      </c>
    </row>
    <row r="34950" spans="8:8">
      <c r="H34950" t="str">
        <f t="shared" si="253"/>
        <v/>
      </c>
    </row>
    <row r="34951" spans="8:8">
      <c r="H34951" t="str">
        <f t="shared" si="253"/>
        <v/>
      </c>
    </row>
    <row r="34952" spans="8:8">
      <c r="H34952" t="str">
        <f t="shared" si="253"/>
        <v/>
      </c>
    </row>
    <row r="34953" spans="8:8">
      <c r="H34953" t="str">
        <f t="shared" si="253"/>
        <v/>
      </c>
    </row>
    <row r="34954" spans="8:8">
      <c r="H34954" t="str">
        <f t="shared" si="253"/>
        <v/>
      </c>
    </row>
    <row r="34955" spans="8:8">
      <c r="H34955" t="str">
        <f t="shared" si="253"/>
        <v/>
      </c>
    </row>
    <row r="34956" spans="8:8">
      <c r="H34956" t="str">
        <f t="shared" si="253"/>
        <v/>
      </c>
    </row>
    <row r="34957" spans="8:8">
      <c r="H34957" t="str">
        <f t="shared" si="253"/>
        <v/>
      </c>
    </row>
    <row r="34958" spans="8:8">
      <c r="H34958" t="str">
        <f t="shared" si="253"/>
        <v/>
      </c>
    </row>
    <row r="34959" spans="8:8">
      <c r="H34959" t="str">
        <f t="shared" si="253"/>
        <v/>
      </c>
    </row>
    <row r="34960" spans="8:8">
      <c r="H34960" t="str">
        <f t="shared" si="253"/>
        <v/>
      </c>
    </row>
    <row r="34961" spans="8:8">
      <c r="H34961" t="str">
        <f t="shared" si="253"/>
        <v/>
      </c>
    </row>
    <row r="34962" spans="8:8">
      <c r="H34962" t="str">
        <f t="shared" si="253"/>
        <v/>
      </c>
    </row>
    <row r="34963" spans="8:8">
      <c r="H34963" t="str">
        <f t="shared" si="253"/>
        <v/>
      </c>
    </row>
    <row r="34964" spans="8:8">
      <c r="H34964" t="str">
        <f t="shared" si="253"/>
        <v/>
      </c>
    </row>
    <row r="34965" spans="8:8">
      <c r="H34965" t="str">
        <f t="shared" si="253"/>
        <v/>
      </c>
    </row>
    <row r="34966" spans="8:8">
      <c r="H34966" t="str">
        <f t="shared" si="253"/>
        <v/>
      </c>
    </row>
    <row r="34967" spans="8:8">
      <c r="H34967" t="str">
        <f t="shared" si="253"/>
        <v/>
      </c>
    </row>
    <row r="34968" spans="8:8">
      <c r="H34968" t="str">
        <f t="shared" si="253"/>
        <v/>
      </c>
    </row>
    <row r="34969" spans="8:8">
      <c r="H34969" t="str">
        <f t="shared" si="253"/>
        <v/>
      </c>
    </row>
    <row r="34970" spans="8:8">
      <c r="H34970" t="str">
        <f t="shared" si="253"/>
        <v/>
      </c>
    </row>
    <row r="34971" spans="8:8">
      <c r="H34971" t="str">
        <f t="shared" si="253"/>
        <v/>
      </c>
    </row>
    <row r="34972" spans="8:8">
      <c r="H34972" t="str">
        <f t="shared" si="253"/>
        <v/>
      </c>
    </row>
    <row r="34973" spans="8:8">
      <c r="H34973" t="str">
        <f t="shared" si="253"/>
        <v/>
      </c>
    </row>
    <row r="34974" spans="8:8">
      <c r="H34974" t="str">
        <f t="shared" si="253"/>
        <v/>
      </c>
    </row>
    <row r="34975" spans="8:8">
      <c r="H34975" t="str">
        <f t="shared" si="253"/>
        <v/>
      </c>
    </row>
    <row r="34976" spans="8:8">
      <c r="H34976" t="str">
        <f t="shared" si="253"/>
        <v/>
      </c>
    </row>
    <row r="34977" spans="8:8">
      <c r="H34977" t="str">
        <f t="shared" si="253"/>
        <v/>
      </c>
    </row>
    <row r="34978" spans="8:8">
      <c r="H34978" t="str">
        <f t="shared" ref="H34978:H35041" si="254">_xlfn.TEXTJOIN(", ", TRUE, G34978:G34978)</f>
        <v/>
      </c>
    </row>
    <row r="34979" spans="8:8">
      <c r="H34979" t="str">
        <f t="shared" si="254"/>
        <v/>
      </c>
    </row>
    <row r="34980" spans="8:8">
      <c r="H34980" t="str">
        <f t="shared" si="254"/>
        <v/>
      </c>
    </row>
    <row r="34981" spans="8:8">
      <c r="H34981" t="str">
        <f t="shared" si="254"/>
        <v/>
      </c>
    </row>
    <row r="34982" spans="8:8">
      <c r="H34982" t="str">
        <f t="shared" si="254"/>
        <v/>
      </c>
    </row>
    <row r="34983" spans="8:8">
      <c r="H34983" t="str">
        <f t="shared" si="254"/>
        <v/>
      </c>
    </row>
    <row r="34984" spans="8:8">
      <c r="H34984" t="str">
        <f t="shared" si="254"/>
        <v/>
      </c>
    </row>
    <row r="34985" spans="8:8">
      <c r="H34985" t="str">
        <f t="shared" si="254"/>
        <v/>
      </c>
    </row>
    <row r="34986" spans="8:8">
      <c r="H34986" t="str">
        <f t="shared" si="254"/>
        <v/>
      </c>
    </row>
    <row r="34987" spans="8:8">
      <c r="H34987" t="str">
        <f t="shared" si="254"/>
        <v/>
      </c>
    </row>
    <row r="34988" spans="8:8">
      <c r="H34988" t="str">
        <f t="shared" si="254"/>
        <v/>
      </c>
    </row>
    <row r="34989" spans="8:8">
      <c r="H34989" t="str">
        <f t="shared" si="254"/>
        <v/>
      </c>
    </row>
    <row r="34990" spans="8:8">
      <c r="H34990" t="str">
        <f t="shared" si="254"/>
        <v/>
      </c>
    </row>
    <row r="34991" spans="8:8">
      <c r="H34991" t="str">
        <f t="shared" si="254"/>
        <v/>
      </c>
    </row>
    <row r="34992" spans="8:8">
      <c r="H34992" t="str">
        <f t="shared" si="254"/>
        <v/>
      </c>
    </row>
    <row r="34993" spans="8:8">
      <c r="H34993" t="str">
        <f t="shared" si="254"/>
        <v/>
      </c>
    </row>
    <row r="34994" spans="8:8">
      <c r="H34994" t="str">
        <f t="shared" si="254"/>
        <v/>
      </c>
    </row>
    <row r="34995" spans="8:8">
      <c r="H34995" t="str">
        <f t="shared" si="254"/>
        <v/>
      </c>
    </row>
    <row r="34996" spans="8:8">
      <c r="H34996" t="str">
        <f t="shared" si="254"/>
        <v/>
      </c>
    </row>
    <row r="34997" spans="8:8">
      <c r="H34997" t="str">
        <f t="shared" si="254"/>
        <v/>
      </c>
    </row>
    <row r="34998" spans="8:8">
      <c r="H34998" t="str">
        <f t="shared" si="254"/>
        <v/>
      </c>
    </row>
    <row r="34999" spans="8:8">
      <c r="H34999" t="str">
        <f t="shared" si="254"/>
        <v/>
      </c>
    </row>
    <row r="35000" spans="8:8">
      <c r="H35000" t="str">
        <f t="shared" si="254"/>
        <v/>
      </c>
    </row>
    <row r="35001" spans="8:8">
      <c r="H35001" t="str">
        <f t="shared" si="254"/>
        <v/>
      </c>
    </row>
    <row r="35002" spans="8:8">
      <c r="H35002" t="str">
        <f t="shared" si="254"/>
        <v/>
      </c>
    </row>
    <row r="35003" spans="8:8">
      <c r="H35003" t="str">
        <f t="shared" si="254"/>
        <v/>
      </c>
    </row>
    <row r="35004" spans="8:8">
      <c r="H35004" t="str">
        <f t="shared" si="254"/>
        <v/>
      </c>
    </row>
    <row r="35005" spans="8:8">
      <c r="H35005" t="str">
        <f t="shared" si="254"/>
        <v/>
      </c>
    </row>
    <row r="35006" spans="8:8">
      <c r="H35006" t="str">
        <f t="shared" si="254"/>
        <v/>
      </c>
    </row>
    <row r="35007" spans="8:8">
      <c r="H35007" t="str">
        <f t="shared" si="254"/>
        <v/>
      </c>
    </row>
    <row r="35008" spans="8:8">
      <c r="H35008" t="str">
        <f t="shared" si="254"/>
        <v/>
      </c>
    </row>
    <row r="35009" spans="8:8">
      <c r="H35009" t="str">
        <f t="shared" si="254"/>
        <v/>
      </c>
    </row>
    <row r="35010" spans="8:8">
      <c r="H35010" t="str">
        <f t="shared" si="254"/>
        <v/>
      </c>
    </row>
    <row r="35011" spans="8:8">
      <c r="H35011" t="str">
        <f t="shared" si="254"/>
        <v/>
      </c>
    </row>
    <row r="35012" spans="8:8">
      <c r="H35012" t="str">
        <f t="shared" si="254"/>
        <v/>
      </c>
    </row>
    <row r="35013" spans="8:8">
      <c r="H35013" t="str">
        <f t="shared" si="254"/>
        <v/>
      </c>
    </row>
    <row r="35014" spans="8:8">
      <c r="H35014" t="str">
        <f t="shared" si="254"/>
        <v/>
      </c>
    </row>
    <row r="35015" spans="8:8">
      <c r="H35015" t="str">
        <f t="shared" si="254"/>
        <v/>
      </c>
    </row>
    <row r="35016" spans="8:8">
      <c r="H35016" t="str">
        <f t="shared" si="254"/>
        <v/>
      </c>
    </row>
    <row r="35017" spans="8:8">
      <c r="H35017" t="str">
        <f t="shared" si="254"/>
        <v/>
      </c>
    </row>
    <row r="35018" spans="8:8">
      <c r="H35018" t="str">
        <f t="shared" si="254"/>
        <v/>
      </c>
    </row>
    <row r="35019" spans="8:8">
      <c r="H35019" t="str">
        <f t="shared" si="254"/>
        <v/>
      </c>
    </row>
    <row r="35020" spans="8:8">
      <c r="H35020" t="str">
        <f t="shared" si="254"/>
        <v/>
      </c>
    </row>
    <row r="35021" spans="8:8">
      <c r="H35021" t="str">
        <f t="shared" si="254"/>
        <v/>
      </c>
    </row>
    <row r="35022" spans="8:8">
      <c r="H35022" t="str">
        <f t="shared" si="254"/>
        <v/>
      </c>
    </row>
    <row r="35023" spans="8:8">
      <c r="H35023" t="str">
        <f t="shared" si="254"/>
        <v/>
      </c>
    </row>
    <row r="35024" spans="8:8">
      <c r="H35024" t="str">
        <f t="shared" si="254"/>
        <v/>
      </c>
    </row>
    <row r="35025" spans="8:8">
      <c r="H35025" t="str">
        <f t="shared" si="254"/>
        <v/>
      </c>
    </row>
    <row r="35026" spans="8:8">
      <c r="H35026" t="str">
        <f t="shared" si="254"/>
        <v/>
      </c>
    </row>
    <row r="35027" spans="8:8">
      <c r="H35027" t="str">
        <f t="shared" si="254"/>
        <v/>
      </c>
    </row>
    <row r="35028" spans="8:8">
      <c r="H35028" t="str">
        <f t="shared" si="254"/>
        <v/>
      </c>
    </row>
    <row r="35029" spans="8:8">
      <c r="H35029" t="str">
        <f t="shared" si="254"/>
        <v/>
      </c>
    </row>
    <row r="35030" spans="8:8">
      <c r="H35030" t="str">
        <f t="shared" si="254"/>
        <v/>
      </c>
    </row>
    <row r="35031" spans="8:8">
      <c r="H35031" t="str">
        <f t="shared" si="254"/>
        <v/>
      </c>
    </row>
    <row r="35032" spans="8:8">
      <c r="H35032" t="str">
        <f t="shared" si="254"/>
        <v/>
      </c>
    </row>
    <row r="35033" spans="8:8">
      <c r="H35033" t="str">
        <f t="shared" si="254"/>
        <v/>
      </c>
    </row>
    <row r="35034" spans="8:8">
      <c r="H35034" t="str">
        <f t="shared" si="254"/>
        <v/>
      </c>
    </row>
    <row r="35035" spans="8:8">
      <c r="H35035" t="str">
        <f t="shared" si="254"/>
        <v/>
      </c>
    </row>
    <row r="35036" spans="8:8">
      <c r="H35036" t="str">
        <f t="shared" si="254"/>
        <v/>
      </c>
    </row>
    <row r="35037" spans="8:8">
      <c r="H35037" t="str">
        <f t="shared" si="254"/>
        <v/>
      </c>
    </row>
    <row r="35038" spans="8:8">
      <c r="H35038" t="str">
        <f t="shared" si="254"/>
        <v/>
      </c>
    </row>
    <row r="35039" spans="8:8">
      <c r="H35039" t="str">
        <f t="shared" si="254"/>
        <v/>
      </c>
    </row>
    <row r="35040" spans="8:8">
      <c r="H35040" t="str">
        <f t="shared" si="254"/>
        <v/>
      </c>
    </row>
    <row r="35041" spans="8:8">
      <c r="H35041" t="str">
        <f t="shared" si="254"/>
        <v/>
      </c>
    </row>
    <row r="35042" spans="8:8">
      <c r="H35042" t="str">
        <f t="shared" ref="H35042:H35105" si="255">_xlfn.TEXTJOIN(", ", TRUE, G35042:G35042)</f>
        <v/>
      </c>
    </row>
    <row r="35043" spans="8:8">
      <c r="H35043" t="str">
        <f t="shared" si="255"/>
        <v/>
      </c>
    </row>
    <row r="35044" spans="8:8">
      <c r="H35044" t="str">
        <f t="shared" si="255"/>
        <v/>
      </c>
    </row>
    <row r="35045" spans="8:8">
      <c r="H35045" t="str">
        <f t="shared" si="255"/>
        <v/>
      </c>
    </row>
    <row r="35046" spans="8:8">
      <c r="H35046" t="str">
        <f t="shared" si="255"/>
        <v/>
      </c>
    </row>
    <row r="35047" spans="8:8">
      <c r="H35047" t="str">
        <f t="shared" si="255"/>
        <v/>
      </c>
    </row>
    <row r="35048" spans="8:8">
      <c r="H35048" t="str">
        <f t="shared" si="255"/>
        <v/>
      </c>
    </row>
    <row r="35049" spans="8:8">
      <c r="H35049" t="str">
        <f t="shared" si="255"/>
        <v/>
      </c>
    </row>
    <row r="35050" spans="8:8">
      <c r="H35050" t="str">
        <f t="shared" si="255"/>
        <v/>
      </c>
    </row>
    <row r="35051" spans="8:8">
      <c r="H35051" t="str">
        <f t="shared" si="255"/>
        <v/>
      </c>
    </row>
    <row r="35052" spans="8:8">
      <c r="H35052" t="str">
        <f t="shared" si="255"/>
        <v/>
      </c>
    </row>
    <row r="35053" spans="8:8">
      <c r="H35053" t="str">
        <f t="shared" si="255"/>
        <v/>
      </c>
    </row>
    <row r="35054" spans="8:8">
      <c r="H35054" t="str">
        <f t="shared" si="255"/>
        <v/>
      </c>
    </row>
    <row r="35055" spans="8:8">
      <c r="H35055" t="str">
        <f t="shared" si="255"/>
        <v/>
      </c>
    </row>
    <row r="35056" spans="8:8">
      <c r="H35056" t="str">
        <f t="shared" si="255"/>
        <v/>
      </c>
    </row>
    <row r="35057" spans="8:8">
      <c r="H35057" t="str">
        <f t="shared" si="255"/>
        <v/>
      </c>
    </row>
    <row r="35058" spans="8:8">
      <c r="H35058" t="str">
        <f t="shared" si="255"/>
        <v/>
      </c>
    </row>
    <row r="35059" spans="8:8">
      <c r="H35059" t="str">
        <f t="shared" si="255"/>
        <v/>
      </c>
    </row>
    <row r="35060" spans="8:8">
      <c r="H35060" t="str">
        <f t="shared" si="255"/>
        <v/>
      </c>
    </row>
    <row r="35061" spans="8:8">
      <c r="H35061" t="str">
        <f t="shared" si="255"/>
        <v/>
      </c>
    </row>
    <row r="35062" spans="8:8">
      <c r="H35062" t="str">
        <f t="shared" si="255"/>
        <v/>
      </c>
    </row>
    <row r="35063" spans="8:8">
      <c r="H35063" t="str">
        <f t="shared" si="255"/>
        <v/>
      </c>
    </row>
    <row r="35064" spans="8:8">
      <c r="H35064" t="str">
        <f t="shared" si="255"/>
        <v/>
      </c>
    </row>
    <row r="35065" spans="8:8">
      <c r="H35065" t="str">
        <f t="shared" si="255"/>
        <v/>
      </c>
    </row>
    <row r="35066" spans="8:8">
      <c r="H35066" t="str">
        <f t="shared" si="255"/>
        <v/>
      </c>
    </row>
    <row r="35067" spans="8:8">
      <c r="H35067" t="str">
        <f t="shared" si="255"/>
        <v/>
      </c>
    </row>
    <row r="35068" spans="8:8">
      <c r="H35068" t="str">
        <f t="shared" si="255"/>
        <v/>
      </c>
    </row>
    <row r="35069" spans="8:8">
      <c r="H35069" t="str">
        <f t="shared" si="255"/>
        <v/>
      </c>
    </row>
    <row r="35070" spans="8:8">
      <c r="H35070" t="str">
        <f t="shared" si="255"/>
        <v/>
      </c>
    </row>
    <row r="35071" spans="8:8">
      <c r="H35071" t="str">
        <f t="shared" si="255"/>
        <v/>
      </c>
    </row>
    <row r="35072" spans="8:8">
      <c r="H35072" t="str">
        <f t="shared" si="255"/>
        <v/>
      </c>
    </row>
    <row r="35073" spans="8:8">
      <c r="H35073" t="str">
        <f t="shared" si="255"/>
        <v/>
      </c>
    </row>
    <row r="35074" spans="8:8">
      <c r="H35074" t="str">
        <f t="shared" si="255"/>
        <v/>
      </c>
    </row>
    <row r="35075" spans="8:8">
      <c r="H35075" t="str">
        <f t="shared" si="255"/>
        <v/>
      </c>
    </row>
    <row r="35076" spans="8:8">
      <c r="H35076" t="str">
        <f t="shared" si="255"/>
        <v/>
      </c>
    </row>
    <row r="35077" spans="8:8">
      <c r="H35077" t="str">
        <f t="shared" si="255"/>
        <v/>
      </c>
    </row>
    <row r="35078" spans="8:8">
      <c r="H35078" t="str">
        <f t="shared" si="255"/>
        <v/>
      </c>
    </row>
    <row r="35079" spans="8:8">
      <c r="H35079" t="str">
        <f t="shared" si="255"/>
        <v/>
      </c>
    </row>
    <row r="35080" spans="8:8">
      <c r="H35080" t="str">
        <f t="shared" si="255"/>
        <v/>
      </c>
    </row>
    <row r="35081" spans="8:8">
      <c r="H35081" t="str">
        <f t="shared" si="255"/>
        <v/>
      </c>
    </row>
    <row r="35082" spans="8:8">
      <c r="H35082" t="str">
        <f t="shared" si="255"/>
        <v/>
      </c>
    </row>
    <row r="35083" spans="8:8">
      <c r="H35083" t="str">
        <f t="shared" si="255"/>
        <v/>
      </c>
    </row>
    <row r="35084" spans="8:8">
      <c r="H35084" t="str">
        <f t="shared" si="255"/>
        <v/>
      </c>
    </row>
    <row r="35085" spans="8:8">
      <c r="H35085" t="str">
        <f t="shared" si="255"/>
        <v/>
      </c>
    </row>
    <row r="35086" spans="8:8">
      <c r="H35086" t="str">
        <f t="shared" si="255"/>
        <v/>
      </c>
    </row>
    <row r="35087" spans="8:8">
      <c r="H35087" t="str">
        <f t="shared" si="255"/>
        <v/>
      </c>
    </row>
    <row r="35088" spans="8:8">
      <c r="H35088" t="str">
        <f t="shared" si="255"/>
        <v/>
      </c>
    </row>
    <row r="35089" spans="8:8">
      <c r="H35089" t="str">
        <f t="shared" si="255"/>
        <v/>
      </c>
    </row>
    <row r="35090" spans="8:8">
      <c r="H35090" t="str">
        <f t="shared" si="255"/>
        <v/>
      </c>
    </row>
    <row r="35091" spans="8:8">
      <c r="H35091" t="str">
        <f t="shared" si="255"/>
        <v/>
      </c>
    </row>
    <row r="35092" spans="8:8">
      <c r="H35092" t="str">
        <f t="shared" si="255"/>
        <v/>
      </c>
    </row>
    <row r="35093" spans="8:8">
      <c r="H35093" t="str">
        <f t="shared" si="255"/>
        <v/>
      </c>
    </row>
    <row r="35094" spans="8:8">
      <c r="H35094" t="str">
        <f t="shared" si="255"/>
        <v/>
      </c>
    </row>
    <row r="35095" spans="8:8">
      <c r="H35095" t="str">
        <f t="shared" si="255"/>
        <v/>
      </c>
    </row>
    <row r="35096" spans="8:8">
      <c r="H35096" t="str">
        <f t="shared" si="255"/>
        <v/>
      </c>
    </row>
    <row r="35097" spans="8:8">
      <c r="H35097" t="str">
        <f t="shared" si="255"/>
        <v/>
      </c>
    </row>
    <row r="35098" spans="8:8">
      <c r="H35098" t="str">
        <f t="shared" si="255"/>
        <v/>
      </c>
    </row>
    <row r="35099" spans="8:8">
      <c r="H35099" t="str">
        <f t="shared" si="255"/>
        <v/>
      </c>
    </row>
    <row r="35100" spans="8:8">
      <c r="H35100" t="str">
        <f t="shared" si="255"/>
        <v/>
      </c>
    </row>
    <row r="35101" spans="8:8">
      <c r="H35101" t="str">
        <f t="shared" si="255"/>
        <v/>
      </c>
    </row>
    <row r="35102" spans="8:8">
      <c r="H35102" t="str">
        <f t="shared" si="255"/>
        <v/>
      </c>
    </row>
    <row r="35103" spans="8:8">
      <c r="H35103" t="str">
        <f t="shared" si="255"/>
        <v/>
      </c>
    </row>
    <row r="35104" spans="8:8">
      <c r="H35104" t="str">
        <f t="shared" si="255"/>
        <v/>
      </c>
    </row>
    <row r="35105" spans="8:8">
      <c r="H35105" t="str">
        <f t="shared" si="255"/>
        <v/>
      </c>
    </row>
    <row r="35106" spans="8:8">
      <c r="H35106" t="str">
        <f t="shared" ref="H35106:H35169" si="256">_xlfn.TEXTJOIN(", ", TRUE, G35106:G35106)</f>
        <v/>
      </c>
    </row>
    <row r="35107" spans="8:8">
      <c r="H35107" t="str">
        <f t="shared" si="256"/>
        <v/>
      </c>
    </row>
    <row r="35108" spans="8:8">
      <c r="H35108" t="str">
        <f t="shared" si="256"/>
        <v/>
      </c>
    </row>
    <row r="35109" spans="8:8">
      <c r="H35109" t="str">
        <f t="shared" si="256"/>
        <v/>
      </c>
    </row>
    <row r="35110" spans="8:8">
      <c r="H35110" t="str">
        <f t="shared" si="256"/>
        <v/>
      </c>
    </row>
    <row r="35111" spans="8:8">
      <c r="H35111" t="str">
        <f t="shared" si="256"/>
        <v/>
      </c>
    </row>
    <row r="35112" spans="8:8">
      <c r="H35112" t="str">
        <f t="shared" si="256"/>
        <v/>
      </c>
    </row>
    <row r="35113" spans="8:8">
      <c r="H35113" t="str">
        <f t="shared" si="256"/>
        <v/>
      </c>
    </row>
    <row r="35114" spans="8:8">
      <c r="H35114" t="str">
        <f t="shared" si="256"/>
        <v/>
      </c>
    </row>
    <row r="35115" spans="8:8">
      <c r="H35115" t="str">
        <f t="shared" si="256"/>
        <v/>
      </c>
    </row>
    <row r="35116" spans="8:8">
      <c r="H35116" t="str">
        <f t="shared" si="256"/>
        <v/>
      </c>
    </row>
    <row r="35117" spans="8:8">
      <c r="H35117" t="str">
        <f t="shared" si="256"/>
        <v/>
      </c>
    </row>
    <row r="35118" spans="8:8">
      <c r="H35118" t="str">
        <f t="shared" si="256"/>
        <v/>
      </c>
    </row>
    <row r="35119" spans="8:8">
      <c r="H35119" t="str">
        <f t="shared" si="256"/>
        <v/>
      </c>
    </row>
    <row r="35120" spans="8:8">
      <c r="H35120" t="str">
        <f t="shared" si="256"/>
        <v/>
      </c>
    </row>
    <row r="35121" spans="8:8">
      <c r="H35121" t="str">
        <f t="shared" si="256"/>
        <v/>
      </c>
    </row>
    <row r="35122" spans="8:8">
      <c r="H35122" t="str">
        <f t="shared" si="256"/>
        <v/>
      </c>
    </row>
    <row r="35123" spans="8:8">
      <c r="H35123" t="str">
        <f t="shared" si="256"/>
        <v/>
      </c>
    </row>
    <row r="35124" spans="8:8">
      <c r="H35124" t="str">
        <f t="shared" si="256"/>
        <v/>
      </c>
    </row>
    <row r="35125" spans="8:8">
      <c r="H35125" t="str">
        <f t="shared" si="256"/>
        <v/>
      </c>
    </row>
    <row r="35126" spans="8:8">
      <c r="H35126" t="str">
        <f t="shared" si="256"/>
        <v/>
      </c>
    </row>
    <row r="35127" spans="8:8">
      <c r="H35127" t="str">
        <f t="shared" si="256"/>
        <v/>
      </c>
    </row>
    <row r="35128" spans="8:8">
      <c r="H35128" t="str">
        <f t="shared" si="256"/>
        <v/>
      </c>
    </row>
    <row r="35129" spans="8:8">
      <c r="H35129" t="str">
        <f t="shared" si="256"/>
        <v/>
      </c>
    </row>
    <row r="35130" spans="8:8">
      <c r="H35130" t="str">
        <f t="shared" si="256"/>
        <v/>
      </c>
    </row>
    <row r="35131" spans="8:8">
      <c r="H35131" t="str">
        <f t="shared" si="256"/>
        <v/>
      </c>
    </row>
    <row r="35132" spans="8:8">
      <c r="H35132" t="str">
        <f t="shared" si="256"/>
        <v/>
      </c>
    </row>
    <row r="35133" spans="8:8">
      <c r="H35133" t="str">
        <f t="shared" si="256"/>
        <v/>
      </c>
    </row>
    <row r="35134" spans="8:8">
      <c r="H35134" t="str">
        <f t="shared" si="256"/>
        <v/>
      </c>
    </row>
    <row r="35135" spans="8:8">
      <c r="H35135" t="str">
        <f t="shared" si="256"/>
        <v/>
      </c>
    </row>
    <row r="35136" spans="8:8">
      <c r="H35136" t="str">
        <f t="shared" si="256"/>
        <v/>
      </c>
    </row>
    <row r="35137" spans="8:8">
      <c r="H35137" t="str">
        <f t="shared" si="256"/>
        <v/>
      </c>
    </row>
    <row r="35138" spans="8:8">
      <c r="H35138" t="str">
        <f t="shared" si="256"/>
        <v/>
      </c>
    </row>
    <row r="35139" spans="8:8">
      <c r="H35139" t="str">
        <f t="shared" si="256"/>
        <v/>
      </c>
    </row>
    <row r="35140" spans="8:8">
      <c r="H35140" t="str">
        <f t="shared" si="256"/>
        <v/>
      </c>
    </row>
    <row r="35141" spans="8:8">
      <c r="H35141" t="str">
        <f t="shared" si="256"/>
        <v/>
      </c>
    </row>
    <row r="35142" spans="8:8">
      <c r="H35142" t="str">
        <f t="shared" si="256"/>
        <v/>
      </c>
    </row>
    <row r="35143" spans="8:8">
      <c r="H35143" t="str">
        <f t="shared" si="256"/>
        <v/>
      </c>
    </row>
    <row r="35144" spans="8:8">
      <c r="H35144" t="str">
        <f t="shared" si="256"/>
        <v/>
      </c>
    </row>
    <row r="35145" spans="8:8">
      <c r="H35145" t="str">
        <f t="shared" si="256"/>
        <v/>
      </c>
    </row>
    <row r="35146" spans="8:8">
      <c r="H35146" t="str">
        <f t="shared" si="256"/>
        <v/>
      </c>
    </row>
    <row r="35147" spans="8:8">
      <c r="H35147" t="str">
        <f t="shared" si="256"/>
        <v/>
      </c>
    </row>
    <row r="35148" spans="8:8">
      <c r="H35148" t="str">
        <f t="shared" si="256"/>
        <v/>
      </c>
    </row>
    <row r="35149" spans="8:8">
      <c r="H35149" t="str">
        <f t="shared" si="256"/>
        <v/>
      </c>
    </row>
    <row r="35150" spans="8:8">
      <c r="H35150" t="str">
        <f t="shared" si="256"/>
        <v/>
      </c>
    </row>
    <row r="35151" spans="8:8">
      <c r="H35151" t="str">
        <f t="shared" si="256"/>
        <v/>
      </c>
    </row>
    <row r="35152" spans="8:8">
      <c r="H35152" t="str">
        <f t="shared" si="256"/>
        <v/>
      </c>
    </row>
    <row r="35153" spans="8:8">
      <c r="H35153" t="str">
        <f t="shared" si="256"/>
        <v/>
      </c>
    </row>
    <row r="35154" spans="8:8">
      <c r="H35154" t="str">
        <f t="shared" si="256"/>
        <v/>
      </c>
    </row>
    <row r="35155" spans="8:8">
      <c r="H35155" t="str">
        <f t="shared" si="256"/>
        <v/>
      </c>
    </row>
    <row r="35156" spans="8:8">
      <c r="H35156" t="str">
        <f t="shared" si="256"/>
        <v/>
      </c>
    </row>
    <row r="35157" spans="8:8">
      <c r="H35157" t="str">
        <f t="shared" si="256"/>
        <v/>
      </c>
    </row>
    <row r="35158" spans="8:8">
      <c r="H35158" t="str">
        <f t="shared" si="256"/>
        <v/>
      </c>
    </row>
    <row r="35159" spans="8:8">
      <c r="H35159" t="str">
        <f t="shared" si="256"/>
        <v/>
      </c>
    </row>
    <row r="35160" spans="8:8">
      <c r="H35160" t="str">
        <f t="shared" si="256"/>
        <v/>
      </c>
    </row>
    <row r="35161" spans="8:8">
      <c r="H35161" t="str">
        <f t="shared" si="256"/>
        <v/>
      </c>
    </row>
    <row r="35162" spans="8:8">
      <c r="H35162" t="str">
        <f t="shared" si="256"/>
        <v/>
      </c>
    </row>
    <row r="35163" spans="8:8">
      <c r="H35163" t="str">
        <f t="shared" si="256"/>
        <v/>
      </c>
    </row>
    <row r="35164" spans="8:8">
      <c r="H35164" t="str">
        <f t="shared" si="256"/>
        <v/>
      </c>
    </row>
    <row r="35165" spans="8:8">
      <c r="H35165" t="str">
        <f t="shared" si="256"/>
        <v/>
      </c>
    </row>
    <row r="35166" spans="8:8">
      <c r="H35166" t="str">
        <f t="shared" si="256"/>
        <v/>
      </c>
    </row>
    <row r="35167" spans="8:8">
      <c r="H35167" t="str">
        <f t="shared" si="256"/>
        <v/>
      </c>
    </row>
    <row r="35168" spans="8:8">
      <c r="H35168" t="str">
        <f t="shared" si="256"/>
        <v/>
      </c>
    </row>
    <row r="35169" spans="8:8">
      <c r="H35169" t="str">
        <f t="shared" si="256"/>
        <v/>
      </c>
    </row>
    <row r="35170" spans="8:8">
      <c r="H35170" t="str">
        <f t="shared" ref="H35170:H35233" si="257">_xlfn.TEXTJOIN(", ", TRUE, G35170:G35170)</f>
        <v/>
      </c>
    </row>
    <row r="35171" spans="8:8">
      <c r="H35171" t="str">
        <f t="shared" si="257"/>
        <v/>
      </c>
    </row>
    <row r="35172" spans="8:8">
      <c r="H35172" t="str">
        <f t="shared" si="257"/>
        <v/>
      </c>
    </row>
    <row r="35173" spans="8:8">
      <c r="H35173" t="str">
        <f t="shared" si="257"/>
        <v/>
      </c>
    </row>
    <row r="35174" spans="8:8">
      <c r="H35174" t="str">
        <f t="shared" si="257"/>
        <v/>
      </c>
    </row>
    <row r="35175" spans="8:8">
      <c r="H35175" t="str">
        <f t="shared" si="257"/>
        <v/>
      </c>
    </row>
    <row r="35176" spans="8:8">
      <c r="H35176" t="str">
        <f t="shared" si="257"/>
        <v/>
      </c>
    </row>
    <row r="35177" spans="8:8">
      <c r="H35177" t="str">
        <f t="shared" si="257"/>
        <v/>
      </c>
    </row>
    <row r="35178" spans="8:8">
      <c r="H35178" t="str">
        <f t="shared" si="257"/>
        <v/>
      </c>
    </row>
    <row r="35179" spans="8:8">
      <c r="H35179" t="str">
        <f t="shared" si="257"/>
        <v/>
      </c>
    </row>
    <row r="35180" spans="8:8">
      <c r="H35180" t="str">
        <f t="shared" si="257"/>
        <v/>
      </c>
    </row>
    <row r="35181" spans="8:8">
      <c r="H35181" t="str">
        <f t="shared" si="257"/>
        <v/>
      </c>
    </row>
    <row r="35182" spans="8:8">
      <c r="H35182" t="str">
        <f t="shared" si="257"/>
        <v/>
      </c>
    </row>
    <row r="35183" spans="8:8">
      <c r="H35183" t="str">
        <f t="shared" si="257"/>
        <v/>
      </c>
    </row>
    <row r="35184" spans="8:8">
      <c r="H35184" t="str">
        <f t="shared" si="257"/>
        <v/>
      </c>
    </row>
    <row r="35185" spans="8:8">
      <c r="H35185" t="str">
        <f t="shared" si="257"/>
        <v/>
      </c>
    </row>
    <row r="35186" spans="8:8">
      <c r="H35186" t="str">
        <f t="shared" si="257"/>
        <v/>
      </c>
    </row>
    <row r="35187" spans="8:8">
      <c r="H35187" t="str">
        <f t="shared" si="257"/>
        <v/>
      </c>
    </row>
    <row r="35188" spans="8:8">
      <c r="H35188" t="str">
        <f t="shared" si="257"/>
        <v/>
      </c>
    </row>
    <row r="35189" spans="8:8">
      <c r="H35189" t="str">
        <f t="shared" si="257"/>
        <v/>
      </c>
    </row>
    <row r="35190" spans="8:8">
      <c r="H35190" t="str">
        <f t="shared" si="257"/>
        <v/>
      </c>
    </row>
    <row r="35191" spans="8:8">
      <c r="H35191" t="str">
        <f t="shared" si="257"/>
        <v/>
      </c>
    </row>
    <row r="35192" spans="8:8">
      <c r="H35192" t="str">
        <f t="shared" si="257"/>
        <v/>
      </c>
    </row>
    <row r="35193" spans="8:8">
      <c r="H35193" t="str">
        <f t="shared" si="257"/>
        <v/>
      </c>
    </row>
    <row r="35194" spans="8:8">
      <c r="H35194" t="str">
        <f t="shared" si="257"/>
        <v/>
      </c>
    </row>
    <row r="35195" spans="8:8">
      <c r="H35195" t="str">
        <f t="shared" si="257"/>
        <v/>
      </c>
    </row>
    <row r="35196" spans="8:8">
      <c r="H35196" t="str">
        <f t="shared" si="257"/>
        <v/>
      </c>
    </row>
    <row r="35197" spans="8:8">
      <c r="H35197" t="str">
        <f t="shared" si="257"/>
        <v/>
      </c>
    </row>
    <row r="35198" spans="8:8">
      <c r="H35198" t="str">
        <f t="shared" si="257"/>
        <v/>
      </c>
    </row>
    <row r="35199" spans="8:8">
      <c r="H35199" t="str">
        <f t="shared" si="257"/>
        <v/>
      </c>
    </row>
    <row r="35200" spans="8:8">
      <c r="H35200" t="str">
        <f t="shared" si="257"/>
        <v/>
      </c>
    </row>
    <row r="35201" spans="8:8">
      <c r="H35201" t="str">
        <f t="shared" si="257"/>
        <v/>
      </c>
    </row>
    <row r="35202" spans="8:8">
      <c r="H35202" t="str">
        <f t="shared" si="257"/>
        <v/>
      </c>
    </row>
    <row r="35203" spans="8:8">
      <c r="H35203" t="str">
        <f t="shared" si="257"/>
        <v/>
      </c>
    </row>
    <row r="35204" spans="8:8">
      <c r="H35204" t="str">
        <f t="shared" si="257"/>
        <v/>
      </c>
    </row>
    <row r="35205" spans="8:8">
      <c r="H35205" t="str">
        <f t="shared" si="257"/>
        <v/>
      </c>
    </row>
    <row r="35206" spans="8:8">
      <c r="H35206" t="str">
        <f t="shared" si="257"/>
        <v/>
      </c>
    </row>
    <row r="35207" spans="8:8">
      <c r="H35207" t="str">
        <f t="shared" si="257"/>
        <v/>
      </c>
    </row>
    <row r="35208" spans="8:8">
      <c r="H35208" t="str">
        <f t="shared" si="257"/>
        <v/>
      </c>
    </row>
    <row r="35209" spans="8:8">
      <c r="H35209" t="str">
        <f t="shared" si="257"/>
        <v/>
      </c>
    </row>
    <row r="35210" spans="8:8">
      <c r="H35210" t="str">
        <f t="shared" si="257"/>
        <v/>
      </c>
    </row>
    <row r="35211" spans="8:8">
      <c r="H35211" t="str">
        <f t="shared" si="257"/>
        <v/>
      </c>
    </row>
    <row r="35212" spans="8:8">
      <c r="H35212" t="str">
        <f t="shared" si="257"/>
        <v/>
      </c>
    </row>
    <row r="35213" spans="8:8">
      <c r="H35213" t="str">
        <f t="shared" si="257"/>
        <v/>
      </c>
    </row>
    <row r="35214" spans="8:8">
      <c r="H35214" t="str">
        <f t="shared" si="257"/>
        <v/>
      </c>
    </row>
    <row r="35215" spans="8:8">
      <c r="H35215" t="str">
        <f t="shared" si="257"/>
        <v/>
      </c>
    </row>
    <row r="35216" spans="8:8">
      <c r="H35216" t="str">
        <f t="shared" si="257"/>
        <v/>
      </c>
    </row>
    <row r="35217" spans="8:8">
      <c r="H35217" t="str">
        <f t="shared" si="257"/>
        <v/>
      </c>
    </row>
    <row r="35218" spans="8:8">
      <c r="H35218" t="str">
        <f t="shared" si="257"/>
        <v/>
      </c>
    </row>
    <row r="35219" spans="8:8">
      <c r="H35219" t="str">
        <f t="shared" si="257"/>
        <v/>
      </c>
    </row>
    <row r="35220" spans="8:8">
      <c r="H35220" t="str">
        <f t="shared" si="257"/>
        <v/>
      </c>
    </row>
    <row r="35221" spans="8:8">
      <c r="H35221" t="str">
        <f t="shared" si="257"/>
        <v/>
      </c>
    </row>
    <row r="35222" spans="8:8">
      <c r="H35222" t="str">
        <f t="shared" si="257"/>
        <v/>
      </c>
    </row>
    <row r="35223" spans="8:8">
      <c r="H35223" t="str">
        <f t="shared" si="257"/>
        <v/>
      </c>
    </row>
    <row r="35224" spans="8:8">
      <c r="H35224" t="str">
        <f t="shared" si="257"/>
        <v/>
      </c>
    </row>
    <row r="35225" spans="8:8">
      <c r="H35225" t="str">
        <f t="shared" si="257"/>
        <v/>
      </c>
    </row>
    <row r="35226" spans="8:8">
      <c r="H35226" t="str">
        <f t="shared" si="257"/>
        <v/>
      </c>
    </row>
    <row r="35227" spans="8:8">
      <c r="H35227" t="str">
        <f t="shared" si="257"/>
        <v/>
      </c>
    </row>
    <row r="35228" spans="8:8">
      <c r="H35228" t="str">
        <f t="shared" si="257"/>
        <v/>
      </c>
    </row>
    <row r="35229" spans="8:8">
      <c r="H35229" t="str">
        <f t="shared" si="257"/>
        <v/>
      </c>
    </row>
    <row r="35230" spans="8:8">
      <c r="H35230" t="str">
        <f t="shared" si="257"/>
        <v/>
      </c>
    </row>
    <row r="35231" spans="8:8">
      <c r="H35231" t="str">
        <f t="shared" si="257"/>
        <v/>
      </c>
    </row>
    <row r="35232" spans="8:8">
      <c r="H35232" t="str">
        <f t="shared" si="257"/>
        <v/>
      </c>
    </row>
    <row r="35233" spans="8:8">
      <c r="H35233" t="str">
        <f t="shared" si="257"/>
        <v/>
      </c>
    </row>
    <row r="35234" spans="8:8">
      <c r="H35234" t="str">
        <f t="shared" ref="H35234:H35297" si="258">_xlfn.TEXTJOIN(", ", TRUE, G35234:G35234)</f>
        <v/>
      </c>
    </row>
    <row r="35235" spans="8:8">
      <c r="H35235" t="str">
        <f t="shared" si="258"/>
        <v/>
      </c>
    </row>
    <row r="35236" spans="8:8">
      <c r="H35236" t="str">
        <f t="shared" si="258"/>
        <v/>
      </c>
    </row>
    <row r="35237" spans="8:8">
      <c r="H35237" t="str">
        <f t="shared" si="258"/>
        <v/>
      </c>
    </row>
    <row r="35238" spans="8:8">
      <c r="H35238" t="str">
        <f t="shared" si="258"/>
        <v/>
      </c>
    </row>
    <row r="35239" spans="8:8">
      <c r="H35239" t="str">
        <f t="shared" si="258"/>
        <v/>
      </c>
    </row>
    <row r="35240" spans="8:8">
      <c r="H35240" t="str">
        <f t="shared" si="258"/>
        <v/>
      </c>
    </row>
    <row r="35241" spans="8:8">
      <c r="H35241" t="str">
        <f t="shared" si="258"/>
        <v/>
      </c>
    </row>
    <row r="35242" spans="8:8">
      <c r="H35242" t="str">
        <f t="shared" si="258"/>
        <v/>
      </c>
    </row>
    <row r="35243" spans="8:8">
      <c r="H35243" t="str">
        <f t="shared" si="258"/>
        <v/>
      </c>
    </row>
    <row r="35244" spans="8:8">
      <c r="H35244" t="str">
        <f t="shared" si="258"/>
        <v/>
      </c>
    </row>
    <row r="35245" spans="8:8">
      <c r="H35245" t="str">
        <f t="shared" si="258"/>
        <v/>
      </c>
    </row>
    <row r="35246" spans="8:8">
      <c r="H35246" t="str">
        <f t="shared" si="258"/>
        <v/>
      </c>
    </row>
    <row r="35247" spans="8:8">
      <c r="H35247" t="str">
        <f t="shared" si="258"/>
        <v/>
      </c>
    </row>
    <row r="35248" spans="8:8">
      <c r="H35248" t="str">
        <f t="shared" si="258"/>
        <v/>
      </c>
    </row>
    <row r="35249" spans="8:8">
      <c r="H35249" t="str">
        <f t="shared" si="258"/>
        <v/>
      </c>
    </row>
    <row r="35250" spans="8:8">
      <c r="H35250" t="str">
        <f t="shared" si="258"/>
        <v/>
      </c>
    </row>
    <row r="35251" spans="8:8">
      <c r="H35251" t="str">
        <f t="shared" si="258"/>
        <v/>
      </c>
    </row>
    <row r="35252" spans="8:8">
      <c r="H35252" t="str">
        <f t="shared" si="258"/>
        <v/>
      </c>
    </row>
    <row r="35253" spans="8:8">
      <c r="H35253" t="str">
        <f t="shared" si="258"/>
        <v/>
      </c>
    </row>
    <row r="35254" spans="8:8">
      <c r="H35254" t="str">
        <f t="shared" si="258"/>
        <v/>
      </c>
    </row>
    <row r="35255" spans="8:8">
      <c r="H35255" t="str">
        <f t="shared" si="258"/>
        <v/>
      </c>
    </row>
    <row r="35256" spans="8:8">
      <c r="H35256" t="str">
        <f t="shared" si="258"/>
        <v/>
      </c>
    </row>
    <row r="35257" spans="8:8">
      <c r="H35257" t="str">
        <f t="shared" si="258"/>
        <v/>
      </c>
    </row>
    <row r="35258" spans="8:8">
      <c r="H35258" t="str">
        <f t="shared" si="258"/>
        <v/>
      </c>
    </row>
    <row r="35259" spans="8:8">
      <c r="H35259" t="str">
        <f t="shared" si="258"/>
        <v/>
      </c>
    </row>
    <row r="35260" spans="8:8">
      <c r="H35260" t="str">
        <f t="shared" si="258"/>
        <v/>
      </c>
    </row>
    <row r="35261" spans="8:8">
      <c r="H35261" t="str">
        <f t="shared" si="258"/>
        <v/>
      </c>
    </row>
    <row r="35262" spans="8:8">
      <c r="H35262" t="str">
        <f t="shared" si="258"/>
        <v/>
      </c>
    </row>
    <row r="35263" spans="8:8">
      <c r="H35263" t="str">
        <f t="shared" si="258"/>
        <v/>
      </c>
    </row>
    <row r="35264" spans="8:8">
      <c r="H35264" t="str">
        <f t="shared" si="258"/>
        <v/>
      </c>
    </row>
    <row r="35265" spans="8:8">
      <c r="H35265" t="str">
        <f t="shared" si="258"/>
        <v/>
      </c>
    </row>
    <row r="35266" spans="8:8">
      <c r="H35266" t="str">
        <f t="shared" si="258"/>
        <v/>
      </c>
    </row>
    <row r="35267" spans="8:8">
      <c r="H35267" t="str">
        <f t="shared" si="258"/>
        <v/>
      </c>
    </row>
    <row r="35268" spans="8:8">
      <c r="H35268" t="str">
        <f t="shared" si="258"/>
        <v/>
      </c>
    </row>
    <row r="35269" spans="8:8">
      <c r="H35269" t="str">
        <f t="shared" si="258"/>
        <v/>
      </c>
    </row>
    <row r="35270" spans="8:8">
      <c r="H35270" t="str">
        <f t="shared" si="258"/>
        <v/>
      </c>
    </row>
    <row r="35271" spans="8:8">
      <c r="H35271" t="str">
        <f t="shared" si="258"/>
        <v/>
      </c>
    </row>
    <row r="35272" spans="8:8">
      <c r="H35272" t="str">
        <f t="shared" si="258"/>
        <v/>
      </c>
    </row>
    <row r="35273" spans="8:8">
      <c r="H35273" t="str">
        <f t="shared" si="258"/>
        <v/>
      </c>
    </row>
    <row r="35274" spans="8:8">
      <c r="H35274" t="str">
        <f t="shared" si="258"/>
        <v/>
      </c>
    </row>
    <row r="35275" spans="8:8">
      <c r="H35275" t="str">
        <f t="shared" si="258"/>
        <v/>
      </c>
    </row>
    <row r="35276" spans="8:8">
      <c r="H35276" t="str">
        <f t="shared" si="258"/>
        <v/>
      </c>
    </row>
    <row r="35277" spans="8:8">
      <c r="H35277" t="str">
        <f t="shared" si="258"/>
        <v/>
      </c>
    </row>
    <row r="35278" spans="8:8">
      <c r="H35278" t="str">
        <f t="shared" si="258"/>
        <v/>
      </c>
    </row>
    <row r="35279" spans="8:8">
      <c r="H35279" t="str">
        <f t="shared" si="258"/>
        <v/>
      </c>
    </row>
    <row r="35280" spans="8:8">
      <c r="H35280" t="str">
        <f t="shared" si="258"/>
        <v/>
      </c>
    </row>
    <row r="35281" spans="8:8">
      <c r="H35281" t="str">
        <f t="shared" si="258"/>
        <v/>
      </c>
    </row>
    <row r="35282" spans="8:8">
      <c r="H35282" t="str">
        <f t="shared" si="258"/>
        <v/>
      </c>
    </row>
    <row r="35283" spans="8:8">
      <c r="H35283" t="str">
        <f t="shared" si="258"/>
        <v/>
      </c>
    </row>
    <row r="35284" spans="8:8">
      <c r="H35284" t="str">
        <f t="shared" si="258"/>
        <v/>
      </c>
    </row>
    <row r="35285" spans="8:8">
      <c r="H35285" t="str">
        <f t="shared" si="258"/>
        <v/>
      </c>
    </row>
    <row r="35286" spans="8:8">
      <c r="H35286" t="str">
        <f t="shared" si="258"/>
        <v/>
      </c>
    </row>
    <row r="35287" spans="8:8">
      <c r="H35287" t="str">
        <f t="shared" si="258"/>
        <v/>
      </c>
    </row>
    <row r="35288" spans="8:8">
      <c r="H35288" t="str">
        <f t="shared" si="258"/>
        <v/>
      </c>
    </row>
    <row r="35289" spans="8:8">
      <c r="H35289" t="str">
        <f t="shared" si="258"/>
        <v/>
      </c>
    </row>
    <row r="35290" spans="8:8">
      <c r="H35290" t="str">
        <f t="shared" si="258"/>
        <v/>
      </c>
    </row>
    <row r="35291" spans="8:8">
      <c r="H35291" t="str">
        <f t="shared" si="258"/>
        <v/>
      </c>
    </row>
    <row r="35292" spans="8:8">
      <c r="H35292" t="str">
        <f t="shared" si="258"/>
        <v/>
      </c>
    </row>
    <row r="35293" spans="8:8">
      <c r="H35293" t="str">
        <f t="shared" si="258"/>
        <v/>
      </c>
    </row>
    <row r="35294" spans="8:8">
      <c r="H35294" t="str">
        <f t="shared" si="258"/>
        <v/>
      </c>
    </row>
    <row r="35295" spans="8:8">
      <c r="H35295" t="str">
        <f t="shared" si="258"/>
        <v/>
      </c>
    </row>
    <row r="35296" spans="8:8">
      <c r="H35296" t="str">
        <f t="shared" si="258"/>
        <v/>
      </c>
    </row>
    <row r="35297" spans="8:8">
      <c r="H35297" t="str">
        <f t="shared" si="258"/>
        <v/>
      </c>
    </row>
    <row r="35298" spans="8:8">
      <c r="H35298" t="str">
        <f t="shared" ref="H35298:H35361" si="259">_xlfn.TEXTJOIN(", ", TRUE, G35298:G35298)</f>
        <v/>
      </c>
    </row>
    <row r="35299" spans="8:8">
      <c r="H35299" t="str">
        <f t="shared" si="259"/>
        <v/>
      </c>
    </row>
    <row r="35300" spans="8:8">
      <c r="H35300" t="str">
        <f t="shared" si="259"/>
        <v/>
      </c>
    </row>
    <row r="35301" spans="8:8">
      <c r="H35301" t="str">
        <f t="shared" si="259"/>
        <v/>
      </c>
    </row>
    <row r="35302" spans="8:8">
      <c r="H35302" t="str">
        <f t="shared" si="259"/>
        <v/>
      </c>
    </row>
    <row r="35303" spans="8:8">
      <c r="H35303" t="str">
        <f t="shared" si="259"/>
        <v/>
      </c>
    </row>
    <row r="35304" spans="8:8">
      <c r="H35304" t="str">
        <f t="shared" si="259"/>
        <v/>
      </c>
    </row>
    <row r="35305" spans="8:8">
      <c r="H35305" t="str">
        <f t="shared" si="259"/>
        <v/>
      </c>
    </row>
    <row r="35306" spans="8:8">
      <c r="H35306" t="str">
        <f t="shared" si="259"/>
        <v/>
      </c>
    </row>
    <row r="35307" spans="8:8">
      <c r="H35307" t="str">
        <f t="shared" si="259"/>
        <v/>
      </c>
    </row>
    <row r="35308" spans="8:8">
      <c r="H35308" t="str">
        <f t="shared" si="259"/>
        <v/>
      </c>
    </row>
    <row r="35309" spans="8:8">
      <c r="H35309" t="str">
        <f t="shared" si="259"/>
        <v/>
      </c>
    </row>
    <row r="35310" spans="8:8">
      <c r="H35310" t="str">
        <f t="shared" si="259"/>
        <v/>
      </c>
    </row>
    <row r="35311" spans="8:8">
      <c r="H35311" t="str">
        <f t="shared" si="259"/>
        <v/>
      </c>
    </row>
    <row r="35312" spans="8:8">
      <c r="H35312" t="str">
        <f t="shared" si="259"/>
        <v/>
      </c>
    </row>
    <row r="35313" spans="8:8">
      <c r="H35313" t="str">
        <f t="shared" si="259"/>
        <v/>
      </c>
    </row>
    <row r="35314" spans="8:8">
      <c r="H35314" t="str">
        <f t="shared" si="259"/>
        <v/>
      </c>
    </row>
    <row r="35315" spans="8:8">
      <c r="H35315" t="str">
        <f t="shared" si="259"/>
        <v/>
      </c>
    </row>
    <row r="35316" spans="8:8">
      <c r="H35316" t="str">
        <f t="shared" si="259"/>
        <v/>
      </c>
    </row>
    <row r="35317" spans="8:8">
      <c r="H35317" t="str">
        <f t="shared" si="259"/>
        <v/>
      </c>
    </row>
    <row r="35318" spans="8:8">
      <c r="H35318" t="str">
        <f t="shared" si="259"/>
        <v/>
      </c>
    </row>
    <row r="35319" spans="8:8">
      <c r="H35319" t="str">
        <f t="shared" si="259"/>
        <v/>
      </c>
    </row>
    <row r="35320" spans="8:8">
      <c r="H35320" t="str">
        <f t="shared" si="259"/>
        <v/>
      </c>
    </row>
    <row r="35321" spans="8:8">
      <c r="H35321" t="str">
        <f t="shared" si="259"/>
        <v/>
      </c>
    </row>
    <row r="35322" spans="8:8">
      <c r="H35322" t="str">
        <f t="shared" si="259"/>
        <v/>
      </c>
    </row>
    <row r="35323" spans="8:8">
      <c r="H35323" t="str">
        <f t="shared" si="259"/>
        <v/>
      </c>
    </row>
    <row r="35324" spans="8:8">
      <c r="H35324" t="str">
        <f t="shared" si="259"/>
        <v/>
      </c>
    </row>
    <row r="35325" spans="8:8">
      <c r="H35325" t="str">
        <f t="shared" si="259"/>
        <v/>
      </c>
    </row>
    <row r="35326" spans="8:8">
      <c r="H35326" t="str">
        <f t="shared" si="259"/>
        <v/>
      </c>
    </row>
    <row r="35327" spans="8:8">
      <c r="H35327" t="str">
        <f t="shared" si="259"/>
        <v/>
      </c>
    </row>
    <row r="35328" spans="8:8">
      <c r="H35328" t="str">
        <f t="shared" si="259"/>
        <v/>
      </c>
    </row>
    <row r="35329" spans="8:8">
      <c r="H35329" t="str">
        <f t="shared" si="259"/>
        <v/>
      </c>
    </row>
    <row r="35330" spans="8:8">
      <c r="H35330" t="str">
        <f t="shared" si="259"/>
        <v/>
      </c>
    </row>
    <row r="35331" spans="8:8">
      <c r="H35331" t="str">
        <f t="shared" si="259"/>
        <v/>
      </c>
    </row>
    <row r="35332" spans="8:8">
      <c r="H35332" t="str">
        <f t="shared" si="259"/>
        <v/>
      </c>
    </row>
    <row r="35333" spans="8:8">
      <c r="H35333" t="str">
        <f t="shared" si="259"/>
        <v/>
      </c>
    </row>
    <row r="35334" spans="8:8">
      <c r="H35334" t="str">
        <f t="shared" si="259"/>
        <v/>
      </c>
    </row>
    <row r="35335" spans="8:8">
      <c r="H35335" t="str">
        <f t="shared" si="259"/>
        <v/>
      </c>
    </row>
    <row r="35336" spans="8:8">
      <c r="H35336" t="str">
        <f t="shared" si="259"/>
        <v/>
      </c>
    </row>
    <row r="35337" spans="8:8">
      <c r="H35337" t="str">
        <f t="shared" si="259"/>
        <v/>
      </c>
    </row>
    <row r="35338" spans="8:8">
      <c r="H35338" t="str">
        <f t="shared" si="259"/>
        <v/>
      </c>
    </row>
    <row r="35339" spans="8:8">
      <c r="H35339" t="str">
        <f t="shared" si="259"/>
        <v/>
      </c>
    </row>
    <row r="35340" spans="8:8">
      <c r="H35340" t="str">
        <f t="shared" si="259"/>
        <v/>
      </c>
    </row>
    <row r="35341" spans="8:8">
      <c r="H35341" t="str">
        <f t="shared" si="259"/>
        <v/>
      </c>
    </row>
    <row r="35342" spans="8:8">
      <c r="H35342" t="str">
        <f t="shared" si="259"/>
        <v/>
      </c>
    </row>
    <row r="35343" spans="8:8">
      <c r="H35343" t="str">
        <f t="shared" si="259"/>
        <v/>
      </c>
    </row>
    <row r="35344" spans="8:8">
      <c r="H35344" t="str">
        <f t="shared" si="259"/>
        <v/>
      </c>
    </row>
    <row r="35345" spans="8:8">
      <c r="H35345" t="str">
        <f t="shared" si="259"/>
        <v/>
      </c>
    </row>
    <row r="35346" spans="8:8">
      <c r="H35346" t="str">
        <f t="shared" si="259"/>
        <v/>
      </c>
    </row>
    <row r="35347" spans="8:8">
      <c r="H35347" t="str">
        <f t="shared" si="259"/>
        <v/>
      </c>
    </row>
    <row r="35348" spans="8:8">
      <c r="H35348" t="str">
        <f t="shared" si="259"/>
        <v/>
      </c>
    </row>
    <row r="35349" spans="8:8">
      <c r="H35349" t="str">
        <f t="shared" si="259"/>
        <v/>
      </c>
    </row>
    <row r="35350" spans="8:8">
      <c r="H35350" t="str">
        <f t="shared" si="259"/>
        <v/>
      </c>
    </row>
    <row r="35351" spans="8:8">
      <c r="H35351" t="str">
        <f t="shared" si="259"/>
        <v/>
      </c>
    </row>
    <row r="35352" spans="8:8">
      <c r="H35352" t="str">
        <f t="shared" si="259"/>
        <v/>
      </c>
    </row>
    <row r="35353" spans="8:8">
      <c r="H35353" t="str">
        <f t="shared" si="259"/>
        <v/>
      </c>
    </row>
    <row r="35354" spans="8:8">
      <c r="H35354" t="str">
        <f t="shared" si="259"/>
        <v/>
      </c>
    </row>
    <row r="35355" spans="8:8">
      <c r="H35355" t="str">
        <f t="shared" si="259"/>
        <v/>
      </c>
    </row>
    <row r="35356" spans="8:8">
      <c r="H35356" t="str">
        <f t="shared" si="259"/>
        <v/>
      </c>
    </row>
    <row r="35357" spans="8:8">
      <c r="H35357" t="str">
        <f t="shared" si="259"/>
        <v/>
      </c>
    </row>
    <row r="35358" spans="8:8">
      <c r="H35358" t="str">
        <f t="shared" si="259"/>
        <v/>
      </c>
    </row>
    <row r="35359" spans="8:8">
      <c r="H35359" t="str">
        <f t="shared" si="259"/>
        <v/>
      </c>
    </row>
    <row r="35360" spans="8:8">
      <c r="H35360" t="str">
        <f t="shared" si="259"/>
        <v/>
      </c>
    </row>
    <row r="35361" spans="8:8">
      <c r="H35361" t="str">
        <f t="shared" si="259"/>
        <v/>
      </c>
    </row>
    <row r="35362" spans="8:8">
      <c r="H35362" t="str">
        <f t="shared" ref="H35362:H35425" si="260">_xlfn.TEXTJOIN(", ", TRUE, G35362:G35362)</f>
        <v/>
      </c>
    </row>
    <row r="35363" spans="8:8">
      <c r="H35363" t="str">
        <f t="shared" si="260"/>
        <v/>
      </c>
    </row>
    <row r="35364" spans="8:8">
      <c r="H35364" t="str">
        <f t="shared" si="260"/>
        <v/>
      </c>
    </row>
    <row r="35365" spans="8:8">
      <c r="H35365" t="str">
        <f t="shared" si="260"/>
        <v/>
      </c>
    </row>
    <row r="35366" spans="8:8">
      <c r="H35366" t="str">
        <f t="shared" si="260"/>
        <v/>
      </c>
    </row>
    <row r="35367" spans="8:8">
      <c r="H35367" t="str">
        <f t="shared" si="260"/>
        <v/>
      </c>
    </row>
    <row r="35368" spans="8:8">
      <c r="H35368" t="str">
        <f t="shared" si="260"/>
        <v/>
      </c>
    </row>
    <row r="35369" spans="8:8">
      <c r="H35369" t="str">
        <f t="shared" si="260"/>
        <v/>
      </c>
    </row>
    <row r="35370" spans="8:8">
      <c r="H35370" t="str">
        <f t="shared" si="260"/>
        <v/>
      </c>
    </row>
    <row r="35371" spans="8:8">
      <c r="H35371" t="str">
        <f t="shared" si="260"/>
        <v/>
      </c>
    </row>
    <row r="35372" spans="8:8">
      <c r="H35372" t="str">
        <f t="shared" si="260"/>
        <v/>
      </c>
    </row>
    <row r="35373" spans="8:8">
      <c r="H35373" t="str">
        <f t="shared" si="260"/>
        <v/>
      </c>
    </row>
    <row r="35374" spans="8:8">
      <c r="H35374" t="str">
        <f t="shared" si="260"/>
        <v/>
      </c>
    </row>
    <row r="35375" spans="8:8">
      <c r="H35375" t="str">
        <f t="shared" si="260"/>
        <v/>
      </c>
    </row>
    <row r="35376" spans="8:8">
      <c r="H35376" t="str">
        <f t="shared" si="260"/>
        <v/>
      </c>
    </row>
    <row r="35377" spans="8:8">
      <c r="H35377" t="str">
        <f t="shared" si="260"/>
        <v/>
      </c>
    </row>
    <row r="35378" spans="8:8">
      <c r="H35378" t="str">
        <f t="shared" si="260"/>
        <v/>
      </c>
    </row>
    <row r="35379" spans="8:8">
      <c r="H35379" t="str">
        <f t="shared" si="260"/>
        <v/>
      </c>
    </row>
    <row r="35380" spans="8:8">
      <c r="H35380" t="str">
        <f t="shared" si="260"/>
        <v/>
      </c>
    </row>
    <row r="35381" spans="8:8">
      <c r="H35381" t="str">
        <f t="shared" si="260"/>
        <v/>
      </c>
    </row>
    <row r="35382" spans="8:8">
      <c r="H35382" t="str">
        <f t="shared" si="260"/>
        <v/>
      </c>
    </row>
    <row r="35383" spans="8:8">
      <c r="H35383" t="str">
        <f t="shared" si="260"/>
        <v/>
      </c>
    </row>
    <row r="35384" spans="8:8">
      <c r="H35384" t="str">
        <f t="shared" si="260"/>
        <v/>
      </c>
    </row>
    <row r="35385" spans="8:8">
      <c r="H35385" t="str">
        <f t="shared" si="260"/>
        <v/>
      </c>
    </row>
    <row r="35386" spans="8:8">
      <c r="H35386" t="str">
        <f t="shared" si="260"/>
        <v/>
      </c>
    </row>
    <row r="35387" spans="8:8">
      <c r="H35387" t="str">
        <f t="shared" si="260"/>
        <v/>
      </c>
    </row>
    <row r="35388" spans="8:8">
      <c r="H35388" t="str">
        <f t="shared" si="260"/>
        <v/>
      </c>
    </row>
    <row r="35389" spans="8:8">
      <c r="H35389" t="str">
        <f t="shared" si="260"/>
        <v/>
      </c>
    </row>
    <row r="35390" spans="8:8">
      <c r="H35390" t="str">
        <f t="shared" si="260"/>
        <v/>
      </c>
    </row>
    <row r="35391" spans="8:8">
      <c r="H35391" t="str">
        <f t="shared" si="260"/>
        <v/>
      </c>
    </row>
    <row r="35392" spans="8:8">
      <c r="H35392" t="str">
        <f t="shared" si="260"/>
        <v/>
      </c>
    </row>
    <row r="35393" spans="8:8">
      <c r="H35393" t="str">
        <f t="shared" si="260"/>
        <v/>
      </c>
    </row>
    <row r="35394" spans="8:8">
      <c r="H35394" t="str">
        <f t="shared" si="260"/>
        <v/>
      </c>
    </row>
    <row r="35395" spans="8:8">
      <c r="H35395" t="str">
        <f t="shared" si="260"/>
        <v/>
      </c>
    </row>
    <row r="35396" spans="8:8">
      <c r="H35396" t="str">
        <f t="shared" si="260"/>
        <v/>
      </c>
    </row>
    <row r="35397" spans="8:8">
      <c r="H35397" t="str">
        <f t="shared" si="260"/>
        <v/>
      </c>
    </row>
    <row r="35398" spans="8:8">
      <c r="H35398" t="str">
        <f t="shared" si="260"/>
        <v/>
      </c>
    </row>
    <row r="35399" spans="8:8">
      <c r="H35399" t="str">
        <f t="shared" si="260"/>
        <v/>
      </c>
    </row>
    <row r="35400" spans="8:8">
      <c r="H35400" t="str">
        <f t="shared" si="260"/>
        <v/>
      </c>
    </row>
    <row r="35401" spans="8:8">
      <c r="H35401" t="str">
        <f t="shared" si="260"/>
        <v/>
      </c>
    </row>
    <row r="35402" spans="8:8">
      <c r="H35402" t="str">
        <f t="shared" si="260"/>
        <v/>
      </c>
    </row>
    <row r="35403" spans="8:8">
      <c r="H35403" t="str">
        <f t="shared" si="260"/>
        <v/>
      </c>
    </row>
    <row r="35404" spans="8:8">
      <c r="H35404" t="str">
        <f t="shared" si="260"/>
        <v/>
      </c>
    </row>
    <row r="35405" spans="8:8">
      <c r="H35405" t="str">
        <f t="shared" si="260"/>
        <v/>
      </c>
    </row>
    <row r="35406" spans="8:8">
      <c r="H35406" t="str">
        <f t="shared" si="260"/>
        <v/>
      </c>
    </row>
    <row r="35407" spans="8:8">
      <c r="H35407" t="str">
        <f t="shared" si="260"/>
        <v/>
      </c>
    </row>
    <row r="35408" spans="8:8">
      <c r="H35408" t="str">
        <f t="shared" si="260"/>
        <v/>
      </c>
    </row>
    <row r="35409" spans="8:8">
      <c r="H35409" t="str">
        <f t="shared" si="260"/>
        <v/>
      </c>
    </row>
    <row r="35410" spans="8:8">
      <c r="H35410" t="str">
        <f t="shared" si="260"/>
        <v/>
      </c>
    </row>
    <row r="35411" spans="8:8">
      <c r="H35411" t="str">
        <f t="shared" si="260"/>
        <v/>
      </c>
    </row>
    <row r="35412" spans="8:8">
      <c r="H35412" t="str">
        <f t="shared" si="260"/>
        <v/>
      </c>
    </row>
    <row r="35413" spans="8:8">
      <c r="H35413" t="str">
        <f t="shared" si="260"/>
        <v/>
      </c>
    </row>
    <row r="35414" spans="8:8">
      <c r="H35414" t="str">
        <f t="shared" si="260"/>
        <v/>
      </c>
    </row>
    <row r="35415" spans="8:8">
      <c r="H35415" t="str">
        <f t="shared" si="260"/>
        <v/>
      </c>
    </row>
    <row r="35416" spans="8:8">
      <c r="H35416" t="str">
        <f t="shared" si="260"/>
        <v/>
      </c>
    </row>
    <row r="35417" spans="8:8">
      <c r="H35417" t="str">
        <f t="shared" si="260"/>
        <v/>
      </c>
    </row>
    <row r="35418" spans="8:8">
      <c r="H35418" t="str">
        <f t="shared" si="260"/>
        <v/>
      </c>
    </row>
    <row r="35419" spans="8:8">
      <c r="H35419" t="str">
        <f t="shared" si="260"/>
        <v/>
      </c>
    </row>
    <row r="35420" spans="8:8">
      <c r="H35420" t="str">
        <f t="shared" si="260"/>
        <v/>
      </c>
    </row>
    <row r="35421" spans="8:8">
      <c r="H35421" t="str">
        <f t="shared" si="260"/>
        <v/>
      </c>
    </row>
    <row r="35422" spans="8:8">
      <c r="H35422" t="str">
        <f t="shared" si="260"/>
        <v/>
      </c>
    </row>
    <row r="35423" spans="8:8">
      <c r="H35423" t="str">
        <f t="shared" si="260"/>
        <v/>
      </c>
    </row>
    <row r="35424" spans="8:8">
      <c r="H35424" t="str">
        <f t="shared" si="260"/>
        <v/>
      </c>
    </row>
    <row r="35425" spans="8:8">
      <c r="H35425" t="str">
        <f t="shared" si="260"/>
        <v/>
      </c>
    </row>
    <row r="35426" spans="8:8">
      <c r="H35426" t="str">
        <f t="shared" ref="H35426:H35489" si="261">_xlfn.TEXTJOIN(", ", TRUE, G35426:G35426)</f>
        <v/>
      </c>
    </row>
    <row r="35427" spans="8:8">
      <c r="H35427" t="str">
        <f t="shared" si="261"/>
        <v/>
      </c>
    </row>
    <row r="35428" spans="8:8">
      <c r="H35428" t="str">
        <f t="shared" si="261"/>
        <v/>
      </c>
    </row>
    <row r="35429" spans="8:8">
      <c r="H35429" t="str">
        <f t="shared" si="261"/>
        <v/>
      </c>
    </row>
    <row r="35430" spans="8:8">
      <c r="H35430" t="str">
        <f t="shared" si="261"/>
        <v/>
      </c>
    </row>
    <row r="35431" spans="8:8">
      <c r="H35431" t="str">
        <f t="shared" si="261"/>
        <v/>
      </c>
    </row>
    <row r="35432" spans="8:8">
      <c r="H35432" t="str">
        <f t="shared" si="261"/>
        <v/>
      </c>
    </row>
    <row r="35433" spans="8:8">
      <c r="H35433" t="str">
        <f t="shared" si="261"/>
        <v/>
      </c>
    </row>
    <row r="35434" spans="8:8">
      <c r="H35434" t="str">
        <f t="shared" si="261"/>
        <v/>
      </c>
    </row>
    <row r="35435" spans="8:8">
      <c r="H35435" t="str">
        <f t="shared" si="261"/>
        <v/>
      </c>
    </row>
    <row r="35436" spans="8:8">
      <c r="H35436" t="str">
        <f t="shared" si="261"/>
        <v/>
      </c>
    </row>
    <row r="35437" spans="8:8">
      <c r="H35437" t="str">
        <f t="shared" si="261"/>
        <v/>
      </c>
    </row>
    <row r="35438" spans="8:8">
      <c r="H35438" t="str">
        <f t="shared" si="261"/>
        <v/>
      </c>
    </row>
    <row r="35439" spans="8:8">
      <c r="H35439" t="str">
        <f t="shared" si="261"/>
        <v/>
      </c>
    </row>
    <row r="35440" spans="8:8">
      <c r="H35440" t="str">
        <f t="shared" si="261"/>
        <v/>
      </c>
    </row>
    <row r="35441" spans="8:8">
      <c r="H35441" t="str">
        <f t="shared" si="261"/>
        <v/>
      </c>
    </row>
    <row r="35442" spans="8:8">
      <c r="H35442" t="str">
        <f t="shared" si="261"/>
        <v/>
      </c>
    </row>
    <row r="35443" spans="8:8">
      <c r="H35443" t="str">
        <f t="shared" si="261"/>
        <v/>
      </c>
    </row>
    <row r="35444" spans="8:8">
      <c r="H35444" t="str">
        <f t="shared" si="261"/>
        <v/>
      </c>
    </row>
    <row r="35445" spans="8:8">
      <c r="H35445" t="str">
        <f t="shared" si="261"/>
        <v/>
      </c>
    </row>
    <row r="35446" spans="8:8">
      <c r="H35446" t="str">
        <f t="shared" si="261"/>
        <v/>
      </c>
    </row>
    <row r="35447" spans="8:8">
      <c r="H35447" t="str">
        <f t="shared" si="261"/>
        <v/>
      </c>
    </row>
    <row r="35448" spans="8:8">
      <c r="H35448" t="str">
        <f t="shared" si="261"/>
        <v/>
      </c>
    </row>
    <row r="35449" spans="8:8">
      <c r="H35449" t="str">
        <f t="shared" si="261"/>
        <v/>
      </c>
    </row>
    <row r="35450" spans="8:8">
      <c r="H35450" t="str">
        <f t="shared" si="261"/>
        <v/>
      </c>
    </row>
    <row r="35451" spans="8:8">
      <c r="H35451" t="str">
        <f t="shared" si="261"/>
        <v/>
      </c>
    </row>
    <row r="35452" spans="8:8">
      <c r="H35452" t="str">
        <f t="shared" si="261"/>
        <v/>
      </c>
    </row>
    <row r="35453" spans="8:8">
      <c r="H35453" t="str">
        <f t="shared" si="261"/>
        <v/>
      </c>
    </row>
    <row r="35454" spans="8:8">
      <c r="H35454" t="str">
        <f t="shared" si="261"/>
        <v/>
      </c>
    </row>
    <row r="35455" spans="8:8">
      <c r="H35455" t="str">
        <f t="shared" si="261"/>
        <v/>
      </c>
    </row>
    <row r="35456" spans="8:8">
      <c r="H35456" t="str">
        <f t="shared" si="261"/>
        <v/>
      </c>
    </row>
    <row r="35457" spans="8:8">
      <c r="H35457" t="str">
        <f t="shared" si="261"/>
        <v/>
      </c>
    </row>
    <row r="35458" spans="8:8">
      <c r="H35458" t="str">
        <f t="shared" si="261"/>
        <v/>
      </c>
    </row>
    <row r="35459" spans="8:8">
      <c r="H35459" t="str">
        <f t="shared" si="261"/>
        <v/>
      </c>
    </row>
    <row r="35460" spans="8:8">
      <c r="H35460" t="str">
        <f t="shared" si="261"/>
        <v/>
      </c>
    </row>
    <row r="35461" spans="8:8">
      <c r="H35461" t="str">
        <f t="shared" si="261"/>
        <v/>
      </c>
    </row>
    <row r="35462" spans="8:8">
      <c r="H35462" t="str">
        <f t="shared" si="261"/>
        <v/>
      </c>
    </row>
    <row r="35463" spans="8:8">
      <c r="H35463" t="str">
        <f t="shared" si="261"/>
        <v/>
      </c>
    </row>
    <row r="35464" spans="8:8">
      <c r="H35464" t="str">
        <f t="shared" si="261"/>
        <v/>
      </c>
    </row>
    <row r="35465" spans="8:8">
      <c r="H35465" t="str">
        <f t="shared" si="261"/>
        <v/>
      </c>
    </row>
    <row r="35466" spans="8:8">
      <c r="H35466" t="str">
        <f t="shared" si="261"/>
        <v/>
      </c>
    </row>
    <row r="35467" spans="8:8">
      <c r="H35467" t="str">
        <f t="shared" si="261"/>
        <v/>
      </c>
    </row>
    <row r="35468" spans="8:8">
      <c r="H35468" t="str">
        <f t="shared" si="261"/>
        <v/>
      </c>
    </row>
    <row r="35469" spans="8:8">
      <c r="H35469" t="str">
        <f t="shared" si="261"/>
        <v/>
      </c>
    </row>
    <row r="35470" spans="8:8">
      <c r="H35470" t="str">
        <f t="shared" si="261"/>
        <v/>
      </c>
    </row>
    <row r="35471" spans="8:8">
      <c r="H35471" t="str">
        <f t="shared" si="261"/>
        <v/>
      </c>
    </row>
    <row r="35472" spans="8:8">
      <c r="H35472" t="str">
        <f t="shared" si="261"/>
        <v/>
      </c>
    </row>
    <row r="35473" spans="8:8">
      <c r="H35473" t="str">
        <f t="shared" si="261"/>
        <v/>
      </c>
    </row>
    <row r="35474" spans="8:8">
      <c r="H35474" t="str">
        <f t="shared" si="261"/>
        <v/>
      </c>
    </row>
    <row r="35475" spans="8:8">
      <c r="H35475" t="str">
        <f t="shared" si="261"/>
        <v/>
      </c>
    </row>
    <row r="35476" spans="8:8">
      <c r="H35476" t="str">
        <f t="shared" si="261"/>
        <v/>
      </c>
    </row>
    <row r="35477" spans="8:8">
      <c r="H35477" t="str">
        <f t="shared" si="261"/>
        <v/>
      </c>
    </row>
    <row r="35478" spans="8:8">
      <c r="H35478" t="str">
        <f t="shared" si="261"/>
        <v/>
      </c>
    </row>
    <row r="35479" spans="8:8">
      <c r="H35479" t="str">
        <f t="shared" si="261"/>
        <v/>
      </c>
    </row>
    <row r="35480" spans="8:8">
      <c r="H35480" t="str">
        <f t="shared" si="261"/>
        <v/>
      </c>
    </row>
    <row r="35481" spans="8:8">
      <c r="H35481" t="str">
        <f t="shared" si="261"/>
        <v/>
      </c>
    </row>
    <row r="35482" spans="8:8">
      <c r="H35482" t="str">
        <f t="shared" si="261"/>
        <v/>
      </c>
    </row>
    <row r="35483" spans="8:8">
      <c r="H35483" t="str">
        <f t="shared" si="261"/>
        <v/>
      </c>
    </row>
    <row r="35484" spans="8:8">
      <c r="H35484" t="str">
        <f t="shared" si="261"/>
        <v/>
      </c>
    </row>
    <row r="35485" spans="8:8">
      <c r="H35485" t="str">
        <f t="shared" si="261"/>
        <v/>
      </c>
    </row>
    <row r="35486" spans="8:8">
      <c r="H35486" t="str">
        <f t="shared" si="261"/>
        <v/>
      </c>
    </row>
    <row r="35487" spans="8:8">
      <c r="H35487" t="str">
        <f t="shared" si="261"/>
        <v/>
      </c>
    </row>
    <row r="35488" spans="8:8">
      <c r="H35488" t="str">
        <f t="shared" si="261"/>
        <v/>
      </c>
    </row>
    <row r="35489" spans="8:8">
      <c r="H35489" t="str">
        <f t="shared" si="261"/>
        <v/>
      </c>
    </row>
    <row r="35490" spans="8:8">
      <c r="H35490" t="str">
        <f t="shared" ref="H35490:H35553" si="262">_xlfn.TEXTJOIN(", ", TRUE, G35490:G35490)</f>
        <v/>
      </c>
    </row>
    <row r="35491" spans="8:8">
      <c r="H35491" t="str">
        <f t="shared" si="262"/>
        <v/>
      </c>
    </row>
    <row r="35492" spans="8:8">
      <c r="H35492" t="str">
        <f t="shared" si="262"/>
        <v/>
      </c>
    </row>
    <row r="35493" spans="8:8">
      <c r="H35493" t="str">
        <f t="shared" si="262"/>
        <v/>
      </c>
    </row>
    <row r="35494" spans="8:8">
      <c r="H35494" t="str">
        <f t="shared" si="262"/>
        <v/>
      </c>
    </row>
    <row r="35495" spans="8:8">
      <c r="H35495" t="str">
        <f t="shared" si="262"/>
        <v/>
      </c>
    </row>
    <row r="35496" spans="8:8">
      <c r="H35496" t="str">
        <f t="shared" si="262"/>
        <v/>
      </c>
    </row>
    <row r="35497" spans="8:8">
      <c r="H35497" t="str">
        <f t="shared" si="262"/>
        <v/>
      </c>
    </row>
    <row r="35498" spans="8:8">
      <c r="H35498" t="str">
        <f t="shared" si="262"/>
        <v/>
      </c>
    </row>
    <row r="35499" spans="8:8">
      <c r="H35499" t="str">
        <f t="shared" si="262"/>
        <v/>
      </c>
    </row>
    <row r="35500" spans="8:8">
      <c r="H35500" t="str">
        <f t="shared" si="262"/>
        <v/>
      </c>
    </row>
    <row r="35501" spans="8:8">
      <c r="H35501" t="str">
        <f t="shared" si="262"/>
        <v/>
      </c>
    </row>
    <row r="35502" spans="8:8">
      <c r="H35502" t="str">
        <f t="shared" si="262"/>
        <v/>
      </c>
    </row>
    <row r="35503" spans="8:8">
      <c r="H35503" t="str">
        <f t="shared" si="262"/>
        <v/>
      </c>
    </row>
    <row r="35504" spans="8:8">
      <c r="H35504" t="str">
        <f t="shared" si="262"/>
        <v/>
      </c>
    </row>
    <row r="35505" spans="8:8">
      <c r="H35505" t="str">
        <f t="shared" si="262"/>
        <v/>
      </c>
    </row>
    <row r="35506" spans="8:8">
      <c r="H35506" t="str">
        <f t="shared" si="262"/>
        <v/>
      </c>
    </row>
    <row r="35507" spans="8:8">
      <c r="H35507" t="str">
        <f t="shared" si="262"/>
        <v/>
      </c>
    </row>
    <row r="35508" spans="8:8">
      <c r="H35508" t="str">
        <f t="shared" si="262"/>
        <v/>
      </c>
    </row>
    <row r="35509" spans="8:8">
      <c r="H35509" t="str">
        <f t="shared" si="262"/>
        <v/>
      </c>
    </row>
    <row r="35510" spans="8:8">
      <c r="H35510" t="str">
        <f t="shared" si="262"/>
        <v/>
      </c>
    </row>
    <row r="35511" spans="8:8">
      <c r="H35511" t="str">
        <f t="shared" si="262"/>
        <v/>
      </c>
    </row>
    <row r="35512" spans="8:8">
      <c r="H35512" t="str">
        <f t="shared" si="262"/>
        <v/>
      </c>
    </row>
    <row r="35513" spans="8:8">
      <c r="H35513" t="str">
        <f t="shared" si="262"/>
        <v/>
      </c>
    </row>
    <row r="35514" spans="8:8">
      <c r="H35514" t="str">
        <f t="shared" si="262"/>
        <v/>
      </c>
    </row>
    <row r="35515" spans="8:8">
      <c r="H35515" t="str">
        <f t="shared" si="262"/>
        <v/>
      </c>
    </row>
    <row r="35516" spans="8:8">
      <c r="H35516" t="str">
        <f t="shared" si="262"/>
        <v/>
      </c>
    </row>
    <row r="35517" spans="8:8">
      <c r="H35517" t="str">
        <f t="shared" si="262"/>
        <v/>
      </c>
    </row>
    <row r="35518" spans="8:8">
      <c r="H35518" t="str">
        <f t="shared" si="262"/>
        <v/>
      </c>
    </row>
    <row r="35519" spans="8:8">
      <c r="H35519" t="str">
        <f t="shared" si="262"/>
        <v/>
      </c>
    </row>
    <row r="35520" spans="8:8">
      <c r="H35520" t="str">
        <f t="shared" si="262"/>
        <v/>
      </c>
    </row>
    <row r="35521" spans="8:8">
      <c r="H35521" t="str">
        <f t="shared" si="262"/>
        <v/>
      </c>
    </row>
    <row r="35522" spans="8:8">
      <c r="H35522" t="str">
        <f t="shared" si="262"/>
        <v/>
      </c>
    </row>
    <row r="35523" spans="8:8">
      <c r="H35523" t="str">
        <f t="shared" si="262"/>
        <v/>
      </c>
    </row>
    <row r="35524" spans="8:8">
      <c r="H35524" t="str">
        <f t="shared" si="262"/>
        <v/>
      </c>
    </row>
    <row r="35525" spans="8:8">
      <c r="H35525" t="str">
        <f t="shared" si="262"/>
        <v/>
      </c>
    </row>
    <row r="35526" spans="8:8">
      <c r="H35526" t="str">
        <f t="shared" si="262"/>
        <v/>
      </c>
    </row>
    <row r="35527" spans="8:8">
      <c r="H35527" t="str">
        <f t="shared" si="262"/>
        <v/>
      </c>
    </row>
    <row r="35528" spans="8:8">
      <c r="H35528" t="str">
        <f t="shared" si="262"/>
        <v/>
      </c>
    </row>
    <row r="35529" spans="8:8">
      <c r="H35529" t="str">
        <f t="shared" si="262"/>
        <v/>
      </c>
    </row>
    <row r="35530" spans="8:8">
      <c r="H35530" t="str">
        <f t="shared" si="262"/>
        <v/>
      </c>
    </row>
    <row r="35531" spans="8:8">
      <c r="H35531" t="str">
        <f t="shared" si="262"/>
        <v/>
      </c>
    </row>
    <row r="35532" spans="8:8">
      <c r="H35532" t="str">
        <f t="shared" si="262"/>
        <v/>
      </c>
    </row>
    <row r="35533" spans="8:8">
      <c r="H35533" t="str">
        <f t="shared" si="262"/>
        <v/>
      </c>
    </row>
    <row r="35534" spans="8:8">
      <c r="H35534" t="str">
        <f t="shared" si="262"/>
        <v/>
      </c>
    </row>
    <row r="35535" spans="8:8">
      <c r="H35535" t="str">
        <f t="shared" si="262"/>
        <v/>
      </c>
    </row>
    <row r="35536" spans="8:8">
      <c r="H35536" t="str">
        <f t="shared" si="262"/>
        <v/>
      </c>
    </row>
    <row r="35537" spans="8:8">
      <c r="H35537" t="str">
        <f t="shared" si="262"/>
        <v/>
      </c>
    </row>
    <row r="35538" spans="8:8">
      <c r="H35538" t="str">
        <f t="shared" si="262"/>
        <v/>
      </c>
    </row>
    <row r="35539" spans="8:8">
      <c r="H35539" t="str">
        <f t="shared" si="262"/>
        <v/>
      </c>
    </row>
    <row r="35540" spans="8:8">
      <c r="H35540" t="str">
        <f t="shared" si="262"/>
        <v/>
      </c>
    </row>
    <row r="35541" spans="8:8">
      <c r="H35541" t="str">
        <f t="shared" si="262"/>
        <v/>
      </c>
    </row>
    <row r="35542" spans="8:8">
      <c r="H35542" t="str">
        <f t="shared" si="262"/>
        <v/>
      </c>
    </row>
    <row r="35543" spans="8:8">
      <c r="H35543" t="str">
        <f t="shared" si="262"/>
        <v/>
      </c>
    </row>
    <row r="35544" spans="8:8">
      <c r="H35544" t="str">
        <f t="shared" si="262"/>
        <v/>
      </c>
    </row>
    <row r="35545" spans="8:8">
      <c r="H35545" t="str">
        <f t="shared" si="262"/>
        <v/>
      </c>
    </row>
    <row r="35546" spans="8:8">
      <c r="H35546" t="str">
        <f t="shared" si="262"/>
        <v/>
      </c>
    </row>
    <row r="35547" spans="8:8">
      <c r="H35547" t="str">
        <f t="shared" si="262"/>
        <v/>
      </c>
    </row>
    <row r="35548" spans="8:8">
      <c r="H35548" t="str">
        <f t="shared" si="262"/>
        <v/>
      </c>
    </row>
    <row r="35549" spans="8:8">
      <c r="H35549" t="str">
        <f t="shared" si="262"/>
        <v/>
      </c>
    </row>
    <row r="35550" spans="8:8">
      <c r="H35550" t="str">
        <f t="shared" si="262"/>
        <v/>
      </c>
    </row>
    <row r="35551" spans="8:8">
      <c r="H35551" t="str">
        <f t="shared" si="262"/>
        <v/>
      </c>
    </row>
    <row r="35552" spans="8:8">
      <c r="H35552" t="str">
        <f t="shared" si="262"/>
        <v/>
      </c>
    </row>
    <row r="35553" spans="8:8">
      <c r="H35553" t="str">
        <f t="shared" si="262"/>
        <v/>
      </c>
    </row>
    <row r="35554" spans="8:8">
      <c r="H35554" t="str">
        <f t="shared" ref="H35554:H35617" si="263">_xlfn.TEXTJOIN(", ", TRUE, G35554:G35554)</f>
        <v/>
      </c>
    </row>
    <row r="35555" spans="8:8">
      <c r="H35555" t="str">
        <f t="shared" si="263"/>
        <v/>
      </c>
    </row>
    <row r="35556" spans="8:8">
      <c r="H35556" t="str">
        <f t="shared" si="263"/>
        <v/>
      </c>
    </row>
    <row r="35557" spans="8:8">
      <c r="H35557" t="str">
        <f t="shared" si="263"/>
        <v/>
      </c>
    </row>
    <row r="35558" spans="8:8">
      <c r="H35558" t="str">
        <f t="shared" si="263"/>
        <v/>
      </c>
    </row>
    <row r="35559" spans="8:8">
      <c r="H35559" t="str">
        <f t="shared" si="263"/>
        <v/>
      </c>
    </row>
    <row r="35560" spans="8:8">
      <c r="H35560" t="str">
        <f t="shared" si="263"/>
        <v/>
      </c>
    </row>
    <row r="35561" spans="8:8">
      <c r="H35561" t="str">
        <f t="shared" si="263"/>
        <v/>
      </c>
    </row>
    <row r="35562" spans="8:8">
      <c r="H35562" t="str">
        <f t="shared" si="263"/>
        <v/>
      </c>
    </row>
    <row r="35563" spans="8:8">
      <c r="H35563" t="str">
        <f t="shared" si="263"/>
        <v/>
      </c>
    </row>
    <row r="35564" spans="8:8">
      <c r="H35564" t="str">
        <f t="shared" si="263"/>
        <v/>
      </c>
    </row>
    <row r="35565" spans="8:8">
      <c r="H35565" t="str">
        <f t="shared" si="263"/>
        <v/>
      </c>
    </row>
    <row r="35566" spans="8:8">
      <c r="H35566" t="str">
        <f t="shared" si="263"/>
        <v/>
      </c>
    </row>
    <row r="35567" spans="8:8">
      <c r="H35567" t="str">
        <f t="shared" si="263"/>
        <v/>
      </c>
    </row>
    <row r="35568" spans="8:8">
      <c r="H35568" t="str">
        <f t="shared" si="263"/>
        <v/>
      </c>
    </row>
    <row r="35569" spans="8:8">
      <c r="H35569" t="str">
        <f t="shared" si="263"/>
        <v/>
      </c>
    </row>
    <row r="35570" spans="8:8">
      <c r="H35570" t="str">
        <f t="shared" si="263"/>
        <v/>
      </c>
    </row>
    <row r="35571" spans="8:8">
      <c r="H35571" t="str">
        <f t="shared" si="263"/>
        <v/>
      </c>
    </row>
    <row r="35572" spans="8:8">
      <c r="H35572" t="str">
        <f t="shared" si="263"/>
        <v/>
      </c>
    </row>
    <row r="35573" spans="8:8">
      <c r="H35573" t="str">
        <f t="shared" si="263"/>
        <v/>
      </c>
    </row>
    <row r="35574" spans="8:8">
      <c r="H35574" t="str">
        <f t="shared" si="263"/>
        <v/>
      </c>
    </row>
    <row r="35575" spans="8:8">
      <c r="H35575" t="str">
        <f t="shared" si="263"/>
        <v/>
      </c>
    </row>
    <row r="35576" spans="8:8">
      <c r="H35576" t="str">
        <f t="shared" si="263"/>
        <v/>
      </c>
    </row>
    <row r="35577" spans="8:8">
      <c r="H35577" t="str">
        <f t="shared" si="263"/>
        <v/>
      </c>
    </row>
    <row r="35578" spans="8:8">
      <c r="H35578" t="str">
        <f t="shared" si="263"/>
        <v/>
      </c>
    </row>
    <row r="35579" spans="8:8">
      <c r="H35579" t="str">
        <f t="shared" si="263"/>
        <v/>
      </c>
    </row>
    <row r="35580" spans="8:8">
      <c r="H35580" t="str">
        <f t="shared" si="263"/>
        <v/>
      </c>
    </row>
    <row r="35581" spans="8:8">
      <c r="H35581" t="str">
        <f t="shared" si="263"/>
        <v/>
      </c>
    </row>
    <row r="35582" spans="8:8">
      <c r="H35582" t="str">
        <f t="shared" si="263"/>
        <v/>
      </c>
    </row>
    <row r="35583" spans="8:8">
      <c r="H35583" t="str">
        <f t="shared" si="263"/>
        <v/>
      </c>
    </row>
    <row r="35584" spans="8:8">
      <c r="H35584" t="str">
        <f t="shared" si="263"/>
        <v/>
      </c>
    </row>
    <row r="35585" spans="8:8">
      <c r="H35585" t="str">
        <f t="shared" si="263"/>
        <v/>
      </c>
    </row>
    <row r="35586" spans="8:8">
      <c r="H35586" t="str">
        <f t="shared" si="263"/>
        <v/>
      </c>
    </row>
    <row r="35587" spans="8:8">
      <c r="H35587" t="str">
        <f t="shared" si="263"/>
        <v/>
      </c>
    </row>
    <row r="35588" spans="8:8">
      <c r="H35588" t="str">
        <f t="shared" si="263"/>
        <v/>
      </c>
    </row>
    <row r="35589" spans="8:8">
      <c r="H35589" t="str">
        <f t="shared" si="263"/>
        <v/>
      </c>
    </row>
    <row r="35590" spans="8:8">
      <c r="H35590" t="str">
        <f t="shared" si="263"/>
        <v/>
      </c>
    </row>
    <row r="35591" spans="8:8">
      <c r="H35591" t="str">
        <f t="shared" si="263"/>
        <v/>
      </c>
    </row>
    <row r="35592" spans="8:8">
      <c r="H35592" t="str">
        <f t="shared" si="263"/>
        <v/>
      </c>
    </row>
    <row r="35593" spans="8:8">
      <c r="H35593" t="str">
        <f t="shared" si="263"/>
        <v/>
      </c>
    </row>
    <row r="35594" spans="8:8">
      <c r="H35594" t="str">
        <f t="shared" si="263"/>
        <v/>
      </c>
    </row>
    <row r="35595" spans="8:8">
      <c r="H35595" t="str">
        <f t="shared" si="263"/>
        <v/>
      </c>
    </row>
    <row r="35596" spans="8:8">
      <c r="H35596" t="str">
        <f t="shared" si="263"/>
        <v/>
      </c>
    </row>
    <row r="35597" spans="8:8">
      <c r="H35597" t="str">
        <f t="shared" si="263"/>
        <v/>
      </c>
    </row>
    <row r="35598" spans="8:8">
      <c r="H35598" t="str">
        <f t="shared" si="263"/>
        <v/>
      </c>
    </row>
    <row r="35599" spans="8:8">
      <c r="H35599" t="str">
        <f t="shared" si="263"/>
        <v/>
      </c>
    </row>
    <row r="35600" spans="8:8">
      <c r="H35600" t="str">
        <f t="shared" si="263"/>
        <v/>
      </c>
    </row>
    <row r="35601" spans="8:8">
      <c r="H35601" t="str">
        <f t="shared" si="263"/>
        <v/>
      </c>
    </row>
    <row r="35602" spans="8:8">
      <c r="H35602" t="str">
        <f t="shared" si="263"/>
        <v/>
      </c>
    </row>
    <row r="35603" spans="8:8">
      <c r="H35603" t="str">
        <f t="shared" si="263"/>
        <v/>
      </c>
    </row>
    <row r="35604" spans="8:8">
      <c r="H35604" t="str">
        <f t="shared" si="263"/>
        <v/>
      </c>
    </row>
    <row r="35605" spans="8:8">
      <c r="H35605" t="str">
        <f t="shared" si="263"/>
        <v/>
      </c>
    </row>
    <row r="35606" spans="8:8">
      <c r="H35606" t="str">
        <f t="shared" si="263"/>
        <v/>
      </c>
    </row>
    <row r="35607" spans="8:8">
      <c r="H35607" t="str">
        <f t="shared" si="263"/>
        <v/>
      </c>
    </row>
    <row r="35608" spans="8:8">
      <c r="H35608" t="str">
        <f t="shared" si="263"/>
        <v/>
      </c>
    </row>
    <row r="35609" spans="8:8">
      <c r="H35609" t="str">
        <f t="shared" si="263"/>
        <v/>
      </c>
    </row>
    <row r="35610" spans="8:8">
      <c r="H35610" t="str">
        <f t="shared" si="263"/>
        <v/>
      </c>
    </row>
    <row r="35611" spans="8:8">
      <c r="H35611" t="str">
        <f t="shared" si="263"/>
        <v/>
      </c>
    </row>
    <row r="35612" spans="8:8">
      <c r="H35612" t="str">
        <f t="shared" si="263"/>
        <v/>
      </c>
    </row>
    <row r="35613" spans="8:8">
      <c r="H35613" t="str">
        <f t="shared" si="263"/>
        <v/>
      </c>
    </row>
    <row r="35614" spans="8:8">
      <c r="H35614" t="str">
        <f t="shared" si="263"/>
        <v/>
      </c>
    </row>
    <row r="35615" spans="8:8">
      <c r="H35615" t="str">
        <f t="shared" si="263"/>
        <v/>
      </c>
    </row>
    <row r="35616" spans="8:8">
      <c r="H35616" t="str">
        <f t="shared" si="263"/>
        <v/>
      </c>
    </row>
    <row r="35617" spans="8:8">
      <c r="H35617" t="str">
        <f t="shared" si="263"/>
        <v/>
      </c>
    </row>
    <row r="35618" spans="8:8">
      <c r="H35618" t="str">
        <f t="shared" ref="H35618:H35681" si="264">_xlfn.TEXTJOIN(", ", TRUE, G35618:G35618)</f>
        <v/>
      </c>
    </row>
    <row r="35619" spans="8:8">
      <c r="H35619" t="str">
        <f t="shared" si="264"/>
        <v/>
      </c>
    </row>
    <row r="35620" spans="8:8">
      <c r="H35620" t="str">
        <f t="shared" si="264"/>
        <v/>
      </c>
    </row>
    <row r="35621" spans="8:8">
      <c r="H35621" t="str">
        <f t="shared" si="264"/>
        <v/>
      </c>
    </row>
    <row r="35622" spans="8:8">
      <c r="H35622" t="str">
        <f t="shared" si="264"/>
        <v/>
      </c>
    </row>
    <row r="35623" spans="8:8">
      <c r="H35623" t="str">
        <f t="shared" si="264"/>
        <v/>
      </c>
    </row>
    <row r="35624" spans="8:8">
      <c r="H35624" t="str">
        <f t="shared" si="264"/>
        <v/>
      </c>
    </row>
    <row r="35625" spans="8:8">
      <c r="H35625" t="str">
        <f t="shared" si="264"/>
        <v/>
      </c>
    </row>
    <row r="35626" spans="8:8">
      <c r="H35626" t="str">
        <f t="shared" si="264"/>
        <v/>
      </c>
    </row>
    <row r="35627" spans="8:8">
      <c r="H35627" t="str">
        <f t="shared" si="264"/>
        <v/>
      </c>
    </row>
    <row r="35628" spans="8:8">
      <c r="H35628" t="str">
        <f t="shared" si="264"/>
        <v/>
      </c>
    </row>
    <row r="35629" spans="8:8">
      <c r="H35629" t="str">
        <f t="shared" si="264"/>
        <v/>
      </c>
    </row>
    <row r="35630" spans="8:8">
      <c r="H35630" t="str">
        <f t="shared" si="264"/>
        <v/>
      </c>
    </row>
    <row r="35631" spans="8:8">
      <c r="H35631" t="str">
        <f t="shared" si="264"/>
        <v/>
      </c>
    </row>
    <row r="35632" spans="8:8">
      <c r="H35632" t="str">
        <f t="shared" si="264"/>
        <v/>
      </c>
    </row>
    <row r="35633" spans="8:8">
      <c r="H35633" t="str">
        <f t="shared" si="264"/>
        <v/>
      </c>
    </row>
    <row r="35634" spans="8:8">
      <c r="H35634" t="str">
        <f t="shared" si="264"/>
        <v/>
      </c>
    </row>
    <row r="35635" spans="8:8">
      <c r="H35635" t="str">
        <f t="shared" si="264"/>
        <v/>
      </c>
    </row>
    <row r="35636" spans="8:8">
      <c r="H35636" t="str">
        <f t="shared" si="264"/>
        <v/>
      </c>
    </row>
    <row r="35637" spans="8:8">
      <c r="H35637" t="str">
        <f t="shared" si="264"/>
        <v/>
      </c>
    </row>
    <row r="35638" spans="8:8">
      <c r="H35638" t="str">
        <f t="shared" si="264"/>
        <v/>
      </c>
    </row>
    <row r="35639" spans="8:8">
      <c r="H35639" t="str">
        <f t="shared" si="264"/>
        <v/>
      </c>
    </row>
    <row r="35640" spans="8:8">
      <c r="H35640" t="str">
        <f t="shared" si="264"/>
        <v/>
      </c>
    </row>
    <row r="35641" spans="8:8">
      <c r="H35641" t="str">
        <f t="shared" si="264"/>
        <v/>
      </c>
    </row>
    <row r="35642" spans="8:8">
      <c r="H35642" t="str">
        <f t="shared" si="264"/>
        <v/>
      </c>
    </row>
    <row r="35643" spans="8:8">
      <c r="H35643" t="str">
        <f t="shared" si="264"/>
        <v/>
      </c>
    </row>
    <row r="35644" spans="8:8">
      <c r="H35644" t="str">
        <f t="shared" si="264"/>
        <v/>
      </c>
    </row>
    <row r="35645" spans="8:8">
      <c r="H35645" t="str">
        <f t="shared" si="264"/>
        <v/>
      </c>
    </row>
    <row r="35646" spans="8:8">
      <c r="H35646" t="str">
        <f t="shared" si="264"/>
        <v/>
      </c>
    </row>
    <row r="35647" spans="8:8">
      <c r="H35647" t="str">
        <f t="shared" si="264"/>
        <v/>
      </c>
    </row>
    <row r="35648" spans="8:8">
      <c r="H35648" t="str">
        <f t="shared" si="264"/>
        <v/>
      </c>
    </row>
    <row r="35649" spans="8:8">
      <c r="H35649" t="str">
        <f t="shared" si="264"/>
        <v/>
      </c>
    </row>
    <row r="35650" spans="8:8">
      <c r="H35650" t="str">
        <f t="shared" si="264"/>
        <v/>
      </c>
    </row>
    <row r="35651" spans="8:8">
      <c r="H35651" t="str">
        <f t="shared" si="264"/>
        <v/>
      </c>
    </row>
    <row r="35652" spans="8:8">
      <c r="H35652" t="str">
        <f t="shared" si="264"/>
        <v/>
      </c>
    </row>
    <row r="35653" spans="8:8">
      <c r="H35653" t="str">
        <f t="shared" si="264"/>
        <v/>
      </c>
    </row>
    <row r="35654" spans="8:8">
      <c r="H35654" t="str">
        <f t="shared" si="264"/>
        <v/>
      </c>
    </row>
    <row r="35655" spans="8:8">
      <c r="H35655" t="str">
        <f t="shared" si="264"/>
        <v/>
      </c>
    </row>
    <row r="35656" spans="8:8">
      <c r="H35656" t="str">
        <f t="shared" si="264"/>
        <v/>
      </c>
    </row>
    <row r="35657" spans="8:8">
      <c r="H35657" t="str">
        <f t="shared" si="264"/>
        <v/>
      </c>
    </row>
    <row r="35658" spans="8:8">
      <c r="H35658" t="str">
        <f t="shared" si="264"/>
        <v/>
      </c>
    </row>
    <row r="35659" spans="8:8">
      <c r="H35659" t="str">
        <f t="shared" si="264"/>
        <v/>
      </c>
    </row>
    <row r="35660" spans="8:8">
      <c r="H35660" t="str">
        <f t="shared" si="264"/>
        <v/>
      </c>
    </row>
    <row r="35661" spans="8:8">
      <c r="H35661" t="str">
        <f t="shared" si="264"/>
        <v/>
      </c>
    </row>
    <row r="35662" spans="8:8">
      <c r="H35662" t="str">
        <f t="shared" si="264"/>
        <v/>
      </c>
    </row>
    <row r="35663" spans="8:8">
      <c r="H35663" t="str">
        <f t="shared" si="264"/>
        <v/>
      </c>
    </row>
    <row r="35664" spans="8:8">
      <c r="H35664" t="str">
        <f t="shared" si="264"/>
        <v/>
      </c>
    </row>
    <row r="35665" spans="8:8">
      <c r="H35665" t="str">
        <f t="shared" si="264"/>
        <v/>
      </c>
    </row>
    <row r="35666" spans="8:8">
      <c r="H35666" t="str">
        <f t="shared" si="264"/>
        <v/>
      </c>
    </row>
    <row r="35667" spans="8:8">
      <c r="H35667" t="str">
        <f t="shared" si="264"/>
        <v/>
      </c>
    </row>
    <row r="35668" spans="8:8">
      <c r="H35668" t="str">
        <f t="shared" si="264"/>
        <v/>
      </c>
    </row>
    <row r="35669" spans="8:8">
      <c r="H35669" t="str">
        <f t="shared" si="264"/>
        <v/>
      </c>
    </row>
    <row r="35670" spans="8:8">
      <c r="H35670" t="str">
        <f t="shared" si="264"/>
        <v/>
      </c>
    </row>
    <row r="35671" spans="8:8">
      <c r="H35671" t="str">
        <f t="shared" si="264"/>
        <v/>
      </c>
    </row>
    <row r="35672" spans="8:8">
      <c r="H35672" t="str">
        <f t="shared" si="264"/>
        <v/>
      </c>
    </row>
    <row r="35673" spans="8:8">
      <c r="H35673" t="str">
        <f t="shared" si="264"/>
        <v/>
      </c>
    </row>
    <row r="35674" spans="8:8">
      <c r="H35674" t="str">
        <f t="shared" si="264"/>
        <v/>
      </c>
    </row>
    <row r="35675" spans="8:8">
      <c r="H35675" t="str">
        <f t="shared" si="264"/>
        <v/>
      </c>
    </row>
    <row r="35676" spans="8:8">
      <c r="H35676" t="str">
        <f t="shared" si="264"/>
        <v/>
      </c>
    </row>
    <row r="35677" spans="8:8">
      <c r="H35677" t="str">
        <f t="shared" si="264"/>
        <v/>
      </c>
    </row>
    <row r="35678" spans="8:8">
      <c r="H35678" t="str">
        <f t="shared" si="264"/>
        <v/>
      </c>
    </row>
    <row r="35679" spans="8:8">
      <c r="H35679" t="str">
        <f t="shared" si="264"/>
        <v/>
      </c>
    </row>
    <row r="35680" spans="8:8">
      <c r="H35680" t="str">
        <f t="shared" si="264"/>
        <v/>
      </c>
    </row>
    <row r="35681" spans="8:8">
      <c r="H35681" t="str">
        <f t="shared" si="264"/>
        <v/>
      </c>
    </row>
    <row r="35682" spans="8:8">
      <c r="H35682" t="str">
        <f t="shared" ref="H35682:H35745" si="265">_xlfn.TEXTJOIN(", ", TRUE, G35682:G35682)</f>
        <v/>
      </c>
    </row>
    <row r="35683" spans="8:8">
      <c r="H35683" t="str">
        <f t="shared" si="265"/>
        <v/>
      </c>
    </row>
    <row r="35684" spans="8:8">
      <c r="H35684" t="str">
        <f t="shared" si="265"/>
        <v/>
      </c>
    </row>
    <row r="35685" spans="8:8">
      <c r="H35685" t="str">
        <f t="shared" si="265"/>
        <v/>
      </c>
    </row>
    <row r="35686" spans="8:8">
      <c r="H35686" t="str">
        <f t="shared" si="265"/>
        <v/>
      </c>
    </row>
    <row r="35687" spans="8:8">
      <c r="H35687" t="str">
        <f t="shared" si="265"/>
        <v/>
      </c>
    </row>
    <row r="35688" spans="8:8">
      <c r="H35688" t="str">
        <f t="shared" si="265"/>
        <v/>
      </c>
    </row>
    <row r="35689" spans="8:8">
      <c r="H35689" t="str">
        <f t="shared" si="265"/>
        <v/>
      </c>
    </row>
    <row r="35690" spans="8:8">
      <c r="H35690" t="str">
        <f t="shared" si="265"/>
        <v/>
      </c>
    </row>
    <row r="35691" spans="8:8">
      <c r="H35691" t="str">
        <f t="shared" si="265"/>
        <v/>
      </c>
    </row>
    <row r="35692" spans="8:8">
      <c r="H35692" t="str">
        <f t="shared" si="265"/>
        <v/>
      </c>
    </row>
    <row r="35693" spans="8:8">
      <c r="H35693" t="str">
        <f t="shared" si="265"/>
        <v/>
      </c>
    </row>
    <row r="35694" spans="8:8">
      <c r="H35694" t="str">
        <f t="shared" si="265"/>
        <v/>
      </c>
    </row>
    <row r="35695" spans="8:8">
      <c r="H35695" t="str">
        <f t="shared" si="265"/>
        <v/>
      </c>
    </row>
    <row r="35696" spans="8:8">
      <c r="H35696" t="str">
        <f t="shared" si="265"/>
        <v/>
      </c>
    </row>
    <row r="35697" spans="8:8">
      <c r="H35697" t="str">
        <f t="shared" si="265"/>
        <v/>
      </c>
    </row>
    <row r="35698" spans="8:8">
      <c r="H35698" t="str">
        <f t="shared" si="265"/>
        <v/>
      </c>
    </row>
    <row r="35699" spans="8:8">
      <c r="H35699" t="str">
        <f t="shared" si="265"/>
        <v/>
      </c>
    </row>
    <row r="35700" spans="8:8">
      <c r="H35700" t="str">
        <f t="shared" si="265"/>
        <v/>
      </c>
    </row>
    <row r="35701" spans="8:8">
      <c r="H35701" t="str">
        <f t="shared" si="265"/>
        <v/>
      </c>
    </row>
    <row r="35702" spans="8:8">
      <c r="H35702" t="str">
        <f t="shared" si="265"/>
        <v/>
      </c>
    </row>
    <row r="35703" spans="8:8">
      <c r="H35703" t="str">
        <f t="shared" si="265"/>
        <v/>
      </c>
    </row>
    <row r="35704" spans="8:8">
      <c r="H35704" t="str">
        <f t="shared" si="265"/>
        <v/>
      </c>
    </row>
    <row r="35705" spans="8:8">
      <c r="H35705" t="str">
        <f t="shared" si="265"/>
        <v/>
      </c>
    </row>
    <row r="35706" spans="8:8">
      <c r="H35706" t="str">
        <f t="shared" si="265"/>
        <v/>
      </c>
    </row>
    <row r="35707" spans="8:8">
      <c r="H35707" t="str">
        <f t="shared" si="265"/>
        <v/>
      </c>
    </row>
    <row r="35708" spans="8:8">
      <c r="H35708" t="str">
        <f t="shared" si="265"/>
        <v/>
      </c>
    </row>
    <row r="35709" spans="8:8">
      <c r="H35709" t="str">
        <f t="shared" si="265"/>
        <v/>
      </c>
    </row>
    <row r="35710" spans="8:8">
      <c r="H35710" t="str">
        <f t="shared" si="265"/>
        <v/>
      </c>
    </row>
    <row r="35711" spans="8:8">
      <c r="H35711" t="str">
        <f t="shared" si="265"/>
        <v/>
      </c>
    </row>
    <row r="35712" spans="8:8">
      <c r="H35712" t="str">
        <f t="shared" si="265"/>
        <v/>
      </c>
    </row>
    <row r="35713" spans="8:8">
      <c r="H35713" t="str">
        <f t="shared" si="265"/>
        <v/>
      </c>
    </row>
    <row r="35714" spans="8:8">
      <c r="H35714" t="str">
        <f t="shared" si="265"/>
        <v/>
      </c>
    </row>
    <row r="35715" spans="8:8">
      <c r="H35715" t="str">
        <f t="shared" si="265"/>
        <v/>
      </c>
    </row>
    <row r="35716" spans="8:8">
      <c r="H35716" t="str">
        <f t="shared" si="265"/>
        <v/>
      </c>
    </row>
    <row r="35717" spans="8:8">
      <c r="H35717" t="str">
        <f t="shared" si="265"/>
        <v/>
      </c>
    </row>
    <row r="35718" spans="8:8">
      <c r="H35718" t="str">
        <f t="shared" si="265"/>
        <v/>
      </c>
    </row>
    <row r="35719" spans="8:8">
      <c r="H35719" t="str">
        <f t="shared" si="265"/>
        <v/>
      </c>
    </row>
    <row r="35720" spans="8:8">
      <c r="H35720" t="str">
        <f t="shared" si="265"/>
        <v/>
      </c>
    </row>
    <row r="35721" spans="8:8">
      <c r="H35721" t="str">
        <f t="shared" si="265"/>
        <v/>
      </c>
    </row>
    <row r="35722" spans="8:8">
      <c r="H35722" t="str">
        <f t="shared" si="265"/>
        <v/>
      </c>
    </row>
    <row r="35723" spans="8:8">
      <c r="H35723" t="str">
        <f t="shared" si="265"/>
        <v/>
      </c>
    </row>
    <row r="35724" spans="8:8">
      <c r="H35724" t="str">
        <f t="shared" si="265"/>
        <v/>
      </c>
    </row>
    <row r="35725" spans="8:8">
      <c r="H35725" t="str">
        <f t="shared" si="265"/>
        <v/>
      </c>
    </row>
    <row r="35726" spans="8:8">
      <c r="H35726" t="str">
        <f t="shared" si="265"/>
        <v/>
      </c>
    </row>
    <row r="35727" spans="8:8">
      <c r="H35727" t="str">
        <f t="shared" si="265"/>
        <v/>
      </c>
    </row>
    <row r="35728" spans="8:8">
      <c r="H35728" t="str">
        <f t="shared" si="265"/>
        <v/>
      </c>
    </row>
    <row r="35729" spans="8:8">
      <c r="H35729" t="str">
        <f t="shared" si="265"/>
        <v/>
      </c>
    </row>
    <row r="35730" spans="8:8">
      <c r="H35730" t="str">
        <f t="shared" si="265"/>
        <v/>
      </c>
    </row>
    <row r="35731" spans="8:8">
      <c r="H35731" t="str">
        <f t="shared" si="265"/>
        <v/>
      </c>
    </row>
    <row r="35732" spans="8:8">
      <c r="H35732" t="str">
        <f t="shared" si="265"/>
        <v/>
      </c>
    </row>
    <row r="35733" spans="8:8">
      <c r="H35733" t="str">
        <f t="shared" si="265"/>
        <v/>
      </c>
    </row>
    <row r="35734" spans="8:8">
      <c r="H35734" t="str">
        <f t="shared" si="265"/>
        <v/>
      </c>
    </row>
    <row r="35735" spans="8:8">
      <c r="H35735" t="str">
        <f t="shared" si="265"/>
        <v/>
      </c>
    </row>
    <row r="35736" spans="8:8">
      <c r="H35736" t="str">
        <f t="shared" si="265"/>
        <v/>
      </c>
    </row>
    <row r="35737" spans="8:8">
      <c r="H35737" t="str">
        <f t="shared" si="265"/>
        <v/>
      </c>
    </row>
    <row r="35738" spans="8:8">
      <c r="H35738" t="str">
        <f t="shared" si="265"/>
        <v/>
      </c>
    </row>
    <row r="35739" spans="8:8">
      <c r="H35739" t="str">
        <f t="shared" si="265"/>
        <v/>
      </c>
    </row>
    <row r="35740" spans="8:8">
      <c r="H35740" t="str">
        <f t="shared" si="265"/>
        <v/>
      </c>
    </row>
    <row r="35741" spans="8:8">
      <c r="H35741" t="str">
        <f t="shared" si="265"/>
        <v/>
      </c>
    </row>
    <row r="35742" spans="8:8">
      <c r="H35742" t="str">
        <f t="shared" si="265"/>
        <v/>
      </c>
    </row>
    <row r="35743" spans="8:8">
      <c r="H35743" t="str">
        <f t="shared" si="265"/>
        <v/>
      </c>
    </row>
    <row r="35744" spans="8:8">
      <c r="H35744" t="str">
        <f t="shared" si="265"/>
        <v/>
      </c>
    </row>
    <row r="35745" spans="8:8">
      <c r="H35745" t="str">
        <f t="shared" si="265"/>
        <v/>
      </c>
    </row>
    <row r="35746" spans="8:8">
      <c r="H35746" t="str">
        <f t="shared" ref="H35746:H35809" si="266">_xlfn.TEXTJOIN(", ", TRUE, G35746:G35746)</f>
        <v/>
      </c>
    </row>
    <row r="35747" spans="8:8">
      <c r="H35747" t="str">
        <f t="shared" si="266"/>
        <v/>
      </c>
    </row>
    <row r="35748" spans="8:8">
      <c r="H35748" t="str">
        <f t="shared" si="266"/>
        <v/>
      </c>
    </row>
    <row r="35749" spans="8:8">
      <c r="H35749" t="str">
        <f t="shared" si="266"/>
        <v/>
      </c>
    </row>
    <row r="35750" spans="8:8">
      <c r="H35750" t="str">
        <f t="shared" si="266"/>
        <v/>
      </c>
    </row>
    <row r="35751" spans="8:8">
      <c r="H35751" t="str">
        <f t="shared" si="266"/>
        <v/>
      </c>
    </row>
    <row r="35752" spans="8:8">
      <c r="H35752" t="str">
        <f t="shared" si="266"/>
        <v/>
      </c>
    </row>
    <row r="35753" spans="8:8">
      <c r="H35753" t="str">
        <f t="shared" si="266"/>
        <v/>
      </c>
    </row>
    <row r="35754" spans="8:8">
      <c r="H35754" t="str">
        <f t="shared" si="266"/>
        <v/>
      </c>
    </row>
    <row r="35755" spans="8:8">
      <c r="H35755" t="str">
        <f t="shared" si="266"/>
        <v/>
      </c>
    </row>
    <row r="35756" spans="8:8">
      <c r="H35756" t="str">
        <f t="shared" si="266"/>
        <v/>
      </c>
    </row>
    <row r="35757" spans="8:8">
      <c r="H35757" t="str">
        <f t="shared" si="266"/>
        <v/>
      </c>
    </row>
    <row r="35758" spans="8:8">
      <c r="H35758" t="str">
        <f t="shared" si="266"/>
        <v/>
      </c>
    </row>
    <row r="35759" spans="8:8">
      <c r="H35759" t="str">
        <f t="shared" si="266"/>
        <v/>
      </c>
    </row>
    <row r="35760" spans="8:8">
      <c r="H35760" t="str">
        <f t="shared" si="266"/>
        <v/>
      </c>
    </row>
    <row r="35761" spans="8:8">
      <c r="H35761" t="str">
        <f t="shared" si="266"/>
        <v/>
      </c>
    </row>
    <row r="35762" spans="8:8">
      <c r="H35762" t="str">
        <f t="shared" si="266"/>
        <v/>
      </c>
    </row>
    <row r="35763" spans="8:8">
      <c r="H35763" t="str">
        <f t="shared" si="266"/>
        <v/>
      </c>
    </row>
    <row r="35764" spans="8:8">
      <c r="H35764" t="str">
        <f t="shared" si="266"/>
        <v/>
      </c>
    </row>
    <row r="35765" spans="8:8">
      <c r="H35765" t="str">
        <f t="shared" si="266"/>
        <v/>
      </c>
    </row>
    <row r="35766" spans="8:8">
      <c r="H35766" t="str">
        <f t="shared" si="266"/>
        <v/>
      </c>
    </row>
    <row r="35767" spans="8:8">
      <c r="H35767" t="str">
        <f t="shared" si="266"/>
        <v/>
      </c>
    </row>
    <row r="35768" spans="8:8">
      <c r="H35768" t="str">
        <f t="shared" si="266"/>
        <v/>
      </c>
    </row>
    <row r="35769" spans="8:8">
      <c r="H35769" t="str">
        <f t="shared" si="266"/>
        <v/>
      </c>
    </row>
    <row r="35770" spans="8:8">
      <c r="H35770" t="str">
        <f t="shared" si="266"/>
        <v/>
      </c>
    </row>
    <row r="35771" spans="8:8">
      <c r="H35771" t="str">
        <f t="shared" si="266"/>
        <v/>
      </c>
    </row>
    <row r="35772" spans="8:8">
      <c r="H35772" t="str">
        <f t="shared" si="266"/>
        <v/>
      </c>
    </row>
    <row r="35773" spans="8:8">
      <c r="H35773" t="str">
        <f t="shared" si="266"/>
        <v/>
      </c>
    </row>
    <row r="35774" spans="8:8">
      <c r="H35774" t="str">
        <f t="shared" si="266"/>
        <v/>
      </c>
    </row>
    <row r="35775" spans="8:8">
      <c r="H35775" t="str">
        <f t="shared" si="266"/>
        <v/>
      </c>
    </row>
    <row r="35776" spans="8:8">
      <c r="H35776" t="str">
        <f t="shared" si="266"/>
        <v/>
      </c>
    </row>
    <row r="35777" spans="8:8">
      <c r="H35777" t="str">
        <f t="shared" si="266"/>
        <v/>
      </c>
    </row>
    <row r="35778" spans="8:8">
      <c r="H35778" t="str">
        <f t="shared" si="266"/>
        <v/>
      </c>
    </row>
    <row r="35779" spans="8:8">
      <c r="H35779" t="str">
        <f t="shared" si="266"/>
        <v/>
      </c>
    </row>
    <row r="35780" spans="8:8">
      <c r="H35780" t="str">
        <f t="shared" si="266"/>
        <v/>
      </c>
    </row>
    <row r="35781" spans="8:8">
      <c r="H35781" t="str">
        <f t="shared" si="266"/>
        <v/>
      </c>
    </row>
    <row r="35782" spans="8:8">
      <c r="H35782" t="str">
        <f t="shared" si="266"/>
        <v/>
      </c>
    </row>
    <row r="35783" spans="8:8">
      <c r="H35783" t="str">
        <f t="shared" si="266"/>
        <v/>
      </c>
    </row>
    <row r="35784" spans="8:8">
      <c r="H35784" t="str">
        <f t="shared" si="266"/>
        <v/>
      </c>
    </row>
    <row r="35785" spans="8:8">
      <c r="H35785" t="str">
        <f t="shared" si="266"/>
        <v/>
      </c>
    </row>
    <row r="35786" spans="8:8">
      <c r="H35786" t="str">
        <f t="shared" si="266"/>
        <v/>
      </c>
    </row>
    <row r="35787" spans="8:8">
      <c r="H35787" t="str">
        <f t="shared" si="266"/>
        <v/>
      </c>
    </row>
    <row r="35788" spans="8:8">
      <c r="H35788" t="str">
        <f t="shared" si="266"/>
        <v/>
      </c>
    </row>
    <row r="35789" spans="8:8">
      <c r="H35789" t="str">
        <f t="shared" si="266"/>
        <v/>
      </c>
    </row>
    <row r="35790" spans="8:8">
      <c r="H35790" t="str">
        <f t="shared" si="266"/>
        <v/>
      </c>
    </row>
    <row r="35791" spans="8:8">
      <c r="H35791" t="str">
        <f t="shared" si="266"/>
        <v/>
      </c>
    </row>
    <row r="35792" spans="8:8">
      <c r="H35792" t="str">
        <f t="shared" si="266"/>
        <v/>
      </c>
    </row>
    <row r="35793" spans="8:8">
      <c r="H35793" t="str">
        <f t="shared" si="266"/>
        <v/>
      </c>
    </row>
    <row r="35794" spans="8:8">
      <c r="H35794" t="str">
        <f t="shared" si="266"/>
        <v/>
      </c>
    </row>
    <row r="35795" spans="8:8">
      <c r="H35795" t="str">
        <f t="shared" si="266"/>
        <v/>
      </c>
    </row>
    <row r="35796" spans="8:8">
      <c r="H35796" t="str">
        <f t="shared" si="266"/>
        <v/>
      </c>
    </row>
    <row r="35797" spans="8:8">
      <c r="H35797" t="str">
        <f t="shared" si="266"/>
        <v/>
      </c>
    </row>
    <row r="35798" spans="8:8">
      <c r="H35798" t="str">
        <f t="shared" si="266"/>
        <v/>
      </c>
    </row>
    <row r="35799" spans="8:8">
      <c r="H35799" t="str">
        <f t="shared" si="266"/>
        <v/>
      </c>
    </row>
    <row r="35800" spans="8:8">
      <c r="H35800" t="str">
        <f t="shared" si="266"/>
        <v/>
      </c>
    </row>
    <row r="35801" spans="8:8">
      <c r="H35801" t="str">
        <f t="shared" si="266"/>
        <v/>
      </c>
    </row>
    <row r="35802" spans="8:8">
      <c r="H35802" t="str">
        <f t="shared" si="266"/>
        <v/>
      </c>
    </row>
    <row r="35803" spans="8:8">
      <c r="H35803" t="str">
        <f t="shared" si="266"/>
        <v/>
      </c>
    </row>
    <row r="35804" spans="8:8">
      <c r="H35804" t="str">
        <f t="shared" si="266"/>
        <v/>
      </c>
    </row>
    <row r="35805" spans="8:8">
      <c r="H35805" t="str">
        <f t="shared" si="266"/>
        <v/>
      </c>
    </row>
    <row r="35806" spans="8:8">
      <c r="H35806" t="str">
        <f t="shared" si="266"/>
        <v/>
      </c>
    </row>
    <row r="35807" spans="8:8">
      <c r="H35807" t="str">
        <f t="shared" si="266"/>
        <v/>
      </c>
    </row>
    <row r="35808" spans="8:8">
      <c r="H35808" t="str">
        <f t="shared" si="266"/>
        <v/>
      </c>
    </row>
    <row r="35809" spans="8:8">
      <c r="H35809" t="str">
        <f t="shared" si="266"/>
        <v/>
      </c>
    </row>
    <row r="35810" spans="8:8">
      <c r="H35810" t="str">
        <f t="shared" ref="H35810:H35873" si="267">_xlfn.TEXTJOIN(", ", TRUE, G35810:G35810)</f>
        <v/>
      </c>
    </row>
    <row r="35811" spans="8:8">
      <c r="H35811" t="str">
        <f t="shared" si="267"/>
        <v/>
      </c>
    </row>
    <row r="35812" spans="8:8">
      <c r="H35812" t="str">
        <f t="shared" si="267"/>
        <v/>
      </c>
    </row>
    <row r="35813" spans="8:8">
      <c r="H35813" t="str">
        <f t="shared" si="267"/>
        <v/>
      </c>
    </row>
    <row r="35814" spans="8:8">
      <c r="H35814" t="str">
        <f t="shared" si="267"/>
        <v/>
      </c>
    </row>
    <row r="35815" spans="8:8">
      <c r="H35815" t="str">
        <f t="shared" si="267"/>
        <v/>
      </c>
    </row>
    <row r="35816" spans="8:8">
      <c r="H35816" t="str">
        <f t="shared" si="267"/>
        <v/>
      </c>
    </row>
    <row r="35817" spans="8:8">
      <c r="H35817" t="str">
        <f t="shared" si="267"/>
        <v/>
      </c>
    </row>
    <row r="35818" spans="8:8">
      <c r="H35818" t="str">
        <f t="shared" si="267"/>
        <v/>
      </c>
    </row>
    <row r="35819" spans="8:8">
      <c r="H35819" t="str">
        <f t="shared" si="267"/>
        <v/>
      </c>
    </row>
    <row r="35820" spans="8:8">
      <c r="H35820" t="str">
        <f t="shared" si="267"/>
        <v/>
      </c>
    </row>
    <row r="35821" spans="8:8">
      <c r="H35821" t="str">
        <f t="shared" si="267"/>
        <v/>
      </c>
    </row>
    <row r="35822" spans="8:8">
      <c r="H35822" t="str">
        <f t="shared" si="267"/>
        <v/>
      </c>
    </row>
    <row r="35823" spans="8:8">
      <c r="H35823" t="str">
        <f t="shared" si="267"/>
        <v/>
      </c>
    </row>
    <row r="35824" spans="8:8">
      <c r="H35824" t="str">
        <f t="shared" si="267"/>
        <v/>
      </c>
    </row>
    <row r="35825" spans="8:8">
      <c r="H35825" t="str">
        <f t="shared" si="267"/>
        <v/>
      </c>
    </row>
    <row r="35826" spans="8:8">
      <c r="H35826" t="str">
        <f t="shared" si="267"/>
        <v/>
      </c>
    </row>
    <row r="35827" spans="8:8">
      <c r="H35827" t="str">
        <f t="shared" si="267"/>
        <v/>
      </c>
    </row>
    <row r="35828" spans="8:8">
      <c r="H35828" t="str">
        <f t="shared" si="267"/>
        <v/>
      </c>
    </row>
    <row r="35829" spans="8:8">
      <c r="H35829" t="str">
        <f t="shared" si="267"/>
        <v/>
      </c>
    </row>
    <row r="35830" spans="8:8">
      <c r="H35830" t="str">
        <f t="shared" si="267"/>
        <v/>
      </c>
    </row>
    <row r="35831" spans="8:8">
      <c r="H35831" t="str">
        <f t="shared" si="267"/>
        <v/>
      </c>
    </row>
    <row r="35832" spans="8:8">
      <c r="H35832" t="str">
        <f t="shared" si="267"/>
        <v/>
      </c>
    </row>
    <row r="35833" spans="8:8">
      <c r="H35833" t="str">
        <f t="shared" si="267"/>
        <v/>
      </c>
    </row>
    <row r="35834" spans="8:8">
      <c r="H35834" t="str">
        <f t="shared" si="267"/>
        <v/>
      </c>
    </row>
    <row r="35835" spans="8:8">
      <c r="H35835" t="str">
        <f t="shared" si="267"/>
        <v/>
      </c>
    </row>
    <row r="35836" spans="8:8">
      <c r="H35836" t="str">
        <f t="shared" si="267"/>
        <v/>
      </c>
    </row>
    <row r="35837" spans="8:8">
      <c r="H35837" t="str">
        <f t="shared" si="267"/>
        <v/>
      </c>
    </row>
    <row r="35838" spans="8:8">
      <c r="H35838" t="str">
        <f t="shared" si="267"/>
        <v/>
      </c>
    </row>
    <row r="35839" spans="8:8">
      <c r="H35839" t="str">
        <f t="shared" si="267"/>
        <v/>
      </c>
    </row>
    <row r="35840" spans="8:8">
      <c r="H35840" t="str">
        <f t="shared" si="267"/>
        <v/>
      </c>
    </row>
    <row r="35841" spans="8:8">
      <c r="H35841" t="str">
        <f t="shared" si="267"/>
        <v/>
      </c>
    </row>
    <row r="35842" spans="8:8">
      <c r="H35842" t="str">
        <f t="shared" si="267"/>
        <v/>
      </c>
    </row>
    <row r="35843" spans="8:8">
      <c r="H35843" t="str">
        <f t="shared" si="267"/>
        <v/>
      </c>
    </row>
    <row r="35844" spans="8:8">
      <c r="H35844" t="str">
        <f t="shared" si="267"/>
        <v/>
      </c>
    </row>
    <row r="35845" spans="8:8">
      <c r="H35845" t="str">
        <f t="shared" si="267"/>
        <v/>
      </c>
    </row>
    <row r="35846" spans="8:8">
      <c r="H35846" t="str">
        <f t="shared" si="267"/>
        <v/>
      </c>
    </row>
    <row r="35847" spans="8:8">
      <c r="H35847" t="str">
        <f t="shared" si="267"/>
        <v/>
      </c>
    </row>
    <row r="35848" spans="8:8">
      <c r="H35848" t="str">
        <f t="shared" si="267"/>
        <v/>
      </c>
    </row>
    <row r="35849" spans="8:8">
      <c r="H35849" t="str">
        <f t="shared" si="267"/>
        <v/>
      </c>
    </row>
    <row r="35850" spans="8:8">
      <c r="H35850" t="str">
        <f t="shared" si="267"/>
        <v/>
      </c>
    </row>
    <row r="35851" spans="8:8">
      <c r="H35851" t="str">
        <f t="shared" si="267"/>
        <v/>
      </c>
    </row>
    <row r="35852" spans="8:8">
      <c r="H35852" t="str">
        <f t="shared" si="267"/>
        <v/>
      </c>
    </row>
    <row r="35853" spans="8:8">
      <c r="H35853" t="str">
        <f t="shared" si="267"/>
        <v/>
      </c>
    </row>
    <row r="35854" spans="8:8">
      <c r="H35854" t="str">
        <f t="shared" si="267"/>
        <v/>
      </c>
    </row>
    <row r="35855" spans="8:8">
      <c r="H35855" t="str">
        <f t="shared" si="267"/>
        <v/>
      </c>
    </row>
    <row r="35856" spans="8:8">
      <c r="H35856" t="str">
        <f t="shared" si="267"/>
        <v/>
      </c>
    </row>
    <row r="35857" spans="8:8">
      <c r="H35857" t="str">
        <f t="shared" si="267"/>
        <v/>
      </c>
    </row>
    <row r="35858" spans="8:8">
      <c r="H35858" t="str">
        <f t="shared" si="267"/>
        <v/>
      </c>
    </row>
    <row r="35859" spans="8:8">
      <c r="H35859" t="str">
        <f t="shared" si="267"/>
        <v/>
      </c>
    </row>
    <row r="35860" spans="8:8">
      <c r="H35860" t="str">
        <f t="shared" si="267"/>
        <v/>
      </c>
    </row>
    <row r="35861" spans="8:8">
      <c r="H35861" t="str">
        <f t="shared" si="267"/>
        <v/>
      </c>
    </row>
    <row r="35862" spans="8:8">
      <c r="H35862" t="str">
        <f t="shared" si="267"/>
        <v/>
      </c>
    </row>
    <row r="35863" spans="8:8">
      <c r="H35863" t="str">
        <f t="shared" si="267"/>
        <v/>
      </c>
    </row>
    <row r="35864" spans="8:8">
      <c r="H35864" t="str">
        <f t="shared" si="267"/>
        <v/>
      </c>
    </row>
    <row r="35865" spans="8:8">
      <c r="H35865" t="str">
        <f t="shared" si="267"/>
        <v/>
      </c>
    </row>
    <row r="35866" spans="8:8">
      <c r="H35866" t="str">
        <f t="shared" si="267"/>
        <v/>
      </c>
    </row>
    <row r="35867" spans="8:8">
      <c r="H35867" t="str">
        <f t="shared" si="267"/>
        <v/>
      </c>
    </row>
    <row r="35868" spans="8:8">
      <c r="H35868" t="str">
        <f t="shared" si="267"/>
        <v/>
      </c>
    </row>
    <row r="35869" spans="8:8">
      <c r="H35869" t="str">
        <f t="shared" si="267"/>
        <v/>
      </c>
    </row>
    <row r="35870" spans="8:8">
      <c r="H35870" t="str">
        <f t="shared" si="267"/>
        <v/>
      </c>
    </row>
    <row r="35871" spans="8:8">
      <c r="H35871" t="str">
        <f t="shared" si="267"/>
        <v/>
      </c>
    </row>
    <row r="35872" spans="8:8">
      <c r="H35872" t="str">
        <f t="shared" si="267"/>
        <v/>
      </c>
    </row>
    <row r="35873" spans="8:8">
      <c r="H35873" t="str">
        <f t="shared" si="267"/>
        <v/>
      </c>
    </row>
    <row r="35874" spans="8:8">
      <c r="H35874" t="str">
        <f t="shared" ref="H35874:H35937" si="268">_xlfn.TEXTJOIN(", ", TRUE, G35874:G35874)</f>
        <v/>
      </c>
    </row>
    <row r="35875" spans="8:8">
      <c r="H35875" t="str">
        <f t="shared" si="268"/>
        <v/>
      </c>
    </row>
    <row r="35876" spans="8:8">
      <c r="H35876" t="str">
        <f t="shared" si="268"/>
        <v/>
      </c>
    </row>
    <row r="35877" spans="8:8">
      <c r="H35877" t="str">
        <f t="shared" si="268"/>
        <v/>
      </c>
    </row>
    <row r="35878" spans="8:8">
      <c r="H35878" t="str">
        <f t="shared" si="268"/>
        <v/>
      </c>
    </row>
    <row r="35879" spans="8:8">
      <c r="H35879" t="str">
        <f t="shared" si="268"/>
        <v/>
      </c>
    </row>
    <row r="35880" spans="8:8">
      <c r="H35880" t="str">
        <f t="shared" si="268"/>
        <v/>
      </c>
    </row>
    <row r="35881" spans="8:8">
      <c r="H35881" t="str">
        <f t="shared" si="268"/>
        <v/>
      </c>
    </row>
    <row r="35882" spans="8:8">
      <c r="H35882" t="str">
        <f t="shared" si="268"/>
        <v/>
      </c>
    </row>
    <row r="35883" spans="8:8">
      <c r="H35883" t="str">
        <f t="shared" si="268"/>
        <v/>
      </c>
    </row>
    <row r="35884" spans="8:8">
      <c r="H35884" t="str">
        <f t="shared" si="268"/>
        <v/>
      </c>
    </row>
    <row r="35885" spans="8:8">
      <c r="H35885" t="str">
        <f t="shared" si="268"/>
        <v/>
      </c>
    </row>
    <row r="35886" spans="8:8">
      <c r="H35886" t="str">
        <f t="shared" si="268"/>
        <v/>
      </c>
    </row>
    <row r="35887" spans="8:8">
      <c r="H35887" t="str">
        <f t="shared" si="268"/>
        <v/>
      </c>
    </row>
    <row r="35888" spans="8:8">
      <c r="H35888" t="str">
        <f t="shared" si="268"/>
        <v/>
      </c>
    </row>
    <row r="35889" spans="8:8">
      <c r="H35889" t="str">
        <f t="shared" si="268"/>
        <v/>
      </c>
    </row>
    <row r="35890" spans="8:8">
      <c r="H35890" t="str">
        <f t="shared" si="268"/>
        <v/>
      </c>
    </row>
    <row r="35891" spans="8:8">
      <c r="H35891" t="str">
        <f t="shared" si="268"/>
        <v/>
      </c>
    </row>
    <row r="35892" spans="8:8">
      <c r="H35892" t="str">
        <f t="shared" si="268"/>
        <v/>
      </c>
    </row>
    <row r="35893" spans="8:8">
      <c r="H35893" t="str">
        <f t="shared" si="268"/>
        <v/>
      </c>
    </row>
    <row r="35894" spans="8:8">
      <c r="H35894" t="str">
        <f t="shared" si="268"/>
        <v/>
      </c>
    </row>
    <row r="35895" spans="8:8">
      <c r="H35895" t="str">
        <f t="shared" si="268"/>
        <v/>
      </c>
    </row>
    <row r="35896" spans="8:8">
      <c r="H35896" t="str">
        <f t="shared" si="268"/>
        <v/>
      </c>
    </row>
    <row r="35897" spans="8:8">
      <c r="H35897" t="str">
        <f t="shared" si="268"/>
        <v/>
      </c>
    </row>
    <row r="35898" spans="8:8">
      <c r="H35898" t="str">
        <f t="shared" si="268"/>
        <v/>
      </c>
    </row>
    <row r="35899" spans="8:8">
      <c r="H35899" t="str">
        <f t="shared" si="268"/>
        <v/>
      </c>
    </row>
    <row r="35900" spans="8:8">
      <c r="H35900" t="str">
        <f t="shared" si="268"/>
        <v/>
      </c>
    </row>
    <row r="35901" spans="8:8">
      <c r="H35901" t="str">
        <f t="shared" si="268"/>
        <v/>
      </c>
    </row>
    <row r="35902" spans="8:8">
      <c r="H35902" t="str">
        <f t="shared" si="268"/>
        <v/>
      </c>
    </row>
    <row r="35903" spans="8:8">
      <c r="H35903" t="str">
        <f t="shared" si="268"/>
        <v/>
      </c>
    </row>
    <row r="35904" spans="8:8">
      <c r="H35904" t="str">
        <f t="shared" si="268"/>
        <v/>
      </c>
    </row>
    <row r="35905" spans="8:8">
      <c r="H35905" t="str">
        <f t="shared" si="268"/>
        <v/>
      </c>
    </row>
    <row r="35906" spans="8:8">
      <c r="H35906" t="str">
        <f t="shared" si="268"/>
        <v/>
      </c>
    </row>
    <row r="35907" spans="8:8">
      <c r="H35907" t="str">
        <f t="shared" si="268"/>
        <v/>
      </c>
    </row>
    <row r="35908" spans="8:8">
      <c r="H35908" t="str">
        <f t="shared" si="268"/>
        <v/>
      </c>
    </row>
    <row r="35909" spans="8:8">
      <c r="H35909" t="str">
        <f t="shared" si="268"/>
        <v/>
      </c>
    </row>
    <row r="35910" spans="8:8">
      <c r="H35910" t="str">
        <f t="shared" si="268"/>
        <v/>
      </c>
    </row>
    <row r="35911" spans="8:8">
      <c r="H35911" t="str">
        <f t="shared" si="268"/>
        <v/>
      </c>
    </row>
    <row r="35912" spans="8:8">
      <c r="H35912" t="str">
        <f t="shared" si="268"/>
        <v/>
      </c>
    </row>
    <row r="35913" spans="8:8">
      <c r="H35913" t="str">
        <f t="shared" si="268"/>
        <v/>
      </c>
    </row>
    <row r="35914" spans="8:8">
      <c r="H35914" t="str">
        <f t="shared" si="268"/>
        <v/>
      </c>
    </row>
    <row r="35915" spans="8:8">
      <c r="H35915" t="str">
        <f t="shared" si="268"/>
        <v/>
      </c>
    </row>
    <row r="35916" spans="8:8">
      <c r="H35916" t="str">
        <f t="shared" si="268"/>
        <v/>
      </c>
    </row>
    <row r="35917" spans="8:8">
      <c r="H35917" t="str">
        <f t="shared" si="268"/>
        <v/>
      </c>
    </row>
    <row r="35918" spans="8:8">
      <c r="H35918" t="str">
        <f t="shared" si="268"/>
        <v/>
      </c>
    </row>
    <row r="35919" spans="8:8">
      <c r="H35919" t="str">
        <f t="shared" si="268"/>
        <v/>
      </c>
    </row>
    <row r="35920" spans="8:8">
      <c r="H35920" t="str">
        <f t="shared" si="268"/>
        <v/>
      </c>
    </row>
    <row r="35921" spans="8:8">
      <c r="H35921" t="str">
        <f t="shared" si="268"/>
        <v/>
      </c>
    </row>
    <row r="35922" spans="8:8">
      <c r="H35922" t="str">
        <f t="shared" si="268"/>
        <v/>
      </c>
    </row>
    <row r="35923" spans="8:8">
      <c r="H35923" t="str">
        <f t="shared" si="268"/>
        <v/>
      </c>
    </row>
    <row r="35924" spans="8:8">
      <c r="H35924" t="str">
        <f t="shared" si="268"/>
        <v/>
      </c>
    </row>
    <row r="35925" spans="8:8">
      <c r="H35925" t="str">
        <f t="shared" si="268"/>
        <v/>
      </c>
    </row>
    <row r="35926" spans="8:8">
      <c r="H35926" t="str">
        <f t="shared" si="268"/>
        <v/>
      </c>
    </row>
    <row r="35927" spans="8:8">
      <c r="H35927" t="str">
        <f t="shared" si="268"/>
        <v/>
      </c>
    </row>
    <row r="35928" spans="8:8">
      <c r="H35928" t="str">
        <f t="shared" si="268"/>
        <v/>
      </c>
    </row>
    <row r="35929" spans="8:8">
      <c r="H35929" t="str">
        <f t="shared" si="268"/>
        <v/>
      </c>
    </row>
    <row r="35930" spans="8:8">
      <c r="H35930" t="str">
        <f t="shared" si="268"/>
        <v/>
      </c>
    </row>
    <row r="35931" spans="8:8">
      <c r="H35931" t="str">
        <f t="shared" si="268"/>
        <v/>
      </c>
    </row>
    <row r="35932" spans="8:8">
      <c r="H35932" t="str">
        <f t="shared" si="268"/>
        <v/>
      </c>
    </row>
    <row r="35933" spans="8:8">
      <c r="H35933" t="str">
        <f t="shared" si="268"/>
        <v/>
      </c>
    </row>
    <row r="35934" spans="8:8">
      <c r="H35934" t="str">
        <f t="shared" si="268"/>
        <v/>
      </c>
    </row>
    <row r="35935" spans="8:8">
      <c r="H35935" t="str">
        <f t="shared" si="268"/>
        <v/>
      </c>
    </row>
    <row r="35936" spans="8:8">
      <c r="H35936" t="str">
        <f t="shared" si="268"/>
        <v/>
      </c>
    </row>
    <row r="35937" spans="8:8">
      <c r="H35937" t="str">
        <f t="shared" si="268"/>
        <v/>
      </c>
    </row>
    <row r="35938" spans="8:8">
      <c r="H35938" t="str">
        <f t="shared" ref="H35938:H36001" si="269">_xlfn.TEXTJOIN(", ", TRUE, G35938:G35938)</f>
        <v/>
      </c>
    </row>
    <row r="35939" spans="8:8">
      <c r="H35939" t="str">
        <f t="shared" si="269"/>
        <v/>
      </c>
    </row>
    <row r="35940" spans="8:8">
      <c r="H35940" t="str">
        <f t="shared" si="269"/>
        <v/>
      </c>
    </row>
    <row r="35941" spans="8:8">
      <c r="H35941" t="str">
        <f t="shared" si="269"/>
        <v/>
      </c>
    </row>
    <row r="35942" spans="8:8">
      <c r="H35942" t="str">
        <f t="shared" si="269"/>
        <v/>
      </c>
    </row>
    <row r="35943" spans="8:8">
      <c r="H35943" t="str">
        <f t="shared" si="269"/>
        <v/>
      </c>
    </row>
    <row r="35944" spans="8:8">
      <c r="H35944" t="str">
        <f t="shared" si="269"/>
        <v/>
      </c>
    </row>
    <row r="35945" spans="8:8">
      <c r="H35945" t="str">
        <f t="shared" si="269"/>
        <v/>
      </c>
    </row>
    <row r="35946" spans="8:8">
      <c r="H35946" t="str">
        <f t="shared" si="269"/>
        <v/>
      </c>
    </row>
    <row r="35947" spans="8:8">
      <c r="H35947" t="str">
        <f t="shared" si="269"/>
        <v/>
      </c>
    </row>
    <row r="35948" spans="8:8">
      <c r="H35948" t="str">
        <f t="shared" si="269"/>
        <v/>
      </c>
    </row>
    <row r="35949" spans="8:8">
      <c r="H35949" t="str">
        <f t="shared" si="269"/>
        <v/>
      </c>
    </row>
    <row r="35950" spans="8:8">
      <c r="H35950" t="str">
        <f t="shared" si="269"/>
        <v/>
      </c>
    </row>
    <row r="35951" spans="8:8">
      <c r="H35951" t="str">
        <f t="shared" si="269"/>
        <v/>
      </c>
    </row>
    <row r="35952" spans="8:8">
      <c r="H35952" t="str">
        <f t="shared" si="269"/>
        <v/>
      </c>
    </row>
    <row r="35953" spans="8:8">
      <c r="H35953" t="str">
        <f t="shared" si="269"/>
        <v/>
      </c>
    </row>
    <row r="35954" spans="8:8">
      <c r="H35954" t="str">
        <f t="shared" si="269"/>
        <v/>
      </c>
    </row>
    <row r="35955" spans="8:8">
      <c r="H35955" t="str">
        <f t="shared" si="269"/>
        <v/>
      </c>
    </row>
    <row r="35956" spans="8:8">
      <c r="H35956" t="str">
        <f t="shared" si="269"/>
        <v/>
      </c>
    </row>
    <row r="35957" spans="8:8">
      <c r="H35957" t="str">
        <f t="shared" si="269"/>
        <v/>
      </c>
    </row>
    <row r="35958" spans="8:8">
      <c r="H35958" t="str">
        <f t="shared" si="269"/>
        <v/>
      </c>
    </row>
    <row r="35959" spans="8:8">
      <c r="H35959" t="str">
        <f t="shared" si="269"/>
        <v/>
      </c>
    </row>
    <row r="35960" spans="8:8">
      <c r="H35960" t="str">
        <f t="shared" si="269"/>
        <v/>
      </c>
    </row>
    <row r="35961" spans="8:8">
      <c r="H35961" t="str">
        <f t="shared" si="269"/>
        <v/>
      </c>
    </row>
    <row r="35962" spans="8:8">
      <c r="H35962" t="str">
        <f t="shared" si="269"/>
        <v/>
      </c>
    </row>
    <row r="35963" spans="8:8">
      <c r="H35963" t="str">
        <f t="shared" si="269"/>
        <v/>
      </c>
    </row>
    <row r="35964" spans="8:8">
      <c r="H35964" t="str">
        <f t="shared" si="269"/>
        <v/>
      </c>
    </row>
    <row r="35965" spans="8:8">
      <c r="H35965" t="str">
        <f t="shared" si="269"/>
        <v/>
      </c>
    </row>
    <row r="35966" spans="8:8">
      <c r="H35966" t="str">
        <f t="shared" si="269"/>
        <v/>
      </c>
    </row>
    <row r="35967" spans="8:8">
      <c r="H35967" t="str">
        <f t="shared" si="269"/>
        <v/>
      </c>
    </row>
    <row r="35968" spans="8:8">
      <c r="H35968" t="str">
        <f t="shared" si="269"/>
        <v/>
      </c>
    </row>
    <row r="35969" spans="8:8">
      <c r="H35969" t="str">
        <f t="shared" si="269"/>
        <v/>
      </c>
    </row>
    <row r="35970" spans="8:8">
      <c r="H35970" t="str">
        <f t="shared" si="269"/>
        <v/>
      </c>
    </row>
    <row r="35971" spans="8:8">
      <c r="H35971" t="str">
        <f t="shared" si="269"/>
        <v/>
      </c>
    </row>
    <row r="35972" spans="8:8">
      <c r="H35972" t="str">
        <f t="shared" si="269"/>
        <v/>
      </c>
    </row>
    <row r="35973" spans="8:8">
      <c r="H35973" t="str">
        <f t="shared" si="269"/>
        <v/>
      </c>
    </row>
    <row r="35974" spans="8:8">
      <c r="H35974" t="str">
        <f t="shared" si="269"/>
        <v/>
      </c>
    </row>
    <row r="35975" spans="8:8">
      <c r="H35975" t="str">
        <f t="shared" si="269"/>
        <v/>
      </c>
    </row>
    <row r="35976" spans="8:8">
      <c r="H35976" t="str">
        <f t="shared" si="269"/>
        <v/>
      </c>
    </row>
    <row r="35977" spans="8:8">
      <c r="H35977" t="str">
        <f t="shared" si="269"/>
        <v/>
      </c>
    </row>
    <row r="35978" spans="8:8">
      <c r="H35978" t="str">
        <f t="shared" si="269"/>
        <v/>
      </c>
    </row>
    <row r="35979" spans="8:8">
      <c r="H35979" t="str">
        <f t="shared" si="269"/>
        <v/>
      </c>
    </row>
    <row r="35980" spans="8:8">
      <c r="H35980" t="str">
        <f t="shared" si="269"/>
        <v/>
      </c>
    </row>
    <row r="35981" spans="8:8">
      <c r="H35981" t="str">
        <f t="shared" si="269"/>
        <v/>
      </c>
    </row>
    <row r="35982" spans="8:8">
      <c r="H35982" t="str">
        <f t="shared" si="269"/>
        <v/>
      </c>
    </row>
    <row r="35983" spans="8:8">
      <c r="H35983" t="str">
        <f t="shared" si="269"/>
        <v/>
      </c>
    </row>
    <row r="35984" spans="8:8">
      <c r="H35984" t="str">
        <f t="shared" si="269"/>
        <v/>
      </c>
    </row>
    <row r="35985" spans="8:8">
      <c r="H35985" t="str">
        <f t="shared" si="269"/>
        <v/>
      </c>
    </row>
    <row r="35986" spans="8:8">
      <c r="H35986" t="str">
        <f t="shared" si="269"/>
        <v/>
      </c>
    </row>
    <row r="35987" spans="8:8">
      <c r="H35987" t="str">
        <f t="shared" si="269"/>
        <v/>
      </c>
    </row>
    <row r="35988" spans="8:8">
      <c r="H35988" t="str">
        <f t="shared" si="269"/>
        <v/>
      </c>
    </row>
    <row r="35989" spans="8:8">
      <c r="H35989" t="str">
        <f t="shared" si="269"/>
        <v/>
      </c>
    </row>
    <row r="35990" spans="8:8">
      <c r="H35990" t="str">
        <f t="shared" si="269"/>
        <v/>
      </c>
    </row>
    <row r="35991" spans="8:8">
      <c r="H35991" t="str">
        <f t="shared" si="269"/>
        <v/>
      </c>
    </row>
    <row r="35992" spans="8:8">
      <c r="H35992" t="str">
        <f t="shared" si="269"/>
        <v/>
      </c>
    </row>
    <row r="35993" spans="8:8">
      <c r="H35993" t="str">
        <f t="shared" si="269"/>
        <v/>
      </c>
    </row>
    <row r="35994" spans="8:8">
      <c r="H35994" t="str">
        <f t="shared" si="269"/>
        <v/>
      </c>
    </row>
    <row r="35995" spans="8:8">
      <c r="H35995" t="str">
        <f t="shared" si="269"/>
        <v/>
      </c>
    </row>
    <row r="35996" spans="8:8">
      <c r="H35996" t="str">
        <f t="shared" si="269"/>
        <v/>
      </c>
    </row>
    <row r="35997" spans="8:8">
      <c r="H35997" t="str">
        <f t="shared" si="269"/>
        <v/>
      </c>
    </row>
    <row r="35998" spans="8:8">
      <c r="H35998" t="str">
        <f t="shared" si="269"/>
        <v/>
      </c>
    </row>
    <row r="35999" spans="8:8">
      <c r="H35999" t="str">
        <f t="shared" si="269"/>
        <v/>
      </c>
    </row>
    <row r="36000" spans="8:8">
      <c r="H36000" t="str">
        <f t="shared" si="269"/>
        <v/>
      </c>
    </row>
    <row r="36001" spans="8:8">
      <c r="H36001" t="str">
        <f t="shared" si="269"/>
        <v/>
      </c>
    </row>
    <row r="36002" spans="8:8">
      <c r="H36002" t="str">
        <f t="shared" ref="H36002:H36065" si="270">_xlfn.TEXTJOIN(", ", TRUE, G36002:G36002)</f>
        <v/>
      </c>
    </row>
    <row r="36003" spans="8:8">
      <c r="H36003" t="str">
        <f t="shared" si="270"/>
        <v/>
      </c>
    </row>
    <row r="36004" spans="8:8">
      <c r="H36004" t="str">
        <f t="shared" si="270"/>
        <v/>
      </c>
    </row>
    <row r="36005" spans="8:8">
      <c r="H36005" t="str">
        <f t="shared" si="270"/>
        <v/>
      </c>
    </row>
    <row r="36006" spans="8:8">
      <c r="H36006" t="str">
        <f t="shared" si="270"/>
        <v/>
      </c>
    </row>
    <row r="36007" spans="8:8">
      <c r="H36007" t="str">
        <f t="shared" si="270"/>
        <v/>
      </c>
    </row>
    <row r="36008" spans="8:8">
      <c r="H36008" t="str">
        <f t="shared" si="270"/>
        <v/>
      </c>
    </row>
    <row r="36009" spans="8:8">
      <c r="H36009" t="str">
        <f t="shared" si="270"/>
        <v/>
      </c>
    </row>
    <row r="36010" spans="8:8">
      <c r="H36010" t="str">
        <f t="shared" si="270"/>
        <v/>
      </c>
    </row>
    <row r="36011" spans="8:8">
      <c r="H36011" t="str">
        <f t="shared" si="270"/>
        <v/>
      </c>
    </row>
    <row r="36012" spans="8:8">
      <c r="H36012" t="str">
        <f t="shared" si="270"/>
        <v/>
      </c>
    </row>
    <row r="36013" spans="8:8">
      <c r="H36013" t="str">
        <f t="shared" si="270"/>
        <v/>
      </c>
    </row>
    <row r="36014" spans="8:8">
      <c r="H36014" t="str">
        <f t="shared" si="270"/>
        <v/>
      </c>
    </row>
    <row r="36015" spans="8:8">
      <c r="H36015" t="str">
        <f t="shared" si="270"/>
        <v/>
      </c>
    </row>
    <row r="36016" spans="8:8">
      <c r="H36016" t="str">
        <f t="shared" si="270"/>
        <v/>
      </c>
    </row>
    <row r="36017" spans="8:8">
      <c r="H36017" t="str">
        <f t="shared" si="270"/>
        <v/>
      </c>
    </row>
    <row r="36018" spans="8:8">
      <c r="H36018" t="str">
        <f t="shared" si="270"/>
        <v/>
      </c>
    </row>
    <row r="36019" spans="8:8">
      <c r="H36019" t="str">
        <f t="shared" si="270"/>
        <v/>
      </c>
    </row>
    <row r="36020" spans="8:8">
      <c r="H36020" t="str">
        <f t="shared" si="270"/>
        <v/>
      </c>
    </row>
    <row r="36021" spans="8:8">
      <c r="H36021" t="str">
        <f t="shared" si="270"/>
        <v/>
      </c>
    </row>
    <row r="36022" spans="8:8">
      <c r="H36022" t="str">
        <f t="shared" si="270"/>
        <v/>
      </c>
    </row>
    <row r="36023" spans="8:8">
      <c r="H36023" t="str">
        <f t="shared" si="270"/>
        <v/>
      </c>
    </row>
    <row r="36024" spans="8:8">
      <c r="H36024" t="str">
        <f t="shared" si="270"/>
        <v/>
      </c>
    </row>
    <row r="36025" spans="8:8">
      <c r="H36025" t="str">
        <f t="shared" si="270"/>
        <v/>
      </c>
    </row>
    <row r="36026" spans="8:8">
      <c r="H36026" t="str">
        <f t="shared" si="270"/>
        <v/>
      </c>
    </row>
    <row r="36027" spans="8:8">
      <c r="H36027" t="str">
        <f t="shared" si="270"/>
        <v/>
      </c>
    </row>
    <row r="36028" spans="8:8">
      <c r="H36028" t="str">
        <f t="shared" si="270"/>
        <v/>
      </c>
    </row>
    <row r="36029" spans="8:8">
      <c r="H36029" t="str">
        <f t="shared" si="270"/>
        <v/>
      </c>
    </row>
    <row r="36030" spans="8:8">
      <c r="H36030" t="str">
        <f t="shared" si="270"/>
        <v/>
      </c>
    </row>
    <row r="36031" spans="8:8">
      <c r="H36031" t="str">
        <f t="shared" si="270"/>
        <v/>
      </c>
    </row>
    <row r="36032" spans="8:8">
      <c r="H36032" t="str">
        <f t="shared" si="270"/>
        <v/>
      </c>
    </row>
    <row r="36033" spans="8:8">
      <c r="H36033" t="str">
        <f t="shared" si="270"/>
        <v/>
      </c>
    </row>
    <row r="36034" spans="8:8">
      <c r="H36034" t="str">
        <f t="shared" si="270"/>
        <v/>
      </c>
    </row>
    <row r="36035" spans="8:8">
      <c r="H36035" t="str">
        <f t="shared" si="270"/>
        <v/>
      </c>
    </row>
    <row r="36036" spans="8:8">
      <c r="H36036" t="str">
        <f t="shared" si="270"/>
        <v/>
      </c>
    </row>
    <row r="36037" spans="8:8">
      <c r="H36037" t="str">
        <f t="shared" si="270"/>
        <v/>
      </c>
    </row>
    <row r="36038" spans="8:8">
      <c r="H36038" t="str">
        <f t="shared" si="270"/>
        <v/>
      </c>
    </row>
    <row r="36039" spans="8:8">
      <c r="H36039" t="str">
        <f t="shared" si="270"/>
        <v/>
      </c>
    </row>
    <row r="36040" spans="8:8">
      <c r="H36040" t="str">
        <f t="shared" si="270"/>
        <v/>
      </c>
    </row>
    <row r="36041" spans="8:8">
      <c r="H36041" t="str">
        <f t="shared" si="270"/>
        <v/>
      </c>
    </row>
    <row r="36042" spans="8:8">
      <c r="H36042" t="str">
        <f t="shared" si="270"/>
        <v/>
      </c>
    </row>
    <row r="36043" spans="8:8">
      <c r="H36043" t="str">
        <f t="shared" si="270"/>
        <v/>
      </c>
    </row>
    <row r="36044" spans="8:8">
      <c r="H36044" t="str">
        <f t="shared" si="270"/>
        <v/>
      </c>
    </row>
    <row r="36045" spans="8:8">
      <c r="H36045" t="str">
        <f t="shared" si="270"/>
        <v/>
      </c>
    </row>
    <row r="36046" spans="8:8">
      <c r="H36046" t="str">
        <f t="shared" si="270"/>
        <v/>
      </c>
    </row>
    <row r="36047" spans="8:8">
      <c r="H36047" t="str">
        <f t="shared" si="270"/>
        <v/>
      </c>
    </row>
    <row r="36048" spans="8:8">
      <c r="H36048" t="str">
        <f t="shared" si="270"/>
        <v/>
      </c>
    </row>
    <row r="36049" spans="8:8">
      <c r="H36049" t="str">
        <f t="shared" si="270"/>
        <v/>
      </c>
    </row>
    <row r="36050" spans="8:8">
      <c r="H36050" t="str">
        <f t="shared" si="270"/>
        <v/>
      </c>
    </row>
    <row r="36051" spans="8:8">
      <c r="H36051" t="str">
        <f t="shared" si="270"/>
        <v/>
      </c>
    </row>
    <row r="36052" spans="8:8">
      <c r="H36052" t="str">
        <f t="shared" si="270"/>
        <v/>
      </c>
    </row>
    <row r="36053" spans="8:8">
      <c r="H36053" t="str">
        <f t="shared" si="270"/>
        <v/>
      </c>
    </row>
    <row r="36054" spans="8:8">
      <c r="H36054" t="str">
        <f t="shared" si="270"/>
        <v/>
      </c>
    </row>
    <row r="36055" spans="8:8">
      <c r="H36055" t="str">
        <f t="shared" si="270"/>
        <v/>
      </c>
    </row>
    <row r="36056" spans="8:8">
      <c r="H36056" t="str">
        <f t="shared" si="270"/>
        <v/>
      </c>
    </row>
    <row r="36057" spans="8:8">
      <c r="H36057" t="str">
        <f t="shared" si="270"/>
        <v/>
      </c>
    </row>
    <row r="36058" spans="8:8">
      <c r="H36058" t="str">
        <f t="shared" si="270"/>
        <v/>
      </c>
    </row>
    <row r="36059" spans="8:8">
      <c r="H36059" t="str">
        <f t="shared" si="270"/>
        <v/>
      </c>
    </row>
    <row r="36060" spans="8:8">
      <c r="H36060" t="str">
        <f t="shared" si="270"/>
        <v/>
      </c>
    </row>
    <row r="36061" spans="8:8">
      <c r="H36061" t="str">
        <f t="shared" si="270"/>
        <v/>
      </c>
    </row>
    <row r="36062" spans="8:8">
      <c r="H36062" t="str">
        <f t="shared" si="270"/>
        <v/>
      </c>
    </row>
    <row r="36063" spans="8:8">
      <c r="H36063" t="str">
        <f t="shared" si="270"/>
        <v/>
      </c>
    </row>
    <row r="36064" spans="8:8">
      <c r="H36064" t="str">
        <f t="shared" si="270"/>
        <v/>
      </c>
    </row>
    <row r="36065" spans="8:8">
      <c r="H36065" t="str">
        <f t="shared" si="270"/>
        <v/>
      </c>
    </row>
    <row r="36066" spans="8:8">
      <c r="H36066" t="str">
        <f t="shared" ref="H36066:H36129" si="271">_xlfn.TEXTJOIN(", ", TRUE, G36066:G36066)</f>
        <v/>
      </c>
    </row>
    <row r="36067" spans="8:8">
      <c r="H36067" t="str">
        <f t="shared" si="271"/>
        <v/>
      </c>
    </row>
    <row r="36068" spans="8:8">
      <c r="H36068" t="str">
        <f t="shared" si="271"/>
        <v/>
      </c>
    </row>
    <row r="36069" spans="8:8">
      <c r="H36069" t="str">
        <f t="shared" si="271"/>
        <v/>
      </c>
    </row>
    <row r="36070" spans="8:8">
      <c r="H36070" t="str">
        <f t="shared" si="271"/>
        <v/>
      </c>
    </row>
    <row r="36071" spans="8:8">
      <c r="H36071" t="str">
        <f t="shared" si="271"/>
        <v/>
      </c>
    </row>
    <row r="36072" spans="8:8">
      <c r="H36072" t="str">
        <f t="shared" si="271"/>
        <v/>
      </c>
    </row>
    <row r="36073" spans="8:8">
      <c r="H36073" t="str">
        <f t="shared" si="271"/>
        <v/>
      </c>
    </row>
    <row r="36074" spans="8:8">
      <c r="H36074" t="str">
        <f t="shared" si="271"/>
        <v/>
      </c>
    </row>
    <row r="36075" spans="8:8">
      <c r="H36075" t="str">
        <f t="shared" si="271"/>
        <v/>
      </c>
    </row>
    <row r="36076" spans="8:8">
      <c r="H36076" t="str">
        <f t="shared" si="271"/>
        <v/>
      </c>
    </row>
    <row r="36077" spans="8:8">
      <c r="H36077" t="str">
        <f t="shared" si="271"/>
        <v/>
      </c>
    </row>
    <row r="36078" spans="8:8">
      <c r="H36078" t="str">
        <f t="shared" si="271"/>
        <v/>
      </c>
    </row>
    <row r="36079" spans="8:8">
      <c r="H36079" t="str">
        <f t="shared" si="271"/>
        <v/>
      </c>
    </row>
    <row r="36080" spans="8:8">
      <c r="H36080" t="str">
        <f t="shared" si="271"/>
        <v/>
      </c>
    </row>
    <row r="36081" spans="8:8">
      <c r="H36081" t="str">
        <f t="shared" si="271"/>
        <v/>
      </c>
    </row>
    <row r="36082" spans="8:8">
      <c r="H36082" t="str">
        <f t="shared" si="271"/>
        <v/>
      </c>
    </row>
    <row r="36083" spans="8:8">
      <c r="H36083" t="str">
        <f t="shared" si="271"/>
        <v/>
      </c>
    </row>
    <row r="36084" spans="8:8">
      <c r="H36084" t="str">
        <f t="shared" si="271"/>
        <v/>
      </c>
    </row>
    <row r="36085" spans="8:8">
      <c r="H36085" t="str">
        <f t="shared" si="271"/>
        <v/>
      </c>
    </row>
    <row r="36086" spans="8:8">
      <c r="H36086" t="str">
        <f t="shared" si="271"/>
        <v/>
      </c>
    </row>
    <row r="36087" spans="8:8">
      <c r="H36087" t="str">
        <f t="shared" si="271"/>
        <v/>
      </c>
    </row>
    <row r="36088" spans="8:8">
      <c r="H36088" t="str">
        <f t="shared" si="271"/>
        <v/>
      </c>
    </row>
    <row r="36089" spans="8:8">
      <c r="H36089" t="str">
        <f t="shared" si="271"/>
        <v/>
      </c>
    </row>
    <row r="36090" spans="8:8">
      <c r="H36090" t="str">
        <f t="shared" si="271"/>
        <v/>
      </c>
    </row>
    <row r="36091" spans="8:8">
      <c r="H36091" t="str">
        <f t="shared" si="271"/>
        <v/>
      </c>
    </row>
    <row r="36092" spans="8:8">
      <c r="H36092" t="str">
        <f t="shared" si="271"/>
        <v/>
      </c>
    </row>
    <row r="36093" spans="8:8">
      <c r="H36093" t="str">
        <f t="shared" si="271"/>
        <v/>
      </c>
    </row>
    <row r="36094" spans="8:8">
      <c r="H36094" t="str">
        <f t="shared" si="271"/>
        <v/>
      </c>
    </row>
    <row r="36095" spans="8:8">
      <c r="H36095" t="str">
        <f t="shared" si="271"/>
        <v/>
      </c>
    </row>
    <row r="36096" spans="8:8">
      <c r="H36096" t="str">
        <f t="shared" si="271"/>
        <v/>
      </c>
    </row>
    <row r="36097" spans="8:8">
      <c r="H36097" t="str">
        <f t="shared" si="271"/>
        <v/>
      </c>
    </row>
    <row r="36098" spans="8:8">
      <c r="H36098" t="str">
        <f t="shared" si="271"/>
        <v/>
      </c>
    </row>
    <row r="36099" spans="8:8">
      <c r="H36099" t="str">
        <f t="shared" si="271"/>
        <v/>
      </c>
    </row>
    <row r="36100" spans="8:8">
      <c r="H36100" t="str">
        <f t="shared" si="271"/>
        <v/>
      </c>
    </row>
    <row r="36101" spans="8:8">
      <c r="H36101" t="str">
        <f t="shared" si="271"/>
        <v/>
      </c>
    </row>
    <row r="36102" spans="8:8">
      <c r="H36102" t="str">
        <f t="shared" si="271"/>
        <v/>
      </c>
    </row>
    <row r="36103" spans="8:8">
      <c r="H36103" t="str">
        <f t="shared" si="271"/>
        <v/>
      </c>
    </row>
    <row r="36104" spans="8:8">
      <c r="H36104" t="str">
        <f t="shared" si="271"/>
        <v/>
      </c>
    </row>
    <row r="36105" spans="8:8">
      <c r="H36105" t="str">
        <f t="shared" si="271"/>
        <v/>
      </c>
    </row>
    <row r="36106" spans="8:8">
      <c r="H36106" t="str">
        <f t="shared" si="271"/>
        <v/>
      </c>
    </row>
    <row r="36107" spans="8:8">
      <c r="H36107" t="str">
        <f t="shared" si="271"/>
        <v/>
      </c>
    </row>
    <row r="36108" spans="8:8">
      <c r="H36108" t="str">
        <f t="shared" si="271"/>
        <v/>
      </c>
    </row>
    <row r="36109" spans="8:8">
      <c r="H36109" t="str">
        <f t="shared" si="271"/>
        <v/>
      </c>
    </row>
    <row r="36110" spans="8:8">
      <c r="H36110" t="str">
        <f t="shared" si="271"/>
        <v/>
      </c>
    </row>
    <row r="36111" spans="8:8">
      <c r="H36111" t="str">
        <f t="shared" si="271"/>
        <v/>
      </c>
    </row>
    <row r="36112" spans="8:8">
      <c r="H36112" t="str">
        <f t="shared" si="271"/>
        <v/>
      </c>
    </row>
    <row r="36113" spans="8:8">
      <c r="H36113" t="str">
        <f t="shared" si="271"/>
        <v/>
      </c>
    </row>
    <row r="36114" spans="8:8">
      <c r="H36114" t="str">
        <f t="shared" si="271"/>
        <v/>
      </c>
    </row>
    <row r="36115" spans="8:8">
      <c r="H36115" t="str">
        <f t="shared" si="271"/>
        <v/>
      </c>
    </row>
    <row r="36116" spans="8:8">
      <c r="H36116" t="str">
        <f t="shared" si="271"/>
        <v/>
      </c>
    </row>
    <row r="36117" spans="8:8">
      <c r="H36117" t="str">
        <f t="shared" si="271"/>
        <v/>
      </c>
    </row>
    <row r="36118" spans="8:8">
      <c r="H36118" t="str">
        <f t="shared" si="271"/>
        <v/>
      </c>
    </row>
    <row r="36119" spans="8:8">
      <c r="H36119" t="str">
        <f t="shared" si="271"/>
        <v/>
      </c>
    </row>
    <row r="36120" spans="8:8">
      <c r="H36120" t="str">
        <f t="shared" si="271"/>
        <v/>
      </c>
    </row>
    <row r="36121" spans="8:8">
      <c r="H36121" t="str">
        <f t="shared" si="271"/>
        <v/>
      </c>
    </row>
    <row r="36122" spans="8:8">
      <c r="H36122" t="str">
        <f t="shared" si="271"/>
        <v/>
      </c>
    </row>
    <row r="36123" spans="8:8">
      <c r="H36123" t="str">
        <f t="shared" si="271"/>
        <v/>
      </c>
    </row>
    <row r="36124" spans="8:8">
      <c r="H36124" t="str">
        <f t="shared" si="271"/>
        <v/>
      </c>
    </row>
    <row r="36125" spans="8:8">
      <c r="H36125" t="str">
        <f t="shared" si="271"/>
        <v/>
      </c>
    </row>
    <row r="36126" spans="8:8">
      <c r="H36126" t="str">
        <f t="shared" si="271"/>
        <v/>
      </c>
    </row>
    <row r="36127" spans="8:8">
      <c r="H36127" t="str">
        <f t="shared" si="271"/>
        <v/>
      </c>
    </row>
    <row r="36128" spans="8:8">
      <c r="H36128" t="str">
        <f t="shared" si="271"/>
        <v/>
      </c>
    </row>
    <row r="36129" spans="8:8">
      <c r="H36129" t="str">
        <f t="shared" si="271"/>
        <v/>
      </c>
    </row>
    <row r="36130" spans="8:8">
      <c r="H36130" t="str">
        <f t="shared" ref="H36130:H36193" si="272">_xlfn.TEXTJOIN(", ", TRUE, G36130:G36130)</f>
        <v/>
      </c>
    </row>
    <row r="36131" spans="8:8">
      <c r="H36131" t="str">
        <f t="shared" si="272"/>
        <v/>
      </c>
    </row>
    <row r="36132" spans="8:8">
      <c r="H36132" t="str">
        <f t="shared" si="272"/>
        <v/>
      </c>
    </row>
    <row r="36133" spans="8:8">
      <c r="H36133" t="str">
        <f t="shared" si="272"/>
        <v/>
      </c>
    </row>
    <row r="36134" spans="8:8">
      <c r="H36134" t="str">
        <f t="shared" si="272"/>
        <v/>
      </c>
    </row>
    <row r="36135" spans="8:8">
      <c r="H36135" t="str">
        <f t="shared" si="272"/>
        <v/>
      </c>
    </row>
    <row r="36136" spans="8:8">
      <c r="H36136" t="str">
        <f t="shared" si="272"/>
        <v/>
      </c>
    </row>
    <row r="36137" spans="8:8">
      <c r="H36137" t="str">
        <f t="shared" si="272"/>
        <v/>
      </c>
    </row>
    <row r="36138" spans="8:8">
      <c r="H36138" t="str">
        <f t="shared" si="272"/>
        <v/>
      </c>
    </row>
    <row r="36139" spans="8:8">
      <c r="H36139" t="str">
        <f t="shared" si="272"/>
        <v/>
      </c>
    </row>
    <row r="36140" spans="8:8">
      <c r="H36140" t="str">
        <f t="shared" si="272"/>
        <v/>
      </c>
    </row>
    <row r="36141" spans="8:8">
      <c r="H36141" t="str">
        <f t="shared" si="272"/>
        <v/>
      </c>
    </row>
    <row r="36142" spans="8:8">
      <c r="H36142" t="str">
        <f t="shared" si="272"/>
        <v/>
      </c>
    </row>
    <row r="36143" spans="8:8">
      <c r="H36143" t="str">
        <f t="shared" si="272"/>
        <v/>
      </c>
    </row>
    <row r="36144" spans="8:8">
      <c r="H36144" t="str">
        <f t="shared" si="272"/>
        <v/>
      </c>
    </row>
    <row r="36145" spans="8:8">
      <c r="H36145" t="str">
        <f t="shared" si="272"/>
        <v/>
      </c>
    </row>
    <row r="36146" spans="8:8">
      <c r="H36146" t="str">
        <f t="shared" si="272"/>
        <v/>
      </c>
    </row>
    <row r="36147" spans="8:8">
      <c r="H36147" t="str">
        <f t="shared" si="272"/>
        <v/>
      </c>
    </row>
    <row r="36148" spans="8:8">
      <c r="H36148" t="str">
        <f t="shared" si="272"/>
        <v/>
      </c>
    </row>
    <row r="36149" spans="8:8">
      <c r="H36149" t="str">
        <f t="shared" si="272"/>
        <v/>
      </c>
    </row>
    <row r="36150" spans="8:8">
      <c r="H36150" t="str">
        <f t="shared" si="272"/>
        <v/>
      </c>
    </row>
    <row r="36151" spans="8:8">
      <c r="H36151" t="str">
        <f t="shared" si="272"/>
        <v/>
      </c>
    </row>
    <row r="36152" spans="8:8">
      <c r="H36152" t="str">
        <f t="shared" si="272"/>
        <v/>
      </c>
    </row>
    <row r="36153" spans="8:8">
      <c r="H36153" t="str">
        <f t="shared" si="272"/>
        <v/>
      </c>
    </row>
    <row r="36154" spans="8:8">
      <c r="H36154" t="str">
        <f t="shared" si="272"/>
        <v/>
      </c>
    </row>
    <row r="36155" spans="8:8">
      <c r="H36155" t="str">
        <f t="shared" si="272"/>
        <v/>
      </c>
    </row>
    <row r="36156" spans="8:8">
      <c r="H36156" t="str">
        <f t="shared" si="272"/>
        <v/>
      </c>
    </row>
    <row r="36157" spans="8:8">
      <c r="H36157" t="str">
        <f t="shared" si="272"/>
        <v/>
      </c>
    </row>
    <row r="36158" spans="8:8">
      <c r="H36158" t="str">
        <f t="shared" si="272"/>
        <v/>
      </c>
    </row>
    <row r="36159" spans="8:8">
      <c r="H36159" t="str">
        <f t="shared" si="272"/>
        <v/>
      </c>
    </row>
    <row r="36160" spans="8:8">
      <c r="H36160" t="str">
        <f t="shared" si="272"/>
        <v/>
      </c>
    </row>
    <row r="36161" spans="8:8">
      <c r="H36161" t="str">
        <f t="shared" si="272"/>
        <v/>
      </c>
    </row>
    <row r="36162" spans="8:8">
      <c r="H36162" t="str">
        <f t="shared" si="272"/>
        <v/>
      </c>
    </row>
    <row r="36163" spans="8:8">
      <c r="H36163" t="str">
        <f t="shared" si="272"/>
        <v/>
      </c>
    </row>
    <row r="36164" spans="8:8">
      <c r="H36164" t="str">
        <f t="shared" si="272"/>
        <v/>
      </c>
    </row>
    <row r="36165" spans="8:8">
      <c r="H36165" t="str">
        <f t="shared" si="272"/>
        <v/>
      </c>
    </row>
    <row r="36166" spans="8:8">
      <c r="H36166" t="str">
        <f t="shared" si="272"/>
        <v/>
      </c>
    </row>
    <row r="36167" spans="8:8">
      <c r="H36167" t="str">
        <f t="shared" si="272"/>
        <v/>
      </c>
    </row>
    <row r="36168" spans="8:8">
      <c r="H36168" t="str">
        <f t="shared" si="272"/>
        <v/>
      </c>
    </row>
    <row r="36169" spans="8:8">
      <c r="H36169" t="str">
        <f t="shared" si="272"/>
        <v/>
      </c>
    </row>
    <row r="36170" spans="8:8">
      <c r="H36170" t="str">
        <f t="shared" si="272"/>
        <v/>
      </c>
    </row>
    <row r="36171" spans="8:8">
      <c r="H36171" t="str">
        <f t="shared" si="272"/>
        <v/>
      </c>
    </row>
    <row r="36172" spans="8:8">
      <c r="H36172" t="str">
        <f t="shared" si="272"/>
        <v/>
      </c>
    </row>
    <row r="36173" spans="8:8">
      <c r="H36173" t="str">
        <f t="shared" si="272"/>
        <v/>
      </c>
    </row>
    <row r="36174" spans="8:8">
      <c r="H36174" t="str">
        <f t="shared" si="272"/>
        <v/>
      </c>
    </row>
    <row r="36175" spans="8:8">
      <c r="H36175" t="str">
        <f t="shared" si="272"/>
        <v/>
      </c>
    </row>
    <row r="36176" spans="8:8">
      <c r="H36176" t="str">
        <f t="shared" si="272"/>
        <v/>
      </c>
    </row>
    <row r="36177" spans="8:8">
      <c r="H36177" t="str">
        <f t="shared" si="272"/>
        <v/>
      </c>
    </row>
    <row r="36178" spans="8:8">
      <c r="H36178" t="str">
        <f t="shared" si="272"/>
        <v/>
      </c>
    </row>
    <row r="36179" spans="8:8">
      <c r="H36179" t="str">
        <f t="shared" si="272"/>
        <v/>
      </c>
    </row>
    <row r="36180" spans="8:8">
      <c r="H36180" t="str">
        <f t="shared" si="272"/>
        <v/>
      </c>
    </row>
    <row r="36181" spans="8:8">
      <c r="H36181" t="str">
        <f t="shared" si="272"/>
        <v/>
      </c>
    </row>
    <row r="36182" spans="8:8">
      <c r="H36182" t="str">
        <f t="shared" si="272"/>
        <v/>
      </c>
    </row>
    <row r="36183" spans="8:8">
      <c r="H36183" t="str">
        <f t="shared" si="272"/>
        <v/>
      </c>
    </row>
    <row r="36184" spans="8:8">
      <c r="H36184" t="str">
        <f t="shared" si="272"/>
        <v/>
      </c>
    </row>
    <row r="36185" spans="8:8">
      <c r="H36185" t="str">
        <f t="shared" si="272"/>
        <v/>
      </c>
    </row>
    <row r="36186" spans="8:8">
      <c r="H36186" t="str">
        <f t="shared" si="272"/>
        <v/>
      </c>
    </row>
    <row r="36187" spans="8:8">
      <c r="H36187" t="str">
        <f t="shared" si="272"/>
        <v/>
      </c>
    </row>
    <row r="36188" spans="8:8">
      <c r="H36188" t="str">
        <f t="shared" si="272"/>
        <v/>
      </c>
    </row>
    <row r="36189" spans="8:8">
      <c r="H36189" t="str">
        <f t="shared" si="272"/>
        <v/>
      </c>
    </row>
    <row r="36190" spans="8:8">
      <c r="H36190" t="str">
        <f t="shared" si="272"/>
        <v/>
      </c>
    </row>
    <row r="36191" spans="8:8">
      <c r="H36191" t="str">
        <f t="shared" si="272"/>
        <v/>
      </c>
    </row>
    <row r="36192" spans="8:8">
      <c r="H36192" t="str">
        <f t="shared" si="272"/>
        <v/>
      </c>
    </row>
    <row r="36193" spans="8:8">
      <c r="H36193" t="str">
        <f t="shared" si="272"/>
        <v/>
      </c>
    </row>
    <row r="36194" spans="8:8">
      <c r="H36194" t="str">
        <f t="shared" ref="H36194:H36257" si="273">_xlfn.TEXTJOIN(", ", TRUE, G36194:G36194)</f>
        <v/>
      </c>
    </row>
    <row r="36195" spans="8:8">
      <c r="H36195" t="str">
        <f t="shared" si="273"/>
        <v/>
      </c>
    </row>
    <row r="36196" spans="8:8">
      <c r="H36196" t="str">
        <f t="shared" si="273"/>
        <v/>
      </c>
    </row>
    <row r="36197" spans="8:8">
      <c r="H36197" t="str">
        <f t="shared" si="273"/>
        <v/>
      </c>
    </row>
    <row r="36198" spans="8:8">
      <c r="H36198" t="str">
        <f t="shared" si="273"/>
        <v/>
      </c>
    </row>
    <row r="36199" spans="8:8">
      <c r="H36199" t="str">
        <f t="shared" si="273"/>
        <v/>
      </c>
    </row>
    <row r="36200" spans="8:8">
      <c r="H36200" t="str">
        <f t="shared" si="273"/>
        <v/>
      </c>
    </row>
    <row r="36201" spans="8:8">
      <c r="H36201" t="str">
        <f t="shared" si="273"/>
        <v/>
      </c>
    </row>
    <row r="36202" spans="8:8">
      <c r="H36202" t="str">
        <f t="shared" si="273"/>
        <v/>
      </c>
    </row>
    <row r="36203" spans="8:8">
      <c r="H36203" t="str">
        <f t="shared" si="273"/>
        <v/>
      </c>
    </row>
    <row r="36204" spans="8:8">
      <c r="H36204" t="str">
        <f t="shared" si="273"/>
        <v/>
      </c>
    </row>
    <row r="36205" spans="8:8">
      <c r="H36205" t="str">
        <f t="shared" si="273"/>
        <v/>
      </c>
    </row>
    <row r="36206" spans="8:8">
      <c r="H36206" t="str">
        <f t="shared" si="273"/>
        <v/>
      </c>
    </row>
    <row r="36207" spans="8:8">
      <c r="H36207" t="str">
        <f t="shared" si="273"/>
        <v/>
      </c>
    </row>
    <row r="36208" spans="8:8">
      <c r="H36208" t="str">
        <f t="shared" si="273"/>
        <v/>
      </c>
    </row>
    <row r="36209" spans="8:8">
      <c r="H36209" t="str">
        <f t="shared" si="273"/>
        <v/>
      </c>
    </row>
    <row r="36210" spans="8:8">
      <c r="H36210" t="str">
        <f t="shared" si="273"/>
        <v/>
      </c>
    </row>
    <row r="36211" spans="8:8">
      <c r="H36211" t="str">
        <f t="shared" si="273"/>
        <v/>
      </c>
    </row>
    <row r="36212" spans="8:8">
      <c r="H36212" t="str">
        <f t="shared" si="273"/>
        <v/>
      </c>
    </row>
    <row r="36213" spans="8:8">
      <c r="H36213" t="str">
        <f t="shared" si="273"/>
        <v/>
      </c>
    </row>
    <row r="36214" spans="8:8">
      <c r="H36214" t="str">
        <f t="shared" si="273"/>
        <v/>
      </c>
    </row>
    <row r="36215" spans="8:8">
      <c r="H36215" t="str">
        <f t="shared" si="273"/>
        <v/>
      </c>
    </row>
    <row r="36216" spans="8:8">
      <c r="H36216" t="str">
        <f t="shared" si="273"/>
        <v/>
      </c>
    </row>
    <row r="36217" spans="8:8">
      <c r="H36217" t="str">
        <f t="shared" si="273"/>
        <v/>
      </c>
    </row>
    <row r="36218" spans="8:8">
      <c r="H36218" t="str">
        <f t="shared" si="273"/>
        <v/>
      </c>
    </row>
    <row r="36219" spans="8:8">
      <c r="H36219" t="str">
        <f t="shared" si="273"/>
        <v/>
      </c>
    </row>
    <row r="36220" spans="8:8">
      <c r="H36220" t="str">
        <f t="shared" si="273"/>
        <v/>
      </c>
    </row>
    <row r="36221" spans="8:8">
      <c r="H36221" t="str">
        <f t="shared" si="273"/>
        <v/>
      </c>
    </row>
    <row r="36222" spans="8:8">
      <c r="H36222" t="str">
        <f t="shared" si="273"/>
        <v/>
      </c>
    </row>
    <row r="36223" spans="8:8">
      <c r="H36223" t="str">
        <f t="shared" si="273"/>
        <v/>
      </c>
    </row>
    <row r="36224" spans="8:8">
      <c r="H36224" t="str">
        <f t="shared" si="273"/>
        <v/>
      </c>
    </row>
    <row r="36225" spans="8:8">
      <c r="H36225" t="str">
        <f t="shared" si="273"/>
        <v/>
      </c>
    </row>
    <row r="36226" spans="8:8">
      <c r="H36226" t="str">
        <f t="shared" si="273"/>
        <v/>
      </c>
    </row>
    <row r="36227" spans="8:8">
      <c r="H36227" t="str">
        <f t="shared" si="273"/>
        <v/>
      </c>
    </row>
    <row r="36228" spans="8:8">
      <c r="H36228" t="str">
        <f t="shared" si="273"/>
        <v/>
      </c>
    </row>
    <row r="36229" spans="8:8">
      <c r="H36229" t="str">
        <f t="shared" si="273"/>
        <v/>
      </c>
    </row>
    <row r="36230" spans="8:8">
      <c r="H36230" t="str">
        <f t="shared" si="273"/>
        <v/>
      </c>
    </row>
    <row r="36231" spans="8:8">
      <c r="H36231" t="str">
        <f t="shared" si="273"/>
        <v/>
      </c>
    </row>
    <row r="36232" spans="8:8">
      <c r="H36232" t="str">
        <f t="shared" si="273"/>
        <v/>
      </c>
    </row>
    <row r="36233" spans="8:8">
      <c r="H36233" t="str">
        <f t="shared" si="273"/>
        <v/>
      </c>
    </row>
    <row r="36234" spans="8:8">
      <c r="H36234" t="str">
        <f t="shared" si="273"/>
        <v/>
      </c>
    </row>
    <row r="36235" spans="8:8">
      <c r="H36235" t="str">
        <f t="shared" si="273"/>
        <v/>
      </c>
    </row>
    <row r="36236" spans="8:8">
      <c r="H36236" t="str">
        <f t="shared" si="273"/>
        <v/>
      </c>
    </row>
    <row r="36237" spans="8:8">
      <c r="H36237" t="str">
        <f t="shared" si="273"/>
        <v/>
      </c>
    </row>
    <row r="36238" spans="8:8">
      <c r="H36238" t="str">
        <f t="shared" si="273"/>
        <v/>
      </c>
    </row>
    <row r="36239" spans="8:8">
      <c r="H36239" t="str">
        <f t="shared" si="273"/>
        <v/>
      </c>
    </row>
    <row r="36240" spans="8:8">
      <c r="H36240" t="str">
        <f t="shared" si="273"/>
        <v/>
      </c>
    </row>
    <row r="36241" spans="8:8">
      <c r="H36241" t="str">
        <f t="shared" si="273"/>
        <v/>
      </c>
    </row>
    <row r="36242" spans="8:8">
      <c r="H36242" t="str">
        <f t="shared" si="273"/>
        <v/>
      </c>
    </row>
    <row r="36243" spans="8:8">
      <c r="H36243" t="str">
        <f t="shared" si="273"/>
        <v/>
      </c>
    </row>
    <row r="36244" spans="8:8">
      <c r="H36244" t="str">
        <f t="shared" si="273"/>
        <v/>
      </c>
    </row>
    <row r="36245" spans="8:8">
      <c r="H36245" t="str">
        <f t="shared" si="273"/>
        <v/>
      </c>
    </row>
    <row r="36246" spans="8:8">
      <c r="H36246" t="str">
        <f t="shared" si="273"/>
        <v/>
      </c>
    </row>
    <row r="36247" spans="8:8">
      <c r="H36247" t="str">
        <f t="shared" si="273"/>
        <v/>
      </c>
    </row>
    <row r="36248" spans="8:8">
      <c r="H36248" t="str">
        <f t="shared" si="273"/>
        <v/>
      </c>
    </row>
    <row r="36249" spans="8:8">
      <c r="H36249" t="str">
        <f t="shared" si="273"/>
        <v/>
      </c>
    </row>
    <row r="36250" spans="8:8">
      <c r="H36250" t="str">
        <f t="shared" si="273"/>
        <v/>
      </c>
    </row>
    <row r="36251" spans="8:8">
      <c r="H36251" t="str">
        <f t="shared" si="273"/>
        <v/>
      </c>
    </row>
    <row r="36252" spans="8:8">
      <c r="H36252" t="str">
        <f t="shared" si="273"/>
        <v/>
      </c>
    </row>
    <row r="36253" spans="8:8">
      <c r="H36253" t="str">
        <f t="shared" si="273"/>
        <v/>
      </c>
    </row>
    <row r="36254" spans="8:8">
      <c r="H36254" t="str">
        <f t="shared" si="273"/>
        <v/>
      </c>
    </row>
    <row r="36255" spans="8:8">
      <c r="H36255" t="str">
        <f t="shared" si="273"/>
        <v/>
      </c>
    </row>
    <row r="36256" spans="8:8">
      <c r="H36256" t="str">
        <f t="shared" si="273"/>
        <v/>
      </c>
    </row>
    <row r="36257" spans="8:8">
      <c r="H36257" t="str">
        <f t="shared" si="273"/>
        <v/>
      </c>
    </row>
    <row r="36258" spans="8:8">
      <c r="H36258" t="str">
        <f t="shared" ref="H36258:H36321" si="274">_xlfn.TEXTJOIN(", ", TRUE, G36258:G36258)</f>
        <v/>
      </c>
    </row>
    <row r="36259" spans="8:8">
      <c r="H36259" t="str">
        <f t="shared" si="274"/>
        <v/>
      </c>
    </row>
    <row r="36260" spans="8:8">
      <c r="H36260" t="str">
        <f t="shared" si="274"/>
        <v/>
      </c>
    </row>
    <row r="36261" spans="8:8">
      <c r="H36261" t="str">
        <f t="shared" si="274"/>
        <v/>
      </c>
    </row>
    <row r="36262" spans="8:8">
      <c r="H36262" t="str">
        <f t="shared" si="274"/>
        <v/>
      </c>
    </row>
    <row r="36263" spans="8:8">
      <c r="H36263" t="str">
        <f t="shared" si="274"/>
        <v/>
      </c>
    </row>
    <row r="36264" spans="8:8">
      <c r="H36264" t="str">
        <f t="shared" si="274"/>
        <v/>
      </c>
    </row>
    <row r="36265" spans="8:8">
      <c r="H36265" t="str">
        <f t="shared" si="274"/>
        <v/>
      </c>
    </row>
    <row r="36266" spans="8:8">
      <c r="H36266" t="str">
        <f t="shared" si="274"/>
        <v/>
      </c>
    </row>
    <row r="36267" spans="8:8">
      <c r="H36267" t="str">
        <f t="shared" si="274"/>
        <v/>
      </c>
    </row>
    <row r="36268" spans="8:8">
      <c r="H36268" t="str">
        <f t="shared" si="274"/>
        <v/>
      </c>
    </row>
    <row r="36269" spans="8:8">
      <c r="H36269" t="str">
        <f t="shared" si="274"/>
        <v/>
      </c>
    </row>
    <row r="36270" spans="8:8">
      <c r="H36270" t="str">
        <f t="shared" si="274"/>
        <v/>
      </c>
    </row>
    <row r="36271" spans="8:8">
      <c r="H36271" t="str">
        <f t="shared" si="274"/>
        <v/>
      </c>
    </row>
    <row r="36272" spans="8:8">
      <c r="H36272" t="str">
        <f t="shared" si="274"/>
        <v/>
      </c>
    </row>
    <row r="36273" spans="8:8">
      <c r="H36273" t="str">
        <f t="shared" si="274"/>
        <v/>
      </c>
    </row>
    <row r="36274" spans="8:8">
      <c r="H36274" t="str">
        <f t="shared" si="274"/>
        <v/>
      </c>
    </row>
    <row r="36275" spans="8:8">
      <c r="H36275" t="str">
        <f t="shared" si="274"/>
        <v/>
      </c>
    </row>
    <row r="36276" spans="8:8">
      <c r="H36276" t="str">
        <f t="shared" si="274"/>
        <v/>
      </c>
    </row>
    <row r="36277" spans="8:8">
      <c r="H36277" t="str">
        <f t="shared" si="274"/>
        <v/>
      </c>
    </row>
    <row r="36278" spans="8:8">
      <c r="H36278" t="str">
        <f t="shared" si="274"/>
        <v/>
      </c>
    </row>
    <row r="36279" spans="8:8">
      <c r="H36279" t="str">
        <f t="shared" si="274"/>
        <v/>
      </c>
    </row>
    <row r="36280" spans="8:8">
      <c r="H36280" t="str">
        <f t="shared" si="274"/>
        <v/>
      </c>
    </row>
    <row r="36281" spans="8:8">
      <c r="H36281" t="str">
        <f t="shared" si="274"/>
        <v/>
      </c>
    </row>
    <row r="36282" spans="8:8">
      <c r="H36282" t="str">
        <f t="shared" si="274"/>
        <v/>
      </c>
    </row>
    <row r="36283" spans="8:8">
      <c r="H36283" t="str">
        <f t="shared" si="274"/>
        <v/>
      </c>
    </row>
    <row r="36284" spans="8:8">
      <c r="H36284" t="str">
        <f t="shared" si="274"/>
        <v/>
      </c>
    </row>
    <row r="36285" spans="8:8">
      <c r="H36285" t="str">
        <f t="shared" si="274"/>
        <v/>
      </c>
    </row>
    <row r="36286" spans="8:8">
      <c r="H36286" t="str">
        <f t="shared" si="274"/>
        <v/>
      </c>
    </row>
    <row r="36287" spans="8:8">
      <c r="H36287" t="str">
        <f t="shared" si="274"/>
        <v/>
      </c>
    </row>
    <row r="36288" spans="8:8">
      <c r="H36288" t="str">
        <f t="shared" si="274"/>
        <v/>
      </c>
    </row>
    <row r="36289" spans="8:8">
      <c r="H36289" t="str">
        <f t="shared" si="274"/>
        <v/>
      </c>
    </row>
    <row r="36290" spans="8:8">
      <c r="H36290" t="str">
        <f t="shared" si="274"/>
        <v/>
      </c>
    </row>
    <row r="36291" spans="8:8">
      <c r="H36291" t="str">
        <f t="shared" si="274"/>
        <v/>
      </c>
    </row>
    <row r="36292" spans="8:8">
      <c r="H36292" t="str">
        <f t="shared" si="274"/>
        <v/>
      </c>
    </row>
    <row r="36293" spans="8:8">
      <c r="H36293" t="str">
        <f t="shared" si="274"/>
        <v/>
      </c>
    </row>
    <row r="36294" spans="8:8">
      <c r="H36294" t="str">
        <f t="shared" si="274"/>
        <v/>
      </c>
    </row>
    <row r="36295" spans="8:8">
      <c r="H36295" t="str">
        <f t="shared" si="274"/>
        <v/>
      </c>
    </row>
    <row r="36296" spans="8:8">
      <c r="H36296" t="str">
        <f t="shared" si="274"/>
        <v/>
      </c>
    </row>
    <row r="36297" spans="8:8">
      <c r="H36297" t="str">
        <f t="shared" si="274"/>
        <v/>
      </c>
    </row>
    <row r="36298" spans="8:8">
      <c r="H36298" t="str">
        <f t="shared" si="274"/>
        <v/>
      </c>
    </row>
    <row r="36299" spans="8:8">
      <c r="H36299" t="str">
        <f t="shared" si="274"/>
        <v/>
      </c>
    </row>
    <row r="36300" spans="8:8">
      <c r="H36300" t="str">
        <f t="shared" si="274"/>
        <v/>
      </c>
    </row>
    <row r="36301" spans="8:8">
      <c r="H36301" t="str">
        <f t="shared" si="274"/>
        <v/>
      </c>
    </row>
    <row r="36302" spans="8:8">
      <c r="H36302" t="str">
        <f t="shared" si="274"/>
        <v/>
      </c>
    </row>
    <row r="36303" spans="8:8">
      <c r="H36303" t="str">
        <f t="shared" si="274"/>
        <v/>
      </c>
    </row>
    <row r="36304" spans="8:8">
      <c r="H36304" t="str">
        <f t="shared" si="274"/>
        <v/>
      </c>
    </row>
    <row r="36305" spans="8:8">
      <c r="H36305" t="str">
        <f t="shared" si="274"/>
        <v/>
      </c>
    </row>
    <row r="36306" spans="8:8">
      <c r="H36306" t="str">
        <f t="shared" si="274"/>
        <v/>
      </c>
    </row>
    <row r="36307" spans="8:8">
      <c r="H36307" t="str">
        <f t="shared" si="274"/>
        <v/>
      </c>
    </row>
    <row r="36308" spans="8:8">
      <c r="H36308" t="str">
        <f t="shared" si="274"/>
        <v/>
      </c>
    </row>
    <row r="36309" spans="8:8">
      <c r="H36309" t="str">
        <f t="shared" si="274"/>
        <v/>
      </c>
    </row>
    <row r="36310" spans="8:8">
      <c r="H36310" t="str">
        <f t="shared" si="274"/>
        <v/>
      </c>
    </row>
    <row r="36311" spans="8:8">
      <c r="H36311" t="str">
        <f t="shared" si="274"/>
        <v/>
      </c>
    </row>
    <row r="36312" spans="8:8">
      <c r="H36312" t="str">
        <f t="shared" si="274"/>
        <v/>
      </c>
    </row>
    <row r="36313" spans="8:8">
      <c r="H36313" t="str">
        <f t="shared" si="274"/>
        <v/>
      </c>
    </row>
    <row r="36314" spans="8:8">
      <c r="H36314" t="str">
        <f t="shared" si="274"/>
        <v/>
      </c>
    </row>
    <row r="36315" spans="8:8">
      <c r="H36315" t="str">
        <f t="shared" si="274"/>
        <v/>
      </c>
    </row>
    <row r="36316" spans="8:8">
      <c r="H36316" t="str">
        <f t="shared" si="274"/>
        <v/>
      </c>
    </row>
    <row r="36317" spans="8:8">
      <c r="H36317" t="str">
        <f t="shared" si="274"/>
        <v/>
      </c>
    </row>
    <row r="36318" spans="8:8">
      <c r="H36318" t="str">
        <f t="shared" si="274"/>
        <v/>
      </c>
    </row>
    <row r="36319" spans="8:8">
      <c r="H36319" t="str">
        <f t="shared" si="274"/>
        <v/>
      </c>
    </row>
    <row r="36320" spans="8:8">
      <c r="H36320" t="str">
        <f t="shared" si="274"/>
        <v/>
      </c>
    </row>
    <row r="36321" spans="8:8">
      <c r="H36321" t="str">
        <f t="shared" si="274"/>
        <v/>
      </c>
    </row>
    <row r="36322" spans="8:8">
      <c r="H36322" t="str">
        <f t="shared" ref="H36322:H36385" si="275">_xlfn.TEXTJOIN(", ", TRUE, G36322:G36322)</f>
        <v/>
      </c>
    </row>
    <row r="36323" spans="8:8">
      <c r="H36323" t="str">
        <f t="shared" si="275"/>
        <v/>
      </c>
    </row>
    <row r="36324" spans="8:8">
      <c r="H36324" t="str">
        <f t="shared" si="275"/>
        <v/>
      </c>
    </row>
    <row r="36325" spans="8:8">
      <c r="H36325" t="str">
        <f t="shared" si="275"/>
        <v/>
      </c>
    </row>
    <row r="36326" spans="8:8">
      <c r="H36326" t="str">
        <f t="shared" si="275"/>
        <v/>
      </c>
    </row>
    <row r="36327" spans="8:8">
      <c r="H36327" t="str">
        <f t="shared" si="275"/>
        <v/>
      </c>
    </row>
    <row r="36328" spans="8:8">
      <c r="H36328" t="str">
        <f t="shared" si="275"/>
        <v/>
      </c>
    </row>
    <row r="36329" spans="8:8">
      <c r="H36329" t="str">
        <f t="shared" si="275"/>
        <v/>
      </c>
    </row>
    <row r="36330" spans="8:8">
      <c r="H36330" t="str">
        <f t="shared" si="275"/>
        <v/>
      </c>
    </row>
    <row r="36331" spans="8:8">
      <c r="H36331" t="str">
        <f t="shared" si="275"/>
        <v/>
      </c>
    </row>
    <row r="36332" spans="8:8">
      <c r="H36332" t="str">
        <f t="shared" si="275"/>
        <v/>
      </c>
    </row>
    <row r="36333" spans="8:8">
      <c r="H36333" t="str">
        <f t="shared" si="275"/>
        <v/>
      </c>
    </row>
    <row r="36334" spans="8:8">
      <c r="H36334" t="str">
        <f t="shared" si="275"/>
        <v/>
      </c>
    </row>
    <row r="36335" spans="8:8">
      <c r="H36335" t="str">
        <f t="shared" si="275"/>
        <v/>
      </c>
    </row>
    <row r="36336" spans="8:8">
      <c r="H36336" t="str">
        <f t="shared" si="275"/>
        <v/>
      </c>
    </row>
    <row r="36337" spans="8:8">
      <c r="H36337" t="str">
        <f t="shared" si="275"/>
        <v/>
      </c>
    </row>
    <row r="36338" spans="8:8">
      <c r="H36338" t="str">
        <f t="shared" si="275"/>
        <v/>
      </c>
    </row>
    <row r="36339" spans="8:8">
      <c r="H36339" t="str">
        <f t="shared" si="275"/>
        <v/>
      </c>
    </row>
    <row r="36340" spans="8:8">
      <c r="H36340" t="str">
        <f t="shared" si="275"/>
        <v/>
      </c>
    </row>
    <row r="36341" spans="8:8">
      <c r="H36341" t="str">
        <f t="shared" si="275"/>
        <v/>
      </c>
    </row>
    <row r="36342" spans="8:8">
      <c r="H36342" t="str">
        <f t="shared" si="275"/>
        <v/>
      </c>
    </row>
    <row r="36343" spans="8:8">
      <c r="H36343" t="str">
        <f t="shared" si="275"/>
        <v/>
      </c>
    </row>
    <row r="36344" spans="8:8">
      <c r="H36344" t="str">
        <f t="shared" si="275"/>
        <v/>
      </c>
    </row>
    <row r="36345" spans="8:8">
      <c r="H36345" t="str">
        <f t="shared" si="275"/>
        <v/>
      </c>
    </row>
    <row r="36346" spans="8:8">
      <c r="H36346" t="str">
        <f t="shared" si="275"/>
        <v/>
      </c>
    </row>
    <row r="36347" spans="8:8">
      <c r="H36347" t="str">
        <f t="shared" si="275"/>
        <v/>
      </c>
    </row>
    <row r="36348" spans="8:8">
      <c r="H36348" t="str">
        <f t="shared" si="275"/>
        <v/>
      </c>
    </row>
    <row r="36349" spans="8:8">
      <c r="H36349" t="str">
        <f t="shared" si="275"/>
        <v/>
      </c>
    </row>
    <row r="36350" spans="8:8">
      <c r="H36350" t="str">
        <f t="shared" si="275"/>
        <v/>
      </c>
    </row>
    <row r="36351" spans="8:8">
      <c r="H36351" t="str">
        <f t="shared" si="275"/>
        <v/>
      </c>
    </row>
    <row r="36352" spans="8:8">
      <c r="H36352" t="str">
        <f t="shared" si="275"/>
        <v/>
      </c>
    </row>
    <row r="36353" spans="8:8">
      <c r="H36353" t="str">
        <f t="shared" si="275"/>
        <v/>
      </c>
    </row>
    <row r="36354" spans="8:8">
      <c r="H36354" t="str">
        <f t="shared" si="275"/>
        <v/>
      </c>
    </row>
    <row r="36355" spans="8:8">
      <c r="H36355" t="str">
        <f t="shared" si="275"/>
        <v/>
      </c>
    </row>
    <row r="36356" spans="8:8">
      <c r="H36356" t="str">
        <f t="shared" si="275"/>
        <v/>
      </c>
    </row>
    <row r="36357" spans="8:8">
      <c r="H36357" t="str">
        <f t="shared" si="275"/>
        <v/>
      </c>
    </row>
    <row r="36358" spans="8:8">
      <c r="H36358" t="str">
        <f t="shared" si="275"/>
        <v/>
      </c>
    </row>
    <row r="36359" spans="8:8">
      <c r="H36359" t="str">
        <f t="shared" si="275"/>
        <v/>
      </c>
    </row>
    <row r="36360" spans="8:8">
      <c r="H36360" t="str">
        <f t="shared" si="275"/>
        <v/>
      </c>
    </row>
    <row r="36361" spans="8:8">
      <c r="H36361" t="str">
        <f t="shared" si="275"/>
        <v/>
      </c>
    </row>
    <row r="36362" spans="8:8">
      <c r="H36362" t="str">
        <f t="shared" si="275"/>
        <v/>
      </c>
    </row>
    <row r="36363" spans="8:8">
      <c r="H36363" t="str">
        <f t="shared" si="275"/>
        <v/>
      </c>
    </row>
    <row r="36364" spans="8:8">
      <c r="H36364" t="str">
        <f t="shared" si="275"/>
        <v/>
      </c>
    </row>
    <row r="36365" spans="8:8">
      <c r="H36365" t="str">
        <f t="shared" si="275"/>
        <v/>
      </c>
    </row>
    <row r="36366" spans="8:8">
      <c r="H36366" t="str">
        <f t="shared" si="275"/>
        <v/>
      </c>
    </row>
    <row r="36367" spans="8:8">
      <c r="H36367" t="str">
        <f t="shared" si="275"/>
        <v/>
      </c>
    </row>
    <row r="36368" spans="8:8">
      <c r="H36368" t="str">
        <f t="shared" si="275"/>
        <v/>
      </c>
    </row>
    <row r="36369" spans="8:8">
      <c r="H36369" t="str">
        <f t="shared" si="275"/>
        <v/>
      </c>
    </row>
    <row r="36370" spans="8:8">
      <c r="H36370" t="str">
        <f t="shared" si="275"/>
        <v/>
      </c>
    </row>
    <row r="36371" spans="8:8">
      <c r="H36371" t="str">
        <f t="shared" si="275"/>
        <v/>
      </c>
    </row>
    <row r="36372" spans="8:8">
      <c r="H36372" t="str">
        <f t="shared" si="275"/>
        <v/>
      </c>
    </row>
    <row r="36373" spans="8:8">
      <c r="H36373" t="str">
        <f t="shared" si="275"/>
        <v/>
      </c>
    </row>
    <row r="36374" spans="8:8">
      <c r="H36374" t="str">
        <f t="shared" si="275"/>
        <v/>
      </c>
    </row>
    <row r="36375" spans="8:8">
      <c r="H36375" t="str">
        <f t="shared" si="275"/>
        <v/>
      </c>
    </row>
    <row r="36376" spans="8:8">
      <c r="H36376" t="str">
        <f t="shared" si="275"/>
        <v/>
      </c>
    </row>
    <row r="36377" spans="8:8">
      <c r="H36377" t="str">
        <f t="shared" si="275"/>
        <v/>
      </c>
    </row>
    <row r="36378" spans="8:8">
      <c r="H36378" t="str">
        <f t="shared" si="275"/>
        <v/>
      </c>
    </row>
    <row r="36379" spans="8:8">
      <c r="H36379" t="str">
        <f t="shared" si="275"/>
        <v/>
      </c>
    </row>
    <row r="36380" spans="8:8">
      <c r="H36380" t="str">
        <f t="shared" si="275"/>
        <v/>
      </c>
    </row>
    <row r="36381" spans="8:8">
      <c r="H36381" t="str">
        <f t="shared" si="275"/>
        <v/>
      </c>
    </row>
    <row r="36382" spans="8:8">
      <c r="H36382" t="str">
        <f t="shared" si="275"/>
        <v/>
      </c>
    </row>
    <row r="36383" spans="8:8">
      <c r="H36383" t="str">
        <f t="shared" si="275"/>
        <v/>
      </c>
    </row>
    <row r="36384" spans="8:8">
      <c r="H36384" t="str">
        <f t="shared" si="275"/>
        <v/>
      </c>
    </row>
    <row r="36385" spans="8:8">
      <c r="H36385" t="str">
        <f t="shared" si="275"/>
        <v/>
      </c>
    </row>
    <row r="36386" spans="8:8">
      <c r="H36386" t="str">
        <f t="shared" ref="H36386:H36449" si="276">_xlfn.TEXTJOIN(", ", TRUE, G36386:G36386)</f>
        <v/>
      </c>
    </row>
    <row r="36387" spans="8:8">
      <c r="H36387" t="str">
        <f t="shared" si="276"/>
        <v/>
      </c>
    </row>
    <row r="36388" spans="8:8">
      <c r="H36388" t="str">
        <f t="shared" si="276"/>
        <v/>
      </c>
    </row>
    <row r="36389" spans="8:8">
      <c r="H36389" t="str">
        <f t="shared" si="276"/>
        <v/>
      </c>
    </row>
    <row r="36390" spans="8:8">
      <c r="H36390" t="str">
        <f t="shared" si="276"/>
        <v/>
      </c>
    </row>
    <row r="36391" spans="8:8">
      <c r="H36391" t="str">
        <f t="shared" si="276"/>
        <v/>
      </c>
    </row>
    <row r="36392" spans="8:8">
      <c r="H36392" t="str">
        <f t="shared" si="276"/>
        <v/>
      </c>
    </row>
    <row r="36393" spans="8:8">
      <c r="H36393" t="str">
        <f t="shared" si="276"/>
        <v/>
      </c>
    </row>
    <row r="36394" spans="8:8">
      <c r="H36394" t="str">
        <f t="shared" si="276"/>
        <v/>
      </c>
    </row>
    <row r="36395" spans="8:8">
      <c r="H36395" t="str">
        <f t="shared" si="276"/>
        <v/>
      </c>
    </row>
    <row r="36396" spans="8:8">
      <c r="H36396" t="str">
        <f t="shared" si="276"/>
        <v/>
      </c>
    </row>
    <row r="36397" spans="8:8">
      <c r="H36397" t="str">
        <f t="shared" si="276"/>
        <v/>
      </c>
    </row>
    <row r="36398" spans="8:8">
      <c r="H36398" t="str">
        <f t="shared" si="276"/>
        <v/>
      </c>
    </row>
    <row r="36399" spans="8:8">
      <c r="H36399" t="str">
        <f t="shared" si="276"/>
        <v/>
      </c>
    </row>
    <row r="36400" spans="8:8">
      <c r="H36400" t="str">
        <f t="shared" si="276"/>
        <v/>
      </c>
    </row>
    <row r="36401" spans="8:8">
      <c r="H36401" t="str">
        <f t="shared" si="276"/>
        <v/>
      </c>
    </row>
    <row r="36402" spans="8:8">
      <c r="H36402" t="str">
        <f t="shared" si="276"/>
        <v/>
      </c>
    </row>
    <row r="36403" spans="8:8">
      <c r="H36403" t="str">
        <f t="shared" si="276"/>
        <v/>
      </c>
    </row>
    <row r="36404" spans="8:8">
      <c r="H36404" t="str">
        <f t="shared" si="276"/>
        <v/>
      </c>
    </row>
    <row r="36405" spans="8:8">
      <c r="H36405" t="str">
        <f t="shared" si="276"/>
        <v/>
      </c>
    </row>
    <row r="36406" spans="8:8">
      <c r="H36406" t="str">
        <f t="shared" si="276"/>
        <v/>
      </c>
    </row>
    <row r="36407" spans="8:8">
      <c r="H36407" t="str">
        <f t="shared" si="276"/>
        <v/>
      </c>
    </row>
    <row r="36408" spans="8:8">
      <c r="H36408" t="str">
        <f t="shared" si="276"/>
        <v/>
      </c>
    </row>
    <row r="36409" spans="8:8">
      <c r="H36409" t="str">
        <f t="shared" si="276"/>
        <v/>
      </c>
    </row>
    <row r="36410" spans="8:8">
      <c r="H36410" t="str">
        <f t="shared" si="276"/>
        <v/>
      </c>
    </row>
    <row r="36411" spans="8:8">
      <c r="H36411" t="str">
        <f t="shared" si="276"/>
        <v/>
      </c>
    </row>
    <row r="36412" spans="8:8">
      <c r="H36412" t="str">
        <f t="shared" si="276"/>
        <v/>
      </c>
    </row>
    <row r="36413" spans="8:8">
      <c r="H36413" t="str">
        <f t="shared" si="276"/>
        <v/>
      </c>
    </row>
    <row r="36414" spans="8:8">
      <c r="H36414" t="str">
        <f t="shared" si="276"/>
        <v/>
      </c>
    </row>
    <row r="36415" spans="8:8">
      <c r="H36415" t="str">
        <f t="shared" si="276"/>
        <v/>
      </c>
    </row>
    <row r="36416" spans="8:8">
      <c r="H36416" t="str">
        <f t="shared" si="276"/>
        <v/>
      </c>
    </row>
    <row r="36417" spans="8:8">
      <c r="H36417" t="str">
        <f t="shared" si="276"/>
        <v/>
      </c>
    </row>
    <row r="36418" spans="8:8">
      <c r="H36418" t="str">
        <f t="shared" si="276"/>
        <v/>
      </c>
    </row>
    <row r="36419" spans="8:8">
      <c r="H36419" t="str">
        <f t="shared" si="276"/>
        <v/>
      </c>
    </row>
    <row r="36420" spans="8:8">
      <c r="H36420" t="str">
        <f t="shared" si="276"/>
        <v/>
      </c>
    </row>
    <row r="36421" spans="8:8">
      <c r="H36421" t="str">
        <f t="shared" si="276"/>
        <v/>
      </c>
    </row>
    <row r="36422" spans="8:8">
      <c r="H36422" t="str">
        <f t="shared" si="276"/>
        <v/>
      </c>
    </row>
    <row r="36423" spans="8:8">
      <c r="H36423" t="str">
        <f t="shared" si="276"/>
        <v/>
      </c>
    </row>
    <row r="36424" spans="8:8">
      <c r="H36424" t="str">
        <f t="shared" si="276"/>
        <v/>
      </c>
    </row>
    <row r="36425" spans="8:8">
      <c r="H36425" t="str">
        <f t="shared" si="276"/>
        <v/>
      </c>
    </row>
    <row r="36426" spans="8:8">
      <c r="H36426" t="str">
        <f t="shared" si="276"/>
        <v/>
      </c>
    </row>
    <row r="36427" spans="8:8">
      <c r="H36427" t="str">
        <f t="shared" si="276"/>
        <v/>
      </c>
    </row>
    <row r="36428" spans="8:8">
      <c r="H36428" t="str">
        <f t="shared" si="276"/>
        <v/>
      </c>
    </row>
    <row r="36429" spans="8:8">
      <c r="H36429" t="str">
        <f t="shared" si="276"/>
        <v/>
      </c>
    </row>
    <row r="36430" spans="8:8">
      <c r="H36430" t="str">
        <f t="shared" si="276"/>
        <v/>
      </c>
    </row>
    <row r="36431" spans="8:8">
      <c r="H36431" t="str">
        <f t="shared" si="276"/>
        <v/>
      </c>
    </row>
    <row r="36432" spans="8:8">
      <c r="H36432" t="str">
        <f t="shared" si="276"/>
        <v/>
      </c>
    </row>
    <row r="36433" spans="8:8">
      <c r="H36433" t="str">
        <f t="shared" si="276"/>
        <v/>
      </c>
    </row>
    <row r="36434" spans="8:8">
      <c r="H36434" t="str">
        <f t="shared" si="276"/>
        <v/>
      </c>
    </row>
    <row r="36435" spans="8:8">
      <c r="H36435" t="str">
        <f t="shared" si="276"/>
        <v/>
      </c>
    </row>
    <row r="36436" spans="8:8">
      <c r="H36436" t="str">
        <f t="shared" si="276"/>
        <v/>
      </c>
    </row>
    <row r="36437" spans="8:8">
      <c r="H36437" t="str">
        <f t="shared" si="276"/>
        <v/>
      </c>
    </row>
    <row r="36438" spans="8:8">
      <c r="H36438" t="str">
        <f t="shared" si="276"/>
        <v/>
      </c>
    </row>
    <row r="36439" spans="8:8">
      <c r="H36439" t="str">
        <f t="shared" si="276"/>
        <v/>
      </c>
    </row>
    <row r="36440" spans="8:8">
      <c r="H36440" t="str">
        <f t="shared" si="276"/>
        <v/>
      </c>
    </row>
    <row r="36441" spans="8:8">
      <c r="H36441" t="str">
        <f t="shared" si="276"/>
        <v/>
      </c>
    </row>
    <row r="36442" spans="8:8">
      <c r="H36442" t="str">
        <f t="shared" si="276"/>
        <v/>
      </c>
    </row>
    <row r="36443" spans="8:8">
      <c r="H36443" t="str">
        <f t="shared" si="276"/>
        <v/>
      </c>
    </row>
    <row r="36444" spans="8:8">
      <c r="H36444" t="str">
        <f t="shared" si="276"/>
        <v/>
      </c>
    </row>
    <row r="36445" spans="8:8">
      <c r="H36445" t="str">
        <f t="shared" si="276"/>
        <v/>
      </c>
    </row>
    <row r="36446" spans="8:8">
      <c r="H36446" t="str">
        <f t="shared" si="276"/>
        <v/>
      </c>
    </row>
    <row r="36447" spans="8:8">
      <c r="H36447" t="str">
        <f t="shared" si="276"/>
        <v/>
      </c>
    </row>
    <row r="36448" spans="8:8">
      <c r="H36448" t="str">
        <f t="shared" si="276"/>
        <v/>
      </c>
    </row>
    <row r="36449" spans="8:8">
      <c r="H36449" t="str">
        <f t="shared" si="276"/>
        <v/>
      </c>
    </row>
    <row r="36450" spans="8:8">
      <c r="H36450" t="str">
        <f t="shared" ref="H36450:H36513" si="277">_xlfn.TEXTJOIN(", ", TRUE, G36450:G36450)</f>
        <v/>
      </c>
    </row>
    <row r="36451" spans="8:8">
      <c r="H36451" t="str">
        <f t="shared" si="277"/>
        <v/>
      </c>
    </row>
    <row r="36452" spans="8:8">
      <c r="H36452" t="str">
        <f t="shared" si="277"/>
        <v/>
      </c>
    </row>
    <row r="36453" spans="8:8">
      <c r="H36453" t="str">
        <f t="shared" si="277"/>
        <v/>
      </c>
    </row>
    <row r="36454" spans="8:8">
      <c r="H36454" t="str">
        <f t="shared" si="277"/>
        <v/>
      </c>
    </row>
    <row r="36455" spans="8:8">
      <c r="H36455" t="str">
        <f t="shared" si="277"/>
        <v/>
      </c>
    </row>
    <row r="36456" spans="8:8">
      <c r="H36456" t="str">
        <f t="shared" si="277"/>
        <v/>
      </c>
    </row>
    <row r="36457" spans="8:8">
      <c r="H36457" t="str">
        <f t="shared" si="277"/>
        <v/>
      </c>
    </row>
    <row r="36458" spans="8:8">
      <c r="H36458" t="str">
        <f t="shared" si="277"/>
        <v/>
      </c>
    </row>
    <row r="36459" spans="8:8">
      <c r="H36459" t="str">
        <f t="shared" si="277"/>
        <v/>
      </c>
    </row>
    <row r="36460" spans="8:8">
      <c r="H36460" t="str">
        <f t="shared" si="277"/>
        <v/>
      </c>
    </row>
    <row r="36461" spans="8:8">
      <c r="H36461" t="str">
        <f t="shared" si="277"/>
        <v/>
      </c>
    </row>
    <row r="36462" spans="8:8">
      <c r="H36462" t="str">
        <f t="shared" si="277"/>
        <v/>
      </c>
    </row>
    <row r="36463" spans="8:8">
      <c r="H36463" t="str">
        <f t="shared" si="277"/>
        <v/>
      </c>
    </row>
    <row r="36464" spans="8:8">
      <c r="H36464" t="str">
        <f t="shared" si="277"/>
        <v/>
      </c>
    </row>
    <row r="36465" spans="8:8">
      <c r="H36465" t="str">
        <f t="shared" si="277"/>
        <v/>
      </c>
    </row>
    <row r="36466" spans="8:8">
      <c r="H36466" t="str">
        <f t="shared" si="277"/>
        <v/>
      </c>
    </row>
    <row r="36467" spans="8:8">
      <c r="H36467" t="str">
        <f t="shared" si="277"/>
        <v/>
      </c>
    </row>
    <row r="36468" spans="8:8">
      <c r="H36468" t="str">
        <f t="shared" si="277"/>
        <v/>
      </c>
    </row>
    <row r="36469" spans="8:8">
      <c r="H36469" t="str">
        <f t="shared" si="277"/>
        <v/>
      </c>
    </row>
    <row r="36470" spans="8:8">
      <c r="H36470" t="str">
        <f t="shared" si="277"/>
        <v/>
      </c>
    </row>
    <row r="36471" spans="8:8">
      <c r="H36471" t="str">
        <f t="shared" si="277"/>
        <v/>
      </c>
    </row>
    <row r="36472" spans="8:8">
      <c r="H36472" t="str">
        <f t="shared" si="277"/>
        <v/>
      </c>
    </row>
    <row r="36473" spans="8:8">
      <c r="H36473" t="str">
        <f t="shared" si="277"/>
        <v/>
      </c>
    </row>
    <row r="36474" spans="8:8">
      <c r="H36474" t="str">
        <f t="shared" si="277"/>
        <v/>
      </c>
    </row>
    <row r="36475" spans="8:8">
      <c r="H36475" t="str">
        <f t="shared" si="277"/>
        <v/>
      </c>
    </row>
    <row r="36476" spans="8:8">
      <c r="H36476" t="str">
        <f t="shared" si="277"/>
        <v/>
      </c>
    </row>
    <row r="36477" spans="8:8">
      <c r="H36477" t="str">
        <f t="shared" si="277"/>
        <v/>
      </c>
    </row>
    <row r="36478" spans="8:8">
      <c r="H36478" t="str">
        <f t="shared" si="277"/>
        <v/>
      </c>
    </row>
    <row r="36479" spans="8:8">
      <c r="H36479" t="str">
        <f t="shared" si="277"/>
        <v/>
      </c>
    </row>
    <row r="36480" spans="8:8">
      <c r="H36480" t="str">
        <f t="shared" si="277"/>
        <v/>
      </c>
    </row>
    <row r="36481" spans="8:8">
      <c r="H36481" t="str">
        <f t="shared" si="277"/>
        <v/>
      </c>
    </row>
    <row r="36482" spans="8:8">
      <c r="H36482" t="str">
        <f t="shared" si="277"/>
        <v/>
      </c>
    </row>
    <row r="36483" spans="8:8">
      <c r="H36483" t="str">
        <f t="shared" si="277"/>
        <v/>
      </c>
    </row>
    <row r="36484" spans="8:8">
      <c r="H36484" t="str">
        <f t="shared" si="277"/>
        <v/>
      </c>
    </row>
    <row r="36485" spans="8:8">
      <c r="H36485" t="str">
        <f t="shared" si="277"/>
        <v/>
      </c>
    </row>
    <row r="36486" spans="8:8">
      <c r="H36486" t="str">
        <f t="shared" si="277"/>
        <v/>
      </c>
    </row>
    <row r="36487" spans="8:8">
      <c r="H36487" t="str">
        <f t="shared" si="277"/>
        <v/>
      </c>
    </row>
    <row r="36488" spans="8:8">
      <c r="H36488" t="str">
        <f t="shared" si="277"/>
        <v/>
      </c>
    </row>
    <row r="36489" spans="8:8">
      <c r="H36489" t="str">
        <f t="shared" si="277"/>
        <v/>
      </c>
    </row>
    <row r="36490" spans="8:8">
      <c r="H36490" t="str">
        <f t="shared" si="277"/>
        <v/>
      </c>
    </row>
    <row r="36491" spans="8:8">
      <c r="H36491" t="str">
        <f t="shared" si="277"/>
        <v/>
      </c>
    </row>
    <row r="36492" spans="8:8">
      <c r="H36492" t="str">
        <f t="shared" si="277"/>
        <v/>
      </c>
    </row>
    <row r="36493" spans="8:8">
      <c r="H36493" t="str">
        <f t="shared" si="277"/>
        <v/>
      </c>
    </row>
    <row r="36494" spans="8:8">
      <c r="H36494" t="str">
        <f t="shared" si="277"/>
        <v/>
      </c>
    </row>
    <row r="36495" spans="8:8">
      <c r="H36495" t="str">
        <f t="shared" si="277"/>
        <v/>
      </c>
    </row>
    <row r="36496" spans="8:8">
      <c r="H36496" t="str">
        <f t="shared" si="277"/>
        <v/>
      </c>
    </row>
    <row r="36497" spans="8:8">
      <c r="H36497" t="str">
        <f t="shared" si="277"/>
        <v/>
      </c>
    </row>
    <row r="36498" spans="8:8">
      <c r="H36498" t="str">
        <f t="shared" si="277"/>
        <v/>
      </c>
    </row>
    <row r="36499" spans="8:8">
      <c r="H36499" t="str">
        <f t="shared" si="277"/>
        <v/>
      </c>
    </row>
    <row r="36500" spans="8:8">
      <c r="H36500" t="str">
        <f t="shared" si="277"/>
        <v/>
      </c>
    </row>
    <row r="36501" spans="8:8">
      <c r="H36501" t="str">
        <f t="shared" si="277"/>
        <v/>
      </c>
    </row>
    <row r="36502" spans="8:8">
      <c r="H36502" t="str">
        <f t="shared" si="277"/>
        <v/>
      </c>
    </row>
    <row r="36503" spans="8:8">
      <c r="H36503" t="str">
        <f t="shared" si="277"/>
        <v/>
      </c>
    </row>
    <row r="36504" spans="8:8">
      <c r="H36504" t="str">
        <f t="shared" si="277"/>
        <v/>
      </c>
    </row>
    <row r="36505" spans="8:8">
      <c r="H36505" t="str">
        <f t="shared" si="277"/>
        <v/>
      </c>
    </row>
    <row r="36506" spans="8:8">
      <c r="H36506" t="str">
        <f t="shared" si="277"/>
        <v/>
      </c>
    </row>
    <row r="36507" spans="8:8">
      <c r="H36507" t="str">
        <f t="shared" si="277"/>
        <v/>
      </c>
    </row>
    <row r="36508" spans="8:8">
      <c r="H36508" t="str">
        <f t="shared" si="277"/>
        <v/>
      </c>
    </row>
    <row r="36509" spans="8:8">
      <c r="H36509" t="str">
        <f t="shared" si="277"/>
        <v/>
      </c>
    </row>
    <row r="36510" spans="8:8">
      <c r="H36510" t="str">
        <f t="shared" si="277"/>
        <v/>
      </c>
    </row>
    <row r="36511" spans="8:8">
      <c r="H36511" t="str">
        <f t="shared" si="277"/>
        <v/>
      </c>
    </row>
    <row r="36512" spans="8:8">
      <c r="H36512" t="str">
        <f t="shared" si="277"/>
        <v/>
      </c>
    </row>
    <row r="36513" spans="8:8">
      <c r="H36513" t="str">
        <f t="shared" si="277"/>
        <v/>
      </c>
    </row>
    <row r="36514" spans="8:8">
      <c r="H36514" t="str">
        <f t="shared" ref="H36514:H36577" si="278">_xlfn.TEXTJOIN(", ", TRUE, G36514:G36514)</f>
        <v/>
      </c>
    </row>
    <row r="36515" spans="8:8">
      <c r="H36515" t="str">
        <f t="shared" si="278"/>
        <v/>
      </c>
    </row>
    <row r="36516" spans="8:8">
      <c r="H36516" t="str">
        <f t="shared" si="278"/>
        <v/>
      </c>
    </row>
    <row r="36517" spans="8:8">
      <c r="H36517" t="str">
        <f t="shared" si="278"/>
        <v/>
      </c>
    </row>
    <row r="36518" spans="8:8">
      <c r="H36518" t="str">
        <f t="shared" si="278"/>
        <v/>
      </c>
    </row>
    <row r="36519" spans="8:8">
      <c r="H36519" t="str">
        <f t="shared" si="278"/>
        <v/>
      </c>
    </row>
    <row r="36520" spans="8:8">
      <c r="H36520" t="str">
        <f t="shared" si="278"/>
        <v/>
      </c>
    </row>
    <row r="36521" spans="8:8">
      <c r="H36521" t="str">
        <f t="shared" si="278"/>
        <v/>
      </c>
    </row>
    <row r="36522" spans="8:8">
      <c r="H36522" t="str">
        <f t="shared" si="278"/>
        <v/>
      </c>
    </row>
    <row r="36523" spans="8:8">
      <c r="H36523" t="str">
        <f t="shared" si="278"/>
        <v/>
      </c>
    </row>
    <row r="36524" spans="8:8">
      <c r="H36524" t="str">
        <f t="shared" si="278"/>
        <v/>
      </c>
    </row>
    <row r="36525" spans="8:8">
      <c r="H36525" t="str">
        <f t="shared" si="278"/>
        <v/>
      </c>
    </row>
    <row r="36526" spans="8:8">
      <c r="H36526" t="str">
        <f t="shared" si="278"/>
        <v/>
      </c>
    </row>
    <row r="36527" spans="8:8">
      <c r="H36527" t="str">
        <f t="shared" si="278"/>
        <v/>
      </c>
    </row>
    <row r="36528" spans="8:8">
      <c r="H36528" t="str">
        <f t="shared" si="278"/>
        <v/>
      </c>
    </row>
    <row r="36529" spans="8:8">
      <c r="H36529" t="str">
        <f t="shared" si="278"/>
        <v/>
      </c>
    </row>
    <row r="36530" spans="8:8">
      <c r="H36530" t="str">
        <f t="shared" si="278"/>
        <v/>
      </c>
    </row>
    <row r="36531" spans="8:8">
      <c r="H36531" t="str">
        <f t="shared" si="278"/>
        <v/>
      </c>
    </row>
    <row r="36532" spans="8:8">
      <c r="H36532" t="str">
        <f t="shared" si="278"/>
        <v/>
      </c>
    </row>
    <row r="36533" spans="8:8">
      <c r="H36533" t="str">
        <f t="shared" si="278"/>
        <v/>
      </c>
    </row>
    <row r="36534" spans="8:8">
      <c r="H36534" t="str">
        <f t="shared" si="278"/>
        <v/>
      </c>
    </row>
    <row r="36535" spans="8:8">
      <c r="H36535" t="str">
        <f t="shared" si="278"/>
        <v/>
      </c>
    </row>
    <row r="36536" spans="8:8">
      <c r="H36536" t="str">
        <f t="shared" si="278"/>
        <v/>
      </c>
    </row>
    <row r="36537" spans="8:8">
      <c r="H36537" t="str">
        <f t="shared" si="278"/>
        <v/>
      </c>
    </row>
    <row r="36538" spans="8:8">
      <c r="H36538" t="str">
        <f t="shared" si="278"/>
        <v/>
      </c>
    </row>
    <row r="36539" spans="8:8">
      <c r="H36539" t="str">
        <f t="shared" si="278"/>
        <v/>
      </c>
    </row>
    <row r="36540" spans="8:8">
      <c r="H36540" t="str">
        <f t="shared" si="278"/>
        <v/>
      </c>
    </row>
    <row r="36541" spans="8:8">
      <c r="H36541" t="str">
        <f t="shared" si="278"/>
        <v/>
      </c>
    </row>
    <row r="36542" spans="8:8">
      <c r="H36542" t="str">
        <f t="shared" si="278"/>
        <v/>
      </c>
    </row>
    <row r="36543" spans="8:8">
      <c r="H36543" t="str">
        <f t="shared" si="278"/>
        <v/>
      </c>
    </row>
    <row r="36544" spans="8:8">
      <c r="H36544" t="str">
        <f t="shared" si="278"/>
        <v/>
      </c>
    </row>
    <row r="36545" spans="8:8">
      <c r="H36545" t="str">
        <f t="shared" si="278"/>
        <v/>
      </c>
    </row>
    <row r="36546" spans="8:8">
      <c r="H36546" t="str">
        <f t="shared" si="278"/>
        <v/>
      </c>
    </row>
    <row r="36547" spans="8:8">
      <c r="H36547" t="str">
        <f t="shared" si="278"/>
        <v/>
      </c>
    </row>
    <row r="36548" spans="8:8">
      <c r="H36548" t="str">
        <f t="shared" si="278"/>
        <v/>
      </c>
    </row>
    <row r="36549" spans="8:8">
      <c r="H36549" t="str">
        <f t="shared" si="278"/>
        <v/>
      </c>
    </row>
    <row r="36550" spans="8:8">
      <c r="H36550" t="str">
        <f t="shared" si="278"/>
        <v/>
      </c>
    </row>
    <row r="36551" spans="8:8">
      <c r="H36551" t="str">
        <f t="shared" si="278"/>
        <v/>
      </c>
    </row>
    <row r="36552" spans="8:8">
      <c r="H36552" t="str">
        <f t="shared" si="278"/>
        <v/>
      </c>
    </row>
    <row r="36553" spans="8:8">
      <c r="H36553" t="str">
        <f t="shared" si="278"/>
        <v/>
      </c>
    </row>
    <row r="36554" spans="8:8">
      <c r="H36554" t="str">
        <f t="shared" si="278"/>
        <v/>
      </c>
    </row>
    <row r="36555" spans="8:8">
      <c r="H36555" t="str">
        <f t="shared" si="278"/>
        <v/>
      </c>
    </row>
    <row r="36556" spans="8:8">
      <c r="H36556" t="str">
        <f t="shared" si="278"/>
        <v/>
      </c>
    </row>
    <row r="36557" spans="8:8">
      <c r="H36557" t="str">
        <f t="shared" si="278"/>
        <v/>
      </c>
    </row>
    <row r="36558" spans="8:8">
      <c r="H36558" t="str">
        <f t="shared" si="278"/>
        <v/>
      </c>
    </row>
    <row r="36559" spans="8:8">
      <c r="H36559" t="str">
        <f t="shared" si="278"/>
        <v/>
      </c>
    </row>
    <row r="36560" spans="8:8">
      <c r="H36560" t="str">
        <f t="shared" si="278"/>
        <v/>
      </c>
    </row>
    <row r="36561" spans="8:8">
      <c r="H36561" t="str">
        <f t="shared" si="278"/>
        <v/>
      </c>
    </row>
    <row r="36562" spans="8:8">
      <c r="H36562" t="str">
        <f t="shared" si="278"/>
        <v/>
      </c>
    </row>
    <row r="36563" spans="8:8">
      <c r="H36563" t="str">
        <f t="shared" si="278"/>
        <v/>
      </c>
    </row>
    <row r="36564" spans="8:8">
      <c r="H36564" t="str">
        <f t="shared" si="278"/>
        <v/>
      </c>
    </row>
    <row r="36565" spans="8:8">
      <c r="H36565" t="str">
        <f t="shared" si="278"/>
        <v/>
      </c>
    </row>
    <row r="36566" spans="8:8">
      <c r="H36566" t="str">
        <f t="shared" si="278"/>
        <v/>
      </c>
    </row>
    <row r="36567" spans="8:8">
      <c r="H36567" t="str">
        <f t="shared" si="278"/>
        <v/>
      </c>
    </row>
    <row r="36568" spans="8:8">
      <c r="H36568" t="str">
        <f t="shared" si="278"/>
        <v/>
      </c>
    </row>
    <row r="36569" spans="8:8">
      <c r="H36569" t="str">
        <f t="shared" si="278"/>
        <v/>
      </c>
    </row>
    <row r="36570" spans="8:8">
      <c r="H36570" t="str">
        <f t="shared" si="278"/>
        <v/>
      </c>
    </row>
    <row r="36571" spans="8:8">
      <c r="H36571" t="str">
        <f t="shared" si="278"/>
        <v/>
      </c>
    </row>
    <row r="36572" spans="8:8">
      <c r="H36572" t="str">
        <f t="shared" si="278"/>
        <v/>
      </c>
    </row>
    <row r="36573" spans="8:8">
      <c r="H36573" t="str">
        <f t="shared" si="278"/>
        <v/>
      </c>
    </row>
    <row r="36574" spans="8:8">
      <c r="H36574" t="str">
        <f t="shared" si="278"/>
        <v/>
      </c>
    </row>
    <row r="36575" spans="8:8">
      <c r="H36575" t="str">
        <f t="shared" si="278"/>
        <v/>
      </c>
    </row>
    <row r="36576" spans="8:8">
      <c r="H36576" t="str">
        <f t="shared" si="278"/>
        <v/>
      </c>
    </row>
    <row r="36577" spans="8:8">
      <c r="H36577" t="str">
        <f t="shared" si="278"/>
        <v/>
      </c>
    </row>
    <row r="36578" spans="8:8">
      <c r="H36578" t="str">
        <f t="shared" ref="H36578:H36641" si="279">_xlfn.TEXTJOIN(", ", TRUE, G36578:G36578)</f>
        <v/>
      </c>
    </row>
    <row r="36579" spans="8:8">
      <c r="H36579" t="str">
        <f t="shared" si="279"/>
        <v/>
      </c>
    </row>
    <row r="36580" spans="8:8">
      <c r="H36580" t="str">
        <f t="shared" si="279"/>
        <v/>
      </c>
    </row>
    <row r="36581" spans="8:8">
      <c r="H36581" t="str">
        <f t="shared" si="279"/>
        <v/>
      </c>
    </row>
    <row r="36582" spans="8:8">
      <c r="H36582" t="str">
        <f t="shared" si="279"/>
        <v/>
      </c>
    </row>
    <row r="36583" spans="8:8">
      <c r="H36583" t="str">
        <f t="shared" si="279"/>
        <v/>
      </c>
    </row>
    <row r="36584" spans="8:8">
      <c r="H36584" t="str">
        <f t="shared" si="279"/>
        <v/>
      </c>
    </row>
    <row r="36585" spans="8:8">
      <c r="H36585" t="str">
        <f t="shared" si="279"/>
        <v/>
      </c>
    </row>
    <row r="36586" spans="8:8">
      <c r="H36586" t="str">
        <f t="shared" si="279"/>
        <v/>
      </c>
    </row>
    <row r="36587" spans="8:8">
      <c r="H36587" t="str">
        <f t="shared" si="279"/>
        <v/>
      </c>
    </row>
    <row r="36588" spans="8:8">
      <c r="H36588" t="str">
        <f t="shared" si="279"/>
        <v/>
      </c>
    </row>
    <row r="36589" spans="8:8">
      <c r="H36589" t="str">
        <f t="shared" si="279"/>
        <v/>
      </c>
    </row>
    <row r="36590" spans="8:8">
      <c r="H36590" t="str">
        <f t="shared" si="279"/>
        <v/>
      </c>
    </row>
    <row r="36591" spans="8:8">
      <c r="H36591" t="str">
        <f t="shared" si="279"/>
        <v/>
      </c>
    </row>
    <row r="36592" spans="8:8">
      <c r="H36592" t="str">
        <f t="shared" si="279"/>
        <v/>
      </c>
    </row>
    <row r="36593" spans="8:8">
      <c r="H36593" t="str">
        <f t="shared" si="279"/>
        <v/>
      </c>
    </row>
    <row r="36594" spans="8:8">
      <c r="H36594" t="str">
        <f t="shared" si="279"/>
        <v/>
      </c>
    </row>
    <row r="36595" spans="8:8">
      <c r="H36595" t="str">
        <f t="shared" si="279"/>
        <v/>
      </c>
    </row>
    <row r="36596" spans="8:8">
      <c r="H36596" t="str">
        <f t="shared" si="279"/>
        <v/>
      </c>
    </row>
    <row r="36597" spans="8:8">
      <c r="H36597" t="str">
        <f t="shared" si="279"/>
        <v/>
      </c>
    </row>
    <row r="36598" spans="8:8">
      <c r="H36598" t="str">
        <f t="shared" si="279"/>
        <v/>
      </c>
    </row>
    <row r="36599" spans="8:8">
      <c r="H36599" t="str">
        <f t="shared" si="279"/>
        <v/>
      </c>
    </row>
    <row r="36600" spans="8:8">
      <c r="H36600" t="str">
        <f t="shared" si="279"/>
        <v/>
      </c>
    </row>
    <row r="36601" spans="8:8">
      <c r="H36601" t="str">
        <f t="shared" si="279"/>
        <v/>
      </c>
    </row>
    <row r="36602" spans="8:8">
      <c r="H36602" t="str">
        <f t="shared" si="279"/>
        <v/>
      </c>
    </row>
    <row r="36603" spans="8:8">
      <c r="H36603" t="str">
        <f t="shared" si="279"/>
        <v/>
      </c>
    </row>
    <row r="36604" spans="8:8">
      <c r="H36604" t="str">
        <f t="shared" si="279"/>
        <v/>
      </c>
    </row>
    <row r="36605" spans="8:8">
      <c r="H36605" t="str">
        <f t="shared" si="279"/>
        <v/>
      </c>
    </row>
    <row r="36606" spans="8:8">
      <c r="H36606" t="str">
        <f t="shared" si="279"/>
        <v/>
      </c>
    </row>
    <row r="36607" spans="8:8">
      <c r="H36607" t="str">
        <f t="shared" si="279"/>
        <v/>
      </c>
    </row>
    <row r="36608" spans="8:8">
      <c r="H36608" t="str">
        <f t="shared" si="279"/>
        <v/>
      </c>
    </row>
    <row r="36609" spans="8:8">
      <c r="H36609" t="str">
        <f t="shared" si="279"/>
        <v/>
      </c>
    </row>
    <row r="36610" spans="8:8">
      <c r="H36610" t="str">
        <f t="shared" si="279"/>
        <v/>
      </c>
    </row>
    <row r="36611" spans="8:8">
      <c r="H36611" t="str">
        <f t="shared" si="279"/>
        <v/>
      </c>
    </row>
    <row r="36612" spans="8:8">
      <c r="H36612" t="str">
        <f t="shared" si="279"/>
        <v/>
      </c>
    </row>
    <row r="36613" spans="8:8">
      <c r="H36613" t="str">
        <f t="shared" si="279"/>
        <v/>
      </c>
    </row>
    <row r="36614" spans="8:8">
      <c r="H36614" t="str">
        <f t="shared" si="279"/>
        <v/>
      </c>
    </row>
    <row r="36615" spans="8:8">
      <c r="H36615" t="str">
        <f t="shared" si="279"/>
        <v/>
      </c>
    </row>
    <row r="36616" spans="8:8">
      <c r="H36616" t="str">
        <f t="shared" si="279"/>
        <v/>
      </c>
    </row>
    <row r="36617" spans="8:8">
      <c r="H36617" t="str">
        <f t="shared" si="279"/>
        <v/>
      </c>
    </row>
    <row r="36618" spans="8:8">
      <c r="H36618" t="str">
        <f t="shared" si="279"/>
        <v/>
      </c>
    </row>
    <row r="36619" spans="8:8">
      <c r="H36619" t="str">
        <f t="shared" si="279"/>
        <v/>
      </c>
    </row>
    <row r="36620" spans="8:8">
      <c r="H36620" t="str">
        <f t="shared" si="279"/>
        <v/>
      </c>
    </row>
    <row r="36621" spans="8:8">
      <c r="H36621" t="str">
        <f t="shared" si="279"/>
        <v/>
      </c>
    </row>
    <row r="36622" spans="8:8">
      <c r="H36622" t="str">
        <f t="shared" si="279"/>
        <v/>
      </c>
    </row>
    <row r="36623" spans="8:8">
      <c r="H36623" t="str">
        <f t="shared" si="279"/>
        <v/>
      </c>
    </row>
    <row r="36624" spans="8:8">
      <c r="H36624" t="str">
        <f t="shared" si="279"/>
        <v/>
      </c>
    </row>
    <row r="36625" spans="8:8">
      <c r="H36625" t="str">
        <f t="shared" si="279"/>
        <v/>
      </c>
    </row>
    <row r="36626" spans="8:8">
      <c r="H36626" t="str">
        <f t="shared" si="279"/>
        <v/>
      </c>
    </row>
    <row r="36627" spans="8:8">
      <c r="H36627" t="str">
        <f t="shared" si="279"/>
        <v/>
      </c>
    </row>
    <row r="36628" spans="8:8">
      <c r="H36628" t="str">
        <f t="shared" si="279"/>
        <v/>
      </c>
    </row>
    <row r="36629" spans="8:8">
      <c r="H36629" t="str">
        <f t="shared" si="279"/>
        <v/>
      </c>
    </row>
    <row r="36630" spans="8:8">
      <c r="H36630" t="str">
        <f t="shared" si="279"/>
        <v/>
      </c>
    </row>
    <row r="36631" spans="8:8">
      <c r="H36631" t="str">
        <f t="shared" si="279"/>
        <v/>
      </c>
    </row>
    <row r="36632" spans="8:8">
      <c r="H36632" t="str">
        <f t="shared" si="279"/>
        <v/>
      </c>
    </row>
    <row r="36633" spans="8:8">
      <c r="H36633" t="str">
        <f t="shared" si="279"/>
        <v/>
      </c>
    </row>
    <row r="36634" spans="8:8">
      <c r="H36634" t="str">
        <f t="shared" si="279"/>
        <v/>
      </c>
    </row>
    <row r="36635" spans="8:8">
      <c r="H36635" t="str">
        <f t="shared" si="279"/>
        <v/>
      </c>
    </row>
    <row r="36636" spans="8:8">
      <c r="H36636" t="str">
        <f t="shared" si="279"/>
        <v/>
      </c>
    </row>
    <row r="36637" spans="8:8">
      <c r="H36637" t="str">
        <f t="shared" si="279"/>
        <v/>
      </c>
    </row>
    <row r="36638" spans="8:8">
      <c r="H36638" t="str">
        <f t="shared" si="279"/>
        <v/>
      </c>
    </row>
    <row r="36639" spans="8:8">
      <c r="H36639" t="str">
        <f t="shared" si="279"/>
        <v/>
      </c>
    </row>
    <row r="36640" spans="8:8">
      <c r="H36640" t="str">
        <f t="shared" si="279"/>
        <v/>
      </c>
    </row>
    <row r="36641" spans="8:8">
      <c r="H36641" t="str">
        <f t="shared" si="279"/>
        <v/>
      </c>
    </row>
    <row r="36642" spans="8:8">
      <c r="H36642" t="str">
        <f t="shared" ref="H36642:H36705" si="280">_xlfn.TEXTJOIN(", ", TRUE, G36642:G36642)</f>
        <v/>
      </c>
    </row>
    <row r="36643" spans="8:8">
      <c r="H36643" t="str">
        <f t="shared" si="280"/>
        <v/>
      </c>
    </row>
    <row r="36644" spans="8:8">
      <c r="H36644" t="str">
        <f t="shared" si="280"/>
        <v/>
      </c>
    </row>
    <row r="36645" spans="8:8">
      <c r="H36645" t="str">
        <f t="shared" si="280"/>
        <v/>
      </c>
    </row>
    <row r="36646" spans="8:8">
      <c r="H36646" t="str">
        <f t="shared" si="280"/>
        <v/>
      </c>
    </row>
    <row r="36647" spans="8:8">
      <c r="H36647" t="str">
        <f t="shared" si="280"/>
        <v/>
      </c>
    </row>
    <row r="36648" spans="8:8">
      <c r="H36648" t="str">
        <f t="shared" si="280"/>
        <v/>
      </c>
    </row>
    <row r="36649" spans="8:8">
      <c r="H36649" t="str">
        <f t="shared" si="280"/>
        <v/>
      </c>
    </row>
    <row r="36650" spans="8:8">
      <c r="H36650" t="str">
        <f t="shared" si="280"/>
        <v/>
      </c>
    </row>
    <row r="36651" spans="8:8">
      <c r="H36651" t="str">
        <f t="shared" si="280"/>
        <v/>
      </c>
    </row>
    <row r="36652" spans="8:8">
      <c r="H36652" t="str">
        <f t="shared" si="280"/>
        <v/>
      </c>
    </row>
    <row r="36653" spans="8:8">
      <c r="H36653" t="str">
        <f t="shared" si="280"/>
        <v/>
      </c>
    </row>
    <row r="36654" spans="8:8">
      <c r="H36654" t="str">
        <f t="shared" si="280"/>
        <v/>
      </c>
    </row>
    <row r="36655" spans="8:8">
      <c r="H36655" t="str">
        <f t="shared" si="280"/>
        <v/>
      </c>
    </row>
    <row r="36656" spans="8:8">
      <c r="H36656" t="str">
        <f t="shared" si="280"/>
        <v/>
      </c>
    </row>
    <row r="36657" spans="8:8">
      <c r="H36657" t="str">
        <f t="shared" si="280"/>
        <v/>
      </c>
    </row>
    <row r="36658" spans="8:8">
      <c r="H36658" t="str">
        <f t="shared" si="280"/>
        <v/>
      </c>
    </row>
    <row r="36659" spans="8:8">
      <c r="H36659" t="str">
        <f t="shared" si="280"/>
        <v/>
      </c>
    </row>
    <row r="36660" spans="8:8">
      <c r="H36660" t="str">
        <f t="shared" si="280"/>
        <v/>
      </c>
    </row>
    <row r="36661" spans="8:8">
      <c r="H36661" t="str">
        <f t="shared" si="280"/>
        <v/>
      </c>
    </row>
    <row r="36662" spans="8:8">
      <c r="H36662" t="str">
        <f t="shared" si="280"/>
        <v/>
      </c>
    </row>
    <row r="36663" spans="8:8">
      <c r="H36663" t="str">
        <f t="shared" si="280"/>
        <v/>
      </c>
    </row>
    <row r="36664" spans="8:8">
      <c r="H36664" t="str">
        <f t="shared" si="280"/>
        <v/>
      </c>
    </row>
    <row r="36665" spans="8:8">
      <c r="H36665" t="str">
        <f t="shared" si="280"/>
        <v/>
      </c>
    </row>
    <row r="36666" spans="8:8">
      <c r="H36666" t="str">
        <f t="shared" si="280"/>
        <v/>
      </c>
    </row>
    <row r="36667" spans="8:8">
      <c r="H36667" t="str">
        <f t="shared" si="280"/>
        <v/>
      </c>
    </row>
    <row r="36668" spans="8:8">
      <c r="H36668" t="str">
        <f t="shared" si="280"/>
        <v/>
      </c>
    </row>
    <row r="36669" spans="8:8">
      <c r="H36669" t="str">
        <f t="shared" si="280"/>
        <v/>
      </c>
    </row>
    <row r="36670" spans="8:8">
      <c r="H36670" t="str">
        <f t="shared" si="280"/>
        <v/>
      </c>
    </row>
    <row r="36671" spans="8:8">
      <c r="H36671" t="str">
        <f t="shared" si="280"/>
        <v/>
      </c>
    </row>
    <row r="36672" spans="8:8">
      <c r="H36672" t="str">
        <f t="shared" si="280"/>
        <v/>
      </c>
    </row>
    <row r="36673" spans="8:8">
      <c r="H36673" t="str">
        <f t="shared" si="280"/>
        <v/>
      </c>
    </row>
    <row r="36674" spans="8:8">
      <c r="H36674" t="str">
        <f t="shared" si="280"/>
        <v/>
      </c>
    </row>
    <row r="36675" spans="8:8">
      <c r="H36675" t="str">
        <f t="shared" si="280"/>
        <v/>
      </c>
    </row>
    <row r="36676" spans="8:8">
      <c r="H36676" t="str">
        <f t="shared" si="280"/>
        <v/>
      </c>
    </row>
    <row r="36677" spans="8:8">
      <c r="H36677" t="str">
        <f t="shared" si="280"/>
        <v/>
      </c>
    </row>
    <row r="36678" spans="8:8">
      <c r="H36678" t="str">
        <f t="shared" si="280"/>
        <v/>
      </c>
    </row>
    <row r="36679" spans="8:8">
      <c r="H36679" t="str">
        <f t="shared" si="280"/>
        <v/>
      </c>
    </row>
    <row r="36680" spans="8:8">
      <c r="H36680" t="str">
        <f t="shared" si="280"/>
        <v/>
      </c>
    </row>
    <row r="36681" spans="8:8">
      <c r="H36681" t="str">
        <f t="shared" si="280"/>
        <v/>
      </c>
    </row>
    <row r="36682" spans="8:8">
      <c r="H36682" t="str">
        <f t="shared" si="280"/>
        <v/>
      </c>
    </row>
    <row r="36683" spans="8:8">
      <c r="H36683" t="str">
        <f t="shared" si="280"/>
        <v/>
      </c>
    </row>
    <row r="36684" spans="8:8">
      <c r="H36684" t="str">
        <f t="shared" si="280"/>
        <v/>
      </c>
    </row>
    <row r="36685" spans="8:8">
      <c r="H36685" t="str">
        <f t="shared" si="280"/>
        <v/>
      </c>
    </row>
    <row r="36686" spans="8:8">
      <c r="H36686" t="str">
        <f t="shared" si="280"/>
        <v/>
      </c>
    </row>
    <row r="36687" spans="8:8">
      <c r="H36687" t="str">
        <f t="shared" si="280"/>
        <v/>
      </c>
    </row>
    <row r="36688" spans="8:8">
      <c r="H36688" t="str">
        <f t="shared" si="280"/>
        <v/>
      </c>
    </row>
    <row r="36689" spans="8:8">
      <c r="H36689" t="str">
        <f t="shared" si="280"/>
        <v/>
      </c>
    </row>
    <row r="36690" spans="8:8">
      <c r="H36690" t="str">
        <f t="shared" si="280"/>
        <v/>
      </c>
    </row>
    <row r="36691" spans="8:8">
      <c r="H36691" t="str">
        <f t="shared" si="280"/>
        <v/>
      </c>
    </row>
    <row r="36692" spans="8:8">
      <c r="H36692" t="str">
        <f t="shared" si="280"/>
        <v/>
      </c>
    </row>
    <row r="36693" spans="8:8">
      <c r="H36693" t="str">
        <f t="shared" si="280"/>
        <v/>
      </c>
    </row>
    <row r="36694" spans="8:8">
      <c r="H36694" t="str">
        <f t="shared" si="280"/>
        <v/>
      </c>
    </row>
    <row r="36695" spans="8:8">
      <c r="H36695" t="str">
        <f t="shared" si="280"/>
        <v/>
      </c>
    </row>
    <row r="36696" spans="8:8">
      <c r="H36696" t="str">
        <f t="shared" si="280"/>
        <v/>
      </c>
    </row>
    <row r="36697" spans="8:8">
      <c r="H36697" t="str">
        <f t="shared" si="280"/>
        <v/>
      </c>
    </row>
    <row r="36698" spans="8:8">
      <c r="H36698" t="str">
        <f t="shared" si="280"/>
        <v/>
      </c>
    </row>
    <row r="36699" spans="8:8">
      <c r="H36699" t="str">
        <f t="shared" si="280"/>
        <v/>
      </c>
    </row>
    <row r="36700" spans="8:8">
      <c r="H36700" t="str">
        <f t="shared" si="280"/>
        <v/>
      </c>
    </row>
    <row r="36701" spans="8:8">
      <c r="H36701" t="str">
        <f t="shared" si="280"/>
        <v/>
      </c>
    </row>
    <row r="36702" spans="8:8">
      <c r="H36702" t="str">
        <f t="shared" si="280"/>
        <v/>
      </c>
    </row>
    <row r="36703" spans="8:8">
      <c r="H36703" t="str">
        <f t="shared" si="280"/>
        <v/>
      </c>
    </row>
    <row r="36704" spans="8:8">
      <c r="H36704" t="str">
        <f t="shared" si="280"/>
        <v/>
      </c>
    </row>
    <row r="36705" spans="8:8">
      <c r="H36705" t="str">
        <f t="shared" si="280"/>
        <v/>
      </c>
    </row>
    <row r="36706" spans="8:8">
      <c r="H36706" t="str">
        <f t="shared" ref="H36706:H36769" si="281">_xlfn.TEXTJOIN(", ", TRUE, G36706:G36706)</f>
        <v/>
      </c>
    </row>
    <row r="36707" spans="8:8">
      <c r="H36707" t="str">
        <f t="shared" si="281"/>
        <v/>
      </c>
    </row>
    <row r="36708" spans="8:8">
      <c r="H36708" t="str">
        <f t="shared" si="281"/>
        <v/>
      </c>
    </row>
    <row r="36709" spans="8:8">
      <c r="H36709" t="str">
        <f t="shared" si="281"/>
        <v/>
      </c>
    </row>
    <row r="36710" spans="8:8">
      <c r="H36710" t="str">
        <f t="shared" si="281"/>
        <v/>
      </c>
    </row>
    <row r="36711" spans="8:8">
      <c r="H36711" t="str">
        <f t="shared" si="281"/>
        <v/>
      </c>
    </row>
    <row r="36712" spans="8:8">
      <c r="H36712" t="str">
        <f t="shared" si="281"/>
        <v/>
      </c>
    </row>
    <row r="36713" spans="8:8">
      <c r="H36713" t="str">
        <f t="shared" si="281"/>
        <v/>
      </c>
    </row>
    <row r="36714" spans="8:8">
      <c r="H36714" t="str">
        <f t="shared" si="281"/>
        <v/>
      </c>
    </row>
    <row r="36715" spans="8:8">
      <c r="H36715" t="str">
        <f t="shared" si="281"/>
        <v/>
      </c>
    </row>
    <row r="36716" spans="8:8">
      <c r="H36716" t="str">
        <f t="shared" si="281"/>
        <v/>
      </c>
    </row>
    <row r="36717" spans="8:8">
      <c r="H36717" t="str">
        <f t="shared" si="281"/>
        <v/>
      </c>
    </row>
    <row r="36718" spans="8:8">
      <c r="H36718" t="str">
        <f t="shared" si="281"/>
        <v/>
      </c>
    </row>
    <row r="36719" spans="8:8">
      <c r="H36719" t="str">
        <f t="shared" si="281"/>
        <v/>
      </c>
    </row>
    <row r="36720" spans="8:8">
      <c r="H36720" t="str">
        <f t="shared" si="281"/>
        <v/>
      </c>
    </row>
    <row r="36721" spans="8:8">
      <c r="H36721" t="str">
        <f t="shared" si="281"/>
        <v/>
      </c>
    </row>
    <row r="36722" spans="8:8">
      <c r="H36722" t="str">
        <f t="shared" si="281"/>
        <v/>
      </c>
    </row>
    <row r="36723" spans="8:8">
      <c r="H36723" t="str">
        <f t="shared" si="281"/>
        <v/>
      </c>
    </row>
    <row r="36724" spans="8:8">
      <c r="H36724" t="str">
        <f t="shared" si="281"/>
        <v/>
      </c>
    </row>
    <row r="36725" spans="8:8">
      <c r="H36725" t="str">
        <f t="shared" si="281"/>
        <v/>
      </c>
    </row>
    <row r="36726" spans="8:8">
      <c r="H36726" t="str">
        <f t="shared" si="281"/>
        <v/>
      </c>
    </row>
    <row r="36727" spans="8:8">
      <c r="H36727" t="str">
        <f t="shared" si="281"/>
        <v/>
      </c>
    </row>
    <row r="36728" spans="8:8">
      <c r="H36728" t="str">
        <f t="shared" si="281"/>
        <v/>
      </c>
    </row>
    <row r="36729" spans="8:8">
      <c r="H36729" t="str">
        <f t="shared" si="281"/>
        <v/>
      </c>
    </row>
    <row r="36730" spans="8:8">
      <c r="H36730" t="str">
        <f t="shared" si="281"/>
        <v/>
      </c>
    </row>
    <row r="36731" spans="8:8">
      <c r="H36731" t="str">
        <f t="shared" si="281"/>
        <v/>
      </c>
    </row>
    <row r="36732" spans="8:8">
      <c r="H36732" t="str">
        <f t="shared" si="281"/>
        <v/>
      </c>
    </row>
    <row r="36733" spans="8:8">
      <c r="H36733" t="str">
        <f t="shared" si="281"/>
        <v/>
      </c>
    </row>
    <row r="36734" spans="8:8">
      <c r="H36734" t="str">
        <f t="shared" si="281"/>
        <v/>
      </c>
    </row>
    <row r="36735" spans="8:8">
      <c r="H36735" t="str">
        <f t="shared" si="281"/>
        <v/>
      </c>
    </row>
    <row r="36736" spans="8:8">
      <c r="H36736" t="str">
        <f t="shared" si="281"/>
        <v/>
      </c>
    </row>
    <row r="36737" spans="8:8">
      <c r="H36737" t="str">
        <f t="shared" si="281"/>
        <v/>
      </c>
    </row>
    <row r="36738" spans="8:8">
      <c r="H36738" t="str">
        <f t="shared" si="281"/>
        <v/>
      </c>
    </row>
    <row r="36739" spans="8:8">
      <c r="H36739" t="str">
        <f t="shared" si="281"/>
        <v/>
      </c>
    </row>
    <row r="36740" spans="8:8">
      <c r="H36740" t="str">
        <f t="shared" si="281"/>
        <v/>
      </c>
    </row>
    <row r="36741" spans="8:8">
      <c r="H36741" t="str">
        <f t="shared" si="281"/>
        <v/>
      </c>
    </row>
    <row r="36742" spans="8:8">
      <c r="H36742" t="str">
        <f t="shared" si="281"/>
        <v/>
      </c>
    </row>
    <row r="36743" spans="8:8">
      <c r="H36743" t="str">
        <f t="shared" si="281"/>
        <v/>
      </c>
    </row>
    <row r="36744" spans="8:8">
      <c r="H36744" t="str">
        <f t="shared" si="281"/>
        <v/>
      </c>
    </row>
    <row r="36745" spans="8:8">
      <c r="H36745" t="str">
        <f t="shared" si="281"/>
        <v/>
      </c>
    </row>
    <row r="36746" spans="8:8">
      <c r="H36746" t="str">
        <f t="shared" si="281"/>
        <v/>
      </c>
    </row>
    <row r="36747" spans="8:8">
      <c r="H36747" t="str">
        <f t="shared" si="281"/>
        <v/>
      </c>
    </row>
    <row r="36748" spans="8:8">
      <c r="H36748" t="str">
        <f t="shared" si="281"/>
        <v/>
      </c>
    </row>
    <row r="36749" spans="8:8">
      <c r="H36749" t="str">
        <f t="shared" si="281"/>
        <v/>
      </c>
    </row>
    <row r="36750" spans="8:8">
      <c r="H36750" t="str">
        <f t="shared" si="281"/>
        <v/>
      </c>
    </row>
    <row r="36751" spans="8:8">
      <c r="H36751" t="str">
        <f t="shared" si="281"/>
        <v/>
      </c>
    </row>
    <row r="36752" spans="8:8">
      <c r="H36752" t="str">
        <f t="shared" si="281"/>
        <v/>
      </c>
    </row>
    <row r="36753" spans="8:8">
      <c r="H36753" t="str">
        <f t="shared" si="281"/>
        <v/>
      </c>
    </row>
    <row r="36754" spans="8:8">
      <c r="H36754" t="str">
        <f t="shared" si="281"/>
        <v/>
      </c>
    </row>
    <row r="36755" spans="8:8">
      <c r="H36755" t="str">
        <f t="shared" si="281"/>
        <v/>
      </c>
    </row>
    <row r="36756" spans="8:8">
      <c r="H36756" t="str">
        <f t="shared" si="281"/>
        <v/>
      </c>
    </row>
    <row r="36757" spans="8:8">
      <c r="H36757" t="str">
        <f t="shared" si="281"/>
        <v/>
      </c>
    </row>
    <row r="36758" spans="8:8">
      <c r="H36758" t="str">
        <f t="shared" si="281"/>
        <v/>
      </c>
    </row>
    <row r="36759" spans="8:8">
      <c r="H36759" t="str">
        <f t="shared" si="281"/>
        <v/>
      </c>
    </row>
    <row r="36760" spans="8:8">
      <c r="H36760" t="str">
        <f t="shared" si="281"/>
        <v/>
      </c>
    </row>
    <row r="36761" spans="8:8">
      <c r="H36761" t="str">
        <f t="shared" si="281"/>
        <v/>
      </c>
    </row>
    <row r="36762" spans="8:8">
      <c r="H36762" t="str">
        <f t="shared" si="281"/>
        <v/>
      </c>
    </row>
    <row r="36763" spans="8:8">
      <c r="H36763" t="str">
        <f t="shared" si="281"/>
        <v/>
      </c>
    </row>
    <row r="36764" spans="8:8">
      <c r="H36764" t="str">
        <f t="shared" si="281"/>
        <v/>
      </c>
    </row>
    <row r="36765" spans="8:8">
      <c r="H36765" t="str">
        <f t="shared" si="281"/>
        <v/>
      </c>
    </row>
    <row r="36766" spans="8:8">
      <c r="H36766" t="str">
        <f t="shared" si="281"/>
        <v/>
      </c>
    </row>
    <row r="36767" spans="8:8">
      <c r="H36767" t="str">
        <f t="shared" si="281"/>
        <v/>
      </c>
    </row>
    <row r="36768" spans="8:8">
      <c r="H36768" t="str">
        <f t="shared" si="281"/>
        <v/>
      </c>
    </row>
    <row r="36769" spans="8:8">
      <c r="H36769" t="str">
        <f t="shared" si="281"/>
        <v/>
      </c>
    </row>
    <row r="36770" spans="8:8">
      <c r="H36770" t="str">
        <f t="shared" ref="H36770:H36833" si="282">_xlfn.TEXTJOIN(", ", TRUE, G36770:G36770)</f>
        <v/>
      </c>
    </row>
    <row r="36771" spans="8:8">
      <c r="H36771" t="str">
        <f t="shared" si="282"/>
        <v/>
      </c>
    </row>
    <row r="36772" spans="8:8">
      <c r="H36772" t="str">
        <f t="shared" si="282"/>
        <v/>
      </c>
    </row>
    <row r="36773" spans="8:8">
      <c r="H36773" t="str">
        <f t="shared" si="282"/>
        <v/>
      </c>
    </row>
    <row r="36774" spans="8:8">
      <c r="H36774" t="str">
        <f t="shared" si="282"/>
        <v/>
      </c>
    </row>
    <row r="36775" spans="8:8">
      <c r="H36775" t="str">
        <f t="shared" si="282"/>
        <v/>
      </c>
    </row>
    <row r="36776" spans="8:8">
      <c r="H36776" t="str">
        <f t="shared" si="282"/>
        <v/>
      </c>
    </row>
    <row r="36777" spans="8:8">
      <c r="H36777" t="str">
        <f t="shared" si="282"/>
        <v/>
      </c>
    </row>
    <row r="36778" spans="8:8">
      <c r="H36778" t="str">
        <f t="shared" si="282"/>
        <v/>
      </c>
    </row>
    <row r="36779" spans="8:8">
      <c r="H36779" t="str">
        <f t="shared" si="282"/>
        <v/>
      </c>
    </row>
    <row r="36780" spans="8:8">
      <c r="H36780" t="str">
        <f t="shared" si="282"/>
        <v/>
      </c>
    </row>
    <row r="36781" spans="8:8">
      <c r="H36781" t="str">
        <f t="shared" si="282"/>
        <v/>
      </c>
    </row>
    <row r="36782" spans="8:8">
      <c r="H36782" t="str">
        <f t="shared" si="282"/>
        <v/>
      </c>
    </row>
    <row r="36783" spans="8:8">
      <c r="H36783" t="str">
        <f t="shared" si="282"/>
        <v/>
      </c>
    </row>
    <row r="36784" spans="8:8">
      <c r="H36784" t="str">
        <f t="shared" si="282"/>
        <v/>
      </c>
    </row>
    <row r="36785" spans="8:8">
      <c r="H36785" t="str">
        <f t="shared" si="282"/>
        <v/>
      </c>
    </row>
    <row r="36786" spans="8:8">
      <c r="H36786" t="str">
        <f t="shared" si="282"/>
        <v/>
      </c>
    </row>
    <row r="36787" spans="8:8">
      <c r="H36787" t="str">
        <f t="shared" si="282"/>
        <v/>
      </c>
    </row>
    <row r="36788" spans="8:8">
      <c r="H36788" t="str">
        <f t="shared" si="282"/>
        <v/>
      </c>
    </row>
    <row r="36789" spans="8:8">
      <c r="H36789" t="str">
        <f t="shared" si="282"/>
        <v/>
      </c>
    </row>
    <row r="36790" spans="8:8">
      <c r="H36790" t="str">
        <f t="shared" si="282"/>
        <v/>
      </c>
    </row>
    <row r="36791" spans="8:8">
      <c r="H36791" t="str">
        <f t="shared" si="282"/>
        <v/>
      </c>
    </row>
    <row r="36792" spans="8:8">
      <c r="H36792" t="str">
        <f t="shared" si="282"/>
        <v/>
      </c>
    </row>
    <row r="36793" spans="8:8">
      <c r="H36793" t="str">
        <f t="shared" si="282"/>
        <v/>
      </c>
    </row>
    <row r="36794" spans="8:8">
      <c r="H36794" t="str">
        <f t="shared" si="282"/>
        <v/>
      </c>
    </row>
    <row r="36795" spans="8:8">
      <c r="H36795" t="str">
        <f t="shared" si="282"/>
        <v/>
      </c>
    </row>
    <row r="36796" spans="8:8">
      <c r="H36796" t="str">
        <f t="shared" si="282"/>
        <v/>
      </c>
    </row>
    <row r="36797" spans="8:8">
      <c r="H36797" t="str">
        <f t="shared" si="282"/>
        <v/>
      </c>
    </row>
    <row r="36798" spans="8:8">
      <c r="H36798" t="str">
        <f t="shared" si="282"/>
        <v/>
      </c>
    </row>
    <row r="36799" spans="8:8">
      <c r="H36799" t="str">
        <f t="shared" si="282"/>
        <v/>
      </c>
    </row>
    <row r="36800" spans="8:8">
      <c r="H36800" t="str">
        <f t="shared" si="282"/>
        <v/>
      </c>
    </row>
    <row r="36801" spans="8:8">
      <c r="H36801" t="str">
        <f t="shared" si="282"/>
        <v/>
      </c>
    </row>
    <row r="36802" spans="8:8">
      <c r="H36802" t="str">
        <f t="shared" si="282"/>
        <v/>
      </c>
    </row>
    <row r="36803" spans="8:8">
      <c r="H36803" t="str">
        <f t="shared" si="282"/>
        <v/>
      </c>
    </row>
    <row r="36804" spans="8:8">
      <c r="H36804" t="str">
        <f t="shared" si="282"/>
        <v/>
      </c>
    </row>
    <row r="36805" spans="8:8">
      <c r="H36805" t="str">
        <f t="shared" si="282"/>
        <v/>
      </c>
    </row>
    <row r="36806" spans="8:8">
      <c r="H36806" t="str">
        <f t="shared" si="282"/>
        <v/>
      </c>
    </row>
    <row r="36807" spans="8:8">
      <c r="H36807" t="str">
        <f t="shared" si="282"/>
        <v/>
      </c>
    </row>
    <row r="36808" spans="8:8">
      <c r="H36808" t="str">
        <f t="shared" si="282"/>
        <v/>
      </c>
    </row>
    <row r="36809" spans="8:8">
      <c r="H36809" t="str">
        <f t="shared" si="282"/>
        <v/>
      </c>
    </row>
    <row r="36810" spans="8:8">
      <c r="H36810" t="str">
        <f t="shared" si="282"/>
        <v/>
      </c>
    </row>
    <row r="36811" spans="8:8">
      <c r="H36811" t="str">
        <f t="shared" si="282"/>
        <v/>
      </c>
    </row>
    <row r="36812" spans="8:8">
      <c r="H36812" t="str">
        <f t="shared" si="282"/>
        <v/>
      </c>
    </row>
    <row r="36813" spans="8:8">
      <c r="H36813" t="str">
        <f t="shared" si="282"/>
        <v/>
      </c>
    </row>
    <row r="36814" spans="8:8">
      <c r="H36814" t="str">
        <f t="shared" si="282"/>
        <v/>
      </c>
    </row>
    <row r="36815" spans="8:8">
      <c r="H36815" t="str">
        <f t="shared" si="282"/>
        <v/>
      </c>
    </row>
    <row r="36816" spans="8:8">
      <c r="H36816" t="str">
        <f t="shared" si="282"/>
        <v/>
      </c>
    </row>
    <row r="36817" spans="8:8">
      <c r="H36817" t="str">
        <f t="shared" si="282"/>
        <v/>
      </c>
    </row>
    <row r="36818" spans="8:8">
      <c r="H36818" t="str">
        <f t="shared" si="282"/>
        <v/>
      </c>
    </row>
    <row r="36819" spans="8:8">
      <c r="H36819" t="str">
        <f t="shared" si="282"/>
        <v/>
      </c>
    </row>
    <row r="36820" spans="8:8">
      <c r="H36820" t="str">
        <f t="shared" si="282"/>
        <v/>
      </c>
    </row>
    <row r="36821" spans="8:8">
      <c r="H36821" t="str">
        <f t="shared" si="282"/>
        <v/>
      </c>
    </row>
    <row r="36822" spans="8:8">
      <c r="H36822" t="str">
        <f t="shared" si="282"/>
        <v/>
      </c>
    </row>
    <row r="36823" spans="8:8">
      <c r="H36823" t="str">
        <f t="shared" si="282"/>
        <v/>
      </c>
    </row>
    <row r="36824" spans="8:8">
      <c r="H36824" t="str">
        <f t="shared" si="282"/>
        <v/>
      </c>
    </row>
    <row r="36825" spans="8:8">
      <c r="H36825" t="str">
        <f t="shared" si="282"/>
        <v/>
      </c>
    </row>
    <row r="36826" spans="8:8">
      <c r="H36826" t="str">
        <f t="shared" si="282"/>
        <v/>
      </c>
    </row>
    <row r="36827" spans="8:8">
      <c r="H36827" t="str">
        <f t="shared" si="282"/>
        <v/>
      </c>
    </row>
    <row r="36828" spans="8:8">
      <c r="H36828" t="str">
        <f t="shared" si="282"/>
        <v/>
      </c>
    </row>
    <row r="36829" spans="8:8">
      <c r="H36829" t="str">
        <f t="shared" si="282"/>
        <v/>
      </c>
    </row>
    <row r="36830" spans="8:8">
      <c r="H36830" t="str">
        <f t="shared" si="282"/>
        <v/>
      </c>
    </row>
    <row r="36831" spans="8:8">
      <c r="H36831" t="str">
        <f t="shared" si="282"/>
        <v/>
      </c>
    </row>
    <row r="36832" spans="8:8">
      <c r="H36832" t="str">
        <f t="shared" si="282"/>
        <v/>
      </c>
    </row>
    <row r="36833" spans="8:8">
      <c r="H36833" t="str">
        <f t="shared" si="282"/>
        <v/>
      </c>
    </row>
    <row r="36834" spans="8:8">
      <c r="H36834" t="str">
        <f t="shared" ref="H36834:H36897" si="283">_xlfn.TEXTJOIN(", ", TRUE, G36834:G36834)</f>
        <v/>
      </c>
    </row>
    <row r="36835" spans="8:8">
      <c r="H36835" t="str">
        <f t="shared" si="283"/>
        <v/>
      </c>
    </row>
    <row r="36836" spans="8:8">
      <c r="H36836" t="str">
        <f t="shared" si="283"/>
        <v/>
      </c>
    </row>
    <row r="36837" spans="8:8">
      <c r="H36837" t="str">
        <f t="shared" si="283"/>
        <v/>
      </c>
    </row>
    <row r="36838" spans="8:8">
      <c r="H36838" t="str">
        <f t="shared" si="283"/>
        <v/>
      </c>
    </row>
    <row r="36839" spans="8:8">
      <c r="H36839" t="str">
        <f t="shared" si="283"/>
        <v/>
      </c>
    </row>
    <row r="36840" spans="8:8">
      <c r="H36840" t="str">
        <f t="shared" si="283"/>
        <v/>
      </c>
    </row>
    <row r="36841" spans="8:8">
      <c r="H36841" t="str">
        <f t="shared" si="283"/>
        <v/>
      </c>
    </row>
    <row r="36842" spans="8:8">
      <c r="H36842" t="str">
        <f t="shared" si="283"/>
        <v/>
      </c>
    </row>
    <row r="36843" spans="8:8">
      <c r="H36843" t="str">
        <f t="shared" si="283"/>
        <v/>
      </c>
    </row>
    <row r="36844" spans="8:8">
      <c r="H36844" t="str">
        <f t="shared" si="283"/>
        <v/>
      </c>
    </row>
    <row r="36845" spans="8:8">
      <c r="H36845" t="str">
        <f t="shared" si="283"/>
        <v/>
      </c>
    </row>
    <row r="36846" spans="8:8">
      <c r="H36846" t="str">
        <f t="shared" si="283"/>
        <v/>
      </c>
    </row>
    <row r="36847" spans="8:8">
      <c r="H36847" t="str">
        <f t="shared" si="283"/>
        <v/>
      </c>
    </row>
    <row r="36848" spans="8:8">
      <c r="H36848" t="str">
        <f t="shared" si="283"/>
        <v/>
      </c>
    </row>
    <row r="36849" spans="8:8">
      <c r="H36849" t="str">
        <f t="shared" si="283"/>
        <v/>
      </c>
    </row>
    <row r="36850" spans="8:8">
      <c r="H36850" t="str">
        <f t="shared" si="283"/>
        <v/>
      </c>
    </row>
    <row r="36851" spans="8:8">
      <c r="H36851" t="str">
        <f t="shared" si="283"/>
        <v/>
      </c>
    </row>
    <row r="36852" spans="8:8">
      <c r="H36852" t="str">
        <f t="shared" si="283"/>
        <v/>
      </c>
    </row>
    <row r="36853" spans="8:8">
      <c r="H36853" t="str">
        <f t="shared" si="283"/>
        <v/>
      </c>
    </row>
    <row r="36854" spans="8:8">
      <c r="H36854" t="str">
        <f t="shared" si="283"/>
        <v/>
      </c>
    </row>
    <row r="36855" spans="8:8">
      <c r="H36855" t="str">
        <f t="shared" si="283"/>
        <v/>
      </c>
    </row>
    <row r="36856" spans="8:8">
      <c r="H36856" t="str">
        <f t="shared" si="283"/>
        <v/>
      </c>
    </row>
    <row r="36857" spans="8:8">
      <c r="H36857" t="str">
        <f t="shared" si="283"/>
        <v/>
      </c>
    </row>
    <row r="36858" spans="8:8">
      <c r="H36858" t="str">
        <f t="shared" si="283"/>
        <v/>
      </c>
    </row>
    <row r="36859" spans="8:8">
      <c r="H36859" t="str">
        <f t="shared" si="283"/>
        <v/>
      </c>
    </row>
    <row r="36860" spans="8:8">
      <c r="H36860" t="str">
        <f t="shared" si="283"/>
        <v/>
      </c>
    </row>
    <row r="36861" spans="8:8">
      <c r="H36861" t="str">
        <f t="shared" si="283"/>
        <v/>
      </c>
    </row>
    <row r="36862" spans="8:8">
      <c r="H36862" t="str">
        <f t="shared" si="283"/>
        <v/>
      </c>
    </row>
    <row r="36863" spans="8:8">
      <c r="H36863" t="str">
        <f t="shared" si="283"/>
        <v/>
      </c>
    </row>
    <row r="36864" spans="8:8">
      <c r="H36864" t="str">
        <f t="shared" si="283"/>
        <v/>
      </c>
    </row>
    <row r="36865" spans="8:8">
      <c r="H36865" t="str">
        <f t="shared" si="283"/>
        <v/>
      </c>
    </row>
    <row r="36866" spans="8:8">
      <c r="H36866" t="str">
        <f t="shared" si="283"/>
        <v/>
      </c>
    </row>
    <row r="36867" spans="8:8">
      <c r="H36867" t="str">
        <f t="shared" si="283"/>
        <v/>
      </c>
    </row>
    <row r="36868" spans="8:8">
      <c r="H36868" t="str">
        <f t="shared" si="283"/>
        <v/>
      </c>
    </row>
    <row r="36869" spans="8:8">
      <c r="H36869" t="str">
        <f t="shared" si="283"/>
        <v/>
      </c>
    </row>
    <row r="36870" spans="8:8">
      <c r="H36870" t="str">
        <f t="shared" si="283"/>
        <v/>
      </c>
    </row>
    <row r="36871" spans="8:8">
      <c r="H36871" t="str">
        <f t="shared" si="283"/>
        <v/>
      </c>
    </row>
    <row r="36872" spans="8:8">
      <c r="H36872" t="str">
        <f t="shared" si="283"/>
        <v/>
      </c>
    </row>
    <row r="36873" spans="8:8">
      <c r="H36873" t="str">
        <f t="shared" si="283"/>
        <v/>
      </c>
    </row>
    <row r="36874" spans="8:8">
      <c r="H36874" t="str">
        <f t="shared" si="283"/>
        <v/>
      </c>
    </row>
    <row r="36875" spans="8:8">
      <c r="H36875" t="str">
        <f t="shared" si="283"/>
        <v/>
      </c>
    </row>
    <row r="36876" spans="8:8">
      <c r="H36876" t="str">
        <f t="shared" si="283"/>
        <v/>
      </c>
    </row>
    <row r="36877" spans="8:8">
      <c r="H36877" t="str">
        <f t="shared" si="283"/>
        <v/>
      </c>
    </row>
    <row r="36878" spans="8:8">
      <c r="H36878" t="str">
        <f t="shared" si="283"/>
        <v/>
      </c>
    </row>
    <row r="36879" spans="8:8">
      <c r="H36879" t="str">
        <f t="shared" si="283"/>
        <v/>
      </c>
    </row>
    <row r="36880" spans="8:8">
      <c r="H36880" t="str">
        <f t="shared" si="283"/>
        <v/>
      </c>
    </row>
    <row r="36881" spans="8:8">
      <c r="H36881" t="str">
        <f t="shared" si="283"/>
        <v/>
      </c>
    </row>
    <row r="36882" spans="8:8">
      <c r="H36882" t="str">
        <f t="shared" si="283"/>
        <v/>
      </c>
    </row>
    <row r="36883" spans="8:8">
      <c r="H36883" t="str">
        <f t="shared" si="283"/>
        <v/>
      </c>
    </row>
    <row r="36884" spans="8:8">
      <c r="H36884" t="str">
        <f t="shared" si="283"/>
        <v/>
      </c>
    </row>
    <row r="36885" spans="8:8">
      <c r="H36885" t="str">
        <f t="shared" si="283"/>
        <v/>
      </c>
    </row>
    <row r="36886" spans="8:8">
      <c r="H36886" t="str">
        <f t="shared" si="283"/>
        <v/>
      </c>
    </row>
    <row r="36887" spans="8:8">
      <c r="H36887" t="str">
        <f t="shared" si="283"/>
        <v/>
      </c>
    </row>
    <row r="36888" spans="8:8">
      <c r="H36888" t="str">
        <f t="shared" si="283"/>
        <v/>
      </c>
    </row>
    <row r="36889" spans="8:8">
      <c r="H36889" t="str">
        <f t="shared" si="283"/>
        <v/>
      </c>
    </row>
    <row r="36890" spans="8:8">
      <c r="H36890" t="str">
        <f t="shared" si="283"/>
        <v/>
      </c>
    </row>
    <row r="36891" spans="8:8">
      <c r="H36891" t="str">
        <f t="shared" si="283"/>
        <v/>
      </c>
    </row>
    <row r="36892" spans="8:8">
      <c r="H36892" t="str">
        <f t="shared" si="283"/>
        <v/>
      </c>
    </row>
    <row r="36893" spans="8:8">
      <c r="H36893" t="str">
        <f t="shared" si="283"/>
        <v/>
      </c>
    </row>
    <row r="36894" spans="8:8">
      <c r="H36894" t="str">
        <f t="shared" si="283"/>
        <v/>
      </c>
    </row>
    <row r="36895" spans="8:8">
      <c r="H36895" t="str">
        <f t="shared" si="283"/>
        <v/>
      </c>
    </row>
    <row r="36896" spans="8:8">
      <c r="H36896" t="str">
        <f t="shared" si="283"/>
        <v/>
      </c>
    </row>
    <row r="36897" spans="8:8">
      <c r="H36897" t="str">
        <f t="shared" si="283"/>
        <v/>
      </c>
    </row>
    <row r="36898" spans="8:8">
      <c r="H36898" t="str">
        <f t="shared" ref="H36898:H36961" si="284">_xlfn.TEXTJOIN(", ", TRUE, G36898:G36898)</f>
        <v/>
      </c>
    </row>
    <row r="36899" spans="8:8">
      <c r="H36899" t="str">
        <f t="shared" si="284"/>
        <v/>
      </c>
    </row>
    <row r="36900" spans="8:8">
      <c r="H36900" t="str">
        <f t="shared" si="284"/>
        <v/>
      </c>
    </row>
    <row r="36901" spans="8:8">
      <c r="H36901" t="str">
        <f t="shared" si="284"/>
        <v/>
      </c>
    </row>
    <row r="36902" spans="8:8">
      <c r="H36902" t="str">
        <f t="shared" si="284"/>
        <v/>
      </c>
    </row>
    <row r="36903" spans="8:8">
      <c r="H36903" t="str">
        <f t="shared" si="284"/>
        <v/>
      </c>
    </row>
    <row r="36904" spans="8:8">
      <c r="H36904" t="str">
        <f t="shared" si="284"/>
        <v/>
      </c>
    </row>
    <row r="36905" spans="8:8">
      <c r="H36905" t="str">
        <f t="shared" si="284"/>
        <v/>
      </c>
    </row>
    <row r="36906" spans="8:8">
      <c r="H36906" t="str">
        <f t="shared" si="284"/>
        <v/>
      </c>
    </row>
    <row r="36907" spans="8:8">
      <c r="H36907" t="str">
        <f t="shared" si="284"/>
        <v/>
      </c>
    </row>
    <row r="36908" spans="8:8">
      <c r="H36908" t="str">
        <f t="shared" si="284"/>
        <v/>
      </c>
    </row>
    <row r="36909" spans="8:8">
      <c r="H36909" t="str">
        <f t="shared" si="284"/>
        <v/>
      </c>
    </row>
    <row r="36910" spans="8:8">
      <c r="H36910" t="str">
        <f t="shared" si="284"/>
        <v/>
      </c>
    </row>
    <row r="36911" spans="8:8">
      <c r="H36911" t="str">
        <f t="shared" si="284"/>
        <v/>
      </c>
    </row>
    <row r="36912" spans="8:8">
      <c r="H36912" t="str">
        <f t="shared" si="284"/>
        <v/>
      </c>
    </row>
    <row r="36913" spans="8:8">
      <c r="H36913" t="str">
        <f t="shared" si="284"/>
        <v/>
      </c>
    </row>
    <row r="36914" spans="8:8">
      <c r="H36914" t="str">
        <f t="shared" si="284"/>
        <v/>
      </c>
    </row>
    <row r="36915" spans="8:8">
      <c r="H36915" t="str">
        <f t="shared" si="284"/>
        <v/>
      </c>
    </row>
    <row r="36916" spans="8:8">
      <c r="H36916" t="str">
        <f t="shared" si="284"/>
        <v/>
      </c>
    </row>
    <row r="36917" spans="8:8">
      <c r="H36917" t="str">
        <f t="shared" si="284"/>
        <v/>
      </c>
    </row>
    <row r="36918" spans="8:8">
      <c r="H36918" t="str">
        <f t="shared" si="284"/>
        <v/>
      </c>
    </row>
    <row r="36919" spans="8:8">
      <c r="H36919" t="str">
        <f t="shared" si="284"/>
        <v/>
      </c>
    </row>
    <row r="36920" spans="8:8">
      <c r="H36920" t="str">
        <f t="shared" si="284"/>
        <v/>
      </c>
    </row>
    <row r="36921" spans="8:8">
      <c r="H36921" t="str">
        <f t="shared" si="284"/>
        <v/>
      </c>
    </row>
    <row r="36922" spans="8:8">
      <c r="H36922" t="str">
        <f t="shared" si="284"/>
        <v/>
      </c>
    </row>
    <row r="36923" spans="8:8">
      <c r="H36923" t="str">
        <f t="shared" si="284"/>
        <v/>
      </c>
    </row>
    <row r="36924" spans="8:8">
      <c r="H36924" t="str">
        <f t="shared" si="284"/>
        <v/>
      </c>
    </row>
    <row r="36925" spans="8:8">
      <c r="H36925" t="str">
        <f t="shared" si="284"/>
        <v/>
      </c>
    </row>
    <row r="36926" spans="8:8">
      <c r="H36926" t="str">
        <f t="shared" si="284"/>
        <v/>
      </c>
    </row>
    <row r="36927" spans="8:8">
      <c r="H36927" t="str">
        <f t="shared" si="284"/>
        <v/>
      </c>
    </row>
    <row r="36928" spans="8:8">
      <c r="H36928" t="str">
        <f t="shared" si="284"/>
        <v/>
      </c>
    </row>
    <row r="36929" spans="8:8">
      <c r="H36929" t="str">
        <f t="shared" si="284"/>
        <v/>
      </c>
    </row>
    <row r="36930" spans="8:8">
      <c r="H36930" t="str">
        <f t="shared" si="284"/>
        <v/>
      </c>
    </row>
    <row r="36931" spans="8:8">
      <c r="H36931" t="str">
        <f t="shared" si="284"/>
        <v/>
      </c>
    </row>
    <row r="36932" spans="8:8">
      <c r="H36932" t="str">
        <f t="shared" si="284"/>
        <v/>
      </c>
    </row>
    <row r="36933" spans="8:8">
      <c r="H36933" t="str">
        <f t="shared" si="284"/>
        <v/>
      </c>
    </row>
    <row r="36934" spans="8:8">
      <c r="H36934" t="str">
        <f t="shared" si="284"/>
        <v/>
      </c>
    </row>
    <row r="36935" spans="8:8">
      <c r="H36935" t="str">
        <f t="shared" si="284"/>
        <v/>
      </c>
    </row>
    <row r="36936" spans="8:8">
      <c r="H36936" t="str">
        <f t="shared" si="284"/>
        <v/>
      </c>
    </row>
    <row r="36937" spans="8:8">
      <c r="H36937" t="str">
        <f t="shared" si="284"/>
        <v/>
      </c>
    </row>
    <row r="36938" spans="8:8">
      <c r="H36938" t="str">
        <f t="shared" si="284"/>
        <v/>
      </c>
    </row>
    <row r="36939" spans="8:8">
      <c r="H36939" t="str">
        <f t="shared" si="284"/>
        <v/>
      </c>
    </row>
    <row r="36940" spans="8:8">
      <c r="H36940" t="str">
        <f t="shared" si="284"/>
        <v/>
      </c>
    </row>
    <row r="36941" spans="8:8">
      <c r="H36941" t="str">
        <f t="shared" si="284"/>
        <v/>
      </c>
    </row>
    <row r="36942" spans="8:8">
      <c r="H36942" t="str">
        <f t="shared" si="284"/>
        <v/>
      </c>
    </row>
    <row r="36943" spans="8:8">
      <c r="H36943" t="str">
        <f t="shared" si="284"/>
        <v/>
      </c>
    </row>
    <row r="36944" spans="8:8">
      <c r="H36944" t="str">
        <f t="shared" si="284"/>
        <v/>
      </c>
    </row>
    <row r="36945" spans="8:8">
      <c r="H36945" t="str">
        <f t="shared" si="284"/>
        <v/>
      </c>
    </row>
    <row r="36946" spans="8:8">
      <c r="H36946" t="str">
        <f t="shared" si="284"/>
        <v/>
      </c>
    </row>
    <row r="36947" spans="8:8">
      <c r="H36947" t="str">
        <f t="shared" si="284"/>
        <v/>
      </c>
    </row>
    <row r="36948" spans="8:8">
      <c r="H36948" t="str">
        <f t="shared" si="284"/>
        <v/>
      </c>
    </row>
    <row r="36949" spans="8:8">
      <c r="H36949" t="str">
        <f t="shared" si="284"/>
        <v/>
      </c>
    </row>
    <row r="36950" spans="8:8">
      <c r="H36950" t="str">
        <f t="shared" si="284"/>
        <v/>
      </c>
    </row>
    <row r="36951" spans="8:8">
      <c r="H36951" t="str">
        <f t="shared" si="284"/>
        <v/>
      </c>
    </row>
    <row r="36952" spans="8:8">
      <c r="H36952" t="str">
        <f t="shared" si="284"/>
        <v/>
      </c>
    </row>
    <row r="36953" spans="8:8">
      <c r="H36953" t="str">
        <f t="shared" si="284"/>
        <v/>
      </c>
    </row>
    <row r="36954" spans="8:8">
      <c r="H36954" t="str">
        <f t="shared" si="284"/>
        <v/>
      </c>
    </row>
    <row r="36955" spans="8:8">
      <c r="H36955" t="str">
        <f t="shared" si="284"/>
        <v/>
      </c>
    </row>
    <row r="36956" spans="8:8">
      <c r="H36956" t="str">
        <f t="shared" si="284"/>
        <v/>
      </c>
    </row>
    <row r="36957" spans="8:8">
      <c r="H36957" t="str">
        <f t="shared" si="284"/>
        <v/>
      </c>
    </row>
    <row r="36958" spans="8:8">
      <c r="H36958" t="str">
        <f t="shared" si="284"/>
        <v/>
      </c>
    </row>
    <row r="36959" spans="8:8">
      <c r="H36959" t="str">
        <f t="shared" si="284"/>
        <v/>
      </c>
    </row>
    <row r="36960" spans="8:8">
      <c r="H36960" t="str">
        <f t="shared" si="284"/>
        <v/>
      </c>
    </row>
    <row r="36961" spans="8:8">
      <c r="H36961" t="str">
        <f t="shared" si="284"/>
        <v/>
      </c>
    </row>
    <row r="36962" spans="8:8">
      <c r="H36962" t="str">
        <f t="shared" ref="H36962:H37025" si="285">_xlfn.TEXTJOIN(", ", TRUE, G36962:G36962)</f>
        <v/>
      </c>
    </row>
    <row r="36963" spans="8:8">
      <c r="H36963" t="str">
        <f t="shared" si="285"/>
        <v/>
      </c>
    </row>
    <row r="36964" spans="8:8">
      <c r="H36964" t="str">
        <f t="shared" si="285"/>
        <v/>
      </c>
    </row>
    <row r="36965" spans="8:8">
      <c r="H36965" t="str">
        <f t="shared" si="285"/>
        <v/>
      </c>
    </row>
    <row r="36966" spans="8:8">
      <c r="H36966" t="str">
        <f t="shared" si="285"/>
        <v/>
      </c>
    </row>
    <row r="36967" spans="8:8">
      <c r="H36967" t="str">
        <f t="shared" si="285"/>
        <v/>
      </c>
    </row>
    <row r="36968" spans="8:8">
      <c r="H36968" t="str">
        <f t="shared" si="285"/>
        <v/>
      </c>
    </row>
    <row r="36969" spans="8:8">
      <c r="H36969" t="str">
        <f t="shared" si="285"/>
        <v/>
      </c>
    </row>
    <row r="36970" spans="8:8">
      <c r="H36970" t="str">
        <f t="shared" si="285"/>
        <v/>
      </c>
    </row>
    <row r="36971" spans="8:8">
      <c r="H36971" t="str">
        <f t="shared" si="285"/>
        <v/>
      </c>
    </row>
    <row r="36972" spans="8:8">
      <c r="H36972" t="str">
        <f t="shared" si="285"/>
        <v/>
      </c>
    </row>
    <row r="36973" spans="8:8">
      <c r="H36973" t="str">
        <f t="shared" si="285"/>
        <v/>
      </c>
    </row>
    <row r="36974" spans="8:8">
      <c r="H36974" t="str">
        <f t="shared" si="285"/>
        <v/>
      </c>
    </row>
    <row r="36975" spans="8:8">
      <c r="H36975" t="str">
        <f t="shared" si="285"/>
        <v/>
      </c>
    </row>
    <row r="36976" spans="8:8">
      <c r="H36976" t="str">
        <f t="shared" si="285"/>
        <v/>
      </c>
    </row>
    <row r="36977" spans="8:8">
      <c r="H36977" t="str">
        <f t="shared" si="285"/>
        <v/>
      </c>
    </row>
    <row r="36978" spans="8:8">
      <c r="H36978" t="str">
        <f t="shared" si="285"/>
        <v/>
      </c>
    </row>
    <row r="36979" spans="8:8">
      <c r="H36979" t="str">
        <f t="shared" si="285"/>
        <v/>
      </c>
    </row>
    <row r="36980" spans="8:8">
      <c r="H36980" t="str">
        <f t="shared" si="285"/>
        <v/>
      </c>
    </row>
    <row r="36981" spans="8:8">
      <c r="H36981" t="str">
        <f t="shared" si="285"/>
        <v/>
      </c>
    </row>
    <row r="36982" spans="8:8">
      <c r="H36982" t="str">
        <f t="shared" si="285"/>
        <v/>
      </c>
    </row>
    <row r="36983" spans="8:8">
      <c r="H36983" t="str">
        <f t="shared" si="285"/>
        <v/>
      </c>
    </row>
    <row r="36984" spans="8:8">
      <c r="H36984" t="str">
        <f t="shared" si="285"/>
        <v/>
      </c>
    </row>
    <row r="36985" spans="8:8">
      <c r="H36985" t="str">
        <f t="shared" si="285"/>
        <v/>
      </c>
    </row>
    <row r="36986" spans="8:8">
      <c r="H36986" t="str">
        <f t="shared" si="285"/>
        <v/>
      </c>
    </row>
    <row r="36987" spans="8:8">
      <c r="H36987" t="str">
        <f t="shared" si="285"/>
        <v/>
      </c>
    </row>
    <row r="36988" spans="8:8">
      <c r="H36988" t="str">
        <f t="shared" si="285"/>
        <v/>
      </c>
    </row>
    <row r="36989" spans="8:8">
      <c r="H36989" t="str">
        <f t="shared" si="285"/>
        <v/>
      </c>
    </row>
    <row r="36990" spans="8:8">
      <c r="H36990" t="str">
        <f t="shared" si="285"/>
        <v/>
      </c>
    </row>
    <row r="36991" spans="8:8">
      <c r="H36991" t="str">
        <f t="shared" si="285"/>
        <v/>
      </c>
    </row>
    <row r="36992" spans="8:8">
      <c r="H36992" t="str">
        <f t="shared" si="285"/>
        <v/>
      </c>
    </row>
    <row r="36993" spans="8:8">
      <c r="H36993" t="str">
        <f t="shared" si="285"/>
        <v/>
      </c>
    </row>
    <row r="36994" spans="8:8">
      <c r="H36994" t="str">
        <f t="shared" si="285"/>
        <v/>
      </c>
    </row>
    <row r="36995" spans="8:8">
      <c r="H36995" t="str">
        <f t="shared" si="285"/>
        <v/>
      </c>
    </row>
    <row r="36996" spans="8:8">
      <c r="H36996" t="str">
        <f t="shared" si="285"/>
        <v/>
      </c>
    </row>
    <row r="36997" spans="8:8">
      <c r="H36997" t="str">
        <f t="shared" si="285"/>
        <v/>
      </c>
    </row>
    <row r="36998" spans="8:8">
      <c r="H36998" t="str">
        <f t="shared" si="285"/>
        <v/>
      </c>
    </row>
    <row r="36999" spans="8:8">
      <c r="H36999" t="str">
        <f t="shared" si="285"/>
        <v/>
      </c>
    </row>
    <row r="37000" spans="8:8">
      <c r="H37000" t="str">
        <f t="shared" si="285"/>
        <v/>
      </c>
    </row>
    <row r="37001" spans="8:8">
      <c r="H37001" t="str">
        <f t="shared" si="285"/>
        <v/>
      </c>
    </row>
    <row r="37002" spans="8:8">
      <c r="H37002" t="str">
        <f t="shared" si="285"/>
        <v/>
      </c>
    </row>
    <row r="37003" spans="8:8">
      <c r="H37003" t="str">
        <f t="shared" si="285"/>
        <v/>
      </c>
    </row>
    <row r="37004" spans="8:8">
      <c r="H37004" t="str">
        <f t="shared" si="285"/>
        <v/>
      </c>
    </row>
    <row r="37005" spans="8:8">
      <c r="H37005" t="str">
        <f t="shared" si="285"/>
        <v/>
      </c>
    </row>
    <row r="37006" spans="8:8">
      <c r="H37006" t="str">
        <f t="shared" si="285"/>
        <v/>
      </c>
    </row>
    <row r="37007" spans="8:8">
      <c r="H37007" t="str">
        <f t="shared" si="285"/>
        <v/>
      </c>
    </row>
    <row r="37008" spans="8:8">
      <c r="H37008" t="str">
        <f t="shared" si="285"/>
        <v/>
      </c>
    </row>
    <row r="37009" spans="8:8">
      <c r="H37009" t="str">
        <f t="shared" si="285"/>
        <v/>
      </c>
    </row>
    <row r="37010" spans="8:8">
      <c r="H37010" t="str">
        <f t="shared" si="285"/>
        <v/>
      </c>
    </row>
    <row r="37011" spans="8:8">
      <c r="H37011" t="str">
        <f t="shared" si="285"/>
        <v/>
      </c>
    </row>
    <row r="37012" spans="8:8">
      <c r="H37012" t="str">
        <f t="shared" si="285"/>
        <v/>
      </c>
    </row>
    <row r="37013" spans="8:8">
      <c r="H37013" t="str">
        <f t="shared" si="285"/>
        <v/>
      </c>
    </row>
    <row r="37014" spans="8:8">
      <c r="H37014" t="str">
        <f t="shared" si="285"/>
        <v/>
      </c>
    </row>
    <row r="37015" spans="8:8">
      <c r="H37015" t="str">
        <f t="shared" si="285"/>
        <v/>
      </c>
    </row>
    <row r="37016" spans="8:8">
      <c r="H37016" t="str">
        <f t="shared" si="285"/>
        <v/>
      </c>
    </row>
    <row r="37017" spans="8:8">
      <c r="H37017" t="str">
        <f t="shared" si="285"/>
        <v/>
      </c>
    </row>
    <row r="37018" spans="8:8">
      <c r="H37018" t="str">
        <f t="shared" si="285"/>
        <v/>
      </c>
    </row>
    <row r="37019" spans="8:8">
      <c r="H37019" t="str">
        <f t="shared" si="285"/>
        <v/>
      </c>
    </row>
    <row r="37020" spans="8:8">
      <c r="H37020" t="str">
        <f t="shared" si="285"/>
        <v/>
      </c>
    </row>
    <row r="37021" spans="8:8">
      <c r="H37021" t="str">
        <f t="shared" si="285"/>
        <v/>
      </c>
    </row>
    <row r="37022" spans="8:8">
      <c r="H37022" t="str">
        <f t="shared" si="285"/>
        <v/>
      </c>
    </row>
    <row r="37023" spans="8:8">
      <c r="H37023" t="str">
        <f t="shared" si="285"/>
        <v/>
      </c>
    </row>
    <row r="37024" spans="8:8">
      <c r="H37024" t="str">
        <f t="shared" si="285"/>
        <v/>
      </c>
    </row>
    <row r="37025" spans="8:8">
      <c r="H37025" t="str">
        <f t="shared" si="285"/>
        <v/>
      </c>
    </row>
    <row r="37026" spans="8:8">
      <c r="H37026" t="str">
        <f t="shared" ref="H37026:H37089" si="286">_xlfn.TEXTJOIN(", ", TRUE, G37026:G37026)</f>
        <v/>
      </c>
    </row>
    <row r="37027" spans="8:8">
      <c r="H37027" t="str">
        <f t="shared" si="286"/>
        <v/>
      </c>
    </row>
    <row r="37028" spans="8:8">
      <c r="H37028" t="str">
        <f t="shared" si="286"/>
        <v/>
      </c>
    </row>
    <row r="37029" spans="8:8">
      <c r="H37029" t="str">
        <f t="shared" si="286"/>
        <v/>
      </c>
    </row>
    <row r="37030" spans="8:8">
      <c r="H37030" t="str">
        <f t="shared" si="286"/>
        <v/>
      </c>
    </row>
    <row r="37031" spans="8:8">
      <c r="H37031" t="str">
        <f t="shared" si="286"/>
        <v/>
      </c>
    </row>
    <row r="37032" spans="8:8">
      <c r="H37032" t="str">
        <f t="shared" si="286"/>
        <v/>
      </c>
    </row>
    <row r="37033" spans="8:8">
      <c r="H37033" t="str">
        <f t="shared" si="286"/>
        <v/>
      </c>
    </row>
    <row r="37034" spans="8:8">
      <c r="H37034" t="str">
        <f t="shared" si="286"/>
        <v/>
      </c>
    </row>
    <row r="37035" spans="8:8">
      <c r="H37035" t="str">
        <f t="shared" si="286"/>
        <v/>
      </c>
    </row>
    <row r="37036" spans="8:8">
      <c r="H37036" t="str">
        <f t="shared" si="286"/>
        <v/>
      </c>
    </row>
    <row r="37037" spans="8:8">
      <c r="H37037" t="str">
        <f t="shared" si="286"/>
        <v/>
      </c>
    </row>
    <row r="37038" spans="8:8">
      <c r="H37038" t="str">
        <f t="shared" si="286"/>
        <v/>
      </c>
    </row>
    <row r="37039" spans="8:8">
      <c r="H37039" t="str">
        <f t="shared" si="286"/>
        <v/>
      </c>
    </row>
    <row r="37040" spans="8:8">
      <c r="H37040" t="str">
        <f t="shared" si="286"/>
        <v/>
      </c>
    </row>
    <row r="37041" spans="8:8">
      <c r="H37041" t="str">
        <f t="shared" si="286"/>
        <v/>
      </c>
    </row>
    <row r="37042" spans="8:8">
      <c r="H37042" t="str">
        <f t="shared" si="286"/>
        <v/>
      </c>
    </row>
    <row r="37043" spans="8:8">
      <c r="H37043" t="str">
        <f t="shared" si="286"/>
        <v/>
      </c>
    </row>
    <row r="37044" spans="8:8">
      <c r="H37044" t="str">
        <f t="shared" si="286"/>
        <v/>
      </c>
    </row>
    <row r="37045" spans="8:8">
      <c r="H37045" t="str">
        <f t="shared" si="286"/>
        <v/>
      </c>
    </row>
    <row r="37046" spans="8:8">
      <c r="H37046" t="str">
        <f t="shared" si="286"/>
        <v/>
      </c>
    </row>
    <row r="37047" spans="8:8">
      <c r="H37047" t="str">
        <f t="shared" si="286"/>
        <v/>
      </c>
    </row>
    <row r="37048" spans="8:8">
      <c r="H37048" t="str">
        <f t="shared" si="286"/>
        <v/>
      </c>
    </row>
    <row r="37049" spans="8:8">
      <c r="H37049" t="str">
        <f t="shared" si="286"/>
        <v/>
      </c>
    </row>
    <row r="37050" spans="8:8">
      <c r="H37050" t="str">
        <f t="shared" si="286"/>
        <v/>
      </c>
    </row>
    <row r="37051" spans="8:8">
      <c r="H37051" t="str">
        <f t="shared" si="286"/>
        <v/>
      </c>
    </row>
    <row r="37052" spans="8:8">
      <c r="H37052" t="str">
        <f t="shared" si="286"/>
        <v/>
      </c>
    </row>
    <row r="37053" spans="8:8">
      <c r="H37053" t="str">
        <f t="shared" si="286"/>
        <v/>
      </c>
    </row>
    <row r="37054" spans="8:8">
      <c r="H37054" t="str">
        <f t="shared" si="286"/>
        <v/>
      </c>
    </row>
    <row r="37055" spans="8:8">
      <c r="H37055" t="str">
        <f t="shared" si="286"/>
        <v/>
      </c>
    </row>
    <row r="37056" spans="8:8">
      <c r="H37056" t="str">
        <f t="shared" si="286"/>
        <v/>
      </c>
    </row>
    <row r="37057" spans="8:8">
      <c r="H37057" t="str">
        <f t="shared" si="286"/>
        <v/>
      </c>
    </row>
    <row r="37058" spans="8:8">
      <c r="H37058" t="str">
        <f t="shared" si="286"/>
        <v/>
      </c>
    </row>
    <row r="37059" spans="8:8">
      <c r="H37059" t="str">
        <f t="shared" si="286"/>
        <v/>
      </c>
    </row>
    <row r="37060" spans="8:8">
      <c r="H37060" t="str">
        <f t="shared" si="286"/>
        <v/>
      </c>
    </row>
    <row r="37061" spans="8:8">
      <c r="H37061" t="str">
        <f t="shared" si="286"/>
        <v/>
      </c>
    </row>
    <row r="37062" spans="8:8">
      <c r="H37062" t="str">
        <f t="shared" si="286"/>
        <v/>
      </c>
    </row>
    <row r="37063" spans="8:8">
      <c r="H37063" t="str">
        <f t="shared" si="286"/>
        <v/>
      </c>
    </row>
    <row r="37064" spans="8:8">
      <c r="H37064" t="str">
        <f t="shared" si="286"/>
        <v/>
      </c>
    </row>
    <row r="37065" spans="8:8">
      <c r="H37065" t="str">
        <f t="shared" si="286"/>
        <v/>
      </c>
    </row>
    <row r="37066" spans="8:8">
      <c r="H37066" t="str">
        <f t="shared" si="286"/>
        <v/>
      </c>
    </row>
    <row r="37067" spans="8:8">
      <c r="H37067" t="str">
        <f t="shared" si="286"/>
        <v/>
      </c>
    </row>
    <row r="37068" spans="8:8">
      <c r="H37068" t="str">
        <f t="shared" si="286"/>
        <v/>
      </c>
    </row>
    <row r="37069" spans="8:8">
      <c r="H37069" t="str">
        <f t="shared" si="286"/>
        <v/>
      </c>
    </row>
    <row r="37070" spans="8:8">
      <c r="H37070" t="str">
        <f t="shared" si="286"/>
        <v/>
      </c>
    </row>
    <row r="37071" spans="8:8">
      <c r="H37071" t="str">
        <f t="shared" si="286"/>
        <v/>
      </c>
    </row>
    <row r="37072" spans="8:8">
      <c r="H37072" t="str">
        <f t="shared" si="286"/>
        <v/>
      </c>
    </row>
    <row r="37073" spans="8:8">
      <c r="H37073" t="str">
        <f t="shared" si="286"/>
        <v/>
      </c>
    </row>
    <row r="37074" spans="8:8">
      <c r="H37074" t="str">
        <f t="shared" si="286"/>
        <v/>
      </c>
    </row>
    <row r="37075" spans="8:8">
      <c r="H37075" t="str">
        <f t="shared" si="286"/>
        <v/>
      </c>
    </row>
    <row r="37076" spans="8:8">
      <c r="H37076" t="str">
        <f t="shared" si="286"/>
        <v/>
      </c>
    </row>
    <row r="37077" spans="8:8">
      <c r="H37077" t="str">
        <f t="shared" si="286"/>
        <v/>
      </c>
    </row>
    <row r="37078" spans="8:8">
      <c r="H37078" t="str">
        <f t="shared" si="286"/>
        <v/>
      </c>
    </row>
    <row r="37079" spans="8:8">
      <c r="H37079" t="str">
        <f t="shared" si="286"/>
        <v/>
      </c>
    </row>
    <row r="37080" spans="8:8">
      <c r="H37080" t="str">
        <f t="shared" si="286"/>
        <v/>
      </c>
    </row>
    <row r="37081" spans="8:8">
      <c r="H37081" t="str">
        <f t="shared" si="286"/>
        <v/>
      </c>
    </row>
    <row r="37082" spans="8:8">
      <c r="H37082" t="str">
        <f t="shared" si="286"/>
        <v/>
      </c>
    </row>
    <row r="37083" spans="8:8">
      <c r="H37083" t="str">
        <f t="shared" si="286"/>
        <v/>
      </c>
    </row>
    <row r="37084" spans="8:8">
      <c r="H37084" t="str">
        <f t="shared" si="286"/>
        <v/>
      </c>
    </row>
    <row r="37085" spans="8:8">
      <c r="H37085" t="str">
        <f t="shared" si="286"/>
        <v/>
      </c>
    </row>
    <row r="37086" spans="8:8">
      <c r="H37086" t="str">
        <f t="shared" si="286"/>
        <v/>
      </c>
    </row>
    <row r="37087" spans="8:8">
      <c r="H37087" t="str">
        <f t="shared" si="286"/>
        <v/>
      </c>
    </row>
    <row r="37088" spans="8:8">
      <c r="H37088" t="str">
        <f t="shared" si="286"/>
        <v/>
      </c>
    </row>
    <row r="37089" spans="8:8">
      <c r="H37089" t="str">
        <f t="shared" si="286"/>
        <v/>
      </c>
    </row>
    <row r="37090" spans="8:8">
      <c r="H37090" t="str">
        <f t="shared" ref="H37090:H37153" si="287">_xlfn.TEXTJOIN(", ", TRUE, G37090:G37090)</f>
        <v/>
      </c>
    </row>
    <row r="37091" spans="8:8">
      <c r="H37091" t="str">
        <f t="shared" si="287"/>
        <v/>
      </c>
    </row>
    <row r="37092" spans="8:8">
      <c r="H37092" t="str">
        <f t="shared" si="287"/>
        <v/>
      </c>
    </row>
    <row r="37093" spans="8:8">
      <c r="H37093" t="str">
        <f t="shared" si="287"/>
        <v/>
      </c>
    </row>
    <row r="37094" spans="8:8">
      <c r="H37094" t="str">
        <f t="shared" si="287"/>
        <v/>
      </c>
    </row>
    <row r="37095" spans="8:8">
      <c r="H37095" t="str">
        <f t="shared" si="287"/>
        <v/>
      </c>
    </row>
    <row r="37096" spans="8:8">
      <c r="H37096" t="str">
        <f t="shared" si="287"/>
        <v/>
      </c>
    </row>
    <row r="37097" spans="8:8">
      <c r="H37097" t="str">
        <f t="shared" si="287"/>
        <v/>
      </c>
    </row>
    <row r="37098" spans="8:8">
      <c r="H37098" t="str">
        <f t="shared" si="287"/>
        <v/>
      </c>
    </row>
    <row r="37099" spans="8:8">
      <c r="H37099" t="str">
        <f t="shared" si="287"/>
        <v/>
      </c>
    </row>
    <row r="37100" spans="8:8">
      <c r="H37100" t="str">
        <f t="shared" si="287"/>
        <v/>
      </c>
    </row>
    <row r="37101" spans="8:8">
      <c r="H37101" t="str">
        <f t="shared" si="287"/>
        <v/>
      </c>
    </row>
    <row r="37102" spans="8:8">
      <c r="H37102" t="str">
        <f t="shared" si="287"/>
        <v/>
      </c>
    </row>
    <row r="37103" spans="8:8">
      <c r="H37103" t="str">
        <f t="shared" si="287"/>
        <v/>
      </c>
    </row>
    <row r="37104" spans="8:8">
      <c r="H37104" t="str">
        <f t="shared" si="287"/>
        <v/>
      </c>
    </row>
    <row r="37105" spans="8:8">
      <c r="H37105" t="str">
        <f t="shared" si="287"/>
        <v/>
      </c>
    </row>
    <row r="37106" spans="8:8">
      <c r="H37106" t="str">
        <f t="shared" si="287"/>
        <v/>
      </c>
    </row>
    <row r="37107" spans="8:8">
      <c r="H37107" t="str">
        <f t="shared" si="287"/>
        <v/>
      </c>
    </row>
    <row r="37108" spans="8:8">
      <c r="H37108" t="str">
        <f t="shared" si="287"/>
        <v/>
      </c>
    </row>
    <row r="37109" spans="8:8">
      <c r="H37109" t="str">
        <f t="shared" si="287"/>
        <v/>
      </c>
    </row>
    <row r="37110" spans="8:8">
      <c r="H37110" t="str">
        <f t="shared" si="287"/>
        <v/>
      </c>
    </row>
    <row r="37111" spans="8:8">
      <c r="H37111" t="str">
        <f t="shared" si="287"/>
        <v/>
      </c>
    </row>
    <row r="37112" spans="8:8">
      <c r="H37112" t="str">
        <f t="shared" si="287"/>
        <v/>
      </c>
    </row>
    <row r="37113" spans="8:8">
      <c r="H37113" t="str">
        <f t="shared" si="287"/>
        <v/>
      </c>
    </row>
    <row r="37114" spans="8:8">
      <c r="H37114" t="str">
        <f t="shared" si="287"/>
        <v/>
      </c>
    </row>
    <row r="37115" spans="8:8">
      <c r="H37115" t="str">
        <f t="shared" si="287"/>
        <v/>
      </c>
    </row>
    <row r="37116" spans="8:8">
      <c r="H37116" t="str">
        <f t="shared" si="287"/>
        <v/>
      </c>
    </row>
    <row r="37117" spans="8:8">
      <c r="H37117" t="str">
        <f t="shared" si="287"/>
        <v/>
      </c>
    </row>
    <row r="37118" spans="8:8">
      <c r="H37118" t="str">
        <f t="shared" si="287"/>
        <v/>
      </c>
    </row>
    <row r="37119" spans="8:8">
      <c r="H37119" t="str">
        <f t="shared" si="287"/>
        <v/>
      </c>
    </row>
    <row r="37120" spans="8:8">
      <c r="H37120" t="str">
        <f t="shared" si="287"/>
        <v/>
      </c>
    </row>
    <row r="37121" spans="8:8">
      <c r="H37121" t="str">
        <f t="shared" si="287"/>
        <v/>
      </c>
    </row>
    <row r="37122" spans="8:8">
      <c r="H37122" t="str">
        <f t="shared" si="287"/>
        <v/>
      </c>
    </row>
    <row r="37123" spans="8:8">
      <c r="H37123" t="str">
        <f t="shared" si="287"/>
        <v/>
      </c>
    </row>
    <row r="37124" spans="8:8">
      <c r="H37124" t="str">
        <f t="shared" si="287"/>
        <v/>
      </c>
    </row>
    <row r="37125" spans="8:8">
      <c r="H37125" t="str">
        <f t="shared" si="287"/>
        <v/>
      </c>
    </row>
    <row r="37126" spans="8:8">
      <c r="H37126" t="str">
        <f t="shared" si="287"/>
        <v/>
      </c>
    </row>
    <row r="37127" spans="8:8">
      <c r="H37127" t="str">
        <f t="shared" si="287"/>
        <v/>
      </c>
    </row>
    <row r="37128" spans="8:8">
      <c r="H37128" t="str">
        <f t="shared" si="287"/>
        <v/>
      </c>
    </row>
    <row r="37129" spans="8:8">
      <c r="H37129" t="str">
        <f t="shared" si="287"/>
        <v/>
      </c>
    </row>
    <row r="37130" spans="8:8">
      <c r="H37130" t="str">
        <f t="shared" si="287"/>
        <v/>
      </c>
    </row>
    <row r="37131" spans="8:8">
      <c r="H37131" t="str">
        <f t="shared" si="287"/>
        <v/>
      </c>
    </row>
    <row r="37132" spans="8:8">
      <c r="H37132" t="str">
        <f t="shared" si="287"/>
        <v/>
      </c>
    </row>
    <row r="37133" spans="8:8">
      <c r="H37133" t="str">
        <f t="shared" si="287"/>
        <v/>
      </c>
    </row>
    <row r="37134" spans="8:8">
      <c r="H37134" t="str">
        <f t="shared" si="287"/>
        <v/>
      </c>
    </row>
    <row r="37135" spans="8:8">
      <c r="H37135" t="str">
        <f t="shared" si="287"/>
        <v/>
      </c>
    </row>
    <row r="37136" spans="8:8">
      <c r="H37136" t="str">
        <f t="shared" si="287"/>
        <v/>
      </c>
    </row>
    <row r="37137" spans="8:8">
      <c r="H37137" t="str">
        <f t="shared" si="287"/>
        <v/>
      </c>
    </row>
    <row r="37138" spans="8:8">
      <c r="H37138" t="str">
        <f t="shared" si="287"/>
        <v/>
      </c>
    </row>
    <row r="37139" spans="8:8">
      <c r="H37139" t="str">
        <f t="shared" si="287"/>
        <v/>
      </c>
    </row>
    <row r="37140" spans="8:8">
      <c r="H37140" t="str">
        <f t="shared" si="287"/>
        <v/>
      </c>
    </row>
    <row r="37141" spans="8:8">
      <c r="H37141" t="str">
        <f t="shared" si="287"/>
        <v/>
      </c>
    </row>
    <row r="37142" spans="8:8">
      <c r="H37142" t="str">
        <f t="shared" si="287"/>
        <v/>
      </c>
    </row>
    <row r="37143" spans="8:8">
      <c r="H37143" t="str">
        <f t="shared" si="287"/>
        <v/>
      </c>
    </row>
    <row r="37144" spans="8:8">
      <c r="H37144" t="str">
        <f t="shared" si="287"/>
        <v/>
      </c>
    </row>
    <row r="37145" spans="8:8">
      <c r="H37145" t="str">
        <f t="shared" si="287"/>
        <v/>
      </c>
    </row>
    <row r="37146" spans="8:8">
      <c r="H37146" t="str">
        <f t="shared" si="287"/>
        <v/>
      </c>
    </row>
    <row r="37147" spans="8:8">
      <c r="H37147" t="str">
        <f t="shared" si="287"/>
        <v/>
      </c>
    </row>
    <row r="37148" spans="8:8">
      <c r="H37148" t="str">
        <f t="shared" si="287"/>
        <v/>
      </c>
    </row>
    <row r="37149" spans="8:8">
      <c r="H37149" t="str">
        <f t="shared" si="287"/>
        <v/>
      </c>
    </row>
    <row r="37150" spans="8:8">
      <c r="H37150" t="str">
        <f t="shared" si="287"/>
        <v/>
      </c>
    </row>
    <row r="37151" spans="8:8">
      <c r="H37151" t="str">
        <f t="shared" si="287"/>
        <v/>
      </c>
    </row>
    <row r="37152" spans="8:8">
      <c r="H37152" t="str">
        <f t="shared" si="287"/>
        <v/>
      </c>
    </row>
    <row r="37153" spans="8:8">
      <c r="H37153" t="str">
        <f t="shared" si="287"/>
        <v/>
      </c>
    </row>
    <row r="37154" spans="8:8">
      <c r="H37154" t="str">
        <f t="shared" ref="H37154:H37217" si="288">_xlfn.TEXTJOIN(", ", TRUE, G37154:G37154)</f>
        <v/>
      </c>
    </row>
    <row r="37155" spans="8:8">
      <c r="H37155" t="str">
        <f t="shared" si="288"/>
        <v/>
      </c>
    </row>
    <row r="37156" spans="8:8">
      <c r="H37156" t="str">
        <f t="shared" si="288"/>
        <v/>
      </c>
    </row>
    <row r="37157" spans="8:8">
      <c r="H37157" t="str">
        <f t="shared" si="288"/>
        <v/>
      </c>
    </row>
    <row r="37158" spans="8:8">
      <c r="H37158" t="str">
        <f t="shared" si="288"/>
        <v/>
      </c>
    </row>
    <row r="37159" spans="8:8">
      <c r="H37159" t="str">
        <f t="shared" si="288"/>
        <v/>
      </c>
    </row>
    <row r="37160" spans="8:8">
      <c r="H37160" t="str">
        <f t="shared" si="288"/>
        <v/>
      </c>
    </row>
    <row r="37161" spans="8:8">
      <c r="H37161" t="str">
        <f t="shared" si="288"/>
        <v/>
      </c>
    </row>
    <row r="37162" spans="8:8">
      <c r="H37162" t="str">
        <f t="shared" si="288"/>
        <v/>
      </c>
    </row>
    <row r="37163" spans="8:8">
      <c r="H37163" t="str">
        <f t="shared" si="288"/>
        <v/>
      </c>
    </row>
    <row r="37164" spans="8:8">
      <c r="H37164" t="str">
        <f t="shared" si="288"/>
        <v/>
      </c>
    </row>
    <row r="37165" spans="8:8">
      <c r="H37165" t="str">
        <f t="shared" si="288"/>
        <v/>
      </c>
    </row>
    <row r="37166" spans="8:8">
      <c r="H37166" t="str">
        <f t="shared" si="288"/>
        <v/>
      </c>
    </row>
    <row r="37167" spans="8:8">
      <c r="H37167" t="str">
        <f t="shared" si="288"/>
        <v/>
      </c>
    </row>
    <row r="37168" spans="8:8">
      <c r="H37168" t="str">
        <f t="shared" si="288"/>
        <v/>
      </c>
    </row>
    <row r="37169" spans="8:8">
      <c r="H37169" t="str">
        <f t="shared" si="288"/>
        <v/>
      </c>
    </row>
    <row r="37170" spans="8:8">
      <c r="H37170" t="str">
        <f t="shared" si="288"/>
        <v/>
      </c>
    </row>
    <row r="37171" spans="8:8">
      <c r="H37171" t="str">
        <f t="shared" si="288"/>
        <v/>
      </c>
    </row>
    <row r="37172" spans="8:8">
      <c r="H37172" t="str">
        <f t="shared" si="288"/>
        <v/>
      </c>
    </row>
    <row r="37173" spans="8:8">
      <c r="H37173" t="str">
        <f t="shared" si="288"/>
        <v/>
      </c>
    </row>
    <row r="37174" spans="8:8">
      <c r="H37174" t="str">
        <f t="shared" si="288"/>
        <v/>
      </c>
    </row>
    <row r="37175" spans="8:8">
      <c r="H37175" t="str">
        <f t="shared" si="288"/>
        <v/>
      </c>
    </row>
    <row r="37176" spans="8:8">
      <c r="H37176" t="str">
        <f t="shared" si="288"/>
        <v/>
      </c>
    </row>
    <row r="37177" spans="8:8">
      <c r="H37177" t="str">
        <f t="shared" si="288"/>
        <v/>
      </c>
    </row>
    <row r="37178" spans="8:8">
      <c r="H37178" t="str">
        <f t="shared" si="288"/>
        <v/>
      </c>
    </row>
    <row r="37179" spans="8:8">
      <c r="H37179" t="str">
        <f t="shared" si="288"/>
        <v/>
      </c>
    </row>
    <row r="37180" spans="8:8">
      <c r="H37180" t="str">
        <f t="shared" si="288"/>
        <v/>
      </c>
    </row>
    <row r="37181" spans="8:8">
      <c r="H37181" t="str">
        <f t="shared" si="288"/>
        <v/>
      </c>
    </row>
    <row r="37182" spans="8:8">
      <c r="H37182" t="str">
        <f t="shared" si="288"/>
        <v/>
      </c>
    </row>
    <row r="37183" spans="8:8">
      <c r="H37183" t="str">
        <f t="shared" si="288"/>
        <v/>
      </c>
    </row>
    <row r="37184" spans="8:8">
      <c r="H37184" t="str">
        <f t="shared" si="288"/>
        <v/>
      </c>
    </row>
    <row r="37185" spans="8:8">
      <c r="H37185" t="str">
        <f t="shared" si="288"/>
        <v/>
      </c>
    </row>
    <row r="37186" spans="8:8">
      <c r="H37186" t="str">
        <f t="shared" si="288"/>
        <v/>
      </c>
    </row>
    <row r="37187" spans="8:8">
      <c r="H37187" t="str">
        <f t="shared" si="288"/>
        <v/>
      </c>
    </row>
    <row r="37188" spans="8:8">
      <c r="H37188" t="str">
        <f t="shared" si="288"/>
        <v/>
      </c>
    </row>
    <row r="37189" spans="8:8">
      <c r="H37189" t="str">
        <f t="shared" si="288"/>
        <v/>
      </c>
    </row>
    <row r="37190" spans="8:8">
      <c r="H37190" t="str">
        <f t="shared" si="288"/>
        <v/>
      </c>
    </row>
    <row r="37191" spans="8:8">
      <c r="H37191" t="str">
        <f t="shared" si="288"/>
        <v/>
      </c>
    </row>
    <row r="37192" spans="8:8">
      <c r="H37192" t="str">
        <f t="shared" si="288"/>
        <v/>
      </c>
    </row>
    <row r="37193" spans="8:8">
      <c r="H37193" t="str">
        <f t="shared" si="288"/>
        <v/>
      </c>
    </row>
    <row r="37194" spans="8:8">
      <c r="H37194" t="str">
        <f t="shared" si="288"/>
        <v/>
      </c>
    </row>
    <row r="37195" spans="8:8">
      <c r="H37195" t="str">
        <f t="shared" si="288"/>
        <v/>
      </c>
    </row>
    <row r="37196" spans="8:8">
      <c r="H37196" t="str">
        <f t="shared" si="288"/>
        <v/>
      </c>
    </row>
    <row r="37197" spans="8:8">
      <c r="H37197" t="str">
        <f t="shared" si="288"/>
        <v/>
      </c>
    </row>
    <row r="37198" spans="8:8">
      <c r="H37198" t="str">
        <f t="shared" si="288"/>
        <v/>
      </c>
    </row>
    <row r="37199" spans="8:8">
      <c r="H37199" t="str">
        <f t="shared" si="288"/>
        <v/>
      </c>
    </row>
    <row r="37200" spans="8:8">
      <c r="H37200" t="str">
        <f t="shared" si="288"/>
        <v/>
      </c>
    </row>
    <row r="37201" spans="8:8">
      <c r="H37201" t="str">
        <f t="shared" si="288"/>
        <v/>
      </c>
    </row>
    <row r="37202" spans="8:8">
      <c r="H37202" t="str">
        <f t="shared" si="288"/>
        <v/>
      </c>
    </row>
    <row r="37203" spans="8:8">
      <c r="H37203" t="str">
        <f t="shared" si="288"/>
        <v/>
      </c>
    </row>
    <row r="37204" spans="8:8">
      <c r="H37204" t="str">
        <f t="shared" si="288"/>
        <v/>
      </c>
    </row>
    <row r="37205" spans="8:8">
      <c r="H37205" t="str">
        <f t="shared" si="288"/>
        <v/>
      </c>
    </row>
    <row r="37206" spans="8:8">
      <c r="H37206" t="str">
        <f t="shared" si="288"/>
        <v/>
      </c>
    </row>
    <row r="37207" spans="8:8">
      <c r="H37207" t="str">
        <f t="shared" si="288"/>
        <v/>
      </c>
    </row>
    <row r="37208" spans="8:8">
      <c r="H37208" t="str">
        <f t="shared" si="288"/>
        <v/>
      </c>
    </row>
    <row r="37209" spans="8:8">
      <c r="H37209" t="str">
        <f t="shared" si="288"/>
        <v/>
      </c>
    </row>
    <row r="37210" spans="8:8">
      <c r="H37210" t="str">
        <f t="shared" si="288"/>
        <v/>
      </c>
    </row>
    <row r="37211" spans="8:8">
      <c r="H37211" t="str">
        <f t="shared" si="288"/>
        <v/>
      </c>
    </row>
    <row r="37212" spans="8:8">
      <c r="H37212" t="str">
        <f t="shared" si="288"/>
        <v/>
      </c>
    </row>
    <row r="37213" spans="8:8">
      <c r="H37213" t="str">
        <f t="shared" si="288"/>
        <v/>
      </c>
    </row>
    <row r="37214" spans="8:8">
      <c r="H37214" t="str">
        <f t="shared" si="288"/>
        <v/>
      </c>
    </row>
    <row r="37215" spans="8:8">
      <c r="H37215" t="str">
        <f t="shared" si="288"/>
        <v/>
      </c>
    </row>
    <row r="37216" spans="8:8">
      <c r="H37216" t="str">
        <f t="shared" si="288"/>
        <v/>
      </c>
    </row>
    <row r="37217" spans="8:8">
      <c r="H37217" t="str">
        <f t="shared" si="288"/>
        <v/>
      </c>
    </row>
    <row r="37218" spans="8:8">
      <c r="H37218" t="str">
        <f t="shared" ref="H37218:H37281" si="289">_xlfn.TEXTJOIN(", ", TRUE, G37218:G37218)</f>
        <v/>
      </c>
    </row>
    <row r="37219" spans="8:8">
      <c r="H37219" t="str">
        <f t="shared" si="289"/>
        <v/>
      </c>
    </row>
    <row r="37220" spans="8:8">
      <c r="H37220" t="str">
        <f t="shared" si="289"/>
        <v/>
      </c>
    </row>
    <row r="37221" spans="8:8">
      <c r="H37221" t="str">
        <f t="shared" si="289"/>
        <v/>
      </c>
    </row>
    <row r="37222" spans="8:8">
      <c r="H37222" t="str">
        <f t="shared" si="289"/>
        <v/>
      </c>
    </row>
    <row r="37223" spans="8:8">
      <c r="H37223" t="str">
        <f t="shared" si="289"/>
        <v/>
      </c>
    </row>
    <row r="37224" spans="8:8">
      <c r="H37224" t="str">
        <f t="shared" si="289"/>
        <v/>
      </c>
    </row>
    <row r="37225" spans="8:8">
      <c r="H37225" t="str">
        <f t="shared" si="289"/>
        <v/>
      </c>
    </row>
    <row r="37226" spans="8:8">
      <c r="H37226" t="str">
        <f t="shared" si="289"/>
        <v/>
      </c>
    </row>
    <row r="37227" spans="8:8">
      <c r="H37227" t="str">
        <f t="shared" si="289"/>
        <v/>
      </c>
    </row>
    <row r="37228" spans="8:8">
      <c r="H37228" t="str">
        <f t="shared" si="289"/>
        <v/>
      </c>
    </row>
    <row r="37229" spans="8:8">
      <c r="H37229" t="str">
        <f t="shared" si="289"/>
        <v/>
      </c>
    </row>
    <row r="37230" spans="8:8">
      <c r="H37230" t="str">
        <f t="shared" si="289"/>
        <v/>
      </c>
    </row>
    <row r="37231" spans="8:8">
      <c r="H37231" t="str">
        <f t="shared" si="289"/>
        <v/>
      </c>
    </row>
    <row r="37232" spans="8:8">
      <c r="H37232" t="str">
        <f t="shared" si="289"/>
        <v/>
      </c>
    </row>
    <row r="37233" spans="8:8">
      <c r="H37233" t="str">
        <f t="shared" si="289"/>
        <v/>
      </c>
    </row>
    <row r="37234" spans="8:8">
      <c r="H37234" t="str">
        <f t="shared" si="289"/>
        <v/>
      </c>
    </row>
    <row r="37235" spans="8:8">
      <c r="H37235" t="str">
        <f t="shared" si="289"/>
        <v/>
      </c>
    </row>
    <row r="37236" spans="8:8">
      <c r="H37236" t="str">
        <f t="shared" si="289"/>
        <v/>
      </c>
    </row>
    <row r="37237" spans="8:8">
      <c r="H37237" t="str">
        <f t="shared" si="289"/>
        <v/>
      </c>
    </row>
    <row r="37238" spans="8:8">
      <c r="H37238" t="str">
        <f t="shared" si="289"/>
        <v/>
      </c>
    </row>
    <row r="37239" spans="8:8">
      <c r="H37239" t="str">
        <f t="shared" si="289"/>
        <v/>
      </c>
    </row>
    <row r="37240" spans="8:8">
      <c r="H37240" t="str">
        <f t="shared" si="289"/>
        <v/>
      </c>
    </row>
    <row r="37241" spans="8:8">
      <c r="H37241" t="str">
        <f t="shared" si="289"/>
        <v/>
      </c>
    </row>
    <row r="37242" spans="8:8">
      <c r="H37242" t="str">
        <f t="shared" si="289"/>
        <v/>
      </c>
    </row>
    <row r="37243" spans="8:8">
      <c r="H37243" t="str">
        <f t="shared" si="289"/>
        <v/>
      </c>
    </row>
    <row r="37244" spans="8:8">
      <c r="H37244" t="str">
        <f t="shared" si="289"/>
        <v/>
      </c>
    </row>
    <row r="37245" spans="8:8">
      <c r="H37245" t="str">
        <f t="shared" si="289"/>
        <v/>
      </c>
    </row>
    <row r="37246" spans="8:8">
      <c r="H37246" t="str">
        <f t="shared" si="289"/>
        <v/>
      </c>
    </row>
    <row r="37247" spans="8:8">
      <c r="H37247" t="str">
        <f t="shared" si="289"/>
        <v/>
      </c>
    </row>
    <row r="37248" spans="8:8">
      <c r="H37248" t="str">
        <f t="shared" si="289"/>
        <v/>
      </c>
    </row>
    <row r="37249" spans="8:8">
      <c r="H37249" t="str">
        <f t="shared" si="289"/>
        <v/>
      </c>
    </row>
    <row r="37250" spans="8:8">
      <c r="H37250" t="str">
        <f t="shared" si="289"/>
        <v/>
      </c>
    </row>
    <row r="37251" spans="8:8">
      <c r="H37251" t="str">
        <f t="shared" si="289"/>
        <v/>
      </c>
    </row>
    <row r="37252" spans="8:8">
      <c r="H37252" t="str">
        <f t="shared" si="289"/>
        <v/>
      </c>
    </row>
    <row r="37253" spans="8:8">
      <c r="H37253" t="str">
        <f t="shared" si="289"/>
        <v/>
      </c>
    </row>
    <row r="37254" spans="8:8">
      <c r="H37254" t="str">
        <f t="shared" si="289"/>
        <v/>
      </c>
    </row>
    <row r="37255" spans="8:8">
      <c r="H37255" t="str">
        <f t="shared" si="289"/>
        <v/>
      </c>
    </row>
    <row r="37256" spans="8:8">
      <c r="H37256" t="str">
        <f t="shared" si="289"/>
        <v/>
      </c>
    </row>
    <row r="37257" spans="8:8">
      <c r="H37257" t="str">
        <f t="shared" si="289"/>
        <v/>
      </c>
    </row>
    <row r="37258" spans="8:8">
      <c r="H37258" t="str">
        <f t="shared" si="289"/>
        <v/>
      </c>
    </row>
    <row r="37259" spans="8:8">
      <c r="H37259" t="str">
        <f t="shared" si="289"/>
        <v/>
      </c>
    </row>
    <row r="37260" spans="8:8">
      <c r="H37260" t="str">
        <f t="shared" si="289"/>
        <v/>
      </c>
    </row>
    <row r="37261" spans="8:8">
      <c r="H37261" t="str">
        <f t="shared" si="289"/>
        <v/>
      </c>
    </row>
    <row r="37262" spans="8:8">
      <c r="H37262" t="str">
        <f t="shared" si="289"/>
        <v/>
      </c>
    </row>
    <row r="37263" spans="8:8">
      <c r="H37263" t="str">
        <f t="shared" si="289"/>
        <v/>
      </c>
    </row>
    <row r="37264" spans="8:8">
      <c r="H37264" t="str">
        <f t="shared" si="289"/>
        <v/>
      </c>
    </row>
    <row r="37265" spans="8:8">
      <c r="H37265" t="str">
        <f t="shared" si="289"/>
        <v/>
      </c>
    </row>
    <row r="37266" spans="8:8">
      <c r="H37266" t="str">
        <f t="shared" si="289"/>
        <v/>
      </c>
    </row>
    <row r="37267" spans="8:8">
      <c r="H37267" t="str">
        <f t="shared" si="289"/>
        <v/>
      </c>
    </row>
    <row r="37268" spans="8:8">
      <c r="H37268" t="str">
        <f t="shared" si="289"/>
        <v/>
      </c>
    </row>
    <row r="37269" spans="8:8">
      <c r="H37269" t="str">
        <f t="shared" si="289"/>
        <v/>
      </c>
    </row>
    <row r="37270" spans="8:8">
      <c r="H37270" t="str">
        <f t="shared" si="289"/>
        <v/>
      </c>
    </row>
    <row r="37271" spans="8:8">
      <c r="H37271" t="str">
        <f t="shared" si="289"/>
        <v/>
      </c>
    </row>
    <row r="37272" spans="8:8">
      <c r="H37272" t="str">
        <f t="shared" si="289"/>
        <v/>
      </c>
    </row>
    <row r="37273" spans="8:8">
      <c r="H37273" t="str">
        <f t="shared" si="289"/>
        <v/>
      </c>
    </row>
    <row r="37274" spans="8:8">
      <c r="H37274" t="str">
        <f t="shared" si="289"/>
        <v/>
      </c>
    </row>
    <row r="37275" spans="8:8">
      <c r="H37275" t="str">
        <f t="shared" si="289"/>
        <v/>
      </c>
    </row>
    <row r="37276" spans="8:8">
      <c r="H37276" t="str">
        <f t="shared" si="289"/>
        <v/>
      </c>
    </row>
    <row r="37277" spans="8:8">
      <c r="H37277" t="str">
        <f t="shared" si="289"/>
        <v/>
      </c>
    </row>
    <row r="37278" spans="8:8">
      <c r="H37278" t="str">
        <f t="shared" si="289"/>
        <v/>
      </c>
    </row>
    <row r="37279" spans="8:8">
      <c r="H37279" t="str">
        <f t="shared" si="289"/>
        <v/>
      </c>
    </row>
    <row r="37280" spans="8:8">
      <c r="H37280" t="str">
        <f t="shared" si="289"/>
        <v/>
      </c>
    </row>
    <row r="37281" spans="8:8">
      <c r="H37281" t="str">
        <f t="shared" si="289"/>
        <v/>
      </c>
    </row>
    <row r="37282" spans="8:8">
      <c r="H37282" t="str">
        <f t="shared" ref="H37282:H37345" si="290">_xlfn.TEXTJOIN(", ", TRUE, G37282:G37282)</f>
        <v/>
      </c>
    </row>
    <row r="37283" spans="8:8">
      <c r="H37283" t="str">
        <f t="shared" si="290"/>
        <v/>
      </c>
    </row>
    <row r="37284" spans="8:8">
      <c r="H37284" t="str">
        <f t="shared" si="290"/>
        <v/>
      </c>
    </row>
    <row r="37285" spans="8:8">
      <c r="H37285" t="str">
        <f t="shared" si="290"/>
        <v/>
      </c>
    </row>
    <row r="37286" spans="8:8">
      <c r="H37286" t="str">
        <f t="shared" si="290"/>
        <v/>
      </c>
    </row>
    <row r="37287" spans="8:8">
      <c r="H37287" t="str">
        <f t="shared" si="290"/>
        <v/>
      </c>
    </row>
    <row r="37288" spans="8:8">
      <c r="H37288" t="str">
        <f t="shared" si="290"/>
        <v/>
      </c>
    </row>
    <row r="37289" spans="8:8">
      <c r="H37289" t="str">
        <f t="shared" si="290"/>
        <v/>
      </c>
    </row>
    <row r="37290" spans="8:8">
      <c r="H37290" t="str">
        <f t="shared" si="290"/>
        <v/>
      </c>
    </row>
    <row r="37291" spans="8:8">
      <c r="H37291" t="str">
        <f t="shared" si="290"/>
        <v/>
      </c>
    </row>
    <row r="37292" spans="8:8">
      <c r="H37292" t="str">
        <f t="shared" si="290"/>
        <v/>
      </c>
    </row>
    <row r="37293" spans="8:8">
      <c r="H37293" t="str">
        <f t="shared" si="290"/>
        <v/>
      </c>
    </row>
    <row r="37294" spans="8:8">
      <c r="H37294" t="str">
        <f t="shared" si="290"/>
        <v/>
      </c>
    </row>
    <row r="37295" spans="8:8">
      <c r="H37295" t="str">
        <f t="shared" si="290"/>
        <v/>
      </c>
    </row>
    <row r="37296" spans="8:8">
      <c r="H37296" t="str">
        <f t="shared" si="290"/>
        <v/>
      </c>
    </row>
    <row r="37297" spans="8:8">
      <c r="H37297" t="str">
        <f t="shared" si="290"/>
        <v/>
      </c>
    </row>
    <row r="37298" spans="8:8">
      <c r="H37298" t="str">
        <f t="shared" si="290"/>
        <v/>
      </c>
    </row>
    <row r="37299" spans="8:8">
      <c r="H37299" t="str">
        <f t="shared" si="290"/>
        <v/>
      </c>
    </row>
    <row r="37300" spans="8:8">
      <c r="H37300" t="str">
        <f t="shared" si="290"/>
        <v/>
      </c>
    </row>
    <row r="37301" spans="8:8">
      <c r="H37301" t="str">
        <f t="shared" si="290"/>
        <v/>
      </c>
    </row>
    <row r="37302" spans="8:8">
      <c r="H37302" t="str">
        <f t="shared" si="290"/>
        <v/>
      </c>
    </row>
    <row r="37303" spans="8:8">
      <c r="H37303" t="str">
        <f t="shared" si="290"/>
        <v/>
      </c>
    </row>
    <row r="37304" spans="8:8">
      <c r="H37304" t="str">
        <f t="shared" si="290"/>
        <v/>
      </c>
    </row>
    <row r="37305" spans="8:8">
      <c r="H37305" t="str">
        <f t="shared" si="290"/>
        <v/>
      </c>
    </row>
    <row r="37306" spans="8:8">
      <c r="H37306" t="str">
        <f t="shared" si="290"/>
        <v/>
      </c>
    </row>
    <row r="37307" spans="8:8">
      <c r="H37307" t="str">
        <f t="shared" si="290"/>
        <v/>
      </c>
    </row>
    <row r="37308" spans="8:8">
      <c r="H37308" t="str">
        <f t="shared" si="290"/>
        <v/>
      </c>
    </row>
    <row r="37309" spans="8:8">
      <c r="H37309" t="str">
        <f t="shared" si="290"/>
        <v/>
      </c>
    </row>
    <row r="37310" spans="8:8">
      <c r="H37310" t="str">
        <f t="shared" si="290"/>
        <v/>
      </c>
    </row>
    <row r="37311" spans="8:8">
      <c r="H37311" t="str">
        <f t="shared" si="290"/>
        <v/>
      </c>
    </row>
    <row r="37312" spans="8:8">
      <c r="H37312" t="str">
        <f t="shared" si="290"/>
        <v/>
      </c>
    </row>
    <row r="37313" spans="8:8">
      <c r="H37313" t="str">
        <f t="shared" si="290"/>
        <v/>
      </c>
    </row>
    <row r="37314" spans="8:8">
      <c r="H37314" t="str">
        <f t="shared" si="290"/>
        <v/>
      </c>
    </row>
    <row r="37315" spans="8:8">
      <c r="H37315" t="str">
        <f t="shared" si="290"/>
        <v/>
      </c>
    </row>
    <row r="37316" spans="8:8">
      <c r="H37316" t="str">
        <f t="shared" si="290"/>
        <v/>
      </c>
    </row>
    <row r="37317" spans="8:8">
      <c r="H37317" t="str">
        <f t="shared" si="290"/>
        <v/>
      </c>
    </row>
    <row r="37318" spans="8:8">
      <c r="H37318" t="str">
        <f t="shared" si="290"/>
        <v/>
      </c>
    </row>
    <row r="37319" spans="8:8">
      <c r="H37319" t="str">
        <f t="shared" si="290"/>
        <v/>
      </c>
    </row>
    <row r="37320" spans="8:8">
      <c r="H37320" t="str">
        <f t="shared" si="290"/>
        <v/>
      </c>
    </row>
    <row r="37321" spans="8:8">
      <c r="H37321" t="str">
        <f t="shared" si="290"/>
        <v/>
      </c>
    </row>
    <row r="37322" spans="8:8">
      <c r="H37322" t="str">
        <f t="shared" si="290"/>
        <v/>
      </c>
    </row>
    <row r="37323" spans="8:8">
      <c r="H37323" t="str">
        <f t="shared" si="290"/>
        <v/>
      </c>
    </row>
    <row r="37324" spans="8:8">
      <c r="H37324" t="str">
        <f t="shared" si="290"/>
        <v/>
      </c>
    </row>
    <row r="37325" spans="8:8">
      <c r="H37325" t="str">
        <f t="shared" si="290"/>
        <v/>
      </c>
    </row>
    <row r="37326" spans="8:8">
      <c r="H37326" t="str">
        <f t="shared" si="290"/>
        <v/>
      </c>
    </row>
    <row r="37327" spans="8:8">
      <c r="H37327" t="str">
        <f t="shared" si="290"/>
        <v/>
      </c>
    </row>
    <row r="37328" spans="8:8">
      <c r="H37328" t="str">
        <f t="shared" si="290"/>
        <v/>
      </c>
    </row>
    <row r="37329" spans="8:8">
      <c r="H37329" t="str">
        <f t="shared" si="290"/>
        <v/>
      </c>
    </row>
    <row r="37330" spans="8:8">
      <c r="H37330" t="str">
        <f t="shared" si="290"/>
        <v/>
      </c>
    </row>
    <row r="37331" spans="8:8">
      <c r="H37331" t="str">
        <f t="shared" si="290"/>
        <v/>
      </c>
    </row>
    <row r="37332" spans="8:8">
      <c r="H37332" t="str">
        <f t="shared" si="290"/>
        <v/>
      </c>
    </row>
    <row r="37333" spans="8:8">
      <c r="H37333" t="str">
        <f t="shared" si="290"/>
        <v/>
      </c>
    </row>
    <row r="37334" spans="8:8">
      <c r="H37334" t="str">
        <f t="shared" si="290"/>
        <v/>
      </c>
    </row>
    <row r="37335" spans="8:8">
      <c r="H37335" t="str">
        <f t="shared" si="290"/>
        <v/>
      </c>
    </row>
    <row r="37336" spans="8:8">
      <c r="H37336" t="str">
        <f t="shared" si="290"/>
        <v/>
      </c>
    </row>
    <row r="37337" spans="8:8">
      <c r="H37337" t="str">
        <f t="shared" si="290"/>
        <v/>
      </c>
    </row>
    <row r="37338" spans="8:8">
      <c r="H37338" t="str">
        <f t="shared" si="290"/>
        <v/>
      </c>
    </row>
    <row r="37339" spans="8:8">
      <c r="H37339" t="str">
        <f t="shared" si="290"/>
        <v/>
      </c>
    </row>
    <row r="37340" spans="8:8">
      <c r="H37340" t="str">
        <f t="shared" si="290"/>
        <v/>
      </c>
    </row>
    <row r="37341" spans="8:8">
      <c r="H37341" t="str">
        <f t="shared" si="290"/>
        <v/>
      </c>
    </row>
    <row r="37342" spans="8:8">
      <c r="H37342" t="str">
        <f t="shared" si="290"/>
        <v/>
      </c>
    </row>
    <row r="37343" spans="8:8">
      <c r="H37343" t="str">
        <f t="shared" si="290"/>
        <v/>
      </c>
    </row>
    <row r="37344" spans="8:8">
      <c r="H37344" t="str">
        <f t="shared" si="290"/>
        <v/>
      </c>
    </row>
    <row r="37345" spans="8:8">
      <c r="H37345" t="str">
        <f t="shared" si="290"/>
        <v/>
      </c>
    </row>
    <row r="37346" spans="8:8">
      <c r="H37346" t="str">
        <f t="shared" ref="H37346:H37409" si="291">_xlfn.TEXTJOIN(", ", TRUE, G37346:G37346)</f>
        <v/>
      </c>
    </row>
    <row r="37347" spans="8:8">
      <c r="H37347" t="str">
        <f t="shared" si="291"/>
        <v/>
      </c>
    </row>
    <row r="37348" spans="8:8">
      <c r="H37348" t="str">
        <f t="shared" si="291"/>
        <v/>
      </c>
    </row>
    <row r="37349" spans="8:8">
      <c r="H37349" t="str">
        <f t="shared" si="291"/>
        <v/>
      </c>
    </row>
    <row r="37350" spans="8:8">
      <c r="H37350" t="str">
        <f t="shared" si="291"/>
        <v/>
      </c>
    </row>
    <row r="37351" spans="8:8">
      <c r="H37351" t="str">
        <f t="shared" si="291"/>
        <v/>
      </c>
    </row>
    <row r="37352" spans="8:8">
      <c r="H37352" t="str">
        <f t="shared" si="291"/>
        <v/>
      </c>
    </row>
    <row r="37353" spans="8:8">
      <c r="H37353" t="str">
        <f t="shared" si="291"/>
        <v/>
      </c>
    </row>
    <row r="37354" spans="8:8">
      <c r="H37354" t="str">
        <f t="shared" si="291"/>
        <v/>
      </c>
    </row>
    <row r="37355" spans="8:8">
      <c r="H37355" t="str">
        <f t="shared" si="291"/>
        <v/>
      </c>
    </row>
    <row r="37356" spans="8:8">
      <c r="H37356" t="str">
        <f t="shared" si="291"/>
        <v/>
      </c>
    </row>
    <row r="37357" spans="8:8">
      <c r="H37357" t="str">
        <f t="shared" si="291"/>
        <v/>
      </c>
    </row>
    <row r="37358" spans="8:8">
      <c r="H37358" t="str">
        <f t="shared" si="291"/>
        <v/>
      </c>
    </row>
    <row r="37359" spans="8:8">
      <c r="H37359" t="str">
        <f t="shared" si="291"/>
        <v/>
      </c>
    </row>
    <row r="37360" spans="8:8">
      <c r="H37360" t="str">
        <f t="shared" si="291"/>
        <v/>
      </c>
    </row>
    <row r="37361" spans="8:8">
      <c r="H37361" t="str">
        <f t="shared" si="291"/>
        <v/>
      </c>
    </row>
    <row r="37362" spans="8:8">
      <c r="H37362" t="str">
        <f t="shared" si="291"/>
        <v/>
      </c>
    </row>
    <row r="37363" spans="8:8">
      <c r="H37363" t="str">
        <f t="shared" si="291"/>
        <v/>
      </c>
    </row>
    <row r="37364" spans="8:8">
      <c r="H37364" t="str">
        <f t="shared" si="291"/>
        <v/>
      </c>
    </row>
    <row r="37365" spans="8:8">
      <c r="H37365" t="str">
        <f t="shared" si="291"/>
        <v/>
      </c>
    </row>
    <row r="37366" spans="8:8">
      <c r="H37366" t="str">
        <f t="shared" si="291"/>
        <v/>
      </c>
    </row>
    <row r="37367" spans="8:8">
      <c r="H37367" t="str">
        <f t="shared" si="291"/>
        <v/>
      </c>
    </row>
    <row r="37368" spans="8:8">
      <c r="H37368" t="str">
        <f t="shared" si="291"/>
        <v/>
      </c>
    </row>
    <row r="37369" spans="8:8">
      <c r="H37369" t="str">
        <f t="shared" si="291"/>
        <v/>
      </c>
    </row>
    <row r="37370" spans="8:8">
      <c r="H37370" t="str">
        <f t="shared" si="291"/>
        <v/>
      </c>
    </row>
    <row r="37371" spans="8:8">
      <c r="H37371" t="str">
        <f t="shared" si="291"/>
        <v/>
      </c>
    </row>
    <row r="37372" spans="8:8">
      <c r="H37372" t="str">
        <f t="shared" si="291"/>
        <v/>
      </c>
    </row>
    <row r="37373" spans="8:8">
      <c r="H37373" t="str">
        <f t="shared" si="291"/>
        <v/>
      </c>
    </row>
    <row r="37374" spans="8:8">
      <c r="H37374" t="str">
        <f t="shared" si="291"/>
        <v/>
      </c>
    </row>
    <row r="37375" spans="8:8">
      <c r="H37375" t="str">
        <f t="shared" si="291"/>
        <v/>
      </c>
    </row>
    <row r="37376" spans="8:8">
      <c r="H37376" t="str">
        <f t="shared" si="291"/>
        <v/>
      </c>
    </row>
    <row r="37377" spans="8:8">
      <c r="H37377" t="str">
        <f t="shared" si="291"/>
        <v/>
      </c>
    </row>
    <row r="37378" spans="8:8">
      <c r="H37378" t="str">
        <f t="shared" si="291"/>
        <v/>
      </c>
    </row>
    <row r="37379" spans="8:8">
      <c r="H37379" t="str">
        <f t="shared" si="291"/>
        <v/>
      </c>
    </row>
    <row r="37380" spans="8:8">
      <c r="H37380" t="str">
        <f t="shared" si="291"/>
        <v/>
      </c>
    </row>
    <row r="37381" spans="8:8">
      <c r="H37381" t="str">
        <f t="shared" si="291"/>
        <v/>
      </c>
    </row>
    <row r="37382" spans="8:8">
      <c r="H37382" t="str">
        <f t="shared" si="291"/>
        <v/>
      </c>
    </row>
    <row r="37383" spans="8:8">
      <c r="H37383" t="str">
        <f t="shared" si="291"/>
        <v/>
      </c>
    </row>
    <row r="37384" spans="8:8">
      <c r="H37384" t="str">
        <f t="shared" si="291"/>
        <v/>
      </c>
    </row>
    <row r="37385" spans="8:8">
      <c r="H37385" t="str">
        <f t="shared" si="291"/>
        <v/>
      </c>
    </row>
    <row r="37386" spans="8:8">
      <c r="H37386" t="str">
        <f t="shared" si="291"/>
        <v/>
      </c>
    </row>
    <row r="37387" spans="8:8">
      <c r="H37387" t="str">
        <f t="shared" si="291"/>
        <v/>
      </c>
    </row>
    <row r="37388" spans="8:8">
      <c r="H37388" t="str">
        <f t="shared" si="291"/>
        <v/>
      </c>
    </row>
    <row r="37389" spans="8:8">
      <c r="H37389" t="str">
        <f t="shared" si="291"/>
        <v/>
      </c>
    </row>
    <row r="37390" spans="8:8">
      <c r="H37390" t="str">
        <f t="shared" si="291"/>
        <v/>
      </c>
    </row>
    <row r="37391" spans="8:8">
      <c r="H37391" t="str">
        <f t="shared" si="291"/>
        <v/>
      </c>
    </row>
    <row r="37392" spans="8:8">
      <c r="H37392" t="str">
        <f t="shared" si="291"/>
        <v/>
      </c>
    </row>
    <row r="37393" spans="8:8">
      <c r="H37393" t="str">
        <f t="shared" si="291"/>
        <v/>
      </c>
    </row>
    <row r="37394" spans="8:8">
      <c r="H37394" t="str">
        <f t="shared" si="291"/>
        <v/>
      </c>
    </row>
    <row r="37395" spans="8:8">
      <c r="H37395" t="str">
        <f t="shared" si="291"/>
        <v/>
      </c>
    </row>
    <row r="37396" spans="8:8">
      <c r="H37396" t="str">
        <f t="shared" si="291"/>
        <v/>
      </c>
    </row>
    <row r="37397" spans="8:8">
      <c r="H37397" t="str">
        <f t="shared" si="291"/>
        <v/>
      </c>
    </row>
    <row r="37398" spans="8:8">
      <c r="H37398" t="str">
        <f t="shared" si="291"/>
        <v/>
      </c>
    </row>
    <row r="37399" spans="8:8">
      <c r="H37399" t="str">
        <f t="shared" si="291"/>
        <v/>
      </c>
    </row>
    <row r="37400" spans="8:8">
      <c r="H37400" t="str">
        <f t="shared" si="291"/>
        <v/>
      </c>
    </row>
    <row r="37401" spans="8:8">
      <c r="H37401" t="str">
        <f t="shared" si="291"/>
        <v/>
      </c>
    </row>
    <row r="37402" spans="8:8">
      <c r="H37402" t="str">
        <f t="shared" si="291"/>
        <v/>
      </c>
    </row>
    <row r="37403" spans="8:8">
      <c r="H37403" t="str">
        <f t="shared" si="291"/>
        <v/>
      </c>
    </row>
    <row r="37404" spans="8:8">
      <c r="H37404" t="str">
        <f t="shared" si="291"/>
        <v/>
      </c>
    </row>
    <row r="37405" spans="8:8">
      <c r="H37405" t="str">
        <f t="shared" si="291"/>
        <v/>
      </c>
    </row>
    <row r="37406" spans="8:8">
      <c r="H37406" t="str">
        <f t="shared" si="291"/>
        <v/>
      </c>
    </row>
    <row r="37407" spans="8:8">
      <c r="H37407" t="str">
        <f t="shared" si="291"/>
        <v/>
      </c>
    </row>
    <row r="37408" spans="8:8">
      <c r="H37408" t="str">
        <f t="shared" si="291"/>
        <v/>
      </c>
    </row>
    <row r="37409" spans="8:8">
      <c r="H37409" t="str">
        <f t="shared" si="291"/>
        <v/>
      </c>
    </row>
    <row r="37410" spans="8:8">
      <c r="H37410" t="str">
        <f t="shared" ref="H37410:H37473" si="292">_xlfn.TEXTJOIN(", ", TRUE, G37410:G37410)</f>
        <v/>
      </c>
    </row>
    <row r="37411" spans="8:8">
      <c r="H37411" t="str">
        <f t="shared" si="292"/>
        <v/>
      </c>
    </row>
    <row r="37412" spans="8:8">
      <c r="H37412" t="str">
        <f t="shared" si="292"/>
        <v/>
      </c>
    </row>
    <row r="37413" spans="8:8">
      <c r="H37413" t="str">
        <f t="shared" si="292"/>
        <v/>
      </c>
    </row>
    <row r="37414" spans="8:8">
      <c r="H37414" t="str">
        <f t="shared" si="292"/>
        <v/>
      </c>
    </row>
    <row r="37415" spans="8:8">
      <c r="H37415" t="str">
        <f t="shared" si="292"/>
        <v/>
      </c>
    </row>
    <row r="37416" spans="8:8">
      <c r="H37416" t="str">
        <f t="shared" si="292"/>
        <v/>
      </c>
    </row>
    <row r="37417" spans="8:8">
      <c r="H37417" t="str">
        <f t="shared" si="292"/>
        <v/>
      </c>
    </row>
    <row r="37418" spans="8:8">
      <c r="H37418" t="str">
        <f t="shared" si="292"/>
        <v/>
      </c>
    </row>
    <row r="37419" spans="8:8">
      <c r="H37419" t="str">
        <f t="shared" si="292"/>
        <v/>
      </c>
    </row>
    <row r="37420" spans="8:8">
      <c r="H37420" t="str">
        <f t="shared" si="292"/>
        <v/>
      </c>
    </row>
    <row r="37421" spans="8:8">
      <c r="H37421" t="str">
        <f t="shared" si="292"/>
        <v/>
      </c>
    </row>
    <row r="37422" spans="8:8">
      <c r="H37422" t="str">
        <f t="shared" si="292"/>
        <v/>
      </c>
    </row>
    <row r="37423" spans="8:8">
      <c r="H37423" t="str">
        <f t="shared" si="292"/>
        <v/>
      </c>
    </row>
    <row r="37424" spans="8:8">
      <c r="H37424" t="str">
        <f t="shared" si="292"/>
        <v/>
      </c>
    </row>
    <row r="37425" spans="8:8">
      <c r="H37425" t="str">
        <f t="shared" si="292"/>
        <v/>
      </c>
    </row>
    <row r="37426" spans="8:8">
      <c r="H37426" t="str">
        <f t="shared" si="292"/>
        <v/>
      </c>
    </row>
    <row r="37427" spans="8:8">
      <c r="H37427" t="str">
        <f t="shared" si="292"/>
        <v/>
      </c>
    </row>
    <row r="37428" spans="8:8">
      <c r="H37428" t="str">
        <f t="shared" si="292"/>
        <v/>
      </c>
    </row>
    <row r="37429" spans="8:8">
      <c r="H37429" t="str">
        <f t="shared" si="292"/>
        <v/>
      </c>
    </row>
    <row r="37430" spans="8:8">
      <c r="H37430" t="str">
        <f t="shared" si="292"/>
        <v/>
      </c>
    </row>
    <row r="37431" spans="8:8">
      <c r="H37431" t="str">
        <f t="shared" si="292"/>
        <v/>
      </c>
    </row>
    <row r="37432" spans="8:8">
      <c r="H37432" t="str">
        <f t="shared" si="292"/>
        <v/>
      </c>
    </row>
    <row r="37433" spans="8:8">
      <c r="H37433" t="str">
        <f t="shared" si="292"/>
        <v/>
      </c>
    </row>
    <row r="37434" spans="8:8">
      <c r="H37434" t="str">
        <f t="shared" si="292"/>
        <v/>
      </c>
    </row>
    <row r="37435" spans="8:8">
      <c r="H37435" t="str">
        <f t="shared" si="292"/>
        <v/>
      </c>
    </row>
    <row r="37436" spans="8:8">
      <c r="H37436" t="str">
        <f t="shared" si="292"/>
        <v/>
      </c>
    </row>
    <row r="37437" spans="8:8">
      <c r="H37437" t="str">
        <f t="shared" si="292"/>
        <v/>
      </c>
    </row>
    <row r="37438" spans="8:8">
      <c r="H37438" t="str">
        <f t="shared" si="292"/>
        <v/>
      </c>
    </row>
    <row r="37439" spans="8:8">
      <c r="H37439" t="str">
        <f t="shared" si="292"/>
        <v/>
      </c>
    </row>
    <row r="37440" spans="8:8">
      <c r="H37440" t="str">
        <f t="shared" si="292"/>
        <v/>
      </c>
    </row>
    <row r="37441" spans="8:8">
      <c r="H37441" t="str">
        <f t="shared" si="292"/>
        <v/>
      </c>
    </row>
    <row r="37442" spans="8:8">
      <c r="H37442" t="str">
        <f t="shared" si="292"/>
        <v/>
      </c>
    </row>
    <row r="37443" spans="8:8">
      <c r="H37443" t="str">
        <f t="shared" si="292"/>
        <v/>
      </c>
    </row>
    <row r="37444" spans="8:8">
      <c r="H37444" t="str">
        <f t="shared" si="292"/>
        <v/>
      </c>
    </row>
    <row r="37445" spans="8:8">
      <c r="H37445" t="str">
        <f t="shared" si="292"/>
        <v/>
      </c>
    </row>
    <row r="37446" spans="8:8">
      <c r="H37446" t="str">
        <f t="shared" si="292"/>
        <v/>
      </c>
    </row>
    <row r="37447" spans="8:8">
      <c r="H37447" t="str">
        <f t="shared" si="292"/>
        <v/>
      </c>
    </row>
    <row r="37448" spans="8:8">
      <c r="H37448" t="str">
        <f t="shared" si="292"/>
        <v/>
      </c>
    </row>
    <row r="37449" spans="8:8">
      <c r="H37449" t="str">
        <f t="shared" si="292"/>
        <v/>
      </c>
    </row>
    <row r="37450" spans="8:8">
      <c r="H37450" t="str">
        <f t="shared" si="292"/>
        <v/>
      </c>
    </row>
    <row r="37451" spans="8:8">
      <c r="H37451" t="str">
        <f t="shared" si="292"/>
        <v/>
      </c>
    </row>
    <row r="37452" spans="8:8">
      <c r="H37452" t="str">
        <f t="shared" si="292"/>
        <v/>
      </c>
    </row>
    <row r="37453" spans="8:8">
      <c r="H37453" t="str">
        <f t="shared" si="292"/>
        <v/>
      </c>
    </row>
    <row r="37454" spans="8:8">
      <c r="H37454" t="str">
        <f t="shared" si="292"/>
        <v/>
      </c>
    </row>
    <row r="37455" spans="8:8">
      <c r="H37455" t="str">
        <f t="shared" si="292"/>
        <v/>
      </c>
    </row>
    <row r="37456" spans="8:8">
      <c r="H37456" t="str">
        <f t="shared" si="292"/>
        <v/>
      </c>
    </row>
    <row r="37457" spans="8:8">
      <c r="H37457" t="str">
        <f t="shared" si="292"/>
        <v/>
      </c>
    </row>
    <row r="37458" spans="8:8">
      <c r="H37458" t="str">
        <f t="shared" si="292"/>
        <v/>
      </c>
    </row>
    <row r="37459" spans="8:8">
      <c r="H37459" t="str">
        <f t="shared" si="292"/>
        <v/>
      </c>
    </row>
    <row r="37460" spans="8:8">
      <c r="H37460" t="str">
        <f t="shared" si="292"/>
        <v/>
      </c>
    </row>
    <row r="37461" spans="8:8">
      <c r="H37461" t="str">
        <f t="shared" si="292"/>
        <v/>
      </c>
    </row>
    <row r="37462" spans="8:8">
      <c r="H37462" t="str">
        <f t="shared" si="292"/>
        <v/>
      </c>
    </row>
    <row r="37463" spans="8:8">
      <c r="H37463" t="str">
        <f t="shared" si="292"/>
        <v/>
      </c>
    </row>
    <row r="37464" spans="8:8">
      <c r="H37464" t="str">
        <f t="shared" si="292"/>
        <v/>
      </c>
    </row>
    <row r="37465" spans="8:8">
      <c r="H37465" t="str">
        <f t="shared" si="292"/>
        <v/>
      </c>
    </row>
    <row r="37466" spans="8:8">
      <c r="H37466" t="str">
        <f t="shared" si="292"/>
        <v/>
      </c>
    </row>
    <row r="37467" spans="8:8">
      <c r="H37467" t="str">
        <f t="shared" si="292"/>
        <v/>
      </c>
    </row>
    <row r="37468" spans="8:8">
      <c r="H37468" t="str">
        <f t="shared" si="292"/>
        <v/>
      </c>
    </row>
    <row r="37469" spans="8:8">
      <c r="H37469" t="str">
        <f t="shared" si="292"/>
        <v/>
      </c>
    </row>
    <row r="37470" spans="8:8">
      <c r="H37470" t="str">
        <f t="shared" si="292"/>
        <v/>
      </c>
    </row>
    <row r="37471" spans="8:8">
      <c r="H37471" t="str">
        <f t="shared" si="292"/>
        <v/>
      </c>
    </row>
    <row r="37472" spans="8:8">
      <c r="H37472" t="str">
        <f t="shared" si="292"/>
        <v/>
      </c>
    </row>
    <row r="37473" spans="8:8">
      <c r="H37473" t="str">
        <f t="shared" si="292"/>
        <v/>
      </c>
    </row>
    <row r="37474" spans="8:8">
      <c r="H37474" t="str">
        <f t="shared" ref="H37474:H37537" si="293">_xlfn.TEXTJOIN(", ", TRUE, G37474:G37474)</f>
        <v/>
      </c>
    </row>
    <row r="37475" spans="8:8">
      <c r="H37475" t="str">
        <f t="shared" si="293"/>
        <v/>
      </c>
    </row>
    <row r="37476" spans="8:8">
      <c r="H37476" t="str">
        <f t="shared" si="293"/>
        <v/>
      </c>
    </row>
    <row r="37477" spans="8:8">
      <c r="H37477" t="str">
        <f t="shared" si="293"/>
        <v/>
      </c>
    </row>
    <row r="37478" spans="8:8">
      <c r="H37478" t="str">
        <f t="shared" si="293"/>
        <v/>
      </c>
    </row>
    <row r="37479" spans="8:8">
      <c r="H37479" t="str">
        <f t="shared" si="293"/>
        <v/>
      </c>
    </row>
    <row r="37480" spans="8:8">
      <c r="H37480" t="str">
        <f t="shared" si="293"/>
        <v/>
      </c>
    </row>
    <row r="37481" spans="8:8">
      <c r="H37481" t="str">
        <f t="shared" si="293"/>
        <v/>
      </c>
    </row>
    <row r="37482" spans="8:8">
      <c r="H37482" t="str">
        <f t="shared" si="293"/>
        <v/>
      </c>
    </row>
    <row r="37483" spans="8:8">
      <c r="H37483" t="str">
        <f t="shared" si="293"/>
        <v/>
      </c>
    </row>
    <row r="37484" spans="8:8">
      <c r="H37484" t="str">
        <f t="shared" si="293"/>
        <v/>
      </c>
    </row>
    <row r="37485" spans="8:8">
      <c r="H37485" t="str">
        <f t="shared" si="293"/>
        <v/>
      </c>
    </row>
    <row r="37486" spans="8:8">
      <c r="H37486" t="str">
        <f t="shared" si="293"/>
        <v/>
      </c>
    </row>
    <row r="37487" spans="8:8">
      <c r="H37487" t="str">
        <f t="shared" si="293"/>
        <v/>
      </c>
    </row>
    <row r="37488" spans="8:8">
      <c r="H37488" t="str">
        <f t="shared" si="293"/>
        <v/>
      </c>
    </row>
    <row r="37489" spans="8:8">
      <c r="H37489" t="str">
        <f t="shared" si="293"/>
        <v/>
      </c>
    </row>
    <row r="37490" spans="8:8">
      <c r="H37490" t="str">
        <f t="shared" si="293"/>
        <v/>
      </c>
    </row>
    <row r="37491" spans="8:8">
      <c r="H37491" t="str">
        <f t="shared" si="293"/>
        <v/>
      </c>
    </row>
    <row r="37492" spans="8:8">
      <c r="H37492" t="str">
        <f t="shared" si="293"/>
        <v/>
      </c>
    </row>
    <row r="37493" spans="8:8">
      <c r="H37493" t="str">
        <f t="shared" si="293"/>
        <v/>
      </c>
    </row>
    <row r="37494" spans="8:8">
      <c r="H37494" t="str">
        <f t="shared" si="293"/>
        <v/>
      </c>
    </row>
    <row r="37495" spans="8:8">
      <c r="H37495" t="str">
        <f t="shared" si="293"/>
        <v/>
      </c>
    </row>
    <row r="37496" spans="8:8">
      <c r="H37496" t="str">
        <f t="shared" si="293"/>
        <v/>
      </c>
    </row>
    <row r="37497" spans="8:8">
      <c r="H37497" t="str">
        <f t="shared" si="293"/>
        <v/>
      </c>
    </row>
    <row r="37498" spans="8:8">
      <c r="H37498" t="str">
        <f t="shared" si="293"/>
        <v/>
      </c>
    </row>
    <row r="37499" spans="8:8">
      <c r="H37499" t="str">
        <f t="shared" si="293"/>
        <v/>
      </c>
    </row>
    <row r="37500" spans="8:8">
      <c r="H37500" t="str">
        <f t="shared" si="293"/>
        <v/>
      </c>
    </row>
    <row r="37501" spans="8:8">
      <c r="H37501" t="str">
        <f t="shared" si="293"/>
        <v/>
      </c>
    </row>
    <row r="37502" spans="8:8">
      <c r="H37502" t="str">
        <f t="shared" si="293"/>
        <v/>
      </c>
    </row>
    <row r="37503" spans="8:8">
      <c r="H37503" t="str">
        <f t="shared" si="293"/>
        <v/>
      </c>
    </row>
    <row r="37504" spans="8:8">
      <c r="H37504" t="str">
        <f t="shared" si="293"/>
        <v/>
      </c>
    </row>
    <row r="37505" spans="8:8">
      <c r="H37505" t="str">
        <f t="shared" si="293"/>
        <v/>
      </c>
    </row>
    <row r="37506" spans="8:8">
      <c r="H37506" t="str">
        <f t="shared" si="293"/>
        <v/>
      </c>
    </row>
    <row r="37507" spans="8:8">
      <c r="H37507" t="str">
        <f t="shared" si="293"/>
        <v/>
      </c>
    </row>
    <row r="37508" spans="8:8">
      <c r="H37508" t="str">
        <f t="shared" si="293"/>
        <v/>
      </c>
    </row>
    <row r="37509" spans="8:8">
      <c r="H37509" t="str">
        <f t="shared" si="293"/>
        <v/>
      </c>
    </row>
    <row r="37510" spans="8:8">
      <c r="H37510" t="str">
        <f t="shared" si="293"/>
        <v/>
      </c>
    </row>
    <row r="37511" spans="8:8">
      <c r="H37511" t="str">
        <f t="shared" si="293"/>
        <v/>
      </c>
    </row>
    <row r="37512" spans="8:8">
      <c r="H37512" t="str">
        <f t="shared" si="293"/>
        <v/>
      </c>
    </row>
    <row r="37513" spans="8:8">
      <c r="H37513" t="str">
        <f t="shared" si="293"/>
        <v/>
      </c>
    </row>
    <row r="37514" spans="8:8">
      <c r="H37514" t="str">
        <f t="shared" si="293"/>
        <v/>
      </c>
    </row>
    <row r="37515" spans="8:8">
      <c r="H37515" t="str">
        <f t="shared" si="293"/>
        <v/>
      </c>
    </row>
    <row r="37516" spans="8:8">
      <c r="H37516" t="str">
        <f t="shared" si="293"/>
        <v/>
      </c>
    </row>
    <row r="37517" spans="8:8">
      <c r="H37517" t="str">
        <f t="shared" si="293"/>
        <v/>
      </c>
    </row>
    <row r="37518" spans="8:8">
      <c r="H37518" t="str">
        <f t="shared" si="293"/>
        <v/>
      </c>
    </row>
    <row r="37519" spans="8:8">
      <c r="H37519" t="str">
        <f t="shared" si="293"/>
        <v/>
      </c>
    </row>
    <row r="37520" spans="8:8">
      <c r="H37520" t="str">
        <f t="shared" si="293"/>
        <v/>
      </c>
    </row>
    <row r="37521" spans="8:8">
      <c r="H37521" t="str">
        <f t="shared" si="293"/>
        <v/>
      </c>
    </row>
    <row r="37522" spans="8:8">
      <c r="H37522" t="str">
        <f t="shared" si="293"/>
        <v/>
      </c>
    </row>
    <row r="37523" spans="8:8">
      <c r="H37523" t="str">
        <f t="shared" si="293"/>
        <v/>
      </c>
    </row>
    <row r="37524" spans="8:8">
      <c r="H37524" t="str">
        <f t="shared" si="293"/>
        <v/>
      </c>
    </row>
    <row r="37525" spans="8:8">
      <c r="H37525" t="str">
        <f t="shared" si="293"/>
        <v/>
      </c>
    </row>
    <row r="37526" spans="8:8">
      <c r="H37526" t="str">
        <f t="shared" si="293"/>
        <v/>
      </c>
    </row>
    <row r="37527" spans="8:8">
      <c r="H37527" t="str">
        <f t="shared" si="293"/>
        <v/>
      </c>
    </row>
    <row r="37528" spans="8:8">
      <c r="H37528" t="str">
        <f t="shared" si="293"/>
        <v/>
      </c>
    </row>
    <row r="37529" spans="8:8">
      <c r="H37529" t="str">
        <f t="shared" si="293"/>
        <v/>
      </c>
    </row>
    <row r="37530" spans="8:8">
      <c r="H37530" t="str">
        <f t="shared" si="293"/>
        <v/>
      </c>
    </row>
    <row r="37531" spans="8:8">
      <c r="H37531" t="str">
        <f t="shared" si="293"/>
        <v/>
      </c>
    </row>
    <row r="37532" spans="8:8">
      <c r="H37532" t="str">
        <f t="shared" si="293"/>
        <v/>
      </c>
    </row>
    <row r="37533" spans="8:8">
      <c r="H37533" t="str">
        <f t="shared" si="293"/>
        <v/>
      </c>
    </row>
    <row r="37534" spans="8:8">
      <c r="H37534" t="str">
        <f t="shared" si="293"/>
        <v/>
      </c>
    </row>
    <row r="37535" spans="8:8">
      <c r="H37535" t="str">
        <f t="shared" si="293"/>
        <v/>
      </c>
    </row>
    <row r="37536" spans="8:8">
      <c r="H37536" t="str">
        <f t="shared" si="293"/>
        <v/>
      </c>
    </row>
    <row r="37537" spans="8:8">
      <c r="H37537" t="str">
        <f t="shared" si="293"/>
        <v/>
      </c>
    </row>
    <row r="37538" spans="8:8">
      <c r="H37538" t="str">
        <f t="shared" ref="H37538:H37601" si="294">_xlfn.TEXTJOIN(", ", TRUE, G37538:G37538)</f>
        <v/>
      </c>
    </row>
    <row r="37539" spans="8:8">
      <c r="H37539" t="str">
        <f t="shared" si="294"/>
        <v/>
      </c>
    </row>
    <row r="37540" spans="8:8">
      <c r="H37540" t="str">
        <f t="shared" si="294"/>
        <v/>
      </c>
    </row>
    <row r="37541" spans="8:8">
      <c r="H37541" t="str">
        <f t="shared" si="294"/>
        <v/>
      </c>
    </row>
    <row r="37542" spans="8:8">
      <c r="H37542" t="str">
        <f t="shared" si="294"/>
        <v/>
      </c>
    </row>
    <row r="37543" spans="8:8">
      <c r="H37543" t="str">
        <f t="shared" si="294"/>
        <v/>
      </c>
    </row>
    <row r="37544" spans="8:8">
      <c r="H37544" t="str">
        <f t="shared" si="294"/>
        <v/>
      </c>
    </row>
    <row r="37545" spans="8:8">
      <c r="H37545" t="str">
        <f t="shared" si="294"/>
        <v/>
      </c>
    </row>
    <row r="37546" spans="8:8">
      <c r="H37546" t="str">
        <f t="shared" si="294"/>
        <v/>
      </c>
    </row>
    <row r="37547" spans="8:8">
      <c r="H37547" t="str">
        <f t="shared" si="294"/>
        <v/>
      </c>
    </row>
    <row r="37548" spans="8:8">
      <c r="H37548" t="str">
        <f t="shared" si="294"/>
        <v/>
      </c>
    </row>
    <row r="37549" spans="8:8">
      <c r="H37549" t="str">
        <f t="shared" si="294"/>
        <v/>
      </c>
    </row>
    <row r="37550" spans="8:8">
      <c r="H37550" t="str">
        <f t="shared" si="294"/>
        <v/>
      </c>
    </row>
    <row r="37551" spans="8:8">
      <c r="H37551" t="str">
        <f t="shared" si="294"/>
        <v/>
      </c>
    </row>
    <row r="37552" spans="8:8">
      <c r="H37552" t="str">
        <f t="shared" si="294"/>
        <v/>
      </c>
    </row>
    <row r="37553" spans="8:8">
      <c r="H37553" t="str">
        <f t="shared" si="294"/>
        <v/>
      </c>
    </row>
    <row r="37554" spans="8:8">
      <c r="H37554" t="str">
        <f t="shared" si="294"/>
        <v/>
      </c>
    </row>
    <row r="37555" spans="8:8">
      <c r="H37555" t="str">
        <f t="shared" si="294"/>
        <v/>
      </c>
    </row>
    <row r="37556" spans="8:8">
      <c r="H37556" t="str">
        <f t="shared" si="294"/>
        <v/>
      </c>
    </row>
    <row r="37557" spans="8:8">
      <c r="H37557" t="str">
        <f t="shared" si="294"/>
        <v/>
      </c>
    </row>
    <row r="37558" spans="8:8">
      <c r="H37558" t="str">
        <f t="shared" si="294"/>
        <v/>
      </c>
    </row>
    <row r="37559" spans="8:8">
      <c r="H37559" t="str">
        <f t="shared" si="294"/>
        <v/>
      </c>
    </row>
    <row r="37560" spans="8:8">
      <c r="H37560" t="str">
        <f t="shared" si="294"/>
        <v/>
      </c>
    </row>
    <row r="37561" spans="8:8">
      <c r="H37561" t="str">
        <f t="shared" si="294"/>
        <v/>
      </c>
    </row>
    <row r="37562" spans="8:8">
      <c r="H37562" t="str">
        <f t="shared" si="294"/>
        <v/>
      </c>
    </row>
    <row r="37563" spans="8:8">
      <c r="H37563" t="str">
        <f t="shared" si="294"/>
        <v/>
      </c>
    </row>
    <row r="37564" spans="8:8">
      <c r="H37564" t="str">
        <f t="shared" si="294"/>
        <v/>
      </c>
    </row>
    <row r="37565" spans="8:8">
      <c r="H37565" t="str">
        <f t="shared" si="294"/>
        <v/>
      </c>
    </row>
    <row r="37566" spans="8:8">
      <c r="H37566" t="str">
        <f t="shared" si="294"/>
        <v/>
      </c>
    </row>
    <row r="37567" spans="8:8">
      <c r="H37567" t="str">
        <f t="shared" si="294"/>
        <v/>
      </c>
    </row>
    <row r="37568" spans="8:8">
      <c r="H37568" t="str">
        <f t="shared" si="294"/>
        <v/>
      </c>
    </row>
    <row r="37569" spans="8:8">
      <c r="H37569" t="str">
        <f t="shared" si="294"/>
        <v/>
      </c>
    </row>
    <row r="37570" spans="8:8">
      <c r="H37570" t="str">
        <f t="shared" si="294"/>
        <v/>
      </c>
    </row>
    <row r="37571" spans="8:8">
      <c r="H37571" t="str">
        <f t="shared" si="294"/>
        <v/>
      </c>
    </row>
    <row r="37572" spans="8:8">
      <c r="H37572" t="str">
        <f t="shared" si="294"/>
        <v/>
      </c>
    </row>
    <row r="37573" spans="8:8">
      <c r="H37573" t="str">
        <f t="shared" si="294"/>
        <v/>
      </c>
    </row>
    <row r="37574" spans="8:8">
      <c r="H37574" t="str">
        <f t="shared" si="294"/>
        <v/>
      </c>
    </row>
    <row r="37575" spans="8:8">
      <c r="H37575" t="str">
        <f t="shared" si="294"/>
        <v/>
      </c>
    </row>
    <row r="37576" spans="8:8">
      <c r="H37576" t="str">
        <f t="shared" si="294"/>
        <v/>
      </c>
    </row>
    <row r="37577" spans="8:8">
      <c r="H37577" t="str">
        <f t="shared" si="294"/>
        <v/>
      </c>
    </row>
    <row r="37578" spans="8:8">
      <c r="H37578" t="str">
        <f t="shared" si="294"/>
        <v/>
      </c>
    </row>
    <row r="37579" spans="8:8">
      <c r="H37579" t="str">
        <f t="shared" si="294"/>
        <v/>
      </c>
    </row>
    <row r="37580" spans="8:8">
      <c r="H37580" t="str">
        <f t="shared" si="294"/>
        <v/>
      </c>
    </row>
    <row r="37581" spans="8:8">
      <c r="H37581" t="str">
        <f t="shared" si="294"/>
        <v/>
      </c>
    </row>
    <row r="37582" spans="8:8">
      <c r="H37582" t="str">
        <f t="shared" si="294"/>
        <v/>
      </c>
    </row>
    <row r="37583" spans="8:8">
      <c r="H37583" t="str">
        <f t="shared" si="294"/>
        <v/>
      </c>
    </row>
    <row r="37584" spans="8:8">
      <c r="H37584" t="str">
        <f t="shared" si="294"/>
        <v/>
      </c>
    </row>
    <row r="37585" spans="8:8">
      <c r="H37585" t="str">
        <f t="shared" si="294"/>
        <v/>
      </c>
    </row>
    <row r="37586" spans="8:8">
      <c r="H37586" t="str">
        <f t="shared" si="294"/>
        <v/>
      </c>
    </row>
    <row r="37587" spans="8:8">
      <c r="H37587" t="str">
        <f t="shared" si="294"/>
        <v/>
      </c>
    </row>
    <row r="37588" spans="8:8">
      <c r="H37588" t="str">
        <f t="shared" si="294"/>
        <v/>
      </c>
    </row>
    <row r="37589" spans="8:8">
      <c r="H37589" t="str">
        <f t="shared" si="294"/>
        <v/>
      </c>
    </row>
    <row r="37590" spans="8:8">
      <c r="H37590" t="str">
        <f t="shared" si="294"/>
        <v/>
      </c>
    </row>
    <row r="37591" spans="8:8">
      <c r="H37591" t="str">
        <f t="shared" si="294"/>
        <v/>
      </c>
    </row>
    <row r="37592" spans="8:8">
      <c r="H37592" t="str">
        <f t="shared" si="294"/>
        <v/>
      </c>
    </row>
    <row r="37593" spans="8:8">
      <c r="H37593" t="str">
        <f t="shared" si="294"/>
        <v/>
      </c>
    </row>
    <row r="37594" spans="8:8">
      <c r="H37594" t="str">
        <f t="shared" si="294"/>
        <v/>
      </c>
    </row>
    <row r="37595" spans="8:8">
      <c r="H37595" t="str">
        <f t="shared" si="294"/>
        <v/>
      </c>
    </row>
    <row r="37596" spans="8:8">
      <c r="H37596" t="str">
        <f t="shared" si="294"/>
        <v/>
      </c>
    </row>
    <row r="37597" spans="8:8">
      <c r="H37597" t="str">
        <f t="shared" si="294"/>
        <v/>
      </c>
    </row>
    <row r="37598" spans="8:8">
      <c r="H37598" t="str">
        <f t="shared" si="294"/>
        <v/>
      </c>
    </row>
    <row r="37599" spans="8:8">
      <c r="H37599" t="str">
        <f t="shared" si="294"/>
        <v/>
      </c>
    </row>
    <row r="37600" spans="8:8">
      <c r="H37600" t="str">
        <f t="shared" si="294"/>
        <v/>
      </c>
    </row>
    <row r="37601" spans="8:8">
      <c r="H37601" t="str">
        <f t="shared" si="294"/>
        <v/>
      </c>
    </row>
    <row r="37602" spans="8:8">
      <c r="H37602" t="str">
        <f t="shared" ref="H37602:H37665" si="295">_xlfn.TEXTJOIN(", ", TRUE, G37602:G37602)</f>
        <v/>
      </c>
    </row>
    <row r="37603" spans="8:8">
      <c r="H37603" t="str">
        <f t="shared" si="295"/>
        <v/>
      </c>
    </row>
    <row r="37604" spans="8:8">
      <c r="H37604" t="str">
        <f t="shared" si="295"/>
        <v/>
      </c>
    </row>
    <row r="37605" spans="8:8">
      <c r="H37605" t="str">
        <f t="shared" si="295"/>
        <v/>
      </c>
    </row>
    <row r="37606" spans="8:8">
      <c r="H37606" t="str">
        <f t="shared" si="295"/>
        <v/>
      </c>
    </row>
    <row r="37607" spans="8:8">
      <c r="H37607" t="str">
        <f t="shared" si="295"/>
        <v/>
      </c>
    </row>
    <row r="37608" spans="8:8">
      <c r="H37608" t="str">
        <f t="shared" si="295"/>
        <v/>
      </c>
    </row>
    <row r="37609" spans="8:8">
      <c r="H37609" t="str">
        <f t="shared" si="295"/>
        <v/>
      </c>
    </row>
    <row r="37610" spans="8:8">
      <c r="H37610" t="str">
        <f t="shared" si="295"/>
        <v/>
      </c>
    </row>
    <row r="37611" spans="8:8">
      <c r="H37611" t="str">
        <f t="shared" si="295"/>
        <v/>
      </c>
    </row>
    <row r="37612" spans="8:8">
      <c r="H37612" t="str">
        <f t="shared" si="295"/>
        <v/>
      </c>
    </row>
    <row r="37613" spans="8:8">
      <c r="H37613" t="str">
        <f t="shared" si="295"/>
        <v/>
      </c>
    </row>
    <row r="37614" spans="8:8">
      <c r="H37614" t="str">
        <f t="shared" si="295"/>
        <v/>
      </c>
    </row>
    <row r="37615" spans="8:8">
      <c r="H37615" t="str">
        <f t="shared" si="295"/>
        <v/>
      </c>
    </row>
    <row r="37616" spans="8:8">
      <c r="H37616" t="str">
        <f t="shared" si="295"/>
        <v/>
      </c>
    </row>
    <row r="37617" spans="8:8">
      <c r="H37617" t="str">
        <f t="shared" si="295"/>
        <v/>
      </c>
    </row>
    <row r="37618" spans="8:8">
      <c r="H37618" t="str">
        <f t="shared" si="295"/>
        <v/>
      </c>
    </row>
    <row r="37619" spans="8:8">
      <c r="H37619" t="str">
        <f t="shared" si="295"/>
        <v/>
      </c>
    </row>
    <row r="37620" spans="8:8">
      <c r="H37620" t="str">
        <f t="shared" si="295"/>
        <v/>
      </c>
    </row>
    <row r="37621" spans="8:8">
      <c r="H37621" t="str">
        <f t="shared" si="295"/>
        <v/>
      </c>
    </row>
    <row r="37622" spans="8:8">
      <c r="H37622" t="str">
        <f t="shared" si="295"/>
        <v/>
      </c>
    </row>
    <row r="37623" spans="8:8">
      <c r="H37623" t="str">
        <f t="shared" si="295"/>
        <v/>
      </c>
    </row>
    <row r="37624" spans="8:8">
      <c r="H37624" t="str">
        <f t="shared" si="295"/>
        <v/>
      </c>
    </row>
    <row r="37625" spans="8:8">
      <c r="H37625" t="str">
        <f t="shared" si="295"/>
        <v/>
      </c>
    </row>
    <row r="37626" spans="8:8">
      <c r="H37626" t="str">
        <f t="shared" si="295"/>
        <v/>
      </c>
    </row>
    <row r="37627" spans="8:8">
      <c r="H37627" t="str">
        <f t="shared" si="295"/>
        <v/>
      </c>
    </row>
    <row r="37628" spans="8:8">
      <c r="H37628" t="str">
        <f t="shared" si="295"/>
        <v/>
      </c>
    </row>
    <row r="37629" spans="8:8">
      <c r="H37629" t="str">
        <f t="shared" si="295"/>
        <v/>
      </c>
    </row>
    <row r="37630" spans="8:8">
      <c r="H37630" t="str">
        <f t="shared" si="295"/>
        <v/>
      </c>
    </row>
    <row r="37631" spans="8:8">
      <c r="H37631" t="str">
        <f t="shared" si="295"/>
        <v/>
      </c>
    </row>
    <row r="37632" spans="8:8">
      <c r="H37632" t="str">
        <f t="shared" si="295"/>
        <v/>
      </c>
    </row>
    <row r="37633" spans="8:8">
      <c r="H37633" t="str">
        <f t="shared" si="295"/>
        <v/>
      </c>
    </row>
    <row r="37634" spans="8:8">
      <c r="H37634" t="str">
        <f t="shared" si="295"/>
        <v/>
      </c>
    </row>
    <row r="37635" spans="8:8">
      <c r="H37635" t="str">
        <f t="shared" si="295"/>
        <v/>
      </c>
    </row>
    <row r="37636" spans="8:8">
      <c r="H37636" t="str">
        <f t="shared" si="295"/>
        <v/>
      </c>
    </row>
    <row r="37637" spans="8:8">
      <c r="H37637" t="str">
        <f t="shared" si="295"/>
        <v/>
      </c>
    </row>
    <row r="37638" spans="8:8">
      <c r="H37638" t="str">
        <f t="shared" si="295"/>
        <v/>
      </c>
    </row>
    <row r="37639" spans="8:8">
      <c r="H37639" t="str">
        <f t="shared" si="295"/>
        <v/>
      </c>
    </row>
    <row r="37640" spans="8:8">
      <c r="H37640" t="str">
        <f t="shared" si="295"/>
        <v/>
      </c>
    </row>
    <row r="37641" spans="8:8">
      <c r="H37641" t="str">
        <f t="shared" si="295"/>
        <v/>
      </c>
    </row>
    <row r="37642" spans="8:8">
      <c r="H37642" t="str">
        <f t="shared" si="295"/>
        <v/>
      </c>
    </row>
    <row r="37643" spans="8:8">
      <c r="H37643" t="str">
        <f t="shared" si="295"/>
        <v/>
      </c>
    </row>
    <row r="37644" spans="8:8">
      <c r="H37644" t="str">
        <f t="shared" si="295"/>
        <v/>
      </c>
    </row>
    <row r="37645" spans="8:8">
      <c r="H37645" t="str">
        <f t="shared" si="295"/>
        <v/>
      </c>
    </row>
    <row r="37646" spans="8:8">
      <c r="H37646" t="str">
        <f t="shared" si="295"/>
        <v/>
      </c>
    </row>
    <row r="37647" spans="8:8">
      <c r="H37647" t="str">
        <f t="shared" si="295"/>
        <v/>
      </c>
    </row>
    <row r="37648" spans="8:8">
      <c r="H37648" t="str">
        <f t="shared" si="295"/>
        <v/>
      </c>
    </row>
    <row r="37649" spans="8:8">
      <c r="H37649" t="str">
        <f t="shared" si="295"/>
        <v/>
      </c>
    </row>
    <row r="37650" spans="8:8">
      <c r="H37650" t="str">
        <f t="shared" si="295"/>
        <v/>
      </c>
    </row>
    <row r="37651" spans="8:8">
      <c r="H37651" t="str">
        <f t="shared" si="295"/>
        <v/>
      </c>
    </row>
    <row r="37652" spans="8:8">
      <c r="H37652" t="str">
        <f t="shared" si="295"/>
        <v/>
      </c>
    </row>
    <row r="37653" spans="8:8">
      <c r="H37653" t="str">
        <f t="shared" si="295"/>
        <v/>
      </c>
    </row>
    <row r="37654" spans="8:8">
      <c r="H37654" t="str">
        <f t="shared" si="295"/>
        <v/>
      </c>
    </row>
    <row r="37655" spans="8:8">
      <c r="H37655" t="str">
        <f t="shared" si="295"/>
        <v/>
      </c>
    </row>
    <row r="37656" spans="8:8">
      <c r="H37656" t="str">
        <f t="shared" si="295"/>
        <v/>
      </c>
    </row>
    <row r="37657" spans="8:8">
      <c r="H37657" t="str">
        <f t="shared" si="295"/>
        <v/>
      </c>
    </row>
    <row r="37658" spans="8:8">
      <c r="H37658" t="str">
        <f t="shared" si="295"/>
        <v/>
      </c>
    </row>
    <row r="37659" spans="8:8">
      <c r="H37659" t="str">
        <f t="shared" si="295"/>
        <v/>
      </c>
    </row>
    <row r="37660" spans="8:8">
      <c r="H37660" t="str">
        <f t="shared" si="295"/>
        <v/>
      </c>
    </row>
    <row r="37661" spans="8:8">
      <c r="H37661" t="str">
        <f t="shared" si="295"/>
        <v/>
      </c>
    </row>
    <row r="37662" spans="8:8">
      <c r="H37662" t="str">
        <f t="shared" si="295"/>
        <v/>
      </c>
    </row>
    <row r="37663" spans="8:8">
      <c r="H37663" t="str">
        <f t="shared" si="295"/>
        <v/>
      </c>
    </row>
    <row r="37664" spans="8:8">
      <c r="H37664" t="str">
        <f t="shared" si="295"/>
        <v/>
      </c>
    </row>
    <row r="37665" spans="8:8">
      <c r="H37665" t="str">
        <f t="shared" si="295"/>
        <v/>
      </c>
    </row>
    <row r="37666" spans="8:8">
      <c r="H37666" t="str">
        <f t="shared" ref="H37666:H37729" si="296">_xlfn.TEXTJOIN(", ", TRUE, G37666:G37666)</f>
        <v/>
      </c>
    </row>
    <row r="37667" spans="8:8">
      <c r="H37667" t="str">
        <f t="shared" si="296"/>
        <v/>
      </c>
    </row>
    <row r="37668" spans="8:8">
      <c r="H37668" t="str">
        <f t="shared" si="296"/>
        <v/>
      </c>
    </row>
    <row r="37669" spans="8:8">
      <c r="H37669" t="str">
        <f t="shared" si="296"/>
        <v/>
      </c>
    </row>
    <row r="37670" spans="8:8">
      <c r="H37670" t="str">
        <f t="shared" si="296"/>
        <v/>
      </c>
    </row>
    <row r="37671" spans="8:8">
      <c r="H37671" t="str">
        <f t="shared" si="296"/>
        <v/>
      </c>
    </row>
    <row r="37672" spans="8:8">
      <c r="H37672" t="str">
        <f t="shared" si="296"/>
        <v/>
      </c>
    </row>
    <row r="37673" spans="8:8">
      <c r="H37673" t="str">
        <f t="shared" si="296"/>
        <v/>
      </c>
    </row>
    <row r="37674" spans="8:8">
      <c r="H37674" t="str">
        <f t="shared" si="296"/>
        <v/>
      </c>
    </row>
    <row r="37675" spans="8:8">
      <c r="H37675" t="str">
        <f t="shared" si="296"/>
        <v/>
      </c>
    </row>
    <row r="37676" spans="8:8">
      <c r="H37676" t="str">
        <f t="shared" si="296"/>
        <v/>
      </c>
    </row>
    <row r="37677" spans="8:8">
      <c r="H37677" t="str">
        <f t="shared" si="296"/>
        <v/>
      </c>
    </row>
    <row r="37678" spans="8:8">
      <c r="H37678" t="str">
        <f t="shared" si="296"/>
        <v/>
      </c>
    </row>
    <row r="37679" spans="8:8">
      <c r="H37679" t="str">
        <f t="shared" si="296"/>
        <v/>
      </c>
    </row>
    <row r="37680" spans="8:8">
      <c r="H37680" t="str">
        <f t="shared" si="296"/>
        <v/>
      </c>
    </row>
    <row r="37681" spans="8:8">
      <c r="H37681" t="str">
        <f t="shared" si="296"/>
        <v/>
      </c>
    </row>
    <row r="37682" spans="8:8">
      <c r="H37682" t="str">
        <f t="shared" si="296"/>
        <v/>
      </c>
    </row>
    <row r="37683" spans="8:8">
      <c r="H37683" t="str">
        <f t="shared" si="296"/>
        <v/>
      </c>
    </row>
    <row r="37684" spans="8:8">
      <c r="H37684" t="str">
        <f t="shared" si="296"/>
        <v/>
      </c>
    </row>
    <row r="37685" spans="8:8">
      <c r="H37685" t="str">
        <f t="shared" si="296"/>
        <v/>
      </c>
    </row>
    <row r="37686" spans="8:8">
      <c r="H37686" t="str">
        <f t="shared" si="296"/>
        <v/>
      </c>
    </row>
    <row r="37687" spans="8:8">
      <c r="H37687" t="str">
        <f t="shared" si="296"/>
        <v/>
      </c>
    </row>
    <row r="37688" spans="8:8">
      <c r="H37688" t="str">
        <f t="shared" si="296"/>
        <v/>
      </c>
    </row>
    <row r="37689" spans="8:8">
      <c r="H37689" t="str">
        <f t="shared" si="296"/>
        <v/>
      </c>
    </row>
    <row r="37690" spans="8:8">
      <c r="H37690" t="str">
        <f t="shared" si="296"/>
        <v/>
      </c>
    </row>
    <row r="37691" spans="8:8">
      <c r="H37691" t="str">
        <f t="shared" si="296"/>
        <v/>
      </c>
    </row>
    <row r="37692" spans="8:8">
      <c r="H37692" t="str">
        <f t="shared" si="296"/>
        <v/>
      </c>
    </row>
    <row r="37693" spans="8:8">
      <c r="H37693" t="str">
        <f t="shared" si="296"/>
        <v/>
      </c>
    </row>
    <row r="37694" spans="8:8">
      <c r="H37694" t="str">
        <f t="shared" si="296"/>
        <v/>
      </c>
    </row>
    <row r="37695" spans="8:8">
      <c r="H37695" t="str">
        <f t="shared" si="296"/>
        <v/>
      </c>
    </row>
    <row r="37696" spans="8:8">
      <c r="H37696" t="str">
        <f t="shared" si="296"/>
        <v/>
      </c>
    </row>
    <row r="37697" spans="8:8">
      <c r="H37697" t="str">
        <f t="shared" si="296"/>
        <v/>
      </c>
    </row>
    <row r="37698" spans="8:8">
      <c r="H37698" t="str">
        <f t="shared" si="296"/>
        <v/>
      </c>
    </row>
    <row r="37699" spans="8:8">
      <c r="H37699" t="str">
        <f t="shared" si="296"/>
        <v/>
      </c>
    </row>
    <row r="37700" spans="8:8">
      <c r="H37700" t="str">
        <f t="shared" si="296"/>
        <v/>
      </c>
    </row>
    <row r="37701" spans="8:8">
      <c r="H37701" t="str">
        <f t="shared" si="296"/>
        <v/>
      </c>
    </row>
    <row r="37702" spans="8:8">
      <c r="H37702" t="str">
        <f t="shared" si="296"/>
        <v/>
      </c>
    </row>
    <row r="37703" spans="8:8">
      <c r="H37703" t="str">
        <f t="shared" si="296"/>
        <v/>
      </c>
    </row>
    <row r="37704" spans="8:8">
      <c r="H37704" t="str">
        <f t="shared" si="296"/>
        <v/>
      </c>
    </row>
    <row r="37705" spans="8:8">
      <c r="H37705" t="str">
        <f t="shared" si="296"/>
        <v/>
      </c>
    </row>
    <row r="37706" spans="8:8">
      <c r="H37706" t="str">
        <f t="shared" si="296"/>
        <v/>
      </c>
    </row>
    <row r="37707" spans="8:8">
      <c r="H37707" t="str">
        <f t="shared" si="296"/>
        <v/>
      </c>
    </row>
    <row r="37708" spans="8:8">
      <c r="H37708" t="str">
        <f t="shared" si="296"/>
        <v/>
      </c>
    </row>
    <row r="37709" spans="8:8">
      <c r="H37709" t="str">
        <f t="shared" si="296"/>
        <v/>
      </c>
    </row>
    <row r="37710" spans="8:8">
      <c r="H37710" t="str">
        <f t="shared" si="296"/>
        <v/>
      </c>
    </row>
    <row r="37711" spans="8:8">
      <c r="H37711" t="str">
        <f t="shared" si="296"/>
        <v/>
      </c>
    </row>
    <row r="37712" spans="8:8">
      <c r="H37712" t="str">
        <f t="shared" si="296"/>
        <v/>
      </c>
    </row>
    <row r="37713" spans="8:8">
      <c r="H37713" t="str">
        <f t="shared" si="296"/>
        <v/>
      </c>
    </row>
    <row r="37714" spans="8:8">
      <c r="H37714" t="str">
        <f t="shared" si="296"/>
        <v/>
      </c>
    </row>
    <row r="37715" spans="8:8">
      <c r="H37715" t="str">
        <f t="shared" si="296"/>
        <v/>
      </c>
    </row>
    <row r="37716" spans="8:8">
      <c r="H37716" t="str">
        <f t="shared" si="296"/>
        <v/>
      </c>
    </row>
    <row r="37717" spans="8:8">
      <c r="H37717" t="str">
        <f t="shared" si="296"/>
        <v/>
      </c>
    </row>
    <row r="37718" spans="8:8">
      <c r="H37718" t="str">
        <f t="shared" si="296"/>
        <v/>
      </c>
    </row>
    <row r="37719" spans="8:8">
      <c r="H37719" t="str">
        <f t="shared" si="296"/>
        <v/>
      </c>
    </row>
    <row r="37720" spans="8:8">
      <c r="H37720" t="str">
        <f t="shared" si="296"/>
        <v/>
      </c>
    </row>
    <row r="37721" spans="8:8">
      <c r="H37721" t="str">
        <f t="shared" si="296"/>
        <v/>
      </c>
    </row>
    <row r="37722" spans="8:8">
      <c r="H37722" t="str">
        <f t="shared" si="296"/>
        <v/>
      </c>
    </row>
    <row r="37723" spans="8:8">
      <c r="H37723" t="str">
        <f t="shared" si="296"/>
        <v/>
      </c>
    </row>
    <row r="37724" spans="8:8">
      <c r="H37724" t="str">
        <f t="shared" si="296"/>
        <v/>
      </c>
    </row>
    <row r="37725" spans="8:8">
      <c r="H37725" t="str">
        <f t="shared" si="296"/>
        <v/>
      </c>
    </row>
    <row r="37726" spans="8:8">
      <c r="H37726" t="str">
        <f t="shared" si="296"/>
        <v/>
      </c>
    </row>
    <row r="37727" spans="8:8">
      <c r="H37727" t="str">
        <f t="shared" si="296"/>
        <v/>
      </c>
    </row>
    <row r="37728" spans="8:8">
      <c r="H37728" t="str">
        <f t="shared" si="296"/>
        <v/>
      </c>
    </row>
    <row r="37729" spans="8:8">
      <c r="H37729" t="str">
        <f t="shared" si="296"/>
        <v/>
      </c>
    </row>
    <row r="37730" spans="8:8">
      <c r="H37730" t="str">
        <f t="shared" ref="H37730:H37793" si="297">_xlfn.TEXTJOIN(", ", TRUE, G37730:G37730)</f>
        <v/>
      </c>
    </row>
    <row r="37731" spans="8:8">
      <c r="H37731" t="str">
        <f t="shared" si="297"/>
        <v/>
      </c>
    </row>
    <row r="37732" spans="8:8">
      <c r="H37732" t="str">
        <f t="shared" si="297"/>
        <v/>
      </c>
    </row>
    <row r="37733" spans="8:8">
      <c r="H37733" t="str">
        <f t="shared" si="297"/>
        <v/>
      </c>
    </row>
    <row r="37734" spans="8:8">
      <c r="H37734" t="str">
        <f t="shared" si="297"/>
        <v/>
      </c>
    </row>
    <row r="37735" spans="8:8">
      <c r="H37735" t="str">
        <f t="shared" si="297"/>
        <v/>
      </c>
    </row>
    <row r="37736" spans="8:8">
      <c r="H37736" t="str">
        <f t="shared" si="297"/>
        <v/>
      </c>
    </row>
    <row r="37737" spans="8:8">
      <c r="H37737" t="str">
        <f t="shared" si="297"/>
        <v/>
      </c>
    </row>
    <row r="37738" spans="8:8">
      <c r="H37738" t="str">
        <f t="shared" si="297"/>
        <v/>
      </c>
    </row>
    <row r="37739" spans="8:8">
      <c r="H37739" t="str">
        <f t="shared" si="297"/>
        <v/>
      </c>
    </row>
    <row r="37740" spans="8:8">
      <c r="H37740" t="str">
        <f t="shared" si="297"/>
        <v/>
      </c>
    </row>
    <row r="37741" spans="8:8">
      <c r="H37741" t="str">
        <f t="shared" si="297"/>
        <v/>
      </c>
    </row>
    <row r="37742" spans="8:8">
      <c r="H37742" t="str">
        <f t="shared" si="297"/>
        <v/>
      </c>
    </row>
    <row r="37743" spans="8:8">
      <c r="H37743" t="str">
        <f t="shared" si="297"/>
        <v/>
      </c>
    </row>
    <row r="37744" spans="8:8">
      <c r="H37744" t="str">
        <f t="shared" si="297"/>
        <v/>
      </c>
    </row>
    <row r="37745" spans="8:8">
      <c r="H37745" t="str">
        <f t="shared" si="297"/>
        <v/>
      </c>
    </row>
    <row r="37746" spans="8:8">
      <c r="H37746" t="str">
        <f t="shared" si="297"/>
        <v/>
      </c>
    </row>
    <row r="37747" spans="8:8">
      <c r="H37747" t="str">
        <f t="shared" si="297"/>
        <v/>
      </c>
    </row>
    <row r="37748" spans="8:8">
      <c r="H37748" t="str">
        <f t="shared" si="297"/>
        <v/>
      </c>
    </row>
    <row r="37749" spans="8:8">
      <c r="H37749" t="str">
        <f t="shared" si="297"/>
        <v/>
      </c>
    </row>
    <row r="37750" spans="8:8">
      <c r="H37750" t="str">
        <f t="shared" si="297"/>
        <v/>
      </c>
    </row>
    <row r="37751" spans="8:8">
      <c r="H37751" t="str">
        <f t="shared" si="297"/>
        <v/>
      </c>
    </row>
    <row r="37752" spans="8:8">
      <c r="H37752" t="str">
        <f t="shared" si="297"/>
        <v/>
      </c>
    </row>
    <row r="37753" spans="8:8">
      <c r="H37753" t="str">
        <f t="shared" si="297"/>
        <v/>
      </c>
    </row>
    <row r="37754" spans="8:8">
      <c r="H37754" t="str">
        <f t="shared" si="297"/>
        <v/>
      </c>
    </row>
    <row r="37755" spans="8:8">
      <c r="H37755" t="str">
        <f t="shared" si="297"/>
        <v/>
      </c>
    </row>
    <row r="37756" spans="8:8">
      <c r="H37756" t="str">
        <f t="shared" si="297"/>
        <v/>
      </c>
    </row>
    <row r="37757" spans="8:8">
      <c r="H37757" t="str">
        <f t="shared" si="297"/>
        <v/>
      </c>
    </row>
    <row r="37758" spans="8:8">
      <c r="H37758" t="str">
        <f t="shared" si="297"/>
        <v/>
      </c>
    </row>
    <row r="37759" spans="8:8">
      <c r="H37759" t="str">
        <f t="shared" si="297"/>
        <v/>
      </c>
    </row>
    <row r="37760" spans="8:8">
      <c r="H37760" t="str">
        <f t="shared" si="297"/>
        <v/>
      </c>
    </row>
    <row r="37761" spans="8:8">
      <c r="H37761" t="str">
        <f t="shared" si="297"/>
        <v/>
      </c>
    </row>
    <row r="37762" spans="8:8">
      <c r="H37762" t="str">
        <f t="shared" si="297"/>
        <v/>
      </c>
    </row>
    <row r="37763" spans="8:8">
      <c r="H37763" t="str">
        <f t="shared" si="297"/>
        <v/>
      </c>
    </row>
    <row r="37764" spans="8:8">
      <c r="H37764" t="str">
        <f t="shared" si="297"/>
        <v/>
      </c>
    </row>
    <row r="37765" spans="8:8">
      <c r="H37765" t="str">
        <f t="shared" si="297"/>
        <v/>
      </c>
    </row>
    <row r="37766" spans="8:8">
      <c r="H37766" t="str">
        <f t="shared" si="297"/>
        <v/>
      </c>
    </row>
    <row r="37767" spans="8:8">
      <c r="H37767" t="str">
        <f t="shared" si="297"/>
        <v/>
      </c>
    </row>
    <row r="37768" spans="8:8">
      <c r="H37768" t="str">
        <f t="shared" si="297"/>
        <v/>
      </c>
    </row>
    <row r="37769" spans="8:8">
      <c r="H37769" t="str">
        <f t="shared" si="297"/>
        <v/>
      </c>
    </row>
    <row r="37770" spans="8:8">
      <c r="H37770" t="str">
        <f t="shared" si="297"/>
        <v/>
      </c>
    </row>
    <row r="37771" spans="8:8">
      <c r="H37771" t="str">
        <f t="shared" si="297"/>
        <v/>
      </c>
    </row>
    <row r="37772" spans="8:8">
      <c r="H37772" t="str">
        <f t="shared" si="297"/>
        <v/>
      </c>
    </row>
    <row r="37773" spans="8:8">
      <c r="H37773" t="str">
        <f t="shared" si="297"/>
        <v/>
      </c>
    </row>
    <row r="37774" spans="8:8">
      <c r="H37774" t="str">
        <f t="shared" si="297"/>
        <v/>
      </c>
    </row>
    <row r="37775" spans="8:8">
      <c r="H37775" t="str">
        <f t="shared" si="297"/>
        <v/>
      </c>
    </row>
    <row r="37776" spans="8:8">
      <c r="H37776" t="str">
        <f t="shared" si="297"/>
        <v/>
      </c>
    </row>
    <row r="37777" spans="8:8">
      <c r="H37777" t="str">
        <f t="shared" si="297"/>
        <v/>
      </c>
    </row>
    <row r="37778" spans="8:8">
      <c r="H37778" t="str">
        <f t="shared" si="297"/>
        <v/>
      </c>
    </row>
    <row r="37779" spans="8:8">
      <c r="H37779" t="str">
        <f t="shared" si="297"/>
        <v/>
      </c>
    </row>
    <row r="37780" spans="8:8">
      <c r="H37780" t="str">
        <f t="shared" si="297"/>
        <v/>
      </c>
    </row>
    <row r="37781" spans="8:8">
      <c r="H37781" t="str">
        <f t="shared" si="297"/>
        <v/>
      </c>
    </row>
    <row r="37782" spans="8:8">
      <c r="H37782" t="str">
        <f t="shared" si="297"/>
        <v/>
      </c>
    </row>
    <row r="37783" spans="8:8">
      <c r="H37783" t="str">
        <f t="shared" si="297"/>
        <v/>
      </c>
    </row>
    <row r="37784" spans="8:8">
      <c r="H37784" t="str">
        <f t="shared" si="297"/>
        <v/>
      </c>
    </row>
    <row r="37785" spans="8:8">
      <c r="H37785" t="str">
        <f t="shared" si="297"/>
        <v/>
      </c>
    </row>
    <row r="37786" spans="8:8">
      <c r="H37786" t="str">
        <f t="shared" si="297"/>
        <v/>
      </c>
    </row>
    <row r="37787" spans="8:8">
      <c r="H37787" t="str">
        <f t="shared" si="297"/>
        <v/>
      </c>
    </row>
    <row r="37788" spans="8:8">
      <c r="H37788" t="str">
        <f t="shared" si="297"/>
        <v/>
      </c>
    </row>
    <row r="37789" spans="8:8">
      <c r="H37789" t="str">
        <f t="shared" si="297"/>
        <v/>
      </c>
    </row>
    <row r="37790" spans="8:8">
      <c r="H37790" t="str">
        <f t="shared" si="297"/>
        <v/>
      </c>
    </row>
    <row r="37791" spans="8:8">
      <c r="H37791" t="str">
        <f t="shared" si="297"/>
        <v/>
      </c>
    </row>
    <row r="37792" spans="8:8">
      <c r="H37792" t="str">
        <f t="shared" si="297"/>
        <v/>
      </c>
    </row>
    <row r="37793" spans="8:8">
      <c r="H37793" t="str">
        <f t="shared" si="297"/>
        <v/>
      </c>
    </row>
    <row r="37794" spans="8:8">
      <c r="H37794" t="str">
        <f t="shared" ref="H37794:H37857" si="298">_xlfn.TEXTJOIN(", ", TRUE, G37794:G37794)</f>
        <v/>
      </c>
    </row>
    <row r="37795" spans="8:8">
      <c r="H37795" t="str">
        <f t="shared" si="298"/>
        <v/>
      </c>
    </row>
    <row r="37796" spans="8:8">
      <c r="H37796" t="str">
        <f t="shared" si="298"/>
        <v/>
      </c>
    </row>
    <row r="37797" spans="8:8">
      <c r="H37797" t="str">
        <f t="shared" si="298"/>
        <v/>
      </c>
    </row>
    <row r="37798" spans="8:8">
      <c r="H37798" t="str">
        <f t="shared" si="298"/>
        <v/>
      </c>
    </row>
    <row r="37799" spans="8:8">
      <c r="H37799" t="str">
        <f t="shared" si="298"/>
        <v/>
      </c>
    </row>
    <row r="37800" spans="8:8">
      <c r="H37800" t="str">
        <f t="shared" si="298"/>
        <v/>
      </c>
    </row>
    <row r="37801" spans="8:8">
      <c r="H37801" t="str">
        <f t="shared" si="298"/>
        <v/>
      </c>
    </row>
    <row r="37802" spans="8:8">
      <c r="H37802" t="str">
        <f t="shared" si="298"/>
        <v/>
      </c>
    </row>
    <row r="37803" spans="8:8">
      <c r="H37803" t="str">
        <f t="shared" si="298"/>
        <v/>
      </c>
    </row>
    <row r="37804" spans="8:8">
      <c r="H37804" t="str">
        <f t="shared" si="298"/>
        <v/>
      </c>
    </row>
    <row r="37805" spans="8:8">
      <c r="H37805" t="str">
        <f t="shared" si="298"/>
        <v/>
      </c>
    </row>
    <row r="37806" spans="8:8">
      <c r="H37806" t="str">
        <f t="shared" si="298"/>
        <v/>
      </c>
    </row>
    <row r="37807" spans="8:8">
      <c r="H37807" t="str">
        <f t="shared" si="298"/>
        <v/>
      </c>
    </row>
    <row r="37808" spans="8:8">
      <c r="H37808" t="str">
        <f t="shared" si="298"/>
        <v/>
      </c>
    </row>
    <row r="37809" spans="8:8">
      <c r="H37809" t="str">
        <f t="shared" si="298"/>
        <v/>
      </c>
    </row>
    <row r="37810" spans="8:8">
      <c r="H37810" t="str">
        <f t="shared" si="298"/>
        <v/>
      </c>
    </row>
    <row r="37811" spans="8:8">
      <c r="H37811" t="str">
        <f t="shared" si="298"/>
        <v/>
      </c>
    </row>
    <row r="37812" spans="8:8">
      <c r="H37812" t="str">
        <f t="shared" si="298"/>
        <v/>
      </c>
    </row>
    <row r="37813" spans="8:8">
      <c r="H37813" t="str">
        <f t="shared" si="298"/>
        <v/>
      </c>
    </row>
    <row r="37814" spans="8:8">
      <c r="H37814" t="str">
        <f t="shared" si="298"/>
        <v/>
      </c>
    </row>
    <row r="37815" spans="8:8">
      <c r="H37815" t="str">
        <f t="shared" si="298"/>
        <v/>
      </c>
    </row>
    <row r="37816" spans="8:8">
      <c r="H37816" t="str">
        <f t="shared" si="298"/>
        <v/>
      </c>
    </row>
    <row r="37817" spans="8:8">
      <c r="H37817" t="str">
        <f t="shared" si="298"/>
        <v/>
      </c>
    </row>
    <row r="37818" spans="8:8">
      <c r="H37818" t="str">
        <f t="shared" si="298"/>
        <v/>
      </c>
    </row>
    <row r="37819" spans="8:8">
      <c r="H37819" t="str">
        <f t="shared" si="298"/>
        <v/>
      </c>
    </row>
    <row r="37820" spans="8:8">
      <c r="H37820" t="str">
        <f t="shared" si="298"/>
        <v/>
      </c>
    </row>
    <row r="37821" spans="8:8">
      <c r="H37821" t="str">
        <f t="shared" si="298"/>
        <v/>
      </c>
    </row>
    <row r="37822" spans="8:8">
      <c r="H37822" t="str">
        <f t="shared" si="298"/>
        <v/>
      </c>
    </row>
    <row r="37823" spans="8:8">
      <c r="H37823" t="str">
        <f t="shared" si="298"/>
        <v/>
      </c>
    </row>
    <row r="37824" spans="8:8">
      <c r="H37824" t="str">
        <f t="shared" si="298"/>
        <v/>
      </c>
    </row>
    <row r="37825" spans="8:8">
      <c r="H37825" t="str">
        <f t="shared" si="298"/>
        <v/>
      </c>
    </row>
    <row r="37826" spans="8:8">
      <c r="H37826" t="str">
        <f t="shared" si="298"/>
        <v/>
      </c>
    </row>
    <row r="37827" spans="8:8">
      <c r="H37827" t="str">
        <f t="shared" si="298"/>
        <v/>
      </c>
    </row>
    <row r="37828" spans="8:8">
      <c r="H37828" t="str">
        <f t="shared" si="298"/>
        <v/>
      </c>
    </row>
    <row r="37829" spans="8:8">
      <c r="H37829" t="str">
        <f t="shared" si="298"/>
        <v/>
      </c>
    </row>
    <row r="37830" spans="8:8">
      <c r="H37830" t="str">
        <f t="shared" si="298"/>
        <v/>
      </c>
    </row>
    <row r="37831" spans="8:8">
      <c r="H37831" t="str">
        <f t="shared" si="298"/>
        <v/>
      </c>
    </row>
    <row r="37832" spans="8:8">
      <c r="H37832" t="str">
        <f t="shared" si="298"/>
        <v/>
      </c>
    </row>
    <row r="37833" spans="8:8">
      <c r="H37833" t="str">
        <f t="shared" si="298"/>
        <v/>
      </c>
    </row>
    <row r="37834" spans="8:8">
      <c r="H37834" t="str">
        <f t="shared" si="298"/>
        <v/>
      </c>
    </row>
    <row r="37835" spans="8:8">
      <c r="H37835" t="str">
        <f t="shared" si="298"/>
        <v/>
      </c>
    </row>
    <row r="37836" spans="8:8">
      <c r="H37836" t="str">
        <f t="shared" si="298"/>
        <v/>
      </c>
    </row>
    <row r="37837" spans="8:8">
      <c r="H37837" t="str">
        <f t="shared" si="298"/>
        <v/>
      </c>
    </row>
    <row r="37838" spans="8:8">
      <c r="H37838" t="str">
        <f t="shared" si="298"/>
        <v/>
      </c>
    </row>
    <row r="37839" spans="8:8">
      <c r="H37839" t="str">
        <f t="shared" si="298"/>
        <v/>
      </c>
    </row>
    <row r="37840" spans="8:8">
      <c r="H37840" t="str">
        <f t="shared" si="298"/>
        <v/>
      </c>
    </row>
    <row r="37841" spans="8:8">
      <c r="H37841" t="str">
        <f t="shared" si="298"/>
        <v/>
      </c>
    </row>
    <row r="37842" spans="8:8">
      <c r="H37842" t="str">
        <f t="shared" si="298"/>
        <v/>
      </c>
    </row>
    <row r="37843" spans="8:8">
      <c r="H37843" t="str">
        <f t="shared" si="298"/>
        <v/>
      </c>
    </row>
    <row r="37844" spans="8:8">
      <c r="H37844" t="str">
        <f t="shared" si="298"/>
        <v/>
      </c>
    </row>
    <row r="37845" spans="8:8">
      <c r="H37845" t="str">
        <f t="shared" si="298"/>
        <v/>
      </c>
    </row>
    <row r="37846" spans="8:8">
      <c r="H37846" t="str">
        <f t="shared" si="298"/>
        <v/>
      </c>
    </row>
    <row r="37847" spans="8:8">
      <c r="H37847" t="str">
        <f t="shared" si="298"/>
        <v/>
      </c>
    </row>
    <row r="37848" spans="8:8">
      <c r="H37848" t="str">
        <f t="shared" si="298"/>
        <v/>
      </c>
    </row>
    <row r="37849" spans="8:8">
      <c r="H37849" t="str">
        <f t="shared" si="298"/>
        <v/>
      </c>
    </row>
    <row r="37850" spans="8:8">
      <c r="H37850" t="str">
        <f t="shared" si="298"/>
        <v/>
      </c>
    </row>
    <row r="37851" spans="8:8">
      <c r="H37851" t="str">
        <f t="shared" si="298"/>
        <v/>
      </c>
    </row>
    <row r="37852" spans="8:8">
      <c r="H37852" t="str">
        <f t="shared" si="298"/>
        <v/>
      </c>
    </row>
    <row r="37853" spans="8:8">
      <c r="H37853" t="str">
        <f t="shared" si="298"/>
        <v/>
      </c>
    </row>
    <row r="37854" spans="8:8">
      <c r="H37854" t="str">
        <f t="shared" si="298"/>
        <v/>
      </c>
    </row>
    <row r="37855" spans="8:8">
      <c r="H37855" t="str">
        <f t="shared" si="298"/>
        <v/>
      </c>
    </row>
    <row r="37856" spans="8:8">
      <c r="H37856" t="str">
        <f t="shared" si="298"/>
        <v/>
      </c>
    </row>
    <row r="37857" spans="8:8">
      <c r="H37857" t="str">
        <f t="shared" si="298"/>
        <v/>
      </c>
    </row>
    <row r="37858" spans="8:8">
      <c r="H37858" t="str">
        <f t="shared" ref="H37858:H37921" si="299">_xlfn.TEXTJOIN(", ", TRUE, G37858:G37858)</f>
        <v/>
      </c>
    </row>
    <row r="37859" spans="8:8">
      <c r="H37859" t="str">
        <f t="shared" si="299"/>
        <v/>
      </c>
    </row>
    <row r="37860" spans="8:8">
      <c r="H37860" t="str">
        <f t="shared" si="299"/>
        <v/>
      </c>
    </row>
    <row r="37861" spans="8:8">
      <c r="H37861" t="str">
        <f t="shared" si="299"/>
        <v/>
      </c>
    </row>
    <row r="37862" spans="8:8">
      <c r="H37862" t="str">
        <f t="shared" si="299"/>
        <v/>
      </c>
    </row>
    <row r="37863" spans="8:8">
      <c r="H37863" t="str">
        <f t="shared" si="299"/>
        <v/>
      </c>
    </row>
    <row r="37864" spans="8:8">
      <c r="H37864" t="str">
        <f t="shared" si="299"/>
        <v/>
      </c>
    </row>
    <row r="37865" spans="8:8">
      <c r="H37865" t="str">
        <f t="shared" si="299"/>
        <v/>
      </c>
    </row>
    <row r="37866" spans="8:8">
      <c r="H37866" t="str">
        <f t="shared" si="299"/>
        <v/>
      </c>
    </row>
    <row r="37867" spans="8:8">
      <c r="H37867" t="str">
        <f t="shared" si="299"/>
        <v/>
      </c>
    </row>
    <row r="37868" spans="8:8">
      <c r="H37868" t="str">
        <f t="shared" si="299"/>
        <v/>
      </c>
    </row>
    <row r="37869" spans="8:8">
      <c r="H37869" t="str">
        <f t="shared" si="299"/>
        <v/>
      </c>
    </row>
    <row r="37870" spans="8:8">
      <c r="H37870" t="str">
        <f t="shared" si="299"/>
        <v/>
      </c>
    </row>
    <row r="37871" spans="8:8">
      <c r="H37871" t="str">
        <f t="shared" si="299"/>
        <v/>
      </c>
    </row>
    <row r="37872" spans="8:8">
      <c r="H37872" t="str">
        <f t="shared" si="299"/>
        <v/>
      </c>
    </row>
    <row r="37873" spans="8:8">
      <c r="H37873" t="str">
        <f t="shared" si="299"/>
        <v/>
      </c>
    </row>
    <row r="37874" spans="8:8">
      <c r="H37874" t="str">
        <f t="shared" si="299"/>
        <v/>
      </c>
    </row>
    <row r="37875" spans="8:8">
      <c r="H37875" t="str">
        <f t="shared" si="299"/>
        <v/>
      </c>
    </row>
    <row r="37876" spans="8:8">
      <c r="H37876" t="str">
        <f t="shared" si="299"/>
        <v/>
      </c>
    </row>
    <row r="37877" spans="8:8">
      <c r="H37877" t="str">
        <f t="shared" si="299"/>
        <v/>
      </c>
    </row>
    <row r="37878" spans="8:8">
      <c r="H37878" t="str">
        <f t="shared" si="299"/>
        <v/>
      </c>
    </row>
    <row r="37879" spans="8:8">
      <c r="H37879" t="str">
        <f t="shared" si="299"/>
        <v/>
      </c>
    </row>
    <row r="37880" spans="8:8">
      <c r="H37880" t="str">
        <f t="shared" si="299"/>
        <v/>
      </c>
    </row>
    <row r="37881" spans="8:8">
      <c r="H37881" t="str">
        <f t="shared" si="299"/>
        <v/>
      </c>
    </row>
    <row r="37882" spans="8:8">
      <c r="H37882" t="str">
        <f t="shared" si="299"/>
        <v/>
      </c>
    </row>
    <row r="37883" spans="8:8">
      <c r="H37883" t="str">
        <f t="shared" si="299"/>
        <v/>
      </c>
    </row>
    <row r="37884" spans="8:8">
      <c r="H37884" t="str">
        <f t="shared" si="299"/>
        <v/>
      </c>
    </row>
    <row r="37885" spans="8:8">
      <c r="H37885" t="str">
        <f t="shared" si="299"/>
        <v/>
      </c>
    </row>
    <row r="37886" spans="8:8">
      <c r="H37886" t="str">
        <f t="shared" si="299"/>
        <v/>
      </c>
    </row>
    <row r="37887" spans="8:8">
      <c r="H37887" t="str">
        <f t="shared" si="299"/>
        <v/>
      </c>
    </row>
    <row r="37888" spans="8:8">
      <c r="H37888" t="str">
        <f t="shared" si="299"/>
        <v/>
      </c>
    </row>
    <row r="37889" spans="8:8">
      <c r="H37889" t="str">
        <f t="shared" si="299"/>
        <v/>
      </c>
    </row>
    <row r="37890" spans="8:8">
      <c r="H37890" t="str">
        <f t="shared" si="299"/>
        <v/>
      </c>
    </row>
    <row r="37891" spans="8:8">
      <c r="H37891" t="str">
        <f t="shared" si="299"/>
        <v/>
      </c>
    </row>
    <row r="37892" spans="8:8">
      <c r="H37892" t="str">
        <f t="shared" si="299"/>
        <v/>
      </c>
    </row>
    <row r="37893" spans="8:8">
      <c r="H37893" t="str">
        <f t="shared" si="299"/>
        <v/>
      </c>
    </row>
    <row r="37894" spans="8:8">
      <c r="H37894" t="str">
        <f t="shared" si="299"/>
        <v/>
      </c>
    </row>
    <row r="37895" spans="8:8">
      <c r="H37895" t="str">
        <f t="shared" si="299"/>
        <v/>
      </c>
    </row>
    <row r="37896" spans="8:8">
      <c r="H37896" t="str">
        <f t="shared" si="299"/>
        <v/>
      </c>
    </row>
    <row r="37897" spans="8:8">
      <c r="H37897" t="str">
        <f t="shared" si="299"/>
        <v/>
      </c>
    </row>
    <row r="37898" spans="8:8">
      <c r="H37898" t="str">
        <f t="shared" si="299"/>
        <v/>
      </c>
    </row>
    <row r="37899" spans="8:8">
      <c r="H37899" t="str">
        <f t="shared" si="299"/>
        <v/>
      </c>
    </row>
    <row r="37900" spans="8:8">
      <c r="H37900" t="str">
        <f t="shared" si="299"/>
        <v/>
      </c>
    </row>
    <row r="37901" spans="8:8">
      <c r="H37901" t="str">
        <f t="shared" si="299"/>
        <v/>
      </c>
    </row>
    <row r="37902" spans="8:8">
      <c r="H37902" t="str">
        <f t="shared" si="299"/>
        <v/>
      </c>
    </row>
    <row r="37903" spans="8:8">
      <c r="H37903" t="str">
        <f t="shared" si="299"/>
        <v/>
      </c>
    </row>
    <row r="37904" spans="8:8">
      <c r="H37904" t="str">
        <f t="shared" si="299"/>
        <v/>
      </c>
    </row>
    <row r="37905" spans="8:8">
      <c r="H37905" t="str">
        <f t="shared" si="299"/>
        <v/>
      </c>
    </row>
    <row r="37906" spans="8:8">
      <c r="H37906" t="str">
        <f t="shared" si="299"/>
        <v/>
      </c>
    </row>
    <row r="37907" spans="8:8">
      <c r="H37907" t="str">
        <f t="shared" si="299"/>
        <v/>
      </c>
    </row>
    <row r="37908" spans="8:8">
      <c r="H37908" t="str">
        <f t="shared" si="299"/>
        <v/>
      </c>
    </row>
    <row r="37909" spans="8:8">
      <c r="H37909" t="str">
        <f t="shared" si="299"/>
        <v/>
      </c>
    </row>
    <row r="37910" spans="8:8">
      <c r="H37910" t="str">
        <f t="shared" si="299"/>
        <v/>
      </c>
    </row>
    <row r="37911" spans="8:8">
      <c r="H37911" t="str">
        <f t="shared" si="299"/>
        <v/>
      </c>
    </row>
    <row r="37912" spans="8:8">
      <c r="H37912" t="str">
        <f t="shared" si="299"/>
        <v/>
      </c>
    </row>
    <row r="37913" spans="8:8">
      <c r="H37913" t="str">
        <f t="shared" si="299"/>
        <v/>
      </c>
    </row>
    <row r="37914" spans="8:8">
      <c r="H37914" t="str">
        <f t="shared" si="299"/>
        <v/>
      </c>
    </row>
    <row r="37915" spans="8:8">
      <c r="H37915" t="str">
        <f t="shared" si="299"/>
        <v/>
      </c>
    </row>
    <row r="37916" spans="8:8">
      <c r="H37916" t="str">
        <f t="shared" si="299"/>
        <v/>
      </c>
    </row>
    <row r="37917" spans="8:8">
      <c r="H37917" t="str">
        <f t="shared" si="299"/>
        <v/>
      </c>
    </row>
    <row r="37918" spans="8:8">
      <c r="H37918" t="str">
        <f t="shared" si="299"/>
        <v/>
      </c>
    </row>
    <row r="37919" spans="8:8">
      <c r="H37919" t="str">
        <f t="shared" si="299"/>
        <v/>
      </c>
    </row>
    <row r="37920" spans="8:8">
      <c r="H37920" t="str">
        <f t="shared" si="299"/>
        <v/>
      </c>
    </row>
    <row r="37921" spans="8:8">
      <c r="H37921" t="str">
        <f t="shared" si="299"/>
        <v/>
      </c>
    </row>
    <row r="37922" spans="8:8">
      <c r="H37922" t="str">
        <f t="shared" ref="H37922:H37985" si="300">_xlfn.TEXTJOIN(", ", TRUE, G37922:G37922)</f>
        <v/>
      </c>
    </row>
    <row r="37923" spans="8:8">
      <c r="H37923" t="str">
        <f t="shared" si="300"/>
        <v/>
      </c>
    </row>
    <row r="37924" spans="8:8">
      <c r="H37924" t="str">
        <f t="shared" si="300"/>
        <v/>
      </c>
    </row>
    <row r="37925" spans="8:8">
      <c r="H37925" t="str">
        <f t="shared" si="300"/>
        <v/>
      </c>
    </row>
    <row r="37926" spans="8:8">
      <c r="H37926" t="str">
        <f t="shared" si="300"/>
        <v/>
      </c>
    </row>
    <row r="37927" spans="8:8">
      <c r="H37927" t="str">
        <f t="shared" si="300"/>
        <v/>
      </c>
    </row>
    <row r="37928" spans="8:8">
      <c r="H37928" t="str">
        <f t="shared" si="300"/>
        <v/>
      </c>
    </row>
    <row r="37929" spans="8:8">
      <c r="H37929" t="str">
        <f t="shared" si="300"/>
        <v/>
      </c>
    </row>
    <row r="37930" spans="8:8">
      <c r="H37930" t="str">
        <f t="shared" si="300"/>
        <v/>
      </c>
    </row>
    <row r="37931" spans="8:8">
      <c r="H37931" t="str">
        <f t="shared" si="300"/>
        <v/>
      </c>
    </row>
    <row r="37932" spans="8:8">
      <c r="H37932" t="str">
        <f t="shared" si="300"/>
        <v/>
      </c>
    </row>
    <row r="37933" spans="8:8">
      <c r="H37933" t="str">
        <f t="shared" si="300"/>
        <v/>
      </c>
    </row>
    <row r="37934" spans="8:8">
      <c r="H37934" t="str">
        <f t="shared" si="300"/>
        <v/>
      </c>
    </row>
    <row r="37935" spans="8:8">
      <c r="H37935" t="str">
        <f t="shared" si="300"/>
        <v/>
      </c>
    </row>
    <row r="37936" spans="8:8">
      <c r="H37936" t="str">
        <f t="shared" si="300"/>
        <v/>
      </c>
    </row>
    <row r="37937" spans="8:8">
      <c r="H37937" t="str">
        <f t="shared" si="300"/>
        <v/>
      </c>
    </row>
    <row r="37938" spans="8:8">
      <c r="H37938" t="str">
        <f t="shared" si="300"/>
        <v/>
      </c>
    </row>
    <row r="37939" spans="8:8">
      <c r="H37939" t="str">
        <f t="shared" si="300"/>
        <v/>
      </c>
    </row>
    <row r="37940" spans="8:8">
      <c r="H37940" t="str">
        <f t="shared" si="300"/>
        <v/>
      </c>
    </row>
    <row r="37941" spans="8:8">
      <c r="H37941" t="str">
        <f t="shared" si="300"/>
        <v/>
      </c>
    </row>
    <row r="37942" spans="8:8">
      <c r="H37942" t="str">
        <f t="shared" si="300"/>
        <v/>
      </c>
    </row>
    <row r="37943" spans="8:8">
      <c r="H37943" t="str">
        <f t="shared" si="300"/>
        <v/>
      </c>
    </row>
    <row r="37944" spans="8:8">
      <c r="H37944" t="str">
        <f t="shared" si="300"/>
        <v/>
      </c>
    </row>
    <row r="37945" spans="8:8">
      <c r="H37945" t="str">
        <f t="shared" si="300"/>
        <v/>
      </c>
    </row>
    <row r="37946" spans="8:8">
      <c r="H37946" t="str">
        <f t="shared" si="300"/>
        <v/>
      </c>
    </row>
    <row r="37947" spans="8:8">
      <c r="H37947" t="str">
        <f t="shared" si="300"/>
        <v/>
      </c>
    </row>
    <row r="37948" spans="8:8">
      <c r="H37948" t="str">
        <f t="shared" si="300"/>
        <v/>
      </c>
    </row>
    <row r="37949" spans="8:8">
      <c r="H37949" t="str">
        <f t="shared" si="300"/>
        <v/>
      </c>
    </row>
    <row r="37950" spans="8:8">
      <c r="H37950" t="str">
        <f t="shared" si="300"/>
        <v/>
      </c>
    </row>
    <row r="37951" spans="8:8">
      <c r="H37951" t="str">
        <f t="shared" si="300"/>
        <v/>
      </c>
    </row>
    <row r="37952" spans="8:8">
      <c r="H37952" t="str">
        <f t="shared" si="300"/>
        <v/>
      </c>
    </row>
    <row r="37953" spans="8:8">
      <c r="H37953" t="str">
        <f t="shared" si="300"/>
        <v/>
      </c>
    </row>
    <row r="37954" spans="8:8">
      <c r="H37954" t="str">
        <f t="shared" si="300"/>
        <v/>
      </c>
    </row>
    <row r="37955" spans="8:8">
      <c r="H37955" t="str">
        <f t="shared" si="300"/>
        <v/>
      </c>
    </row>
    <row r="37956" spans="8:8">
      <c r="H37956" t="str">
        <f t="shared" si="300"/>
        <v/>
      </c>
    </row>
    <row r="37957" spans="8:8">
      <c r="H37957" t="str">
        <f t="shared" si="300"/>
        <v/>
      </c>
    </row>
    <row r="37958" spans="8:8">
      <c r="H37958" t="str">
        <f t="shared" si="300"/>
        <v/>
      </c>
    </row>
    <row r="37959" spans="8:8">
      <c r="H37959" t="str">
        <f t="shared" si="300"/>
        <v/>
      </c>
    </row>
    <row r="37960" spans="8:8">
      <c r="H37960" t="str">
        <f t="shared" si="300"/>
        <v/>
      </c>
    </row>
    <row r="37961" spans="8:8">
      <c r="H37961" t="str">
        <f t="shared" si="300"/>
        <v/>
      </c>
    </row>
    <row r="37962" spans="8:8">
      <c r="H37962" t="str">
        <f t="shared" si="300"/>
        <v/>
      </c>
    </row>
    <row r="37963" spans="8:8">
      <c r="H37963" t="str">
        <f t="shared" si="300"/>
        <v/>
      </c>
    </row>
    <row r="37964" spans="8:8">
      <c r="H37964" t="str">
        <f t="shared" si="300"/>
        <v/>
      </c>
    </row>
    <row r="37965" spans="8:8">
      <c r="H37965" t="str">
        <f t="shared" si="300"/>
        <v/>
      </c>
    </row>
    <row r="37966" spans="8:8">
      <c r="H37966" t="str">
        <f t="shared" si="300"/>
        <v/>
      </c>
    </row>
    <row r="37967" spans="8:8">
      <c r="H37967" t="str">
        <f t="shared" si="300"/>
        <v/>
      </c>
    </row>
    <row r="37968" spans="8:8">
      <c r="H37968" t="str">
        <f t="shared" si="300"/>
        <v/>
      </c>
    </row>
    <row r="37969" spans="8:8">
      <c r="H37969" t="str">
        <f t="shared" si="300"/>
        <v/>
      </c>
    </row>
    <row r="37970" spans="8:8">
      <c r="H37970" t="str">
        <f t="shared" si="300"/>
        <v/>
      </c>
    </row>
    <row r="37971" spans="8:8">
      <c r="H37971" t="str">
        <f t="shared" si="300"/>
        <v/>
      </c>
    </row>
    <row r="37972" spans="8:8">
      <c r="H37972" t="str">
        <f t="shared" si="300"/>
        <v/>
      </c>
    </row>
    <row r="37973" spans="8:8">
      <c r="H37973" t="str">
        <f t="shared" si="300"/>
        <v/>
      </c>
    </row>
    <row r="37974" spans="8:8">
      <c r="H37974" t="str">
        <f t="shared" si="300"/>
        <v/>
      </c>
    </row>
    <row r="37975" spans="8:8">
      <c r="H37975" t="str">
        <f t="shared" si="300"/>
        <v/>
      </c>
    </row>
    <row r="37976" spans="8:8">
      <c r="H37976" t="str">
        <f t="shared" si="300"/>
        <v/>
      </c>
    </row>
    <row r="37977" spans="8:8">
      <c r="H37977" t="str">
        <f t="shared" si="300"/>
        <v/>
      </c>
    </row>
    <row r="37978" spans="8:8">
      <c r="H37978" t="str">
        <f t="shared" si="300"/>
        <v/>
      </c>
    </row>
    <row r="37979" spans="8:8">
      <c r="H37979" t="str">
        <f t="shared" si="300"/>
        <v/>
      </c>
    </row>
    <row r="37980" spans="8:8">
      <c r="H37980" t="str">
        <f t="shared" si="300"/>
        <v/>
      </c>
    </row>
    <row r="37981" spans="8:8">
      <c r="H37981" t="str">
        <f t="shared" si="300"/>
        <v/>
      </c>
    </row>
    <row r="37982" spans="8:8">
      <c r="H37982" t="str">
        <f t="shared" si="300"/>
        <v/>
      </c>
    </row>
    <row r="37983" spans="8:8">
      <c r="H37983" t="str">
        <f t="shared" si="300"/>
        <v/>
      </c>
    </row>
    <row r="37984" spans="8:8">
      <c r="H37984" t="str">
        <f t="shared" si="300"/>
        <v/>
      </c>
    </row>
    <row r="37985" spans="8:8">
      <c r="H37985" t="str">
        <f t="shared" si="300"/>
        <v/>
      </c>
    </row>
    <row r="37986" spans="8:8">
      <c r="H37986" t="str">
        <f t="shared" ref="H37986:H38049" si="301">_xlfn.TEXTJOIN(", ", TRUE, G37986:G37986)</f>
        <v/>
      </c>
    </row>
    <row r="37987" spans="8:8">
      <c r="H37987" t="str">
        <f t="shared" si="301"/>
        <v/>
      </c>
    </row>
    <row r="37988" spans="8:8">
      <c r="H37988" t="str">
        <f t="shared" si="301"/>
        <v/>
      </c>
    </row>
    <row r="37989" spans="8:8">
      <c r="H37989" t="str">
        <f t="shared" si="301"/>
        <v/>
      </c>
    </row>
    <row r="37990" spans="8:8">
      <c r="H37990" t="str">
        <f t="shared" si="301"/>
        <v/>
      </c>
    </row>
    <row r="37991" spans="8:8">
      <c r="H37991" t="str">
        <f t="shared" si="301"/>
        <v/>
      </c>
    </row>
    <row r="37992" spans="8:8">
      <c r="H37992" t="str">
        <f t="shared" si="301"/>
        <v/>
      </c>
    </row>
    <row r="37993" spans="8:8">
      <c r="H37993" t="str">
        <f t="shared" si="301"/>
        <v/>
      </c>
    </row>
    <row r="37994" spans="8:8">
      <c r="H37994" t="str">
        <f t="shared" si="301"/>
        <v/>
      </c>
    </row>
    <row r="37995" spans="8:8">
      <c r="H37995" t="str">
        <f t="shared" si="301"/>
        <v/>
      </c>
    </row>
    <row r="37996" spans="8:8">
      <c r="H37996" t="str">
        <f t="shared" si="301"/>
        <v/>
      </c>
    </row>
    <row r="37997" spans="8:8">
      <c r="H37997" t="str">
        <f t="shared" si="301"/>
        <v/>
      </c>
    </row>
    <row r="37998" spans="8:8">
      <c r="H37998" t="str">
        <f t="shared" si="301"/>
        <v/>
      </c>
    </row>
    <row r="37999" spans="8:8">
      <c r="H37999" t="str">
        <f t="shared" si="301"/>
        <v/>
      </c>
    </row>
    <row r="38000" spans="8:8">
      <c r="H38000" t="str">
        <f t="shared" si="301"/>
        <v/>
      </c>
    </row>
    <row r="38001" spans="8:8">
      <c r="H38001" t="str">
        <f t="shared" si="301"/>
        <v/>
      </c>
    </row>
    <row r="38002" spans="8:8">
      <c r="H38002" t="str">
        <f t="shared" si="301"/>
        <v/>
      </c>
    </row>
    <row r="38003" spans="8:8">
      <c r="H38003" t="str">
        <f t="shared" si="301"/>
        <v/>
      </c>
    </row>
    <row r="38004" spans="8:8">
      <c r="H38004" t="str">
        <f t="shared" si="301"/>
        <v/>
      </c>
    </row>
    <row r="38005" spans="8:8">
      <c r="H38005" t="str">
        <f t="shared" si="301"/>
        <v/>
      </c>
    </row>
    <row r="38006" spans="8:8">
      <c r="H38006" t="str">
        <f t="shared" si="301"/>
        <v/>
      </c>
    </row>
    <row r="38007" spans="8:8">
      <c r="H38007" t="str">
        <f t="shared" si="301"/>
        <v/>
      </c>
    </row>
    <row r="38008" spans="8:8">
      <c r="H38008" t="str">
        <f t="shared" si="301"/>
        <v/>
      </c>
    </row>
    <row r="38009" spans="8:8">
      <c r="H38009" t="str">
        <f t="shared" si="301"/>
        <v/>
      </c>
    </row>
    <row r="38010" spans="8:8">
      <c r="H38010" t="str">
        <f t="shared" si="301"/>
        <v/>
      </c>
    </row>
    <row r="38011" spans="8:8">
      <c r="H38011" t="str">
        <f t="shared" si="301"/>
        <v/>
      </c>
    </row>
    <row r="38012" spans="8:8">
      <c r="H38012" t="str">
        <f t="shared" si="301"/>
        <v/>
      </c>
    </row>
    <row r="38013" spans="8:8">
      <c r="H38013" t="str">
        <f t="shared" si="301"/>
        <v/>
      </c>
    </row>
    <row r="38014" spans="8:8">
      <c r="H38014" t="str">
        <f t="shared" si="301"/>
        <v/>
      </c>
    </row>
    <row r="38015" spans="8:8">
      <c r="H38015" t="str">
        <f t="shared" si="301"/>
        <v/>
      </c>
    </row>
    <row r="38016" spans="8:8">
      <c r="H38016" t="str">
        <f t="shared" si="301"/>
        <v/>
      </c>
    </row>
    <row r="38017" spans="8:8">
      <c r="H38017" t="str">
        <f t="shared" si="301"/>
        <v/>
      </c>
    </row>
    <row r="38018" spans="8:8">
      <c r="H38018" t="str">
        <f t="shared" si="301"/>
        <v/>
      </c>
    </row>
    <row r="38019" spans="8:8">
      <c r="H38019" t="str">
        <f t="shared" si="301"/>
        <v/>
      </c>
    </row>
    <row r="38020" spans="8:8">
      <c r="H38020" t="str">
        <f t="shared" si="301"/>
        <v/>
      </c>
    </row>
    <row r="38021" spans="8:8">
      <c r="H38021" t="str">
        <f t="shared" si="301"/>
        <v/>
      </c>
    </row>
    <row r="38022" spans="8:8">
      <c r="H38022" t="str">
        <f t="shared" si="301"/>
        <v/>
      </c>
    </row>
    <row r="38023" spans="8:8">
      <c r="H38023" t="str">
        <f t="shared" si="301"/>
        <v/>
      </c>
    </row>
    <row r="38024" spans="8:8">
      <c r="H38024" t="str">
        <f t="shared" si="301"/>
        <v/>
      </c>
    </row>
    <row r="38025" spans="8:8">
      <c r="H38025" t="str">
        <f t="shared" si="301"/>
        <v/>
      </c>
    </row>
    <row r="38026" spans="8:8">
      <c r="H38026" t="str">
        <f t="shared" si="301"/>
        <v/>
      </c>
    </row>
    <row r="38027" spans="8:8">
      <c r="H38027" t="str">
        <f t="shared" si="301"/>
        <v/>
      </c>
    </row>
    <row r="38028" spans="8:8">
      <c r="H38028" t="str">
        <f t="shared" si="301"/>
        <v/>
      </c>
    </row>
    <row r="38029" spans="8:8">
      <c r="H38029" t="str">
        <f t="shared" si="301"/>
        <v/>
      </c>
    </row>
    <row r="38030" spans="8:8">
      <c r="H38030" t="str">
        <f t="shared" si="301"/>
        <v/>
      </c>
    </row>
    <row r="38031" spans="8:8">
      <c r="H38031" t="str">
        <f t="shared" si="301"/>
        <v/>
      </c>
    </row>
    <row r="38032" spans="8:8">
      <c r="H38032" t="str">
        <f t="shared" si="301"/>
        <v/>
      </c>
    </row>
    <row r="38033" spans="8:8">
      <c r="H38033" t="str">
        <f t="shared" si="301"/>
        <v/>
      </c>
    </row>
    <row r="38034" spans="8:8">
      <c r="H38034" t="str">
        <f t="shared" si="301"/>
        <v/>
      </c>
    </row>
    <row r="38035" spans="8:8">
      <c r="H38035" t="str">
        <f t="shared" si="301"/>
        <v/>
      </c>
    </row>
    <row r="38036" spans="8:8">
      <c r="H38036" t="str">
        <f t="shared" si="301"/>
        <v/>
      </c>
    </row>
    <row r="38037" spans="8:8">
      <c r="H38037" t="str">
        <f t="shared" si="301"/>
        <v/>
      </c>
    </row>
    <row r="38038" spans="8:8">
      <c r="H38038" t="str">
        <f t="shared" si="301"/>
        <v/>
      </c>
    </row>
    <row r="38039" spans="8:8">
      <c r="H38039" t="str">
        <f t="shared" si="301"/>
        <v/>
      </c>
    </row>
    <row r="38040" spans="8:8">
      <c r="H38040" t="str">
        <f t="shared" si="301"/>
        <v/>
      </c>
    </row>
    <row r="38041" spans="8:8">
      <c r="H38041" t="str">
        <f t="shared" si="301"/>
        <v/>
      </c>
    </row>
    <row r="38042" spans="8:8">
      <c r="H38042" t="str">
        <f t="shared" si="301"/>
        <v/>
      </c>
    </row>
    <row r="38043" spans="8:8">
      <c r="H38043" t="str">
        <f t="shared" si="301"/>
        <v/>
      </c>
    </row>
    <row r="38044" spans="8:8">
      <c r="H38044" t="str">
        <f t="shared" si="301"/>
        <v/>
      </c>
    </row>
    <row r="38045" spans="8:8">
      <c r="H38045" t="str">
        <f t="shared" si="301"/>
        <v/>
      </c>
    </row>
    <row r="38046" spans="8:8">
      <c r="H38046" t="str">
        <f t="shared" si="301"/>
        <v/>
      </c>
    </row>
    <row r="38047" spans="8:8">
      <c r="H38047" t="str">
        <f t="shared" si="301"/>
        <v/>
      </c>
    </row>
    <row r="38048" spans="8:8">
      <c r="H38048" t="str">
        <f t="shared" si="301"/>
        <v/>
      </c>
    </row>
    <row r="38049" spans="8:8">
      <c r="H38049" t="str">
        <f t="shared" si="301"/>
        <v/>
      </c>
    </row>
    <row r="38050" spans="8:8">
      <c r="H38050" t="str">
        <f t="shared" ref="H38050:H38113" si="302">_xlfn.TEXTJOIN(", ", TRUE, G38050:G38050)</f>
        <v/>
      </c>
    </row>
    <row r="38051" spans="8:8">
      <c r="H38051" t="str">
        <f t="shared" si="302"/>
        <v/>
      </c>
    </row>
    <row r="38052" spans="8:8">
      <c r="H38052" t="str">
        <f t="shared" si="302"/>
        <v/>
      </c>
    </row>
    <row r="38053" spans="8:8">
      <c r="H38053" t="str">
        <f t="shared" si="302"/>
        <v/>
      </c>
    </row>
    <row r="38054" spans="8:8">
      <c r="H38054" t="str">
        <f t="shared" si="302"/>
        <v/>
      </c>
    </row>
    <row r="38055" spans="8:8">
      <c r="H38055" t="str">
        <f t="shared" si="302"/>
        <v/>
      </c>
    </row>
    <row r="38056" spans="8:8">
      <c r="H38056" t="str">
        <f t="shared" si="302"/>
        <v/>
      </c>
    </row>
    <row r="38057" spans="8:8">
      <c r="H38057" t="str">
        <f t="shared" si="302"/>
        <v/>
      </c>
    </row>
    <row r="38058" spans="8:8">
      <c r="H38058" t="str">
        <f t="shared" si="302"/>
        <v/>
      </c>
    </row>
    <row r="38059" spans="8:8">
      <c r="H38059" t="str">
        <f t="shared" si="302"/>
        <v/>
      </c>
    </row>
    <row r="38060" spans="8:8">
      <c r="H38060" t="str">
        <f t="shared" si="302"/>
        <v/>
      </c>
    </row>
    <row r="38061" spans="8:8">
      <c r="H38061" t="str">
        <f t="shared" si="302"/>
        <v/>
      </c>
    </row>
    <row r="38062" spans="8:8">
      <c r="H38062" t="str">
        <f t="shared" si="302"/>
        <v/>
      </c>
    </row>
    <row r="38063" spans="8:8">
      <c r="H38063" t="str">
        <f t="shared" si="302"/>
        <v/>
      </c>
    </row>
    <row r="38064" spans="8:8">
      <c r="H38064" t="str">
        <f t="shared" si="302"/>
        <v/>
      </c>
    </row>
    <row r="38065" spans="8:8">
      <c r="H38065" t="str">
        <f t="shared" si="302"/>
        <v/>
      </c>
    </row>
    <row r="38066" spans="8:8">
      <c r="H38066" t="str">
        <f t="shared" si="302"/>
        <v/>
      </c>
    </row>
    <row r="38067" spans="8:8">
      <c r="H38067" t="str">
        <f t="shared" si="302"/>
        <v/>
      </c>
    </row>
    <row r="38068" spans="8:8">
      <c r="H38068" t="str">
        <f t="shared" si="302"/>
        <v/>
      </c>
    </row>
    <row r="38069" spans="8:8">
      <c r="H38069" t="str">
        <f t="shared" si="302"/>
        <v/>
      </c>
    </row>
    <row r="38070" spans="8:8">
      <c r="H38070" t="str">
        <f t="shared" si="302"/>
        <v/>
      </c>
    </row>
    <row r="38071" spans="8:8">
      <c r="H38071" t="str">
        <f t="shared" si="302"/>
        <v/>
      </c>
    </row>
    <row r="38072" spans="8:8">
      <c r="H38072" t="str">
        <f t="shared" si="302"/>
        <v/>
      </c>
    </row>
    <row r="38073" spans="8:8">
      <c r="H38073" t="str">
        <f t="shared" si="302"/>
        <v/>
      </c>
    </row>
    <row r="38074" spans="8:8">
      <c r="H38074" t="str">
        <f t="shared" si="302"/>
        <v/>
      </c>
    </row>
    <row r="38075" spans="8:8">
      <c r="H38075" t="str">
        <f t="shared" si="302"/>
        <v/>
      </c>
    </row>
    <row r="38076" spans="8:8">
      <c r="H38076" t="str">
        <f t="shared" si="302"/>
        <v/>
      </c>
    </row>
    <row r="38077" spans="8:8">
      <c r="H38077" t="str">
        <f t="shared" si="302"/>
        <v/>
      </c>
    </row>
    <row r="38078" spans="8:8">
      <c r="H38078" t="str">
        <f t="shared" si="302"/>
        <v/>
      </c>
    </row>
    <row r="38079" spans="8:8">
      <c r="H38079" t="str">
        <f t="shared" si="302"/>
        <v/>
      </c>
    </row>
    <row r="38080" spans="8:8">
      <c r="H38080" t="str">
        <f t="shared" si="302"/>
        <v/>
      </c>
    </row>
    <row r="38081" spans="8:8">
      <c r="H38081" t="str">
        <f t="shared" si="302"/>
        <v/>
      </c>
    </row>
    <row r="38082" spans="8:8">
      <c r="H38082" t="str">
        <f t="shared" si="302"/>
        <v/>
      </c>
    </row>
    <row r="38083" spans="8:8">
      <c r="H38083" t="str">
        <f t="shared" si="302"/>
        <v/>
      </c>
    </row>
    <row r="38084" spans="8:8">
      <c r="H38084" t="str">
        <f t="shared" si="302"/>
        <v/>
      </c>
    </row>
    <row r="38085" spans="8:8">
      <c r="H38085" t="str">
        <f t="shared" si="302"/>
        <v/>
      </c>
    </row>
    <row r="38086" spans="8:8">
      <c r="H38086" t="str">
        <f t="shared" si="302"/>
        <v/>
      </c>
    </row>
    <row r="38087" spans="8:8">
      <c r="H38087" t="str">
        <f t="shared" si="302"/>
        <v/>
      </c>
    </row>
    <row r="38088" spans="8:8">
      <c r="H38088" t="str">
        <f t="shared" si="302"/>
        <v/>
      </c>
    </row>
    <row r="38089" spans="8:8">
      <c r="H38089" t="str">
        <f t="shared" si="302"/>
        <v/>
      </c>
    </row>
    <row r="38090" spans="8:8">
      <c r="H38090" t="str">
        <f t="shared" si="302"/>
        <v/>
      </c>
    </row>
    <row r="38091" spans="8:8">
      <c r="H38091" t="str">
        <f t="shared" si="302"/>
        <v/>
      </c>
    </row>
    <row r="38092" spans="8:8">
      <c r="H38092" t="str">
        <f t="shared" si="302"/>
        <v/>
      </c>
    </row>
    <row r="38093" spans="8:8">
      <c r="H38093" t="str">
        <f t="shared" si="302"/>
        <v/>
      </c>
    </row>
    <row r="38094" spans="8:8">
      <c r="H38094" t="str">
        <f t="shared" si="302"/>
        <v/>
      </c>
    </row>
    <row r="38095" spans="8:8">
      <c r="H38095" t="str">
        <f t="shared" si="302"/>
        <v/>
      </c>
    </row>
    <row r="38096" spans="8:8">
      <c r="H38096" t="str">
        <f t="shared" si="302"/>
        <v/>
      </c>
    </row>
    <row r="38097" spans="8:8">
      <c r="H38097" t="str">
        <f t="shared" si="302"/>
        <v/>
      </c>
    </row>
    <row r="38098" spans="8:8">
      <c r="H38098" t="str">
        <f t="shared" si="302"/>
        <v/>
      </c>
    </row>
    <row r="38099" spans="8:8">
      <c r="H38099" t="str">
        <f t="shared" si="302"/>
        <v/>
      </c>
    </row>
    <row r="38100" spans="8:8">
      <c r="H38100" t="str">
        <f t="shared" si="302"/>
        <v/>
      </c>
    </row>
    <row r="38101" spans="8:8">
      <c r="H38101" t="str">
        <f t="shared" si="302"/>
        <v/>
      </c>
    </row>
    <row r="38102" spans="8:8">
      <c r="H38102" t="str">
        <f t="shared" si="302"/>
        <v/>
      </c>
    </row>
    <row r="38103" spans="8:8">
      <c r="H38103" t="str">
        <f t="shared" si="302"/>
        <v/>
      </c>
    </row>
    <row r="38104" spans="8:8">
      <c r="H38104" t="str">
        <f t="shared" si="302"/>
        <v/>
      </c>
    </row>
    <row r="38105" spans="8:8">
      <c r="H38105" t="str">
        <f t="shared" si="302"/>
        <v/>
      </c>
    </row>
    <row r="38106" spans="8:8">
      <c r="H38106" t="str">
        <f t="shared" si="302"/>
        <v/>
      </c>
    </row>
    <row r="38107" spans="8:8">
      <c r="H38107" t="str">
        <f t="shared" si="302"/>
        <v/>
      </c>
    </row>
    <row r="38108" spans="8:8">
      <c r="H38108" t="str">
        <f t="shared" si="302"/>
        <v/>
      </c>
    </row>
    <row r="38109" spans="8:8">
      <c r="H38109" t="str">
        <f t="shared" si="302"/>
        <v/>
      </c>
    </row>
    <row r="38110" spans="8:8">
      <c r="H38110" t="str">
        <f t="shared" si="302"/>
        <v/>
      </c>
    </row>
    <row r="38111" spans="8:8">
      <c r="H38111" t="str">
        <f t="shared" si="302"/>
        <v/>
      </c>
    </row>
    <row r="38112" spans="8:8">
      <c r="H38112" t="str">
        <f t="shared" si="302"/>
        <v/>
      </c>
    </row>
    <row r="38113" spans="8:8">
      <c r="H38113" t="str">
        <f t="shared" si="302"/>
        <v/>
      </c>
    </row>
    <row r="38114" spans="8:8">
      <c r="H38114" t="str">
        <f t="shared" ref="H38114:H38177" si="303">_xlfn.TEXTJOIN(", ", TRUE, G38114:G38114)</f>
        <v/>
      </c>
    </row>
    <row r="38115" spans="8:8">
      <c r="H38115" t="str">
        <f t="shared" si="303"/>
        <v/>
      </c>
    </row>
    <row r="38116" spans="8:8">
      <c r="H38116" t="str">
        <f t="shared" si="303"/>
        <v/>
      </c>
    </row>
    <row r="38117" spans="8:8">
      <c r="H38117" t="str">
        <f t="shared" si="303"/>
        <v/>
      </c>
    </row>
    <row r="38118" spans="8:8">
      <c r="H38118" t="str">
        <f t="shared" si="303"/>
        <v/>
      </c>
    </row>
    <row r="38119" spans="8:8">
      <c r="H38119" t="str">
        <f t="shared" si="303"/>
        <v/>
      </c>
    </row>
    <row r="38120" spans="8:8">
      <c r="H38120" t="str">
        <f t="shared" si="303"/>
        <v/>
      </c>
    </row>
    <row r="38121" spans="8:8">
      <c r="H38121" t="str">
        <f t="shared" si="303"/>
        <v/>
      </c>
    </row>
    <row r="38122" spans="8:8">
      <c r="H38122" t="str">
        <f t="shared" si="303"/>
        <v/>
      </c>
    </row>
    <row r="38123" spans="8:8">
      <c r="H38123" t="str">
        <f t="shared" si="303"/>
        <v/>
      </c>
    </row>
    <row r="38124" spans="8:8">
      <c r="H38124" t="str">
        <f t="shared" si="303"/>
        <v/>
      </c>
    </row>
    <row r="38125" spans="8:8">
      <c r="H38125" t="str">
        <f t="shared" si="303"/>
        <v/>
      </c>
    </row>
    <row r="38126" spans="8:8">
      <c r="H38126" t="str">
        <f t="shared" si="303"/>
        <v/>
      </c>
    </row>
    <row r="38127" spans="8:8">
      <c r="H38127" t="str">
        <f t="shared" si="303"/>
        <v/>
      </c>
    </row>
    <row r="38128" spans="8:8">
      <c r="H38128" t="str">
        <f t="shared" si="303"/>
        <v/>
      </c>
    </row>
    <row r="38129" spans="8:8">
      <c r="H38129" t="str">
        <f t="shared" si="303"/>
        <v/>
      </c>
    </row>
    <row r="38130" spans="8:8">
      <c r="H38130" t="str">
        <f t="shared" si="303"/>
        <v/>
      </c>
    </row>
    <row r="38131" spans="8:8">
      <c r="H38131" t="str">
        <f t="shared" si="303"/>
        <v/>
      </c>
    </row>
    <row r="38132" spans="8:8">
      <c r="H38132" t="str">
        <f t="shared" si="303"/>
        <v/>
      </c>
    </row>
    <row r="38133" spans="8:8">
      <c r="H38133" t="str">
        <f t="shared" si="303"/>
        <v/>
      </c>
    </row>
    <row r="38134" spans="8:8">
      <c r="H38134" t="str">
        <f t="shared" si="303"/>
        <v/>
      </c>
    </row>
    <row r="38135" spans="8:8">
      <c r="H38135" t="str">
        <f t="shared" si="303"/>
        <v/>
      </c>
    </row>
    <row r="38136" spans="8:8">
      <c r="H38136" t="str">
        <f t="shared" si="303"/>
        <v/>
      </c>
    </row>
    <row r="38137" spans="8:8">
      <c r="H38137" t="str">
        <f t="shared" si="303"/>
        <v/>
      </c>
    </row>
    <row r="38138" spans="8:8">
      <c r="H38138" t="str">
        <f t="shared" si="303"/>
        <v/>
      </c>
    </row>
    <row r="38139" spans="8:8">
      <c r="H38139" t="str">
        <f t="shared" si="303"/>
        <v/>
      </c>
    </row>
    <row r="38140" spans="8:8">
      <c r="H38140" t="str">
        <f t="shared" si="303"/>
        <v/>
      </c>
    </row>
    <row r="38141" spans="8:8">
      <c r="H38141" t="str">
        <f t="shared" si="303"/>
        <v/>
      </c>
    </row>
    <row r="38142" spans="8:8">
      <c r="H38142" t="str">
        <f t="shared" si="303"/>
        <v/>
      </c>
    </row>
    <row r="38143" spans="8:8">
      <c r="H38143" t="str">
        <f t="shared" si="303"/>
        <v/>
      </c>
    </row>
    <row r="38144" spans="8:8">
      <c r="H38144" t="str">
        <f t="shared" si="303"/>
        <v/>
      </c>
    </row>
    <row r="38145" spans="8:8">
      <c r="H38145" t="str">
        <f t="shared" si="303"/>
        <v/>
      </c>
    </row>
    <row r="38146" spans="8:8">
      <c r="H38146" t="str">
        <f t="shared" si="303"/>
        <v/>
      </c>
    </row>
    <row r="38147" spans="8:8">
      <c r="H38147" t="str">
        <f t="shared" si="303"/>
        <v/>
      </c>
    </row>
    <row r="38148" spans="8:8">
      <c r="H38148" t="str">
        <f t="shared" si="303"/>
        <v/>
      </c>
    </row>
    <row r="38149" spans="8:8">
      <c r="H38149" t="str">
        <f t="shared" si="303"/>
        <v/>
      </c>
    </row>
    <row r="38150" spans="8:8">
      <c r="H38150" t="str">
        <f t="shared" si="303"/>
        <v/>
      </c>
    </row>
    <row r="38151" spans="8:8">
      <c r="H38151" t="str">
        <f t="shared" si="303"/>
        <v/>
      </c>
    </row>
    <row r="38152" spans="8:8">
      <c r="H38152" t="str">
        <f t="shared" si="303"/>
        <v/>
      </c>
    </row>
    <row r="38153" spans="8:8">
      <c r="H38153" t="str">
        <f t="shared" si="303"/>
        <v/>
      </c>
    </row>
    <row r="38154" spans="8:8">
      <c r="H38154" t="str">
        <f t="shared" si="303"/>
        <v/>
      </c>
    </row>
    <row r="38155" spans="8:8">
      <c r="H38155" t="str">
        <f t="shared" si="303"/>
        <v/>
      </c>
    </row>
    <row r="38156" spans="8:8">
      <c r="H38156" t="str">
        <f t="shared" si="303"/>
        <v/>
      </c>
    </row>
    <row r="38157" spans="8:8">
      <c r="H38157" t="str">
        <f t="shared" si="303"/>
        <v/>
      </c>
    </row>
    <row r="38158" spans="8:8">
      <c r="H38158" t="str">
        <f t="shared" si="303"/>
        <v/>
      </c>
    </row>
    <row r="38159" spans="8:8">
      <c r="H38159" t="str">
        <f t="shared" si="303"/>
        <v/>
      </c>
    </row>
    <row r="38160" spans="8:8">
      <c r="H38160" t="str">
        <f t="shared" si="303"/>
        <v/>
      </c>
    </row>
    <row r="38161" spans="8:8">
      <c r="H38161" t="str">
        <f t="shared" si="303"/>
        <v/>
      </c>
    </row>
    <row r="38162" spans="8:8">
      <c r="H38162" t="str">
        <f t="shared" si="303"/>
        <v/>
      </c>
    </row>
    <row r="38163" spans="8:8">
      <c r="H38163" t="str">
        <f t="shared" si="303"/>
        <v/>
      </c>
    </row>
    <row r="38164" spans="8:8">
      <c r="H38164" t="str">
        <f t="shared" si="303"/>
        <v/>
      </c>
    </row>
    <row r="38165" spans="8:8">
      <c r="H38165" t="str">
        <f t="shared" si="303"/>
        <v/>
      </c>
    </row>
    <row r="38166" spans="8:8">
      <c r="H38166" t="str">
        <f t="shared" si="303"/>
        <v/>
      </c>
    </row>
    <row r="38167" spans="8:8">
      <c r="H38167" t="str">
        <f t="shared" si="303"/>
        <v/>
      </c>
    </row>
    <row r="38168" spans="8:8">
      <c r="H38168" t="str">
        <f t="shared" si="303"/>
        <v/>
      </c>
    </row>
    <row r="38169" spans="8:8">
      <c r="H38169" t="str">
        <f t="shared" si="303"/>
        <v/>
      </c>
    </row>
    <row r="38170" spans="8:8">
      <c r="H38170" t="str">
        <f t="shared" si="303"/>
        <v/>
      </c>
    </row>
    <row r="38171" spans="8:8">
      <c r="H38171" t="str">
        <f t="shared" si="303"/>
        <v/>
      </c>
    </row>
    <row r="38172" spans="8:8">
      <c r="H38172" t="str">
        <f t="shared" si="303"/>
        <v/>
      </c>
    </row>
    <row r="38173" spans="8:8">
      <c r="H38173" t="str">
        <f t="shared" si="303"/>
        <v/>
      </c>
    </row>
    <row r="38174" spans="8:8">
      <c r="H38174" t="str">
        <f t="shared" si="303"/>
        <v/>
      </c>
    </row>
    <row r="38175" spans="8:8">
      <c r="H38175" t="str">
        <f t="shared" si="303"/>
        <v/>
      </c>
    </row>
    <row r="38176" spans="8:8">
      <c r="H38176" t="str">
        <f t="shared" si="303"/>
        <v/>
      </c>
    </row>
    <row r="38177" spans="8:8">
      <c r="H38177" t="str">
        <f t="shared" si="303"/>
        <v/>
      </c>
    </row>
    <row r="38178" spans="8:8">
      <c r="H38178" t="str">
        <f t="shared" ref="H38178:H38241" si="304">_xlfn.TEXTJOIN(", ", TRUE, G38178:G38178)</f>
        <v/>
      </c>
    </row>
    <row r="38179" spans="8:8">
      <c r="H38179" t="str">
        <f t="shared" si="304"/>
        <v/>
      </c>
    </row>
    <row r="38180" spans="8:8">
      <c r="H38180" t="str">
        <f t="shared" si="304"/>
        <v/>
      </c>
    </row>
    <row r="38181" spans="8:8">
      <c r="H38181" t="str">
        <f t="shared" si="304"/>
        <v/>
      </c>
    </row>
    <row r="38182" spans="8:8">
      <c r="H38182" t="str">
        <f t="shared" si="304"/>
        <v/>
      </c>
    </row>
    <row r="38183" spans="8:8">
      <c r="H38183" t="str">
        <f t="shared" si="304"/>
        <v/>
      </c>
    </row>
    <row r="38184" spans="8:8">
      <c r="H38184" t="str">
        <f t="shared" si="304"/>
        <v/>
      </c>
    </row>
    <row r="38185" spans="8:8">
      <c r="H38185" t="str">
        <f t="shared" si="304"/>
        <v/>
      </c>
    </row>
    <row r="38186" spans="8:8">
      <c r="H38186" t="str">
        <f t="shared" si="304"/>
        <v/>
      </c>
    </row>
    <row r="38187" spans="8:8">
      <c r="H38187" t="str">
        <f t="shared" si="304"/>
        <v/>
      </c>
    </row>
    <row r="38188" spans="8:8">
      <c r="H38188" t="str">
        <f t="shared" si="304"/>
        <v/>
      </c>
    </row>
    <row r="38189" spans="8:8">
      <c r="H38189" t="str">
        <f t="shared" si="304"/>
        <v/>
      </c>
    </row>
    <row r="38190" spans="8:8">
      <c r="H38190" t="str">
        <f t="shared" si="304"/>
        <v/>
      </c>
    </row>
    <row r="38191" spans="8:8">
      <c r="H38191" t="str">
        <f t="shared" si="304"/>
        <v/>
      </c>
    </row>
    <row r="38192" spans="8:8">
      <c r="H38192" t="str">
        <f t="shared" si="304"/>
        <v/>
      </c>
    </row>
    <row r="38193" spans="8:8">
      <c r="H38193" t="str">
        <f t="shared" si="304"/>
        <v/>
      </c>
    </row>
    <row r="38194" spans="8:8">
      <c r="H38194" t="str">
        <f t="shared" si="304"/>
        <v/>
      </c>
    </row>
    <row r="38195" spans="8:8">
      <c r="H38195" t="str">
        <f t="shared" si="304"/>
        <v/>
      </c>
    </row>
    <row r="38196" spans="8:8">
      <c r="H38196" t="str">
        <f t="shared" si="304"/>
        <v/>
      </c>
    </row>
    <row r="38197" spans="8:8">
      <c r="H38197" t="str">
        <f t="shared" si="304"/>
        <v/>
      </c>
    </row>
    <row r="38198" spans="8:8">
      <c r="H38198" t="str">
        <f t="shared" si="304"/>
        <v/>
      </c>
    </row>
    <row r="38199" spans="8:8">
      <c r="H38199" t="str">
        <f t="shared" si="304"/>
        <v/>
      </c>
    </row>
    <row r="38200" spans="8:8">
      <c r="H38200" t="str">
        <f t="shared" si="304"/>
        <v/>
      </c>
    </row>
    <row r="38201" spans="8:8">
      <c r="H38201" t="str">
        <f t="shared" si="304"/>
        <v/>
      </c>
    </row>
    <row r="38202" spans="8:8">
      <c r="H38202" t="str">
        <f t="shared" si="304"/>
        <v/>
      </c>
    </row>
    <row r="38203" spans="8:8">
      <c r="H38203" t="str">
        <f t="shared" si="304"/>
        <v/>
      </c>
    </row>
    <row r="38204" spans="8:8">
      <c r="H38204" t="str">
        <f t="shared" si="304"/>
        <v/>
      </c>
    </row>
    <row r="38205" spans="8:8">
      <c r="H38205" t="str">
        <f t="shared" si="304"/>
        <v/>
      </c>
    </row>
    <row r="38206" spans="8:8">
      <c r="H38206" t="str">
        <f t="shared" si="304"/>
        <v/>
      </c>
    </row>
    <row r="38207" spans="8:8">
      <c r="H38207" t="str">
        <f t="shared" si="304"/>
        <v/>
      </c>
    </row>
    <row r="38208" spans="8:8">
      <c r="H38208" t="str">
        <f t="shared" si="304"/>
        <v/>
      </c>
    </row>
    <row r="38209" spans="8:8">
      <c r="H38209" t="str">
        <f t="shared" si="304"/>
        <v/>
      </c>
    </row>
    <row r="38210" spans="8:8">
      <c r="H38210" t="str">
        <f t="shared" si="304"/>
        <v/>
      </c>
    </row>
    <row r="38211" spans="8:8">
      <c r="H38211" t="str">
        <f t="shared" si="304"/>
        <v/>
      </c>
    </row>
    <row r="38212" spans="8:8">
      <c r="H38212" t="str">
        <f t="shared" si="304"/>
        <v/>
      </c>
    </row>
    <row r="38213" spans="8:8">
      <c r="H38213" t="str">
        <f t="shared" si="304"/>
        <v/>
      </c>
    </row>
    <row r="38214" spans="8:8">
      <c r="H38214" t="str">
        <f t="shared" si="304"/>
        <v/>
      </c>
    </row>
    <row r="38215" spans="8:8">
      <c r="H38215" t="str">
        <f t="shared" si="304"/>
        <v/>
      </c>
    </row>
    <row r="38216" spans="8:8">
      <c r="H38216" t="str">
        <f t="shared" si="304"/>
        <v/>
      </c>
    </row>
    <row r="38217" spans="8:8">
      <c r="H38217" t="str">
        <f t="shared" si="304"/>
        <v/>
      </c>
    </row>
    <row r="38218" spans="8:8">
      <c r="H38218" t="str">
        <f t="shared" si="304"/>
        <v/>
      </c>
    </row>
    <row r="38219" spans="8:8">
      <c r="H38219" t="str">
        <f t="shared" si="304"/>
        <v/>
      </c>
    </row>
    <row r="38220" spans="8:8">
      <c r="H38220" t="str">
        <f t="shared" si="304"/>
        <v/>
      </c>
    </row>
    <row r="38221" spans="8:8">
      <c r="H38221" t="str">
        <f t="shared" si="304"/>
        <v/>
      </c>
    </row>
    <row r="38222" spans="8:8">
      <c r="H38222" t="str">
        <f t="shared" si="304"/>
        <v/>
      </c>
    </row>
    <row r="38223" spans="8:8">
      <c r="H38223" t="str">
        <f t="shared" si="304"/>
        <v/>
      </c>
    </row>
    <row r="38224" spans="8:8">
      <c r="H38224" t="str">
        <f t="shared" si="304"/>
        <v/>
      </c>
    </row>
    <row r="38225" spans="8:8">
      <c r="H38225" t="str">
        <f t="shared" si="304"/>
        <v/>
      </c>
    </row>
    <row r="38226" spans="8:8">
      <c r="H38226" t="str">
        <f t="shared" si="304"/>
        <v/>
      </c>
    </row>
    <row r="38227" spans="8:8">
      <c r="H38227" t="str">
        <f t="shared" si="304"/>
        <v/>
      </c>
    </row>
    <row r="38228" spans="8:8">
      <c r="H38228" t="str">
        <f t="shared" si="304"/>
        <v/>
      </c>
    </row>
    <row r="38229" spans="8:8">
      <c r="H38229" t="str">
        <f t="shared" si="304"/>
        <v/>
      </c>
    </row>
    <row r="38230" spans="8:8">
      <c r="H38230" t="str">
        <f t="shared" si="304"/>
        <v/>
      </c>
    </row>
    <row r="38231" spans="8:8">
      <c r="H38231" t="str">
        <f t="shared" si="304"/>
        <v/>
      </c>
    </row>
    <row r="38232" spans="8:8">
      <c r="H38232" t="str">
        <f t="shared" si="304"/>
        <v/>
      </c>
    </row>
    <row r="38233" spans="8:8">
      <c r="H38233" t="str">
        <f t="shared" si="304"/>
        <v/>
      </c>
    </row>
    <row r="38234" spans="8:8">
      <c r="H38234" t="str">
        <f t="shared" si="304"/>
        <v/>
      </c>
    </row>
    <row r="38235" spans="8:8">
      <c r="H38235" t="str">
        <f t="shared" si="304"/>
        <v/>
      </c>
    </row>
    <row r="38236" spans="8:8">
      <c r="H38236" t="str">
        <f t="shared" si="304"/>
        <v/>
      </c>
    </row>
    <row r="38237" spans="8:8">
      <c r="H38237" t="str">
        <f t="shared" si="304"/>
        <v/>
      </c>
    </row>
    <row r="38238" spans="8:8">
      <c r="H38238" t="str">
        <f t="shared" si="304"/>
        <v/>
      </c>
    </row>
    <row r="38239" spans="8:8">
      <c r="H38239" t="str">
        <f t="shared" si="304"/>
        <v/>
      </c>
    </row>
    <row r="38240" spans="8:8">
      <c r="H38240" t="str">
        <f t="shared" si="304"/>
        <v/>
      </c>
    </row>
    <row r="38241" spans="8:8">
      <c r="H38241" t="str">
        <f t="shared" si="304"/>
        <v/>
      </c>
    </row>
    <row r="38242" spans="8:8">
      <c r="H38242" t="str">
        <f t="shared" ref="H38242:H38305" si="305">_xlfn.TEXTJOIN(", ", TRUE, G38242:G38242)</f>
        <v/>
      </c>
    </row>
    <row r="38243" spans="8:8">
      <c r="H38243" t="str">
        <f t="shared" si="305"/>
        <v/>
      </c>
    </row>
    <row r="38244" spans="8:8">
      <c r="H38244" t="str">
        <f t="shared" si="305"/>
        <v/>
      </c>
    </row>
    <row r="38245" spans="8:8">
      <c r="H38245" t="str">
        <f t="shared" si="305"/>
        <v/>
      </c>
    </row>
    <row r="38246" spans="8:8">
      <c r="H38246" t="str">
        <f t="shared" si="305"/>
        <v/>
      </c>
    </row>
    <row r="38247" spans="8:8">
      <c r="H38247" t="str">
        <f t="shared" si="305"/>
        <v/>
      </c>
    </row>
    <row r="38248" spans="8:8">
      <c r="H38248" t="str">
        <f t="shared" si="305"/>
        <v/>
      </c>
    </row>
    <row r="38249" spans="8:8">
      <c r="H38249" t="str">
        <f t="shared" si="305"/>
        <v/>
      </c>
    </row>
    <row r="38250" spans="8:8">
      <c r="H38250" t="str">
        <f t="shared" si="305"/>
        <v/>
      </c>
    </row>
    <row r="38251" spans="8:8">
      <c r="H38251" t="str">
        <f t="shared" si="305"/>
        <v/>
      </c>
    </row>
    <row r="38252" spans="8:8">
      <c r="H38252" t="str">
        <f t="shared" si="305"/>
        <v/>
      </c>
    </row>
    <row r="38253" spans="8:8">
      <c r="H38253" t="str">
        <f t="shared" si="305"/>
        <v/>
      </c>
    </row>
    <row r="38254" spans="8:8">
      <c r="H38254" t="str">
        <f t="shared" si="305"/>
        <v/>
      </c>
    </row>
    <row r="38255" spans="8:8">
      <c r="H38255" t="str">
        <f t="shared" si="305"/>
        <v/>
      </c>
    </row>
    <row r="38256" spans="8:8">
      <c r="H38256" t="str">
        <f t="shared" si="305"/>
        <v/>
      </c>
    </row>
    <row r="38257" spans="8:8">
      <c r="H38257" t="str">
        <f t="shared" si="305"/>
        <v/>
      </c>
    </row>
    <row r="38258" spans="8:8">
      <c r="H38258" t="str">
        <f t="shared" si="305"/>
        <v/>
      </c>
    </row>
    <row r="38259" spans="8:8">
      <c r="H38259" t="str">
        <f t="shared" si="305"/>
        <v/>
      </c>
    </row>
    <row r="38260" spans="8:8">
      <c r="H38260" t="str">
        <f t="shared" si="305"/>
        <v/>
      </c>
    </row>
    <row r="38261" spans="8:8">
      <c r="H38261" t="str">
        <f t="shared" si="305"/>
        <v/>
      </c>
    </row>
    <row r="38262" spans="8:8">
      <c r="H38262" t="str">
        <f t="shared" si="305"/>
        <v/>
      </c>
    </row>
    <row r="38263" spans="8:8">
      <c r="H38263" t="str">
        <f t="shared" si="305"/>
        <v/>
      </c>
    </row>
    <row r="38264" spans="8:8">
      <c r="H38264" t="str">
        <f t="shared" si="305"/>
        <v/>
      </c>
    </row>
    <row r="38265" spans="8:8">
      <c r="H38265" t="str">
        <f t="shared" si="305"/>
        <v/>
      </c>
    </row>
    <row r="38266" spans="8:8">
      <c r="H38266" t="str">
        <f t="shared" si="305"/>
        <v/>
      </c>
    </row>
    <row r="38267" spans="8:8">
      <c r="H38267" t="str">
        <f t="shared" si="305"/>
        <v/>
      </c>
    </row>
    <row r="38268" spans="8:8">
      <c r="H38268" t="str">
        <f t="shared" si="305"/>
        <v/>
      </c>
    </row>
    <row r="38269" spans="8:8">
      <c r="H38269" t="str">
        <f t="shared" si="305"/>
        <v/>
      </c>
    </row>
    <row r="38270" spans="8:8">
      <c r="H38270" t="str">
        <f t="shared" si="305"/>
        <v/>
      </c>
    </row>
    <row r="38271" spans="8:8">
      <c r="H38271" t="str">
        <f t="shared" si="305"/>
        <v/>
      </c>
    </row>
    <row r="38272" spans="8:8">
      <c r="H38272" t="str">
        <f t="shared" si="305"/>
        <v/>
      </c>
    </row>
    <row r="38273" spans="8:8">
      <c r="H38273" t="str">
        <f t="shared" si="305"/>
        <v/>
      </c>
    </row>
    <row r="38274" spans="8:8">
      <c r="H38274" t="str">
        <f t="shared" si="305"/>
        <v/>
      </c>
    </row>
    <row r="38275" spans="8:8">
      <c r="H38275" t="str">
        <f t="shared" si="305"/>
        <v/>
      </c>
    </row>
    <row r="38276" spans="8:8">
      <c r="H38276" t="str">
        <f t="shared" si="305"/>
        <v/>
      </c>
    </row>
    <row r="38277" spans="8:8">
      <c r="H38277" t="str">
        <f t="shared" si="305"/>
        <v/>
      </c>
    </row>
    <row r="38278" spans="8:8">
      <c r="H38278" t="str">
        <f t="shared" si="305"/>
        <v/>
      </c>
    </row>
    <row r="38279" spans="8:8">
      <c r="H38279" t="str">
        <f t="shared" si="305"/>
        <v/>
      </c>
    </row>
    <row r="38280" spans="8:8">
      <c r="H38280" t="str">
        <f t="shared" si="305"/>
        <v/>
      </c>
    </row>
    <row r="38281" spans="8:8">
      <c r="H38281" t="str">
        <f t="shared" si="305"/>
        <v/>
      </c>
    </row>
    <row r="38282" spans="8:8">
      <c r="H38282" t="str">
        <f t="shared" si="305"/>
        <v/>
      </c>
    </row>
    <row r="38283" spans="8:8">
      <c r="H38283" t="str">
        <f t="shared" si="305"/>
        <v/>
      </c>
    </row>
    <row r="38284" spans="8:8">
      <c r="H38284" t="str">
        <f t="shared" si="305"/>
        <v/>
      </c>
    </row>
    <row r="38285" spans="8:8">
      <c r="H38285" t="str">
        <f t="shared" si="305"/>
        <v/>
      </c>
    </row>
    <row r="38286" spans="8:8">
      <c r="H38286" t="str">
        <f t="shared" si="305"/>
        <v/>
      </c>
    </row>
    <row r="38287" spans="8:8">
      <c r="H38287" t="str">
        <f t="shared" si="305"/>
        <v/>
      </c>
    </row>
    <row r="38288" spans="8:8">
      <c r="H38288" t="str">
        <f t="shared" si="305"/>
        <v/>
      </c>
    </row>
    <row r="38289" spans="8:8">
      <c r="H38289" t="str">
        <f t="shared" si="305"/>
        <v/>
      </c>
    </row>
    <row r="38290" spans="8:8">
      <c r="H38290" t="str">
        <f t="shared" si="305"/>
        <v/>
      </c>
    </row>
    <row r="38291" spans="8:8">
      <c r="H38291" t="str">
        <f t="shared" si="305"/>
        <v/>
      </c>
    </row>
    <row r="38292" spans="8:8">
      <c r="H38292" t="str">
        <f t="shared" si="305"/>
        <v/>
      </c>
    </row>
    <row r="38293" spans="8:8">
      <c r="H38293" t="str">
        <f t="shared" si="305"/>
        <v/>
      </c>
    </row>
    <row r="38294" spans="8:8">
      <c r="H38294" t="str">
        <f t="shared" si="305"/>
        <v/>
      </c>
    </row>
    <row r="38295" spans="8:8">
      <c r="H38295" t="str">
        <f t="shared" si="305"/>
        <v/>
      </c>
    </row>
    <row r="38296" spans="8:8">
      <c r="H38296" t="str">
        <f t="shared" si="305"/>
        <v/>
      </c>
    </row>
    <row r="38297" spans="8:8">
      <c r="H38297" t="str">
        <f t="shared" si="305"/>
        <v/>
      </c>
    </row>
    <row r="38298" spans="8:8">
      <c r="H38298" t="str">
        <f t="shared" si="305"/>
        <v/>
      </c>
    </row>
    <row r="38299" spans="8:8">
      <c r="H38299" t="str">
        <f t="shared" si="305"/>
        <v/>
      </c>
    </row>
    <row r="38300" spans="8:8">
      <c r="H38300" t="str">
        <f t="shared" si="305"/>
        <v/>
      </c>
    </row>
    <row r="38301" spans="8:8">
      <c r="H38301" t="str">
        <f t="shared" si="305"/>
        <v/>
      </c>
    </row>
    <row r="38302" spans="8:8">
      <c r="H38302" t="str">
        <f t="shared" si="305"/>
        <v/>
      </c>
    </row>
    <row r="38303" spans="8:8">
      <c r="H38303" t="str">
        <f t="shared" si="305"/>
        <v/>
      </c>
    </row>
    <row r="38304" spans="8:8">
      <c r="H38304" t="str">
        <f t="shared" si="305"/>
        <v/>
      </c>
    </row>
    <row r="38305" spans="8:8">
      <c r="H38305" t="str">
        <f t="shared" si="305"/>
        <v/>
      </c>
    </row>
    <row r="38306" spans="8:8">
      <c r="H38306" t="str">
        <f t="shared" ref="H38306:H38369" si="306">_xlfn.TEXTJOIN(", ", TRUE, G38306:G38306)</f>
        <v/>
      </c>
    </row>
    <row r="38307" spans="8:8">
      <c r="H38307" t="str">
        <f t="shared" si="306"/>
        <v/>
      </c>
    </row>
    <row r="38308" spans="8:8">
      <c r="H38308" t="str">
        <f t="shared" si="306"/>
        <v/>
      </c>
    </row>
    <row r="38309" spans="8:8">
      <c r="H38309" t="str">
        <f t="shared" si="306"/>
        <v/>
      </c>
    </row>
    <row r="38310" spans="8:8">
      <c r="H38310" t="str">
        <f t="shared" si="306"/>
        <v/>
      </c>
    </row>
    <row r="38311" spans="8:8">
      <c r="H38311" t="str">
        <f t="shared" si="306"/>
        <v/>
      </c>
    </row>
    <row r="38312" spans="8:8">
      <c r="H38312" t="str">
        <f t="shared" si="306"/>
        <v/>
      </c>
    </row>
    <row r="38313" spans="8:8">
      <c r="H38313" t="str">
        <f t="shared" si="306"/>
        <v/>
      </c>
    </row>
    <row r="38314" spans="8:8">
      <c r="H38314" t="str">
        <f t="shared" si="306"/>
        <v/>
      </c>
    </row>
    <row r="38315" spans="8:8">
      <c r="H38315" t="str">
        <f t="shared" si="306"/>
        <v/>
      </c>
    </row>
    <row r="38316" spans="8:8">
      <c r="H38316" t="str">
        <f t="shared" si="306"/>
        <v/>
      </c>
    </row>
    <row r="38317" spans="8:8">
      <c r="H38317" t="str">
        <f t="shared" si="306"/>
        <v/>
      </c>
    </row>
    <row r="38318" spans="8:8">
      <c r="H38318" t="str">
        <f t="shared" si="306"/>
        <v/>
      </c>
    </row>
    <row r="38319" spans="8:8">
      <c r="H38319" t="str">
        <f t="shared" si="306"/>
        <v/>
      </c>
    </row>
    <row r="38320" spans="8:8">
      <c r="H38320" t="str">
        <f t="shared" si="306"/>
        <v/>
      </c>
    </row>
    <row r="38321" spans="8:8">
      <c r="H38321" t="str">
        <f t="shared" si="306"/>
        <v/>
      </c>
    </row>
    <row r="38322" spans="8:8">
      <c r="H38322" t="str">
        <f t="shared" si="306"/>
        <v/>
      </c>
    </row>
    <row r="38323" spans="8:8">
      <c r="H38323" t="str">
        <f t="shared" si="306"/>
        <v/>
      </c>
    </row>
    <row r="38324" spans="8:8">
      <c r="H38324" t="str">
        <f t="shared" si="306"/>
        <v/>
      </c>
    </row>
    <row r="38325" spans="8:8">
      <c r="H38325" t="str">
        <f t="shared" si="306"/>
        <v/>
      </c>
    </row>
    <row r="38326" spans="8:8">
      <c r="H38326" t="str">
        <f t="shared" si="306"/>
        <v/>
      </c>
    </row>
    <row r="38327" spans="8:8">
      <c r="H38327" t="str">
        <f t="shared" si="306"/>
        <v/>
      </c>
    </row>
    <row r="38328" spans="8:8">
      <c r="H38328" t="str">
        <f t="shared" si="306"/>
        <v/>
      </c>
    </row>
    <row r="38329" spans="8:8">
      <c r="H38329" t="str">
        <f t="shared" si="306"/>
        <v/>
      </c>
    </row>
    <row r="38330" spans="8:8">
      <c r="H38330" t="str">
        <f t="shared" si="306"/>
        <v/>
      </c>
    </row>
    <row r="38331" spans="8:8">
      <c r="H38331" t="str">
        <f t="shared" si="306"/>
        <v/>
      </c>
    </row>
    <row r="38332" spans="8:8">
      <c r="H38332" t="str">
        <f t="shared" si="306"/>
        <v/>
      </c>
    </row>
    <row r="38333" spans="8:8">
      <c r="H38333" t="str">
        <f t="shared" si="306"/>
        <v/>
      </c>
    </row>
    <row r="38334" spans="8:8">
      <c r="H38334" t="str">
        <f t="shared" si="306"/>
        <v/>
      </c>
    </row>
    <row r="38335" spans="8:8">
      <c r="H38335" t="str">
        <f t="shared" si="306"/>
        <v/>
      </c>
    </row>
    <row r="38336" spans="8:8">
      <c r="H38336" t="str">
        <f t="shared" si="306"/>
        <v/>
      </c>
    </row>
    <row r="38337" spans="8:8">
      <c r="H38337" t="str">
        <f t="shared" si="306"/>
        <v/>
      </c>
    </row>
    <row r="38338" spans="8:8">
      <c r="H38338" t="str">
        <f t="shared" si="306"/>
        <v/>
      </c>
    </row>
    <row r="38339" spans="8:8">
      <c r="H38339" t="str">
        <f t="shared" si="306"/>
        <v/>
      </c>
    </row>
    <row r="38340" spans="8:8">
      <c r="H38340" t="str">
        <f t="shared" si="306"/>
        <v/>
      </c>
    </row>
    <row r="38341" spans="8:8">
      <c r="H38341" t="str">
        <f t="shared" si="306"/>
        <v/>
      </c>
    </row>
    <row r="38342" spans="8:8">
      <c r="H38342" t="str">
        <f t="shared" si="306"/>
        <v/>
      </c>
    </row>
    <row r="38343" spans="8:8">
      <c r="H38343" t="str">
        <f t="shared" si="306"/>
        <v/>
      </c>
    </row>
    <row r="38344" spans="8:8">
      <c r="H38344" t="str">
        <f t="shared" si="306"/>
        <v/>
      </c>
    </row>
    <row r="38345" spans="8:8">
      <c r="H38345" t="str">
        <f t="shared" si="306"/>
        <v/>
      </c>
    </row>
    <row r="38346" spans="8:8">
      <c r="H38346" t="str">
        <f t="shared" si="306"/>
        <v/>
      </c>
    </row>
    <row r="38347" spans="8:8">
      <c r="H38347" t="str">
        <f t="shared" si="306"/>
        <v/>
      </c>
    </row>
    <row r="38348" spans="8:8">
      <c r="H38348" t="str">
        <f t="shared" si="306"/>
        <v/>
      </c>
    </row>
    <row r="38349" spans="8:8">
      <c r="H38349" t="str">
        <f t="shared" si="306"/>
        <v/>
      </c>
    </row>
    <row r="38350" spans="8:8">
      <c r="H38350" t="str">
        <f t="shared" si="306"/>
        <v/>
      </c>
    </row>
    <row r="38351" spans="8:8">
      <c r="H38351" t="str">
        <f t="shared" si="306"/>
        <v/>
      </c>
    </row>
    <row r="38352" spans="8:8">
      <c r="H38352" t="str">
        <f t="shared" si="306"/>
        <v/>
      </c>
    </row>
    <row r="38353" spans="8:8">
      <c r="H38353" t="str">
        <f t="shared" si="306"/>
        <v/>
      </c>
    </row>
    <row r="38354" spans="8:8">
      <c r="H38354" t="str">
        <f t="shared" si="306"/>
        <v/>
      </c>
    </row>
    <row r="38355" spans="8:8">
      <c r="H38355" t="str">
        <f t="shared" si="306"/>
        <v/>
      </c>
    </row>
    <row r="38356" spans="8:8">
      <c r="H38356" t="str">
        <f t="shared" si="306"/>
        <v/>
      </c>
    </row>
    <row r="38357" spans="8:8">
      <c r="H38357" t="str">
        <f t="shared" si="306"/>
        <v/>
      </c>
    </row>
    <row r="38358" spans="8:8">
      <c r="H38358" t="str">
        <f t="shared" si="306"/>
        <v/>
      </c>
    </row>
    <row r="38359" spans="8:8">
      <c r="H38359" t="str">
        <f t="shared" si="306"/>
        <v/>
      </c>
    </row>
    <row r="38360" spans="8:8">
      <c r="H38360" t="str">
        <f t="shared" si="306"/>
        <v/>
      </c>
    </row>
    <row r="38361" spans="8:8">
      <c r="H38361" t="str">
        <f t="shared" si="306"/>
        <v/>
      </c>
    </row>
    <row r="38362" spans="8:8">
      <c r="H38362" t="str">
        <f t="shared" si="306"/>
        <v/>
      </c>
    </row>
    <row r="38363" spans="8:8">
      <c r="H38363" t="str">
        <f t="shared" si="306"/>
        <v/>
      </c>
    </row>
    <row r="38364" spans="8:8">
      <c r="H38364" t="str">
        <f t="shared" si="306"/>
        <v/>
      </c>
    </row>
    <row r="38365" spans="8:8">
      <c r="H38365" t="str">
        <f t="shared" si="306"/>
        <v/>
      </c>
    </row>
    <row r="38366" spans="8:8">
      <c r="H38366" t="str">
        <f t="shared" si="306"/>
        <v/>
      </c>
    </row>
    <row r="38367" spans="8:8">
      <c r="H38367" t="str">
        <f t="shared" si="306"/>
        <v/>
      </c>
    </row>
    <row r="38368" spans="8:8">
      <c r="H38368" t="str">
        <f t="shared" si="306"/>
        <v/>
      </c>
    </row>
    <row r="38369" spans="8:8">
      <c r="H38369" t="str">
        <f t="shared" si="306"/>
        <v/>
      </c>
    </row>
    <row r="38370" spans="8:8">
      <c r="H38370" t="str">
        <f t="shared" ref="H38370:H38433" si="307">_xlfn.TEXTJOIN(", ", TRUE, G38370:G38370)</f>
        <v/>
      </c>
    </row>
    <row r="38371" spans="8:8">
      <c r="H38371" t="str">
        <f t="shared" si="307"/>
        <v/>
      </c>
    </row>
    <row r="38372" spans="8:8">
      <c r="H38372" t="str">
        <f t="shared" si="307"/>
        <v/>
      </c>
    </row>
    <row r="38373" spans="8:8">
      <c r="H38373" t="str">
        <f t="shared" si="307"/>
        <v/>
      </c>
    </row>
    <row r="38374" spans="8:8">
      <c r="H38374" t="str">
        <f t="shared" si="307"/>
        <v/>
      </c>
    </row>
    <row r="38375" spans="8:8">
      <c r="H38375" t="str">
        <f t="shared" si="307"/>
        <v/>
      </c>
    </row>
    <row r="38376" spans="8:8">
      <c r="H38376" t="str">
        <f t="shared" si="307"/>
        <v/>
      </c>
    </row>
    <row r="38377" spans="8:8">
      <c r="H38377" t="str">
        <f t="shared" si="307"/>
        <v/>
      </c>
    </row>
    <row r="38378" spans="8:8">
      <c r="H38378" t="str">
        <f t="shared" si="307"/>
        <v/>
      </c>
    </row>
    <row r="38379" spans="8:8">
      <c r="H38379" t="str">
        <f t="shared" si="307"/>
        <v/>
      </c>
    </row>
    <row r="38380" spans="8:8">
      <c r="H38380" t="str">
        <f t="shared" si="307"/>
        <v/>
      </c>
    </row>
    <row r="38381" spans="8:8">
      <c r="H38381" t="str">
        <f t="shared" si="307"/>
        <v/>
      </c>
    </row>
    <row r="38382" spans="8:8">
      <c r="H38382" t="str">
        <f t="shared" si="307"/>
        <v/>
      </c>
    </row>
    <row r="38383" spans="8:8">
      <c r="H38383" t="str">
        <f t="shared" si="307"/>
        <v/>
      </c>
    </row>
    <row r="38384" spans="8:8">
      <c r="H38384" t="str">
        <f t="shared" si="307"/>
        <v/>
      </c>
    </row>
    <row r="38385" spans="8:8">
      <c r="H38385" t="str">
        <f t="shared" si="307"/>
        <v/>
      </c>
    </row>
    <row r="38386" spans="8:8">
      <c r="H38386" t="str">
        <f t="shared" si="307"/>
        <v/>
      </c>
    </row>
    <row r="38387" spans="8:8">
      <c r="H38387" t="str">
        <f t="shared" si="307"/>
        <v/>
      </c>
    </row>
    <row r="38388" spans="8:8">
      <c r="H38388" t="str">
        <f t="shared" si="307"/>
        <v/>
      </c>
    </row>
    <row r="38389" spans="8:8">
      <c r="H38389" t="str">
        <f t="shared" si="307"/>
        <v/>
      </c>
    </row>
    <row r="38390" spans="8:8">
      <c r="H38390" t="str">
        <f t="shared" si="307"/>
        <v/>
      </c>
    </row>
    <row r="38391" spans="8:8">
      <c r="H38391" t="str">
        <f t="shared" si="307"/>
        <v/>
      </c>
    </row>
    <row r="38392" spans="8:8">
      <c r="H38392" t="str">
        <f t="shared" si="307"/>
        <v/>
      </c>
    </row>
    <row r="38393" spans="8:8">
      <c r="H38393" t="str">
        <f t="shared" si="307"/>
        <v/>
      </c>
    </row>
    <row r="38394" spans="8:8">
      <c r="H38394" t="str">
        <f t="shared" si="307"/>
        <v/>
      </c>
    </row>
    <row r="38395" spans="8:8">
      <c r="H38395" t="str">
        <f t="shared" si="307"/>
        <v/>
      </c>
    </row>
    <row r="38396" spans="8:8">
      <c r="H38396" t="str">
        <f t="shared" si="307"/>
        <v/>
      </c>
    </row>
    <row r="38397" spans="8:8">
      <c r="H38397" t="str">
        <f t="shared" si="307"/>
        <v/>
      </c>
    </row>
    <row r="38398" spans="8:8">
      <c r="H38398" t="str">
        <f t="shared" si="307"/>
        <v/>
      </c>
    </row>
    <row r="38399" spans="8:8">
      <c r="H38399" t="str">
        <f t="shared" si="307"/>
        <v/>
      </c>
    </row>
    <row r="38400" spans="8:8">
      <c r="H38400" t="str">
        <f t="shared" si="307"/>
        <v/>
      </c>
    </row>
    <row r="38401" spans="8:8">
      <c r="H38401" t="str">
        <f t="shared" si="307"/>
        <v/>
      </c>
    </row>
    <row r="38402" spans="8:8">
      <c r="H38402" t="str">
        <f t="shared" si="307"/>
        <v/>
      </c>
    </row>
    <row r="38403" spans="8:8">
      <c r="H38403" t="str">
        <f t="shared" si="307"/>
        <v/>
      </c>
    </row>
    <row r="38404" spans="8:8">
      <c r="H38404" t="str">
        <f t="shared" si="307"/>
        <v/>
      </c>
    </row>
    <row r="38405" spans="8:8">
      <c r="H38405" t="str">
        <f t="shared" si="307"/>
        <v/>
      </c>
    </row>
    <row r="38406" spans="8:8">
      <c r="H38406" t="str">
        <f t="shared" si="307"/>
        <v/>
      </c>
    </row>
    <row r="38407" spans="8:8">
      <c r="H38407" t="str">
        <f t="shared" si="307"/>
        <v/>
      </c>
    </row>
    <row r="38408" spans="8:8">
      <c r="H38408" t="str">
        <f t="shared" si="307"/>
        <v/>
      </c>
    </row>
    <row r="38409" spans="8:8">
      <c r="H38409" t="str">
        <f t="shared" si="307"/>
        <v/>
      </c>
    </row>
    <row r="38410" spans="8:8">
      <c r="H38410" t="str">
        <f t="shared" si="307"/>
        <v/>
      </c>
    </row>
    <row r="38411" spans="8:8">
      <c r="H38411" t="str">
        <f t="shared" si="307"/>
        <v/>
      </c>
    </row>
    <row r="38412" spans="8:8">
      <c r="H38412" t="str">
        <f t="shared" si="307"/>
        <v/>
      </c>
    </row>
    <row r="38413" spans="8:8">
      <c r="H38413" t="str">
        <f t="shared" si="307"/>
        <v/>
      </c>
    </row>
    <row r="38414" spans="8:8">
      <c r="H38414" t="str">
        <f t="shared" si="307"/>
        <v/>
      </c>
    </row>
    <row r="38415" spans="8:8">
      <c r="H38415" t="str">
        <f t="shared" si="307"/>
        <v/>
      </c>
    </row>
    <row r="38416" spans="8:8">
      <c r="H38416" t="str">
        <f t="shared" si="307"/>
        <v/>
      </c>
    </row>
    <row r="38417" spans="8:8">
      <c r="H38417" t="str">
        <f t="shared" si="307"/>
        <v/>
      </c>
    </row>
    <row r="38418" spans="8:8">
      <c r="H38418" t="str">
        <f t="shared" si="307"/>
        <v/>
      </c>
    </row>
    <row r="38419" spans="8:8">
      <c r="H38419" t="str">
        <f t="shared" si="307"/>
        <v/>
      </c>
    </row>
    <row r="38420" spans="8:8">
      <c r="H38420" t="str">
        <f t="shared" si="307"/>
        <v/>
      </c>
    </row>
    <row r="38421" spans="8:8">
      <c r="H38421" t="str">
        <f t="shared" si="307"/>
        <v/>
      </c>
    </row>
    <row r="38422" spans="8:8">
      <c r="H38422" t="str">
        <f t="shared" si="307"/>
        <v/>
      </c>
    </row>
    <row r="38423" spans="8:8">
      <c r="H38423" t="str">
        <f t="shared" si="307"/>
        <v/>
      </c>
    </row>
    <row r="38424" spans="8:8">
      <c r="H38424" t="str">
        <f t="shared" si="307"/>
        <v/>
      </c>
    </row>
    <row r="38425" spans="8:8">
      <c r="H38425" t="str">
        <f t="shared" si="307"/>
        <v/>
      </c>
    </row>
    <row r="38426" spans="8:8">
      <c r="H38426" t="str">
        <f t="shared" si="307"/>
        <v/>
      </c>
    </row>
    <row r="38427" spans="8:8">
      <c r="H38427" t="str">
        <f t="shared" si="307"/>
        <v/>
      </c>
    </row>
    <row r="38428" spans="8:8">
      <c r="H38428" t="str">
        <f t="shared" si="307"/>
        <v/>
      </c>
    </row>
    <row r="38429" spans="8:8">
      <c r="H38429" t="str">
        <f t="shared" si="307"/>
        <v/>
      </c>
    </row>
    <row r="38430" spans="8:8">
      <c r="H38430" t="str">
        <f t="shared" si="307"/>
        <v/>
      </c>
    </row>
    <row r="38431" spans="8:8">
      <c r="H38431" t="str">
        <f t="shared" si="307"/>
        <v/>
      </c>
    </row>
    <row r="38432" spans="8:8">
      <c r="H38432" t="str">
        <f t="shared" si="307"/>
        <v/>
      </c>
    </row>
    <row r="38433" spans="8:8">
      <c r="H38433" t="str">
        <f t="shared" si="307"/>
        <v/>
      </c>
    </row>
    <row r="38434" spans="8:8">
      <c r="H38434" t="str">
        <f t="shared" ref="H38434:H38497" si="308">_xlfn.TEXTJOIN(", ", TRUE, G38434:G38434)</f>
        <v/>
      </c>
    </row>
    <row r="38435" spans="8:8">
      <c r="H38435" t="str">
        <f t="shared" si="308"/>
        <v/>
      </c>
    </row>
    <row r="38436" spans="8:8">
      <c r="H38436" t="str">
        <f t="shared" si="308"/>
        <v/>
      </c>
    </row>
    <row r="38437" spans="8:8">
      <c r="H38437" t="str">
        <f t="shared" si="308"/>
        <v/>
      </c>
    </row>
    <row r="38438" spans="8:8">
      <c r="H38438" t="str">
        <f t="shared" si="308"/>
        <v/>
      </c>
    </row>
    <row r="38439" spans="8:8">
      <c r="H38439" t="str">
        <f t="shared" si="308"/>
        <v/>
      </c>
    </row>
    <row r="38440" spans="8:8">
      <c r="H38440" t="str">
        <f t="shared" si="308"/>
        <v/>
      </c>
    </row>
    <row r="38441" spans="8:8">
      <c r="H38441" t="str">
        <f t="shared" si="308"/>
        <v/>
      </c>
    </row>
    <row r="38442" spans="8:8">
      <c r="H38442" t="str">
        <f t="shared" si="308"/>
        <v/>
      </c>
    </row>
    <row r="38443" spans="8:8">
      <c r="H38443" t="str">
        <f t="shared" si="308"/>
        <v/>
      </c>
    </row>
    <row r="38444" spans="8:8">
      <c r="H38444" t="str">
        <f t="shared" si="308"/>
        <v/>
      </c>
    </row>
    <row r="38445" spans="8:8">
      <c r="H38445" t="str">
        <f t="shared" si="308"/>
        <v/>
      </c>
    </row>
    <row r="38446" spans="8:8">
      <c r="H38446" t="str">
        <f t="shared" si="308"/>
        <v/>
      </c>
    </row>
    <row r="38447" spans="8:8">
      <c r="H38447" t="str">
        <f t="shared" si="308"/>
        <v/>
      </c>
    </row>
    <row r="38448" spans="8:8">
      <c r="H38448" t="str">
        <f t="shared" si="308"/>
        <v/>
      </c>
    </row>
    <row r="38449" spans="8:8">
      <c r="H38449" t="str">
        <f t="shared" si="308"/>
        <v/>
      </c>
    </row>
    <row r="38450" spans="8:8">
      <c r="H38450" t="str">
        <f t="shared" si="308"/>
        <v/>
      </c>
    </row>
    <row r="38451" spans="8:8">
      <c r="H38451" t="str">
        <f t="shared" si="308"/>
        <v/>
      </c>
    </row>
    <row r="38452" spans="8:8">
      <c r="H38452" t="str">
        <f t="shared" si="308"/>
        <v/>
      </c>
    </row>
    <row r="38453" spans="8:8">
      <c r="H38453" t="str">
        <f t="shared" si="308"/>
        <v/>
      </c>
    </row>
    <row r="38454" spans="8:8">
      <c r="H38454" t="str">
        <f t="shared" si="308"/>
        <v/>
      </c>
    </row>
    <row r="38455" spans="8:8">
      <c r="H38455" t="str">
        <f t="shared" si="308"/>
        <v/>
      </c>
    </row>
    <row r="38456" spans="8:8">
      <c r="H38456" t="str">
        <f t="shared" si="308"/>
        <v/>
      </c>
    </row>
    <row r="38457" spans="8:8">
      <c r="H38457" t="str">
        <f t="shared" si="308"/>
        <v/>
      </c>
    </row>
    <row r="38458" spans="8:8">
      <c r="H38458" t="str">
        <f t="shared" si="308"/>
        <v/>
      </c>
    </row>
    <row r="38459" spans="8:8">
      <c r="H38459" t="str">
        <f t="shared" si="308"/>
        <v/>
      </c>
    </row>
    <row r="38460" spans="8:8">
      <c r="H38460" t="str">
        <f t="shared" si="308"/>
        <v/>
      </c>
    </row>
    <row r="38461" spans="8:8">
      <c r="H38461" t="str">
        <f t="shared" si="308"/>
        <v/>
      </c>
    </row>
    <row r="38462" spans="8:8">
      <c r="H38462" t="str">
        <f t="shared" si="308"/>
        <v/>
      </c>
    </row>
    <row r="38463" spans="8:8">
      <c r="H38463" t="str">
        <f t="shared" si="308"/>
        <v/>
      </c>
    </row>
    <row r="38464" spans="8:8">
      <c r="H38464" t="str">
        <f t="shared" si="308"/>
        <v/>
      </c>
    </row>
    <row r="38465" spans="8:8">
      <c r="H38465" t="str">
        <f t="shared" si="308"/>
        <v/>
      </c>
    </row>
    <row r="38466" spans="8:8">
      <c r="H38466" t="str">
        <f t="shared" si="308"/>
        <v/>
      </c>
    </row>
    <row r="38467" spans="8:8">
      <c r="H38467" t="str">
        <f t="shared" si="308"/>
        <v/>
      </c>
    </row>
    <row r="38468" spans="8:8">
      <c r="H38468" t="str">
        <f t="shared" si="308"/>
        <v/>
      </c>
    </row>
    <row r="38469" spans="8:8">
      <c r="H38469" t="str">
        <f t="shared" si="308"/>
        <v/>
      </c>
    </row>
    <row r="38470" spans="8:8">
      <c r="H38470" t="str">
        <f t="shared" si="308"/>
        <v/>
      </c>
    </row>
    <row r="38471" spans="8:8">
      <c r="H38471" t="str">
        <f t="shared" si="308"/>
        <v/>
      </c>
    </row>
    <row r="38472" spans="8:8">
      <c r="H38472" t="str">
        <f t="shared" si="308"/>
        <v/>
      </c>
    </row>
    <row r="38473" spans="8:8">
      <c r="H38473" t="str">
        <f t="shared" si="308"/>
        <v/>
      </c>
    </row>
    <row r="38474" spans="8:8">
      <c r="H38474" t="str">
        <f t="shared" si="308"/>
        <v/>
      </c>
    </row>
    <row r="38475" spans="8:8">
      <c r="H38475" t="str">
        <f t="shared" si="308"/>
        <v/>
      </c>
    </row>
    <row r="38476" spans="8:8">
      <c r="H38476" t="str">
        <f t="shared" si="308"/>
        <v/>
      </c>
    </row>
    <row r="38477" spans="8:8">
      <c r="H38477" t="str">
        <f t="shared" si="308"/>
        <v/>
      </c>
    </row>
    <row r="38478" spans="8:8">
      <c r="H38478" t="str">
        <f t="shared" si="308"/>
        <v/>
      </c>
    </row>
    <row r="38479" spans="8:8">
      <c r="H38479" t="str">
        <f t="shared" si="308"/>
        <v/>
      </c>
    </row>
    <row r="38480" spans="8:8">
      <c r="H38480" t="str">
        <f t="shared" si="308"/>
        <v/>
      </c>
    </row>
    <row r="38481" spans="8:8">
      <c r="H38481" t="str">
        <f t="shared" si="308"/>
        <v/>
      </c>
    </row>
    <row r="38482" spans="8:8">
      <c r="H38482" t="str">
        <f t="shared" si="308"/>
        <v/>
      </c>
    </row>
    <row r="38483" spans="8:8">
      <c r="H38483" t="str">
        <f t="shared" si="308"/>
        <v/>
      </c>
    </row>
    <row r="38484" spans="8:8">
      <c r="H38484" t="str">
        <f t="shared" si="308"/>
        <v/>
      </c>
    </row>
    <row r="38485" spans="8:8">
      <c r="H38485" t="str">
        <f t="shared" si="308"/>
        <v/>
      </c>
    </row>
    <row r="38486" spans="8:8">
      <c r="H38486" t="str">
        <f t="shared" si="308"/>
        <v/>
      </c>
    </row>
    <row r="38487" spans="8:8">
      <c r="H38487" t="str">
        <f t="shared" si="308"/>
        <v/>
      </c>
    </row>
    <row r="38488" spans="8:8">
      <c r="H38488" t="str">
        <f t="shared" si="308"/>
        <v/>
      </c>
    </row>
    <row r="38489" spans="8:8">
      <c r="H38489" t="str">
        <f t="shared" si="308"/>
        <v/>
      </c>
    </row>
    <row r="38490" spans="8:8">
      <c r="H38490" t="str">
        <f t="shared" si="308"/>
        <v/>
      </c>
    </row>
    <row r="38491" spans="8:8">
      <c r="H38491" t="str">
        <f t="shared" si="308"/>
        <v/>
      </c>
    </row>
    <row r="38492" spans="8:8">
      <c r="H38492" t="str">
        <f t="shared" si="308"/>
        <v/>
      </c>
    </row>
    <row r="38493" spans="8:8">
      <c r="H38493" t="str">
        <f t="shared" si="308"/>
        <v/>
      </c>
    </row>
    <row r="38494" spans="8:8">
      <c r="H38494" t="str">
        <f t="shared" si="308"/>
        <v/>
      </c>
    </row>
    <row r="38495" spans="8:8">
      <c r="H38495" t="str">
        <f t="shared" si="308"/>
        <v/>
      </c>
    </row>
    <row r="38496" spans="8:8">
      <c r="H38496" t="str">
        <f t="shared" si="308"/>
        <v/>
      </c>
    </row>
    <row r="38497" spans="8:8">
      <c r="H38497" t="str">
        <f t="shared" si="308"/>
        <v/>
      </c>
    </row>
    <row r="38498" spans="8:8">
      <c r="H38498" t="str">
        <f t="shared" ref="H38498:H38561" si="309">_xlfn.TEXTJOIN(", ", TRUE, G38498:G38498)</f>
        <v/>
      </c>
    </row>
    <row r="38499" spans="8:8">
      <c r="H38499" t="str">
        <f t="shared" si="309"/>
        <v/>
      </c>
    </row>
    <row r="38500" spans="8:8">
      <c r="H38500" t="str">
        <f t="shared" si="309"/>
        <v/>
      </c>
    </row>
    <row r="38501" spans="8:8">
      <c r="H38501" t="str">
        <f t="shared" si="309"/>
        <v/>
      </c>
    </row>
    <row r="38502" spans="8:8">
      <c r="H38502" t="str">
        <f t="shared" si="309"/>
        <v/>
      </c>
    </row>
    <row r="38503" spans="8:8">
      <c r="H38503" t="str">
        <f t="shared" si="309"/>
        <v/>
      </c>
    </row>
    <row r="38504" spans="8:8">
      <c r="H38504" t="str">
        <f t="shared" si="309"/>
        <v/>
      </c>
    </row>
    <row r="38505" spans="8:8">
      <c r="H38505" t="str">
        <f t="shared" si="309"/>
        <v/>
      </c>
    </row>
    <row r="38506" spans="8:8">
      <c r="H38506" t="str">
        <f t="shared" si="309"/>
        <v/>
      </c>
    </row>
    <row r="38507" spans="8:8">
      <c r="H38507" t="str">
        <f t="shared" si="309"/>
        <v/>
      </c>
    </row>
    <row r="38508" spans="8:8">
      <c r="H38508" t="str">
        <f t="shared" si="309"/>
        <v/>
      </c>
    </row>
    <row r="38509" spans="8:8">
      <c r="H38509" t="str">
        <f t="shared" si="309"/>
        <v/>
      </c>
    </row>
    <row r="38510" spans="8:8">
      <c r="H38510" t="str">
        <f t="shared" si="309"/>
        <v/>
      </c>
    </row>
    <row r="38511" spans="8:8">
      <c r="H38511" t="str">
        <f t="shared" si="309"/>
        <v/>
      </c>
    </row>
    <row r="38512" spans="8:8">
      <c r="H38512" t="str">
        <f t="shared" si="309"/>
        <v/>
      </c>
    </row>
    <row r="38513" spans="8:8">
      <c r="H38513" t="str">
        <f t="shared" si="309"/>
        <v/>
      </c>
    </row>
    <row r="38514" spans="8:8">
      <c r="H38514" t="str">
        <f t="shared" si="309"/>
        <v/>
      </c>
    </row>
    <row r="38515" spans="8:8">
      <c r="H38515" t="str">
        <f t="shared" si="309"/>
        <v/>
      </c>
    </row>
    <row r="38516" spans="8:8">
      <c r="H38516" t="str">
        <f t="shared" si="309"/>
        <v/>
      </c>
    </row>
    <row r="38517" spans="8:8">
      <c r="H38517" t="str">
        <f t="shared" si="309"/>
        <v/>
      </c>
    </row>
    <row r="38518" spans="8:8">
      <c r="H38518" t="str">
        <f t="shared" si="309"/>
        <v/>
      </c>
    </row>
    <row r="38519" spans="8:8">
      <c r="H38519" t="str">
        <f t="shared" si="309"/>
        <v/>
      </c>
    </row>
    <row r="38520" spans="8:8">
      <c r="H38520" t="str">
        <f t="shared" si="309"/>
        <v/>
      </c>
    </row>
    <row r="38521" spans="8:8">
      <c r="H38521" t="str">
        <f t="shared" si="309"/>
        <v/>
      </c>
    </row>
    <row r="38522" spans="8:8">
      <c r="H38522" t="str">
        <f t="shared" si="309"/>
        <v/>
      </c>
    </row>
    <row r="38523" spans="8:8">
      <c r="H38523" t="str">
        <f t="shared" si="309"/>
        <v/>
      </c>
    </row>
    <row r="38524" spans="8:8">
      <c r="H38524" t="str">
        <f t="shared" si="309"/>
        <v/>
      </c>
    </row>
    <row r="38525" spans="8:8">
      <c r="H38525" t="str">
        <f t="shared" si="309"/>
        <v/>
      </c>
    </row>
    <row r="38526" spans="8:8">
      <c r="H38526" t="str">
        <f t="shared" si="309"/>
        <v/>
      </c>
    </row>
    <row r="38527" spans="8:8">
      <c r="H38527" t="str">
        <f t="shared" si="309"/>
        <v/>
      </c>
    </row>
    <row r="38528" spans="8:8">
      <c r="H38528" t="str">
        <f t="shared" si="309"/>
        <v/>
      </c>
    </row>
    <row r="38529" spans="8:8">
      <c r="H38529" t="str">
        <f t="shared" si="309"/>
        <v/>
      </c>
    </row>
    <row r="38530" spans="8:8">
      <c r="H38530" t="str">
        <f t="shared" si="309"/>
        <v/>
      </c>
    </row>
    <row r="38531" spans="8:8">
      <c r="H38531" t="str">
        <f t="shared" si="309"/>
        <v/>
      </c>
    </row>
    <row r="38532" spans="8:8">
      <c r="H38532" t="str">
        <f t="shared" si="309"/>
        <v/>
      </c>
    </row>
    <row r="38533" spans="8:8">
      <c r="H38533" t="str">
        <f t="shared" si="309"/>
        <v/>
      </c>
    </row>
    <row r="38534" spans="8:8">
      <c r="H38534" t="str">
        <f t="shared" si="309"/>
        <v/>
      </c>
    </row>
    <row r="38535" spans="8:8">
      <c r="H38535" t="str">
        <f t="shared" si="309"/>
        <v/>
      </c>
    </row>
    <row r="38536" spans="8:8">
      <c r="H38536" t="str">
        <f t="shared" si="309"/>
        <v/>
      </c>
    </row>
    <row r="38537" spans="8:8">
      <c r="H38537" t="str">
        <f t="shared" si="309"/>
        <v/>
      </c>
    </row>
    <row r="38538" spans="8:8">
      <c r="H38538" t="str">
        <f t="shared" si="309"/>
        <v/>
      </c>
    </row>
    <row r="38539" spans="8:8">
      <c r="H38539" t="str">
        <f t="shared" si="309"/>
        <v/>
      </c>
    </row>
    <row r="38540" spans="8:8">
      <c r="H38540" t="str">
        <f t="shared" si="309"/>
        <v/>
      </c>
    </row>
    <row r="38541" spans="8:8">
      <c r="H38541" t="str">
        <f t="shared" si="309"/>
        <v/>
      </c>
    </row>
    <row r="38542" spans="8:8">
      <c r="H38542" t="str">
        <f t="shared" si="309"/>
        <v/>
      </c>
    </row>
    <row r="38543" spans="8:8">
      <c r="H38543" t="str">
        <f t="shared" si="309"/>
        <v/>
      </c>
    </row>
    <row r="38544" spans="8:8">
      <c r="H38544" t="str">
        <f t="shared" si="309"/>
        <v/>
      </c>
    </row>
    <row r="38545" spans="8:8">
      <c r="H38545" t="str">
        <f t="shared" si="309"/>
        <v/>
      </c>
    </row>
    <row r="38546" spans="8:8">
      <c r="H38546" t="str">
        <f t="shared" si="309"/>
        <v/>
      </c>
    </row>
    <row r="38547" spans="8:8">
      <c r="H38547" t="str">
        <f t="shared" si="309"/>
        <v/>
      </c>
    </row>
    <row r="38548" spans="8:8">
      <c r="H38548" t="str">
        <f t="shared" si="309"/>
        <v/>
      </c>
    </row>
    <row r="38549" spans="8:8">
      <c r="H38549" t="str">
        <f t="shared" si="309"/>
        <v/>
      </c>
    </row>
    <row r="38550" spans="8:8">
      <c r="H38550" t="str">
        <f t="shared" si="309"/>
        <v/>
      </c>
    </row>
    <row r="38551" spans="8:8">
      <c r="H38551" t="str">
        <f t="shared" si="309"/>
        <v/>
      </c>
    </row>
    <row r="38552" spans="8:8">
      <c r="H38552" t="str">
        <f t="shared" si="309"/>
        <v/>
      </c>
    </row>
    <row r="38553" spans="8:8">
      <c r="H38553" t="str">
        <f t="shared" si="309"/>
        <v/>
      </c>
    </row>
    <row r="38554" spans="8:8">
      <c r="H38554" t="str">
        <f t="shared" si="309"/>
        <v/>
      </c>
    </row>
    <row r="38555" spans="8:8">
      <c r="H38555" t="str">
        <f t="shared" si="309"/>
        <v/>
      </c>
    </row>
    <row r="38556" spans="8:8">
      <c r="H38556" t="str">
        <f t="shared" si="309"/>
        <v/>
      </c>
    </row>
    <row r="38557" spans="8:8">
      <c r="H38557" t="str">
        <f t="shared" si="309"/>
        <v/>
      </c>
    </row>
    <row r="38558" spans="8:8">
      <c r="H38558" t="str">
        <f t="shared" si="309"/>
        <v/>
      </c>
    </row>
    <row r="38559" spans="8:8">
      <c r="H38559" t="str">
        <f t="shared" si="309"/>
        <v/>
      </c>
    </row>
    <row r="38560" spans="8:8">
      <c r="H38560" t="str">
        <f t="shared" si="309"/>
        <v/>
      </c>
    </row>
    <row r="38561" spans="8:8">
      <c r="H38561" t="str">
        <f t="shared" si="309"/>
        <v/>
      </c>
    </row>
    <row r="38562" spans="8:8">
      <c r="H38562" t="str">
        <f t="shared" ref="H38562:H38625" si="310">_xlfn.TEXTJOIN(", ", TRUE, G38562:G38562)</f>
        <v/>
      </c>
    </row>
    <row r="38563" spans="8:8">
      <c r="H38563" t="str">
        <f t="shared" si="310"/>
        <v/>
      </c>
    </row>
    <row r="38564" spans="8:8">
      <c r="H38564" t="str">
        <f t="shared" si="310"/>
        <v/>
      </c>
    </row>
    <row r="38565" spans="8:8">
      <c r="H38565" t="str">
        <f t="shared" si="310"/>
        <v/>
      </c>
    </row>
    <row r="38566" spans="8:8">
      <c r="H38566" t="str">
        <f t="shared" si="310"/>
        <v/>
      </c>
    </row>
    <row r="38567" spans="8:8">
      <c r="H38567" t="str">
        <f t="shared" si="310"/>
        <v/>
      </c>
    </row>
    <row r="38568" spans="8:8">
      <c r="H38568" t="str">
        <f t="shared" si="310"/>
        <v/>
      </c>
    </row>
    <row r="38569" spans="8:8">
      <c r="H38569" t="str">
        <f t="shared" si="310"/>
        <v/>
      </c>
    </row>
    <row r="38570" spans="8:8">
      <c r="H38570" t="str">
        <f t="shared" si="310"/>
        <v/>
      </c>
    </row>
    <row r="38571" spans="8:8">
      <c r="H38571" t="str">
        <f t="shared" si="310"/>
        <v/>
      </c>
    </row>
    <row r="38572" spans="8:8">
      <c r="H38572" t="str">
        <f t="shared" si="310"/>
        <v/>
      </c>
    </row>
    <row r="38573" spans="8:8">
      <c r="H38573" t="str">
        <f t="shared" si="310"/>
        <v/>
      </c>
    </row>
    <row r="38574" spans="8:8">
      <c r="H38574" t="str">
        <f t="shared" si="310"/>
        <v/>
      </c>
    </row>
    <row r="38575" spans="8:8">
      <c r="H38575" t="str">
        <f t="shared" si="310"/>
        <v/>
      </c>
    </row>
    <row r="38576" spans="8:8">
      <c r="H38576" t="str">
        <f t="shared" si="310"/>
        <v/>
      </c>
    </row>
    <row r="38577" spans="8:8">
      <c r="H38577" t="str">
        <f t="shared" si="310"/>
        <v/>
      </c>
    </row>
    <row r="38578" spans="8:8">
      <c r="H38578" t="str">
        <f t="shared" si="310"/>
        <v/>
      </c>
    </row>
    <row r="38579" spans="8:8">
      <c r="H38579" t="str">
        <f t="shared" si="310"/>
        <v/>
      </c>
    </row>
    <row r="38580" spans="8:8">
      <c r="H38580" t="str">
        <f t="shared" si="310"/>
        <v/>
      </c>
    </row>
    <row r="38581" spans="8:8">
      <c r="H38581" t="str">
        <f t="shared" si="310"/>
        <v/>
      </c>
    </row>
    <row r="38582" spans="8:8">
      <c r="H38582" t="str">
        <f t="shared" si="310"/>
        <v/>
      </c>
    </row>
    <row r="38583" spans="8:8">
      <c r="H38583" t="str">
        <f t="shared" si="310"/>
        <v/>
      </c>
    </row>
    <row r="38584" spans="8:8">
      <c r="H38584" t="str">
        <f t="shared" si="310"/>
        <v/>
      </c>
    </row>
    <row r="38585" spans="8:8">
      <c r="H38585" t="str">
        <f t="shared" si="310"/>
        <v/>
      </c>
    </row>
    <row r="38586" spans="8:8">
      <c r="H38586" t="str">
        <f t="shared" si="310"/>
        <v/>
      </c>
    </row>
    <row r="38587" spans="8:8">
      <c r="H38587" t="str">
        <f t="shared" si="310"/>
        <v/>
      </c>
    </row>
    <row r="38588" spans="8:8">
      <c r="H38588" t="str">
        <f t="shared" si="310"/>
        <v/>
      </c>
    </row>
    <row r="38589" spans="8:8">
      <c r="H38589" t="str">
        <f t="shared" si="310"/>
        <v/>
      </c>
    </row>
    <row r="38590" spans="8:8">
      <c r="H38590" t="str">
        <f t="shared" si="310"/>
        <v/>
      </c>
    </row>
    <row r="38591" spans="8:8">
      <c r="H38591" t="str">
        <f t="shared" si="310"/>
        <v/>
      </c>
    </row>
    <row r="38592" spans="8:8">
      <c r="H38592" t="str">
        <f t="shared" si="310"/>
        <v/>
      </c>
    </row>
    <row r="38593" spans="8:8">
      <c r="H38593" t="str">
        <f t="shared" si="310"/>
        <v/>
      </c>
    </row>
    <row r="38594" spans="8:8">
      <c r="H38594" t="str">
        <f t="shared" si="310"/>
        <v/>
      </c>
    </row>
    <row r="38595" spans="8:8">
      <c r="H38595" t="str">
        <f t="shared" si="310"/>
        <v/>
      </c>
    </row>
    <row r="38596" spans="8:8">
      <c r="H38596" t="str">
        <f t="shared" si="310"/>
        <v/>
      </c>
    </row>
    <row r="38597" spans="8:8">
      <c r="H38597" t="str">
        <f t="shared" si="310"/>
        <v/>
      </c>
    </row>
    <row r="38598" spans="8:8">
      <c r="H38598" t="str">
        <f t="shared" si="310"/>
        <v/>
      </c>
    </row>
    <row r="38599" spans="8:8">
      <c r="H38599" t="str">
        <f t="shared" si="310"/>
        <v/>
      </c>
    </row>
    <row r="38600" spans="8:8">
      <c r="H38600" t="str">
        <f t="shared" si="310"/>
        <v/>
      </c>
    </row>
    <row r="38601" spans="8:8">
      <c r="H38601" t="str">
        <f t="shared" si="310"/>
        <v/>
      </c>
    </row>
    <row r="38602" spans="8:8">
      <c r="H38602" t="str">
        <f t="shared" si="310"/>
        <v/>
      </c>
    </row>
    <row r="38603" spans="8:8">
      <c r="H38603" t="str">
        <f t="shared" si="310"/>
        <v/>
      </c>
    </row>
    <row r="38604" spans="8:8">
      <c r="H38604" t="str">
        <f t="shared" si="310"/>
        <v/>
      </c>
    </row>
    <row r="38605" spans="8:8">
      <c r="H38605" t="str">
        <f t="shared" si="310"/>
        <v/>
      </c>
    </row>
    <row r="38606" spans="8:8">
      <c r="H38606" t="str">
        <f t="shared" si="310"/>
        <v/>
      </c>
    </row>
    <row r="38607" spans="8:8">
      <c r="H38607" t="str">
        <f t="shared" si="310"/>
        <v/>
      </c>
    </row>
    <row r="38608" spans="8:8">
      <c r="H38608" t="str">
        <f t="shared" si="310"/>
        <v/>
      </c>
    </row>
    <row r="38609" spans="8:8">
      <c r="H38609" t="str">
        <f t="shared" si="310"/>
        <v/>
      </c>
    </row>
    <row r="38610" spans="8:8">
      <c r="H38610" t="str">
        <f t="shared" si="310"/>
        <v/>
      </c>
    </row>
    <row r="38611" spans="8:8">
      <c r="H38611" t="str">
        <f t="shared" si="310"/>
        <v/>
      </c>
    </row>
    <row r="38612" spans="8:8">
      <c r="H38612" t="str">
        <f t="shared" si="310"/>
        <v/>
      </c>
    </row>
    <row r="38613" spans="8:8">
      <c r="H38613" t="str">
        <f t="shared" si="310"/>
        <v/>
      </c>
    </row>
    <row r="38614" spans="8:8">
      <c r="H38614" t="str">
        <f t="shared" si="310"/>
        <v/>
      </c>
    </row>
    <row r="38615" spans="8:8">
      <c r="H38615" t="str">
        <f t="shared" si="310"/>
        <v/>
      </c>
    </row>
    <row r="38616" spans="8:8">
      <c r="H38616" t="str">
        <f t="shared" si="310"/>
        <v/>
      </c>
    </row>
    <row r="38617" spans="8:8">
      <c r="H38617" t="str">
        <f t="shared" si="310"/>
        <v/>
      </c>
    </row>
    <row r="38618" spans="8:8">
      <c r="H38618" t="str">
        <f t="shared" si="310"/>
        <v/>
      </c>
    </row>
    <row r="38619" spans="8:8">
      <c r="H38619" t="str">
        <f t="shared" si="310"/>
        <v/>
      </c>
    </row>
    <row r="38620" spans="8:8">
      <c r="H38620" t="str">
        <f t="shared" si="310"/>
        <v/>
      </c>
    </row>
    <row r="38621" spans="8:8">
      <c r="H38621" t="str">
        <f t="shared" si="310"/>
        <v/>
      </c>
    </row>
    <row r="38622" spans="8:8">
      <c r="H38622" t="str">
        <f t="shared" si="310"/>
        <v/>
      </c>
    </row>
    <row r="38623" spans="8:8">
      <c r="H38623" t="str">
        <f t="shared" si="310"/>
        <v/>
      </c>
    </row>
    <row r="38624" spans="8:8">
      <c r="H38624" t="str">
        <f t="shared" si="310"/>
        <v/>
      </c>
    </row>
    <row r="38625" spans="8:8">
      <c r="H38625" t="str">
        <f t="shared" si="310"/>
        <v/>
      </c>
    </row>
    <row r="38626" spans="8:8">
      <c r="H38626" t="str">
        <f t="shared" ref="H38626:H38689" si="311">_xlfn.TEXTJOIN(", ", TRUE, G38626:G38626)</f>
        <v/>
      </c>
    </row>
    <row r="38627" spans="8:8">
      <c r="H38627" t="str">
        <f t="shared" si="311"/>
        <v/>
      </c>
    </row>
    <row r="38628" spans="8:8">
      <c r="H38628" t="str">
        <f t="shared" si="311"/>
        <v/>
      </c>
    </row>
    <row r="38629" spans="8:8">
      <c r="H38629" t="str">
        <f t="shared" si="311"/>
        <v/>
      </c>
    </row>
    <row r="38630" spans="8:8">
      <c r="H38630" t="str">
        <f t="shared" si="311"/>
        <v/>
      </c>
    </row>
    <row r="38631" spans="8:8">
      <c r="H38631" t="str">
        <f t="shared" si="311"/>
        <v/>
      </c>
    </row>
    <row r="38632" spans="8:8">
      <c r="H38632" t="str">
        <f t="shared" si="311"/>
        <v/>
      </c>
    </row>
    <row r="38633" spans="8:8">
      <c r="H38633" t="str">
        <f t="shared" si="311"/>
        <v/>
      </c>
    </row>
    <row r="38634" spans="8:8">
      <c r="H38634" t="str">
        <f t="shared" si="311"/>
        <v/>
      </c>
    </row>
    <row r="38635" spans="8:8">
      <c r="H38635" t="str">
        <f t="shared" si="311"/>
        <v/>
      </c>
    </row>
    <row r="38636" spans="8:8">
      <c r="H38636" t="str">
        <f t="shared" si="311"/>
        <v/>
      </c>
    </row>
    <row r="38637" spans="8:8">
      <c r="H38637" t="str">
        <f t="shared" si="311"/>
        <v/>
      </c>
    </row>
    <row r="38638" spans="8:8">
      <c r="H38638" t="str">
        <f t="shared" si="311"/>
        <v/>
      </c>
    </row>
    <row r="38639" spans="8:8">
      <c r="H38639" t="str">
        <f t="shared" si="311"/>
        <v/>
      </c>
    </row>
    <row r="38640" spans="8:8">
      <c r="H38640" t="str">
        <f t="shared" si="311"/>
        <v/>
      </c>
    </row>
    <row r="38641" spans="8:8">
      <c r="H38641" t="str">
        <f t="shared" si="311"/>
        <v/>
      </c>
    </row>
    <row r="38642" spans="8:8">
      <c r="H38642" t="str">
        <f t="shared" si="311"/>
        <v/>
      </c>
    </row>
    <row r="38643" spans="8:8">
      <c r="H38643" t="str">
        <f t="shared" si="311"/>
        <v/>
      </c>
    </row>
    <row r="38644" spans="8:8">
      <c r="H38644" t="str">
        <f t="shared" si="311"/>
        <v/>
      </c>
    </row>
    <row r="38645" spans="8:8">
      <c r="H38645" t="str">
        <f t="shared" si="311"/>
        <v/>
      </c>
    </row>
    <row r="38646" spans="8:8">
      <c r="H38646" t="str">
        <f t="shared" si="311"/>
        <v/>
      </c>
    </row>
    <row r="38647" spans="8:8">
      <c r="H38647" t="str">
        <f t="shared" si="311"/>
        <v/>
      </c>
    </row>
    <row r="38648" spans="8:8">
      <c r="H38648" t="str">
        <f t="shared" si="311"/>
        <v/>
      </c>
    </row>
    <row r="38649" spans="8:8">
      <c r="H38649" t="str">
        <f t="shared" si="311"/>
        <v/>
      </c>
    </row>
    <row r="38650" spans="8:8">
      <c r="H38650" t="str">
        <f t="shared" si="311"/>
        <v/>
      </c>
    </row>
    <row r="38651" spans="8:8">
      <c r="H38651" t="str">
        <f t="shared" si="311"/>
        <v/>
      </c>
    </row>
    <row r="38652" spans="8:8">
      <c r="H38652" t="str">
        <f t="shared" si="311"/>
        <v/>
      </c>
    </row>
    <row r="38653" spans="8:8">
      <c r="H38653" t="str">
        <f t="shared" si="311"/>
        <v/>
      </c>
    </row>
    <row r="38654" spans="8:8">
      <c r="H38654" t="str">
        <f t="shared" si="311"/>
        <v/>
      </c>
    </row>
    <row r="38655" spans="8:8">
      <c r="H38655" t="str">
        <f t="shared" si="311"/>
        <v/>
      </c>
    </row>
    <row r="38656" spans="8:8">
      <c r="H38656" t="str">
        <f t="shared" si="311"/>
        <v/>
      </c>
    </row>
    <row r="38657" spans="8:8">
      <c r="H38657" t="str">
        <f t="shared" si="311"/>
        <v/>
      </c>
    </row>
    <row r="38658" spans="8:8">
      <c r="H38658" t="str">
        <f t="shared" si="311"/>
        <v/>
      </c>
    </row>
    <row r="38659" spans="8:8">
      <c r="H38659" t="str">
        <f t="shared" si="311"/>
        <v/>
      </c>
    </row>
    <row r="38660" spans="8:8">
      <c r="H38660" t="str">
        <f t="shared" si="311"/>
        <v/>
      </c>
    </row>
    <row r="38661" spans="8:8">
      <c r="H38661" t="str">
        <f t="shared" si="311"/>
        <v/>
      </c>
    </row>
    <row r="38662" spans="8:8">
      <c r="H38662" t="str">
        <f t="shared" si="311"/>
        <v/>
      </c>
    </row>
    <row r="38663" spans="8:8">
      <c r="H38663" t="str">
        <f t="shared" si="311"/>
        <v/>
      </c>
    </row>
    <row r="38664" spans="8:8">
      <c r="H38664" t="str">
        <f t="shared" si="311"/>
        <v/>
      </c>
    </row>
    <row r="38665" spans="8:8">
      <c r="H38665" t="str">
        <f t="shared" si="311"/>
        <v/>
      </c>
    </row>
    <row r="38666" spans="8:8">
      <c r="H38666" t="str">
        <f t="shared" si="311"/>
        <v/>
      </c>
    </row>
    <row r="38667" spans="8:8">
      <c r="H38667" t="str">
        <f t="shared" si="311"/>
        <v/>
      </c>
    </row>
    <row r="38668" spans="8:8">
      <c r="H38668" t="str">
        <f t="shared" si="311"/>
        <v/>
      </c>
    </row>
    <row r="38669" spans="8:8">
      <c r="H38669" t="str">
        <f t="shared" si="311"/>
        <v/>
      </c>
    </row>
    <row r="38670" spans="8:8">
      <c r="H38670" t="str">
        <f t="shared" si="311"/>
        <v/>
      </c>
    </row>
    <row r="38671" spans="8:8">
      <c r="H38671" t="str">
        <f t="shared" si="311"/>
        <v/>
      </c>
    </row>
    <row r="38672" spans="8:8">
      <c r="H38672" t="str">
        <f t="shared" si="311"/>
        <v/>
      </c>
    </row>
    <row r="38673" spans="8:8">
      <c r="H38673" t="str">
        <f t="shared" si="311"/>
        <v/>
      </c>
    </row>
    <row r="38674" spans="8:8">
      <c r="H38674" t="str">
        <f t="shared" si="311"/>
        <v/>
      </c>
    </row>
    <row r="38675" spans="8:8">
      <c r="H38675" t="str">
        <f t="shared" si="311"/>
        <v/>
      </c>
    </row>
    <row r="38676" spans="8:8">
      <c r="H38676" t="str">
        <f t="shared" si="311"/>
        <v/>
      </c>
    </row>
    <row r="38677" spans="8:8">
      <c r="H38677" t="str">
        <f t="shared" si="311"/>
        <v/>
      </c>
    </row>
    <row r="38678" spans="8:8">
      <c r="H38678" t="str">
        <f t="shared" si="311"/>
        <v/>
      </c>
    </row>
    <row r="38679" spans="8:8">
      <c r="H38679" t="str">
        <f t="shared" si="311"/>
        <v/>
      </c>
    </row>
    <row r="38680" spans="8:8">
      <c r="H38680" t="str">
        <f t="shared" si="311"/>
        <v/>
      </c>
    </row>
    <row r="38681" spans="8:8">
      <c r="H38681" t="str">
        <f t="shared" si="311"/>
        <v/>
      </c>
    </row>
    <row r="38682" spans="8:8">
      <c r="H38682" t="str">
        <f t="shared" si="311"/>
        <v/>
      </c>
    </row>
    <row r="38683" spans="8:8">
      <c r="H38683" t="str">
        <f t="shared" si="311"/>
        <v/>
      </c>
    </row>
    <row r="38684" spans="8:8">
      <c r="H38684" t="str">
        <f t="shared" si="311"/>
        <v/>
      </c>
    </row>
    <row r="38685" spans="8:8">
      <c r="H38685" t="str">
        <f t="shared" si="311"/>
        <v/>
      </c>
    </row>
    <row r="38686" spans="8:8">
      <c r="H38686" t="str">
        <f t="shared" si="311"/>
        <v/>
      </c>
    </row>
    <row r="38687" spans="8:8">
      <c r="H38687" t="str">
        <f t="shared" si="311"/>
        <v/>
      </c>
    </row>
    <row r="38688" spans="8:8">
      <c r="H38688" t="str">
        <f t="shared" si="311"/>
        <v/>
      </c>
    </row>
    <row r="38689" spans="8:8">
      <c r="H38689" t="str">
        <f t="shared" si="311"/>
        <v/>
      </c>
    </row>
    <row r="38690" spans="8:8">
      <c r="H38690" t="str">
        <f t="shared" ref="H38690:H38753" si="312">_xlfn.TEXTJOIN(", ", TRUE, G38690:G38690)</f>
        <v/>
      </c>
    </row>
    <row r="38691" spans="8:8">
      <c r="H38691" t="str">
        <f t="shared" si="312"/>
        <v/>
      </c>
    </row>
    <row r="38692" spans="8:8">
      <c r="H38692" t="str">
        <f t="shared" si="312"/>
        <v/>
      </c>
    </row>
    <row r="38693" spans="8:8">
      <c r="H38693" t="str">
        <f t="shared" si="312"/>
        <v/>
      </c>
    </row>
    <row r="38694" spans="8:8">
      <c r="H38694" t="str">
        <f t="shared" si="312"/>
        <v/>
      </c>
    </row>
    <row r="38695" spans="8:8">
      <c r="H38695" t="str">
        <f t="shared" si="312"/>
        <v/>
      </c>
    </row>
    <row r="38696" spans="8:8">
      <c r="H38696" t="str">
        <f t="shared" si="312"/>
        <v/>
      </c>
    </row>
    <row r="38697" spans="8:8">
      <c r="H38697" t="str">
        <f t="shared" si="312"/>
        <v/>
      </c>
    </row>
    <row r="38698" spans="8:8">
      <c r="H38698" t="str">
        <f t="shared" si="312"/>
        <v/>
      </c>
    </row>
    <row r="38699" spans="8:8">
      <c r="H38699" t="str">
        <f t="shared" si="312"/>
        <v/>
      </c>
    </row>
    <row r="38700" spans="8:8">
      <c r="H38700" t="str">
        <f t="shared" si="312"/>
        <v/>
      </c>
    </row>
    <row r="38701" spans="8:8">
      <c r="H38701" t="str">
        <f t="shared" si="312"/>
        <v/>
      </c>
    </row>
    <row r="38702" spans="8:8">
      <c r="H38702" t="str">
        <f t="shared" si="312"/>
        <v/>
      </c>
    </row>
    <row r="38703" spans="8:8">
      <c r="H38703" t="str">
        <f t="shared" si="312"/>
        <v/>
      </c>
    </row>
    <row r="38704" spans="8:8">
      <c r="H38704" t="str">
        <f t="shared" si="312"/>
        <v/>
      </c>
    </row>
    <row r="38705" spans="8:8">
      <c r="H38705" t="str">
        <f t="shared" si="312"/>
        <v/>
      </c>
    </row>
    <row r="38706" spans="8:8">
      <c r="H38706" t="str">
        <f t="shared" si="312"/>
        <v/>
      </c>
    </row>
    <row r="38707" spans="8:8">
      <c r="H38707" t="str">
        <f t="shared" si="312"/>
        <v/>
      </c>
    </row>
    <row r="38708" spans="8:8">
      <c r="H38708" t="str">
        <f t="shared" si="312"/>
        <v/>
      </c>
    </row>
    <row r="38709" spans="8:8">
      <c r="H38709" t="str">
        <f t="shared" si="312"/>
        <v/>
      </c>
    </row>
    <row r="38710" spans="8:8">
      <c r="H38710" t="str">
        <f t="shared" si="312"/>
        <v/>
      </c>
    </row>
    <row r="38711" spans="8:8">
      <c r="H38711" t="str">
        <f t="shared" si="312"/>
        <v/>
      </c>
    </row>
    <row r="38712" spans="8:8">
      <c r="H38712" t="str">
        <f t="shared" si="312"/>
        <v/>
      </c>
    </row>
    <row r="38713" spans="8:8">
      <c r="H38713" t="str">
        <f t="shared" si="312"/>
        <v/>
      </c>
    </row>
    <row r="38714" spans="8:8">
      <c r="H38714" t="str">
        <f t="shared" si="312"/>
        <v/>
      </c>
    </row>
    <row r="38715" spans="8:8">
      <c r="H38715" t="str">
        <f t="shared" si="312"/>
        <v/>
      </c>
    </row>
    <row r="38716" spans="8:8">
      <c r="H38716" t="str">
        <f t="shared" si="312"/>
        <v/>
      </c>
    </row>
    <row r="38717" spans="8:8">
      <c r="H38717" t="str">
        <f t="shared" si="312"/>
        <v/>
      </c>
    </row>
    <row r="38718" spans="8:8">
      <c r="H38718" t="str">
        <f t="shared" si="312"/>
        <v/>
      </c>
    </row>
    <row r="38719" spans="8:8">
      <c r="H38719" t="str">
        <f t="shared" si="312"/>
        <v/>
      </c>
    </row>
    <row r="38720" spans="8:8">
      <c r="H38720" t="str">
        <f t="shared" si="312"/>
        <v/>
      </c>
    </row>
    <row r="38721" spans="8:8">
      <c r="H38721" t="str">
        <f t="shared" si="312"/>
        <v/>
      </c>
    </row>
    <row r="38722" spans="8:8">
      <c r="H38722" t="str">
        <f t="shared" si="312"/>
        <v/>
      </c>
    </row>
    <row r="38723" spans="8:8">
      <c r="H38723" t="str">
        <f t="shared" si="312"/>
        <v/>
      </c>
    </row>
    <row r="38724" spans="8:8">
      <c r="H38724" t="str">
        <f t="shared" si="312"/>
        <v/>
      </c>
    </row>
    <row r="38725" spans="8:8">
      <c r="H38725" t="str">
        <f t="shared" si="312"/>
        <v/>
      </c>
    </row>
    <row r="38726" spans="8:8">
      <c r="H38726" t="str">
        <f t="shared" si="312"/>
        <v/>
      </c>
    </row>
    <row r="38727" spans="8:8">
      <c r="H38727" t="str">
        <f t="shared" si="312"/>
        <v/>
      </c>
    </row>
    <row r="38728" spans="8:8">
      <c r="H38728" t="str">
        <f t="shared" si="312"/>
        <v/>
      </c>
    </row>
    <row r="38729" spans="8:8">
      <c r="H38729" t="str">
        <f t="shared" si="312"/>
        <v/>
      </c>
    </row>
    <row r="38730" spans="8:8">
      <c r="H38730" t="str">
        <f t="shared" si="312"/>
        <v/>
      </c>
    </row>
    <row r="38731" spans="8:8">
      <c r="H38731" t="str">
        <f t="shared" si="312"/>
        <v/>
      </c>
    </row>
    <row r="38732" spans="8:8">
      <c r="H38732" t="str">
        <f t="shared" si="312"/>
        <v/>
      </c>
    </row>
    <row r="38733" spans="8:8">
      <c r="H38733" t="str">
        <f t="shared" si="312"/>
        <v/>
      </c>
    </row>
    <row r="38734" spans="8:8">
      <c r="H38734" t="str">
        <f t="shared" si="312"/>
        <v/>
      </c>
    </row>
    <row r="38735" spans="8:8">
      <c r="H38735" t="str">
        <f t="shared" si="312"/>
        <v/>
      </c>
    </row>
    <row r="38736" spans="8:8">
      <c r="H38736" t="str">
        <f t="shared" si="312"/>
        <v/>
      </c>
    </row>
    <row r="38737" spans="8:8">
      <c r="H38737" t="str">
        <f t="shared" si="312"/>
        <v/>
      </c>
    </row>
    <row r="38738" spans="8:8">
      <c r="H38738" t="str">
        <f t="shared" si="312"/>
        <v/>
      </c>
    </row>
    <row r="38739" spans="8:8">
      <c r="H38739" t="str">
        <f t="shared" si="312"/>
        <v/>
      </c>
    </row>
    <row r="38740" spans="8:8">
      <c r="H38740" t="str">
        <f t="shared" si="312"/>
        <v/>
      </c>
    </row>
    <row r="38741" spans="8:8">
      <c r="H38741" t="str">
        <f t="shared" si="312"/>
        <v/>
      </c>
    </row>
    <row r="38742" spans="8:8">
      <c r="H38742" t="str">
        <f t="shared" si="312"/>
        <v/>
      </c>
    </row>
    <row r="38743" spans="8:8">
      <c r="H38743" t="str">
        <f t="shared" si="312"/>
        <v/>
      </c>
    </row>
    <row r="38744" spans="8:8">
      <c r="H38744" t="str">
        <f t="shared" si="312"/>
        <v/>
      </c>
    </row>
    <row r="38745" spans="8:8">
      <c r="H38745" t="str">
        <f t="shared" si="312"/>
        <v/>
      </c>
    </row>
    <row r="38746" spans="8:8">
      <c r="H38746" t="str">
        <f t="shared" si="312"/>
        <v/>
      </c>
    </row>
    <row r="38747" spans="8:8">
      <c r="H38747" t="str">
        <f t="shared" si="312"/>
        <v/>
      </c>
    </row>
    <row r="38748" spans="8:8">
      <c r="H38748" t="str">
        <f t="shared" si="312"/>
        <v/>
      </c>
    </row>
    <row r="38749" spans="8:8">
      <c r="H38749" t="str">
        <f t="shared" si="312"/>
        <v/>
      </c>
    </row>
    <row r="38750" spans="8:8">
      <c r="H38750" t="str">
        <f t="shared" si="312"/>
        <v/>
      </c>
    </row>
    <row r="38751" spans="8:8">
      <c r="H38751" t="str">
        <f t="shared" si="312"/>
        <v/>
      </c>
    </row>
    <row r="38752" spans="8:8">
      <c r="H38752" t="str">
        <f t="shared" si="312"/>
        <v/>
      </c>
    </row>
    <row r="38753" spans="8:8">
      <c r="H38753" t="str">
        <f t="shared" si="312"/>
        <v/>
      </c>
    </row>
    <row r="38754" spans="8:8">
      <c r="H38754" t="str">
        <f t="shared" ref="H38754:H38817" si="313">_xlfn.TEXTJOIN(", ", TRUE, G38754:G38754)</f>
        <v/>
      </c>
    </row>
    <row r="38755" spans="8:8">
      <c r="H38755" t="str">
        <f t="shared" si="313"/>
        <v/>
      </c>
    </row>
    <row r="38756" spans="8:8">
      <c r="H38756" t="str">
        <f t="shared" si="313"/>
        <v/>
      </c>
    </row>
    <row r="38757" spans="8:8">
      <c r="H38757" t="str">
        <f t="shared" si="313"/>
        <v/>
      </c>
    </row>
    <row r="38758" spans="8:8">
      <c r="H38758" t="str">
        <f t="shared" si="313"/>
        <v/>
      </c>
    </row>
    <row r="38759" spans="8:8">
      <c r="H38759" t="str">
        <f t="shared" si="313"/>
        <v/>
      </c>
    </row>
    <row r="38760" spans="8:8">
      <c r="H38760" t="str">
        <f t="shared" si="313"/>
        <v/>
      </c>
    </row>
    <row r="38761" spans="8:8">
      <c r="H38761" t="str">
        <f t="shared" si="313"/>
        <v/>
      </c>
    </row>
    <row r="38762" spans="8:8">
      <c r="H38762" t="str">
        <f t="shared" si="313"/>
        <v/>
      </c>
    </row>
    <row r="38763" spans="8:8">
      <c r="H38763" t="str">
        <f t="shared" si="313"/>
        <v/>
      </c>
    </row>
    <row r="38764" spans="8:8">
      <c r="H38764" t="str">
        <f t="shared" si="313"/>
        <v/>
      </c>
    </row>
    <row r="38765" spans="8:8">
      <c r="H38765" t="str">
        <f t="shared" si="313"/>
        <v/>
      </c>
    </row>
    <row r="38766" spans="8:8">
      <c r="H38766" t="str">
        <f t="shared" si="313"/>
        <v/>
      </c>
    </row>
    <row r="38767" spans="8:8">
      <c r="H38767" t="str">
        <f t="shared" si="313"/>
        <v/>
      </c>
    </row>
    <row r="38768" spans="8:8">
      <c r="H38768" t="str">
        <f t="shared" si="313"/>
        <v/>
      </c>
    </row>
    <row r="38769" spans="8:8">
      <c r="H38769" t="str">
        <f t="shared" si="313"/>
        <v/>
      </c>
    </row>
    <row r="38770" spans="8:8">
      <c r="H38770" t="str">
        <f t="shared" si="313"/>
        <v/>
      </c>
    </row>
    <row r="38771" spans="8:8">
      <c r="H38771" t="str">
        <f t="shared" si="313"/>
        <v/>
      </c>
    </row>
    <row r="38772" spans="8:8">
      <c r="H38772" t="str">
        <f t="shared" si="313"/>
        <v/>
      </c>
    </row>
    <row r="38773" spans="8:8">
      <c r="H38773" t="str">
        <f t="shared" si="313"/>
        <v/>
      </c>
    </row>
    <row r="38774" spans="8:8">
      <c r="H38774" t="str">
        <f t="shared" si="313"/>
        <v/>
      </c>
    </row>
    <row r="38775" spans="8:8">
      <c r="H38775" t="str">
        <f t="shared" si="313"/>
        <v/>
      </c>
    </row>
    <row r="38776" spans="8:8">
      <c r="H38776" t="str">
        <f t="shared" si="313"/>
        <v/>
      </c>
    </row>
    <row r="38777" spans="8:8">
      <c r="H38777" t="str">
        <f t="shared" si="313"/>
        <v/>
      </c>
    </row>
    <row r="38778" spans="8:8">
      <c r="H38778" t="str">
        <f t="shared" si="313"/>
        <v/>
      </c>
    </row>
    <row r="38779" spans="8:8">
      <c r="H38779" t="str">
        <f t="shared" si="313"/>
        <v/>
      </c>
    </row>
    <row r="38780" spans="8:8">
      <c r="H38780" t="str">
        <f t="shared" si="313"/>
        <v/>
      </c>
    </row>
    <row r="38781" spans="8:8">
      <c r="H38781" t="str">
        <f t="shared" si="313"/>
        <v/>
      </c>
    </row>
    <row r="38782" spans="8:8">
      <c r="H38782" t="str">
        <f t="shared" si="313"/>
        <v/>
      </c>
    </row>
    <row r="38783" spans="8:8">
      <c r="H38783" t="str">
        <f t="shared" si="313"/>
        <v/>
      </c>
    </row>
    <row r="38784" spans="8:8">
      <c r="H38784" t="str">
        <f t="shared" si="313"/>
        <v/>
      </c>
    </row>
    <row r="38785" spans="8:8">
      <c r="H38785" t="str">
        <f t="shared" si="313"/>
        <v/>
      </c>
    </row>
    <row r="38786" spans="8:8">
      <c r="H38786" t="str">
        <f t="shared" si="313"/>
        <v/>
      </c>
    </row>
    <row r="38787" spans="8:8">
      <c r="H38787" t="str">
        <f t="shared" si="313"/>
        <v/>
      </c>
    </row>
    <row r="38788" spans="8:8">
      <c r="H38788" t="str">
        <f t="shared" si="313"/>
        <v/>
      </c>
    </row>
    <row r="38789" spans="8:8">
      <c r="H38789" t="str">
        <f t="shared" si="313"/>
        <v/>
      </c>
    </row>
    <row r="38790" spans="8:8">
      <c r="H38790" t="str">
        <f t="shared" si="313"/>
        <v/>
      </c>
    </row>
    <row r="38791" spans="8:8">
      <c r="H38791" t="str">
        <f t="shared" si="313"/>
        <v/>
      </c>
    </row>
    <row r="38792" spans="8:8">
      <c r="H38792" t="str">
        <f t="shared" si="313"/>
        <v/>
      </c>
    </row>
    <row r="38793" spans="8:8">
      <c r="H38793" t="str">
        <f t="shared" si="313"/>
        <v/>
      </c>
    </row>
    <row r="38794" spans="8:8">
      <c r="H38794" t="str">
        <f t="shared" si="313"/>
        <v/>
      </c>
    </row>
    <row r="38795" spans="8:8">
      <c r="H38795" t="str">
        <f t="shared" si="313"/>
        <v/>
      </c>
    </row>
    <row r="38796" spans="8:8">
      <c r="H38796" t="str">
        <f t="shared" si="313"/>
        <v/>
      </c>
    </row>
    <row r="38797" spans="8:8">
      <c r="H38797" t="str">
        <f t="shared" si="313"/>
        <v/>
      </c>
    </row>
    <row r="38798" spans="8:8">
      <c r="H38798" t="str">
        <f t="shared" si="313"/>
        <v/>
      </c>
    </row>
    <row r="38799" spans="8:8">
      <c r="H38799" t="str">
        <f t="shared" si="313"/>
        <v/>
      </c>
    </row>
    <row r="38800" spans="8:8">
      <c r="H38800" t="str">
        <f t="shared" si="313"/>
        <v/>
      </c>
    </row>
    <row r="38801" spans="8:8">
      <c r="H38801" t="str">
        <f t="shared" si="313"/>
        <v/>
      </c>
    </row>
    <row r="38802" spans="8:8">
      <c r="H38802" t="str">
        <f t="shared" si="313"/>
        <v/>
      </c>
    </row>
    <row r="38803" spans="8:8">
      <c r="H38803" t="str">
        <f t="shared" si="313"/>
        <v/>
      </c>
    </row>
    <row r="38804" spans="8:8">
      <c r="H38804" t="str">
        <f t="shared" si="313"/>
        <v/>
      </c>
    </row>
    <row r="38805" spans="8:8">
      <c r="H38805" t="str">
        <f t="shared" si="313"/>
        <v/>
      </c>
    </row>
    <row r="38806" spans="8:8">
      <c r="H38806" t="str">
        <f t="shared" si="313"/>
        <v/>
      </c>
    </row>
    <row r="38807" spans="8:8">
      <c r="H38807" t="str">
        <f t="shared" si="313"/>
        <v/>
      </c>
    </row>
    <row r="38808" spans="8:8">
      <c r="H38808" t="str">
        <f t="shared" si="313"/>
        <v/>
      </c>
    </row>
    <row r="38809" spans="8:8">
      <c r="H38809" t="str">
        <f t="shared" si="313"/>
        <v/>
      </c>
    </row>
    <row r="38810" spans="8:8">
      <c r="H38810" t="str">
        <f t="shared" si="313"/>
        <v/>
      </c>
    </row>
    <row r="38811" spans="8:8">
      <c r="H38811" t="str">
        <f t="shared" si="313"/>
        <v/>
      </c>
    </row>
    <row r="38812" spans="8:8">
      <c r="H38812" t="str">
        <f t="shared" si="313"/>
        <v/>
      </c>
    </row>
    <row r="38813" spans="8:8">
      <c r="H38813" t="str">
        <f t="shared" si="313"/>
        <v/>
      </c>
    </row>
    <row r="38814" spans="8:8">
      <c r="H38814" t="str">
        <f t="shared" si="313"/>
        <v/>
      </c>
    </row>
    <row r="38815" spans="8:8">
      <c r="H38815" t="str">
        <f t="shared" si="313"/>
        <v/>
      </c>
    </row>
    <row r="38816" spans="8:8">
      <c r="H38816" t="str">
        <f t="shared" si="313"/>
        <v/>
      </c>
    </row>
    <row r="38817" spans="8:8">
      <c r="H38817" t="str">
        <f t="shared" si="313"/>
        <v/>
      </c>
    </row>
    <row r="38818" spans="8:8">
      <c r="H38818" t="str">
        <f t="shared" ref="H38818:H38881" si="314">_xlfn.TEXTJOIN(", ", TRUE, G38818:G38818)</f>
        <v/>
      </c>
    </row>
    <row r="38819" spans="8:8">
      <c r="H38819" t="str">
        <f t="shared" si="314"/>
        <v/>
      </c>
    </row>
    <row r="38820" spans="8:8">
      <c r="H38820" t="str">
        <f t="shared" si="314"/>
        <v/>
      </c>
    </row>
    <row r="38821" spans="8:8">
      <c r="H38821" t="str">
        <f t="shared" si="314"/>
        <v/>
      </c>
    </row>
    <row r="38822" spans="8:8">
      <c r="H38822" t="str">
        <f t="shared" si="314"/>
        <v/>
      </c>
    </row>
    <row r="38823" spans="8:8">
      <c r="H38823" t="str">
        <f t="shared" si="314"/>
        <v/>
      </c>
    </row>
    <row r="38824" spans="8:8">
      <c r="H38824" t="str">
        <f t="shared" si="314"/>
        <v/>
      </c>
    </row>
    <row r="38825" spans="8:8">
      <c r="H38825" t="str">
        <f t="shared" si="314"/>
        <v/>
      </c>
    </row>
    <row r="38826" spans="8:8">
      <c r="H38826" t="str">
        <f t="shared" si="314"/>
        <v/>
      </c>
    </row>
    <row r="38827" spans="8:8">
      <c r="H38827" t="str">
        <f t="shared" si="314"/>
        <v/>
      </c>
    </row>
    <row r="38828" spans="8:8">
      <c r="H38828" t="str">
        <f t="shared" si="314"/>
        <v/>
      </c>
    </row>
    <row r="38829" spans="8:8">
      <c r="H38829" t="str">
        <f t="shared" si="314"/>
        <v/>
      </c>
    </row>
    <row r="38830" spans="8:8">
      <c r="H38830" t="str">
        <f t="shared" si="314"/>
        <v/>
      </c>
    </row>
    <row r="38831" spans="8:8">
      <c r="H38831" t="str">
        <f t="shared" si="314"/>
        <v/>
      </c>
    </row>
    <row r="38832" spans="8:8">
      <c r="H38832" t="str">
        <f t="shared" si="314"/>
        <v/>
      </c>
    </row>
    <row r="38833" spans="8:8">
      <c r="H38833" t="str">
        <f t="shared" si="314"/>
        <v/>
      </c>
    </row>
    <row r="38834" spans="8:8">
      <c r="H38834" t="str">
        <f t="shared" si="314"/>
        <v/>
      </c>
    </row>
    <row r="38835" spans="8:8">
      <c r="H38835" t="str">
        <f t="shared" si="314"/>
        <v/>
      </c>
    </row>
    <row r="38836" spans="8:8">
      <c r="H38836" t="str">
        <f t="shared" si="314"/>
        <v/>
      </c>
    </row>
    <row r="38837" spans="8:8">
      <c r="H38837" t="str">
        <f t="shared" si="314"/>
        <v/>
      </c>
    </row>
    <row r="38838" spans="8:8">
      <c r="H38838" t="str">
        <f t="shared" si="314"/>
        <v/>
      </c>
    </row>
    <row r="38839" spans="8:8">
      <c r="H38839" t="str">
        <f t="shared" si="314"/>
        <v/>
      </c>
    </row>
    <row r="38840" spans="8:8">
      <c r="H38840" t="str">
        <f t="shared" si="314"/>
        <v/>
      </c>
    </row>
    <row r="38841" spans="8:8">
      <c r="H38841" t="str">
        <f t="shared" si="314"/>
        <v/>
      </c>
    </row>
    <row r="38842" spans="8:8">
      <c r="H38842" t="str">
        <f t="shared" si="314"/>
        <v/>
      </c>
    </row>
    <row r="38843" spans="8:8">
      <c r="H38843" t="str">
        <f t="shared" si="314"/>
        <v/>
      </c>
    </row>
    <row r="38844" spans="8:8">
      <c r="H38844" t="str">
        <f t="shared" si="314"/>
        <v/>
      </c>
    </row>
    <row r="38845" spans="8:8">
      <c r="H38845" t="str">
        <f t="shared" si="314"/>
        <v/>
      </c>
    </row>
    <row r="38846" spans="8:8">
      <c r="H38846" t="str">
        <f t="shared" si="314"/>
        <v/>
      </c>
    </row>
    <row r="38847" spans="8:8">
      <c r="H38847" t="str">
        <f t="shared" si="314"/>
        <v/>
      </c>
    </row>
    <row r="38848" spans="8:8">
      <c r="H38848" t="str">
        <f t="shared" si="314"/>
        <v/>
      </c>
    </row>
    <row r="38849" spans="8:8">
      <c r="H38849" t="str">
        <f t="shared" si="314"/>
        <v/>
      </c>
    </row>
    <row r="38850" spans="8:8">
      <c r="H38850" t="str">
        <f t="shared" si="314"/>
        <v/>
      </c>
    </row>
    <row r="38851" spans="8:8">
      <c r="H38851" t="str">
        <f t="shared" si="314"/>
        <v/>
      </c>
    </row>
    <row r="38852" spans="8:8">
      <c r="H38852" t="str">
        <f t="shared" si="314"/>
        <v/>
      </c>
    </row>
    <row r="38853" spans="8:8">
      <c r="H38853" t="str">
        <f t="shared" si="314"/>
        <v/>
      </c>
    </row>
    <row r="38854" spans="8:8">
      <c r="H38854" t="str">
        <f t="shared" si="314"/>
        <v/>
      </c>
    </row>
    <row r="38855" spans="8:8">
      <c r="H38855" t="str">
        <f t="shared" si="314"/>
        <v/>
      </c>
    </row>
    <row r="38856" spans="8:8">
      <c r="H38856" t="str">
        <f t="shared" si="314"/>
        <v/>
      </c>
    </row>
    <row r="38857" spans="8:8">
      <c r="H38857" t="str">
        <f t="shared" si="314"/>
        <v/>
      </c>
    </row>
    <row r="38858" spans="8:8">
      <c r="H38858" t="str">
        <f t="shared" si="314"/>
        <v/>
      </c>
    </row>
    <row r="38859" spans="8:8">
      <c r="H38859" t="str">
        <f t="shared" si="314"/>
        <v/>
      </c>
    </row>
    <row r="38860" spans="8:8">
      <c r="H38860" t="str">
        <f t="shared" si="314"/>
        <v/>
      </c>
    </row>
    <row r="38861" spans="8:8">
      <c r="H38861" t="str">
        <f t="shared" si="314"/>
        <v/>
      </c>
    </row>
    <row r="38862" spans="8:8">
      <c r="H38862" t="str">
        <f t="shared" si="314"/>
        <v/>
      </c>
    </row>
    <row r="38863" spans="8:8">
      <c r="H38863" t="str">
        <f t="shared" si="314"/>
        <v/>
      </c>
    </row>
    <row r="38864" spans="8:8">
      <c r="H38864" t="str">
        <f t="shared" si="314"/>
        <v/>
      </c>
    </row>
    <row r="38865" spans="8:8">
      <c r="H38865" t="str">
        <f t="shared" si="314"/>
        <v/>
      </c>
    </row>
    <row r="38866" spans="8:8">
      <c r="H38866" t="str">
        <f t="shared" si="314"/>
        <v/>
      </c>
    </row>
    <row r="38867" spans="8:8">
      <c r="H38867" t="str">
        <f t="shared" si="314"/>
        <v/>
      </c>
    </row>
    <row r="38868" spans="8:8">
      <c r="H38868" t="str">
        <f t="shared" si="314"/>
        <v/>
      </c>
    </row>
    <row r="38869" spans="8:8">
      <c r="H38869" t="str">
        <f t="shared" si="314"/>
        <v/>
      </c>
    </row>
    <row r="38870" spans="8:8">
      <c r="H38870" t="str">
        <f t="shared" si="314"/>
        <v/>
      </c>
    </row>
    <row r="38871" spans="8:8">
      <c r="H38871" t="str">
        <f t="shared" si="314"/>
        <v/>
      </c>
    </row>
    <row r="38872" spans="8:8">
      <c r="H38872" t="str">
        <f t="shared" si="314"/>
        <v/>
      </c>
    </row>
    <row r="38873" spans="8:8">
      <c r="H38873" t="str">
        <f t="shared" si="314"/>
        <v/>
      </c>
    </row>
    <row r="38874" spans="8:8">
      <c r="H38874" t="str">
        <f t="shared" si="314"/>
        <v/>
      </c>
    </row>
    <row r="38875" spans="8:8">
      <c r="H38875" t="str">
        <f t="shared" si="314"/>
        <v/>
      </c>
    </row>
    <row r="38876" spans="8:8">
      <c r="H38876" t="str">
        <f t="shared" si="314"/>
        <v/>
      </c>
    </row>
    <row r="38877" spans="8:8">
      <c r="H38877" t="str">
        <f t="shared" si="314"/>
        <v/>
      </c>
    </row>
    <row r="38878" spans="8:8">
      <c r="H38878" t="str">
        <f t="shared" si="314"/>
        <v/>
      </c>
    </row>
    <row r="38879" spans="8:8">
      <c r="H38879" t="str">
        <f t="shared" si="314"/>
        <v/>
      </c>
    </row>
    <row r="38880" spans="8:8">
      <c r="H38880" t="str">
        <f t="shared" si="314"/>
        <v/>
      </c>
    </row>
    <row r="38881" spans="8:8">
      <c r="H38881" t="str">
        <f t="shared" si="314"/>
        <v/>
      </c>
    </row>
    <row r="38882" spans="8:8">
      <c r="H38882" t="str">
        <f t="shared" ref="H38882:H38945" si="315">_xlfn.TEXTJOIN(", ", TRUE, G38882:G38882)</f>
        <v/>
      </c>
    </row>
    <row r="38883" spans="8:8">
      <c r="H38883" t="str">
        <f t="shared" si="315"/>
        <v/>
      </c>
    </row>
    <row r="38884" spans="8:8">
      <c r="H38884" t="str">
        <f t="shared" si="315"/>
        <v/>
      </c>
    </row>
    <row r="38885" spans="8:8">
      <c r="H38885" t="str">
        <f t="shared" si="315"/>
        <v/>
      </c>
    </row>
    <row r="38886" spans="8:8">
      <c r="H38886" t="str">
        <f t="shared" si="315"/>
        <v/>
      </c>
    </row>
    <row r="38887" spans="8:8">
      <c r="H38887" t="str">
        <f t="shared" si="315"/>
        <v/>
      </c>
    </row>
    <row r="38888" spans="8:8">
      <c r="H38888" t="str">
        <f t="shared" si="315"/>
        <v/>
      </c>
    </row>
    <row r="38889" spans="8:8">
      <c r="H38889" t="str">
        <f t="shared" si="315"/>
        <v/>
      </c>
    </row>
    <row r="38890" spans="8:8">
      <c r="H38890" t="str">
        <f t="shared" si="315"/>
        <v/>
      </c>
    </row>
    <row r="38891" spans="8:8">
      <c r="H38891" t="str">
        <f t="shared" si="315"/>
        <v/>
      </c>
    </row>
    <row r="38892" spans="8:8">
      <c r="H38892" t="str">
        <f t="shared" si="315"/>
        <v/>
      </c>
    </row>
    <row r="38893" spans="8:8">
      <c r="H38893" t="str">
        <f t="shared" si="315"/>
        <v/>
      </c>
    </row>
    <row r="38894" spans="8:8">
      <c r="H38894" t="str">
        <f t="shared" si="315"/>
        <v/>
      </c>
    </row>
    <row r="38895" spans="8:8">
      <c r="H38895" t="str">
        <f t="shared" si="315"/>
        <v/>
      </c>
    </row>
    <row r="38896" spans="8:8">
      <c r="H38896" t="str">
        <f t="shared" si="315"/>
        <v/>
      </c>
    </row>
    <row r="38897" spans="8:8">
      <c r="H38897" t="str">
        <f t="shared" si="315"/>
        <v/>
      </c>
    </row>
    <row r="38898" spans="8:8">
      <c r="H38898" t="str">
        <f t="shared" si="315"/>
        <v/>
      </c>
    </row>
    <row r="38899" spans="8:8">
      <c r="H38899" t="str">
        <f t="shared" si="315"/>
        <v/>
      </c>
    </row>
    <row r="38900" spans="8:8">
      <c r="H38900" t="str">
        <f t="shared" si="315"/>
        <v/>
      </c>
    </row>
    <row r="38901" spans="8:8">
      <c r="H38901" t="str">
        <f t="shared" si="315"/>
        <v/>
      </c>
    </row>
    <row r="38902" spans="8:8">
      <c r="H38902" t="str">
        <f t="shared" si="315"/>
        <v/>
      </c>
    </row>
    <row r="38903" spans="8:8">
      <c r="H38903" t="str">
        <f t="shared" si="315"/>
        <v/>
      </c>
    </row>
    <row r="38904" spans="8:8">
      <c r="H38904" t="str">
        <f t="shared" si="315"/>
        <v/>
      </c>
    </row>
    <row r="38905" spans="8:8">
      <c r="H38905" t="str">
        <f t="shared" si="315"/>
        <v/>
      </c>
    </row>
    <row r="38906" spans="8:8">
      <c r="H38906" t="str">
        <f t="shared" si="315"/>
        <v/>
      </c>
    </row>
    <row r="38907" spans="8:8">
      <c r="H38907" t="str">
        <f t="shared" si="315"/>
        <v/>
      </c>
    </row>
    <row r="38908" spans="8:8">
      <c r="H38908" t="str">
        <f t="shared" si="315"/>
        <v/>
      </c>
    </row>
    <row r="38909" spans="8:8">
      <c r="H38909" t="str">
        <f t="shared" si="315"/>
        <v/>
      </c>
    </row>
    <row r="38910" spans="8:8">
      <c r="H38910" t="str">
        <f t="shared" si="315"/>
        <v/>
      </c>
    </row>
    <row r="38911" spans="8:8">
      <c r="H38911" t="str">
        <f t="shared" si="315"/>
        <v/>
      </c>
    </row>
    <row r="38912" spans="8:8">
      <c r="H38912" t="str">
        <f t="shared" si="315"/>
        <v/>
      </c>
    </row>
    <row r="38913" spans="8:8">
      <c r="H38913" t="str">
        <f t="shared" si="315"/>
        <v/>
      </c>
    </row>
    <row r="38914" spans="8:8">
      <c r="H38914" t="str">
        <f t="shared" si="315"/>
        <v/>
      </c>
    </row>
    <row r="38915" spans="8:8">
      <c r="H38915" t="str">
        <f t="shared" si="315"/>
        <v/>
      </c>
    </row>
    <row r="38916" spans="8:8">
      <c r="H38916" t="str">
        <f t="shared" si="315"/>
        <v/>
      </c>
    </row>
    <row r="38917" spans="8:8">
      <c r="H38917" t="str">
        <f t="shared" si="315"/>
        <v/>
      </c>
    </row>
    <row r="38918" spans="8:8">
      <c r="H38918" t="str">
        <f t="shared" si="315"/>
        <v/>
      </c>
    </row>
    <row r="38919" spans="8:8">
      <c r="H38919" t="str">
        <f t="shared" si="315"/>
        <v/>
      </c>
    </row>
    <row r="38920" spans="8:8">
      <c r="H38920" t="str">
        <f t="shared" si="315"/>
        <v/>
      </c>
    </row>
    <row r="38921" spans="8:8">
      <c r="H38921" t="str">
        <f t="shared" si="315"/>
        <v/>
      </c>
    </row>
    <row r="38922" spans="8:8">
      <c r="H38922" t="str">
        <f t="shared" si="315"/>
        <v/>
      </c>
    </row>
    <row r="38923" spans="8:8">
      <c r="H38923" t="str">
        <f t="shared" si="315"/>
        <v/>
      </c>
    </row>
    <row r="38924" spans="8:8">
      <c r="H38924" t="str">
        <f t="shared" si="315"/>
        <v/>
      </c>
    </row>
    <row r="38925" spans="8:8">
      <c r="H38925" t="str">
        <f t="shared" si="315"/>
        <v/>
      </c>
    </row>
    <row r="38926" spans="8:8">
      <c r="H38926" t="str">
        <f t="shared" si="315"/>
        <v/>
      </c>
    </row>
    <row r="38927" spans="8:8">
      <c r="H38927" t="str">
        <f t="shared" si="315"/>
        <v/>
      </c>
    </row>
    <row r="38928" spans="8:8">
      <c r="H38928" t="str">
        <f t="shared" si="315"/>
        <v/>
      </c>
    </row>
    <row r="38929" spans="8:8">
      <c r="H38929" t="str">
        <f t="shared" si="315"/>
        <v/>
      </c>
    </row>
    <row r="38930" spans="8:8">
      <c r="H38930" t="str">
        <f t="shared" si="315"/>
        <v/>
      </c>
    </row>
    <row r="38931" spans="8:8">
      <c r="H38931" t="str">
        <f t="shared" si="315"/>
        <v/>
      </c>
    </row>
    <row r="38932" spans="8:8">
      <c r="H38932" t="str">
        <f t="shared" si="315"/>
        <v/>
      </c>
    </row>
    <row r="38933" spans="8:8">
      <c r="H38933" t="str">
        <f t="shared" si="315"/>
        <v/>
      </c>
    </row>
    <row r="38934" spans="8:8">
      <c r="H38934" t="str">
        <f t="shared" si="315"/>
        <v/>
      </c>
    </row>
    <row r="38935" spans="8:8">
      <c r="H38935" t="str">
        <f t="shared" si="315"/>
        <v/>
      </c>
    </row>
    <row r="38936" spans="8:8">
      <c r="H38936" t="str">
        <f t="shared" si="315"/>
        <v/>
      </c>
    </row>
    <row r="38937" spans="8:8">
      <c r="H38937" t="str">
        <f t="shared" si="315"/>
        <v/>
      </c>
    </row>
    <row r="38938" spans="8:8">
      <c r="H38938" t="str">
        <f t="shared" si="315"/>
        <v/>
      </c>
    </row>
    <row r="38939" spans="8:8">
      <c r="H38939" t="str">
        <f t="shared" si="315"/>
        <v/>
      </c>
    </row>
    <row r="38940" spans="8:8">
      <c r="H38940" t="str">
        <f t="shared" si="315"/>
        <v/>
      </c>
    </row>
    <row r="38941" spans="8:8">
      <c r="H38941" t="str">
        <f t="shared" si="315"/>
        <v/>
      </c>
    </row>
    <row r="38942" spans="8:8">
      <c r="H38942" t="str">
        <f t="shared" si="315"/>
        <v/>
      </c>
    </row>
    <row r="38943" spans="8:8">
      <c r="H38943" t="str">
        <f t="shared" si="315"/>
        <v/>
      </c>
    </row>
    <row r="38944" spans="8:8">
      <c r="H38944" t="str">
        <f t="shared" si="315"/>
        <v/>
      </c>
    </row>
    <row r="38945" spans="8:8">
      <c r="H38945" t="str">
        <f t="shared" si="315"/>
        <v/>
      </c>
    </row>
    <row r="38946" spans="8:8">
      <c r="H38946" t="str">
        <f t="shared" ref="H38946:H39009" si="316">_xlfn.TEXTJOIN(", ", TRUE, G38946:G38946)</f>
        <v/>
      </c>
    </row>
    <row r="38947" spans="8:8">
      <c r="H38947" t="str">
        <f t="shared" si="316"/>
        <v/>
      </c>
    </row>
    <row r="38948" spans="8:8">
      <c r="H38948" t="str">
        <f t="shared" si="316"/>
        <v/>
      </c>
    </row>
    <row r="38949" spans="8:8">
      <c r="H38949" t="str">
        <f t="shared" si="316"/>
        <v/>
      </c>
    </row>
    <row r="38950" spans="8:8">
      <c r="H38950" t="str">
        <f t="shared" si="316"/>
        <v/>
      </c>
    </row>
    <row r="38951" spans="8:8">
      <c r="H38951" t="str">
        <f t="shared" si="316"/>
        <v/>
      </c>
    </row>
    <row r="38952" spans="8:8">
      <c r="H38952" t="str">
        <f t="shared" si="316"/>
        <v/>
      </c>
    </row>
    <row r="38953" spans="8:8">
      <c r="H38953" t="str">
        <f t="shared" si="316"/>
        <v/>
      </c>
    </row>
    <row r="38954" spans="8:8">
      <c r="H38954" t="str">
        <f t="shared" si="316"/>
        <v/>
      </c>
    </row>
    <row r="38955" spans="8:8">
      <c r="H38955" t="str">
        <f t="shared" si="316"/>
        <v/>
      </c>
    </row>
    <row r="38956" spans="8:8">
      <c r="H38956" t="str">
        <f t="shared" si="316"/>
        <v/>
      </c>
    </row>
    <row r="38957" spans="8:8">
      <c r="H38957" t="str">
        <f t="shared" si="316"/>
        <v/>
      </c>
    </row>
    <row r="38958" spans="8:8">
      <c r="H38958" t="str">
        <f t="shared" si="316"/>
        <v/>
      </c>
    </row>
    <row r="38959" spans="8:8">
      <c r="H38959" t="str">
        <f t="shared" si="316"/>
        <v/>
      </c>
    </row>
    <row r="38960" spans="8:8">
      <c r="H38960" t="str">
        <f t="shared" si="316"/>
        <v/>
      </c>
    </row>
    <row r="38961" spans="8:8">
      <c r="H38961" t="str">
        <f t="shared" si="316"/>
        <v/>
      </c>
    </row>
    <row r="38962" spans="8:8">
      <c r="H38962" t="str">
        <f t="shared" si="316"/>
        <v/>
      </c>
    </row>
    <row r="38963" spans="8:8">
      <c r="H38963" t="str">
        <f t="shared" si="316"/>
        <v/>
      </c>
    </row>
    <row r="38964" spans="8:8">
      <c r="H38964" t="str">
        <f t="shared" si="316"/>
        <v/>
      </c>
    </row>
    <row r="38965" spans="8:8">
      <c r="H38965" t="str">
        <f t="shared" si="316"/>
        <v/>
      </c>
    </row>
    <row r="38966" spans="8:8">
      <c r="H38966" t="str">
        <f t="shared" si="316"/>
        <v/>
      </c>
    </row>
    <row r="38967" spans="8:8">
      <c r="H38967" t="str">
        <f t="shared" si="316"/>
        <v/>
      </c>
    </row>
    <row r="38968" spans="8:8">
      <c r="H38968" t="str">
        <f t="shared" si="316"/>
        <v/>
      </c>
    </row>
    <row r="38969" spans="8:8">
      <c r="H38969" t="str">
        <f t="shared" si="316"/>
        <v/>
      </c>
    </row>
    <row r="38970" spans="8:8">
      <c r="H38970" t="str">
        <f t="shared" si="316"/>
        <v/>
      </c>
    </row>
    <row r="38971" spans="8:8">
      <c r="H38971" t="str">
        <f t="shared" si="316"/>
        <v/>
      </c>
    </row>
    <row r="38972" spans="8:8">
      <c r="H38972" t="str">
        <f t="shared" si="316"/>
        <v/>
      </c>
    </row>
    <row r="38973" spans="8:8">
      <c r="H38973" t="str">
        <f t="shared" si="316"/>
        <v/>
      </c>
    </row>
    <row r="38974" spans="8:8">
      <c r="H38974" t="str">
        <f t="shared" si="316"/>
        <v/>
      </c>
    </row>
    <row r="38975" spans="8:8">
      <c r="H38975" t="str">
        <f t="shared" si="316"/>
        <v/>
      </c>
    </row>
    <row r="38976" spans="8:8">
      <c r="H38976" t="str">
        <f t="shared" si="316"/>
        <v/>
      </c>
    </row>
    <row r="38977" spans="8:8">
      <c r="H38977" t="str">
        <f t="shared" si="316"/>
        <v/>
      </c>
    </row>
    <row r="38978" spans="8:8">
      <c r="H38978" t="str">
        <f t="shared" si="316"/>
        <v/>
      </c>
    </row>
    <row r="38979" spans="8:8">
      <c r="H38979" t="str">
        <f t="shared" si="316"/>
        <v/>
      </c>
    </row>
    <row r="38980" spans="8:8">
      <c r="H38980" t="str">
        <f t="shared" si="316"/>
        <v/>
      </c>
    </row>
    <row r="38981" spans="8:8">
      <c r="H38981" t="str">
        <f t="shared" si="316"/>
        <v/>
      </c>
    </row>
    <row r="38982" spans="8:8">
      <c r="H38982" t="str">
        <f t="shared" si="316"/>
        <v/>
      </c>
    </row>
    <row r="38983" spans="8:8">
      <c r="H38983" t="str">
        <f t="shared" si="316"/>
        <v/>
      </c>
    </row>
    <row r="38984" spans="8:8">
      <c r="H38984" t="str">
        <f t="shared" si="316"/>
        <v/>
      </c>
    </row>
    <row r="38985" spans="8:8">
      <c r="H38985" t="str">
        <f t="shared" si="316"/>
        <v/>
      </c>
    </row>
    <row r="38986" spans="8:8">
      <c r="H38986" t="str">
        <f t="shared" si="316"/>
        <v/>
      </c>
    </row>
    <row r="38987" spans="8:8">
      <c r="H38987" t="str">
        <f t="shared" si="316"/>
        <v/>
      </c>
    </row>
    <row r="38988" spans="8:8">
      <c r="H38988" t="str">
        <f t="shared" si="316"/>
        <v/>
      </c>
    </row>
    <row r="38989" spans="8:8">
      <c r="H38989" t="str">
        <f t="shared" si="316"/>
        <v/>
      </c>
    </row>
    <row r="38990" spans="8:8">
      <c r="H38990" t="str">
        <f t="shared" si="316"/>
        <v/>
      </c>
    </row>
    <row r="38991" spans="8:8">
      <c r="H38991" t="str">
        <f t="shared" si="316"/>
        <v/>
      </c>
    </row>
    <row r="38992" spans="8:8">
      <c r="H38992" t="str">
        <f t="shared" si="316"/>
        <v/>
      </c>
    </row>
    <row r="38993" spans="8:8">
      <c r="H38993" t="str">
        <f t="shared" si="316"/>
        <v/>
      </c>
    </row>
    <row r="38994" spans="8:8">
      <c r="H38994" t="str">
        <f t="shared" si="316"/>
        <v/>
      </c>
    </row>
    <row r="38995" spans="8:8">
      <c r="H38995" t="str">
        <f t="shared" si="316"/>
        <v/>
      </c>
    </row>
    <row r="38996" spans="8:8">
      <c r="H38996" t="str">
        <f t="shared" si="316"/>
        <v/>
      </c>
    </row>
    <row r="38997" spans="8:8">
      <c r="H38997" t="str">
        <f t="shared" si="316"/>
        <v/>
      </c>
    </row>
    <row r="38998" spans="8:8">
      <c r="H38998" t="str">
        <f t="shared" si="316"/>
        <v/>
      </c>
    </row>
    <row r="38999" spans="8:8">
      <c r="H38999" t="str">
        <f t="shared" si="316"/>
        <v/>
      </c>
    </row>
    <row r="39000" spans="8:8">
      <c r="H39000" t="str">
        <f t="shared" si="316"/>
        <v/>
      </c>
    </row>
    <row r="39001" spans="8:8">
      <c r="H39001" t="str">
        <f t="shared" si="316"/>
        <v/>
      </c>
    </row>
    <row r="39002" spans="8:8">
      <c r="H39002" t="str">
        <f t="shared" si="316"/>
        <v/>
      </c>
    </row>
    <row r="39003" spans="8:8">
      <c r="H39003" t="str">
        <f t="shared" si="316"/>
        <v/>
      </c>
    </row>
    <row r="39004" spans="8:8">
      <c r="H39004" t="str">
        <f t="shared" si="316"/>
        <v/>
      </c>
    </row>
    <row r="39005" spans="8:8">
      <c r="H39005" t="str">
        <f t="shared" si="316"/>
        <v/>
      </c>
    </row>
    <row r="39006" spans="8:8">
      <c r="H39006" t="str">
        <f t="shared" si="316"/>
        <v/>
      </c>
    </row>
    <row r="39007" spans="8:8">
      <c r="H39007" t="str">
        <f t="shared" si="316"/>
        <v/>
      </c>
    </row>
    <row r="39008" spans="8:8">
      <c r="H39008" t="str">
        <f t="shared" si="316"/>
        <v/>
      </c>
    </row>
    <row r="39009" spans="8:8">
      <c r="H39009" t="str">
        <f t="shared" si="316"/>
        <v/>
      </c>
    </row>
    <row r="39010" spans="8:8">
      <c r="H39010" t="str">
        <f t="shared" ref="H39010:H39073" si="317">_xlfn.TEXTJOIN(", ", TRUE, G39010:G39010)</f>
        <v/>
      </c>
    </row>
    <row r="39011" spans="8:8">
      <c r="H39011" t="str">
        <f t="shared" si="317"/>
        <v/>
      </c>
    </row>
    <row r="39012" spans="8:8">
      <c r="H39012" t="str">
        <f t="shared" si="317"/>
        <v/>
      </c>
    </row>
    <row r="39013" spans="8:8">
      <c r="H39013" t="str">
        <f t="shared" si="317"/>
        <v/>
      </c>
    </row>
    <row r="39014" spans="8:8">
      <c r="H39014" t="str">
        <f t="shared" si="317"/>
        <v/>
      </c>
    </row>
    <row r="39015" spans="8:8">
      <c r="H39015" t="str">
        <f t="shared" si="317"/>
        <v/>
      </c>
    </row>
    <row r="39016" spans="8:8">
      <c r="H39016" t="str">
        <f t="shared" si="317"/>
        <v/>
      </c>
    </row>
    <row r="39017" spans="8:8">
      <c r="H39017" t="str">
        <f t="shared" si="317"/>
        <v/>
      </c>
    </row>
    <row r="39018" spans="8:8">
      <c r="H39018" t="str">
        <f t="shared" si="317"/>
        <v/>
      </c>
    </row>
    <row r="39019" spans="8:8">
      <c r="H39019" t="str">
        <f t="shared" si="317"/>
        <v/>
      </c>
    </row>
    <row r="39020" spans="8:8">
      <c r="H39020" t="str">
        <f t="shared" si="317"/>
        <v/>
      </c>
    </row>
    <row r="39021" spans="8:8">
      <c r="H39021" t="str">
        <f t="shared" si="317"/>
        <v/>
      </c>
    </row>
    <row r="39022" spans="8:8">
      <c r="H39022" t="str">
        <f t="shared" si="317"/>
        <v/>
      </c>
    </row>
    <row r="39023" spans="8:8">
      <c r="H39023" t="str">
        <f t="shared" si="317"/>
        <v/>
      </c>
    </row>
    <row r="39024" spans="8:8">
      <c r="H39024" t="str">
        <f t="shared" si="317"/>
        <v/>
      </c>
    </row>
    <row r="39025" spans="8:8">
      <c r="H39025" t="str">
        <f t="shared" si="317"/>
        <v/>
      </c>
    </row>
    <row r="39026" spans="8:8">
      <c r="H39026" t="str">
        <f t="shared" si="317"/>
        <v/>
      </c>
    </row>
    <row r="39027" spans="8:8">
      <c r="H39027" t="str">
        <f t="shared" si="317"/>
        <v/>
      </c>
    </row>
    <row r="39028" spans="8:8">
      <c r="H39028" t="str">
        <f t="shared" si="317"/>
        <v/>
      </c>
    </row>
    <row r="39029" spans="8:8">
      <c r="H39029" t="str">
        <f t="shared" si="317"/>
        <v/>
      </c>
    </row>
    <row r="39030" spans="8:8">
      <c r="H39030" t="str">
        <f t="shared" si="317"/>
        <v/>
      </c>
    </row>
    <row r="39031" spans="8:8">
      <c r="H39031" t="str">
        <f t="shared" si="317"/>
        <v/>
      </c>
    </row>
    <row r="39032" spans="8:8">
      <c r="H39032" t="str">
        <f t="shared" si="317"/>
        <v/>
      </c>
    </row>
    <row r="39033" spans="8:8">
      <c r="H39033" t="str">
        <f t="shared" si="317"/>
        <v/>
      </c>
    </row>
    <row r="39034" spans="8:8">
      <c r="H39034" t="str">
        <f t="shared" si="317"/>
        <v/>
      </c>
    </row>
    <row r="39035" spans="8:8">
      <c r="H39035" t="str">
        <f t="shared" si="317"/>
        <v/>
      </c>
    </row>
    <row r="39036" spans="8:8">
      <c r="H39036" t="str">
        <f t="shared" si="317"/>
        <v/>
      </c>
    </row>
    <row r="39037" spans="8:8">
      <c r="H39037" t="str">
        <f t="shared" si="317"/>
        <v/>
      </c>
    </row>
    <row r="39038" spans="8:8">
      <c r="H39038" t="str">
        <f t="shared" si="317"/>
        <v/>
      </c>
    </row>
    <row r="39039" spans="8:8">
      <c r="H39039" t="str">
        <f t="shared" si="317"/>
        <v/>
      </c>
    </row>
    <row r="39040" spans="8:8">
      <c r="H39040" t="str">
        <f t="shared" si="317"/>
        <v/>
      </c>
    </row>
    <row r="39041" spans="8:8">
      <c r="H39041" t="str">
        <f t="shared" si="317"/>
        <v/>
      </c>
    </row>
    <row r="39042" spans="8:8">
      <c r="H39042" t="str">
        <f t="shared" si="317"/>
        <v/>
      </c>
    </row>
    <row r="39043" spans="8:8">
      <c r="H39043" t="str">
        <f t="shared" si="317"/>
        <v/>
      </c>
    </row>
    <row r="39044" spans="8:8">
      <c r="H39044" t="str">
        <f t="shared" si="317"/>
        <v/>
      </c>
    </row>
    <row r="39045" spans="8:8">
      <c r="H39045" t="str">
        <f t="shared" si="317"/>
        <v/>
      </c>
    </row>
    <row r="39046" spans="8:8">
      <c r="H39046" t="str">
        <f t="shared" si="317"/>
        <v/>
      </c>
    </row>
    <row r="39047" spans="8:8">
      <c r="H39047" t="str">
        <f t="shared" si="317"/>
        <v/>
      </c>
    </row>
    <row r="39048" spans="8:8">
      <c r="H39048" t="str">
        <f t="shared" si="317"/>
        <v/>
      </c>
    </row>
    <row r="39049" spans="8:8">
      <c r="H39049" t="str">
        <f t="shared" si="317"/>
        <v/>
      </c>
    </row>
    <row r="39050" spans="8:8">
      <c r="H39050" t="str">
        <f t="shared" si="317"/>
        <v/>
      </c>
    </row>
    <row r="39051" spans="8:8">
      <c r="H39051" t="str">
        <f t="shared" si="317"/>
        <v/>
      </c>
    </row>
    <row r="39052" spans="8:8">
      <c r="H39052" t="str">
        <f t="shared" si="317"/>
        <v/>
      </c>
    </row>
    <row r="39053" spans="8:8">
      <c r="H39053" t="str">
        <f t="shared" si="317"/>
        <v/>
      </c>
    </row>
    <row r="39054" spans="8:8">
      <c r="H39054" t="str">
        <f t="shared" si="317"/>
        <v/>
      </c>
    </row>
    <row r="39055" spans="8:8">
      <c r="H39055" t="str">
        <f t="shared" si="317"/>
        <v/>
      </c>
    </row>
    <row r="39056" spans="8:8">
      <c r="H39056" t="str">
        <f t="shared" si="317"/>
        <v/>
      </c>
    </row>
    <row r="39057" spans="8:8">
      <c r="H39057" t="str">
        <f t="shared" si="317"/>
        <v/>
      </c>
    </row>
    <row r="39058" spans="8:8">
      <c r="H39058" t="str">
        <f t="shared" si="317"/>
        <v/>
      </c>
    </row>
    <row r="39059" spans="8:8">
      <c r="H39059" t="str">
        <f t="shared" si="317"/>
        <v/>
      </c>
    </row>
    <row r="39060" spans="8:8">
      <c r="H39060" t="str">
        <f t="shared" si="317"/>
        <v/>
      </c>
    </row>
    <row r="39061" spans="8:8">
      <c r="H39061" t="str">
        <f t="shared" si="317"/>
        <v/>
      </c>
    </row>
    <row r="39062" spans="8:8">
      <c r="H39062" t="str">
        <f t="shared" si="317"/>
        <v/>
      </c>
    </row>
    <row r="39063" spans="8:8">
      <c r="H39063" t="str">
        <f t="shared" si="317"/>
        <v/>
      </c>
    </row>
    <row r="39064" spans="8:8">
      <c r="H39064" t="str">
        <f t="shared" si="317"/>
        <v/>
      </c>
    </row>
    <row r="39065" spans="8:8">
      <c r="H39065" t="str">
        <f t="shared" si="317"/>
        <v/>
      </c>
    </row>
    <row r="39066" spans="8:8">
      <c r="H39066" t="str">
        <f t="shared" si="317"/>
        <v/>
      </c>
    </row>
    <row r="39067" spans="8:8">
      <c r="H39067" t="str">
        <f t="shared" si="317"/>
        <v/>
      </c>
    </row>
    <row r="39068" spans="8:8">
      <c r="H39068" t="str">
        <f t="shared" si="317"/>
        <v/>
      </c>
    </row>
    <row r="39069" spans="8:8">
      <c r="H39069" t="str">
        <f t="shared" si="317"/>
        <v/>
      </c>
    </row>
    <row r="39070" spans="8:8">
      <c r="H39070" t="str">
        <f t="shared" si="317"/>
        <v/>
      </c>
    </row>
    <row r="39071" spans="8:8">
      <c r="H39071" t="str">
        <f t="shared" si="317"/>
        <v/>
      </c>
    </row>
    <row r="39072" spans="8:8">
      <c r="H39072" t="str">
        <f t="shared" si="317"/>
        <v/>
      </c>
    </row>
    <row r="39073" spans="8:8">
      <c r="H39073" t="str">
        <f t="shared" si="317"/>
        <v/>
      </c>
    </row>
    <row r="39074" spans="8:8">
      <c r="H39074" t="str">
        <f t="shared" ref="H39074:H39137" si="318">_xlfn.TEXTJOIN(", ", TRUE, G39074:G39074)</f>
        <v/>
      </c>
    </row>
    <row r="39075" spans="8:8">
      <c r="H39075" t="str">
        <f t="shared" si="318"/>
        <v/>
      </c>
    </row>
    <row r="39076" spans="8:8">
      <c r="H39076" t="str">
        <f t="shared" si="318"/>
        <v/>
      </c>
    </row>
    <row r="39077" spans="8:8">
      <c r="H39077" t="str">
        <f t="shared" si="318"/>
        <v/>
      </c>
    </row>
    <row r="39078" spans="8:8">
      <c r="H39078" t="str">
        <f t="shared" si="318"/>
        <v/>
      </c>
    </row>
    <row r="39079" spans="8:8">
      <c r="H39079" t="str">
        <f t="shared" si="318"/>
        <v/>
      </c>
    </row>
    <row r="39080" spans="8:8">
      <c r="H39080" t="str">
        <f t="shared" si="318"/>
        <v/>
      </c>
    </row>
    <row r="39081" spans="8:8">
      <c r="H39081" t="str">
        <f t="shared" si="318"/>
        <v/>
      </c>
    </row>
    <row r="39082" spans="8:8">
      <c r="H39082" t="str">
        <f t="shared" si="318"/>
        <v/>
      </c>
    </row>
    <row r="39083" spans="8:8">
      <c r="H39083" t="str">
        <f t="shared" si="318"/>
        <v/>
      </c>
    </row>
    <row r="39084" spans="8:8">
      <c r="H39084" t="str">
        <f t="shared" si="318"/>
        <v/>
      </c>
    </row>
    <row r="39085" spans="8:8">
      <c r="H39085" t="str">
        <f t="shared" si="318"/>
        <v/>
      </c>
    </row>
    <row r="39086" spans="8:8">
      <c r="H39086" t="str">
        <f t="shared" si="318"/>
        <v/>
      </c>
    </row>
    <row r="39087" spans="8:8">
      <c r="H39087" t="str">
        <f t="shared" si="318"/>
        <v/>
      </c>
    </row>
    <row r="39088" spans="8:8">
      <c r="H39088" t="str">
        <f t="shared" si="318"/>
        <v/>
      </c>
    </row>
    <row r="39089" spans="8:8">
      <c r="H39089" t="str">
        <f t="shared" si="318"/>
        <v/>
      </c>
    </row>
    <row r="39090" spans="8:8">
      <c r="H39090" t="str">
        <f t="shared" si="318"/>
        <v/>
      </c>
    </row>
    <row r="39091" spans="8:8">
      <c r="H39091" t="str">
        <f t="shared" si="318"/>
        <v/>
      </c>
    </row>
    <row r="39092" spans="8:8">
      <c r="H39092" t="str">
        <f t="shared" si="318"/>
        <v/>
      </c>
    </row>
    <row r="39093" spans="8:8">
      <c r="H39093" t="str">
        <f t="shared" si="318"/>
        <v/>
      </c>
    </row>
    <row r="39094" spans="8:8">
      <c r="H39094" t="str">
        <f t="shared" si="318"/>
        <v/>
      </c>
    </row>
    <row r="39095" spans="8:8">
      <c r="H39095" t="str">
        <f t="shared" si="318"/>
        <v/>
      </c>
    </row>
    <row r="39096" spans="8:8">
      <c r="H39096" t="str">
        <f t="shared" si="318"/>
        <v/>
      </c>
    </row>
    <row r="39097" spans="8:8">
      <c r="H39097" t="str">
        <f t="shared" si="318"/>
        <v/>
      </c>
    </row>
    <row r="39098" spans="8:8">
      <c r="H39098" t="str">
        <f t="shared" si="318"/>
        <v/>
      </c>
    </row>
    <row r="39099" spans="8:8">
      <c r="H39099" t="str">
        <f t="shared" si="318"/>
        <v/>
      </c>
    </row>
    <row r="39100" spans="8:8">
      <c r="H39100" t="str">
        <f t="shared" si="318"/>
        <v/>
      </c>
    </row>
    <row r="39101" spans="8:8">
      <c r="H39101" t="str">
        <f t="shared" si="318"/>
        <v/>
      </c>
    </row>
    <row r="39102" spans="8:8">
      <c r="H39102" t="str">
        <f t="shared" si="318"/>
        <v/>
      </c>
    </row>
    <row r="39103" spans="8:8">
      <c r="H39103" t="str">
        <f t="shared" si="318"/>
        <v/>
      </c>
    </row>
    <row r="39104" spans="8:8">
      <c r="H39104" t="str">
        <f t="shared" si="318"/>
        <v/>
      </c>
    </row>
    <row r="39105" spans="8:8">
      <c r="H39105" t="str">
        <f t="shared" si="318"/>
        <v/>
      </c>
    </row>
    <row r="39106" spans="8:8">
      <c r="H39106" t="str">
        <f t="shared" si="318"/>
        <v/>
      </c>
    </row>
    <row r="39107" spans="8:8">
      <c r="H39107" t="str">
        <f t="shared" si="318"/>
        <v/>
      </c>
    </row>
    <row r="39108" spans="8:8">
      <c r="H39108" t="str">
        <f t="shared" si="318"/>
        <v/>
      </c>
    </row>
    <row r="39109" spans="8:8">
      <c r="H39109" t="str">
        <f t="shared" si="318"/>
        <v/>
      </c>
    </row>
    <row r="39110" spans="8:8">
      <c r="H39110" t="str">
        <f t="shared" si="318"/>
        <v/>
      </c>
    </row>
    <row r="39111" spans="8:8">
      <c r="H39111" t="str">
        <f t="shared" si="318"/>
        <v/>
      </c>
    </row>
    <row r="39112" spans="8:8">
      <c r="H39112" t="str">
        <f t="shared" si="318"/>
        <v/>
      </c>
    </row>
    <row r="39113" spans="8:8">
      <c r="H39113" t="str">
        <f t="shared" si="318"/>
        <v/>
      </c>
    </row>
    <row r="39114" spans="8:8">
      <c r="H39114" t="str">
        <f t="shared" si="318"/>
        <v/>
      </c>
    </row>
    <row r="39115" spans="8:8">
      <c r="H39115" t="str">
        <f t="shared" si="318"/>
        <v/>
      </c>
    </row>
    <row r="39116" spans="8:8">
      <c r="H39116" t="str">
        <f t="shared" si="318"/>
        <v/>
      </c>
    </row>
    <row r="39117" spans="8:8">
      <c r="H39117" t="str">
        <f t="shared" si="318"/>
        <v/>
      </c>
    </row>
    <row r="39118" spans="8:8">
      <c r="H39118" t="str">
        <f t="shared" si="318"/>
        <v/>
      </c>
    </row>
    <row r="39119" spans="8:8">
      <c r="H39119" t="str">
        <f t="shared" si="318"/>
        <v/>
      </c>
    </row>
    <row r="39120" spans="8:8">
      <c r="H39120" t="str">
        <f t="shared" si="318"/>
        <v/>
      </c>
    </row>
    <row r="39121" spans="8:8">
      <c r="H39121" t="str">
        <f t="shared" si="318"/>
        <v/>
      </c>
    </row>
    <row r="39122" spans="8:8">
      <c r="H39122" t="str">
        <f t="shared" si="318"/>
        <v/>
      </c>
    </row>
    <row r="39123" spans="8:8">
      <c r="H39123" t="str">
        <f t="shared" si="318"/>
        <v/>
      </c>
    </row>
    <row r="39124" spans="8:8">
      <c r="H39124" t="str">
        <f t="shared" si="318"/>
        <v/>
      </c>
    </row>
    <row r="39125" spans="8:8">
      <c r="H39125" t="str">
        <f t="shared" si="318"/>
        <v/>
      </c>
    </row>
    <row r="39126" spans="8:8">
      <c r="H39126" t="str">
        <f t="shared" si="318"/>
        <v/>
      </c>
    </row>
    <row r="39127" spans="8:8">
      <c r="H39127" t="str">
        <f t="shared" si="318"/>
        <v/>
      </c>
    </row>
    <row r="39128" spans="8:8">
      <c r="H39128" t="str">
        <f t="shared" si="318"/>
        <v/>
      </c>
    </row>
    <row r="39129" spans="8:8">
      <c r="H39129" t="str">
        <f t="shared" si="318"/>
        <v/>
      </c>
    </row>
    <row r="39130" spans="8:8">
      <c r="H39130" t="str">
        <f t="shared" si="318"/>
        <v/>
      </c>
    </row>
    <row r="39131" spans="8:8">
      <c r="H39131" t="str">
        <f t="shared" si="318"/>
        <v/>
      </c>
    </row>
    <row r="39132" spans="8:8">
      <c r="H39132" t="str">
        <f t="shared" si="318"/>
        <v/>
      </c>
    </row>
    <row r="39133" spans="8:8">
      <c r="H39133" t="str">
        <f t="shared" si="318"/>
        <v/>
      </c>
    </row>
    <row r="39134" spans="8:8">
      <c r="H39134" t="str">
        <f t="shared" si="318"/>
        <v/>
      </c>
    </row>
    <row r="39135" spans="8:8">
      <c r="H39135" t="str">
        <f t="shared" si="318"/>
        <v/>
      </c>
    </row>
    <row r="39136" spans="8:8">
      <c r="H39136" t="str">
        <f t="shared" si="318"/>
        <v/>
      </c>
    </row>
    <row r="39137" spans="8:8">
      <c r="H39137" t="str">
        <f t="shared" si="318"/>
        <v/>
      </c>
    </row>
    <row r="39138" spans="8:8">
      <c r="H39138" t="str">
        <f t="shared" ref="H39138:H39201" si="319">_xlfn.TEXTJOIN(", ", TRUE, G39138:G39138)</f>
        <v/>
      </c>
    </row>
    <row r="39139" spans="8:8">
      <c r="H39139" t="str">
        <f t="shared" si="319"/>
        <v/>
      </c>
    </row>
    <row r="39140" spans="8:8">
      <c r="H39140" t="str">
        <f t="shared" si="319"/>
        <v/>
      </c>
    </row>
    <row r="39141" spans="8:8">
      <c r="H39141" t="str">
        <f t="shared" si="319"/>
        <v/>
      </c>
    </row>
    <row r="39142" spans="8:8">
      <c r="H39142" t="str">
        <f t="shared" si="319"/>
        <v/>
      </c>
    </row>
    <row r="39143" spans="8:8">
      <c r="H39143" t="str">
        <f t="shared" si="319"/>
        <v/>
      </c>
    </row>
    <row r="39144" spans="8:8">
      <c r="H39144" t="str">
        <f t="shared" si="319"/>
        <v/>
      </c>
    </row>
    <row r="39145" spans="8:8">
      <c r="H39145" t="str">
        <f t="shared" si="319"/>
        <v/>
      </c>
    </row>
    <row r="39146" spans="8:8">
      <c r="H39146" t="str">
        <f t="shared" si="319"/>
        <v/>
      </c>
    </row>
    <row r="39147" spans="8:8">
      <c r="H39147" t="str">
        <f t="shared" si="319"/>
        <v/>
      </c>
    </row>
    <row r="39148" spans="8:8">
      <c r="H39148" t="str">
        <f t="shared" si="319"/>
        <v/>
      </c>
    </row>
    <row r="39149" spans="8:8">
      <c r="H39149" t="str">
        <f t="shared" si="319"/>
        <v/>
      </c>
    </row>
    <row r="39150" spans="8:8">
      <c r="H39150" t="str">
        <f t="shared" si="319"/>
        <v/>
      </c>
    </row>
    <row r="39151" spans="8:8">
      <c r="H39151" t="str">
        <f t="shared" si="319"/>
        <v/>
      </c>
    </row>
    <row r="39152" spans="8:8">
      <c r="H39152" t="str">
        <f t="shared" si="319"/>
        <v/>
      </c>
    </row>
    <row r="39153" spans="8:8">
      <c r="H39153" t="str">
        <f t="shared" si="319"/>
        <v/>
      </c>
    </row>
    <row r="39154" spans="8:8">
      <c r="H39154" t="str">
        <f t="shared" si="319"/>
        <v/>
      </c>
    </row>
    <row r="39155" spans="8:8">
      <c r="H39155" t="str">
        <f t="shared" si="319"/>
        <v/>
      </c>
    </row>
    <row r="39156" spans="8:8">
      <c r="H39156" t="str">
        <f t="shared" si="319"/>
        <v/>
      </c>
    </row>
    <row r="39157" spans="8:8">
      <c r="H39157" t="str">
        <f t="shared" si="319"/>
        <v/>
      </c>
    </row>
    <row r="39158" spans="8:8">
      <c r="H39158" t="str">
        <f t="shared" si="319"/>
        <v/>
      </c>
    </row>
    <row r="39159" spans="8:8">
      <c r="H39159" t="str">
        <f t="shared" si="319"/>
        <v/>
      </c>
    </row>
    <row r="39160" spans="8:8">
      <c r="H39160" t="str">
        <f t="shared" si="319"/>
        <v/>
      </c>
    </row>
    <row r="39161" spans="8:8">
      <c r="H39161" t="str">
        <f t="shared" si="319"/>
        <v/>
      </c>
    </row>
    <row r="39162" spans="8:8">
      <c r="H39162" t="str">
        <f t="shared" si="319"/>
        <v/>
      </c>
    </row>
    <row r="39163" spans="8:8">
      <c r="H39163" t="str">
        <f t="shared" si="319"/>
        <v/>
      </c>
    </row>
    <row r="39164" spans="8:8">
      <c r="H39164" t="str">
        <f t="shared" si="319"/>
        <v/>
      </c>
    </row>
    <row r="39165" spans="8:8">
      <c r="H39165" t="str">
        <f t="shared" si="319"/>
        <v/>
      </c>
    </row>
    <row r="39166" spans="8:8">
      <c r="H39166" t="str">
        <f t="shared" si="319"/>
        <v/>
      </c>
    </row>
    <row r="39167" spans="8:8">
      <c r="H39167" t="str">
        <f t="shared" si="319"/>
        <v/>
      </c>
    </row>
    <row r="39168" spans="8:8">
      <c r="H39168" t="str">
        <f t="shared" si="319"/>
        <v/>
      </c>
    </row>
    <row r="39169" spans="8:8">
      <c r="H39169" t="str">
        <f t="shared" si="319"/>
        <v/>
      </c>
    </row>
    <row r="39170" spans="8:8">
      <c r="H39170" t="str">
        <f t="shared" si="319"/>
        <v/>
      </c>
    </row>
    <row r="39171" spans="8:8">
      <c r="H39171" t="str">
        <f t="shared" si="319"/>
        <v/>
      </c>
    </row>
    <row r="39172" spans="8:8">
      <c r="H39172" t="str">
        <f t="shared" si="319"/>
        <v/>
      </c>
    </row>
    <row r="39173" spans="8:8">
      <c r="H39173" t="str">
        <f t="shared" si="319"/>
        <v/>
      </c>
    </row>
    <row r="39174" spans="8:8">
      <c r="H39174" t="str">
        <f t="shared" si="319"/>
        <v/>
      </c>
    </row>
    <row r="39175" spans="8:8">
      <c r="H39175" t="str">
        <f t="shared" si="319"/>
        <v/>
      </c>
    </row>
    <row r="39176" spans="8:8">
      <c r="H39176" t="str">
        <f t="shared" si="319"/>
        <v/>
      </c>
    </row>
    <row r="39177" spans="8:8">
      <c r="H39177" t="str">
        <f t="shared" si="319"/>
        <v/>
      </c>
    </row>
    <row r="39178" spans="8:8">
      <c r="H39178" t="str">
        <f t="shared" si="319"/>
        <v/>
      </c>
    </row>
    <row r="39179" spans="8:8">
      <c r="H39179" t="str">
        <f t="shared" si="319"/>
        <v/>
      </c>
    </row>
    <row r="39180" spans="8:8">
      <c r="H39180" t="str">
        <f t="shared" si="319"/>
        <v/>
      </c>
    </row>
    <row r="39181" spans="8:8">
      <c r="H39181" t="str">
        <f t="shared" si="319"/>
        <v/>
      </c>
    </row>
    <row r="39182" spans="8:8">
      <c r="H39182" t="str">
        <f t="shared" si="319"/>
        <v/>
      </c>
    </row>
    <row r="39183" spans="8:8">
      <c r="H39183" t="str">
        <f t="shared" si="319"/>
        <v/>
      </c>
    </row>
    <row r="39184" spans="8:8">
      <c r="H39184" t="str">
        <f t="shared" si="319"/>
        <v/>
      </c>
    </row>
    <row r="39185" spans="8:8">
      <c r="H39185" t="str">
        <f t="shared" si="319"/>
        <v/>
      </c>
    </row>
    <row r="39186" spans="8:8">
      <c r="H39186" t="str">
        <f t="shared" si="319"/>
        <v/>
      </c>
    </row>
    <row r="39187" spans="8:8">
      <c r="H39187" t="str">
        <f t="shared" si="319"/>
        <v/>
      </c>
    </row>
    <row r="39188" spans="8:8">
      <c r="H39188" t="str">
        <f t="shared" si="319"/>
        <v/>
      </c>
    </row>
    <row r="39189" spans="8:8">
      <c r="H39189" t="str">
        <f t="shared" si="319"/>
        <v/>
      </c>
    </row>
    <row r="39190" spans="8:8">
      <c r="H39190" t="str">
        <f t="shared" si="319"/>
        <v/>
      </c>
    </row>
    <row r="39191" spans="8:8">
      <c r="H39191" t="str">
        <f t="shared" si="319"/>
        <v/>
      </c>
    </row>
    <row r="39192" spans="8:8">
      <c r="H39192" t="str">
        <f t="shared" si="319"/>
        <v/>
      </c>
    </row>
    <row r="39193" spans="8:8">
      <c r="H39193" t="str">
        <f t="shared" si="319"/>
        <v/>
      </c>
    </row>
    <row r="39194" spans="8:8">
      <c r="H39194" t="str">
        <f t="shared" si="319"/>
        <v/>
      </c>
    </row>
    <row r="39195" spans="8:8">
      <c r="H39195" t="str">
        <f t="shared" si="319"/>
        <v/>
      </c>
    </row>
    <row r="39196" spans="8:8">
      <c r="H39196" t="str">
        <f t="shared" si="319"/>
        <v/>
      </c>
    </row>
    <row r="39197" spans="8:8">
      <c r="H39197" t="str">
        <f t="shared" si="319"/>
        <v/>
      </c>
    </row>
    <row r="39198" spans="8:8">
      <c r="H39198" t="str">
        <f t="shared" si="319"/>
        <v/>
      </c>
    </row>
    <row r="39199" spans="8:8">
      <c r="H39199" t="str">
        <f t="shared" si="319"/>
        <v/>
      </c>
    </row>
    <row r="39200" spans="8:8">
      <c r="H39200" t="str">
        <f t="shared" si="319"/>
        <v/>
      </c>
    </row>
    <row r="39201" spans="8:8">
      <c r="H39201" t="str">
        <f t="shared" si="319"/>
        <v/>
      </c>
    </row>
    <row r="39202" spans="8:8">
      <c r="H39202" t="str">
        <f t="shared" ref="H39202:H39265" si="320">_xlfn.TEXTJOIN(", ", TRUE, G39202:G39202)</f>
        <v/>
      </c>
    </row>
    <row r="39203" spans="8:8">
      <c r="H39203" t="str">
        <f t="shared" si="320"/>
        <v/>
      </c>
    </row>
    <row r="39204" spans="8:8">
      <c r="H39204" t="str">
        <f t="shared" si="320"/>
        <v/>
      </c>
    </row>
    <row r="39205" spans="8:8">
      <c r="H39205" t="str">
        <f t="shared" si="320"/>
        <v/>
      </c>
    </row>
    <row r="39206" spans="8:8">
      <c r="H39206" t="str">
        <f t="shared" si="320"/>
        <v/>
      </c>
    </row>
    <row r="39207" spans="8:8">
      <c r="H39207" t="str">
        <f t="shared" si="320"/>
        <v/>
      </c>
    </row>
    <row r="39208" spans="8:8">
      <c r="H39208" t="str">
        <f t="shared" si="320"/>
        <v/>
      </c>
    </row>
    <row r="39209" spans="8:8">
      <c r="H39209" t="str">
        <f t="shared" si="320"/>
        <v/>
      </c>
    </row>
    <row r="39210" spans="8:8">
      <c r="H39210" t="str">
        <f t="shared" si="320"/>
        <v/>
      </c>
    </row>
    <row r="39211" spans="8:8">
      <c r="H39211" t="str">
        <f t="shared" si="320"/>
        <v/>
      </c>
    </row>
    <row r="39212" spans="8:8">
      <c r="H39212" t="str">
        <f t="shared" si="320"/>
        <v/>
      </c>
    </row>
    <row r="39213" spans="8:8">
      <c r="H39213" t="str">
        <f t="shared" si="320"/>
        <v/>
      </c>
    </row>
    <row r="39214" spans="8:8">
      <c r="H39214" t="str">
        <f t="shared" si="320"/>
        <v/>
      </c>
    </row>
    <row r="39215" spans="8:8">
      <c r="H39215" t="str">
        <f t="shared" si="320"/>
        <v/>
      </c>
    </row>
    <row r="39216" spans="8:8">
      <c r="H39216" t="str">
        <f t="shared" si="320"/>
        <v/>
      </c>
    </row>
    <row r="39217" spans="8:8">
      <c r="H39217" t="str">
        <f t="shared" si="320"/>
        <v/>
      </c>
    </row>
    <row r="39218" spans="8:8">
      <c r="H39218" t="str">
        <f t="shared" si="320"/>
        <v/>
      </c>
    </row>
    <row r="39219" spans="8:8">
      <c r="H39219" t="str">
        <f t="shared" si="320"/>
        <v/>
      </c>
    </row>
    <row r="39220" spans="8:8">
      <c r="H39220" t="str">
        <f t="shared" si="320"/>
        <v/>
      </c>
    </row>
    <row r="39221" spans="8:8">
      <c r="H39221" t="str">
        <f t="shared" si="320"/>
        <v/>
      </c>
    </row>
    <row r="39222" spans="8:8">
      <c r="H39222" t="str">
        <f t="shared" si="320"/>
        <v/>
      </c>
    </row>
    <row r="39223" spans="8:8">
      <c r="H39223" t="str">
        <f t="shared" si="320"/>
        <v/>
      </c>
    </row>
    <row r="39224" spans="8:8">
      <c r="H39224" t="str">
        <f t="shared" si="320"/>
        <v/>
      </c>
    </row>
    <row r="39225" spans="8:8">
      <c r="H39225" t="str">
        <f t="shared" si="320"/>
        <v/>
      </c>
    </row>
    <row r="39226" spans="8:8">
      <c r="H39226" t="str">
        <f t="shared" si="320"/>
        <v/>
      </c>
    </row>
    <row r="39227" spans="8:8">
      <c r="H39227" t="str">
        <f t="shared" si="320"/>
        <v/>
      </c>
    </row>
    <row r="39228" spans="8:8">
      <c r="H39228" t="str">
        <f t="shared" si="320"/>
        <v/>
      </c>
    </row>
    <row r="39229" spans="8:8">
      <c r="H39229" t="str">
        <f t="shared" si="320"/>
        <v/>
      </c>
    </row>
    <row r="39230" spans="8:8">
      <c r="H39230" t="str">
        <f t="shared" si="320"/>
        <v/>
      </c>
    </row>
    <row r="39231" spans="8:8">
      <c r="H39231" t="str">
        <f t="shared" si="320"/>
        <v/>
      </c>
    </row>
    <row r="39232" spans="8:8">
      <c r="H39232" t="str">
        <f t="shared" si="320"/>
        <v/>
      </c>
    </row>
    <row r="39233" spans="8:8">
      <c r="H39233" t="str">
        <f t="shared" si="320"/>
        <v/>
      </c>
    </row>
    <row r="39234" spans="8:8">
      <c r="H39234" t="str">
        <f t="shared" si="320"/>
        <v/>
      </c>
    </row>
    <row r="39235" spans="8:8">
      <c r="H39235" t="str">
        <f t="shared" si="320"/>
        <v/>
      </c>
    </row>
    <row r="39236" spans="8:8">
      <c r="H39236" t="str">
        <f t="shared" si="320"/>
        <v/>
      </c>
    </row>
    <row r="39237" spans="8:8">
      <c r="H39237" t="str">
        <f t="shared" si="320"/>
        <v/>
      </c>
    </row>
    <row r="39238" spans="8:8">
      <c r="H39238" t="str">
        <f t="shared" si="320"/>
        <v/>
      </c>
    </row>
    <row r="39239" spans="8:8">
      <c r="H39239" t="str">
        <f t="shared" si="320"/>
        <v/>
      </c>
    </row>
    <row r="39240" spans="8:8">
      <c r="H39240" t="str">
        <f t="shared" si="320"/>
        <v/>
      </c>
    </row>
    <row r="39241" spans="8:8">
      <c r="H39241" t="str">
        <f t="shared" si="320"/>
        <v/>
      </c>
    </row>
    <row r="39242" spans="8:8">
      <c r="H39242" t="str">
        <f t="shared" si="320"/>
        <v/>
      </c>
    </row>
    <row r="39243" spans="8:8">
      <c r="H39243" t="str">
        <f t="shared" si="320"/>
        <v/>
      </c>
    </row>
    <row r="39244" spans="8:8">
      <c r="H39244" t="str">
        <f t="shared" si="320"/>
        <v/>
      </c>
    </row>
    <row r="39245" spans="8:8">
      <c r="H39245" t="str">
        <f t="shared" si="320"/>
        <v/>
      </c>
    </row>
    <row r="39246" spans="8:8">
      <c r="H39246" t="str">
        <f t="shared" si="320"/>
        <v/>
      </c>
    </row>
    <row r="39247" spans="8:8">
      <c r="H39247" t="str">
        <f t="shared" si="320"/>
        <v/>
      </c>
    </row>
    <row r="39248" spans="8:8">
      <c r="H39248" t="str">
        <f t="shared" si="320"/>
        <v/>
      </c>
    </row>
    <row r="39249" spans="8:8">
      <c r="H39249" t="str">
        <f t="shared" si="320"/>
        <v/>
      </c>
    </row>
    <row r="39250" spans="8:8">
      <c r="H39250" t="str">
        <f t="shared" si="320"/>
        <v/>
      </c>
    </row>
    <row r="39251" spans="8:8">
      <c r="H39251" t="str">
        <f t="shared" si="320"/>
        <v/>
      </c>
    </row>
    <row r="39252" spans="8:8">
      <c r="H39252" t="str">
        <f t="shared" si="320"/>
        <v/>
      </c>
    </row>
    <row r="39253" spans="8:8">
      <c r="H39253" t="str">
        <f t="shared" si="320"/>
        <v/>
      </c>
    </row>
    <row r="39254" spans="8:8">
      <c r="H39254" t="str">
        <f t="shared" si="320"/>
        <v/>
      </c>
    </row>
    <row r="39255" spans="8:8">
      <c r="H39255" t="str">
        <f t="shared" si="320"/>
        <v/>
      </c>
    </row>
    <row r="39256" spans="8:8">
      <c r="H39256" t="str">
        <f t="shared" si="320"/>
        <v/>
      </c>
    </row>
    <row r="39257" spans="8:8">
      <c r="H39257" t="str">
        <f t="shared" si="320"/>
        <v/>
      </c>
    </row>
    <row r="39258" spans="8:8">
      <c r="H39258" t="str">
        <f t="shared" si="320"/>
        <v/>
      </c>
    </row>
    <row r="39259" spans="8:8">
      <c r="H39259" t="str">
        <f t="shared" si="320"/>
        <v/>
      </c>
    </row>
    <row r="39260" spans="8:8">
      <c r="H39260" t="str">
        <f t="shared" si="320"/>
        <v/>
      </c>
    </row>
    <row r="39261" spans="8:8">
      <c r="H39261" t="str">
        <f t="shared" si="320"/>
        <v/>
      </c>
    </row>
    <row r="39262" spans="8:8">
      <c r="H39262" t="str">
        <f t="shared" si="320"/>
        <v/>
      </c>
    </row>
    <row r="39263" spans="8:8">
      <c r="H39263" t="str">
        <f t="shared" si="320"/>
        <v/>
      </c>
    </row>
    <row r="39264" spans="8:8">
      <c r="H39264" t="str">
        <f t="shared" si="320"/>
        <v/>
      </c>
    </row>
    <row r="39265" spans="8:8">
      <c r="H39265" t="str">
        <f t="shared" si="320"/>
        <v/>
      </c>
    </row>
    <row r="39266" spans="8:8">
      <c r="H39266" t="str">
        <f t="shared" ref="H39266:H39329" si="321">_xlfn.TEXTJOIN(", ", TRUE, G39266:G39266)</f>
        <v/>
      </c>
    </row>
    <row r="39267" spans="8:8">
      <c r="H39267" t="str">
        <f t="shared" si="321"/>
        <v/>
      </c>
    </row>
    <row r="39268" spans="8:8">
      <c r="H39268" t="str">
        <f t="shared" si="321"/>
        <v/>
      </c>
    </row>
    <row r="39269" spans="8:8">
      <c r="H39269" t="str">
        <f t="shared" si="321"/>
        <v/>
      </c>
    </row>
    <row r="39270" spans="8:8">
      <c r="H39270" t="str">
        <f t="shared" si="321"/>
        <v/>
      </c>
    </row>
    <row r="39271" spans="8:8">
      <c r="H39271" t="str">
        <f t="shared" si="321"/>
        <v/>
      </c>
    </row>
    <row r="39272" spans="8:8">
      <c r="H39272" t="str">
        <f t="shared" si="321"/>
        <v/>
      </c>
    </row>
    <row r="39273" spans="8:8">
      <c r="H39273" t="str">
        <f t="shared" si="321"/>
        <v/>
      </c>
    </row>
    <row r="39274" spans="8:8">
      <c r="H39274" t="str">
        <f t="shared" si="321"/>
        <v/>
      </c>
    </row>
    <row r="39275" spans="8:8">
      <c r="H39275" t="str">
        <f t="shared" si="321"/>
        <v/>
      </c>
    </row>
    <row r="39276" spans="8:8">
      <c r="H39276" t="str">
        <f t="shared" si="321"/>
        <v/>
      </c>
    </row>
    <row r="39277" spans="8:8">
      <c r="H39277" t="str">
        <f t="shared" si="321"/>
        <v/>
      </c>
    </row>
    <row r="39278" spans="8:8">
      <c r="H39278" t="str">
        <f t="shared" si="321"/>
        <v/>
      </c>
    </row>
    <row r="39279" spans="8:8">
      <c r="H39279" t="str">
        <f t="shared" si="321"/>
        <v/>
      </c>
    </row>
    <row r="39280" spans="8:8">
      <c r="H39280" t="str">
        <f t="shared" si="321"/>
        <v/>
      </c>
    </row>
    <row r="39281" spans="8:8">
      <c r="H39281" t="str">
        <f t="shared" si="321"/>
        <v/>
      </c>
    </row>
    <row r="39282" spans="8:8">
      <c r="H39282" t="str">
        <f t="shared" si="321"/>
        <v/>
      </c>
    </row>
    <row r="39283" spans="8:8">
      <c r="H39283" t="str">
        <f t="shared" si="321"/>
        <v/>
      </c>
    </row>
    <row r="39284" spans="8:8">
      <c r="H39284" t="str">
        <f t="shared" si="321"/>
        <v/>
      </c>
    </row>
    <row r="39285" spans="8:8">
      <c r="H39285" t="str">
        <f t="shared" si="321"/>
        <v/>
      </c>
    </row>
    <row r="39286" spans="8:8">
      <c r="H39286" t="str">
        <f t="shared" si="321"/>
        <v/>
      </c>
    </row>
    <row r="39287" spans="8:8">
      <c r="H39287" t="str">
        <f t="shared" si="321"/>
        <v/>
      </c>
    </row>
    <row r="39288" spans="8:8">
      <c r="H39288" t="str">
        <f t="shared" si="321"/>
        <v/>
      </c>
    </row>
    <row r="39289" spans="8:8">
      <c r="H39289" t="str">
        <f t="shared" si="321"/>
        <v/>
      </c>
    </row>
    <row r="39290" spans="8:8">
      <c r="H39290" t="str">
        <f t="shared" si="321"/>
        <v/>
      </c>
    </row>
    <row r="39291" spans="8:8">
      <c r="H39291" t="str">
        <f t="shared" si="321"/>
        <v/>
      </c>
    </row>
    <row r="39292" spans="8:8">
      <c r="H39292" t="str">
        <f t="shared" si="321"/>
        <v/>
      </c>
    </row>
    <row r="39293" spans="8:8">
      <c r="H39293" t="str">
        <f t="shared" si="321"/>
        <v/>
      </c>
    </row>
    <row r="39294" spans="8:8">
      <c r="H39294" t="str">
        <f t="shared" si="321"/>
        <v/>
      </c>
    </row>
    <row r="39295" spans="8:8">
      <c r="H39295" t="str">
        <f t="shared" si="321"/>
        <v/>
      </c>
    </row>
    <row r="39296" spans="8:8">
      <c r="H39296" t="str">
        <f t="shared" si="321"/>
        <v/>
      </c>
    </row>
    <row r="39297" spans="8:8">
      <c r="H39297" t="str">
        <f t="shared" si="321"/>
        <v/>
      </c>
    </row>
    <row r="39298" spans="8:8">
      <c r="H39298" t="str">
        <f t="shared" si="321"/>
        <v/>
      </c>
    </row>
    <row r="39299" spans="8:8">
      <c r="H39299" t="str">
        <f t="shared" si="321"/>
        <v/>
      </c>
    </row>
    <row r="39300" spans="8:8">
      <c r="H39300" t="str">
        <f t="shared" si="321"/>
        <v/>
      </c>
    </row>
    <row r="39301" spans="8:8">
      <c r="H39301" t="str">
        <f t="shared" si="321"/>
        <v/>
      </c>
    </row>
    <row r="39302" spans="8:8">
      <c r="H39302" t="str">
        <f t="shared" si="321"/>
        <v/>
      </c>
    </row>
    <row r="39303" spans="8:8">
      <c r="H39303" t="str">
        <f t="shared" si="321"/>
        <v/>
      </c>
    </row>
    <row r="39304" spans="8:8">
      <c r="H39304" t="str">
        <f t="shared" si="321"/>
        <v/>
      </c>
    </row>
    <row r="39305" spans="8:8">
      <c r="H39305" t="str">
        <f t="shared" si="321"/>
        <v/>
      </c>
    </row>
    <row r="39306" spans="8:8">
      <c r="H39306" t="str">
        <f t="shared" si="321"/>
        <v/>
      </c>
    </row>
    <row r="39307" spans="8:8">
      <c r="H39307" t="str">
        <f t="shared" si="321"/>
        <v/>
      </c>
    </row>
    <row r="39308" spans="8:8">
      <c r="H39308" t="str">
        <f t="shared" si="321"/>
        <v/>
      </c>
    </row>
    <row r="39309" spans="8:8">
      <c r="H39309" t="str">
        <f t="shared" si="321"/>
        <v/>
      </c>
    </row>
    <row r="39310" spans="8:8">
      <c r="H39310" t="str">
        <f t="shared" si="321"/>
        <v/>
      </c>
    </row>
    <row r="39311" spans="8:8">
      <c r="H39311" t="str">
        <f t="shared" si="321"/>
        <v/>
      </c>
    </row>
    <row r="39312" spans="8:8">
      <c r="H39312" t="str">
        <f t="shared" si="321"/>
        <v/>
      </c>
    </row>
    <row r="39313" spans="8:8">
      <c r="H39313" t="str">
        <f t="shared" si="321"/>
        <v/>
      </c>
    </row>
    <row r="39314" spans="8:8">
      <c r="H39314" t="str">
        <f t="shared" si="321"/>
        <v/>
      </c>
    </row>
    <row r="39315" spans="8:8">
      <c r="H39315" t="str">
        <f t="shared" si="321"/>
        <v/>
      </c>
    </row>
    <row r="39316" spans="8:8">
      <c r="H39316" t="str">
        <f t="shared" si="321"/>
        <v/>
      </c>
    </row>
    <row r="39317" spans="8:8">
      <c r="H39317" t="str">
        <f t="shared" si="321"/>
        <v/>
      </c>
    </row>
    <row r="39318" spans="8:8">
      <c r="H39318" t="str">
        <f t="shared" si="321"/>
        <v/>
      </c>
    </row>
    <row r="39319" spans="8:8">
      <c r="H39319" t="str">
        <f t="shared" si="321"/>
        <v/>
      </c>
    </row>
    <row r="39320" spans="8:8">
      <c r="H39320" t="str">
        <f t="shared" si="321"/>
        <v/>
      </c>
    </row>
    <row r="39321" spans="8:8">
      <c r="H39321" t="str">
        <f t="shared" si="321"/>
        <v/>
      </c>
    </row>
    <row r="39322" spans="8:8">
      <c r="H39322" t="str">
        <f t="shared" si="321"/>
        <v/>
      </c>
    </row>
    <row r="39323" spans="8:8">
      <c r="H39323" t="str">
        <f t="shared" si="321"/>
        <v/>
      </c>
    </row>
    <row r="39324" spans="8:8">
      <c r="H39324" t="str">
        <f t="shared" si="321"/>
        <v/>
      </c>
    </row>
    <row r="39325" spans="8:8">
      <c r="H39325" t="str">
        <f t="shared" si="321"/>
        <v/>
      </c>
    </row>
    <row r="39326" spans="8:8">
      <c r="H39326" t="str">
        <f t="shared" si="321"/>
        <v/>
      </c>
    </row>
    <row r="39327" spans="8:8">
      <c r="H39327" t="str">
        <f t="shared" si="321"/>
        <v/>
      </c>
    </row>
    <row r="39328" spans="8:8">
      <c r="H39328" t="str">
        <f t="shared" si="321"/>
        <v/>
      </c>
    </row>
    <row r="39329" spans="8:8">
      <c r="H39329" t="str">
        <f t="shared" si="321"/>
        <v/>
      </c>
    </row>
    <row r="39330" spans="8:8">
      <c r="H39330" t="str">
        <f t="shared" ref="H39330:H39393" si="322">_xlfn.TEXTJOIN(", ", TRUE, G39330:G39330)</f>
        <v/>
      </c>
    </row>
    <row r="39331" spans="8:8">
      <c r="H39331" t="str">
        <f t="shared" si="322"/>
        <v/>
      </c>
    </row>
    <row r="39332" spans="8:8">
      <c r="H39332" t="str">
        <f t="shared" si="322"/>
        <v/>
      </c>
    </row>
    <row r="39333" spans="8:8">
      <c r="H39333" t="str">
        <f t="shared" si="322"/>
        <v/>
      </c>
    </row>
    <row r="39334" spans="8:8">
      <c r="H39334" t="str">
        <f t="shared" si="322"/>
        <v/>
      </c>
    </row>
    <row r="39335" spans="8:8">
      <c r="H39335" t="str">
        <f t="shared" si="322"/>
        <v/>
      </c>
    </row>
    <row r="39336" spans="8:8">
      <c r="H39336" t="str">
        <f t="shared" si="322"/>
        <v/>
      </c>
    </row>
    <row r="39337" spans="8:8">
      <c r="H39337" t="str">
        <f t="shared" si="322"/>
        <v/>
      </c>
    </row>
    <row r="39338" spans="8:8">
      <c r="H39338" t="str">
        <f t="shared" si="322"/>
        <v/>
      </c>
    </row>
    <row r="39339" spans="8:8">
      <c r="H39339" t="str">
        <f t="shared" si="322"/>
        <v/>
      </c>
    </row>
    <row r="39340" spans="8:8">
      <c r="H39340" t="str">
        <f t="shared" si="322"/>
        <v/>
      </c>
    </row>
    <row r="39341" spans="8:8">
      <c r="H39341" t="str">
        <f t="shared" si="322"/>
        <v/>
      </c>
    </row>
    <row r="39342" spans="8:8">
      <c r="H39342" t="str">
        <f t="shared" si="322"/>
        <v/>
      </c>
    </row>
    <row r="39343" spans="8:8">
      <c r="H39343" t="str">
        <f t="shared" si="322"/>
        <v/>
      </c>
    </row>
    <row r="39344" spans="8:8">
      <c r="H39344" t="str">
        <f t="shared" si="322"/>
        <v/>
      </c>
    </row>
    <row r="39345" spans="8:8">
      <c r="H39345" t="str">
        <f t="shared" si="322"/>
        <v/>
      </c>
    </row>
    <row r="39346" spans="8:8">
      <c r="H39346" t="str">
        <f t="shared" si="322"/>
        <v/>
      </c>
    </row>
    <row r="39347" spans="8:8">
      <c r="H39347" t="str">
        <f t="shared" si="322"/>
        <v/>
      </c>
    </row>
    <row r="39348" spans="8:8">
      <c r="H39348" t="str">
        <f t="shared" si="322"/>
        <v/>
      </c>
    </row>
    <row r="39349" spans="8:8">
      <c r="H39349" t="str">
        <f t="shared" si="322"/>
        <v/>
      </c>
    </row>
    <row r="39350" spans="8:8">
      <c r="H39350" t="str">
        <f t="shared" si="322"/>
        <v/>
      </c>
    </row>
    <row r="39351" spans="8:8">
      <c r="H39351" t="str">
        <f t="shared" si="322"/>
        <v/>
      </c>
    </row>
    <row r="39352" spans="8:8">
      <c r="H39352" t="str">
        <f t="shared" si="322"/>
        <v/>
      </c>
    </row>
    <row r="39353" spans="8:8">
      <c r="H39353" t="str">
        <f t="shared" si="322"/>
        <v/>
      </c>
    </row>
    <row r="39354" spans="8:8">
      <c r="H39354" t="str">
        <f t="shared" si="322"/>
        <v/>
      </c>
    </row>
    <row r="39355" spans="8:8">
      <c r="H39355" t="str">
        <f t="shared" si="322"/>
        <v/>
      </c>
    </row>
    <row r="39356" spans="8:8">
      <c r="H39356" t="str">
        <f t="shared" si="322"/>
        <v/>
      </c>
    </row>
    <row r="39357" spans="8:8">
      <c r="H39357" t="str">
        <f t="shared" si="322"/>
        <v/>
      </c>
    </row>
    <row r="39358" spans="8:8">
      <c r="H39358" t="str">
        <f t="shared" si="322"/>
        <v/>
      </c>
    </row>
    <row r="39359" spans="8:8">
      <c r="H39359" t="str">
        <f t="shared" si="322"/>
        <v/>
      </c>
    </row>
    <row r="39360" spans="8:8">
      <c r="H39360" t="str">
        <f t="shared" si="322"/>
        <v/>
      </c>
    </row>
    <row r="39361" spans="8:8">
      <c r="H39361" t="str">
        <f t="shared" si="322"/>
        <v/>
      </c>
    </row>
    <row r="39362" spans="8:8">
      <c r="H39362" t="str">
        <f t="shared" si="322"/>
        <v/>
      </c>
    </row>
    <row r="39363" spans="8:8">
      <c r="H39363" t="str">
        <f t="shared" si="322"/>
        <v/>
      </c>
    </row>
    <row r="39364" spans="8:8">
      <c r="H39364" t="str">
        <f t="shared" si="322"/>
        <v/>
      </c>
    </row>
    <row r="39365" spans="8:8">
      <c r="H39365" t="str">
        <f t="shared" si="322"/>
        <v/>
      </c>
    </row>
    <row r="39366" spans="8:8">
      <c r="H39366" t="str">
        <f t="shared" si="322"/>
        <v/>
      </c>
    </row>
    <row r="39367" spans="8:8">
      <c r="H39367" t="str">
        <f t="shared" si="322"/>
        <v/>
      </c>
    </row>
    <row r="39368" spans="8:8">
      <c r="H39368" t="str">
        <f t="shared" si="322"/>
        <v/>
      </c>
    </row>
    <row r="39369" spans="8:8">
      <c r="H39369" t="str">
        <f t="shared" si="322"/>
        <v/>
      </c>
    </row>
    <row r="39370" spans="8:8">
      <c r="H39370" t="str">
        <f t="shared" si="322"/>
        <v/>
      </c>
    </row>
    <row r="39371" spans="8:8">
      <c r="H39371" t="str">
        <f t="shared" si="322"/>
        <v/>
      </c>
    </row>
    <row r="39372" spans="8:8">
      <c r="H39372" t="str">
        <f t="shared" si="322"/>
        <v/>
      </c>
    </row>
    <row r="39373" spans="8:8">
      <c r="H39373" t="str">
        <f t="shared" si="322"/>
        <v/>
      </c>
    </row>
    <row r="39374" spans="8:8">
      <c r="H39374" t="str">
        <f t="shared" si="322"/>
        <v/>
      </c>
    </row>
    <row r="39375" spans="8:8">
      <c r="H39375" t="str">
        <f t="shared" si="322"/>
        <v/>
      </c>
    </row>
    <row r="39376" spans="8:8">
      <c r="H39376" t="str">
        <f t="shared" si="322"/>
        <v/>
      </c>
    </row>
    <row r="39377" spans="8:8">
      <c r="H39377" t="str">
        <f t="shared" si="322"/>
        <v/>
      </c>
    </row>
    <row r="39378" spans="8:8">
      <c r="H39378" t="str">
        <f t="shared" si="322"/>
        <v/>
      </c>
    </row>
    <row r="39379" spans="8:8">
      <c r="H39379" t="str">
        <f t="shared" si="322"/>
        <v/>
      </c>
    </row>
    <row r="39380" spans="8:8">
      <c r="H39380" t="str">
        <f t="shared" si="322"/>
        <v/>
      </c>
    </row>
    <row r="39381" spans="8:8">
      <c r="H39381" t="str">
        <f t="shared" si="322"/>
        <v/>
      </c>
    </row>
    <row r="39382" spans="8:8">
      <c r="H39382" t="str">
        <f t="shared" si="322"/>
        <v/>
      </c>
    </row>
    <row r="39383" spans="8:8">
      <c r="H39383" t="str">
        <f t="shared" si="322"/>
        <v/>
      </c>
    </row>
    <row r="39384" spans="8:8">
      <c r="H39384" t="str">
        <f t="shared" si="322"/>
        <v/>
      </c>
    </row>
    <row r="39385" spans="8:8">
      <c r="H39385" t="str">
        <f t="shared" si="322"/>
        <v/>
      </c>
    </row>
    <row r="39386" spans="8:8">
      <c r="H39386" t="str">
        <f t="shared" si="322"/>
        <v/>
      </c>
    </row>
    <row r="39387" spans="8:8">
      <c r="H39387" t="str">
        <f t="shared" si="322"/>
        <v/>
      </c>
    </row>
    <row r="39388" spans="8:8">
      <c r="H39388" t="str">
        <f t="shared" si="322"/>
        <v/>
      </c>
    </row>
    <row r="39389" spans="8:8">
      <c r="H39389" t="str">
        <f t="shared" si="322"/>
        <v/>
      </c>
    </row>
    <row r="39390" spans="8:8">
      <c r="H39390" t="str">
        <f t="shared" si="322"/>
        <v/>
      </c>
    </row>
    <row r="39391" spans="8:8">
      <c r="H39391" t="str">
        <f t="shared" si="322"/>
        <v/>
      </c>
    </row>
    <row r="39392" spans="8:8">
      <c r="H39392" t="str">
        <f t="shared" si="322"/>
        <v/>
      </c>
    </row>
    <row r="39393" spans="8:8">
      <c r="H39393" t="str">
        <f t="shared" si="322"/>
        <v/>
      </c>
    </row>
    <row r="39394" spans="8:8">
      <c r="H39394" t="str">
        <f t="shared" ref="H39394:H39457" si="323">_xlfn.TEXTJOIN(", ", TRUE, G39394:G39394)</f>
        <v/>
      </c>
    </row>
    <row r="39395" spans="8:8">
      <c r="H39395" t="str">
        <f t="shared" si="323"/>
        <v/>
      </c>
    </row>
    <row r="39396" spans="8:8">
      <c r="H39396" t="str">
        <f t="shared" si="323"/>
        <v/>
      </c>
    </row>
    <row r="39397" spans="8:8">
      <c r="H39397" t="str">
        <f t="shared" si="323"/>
        <v/>
      </c>
    </row>
    <row r="39398" spans="8:8">
      <c r="H39398" t="str">
        <f t="shared" si="323"/>
        <v/>
      </c>
    </row>
    <row r="39399" spans="8:8">
      <c r="H39399" t="str">
        <f t="shared" si="323"/>
        <v/>
      </c>
    </row>
    <row r="39400" spans="8:8">
      <c r="H39400" t="str">
        <f t="shared" si="323"/>
        <v/>
      </c>
    </row>
    <row r="39401" spans="8:8">
      <c r="H39401" t="str">
        <f t="shared" si="323"/>
        <v/>
      </c>
    </row>
    <row r="39402" spans="8:8">
      <c r="H39402" t="str">
        <f t="shared" si="323"/>
        <v/>
      </c>
    </row>
    <row r="39403" spans="8:8">
      <c r="H39403" t="str">
        <f t="shared" si="323"/>
        <v/>
      </c>
    </row>
    <row r="39404" spans="8:8">
      <c r="H39404" t="str">
        <f t="shared" si="323"/>
        <v/>
      </c>
    </row>
    <row r="39405" spans="8:8">
      <c r="H39405" t="str">
        <f t="shared" si="323"/>
        <v/>
      </c>
    </row>
    <row r="39406" spans="8:8">
      <c r="H39406" t="str">
        <f t="shared" si="323"/>
        <v/>
      </c>
    </row>
    <row r="39407" spans="8:8">
      <c r="H39407" t="str">
        <f t="shared" si="323"/>
        <v/>
      </c>
    </row>
    <row r="39408" spans="8:8">
      <c r="H39408" t="str">
        <f t="shared" si="323"/>
        <v/>
      </c>
    </row>
    <row r="39409" spans="8:8">
      <c r="H39409" t="str">
        <f t="shared" si="323"/>
        <v/>
      </c>
    </row>
    <row r="39410" spans="8:8">
      <c r="H39410" t="str">
        <f t="shared" si="323"/>
        <v/>
      </c>
    </row>
    <row r="39411" spans="8:8">
      <c r="H39411" t="str">
        <f t="shared" si="323"/>
        <v/>
      </c>
    </row>
    <row r="39412" spans="8:8">
      <c r="H39412" t="str">
        <f t="shared" si="323"/>
        <v/>
      </c>
    </row>
    <row r="39413" spans="8:8">
      <c r="H39413" t="str">
        <f t="shared" si="323"/>
        <v/>
      </c>
    </row>
    <row r="39414" spans="8:8">
      <c r="H39414" t="str">
        <f t="shared" si="323"/>
        <v/>
      </c>
    </row>
    <row r="39415" spans="8:8">
      <c r="H39415" t="str">
        <f t="shared" si="323"/>
        <v/>
      </c>
    </row>
    <row r="39416" spans="8:8">
      <c r="H39416" t="str">
        <f t="shared" si="323"/>
        <v/>
      </c>
    </row>
    <row r="39417" spans="8:8">
      <c r="H39417" t="str">
        <f t="shared" si="323"/>
        <v/>
      </c>
    </row>
    <row r="39418" spans="8:8">
      <c r="H39418" t="str">
        <f t="shared" si="323"/>
        <v/>
      </c>
    </row>
    <row r="39419" spans="8:8">
      <c r="H39419" t="str">
        <f t="shared" si="323"/>
        <v/>
      </c>
    </row>
    <row r="39420" spans="8:8">
      <c r="H39420" t="str">
        <f t="shared" si="323"/>
        <v/>
      </c>
    </row>
    <row r="39421" spans="8:8">
      <c r="H39421" t="str">
        <f t="shared" si="323"/>
        <v/>
      </c>
    </row>
    <row r="39422" spans="8:8">
      <c r="H39422" t="str">
        <f t="shared" si="323"/>
        <v/>
      </c>
    </row>
    <row r="39423" spans="8:8">
      <c r="H39423" t="str">
        <f t="shared" si="323"/>
        <v/>
      </c>
    </row>
    <row r="39424" spans="8:8">
      <c r="H39424" t="str">
        <f t="shared" si="323"/>
        <v/>
      </c>
    </row>
    <row r="39425" spans="8:8">
      <c r="H39425" t="str">
        <f t="shared" si="323"/>
        <v/>
      </c>
    </row>
    <row r="39426" spans="8:8">
      <c r="H39426" t="str">
        <f t="shared" si="323"/>
        <v/>
      </c>
    </row>
    <row r="39427" spans="8:8">
      <c r="H39427" t="str">
        <f t="shared" si="323"/>
        <v/>
      </c>
    </row>
    <row r="39428" spans="8:8">
      <c r="H39428" t="str">
        <f t="shared" si="323"/>
        <v/>
      </c>
    </row>
    <row r="39429" spans="8:8">
      <c r="H39429" t="str">
        <f t="shared" si="323"/>
        <v/>
      </c>
    </row>
    <row r="39430" spans="8:8">
      <c r="H39430" t="str">
        <f t="shared" si="323"/>
        <v/>
      </c>
    </row>
    <row r="39431" spans="8:8">
      <c r="H39431" t="str">
        <f t="shared" si="323"/>
        <v/>
      </c>
    </row>
    <row r="39432" spans="8:8">
      <c r="H39432" t="str">
        <f t="shared" si="323"/>
        <v/>
      </c>
    </row>
    <row r="39433" spans="8:8">
      <c r="H39433" t="str">
        <f t="shared" si="323"/>
        <v/>
      </c>
    </row>
    <row r="39434" spans="8:8">
      <c r="H39434" t="str">
        <f t="shared" si="323"/>
        <v/>
      </c>
    </row>
    <row r="39435" spans="8:8">
      <c r="H39435" t="str">
        <f t="shared" si="323"/>
        <v/>
      </c>
    </row>
    <row r="39436" spans="8:8">
      <c r="H39436" t="str">
        <f t="shared" si="323"/>
        <v/>
      </c>
    </row>
    <row r="39437" spans="8:8">
      <c r="H39437" t="str">
        <f t="shared" si="323"/>
        <v/>
      </c>
    </row>
    <row r="39438" spans="8:8">
      <c r="H39438" t="str">
        <f t="shared" si="323"/>
        <v/>
      </c>
    </row>
    <row r="39439" spans="8:8">
      <c r="H39439" t="str">
        <f t="shared" si="323"/>
        <v/>
      </c>
    </row>
    <row r="39440" spans="8:8">
      <c r="H39440" t="str">
        <f t="shared" si="323"/>
        <v/>
      </c>
    </row>
    <row r="39441" spans="8:8">
      <c r="H39441" t="str">
        <f t="shared" si="323"/>
        <v/>
      </c>
    </row>
    <row r="39442" spans="8:8">
      <c r="H39442" t="str">
        <f t="shared" si="323"/>
        <v/>
      </c>
    </row>
    <row r="39443" spans="8:8">
      <c r="H39443" t="str">
        <f t="shared" si="323"/>
        <v/>
      </c>
    </row>
    <row r="39444" spans="8:8">
      <c r="H39444" t="str">
        <f t="shared" si="323"/>
        <v/>
      </c>
    </row>
    <row r="39445" spans="8:8">
      <c r="H39445" t="str">
        <f t="shared" si="323"/>
        <v/>
      </c>
    </row>
    <row r="39446" spans="8:8">
      <c r="H39446" t="str">
        <f t="shared" si="323"/>
        <v/>
      </c>
    </row>
    <row r="39447" spans="8:8">
      <c r="H39447" t="str">
        <f t="shared" si="323"/>
        <v/>
      </c>
    </row>
    <row r="39448" spans="8:8">
      <c r="H39448" t="str">
        <f t="shared" si="323"/>
        <v/>
      </c>
    </row>
    <row r="39449" spans="8:8">
      <c r="H39449" t="str">
        <f t="shared" si="323"/>
        <v/>
      </c>
    </row>
    <row r="39450" spans="8:8">
      <c r="H39450" t="str">
        <f t="shared" si="323"/>
        <v/>
      </c>
    </row>
    <row r="39451" spans="8:8">
      <c r="H39451" t="str">
        <f t="shared" si="323"/>
        <v/>
      </c>
    </row>
    <row r="39452" spans="8:8">
      <c r="H39452" t="str">
        <f t="shared" si="323"/>
        <v/>
      </c>
    </row>
    <row r="39453" spans="8:8">
      <c r="H39453" t="str">
        <f t="shared" si="323"/>
        <v/>
      </c>
    </row>
    <row r="39454" spans="8:8">
      <c r="H39454" t="str">
        <f t="shared" si="323"/>
        <v/>
      </c>
    </row>
    <row r="39455" spans="8:8">
      <c r="H39455" t="str">
        <f t="shared" si="323"/>
        <v/>
      </c>
    </row>
    <row r="39456" spans="8:8">
      <c r="H39456" t="str">
        <f t="shared" si="323"/>
        <v/>
      </c>
    </row>
    <row r="39457" spans="8:8">
      <c r="H39457" t="str">
        <f t="shared" si="323"/>
        <v/>
      </c>
    </row>
    <row r="39458" spans="8:8">
      <c r="H39458" t="str">
        <f t="shared" ref="H39458:H39521" si="324">_xlfn.TEXTJOIN(", ", TRUE, G39458:G39458)</f>
        <v/>
      </c>
    </row>
    <row r="39459" spans="8:8">
      <c r="H39459" t="str">
        <f t="shared" si="324"/>
        <v/>
      </c>
    </row>
    <row r="39460" spans="8:8">
      <c r="H39460" t="str">
        <f t="shared" si="324"/>
        <v/>
      </c>
    </row>
    <row r="39461" spans="8:8">
      <c r="H39461" t="str">
        <f t="shared" si="324"/>
        <v/>
      </c>
    </row>
    <row r="39462" spans="8:8">
      <c r="H39462" t="str">
        <f t="shared" si="324"/>
        <v/>
      </c>
    </row>
    <row r="39463" spans="8:8">
      <c r="H39463" t="str">
        <f t="shared" si="324"/>
        <v/>
      </c>
    </row>
    <row r="39464" spans="8:8">
      <c r="H39464" t="str">
        <f t="shared" si="324"/>
        <v/>
      </c>
    </row>
    <row r="39465" spans="8:8">
      <c r="H39465" t="str">
        <f t="shared" si="324"/>
        <v/>
      </c>
    </row>
    <row r="39466" spans="8:8">
      <c r="H39466" t="str">
        <f t="shared" si="324"/>
        <v/>
      </c>
    </row>
    <row r="39467" spans="8:8">
      <c r="H39467" t="str">
        <f t="shared" si="324"/>
        <v/>
      </c>
    </row>
    <row r="39468" spans="8:8">
      <c r="H39468" t="str">
        <f t="shared" si="324"/>
        <v/>
      </c>
    </row>
    <row r="39469" spans="8:8">
      <c r="H39469" t="str">
        <f t="shared" si="324"/>
        <v/>
      </c>
    </row>
    <row r="39470" spans="8:8">
      <c r="H39470" t="str">
        <f t="shared" si="324"/>
        <v/>
      </c>
    </row>
    <row r="39471" spans="8:8">
      <c r="H39471" t="str">
        <f t="shared" si="324"/>
        <v/>
      </c>
    </row>
    <row r="39472" spans="8:8">
      <c r="H39472" t="str">
        <f t="shared" si="324"/>
        <v/>
      </c>
    </row>
    <row r="39473" spans="8:8">
      <c r="H39473" t="str">
        <f t="shared" si="324"/>
        <v/>
      </c>
    </row>
    <row r="39474" spans="8:8">
      <c r="H39474" t="str">
        <f t="shared" si="324"/>
        <v/>
      </c>
    </row>
    <row r="39475" spans="8:8">
      <c r="H39475" t="str">
        <f t="shared" si="324"/>
        <v/>
      </c>
    </row>
    <row r="39476" spans="8:8">
      <c r="H39476" t="str">
        <f t="shared" si="324"/>
        <v/>
      </c>
    </row>
    <row r="39477" spans="8:8">
      <c r="H39477" t="str">
        <f t="shared" si="324"/>
        <v/>
      </c>
    </row>
    <row r="39478" spans="8:8">
      <c r="H39478" t="str">
        <f t="shared" si="324"/>
        <v/>
      </c>
    </row>
    <row r="39479" spans="8:8">
      <c r="H39479" t="str">
        <f t="shared" si="324"/>
        <v/>
      </c>
    </row>
    <row r="39480" spans="8:8">
      <c r="H39480" t="str">
        <f t="shared" si="324"/>
        <v/>
      </c>
    </row>
    <row r="39481" spans="8:8">
      <c r="H39481" t="str">
        <f t="shared" si="324"/>
        <v/>
      </c>
    </row>
    <row r="39482" spans="8:8">
      <c r="H39482" t="str">
        <f t="shared" si="324"/>
        <v/>
      </c>
    </row>
    <row r="39483" spans="8:8">
      <c r="H39483" t="str">
        <f t="shared" si="324"/>
        <v/>
      </c>
    </row>
    <row r="39484" spans="8:8">
      <c r="H39484" t="str">
        <f t="shared" si="324"/>
        <v/>
      </c>
    </row>
    <row r="39485" spans="8:8">
      <c r="H39485" t="str">
        <f t="shared" si="324"/>
        <v/>
      </c>
    </row>
    <row r="39486" spans="8:8">
      <c r="H39486" t="str">
        <f t="shared" si="324"/>
        <v/>
      </c>
    </row>
    <row r="39487" spans="8:8">
      <c r="H39487" t="str">
        <f t="shared" si="324"/>
        <v/>
      </c>
    </row>
    <row r="39488" spans="8:8">
      <c r="H39488" t="str">
        <f t="shared" si="324"/>
        <v/>
      </c>
    </row>
    <row r="39489" spans="8:8">
      <c r="H39489" t="str">
        <f t="shared" si="324"/>
        <v/>
      </c>
    </row>
    <row r="39490" spans="8:8">
      <c r="H39490" t="str">
        <f t="shared" si="324"/>
        <v/>
      </c>
    </row>
    <row r="39491" spans="8:8">
      <c r="H39491" t="str">
        <f t="shared" si="324"/>
        <v/>
      </c>
    </row>
    <row r="39492" spans="8:8">
      <c r="H39492" t="str">
        <f t="shared" si="324"/>
        <v/>
      </c>
    </row>
    <row r="39493" spans="8:8">
      <c r="H39493" t="str">
        <f t="shared" si="324"/>
        <v/>
      </c>
    </row>
    <row r="39494" spans="8:8">
      <c r="H39494" t="str">
        <f t="shared" si="324"/>
        <v/>
      </c>
    </row>
    <row r="39495" spans="8:8">
      <c r="H39495" t="str">
        <f t="shared" si="324"/>
        <v/>
      </c>
    </row>
    <row r="39496" spans="8:8">
      <c r="H39496" t="str">
        <f t="shared" si="324"/>
        <v/>
      </c>
    </row>
    <row r="39497" spans="8:8">
      <c r="H39497" t="str">
        <f t="shared" si="324"/>
        <v/>
      </c>
    </row>
    <row r="39498" spans="8:8">
      <c r="H39498" t="str">
        <f t="shared" si="324"/>
        <v/>
      </c>
    </row>
    <row r="39499" spans="8:8">
      <c r="H39499" t="str">
        <f t="shared" si="324"/>
        <v/>
      </c>
    </row>
    <row r="39500" spans="8:8">
      <c r="H39500" t="str">
        <f t="shared" si="324"/>
        <v/>
      </c>
    </row>
    <row r="39501" spans="8:8">
      <c r="H39501" t="str">
        <f t="shared" si="324"/>
        <v/>
      </c>
    </row>
    <row r="39502" spans="8:8">
      <c r="H39502" t="str">
        <f t="shared" si="324"/>
        <v/>
      </c>
    </row>
    <row r="39503" spans="8:8">
      <c r="H39503" t="str">
        <f t="shared" si="324"/>
        <v/>
      </c>
    </row>
    <row r="39504" spans="8:8">
      <c r="H39504" t="str">
        <f t="shared" si="324"/>
        <v/>
      </c>
    </row>
    <row r="39505" spans="8:8">
      <c r="H39505" t="str">
        <f t="shared" si="324"/>
        <v/>
      </c>
    </row>
    <row r="39506" spans="8:8">
      <c r="H39506" t="str">
        <f t="shared" si="324"/>
        <v/>
      </c>
    </row>
    <row r="39507" spans="8:8">
      <c r="H39507" t="str">
        <f t="shared" si="324"/>
        <v/>
      </c>
    </row>
    <row r="39508" spans="8:8">
      <c r="H39508" t="str">
        <f t="shared" si="324"/>
        <v/>
      </c>
    </row>
    <row r="39509" spans="8:8">
      <c r="H39509" t="str">
        <f t="shared" si="324"/>
        <v/>
      </c>
    </row>
    <row r="39510" spans="8:8">
      <c r="H39510" t="str">
        <f t="shared" si="324"/>
        <v/>
      </c>
    </row>
    <row r="39511" spans="8:8">
      <c r="H39511" t="str">
        <f t="shared" si="324"/>
        <v/>
      </c>
    </row>
    <row r="39512" spans="8:8">
      <c r="H39512" t="str">
        <f t="shared" si="324"/>
        <v/>
      </c>
    </row>
    <row r="39513" spans="8:8">
      <c r="H39513" t="str">
        <f t="shared" si="324"/>
        <v/>
      </c>
    </row>
    <row r="39514" spans="8:8">
      <c r="H39514" t="str">
        <f t="shared" si="324"/>
        <v/>
      </c>
    </row>
    <row r="39515" spans="8:8">
      <c r="H39515" t="str">
        <f t="shared" si="324"/>
        <v/>
      </c>
    </row>
    <row r="39516" spans="8:8">
      <c r="H39516" t="str">
        <f t="shared" si="324"/>
        <v/>
      </c>
    </row>
    <row r="39517" spans="8:8">
      <c r="H39517" t="str">
        <f t="shared" si="324"/>
        <v/>
      </c>
    </row>
    <row r="39518" spans="8:8">
      <c r="H39518" t="str">
        <f t="shared" si="324"/>
        <v/>
      </c>
    </row>
    <row r="39519" spans="8:8">
      <c r="H39519" t="str">
        <f t="shared" si="324"/>
        <v/>
      </c>
    </row>
    <row r="39520" spans="8:8">
      <c r="H39520" t="str">
        <f t="shared" si="324"/>
        <v/>
      </c>
    </row>
    <row r="39521" spans="8:8">
      <c r="H39521" t="str">
        <f t="shared" si="324"/>
        <v/>
      </c>
    </row>
    <row r="39522" spans="8:8">
      <c r="H39522" t="str">
        <f t="shared" ref="H39522:H39585" si="325">_xlfn.TEXTJOIN(", ", TRUE, G39522:G39522)</f>
        <v/>
      </c>
    </row>
    <row r="39523" spans="8:8">
      <c r="H39523" t="str">
        <f t="shared" si="325"/>
        <v/>
      </c>
    </row>
    <row r="39524" spans="8:8">
      <c r="H39524" t="str">
        <f t="shared" si="325"/>
        <v/>
      </c>
    </row>
    <row r="39525" spans="8:8">
      <c r="H39525" t="str">
        <f t="shared" si="325"/>
        <v/>
      </c>
    </row>
    <row r="39526" spans="8:8">
      <c r="H39526" t="str">
        <f t="shared" si="325"/>
        <v/>
      </c>
    </row>
    <row r="39527" spans="8:8">
      <c r="H39527" t="str">
        <f t="shared" si="325"/>
        <v/>
      </c>
    </row>
    <row r="39528" spans="8:8">
      <c r="H39528" t="str">
        <f t="shared" si="325"/>
        <v/>
      </c>
    </row>
    <row r="39529" spans="8:8">
      <c r="H39529" t="str">
        <f t="shared" si="325"/>
        <v/>
      </c>
    </row>
    <row r="39530" spans="8:8">
      <c r="H39530" t="str">
        <f t="shared" si="325"/>
        <v/>
      </c>
    </row>
    <row r="39531" spans="8:8">
      <c r="H39531" t="str">
        <f t="shared" si="325"/>
        <v/>
      </c>
    </row>
    <row r="39532" spans="8:8">
      <c r="H39532" t="str">
        <f t="shared" si="325"/>
        <v/>
      </c>
    </row>
    <row r="39533" spans="8:8">
      <c r="H39533" t="str">
        <f t="shared" si="325"/>
        <v/>
      </c>
    </row>
    <row r="39534" spans="8:8">
      <c r="H39534" t="str">
        <f t="shared" si="325"/>
        <v/>
      </c>
    </row>
    <row r="39535" spans="8:8">
      <c r="H39535" t="str">
        <f t="shared" si="325"/>
        <v/>
      </c>
    </row>
    <row r="39536" spans="8:8">
      <c r="H39536" t="str">
        <f t="shared" si="325"/>
        <v/>
      </c>
    </row>
    <row r="39537" spans="8:8">
      <c r="H39537" t="str">
        <f t="shared" si="325"/>
        <v/>
      </c>
    </row>
    <row r="39538" spans="8:8">
      <c r="H39538" t="str">
        <f t="shared" si="325"/>
        <v/>
      </c>
    </row>
    <row r="39539" spans="8:8">
      <c r="H39539" t="str">
        <f t="shared" si="325"/>
        <v/>
      </c>
    </row>
    <row r="39540" spans="8:8">
      <c r="H39540" t="str">
        <f t="shared" si="325"/>
        <v/>
      </c>
    </row>
    <row r="39541" spans="8:8">
      <c r="H39541" t="str">
        <f t="shared" si="325"/>
        <v/>
      </c>
    </row>
    <row r="39542" spans="8:8">
      <c r="H39542" t="str">
        <f t="shared" si="325"/>
        <v/>
      </c>
    </row>
    <row r="39543" spans="8:8">
      <c r="H39543" t="str">
        <f t="shared" si="325"/>
        <v/>
      </c>
    </row>
    <row r="39544" spans="8:8">
      <c r="H39544" t="str">
        <f t="shared" si="325"/>
        <v/>
      </c>
    </row>
    <row r="39545" spans="8:8">
      <c r="H39545" t="str">
        <f t="shared" si="325"/>
        <v/>
      </c>
    </row>
    <row r="39546" spans="8:8">
      <c r="H39546" t="str">
        <f t="shared" si="325"/>
        <v/>
      </c>
    </row>
    <row r="39547" spans="8:8">
      <c r="H39547" t="str">
        <f t="shared" si="325"/>
        <v/>
      </c>
    </row>
    <row r="39548" spans="8:8">
      <c r="H39548" t="str">
        <f t="shared" si="325"/>
        <v/>
      </c>
    </row>
    <row r="39549" spans="8:8">
      <c r="H39549" t="str">
        <f t="shared" si="325"/>
        <v/>
      </c>
    </row>
    <row r="39550" spans="8:8">
      <c r="H39550" t="str">
        <f t="shared" si="325"/>
        <v/>
      </c>
    </row>
    <row r="39551" spans="8:8">
      <c r="H39551" t="str">
        <f t="shared" si="325"/>
        <v/>
      </c>
    </row>
    <row r="39552" spans="8:8">
      <c r="H39552" t="str">
        <f t="shared" si="325"/>
        <v/>
      </c>
    </row>
    <row r="39553" spans="8:8">
      <c r="H39553" t="str">
        <f t="shared" si="325"/>
        <v/>
      </c>
    </row>
    <row r="39554" spans="8:8">
      <c r="H39554" t="str">
        <f t="shared" si="325"/>
        <v/>
      </c>
    </row>
    <row r="39555" spans="8:8">
      <c r="H39555" t="str">
        <f t="shared" si="325"/>
        <v/>
      </c>
    </row>
    <row r="39556" spans="8:8">
      <c r="H39556" t="str">
        <f t="shared" si="325"/>
        <v/>
      </c>
    </row>
    <row r="39557" spans="8:8">
      <c r="H39557" t="str">
        <f t="shared" si="325"/>
        <v/>
      </c>
    </row>
    <row r="39558" spans="8:8">
      <c r="H39558" t="str">
        <f t="shared" si="325"/>
        <v/>
      </c>
    </row>
    <row r="39559" spans="8:8">
      <c r="H39559" t="str">
        <f t="shared" si="325"/>
        <v/>
      </c>
    </row>
    <row r="39560" spans="8:8">
      <c r="H39560" t="str">
        <f t="shared" si="325"/>
        <v/>
      </c>
    </row>
    <row r="39561" spans="8:8">
      <c r="H39561" t="str">
        <f t="shared" si="325"/>
        <v/>
      </c>
    </row>
    <row r="39562" spans="8:8">
      <c r="H39562" t="str">
        <f t="shared" si="325"/>
        <v/>
      </c>
    </row>
    <row r="39563" spans="8:8">
      <c r="H39563" t="str">
        <f t="shared" si="325"/>
        <v/>
      </c>
    </row>
    <row r="39564" spans="8:8">
      <c r="H39564" t="str">
        <f t="shared" si="325"/>
        <v/>
      </c>
    </row>
    <row r="39565" spans="8:8">
      <c r="H39565" t="str">
        <f t="shared" si="325"/>
        <v/>
      </c>
    </row>
    <row r="39566" spans="8:8">
      <c r="H39566" t="str">
        <f t="shared" si="325"/>
        <v/>
      </c>
    </row>
    <row r="39567" spans="8:8">
      <c r="H39567" t="str">
        <f t="shared" si="325"/>
        <v/>
      </c>
    </row>
    <row r="39568" spans="8:8">
      <c r="H39568" t="str">
        <f t="shared" si="325"/>
        <v/>
      </c>
    </row>
    <row r="39569" spans="8:8">
      <c r="H39569" t="str">
        <f t="shared" si="325"/>
        <v/>
      </c>
    </row>
    <row r="39570" spans="8:8">
      <c r="H39570" t="str">
        <f t="shared" si="325"/>
        <v/>
      </c>
    </row>
    <row r="39571" spans="8:8">
      <c r="H39571" t="str">
        <f t="shared" si="325"/>
        <v/>
      </c>
    </row>
    <row r="39572" spans="8:8">
      <c r="H39572" t="str">
        <f t="shared" si="325"/>
        <v/>
      </c>
    </row>
    <row r="39573" spans="8:8">
      <c r="H39573" t="str">
        <f t="shared" si="325"/>
        <v/>
      </c>
    </row>
    <row r="39574" spans="8:8">
      <c r="H39574" t="str">
        <f t="shared" si="325"/>
        <v/>
      </c>
    </row>
    <row r="39575" spans="8:8">
      <c r="H39575" t="str">
        <f t="shared" si="325"/>
        <v/>
      </c>
    </row>
    <row r="39576" spans="8:8">
      <c r="H39576" t="str">
        <f t="shared" si="325"/>
        <v/>
      </c>
    </row>
    <row r="39577" spans="8:8">
      <c r="H39577" t="str">
        <f t="shared" si="325"/>
        <v/>
      </c>
    </row>
    <row r="39578" spans="8:8">
      <c r="H39578" t="str">
        <f t="shared" si="325"/>
        <v/>
      </c>
    </row>
    <row r="39579" spans="8:8">
      <c r="H39579" t="str">
        <f t="shared" si="325"/>
        <v/>
      </c>
    </row>
    <row r="39580" spans="8:8">
      <c r="H39580" t="str">
        <f t="shared" si="325"/>
        <v/>
      </c>
    </row>
    <row r="39581" spans="8:8">
      <c r="H39581" t="str">
        <f t="shared" si="325"/>
        <v/>
      </c>
    </row>
    <row r="39582" spans="8:8">
      <c r="H39582" t="str">
        <f t="shared" si="325"/>
        <v/>
      </c>
    </row>
    <row r="39583" spans="8:8">
      <c r="H39583" t="str">
        <f t="shared" si="325"/>
        <v/>
      </c>
    </row>
    <row r="39584" spans="8:8">
      <c r="H39584" t="str">
        <f t="shared" si="325"/>
        <v/>
      </c>
    </row>
    <row r="39585" spans="8:8">
      <c r="H39585" t="str">
        <f t="shared" si="325"/>
        <v/>
      </c>
    </row>
    <row r="39586" spans="8:8">
      <c r="H39586" t="str">
        <f t="shared" ref="H39586:H39649" si="326">_xlfn.TEXTJOIN(", ", TRUE, G39586:G39586)</f>
        <v/>
      </c>
    </row>
    <row r="39587" spans="8:8">
      <c r="H39587" t="str">
        <f t="shared" si="326"/>
        <v/>
      </c>
    </row>
    <row r="39588" spans="8:8">
      <c r="H39588" t="str">
        <f t="shared" si="326"/>
        <v/>
      </c>
    </row>
    <row r="39589" spans="8:8">
      <c r="H39589" t="str">
        <f t="shared" si="326"/>
        <v/>
      </c>
    </row>
    <row r="39590" spans="8:8">
      <c r="H39590" t="str">
        <f t="shared" si="326"/>
        <v/>
      </c>
    </row>
    <row r="39591" spans="8:8">
      <c r="H39591" t="str">
        <f t="shared" si="326"/>
        <v/>
      </c>
    </row>
    <row r="39592" spans="8:8">
      <c r="H39592" t="str">
        <f t="shared" si="326"/>
        <v/>
      </c>
    </row>
    <row r="39593" spans="8:8">
      <c r="H39593" t="str">
        <f t="shared" si="326"/>
        <v/>
      </c>
    </row>
    <row r="39594" spans="8:8">
      <c r="H39594" t="str">
        <f t="shared" si="326"/>
        <v/>
      </c>
    </row>
    <row r="39595" spans="8:8">
      <c r="H39595" t="str">
        <f t="shared" si="326"/>
        <v/>
      </c>
    </row>
    <row r="39596" spans="8:8">
      <c r="H39596" t="str">
        <f t="shared" si="326"/>
        <v/>
      </c>
    </row>
    <row r="39597" spans="8:8">
      <c r="H39597" t="str">
        <f t="shared" si="326"/>
        <v/>
      </c>
    </row>
    <row r="39598" spans="8:8">
      <c r="H39598" t="str">
        <f t="shared" si="326"/>
        <v/>
      </c>
    </row>
    <row r="39599" spans="8:8">
      <c r="H39599" t="str">
        <f t="shared" si="326"/>
        <v/>
      </c>
    </row>
    <row r="39600" spans="8:8">
      <c r="H39600" t="str">
        <f t="shared" si="326"/>
        <v/>
      </c>
    </row>
    <row r="39601" spans="8:8">
      <c r="H39601" t="str">
        <f t="shared" si="326"/>
        <v/>
      </c>
    </row>
    <row r="39602" spans="8:8">
      <c r="H39602" t="str">
        <f t="shared" si="326"/>
        <v/>
      </c>
    </row>
    <row r="39603" spans="8:8">
      <c r="H39603" t="str">
        <f t="shared" si="326"/>
        <v/>
      </c>
    </row>
    <row r="39604" spans="8:8">
      <c r="H39604" t="str">
        <f t="shared" si="326"/>
        <v/>
      </c>
    </row>
    <row r="39605" spans="8:8">
      <c r="H39605" t="str">
        <f t="shared" si="326"/>
        <v/>
      </c>
    </row>
    <row r="39606" spans="8:8">
      <c r="H39606" t="str">
        <f t="shared" si="326"/>
        <v/>
      </c>
    </row>
    <row r="39607" spans="8:8">
      <c r="H39607" t="str">
        <f t="shared" si="326"/>
        <v/>
      </c>
    </row>
    <row r="39608" spans="8:8">
      <c r="H39608" t="str">
        <f t="shared" si="326"/>
        <v/>
      </c>
    </row>
    <row r="39609" spans="8:8">
      <c r="H39609" t="str">
        <f t="shared" si="326"/>
        <v/>
      </c>
    </row>
    <row r="39610" spans="8:8">
      <c r="H39610" t="str">
        <f t="shared" si="326"/>
        <v/>
      </c>
    </row>
    <row r="39611" spans="8:8">
      <c r="H39611" t="str">
        <f t="shared" si="326"/>
        <v/>
      </c>
    </row>
    <row r="39612" spans="8:8">
      <c r="H39612" t="str">
        <f t="shared" si="326"/>
        <v/>
      </c>
    </row>
    <row r="39613" spans="8:8">
      <c r="H39613" t="str">
        <f t="shared" si="326"/>
        <v/>
      </c>
    </row>
    <row r="39614" spans="8:8">
      <c r="H39614" t="str">
        <f t="shared" si="326"/>
        <v/>
      </c>
    </row>
    <row r="39615" spans="8:8">
      <c r="H39615" t="str">
        <f t="shared" si="326"/>
        <v/>
      </c>
    </row>
    <row r="39616" spans="8:8">
      <c r="H39616" t="str">
        <f t="shared" si="326"/>
        <v/>
      </c>
    </row>
    <row r="39617" spans="8:8">
      <c r="H39617" t="str">
        <f t="shared" si="326"/>
        <v/>
      </c>
    </row>
    <row r="39618" spans="8:8">
      <c r="H39618" t="str">
        <f t="shared" si="326"/>
        <v/>
      </c>
    </row>
    <row r="39619" spans="8:8">
      <c r="H39619" t="str">
        <f t="shared" si="326"/>
        <v/>
      </c>
    </row>
    <row r="39620" spans="8:8">
      <c r="H39620" t="str">
        <f t="shared" si="326"/>
        <v/>
      </c>
    </row>
    <row r="39621" spans="8:8">
      <c r="H39621" t="str">
        <f t="shared" si="326"/>
        <v/>
      </c>
    </row>
    <row r="39622" spans="8:8">
      <c r="H39622" t="str">
        <f t="shared" si="326"/>
        <v/>
      </c>
    </row>
    <row r="39623" spans="8:8">
      <c r="H39623" t="str">
        <f t="shared" si="326"/>
        <v/>
      </c>
    </row>
    <row r="39624" spans="8:8">
      <c r="H39624" t="str">
        <f t="shared" si="326"/>
        <v/>
      </c>
    </row>
    <row r="39625" spans="8:8">
      <c r="H39625" t="str">
        <f t="shared" si="326"/>
        <v/>
      </c>
    </row>
    <row r="39626" spans="8:8">
      <c r="H39626" t="str">
        <f t="shared" si="326"/>
        <v/>
      </c>
    </row>
    <row r="39627" spans="8:8">
      <c r="H39627" t="str">
        <f t="shared" si="326"/>
        <v/>
      </c>
    </row>
    <row r="39628" spans="8:8">
      <c r="H39628" t="str">
        <f t="shared" si="326"/>
        <v/>
      </c>
    </row>
    <row r="39629" spans="8:8">
      <c r="H39629" t="str">
        <f t="shared" si="326"/>
        <v/>
      </c>
    </row>
    <row r="39630" spans="8:8">
      <c r="H39630" t="str">
        <f t="shared" si="326"/>
        <v/>
      </c>
    </row>
    <row r="39631" spans="8:8">
      <c r="H39631" t="str">
        <f t="shared" si="326"/>
        <v/>
      </c>
    </row>
    <row r="39632" spans="8:8">
      <c r="H39632" t="str">
        <f t="shared" si="326"/>
        <v/>
      </c>
    </row>
    <row r="39633" spans="8:8">
      <c r="H39633" t="str">
        <f t="shared" si="326"/>
        <v/>
      </c>
    </row>
    <row r="39634" spans="8:8">
      <c r="H39634" t="str">
        <f t="shared" si="326"/>
        <v/>
      </c>
    </row>
    <row r="39635" spans="8:8">
      <c r="H39635" t="str">
        <f t="shared" si="326"/>
        <v/>
      </c>
    </row>
    <row r="39636" spans="8:8">
      <c r="H39636" t="str">
        <f t="shared" si="326"/>
        <v/>
      </c>
    </row>
    <row r="39637" spans="8:8">
      <c r="H39637" t="str">
        <f t="shared" si="326"/>
        <v/>
      </c>
    </row>
    <row r="39638" spans="8:8">
      <c r="H39638" t="str">
        <f t="shared" si="326"/>
        <v/>
      </c>
    </row>
    <row r="39639" spans="8:8">
      <c r="H39639" t="str">
        <f t="shared" si="326"/>
        <v/>
      </c>
    </row>
    <row r="39640" spans="8:8">
      <c r="H39640" t="str">
        <f t="shared" si="326"/>
        <v/>
      </c>
    </row>
    <row r="39641" spans="8:8">
      <c r="H39641" t="str">
        <f t="shared" si="326"/>
        <v/>
      </c>
    </row>
    <row r="39642" spans="8:8">
      <c r="H39642" t="str">
        <f t="shared" si="326"/>
        <v/>
      </c>
    </row>
    <row r="39643" spans="8:8">
      <c r="H39643" t="str">
        <f t="shared" si="326"/>
        <v/>
      </c>
    </row>
    <row r="39644" spans="8:8">
      <c r="H39644" t="str">
        <f t="shared" si="326"/>
        <v/>
      </c>
    </row>
    <row r="39645" spans="8:8">
      <c r="H39645" t="str">
        <f t="shared" si="326"/>
        <v/>
      </c>
    </row>
    <row r="39646" spans="8:8">
      <c r="H39646" t="str">
        <f t="shared" si="326"/>
        <v/>
      </c>
    </row>
    <row r="39647" spans="8:8">
      <c r="H39647" t="str">
        <f t="shared" si="326"/>
        <v/>
      </c>
    </row>
    <row r="39648" spans="8:8">
      <c r="H39648" t="str">
        <f t="shared" si="326"/>
        <v/>
      </c>
    </row>
    <row r="39649" spans="8:8">
      <c r="H39649" t="str">
        <f t="shared" si="326"/>
        <v/>
      </c>
    </row>
    <row r="39650" spans="8:8">
      <c r="H39650" t="str">
        <f t="shared" ref="H39650:H39713" si="327">_xlfn.TEXTJOIN(", ", TRUE, G39650:G39650)</f>
        <v/>
      </c>
    </row>
    <row r="39651" spans="8:8">
      <c r="H39651" t="str">
        <f t="shared" si="327"/>
        <v/>
      </c>
    </row>
    <row r="39652" spans="8:8">
      <c r="H39652" t="str">
        <f t="shared" si="327"/>
        <v/>
      </c>
    </row>
    <row r="39653" spans="8:8">
      <c r="H39653" t="str">
        <f t="shared" si="327"/>
        <v/>
      </c>
    </row>
    <row r="39654" spans="8:8">
      <c r="H39654" t="str">
        <f t="shared" si="327"/>
        <v/>
      </c>
    </row>
    <row r="39655" spans="8:8">
      <c r="H39655" t="str">
        <f t="shared" si="327"/>
        <v/>
      </c>
    </row>
    <row r="39656" spans="8:8">
      <c r="H39656" t="str">
        <f t="shared" si="327"/>
        <v/>
      </c>
    </row>
    <row r="39657" spans="8:8">
      <c r="H39657" t="str">
        <f t="shared" si="327"/>
        <v/>
      </c>
    </row>
    <row r="39658" spans="8:8">
      <c r="H39658" t="str">
        <f t="shared" si="327"/>
        <v/>
      </c>
    </row>
    <row r="39659" spans="8:8">
      <c r="H39659" t="str">
        <f t="shared" si="327"/>
        <v/>
      </c>
    </row>
    <row r="39660" spans="8:8">
      <c r="H39660" t="str">
        <f t="shared" si="327"/>
        <v/>
      </c>
    </row>
    <row r="39661" spans="8:8">
      <c r="H39661" t="str">
        <f t="shared" si="327"/>
        <v/>
      </c>
    </row>
    <row r="39662" spans="8:8">
      <c r="H39662" t="str">
        <f t="shared" si="327"/>
        <v/>
      </c>
    </row>
    <row r="39663" spans="8:8">
      <c r="H39663" t="str">
        <f t="shared" si="327"/>
        <v/>
      </c>
    </row>
    <row r="39664" spans="8:8">
      <c r="H39664" t="str">
        <f t="shared" si="327"/>
        <v/>
      </c>
    </row>
    <row r="39665" spans="8:8">
      <c r="H39665" t="str">
        <f t="shared" si="327"/>
        <v/>
      </c>
    </row>
    <row r="39666" spans="8:8">
      <c r="H39666" t="str">
        <f t="shared" si="327"/>
        <v/>
      </c>
    </row>
    <row r="39667" spans="8:8">
      <c r="H39667" t="str">
        <f t="shared" si="327"/>
        <v/>
      </c>
    </row>
    <row r="39668" spans="8:8">
      <c r="H39668" t="str">
        <f t="shared" si="327"/>
        <v/>
      </c>
    </row>
    <row r="39669" spans="8:8">
      <c r="H39669" t="str">
        <f t="shared" si="327"/>
        <v/>
      </c>
    </row>
    <row r="39670" spans="8:8">
      <c r="H39670" t="str">
        <f t="shared" si="327"/>
        <v/>
      </c>
    </row>
    <row r="39671" spans="8:8">
      <c r="H39671" t="str">
        <f t="shared" si="327"/>
        <v/>
      </c>
    </row>
    <row r="39672" spans="8:8">
      <c r="H39672" t="str">
        <f t="shared" si="327"/>
        <v/>
      </c>
    </row>
    <row r="39673" spans="8:8">
      <c r="H39673" t="str">
        <f t="shared" si="327"/>
        <v/>
      </c>
    </row>
    <row r="39674" spans="8:8">
      <c r="H39674" t="str">
        <f t="shared" si="327"/>
        <v/>
      </c>
    </row>
    <row r="39675" spans="8:8">
      <c r="H39675" t="str">
        <f t="shared" si="327"/>
        <v/>
      </c>
    </row>
    <row r="39676" spans="8:8">
      <c r="H39676" t="str">
        <f t="shared" si="327"/>
        <v/>
      </c>
    </row>
    <row r="39677" spans="8:8">
      <c r="H39677" t="str">
        <f t="shared" si="327"/>
        <v/>
      </c>
    </row>
    <row r="39678" spans="8:8">
      <c r="H39678" t="str">
        <f t="shared" si="327"/>
        <v/>
      </c>
    </row>
    <row r="39679" spans="8:8">
      <c r="H39679" t="str">
        <f t="shared" si="327"/>
        <v/>
      </c>
    </row>
    <row r="39680" spans="8:8">
      <c r="H39680" t="str">
        <f t="shared" si="327"/>
        <v/>
      </c>
    </row>
    <row r="39681" spans="8:8">
      <c r="H39681" t="str">
        <f t="shared" si="327"/>
        <v/>
      </c>
    </row>
    <row r="39682" spans="8:8">
      <c r="H39682" t="str">
        <f t="shared" si="327"/>
        <v/>
      </c>
    </row>
    <row r="39683" spans="8:8">
      <c r="H39683" t="str">
        <f t="shared" si="327"/>
        <v/>
      </c>
    </row>
    <row r="39684" spans="8:8">
      <c r="H39684" t="str">
        <f t="shared" si="327"/>
        <v/>
      </c>
    </row>
    <row r="39685" spans="8:8">
      <c r="H39685" t="str">
        <f t="shared" si="327"/>
        <v/>
      </c>
    </row>
    <row r="39686" spans="8:8">
      <c r="H39686" t="str">
        <f t="shared" si="327"/>
        <v/>
      </c>
    </row>
    <row r="39687" spans="8:8">
      <c r="H39687" t="str">
        <f t="shared" si="327"/>
        <v/>
      </c>
    </row>
    <row r="39688" spans="8:8">
      <c r="H39688" t="str">
        <f t="shared" si="327"/>
        <v/>
      </c>
    </row>
    <row r="39689" spans="8:8">
      <c r="H39689" t="str">
        <f t="shared" si="327"/>
        <v/>
      </c>
    </row>
    <row r="39690" spans="8:8">
      <c r="H39690" t="str">
        <f t="shared" si="327"/>
        <v/>
      </c>
    </row>
    <row r="39691" spans="8:8">
      <c r="H39691" t="str">
        <f t="shared" si="327"/>
        <v/>
      </c>
    </row>
    <row r="39692" spans="8:8">
      <c r="H39692" t="str">
        <f t="shared" si="327"/>
        <v/>
      </c>
    </row>
    <row r="39693" spans="8:8">
      <c r="H39693" t="str">
        <f t="shared" si="327"/>
        <v/>
      </c>
    </row>
    <row r="39694" spans="8:8">
      <c r="H39694" t="str">
        <f t="shared" si="327"/>
        <v/>
      </c>
    </row>
    <row r="39695" spans="8:8">
      <c r="H39695" t="str">
        <f t="shared" si="327"/>
        <v/>
      </c>
    </row>
    <row r="39696" spans="8:8">
      <c r="H39696" t="str">
        <f t="shared" si="327"/>
        <v/>
      </c>
    </row>
    <row r="39697" spans="8:8">
      <c r="H39697" t="str">
        <f t="shared" si="327"/>
        <v/>
      </c>
    </row>
    <row r="39698" spans="8:8">
      <c r="H39698" t="str">
        <f t="shared" si="327"/>
        <v/>
      </c>
    </row>
    <row r="39699" spans="8:8">
      <c r="H39699" t="str">
        <f t="shared" si="327"/>
        <v/>
      </c>
    </row>
    <row r="39700" spans="8:8">
      <c r="H39700" t="str">
        <f t="shared" si="327"/>
        <v/>
      </c>
    </row>
    <row r="39701" spans="8:8">
      <c r="H39701" t="str">
        <f t="shared" si="327"/>
        <v/>
      </c>
    </row>
    <row r="39702" spans="8:8">
      <c r="H39702" t="str">
        <f t="shared" si="327"/>
        <v/>
      </c>
    </row>
    <row r="39703" spans="8:8">
      <c r="H39703" t="str">
        <f t="shared" si="327"/>
        <v/>
      </c>
    </row>
    <row r="39704" spans="8:8">
      <c r="H39704" t="str">
        <f t="shared" si="327"/>
        <v/>
      </c>
    </row>
    <row r="39705" spans="8:8">
      <c r="H39705" t="str">
        <f t="shared" si="327"/>
        <v/>
      </c>
    </row>
    <row r="39706" spans="8:8">
      <c r="H39706" t="str">
        <f t="shared" si="327"/>
        <v/>
      </c>
    </row>
    <row r="39707" spans="8:8">
      <c r="H39707" t="str">
        <f t="shared" si="327"/>
        <v/>
      </c>
    </row>
    <row r="39708" spans="8:8">
      <c r="H39708" t="str">
        <f t="shared" si="327"/>
        <v/>
      </c>
    </row>
    <row r="39709" spans="8:8">
      <c r="H39709" t="str">
        <f t="shared" si="327"/>
        <v/>
      </c>
    </row>
    <row r="39710" spans="8:8">
      <c r="H39710" t="str">
        <f t="shared" si="327"/>
        <v/>
      </c>
    </row>
    <row r="39711" spans="8:8">
      <c r="H39711" t="str">
        <f t="shared" si="327"/>
        <v/>
      </c>
    </row>
    <row r="39712" spans="8:8">
      <c r="H39712" t="str">
        <f t="shared" si="327"/>
        <v/>
      </c>
    </row>
    <row r="39713" spans="8:8">
      <c r="H39713" t="str">
        <f t="shared" si="327"/>
        <v/>
      </c>
    </row>
    <row r="39714" spans="8:8">
      <c r="H39714" t="str">
        <f t="shared" ref="H39714:H39777" si="328">_xlfn.TEXTJOIN(", ", TRUE, G39714:G39714)</f>
        <v/>
      </c>
    </row>
    <row r="39715" spans="8:8">
      <c r="H39715" t="str">
        <f t="shared" si="328"/>
        <v/>
      </c>
    </row>
    <row r="39716" spans="8:8">
      <c r="H39716" t="str">
        <f t="shared" si="328"/>
        <v/>
      </c>
    </row>
    <row r="39717" spans="8:8">
      <c r="H39717" t="str">
        <f t="shared" si="328"/>
        <v/>
      </c>
    </row>
    <row r="39718" spans="8:8">
      <c r="H39718" t="str">
        <f t="shared" si="328"/>
        <v/>
      </c>
    </row>
    <row r="39719" spans="8:8">
      <c r="H39719" t="str">
        <f t="shared" si="328"/>
        <v/>
      </c>
    </row>
    <row r="39720" spans="8:8">
      <c r="H39720" t="str">
        <f t="shared" si="328"/>
        <v/>
      </c>
    </row>
    <row r="39721" spans="8:8">
      <c r="H39721" t="str">
        <f t="shared" si="328"/>
        <v/>
      </c>
    </row>
    <row r="39722" spans="8:8">
      <c r="H39722" t="str">
        <f t="shared" si="328"/>
        <v/>
      </c>
    </row>
    <row r="39723" spans="8:8">
      <c r="H39723" t="str">
        <f t="shared" si="328"/>
        <v/>
      </c>
    </row>
    <row r="39724" spans="8:8">
      <c r="H39724" t="str">
        <f t="shared" si="328"/>
        <v/>
      </c>
    </row>
    <row r="39725" spans="8:8">
      <c r="H39725" t="str">
        <f t="shared" si="328"/>
        <v/>
      </c>
    </row>
    <row r="39726" spans="8:8">
      <c r="H39726" t="str">
        <f t="shared" si="328"/>
        <v/>
      </c>
    </row>
    <row r="39727" spans="8:8">
      <c r="H39727" t="str">
        <f t="shared" si="328"/>
        <v/>
      </c>
    </row>
    <row r="39728" spans="8:8">
      <c r="H39728" t="str">
        <f t="shared" si="328"/>
        <v/>
      </c>
    </row>
    <row r="39729" spans="8:8">
      <c r="H39729" t="str">
        <f t="shared" si="328"/>
        <v/>
      </c>
    </row>
    <row r="39730" spans="8:8">
      <c r="H39730" t="str">
        <f t="shared" si="328"/>
        <v/>
      </c>
    </row>
    <row r="39731" spans="8:8">
      <c r="H39731" t="str">
        <f t="shared" si="328"/>
        <v/>
      </c>
    </row>
    <row r="39732" spans="8:8">
      <c r="H39732" t="str">
        <f t="shared" si="328"/>
        <v/>
      </c>
    </row>
    <row r="39733" spans="8:8">
      <c r="H39733" t="str">
        <f t="shared" si="328"/>
        <v/>
      </c>
    </row>
    <row r="39734" spans="8:8">
      <c r="H39734" t="str">
        <f t="shared" si="328"/>
        <v/>
      </c>
    </row>
    <row r="39735" spans="8:8">
      <c r="H39735" t="str">
        <f t="shared" si="328"/>
        <v/>
      </c>
    </row>
    <row r="39736" spans="8:8">
      <c r="H39736" t="str">
        <f t="shared" si="328"/>
        <v/>
      </c>
    </row>
    <row r="39737" spans="8:8">
      <c r="H39737" t="str">
        <f t="shared" si="328"/>
        <v/>
      </c>
    </row>
    <row r="39738" spans="8:8">
      <c r="H39738" t="str">
        <f t="shared" si="328"/>
        <v/>
      </c>
    </row>
    <row r="39739" spans="8:8">
      <c r="H39739" t="str">
        <f t="shared" si="328"/>
        <v/>
      </c>
    </row>
    <row r="39740" spans="8:8">
      <c r="H39740" t="str">
        <f t="shared" si="328"/>
        <v/>
      </c>
    </row>
    <row r="39741" spans="8:8">
      <c r="H39741" t="str">
        <f t="shared" si="328"/>
        <v/>
      </c>
    </row>
    <row r="39742" spans="8:8">
      <c r="H39742" t="str">
        <f t="shared" si="328"/>
        <v/>
      </c>
    </row>
    <row r="39743" spans="8:8">
      <c r="H39743" t="str">
        <f t="shared" si="328"/>
        <v/>
      </c>
    </row>
    <row r="39744" spans="8:8">
      <c r="H39744" t="str">
        <f t="shared" si="328"/>
        <v/>
      </c>
    </row>
    <row r="39745" spans="8:8">
      <c r="H39745" t="str">
        <f t="shared" si="328"/>
        <v/>
      </c>
    </row>
    <row r="39746" spans="8:8">
      <c r="H39746" t="str">
        <f t="shared" si="328"/>
        <v/>
      </c>
    </row>
    <row r="39747" spans="8:8">
      <c r="H39747" t="str">
        <f t="shared" si="328"/>
        <v/>
      </c>
    </row>
    <row r="39748" spans="8:8">
      <c r="H39748" t="str">
        <f t="shared" si="328"/>
        <v/>
      </c>
    </row>
    <row r="39749" spans="8:8">
      <c r="H39749" t="str">
        <f t="shared" si="328"/>
        <v/>
      </c>
    </row>
    <row r="39750" spans="8:8">
      <c r="H39750" t="str">
        <f t="shared" si="328"/>
        <v/>
      </c>
    </row>
    <row r="39751" spans="8:8">
      <c r="H39751" t="str">
        <f t="shared" si="328"/>
        <v/>
      </c>
    </row>
    <row r="39752" spans="8:8">
      <c r="H39752" t="str">
        <f t="shared" si="328"/>
        <v/>
      </c>
    </row>
    <row r="39753" spans="8:8">
      <c r="H39753" t="str">
        <f t="shared" si="328"/>
        <v/>
      </c>
    </row>
    <row r="39754" spans="8:8">
      <c r="H39754" t="str">
        <f t="shared" si="328"/>
        <v/>
      </c>
    </row>
    <row r="39755" spans="8:8">
      <c r="H39755" t="str">
        <f t="shared" si="328"/>
        <v/>
      </c>
    </row>
    <row r="39756" spans="8:8">
      <c r="H39756" t="str">
        <f t="shared" si="328"/>
        <v/>
      </c>
    </row>
    <row r="39757" spans="8:8">
      <c r="H39757" t="str">
        <f t="shared" si="328"/>
        <v/>
      </c>
    </row>
    <row r="39758" spans="8:8">
      <c r="H39758" t="str">
        <f t="shared" si="328"/>
        <v/>
      </c>
    </row>
    <row r="39759" spans="8:8">
      <c r="H39759" t="str">
        <f t="shared" si="328"/>
        <v/>
      </c>
    </row>
    <row r="39760" spans="8:8">
      <c r="H39760" t="str">
        <f t="shared" si="328"/>
        <v/>
      </c>
    </row>
    <row r="39761" spans="8:8">
      <c r="H39761" t="str">
        <f t="shared" si="328"/>
        <v/>
      </c>
    </row>
    <row r="39762" spans="8:8">
      <c r="H39762" t="str">
        <f t="shared" si="328"/>
        <v/>
      </c>
    </row>
    <row r="39763" spans="8:8">
      <c r="H39763" t="str">
        <f t="shared" si="328"/>
        <v/>
      </c>
    </row>
    <row r="39764" spans="8:8">
      <c r="H39764" t="str">
        <f t="shared" si="328"/>
        <v/>
      </c>
    </row>
    <row r="39765" spans="8:8">
      <c r="H39765" t="str">
        <f t="shared" si="328"/>
        <v/>
      </c>
    </row>
    <row r="39766" spans="8:8">
      <c r="H39766" t="str">
        <f t="shared" si="328"/>
        <v/>
      </c>
    </row>
    <row r="39767" spans="8:8">
      <c r="H39767" t="str">
        <f t="shared" si="328"/>
        <v/>
      </c>
    </row>
    <row r="39768" spans="8:8">
      <c r="H39768" t="str">
        <f t="shared" si="328"/>
        <v/>
      </c>
    </row>
    <row r="39769" spans="8:8">
      <c r="H39769" t="str">
        <f t="shared" si="328"/>
        <v/>
      </c>
    </row>
    <row r="39770" spans="8:8">
      <c r="H39770" t="str">
        <f t="shared" si="328"/>
        <v/>
      </c>
    </row>
    <row r="39771" spans="8:8">
      <c r="H39771" t="str">
        <f t="shared" si="328"/>
        <v/>
      </c>
    </row>
    <row r="39772" spans="8:8">
      <c r="H39772" t="str">
        <f t="shared" si="328"/>
        <v/>
      </c>
    </row>
    <row r="39773" spans="8:8">
      <c r="H39773" t="str">
        <f t="shared" si="328"/>
        <v/>
      </c>
    </row>
    <row r="39774" spans="8:8">
      <c r="H39774" t="str">
        <f t="shared" si="328"/>
        <v/>
      </c>
    </row>
    <row r="39775" spans="8:8">
      <c r="H39775" t="str">
        <f t="shared" si="328"/>
        <v/>
      </c>
    </row>
    <row r="39776" spans="8:8">
      <c r="H39776" t="str">
        <f t="shared" si="328"/>
        <v/>
      </c>
    </row>
    <row r="39777" spans="8:8">
      <c r="H39777" t="str">
        <f t="shared" si="328"/>
        <v/>
      </c>
    </row>
    <row r="39778" spans="8:8">
      <c r="H39778" t="str">
        <f t="shared" ref="H39778:H39841" si="329">_xlfn.TEXTJOIN(", ", TRUE, G39778:G39778)</f>
        <v/>
      </c>
    </row>
    <row r="39779" spans="8:8">
      <c r="H39779" t="str">
        <f t="shared" si="329"/>
        <v/>
      </c>
    </row>
    <row r="39780" spans="8:8">
      <c r="H39780" t="str">
        <f t="shared" si="329"/>
        <v/>
      </c>
    </row>
    <row r="39781" spans="8:8">
      <c r="H39781" t="str">
        <f t="shared" si="329"/>
        <v/>
      </c>
    </row>
    <row r="39782" spans="8:8">
      <c r="H39782" t="str">
        <f t="shared" si="329"/>
        <v/>
      </c>
    </row>
    <row r="39783" spans="8:8">
      <c r="H39783" t="str">
        <f t="shared" si="329"/>
        <v/>
      </c>
    </row>
    <row r="39784" spans="8:8">
      <c r="H39784" t="str">
        <f t="shared" si="329"/>
        <v/>
      </c>
    </row>
    <row r="39785" spans="8:8">
      <c r="H39785" t="str">
        <f t="shared" si="329"/>
        <v/>
      </c>
    </row>
    <row r="39786" spans="8:8">
      <c r="H39786" t="str">
        <f t="shared" si="329"/>
        <v/>
      </c>
    </row>
    <row r="39787" spans="8:8">
      <c r="H39787" t="str">
        <f t="shared" si="329"/>
        <v/>
      </c>
    </row>
    <row r="39788" spans="8:8">
      <c r="H39788" t="str">
        <f t="shared" si="329"/>
        <v/>
      </c>
    </row>
    <row r="39789" spans="8:8">
      <c r="H39789" t="str">
        <f t="shared" si="329"/>
        <v/>
      </c>
    </row>
    <row r="39790" spans="8:8">
      <c r="H39790" t="str">
        <f t="shared" si="329"/>
        <v/>
      </c>
    </row>
    <row r="39791" spans="8:8">
      <c r="H39791" t="str">
        <f t="shared" si="329"/>
        <v/>
      </c>
    </row>
    <row r="39792" spans="8:8">
      <c r="H39792" t="str">
        <f t="shared" si="329"/>
        <v/>
      </c>
    </row>
    <row r="39793" spans="8:8">
      <c r="H39793" t="str">
        <f t="shared" si="329"/>
        <v/>
      </c>
    </row>
    <row r="39794" spans="8:8">
      <c r="H39794" t="str">
        <f t="shared" si="329"/>
        <v/>
      </c>
    </row>
    <row r="39795" spans="8:8">
      <c r="H39795" t="str">
        <f t="shared" si="329"/>
        <v/>
      </c>
    </row>
    <row r="39796" spans="8:8">
      <c r="H39796" t="str">
        <f t="shared" si="329"/>
        <v/>
      </c>
    </row>
    <row r="39797" spans="8:8">
      <c r="H39797" t="str">
        <f t="shared" si="329"/>
        <v/>
      </c>
    </row>
    <row r="39798" spans="8:8">
      <c r="H39798" t="str">
        <f t="shared" si="329"/>
        <v/>
      </c>
    </row>
    <row r="39799" spans="8:8">
      <c r="H39799" t="str">
        <f t="shared" si="329"/>
        <v/>
      </c>
    </row>
    <row r="39800" spans="8:8">
      <c r="H39800" t="str">
        <f t="shared" si="329"/>
        <v/>
      </c>
    </row>
    <row r="39801" spans="8:8">
      <c r="H39801" t="str">
        <f t="shared" si="329"/>
        <v/>
      </c>
    </row>
    <row r="39802" spans="8:8">
      <c r="H39802" t="str">
        <f t="shared" si="329"/>
        <v/>
      </c>
    </row>
    <row r="39803" spans="8:8">
      <c r="H39803" t="str">
        <f t="shared" si="329"/>
        <v/>
      </c>
    </row>
    <row r="39804" spans="8:8">
      <c r="H39804" t="str">
        <f t="shared" si="329"/>
        <v/>
      </c>
    </row>
    <row r="39805" spans="8:8">
      <c r="H39805" t="str">
        <f t="shared" si="329"/>
        <v/>
      </c>
    </row>
    <row r="39806" spans="8:8">
      <c r="H39806" t="str">
        <f t="shared" si="329"/>
        <v/>
      </c>
    </row>
    <row r="39807" spans="8:8">
      <c r="H39807" t="str">
        <f t="shared" si="329"/>
        <v/>
      </c>
    </row>
    <row r="39808" spans="8:8">
      <c r="H39808" t="str">
        <f t="shared" si="329"/>
        <v/>
      </c>
    </row>
    <row r="39809" spans="8:8">
      <c r="H39809" t="str">
        <f t="shared" si="329"/>
        <v/>
      </c>
    </row>
    <row r="39810" spans="8:8">
      <c r="H39810" t="str">
        <f t="shared" si="329"/>
        <v/>
      </c>
    </row>
    <row r="39811" spans="8:8">
      <c r="H39811" t="str">
        <f t="shared" si="329"/>
        <v/>
      </c>
    </row>
    <row r="39812" spans="8:8">
      <c r="H39812" t="str">
        <f t="shared" si="329"/>
        <v/>
      </c>
    </row>
    <row r="39813" spans="8:8">
      <c r="H39813" t="str">
        <f t="shared" si="329"/>
        <v/>
      </c>
    </row>
    <row r="39814" spans="8:8">
      <c r="H39814" t="str">
        <f t="shared" si="329"/>
        <v/>
      </c>
    </row>
    <row r="39815" spans="8:8">
      <c r="H39815" t="str">
        <f t="shared" si="329"/>
        <v/>
      </c>
    </row>
    <row r="39816" spans="8:8">
      <c r="H39816" t="str">
        <f t="shared" si="329"/>
        <v/>
      </c>
    </row>
    <row r="39817" spans="8:8">
      <c r="H39817" t="str">
        <f t="shared" si="329"/>
        <v/>
      </c>
    </row>
    <row r="39818" spans="8:8">
      <c r="H39818" t="str">
        <f t="shared" si="329"/>
        <v/>
      </c>
    </row>
    <row r="39819" spans="8:8">
      <c r="H39819" t="str">
        <f t="shared" si="329"/>
        <v/>
      </c>
    </row>
    <row r="39820" spans="8:8">
      <c r="H39820" t="str">
        <f t="shared" si="329"/>
        <v/>
      </c>
    </row>
    <row r="39821" spans="8:8">
      <c r="H39821" t="str">
        <f t="shared" si="329"/>
        <v/>
      </c>
    </row>
    <row r="39822" spans="8:8">
      <c r="H39822" t="str">
        <f t="shared" si="329"/>
        <v/>
      </c>
    </row>
    <row r="39823" spans="8:8">
      <c r="H39823" t="str">
        <f t="shared" si="329"/>
        <v/>
      </c>
    </row>
    <row r="39824" spans="8:8">
      <c r="H39824" t="str">
        <f t="shared" si="329"/>
        <v/>
      </c>
    </row>
    <row r="39825" spans="8:8">
      <c r="H39825" t="str">
        <f t="shared" si="329"/>
        <v/>
      </c>
    </row>
    <row r="39826" spans="8:8">
      <c r="H39826" t="str">
        <f t="shared" si="329"/>
        <v/>
      </c>
    </row>
    <row r="39827" spans="8:8">
      <c r="H39827" t="str">
        <f t="shared" si="329"/>
        <v/>
      </c>
    </row>
    <row r="39828" spans="8:8">
      <c r="H39828" t="str">
        <f t="shared" si="329"/>
        <v/>
      </c>
    </row>
    <row r="39829" spans="8:8">
      <c r="H39829" t="str">
        <f t="shared" si="329"/>
        <v/>
      </c>
    </row>
    <row r="39830" spans="8:8">
      <c r="H39830" t="str">
        <f t="shared" si="329"/>
        <v/>
      </c>
    </row>
    <row r="39831" spans="8:8">
      <c r="H39831" t="str">
        <f t="shared" si="329"/>
        <v/>
      </c>
    </row>
    <row r="39832" spans="8:8">
      <c r="H39832" t="str">
        <f t="shared" si="329"/>
        <v/>
      </c>
    </row>
    <row r="39833" spans="8:8">
      <c r="H39833" t="str">
        <f t="shared" si="329"/>
        <v/>
      </c>
    </row>
    <row r="39834" spans="8:8">
      <c r="H39834" t="str">
        <f t="shared" si="329"/>
        <v/>
      </c>
    </row>
    <row r="39835" spans="8:8">
      <c r="H39835" t="str">
        <f t="shared" si="329"/>
        <v/>
      </c>
    </row>
    <row r="39836" spans="8:8">
      <c r="H39836" t="str">
        <f t="shared" si="329"/>
        <v/>
      </c>
    </row>
    <row r="39837" spans="8:8">
      <c r="H39837" t="str">
        <f t="shared" si="329"/>
        <v/>
      </c>
    </row>
    <row r="39838" spans="8:8">
      <c r="H39838" t="str">
        <f t="shared" si="329"/>
        <v/>
      </c>
    </row>
    <row r="39839" spans="8:8">
      <c r="H39839" t="str">
        <f t="shared" si="329"/>
        <v/>
      </c>
    </row>
    <row r="39840" spans="8:8">
      <c r="H39840" t="str">
        <f t="shared" si="329"/>
        <v/>
      </c>
    </row>
    <row r="39841" spans="8:8">
      <c r="H39841" t="str">
        <f t="shared" si="329"/>
        <v/>
      </c>
    </row>
    <row r="39842" spans="8:8">
      <c r="H39842" t="str">
        <f t="shared" ref="H39842:H39905" si="330">_xlfn.TEXTJOIN(", ", TRUE, G39842:G39842)</f>
        <v/>
      </c>
    </row>
    <row r="39843" spans="8:8">
      <c r="H39843" t="str">
        <f t="shared" si="330"/>
        <v/>
      </c>
    </row>
    <row r="39844" spans="8:8">
      <c r="H39844" t="str">
        <f t="shared" si="330"/>
        <v/>
      </c>
    </row>
    <row r="39845" spans="8:8">
      <c r="H39845" t="str">
        <f t="shared" si="330"/>
        <v/>
      </c>
    </row>
    <row r="39846" spans="8:8">
      <c r="H39846" t="str">
        <f t="shared" si="330"/>
        <v/>
      </c>
    </row>
    <row r="39847" spans="8:8">
      <c r="H39847" t="str">
        <f t="shared" si="330"/>
        <v/>
      </c>
    </row>
    <row r="39848" spans="8:8">
      <c r="H39848" t="str">
        <f t="shared" si="330"/>
        <v/>
      </c>
    </row>
    <row r="39849" spans="8:8">
      <c r="H39849" t="str">
        <f t="shared" si="330"/>
        <v/>
      </c>
    </row>
    <row r="39850" spans="8:8">
      <c r="H39850" t="str">
        <f t="shared" si="330"/>
        <v/>
      </c>
    </row>
    <row r="39851" spans="8:8">
      <c r="H39851" t="str">
        <f t="shared" si="330"/>
        <v/>
      </c>
    </row>
    <row r="39852" spans="8:8">
      <c r="H39852" t="str">
        <f t="shared" si="330"/>
        <v/>
      </c>
    </row>
    <row r="39853" spans="8:8">
      <c r="H39853" t="str">
        <f t="shared" si="330"/>
        <v/>
      </c>
    </row>
    <row r="39854" spans="8:8">
      <c r="H39854" t="str">
        <f t="shared" si="330"/>
        <v/>
      </c>
    </row>
    <row r="39855" spans="8:8">
      <c r="H39855" t="str">
        <f t="shared" si="330"/>
        <v/>
      </c>
    </row>
    <row r="39856" spans="8:8">
      <c r="H39856" t="str">
        <f t="shared" si="330"/>
        <v/>
      </c>
    </row>
    <row r="39857" spans="8:8">
      <c r="H39857" t="str">
        <f t="shared" si="330"/>
        <v/>
      </c>
    </row>
    <row r="39858" spans="8:8">
      <c r="H39858" t="str">
        <f t="shared" si="330"/>
        <v/>
      </c>
    </row>
    <row r="39859" spans="8:8">
      <c r="H39859" t="str">
        <f t="shared" si="330"/>
        <v/>
      </c>
    </row>
    <row r="39860" spans="8:8">
      <c r="H39860" t="str">
        <f t="shared" si="330"/>
        <v/>
      </c>
    </row>
    <row r="39861" spans="8:8">
      <c r="H39861" t="str">
        <f t="shared" si="330"/>
        <v/>
      </c>
    </row>
    <row r="39862" spans="8:8">
      <c r="H39862" t="str">
        <f t="shared" si="330"/>
        <v/>
      </c>
    </row>
    <row r="39863" spans="8:8">
      <c r="H39863" t="str">
        <f t="shared" si="330"/>
        <v/>
      </c>
    </row>
    <row r="39864" spans="8:8">
      <c r="H39864" t="str">
        <f t="shared" si="330"/>
        <v/>
      </c>
    </row>
    <row r="39865" spans="8:8">
      <c r="H39865" t="str">
        <f t="shared" si="330"/>
        <v/>
      </c>
    </row>
    <row r="39866" spans="8:8">
      <c r="H39866" t="str">
        <f t="shared" si="330"/>
        <v/>
      </c>
    </row>
    <row r="39867" spans="8:8">
      <c r="H39867" t="str">
        <f t="shared" si="330"/>
        <v/>
      </c>
    </row>
    <row r="39868" spans="8:8">
      <c r="H39868" t="str">
        <f t="shared" si="330"/>
        <v/>
      </c>
    </row>
    <row r="39869" spans="8:8">
      <c r="H39869" t="str">
        <f t="shared" si="330"/>
        <v/>
      </c>
    </row>
    <row r="39870" spans="8:8">
      <c r="H39870" t="str">
        <f t="shared" si="330"/>
        <v/>
      </c>
    </row>
    <row r="39871" spans="8:8">
      <c r="H39871" t="str">
        <f t="shared" si="330"/>
        <v/>
      </c>
    </row>
    <row r="39872" spans="8:8">
      <c r="H39872" t="str">
        <f t="shared" si="330"/>
        <v/>
      </c>
    </row>
    <row r="39873" spans="8:8">
      <c r="H39873" t="str">
        <f t="shared" si="330"/>
        <v/>
      </c>
    </row>
    <row r="39874" spans="8:8">
      <c r="H39874" t="str">
        <f t="shared" si="330"/>
        <v/>
      </c>
    </row>
    <row r="39875" spans="8:8">
      <c r="H39875" t="str">
        <f t="shared" si="330"/>
        <v/>
      </c>
    </row>
    <row r="39876" spans="8:8">
      <c r="H39876" t="str">
        <f t="shared" si="330"/>
        <v/>
      </c>
    </row>
    <row r="39877" spans="8:8">
      <c r="H39877" t="str">
        <f t="shared" si="330"/>
        <v/>
      </c>
    </row>
    <row r="39878" spans="8:8">
      <c r="H39878" t="str">
        <f t="shared" si="330"/>
        <v/>
      </c>
    </row>
    <row r="39879" spans="8:8">
      <c r="H39879" t="str">
        <f t="shared" si="330"/>
        <v/>
      </c>
    </row>
    <row r="39880" spans="8:8">
      <c r="H39880" t="str">
        <f t="shared" si="330"/>
        <v/>
      </c>
    </row>
    <row r="39881" spans="8:8">
      <c r="H39881" t="str">
        <f t="shared" si="330"/>
        <v/>
      </c>
    </row>
    <row r="39882" spans="8:8">
      <c r="H39882" t="str">
        <f t="shared" si="330"/>
        <v/>
      </c>
    </row>
    <row r="39883" spans="8:8">
      <c r="H39883" t="str">
        <f t="shared" si="330"/>
        <v/>
      </c>
    </row>
    <row r="39884" spans="8:8">
      <c r="H39884" t="str">
        <f t="shared" si="330"/>
        <v/>
      </c>
    </row>
    <row r="39885" spans="8:8">
      <c r="H39885" t="str">
        <f t="shared" si="330"/>
        <v/>
      </c>
    </row>
    <row r="39886" spans="8:8">
      <c r="H39886" t="str">
        <f t="shared" si="330"/>
        <v/>
      </c>
    </row>
    <row r="39887" spans="8:8">
      <c r="H39887" t="str">
        <f t="shared" si="330"/>
        <v/>
      </c>
    </row>
    <row r="39888" spans="8:8">
      <c r="H39888" t="str">
        <f t="shared" si="330"/>
        <v/>
      </c>
    </row>
    <row r="39889" spans="8:8">
      <c r="H39889" t="str">
        <f t="shared" si="330"/>
        <v/>
      </c>
    </row>
    <row r="39890" spans="8:8">
      <c r="H39890" t="str">
        <f t="shared" si="330"/>
        <v/>
      </c>
    </row>
    <row r="39891" spans="8:8">
      <c r="H39891" t="str">
        <f t="shared" si="330"/>
        <v/>
      </c>
    </row>
    <row r="39892" spans="8:8">
      <c r="H39892" t="str">
        <f t="shared" si="330"/>
        <v/>
      </c>
    </row>
    <row r="39893" spans="8:8">
      <c r="H39893" t="str">
        <f t="shared" si="330"/>
        <v/>
      </c>
    </row>
    <row r="39894" spans="8:8">
      <c r="H39894" t="str">
        <f t="shared" si="330"/>
        <v/>
      </c>
    </row>
    <row r="39895" spans="8:8">
      <c r="H39895" t="str">
        <f t="shared" si="330"/>
        <v/>
      </c>
    </row>
    <row r="39896" spans="8:8">
      <c r="H39896" t="str">
        <f t="shared" si="330"/>
        <v/>
      </c>
    </row>
    <row r="39897" spans="8:8">
      <c r="H39897" t="str">
        <f t="shared" si="330"/>
        <v/>
      </c>
    </row>
    <row r="39898" spans="8:8">
      <c r="H39898" t="str">
        <f t="shared" si="330"/>
        <v/>
      </c>
    </row>
    <row r="39899" spans="8:8">
      <c r="H39899" t="str">
        <f t="shared" si="330"/>
        <v/>
      </c>
    </row>
    <row r="39900" spans="8:8">
      <c r="H39900" t="str">
        <f t="shared" si="330"/>
        <v/>
      </c>
    </row>
    <row r="39901" spans="8:8">
      <c r="H39901" t="str">
        <f t="shared" si="330"/>
        <v/>
      </c>
    </row>
    <row r="39902" spans="8:8">
      <c r="H39902" t="str">
        <f t="shared" si="330"/>
        <v/>
      </c>
    </row>
    <row r="39903" spans="8:8">
      <c r="H39903" t="str">
        <f t="shared" si="330"/>
        <v/>
      </c>
    </row>
    <row r="39904" spans="8:8">
      <c r="H39904" t="str">
        <f t="shared" si="330"/>
        <v/>
      </c>
    </row>
    <row r="39905" spans="8:8">
      <c r="H39905" t="str">
        <f t="shared" si="330"/>
        <v/>
      </c>
    </row>
    <row r="39906" spans="8:8">
      <c r="H39906" t="str">
        <f t="shared" ref="H39906:H39969" si="331">_xlfn.TEXTJOIN(", ", TRUE, G39906:G39906)</f>
        <v/>
      </c>
    </row>
    <row r="39907" spans="8:8">
      <c r="H39907" t="str">
        <f t="shared" si="331"/>
        <v/>
      </c>
    </row>
    <row r="39908" spans="8:8">
      <c r="H39908" t="str">
        <f t="shared" si="331"/>
        <v/>
      </c>
    </row>
    <row r="39909" spans="8:8">
      <c r="H39909" t="str">
        <f t="shared" si="331"/>
        <v/>
      </c>
    </row>
    <row r="39910" spans="8:8">
      <c r="H39910" t="str">
        <f t="shared" si="331"/>
        <v/>
      </c>
    </row>
    <row r="39911" spans="8:8">
      <c r="H39911" t="str">
        <f t="shared" si="331"/>
        <v/>
      </c>
    </row>
    <row r="39912" spans="8:8">
      <c r="H39912" t="str">
        <f t="shared" si="331"/>
        <v/>
      </c>
    </row>
    <row r="39913" spans="8:8">
      <c r="H39913" t="str">
        <f t="shared" si="331"/>
        <v/>
      </c>
    </row>
    <row r="39914" spans="8:8">
      <c r="H39914" t="str">
        <f t="shared" si="331"/>
        <v/>
      </c>
    </row>
    <row r="39915" spans="8:8">
      <c r="H39915" t="str">
        <f t="shared" si="331"/>
        <v/>
      </c>
    </row>
    <row r="39916" spans="8:8">
      <c r="H39916" t="str">
        <f t="shared" si="331"/>
        <v/>
      </c>
    </row>
    <row r="39917" spans="8:8">
      <c r="H39917" t="str">
        <f t="shared" si="331"/>
        <v/>
      </c>
    </row>
    <row r="39918" spans="8:8">
      <c r="H39918" t="str">
        <f t="shared" si="331"/>
        <v/>
      </c>
    </row>
    <row r="39919" spans="8:8">
      <c r="H39919" t="str">
        <f t="shared" si="331"/>
        <v/>
      </c>
    </row>
    <row r="39920" spans="8:8">
      <c r="H39920" t="str">
        <f t="shared" si="331"/>
        <v/>
      </c>
    </row>
    <row r="39921" spans="8:8">
      <c r="H39921" t="str">
        <f t="shared" si="331"/>
        <v/>
      </c>
    </row>
    <row r="39922" spans="8:8">
      <c r="H39922" t="str">
        <f t="shared" si="331"/>
        <v/>
      </c>
    </row>
    <row r="39923" spans="8:8">
      <c r="H39923" t="str">
        <f t="shared" si="331"/>
        <v/>
      </c>
    </row>
    <row r="39924" spans="8:8">
      <c r="H39924" t="str">
        <f t="shared" si="331"/>
        <v/>
      </c>
    </row>
    <row r="39925" spans="8:8">
      <c r="H39925" t="str">
        <f t="shared" si="331"/>
        <v/>
      </c>
    </row>
    <row r="39926" spans="8:8">
      <c r="H39926" t="str">
        <f t="shared" si="331"/>
        <v/>
      </c>
    </row>
    <row r="39927" spans="8:8">
      <c r="H39927" t="str">
        <f t="shared" si="331"/>
        <v/>
      </c>
    </row>
    <row r="39928" spans="8:8">
      <c r="H39928" t="str">
        <f t="shared" si="331"/>
        <v/>
      </c>
    </row>
    <row r="39929" spans="8:8">
      <c r="H39929" t="str">
        <f t="shared" si="331"/>
        <v/>
      </c>
    </row>
    <row r="39930" spans="8:8">
      <c r="H39930" t="str">
        <f t="shared" si="331"/>
        <v/>
      </c>
    </row>
    <row r="39931" spans="8:8">
      <c r="H39931" t="str">
        <f t="shared" si="331"/>
        <v/>
      </c>
    </row>
    <row r="39932" spans="8:8">
      <c r="H39932" t="str">
        <f t="shared" si="331"/>
        <v/>
      </c>
    </row>
    <row r="39933" spans="8:8">
      <c r="H39933" t="str">
        <f t="shared" si="331"/>
        <v/>
      </c>
    </row>
    <row r="39934" spans="8:8">
      <c r="H39934" t="str">
        <f t="shared" si="331"/>
        <v/>
      </c>
    </row>
    <row r="39935" spans="8:8">
      <c r="H39935" t="str">
        <f t="shared" si="331"/>
        <v/>
      </c>
    </row>
    <row r="39936" spans="8:8">
      <c r="H39936" t="str">
        <f t="shared" si="331"/>
        <v/>
      </c>
    </row>
    <row r="39937" spans="8:8">
      <c r="H39937" t="str">
        <f t="shared" si="331"/>
        <v/>
      </c>
    </row>
    <row r="39938" spans="8:8">
      <c r="H39938" t="str">
        <f t="shared" si="331"/>
        <v/>
      </c>
    </row>
    <row r="39939" spans="8:8">
      <c r="H39939" t="str">
        <f t="shared" si="331"/>
        <v/>
      </c>
    </row>
    <row r="39940" spans="8:8">
      <c r="H39940" t="str">
        <f t="shared" si="331"/>
        <v/>
      </c>
    </row>
    <row r="39941" spans="8:8">
      <c r="H39941" t="str">
        <f t="shared" si="331"/>
        <v/>
      </c>
    </row>
    <row r="39942" spans="8:8">
      <c r="H39942" t="str">
        <f t="shared" si="331"/>
        <v/>
      </c>
    </row>
    <row r="39943" spans="8:8">
      <c r="H39943" t="str">
        <f t="shared" si="331"/>
        <v/>
      </c>
    </row>
    <row r="39944" spans="8:8">
      <c r="H39944" t="str">
        <f t="shared" si="331"/>
        <v/>
      </c>
    </row>
    <row r="39945" spans="8:8">
      <c r="H39945" t="str">
        <f t="shared" si="331"/>
        <v/>
      </c>
    </row>
    <row r="39946" spans="8:8">
      <c r="H39946" t="str">
        <f t="shared" si="331"/>
        <v/>
      </c>
    </row>
    <row r="39947" spans="8:8">
      <c r="H39947" t="str">
        <f t="shared" si="331"/>
        <v/>
      </c>
    </row>
    <row r="39948" spans="8:8">
      <c r="H39948" t="str">
        <f t="shared" si="331"/>
        <v/>
      </c>
    </row>
    <row r="39949" spans="8:8">
      <c r="H39949" t="str">
        <f t="shared" si="331"/>
        <v/>
      </c>
    </row>
    <row r="39950" spans="8:8">
      <c r="H39950" t="str">
        <f t="shared" si="331"/>
        <v/>
      </c>
    </row>
    <row r="39951" spans="8:8">
      <c r="H39951" t="str">
        <f t="shared" si="331"/>
        <v/>
      </c>
    </row>
    <row r="39952" spans="8:8">
      <c r="H39952" t="str">
        <f t="shared" si="331"/>
        <v/>
      </c>
    </row>
    <row r="39953" spans="8:8">
      <c r="H39953" t="str">
        <f t="shared" si="331"/>
        <v/>
      </c>
    </row>
    <row r="39954" spans="8:8">
      <c r="H39954" t="str">
        <f t="shared" si="331"/>
        <v/>
      </c>
    </row>
    <row r="39955" spans="8:8">
      <c r="H39955" t="str">
        <f t="shared" si="331"/>
        <v/>
      </c>
    </row>
    <row r="39956" spans="8:8">
      <c r="H39956" t="str">
        <f t="shared" si="331"/>
        <v/>
      </c>
    </row>
    <row r="39957" spans="8:8">
      <c r="H39957" t="str">
        <f t="shared" si="331"/>
        <v/>
      </c>
    </row>
    <row r="39958" spans="8:8">
      <c r="H39958" t="str">
        <f t="shared" si="331"/>
        <v/>
      </c>
    </row>
    <row r="39959" spans="8:8">
      <c r="H39959" t="str">
        <f t="shared" si="331"/>
        <v/>
      </c>
    </row>
    <row r="39960" spans="8:8">
      <c r="H39960" t="str">
        <f t="shared" si="331"/>
        <v/>
      </c>
    </row>
    <row r="39961" spans="8:8">
      <c r="H39961" t="str">
        <f t="shared" si="331"/>
        <v/>
      </c>
    </row>
    <row r="39962" spans="8:8">
      <c r="H39962" t="str">
        <f t="shared" si="331"/>
        <v/>
      </c>
    </row>
    <row r="39963" spans="8:8">
      <c r="H39963" t="str">
        <f t="shared" si="331"/>
        <v/>
      </c>
    </row>
    <row r="39964" spans="8:8">
      <c r="H39964" t="str">
        <f t="shared" si="331"/>
        <v/>
      </c>
    </row>
    <row r="39965" spans="8:8">
      <c r="H39965" t="str">
        <f t="shared" si="331"/>
        <v/>
      </c>
    </row>
    <row r="39966" spans="8:8">
      <c r="H39966" t="str">
        <f t="shared" si="331"/>
        <v/>
      </c>
    </row>
    <row r="39967" spans="8:8">
      <c r="H39967" t="str">
        <f t="shared" si="331"/>
        <v/>
      </c>
    </row>
    <row r="39968" spans="8:8">
      <c r="H39968" t="str">
        <f t="shared" si="331"/>
        <v/>
      </c>
    </row>
    <row r="39969" spans="8:8">
      <c r="H39969" t="str">
        <f t="shared" si="331"/>
        <v/>
      </c>
    </row>
    <row r="39970" spans="8:8">
      <c r="H39970" t="str">
        <f t="shared" ref="H39970:H40033" si="332">_xlfn.TEXTJOIN(", ", TRUE, G39970:G39970)</f>
        <v/>
      </c>
    </row>
    <row r="39971" spans="8:8">
      <c r="H39971" t="str">
        <f t="shared" si="332"/>
        <v/>
      </c>
    </row>
    <row r="39972" spans="8:8">
      <c r="H39972" t="str">
        <f t="shared" si="332"/>
        <v/>
      </c>
    </row>
    <row r="39973" spans="8:8">
      <c r="H39973" t="str">
        <f t="shared" si="332"/>
        <v/>
      </c>
    </row>
    <row r="39974" spans="8:8">
      <c r="H39974" t="str">
        <f t="shared" si="332"/>
        <v/>
      </c>
    </row>
    <row r="39975" spans="8:8">
      <c r="H39975" t="str">
        <f t="shared" si="332"/>
        <v/>
      </c>
    </row>
    <row r="39976" spans="8:8">
      <c r="H39976" t="str">
        <f t="shared" si="332"/>
        <v/>
      </c>
    </row>
    <row r="39977" spans="8:8">
      <c r="H39977" t="str">
        <f t="shared" si="332"/>
        <v/>
      </c>
    </row>
    <row r="39978" spans="8:8">
      <c r="H39978" t="str">
        <f t="shared" si="332"/>
        <v/>
      </c>
    </row>
    <row r="39979" spans="8:8">
      <c r="H39979" t="str">
        <f t="shared" si="332"/>
        <v/>
      </c>
    </row>
    <row r="39980" spans="8:8">
      <c r="H39980" t="str">
        <f t="shared" si="332"/>
        <v/>
      </c>
    </row>
    <row r="39981" spans="8:8">
      <c r="H39981" t="str">
        <f t="shared" si="332"/>
        <v/>
      </c>
    </row>
    <row r="39982" spans="8:8">
      <c r="H39982" t="str">
        <f t="shared" si="332"/>
        <v/>
      </c>
    </row>
    <row r="39983" spans="8:8">
      <c r="H39983" t="str">
        <f t="shared" si="332"/>
        <v/>
      </c>
    </row>
    <row r="39984" spans="8:8">
      <c r="H39984" t="str">
        <f t="shared" si="332"/>
        <v/>
      </c>
    </row>
    <row r="39985" spans="8:8">
      <c r="H39985" t="str">
        <f t="shared" si="332"/>
        <v/>
      </c>
    </row>
    <row r="39986" spans="8:8">
      <c r="H39986" t="str">
        <f t="shared" si="332"/>
        <v/>
      </c>
    </row>
    <row r="39987" spans="8:8">
      <c r="H39987" t="str">
        <f t="shared" si="332"/>
        <v/>
      </c>
    </row>
    <row r="39988" spans="8:8">
      <c r="H39988" t="str">
        <f t="shared" si="332"/>
        <v/>
      </c>
    </row>
    <row r="39989" spans="8:8">
      <c r="H39989" t="str">
        <f t="shared" si="332"/>
        <v/>
      </c>
    </row>
    <row r="39990" spans="8:8">
      <c r="H39990" t="str">
        <f t="shared" si="332"/>
        <v/>
      </c>
    </row>
    <row r="39991" spans="8:8">
      <c r="H39991" t="str">
        <f t="shared" si="332"/>
        <v/>
      </c>
    </row>
    <row r="39992" spans="8:8">
      <c r="H39992" t="str">
        <f t="shared" si="332"/>
        <v/>
      </c>
    </row>
    <row r="39993" spans="8:8">
      <c r="H39993" t="str">
        <f t="shared" si="332"/>
        <v/>
      </c>
    </row>
    <row r="39994" spans="8:8">
      <c r="H39994" t="str">
        <f t="shared" si="332"/>
        <v/>
      </c>
    </row>
    <row r="39995" spans="8:8">
      <c r="H39995" t="str">
        <f t="shared" si="332"/>
        <v/>
      </c>
    </row>
    <row r="39996" spans="8:8">
      <c r="H39996" t="str">
        <f t="shared" si="332"/>
        <v/>
      </c>
    </row>
    <row r="39997" spans="8:8">
      <c r="H39997" t="str">
        <f t="shared" si="332"/>
        <v/>
      </c>
    </row>
    <row r="39998" spans="8:8">
      <c r="H39998" t="str">
        <f t="shared" si="332"/>
        <v/>
      </c>
    </row>
    <row r="39999" spans="8:8">
      <c r="H39999" t="str">
        <f t="shared" si="332"/>
        <v/>
      </c>
    </row>
    <row r="40000" spans="8:8">
      <c r="H40000" t="str">
        <f t="shared" si="332"/>
        <v/>
      </c>
    </row>
    <row r="40001" spans="8:8">
      <c r="H40001" t="str">
        <f t="shared" si="332"/>
        <v/>
      </c>
    </row>
    <row r="40002" spans="8:8">
      <c r="H40002" t="str">
        <f t="shared" si="332"/>
        <v/>
      </c>
    </row>
    <row r="40003" spans="8:8">
      <c r="H40003" t="str">
        <f t="shared" si="332"/>
        <v/>
      </c>
    </row>
    <row r="40004" spans="8:8">
      <c r="H40004" t="str">
        <f t="shared" si="332"/>
        <v/>
      </c>
    </row>
    <row r="40005" spans="8:8">
      <c r="H40005" t="str">
        <f t="shared" si="332"/>
        <v/>
      </c>
    </row>
    <row r="40006" spans="8:8">
      <c r="H40006" t="str">
        <f t="shared" si="332"/>
        <v/>
      </c>
    </row>
    <row r="40007" spans="8:8">
      <c r="H40007" t="str">
        <f t="shared" si="332"/>
        <v/>
      </c>
    </row>
    <row r="40008" spans="8:8">
      <c r="H40008" t="str">
        <f t="shared" si="332"/>
        <v/>
      </c>
    </row>
    <row r="40009" spans="8:8">
      <c r="H40009" t="str">
        <f t="shared" si="332"/>
        <v/>
      </c>
    </row>
    <row r="40010" spans="8:8">
      <c r="H40010" t="str">
        <f t="shared" si="332"/>
        <v/>
      </c>
    </row>
    <row r="40011" spans="8:8">
      <c r="H40011" t="str">
        <f t="shared" si="332"/>
        <v/>
      </c>
    </row>
    <row r="40012" spans="8:8">
      <c r="H40012" t="str">
        <f t="shared" si="332"/>
        <v/>
      </c>
    </row>
    <row r="40013" spans="8:8">
      <c r="H40013" t="str">
        <f t="shared" si="332"/>
        <v/>
      </c>
    </row>
    <row r="40014" spans="8:8">
      <c r="H40014" t="str">
        <f t="shared" si="332"/>
        <v/>
      </c>
    </row>
    <row r="40015" spans="8:8">
      <c r="H40015" t="str">
        <f t="shared" si="332"/>
        <v/>
      </c>
    </row>
    <row r="40016" spans="8:8">
      <c r="H40016" t="str">
        <f t="shared" si="332"/>
        <v/>
      </c>
    </row>
    <row r="40017" spans="8:8">
      <c r="H40017" t="str">
        <f t="shared" si="332"/>
        <v/>
      </c>
    </row>
    <row r="40018" spans="8:8">
      <c r="H40018" t="str">
        <f t="shared" si="332"/>
        <v/>
      </c>
    </row>
    <row r="40019" spans="8:8">
      <c r="H40019" t="str">
        <f t="shared" si="332"/>
        <v/>
      </c>
    </row>
    <row r="40020" spans="8:8">
      <c r="H40020" t="str">
        <f t="shared" si="332"/>
        <v/>
      </c>
    </row>
    <row r="40021" spans="8:8">
      <c r="H40021" t="str">
        <f t="shared" si="332"/>
        <v/>
      </c>
    </row>
    <row r="40022" spans="8:8">
      <c r="H40022" t="str">
        <f t="shared" si="332"/>
        <v/>
      </c>
    </row>
    <row r="40023" spans="8:8">
      <c r="H40023" t="str">
        <f t="shared" si="332"/>
        <v/>
      </c>
    </row>
    <row r="40024" spans="8:8">
      <c r="H40024" t="str">
        <f t="shared" si="332"/>
        <v/>
      </c>
    </row>
    <row r="40025" spans="8:8">
      <c r="H40025" t="str">
        <f t="shared" si="332"/>
        <v/>
      </c>
    </row>
    <row r="40026" spans="8:8">
      <c r="H40026" t="str">
        <f t="shared" si="332"/>
        <v/>
      </c>
    </row>
    <row r="40027" spans="8:8">
      <c r="H40027" t="str">
        <f t="shared" si="332"/>
        <v/>
      </c>
    </row>
    <row r="40028" spans="8:8">
      <c r="H40028" t="str">
        <f t="shared" si="332"/>
        <v/>
      </c>
    </row>
    <row r="40029" spans="8:8">
      <c r="H40029" t="str">
        <f t="shared" si="332"/>
        <v/>
      </c>
    </row>
    <row r="40030" spans="8:8">
      <c r="H40030" t="str">
        <f t="shared" si="332"/>
        <v/>
      </c>
    </row>
    <row r="40031" spans="8:8">
      <c r="H40031" t="str">
        <f t="shared" si="332"/>
        <v/>
      </c>
    </row>
    <row r="40032" spans="8:8">
      <c r="H40032" t="str">
        <f t="shared" si="332"/>
        <v/>
      </c>
    </row>
    <row r="40033" spans="8:8">
      <c r="H40033" t="str">
        <f t="shared" si="332"/>
        <v/>
      </c>
    </row>
    <row r="40034" spans="8:8">
      <c r="H40034" t="str">
        <f t="shared" ref="H40034:H40097" si="333">_xlfn.TEXTJOIN(", ", TRUE, G40034:G40034)</f>
        <v/>
      </c>
    </row>
    <row r="40035" spans="8:8">
      <c r="H40035" t="str">
        <f t="shared" si="333"/>
        <v/>
      </c>
    </row>
    <row r="40036" spans="8:8">
      <c r="H40036" t="str">
        <f t="shared" si="333"/>
        <v/>
      </c>
    </row>
    <row r="40037" spans="8:8">
      <c r="H40037" t="str">
        <f t="shared" si="333"/>
        <v/>
      </c>
    </row>
    <row r="40038" spans="8:8">
      <c r="H40038" t="str">
        <f t="shared" si="333"/>
        <v/>
      </c>
    </row>
    <row r="40039" spans="8:8">
      <c r="H40039" t="str">
        <f t="shared" si="333"/>
        <v/>
      </c>
    </row>
    <row r="40040" spans="8:8">
      <c r="H40040" t="str">
        <f t="shared" si="333"/>
        <v/>
      </c>
    </row>
    <row r="40041" spans="8:8">
      <c r="H40041" t="str">
        <f t="shared" si="333"/>
        <v/>
      </c>
    </row>
    <row r="40042" spans="8:8">
      <c r="H40042" t="str">
        <f t="shared" si="333"/>
        <v/>
      </c>
    </row>
    <row r="40043" spans="8:8">
      <c r="H40043" t="str">
        <f t="shared" si="333"/>
        <v/>
      </c>
    </row>
    <row r="40044" spans="8:8">
      <c r="H40044" t="str">
        <f t="shared" si="333"/>
        <v/>
      </c>
    </row>
    <row r="40045" spans="8:8">
      <c r="H40045" t="str">
        <f t="shared" si="333"/>
        <v/>
      </c>
    </row>
    <row r="40046" spans="8:8">
      <c r="H40046" t="str">
        <f t="shared" si="333"/>
        <v/>
      </c>
    </row>
    <row r="40047" spans="8:8">
      <c r="H40047" t="str">
        <f t="shared" si="333"/>
        <v/>
      </c>
    </row>
    <row r="40048" spans="8:8">
      <c r="H40048" t="str">
        <f t="shared" si="333"/>
        <v/>
      </c>
    </row>
    <row r="40049" spans="8:8">
      <c r="H40049" t="str">
        <f t="shared" si="333"/>
        <v/>
      </c>
    </row>
    <row r="40050" spans="8:8">
      <c r="H40050" t="str">
        <f t="shared" si="333"/>
        <v/>
      </c>
    </row>
    <row r="40051" spans="8:8">
      <c r="H40051" t="str">
        <f t="shared" si="333"/>
        <v/>
      </c>
    </row>
    <row r="40052" spans="8:8">
      <c r="H40052" t="str">
        <f t="shared" si="333"/>
        <v/>
      </c>
    </row>
    <row r="40053" spans="8:8">
      <c r="H40053" t="str">
        <f t="shared" si="333"/>
        <v/>
      </c>
    </row>
    <row r="40054" spans="8:8">
      <c r="H40054" t="str">
        <f t="shared" si="333"/>
        <v/>
      </c>
    </row>
    <row r="40055" spans="8:8">
      <c r="H40055" t="str">
        <f t="shared" si="333"/>
        <v/>
      </c>
    </row>
    <row r="40056" spans="8:8">
      <c r="H40056" t="str">
        <f t="shared" si="333"/>
        <v/>
      </c>
    </row>
    <row r="40057" spans="8:8">
      <c r="H40057" t="str">
        <f t="shared" si="333"/>
        <v/>
      </c>
    </row>
    <row r="40058" spans="8:8">
      <c r="H40058" t="str">
        <f t="shared" si="333"/>
        <v/>
      </c>
    </row>
    <row r="40059" spans="8:8">
      <c r="H40059" t="str">
        <f t="shared" si="333"/>
        <v/>
      </c>
    </row>
    <row r="40060" spans="8:8">
      <c r="H40060" t="str">
        <f t="shared" si="333"/>
        <v/>
      </c>
    </row>
    <row r="40061" spans="8:8">
      <c r="H40061" t="str">
        <f t="shared" si="333"/>
        <v/>
      </c>
    </row>
    <row r="40062" spans="8:8">
      <c r="H40062" t="str">
        <f t="shared" si="333"/>
        <v/>
      </c>
    </row>
    <row r="40063" spans="8:8">
      <c r="H40063" t="str">
        <f t="shared" si="333"/>
        <v/>
      </c>
    </row>
    <row r="40064" spans="8:8">
      <c r="H40064" t="str">
        <f t="shared" si="333"/>
        <v/>
      </c>
    </row>
    <row r="40065" spans="8:8">
      <c r="H40065" t="str">
        <f t="shared" si="333"/>
        <v/>
      </c>
    </row>
    <row r="40066" spans="8:8">
      <c r="H40066" t="str">
        <f t="shared" si="333"/>
        <v/>
      </c>
    </row>
    <row r="40067" spans="8:8">
      <c r="H40067" t="str">
        <f t="shared" si="333"/>
        <v/>
      </c>
    </row>
    <row r="40068" spans="8:8">
      <c r="H40068" t="str">
        <f t="shared" si="333"/>
        <v/>
      </c>
    </row>
    <row r="40069" spans="8:8">
      <c r="H40069" t="str">
        <f t="shared" si="333"/>
        <v/>
      </c>
    </row>
    <row r="40070" spans="8:8">
      <c r="H40070" t="str">
        <f t="shared" si="333"/>
        <v/>
      </c>
    </row>
    <row r="40071" spans="8:8">
      <c r="H40071" t="str">
        <f t="shared" si="333"/>
        <v/>
      </c>
    </row>
    <row r="40072" spans="8:8">
      <c r="H40072" t="str">
        <f t="shared" si="333"/>
        <v/>
      </c>
    </row>
    <row r="40073" spans="8:8">
      <c r="H40073" t="str">
        <f t="shared" si="333"/>
        <v/>
      </c>
    </row>
    <row r="40074" spans="8:8">
      <c r="H40074" t="str">
        <f t="shared" si="333"/>
        <v/>
      </c>
    </row>
    <row r="40075" spans="8:8">
      <c r="H40075" t="str">
        <f t="shared" si="333"/>
        <v/>
      </c>
    </row>
    <row r="40076" spans="8:8">
      <c r="H40076" t="str">
        <f t="shared" si="333"/>
        <v/>
      </c>
    </row>
    <row r="40077" spans="8:8">
      <c r="H40077" t="str">
        <f t="shared" si="333"/>
        <v/>
      </c>
    </row>
    <row r="40078" spans="8:8">
      <c r="H40078" t="str">
        <f t="shared" si="333"/>
        <v/>
      </c>
    </row>
    <row r="40079" spans="8:8">
      <c r="H40079" t="str">
        <f t="shared" si="333"/>
        <v/>
      </c>
    </row>
    <row r="40080" spans="8:8">
      <c r="H40080" t="str">
        <f t="shared" si="333"/>
        <v/>
      </c>
    </row>
    <row r="40081" spans="8:8">
      <c r="H40081" t="str">
        <f t="shared" si="333"/>
        <v/>
      </c>
    </row>
    <row r="40082" spans="8:8">
      <c r="H40082" t="str">
        <f t="shared" si="333"/>
        <v/>
      </c>
    </row>
    <row r="40083" spans="8:8">
      <c r="H40083" t="str">
        <f t="shared" si="333"/>
        <v/>
      </c>
    </row>
    <row r="40084" spans="8:8">
      <c r="H40084" t="str">
        <f t="shared" si="333"/>
        <v/>
      </c>
    </row>
    <row r="40085" spans="8:8">
      <c r="H40085" t="str">
        <f t="shared" si="333"/>
        <v/>
      </c>
    </row>
    <row r="40086" spans="8:8">
      <c r="H40086" t="str">
        <f t="shared" si="333"/>
        <v/>
      </c>
    </row>
    <row r="40087" spans="8:8">
      <c r="H40087" t="str">
        <f t="shared" si="333"/>
        <v/>
      </c>
    </row>
    <row r="40088" spans="8:8">
      <c r="H40088" t="str">
        <f t="shared" si="333"/>
        <v/>
      </c>
    </row>
    <row r="40089" spans="8:8">
      <c r="H40089" t="str">
        <f t="shared" si="333"/>
        <v/>
      </c>
    </row>
    <row r="40090" spans="8:8">
      <c r="H40090" t="str">
        <f t="shared" si="333"/>
        <v/>
      </c>
    </row>
    <row r="40091" spans="8:8">
      <c r="H40091" t="str">
        <f t="shared" si="333"/>
        <v/>
      </c>
    </row>
    <row r="40092" spans="8:8">
      <c r="H40092" t="str">
        <f t="shared" si="333"/>
        <v/>
      </c>
    </row>
    <row r="40093" spans="8:8">
      <c r="H40093" t="str">
        <f t="shared" si="333"/>
        <v/>
      </c>
    </row>
    <row r="40094" spans="8:8">
      <c r="H40094" t="str">
        <f t="shared" si="333"/>
        <v/>
      </c>
    </row>
    <row r="40095" spans="8:8">
      <c r="H40095" t="str">
        <f t="shared" si="333"/>
        <v/>
      </c>
    </row>
    <row r="40096" spans="8:8">
      <c r="H40096" t="str">
        <f t="shared" si="333"/>
        <v/>
      </c>
    </row>
    <row r="40097" spans="8:8">
      <c r="H40097" t="str">
        <f t="shared" si="333"/>
        <v/>
      </c>
    </row>
    <row r="40098" spans="8:8">
      <c r="H40098" t="str">
        <f t="shared" ref="H40098:H40161" si="334">_xlfn.TEXTJOIN(", ", TRUE, G40098:G40098)</f>
        <v/>
      </c>
    </row>
    <row r="40099" spans="8:8">
      <c r="H40099" t="str">
        <f t="shared" si="334"/>
        <v/>
      </c>
    </row>
    <row r="40100" spans="8:8">
      <c r="H40100" t="str">
        <f t="shared" si="334"/>
        <v/>
      </c>
    </row>
    <row r="40101" spans="8:8">
      <c r="H40101" t="str">
        <f t="shared" si="334"/>
        <v/>
      </c>
    </row>
    <row r="40102" spans="8:8">
      <c r="H40102" t="str">
        <f t="shared" si="334"/>
        <v/>
      </c>
    </row>
    <row r="40103" spans="8:8">
      <c r="H40103" t="str">
        <f t="shared" si="334"/>
        <v/>
      </c>
    </row>
    <row r="40104" spans="8:8">
      <c r="H40104" t="str">
        <f t="shared" si="334"/>
        <v/>
      </c>
    </row>
    <row r="40105" spans="8:8">
      <c r="H40105" t="str">
        <f t="shared" si="334"/>
        <v/>
      </c>
    </row>
    <row r="40106" spans="8:8">
      <c r="H40106" t="str">
        <f t="shared" si="334"/>
        <v/>
      </c>
    </row>
    <row r="40107" spans="8:8">
      <c r="H40107" t="str">
        <f t="shared" si="334"/>
        <v/>
      </c>
    </row>
    <row r="40108" spans="8:8">
      <c r="H40108" t="str">
        <f t="shared" si="334"/>
        <v/>
      </c>
    </row>
    <row r="40109" spans="8:8">
      <c r="H40109" t="str">
        <f t="shared" si="334"/>
        <v/>
      </c>
    </row>
    <row r="40110" spans="8:8">
      <c r="H40110" t="str">
        <f t="shared" si="334"/>
        <v/>
      </c>
    </row>
    <row r="40111" spans="8:8">
      <c r="H40111" t="str">
        <f t="shared" si="334"/>
        <v/>
      </c>
    </row>
    <row r="40112" spans="8:8">
      <c r="H40112" t="str">
        <f t="shared" si="334"/>
        <v/>
      </c>
    </row>
    <row r="40113" spans="8:8">
      <c r="H40113" t="str">
        <f t="shared" si="334"/>
        <v/>
      </c>
    </row>
    <row r="40114" spans="8:8">
      <c r="H40114" t="str">
        <f t="shared" si="334"/>
        <v/>
      </c>
    </row>
    <row r="40115" spans="8:8">
      <c r="H40115" t="str">
        <f t="shared" si="334"/>
        <v/>
      </c>
    </row>
    <row r="40116" spans="8:8">
      <c r="H40116" t="str">
        <f t="shared" si="334"/>
        <v/>
      </c>
    </row>
    <row r="40117" spans="8:8">
      <c r="H40117" t="str">
        <f t="shared" si="334"/>
        <v/>
      </c>
    </row>
    <row r="40118" spans="8:8">
      <c r="H40118" t="str">
        <f t="shared" si="334"/>
        <v/>
      </c>
    </row>
    <row r="40119" spans="8:8">
      <c r="H40119" t="str">
        <f t="shared" si="334"/>
        <v/>
      </c>
    </row>
    <row r="40120" spans="8:8">
      <c r="H40120" t="str">
        <f t="shared" si="334"/>
        <v/>
      </c>
    </row>
    <row r="40121" spans="8:8">
      <c r="H40121" t="str">
        <f t="shared" si="334"/>
        <v/>
      </c>
    </row>
    <row r="40122" spans="8:8">
      <c r="H40122" t="str">
        <f t="shared" si="334"/>
        <v/>
      </c>
    </row>
    <row r="40123" spans="8:8">
      <c r="H40123" t="str">
        <f t="shared" si="334"/>
        <v/>
      </c>
    </row>
    <row r="40124" spans="8:8">
      <c r="H40124" t="str">
        <f t="shared" si="334"/>
        <v/>
      </c>
    </row>
    <row r="40125" spans="8:8">
      <c r="H40125" t="str">
        <f t="shared" si="334"/>
        <v/>
      </c>
    </row>
    <row r="40126" spans="8:8">
      <c r="H40126" t="str">
        <f t="shared" si="334"/>
        <v/>
      </c>
    </row>
    <row r="40127" spans="8:8">
      <c r="H40127" t="str">
        <f t="shared" si="334"/>
        <v/>
      </c>
    </row>
    <row r="40128" spans="8:8">
      <c r="H40128" t="str">
        <f t="shared" si="334"/>
        <v/>
      </c>
    </row>
    <row r="40129" spans="8:8">
      <c r="H40129" t="str">
        <f t="shared" si="334"/>
        <v/>
      </c>
    </row>
    <row r="40130" spans="8:8">
      <c r="H40130" t="str">
        <f t="shared" si="334"/>
        <v/>
      </c>
    </row>
    <row r="40131" spans="8:8">
      <c r="H40131" t="str">
        <f t="shared" si="334"/>
        <v/>
      </c>
    </row>
    <row r="40132" spans="8:8">
      <c r="H40132" t="str">
        <f t="shared" si="334"/>
        <v/>
      </c>
    </row>
    <row r="40133" spans="8:8">
      <c r="H40133" t="str">
        <f t="shared" si="334"/>
        <v/>
      </c>
    </row>
    <row r="40134" spans="8:8">
      <c r="H40134" t="str">
        <f t="shared" si="334"/>
        <v/>
      </c>
    </row>
    <row r="40135" spans="8:8">
      <c r="H40135" t="str">
        <f t="shared" si="334"/>
        <v/>
      </c>
    </row>
    <row r="40136" spans="8:8">
      <c r="H40136" t="str">
        <f t="shared" si="334"/>
        <v/>
      </c>
    </row>
    <row r="40137" spans="8:8">
      <c r="H40137" t="str">
        <f t="shared" si="334"/>
        <v/>
      </c>
    </row>
    <row r="40138" spans="8:8">
      <c r="H40138" t="str">
        <f t="shared" si="334"/>
        <v/>
      </c>
    </row>
    <row r="40139" spans="8:8">
      <c r="H40139" t="str">
        <f t="shared" si="334"/>
        <v/>
      </c>
    </row>
    <row r="40140" spans="8:8">
      <c r="H40140" t="str">
        <f t="shared" si="334"/>
        <v/>
      </c>
    </row>
    <row r="40141" spans="8:8">
      <c r="H40141" t="str">
        <f t="shared" si="334"/>
        <v/>
      </c>
    </row>
    <row r="40142" spans="8:8">
      <c r="H40142" t="str">
        <f t="shared" si="334"/>
        <v/>
      </c>
    </row>
    <row r="40143" spans="8:8">
      <c r="H40143" t="str">
        <f t="shared" si="334"/>
        <v/>
      </c>
    </row>
    <row r="40144" spans="8:8">
      <c r="H40144" t="str">
        <f t="shared" si="334"/>
        <v/>
      </c>
    </row>
    <row r="40145" spans="8:8">
      <c r="H40145" t="str">
        <f t="shared" si="334"/>
        <v/>
      </c>
    </row>
    <row r="40146" spans="8:8">
      <c r="H40146" t="str">
        <f t="shared" si="334"/>
        <v/>
      </c>
    </row>
    <row r="40147" spans="8:8">
      <c r="H40147" t="str">
        <f t="shared" si="334"/>
        <v/>
      </c>
    </row>
    <row r="40148" spans="8:8">
      <c r="H40148" t="str">
        <f t="shared" si="334"/>
        <v/>
      </c>
    </row>
    <row r="40149" spans="8:8">
      <c r="H40149" t="str">
        <f t="shared" si="334"/>
        <v/>
      </c>
    </row>
    <row r="40150" spans="8:8">
      <c r="H40150" t="str">
        <f t="shared" si="334"/>
        <v/>
      </c>
    </row>
    <row r="40151" spans="8:8">
      <c r="H40151" t="str">
        <f t="shared" si="334"/>
        <v/>
      </c>
    </row>
    <row r="40152" spans="8:8">
      <c r="H40152" t="str">
        <f t="shared" si="334"/>
        <v/>
      </c>
    </row>
    <row r="40153" spans="8:8">
      <c r="H40153" t="str">
        <f t="shared" si="334"/>
        <v/>
      </c>
    </row>
    <row r="40154" spans="8:8">
      <c r="H40154" t="str">
        <f t="shared" si="334"/>
        <v/>
      </c>
    </row>
    <row r="40155" spans="8:8">
      <c r="H40155" t="str">
        <f t="shared" si="334"/>
        <v/>
      </c>
    </row>
    <row r="40156" spans="8:8">
      <c r="H40156" t="str">
        <f t="shared" si="334"/>
        <v/>
      </c>
    </row>
    <row r="40157" spans="8:8">
      <c r="H40157" t="str">
        <f t="shared" si="334"/>
        <v/>
      </c>
    </row>
    <row r="40158" spans="8:8">
      <c r="H40158" t="str">
        <f t="shared" si="334"/>
        <v/>
      </c>
    </row>
    <row r="40159" spans="8:8">
      <c r="H40159" t="str">
        <f t="shared" si="334"/>
        <v/>
      </c>
    </row>
    <row r="40160" spans="8:8">
      <c r="H40160" t="str">
        <f t="shared" si="334"/>
        <v/>
      </c>
    </row>
    <row r="40161" spans="8:8">
      <c r="H40161" t="str">
        <f t="shared" si="334"/>
        <v/>
      </c>
    </row>
    <row r="40162" spans="8:8">
      <c r="H40162" t="str">
        <f t="shared" ref="H40162:H40225" si="335">_xlfn.TEXTJOIN(", ", TRUE, G40162:G40162)</f>
        <v/>
      </c>
    </row>
    <row r="40163" spans="8:8">
      <c r="H40163" t="str">
        <f t="shared" si="335"/>
        <v/>
      </c>
    </row>
    <row r="40164" spans="8:8">
      <c r="H40164" t="str">
        <f t="shared" si="335"/>
        <v/>
      </c>
    </row>
    <row r="40165" spans="8:8">
      <c r="H40165" t="str">
        <f t="shared" si="335"/>
        <v/>
      </c>
    </row>
    <row r="40166" spans="8:8">
      <c r="H40166" t="str">
        <f t="shared" si="335"/>
        <v/>
      </c>
    </row>
    <row r="40167" spans="8:8">
      <c r="H40167" t="str">
        <f t="shared" si="335"/>
        <v/>
      </c>
    </row>
    <row r="40168" spans="8:8">
      <c r="H40168" t="str">
        <f t="shared" si="335"/>
        <v/>
      </c>
    </row>
    <row r="40169" spans="8:8">
      <c r="H40169" t="str">
        <f t="shared" si="335"/>
        <v/>
      </c>
    </row>
    <row r="40170" spans="8:8">
      <c r="H40170" t="str">
        <f t="shared" si="335"/>
        <v/>
      </c>
    </row>
    <row r="40171" spans="8:8">
      <c r="H40171" t="str">
        <f t="shared" si="335"/>
        <v/>
      </c>
    </row>
    <row r="40172" spans="8:8">
      <c r="H40172" t="str">
        <f t="shared" si="335"/>
        <v/>
      </c>
    </row>
    <row r="40173" spans="8:8">
      <c r="H40173" t="str">
        <f t="shared" si="335"/>
        <v/>
      </c>
    </row>
    <row r="40174" spans="8:8">
      <c r="H40174" t="str">
        <f t="shared" si="335"/>
        <v/>
      </c>
    </row>
    <row r="40175" spans="8:8">
      <c r="H40175" t="str">
        <f t="shared" si="335"/>
        <v/>
      </c>
    </row>
    <row r="40176" spans="8:8">
      <c r="H40176" t="str">
        <f t="shared" si="335"/>
        <v/>
      </c>
    </row>
    <row r="40177" spans="8:8">
      <c r="H40177" t="str">
        <f t="shared" si="335"/>
        <v/>
      </c>
    </row>
    <row r="40178" spans="8:8">
      <c r="H40178" t="str">
        <f t="shared" si="335"/>
        <v/>
      </c>
    </row>
    <row r="40179" spans="8:8">
      <c r="H40179" t="str">
        <f t="shared" si="335"/>
        <v/>
      </c>
    </row>
    <row r="40180" spans="8:8">
      <c r="H40180" t="str">
        <f t="shared" si="335"/>
        <v/>
      </c>
    </row>
    <row r="40181" spans="8:8">
      <c r="H40181" t="str">
        <f t="shared" si="335"/>
        <v/>
      </c>
    </row>
    <row r="40182" spans="8:8">
      <c r="H40182" t="str">
        <f t="shared" si="335"/>
        <v/>
      </c>
    </row>
    <row r="40183" spans="8:8">
      <c r="H40183" t="str">
        <f t="shared" si="335"/>
        <v/>
      </c>
    </row>
    <row r="40184" spans="8:8">
      <c r="H40184" t="str">
        <f t="shared" si="335"/>
        <v/>
      </c>
    </row>
    <row r="40185" spans="8:8">
      <c r="H40185" t="str">
        <f t="shared" si="335"/>
        <v/>
      </c>
    </row>
    <row r="40186" spans="8:8">
      <c r="H40186" t="str">
        <f t="shared" si="335"/>
        <v/>
      </c>
    </row>
    <row r="40187" spans="8:8">
      <c r="H40187" t="str">
        <f t="shared" si="335"/>
        <v/>
      </c>
    </row>
    <row r="40188" spans="8:8">
      <c r="H40188" t="str">
        <f t="shared" si="335"/>
        <v/>
      </c>
    </row>
    <row r="40189" spans="8:8">
      <c r="H40189" t="str">
        <f t="shared" si="335"/>
        <v/>
      </c>
    </row>
    <row r="40190" spans="8:8">
      <c r="H40190" t="str">
        <f t="shared" si="335"/>
        <v/>
      </c>
    </row>
    <row r="40191" spans="8:8">
      <c r="H40191" t="str">
        <f t="shared" si="335"/>
        <v/>
      </c>
    </row>
    <row r="40192" spans="8:8">
      <c r="H40192" t="str">
        <f t="shared" si="335"/>
        <v/>
      </c>
    </row>
    <row r="40193" spans="8:8">
      <c r="H40193" t="str">
        <f t="shared" si="335"/>
        <v/>
      </c>
    </row>
    <row r="40194" spans="8:8">
      <c r="H40194" t="str">
        <f t="shared" si="335"/>
        <v/>
      </c>
    </row>
    <row r="40195" spans="8:8">
      <c r="H40195" t="str">
        <f t="shared" si="335"/>
        <v/>
      </c>
    </row>
    <row r="40196" spans="8:8">
      <c r="H40196" t="str">
        <f t="shared" si="335"/>
        <v/>
      </c>
    </row>
    <row r="40197" spans="8:8">
      <c r="H40197" t="str">
        <f t="shared" si="335"/>
        <v/>
      </c>
    </row>
    <row r="40198" spans="8:8">
      <c r="H40198" t="str">
        <f t="shared" si="335"/>
        <v/>
      </c>
    </row>
    <row r="40199" spans="8:8">
      <c r="H40199" t="str">
        <f t="shared" si="335"/>
        <v/>
      </c>
    </row>
    <row r="40200" spans="8:8">
      <c r="H40200" t="str">
        <f t="shared" si="335"/>
        <v/>
      </c>
    </row>
    <row r="40201" spans="8:8">
      <c r="H40201" t="str">
        <f t="shared" si="335"/>
        <v/>
      </c>
    </row>
    <row r="40202" spans="8:8">
      <c r="H40202" t="str">
        <f t="shared" si="335"/>
        <v/>
      </c>
    </row>
    <row r="40203" spans="8:8">
      <c r="H40203" t="str">
        <f t="shared" si="335"/>
        <v/>
      </c>
    </row>
    <row r="40204" spans="8:8">
      <c r="H40204" t="str">
        <f t="shared" si="335"/>
        <v/>
      </c>
    </row>
    <row r="40205" spans="8:8">
      <c r="H40205" t="str">
        <f t="shared" si="335"/>
        <v/>
      </c>
    </row>
    <row r="40206" spans="8:8">
      <c r="H40206" t="str">
        <f t="shared" si="335"/>
        <v/>
      </c>
    </row>
    <row r="40207" spans="8:8">
      <c r="H40207" t="str">
        <f t="shared" si="335"/>
        <v/>
      </c>
    </row>
    <row r="40208" spans="8:8">
      <c r="H40208" t="str">
        <f t="shared" si="335"/>
        <v/>
      </c>
    </row>
    <row r="40209" spans="8:8">
      <c r="H40209" t="str">
        <f t="shared" si="335"/>
        <v/>
      </c>
    </row>
    <row r="40210" spans="8:8">
      <c r="H40210" t="str">
        <f t="shared" si="335"/>
        <v/>
      </c>
    </row>
    <row r="40211" spans="8:8">
      <c r="H40211" t="str">
        <f t="shared" si="335"/>
        <v/>
      </c>
    </row>
    <row r="40212" spans="8:8">
      <c r="H40212" t="str">
        <f t="shared" si="335"/>
        <v/>
      </c>
    </row>
    <row r="40213" spans="8:8">
      <c r="H40213" t="str">
        <f t="shared" si="335"/>
        <v/>
      </c>
    </row>
    <row r="40214" spans="8:8">
      <c r="H40214" t="str">
        <f t="shared" si="335"/>
        <v/>
      </c>
    </row>
    <row r="40215" spans="8:8">
      <c r="H40215" t="str">
        <f t="shared" si="335"/>
        <v/>
      </c>
    </row>
    <row r="40216" spans="8:8">
      <c r="H40216" t="str">
        <f t="shared" si="335"/>
        <v/>
      </c>
    </row>
    <row r="40217" spans="8:8">
      <c r="H40217" t="str">
        <f t="shared" si="335"/>
        <v/>
      </c>
    </row>
    <row r="40218" spans="8:8">
      <c r="H40218" t="str">
        <f t="shared" si="335"/>
        <v/>
      </c>
    </row>
    <row r="40219" spans="8:8">
      <c r="H40219" t="str">
        <f t="shared" si="335"/>
        <v/>
      </c>
    </row>
    <row r="40220" spans="8:8">
      <c r="H40220" t="str">
        <f t="shared" si="335"/>
        <v/>
      </c>
    </row>
    <row r="40221" spans="8:8">
      <c r="H40221" t="str">
        <f t="shared" si="335"/>
        <v/>
      </c>
    </row>
    <row r="40222" spans="8:8">
      <c r="H40222" t="str">
        <f t="shared" si="335"/>
        <v/>
      </c>
    </row>
    <row r="40223" spans="8:8">
      <c r="H40223" t="str">
        <f t="shared" si="335"/>
        <v/>
      </c>
    </row>
    <row r="40224" spans="8:8">
      <c r="H40224" t="str">
        <f t="shared" si="335"/>
        <v/>
      </c>
    </row>
    <row r="40225" spans="8:8">
      <c r="H40225" t="str">
        <f t="shared" si="335"/>
        <v/>
      </c>
    </row>
    <row r="40226" spans="8:8">
      <c r="H40226" t="str">
        <f t="shared" ref="H40226:H40289" si="336">_xlfn.TEXTJOIN(", ", TRUE, G40226:G40226)</f>
        <v/>
      </c>
    </row>
    <row r="40227" spans="8:8">
      <c r="H40227" t="str">
        <f t="shared" si="336"/>
        <v/>
      </c>
    </row>
    <row r="40228" spans="8:8">
      <c r="H40228" t="str">
        <f t="shared" si="336"/>
        <v/>
      </c>
    </row>
    <row r="40229" spans="8:8">
      <c r="H40229" t="str">
        <f t="shared" si="336"/>
        <v/>
      </c>
    </row>
    <row r="40230" spans="8:8">
      <c r="H40230" t="str">
        <f t="shared" si="336"/>
        <v/>
      </c>
    </row>
    <row r="40231" spans="8:8">
      <c r="H40231" t="str">
        <f t="shared" si="336"/>
        <v/>
      </c>
    </row>
    <row r="40232" spans="8:8">
      <c r="H40232" t="str">
        <f t="shared" si="336"/>
        <v/>
      </c>
    </row>
    <row r="40233" spans="8:8">
      <c r="H40233" t="str">
        <f t="shared" si="336"/>
        <v/>
      </c>
    </row>
    <row r="40234" spans="8:8">
      <c r="H40234" t="str">
        <f t="shared" si="336"/>
        <v/>
      </c>
    </row>
    <row r="40235" spans="8:8">
      <c r="H40235" t="str">
        <f t="shared" si="336"/>
        <v/>
      </c>
    </row>
    <row r="40236" spans="8:8">
      <c r="H40236" t="str">
        <f t="shared" si="336"/>
        <v/>
      </c>
    </row>
    <row r="40237" spans="8:8">
      <c r="H40237" t="str">
        <f t="shared" si="336"/>
        <v/>
      </c>
    </row>
    <row r="40238" spans="8:8">
      <c r="H40238" t="str">
        <f t="shared" si="336"/>
        <v/>
      </c>
    </row>
    <row r="40239" spans="8:8">
      <c r="H40239" t="str">
        <f t="shared" si="336"/>
        <v/>
      </c>
    </row>
    <row r="40240" spans="8:8">
      <c r="H40240" t="str">
        <f t="shared" si="336"/>
        <v/>
      </c>
    </row>
    <row r="40241" spans="8:8">
      <c r="H40241" t="str">
        <f t="shared" si="336"/>
        <v/>
      </c>
    </row>
    <row r="40242" spans="8:8">
      <c r="H40242" t="str">
        <f t="shared" si="336"/>
        <v/>
      </c>
    </row>
    <row r="40243" spans="8:8">
      <c r="H40243" t="str">
        <f t="shared" si="336"/>
        <v/>
      </c>
    </row>
    <row r="40244" spans="8:8">
      <c r="H40244" t="str">
        <f t="shared" si="336"/>
        <v/>
      </c>
    </row>
    <row r="40245" spans="8:8">
      <c r="H40245" t="str">
        <f t="shared" si="336"/>
        <v/>
      </c>
    </row>
    <row r="40246" spans="8:8">
      <c r="H40246" t="str">
        <f t="shared" si="336"/>
        <v/>
      </c>
    </row>
    <row r="40247" spans="8:8">
      <c r="H40247" t="str">
        <f t="shared" si="336"/>
        <v/>
      </c>
    </row>
    <row r="40248" spans="8:8">
      <c r="H40248" t="str">
        <f t="shared" si="336"/>
        <v/>
      </c>
    </row>
    <row r="40249" spans="8:8">
      <c r="H40249" t="str">
        <f t="shared" si="336"/>
        <v/>
      </c>
    </row>
    <row r="40250" spans="8:8">
      <c r="H40250" t="str">
        <f t="shared" si="336"/>
        <v/>
      </c>
    </row>
    <row r="40251" spans="8:8">
      <c r="H40251" t="str">
        <f t="shared" si="336"/>
        <v/>
      </c>
    </row>
    <row r="40252" spans="8:8">
      <c r="H40252" t="str">
        <f t="shared" si="336"/>
        <v/>
      </c>
    </row>
    <row r="40253" spans="8:8">
      <c r="H40253" t="str">
        <f t="shared" si="336"/>
        <v/>
      </c>
    </row>
    <row r="40254" spans="8:8">
      <c r="H40254" t="str">
        <f t="shared" si="336"/>
        <v/>
      </c>
    </row>
    <row r="40255" spans="8:8">
      <c r="H40255" t="str">
        <f t="shared" si="336"/>
        <v/>
      </c>
    </row>
    <row r="40256" spans="8:8">
      <c r="H40256" t="str">
        <f t="shared" si="336"/>
        <v/>
      </c>
    </row>
    <row r="40257" spans="8:8">
      <c r="H40257" t="str">
        <f t="shared" si="336"/>
        <v/>
      </c>
    </row>
    <row r="40258" spans="8:8">
      <c r="H40258" t="str">
        <f t="shared" si="336"/>
        <v/>
      </c>
    </row>
    <row r="40259" spans="8:8">
      <c r="H40259" t="str">
        <f t="shared" si="336"/>
        <v/>
      </c>
    </row>
    <row r="40260" spans="8:8">
      <c r="H40260" t="str">
        <f t="shared" si="336"/>
        <v/>
      </c>
    </row>
    <row r="40261" spans="8:8">
      <c r="H40261" t="str">
        <f t="shared" si="336"/>
        <v/>
      </c>
    </row>
    <row r="40262" spans="8:8">
      <c r="H40262" t="str">
        <f t="shared" si="336"/>
        <v/>
      </c>
    </row>
    <row r="40263" spans="8:8">
      <c r="H40263" t="str">
        <f t="shared" si="336"/>
        <v/>
      </c>
    </row>
    <row r="40264" spans="8:8">
      <c r="H40264" t="str">
        <f t="shared" si="336"/>
        <v/>
      </c>
    </row>
    <row r="40265" spans="8:8">
      <c r="H40265" t="str">
        <f t="shared" si="336"/>
        <v/>
      </c>
    </row>
    <row r="40266" spans="8:8">
      <c r="H40266" t="str">
        <f t="shared" si="336"/>
        <v/>
      </c>
    </row>
    <row r="40267" spans="8:8">
      <c r="H40267" t="str">
        <f t="shared" si="336"/>
        <v/>
      </c>
    </row>
    <row r="40268" spans="8:8">
      <c r="H40268" t="str">
        <f t="shared" si="336"/>
        <v/>
      </c>
    </row>
    <row r="40269" spans="8:8">
      <c r="H40269" t="str">
        <f t="shared" si="336"/>
        <v/>
      </c>
    </row>
    <row r="40270" spans="8:8">
      <c r="H40270" t="str">
        <f t="shared" si="336"/>
        <v/>
      </c>
    </row>
    <row r="40271" spans="8:8">
      <c r="H40271" t="str">
        <f t="shared" si="336"/>
        <v/>
      </c>
    </row>
    <row r="40272" spans="8:8">
      <c r="H40272" t="str">
        <f t="shared" si="336"/>
        <v/>
      </c>
    </row>
    <row r="40273" spans="8:8">
      <c r="H40273" t="str">
        <f t="shared" si="336"/>
        <v/>
      </c>
    </row>
    <row r="40274" spans="8:8">
      <c r="H40274" t="str">
        <f t="shared" si="336"/>
        <v/>
      </c>
    </row>
    <row r="40275" spans="8:8">
      <c r="H40275" t="str">
        <f t="shared" si="336"/>
        <v/>
      </c>
    </row>
    <row r="40276" spans="8:8">
      <c r="H40276" t="str">
        <f t="shared" si="336"/>
        <v/>
      </c>
    </row>
    <row r="40277" spans="8:8">
      <c r="H40277" t="str">
        <f t="shared" si="336"/>
        <v/>
      </c>
    </row>
    <row r="40278" spans="8:8">
      <c r="H40278" t="str">
        <f t="shared" si="336"/>
        <v/>
      </c>
    </row>
    <row r="40279" spans="8:8">
      <c r="H40279" t="str">
        <f t="shared" si="336"/>
        <v/>
      </c>
    </row>
    <row r="40280" spans="8:8">
      <c r="H40280" t="str">
        <f t="shared" si="336"/>
        <v/>
      </c>
    </row>
    <row r="40281" spans="8:8">
      <c r="H40281" t="str">
        <f t="shared" si="336"/>
        <v/>
      </c>
    </row>
    <row r="40282" spans="8:8">
      <c r="H40282" t="str">
        <f t="shared" si="336"/>
        <v/>
      </c>
    </row>
    <row r="40283" spans="8:8">
      <c r="H40283" t="str">
        <f t="shared" si="336"/>
        <v/>
      </c>
    </row>
    <row r="40284" spans="8:8">
      <c r="H40284" t="str">
        <f t="shared" si="336"/>
        <v/>
      </c>
    </row>
    <row r="40285" spans="8:8">
      <c r="H40285" t="str">
        <f t="shared" si="336"/>
        <v/>
      </c>
    </row>
    <row r="40286" spans="8:8">
      <c r="H40286" t="str">
        <f t="shared" si="336"/>
        <v/>
      </c>
    </row>
    <row r="40287" spans="8:8">
      <c r="H40287" t="str">
        <f t="shared" si="336"/>
        <v/>
      </c>
    </row>
    <row r="40288" spans="8:8">
      <c r="H40288" t="str">
        <f t="shared" si="336"/>
        <v/>
      </c>
    </row>
    <row r="40289" spans="8:8">
      <c r="H40289" t="str">
        <f t="shared" si="336"/>
        <v/>
      </c>
    </row>
    <row r="40290" spans="8:8">
      <c r="H40290" t="str">
        <f t="shared" ref="H40290:H40353" si="337">_xlfn.TEXTJOIN(", ", TRUE, G40290:G40290)</f>
        <v/>
      </c>
    </row>
    <row r="40291" spans="8:8">
      <c r="H40291" t="str">
        <f t="shared" si="337"/>
        <v/>
      </c>
    </row>
    <row r="40292" spans="8:8">
      <c r="H40292" t="str">
        <f t="shared" si="337"/>
        <v/>
      </c>
    </row>
    <row r="40293" spans="8:8">
      <c r="H40293" t="str">
        <f t="shared" si="337"/>
        <v/>
      </c>
    </row>
    <row r="40294" spans="8:8">
      <c r="H40294" t="str">
        <f t="shared" si="337"/>
        <v/>
      </c>
    </row>
    <row r="40295" spans="8:8">
      <c r="H40295" t="str">
        <f t="shared" si="337"/>
        <v/>
      </c>
    </row>
    <row r="40296" spans="8:8">
      <c r="H40296" t="str">
        <f t="shared" si="337"/>
        <v/>
      </c>
    </row>
    <row r="40297" spans="8:8">
      <c r="H40297" t="str">
        <f t="shared" si="337"/>
        <v/>
      </c>
    </row>
    <row r="40298" spans="8:8">
      <c r="H40298" t="str">
        <f t="shared" si="337"/>
        <v/>
      </c>
    </row>
    <row r="40299" spans="8:8">
      <c r="H40299" t="str">
        <f t="shared" si="337"/>
        <v/>
      </c>
    </row>
    <row r="40300" spans="8:8">
      <c r="H40300" t="str">
        <f t="shared" si="337"/>
        <v/>
      </c>
    </row>
    <row r="40301" spans="8:8">
      <c r="H40301" t="str">
        <f t="shared" si="337"/>
        <v/>
      </c>
    </row>
    <row r="40302" spans="8:8">
      <c r="H40302" t="str">
        <f t="shared" si="337"/>
        <v/>
      </c>
    </row>
    <row r="40303" spans="8:8">
      <c r="H40303" t="str">
        <f t="shared" si="337"/>
        <v/>
      </c>
    </row>
    <row r="40304" spans="8:8">
      <c r="H40304" t="str">
        <f t="shared" si="337"/>
        <v/>
      </c>
    </row>
    <row r="40305" spans="8:8">
      <c r="H40305" t="str">
        <f t="shared" si="337"/>
        <v/>
      </c>
    </row>
    <row r="40306" spans="8:8">
      <c r="H40306" t="str">
        <f t="shared" si="337"/>
        <v/>
      </c>
    </row>
    <row r="40307" spans="8:8">
      <c r="H40307" t="str">
        <f t="shared" si="337"/>
        <v/>
      </c>
    </row>
    <row r="40308" spans="8:8">
      <c r="H40308" t="str">
        <f t="shared" si="337"/>
        <v/>
      </c>
    </row>
    <row r="40309" spans="8:8">
      <c r="H40309" t="str">
        <f t="shared" si="337"/>
        <v/>
      </c>
    </row>
    <row r="40310" spans="8:8">
      <c r="H40310" t="str">
        <f t="shared" si="337"/>
        <v/>
      </c>
    </row>
    <row r="40311" spans="8:8">
      <c r="H40311" t="str">
        <f t="shared" si="337"/>
        <v/>
      </c>
    </row>
    <row r="40312" spans="8:8">
      <c r="H40312" t="str">
        <f t="shared" si="337"/>
        <v/>
      </c>
    </row>
    <row r="40313" spans="8:8">
      <c r="H40313" t="str">
        <f t="shared" si="337"/>
        <v/>
      </c>
    </row>
    <row r="40314" spans="8:8">
      <c r="H40314" t="str">
        <f t="shared" si="337"/>
        <v/>
      </c>
    </row>
    <row r="40315" spans="8:8">
      <c r="H40315" t="str">
        <f t="shared" si="337"/>
        <v/>
      </c>
    </row>
    <row r="40316" spans="8:8">
      <c r="H40316" t="str">
        <f t="shared" si="337"/>
        <v/>
      </c>
    </row>
    <row r="40317" spans="8:8">
      <c r="H40317" t="str">
        <f t="shared" si="337"/>
        <v/>
      </c>
    </row>
    <row r="40318" spans="8:8">
      <c r="H40318" t="str">
        <f t="shared" si="337"/>
        <v/>
      </c>
    </row>
    <row r="40319" spans="8:8">
      <c r="H40319" t="str">
        <f t="shared" si="337"/>
        <v/>
      </c>
    </row>
    <row r="40320" spans="8:8">
      <c r="H40320" t="str">
        <f t="shared" si="337"/>
        <v/>
      </c>
    </row>
    <row r="40321" spans="8:8">
      <c r="H40321" t="str">
        <f t="shared" si="337"/>
        <v/>
      </c>
    </row>
    <row r="40322" spans="8:8">
      <c r="H40322" t="str">
        <f t="shared" si="337"/>
        <v/>
      </c>
    </row>
    <row r="40323" spans="8:8">
      <c r="H40323" t="str">
        <f t="shared" si="337"/>
        <v/>
      </c>
    </row>
    <row r="40324" spans="8:8">
      <c r="H40324" t="str">
        <f t="shared" si="337"/>
        <v/>
      </c>
    </row>
    <row r="40325" spans="8:8">
      <c r="H40325" t="str">
        <f t="shared" si="337"/>
        <v/>
      </c>
    </row>
    <row r="40326" spans="8:8">
      <c r="H40326" t="str">
        <f t="shared" si="337"/>
        <v/>
      </c>
    </row>
    <row r="40327" spans="8:8">
      <c r="H40327" t="str">
        <f t="shared" si="337"/>
        <v/>
      </c>
    </row>
    <row r="40328" spans="8:8">
      <c r="H40328" t="str">
        <f t="shared" si="337"/>
        <v/>
      </c>
    </row>
    <row r="40329" spans="8:8">
      <c r="H40329" t="str">
        <f t="shared" si="337"/>
        <v/>
      </c>
    </row>
    <row r="40330" spans="8:8">
      <c r="H40330" t="str">
        <f t="shared" si="337"/>
        <v/>
      </c>
    </row>
    <row r="40331" spans="8:8">
      <c r="H40331" t="str">
        <f t="shared" si="337"/>
        <v/>
      </c>
    </row>
    <row r="40332" spans="8:8">
      <c r="H40332" t="str">
        <f t="shared" si="337"/>
        <v/>
      </c>
    </row>
    <row r="40333" spans="8:8">
      <c r="H40333" t="str">
        <f t="shared" si="337"/>
        <v/>
      </c>
    </row>
    <row r="40334" spans="8:8">
      <c r="H40334" t="str">
        <f t="shared" si="337"/>
        <v/>
      </c>
    </row>
    <row r="40335" spans="8:8">
      <c r="H40335" t="str">
        <f t="shared" si="337"/>
        <v/>
      </c>
    </row>
    <row r="40336" spans="8:8">
      <c r="H40336" t="str">
        <f t="shared" si="337"/>
        <v/>
      </c>
    </row>
    <row r="40337" spans="8:8">
      <c r="H40337" t="str">
        <f t="shared" si="337"/>
        <v/>
      </c>
    </row>
    <row r="40338" spans="8:8">
      <c r="H40338" t="str">
        <f t="shared" si="337"/>
        <v/>
      </c>
    </row>
    <row r="40339" spans="8:8">
      <c r="H40339" t="str">
        <f t="shared" si="337"/>
        <v/>
      </c>
    </row>
    <row r="40340" spans="8:8">
      <c r="H40340" t="str">
        <f t="shared" si="337"/>
        <v/>
      </c>
    </row>
    <row r="40341" spans="8:8">
      <c r="H40341" t="str">
        <f t="shared" si="337"/>
        <v/>
      </c>
    </row>
    <row r="40342" spans="8:8">
      <c r="H40342" t="str">
        <f t="shared" si="337"/>
        <v/>
      </c>
    </row>
    <row r="40343" spans="8:8">
      <c r="H40343" t="str">
        <f t="shared" si="337"/>
        <v/>
      </c>
    </row>
    <row r="40344" spans="8:8">
      <c r="H40344" t="str">
        <f t="shared" si="337"/>
        <v/>
      </c>
    </row>
    <row r="40345" spans="8:8">
      <c r="H40345" t="str">
        <f t="shared" si="337"/>
        <v/>
      </c>
    </row>
    <row r="40346" spans="8:8">
      <c r="H40346" t="str">
        <f t="shared" si="337"/>
        <v/>
      </c>
    </row>
    <row r="40347" spans="8:8">
      <c r="H40347" t="str">
        <f t="shared" si="337"/>
        <v/>
      </c>
    </row>
    <row r="40348" spans="8:8">
      <c r="H40348" t="str">
        <f t="shared" si="337"/>
        <v/>
      </c>
    </row>
    <row r="40349" spans="8:8">
      <c r="H40349" t="str">
        <f t="shared" si="337"/>
        <v/>
      </c>
    </row>
    <row r="40350" spans="8:8">
      <c r="H40350" t="str">
        <f t="shared" si="337"/>
        <v/>
      </c>
    </row>
    <row r="40351" spans="8:8">
      <c r="H40351" t="str">
        <f t="shared" si="337"/>
        <v/>
      </c>
    </row>
    <row r="40352" spans="8:8">
      <c r="H40352" t="str">
        <f t="shared" si="337"/>
        <v/>
      </c>
    </row>
    <row r="40353" spans="8:8">
      <c r="H40353" t="str">
        <f t="shared" si="337"/>
        <v/>
      </c>
    </row>
    <row r="40354" spans="8:8">
      <c r="H40354" t="str">
        <f t="shared" ref="H40354:H40417" si="338">_xlfn.TEXTJOIN(", ", TRUE, G40354:G40354)</f>
        <v/>
      </c>
    </row>
    <row r="40355" spans="8:8">
      <c r="H40355" t="str">
        <f t="shared" si="338"/>
        <v/>
      </c>
    </row>
    <row r="40356" spans="8:8">
      <c r="H40356" t="str">
        <f t="shared" si="338"/>
        <v/>
      </c>
    </row>
    <row r="40357" spans="8:8">
      <c r="H40357" t="str">
        <f t="shared" si="338"/>
        <v/>
      </c>
    </row>
    <row r="40358" spans="8:8">
      <c r="H40358" t="str">
        <f t="shared" si="338"/>
        <v/>
      </c>
    </row>
    <row r="40359" spans="8:8">
      <c r="H40359" t="str">
        <f t="shared" si="338"/>
        <v/>
      </c>
    </row>
    <row r="40360" spans="8:8">
      <c r="H40360" t="str">
        <f t="shared" si="338"/>
        <v/>
      </c>
    </row>
    <row r="40361" spans="8:8">
      <c r="H40361" t="str">
        <f t="shared" si="338"/>
        <v/>
      </c>
    </row>
    <row r="40362" spans="8:8">
      <c r="H40362" t="str">
        <f t="shared" si="338"/>
        <v/>
      </c>
    </row>
    <row r="40363" spans="8:8">
      <c r="H40363" t="str">
        <f t="shared" si="338"/>
        <v/>
      </c>
    </row>
    <row r="40364" spans="8:8">
      <c r="H40364" t="str">
        <f t="shared" si="338"/>
        <v/>
      </c>
    </row>
    <row r="40365" spans="8:8">
      <c r="H40365" t="str">
        <f t="shared" si="338"/>
        <v/>
      </c>
    </row>
    <row r="40366" spans="8:8">
      <c r="H40366" t="str">
        <f t="shared" si="338"/>
        <v/>
      </c>
    </row>
    <row r="40367" spans="8:8">
      <c r="H40367" t="str">
        <f t="shared" si="338"/>
        <v/>
      </c>
    </row>
    <row r="40368" spans="8:8">
      <c r="H40368" t="str">
        <f t="shared" si="338"/>
        <v/>
      </c>
    </row>
    <row r="40369" spans="8:8">
      <c r="H40369" t="str">
        <f t="shared" si="338"/>
        <v/>
      </c>
    </row>
    <row r="40370" spans="8:8">
      <c r="H40370" t="str">
        <f t="shared" si="338"/>
        <v/>
      </c>
    </row>
    <row r="40371" spans="8:8">
      <c r="H40371" t="str">
        <f t="shared" si="338"/>
        <v/>
      </c>
    </row>
    <row r="40372" spans="8:8">
      <c r="H40372" t="str">
        <f t="shared" si="338"/>
        <v/>
      </c>
    </row>
    <row r="40373" spans="8:8">
      <c r="H40373" t="str">
        <f t="shared" si="338"/>
        <v/>
      </c>
    </row>
    <row r="40374" spans="8:8">
      <c r="H40374" t="str">
        <f t="shared" si="338"/>
        <v/>
      </c>
    </row>
    <row r="40375" spans="8:8">
      <c r="H40375" t="str">
        <f t="shared" si="338"/>
        <v/>
      </c>
    </row>
    <row r="40376" spans="8:8">
      <c r="H40376" t="str">
        <f t="shared" si="338"/>
        <v/>
      </c>
    </row>
    <row r="40377" spans="8:8">
      <c r="H40377" t="str">
        <f t="shared" si="338"/>
        <v/>
      </c>
    </row>
    <row r="40378" spans="8:8">
      <c r="H40378" t="str">
        <f t="shared" si="338"/>
        <v/>
      </c>
    </row>
    <row r="40379" spans="8:8">
      <c r="H40379" t="str">
        <f t="shared" si="338"/>
        <v/>
      </c>
    </row>
    <row r="40380" spans="8:8">
      <c r="H40380" t="str">
        <f t="shared" si="338"/>
        <v/>
      </c>
    </row>
    <row r="40381" spans="8:8">
      <c r="H40381" t="str">
        <f t="shared" si="338"/>
        <v/>
      </c>
    </row>
    <row r="40382" spans="8:8">
      <c r="H40382" t="str">
        <f t="shared" si="338"/>
        <v/>
      </c>
    </row>
    <row r="40383" spans="8:8">
      <c r="H40383" t="str">
        <f t="shared" si="338"/>
        <v/>
      </c>
    </row>
    <row r="40384" spans="8:8">
      <c r="H40384" t="str">
        <f t="shared" si="338"/>
        <v/>
      </c>
    </row>
    <row r="40385" spans="8:8">
      <c r="H40385" t="str">
        <f t="shared" si="338"/>
        <v/>
      </c>
    </row>
    <row r="40386" spans="8:8">
      <c r="H40386" t="str">
        <f t="shared" si="338"/>
        <v/>
      </c>
    </row>
    <row r="40387" spans="8:8">
      <c r="H40387" t="str">
        <f t="shared" si="338"/>
        <v/>
      </c>
    </row>
    <row r="40388" spans="8:8">
      <c r="H40388" t="str">
        <f t="shared" si="338"/>
        <v/>
      </c>
    </row>
    <row r="40389" spans="8:8">
      <c r="H40389" t="str">
        <f t="shared" si="338"/>
        <v/>
      </c>
    </row>
    <row r="40390" spans="8:8">
      <c r="H40390" t="str">
        <f t="shared" si="338"/>
        <v/>
      </c>
    </row>
    <row r="40391" spans="8:8">
      <c r="H40391" t="str">
        <f t="shared" si="338"/>
        <v/>
      </c>
    </row>
    <row r="40392" spans="8:8">
      <c r="H40392" t="str">
        <f t="shared" si="338"/>
        <v/>
      </c>
    </row>
    <row r="40393" spans="8:8">
      <c r="H40393" t="str">
        <f t="shared" si="338"/>
        <v/>
      </c>
    </row>
    <row r="40394" spans="8:8">
      <c r="H40394" t="str">
        <f t="shared" si="338"/>
        <v/>
      </c>
    </row>
    <row r="40395" spans="8:8">
      <c r="H40395" t="str">
        <f t="shared" si="338"/>
        <v/>
      </c>
    </row>
    <row r="40396" spans="8:8">
      <c r="H40396" t="str">
        <f t="shared" si="338"/>
        <v/>
      </c>
    </row>
    <row r="40397" spans="8:8">
      <c r="H40397" t="str">
        <f t="shared" si="338"/>
        <v/>
      </c>
    </row>
    <row r="40398" spans="8:8">
      <c r="H40398" t="str">
        <f t="shared" si="338"/>
        <v/>
      </c>
    </row>
    <row r="40399" spans="8:8">
      <c r="H40399" t="str">
        <f t="shared" si="338"/>
        <v/>
      </c>
    </row>
    <row r="40400" spans="8:8">
      <c r="H40400" t="str">
        <f t="shared" si="338"/>
        <v/>
      </c>
    </row>
    <row r="40401" spans="8:8">
      <c r="H40401" t="str">
        <f t="shared" si="338"/>
        <v/>
      </c>
    </row>
    <row r="40402" spans="8:8">
      <c r="H40402" t="str">
        <f t="shared" si="338"/>
        <v/>
      </c>
    </row>
    <row r="40403" spans="8:8">
      <c r="H40403" t="str">
        <f t="shared" si="338"/>
        <v/>
      </c>
    </row>
    <row r="40404" spans="8:8">
      <c r="H40404" t="str">
        <f t="shared" si="338"/>
        <v/>
      </c>
    </row>
    <row r="40405" spans="8:8">
      <c r="H40405" t="str">
        <f t="shared" si="338"/>
        <v/>
      </c>
    </row>
    <row r="40406" spans="8:8">
      <c r="H40406" t="str">
        <f t="shared" si="338"/>
        <v/>
      </c>
    </row>
    <row r="40407" spans="8:8">
      <c r="H40407" t="str">
        <f t="shared" si="338"/>
        <v/>
      </c>
    </row>
    <row r="40408" spans="8:8">
      <c r="H40408" t="str">
        <f t="shared" si="338"/>
        <v/>
      </c>
    </row>
    <row r="40409" spans="8:8">
      <c r="H40409" t="str">
        <f t="shared" si="338"/>
        <v/>
      </c>
    </row>
    <row r="40410" spans="8:8">
      <c r="H40410" t="str">
        <f t="shared" si="338"/>
        <v/>
      </c>
    </row>
    <row r="40411" spans="8:8">
      <c r="H40411" t="str">
        <f t="shared" si="338"/>
        <v/>
      </c>
    </row>
    <row r="40412" spans="8:8">
      <c r="H40412" t="str">
        <f t="shared" si="338"/>
        <v/>
      </c>
    </row>
    <row r="40413" spans="8:8">
      <c r="H40413" t="str">
        <f t="shared" si="338"/>
        <v/>
      </c>
    </row>
    <row r="40414" spans="8:8">
      <c r="H40414" t="str">
        <f t="shared" si="338"/>
        <v/>
      </c>
    </row>
    <row r="40415" spans="8:8">
      <c r="H40415" t="str">
        <f t="shared" si="338"/>
        <v/>
      </c>
    </row>
    <row r="40416" spans="8:8">
      <c r="H40416" t="str">
        <f t="shared" si="338"/>
        <v/>
      </c>
    </row>
    <row r="40417" spans="8:8">
      <c r="H40417" t="str">
        <f t="shared" si="338"/>
        <v/>
      </c>
    </row>
    <row r="40418" spans="8:8">
      <c r="H40418" t="str">
        <f t="shared" ref="H40418:H40481" si="339">_xlfn.TEXTJOIN(", ", TRUE, G40418:G40418)</f>
        <v/>
      </c>
    </row>
    <row r="40419" spans="8:8">
      <c r="H40419" t="str">
        <f t="shared" si="339"/>
        <v/>
      </c>
    </row>
    <row r="40420" spans="8:8">
      <c r="H40420" t="str">
        <f t="shared" si="339"/>
        <v/>
      </c>
    </row>
    <row r="40421" spans="8:8">
      <c r="H40421" t="str">
        <f t="shared" si="339"/>
        <v/>
      </c>
    </row>
    <row r="40422" spans="8:8">
      <c r="H40422" t="str">
        <f t="shared" si="339"/>
        <v/>
      </c>
    </row>
    <row r="40423" spans="8:8">
      <c r="H40423" t="str">
        <f t="shared" si="339"/>
        <v/>
      </c>
    </row>
    <row r="40424" spans="8:8">
      <c r="H40424" t="str">
        <f t="shared" si="339"/>
        <v/>
      </c>
    </row>
    <row r="40425" spans="8:8">
      <c r="H40425" t="str">
        <f t="shared" si="339"/>
        <v/>
      </c>
    </row>
    <row r="40426" spans="8:8">
      <c r="H40426" t="str">
        <f t="shared" si="339"/>
        <v/>
      </c>
    </row>
    <row r="40427" spans="8:8">
      <c r="H40427" t="str">
        <f t="shared" si="339"/>
        <v/>
      </c>
    </row>
    <row r="40428" spans="8:8">
      <c r="H40428" t="str">
        <f t="shared" si="339"/>
        <v/>
      </c>
    </row>
    <row r="40429" spans="8:8">
      <c r="H40429" t="str">
        <f t="shared" si="339"/>
        <v/>
      </c>
    </row>
    <row r="40430" spans="8:8">
      <c r="H40430" t="str">
        <f t="shared" si="339"/>
        <v/>
      </c>
    </row>
    <row r="40431" spans="8:8">
      <c r="H40431" t="str">
        <f t="shared" si="339"/>
        <v/>
      </c>
    </row>
    <row r="40432" spans="8:8">
      <c r="H40432" t="str">
        <f t="shared" si="339"/>
        <v/>
      </c>
    </row>
    <row r="40433" spans="8:8">
      <c r="H40433" t="str">
        <f t="shared" si="339"/>
        <v/>
      </c>
    </row>
    <row r="40434" spans="8:8">
      <c r="H40434" t="str">
        <f t="shared" si="339"/>
        <v/>
      </c>
    </row>
    <row r="40435" spans="8:8">
      <c r="H40435" t="str">
        <f t="shared" si="339"/>
        <v/>
      </c>
    </row>
    <row r="40436" spans="8:8">
      <c r="H40436" t="str">
        <f t="shared" si="339"/>
        <v/>
      </c>
    </row>
    <row r="40437" spans="8:8">
      <c r="H40437" t="str">
        <f t="shared" si="339"/>
        <v/>
      </c>
    </row>
    <row r="40438" spans="8:8">
      <c r="H40438" t="str">
        <f t="shared" si="339"/>
        <v/>
      </c>
    </row>
    <row r="40439" spans="8:8">
      <c r="H40439" t="str">
        <f t="shared" si="339"/>
        <v/>
      </c>
    </row>
    <row r="40440" spans="8:8">
      <c r="H40440" t="str">
        <f t="shared" si="339"/>
        <v/>
      </c>
    </row>
    <row r="40441" spans="8:8">
      <c r="H40441" t="str">
        <f t="shared" si="339"/>
        <v/>
      </c>
    </row>
    <row r="40442" spans="8:8">
      <c r="H40442" t="str">
        <f t="shared" si="339"/>
        <v/>
      </c>
    </row>
    <row r="40443" spans="8:8">
      <c r="H40443" t="str">
        <f t="shared" si="339"/>
        <v/>
      </c>
    </row>
    <row r="40444" spans="8:8">
      <c r="H40444" t="str">
        <f t="shared" si="339"/>
        <v/>
      </c>
    </row>
    <row r="40445" spans="8:8">
      <c r="H40445" t="str">
        <f t="shared" si="339"/>
        <v/>
      </c>
    </row>
    <row r="40446" spans="8:8">
      <c r="H40446" t="str">
        <f t="shared" si="339"/>
        <v/>
      </c>
    </row>
    <row r="40447" spans="8:8">
      <c r="H40447" t="str">
        <f t="shared" si="339"/>
        <v/>
      </c>
    </row>
    <row r="40448" spans="8:8">
      <c r="H40448" t="str">
        <f t="shared" si="339"/>
        <v/>
      </c>
    </row>
    <row r="40449" spans="8:8">
      <c r="H40449" t="str">
        <f t="shared" si="339"/>
        <v/>
      </c>
    </row>
    <row r="40450" spans="8:8">
      <c r="H40450" t="str">
        <f t="shared" si="339"/>
        <v/>
      </c>
    </row>
    <row r="40451" spans="8:8">
      <c r="H40451" t="str">
        <f t="shared" si="339"/>
        <v/>
      </c>
    </row>
    <row r="40452" spans="8:8">
      <c r="H40452" t="str">
        <f t="shared" si="339"/>
        <v/>
      </c>
    </row>
    <row r="40453" spans="8:8">
      <c r="H40453" t="str">
        <f t="shared" si="339"/>
        <v/>
      </c>
    </row>
    <row r="40454" spans="8:8">
      <c r="H40454" t="str">
        <f t="shared" si="339"/>
        <v/>
      </c>
    </row>
    <row r="40455" spans="8:8">
      <c r="H40455" t="str">
        <f t="shared" si="339"/>
        <v/>
      </c>
    </row>
    <row r="40456" spans="8:8">
      <c r="H40456" t="str">
        <f t="shared" si="339"/>
        <v/>
      </c>
    </row>
    <row r="40457" spans="8:8">
      <c r="H40457" t="str">
        <f t="shared" si="339"/>
        <v/>
      </c>
    </row>
    <row r="40458" spans="8:8">
      <c r="H40458" t="str">
        <f t="shared" si="339"/>
        <v/>
      </c>
    </row>
    <row r="40459" spans="8:8">
      <c r="H40459" t="str">
        <f t="shared" si="339"/>
        <v/>
      </c>
    </row>
    <row r="40460" spans="8:8">
      <c r="H40460" t="str">
        <f t="shared" si="339"/>
        <v/>
      </c>
    </row>
    <row r="40461" spans="8:8">
      <c r="H40461" t="str">
        <f t="shared" si="339"/>
        <v/>
      </c>
    </row>
    <row r="40462" spans="8:8">
      <c r="H40462" t="str">
        <f t="shared" si="339"/>
        <v/>
      </c>
    </row>
    <row r="40463" spans="8:8">
      <c r="H40463" t="str">
        <f t="shared" si="339"/>
        <v/>
      </c>
    </row>
    <row r="40464" spans="8:8">
      <c r="H40464" t="str">
        <f t="shared" si="339"/>
        <v/>
      </c>
    </row>
    <row r="40465" spans="8:8">
      <c r="H40465" t="str">
        <f t="shared" si="339"/>
        <v/>
      </c>
    </row>
    <row r="40466" spans="8:8">
      <c r="H40466" t="str">
        <f t="shared" si="339"/>
        <v/>
      </c>
    </row>
    <row r="40467" spans="8:8">
      <c r="H40467" t="str">
        <f t="shared" si="339"/>
        <v/>
      </c>
    </row>
    <row r="40468" spans="8:8">
      <c r="H40468" t="str">
        <f t="shared" si="339"/>
        <v/>
      </c>
    </row>
    <row r="40469" spans="8:8">
      <c r="H40469" t="str">
        <f t="shared" si="339"/>
        <v/>
      </c>
    </row>
    <row r="40470" spans="8:8">
      <c r="H40470" t="str">
        <f t="shared" si="339"/>
        <v/>
      </c>
    </row>
    <row r="40471" spans="8:8">
      <c r="H40471" t="str">
        <f t="shared" si="339"/>
        <v/>
      </c>
    </row>
    <row r="40472" spans="8:8">
      <c r="H40472" t="str">
        <f t="shared" si="339"/>
        <v/>
      </c>
    </row>
    <row r="40473" spans="8:8">
      <c r="H40473" t="str">
        <f t="shared" si="339"/>
        <v/>
      </c>
    </row>
    <row r="40474" spans="8:8">
      <c r="H40474" t="str">
        <f t="shared" si="339"/>
        <v/>
      </c>
    </row>
    <row r="40475" spans="8:8">
      <c r="H40475" t="str">
        <f t="shared" si="339"/>
        <v/>
      </c>
    </row>
    <row r="40476" spans="8:8">
      <c r="H40476" t="str">
        <f t="shared" si="339"/>
        <v/>
      </c>
    </row>
    <row r="40477" spans="8:8">
      <c r="H40477" t="str">
        <f t="shared" si="339"/>
        <v/>
      </c>
    </row>
    <row r="40478" spans="8:8">
      <c r="H40478" t="str">
        <f t="shared" si="339"/>
        <v/>
      </c>
    </row>
    <row r="40479" spans="8:8">
      <c r="H40479" t="str">
        <f t="shared" si="339"/>
        <v/>
      </c>
    </row>
    <row r="40480" spans="8:8">
      <c r="H40480" t="str">
        <f t="shared" si="339"/>
        <v/>
      </c>
    </row>
    <row r="40481" spans="8:8">
      <c r="H40481" t="str">
        <f t="shared" si="339"/>
        <v/>
      </c>
    </row>
    <row r="40482" spans="8:8">
      <c r="H40482" t="str">
        <f t="shared" ref="H40482:H40545" si="340">_xlfn.TEXTJOIN(", ", TRUE, G40482:G40482)</f>
        <v/>
      </c>
    </row>
    <row r="40483" spans="8:8">
      <c r="H40483" t="str">
        <f t="shared" si="340"/>
        <v/>
      </c>
    </row>
    <row r="40484" spans="8:8">
      <c r="H40484" t="str">
        <f t="shared" si="340"/>
        <v/>
      </c>
    </row>
    <row r="40485" spans="8:8">
      <c r="H40485" t="str">
        <f t="shared" si="340"/>
        <v/>
      </c>
    </row>
    <row r="40486" spans="8:8">
      <c r="H40486" t="str">
        <f t="shared" si="340"/>
        <v/>
      </c>
    </row>
    <row r="40487" spans="8:8">
      <c r="H40487" t="str">
        <f t="shared" si="340"/>
        <v/>
      </c>
    </row>
    <row r="40488" spans="8:8">
      <c r="H40488" t="str">
        <f t="shared" si="340"/>
        <v/>
      </c>
    </row>
    <row r="40489" spans="8:8">
      <c r="H40489" t="str">
        <f t="shared" si="340"/>
        <v/>
      </c>
    </row>
    <row r="40490" spans="8:8">
      <c r="H40490" t="str">
        <f t="shared" si="340"/>
        <v/>
      </c>
    </row>
    <row r="40491" spans="8:8">
      <c r="H40491" t="str">
        <f t="shared" si="340"/>
        <v/>
      </c>
    </row>
    <row r="40492" spans="8:8">
      <c r="H40492" t="str">
        <f t="shared" si="340"/>
        <v/>
      </c>
    </row>
    <row r="40493" spans="8:8">
      <c r="H40493" t="str">
        <f t="shared" si="340"/>
        <v/>
      </c>
    </row>
    <row r="40494" spans="8:8">
      <c r="H40494" t="str">
        <f t="shared" si="340"/>
        <v/>
      </c>
    </row>
    <row r="40495" spans="8:8">
      <c r="H40495" t="str">
        <f t="shared" si="340"/>
        <v/>
      </c>
    </row>
    <row r="40496" spans="8:8">
      <c r="H40496" t="str">
        <f t="shared" si="340"/>
        <v/>
      </c>
    </row>
    <row r="40497" spans="8:8">
      <c r="H40497" t="str">
        <f t="shared" si="340"/>
        <v/>
      </c>
    </row>
    <row r="40498" spans="8:8">
      <c r="H40498" t="str">
        <f t="shared" si="340"/>
        <v/>
      </c>
    </row>
    <row r="40499" spans="8:8">
      <c r="H40499" t="str">
        <f t="shared" si="340"/>
        <v/>
      </c>
    </row>
    <row r="40500" spans="8:8">
      <c r="H40500" t="str">
        <f t="shared" si="340"/>
        <v/>
      </c>
    </row>
    <row r="40501" spans="8:8">
      <c r="H40501" t="str">
        <f t="shared" si="340"/>
        <v/>
      </c>
    </row>
    <row r="40502" spans="8:8">
      <c r="H40502" t="str">
        <f t="shared" si="340"/>
        <v/>
      </c>
    </row>
    <row r="40503" spans="8:8">
      <c r="H40503" t="str">
        <f t="shared" si="340"/>
        <v/>
      </c>
    </row>
    <row r="40504" spans="8:8">
      <c r="H40504" t="str">
        <f t="shared" si="340"/>
        <v/>
      </c>
    </row>
    <row r="40505" spans="8:8">
      <c r="H40505" t="str">
        <f t="shared" si="340"/>
        <v/>
      </c>
    </row>
    <row r="40506" spans="8:8">
      <c r="H40506" t="str">
        <f t="shared" si="340"/>
        <v/>
      </c>
    </row>
    <row r="40507" spans="8:8">
      <c r="H40507" t="str">
        <f t="shared" si="340"/>
        <v/>
      </c>
    </row>
    <row r="40508" spans="8:8">
      <c r="H40508" t="str">
        <f t="shared" si="340"/>
        <v/>
      </c>
    </row>
    <row r="40509" spans="8:8">
      <c r="H40509" t="str">
        <f t="shared" si="340"/>
        <v/>
      </c>
    </row>
    <row r="40510" spans="8:8">
      <c r="H40510" t="str">
        <f t="shared" si="340"/>
        <v/>
      </c>
    </row>
    <row r="40511" spans="8:8">
      <c r="H40511" t="str">
        <f t="shared" si="340"/>
        <v/>
      </c>
    </row>
    <row r="40512" spans="8:8">
      <c r="H40512" t="str">
        <f t="shared" si="340"/>
        <v/>
      </c>
    </row>
    <row r="40513" spans="8:8">
      <c r="H40513" t="str">
        <f t="shared" si="340"/>
        <v/>
      </c>
    </row>
    <row r="40514" spans="8:8">
      <c r="H40514" t="str">
        <f t="shared" si="340"/>
        <v/>
      </c>
    </row>
    <row r="40515" spans="8:8">
      <c r="H40515" t="str">
        <f t="shared" si="340"/>
        <v/>
      </c>
    </row>
    <row r="40516" spans="8:8">
      <c r="H40516" t="str">
        <f t="shared" si="340"/>
        <v/>
      </c>
    </row>
    <row r="40517" spans="8:8">
      <c r="H40517" t="str">
        <f t="shared" si="340"/>
        <v/>
      </c>
    </row>
    <row r="40518" spans="8:8">
      <c r="H40518" t="str">
        <f t="shared" si="340"/>
        <v/>
      </c>
    </row>
    <row r="40519" spans="8:8">
      <c r="H40519" t="str">
        <f t="shared" si="340"/>
        <v/>
      </c>
    </row>
    <row r="40520" spans="8:8">
      <c r="H40520" t="str">
        <f t="shared" si="340"/>
        <v/>
      </c>
    </row>
    <row r="40521" spans="8:8">
      <c r="H40521" t="str">
        <f t="shared" si="340"/>
        <v/>
      </c>
    </row>
    <row r="40522" spans="8:8">
      <c r="H40522" t="str">
        <f t="shared" si="340"/>
        <v/>
      </c>
    </row>
    <row r="40523" spans="8:8">
      <c r="H40523" t="str">
        <f t="shared" si="340"/>
        <v/>
      </c>
    </row>
    <row r="40524" spans="8:8">
      <c r="H40524" t="str">
        <f t="shared" si="340"/>
        <v/>
      </c>
    </row>
    <row r="40525" spans="8:8">
      <c r="H40525" t="str">
        <f t="shared" si="340"/>
        <v/>
      </c>
    </row>
    <row r="40526" spans="8:8">
      <c r="H40526" t="str">
        <f t="shared" si="340"/>
        <v/>
      </c>
    </row>
    <row r="40527" spans="8:8">
      <c r="H40527" t="str">
        <f t="shared" si="340"/>
        <v/>
      </c>
    </row>
    <row r="40528" spans="8:8">
      <c r="H40528" t="str">
        <f t="shared" si="340"/>
        <v/>
      </c>
    </row>
    <row r="40529" spans="8:8">
      <c r="H40529" t="str">
        <f t="shared" si="340"/>
        <v/>
      </c>
    </row>
    <row r="40530" spans="8:8">
      <c r="H40530" t="str">
        <f t="shared" si="340"/>
        <v/>
      </c>
    </row>
    <row r="40531" spans="8:8">
      <c r="H40531" t="str">
        <f t="shared" si="340"/>
        <v/>
      </c>
    </row>
    <row r="40532" spans="8:8">
      <c r="H40532" t="str">
        <f t="shared" si="340"/>
        <v/>
      </c>
    </row>
    <row r="40533" spans="8:8">
      <c r="H40533" t="str">
        <f t="shared" si="340"/>
        <v/>
      </c>
    </row>
    <row r="40534" spans="8:8">
      <c r="H40534" t="str">
        <f t="shared" si="340"/>
        <v/>
      </c>
    </row>
    <row r="40535" spans="8:8">
      <c r="H40535" t="str">
        <f t="shared" si="340"/>
        <v/>
      </c>
    </row>
    <row r="40536" spans="8:8">
      <c r="H40536" t="str">
        <f t="shared" si="340"/>
        <v/>
      </c>
    </row>
    <row r="40537" spans="8:8">
      <c r="H40537" t="str">
        <f t="shared" si="340"/>
        <v/>
      </c>
    </row>
    <row r="40538" spans="8:8">
      <c r="H40538" t="str">
        <f t="shared" si="340"/>
        <v/>
      </c>
    </row>
    <row r="40539" spans="8:8">
      <c r="H40539" t="str">
        <f t="shared" si="340"/>
        <v/>
      </c>
    </row>
    <row r="40540" spans="8:8">
      <c r="H40540" t="str">
        <f t="shared" si="340"/>
        <v/>
      </c>
    </row>
    <row r="40541" spans="8:8">
      <c r="H40541" t="str">
        <f t="shared" si="340"/>
        <v/>
      </c>
    </row>
    <row r="40542" spans="8:8">
      <c r="H40542" t="str">
        <f t="shared" si="340"/>
        <v/>
      </c>
    </row>
    <row r="40543" spans="8:8">
      <c r="H40543" t="str">
        <f t="shared" si="340"/>
        <v/>
      </c>
    </row>
    <row r="40544" spans="8:8">
      <c r="H40544" t="str">
        <f t="shared" si="340"/>
        <v/>
      </c>
    </row>
    <row r="40545" spans="8:8">
      <c r="H40545" t="str">
        <f t="shared" si="340"/>
        <v/>
      </c>
    </row>
    <row r="40546" spans="8:8">
      <c r="H40546" t="str">
        <f t="shared" ref="H40546:H40609" si="341">_xlfn.TEXTJOIN(", ", TRUE, G40546:G40546)</f>
        <v/>
      </c>
    </row>
    <row r="40547" spans="8:8">
      <c r="H40547" t="str">
        <f t="shared" si="341"/>
        <v/>
      </c>
    </row>
    <row r="40548" spans="8:8">
      <c r="H40548" t="str">
        <f t="shared" si="341"/>
        <v/>
      </c>
    </row>
    <row r="40549" spans="8:8">
      <c r="H40549" t="str">
        <f t="shared" si="341"/>
        <v/>
      </c>
    </row>
    <row r="40550" spans="8:8">
      <c r="H40550" t="str">
        <f t="shared" si="341"/>
        <v/>
      </c>
    </row>
    <row r="40551" spans="8:8">
      <c r="H40551" t="str">
        <f t="shared" si="341"/>
        <v/>
      </c>
    </row>
    <row r="40552" spans="8:8">
      <c r="H40552" t="str">
        <f t="shared" si="341"/>
        <v/>
      </c>
    </row>
    <row r="40553" spans="8:8">
      <c r="H40553" t="str">
        <f t="shared" si="341"/>
        <v/>
      </c>
    </row>
    <row r="40554" spans="8:8">
      <c r="H40554" t="str">
        <f t="shared" si="341"/>
        <v/>
      </c>
    </row>
    <row r="40555" spans="8:8">
      <c r="H40555" t="str">
        <f t="shared" si="341"/>
        <v/>
      </c>
    </row>
    <row r="40556" spans="8:8">
      <c r="H40556" t="str">
        <f t="shared" si="341"/>
        <v/>
      </c>
    </row>
    <row r="40557" spans="8:8">
      <c r="H40557" t="str">
        <f t="shared" si="341"/>
        <v/>
      </c>
    </row>
    <row r="40558" spans="8:8">
      <c r="H40558" t="str">
        <f t="shared" si="341"/>
        <v/>
      </c>
    </row>
    <row r="40559" spans="8:8">
      <c r="H40559" t="str">
        <f t="shared" si="341"/>
        <v/>
      </c>
    </row>
    <row r="40560" spans="8:8">
      <c r="H40560" t="str">
        <f t="shared" si="341"/>
        <v/>
      </c>
    </row>
    <row r="40561" spans="8:8">
      <c r="H40561" t="str">
        <f t="shared" si="341"/>
        <v/>
      </c>
    </row>
    <row r="40562" spans="8:8">
      <c r="H40562" t="str">
        <f t="shared" si="341"/>
        <v/>
      </c>
    </row>
    <row r="40563" spans="8:8">
      <c r="H40563" t="str">
        <f t="shared" si="341"/>
        <v/>
      </c>
    </row>
    <row r="40564" spans="8:8">
      <c r="H40564" t="str">
        <f t="shared" si="341"/>
        <v/>
      </c>
    </row>
    <row r="40565" spans="8:8">
      <c r="H40565" t="str">
        <f t="shared" si="341"/>
        <v/>
      </c>
    </row>
    <row r="40566" spans="8:8">
      <c r="H40566" t="str">
        <f t="shared" si="341"/>
        <v/>
      </c>
    </row>
    <row r="40567" spans="8:8">
      <c r="H40567" t="str">
        <f t="shared" si="341"/>
        <v/>
      </c>
    </row>
    <row r="40568" spans="8:8">
      <c r="H40568" t="str">
        <f t="shared" si="341"/>
        <v/>
      </c>
    </row>
    <row r="40569" spans="8:8">
      <c r="H40569" t="str">
        <f t="shared" si="341"/>
        <v/>
      </c>
    </row>
    <row r="40570" spans="8:8">
      <c r="H40570" t="str">
        <f t="shared" si="341"/>
        <v/>
      </c>
    </row>
    <row r="40571" spans="8:8">
      <c r="H40571" t="str">
        <f t="shared" si="341"/>
        <v/>
      </c>
    </row>
    <row r="40572" spans="8:8">
      <c r="H40572" t="str">
        <f t="shared" si="341"/>
        <v/>
      </c>
    </row>
    <row r="40573" spans="8:8">
      <c r="H40573" t="str">
        <f t="shared" si="341"/>
        <v/>
      </c>
    </row>
    <row r="40574" spans="8:8">
      <c r="H40574" t="str">
        <f t="shared" si="341"/>
        <v/>
      </c>
    </row>
    <row r="40575" spans="8:8">
      <c r="H40575" t="str">
        <f t="shared" si="341"/>
        <v/>
      </c>
    </row>
    <row r="40576" spans="8:8">
      <c r="H40576" t="str">
        <f t="shared" si="341"/>
        <v/>
      </c>
    </row>
    <row r="40577" spans="8:8">
      <c r="H40577" t="str">
        <f t="shared" si="341"/>
        <v/>
      </c>
    </row>
    <row r="40578" spans="8:8">
      <c r="H40578" t="str">
        <f t="shared" si="341"/>
        <v/>
      </c>
    </row>
    <row r="40579" spans="8:8">
      <c r="H40579" t="str">
        <f t="shared" si="341"/>
        <v/>
      </c>
    </row>
    <row r="40580" spans="8:8">
      <c r="H40580" t="str">
        <f t="shared" si="341"/>
        <v/>
      </c>
    </row>
    <row r="40581" spans="8:8">
      <c r="H40581" t="str">
        <f t="shared" si="341"/>
        <v/>
      </c>
    </row>
    <row r="40582" spans="8:8">
      <c r="H40582" t="str">
        <f t="shared" si="341"/>
        <v/>
      </c>
    </row>
    <row r="40583" spans="8:8">
      <c r="H40583" t="str">
        <f t="shared" si="341"/>
        <v/>
      </c>
    </row>
    <row r="40584" spans="8:8">
      <c r="H40584" t="str">
        <f t="shared" si="341"/>
        <v/>
      </c>
    </row>
    <row r="40585" spans="8:8">
      <c r="H40585" t="str">
        <f t="shared" si="341"/>
        <v/>
      </c>
    </row>
    <row r="40586" spans="8:8">
      <c r="H40586" t="str">
        <f t="shared" si="341"/>
        <v/>
      </c>
    </row>
    <row r="40587" spans="8:8">
      <c r="H40587" t="str">
        <f t="shared" si="341"/>
        <v/>
      </c>
    </row>
    <row r="40588" spans="8:8">
      <c r="H40588" t="str">
        <f t="shared" si="341"/>
        <v/>
      </c>
    </row>
    <row r="40589" spans="8:8">
      <c r="H40589" t="str">
        <f t="shared" si="341"/>
        <v/>
      </c>
    </row>
    <row r="40590" spans="8:8">
      <c r="H40590" t="str">
        <f t="shared" si="341"/>
        <v/>
      </c>
    </row>
    <row r="40591" spans="8:8">
      <c r="H40591" t="str">
        <f t="shared" si="341"/>
        <v/>
      </c>
    </row>
    <row r="40592" spans="8:8">
      <c r="H40592" t="str">
        <f t="shared" si="341"/>
        <v/>
      </c>
    </row>
    <row r="40593" spans="8:8">
      <c r="H40593" t="str">
        <f t="shared" si="341"/>
        <v/>
      </c>
    </row>
    <row r="40594" spans="8:8">
      <c r="H40594" t="str">
        <f t="shared" si="341"/>
        <v/>
      </c>
    </row>
    <row r="40595" spans="8:8">
      <c r="H40595" t="str">
        <f t="shared" si="341"/>
        <v/>
      </c>
    </row>
    <row r="40596" spans="8:8">
      <c r="H40596" t="str">
        <f t="shared" si="341"/>
        <v/>
      </c>
    </row>
    <row r="40597" spans="8:8">
      <c r="H40597" t="str">
        <f t="shared" si="341"/>
        <v/>
      </c>
    </row>
    <row r="40598" spans="8:8">
      <c r="H40598" t="str">
        <f t="shared" si="341"/>
        <v/>
      </c>
    </row>
    <row r="40599" spans="8:8">
      <c r="H40599" t="str">
        <f t="shared" si="341"/>
        <v/>
      </c>
    </row>
    <row r="40600" spans="8:8">
      <c r="H40600" t="str">
        <f t="shared" si="341"/>
        <v/>
      </c>
    </row>
    <row r="40601" spans="8:8">
      <c r="H40601" t="str">
        <f t="shared" si="341"/>
        <v/>
      </c>
    </row>
    <row r="40602" spans="8:8">
      <c r="H40602" t="str">
        <f t="shared" si="341"/>
        <v/>
      </c>
    </row>
    <row r="40603" spans="8:8">
      <c r="H40603" t="str">
        <f t="shared" si="341"/>
        <v/>
      </c>
    </row>
    <row r="40604" spans="8:8">
      <c r="H40604" t="str">
        <f t="shared" si="341"/>
        <v/>
      </c>
    </row>
    <row r="40605" spans="8:8">
      <c r="H40605" t="str">
        <f t="shared" si="341"/>
        <v/>
      </c>
    </row>
    <row r="40606" spans="8:8">
      <c r="H40606" t="str">
        <f t="shared" si="341"/>
        <v/>
      </c>
    </row>
    <row r="40607" spans="8:8">
      <c r="H40607" t="str">
        <f t="shared" si="341"/>
        <v/>
      </c>
    </row>
    <row r="40608" spans="8:8">
      <c r="H40608" t="str">
        <f t="shared" si="341"/>
        <v/>
      </c>
    </row>
    <row r="40609" spans="8:8">
      <c r="H40609" t="str">
        <f t="shared" si="341"/>
        <v/>
      </c>
    </row>
    <row r="40610" spans="8:8">
      <c r="H40610" t="str">
        <f t="shared" ref="H40610:H40673" si="342">_xlfn.TEXTJOIN(", ", TRUE, G40610:G40610)</f>
        <v/>
      </c>
    </row>
    <row r="40611" spans="8:8">
      <c r="H40611" t="str">
        <f t="shared" si="342"/>
        <v/>
      </c>
    </row>
    <row r="40612" spans="8:8">
      <c r="H40612" t="str">
        <f t="shared" si="342"/>
        <v/>
      </c>
    </row>
    <row r="40613" spans="8:8">
      <c r="H40613" t="str">
        <f t="shared" si="342"/>
        <v/>
      </c>
    </row>
    <row r="40614" spans="8:8">
      <c r="H40614" t="str">
        <f t="shared" si="342"/>
        <v/>
      </c>
    </row>
    <row r="40615" spans="8:8">
      <c r="H40615" t="str">
        <f t="shared" si="342"/>
        <v/>
      </c>
    </row>
    <row r="40616" spans="8:8">
      <c r="H40616" t="str">
        <f t="shared" si="342"/>
        <v/>
      </c>
    </row>
    <row r="40617" spans="8:8">
      <c r="H40617" t="str">
        <f t="shared" si="342"/>
        <v/>
      </c>
    </row>
    <row r="40618" spans="8:8">
      <c r="H40618" t="str">
        <f t="shared" si="342"/>
        <v/>
      </c>
    </row>
    <row r="40619" spans="8:8">
      <c r="H40619" t="str">
        <f t="shared" si="342"/>
        <v/>
      </c>
    </row>
    <row r="40620" spans="8:8">
      <c r="H40620" t="str">
        <f t="shared" si="342"/>
        <v/>
      </c>
    </row>
    <row r="40621" spans="8:8">
      <c r="H40621" t="str">
        <f t="shared" si="342"/>
        <v/>
      </c>
    </row>
    <row r="40622" spans="8:8">
      <c r="H40622" t="str">
        <f t="shared" si="342"/>
        <v/>
      </c>
    </row>
    <row r="40623" spans="8:8">
      <c r="H40623" t="str">
        <f t="shared" si="342"/>
        <v/>
      </c>
    </row>
    <row r="40624" spans="8:8">
      <c r="H40624" t="str">
        <f t="shared" si="342"/>
        <v/>
      </c>
    </row>
    <row r="40625" spans="8:8">
      <c r="H40625" t="str">
        <f t="shared" si="342"/>
        <v/>
      </c>
    </row>
    <row r="40626" spans="8:8">
      <c r="H40626" t="str">
        <f t="shared" si="342"/>
        <v/>
      </c>
    </row>
    <row r="40627" spans="8:8">
      <c r="H40627" t="str">
        <f t="shared" si="342"/>
        <v/>
      </c>
    </row>
    <row r="40628" spans="8:8">
      <c r="H40628" t="str">
        <f t="shared" si="342"/>
        <v/>
      </c>
    </row>
    <row r="40629" spans="8:8">
      <c r="H40629" t="str">
        <f t="shared" si="342"/>
        <v/>
      </c>
    </row>
    <row r="40630" spans="8:8">
      <c r="H40630" t="str">
        <f t="shared" si="342"/>
        <v/>
      </c>
    </row>
    <row r="40631" spans="8:8">
      <c r="H40631" t="str">
        <f t="shared" si="342"/>
        <v/>
      </c>
    </row>
    <row r="40632" spans="8:8">
      <c r="H40632" t="str">
        <f t="shared" si="342"/>
        <v/>
      </c>
    </row>
    <row r="40633" spans="8:8">
      <c r="H40633" t="str">
        <f t="shared" si="342"/>
        <v/>
      </c>
    </row>
    <row r="40634" spans="8:8">
      <c r="H40634" t="str">
        <f t="shared" si="342"/>
        <v/>
      </c>
    </row>
    <row r="40635" spans="8:8">
      <c r="H40635" t="str">
        <f t="shared" si="342"/>
        <v/>
      </c>
    </row>
    <row r="40636" spans="8:8">
      <c r="H40636" t="str">
        <f t="shared" si="342"/>
        <v/>
      </c>
    </row>
    <row r="40637" spans="8:8">
      <c r="H40637" t="str">
        <f t="shared" si="342"/>
        <v/>
      </c>
    </row>
    <row r="40638" spans="8:8">
      <c r="H40638" t="str">
        <f t="shared" si="342"/>
        <v/>
      </c>
    </row>
    <row r="40639" spans="8:8">
      <c r="H40639" t="str">
        <f t="shared" si="342"/>
        <v/>
      </c>
    </row>
    <row r="40640" spans="8:8">
      <c r="H40640" t="str">
        <f t="shared" si="342"/>
        <v/>
      </c>
    </row>
    <row r="40641" spans="8:8">
      <c r="H40641" t="str">
        <f t="shared" si="342"/>
        <v/>
      </c>
    </row>
    <row r="40642" spans="8:8">
      <c r="H40642" t="str">
        <f t="shared" si="342"/>
        <v/>
      </c>
    </row>
    <row r="40643" spans="8:8">
      <c r="H40643" t="str">
        <f t="shared" si="342"/>
        <v/>
      </c>
    </row>
    <row r="40644" spans="8:8">
      <c r="H40644" t="str">
        <f t="shared" si="342"/>
        <v/>
      </c>
    </row>
    <row r="40645" spans="8:8">
      <c r="H40645" t="str">
        <f t="shared" si="342"/>
        <v/>
      </c>
    </row>
    <row r="40646" spans="8:8">
      <c r="H40646" t="str">
        <f t="shared" si="342"/>
        <v/>
      </c>
    </row>
    <row r="40647" spans="8:8">
      <c r="H40647" t="str">
        <f t="shared" si="342"/>
        <v/>
      </c>
    </row>
    <row r="40648" spans="8:8">
      <c r="H40648" t="str">
        <f t="shared" si="342"/>
        <v/>
      </c>
    </row>
    <row r="40649" spans="8:8">
      <c r="H40649" t="str">
        <f t="shared" si="342"/>
        <v/>
      </c>
    </row>
    <row r="40650" spans="8:8">
      <c r="H40650" t="str">
        <f t="shared" si="342"/>
        <v/>
      </c>
    </row>
    <row r="40651" spans="8:8">
      <c r="H40651" t="str">
        <f t="shared" si="342"/>
        <v/>
      </c>
    </row>
    <row r="40652" spans="8:8">
      <c r="H40652" t="str">
        <f t="shared" si="342"/>
        <v/>
      </c>
    </row>
    <row r="40653" spans="8:8">
      <c r="H40653" t="str">
        <f t="shared" si="342"/>
        <v/>
      </c>
    </row>
    <row r="40654" spans="8:8">
      <c r="H40654" t="str">
        <f t="shared" si="342"/>
        <v/>
      </c>
    </row>
    <row r="40655" spans="8:8">
      <c r="H40655" t="str">
        <f t="shared" si="342"/>
        <v/>
      </c>
    </row>
    <row r="40656" spans="8:8">
      <c r="H40656" t="str">
        <f t="shared" si="342"/>
        <v/>
      </c>
    </row>
    <row r="40657" spans="8:8">
      <c r="H40657" t="str">
        <f t="shared" si="342"/>
        <v/>
      </c>
    </row>
    <row r="40658" spans="8:8">
      <c r="H40658" t="str">
        <f t="shared" si="342"/>
        <v/>
      </c>
    </row>
    <row r="40659" spans="8:8">
      <c r="H40659" t="str">
        <f t="shared" si="342"/>
        <v/>
      </c>
    </row>
    <row r="40660" spans="8:8">
      <c r="H40660" t="str">
        <f t="shared" si="342"/>
        <v/>
      </c>
    </row>
    <row r="40661" spans="8:8">
      <c r="H40661" t="str">
        <f t="shared" si="342"/>
        <v/>
      </c>
    </row>
    <row r="40662" spans="8:8">
      <c r="H40662" t="str">
        <f t="shared" si="342"/>
        <v/>
      </c>
    </row>
    <row r="40663" spans="8:8">
      <c r="H40663" t="str">
        <f t="shared" si="342"/>
        <v/>
      </c>
    </row>
    <row r="40664" spans="8:8">
      <c r="H40664" t="str">
        <f t="shared" si="342"/>
        <v/>
      </c>
    </row>
    <row r="40665" spans="8:8">
      <c r="H40665" t="str">
        <f t="shared" si="342"/>
        <v/>
      </c>
    </row>
    <row r="40666" spans="8:8">
      <c r="H40666" t="str">
        <f t="shared" si="342"/>
        <v/>
      </c>
    </row>
    <row r="40667" spans="8:8">
      <c r="H40667" t="str">
        <f t="shared" si="342"/>
        <v/>
      </c>
    </row>
    <row r="40668" spans="8:8">
      <c r="H40668" t="str">
        <f t="shared" si="342"/>
        <v/>
      </c>
    </row>
    <row r="40669" spans="8:8">
      <c r="H40669" t="str">
        <f t="shared" si="342"/>
        <v/>
      </c>
    </row>
    <row r="40670" spans="8:8">
      <c r="H40670" t="str">
        <f t="shared" si="342"/>
        <v/>
      </c>
    </row>
    <row r="40671" spans="8:8">
      <c r="H40671" t="str">
        <f t="shared" si="342"/>
        <v/>
      </c>
    </row>
    <row r="40672" spans="8:8">
      <c r="H40672" t="str">
        <f t="shared" si="342"/>
        <v/>
      </c>
    </row>
    <row r="40673" spans="8:8">
      <c r="H40673" t="str">
        <f t="shared" si="342"/>
        <v/>
      </c>
    </row>
    <row r="40674" spans="8:8">
      <c r="H40674" t="str">
        <f t="shared" ref="H40674:H40737" si="343">_xlfn.TEXTJOIN(", ", TRUE, G40674:G40674)</f>
        <v/>
      </c>
    </row>
    <row r="40675" spans="8:8">
      <c r="H40675" t="str">
        <f t="shared" si="343"/>
        <v/>
      </c>
    </row>
    <row r="40676" spans="8:8">
      <c r="H40676" t="str">
        <f t="shared" si="343"/>
        <v/>
      </c>
    </row>
    <row r="40677" spans="8:8">
      <c r="H40677" t="str">
        <f t="shared" si="343"/>
        <v/>
      </c>
    </row>
    <row r="40678" spans="8:8">
      <c r="H40678" t="str">
        <f t="shared" si="343"/>
        <v/>
      </c>
    </row>
    <row r="40679" spans="8:8">
      <c r="H40679" t="str">
        <f t="shared" si="343"/>
        <v/>
      </c>
    </row>
    <row r="40680" spans="8:8">
      <c r="H40680" t="str">
        <f t="shared" si="343"/>
        <v/>
      </c>
    </row>
    <row r="40681" spans="8:8">
      <c r="H40681" t="str">
        <f t="shared" si="343"/>
        <v/>
      </c>
    </row>
    <row r="40682" spans="8:8">
      <c r="H40682" t="str">
        <f t="shared" si="343"/>
        <v/>
      </c>
    </row>
    <row r="40683" spans="8:8">
      <c r="H40683" t="str">
        <f t="shared" si="343"/>
        <v/>
      </c>
    </row>
    <row r="40684" spans="8:8">
      <c r="H40684" t="str">
        <f t="shared" si="343"/>
        <v/>
      </c>
    </row>
    <row r="40685" spans="8:8">
      <c r="H40685" t="str">
        <f t="shared" si="343"/>
        <v/>
      </c>
    </row>
    <row r="40686" spans="8:8">
      <c r="H40686" t="str">
        <f t="shared" si="343"/>
        <v/>
      </c>
    </row>
    <row r="40687" spans="8:8">
      <c r="H40687" t="str">
        <f t="shared" si="343"/>
        <v/>
      </c>
    </row>
    <row r="40688" spans="8:8">
      <c r="H40688" t="str">
        <f t="shared" si="343"/>
        <v/>
      </c>
    </row>
    <row r="40689" spans="8:8">
      <c r="H40689" t="str">
        <f t="shared" si="343"/>
        <v/>
      </c>
    </row>
    <row r="40690" spans="8:8">
      <c r="H40690" t="str">
        <f t="shared" si="343"/>
        <v/>
      </c>
    </row>
    <row r="40691" spans="8:8">
      <c r="H40691" t="str">
        <f t="shared" si="343"/>
        <v/>
      </c>
    </row>
    <row r="40692" spans="8:8">
      <c r="H40692" t="str">
        <f t="shared" si="343"/>
        <v/>
      </c>
    </row>
    <row r="40693" spans="8:8">
      <c r="H40693" t="str">
        <f t="shared" si="343"/>
        <v/>
      </c>
    </row>
    <row r="40694" spans="8:8">
      <c r="H40694" t="str">
        <f t="shared" si="343"/>
        <v/>
      </c>
    </row>
    <row r="40695" spans="8:8">
      <c r="H40695" t="str">
        <f t="shared" si="343"/>
        <v/>
      </c>
    </row>
    <row r="40696" spans="8:8">
      <c r="H40696" t="str">
        <f t="shared" si="343"/>
        <v/>
      </c>
    </row>
    <row r="40697" spans="8:8">
      <c r="H40697" t="str">
        <f t="shared" si="343"/>
        <v/>
      </c>
    </row>
    <row r="40698" spans="8:8">
      <c r="H40698" t="str">
        <f t="shared" si="343"/>
        <v/>
      </c>
    </row>
    <row r="40699" spans="8:8">
      <c r="H40699" t="str">
        <f t="shared" si="343"/>
        <v/>
      </c>
    </row>
    <row r="40700" spans="8:8">
      <c r="H40700" t="str">
        <f t="shared" si="343"/>
        <v/>
      </c>
    </row>
    <row r="40701" spans="8:8">
      <c r="H40701" t="str">
        <f t="shared" si="343"/>
        <v/>
      </c>
    </row>
    <row r="40702" spans="8:8">
      <c r="H40702" t="str">
        <f t="shared" si="343"/>
        <v/>
      </c>
    </row>
    <row r="40703" spans="8:8">
      <c r="H40703" t="str">
        <f t="shared" si="343"/>
        <v/>
      </c>
    </row>
    <row r="40704" spans="8:8">
      <c r="H40704" t="str">
        <f t="shared" si="343"/>
        <v/>
      </c>
    </row>
    <row r="40705" spans="8:8">
      <c r="H40705" t="str">
        <f t="shared" si="343"/>
        <v/>
      </c>
    </row>
    <row r="40706" spans="8:8">
      <c r="H40706" t="str">
        <f t="shared" si="343"/>
        <v/>
      </c>
    </row>
    <row r="40707" spans="8:8">
      <c r="H40707" t="str">
        <f t="shared" si="343"/>
        <v/>
      </c>
    </row>
    <row r="40708" spans="8:8">
      <c r="H40708" t="str">
        <f t="shared" si="343"/>
        <v/>
      </c>
    </row>
    <row r="40709" spans="8:8">
      <c r="H40709" t="str">
        <f t="shared" si="343"/>
        <v/>
      </c>
    </row>
    <row r="40710" spans="8:8">
      <c r="H40710" t="str">
        <f t="shared" si="343"/>
        <v/>
      </c>
    </row>
    <row r="40711" spans="8:8">
      <c r="H40711" t="str">
        <f t="shared" si="343"/>
        <v/>
      </c>
    </row>
    <row r="40712" spans="8:8">
      <c r="H40712" t="str">
        <f t="shared" si="343"/>
        <v/>
      </c>
    </row>
    <row r="40713" spans="8:8">
      <c r="H40713" t="str">
        <f t="shared" si="343"/>
        <v/>
      </c>
    </row>
    <row r="40714" spans="8:8">
      <c r="H40714" t="str">
        <f t="shared" si="343"/>
        <v/>
      </c>
    </row>
    <row r="40715" spans="8:8">
      <c r="H40715" t="str">
        <f t="shared" si="343"/>
        <v/>
      </c>
    </row>
    <row r="40716" spans="8:8">
      <c r="H40716" t="str">
        <f t="shared" si="343"/>
        <v/>
      </c>
    </row>
    <row r="40717" spans="8:8">
      <c r="H40717" t="str">
        <f t="shared" si="343"/>
        <v/>
      </c>
    </row>
    <row r="40718" spans="8:8">
      <c r="H40718" t="str">
        <f t="shared" si="343"/>
        <v/>
      </c>
    </row>
    <row r="40719" spans="8:8">
      <c r="H40719" t="str">
        <f t="shared" si="343"/>
        <v/>
      </c>
    </row>
    <row r="40720" spans="8:8">
      <c r="H40720" t="str">
        <f t="shared" si="343"/>
        <v/>
      </c>
    </row>
    <row r="40721" spans="8:8">
      <c r="H40721" t="str">
        <f t="shared" si="343"/>
        <v/>
      </c>
    </row>
    <row r="40722" spans="8:8">
      <c r="H40722" t="str">
        <f t="shared" si="343"/>
        <v/>
      </c>
    </row>
    <row r="40723" spans="8:8">
      <c r="H40723" t="str">
        <f t="shared" si="343"/>
        <v/>
      </c>
    </row>
    <row r="40724" spans="8:8">
      <c r="H40724" t="str">
        <f t="shared" si="343"/>
        <v/>
      </c>
    </row>
    <row r="40725" spans="8:8">
      <c r="H40725" t="str">
        <f t="shared" si="343"/>
        <v/>
      </c>
    </row>
    <row r="40726" spans="8:8">
      <c r="H40726" t="str">
        <f t="shared" si="343"/>
        <v/>
      </c>
    </row>
    <row r="40727" spans="8:8">
      <c r="H40727" t="str">
        <f t="shared" si="343"/>
        <v/>
      </c>
    </row>
    <row r="40728" spans="8:8">
      <c r="H40728" t="str">
        <f t="shared" si="343"/>
        <v/>
      </c>
    </row>
    <row r="40729" spans="8:8">
      <c r="H40729" t="str">
        <f t="shared" si="343"/>
        <v/>
      </c>
    </row>
    <row r="40730" spans="8:8">
      <c r="H40730" t="str">
        <f t="shared" si="343"/>
        <v/>
      </c>
    </row>
    <row r="40731" spans="8:8">
      <c r="H40731" t="str">
        <f t="shared" si="343"/>
        <v/>
      </c>
    </row>
    <row r="40732" spans="8:8">
      <c r="H40732" t="str">
        <f t="shared" si="343"/>
        <v/>
      </c>
    </row>
    <row r="40733" spans="8:8">
      <c r="H40733" t="str">
        <f t="shared" si="343"/>
        <v/>
      </c>
    </row>
    <row r="40734" spans="8:8">
      <c r="H40734" t="str">
        <f t="shared" si="343"/>
        <v/>
      </c>
    </row>
    <row r="40735" spans="8:8">
      <c r="H40735" t="str">
        <f t="shared" si="343"/>
        <v/>
      </c>
    </row>
    <row r="40736" spans="8:8">
      <c r="H40736" t="str">
        <f t="shared" si="343"/>
        <v/>
      </c>
    </row>
    <row r="40737" spans="8:8">
      <c r="H40737" t="str">
        <f t="shared" si="343"/>
        <v/>
      </c>
    </row>
    <row r="40738" spans="8:8">
      <c r="H40738" t="str">
        <f t="shared" ref="H40738:H40801" si="344">_xlfn.TEXTJOIN(", ", TRUE, G40738:G40738)</f>
        <v/>
      </c>
    </row>
    <row r="40739" spans="8:8">
      <c r="H40739" t="str">
        <f t="shared" si="344"/>
        <v/>
      </c>
    </row>
    <row r="40740" spans="8:8">
      <c r="H40740" t="str">
        <f t="shared" si="344"/>
        <v/>
      </c>
    </row>
    <row r="40741" spans="8:8">
      <c r="H40741" t="str">
        <f t="shared" si="344"/>
        <v/>
      </c>
    </row>
    <row r="40742" spans="8:8">
      <c r="H40742" t="str">
        <f t="shared" si="344"/>
        <v/>
      </c>
    </row>
    <row r="40743" spans="8:8">
      <c r="H40743" t="str">
        <f t="shared" si="344"/>
        <v/>
      </c>
    </row>
    <row r="40744" spans="8:8">
      <c r="H40744" t="str">
        <f t="shared" si="344"/>
        <v/>
      </c>
    </row>
    <row r="40745" spans="8:8">
      <c r="H40745" t="str">
        <f t="shared" si="344"/>
        <v/>
      </c>
    </row>
    <row r="40746" spans="8:8">
      <c r="H40746" t="str">
        <f t="shared" si="344"/>
        <v/>
      </c>
    </row>
    <row r="40747" spans="8:8">
      <c r="H40747" t="str">
        <f t="shared" si="344"/>
        <v/>
      </c>
    </row>
    <row r="40748" spans="8:8">
      <c r="H40748" t="str">
        <f t="shared" si="344"/>
        <v/>
      </c>
    </row>
    <row r="40749" spans="8:8">
      <c r="H40749" t="str">
        <f t="shared" si="344"/>
        <v/>
      </c>
    </row>
    <row r="40750" spans="8:8">
      <c r="H40750" t="str">
        <f t="shared" si="344"/>
        <v/>
      </c>
    </row>
    <row r="40751" spans="8:8">
      <c r="H40751" t="str">
        <f t="shared" si="344"/>
        <v/>
      </c>
    </row>
    <row r="40752" spans="8:8">
      <c r="H40752" t="str">
        <f t="shared" si="344"/>
        <v/>
      </c>
    </row>
    <row r="40753" spans="8:8">
      <c r="H40753" t="str">
        <f t="shared" si="344"/>
        <v/>
      </c>
    </row>
    <row r="40754" spans="8:8">
      <c r="H40754" t="str">
        <f t="shared" si="344"/>
        <v/>
      </c>
    </row>
    <row r="40755" spans="8:8">
      <c r="H40755" t="str">
        <f t="shared" si="344"/>
        <v/>
      </c>
    </row>
    <row r="40756" spans="8:8">
      <c r="H40756" t="str">
        <f t="shared" si="344"/>
        <v/>
      </c>
    </row>
    <row r="40757" spans="8:8">
      <c r="H40757" t="str">
        <f t="shared" si="344"/>
        <v/>
      </c>
    </row>
    <row r="40758" spans="8:8">
      <c r="H40758" t="str">
        <f t="shared" si="344"/>
        <v/>
      </c>
    </row>
    <row r="40759" spans="8:8">
      <c r="H40759" t="str">
        <f t="shared" si="344"/>
        <v/>
      </c>
    </row>
    <row r="40760" spans="8:8">
      <c r="H40760" t="str">
        <f t="shared" si="344"/>
        <v/>
      </c>
    </row>
    <row r="40761" spans="8:8">
      <c r="H40761" t="str">
        <f t="shared" si="344"/>
        <v/>
      </c>
    </row>
    <row r="40762" spans="8:8">
      <c r="H40762" t="str">
        <f t="shared" si="344"/>
        <v/>
      </c>
    </row>
    <row r="40763" spans="8:8">
      <c r="H40763" t="str">
        <f t="shared" si="344"/>
        <v/>
      </c>
    </row>
    <row r="40764" spans="8:8">
      <c r="H40764" t="str">
        <f t="shared" si="344"/>
        <v/>
      </c>
    </row>
    <row r="40765" spans="8:8">
      <c r="H40765" t="str">
        <f t="shared" si="344"/>
        <v/>
      </c>
    </row>
    <row r="40766" spans="8:8">
      <c r="H40766" t="str">
        <f t="shared" si="344"/>
        <v/>
      </c>
    </row>
    <row r="40767" spans="8:8">
      <c r="H40767" t="str">
        <f t="shared" si="344"/>
        <v/>
      </c>
    </row>
    <row r="40768" spans="8:8">
      <c r="H40768" t="str">
        <f t="shared" si="344"/>
        <v/>
      </c>
    </row>
    <row r="40769" spans="8:8">
      <c r="H40769" t="str">
        <f t="shared" si="344"/>
        <v/>
      </c>
    </row>
    <row r="40770" spans="8:8">
      <c r="H40770" t="str">
        <f t="shared" si="344"/>
        <v/>
      </c>
    </row>
    <row r="40771" spans="8:8">
      <c r="H40771" t="str">
        <f t="shared" si="344"/>
        <v/>
      </c>
    </row>
    <row r="40772" spans="8:8">
      <c r="H40772" t="str">
        <f t="shared" si="344"/>
        <v/>
      </c>
    </row>
    <row r="40773" spans="8:8">
      <c r="H40773" t="str">
        <f t="shared" si="344"/>
        <v/>
      </c>
    </row>
    <row r="40774" spans="8:8">
      <c r="H40774" t="str">
        <f t="shared" si="344"/>
        <v/>
      </c>
    </row>
    <row r="40775" spans="8:8">
      <c r="H40775" t="str">
        <f t="shared" si="344"/>
        <v/>
      </c>
    </row>
    <row r="40776" spans="8:8">
      <c r="H40776" t="str">
        <f t="shared" si="344"/>
        <v/>
      </c>
    </row>
    <row r="40777" spans="8:8">
      <c r="H40777" t="str">
        <f t="shared" si="344"/>
        <v/>
      </c>
    </row>
    <row r="40778" spans="8:8">
      <c r="H40778" t="str">
        <f t="shared" si="344"/>
        <v/>
      </c>
    </row>
    <row r="40779" spans="8:8">
      <c r="H40779" t="str">
        <f t="shared" si="344"/>
        <v/>
      </c>
    </row>
    <row r="40780" spans="8:8">
      <c r="H40780" t="str">
        <f t="shared" si="344"/>
        <v/>
      </c>
    </row>
    <row r="40781" spans="8:8">
      <c r="H40781" t="str">
        <f t="shared" si="344"/>
        <v/>
      </c>
    </row>
    <row r="40782" spans="8:8">
      <c r="H40782" t="str">
        <f t="shared" si="344"/>
        <v/>
      </c>
    </row>
    <row r="40783" spans="8:8">
      <c r="H40783" t="str">
        <f t="shared" si="344"/>
        <v/>
      </c>
    </row>
    <row r="40784" spans="8:8">
      <c r="H40784" t="str">
        <f t="shared" si="344"/>
        <v/>
      </c>
    </row>
    <row r="40785" spans="8:8">
      <c r="H40785" t="str">
        <f t="shared" si="344"/>
        <v/>
      </c>
    </row>
    <row r="40786" spans="8:8">
      <c r="H40786" t="str">
        <f t="shared" si="344"/>
        <v/>
      </c>
    </row>
    <row r="40787" spans="8:8">
      <c r="H40787" t="str">
        <f t="shared" si="344"/>
        <v/>
      </c>
    </row>
    <row r="40788" spans="8:8">
      <c r="H40788" t="str">
        <f t="shared" si="344"/>
        <v/>
      </c>
    </row>
    <row r="40789" spans="8:8">
      <c r="H40789" t="str">
        <f t="shared" si="344"/>
        <v/>
      </c>
    </row>
    <row r="40790" spans="8:8">
      <c r="H40790" t="str">
        <f t="shared" si="344"/>
        <v/>
      </c>
    </row>
    <row r="40791" spans="8:8">
      <c r="H40791" t="str">
        <f t="shared" si="344"/>
        <v/>
      </c>
    </row>
    <row r="40792" spans="8:8">
      <c r="H40792" t="str">
        <f t="shared" si="344"/>
        <v/>
      </c>
    </row>
    <row r="40793" spans="8:8">
      <c r="H40793" t="str">
        <f t="shared" si="344"/>
        <v/>
      </c>
    </row>
    <row r="40794" spans="8:8">
      <c r="H40794" t="str">
        <f t="shared" si="344"/>
        <v/>
      </c>
    </row>
    <row r="40795" spans="8:8">
      <c r="H40795" t="str">
        <f t="shared" si="344"/>
        <v/>
      </c>
    </row>
    <row r="40796" spans="8:8">
      <c r="H40796" t="str">
        <f t="shared" si="344"/>
        <v/>
      </c>
    </row>
    <row r="40797" spans="8:8">
      <c r="H40797" t="str">
        <f t="shared" si="344"/>
        <v/>
      </c>
    </row>
    <row r="40798" spans="8:8">
      <c r="H40798" t="str">
        <f t="shared" si="344"/>
        <v/>
      </c>
    </row>
    <row r="40799" spans="8:8">
      <c r="H40799" t="str">
        <f t="shared" si="344"/>
        <v/>
      </c>
    </row>
    <row r="40800" spans="8:8">
      <c r="H40800" t="str">
        <f t="shared" si="344"/>
        <v/>
      </c>
    </row>
    <row r="40801" spans="8:8">
      <c r="H40801" t="str">
        <f t="shared" si="344"/>
        <v/>
      </c>
    </row>
    <row r="40802" spans="8:8">
      <c r="H40802" t="str">
        <f t="shared" ref="H40802:H40865" si="345">_xlfn.TEXTJOIN(", ", TRUE, G40802:G40802)</f>
        <v/>
      </c>
    </row>
    <row r="40803" spans="8:8">
      <c r="H40803" t="str">
        <f t="shared" si="345"/>
        <v/>
      </c>
    </row>
    <row r="40804" spans="8:8">
      <c r="H40804" t="str">
        <f t="shared" si="345"/>
        <v/>
      </c>
    </row>
    <row r="40805" spans="8:8">
      <c r="H40805" t="str">
        <f t="shared" si="345"/>
        <v/>
      </c>
    </row>
    <row r="40806" spans="8:8">
      <c r="H40806" t="str">
        <f t="shared" si="345"/>
        <v/>
      </c>
    </row>
    <row r="40807" spans="8:8">
      <c r="H40807" t="str">
        <f t="shared" si="345"/>
        <v/>
      </c>
    </row>
    <row r="40808" spans="8:8">
      <c r="H40808" t="str">
        <f t="shared" si="345"/>
        <v/>
      </c>
    </row>
    <row r="40809" spans="8:8">
      <c r="H40809" t="str">
        <f t="shared" si="345"/>
        <v/>
      </c>
    </row>
    <row r="40810" spans="8:8">
      <c r="H40810" t="str">
        <f t="shared" si="345"/>
        <v/>
      </c>
    </row>
    <row r="40811" spans="8:8">
      <c r="H40811" t="str">
        <f t="shared" si="345"/>
        <v/>
      </c>
    </row>
    <row r="40812" spans="8:8">
      <c r="H40812" t="str">
        <f t="shared" si="345"/>
        <v/>
      </c>
    </row>
    <row r="40813" spans="8:8">
      <c r="H40813" t="str">
        <f t="shared" si="345"/>
        <v/>
      </c>
    </row>
    <row r="40814" spans="8:8">
      <c r="H40814" t="str">
        <f t="shared" si="345"/>
        <v/>
      </c>
    </row>
    <row r="40815" spans="8:8">
      <c r="H40815" t="str">
        <f t="shared" si="345"/>
        <v/>
      </c>
    </row>
    <row r="40816" spans="8:8">
      <c r="H40816" t="str">
        <f t="shared" si="345"/>
        <v/>
      </c>
    </row>
    <row r="40817" spans="8:8">
      <c r="H40817" t="str">
        <f t="shared" si="345"/>
        <v/>
      </c>
    </row>
    <row r="40818" spans="8:8">
      <c r="H40818" t="str">
        <f t="shared" si="345"/>
        <v/>
      </c>
    </row>
    <row r="40819" spans="8:8">
      <c r="H40819" t="str">
        <f t="shared" si="345"/>
        <v/>
      </c>
    </row>
    <row r="40820" spans="8:8">
      <c r="H40820" t="str">
        <f t="shared" si="345"/>
        <v/>
      </c>
    </row>
    <row r="40821" spans="8:8">
      <c r="H40821" t="str">
        <f t="shared" si="345"/>
        <v/>
      </c>
    </row>
    <row r="40822" spans="8:8">
      <c r="H40822" t="str">
        <f t="shared" si="345"/>
        <v/>
      </c>
    </row>
    <row r="40823" spans="8:8">
      <c r="H40823" t="str">
        <f t="shared" si="345"/>
        <v/>
      </c>
    </row>
    <row r="40824" spans="8:8">
      <c r="H40824" t="str">
        <f t="shared" si="345"/>
        <v/>
      </c>
    </row>
    <row r="40825" spans="8:8">
      <c r="H40825" t="str">
        <f t="shared" si="345"/>
        <v/>
      </c>
    </row>
    <row r="40826" spans="8:8">
      <c r="H40826" t="str">
        <f t="shared" si="345"/>
        <v/>
      </c>
    </row>
    <row r="40827" spans="8:8">
      <c r="H40827" t="str">
        <f t="shared" si="345"/>
        <v/>
      </c>
    </row>
    <row r="40828" spans="8:8">
      <c r="H40828" t="str">
        <f t="shared" si="345"/>
        <v/>
      </c>
    </row>
    <row r="40829" spans="8:8">
      <c r="H40829" t="str">
        <f t="shared" si="345"/>
        <v/>
      </c>
    </row>
    <row r="40830" spans="8:8">
      <c r="H40830" t="str">
        <f t="shared" si="345"/>
        <v/>
      </c>
    </row>
    <row r="40831" spans="8:8">
      <c r="H40831" t="str">
        <f t="shared" si="345"/>
        <v/>
      </c>
    </row>
    <row r="40832" spans="8:8">
      <c r="H40832" t="str">
        <f t="shared" si="345"/>
        <v/>
      </c>
    </row>
    <row r="40833" spans="8:8">
      <c r="H40833" t="str">
        <f t="shared" si="345"/>
        <v/>
      </c>
    </row>
    <row r="40834" spans="8:8">
      <c r="H40834" t="str">
        <f t="shared" si="345"/>
        <v/>
      </c>
    </row>
    <row r="40835" spans="8:8">
      <c r="H40835" t="str">
        <f t="shared" si="345"/>
        <v/>
      </c>
    </row>
    <row r="40836" spans="8:8">
      <c r="H40836" t="str">
        <f t="shared" si="345"/>
        <v/>
      </c>
    </row>
    <row r="40837" spans="8:8">
      <c r="H40837" t="str">
        <f t="shared" si="345"/>
        <v/>
      </c>
    </row>
    <row r="40838" spans="8:8">
      <c r="H40838" t="str">
        <f t="shared" si="345"/>
        <v/>
      </c>
    </row>
    <row r="40839" spans="8:8">
      <c r="H40839" t="str">
        <f t="shared" si="345"/>
        <v/>
      </c>
    </row>
    <row r="40840" spans="8:8">
      <c r="H40840" t="str">
        <f t="shared" si="345"/>
        <v/>
      </c>
    </row>
    <row r="40841" spans="8:8">
      <c r="H40841" t="str">
        <f t="shared" si="345"/>
        <v/>
      </c>
    </row>
    <row r="40842" spans="8:8">
      <c r="H40842" t="str">
        <f t="shared" si="345"/>
        <v/>
      </c>
    </row>
    <row r="40843" spans="8:8">
      <c r="H40843" t="str">
        <f t="shared" si="345"/>
        <v/>
      </c>
    </row>
    <row r="40844" spans="8:8">
      <c r="H40844" t="str">
        <f t="shared" si="345"/>
        <v/>
      </c>
    </row>
    <row r="40845" spans="8:8">
      <c r="H40845" t="str">
        <f t="shared" si="345"/>
        <v/>
      </c>
    </row>
    <row r="40846" spans="8:8">
      <c r="H40846" t="str">
        <f t="shared" si="345"/>
        <v/>
      </c>
    </row>
    <row r="40847" spans="8:8">
      <c r="H40847" t="str">
        <f t="shared" si="345"/>
        <v/>
      </c>
    </row>
    <row r="40848" spans="8:8">
      <c r="H40848" t="str">
        <f t="shared" si="345"/>
        <v/>
      </c>
    </row>
    <row r="40849" spans="8:8">
      <c r="H40849" t="str">
        <f t="shared" si="345"/>
        <v/>
      </c>
    </row>
    <row r="40850" spans="8:8">
      <c r="H40850" t="str">
        <f t="shared" si="345"/>
        <v/>
      </c>
    </row>
    <row r="40851" spans="8:8">
      <c r="H40851" t="str">
        <f t="shared" si="345"/>
        <v/>
      </c>
    </row>
    <row r="40852" spans="8:8">
      <c r="H40852" t="str">
        <f t="shared" si="345"/>
        <v/>
      </c>
    </row>
    <row r="40853" spans="8:8">
      <c r="H40853" t="str">
        <f t="shared" si="345"/>
        <v/>
      </c>
    </row>
    <row r="40854" spans="8:8">
      <c r="H40854" t="str">
        <f t="shared" si="345"/>
        <v/>
      </c>
    </row>
    <row r="40855" spans="8:8">
      <c r="H40855" t="str">
        <f t="shared" si="345"/>
        <v/>
      </c>
    </row>
    <row r="40856" spans="8:8">
      <c r="H40856" t="str">
        <f t="shared" si="345"/>
        <v/>
      </c>
    </row>
    <row r="40857" spans="8:8">
      <c r="H40857" t="str">
        <f t="shared" si="345"/>
        <v/>
      </c>
    </row>
    <row r="40858" spans="8:8">
      <c r="H40858" t="str">
        <f t="shared" si="345"/>
        <v/>
      </c>
    </row>
    <row r="40859" spans="8:8">
      <c r="H40859" t="str">
        <f t="shared" si="345"/>
        <v/>
      </c>
    </row>
    <row r="40860" spans="8:8">
      <c r="H40860" t="str">
        <f t="shared" si="345"/>
        <v/>
      </c>
    </row>
    <row r="40861" spans="8:8">
      <c r="H40861" t="str">
        <f t="shared" si="345"/>
        <v/>
      </c>
    </row>
    <row r="40862" spans="8:8">
      <c r="H40862" t="str">
        <f t="shared" si="345"/>
        <v/>
      </c>
    </row>
    <row r="40863" spans="8:8">
      <c r="H40863" t="str">
        <f t="shared" si="345"/>
        <v/>
      </c>
    </row>
    <row r="40864" spans="8:8">
      <c r="H40864" t="str">
        <f t="shared" si="345"/>
        <v/>
      </c>
    </row>
    <row r="40865" spans="8:8">
      <c r="H40865" t="str">
        <f t="shared" si="345"/>
        <v/>
      </c>
    </row>
    <row r="40866" spans="8:8">
      <c r="H40866" t="str">
        <f t="shared" ref="H40866:H40929" si="346">_xlfn.TEXTJOIN(", ", TRUE, G40866:G40866)</f>
        <v/>
      </c>
    </row>
    <row r="40867" spans="8:8">
      <c r="H40867" t="str">
        <f t="shared" si="346"/>
        <v/>
      </c>
    </row>
    <row r="40868" spans="8:8">
      <c r="H40868" t="str">
        <f t="shared" si="346"/>
        <v/>
      </c>
    </row>
    <row r="40869" spans="8:8">
      <c r="H40869" t="str">
        <f t="shared" si="346"/>
        <v/>
      </c>
    </row>
    <row r="40870" spans="8:8">
      <c r="H40870" t="str">
        <f t="shared" si="346"/>
        <v/>
      </c>
    </row>
    <row r="40871" spans="8:8">
      <c r="H40871" t="str">
        <f t="shared" si="346"/>
        <v/>
      </c>
    </row>
    <row r="40872" spans="8:8">
      <c r="H40872" t="str">
        <f t="shared" si="346"/>
        <v/>
      </c>
    </row>
    <row r="40873" spans="8:8">
      <c r="H40873" t="str">
        <f t="shared" si="346"/>
        <v/>
      </c>
    </row>
    <row r="40874" spans="8:8">
      <c r="H40874" t="str">
        <f t="shared" si="346"/>
        <v/>
      </c>
    </row>
    <row r="40875" spans="8:8">
      <c r="H40875" t="str">
        <f t="shared" si="346"/>
        <v/>
      </c>
    </row>
    <row r="40876" spans="8:8">
      <c r="H40876" t="str">
        <f t="shared" si="346"/>
        <v/>
      </c>
    </row>
    <row r="40877" spans="8:8">
      <c r="H40877" t="str">
        <f t="shared" si="346"/>
        <v/>
      </c>
    </row>
    <row r="40878" spans="8:8">
      <c r="H40878" t="str">
        <f t="shared" si="346"/>
        <v/>
      </c>
    </row>
    <row r="40879" spans="8:8">
      <c r="H40879" t="str">
        <f t="shared" si="346"/>
        <v/>
      </c>
    </row>
    <row r="40880" spans="8:8">
      <c r="H40880" t="str">
        <f t="shared" si="346"/>
        <v/>
      </c>
    </row>
    <row r="40881" spans="8:8">
      <c r="H40881" t="str">
        <f t="shared" si="346"/>
        <v/>
      </c>
    </row>
    <row r="40882" spans="8:8">
      <c r="H40882" t="str">
        <f t="shared" si="346"/>
        <v/>
      </c>
    </row>
    <row r="40883" spans="8:8">
      <c r="H40883" t="str">
        <f t="shared" si="346"/>
        <v/>
      </c>
    </row>
    <row r="40884" spans="8:8">
      <c r="H40884" t="str">
        <f t="shared" si="346"/>
        <v/>
      </c>
    </row>
    <row r="40885" spans="8:8">
      <c r="H40885" t="str">
        <f t="shared" si="346"/>
        <v/>
      </c>
    </row>
    <row r="40886" spans="8:8">
      <c r="H40886" t="str">
        <f t="shared" si="346"/>
        <v/>
      </c>
    </row>
    <row r="40887" spans="8:8">
      <c r="H40887" t="str">
        <f t="shared" si="346"/>
        <v/>
      </c>
    </row>
    <row r="40888" spans="8:8">
      <c r="H40888" t="str">
        <f t="shared" si="346"/>
        <v/>
      </c>
    </row>
    <row r="40889" spans="8:8">
      <c r="H40889" t="str">
        <f t="shared" si="346"/>
        <v/>
      </c>
    </row>
    <row r="40890" spans="8:8">
      <c r="H40890" t="str">
        <f t="shared" si="346"/>
        <v/>
      </c>
    </row>
    <row r="40891" spans="8:8">
      <c r="H40891" t="str">
        <f t="shared" si="346"/>
        <v/>
      </c>
    </row>
    <row r="40892" spans="8:8">
      <c r="H40892" t="str">
        <f t="shared" si="346"/>
        <v/>
      </c>
    </row>
    <row r="40893" spans="8:8">
      <c r="H40893" t="str">
        <f t="shared" si="346"/>
        <v/>
      </c>
    </row>
    <row r="40894" spans="8:8">
      <c r="H40894" t="str">
        <f t="shared" si="346"/>
        <v/>
      </c>
    </row>
    <row r="40895" spans="8:8">
      <c r="H40895" t="str">
        <f t="shared" si="346"/>
        <v/>
      </c>
    </row>
    <row r="40896" spans="8:8">
      <c r="H40896" t="str">
        <f t="shared" si="346"/>
        <v/>
      </c>
    </row>
    <row r="40897" spans="8:8">
      <c r="H40897" t="str">
        <f t="shared" si="346"/>
        <v/>
      </c>
    </row>
    <row r="40898" spans="8:8">
      <c r="H40898" t="str">
        <f t="shared" si="346"/>
        <v/>
      </c>
    </row>
    <row r="40899" spans="8:8">
      <c r="H40899" t="str">
        <f t="shared" si="346"/>
        <v/>
      </c>
    </row>
    <row r="40900" spans="8:8">
      <c r="H40900" t="str">
        <f t="shared" si="346"/>
        <v/>
      </c>
    </row>
    <row r="40901" spans="8:8">
      <c r="H40901" t="str">
        <f t="shared" si="346"/>
        <v/>
      </c>
    </row>
    <row r="40902" spans="8:8">
      <c r="H40902" t="str">
        <f t="shared" si="346"/>
        <v/>
      </c>
    </row>
    <row r="40903" spans="8:8">
      <c r="H40903" t="str">
        <f t="shared" si="346"/>
        <v/>
      </c>
    </row>
    <row r="40904" spans="8:8">
      <c r="H40904" t="str">
        <f t="shared" si="346"/>
        <v/>
      </c>
    </row>
    <row r="40905" spans="8:8">
      <c r="H40905" t="str">
        <f t="shared" si="346"/>
        <v/>
      </c>
    </row>
    <row r="40906" spans="8:8">
      <c r="H40906" t="str">
        <f t="shared" si="346"/>
        <v/>
      </c>
    </row>
    <row r="40907" spans="8:8">
      <c r="H40907" t="str">
        <f t="shared" si="346"/>
        <v/>
      </c>
    </row>
    <row r="40908" spans="8:8">
      <c r="H40908" t="str">
        <f t="shared" si="346"/>
        <v/>
      </c>
    </row>
    <row r="40909" spans="8:8">
      <c r="H40909" t="str">
        <f t="shared" si="346"/>
        <v/>
      </c>
    </row>
    <row r="40910" spans="8:8">
      <c r="H40910" t="str">
        <f t="shared" si="346"/>
        <v/>
      </c>
    </row>
    <row r="40911" spans="8:8">
      <c r="H40911" t="str">
        <f t="shared" si="346"/>
        <v/>
      </c>
    </row>
    <row r="40912" spans="8:8">
      <c r="H40912" t="str">
        <f t="shared" si="346"/>
        <v/>
      </c>
    </row>
    <row r="40913" spans="8:8">
      <c r="H40913" t="str">
        <f t="shared" si="346"/>
        <v/>
      </c>
    </row>
    <row r="40914" spans="8:8">
      <c r="H40914" t="str">
        <f t="shared" si="346"/>
        <v/>
      </c>
    </row>
    <row r="40915" spans="8:8">
      <c r="H40915" t="str">
        <f t="shared" si="346"/>
        <v/>
      </c>
    </row>
    <row r="40916" spans="8:8">
      <c r="H40916" t="str">
        <f t="shared" si="346"/>
        <v/>
      </c>
    </row>
    <row r="40917" spans="8:8">
      <c r="H40917" t="str">
        <f t="shared" si="346"/>
        <v/>
      </c>
    </row>
    <row r="40918" spans="8:8">
      <c r="H40918" t="str">
        <f t="shared" si="346"/>
        <v/>
      </c>
    </row>
    <row r="40919" spans="8:8">
      <c r="H40919" t="str">
        <f t="shared" si="346"/>
        <v/>
      </c>
    </row>
    <row r="40920" spans="8:8">
      <c r="H40920" t="str">
        <f t="shared" si="346"/>
        <v/>
      </c>
    </row>
    <row r="40921" spans="8:8">
      <c r="H40921" t="str">
        <f t="shared" si="346"/>
        <v/>
      </c>
    </row>
    <row r="40922" spans="8:8">
      <c r="H40922" t="str">
        <f t="shared" si="346"/>
        <v/>
      </c>
    </row>
    <row r="40923" spans="8:8">
      <c r="H40923" t="str">
        <f t="shared" si="346"/>
        <v/>
      </c>
    </row>
    <row r="40924" spans="8:8">
      <c r="H40924" t="str">
        <f t="shared" si="346"/>
        <v/>
      </c>
    </row>
    <row r="40925" spans="8:8">
      <c r="H40925" t="str">
        <f t="shared" si="346"/>
        <v/>
      </c>
    </row>
    <row r="40926" spans="8:8">
      <c r="H40926" t="str">
        <f t="shared" si="346"/>
        <v/>
      </c>
    </row>
    <row r="40927" spans="8:8">
      <c r="H40927" t="str">
        <f t="shared" si="346"/>
        <v/>
      </c>
    </row>
    <row r="40928" spans="8:8">
      <c r="H40928" t="str">
        <f t="shared" si="346"/>
        <v/>
      </c>
    </row>
    <row r="40929" spans="8:8">
      <c r="H40929" t="str">
        <f t="shared" si="346"/>
        <v/>
      </c>
    </row>
    <row r="40930" spans="8:8">
      <c r="H40930" t="str">
        <f t="shared" ref="H40930:H40993" si="347">_xlfn.TEXTJOIN(", ", TRUE, G40930:G40930)</f>
        <v/>
      </c>
    </row>
    <row r="40931" spans="8:8">
      <c r="H40931" t="str">
        <f t="shared" si="347"/>
        <v/>
      </c>
    </row>
    <row r="40932" spans="8:8">
      <c r="H40932" t="str">
        <f t="shared" si="347"/>
        <v/>
      </c>
    </row>
    <row r="40933" spans="8:8">
      <c r="H40933" t="str">
        <f t="shared" si="347"/>
        <v/>
      </c>
    </row>
    <row r="40934" spans="8:8">
      <c r="H40934" t="str">
        <f t="shared" si="347"/>
        <v/>
      </c>
    </row>
    <row r="40935" spans="8:8">
      <c r="H40935" t="str">
        <f t="shared" si="347"/>
        <v/>
      </c>
    </row>
    <row r="40936" spans="8:8">
      <c r="H40936" t="str">
        <f t="shared" si="347"/>
        <v/>
      </c>
    </row>
    <row r="40937" spans="8:8">
      <c r="H40937" t="str">
        <f t="shared" si="347"/>
        <v/>
      </c>
    </row>
    <row r="40938" spans="8:8">
      <c r="H40938" t="str">
        <f t="shared" si="347"/>
        <v/>
      </c>
    </row>
    <row r="40939" spans="8:8">
      <c r="H40939" t="str">
        <f t="shared" si="347"/>
        <v/>
      </c>
    </row>
    <row r="40940" spans="8:8">
      <c r="H40940" t="str">
        <f t="shared" si="347"/>
        <v/>
      </c>
    </row>
    <row r="40941" spans="8:8">
      <c r="H40941" t="str">
        <f t="shared" si="347"/>
        <v/>
      </c>
    </row>
    <row r="40942" spans="8:8">
      <c r="H40942" t="str">
        <f t="shared" si="347"/>
        <v/>
      </c>
    </row>
    <row r="40943" spans="8:8">
      <c r="H40943" t="str">
        <f t="shared" si="347"/>
        <v/>
      </c>
    </row>
    <row r="40944" spans="8:8">
      <c r="H40944" t="str">
        <f t="shared" si="347"/>
        <v/>
      </c>
    </row>
    <row r="40945" spans="8:8">
      <c r="H40945" t="str">
        <f t="shared" si="347"/>
        <v/>
      </c>
    </row>
    <row r="40946" spans="8:8">
      <c r="H40946" t="str">
        <f t="shared" si="347"/>
        <v/>
      </c>
    </row>
    <row r="40947" spans="8:8">
      <c r="H40947" t="str">
        <f t="shared" si="347"/>
        <v/>
      </c>
    </row>
    <row r="40948" spans="8:8">
      <c r="H40948" t="str">
        <f t="shared" si="347"/>
        <v/>
      </c>
    </row>
    <row r="40949" spans="8:8">
      <c r="H40949" t="str">
        <f t="shared" si="347"/>
        <v/>
      </c>
    </row>
    <row r="40950" spans="8:8">
      <c r="H40950" t="str">
        <f t="shared" si="347"/>
        <v/>
      </c>
    </row>
    <row r="40951" spans="8:8">
      <c r="H40951" t="str">
        <f t="shared" si="347"/>
        <v/>
      </c>
    </row>
    <row r="40952" spans="8:8">
      <c r="H40952" t="str">
        <f t="shared" si="347"/>
        <v/>
      </c>
    </row>
    <row r="40953" spans="8:8">
      <c r="H40953" t="str">
        <f t="shared" si="347"/>
        <v/>
      </c>
    </row>
    <row r="40954" spans="8:8">
      <c r="H40954" t="str">
        <f t="shared" si="347"/>
        <v/>
      </c>
    </row>
    <row r="40955" spans="8:8">
      <c r="H40955" t="str">
        <f t="shared" si="347"/>
        <v/>
      </c>
    </row>
    <row r="40956" spans="8:8">
      <c r="H40956" t="str">
        <f t="shared" si="347"/>
        <v/>
      </c>
    </row>
    <row r="40957" spans="8:8">
      <c r="H40957" t="str">
        <f t="shared" si="347"/>
        <v/>
      </c>
    </row>
    <row r="40958" spans="8:8">
      <c r="H40958" t="str">
        <f t="shared" si="347"/>
        <v/>
      </c>
    </row>
    <row r="40959" spans="8:8">
      <c r="H40959" t="str">
        <f t="shared" si="347"/>
        <v/>
      </c>
    </row>
    <row r="40960" spans="8:8">
      <c r="H40960" t="str">
        <f t="shared" si="347"/>
        <v/>
      </c>
    </row>
    <row r="40961" spans="8:8">
      <c r="H40961" t="str">
        <f t="shared" si="347"/>
        <v/>
      </c>
    </row>
    <row r="40962" spans="8:8">
      <c r="H40962" t="str">
        <f t="shared" si="347"/>
        <v/>
      </c>
    </row>
    <row r="40963" spans="8:8">
      <c r="H40963" t="str">
        <f t="shared" si="347"/>
        <v/>
      </c>
    </row>
    <row r="40964" spans="8:8">
      <c r="H40964" t="str">
        <f t="shared" si="347"/>
        <v/>
      </c>
    </row>
    <row r="40965" spans="8:8">
      <c r="H40965" t="str">
        <f t="shared" si="347"/>
        <v/>
      </c>
    </row>
    <row r="40966" spans="8:8">
      <c r="H40966" t="str">
        <f t="shared" si="347"/>
        <v/>
      </c>
    </row>
    <row r="40967" spans="8:8">
      <c r="H40967" t="str">
        <f t="shared" si="347"/>
        <v/>
      </c>
    </row>
    <row r="40968" spans="8:8">
      <c r="H40968" t="str">
        <f t="shared" si="347"/>
        <v/>
      </c>
    </row>
    <row r="40969" spans="8:8">
      <c r="H40969" t="str">
        <f t="shared" si="347"/>
        <v/>
      </c>
    </row>
    <row r="40970" spans="8:8">
      <c r="H40970" t="str">
        <f t="shared" si="347"/>
        <v/>
      </c>
    </row>
    <row r="40971" spans="8:8">
      <c r="H40971" t="str">
        <f t="shared" si="347"/>
        <v/>
      </c>
    </row>
    <row r="40972" spans="8:8">
      <c r="H40972" t="str">
        <f t="shared" si="347"/>
        <v/>
      </c>
    </row>
    <row r="40973" spans="8:8">
      <c r="H40973" t="str">
        <f t="shared" si="347"/>
        <v/>
      </c>
    </row>
    <row r="40974" spans="8:8">
      <c r="H40974" t="str">
        <f t="shared" si="347"/>
        <v/>
      </c>
    </row>
    <row r="40975" spans="8:8">
      <c r="H40975" t="str">
        <f t="shared" si="347"/>
        <v/>
      </c>
    </row>
    <row r="40976" spans="8:8">
      <c r="H40976" t="str">
        <f t="shared" si="347"/>
        <v/>
      </c>
    </row>
    <row r="40977" spans="8:8">
      <c r="H40977" t="str">
        <f t="shared" si="347"/>
        <v/>
      </c>
    </row>
    <row r="40978" spans="8:8">
      <c r="H40978" t="str">
        <f t="shared" si="347"/>
        <v/>
      </c>
    </row>
    <row r="40979" spans="8:8">
      <c r="H40979" t="str">
        <f t="shared" si="347"/>
        <v/>
      </c>
    </row>
    <row r="40980" spans="8:8">
      <c r="H40980" t="str">
        <f t="shared" si="347"/>
        <v/>
      </c>
    </row>
    <row r="40981" spans="8:8">
      <c r="H40981" t="str">
        <f t="shared" si="347"/>
        <v/>
      </c>
    </row>
    <row r="40982" spans="8:8">
      <c r="H40982" t="str">
        <f t="shared" si="347"/>
        <v/>
      </c>
    </row>
    <row r="40983" spans="8:8">
      <c r="H40983" t="str">
        <f t="shared" si="347"/>
        <v/>
      </c>
    </row>
    <row r="40984" spans="8:8">
      <c r="H40984" t="str">
        <f t="shared" si="347"/>
        <v/>
      </c>
    </row>
    <row r="40985" spans="8:8">
      <c r="H40985" t="str">
        <f t="shared" si="347"/>
        <v/>
      </c>
    </row>
    <row r="40986" spans="8:8">
      <c r="H40986" t="str">
        <f t="shared" si="347"/>
        <v/>
      </c>
    </row>
    <row r="40987" spans="8:8">
      <c r="H40987" t="str">
        <f t="shared" si="347"/>
        <v/>
      </c>
    </row>
    <row r="40988" spans="8:8">
      <c r="H40988" t="str">
        <f t="shared" si="347"/>
        <v/>
      </c>
    </row>
    <row r="40989" spans="8:8">
      <c r="H40989" t="str">
        <f t="shared" si="347"/>
        <v/>
      </c>
    </row>
    <row r="40990" spans="8:8">
      <c r="H40990" t="str">
        <f t="shared" si="347"/>
        <v/>
      </c>
    </row>
    <row r="40991" spans="8:8">
      <c r="H40991" t="str">
        <f t="shared" si="347"/>
        <v/>
      </c>
    </row>
    <row r="40992" spans="8:8">
      <c r="H40992" t="str">
        <f t="shared" si="347"/>
        <v/>
      </c>
    </row>
    <row r="40993" spans="8:8">
      <c r="H40993" t="str">
        <f t="shared" si="347"/>
        <v/>
      </c>
    </row>
    <row r="40994" spans="8:8">
      <c r="H40994" t="str">
        <f t="shared" ref="H40994:H41057" si="348">_xlfn.TEXTJOIN(", ", TRUE, G40994:G40994)</f>
        <v/>
      </c>
    </row>
    <row r="40995" spans="8:8">
      <c r="H40995" t="str">
        <f t="shared" si="348"/>
        <v/>
      </c>
    </row>
    <row r="40996" spans="8:8">
      <c r="H40996" t="str">
        <f t="shared" si="348"/>
        <v/>
      </c>
    </row>
    <row r="40997" spans="8:8">
      <c r="H40997" t="str">
        <f t="shared" si="348"/>
        <v/>
      </c>
    </row>
    <row r="40998" spans="8:8">
      <c r="H40998" t="str">
        <f t="shared" si="348"/>
        <v/>
      </c>
    </row>
    <row r="40999" spans="8:8">
      <c r="H40999" t="str">
        <f t="shared" si="348"/>
        <v/>
      </c>
    </row>
    <row r="41000" spans="8:8">
      <c r="H41000" t="str">
        <f t="shared" si="348"/>
        <v/>
      </c>
    </row>
    <row r="41001" spans="8:8">
      <c r="H41001" t="str">
        <f t="shared" si="348"/>
        <v/>
      </c>
    </row>
    <row r="41002" spans="8:8">
      <c r="H41002" t="str">
        <f t="shared" si="348"/>
        <v/>
      </c>
    </row>
    <row r="41003" spans="8:8">
      <c r="H41003" t="str">
        <f t="shared" si="348"/>
        <v/>
      </c>
    </row>
    <row r="41004" spans="8:8">
      <c r="H41004" t="str">
        <f t="shared" si="348"/>
        <v/>
      </c>
    </row>
    <row r="41005" spans="8:8">
      <c r="H41005" t="str">
        <f t="shared" si="348"/>
        <v/>
      </c>
    </row>
    <row r="41006" spans="8:8">
      <c r="H41006" t="str">
        <f t="shared" si="348"/>
        <v/>
      </c>
    </row>
    <row r="41007" spans="8:8">
      <c r="H41007" t="str">
        <f t="shared" si="348"/>
        <v/>
      </c>
    </row>
    <row r="41008" spans="8:8">
      <c r="H41008" t="str">
        <f t="shared" si="348"/>
        <v/>
      </c>
    </row>
    <row r="41009" spans="8:8">
      <c r="H41009" t="str">
        <f t="shared" si="348"/>
        <v/>
      </c>
    </row>
    <row r="41010" spans="8:8">
      <c r="H41010" t="str">
        <f t="shared" si="348"/>
        <v/>
      </c>
    </row>
    <row r="41011" spans="8:8">
      <c r="H41011" t="str">
        <f t="shared" si="348"/>
        <v/>
      </c>
    </row>
    <row r="41012" spans="8:8">
      <c r="H41012" t="str">
        <f t="shared" si="348"/>
        <v/>
      </c>
    </row>
    <row r="41013" spans="8:8">
      <c r="H41013" t="str">
        <f t="shared" si="348"/>
        <v/>
      </c>
    </row>
    <row r="41014" spans="8:8">
      <c r="H41014" t="str">
        <f t="shared" si="348"/>
        <v/>
      </c>
    </row>
    <row r="41015" spans="8:8">
      <c r="H41015" t="str">
        <f t="shared" si="348"/>
        <v/>
      </c>
    </row>
    <row r="41016" spans="8:8">
      <c r="H41016" t="str">
        <f t="shared" si="348"/>
        <v/>
      </c>
    </row>
    <row r="41017" spans="8:8">
      <c r="H41017" t="str">
        <f t="shared" si="348"/>
        <v/>
      </c>
    </row>
    <row r="41018" spans="8:8">
      <c r="H41018" t="str">
        <f t="shared" si="348"/>
        <v/>
      </c>
    </row>
    <row r="41019" spans="8:8">
      <c r="H41019" t="str">
        <f t="shared" si="348"/>
        <v/>
      </c>
    </row>
    <row r="41020" spans="8:8">
      <c r="H41020" t="str">
        <f t="shared" si="348"/>
        <v/>
      </c>
    </row>
    <row r="41021" spans="8:8">
      <c r="H41021" t="str">
        <f t="shared" si="348"/>
        <v/>
      </c>
    </row>
    <row r="41022" spans="8:8">
      <c r="H41022" t="str">
        <f t="shared" si="348"/>
        <v/>
      </c>
    </row>
    <row r="41023" spans="8:8">
      <c r="H41023" t="str">
        <f t="shared" si="348"/>
        <v/>
      </c>
    </row>
    <row r="41024" spans="8:8">
      <c r="H41024" t="str">
        <f t="shared" si="348"/>
        <v/>
      </c>
    </row>
    <row r="41025" spans="8:8">
      <c r="H41025" t="str">
        <f t="shared" si="348"/>
        <v/>
      </c>
    </row>
    <row r="41026" spans="8:8">
      <c r="H41026" t="str">
        <f t="shared" si="348"/>
        <v/>
      </c>
    </row>
    <row r="41027" spans="8:8">
      <c r="H41027" t="str">
        <f t="shared" si="348"/>
        <v/>
      </c>
    </row>
    <row r="41028" spans="8:8">
      <c r="H41028" t="str">
        <f t="shared" si="348"/>
        <v/>
      </c>
    </row>
    <row r="41029" spans="8:8">
      <c r="H41029" t="str">
        <f t="shared" si="348"/>
        <v/>
      </c>
    </row>
    <row r="41030" spans="8:8">
      <c r="H41030" t="str">
        <f t="shared" si="348"/>
        <v/>
      </c>
    </row>
    <row r="41031" spans="8:8">
      <c r="H41031" t="str">
        <f t="shared" si="348"/>
        <v/>
      </c>
    </row>
    <row r="41032" spans="8:8">
      <c r="H41032" t="str">
        <f t="shared" si="348"/>
        <v/>
      </c>
    </row>
    <row r="41033" spans="8:8">
      <c r="H41033" t="str">
        <f t="shared" si="348"/>
        <v/>
      </c>
    </row>
    <row r="41034" spans="8:8">
      <c r="H41034" t="str">
        <f t="shared" si="348"/>
        <v/>
      </c>
    </row>
    <row r="41035" spans="8:8">
      <c r="H41035" t="str">
        <f t="shared" si="348"/>
        <v/>
      </c>
    </row>
    <row r="41036" spans="8:8">
      <c r="H41036" t="str">
        <f t="shared" si="348"/>
        <v/>
      </c>
    </row>
    <row r="41037" spans="8:8">
      <c r="H41037" t="str">
        <f t="shared" si="348"/>
        <v/>
      </c>
    </row>
    <row r="41038" spans="8:8">
      <c r="H41038" t="str">
        <f t="shared" si="348"/>
        <v/>
      </c>
    </row>
    <row r="41039" spans="8:8">
      <c r="H41039" t="str">
        <f t="shared" si="348"/>
        <v/>
      </c>
    </row>
    <row r="41040" spans="8:8">
      <c r="H41040" t="str">
        <f t="shared" si="348"/>
        <v/>
      </c>
    </row>
    <row r="41041" spans="8:8">
      <c r="H41041" t="str">
        <f t="shared" si="348"/>
        <v/>
      </c>
    </row>
    <row r="41042" spans="8:8">
      <c r="H41042" t="str">
        <f t="shared" si="348"/>
        <v/>
      </c>
    </row>
    <row r="41043" spans="8:8">
      <c r="H41043" t="str">
        <f t="shared" si="348"/>
        <v/>
      </c>
    </row>
    <row r="41044" spans="8:8">
      <c r="H41044" t="str">
        <f t="shared" si="348"/>
        <v/>
      </c>
    </row>
    <row r="41045" spans="8:8">
      <c r="H41045" t="str">
        <f t="shared" si="348"/>
        <v/>
      </c>
    </row>
    <row r="41046" spans="8:8">
      <c r="H41046" t="str">
        <f t="shared" si="348"/>
        <v/>
      </c>
    </row>
    <row r="41047" spans="8:8">
      <c r="H41047" t="str">
        <f t="shared" si="348"/>
        <v/>
      </c>
    </row>
    <row r="41048" spans="8:8">
      <c r="H41048" t="str">
        <f t="shared" si="348"/>
        <v/>
      </c>
    </row>
    <row r="41049" spans="8:8">
      <c r="H41049" t="str">
        <f t="shared" si="348"/>
        <v/>
      </c>
    </row>
    <row r="41050" spans="8:8">
      <c r="H41050" t="str">
        <f t="shared" si="348"/>
        <v/>
      </c>
    </row>
    <row r="41051" spans="8:8">
      <c r="H41051" t="str">
        <f t="shared" si="348"/>
        <v/>
      </c>
    </row>
    <row r="41052" spans="8:8">
      <c r="H41052" t="str">
        <f t="shared" si="348"/>
        <v/>
      </c>
    </row>
    <row r="41053" spans="8:8">
      <c r="H41053" t="str">
        <f t="shared" si="348"/>
        <v/>
      </c>
    </row>
    <row r="41054" spans="8:8">
      <c r="H41054" t="str">
        <f t="shared" si="348"/>
        <v/>
      </c>
    </row>
    <row r="41055" spans="8:8">
      <c r="H41055" t="str">
        <f t="shared" si="348"/>
        <v/>
      </c>
    </row>
    <row r="41056" spans="8:8">
      <c r="H41056" t="str">
        <f t="shared" si="348"/>
        <v/>
      </c>
    </row>
    <row r="41057" spans="8:8">
      <c r="H41057" t="str">
        <f t="shared" si="348"/>
        <v/>
      </c>
    </row>
    <row r="41058" spans="8:8">
      <c r="H41058" t="str">
        <f t="shared" ref="H41058:H41121" si="349">_xlfn.TEXTJOIN(", ", TRUE, G41058:G41058)</f>
        <v/>
      </c>
    </row>
    <row r="41059" spans="8:8">
      <c r="H41059" t="str">
        <f t="shared" si="349"/>
        <v/>
      </c>
    </row>
    <row r="41060" spans="8:8">
      <c r="H41060" t="str">
        <f t="shared" si="349"/>
        <v/>
      </c>
    </row>
    <row r="41061" spans="8:8">
      <c r="H41061" t="str">
        <f t="shared" si="349"/>
        <v/>
      </c>
    </row>
    <row r="41062" spans="8:8">
      <c r="H41062" t="str">
        <f t="shared" si="349"/>
        <v/>
      </c>
    </row>
    <row r="41063" spans="8:8">
      <c r="H41063" t="str">
        <f t="shared" si="349"/>
        <v/>
      </c>
    </row>
    <row r="41064" spans="8:8">
      <c r="H41064" t="str">
        <f t="shared" si="349"/>
        <v/>
      </c>
    </row>
    <row r="41065" spans="8:8">
      <c r="H41065" t="str">
        <f t="shared" si="349"/>
        <v/>
      </c>
    </row>
    <row r="41066" spans="8:8">
      <c r="H41066" t="str">
        <f t="shared" si="349"/>
        <v/>
      </c>
    </row>
    <row r="41067" spans="8:8">
      <c r="H41067" t="str">
        <f t="shared" si="349"/>
        <v/>
      </c>
    </row>
    <row r="41068" spans="8:8">
      <c r="H41068" t="str">
        <f t="shared" si="349"/>
        <v/>
      </c>
    </row>
    <row r="41069" spans="8:8">
      <c r="H41069" t="str">
        <f t="shared" si="349"/>
        <v/>
      </c>
    </row>
    <row r="41070" spans="8:8">
      <c r="H41070" t="str">
        <f t="shared" si="349"/>
        <v/>
      </c>
    </row>
    <row r="41071" spans="8:8">
      <c r="H41071" t="str">
        <f t="shared" si="349"/>
        <v/>
      </c>
    </row>
    <row r="41072" spans="8:8">
      <c r="H41072" t="str">
        <f t="shared" si="349"/>
        <v/>
      </c>
    </row>
    <row r="41073" spans="8:8">
      <c r="H41073" t="str">
        <f t="shared" si="349"/>
        <v/>
      </c>
    </row>
    <row r="41074" spans="8:8">
      <c r="H41074" t="str">
        <f t="shared" si="349"/>
        <v/>
      </c>
    </row>
    <row r="41075" spans="8:8">
      <c r="H41075" t="str">
        <f t="shared" si="349"/>
        <v/>
      </c>
    </row>
    <row r="41076" spans="8:8">
      <c r="H41076" t="str">
        <f t="shared" si="349"/>
        <v/>
      </c>
    </row>
    <row r="41077" spans="8:8">
      <c r="H41077" t="str">
        <f t="shared" si="349"/>
        <v/>
      </c>
    </row>
    <row r="41078" spans="8:8">
      <c r="H41078" t="str">
        <f t="shared" si="349"/>
        <v/>
      </c>
    </row>
    <row r="41079" spans="8:8">
      <c r="H41079" t="str">
        <f t="shared" si="349"/>
        <v/>
      </c>
    </row>
    <row r="41080" spans="8:8">
      <c r="H41080" t="str">
        <f t="shared" si="349"/>
        <v/>
      </c>
    </row>
    <row r="41081" spans="8:8">
      <c r="H41081" t="str">
        <f t="shared" si="349"/>
        <v/>
      </c>
    </row>
    <row r="41082" spans="8:8">
      <c r="H41082" t="str">
        <f t="shared" si="349"/>
        <v/>
      </c>
    </row>
    <row r="41083" spans="8:8">
      <c r="H41083" t="str">
        <f t="shared" si="349"/>
        <v/>
      </c>
    </row>
    <row r="41084" spans="8:8">
      <c r="H41084" t="str">
        <f t="shared" si="349"/>
        <v/>
      </c>
    </row>
    <row r="41085" spans="8:8">
      <c r="H41085" t="str">
        <f t="shared" si="349"/>
        <v/>
      </c>
    </row>
    <row r="41086" spans="8:8">
      <c r="H41086" t="str">
        <f t="shared" si="349"/>
        <v/>
      </c>
    </row>
    <row r="41087" spans="8:8">
      <c r="H41087" t="str">
        <f t="shared" si="349"/>
        <v/>
      </c>
    </row>
    <row r="41088" spans="8:8">
      <c r="H41088" t="str">
        <f t="shared" si="349"/>
        <v/>
      </c>
    </row>
    <row r="41089" spans="8:8">
      <c r="H41089" t="str">
        <f t="shared" si="349"/>
        <v/>
      </c>
    </row>
    <row r="41090" spans="8:8">
      <c r="H41090" t="str">
        <f t="shared" si="349"/>
        <v/>
      </c>
    </row>
    <row r="41091" spans="8:8">
      <c r="H41091" t="str">
        <f t="shared" si="349"/>
        <v/>
      </c>
    </row>
    <row r="41092" spans="8:8">
      <c r="H41092" t="str">
        <f t="shared" si="349"/>
        <v/>
      </c>
    </row>
    <row r="41093" spans="8:8">
      <c r="H41093" t="str">
        <f t="shared" si="349"/>
        <v/>
      </c>
    </row>
    <row r="41094" spans="8:8">
      <c r="H41094" t="str">
        <f t="shared" si="349"/>
        <v/>
      </c>
    </row>
    <row r="41095" spans="8:8">
      <c r="H41095" t="str">
        <f t="shared" si="349"/>
        <v/>
      </c>
    </row>
    <row r="41096" spans="8:8">
      <c r="H41096" t="str">
        <f t="shared" si="349"/>
        <v/>
      </c>
    </row>
    <row r="41097" spans="8:8">
      <c r="H41097" t="str">
        <f t="shared" si="349"/>
        <v/>
      </c>
    </row>
    <row r="41098" spans="8:8">
      <c r="H41098" t="str">
        <f t="shared" si="349"/>
        <v/>
      </c>
    </row>
    <row r="41099" spans="8:8">
      <c r="H41099" t="str">
        <f t="shared" si="349"/>
        <v/>
      </c>
    </row>
    <row r="41100" spans="8:8">
      <c r="H41100" t="str">
        <f t="shared" si="349"/>
        <v/>
      </c>
    </row>
    <row r="41101" spans="8:8">
      <c r="H41101" t="str">
        <f t="shared" si="349"/>
        <v/>
      </c>
    </row>
    <row r="41102" spans="8:8">
      <c r="H41102" t="str">
        <f t="shared" si="349"/>
        <v/>
      </c>
    </row>
    <row r="41103" spans="8:8">
      <c r="H41103" t="str">
        <f t="shared" si="349"/>
        <v/>
      </c>
    </row>
    <row r="41104" spans="8:8">
      <c r="H41104" t="str">
        <f t="shared" si="349"/>
        <v/>
      </c>
    </row>
    <row r="41105" spans="8:8">
      <c r="H41105" t="str">
        <f t="shared" si="349"/>
        <v/>
      </c>
    </row>
    <row r="41106" spans="8:8">
      <c r="H41106" t="str">
        <f t="shared" si="349"/>
        <v/>
      </c>
    </row>
    <row r="41107" spans="8:8">
      <c r="H41107" t="str">
        <f t="shared" si="349"/>
        <v/>
      </c>
    </row>
    <row r="41108" spans="8:8">
      <c r="H41108" t="str">
        <f t="shared" si="349"/>
        <v/>
      </c>
    </row>
    <row r="41109" spans="8:8">
      <c r="H41109" t="str">
        <f t="shared" si="349"/>
        <v/>
      </c>
    </row>
    <row r="41110" spans="8:8">
      <c r="H41110" t="str">
        <f t="shared" si="349"/>
        <v/>
      </c>
    </row>
    <row r="41111" spans="8:8">
      <c r="H41111" t="str">
        <f t="shared" si="349"/>
        <v/>
      </c>
    </row>
    <row r="41112" spans="8:8">
      <c r="H41112" t="str">
        <f t="shared" si="349"/>
        <v/>
      </c>
    </row>
    <row r="41113" spans="8:8">
      <c r="H41113" t="str">
        <f t="shared" si="349"/>
        <v/>
      </c>
    </row>
    <row r="41114" spans="8:8">
      <c r="H41114" t="str">
        <f t="shared" si="349"/>
        <v/>
      </c>
    </row>
    <row r="41115" spans="8:8">
      <c r="H41115" t="str">
        <f t="shared" si="349"/>
        <v/>
      </c>
    </row>
    <row r="41116" spans="8:8">
      <c r="H41116" t="str">
        <f t="shared" si="349"/>
        <v/>
      </c>
    </row>
    <row r="41117" spans="8:8">
      <c r="H41117" t="str">
        <f t="shared" si="349"/>
        <v/>
      </c>
    </row>
    <row r="41118" spans="8:8">
      <c r="H41118" t="str">
        <f t="shared" si="349"/>
        <v/>
      </c>
    </row>
    <row r="41119" spans="8:8">
      <c r="H41119" t="str">
        <f t="shared" si="349"/>
        <v/>
      </c>
    </row>
    <row r="41120" spans="8:8">
      <c r="H41120" t="str">
        <f t="shared" si="349"/>
        <v/>
      </c>
    </row>
    <row r="41121" spans="8:8">
      <c r="H41121" t="str">
        <f t="shared" si="349"/>
        <v/>
      </c>
    </row>
    <row r="41122" spans="8:8">
      <c r="H41122" t="str">
        <f t="shared" ref="H41122:H41185" si="350">_xlfn.TEXTJOIN(", ", TRUE, G41122:G41122)</f>
        <v/>
      </c>
    </row>
    <row r="41123" spans="8:8">
      <c r="H41123" t="str">
        <f t="shared" si="350"/>
        <v/>
      </c>
    </row>
    <row r="41124" spans="8:8">
      <c r="H41124" t="str">
        <f t="shared" si="350"/>
        <v/>
      </c>
    </row>
    <row r="41125" spans="8:8">
      <c r="H41125" t="str">
        <f t="shared" si="350"/>
        <v/>
      </c>
    </row>
    <row r="41126" spans="8:8">
      <c r="H41126" t="str">
        <f t="shared" si="350"/>
        <v/>
      </c>
    </row>
    <row r="41127" spans="8:8">
      <c r="H41127" t="str">
        <f t="shared" si="350"/>
        <v/>
      </c>
    </row>
    <row r="41128" spans="8:8">
      <c r="H41128" t="str">
        <f t="shared" si="350"/>
        <v/>
      </c>
    </row>
    <row r="41129" spans="8:8">
      <c r="H41129" t="str">
        <f t="shared" si="350"/>
        <v/>
      </c>
    </row>
    <row r="41130" spans="8:8">
      <c r="H41130" t="str">
        <f t="shared" si="350"/>
        <v/>
      </c>
    </row>
    <row r="41131" spans="8:8">
      <c r="H41131" t="str">
        <f t="shared" si="350"/>
        <v/>
      </c>
    </row>
    <row r="41132" spans="8:8">
      <c r="H41132" t="str">
        <f t="shared" si="350"/>
        <v/>
      </c>
    </row>
    <row r="41133" spans="8:8">
      <c r="H41133" t="str">
        <f t="shared" si="350"/>
        <v/>
      </c>
    </row>
    <row r="41134" spans="8:8">
      <c r="H41134" t="str">
        <f t="shared" si="350"/>
        <v/>
      </c>
    </row>
    <row r="41135" spans="8:8">
      <c r="H41135" t="str">
        <f t="shared" si="350"/>
        <v/>
      </c>
    </row>
    <row r="41136" spans="8:8">
      <c r="H41136" t="str">
        <f t="shared" si="350"/>
        <v/>
      </c>
    </row>
    <row r="41137" spans="8:8">
      <c r="H41137" t="str">
        <f t="shared" si="350"/>
        <v/>
      </c>
    </row>
    <row r="41138" spans="8:8">
      <c r="H41138" t="str">
        <f t="shared" si="350"/>
        <v/>
      </c>
    </row>
    <row r="41139" spans="8:8">
      <c r="H41139" t="str">
        <f t="shared" si="350"/>
        <v/>
      </c>
    </row>
    <row r="41140" spans="8:8">
      <c r="H41140" t="str">
        <f t="shared" si="350"/>
        <v/>
      </c>
    </row>
    <row r="41141" spans="8:8">
      <c r="H41141" t="str">
        <f t="shared" si="350"/>
        <v/>
      </c>
    </row>
    <row r="41142" spans="8:8">
      <c r="H41142" t="str">
        <f t="shared" si="350"/>
        <v/>
      </c>
    </row>
    <row r="41143" spans="8:8">
      <c r="H41143" t="str">
        <f t="shared" si="350"/>
        <v/>
      </c>
    </row>
    <row r="41144" spans="8:8">
      <c r="H41144" t="str">
        <f t="shared" si="350"/>
        <v/>
      </c>
    </row>
    <row r="41145" spans="8:8">
      <c r="H41145" t="str">
        <f t="shared" si="350"/>
        <v/>
      </c>
    </row>
    <row r="41146" spans="8:8">
      <c r="H41146" t="str">
        <f t="shared" si="350"/>
        <v/>
      </c>
    </row>
    <row r="41147" spans="8:8">
      <c r="H41147" t="str">
        <f t="shared" si="350"/>
        <v/>
      </c>
    </row>
    <row r="41148" spans="8:8">
      <c r="H41148" t="str">
        <f t="shared" si="350"/>
        <v/>
      </c>
    </row>
    <row r="41149" spans="8:8">
      <c r="H41149" t="str">
        <f t="shared" si="350"/>
        <v/>
      </c>
    </row>
    <row r="41150" spans="8:8">
      <c r="H41150" t="str">
        <f t="shared" si="350"/>
        <v/>
      </c>
    </row>
    <row r="41151" spans="8:8">
      <c r="H41151" t="str">
        <f t="shared" si="350"/>
        <v/>
      </c>
    </row>
    <row r="41152" spans="8:8">
      <c r="H41152" t="str">
        <f t="shared" si="350"/>
        <v/>
      </c>
    </row>
    <row r="41153" spans="8:8">
      <c r="H41153" t="str">
        <f t="shared" si="350"/>
        <v/>
      </c>
    </row>
    <row r="41154" spans="8:8">
      <c r="H41154" t="str">
        <f t="shared" si="350"/>
        <v/>
      </c>
    </row>
    <row r="41155" spans="8:8">
      <c r="H41155" t="str">
        <f t="shared" si="350"/>
        <v/>
      </c>
    </row>
    <row r="41156" spans="8:8">
      <c r="H41156" t="str">
        <f t="shared" si="350"/>
        <v/>
      </c>
    </row>
    <row r="41157" spans="8:8">
      <c r="H41157" t="str">
        <f t="shared" si="350"/>
        <v/>
      </c>
    </row>
    <row r="41158" spans="8:8">
      <c r="H41158" t="str">
        <f t="shared" si="350"/>
        <v/>
      </c>
    </row>
    <row r="41159" spans="8:8">
      <c r="H41159" t="str">
        <f t="shared" si="350"/>
        <v/>
      </c>
    </row>
    <row r="41160" spans="8:8">
      <c r="H41160" t="str">
        <f t="shared" si="350"/>
        <v/>
      </c>
    </row>
    <row r="41161" spans="8:8">
      <c r="H41161" t="str">
        <f t="shared" si="350"/>
        <v/>
      </c>
    </row>
    <row r="41162" spans="8:8">
      <c r="H41162" t="str">
        <f t="shared" si="350"/>
        <v/>
      </c>
    </row>
    <row r="41163" spans="8:8">
      <c r="H41163" t="str">
        <f t="shared" si="350"/>
        <v/>
      </c>
    </row>
    <row r="41164" spans="8:8">
      <c r="H41164" t="str">
        <f t="shared" si="350"/>
        <v/>
      </c>
    </row>
    <row r="41165" spans="8:8">
      <c r="H41165" t="str">
        <f t="shared" si="350"/>
        <v/>
      </c>
    </row>
    <row r="41166" spans="8:8">
      <c r="H41166" t="str">
        <f t="shared" si="350"/>
        <v/>
      </c>
    </row>
    <row r="41167" spans="8:8">
      <c r="H41167" t="str">
        <f t="shared" si="350"/>
        <v/>
      </c>
    </row>
    <row r="41168" spans="8:8">
      <c r="H41168" t="str">
        <f t="shared" si="350"/>
        <v/>
      </c>
    </row>
    <row r="41169" spans="8:8">
      <c r="H41169" t="str">
        <f t="shared" si="350"/>
        <v/>
      </c>
    </row>
    <row r="41170" spans="8:8">
      <c r="H41170" t="str">
        <f t="shared" si="350"/>
        <v/>
      </c>
    </row>
    <row r="41171" spans="8:8">
      <c r="H41171" t="str">
        <f t="shared" si="350"/>
        <v/>
      </c>
    </row>
    <row r="41172" spans="8:8">
      <c r="H41172" t="str">
        <f t="shared" si="350"/>
        <v/>
      </c>
    </row>
    <row r="41173" spans="8:8">
      <c r="H41173" t="str">
        <f t="shared" si="350"/>
        <v/>
      </c>
    </row>
    <row r="41174" spans="8:8">
      <c r="H41174" t="str">
        <f t="shared" si="350"/>
        <v/>
      </c>
    </row>
    <row r="41175" spans="8:8">
      <c r="H41175" t="str">
        <f t="shared" si="350"/>
        <v/>
      </c>
    </row>
    <row r="41176" spans="8:8">
      <c r="H41176" t="str">
        <f t="shared" si="350"/>
        <v/>
      </c>
    </row>
    <row r="41177" spans="8:8">
      <c r="H41177" t="str">
        <f t="shared" si="350"/>
        <v/>
      </c>
    </row>
    <row r="41178" spans="8:8">
      <c r="H41178" t="str">
        <f t="shared" si="350"/>
        <v/>
      </c>
    </row>
    <row r="41179" spans="8:8">
      <c r="H41179" t="str">
        <f t="shared" si="350"/>
        <v/>
      </c>
    </row>
    <row r="41180" spans="8:8">
      <c r="H41180" t="str">
        <f t="shared" si="350"/>
        <v/>
      </c>
    </row>
    <row r="41181" spans="8:8">
      <c r="H41181" t="str">
        <f t="shared" si="350"/>
        <v/>
      </c>
    </row>
    <row r="41182" spans="8:8">
      <c r="H41182" t="str">
        <f t="shared" si="350"/>
        <v/>
      </c>
    </row>
    <row r="41183" spans="8:8">
      <c r="H41183" t="str">
        <f t="shared" si="350"/>
        <v/>
      </c>
    </row>
    <row r="41184" spans="8:8">
      <c r="H41184" t="str">
        <f t="shared" si="350"/>
        <v/>
      </c>
    </row>
    <row r="41185" spans="8:8">
      <c r="H41185" t="str">
        <f t="shared" si="350"/>
        <v/>
      </c>
    </row>
    <row r="41186" spans="8:8">
      <c r="H41186" t="str">
        <f t="shared" ref="H41186:H41249" si="351">_xlfn.TEXTJOIN(", ", TRUE, G41186:G41186)</f>
        <v/>
      </c>
    </row>
    <row r="41187" spans="8:8">
      <c r="H41187" t="str">
        <f t="shared" si="351"/>
        <v/>
      </c>
    </row>
    <row r="41188" spans="8:8">
      <c r="H41188" t="str">
        <f t="shared" si="351"/>
        <v/>
      </c>
    </row>
    <row r="41189" spans="8:8">
      <c r="H41189" t="str">
        <f t="shared" si="351"/>
        <v/>
      </c>
    </row>
    <row r="41190" spans="8:8">
      <c r="H41190" t="str">
        <f t="shared" si="351"/>
        <v/>
      </c>
    </row>
    <row r="41191" spans="8:8">
      <c r="H41191" t="str">
        <f t="shared" si="351"/>
        <v/>
      </c>
    </row>
    <row r="41192" spans="8:8">
      <c r="H41192" t="str">
        <f t="shared" si="351"/>
        <v/>
      </c>
    </row>
    <row r="41193" spans="8:8">
      <c r="H41193" t="str">
        <f t="shared" si="351"/>
        <v/>
      </c>
    </row>
    <row r="41194" spans="8:8">
      <c r="H41194" t="str">
        <f t="shared" si="351"/>
        <v/>
      </c>
    </row>
    <row r="41195" spans="8:8">
      <c r="H41195" t="str">
        <f t="shared" si="351"/>
        <v/>
      </c>
    </row>
    <row r="41196" spans="8:8">
      <c r="H41196" t="str">
        <f t="shared" si="351"/>
        <v/>
      </c>
    </row>
    <row r="41197" spans="8:8">
      <c r="H41197" t="str">
        <f t="shared" si="351"/>
        <v/>
      </c>
    </row>
    <row r="41198" spans="8:8">
      <c r="H41198" t="str">
        <f t="shared" si="351"/>
        <v/>
      </c>
    </row>
    <row r="41199" spans="8:8">
      <c r="H41199" t="str">
        <f t="shared" si="351"/>
        <v/>
      </c>
    </row>
    <row r="41200" spans="8:8">
      <c r="H41200" t="str">
        <f t="shared" si="351"/>
        <v/>
      </c>
    </row>
    <row r="41201" spans="8:8">
      <c r="H41201" t="str">
        <f t="shared" si="351"/>
        <v/>
      </c>
    </row>
    <row r="41202" spans="8:8">
      <c r="H41202" t="str">
        <f t="shared" si="351"/>
        <v/>
      </c>
    </row>
    <row r="41203" spans="8:8">
      <c r="H41203" t="str">
        <f t="shared" si="351"/>
        <v/>
      </c>
    </row>
    <row r="41204" spans="8:8">
      <c r="H41204" t="str">
        <f t="shared" si="351"/>
        <v/>
      </c>
    </row>
    <row r="41205" spans="8:8">
      <c r="H41205" t="str">
        <f t="shared" si="351"/>
        <v/>
      </c>
    </row>
    <row r="41206" spans="8:8">
      <c r="H41206" t="str">
        <f t="shared" si="351"/>
        <v/>
      </c>
    </row>
    <row r="41207" spans="8:8">
      <c r="H41207" t="str">
        <f t="shared" si="351"/>
        <v/>
      </c>
    </row>
    <row r="41208" spans="8:8">
      <c r="H41208" t="str">
        <f t="shared" si="351"/>
        <v/>
      </c>
    </row>
    <row r="41209" spans="8:8">
      <c r="H41209" t="str">
        <f t="shared" si="351"/>
        <v/>
      </c>
    </row>
    <row r="41210" spans="8:8">
      <c r="H41210" t="str">
        <f t="shared" si="351"/>
        <v/>
      </c>
    </row>
    <row r="41211" spans="8:8">
      <c r="H41211" t="str">
        <f t="shared" si="351"/>
        <v/>
      </c>
    </row>
    <row r="41212" spans="8:8">
      <c r="H41212" t="str">
        <f t="shared" si="351"/>
        <v/>
      </c>
    </row>
    <row r="41213" spans="8:8">
      <c r="H41213" t="str">
        <f t="shared" si="351"/>
        <v/>
      </c>
    </row>
    <row r="41214" spans="8:8">
      <c r="H41214" t="str">
        <f t="shared" si="351"/>
        <v/>
      </c>
    </row>
    <row r="41215" spans="8:8">
      <c r="H41215" t="str">
        <f t="shared" si="351"/>
        <v/>
      </c>
    </row>
    <row r="41216" spans="8:8">
      <c r="H41216" t="str">
        <f t="shared" si="351"/>
        <v/>
      </c>
    </row>
    <row r="41217" spans="8:8">
      <c r="H41217" t="str">
        <f t="shared" si="351"/>
        <v/>
      </c>
    </row>
    <row r="41218" spans="8:8">
      <c r="H41218" t="str">
        <f t="shared" si="351"/>
        <v/>
      </c>
    </row>
    <row r="41219" spans="8:8">
      <c r="H41219" t="str">
        <f t="shared" si="351"/>
        <v/>
      </c>
    </row>
    <row r="41220" spans="8:8">
      <c r="H41220" t="str">
        <f t="shared" si="351"/>
        <v/>
      </c>
    </row>
    <row r="41221" spans="8:8">
      <c r="H41221" t="str">
        <f t="shared" si="351"/>
        <v/>
      </c>
    </row>
    <row r="41222" spans="8:8">
      <c r="H41222" t="str">
        <f t="shared" si="351"/>
        <v/>
      </c>
    </row>
    <row r="41223" spans="8:8">
      <c r="H41223" t="str">
        <f t="shared" si="351"/>
        <v/>
      </c>
    </row>
    <row r="41224" spans="8:8">
      <c r="H41224" t="str">
        <f t="shared" si="351"/>
        <v/>
      </c>
    </row>
    <row r="41225" spans="8:8">
      <c r="H41225" t="str">
        <f t="shared" si="351"/>
        <v/>
      </c>
    </row>
    <row r="41226" spans="8:8">
      <c r="H41226" t="str">
        <f t="shared" si="351"/>
        <v/>
      </c>
    </row>
    <row r="41227" spans="8:8">
      <c r="H41227" t="str">
        <f t="shared" si="351"/>
        <v/>
      </c>
    </row>
    <row r="41228" spans="8:8">
      <c r="H41228" t="str">
        <f t="shared" si="351"/>
        <v/>
      </c>
    </row>
    <row r="41229" spans="8:8">
      <c r="H41229" t="str">
        <f t="shared" si="351"/>
        <v/>
      </c>
    </row>
    <row r="41230" spans="8:8">
      <c r="H41230" t="str">
        <f t="shared" si="351"/>
        <v/>
      </c>
    </row>
    <row r="41231" spans="8:8">
      <c r="H41231" t="str">
        <f t="shared" si="351"/>
        <v/>
      </c>
    </row>
    <row r="41232" spans="8:8">
      <c r="H41232" t="str">
        <f t="shared" si="351"/>
        <v/>
      </c>
    </row>
    <row r="41233" spans="8:8">
      <c r="H41233" t="str">
        <f t="shared" si="351"/>
        <v/>
      </c>
    </row>
    <row r="41234" spans="8:8">
      <c r="H41234" t="str">
        <f t="shared" si="351"/>
        <v/>
      </c>
    </row>
    <row r="41235" spans="8:8">
      <c r="H41235" t="str">
        <f t="shared" si="351"/>
        <v/>
      </c>
    </row>
    <row r="41236" spans="8:8">
      <c r="H41236" t="str">
        <f t="shared" si="351"/>
        <v/>
      </c>
    </row>
    <row r="41237" spans="8:8">
      <c r="H41237" t="str">
        <f t="shared" si="351"/>
        <v/>
      </c>
    </row>
    <row r="41238" spans="8:8">
      <c r="H41238" t="str">
        <f t="shared" si="351"/>
        <v/>
      </c>
    </row>
    <row r="41239" spans="8:8">
      <c r="H41239" t="str">
        <f t="shared" si="351"/>
        <v/>
      </c>
    </row>
    <row r="41240" spans="8:8">
      <c r="H41240" t="str">
        <f t="shared" si="351"/>
        <v/>
      </c>
    </row>
    <row r="41241" spans="8:8">
      <c r="H41241" t="str">
        <f t="shared" si="351"/>
        <v/>
      </c>
    </row>
    <row r="41242" spans="8:8">
      <c r="H41242" t="str">
        <f t="shared" si="351"/>
        <v/>
      </c>
    </row>
    <row r="41243" spans="8:8">
      <c r="H41243" t="str">
        <f t="shared" si="351"/>
        <v/>
      </c>
    </row>
    <row r="41244" spans="8:8">
      <c r="H41244" t="str">
        <f t="shared" si="351"/>
        <v/>
      </c>
    </row>
    <row r="41245" spans="8:8">
      <c r="H41245" t="str">
        <f t="shared" si="351"/>
        <v/>
      </c>
    </row>
    <row r="41246" spans="8:8">
      <c r="H41246" t="str">
        <f t="shared" si="351"/>
        <v/>
      </c>
    </row>
    <row r="41247" spans="8:8">
      <c r="H41247" t="str">
        <f t="shared" si="351"/>
        <v/>
      </c>
    </row>
    <row r="41248" spans="8:8">
      <c r="H41248" t="str">
        <f t="shared" si="351"/>
        <v/>
      </c>
    </row>
    <row r="41249" spans="8:8">
      <c r="H41249" t="str">
        <f t="shared" si="351"/>
        <v/>
      </c>
    </row>
    <row r="41250" spans="8:8">
      <c r="H41250" t="str">
        <f t="shared" ref="H41250:H41313" si="352">_xlfn.TEXTJOIN(", ", TRUE, G41250:G41250)</f>
        <v/>
      </c>
    </row>
    <row r="41251" spans="8:8">
      <c r="H41251" t="str">
        <f t="shared" si="352"/>
        <v/>
      </c>
    </row>
    <row r="41252" spans="8:8">
      <c r="H41252" t="str">
        <f t="shared" si="352"/>
        <v/>
      </c>
    </row>
    <row r="41253" spans="8:8">
      <c r="H41253" t="str">
        <f t="shared" si="352"/>
        <v/>
      </c>
    </row>
    <row r="41254" spans="8:8">
      <c r="H41254" t="str">
        <f t="shared" si="352"/>
        <v/>
      </c>
    </row>
    <row r="41255" spans="8:8">
      <c r="H41255" t="str">
        <f t="shared" si="352"/>
        <v/>
      </c>
    </row>
    <row r="41256" spans="8:8">
      <c r="H41256" t="str">
        <f t="shared" si="352"/>
        <v/>
      </c>
    </row>
    <row r="41257" spans="8:8">
      <c r="H41257" t="str">
        <f t="shared" si="352"/>
        <v/>
      </c>
    </row>
    <row r="41258" spans="8:8">
      <c r="H41258" t="str">
        <f t="shared" si="352"/>
        <v/>
      </c>
    </row>
    <row r="41259" spans="8:8">
      <c r="H41259" t="str">
        <f t="shared" si="352"/>
        <v/>
      </c>
    </row>
    <row r="41260" spans="8:8">
      <c r="H41260" t="str">
        <f t="shared" si="352"/>
        <v/>
      </c>
    </row>
    <row r="41261" spans="8:8">
      <c r="H41261" t="str">
        <f t="shared" si="352"/>
        <v/>
      </c>
    </row>
    <row r="41262" spans="8:8">
      <c r="H41262" t="str">
        <f t="shared" si="352"/>
        <v/>
      </c>
    </row>
    <row r="41263" spans="8:8">
      <c r="H41263" t="str">
        <f t="shared" si="352"/>
        <v/>
      </c>
    </row>
    <row r="41264" spans="8:8">
      <c r="H41264" t="str">
        <f t="shared" si="352"/>
        <v/>
      </c>
    </row>
    <row r="41265" spans="8:8">
      <c r="H41265" t="str">
        <f t="shared" si="352"/>
        <v/>
      </c>
    </row>
    <row r="41266" spans="8:8">
      <c r="H41266" t="str">
        <f t="shared" si="352"/>
        <v/>
      </c>
    </row>
    <row r="41267" spans="8:8">
      <c r="H41267" t="str">
        <f t="shared" si="352"/>
        <v/>
      </c>
    </row>
    <row r="41268" spans="8:8">
      <c r="H41268" t="str">
        <f t="shared" si="352"/>
        <v/>
      </c>
    </row>
    <row r="41269" spans="8:8">
      <c r="H41269" t="str">
        <f t="shared" si="352"/>
        <v/>
      </c>
    </row>
    <row r="41270" spans="8:8">
      <c r="H41270" t="str">
        <f t="shared" si="352"/>
        <v/>
      </c>
    </row>
    <row r="41271" spans="8:8">
      <c r="H41271" t="str">
        <f t="shared" si="352"/>
        <v/>
      </c>
    </row>
    <row r="41272" spans="8:8">
      <c r="H41272" t="str">
        <f t="shared" si="352"/>
        <v/>
      </c>
    </row>
    <row r="41273" spans="8:8">
      <c r="H41273" t="str">
        <f t="shared" si="352"/>
        <v/>
      </c>
    </row>
    <row r="41274" spans="8:8">
      <c r="H41274" t="str">
        <f t="shared" si="352"/>
        <v/>
      </c>
    </row>
    <row r="41275" spans="8:8">
      <c r="H41275" t="str">
        <f t="shared" si="352"/>
        <v/>
      </c>
    </row>
    <row r="41276" spans="8:8">
      <c r="H41276" t="str">
        <f t="shared" si="352"/>
        <v/>
      </c>
    </row>
    <row r="41277" spans="8:8">
      <c r="H41277" t="str">
        <f t="shared" si="352"/>
        <v/>
      </c>
    </row>
    <row r="41278" spans="8:8">
      <c r="H41278" t="str">
        <f t="shared" si="352"/>
        <v/>
      </c>
    </row>
    <row r="41279" spans="8:8">
      <c r="H41279" t="str">
        <f t="shared" si="352"/>
        <v/>
      </c>
    </row>
    <row r="41280" spans="8:8">
      <c r="H41280" t="str">
        <f t="shared" si="352"/>
        <v/>
      </c>
    </row>
    <row r="41281" spans="8:8">
      <c r="H41281" t="str">
        <f t="shared" si="352"/>
        <v/>
      </c>
    </row>
    <row r="41282" spans="8:8">
      <c r="H41282" t="str">
        <f t="shared" si="352"/>
        <v/>
      </c>
    </row>
    <row r="41283" spans="8:8">
      <c r="H41283" t="str">
        <f t="shared" si="352"/>
        <v/>
      </c>
    </row>
    <row r="41284" spans="8:8">
      <c r="H41284" t="str">
        <f t="shared" si="352"/>
        <v/>
      </c>
    </row>
    <row r="41285" spans="8:8">
      <c r="H41285" t="str">
        <f t="shared" si="352"/>
        <v/>
      </c>
    </row>
    <row r="41286" spans="8:8">
      <c r="H41286" t="str">
        <f t="shared" si="352"/>
        <v/>
      </c>
    </row>
    <row r="41287" spans="8:8">
      <c r="H41287" t="str">
        <f t="shared" si="352"/>
        <v/>
      </c>
    </row>
    <row r="41288" spans="8:8">
      <c r="H41288" t="str">
        <f t="shared" si="352"/>
        <v/>
      </c>
    </row>
    <row r="41289" spans="8:8">
      <c r="H41289" t="str">
        <f t="shared" si="352"/>
        <v/>
      </c>
    </row>
    <row r="41290" spans="8:8">
      <c r="H41290" t="str">
        <f t="shared" si="352"/>
        <v/>
      </c>
    </row>
    <row r="41291" spans="8:8">
      <c r="H41291" t="str">
        <f t="shared" si="352"/>
        <v/>
      </c>
    </row>
    <row r="41292" spans="8:8">
      <c r="H41292" t="str">
        <f t="shared" si="352"/>
        <v/>
      </c>
    </row>
    <row r="41293" spans="8:8">
      <c r="H41293" t="str">
        <f t="shared" si="352"/>
        <v/>
      </c>
    </row>
    <row r="41294" spans="8:8">
      <c r="H41294" t="str">
        <f t="shared" si="352"/>
        <v/>
      </c>
    </row>
    <row r="41295" spans="8:8">
      <c r="H41295" t="str">
        <f t="shared" si="352"/>
        <v/>
      </c>
    </row>
    <row r="41296" spans="8:8">
      <c r="H41296" t="str">
        <f t="shared" si="352"/>
        <v/>
      </c>
    </row>
    <row r="41297" spans="8:8">
      <c r="H41297" t="str">
        <f t="shared" si="352"/>
        <v/>
      </c>
    </row>
    <row r="41298" spans="8:8">
      <c r="H41298" t="str">
        <f t="shared" si="352"/>
        <v/>
      </c>
    </row>
    <row r="41299" spans="8:8">
      <c r="H41299" t="str">
        <f t="shared" si="352"/>
        <v/>
      </c>
    </row>
    <row r="41300" spans="8:8">
      <c r="H41300" t="str">
        <f t="shared" si="352"/>
        <v/>
      </c>
    </row>
    <row r="41301" spans="8:8">
      <c r="H41301" t="str">
        <f t="shared" si="352"/>
        <v/>
      </c>
    </row>
    <row r="41302" spans="8:8">
      <c r="H41302" t="str">
        <f t="shared" si="352"/>
        <v/>
      </c>
    </row>
    <row r="41303" spans="8:8">
      <c r="H41303" t="str">
        <f t="shared" si="352"/>
        <v/>
      </c>
    </row>
    <row r="41304" spans="8:8">
      <c r="H41304" t="str">
        <f t="shared" si="352"/>
        <v/>
      </c>
    </row>
    <row r="41305" spans="8:8">
      <c r="H41305" t="str">
        <f t="shared" si="352"/>
        <v/>
      </c>
    </row>
    <row r="41306" spans="8:8">
      <c r="H41306" t="str">
        <f t="shared" si="352"/>
        <v/>
      </c>
    </row>
    <row r="41307" spans="8:8">
      <c r="H41307" t="str">
        <f t="shared" si="352"/>
        <v/>
      </c>
    </row>
    <row r="41308" spans="8:8">
      <c r="H41308" t="str">
        <f t="shared" si="352"/>
        <v/>
      </c>
    </row>
    <row r="41309" spans="8:8">
      <c r="H41309" t="str">
        <f t="shared" si="352"/>
        <v/>
      </c>
    </row>
    <row r="41310" spans="8:8">
      <c r="H41310" t="str">
        <f t="shared" si="352"/>
        <v/>
      </c>
    </row>
    <row r="41311" spans="8:8">
      <c r="H41311" t="str">
        <f t="shared" si="352"/>
        <v/>
      </c>
    </row>
    <row r="41312" spans="8:8">
      <c r="H41312" t="str">
        <f t="shared" si="352"/>
        <v/>
      </c>
    </row>
    <row r="41313" spans="8:8">
      <c r="H41313" t="str">
        <f t="shared" si="352"/>
        <v/>
      </c>
    </row>
    <row r="41314" spans="8:8">
      <c r="H41314" t="str">
        <f t="shared" ref="H41314:H41377" si="353">_xlfn.TEXTJOIN(", ", TRUE, G41314:G41314)</f>
        <v/>
      </c>
    </row>
    <row r="41315" spans="8:8">
      <c r="H41315" t="str">
        <f t="shared" si="353"/>
        <v/>
      </c>
    </row>
    <row r="41316" spans="8:8">
      <c r="H41316" t="str">
        <f t="shared" si="353"/>
        <v/>
      </c>
    </row>
    <row r="41317" spans="8:8">
      <c r="H41317" t="str">
        <f t="shared" si="353"/>
        <v/>
      </c>
    </row>
    <row r="41318" spans="8:8">
      <c r="H41318" t="str">
        <f t="shared" si="353"/>
        <v/>
      </c>
    </row>
    <row r="41319" spans="8:8">
      <c r="H41319" t="str">
        <f t="shared" si="353"/>
        <v/>
      </c>
    </row>
    <row r="41320" spans="8:8">
      <c r="H41320" t="str">
        <f t="shared" si="353"/>
        <v/>
      </c>
    </row>
    <row r="41321" spans="8:8">
      <c r="H41321" t="str">
        <f t="shared" si="353"/>
        <v/>
      </c>
    </row>
    <row r="41322" spans="8:8">
      <c r="H41322" t="str">
        <f t="shared" si="353"/>
        <v/>
      </c>
    </row>
    <row r="41323" spans="8:8">
      <c r="H41323" t="str">
        <f t="shared" si="353"/>
        <v/>
      </c>
    </row>
    <row r="41324" spans="8:8">
      <c r="H41324" t="str">
        <f t="shared" si="353"/>
        <v/>
      </c>
    </row>
    <row r="41325" spans="8:8">
      <c r="H41325" t="str">
        <f t="shared" si="353"/>
        <v/>
      </c>
    </row>
    <row r="41326" spans="8:8">
      <c r="H41326" t="str">
        <f t="shared" si="353"/>
        <v/>
      </c>
    </row>
    <row r="41327" spans="8:8">
      <c r="H41327" t="str">
        <f t="shared" si="353"/>
        <v/>
      </c>
    </row>
    <row r="41328" spans="8:8">
      <c r="H41328" t="str">
        <f t="shared" si="353"/>
        <v/>
      </c>
    </row>
    <row r="41329" spans="8:8">
      <c r="H41329" t="str">
        <f t="shared" si="353"/>
        <v/>
      </c>
    </row>
    <row r="41330" spans="8:8">
      <c r="H41330" t="str">
        <f t="shared" si="353"/>
        <v/>
      </c>
    </row>
    <row r="41331" spans="8:8">
      <c r="H41331" t="str">
        <f t="shared" si="353"/>
        <v/>
      </c>
    </row>
    <row r="41332" spans="8:8">
      <c r="H41332" t="str">
        <f t="shared" si="353"/>
        <v/>
      </c>
    </row>
    <row r="41333" spans="8:8">
      <c r="H41333" t="str">
        <f t="shared" si="353"/>
        <v/>
      </c>
    </row>
    <row r="41334" spans="8:8">
      <c r="H41334" t="str">
        <f t="shared" si="353"/>
        <v/>
      </c>
    </row>
    <row r="41335" spans="8:8">
      <c r="H41335" t="str">
        <f t="shared" si="353"/>
        <v/>
      </c>
    </row>
    <row r="41336" spans="8:8">
      <c r="H41336" t="str">
        <f t="shared" si="353"/>
        <v/>
      </c>
    </row>
    <row r="41337" spans="8:8">
      <c r="H41337" t="str">
        <f t="shared" si="353"/>
        <v/>
      </c>
    </row>
    <row r="41338" spans="8:8">
      <c r="H41338" t="str">
        <f t="shared" si="353"/>
        <v/>
      </c>
    </row>
    <row r="41339" spans="8:8">
      <c r="H41339" t="str">
        <f t="shared" si="353"/>
        <v/>
      </c>
    </row>
    <row r="41340" spans="8:8">
      <c r="H41340" t="str">
        <f t="shared" si="353"/>
        <v/>
      </c>
    </row>
    <row r="41341" spans="8:8">
      <c r="H41341" t="str">
        <f t="shared" si="353"/>
        <v/>
      </c>
    </row>
    <row r="41342" spans="8:8">
      <c r="H41342" t="str">
        <f t="shared" si="353"/>
        <v/>
      </c>
    </row>
    <row r="41343" spans="8:8">
      <c r="H41343" t="str">
        <f t="shared" si="353"/>
        <v/>
      </c>
    </row>
    <row r="41344" spans="8:8">
      <c r="H41344" t="str">
        <f t="shared" si="353"/>
        <v/>
      </c>
    </row>
    <row r="41345" spans="8:8">
      <c r="H41345" t="str">
        <f t="shared" si="353"/>
        <v/>
      </c>
    </row>
    <row r="41346" spans="8:8">
      <c r="H41346" t="str">
        <f t="shared" si="353"/>
        <v/>
      </c>
    </row>
    <row r="41347" spans="8:8">
      <c r="H41347" t="str">
        <f t="shared" si="353"/>
        <v/>
      </c>
    </row>
    <row r="41348" spans="8:8">
      <c r="H41348" t="str">
        <f t="shared" si="353"/>
        <v/>
      </c>
    </row>
    <row r="41349" spans="8:8">
      <c r="H41349" t="str">
        <f t="shared" si="353"/>
        <v/>
      </c>
    </row>
    <row r="41350" spans="8:8">
      <c r="H41350" t="str">
        <f t="shared" si="353"/>
        <v/>
      </c>
    </row>
    <row r="41351" spans="8:8">
      <c r="H41351" t="str">
        <f t="shared" si="353"/>
        <v/>
      </c>
    </row>
    <row r="41352" spans="8:8">
      <c r="H41352" t="str">
        <f t="shared" si="353"/>
        <v/>
      </c>
    </row>
    <row r="41353" spans="8:8">
      <c r="H41353" t="str">
        <f t="shared" si="353"/>
        <v/>
      </c>
    </row>
    <row r="41354" spans="8:8">
      <c r="H41354" t="str">
        <f t="shared" si="353"/>
        <v/>
      </c>
    </row>
    <row r="41355" spans="8:8">
      <c r="H41355" t="str">
        <f t="shared" si="353"/>
        <v/>
      </c>
    </row>
    <row r="41356" spans="8:8">
      <c r="H41356" t="str">
        <f t="shared" si="353"/>
        <v/>
      </c>
    </row>
    <row r="41357" spans="8:8">
      <c r="H41357" t="str">
        <f t="shared" si="353"/>
        <v/>
      </c>
    </row>
    <row r="41358" spans="8:8">
      <c r="H41358" t="str">
        <f t="shared" si="353"/>
        <v/>
      </c>
    </row>
    <row r="41359" spans="8:8">
      <c r="H41359" t="str">
        <f t="shared" si="353"/>
        <v/>
      </c>
    </row>
    <row r="41360" spans="8:8">
      <c r="H41360" t="str">
        <f t="shared" si="353"/>
        <v/>
      </c>
    </row>
    <row r="41361" spans="8:8">
      <c r="H41361" t="str">
        <f t="shared" si="353"/>
        <v/>
      </c>
    </row>
    <row r="41362" spans="8:8">
      <c r="H41362" t="str">
        <f t="shared" si="353"/>
        <v/>
      </c>
    </row>
    <row r="41363" spans="8:8">
      <c r="H41363" t="str">
        <f t="shared" si="353"/>
        <v/>
      </c>
    </row>
    <row r="41364" spans="8:8">
      <c r="H41364" t="str">
        <f t="shared" si="353"/>
        <v/>
      </c>
    </row>
    <row r="41365" spans="8:8">
      <c r="H41365" t="str">
        <f t="shared" si="353"/>
        <v/>
      </c>
    </row>
    <row r="41366" spans="8:8">
      <c r="H41366" t="str">
        <f t="shared" si="353"/>
        <v/>
      </c>
    </row>
    <row r="41367" spans="8:8">
      <c r="H41367" t="str">
        <f t="shared" si="353"/>
        <v/>
      </c>
    </row>
    <row r="41368" spans="8:8">
      <c r="H41368" t="str">
        <f t="shared" si="353"/>
        <v/>
      </c>
    </row>
    <row r="41369" spans="8:8">
      <c r="H41369" t="str">
        <f t="shared" si="353"/>
        <v/>
      </c>
    </row>
    <row r="41370" spans="8:8">
      <c r="H41370" t="str">
        <f t="shared" si="353"/>
        <v/>
      </c>
    </row>
    <row r="41371" spans="8:8">
      <c r="H41371" t="str">
        <f t="shared" si="353"/>
        <v/>
      </c>
    </row>
    <row r="41372" spans="8:8">
      <c r="H41372" t="str">
        <f t="shared" si="353"/>
        <v/>
      </c>
    </row>
    <row r="41373" spans="8:8">
      <c r="H41373" t="str">
        <f t="shared" si="353"/>
        <v/>
      </c>
    </row>
    <row r="41374" spans="8:8">
      <c r="H41374" t="str">
        <f t="shared" si="353"/>
        <v/>
      </c>
    </row>
    <row r="41375" spans="8:8">
      <c r="H41375" t="str">
        <f t="shared" si="353"/>
        <v/>
      </c>
    </row>
    <row r="41376" spans="8:8">
      <c r="H41376" t="str">
        <f t="shared" si="353"/>
        <v/>
      </c>
    </row>
    <row r="41377" spans="8:8">
      <c r="H41377" t="str">
        <f t="shared" si="353"/>
        <v/>
      </c>
    </row>
    <row r="41378" spans="8:8">
      <c r="H41378" t="str">
        <f t="shared" ref="H41378:H41441" si="354">_xlfn.TEXTJOIN(", ", TRUE, G41378:G41378)</f>
        <v/>
      </c>
    </row>
    <row r="41379" spans="8:8">
      <c r="H41379" t="str">
        <f t="shared" si="354"/>
        <v/>
      </c>
    </row>
    <row r="41380" spans="8:8">
      <c r="H41380" t="str">
        <f t="shared" si="354"/>
        <v/>
      </c>
    </row>
    <row r="41381" spans="8:8">
      <c r="H41381" t="str">
        <f t="shared" si="354"/>
        <v/>
      </c>
    </row>
    <row r="41382" spans="8:8">
      <c r="H41382" t="str">
        <f t="shared" si="354"/>
        <v/>
      </c>
    </row>
    <row r="41383" spans="8:8">
      <c r="H41383" t="str">
        <f t="shared" si="354"/>
        <v/>
      </c>
    </row>
    <row r="41384" spans="8:8">
      <c r="H41384" t="str">
        <f t="shared" si="354"/>
        <v/>
      </c>
    </row>
    <row r="41385" spans="8:8">
      <c r="H41385" t="str">
        <f t="shared" si="354"/>
        <v/>
      </c>
    </row>
    <row r="41386" spans="8:8">
      <c r="H41386" t="str">
        <f t="shared" si="354"/>
        <v/>
      </c>
    </row>
    <row r="41387" spans="8:8">
      <c r="H41387" t="str">
        <f t="shared" si="354"/>
        <v/>
      </c>
    </row>
    <row r="41388" spans="8:8">
      <c r="H41388" t="str">
        <f t="shared" si="354"/>
        <v/>
      </c>
    </row>
    <row r="41389" spans="8:8">
      <c r="H41389" t="str">
        <f t="shared" si="354"/>
        <v/>
      </c>
    </row>
    <row r="41390" spans="8:8">
      <c r="H41390" t="str">
        <f t="shared" si="354"/>
        <v/>
      </c>
    </row>
    <row r="41391" spans="8:8">
      <c r="H41391" t="str">
        <f t="shared" si="354"/>
        <v/>
      </c>
    </row>
    <row r="41392" spans="8:8">
      <c r="H41392" t="str">
        <f t="shared" si="354"/>
        <v/>
      </c>
    </row>
    <row r="41393" spans="8:8">
      <c r="H41393" t="str">
        <f t="shared" si="354"/>
        <v/>
      </c>
    </row>
    <row r="41394" spans="8:8">
      <c r="H41394" t="str">
        <f t="shared" si="354"/>
        <v/>
      </c>
    </row>
    <row r="41395" spans="8:8">
      <c r="H41395" t="str">
        <f t="shared" si="354"/>
        <v/>
      </c>
    </row>
    <row r="41396" spans="8:8">
      <c r="H41396" t="str">
        <f t="shared" si="354"/>
        <v/>
      </c>
    </row>
    <row r="41397" spans="8:8">
      <c r="H41397" t="str">
        <f t="shared" si="354"/>
        <v/>
      </c>
    </row>
    <row r="41398" spans="8:8">
      <c r="H41398" t="str">
        <f t="shared" si="354"/>
        <v/>
      </c>
    </row>
    <row r="41399" spans="8:8">
      <c r="H41399" t="str">
        <f t="shared" si="354"/>
        <v/>
      </c>
    </row>
    <row r="41400" spans="8:8">
      <c r="H41400" t="str">
        <f t="shared" si="354"/>
        <v/>
      </c>
    </row>
    <row r="41401" spans="8:8">
      <c r="H41401" t="str">
        <f t="shared" si="354"/>
        <v/>
      </c>
    </row>
    <row r="41402" spans="8:8">
      <c r="H41402" t="str">
        <f t="shared" si="354"/>
        <v/>
      </c>
    </row>
    <row r="41403" spans="8:8">
      <c r="H41403" t="str">
        <f t="shared" si="354"/>
        <v/>
      </c>
    </row>
    <row r="41404" spans="8:8">
      <c r="H41404" t="str">
        <f t="shared" si="354"/>
        <v/>
      </c>
    </row>
    <row r="41405" spans="8:8">
      <c r="H41405" t="str">
        <f t="shared" si="354"/>
        <v/>
      </c>
    </row>
    <row r="41406" spans="8:8">
      <c r="H41406" t="str">
        <f t="shared" si="354"/>
        <v/>
      </c>
    </row>
    <row r="41407" spans="8:8">
      <c r="H41407" t="str">
        <f t="shared" si="354"/>
        <v/>
      </c>
    </row>
    <row r="41408" spans="8:8">
      <c r="H41408" t="str">
        <f t="shared" si="354"/>
        <v/>
      </c>
    </row>
    <row r="41409" spans="8:8">
      <c r="H41409" t="str">
        <f t="shared" si="354"/>
        <v/>
      </c>
    </row>
    <row r="41410" spans="8:8">
      <c r="H41410" t="str">
        <f t="shared" si="354"/>
        <v/>
      </c>
    </row>
    <row r="41411" spans="8:8">
      <c r="H41411" t="str">
        <f t="shared" si="354"/>
        <v/>
      </c>
    </row>
    <row r="41412" spans="8:8">
      <c r="H41412" t="str">
        <f t="shared" si="354"/>
        <v/>
      </c>
    </row>
    <row r="41413" spans="8:8">
      <c r="H41413" t="str">
        <f t="shared" si="354"/>
        <v/>
      </c>
    </row>
    <row r="41414" spans="8:8">
      <c r="H41414" t="str">
        <f t="shared" si="354"/>
        <v/>
      </c>
    </row>
    <row r="41415" spans="8:8">
      <c r="H41415" t="str">
        <f t="shared" si="354"/>
        <v/>
      </c>
    </row>
    <row r="41416" spans="8:8">
      <c r="H41416" t="str">
        <f t="shared" si="354"/>
        <v/>
      </c>
    </row>
    <row r="41417" spans="8:8">
      <c r="H41417" t="str">
        <f t="shared" si="354"/>
        <v/>
      </c>
    </row>
    <row r="41418" spans="8:8">
      <c r="H41418" t="str">
        <f t="shared" si="354"/>
        <v/>
      </c>
    </row>
    <row r="41419" spans="8:8">
      <c r="H41419" t="str">
        <f t="shared" si="354"/>
        <v/>
      </c>
    </row>
    <row r="41420" spans="8:8">
      <c r="H41420" t="str">
        <f t="shared" si="354"/>
        <v/>
      </c>
    </row>
    <row r="41421" spans="8:8">
      <c r="H41421" t="str">
        <f t="shared" si="354"/>
        <v/>
      </c>
    </row>
    <row r="41422" spans="8:8">
      <c r="H41422" t="str">
        <f t="shared" si="354"/>
        <v/>
      </c>
    </row>
    <row r="41423" spans="8:8">
      <c r="H41423" t="str">
        <f t="shared" si="354"/>
        <v/>
      </c>
    </row>
    <row r="41424" spans="8:8">
      <c r="H41424" t="str">
        <f t="shared" si="354"/>
        <v/>
      </c>
    </row>
    <row r="41425" spans="8:8">
      <c r="H41425" t="str">
        <f t="shared" si="354"/>
        <v/>
      </c>
    </row>
    <row r="41426" spans="8:8">
      <c r="H41426" t="str">
        <f t="shared" si="354"/>
        <v/>
      </c>
    </row>
    <row r="41427" spans="8:8">
      <c r="H41427" t="str">
        <f t="shared" si="354"/>
        <v/>
      </c>
    </row>
    <row r="41428" spans="8:8">
      <c r="H41428" t="str">
        <f t="shared" si="354"/>
        <v/>
      </c>
    </row>
    <row r="41429" spans="8:8">
      <c r="H41429" t="str">
        <f t="shared" si="354"/>
        <v/>
      </c>
    </row>
    <row r="41430" spans="8:8">
      <c r="H41430" t="str">
        <f t="shared" si="354"/>
        <v/>
      </c>
    </row>
    <row r="41431" spans="8:8">
      <c r="H41431" t="str">
        <f t="shared" si="354"/>
        <v/>
      </c>
    </row>
    <row r="41432" spans="8:8">
      <c r="H41432" t="str">
        <f t="shared" si="354"/>
        <v/>
      </c>
    </row>
    <row r="41433" spans="8:8">
      <c r="H41433" t="str">
        <f t="shared" si="354"/>
        <v/>
      </c>
    </row>
    <row r="41434" spans="8:8">
      <c r="H41434" t="str">
        <f t="shared" si="354"/>
        <v/>
      </c>
    </row>
    <row r="41435" spans="8:8">
      <c r="H41435" t="str">
        <f t="shared" si="354"/>
        <v/>
      </c>
    </row>
    <row r="41436" spans="8:8">
      <c r="H41436" t="str">
        <f t="shared" si="354"/>
        <v/>
      </c>
    </row>
    <row r="41437" spans="8:8">
      <c r="H41437" t="str">
        <f t="shared" si="354"/>
        <v/>
      </c>
    </row>
    <row r="41438" spans="8:8">
      <c r="H41438" t="str">
        <f t="shared" si="354"/>
        <v/>
      </c>
    </row>
    <row r="41439" spans="8:8">
      <c r="H41439" t="str">
        <f t="shared" si="354"/>
        <v/>
      </c>
    </row>
    <row r="41440" spans="8:8">
      <c r="H41440" t="str">
        <f t="shared" si="354"/>
        <v/>
      </c>
    </row>
    <row r="41441" spans="8:8">
      <c r="H41441" t="str">
        <f t="shared" si="354"/>
        <v/>
      </c>
    </row>
    <row r="41442" spans="8:8">
      <c r="H41442" t="str">
        <f t="shared" ref="H41442:H41505" si="355">_xlfn.TEXTJOIN(", ", TRUE, G41442:G41442)</f>
        <v/>
      </c>
    </row>
    <row r="41443" spans="8:8">
      <c r="H41443" t="str">
        <f t="shared" si="355"/>
        <v/>
      </c>
    </row>
    <row r="41444" spans="8:8">
      <c r="H41444" t="str">
        <f t="shared" si="355"/>
        <v/>
      </c>
    </row>
    <row r="41445" spans="8:8">
      <c r="H41445" t="str">
        <f t="shared" si="355"/>
        <v/>
      </c>
    </row>
    <row r="41446" spans="8:8">
      <c r="H41446" t="str">
        <f t="shared" si="355"/>
        <v/>
      </c>
    </row>
    <row r="41447" spans="8:8">
      <c r="H41447" t="str">
        <f t="shared" si="355"/>
        <v/>
      </c>
    </row>
    <row r="41448" spans="8:8">
      <c r="H41448" t="str">
        <f t="shared" si="355"/>
        <v/>
      </c>
    </row>
    <row r="41449" spans="8:8">
      <c r="H41449" t="str">
        <f t="shared" si="355"/>
        <v/>
      </c>
    </row>
    <row r="41450" spans="8:8">
      <c r="H41450" t="str">
        <f t="shared" si="355"/>
        <v/>
      </c>
    </row>
    <row r="41451" spans="8:8">
      <c r="H41451" t="str">
        <f t="shared" si="355"/>
        <v/>
      </c>
    </row>
    <row r="41452" spans="8:8">
      <c r="H41452" t="str">
        <f t="shared" si="355"/>
        <v/>
      </c>
    </row>
    <row r="41453" spans="8:8">
      <c r="H41453" t="str">
        <f t="shared" si="355"/>
        <v/>
      </c>
    </row>
    <row r="41454" spans="8:8">
      <c r="H41454" t="str">
        <f t="shared" si="355"/>
        <v/>
      </c>
    </row>
    <row r="41455" spans="8:8">
      <c r="H41455" t="str">
        <f t="shared" si="355"/>
        <v/>
      </c>
    </row>
    <row r="41456" spans="8:8">
      <c r="H41456" t="str">
        <f t="shared" si="355"/>
        <v/>
      </c>
    </row>
    <row r="41457" spans="8:8">
      <c r="H41457" t="str">
        <f t="shared" si="355"/>
        <v/>
      </c>
    </row>
    <row r="41458" spans="8:8">
      <c r="H41458" t="str">
        <f t="shared" si="355"/>
        <v/>
      </c>
    </row>
    <row r="41459" spans="8:8">
      <c r="H41459" t="str">
        <f t="shared" si="355"/>
        <v/>
      </c>
    </row>
    <row r="41460" spans="8:8">
      <c r="H41460" t="str">
        <f t="shared" si="355"/>
        <v/>
      </c>
    </row>
    <row r="41461" spans="8:8">
      <c r="H41461" t="str">
        <f t="shared" si="355"/>
        <v/>
      </c>
    </row>
    <row r="41462" spans="8:8">
      <c r="H41462" t="str">
        <f t="shared" si="355"/>
        <v/>
      </c>
    </row>
    <row r="41463" spans="8:8">
      <c r="H41463" t="str">
        <f t="shared" si="355"/>
        <v/>
      </c>
    </row>
    <row r="41464" spans="8:8">
      <c r="H41464" t="str">
        <f t="shared" si="355"/>
        <v/>
      </c>
    </row>
    <row r="41465" spans="8:8">
      <c r="H41465" t="str">
        <f t="shared" si="355"/>
        <v/>
      </c>
    </row>
    <row r="41466" spans="8:8">
      <c r="H41466" t="str">
        <f t="shared" si="355"/>
        <v/>
      </c>
    </row>
    <row r="41467" spans="8:8">
      <c r="H41467" t="str">
        <f t="shared" si="355"/>
        <v/>
      </c>
    </row>
    <row r="41468" spans="8:8">
      <c r="H41468" t="str">
        <f t="shared" si="355"/>
        <v/>
      </c>
    </row>
    <row r="41469" spans="8:8">
      <c r="H41469" t="str">
        <f t="shared" si="355"/>
        <v/>
      </c>
    </row>
    <row r="41470" spans="8:8">
      <c r="H41470" t="str">
        <f t="shared" si="355"/>
        <v/>
      </c>
    </row>
    <row r="41471" spans="8:8">
      <c r="H41471" t="str">
        <f t="shared" si="355"/>
        <v/>
      </c>
    </row>
    <row r="41472" spans="8:8">
      <c r="H41472" t="str">
        <f t="shared" si="355"/>
        <v/>
      </c>
    </row>
    <row r="41473" spans="8:8">
      <c r="H41473" t="str">
        <f t="shared" si="355"/>
        <v/>
      </c>
    </row>
    <row r="41474" spans="8:8">
      <c r="H41474" t="str">
        <f t="shared" si="355"/>
        <v/>
      </c>
    </row>
    <row r="41475" spans="8:8">
      <c r="H41475" t="str">
        <f t="shared" si="355"/>
        <v/>
      </c>
    </row>
    <row r="41476" spans="8:8">
      <c r="H41476" t="str">
        <f t="shared" si="355"/>
        <v/>
      </c>
    </row>
    <row r="41477" spans="8:8">
      <c r="H41477" t="str">
        <f t="shared" si="355"/>
        <v/>
      </c>
    </row>
    <row r="41478" spans="8:8">
      <c r="H41478" t="str">
        <f t="shared" si="355"/>
        <v/>
      </c>
    </row>
    <row r="41479" spans="8:8">
      <c r="H41479" t="str">
        <f t="shared" si="355"/>
        <v/>
      </c>
    </row>
    <row r="41480" spans="8:8">
      <c r="H41480" t="str">
        <f t="shared" si="355"/>
        <v/>
      </c>
    </row>
    <row r="41481" spans="8:8">
      <c r="H41481" t="str">
        <f t="shared" si="355"/>
        <v/>
      </c>
    </row>
    <row r="41482" spans="8:8">
      <c r="H41482" t="str">
        <f t="shared" si="355"/>
        <v/>
      </c>
    </row>
    <row r="41483" spans="8:8">
      <c r="H41483" t="str">
        <f t="shared" si="355"/>
        <v/>
      </c>
    </row>
    <row r="41484" spans="8:8">
      <c r="H41484" t="str">
        <f t="shared" si="355"/>
        <v/>
      </c>
    </row>
    <row r="41485" spans="8:8">
      <c r="H41485" t="str">
        <f t="shared" si="355"/>
        <v/>
      </c>
    </row>
    <row r="41486" spans="8:8">
      <c r="H41486" t="str">
        <f t="shared" si="355"/>
        <v/>
      </c>
    </row>
    <row r="41487" spans="8:8">
      <c r="H41487" t="str">
        <f t="shared" si="355"/>
        <v/>
      </c>
    </row>
    <row r="41488" spans="8:8">
      <c r="H41488" t="str">
        <f t="shared" si="355"/>
        <v/>
      </c>
    </row>
    <row r="41489" spans="8:8">
      <c r="H41489" t="str">
        <f t="shared" si="355"/>
        <v/>
      </c>
    </row>
    <row r="41490" spans="8:8">
      <c r="H41490" t="str">
        <f t="shared" si="355"/>
        <v/>
      </c>
    </row>
    <row r="41491" spans="8:8">
      <c r="H41491" t="str">
        <f t="shared" si="355"/>
        <v/>
      </c>
    </row>
    <row r="41492" spans="8:8">
      <c r="H41492" t="str">
        <f t="shared" si="355"/>
        <v/>
      </c>
    </row>
    <row r="41493" spans="8:8">
      <c r="H41493" t="str">
        <f t="shared" si="355"/>
        <v/>
      </c>
    </row>
    <row r="41494" spans="8:8">
      <c r="H41494" t="str">
        <f t="shared" si="355"/>
        <v/>
      </c>
    </row>
    <row r="41495" spans="8:8">
      <c r="H41495" t="str">
        <f t="shared" si="355"/>
        <v/>
      </c>
    </row>
    <row r="41496" spans="8:8">
      <c r="H41496" t="str">
        <f t="shared" si="355"/>
        <v/>
      </c>
    </row>
    <row r="41497" spans="8:8">
      <c r="H41497" t="str">
        <f t="shared" si="355"/>
        <v/>
      </c>
    </row>
    <row r="41498" spans="8:8">
      <c r="H41498" t="str">
        <f t="shared" si="355"/>
        <v/>
      </c>
    </row>
    <row r="41499" spans="8:8">
      <c r="H41499" t="str">
        <f t="shared" si="355"/>
        <v/>
      </c>
    </row>
    <row r="41500" spans="8:8">
      <c r="H41500" t="str">
        <f t="shared" si="355"/>
        <v/>
      </c>
    </row>
    <row r="41501" spans="8:8">
      <c r="H41501" t="str">
        <f t="shared" si="355"/>
        <v/>
      </c>
    </row>
    <row r="41502" spans="8:8">
      <c r="H41502" t="str">
        <f t="shared" si="355"/>
        <v/>
      </c>
    </row>
    <row r="41503" spans="8:8">
      <c r="H41503" t="str">
        <f t="shared" si="355"/>
        <v/>
      </c>
    </row>
    <row r="41504" spans="8:8">
      <c r="H41504" t="str">
        <f t="shared" si="355"/>
        <v/>
      </c>
    </row>
    <row r="41505" spans="8:8">
      <c r="H41505" t="str">
        <f t="shared" si="355"/>
        <v/>
      </c>
    </row>
    <row r="41506" spans="8:8">
      <c r="H41506" t="str">
        <f t="shared" ref="H41506:H41569" si="356">_xlfn.TEXTJOIN(", ", TRUE, G41506:G41506)</f>
        <v/>
      </c>
    </row>
    <row r="41507" spans="8:8">
      <c r="H41507" t="str">
        <f t="shared" si="356"/>
        <v/>
      </c>
    </row>
    <row r="41508" spans="8:8">
      <c r="H41508" t="str">
        <f t="shared" si="356"/>
        <v/>
      </c>
    </row>
    <row r="41509" spans="8:8">
      <c r="H41509" t="str">
        <f t="shared" si="356"/>
        <v/>
      </c>
    </row>
    <row r="41510" spans="8:8">
      <c r="H41510" t="str">
        <f t="shared" si="356"/>
        <v/>
      </c>
    </row>
    <row r="41511" spans="8:8">
      <c r="H41511" t="str">
        <f t="shared" si="356"/>
        <v/>
      </c>
    </row>
    <row r="41512" spans="8:8">
      <c r="H41512" t="str">
        <f t="shared" si="356"/>
        <v/>
      </c>
    </row>
    <row r="41513" spans="8:8">
      <c r="H41513" t="str">
        <f t="shared" si="356"/>
        <v/>
      </c>
    </row>
    <row r="41514" spans="8:8">
      <c r="H41514" t="str">
        <f t="shared" si="356"/>
        <v/>
      </c>
    </row>
    <row r="41515" spans="8:8">
      <c r="H41515" t="str">
        <f t="shared" si="356"/>
        <v/>
      </c>
    </row>
    <row r="41516" spans="8:8">
      <c r="H41516" t="str">
        <f t="shared" si="356"/>
        <v/>
      </c>
    </row>
    <row r="41517" spans="8:8">
      <c r="H41517" t="str">
        <f t="shared" si="356"/>
        <v/>
      </c>
    </row>
    <row r="41518" spans="8:8">
      <c r="H41518" t="str">
        <f t="shared" si="356"/>
        <v/>
      </c>
    </row>
    <row r="41519" spans="8:8">
      <c r="H41519" t="str">
        <f t="shared" si="356"/>
        <v/>
      </c>
    </row>
    <row r="41520" spans="8:8">
      <c r="H41520" t="str">
        <f t="shared" si="356"/>
        <v/>
      </c>
    </row>
    <row r="41521" spans="8:8">
      <c r="H41521" t="str">
        <f t="shared" si="356"/>
        <v/>
      </c>
    </row>
    <row r="41522" spans="8:8">
      <c r="H41522" t="str">
        <f t="shared" si="356"/>
        <v/>
      </c>
    </row>
    <row r="41523" spans="8:8">
      <c r="H41523" t="str">
        <f t="shared" si="356"/>
        <v/>
      </c>
    </row>
    <row r="41524" spans="8:8">
      <c r="H41524" t="str">
        <f t="shared" si="356"/>
        <v/>
      </c>
    </row>
    <row r="41525" spans="8:8">
      <c r="H41525" t="str">
        <f t="shared" si="356"/>
        <v/>
      </c>
    </row>
    <row r="41526" spans="8:8">
      <c r="H41526" t="str">
        <f t="shared" si="356"/>
        <v/>
      </c>
    </row>
    <row r="41527" spans="8:8">
      <c r="H41527" t="str">
        <f t="shared" si="356"/>
        <v/>
      </c>
    </row>
    <row r="41528" spans="8:8">
      <c r="H41528" t="str">
        <f t="shared" si="356"/>
        <v/>
      </c>
    </row>
    <row r="41529" spans="8:8">
      <c r="H41529" t="str">
        <f t="shared" si="356"/>
        <v/>
      </c>
    </row>
    <row r="41530" spans="8:8">
      <c r="H41530" t="str">
        <f t="shared" si="356"/>
        <v/>
      </c>
    </row>
    <row r="41531" spans="8:8">
      <c r="H41531" t="str">
        <f t="shared" si="356"/>
        <v/>
      </c>
    </row>
    <row r="41532" spans="8:8">
      <c r="H41532" t="str">
        <f t="shared" si="356"/>
        <v/>
      </c>
    </row>
    <row r="41533" spans="8:8">
      <c r="H41533" t="str">
        <f t="shared" si="356"/>
        <v/>
      </c>
    </row>
    <row r="41534" spans="8:8">
      <c r="H41534" t="str">
        <f t="shared" si="356"/>
        <v/>
      </c>
    </row>
    <row r="41535" spans="8:8">
      <c r="H41535" t="str">
        <f t="shared" si="356"/>
        <v/>
      </c>
    </row>
    <row r="41536" spans="8:8">
      <c r="H41536" t="str">
        <f t="shared" si="356"/>
        <v/>
      </c>
    </row>
    <row r="41537" spans="8:8">
      <c r="H41537" t="str">
        <f t="shared" si="356"/>
        <v/>
      </c>
    </row>
    <row r="41538" spans="8:8">
      <c r="H41538" t="str">
        <f t="shared" si="356"/>
        <v/>
      </c>
    </row>
    <row r="41539" spans="8:8">
      <c r="H41539" t="str">
        <f t="shared" si="356"/>
        <v/>
      </c>
    </row>
    <row r="41540" spans="8:8">
      <c r="H41540" t="str">
        <f t="shared" si="356"/>
        <v/>
      </c>
    </row>
    <row r="41541" spans="8:8">
      <c r="H41541" t="str">
        <f t="shared" si="356"/>
        <v/>
      </c>
    </row>
    <row r="41542" spans="8:8">
      <c r="H41542" t="str">
        <f t="shared" si="356"/>
        <v/>
      </c>
    </row>
    <row r="41543" spans="8:8">
      <c r="H41543" t="str">
        <f t="shared" si="356"/>
        <v/>
      </c>
    </row>
    <row r="41544" spans="8:8">
      <c r="H41544" t="str">
        <f t="shared" si="356"/>
        <v/>
      </c>
    </row>
    <row r="41545" spans="8:8">
      <c r="H41545" t="str">
        <f t="shared" si="356"/>
        <v/>
      </c>
    </row>
    <row r="41546" spans="8:8">
      <c r="H41546" t="str">
        <f t="shared" si="356"/>
        <v/>
      </c>
    </row>
    <row r="41547" spans="8:8">
      <c r="H41547" t="str">
        <f t="shared" si="356"/>
        <v/>
      </c>
    </row>
    <row r="41548" spans="8:8">
      <c r="H41548" t="str">
        <f t="shared" si="356"/>
        <v/>
      </c>
    </row>
    <row r="41549" spans="8:8">
      <c r="H41549" t="str">
        <f t="shared" si="356"/>
        <v/>
      </c>
    </row>
    <row r="41550" spans="8:8">
      <c r="H41550" t="str">
        <f t="shared" si="356"/>
        <v/>
      </c>
    </row>
    <row r="41551" spans="8:8">
      <c r="H41551" t="str">
        <f t="shared" si="356"/>
        <v/>
      </c>
    </row>
    <row r="41552" spans="8:8">
      <c r="H41552" t="str">
        <f t="shared" si="356"/>
        <v/>
      </c>
    </row>
    <row r="41553" spans="8:8">
      <c r="H41553" t="str">
        <f t="shared" si="356"/>
        <v/>
      </c>
    </row>
    <row r="41554" spans="8:8">
      <c r="H41554" t="str">
        <f t="shared" si="356"/>
        <v/>
      </c>
    </row>
    <row r="41555" spans="8:8">
      <c r="H41555" t="str">
        <f t="shared" si="356"/>
        <v/>
      </c>
    </row>
    <row r="41556" spans="8:8">
      <c r="H41556" t="str">
        <f t="shared" si="356"/>
        <v/>
      </c>
    </row>
    <row r="41557" spans="8:8">
      <c r="H41557" t="str">
        <f t="shared" si="356"/>
        <v/>
      </c>
    </row>
    <row r="41558" spans="8:8">
      <c r="H41558" t="str">
        <f t="shared" si="356"/>
        <v/>
      </c>
    </row>
    <row r="41559" spans="8:8">
      <c r="H41559" t="str">
        <f t="shared" si="356"/>
        <v/>
      </c>
    </row>
    <row r="41560" spans="8:8">
      <c r="H41560" t="str">
        <f t="shared" si="356"/>
        <v/>
      </c>
    </row>
    <row r="41561" spans="8:8">
      <c r="H41561" t="str">
        <f t="shared" si="356"/>
        <v/>
      </c>
    </row>
    <row r="41562" spans="8:8">
      <c r="H41562" t="str">
        <f t="shared" si="356"/>
        <v/>
      </c>
    </row>
    <row r="41563" spans="8:8">
      <c r="H41563" t="str">
        <f t="shared" si="356"/>
        <v/>
      </c>
    </row>
    <row r="41564" spans="8:8">
      <c r="H41564" t="str">
        <f t="shared" si="356"/>
        <v/>
      </c>
    </row>
    <row r="41565" spans="8:8">
      <c r="H41565" t="str">
        <f t="shared" si="356"/>
        <v/>
      </c>
    </row>
    <row r="41566" spans="8:8">
      <c r="H41566" t="str">
        <f t="shared" si="356"/>
        <v/>
      </c>
    </row>
    <row r="41567" spans="8:8">
      <c r="H41567" t="str">
        <f t="shared" si="356"/>
        <v/>
      </c>
    </row>
    <row r="41568" spans="8:8">
      <c r="H41568" t="str">
        <f t="shared" si="356"/>
        <v/>
      </c>
    </row>
    <row r="41569" spans="8:8">
      <c r="H41569" t="str">
        <f t="shared" si="356"/>
        <v/>
      </c>
    </row>
    <row r="41570" spans="8:8">
      <c r="H41570" t="str">
        <f t="shared" ref="H41570:H41633" si="357">_xlfn.TEXTJOIN(", ", TRUE, G41570:G41570)</f>
        <v/>
      </c>
    </row>
    <row r="41571" spans="8:8">
      <c r="H41571" t="str">
        <f t="shared" si="357"/>
        <v/>
      </c>
    </row>
    <row r="41572" spans="8:8">
      <c r="H41572" t="str">
        <f t="shared" si="357"/>
        <v/>
      </c>
    </row>
    <row r="41573" spans="8:8">
      <c r="H41573" t="str">
        <f t="shared" si="357"/>
        <v/>
      </c>
    </row>
    <row r="41574" spans="8:8">
      <c r="H41574" t="str">
        <f t="shared" si="357"/>
        <v/>
      </c>
    </row>
    <row r="41575" spans="8:8">
      <c r="H41575" t="str">
        <f t="shared" si="357"/>
        <v/>
      </c>
    </row>
    <row r="41576" spans="8:8">
      <c r="H41576" t="str">
        <f t="shared" si="357"/>
        <v/>
      </c>
    </row>
    <row r="41577" spans="8:8">
      <c r="H41577" t="str">
        <f t="shared" si="357"/>
        <v/>
      </c>
    </row>
    <row r="41578" spans="8:8">
      <c r="H41578" t="str">
        <f t="shared" si="357"/>
        <v/>
      </c>
    </row>
    <row r="41579" spans="8:8">
      <c r="H41579" t="str">
        <f t="shared" si="357"/>
        <v/>
      </c>
    </row>
    <row r="41580" spans="8:8">
      <c r="H41580" t="str">
        <f t="shared" si="357"/>
        <v/>
      </c>
    </row>
    <row r="41581" spans="8:8">
      <c r="H41581" t="str">
        <f t="shared" si="357"/>
        <v/>
      </c>
    </row>
    <row r="41582" spans="8:8">
      <c r="H41582" t="str">
        <f t="shared" si="357"/>
        <v/>
      </c>
    </row>
    <row r="41583" spans="8:8">
      <c r="H41583" t="str">
        <f t="shared" si="357"/>
        <v/>
      </c>
    </row>
    <row r="41584" spans="8:8">
      <c r="H41584" t="str">
        <f t="shared" si="357"/>
        <v/>
      </c>
    </row>
    <row r="41585" spans="8:8">
      <c r="H41585" t="str">
        <f t="shared" si="357"/>
        <v/>
      </c>
    </row>
    <row r="41586" spans="8:8">
      <c r="H41586" t="str">
        <f t="shared" si="357"/>
        <v/>
      </c>
    </row>
    <row r="41587" spans="8:8">
      <c r="H41587" t="str">
        <f t="shared" si="357"/>
        <v/>
      </c>
    </row>
    <row r="41588" spans="8:8">
      <c r="H41588" t="str">
        <f t="shared" si="357"/>
        <v/>
      </c>
    </row>
    <row r="41589" spans="8:8">
      <c r="H41589" t="str">
        <f t="shared" si="357"/>
        <v/>
      </c>
    </row>
    <row r="41590" spans="8:8">
      <c r="H41590" t="str">
        <f t="shared" si="357"/>
        <v/>
      </c>
    </row>
    <row r="41591" spans="8:8">
      <c r="H41591" t="str">
        <f t="shared" si="357"/>
        <v/>
      </c>
    </row>
    <row r="41592" spans="8:8">
      <c r="H41592" t="str">
        <f t="shared" si="357"/>
        <v/>
      </c>
    </row>
    <row r="41593" spans="8:8">
      <c r="H41593" t="str">
        <f t="shared" si="357"/>
        <v/>
      </c>
    </row>
    <row r="41594" spans="8:8">
      <c r="H41594" t="str">
        <f t="shared" si="357"/>
        <v/>
      </c>
    </row>
    <row r="41595" spans="8:8">
      <c r="H41595" t="str">
        <f t="shared" si="357"/>
        <v/>
      </c>
    </row>
    <row r="41596" spans="8:8">
      <c r="H41596" t="str">
        <f t="shared" si="357"/>
        <v/>
      </c>
    </row>
    <row r="41597" spans="8:8">
      <c r="H41597" t="str">
        <f t="shared" si="357"/>
        <v/>
      </c>
    </row>
    <row r="41598" spans="8:8">
      <c r="H41598" t="str">
        <f t="shared" si="357"/>
        <v/>
      </c>
    </row>
    <row r="41599" spans="8:8">
      <c r="H41599" t="str">
        <f t="shared" si="357"/>
        <v/>
      </c>
    </row>
    <row r="41600" spans="8:8">
      <c r="H41600" t="str">
        <f t="shared" si="357"/>
        <v/>
      </c>
    </row>
    <row r="41601" spans="8:8">
      <c r="H41601" t="str">
        <f t="shared" si="357"/>
        <v/>
      </c>
    </row>
    <row r="41602" spans="8:8">
      <c r="H41602" t="str">
        <f t="shared" si="357"/>
        <v/>
      </c>
    </row>
    <row r="41603" spans="8:8">
      <c r="H41603" t="str">
        <f t="shared" si="357"/>
        <v/>
      </c>
    </row>
    <row r="41604" spans="8:8">
      <c r="H41604" t="str">
        <f t="shared" si="357"/>
        <v/>
      </c>
    </row>
    <row r="41605" spans="8:8">
      <c r="H41605" t="str">
        <f t="shared" si="357"/>
        <v/>
      </c>
    </row>
    <row r="41606" spans="8:8">
      <c r="H41606" t="str">
        <f t="shared" si="357"/>
        <v/>
      </c>
    </row>
    <row r="41607" spans="8:8">
      <c r="H41607" t="str">
        <f t="shared" si="357"/>
        <v/>
      </c>
    </row>
    <row r="41608" spans="8:8">
      <c r="H41608" t="str">
        <f t="shared" si="357"/>
        <v/>
      </c>
    </row>
    <row r="41609" spans="8:8">
      <c r="H41609" t="str">
        <f t="shared" si="357"/>
        <v/>
      </c>
    </row>
    <row r="41610" spans="8:8">
      <c r="H41610" t="str">
        <f t="shared" si="357"/>
        <v/>
      </c>
    </row>
    <row r="41611" spans="8:8">
      <c r="H41611" t="str">
        <f t="shared" si="357"/>
        <v/>
      </c>
    </row>
    <row r="41612" spans="8:8">
      <c r="H41612" t="str">
        <f t="shared" si="357"/>
        <v/>
      </c>
    </row>
    <row r="41613" spans="8:8">
      <c r="H41613" t="str">
        <f t="shared" si="357"/>
        <v/>
      </c>
    </row>
    <row r="41614" spans="8:8">
      <c r="H41614" t="str">
        <f t="shared" si="357"/>
        <v/>
      </c>
    </row>
    <row r="41615" spans="8:8">
      <c r="H41615" t="str">
        <f t="shared" si="357"/>
        <v/>
      </c>
    </row>
    <row r="41616" spans="8:8">
      <c r="H41616" t="str">
        <f t="shared" si="357"/>
        <v/>
      </c>
    </row>
    <row r="41617" spans="8:8">
      <c r="H41617" t="str">
        <f t="shared" si="357"/>
        <v/>
      </c>
    </row>
    <row r="41618" spans="8:8">
      <c r="H41618" t="str">
        <f t="shared" si="357"/>
        <v/>
      </c>
    </row>
    <row r="41619" spans="8:8">
      <c r="H41619" t="str">
        <f t="shared" si="357"/>
        <v/>
      </c>
    </row>
    <row r="41620" spans="8:8">
      <c r="H41620" t="str">
        <f t="shared" si="357"/>
        <v/>
      </c>
    </row>
    <row r="41621" spans="8:8">
      <c r="H41621" t="str">
        <f t="shared" si="357"/>
        <v/>
      </c>
    </row>
    <row r="41622" spans="8:8">
      <c r="H41622" t="str">
        <f t="shared" si="357"/>
        <v/>
      </c>
    </row>
    <row r="41623" spans="8:8">
      <c r="H41623" t="str">
        <f t="shared" si="357"/>
        <v/>
      </c>
    </row>
    <row r="41624" spans="8:8">
      <c r="H41624" t="str">
        <f t="shared" si="357"/>
        <v/>
      </c>
    </row>
    <row r="41625" spans="8:8">
      <c r="H41625" t="str">
        <f t="shared" si="357"/>
        <v/>
      </c>
    </row>
    <row r="41626" spans="8:8">
      <c r="H41626" t="str">
        <f t="shared" si="357"/>
        <v/>
      </c>
    </row>
    <row r="41627" spans="8:8">
      <c r="H41627" t="str">
        <f t="shared" si="357"/>
        <v/>
      </c>
    </row>
    <row r="41628" spans="8:8">
      <c r="H41628" t="str">
        <f t="shared" si="357"/>
        <v/>
      </c>
    </row>
    <row r="41629" spans="8:8">
      <c r="H41629" t="str">
        <f t="shared" si="357"/>
        <v/>
      </c>
    </row>
    <row r="41630" spans="8:8">
      <c r="H41630" t="str">
        <f t="shared" si="357"/>
        <v/>
      </c>
    </row>
    <row r="41631" spans="8:8">
      <c r="H41631" t="str">
        <f t="shared" si="357"/>
        <v/>
      </c>
    </row>
    <row r="41632" spans="8:8">
      <c r="H41632" t="str">
        <f t="shared" si="357"/>
        <v/>
      </c>
    </row>
    <row r="41633" spans="8:8">
      <c r="H41633" t="str">
        <f t="shared" si="357"/>
        <v/>
      </c>
    </row>
    <row r="41634" spans="8:8">
      <c r="H41634" t="str">
        <f t="shared" ref="H41634:H41697" si="358">_xlfn.TEXTJOIN(", ", TRUE, G41634:G41634)</f>
        <v/>
      </c>
    </row>
    <row r="41635" spans="8:8">
      <c r="H41635" t="str">
        <f t="shared" si="358"/>
        <v/>
      </c>
    </row>
    <row r="41636" spans="8:8">
      <c r="H41636" t="str">
        <f t="shared" si="358"/>
        <v/>
      </c>
    </row>
    <row r="41637" spans="8:8">
      <c r="H41637" t="str">
        <f t="shared" si="358"/>
        <v/>
      </c>
    </row>
    <row r="41638" spans="8:8">
      <c r="H41638" t="str">
        <f t="shared" si="358"/>
        <v/>
      </c>
    </row>
    <row r="41639" spans="8:8">
      <c r="H41639" t="str">
        <f t="shared" si="358"/>
        <v/>
      </c>
    </row>
    <row r="41640" spans="8:8">
      <c r="H41640" t="str">
        <f t="shared" si="358"/>
        <v/>
      </c>
    </row>
    <row r="41641" spans="8:8">
      <c r="H41641" t="str">
        <f t="shared" si="358"/>
        <v/>
      </c>
    </row>
    <row r="41642" spans="8:8">
      <c r="H41642" t="str">
        <f t="shared" si="358"/>
        <v/>
      </c>
    </row>
    <row r="41643" spans="8:8">
      <c r="H41643" t="str">
        <f t="shared" si="358"/>
        <v/>
      </c>
    </row>
    <row r="41644" spans="8:8">
      <c r="H41644" t="str">
        <f t="shared" si="358"/>
        <v/>
      </c>
    </row>
    <row r="41645" spans="8:8">
      <c r="H41645" t="str">
        <f t="shared" si="358"/>
        <v/>
      </c>
    </row>
    <row r="41646" spans="8:8">
      <c r="H41646" t="str">
        <f t="shared" si="358"/>
        <v/>
      </c>
    </row>
    <row r="41647" spans="8:8">
      <c r="H41647" t="str">
        <f t="shared" si="358"/>
        <v/>
      </c>
    </row>
    <row r="41648" spans="8:8">
      <c r="H41648" t="str">
        <f t="shared" si="358"/>
        <v/>
      </c>
    </row>
    <row r="41649" spans="8:8">
      <c r="H41649" t="str">
        <f t="shared" si="358"/>
        <v/>
      </c>
    </row>
    <row r="41650" spans="8:8">
      <c r="H41650" t="str">
        <f t="shared" si="358"/>
        <v/>
      </c>
    </row>
    <row r="41651" spans="8:8">
      <c r="H41651" t="str">
        <f t="shared" si="358"/>
        <v/>
      </c>
    </row>
    <row r="41652" spans="8:8">
      <c r="H41652" t="str">
        <f t="shared" si="358"/>
        <v/>
      </c>
    </row>
    <row r="41653" spans="8:8">
      <c r="H41653" t="str">
        <f t="shared" si="358"/>
        <v/>
      </c>
    </row>
    <row r="41654" spans="8:8">
      <c r="H41654" t="str">
        <f t="shared" si="358"/>
        <v/>
      </c>
    </row>
    <row r="41655" spans="8:8">
      <c r="H41655" t="str">
        <f t="shared" si="358"/>
        <v/>
      </c>
    </row>
    <row r="41656" spans="8:8">
      <c r="H41656" t="str">
        <f t="shared" si="358"/>
        <v/>
      </c>
    </row>
    <row r="41657" spans="8:8">
      <c r="H41657" t="str">
        <f t="shared" si="358"/>
        <v/>
      </c>
    </row>
    <row r="41658" spans="8:8">
      <c r="H41658" t="str">
        <f t="shared" si="358"/>
        <v/>
      </c>
    </row>
    <row r="41659" spans="8:8">
      <c r="H41659" t="str">
        <f t="shared" si="358"/>
        <v/>
      </c>
    </row>
    <row r="41660" spans="8:8">
      <c r="H41660" t="str">
        <f t="shared" si="358"/>
        <v/>
      </c>
    </row>
    <row r="41661" spans="8:8">
      <c r="H41661" t="str">
        <f t="shared" si="358"/>
        <v/>
      </c>
    </row>
    <row r="41662" spans="8:8">
      <c r="H41662" t="str">
        <f t="shared" si="358"/>
        <v/>
      </c>
    </row>
    <row r="41663" spans="8:8">
      <c r="H41663" t="str">
        <f t="shared" si="358"/>
        <v/>
      </c>
    </row>
    <row r="41664" spans="8:8">
      <c r="H41664" t="str">
        <f t="shared" si="358"/>
        <v/>
      </c>
    </row>
    <row r="41665" spans="8:8">
      <c r="H41665" t="str">
        <f t="shared" si="358"/>
        <v/>
      </c>
    </row>
    <row r="41666" spans="8:8">
      <c r="H41666" t="str">
        <f t="shared" si="358"/>
        <v/>
      </c>
    </row>
    <row r="41667" spans="8:8">
      <c r="H41667" t="str">
        <f t="shared" si="358"/>
        <v/>
      </c>
    </row>
    <row r="41668" spans="8:8">
      <c r="H41668" t="str">
        <f t="shared" si="358"/>
        <v/>
      </c>
    </row>
    <row r="41669" spans="8:8">
      <c r="H41669" t="str">
        <f t="shared" si="358"/>
        <v/>
      </c>
    </row>
    <row r="41670" spans="8:8">
      <c r="H41670" t="str">
        <f t="shared" si="358"/>
        <v/>
      </c>
    </row>
    <row r="41671" spans="8:8">
      <c r="H41671" t="str">
        <f t="shared" si="358"/>
        <v/>
      </c>
    </row>
    <row r="41672" spans="8:8">
      <c r="H41672" t="str">
        <f t="shared" si="358"/>
        <v/>
      </c>
    </row>
    <row r="41673" spans="8:8">
      <c r="H41673" t="str">
        <f t="shared" si="358"/>
        <v/>
      </c>
    </row>
    <row r="41674" spans="8:8">
      <c r="H41674" t="str">
        <f t="shared" si="358"/>
        <v/>
      </c>
    </row>
    <row r="41675" spans="8:8">
      <c r="H41675" t="str">
        <f t="shared" si="358"/>
        <v/>
      </c>
    </row>
    <row r="41676" spans="8:8">
      <c r="H41676" t="str">
        <f t="shared" si="358"/>
        <v/>
      </c>
    </row>
    <row r="41677" spans="8:8">
      <c r="H41677" t="str">
        <f t="shared" si="358"/>
        <v/>
      </c>
    </row>
    <row r="41678" spans="8:8">
      <c r="H41678" t="str">
        <f t="shared" si="358"/>
        <v/>
      </c>
    </row>
    <row r="41679" spans="8:8">
      <c r="H41679" t="str">
        <f t="shared" si="358"/>
        <v/>
      </c>
    </row>
    <row r="41680" spans="8:8">
      <c r="H41680" t="str">
        <f t="shared" si="358"/>
        <v/>
      </c>
    </row>
    <row r="41681" spans="8:8">
      <c r="H41681" t="str">
        <f t="shared" si="358"/>
        <v/>
      </c>
    </row>
    <row r="41682" spans="8:8">
      <c r="H41682" t="str">
        <f t="shared" si="358"/>
        <v/>
      </c>
    </row>
    <row r="41683" spans="8:8">
      <c r="H41683" t="str">
        <f t="shared" si="358"/>
        <v/>
      </c>
    </row>
    <row r="41684" spans="8:8">
      <c r="H41684" t="str">
        <f t="shared" si="358"/>
        <v/>
      </c>
    </row>
    <row r="41685" spans="8:8">
      <c r="H41685" t="str">
        <f t="shared" si="358"/>
        <v/>
      </c>
    </row>
    <row r="41686" spans="8:8">
      <c r="H41686" t="str">
        <f t="shared" si="358"/>
        <v/>
      </c>
    </row>
    <row r="41687" spans="8:8">
      <c r="H41687" t="str">
        <f t="shared" si="358"/>
        <v/>
      </c>
    </row>
    <row r="41688" spans="8:8">
      <c r="H41688" t="str">
        <f t="shared" si="358"/>
        <v/>
      </c>
    </row>
    <row r="41689" spans="8:8">
      <c r="H41689" t="str">
        <f t="shared" si="358"/>
        <v/>
      </c>
    </row>
    <row r="41690" spans="8:8">
      <c r="H41690" t="str">
        <f t="shared" si="358"/>
        <v/>
      </c>
    </row>
    <row r="41691" spans="8:8">
      <c r="H41691" t="str">
        <f t="shared" si="358"/>
        <v/>
      </c>
    </row>
    <row r="41692" spans="8:8">
      <c r="H41692" t="str">
        <f t="shared" si="358"/>
        <v/>
      </c>
    </row>
    <row r="41693" spans="8:8">
      <c r="H41693" t="str">
        <f t="shared" si="358"/>
        <v/>
      </c>
    </row>
    <row r="41694" spans="8:8">
      <c r="H41694" t="str">
        <f t="shared" si="358"/>
        <v/>
      </c>
    </row>
    <row r="41695" spans="8:8">
      <c r="H41695" t="str">
        <f t="shared" si="358"/>
        <v/>
      </c>
    </row>
    <row r="41696" spans="8:8">
      <c r="H41696" t="str">
        <f t="shared" si="358"/>
        <v/>
      </c>
    </row>
    <row r="41697" spans="8:8">
      <c r="H41697" t="str">
        <f t="shared" si="358"/>
        <v/>
      </c>
    </row>
    <row r="41698" spans="8:8">
      <c r="H41698" t="str">
        <f t="shared" ref="H41698:H41761" si="359">_xlfn.TEXTJOIN(", ", TRUE, G41698:G41698)</f>
        <v/>
      </c>
    </row>
    <row r="41699" spans="8:8">
      <c r="H41699" t="str">
        <f t="shared" si="359"/>
        <v/>
      </c>
    </row>
    <row r="41700" spans="8:8">
      <c r="H41700" t="str">
        <f t="shared" si="359"/>
        <v/>
      </c>
    </row>
    <row r="41701" spans="8:8">
      <c r="H41701" t="str">
        <f t="shared" si="359"/>
        <v/>
      </c>
    </row>
    <row r="41702" spans="8:8">
      <c r="H41702" t="str">
        <f t="shared" si="359"/>
        <v/>
      </c>
    </row>
    <row r="41703" spans="8:8">
      <c r="H41703" t="str">
        <f t="shared" si="359"/>
        <v/>
      </c>
    </row>
    <row r="41704" spans="8:8">
      <c r="H41704" t="str">
        <f t="shared" si="359"/>
        <v/>
      </c>
    </row>
    <row r="41705" spans="8:8">
      <c r="H41705" t="str">
        <f t="shared" si="359"/>
        <v/>
      </c>
    </row>
    <row r="41706" spans="8:8">
      <c r="H41706" t="str">
        <f t="shared" si="359"/>
        <v/>
      </c>
    </row>
    <row r="41707" spans="8:8">
      <c r="H41707" t="str">
        <f t="shared" si="359"/>
        <v/>
      </c>
    </row>
    <row r="41708" spans="8:8">
      <c r="H41708" t="str">
        <f t="shared" si="359"/>
        <v/>
      </c>
    </row>
    <row r="41709" spans="8:8">
      <c r="H41709" t="str">
        <f t="shared" si="359"/>
        <v/>
      </c>
    </row>
    <row r="41710" spans="8:8">
      <c r="H41710" t="str">
        <f t="shared" si="359"/>
        <v/>
      </c>
    </row>
    <row r="41711" spans="8:8">
      <c r="H41711" t="str">
        <f t="shared" si="359"/>
        <v/>
      </c>
    </row>
    <row r="41712" spans="8:8">
      <c r="H41712" t="str">
        <f t="shared" si="359"/>
        <v/>
      </c>
    </row>
    <row r="41713" spans="8:8">
      <c r="H41713" t="str">
        <f t="shared" si="359"/>
        <v/>
      </c>
    </row>
    <row r="41714" spans="8:8">
      <c r="H41714" t="str">
        <f t="shared" si="359"/>
        <v/>
      </c>
    </row>
    <row r="41715" spans="8:8">
      <c r="H41715" t="str">
        <f t="shared" si="359"/>
        <v/>
      </c>
    </row>
    <row r="41716" spans="8:8">
      <c r="H41716" t="str">
        <f t="shared" si="359"/>
        <v/>
      </c>
    </row>
    <row r="41717" spans="8:8">
      <c r="H41717" t="str">
        <f t="shared" si="359"/>
        <v/>
      </c>
    </row>
    <row r="41718" spans="8:8">
      <c r="H41718" t="str">
        <f t="shared" si="359"/>
        <v/>
      </c>
    </row>
    <row r="41719" spans="8:8">
      <c r="H41719" t="str">
        <f t="shared" si="359"/>
        <v/>
      </c>
    </row>
    <row r="41720" spans="8:8">
      <c r="H41720" t="str">
        <f t="shared" si="359"/>
        <v/>
      </c>
    </row>
    <row r="41721" spans="8:8">
      <c r="H41721" t="str">
        <f t="shared" si="359"/>
        <v/>
      </c>
    </row>
    <row r="41722" spans="8:8">
      <c r="H41722" t="str">
        <f t="shared" si="359"/>
        <v/>
      </c>
    </row>
    <row r="41723" spans="8:8">
      <c r="H41723" t="str">
        <f t="shared" si="359"/>
        <v/>
      </c>
    </row>
    <row r="41724" spans="8:8">
      <c r="H41724" t="str">
        <f t="shared" si="359"/>
        <v/>
      </c>
    </row>
    <row r="41725" spans="8:8">
      <c r="H41725" t="str">
        <f t="shared" si="359"/>
        <v/>
      </c>
    </row>
    <row r="41726" spans="8:8">
      <c r="H41726" t="str">
        <f t="shared" si="359"/>
        <v/>
      </c>
    </row>
    <row r="41727" spans="8:8">
      <c r="H41727" t="str">
        <f t="shared" si="359"/>
        <v/>
      </c>
    </row>
    <row r="41728" spans="8:8">
      <c r="H41728" t="str">
        <f t="shared" si="359"/>
        <v/>
      </c>
    </row>
    <row r="41729" spans="8:8">
      <c r="H41729" t="str">
        <f t="shared" si="359"/>
        <v/>
      </c>
    </row>
    <row r="41730" spans="8:8">
      <c r="H41730" t="str">
        <f t="shared" si="359"/>
        <v/>
      </c>
    </row>
    <row r="41731" spans="8:8">
      <c r="H41731" t="str">
        <f t="shared" si="359"/>
        <v/>
      </c>
    </row>
    <row r="41732" spans="8:8">
      <c r="H41732" t="str">
        <f t="shared" si="359"/>
        <v/>
      </c>
    </row>
    <row r="41733" spans="8:8">
      <c r="H41733" t="str">
        <f t="shared" si="359"/>
        <v/>
      </c>
    </row>
    <row r="41734" spans="8:8">
      <c r="H41734" t="str">
        <f t="shared" si="359"/>
        <v/>
      </c>
    </row>
    <row r="41735" spans="8:8">
      <c r="H41735" t="str">
        <f t="shared" si="359"/>
        <v/>
      </c>
    </row>
    <row r="41736" spans="8:8">
      <c r="H41736" t="str">
        <f t="shared" si="359"/>
        <v/>
      </c>
    </row>
    <row r="41737" spans="8:8">
      <c r="H41737" t="str">
        <f t="shared" si="359"/>
        <v/>
      </c>
    </row>
    <row r="41738" spans="8:8">
      <c r="H41738" t="str">
        <f t="shared" si="359"/>
        <v/>
      </c>
    </row>
    <row r="41739" spans="8:8">
      <c r="H41739" t="str">
        <f t="shared" si="359"/>
        <v/>
      </c>
    </row>
    <row r="41740" spans="8:8">
      <c r="H41740" t="str">
        <f t="shared" si="359"/>
        <v/>
      </c>
    </row>
    <row r="41741" spans="8:8">
      <c r="H41741" t="str">
        <f t="shared" si="359"/>
        <v/>
      </c>
    </row>
    <row r="41742" spans="8:8">
      <c r="H41742" t="str">
        <f t="shared" si="359"/>
        <v/>
      </c>
    </row>
    <row r="41743" spans="8:8">
      <c r="H41743" t="str">
        <f t="shared" si="359"/>
        <v/>
      </c>
    </row>
    <row r="41744" spans="8:8">
      <c r="H41744" t="str">
        <f t="shared" si="359"/>
        <v/>
      </c>
    </row>
    <row r="41745" spans="8:8">
      <c r="H41745" t="str">
        <f t="shared" si="359"/>
        <v/>
      </c>
    </row>
    <row r="41746" spans="8:8">
      <c r="H41746" t="str">
        <f t="shared" si="359"/>
        <v/>
      </c>
    </row>
    <row r="41747" spans="8:8">
      <c r="H41747" t="str">
        <f t="shared" si="359"/>
        <v/>
      </c>
    </row>
    <row r="41748" spans="8:8">
      <c r="H41748" t="str">
        <f t="shared" si="359"/>
        <v/>
      </c>
    </row>
    <row r="41749" spans="8:8">
      <c r="H41749" t="str">
        <f t="shared" si="359"/>
        <v/>
      </c>
    </row>
    <row r="41750" spans="8:8">
      <c r="H41750" t="str">
        <f t="shared" si="359"/>
        <v/>
      </c>
    </row>
    <row r="41751" spans="8:8">
      <c r="H41751" t="str">
        <f t="shared" si="359"/>
        <v/>
      </c>
    </row>
    <row r="41752" spans="8:8">
      <c r="H41752" t="str">
        <f t="shared" si="359"/>
        <v/>
      </c>
    </row>
    <row r="41753" spans="8:8">
      <c r="H41753" t="str">
        <f t="shared" si="359"/>
        <v/>
      </c>
    </row>
    <row r="41754" spans="8:8">
      <c r="H41754" t="str">
        <f t="shared" si="359"/>
        <v/>
      </c>
    </row>
    <row r="41755" spans="8:8">
      <c r="H41755" t="str">
        <f t="shared" si="359"/>
        <v/>
      </c>
    </row>
    <row r="41756" spans="8:8">
      <c r="H41756" t="str">
        <f t="shared" si="359"/>
        <v/>
      </c>
    </row>
    <row r="41757" spans="8:8">
      <c r="H41757" t="str">
        <f t="shared" si="359"/>
        <v/>
      </c>
    </row>
    <row r="41758" spans="8:8">
      <c r="H41758" t="str">
        <f t="shared" si="359"/>
        <v/>
      </c>
    </row>
    <row r="41759" spans="8:8">
      <c r="H41759" t="str">
        <f t="shared" si="359"/>
        <v/>
      </c>
    </row>
    <row r="41760" spans="8:8">
      <c r="H41760" t="str">
        <f t="shared" si="359"/>
        <v/>
      </c>
    </row>
    <row r="41761" spans="8:8">
      <c r="H41761" t="str">
        <f t="shared" si="359"/>
        <v/>
      </c>
    </row>
    <row r="41762" spans="8:8">
      <c r="H41762" t="str">
        <f t="shared" ref="H41762:H41825" si="360">_xlfn.TEXTJOIN(", ", TRUE, G41762:G41762)</f>
        <v/>
      </c>
    </row>
    <row r="41763" spans="8:8">
      <c r="H41763" t="str">
        <f t="shared" si="360"/>
        <v/>
      </c>
    </row>
    <row r="41764" spans="8:8">
      <c r="H41764" t="str">
        <f t="shared" si="360"/>
        <v/>
      </c>
    </row>
    <row r="41765" spans="8:8">
      <c r="H41765" t="str">
        <f t="shared" si="360"/>
        <v/>
      </c>
    </row>
    <row r="41766" spans="8:8">
      <c r="H41766" t="str">
        <f t="shared" si="360"/>
        <v/>
      </c>
    </row>
    <row r="41767" spans="8:8">
      <c r="H41767" t="str">
        <f t="shared" si="360"/>
        <v/>
      </c>
    </row>
    <row r="41768" spans="8:8">
      <c r="H41768" t="str">
        <f t="shared" si="360"/>
        <v/>
      </c>
    </row>
    <row r="41769" spans="8:8">
      <c r="H41769" t="str">
        <f t="shared" si="360"/>
        <v/>
      </c>
    </row>
    <row r="41770" spans="8:8">
      <c r="H41770" t="str">
        <f t="shared" si="360"/>
        <v/>
      </c>
    </row>
    <row r="41771" spans="8:8">
      <c r="H41771" t="str">
        <f t="shared" si="360"/>
        <v/>
      </c>
    </row>
    <row r="41772" spans="8:8">
      <c r="H41772" t="str">
        <f t="shared" si="360"/>
        <v/>
      </c>
    </row>
    <row r="41773" spans="8:8">
      <c r="H41773" t="str">
        <f t="shared" si="360"/>
        <v/>
      </c>
    </row>
    <row r="41774" spans="8:8">
      <c r="H41774" t="str">
        <f t="shared" si="360"/>
        <v/>
      </c>
    </row>
    <row r="41775" spans="8:8">
      <c r="H41775" t="str">
        <f t="shared" si="360"/>
        <v/>
      </c>
    </row>
    <row r="41776" spans="8:8">
      <c r="H41776" t="str">
        <f t="shared" si="360"/>
        <v/>
      </c>
    </row>
    <row r="41777" spans="8:8">
      <c r="H41777" t="str">
        <f t="shared" si="360"/>
        <v/>
      </c>
    </row>
    <row r="41778" spans="8:8">
      <c r="H41778" t="str">
        <f t="shared" si="360"/>
        <v/>
      </c>
    </row>
    <row r="41779" spans="8:8">
      <c r="H41779" t="str">
        <f t="shared" si="360"/>
        <v/>
      </c>
    </row>
    <row r="41780" spans="8:8">
      <c r="H41780" t="str">
        <f t="shared" si="360"/>
        <v/>
      </c>
    </row>
    <row r="41781" spans="8:8">
      <c r="H41781" t="str">
        <f t="shared" si="360"/>
        <v/>
      </c>
    </row>
    <row r="41782" spans="8:8">
      <c r="H41782" t="str">
        <f t="shared" si="360"/>
        <v/>
      </c>
    </row>
    <row r="41783" spans="8:8">
      <c r="H41783" t="str">
        <f t="shared" si="360"/>
        <v/>
      </c>
    </row>
    <row r="41784" spans="8:8">
      <c r="H41784" t="str">
        <f t="shared" si="360"/>
        <v/>
      </c>
    </row>
    <row r="41785" spans="8:8">
      <c r="H41785" t="str">
        <f t="shared" si="360"/>
        <v/>
      </c>
    </row>
    <row r="41786" spans="8:8">
      <c r="H41786" t="str">
        <f t="shared" si="360"/>
        <v/>
      </c>
    </row>
    <row r="41787" spans="8:8">
      <c r="H41787" t="str">
        <f t="shared" si="360"/>
        <v/>
      </c>
    </row>
    <row r="41788" spans="8:8">
      <c r="H41788" t="str">
        <f t="shared" si="360"/>
        <v/>
      </c>
    </row>
    <row r="41789" spans="8:8">
      <c r="H41789" t="str">
        <f t="shared" si="360"/>
        <v/>
      </c>
    </row>
    <row r="41790" spans="8:8">
      <c r="H41790" t="str">
        <f t="shared" si="360"/>
        <v/>
      </c>
    </row>
    <row r="41791" spans="8:8">
      <c r="H41791" t="str">
        <f t="shared" si="360"/>
        <v/>
      </c>
    </row>
    <row r="41792" spans="8:8">
      <c r="H41792" t="str">
        <f t="shared" si="360"/>
        <v/>
      </c>
    </row>
    <row r="41793" spans="8:8">
      <c r="H41793" t="str">
        <f t="shared" si="360"/>
        <v/>
      </c>
    </row>
    <row r="41794" spans="8:8">
      <c r="H41794" t="str">
        <f t="shared" si="360"/>
        <v/>
      </c>
    </row>
    <row r="41795" spans="8:8">
      <c r="H41795" t="str">
        <f t="shared" si="360"/>
        <v/>
      </c>
    </row>
    <row r="41796" spans="8:8">
      <c r="H41796" t="str">
        <f t="shared" si="360"/>
        <v/>
      </c>
    </row>
    <row r="41797" spans="8:8">
      <c r="H41797" t="str">
        <f t="shared" si="360"/>
        <v/>
      </c>
    </row>
    <row r="41798" spans="8:8">
      <c r="H41798" t="str">
        <f t="shared" si="360"/>
        <v/>
      </c>
    </row>
    <row r="41799" spans="8:8">
      <c r="H41799" t="str">
        <f t="shared" si="360"/>
        <v/>
      </c>
    </row>
    <row r="41800" spans="8:8">
      <c r="H41800" t="str">
        <f t="shared" si="360"/>
        <v/>
      </c>
    </row>
    <row r="41801" spans="8:8">
      <c r="H41801" t="str">
        <f t="shared" si="360"/>
        <v/>
      </c>
    </row>
    <row r="41802" spans="8:8">
      <c r="H41802" t="str">
        <f t="shared" si="360"/>
        <v/>
      </c>
    </row>
    <row r="41803" spans="8:8">
      <c r="H41803" t="str">
        <f t="shared" si="360"/>
        <v/>
      </c>
    </row>
    <row r="41804" spans="8:8">
      <c r="H41804" t="str">
        <f t="shared" si="360"/>
        <v/>
      </c>
    </row>
    <row r="41805" spans="8:8">
      <c r="H41805" t="str">
        <f t="shared" si="360"/>
        <v/>
      </c>
    </row>
    <row r="41806" spans="8:8">
      <c r="H41806" t="str">
        <f t="shared" si="360"/>
        <v/>
      </c>
    </row>
    <row r="41807" spans="8:8">
      <c r="H41807" t="str">
        <f t="shared" si="360"/>
        <v/>
      </c>
    </row>
    <row r="41808" spans="8:8">
      <c r="H41808" t="str">
        <f t="shared" si="360"/>
        <v/>
      </c>
    </row>
    <row r="41809" spans="8:8">
      <c r="H41809" t="str">
        <f t="shared" si="360"/>
        <v/>
      </c>
    </row>
    <row r="41810" spans="8:8">
      <c r="H41810" t="str">
        <f t="shared" si="360"/>
        <v/>
      </c>
    </row>
    <row r="41811" spans="8:8">
      <c r="H41811" t="str">
        <f t="shared" si="360"/>
        <v/>
      </c>
    </row>
    <row r="41812" spans="8:8">
      <c r="H41812" t="str">
        <f t="shared" si="360"/>
        <v/>
      </c>
    </row>
    <row r="41813" spans="8:8">
      <c r="H41813" t="str">
        <f t="shared" si="360"/>
        <v/>
      </c>
    </row>
    <row r="41814" spans="8:8">
      <c r="H41814" t="str">
        <f t="shared" si="360"/>
        <v/>
      </c>
    </row>
    <row r="41815" spans="8:8">
      <c r="H41815" t="str">
        <f t="shared" si="360"/>
        <v/>
      </c>
    </row>
    <row r="41816" spans="8:8">
      <c r="H41816" t="str">
        <f t="shared" si="360"/>
        <v/>
      </c>
    </row>
    <row r="41817" spans="8:8">
      <c r="H41817" t="str">
        <f t="shared" si="360"/>
        <v/>
      </c>
    </row>
    <row r="41818" spans="8:8">
      <c r="H41818" t="str">
        <f t="shared" si="360"/>
        <v/>
      </c>
    </row>
    <row r="41819" spans="8:8">
      <c r="H41819" t="str">
        <f t="shared" si="360"/>
        <v/>
      </c>
    </row>
    <row r="41820" spans="8:8">
      <c r="H41820" t="str">
        <f t="shared" si="360"/>
        <v/>
      </c>
    </row>
    <row r="41821" spans="8:8">
      <c r="H41821" t="str">
        <f t="shared" si="360"/>
        <v/>
      </c>
    </row>
    <row r="41822" spans="8:8">
      <c r="H41822" t="str">
        <f t="shared" si="360"/>
        <v/>
      </c>
    </row>
    <row r="41823" spans="8:8">
      <c r="H41823" t="str">
        <f t="shared" si="360"/>
        <v/>
      </c>
    </row>
    <row r="41824" spans="8:8">
      <c r="H41824" t="str">
        <f t="shared" si="360"/>
        <v/>
      </c>
    </row>
    <row r="41825" spans="8:8">
      <c r="H41825" t="str">
        <f t="shared" si="360"/>
        <v/>
      </c>
    </row>
    <row r="41826" spans="8:8">
      <c r="H41826" t="str">
        <f t="shared" ref="H41826:H41889" si="361">_xlfn.TEXTJOIN(", ", TRUE, G41826:G41826)</f>
        <v/>
      </c>
    </row>
    <row r="41827" spans="8:8">
      <c r="H41827" t="str">
        <f t="shared" si="361"/>
        <v/>
      </c>
    </row>
    <row r="41828" spans="8:8">
      <c r="H41828" t="str">
        <f t="shared" si="361"/>
        <v/>
      </c>
    </row>
    <row r="41829" spans="8:8">
      <c r="H41829" t="str">
        <f t="shared" si="361"/>
        <v/>
      </c>
    </row>
    <row r="41830" spans="8:8">
      <c r="H41830" t="str">
        <f t="shared" si="361"/>
        <v/>
      </c>
    </row>
    <row r="41831" spans="8:8">
      <c r="H41831" t="str">
        <f t="shared" si="361"/>
        <v/>
      </c>
    </row>
    <row r="41832" spans="8:8">
      <c r="H41832" t="str">
        <f t="shared" si="361"/>
        <v/>
      </c>
    </row>
    <row r="41833" spans="8:8">
      <c r="H41833" t="str">
        <f t="shared" si="361"/>
        <v/>
      </c>
    </row>
    <row r="41834" spans="8:8">
      <c r="H41834" t="str">
        <f t="shared" si="361"/>
        <v/>
      </c>
    </row>
    <row r="41835" spans="8:8">
      <c r="H41835" t="str">
        <f t="shared" si="361"/>
        <v/>
      </c>
    </row>
    <row r="41836" spans="8:8">
      <c r="H41836" t="str">
        <f t="shared" si="361"/>
        <v/>
      </c>
    </row>
    <row r="41837" spans="8:8">
      <c r="H41837" t="str">
        <f t="shared" si="361"/>
        <v/>
      </c>
    </row>
    <row r="41838" spans="8:8">
      <c r="H41838" t="str">
        <f t="shared" si="361"/>
        <v/>
      </c>
    </row>
    <row r="41839" spans="8:8">
      <c r="H41839" t="str">
        <f t="shared" si="361"/>
        <v/>
      </c>
    </row>
    <row r="41840" spans="8:8">
      <c r="H41840" t="str">
        <f t="shared" si="361"/>
        <v/>
      </c>
    </row>
    <row r="41841" spans="8:8">
      <c r="H41841" t="str">
        <f t="shared" si="361"/>
        <v/>
      </c>
    </row>
    <row r="41842" spans="8:8">
      <c r="H41842" t="str">
        <f t="shared" si="361"/>
        <v/>
      </c>
    </row>
    <row r="41843" spans="8:8">
      <c r="H41843" t="str">
        <f t="shared" si="361"/>
        <v/>
      </c>
    </row>
    <row r="41844" spans="8:8">
      <c r="H41844" t="str">
        <f t="shared" si="361"/>
        <v/>
      </c>
    </row>
    <row r="41845" spans="8:8">
      <c r="H41845" t="str">
        <f t="shared" si="361"/>
        <v/>
      </c>
    </row>
    <row r="41846" spans="8:8">
      <c r="H41846" t="str">
        <f t="shared" si="361"/>
        <v/>
      </c>
    </row>
    <row r="41847" spans="8:8">
      <c r="H41847" t="str">
        <f t="shared" si="361"/>
        <v/>
      </c>
    </row>
    <row r="41848" spans="8:8">
      <c r="H41848" t="str">
        <f t="shared" si="361"/>
        <v/>
      </c>
    </row>
    <row r="41849" spans="8:8">
      <c r="H41849" t="str">
        <f t="shared" si="361"/>
        <v/>
      </c>
    </row>
    <row r="41850" spans="8:8">
      <c r="H41850" t="str">
        <f t="shared" si="361"/>
        <v/>
      </c>
    </row>
    <row r="41851" spans="8:8">
      <c r="H41851" t="str">
        <f t="shared" si="361"/>
        <v/>
      </c>
    </row>
    <row r="41852" spans="8:8">
      <c r="H41852" t="str">
        <f t="shared" si="361"/>
        <v/>
      </c>
    </row>
    <row r="41853" spans="8:8">
      <c r="H41853" t="str">
        <f t="shared" si="361"/>
        <v/>
      </c>
    </row>
    <row r="41854" spans="8:8">
      <c r="H41854" t="str">
        <f t="shared" si="361"/>
        <v/>
      </c>
    </row>
    <row r="41855" spans="8:8">
      <c r="H41855" t="str">
        <f t="shared" si="361"/>
        <v/>
      </c>
    </row>
    <row r="41856" spans="8:8">
      <c r="H41856" t="str">
        <f t="shared" si="361"/>
        <v/>
      </c>
    </row>
    <row r="41857" spans="8:8">
      <c r="H41857" t="str">
        <f t="shared" si="361"/>
        <v/>
      </c>
    </row>
    <row r="41858" spans="8:8">
      <c r="H41858" t="str">
        <f t="shared" si="361"/>
        <v/>
      </c>
    </row>
    <row r="41859" spans="8:8">
      <c r="H41859" t="str">
        <f t="shared" si="361"/>
        <v/>
      </c>
    </row>
    <row r="41860" spans="8:8">
      <c r="H41860" t="str">
        <f t="shared" si="361"/>
        <v/>
      </c>
    </row>
    <row r="41861" spans="8:8">
      <c r="H41861" t="str">
        <f t="shared" si="361"/>
        <v/>
      </c>
    </row>
    <row r="41862" spans="8:8">
      <c r="H41862" t="str">
        <f t="shared" si="361"/>
        <v/>
      </c>
    </row>
    <row r="41863" spans="8:8">
      <c r="H41863" t="str">
        <f t="shared" si="361"/>
        <v/>
      </c>
    </row>
    <row r="41864" spans="8:8">
      <c r="H41864" t="str">
        <f t="shared" si="361"/>
        <v/>
      </c>
    </row>
    <row r="41865" spans="8:8">
      <c r="H41865" t="str">
        <f t="shared" si="361"/>
        <v/>
      </c>
    </row>
    <row r="41866" spans="8:8">
      <c r="H41866" t="str">
        <f t="shared" si="361"/>
        <v/>
      </c>
    </row>
    <row r="41867" spans="8:8">
      <c r="H41867" t="str">
        <f t="shared" si="361"/>
        <v/>
      </c>
    </row>
    <row r="41868" spans="8:8">
      <c r="H41868" t="str">
        <f t="shared" si="361"/>
        <v/>
      </c>
    </row>
    <row r="41869" spans="8:8">
      <c r="H41869" t="str">
        <f t="shared" si="361"/>
        <v/>
      </c>
    </row>
    <row r="41870" spans="8:8">
      <c r="H41870" t="str">
        <f t="shared" si="361"/>
        <v/>
      </c>
    </row>
    <row r="41871" spans="8:8">
      <c r="H41871" t="str">
        <f t="shared" si="361"/>
        <v/>
      </c>
    </row>
    <row r="41872" spans="8:8">
      <c r="H41872" t="str">
        <f t="shared" si="361"/>
        <v/>
      </c>
    </row>
    <row r="41873" spans="8:8">
      <c r="H41873" t="str">
        <f t="shared" si="361"/>
        <v/>
      </c>
    </row>
    <row r="41874" spans="8:8">
      <c r="H41874" t="str">
        <f t="shared" si="361"/>
        <v/>
      </c>
    </row>
    <row r="41875" spans="8:8">
      <c r="H41875" t="str">
        <f t="shared" si="361"/>
        <v/>
      </c>
    </row>
    <row r="41876" spans="8:8">
      <c r="H41876" t="str">
        <f t="shared" si="361"/>
        <v/>
      </c>
    </row>
    <row r="41877" spans="8:8">
      <c r="H41877" t="str">
        <f t="shared" si="361"/>
        <v/>
      </c>
    </row>
    <row r="41878" spans="8:8">
      <c r="H41878" t="str">
        <f t="shared" si="361"/>
        <v/>
      </c>
    </row>
    <row r="41879" spans="8:8">
      <c r="H41879" t="str">
        <f t="shared" si="361"/>
        <v/>
      </c>
    </row>
    <row r="41880" spans="8:8">
      <c r="H41880" t="str">
        <f t="shared" si="361"/>
        <v/>
      </c>
    </row>
    <row r="41881" spans="8:8">
      <c r="H41881" t="str">
        <f t="shared" si="361"/>
        <v/>
      </c>
    </row>
    <row r="41882" spans="8:8">
      <c r="H41882" t="str">
        <f t="shared" si="361"/>
        <v/>
      </c>
    </row>
    <row r="41883" spans="8:8">
      <c r="H41883" t="str">
        <f t="shared" si="361"/>
        <v/>
      </c>
    </row>
    <row r="41884" spans="8:8">
      <c r="H41884" t="str">
        <f t="shared" si="361"/>
        <v/>
      </c>
    </row>
    <row r="41885" spans="8:8">
      <c r="H41885" t="str">
        <f t="shared" si="361"/>
        <v/>
      </c>
    </row>
    <row r="41886" spans="8:8">
      <c r="H41886" t="str">
        <f t="shared" si="361"/>
        <v/>
      </c>
    </row>
    <row r="41887" spans="8:8">
      <c r="H41887" t="str">
        <f t="shared" si="361"/>
        <v/>
      </c>
    </row>
    <row r="41888" spans="8:8">
      <c r="H41888" t="str">
        <f t="shared" si="361"/>
        <v/>
      </c>
    </row>
    <row r="41889" spans="8:8">
      <c r="H41889" t="str">
        <f t="shared" si="361"/>
        <v/>
      </c>
    </row>
    <row r="41890" spans="8:8">
      <c r="H41890" t="str">
        <f t="shared" ref="H41890:H41953" si="362">_xlfn.TEXTJOIN(", ", TRUE, G41890:G41890)</f>
        <v/>
      </c>
    </row>
    <row r="41891" spans="8:8">
      <c r="H41891" t="str">
        <f t="shared" si="362"/>
        <v/>
      </c>
    </row>
    <row r="41892" spans="8:8">
      <c r="H41892" t="str">
        <f t="shared" si="362"/>
        <v/>
      </c>
    </row>
    <row r="41893" spans="8:8">
      <c r="H41893" t="str">
        <f t="shared" si="362"/>
        <v/>
      </c>
    </row>
    <row r="41894" spans="8:8">
      <c r="H41894" t="str">
        <f t="shared" si="362"/>
        <v/>
      </c>
    </row>
    <row r="41895" spans="8:8">
      <c r="H41895" t="str">
        <f t="shared" si="362"/>
        <v/>
      </c>
    </row>
    <row r="41896" spans="8:8">
      <c r="H41896" t="str">
        <f t="shared" si="362"/>
        <v/>
      </c>
    </row>
    <row r="41897" spans="8:8">
      <c r="H41897" t="str">
        <f t="shared" si="362"/>
        <v/>
      </c>
    </row>
    <row r="41898" spans="8:8">
      <c r="H41898" t="str">
        <f t="shared" si="362"/>
        <v/>
      </c>
    </row>
    <row r="41899" spans="8:8">
      <c r="H41899" t="str">
        <f t="shared" si="362"/>
        <v/>
      </c>
    </row>
    <row r="41900" spans="8:8">
      <c r="H41900" t="str">
        <f t="shared" si="362"/>
        <v/>
      </c>
    </row>
    <row r="41901" spans="8:8">
      <c r="H41901" t="str">
        <f t="shared" si="362"/>
        <v/>
      </c>
    </row>
    <row r="41902" spans="8:8">
      <c r="H41902" t="str">
        <f t="shared" si="362"/>
        <v/>
      </c>
    </row>
    <row r="41903" spans="8:8">
      <c r="H41903" t="str">
        <f t="shared" si="362"/>
        <v/>
      </c>
    </row>
    <row r="41904" spans="8:8">
      <c r="H41904" t="str">
        <f t="shared" si="362"/>
        <v/>
      </c>
    </row>
    <row r="41905" spans="8:8">
      <c r="H41905" t="str">
        <f t="shared" si="362"/>
        <v/>
      </c>
    </row>
    <row r="41906" spans="8:8">
      <c r="H41906" t="str">
        <f t="shared" si="362"/>
        <v/>
      </c>
    </row>
    <row r="41907" spans="8:8">
      <c r="H41907" t="str">
        <f t="shared" si="362"/>
        <v/>
      </c>
    </row>
    <row r="41908" spans="8:8">
      <c r="H41908" t="str">
        <f t="shared" si="362"/>
        <v/>
      </c>
    </row>
    <row r="41909" spans="8:8">
      <c r="H41909" t="str">
        <f t="shared" si="362"/>
        <v/>
      </c>
    </row>
    <row r="41910" spans="8:8">
      <c r="H41910" t="str">
        <f t="shared" si="362"/>
        <v/>
      </c>
    </row>
    <row r="41911" spans="8:8">
      <c r="H41911" t="str">
        <f t="shared" si="362"/>
        <v/>
      </c>
    </row>
    <row r="41912" spans="8:8">
      <c r="H41912" t="str">
        <f t="shared" si="362"/>
        <v/>
      </c>
    </row>
    <row r="41913" spans="8:8">
      <c r="H41913" t="str">
        <f t="shared" si="362"/>
        <v/>
      </c>
    </row>
    <row r="41914" spans="8:8">
      <c r="H41914" t="str">
        <f t="shared" si="362"/>
        <v/>
      </c>
    </row>
    <row r="41915" spans="8:8">
      <c r="H41915" t="str">
        <f t="shared" si="362"/>
        <v/>
      </c>
    </row>
    <row r="41916" spans="8:8">
      <c r="H41916" t="str">
        <f t="shared" si="362"/>
        <v/>
      </c>
    </row>
    <row r="41917" spans="8:8">
      <c r="H41917" t="str">
        <f t="shared" si="362"/>
        <v/>
      </c>
    </row>
    <row r="41918" spans="8:8">
      <c r="H41918" t="str">
        <f t="shared" si="362"/>
        <v/>
      </c>
    </row>
    <row r="41919" spans="8:8">
      <c r="H41919" t="str">
        <f t="shared" si="362"/>
        <v/>
      </c>
    </row>
    <row r="41920" spans="8:8">
      <c r="H41920" t="str">
        <f t="shared" si="362"/>
        <v/>
      </c>
    </row>
    <row r="41921" spans="8:8">
      <c r="H41921" t="str">
        <f t="shared" si="362"/>
        <v/>
      </c>
    </row>
    <row r="41922" spans="8:8">
      <c r="H41922" t="str">
        <f t="shared" si="362"/>
        <v/>
      </c>
    </row>
    <row r="41923" spans="8:8">
      <c r="H41923" t="str">
        <f t="shared" si="362"/>
        <v/>
      </c>
    </row>
    <row r="41924" spans="8:8">
      <c r="H41924" t="str">
        <f t="shared" si="362"/>
        <v/>
      </c>
    </row>
    <row r="41925" spans="8:8">
      <c r="H41925" t="str">
        <f t="shared" si="362"/>
        <v/>
      </c>
    </row>
    <row r="41926" spans="8:8">
      <c r="H41926" t="str">
        <f t="shared" si="362"/>
        <v/>
      </c>
    </row>
    <row r="41927" spans="8:8">
      <c r="H41927" t="str">
        <f t="shared" si="362"/>
        <v/>
      </c>
    </row>
    <row r="41928" spans="8:8">
      <c r="H41928" t="str">
        <f t="shared" si="362"/>
        <v/>
      </c>
    </row>
    <row r="41929" spans="8:8">
      <c r="H41929" t="str">
        <f t="shared" si="362"/>
        <v/>
      </c>
    </row>
    <row r="41930" spans="8:8">
      <c r="H41930" t="str">
        <f t="shared" si="362"/>
        <v/>
      </c>
    </row>
    <row r="41931" spans="8:8">
      <c r="H41931" t="str">
        <f t="shared" si="362"/>
        <v/>
      </c>
    </row>
    <row r="41932" spans="8:8">
      <c r="H41932" t="str">
        <f t="shared" si="362"/>
        <v/>
      </c>
    </row>
    <row r="41933" spans="8:8">
      <c r="H41933" t="str">
        <f t="shared" si="362"/>
        <v/>
      </c>
    </row>
    <row r="41934" spans="8:8">
      <c r="H41934" t="str">
        <f t="shared" si="362"/>
        <v/>
      </c>
    </row>
    <row r="41935" spans="8:8">
      <c r="H41935" t="str">
        <f t="shared" si="362"/>
        <v/>
      </c>
    </row>
    <row r="41936" spans="8:8">
      <c r="H41936" t="str">
        <f t="shared" si="362"/>
        <v/>
      </c>
    </row>
    <row r="41937" spans="8:8">
      <c r="H41937" t="str">
        <f t="shared" si="362"/>
        <v/>
      </c>
    </row>
    <row r="41938" spans="8:8">
      <c r="H41938" t="str">
        <f t="shared" si="362"/>
        <v/>
      </c>
    </row>
    <row r="41939" spans="8:8">
      <c r="H41939" t="str">
        <f t="shared" si="362"/>
        <v/>
      </c>
    </row>
    <row r="41940" spans="8:8">
      <c r="H41940" t="str">
        <f t="shared" si="362"/>
        <v/>
      </c>
    </row>
    <row r="41941" spans="8:8">
      <c r="H41941" t="str">
        <f t="shared" si="362"/>
        <v/>
      </c>
    </row>
    <row r="41942" spans="8:8">
      <c r="H41942" t="str">
        <f t="shared" si="362"/>
        <v/>
      </c>
    </row>
    <row r="41943" spans="8:8">
      <c r="H41943" t="str">
        <f t="shared" si="362"/>
        <v/>
      </c>
    </row>
    <row r="41944" spans="8:8">
      <c r="H41944" t="str">
        <f t="shared" si="362"/>
        <v/>
      </c>
    </row>
    <row r="41945" spans="8:8">
      <c r="H41945" t="str">
        <f t="shared" si="362"/>
        <v/>
      </c>
    </row>
    <row r="41946" spans="8:8">
      <c r="H41946" t="str">
        <f t="shared" si="362"/>
        <v/>
      </c>
    </row>
    <row r="41947" spans="8:8">
      <c r="H41947" t="str">
        <f t="shared" si="362"/>
        <v/>
      </c>
    </row>
    <row r="41948" spans="8:8">
      <c r="H41948" t="str">
        <f t="shared" si="362"/>
        <v/>
      </c>
    </row>
    <row r="41949" spans="8:8">
      <c r="H41949" t="str">
        <f t="shared" si="362"/>
        <v/>
      </c>
    </row>
    <row r="41950" spans="8:8">
      <c r="H41950" t="str">
        <f t="shared" si="362"/>
        <v/>
      </c>
    </row>
    <row r="41951" spans="8:8">
      <c r="H41951" t="str">
        <f t="shared" si="362"/>
        <v/>
      </c>
    </row>
    <row r="41952" spans="8:8">
      <c r="H41952" t="str">
        <f t="shared" si="362"/>
        <v/>
      </c>
    </row>
    <row r="41953" spans="8:8">
      <c r="H41953" t="str">
        <f t="shared" si="362"/>
        <v/>
      </c>
    </row>
    <row r="41954" spans="8:8">
      <c r="H41954" t="str">
        <f t="shared" ref="H41954:H42017" si="363">_xlfn.TEXTJOIN(", ", TRUE, G41954:G41954)</f>
        <v/>
      </c>
    </row>
    <row r="41955" spans="8:8">
      <c r="H41955" t="str">
        <f t="shared" si="363"/>
        <v/>
      </c>
    </row>
    <row r="41956" spans="8:8">
      <c r="H41956" t="str">
        <f t="shared" si="363"/>
        <v/>
      </c>
    </row>
    <row r="41957" spans="8:8">
      <c r="H41957" t="str">
        <f t="shared" si="363"/>
        <v/>
      </c>
    </row>
    <row r="41958" spans="8:8">
      <c r="H41958" t="str">
        <f t="shared" si="363"/>
        <v/>
      </c>
    </row>
    <row r="41959" spans="8:8">
      <c r="H41959" t="str">
        <f t="shared" si="363"/>
        <v/>
      </c>
    </row>
    <row r="41960" spans="8:8">
      <c r="H41960" t="str">
        <f t="shared" si="363"/>
        <v/>
      </c>
    </row>
    <row r="41961" spans="8:8">
      <c r="H41961" t="str">
        <f t="shared" si="363"/>
        <v/>
      </c>
    </row>
    <row r="41962" spans="8:8">
      <c r="H41962" t="str">
        <f t="shared" si="363"/>
        <v/>
      </c>
    </row>
    <row r="41963" spans="8:8">
      <c r="H41963" t="str">
        <f t="shared" si="363"/>
        <v/>
      </c>
    </row>
    <row r="41964" spans="8:8">
      <c r="H41964" t="str">
        <f t="shared" si="363"/>
        <v/>
      </c>
    </row>
    <row r="41965" spans="8:8">
      <c r="H41965" t="str">
        <f t="shared" si="363"/>
        <v/>
      </c>
    </row>
    <row r="41966" spans="8:8">
      <c r="H41966" t="str">
        <f t="shared" si="363"/>
        <v/>
      </c>
    </row>
    <row r="41967" spans="8:8">
      <c r="H41967" t="str">
        <f t="shared" si="363"/>
        <v/>
      </c>
    </row>
    <row r="41968" spans="8:8">
      <c r="H41968" t="str">
        <f t="shared" si="363"/>
        <v/>
      </c>
    </row>
    <row r="41969" spans="8:8">
      <c r="H41969" t="str">
        <f t="shared" si="363"/>
        <v/>
      </c>
    </row>
    <row r="41970" spans="8:8">
      <c r="H41970" t="str">
        <f t="shared" si="363"/>
        <v/>
      </c>
    </row>
    <row r="41971" spans="8:8">
      <c r="H41971" t="str">
        <f t="shared" si="363"/>
        <v/>
      </c>
    </row>
    <row r="41972" spans="8:8">
      <c r="H41972" t="str">
        <f t="shared" si="363"/>
        <v/>
      </c>
    </row>
    <row r="41973" spans="8:8">
      <c r="H41973" t="str">
        <f t="shared" si="363"/>
        <v/>
      </c>
    </row>
    <row r="41974" spans="8:8">
      <c r="H41974" t="str">
        <f t="shared" si="363"/>
        <v/>
      </c>
    </row>
    <row r="41975" spans="8:8">
      <c r="H41975" t="str">
        <f t="shared" si="363"/>
        <v/>
      </c>
    </row>
    <row r="41976" spans="8:8">
      <c r="H41976" t="str">
        <f t="shared" si="363"/>
        <v/>
      </c>
    </row>
    <row r="41977" spans="8:8">
      <c r="H41977" t="str">
        <f t="shared" si="363"/>
        <v/>
      </c>
    </row>
    <row r="41978" spans="8:8">
      <c r="H41978" t="str">
        <f t="shared" si="363"/>
        <v/>
      </c>
    </row>
    <row r="41979" spans="8:8">
      <c r="H41979" t="str">
        <f t="shared" si="363"/>
        <v/>
      </c>
    </row>
    <row r="41980" spans="8:8">
      <c r="H41980" t="str">
        <f t="shared" si="363"/>
        <v/>
      </c>
    </row>
    <row r="41981" spans="8:8">
      <c r="H41981" t="str">
        <f t="shared" si="363"/>
        <v/>
      </c>
    </row>
    <row r="41982" spans="8:8">
      <c r="H41982" t="str">
        <f t="shared" si="363"/>
        <v/>
      </c>
    </row>
    <row r="41983" spans="8:8">
      <c r="H41983" t="str">
        <f t="shared" si="363"/>
        <v/>
      </c>
    </row>
    <row r="41984" spans="8:8">
      <c r="H41984" t="str">
        <f t="shared" si="363"/>
        <v/>
      </c>
    </row>
    <row r="41985" spans="8:8">
      <c r="H41985" t="str">
        <f t="shared" si="363"/>
        <v/>
      </c>
    </row>
    <row r="41986" spans="8:8">
      <c r="H41986" t="str">
        <f t="shared" si="363"/>
        <v/>
      </c>
    </row>
    <row r="41987" spans="8:8">
      <c r="H41987" t="str">
        <f t="shared" si="363"/>
        <v/>
      </c>
    </row>
    <row r="41988" spans="8:8">
      <c r="H41988" t="str">
        <f t="shared" si="363"/>
        <v/>
      </c>
    </row>
    <row r="41989" spans="8:8">
      <c r="H41989" t="str">
        <f t="shared" si="363"/>
        <v/>
      </c>
    </row>
    <row r="41990" spans="8:8">
      <c r="H41990" t="str">
        <f t="shared" si="363"/>
        <v/>
      </c>
    </row>
    <row r="41991" spans="8:8">
      <c r="H41991" t="str">
        <f t="shared" si="363"/>
        <v/>
      </c>
    </row>
    <row r="41992" spans="8:8">
      <c r="H41992" t="str">
        <f t="shared" si="363"/>
        <v/>
      </c>
    </row>
    <row r="41993" spans="8:8">
      <c r="H41993" t="str">
        <f t="shared" si="363"/>
        <v/>
      </c>
    </row>
    <row r="41994" spans="8:8">
      <c r="H41994" t="str">
        <f t="shared" si="363"/>
        <v/>
      </c>
    </row>
    <row r="41995" spans="8:8">
      <c r="H41995" t="str">
        <f t="shared" si="363"/>
        <v/>
      </c>
    </row>
    <row r="41996" spans="8:8">
      <c r="H41996" t="str">
        <f t="shared" si="363"/>
        <v/>
      </c>
    </row>
    <row r="41997" spans="8:8">
      <c r="H41997" t="str">
        <f t="shared" si="363"/>
        <v/>
      </c>
    </row>
    <row r="41998" spans="8:8">
      <c r="H41998" t="str">
        <f t="shared" si="363"/>
        <v/>
      </c>
    </row>
    <row r="41999" spans="8:8">
      <c r="H41999" t="str">
        <f t="shared" si="363"/>
        <v/>
      </c>
    </row>
    <row r="42000" spans="8:8">
      <c r="H42000" t="str">
        <f t="shared" si="363"/>
        <v/>
      </c>
    </row>
    <row r="42001" spans="8:8">
      <c r="H42001" t="str">
        <f t="shared" si="363"/>
        <v/>
      </c>
    </row>
    <row r="42002" spans="8:8">
      <c r="H42002" t="str">
        <f t="shared" si="363"/>
        <v/>
      </c>
    </row>
    <row r="42003" spans="8:8">
      <c r="H42003" t="str">
        <f t="shared" si="363"/>
        <v/>
      </c>
    </row>
    <row r="42004" spans="8:8">
      <c r="H42004" t="str">
        <f t="shared" si="363"/>
        <v/>
      </c>
    </row>
    <row r="42005" spans="8:8">
      <c r="H42005" t="str">
        <f t="shared" si="363"/>
        <v/>
      </c>
    </row>
    <row r="42006" spans="8:8">
      <c r="H42006" t="str">
        <f t="shared" si="363"/>
        <v/>
      </c>
    </row>
    <row r="42007" spans="8:8">
      <c r="H42007" t="str">
        <f t="shared" si="363"/>
        <v/>
      </c>
    </row>
    <row r="42008" spans="8:8">
      <c r="H42008" t="str">
        <f t="shared" si="363"/>
        <v/>
      </c>
    </row>
    <row r="42009" spans="8:8">
      <c r="H42009" t="str">
        <f t="shared" si="363"/>
        <v/>
      </c>
    </row>
    <row r="42010" spans="8:8">
      <c r="H42010" t="str">
        <f t="shared" si="363"/>
        <v/>
      </c>
    </row>
    <row r="42011" spans="8:8">
      <c r="H42011" t="str">
        <f t="shared" si="363"/>
        <v/>
      </c>
    </row>
    <row r="42012" spans="8:8">
      <c r="H42012" t="str">
        <f t="shared" si="363"/>
        <v/>
      </c>
    </row>
    <row r="42013" spans="8:8">
      <c r="H42013" t="str">
        <f t="shared" si="363"/>
        <v/>
      </c>
    </row>
    <row r="42014" spans="8:8">
      <c r="H42014" t="str">
        <f t="shared" si="363"/>
        <v/>
      </c>
    </row>
    <row r="42015" spans="8:8">
      <c r="H42015" t="str">
        <f t="shared" si="363"/>
        <v/>
      </c>
    </row>
    <row r="42016" spans="8:8">
      <c r="H42016" t="str">
        <f t="shared" si="363"/>
        <v/>
      </c>
    </row>
    <row r="42017" spans="8:8">
      <c r="H42017" t="str">
        <f t="shared" si="363"/>
        <v/>
      </c>
    </row>
    <row r="42018" spans="8:8">
      <c r="H42018" t="str">
        <f t="shared" ref="H42018:H42081" si="364">_xlfn.TEXTJOIN(", ", TRUE, G42018:G42018)</f>
        <v/>
      </c>
    </row>
    <row r="42019" spans="8:8">
      <c r="H42019" t="str">
        <f t="shared" si="364"/>
        <v/>
      </c>
    </row>
    <row r="42020" spans="8:8">
      <c r="H42020" t="str">
        <f t="shared" si="364"/>
        <v/>
      </c>
    </row>
    <row r="42021" spans="8:8">
      <c r="H42021" t="str">
        <f t="shared" si="364"/>
        <v/>
      </c>
    </row>
    <row r="42022" spans="8:8">
      <c r="H42022" t="str">
        <f t="shared" si="364"/>
        <v/>
      </c>
    </row>
    <row r="42023" spans="8:8">
      <c r="H42023" t="str">
        <f t="shared" si="364"/>
        <v/>
      </c>
    </row>
    <row r="42024" spans="8:8">
      <c r="H42024" t="str">
        <f t="shared" si="364"/>
        <v/>
      </c>
    </row>
    <row r="42025" spans="8:8">
      <c r="H42025" t="str">
        <f t="shared" si="364"/>
        <v/>
      </c>
    </row>
    <row r="42026" spans="8:8">
      <c r="H42026" t="str">
        <f t="shared" si="364"/>
        <v/>
      </c>
    </row>
    <row r="42027" spans="8:8">
      <c r="H42027" t="str">
        <f t="shared" si="364"/>
        <v/>
      </c>
    </row>
    <row r="42028" spans="8:8">
      <c r="H42028" t="str">
        <f t="shared" si="364"/>
        <v/>
      </c>
    </row>
    <row r="42029" spans="8:8">
      <c r="H42029" t="str">
        <f t="shared" si="364"/>
        <v/>
      </c>
    </row>
    <row r="42030" spans="8:8">
      <c r="H42030" t="str">
        <f t="shared" si="364"/>
        <v/>
      </c>
    </row>
    <row r="42031" spans="8:8">
      <c r="H42031" t="str">
        <f t="shared" si="364"/>
        <v/>
      </c>
    </row>
    <row r="42032" spans="8:8">
      <c r="H42032" t="str">
        <f t="shared" si="364"/>
        <v/>
      </c>
    </row>
    <row r="42033" spans="8:8">
      <c r="H42033" t="str">
        <f t="shared" si="364"/>
        <v/>
      </c>
    </row>
    <row r="42034" spans="8:8">
      <c r="H42034" t="str">
        <f t="shared" si="364"/>
        <v/>
      </c>
    </row>
    <row r="42035" spans="8:8">
      <c r="H42035" t="str">
        <f t="shared" si="364"/>
        <v/>
      </c>
    </row>
    <row r="42036" spans="8:8">
      <c r="H42036" t="str">
        <f t="shared" si="364"/>
        <v/>
      </c>
    </row>
    <row r="42037" spans="8:8">
      <c r="H42037" t="str">
        <f t="shared" si="364"/>
        <v/>
      </c>
    </row>
    <row r="42038" spans="8:8">
      <c r="H42038" t="str">
        <f t="shared" si="364"/>
        <v/>
      </c>
    </row>
    <row r="42039" spans="8:8">
      <c r="H42039" t="str">
        <f t="shared" si="364"/>
        <v/>
      </c>
    </row>
    <row r="42040" spans="8:8">
      <c r="H42040" t="str">
        <f t="shared" si="364"/>
        <v/>
      </c>
    </row>
    <row r="42041" spans="8:8">
      <c r="H42041" t="str">
        <f t="shared" si="364"/>
        <v/>
      </c>
    </row>
    <row r="42042" spans="8:8">
      <c r="H42042" t="str">
        <f t="shared" si="364"/>
        <v/>
      </c>
    </row>
    <row r="42043" spans="8:8">
      <c r="H42043" t="str">
        <f t="shared" si="364"/>
        <v/>
      </c>
    </row>
    <row r="42044" spans="8:8">
      <c r="H42044" t="str">
        <f t="shared" si="364"/>
        <v/>
      </c>
    </row>
    <row r="42045" spans="8:8">
      <c r="H42045" t="str">
        <f t="shared" si="364"/>
        <v/>
      </c>
    </row>
    <row r="42046" spans="8:8">
      <c r="H42046" t="str">
        <f t="shared" si="364"/>
        <v/>
      </c>
    </row>
    <row r="42047" spans="8:8">
      <c r="H42047" t="str">
        <f t="shared" si="364"/>
        <v/>
      </c>
    </row>
    <row r="42048" spans="8:8">
      <c r="H42048" t="str">
        <f t="shared" si="364"/>
        <v/>
      </c>
    </row>
    <row r="42049" spans="8:8">
      <c r="H42049" t="str">
        <f t="shared" si="364"/>
        <v/>
      </c>
    </row>
    <row r="42050" spans="8:8">
      <c r="H42050" t="str">
        <f t="shared" si="364"/>
        <v/>
      </c>
    </row>
    <row r="42051" spans="8:8">
      <c r="H42051" t="str">
        <f t="shared" si="364"/>
        <v/>
      </c>
    </row>
    <row r="42052" spans="8:8">
      <c r="H42052" t="str">
        <f t="shared" si="364"/>
        <v/>
      </c>
    </row>
    <row r="42053" spans="8:8">
      <c r="H42053" t="str">
        <f t="shared" si="364"/>
        <v/>
      </c>
    </row>
    <row r="42054" spans="8:8">
      <c r="H42054" t="str">
        <f t="shared" si="364"/>
        <v/>
      </c>
    </row>
    <row r="42055" spans="8:8">
      <c r="H42055" t="str">
        <f t="shared" si="364"/>
        <v/>
      </c>
    </row>
    <row r="42056" spans="8:8">
      <c r="H42056" t="str">
        <f t="shared" si="364"/>
        <v/>
      </c>
    </row>
    <row r="42057" spans="8:8">
      <c r="H42057" t="str">
        <f t="shared" si="364"/>
        <v/>
      </c>
    </row>
    <row r="42058" spans="8:8">
      <c r="H42058" t="str">
        <f t="shared" si="364"/>
        <v/>
      </c>
    </row>
    <row r="42059" spans="8:8">
      <c r="H42059" t="str">
        <f t="shared" si="364"/>
        <v/>
      </c>
    </row>
    <row r="42060" spans="8:8">
      <c r="H42060" t="str">
        <f t="shared" si="364"/>
        <v/>
      </c>
    </row>
    <row r="42061" spans="8:8">
      <c r="H42061" t="str">
        <f t="shared" si="364"/>
        <v/>
      </c>
    </row>
    <row r="42062" spans="8:8">
      <c r="H42062" t="str">
        <f t="shared" si="364"/>
        <v/>
      </c>
    </row>
    <row r="42063" spans="8:8">
      <c r="H42063" t="str">
        <f t="shared" si="364"/>
        <v/>
      </c>
    </row>
    <row r="42064" spans="8:8">
      <c r="H42064" t="str">
        <f t="shared" si="364"/>
        <v/>
      </c>
    </row>
    <row r="42065" spans="8:8">
      <c r="H42065" t="str">
        <f t="shared" si="364"/>
        <v/>
      </c>
    </row>
    <row r="42066" spans="8:8">
      <c r="H42066" t="str">
        <f t="shared" si="364"/>
        <v/>
      </c>
    </row>
    <row r="42067" spans="8:8">
      <c r="H42067" t="str">
        <f t="shared" si="364"/>
        <v/>
      </c>
    </row>
    <row r="42068" spans="8:8">
      <c r="H42068" t="str">
        <f t="shared" si="364"/>
        <v/>
      </c>
    </row>
    <row r="42069" spans="8:8">
      <c r="H42069" t="str">
        <f t="shared" si="364"/>
        <v/>
      </c>
    </row>
    <row r="42070" spans="8:8">
      <c r="H42070" t="str">
        <f t="shared" si="364"/>
        <v/>
      </c>
    </row>
    <row r="42071" spans="8:8">
      <c r="H42071" t="str">
        <f t="shared" si="364"/>
        <v/>
      </c>
    </row>
    <row r="42072" spans="8:8">
      <c r="H42072" t="str">
        <f t="shared" si="364"/>
        <v/>
      </c>
    </row>
    <row r="42073" spans="8:8">
      <c r="H42073" t="str">
        <f t="shared" si="364"/>
        <v/>
      </c>
    </row>
    <row r="42074" spans="8:8">
      <c r="H42074" t="str">
        <f t="shared" si="364"/>
        <v/>
      </c>
    </row>
    <row r="42075" spans="8:8">
      <c r="H42075" t="str">
        <f t="shared" si="364"/>
        <v/>
      </c>
    </row>
    <row r="42076" spans="8:8">
      <c r="H42076" t="str">
        <f t="shared" si="364"/>
        <v/>
      </c>
    </row>
    <row r="42077" spans="8:8">
      <c r="H42077" t="str">
        <f t="shared" si="364"/>
        <v/>
      </c>
    </row>
    <row r="42078" spans="8:8">
      <c r="H42078" t="str">
        <f t="shared" si="364"/>
        <v/>
      </c>
    </row>
    <row r="42079" spans="8:8">
      <c r="H42079" t="str">
        <f t="shared" si="364"/>
        <v/>
      </c>
    </row>
    <row r="42080" spans="8:8">
      <c r="H42080" t="str">
        <f t="shared" si="364"/>
        <v/>
      </c>
    </row>
    <row r="42081" spans="8:8">
      <c r="H42081" t="str">
        <f t="shared" si="364"/>
        <v/>
      </c>
    </row>
    <row r="42082" spans="8:8">
      <c r="H42082" t="str">
        <f t="shared" ref="H42082:H42145" si="365">_xlfn.TEXTJOIN(", ", TRUE, G42082:G42082)</f>
        <v/>
      </c>
    </row>
    <row r="42083" spans="8:8">
      <c r="H42083" t="str">
        <f t="shared" si="365"/>
        <v/>
      </c>
    </row>
    <row r="42084" spans="8:8">
      <c r="H42084" t="str">
        <f t="shared" si="365"/>
        <v/>
      </c>
    </row>
    <row r="42085" spans="8:8">
      <c r="H42085" t="str">
        <f t="shared" si="365"/>
        <v/>
      </c>
    </row>
    <row r="42086" spans="8:8">
      <c r="H42086" t="str">
        <f t="shared" si="365"/>
        <v/>
      </c>
    </row>
    <row r="42087" spans="8:8">
      <c r="H42087" t="str">
        <f t="shared" si="365"/>
        <v/>
      </c>
    </row>
    <row r="42088" spans="8:8">
      <c r="H42088" t="str">
        <f t="shared" si="365"/>
        <v/>
      </c>
    </row>
    <row r="42089" spans="8:8">
      <c r="H42089" t="str">
        <f t="shared" si="365"/>
        <v/>
      </c>
    </row>
    <row r="42090" spans="8:8">
      <c r="H42090" t="str">
        <f t="shared" si="365"/>
        <v/>
      </c>
    </row>
    <row r="42091" spans="8:8">
      <c r="H42091" t="str">
        <f t="shared" si="365"/>
        <v/>
      </c>
    </row>
    <row r="42092" spans="8:8">
      <c r="H42092" t="str">
        <f t="shared" si="365"/>
        <v/>
      </c>
    </row>
    <row r="42093" spans="8:8">
      <c r="H42093" t="str">
        <f t="shared" si="365"/>
        <v/>
      </c>
    </row>
    <row r="42094" spans="8:8">
      <c r="H42094" t="str">
        <f t="shared" si="365"/>
        <v/>
      </c>
    </row>
    <row r="42095" spans="8:8">
      <c r="H42095" t="str">
        <f t="shared" si="365"/>
        <v/>
      </c>
    </row>
    <row r="42096" spans="8:8">
      <c r="H42096" t="str">
        <f t="shared" si="365"/>
        <v/>
      </c>
    </row>
    <row r="42097" spans="8:8">
      <c r="H42097" t="str">
        <f t="shared" si="365"/>
        <v/>
      </c>
    </row>
    <row r="42098" spans="8:8">
      <c r="H42098" t="str">
        <f t="shared" si="365"/>
        <v/>
      </c>
    </row>
    <row r="42099" spans="8:8">
      <c r="H42099" t="str">
        <f t="shared" si="365"/>
        <v/>
      </c>
    </row>
    <row r="42100" spans="8:8">
      <c r="H42100" t="str">
        <f t="shared" si="365"/>
        <v/>
      </c>
    </row>
    <row r="42101" spans="8:8">
      <c r="H42101" t="str">
        <f t="shared" si="365"/>
        <v/>
      </c>
    </row>
    <row r="42102" spans="8:8">
      <c r="H42102" t="str">
        <f t="shared" si="365"/>
        <v/>
      </c>
    </row>
    <row r="42103" spans="8:8">
      <c r="H42103" t="str">
        <f t="shared" si="365"/>
        <v/>
      </c>
    </row>
    <row r="42104" spans="8:8">
      <c r="H42104" t="str">
        <f t="shared" si="365"/>
        <v/>
      </c>
    </row>
    <row r="42105" spans="8:8">
      <c r="H42105" t="str">
        <f t="shared" si="365"/>
        <v/>
      </c>
    </row>
    <row r="42106" spans="8:8">
      <c r="H42106" t="str">
        <f t="shared" si="365"/>
        <v/>
      </c>
    </row>
    <row r="42107" spans="8:8">
      <c r="H42107" t="str">
        <f t="shared" si="365"/>
        <v/>
      </c>
    </row>
    <row r="42108" spans="8:8">
      <c r="H42108" t="str">
        <f t="shared" si="365"/>
        <v/>
      </c>
    </row>
    <row r="42109" spans="8:8">
      <c r="H42109" t="str">
        <f t="shared" si="365"/>
        <v/>
      </c>
    </row>
    <row r="42110" spans="8:8">
      <c r="H42110" t="str">
        <f t="shared" si="365"/>
        <v/>
      </c>
    </row>
    <row r="42111" spans="8:8">
      <c r="H42111" t="str">
        <f t="shared" si="365"/>
        <v/>
      </c>
    </row>
    <row r="42112" spans="8:8">
      <c r="H42112" t="str">
        <f t="shared" si="365"/>
        <v/>
      </c>
    </row>
    <row r="42113" spans="8:8">
      <c r="H42113" t="str">
        <f t="shared" si="365"/>
        <v/>
      </c>
    </row>
    <row r="42114" spans="8:8">
      <c r="H42114" t="str">
        <f t="shared" si="365"/>
        <v/>
      </c>
    </row>
    <row r="42115" spans="8:8">
      <c r="H42115" t="str">
        <f t="shared" si="365"/>
        <v/>
      </c>
    </row>
    <row r="42116" spans="8:8">
      <c r="H42116" t="str">
        <f t="shared" si="365"/>
        <v/>
      </c>
    </row>
    <row r="42117" spans="8:8">
      <c r="H42117" t="str">
        <f t="shared" si="365"/>
        <v/>
      </c>
    </row>
    <row r="42118" spans="8:8">
      <c r="H42118" t="str">
        <f t="shared" si="365"/>
        <v/>
      </c>
    </row>
    <row r="42119" spans="8:8">
      <c r="H42119" t="str">
        <f t="shared" si="365"/>
        <v/>
      </c>
    </row>
    <row r="42120" spans="8:8">
      <c r="H42120" t="str">
        <f t="shared" si="365"/>
        <v/>
      </c>
    </row>
    <row r="42121" spans="8:8">
      <c r="H42121" t="str">
        <f t="shared" si="365"/>
        <v/>
      </c>
    </row>
    <row r="42122" spans="8:8">
      <c r="H42122" t="str">
        <f t="shared" si="365"/>
        <v/>
      </c>
    </row>
    <row r="42123" spans="8:8">
      <c r="H42123" t="str">
        <f t="shared" si="365"/>
        <v/>
      </c>
    </row>
    <row r="42124" spans="8:8">
      <c r="H42124" t="str">
        <f t="shared" si="365"/>
        <v/>
      </c>
    </row>
    <row r="42125" spans="8:8">
      <c r="H42125" t="str">
        <f t="shared" si="365"/>
        <v/>
      </c>
    </row>
    <row r="42126" spans="8:8">
      <c r="H42126" t="str">
        <f t="shared" si="365"/>
        <v/>
      </c>
    </row>
    <row r="42127" spans="8:8">
      <c r="H42127" t="str">
        <f t="shared" si="365"/>
        <v/>
      </c>
    </row>
    <row r="42128" spans="8:8">
      <c r="H42128" t="str">
        <f t="shared" si="365"/>
        <v/>
      </c>
    </row>
    <row r="42129" spans="8:8">
      <c r="H42129" t="str">
        <f t="shared" si="365"/>
        <v/>
      </c>
    </row>
    <row r="42130" spans="8:8">
      <c r="H42130" t="str">
        <f t="shared" si="365"/>
        <v/>
      </c>
    </row>
    <row r="42131" spans="8:8">
      <c r="H42131" t="str">
        <f t="shared" si="365"/>
        <v/>
      </c>
    </row>
    <row r="42132" spans="8:8">
      <c r="H42132" t="str">
        <f t="shared" si="365"/>
        <v/>
      </c>
    </row>
    <row r="42133" spans="8:8">
      <c r="H42133" t="str">
        <f t="shared" si="365"/>
        <v/>
      </c>
    </row>
    <row r="42134" spans="8:8">
      <c r="H42134" t="str">
        <f t="shared" si="365"/>
        <v/>
      </c>
    </row>
    <row r="42135" spans="8:8">
      <c r="H42135" t="str">
        <f t="shared" si="365"/>
        <v/>
      </c>
    </row>
    <row r="42136" spans="8:8">
      <c r="H42136" t="str">
        <f t="shared" si="365"/>
        <v/>
      </c>
    </row>
    <row r="42137" spans="8:8">
      <c r="H42137" t="str">
        <f t="shared" si="365"/>
        <v/>
      </c>
    </row>
    <row r="42138" spans="8:8">
      <c r="H42138" t="str">
        <f t="shared" si="365"/>
        <v/>
      </c>
    </row>
    <row r="42139" spans="8:8">
      <c r="H42139" t="str">
        <f t="shared" si="365"/>
        <v/>
      </c>
    </row>
    <row r="42140" spans="8:8">
      <c r="H42140" t="str">
        <f t="shared" si="365"/>
        <v/>
      </c>
    </row>
    <row r="42141" spans="8:8">
      <c r="H42141" t="str">
        <f t="shared" si="365"/>
        <v/>
      </c>
    </row>
    <row r="42142" spans="8:8">
      <c r="H42142" t="str">
        <f t="shared" si="365"/>
        <v/>
      </c>
    </row>
    <row r="42143" spans="8:8">
      <c r="H42143" t="str">
        <f t="shared" si="365"/>
        <v/>
      </c>
    </row>
    <row r="42144" spans="8:8">
      <c r="H42144" t="str">
        <f t="shared" si="365"/>
        <v/>
      </c>
    </row>
    <row r="42145" spans="8:8">
      <c r="H42145" t="str">
        <f t="shared" si="365"/>
        <v/>
      </c>
    </row>
    <row r="42146" spans="8:8">
      <c r="H42146" t="str">
        <f t="shared" ref="H42146:H42209" si="366">_xlfn.TEXTJOIN(", ", TRUE, G42146:G42146)</f>
        <v/>
      </c>
    </row>
    <row r="42147" spans="8:8">
      <c r="H42147" t="str">
        <f t="shared" si="366"/>
        <v/>
      </c>
    </row>
    <row r="42148" spans="8:8">
      <c r="H42148" t="str">
        <f t="shared" si="366"/>
        <v/>
      </c>
    </row>
    <row r="42149" spans="8:8">
      <c r="H42149" t="str">
        <f t="shared" si="366"/>
        <v/>
      </c>
    </row>
    <row r="42150" spans="8:8">
      <c r="H42150" t="str">
        <f t="shared" si="366"/>
        <v/>
      </c>
    </row>
    <row r="42151" spans="8:8">
      <c r="H42151" t="str">
        <f t="shared" si="366"/>
        <v/>
      </c>
    </row>
    <row r="42152" spans="8:8">
      <c r="H42152" t="str">
        <f t="shared" si="366"/>
        <v/>
      </c>
    </row>
    <row r="42153" spans="8:8">
      <c r="H42153" t="str">
        <f t="shared" si="366"/>
        <v/>
      </c>
    </row>
    <row r="42154" spans="8:8">
      <c r="H42154" t="str">
        <f t="shared" si="366"/>
        <v/>
      </c>
    </row>
    <row r="42155" spans="8:8">
      <c r="H42155" t="str">
        <f t="shared" si="366"/>
        <v/>
      </c>
    </row>
    <row r="42156" spans="8:8">
      <c r="H42156" t="str">
        <f t="shared" si="366"/>
        <v/>
      </c>
    </row>
    <row r="42157" spans="8:8">
      <c r="H42157" t="str">
        <f t="shared" si="366"/>
        <v/>
      </c>
    </row>
    <row r="42158" spans="8:8">
      <c r="H42158" t="str">
        <f t="shared" si="366"/>
        <v/>
      </c>
    </row>
    <row r="42159" spans="8:8">
      <c r="H42159" t="str">
        <f t="shared" si="366"/>
        <v/>
      </c>
    </row>
    <row r="42160" spans="8:8">
      <c r="H42160" t="str">
        <f t="shared" si="366"/>
        <v/>
      </c>
    </row>
    <row r="42161" spans="8:8">
      <c r="H42161" t="str">
        <f t="shared" si="366"/>
        <v/>
      </c>
    </row>
    <row r="42162" spans="8:8">
      <c r="H42162" t="str">
        <f t="shared" si="366"/>
        <v/>
      </c>
    </row>
    <row r="42163" spans="8:8">
      <c r="H42163" t="str">
        <f t="shared" si="366"/>
        <v/>
      </c>
    </row>
    <row r="42164" spans="8:8">
      <c r="H42164" t="str">
        <f t="shared" si="366"/>
        <v/>
      </c>
    </row>
    <row r="42165" spans="8:8">
      <c r="H42165" t="str">
        <f t="shared" si="366"/>
        <v/>
      </c>
    </row>
    <row r="42166" spans="8:8">
      <c r="H42166" t="str">
        <f t="shared" si="366"/>
        <v/>
      </c>
    </row>
    <row r="42167" spans="8:8">
      <c r="H42167" t="str">
        <f t="shared" si="366"/>
        <v/>
      </c>
    </row>
    <row r="42168" spans="8:8">
      <c r="H42168" t="str">
        <f t="shared" si="366"/>
        <v/>
      </c>
    </row>
    <row r="42169" spans="8:8">
      <c r="H42169" t="str">
        <f t="shared" si="366"/>
        <v/>
      </c>
    </row>
    <row r="42170" spans="8:8">
      <c r="H42170" t="str">
        <f t="shared" si="366"/>
        <v/>
      </c>
    </row>
    <row r="42171" spans="8:8">
      <c r="H42171" t="str">
        <f t="shared" si="366"/>
        <v/>
      </c>
    </row>
    <row r="42172" spans="8:8">
      <c r="H42172" t="str">
        <f t="shared" si="366"/>
        <v/>
      </c>
    </row>
    <row r="42173" spans="8:8">
      <c r="H42173" t="str">
        <f t="shared" si="366"/>
        <v/>
      </c>
    </row>
    <row r="42174" spans="8:8">
      <c r="H42174" t="str">
        <f t="shared" si="366"/>
        <v/>
      </c>
    </row>
    <row r="42175" spans="8:8">
      <c r="H42175" t="str">
        <f t="shared" si="366"/>
        <v/>
      </c>
    </row>
    <row r="42176" spans="8:8">
      <c r="H42176" t="str">
        <f t="shared" si="366"/>
        <v/>
      </c>
    </row>
    <row r="42177" spans="8:8">
      <c r="H42177" t="str">
        <f t="shared" si="366"/>
        <v/>
      </c>
    </row>
    <row r="42178" spans="8:8">
      <c r="H42178" t="str">
        <f t="shared" si="366"/>
        <v/>
      </c>
    </row>
    <row r="42179" spans="8:8">
      <c r="H42179" t="str">
        <f t="shared" si="366"/>
        <v/>
      </c>
    </row>
    <row r="42180" spans="8:8">
      <c r="H42180" t="str">
        <f t="shared" si="366"/>
        <v/>
      </c>
    </row>
    <row r="42181" spans="8:8">
      <c r="H42181" t="str">
        <f t="shared" si="366"/>
        <v/>
      </c>
    </row>
    <row r="42182" spans="8:8">
      <c r="H42182" t="str">
        <f t="shared" si="366"/>
        <v/>
      </c>
    </row>
    <row r="42183" spans="8:8">
      <c r="H42183" t="str">
        <f t="shared" si="366"/>
        <v/>
      </c>
    </row>
    <row r="42184" spans="8:8">
      <c r="H42184" t="str">
        <f t="shared" si="366"/>
        <v/>
      </c>
    </row>
    <row r="42185" spans="8:8">
      <c r="H42185" t="str">
        <f t="shared" si="366"/>
        <v/>
      </c>
    </row>
    <row r="42186" spans="8:8">
      <c r="H42186" t="str">
        <f t="shared" si="366"/>
        <v/>
      </c>
    </row>
    <row r="42187" spans="8:8">
      <c r="H42187" t="str">
        <f t="shared" si="366"/>
        <v/>
      </c>
    </row>
    <row r="42188" spans="8:8">
      <c r="H42188" t="str">
        <f t="shared" si="366"/>
        <v/>
      </c>
    </row>
    <row r="42189" spans="8:8">
      <c r="H42189" t="str">
        <f t="shared" si="366"/>
        <v/>
      </c>
    </row>
    <row r="42190" spans="8:8">
      <c r="H42190" t="str">
        <f t="shared" si="366"/>
        <v/>
      </c>
    </row>
    <row r="42191" spans="8:8">
      <c r="H42191" t="str">
        <f t="shared" si="366"/>
        <v/>
      </c>
    </row>
    <row r="42192" spans="8:8">
      <c r="H42192" t="str">
        <f t="shared" si="366"/>
        <v/>
      </c>
    </row>
    <row r="42193" spans="8:8">
      <c r="H42193" t="str">
        <f t="shared" si="366"/>
        <v/>
      </c>
    </row>
    <row r="42194" spans="8:8">
      <c r="H42194" t="str">
        <f t="shared" si="366"/>
        <v/>
      </c>
    </row>
    <row r="42195" spans="8:8">
      <c r="H42195" t="str">
        <f t="shared" si="366"/>
        <v/>
      </c>
    </row>
    <row r="42196" spans="8:8">
      <c r="H42196" t="str">
        <f t="shared" si="366"/>
        <v/>
      </c>
    </row>
    <row r="42197" spans="8:8">
      <c r="H42197" t="str">
        <f t="shared" si="366"/>
        <v/>
      </c>
    </row>
    <row r="42198" spans="8:8">
      <c r="H42198" t="str">
        <f t="shared" si="366"/>
        <v/>
      </c>
    </row>
    <row r="42199" spans="8:8">
      <c r="H42199" t="str">
        <f t="shared" si="366"/>
        <v/>
      </c>
    </row>
    <row r="42200" spans="8:8">
      <c r="H42200" t="str">
        <f t="shared" si="366"/>
        <v/>
      </c>
    </row>
    <row r="42201" spans="8:8">
      <c r="H42201" t="str">
        <f t="shared" si="366"/>
        <v/>
      </c>
    </row>
    <row r="42202" spans="8:8">
      <c r="H42202" t="str">
        <f t="shared" si="366"/>
        <v/>
      </c>
    </row>
    <row r="42203" spans="8:8">
      <c r="H42203" t="str">
        <f t="shared" si="366"/>
        <v/>
      </c>
    </row>
    <row r="42204" spans="8:8">
      <c r="H42204" t="str">
        <f t="shared" si="366"/>
        <v/>
      </c>
    </row>
    <row r="42205" spans="8:8">
      <c r="H42205" t="str">
        <f t="shared" si="366"/>
        <v/>
      </c>
    </row>
    <row r="42206" spans="8:8">
      <c r="H42206" t="str">
        <f t="shared" si="366"/>
        <v/>
      </c>
    </row>
    <row r="42207" spans="8:8">
      <c r="H42207" t="str">
        <f t="shared" si="366"/>
        <v/>
      </c>
    </row>
    <row r="42208" spans="8:8">
      <c r="H42208" t="str">
        <f t="shared" si="366"/>
        <v/>
      </c>
    </row>
    <row r="42209" spans="8:8">
      <c r="H42209" t="str">
        <f t="shared" si="366"/>
        <v/>
      </c>
    </row>
    <row r="42210" spans="8:8">
      <c r="H42210" t="str">
        <f t="shared" ref="H42210:H42273" si="367">_xlfn.TEXTJOIN(", ", TRUE, G42210:G42210)</f>
        <v/>
      </c>
    </row>
    <row r="42211" spans="8:8">
      <c r="H42211" t="str">
        <f t="shared" si="367"/>
        <v/>
      </c>
    </row>
    <row r="42212" spans="8:8">
      <c r="H42212" t="str">
        <f t="shared" si="367"/>
        <v/>
      </c>
    </row>
    <row r="42213" spans="8:8">
      <c r="H42213" t="str">
        <f t="shared" si="367"/>
        <v/>
      </c>
    </row>
    <row r="42214" spans="8:8">
      <c r="H42214" t="str">
        <f t="shared" si="367"/>
        <v/>
      </c>
    </row>
    <row r="42215" spans="8:8">
      <c r="H42215" t="str">
        <f t="shared" si="367"/>
        <v/>
      </c>
    </row>
    <row r="42216" spans="8:8">
      <c r="H42216" t="str">
        <f t="shared" si="367"/>
        <v/>
      </c>
    </row>
    <row r="42217" spans="8:8">
      <c r="H42217" t="str">
        <f t="shared" si="367"/>
        <v/>
      </c>
    </row>
    <row r="42218" spans="8:8">
      <c r="H42218" t="str">
        <f t="shared" si="367"/>
        <v/>
      </c>
    </row>
    <row r="42219" spans="8:8">
      <c r="H42219" t="str">
        <f t="shared" si="367"/>
        <v/>
      </c>
    </row>
    <row r="42220" spans="8:8">
      <c r="H42220" t="str">
        <f t="shared" si="367"/>
        <v/>
      </c>
    </row>
    <row r="42221" spans="8:8">
      <c r="H42221" t="str">
        <f t="shared" si="367"/>
        <v/>
      </c>
    </row>
    <row r="42222" spans="8:8">
      <c r="H42222" t="str">
        <f t="shared" si="367"/>
        <v/>
      </c>
    </row>
    <row r="42223" spans="8:8">
      <c r="H42223" t="str">
        <f t="shared" si="367"/>
        <v/>
      </c>
    </row>
    <row r="42224" spans="8:8">
      <c r="H42224" t="str">
        <f t="shared" si="367"/>
        <v/>
      </c>
    </row>
    <row r="42225" spans="8:8">
      <c r="H42225" t="str">
        <f t="shared" si="367"/>
        <v/>
      </c>
    </row>
    <row r="42226" spans="8:8">
      <c r="H42226" t="str">
        <f t="shared" si="367"/>
        <v/>
      </c>
    </row>
    <row r="42227" spans="8:8">
      <c r="H42227" t="str">
        <f t="shared" si="367"/>
        <v/>
      </c>
    </row>
    <row r="42228" spans="8:8">
      <c r="H42228" t="str">
        <f t="shared" si="367"/>
        <v/>
      </c>
    </row>
    <row r="42229" spans="8:8">
      <c r="H42229" t="str">
        <f t="shared" si="367"/>
        <v/>
      </c>
    </row>
    <row r="42230" spans="8:8">
      <c r="H42230" t="str">
        <f t="shared" si="367"/>
        <v/>
      </c>
    </row>
    <row r="42231" spans="8:8">
      <c r="H42231" t="str">
        <f t="shared" si="367"/>
        <v/>
      </c>
    </row>
    <row r="42232" spans="8:8">
      <c r="H42232" t="str">
        <f t="shared" si="367"/>
        <v/>
      </c>
    </row>
    <row r="42233" spans="8:8">
      <c r="H42233" t="str">
        <f t="shared" si="367"/>
        <v/>
      </c>
    </row>
    <row r="42234" spans="8:8">
      <c r="H42234" t="str">
        <f t="shared" si="367"/>
        <v/>
      </c>
    </row>
    <row r="42235" spans="8:8">
      <c r="H42235" t="str">
        <f t="shared" si="367"/>
        <v/>
      </c>
    </row>
    <row r="42236" spans="8:8">
      <c r="H42236" t="str">
        <f t="shared" si="367"/>
        <v/>
      </c>
    </row>
    <row r="42237" spans="8:8">
      <c r="H42237" t="str">
        <f t="shared" si="367"/>
        <v/>
      </c>
    </row>
    <row r="42238" spans="8:8">
      <c r="H42238" t="str">
        <f t="shared" si="367"/>
        <v/>
      </c>
    </row>
    <row r="42239" spans="8:8">
      <c r="H42239" t="str">
        <f t="shared" si="367"/>
        <v/>
      </c>
    </row>
    <row r="42240" spans="8:8">
      <c r="H42240" t="str">
        <f t="shared" si="367"/>
        <v/>
      </c>
    </row>
    <row r="42241" spans="8:8">
      <c r="H42241" t="str">
        <f t="shared" si="367"/>
        <v/>
      </c>
    </row>
    <row r="42242" spans="8:8">
      <c r="H42242" t="str">
        <f t="shared" si="367"/>
        <v/>
      </c>
    </row>
    <row r="42243" spans="8:8">
      <c r="H42243" t="str">
        <f t="shared" si="367"/>
        <v/>
      </c>
    </row>
    <row r="42244" spans="8:8">
      <c r="H42244" t="str">
        <f t="shared" si="367"/>
        <v/>
      </c>
    </row>
    <row r="42245" spans="8:8">
      <c r="H42245" t="str">
        <f t="shared" si="367"/>
        <v/>
      </c>
    </row>
    <row r="42246" spans="8:8">
      <c r="H42246" t="str">
        <f t="shared" si="367"/>
        <v/>
      </c>
    </row>
    <row r="42247" spans="8:8">
      <c r="H42247" t="str">
        <f t="shared" si="367"/>
        <v/>
      </c>
    </row>
    <row r="42248" spans="8:8">
      <c r="H42248" t="str">
        <f t="shared" si="367"/>
        <v/>
      </c>
    </row>
    <row r="42249" spans="8:8">
      <c r="H42249" t="str">
        <f t="shared" si="367"/>
        <v/>
      </c>
    </row>
    <row r="42250" spans="8:8">
      <c r="H42250" t="str">
        <f t="shared" si="367"/>
        <v/>
      </c>
    </row>
    <row r="42251" spans="8:8">
      <c r="H42251" t="str">
        <f t="shared" si="367"/>
        <v/>
      </c>
    </row>
    <row r="42252" spans="8:8">
      <c r="H42252" t="str">
        <f t="shared" si="367"/>
        <v/>
      </c>
    </row>
    <row r="42253" spans="8:8">
      <c r="H42253" t="str">
        <f t="shared" si="367"/>
        <v/>
      </c>
    </row>
    <row r="42254" spans="8:8">
      <c r="H42254" t="str">
        <f t="shared" si="367"/>
        <v/>
      </c>
    </row>
    <row r="42255" spans="8:8">
      <c r="H42255" t="str">
        <f t="shared" si="367"/>
        <v/>
      </c>
    </row>
    <row r="42256" spans="8:8">
      <c r="H42256" t="str">
        <f t="shared" si="367"/>
        <v/>
      </c>
    </row>
    <row r="42257" spans="8:8">
      <c r="H42257" t="str">
        <f t="shared" si="367"/>
        <v/>
      </c>
    </row>
    <row r="42258" spans="8:8">
      <c r="H42258" t="str">
        <f t="shared" si="367"/>
        <v/>
      </c>
    </row>
    <row r="42259" spans="8:8">
      <c r="H42259" t="str">
        <f t="shared" si="367"/>
        <v/>
      </c>
    </row>
    <row r="42260" spans="8:8">
      <c r="H42260" t="str">
        <f t="shared" si="367"/>
        <v/>
      </c>
    </row>
    <row r="42261" spans="8:8">
      <c r="H42261" t="str">
        <f t="shared" si="367"/>
        <v/>
      </c>
    </row>
    <row r="42262" spans="8:8">
      <c r="H42262" t="str">
        <f t="shared" si="367"/>
        <v/>
      </c>
    </row>
    <row r="42263" spans="8:8">
      <c r="H42263" t="str">
        <f t="shared" si="367"/>
        <v/>
      </c>
    </row>
    <row r="42264" spans="8:8">
      <c r="H42264" t="str">
        <f t="shared" si="367"/>
        <v/>
      </c>
    </row>
    <row r="42265" spans="8:8">
      <c r="H42265" t="str">
        <f t="shared" si="367"/>
        <v/>
      </c>
    </row>
    <row r="42266" spans="8:8">
      <c r="H42266" t="str">
        <f t="shared" si="367"/>
        <v/>
      </c>
    </row>
    <row r="42267" spans="8:8">
      <c r="H42267" t="str">
        <f t="shared" si="367"/>
        <v/>
      </c>
    </row>
    <row r="42268" spans="8:8">
      <c r="H42268" t="str">
        <f t="shared" si="367"/>
        <v/>
      </c>
    </row>
    <row r="42269" spans="8:8">
      <c r="H42269" t="str">
        <f t="shared" si="367"/>
        <v/>
      </c>
    </row>
    <row r="42270" spans="8:8">
      <c r="H42270" t="str">
        <f t="shared" si="367"/>
        <v/>
      </c>
    </row>
    <row r="42271" spans="8:8">
      <c r="H42271" t="str">
        <f t="shared" si="367"/>
        <v/>
      </c>
    </row>
    <row r="42272" spans="8:8">
      <c r="H42272" t="str">
        <f t="shared" si="367"/>
        <v/>
      </c>
    </row>
    <row r="42273" spans="8:8">
      <c r="H42273" t="str">
        <f t="shared" si="367"/>
        <v/>
      </c>
    </row>
    <row r="42274" spans="8:8">
      <c r="H42274" t="str">
        <f t="shared" ref="H42274:H42337" si="368">_xlfn.TEXTJOIN(", ", TRUE, G42274:G42274)</f>
        <v/>
      </c>
    </row>
    <row r="42275" spans="8:8">
      <c r="H42275" t="str">
        <f t="shared" si="368"/>
        <v/>
      </c>
    </row>
    <row r="42276" spans="8:8">
      <c r="H42276" t="str">
        <f t="shared" si="368"/>
        <v/>
      </c>
    </row>
    <row r="42277" spans="8:8">
      <c r="H42277" t="str">
        <f t="shared" si="368"/>
        <v/>
      </c>
    </row>
    <row r="42278" spans="8:8">
      <c r="H42278" t="str">
        <f t="shared" si="368"/>
        <v/>
      </c>
    </row>
    <row r="42279" spans="8:8">
      <c r="H42279" t="str">
        <f t="shared" si="368"/>
        <v/>
      </c>
    </row>
    <row r="42280" spans="8:8">
      <c r="H42280" t="str">
        <f t="shared" si="368"/>
        <v/>
      </c>
    </row>
    <row r="42281" spans="8:8">
      <c r="H42281" t="str">
        <f t="shared" si="368"/>
        <v/>
      </c>
    </row>
    <row r="42282" spans="8:8">
      <c r="H42282" t="str">
        <f t="shared" si="368"/>
        <v/>
      </c>
    </row>
    <row r="42283" spans="8:8">
      <c r="H42283" t="str">
        <f t="shared" si="368"/>
        <v/>
      </c>
    </row>
    <row r="42284" spans="8:8">
      <c r="H42284" t="str">
        <f t="shared" si="368"/>
        <v/>
      </c>
    </row>
    <row r="42285" spans="8:8">
      <c r="H42285" t="str">
        <f t="shared" si="368"/>
        <v/>
      </c>
    </row>
    <row r="42286" spans="8:8">
      <c r="H42286" t="str">
        <f t="shared" si="368"/>
        <v/>
      </c>
    </row>
    <row r="42287" spans="8:8">
      <c r="H42287" t="str">
        <f t="shared" si="368"/>
        <v/>
      </c>
    </row>
    <row r="42288" spans="8:8">
      <c r="H42288" t="str">
        <f t="shared" si="368"/>
        <v/>
      </c>
    </row>
    <row r="42289" spans="8:8">
      <c r="H42289" t="str">
        <f t="shared" si="368"/>
        <v/>
      </c>
    </row>
    <row r="42290" spans="8:8">
      <c r="H42290" t="str">
        <f t="shared" si="368"/>
        <v/>
      </c>
    </row>
    <row r="42291" spans="8:8">
      <c r="H42291" t="str">
        <f t="shared" si="368"/>
        <v/>
      </c>
    </row>
    <row r="42292" spans="8:8">
      <c r="H42292" t="str">
        <f t="shared" si="368"/>
        <v/>
      </c>
    </row>
    <row r="42293" spans="8:8">
      <c r="H42293" t="str">
        <f t="shared" si="368"/>
        <v/>
      </c>
    </row>
    <row r="42294" spans="8:8">
      <c r="H42294" t="str">
        <f t="shared" si="368"/>
        <v/>
      </c>
    </row>
    <row r="42295" spans="8:8">
      <c r="H42295" t="str">
        <f t="shared" si="368"/>
        <v/>
      </c>
    </row>
    <row r="42296" spans="8:8">
      <c r="H42296" t="str">
        <f t="shared" si="368"/>
        <v/>
      </c>
    </row>
    <row r="42297" spans="8:8">
      <c r="H42297" t="str">
        <f t="shared" si="368"/>
        <v/>
      </c>
    </row>
    <row r="42298" spans="8:8">
      <c r="H42298" t="str">
        <f t="shared" si="368"/>
        <v/>
      </c>
    </row>
    <row r="42299" spans="8:8">
      <c r="H42299" t="str">
        <f t="shared" si="368"/>
        <v/>
      </c>
    </row>
    <row r="42300" spans="8:8">
      <c r="H42300" t="str">
        <f t="shared" si="368"/>
        <v/>
      </c>
    </row>
    <row r="42301" spans="8:8">
      <c r="H42301" t="str">
        <f t="shared" si="368"/>
        <v/>
      </c>
    </row>
    <row r="42302" spans="8:8">
      <c r="H42302" t="str">
        <f t="shared" si="368"/>
        <v/>
      </c>
    </row>
    <row r="42303" spans="8:8">
      <c r="H42303" t="str">
        <f t="shared" si="368"/>
        <v/>
      </c>
    </row>
    <row r="42304" spans="8:8">
      <c r="H42304" t="str">
        <f t="shared" si="368"/>
        <v/>
      </c>
    </row>
    <row r="42305" spans="8:8">
      <c r="H42305" t="str">
        <f t="shared" si="368"/>
        <v/>
      </c>
    </row>
    <row r="42306" spans="8:8">
      <c r="H42306" t="str">
        <f t="shared" si="368"/>
        <v/>
      </c>
    </row>
    <row r="42307" spans="8:8">
      <c r="H42307" t="str">
        <f t="shared" si="368"/>
        <v/>
      </c>
    </row>
    <row r="42308" spans="8:8">
      <c r="H42308" t="str">
        <f t="shared" si="368"/>
        <v/>
      </c>
    </row>
    <row r="42309" spans="8:8">
      <c r="H42309" t="str">
        <f t="shared" si="368"/>
        <v/>
      </c>
    </row>
    <row r="42310" spans="8:8">
      <c r="H42310" t="str">
        <f t="shared" si="368"/>
        <v/>
      </c>
    </row>
    <row r="42311" spans="8:8">
      <c r="H42311" t="str">
        <f t="shared" si="368"/>
        <v/>
      </c>
    </row>
    <row r="42312" spans="8:8">
      <c r="H42312" t="str">
        <f t="shared" si="368"/>
        <v/>
      </c>
    </row>
    <row r="42313" spans="8:8">
      <c r="H42313" t="str">
        <f t="shared" si="368"/>
        <v/>
      </c>
    </row>
    <row r="42314" spans="8:8">
      <c r="H42314" t="str">
        <f t="shared" si="368"/>
        <v/>
      </c>
    </row>
    <row r="42315" spans="8:8">
      <c r="H42315" t="str">
        <f t="shared" si="368"/>
        <v/>
      </c>
    </row>
    <row r="42316" spans="8:8">
      <c r="H42316" t="str">
        <f t="shared" si="368"/>
        <v/>
      </c>
    </row>
    <row r="42317" spans="8:8">
      <c r="H42317" t="str">
        <f t="shared" si="368"/>
        <v/>
      </c>
    </row>
    <row r="42318" spans="8:8">
      <c r="H42318" t="str">
        <f t="shared" si="368"/>
        <v/>
      </c>
    </row>
    <row r="42319" spans="8:8">
      <c r="H42319" t="str">
        <f t="shared" si="368"/>
        <v/>
      </c>
    </row>
    <row r="42320" spans="8:8">
      <c r="H42320" t="str">
        <f t="shared" si="368"/>
        <v/>
      </c>
    </row>
    <row r="42321" spans="8:8">
      <c r="H42321" t="str">
        <f t="shared" si="368"/>
        <v/>
      </c>
    </row>
    <row r="42322" spans="8:8">
      <c r="H42322" t="str">
        <f t="shared" si="368"/>
        <v/>
      </c>
    </row>
    <row r="42323" spans="8:8">
      <c r="H42323" t="str">
        <f t="shared" si="368"/>
        <v/>
      </c>
    </row>
    <row r="42324" spans="8:8">
      <c r="H42324" t="str">
        <f t="shared" si="368"/>
        <v/>
      </c>
    </row>
    <row r="42325" spans="8:8">
      <c r="H42325" t="str">
        <f t="shared" si="368"/>
        <v/>
      </c>
    </row>
    <row r="42326" spans="8:8">
      <c r="H42326" t="str">
        <f t="shared" si="368"/>
        <v/>
      </c>
    </row>
    <row r="42327" spans="8:8">
      <c r="H42327" t="str">
        <f t="shared" si="368"/>
        <v/>
      </c>
    </row>
    <row r="42328" spans="8:8">
      <c r="H42328" t="str">
        <f t="shared" si="368"/>
        <v/>
      </c>
    </row>
    <row r="42329" spans="8:8">
      <c r="H42329" t="str">
        <f t="shared" si="368"/>
        <v/>
      </c>
    </row>
    <row r="42330" spans="8:8">
      <c r="H42330" t="str">
        <f t="shared" si="368"/>
        <v/>
      </c>
    </row>
    <row r="42331" spans="8:8">
      <c r="H42331" t="str">
        <f t="shared" si="368"/>
        <v/>
      </c>
    </row>
    <row r="42332" spans="8:8">
      <c r="H42332" t="str">
        <f t="shared" si="368"/>
        <v/>
      </c>
    </row>
    <row r="42333" spans="8:8">
      <c r="H42333" t="str">
        <f t="shared" si="368"/>
        <v/>
      </c>
    </row>
    <row r="42334" spans="8:8">
      <c r="H42334" t="str">
        <f t="shared" si="368"/>
        <v/>
      </c>
    </row>
    <row r="42335" spans="8:8">
      <c r="H42335" t="str">
        <f t="shared" si="368"/>
        <v/>
      </c>
    </row>
    <row r="42336" spans="8:8">
      <c r="H42336" t="str">
        <f t="shared" si="368"/>
        <v/>
      </c>
    </row>
    <row r="42337" spans="8:8">
      <c r="H42337" t="str">
        <f t="shared" si="368"/>
        <v/>
      </c>
    </row>
    <row r="42338" spans="8:8">
      <c r="H42338" t="str">
        <f t="shared" ref="H42338:H42401" si="369">_xlfn.TEXTJOIN(", ", TRUE, G42338:G42338)</f>
        <v/>
      </c>
    </row>
    <row r="42339" spans="8:8">
      <c r="H42339" t="str">
        <f t="shared" si="369"/>
        <v/>
      </c>
    </row>
    <row r="42340" spans="8:8">
      <c r="H42340" t="str">
        <f t="shared" si="369"/>
        <v/>
      </c>
    </row>
    <row r="42341" spans="8:8">
      <c r="H42341" t="str">
        <f t="shared" si="369"/>
        <v/>
      </c>
    </row>
    <row r="42342" spans="8:8">
      <c r="H42342" t="str">
        <f t="shared" si="369"/>
        <v/>
      </c>
    </row>
    <row r="42343" spans="8:8">
      <c r="H42343" t="str">
        <f t="shared" si="369"/>
        <v/>
      </c>
    </row>
    <row r="42344" spans="8:8">
      <c r="H42344" t="str">
        <f t="shared" si="369"/>
        <v/>
      </c>
    </row>
    <row r="42345" spans="8:8">
      <c r="H42345" t="str">
        <f t="shared" si="369"/>
        <v/>
      </c>
    </row>
    <row r="42346" spans="8:8">
      <c r="H42346" t="str">
        <f t="shared" si="369"/>
        <v/>
      </c>
    </row>
    <row r="42347" spans="8:8">
      <c r="H42347" t="str">
        <f t="shared" si="369"/>
        <v/>
      </c>
    </row>
    <row r="42348" spans="8:8">
      <c r="H42348" t="str">
        <f t="shared" si="369"/>
        <v/>
      </c>
    </row>
    <row r="42349" spans="8:8">
      <c r="H42349" t="str">
        <f t="shared" si="369"/>
        <v/>
      </c>
    </row>
    <row r="42350" spans="8:8">
      <c r="H42350" t="str">
        <f t="shared" si="369"/>
        <v/>
      </c>
    </row>
    <row r="42351" spans="8:8">
      <c r="H42351" t="str">
        <f t="shared" si="369"/>
        <v/>
      </c>
    </row>
    <row r="42352" spans="8:8">
      <c r="H42352" t="str">
        <f t="shared" si="369"/>
        <v/>
      </c>
    </row>
    <row r="42353" spans="8:8">
      <c r="H42353" t="str">
        <f t="shared" si="369"/>
        <v/>
      </c>
    </row>
    <row r="42354" spans="8:8">
      <c r="H42354" t="str">
        <f t="shared" si="369"/>
        <v/>
      </c>
    </row>
    <row r="42355" spans="8:8">
      <c r="H42355" t="str">
        <f t="shared" si="369"/>
        <v/>
      </c>
    </row>
    <row r="42356" spans="8:8">
      <c r="H42356" t="str">
        <f t="shared" si="369"/>
        <v/>
      </c>
    </row>
    <row r="42357" spans="8:8">
      <c r="H42357" t="str">
        <f t="shared" si="369"/>
        <v/>
      </c>
    </row>
    <row r="42358" spans="8:8">
      <c r="H42358" t="str">
        <f t="shared" si="369"/>
        <v/>
      </c>
    </row>
    <row r="42359" spans="8:8">
      <c r="H42359" t="str">
        <f t="shared" si="369"/>
        <v/>
      </c>
    </row>
    <row r="42360" spans="8:8">
      <c r="H42360" t="str">
        <f t="shared" si="369"/>
        <v/>
      </c>
    </row>
    <row r="42361" spans="8:8">
      <c r="H42361" t="str">
        <f t="shared" si="369"/>
        <v/>
      </c>
    </row>
    <row r="42362" spans="8:8">
      <c r="H42362" t="str">
        <f t="shared" si="369"/>
        <v/>
      </c>
    </row>
    <row r="42363" spans="8:8">
      <c r="H42363" t="str">
        <f t="shared" si="369"/>
        <v/>
      </c>
    </row>
    <row r="42364" spans="8:8">
      <c r="H42364" t="str">
        <f t="shared" si="369"/>
        <v/>
      </c>
    </row>
    <row r="42365" spans="8:8">
      <c r="H42365" t="str">
        <f t="shared" si="369"/>
        <v/>
      </c>
    </row>
    <row r="42366" spans="8:8">
      <c r="H42366" t="str">
        <f t="shared" si="369"/>
        <v/>
      </c>
    </row>
    <row r="42367" spans="8:8">
      <c r="H42367" t="str">
        <f t="shared" si="369"/>
        <v/>
      </c>
    </row>
    <row r="42368" spans="8:8">
      <c r="H42368" t="str">
        <f t="shared" si="369"/>
        <v/>
      </c>
    </row>
    <row r="42369" spans="8:8">
      <c r="H42369" t="str">
        <f t="shared" si="369"/>
        <v/>
      </c>
    </row>
    <row r="42370" spans="8:8">
      <c r="H42370" t="str">
        <f t="shared" si="369"/>
        <v/>
      </c>
    </row>
    <row r="42371" spans="8:8">
      <c r="H42371" t="str">
        <f t="shared" si="369"/>
        <v/>
      </c>
    </row>
    <row r="42372" spans="8:8">
      <c r="H42372" t="str">
        <f t="shared" si="369"/>
        <v/>
      </c>
    </row>
    <row r="42373" spans="8:8">
      <c r="H42373" t="str">
        <f t="shared" si="369"/>
        <v/>
      </c>
    </row>
    <row r="42374" spans="8:8">
      <c r="H42374" t="str">
        <f t="shared" si="369"/>
        <v/>
      </c>
    </row>
    <row r="42375" spans="8:8">
      <c r="H42375" t="str">
        <f t="shared" si="369"/>
        <v/>
      </c>
    </row>
    <row r="42376" spans="8:8">
      <c r="H42376" t="str">
        <f t="shared" si="369"/>
        <v/>
      </c>
    </row>
    <row r="42377" spans="8:8">
      <c r="H42377" t="str">
        <f t="shared" si="369"/>
        <v/>
      </c>
    </row>
    <row r="42378" spans="8:8">
      <c r="H42378" t="str">
        <f t="shared" si="369"/>
        <v/>
      </c>
    </row>
    <row r="42379" spans="8:8">
      <c r="H42379" t="str">
        <f t="shared" si="369"/>
        <v/>
      </c>
    </row>
    <row r="42380" spans="8:8">
      <c r="H42380" t="str">
        <f t="shared" si="369"/>
        <v/>
      </c>
    </row>
    <row r="42381" spans="8:8">
      <c r="H42381" t="str">
        <f t="shared" si="369"/>
        <v/>
      </c>
    </row>
    <row r="42382" spans="8:8">
      <c r="H42382" t="str">
        <f t="shared" si="369"/>
        <v/>
      </c>
    </row>
    <row r="42383" spans="8:8">
      <c r="H42383" t="str">
        <f t="shared" si="369"/>
        <v/>
      </c>
    </row>
    <row r="42384" spans="8:8">
      <c r="H42384" t="str">
        <f t="shared" si="369"/>
        <v/>
      </c>
    </row>
    <row r="42385" spans="8:8">
      <c r="H42385" t="str">
        <f t="shared" si="369"/>
        <v/>
      </c>
    </row>
    <row r="42386" spans="8:8">
      <c r="H42386" t="str">
        <f t="shared" si="369"/>
        <v/>
      </c>
    </row>
    <row r="42387" spans="8:8">
      <c r="H42387" t="str">
        <f t="shared" si="369"/>
        <v/>
      </c>
    </row>
    <row r="42388" spans="8:8">
      <c r="H42388" t="str">
        <f t="shared" si="369"/>
        <v/>
      </c>
    </row>
    <row r="42389" spans="8:8">
      <c r="H42389" t="str">
        <f t="shared" si="369"/>
        <v/>
      </c>
    </row>
    <row r="42390" spans="8:8">
      <c r="H42390" t="str">
        <f t="shared" si="369"/>
        <v/>
      </c>
    </row>
    <row r="42391" spans="8:8">
      <c r="H42391" t="str">
        <f t="shared" si="369"/>
        <v/>
      </c>
    </row>
    <row r="42392" spans="8:8">
      <c r="H42392" t="str">
        <f t="shared" si="369"/>
        <v/>
      </c>
    </row>
    <row r="42393" spans="8:8">
      <c r="H42393" t="str">
        <f t="shared" si="369"/>
        <v/>
      </c>
    </row>
    <row r="42394" spans="8:8">
      <c r="H42394" t="str">
        <f t="shared" si="369"/>
        <v/>
      </c>
    </row>
    <row r="42395" spans="8:8">
      <c r="H42395" t="str">
        <f t="shared" si="369"/>
        <v/>
      </c>
    </row>
    <row r="42396" spans="8:8">
      <c r="H42396" t="str">
        <f t="shared" si="369"/>
        <v/>
      </c>
    </row>
    <row r="42397" spans="8:8">
      <c r="H42397" t="str">
        <f t="shared" si="369"/>
        <v/>
      </c>
    </row>
    <row r="42398" spans="8:8">
      <c r="H42398" t="str">
        <f t="shared" si="369"/>
        <v/>
      </c>
    </row>
    <row r="42399" spans="8:8">
      <c r="H42399" t="str">
        <f t="shared" si="369"/>
        <v/>
      </c>
    </row>
    <row r="42400" spans="8:8">
      <c r="H42400" t="str">
        <f t="shared" si="369"/>
        <v/>
      </c>
    </row>
    <row r="42401" spans="8:8">
      <c r="H42401" t="str">
        <f t="shared" si="369"/>
        <v/>
      </c>
    </row>
    <row r="42402" spans="8:8">
      <c r="H42402" t="str">
        <f t="shared" ref="H42402:H42465" si="370">_xlfn.TEXTJOIN(", ", TRUE, G42402:G42402)</f>
        <v/>
      </c>
    </row>
    <row r="42403" spans="8:8">
      <c r="H42403" t="str">
        <f t="shared" si="370"/>
        <v/>
      </c>
    </row>
    <row r="42404" spans="8:8">
      <c r="H42404" t="str">
        <f t="shared" si="370"/>
        <v/>
      </c>
    </row>
    <row r="42405" spans="8:8">
      <c r="H42405" t="str">
        <f t="shared" si="370"/>
        <v/>
      </c>
    </row>
    <row r="42406" spans="8:8">
      <c r="H42406" t="str">
        <f t="shared" si="370"/>
        <v/>
      </c>
    </row>
    <row r="42407" spans="8:8">
      <c r="H42407" t="str">
        <f t="shared" si="370"/>
        <v/>
      </c>
    </row>
    <row r="42408" spans="8:8">
      <c r="H42408" t="str">
        <f t="shared" si="370"/>
        <v/>
      </c>
    </row>
    <row r="42409" spans="8:8">
      <c r="H42409" t="str">
        <f t="shared" si="370"/>
        <v/>
      </c>
    </row>
    <row r="42410" spans="8:8">
      <c r="H42410" t="str">
        <f t="shared" si="370"/>
        <v/>
      </c>
    </row>
    <row r="42411" spans="8:8">
      <c r="H42411" t="str">
        <f t="shared" si="370"/>
        <v/>
      </c>
    </row>
    <row r="42412" spans="8:8">
      <c r="H42412" t="str">
        <f t="shared" si="370"/>
        <v/>
      </c>
    </row>
    <row r="42413" spans="8:8">
      <c r="H42413" t="str">
        <f t="shared" si="370"/>
        <v/>
      </c>
    </row>
    <row r="42414" spans="8:8">
      <c r="H42414" t="str">
        <f t="shared" si="370"/>
        <v/>
      </c>
    </row>
    <row r="42415" spans="8:8">
      <c r="H42415" t="str">
        <f t="shared" si="370"/>
        <v/>
      </c>
    </row>
    <row r="42416" spans="8:8">
      <c r="H42416" t="str">
        <f t="shared" si="370"/>
        <v/>
      </c>
    </row>
    <row r="42417" spans="8:8">
      <c r="H42417" t="str">
        <f t="shared" si="370"/>
        <v/>
      </c>
    </row>
    <row r="42418" spans="8:8">
      <c r="H42418" t="str">
        <f t="shared" si="370"/>
        <v/>
      </c>
    </row>
    <row r="42419" spans="8:8">
      <c r="H42419" t="str">
        <f t="shared" si="370"/>
        <v/>
      </c>
    </row>
    <row r="42420" spans="8:8">
      <c r="H42420" t="str">
        <f t="shared" si="370"/>
        <v/>
      </c>
    </row>
    <row r="42421" spans="8:8">
      <c r="H42421" t="str">
        <f t="shared" si="370"/>
        <v/>
      </c>
    </row>
    <row r="42422" spans="8:8">
      <c r="H42422" t="str">
        <f t="shared" si="370"/>
        <v/>
      </c>
    </row>
    <row r="42423" spans="8:8">
      <c r="H42423" t="str">
        <f t="shared" si="370"/>
        <v/>
      </c>
    </row>
    <row r="42424" spans="8:8">
      <c r="H42424" t="str">
        <f t="shared" si="370"/>
        <v/>
      </c>
    </row>
    <row r="42425" spans="8:8">
      <c r="H42425" t="str">
        <f t="shared" si="370"/>
        <v/>
      </c>
    </row>
    <row r="42426" spans="8:8">
      <c r="H42426" t="str">
        <f t="shared" si="370"/>
        <v/>
      </c>
    </row>
    <row r="42427" spans="8:8">
      <c r="H42427" t="str">
        <f t="shared" si="370"/>
        <v/>
      </c>
    </row>
    <row r="42428" spans="8:8">
      <c r="H42428" t="str">
        <f t="shared" si="370"/>
        <v/>
      </c>
    </row>
    <row r="42429" spans="8:8">
      <c r="H42429" t="str">
        <f t="shared" si="370"/>
        <v/>
      </c>
    </row>
    <row r="42430" spans="8:8">
      <c r="H42430" t="str">
        <f t="shared" si="370"/>
        <v/>
      </c>
    </row>
    <row r="42431" spans="8:8">
      <c r="H42431" t="str">
        <f t="shared" si="370"/>
        <v/>
      </c>
    </row>
    <row r="42432" spans="8:8">
      <c r="H42432" t="str">
        <f t="shared" si="370"/>
        <v/>
      </c>
    </row>
    <row r="42433" spans="8:8">
      <c r="H42433" t="str">
        <f t="shared" si="370"/>
        <v/>
      </c>
    </row>
    <row r="42434" spans="8:8">
      <c r="H42434" t="str">
        <f t="shared" si="370"/>
        <v/>
      </c>
    </row>
    <row r="42435" spans="8:8">
      <c r="H42435" t="str">
        <f t="shared" si="370"/>
        <v/>
      </c>
    </row>
    <row r="42436" spans="8:8">
      <c r="H42436" t="str">
        <f t="shared" si="370"/>
        <v/>
      </c>
    </row>
    <row r="42437" spans="8:8">
      <c r="H42437" t="str">
        <f t="shared" si="370"/>
        <v/>
      </c>
    </row>
    <row r="42438" spans="8:8">
      <c r="H42438" t="str">
        <f t="shared" si="370"/>
        <v/>
      </c>
    </row>
    <row r="42439" spans="8:8">
      <c r="H42439" t="str">
        <f t="shared" si="370"/>
        <v/>
      </c>
    </row>
    <row r="42440" spans="8:8">
      <c r="H42440" t="str">
        <f t="shared" si="370"/>
        <v/>
      </c>
    </row>
    <row r="42441" spans="8:8">
      <c r="H42441" t="str">
        <f t="shared" si="370"/>
        <v/>
      </c>
    </row>
    <row r="42442" spans="8:8">
      <c r="H42442" t="str">
        <f t="shared" si="370"/>
        <v/>
      </c>
    </row>
    <row r="42443" spans="8:8">
      <c r="H42443" t="str">
        <f t="shared" si="370"/>
        <v/>
      </c>
    </row>
    <row r="42444" spans="8:8">
      <c r="H42444" t="str">
        <f t="shared" si="370"/>
        <v/>
      </c>
    </row>
    <row r="42445" spans="8:8">
      <c r="H42445" t="str">
        <f t="shared" si="370"/>
        <v/>
      </c>
    </row>
    <row r="42446" spans="8:8">
      <c r="H42446" t="str">
        <f t="shared" si="370"/>
        <v/>
      </c>
    </row>
    <row r="42447" spans="8:8">
      <c r="H42447" t="str">
        <f t="shared" si="370"/>
        <v/>
      </c>
    </row>
    <row r="42448" spans="8:8">
      <c r="H42448" t="str">
        <f t="shared" si="370"/>
        <v/>
      </c>
    </row>
    <row r="42449" spans="8:8">
      <c r="H42449" t="str">
        <f t="shared" si="370"/>
        <v/>
      </c>
    </row>
    <row r="42450" spans="8:8">
      <c r="H42450" t="str">
        <f t="shared" si="370"/>
        <v/>
      </c>
    </row>
    <row r="42451" spans="8:8">
      <c r="H42451" t="str">
        <f t="shared" si="370"/>
        <v/>
      </c>
    </row>
    <row r="42452" spans="8:8">
      <c r="H42452" t="str">
        <f t="shared" si="370"/>
        <v/>
      </c>
    </row>
    <row r="42453" spans="8:8">
      <c r="H42453" t="str">
        <f t="shared" si="370"/>
        <v/>
      </c>
    </row>
    <row r="42454" spans="8:8">
      <c r="H42454" t="str">
        <f t="shared" si="370"/>
        <v/>
      </c>
    </row>
    <row r="42455" spans="8:8">
      <c r="H42455" t="str">
        <f t="shared" si="370"/>
        <v/>
      </c>
    </row>
    <row r="42456" spans="8:8">
      <c r="H42456" t="str">
        <f t="shared" si="370"/>
        <v/>
      </c>
    </row>
    <row r="42457" spans="8:8">
      <c r="H42457" t="str">
        <f t="shared" si="370"/>
        <v/>
      </c>
    </row>
    <row r="42458" spans="8:8">
      <c r="H42458" t="str">
        <f t="shared" si="370"/>
        <v/>
      </c>
    </row>
    <row r="42459" spans="8:8">
      <c r="H42459" t="str">
        <f t="shared" si="370"/>
        <v/>
      </c>
    </row>
    <row r="42460" spans="8:8">
      <c r="H42460" t="str">
        <f t="shared" si="370"/>
        <v/>
      </c>
    </row>
    <row r="42461" spans="8:8">
      <c r="H42461" t="str">
        <f t="shared" si="370"/>
        <v/>
      </c>
    </row>
    <row r="42462" spans="8:8">
      <c r="H42462" t="str">
        <f t="shared" si="370"/>
        <v/>
      </c>
    </row>
    <row r="42463" spans="8:8">
      <c r="H42463" t="str">
        <f t="shared" si="370"/>
        <v/>
      </c>
    </row>
    <row r="42464" spans="8:8">
      <c r="H42464" t="str">
        <f t="shared" si="370"/>
        <v/>
      </c>
    </row>
    <row r="42465" spans="8:8">
      <c r="H42465" t="str">
        <f t="shared" si="370"/>
        <v/>
      </c>
    </row>
    <row r="42466" spans="8:8">
      <c r="H42466" t="str">
        <f t="shared" ref="H42466:H42529" si="371">_xlfn.TEXTJOIN(", ", TRUE, G42466:G42466)</f>
        <v/>
      </c>
    </row>
    <row r="42467" spans="8:8">
      <c r="H42467" t="str">
        <f t="shared" si="371"/>
        <v/>
      </c>
    </row>
    <row r="42468" spans="8:8">
      <c r="H42468" t="str">
        <f t="shared" si="371"/>
        <v/>
      </c>
    </row>
    <row r="42469" spans="8:8">
      <c r="H42469" t="str">
        <f t="shared" si="371"/>
        <v/>
      </c>
    </row>
    <row r="42470" spans="8:8">
      <c r="H42470" t="str">
        <f t="shared" si="371"/>
        <v/>
      </c>
    </row>
    <row r="42471" spans="8:8">
      <c r="H42471" t="str">
        <f t="shared" si="371"/>
        <v/>
      </c>
    </row>
    <row r="42472" spans="8:8">
      <c r="H42472" t="str">
        <f t="shared" si="371"/>
        <v/>
      </c>
    </row>
    <row r="42473" spans="8:8">
      <c r="H42473" t="str">
        <f t="shared" si="371"/>
        <v/>
      </c>
    </row>
    <row r="42474" spans="8:8">
      <c r="H42474" t="str">
        <f t="shared" si="371"/>
        <v/>
      </c>
    </row>
    <row r="42475" spans="8:8">
      <c r="H42475" t="str">
        <f t="shared" si="371"/>
        <v/>
      </c>
    </row>
    <row r="42476" spans="8:8">
      <c r="H42476" t="str">
        <f t="shared" si="371"/>
        <v/>
      </c>
    </row>
    <row r="42477" spans="8:8">
      <c r="H42477" t="str">
        <f t="shared" si="371"/>
        <v/>
      </c>
    </row>
    <row r="42478" spans="8:8">
      <c r="H42478" t="str">
        <f t="shared" si="371"/>
        <v/>
      </c>
    </row>
    <row r="42479" spans="8:8">
      <c r="H42479" t="str">
        <f t="shared" si="371"/>
        <v/>
      </c>
    </row>
    <row r="42480" spans="8:8">
      <c r="H42480" t="str">
        <f t="shared" si="371"/>
        <v/>
      </c>
    </row>
    <row r="42481" spans="8:8">
      <c r="H42481" t="str">
        <f t="shared" si="371"/>
        <v/>
      </c>
    </row>
    <row r="42482" spans="8:8">
      <c r="H42482" t="str">
        <f t="shared" si="371"/>
        <v/>
      </c>
    </row>
    <row r="42483" spans="8:8">
      <c r="H42483" t="str">
        <f t="shared" si="371"/>
        <v/>
      </c>
    </row>
    <row r="42484" spans="8:8">
      <c r="H42484" t="str">
        <f t="shared" si="371"/>
        <v/>
      </c>
    </row>
    <row r="42485" spans="8:8">
      <c r="H42485" t="str">
        <f t="shared" si="371"/>
        <v/>
      </c>
    </row>
    <row r="42486" spans="8:8">
      <c r="H42486" t="str">
        <f t="shared" si="371"/>
        <v/>
      </c>
    </row>
    <row r="42487" spans="8:8">
      <c r="H42487" t="str">
        <f t="shared" si="371"/>
        <v/>
      </c>
    </row>
    <row r="42488" spans="8:8">
      <c r="H42488" t="str">
        <f t="shared" si="371"/>
        <v/>
      </c>
    </row>
    <row r="42489" spans="8:8">
      <c r="H42489" t="str">
        <f t="shared" si="371"/>
        <v/>
      </c>
    </row>
    <row r="42490" spans="8:8">
      <c r="H42490" t="str">
        <f t="shared" si="371"/>
        <v/>
      </c>
    </row>
    <row r="42491" spans="8:8">
      <c r="H42491" t="str">
        <f t="shared" si="371"/>
        <v/>
      </c>
    </row>
    <row r="42492" spans="8:8">
      <c r="H42492" t="str">
        <f t="shared" si="371"/>
        <v/>
      </c>
    </row>
    <row r="42493" spans="8:8">
      <c r="H42493" t="str">
        <f t="shared" si="371"/>
        <v/>
      </c>
    </row>
    <row r="42494" spans="8:8">
      <c r="H42494" t="str">
        <f t="shared" si="371"/>
        <v/>
      </c>
    </row>
    <row r="42495" spans="8:8">
      <c r="H42495" t="str">
        <f t="shared" si="371"/>
        <v/>
      </c>
    </row>
    <row r="42496" spans="8:8">
      <c r="H42496" t="str">
        <f t="shared" si="371"/>
        <v/>
      </c>
    </row>
    <row r="42497" spans="8:8">
      <c r="H42497" t="str">
        <f t="shared" si="371"/>
        <v/>
      </c>
    </row>
    <row r="42498" spans="8:8">
      <c r="H42498" t="str">
        <f t="shared" si="371"/>
        <v/>
      </c>
    </row>
    <row r="42499" spans="8:8">
      <c r="H42499" t="str">
        <f t="shared" si="371"/>
        <v/>
      </c>
    </row>
    <row r="42500" spans="8:8">
      <c r="H42500" t="str">
        <f t="shared" si="371"/>
        <v/>
      </c>
    </row>
    <row r="42501" spans="8:8">
      <c r="H42501" t="str">
        <f t="shared" si="371"/>
        <v/>
      </c>
    </row>
    <row r="42502" spans="8:8">
      <c r="H42502" t="str">
        <f t="shared" si="371"/>
        <v/>
      </c>
    </row>
    <row r="42503" spans="8:8">
      <c r="H42503" t="str">
        <f t="shared" si="371"/>
        <v/>
      </c>
    </row>
    <row r="42504" spans="8:8">
      <c r="H42504" t="str">
        <f t="shared" si="371"/>
        <v/>
      </c>
    </row>
    <row r="42505" spans="8:8">
      <c r="H42505" t="str">
        <f t="shared" si="371"/>
        <v/>
      </c>
    </row>
    <row r="42506" spans="8:8">
      <c r="H42506" t="str">
        <f t="shared" si="371"/>
        <v/>
      </c>
    </row>
    <row r="42507" spans="8:8">
      <c r="H42507" t="str">
        <f t="shared" si="371"/>
        <v/>
      </c>
    </row>
    <row r="42508" spans="8:8">
      <c r="H42508" t="str">
        <f t="shared" si="371"/>
        <v/>
      </c>
    </row>
    <row r="42509" spans="8:8">
      <c r="H42509" t="str">
        <f t="shared" si="371"/>
        <v/>
      </c>
    </row>
    <row r="42510" spans="8:8">
      <c r="H42510" t="str">
        <f t="shared" si="371"/>
        <v/>
      </c>
    </row>
    <row r="42511" spans="8:8">
      <c r="H42511" t="str">
        <f t="shared" si="371"/>
        <v/>
      </c>
    </row>
    <row r="42512" spans="8:8">
      <c r="H42512" t="str">
        <f t="shared" si="371"/>
        <v/>
      </c>
    </row>
    <row r="42513" spans="8:8">
      <c r="H42513" t="str">
        <f t="shared" si="371"/>
        <v/>
      </c>
    </row>
    <row r="42514" spans="8:8">
      <c r="H42514" t="str">
        <f t="shared" si="371"/>
        <v/>
      </c>
    </row>
    <row r="42515" spans="8:8">
      <c r="H42515" t="str">
        <f t="shared" si="371"/>
        <v/>
      </c>
    </row>
    <row r="42516" spans="8:8">
      <c r="H42516" t="str">
        <f t="shared" si="371"/>
        <v/>
      </c>
    </row>
    <row r="42517" spans="8:8">
      <c r="H42517" t="str">
        <f t="shared" si="371"/>
        <v/>
      </c>
    </row>
    <row r="42518" spans="8:8">
      <c r="H42518" t="str">
        <f t="shared" si="371"/>
        <v/>
      </c>
    </row>
    <row r="42519" spans="8:8">
      <c r="H42519" t="str">
        <f t="shared" si="371"/>
        <v/>
      </c>
    </row>
    <row r="42520" spans="8:8">
      <c r="H42520" t="str">
        <f t="shared" si="371"/>
        <v/>
      </c>
    </row>
    <row r="42521" spans="8:8">
      <c r="H42521" t="str">
        <f t="shared" si="371"/>
        <v/>
      </c>
    </row>
    <row r="42522" spans="8:8">
      <c r="H42522" t="str">
        <f t="shared" si="371"/>
        <v/>
      </c>
    </row>
    <row r="42523" spans="8:8">
      <c r="H42523" t="str">
        <f t="shared" si="371"/>
        <v/>
      </c>
    </row>
    <row r="42524" spans="8:8">
      <c r="H42524" t="str">
        <f t="shared" si="371"/>
        <v/>
      </c>
    </row>
    <row r="42525" spans="8:8">
      <c r="H42525" t="str">
        <f t="shared" si="371"/>
        <v/>
      </c>
    </row>
    <row r="42526" spans="8:8">
      <c r="H42526" t="str">
        <f t="shared" si="371"/>
        <v/>
      </c>
    </row>
    <row r="42527" spans="8:8">
      <c r="H42527" t="str">
        <f t="shared" si="371"/>
        <v/>
      </c>
    </row>
    <row r="42528" spans="8:8">
      <c r="H42528" t="str">
        <f t="shared" si="371"/>
        <v/>
      </c>
    </row>
    <row r="42529" spans="8:8">
      <c r="H42529" t="str">
        <f t="shared" si="371"/>
        <v/>
      </c>
    </row>
    <row r="42530" spans="8:8">
      <c r="H42530" t="str">
        <f t="shared" ref="H42530:H42593" si="372">_xlfn.TEXTJOIN(", ", TRUE, G42530:G42530)</f>
        <v/>
      </c>
    </row>
    <row r="42531" spans="8:8">
      <c r="H42531" t="str">
        <f t="shared" si="372"/>
        <v/>
      </c>
    </row>
    <row r="42532" spans="8:8">
      <c r="H42532" t="str">
        <f t="shared" si="372"/>
        <v/>
      </c>
    </row>
    <row r="42533" spans="8:8">
      <c r="H42533" t="str">
        <f t="shared" si="372"/>
        <v/>
      </c>
    </row>
    <row r="42534" spans="8:8">
      <c r="H42534" t="str">
        <f t="shared" si="372"/>
        <v/>
      </c>
    </row>
    <row r="42535" spans="8:8">
      <c r="H42535" t="str">
        <f t="shared" si="372"/>
        <v/>
      </c>
    </row>
    <row r="42536" spans="8:8">
      <c r="H42536" t="str">
        <f t="shared" si="372"/>
        <v/>
      </c>
    </row>
    <row r="42537" spans="8:8">
      <c r="H42537" t="str">
        <f t="shared" si="372"/>
        <v/>
      </c>
    </row>
    <row r="42538" spans="8:8">
      <c r="H42538" t="str">
        <f t="shared" si="372"/>
        <v/>
      </c>
    </row>
    <row r="42539" spans="8:8">
      <c r="H42539" t="str">
        <f t="shared" si="372"/>
        <v/>
      </c>
    </row>
    <row r="42540" spans="8:8">
      <c r="H42540" t="str">
        <f t="shared" si="372"/>
        <v/>
      </c>
    </row>
    <row r="42541" spans="8:8">
      <c r="H42541" t="str">
        <f t="shared" si="372"/>
        <v/>
      </c>
    </row>
    <row r="42542" spans="8:8">
      <c r="H42542" t="str">
        <f t="shared" si="372"/>
        <v/>
      </c>
    </row>
    <row r="42543" spans="8:8">
      <c r="H42543" t="str">
        <f t="shared" si="372"/>
        <v/>
      </c>
    </row>
    <row r="42544" spans="8:8">
      <c r="H42544" t="str">
        <f t="shared" si="372"/>
        <v/>
      </c>
    </row>
    <row r="42545" spans="8:8">
      <c r="H42545" t="str">
        <f t="shared" si="372"/>
        <v/>
      </c>
    </row>
    <row r="42546" spans="8:8">
      <c r="H42546" t="str">
        <f t="shared" si="372"/>
        <v/>
      </c>
    </row>
    <row r="42547" spans="8:8">
      <c r="H42547" t="str">
        <f t="shared" si="372"/>
        <v/>
      </c>
    </row>
    <row r="42548" spans="8:8">
      <c r="H42548" t="str">
        <f t="shared" si="372"/>
        <v/>
      </c>
    </row>
    <row r="42549" spans="8:8">
      <c r="H42549" t="str">
        <f t="shared" si="372"/>
        <v/>
      </c>
    </row>
    <row r="42550" spans="8:8">
      <c r="H42550" t="str">
        <f t="shared" si="372"/>
        <v/>
      </c>
    </row>
    <row r="42551" spans="8:8">
      <c r="H42551" t="str">
        <f t="shared" si="372"/>
        <v/>
      </c>
    </row>
    <row r="42552" spans="8:8">
      <c r="H42552" t="str">
        <f t="shared" si="372"/>
        <v/>
      </c>
    </row>
    <row r="42553" spans="8:8">
      <c r="H42553" t="str">
        <f t="shared" si="372"/>
        <v/>
      </c>
    </row>
    <row r="42554" spans="8:8">
      <c r="H42554" t="str">
        <f t="shared" si="372"/>
        <v/>
      </c>
    </row>
    <row r="42555" spans="8:8">
      <c r="H42555" t="str">
        <f t="shared" si="372"/>
        <v/>
      </c>
    </row>
    <row r="42556" spans="8:8">
      <c r="H42556" t="str">
        <f t="shared" si="372"/>
        <v/>
      </c>
    </row>
    <row r="42557" spans="8:8">
      <c r="H42557" t="str">
        <f t="shared" si="372"/>
        <v/>
      </c>
    </row>
    <row r="42558" spans="8:8">
      <c r="H42558" t="str">
        <f t="shared" si="372"/>
        <v/>
      </c>
    </row>
    <row r="42559" spans="8:8">
      <c r="H42559" t="str">
        <f t="shared" si="372"/>
        <v/>
      </c>
    </row>
    <row r="42560" spans="8:8">
      <c r="H42560" t="str">
        <f t="shared" si="372"/>
        <v/>
      </c>
    </row>
    <row r="42561" spans="8:8">
      <c r="H42561" t="str">
        <f t="shared" si="372"/>
        <v/>
      </c>
    </row>
    <row r="42562" spans="8:8">
      <c r="H42562" t="str">
        <f t="shared" si="372"/>
        <v/>
      </c>
    </row>
    <row r="42563" spans="8:8">
      <c r="H42563" t="str">
        <f t="shared" si="372"/>
        <v/>
      </c>
    </row>
    <row r="42564" spans="8:8">
      <c r="H42564" t="str">
        <f t="shared" si="372"/>
        <v/>
      </c>
    </row>
    <row r="42565" spans="8:8">
      <c r="H42565" t="str">
        <f t="shared" si="372"/>
        <v/>
      </c>
    </row>
    <row r="42566" spans="8:8">
      <c r="H42566" t="str">
        <f t="shared" si="372"/>
        <v/>
      </c>
    </row>
    <row r="42567" spans="8:8">
      <c r="H42567" t="str">
        <f t="shared" si="372"/>
        <v/>
      </c>
    </row>
    <row r="42568" spans="8:8">
      <c r="H42568" t="str">
        <f t="shared" si="372"/>
        <v/>
      </c>
    </row>
    <row r="42569" spans="8:8">
      <c r="H42569" t="str">
        <f t="shared" si="372"/>
        <v/>
      </c>
    </row>
    <row r="42570" spans="8:8">
      <c r="H42570" t="str">
        <f t="shared" si="372"/>
        <v/>
      </c>
    </row>
    <row r="42571" spans="8:8">
      <c r="H42571" t="str">
        <f t="shared" si="372"/>
        <v/>
      </c>
    </row>
    <row r="42572" spans="8:8">
      <c r="H42572" t="str">
        <f t="shared" si="372"/>
        <v/>
      </c>
    </row>
    <row r="42573" spans="8:8">
      <c r="H42573" t="str">
        <f t="shared" si="372"/>
        <v/>
      </c>
    </row>
    <row r="42574" spans="8:8">
      <c r="H42574" t="str">
        <f t="shared" si="372"/>
        <v/>
      </c>
    </row>
    <row r="42575" spans="8:8">
      <c r="H42575" t="str">
        <f t="shared" si="372"/>
        <v/>
      </c>
    </row>
    <row r="42576" spans="8:8">
      <c r="H42576" t="str">
        <f t="shared" si="372"/>
        <v/>
      </c>
    </row>
    <row r="42577" spans="8:8">
      <c r="H42577" t="str">
        <f t="shared" si="372"/>
        <v/>
      </c>
    </row>
    <row r="42578" spans="8:8">
      <c r="H42578" t="str">
        <f t="shared" si="372"/>
        <v/>
      </c>
    </row>
    <row r="42579" spans="8:8">
      <c r="H42579" t="str">
        <f t="shared" si="372"/>
        <v/>
      </c>
    </row>
    <row r="42580" spans="8:8">
      <c r="H42580" t="str">
        <f t="shared" si="372"/>
        <v/>
      </c>
    </row>
    <row r="42581" spans="8:8">
      <c r="H42581" t="str">
        <f t="shared" si="372"/>
        <v/>
      </c>
    </row>
    <row r="42582" spans="8:8">
      <c r="H42582" t="str">
        <f t="shared" si="372"/>
        <v/>
      </c>
    </row>
    <row r="42583" spans="8:8">
      <c r="H42583" t="str">
        <f t="shared" si="372"/>
        <v/>
      </c>
    </row>
    <row r="42584" spans="8:8">
      <c r="H42584" t="str">
        <f t="shared" si="372"/>
        <v/>
      </c>
    </row>
    <row r="42585" spans="8:8">
      <c r="H42585" t="str">
        <f t="shared" si="372"/>
        <v/>
      </c>
    </row>
    <row r="42586" spans="8:8">
      <c r="H42586" t="str">
        <f t="shared" si="372"/>
        <v/>
      </c>
    </row>
    <row r="42587" spans="8:8">
      <c r="H42587" t="str">
        <f t="shared" si="372"/>
        <v/>
      </c>
    </row>
    <row r="42588" spans="8:8">
      <c r="H42588" t="str">
        <f t="shared" si="372"/>
        <v/>
      </c>
    </row>
    <row r="42589" spans="8:8">
      <c r="H42589" t="str">
        <f t="shared" si="372"/>
        <v/>
      </c>
    </row>
    <row r="42590" spans="8:8">
      <c r="H42590" t="str">
        <f t="shared" si="372"/>
        <v/>
      </c>
    </row>
    <row r="42591" spans="8:8">
      <c r="H42591" t="str">
        <f t="shared" si="372"/>
        <v/>
      </c>
    </row>
    <row r="42592" spans="8:8">
      <c r="H42592" t="str">
        <f t="shared" si="372"/>
        <v/>
      </c>
    </row>
    <row r="42593" spans="8:8">
      <c r="H42593" t="str">
        <f t="shared" si="372"/>
        <v/>
      </c>
    </row>
    <row r="42594" spans="8:8">
      <c r="H42594" t="str">
        <f t="shared" ref="H42594:H42657" si="373">_xlfn.TEXTJOIN(", ", TRUE, G42594:G42594)</f>
        <v/>
      </c>
    </row>
    <row r="42595" spans="8:8">
      <c r="H42595" t="str">
        <f t="shared" si="373"/>
        <v/>
      </c>
    </row>
    <row r="42596" spans="8:8">
      <c r="H42596" t="str">
        <f t="shared" si="373"/>
        <v/>
      </c>
    </row>
    <row r="42597" spans="8:8">
      <c r="H42597" t="str">
        <f t="shared" si="373"/>
        <v/>
      </c>
    </row>
    <row r="42598" spans="8:8">
      <c r="H42598" t="str">
        <f t="shared" si="373"/>
        <v/>
      </c>
    </row>
    <row r="42599" spans="8:8">
      <c r="H42599" t="str">
        <f t="shared" si="373"/>
        <v/>
      </c>
    </row>
    <row r="42600" spans="8:8">
      <c r="H42600" t="str">
        <f t="shared" si="373"/>
        <v/>
      </c>
    </row>
    <row r="42601" spans="8:8">
      <c r="H42601" t="str">
        <f t="shared" si="373"/>
        <v/>
      </c>
    </row>
    <row r="42602" spans="8:8">
      <c r="H42602" t="str">
        <f t="shared" si="373"/>
        <v/>
      </c>
    </row>
    <row r="42603" spans="8:8">
      <c r="H42603" t="str">
        <f t="shared" si="373"/>
        <v/>
      </c>
    </row>
    <row r="42604" spans="8:8">
      <c r="H42604" t="str">
        <f t="shared" si="373"/>
        <v/>
      </c>
    </row>
    <row r="42605" spans="8:8">
      <c r="H42605" t="str">
        <f t="shared" si="373"/>
        <v/>
      </c>
    </row>
    <row r="42606" spans="8:8">
      <c r="H42606" t="str">
        <f t="shared" si="373"/>
        <v/>
      </c>
    </row>
    <row r="42607" spans="8:8">
      <c r="H42607" t="str">
        <f t="shared" si="373"/>
        <v/>
      </c>
    </row>
    <row r="42608" spans="8:8">
      <c r="H42608" t="str">
        <f t="shared" si="373"/>
        <v/>
      </c>
    </row>
    <row r="42609" spans="8:8">
      <c r="H42609" t="str">
        <f t="shared" si="373"/>
        <v/>
      </c>
    </row>
    <row r="42610" spans="8:8">
      <c r="H42610" t="str">
        <f t="shared" si="373"/>
        <v/>
      </c>
    </row>
    <row r="42611" spans="8:8">
      <c r="H42611" t="str">
        <f t="shared" si="373"/>
        <v/>
      </c>
    </row>
    <row r="42612" spans="8:8">
      <c r="H42612" t="str">
        <f t="shared" si="373"/>
        <v/>
      </c>
    </row>
    <row r="42613" spans="8:8">
      <c r="H42613" t="str">
        <f t="shared" si="373"/>
        <v/>
      </c>
    </row>
    <row r="42614" spans="8:8">
      <c r="H42614" t="str">
        <f t="shared" si="373"/>
        <v/>
      </c>
    </row>
    <row r="42615" spans="8:8">
      <c r="H42615" t="str">
        <f t="shared" si="373"/>
        <v/>
      </c>
    </row>
    <row r="42616" spans="8:8">
      <c r="H42616" t="str">
        <f t="shared" si="373"/>
        <v/>
      </c>
    </row>
    <row r="42617" spans="8:8">
      <c r="H42617" t="str">
        <f t="shared" si="373"/>
        <v/>
      </c>
    </row>
    <row r="42618" spans="8:8">
      <c r="H42618" t="str">
        <f t="shared" si="373"/>
        <v/>
      </c>
    </row>
    <row r="42619" spans="8:8">
      <c r="H42619" t="str">
        <f t="shared" si="373"/>
        <v/>
      </c>
    </row>
    <row r="42620" spans="8:8">
      <c r="H42620" t="str">
        <f t="shared" si="373"/>
        <v/>
      </c>
    </row>
    <row r="42621" spans="8:8">
      <c r="H42621" t="str">
        <f t="shared" si="373"/>
        <v/>
      </c>
    </row>
    <row r="42622" spans="8:8">
      <c r="H42622" t="str">
        <f t="shared" si="373"/>
        <v/>
      </c>
    </row>
    <row r="42623" spans="8:8">
      <c r="H42623" t="str">
        <f t="shared" si="373"/>
        <v/>
      </c>
    </row>
    <row r="42624" spans="8:8">
      <c r="H42624" t="str">
        <f t="shared" si="373"/>
        <v/>
      </c>
    </row>
    <row r="42625" spans="8:8">
      <c r="H42625" t="str">
        <f t="shared" si="373"/>
        <v/>
      </c>
    </row>
    <row r="42626" spans="8:8">
      <c r="H42626" t="str">
        <f t="shared" si="373"/>
        <v/>
      </c>
    </row>
    <row r="42627" spans="8:8">
      <c r="H42627" t="str">
        <f t="shared" si="373"/>
        <v/>
      </c>
    </row>
    <row r="42628" spans="8:8">
      <c r="H42628" t="str">
        <f t="shared" si="373"/>
        <v/>
      </c>
    </row>
    <row r="42629" spans="8:8">
      <c r="H42629" t="str">
        <f t="shared" si="373"/>
        <v/>
      </c>
    </row>
    <row r="42630" spans="8:8">
      <c r="H42630" t="str">
        <f t="shared" si="373"/>
        <v/>
      </c>
    </row>
    <row r="42631" spans="8:8">
      <c r="H42631" t="str">
        <f t="shared" si="373"/>
        <v/>
      </c>
    </row>
    <row r="42632" spans="8:8">
      <c r="H42632" t="str">
        <f t="shared" si="373"/>
        <v/>
      </c>
    </row>
    <row r="42633" spans="8:8">
      <c r="H42633" t="str">
        <f t="shared" si="373"/>
        <v/>
      </c>
    </row>
    <row r="42634" spans="8:8">
      <c r="H42634" t="str">
        <f t="shared" si="373"/>
        <v/>
      </c>
    </row>
    <row r="42635" spans="8:8">
      <c r="H42635" t="str">
        <f t="shared" si="373"/>
        <v/>
      </c>
    </row>
    <row r="42636" spans="8:8">
      <c r="H42636" t="str">
        <f t="shared" si="373"/>
        <v/>
      </c>
    </row>
    <row r="42637" spans="8:8">
      <c r="H42637" t="str">
        <f t="shared" si="373"/>
        <v/>
      </c>
    </row>
    <row r="42638" spans="8:8">
      <c r="H42638" t="str">
        <f t="shared" si="373"/>
        <v/>
      </c>
    </row>
    <row r="42639" spans="8:8">
      <c r="H42639" t="str">
        <f t="shared" si="373"/>
        <v/>
      </c>
    </row>
    <row r="42640" spans="8:8">
      <c r="H42640" t="str">
        <f t="shared" si="373"/>
        <v/>
      </c>
    </row>
    <row r="42641" spans="8:8">
      <c r="H42641" t="str">
        <f t="shared" si="373"/>
        <v/>
      </c>
    </row>
    <row r="42642" spans="8:8">
      <c r="H42642" t="str">
        <f t="shared" si="373"/>
        <v/>
      </c>
    </row>
    <row r="42643" spans="8:8">
      <c r="H42643" t="str">
        <f t="shared" si="373"/>
        <v/>
      </c>
    </row>
    <row r="42644" spans="8:8">
      <c r="H42644" t="str">
        <f t="shared" si="373"/>
        <v/>
      </c>
    </row>
    <row r="42645" spans="8:8">
      <c r="H42645" t="str">
        <f t="shared" si="373"/>
        <v/>
      </c>
    </row>
    <row r="42646" spans="8:8">
      <c r="H42646" t="str">
        <f t="shared" si="373"/>
        <v/>
      </c>
    </row>
    <row r="42647" spans="8:8">
      <c r="H42647" t="str">
        <f t="shared" si="373"/>
        <v/>
      </c>
    </row>
    <row r="42648" spans="8:8">
      <c r="H42648" t="str">
        <f t="shared" si="373"/>
        <v/>
      </c>
    </row>
    <row r="42649" spans="8:8">
      <c r="H42649" t="str">
        <f t="shared" si="373"/>
        <v/>
      </c>
    </row>
    <row r="42650" spans="8:8">
      <c r="H42650" t="str">
        <f t="shared" si="373"/>
        <v/>
      </c>
    </row>
    <row r="42651" spans="8:8">
      <c r="H42651" t="str">
        <f t="shared" si="373"/>
        <v/>
      </c>
    </row>
    <row r="42652" spans="8:8">
      <c r="H42652" t="str">
        <f t="shared" si="373"/>
        <v/>
      </c>
    </row>
    <row r="42653" spans="8:8">
      <c r="H42653" t="str">
        <f t="shared" si="373"/>
        <v/>
      </c>
    </row>
    <row r="42654" spans="8:8">
      <c r="H42654" t="str">
        <f t="shared" si="373"/>
        <v/>
      </c>
    </row>
    <row r="42655" spans="8:8">
      <c r="H42655" t="str">
        <f t="shared" si="373"/>
        <v/>
      </c>
    </row>
    <row r="42656" spans="8:8">
      <c r="H42656" t="str">
        <f t="shared" si="373"/>
        <v/>
      </c>
    </row>
    <row r="42657" spans="8:8">
      <c r="H42657" t="str">
        <f t="shared" si="373"/>
        <v/>
      </c>
    </row>
    <row r="42658" spans="8:8">
      <c r="H42658" t="str">
        <f t="shared" ref="H42658:H42721" si="374">_xlfn.TEXTJOIN(", ", TRUE, G42658:G42658)</f>
        <v/>
      </c>
    </row>
    <row r="42659" spans="8:8">
      <c r="H42659" t="str">
        <f t="shared" si="374"/>
        <v/>
      </c>
    </row>
    <row r="42660" spans="8:8">
      <c r="H42660" t="str">
        <f t="shared" si="374"/>
        <v/>
      </c>
    </row>
    <row r="42661" spans="8:8">
      <c r="H42661" t="str">
        <f t="shared" si="374"/>
        <v/>
      </c>
    </row>
    <row r="42662" spans="8:8">
      <c r="H42662" t="str">
        <f t="shared" si="374"/>
        <v/>
      </c>
    </row>
    <row r="42663" spans="8:8">
      <c r="H42663" t="str">
        <f t="shared" si="374"/>
        <v/>
      </c>
    </row>
    <row r="42664" spans="8:8">
      <c r="H42664" t="str">
        <f t="shared" si="374"/>
        <v/>
      </c>
    </row>
    <row r="42665" spans="8:8">
      <c r="H42665" t="str">
        <f t="shared" si="374"/>
        <v/>
      </c>
    </row>
    <row r="42666" spans="8:8">
      <c r="H42666" t="str">
        <f t="shared" si="374"/>
        <v/>
      </c>
    </row>
    <row r="42667" spans="8:8">
      <c r="H42667" t="str">
        <f t="shared" si="374"/>
        <v/>
      </c>
    </row>
    <row r="42668" spans="8:8">
      <c r="H42668" t="str">
        <f t="shared" si="374"/>
        <v/>
      </c>
    </row>
    <row r="42669" spans="8:8">
      <c r="H42669" t="str">
        <f t="shared" si="374"/>
        <v/>
      </c>
    </row>
    <row r="42670" spans="8:8">
      <c r="H42670" t="str">
        <f t="shared" si="374"/>
        <v/>
      </c>
    </row>
    <row r="42671" spans="8:8">
      <c r="H42671" t="str">
        <f t="shared" si="374"/>
        <v/>
      </c>
    </row>
    <row r="42672" spans="8:8">
      <c r="H42672" t="str">
        <f t="shared" si="374"/>
        <v/>
      </c>
    </row>
    <row r="42673" spans="8:8">
      <c r="H42673" t="str">
        <f t="shared" si="374"/>
        <v/>
      </c>
    </row>
    <row r="42674" spans="8:8">
      <c r="H42674" t="str">
        <f t="shared" si="374"/>
        <v/>
      </c>
    </row>
    <row r="42675" spans="8:8">
      <c r="H42675" t="str">
        <f t="shared" si="374"/>
        <v/>
      </c>
    </row>
    <row r="42676" spans="8:8">
      <c r="H42676" t="str">
        <f t="shared" si="374"/>
        <v/>
      </c>
    </row>
    <row r="42677" spans="8:8">
      <c r="H42677" t="str">
        <f t="shared" si="374"/>
        <v/>
      </c>
    </row>
    <row r="42678" spans="8:8">
      <c r="H42678" t="str">
        <f t="shared" si="374"/>
        <v/>
      </c>
    </row>
    <row r="42679" spans="8:8">
      <c r="H42679" t="str">
        <f t="shared" si="374"/>
        <v/>
      </c>
    </row>
    <row r="42680" spans="8:8">
      <c r="H42680" t="str">
        <f t="shared" si="374"/>
        <v/>
      </c>
    </row>
    <row r="42681" spans="8:8">
      <c r="H42681" t="str">
        <f t="shared" si="374"/>
        <v/>
      </c>
    </row>
    <row r="42682" spans="8:8">
      <c r="H42682" t="str">
        <f t="shared" si="374"/>
        <v/>
      </c>
    </row>
    <row r="42683" spans="8:8">
      <c r="H42683" t="str">
        <f t="shared" si="374"/>
        <v/>
      </c>
    </row>
    <row r="42684" spans="8:8">
      <c r="H42684" t="str">
        <f t="shared" si="374"/>
        <v/>
      </c>
    </row>
    <row r="42685" spans="8:8">
      <c r="H42685" t="str">
        <f t="shared" si="374"/>
        <v/>
      </c>
    </row>
    <row r="42686" spans="8:8">
      <c r="H42686" t="str">
        <f t="shared" si="374"/>
        <v/>
      </c>
    </row>
    <row r="42687" spans="8:8">
      <c r="H42687" t="str">
        <f t="shared" si="374"/>
        <v/>
      </c>
    </row>
    <row r="42688" spans="8:8">
      <c r="H42688" t="str">
        <f t="shared" si="374"/>
        <v/>
      </c>
    </row>
    <row r="42689" spans="8:8">
      <c r="H42689" t="str">
        <f t="shared" si="374"/>
        <v/>
      </c>
    </row>
    <row r="42690" spans="8:8">
      <c r="H42690" t="str">
        <f t="shared" si="374"/>
        <v/>
      </c>
    </row>
    <row r="42691" spans="8:8">
      <c r="H42691" t="str">
        <f t="shared" si="374"/>
        <v/>
      </c>
    </row>
    <row r="42692" spans="8:8">
      <c r="H42692" t="str">
        <f t="shared" si="374"/>
        <v/>
      </c>
    </row>
    <row r="42693" spans="8:8">
      <c r="H42693" t="str">
        <f t="shared" si="374"/>
        <v/>
      </c>
    </row>
    <row r="42694" spans="8:8">
      <c r="H42694" t="str">
        <f t="shared" si="374"/>
        <v/>
      </c>
    </row>
    <row r="42695" spans="8:8">
      <c r="H42695" t="str">
        <f t="shared" si="374"/>
        <v/>
      </c>
    </row>
    <row r="42696" spans="8:8">
      <c r="H42696" t="str">
        <f t="shared" si="374"/>
        <v/>
      </c>
    </row>
    <row r="42697" spans="8:8">
      <c r="H42697" t="str">
        <f t="shared" si="374"/>
        <v/>
      </c>
    </row>
    <row r="42698" spans="8:8">
      <c r="H42698" t="str">
        <f t="shared" si="374"/>
        <v/>
      </c>
    </row>
    <row r="42699" spans="8:8">
      <c r="H42699" t="str">
        <f t="shared" si="374"/>
        <v/>
      </c>
    </row>
    <row r="42700" spans="8:8">
      <c r="H42700" t="str">
        <f t="shared" si="374"/>
        <v/>
      </c>
    </row>
    <row r="42701" spans="8:8">
      <c r="H42701" t="str">
        <f t="shared" si="374"/>
        <v/>
      </c>
    </row>
    <row r="42702" spans="8:8">
      <c r="H42702" t="str">
        <f t="shared" si="374"/>
        <v/>
      </c>
    </row>
    <row r="42703" spans="8:8">
      <c r="H42703" t="str">
        <f t="shared" si="374"/>
        <v/>
      </c>
    </row>
    <row r="42704" spans="8:8">
      <c r="H42704" t="str">
        <f t="shared" si="374"/>
        <v/>
      </c>
    </row>
    <row r="42705" spans="8:8">
      <c r="H42705" t="str">
        <f t="shared" si="374"/>
        <v/>
      </c>
    </row>
    <row r="42706" spans="8:8">
      <c r="H42706" t="str">
        <f t="shared" si="374"/>
        <v/>
      </c>
    </row>
    <row r="42707" spans="8:8">
      <c r="H42707" t="str">
        <f t="shared" si="374"/>
        <v/>
      </c>
    </row>
    <row r="42708" spans="8:8">
      <c r="H42708" t="str">
        <f t="shared" si="374"/>
        <v/>
      </c>
    </row>
    <row r="42709" spans="8:8">
      <c r="H42709" t="str">
        <f t="shared" si="374"/>
        <v/>
      </c>
    </row>
    <row r="42710" spans="8:8">
      <c r="H42710" t="str">
        <f t="shared" si="374"/>
        <v/>
      </c>
    </row>
    <row r="42711" spans="8:8">
      <c r="H42711" t="str">
        <f t="shared" si="374"/>
        <v/>
      </c>
    </row>
    <row r="42712" spans="8:8">
      <c r="H42712" t="str">
        <f t="shared" si="374"/>
        <v/>
      </c>
    </row>
    <row r="42713" spans="8:8">
      <c r="H42713" t="str">
        <f t="shared" si="374"/>
        <v/>
      </c>
    </row>
    <row r="42714" spans="8:8">
      <c r="H42714" t="str">
        <f t="shared" si="374"/>
        <v/>
      </c>
    </row>
    <row r="42715" spans="8:8">
      <c r="H42715" t="str">
        <f t="shared" si="374"/>
        <v/>
      </c>
    </row>
    <row r="42716" spans="8:8">
      <c r="H42716" t="str">
        <f t="shared" si="374"/>
        <v/>
      </c>
    </row>
    <row r="42717" spans="8:8">
      <c r="H42717" t="str">
        <f t="shared" si="374"/>
        <v/>
      </c>
    </row>
    <row r="42718" spans="8:8">
      <c r="H42718" t="str">
        <f t="shared" si="374"/>
        <v/>
      </c>
    </row>
    <row r="42719" spans="8:8">
      <c r="H42719" t="str">
        <f t="shared" si="374"/>
        <v/>
      </c>
    </row>
    <row r="42720" spans="8:8">
      <c r="H42720" t="str">
        <f t="shared" si="374"/>
        <v/>
      </c>
    </row>
    <row r="42721" spans="8:8">
      <c r="H42721" t="str">
        <f t="shared" si="374"/>
        <v/>
      </c>
    </row>
    <row r="42722" spans="8:8">
      <c r="H42722" t="str">
        <f t="shared" ref="H42722:H42785" si="375">_xlfn.TEXTJOIN(", ", TRUE, G42722:G42722)</f>
        <v/>
      </c>
    </row>
    <row r="42723" spans="8:8">
      <c r="H42723" t="str">
        <f t="shared" si="375"/>
        <v/>
      </c>
    </row>
    <row r="42724" spans="8:8">
      <c r="H42724" t="str">
        <f t="shared" si="375"/>
        <v/>
      </c>
    </row>
    <row r="42725" spans="8:8">
      <c r="H42725" t="str">
        <f t="shared" si="375"/>
        <v/>
      </c>
    </row>
    <row r="42726" spans="8:8">
      <c r="H42726" t="str">
        <f t="shared" si="375"/>
        <v/>
      </c>
    </row>
    <row r="42727" spans="8:8">
      <c r="H42727" t="str">
        <f t="shared" si="375"/>
        <v/>
      </c>
    </row>
    <row r="42728" spans="8:8">
      <c r="H42728" t="str">
        <f t="shared" si="375"/>
        <v/>
      </c>
    </row>
    <row r="42729" spans="8:8">
      <c r="H42729" t="str">
        <f t="shared" si="375"/>
        <v/>
      </c>
    </row>
    <row r="42730" spans="8:8">
      <c r="H42730" t="str">
        <f t="shared" si="375"/>
        <v/>
      </c>
    </row>
    <row r="42731" spans="8:8">
      <c r="H42731" t="str">
        <f t="shared" si="375"/>
        <v/>
      </c>
    </row>
    <row r="42732" spans="8:8">
      <c r="H42732" t="str">
        <f t="shared" si="375"/>
        <v/>
      </c>
    </row>
    <row r="42733" spans="8:8">
      <c r="H42733" t="str">
        <f t="shared" si="375"/>
        <v/>
      </c>
    </row>
    <row r="42734" spans="8:8">
      <c r="H42734" t="str">
        <f t="shared" si="375"/>
        <v/>
      </c>
    </row>
    <row r="42735" spans="8:8">
      <c r="H42735" t="str">
        <f t="shared" si="375"/>
        <v/>
      </c>
    </row>
    <row r="42736" spans="8:8">
      <c r="H42736" t="str">
        <f t="shared" si="375"/>
        <v/>
      </c>
    </row>
    <row r="42737" spans="8:8">
      <c r="H42737" t="str">
        <f t="shared" si="375"/>
        <v/>
      </c>
    </row>
    <row r="42738" spans="8:8">
      <c r="H42738" t="str">
        <f t="shared" si="375"/>
        <v/>
      </c>
    </row>
    <row r="42739" spans="8:8">
      <c r="H42739" t="str">
        <f t="shared" si="375"/>
        <v/>
      </c>
    </row>
    <row r="42740" spans="8:8">
      <c r="H42740" t="str">
        <f t="shared" si="375"/>
        <v/>
      </c>
    </row>
    <row r="42741" spans="8:8">
      <c r="H42741" t="str">
        <f t="shared" si="375"/>
        <v/>
      </c>
    </row>
    <row r="42742" spans="8:8">
      <c r="H42742" t="str">
        <f t="shared" si="375"/>
        <v/>
      </c>
    </row>
    <row r="42743" spans="8:8">
      <c r="H42743" t="str">
        <f t="shared" si="375"/>
        <v/>
      </c>
    </row>
    <row r="42744" spans="8:8">
      <c r="H42744" t="str">
        <f t="shared" si="375"/>
        <v/>
      </c>
    </row>
    <row r="42745" spans="8:8">
      <c r="H42745" t="str">
        <f t="shared" si="375"/>
        <v/>
      </c>
    </row>
    <row r="42746" spans="8:8">
      <c r="H42746" t="str">
        <f t="shared" si="375"/>
        <v/>
      </c>
    </row>
    <row r="42747" spans="8:8">
      <c r="H42747" t="str">
        <f t="shared" si="375"/>
        <v/>
      </c>
    </row>
    <row r="42748" spans="8:8">
      <c r="H42748" t="str">
        <f t="shared" si="375"/>
        <v/>
      </c>
    </row>
    <row r="42749" spans="8:8">
      <c r="H42749" t="str">
        <f t="shared" si="375"/>
        <v/>
      </c>
    </row>
    <row r="42750" spans="8:8">
      <c r="H42750" t="str">
        <f t="shared" si="375"/>
        <v/>
      </c>
    </row>
    <row r="42751" spans="8:8">
      <c r="H42751" t="str">
        <f t="shared" si="375"/>
        <v/>
      </c>
    </row>
    <row r="42752" spans="8:8">
      <c r="H42752" t="str">
        <f t="shared" si="375"/>
        <v/>
      </c>
    </row>
    <row r="42753" spans="8:8">
      <c r="H42753" t="str">
        <f t="shared" si="375"/>
        <v/>
      </c>
    </row>
    <row r="42754" spans="8:8">
      <c r="H42754" t="str">
        <f t="shared" si="375"/>
        <v/>
      </c>
    </row>
    <row r="42755" spans="8:8">
      <c r="H42755" t="str">
        <f t="shared" si="375"/>
        <v/>
      </c>
    </row>
    <row r="42756" spans="8:8">
      <c r="H42756" t="str">
        <f t="shared" si="375"/>
        <v/>
      </c>
    </row>
    <row r="42757" spans="8:8">
      <c r="H42757" t="str">
        <f t="shared" si="375"/>
        <v/>
      </c>
    </row>
    <row r="42758" spans="8:8">
      <c r="H42758" t="str">
        <f t="shared" si="375"/>
        <v/>
      </c>
    </row>
    <row r="42759" spans="8:8">
      <c r="H42759" t="str">
        <f t="shared" si="375"/>
        <v/>
      </c>
    </row>
    <row r="42760" spans="8:8">
      <c r="H42760" t="str">
        <f t="shared" si="375"/>
        <v/>
      </c>
    </row>
    <row r="42761" spans="8:8">
      <c r="H42761" t="str">
        <f t="shared" si="375"/>
        <v/>
      </c>
    </row>
    <row r="42762" spans="8:8">
      <c r="H42762" t="str">
        <f t="shared" si="375"/>
        <v/>
      </c>
    </row>
    <row r="42763" spans="8:8">
      <c r="H42763" t="str">
        <f t="shared" si="375"/>
        <v/>
      </c>
    </row>
    <row r="42764" spans="8:8">
      <c r="H42764" t="str">
        <f t="shared" si="375"/>
        <v/>
      </c>
    </row>
    <row r="42765" spans="8:8">
      <c r="H42765" t="str">
        <f t="shared" si="375"/>
        <v/>
      </c>
    </row>
    <row r="42766" spans="8:8">
      <c r="H42766" t="str">
        <f t="shared" si="375"/>
        <v/>
      </c>
    </row>
    <row r="42767" spans="8:8">
      <c r="H42767" t="str">
        <f t="shared" si="375"/>
        <v/>
      </c>
    </row>
    <row r="42768" spans="8:8">
      <c r="H42768" t="str">
        <f t="shared" si="375"/>
        <v/>
      </c>
    </row>
    <row r="42769" spans="8:8">
      <c r="H42769" t="str">
        <f t="shared" si="375"/>
        <v/>
      </c>
    </row>
    <row r="42770" spans="8:8">
      <c r="H42770" t="str">
        <f t="shared" si="375"/>
        <v/>
      </c>
    </row>
    <row r="42771" spans="8:8">
      <c r="H42771" t="str">
        <f t="shared" si="375"/>
        <v/>
      </c>
    </row>
    <row r="42772" spans="8:8">
      <c r="H42772" t="str">
        <f t="shared" si="375"/>
        <v/>
      </c>
    </row>
    <row r="42773" spans="8:8">
      <c r="H42773" t="str">
        <f t="shared" si="375"/>
        <v/>
      </c>
    </row>
    <row r="42774" spans="8:8">
      <c r="H42774" t="str">
        <f t="shared" si="375"/>
        <v/>
      </c>
    </row>
    <row r="42775" spans="8:8">
      <c r="H42775" t="str">
        <f t="shared" si="375"/>
        <v/>
      </c>
    </row>
    <row r="42776" spans="8:8">
      <c r="H42776" t="str">
        <f t="shared" si="375"/>
        <v/>
      </c>
    </row>
    <row r="42777" spans="8:8">
      <c r="H42777" t="str">
        <f t="shared" si="375"/>
        <v/>
      </c>
    </row>
    <row r="42778" spans="8:8">
      <c r="H42778" t="str">
        <f t="shared" si="375"/>
        <v/>
      </c>
    </row>
    <row r="42779" spans="8:8">
      <c r="H42779" t="str">
        <f t="shared" si="375"/>
        <v/>
      </c>
    </row>
    <row r="42780" spans="8:8">
      <c r="H42780" t="str">
        <f t="shared" si="375"/>
        <v/>
      </c>
    </row>
    <row r="42781" spans="8:8">
      <c r="H42781" t="str">
        <f t="shared" si="375"/>
        <v/>
      </c>
    </row>
    <row r="42782" spans="8:8">
      <c r="H42782" t="str">
        <f t="shared" si="375"/>
        <v/>
      </c>
    </row>
    <row r="42783" spans="8:8">
      <c r="H42783" t="str">
        <f t="shared" si="375"/>
        <v/>
      </c>
    </row>
    <row r="42784" spans="8:8">
      <c r="H42784" t="str">
        <f t="shared" si="375"/>
        <v/>
      </c>
    </row>
    <row r="42785" spans="8:8">
      <c r="H42785" t="str">
        <f t="shared" si="375"/>
        <v/>
      </c>
    </row>
    <row r="42786" spans="8:8">
      <c r="H42786" t="str">
        <f t="shared" ref="H42786:H42849" si="376">_xlfn.TEXTJOIN(", ", TRUE, G42786:G42786)</f>
        <v/>
      </c>
    </row>
    <row r="42787" spans="8:8">
      <c r="H42787" t="str">
        <f t="shared" si="376"/>
        <v/>
      </c>
    </row>
    <row r="42788" spans="8:8">
      <c r="H42788" t="str">
        <f t="shared" si="376"/>
        <v/>
      </c>
    </row>
    <row r="42789" spans="8:8">
      <c r="H42789" t="str">
        <f t="shared" si="376"/>
        <v/>
      </c>
    </row>
    <row r="42790" spans="8:8">
      <c r="H42790" t="str">
        <f t="shared" si="376"/>
        <v/>
      </c>
    </row>
    <row r="42791" spans="8:8">
      <c r="H42791" t="str">
        <f t="shared" si="376"/>
        <v/>
      </c>
    </row>
    <row r="42792" spans="8:8">
      <c r="H42792" t="str">
        <f t="shared" si="376"/>
        <v/>
      </c>
    </row>
    <row r="42793" spans="8:8">
      <c r="H42793" t="str">
        <f t="shared" si="376"/>
        <v/>
      </c>
    </row>
    <row r="42794" spans="8:8">
      <c r="H42794" t="str">
        <f t="shared" si="376"/>
        <v/>
      </c>
    </row>
    <row r="42795" spans="8:8">
      <c r="H42795" t="str">
        <f t="shared" si="376"/>
        <v/>
      </c>
    </row>
    <row r="42796" spans="8:8">
      <c r="H42796" t="str">
        <f t="shared" si="376"/>
        <v/>
      </c>
    </row>
    <row r="42797" spans="8:8">
      <c r="H42797" t="str">
        <f t="shared" si="376"/>
        <v/>
      </c>
    </row>
    <row r="42798" spans="8:8">
      <c r="H42798" t="str">
        <f t="shared" si="376"/>
        <v/>
      </c>
    </row>
    <row r="42799" spans="8:8">
      <c r="H42799" t="str">
        <f t="shared" si="376"/>
        <v/>
      </c>
    </row>
    <row r="42800" spans="8:8">
      <c r="H42800" t="str">
        <f t="shared" si="376"/>
        <v/>
      </c>
    </row>
    <row r="42801" spans="8:8">
      <c r="H42801" t="str">
        <f t="shared" si="376"/>
        <v/>
      </c>
    </row>
    <row r="42802" spans="8:8">
      <c r="H42802" t="str">
        <f t="shared" si="376"/>
        <v/>
      </c>
    </row>
    <row r="42803" spans="8:8">
      <c r="H42803" t="str">
        <f t="shared" si="376"/>
        <v/>
      </c>
    </row>
    <row r="42804" spans="8:8">
      <c r="H42804" t="str">
        <f t="shared" si="376"/>
        <v/>
      </c>
    </row>
    <row r="42805" spans="8:8">
      <c r="H42805" t="str">
        <f t="shared" si="376"/>
        <v/>
      </c>
    </row>
    <row r="42806" spans="8:8">
      <c r="H42806" t="str">
        <f t="shared" si="376"/>
        <v/>
      </c>
    </row>
    <row r="42807" spans="8:8">
      <c r="H42807" t="str">
        <f t="shared" si="376"/>
        <v/>
      </c>
    </row>
    <row r="42808" spans="8:8">
      <c r="H42808" t="str">
        <f t="shared" si="376"/>
        <v/>
      </c>
    </row>
    <row r="42809" spans="8:8">
      <c r="H42809" t="str">
        <f t="shared" si="376"/>
        <v/>
      </c>
    </row>
    <row r="42810" spans="8:8">
      <c r="H42810" t="str">
        <f t="shared" si="376"/>
        <v/>
      </c>
    </row>
    <row r="42811" spans="8:8">
      <c r="H42811" t="str">
        <f t="shared" si="376"/>
        <v/>
      </c>
    </row>
    <row r="42812" spans="8:8">
      <c r="H42812" t="str">
        <f t="shared" si="376"/>
        <v/>
      </c>
    </row>
    <row r="42813" spans="8:8">
      <c r="H42813" t="str">
        <f t="shared" si="376"/>
        <v/>
      </c>
    </row>
    <row r="42814" spans="8:8">
      <c r="H42814" t="str">
        <f t="shared" si="376"/>
        <v/>
      </c>
    </row>
    <row r="42815" spans="8:8">
      <c r="H42815" t="str">
        <f t="shared" si="376"/>
        <v/>
      </c>
    </row>
    <row r="42816" spans="8:8">
      <c r="H42816" t="str">
        <f t="shared" si="376"/>
        <v/>
      </c>
    </row>
    <row r="42817" spans="8:8">
      <c r="H42817" t="str">
        <f t="shared" si="376"/>
        <v/>
      </c>
    </row>
    <row r="42818" spans="8:8">
      <c r="H42818" t="str">
        <f t="shared" si="376"/>
        <v/>
      </c>
    </row>
    <row r="42819" spans="8:8">
      <c r="H42819" t="str">
        <f t="shared" si="376"/>
        <v/>
      </c>
    </row>
    <row r="42820" spans="8:8">
      <c r="H42820" t="str">
        <f t="shared" si="376"/>
        <v/>
      </c>
    </row>
    <row r="42821" spans="8:8">
      <c r="H42821" t="str">
        <f t="shared" si="376"/>
        <v/>
      </c>
    </row>
    <row r="42822" spans="8:8">
      <c r="H42822" t="str">
        <f t="shared" si="376"/>
        <v/>
      </c>
    </row>
    <row r="42823" spans="8:8">
      <c r="H42823" t="str">
        <f t="shared" si="376"/>
        <v/>
      </c>
    </row>
    <row r="42824" spans="8:8">
      <c r="H42824" t="str">
        <f t="shared" si="376"/>
        <v/>
      </c>
    </row>
    <row r="42825" spans="8:8">
      <c r="H42825" t="str">
        <f t="shared" si="376"/>
        <v/>
      </c>
    </row>
    <row r="42826" spans="8:8">
      <c r="H42826" t="str">
        <f t="shared" si="376"/>
        <v/>
      </c>
    </row>
    <row r="42827" spans="8:8">
      <c r="H42827" t="str">
        <f t="shared" si="376"/>
        <v/>
      </c>
    </row>
    <row r="42828" spans="8:8">
      <c r="H42828" t="str">
        <f t="shared" si="376"/>
        <v/>
      </c>
    </row>
    <row r="42829" spans="8:8">
      <c r="H42829" t="str">
        <f t="shared" si="376"/>
        <v/>
      </c>
    </row>
    <row r="42830" spans="8:8">
      <c r="H42830" t="str">
        <f t="shared" si="376"/>
        <v/>
      </c>
    </row>
    <row r="42831" spans="8:8">
      <c r="H42831" t="str">
        <f t="shared" si="376"/>
        <v/>
      </c>
    </row>
    <row r="42832" spans="8:8">
      <c r="H42832" t="str">
        <f t="shared" si="376"/>
        <v/>
      </c>
    </row>
    <row r="42833" spans="8:8">
      <c r="H42833" t="str">
        <f t="shared" si="376"/>
        <v/>
      </c>
    </row>
    <row r="42834" spans="8:8">
      <c r="H42834" t="str">
        <f t="shared" si="376"/>
        <v/>
      </c>
    </row>
    <row r="42835" spans="8:8">
      <c r="H42835" t="str">
        <f t="shared" si="376"/>
        <v/>
      </c>
    </row>
    <row r="42836" spans="8:8">
      <c r="H42836" t="str">
        <f t="shared" si="376"/>
        <v/>
      </c>
    </row>
    <row r="42837" spans="8:8">
      <c r="H42837" t="str">
        <f t="shared" si="376"/>
        <v/>
      </c>
    </row>
    <row r="42838" spans="8:8">
      <c r="H42838" t="str">
        <f t="shared" si="376"/>
        <v/>
      </c>
    </row>
    <row r="42839" spans="8:8">
      <c r="H42839" t="str">
        <f t="shared" si="376"/>
        <v/>
      </c>
    </row>
    <row r="42840" spans="8:8">
      <c r="H42840" t="str">
        <f t="shared" si="376"/>
        <v/>
      </c>
    </row>
    <row r="42841" spans="8:8">
      <c r="H42841" t="str">
        <f t="shared" si="376"/>
        <v/>
      </c>
    </row>
    <row r="42842" spans="8:8">
      <c r="H42842" t="str">
        <f t="shared" si="376"/>
        <v/>
      </c>
    </row>
    <row r="42843" spans="8:8">
      <c r="H42843" t="str">
        <f t="shared" si="376"/>
        <v/>
      </c>
    </row>
    <row r="42844" spans="8:8">
      <c r="H42844" t="str">
        <f t="shared" si="376"/>
        <v/>
      </c>
    </row>
    <row r="42845" spans="8:8">
      <c r="H42845" t="str">
        <f t="shared" si="376"/>
        <v/>
      </c>
    </row>
    <row r="42846" spans="8:8">
      <c r="H42846" t="str">
        <f t="shared" si="376"/>
        <v/>
      </c>
    </row>
    <row r="42847" spans="8:8">
      <c r="H42847" t="str">
        <f t="shared" si="376"/>
        <v/>
      </c>
    </row>
    <row r="42848" spans="8:8">
      <c r="H42848" t="str">
        <f t="shared" si="376"/>
        <v/>
      </c>
    </row>
    <row r="42849" spans="8:8">
      <c r="H42849" t="str">
        <f t="shared" si="376"/>
        <v/>
      </c>
    </row>
    <row r="42850" spans="8:8">
      <c r="H42850" t="str">
        <f t="shared" ref="H42850:H42913" si="377">_xlfn.TEXTJOIN(", ", TRUE, G42850:G42850)</f>
        <v/>
      </c>
    </row>
    <row r="42851" spans="8:8">
      <c r="H42851" t="str">
        <f t="shared" si="377"/>
        <v/>
      </c>
    </row>
    <row r="42852" spans="8:8">
      <c r="H42852" t="str">
        <f t="shared" si="377"/>
        <v/>
      </c>
    </row>
    <row r="42853" spans="8:8">
      <c r="H42853" t="str">
        <f t="shared" si="377"/>
        <v/>
      </c>
    </row>
    <row r="42854" spans="8:8">
      <c r="H42854" t="str">
        <f t="shared" si="377"/>
        <v/>
      </c>
    </row>
    <row r="42855" spans="8:8">
      <c r="H42855" t="str">
        <f t="shared" si="377"/>
        <v/>
      </c>
    </row>
    <row r="42856" spans="8:8">
      <c r="H42856" t="str">
        <f t="shared" si="377"/>
        <v/>
      </c>
    </row>
    <row r="42857" spans="8:8">
      <c r="H42857" t="str">
        <f t="shared" si="377"/>
        <v/>
      </c>
    </row>
    <row r="42858" spans="8:8">
      <c r="H42858" t="str">
        <f t="shared" si="377"/>
        <v/>
      </c>
    </row>
    <row r="42859" spans="8:8">
      <c r="H42859" t="str">
        <f t="shared" si="377"/>
        <v/>
      </c>
    </row>
    <row r="42860" spans="8:8">
      <c r="H42860" t="str">
        <f t="shared" si="377"/>
        <v/>
      </c>
    </row>
    <row r="42861" spans="8:8">
      <c r="H42861" t="str">
        <f t="shared" si="377"/>
        <v/>
      </c>
    </row>
    <row r="42862" spans="8:8">
      <c r="H42862" t="str">
        <f t="shared" si="377"/>
        <v/>
      </c>
    </row>
    <row r="42863" spans="8:8">
      <c r="H42863" t="str">
        <f t="shared" si="377"/>
        <v/>
      </c>
    </row>
    <row r="42864" spans="8:8">
      <c r="H42864" t="str">
        <f t="shared" si="377"/>
        <v/>
      </c>
    </row>
    <row r="42865" spans="8:8">
      <c r="H42865" t="str">
        <f t="shared" si="377"/>
        <v/>
      </c>
    </row>
    <row r="42866" spans="8:8">
      <c r="H42866" t="str">
        <f t="shared" si="377"/>
        <v/>
      </c>
    </row>
    <row r="42867" spans="8:8">
      <c r="H42867" t="str">
        <f t="shared" si="377"/>
        <v/>
      </c>
    </row>
    <row r="42868" spans="8:8">
      <c r="H42868" t="str">
        <f t="shared" si="377"/>
        <v/>
      </c>
    </row>
    <row r="42869" spans="8:8">
      <c r="H42869" t="str">
        <f t="shared" si="377"/>
        <v/>
      </c>
    </row>
    <row r="42870" spans="8:8">
      <c r="H42870" t="str">
        <f t="shared" si="377"/>
        <v/>
      </c>
    </row>
    <row r="42871" spans="8:8">
      <c r="H42871" t="str">
        <f t="shared" si="377"/>
        <v/>
      </c>
    </row>
    <row r="42872" spans="8:8">
      <c r="H42872" t="str">
        <f t="shared" si="377"/>
        <v/>
      </c>
    </row>
    <row r="42873" spans="8:8">
      <c r="H42873" t="str">
        <f t="shared" si="377"/>
        <v/>
      </c>
    </row>
    <row r="42874" spans="8:8">
      <c r="H42874" t="str">
        <f t="shared" si="377"/>
        <v/>
      </c>
    </row>
    <row r="42875" spans="8:8">
      <c r="H42875" t="str">
        <f t="shared" si="377"/>
        <v/>
      </c>
    </row>
    <row r="42876" spans="8:8">
      <c r="H42876" t="str">
        <f t="shared" si="377"/>
        <v/>
      </c>
    </row>
    <row r="42877" spans="8:8">
      <c r="H42877" t="str">
        <f t="shared" si="377"/>
        <v/>
      </c>
    </row>
    <row r="42878" spans="8:8">
      <c r="H42878" t="str">
        <f t="shared" si="377"/>
        <v/>
      </c>
    </row>
    <row r="42879" spans="8:8">
      <c r="H42879" t="str">
        <f t="shared" si="377"/>
        <v/>
      </c>
    </row>
    <row r="42880" spans="8:8">
      <c r="H42880" t="str">
        <f t="shared" si="377"/>
        <v/>
      </c>
    </row>
    <row r="42881" spans="8:8">
      <c r="H42881" t="str">
        <f t="shared" si="377"/>
        <v/>
      </c>
    </row>
    <row r="42882" spans="8:8">
      <c r="H42882" t="str">
        <f t="shared" si="377"/>
        <v/>
      </c>
    </row>
    <row r="42883" spans="8:8">
      <c r="H42883" t="str">
        <f t="shared" si="377"/>
        <v/>
      </c>
    </row>
    <row r="42884" spans="8:8">
      <c r="H42884" t="str">
        <f t="shared" si="377"/>
        <v/>
      </c>
    </row>
    <row r="42885" spans="8:8">
      <c r="H42885" t="str">
        <f t="shared" si="377"/>
        <v/>
      </c>
    </row>
    <row r="42886" spans="8:8">
      <c r="H42886" t="str">
        <f t="shared" si="377"/>
        <v/>
      </c>
    </row>
    <row r="42887" spans="8:8">
      <c r="H42887" t="str">
        <f t="shared" si="377"/>
        <v/>
      </c>
    </row>
    <row r="42888" spans="8:8">
      <c r="H42888" t="str">
        <f t="shared" si="377"/>
        <v/>
      </c>
    </row>
    <row r="42889" spans="8:8">
      <c r="H42889" t="str">
        <f t="shared" si="377"/>
        <v/>
      </c>
    </row>
    <row r="42890" spans="8:8">
      <c r="H42890" t="str">
        <f t="shared" si="377"/>
        <v/>
      </c>
    </row>
    <row r="42891" spans="8:8">
      <c r="H42891" t="str">
        <f t="shared" si="377"/>
        <v/>
      </c>
    </row>
    <row r="42892" spans="8:8">
      <c r="H42892" t="str">
        <f t="shared" si="377"/>
        <v/>
      </c>
    </row>
    <row r="42893" spans="8:8">
      <c r="H42893" t="str">
        <f t="shared" si="377"/>
        <v/>
      </c>
    </row>
    <row r="42894" spans="8:8">
      <c r="H42894" t="str">
        <f t="shared" si="377"/>
        <v/>
      </c>
    </row>
    <row r="42895" spans="8:8">
      <c r="H42895" t="str">
        <f t="shared" si="377"/>
        <v/>
      </c>
    </row>
    <row r="42896" spans="8:8">
      <c r="H42896" t="str">
        <f t="shared" si="377"/>
        <v/>
      </c>
    </row>
    <row r="42897" spans="8:8">
      <c r="H42897" t="str">
        <f t="shared" si="377"/>
        <v/>
      </c>
    </row>
    <row r="42898" spans="8:8">
      <c r="H42898" t="str">
        <f t="shared" si="377"/>
        <v/>
      </c>
    </row>
    <row r="42899" spans="8:8">
      <c r="H42899" t="str">
        <f t="shared" si="377"/>
        <v/>
      </c>
    </row>
    <row r="42900" spans="8:8">
      <c r="H42900" t="str">
        <f t="shared" si="377"/>
        <v/>
      </c>
    </row>
    <row r="42901" spans="8:8">
      <c r="H42901" t="str">
        <f t="shared" si="377"/>
        <v/>
      </c>
    </row>
    <row r="42902" spans="8:8">
      <c r="H42902" t="str">
        <f t="shared" si="377"/>
        <v/>
      </c>
    </row>
    <row r="42903" spans="8:8">
      <c r="H42903" t="str">
        <f t="shared" si="377"/>
        <v/>
      </c>
    </row>
    <row r="42904" spans="8:8">
      <c r="H42904" t="str">
        <f t="shared" si="377"/>
        <v/>
      </c>
    </row>
    <row r="42905" spans="8:8">
      <c r="H42905" t="str">
        <f t="shared" si="377"/>
        <v/>
      </c>
    </row>
    <row r="42906" spans="8:8">
      <c r="H42906" t="str">
        <f t="shared" si="377"/>
        <v/>
      </c>
    </row>
    <row r="42907" spans="8:8">
      <c r="H42907" t="str">
        <f t="shared" si="377"/>
        <v/>
      </c>
    </row>
    <row r="42908" spans="8:8">
      <c r="H42908" t="str">
        <f t="shared" si="377"/>
        <v/>
      </c>
    </row>
    <row r="42909" spans="8:8">
      <c r="H42909" t="str">
        <f t="shared" si="377"/>
        <v/>
      </c>
    </row>
    <row r="42910" spans="8:8">
      <c r="H42910" t="str">
        <f t="shared" si="377"/>
        <v/>
      </c>
    </row>
    <row r="42911" spans="8:8">
      <c r="H42911" t="str">
        <f t="shared" si="377"/>
        <v/>
      </c>
    </row>
    <row r="42912" spans="8:8">
      <c r="H42912" t="str">
        <f t="shared" si="377"/>
        <v/>
      </c>
    </row>
    <row r="42913" spans="8:8">
      <c r="H42913" t="str">
        <f t="shared" si="377"/>
        <v/>
      </c>
    </row>
    <row r="42914" spans="8:8">
      <c r="H42914" t="str">
        <f t="shared" ref="H42914:H42977" si="378">_xlfn.TEXTJOIN(", ", TRUE, G42914:G42914)</f>
        <v/>
      </c>
    </row>
    <row r="42915" spans="8:8">
      <c r="H42915" t="str">
        <f t="shared" si="378"/>
        <v/>
      </c>
    </row>
    <row r="42916" spans="8:8">
      <c r="H42916" t="str">
        <f t="shared" si="378"/>
        <v/>
      </c>
    </row>
    <row r="42917" spans="8:8">
      <c r="H42917" t="str">
        <f t="shared" si="378"/>
        <v/>
      </c>
    </row>
    <row r="42918" spans="8:8">
      <c r="H42918" t="str">
        <f t="shared" si="378"/>
        <v/>
      </c>
    </row>
    <row r="42919" spans="8:8">
      <c r="H42919" t="str">
        <f t="shared" si="378"/>
        <v/>
      </c>
    </row>
    <row r="42920" spans="8:8">
      <c r="H42920" t="str">
        <f t="shared" si="378"/>
        <v/>
      </c>
    </row>
    <row r="42921" spans="8:8">
      <c r="H42921" t="str">
        <f t="shared" si="378"/>
        <v/>
      </c>
    </row>
    <row r="42922" spans="8:8">
      <c r="H42922" t="str">
        <f t="shared" si="378"/>
        <v/>
      </c>
    </row>
    <row r="42923" spans="8:8">
      <c r="H42923" t="str">
        <f t="shared" si="378"/>
        <v/>
      </c>
    </row>
    <row r="42924" spans="8:8">
      <c r="H42924" t="str">
        <f t="shared" si="378"/>
        <v/>
      </c>
    </row>
    <row r="42925" spans="8:8">
      <c r="H42925" t="str">
        <f t="shared" si="378"/>
        <v/>
      </c>
    </row>
    <row r="42926" spans="8:8">
      <c r="H42926" t="str">
        <f t="shared" si="378"/>
        <v/>
      </c>
    </row>
    <row r="42927" spans="8:8">
      <c r="H42927" t="str">
        <f t="shared" si="378"/>
        <v/>
      </c>
    </row>
    <row r="42928" spans="8:8">
      <c r="H42928" t="str">
        <f t="shared" si="378"/>
        <v/>
      </c>
    </row>
    <row r="42929" spans="8:8">
      <c r="H42929" t="str">
        <f t="shared" si="378"/>
        <v/>
      </c>
    </row>
    <row r="42930" spans="8:8">
      <c r="H42930" t="str">
        <f t="shared" si="378"/>
        <v/>
      </c>
    </row>
    <row r="42931" spans="8:8">
      <c r="H42931" t="str">
        <f t="shared" si="378"/>
        <v/>
      </c>
    </row>
    <row r="42932" spans="8:8">
      <c r="H42932" t="str">
        <f t="shared" si="378"/>
        <v/>
      </c>
    </row>
    <row r="42933" spans="8:8">
      <c r="H42933" t="str">
        <f t="shared" si="378"/>
        <v/>
      </c>
    </row>
    <row r="42934" spans="8:8">
      <c r="H42934" t="str">
        <f t="shared" si="378"/>
        <v/>
      </c>
    </row>
    <row r="42935" spans="8:8">
      <c r="H42935" t="str">
        <f t="shared" si="378"/>
        <v/>
      </c>
    </row>
    <row r="42936" spans="8:8">
      <c r="H42936" t="str">
        <f t="shared" si="378"/>
        <v/>
      </c>
    </row>
    <row r="42937" spans="8:8">
      <c r="H42937" t="str">
        <f t="shared" si="378"/>
        <v/>
      </c>
    </row>
    <row r="42938" spans="8:8">
      <c r="H42938" t="str">
        <f t="shared" si="378"/>
        <v/>
      </c>
    </row>
    <row r="42939" spans="8:8">
      <c r="H42939" t="str">
        <f t="shared" si="378"/>
        <v/>
      </c>
    </row>
    <row r="42940" spans="8:8">
      <c r="H42940" t="str">
        <f t="shared" si="378"/>
        <v/>
      </c>
    </row>
    <row r="42941" spans="8:8">
      <c r="H42941" t="str">
        <f t="shared" si="378"/>
        <v/>
      </c>
    </row>
    <row r="42942" spans="8:8">
      <c r="H42942" t="str">
        <f t="shared" si="378"/>
        <v/>
      </c>
    </row>
    <row r="42943" spans="8:8">
      <c r="H42943" t="str">
        <f t="shared" si="378"/>
        <v/>
      </c>
    </row>
    <row r="42944" spans="8:8">
      <c r="H42944" t="str">
        <f t="shared" si="378"/>
        <v/>
      </c>
    </row>
    <row r="42945" spans="8:8">
      <c r="H42945" t="str">
        <f t="shared" si="378"/>
        <v/>
      </c>
    </row>
    <row r="42946" spans="8:8">
      <c r="H42946" t="str">
        <f t="shared" si="378"/>
        <v/>
      </c>
    </row>
    <row r="42947" spans="8:8">
      <c r="H42947" t="str">
        <f t="shared" si="378"/>
        <v/>
      </c>
    </row>
    <row r="42948" spans="8:8">
      <c r="H42948" t="str">
        <f t="shared" si="378"/>
        <v/>
      </c>
    </row>
    <row r="42949" spans="8:8">
      <c r="H42949" t="str">
        <f t="shared" si="378"/>
        <v/>
      </c>
    </row>
    <row r="42950" spans="8:8">
      <c r="H42950" t="str">
        <f t="shared" si="378"/>
        <v/>
      </c>
    </row>
    <row r="42951" spans="8:8">
      <c r="H42951" t="str">
        <f t="shared" si="378"/>
        <v/>
      </c>
    </row>
    <row r="42952" spans="8:8">
      <c r="H42952" t="str">
        <f t="shared" si="378"/>
        <v/>
      </c>
    </row>
    <row r="42953" spans="8:8">
      <c r="H42953" t="str">
        <f t="shared" si="378"/>
        <v/>
      </c>
    </row>
    <row r="42954" spans="8:8">
      <c r="H42954" t="str">
        <f t="shared" si="378"/>
        <v/>
      </c>
    </row>
    <row r="42955" spans="8:8">
      <c r="H42955" t="str">
        <f t="shared" si="378"/>
        <v/>
      </c>
    </row>
    <row r="42956" spans="8:8">
      <c r="H42956" t="str">
        <f t="shared" si="378"/>
        <v/>
      </c>
    </row>
    <row r="42957" spans="8:8">
      <c r="H42957" t="str">
        <f t="shared" si="378"/>
        <v/>
      </c>
    </row>
    <row r="42958" spans="8:8">
      <c r="H42958" t="str">
        <f t="shared" si="378"/>
        <v/>
      </c>
    </row>
    <row r="42959" spans="8:8">
      <c r="H42959" t="str">
        <f t="shared" si="378"/>
        <v/>
      </c>
    </row>
    <row r="42960" spans="8:8">
      <c r="H42960" t="str">
        <f t="shared" si="378"/>
        <v/>
      </c>
    </row>
    <row r="42961" spans="8:8">
      <c r="H42961" t="str">
        <f t="shared" si="378"/>
        <v/>
      </c>
    </row>
    <row r="42962" spans="8:8">
      <c r="H42962" t="str">
        <f t="shared" si="378"/>
        <v/>
      </c>
    </row>
    <row r="42963" spans="8:8">
      <c r="H42963" t="str">
        <f t="shared" si="378"/>
        <v/>
      </c>
    </row>
    <row r="42964" spans="8:8">
      <c r="H42964" t="str">
        <f t="shared" si="378"/>
        <v/>
      </c>
    </row>
    <row r="42965" spans="8:8">
      <c r="H42965" t="str">
        <f t="shared" si="378"/>
        <v/>
      </c>
    </row>
    <row r="42966" spans="8:8">
      <c r="H42966" t="str">
        <f t="shared" si="378"/>
        <v/>
      </c>
    </row>
    <row r="42967" spans="8:8">
      <c r="H42967" t="str">
        <f t="shared" si="378"/>
        <v/>
      </c>
    </row>
    <row r="42968" spans="8:8">
      <c r="H42968" t="str">
        <f t="shared" si="378"/>
        <v/>
      </c>
    </row>
    <row r="42969" spans="8:8">
      <c r="H42969" t="str">
        <f t="shared" si="378"/>
        <v/>
      </c>
    </row>
    <row r="42970" spans="8:8">
      <c r="H42970" t="str">
        <f t="shared" si="378"/>
        <v/>
      </c>
    </row>
    <row r="42971" spans="8:8">
      <c r="H42971" t="str">
        <f t="shared" si="378"/>
        <v/>
      </c>
    </row>
    <row r="42972" spans="8:8">
      <c r="H42972" t="str">
        <f t="shared" si="378"/>
        <v/>
      </c>
    </row>
    <row r="42973" spans="8:8">
      <c r="H42973" t="str">
        <f t="shared" si="378"/>
        <v/>
      </c>
    </row>
    <row r="42974" spans="8:8">
      <c r="H42974" t="str">
        <f t="shared" si="378"/>
        <v/>
      </c>
    </row>
    <row r="42975" spans="8:8">
      <c r="H42975" t="str">
        <f t="shared" si="378"/>
        <v/>
      </c>
    </row>
    <row r="42976" spans="8:8">
      <c r="H42976" t="str">
        <f t="shared" si="378"/>
        <v/>
      </c>
    </row>
    <row r="42977" spans="8:8">
      <c r="H42977" t="str">
        <f t="shared" si="378"/>
        <v/>
      </c>
    </row>
    <row r="42978" spans="8:8">
      <c r="H42978" t="str">
        <f t="shared" ref="H42978:H43041" si="379">_xlfn.TEXTJOIN(", ", TRUE, G42978:G42978)</f>
        <v/>
      </c>
    </row>
    <row r="42979" spans="8:8">
      <c r="H42979" t="str">
        <f t="shared" si="379"/>
        <v/>
      </c>
    </row>
    <row r="42980" spans="8:8">
      <c r="H42980" t="str">
        <f t="shared" si="379"/>
        <v/>
      </c>
    </row>
    <row r="42981" spans="8:8">
      <c r="H42981" t="str">
        <f t="shared" si="379"/>
        <v/>
      </c>
    </row>
    <row r="42982" spans="8:8">
      <c r="H42982" t="str">
        <f t="shared" si="379"/>
        <v/>
      </c>
    </row>
    <row r="42983" spans="8:8">
      <c r="H42983" t="str">
        <f t="shared" si="379"/>
        <v/>
      </c>
    </row>
    <row r="42984" spans="8:8">
      <c r="H42984" t="str">
        <f t="shared" si="379"/>
        <v/>
      </c>
    </row>
    <row r="42985" spans="8:8">
      <c r="H42985" t="str">
        <f t="shared" si="379"/>
        <v/>
      </c>
    </row>
    <row r="42986" spans="8:8">
      <c r="H42986" t="str">
        <f t="shared" si="379"/>
        <v/>
      </c>
    </row>
    <row r="42987" spans="8:8">
      <c r="H42987" t="str">
        <f t="shared" si="379"/>
        <v/>
      </c>
    </row>
    <row r="42988" spans="8:8">
      <c r="H42988" t="str">
        <f t="shared" si="379"/>
        <v/>
      </c>
    </row>
    <row r="42989" spans="8:8">
      <c r="H42989" t="str">
        <f t="shared" si="379"/>
        <v/>
      </c>
    </row>
    <row r="42990" spans="8:8">
      <c r="H42990" t="str">
        <f t="shared" si="379"/>
        <v/>
      </c>
    </row>
    <row r="42991" spans="8:8">
      <c r="H42991" t="str">
        <f t="shared" si="379"/>
        <v/>
      </c>
    </row>
    <row r="42992" spans="8:8">
      <c r="H42992" t="str">
        <f t="shared" si="379"/>
        <v/>
      </c>
    </row>
    <row r="42993" spans="8:8">
      <c r="H42993" t="str">
        <f t="shared" si="379"/>
        <v/>
      </c>
    </row>
    <row r="42994" spans="8:8">
      <c r="H42994" t="str">
        <f t="shared" si="379"/>
        <v/>
      </c>
    </row>
    <row r="42995" spans="8:8">
      <c r="H42995" t="str">
        <f t="shared" si="379"/>
        <v/>
      </c>
    </row>
    <row r="42996" spans="8:8">
      <c r="H42996" t="str">
        <f t="shared" si="379"/>
        <v/>
      </c>
    </row>
    <row r="42997" spans="8:8">
      <c r="H42997" t="str">
        <f t="shared" si="379"/>
        <v/>
      </c>
    </row>
    <row r="42998" spans="8:8">
      <c r="H42998" t="str">
        <f t="shared" si="379"/>
        <v/>
      </c>
    </row>
    <row r="42999" spans="8:8">
      <c r="H42999" t="str">
        <f t="shared" si="379"/>
        <v/>
      </c>
    </row>
    <row r="43000" spans="8:8">
      <c r="H43000" t="str">
        <f t="shared" si="379"/>
        <v/>
      </c>
    </row>
    <row r="43001" spans="8:8">
      <c r="H43001" t="str">
        <f t="shared" si="379"/>
        <v/>
      </c>
    </row>
    <row r="43002" spans="8:8">
      <c r="H43002" t="str">
        <f t="shared" si="379"/>
        <v/>
      </c>
    </row>
    <row r="43003" spans="8:8">
      <c r="H43003" t="str">
        <f t="shared" si="379"/>
        <v/>
      </c>
    </row>
    <row r="43004" spans="8:8">
      <c r="H43004" t="str">
        <f t="shared" si="379"/>
        <v/>
      </c>
    </row>
    <row r="43005" spans="8:8">
      <c r="H43005" t="str">
        <f t="shared" si="379"/>
        <v/>
      </c>
    </row>
    <row r="43006" spans="8:8">
      <c r="H43006" t="str">
        <f t="shared" si="379"/>
        <v/>
      </c>
    </row>
    <row r="43007" spans="8:8">
      <c r="H43007" t="str">
        <f t="shared" si="379"/>
        <v/>
      </c>
    </row>
    <row r="43008" spans="8:8">
      <c r="H43008" t="str">
        <f t="shared" si="379"/>
        <v/>
      </c>
    </row>
    <row r="43009" spans="8:8">
      <c r="H43009" t="str">
        <f t="shared" si="379"/>
        <v/>
      </c>
    </row>
    <row r="43010" spans="8:8">
      <c r="H43010" t="str">
        <f t="shared" si="379"/>
        <v/>
      </c>
    </row>
    <row r="43011" spans="8:8">
      <c r="H43011" t="str">
        <f t="shared" si="379"/>
        <v/>
      </c>
    </row>
    <row r="43012" spans="8:8">
      <c r="H43012" t="str">
        <f t="shared" si="379"/>
        <v/>
      </c>
    </row>
    <row r="43013" spans="8:8">
      <c r="H43013" t="str">
        <f t="shared" si="379"/>
        <v/>
      </c>
    </row>
    <row r="43014" spans="8:8">
      <c r="H43014" t="str">
        <f t="shared" si="379"/>
        <v/>
      </c>
    </row>
    <row r="43015" spans="8:8">
      <c r="H43015" t="str">
        <f t="shared" si="379"/>
        <v/>
      </c>
    </row>
    <row r="43016" spans="8:8">
      <c r="H43016" t="str">
        <f t="shared" si="379"/>
        <v/>
      </c>
    </row>
    <row r="43017" spans="8:8">
      <c r="H43017" t="str">
        <f t="shared" si="379"/>
        <v/>
      </c>
    </row>
    <row r="43018" spans="8:8">
      <c r="H43018" t="str">
        <f t="shared" si="379"/>
        <v/>
      </c>
    </row>
    <row r="43019" spans="8:8">
      <c r="H43019" t="str">
        <f t="shared" si="379"/>
        <v/>
      </c>
    </row>
    <row r="43020" spans="8:8">
      <c r="H43020" t="str">
        <f t="shared" si="379"/>
        <v/>
      </c>
    </row>
    <row r="43021" spans="8:8">
      <c r="H43021" t="str">
        <f t="shared" si="379"/>
        <v/>
      </c>
    </row>
    <row r="43022" spans="8:8">
      <c r="H43022" t="str">
        <f t="shared" si="379"/>
        <v/>
      </c>
    </row>
    <row r="43023" spans="8:8">
      <c r="H43023" t="str">
        <f t="shared" si="379"/>
        <v/>
      </c>
    </row>
    <row r="43024" spans="8:8">
      <c r="H43024" t="str">
        <f t="shared" si="379"/>
        <v/>
      </c>
    </row>
    <row r="43025" spans="8:8">
      <c r="H43025" t="str">
        <f t="shared" si="379"/>
        <v/>
      </c>
    </row>
    <row r="43026" spans="8:8">
      <c r="H43026" t="str">
        <f t="shared" si="379"/>
        <v/>
      </c>
    </row>
    <row r="43027" spans="8:8">
      <c r="H43027" t="str">
        <f t="shared" si="379"/>
        <v/>
      </c>
    </row>
    <row r="43028" spans="8:8">
      <c r="H43028" t="str">
        <f t="shared" si="379"/>
        <v/>
      </c>
    </row>
    <row r="43029" spans="8:8">
      <c r="H43029" t="str">
        <f t="shared" si="379"/>
        <v/>
      </c>
    </row>
    <row r="43030" spans="8:8">
      <c r="H43030" t="str">
        <f t="shared" si="379"/>
        <v/>
      </c>
    </row>
    <row r="43031" spans="8:8">
      <c r="H43031" t="str">
        <f t="shared" si="379"/>
        <v/>
      </c>
    </row>
    <row r="43032" spans="8:8">
      <c r="H43032" t="str">
        <f t="shared" si="379"/>
        <v/>
      </c>
    </row>
    <row r="43033" spans="8:8">
      <c r="H43033" t="str">
        <f t="shared" si="379"/>
        <v/>
      </c>
    </row>
    <row r="43034" spans="8:8">
      <c r="H43034" t="str">
        <f t="shared" si="379"/>
        <v/>
      </c>
    </row>
    <row r="43035" spans="8:8">
      <c r="H43035" t="str">
        <f t="shared" si="379"/>
        <v/>
      </c>
    </row>
    <row r="43036" spans="8:8">
      <c r="H43036" t="str">
        <f t="shared" si="379"/>
        <v/>
      </c>
    </row>
    <row r="43037" spans="8:8">
      <c r="H43037" t="str">
        <f t="shared" si="379"/>
        <v/>
      </c>
    </row>
    <row r="43038" spans="8:8">
      <c r="H43038" t="str">
        <f t="shared" si="379"/>
        <v/>
      </c>
    </row>
    <row r="43039" spans="8:8">
      <c r="H43039" t="str">
        <f t="shared" si="379"/>
        <v/>
      </c>
    </row>
    <row r="43040" spans="8:8">
      <c r="H43040" t="str">
        <f t="shared" si="379"/>
        <v/>
      </c>
    </row>
    <row r="43041" spans="8:8">
      <c r="H43041" t="str">
        <f t="shared" si="379"/>
        <v/>
      </c>
    </row>
    <row r="43042" spans="8:8">
      <c r="H43042" t="str">
        <f t="shared" ref="H43042:H43105" si="380">_xlfn.TEXTJOIN(", ", TRUE, G43042:G43042)</f>
        <v/>
      </c>
    </row>
    <row r="43043" spans="8:8">
      <c r="H43043" t="str">
        <f t="shared" si="380"/>
        <v/>
      </c>
    </row>
    <row r="43044" spans="8:8">
      <c r="H43044" t="str">
        <f t="shared" si="380"/>
        <v/>
      </c>
    </row>
    <row r="43045" spans="8:8">
      <c r="H43045" t="str">
        <f t="shared" si="380"/>
        <v/>
      </c>
    </row>
    <row r="43046" spans="8:8">
      <c r="H43046" t="str">
        <f t="shared" si="380"/>
        <v/>
      </c>
    </row>
    <row r="43047" spans="8:8">
      <c r="H43047" t="str">
        <f t="shared" si="380"/>
        <v/>
      </c>
    </row>
    <row r="43048" spans="8:8">
      <c r="H43048" t="str">
        <f t="shared" si="380"/>
        <v/>
      </c>
    </row>
    <row r="43049" spans="8:8">
      <c r="H43049" t="str">
        <f t="shared" si="380"/>
        <v/>
      </c>
    </row>
    <row r="43050" spans="8:8">
      <c r="H43050" t="str">
        <f t="shared" si="380"/>
        <v/>
      </c>
    </row>
    <row r="43051" spans="8:8">
      <c r="H43051" t="str">
        <f t="shared" si="380"/>
        <v/>
      </c>
    </row>
    <row r="43052" spans="8:8">
      <c r="H43052" t="str">
        <f t="shared" si="380"/>
        <v/>
      </c>
    </row>
    <row r="43053" spans="8:8">
      <c r="H43053" t="str">
        <f t="shared" si="380"/>
        <v/>
      </c>
    </row>
    <row r="43054" spans="8:8">
      <c r="H43054" t="str">
        <f t="shared" si="380"/>
        <v/>
      </c>
    </row>
    <row r="43055" spans="8:8">
      <c r="H43055" t="str">
        <f t="shared" si="380"/>
        <v/>
      </c>
    </row>
    <row r="43056" spans="8:8">
      <c r="H43056" t="str">
        <f t="shared" si="380"/>
        <v/>
      </c>
    </row>
    <row r="43057" spans="8:8">
      <c r="H43057" t="str">
        <f t="shared" si="380"/>
        <v/>
      </c>
    </row>
    <row r="43058" spans="8:8">
      <c r="H43058" t="str">
        <f t="shared" si="380"/>
        <v/>
      </c>
    </row>
    <row r="43059" spans="8:8">
      <c r="H43059" t="str">
        <f t="shared" si="380"/>
        <v/>
      </c>
    </row>
    <row r="43060" spans="8:8">
      <c r="H43060" t="str">
        <f t="shared" si="380"/>
        <v/>
      </c>
    </row>
    <row r="43061" spans="8:8">
      <c r="H43061" t="str">
        <f t="shared" si="380"/>
        <v/>
      </c>
    </row>
    <row r="43062" spans="8:8">
      <c r="H43062" t="str">
        <f t="shared" si="380"/>
        <v/>
      </c>
    </row>
    <row r="43063" spans="8:8">
      <c r="H43063" t="str">
        <f t="shared" si="380"/>
        <v/>
      </c>
    </row>
    <row r="43064" spans="8:8">
      <c r="H43064" t="str">
        <f t="shared" si="380"/>
        <v/>
      </c>
    </row>
    <row r="43065" spans="8:8">
      <c r="H43065" t="str">
        <f t="shared" si="380"/>
        <v/>
      </c>
    </row>
    <row r="43066" spans="8:8">
      <c r="H43066" t="str">
        <f t="shared" si="380"/>
        <v/>
      </c>
    </row>
    <row r="43067" spans="8:8">
      <c r="H43067" t="str">
        <f t="shared" si="380"/>
        <v/>
      </c>
    </row>
    <row r="43068" spans="8:8">
      <c r="H43068" t="str">
        <f t="shared" si="380"/>
        <v/>
      </c>
    </row>
    <row r="43069" spans="8:8">
      <c r="H43069" t="str">
        <f t="shared" si="380"/>
        <v/>
      </c>
    </row>
    <row r="43070" spans="8:8">
      <c r="H43070" t="str">
        <f t="shared" si="380"/>
        <v/>
      </c>
    </row>
    <row r="43071" spans="8:8">
      <c r="H43071" t="str">
        <f t="shared" si="380"/>
        <v/>
      </c>
    </row>
    <row r="43072" spans="8:8">
      <c r="H43072" t="str">
        <f t="shared" si="380"/>
        <v/>
      </c>
    </row>
    <row r="43073" spans="8:8">
      <c r="H43073" t="str">
        <f t="shared" si="380"/>
        <v/>
      </c>
    </row>
    <row r="43074" spans="8:8">
      <c r="H43074" t="str">
        <f t="shared" si="380"/>
        <v/>
      </c>
    </row>
    <row r="43075" spans="8:8">
      <c r="H43075" t="str">
        <f t="shared" si="380"/>
        <v/>
      </c>
    </row>
    <row r="43076" spans="8:8">
      <c r="H43076" t="str">
        <f t="shared" si="380"/>
        <v/>
      </c>
    </row>
    <row r="43077" spans="8:8">
      <c r="H43077" t="str">
        <f t="shared" si="380"/>
        <v/>
      </c>
    </row>
    <row r="43078" spans="8:8">
      <c r="H43078" t="str">
        <f t="shared" si="380"/>
        <v/>
      </c>
    </row>
    <row r="43079" spans="8:8">
      <c r="H43079" t="str">
        <f t="shared" si="380"/>
        <v/>
      </c>
    </row>
    <row r="43080" spans="8:8">
      <c r="H43080" t="str">
        <f t="shared" si="380"/>
        <v/>
      </c>
    </row>
    <row r="43081" spans="8:8">
      <c r="H43081" t="str">
        <f t="shared" si="380"/>
        <v/>
      </c>
    </row>
    <row r="43082" spans="8:8">
      <c r="H43082" t="str">
        <f t="shared" si="380"/>
        <v/>
      </c>
    </row>
    <row r="43083" spans="8:8">
      <c r="H43083" t="str">
        <f t="shared" si="380"/>
        <v/>
      </c>
    </row>
    <row r="43084" spans="8:8">
      <c r="H43084" t="str">
        <f t="shared" si="380"/>
        <v/>
      </c>
    </row>
    <row r="43085" spans="8:8">
      <c r="H43085" t="str">
        <f t="shared" si="380"/>
        <v/>
      </c>
    </row>
    <row r="43086" spans="8:8">
      <c r="H43086" t="str">
        <f t="shared" si="380"/>
        <v/>
      </c>
    </row>
    <row r="43087" spans="8:8">
      <c r="H43087" t="str">
        <f t="shared" si="380"/>
        <v/>
      </c>
    </row>
    <row r="43088" spans="8:8">
      <c r="H43088" t="str">
        <f t="shared" si="380"/>
        <v/>
      </c>
    </row>
    <row r="43089" spans="8:8">
      <c r="H43089" t="str">
        <f t="shared" si="380"/>
        <v/>
      </c>
    </row>
    <row r="43090" spans="8:8">
      <c r="H43090" t="str">
        <f t="shared" si="380"/>
        <v/>
      </c>
    </row>
    <row r="43091" spans="8:8">
      <c r="H43091" t="str">
        <f t="shared" si="380"/>
        <v/>
      </c>
    </row>
    <row r="43092" spans="8:8">
      <c r="H43092" t="str">
        <f t="shared" si="380"/>
        <v/>
      </c>
    </row>
    <row r="43093" spans="8:8">
      <c r="H43093" t="str">
        <f t="shared" si="380"/>
        <v/>
      </c>
    </row>
    <row r="43094" spans="8:8">
      <c r="H43094" t="str">
        <f t="shared" si="380"/>
        <v/>
      </c>
    </row>
    <row r="43095" spans="8:8">
      <c r="H43095" t="str">
        <f t="shared" si="380"/>
        <v/>
      </c>
    </row>
    <row r="43096" spans="8:8">
      <c r="H43096" t="str">
        <f t="shared" si="380"/>
        <v/>
      </c>
    </row>
    <row r="43097" spans="8:8">
      <c r="H43097" t="str">
        <f t="shared" si="380"/>
        <v/>
      </c>
    </row>
    <row r="43098" spans="8:8">
      <c r="H43098" t="str">
        <f t="shared" si="380"/>
        <v/>
      </c>
    </row>
    <row r="43099" spans="8:8">
      <c r="H43099" t="str">
        <f t="shared" si="380"/>
        <v/>
      </c>
    </row>
    <row r="43100" spans="8:8">
      <c r="H43100" t="str">
        <f t="shared" si="380"/>
        <v/>
      </c>
    </row>
    <row r="43101" spans="8:8">
      <c r="H43101" t="str">
        <f t="shared" si="380"/>
        <v/>
      </c>
    </row>
    <row r="43102" spans="8:8">
      <c r="H43102" t="str">
        <f t="shared" si="380"/>
        <v/>
      </c>
    </row>
    <row r="43103" spans="8:8">
      <c r="H43103" t="str">
        <f t="shared" si="380"/>
        <v/>
      </c>
    </row>
    <row r="43104" spans="8:8">
      <c r="H43104" t="str">
        <f t="shared" si="380"/>
        <v/>
      </c>
    </row>
    <row r="43105" spans="8:8">
      <c r="H43105" t="str">
        <f t="shared" si="380"/>
        <v/>
      </c>
    </row>
    <row r="43106" spans="8:8">
      <c r="H43106" t="str">
        <f t="shared" ref="H43106:H43169" si="381">_xlfn.TEXTJOIN(", ", TRUE, G43106:G43106)</f>
        <v/>
      </c>
    </row>
    <row r="43107" spans="8:8">
      <c r="H43107" t="str">
        <f t="shared" si="381"/>
        <v/>
      </c>
    </row>
    <row r="43108" spans="8:8">
      <c r="H43108" t="str">
        <f t="shared" si="381"/>
        <v/>
      </c>
    </row>
    <row r="43109" spans="8:8">
      <c r="H43109" t="str">
        <f t="shared" si="381"/>
        <v/>
      </c>
    </row>
    <row r="43110" spans="8:8">
      <c r="H43110" t="str">
        <f t="shared" si="381"/>
        <v/>
      </c>
    </row>
    <row r="43111" spans="8:8">
      <c r="H43111" t="str">
        <f t="shared" si="381"/>
        <v/>
      </c>
    </row>
    <row r="43112" spans="8:8">
      <c r="H43112" t="str">
        <f t="shared" si="381"/>
        <v/>
      </c>
    </row>
    <row r="43113" spans="8:8">
      <c r="H43113" t="str">
        <f t="shared" si="381"/>
        <v/>
      </c>
    </row>
    <row r="43114" spans="8:8">
      <c r="H43114" t="str">
        <f t="shared" si="381"/>
        <v/>
      </c>
    </row>
    <row r="43115" spans="8:8">
      <c r="H43115" t="str">
        <f t="shared" si="381"/>
        <v/>
      </c>
    </row>
    <row r="43116" spans="8:8">
      <c r="H43116" t="str">
        <f t="shared" si="381"/>
        <v/>
      </c>
    </row>
    <row r="43117" spans="8:8">
      <c r="H43117" t="str">
        <f t="shared" si="381"/>
        <v/>
      </c>
    </row>
    <row r="43118" spans="8:8">
      <c r="H43118" t="str">
        <f t="shared" si="381"/>
        <v/>
      </c>
    </row>
    <row r="43119" spans="8:8">
      <c r="H43119" t="str">
        <f t="shared" si="381"/>
        <v/>
      </c>
    </row>
    <row r="43120" spans="8:8">
      <c r="H43120" t="str">
        <f t="shared" si="381"/>
        <v/>
      </c>
    </row>
    <row r="43121" spans="8:8">
      <c r="H43121" t="str">
        <f t="shared" si="381"/>
        <v/>
      </c>
    </row>
    <row r="43122" spans="8:8">
      <c r="H43122" t="str">
        <f t="shared" si="381"/>
        <v/>
      </c>
    </row>
    <row r="43123" spans="8:8">
      <c r="H43123" t="str">
        <f t="shared" si="381"/>
        <v/>
      </c>
    </row>
    <row r="43124" spans="8:8">
      <c r="H43124" t="str">
        <f t="shared" si="381"/>
        <v/>
      </c>
    </row>
    <row r="43125" spans="8:8">
      <c r="H43125" t="str">
        <f t="shared" si="381"/>
        <v/>
      </c>
    </row>
    <row r="43126" spans="8:8">
      <c r="H43126" t="str">
        <f t="shared" si="381"/>
        <v/>
      </c>
    </row>
    <row r="43127" spans="8:8">
      <c r="H43127" t="str">
        <f t="shared" si="381"/>
        <v/>
      </c>
    </row>
    <row r="43128" spans="8:8">
      <c r="H43128" t="str">
        <f t="shared" si="381"/>
        <v/>
      </c>
    </row>
    <row r="43129" spans="8:8">
      <c r="H43129" t="str">
        <f t="shared" si="381"/>
        <v/>
      </c>
    </row>
    <row r="43130" spans="8:8">
      <c r="H43130" t="str">
        <f t="shared" si="381"/>
        <v/>
      </c>
    </row>
    <row r="43131" spans="8:8">
      <c r="H43131" t="str">
        <f t="shared" si="381"/>
        <v/>
      </c>
    </row>
    <row r="43132" spans="8:8">
      <c r="H43132" t="str">
        <f t="shared" si="381"/>
        <v/>
      </c>
    </row>
    <row r="43133" spans="8:8">
      <c r="H43133" t="str">
        <f t="shared" si="381"/>
        <v/>
      </c>
    </row>
    <row r="43134" spans="8:8">
      <c r="H43134" t="str">
        <f t="shared" si="381"/>
        <v/>
      </c>
    </row>
    <row r="43135" spans="8:8">
      <c r="H43135" t="str">
        <f t="shared" si="381"/>
        <v/>
      </c>
    </row>
    <row r="43136" spans="8:8">
      <c r="H43136" t="str">
        <f t="shared" si="381"/>
        <v/>
      </c>
    </row>
    <row r="43137" spans="8:8">
      <c r="H43137" t="str">
        <f t="shared" si="381"/>
        <v/>
      </c>
    </row>
    <row r="43138" spans="8:8">
      <c r="H43138" t="str">
        <f t="shared" si="381"/>
        <v/>
      </c>
    </row>
    <row r="43139" spans="8:8">
      <c r="H43139" t="str">
        <f t="shared" si="381"/>
        <v/>
      </c>
    </row>
    <row r="43140" spans="8:8">
      <c r="H43140" t="str">
        <f t="shared" si="381"/>
        <v/>
      </c>
    </row>
    <row r="43141" spans="8:8">
      <c r="H43141" t="str">
        <f t="shared" si="381"/>
        <v/>
      </c>
    </row>
    <row r="43142" spans="8:8">
      <c r="H43142" t="str">
        <f t="shared" si="381"/>
        <v/>
      </c>
    </row>
    <row r="43143" spans="8:8">
      <c r="H43143" t="str">
        <f t="shared" si="381"/>
        <v/>
      </c>
    </row>
    <row r="43144" spans="8:8">
      <c r="H43144" t="str">
        <f t="shared" si="381"/>
        <v/>
      </c>
    </row>
    <row r="43145" spans="8:8">
      <c r="H43145" t="str">
        <f t="shared" si="381"/>
        <v/>
      </c>
    </row>
    <row r="43146" spans="8:8">
      <c r="H43146" t="str">
        <f t="shared" si="381"/>
        <v/>
      </c>
    </row>
    <row r="43147" spans="8:8">
      <c r="H43147" t="str">
        <f t="shared" si="381"/>
        <v/>
      </c>
    </row>
    <row r="43148" spans="8:8">
      <c r="H43148" t="str">
        <f t="shared" si="381"/>
        <v/>
      </c>
    </row>
    <row r="43149" spans="8:8">
      <c r="H43149" t="str">
        <f t="shared" si="381"/>
        <v/>
      </c>
    </row>
    <row r="43150" spans="8:8">
      <c r="H43150" t="str">
        <f t="shared" si="381"/>
        <v/>
      </c>
    </row>
    <row r="43151" spans="8:8">
      <c r="H43151" t="str">
        <f t="shared" si="381"/>
        <v/>
      </c>
    </row>
    <row r="43152" spans="8:8">
      <c r="H43152" t="str">
        <f t="shared" si="381"/>
        <v/>
      </c>
    </row>
    <row r="43153" spans="8:8">
      <c r="H43153" t="str">
        <f t="shared" si="381"/>
        <v/>
      </c>
    </row>
    <row r="43154" spans="8:8">
      <c r="H43154" t="str">
        <f t="shared" si="381"/>
        <v/>
      </c>
    </row>
    <row r="43155" spans="8:8">
      <c r="H43155" t="str">
        <f t="shared" si="381"/>
        <v/>
      </c>
    </row>
    <row r="43156" spans="8:8">
      <c r="H43156" t="str">
        <f t="shared" si="381"/>
        <v/>
      </c>
    </row>
    <row r="43157" spans="8:8">
      <c r="H43157" t="str">
        <f t="shared" si="381"/>
        <v/>
      </c>
    </row>
    <row r="43158" spans="8:8">
      <c r="H43158" t="str">
        <f t="shared" si="381"/>
        <v/>
      </c>
    </row>
    <row r="43159" spans="8:8">
      <c r="H43159" t="str">
        <f t="shared" si="381"/>
        <v/>
      </c>
    </row>
    <row r="43160" spans="8:8">
      <c r="H43160" t="str">
        <f t="shared" si="381"/>
        <v/>
      </c>
    </row>
    <row r="43161" spans="8:8">
      <c r="H43161" t="str">
        <f t="shared" si="381"/>
        <v/>
      </c>
    </row>
    <row r="43162" spans="8:8">
      <c r="H43162" t="str">
        <f t="shared" si="381"/>
        <v/>
      </c>
    </row>
    <row r="43163" spans="8:8">
      <c r="H43163" t="str">
        <f t="shared" si="381"/>
        <v/>
      </c>
    </row>
    <row r="43164" spans="8:8">
      <c r="H43164" t="str">
        <f t="shared" si="381"/>
        <v/>
      </c>
    </row>
    <row r="43165" spans="8:8">
      <c r="H43165" t="str">
        <f t="shared" si="381"/>
        <v/>
      </c>
    </row>
    <row r="43166" spans="8:8">
      <c r="H43166" t="str">
        <f t="shared" si="381"/>
        <v/>
      </c>
    </row>
    <row r="43167" spans="8:8">
      <c r="H43167" t="str">
        <f t="shared" si="381"/>
        <v/>
      </c>
    </row>
    <row r="43168" spans="8:8">
      <c r="H43168" t="str">
        <f t="shared" si="381"/>
        <v/>
      </c>
    </row>
    <row r="43169" spans="8:8">
      <c r="H43169" t="str">
        <f t="shared" si="381"/>
        <v/>
      </c>
    </row>
    <row r="43170" spans="8:8">
      <c r="H43170" t="str">
        <f t="shared" ref="H43170:H43233" si="382">_xlfn.TEXTJOIN(", ", TRUE, G43170:G43170)</f>
        <v/>
      </c>
    </row>
    <row r="43171" spans="8:8">
      <c r="H43171" t="str">
        <f t="shared" si="382"/>
        <v/>
      </c>
    </row>
    <row r="43172" spans="8:8">
      <c r="H43172" t="str">
        <f t="shared" si="382"/>
        <v/>
      </c>
    </row>
    <row r="43173" spans="8:8">
      <c r="H43173" t="str">
        <f t="shared" si="382"/>
        <v/>
      </c>
    </row>
    <row r="43174" spans="8:8">
      <c r="H43174" t="str">
        <f t="shared" si="382"/>
        <v/>
      </c>
    </row>
    <row r="43175" spans="8:8">
      <c r="H43175" t="str">
        <f t="shared" si="382"/>
        <v/>
      </c>
    </row>
    <row r="43176" spans="8:8">
      <c r="H43176" t="str">
        <f t="shared" si="382"/>
        <v/>
      </c>
    </row>
    <row r="43177" spans="8:8">
      <c r="H43177" t="str">
        <f t="shared" si="382"/>
        <v/>
      </c>
    </row>
    <row r="43178" spans="8:8">
      <c r="H43178" t="str">
        <f t="shared" si="382"/>
        <v/>
      </c>
    </row>
    <row r="43179" spans="8:8">
      <c r="H43179" t="str">
        <f t="shared" si="382"/>
        <v/>
      </c>
    </row>
    <row r="43180" spans="8:8">
      <c r="H43180" t="str">
        <f t="shared" si="382"/>
        <v/>
      </c>
    </row>
    <row r="43181" spans="8:8">
      <c r="H43181" t="str">
        <f t="shared" si="382"/>
        <v/>
      </c>
    </row>
    <row r="43182" spans="8:8">
      <c r="H43182" t="str">
        <f t="shared" si="382"/>
        <v/>
      </c>
    </row>
    <row r="43183" spans="8:8">
      <c r="H43183" t="str">
        <f t="shared" si="382"/>
        <v/>
      </c>
    </row>
    <row r="43184" spans="8:8">
      <c r="H43184" t="str">
        <f t="shared" si="382"/>
        <v/>
      </c>
    </row>
    <row r="43185" spans="8:8">
      <c r="H43185" t="str">
        <f t="shared" si="382"/>
        <v/>
      </c>
    </row>
    <row r="43186" spans="8:8">
      <c r="H43186" t="str">
        <f t="shared" si="382"/>
        <v/>
      </c>
    </row>
    <row r="43187" spans="8:8">
      <c r="H43187" t="str">
        <f t="shared" si="382"/>
        <v/>
      </c>
    </row>
    <row r="43188" spans="8:8">
      <c r="H43188" t="str">
        <f t="shared" si="382"/>
        <v/>
      </c>
    </row>
    <row r="43189" spans="8:8">
      <c r="H43189" t="str">
        <f t="shared" si="382"/>
        <v/>
      </c>
    </row>
    <row r="43190" spans="8:8">
      <c r="H43190" t="str">
        <f t="shared" si="382"/>
        <v/>
      </c>
    </row>
    <row r="43191" spans="8:8">
      <c r="H43191" t="str">
        <f t="shared" si="382"/>
        <v/>
      </c>
    </row>
    <row r="43192" spans="8:8">
      <c r="H43192" t="str">
        <f t="shared" si="382"/>
        <v/>
      </c>
    </row>
    <row r="43193" spans="8:8">
      <c r="H43193" t="str">
        <f t="shared" si="382"/>
        <v/>
      </c>
    </row>
    <row r="43194" spans="8:8">
      <c r="H43194" t="str">
        <f t="shared" si="382"/>
        <v/>
      </c>
    </row>
    <row r="43195" spans="8:8">
      <c r="H43195" t="str">
        <f t="shared" si="382"/>
        <v/>
      </c>
    </row>
    <row r="43196" spans="8:8">
      <c r="H43196" t="str">
        <f t="shared" si="382"/>
        <v/>
      </c>
    </row>
    <row r="43197" spans="8:8">
      <c r="H43197" t="str">
        <f t="shared" si="382"/>
        <v/>
      </c>
    </row>
    <row r="43198" spans="8:8">
      <c r="H43198" t="str">
        <f t="shared" si="382"/>
        <v/>
      </c>
    </row>
    <row r="43199" spans="8:8">
      <c r="H43199" t="str">
        <f t="shared" si="382"/>
        <v/>
      </c>
    </row>
    <row r="43200" spans="8:8">
      <c r="H43200" t="str">
        <f t="shared" si="382"/>
        <v/>
      </c>
    </row>
    <row r="43201" spans="8:8">
      <c r="H43201" t="str">
        <f t="shared" si="382"/>
        <v/>
      </c>
    </row>
    <row r="43202" spans="8:8">
      <c r="H43202" t="str">
        <f t="shared" si="382"/>
        <v/>
      </c>
    </row>
    <row r="43203" spans="8:8">
      <c r="H43203" t="str">
        <f t="shared" si="382"/>
        <v/>
      </c>
    </row>
    <row r="43204" spans="8:8">
      <c r="H43204" t="str">
        <f t="shared" si="382"/>
        <v/>
      </c>
    </row>
    <row r="43205" spans="8:8">
      <c r="H43205" t="str">
        <f t="shared" si="382"/>
        <v/>
      </c>
    </row>
    <row r="43206" spans="8:8">
      <c r="H43206" t="str">
        <f t="shared" si="382"/>
        <v/>
      </c>
    </row>
    <row r="43207" spans="8:8">
      <c r="H43207" t="str">
        <f t="shared" si="382"/>
        <v/>
      </c>
    </row>
    <row r="43208" spans="8:8">
      <c r="H43208" t="str">
        <f t="shared" si="382"/>
        <v/>
      </c>
    </row>
    <row r="43209" spans="8:8">
      <c r="H43209" t="str">
        <f t="shared" si="382"/>
        <v/>
      </c>
    </row>
    <row r="43210" spans="8:8">
      <c r="H43210" t="str">
        <f t="shared" si="382"/>
        <v/>
      </c>
    </row>
    <row r="43211" spans="8:8">
      <c r="H43211" t="str">
        <f t="shared" si="382"/>
        <v/>
      </c>
    </row>
    <row r="43212" spans="8:8">
      <c r="H43212" t="str">
        <f t="shared" si="382"/>
        <v/>
      </c>
    </row>
    <row r="43213" spans="8:8">
      <c r="H43213" t="str">
        <f t="shared" si="382"/>
        <v/>
      </c>
    </row>
    <row r="43214" spans="8:8">
      <c r="H43214" t="str">
        <f t="shared" si="382"/>
        <v/>
      </c>
    </row>
    <row r="43215" spans="8:8">
      <c r="H43215" t="str">
        <f t="shared" si="382"/>
        <v/>
      </c>
    </row>
    <row r="43216" spans="8:8">
      <c r="H43216" t="str">
        <f t="shared" si="382"/>
        <v/>
      </c>
    </row>
    <row r="43217" spans="8:8">
      <c r="H43217" t="str">
        <f t="shared" si="382"/>
        <v/>
      </c>
    </row>
    <row r="43218" spans="8:8">
      <c r="H43218" t="str">
        <f t="shared" si="382"/>
        <v/>
      </c>
    </row>
    <row r="43219" spans="8:8">
      <c r="H43219" t="str">
        <f t="shared" si="382"/>
        <v/>
      </c>
    </row>
    <row r="43220" spans="8:8">
      <c r="H43220" t="str">
        <f t="shared" si="382"/>
        <v/>
      </c>
    </row>
    <row r="43221" spans="8:8">
      <c r="H43221" t="str">
        <f t="shared" si="382"/>
        <v/>
      </c>
    </row>
    <row r="43222" spans="8:8">
      <c r="H43222" t="str">
        <f t="shared" si="382"/>
        <v/>
      </c>
    </row>
    <row r="43223" spans="8:8">
      <c r="H43223" t="str">
        <f t="shared" si="382"/>
        <v/>
      </c>
    </row>
    <row r="43224" spans="8:8">
      <c r="H43224" t="str">
        <f t="shared" si="382"/>
        <v/>
      </c>
    </row>
    <row r="43225" spans="8:8">
      <c r="H43225" t="str">
        <f t="shared" si="382"/>
        <v/>
      </c>
    </row>
    <row r="43226" spans="8:8">
      <c r="H43226" t="str">
        <f t="shared" si="382"/>
        <v/>
      </c>
    </row>
    <row r="43227" spans="8:8">
      <c r="H43227" t="str">
        <f t="shared" si="382"/>
        <v/>
      </c>
    </row>
    <row r="43228" spans="8:8">
      <c r="H43228" t="str">
        <f t="shared" si="382"/>
        <v/>
      </c>
    </row>
    <row r="43229" spans="8:8">
      <c r="H43229" t="str">
        <f t="shared" si="382"/>
        <v/>
      </c>
    </row>
    <row r="43230" spans="8:8">
      <c r="H43230" t="str">
        <f t="shared" si="382"/>
        <v/>
      </c>
    </row>
    <row r="43231" spans="8:8">
      <c r="H43231" t="str">
        <f t="shared" si="382"/>
        <v/>
      </c>
    </row>
    <row r="43232" spans="8:8">
      <c r="H43232" t="str">
        <f t="shared" si="382"/>
        <v/>
      </c>
    </row>
    <row r="43233" spans="8:8">
      <c r="H43233" t="str">
        <f t="shared" si="382"/>
        <v/>
      </c>
    </row>
    <row r="43234" spans="8:8">
      <c r="H43234" t="str">
        <f t="shared" ref="H43234:H43297" si="383">_xlfn.TEXTJOIN(", ", TRUE, G43234:G43234)</f>
        <v/>
      </c>
    </row>
    <row r="43235" spans="8:8">
      <c r="H43235" t="str">
        <f t="shared" si="383"/>
        <v/>
      </c>
    </row>
    <row r="43236" spans="8:8">
      <c r="H43236" t="str">
        <f t="shared" si="383"/>
        <v/>
      </c>
    </row>
    <row r="43237" spans="8:8">
      <c r="H43237" t="str">
        <f t="shared" si="383"/>
        <v/>
      </c>
    </row>
    <row r="43238" spans="8:8">
      <c r="H43238" t="str">
        <f t="shared" si="383"/>
        <v/>
      </c>
    </row>
    <row r="43239" spans="8:8">
      <c r="H43239" t="str">
        <f t="shared" si="383"/>
        <v/>
      </c>
    </row>
    <row r="43240" spans="8:8">
      <c r="H43240" t="str">
        <f t="shared" si="383"/>
        <v/>
      </c>
    </row>
    <row r="43241" spans="8:8">
      <c r="H43241" t="str">
        <f t="shared" si="383"/>
        <v/>
      </c>
    </row>
    <row r="43242" spans="8:8">
      <c r="H43242" t="str">
        <f t="shared" si="383"/>
        <v/>
      </c>
    </row>
    <row r="43243" spans="8:8">
      <c r="H43243" t="str">
        <f t="shared" si="383"/>
        <v/>
      </c>
    </row>
    <row r="43244" spans="8:8">
      <c r="H43244" t="str">
        <f t="shared" si="383"/>
        <v/>
      </c>
    </row>
    <row r="43245" spans="8:8">
      <c r="H43245" t="str">
        <f t="shared" si="383"/>
        <v/>
      </c>
    </row>
    <row r="43246" spans="8:8">
      <c r="H43246" t="str">
        <f t="shared" si="383"/>
        <v/>
      </c>
    </row>
    <row r="43247" spans="8:8">
      <c r="H43247" t="str">
        <f t="shared" si="383"/>
        <v/>
      </c>
    </row>
    <row r="43248" spans="8:8">
      <c r="H43248" t="str">
        <f t="shared" si="383"/>
        <v/>
      </c>
    </row>
    <row r="43249" spans="8:8">
      <c r="H43249" t="str">
        <f t="shared" si="383"/>
        <v/>
      </c>
    </row>
    <row r="43250" spans="8:8">
      <c r="H43250" t="str">
        <f t="shared" si="383"/>
        <v/>
      </c>
    </row>
    <row r="43251" spans="8:8">
      <c r="H43251" t="str">
        <f t="shared" si="383"/>
        <v/>
      </c>
    </row>
    <row r="43252" spans="8:8">
      <c r="H43252" t="str">
        <f t="shared" si="383"/>
        <v/>
      </c>
    </row>
    <row r="43253" spans="8:8">
      <c r="H43253" t="str">
        <f t="shared" si="383"/>
        <v/>
      </c>
    </row>
    <row r="43254" spans="8:8">
      <c r="H43254" t="str">
        <f t="shared" si="383"/>
        <v/>
      </c>
    </row>
    <row r="43255" spans="8:8">
      <c r="H43255" t="str">
        <f t="shared" si="383"/>
        <v/>
      </c>
    </row>
    <row r="43256" spans="8:8">
      <c r="H43256" t="str">
        <f t="shared" si="383"/>
        <v/>
      </c>
    </row>
    <row r="43257" spans="8:8">
      <c r="H43257" t="str">
        <f t="shared" si="383"/>
        <v/>
      </c>
    </row>
    <row r="43258" spans="8:8">
      <c r="H43258" t="str">
        <f t="shared" si="383"/>
        <v/>
      </c>
    </row>
    <row r="43259" spans="8:8">
      <c r="H43259" t="str">
        <f t="shared" si="383"/>
        <v/>
      </c>
    </row>
    <row r="43260" spans="8:8">
      <c r="H43260" t="str">
        <f t="shared" si="383"/>
        <v/>
      </c>
    </row>
    <row r="43261" spans="8:8">
      <c r="H43261" t="str">
        <f t="shared" si="383"/>
        <v/>
      </c>
    </row>
    <row r="43262" spans="8:8">
      <c r="H43262" t="str">
        <f t="shared" si="383"/>
        <v/>
      </c>
    </row>
    <row r="43263" spans="8:8">
      <c r="H43263" t="str">
        <f t="shared" si="383"/>
        <v/>
      </c>
    </row>
    <row r="43264" spans="8:8">
      <c r="H43264" t="str">
        <f t="shared" si="383"/>
        <v/>
      </c>
    </row>
    <row r="43265" spans="8:8">
      <c r="H43265" t="str">
        <f t="shared" si="383"/>
        <v/>
      </c>
    </row>
    <row r="43266" spans="8:8">
      <c r="H43266" t="str">
        <f t="shared" si="383"/>
        <v/>
      </c>
    </row>
    <row r="43267" spans="8:8">
      <c r="H43267" t="str">
        <f t="shared" si="383"/>
        <v/>
      </c>
    </row>
    <row r="43268" spans="8:8">
      <c r="H43268" t="str">
        <f t="shared" si="383"/>
        <v/>
      </c>
    </row>
    <row r="43269" spans="8:8">
      <c r="H43269" t="str">
        <f t="shared" si="383"/>
        <v/>
      </c>
    </row>
    <row r="43270" spans="8:8">
      <c r="H43270" t="str">
        <f t="shared" si="383"/>
        <v/>
      </c>
    </row>
    <row r="43271" spans="8:8">
      <c r="H43271" t="str">
        <f t="shared" si="383"/>
        <v/>
      </c>
    </row>
    <row r="43272" spans="8:8">
      <c r="H43272" t="str">
        <f t="shared" si="383"/>
        <v/>
      </c>
    </row>
    <row r="43273" spans="8:8">
      <c r="H43273" t="str">
        <f t="shared" si="383"/>
        <v/>
      </c>
    </row>
    <row r="43274" spans="8:8">
      <c r="H43274" t="str">
        <f t="shared" si="383"/>
        <v/>
      </c>
    </row>
    <row r="43275" spans="8:8">
      <c r="H43275" t="str">
        <f t="shared" si="383"/>
        <v/>
      </c>
    </row>
    <row r="43276" spans="8:8">
      <c r="H43276" t="str">
        <f t="shared" si="383"/>
        <v/>
      </c>
    </row>
    <row r="43277" spans="8:8">
      <c r="H43277" t="str">
        <f t="shared" si="383"/>
        <v/>
      </c>
    </row>
    <row r="43278" spans="8:8">
      <c r="H43278" t="str">
        <f t="shared" si="383"/>
        <v/>
      </c>
    </row>
    <row r="43279" spans="8:8">
      <c r="H43279" t="str">
        <f t="shared" si="383"/>
        <v/>
      </c>
    </row>
    <row r="43280" spans="8:8">
      <c r="H43280" t="str">
        <f t="shared" si="383"/>
        <v/>
      </c>
    </row>
    <row r="43281" spans="8:8">
      <c r="H43281" t="str">
        <f t="shared" si="383"/>
        <v/>
      </c>
    </row>
    <row r="43282" spans="8:8">
      <c r="H43282" t="str">
        <f t="shared" si="383"/>
        <v/>
      </c>
    </row>
    <row r="43283" spans="8:8">
      <c r="H43283" t="str">
        <f t="shared" si="383"/>
        <v/>
      </c>
    </row>
    <row r="43284" spans="8:8">
      <c r="H43284" t="str">
        <f t="shared" si="383"/>
        <v/>
      </c>
    </row>
    <row r="43285" spans="8:8">
      <c r="H43285" t="str">
        <f t="shared" si="383"/>
        <v/>
      </c>
    </row>
    <row r="43286" spans="8:8">
      <c r="H43286" t="str">
        <f t="shared" si="383"/>
        <v/>
      </c>
    </row>
    <row r="43287" spans="8:8">
      <c r="H43287" t="str">
        <f t="shared" si="383"/>
        <v/>
      </c>
    </row>
    <row r="43288" spans="8:8">
      <c r="H43288" t="str">
        <f t="shared" si="383"/>
        <v/>
      </c>
    </row>
    <row r="43289" spans="8:8">
      <c r="H43289" t="str">
        <f t="shared" si="383"/>
        <v/>
      </c>
    </row>
    <row r="43290" spans="8:8">
      <c r="H43290" t="str">
        <f t="shared" si="383"/>
        <v/>
      </c>
    </row>
    <row r="43291" spans="8:8">
      <c r="H43291" t="str">
        <f t="shared" si="383"/>
        <v/>
      </c>
    </row>
    <row r="43292" spans="8:8">
      <c r="H43292" t="str">
        <f t="shared" si="383"/>
        <v/>
      </c>
    </row>
    <row r="43293" spans="8:8">
      <c r="H43293" t="str">
        <f t="shared" si="383"/>
        <v/>
      </c>
    </row>
    <row r="43294" spans="8:8">
      <c r="H43294" t="str">
        <f t="shared" si="383"/>
        <v/>
      </c>
    </row>
    <row r="43295" spans="8:8">
      <c r="H43295" t="str">
        <f t="shared" si="383"/>
        <v/>
      </c>
    </row>
    <row r="43296" spans="8:8">
      <c r="H43296" t="str">
        <f t="shared" si="383"/>
        <v/>
      </c>
    </row>
    <row r="43297" spans="8:8">
      <c r="H43297" t="str">
        <f t="shared" si="383"/>
        <v/>
      </c>
    </row>
    <row r="43298" spans="8:8">
      <c r="H43298" t="str">
        <f t="shared" ref="H43298:H43361" si="384">_xlfn.TEXTJOIN(", ", TRUE, G43298:G43298)</f>
        <v/>
      </c>
    </row>
    <row r="43299" spans="8:8">
      <c r="H43299" t="str">
        <f t="shared" si="384"/>
        <v/>
      </c>
    </row>
    <row r="43300" spans="8:8">
      <c r="H43300" t="str">
        <f t="shared" si="384"/>
        <v/>
      </c>
    </row>
    <row r="43301" spans="8:8">
      <c r="H43301" t="str">
        <f t="shared" si="384"/>
        <v/>
      </c>
    </row>
    <row r="43302" spans="8:8">
      <c r="H43302" t="str">
        <f t="shared" si="384"/>
        <v/>
      </c>
    </row>
    <row r="43303" spans="8:8">
      <c r="H43303" t="str">
        <f t="shared" si="384"/>
        <v/>
      </c>
    </row>
    <row r="43304" spans="8:8">
      <c r="H43304" t="str">
        <f t="shared" si="384"/>
        <v/>
      </c>
    </row>
    <row r="43305" spans="8:8">
      <c r="H43305" t="str">
        <f t="shared" si="384"/>
        <v/>
      </c>
    </row>
    <row r="43306" spans="8:8">
      <c r="H43306" t="str">
        <f t="shared" si="384"/>
        <v/>
      </c>
    </row>
    <row r="43307" spans="8:8">
      <c r="H43307" t="str">
        <f t="shared" si="384"/>
        <v/>
      </c>
    </row>
    <row r="43308" spans="8:8">
      <c r="H43308" t="str">
        <f t="shared" si="384"/>
        <v/>
      </c>
    </row>
    <row r="43309" spans="8:8">
      <c r="H43309" t="str">
        <f t="shared" si="384"/>
        <v/>
      </c>
    </row>
    <row r="43310" spans="8:8">
      <c r="H43310" t="str">
        <f t="shared" si="384"/>
        <v/>
      </c>
    </row>
    <row r="43311" spans="8:8">
      <c r="H43311" t="str">
        <f t="shared" si="384"/>
        <v/>
      </c>
    </row>
    <row r="43312" spans="8:8">
      <c r="H43312" t="str">
        <f t="shared" si="384"/>
        <v/>
      </c>
    </row>
    <row r="43313" spans="8:8">
      <c r="H43313" t="str">
        <f t="shared" si="384"/>
        <v/>
      </c>
    </row>
    <row r="43314" spans="8:8">
      <c r="H43314" t="str">
        <f t="shared" si="384"/>
        <v/>
      </c>
    </row>
    <row r="43315" spans="8:8">
      <c r="H43315" t="str">
        <f t="shared" si="384"/>
        <v/>
      </c>
    </row>
    <row r="43316" spans="8:8">
      <c r="H43316" t="str">
        <f t="shared" si="384"/>
        <v/>
      </c>
    </row>
    <row r="43317" spans="8:8">
      <c r="H43317" t="str">
        <f t="shared" si="384"/>
        <v/>
      </c>
    </row>
    <row r="43318" spans="8:8">
      <c r="H43318" t="str">
        <f t="shared" si="384"/>
        <v/>
      </c>
    </row>
    <row r="43319" spans="8:8">
      <c r="H43319" t="str">
        <f t="shared" si="384"/>
        <v/>
      </c>
    </row>
    <row r="43320" spans="8:8">
      <c r="H43320" t="str">
        <f t="shared" si="384"/>
        <v/>
      </c>
    </row>
    <row r="43321" spans="8:8">
      <c r="H43321" t="str">
        <f t="shared" si="384"/>
        <v/>
      </c>
    </row>
    <row r="43322" spans="8:8">
      <c r="H43322" t="str">
        <f t="shared" si="384"/>
        <v/>
      </c>
    </row>
    <row r="43323" spans="8:8">
      <c r="H43323" t="str">
        <f t="shared" si="384"/>
        <v/>
      </c>
    </row>
    <row r="43324" spans="8:8">
      <c r="H43324" t="str">
        <f t="shared" si="384"/>
        <v/>
      </c>
    </row>
    <row r="43325" spans="8:8">
      <c r="H43325" t="str">
        <f t="shared" si="384"/>
        <v/>
      </c>
    </row>
    <row r="43326" spans="8:8">
      <c r="H43326" t="str">
        <f t="shared" si="384"/>
        <v/>
      </c>
    </row>
    <row r="43327" spans="8:8">
      <c r="H43327" t="str">
        <f t="shared" si="384"/>
        <v/>
      </c>
    </row>
    <row r="43328" spans="8:8">
      <c r="H43328" t="str">
        <f t="shared" si="384"/>
        <v/>
      </c>
    </row>
    <row r="43329" spans="8:8">
      <c r="H43329" t="str">
        <f t="shared" si="384"/>
        <v/>
      </c>
    </row>
    <row r="43330" spans="8:8">
      <c r="H43330" t="str">
        <f t="shared" si="384"/>
        <v/>
      </c>
    </row>
    <row r="43331" spans="8:8">
      <c r="H43331" t="str">
        <f t="shared" si="384"/>
        <v/>
      </c>
    </row>
    <row r="43332" spans="8:8">
      <c r="H43332" t="str">
        <f t="shared" si="384"/>
        <v/>
      </c>
    </row>
    <row r="43333" spans="8:8">
      <c r="H43333" t="str">
        <f t="shared" si="384"/>
        <v/>
      </c>
    </row>
    <row r="43334" spans="8:8">
      <c r="H43334" t="str">
        <f t="shared" si="384"/>
        <v/>
      </c>
    </row>
    <row r="43335" spans="8:8">
      <c r="H43335" t="str">
        <f t="shared" si="384"/>
        <v/>
      </c>
    </row>
    <row r="43336" spans="8:8">
      <c r="H43336" t="str">
        <f t="shared" si="384"/>
        <v/>
      </c>
    </row>
    <row r="43337" spans="8:8">
      <c r="H43337" t="str">
        <f t="shared" si="384"/>
        <v/>
      </c>
    </row>
    <row r="43338" spans="8:8">
      <c r="H43338" t="str">
        <f t="shared" si="384"/>
        <v/>
      </c>
    </row>
    <row r="43339" spans="8:8">
      <c r="H43339" t="str">
        <f t="shared" si="384"/>
        <v/>
      </c>
    </row>
    <row r="43340" spans="8:8">
      <c r="H43340" t="str">
        <f t="shared" si="384"/>
        <v/>
      </c>
    </row>
    <row r="43341" spans="8:8">
      <c r="H43341" t="str">
        <f t="shared" si="384"/>
        <v/>
      </c>
    </row>
    <row r="43342" spans="8:8">
      <c r="H43342" t="str">
        <f t="shared" si="384"/>
        <v/>
      </c>
    </row>
    <row r="43343" spans="8:8">
      <c r="H43343" t="str">
        <f t="shared" si="384"/>
        <v/>
      </c>
    </row>
    <row r="43344" spans="8:8">
      <c r="H43344" t="str">
        <f t="shared" si="384"/>
        <v/>
      </c>
    </row>
    <row r="43345" spans="8:8">
      <c r="H43345" t="str">
        <f t="shared" si="384"/>
        <v/>
      </c>
    </row>
    <row r="43346" spans="8:8">
      <c r="H43346" t="str">
        <f t="shared" si="384"/>
        <v/>
      </c>
    </row>
    <row r="43347" spans="8:8">
      <c r="H43347" t="str">
        <f t="shared" si="384"/>
        <v/>
      </c>
    </row>
    <row r="43348" spans="8:8">
      <c r="H43348" t="str">
        <f t="shared" si="384"/>
        <v/>
      </c>
    </row>
    <row r="43349" spans="8:8">
      <c r="H43349" t="str">
        <f t="shared" si="384"/>
        <v/>
      </c>
    </row>
    <row r="43350" spans="8:8">
      <c r="H43350" t="str">
        <f t="shared" si="384"/>
        <v/>
      </c>
    </row>
    <row r="43351" spans="8:8">
      <c r="H43351" t="str">
        <f t="shared" si="384"/>
        <v/>
      </c>
    </row>
    <row r="43352" spans="8:8">
      <c r="H43352" t="str">
        <f t="shared" si="384"/>
        <v/>
      </c>
    </row>
    <row r="43353" spans="8:8">
      <c r="H43353" t="str">
        <f t="shared" si="384"/>
        <v/>
      </c>
    </row>
    <row r="43354" spans="8:8">
      <c r="H43354" t="str">
        <f t="shared" si="384"/>
        <v/>
      </c>
    </row>
    <row r="43355" spans="8:8">
      <c r="H43355" t="str">
        <f t="shared" si="384"/>
        <v/>
      </c>
    </row>
    <row r="43356" spans="8:8">
      <c r="H43356" t="str">
        <f t="shared" si="384"/>
        <v/>
      </c>
    </row>
    <row r="43357" spans="8:8">
      <c r="H43357" t="str">
        <f t="shared" si="384"/>
        <v/>
      </c>
    </row>
    <row r="43358" spans="8:8">
      <c r="H43358" t="str">
        <f t="shared" si="384"/>
        <v/>
      </c>
    </row>
    <row r="43359" spans="8:8">
      <c r="H43359" t="str">
        <f t="shared" si="384"/>
        <v/>
      </c>
    </row>
    <row r="43360" spans="8:8">
      <c r="H43360" t="str">
        <f t="shared" si="384"/>
        <v/>
      </c>
    </row>
    <row r="43361" spans="8:8">
      <c r="H43361" t="str">
        <f t="shared" si="384"/>
        <v/>
      </c>
    </row>
    <row r="43362" spans="8:8">
      <c r="H43362" t="str">
        <f t="shared" ref="H43362:H43425" si="385">_xlfn.TEXTJOIN(", ", TRUE, G43362:G43362)</f>
        <v/>
      </c>
    </row>
    <row r="43363" spans="8:8">
      <c r="H43363" t="str">
        <f t="shared" si="385"/>
        <v/>
      </c>
    </row>
    <row r="43364" spans="8:8">
      <c r="H43364" t="str">
        <f t="shared" si="385"/>
        <v/>
      </c>
    </row>
    <row r="43365" spans="8:8">
      <c r="H43365" t="str">
        <f t="shared" si="385"/>
        <v/>
      </c>
    </row>
    <row r="43366" spans="8:8">
      <c r="H43366" t="str">
        <f t="shared" si="385"/>
        <v/>
      </c>
    </row>
    <row r="43367" spans="8:8">
      <c r="H43367" t="str">
        <f t="shared" si="385"/>
        <v/>
      </c>
    </row>
    <row r="43368" spans="8:8">
      <c r="H43368" t="str">
        <f t="shared" si="385"/>
        <v/>
      </c>
    </row>
    <row r="43369" spans="8:8">
      <c r="H43369" t="str">
        <f t="shared" si="385"/>
        <v/>
      </c>
    </row>
    <row r="43370" spans="8:8">
      <c r="H43370" t="str">
        <f t="shared" si="385"/>
        <v/>
      </c>
    </row>
    <row r="43371" spans="8:8">
      <c r="H43371" t="str">
        <f t="shared" si="385"/>
        <v/>
      </c>
    </row>
    <row r="43372" spans="8:8">
      <c r="H43372" t="str">
        <f t="shared" si="385"/>
        <v/>
      </c>
    </row>
    <row r="43373" spans="8:8">
      <c r="H43373" t="str">
        <f t="shared" si="385"/>
        <v/>
      </c>
    </row>
    <row r="43374" spans="8:8">
      <c r="H43374" t="str">
        <f t="shared" si="385"/>
        <v/>
      </c>
    </row>
    <row r="43375" spans="8:8">
      <c r="H43375" t="str">
        <f t="shared" si="385"/>
        <v/>
      </c>
    </row>
    <row r="43376" spans="8:8">
      <c r="H43376" t="str">
        <f t="shared" si="385"/>
        <v/>
      </c>
    </row>
    <row r="43377" spans="8:8">
      <c r="H43377" t="str">
        <f t="shared" si="385"/>
        <v/>
      </c>
    </row>
    <row r="43378" spans="8:8">
      <c r="H43378" t="str">
        <f t="shared" si="385"/>
        <v/>
      </c>
    </row>
    <row r="43379" spans="8:8">
      <c r="H43379" t="str">
        <f t="shared" si="385"/>
        <v/>
      </c>
    </row>
    <row r="43380" spans="8:8">
      <c r="H43380" t="str">
        <f t="shared" si="385"/>
        <v/>
      </c>
    </row>
    <row r="43381" spans="8:8">
      <c r="H43381" t="str">
        <f t="shared" si="385"/>
        <v/>
      </c>
    </row>
    <row r="43382" spans="8:8">
      <c r="H43382" t="str">
        <f t="shared" si="385"/>
        <v/>
      </c>
    </row>
    <row r="43383" spans="8:8">
      <c r="H43383" t="str">
        <f t="shared" si="385"/>
        <v/>
      </c>
    </row>
    <row r="43384" spans="8:8">
      <c r="H43384" t="str">
        <f t="shared" si="385"/>
        <v/>
      </c>
    </row>
    <row r="43385" spans="8:8">
      <c r="H43385" t="str">
        <f t="shared" si="385"/>
        <v/>
      </c>
    </row>
    <row r="43386" spans="8:8">
      <c r="H43386" t="str">
        <f t="shared" si="385"/>
        <v/>
      </c>
    </row>
    <row r="43387" spans="8:8">
      <c r="H43387" t="str">
        <f t="shared" si="385"/>
        <v/>
      </c>
    </row>
    <row r="43388" spans="8:8">
      <c r="H43388" t="str">
        <f t="shared" si="385"/>
        <v/>
      </c>
    </row>
    <row r="43389" spans="8:8">
      <c r="H43389" t="str">
        <f t="shared" si="385"/>
        <v/>
      </c>
    </row>
    <row r="43390" spans="8:8">
      <c r="H43390" t="str">
        <f t="shared" si="385"/>
        <v/>
      </c>
    </row>
    <row r="43391" spans="8:8">
      <c r="H43391" t="str">
        <f t="shared" si="385"/>
        <v/>
      </c>
    </row>
    <row r="43392" spans="8:8">
      <c r="H43392" t="str">
        <f t="shared" si="385"/>
        <v/>
      </c>
    </row>
    <row r="43393" spans="8:8">
      <c r="H43393" t="str">
        <f t="shared" si="385"/>
        <v/>
      </c>
    </row>
    <row r="43394" spans="8:8">
      <c r="H43394" t="str">
        <f t="shared" si="385"/>
        <v/>
      </c>
    </row>
    <row r="43395" spans="8:8">
      <c r="H43395" t="str">
        <f t="shared" si="385"/>
        <v/>
      </c>
    </row>
    <row r="43396" spans="8:8">
      <c r="H43396" t="str">
        <f t="shared" si="385"/>
        <v/>
      </c>
    </row>
    <row r="43397" spans="8:8">
      <c r="H43397" t="str">
        <f t="shared" si="385"/>
        <v/>
      </c>
    </row>
    <row r="43398" spans="8:8">
      <c r="H43398" t="str">
        <f t="shared" si="385"/>
        <v/>
      </c>
    </row>
    <row r="43399" spans="8:8">
      <c r="H43399" t="str">
        <f t="shared" si="385"/>
        <v/>
      </c>
    </row>
    <row r="43400" spans="8:8">
      <c r="H43400" t="str">
        <f t="shared" si="385"/>
        <v/>
      </c>
    </row>
    <row r="43401" spans="8:8">
      <c r="H43401" t="str">
        <f t="shared" si="385"/>
        <v/>
      </c>
    </row>
    <row r="43402" spans="8:8">
      <c r="H43402" t="str">
        <f t="shared" si="385"/>
        <v/>
      </c>
    </row>
    <row r="43403" spans="8:8">
      <c r="H43403" t="str">
        <f t="shared" si="385"/>
        <v/>
      </c>
    </row>
    <row r="43404" spans="8:8">
      <c r="H43404" t="str">
        <f t="shared" si="385"/>
        <v/>
      </c>
    </row>
    <row r="43405" spans="8:8">
      <c r="H43405" t="str">
        <f t="shared" si="385"/>
        <v/>
      </c>
    </row>
    <row r="43406" spans="8:8">
      <c r="H43406" t="str">
        <f t="shared" si="385"/>
        <v/>
      </c>
    </row>
    <row r="43407" spans="8:8">
      <c r="H43407" t="str">
        <f t="shared" si="385"/>
        <v/>
      </c>
    </row>
    <row r="43408" spans="8:8">
      <c r="H43408" t="str">
        <f t="shared" si="385"/>
        <v/>
      </c>
    </row>
    <row r="43409" spans="8:8">
      <c r="H43409" t="str">
        <f t="shared" si="385"/>
        <v/>
      </c>
    </row>
    <row r="43410" spans="8:8">
      <c r="H43410" t="str">
        <f t="shared" si="385"/>
        <v/>
      </c>
    </row>
    <row r="43411" spans="8:8">
      <c r="H43411" t="str">
        <f t="shared" si="385"/>
        <v/>
      </c>
    </row>
    <row r="43412" spans="8:8">
      <c r="H43412" t="str">
        <f t="shared" si="385"/>
        <v/>
      </c>
    </row>
    <row r="43413" spans="8:8">
      <c r="H43413" t="str">
        <f t="shared" si="385"/>
        <v/>
      </c>
    </row>
    <row r="43414" spans="8:8">
      <c r="H43414" t="str">
        <f t="shared" si="385"/>
        <v/>
      </c>
    </row>
    <row r="43415" spans="8:8">
      <c r="H43415" t="str">
        <f t="shared" si="385"/>
        <v/>
      </c>
    </row>
    <row r="43416" spans="8:8">
      <c r="H43416" t="str">
        <f t="shared" si="385"/>
        <v/>
      </c>
    </row>
    <row r="43417" spans="8:8">
      <c r="H43417" t="str">
        <f t="shared" si="385"/>
        <v/>
      </c>
    </row>
    <row r="43418" spans="8:8">
      <c r="H43418" t="str">
        <f t="shared" si="385"/>
        <v/>
      </c>
    </row>
    <row r="43419" spans="8:8">
      <c r="H43419" t="str">
        <f t="shared" si="385"/>
        <v/>
      </c>
    </row>
    <row r="43420" spans="8:8">
      <c r="H43420" t="str">
        <f t="shared" si="385"/>
        <v/>
      </c>
    </row>
    <row r="43421" spans="8:8">
      <c r="H43421" t="str">
        <f t="shared" si="385"/>
        <v/>
      </c>
    </row>
    <row r="43422" spans="8:8">
      <c r="H43422" t="str">
        <f t="shared" si="385"/>
        <v/>
      </c>
    </row>
    <row r="43423" spans="8:8">
      <c r="H43423" t="str">
        <f t="shared" si="385"/>
        <v/>
      </c>
    </row>
    <row r="43424" spans="8:8">
      <c r="H43424" t="str">
        <f t="shared" si="385"/>
        <v/>
      </c>
    </row>
    <row r="43425" spans="8:8">
      <c r="H43425" t="str">
        <f t="shared" si="385"/>
        <v/>
      </c>
    </row>
    <row r="43426" spans="8:8">
      <c r="H43426" t="str">
        <f t="shared" ref="H43426:H43489" si="386">_xlfn.TEXTJOIN(", ", TRUE, G43426:G43426)</f>
        <v/>
      </c>
    </row>
    <row r="43427" spans="8:8">
      <c r="H43427" t="str">
        <f t="shared" si="386"/>
        <v/>
      </c>
    </row>
    <row r="43428" spans="8:8">
      <c r="H43428" t="str">
        <f t="shared" si="386"/>
        <v/>
      </c>
    </row>
    <row r="43429" spans="8:8">
      <c r="H43429" t="str">
        <f t="shared" si="386"/>
        <v/>
      </c>
    </row>
    <row r="43430" spans="8:8">
      <c r="H43430" t="str">
        <f t="shared" si="386"/>
        <v/>
      </c>
    </row>
    <row r="43431" spans="8:8">
      <c r="H43431" t="str">
        <f t="shared" si="386"/>
        <v/>
      </c>
    </row>
    <row r="43432" spans="8:8">
      <c r="H43432" t="str">
        <f t="shared" si="386"/>
        <v/>
      </c>
    </row>
    <row r="43433" spans="8:8">
      <c r="H43433" t="str">
        <f t="shared" si="386"/>
        <v/>
      </c>
    </row>
    <row r="43434" spans="8:8">
      <c r="H43434" t="str">
        <f t="shared" si="386"/>
        <v/>
      </c>
    </row>
    <row r="43435" spans="8:8">
      <c r="H43435" t="str">
        <f t="shared" si="386"/>
        <v/>
      </c>
    </row>
    <row r="43436" spans="8:8">
      <c r="H43436" t="str">
        <f t="shared" si="386"/>
        <v/>
      </c>
    </row>
    <row r="43437" spans="8:8">
      <c r="H43437" t="str">
        <f t="shared" si="386"/>
        <v/>
      </c>
    </row>
    <row r="43438" spans="8:8">
      <c r="H43438" t="str">
        <f t="shared" si="386"/>
        <v/>
      </c>
    </row>
    <row r="43439" spans="8:8">
      <c r="H43439" t="str">
        <f t="shared" si="386"/>
        <v/>
      </c>
    </row>
    <row r="43440" spans="8:8">
      <c r="H43440" t="str">
        <f t="shared" si="386"/>
        <v/>
      </c>
    </row>
    <row r="43441" spans="8:8">
      <c r="H43441" t="str">
        <f t="shared" si="386"/>
        <v/>
      </c>
    </row>
    <row r="43442" spans="8:8">
      <c r="H43442" t="str">
        <f t="shared" si="386"/>
        <v/>
      </c>
    </row>
    <row r="43443" spans="8:8">
      <c r="H43443" t="str">
        <f t="shared" si="386"/>
        <v/>
      </c>
    </row>
    <row r="43444" spans="8:8">
      <c r="H43444" t="str">
        <f t="shared" si="386"/>
        <v/>
      </c>
    </row>
    <row r="43445" spans="8:8">
      <c r="H43445" t="str">
        <f t="shared" si="386"/>
        <v/>
      </c>
    </row>
    <row r="43446" spans="8:8">
      <c r="H43446" t="str">
        <f t="shared" si="386"/>
        <v/>
      </c>
    </row>
    <row r="43447" spans="8:8">
      <c r="H43447" t="str">
        <f t="shared" si="386"/>
        <v/>
      </c>
    </row>
    <row r="43448" spans="8:8">
      <c r="H43448" t="str">
        <f t="shared" si="386"/>
        <v/>
      </c>
    </row>
    <row r="43449" spans="8:8">
      <c r="H43449" t="str">
        <f t="shared" si="386"/>
        <v/>
      </c>
    </row>
    <row r="43450" spans="8:8">
      <c r="H43450" t="str">
        <f t="shared" si="386"/>
        <v/>
      </c>
    </row>
    <row r="43451" spans="8:8">
      <c r="H43451" t="str">
        <f t="shared" si="386"/>
        <v/>
      </c>
    </row>
    <row r="43452" spans="8:8">
      <c r="H43452" t="str">
        <f t="shared" si="386"/>
        <v/>
      </c>
    </row>
    <row r="43453" spans="8:8">
      <c r="H43453" t="str">
        <f t="shared" si="386"/>
        <v/>
      </c>
    </row>
    <row r="43454" spans="8:8">
      <c r="H43454" t="str">
        <f t="shared" si="386"/>
        <v/>
      </c>
    </row>
    <row r="43455" spans="8:8">
      <c r="H43455" t="str">
        <f t="shared" si="386"/>
        <v/>
      </c>
    </row>
    <row r="43456" spans="8:8">
      <c r="H43456" t="str">
        <f t="shared" si="386"/>
        <v/>
      </c>
    </row>
    <row r="43457" spans="8:8">
      <c r="H43457" t="str">
        <f t="shared" si="386"/>
        <v/>
      </c>
    </row>
    <row r="43458" spans="8:8">
      <c r="H43458" t="str">
        <f t="shared" si="386"/>
        <v/>
      </c>
    </row>
    <row r="43459" spans="8:8">
      <c r="H43459" t="str">
        <f t="shared" si="386"/>
        <v/>
      </c>
    </row>
    <row r="43460" spans="8:8">
      <c r="H43460" t="str">
        <f t="shared" si="386"/>
        <v/>
      </c>
    </row>
    <row r="43461" spans="8:8">
      <c r="H43461" t="str">
        <f t="shared" si="386"/>
        <v/>
      </c>
    </row>
    <row r="43462" spans="8:8">
      <c r="H43462" t="str">
        <f t="shared" si="386"/>
        <v/>
      </c>
    </row>
    <row r="43463" spans="8:8">
      <c r="H43463" t="str">
        <f t="shared" si="386"/>
        <v/>
      </c>
    </row>
    <row r="43464" spans="8:8">
      <c r="H43464" t="str">
        <f t="shared" si="386"/>
        <v/>
      </c>
    </row>
    <row r="43465" spans="8:8">
      <c r="H43465" t="str">
        <f t="shared" si="386"/>
        <v/>
      </c>
    </row>
    <row r="43466" spans="8:8">
      <c r="H43466" t="str">
        <f t="shared" si="386"/>
        <v/>
      </c>
    </row>
    <row r="43467" spans="8:8">
      <c r="H43467" t="str">
        <f t="shared" si="386"/>
        <v/>
      </c>
    </row>
    <row r="43468" spans="8:8">
      <c r="H43468" t="str">
        <f t="shared" si="386"/>
        <v/>
      </c>
    </row>
    <row r="43469" spans="8:8">
      <c r="H43469" t="str">
        <f t="shared" si="386"/>
        <v/>
      </c>
    </row>
    <row r="43470" spans="8:8">
      <c r="H43470" t="str">
        <f t="shared" si="386"/>
        <v/>
      </c>
    </row>
    <row r="43471" spans="8:8">
      <c r="H43471" t="str">
        <f t="shared" si="386"/>
        <v/>
      </c>
    </row>
    <row r="43472" spans="8:8">
      <c r="H43472" t="str">
        <f t="shared" si="386"/>
        <v/>
      </c>
    </row>
    <row r="43473" spans="8:8">
      <c r="H43473" t="str">
        <f t="shared" si="386"/>
        <v/>
      </c>
    </row>
    <row r="43474" spans="8:8">
      <c r="H43474" t="str">
        <f t="shared" si="386"/>
        <v/>
      </c>
    </row>
    <row r="43475" spans="8:8">
      <c r="H43475" t="str">
        <f t="shared" si="386"/>
        <v/>
      </c>
    </row>
    <row r="43476" spans="8:8">
      <c r="H43476" t="str">
        <f t="shared" si="386"/>
        <v/>
      </c>
    </row>
    <row r="43477" spans="8:8">
      <c r="H43477" t="str">
        <f t="shared" si="386"/>
        <v/>
      </c>
    </row>
    <row r="43478" spans="8:8">
      <c r="H43478" t="str">
        <f t="shared" si="386"/>
        <v/>
      </c>
    </row>
    <row r="43479" spans="8:8">
      <c r="H43479" t="str">
        <f t="shared" si="386"/>
        <v/>
      </c>
    </row>
    <row r="43480" spans="8:8">
      <c r="H43480" t="str">
        <f t="shared" si="386"/>
        <v/>
      </c>
    </row>
    <row r="43481" spans="8:8">
      <c r="H43481" t="str">
        <f t="shared" si="386"/>
        <v/>
      </c>
    </row>
    <row r="43482" spans="8:8">
      <c r="H43482" t="str">
        <f t="shared" si="386"/>
        <v/>
      </c>
    </row>
    <row r="43483" spans="8:8">
      <c r="H43483" t="str">
        <f t="shared" si="386"/>
        <v/>
      </c>
    </row>
    <row r="43484" spans="8:8">
      <c r="H43484" t="str">
        <f t="shared" si="386"/>
        <v/>
      </c>
    </row>
    <row r="43485" spans="8:8">
      <c r="H43485" t="str">
        <f t="shared" si="386"/>
        <v/>
      </c>
    </row>
    <row r="43486" spans="8:8">
      <c r="H43486" t="str">
        <f t="shared" si="386"/>
        <v/>
      </c>
    </row>
    <row r="43487" spans="8:8">
      <c r="H43487" t="str">
        <f t="shared" si="386"/>
        <v/>
      </c>
    </row>
    <row r="43488" spans="8:8">
      <c r="H43488" t="str">
        <f t="shared" si="386"/>
        <v/>
      </c>
    </row>
    <row r="43489" spans="8:8">
      <c r="H43489" t="str">
        <f t="shared" si="386"/>
        <v/>
      </c>
    </row>
    <row r="43490" spans="8:8">
      <c r="H43490" t="str">
        <f t="shared" ref="H43490:H43553" si="387">_xlfn.TEXTJOIN(", ", TRUE, G43490:G43490)</f>
        <v/>
      </c>
    </row>
    <row r="43491" spans="8:8">
      <c r="H43491" t="str">
        <f t="shared" si="387"/>
        <v/>
      </c>
    </row>
    <row r="43492" spans="8:8">
      <c r="H43492" t="str">
        <f t="shared" si="387"/>
        <v/>
      </c>
    </row>
    <row r="43493" spans="8:8">
      <c r="H43493" t="str">
        <f t="shared" si="387"/>
        <v/>
      </c>
    </row>
    <row r="43494" spans="8:8">
      <c r="H43494" t="str">
        <f t="shared" si="387"/>
        <v/>
      </c>
    </row>
    <row r="43495" spans="8:8">
      <c r="H43495" t="str">
        <f t="shared" si="387"/>
        <v/>
      </c>
    </row>
    <row r="43496" spans="8:8">
      <c r="H43496" t="str">
        <f t="shared" si="387"/>
        <v/>
      </c>
    </row>
    <row r="43497" spans="8:8">
      <c r="H43497" t="str">
        <f t="shared" si="387"/>
        <v/>
      </c>
    </row>
    <row r="43498" spans="8:8">
      <c r="H43498" t="str">
        <f t="shared" si="387"/>
        <v/>
      </c>
    </row>
    <row r="43499" spans="8:8">
      <c r="H43499" t="str">
        <f t="shared" si="387"/>
        <v/>
      </c>
    </row>
    <row r="43500" spans="8:8">
      <c r="H43500" t="str">
        <f t="shared" si="387"/>
        <v/>
      </c>
    </row>
    <row r="43501" spans="8:8">
      <c r="H43501" t="str">
        <f t="shared" si="387"/>
        <v/>
      </c>
    </row>
    <row r="43502" spans="8:8">
      <c r="H43502" t="str">
        <f t="shared" si="387"/>
        <v/>
      </c>
    </row>
    <row r="43503" spans="8:8">
      <c r="H43503" t="str">
        <f t="shared" si="387"/>
        <v/>
      </c>
    </row>
    <row r="43504" spans="8:8">
      <c r="H43504" t="str">
        <f t="shared" si="387"/>
        <v/>
      </c>
    </row>
    <row r="43505" spans="8:8">
      <c r="H43505" t="str">
        <f t="shared" si="387"/>
        <v/>
      </c>
    </row>
    <row r="43506" spans="8:8">
      <c r="H43506" t="str">
        <f t="shared" si="387"/>
        <v/>
      </c>
    </row>
    <row r="43507" spans="8:8">
      <c r="H43507" t="str">
        <f t="shared" si="387"/>
        <v/>
      </c>
    </row>
    <row r="43508" spans="8:8">
      <c r="H43508" t="str">
        <f t="shared" si="387"/>
        <v/>
      </c>
    </row>
    <row r="43509" spans="8:8">
      <c r="H43509" t="str">
        <f t="shared" si="387"/>
        <v/>
      </c>
    </row>
    <row r="43510" spans="8:8">
      <c r="H43510" t="str">
        <f t="shared" si="387"/>
        <v/>
      </c>
    </row>
    <row r="43511" spans="8:8">
      <c r="H43511" t="str">
        <f t="shared" si="387"/>
        <v/>
      </c>
    </row>
    <row r="43512" spans="8:8">
      <c r="H43512" t="str">
        <f t="shared" si="387"/>
        <v/>
      </c>
    </row>
    <row r="43513" spans="8:8">
      <c r="H43513" t="str">
        <f t="shared" si="387"/>
        <v/>
      </c>
    </row>
    <row r="43514" spans="8:8">
      <c r="H43514" t="str">
        <f t="shared" si="387"/>
        <v/>
      </c>
    </row>
    <row r="43515" spans="8:8">
      <c r="H43515" t="str">
        <f t="shared" si="387"/>
        <v/>
      </c>
    </row>
    <row r="43516" spans="8:8">
      <c r="H43516" t="str">
        <f t="shared" si="387"/>
        <v/>
      </c>
    </row>
    <row r="43517" spans="8:8">
      <c r="H43517" t="str">
        <f t="shared" si="387"/>
        <v/>
      </c>
    </row>
    <row r="43518" spans="8:8">
      <c r="H43518" t="str">
        <f t="shared" si="387"/>
        <v/>
      </c>
    </row>
    <row r="43519" spans="8:8">
      <c r="H43519" t="str">
        <f t="shared" si="387"/>
        <v/>
      </c>
    </row>
    <row r="43520" spans="8:8">
      <c r="H43520" t="str">
        <f t="shared" si="387"/>
        <v/>
      </c>
    </row>
    <row r="43521" spans="8:8">
      <c r="H43521" t="str">
        <f t="shared" si="387"/>
        <v/>
      </c>
    </row>
    <row r="43522" spans="8:8">
      <c r="H43522" t="str">
        <f t="shared" si="387"/>
        <v/>
      </c>
    </row>
    <row r="43523" spans="8:8">
      <c r="H43523" t="str">
        <f t="shared" si="387"/>
        <v/>
      </c>
    </row>
    <row r="43524" spans="8:8">
      <c r="H43524" t="str">
        <f t="shared" si="387"/>
        <v/>
      </c>
    </row>
    <row r="43525" spans="8:8">
      <c r="H43525" t="str">
        <f t="shared" si="387"/>
        <v/>
      </c>
    </row>
    <row r="43526" spans="8:8">
      <c r="H43526" t="str">
        <f t="shared" si="387"/>
        <v/>
      </c>
    </row>
    <row r="43527" spans="8:8">
      <c r="H43527" t="str">
        <f t="shared" si="387"/>
        <v/>
      </c>
    </row>
    <row r="43528" spans="8:8">
      <c r="H43528" t="str">
        <f t="shared" si="387"/>
        <v/>
      </c>
    </row>
    <row r="43529" spans="8:8">
      <c r="H43529" t="str">
        <f t="shared" si="387"/>
        <v/>
      </c>
    </row>
    <row r="43530" spans="8:8">
      <c r="H43530" t="str">
        <f t="shared" si="387"/>
        <v/>
      </c>
    </row>
    <row r="43531" spans="8:8">
      <c r="H43531" t="str">
        <f t="shared" si="387"/>
        <v/>
      </c>
    </row>
    <row r="43532" spans="8:8">
      <c r="H43532" t="str">
        <f t="shared" si="387"/>
        <v/>
      </c>
    </row>
    <row r="43533" spans="8:8">
      <c r="H43533" t="str">
        <f t="shared" si="387"/>
        <v/>
      </c>
    </row>
    <row r="43534" spans="8:8">
      <c r="H43534" t="str">
        <f t="shared" si="387"/>
        <v/>
      </c>
    </row>
    <row r="43535" spans="8:8">
      <c r="H43535" t="str">
        <f t="shared" si="387"/>
        <v/>
      </c>
    </row>
    <row r="43536" spans="8:8">
      <c r="H43536" t="str">
        <f t="shared" si="387"/>
        <v/>
      </c>
    </row>
    <row r="43537" spans="8:8">
      <c r="H43537" t="str">
        <f t="shared" si="387"/>
        <v/>
      </c>
    </row>
    <row r="43538" spans="8:8">
      <c r="H43538" t="str">
        <f t="shared" si="387"/>
        <v/>
      </c>
    </row>
    <row r="43539" spans="8:8">
      <c r="H43539" t="str">
        <f t="shared" si="387"/>
        <v/>
      </c>
    </row>
    <row r="43540" spans="8:8">
      <c r="H43540" t="str">
        <f t="shared" si="387"/>
        <v/>
      </c>
    </row>
    <row r="43541" spans="8:8">
      <c r="H43541" t="str">
        <f t="shared" si="387"/>
        <v/>
      </c>
    </row>
    <row r="43542" spans="8:8">
      <c r="H43542" t="str">
        <f t="shared" si="387"/>
        <v/>
      </c>
    </row>
    <row r="43543" spans="8:8">
      <c r="H43543" t="str">
        <f t="shared" si="387"/>
        <v/>
      </c>
    </row>
    <row r="43544" spans="8:8">
      <c r="H43544" t="str">
        <f t="shared" si="387"/>
        <v/>
      </c>
    </row>
    <row r="43545" spans="8:8">
      <c r="H43545" t="str">
        <f t="shared" si="387"/>
        <v/>
      </c>
    </row>
    <row r="43546" spans="8:8">
      <c r="H43546" t="str">
        <f t="shared" si="387"/>
        <v/>
      </c>
    </row>
    <row r="43547" spans="8:8">
      <c r="H43547" t="str">
        <f t="shared" si="387"/>
        <v/>
      </c>
    </row>
    <row r="43548" spans="8:8">
      <c r="H43548" t="str">
        <f t="shared" si="387"/>
        <v/>
      </c>
    </row>
    <row r="43549" spans="8:8">
      <c r="H43549" t="str">
        <f t="shared" si="387"/>
        <v/>
      </c>
    </row>
    <row r="43550" spans="8:8">
      <c r="H43550" t="str">
        <f t="shared" si="387"/>
        <v/>
      </c>
    </row>
    <row r="43551" spans="8:8">
      <c r="H43551" t="str">
        <f t="shared" si="387"/>
        <v/>
      </c>
    </row>
    <row r="43552" spans="8:8">
      <c r="H43552" t="str">
        <f t="shared" si="387"/>
        <v/>
      </c>
    </row>
    <row r="43553" spans="8:8">
      <c r="H43553" t="str">
        <f t="shared" si="387"/>
        <v/>
      </c>
    </row>
    <row r="43554" spans="8:8">
      <c r="H43554" t="str">
        <f t="shared" ref="H43554:H43617" si="388">_xlfn.TEXTJOIN(", ", TRUE, G43554:G43554)</f>
        <v/>
      </c>
    </row>
    <row r="43555" spans="8:8">
      <c r="H43555" t="str">
        <f t="shared" si="388"/>
        <v/>
      </c>
    </row>
    <row r="43556" spans="8:8">
      <c r="H43556" t="str">
        <f t="shared" si="388"/>
        <v/>
      </c>
    </row>
    <row r="43557" spans="8:8">
      <c r="H43557" t="str">
        <f t="shared" si="388"/>
        <v/>
      </c>
    </row>
    <row r="43558" spans="8:8">
      <c r="H43558" t="str">
        <f t="shared" si="388"/>
        <v/>
      </c>
    </row>
    <row r="43559" spans="8:8">
      <c r="H43559" t="str">
        <f t="shared" si="388"/>
        <v/>
      </c>
    </row>
    <row r="43560" spans="8:8">
      <c r="H43560" t="str">
        <f t="shared" si="388"/>
        <v/>
      </c>
    </row>
    <row r="43561" spans="8:8">
      <c r="H43561" t="str">
        <f t="shared" si="388"/>
        <v/>
      </c>
    </row>
    <row r="43562" spans="8:8">
      <c r="H43562" t="str">
        <f t="shared" si="388"/>
        <v/>
      </c>
    </row>
    <row r="43563" spans="8:8">
      <c r="H43563" t="str">
        <f t="shared" si="388"/>
        <v/>
      </c>
    </row>
    <row r="43564" spans="8:8">
      <c r="H43564" t="str">
        <f t="shared" si="388"/>
        <v/>
      </c>
    </row>
    <row r="43565" spans="8:8">
      <c r="H43565" t="str">
        <f t="shared" si="388"/>
        <v/>
      </c>
    </row>
    <row r="43566" spans="8:8">
      <c r="H43566" t="str">
        <f t="shared" si="388"/>
        <v/>
      </c>
    </row>
    <row r="43567" spans="8:8">
      <c r="H43567" t="str">
        <f t="shared" si="388"/>
        <v/>
      </c>
    </row>
    <row r="43568" spans="8:8">
      <c r="H43568" t="str">
        <f t="shared" si="388"/>
        <v/>
      </c>
    </row>
    <row r="43569" spans="8:8">
      <c r="H43569" t="str">
        <f t="shared" si="388"/>
        <v/>
      </c>
    </row>
    <row r="43570" spans="8:8">
      <c r="H43570" t="str">
        <f t="shared" si="388"/>
        <v/>
      </c>
    </row>
    <row r="43571" spans="8:8">
      <c r="H43571" t="str">
        <f t="shared" si="388"/>
        <v/>
      </c>
    </row>
    <row r="43572" spans="8:8">
      <c r="H43572" t="str">
        <f t="shared" si="388"/>
        <v/>
      </c>
    </row>
    <row r="43573" spans="8:8">
      <c r="H43573" t="str">
        <f t="shared" si="388"/>
        <v/>
      </c>
    </row>
    <row r="43574" spans="8:8">
      <c r="H43574" t="str">
        <f t="shared" si="388"/>
        <v/>
      </c>
    </row>
    <row r="43575" spans="8:8">
      <c r="H43575" t="str">
        <f t="shared" si="388"/>
        <v/>
      </c>
    </row>
    <row r="43576" spans="8:8">
      <c r="H43576" t="str">
        <f t="shared" si="388"/>
        <v/>
      </c>
    </row>
    <row r="43577" spans="8:8">
      <c r="H43577" t="str">
        <f t="shared" si="388"/>
        <v/>
      </c>
    </row>
    <row r="43578" spans="8:8">
      <c r="H43578" t="str">
        <f t="shared" si="388"/>
        <v/>
      </c>
    </row>
    <row r="43579" spans="8:8">
      <c r="H43579" t="str">
        <f t="shared" si="388"/>
        <v/>
      </c>
    </row>
    <row r="43580" spans="8:8">
      <c r="H43580" t="str">
        <f t="shared" si="388"/>
        <v/>
      </c>
    </row>
    <row r="43581" spans="8:8">
      <c r="H43581" t="str">
        <f t="shared" si="388"/>
        <v/>
      </c>
    </row>
    <row r="43582" spans="8:8">
      <c r="H43582" t="str">
        <f t="shared" si="388"/>
        <v/>
      </c>
    </row>
    <row r="43583" spans="8:8">
      <c r="H43583" t="str">
        <f t="shared" si="388"/>
        <v/>
      </c>
    </row>
    <row r="43584" spans="8:8">
      <c r="H43584" t="str">
        <f t="shared" si="388"/>
        <v/>
      </c>
    </row>
    <row r="43585" spans="8:8">
      <c r="H43585" t="str">
        <f t="shared" si="388"/>
        <v/>
      </c>
    </row>
    <row r="43586" spans="8:8">
      <c r="H43586" t="str">
        <f t="shared" si="388"/>
        <v/>
      </c>
    </row>
    <row r="43587" spans="8:8">
      <c r="H43587" t="str">
        <f t="shared" si="388"/>
        <v/>
      </c>
    </row>
    <row r="43588" spans="8:8">
      <c r="H43588" t="str">
        <f t="shared" si="388"/>
        <v/>
      </c>
    </row>
    <row r="43589" spans="8:8">
      <c r="H43589" t="str">
        <f t="shared" si="388"/>
        <v/>
      </c>
    </row>
    <row r="43590" spans="8:8">
      <c r="H43590" t="str">
        <f t="shared" si="388"/>
        <v/>
      </c>
    </row>
    <row r="43591" spans="8:8">
      <c r="H43591" t="str">
        <f t="shared" si="388"/>
        <v/>
      </c>
    </row>
    <row r="43592" spans="8:8">
      <c r="H43592" t="str">
        <f t="shared" si="388"/>
        <v/>
      </c>
    </row>
    <row r="43593" spans="8:8">
      <c r="H43593" t="str">
        <f t="shared" si="388"/>
        <v/>
      </c>
    </row>
    <row r="43594" spans="8:8">
      <c r="H43594" t="str">
        <f t="shared" si="388"/>
        <v/>
      </c>
    </row>
    <row r="43595" spans="8:8">
      <c r="H43595" t="str">
        <f t="shared" si="388"/>
        <v/>
      </c>
    </row>
    <row r="43596" spans="8:8">
      <c r="H43596" t="str">
        <f t="shared" si="388"/>
        <v/>
      </c>
    </row>
    <row r="43597" spans="8:8">
      <c r="H43597" t="str">
        <f t="shared" si="388"/>
        <v/>
      </c>
    </row>
    <row r="43598" spans="8:8">
      <c r="H43598" t="str">
        <f t="shared" si="388"/>
        <v/>
      </c>
    </row>
    <row r="43599" spans="8:8">
      <c r="H43599" t="str">
        <f t="shared" si="388"/>
        <v/>
      </c>
    </row>
    <row r="43600" spans="8:8">
      <c r="H43600" t="str">
        <f t="shared" si="388"/>
        <v/>
      </c>
    </row>
    <row r="43601" spans="8:8">
      <c r="H43601" t="str">
        <f t="shared" si="388"/>
        <v/>
      </c>
    </row>
    <row r="43602" spans="8:8">
      <c r="H43602" t="str">
        <f t="shared" si="388"/>
        <v/>
      </c>
    </row>
    <row r="43603" spans="8:8">
      <c r="H43603" t="str">
        <f t="shared" si="388"/>
        <v/>
      </c>
    </row>
    <row r="43604" spans="8:8">
      <c r="H43604" t="str">
        <f t="shared" si="388"/>
        <v/>
      </c>
    </row>
    <row r="43605" spans="8:8">
      <c r="H43605" t="str">
        <f t="shared" si="388"/>
        <v/>
      </c>
    </row>
    <row r="43606" spans="8:8">
      <c r="H43606" t="str">
        <f t="shared" si="388"/>
        <v/>
      </c>
    </row>
    <row r="43607" spans="8:8">
      <c r="H43607" t="str">
        <f t="shared" si="388"/>
        <v/>
      </c>
    </row>
    <row r="43608" spans="8:8">
      <c r="H43608" t="str">
        <f t="shared" si="388"/>
        <v/>
      </c>
    </row>
    <row r="43609" spans="8:8">
      <c r="H43609" t="str">
        <f t="shared" si="388"/>
        <v/>
      </c>
    </row>
    <row r="43610" spans="8:8">
      <c r="H43610" t="str">
        <f t="shared" si="388"/>
        <v/>
      </c>
    </row>
    <row r="43611" spans="8:8">
      <c r="H43611" t="str">
        <f t="shared" si="388"/>
        <v/>
      </c>
    </row>
    <row r="43612" spans="8:8">
      <c r="H43612" t="str">
        <f t="shared" si="388"/>
        <v/>
      </c>
    </row>
    <row r="43613" spans="8:8">
      <c r="H43613" t="str">
        <f t="shared" si="388"/>
        <v/>
      </c>
    </row>
    <row r="43614" spans="8:8">
      <c r="H43614" t="str">
        <f t="shared" si="388"/>
        <v/>
      </c>
    </row>
    <row r="43615" spans="8:8">
      <c r="H43615" t="str">
        <f t="shared" si="388"/>
        <v/>
      </c>
    </row>
    <row r="43616" spans="8:8">
      <c r="H43616" t="str">
        <f t="shared" si="388"/>
        <v/>
      </c>
    </row>
    <row r="43617" spans="8:8">
      <c r="H43617" t="str">
        <f t="shared" si="388"/>
        <v/>
      </c>
    </row>
    <row r="43618" spans="8:8">
      <c r="H43618" t="str">
        <f t="shared" ref="H43618:H43681" si="389">_xlfn.TEXTJOIN(", ", TRUE, G43618:G43618)</f>
        <v/>
      </c>
    </row>
    <row r="43619" spans="8:8">
      <c r="H43619" t="str">
        <f t="shared" si="389"/>
        <v/>
      </c>
    </row>
    <row r="43620" spans="8:8">
      <c r="H43620" t="str">
        <f t="shared" si="389"/>
        <v/>
      </c>
    </row>
    <row r="43621" spans="8:8">
      <c r="H43621" t="str">
        <f t="shared" si="389"/>
        <v/>
      </c>
    </row>
    <row r="43622" spans="8:8">
      <c r="H43622" t="str">
        <f t="shared" si="389"/>
        <v/>
      </c>
    </row>
    <row r="43623" spans="8:8">
      <c r="H43623" t="str">
        <f t="shared" si="389"/>
        <v/>
      </c>
    </row>
    <row r="43624" spans="8:8">
      <c r="H43624" t="str">
        <f t="shared" si="389"/>
        <v/>
      </c>
    </row>
    <row r="43625" spans="8:8">
      <c r="H43625" t="str">
        <f t="shared" si="389"/>
        <v/>
      </c>
    </row>
    <row r="43626" spans="8:8">
      <c r="H43626" t="str">
        <f t="shared" si="389"/>
        <v/>
      </c>
    </row>
    <row r="43627" spans="8:8">
      <c r="H43627" t="str">
        <f t="shared" si="389"/>
        <v/>
      </c>
    </row>
    <row r="43628" spans="8:8">
      <c r="H43628" t="str">
        <f t="shared" si="389"/>
        <v/>
      </c>
    </row>
    <row r="43629" spans="8:8">
      <c r="H43629" t="str">
        <f t="shared" si="389"/>
        <v/>
      </c>
    </row>
    <row r="43630" spans="8:8">
      <c r="H43630" t="str">
        <f t="shared" si="389"/>
        <v/>
      </c>
    </row>
    <row r="43631" spans="8:8">
      <c r="H43631" t="str">
        <f t="shared" si="389"/>
        <v/>
      </c>
    </row>
    <row r="43632" spans="8:8">
      <c r="H43632" t="str">
        <f t="shared" si="389"/>
        <v/>
      </c>
    </row>
    <row r="43633" spans="8:8">
      <c r="H43633" t="str">
        <f t="shared" si="389"/>
        <v/>
      </c>
    </row>
    <row r="43634" spans="8:8">
      <c r="H43634" t="str">
        <f t="shared" si="389"/>
        <v/>
      </c>
    </row>
    <row r="43635" spans="8:8">
      <c r="H43635" t="str">
        <f t="shared" si="389"/>
        <v/>
      </c>
    </row>
    <row r="43636" spans="8:8">
      <c r="H43636" t="str">
        <f t="shared" si="389"/>
        <v/>
      </c>
    </row>
    <row r="43637" spans="8:8">
      <c r="H43637" t="str">
        <f t="shared" si="389"/>
        <v/>
      </c>
    </row>
    <row r="43638" spans="8:8">
      <c r="H43638" t="str">
        <f t="shared" si="389"/>
        <v/>
      </c>
    </row>
    <row r="43639" spans="8:8">
      <c r="H43639" t="str">
        <f t="shared" si="389"/>
        <v/>
      </c>
    </row>
    <row r="43640" spans="8:8">
      <c r="H43640" t="str">
        <f t="shared" si="389"/>
        <v/>
      </c>
    </row>
    <row r="43641" spans="8:8">
      <c r="H43641" t="str">
        <f t="shared" si="389"/>
        <v/>
      </c>
    </row>
    <row r="43642" spans="8:8">
      <c r="H43642" t="str">
        <f t="shared" si="389"/>
        <v/>
      </c>
    </row>
    <row r="43643" spans="8:8">
      <c r="H43643" t="str">
        <f t="shared" si="389"/>
        <v/>
      </c>
    </row>
    <row r="43644" spans="8:8">
      <c r="H43644" t="str">
        <f t="shared" si="389"/>
        <v/>
      </c>
    </row>
    <row r="43645" spans="8:8">
      <c r="H43645" t="str">
        <f t="shared" si="389"/>
        <v/>
      </c>
    </row>
    <row r="43646" spans="8:8">
      <c r="H43646" t="str">
        <f t="shared" si="389"/>
        <v/>
      </c>
    </row>
    <row r="43647" spans="8:8">
      <c r="H43647" t="str">
        <f t="shared" si="389"/>
        <v/>
      </c>
    </row>
    <row r="43648" spans="8:8">
      <c r="H43648" t="str">
        <f t="shared" si="389"/>
        <v/>
      </c>
    </row>
    <row r="43649" spans="8:8">
      <c r="H43649" t="str">
        <f t="shared" si="389"/>
        <v/>
      </c>
    </row>
    <row r="43650" spans="8:8">
      <c r="H43650" t="str">
        <f t="shared" si="389"/>
        <v/>
      </c>
    </row>
    <row r="43651" spans="8:8">
      <c r="H43651" t="str">
        <f t="shared" si="389"/>
        <v/>
      </c>
    </row>
    <row r="43652" spans="8:8">
      <c r="H43652" t="str">
        <f t="shared" si="389"/>
        <v/>
      </c>
    </row>
    <row r="43653" spans="8:8">
      <c r="H43653" t="str">
        <f t="shared" si="389"/>
        <v/>
      </c>
    </row>
    <row r="43654" spans="8:8">
      <c r="H43654" t="str">
        <f t="shared" si="389"/>
        <v/>
      </c>
    </row>
    <row r="43655" spans="8:8">
      <c r="H43655" t="str">
        <f t="shared" si="389"/>
        <v/>
      </c>
    </row>
    <row r="43656" spans="8:8">
      <c r="H43656" t="str">
        <f t="shared" si="389"/>
        <v/>
      </c>
    </row>
    <row r="43657" spans="8:8">
      <c r="H43657" t="str">
        <f t="shared" si="389"/>
        <v/>
      </c>
    </row>
    <row r="43658" spans="8:8">
      <c r="H43658" t="str">
        <f t="shared" si="389"/>
        <v/>
      </c>
    </row>
    <row r="43659" spans="8:8">
      <c r="H43659" t="str">
        <f t="shared" si="389"/>
        <v/>
      </c>
    </row>
    <row r="43660" spans="8:8">
      <c r="H43660" t="str">
        <f t="shared" si="389"/>
        <v/>
      </c>
    </row>
    <row r="43661" spans="8:8">
      <c r="H43661" t="str">
        <f t="shared" si="389"/>
        <v/>
      </c>
    </row>
    <row r="43662" spans="8:8">
      <c r="H43662" t="str">
        <f t="shared" si="389"/>
        <v/>
      </c>
    </row>
    <row r="43663" spans="8:8">
      <c r="H43663" t="str">
        <f t="shared" si="389"/>
        <v/>
      </c>
    </row>
    <row r="43664" spans="8:8">
      <c r="H43664" t="str">
        <f t="shared" si="389"/>
        <v/>
      </c>
    </row>
    <row r="43665" spans="8:8">
      <c r="H43665" t="str">
        <f t="shared" si="389"/>
        <v/>
      </c>
    </row>
    <row r="43666" spans="8:8">
      <c r="H43666" t="str">
        <f t="shared" si="389"/>
        <v/>
      </c>
    </row>
    <row r="43667" spans="8:8">
      <c r="H43667" t="str">
        <f t="shared" si="389"/>
        <v/>
      </c>
    </row>
    <row r="43668" spans="8:8">
      <c r="H43668" t="str">
        <f t="shared" si="389"/>
        <v/>
      </c>
    </row>
    <row r="43669" spans="8:8">
      <c r="H43669" t="str">
        <f t="shared" si="389"/>
        <v/>
      </c>
    </row>
    <row r="43670" spans="8:8">
      <c r="H43670" t="str">
        <f t="shared" si="389"/>
        <v/>
      </c>
    </row>
    <row r="43671" spans="8:8">
      <c r="H43671" t="str">
        <f t="shared" si="389"/>
        <v/>
      </c>
    </row>
    <row r="43672" spans="8:8">
      <c r="H43672" t="str">
        <f t="shared" si="389"/>
        <v/>
      </c>
    </row>
    <row r="43673" spans="8:8">
      <c r="H43673" t="str">
        <f t="shared" si="389"/>
        <v/>
      </c>
    </row>
    <row r="43674" spans="8:8">
      <c r="H43674" t="str">
        <f t="shared" si="389"/>
        <v/>
      </c>
    </row>
    <row r="43675" spans="8:8">
      <c r="H43675" t="str">
        <f t="shared" si="389"/>
        <v/>
      </c>
    </row>
    <row r="43676" spans="8:8">
      <c r="H43676" t="str">
        <f t="shared" si="389"/>
        <v/>
      </c>
    </row>
    <row r="43677" spans="8:8">
      <c r="H43677" t="str">
        <f t="shared" si="389"/>
        <v/>
      </c>
    </row>
    <row r="43678" spans="8:8">
      <c r="H43678" t="str">
        <f t="shared" si="389"/>
        <v/>
      </c>
    </row>
    <row r="43679" spans="8:8">
      <c r="H43679" t="str">
        <f t="shared" si="389"/>
        <v/>
      </c>
    </row>
    <row r="43680" spans="8:8">
      <c r="H43680" t="str">
        <f t="shared" si="389"/>
        <v/>
      </c>
    </row>
    <row r="43681" spans="8:8">
      <c r="H43681" t="str">
        <f t="shared" si="389"/>
        <v/>
      </c>
    </row>
    <row r="43682" spans="8:8">
      <c r="H43682" t="str">
        <f t="shared" ref="H43682:H43745" si="390">_xlfn.TEXTJOIN(", ", TRUE, G43682:G43682)</f>
        <v/>
      </c>
    </row>
    <row r="43683" spans="8:8">
      <c r="H43683" t="str">
        <f t="shared" si="390"/>
        <v/>
      </c>
    </row>
    <row r="43684" spans="8:8">
      <c r="H43684" t="str">
        <f t="shared" si="390"/>
        <v/>
      </c>
    </row>
    <row r="43685" spans="8:8">
      <c r="H43685" t="str">
        <f t="shared" si="390"/>
        <v/>
      </c>
    </row>
    <row r="43686" spans="8:8">
      <c r="H43686" t="str">
        <f t="shared" si="390"/>
        <v/>
      </c>
    </row>
    <row r="43687" spans="8:8">
      <c r="H43687" t="str">
        <f t="shared" si="390"/>
        <v/>
      </c>
    </row>
    <row r="43688" spans="8:8">
      <c r="H43688" t="str">
        <f t="shared" si="390"/>
        <v/>
      </c>
    </row>
    <row r="43689" spans="8:8">
      <c r="H43689" t="str">
        <f t="shared" si="390"/>
        <v/>
      </c>
    </row>
    <row r="43690" spans="8:8">
      <c r="H43690" t="str">
        <f t="shared" si="390"/>
        <v/>
      </c>
    </row>
    <row r="43691" spans="8:8">
      <c r="H43691" t="str">
        <f t="shared" si="390"/>
        <v/>
      </c>
    </row>
    <row r="43692" spans="8:8">
      <c r="H43692" t="str">
        <f t="shared" si="390"/>
        <v/>
      </c>
    </row>
    <row r="43693" spans="8:8">
      <c r="H43693" t="str">
        <f t="shared" si="390"/>
        <v/>
      </c>
    </row>
    <row r="43694" spans="8:8">
      <c r="H43694" t="str">
        <f t="shared" si="390"/>
        <v/>
      </c>
    </row>
    <row r="43695" spans="8:8">
      <c r="H43695" t="str">
        <f t="shared" si="390"/>
        <v/>
      </c>
    </row>
    <row r="43696" spans="8:8">
      <c r="H43696" t="str">
        <f t="shared" si="390"/>
        <v/>
      </c>
    </row>
    <row r="43697" spans="8:8">
      <c r="H43697" t="str">
        <f t="shared" si="390"/>
        <v/>
      </c>
    </row>
    <row r="43698" spans="8:8">
      <c r="H43698" t="str">
        <f t="shared" si="390"/>
        <v/>
      </c>
    </row>
    <row r="43699" spans="8:8">
      <c r="H43699" t="str">
        <f t="shared" si="390"/>
        <v/>
      </c>
    </row>
    <row r="43700" spans="8:8">
      <c r="H43700" t="str">
        <f t="shared" si="390"/>
        <v/>
      </c>
    </row>
    <row r="43701" spans="8:8">
      <c r="H43701" t="str">
        <f t="shared" si="390"/>
        <v/>
      </c>
    </row>
    <row r="43702" spans="8:8">
      <c r="H43702" t="str">
        <f t="shared" si="390"/>
        <v/>
      </c>
    </row>
    <row r="43703" spans="8:8">
      <c r="H43703" t="str">
        <f t="shared" si="390"/>
        <v/>
      </c>
    </row>
    <row r="43704" spans="8:8">
      <c r="H43704" t="str">
        <f t="shared" si="390"/>
        <v/>
      </c>
    </row>
    <row r="43705" spans="8:8">
      <c r="H43705" t="str">
        <f t="shared" si="390"/>
        <v/>
      </c>
    </row>
    <row r="43706" spans="8:8">
      <c r="H43706" t="str">
        <f t="shared" si="390"/>
        <v/>
      </c>
    </row>
    <row r="43707" spans="8:8">
      <c r="H43707" t="str">
        <f t="shared" si="390"/>
        <v/>
      </c>
    </row>
    <row r="43708" spans="8:8">
      <c r="H43708" t="str">
        <f t="shared" si="390"/>
        <v/>
      </c>
    </row>
    <row r="43709" spans="8:8">
      <c r="H43709" t="str">
        <f t="shared" si="390"/>
        <v/>
      </c>
    </row>
    <row r="43710" spans="8:8">
      <c r="H43710" t="str">
        <f t="shared" si="390"/>
        <v/>
      </c>
    </row>
    <row r="43711" spans="8:8">
      <c r="H43711" t="str">
        <f t="shared" si="390"/>
        <v/>
      </c>
    </row>
    <row r="43712" spans="8:8">
      <c r="H43712" t="str">
        <f t="shared" si="390"/>
        <v/>
      </c>
    </row>
    <row r="43713" spans="8:8">
      <c r="H43713" t="str">
        <f t="shared" si="390"/>
        <v/>
      </c>
    </row>
    <row r="43714" spans="8:8">
      <c r="H43714" t="str">
        <f t="shared" si="390"/>
        <v/>
      </c>
    </row>
    <row r="43715" spans="8:8">
      <c r="H43715" t="str">
        <f t="shared" si="390"/>
        <v/>
      </c>
    </row>
    <row r="43716" spans="8:8">
      <c r="H43716" t="str">
        <f t="shared" si="390"/>
        <v/>
      </c>
    </row>
    <row r="43717" spans="8:8">
      <c r="H43717" t="str">
        <f t="shared" si="390"/>
        <v/>
      </c>
    </row>
    <row r="43718" spans="8:8">
      <c r="H43718" t="str">
        <f t="shared" si="390"/>
        <v/>
      </c>
    </row>
    <row r="43719" spans="8:8">
      <c r="H43719" t="str">
        <f t="shared" si="390"/>
        <v/>
      </c>
    </row>
    <row r="43720" spans="8:8">
      <c r="H43720" t="str">
        <f t="shared" si="390"/>
        <v/>
      </c>
    </row>
    <row r="43721" spans="8:8">
      <c r="H43721" t="str">
        <f t="shared" si="390"/>
        <v/>
      </c>
    </row>
    <row r="43722" spans="8:8">
      <c r="H43722" t="str">
        <f t="shared" si="390"/>
        <v/>
      </c>
    </row>
    <row r="43723" spans="8:8">
      <c r="H43723" t="str">
        <f t="shared" si="390"/>
        <v/>
      </c>
    </row>
    <row r="43724" spans="8:8">
      <c r="H43724" t="str">
        <f t="shared" si="390"/>
        <v/>
      </c>
    </row>
    <row r="43725" spans="8:8">
      <c r="H43725" t="str">
        <f t="shared" si="390"/>
        <v/>
      </c>
    </row>
    <row r="43726" spans="8:8">
      <c r="H43726" t="str">
        <f t="shared" si="390"/>
        <v/>
      </c>
    </row>
    <row r="43727" spans="8:8">
      <c r="H43727" t="str">
        <f t="shared" si="390"/>
        <v/>
      </c>
    </row>
    <row r="43728" spans="8:8">
      <c r="H43728" t="str">
        <f t="shared" si="390"/>
        <v/>
      </c>
    </row>
    <row r="43729" spans="8:8">
      <c r="H43729" t="str">
        <f t="shared" si="390"/>
        <v/>
      </c>
    </row>
    <row r="43730" spans="8:8">
      <c r="H43730" t="str">
        <f t="shared" si="390"/>
        <v/>
      </c>
    </row>
    <row r="43731" spans="8:8">
      <c r="H43731" t="str">
        <f t="shared" si="390"/>
        <v/>
      </c>
    </row>
    <row r="43732" spans="8:8">
      <c r="H43732" t="str">
        <f t="shared" si="390"/>
        <v/>
      </c>
    </row>
    <row r="43733" spans="8:8">
      <c r="H43733" t="str">
        <f t="shared" si="390"/>
        <v/>
      </c>
    </row>
    <row r="43734" spans="8:8">
      <c r="H43734" t="str">
        <f t="shared" si="390"/>
        <v/>
      </c>
    </row>
    <row r="43735" spans="8:8">
      <c r="H43735" t="str">
        <f t="shared" si="390"/>
        <v/>
      </c>
    </row>
    <row r="43736" spans="8:8">
      <c r="H43736" t="str">
        <f t="shared" si="390"/>
        <v/>
      </c>
    </row>
    <row r="43737" spans="8:8">
      <c r="H43737" t="str">
        <f t="shared" si="390"/>
        <v/>
      </c>
    </row>
    <row r="43738" spans="8:8">
      <c r="H43738" t="str">
        <f t="shared" si="390"/>
        <v/>
      </c>
    </row>
    <row r="43739" spans="8:8">
      <c r="H43739" t="str">
        <f t="shared" si="390"/>
        <v/>
      </c>
    </row>
    <row r="43740" spans="8:8">
      <c r="H43740" t="str">
        <f t="shared" si="390"/>
        <v/>
      </c>
    </row>
    <row r="43741" spans="8:8">
      <c r="H43741" t="str">
        <f t="shared" si="390"/>
        <v/>
      </c>
    </row>
    <row r="43742" spans="8:8">
      <c r="H43742" t="str">
        <f t="shared" si="390"/>
        <v/>
      </c>
    </row>
    <row r="43743" spans="8:8">
      <c r="H43743" t="str">
        <f t="shared" si="390"/>
        <v/>
      </c>
    </row>
    <row r="43744" spans="8:8">
      <c r="H43744" t="str">
        <f t="shared" si="390"/>
        <v/>
      </c>
    </row>
    <row r="43745" spans="8:8">
      <c r="H43745" t="str">
        <f t="shared" si="390"/>
        <v/>
      </c>
    </row>
    <row r="43746" spans="8:8">
      <c r="H43746" t="str">
        <f t="shared" ref="H43746:H43809" si="391">_xlfn.TEXTJOIN(", ", TRUE, G43746:G43746)</f>
        <v/>
      </c>
    </row>
    <row r="43747" spans="8:8">
      <c r="H43747" t="str">
        <f t="shared" si="391"/>
        <v/>
      </c>
    </row>
    <row r="43748" spans="8:8">
      <c r="H43748" t="str">
        <f t="shared" si="391"/>
        <v/>
      </c>
    </row>
    <row r="43749" spans="8:8">
      <c r="H43749" t="str">
        <f t="shared" si="391"/>
        <v/>
      </c>
    </row>
    <row r="43750" spans="8:8">
      <c r="H43750" t="str">
        <f t="shared" si="391"/>
        <v/>
      </c>
    </row>
    <row r="43751" spans="8:8">
      <c r="H43751" t="str">
        <f t="shared" si="391"/>
        <v/>
      </c>
    </row>
    <row r="43752" spans="8:8">
      <c r="H43752" t="str">
        <f t="shared" si="391"/>
        <v/>
      </c>
    </row>
    <row r="43753" spans="8:8">
      <c r="H43753" t="str">
        <f t="shared" si="391"/>
        <v/>
      </c>
    </row>
    <row r="43754" spans="8:8">
      <c r="H43754" t="str">
        <f t="shared" si="391"/>
        <v/>
      </c>
    </row>
    <row r="43755" spans="8:8">
      <c r="H43755" t="str">
        <f t="shared" si="391"/>
        <v/>
      </c>
    </row>
    <row r="43756" spans="8:8">
      <c r="H43756" t="str">
        <f t="shared" si="391"/>
        <v/>
      </c>
    </row>
    <row r="43757" spans="8:8">
      <c r="H43757" t="str">
        <f t="shared" si="391"/>
        <v/>
      </c>
    </row>
    <row r="43758" spans="8:8">
      <c r="H43758" t="str">
        <f t="shared" si="391"/>
        <v/>
      </c>
    </row>
    <row r="43759" spans="8:8">
      <c r="H43759" t="str">
        <f t="shared" si="391"/>
        <v/>
      </c>
    </row>
    <row r="43760" spans="8:8">
      <c r="H43760" t="str">
        <f t="shared" si="391"/>
        <v/>
      </c>
    </row>
    <row r="43761" spans="8:8">
      <c r="H43761" t="str">
        <f t="shared" si="391"/>
        <v/>
      </c>
    </row>
    <row r="43762" spans="8:8">
      <c r="H43762" t="str">
        <f t="shared" si="391"/>
        <v/>
      </c>
    </row>
    <row r="43763" spans="8:8">
      <c r="H43763" t="str">
        <f t="shared" si="391"/>
        <v/>
      </c>
    </row>
    <row r="43764" spans="8:8">
      <c r="H43764" t="str">
        <f t="shared" si="391"/>
        <v/>
      </c>
    </row>
    <row r="43765" spans="8:8">
      <c r="H43765" t="str">
        <f t="shared" si="391"/>
        <v/>
      </c>
    </row>
    <row r="43766" spans="8:8">
      <c r="H43766" t="str">
        <f t="shared" si="391"/>
        <v/>
      </c>
    </row>
    <row r="43767" spans="8:8">
      <c r="H43767" t="str">
        <f t="shared" si="391"/>
        <v/>
      </c>
    </row>
    <row r="43768" spans="8:8">
      <c r="H43768" t="str">
        <f t="shared" si="391"/>
        <v/>
      </c>
    </row>
    <row r="43769" spans="8:8">
      <c r="H43769" t="str">
        <f t="shared" si="391"/>
        <v/>
      </c>
    </row>
    <row r="43770" spans="8:8">
      <c r="H43770" t="str">
        <f t="shared" si="391"/>
        <v/>
      </c>
    </row>
    <row r="43771" spans="8:8">
      <c r="H43771" t="str">
        <f t="shared" si="391"/>
        <v/>
      </c>
    </row>
    <row r="43772" spans="8:8">
      <c r="H43772" t="str">
        <f t="shared" si="391"/>
        <v/>
      </c>
    </row>
    <row r="43773" spans="8:8">
      <c r="H43773" t="str">
        <f t="shared" si="391"/>
        <v/>
      </c>
    </row>
    <row r="43774" spans="8:8">
      <c r="H43774" t="str">
        <f t="shared" si="391"/>
        <v/>
      </c>
    </row>
    <row r="43775" spans="8:8">
      <c r="H43775" t="str">
        <f t="shared" si="391"/>
        <v/>
      </c>
    </row>
    <row r="43776" spans="8:8">
      <c r="H43776" t="str">
        <f t="shared" si="391"/>
        <v/>
      </c>
    </row>
    <row r="43777" spans="8:8">
      <c r="H43777" t="str">
        <f t="shared" si="391"/>
        <v/>
      </c>
    </row>
    <row r="43778" spans="8:8">
      <c r="H43778" t="str">
        <f t="shared" si="391"/>
        <v/>
      </c>
    </row>
    <row r="43779" spans="8:8">
      <c r="H43779" t="str">
        <f t="shared" si="391"/>
        <v/>
      </c>
    </row>
    <row r="43780" spans="8:8">
      <c r="H43780" t="str">
        <f t="shared" si="391"/>
        <v/>
      </c>
    </row>
    <row r="43781" spans="8:8">
      <c r="H43781" t="str">
        <f t="shared" si="391"/>
        <v/>
      </c>
    </row>
    <row r="43782" spans="8:8">
      <c r="H43782" t="str">
        <f t="shared" si="391"/>
        <v/>
      </c>
    </row>
    <row r="43783" spans="8:8">
      <c r="H43783" t="str">
        <f t="shared" si="391"/>
        <v/>
      </c>
    </row>
    <row r="43784" spans="8:8">
      <c r="H43784" t="str">
        <f t="shared" si="391"/>
        <v/>
      </c>
    </row>
    <row r="43785" spans="8:8">
      <c r="H43785" t="str">
        <f t="shared" si="391"/>
        <v/>
      </c>
    </row>
    <row r="43786" spans="8:8">
      <c r="H43786" t="str">
        <f t="shared" si="391"/>
        <v/>
      </c>
    </row>
    <row r="43787" spans="8:8">
      <c r="H43787" t="str">
        <f t="shared" si="391"/>
        <v/>
      </c>
    </row>
    <row r="43788" spans="8:8">
      <c r="H43788" t="str">
        <f t="shared" si="391"/>
        <v/>
      </c>
    </row>
    <row r="43789" spans="8:8">
      <c r="H43789" t="str">
        <f t="shared" si="391"/>
        <v/>
      </c>
    </row>
    <row r="43790" spans="8:8">
      <c r="H43790" t="str">
        <f t="shared" si="391"/>
        <v/>
      </c>
    </row>
    <row r="43791" spans="8:8">
      <c r="H43791" t="str">
        <f t="shared" si="391"/>
        <v/>
      </c>
    </row>
    <row r="43792" spans="8:8">
      <c r="H43792" t="str">
        <f t="shared" si="391"/>
        <v/>
      </c>
    </row>
    <row r="43793" spans="8:8">
      <c r="H43793" t="str">
        <f t="shared" si="391"/>
        <v/>
      </c>
    </row>
    <row r="43794" spans="8:8">
      <c r="H43794" t="str">
        <f t="shared" si="391"/>
        <v/>
      </c>
    </row>
    <row r="43795" spans="8:8">
      <c r="H43795" t="str">
        <f t="shared" si="391"/>
        <v/>
      </c>
    </row>
    <row r="43796" spans="8:8">
      <c r="H43796" t="str">
        <f t="shared" si="391"/>
        <v/>
      </c>
    </row>
    <row r="43797" spans="8:8">
      <c r="H43797" t="str">
        <f t="shared" si="391"/>
        <v/>
      </c>
    </row>
    <row r="43798" spans="8:8">
      <c r="H43798" t="str">
        <f t="shared" si="391"/>
        <v/>
      </c>
    </row>
    <row r="43799" spans="8:8">
      <c r="H43799" t="str">
        <f t="shared" si="391"/>
        <v/>
      </c>
    </row>
    <row r="43800" spans="8:8">
      <c r="H43800" t="str">
        <f t="shared" si="391"/>
        <v/>
      </c>
    </row>
    <row r="43801" spans="8:8">
      <c r="H43801" t="str">
        <f t="shared" si="391"/>
        <v/>
      </c>
    </row>
    <row r="43802" spans="8:8">
      <c r="H43802" t="str">
        <f t="shared" si="391"/>
        <v/>
      </c>
    </row>
    <row r="43803" spans="8:8">
      <c r="H43803" t="str">
        <f t="shared" si="391"/>
        <v/>
      </c>
    </row>
    <row r="43804" spans="8:8">
      <c r="H43804" t="str">
        <f t="shared" si="391"/>
        <v/>
      </c>
    </row>
    <row r="43805" spans="8:8">
      <c r="H43805" t="str">
        <f t="shared" si="391"/>
        <v/>
      </c>
    </row>
    <row r="43806" spans="8:8">
      <c r="H43806" t="str">
        <f t="shared" si="391"/>
        <v/>
      </c>
    </row>
    <row r="43807" spans="8:8">
      <c r="H43807" t="str">
        <f t="shared" si="391"/>
        <v/>
      </c>
    </row>
    <row r="43808" spans="8:8">
      <c r="H43808" t="str">
        <f t="shared" si="391"/>
        <v/>
      </c>
    </row>
    <row r="43809" spans="8:8">
      <c r="H43809" t="str">
        <f t="shared" si="391"/>
        <v/>
      </c>
    </row>
    <row r="43810" spans="8:8">
      <c r="H43810" t="str">
        <f t="shared" ref="H43810:H43873" si="392">_xlfn.TEXTJOIN(", ", TRUE, G43810:G43810)</f>
        <v/>
      </c>
    </row>
    <row r="43811" spans="8:8">
      <c r="H43811" t="str">
        <f t="shared" si="392"/>
        <v/>
      </c>
    </row>
    <row r="43812" spans="8:8">
      <c r="H43812" t="str">
        <f t="shared" si="392"/>
        <v/>
      </c>
    </row>
    <row r="43813" spans="8:8">
      <c r="H43813" t="str">
        <f t="shared" si="392"/>
        <v/>
      </c>
    </row>
    <row r="43814" spans="8:8">
      <c r="H43814" t="str">
        <f t="shared" si="392"/>
        <v/>
      </c>
    </row>
    <row r="43815" spans="8:8">
      <c r="H43815" t="str">
        <f t="shared" si="392"/>
        <v/>
      </c>
    </row>
    <row r="43816" spans="8:8">
      <c r="H43816" t="str">
        <f t="shared" si="392"/>
        <v/>
      </c>
    </row>
    <row r="43817" spans="8:8">
      <c r="H43817" t="str">
        <f t="shared" si="392"/>
        <v/>
      </c>
    </row>
    <row r="43818" spans="8:8">
      <c r="H43818" t="str">
        <f t="shared" si="392"/>
        <v/>
      </c>
    </row>
    <row r="43819" spans="8:8">
      <c r="H43819" t="str">
        <f t="shared" si="392"/>
        <v/>
      </c>
    </row>
    <row r="43820" spans="8:8">
      <c r="H43820" t="str">
        <f t="shared" si="392"/>
        <v/>
      </c>
    </row>
    <row r="43821" spans="8:8">
      <c r="H43821" t="str">
        <f t="shared" si="392"/>
        <v/>
      </c>
    </row>
    <row r="43822" spans="8:8">
      <c r="H43822" t="str">
        <f t="shared" si="392"/>
        <v/>
      </c>
    </row>
    <row r="43823" spans="8:8">
      <c r="H43823" t="str">
        <f t="shared" si="392"/>
        <v/>
      </c>
    </row>
    <row r="43824" spans="8:8">
      <c r="H43824" t="str">
        <f t="shared" si="392"/>
        <v/>
      </c>
    </row>
    <row r="43825" spans="8:8">
      <c r="H43825" t="str">
        <f t="shared" si="392"/>
        <v/>
      </c>
    </row>
    <row r="43826" spans="8:8">
      <c r="H43826" t="str">
        <f t="shared" si="392"/>
        <v/>
      </c>
    </row>
    <row r="43827" spans="8:8">
      <c r="H43827" t="str">
        <f t="shared" si="392"/>
        <v/>
      </c>
    </row>
    <row r="43828" spans="8:8">
      <c r="H43828" t="str">
        <f t="shared" si="392"/>
        <v/>
      </c>
    </row>
    <row r="43829" spans="8:8">
      <c r="H43829" t="str">
        <f t="shared" si="392"/>
        <v/>
      </c>
    </row>
    <row r="43830" spans="8:8">
      <c r="H43830" t="str">
        <f t="shared" si="392"/>
        <v/>
      </c>
    </row>
    <row r="43831" spans="8:8">
      <c r="H43831" t="str">
        <f t="shared" si="392"/>
        <v/>
      </c>
    </row>
    <row r="43832" spans="8:8">
      <c r="H43832" t="str">
        <f t="shared" si="392"/>
        <v/>
      </c>
    </row>
    <row r="43833" spans="8:8">
      <c r="H43833" t="str">
        <f t="shared" si="392"/>
        <v/>
      </c>
    </row>
    <row r="43834" spans="8:8">
      <c r="H43834" t="str">
        <f t="shared" si="392"/>
        <v/>
      </c>
    </row>
    <row r="43835" spans="8:8">
      <c r="H43835" t="str">
        <f t="shared" si="392"/>
        <v/>
      </c>
    </row>
    <row r="43836" spans="8:8">
      <c r="H43836" t="str">
        <f t="shared" si="392"/>
        <v/>
      </c>
    </row>
    <row r="43837" spans="8:8">
      <c r="H43837" t="str">
        <f t="shared" si="392"/>
        <v/>
      </c>
    </row>
    <row r="43838" spans="8:8">
      <c r="H43838" t="str">
        <f t="shared" si="392"/>
        <v/>
      </c>
    </row>
    <row r="43839" spans="8:8">
      <c r="H43839" t="str">
        <f t="shared" si="392"/>
        <v/>
      </c>
    </row>
    <row r="43840" spans="8:8">
      <c r="H43840" t="str">
        <f t="shared" si="392"/>
        <v/>
      </c>
    </row>
    <row r="43841" spans="8:8">
      <c r="H43841" t="str">
        <f t="shared" si="392"/>
        <v/>
      </c>
    </row>
    <row r="43842" spans="8:8">
      <c r="H43842" t="str">
        <f t="shared" si="392"/>
        <v/>
      </c>
    </row>
    <row r="43843" spans="8:8">
      <c r="H43843" t="str">
        <f t="shared" si="392"/>
        <v/>
      </c>
    </row>
    <row r="43844" spans="8:8">
      <c r="H43844" t="str">
        <f t="shared" si="392"/>
        <v/>
      </c>
    </row>
    <row r="43845" spans="8:8">
      <c r="H43845" t="str">
        <f t="shared" si="392"/>
        <v/>
      </c>
    </row>
    <row r="43846" spans="8:8">
      <c r="H43846" t="str">
        <f t="shared" si="392"/>
        <v/>
      </c>
    </row>
    <row r="43847" spans="8:8">
      <c r="H43847" t="str">
        <f t="shared" si="392"/>
        <v/>
      </c>
    </row>
    <row r="43848" spans="8:8">
      <c r="H43848" t="str">
        <f t="shared" si="392"/>
        <v/>
      </c>
    </row>
    <row r="43849" spans="8:8">
      <c r="H43849" t="str">
        <f t="shared" si="392"/>
        <v/>
      </c>
    </row>
    <row r="43850" spans="8:8">
      <c r="H43850" t="str">
        <f t="shared" si="392"/>
        <v/>
      </c>
    </row>
    <row r="43851" spans="8:8">
      <c r="H43851" t="str">
        <f t="shared" si="392"/>
        <v/>
      </c>
    </row>
    <row r="43852" spans="8:8">
      <c r="H43852" t="str">
        <f t="shared" si="392"/>
        <v/>
      </c>
    </row>
    <row r="43853" spans="8:8">
      <c r="H43853" t="str">
        <f t="shared" si="392"/>
        <v/>
      </c>
    </row>
    <row r="43854" spans="8:8">
      <c r="H43854" t="str">
        <f t="shared" si="392"/>
        <v/>
      </c>
    </row>
    <row r="43855" spans="8:8">
      <c r="H43855" t="str">
        <f t="shared" si="392"/>
        <v/>
      </c>
    </row>
    <row r="43856" spans="8:8">
      <c r="H43856" t="str">
        <f t="shared" si="392"/>
        <v/>
      </c>
    </row>
    <row r="43857" spans="8:8">
      <c r="H43857" t="str">
        <f t="shared" si="392"/>
        <v/>
      </c>
    </row>
    <row r="43858" spans="8:8">
      <c r="H43858" t="str">
        <f t="shared" si="392"/>
        <v/>
      </c>
    </row>
    <row r="43859" spans="8:8">
      <c r="H43859" t="str">
        <f t="shared" si="392"/>
        <v/>
      </c>
    </row>
    <row r="43860" spans="8:8">
      <c r="H43860" t="str">
        <f t="shared" si="392"/>
        <v/>
      </c>
    </row>
    <row r="43861" spans="8:8">
      <c r="H43861" t="str">
        <f t="shared" si="392"/>
        <v/>
      </c>
    </row>
    <row r="43862" spans="8:8">
      <c r="H43862" t="str">
        <f t="shared" si="392"/>
        <v/>
      </c>
    </row>
    <row r="43863" spans="8:8">
      <c r="H43863" t="str">
        <f t="shared" si="392"/>
        <v/>
      </c>
    </row>
    <row r="43864" spans="8:8">
      <c r="H43864" t="str">
        <f t="shared" si="392"/>
        <v/>
      </c>
    </row>
    <row r="43865" spans="8:8">
      <c r="H43865" t="str">
        <f t="shared" si="392"/>
        <v/>
      </c>
    </row>
    <row r="43866" spans="8:8">
      <c r="H43866" t="str">
        <f t="shared" si="392"/>
        <v/>
      </c>
    </row>
    <row r="43867" spans="8:8">
      <c r="H43867" t="str">
        <f t="shared" si="392"/>
        <v/>
      </c>
    </row>
    <row r="43868" spans="8:8">
      <c r="H43868" t="str">
        <f t="shared" si="392"/>
        <v/>
      </c>
    </row>
    <row r="43869" spans="8:8">
      <c r="H43869" t="str">
        <f t="shared" si="392"/>
        <v/>
      </c>
    </row>
    <row r="43870" spans="8:8">
      <c r="H43870" t="str">
        <f t="shared" si="392"/>
        <v/>
      </c>
    </row>
    <row r="43871" spans="8:8">
      <c r="H43871" t="str">
        <f t="shared" si="392"/>
        <v/>
      </c>
    </row>
    <row r="43872" spans="8:8">
      <c r="H43872" t="str">
        <f t="shared" si="392"/>
        <v/>
      </c>
    </row>
    <row r="43873" spans="8:8">
      <c r="H43873" t="str">
        <f t="shared" si="392"/>
        <v/>
      </c>
    </row>
    <row r="43874" spans="8:8">
      <c r="H43874" t="str">
        <f t="shared" ref="H43874:H43937" si="393">_xlfn.TEXTJOIN(", ", TRUE, G43874:G43874)</f>
        <v/>
      </c>
    </row>
    <row r="43875" spans="8:8">
      <c r="H43875" t="str">
        <f t="shared" si="393"/>
        <v/>
      </c>
    </row>
    <row r="43876" spans="8:8">
      <c r="H43876" t="str">
        <f t="shared" si="393"/>
        <v/>
      </c>
    </row>
    <row r="43877" spans="8:8">
      <c r="H43877" t="str">
        <f t="shared" si="393"/>
        <v/>
      </c>
    </row>
    <row r="43878" spans="8:8">
      <c r="H43878" t="str">
        <f t="shared" si="393"/>
        <v/>
      </c>
    </row>
    <row r="43879" spans="8:8">
      <c r="H43879" t="str">
        <f t="shared" si="393"/>
        <v/>
      </c>
    </row>
    <row r="43880" spans="8:8">
      <c r="H43880" t="str">
        <f t="shared" si="393"/>
        <v/>
      </c>
    </row>
    <row r="43881" spans="8:8">
      <c r="H43881" t="str">
        <f t="shared" si="393"/>
        <v/>
      </c>
    </row>
    <row r="43882" spans="8:8">
      <c r="H43882" t="str">
        <f t="shared" si="393"/>
        <v/>
      </c>
    </row>
    <row r="43883" spans="8:8">
      <c r="H43883" t="str">
        <f t="shared" si="393"/>
        <v/>
      </c>
    </row>
    <row r="43884" spans="8:8">
      <c r="H43884" t="str">
        <f t="shared" si="393"/>
        <v/>
      </c>
    </row>
    <row r="43885" spans="8:8">
      <c r="H43885" t="str">
        <f t="shared" si="393"/>
        <v/>
      </c>
    </row>
    <row r="43886" spans="8:8">
      <c r="H43886" t="str">
        <f t="shared" si="393"/>
        <v/>
      </c>
    </row>
    <row r="43887" spans="8:8">
      <c r="H43887" t="str">
        <f t="shared" si="393"/>
        <v/>
      </c>
    </row>
    <row r="43888" spans="8:8">
      <c r="H43888" t="str">
        <f t="shared" si="393"/>
        <v/>
      </c>
    </row>
    <row r="43889" spans="8:8">
      <c r="H43889" t="str">
        <f t="shared" si="393"/>
        <v/>
      </c>
    </row>
    <row r="43890" spans="8:8">
      <c r="H43890" t="str">
        <f t="shared" si="393"/>
        <v/>
      </c>
    </row>
    <row r="43891" spans="8:8">
      <c r="H43891" t="str">
        <f t="shared" si="393"/>
        <v/>
      </c>
    </row>
    <row r="43892" spans="8:8">
      <c r="H43892" t="str">
        <f t="shared" si="393"/>
        <v/>
      </c>
    </row>
    <row r="43893" spans="8:8">
      <c r="H43893" t="str">
        <f t="shared" si="393"/>
        <v/>
      </c>
    </row>
    <row r="43894" spans="8:8">
      <c r="H43894" t="str">
        <f t="shared" si="393"/>
        <v/>
      </c>
    </row>
    <row r="43895" spans="8:8">
      <c r="H43895" t="str">
        <f t="shared" si="393"/>
        <v/>
      </c>
    </row>
    <row r="43896" spans="8:8">
      <c r="H43896" t="str">
        <f t="shared" si="393"/>
        <v/>
      </c>
    </row>
    <row r="43897" spans="8:8">
      <c r="H43897" t="str">
        <f t="shared" si="393"/>
        <v/>
      </c>
    </row>
    <row r="43898" spans="8:8">
      <c r="H43898" t="str">
        <f t="shared" si="393"/>
        <v/>
      </c>
    </row>
    <row r="43899" spans="8:8">
      <c r="H43899" t="str">
        <f t="shared" si="393"/>
        <v/>
      </c>
    </row>
    <row r="43900" spans="8:8">
      <c r="H43900" t="str">
        <f t="shared" si="393"/>
        <v/>
      </c>
    </row>
    <row r="43901" spans="8:8">
      <c r="H43901" t="str">
        <f t="shared" si="393"/>
        <v/>
      </c>
    </row>
    <row r="43902" spans="8:8">
      <c r="H43902" t="str">
        <f t="shared" si="393"/>
        <v/>
      </c>
    </row>
    <row r="43903" spans="8:8">
      <c r="H43903" t="str">
        <f t="shared" si="393"/>
        <v/>
      </c>
    </row>
    <row r="43904" spans="8:8">
      <c r="H43904" t="str">
        <f t="shared" si="393"/>
        <v/>
      </c>
    </row>
    <row r="43905" spans="8:8">
      <c r="H43905" t="str">
        <f t="shared" si="393"/>
        <v/>
      </c>
    </row>
    <row r="43906" spans="8:8">
      <c r="H43906" t="str">
        <f t="shared" si="393"/>
        <v/>
      </c>
    </row>
    <row r="43907" spans="8:8">
      <c r="H43907" t="str">
        <f t="shared" si="393"/>
        <v/>
      </c>
    </row>
    <row r="43908" spans="8:8">
      <c r="H43908" t="str">
        <f t="shared" si="393"/>
        <v/>
      </c>
    </row>
    <row r="43909" spans="8:8">
      <c r="H43909" t="str">
        <f t="shared" si="393"/>
        <v/>
      </c>
    </row>
    <row r="43910" spans="8:8">
      <c r="H43910" t="str">
        <f t="shared" si="393"/>
        <v/>
      </c>
    </row>
    <row r="43911" spans="8:8">
      <c r="H43911" t="str">
        <f t="shared" si="393"/>
        <v/>
      </c>
    </row>
    <row r="43912" spans="8:8">
      <c r="H43912" t="str">
        <f t="shared" si="393"/>
        <v/>
      </c>
    </row>
    <row r="43913" spans="8:8">
      <c r="H43913" t="str">
        <f t="shared" si="393"/>
        <v/>
      </c>
    </row>
    <row r="43914" spans="8:8">
      <c r="H43914" t="str">
        <f t="shared" si="393"/>
        <v/>
      </c>
    </row>
    <row r="43915" spans="8:8">
      <c r="H43915" t="str">
        <f t="shared" si="393"/>
        <v/>
      </c>
    </row>
    <row r="43916" spans="8:8">
      <c r="H43916" t="str">
        <f t="shared" si="393"/>
        <v/>
      </c>
    </row>
    <row r="43917" spans="8:8">
      <c r="H43917" t="str">
        <f t="shared" si="393"/>
        <v/>
      </c>
    </row>
    <row r="43918" spans="8:8">
      <c r="H43918" t="str">
        <f t="shared" si="393"/>
        <v/>
      </c>
    </row>
    <row r="43919" spans="8:8">
      <c r="H43919" t="str">
        <f t="shared" si="393"/>
        <v/>
      </c>
    </row>
    <row r="43920" spans="8:8">
      <c r="H43920" t="str">
        <f t="shared" si="393"/>
        <v/>
      </c>
    </row>
    <row r="43921" spans="8:8">
      <c r="H43921" t="str">
        <f t="shared" si="393"/>
        <v/>
      </c>
    </row>
    <row r="43922" spans="8:8">
      <c r="H43922" t="str">
        <f t="shared" si="393"/>
        <v/>
      </c>
    </row>
    <row r="43923" spans="8:8">
      <c r="H43923" t="str">
        <f t="shared" si="393"/>
        <v/>
      </c>
    </row>
    <row r="43924" spans="8:8">
      <c r="H43924" t="str">
        <f t="shared" si="393"/>
        <v/>
      </c>
    </row>
    <row r="43925" spans="8:8">
      <c r="H43925" t="str">
        <f t="shared" si="393"/>
        <v/>
      </c>
    </row>
    <row r="43926" spans="8:8">
      <c r="H43926" t="str">
        <f t="shared" si="393"/>
        <v/>
      </c>
    </row>
    <row r="43927" spans="8:8">
      <c r="H43927" t="str">
        <f t="shared" si="393"/>
        <v/>
      </c>
    </row>
    <row r="43928" spans="8:8">
      <c r="H43928" t="str">
        <f t="shared" si="393"/>
        <v/>
      </c>
    </row>
    <row r="43929" spans="8:8">
      <c r="H43929" t="str">
        <f t="shared" si="393"/>
        <v/>
      </c>
    </row>
    <row r="43930" spans="8:8">
      <c r="H43930" t="str">
        <f t="shared" si="393"/>
        <v/>
      </c>
    </row>
    <row r="43931" spans="8:8">
      <c r="H43931" t="str">
        <f t="shared" si="393"/>
        <v/>
      </c>
    </row>
    <row r="43932" spans="8:8">
      <c r="H43932" t="str">
        <f t="shared" si="393"/>
        <v/>
      </c>
    </row>
    <row r="43933" spans="8:8">
      <c r="H43933" t="str">
        <f t="shared" si="393"/>
        <v/>
      </c>
    </row>
    <row r="43934" spans="8:8">
      <c r="H43934" t="str">
        <f t="shared" si="393"/>
        <v/>
      </c>
    </row>
    <row r="43935" spans="8:8">
      <c r="H43935" t="str">
        <f t="shared" si="393"/>
        <v/>
      </c>
    </row>
    <row r="43936" spans="8:8">
      <c r="H43936" t="str">
        <f t="shared" si="393"/>
        <v/>
      </c>
    </row>
    <row r="43937" spans="8:8">
      <c r="H43937" t="str">
        <f t="shared" si="393"/>
        <v/>
      </c>
    </row>
    <row r="43938" spans="8:8">
      <c r="H43938" t="str">
        <f t="shared" ref="H43938:H44001" si="394">_xlfn.TEXTJOIN(", ", TRUE, G43938:G43938)</f>
        <v/>
      </c>
    </row>
    <row r="43939" spans="8:8">
      <c r="H43939" t="str">
        <f t="shared" si="394"/>
        <v/>
      </c>
    </row>
    <row r="43940" spans="8:8">
      <c r="H43940" t="str">
        <f t="shared" si="394"/>
        <v/>
      </c>
    </row>
    <row r="43941" spans="8:8">
      <c r="H43941" t="str">
        <f t="shared" si="394"/>
        <v/>
      </c>
    </row>
    <row r="43942" spans="8:8">
      <c r="H43942" t="str">
        <f t="shared" si="394"/>
        <v/>
      </c>
    </row>
    <row r="43943" spans="8:8">
      <c r="H43943" t="str">
        <f t="shared" si="394"/>
        <v/>
      </c>
    </row>
    <row r="43944" spans="8:8">
      <c r="H43944" t="str">
        <f t="shared" si="394"/>
        <v/>
      </c>
    </row>
    <row r="43945" spans="8:8">
      <c r="H43945" t="str">
        <f t="shared" si="394"/>
        <v/>
      </c>
    </row>
    <row r="43946" spans="8:8">
      <c r="H43946" t="str">
        <f t="shared" si="394"/>
        <v/>
      </c>
    </row>
    <row r="43947" spans="8:8">
      <c r="H43947" t="str">
        <f t="shared" si="394"/>
        <v/>
      </c>
    </row>
    <row r="43948" spans="8:8">
      <c r="H43948" t="str">
        <f t="shared" si="394"/>
        <v/>
      </c>
    </row>
    <row r="43949" spans="8:8">
      <c r="H43949" t="str">
        <f t="shared" si="394"/>
        <v/>
      </c>
    </row>
    <row r="43950" spans="8:8">
      <c r="H43950" t="str">
        <f t="shared" si="394"/>
        <v/>
      </c>
    </row>
    <row r="43951" spans="8:8">
      <c r="H43951" t="str">
        <f t="shared" si="394"/>
        <v/>
      </c>
    </row>
    <row r="43952" spans="8:8">
      <c r="H43952" t="str">
        <f t="shared" si="394"/>
        <v/>
      </c>
    </row>
    <row r="43953" spans="8:8">
      <c r="H43953" t="str">
        <f t="shared" si="394"/>
        <v/>
      </c>
    </row>
    <row r="43954" spans="8:8">
      <c r="H43954" t="str">
        <f t="shared" si="394"/>
        <v/>
      </c>
    </row>
    <row r="43955" spans="8:8">
      <c r="H43955" t="str">
        <f t="shared" si="394"/>
        <v/>
      </c>
    </row>
    <row r="43956" spans="8:8">
      <c r="H43956" t="str">
        <f t="shared" si="394"/>
        <v/>
      </c>
    </row>
    <row r="43957" spans="8:8">
      <c r="H43957" t="str">
        <f t="shared" si="394"/>
        <v/>
      </c>
    </row>
    <row r="43958" spans="8:8">
      <c r="H43958" t="str">
        <f t="shared" si="394"/>
        <v/>
      </c>
    </row>
    <row r="43959" spans="8:8">
      <c r="H43959" t="str">
        <f t="shared" si="394"/>
        <v/>
      </c>
    </row>
    <row r="43960" spans="8:8">
      <c r="H43960" t="str">
        <f t="shared" si="394"/>
        <v/>
      </c>
    </row>
    <row r="43961" spans="8:8">
      <c r="H43961" t="str">
        <f t="shared" si="394"/>
        <v/>
      </c>
    </row>
    <row r="43962" spans="8:8">
      <c r="H43962" t="str">
        <f t="shared" si="394"/>
        <v/>
      </c>
    </row>
    <row r="43963" spans="8:8">
      <c r="H43963" t="str">
        <f t="shared" si="394"/>
        <v/>
      </c>
    </row>
    <row r="43964" spans="8:8">
      <c r="H43964" t="str">
        <f t="shared" si="394"/>
        <v/>
      </c>
    </row>
    <row r="43965" spans="8:8">
      <c r="H43965" t="str">
        <f t="shared" si="394"/>
        <v/>
      </c>
    </row>
    <row r="43966" spans="8:8">
      <c r="H43966" t="str">
        <f t="shared" si="394"/>
        <v/>
      </c>
    </row>
    <row r="43967" spans="8:8">
      <c r="H43967" t="str">
        <f t="shared" si="394"/>
        <v/>
      </c>
    </row>
    <row r="43968" spans="8:8">
      <c r="H43968" t="str">
        <f t="shared" si="394"/>
        <v/>
      </c>
    </row>
    <row r="43969" spans="8:8">
      <c r="H43969" t="str">
        <f t="shared" si="394"/>
        <v/>
      </c>
    </row>
    <row r="43970" spans="8:8">
      <c r="H43970" t="str">
        <f t="shared" si="394"/>
        <v/>
      </c>
    </row>
    <row r="43971" spans="8:8">
      <c r="H43971" t="str">
        <f t="shared" si="394"/>
        <v/>
      </c>
    </row>
    <row r="43972" spans="8:8">
      <c r="H43972" t="str">
        <f t="shared" si="394"/>
        <v/>
      </c>
    </row>
    <row r="43973" spans="8:8">
      <c r="H43973" t="str">
        <f t="shared" si="394"/>
        <v/>
      </c>
    </row>
    <row r="43974" spans="8:8">
      <c r="H43974" t="str">
        <f t="shared" si="394"/>
        <v/>
      </c>
    </row>
    <row r="43975" spans="8:8">
      <c r="H43975" t="str">
        <f t="shared" si="394"/>
        <v/>
      </c>
    </row>
    <row r="43976" spans="8:8">
      <c r="H43976" t="str">
        <f t="shared" si="394"/>
        <v/>
      </c>
    </row>
    <row r="43977" spans="8:8">
      <c r="H43977" t="str">
        <f t="shared" si="394"/>
        <v/>
      </c>
    </row>
    <row r="43978" spans="8:8">
      <c r="H43978" t="str">
        <f t="shared" si="394"/>
        <v/>
      </c>
    </row>
    <row r="43979" spans="8:8">
      <c r="H43979" t="str">
        <f t="shared" si="394"/>
        <v/>
      </c>
    </row>
    <row r="43980" spans="8:8">
      <c r="H43980" t="str">
        <f t="shared" si="394"/>
        <v/>
      </c>
    </row>
    <row r="43981" spans="8:8">
      <c r="H43981" t="str">
        <f t="shared" si="394"/>
        <v/>
      </c>
    </row>
    <row r="43982" spans="8:8">
      <c r="H43982" t="str">
        <f t="shared" si="394"/>
        <v/>
      </c>
    </row>
    <row r="43983" spans="8:8">
      <c r="H43983" t="str">
        <f t="shared" si="394"/>
        <v/>
      </c>
    </row>
    <row r="43984" spans="8:8">
      <c r="H43984" t="str">
        <f t="shared" si="394"/>
        <v/>
      </c>
    </row>
    <row r="43985" spans="8:8">
      <c r="H43985" t="str">
        <f t="shared" si="394"/>
        <v/>
      </c>
    </row>
    <row r="43986" spans="8:8">
      <c r="H43986" t="str">
        <f t="shared" si="394"/>
        <v/>
      </c>
    </row>
    <row r="43987" spans="8:8">
      <c r="H43987" t="str">
        <f t="shared" si="394"/>
        <v/>
      </c>
    </row>
    <row r="43988" spans="8:8">
      <c r="H43988" t="str">
        <f t="shared" si="394"/>
        <v/>
      </c>
    </row>
    <row r="43989" spans="8:8">
      <c r="H43989" t="str">
        <f t="shared" si="394"/>
        <v/>
      </c>
    </row>
    <row r="43990" spans="8:8">
      <c r="H43990" t="str">
        <f t="shared" si="394"/>
        <v/>
      </c>
    </row>
    <row r="43991" spans="8:8">
      <c r="H43991" t="str">
        <f t="shared" si="394"/>
        <v/>
      </c>
    </row>
    <row r="43992" spans="8:8">
      <c r="H43992" t="str">
        <f t="shared" si="394"/>
        <v/>
      </c>
    </row>
    <row r="43993" spans="8:8">
      <c r="H43993" t="str">
        <f t="shared" si="394"/>
        <v/>
      </c>
    </row>
    <row r="43994" spans="8:8">
      <c r="H43994" t="str">
        <f t="shared" si="394"/>
        <v/>
      </c>
    </row>
    <row r="43995" spans="8:8">
      <c r="H43995" t="str">
        <f t="shared" si="394"/>
        <v/>
      </c>
    </row>
    <row r="43996" spans="8:8">
      <c r="H43996" t="str">
        <f t="shared" si="394"/>
        <v/>
      </c>
    </row>
    <row r="43997" spans="8:8">
      <c r="H43997" t="str">
        <f t="shared" si="394"/>
        <v/>
      </c>
    </row>
    <row r="43998" spans="8:8">
      <c r="H43998" t="str">
        <f t="shared" si="394"/>
        <v/>
      </c>
    </row>
    <row r="43999" spans="8:8">
      <c r="H43999" t="str">
        <f t="shared" si="394"/>
        <v/>
      </c>
    </row>
    <row r="44000" spans="8:8">
      <c r="H44000" t="str">
        <f t="shared" si="394"/>
        <v/>
      </c>
    </row>
    <row r="44001" spans="8:8">
      <c r="H44001" t="str">
        <f t="shared" si="394"/>
        <v/>
      </c>
    </row>
    <row r="44002" spans="8:8">
      <c r="H44002" t="str">
        <f t="shared" ref="H44002:H44065" si="395">_xlfn.TEXTJOIN(", ", TRUE, G44002:G44002)</f>
        <v/>
      </c>
    </row>
    <row r="44003" spans="8:8">
      <c r="H44003" t="str">
        <f t="shared" si="395"/>
        <v/>
      </c>
    </row>
    <row r="44004" spans="8:8">
      <c r="H44004" t="str">
        <f t="shared" si="395"/>
        <v/>
      </c>
    </row>
    <row r="44005" spans="8:8">
      <c r="H44005" t="str">
        <f t="shared" si="395"/>
        <v/>
      </c>
    </row>
    <row r="44006" spans="8:8">
      <c r="H44006" t="str">
        <f t="shared" si="395"/>
        <v/>
      </c>
    </row>
    <row r="44007" spans="8:8">
      <c r="H44007" t="str">
        <f t="shared" si="395"/>
        <v/>
      </c>
    </row>
    <row r="44008" spans="8:8">
      <c r="H44008" t="str">
        <f t="shared" si="395"/>
        <v/>
      </c>
    </row>
    <row r="44009" spans="8:8">
      <c r="H44009" t="str">
        <f t="shared" si="395"/>
        <v/>
      </c>
    </row>
    <row r="44010" spans="8:8">
      <c r="H44010" t="str">
        <f t="shared" si="395"/>
        <v/>
      </c>
    </row>
    <row r="44011" spans="8:8">
      <c r="H44011" t="str">
        <f t="shared" si="395"/>
        <v/>
      </c>
    </row>
    <row r="44012" spans="8:8">
      <c r="H44012" t="str">
        <f t="shared" si="395"/>
        <v/>
      </c>
    </row>
    <row r="44013" spans="8:8">
      <c r="H44013" t="str">
        <f t="shared" si="395"/>
        <v/>
      </c>
    </row>
    <row r="44014" spans="8:8">
      <c r="H44014" t="str">
        <f t="shared" si="395"/>
        <v/>
      </c>
    </row>
    <row r="44015" spans="8:8">
      <c r="H44015" t="str">
        <f t="shared" si="395"/>
        <v/>
      </c>
    </row>
    <row r="44016" spans="8:8">
      <c r="H44016" t="str">
        <f t="shared" si="395"/>
        <v/>
      </c>
    </row>
    <row r="44017" spans="8:8">
      <c r="H44017" t="str">
        <f t="shared" si="395"/>
        <v/>
      </c>
    </row>
    <row r="44018" spans="8:8">
      <c r="H44018" t="str">
        <f t="shared" si="395"/>
        <v/>
      </c>
    </row>
    <row r="44019" spans="8:8">
      <c r="H44019" t="str">
        <f t="shared" si="395"/>
        <v/>
      </c>
    </row>
    <row r="44020" spans="8:8">
      <c r="H44020" t="str">
        <f t="shared" si="395"/>
        <v/>
      </c>
    </row>
    <row r="44021" spans="8:8">
      <c r="H44021" t="str">
        <f t="shared" si="395"/>
        <v/>
      </c>
    </row>
    <row r="44022" spans="8:8">
      <c r="H44022" t="str">
        <f t="shared" si="395"/>
        <v/>
      </c>
    </row>
    <row r="44023" spans="8:8">
      <c r="H44023" t="str">
        <f t="shared" si="395"/>
        <v/>
      </c>
    </row>
    <row r="44024" spans="8:8">
      <c r="H44024" t="str">
        <f t="shared" si="395"/>
        <v/>
      </c>
    </row>
    <row r="44025" spans="8:8">
      <c r="H44025" t="str">
        <f t="shared" si="395"/>
        <v/>
      </c>
    </row>
    <row r="44026" spans="8:8">
      <c r="H44026" t="str">
        <f t="shared" si="395"/>
        <v/>
      </c>
    </row>
    <row r="44027" spans="8:8">
      <c r="H44027" t="str">
        <f t="shared" si="395"/>
        <v/>
      </c>
    </row>
    <row r="44028" spans="8:8">
      <c r="H44028" t="str">
        <f t="shared" si="395"/>
        <v/>
      </c>
    </row>
    <row r="44029" spans="8:8">
      <c r="H44029" t="str">
        <f t="shared" si="395"/>
        <v/>
      </c>
    </row>
    <row r="44030" spans="8:8">
      <c r="H44030" t="str">
        <f t="shared" si="395"/>
        <v/>
      </c>
    </row>
    <row r="44031" spans="8:8">
      <c r="H44031" t="str">
        <f t="shared" si="395"/>
        <v/>
      </c>
    </row>
    <row r="44032" spans="8:8">
      <c r="H44032" t="str">
        <f t="shared" si="395"/>
        <v/>
      </c>
    </row>
    <row r="44033" spans="8:8">
      <c r="H44033" t="str">
        <f t="shared" si="395"/>
        <v/>
      </c>
    </row>
    <row r="44034" spans="8:8">
      <c r="H44034" t="str">
        <f t="shared" si="395"/>
        <v/>
      </c>
    </row>
    <row r="44035" spans="8:8">
      <c r="H44035" t="str">
        <f t="shared" si="395"/>
        <v/>
      </c>
    </row>
    <row r="44036" spans="8:8">
      <c r="H44036" t="str">
        <f t="shared" si="395"/>
        <v/>
      </c>
    </row>
    <row r="44037" spans="8:8">
      <c r="H44037" t="str">
        <f t="shared" si="395"/>
        <v/>
      </c>
    </row>
    <row r="44038" spans="8:8">
      <c r="H44038" t="str">
        <f t="shared" si="395"/>
        <v/>
      </c>
    </row>
    <row r="44039" spans="8:8">
      <c r="H44039" t="str">
        <f t="shared" si="395"/>
        <v/>
      </c>
    </row>
    <row r="44040" spans="8:8">
      <c r="H44040" t="str">
        <f t="shared" si="395"/>
        <v/>
      </c>
    </row>
    <row r="44041" spans="8:8">
      <c r="H44041" t="str">
        <f t="shared" si="395"/>
        <v/>
      </c>
    </row>
    <row r="44042" spans="8:8">
      <c r="H44042" t="str">
        <f t="shared" si="395"/>
        <v/>
      </c>
    </row>
    <row r="44043" spans="8:8">
      <c r="H44043" t="str">
        <f t="shared" si="395"/>
        <v/>
      </c>
    </row>
    <row r="44044" spans="8:8">
      <c r="H44044" t="str">
        <f t="shared" si="395"/>
        <v/>
      </c>
    </row>
    <row r="44045" spans="8:8">
      <c r="H44045" t="str">
        <f t="shared" si="395"/>
        <v/>
      </c>
    </row>
    <row r="44046" spans="8:8">
      <c r="H44046" t="str">
        <f t="shared" si="395"/>
        <v/>
      </c>
    </row>
    <row r="44047" spans="8:8">
      <c r="H44047" t="str">
        <f t="shared" si="395"/>
        <v/>
      </c>
    </row>
    <row r="44048" spans="8:8">
      <c r="H44048" t="str">
        <f t="shared" si="395"/>
        <v/>
      </c>
    </row>
    <row r="44049" spans="8:8">
      <c r="H44049" t="str">
        <f t="shared" si="395"/>
        <v/>
      </c>
    </row>
    <row r="44050" spans="8:8">
      <c r="H44050" t="str">
        <f t="shared" si="395"/>
        <v/>
      </c>
    </row>
    <row r="44051" spans="8:8">
      <c r="H44051" t="str">
        <f t="shared" si="395"/>
        <v/>
      </c>
    </row>
    <row r="44052" spans="8:8">
      <c r="H44052" t="str">
        <f t="shared" si="395"/>
        <v/>
      </c>
    </row>
    <row r="44053" spans="8:8">
      <c r="H44053" t="str">
        <f t="shared" si="395"/>
        <v/>
      </c>
    </row>
    <row r="44054" spans="8:8">
      <c r="H44054" t="str">
        <f t="shared" si="395"/>
        <v/>
      </c>
    </row>
    <row r="44055" spans="8:8">
      <c r="H44055" t="str">
        <f t="shared" si="395"/>
        <v/>
      </c>
    </row>
    <row r="44056" spans="8:8">
      <c r="H44056" t="str">
        <f t="shared" si="395"/>
        <v/>
      </c>
    </row>
    <row r="44057" spans="8:8">
      <c r="H44057" t="str">
        <f t="shared" si="395"/>
        <v/>
      </c>
    </row>
    <row r="44058" spans="8:8">
      <c r="H44058" t="str">
        <f t="shared" si="395"/>
        <v/>
      </c>
    </row>
    <row r="44059" spans="8:8">
      <c r="H44059" t="str">
        <f t="shared" si="395"/>
        <v/>
      </c>
    </row>
    <row r="44060" spans="8:8">
      <c r="H44060" t="str">
        <f t="shared" si="395"/>
        <v/>
      </c>
    </row>
    <row r="44061" spans="8:8">
      <c r="H44061" t="str">
        <f t="shared" si="395"/>
        <v/>
      </c>
    </row>
    <row r="44062" spans="8:8">
      <c r="H44062" t="str">
        <f t="shared" si="395"/>
        <v/>
      </c>
    </row>
    <row r="44063" spans="8:8">
      <c r="H44063" t="str">
        <f t="shared" si="395"/>
        <v/>
      </c>
    </row>
    <row r="44064" spans="8:8">
      <c r="H44064" t="str">
        <f t="shared" si="395"/>
        <v/>
      </c>
    </row>
    <row r="44065" spans="8:8">
      <c r="H44065" t="str">
        <f t="shared" si="395"/>
        <v/>
      </c>
    </row>
    <row r="44066" spans="8:8">
      <c r="H44066" t="str">
        <f t="shared" ref="H44066:H44129" si="396">_xlfn.TEXTJOIN(", ", TRUE, G44066:G44066)</f>
        <v/>
      </c>
    </row>
    <row r="44067" spans="8:8">
      <c r="H44067" t="str">
        <f t="shared" si="396"/>
        <v/>
      </c>
    </row>
    <row r="44068" spans="8:8">
      <c r="H44068" t="str">
        <f t="shared" si="396"/>
        <v/>
      </c>
    </row>
    <row r="44069" spans="8:8">
      <c r="H44069" t="str">
        <f t="shared" si="396"/>
        <v/>
      </c>
    </row>
    <row r="44070" spans="8:8">
      <c r="H44070" t="str">
        <f t="shared" si="396"/>
        <v/>
      </c>
    </row>
    <row r="44071" spans="8:8">
      <c r="H44071" t="str">
        <f t="shared" si="396"/>
        <v/>
      </c>
    </row>
    <row r="44072" spans="8:8">
      <c r="H44072" t="str">
        <f t="shared" si="396"/>
        <v/>
      </c>
    </row>
    <row r="44073" spans="8:8">
      <c r="H44073" t="str">
        <f t="shared" si="396"/>
        <v/>
      </c>
    </row>
    <row r="44074" spans="8:8">
      <c r="H44074" t="str">
        <f t="shared" si="396"/>
        <v/>
      </c>
    </row>
    <row r="44075" spans="8:8">
      <c r="H44075" t="str">
        <f t="shared" si="396"/>
        <v/>
      </c>
    </row>
    <row r="44076" spans="8:8">
      <c r="H44076" t="str">
        <f t="shared" si="396"/>
        <v/>
      </c>
    </row>
    <row r="44077" spans="8:8">
      <c r="H44077" t="str">
        <f t="shared" si="396"/>
        <v/>
      </c>
    </row>
    <row r="44078" spans="8:8">
      <c r="H44078" t="str">
        <f t="shared" si="396"/>
        <v/>
      </c>
    </row>
    <row r="44079" spans="8:8">
      <c r="H44079" t="str">
        <f t="shared" si="396"/>
        <v/>
      </c>
    </row>
    <row r="44080" spans="8:8">
      <c r="H44080" t="str">
        <f t="shared" si="396"/>
        <v/>
      </c>
    </row>
    <row r="44081" spans="8:8">
      <c r="H44081" t="str">
        <f t="shared" si="396"/>
        <v/>
      </c>
    </row>
    <row r="44082" spans="8:8">
      <c r="H44082" t="str">
        <f t="shared" si="396"/>
        <v/>
      </c>
    </row>
    <row r="44083" spans="8:8">
      <c r="H44083" t="str">
        <f t="shared" si="396"/>
        <v/>
      </c>
    </row>
    <row r="44084" spans="8:8">
      <c r="H44084" t="str">
        <f t="shared" si="396"/>
        <v/>
      </c>
    </row>
    <row r="44085" spans="8:8">
      <c r="H44085" t="str">
        <f t="shared" si="396"/>
        <v/>
      </c>
    </row>
    <row r="44086" spans="8:8">
      <c r="H44086" t="str">
        <f t="shared" si="396"/>
        <v/>
      </c>
    </row>
    <row r="44087" spans="8:8">
      <c r="H44087" t="str">
        <f t="shared" si="396"/>
        <v/>
      </c>
    </row>
    <row r="44088" spans="8:8">
      <c r="H44088" t="str">
        <f t="shared" si="396"/>
        <v/>
      </c>
    </row>
    <row r="44089" spans="8:8">
      <c r="H44089" t="str">
        <f t="shared" si="396"/>
        <v/>
      </c>
    </row>
    <row r="44090" spans="8:8">
      <c r="H44090" t="str">
        <f t="shared" si="396"/>
        <v/>
      </c>
    </row>
    <row r="44091" spans="8:8">
      <c r="H44091" t="str">
        <f t="shared" si="396"/>
        <v/>
      </c>
    </row>
    <row r="44092" spans="8:8">
      <c r="H44092" t="str">
        <f t="shared" si="396"/>
        <v/>
      </c>
    </row>
    <row r="44093" spans="8:8">
      <c r="H44093" t="str">
        <f t="shared" si="396"/>
        <v/>
      </c>
    </row>
    <row r="44094" spans="8:8">
      <c r="H44094" t="str">
        <f t="shared" si="396"/>
        <v/>
      </c>
    </row>
    <row r="44095" spans="8:8">
      <c r="H44095" t="str">
        <f t="shared" si="396"/>
        <v/>
      </c>
    </row>
    <row r="44096" spans="8:8">
      <c r="H44096" t="str">
        <f t="shared" si="396"/>
        <v/>
      </c>
    </row>
    <row r="44097" spans="8:8">
      <c r="H44097" t="str">
        <f t="shared" si="396"/>
        <v/>
      </c>
    </row>
    <row r="44098" spans="8:8">
      <c r="H44098" t="str">
        <f t="shared" si="396"/>
        <v/>
      </c>
    </row>
    <row r="44099" spans="8:8">
      <c r="H44099" t="str">
        <f t="shared" si="396"/>
        <v/>
      </c>
    </row>
    <row r="44100" spans="8:8">
      <c r="H44100" t="str">
        <f t="shared" si="396"/>
        <v/>
      </c>
    </row>
    <row r="44101" spans="8:8">
      <c r="H44101" t="str">
        <f t="shared" si="396"/>
        <v/>
      </c>
    </row>
    <row r="44102" spans="8:8">
      <c r="H44102" t="str">
        <f t="shared" si="396"/>
        <v/>
      </c>
    </row>
    <row r="44103" spans="8:8">
      <c r="H44103" t="str">
        <f t="shared" si="396"/>
        <v/>
      </c>
    </row>
    <row r="44104" spans="8:8">
      <c r="H44104" t="str">
        <f t="shared" si="396"/>
        <v/>
      </c>
    </row>
    <row r="44105" spans="8:8">
      <c r="H44105" t="str">
        <f t="shared" si="396"/>
        <v/>
      </c>
    </row>
    <row r="44106" spans="8:8">
      <c r="H44106" t="str">
        <f t="shared" si="396"/>
        <v/>
      </c>
    </row>
    <row r="44107" spans="8:8">
      <c r="H44107" t="str">
        <f t="shared" si="396"/>
        <v/>
      </c>
    </row>
    <row r="44108" spans="8:8">
      <c r="H44108" t="str">
        <f t="shared" si="396"/>
        <v/>
      </c>
    </row>
    <row r="44109" spans="8:8">
      <c r="H44109" t="str">
        <f t="shared" si="396"/>
        <v/>
      </c>
    </row>
    <row r="44110" spans="8:8">
      <c r="H44110" t="str">
        <f t="shared" si="396"/>
        <v/>
      </c>
    </row>
    <row r="44111" spans="8:8">
      <c r="H44111" t="str">
        <f t="shared" si="396"/>
        <v/>
      </c>
    </row>
    <row r="44112" spans="8:8">
      <c r="H44112" t="str">
        <f t="shared" si="396"/>
        <v/>
      </c>
    </row>
    <row r="44113" spans="8:8">
      <c r="H44113" t="str">
        <f t="shared" si="396"/>
        <v/>
      </c>
    </row>
    <row r="44114" spans="8:8">
      <c r="H44114" t="str">
        <f t="shared" si="396"/>
        <v/>
      </c>
    </row>
    <row r="44115" spans="8:8">
      <c r="H44115" t="str">
        <f t="shared" si="396"/>
        <v/>
      </c>
    </row>
    <row r="44116" spans="8:8">
      <c r="H44116" t="str">
        <f t="shared" si="396"/>
        <v/>
      </c>
    </row>
    <row r="44117" spans="8:8">
      <c r="H44117" t="str">
        <f t="shared" si="396"/>
        <v/>
      </c>
    </row>
    <row r="44118" spans="8:8">
      <c r="H44118" t="str">
        <f t="shared" si="396"/>
        <v/>
      </c>
    </row>
    <row r="44119" spans="8:8">
      <c r="H44119" t="str">
        <f t="shared" si="396"/>
        <v/>
      </c>
    </row>
    <row r="44120" spans="8:8">
      <c r="H44120" t="str">
        <f t="shared" si="396"/>
        <v/>
      </c>
    </row>
    <row r="44121" spans="8:8">
      <c r="H44121" t="str">
        <f t="shared" si="396"/>
        <v/>
      </c>
    </row>
    <row r="44122" spans="8:8">
      <c r="H44122" t="str">
        <f t="shared" si="396"/>
        <v/>
      </c>
    </row>
    <row r="44123" spans="8:8">
      <c r="H44123" t="str">
        <f t="shared" si="396"/>
        <v/>
      </c>
    </row>
    <row r="44124" spans="8:8">
      <c r="H44124" t="str">
        <f t="shared" si="396"/>
        <v/>
      </c>
    </row>
    <row r="44125" spans="8:8">
      <c r="H44125" t="str">
        <f t="shared" si="396"/>
        <v/>
      </c>
    </row>
    <row r="44126" spans="8:8">
      <c r="H44126" t="str">
        <f t="shared" si="396"/>
        <v/>
      </c>
    </row>
    <row r="44127" spans="8:8">
      <c r="H44127" t="str">
        <f t="shared" si="396"/>
        <v/>
      </c>
    </row>
    <row r="44128" spans="8:8">
      <c r="H44128" t="str">
        <f t="shared" si="396"/>
        <v/>
      </c>
    </row>
    <row r="44129" spans="8:8">
      <c r="H44129" t="str">
        <f t="shared" si="396"/>
        <v/>
      </c>
    </row>
    <row r="44130" spans="8:8">
      <c r="H44130" t="str">
        <f t="shared" ref="H44130:H44193" si="397">_xlfn.TEXTJOIN(", ", TRUE, G44130:G44130)</f>
        <v/>
      </c>
    </row>
    <row r="44131" spans="8:8">
      <c r="H44131" t="str">
        <f t="shared" si="397"/>
        <v/>
      </c>
    </row>
    <row r="44132" spans="8:8">
      <c r="H44132" t="str">
        <f t="shared" si="397"/>
        <v/>
      </c>
    </row>
    <row r="44133" spans="8:8">
      <c r="H44133" t="str">
        <f t="shared" si="397"/>
        <v/>
      </c>
    </row>
    <row r="44134" spans="8:8">
      <c r="H44134" t="str">
        <f t="shared" si="397"/>
        <v/>
      </c>
    </row>
    <row r="44135" spans="8:8">
      <c r="H44135" t="str">
        <f t="shared" si="397"/>
        <v/>
      </c>
    </row>
    <row r="44136" spans="8:8">
      <c r="H44136" t="str">
        <f t="shared" si="397"/>
        <v/>
      </c>
    </row>
    <row r="44137" spans="8:8">
      <c r="H44137" t="str">
        <f t="shared" si="397"/>
        <v/>
      </c>
    </row>
    <row r="44138" spans="8:8">
      <c r="H44138" t="str">
        <f t="shared" si="397"/>
        <v/>
      </c>
    </row>
    <row r="44139" spans="8:8">
      <c r="H44139" t="str">
        <f t="shared" si="397"/>
        <v/>
      </c>
    </row>
    <row r="44140" spans="8:8">
      <c r="H44140" t="str">
        <f t="shared" si="397"/>
        <v/>
      </c>
    </row>
    <row r="44141" spans="8:8">
      <c r="H44141" t="str">
        <f t="shared" si="397"/>
        <v/>
      </c>
    </row>
    <row r="44142" spans="8:8">
      <c r="H44142" t="str">
        <f t="shared" si="397"/>
        <v/>
      </c>
    </row>
    <row r="44143" spans="8:8">
      <c r="H44143" t="str">
        <f t="shared" si="397"/>
        <v/>
      </c>
    </row>
    <row r="44144" spans="8:8">
      <c r="H44144" t="str">
        <f t="shared" si="397"/>
        <v/>
      </c>
    </row>
    <row r="44145" spans="8:8">
      <c r="H44145" t="str">
        <f t="shared" si="397"/>
        <v/>
      </c>
    </row>
    <row r="44146" spans="8:8">
      <c r="H44146" t="str">
        <f t="shared" si="397"/>
        <v/>
      </c>
    </row>
    <row r="44147" spans="8:8">
      <c r="H44147" t="str">
        <f t="shared" si="397"/>
        <v/>
      </c>
    </row>
    <row r="44148" spans="8:8">
      <c r="H44148" t="str">
        <f t="shared" si="397"/>
        <v/>
      </c>
    </row>
    <row r="44149" spans="8:8">
      <c r="H44149" t="str">
        <f t="shared" si="397"/>
        <v/>
      </c>
    </row>
    <row r="44150" spans="8:8">
      <c r="H44150" t="str">
        <f t="shared" si="397"/>
        <v/>
      </c>
    </row>
    <row r="44151" spans="8:8">
      <c r="H44151" t="str">
        <f t="shared" si="397"/>
        <v/>
      </c>
    </row>
    <row r="44152" spans="8:8">
      <c r="H44152" t="str">
        <f t="shared" si="397"/>
        <v/>
      </c>
    </row>
    <row r="44153" spans="8:8">
      <c r="H44153" t="str">
        <f t="shared" si="397"/>
        <v/>
      </c>
    </row>
    <row r="44154" spans="8:8">
      <c r="H44154" t="str">
        <f t="shared" si="397"/>
        <v/>
      </c>
    </row>
    <row r="44155" spans="8:8">
      <c r="H44155" t="str">
        <f t="shared" si="397"/>
        <v/>
      </c>
    </row>
    <row r="44156" spans="8:8">
      <c r="H44156" t="str">
        <f t="shared" si="397"/>
        <v/>
      </c>
    </row>
    <row r="44157" spans="8:8">
      <c r="H44157" t="str">
        <f t="shared" si="397"/>
        <v/>
      </c>
    </row>
    <row r="44158" spans="8:8">
      <c r="H44158" t="str">
        <f t="shared" si="397"/>
        <v/>
      </c>
    </row>
    <row r="44159" spans="8:8">
      <c r="H44159" t="str">
        <f t="shared" si="397"/>
        <v/>
      </c>
    </row>
    <row r="44160" spans="8:8">
      <c r="H44160" t="str">
        <f t="shared" si="397"/>
        <v/>
      </c>
    </row>
    <row r="44161" spans="8:8">
      <c r="H44161" t="str">
        <f t="shared" si="397"/>
        <v/>
      </c>
    </row>
    <row r="44162" spans="8:8">
      <c r="H44162" t="str">
        <f t="shared" si="397"/>
        <v/>
      </c>
    </row>
    <row r="44163" spans="8:8">
      <c r="H44163" t="str">
        <f t="shared" si="397"/>
        <v/>
      </c>
    </row>
    <row r="44164" spans="8:8">
      <c r="H44164" t="str">
        <f t="shared" si="397"/>
        <v/>
      </c>
    </row>
    <row r="44165" spans="8:8">
      <c r="H44165" t="str">
        <f t="shared" si="397"/>
        <v/>
      </c>
    </row>
    <row r="44166" spans="8:8">
      <c r="H44166" t="str">
        <f t="shared" si="397"/>
        <v/>
      </c>
    </row>
    <row r="44167" spans="8:8">
      <c r="H44167" t="str">
        <f t="shared" si="397"/>
        <v/>
      </c>
    </row>
    <row r="44168" spans="8:8">
      <c r="H44168" t="str">
        <f t="shared" si="397"/>
        <v/>
      </c>
    </row>
    <row r="44169" spans="8:8">
      <c r="H44169" t="str">
        <f t="shared" si="397"/>
        <v/>
      </c>
    </row>
    <row r="44170" spans="8:8">
      <c r="H44170" t="str">
        <f t="shared" si="397"/>
        <v/>
      </c>
    </row>
    <row r="44171" spans="8:8">
      <c r="H44171" t="str">
        <f t="shared" si="397"/>
        <v/>
      </c>
    </row>
    <row r="44172" spans="8:8">
      <c r="H44172" t="str">
        <f t="shared" si="397"/>
        <v/>
      </c>
    </row>
    <row r="44173" spans="8:8">
      <c r="H44173" t="str">
        <f t="shared" si="397"/>
        <v/>
      </c>
    </row>
    <row r="44174" spans="8:8">
      <c r="H44174" t="str">
        <f t="shared" si="397"/>
        <v/>
      </c>
    </row>
    <row r="44175" spans="8:8">
      <c r="H44175" t="str">
        <f t="shared" si="397"/>
        <v/>
      </c>
    </row>
    <row r="44176" spans="8:8">
      <c r="H44176" t="str">
        <f t="shared" si="397"/>
        <v/>
      </c>
    </row>
    <row r="44177" spans="8:8">
      <c r="H44177" t="str">
        <f t="shared" si="397"/>
        <v/>
      </c>
    </row>
    <row r="44178" spans="8:8">
      <c r="H44178" t="str">
        <f t="shared" si="397"/>
        <v/>
      </c>
    </row>
    <row r="44179" spans="8:8">
      <c r="H44179" t="str">
        <f t="shared" si="397"/>
        <v/>
      </c>
    </row>
    <row r="44180" spans="8:8">
      <c r="H44180" t="str">
        <f t="shared" si="397"/>
        <v/>
      </c>
    </row>
    <row r="44181" spans="8:8">
      <c r="H44181" t="str">
        <f t="shared" si="397"/>
        <v/>
      </c>
    </row>
    <row r="44182" spans="8:8">
      <c r="H44182" t="str">
        <f t="shared" si="397"/>
        <v/>
      </c>
    </row>
    <row r="44183" spans="8:8">
      <c r="H44183" t="str">
        <f t="shared" si="397"/>
        <v/>
      </c>
    </row>
    <row r="44184" spans="8:8">
      <c r="H44184" t="str">
        <f t="shared" si="397"/>
        <v/>
      </c>
    </row>
    <row r="44185" spans="8:8">
      <c r="H44185" t="str">
        <f t="shared" si="397"/>
        <v/>
      </c>
    </row>
    <row r="44186" spans="8:8">
      <c r="H44186" t="str">
        <f t="shared" si="397"/>
        <v/>
      </c>
    </row>
    <row r="44187" spans="8:8">
      <c r="H44187" t="str">
        <f t="shared" si="397"/>
        <v/>
      </c>
    </row>
    <row r="44188" spans="8:8">
      <c r="H44188" t="str">
        <f t="shared" si="397"/>
        <v/>
      </c>
    </row>
    <row r="44189" spans="8:8">
      <c r="H44189" t="str">
        <f t="shared" si="397"/>
        <v/>
      </c>
    </row>
    <row r="44190" spans="8:8">
      <c r="H44190" t="str">
        <f t="shared" si="397"/>
        <v/>
      </c>
    </row>
    <row r="44191" spans="8:8">
      <c r="H44191" t="str">
        <f t="shared" si="397"/>
        <v/>
      </c>
    </row>
    <row r="44192" spans="8:8">
      <c r="H44192" t="str">
        <f t="shared" si="397"/>
        <v/>
      </c>
    </row>
    <row r="44193" spans="8:8">
      <c r="H44193" t="str">
        <f t="shared" si="397"/>
        <v/>
      </c>
    </row>
    <row r="44194" spans="8:8">
      <c r="H44194" t="str">
        <f t="shared" ref="H44194:H44257" si="398">_xlfn.TEXTJOIN(", ", TRUE, G44194:G44194)</f>
        <v/>
      </c>
    </row>
    <row r="44195" spans="8:8">
      <c r="H44195" t="str">
        <f t="shared" si="398"/>
        <v/>
      </c>
    </row>
    <row r="44196" spans="8:8">
      <c r="H44196" t="str">
        <f t="shared" si="398"/>
        <v/>
      </c>
    </row>
    <row r="44197" spans="8:8">
      <c r="H44197" t="str">
        <f t="shared" si="398"/>
        <v/>
      </c>
    </row>
    <row r="44198" spans="8:8">
      <c r="H44198" t="str">
        <f t="shared" si="398"/>
        <v/>
      </c>
    </row>
    <row r="44199" spans="8:8">
      <c r="H44199" t="str">
        <f t="shared" si="398"/>
        <v/>
      </c>
    </row>
    <row r="44200" spans="8:8">
      <c r="H44200" t="str">
        <f t="shared" si="398"/>
        <v/>
      </c>
    </row>
    <row r="44201" spans="8:8">
      <c r="H44201" t="str">
        <f t="shared" si="398"/>
        <v/>
      </c>
    </row>
    <row r="44202" spans="8:8">
      <c r="H44202" t="str">
        <f t="shared" si="398"/>
        <v/>
      </c>
    </row>
    <row r="44203" spans="8:8">
      <c r="H44203" t="str">
        <f t="shared" si="398"/>
        <v/>
      </c>
    </row>
    <row r="44204" spans="8:8">
      <c r="H44204" t="str">
        <f t="shared" si="398"/>
        <v/>
      </c>
    </row>
    <row r="44205" spans="8:8">
      <c r="H44205" t="str">
        <f t="shared" si="398"/>
        <v/>
      </c>
    </row>
    <row r="44206" spans="8:8">
      <c r="H44206" t="str">
        <f t="shared" si="398"/>
        <v/>
      </c>
    </row>
    <row r="44207" spans="8:8">
      <c r="H44207" t="str">
        <f t="shared" si="398"/>
        <v/>
      </c>
    </row>
    <row r="44208" spans="8:8">
      <c r="H44208" t="str">
        <f t="shared" si="398"/>
        <v/>
      </c>
    </row>
    <row r="44209" spans="8:8">
      <c r="H44209" t="str">
        <f t="shared" si="398"/>
        <v/>
      </c>
    </row>
    <row r="44210" spans="8:8">
      <c r="H44210" t="str">
        <f t="shared" si="398"/>
        <v/>
      </c>
    </row>
    <row r="44211" spans="8:8">
      <c r="H44211" t="str">
        <f t="shared" si="398"/>
        <v/>
      </c>
    </row>
    <row r="44212" spans="8:8">
      <c r="H44212" t="str">
        <f t="shared" si="398"/>
        <v/>
      </c>
    </row>
    <row r="44213" spans="8:8">
      <c r="H44213" t="str">
        <f t="shared" si="398"/>
        <v/>
      </c>
    </row>
    <row r="44214" spans="8:8">
      <c r="H44214" t="str">
        <f t="shared" si="398"/>
        <v/>
      </c>
    </row>
    <row r="44215" spans="8:8">
      <c r="H44215" t="str">
        <f t="shared" si="398"/>
        <v/>
      </c>
    </row>
    <row r="44216" spans="8:8">
      <c r="H44216" t="str">
        <f t="shared" si="398"/>
        <v/>
      </c>
    </row>
    <row r="44217" spans="8:8">
      <c r="H44217" t="str">
        <f t="shared" si="398"/>
        <v/>
      </c>
    </row>
    <row r="44218" spans="8:8">
      <c r="H44218" t="str">
        <f t="shared" si="398"/>
        <v/>
      </c>
    </row>
    <row r="44219" spans="8:8">
      <c r="H44219" t="str">
        <f t="shared" si="398"/>
        <v/>
      </c>
    </row>
    <row r="44220" spans="8:8">
      <c r="H44220" t="str">
        <f t="shared" si="398"/>
        <v/>
      </c>
    </row>
    <row r="44221" spans="8:8">
      <c r="H44221" t="str">
        <f t="shared" si="398"/>
        <v/>
      </c>
    </row>
    <row r="44222" spans="8:8">
      <c r="H44222" t="str">
        <f t="shared" si="398"/>
        <v/>
      </c>
    </row>
    <row r="44223" spans="8:8">
      <c r="H44223" t="str">
        <f t="shared" si="398"/>
        <v/>
      </c>
    </row>
    <row r="44224" spans="8:8">
      <c r="H44224" t="str">
        <f t="shared" si="398"/>
        <v/>
      </c>
    </row>
    <row r="44225" spans="8:8">
      <c r="H44225" t="str">
        <f t="shared" si="398"/>
        <v/>
      </c>
    </row>
    <row r="44226" spans="8:8">
      <c r="H44226" t="str">
        <f t="shared" si="398"/>
        <v/>
      </c>
    </row>
    <row r="44227" spans="8:8">
      <c r="H44227" t="str">
        <f t="shared" si="398"/>
        <v/>
      </c>
    </row>
    <row r="44228" spans="8:8">
      <c r="H44228" t="str">
        <f t="shared" si="398"/>
        <v/>
      </c>
    </row>
    <row r="44229" spans="8:8">
      <c r="H44229" t="str">
        <f t="shared" si="398"/>
        <v/>
      </c>
    </row>
    <row r="44230" spans="8:8">
      <c r="H44230" t="str">
        <f t="shared" si="398"/>
        <v/>
      </c>
    </row>
    <row r="44231" spans="8:8">
      <c r="H44231" t="str">
        <f t="shared" si="398"/>
        <v/>
      </c>
    </row>
    <row r="44232" spans="8:8">
      <c r="H44232" t="str">
        <f t="shared" si="398"/>
        <v/>
      </c>
    </row>
    <row r="44233" spans="8:8">
      <c r="H44233" t="str">
        <f t="shared" si="398"/>
        <v/>
      </c>
    </row>
    <row r="44234" spans="8:8">
      <c r="H44234" t="str">
        <f t="shared" si="398"/>
        <v/>
      </c>
    </row>
    <row r="44235" spans="8:8">
      <c r="H44235" t="str">
        <f t="shared" si="398"/>
        <v/>
      </c>
    </row>
    <row r="44236" spans="8:8">
      <c r="H44236" t="str">
        <f t="shared" si="398"/>
        <v/>
      </c>
    </row>
    <row r="44237" spans="8:8">
      <c r="H44237" t="str">
        <f t="shared" si="398"/>
        <v/>
      </c>
    </row>
    <row r="44238" spans="8:8">
      <c r="H44238" t="str">
        <f t="shared" si="398"/>
        <v/>
      </c>
    </row>
    <row r="44239" spans="8:8">
      <c r="H44239" t="str">
        <f t="shared" si="398"/>
        <v/>
      </c>
    </row>
    <row r="44240" spans="8:8">
      <c r="H44240" t="str">
        <f t="shared" si="398"/>
        <v/>
      </c>
    </row>
    <row r="44241" spans="8:8">
      <c r="H44241" t="str">
        <f t="shared" si="398"/>
        <v/>
      </c>
    </row>
    <row r="44242" spans="8:8">
      <c r="H44242" t="str">
        <f t="shared" si="398"/>
        <v/>
      </c>
    </row>
    <row r="44243" spans="8:8">
      <c r="H44243" t="str">
        <f t="shared" si="398"/>
        <v/>
      </c>
    </row>
    <row r="44244" spans="8:8">
      <c r="H44244" t="str">
        <f t="shared" si="398"/>
        <v/>
      </c>
    </row>
    <row r="44245" spans="8:8">
      <c r="H44245" t="str">
        <f t="shared" si="398"/>
        <v/>
      </c>
    </row>
    <row r="44246" spans="8:8">
      <c r="H44246" t="str">
        <f t="shared" si="398"/>
        <v/>
      </c>
    </row>
    <row r="44247" spans="8:8">
      <c r="H44247" t="str">
        <f t="shared" si="398"/>
        <v/>
      </c>
    </row>
    <row r="44248" spans="8:8">
      <c r="H44248" t="str">
        <f t="shared" si="398"/>
        <v/>
      </c>
    </row>
    <row r="44249" spans="8:8">
      <c r="H44249" t="str">
        <f t="shared" si="398"/>
        <v/>
      </c>
    </row>
    <row r="44250" spans="8:8">
      <c r="H44250" t="str">
        <f t="shared" si="398"/>
        <v/>
      </c>
    </row>
    <row r="44251" spans="8:8">
      <c r="H44251" t="str">
        <f t="shared" si="398"/>
        <v/>
      </c>
    </row>
    <row r="44252" spans="8:8">
      <c r="H44252" t="str">
        <f t="shared" si="398"/>
        <v/>
      </c>
    </row>
    <row r="44253" spans="8:8">
      <c r="H44253" t="str">
        <f t="shared" si="398"/>
        <v/>
      </c>
    </row>
    <row r="44254" spans="8:8">
      <c r="H44254" t="str">
        <f t="shared" si="398"/>
        <v/>
      </c>
    </row>
    <row r="44255" spans="8:8">
      <c r="H44255" t="str">
        <f t="shared" si="398"/>
        <v/>
      </c>
    </row>
    <row r="44256" spans="8:8">
      <c r="H44256" t="str">
        <f t="shared" si="398"/>
        <v/>
      </c>
    </row>
    <row r="44257" spans="8:8">
      <c r="H44257" t="str">
        <f t="shared" si="398"/>
        <v/>
      </c>
    </row>
    <row r="44258" spans="8:8">
      <c r="H44258" t="str">
        <f t="shared" ref="H44258:H44321" si="399">_xlfn.TEXTJOIN(", ", TRUE, G44258:G44258)</f>
        <v/>
      </c>
    </row>
    <row r="44259" spans="8:8">
      <c r="H44259" t="str">
        <f t="shared" si="399"/>
        <v/>
      </c>
    </row>
    <row r="44260" spans="8:8">
      <c r="H44260" t="str">
        <f t="shared" si="399"/>
        <v/>
      </c>
    </row>
    <row r="44261" spans="8:8">
      <c r="H44261" t="str">
        <f t="shared" si="399"/>
        <v/>
      </c>
    </row>
    <row r="44262" spans="8:8">
      <c r="H44262" t="str">
        <f t="shared" si="399"/>
        <v/>
      </c>
    </row>
    <row r="44263" spans="8:8">
      <c r="H44263" t="str">
        <f t="shared" si="399"/>
        <v/>
      </c>
    </row>
    <row r="44264" spans="8:8">
      <c r="H44264" t="str">
        <f t="shared" si="399"/>
        <v/>
      </c>
    </row>
    <row r="44265" spans="8:8">
      <c r="H44265" t="str">
        <f t="shared" si="399"/>
        <v/>
      </c>
    </row>
    <row r="44266" spans="8:8">
      <c r="H44266" t="str">
        <f t="shared" si="399"/>
        <v/>
      </c>
    </row>
    <row r="44267" spans="8:8">
      <c r="H44267" t="str">
        <f t="shared" si="399"/>
        <v/>
      </c>
    </row>
    <row r="44268" spans="8:8">
      <c r="H44268" t="str">
        <f t="shared" si="399"/>
        <v/>
      </c>
    </row>
    <row r="44269" spans="8:8">
      <c r="H44269" t="str">
        <f t="shared" si="399"/>
        <v/>
      </c>
    </row>
    <row r="44270" spans="8:8">
      <c r="H44270" t="str">
        <f t="shared" si="399"/>
        <v/>
      </c>
    </row>
    <row r="44271" spans="8:8">
      <c r="H44271" t="str">
        <f t="shared" si="399"/>
        <v/>
      </c>
    </row>
    <row r="44272" spans="8:8">
      <c r="H44272" t="str">
        <f t="shared" si="399"/>
        <v/>
      </c>
    </row>
    <row r="44273" spans="8:8">
      <c r="H44273" t="str">
        <f t="shared" si="399"/>
        <v/>
      </c>
    </row>
    <row r="44274" spans="8:8">
      <c r="H44274" t="str">
        <f t="shared" si="399"/>
        <v/>
      </c>
    </row>
    <row r="44275" spans="8:8">
      <c r="H44275" t="str">
        <f t="shared" si="399"/>
        <v/>
      </c>
    </row>
    <row r="44276" spans="8:8">
      <c r="H44276" t="str">
        <f t="shared" si="399"/>
        <v/>
      </c>
    </row>
    <row r="44277" spans="8:8">
      <c r="H44277" t="str">
        <f t="shared" si="399"/>
        <v/>
      </c>
    </row>
    <row r="44278" spans="8:8">
      <c r="H44278" t="str">
        <f t="shared" si="399"/>
        <v/>
      </c>
    </row>
    <row r="44279" spans="8:8">
      <c r="H44279" t="str">
        <f t="shared" si="399"/>
        <v/>
      </c>
    </row>
    <row r="44280" spans="8:8">
      <c r="H44280" t="str">
        <f t="shared" si="399"/>
        <v/>
      </c>
    </row>
    <row r="44281" spans="8:8">
      <c r="H44281" t="str">
        <f t="shared" si="399"/>
        <v/>
      </c>
    </row>
    <row r="44282" spans="8:8">
      <c r="H44282" t="str">
        <f t="shared" si="399"/>
        <v/>
      </c>
    </row>
    <row r="44283" spans="8:8">
      <c r="H44283" t="str">
        <f t="shared" si="399"/>
        <v/>
      </c>
    </row>
    <row r="44284" spans="8:8">
      <c r="H44284" t="str">
        <f t="shared" si="399"/>
        <v/>
      </c>
    </row>
    <row r="44285" spans="8:8">
      <c r="H44285" t="str">
        <f t="shared" si="399"/>
        <v/>
      </c>
    </row>
    <row r="44286" spans="8:8">
      <c r="H44286" t="str">
        <f t="shared" si="399"/>
        <v/>
      </c>
    </row>
    <row r="44287" spans="8:8">
      <c r="H44287" t="str">
        <f t="shared" si="399"/>
        <v/>
      </c>
    </row>
    <row r="44288" spans="8:8">
      <c r="H44288" t="str">
        <f t="shared" si="399"/>
        <v/>
      </c>
    </row>
    <row r="44289" spans="8:8">
      <c r="H44289" t="str">
        <f t="shared" si="399"/>
        <v/>
      </c>
    </row>
    <row r="44290" spans="8:8">
      <c r="H44290" t="str">
        <f t="shared" si="399"/>
        <v/>
      </c>
    </row>
    <row r="44291" spans="8:8">
      <c r="H44291" t="str">
        <f t="shared" si="399"/>
        <v/>
      </c>
    </row>
    <row r="44292" spans="8:8">
      <c r="H44292" t="str">
        <f t="shared" si="399"/>
        <v/>
      </c>
    </row>
    <row r="44293" spans="8:8">
      <c r="H44293" t="str">
        <f t="shared" si="399"/>
        <v/>
      </c>
    </row>
    <row r="44294" spans="8:8">
      <c r="H44294" t="str">
        <f t="shared" si="399"/>
        <v/>
      </c>
    </row>
    <row r="44295" spans="8:8">
      <c r="H44295" t="str">
        <f t="shared" si="399"/>
        <v/>
      </c>
    </row>
    <row r="44296" spans="8:8">
      <c r="H44296" t="str">
        <f t="shared" si="399"/>
        <v/>
      </c>
    </row>
    <row r="44297" spans="8:8">
      <c r="H44297" t="str">
        <f t="shared" si="399"/>
        <v/>
      </c>
    </row>
    <row r="44298" spans="8:8">
      <c r="H44298" t="str">
        <f t="shared" si="399"/>
        <v/>
      </c>
    </row>
    <row r="44299" spans="8:8">
      <c r="H44299" t="str">
        <f t="shared" si="399"/>
        <v/>
      </c>
    </row>
    <row r="44300" spans="8:8">
      <c r="H44300" t="str">
        <f t="shared" si="399"/>
        <v/>
      </c>
    </row>
    <row r="44301" spans="8:8">
      <c r="H44301" t="str">
        <f t="shared" si="399"/>
        <v/>
      </c>
    </row>
    <row r="44302" spans="8:8">
      <c r="H44302" t="str">
        <f t="shared" si="399"/>
        <v/>
      </c>
    </row>
    <row r="44303" spans="8:8">
      <c r="H44303" t="str">
        <f t="shared" si="399"/>
        <v/>
      </c>
    </row>
    <row r="44304" spans="8:8">
      <c r="H44304" t="str">
        <f t="shared" si="399"/>
        <v/>
      </c>
    </row>
    <row r="44305" spans="8:8">
      <c r="H44305" t="str">
        <f t="shared" si="399"/>
        <v/>
      </c>
    </row>
    <row r="44306" spans="8:8">
      <c r="H44306" t="str">
        <f t="shared" si="399"/>
        <v/>
      </c>
    </row>
    <row r="44307" spans="8:8">
      <c r="H44307" t="str">
        <f t="shared" si="399"/>
        <v/>
      </c>
    </row>
    <row r="44308" spans="8:8">
      <c r="H44308" t="str">
        <f t="shared" si="399"/>
        <v/>
      </c>
    </row>
    <row r="44309" spans="8:8">
      <c r="H44309" t="str">
        <f t="shared" si="399"/>
        <v/>
      </c>
    </row>
    <row r="44310" spans="8:8">
      <c r="H44310" t="str">
        <f t="shared" si="399"/>
        <v/>
      </c>
    </row>
    <row r="44311" spans="8:8">
      <c r="H44311" t="str">
        <f t="shared" si="399"/>
        <v/>
      </c>
    </row>
    <row r="44312" spans="8:8">
      <c r="H44312" t="str">
        <f t="shared" si="399"/>
        <v/>
      </c>
    </row>
    <row r="44313" spans="8:8">
      <c r="H44313" t="str">
        <f t="shared" si="399"/>
        <v/>
      </c>
    </row>
    <row r="44314" spans="8:8">
      <c r="H44314" t="str">
        <f t="shared" si="399"/>
        <v/>
      </c>
    </row>
    <row r="44315" spans="8:8">
      <c r="H44315" t="str">
        <f t="shared" si="399"/>
        <v/>
      </c>
    </row>
    <row r="44316" spans="8:8">
      <c r="H44316" t="str">
        <f t="shared" si="399"/>
        <v/>
      </c>
    </row>
    <row r="44317" spans="8:8">
      <c r="H44317" t="str">
        <f t="shared" si="399"/>
        <v/>
      </c>
    </row>
    <row r="44318" spans="8:8">
      <c r="H44318" t="str">
        <f t="shared" si="399"/>
        <v/>
      </c>
    </row>
    <row r="44319" spans="8:8">
      <c r="H44319" t="str">
        <f t="shared" si="399"/>
        <v/>
      </c>
    </row>
    <row r="44320" spans="8:8">
      <c r="H44320" t="str">
        <f t="shared" si="399"/>
        <v/>
      </c>
    </row>
    <row r="44321" spans="8:8">
      <c r="H44321" t="str">
        <f t="shared" si="399"/>
        <v/>
      </c>
    </row>
    <row r="44322" spans="8:8">
      <c r="H44322" t="str">
        <f t="shared" ref="H44322:H44385" si="400">_xlfn.TEXTJOIN(", ", TRUE, G44322:G44322)</f>
        <v/>
      </c>
    </row>
    <row r="44323" spans="8:8">
      <c r="H44323" t="str">
        <f t="shared" si="400"/>
        <v/>
      </c>
    </row>
    <row r="44324" spans="8:8">
      <c r="H44324" t="str">
        <f t="shared" si="400"/>
        <v/>
      </c>
    </row>
    <row r="44325" spans="8:8">
      <c r="H44325" t="str">
        <f t="shared" si="400"/>
        <v/>
      </c>
    </row>
    <row r="44326" spans="8:8">
      <c r="H44326" t="str">
        <f t="shared" si="400"/>
        <v/>
      </c>
    </row>
    <row r="44327" spans="8:8">
      <c r="H44327" t="str">
        <f t="shared" si="400"/>
        <v/>
      </c>
    </row>
    <row r="44328" spans="8:8">
      <c r="H44328" t="str">
        <f t="shared" si="400"/>
        <v/>
      </c>
    </row>
    <row r="44329" spans="8:8">
      <c r="H44329" t="str">
        <f t="shared" si="400"/>
        <v/>
      </c>
    </row>
    <row r="44330" spans="8:8">
      <c r="H44330" t="str">
        <f t="shared" si="400"/>
        <v/>
      </c>
    </row>
    <row r="44331" spans="8:8">
      <c r="H44331" t="str">
        <f t="shared" si="400"/>
        <v/>
      </c>
    </row>
    <row r="44332" spans="8:8">
      <c r="H44332" t="str">
        <f t="shared" si="400"/>
        <v/>
      </c>
    </row>
    <row r="44333" spans="8:8">
      <c r="H44333" t="str">
        <f t="shared" si="400"/>
        <v/>
      </c>
    </row>
    <row r="44334" spans="8:8">
      <c r="H44334" t="str">
        <f t="shared" si="400"/>
        <v/>
      </c>
    </row>
    <row r="44335" spans="8:8">
      <c r="H44335" t="str">
        <f t="shared" si="400"/>
        <v/>
      </c>
    </row>
    <row r="44336" spans="8:8">
      <c r="H44336" t="str">
        <f t="shared" si="400"/>
        <v/>
      </c>
    </row>
    <row r="44337" spans="8:8">
      <c r="H44337" t="str">
        <f t="shared" si="400"/>
        <v/>
      </c>
    </row>
    <row r="44338" spans="8:8">
      <c r="H44338" t="str">
        <f t="shared" si="400"/>
        <v/>
      </c>
    </row>
    <row r="44339" spans="8:8">
      <c r="H44339" t="str">
        <f t="shared" si="400"/>
        <v/>
      </c>
    </row>
    <row r="44340" spans="8:8">
      <c r="H44340" t="str">
        <f t="shared" si="400"/>
        <v/>
      </c>
    </row>
    <row r="44341" spans="8:8">
      <c r="H44341" t="str">
        <f t="shared" si="400"/>
        <v/>
      </c>
    </row>
    <row r="44342" spans="8:8">
      <c r="H44342" t="str">
        <f t="shared" si="400"/>
        <v/>
      </c>
    </row>
    <row r="44343" spans="8:8">
      <c r="H44343" t="str">
        <f t="shared" si="400"/>
        <v/>
      </c>
    </row>
    <row r="44344" spans="8:8">
      <c r="H44344" t="str">
        <f t="shared" si="400"/>
        <v/>
      </c>
    </row>
    <row r="44345" spans="8:8">
      <c r="H44345" t="str">
        <f t="shared" si="400"/>
        <v/>
      </c>
    </row>
    <row r="44346" spans="8:8">
      <c r="H44346" t="str">
        <f t="shared" si="400"/>
        <v/>
      </c>
    </row>
    <row r="44347" spans="8:8">
      <c r="H44347" t="str">
        <f t="shared" si="400"/>
        <v/>
      </c>
    </row>
    <row r="44348" spans="8:8">
      <c r="H44348" t="str">
        <f t="shared" si="400"/>
        <v/>
      </c>
    </row>
    <row r="44349" spans="8:8">
      <c r="H44349" t="str">
        <f t="shared" si="400"/>
        <v/>
      </c>
    </row>
    <row r="44350" spans="8:8">
      <c r="H44350" t="str">
        <f t="shared" si="400"/>
        <v/>
      </c>
    </row>
    <row r="44351" spans="8:8">
      <c r="H44351" t="str">
        <f t="shared" si="400"/>
        <v/>
      </c>
    </row>
    <row r="44352" spans="8:8">
      <c r="H44352" t="str">
        <f t="shared" si="400"/>
        <v/>
      </c>
    </row>
    <row r="44353" spans="8:8">
      <c r="H44353" t="str">
        <f t="shared" si="400"/>
        <v/>
      </c>
    </row>
    <row r="44354" spans="8:8">
      <c r="H44354" t="str">
        <f t="shared" si="400"/>
        <v/>
      </c>
    </row>
    <row r="44355" spans="8:8">
      <c r="H44355" t="str">
        <f t="shared" si="400"/>
        <v/>
      </c>
    </row>
    <row r="44356" spans="8:8">
      <c r="H44356" t="str">
        <f t="shared" si="400"/>
        <v/>
      </c>
    </row>
    <row r="44357" spans="8:8">
      <c r="H44357" t="str">
        <f t="shared" si="400"/>
        <v/>
      </c>
    </row>
    <row r="44358" spans="8:8">
      <c r="H44358" t="str">
        <f t="shared" si="400"/>
        <v/>
      </c>
    </row>
    <row r="44359" spans="8:8">
      <c r="H44359" t="str">
        <f t="shared" si="400"/>
        <v/>
      </c>
    </row>
    <row r="44360" spans="8:8">
      <c r="H44360" t="str">
        <f t="shared" si="400"/>
        <v/>
      </c>
    </row>
    <row r="44361" spans="8:8">
      <c r="H44361" t="str">
        <f t="shared" si="400"/>
        <v/>
      </c>
    </row>
    <row r="44362" spans="8:8">
      <c r="H44362" t="str">
        <f t="shared" si="400"/>
        <v/>
      </c>
    </row>
    <row r="44363" spans="8:8">
      <c r="H44363" t="str">
        <f t="shared" si="400"/>
        <v/>
      </c>
    </row>
    <row r="44364" spans="8:8">
      <c r="H44364" t="str">
        <f t="shared" si="400"/>
        <v/>
      </c>
    </row>
    <row r="44365" spans="8:8">
      <c r="H44365" t="str">
        <f t="shared" si="400"/>
        <v/>
      </c>
    </row>
    <row r="44366" spans="8:8">
      <c r="H44366" t="str">
        <f t="shared" si="400"/>
        <v/>
      </c>
    </row>
    <row r="44367" spans="8:8">
      <c r="H44367" t="str">
        <f t="shared" si="400"/>
        <v/>
      </c>
    </row>
    <row r="44368" spans="8:8">
      <c r="H44368" t="str">
        <f t="shared" si="400"/>
        <v/>
      </c>
    </row>
    <row r="44369" spans="8:8">
      <c r="H44369" t="str">
        <f t="shared" si="400"/>
        <v/>
      </c>
    </row>
    <row r="44370" spans="8:8">
      <c r="H44370" t="str">
        <f t="shared" si="400"/>
        <v/>
      </c>
    </row>
    <row r="44371" spans="8:8">
      <c r="H44371" t="str">
        <f t="shared" si="400"/>
        <v/>
      </c>
    </row>
    <row r="44372" spans="8:8">
      <c r="H44372" t="str">
        <f t="shared" si="400"/>
        <v/>
      </c>
    </row>
    <row r="44373" spans="8:8">
      <c r="H44373" t="str">
        <f t="shared" si="400"/>
        <v/>
      </c>
    </row>
    <row r="44374" spans="8:8">
      <c r="H44374" t="str">
        <f t="shared" si="400"/>
        <v/>
      </c>
    </row>
    <row r="44375" spans="8:8">
      <c r="H44375" t="str">
        <f t="shared" si="400"/>
        <v/>
      </c>
    </row>
    <row r="44376" spans="8:8">
      <c r="H44376" t="str">
        <f t="shared" si="400"/>
        <v/>
      </c>
    </row>
    <row r="44377" spans="8:8">
      <c r="H44377" t="str">
        <f t="shared" si="400"/>
        <v/>
      </c>
    </row>
    <row r="44378" spans="8:8">
      <c r="H44378" t="str">
        <f t="shared" si="400"/>
        <v/>
      </c>
    </row>
    <row r="44379" spans="8:8">
      <c r="H44379" t="str">
        <f t="shared" si="400"/>
        <v/>
      </c>
    </row>
    <row r="44380" spans="8:8">
      <c r="H44380" t="str">
        <f t="shared" si="400"/>
        <v/>
      </c>
    </row>
    <row r="44381" spans="8:8">
      <c r="H44381" t="str">
        <f t="shared" si="400"/>
        <v/>
      </c>
    </row>
    <row r="44382" spans="8:8">
      <c r="H44382" t="str">
        <f t="shared" si="400"/>
        <v/>
      </c>
    </row>
    <row r="44383" spans="8:8">
      <c r="H44383" t="str">
        <f t="shared" si="400"/>
        <v/>
      </c>
    </row>
    <row r="44384" spans="8:8">
      <c r="H44384" t="str">
        <f t="shared" si="400"/>
        <v/>
      </c>
    </row>
    <row r="44385" spans="8:8">
      <c r="H44385" t="str">
        <f t="shared" si="400"/>
        <v/>
      </c>
    </row>
    <row r="44386" spans="8:8">
      <c r="H44386" t="str">
        <f t="shared" ref="H44386:H44449" si="401">_xlfn.TEXTJOIN(", ", TRUE, G44386:G44386)</f>
        <v/>
      </c>
    </row>
    <row r="44387" spans="8:8">
      <c r="H44387" t="str">
        <f t="shared" si="401"/>
        <v/>
      </c>
    </row>
    <row r="44388" spans="8:8">
      <c r="H44388" t="str">
        <f t="shared" si="401"/>
        <v/>
      </c>
    </row>
    <row r="44389" spans="8:8">
      <c r="H44389" t="str">
        <f t="shared" si="401"/>
        <v/>
      </c>
    </row>
    <row r="44390" spans="8:8">
      <c r="H44390" t="str">
        <f t="shared" si="401"/>
        <v/>
      </c>
    </row>
    <row r="44391" spans="8:8">
      <c r="H44391" t="str">
        <f t="shared" si="401"/>
        <v/>
      </c>
    </row>
    <row r="44392" spans="8:8">
      <c r="H44392" t="str">
        <f t="shared" si="401"/>
        <v/>
      </c>
    </row>
    <row r="44393" spans="8:8">
      <c r="H44393" t="str">
        <f t="shared" si="401"/>
        <v/>
      </c>
    </row>
    <row r="44394" spans="8:8">
      <c r="H44394" t="str">
        <f t="shared" si="401"/>
        <v/>
      </c>
    </row>
    <row r="44395" spans="8:8">
      <c r="H44395" t="str">
        <f t="shared" si="401"/>
        <v/>
      </c>
    </row>
    <row r="44396" spans="8:8">
      <c r="H44396" t="str">
        <f t="shared" si="401"/>
        <v/>
      </c>
    </row>
    <row r="44397" spans="8:8">
      <c r="H44397" t="str">
        <f t="shared" si="401"/>
        <v/>
      </c>
    </row>
    <row r="44398" spans="8:8">
      <c r="H44398" t="str">
        <f t="shared" si="401"/>
        <v/>
      </c>
    </row>
    <row r="44399" spans="8:8">
      <c r="H44399" t="str">
        <f t="shared" si="401"/>
        <v/>
      </c>
    </row>
    <row r="44400" spans="8:8">
      <c r="H44400" t="str">
        <f t="shared" si="401"/>
        <v/>
      </c>
    </row>
    <row r="44401" spans="8:8">
      <c r="H44401" t="str">
        <f t="shared" si="401"/>
        <v/>
      </c>
    </row>
    <row r="44402" spans="8:8">
      <c r="H44402" t="str">
        <f t="shared" si="401"/>
        <v/>
      </c>
    </row>
    <row r="44403" spans="8:8">
      <c r="H44403" t="str">
        <f t="shared" si="401"/>
        <v/>
      </c>
    </row>
    <row r="44404" spans="8:8">
      <c r="H44404" t="str">
        <f t="shared" si="401"/>
        <v/>
      </c>
    </row>
    <row r="44405" spans="8:8">
      <c r="H44405" t="str">
        <f t="shared" si="401"/>
        <v/>
      </c>
    </row>
    <row r="44406" spans="8:8">
      <c r="H44406" t="str">
        <f t="shared" si="401"/>
        <v/>
      </c>
    </row>
    <row r="44407" spans="8:8">
      <c r="H44407" t="str">
        <f t="shared" si="401"/>
        <v/>
      </c>
    </row>
    <row r="44408" spans="8:8">
      <c r="H44408" t="str">
        <f t="shared" si="401"/>
        <v/>
      </c>
    </row>
    <row r="44409" spans="8:8">
      <c r="H44409" t="str">
        <f t="shared" si="401"/>
        <v/>
      </c>
    </row>
    <row r="44410" spans="8:8">
      <c r="H44410" t="str">
        <f t="shared" si="401"/>
        <v/>
      </c>
    </row>
    <row r="44411" spans="8:8">
      <c r="H44411" t="str">
        <f t="shared" si="401"/>
        <v/>
      </c>
    </row>
    <row r="44412" spans="8:8">
      <c r="H44412" t="str">
        <f t="shared" si="401"/>
        <v/>
      </c>
    </row>
    <row r="44413" spans="8:8">
      <c r="H44413" t="str">
        <f t="shared" si="401"/>
        <v/>
      </c>
    </row>
    <row r="44414" spans="8:8">
      <c r="H44414" t="str">
        <f t="shared" si="401"/>
        <v/>
      </c>
    </row>
    <row r="44415" spans="8:8">
      <c r="H44415" t="str">
        <f t="shared" si="401"/>
        <v/>
      </c>
    </row>
    <row r="44416" spans="8:8">
      <c r="H44416" t="str">
        <f t="shared" si="401"/>
        <v/>
      </c>
    </row>
    <row r="44417" spans="8:8">
      <c r="H44417" t="str">
        <f t="shared" si="401"/>
        <v/>
      </c>
    </row>
    <row r="44418" spans="8:8">
      <c r="H44418" t="str">
        <f t="shared" si="401"/>
        <v/>
      </c>
    </row>
    <row r="44419" spans="8:8">
      <c r="H44419" t="str">
        <f t="shared" si="401"/>
        <v/>
      </c>
    </row>
    <row r="44420" spans="8:8">
      <c r="H44420" t="str">
        <f t="shared" si="401"/>
        <v/>
      </c>
    </row>
    <row r="44421" spans="8:8">
      <c r="H44421" t="str">
        <f t="shared" si="401"/>
        <v/>
      </c>
    </row>
    <row r="44422" spans="8:8">
      <c r="H44422" t="str">
        <f t="shared" si="401"/>
        <v/>
      </c>
    </row>
    <row r="44423" spans="8:8">
      <c r="H44423" t="str">
        <f t="shared" si="401"/>
        <v/>
      </c>
    </row>
    <row r="44424" spans="8:8">
      <c r="H44424" t="str">
        <f t="shared" si="401"/>
        <v/>
      </c>
    </row>
    <row r="44425" spans="8:8">
      <c r="H44425" t="str">
        <f t="shared" si="401"/>
        <v/>
      </c>
    </row>
    <row r="44426" spans="8:8">
      <c r="H44426" t="str">
        <f t="shared" si="401"/>
        <v/>
      </c>
    </row>
    <row r="44427" spans="8:8">
      <c r="H44427" t="str">
        <f t="shared" si="401"/>
        <v/>
      </c>
    </row>
    <row r="44428" spans="8:8">
      <c r="H44428" t="str">
        <f t="shared" si="401"/>
        <v/>
      </c>
    </row>
    <row r="44429" spans="8:8">
      <c r="H44429" t="str">
        <f t="shared" si="401"/>
        <v/>
      </c>
    </row>
    <row r="44430" spans="8:8">
      <c r="H44430" t="str">
        <f t="shared" si="401"/>
        <v/>
      </c>
    </row>
    <row r="44431" spans="8:8">
      <c r="H44431" t="str">
        <f t="shared" si="401"/>
        <v/>
      </c>
    </row>
    <row r="44432" spans="8:8">
      <c r="H44432" t="str">
        <f t="shared" si="401"/>
        <v/>
      </c>
    </row>
    <row r="44433" spans="8:8">
      <c r="H44433" t="str">
        <f t="shared" si="401"/>
        <v/>
      </c>
    </row>
    <row r="44434" spans="8:8">
      <c r="H44434" t="str">
        <f t="shared" si="401"/>
        <v/>
      </c>
    </row>
    <row r="44435" spans="8:8">
      <c r="H44435" t="str">
        <f t="shared" si="401"/>
        <v/>
      </c>
    </row>
    <row r="44436" spans="8:8">
      <c r="H44436" t="str">
        <f t="shared" si="401"/>
        <v/>
      </c>
    </row>
    <row r="44437" spans="8:8">
      <c r="H44437" t="str">
        <f t="shared" si="401"/>
        <v/>
      </c>
    </row>
    <row r="44438" spans="8:8">
      <c r="H44438" t="str">
        <f t="shared" si="401"/>
        <v/>
      </c>
    </row>
    <row r="44439" spans="8:8">
      <c r="H44439" t="str">
        <f t="shared" si="401"/>
        <v/>
      </c>
    </row>
    <row r="44440" spans="8:8">
      <c r="H44440" t="str">
        <f t="shared" si="401"/>
        <v/>
      </c>
    </row>
    <row r="44441" spans="8:8">
      <c r="H44441" t="str">
        <f t="shared" si="401"/>
        <v/>
      </c>
    </row>
    <row r="44442" spans="8:8">
      <c r="H44442" t="str">
        <f t="shared" si="401"/>
        <v/>
      </c>
    </row>
    <row r="44443" spans="8:8">
      <c r="H44443" t="str">
        <f t="shared" si="401"/>
        <v/>
      </c>
    </row>
    <row r="44444" spans="8:8">
      <c r="H44444" t="str">
        <f t="shared" si="401"/>
        <v/>
      </c>
    </row>
    <row r="44445" spans="8:8">
      <c r="H44445" t="str">
        <f t="shared" si="401"/>
        <v/>
      </c>
    </row>
    <row r="44446" spans="8:8">
      <c r="H44446" t="str">
        <f t="shared" si="401"/>
        <v/>
      </c>
    </row>
    <row r="44447" spans="8:8">
      <c r="H44447" t="str">
        <f t="shared" si="401"/>
        <v/>
      </c>
    </row>
    <row r="44448" spans="8:8">
      <c r="H44448" t="str">
        <f t="shared" si="401"/>
        <v/>
      </c>
    </row>
    <row r="44449" spans="8:8">
      <c r="H44449" t="str">
        <f t="shared" si="401"/>
        <v/>
      </c>
    </row>
    <row r="44450" spans="8:8">
      <c r="H44450" t="str">
        <f t="shared" ref="H44450:H44513" si="402">_xlfn.TEXTJOIN(", ", TRUE, G44450:G44450)</f>
        <v/>
      </c>
    </row>
    <row r="44451" spans="8:8">
      <c r="H44451" t="str">
        <f t="shared" si="402"/>
        <v/>
      </c>
    </row>
    <row r="44452" spans="8:8">
      <c r="H44452" t="str">
        <f t="shared" si="402"/>
        <v/>
      </c>
    </row>
    <row r="44453" spans="8:8">
      <c r="H44453" t="str">
        <f t="shared" si="402"/>
        <v/>
      </c>
    </row>
    <row r="44454" spans="8:8">
      <c r="H44454" t="str">
        <f t="shared" si="402"/>
        <v/>
      </c>
    </row>
    <row r="44455" spans="8:8">
      <c r="H44455" t="str">
        <f t="shared" si="402"/>
        <v/>
      </c>
    </row>
    <row r="44456" spans="8:8">
      <c r="H44456" t="str">
        <f t="shared" si="402"/>
        <v/>
      </c>
    </row>
    <row r="44457" spans="8:8">
      <c r="H44457" t="str">
        <f t="shared" si="402"/>
        <v/>
      </c>
    </row>
    <row r="44458" spans="8:8">
      <c r="H44458" t="str">
        <f t="shared" si="402"/>
        <v/>
      </c>
    </row>
    <row r="44459" spans="8:8">
      <c r="H44459" t="str">
        <f t="shared" si="402"/>
        <v/>
      </c>
    </row>
    <row r="44460" spans="8:8">
      <c r="H44460" t="str">
        <f t="shared" si="402"/>
        <v/>
      </c>
    </row>
    <row r="44461" spans="8:8">
      <c r="H44461" t="str">
        <f t="shared" si="402"/>
        <v/>
      </c>
    </row>
    <row r="44462" spans="8:8">
      <c r="H44462" t="str">
        <f t="shared" si="402"/>
        <v/>
      </c>
    </row>
    <row r="44463" spans="8:8">
      <c r="H44463" t="str">
        <f t="shared" si="402"/>
        <v/>
      </c>
    </row>
    <row r="44464" spans="8:8">
      <c r="H44464" t="str">
        <f t="shared" si="402"/>
        <v/>
      </c>
    </row>
    <row r="44465" spans="8:8">
      <c r="H44465" t="str">
        <f t="shared" si="402"/>
        <v/>
      </c>
    </row>
    <row r="44466" spans="8:8">
      <c r="H44466" t="str">
        <f t="shared" si="402"/>
        <v/>
      </c>
    </row>
    <row r="44467" spans="8:8">
      <c r="H44467" t="str">
        <f t="shared" si="402"/>
        <v/>
      </c>
    </row>
    <row r="44468" spans="8:8">
      <c r="H44468" t="str">
        <f t="shared" si="402"/>
        <v/>
      </c>
    </row>
    <row r="44469" spans="8:8">
      <c r="H44469" t="str">
        <f t="shared" si="402"/>
        <v/>
      </c>
    </row>
    <row r="44470" spans="8:8">
      <c r="H44470" t="str">
        <f t="shared" si="402"/>
        <v/>
      </c>
    </row>
    <row r="44471" spans="8:8">
      <c r="H44471" t="str">
        <f t="shared" si="402"/>
        <v/>
      </c>
    </row>
    <row r="44472" spans="8:8">
      <c r="H44472" t="str">
        <f t="shared" si="402"/>
        <v/>
      </c>
    </row>
    <row r="44473" spans="8:8">
      <c r="H44473" t="str">
        <f t="shared" si="402"/>
        <v/>
      </c>
    </row>
    <row r="44474" spans="8:8">
      <c r="H44474" t="str">
        <f t="shared" si="402"/>
        <v/>
      </c>
    </row>
    <row r="44475" spans="8:8">
      <c r="H44475" t="str">
        <f t="shared" si="402"/>
        <v/>
      </c>
    </row>
    <row r="44476" spans="8:8">
      <c r="H44476" t="str">
        <f t="shared" si="402"/>
        <v/>
      </c>
    </row>
    <row r="44477" spans="8:8">
      <c r="H44477" t="str">
        <f t="shared" si="402"/>
        <v/>
      </c>
    </row>
    <row r="44478" spans="8:8">
      <c r="H44478" t="str">
        <f t="shared" si="402"/>
        <v/>
      </c>
    </row>
    <row r="44479" spans="8:8">
      <c r="H44479" t="str">
        <f t="shared" si="402"/>
        <v/>
      </c>
    </row>
    <row r="44480" spans="8:8">
      <c r="H44480" t="str">
        <f t="shared" si="402"/>
        <v/>
      </c>
    </row>
    <row r="44481" spans="8:8">
      <c r="H44481" t="str">
        <f t="shared" si="402"/>
        <v/>
      </c>
    </row>
    <row r="44482" spans="8:8">
      <c r="H44482" t="str">
        <f t="shared" si="402"/>
        <v/>
      </c>
    </row>
    <row r="44483" spans="8:8">
      <c r="H44483" t="str">
        <f t="shared" si="402"/>
        <v/>
      </c>
    </row>
    <row r="44484" spans="8:8">
      <c r="H44484" t="str">
        <f t="shared" si="402"/>
        <v/>
      </c>
    </row>
    <row r="44485" spans="8:8">
      <c r="H44485" t="str">
        <f t="shared" si="402"/>
        <v/>
      </c>
    </row>
    <row r="44486" spans="8:8">
      <c r="H44486" t="str">
        <f t="shared" si="402"/>
        <v/>
      </c>
    </row>
    <row r="44487" spans="8:8">
      <c r="H44487" t="str">
        <f t="shared" si="402"/>
        <v/>
      </c>
    </row>
    <row r="44488" spans="8:8">
      <c r="H44488" t="str">
        <f t="shared" si="402"/>
        <v/>
      </c>
    </row>
    <row r="44489" spans="8:8">
      <c r="H44489" t="str">
        <f t="shared" si="402"/>
        <v/>
      </c>
    </row>
    <row r="44490" spans="8:8">
      <c r="H44490" t="str">
        <f t="shared" si="402"/>
        <v/>
      </c>
    </row>
    <row r="44491" spans="8:8">
      <c r="H44491" t="str">
        <f t="shared" si="402"/>
        <v/>
      </c>
    </row>
    <row r="44492" spans="8:8">
      <c r="H44492" t="str">
        <f t="shared" si="402"/>
        <v/>
      </c>
    </row>
    <row r="44493" spans="8:8">
      <c r="H44493" t="str">
        <f t="shared" si="402"/>
        <v/>
      </c>
    </row>
    <row r="44494" spans="8:8">
      <c r="H44494" t="str">
        <f t="shared" si="402"/>
        <v/>
      </c>
    </row>
    <row r="44495" spans="8:8">
      <c r="H44495" t="str">
        <f t="shared" si="402"/>
        <v/>
      </c>
    </row>
    <row r="44496" spans="8:8">
      <c r="H44496" t="str">
        <f t="shared" si="402"/>
        <v/>
      </c>
    </row>
    <row r="44497" spans="8:8">
      <c r="H44497" t="str">
        <f t="shared" si="402"/>
        <v/>
      </c>
    </row>
    <row r="44498" spans="8:8">
      <c r="H44498" t="str">
        <f t="shared" si="402"/>
        <v/>
      </c>
    </row>
    <row r="44499" spans="8:8">
      <c r="H44499" t="str">
        <f t="shared" si="402"/>
        <v/>
      </c>
    </row>
    <row r="44500" spans="8:8">
      <c r="H44500" t="str">
        <f t="shared" si="402"/>
        <v/>
      </c>
    </row>
    <row r="44501" spans="8:8">
      <c r="H44501" t="str">
        <f t="shared" si="402"/>
        <v/>
      </c>
    </row>
    <row r="44502" spans="8:8">
      <c r="H44502" t="str">
        <f t="shared" si="402"/>
        <v/>
      </c>
    </row>
    <row r="44503" spans="8:8">
      <c r="H44503" t="str">
        <f t="shared" si="402"/>
        <v/>
      </c>
    </row>
    <row r="44504" spans="8:8">
      <c r="H44504" t="str">
        <f t="shared" si="402"/>
        <v/>
      </c>
    </row>
    <row r="44505" spans="8:8">
      <c r="H44505" t="str">
        <f t="shared" si="402"/>
        <v/>
      </c>
    </row>
    <row r="44506" spans="8:8">
      <c r="H44506" t="str">
        <f t="shared" si="402"/>
        <v/>
      </c>
    </row>
    <row r="44507" spans="8:8">
      <c r="H44507" t="str">
        <f t="shared" si="402"/>
        <v/>
      </c>
    </row>
    <row r="44508" spans="8:8">
      <c r="H44508" t="str">
        <f t="shared" si="402"/>
        <v/>
      </c>
    </row>
    <row r="44509" spans="8:8">
      <c r="H44509" t="str">
        <f t="shared" si="402"/>
        <v/>
      </c>
    </row>
    <row r="44510" spans="8:8">
      <c r="H44510" t="str">
        <f t="shared" si="402"/>
        <v/>
      </c>
    </row>
    <row r="44511" spans="8:8">
      <c r="H44511" t="str">
        <f t="shared" si="402"/>
        <v/>
      </c>
    </row>
    <row r="44512" spans="8:8">
      <c r="H44512" t="str">
        <f t="shared" si="402"/>
        <v/>
      </c>
    </row>
    <row r="44513" spans="8:8">
      <c r="H44513" t="str">
        <f t="shared" si="402"/>
        <v/>
      </c>
    </row>
    <row r="44514" spans="8:8">
      <c r="H44514" t="str">
        <f t="shared" ref="H44514:H44577" si="403">_xlfn.TEXTJOIN(", ", TRUE, G44514:G44514)</f>
        <v/>
      </c>
    </row>
    <row r="44515" spans="8:8">
      <c r="H44515" t="str">
        <f t="shared" si="403"/>
        <v/>
      </c>
    </row>
    <row r="44516" spans="8:8">
      <c r="H44516" t="str">
        <f t="shared" si="403"/>
        <v/>
      </c>
    </row>
    <row r="44517" spans="8:8">
      <c r="H44517" t="str">
        <f t="shared" si="403"/>
        <v/>
      </c>
    </row>
    <row r="44518" spans="8:8">
      <c r="H44518" t="str">
        <f t="shared" si="403"/>
        <v/>
      </c>
    </row>
    <row r="44519" spans="8:8">
      <c r="H44519" t="str">
        <f t="shared" si="403"/>
        <v/>
      </c>
    </row>
    <row r="44520" spans="8:8">
      <c r="H44520" t="str">
        <f t="shared" si="403"/>
        <v/>
      </c>
    </row>
    <row r="44521" spans="8:8">
      <c r="H44521" t="str">
        <f t="shared" si="403"/>
        <v/>
      </c>
    </row>
    <row r="44522" spans="8:8">
      <c r="H44522" t="str">
        <f t="shared" si="403"/>
        <v/>
      </c>
    </row>
    <row r="44523" spans="8:8">
      <c r="H44523" t="str">
        <f t="shared" si="403"/>
        <v/>
      </c>
    </row>
    <row r="44524" spans="8:8">
      <c r="H44524" t="str">
        <f t="shared" si="403"/>
        <v/>
      </c>
    </row>
    <row r="44525" spans="8:8">
      <c r="H44525" t="str">
        <f t="shared" si="403"/>
        <v/>
      </c>
    </row>
    <row r="44526" spans="8:8">
      <c r="H44526" t="str">
        <f t="shared" si="403"/>
        <v/>
      </c>
    </row>
    <row r="44527" spans="8:8">
      <c r="H44527" t="str">
        <f t="shared" si="403"/>
        <v/>
      </c>
    </row>
    <row r="44528" spans="8:8">
      <c r="H44528" t="str">
        <f t="shared" si="403"/>
        <v/>
      </c>
    </row>
    <row r="44529" spans="8:8">
      <c r="H44529" t="str">
        <f t="shared" si="403"/>
        <v/>
      </c>
    </row>
    <row r="44530" spans="8:8">
      <c r="H44530" t="str">
        <f t="shared" si="403"/>
        <v/>
      </c>
    </row>
    <row r="44531" spans="8:8">
      <c r="H44531" t="str">
        <f t="shared" si="403"/>
        <v/>
      </c>
    </row>
    <row r="44532" spans="8:8">
      <c r="H44532" t="str">
        <f t="shared" si="403"/>
        <v/>
      </c>
    </row>
    <row r="44533" spans="8:8">
      <c r="H44533" t="str">
        <f t="shared" si="403"/>
        <v/>
      </c>
    </row>
    <row r="44534" spans="8:8">
      <c r="H44534" t="str">
        <f t="shared" si="403"/>
        <v/>
      </c>
    </row>
    <row r="44535" spans="8:8">
      <c r="H44535" t="str">
        <f t="shared" si="403"/>
        <v/>
      </c>
    </row>
    <row r="44536" spans="8:8">
      <c r="H44536" t="str">
        <f t="shared" si="403"/>
        <v/>
      </c>
    </row>
    <row r="44537" spans="8:8">
      <c r="H44537" t="str">
        <f t="shared" si="403"/>
        <v/>
      </c>
    </row>
    <row r="44538" spans="8:8">
      <c r="H44538" t="str">
        <f t="shared" si="403"/>
        <v/>
      </c>
    </row>
    <row r="44539" spans="8:8">
      <c r="H44539" t="str">
        <f t="shared" si="403"/>
        <v/>
      </c>
    </row>
    <row r="44540" spans="8:8">
      <c r="H44540" t="str">
        <f t="shared" si="403"/>
        <v/>
      </c>
    </row>
    <row r="44541" spans="8:8">
      <c r="H44541" t="str">
        <f t="shared" si="403"/>
        <v/>
      </c>
    </row>
    <row r="44542" spans="8:8">
      <c r="H44542" t="str">
        <f t="shared" si="403"/>
        <v/>
      </c>
    </row>
    <row r="44543" spans="8:8">
      <c r="H44543" t="str">
        <f t="shared" si="403"/>
        <v/>
      </c>
    </row>
    <row r="44544" spans="8:8">
      <c r="H44544" t="str">
        <f t="shared" si="403"/>
        <v/>
      </c>
    </row>
    <row r="44545" spans="8:8">
      <c r="H44545" t="str">
        <f t="shared" si="403"/>
        <v/>
      </c>
    </row>
    <row r="44546" spans="8:8">
      <c r="H44546" t="str">
        <f t="shared" si="403"/>
        <v/>
      </c>
    </row>
    <row r="44547" spans="8:8">
      <c r="H44547" t="str">
        <f t="shared" si="403"/>
        <v/>
      </c>
    </row>
    <row r="44548" spans="8:8">
      <c r="H44548" t="str">
        <f t="shared" si="403"/>
        <v/>
      </c>
    </row>
    <row r="44549" spans="8:8">
      <c r="H44549" t="str">
        <f t="shared" si="403"/>
        <v/>
      </c>
    </row>
    <row r="44550" spans="8:8">
      <c r="H44550" t="str">
        <f t="shared" si="403"/>
        <v/>
      </c>
    </row>
    <row r="44551" spans="8:8">
      <c r="H44551" t="str">
        <f t="shared" si="403"/>
        <v/>
      </c>
    </row>
    <row r="44552" spans="8:8">
      <c r="H44552" t="str">
        <f t="shared" si="403"/>
        <v/>
      </c>
    </row>
    <row r="44553" spans="8:8">
      <c r="H44553" t="str">
        <f t="shared" si="403"/>
        <v/>
      </c>
    </row>
    <row r="44554" spans="8:8">
      <c r="H44554" t="str">
        <f t="shared" si="403"/>
        <v/>
      </c>
    </row>
    <row r="44555" spans="8:8">
      <c r="H44555" t="str">
        <f t="shared" si="403"/>
        <v/>
      </c>
    </row>
    <row r="44556" spans="8:8">
      <c r="H44556" t="str">
        <f t="shared" si="403"/>
        <v/>
      </c>
    </row>
    <row r="44557" spans="8:8">
      <c r="H44557" t="str">
        <f t="shared" si="403"/>
        <v/>
      </c>
    </row>
    <row r="44558" spans="8:8">
      <c r="H44558" t="str">
        <f t="shared" si="403"/>
        <v/>
      </c>
    </row>
    <row r="44559" spans="8:8">
      <c r="H44559" t="str">
        <f t="shared" si="403"/>
        <v/>
      </c>
    </row>
    <row r="44560" spans="8:8">
      <c r="H44560" t="str">
        <f t="shared" si="403"/>
        <v/>
      </c>
    </row>
    <row r="44561" spans="8:8">
      <c r="H44561" t="str">
        <f t="shared" si="403"/>
        <v/>
      </c>
    </row>
    <row r="44562" spans="8:8">
      <c r="H44562" t="str">
        <f t="shared" si="403"/>
        <v/>
      </c>
    </row>
    <row r="44563" spans="8:8">
      <c r="H44563" t="str">
        <f t="shared" si="403"/>
        <v/>
      </c>
    </row>
    <row r="44564" spans="8:8">
      <c r="H44564" t="str">
        <f t="shared" si="403"/>
        <v/>
      </c>
    </row>
    <row r="44565" spans="8:8">
      <c r="H44565" t="str">
        <f t="shared" si="403"/>
        <v/>
      </c>
    </row>
    <row r="44566" spans="8:8">
      <c r="H44566" t="str">
        <f t="shared" si="403"/>
        <v/>
      </c>
    </row>
    <row r="44567" spans="8:8">
      <c r="H44567" t="str">
        <f t="shared" si="403"/>
        <v/>
      </c>
    </row>
    <row r="44568" spans="8:8">
      <c r="H44568" t="str">
        <f t="shared" si="403"/>
        <v/>
      </c>
    </row>
    <row r="44569" spans="8:8">
      <c r="H44569" t="str">
        <f t="shared" si="403"/>
        <v/>
      </c>
    </row>
    <row r="44570" spans="8:8">
      <c r="H44570" t="str">
        <f t="shared" si="403"/>
        <v/>
      </c>
    </row>
    <row r="44571" spans="8:8">
      <c r="H44571" t="str">
        <f t="shared" si="403"/>
        <v/>
      </c>
    </row>
    <row r="44572" spans="8:8">
      <c r="H44572" t="str">
        <f t="shared" si="403"/>
        <v/>
      </c>
    </row>
    <row r="44573" spans="8:8">
      <c r="H44573" t="str">
        <f t="shared" si="403"/>
        <v/>
      </c>
    </row>
    <row r="44574" spans="8:8">
      <c r="H44574" t="str">
        <f t="shared" si="403"/>
        <v/>
      </c>
    </row>
    <row r="44575" spans="8:8">
      <c r="H44575" t="str">
        <f t="shared" si="403"/>
        <v/>
      </c>
    </row>
    <row r="44576" spans="8:8">
      <c r="H44576" t="str">
        <f t="shared" si="403"/>
        <v/>
      </c>
    </row>
    <row r="44577" spans="8:8">
      <c r="H44577" t="str">
        <f t="shared" si="403"/>
        <v/>
      </c>
    </row>
    <row r="44578" spans="8:8">
      <c r="H44578" t="str">
        <f t="shared" ref="H44578:H44641" si="404">_xlfn.TEXTJOIN(", ", TRUE, G44578:G44578)</f>
        <v/>
      </c>
    </row>
    <row r="44579" spans="8:8">
      <c r="H44579" t="str">
        <f t="shared" si="404"/>
        <v/>
      </c>
    </row>
    <row r="44580" spans="8:8">
      <c r="H44580" t="str">
        <f t="shared" si="404"/>
        <v/>
      </c>
    </row>
    <row r="44581" spans="8:8">
      <c r="H44581" t="str">
        <f t="shared" si="404"/>
        <v/>
      </c>
    </row>
    <row r="44582" spans="8:8">
      <c r="H44582" t="str">
        <f t="shared" si="404"/>
        <v/>
      </c>
    </row>
    <row r="44583" spans="8:8">
      <c r="H44583" t="str">
        <f t="shared" si="404"/>
        <v/>
      </c>
    </row>
    <row r="44584" spans="8:8">
      <c r="H44584" t="str">
        <f t="shared" si="404"/>
        <v/>
      </c>
    </row>
    <row r="44585" spans="8:8">
      <c r="H44585" t="str">
        <f t="shared" si="404"/>
        <v/>
      </c>
    </row>
    <row r="44586" spans="8:8">
      <c r="H44586" t="str">
        <f t="shared" si="404"/>
        <v/>
      </c>
    </row>
    <row r="44587" spans="8:8">
      <c r="H44587" t="str">
        <f t="shared" si="404"/>
        <v/>
      </c>
    </row>
    <row r="44588" spans="8:8">
      <c r="H44588" t="str">
        <f t="shared" si="404"/>
        <v/>
      </c>
    </row>
    <row r="44589" spans="8:8">
      <c r="H44589" t="str">
        <f t="shared" si="404"/>
        <v/>
      </c>
    </row>
    <row r="44590" spans="8:8">
      <c r="H44590" t="str">
        <f t="shared" si="404"/>
        <v/>
      </c>
    </row>
    <row r="44591" spans="8:8">
      <c r="H44591" t="str">
        <f t="shared" si="404"/>
        <v/>
      </c>
    </row>
    <row r="44592" spans="8:8">
      <c r="H44592" t="str">
        <f t="shared" si="404"/>
        <v/>
      </c>
    </row>
    <row r="44593" spans="8:8">
      <c r="H44593" t="str">
        <f t="shared" si="404"/>
        <v/>
      </c>
    </row>
    <row r="44594" spans="8:8">
      <c r="H44594" t="str">
        <f t="shared" si="404"/>
        <v/>
      </c>
    </row>
    <row r="44595" spans="8:8">
      <c r="H44595" t="str">
        <f t="shared" si="404"/>
        <v/>
      </c>
    </row>
    <row r="44596" spans="8:8">
      <c r="H44596" t="str">
        <f t="shared" si="404"/>
        <v/>
      </c>
    </row>
    <row r="44597" spans="8:8">
      <c r="H44597" t="str">
        <f t="shared" si="404"/>
        <v/>
      </c>
    </row>
    <row r="44598" spans="8:8">
      <c r="H44598" t="str">
        <f t="shared" si="404"/>
        <v/>
      </c>
    </row>
    <row r="44599" spans="8:8">
      <c r="H44599" t="str">
        <f t="shared" si="404"/>
        <v/>
      </c>
    </row>
    <row r="44600" spans="8:8">
      <c r="H44600" t="str">
        <f t="shared" si="404"/>
        <v/>
      </c>
    </row>
    <row r="44601" spans="8:8">
      <c r="H44601" t="str">
        <f t="shared" si="404"/>
        <v/>
      </c>
    </row>
    <row r="44602" spans="8:8">
      <c r="H44602" t="str">
        <f t="shared" si="404"/>
        <v/>
      </c>
    </row>
    <row r="44603" spans="8:8">
      <c r="H44603" t="str">
        <f t="shared" si="404"/>
        <v/>
      </c>
    </row>
    <row r="44604" spans="8:8">
      <c r="H44604" t="str">
        <f t="shared" si="404"/>
        <v/>
      </c>
    </row>
    <row r="44605" spans="8:8">
      <c r="H44605" t="str">
        <f t="shared" si="404"/>
        <v/>
      </c>
    </row>
    <row r="44606" spans="8:8">
      <c r="H44606" t="str">
        <f t="shared" si="404"/>
        <v/>
      </c>
    </row>
    <row r="44607" spans="8:8">
      <c r="H44607" t="str">
        <f t="shared" si="404"/>
        <v/>
      </c>
    </row>
    <row r="44608" spans="8:8">
      <c r="H44608" t="str">
        <f t="shared" si="404"/>
        <v/>
      </c>
    </row>
    <row r="44609" spans="8:8">
      <c r="H44609" t="str">
        <f t="shared" si="404"/>
        <v/>
      </c>
    </row>
    <row r="44610" spans="8:8">
      <c r="H44610" t="str">
        <f t="shared" si="404"/>
        <v/>
      </c>
    </row>
    <row r="44611" spans="8:8">
      <c r="H44611" t="str">
        <f t="shared" si="404"/>
        <v/>
      </c>
    </row>
    <row r="44612" spans="8:8">
      <c r="H44612" t="str">
        <f t="shared" si="404"/>
        <v/>
      </c>
    </row>
    <row r="44613" spans="8:8">
      <c r="H44613" t="str">
        <f t="shared" si="404"/>
        <v/>
      </c>
    </row>
    <row r="44614" spans="8:8">
      <c r="H44614" t="str">
        <f t="shared" si="404"/>
        <v/>
      </c>
    </row>
    <row r="44615" spans="8:8">
      <c r="H44615" t="str">
        <f t="shared" si="404"/>
        <v/>
      </c>
    </row>
    <row r="44616" spans="8:8">
      <c r="H44616" t="str">
        <f t="shared" si="404"/>
        <v/>
      </c>
    </row>
    <row r="44617" spans="8:8">
      <c r="H44617" t="str">
        <f t="shared" si="404"/>
        <v/>
      </c>
    </row>
    <row r="44618" spans="8:8">
      <c r="H44618" t="str">
        <f t="shared" si="404"/>
        <v/>
      </c>
    </row>
    <row r="44619" spans="8:8">
      <c r="H44619" t="str">
        <f t="shared" si="404"/>
        <v/>
      </c>
    </row>
    <row r="44620" spans="8:8">
      <c r="H44620" t="str">
        <f t="shared" si="404"/>
        <v/>
      </c>
    </row>
    <row r="44621" spans="8:8">
      <c r="H44621" t="str">
        <f t="shared" si="404"/>
        <v/>
      </c>
    </row>
    <row r="44622" spans="8:8">
      <c r="H44622" t="str">
        <f t="shared" si="404"/>
        <v/>
      </c>
    </row>
    <row r="44623" spans="8:8">
      <c r="H44623" t="str">
        <f t="shared" si="404"/>
        <v/>
      </c>
    </row>
    <row r="44624" spans="8:8">
      <c r="H44624" t="str">
        <f t="shared" si="404"/>
        <v/>
      </c>
    </row>
    <row r="44625" spans="8:8">
      <c r="H44625" t="str">
        <f t="shared" si="404"/>
        <v/>
      </c>
    </row>
    <row r="44626" spans="8:8">
      <c r="H44626" t="str">
        <f t="shared" si="404"/>
        <v/>
      </c>
    </row>
    <row r="44627" spans="8:8">
      <c r="H44627" t="str">
        <f t="shared" si="404"/>
        <v/>
      </c>
    </row>
    <row r="44628" spans="8:8">
      <c r="H44628" t="str">
        <f t="shared" si="404"/>
        <v/>
      </c>
    </row>
    <row r="44629" spans="8:8">
      <c r="H44629" t="str">
        <f t="shared" si="404"/>
        <v/>
      </c>
    </row>
    <row r="44630" spans="8:8">
      <c r="H44630" t="str">
        <f t="shared" si="404"/>
        <v/>
      </c>
    </row>
    <row r="44631" spans="8:8">
      <c r="H44631" t="str">
        <f t="shared" si="404"/>
        <v/>
      </c>
    </row>
    <row r="44632" spans="8:8">
      <c r="H44632" t="str">
        <f t="shared" si="404"/>
        <v/>
      </c>
    </row>
    <row r="44633" spans="8:8">
      <c r="H44633" t="str">
        <f t="shared" si="404"/>
        <v/>
      </c>
    </row>
    <row r="44634" spans="8:8">
      <c r="H44634" t="str">
        <f t="shared" si="404"/>
        <v/>
      </c>
    </row>
    <row r="44635" spans="8:8">
      <c r="H44635" t="str">
        <f t="shared" si="404"/>
        <v/>
      </c>
    </row>
    <row r="44636" spans="8:8">
      <c r="H44636" t="str">
        <f t="shared" si="404"/>
        <v/>
      </c>
    </row>
    <row r="44637" spans="8:8">
      <c r="H44637" t="str">
        <f t="shared" si="404"/>
        <v/>
      </c>
    </row>
    <row r="44638" spans="8:8">
      <c r="H44638" t="str">
        <f t="shared" si="404"/>
        <v/>
      </c>
    </row>
    <row r="44639" spans="8:8">
      <c r="H44639" t="str">
        <f t="shared" si="404"/>
        <v/>
      </c>
    </row>
    <row r="44640" spans="8:8">
      <c r="H44640" t="str">
        <f t="shared" si="404"/>
        <v/>
      </c>
    </row>
    <row r="44641" spans="8:8">
      <c r="H44641" t="str">
        <f t="shared" si="404"/>
        <v/>
      </c>
    </row>
    <row r="44642" spans="8:8">
      <c r="H44642" t="str">
        <f t="shared" ref="H44642:H44705" si="405">_xlfn.TEXTJOIN(", ", TRUE, G44642:G44642)</f>
        <v/>
      </c>
    </row>
    <row r="44643" spans="8:8">
      <c r="H44643" t="str">
        <f t="shared" si="405"/>
        <v/>
      </c>
    </row>
    <row r="44644" spans="8:8">
      <c r="H44644" t="str">
        <f t="shared" si="405"/>
        <v/>
      </c>
    </row>
    <row r="44645" spans="8:8">
      <c r="H44645" t="str">
        <f t="shared" si="405"/>
        <v/>
      </c>
    </row>
    <row r="44646" spans="8:8">
      <c r="H44646" t="str">
        <f t="shared" si="405"/>
        <v/>
      </c>
    </row>
    <row r="44647" spans="8:8">
      <c r="H44647" t="str">
        <f t="shared" si="405"/>
        <v/>
      </c>
    </row>
    <row r="44648" spans="8:8">
      <c r="H44648" t="str">
        <f t="shared" si="405"/>
        <v/>
      </c>
    </row>
    <row r="44649" spans="8:8">
      <c r="H44649" t="str">
        <f t="shared" si="405"/>
        <v/>
      </c>
    </row>
    <row r="44650" spans="8:8">
      <c r="H44650" t="str">
        <f t="shared" si="405"/>
        <v/>
      </c>
    </row>
    <row r="44651" spans="8:8">
      <c r="H44651" t="str">
        <f t="shared" si="405"/>
        <v/>
      </c>
    </row>
    <row r="44652" spans="8:8">
      <c r="H44652" t="str">
        <f t="shared" si="405"/>
        <v/>
      </c>
    </row>
    <row r="44653" spans="8:8">
      <c r="H44653" t="str">
        <f t="shared" si="405"/>
        <v/>
      </c>
    </row>
    <row r="44654" spans="8:8">
      <c r="H44654" t="str">
        <f t="shared" si="405"/>
        <v/>
      </c>
    </row>
    <row r="44655" spans="8:8">
      <c r="H44655" t="str">
        <f t="shared" si="405"/>
        <v/>
      </c>
    </row>
    <row r="44656" spans="8:8">
      <c r="H44656" t="str">
        <f t="shared" si="405"/>
        <v/>
      </c>
    </row>
    <row r="44657" spans="8:8">
      <c r="H44657" t="str">
        <f t="shared" si="405"/>
        <v/>
      </c>
    </row>
    <row r="44658" spans="8:8">
      <c r="H44658" t="str">
        <f t="shared" si="405"/>
        <v/>
      </c>
    </row>
    <row r="44659" spans="8:8">
      <c r="H44659" t="str">
        <f t="shared" si="405"/>
        <v/>
      </c>
    </row>
    <row r="44660" spans="8:8">
      <c r="H44660" t="str">
        <f t="shared" si="405"/>
        <v/>
      </c>
    </row>
    <row r="44661" spans="8:8">
      <c r="H44661" t="str">
        <f t="shared" si="405"/>
        <v/>
      </c>
    </row>
    <row r="44662" spans="8:8">
      <c r="H44662" t="str">
        <f t="shared" si="405"/>
        <v/>
      </c>
    </row>
    <row r="44663" spans="8:8">
      <c r="H44663" t="str">
        <f t="shared" si="405"/>
        <v/>
      </c>
    </row>
    <row r="44664" spans="8:8">
      <c r="H44664" t="str">
        <f t="shared" si="405"/>
        <v/>
      </c>
    </row>
    <row r="44665" spans="8:8">
      <c r="H44665" t="str">
        <f t="shared" si="405"/>
        <v/>
      </c>
    </row>
    <row r="44666" spans="8:8">
      <c r="H44666" t="str">
        <f t="shared" si="405"/>
        <v/>
      </c>
    </row>
    <row r="44667" spans="8:8">
      <c r="H44667" t="str">
        <f t="shared" si="405"/>
        <v/>
      </c>
    </row>
    <row r="44668" spans="8:8">
      <c r="H44668" t="str">
        <f t="shared" si="405"/>
        <v/>
      </c>
    </row>
    <row r="44669" spans="8:8">
      <c r="H44669" t="str">
        <f t="shared" si="405"/>
        <v/>
      </c>
    </row>
    <row r="44670" spans="8:8">
      <c r="H44670" t="str">
        <f t="shared" si="405"/>
        <v/>
      </c>
    </row>
    <row r="44671" spans="8:8">
      <c r="H44671" t="str">
        <f t="shared" si="405"/>
        <v/>
      </c>
    </row>
    <row r="44672" spans="8:8">
      <c r="H44672" t="str">
        <f t="shared" si="405"/>
        <v/>
      </c>
    </row>
    <row r="44673" spans="8:8">
      <c r="H44673" t="str">
        <f t="shared" si="405"/>
        <v/>
      </c>
    </row>
    <row r="44674" spans="8:8">
      <c r="H44674" t="str">
        <f t="shared" si="405"/>
        <v/>
      </c>
    </row>
    <row r="44675" spans="8:8">
      <c r="H44675" t="str">
        <f t="shared" si="405"/>
        <v/>
      </c>
    </row>
    <row r="44676" spans="8:8">
      <c r="H44676" t="str">
        <f t="shared" si="405"/>
        <v/>
      </c>
    </row>
    <row r="44677" spans="8:8">
      <c r="H44677" t="str">
        <f t="shared" si="405"/>
        <v/>
      </c>
    </row>
    <row r="44678" spans="8:8">
      <c r="H44678" t="str">
        <f t="shared" si="405"/>
        <v/>
      </c>
    </row>
    <row r="44679" spans="8:8">
      <c r="H44679" t="str">
        <f t="shared" si="405"/>
        <v/>
      </c>
    </row>
    <row r="44680" spans="8:8">
      <c r="H44680" t="str">
        <f t="shared" si="405"/>
        <v/>
      </c>
    </row>
    <row r="44681" spans="8:8">
      <c r="H44681" t="str">
        <f t="shared" si="405"/>
        <v/>
      </c>
    </row>
    <row r="44682" spans="8:8">
      <c r="H44682" t="str">
        <f t="shared" si="405"/>
        <v/>
      </c>
    </row>
    <row r="44683" spans="8:8">
      <c r="H44683" t="str">
        <f t="shared" si="405"/>
        <v/>
      </c>
    </row>
    <row r="44684" spans="8:8">
      <c r="H44684" t="str">
        <f t="shared" si="405"/>
        <v/>
      </c>
    </row>
    <row r="44685" spans="8:8">
      <c r="H44685" t="str">
        <f t="shared" si="405"/>
        <v/>
      </c>
    </row>
    <row r="44686" spans="8:8">
      <c r="H44686" t="str">
        <f t="shared" si="405"/>
        <v/>
      </c>
    </row>
    <row r="44687" spans="8:8">
      <c r="H44687" t="str">
        <f t="shared" si="405"/>
        <v/>
      </c>
    </row>
    <row r="44688" spans="8:8">
      <c r="H44688" t="str">
        <f t="shared" si="405"/>
        <v/>
      </c>
    </row>
    <row r="44689" spans="8:8">
      <c r="H44689" t="str">
        <f t="shared" si="405"/>
        <v/>
      </c>
    </row>
    <row r="44690" spans="8:8">
      <c r="H44690" t="str">
        <f t="shared" si="405"/>
        <v/>
      </c>
    </row>
    <row r="44691" spans="8:8">
      <c r="H44691" t="str">
        <f t="shared" si="405"/>
        <v/>
      </c>
    </row>
    <row r="44692" spans="8:8">
      <c r="H44692" t="str">
        <f t="shared" si="405"/>
        <v/>
      </c>
    </row>
    <row r="44693" spans="8:8">
      <c r="H44693" t="str">
        <f t="shared" si="405"/>
        <v/>
      </c>
    </row>
    <row r="44694" spans="8:8">
      <c r="H44694" t="str">
        <f t="shared" si="405"/>
        <v/>
      </c>
    </row>
    <row r="44695" spans="8:8">
      <c r="H44695" t="str">
        <f t="shared" si="405"/>
        <v/>
      </c>
    </row>
    <row r="44696" spans="8:8">
      <c r="H44696" t="str">
        <f t="shared" si="405"/>
        <v/>
      </c>
    </row>
    <row r="44697" spans="8:8">
      <c r="H44697" t="str">
        <f t="shared" si="405"/>
        <v/>
      </c>
    </row>
    <row r="44698" spans="8:8">
      <c r="H44698" t="str">
        <f t="shared" si="405"/>
        <v/>
      </c>
    </row>
    <row r="44699" spans="8:8">
      <c r="H44699" t="str">
        <f t="shared" si="405"/>
        <v/>
      </c>
    </row>
    <row r="44700" spans="8:8">
      <c r="H44700" t="str">
        <f t="shared" si="405"/>
        <v/>
      </c>
    </row>
    <row r="44701" spans="8:8">
      <c r="H44701" t="str">
        <f t="shared" si="405"/>
        <v/>
      </c>
    </row>
    <row r="44702" spans="8:8">
      <c r="H44702" t="str">
        <f t="shared" si="405"/>
        <v/>
      </c>
    </row>
    <row r="44703" spans="8:8">
      <c r="H44703" t="str">
        <f t="shared" si="405"/>
        <v/>
      </c>
    </row>
    <row r="44704" spans="8:8">
      <c r="H44704" t="str">
        <f t="shared" si="405"/>
        <v/>
      </c>
    </row>
    <row r="44705" spans="8:8">
      <c r="H44705" t="str">
        <f t="shared" si="405"/>
        <v/>
      </c>
    </row>
    <row r="44706" spans="8:8">
      <c r="H44706" t="str">
        <f t="shared" ref="H44706:H44769" si="406">_xlfn.TEXTJOIN(", ", TRUE, G44706:G44706)</f>
        <v/>
      </c>
    </row>
    <row r="44707" spans="8:8">
      <c r="H44707" t="str">
        <f t="shared" si="406"/>
        <v/>
      </c>
    </row>
    <row r="44708" spans="8:8">
      <c r="H44708" t="str">
        <f t="shared" si="406"/>
        <v/>
      </c>
    </row>
    <row r="44709" spans="8:8">
      <c r="H44709" t="str">
        <f t="shared" si="406"/>
        <v/>
      </c>
    </row>
    <row r="44710" spans="8:8">
      <c r="H44710" t="str">
        <f t="shared" si="406"/>
        <v/>
      </c>
    </row>
    <row r="44711" spans="8:8">
      <c r="H44711" t="str">
        <f t="shared" si="406"/>
        <v/>
      </c>
    </row>
    <row r="44712" spans="8:8">
      <c r="H44712" t="str">
        <f t="shared" si="406"/>
        <v/>
      </c>
    </row>
    <row r="44713" spans="8:8">
      <c r="H44713" t="str">
        <f t="shared" si="406"/>
        <v/>
      </c>
    </row>
    <row r="44714" spans="8:8">
      <c r="H44714" t="str">
        <f t="shared" si="406"/>
        <v/>
      </c>
    </row>
    <row r="44715" spans="8:8">
      <c r="H44715" t="str">
        <f t="shared" si="406"/>
        <v/>
      </c>
    </row>
    <row r="44716" spans="8:8">
      <c r="H44716" t="str">
        <f t="shared" si="406"/>
        <v/>
      </c>
    </row>
    <row r="44717" spans="8:8">
      <c r="H44717" t="str">
        <f t="shared" si="406"/>
        <v/>
      </c>
    </row>
    <row r="44718" spans="8:8">
      <c r="H44718" t="str">
        <f t="shared" si="406"/>
        <v/>
      </c>
    </row>
    <row r="44719" spans="8:8">
      <c r="H44719" t="str">
        <f t="shared" si="406"/>
        <v/>
      </c>
    </row>
    <row r="44720" spans="8:8">
      <c r="H44720" t="str">
        <f t="shared" si="406"/>
        <v/>
      </c>
    </row>
    <row r="44721" spans="8:8">
      <c r="H44721" t="str">
        <f t="shared" si="406"/>
        <v/>
      </c>
    </row>
    <row r="44722" spans="8:8">
      <c r="H44722" t="str">
        <f t="shared" si="406"/>
        <v/>
      </c>
    </row>
    <row r="44723" spans="8:8">
      <c r="H44723" t="str">
        <f t="shared" si="406"/>
        <v/>
      </c>
    </row>
    <row r="44724" spans="8:8">
      <c r="H44724" t="str">
        <f t="shared" si="406"/>
        <v/>
      </c>
    </row>
    <row r="44725" spans="8:8">
      <c r="H44725" t="str">
        <f t="shared" si="406"/>
        <v/>
      </c>
    </row>
    <row r="44726" spans="8:8">
      <c r="H44726" t="str">
        <f t="shared" si="406"/>
        <v/>
      </c>
    </row>
    <row r="44727" spans="8:8">
      <c r="H44727" t="str">
        <f t="shared" si="406"/>
        <v/>
      </c>
    </row>
    <row r="44728" spans="8:8">
      <c r="H44728" t="str">
        <f t="shared" si="406"/>
        <v/>
      </c>
    </row>
    <row r="44729" spans="8:8">
      <c r="H44729" t="str">
        <f t="shared" si="406"/>
        <v/>
      </c>
    </row>
    <row r="44730" spans="8:8">
      <c r="H44730" t="str">
        <f t="shared" si="406"/>
        <v/>
      </c>
    </row>
    <row r="44731" spans="8:8">
      <c r="H44731" t="str">
        <f t="shared" si="406"/>
        <v/>
      </c>
    </row>
    <row r="44732" spans="8:8">
      <c r="H44732" t="str">
        <f t="shared" si="406"/>
        <v/>
      </c>
    </row>
    <row r="44733" spans="8:8">
      <c r="H44733" t="str">
        <f t="shared" si="406"/>
        <v/>
      </c>
    </row>
    <row r="44734" spans="8:8">
      <c r="H44734" t="str">
        <f t="shared" si="406"/>
        <v/>
      </c>
    </row>
    <row r="44735" spans="8:8">
      <c r="H44735" t="str">
        <f t="shared" si="406"/>
        <v/>
      </c>
    </row>
    <row r="44736" spans="8:8">
      <c r="H44736" t="str">
        <f t="shared" si="406"/>
        <v/>
      </c>
    </row>
    <row r="44737" spans="8:8">
      <c r="H44737" t="str">
        <f t="shared" si="406"/>
        <v/>
      </c>
    </row>
    <row r="44738" spans="8:8">
      <c r="H44738" t="str">
        <f t="shared" si="406"/>
        <v/>
      </c>
    </row>
    <row r="44739" spans="8:8">
      <c r="H44739" t="str">
        <f t="shared" si="406"/>
        <v/>
      </c>
    </row>
    <row r="44740" spans="8:8">
      <c r="H44740" t="str">
        <f t="shared" si="406"/>
        <v/>
      </c>
    </row>
    <row r="44741" spans="8:8">
      <c r="H44741" t="str">
        <f t="shared" si="406"/>
        <v/>
      </c>
    </row>
    <row r="44742" spans="8:8">
      <c r="H44742" t="str">
        <f t="shared" si="406"/>
        <v/>
      </c>
    </row>
    <row r="44743" spans="8:8">
      <c r="H44743" t="str">
        <f t="shared" si="406"/>
        <v/>
      </c>
    </row>
    <row r="44744" spans="8:8">
      <c r="H44744" t="str">
        <f t="shared" si="406"/>
        <v/>
      </c>
    </row>
    <row r="44745" spans="8:8">
      <c r="H44745" t="str">
        <f t="shared" si="406"/>
        <v/>
      </c>
    </row>
    <row r="44746" spans="8:8">
      <c r="H44746" t="str">
        <f t="shared" si="406"/>
        <v/>
      </c>
    </row>
    <row r="44747" spans="8:8">
      <c r="H44747" t="str">
        <f t="shared" si="406"/>
        <v/>
      </c>
    </row>
    <row r="44748" spans="8:8">
      <c r="H44748" t="str">
        <f t="shared" si="406"/>
        <v/>
      </c>
    </row>
    <row r="44749" spans="8:8">
      <c r="H44749" t="str">
        <f t="shared" si="406"/>
        <v/>
      </c>
    </row>
    <row r="44750" spans="8:8">
      <c r="H44750" t="str">
        <f t="shared" si="406"/>
        <v/>
      </c>
    </row>
    <row r="44751" spans="8:8">
      <c r="H44751" t="str">
        <f t="shared" si="406"/>
        <v/>
      </c>
    </row>
    <row r="44752" spans="8:8">
      <c r="H44752" t="str">
        <f t="shared" si="406"/>
        <v/>
      </c>
    </row>
    <row r="44753" spans="8:8">
      <c r="H44753" t="str">
        <f t="shared" si="406"/>
        <v/>
      </c>
    </row>
    <row r="44754" spans="8:8">
      <c r="H44754" t="str">
        <f t="shared" si="406"/>
        <v/>
      </c>
    </row>
    <row r="44755" spans="8:8">
      <c r="H44755" t="str">
        <f t="shared" si="406"/>
        <v/>
      </c>
    </row>
    <row r="44756" spans="8:8">
      <c r="H44756" t="str">
        <f t="shared" si="406"/>
        <v/>
      </c>
    </row>
    <row r="44757" spans="8:8">
      <c r="H44757" t="str">
        <f t="shared" si="406"/>
        <v/>
      </c>
    </row>
    <row r="44758" spans="8:8">
      <c r="H44758" t="str">
        <f t="shared" si="406"/>
        <v/>
      </c>
    </row>
    <row r="44759" spans="8:8">
      <c r="H44759" t="str">
        <f t="shared" si="406"/>
        <v/>
      </c>
    </row>
    <row r="44760" spans="8:8">
      <c r="H44760" t="str">
        <f t="shared" si="406"/>
        <v/>
      </c>
    </row>
    <row r="44761" spans="8:8">
      <c r="H44761" t="str">
        <f t="shared" si="406"/>
        <v/>
      </c>
    </row>
    <row r="44762" spans="8:8">
      <c r="H44762" t="str">
        <f t="shared" si="406"/>
        <v/>
      </c>
    </row>
    <row r="44763" spans="8:8">
      <c r="H44763" t="str">
        <f t="shared" si="406"/>
        <v/>
      </c>
    </row>
    <row r="44764" spans="8:8">
      <c r="H44764" t="str">
        <f t="shared" si="406"/>
        <v/>
      </c>
    </row>
    <row r="44765" spans="8:8">
      <c r="H44765" t="str">
        <f t="shared" si="406"/>
        <v/>
      </c>
    </row>
    <row r="44766" spans="8:8">
      <c r="H44766" t="str">
        <f t="shared" si="406"/>
        <v/>
      </c>
    </row>
    <row r="44767" spans="8:8">
      <c r="H44767" t="str">
        <f t="shared" si="406"/>
        <v/>
      </c>
    </row>
    <row r="44768" spans="8:8">
      <c r="H44768" t="str">
        <f t="shared" si="406"/>
        <v/>
      </c>
    </row>
    <row r="44769" spans="8:8">
      <c r="H44769" t="str">
        <f t="shared" si="406"/>
        <v/>
      </c>
    </row>
    <row r="44770" spans="8:8">
      <c r="H44770" t="str">
        <f t="shared" ref="H44770:H44833" si="407">_xlfn.TEXTJOIN(", ", TRUE, G44770:G44770)</f>
        <v/>
      </c>
    </row>
    <row r="44771" spans="8:8">
      <c r="H44771" t="str">
        <f t="shared" si="407"/>
        <v/>
      </c>
    </row>
    <row r="44772" spans="8:8">
      <c r="H44772" t="str">
        <f t="shared" si="407"/>
        <v/>
      </c>
    </row>
    <row r="44773" spans="8:8">
      <c r="H44773" t="str">
        <f t="shared" si="407"/>
        <v/>
      </c>
    </row>
    <row r="44774" spans="8:8">
      <c r="H44774" t="str">
        <f t="shared" si="407"/>
        <v/>
      </c>
    </row>
    <row r="44775" spans="8:8">
      <c r="H44775" t="str">
        <f t="shared" si="407"/>
        <v/>
      </c>
    </row>
    <row r="44776" spans="8:8">
      <c r="H44776" t="str">
        <f t="shared" si="407"/>
        <v/>
      </c>
    </row>
    <row r="44777" spans="8:8">
      <c r="H44777" t="str">
        <f t="shared" si="407"/>
        <v/>
      </c>
    </row>
    <row r="44778" spans="8:8">
      <c r="H44778" t="str">
        <f t="shared" si="407"/>
        <v/>
      </c>
    </row>
    <row r="44779" spans="8:8">
      <c r="H44779" t="str">
        <f t="shared" si="407"/>
        <v/>
      </c>
    </row>
    <row r="44780" spans="8:8">
      <c r="H44780" t="str">
        <f t="shared" si="407"/>
        <v/>
      </c>
    </row>
    <row r="44781" spans="8:8">
      <c r="H44781" t="str">
        <f t="shared" si="407"/>
        <v/>
      </c>
    </row>
    <row r="44782" spans="8:8">
      <c r="H44782" t="str">
        <f t="shared" si="407"/>
        <v/>
      </c>
    </row>
    <row r="44783" spans="8:8">
      <c r="H44783" t="str">
        <f t="shared" si="407"/>
        <v/>
      </c>
    </row>
    <row r="44784" spans="8:8">
      <c r="H44784" t="str">
        <f t="shared" si="407"/>
        <v/>
      </c>
    </row>
    <row r="44785" spans="8:8">
      <c r="H44785" t="str">
        <f t="shared" si="407"/>
        <v/>
      </c>
    </row>
    <row r="44786" spans="8:8">
      <c r="H44786" t="str">
        <f t="shared" si="407"/>
        <v/>
      </c>
    </row>
    <row r="44787" spans="8:8">
      <c r="H44787" t="str">
        <f t="shared" si="407"/>
        <v/>
      </c>
    </row>
    <row r="44788" spans="8:8">
      <c r="H44788" t="str">
        <f t="shared" si="407"/>
        <v/>
      </c>
    </row>
    <row r="44789" spans="8:8">
      <c r="H44789" t="str">
        <f t="shared" si="407"/>
        <v/>
      </c>
    </row>
    <row r="44790" spans="8:8">
      <c r="H44790" t="str">
        <f t="shared" si="407"/>
        <v/>
      </c>
    </row>
    <row r="44791" spans="8:8">
      <c r="H44791" t="str">
        <f t="shared" si="407"/>
        <v/>
      </c>
    </row>
    <row r="44792" spans="8:8">
      <c r="H44792" t="str">
        <f t="shared" si="407"/>
        <v/>
      </c>
    </row>
    <row r="44793" spans="8:8">
      <c r="H44793" t="str">
        <f t="shared" si="407"/>
        <v/>
      </c>
    </row>
    <row r="44794" spans="8:8">
      <c r="H44794" t="str">
        <f t="shared" si="407"/>
        <v/>
      </c>
    </row>
    <row r="44795" spans="8:8">
      <c r="H44795" t="str">
        <f t="shared" si="407"/>
        <v/>
      </c>
    </row>
    <row r="44796" spans="8:8">
      <c r="H44796" t="str">
        <f t="shared" si="407"/>
        <v/>
      </c>
    </row>
    <row r="44797" spans="8:8">
      <c r="H44797" t="str">
        <f t="shared" si="407"/>
        <v/>
      </c>
    </row>
    <row r="44798" spans="8:8">
      <c r="H44798" t="str">
        <f t="shared" si="407"/>
        <v/>
      </c>
    </row>
    <row r="44799" spans="8:8">
      <c r="H44799" t="str">
        <f t="shared" si="407"/>
        <v/>
      </c>
    </row>
    <row r="44800" spans="8:8">
      <c r="H44800" t="str">
        <f t="shared" si="407"/>
        <v/>
      </c>
    </row>
    <row r="44801" spans="8:8">
      <c r="H44801" t="str">
        <f t="shared" si="407"/>
        <v/>
      </c>
    </row>
    <row r="44802" spans="8:8">
      <c r="H44802" t="str">
        <f t="shared" si="407"/>
        <v/>
      </c>
    </row>
    <row r="44803" spans="8:8">
      <c r="H44803" t="str">
        <f t="shared" si="407"/>
        <v/>
      </c>
    </row>
    <row r="44804" spans="8:8">
      <c r="H44804" t="str">
        <f t="shared" si="407"/>
        <v/>
      </c>
    </row>
    <row r="44805" spans="8:8">
      <c r="H44805" t="str">
        <f t="shared" si="407"/>
        <v/>
      </c>
    </row>
    <row r="44806" spans="8:8">
      <c r="H44806" t="str">
        <f t="shared" si="407"/>
        <v/>
      </c>
    </row>
    <row r="44807" spans="8:8">
      <c r="H44807" t="str">
        <f t="shared" si="407"/>
        <v/>
      </c>
    </row>
    <row r="44808" spans="8:8">
      <c r="H44808" t="str">
        <f t="shared" si="407"/>
        <v/>
      </c>
    </row>
    <row r="44809" spans="8:8">
      <c r="H44809" t="str">
        <f t="shared" si="407"/>
        <v/>
      </c>
    </row>
    <row r="44810" spans="8:8">
      <c r="H44810" t="str">
        <f t="shared" si="407"/>
        <v/>
      </c>
    </row>
    <row r="44811" spans="8:8">
      <c r="H44811" t="str">
        <f t="shared" si="407"/>
        <v/>
      </c>
    </row>
    <row r="44812" spans="8:8">
      <c r="H44812" t="str">
        <f t="shared" si="407"/>
        <v/>
      </c>
    </row>
    <row r="44813" spans="8:8">
      <c r="H44813" t="str">
        <f t="shared" si="407"/>
        <v/>
      </c>
    </row>
    <row r="44814" spans="8:8">
      <c r="H44814" t="str">
        <f t="shared" si="407"/>
        <v/>
      </c>
    </row>
    <row r="44815" spans="8:8">
      <c r="H44815" t="str">
        <f t="shared" si="407"/>
        <v/>
      </c>
    </row>
    <row r="44816" spans="8:8">
      <c r="H44816" t="str">
        <f t="shared" si="407"/>
        <v/>
      </c>
    </row>
    <row r="44817" spans="8:8">
      <c r="H44817" t="str">
        <f t="shared" si="407"/>
        <v/>
      </c>
    </row>
    <row r="44818" spans="8:8">
      <c r="H44818" t="str">
        <f t="shared" si="407"/>
        <v/>
      </c>
    </row>
    <row r="44819" spans="8:8">
      <c r="H44819" t="str">
        <f t="shared" si="407"/>
        <v/>
      </c>
    </row>
    <row r="44820" spans="8:8">
      <c r="H44820" t="str">
        <f t="shared" si="407"/>
        <v/>
      </c>
    </row>
    <row r="44821" spans="8:8">
      <c r="H44821" t="str">
        <f t="shared" si="407"/>
        <v/>
      </c>
    </row>
    <row r="44822" spans="8:8">
      <c r="H44822" t="str">
        <f t="shared" si="407"/>
        <v/>
      </c>
    </row>
    <row r="44823" spans="8:8">
      <c r="H44823" t="str">
        <f t="shared" si="407"/>
        <v/>
      </c>
    </row>
    <row r="44824" spans="8:8">
      <c r="H44824" t="str">
        <f t="shared" si="407"/>
        <v/>
      </c>
    </row>
    <row r="44825" spans="8:8">
      <c r="H44825" t="str">
        <f t="shared" si="407"/>
        <v/>
      </c>
    </row>
    <row r="44826" spans="8:8">
      <c r="H44826" t="str">
        <f t="shared" si="407"/>
        <v/>
      </c>
    </row>
    <row r="44827" spans="8:8">
      <c r="H44827" t="str">
        <f t="shared" si="407"/>
        <v/>
      </c>
    </row>
    <row r="44828" spans="8:8">
      <c r="H44828" t="str">
        <f t="shared" si="407"/>
        <v/>
      </c>
    </row>
    <row r="44829" spans="8:8">
      <c r="H44829" t="str">
        <f t="shared" si="407"/>
        <v/>
      </c>
    </row>
    <row r="44830" spans="8:8">
      <c r="H44830" t="str">
        <f t="shared" si="407"/>
        <v/>
      </c>
    </row>
    <row r="44831" spans="8:8">
      <c r="H44831" t="str">
        <f t="shared" si="407"/>
        <v/>
      </c>
    </row>
    <row r="44832" spans="8:8">
      <c r="H44832" t="str">
        <f t="shared" si="407"/>
        <v/>
      </c>
    </row>
    <row r="44833" spans="8:8">
      <c r="H44833" t="str">
        <f t="shared" si="407"/>
        <v/>
      </c>
    </row>
    <row r="44834" spans="8:8">
      <c r="H44834" t="str">
        <f t="shared" ref="H44834:H44897" si="408">_xlfn.TEXTJOIN(", ", TRUE, G44834:G44834)</f>
        <v/>
      </c>
    </row>
    <row r="44835" spans="8:8">
      <c r="H44835" t="str">
        <f t="shared" si="408"/>
        <v/>
      </c>
    </row>
    <row r="44836" spans="8:8">
      <c r="H44836" t="str">
        <f t="shared" si="408"/>
        <v/>
      </c>
    </row>
    <row r="44837" spans="8:8">
      <c r="H44837" t="str">
        <f t="shared" si="408"/>
        <v/>
      </c>
    </row>
    <row r="44838" spans="8:8">
      <c r="H44838" t="str">
        <f t="shared" si="408"/>
        <v/>
      </c>
    </row>
    <row r="44839" spans="8:8">
      <c r="H44839" t="str">
        <f t="shared" si="408"/>
        <v/>
      </c>
    </row>
    <row r="44840" spans="8:8">
      <c r="H44840" t="str">
        <f t="shared" si="408"/>
        <v/>
      </c>
    </row>
    <row r="44841" spans="8:8">
      <c r="H44841" t="str">
        <f t="shared" si="408"/>
        <v/>
      </c>
    </row>
    <row r="44842" spans="8:8">
      <c r="H44842" t="str">
        <f t="shared" si="408"/>
        <v/>
      </c>
    </row>
    <row r="44843" spans="8:8">
      <c r="H44843" t="str">
        <f t="shared" si="408"/>
        <v/>
      </c>
    </row>
    <row r="44844" spans="8:8">
      <c r="H44844" t="str">
        <f t="shared" si="408"/>
        <v/>
      </c>
    </row>
    <row r="44845" spans="8:8">
      <c r="H44845" t="str">
        <f t="shared" si="408"/>
        <v/>
      </c>
    </row>
    <row r="44846" spans="8:8">
      <c r="H44846" t="str">
        <f t="shared" si="408"/>
        <v/>
      </c>
    </row>
    <row r="44847" spans="8:8">
      <c r="H44847" t="str">
        <f t="shared" si="408"/>
        <v/>
      </c>
    </row>
    <row r="44848" spans="8:8">
      <c r="H44848" t="str">
        <f t="shared" si="408"/>
        <v/>
      </c>
    </row>
    <row r="44849" spans="8:8">
      <c r="H44849" t="str">
        <f t="shared" si="408"/>
        <v/>
      </c>
    </row>
    <row r="44850" spans="8:8">
      <c r="H44850" t="str">
        <f t="shared" si="408"/>
        <v/>
      </c>
    </row>
    <row r="44851" spans="8:8">
      <c r="H44851" t="str">
        <f t="shared" si="408"/>
        <v/>
      </c>
    </row>
    <row r="44852" spans="8:8">
      <c r="H44852" t="str">
        <f t="shared" si="408"/>
        <v/>
      </c>
    </row>
    <row r="44853" spans="8:8">
      <c r="H44853" t="str">
        <f t="shared" si="408"/>
        <v/>
      </c>
    </row>
    <row r="44854" spans="8:8">
      <c r="H44854" t="str">
        <f t="shared" si="408"/>
        <v/>
      </c>
    </row>
    <row r="44855" spans="8:8">
      <c r="H44855" t="str">
        <f t="shared" si="408"/>
        <v/>
      </c>
    </row>
    <row r="44856" spans="8:8">
      <c r="H44856" t="str">
        <f t="shared" si="408"/>
        <v/>
      </c>
    </row>
    <row r="44857" spans="8:8">
      <c r="H44857" t="str">
        <f t="shared" si="408"/>
        <v/>
      </c>
    </row>
    <row r="44858" spans="8:8">
      <c r="H44858" t="str">
        <f t="shared" si="408"/>
        <v/>
      </c>
    </row>
    <row r="44859" spans="8:8">
      <c r="H44859" t="str">
        <f t="shared" si="408"/>
        <v/>
      </c>
    </row>
    <row r="44860" spans="8:8">
      <c r="H44860" t="str">
        <f t="shared" si="408"/>
        <v/>
      </c>
    </row>
    <row r="44861" spans="8:8">
      <c r="H44861" t="str">
        <f t="shared" si="408"/>
        <v/>
      </c>
    </row>
    <row r="44862" spans="8:8">
      <c r="H44862" t="str">
        <f t="shared" si="408"/>
        <v/>
      </c>
    </row>
    <row r="44863" spans="8:8">
      <c r="H44863" t="str">
        <f t="shared" si="408"/>
        <v/>
      </c>
    </row>
    <row r="44864" spans="8:8">
      <c r="H44864" t="str">
        <f t="shared" si="408"/>
        <v/>
      </c>
    </row>
    <row r="44865" spans="8:8">
      <c r="H44865" t="str">
        <f t="shared" si="408"/>
        <v/>
      </c>
    </row>
    <row r="44866" spans="8:8">
      <c r="H44866" t="str">
        <f t="shared" si="408"/>
        <v/>
      </c>
    </row>
    <row r="44867" spans="8:8">
      <c r="H44867" t="str">
        <f t="shared" si="408"/>
        <v/>
      </c>
    </row>
    <row r="44868" spans="8:8">
      <c r="H44868" t="str">
        <f t="shared" si="408"/>
        <v/>
      </c>
    </row>
    <row r="44869" spans="8:8">
      <c r="H44869" t="str">
        <f t="shared" si="408"/>
        <v/>
      </c>
    </row>
    <row r="44870" spans="8:8">
      <c r="H44870" t="str">
        <f t="shared" si="408"/>
        <v/>
      </c>
    </row>
    <row r="44871" spans="8:8">
      <c r="H44871" t="str">
        <f t="shared" si="408"/>
        <v/>
      </c>
    </row>
    <row r="44872" spans="8:8">
      <c r="H44872" t="str">
        <f t="shared" si="408"/>
        <v/>
      </c>
    </row>
    <row r="44873" spans="8:8">
      <c r="H44873" t="str">
        <f t="shared" si="408"/>
        <v/>
      </c>
    </row>
    <row r="44874" spans="8:8">
      <c r="H44874" t="str">
        <f t="shared" si="408"/>
        <v/>
      </c>
    </row>
    <row r="44875" spans="8:8">
      <c r="H44875" t="str">
        <f t="shared" si="408"/>
        <v/>
      </c>
    </row>
    <row r="44876" spans="8:8">
      <c r="H44876" t="str">
        <f t="shared" si="408"/>
        <v/>
      </c>
    </row>
    <row r="44877" spans="8:8">
      <c r="H44877" t="str">
        <f t="shared" si="408"/>
        <v/>
      </c>
    </row>
    <row r="44878" spans="8:8">
      <c r="H44878" t="str">
        <f t="shared" si="408"/>
        <v/>
      </c>
    </row>
    <row r="44879" spans="8:8">
      <c r="H44879" t="str">
        <f t="shared" si="408"/>
        <v/>
      </c>
    </row>
    <row r="44880" spans="8:8">
      <c r="H44880" t="str">
        <f t="shared" si="408"/>
        <v/>
      </c>
    </row>
    <row r="44881" spans="8:8">
      <c r="H44881" t="str">
        <f t="shared" si="408"/>
        <v/>
      </c>
    </row>
    <row r="44882" spans="8:8">
      <c r="H44882" t="str">
        <f t="shared" si="408"/>
        <v/>
      </c>
    </row>
    <row r="44883" spans="8:8">
      <c r="H44883" t="str">
        <f t="shared" si="408"/>
        <v/>
      </c>
    </row>
    <row r="44884" spans="8:8">
      <c r="H44884" t="str">
        <f t="shared" si="408"/>
        <v/>
      </c>
    </row>
    <row r="44885" spans="8:8">
      <c r="H44885" t="str">
        <f t="shared" si="408"/>
        <v/>
      </c>
    </row>
    <row r="44886" spans="8:8">
      <c r="H44886" t="str">
        <f t="shared" si="408"/>
        <v/>
      </c>
    </row>
    <row r="44887" spans="8:8">
      <c r="H44887" t="str">
        <f t="shared" si="408"/>
        <v/>
      </c>
    </row>
    <row r="44888" spans="8:8">
      <c r="H44888" t="str">
        <f t="shared" si="408"/>
        <v/>
      </c>
    </row>
    <row r="44889" spans="8:8">
      <c r="H44889" t="str">
        <f t="shared" si="408"/>
        <v/>
      </c>
    </row>
    <row r="44890" spans="8:8">
      <c r="H44890" t="str">
        <f t="shared" si="408"/>
        <v/>
      </c>
    </row>
    <row r="44891" spans="8:8">
      <c r="H44891" t="str">
        <f t="shared" si="408"/>
        <v/>
      </c>
    </row>
    <row r="44892" spans="8:8">
      <c r="H44892" t="str">
        <f t="shared" si="408"/>
        <v/>
      </c>
    </row>
    <row r="44893" spans="8:8">
      <c r="H44893" t="str">
        <f t="shared" si="408"/>
        <v/>
      </c>
    </row>
    <row r="44894" spans="8:8">
      <c r="H44894" t="str">
        <f t="shared" si="408"/>
        <v/>
      </c>
    </row>
    <row r="44895" spans="8:8">
      <c r="H44895" t="str">
        <f t="shared" si="408"/>
        <v/>
      </c>
    </row>
    <row r="44896" spans="8:8">
      <c r="H44896" t="str">
        <f t="shared" si="408"/>
        <v/>
      </c>
    </row>
    <row r="44897" spans="8:8">
      <c r="H44897" t="str">
        <f t="shared" si="408"/>
        <v/>
      </c>
    </row>
    <row r="44898" spans="8:8">
      <c r="H44898" t="str">
        <f t="shared" ref="H44898:H44961" si="409">_xlfn.TEXTJOIN(", ", TRUE, G44898:G44898)</f>
        <v/>
      </c>
    </row>
    <row r="44899" spans="8:8">
      <c r="H44899" t="str">
        <f t="shared" si="409"/>
        <v/>
      </c>
    </row>
    <row r="44900" spans="8:8">
      <c r="H44900" t="str">
        <f t="shared" si="409"/>
        <v/>
      </c>
    </row>
    <row r="44901" spans="8:8">
      <c r="H44901" t="str">
        <f t="shared" si="409"/>
        <v/>
      </c>
    </row>
    <row r="44902" spans="8:8">
      <c r="H44902" t="str">
        <f t="shared" si="409"/>
        <v/>
      </c>
    </row>
    <row r="44903" spans="8:8">
      <c r="H44903" t="str">
        <f t="shared" si="409"/>
        <v/>
      </c>
    </row>
    <row r="44904" spans="8:8">
      <c r="H44904" t="str">
        <f t="shared" si="409"/>
        <v/>
      </c>
    </row>
    <row r="44905" spans="8:8">
      <c r="H44905" t="str">
        <f t="shared" si="409"/>
        <v/>
      </c>
    </row>
    <row r="44906" spans="8:8">
      <c r="H44906" t="str">
        <f t="shared" si="409"/>
        <v/>
      </c>
    </row>
    <row r="44907" spans="8:8">
      <c r="H44907" t="str">
        <f t="shared" si="409"/>
        <v/>
      </c>
    </row>
    <row r="44908" spans="8:8">
      <c r="H44908" t="str">
        <f t="shared" si="409"/>
        <v/>
      </c>
    </row>
    <row r="44909" spans="8:8">
      <c r="H44909" t="str">
        <f t="shared" si="409"/>
        <v/>
      </c>
    </row>
    <row r="44910" spans="8:8">
      <c r="H44910" t="str">
        <f t="shared" si="409"/>
        <v/>
      </c>
    </row>
    <row r="44911" spans="8:8">
      <c r="H44911" t="str">
        <f t="shared" si="409"/>
        <v/>
      </c>
    </row>
    <row r="44912" spans="8:8">
      <c r="H44912" t="str">
        <f t="shared" si="409"/>
        <v/>
      </c>
    </row>
    <row r="44913" spans="8:8">
      <c r="H44913" t="str">
        <f t="shared" si="409"/>
        <v/>
      </c>
    </row>
    <row r="44914" spans="8:8">
      <c r="H44914" t="str">
        <f t="shared" si="409"/>
        <v/>
      </c>
    </row>
    <row r="44915" spans="8:8">
      <c r="H44915" t="str">
        <f t="shared" si="409"/>
        <v/>
      </c>
    </row>
    <row r="44916" spans="8:8">
      <c r="H44916" t="str">
        <f t="shared" si="409"/>
        <v/>
      </c>
    </row>
    <row r="44917" spans="8:8">
      <c r="H44917" t="str">
        <f t="shared" si="409"/>
        <v/>
      </c>
    </row>
    <row r="44918" spans="8:8">
      <c r="H44918" t="str">
        <f t="shared" si="409"/>
        <v/>
      </c>
    </row>
    <row r="44919" spans="8:8">
      <c r="H44919" t="str">
        <f t="shared" si="409"/>
        <v/>
      </c>
    </row>
    <row r="44920" spans="8:8">
      <c r="H44920" t="str">
        <f t="shared" si="409"/>
        <v/>
      </c>
    </row>
    <row r="44921" spans="8:8">
      <c r="H44921" t="str">
        <f t="shared" si="409"/>
        <v/>
      </c>
    </row>
    <row r="44922" spans="8:8">
      <c r="H44922" t="str">
        <f t="shared" si="409"/>
        <v/>
      </c>
    </row>
    <row r="44923" spans="8:8">
      <c r="H44923" t="str">
        <f t="shared" si="409"/>
        <v/>
      </c>
    </row>
    <row r="44924" spans="8:8">
      <c r="H44924" t="str">
        <f t="shared" si="409"/>
        <v/>
      </c>
    </row>
    <row r="44925" spans="8:8">
      <c r="H44925" t="str">
        <f t="shared" si="409"/>
        <v/>
      </c>
    </row>
    <row r="44926" spans="8:8">
      <c r="H44926" t="str">
        <f t="shared" si="409"/>
        <v/>
      </c>
    </row>
    <row r="44927" spans="8:8">
      <c r="H44927" t="str">
        <f t="shared" si="409"/>
        <v/>
      </c>
    </row>
    <row r="44928" spans="8:8">
      <c r="H44928" t="str">
        <f t="shared" si="409"/>
        <v/>
      </c>
    </row>
    <row r="44929" spans="8:8">
      <c r="H44929" t="str">
        <f t="shared" si="409"/>
        <v/>
      </c>
    </row>
    <row r="44930" spans="8:8">
      <c r="H44930" t="str">
        <f t="shared" si="409"/>
        <v/>
      </c>
    </row>
    <row r="44931" spans="8:8">
      <c r="H44931" t="str">
        <f t="shared" si="409"/>
        <v/>
      </c>
    </row>
    <row r="44932" spans="8:8">
      <c r="H44932" t="str">
        <f t="shared" si="409"/>
        <v/>
      </c>
    </row>
    <row r="44933" spans="8:8">
      <c r="H44933" t="str">
        <f t="shared" si="409"/>
        <v/>
      </c>
    </row>
    <row r="44934" spans="8:8">
      <c r="H44934" t="str">
        <f t="shared" si="409"/>
        <v/>
      </c>
    </row>
    <row r="44935" spans="8:8">
      <c r="H44935" t="str">
        <f t="shared" si="409"/>
        <v/>
      </c>
    </row>
    <row r="44936" spans="8:8">
      <c r="H44936" t="str">
        <f t="shared" si="409"/>
        <v/>
      </c>
    </row>
    <row r="44937" spans="8:8">
      <c r="H44937" t="str">
        <f t="shared" si="409"/>
        <v/>
      </c>
    </row>
    <row r="44938" spans="8:8">
      <c r="H44938" t="str">
        <f t="shared" si="409"/>
        <v/>
      </c>
    </row>
    <row r="44939" spans="8:8">
      <c r="H44939" t="str">
        <f t="shared" si="409"/>
        <v/>
      </c>
    </row>
    <row r="44940" spans="8:8">
      <c r="H44940" t="str">
        <f t="shared" si="409"/>
        <v/>
      </c>
    </row>
    <row r="44941" spans="8:8">
      <c r="H44941" t="str">
        <f t="shared" si="409"/>
        <v/>
      </c>
    </row>
    <row r="44942" spans="8:8">
      <c r="H44942" t="str">
        <f t="shared" si="409"/>
        <v/>
      </c>
    </row>
    <row r="44943" spans="8:8">
      <c r="H44943" t="str">
        <f t="shared" si="409"/>
        <v/>
      </c>
    </row>
    <row r="44944" spans="8:8">
      <c r="H44944" t="str">
        <f t="shared" si="409"/>
        <v/>
      </c>
    </row>
    <row r="44945" spans="8:8">
      <c r="H44945" t="str">
        <f t="shared" si="409"/>
        <v/>
      </c>
    </row>
    <row r="44946" spans="8:8">
      <c r="H44946" t="str">
        <f t="shared" si="409"/>
        <v/>
      </c>
    </row>
    <row r="44947" spans="8:8">
      <c r="H44947" t="str">
        <f t="shared" si="409"/>
        <v/>
      </c>
    </row>
    <row r="44948" spans="8:8">
      <c r="H44948" t="str">
        <f t="shared" si="409"/>
        <v/>
      </c>
    </row>
    <row r="44949" spans="8:8">
      <c r="H44949" t="str">
        <f t="shared" si="409"/>
        <v/>
      </c>
    </row>
    <row r="44950" spans="8:8">
      <c r="H44950" t="str">
        <f t="shared" si="409"/>
        <v/>
      </c>
    </row>
    <row r="44951" spans="8:8">
      <c r="H44951" t="str">
        <f t="shared" si="409"/>
        <v/>
      </c>
    </row>
    <row r="44952" spans="8:8">
      <c r="H44952" t="str">
        <f t="shared" si="409"/>
        <v/>
      </c>
    </row>
    <row r="44953" spans="8:8">
      <c r="H44953" t="str">
        <f t="shared" si="409"/>
        <v/>
      </c>
    </row>
    <row r="44954" spans="8:8">
      <c r="H44954" t="str">
        <f t="shared" si="409"/>
        <v/>
      </c>
    </row>
    <row r="44955" spans="8:8">
      <c r="H44955" t="str">
        <f t="shared" si="409"/>
        <v/>
      </c>
    </row>
    <row r="44956" spans="8:8">
      <c r="H44956" t="str">
        <f t="shared" si="409"/>
        <v/>
      </c>
    </row>
    <row r="44957" spans="8:8">
      <c r="H44957" t="str">
        <f t="shared" si="409"/>
        <v/>
      </c>
    </row>
    <row r="44958" spans="8:8">
      <c r="H44958" t="str">
        <f t="shared" si="409"/>
        <v/>
      </c>
    </row>
    <row r="44959" spans="8:8">
      <c r="H44959" t="str">
        <f t="shared" si="409"/>
        <v/>
      </c>
    </row>
    <row r="44960" spans="8:8">
      <c r="H44960" t="str">
        <f t="shared" si="409"/>
        <v/>
      </c>
    </row>
    <row r="44961" spans="8:8">
      <c r="H44961" t="str">
        <f t="shared" si="409"/>
        <v/>
      </c>
    </row>
    <row r="44962" spans="8:8">
      <c r="H44962" t="str">
        <f t="shared" ref="H44962:H45025" si="410">_xlfn.TEXTJOIN(", ", TRUE, G44962:G44962)</f>
        <v/>
      </c>
    </row>
    <row r="44963" spans="8:8">
      <c r="H44963" t="str">
        <f t="shared" si="410"/>
        <v/>
      </c>
    </row>
    <row r="44964" spans="8:8">
      <c r="H44964" t="str">
        <f t="shared" si="410"/>
        <v/>
      </c>
    </row>
    <row r="44965" spans="8:8">
      <c r="H44965" t="str">
        <f t="shared" si="410"/>
        <v/>
      </c>
    </row>
    <row r="44966" spans="8:8">
      <c r="H44966" t="str">
        <f t="shared" si="410"/>
        <v/>
      </c>
    </row>
    <row r="44967" spans="8:8">
      <c r="H44967" t="str">
        <f t="shared" si="410"/>
        <v/>
      </c>
    </row>
    <row r="44968" spans="8:8">
      <c r="H44968" t="str">
        <f t="shared" si="410"/>
        <v/>
      </c>
    </row>
    <row r="44969" spans="8:8">
      <c r="H44969" t="str">
        <f t="shared" si="410"/>
        <v/>
      </c>
    </row>
    <row r="44970" spans="8:8">
      <c r="H44970" t="str">
        <f t="shared" si="410"/>
        <v/>
      </c>
    </row>
    <row r="44971" spans="8:8">
      <c r="H44971" t="str">
        <f t="shared" si="410"/>
        <v/>
      </c>
    </row>
    <row r="44972" spans="8:8">
      <c r="H44972" t="str">
        <f t="shared" si="410"/>
        <v/>
      </c>
    </row>
    <row r="44973" spans="8:8">
      <c r="H44973" t="str">
        <f t="shared" si="410"/>
        <v/>
      </c>
    </row>
    <row r="44974" spans="8:8">
      <c r="H44974" t="str">
        <f t="shared" si="410"/>
        <v/>
      </c>
    </row>
    <row r="44975" spans="8:8">
      <c r="H44975" t="str">
        <f t="shared" si="410"/>
        <v/>
      </c>
    </row>
    <row r="44976" spans="8:8">
      <c r="H44976" t="str">
        <f t="shared" si="410"/>
        <v/>
      </c>
    </row>
    <row r="44977" spans="8:8">
      <c r="H44977" t="str">
        <f t="shared" si="410"/>
        <v/>
      </c>
    </row>
    <row r="44978" spans="8:8">
      <c r="H44978" t="str">
        <f t="shared" si="410"/>
        <v/>
      </c>
    </row>
    <row r="44979" spans="8:8">
      <c r="H44979" t="str">
        <f t="shared" si="410"/>
        <v/>
      </c>
    </row>
    <row r="44980" spans="8:8">
      <c r="H44980" t="str">
        <f t="shared" si="410"/>
        <v/>
      </c>
    </row>
    <row r="44981" spans="8:8">
      <c r="H44981" t="str">
        <f t="shared" si="410"/>
        <v/>
      </c>
    </row>
    <row r="44982" spans="8:8">
      <c r="H44982" t="str">
        <f t="shared" si="410"/>
        <v/>
      </c>
    </row>
    <row r="44983" spans="8:8">
      <c r="H44983" t="str">
        <f t="shared" si="410"/>
        <v/>
      </c>
    </row>
    <row r="44984" spans="8:8">
      <c r="H44984" t="str">
        <f t="shared" si="410"/>
        <v/>
      </c>
    </row>
    <row r="44985" spans="8:8">
      <c r="H44985" t="str">
        <f t="shared" si="410"/>
        <v/>
      </c>
    </row>
    <row r="44986" spans="8:8">
      <c r="H44986" t="str">
        <f t="shared" si="410"/>
        <v/>
      </c>
    </row>
    <row r="44987" spans="8:8">
      <c r="H44987" t="str">
        <f t="shared" si="410"/>
        <v/>
      </c>
    </row>
    <row r="44988" spans="8:8">
      <c r="H44988" t="str">
        <f t="shared" si="410"/>
        <v/>
      </c>
    </row>
    <row r="44989" spans="8:8">
      <c r="H44989" t="str">
        <f t="shared" si="410"/>
        <v/>
      </c>
    </row>
    <row r="44990" spans="8:8">
      <c r="H44990" t="str">
        <f t="shared" si="410"/>
        <v/>
      </c>
    </row>
    <row r="44991" spans="8:8">
      <c r="H44991" t="str">
        <f t="shared" si="410"/>
        <v/>
      </c>
    </row>
    <row r="44992" spans="8:8">
      <c r="H44992" t="str">
        <f t="shared" si="410"/>
        <v/>
      </c>
    </row>
    <row r="44993" spans="8:8">
      <c r="H44993" t="str">
        <f t="shared" si="410"/>
        <v/>
      </c>
    </row>
    <row r="44994" spans="8:8">
      <c r="H44994" t="str">
        <f t="shared" si="410"/>
        <v/>
      </c>
    </row>
    <row r="44995" spans="8:8">
      <c r="H44995" t="str">
        <f t="shared" si="410"/>
        <v/>
      </c>
    </row>
    <row r="44996" spans="8:8">
      <c r="H44996" t="str">
        <f t="shared" si="410"/>
        <v/>
      </c>
    </row>
    <row r="44997" spans="8:8">
      <c r="H44997" t="str">
        <f t="shared" si="410"/>
        <v/>
      </c>
    </row>
    <row r="44998" spans="8:8">
      <c r="H44998" t="str">
        <f t="shared" si="410"/>
        <v/>
      </c>
    </row>
    <row r="44999" spans="8:8">
      <c r="H44999" t="str">
        <f t="shared" si="410"/>
        <v/>
      </c>
    </row>
    <row r="45000" spans="8:8">
      <c r="H45000" t="str">
        <f t="shared" si="410"/>
        <v/>
      </c>
    </row>
    <row r="45001" spans="8:8">
      <c r="H45001" t="str">
        <f t="shared" si="410"/>
        <v/>
      </c>
    </row>
    <row r="45002" spans="8:8">
      <c r="H45002" t="str">
        <f t="shared" si="410"/>
        <v/>
      </c>
    </row>
    <row r="45003" spans="8:8">
      <c r="H45003" t="str">
        <f t="shared" si="410"/>
        <v/>
      </c>
    </row>
    <row r="45004" spans="8:8">
      <c r="H45004" t="str">
        <f t="shared" si="410"/>
        <v/>
      </c>
    </row>
    <row r="45005" spans="8:8">
      <c r="H45005" t="str">
        <f t="shared" si="410"/>
        <v/>
      </c>
    </row>
    <row r="45006" spans="8:8">
      <c r="H45006" t="str">
        <f t="shared" si="410"/>
        <v/>
      </c>
    </row>
    <row r="45007" spans="8:8">
      <c r="H45007" t="str">
        <f t="shared" si="410"/>
        <v/>
      </c>
    </row>
    <row r="45008" spans="8:8">
      <c r="H45008" t="str">
        <f t="shared" si="410"/>
        <v/>
      </c>
    </row>
    <row r="45009" spans="8:8">
      <c r="H45009" t="str">
        <f t="shared" si="410"/>
        <v/>
      </c>
    </row>
    <row r="45010" spans="8:8">
      <c r="H45010" t="str">
        <f t="shared" si="410"/>
        <v/>
      </c>
    </row>
    <row r="45011" spans="8:8">
      <c r="H45011" t="str">
        <f t="shared" si="410"/>
        <v/>
      </c>
    </row>
    <row r="45012" spans="8:8">
      <c r="H45012" t="str">
        <f t="shared" si="410"/>
        <v/>
      </c>
    </row>
    <row r="45013" spans="8:8">
      <c r="H45013" t="str">
        <f t="shared" si="410"/>
        <v/>
      </c>
    </row>
    <row r="45014" spans="8:8">
      <c r="H45014" t="str">
        <f t="shared" si="410"/>
        <v/>
      </c>
    </row>
    <row r="45015" spans="8:8">
      <c r="H45015" t="str">
        <f t="shared" si="410"/>
        <v/>
      </c>
    </row>
    <row r="45016" spans="8:8">
      <c r="H45016" t="str">
        <f t="shared" si="410"/>
        <v/>
      </c>
    </row>
    <row r="45017" spans="8:8">
      <c r="H45017" t="str">
        <f t="shared" si="410"/>
        <v/>
      </c>
    </row>
    <row r="45018" spans="8:8">
      <c r="H45018" t="str">
        <f t="shared" si="410"/>
        <v/>
      </c>
    </row>
    <row r="45019" spans="8:8">
      <c r="H45019" t="str">
        <f t="shared" si="410"/>
        <v/>
      </c>
    </row>
    <row r="45020" spans="8:8">
      <c r="H45020" t="str">
        <f t="shared" si="410"/>
        <v/>
      </c>
    </row>
    <row r="45021" spans="8:8">
      <c r="H45021" t="str">
        <f t="shared" si="410"/>
        <v/>
      </c>
    </row>
    <row r="45022" spans="8:8">
      <c r="H45022" t="str">
        <f t="shared" si="410"/>
        <v/>
      </c>
    </row>
    <row r="45023" spans="8:8">
      <c r="H45023" t="str">
        <f t="shared" si="410"/>
        <v/>
      </c>
    </row>
    <row r="45024" spans="8:8">
      <c r="H45024" t="str">
        <f t="shared" si="410"/>
        <v/>
      </c>
    </row>
    <row r="45025" spans="8:8">
      <c r="H45025" t="str">
        <f t="shared" si="410"/>
        <v/>
      </c>
    </row>
    <row r="45026" spans="8:8">
      <c r="H45026" t="str">
        <f t="shared" ref="H45026:H45089" si="411">_xlfn.TEXTJOIN(", ", TRUE, G45026:G45026)</f>
        <v/>
      </c>
    </row>
    <row r="45027" spans="8:8">
      <c r="H45027" t="str">
        <f t="shared" si="411"/>
        <v/>
      </c>
    </row>
    <row r="45028" spans="8:8">
      <c r="H45028" t="str">
        <f t="shared" si="411"/>
        <v/>
      </c>
    </row>
    <row r="45029" spans="8:8">
      <c r="H45029" t="str">
        <f t="shared" si="411"/>
        <v/>
      </c>
    </row>
    <row r="45030" spans="8:8">
      <c r="H45030" t="str">
        <f t="shared" si="411"/>
        <v/>
      </c>
    </row>
    <row r="45031" spans="8:8">
      <c r="H45031" t="str">
        <f t="shared" si="411"/>
        <v/>
      </c>
    </row>
    <row r="45032" spans="8:8">
      <c r="H45032" t="str">
        <f t="shared" si="411"/>
        <v/>
      </c>
    </row>
    <row r="45033" spans="8:8">
      <c r="H45033" t="str">
        <f t="shared" si="411"/>
        <v/>
      </c>
    </row>
    <row r="45034" spans="8:8">
      <c r="H45034" t="str">
        <f t="shared" si="411"/>
        <v/>
      </c>
    </row>
    <row r="45035" spans="8:8">
      <c r="H45035" t="str">
        <f t="shared" si="411"/>
        <v/>
      </c>
    </row>
    <row r="45036" spans="8:8">
      <c r="H45036" t="str">
        <f t="shared" si="411"/>
        <v/>
      </c>
    </row>
    <row r="45037" spans="8:8">
      <c r="H45037" t="str">
        <f t="shared" si="411"/>
        <v/>
      </c>
    </row>
    <row r="45038" spans="8:8">
      <c r="H45038" t="str">
        <f t="shared" si="411"/>
        <v/>
      </c>
    </row>
    <row r="45039" spans="8:8">
      <c r="H45039" t="str">
        <f t="shared" si="411"/>
        <v/>
      </c>
    </row>
    <row r="45040" spans="8:8">
      <c r="H45040" t="str">
        <f t="shared" si="411"/>
        <v/>
      </c>
    </row>
    <row r="45041" spans="8:8">
      <c r="H45041" t="str">
        <f t="shared" si="411"/>
        <v/>
      </c>
    </row>
    <row r="45042" spans="8:8">
      <c r="H45042" t="str">
        <f t="shared" si="411"/>
        <v/>
      </c>
    </row>
    <row r="45043" spans="8:8">
      <c r="H45043" t="str">
        <f t="shared" si="411"/>
        <v/>
      </c>
    </row>
    <row r="45044" spans="8:8">
      <c r="H45044" t="str">
        <f t="shared" si="411"/>
        <v/>
      </c>
    </row>
    <row r="45045" spans="8:8">
      <c r="H45045" t="str">
        <f t="shared" si="411"/>
        <v/>
      </c>
    </row>
    <row r="45046" spans="8:8">
      <c r="H45046" t="str">
        <f t="shared" si="411"/>
        <v/>
      </c>
    </row>
    <row r="45047" spans="8:8">
      <c r="H45047" t="str">
        <f t="shared" si="411"/>
        <v/>
      </c>
    </row>
    <row r="45048" spans="8:8">
      <c r="H45048" t="str">
        <f t="shared" si="411"/>
        <v/>
      </c>
    </row>
    <row r="45049" spans="8:8">
      <c r="H45049" t="str">
        <f t="shared" si="411"/>
        <v/>
      </c>
    </row>
    <row r="45050" spans="8:8">
      <c r="H45050" t="str">
        <f t="shared" si="411"/>
        <v/>
      </c>
    </row>
    <row r="45051" spans="8:8">
      <c r="H45051" t="str">
        <f t="shared" si="411"/>
        <v/>
      </c>
    </row>
    <row r="45052" spans="8:8">
      <c r="H45052" t="str">
        <f t="shared" si="411"/>
        <v/>
      </c>
    </row>
    <row r="45053" spans="8:8">
      <c r="H45053" t="str">
        <f t="shared" si="411"/>
        <v/>
      </c>
    </row>
    <row r="45054" spans="8:8">
      <c r="H45054" t="str">
        <f t="shared" si="411"/>
        <v/>
      </c>
    </row>
    <row r="45055" spans="8:8">
      <c r="H45055" t="str">
        <f t="shared" si="411"/>
        <v/>
      </c>
    </row>
    <row r="45056" spans="8:8">
      <c r="H45056" t="str">
        <f t="shared" si="411"/>
        <v/>
      </c>
    </row>
    <row r="45057" spans="8:8">
      <c r="H45057" t="str">
        <f t="shared" si="411"/>
        <v/>
      </c>
    </row>
    <row r="45058" spans="8:8">
      <c r="H45058" t="str">
        <f t="shared" si="411"/>
        <v/>
      </c>
    </row>
    <row r="45059" spans="8:8">
      <c r="H45059" t="str">
        <f t="shared" si="411"/>
        <v/>
      </c>
    </row>
    <row r="45060" spans="8:8">
      <c r="H45060" t="str">
        <f t="shared" si="411"/>
        <v/>
      </c>
    </row>
    <row r="45061" spans="8:8">
      <c r="H45061" t="str">
        <f t="shared" si="411"/>
        <v/>
      </c>
    </row>
    <row r="45062" spans="8:8">
      <c r="H45062" t="str">
        <f t="shared" si="411"/>
        <v/>
      </c>
    </row>
    <row r="45063" spans="8:8">
      <c r="H45063" t="str">
        <f t="shared" si="411"/>
        <v/>
      </c>
    </row>
    <row r="45064" spans="8:8">
      <c r="H45064" t="str">
        <f t="shared" si="411"/>
        <v/>
      </c>
    </row>
    <row r="45065" spans="8:8">
      <c r="H45065" t="str">
        <f t="shared" si="411"/>
        <v/>
      </c>
    </row>
    <row r="45066" spans="8:8">
      <c r="H45066" t="str">
        <f t="shared" si="411"/>
        <v/>
      </c>
    </row>
    <row r="45067" spans="8:8">
      <c r="H45067" t="str">
        <f t="shared" si="411"/>
        <v/>
      </c>
    </row>
    <row r="45068" spans="8:8">
      <c r="H45068" t="str">
        <f t="shared" si="411"/>
        <v/>
      </c>
    </row>
    <row r="45069" spans="8:8">
      <c r="H45069" t="str">
        <f t="shared" si="411"/>
        <v/>
      </c>
    </row>
    <row r="45070" spans="8:8">
      <c r="H45070" t="str">
        <f t="shared" si="411"/>
        <v/>
      </c>
    </row>
    <row r="45071" spans="8:8">
      <c r="H45071" t="str">
        <f t="shared" si="411"/>
        <v/>
      </c>
    </row>
    <row r="45072" spans="8:8">
      <c r="H45072" t="str">
        <f t="shared" si="411"/>
        <v/>
      </c>
    </row>
    <row r="45073" spans="8:8">
      <c r="H45073" t="str">
        <f t="shared" si="411"/>
        <v/>
      </c>
    </row>
    <row r="45074" spans="8:8">
      <c r="H45074" t="str">
        <f t="shared" si="411"/>
        <v/>
      </c>
    </row>
    <row r="45075" spans="8:8">
      <c r="H45075" t="str">
        <f t="shared" si="411"/>
        <v/>
      </c>
    </row>
    <row r="45076" spans="8:8">
      <c r="H45076" t="str">
        <f t="shared" si="411"/>
        <v/>
      </c>
    </row>
    <row r="45077" spans="8:8">
      <c r="H45077" t="str">
        <f t="shared" si="411"/>
        <v/>
      </c>
    </row>
    <row r="45078" spans="8:8">
      <c r="H45078" t="str">
        <f t="shared" si="411"/>
        <v/>
      </c>
    </row>
    <row r="45079" spans="8:8">
      <c r="H45079" t="str">
        <f t="shared" si="411"/>
        <v/>
      </c>
    </row>
    <row r="45080" spans="8:8">
      <c r="H45080" t="str">
        <f t="shared" si="411"/>
        <v/>
      </c>
    </row>
    <row r="45081" spans="8:8">
      <c r="H45081" t="str">
        <f t="shared" si="411"/>
        <v/>
      </c>
    </row>
    <row r="45082" spans="8:8">
      <c r="H45082" t="str">
        <f t="shared" si="411"/>
        <v/>
      </c>
    </row>
    <row r="45083" spans="8:8">
      <c r="H45083" t="str">
        <f t="shared" si="411"/>
        <v/>
      </c>
    </row>
    <row r="45084" spans="8:8">
      <c r="H45084" t="str">
        <f t="shared" si="411"/>
        <v/>
      </c>
    </row>
    <row r="45085" spans="8:8">
      <c r="H45085" t="str">
        <f t="shared" si="411"/>
        <v/>
      </c>
    </row>
    <row r="45086" spans="8:8">
      <c r="H45086" t="str">
        <f t="shared" si="411"/>
        <v/>
      </c>
    </row>
    <row r="45087" spans="8:8">
      <c r="H45087" t="str">
        <f t="shared" si="411"/>
        <v/>
      </c>
    </row>
    <row r="45088" spans="8:8">
      <c r="H45088" t="str">
        <f t="shared" si="411"/>
        <v/>
      </c>
    </row>
    <row r="45089" spans="8:8">
      <c r="H45089" t="str">
        <f t="shared" si="411"/>
        <v/>
      </c>
    </row>
    <row r="45090" spans="8:8">
      <c r="H45090" t="str">
        <f t="shared" ref="H45090:H45153" si="412">_xlfn.TEXTJOIN(", ", TRUE, G45090:G45090)</f>
        <v/>
      </c>
    </row>
    <row r="45091" spans="8:8">
      <c r="H45091" t="str">
        <f t="shared" si="412"/>
        <v/>
      </c>
    </row>
    <row r="45092" spans="8:8">
      <c r="H45092" t="str">
        <f t="shared" si="412"/>
        <v/>
      </c>
    </row>
    <row r="45093" spans="8:8">
      <c r="H45093" t="str">
        <f t="shared" si="412"/>
        <v/>
      </c>
    </row>
    <row r="45094" spans="8:8">
      <c r="H45094" t="str">
        <f t="shared" si="412"/>
        <v/>
      </c>
    </row>
    <row r="45095" spans="8:8">
      <c r="H45095" t="str">
        <f t="shared" si="412"/>
        <v/>
      </c>
    </row>
    <row r="45096" spans="8:8">
      <c r="H45096" t="str">
        <f t="shared" si="412"/>
        <v/>
      </c>
    </row>
    <row r="45097" spans="8:8">
      <c r="H45097" t="str">
        <f t="shared" si="412"/>
        <v/>
      </c>
    </row>
    <row r="45098" spans="8:8">
      <c r="H45098" t="str">
        <f t="shared" si="412"/>
        <v/>
      </c>
    </row>
    <row r="45099" spans="8:8">
      <c r="H45099" t="str">
        <f t="shared" si="412"/>
        <v/>
      </c>
    </row>
    <row r="45100" spans="8:8">
      <c r="H45100" t="str">
        <f t="shared" si="412"/>
        <v/>
      </c>
    </row>
    <row r="45101" spans="8:8">
      <c r="H45101" t="str">
        <f t="shared" si="412"/>
        <v/>
      </c>
    </row>
    <row r="45102" spans="8:8">
      <c r="H45102" t="str">
        <f t="shared" si="412"/>
        <v/>
      </c>
    </row>
    <row r="45103" spans="8:8">
      <c r="H45103" t="str">
        <f t="shared" si="412"/>
        <v/>
      </c>
    </row>
    <row r="45104" spans="8:8">
      <c r="H45104" t="str">
        <f t="shared" si="412"/>
        <v/>
      </c>
    </row>
    <row r="45105" spans="8:8">
      <c r="H45105" t="str">
        <f t="shared" si="412"/>
        <v/>
      </c>
    </row>
    <row r="45106" spans="8:8">
      <c r="H45106" t="str">
        <f t="shared" si="412"/>
        <v/>
      </c>
    </row>
    <row r="45107" spans="8:8">
      <c r="H45107" t="str">
        <f t="shared" si="412"/>
        <v/>
      </c>
    </row>
    <row r="45108" spans="8:8">
      <c r="H45108" t="str">
        <f t="shared" si="412"/>
        <v/>
      </c>
    </row>
    <row r="45109" spans="8:8">
      <c r="H45109" t="str">
        <f t="shared" si="412"/>
        <v/>
      </c>
    </row>
    <row r="45110" spans="8:8">
      <c r="H45110" t="str">
        <f t="shared" si="412"/>
        <v/>
      </c>
    </row>
    <row r="45111" spans="8:8">
      <c r="H45111" t="str">
        <f t="shared" si="412"/>
        <v/>
      </c>
    </row>
    <row r="45112" spans="8:8">
      <c r="H45112" t="str">
        <f t="shared" si="412"/>
        <v/>
      </c>
    </row>
    <row r="45113" spans="8:8">
      <c r="H45113" t="str">
        <f t="shared" si="412"/>
        <v/>
      </c>
    </row>
    <row r="45114" spans="8:8">
      <c r="H45114" t="str">
        <f t="shared" si="412"/>
        <v/>
      </c>
    </row>
    <row r="45115" spans="8:8">
      <c r="H45115" t="str">
        <f t="shared" si="412"/>
        <v/>
      </c>
    </row>
    <row r="45116" spans="8:8">
      <c r="H45116" t="str">
        <f t="shared" si="412"/>
        <v/>
      </c>
    </row>
    <row r="45117" spans="8:8">
      <c r="H45117" t="str">
        <f t="shared" si="412"/>
        <v/>
      </c>
    </row>
    <row r="45118" spans="8:8">
      <c r="H45118" t="str">
        <f t="shared" si="412"/>
        <v/>
      </c>
    </row>
    <row r="45119" spans="8:8">
      <c r="H45119" t="str">
        <f t="shared" si="412"/>
        <v/>
      </c>
    </row>
    <row r="45120" spans="8:8">
      <c r="H45120" t="str">
        <f t="shared" si="412"/>
        <v/>
      </c>
    </row>
    <row r="45121" spans="8:8">
      <c r="H45121" t="str">
        <f t="shared" si="412"/>
        <v/>
      </c>
    </row>
    <row r="45122" spans="8:8">
      <c r="H45122" t="str">
        <f t="shared" si="412"/>
        <v/>
      </c>
    </row>
    <row r="45123" spans="8:8">
      <c r="H45123" t="str">
        <f t="shared" si="412"/>
        <v/>
      </c>
    </row>
    <row r="45124" spans="8:8">
      <c r="H45124" t="str">
        <f t="shared" si="412"/>
        <v/>
      </c>
    </row>
    <row r="45125" spans="8:8">
      <c r="H45125" t="str">
        <f t="shared" si="412"/>
        <v/>
      </c>
    </row>
    <row r="45126" spans="8:8">
      <c r="H45126" t="str">
        <f t="shared" si="412"/>
        <v/>
      </c>
    </row>
    <row r="45127" spans="8:8">
      <c r="H45127" t="str">
        <f t="shared" si="412"/>
        <v/>
      </c>
    </row>
    <row r="45128" spans="8:8">
      <c r="H45128" t="str">
        <f t="shared" si="412"/>
        <v/>
      </c>
    </row>
    <row r="45129" spans="8:8">
      <c r="H45129" t="str">
        <f t="shared" si="412"/>
        <v/>
      </c>
    </row>
    <row r="45130" spans="8:8">
      <c r="H45130" t="str">
        <f t="shared" si="412"/>
        <v/>
      </c>
    </row>
    <row r="45131" spans="8:8">
      <c r="H45131" t="str">
        <f t="shared" si="412"/>
        <v/>
      </c>
    </row>
    <row r="45132" spans="8:8">
      <c r="H45132" t="str">
        <f t="shared" si="412"/>
        <v/>
      </c>
    </row>
    <row r="45133" spans="8:8">
      <c r="H45133" t="str">
        <f t="shared" si="412"/>
        <v/>
      </c>
    </row>
    <row r="45134" spans="8:8">
      <c r="H45134" t="str">
        <f t="shared" si="412"/>
        <v/>
      </c>
    </row>
    <row r="45135" spans="8:8">
      <c r="H45135" t="str">
        <f t="shared" si="412"/>
        <v/>
      </c>
    </row>
    <row r="45136" spans="8:8">
      <c r="H45136" t="str">
        <f t="shared" si="412"/>
        <v/>
      </c>
    </row>
    <row r="45137" spans="8:8">
      <c r="H45137" t="str">
        <f t="shared" si="412"/>
        <v/>
      </c>
    </row>
    <row r="45138" spans="8:8">
      <c r="H45138" t="str">
        <f t="shared" si="412"/>
        <v/>
      </c>
    </row>
    <row r="45139" spans="8:8">
      <c r="H45139" t="str">
        <f t="shared" si="412"/>
        <v/>
      </c>
    </row>
    <row r="45140" spans="8:8">
      <c r="H45140" t="str">
        <f t="shared" si="412"/>
        <v/>
      </c>
    </row>
    <row r="45141" spans="8:8">
      <c r="H45141" t="str">
        <f t="shared" si="412"/>
        <v/>
      </c>
    </row>
    <row r="45142" spans="8:8">
      <c r="H45142" t="str">
        <f t="shared" si="412"/>
        <v/>
      </c>
    </row>
    <row r="45143" spans="8:8">
      <c r="H45143" t="str">
        <f t="shared" si="412"/>
        <v/>
      </c>
    </row>
    <row r="45144" spans="8:8">
      <c r="H45144" t="str">
        <f t="shared" si="412"/>
        <v/>
      </c>
    </row>
    <row r="45145" spans="8:8">
      <c r="H45145" t="str">
        <f t="shared" si="412"/>
        <v/>
      </c>
    </row>
    <row r="45146" spans="8:8">
      <c r="H45146" t="str">
        <f t="shared" si="412"/>
        <v/>
      </c>
    </row>
    <row r="45147" spans="8:8">
      <c r="H45147" t="str">
        <f t="shared" si="412"/>
        <v/>
      </c>
    </row>
    <row r="45148" spans="8:8">
      <c r="H45148" t="str">
        <f t="shared" si="412"/>
        <v/>
      </c>
    </row>
    <row r="45149" spans="8:8">
      <c r="H45149" t="str">
        <f t="shared" si="412"/>
        <v/>
      </c>
    </row>
    <row r="45150" spans="8:8">
      <c r="H45150" t="str">
        <f t="shared" si="412"/>
        <v/>
      </c>
    </row>
    <row r="45151" spans="8:8">
      <c r="H45151" t="str">
        <f t="shared" si="412"/>
        <v/>
      </c>
    </row>
    <row r="45152" spans="8:8">
      <c r="H45152" t="str">
        <f t="shared" si="412"/>
        <v/>
      </c>
    </row>
    <row r="45153" spans="8:8">
      <c r="H45153" t="str">
        <f t="shared" si="412"/>
        <v/>
      </c>
    </row>
    <row r="45154" spans="8:8">
      <c r="H45154" t="str">
        <f t="shared" ref="H45154:H45217" si="413">_xlfn.TEXTJOIN(", ", TRUE, G45154:G45154)</f>
        <v/>
      </c>
    </row>
    <row r="45155" spans="8:8">
      <c r="H45155" t="str">
        <f t="shared" si="413"/>
        <v/>
      </c>
    </row>
    <row r="45156" spans="8:8">
      <c r="H45156" t="str">
        <f t="shared" si="413"/>
        <v/>
      </c>
    </row>
    <row r="45157" spans="8:8">
      <c r="H45157" t="str">
        <f t="shared" si="413"/>
        <v/>
      </c>
    </row>
    <row r="45158" spans="8:8">
      <c r="H45158" t="str">
        <f t="shared" si="413"/>
        <v/>
      </c>
    </row>
    <row r="45159" spans="8:8">
      <c r="H45159" t="str">
        <f t="shared" si="413"/>
        <v/>
      </c>
    </row>
    <row r="45160" spans="8:8">
      <c r="H45160" t="str">
        <f t="shared" si="413"/>
        <v/>
      </c>
    </row>
    <row r="45161" spans="8:8">
      <c r="H45161" t="str">
        <f t="shared" si="413"/>
        <v/>
      </c>
    </row>
    <row r="45162" spans="8:8">
      <c r="H45162" t="str">
        <f t="shared" si="413"/>
        <v/>
      </c>
    </row>
    <row r="45163" spans="8:8">
      <c r="H45163" t="str">
        <f t="shared" si="413"/>
        <v/>
      </c>
    </row>
    <row r="45164" spans="8:8">
      <c r="H45164" t="str">
        <f t="shared" si="413"/>
        <v/>
      </c>
    </row>
    <row r="45165" spans="8:8">
      <c r="H45165" t="str">
        <f t="shared" si="413"/>
        <v/>
      </c>
    </row>
    <row r="45166" spans="8:8">
      <c r="H45166" t="str">
        <f t="shared" si="413"/>
        <v/>
      </c>
    </row>
    <row r="45167" spans="8:8">
      <c r="H45167" t="str">
        <f t="shared" si="413"/>
        <v/>
      </c>
    </row>
    <row r="45168" spans="8:8">
      <c r="H45168" t="str">
        <f t="shared" si="413"/>
        <v/>
      </c>
    </row>
    <row r="45169" spans="8:8">
      <c r="H45169" t="str">
        <f t="shared" si="413"/>
        <v/>
      </c>
    </row>
    <row r="45170" spans="8:8">
      <c r="H45170" t="str">
        <f t="shared" si="413"/>
        <v/>
      </c>
    </row>
    <row r="45171" spans="8:8">
      <c r="H45171" t="str">
        <f t="shared" si="413"/>
        <v/>
      </c>
    </row>
    <row r="45172" spans="8:8">
      <c r="H45172" t="str">
        <f t="shared" si="413"/>
        <v/>
      </c>
    </row>
    <row r="45173" spans="8:8">
      <c r="H45173" t="str">
        <f t="shared" si="413"/>
        <v/>
      </c>
    </row>
    <row r="45174" spans="8:8">
      <c r="H45174" t="str">
        <f t="shared" si="413"/>
        <v/>
      </c>
    </row>
    <row r="45175" spans="8:8">
      <c r="H45175" t="str">
        <f t="shared" si="413"/>
        <v/>
      </c>
    </row>
    <row r="45176" spans="8:8">
      <c r="H45176" t="str">
        <f t="shared" si="413"/>
        <v/>
      </c>
    </row>
    <row r="45177" spans="8:8">
      <c r="H45177" t="str">
        <f t="shared" si="413"/>
        <v/>
      </c>
    </row>
    <row r="45178" spans="8:8">
      <c r="H45178" t="str">
        <f t="shared" si="413"/>
        <v/>
      </c>
    </row>
    <row r="45179" spans="8:8">
      <c r="H45179" t="str">
        <f t="shared" si="413"/>
        <v/>
      </c>
    </row>
    <row r="45180" spans="8:8">
      <c r="H45180" t="str">
        <f t="shared" si="413"/>
        <v/>
      </c>
    </row>
    <row r="45181" spans="8:8">
      <c r="H45181" t="str">
        <f t="shared" si="413"/>
        <v/>
      </c>
    </row>
    <row r="45182" spans="8:8">
      <c r="H45182" t="str">
        <f t="shared" si="413"/>
        <v/>
      </c>
    </row>
    <row r="45183" spans="8:8">
      <c r="H45183" t="str">
        <f t="shared" si="413"/>
        <v/>
      </c>
    </row>
    <row r="45184" spans="8:8">
      <c r="H45184" t="str">
        <f t="shared" si="413"/>
        <v/>
      </c>
    </row>
    <row r="45185" spans="8:8">
      <c r="H45185" t="str">
        <f t="shared" si="413"/>
        <v/>
      </c>
    </row>
    <row r="45186" spans="8:8">
      <c r="H45186" t="str">
        <f t="shared" si="413"/>
        <v/>
      </c>
    </row>
    <row r="45187" spans="8:8">
      <c r="H45187" t="str">
        <f t="shared" si="413"/>
        <v/>
      </c>
    </row>
    <row r="45188" spans="8:8">
      <c r="H45188" t="str">
        <f t="shared" si="413"/>
        <v/>
      </c>
    </row>
    <row r="45189" spans="8:8">
      <c r="H45189" t="str">
        <f t="shared" si="413"/>
        <v/>
      </c>
    </row>
    <row r="45190" spans="8:8">
      <c r="H45190" t="str">
        <f t="shared" si="413"/>
        <v/>
      </c>
    </row>
    <row r="45191" spans="8:8">
      <c r="H45191" t="str">
        <f t="shared" si="413"/>
        <v/>
      </c>
    </row>
    <row r="45192" spans="8:8">
      <c r="H45192" t="str">
        <f t="shared" si="413"/>
        <v/>
      </c>
    </row>
    <row r="45193" spans="8:8">
      <c r="H45193" t="str">
        <f t="shared" si="413"/>
        <v/>
      </c>
    </row>
    <row r="45194" spans="8:8">
      <c r="H45194" t="str">
        <f t="shared" si="413"/>
        <v/>
      </c>
    </row>
    <row r="45195" spans="8:8">
      <c r="H45195" t="str">
        <f t="shared" si="413"/>
        <v/>
      </c>
    </row>
    <row r="45196" spans="8:8">
      <c r="H45196" t="str">
        <f t="shared" si="413"/>
        <v/>
      </c>
    </row>
    <row r="45197" spans="8:8">
      <c r="H45197" t="str">
        <f t="shared" si="413"/>
        <v/>
      </c>
    </row>
    <row r="45198" spans="8:8">
      <c r="H45198" t="str">
        <f t="shared" si="413"/>
        <v/>
      </c>
    </row>
    <row r="45199" spans="8:8">
      <c r="H45199" t="str">
        <f t="shared" si="413"/>
        <v/>
      </c>
    </row>
    <row r="45200" spans="8:8">
      <c r="H45200" t="str">
        <f t="shared" si="413"/>
        <v/>
      </c>
    </row>
    <row r="45201" spans="8:8">
      <c r="H45201" t="str">
        <f t="shared" si="413"/>
        <v/>
      </c>
    </row>
    <row r="45202" spans="8:8">
      <c r="H45202" t="str">
        <f t="shared" si="413"/>
        <v/>
      </c>
    </row>
    <row r="45203" spans="8:8">
      <c r="H45203" t="str">
        <f t="shared" si="413"/>
        <v/>
      </c>
    </row>
    <row r="45204" spans="8:8">
      <c r="H45204" t="str">
        <f t="shared" si="413"/>
        <v/>
      </c>
    </row>
    <row r="45205" spans="8:8">
      <c r="H45205" t="str">
        <f t="shared" si="413"/>
        <v/>
      </c>
    </row>
    <row r="45206" spans="8:8">
      <c r="H45206" t="str">
        <f t="shared" si="413"/>
        <v/>
      </c>
    </row>
    <row r="45207" spans="8:8">
      <c r="H45207" t="str">
        <f t="shared" si="413"/>
        <v/>
      </c>
    </row>
    <row r="45208" spans="8:8">
      <c r="H45208" t="str">
        <f t="shared" si="413"/>
        <v/>
      </c>
    </row>
    <row r="45209" spans="8:8">
      <c r="H45209" t="str">
        <f t="shared" si="413"/>
        <v/>
      </c>
    </row>
    <row r="45210" spans="8:8">
      <c r="H45210" t="str">
        <f t="shared" si="413"/>
        <v/>
      </c>
    </row>
    <row r="45211" spans="8:8">
      <c r="H45211" t="str">
        <f t="shared" si="413"/>
        <v/>
      </c>
    </row>
    <row r="45212" spans="8:8">
      <c r="H45212" t="str">
        <f t="shared" si="413"/>
        <v/>
      </c>
    </row>
    <row r="45213" spans="8:8">
      <c r="H45213" t="str">
        <f t="shared" si="413"/>
        <v/>
      </c>
    </row>
    <row r="45214" spans="8:8">
      <c r="H45214" t="str">
        <f t="shared" si="413"/>
        <v/>
      </c>
    </row>
    <row r="45215" spans="8:8">
      <c r="H45215" t="str">
        <f t="shared" si="413"/>
        <v/>
      </c>
    </row>
    <row r="45216" spans="8:8">
      <c r="H45216" t="str">
        <f t="shared" si="413"/>
        <v/>
      </c>
    </row>
    <row r="45217" spans="8:8">
      <c r="H45217" t="str">
        <f t="shared" si="413"/>
        <v/>
      </c>
    </row>
    <row r="45218" spans="8:8">
      <c r="H45218" t="str">
        <f t="shared" ref="H45218:H45281" si="414">_xlfn.TEXTJOIN(", ", TRUE, G45218:G45218)</f>
        <v/>
      </c>
    </row>
    <row r="45219" spans="8:8">
      <c r="H45219" t="str">
        <f t="shared" si="414"/>
        <v/>
      </c>
    </row>
    <row r="45220" spans="8:8">
      <c r="H45220" t="str">
        <f t="shared" si="414"/>
        <v/>
      </c>
    </row>
    <row r="45221" spans="8:8">
      <c r="H45221" t="str">
        <f t="shared" si="414"/>
        <v/>
      </c>
    </row>
    <row r="45222" spans="8:8">
      <c r="H45222" t="str">
        <f t="shared" si="414"/>
        <v/>
      </c>
    </row>
    <row r="45223" spans="8:8">
      <c r="H45223" t="str">
        <f t="shared" si="414"/>
        <v/>
      </c>
    </row>
    <row r="45224" spans="8:8">
      <c r="H45224" t="str">
        <f t="shared" si="414"/>
        <v/>
      </c>
    </row>
    <row r="45225" spans="8:8">
      <c r="H45225" t="str">
        <f t="shared" si="414"/>
        <v/>
      </c>
    </row>
    <row r="45226" spans="8:8">
      <c r="H45226" t="str">
        <f t="shared" si="414"/>
        <v/>
      </c>
    </row>
    <row r="45227" spans="8:8">
      <c r="H45227" t="str">
        <f t="shared" si="414"/>
        <v/>
      </c>
    </row>
    <row r="45228" spans="8:8">
      <c r="H45228" t="str">
        <f t="shared" si="414"/>
        <v/>
      </c>
    </row>
    <row r="45229" spans="8:8">
      <c r="H45229" t="str">
        <f t="shared" si="414"/>
        <v/>
      </c>
    </row>
    <row r="45230" spans="8:8">
      <c r="H45230" t="str">
        <f t="shared" si="414"/>
        <v/>
      </c>
    </row>
    <row r="45231" spans="8:8">
      <c r="H45231" t="str">
        <f t="shared" si="414"/>
        <v/>
      </c>
    </row>
    <row r="45232" spans="8:8">
      <c r="H45232" t="str">
        <f t="shared" si="414"/>
        <v/>
      </c>
    </row>
    <row r="45233" spans="8:8">
      <c r="H45233" t="str">
        <f t="shared" si="414"/>
        <v/>
      </c>
    </row>
    <row r="45234" spans="8:8">
      <c r="H45234" t="str">
        <f t="shared" si="414"/>
        <v/>
      </c>
    </row>
    <row r="45235" spans="8:8">
      <c r="H45235" t="str">
        <f t="shared" si="414"/>
        <v/>
      </c>
    </row>
    <row r="45236" spans="8:8">
      <c r="H45236" t="str">
        <f t="shared" si="414"/>
        <v/>
      </c>
    </row>
    <row r="45237" spans="8:8">
      <c r="H45237" t="str">
        <f t="shared" si="414"/>
        <v/>
      </c>
    </row>
    <row r="45238" spans="8:8">
      <c r="H45238" t="str">
        <f t="shared" si="414"/>
        <v/>
      </c>
    </row>
    <row r="45239" spans="8:8">
      <c r="H45239" t="str">
        <f t="shared" si="414"/>
        <v/>
      </c>
    </row>
    <row r="45240" spans="8:8">
      <c r="H45240" t="str">
        <f t="shared" si="414"/>
        <v/>
      </c>
    </row>
    <row r="45241" spans="8:8">
      <c r="H45241" t="str">
        <f t="shared" si="414"/>
        <v/>
      </c>
    </row>
    <row r="45242" spans="8:8">
      <c r="H45242" t="str">
        <f t="shared" si="414"/>
        <v/>
      </c>
    </row>
    <row r="45243" spans="8:8">
      <c r="H45243" t="str">
        <f t="shared" si="414"/>
        <v/>
      </c>
    </row>
    <row r="45244" spans="8:8">
      <c r="H45244" t="str">
        <f t="shared" si="414"/>
        <v/>
      </c>
    </row>
    <row r="45245" spans="8:8">
      <c r="H45245" t="str">
        <f t="shared" si="414"/>
        <v/>
      </c>
    </row>
    <row r="45246" spans="8:8">
      <c r="H45246" t="str">
        <f t="shared" si="414"/>
        <v/>
      </c>
    </row>
    <row r="45247" spans="8:8">
      <c r="H45247" t="str">
        <f t="shared" si="414"/>
        <v/>
      </c>
    </row>
    <row r="45248" spans="8:8">
      <c r="H45248" t="str">
        <f t="shared" si="414"/>
        <v/>
      </c>
    </row>
    <row r="45249" spans="8:8">
      <c r="H45249" t="str">
        <f t="shared" si="414"/>
        <v/>
      </c>
    </row>
    <row r="45250" spans="8:8">
      <c r="H45250" t="str">
        <f t="shared" si="414"/>
        <v/>
      </c>
    </row>
    <row r="45251" spans="8:8">
      <c r="H45251" t="str">
        <f t="shared" si="414"/>
        <v/>
      </c>
    </row>
    <row r="45252" spans="8:8">
      <c r="H45252" t="str">
        <f t="shared" si="414"/>
        <v/>
      </c>
    </row>
    <row r="45253" spans="8:8">
      <c r="H45253" t="str">
        <f t="shared" si="414"/>
        <v/>
      </c>
    </row>
    <row r="45254" spans="8:8">
      <c r="H45254" t="str">
        <f t="shared" si="414"/>
        <v/>
      </c>
    </row>
    <row r="45255" spans="8:8">
      <c r="H45255" t="str">
        <f t="shared" si="414"/>
        <v/>
      </c>
    </row>
    <row r="45256" spans="8:8">
      <c r="H45256" t="str">
        <f t="shared" si="414"/>
        <v/>
      </c>
    </row>
    <row r="45257" spans="8:8">
      <c r="H45257" t="str">
        <f t="shared" si="414"/>
        <v/>
      </c>
    </row>
    <row r="45258" spans="8:8">
      <c r="H45258" t="str">
        <f t="shared" si="414"/>
        <v/>
      </c>
    </row>
    <row r="45259" spans="8:8">
      <c r="H45259" t="str">
        <f t="shared" si="414"/>
        <v/>
      </c>
    </row>
    <row r="45260" spans="8:8">
      <c r="H45260" t="str">
        <f t="shared" si="414"/>
        <v/>
      </c>
    </row>
    <row r="45261" spans="8:8">
      <c r="H45261" t="str">
        <f t="shared" si="414"/>
        <v/>
      </c>
    </row>
    <row r="45262" spans="8:8">
      <c r="H45262" t="str">
        <f t="shared" si="414"/>
        <v/>
      </c>
    </row>
    <row r="45263" spans="8:8">
      <c r="H45263" t="str">
        <f t="shared" si="414"/>
        <v/>
      </c>
    </row>
    <row r="45264" spans="8:8">
      <c r="H45264" t="str">
        <f t="shared" si="414"/>
        <v/>
      </c>
    </row>
    <row r="45265" spans="8:8">
      <c r="H45265" t="str">
        <f t="shared" si="414"/>
        <v/>
      </c>
    </row>
    <row r="45266" spans="8:8">
      <c r="H45266" t="str">
        <f t="shared" si="414"/>
        <v/>
      </c>
    </row>
    <row r="45267" spans="8:8">
      <c r="H45267" t="str">
        <f t="shared" si="414"/>
        <v/>
      </c>
    </row>
    <row r="45268" spans="8:8">
      <c r="H45268" t="str">
        <f t="shared" si="414"/>
        <v/>
      </c>
    </row>
    <row r="45269" spans="8:8">
      <c r="H45269" t="str">
        <f t="shared" si="414"/>
        <v/>
      </c>
    </row>
    <row r="45270" spans="8:8">
      <c r="H45270" t="str">
        <f t="shared" si="414"/>
        <v/>
      </c>
    </row>
    <row r="45271" spans="8:8">
      <c r="H45271" t="str">
        <f t="shared" si="414"/>
        <v/>
      </c>
    </row>
    <row r="45272" spans="8:8">
      <c r="H45272" t="str">
        <f t="shared" si="414"/>
        <v/>
      </c>
    </row>
    <row r="45273" spans="8:8">
      <c r="H45273" t="str">
        <f t="shared" si="414"/>
        <v/>
      </c>
    </row>
    <row r="45274" spans="8:8">
      <c r="H45274" t="str">
        <f t="shared" si="414"/>
        <v/>
      </c>
    </row>
    <row r="45275" spans="8:8">
      <c r="H45275" t="str">
        <f t="shared" si="414"/>
        <v/>
      </c>
    </row>
    <row r="45276" spans="8:8">
      <c r="H45276" t="str">
        <f t="shared" si="414"/>
        <v/>
      </c>
    </row>
    <row r="45277" spans="8:8">
      <c r="H45277" t="str">
        <f t="shared" si="414"/>
        <v/>
      </c>
    </row>
    <row r="45278" spans="8:8">
      <c r="H45278" t="str">
        <f t="shared" si="414"/>
        <v/>
      </c>
    </row>
    <row r="45279" spans="8:8">
      <c r="H45279" t="str">
        <f t="shared" si="414"/>
        <v/>
      </c>
    </row>
    <row r="45280" spans="8:8">
      <c r="H45280" t="str">
        <f t="shared" si="414"/>
        <v/>
      </c>
    </row>
    <row r="45281" spans="8:8">
      <c r="H45281" t="str">
        <f t="shared" si="414"/>
        <v/>
      </c>
    </row>
    <row r="45282" spans="8:8">
      <c r="H45282" t="str">
        <f t="shared" ref="H45282:H45345" si="415">_xlfn.TEXTJOIN(", ", TRUE, G45282:G45282)</f>
        <v/>
      </c>
    </row>
    <row r="45283" spans="8:8">
      <c r="H45283" t="str">
        <f t="shared" si="415"/>
        <v/>
      </c>
    </row>
    <row r="45284" spans="8:8">
      <c r="H45284" t="str">
        <f t="shared" si="415"/>
        <v/>
      </c>
    </row>
    <row r="45285" spans="8:8">
      <c r="H45285" t="str">
        <f t="shared" si="415"/>
        <v/>
      </c>
    </row>
    <row r="45286" spans="8:8">
      <c r="H45286" t="str">
        <f t="shared" si="415"/>
        <v/>
      </c>
    </row>
    <row r="45287" spans="8:8">
      <c r="H45287" t="str">
        <f t="shared" si="415"/>
        <v/>
      </c>
    </row>
    <row r="45288" spans="8:8">
      <c r="H45288" t="str">
        <f t="shared" si="415"/>
        <v/>
      </c>
    </row>
    <row r="45289" spans="8:8">
      <c r="H45289" t="str">
        <f t="shared" si="415"/>
        <v/>
      </c>
    </row>
    <row r="45290" spans="8:8">
      <c r="H45290" t="str">
        <f t="shared" si="415"/>
        <v/>
      </c>
    </row>
    <row r="45291" spans="8:8">
      <c r="H45291" t="str">
        <f t="shared" si="415"/>
        <v/>
      </c>
    </row>
    <row r="45292" spans="8:8">
      <c r="H45292" t="str">
        <f t="shared" si="415"/>
        <v/>
      </c>
    </row>
    <row r="45293" spans="8:8">
      <c r="H45293" t="str">
        <f t="shared" si="415"/>
        <v/>
      </c>
    </row>
    <row r="45294" spans="8:8">
      <c r="H45294" t="str">
        <f t="shared" si="415"/>
        <v/>
      </c>
    </row>
    <row r="45295" spans="8:8">
      <c r="H45295" t="str">
        <f t="shared" si="415"/>
        <v/>
      </c>
    </row>
    <row r="45296" spans="8:8">
      <c r="H45296" t="str">
        <f t="shared" si="415"/>
        <v/>
      </c>
    </row>
    <row r="45297" spans="8:8">
      <c r="H45297" t="str">
        <f t="shared" si="415"/>
        <v/>
      </c>
    </row>
    <row r="45298" spans="8:8">
      <c r="H45298" t="str">
        <f t="shared" si="415"/>
        <v/>
      </c>
    </row>
    <row r="45299" spans="8:8">
      <c r="H45299" t="str">
        <f t="shared" si="415"/>
        <v/>
      </c>
    </row>
    <row r="45300" spans="8:8">
      <c r="H45300" t="str">
        <f t="shared" si="415"/>
        <v/>
      </c>
    </row>
    <row r="45301" spans="8:8">
      <c r="H45301" t="str">
        <f t="shared" si="415"/>
        <v/>
      </c>
    </row>
    <row r="45302" spans="8:8">
      <c r="H45302" t="str">
        <f t="shared" si="415"/>
        <v/>
      </c>
    </row>
    <row r="45303" spans="8:8">
      <c r="H45303" t="str">
        <f t="shared" si="415"/>
        <v/>
      </c>
    </row>
    <row r="45304" spans="8:8">
      <c r="H45304" t="str">
        <f t="shared" si="415"/>
        <v/>
      </c>
    </row>
    <row r="45305" spans="8:8">
      <c r="H45305" t="str">
        <f t="shared" si="415"/>
        <v/>
      </c>
    </row>
    <row r="45306" spans="8:8">
      <c r="H45306" t="str">
        <f t="shared" si="415"/>
        <v/>
      </c>
    </row>
    <row r="45307" spans="8:8">
      <c r="H45307" t="str">
        <f t="shared" si="415"/>
        <v/>
      </c>
    </row>
    <row r="45308" spans="8:8">
      <c r="H45308" t="str">
        <f t="shared" si="415"/>
        <v/>
      </c>
    </row>
    <row r="45309" spans="8:8">
      <c r="H45309" t="str">
        <f t="shared" si="415"/>
        <v/>
      </c>
    </row>
    <row r="45310" spans="8:8">
      <c r="H45310" t="str">
        <f t="shared" si="415"/>
        <v/>
      </c>
    </row>
    <row r="45311" spans="8:8">
      <c r="H45311" t="str">
        <f t="shared" si="415"/>
        <v/>
      </c>
    </row>
    <row r="45312" spans="8:8">
      <c r="H45312" t="str">
        <f t="shared" si="415"/>
        <v/>
      </c>
    </row>
    <row r="45313" spans="8:8">
      <c r="H45313" t="str">
        <f t="shared" si="415"/>
        <v/>
      </c>
    </row>
    <row r="45314" spans="8:8">
      <c r="H45314" t="str">
        <f t="shared" si="415"/>
        <v/>
      </c>
    </row>
    <row r="45315" spans="8:8">
      <c r="H45315" t="str">
        <f t="shared" si="415"/>
        <v/>
      </c>
    </row>
    <row r="45316" spans="8:8">
      <c r="H45316" t="str">
        <f t="shared" si="415"/>
        <v/>
      </c>
    </row>
    <row r="45317" spans="8:8">
      <c r="H45317" t="str">
        <f t="shared" si="415"/>
        <v/>
      </c>
    </row>
    <row r="45318" spans="8:8">
      <c r="H45318" t="str">
        <f t="shared" si="415"/>
        <v/>
      </c>
    </row>
    <row r="45319" spans="8:8">
      <c r="H45319" t="str">
        <f t="shared" si="415"/>
        <v/>
      </c>
    </row>
    <row r="45320" spans="8:8">
      <c r="H45320" t="str">
        <f t="shared" si="415"/>
        <v/>
      </c>
    </row>
    <row r="45321" spans="8:8">
      <c r="H45321" t="str">
        <f t="shared" si="415"/>
        <v/>
      </c>
    </row>
    <row r="45322" spans="8:8">
      <c r="H45322" t="str">
        <f t="shared" si="415"/>
        <v/>
      </c>
    </row>
    <row r="45323" spans="8:8">
      <c r="H45323" t="str">
        <f t="shared" si="415"/>
        <v/>
      </c>
    </row>
    <row r="45324" spans="8:8">
      <c r="H45324" t="str">
        <f t="shared" si="415"/>
        <v/>
      </c>
    </row>
    <row r="45325" spans="8:8">
      <c r="H45325" t="str">
        <f t="shared" si="415"/>
        <v/>
      </c>
    </row>
    <row r="45326" spans="8:8">
      <c r="H45326" t="str">
        <f t="shared" si="415"/>
        <v/>
      </c>
    </row>
    <row r="45327" spans="8:8">
      <c r="H45327" t="str">
        <f t="shared" si="415"/>
        <v/>
      </c>
    </row>
    <row r="45328" spans="8:8">
      <c r="H45328" t="str">
        <f t="shared" si="415"/>
        <v/>
      </c>
    </row>
    <row r="45329" spans="8:8">
      <c r="H45329" t="str">
        <f t="shared" si="415"/>
        <v/>
      </c>
    </row>
    <row r="45330" spans="8:8">
      <c r="H45330" t="str">
        <f t="shared" si="415"/>
        <v/>
      </c>
    </row>
    <row r="45331" spans="8:8">
      <c r="H45331" t="str">
        <f t="shared" si="415"/>
        <v/>
      </c>
    </row>
    <row r="45332" spans="8:8">
      <c r="H45332" t="str">
        <f t="shared" si="415"/>
        <v/>
      </c>
    </row>
    <row r="45333" spans="8:8">
      <c r="H45333" t="str">
        <f t="shared" si="415"/>
        <v/>
      </c>
    </row>
    <row r="45334" spans="8:8">
      <c r="H45334" t="str">
        <f t="shared" si="415"/>
        <v/>
      </c>
    </row>
    <row r="45335" spans="8:8">
      <c r="H45335" t="str">
        <f t="shared" si="415"/>
        <v/>
      </c>
    </row>
    <row r="45336" spans="8:8">
      <c r="H45336" t="str">
        <f t="shared" si="415"/>
        <v/>
      </c>
    </row>
    <row r="45337" spans="8:8">
      <c r="H45337" t="str">
        <f t="shared" si="415"/>
        <v/>
      </c>
    </row>
    <row r="45338" spans="8:8">
      <c r="H45338" t="str">
        <f t="shared" si="415"/>
        <v/>
      </c>
    </row>
    <row r="45339" spans="8:8">
      <c r="H45339" t="str">
        <f t="shared" si="415"/>
        <v/>
      </c>
    </row>
    <row r="45340" spans="8:8">
      <c r="H45340" t="str">
        <f t="shared" si="415"/>
        <v/>
      </c>
    </row>
    <row r="45341" spans="8:8">
      <c r="H45341" t="str">
        <f t="shared" si="415"/>
        <v/>
      </c>
    </row>
    <row r="45342" spans="8:8">
      <c r="H45342" t="str">
        <f t="shared" si="415"/>
        <v/>
      </c>
    </row>
    <row r="45343" spans="8:8">
      <c r="H45343" t="str">
        <f t="shared" si="415"/>
        <v/>
      </c>
    </row>
    <row r="45344" spans="8:8">
      <c r="H45344" t="str">
        <f t="shared" si="415"/>
        <v/>
      </c>
    </row>
    <row r="45345" spans="8:8">
      <c r="H45345" t="str">
        <f t="shared" si="415"/>
        <v/>
      </c>
    </row>
    <row r="45346" spans="8:8">
      <c r="H45346" t="str">
        <f t="shared" ref="H45346:H45409" si="416">_xlfn.TEXTJOIN(", ", TRUE, G45346:G45346)</f>
        <v/>
      </c>
    </row>
    <row r="45347" spans="8:8">
      <c r="H45347" t="str">
        <f t="shared" si="416"/>
        <v/>
      </c>
    </row>
    <row r="45348" spans="8:8">
      <c r="H45348" t="str">
        <f t="shared" si="416"/>
        <v/>
      </c>
    </row>
    <row r="45349" spans="8:8">
      <c r="H45349" t="str">
        <f t="shared" si="416"/>
        <v/>
      </c>
    </row>
    <row r="45350" spans="8:8">
      <c r="H45350" t="str">
        <f t="shared" si="416"/>
        <v/>
      </c>
    </row>
    <row r="45351" spans="8:8">
      <c r="H45351" t="str">
        <f t="shared" si="416"/>
        <v/>
      </c>
    </row>
    <row r="45352" spans="8:8">
      <c r="H45352" t="str">
        <f t="shared" si="416"/>
        <v/>
      </c>
    </row>
    <row r="45353" spans="8:8">
      <c r="H45353" t="str">
        <f t="shared" si="416"/>
        <v/>
      </c>
    </row>
    <row r="45354" spans="8:8">
      <c r="H45354" t="str">
        <f t="shared" si="416"/>
        <v/>
      </c>
    </row>
    <row r="45355" spans="8:8">
      <c r="H45355" t="str">
        <f t="shared" si="416"/>
        <v/>
      </c>
    </row>
    <row r="45356" spans="8:8">
      <c r="H45356" t="str">
        <f t="shared" si="416"/>
        <v/>
      </c>
    </row>
    <row r="45357" spans="8:8">
      <c r="H45357" t="str">
        <f t="shared" si="416"/>
        <v/>
      </c>
    </row>
    <row r="45358" spans="8:8">
      <c r="H45358" t="str">
        <f t="shared" si="416"/>
        <v/>
      </c>
    </row>
    <row r="45359" spans="8:8">
      <c r="H45359" t="str">
        <f t="shared" si="416"/>
        <v/>
      </c>
    </row>
    <row r="45360" spans="8:8">
      <c r="H45360" t="str">
        <f t="shared" si="416"/>
        <v/>
      </c>
    </row>
    <row r="45361" spans="8:8">
      <c r="H45361" t="str">
        <f t="shared" si="416"/>
        <v/>
      </c>
    </row>
    <row r="45362" spans="8:8">
      <c r="H45362" t="str">
        <f t="shared" si="416"/>
        <v/>
      </c>
    </row>
    <row r="45363" spans="8:8">
      <c r="H45363" t="str">
        <f t="shared" si="416"/>
        <v/>
      </c>
    </row>
    <row r="45364" spans="8:8">
      <c r="H45364" t="str">
        <f t="shared" si="416"/>
        <v/>
      </c>
    </row>
    <row r="45365" spans="8:8">
      <c r="H45365" t="str">
        <f t="shared" si="416"/>
        <v/>
      </c>
    </row>
    <row r="45366" spans="8:8">
      <c r="H45366" t="str">
        <f t="shared" si="416"/>
        <v/>
      </c>
    </row>
    <row r="45367" spans="8:8">
      <c r="H45367" t="str">
        <f t="shared" si="416"/>
        <v/>
      </c>
    </row>
    <row r="45368" spans="8:8">
      <c r="H45368" t="str">
        <f t="shared" si="416"/>
        <v/>
      </c>
    </row>
    <row r="45369" spans="8:8">
      <c r="H45369" t="str">
        <f t="shared" si="416"/>
        <v/>
      </c>
    </row>
    <row r="45370" spans="8:8">
      <c r="H45370" t="str">
        <f t="shared" si="416"/>
        <v/>
      </c>
    </row>
    <row r="45371" spans="8:8">
      <c r="H45371" t="str">
        <f t="shared" si="416"/>
        <v/>
      </c>
    </row>
    <row r="45372" spans="8:8">
      <c r="H45372" t="str">
        <f t="shared" si="416"/>
        <v/>
      </c>
    </row>
    <row r="45373" spans="8:8">
      <c r="H45373" t="str">
        <f t="shared" si="416"/>
        <v/>
      </c>
    </row>
    <row r="45374" spans="8:8">
      <c r="H45374" t="str">
        <f t="shared" si="416"/>
        <v/>
      </c>
    </row>
    <row r="45375" spans="8:8">
      <c r="H45375" t="str">
        <f t="shared" si="416"/>
        <v/>
      </c>
    </row>
    <row r="45376" spans="8:8">
      <c r="H45376" t="str">
        <f t="shared" si="416"/>
        <v/>
      </c>
    </row>
    <row r="45377" spans="8:8">
      <c r="H45377" t="str">
        <f t="shared" si="416"/>
        <v/>
      </c>
    </row>
    <row r="45378" spans="8:8">
      <c r="H45378" t="str">
        <f t="shared" si="416"/>
        <v/>
      </c>
    </row>
    <row r="45379" spans="8:8">
      <c r="H45379" t="str">
        <f t="shared" si="416"/>
        <v/>
      </c>
    </row>
    <row r="45380" spans="8:8">
      <c r="H45380" t="str">
        <f t="shared" si="416"/>
        <v/>
      </c>
    </row>
    <row r="45381" spans="8:8">
      <c r="H45381" t="str">
        <f t="shared" si="416"/>
        <v/>
      </c>
    </row>
    <row r="45382" spans="8:8">
      <c r="H45382" t="str">
        <f t="shared" si="416"/>
        <v/>
      </c>
    </row>
    <row r="45383" spans="8:8">
      <c r="H45383" t="str">
        <f t="shared" si="416"/>
        <v/>
      </c>
    </row>
    <row r="45384" spans="8:8">
      <c r="H45384" t="str">
        <f t="shared" si="416"/>
        <v/>
      </c>
    </row>
    <row r="45385" spans="8:8">
      <c r="H45385" t="str">
        <f t="shared" si="416"/>
        <v/>
      </c>
    </row>
    <row r="45386" spans="8:8">
      <c r="H45386" t="str">
        <f t="shared" si="416"/>
        <v/>
      </c>
    </row>
    <row r="45387" spans="8:8">
      <c r="H45387" t="str">
        <f t="shared" si="416"/>
        <v/>
      </c>
    </row>
    <row r="45388" spans="8:8">
      <c r="H45388" t="str">
        <f t="shared" si="416"/>
        <v/>
      </c>
    </row>
    <row r="45389" spans="8:8">
      <c r="H45389" t="str">
        <f t="shared" si="416"/>
        <v/>
      </c>
    </row>
    <row r="45390" spans="8:8">
      <c r="H45390" t="str">
        <f t="shared" si="416"/>
        <v/>
      </c>
    </row>
    <row r="45391" spans="8:8">
      <c r="H45391" t="str">
        <f t="shared" si="416"/>
        <v/>
      </c>
    </row>
    <row r="45392" spans="8:8">
      <c r="H45392" t="str">
        <f t="shared" si="416"/>
        <v/>
      </c>
    </row>
    <row r="45393" spans="8:8">
      <c r="H45393" t="str">
        <f t="shared" si="416"/>
        <v/>
      </c>
    </row>
    <row r="45394" spans="8:8">
      <c r="H45394" t="str">
        <f t="shared" si="416"/>
        <v/>
      </c>
    </row>
    <row r="45395" spans="8:8">
      <c r="H45395" t="str">
        <f t="shared" si="416"/>
        <v/>
      </c>
    </row>
    <row r="45396" spans="8:8">
      <c r="H45396" t="str">
        <f t="shared" si="416"/>
        <v/>
      </c>
    </row>
    <row r="45397" spans="8:8">
      <c r="H45397" t="str">
        <f t="shared" si="416"/>
        <v/>
      </c>
    </row>
    <row r="45398" spans="8:8">
      <c r="H45398" t="str">
        <f t="shared" si="416"/>
        <v/>
      </c>
    </row>
    <row r="45399" spans="8:8">
      <c r="H45399" t="str">
        <f t="shared" si="416"/>
        <v/>
      </c>
    </row>
    <row r="45400" spans="8:8">
      <c r="H45400" t="str">
        <f t="shared" si="416"/>
        <v/>
      </c>
    </row>
    <row r="45401" spans="8:8">
      <c r="H45401" t="str">
        <f t="shared" si="416"/>
        <v/>
      </c>
    </row>
    <row r="45402" spans="8:8">
      <c r="H45402" t="str">
        <f t="shared" si="416"/>
        <v/>
      </c>
    </row>
    <row r="45403" spans="8:8">
      <c r="H45403" t="str">
        <f t="shared" si="416"/>
        <v/>
      </c>
    </row>
    <row r="45404" spans="8:8">
      <c r="H45404" t="str">
        <f t="shared" si="416"/>
        <v/>
      </c>
    </row>
    <row r="45405" spans="8:8">
      <c r="H45405" t="str">
        <f t="shared" si="416"/>
        <v/>
      </c>
    </row>
    <row r="45406" spans="8:8">
      <c r="H45406" t="str">
        <f t="shared" si="416"/>
        <v/>
      </c>
    </row>
    <row r="45407" spans="8:8">
      <c r="H45407" t="str">
        <f t="shared" si="416"/>
        <v/>
      </c>
    </row>
    <row r="45408" spans="8:8">
      <c r="H45408" t="str">
        <f t="shared" si="416"/>
        <v/>
      </c>
    </row>
    <row r="45409" spans="8:8">
      <c r="H45409" t="str">
        <f t="shared" si="416"/>
        <v/>
      </c>
    </row>
    <row r="45410" spans="8:8">
      <c r="H45410" t="str">
        <f t="shared" ref="H45410:H45473" si="417">_xlfn.TEXTJOIN(", ", TRUE, G45410:G45410)</f>
        <v/>
      </c>
    </row>
    <row r="45411" spans="8:8">
      <c r="H45411" t="str">
        <f t="shared" si="417"/>
        <v/>
      </c>
    </row>
    <row r="45412" spans="8:8">
      <c r="H45412" t="str">
        <f t="shared" si="417"/>
        <v/>
      </c>
    </row>
    <row r="45413" spans="8:8">
      <c r="H45413" t="str">
        <f t="shared" si="417"/>
        <v/>
      </c>
    </row>
    <row r="45414" spans="8:8">
      <c r="H45414" t="str">
        <f t="shared" si="417"/>
        <v/>
      </c>
    </row>
    <row r="45415" spans="8:8">
      <c r="H45415" t="str">
        <f t="shared" si="417"/>
        <v/>
      </c>
    </row>
    <row r="45416" spans="8:8">
      <c r="H45416" t="str">
        <f t="shared" si="417"/>
        <v/>
      </c>
    </row>
    <row r="45417" spans="8:8">
      <c r="H45417" t="str">
        <f t="shared" si="417"/>
        <v/>
      </c>
    </row>
    <row r="45418" spans="8:8">
      <c r="H45418" t="str">
        <f t="shared" si="417"/>
        <v/>
      </c>
    </row>
    <row r="45419" spans="8:8">
      <c r="H45419" t="str">
        <f t="shared" si="417"/>
        <v/>
      </c>
    </row>
    <row r="45420" spans="8:8">
      <c r="H45420" t="str">
        <f t="shared" si="417"/>
        <v/>
      </c>
    </row>
    <row r="45421" spans="8:8">
      <c r="H45421" t="str">
        <f t="shared" si="417"/>
        <v/>
      </c>
    </row>
    <row r="45422" spans="8:8">
      <c r="H45422" t="str">
        <f t="shared" si="417"/>
        <v/>
      </c>
    </row>
    <row r="45423" spans="8:8">
      <c r="H45423" t="str">
        <f t="shared" si="417"/>
        <v/>
      </c>
    </row>
    <row r="45424" spans="8:8">
      <c r="H45424" t="str">
        <f t="shared" si="417"/>
        <v/>
      </c>
    </row>
    <row r="45425" spans="8:8">
      <c r="H45425" t="str">
        <f t="shared" si="417"/>
        <v/>
      </c>
    </row>
    <row r="45426" spans="8:8">
      <c r="H45426" t="str">
        <f t="shared" si="417"/>
        <v/>
      </c>
    </row>
    <row r="45427" spans="8:8">
      <c r="H45427" t="str">
        <f t="shared" si="417"/>
        <v/>
      </c>
    </row>
    <row r="45428" spans="8:8">
      <c r="H45428" t="str">
        <f t="shared" si="417"/>
        <v/>
      </c>
    </row>
    <row r="45429" spans="8:8">
      <c r="H45429" t="str">
        <f t="shared" si="417"/>
        <v/>
      </c>
    </row>
    <row r="45430" spans="8:8">
      <c r="H45430" t="str">
        <f t="shared" si="417"/>
        <v/>
      </c>
    </row>
    <row r="45431" spans="8:8">
      <c r="H45431" t="str">
        <f t="shared" si="417"/>
        <v/>
      </c>
    </row>
    <row r="45432" spans="8:8">
      <c r="H45432" t="str">
        <f t="shared" si="417"/>
        <v/>
      </c>
    </row>
    <row r="45433" spans="8:8">
      <c r="H45433" t="str">
        <f t="shared" si="417"/>
        <v/>
      </c>
    </row>
    <row r="45434" spans="8:8">
      <c r="H45434" t="str">
        <f t="shared" si="417"/>
        <v/>
      </c>
    </row>
    <row r="45435" spans="8:8">
      <c r="H45435" t="str">
        <f t="shared" si="417"/>
        <v/>
      </c>
    </row>
    <row r="45436" spans="8:8">
      <c r="H45436" t="str">
        <f t="shared" si="417"/>
        <v/>
      </c>
    </row>
    <row r="45437" spans="8:8">
      <c r="H45437" t="str">
        <f t="shared" si="417"/>
        <v/>
      </c>
    </row>
    <row r="45438" spans="8:8">
      <c r="H45438" t="str">
        <f t="shared" si="417"/>
        <v/>
      </c>
    </row>
    <row r="45439" spans="8:8">
      <c r="H45439" t="str">
        <f t="shared" si="417"/>
        <v/>
      </c>
    </row>
    <row r="45440" spans="8:8">
      <c r="H45440" t="str">
        <f t="shared" si="417"/>
        <v/>
      </c>
    </row>
    <row r="45441" spans="8:8">
      <c r="H45441" t="str">
        <f t="shared" si="417"/>
        <v/>
      </c>
    </row>
    <row r="45442" spans="8:8">
      <c r="H45442" t="str">
        <f t="shared" si="417"/>
        <v/>
      </c>
    </row>
    <row r="45443" spans="8:8">
      <c r="H45443" t="str">
        <f t="shared" si="417"/>
        <v/>
      </c>
    </row>
    <row r="45444" spans="8:8">
      <c r="H45444" t="str">
        <f t="shared" si="417"/>
        <v/>
      </c>
    </row>
    <row r="45445" spans="8:8">
      <c r="H45445" t="str">
        <f t="shared" si="417"/>
        <v/>
      </c>
    </row>
    <row r="45446" spans="8:8">
      <c r="H45446" t="str">
        <f t="shared" si="417"/>
        <v/>
      </c>
    </row>
    <row r="45447" spans="8:8">
      <c r="H45447" t="str">
        <f t="shared" si="417"/>
        <v/>
      </c>
    </row>
    <row r="45448" spans="8:8">
      <c r="H45448" t="str">
        <f t="shared" si="417"/>
        <v/>
      </c>
    </row>
    <row r="45449" spans="8:8">
      <c r="H45449" t="str">
        <f t="shared" si="417"/>
        <v/>
      </c>
    </row>
    <row r="45450" spans="8:8">
      <c r="H45450" t="str">
        <f t="shared" si="417"/>
        <v/>
      </c>
    </row>
    <row r="45451" spans="8:8">
      <c r="H45451" t="str">
        <f t="shared" si="417"/>
        <v/>
      </c>
    </row>
    <row r="45452" spans="8:8">
      <c r="H45452" t="str">
        <f t="shared" si="417"/>
        <v/>
      </c>
    </row>
    <row r="45453" spans="8:8">
      <c r="H45453" t="str">
        <f t="shared" si="417"/>
        <v/>
      </c>
    </row>
    <row r="45454" spans="8:8">
      <c r="H45454" t="str">
        <f t="shared" si="417"/>
        <v/>
      </c>
    </row>
    <row r="45455" spans="8:8">
      <c r="H45455" t="str">
        <f t="shared" si="417"/>
        <v/>
      </c>
    </row>
    <row r="45456" spans="8:8">
      <c r="H45456" t="str">
        <f t="shared" si="417"/>
        <v/>
      </c>
    </row>
    <row r="45457" spans="8:8">
      <c r="H45457" t="str">
        <f t="shared" si="417"/>
        <v/>
      </c>
    </row>
    <row r="45458" spans="8:8">
      <c r="H45458" t="str">
        <f t="shared" si="417"/>
        <v/>
      </c>
    </row>
    <row r="45459" spans="8:8">
      <c r="H45459" t="str">
        <f t="shared" si="417"/>
        <v/>
      </c>
    </row>
    <row r="45460" spans="8:8">
      <c r="H45460" t="str">
        <f t="shared" si="417"/>
        <v/>
      </c>
    </row>
    <row r="45461" spans="8:8">
      <c r="H45461" t="str">
        <f t="shared" si="417"/>
        <v/>
      </c>
    </row>
    <row r="45462" spans="8:8">
      <c r="H45462" t="str">
        <f t="shared" si="417"/>
        <v/>
      </c>
    </row>
    <row r="45463" spans="8:8">
      <c r="H45463" t="str">
        <f t="shared" si="417"/>
        <v/>
      </c>
    </row>
    <row r="45464" spans="8:8">
      <c r="H45464" t="str">
        <f t="shared" si="417"/>
        <v/>
      </c>
    </row>
    <row r="45465" spans="8:8">
      <c r="H45465" t="str">
        <f t="shared" si="417"/>
        <v/>
      </c>
    </row>
    <row r="45466" spans="8:8">
      <c r="H45466" t="str">
        <f t="shared" si="417"/>
        <v/>
      </c>
    </row>
    <row r="45467" spans="8:8">
      <c r="H45467" t="str">
        <f t="shared" si="417"/>
        <v/>
      </c>
    </row>
    <row r="45468" spans="8:8">
      <c r="H45468" t="str">
        <f t="shared" si="417"/>
        <v/>
      </c>
    </row>
    <row r="45469" spans="8:8">
      <c r="H45469" t="str">
        <f t="shared" si="417"/>
        <v/>
      </c>
    </row>
    <row r="45470" spans="8:8">
      <c r="H45470" t="str">
        <f t="shared" si="417"/>
        <v/>
      </c>
    </row>
    <row r="45471" spans="8:8">
      <c r="H45471" t="str">
        <f t="shared" si="417"/>
        <v/>
      </c>
    </row>
    <row r="45472" spans="8:8">
      <c r="H45472" t="str">
        <f t="shared" si="417"/>
        <v/>
      </c>
    </row>
    <row r="45473" spans="8:8">
      <c r="H45473" t="str">
        <f t="shared" si="417"/>
        <v/>
      </c>
    </row>
    <row r="45474" spans="8:8">
      <c r="H45474" t="str">
        <f t="shared" ref="H45474:H45537" si="418">_xlfn.TEXTJOIN(", ", TRUE, G45474:G45474)</f>
        <v/>
      </c>
    </row>
    <row r="45475" spans="8:8">
      <c r="H45475" t="str">
        <f t="shared" si="418"/>
        <v/>
      </c>
    </row>
    <row r="45476" spans="8:8">
      <c r="H45476" t="str">
        <f t="shared" si="418"/>
        <v/>
      </c>
    </row>
    <row r="45477" spans="8:8">
      <c r="H45477" t="str">
        <f t="shared" si="418"/>
        <v/>
      </c>
    </row>
    <row r="45478" spans="8:8">
      <c r="H45478" t="str">
        <f t="shared" si="418"/>
        <v/>
      </c>
    </row>
    <row r="45479" spans="8:8">
      <c r="H45479" t="str">
        <f t="shared" si="418"/>
        <v/>
      </c>
    </row>
    <row r="45480" spans="8:8">
      <c r="H45480" t="str">
        <f t="shared" si="418"/>
        <v/>
      </c>
    </row>
    <row r="45481" spans="8:8">
      <c r="H45481" t="str">
        <f t="shared" si="418"/>
        <v/>
      </c>
    </row>
    <row r="45482" spans="8:8">
      <c r="H45482" t="str">
        <f t="shared" si="418"/>
        <v/>
      </c>
    </row>
    <row r="45483" spans="8:8">
      <c r="H45483" t="str">
        <f t="shared" si="418"/>
        <v/>
      </c>
    </row>
    <row r="45484" spans="8:8">
      <c r="H45484" t="str">
        <f t="shared" si="418"/>
        <v/>
      </c>
    </row>
    <row r="45485" spans="8:8">
      <c r="H45485" t="str">
        <f t="shared" si="418"/>
        <v/>
      </c>
    </row>
    <row r="45486" spans="8:8">
      <c r="H45486" t="str">
        <f t="shared" si="418"/>
        <v/>
      </c>
    </row>
    <row r="45487" spans="8:8">
      <c r="H45487" t="str">
        <f t="shared" si="418"/>
        <v/>
      </c>
    </row>
    <row r="45488" spans="8:8">
      <c r="H45488" t="str">
        <f t="shared" si="418"/>
        <v/>
      </c>
    </row>
    <row r="45489" spans="8:8">
      <c r="H45489" t="str">
        <f t="shared" si="418"/>
        <v/>
      </c>
    </row>
    <row r="45490" spans="8:8">
      <c r="H45490" t="str">
        <f t="shared" si="418"/>
        <v/>
      </c>
    </row>
    <row r="45491" spans="8:8">
      <c r="H45491" t="str">
        <f t="shared" si="418"/>
        <v/>
      </c>
    </row>
    <row r="45492" spans="8:8">
      <c r="H45492" t="str">
        <f t="shared" si="418"/>
        <v/>
      </c>
    </row>
    <row r="45493" spans="8:8">
      <c r="H45493" t="str">
        <f t="shared" si="418"/>
        <v/>
      </c>
    </row>
    <row r="45494" spans="8:8">
      <c r="H45494" t="str">
        <f t="shared" si="418"/>
        <v/>
      </c>
    </row>
    <row r="45495" spans="8:8">
      <c r="H45495" t="str">
        <f t="shared" si="418"/>
        <v/>
      </c>
    </row>
    <row r="45496" spans="8:8">
      <c r="H45496" t="str">
        <f t="shared" si="418"/>
        <v/>
      </c>
    </row>
    <row r="45497" spans="8:8">
      <c r="H45497" t="str">
        <f t="shared" si="418"/>
        <v/>
      </c>
    </row>
    <row r="45498" spans="8:8">
      <c r="H45498" t="str">
        <f t="shared" si="418"/>
        <v/>
      </c>
    </row>
    <row r="45499" spans="8:8">
      <c r="H45499" t="str">
        <f t="shared" si="418"/>
        <v/>
      </c>
    </row>
    <row r="45500" spans="8:8">
      <c r="H45500" t="str">
        <f t="shared" si="418"/>
        <v/>
      </c>
    </row>
    <row r="45501" spans="8:8">
      <c r="H45501" t="str">
        <f t="shared" si="418"/>
        <v/>
      </c>
    </row>
    <row r="45502" spans="8:8">
      <c r="H45502" t="str">
        <f t="shared" si="418"/>
        <v/>
      </c>
    </row>
    <row r="45503" spans="8:8">
      <c r="H45503" t="str">
        <f t="shared" si="418"/>
        <v/>
      </c>
    </row>
    <row r="45504" spans="8:8">
      <c r="H45504" t="str">
        <f t="shared" si="418"/>
        <v/>
      </c>
    </row>
    <row r="45505" spans="8:8">
      <c r="H45505" t="str">
        <f t="shared" si="418"/>
        <v/>
      </c>
    </row>
    <row r="45506" spans="8:8">
      <c r="H45506" t="str">
        <f t="shared" si="418"/>
        <v/>
      </c>
    </row>
    <row r="45507" spans="8:8">
      <c r="H45507" t="str">
        <f t="shared" si="418"/>
        <v/>
      </c>
    </row>
    <row r="45508" spans="8:8">
      <c r="H45508" t="str">
        <f t="shared" si="418"/>
        <v/>
      </c>
    </row>
    <row r="45509" spans="8:8">
      <c r="H45509" t="str">
        <f t="shared" si="418"/>
        <v/>
      </c>
    </row>
    <row r="45510" spans="8:8">
      <c r="H45510" t="str">
        <f t="shared" si="418"/>
        <v/>
      </c>
    </row>
    <row r="45511" spans="8:8">
      <c r="H45511" t="str">
        <f t="shared" si="418"/>
        <v/>
      </c>
    </row>
    <row r="45512" spans="8:8">
      <c r="H45512" t="str">
        <f t="shared" si="418"/>
        <v/>
      </c>
    </row>
    <row r="45513" spans="8:8">
      <c r="H45513" t="str">
        <f t="shared" si="418"/>
        <v/>
      </c>
    </row>
    <row r="45514" spans="8:8">
      <c r="H45514" t="str">
        <f t="shared" si="418"/>
        <v/>
      </c>
    </row>
    <row r="45515" spans="8:8">
      <c r="H45515" t="str">
        <f t="shared" si="418"/>
        <v/>
      </c>
    </row>
    <row r="45516" spans="8:8">
      <c r="H45516" t="str">
        <f t="shared" si="418"/>
        <v/>
      </c>
    </row>
    <row r="45517" spans="8:8">
      <c r="H45517" t="str">
        <f t="shared" si="418"/>
        <v/>
      </c>
    </row>
    <row r="45518" spans="8:8">
      <c r="H45518" t="str">
        <f t="shared" si="418"/>
        <v/>
      </c>
    </row>
    <row r="45519" spans="8:8">
      <c r="H45519" t="str">
        <f t="shared" si="418"/>
        <v/>
      </c>
    </row>
    <row r="45520" spans="8:8">
      <c r="H45520" t="str">
        <f t="shared" si="418"/>
        <v/>
      </c>
    </row>
    <row r="45521" spans="8:8">
      <c r="H45521" t="str">
        <f t="shared" si="418"/>
        <v/>
      </c>
    </row>
    <row r="45522" spans="8:8">
      <c r="H45522" t="str">
        <f t="shared" si="418"/>
        <v/>
      </c>
    </row>
    <row r="45523" spans="8:8">
      <c r="H45523" t="str">
        <f t="shared" si="418"/>
        <v/>
      </c>
    </row>
    <row r="45524" spans="8:8">
      <c r="H45524" t="str">
        <f t="shared" si="418"/>
        <v/>
      </c>
    </row>
    <row r="45525" spans="8:8">
      <c r="H45525" t="str">
        <f t="shared" si="418"/>
        <v/>
      </c>
    </row>
    <row r="45526" spans="8:8">
      <c r="H45526" t="str">
        <f t="shared" si="418"/>
        <v/>
      </c>
    </row>
    <row r="45527" spans="8:8">
      <c r="H45527" t="str">
        <f t="shared" si="418"/>
        <v/>
      </c>
    </row>
    <row r="45528" spans="8:8">
      <c r="H45528" t="str">
        <f t="shared" si="418"/>
        <v/>
      </c>
    </row>
    <row r="45529" spans="8:8">
      <c r="H45529" t="str">
        <f t="shared" si="418"/>
        <v/>
      </c>
    </row>
    <row r="45530" spans="8:8">
      <c r="H45530" t="str">
        <f t="shared" si="418"/>
        <v/>
      </c>
    </row>
    <row r="45531" spans="8:8">
      <c r="H45531" t="str">
        <f t="shared" si="418"/>
        <v/>
      </c>
    </row>
    <row r="45532" spans="8:8">
      <c r="H45532" t="str">
        <f t="shared" si="418"/>
        <v/>
      </c>
    </row>
    <row r="45533" spans="8:8">
      <c r="H45533" t="str">
        <f t="shared" si="418"/>
        <v/>
      </c>
    </row>
    <row r="45534" spans="8:8">
      <c r="H45534" t="str">
        <f t="shared" si="418"/>
        <v/>
      </c>
    </row>
    <row r="45535" spans="8:8">
      <c r="H45535" t="str">
        <f t="shared" si="418"/>
        <v/>
      </c>
    </row>
    <row r="45536" spans="8:8">
      <c r="H45536" t="str">
        <f t="shared" si="418"/>
        <v/>
      </c>
    </row>
    <row r="45537" spans="8:8">
      <c r="H45537" t="str">
        <f t="shared" si="418"/>
        <v/>
      </c>
    </row>
    <row r="45538" spans="8:8">
      <c r="H45538" t="str">
        <f t="shared" ref="H45538:H45601" si="419">_xlfn.TEXTJOIN(", ", TRUE, G45538:G45538)</f>
        <v/>
      </c>
    </row>
    <row r="45539" spans="8:8">
      <c r="H45539" t="str">
        <f t="shared" si="419"/>
        <v/>
      </c>
    </row>
    <row r="45540" spans="8:8">
      <c r="H45540" t="str">
        <f t="shared" si="419"/>
        <v/>
      </c>
    </row>
    <row r="45541" spans="8:8">
      <c r="H45541" t="str">
        <f t="shared" si="419"/>
        <v/>
      </c>
    </row>
    <row r="45542" spans="8:8">
      <c r="H45542" t="str">
        <f t="shared" si="419"/>
        <v/>
      </c>
    </row>
    <row r="45543" spans="8:8">
      <c r="H45543" t="str">
        <f t="shared" si="419"/>
        <v/>
      </c>
    </row>
    <row r="45544" spans="8:8">
      <c r="H45544" t="str">
        <f t="shared" si="419"/>
        <v/>
      </c>
    </row>
    <row r="45545" spans="8:8">
      <c r="H45545" t="str">
        <f t="shared" si="419"/>
        <v/>
      </c>
    </row>
    <row r="45546" spans="8:8">
      <c r="H45546" t="str">
        <f t="shared" si="419"/>
        <v/>
      </c>
    </row>
    <row r="45547" spans="8:8">
      <c r="H45547" t="str">
        <f t="shared" si="419"/>
        <v/>
      </c>
    </row>
    <row r="45548" spans="8:8">
      <c r="H45548" t="str">
        <f t="shared" si="419"/>
        <v/>
      </c>
    </row>
    <row r="45549" spans="8:8">
      <c r="H45549" t="str">
        <f t="shared" si="419"/>
        <v/>
      </c>
    </row>
    <row r="45550" spans="8:8">
      <c r="H45550" t="str">
        <f t="shared" si="419"/>
        <v/>
      </c>
    </row>
    <row r="45551" spans="8:8">
      <c r="H45551" t="str">
        <f t="shared" si="419"/>
        <v/>
      </c>
    </row>
    <row r="45552" spans="8:8">
      <c r="H45552" t="str">
        <f t="shared" si="419"/>
        <v/>
      </c>
    </row>
    <row r="45553" spans="8:8">
      <c r="H45553" t="str">
        <f t="shared" si="419"/>
        <v/>
      </c>
    </row>
    <row r="45554" spans="8:8">
      <c r="H45554" t="str">
        <f t="shared" si="419"/>
        <v/>
      </c>
    </row>
    <row r="45555" spans="8:8">
      <c r="H45555" t="str">
        <f t="shared" si="419"/>
        <v/>
      </c>
    </row>
    <row r="45556" spans="8:8">
      <c r="H45556" t="str">
        <f t="shared" si="419"/>
        <v/>
      </c>
    </row>
    <row r="45557" spans="8:8">
      <c r="H45557" t="str">
        <f t="shared" si="419"/>
        <v/>
      </c>
    </row>
    <row r="45558" spans="8:8">
      <c r="H45558" t="str">
        <f t="shared" si="419"/>
        <v/>
      </c>
    </row>
    <row r="45559" spans="8:8">
      <c r="H45559" t="str">
        <f t="shared" si="419"/>
        <v/>
      </c>
    </row>
    <row r="45560" spans="8:8">
      <c r="H45560" t="str">
        <f t="shared" si="419"/>
        <v/>
      </c>
    </row>
    <row r="45561" spans="8:8">
      <c r="H45561" t="str">
        <f t="shared" si="419"/>
        <v/>
      </c>
    </row>
    <row r="45562" spans="8:8">
      <c r="H45562" t="str">
        <f t="shared" si="419"/>
        <v/>
      </c>
    </row>
    <row r="45563" spans="8:8">
      <c r="H45563" t="str">
        <f t="shared" si="419"/>
        <v/>
      </c>
    </row>
    <row r="45564" spans="8:8">
      <c r="H45564" t="str">
        <f t="shared" si="419"/>
        <v/>
      </c>
    </row>
    <row r="45565" spans="8:8">
      <c r="H45565" t="str">
        <f t="shared" si="419"/>
        <v/>
      </c>
    </row>
    <row r="45566" spans="8:8">
      <c r="H45566" t="str">
        <f t="shared" si="419"/>
        <v/>
      </c>
    </row>
    <row r="45567" spans="8:8">
      <c r="H45567" t="str">
        <f t="shared" si="419"/>
        <v/>
      </c>
    </row>
    <row r="45568" spans="8:8">
      <c r="H45568" t="str">
        <f t="shared" si="419"/>
        <v/>
      </c>
    </row>
    <row r="45569" spans="8:8">
      <c r="H45569" t="str">
        <f t="shared" si="419"/>
        <v/>
      </c>
    </row>
    <row r="45570" spans="8:8">
      <c r="H45570" t="str">
        <f t="shared" si="419"/>
        <v/>
      </c>
    </row>
    <row r="45571" spans="8:8">
      <c r="H45571" t="str">
        <f t="shared" si="419"/>
        <v/>
      </c>
    </row>
    <row r="45572" spans="8:8">
      <c r="H45572" t="str">
        <f t="shared" si="419"/>
        <v/>
      </c>
    </row>
    <row r="45573" spans="8:8">
      <c r="H45573" t="str">
        <f t="shared" si="419"/>
        <v/>
      </c>
    </row>
    <row r="45574" spans="8:8">
      <c r="H45574" t="str">
        <f t="shared" si="419"/>
        <v/>
      </c>
    </row>
    <row r="45575" spans="8:8">
      <c r="H45575" t="str">
        <f t="shared" si="419"/>
        <v/>
      </c>
    </row>
    <row r="45576" spans="8:8">
      <c r="H45576" t="str">
        <f t="shared" si="419"/>
        <v/>
      </c>
    </row>
    <row r="45577" spans="8:8">
      <c r="H45577" t="str">
        <f t="shared" si="419"/>
        <v/>
      </c>
    </row>
    <row r="45578" spans="8:8">
      <c r="H45578" t="str">
        <f t="shared" si="419"/>
        <v/>
      </c>
    </row>
    <row r="45579" spans="8:8">
      <c r="H45579" t="str">
        <f t="shared" si="419"/>
        <v/>
      </c>
    </row>
    <row r="45580" spans="8:8">
      <c r="H45580" t="str">
        <f t="shared" si="419"/>
        <v/>
      </c>
    </row>
    <row r="45581" spans="8:8">
      <c r="H45581" t="str">
        <f t="shared" si="419"/>
        <v/>
      </c>
    </row>
    <row r="45582" spans="8:8">
      <c r="H45582" t="str">
        <f t="shared" si="419"/>
        <v/>
      </c>
    </row>
    <row r="45583" spans="8:8">
      <c r="H45583" t="str">
        <f t="shared" si="419"/>
        <v/>
      </c>
    </row>
    <row r="45584" spans="8:8">
      <c r="H45584" t="str">
        <f t="shared" si="419"/>
        <v/>
      </c>
    </row>
    <row r="45585" spans="8:8">
      <c r="H45585" t="str">
        <f t="shared" si="419"/>
        <v/>
      </c>
    </row>
    <row r="45586" spans="8:8">
      <c r="H45586" t="str">
        <f t="shared" si="419"/>
        <v/>
      </c>
    </row>
    <row r="45587" spans="8:8">
      <c r="H45587" t="str">
        <f t="shared" si="419"/>
        <v/>
      </c>
    </row>
    <row r="45588" spans="8:8">
      <c r="H45588" t="str">
        <f t="shared" si="419"/>
        <v/>
      </c>
    </row>
    <row r="45589" spans="8:8">
      <c r="H45589" t="str">
        <f t="shared" si="419"/>
        <v/>
      </c>
    </row>
    <row r="45590" spans="8:8">
      <c r="H45590" t="str">
        <f t="shared" si="419"/>
        <v/>
      </c>
    </row>
    <row r="45591" spans="8:8">
      <c r="H45591" t="str">
        <f t="shared" si="419"/>
        <v/>
      </c>
    </row>
    <row r="45592" spans="8:8">
      <c r="H45592" t="str">
        <f t="shared" si="419"/>
        <v/>
      </c>
    </row>
    <row r="45593" spans="8:8">
      <c r="H45593" t="str">
        <f t="shared" si="419"/>
        <v/>
      </c>
    </row>
    <row r="45594" spans="8:8">
      <c r="H45594" t="str">
        <f t="shared" si="419"/>
        <v/>
      </c>
    </row>
    <row r="45595" spans="8:8">
      <c r="H45595" t="str">
        <f t="shared" si="419"/>
        <v/>
      </c>
    </row>
    <row r="45596" spans="8:8">
      <c r="H45596" t="str">
        <f t="shared" si="419"/>
        <v/>
      </c>
    </row>
    <row r="45597" spans="8:8">
      <c r="H45597" t="str">
        <f t="shared" si="419"/>
        <v/>
      </c>
    </row>
    <row r="45598" spans="8:8">
      <c r="H45598" t="str">
        <f t="shared" si="419"/>
        <v/>
      </c>
    </row>
    <row r="45599" spans="8:8">
      <c r="H45599" t="str">
        <f t="shared" si="419"/>
        <v/>
      </c>
    </row>
    <row r="45600" spans="8:8">
      <c r="H45600" t="str">
        <f t="shared" si="419"/>
        <v/>
      </c>
    </row>
    <row r="45601" spans="8:8">
      <c r="H45601" t="str">
        <f t="shared" si="419"/>
        <v/>
      </c>
    </row>
    <row r="45602" spans="8:8">
      <c r="H45602" t="str">
        <f t="shared" ref="H45602:H45665" si="420">_xlfn.TEXTJOIN(", ", TRUE, G45602:G45602)</f>
        <v/>
      </c>
    </row>
    <row r="45603" spans="8:8">
      <c r="H45603" t="str">
        <f t="shared" si="420"/>
        <v/>
      </c>
    </row>
    <row r="45604" spans="8:8">
      <c r="H45604" t="str">
        <f t="shared" si="420"/>
        <v/>
      </c>
    </row>
    <row r="45605" spans="8:8">
      <c r="H45605" t="str">
        <f t="shared" si="420"/>
        <v/>
      </c>
    </row>
    <row r="45606" spans="8:8">
      <c r="H45606" t="str">
        <f t="shared" si="420"/>
        <v/>
      </c>
    </row>
    <row r="45607" spans="8:8">
      <c r="H45607" t="str">
        <f t="shared" si="420"/>
        <v/>
      </c>
    </row>
    <row r="45608" spans="8:8">
      <c r="H45608" t="str">
        <f t="shared" si="420"/>
        <v/>
      </c>
    </row>
    <row r="45609" spans="8:8">
      <c r="H45609" t="str">
        <f t="shared" si="420"/>
        <v/>
      </c>
    </row>
    <row r="45610" spans="8:8">
      <c r="H45610" t="str">
        <f t="shared" si="420"/>
        <v/>
      </c>
    </row>
    <row r="45611" spans="8:8">
      <c r="H45611" t="str">
        <f t="shared" si="420"/>
        <v/>
      </c>
    </row>
    <row r="45612" spans="8:8">
      <c r="H45612" t="str">
        <f t="shared" si="420"/>
        <v/>
      </c>
    </row>
    <row r="45613" spans="8:8">
      <c r="H45613" t="str">
        <f t="shared" si="420"/>
        <v/>
      </c>
    </row>
    <row r="45614" spans="8:8">
      <c r="H45614" t="str">
        <f t="shared" si="420"/>
        <v/>
      </c>
    </row>
    <row r="45615" spans="8:8">
      <c r="H45615" t="str">
        <f t="shared" si="420"/>
        <v/>
      </c>
    </row>
    <row r="45616" spans="8:8">
      <c r="H45616" t="str">
        <f t="shared" si="420"/>
        <v/>
      </c>
    </row>
    <row r="45617" spans="8:8">
      <c r="H45617" t="str">
        <f t="shared" si="420"/>
        <v/>
      </c>
    </row>
    <row r="45618" spans="8:8">
      <c r="H45618" t="str">
        <f t="shared" si="420"/>
        <v/>
      </c>
    </row>
    <row r="45619" spans="8:8">
      <c r="H45619" t="str">
        <f t="shared" si="420"/>
        <v/>
      </c>
    </row>
    <row r="45620" spans="8:8">
      <c r="H45620" t="str">
        <f t="shared" si="420"/>
        <v/>
      </c>
    </row>
    <row r="45621" spans="8:8">
      <c r="H45621" t="str">
        <f t="shared" si="420"/>
        <v/>
      </c>
    </row>
    <row r="45622" spans="8:8">
      <c r="H45622" t="str">
        <f t="shared" si="420"/>
        <v/>
      </c>
    </row>
    <row r="45623" spans="8:8">
      <c r="H45623" t="str">
        <f t="shared" si="420"/>
        <v/>
      </c>
    </row>
    <row r="45624" spans="8:8">
      <c r="H45624" t="str">
        <f t="shared" si="420"/>
        <v/>
      </c>
    </row>
    <row r="45625" spans="8:8">
      <c r="H45625" t="str">
        <f t="shared" si="420"/>
        <v/>
      </c>
    </row>
    <row r="45626" spans="8:8">
      <c r="H45626" t="str">
        <f t="shared" si="420"/>
        <v/>
      </c>
    </row>
    <row r="45627" spans="8:8">
      <c r="H45627" t="str">
        <f t="shared" si="420"/>
        <v/>
      </c>
    </row>
    <row r="45628" spans="8:8">
      <c r="H45628" t="str">
        <f t="shared" si="420"/>
        <v/>
      </c>
    </row>
    <row r="45629" spans="8:8">
      <c r="H45629" t="str">
        <f t="shared" si="420"/>
        <v/>
      </c>
    </row>
    <row r="45630" spans="8:8">
      <c r="H45630" t="str">
        <f t="shared" si="420"/>
        <v/>
      </c>
    </row>
    <row r="45631" spans="8:8">
      <c r="H45631" t="str">
        <f t="shared" si="420"/>
        <v/>
      </c>
    </row>
    <row r="45632" spans="8:8">
      <c r="H45632" t="str">
        <f t="shared" si="420"/>
        <v/>
      </c>
    </row>
    <row r="45633" spans="8:8">
      <c r="H45633" t="str">
        <f t="shared" si="420"/>
        <v/>
      </c>
    </row>
    <row r="45634" spans="8:8">
      <c r="H45634" t="str">
        <f t="shared" si="420"/>
        <v/>
      </c>
    </row>
    <row r="45635" spans="8:8">
      <c r="H45635" t="str">
        <f t="shared" si="420"/>
        <v/>
      </c>
    </row>
    <row r="45636" spans="8:8">
      <c r="H45636" t="str">
        <f t="shared" si="420"/>
        <v/>
      </c>
    </row>
    <row r="45637" spans="8:8">
      <c r="H45637" t="str">
        <f t="shared" si="420"/>
        <v/>
      </c>
    </row>
    <row r="45638" spans="8:8">
      <c r="H45638" t="str">
        <f t="shared" si="420"/>
        <v/>
      </c>
    </row>
    <row r="45639" spans="8:8">
      <c r="H45639" t="str">
        <f t="shared" si="420"/>
        <v/>
      </c>
    </row>
    <row r="45640" spans="8:8">
      <c r="H45640" t="str">
        <f t="shared" si="420"/>
        <v/>
      </c>
    </row>
    <row r="45641" spans="8:8">
      <c r="H45641" t="str">
        <f t="shared" si="420"/>
        <v/>
      </c>
    </row>
    <row r="45642" spans="8:8">
      <c r="H45642" t="str">
        <f t="shared" si="420"/>
        <v/>
      </c>
    </row>
    <row r="45643" spans="8:8">
      <c r="H45643" t="str">
        <f t="shared" si="420"/>
        <v/>
      </c>
    </row>
    <row r="45644" spans="8:8">
      <c r="H45644" t="str">
        <f t="shared" si="420"/>
        <v/>
      </c>
    </row>
    <row r="45645" spans="8:8">
      <c r="H45645" t="str">
        <f t="shared" si="420"/>
        <v/>
      </c>
    </row>
    <row r="45646" spans="8:8">
      <c r="H45646" t="str">
        <f t="shared" si="420"/>
        <v/>
      </c>
    </row>
    <row r="45647" spans="8:8">
      <c r="H45647" t="str">
        <f t="shared" si="420"/>
        <v/>
      </c>
    </row>
    <row r="45648" spans="8:8">
      <c r="H45648" t="str">
        <f t="shared" si="420"/>
        <v/>
      </c>
    </row>
    <row r="45649" spans="8:8">
      <c r="H45649" t="str">
        <f t="shared" si="420"/>
        <v/>
      </c>
    </row>
    <row r="45650" spans="8:8">
      <c r="H45650" t="str">
        <f t="shared" si="420"/>
        <v/>
      </c>
    </row>
    <row r="45651" spans="8:8">
      <c r="H45651" t="str">
        <f t="shared" si="420"/>
        <v/>
      </c>
    </row>
    <row r="45652" spans="8:8">
      <c r="H45652" t="str">
        <f t="shared" si="420"/>
        <v/>
      </c>
    </row>
    <row r="45653" spans="8:8">
      <c r="H45653" t="str">
        <f t="shared" si="420"/>
        <v/>
      </c>
    </row>
    <row r="45654" spans="8:8">
      <c r="H45654" t="str">
        <f t="shared" si="420"/>
        <v/>
      </c>
    </row>
    <row r="45655" spans="8:8">
      <c r="H45655" t="str">
        <f t="shared" si="420"/>
        <v/>
      </c>
    </row>
    <row r="45656" spans="8:8">
      <c r="H45656" t="str">
        <f t="shared" si="420"/>
        <v/>
      </c>
    </row>
    <row r="45657" spans="8:8">
      <c r="H45657" t="str">
        <f t="shared" si="420"/>
        <v/>
      </c>
    </row>
    <row r="45658" spans="8:8">
      <c r="H45658" t="str">
        <f t="shared" si="420"/>
        <v/>
      </c>
    </row>
    <row r="45659" spans="8:8">
      <c r="H45659" t="str">
        <f t="shared" si="420"/>
        <v/>
      </c>
    </row>
    <row r="45660" spans="8:8">
      <c r="H45660" t="str">
        <f t="shared" si="420"/>
        <v/>
      </c>
    </row>
    <row r="45661" spans="8:8">
      <c r="H45661" t="str">
        <f t="shared" si="420"/>
        <v/>
      </c>
    </row>
    <row r="45662" spans="8:8">
      <c r="H45662" t="str">
        <f t="shared" si="420"/>
        <v/>
      </c>
    </row>
    <row r="45663" spans="8:8">
      <c r="H45663" t="str">
        <f t="shared" si="420"/>
        <v/>
      </c>
    </row>
    <row r="45664" spans="8:8">
      <c r="H45664" t="str">
        <f t="shared" si="420"/>
        <v/>
      </c>
    </row>
    <row r="45665" spans="8:8">
      <c r="H45665" t="str">
        <f t="shared" si="420"/>
        <v/>
      </c>
    </row>
    <row r="45666" spans="8:8">
      <c r="H45666" t="str">
        <f t="shared" ref="H45666:H45729" si="421">_xlfn.TEXTJOIN(", ", TRUE, G45666:G45666)</f>
        <v/>
      </c>
    </row>
    <row r="45667" spans="8:8">
      <c r="H45667" t="str">
        <f t="shared" si="421"/>
        <v/>
      </c>
    </row>
    <row r="45668" spans="8:8">
      <c r="H45668" t="str">
        <f t="shared" si="421"/>
        <v/>
      </c>
    </row>
    <row r="45669" spans="8:8">
      <c r="H45669" t="str">
        <f t="shared" si="421"/>
        <v/>
      </c>
    </row>
    <row r="45670" spans="8:8">
      <c r="H45670" t="str">
        <f t="shared" si="421"/>
        <v/>
      </c>
    </row>
    <row r="45671" spans="8:8">
      <c r="H45671" t="str">
        <f t="shared" si="421"/>
        <v/>
      </c>
    </row>
    <row r="45672" spans="8:8">
      <c r="H45672" t="str">
        <f t="shared" si="421"/>
        <v/>
      </c>
    </row>
    <row r="45673" spans="8:8">
      <c r="H45673" t="str">
        <f t="shared" si="421"/>
        <v/>
      </c>
    </row>
    <row r="45674" spans="8:8">
      <c r="H45674" t="str">
        <f t="shared" si="421"/>
        <v/>
      </c>
    </row>
    <row r="45675" spans="8:8">
      <c r="H45675" t="str">
        <f t="shared" si="421"/>
        <v/>
      </c>
    </row>
    <row r="45676" spans="8:8">
      <c r="H45676" t="str">
        <f t="shared" si="421"/>
        <v/>
      </c>
    </row>
    <row r="45677" spans="8:8">
      <c r="H45677" t="str">
        <f t="shared" si="421"/>
        <v/>
      </c>
    </row>
    <row r="45678" spans="8:8">
      <c r="H45678" t="str">
        <f t="shared" si="421"/>
        <v/>
      </c>
    </row>
    <row r="45679" spans="8:8">
      <c r="H45679" t="str">
        <f t="shared" si="421"/>
        <v/>
      </c>
    </row>
    <row r="45680" spans="8:8">
      <c r="H45680" t="str">
        <f t="shared" si="421"/>
        <v/>
      </c>
    </row>
    <row r="45681" spans="8:8">
      <c r="H45681" t="str">
        <f t="shared" si="421"/>
        <v/>
      </c>
    </row>
    <row r="45682" spans="8:8">
      <c r="H45682" t="str">
        <f t="shared" si="421"/>
        <v/>
      </c>
    </row>
    <row r="45683" spans="8:8">
      <c r="H45683" t="str">
        <f t="shared" si="421"/>
        <v/>
      </c>
    </row>
    <row r="45684" spans="8:8">
      <c r="H45684" t="str">
        <f t="shared" si="421"/>
        <v/>
      </c>
    </row>
    <row r="45685" spans="8:8">
      <c r="H45685" t="str">
        <f t="shared" si="421"/>
        <v/>
      </c>
    </row>
    <row r="45686" spans="8:8">
      <c r="H45686" t="str">
        <f t="shared" si="421"/>
        <v/>
      </c>
    </row>
    <row r="45687" spans="8:8">
      <c r="H45687" t="str">
        <f t="shared" si="421"/>
        <v/>
      </c>
    </row>
    <row r="45688" spans="8:8">
      <c r="H45688" t="str">
        <f t="shared" si="421"/>
        <v/>
      </c>
    </row>
    <row r="45689" spans="8:8">
      <c r="H45689" t="str">
        <f t="shared" si="421"/>
        <v/>
      </c>
    </row>
    <row r="45690" spans="8:8">
      <c r="H45690" t="str">
        <f t="shared" si="421"/>
        <v/>
      </c>
    </row>
    <row r="45691" spans="8:8">
      <c r="H45691" t="str">
        <f t="shared" si="421"/>
        <v/>
      </c>
    </row>
    <row r="45692" spans="8:8">
      <c r="H45692" t="str">
        <f t="shared" si="421"/>
        <v/>
      </c>
    </row>
    <row r="45693" spans="8:8">
      <c r="H45693" t="str">
        <f t="shared" si="421"/>
        <v/>
      </c>
    </row>
    <row r="45694" spans="8:8">
      <c r="H45694" t="str">
        <f t="shared" si="421"/>
        <v/>
      </c>
    </row>
    <row r="45695" spans="8:8">
      <c r="H45695" t="str">
        <f t="shared" si="421"/>
        <v/>
      </c>
    </row>
    <row r="45696" spans="8:8">
      <c r="H45696" t="str">
        <f t="shared" si="421"/>
        <v/>
      </c>
    </row>
    <row r="45697" spans="8:8">
      <c r="H45697" t="str">
        <f t="shared" si="421"/>
        <v/>
      </c>
    </row>
    <row r="45698" spans="8:8">
      <c r="H45698" t="str">
        <f t="shared" si="421"/>
        <v/>
      </c>
    </row>
    <row r="45699" spans="8:8">
      <c r="H45699" t="str">
        <f t="shared" si="421"/>
        <v/>
      </c>
    </row>
    <row r="45700" spans="8:8">
      <c r="H45700" t="str">
        <f t="shared" si="421"/>
        <v/>
      </c>
    </row>
    <row r="45701" spans="8:8">
      <c r="H45701" t="str">
        <f t="shared" si="421"/>
        <v/>
      </c>
    </row>
    <row r="45702" spans="8:8">
      <c r="H45702" t="str">
        <f t="shared" si="421"/>
        <v/>
      </c>
    </row>
    <row r="45703" spans="8:8">
      <c r="H45703" t="str">
        <f t="shared" si="421"/>
        <v/>
      </c>
    </row>
    <row r="45704" spans="8:8">
      <c r="H45704" t="str">
        <f t="shared" si="421"/>
        <v/>
      </c>
    </row>
    <row r="45705" spans="8:8">
      <c r="H45705" t="str">
        <f t="shared" si="421"/>
        <v/>
      </c>
    </row>
    <row r="45706" spans="8:8">
      <c r="H45706" t="str">
        <f t="shared" si="421"/>
        <v/>
      </c>
    </row>
    <row r="45707" spans="8:8">
      <c r="H45707" t="str">
        <f t="shared" si="421"/>
        <v/>
      </c>
    </row>
    <row r="45708" spans="8:8">
      <c r="H45708" t="str">
        <f t="shared" si="421"/>
        <v/>
      </c>
    </row>
    <row r="45709" spans="8:8">
      <c r="H45709" t="str">
        <f t="shared" si="421"/>
        <v/>
      </c>
    </row>
    <row r="45710" spans="8:8">
      <c r="H45710" t="str">
        <f t="shared" si="421"/>
        <v/>
      </c>
    </row>
    <row r="45711" spans="8:8">
      <c r="H45711" t="str">
        <f t="shared" si="421"/>
        <v/>
      </c>
    </row>
    <row r="45712" spans="8:8">
      <c r="H45712" t="str">
        <f t="shared" si="421"/>
        <v/>
      </c>
    </row>
    <row r="45713" spans="8:8">
      <c r="H45713" t="str">
        <f t="shared" si="421"/>
        <v/>
      </c>
    </row>
    <row r="45714" spans="8:8">
      <c r="H45714" t="str">
        <f t="shared" si="421"/>
        <v/>
      </c>
    </row>
    <row r="45715" spans="8:8">
      <c r="H45715" t="str">
        <f t="shared" si="421"/>
        <v/>
      </c>
    </row>
    <row r="45716" spans="8:8">
      <c r="H45716" t="str">
        <f t="shared" si="421"/>
        <v/>
      </c>
    </row>
    <row r="45717" spans="8:8">
      <c r="H45717" t="str">
        <f t="shared" si="421"/>
        <v/>
      </c>
    </row>
    <row r="45718" spans="8:8">
      <c r="H45718" t="str">
        <f t="shared" si="421"/>
        <v/>
      </c>
    </row>
    <row r="45719" spans="8:8">
      <c r="H45719" t="str">
        <f t="shared" si="421"/>
        <v/>
      </c>
    </row>
    <row r="45720" spans="8:8">
      <c r="H45720" t="str">
        <f t="shared" si="421"/>
        <v/>
      </c>
    </row>
    <row r="45721" spans="8:8">
      <c r="H45721" t="str">
        <f t="shared" si="421"/>
        <v/>
      </c>
    </row>
    <row r="45722" spans="8:8">
      <c r="H45722" t="str">
        <f t="shared" si="421"/>
        <v/>
      </c>
    </row>
    <row r="45723" spans="8:8">
      <c r="H45723" t="str">
        <f t="shared" si="421"/>
        <v/>
      </c>
    </row>
    <row r="45724" spans="8:8">
      <c r="H45724" t="str">
        <f t="shared" si="421"/>
        <v/>
      </c>
    </row>
    <row r="45725" spans="8:8">
      <c r="H45725" t="str">
        <f t="shared" si="421"/>
        <v/>
      </c>
    </row>
    <row r="45726" spans="8:8">
      <c r="H45726" t="str">
        <f t="shared" si="421"/>
        <v/>
      </c>
    </row>
    <row r="45727" spans="8:8">
      <c r="H45727" t="str">
        <f t="shared" si="421"/>
        <v/>
      </c>
    </row>
    <row r="45728" spans="8:8">
      <c r="H45728" t="str">
        <f t="shared" si="421"/>
        <v/>
      </c>
    </row>
    <row r="45729" spans="8:8">
      <c r="H45729" t="str">
        <f t="shared" si="421"/>
        <v/>
      </c>
    </row>
    <row r="45730" spans="8:8">
      <c r="H45730" t="str">
        <f t="shared" ref="H45730:H45793" si="422">_xlfn.TEXTJOIN(", ", TRUE, G45730:G45730)</f>
        <v/>
      </c>
    </row>
    <row r="45731" spans="8:8">
      <c r="H45731" t="str">
        <f t="shared" si="422"/>
        <v/>
      </c>
    </row>
    <row r="45732" spans="8:8">
      <c r="H45732" t="str">
        <f t="shared" si="422"/>
        <v/>
      </c>
    </row>
    <row r="45733" spans="8:8">
      <c r="H45733" t="str">
        <f t="shared" si="422"/>
        <v/>
      </c>
    </row>
    <row r="45734" spans="8:8">
      <c r="H45734" t="str">
        <f t="shared" si="422"/>
        <v/>
      </c>
    </row>
    <row r="45735" spans="8:8">
      <c r="H45735" t="str">
        <f t="shared" si="422"/>
        <v/>
      </c>
    </row>
    <row r="45736" spans="8:8">
      <c r="H45736" t="str">
        <f t="shared" si="422"/>
        <v/>
      </c>
    </row>
    <row r="45737" spans="8:8">
      <c r="H45737" t="str">
        <f t="shared" si="422"/>
        <v/>
      </c>
    </row>
    <row r="45738" spans="8:8">
      <c r="H45738" t="str">
        <f t="shared" si="422"/>
        <v/>
      </c>
    </row>
    <row r="45739" spans="8:8">
      <c r="H45739" t="str">
        <f t="shared" si="422"/>
        <v/>
      </c>
    </row>
    <row r="45740" spans="8:8">
      <c r="H45740" t="str">
        <f t="shared" si="422"/>
        <v/>
      </c>
    </row>
    <row r="45741" spans="8:8">
      <c r="H45741" t="str">
        <f t="shared" si="422"/>
        <v/>
      </c>
    </row>
    <row r="45742" spans="8:8">
      <c r="H45742" t="str">
        <f t="shared" si="422"/>
        <v/>
      </c>
    </row>
    <row r="45743" spans="8:8">
      <c r="H45743" t="str">
        <f t="shared" si="422"/>
        <v/>
      </c>
    </row>
    <row r="45744" spans="8:8">
      <c r="H45744" t="str">
        <f t="shared" si="422"/>
        <v/>
      </c>
    </row>
    <row r="45745" spans="8:8">
      <c r="H45745" t="str">
        <f t="shared" si="422"/>
        <v/>
      </c>
    </row>
    <row r="45746" spans="8:8">
      <c r="H45746" t="str">
        <f t="shared" si="422"/>
        <v/>
      </c>
    </row>
    <row r="45747" spans="8:8">
      <c r="H45747" t="str">
        <f t="shared" si="422"/>
        <v/>
      </c>
    </row>
    <row r="45748" spans="8:8">
      <c r="H45748" t="str">
        <f t="shared" si="422"/>
        <v/>
      </c>
    </row>
    <row r="45749" spans="8:8">
      <c r="H45749" t="str">
        <f t="shared" si="422"/>
        <v/>
      </c>
    </row>
    <row r="45750" spans="8:8">
      <c r="H45750" t="str">
        <f t="shared" si="422"/>
        <v/>
      </c>
    </row>
    <row r="45751" spans="8:8">
      <c r="H45751" t="str">
        <f t="shared" si="422"/>
        <v/>
      </c>
    </row>
    <row r="45752" spans="8:8">
      <c r="H45752" t="str">
        <f t="shared" si="422"/>
        <v/>
      </c>
    </row>
    <row r="45753" spans="8:8">
      <c r="H45753" t="str">
        <f t="shared" si="422"/>
        <v/>
      </c>
    </row>
    <row r="45754" spans="8:8">
      <c r="H45754" t="str">
        <f t="shared" si="422"/>
        <v/>
      </c>
    </row>
    <row r="45755" spans="8:8">
      <c r="H45755" t="str">
        <f t="shared" si="422"/>
        <v/>
      </c>
    </row>
    <row r="45756" spans="8:8">
      <c r="H45756" t="str">
        <f t="shared" si="422"/>
        <v/>
      </c>
    </row>
    <row r="45757" spans="8:8">
      <c r="H45757" t="str">
        <f t="shared" si="422"/>
        <v/>
      </c>
    </row>
    <row r="45758" spans="8:8">
      <c r="H45758" t="str">
        <f t="shared" si="422"/>
        <v/>
      </c>
    </row>
    <row r="45759" spans="8:8">
      <c r="H45759" t="str">
        <f t="shared" si="422"/>
        <v/>
      </c>
    </row>
    <row r="45760" spans="8:8">
      <c r="H45760" t="str">
        <f t="shared" si="422"/>
        <v/>
      </c>
    </row>
    <row r="45761" spans="8:8">
      <c r="H45761" t="str">
        <f t="shared" si="422"/>
        <v/>
      </c>
    </row>
    <row r="45762" spans="8:8">
      <c r="H45762" t="str">
        <f t="shared" si="422"/>
        <v/>
      </c>
    </row>
    <row r="45763" spans="8:8">
      <c r="H45763" t="str">
        <f t="shared" si="422"/>
        <v/>
      </c>
    </row>
    <row r="45764" spans="8:8">
      <c r="H45764" t="str">
        <f t="shared" si="422"/>
        <v/>
      </c>
    </row>
    <row r="45765" spans="8:8">
      <c r="H45765" t="str">
        <f t="shared" si="422"/>
        <v/>
      </c>
    </row>
    <row r="45766" spans="8:8">
      <c r="H45766" t="str">
        <f t="shared" si="422"/>
        <v/>
      </c>
    </row>
    <row r="45767" spans="8:8">
      <c r="H45767" t="str">
        <f t="shared" si="422"/>
        <v/>
      </c>
    </row>
    <row r="45768" spans="8:8">
      <c r="H45768" t="str">
        <f t="shared" si="422"/>
        <v/>
      </c>
    </row>
    <row r="45769" spans="8:8">
      <c r="H45769" t="str">
        <f t="shared" si="422"/>
        <v/>
      </c>
    </row>
    <row r="45770" spans="8:8">
      <c r="H45770" t="str">
        <f t="shared" si="422"/>
        <v/>
      </c>
    </row>
    <row r="45771" spans="8:8">
      <c r="H45771" t="str">
        <f t="shared" si="422"/>
        <v/>
      </c>
    </row>
    <row r="45772" spans="8:8">
      <c r="H45772" t="str">
        <f t="shared" si="422"/>
        <v/>
      </c>
    </row>
    <row r="45773" spans="8:8">
      <c r="H45773" t="str">
        <f t="shared" si="422"/>
        <v/>
      </c>
    </row>
    <row r="45774" spans="8:8">
      <c r="H45774" t="str">
        <f t="shared" si="422"/>
        <v/>
      </c>
    </row>
    <row r="45775" spans="8:8">
      <c r="H45775" t="str">
        <f t="shared" si="422"/>
        <v/>
      </c>
    </row>
    <row r="45776" spans="8:8">
      <c r="H45776" t="str">
        <f t="shared" si="422"/>
        <v/>
      </c>
    </row>
    <row r="45777" spans="8:8">
      <c r="H45777" t="str">
        <f t="shared" si="422"/>
        <v/>
      </c>
    </row>
    <row r="45778" spans="8:8">
      <c r="H45778" t="str">
        <f t="shared" si="422"/>
        <v/>
      </c>
    </row>
    <row r="45779" spans="8:8">
      <c r="H45779" t="str">
        <f t="shared" si="422"/>
        <v/>
      </c>
    </row>
    <row r="45780" spans="8:8">
      <c r="H45780" t="str">
        <f t="shared" si="422"/>
        <v/>
      </c>
    </row>
    <row r="45781" spans="8:8">
      <c r="H45781" t="str">
        <f t="shared" si="422"/>
        <v/>
      </c>
    </row>
    <row r="45782" spans="8:8">
      <c r="H45782" t="str">
        <f t="shared" si="422"/>
        <v/>
      </c>
    </row>
    <row r="45783" spans="8:8">
      <c r="H45783" t="str">
        <f t="shared" si="422"/>
        <v/>
      </c>
    </row>
    <row r="45784" spans="8:8">
      <c r="H45784" t="str">
        <f t="shared" si="422"/>
        <v/>
      </c>
    </row>
    <row r="45785" spans="8:8">
      <c r="H45785" t="str">
        <f t="shared" si="422"/>
        <v/>
      </c>
    </row>
    <row r="45786" spans="8:8">
      <c r="H45786" t="str">
        <f t="shared" si="422"/>
        <v/>
      </c>
    </row>
    <row r="45787" spans="8:8">
      <c r="H45787" t="str">
        <f t="shared" si="422"/>
        <v/>
      </c>
    </row>
    <row r="45788" spans="8:8">
      <c r="H45788" t="str">
        <f t="shared" si="422"/>
        <v/>
      </c>
    </row>
    <row r="45789" spans="8:8">
      <c r="H45789" t="str">
        <f t="shared" si="422"/>
        <v/>
      </c>
    </row>
    <row r="45790" spans="8:8">
      <c r="H45790" t="str">
        <f t="shared" si="422"/>
        <v/>
      </c>
    </row>
    <row r="45791" spans="8:8">
      <c r="H45791" t="str">
        <f t="shared" si="422"/>
        <v/>
      </c>
    </row>
    <row r="45792" spans="8:8">
      <c r="H45792" t="str">
        <f t="shared" si="422"/>
        <v/>
      </c>
    </row>
    <row r="45793" spans="8:8">
      <c r="H45793" t="str">
        <f t="shared" si="422"/>
        <v/>
      </c>
    </row>
    <row r="45794" spans="8:8">
      <c r="H45794" t="str">
        <f t="shared" ref="H45794:H45857" si="423">_xlfn.TEXTJOIN(", ", TRUE, G45794:G45794)</f>
        <v/>
      </c>
    </row>
    <row r="45795" spans="8:8">
      <c r="H45795" t="str">
        <f t="shared" si="423"/>
        <v/>
      </c>
    </row>
    <row r="45796" spans="8:8">
      <c r="H45796" t="str">
        <f t="shared" si="423"/>
        <v/>
      </c>
    </row>
    <row r="45797" spans="8:8">
      <c r="H45797" t="str">
        <f t="shared" si="423"/>
        <v/>
      </c>
    </row>
    <row r="45798" spans="8:8">
      <c r="H45798" t="str">
        <f t="shared" si="423"/>
        <v/>
      </c>
    </row>
    <row r="45799" spans="8:8">
      <c r="H45799" t="str">
        <f t="shared" si="423"/>
        <v/>
      </c>
    </row>
    <row r="45800" spans="8:8">
      <c r="H45800" t="str">
        <f t="shared" si="423"/>
        <v/>
      </c>
    </row>
    <row r="45801" spans="8:8">
      <c r="H45801" t="str">
        <f t="shared" si="423"/>
        <v/>
      </c>
    </row>
    <row r="45802" spans="8:8">
      <c r="H45802" t="str">
        <f t="shared" si="423"/>
        <v/>
      </c>
    </row>
    <row r="45803" spans="8:8">
      <c r="H45803" t="str">
        <f t="shared" si="423"/>
        <v/>
      </c>
    </row>
    <row r="45804" spans="8:8">
      <c r="H45804" t="str">
        <f t="shared" si="423"/>
        <v/>
      </c>
    </row>
    <row r="45805" spans="8:8">
      <c r="H45805" t="str">
        <f t="shared" si="423"/>
        <v/>
      </c>
    </row>
    <row r="45806" spans="8:8">
      <c r="H45806" t="str">
        <f t="shared" si="423"/>
        <v/>
      </c>
    </row>
    <row r="45807" spans="8:8">
      <c r="H45807" t="str">
        <f t="shared" si="423"/>
        <v/>
      </c>
    </row>
    <row r="45808" spans="8:8">
      <c r="H45808" t="str">
        <f t="shared" si="423"/>
        <v/>
      </c>
    </row>
    <row r="45809" spans="8:8">
      <c r="H45809" t="str">
        <f t="shared" si="423"/>
        <v/>
      </c>
    </row>
    <row r="45810" spans="8:8">
      <c r="H45810" t="str">
        <f t="shared" si="423"/>
        <v/>
      </c>
    </row>
    <row r="45811" spans="8:8">
      <c r="H45811" t="str">
        <f t="shared" si="423"/>
        <v/>
      </c>
    </row>
    <row r="45812" spans="8:8">
      <c r="H45812" t="str">
        <f t="shared" si="423"/>
        <v/>
      </c>
    </row>
    <row r="45813" spans="8:8">
      <c r="H45813" t="str">
        <f t="shared" si="423"/>
        <v/>
      </c>
    </row>
    <row r="45814" spans="8:8">
      <c r="H45814" t="str">
        <f t="shared" si="423"/>
        <v/>
      </c>
    </row>
    <row r="45815" spans="8:8">
      <c r="H45815" t="str">
        <f t="shared" si="423"/>
        <v/>
      </c>
    </row>
    <row r="45816" spans="8:8">
      <c r="H45816" t="str">
        <f t="shared" si="423"/>
        <v/>
      </c>
    </row>
    <row r="45817" spans="8:8">
      <c r="H45817" t="str">
        <f t="shared" si="423"/>
        <v/>
      </c>
    </row>
    <row r="45818" spans="8:8">
      <c r="H45818" t="str">
        <f t="shared" si="423"/>
        <v/>
      </c>
    </row>
    <row r="45819" spans="8:8">
      <c r="H45819" t="str">
        <f t="shared" si="423"/>
        <v/>
      </c>
    </row>
    <row r="45820" spans="8:8">
      <c r="H45820" t="str">
        <f t="shared" si="423"/>
        <v/>
      </c>
    </row>
    <row r="45821" spans="8:8">
      <c r="H45821" t="str">
        <f t="shared" si="423"/>
        <v/>
      </c>
    </row>
    <row r="45822" spans="8:8">
      <c r="H45822" t="str">
        <f t="shared" si="423"/>
        <v/>
      </c>
    </row>
    <row r="45823" spans="8:8">
      <c r="H45823" t="str">
        <f t="shared" si="423"/>
        <v/>
      </c>
    </row>
    <row r="45824" spans="8:8">
      <c r="H45824" t="str">
        <f t="shared" si="423"/>
        <v/>
      </c>
    </row>
    <row r="45825" spans="8:8">
      <c r="H45825" t="str">
        <f t="shared" si="423"/>
        <v/>
      </c>
    </row>
    <row r="45826" spans="8:8">
      <c r="H45826" t="str">
        <f t="shared" si="423"/>
        <v/>
      </c>
    </row>
    <row r="45827" spans="8:8">
      <c r="H45827" t="str">
        <f t="shared" si="423"/>
        <v/>
      </c>
    </row>
    <row r="45828" spans="8:8">
      <c r="H45828" t="str">
        <f t="shared" si="423"/>
        <v/>
      </c>
    </row>
    <row r="45829" spans="8:8">
      <c r="H45829" t="str">
        <f t="shared" si="423"/>
        <v/>
      </c>
    </row>
    <row r="45830" spans="8:8">
      <c r="H45830" t="str">
        <f t="shared" si="423"/>
        <v/>
      </c>
    </row>
    <row r="45831" spans="8:8">
      <c r="H45831" t="str">
        <f t="shared" si="423"/>
        <v/>
      </c>
    </row>
    <row r="45832" spans="8:8">
      <c r="H45832" t="str">
        <f t="shared" si="423"/>
        <v/>
      </c>
    </row>
    <row r="45833" spans="8:8">
      <c r="H45833" t="str">
        <f t="shared" si="423"/>
        <v/>
      </c>
    </row>
    <row r="45834" spans="8:8">
      <c r="H45834" t="str">
        <f t="shared" si="423"/>
        <v/>
      </c>
    </row>
    <row r="45835" spans="8:8">
      <c r="H45835" t="str">
        <f t="shared" si="423"/>
        <v/>
      </c>
    </row>
    <row r="45836" spans="8:8">
      <c r="H45836" t="str">
        <f t="shared" si="423"/>
        <v/>
      </c>
    </row>
    <row r="45837" spans="8:8">
      <c r="H45837" t="str">
        <f t="shared" si="423"/>
        <v/>
      </c>
    </row>
    <row r="45838" spans="8:8">
      <c r="H45838" t="str">
        <f t="shared" si="423"/>
        <v/>
      </c>
    </row>
    <row r="45839" spans="8:8">
      <c r="H45839" t="str">
        <f t="shared" si="423"/>
        <v/>
      </c>
    </row>
    <row r="45840" spans="8:8">
      <c r="H45840" t="str">
        <f t="shared" si="423"/>
        <v/>
      </c>
    </row>
    <row r="45841" spans="8:8">
      <c r="H45841" t="str">
        <f t="shared" si="423"/>
        <v/>
      </c>
    </row>
    <row r="45842" spans="8:8">
      <c r="H45842" t="str">
        <f t="shared" si="423"/>
        <v/>
      </c>
    </row>
    <row r="45843" spans="8:8">
      <c r="H45843" t="str">
        <f t="shared" si="423"/>
        <v/>
      </c>
    </row>
    <row r="45844" spans="8:8">
      <c r="H45844" t="str">
        <f t="shared" si="423"/>
        <v/>
      </c>
    </row>
    <row r="45845" spans="8:8">
      <c r="H45845" t="str">
        <f t="shared" si="423"/>
        <v/>
      </c>
    </row>
    <row r="45846" spans="8:8">
      <c r="H45846" t="str">
        <f t="shared" si="423"/>
        <v/>
      </c>
    </row>
    <row r="45847" spans="8:8">
      <c r="H45847" t="str">
        <f t="shared" si="423"/>
        <v/>
      </c>
    </row>
    <row r="45848" spans="8:8">
      <c r="H45848" t="str">
        <f t="shared" si="423"/>
        <v/>
      </c>
    </row>
    <row r="45849" spans="8:8">
      <c r="H45849" t="str">
        <f t="shared" si="423"/>
        <v/>
      </c>
    </row>
    <row r="45850" spans="8:8">
      <c r="H45850" t="str">
        <f t="shared" si="423"/>
        <v/>
      </c>
    </row>
    <row r="45851" spans="8:8">
      <c r="H45851" t="str">
        <f t="shared" si="423"/>
        <v/>
      </c>
    </row>
    <row r="45852" spans="8:8">
      <c r="H45852" t="str">
        <f t="shared" si="423"/>
        <v/>
      </c>
    </row>
    <row r="45853" spans="8:8">
      <c r="H45853" t="str">
        <f t="shared" si="423"/>
        <v/>
      </c>
    </row>
    <row r="45854" spans="8:8">
      <c r="H45854" t="str">
        <f t="shared" si="423"/>
        <v/>
      </c>
    </row>
    <row r="45855" spans="8:8">
      <c r="H45855" t="str">
        <f t="shared" si="423"/>
        <v/>
      </c>
    </row>
    <row r="45856" spans="8:8">
      <c r="H45856" t="str">
        <f t="shared" si="423"/>
        <v/>
      </c>
    </row>
    <row r="45857" spans="8:8">
      <c r="H45857" t="str">
        <f t="shared" si="423"/>
        <v/>
      </c>
    </row>
    <row r="45858" spans="8:8">
      <c r="H45858" t="str">
        <f t="shared" ref="H45858:H45921" si="424">_xlfn.TEXTJOIN(", ", TRUE, G45858:G45858)</f>
        <v/>
      </c>
    </row>
    <row r="45859" spans="8:8">
      <c r="H45859" t="str">
        <f t="shared" si="424"/>
        <v/>
      </c>
    </row>
    <row r="45860" spans="8:8">
      <c r="H45860" t="str">
        <f t="shared" si="424"/>
        <v/>
      </c>
    </row>
    <row r="45861" spans="8:8">
      <c r="H45861" t="str">
        <f t="shared" si="424"/>
        <v/>
      </c>
    </row>
    <row r="45862" spans="8:8">
      <c r="H45862" t="str">
        <f t="shared" si="424"/>
        <v/>
      </c>
    </row>
    <row r="45863" spans="8:8">
      <c r="H45863" t="str">
        <f t="shared" si="424"/>
        <v/>
      </c>
    </row>
    <row r="45864" spans="8:8">
      <c r="H45864" t="str">
        <f t="shared" si="424"/>
        <v/>
      </c>
    </row>
    <row r="45865" spans="8:8">
      <c r="H45865" t="str">
        <f t="shared" si="424"/>
        <v/>
      </c>
    </row>
    <row r="45866" spans="8:8">
      <c r="H45866" t="str">
        <f t="shared" si="424"/>
        <v/>
      </c>
    </row>
    <row r="45867" spans="8:8">
      <c r="H45867" t="str">
        <f t="shared" si="424"/>
        <v/>
      </c>
    </row>
    <row r="45868" spans="8:8">
      <c r="H45868" t="str">
        <f t="shared" si="424"/>
        <v/>
      </c>
    </row>
    <row r="45869" spans="8:8">
      <c r="H45869" t="str">
        <f t="shared" si="424"/>
        <v/>
      </c>
    </row>
    <row r="45870" spans="8:8">
      <c r="H45870" t="str">
        <f t="shared" si="424"/>
        <v/>
      </c>
    </row>
    <row r="45871" spans="8:8">
      <c r="H45871" t="str">
        <f t="shared" si="424"/>
        <v/>
      </c>
    </row>
    <row r="45872" spans="8:8">
      <c r="H45872" t="str">
        <f t="shared" si="424"/>
        <v/>
      </c>
    </row>
    <row r="45873" spans="8:8">
      <c r="H45873" t="str">
        <f t="shared" si="424"/>
        <v/>
      </c>
    </row>
    <row r="45874" spans="8:8">
      <c r="H45874" t="str">
        <f t="shared" si="424"/>
        <v/>
      </c>
    </row>
    <row r="45875" spans="8:8">
      <c r="H45875" t="str">
        <f t="shared" si="424"/>
        <v/>
      </c>
    </row>
    <row r="45876" spans="8:8">
      <c r="H45876" t="str">
        <f t="shared" si="424"/>
        <v/>
      </c>
    </row>
    <row r="45877" spans="8:8">
      <c r="H45877" t="str">
        <f t="shared" si="424"/>
        <v/>
      </c>
    </row>
    <row r="45878" spans="8:8">
      <c r="H45878" t="str">
        <f t="shared" si="424"/>
        <v/>
      </c>
    </row>
    <row r="45879" spans="8:8">
      <c r="H45879" t="str">
        <f t="shared" si="424"/>
        <v/>
      </c>
    </row>
    <row r="45880" spans="8:8">
      <c r="H45880" t="str">
        <f t="shared" si="424"/>
        <v/>
      </c>
    </row>
    <row r="45881" spans="8:8">
      <c r="H45881" t="str">
        <f t="shared" si="424"/>
        <v/>
      </c>
    </row>
    <row r="45882" spans="8:8">
      <c r="H45882" t="str">
        <f t="shared" si="424"/>
        <v/>
      </c>
    </row>
    <row r="45883" spans="8:8">
      <c r="H45883" t="str">
        <f t="shared" si="424"/>
        <v/>
      </c>
    </row>
    <row r="45884" spans="8:8">
      <c r="H45884" t="str">
        <f t="shared" si="424"/>
        <v/>
      </c>
    </row>
    <row r="45885" spans="8:8">
      <c r="H45885" t="str">
        <f t="shared" si="424"/>
        <v/>
      </c>
    </row>
    <row r="45886" spans="8:8">
      <c r="H45886" t="str">
        <f t="shared" si="424"/>
        <v/>
      </c>
    </row>
    <row r="45887" spans="8:8">
      <c r="H45887" t="str">
        <f t="shared" si="424"/>
        <v/>
      </c>
    </row>
    <row r="45888" spans="8:8">
      <c r="H45888" t="str">
        <f t="shared" si="424"/>
        <v/>
      </c>
    </row>
    <row r="45889" spans="8:8">
      <c r="H45889" t="str">
        <f t="shared" si="424"/>
        <v/>
      </c>
    </row>
    <row r="45890" spans="8:8">
      <c r="H45890" t="str">
        <f t="shared" si="424"/>
        <v/>
      </c>
    </row>
    <row r="45891" spans="8:8">
      <c r="H45891" t="str">
        <f t="shared" si="424"/>
        <v/>
      </c>
    </row>
    <row r="45892" spans="8:8">
      <c r="H45892" t="str">
        <f t="shared" si="424"/>
        <v/>
      </c>
    </row>
    <row r="45893" spans="8:8">
      <c r="H45893" t="str">
        <f t="shared" si="424"/>
        <v/>
      </c>
    </row>
    <row r="45894" spans="8:8">
      <c r="H45894" t="str">
        <f t="shared" si="424"/>
        <v/>
      </c>
    </row>
    <row r="45895" spans="8:8">
      <c r="H45895" t="str">
        <f t="shared" si="424"/>
        <v/>
      </c>
    </row>
    <row r="45896" spans="8:8">
      <c r="H45896" t="str">
        <f t="shared" si="424"/>
        <v/>
      </c>
    </row>
    <row r="45897" spans="8:8">
      <c r="H45897" t="str">
        <f t="shared" si="424"/>
        <v/>
      </c>
    </row>
    <row r="45898" spans="8:8">
      <c r="H45898" t="str">
        <f t="shared" si="424"/>
        <v/>
      </c>
    </row>
    <row r="45899" spans="8:8">
      <c r="H45899" t="str">
        <f t="shared" si="424"/>
        <v/>
      </c>
    </row>
    <row r="45900" spans="8:8">
      <c r="H45900" t="str">
        <f t="shared" si="424"/>
        <v/>
      </c>
    </row>
    <row r="45901" spans="8:8">
      <c r="H45901" t="str">
        <f t="shared" si="424"/>
        <v/>
      </c>
    </row>
    <row r="45902" spans="8:8">
      <c r="H45902" t="str">
        <f t="shared" si="424"/>
        <v/>
      </c>
    </row>
    <row r="45903" spans="8:8">
      <c r="H45903" t="str">
        <f t="shared" si="424"/>
        <v/>
      </c>
    </row>
    <row r="45904" spans="8:8">
      <c r="H45904" t="str">
        <f t="shared" si="424"/>
        <v/>
      </c>
    </row>
    <row r="45905" spans="8:8">
      <c r="H45905" t="str">
        <f t="shared" si="424"/>
        <v/>
      </c>
    </row>
    <row r="45906" spans="8:8">
      <c r="H45906" t="str">
        <f t="shared" si="424"/>
        <v/>
      </c>
    </row>
    <row r="45907" spans="8:8">
      <c r="H45907" t="str">
        <f t="shared" si="424"/>
        <v/>
      </c>
    </row>
    <row r="45908" spans="8:8">
      <c r="H45908" t="str">
        <f t="shared" si="424"/>
        <v/>
      </c>
    </row>
    <row r="45909" spans="8:8">
      <c r="H45909" t="str">
        <f t="shared" si="424"/>
        <v/>
      </c>
    </row>
    <row r="45910" spans="8:8">
      <c r="H45910" t="str">
        <f t="shared" si="424"/>
        <v/>
      </c>
    </row>
    <row r="45911" spans="8:8">
      <c r="H45911" t="str">
        <f t="shared" si="424"/>
        <v/>
      </c>
    </row>
    <row r="45912" spans="8:8">
      <c r="H45912" t="str">
        <f t="shared" si="424"/>
        <v/>
      </c>
    </row>
    <row r="45913" spans="8:8">
      <c r="H45913" t="str">
        <f t="shared" si="424"/>
        <v/>
      </c>
    </row>
    <row r="45914" spans="8:8">
      <c r="H45914" t="str">
        <f t="shared" si="424"/>
        <v/>
      </c>
    </row>
    <row r="45915" spans="8:8">
      <c r="H45915" t="str">
        <f t="shared" si="424"/>
        <v/>
      </c>
    </row>
    <row r="45916" spans="8:8">
      <c r="H45916" t="str">
        <f t="shared" si="424"/>
        <v/>
      </c>
    </row>
    <row r="45917" spans="8:8">
      <c r="H45917" t="str">
        <f t="shared" si="424"/>
        <v/>
      </c>
    </row>
    <row r="45918" spans="8:8">
      <c r="H45918" t="str">
        <f t="shared" si="424"/>
        <v/>
      </c>
    </row>
    <row r="45919" spans="8:8">
      <c r="H45919" t="str">
        <f t="shared" si="424"/>
        <v/>
      </c>
    </row>
    <row r="45920" spans="8:8">
      <c r="H45920" t="str">
        <f t="shared" si="424"/>
        <v/>
      </c>
    </row>
    <row r="45921" spans="8:8">
      <c r="H45921" t="str">
        <f t="shared" si="424"/>
        <v/>
      </c>
    </row>
    <row r="45922" spans="8:8">
      <c r="H45922" t="str">
        <f t="shared" ref="H45922:H45985" si="425">_xlfn.TEXTJOIN(", ", TRUE, G45922:G45922)</f>
        <v/>
      </c>
    </row>
    <row r="45923" spans="8:8">
      <c r="H45923" t="str">
        <f t="shared" si="425"/>
        <v/>
      </c>
    </row>
    <row r="45924" spans="8:8">
      <c r="H45924" t="str">
        <f t="shared" si="425"/>
        <v/>
      </c>
    </row>
    <row r="45925" spans="8:8">
      <c r="H45925" t="str">
        <f t="shared" si="425"/>
        <v/>
      </c>
    </row>
    <row r="45926" spans="8:8">
      <c r="H45926" t="str">
        <f t="shared" si="425"/>
        <v/>
      </c>
    </row>
    <row r="45927" spans="8:8">
      <c r="H45927" t="str">
        <f t="shared" si="425"/>
        <v/>
      </c>
    </row>
    <row r="45928" spans="8:8">
      <c r="H45928" t="str">
        <f t="shared" si="425"/>
        <v/>
      </c>
    </row>
    <row r="45929" spans="8:8">
      <c r="H45929" t="str">
        <f t="shared" si="425"/>
        <v/>
      </c>
    </row>
    <row r="45930" spans="8:8">
      <c r="H45930" t="str">
        <f t="shared" si="425"/>
        <v/>
      </c>
    </row>
    <row r="45931" spans="8:8">
      <c r="H45931" t="str">
        <f t="shared" si="425"/>
        <v/>
      </c>
    </row>
    <row r="45932" spans="8:8">
      <c r="H45932" t="str">
        <f t="shared" si="425"/>
        <v/>
      </c>
    </row>
    <row r="45933" spans="8:8">
      <c r="H45933" t="str">
        <f t="shared" si="425"/>
        <v/>
      </c>
    </row>
    <row r="45934" spans="8:8">
      <c r="H45934" t="str">
        <f t="shared" si="425"/>
        <v/>
      </c>
    </row>
    <row r="45935" spans="8:8">
      <c r="H45935" t="str">
        <f t="shared" si="425"/>
        <v/>
      </c>
    </row>
    <row r="45936" spans="8:8">
      <c r="H45936" t="str">
        <f t="shared" si="425"/>
        <v/>
      </c>
    </row>
    <row r="45937" spans="8:8">
      <c r="H45937" t="str">
        <f t="shared" si="425"/>
        <v/>
      </c>
    </row>
    <row r="45938" spans="8:8">
      <c r="H45938" t="str">
        <f t="shared" si="425"/>
        <v/>
      </c>
    </row>
    <row r="45939" spans="8:8">
      <c r="H45939" t="str">
        <f t="shared" si="425"/>
        <v/>
      </c>
    </row>
    <row r="45940" spans="8:8">
      <c r="H45940" t="str">
        <f t="shared" si="425"/>
        <v/>
      </c>
    </row>
    <row r="45941" spans="8:8">
      <c r="H45941" t="str">
        <f t="shared" si="425"/>
        <v/>
      </c>
    </row>
    <row r="45942" spans="8:8">
      <c r="H45942" t="str">
        <f t="shared" si="425"/>
        <v/>
      </c>
    </row>
    <row r="45943" spans="8:8">
      <c r="H45943" t="str">
        <f t="shared" si="425"/>
        <v/>
      </c>
    </row>
    <row r="45944" spans="8:8">
      <c r="H45944" t="str">
        <f t="shared" si="425"/>
        <v/>
      </c>
    </row>
    <row r="45945" spans="8:8">
      <c r="H45945" t="str">
        <f t="shared" si="425"/>
        <v/>
      </c>
    </row>
    <row r="45946" spans="8:8">
      <c r="H45946" t="str">
        <f t="shared" si="425"/>
        <v/>
      </c>
    </row>
    <row r="45947" spans="8:8">
      <c r="H45947" t="str">
        <f t="shared" si="425"/>
        <v/>
      </c>
    </row>
    <row r="45948" spans="8:8">
      <c r="H45948" t="str">
        <f t="shared" si="425"/>
        <v/>
      </c>
    </row>
    <row r="45949" spans="8:8">
      <c r="H45949" t="str">
        <f t="shared" si="425"/>
        <v/>
      </c>
    </row>
    <row r="45950" spans="8:8">
      <c r="H45950" t="str">
        <f t="shared" si="425"/>
        <v/>
      </c>
    </row>
    <row r="45951" spans="8:8">
      <c r="H45951" t="str">
        <f t="shared" si="425"/>
        <v/>
      </c>
    </row>
    <row r="45952" spans="8:8">
      <c r="H45952" t="str">
        <f t="shared" si="425"/>
        <v/>
      </c>
    </row>
    <row r="45953" spans="8:8">
      <c r="H45953" t="str">
        <f t="shared" si="425"/>
        <v/>
      </c>
    </row>
    <row r="45954" spans="8:8">
      <c r="H45954" t="str">
        <f t="shared" si="425"/>
        <v/>
      </c>
    </row>
    <row r="45955" spans="8:8">
      <c r="H45955" t="str">
        <f t="shared" si="425"/>
        <v/>
      </c>
    </row>
    <row r="45956" spans="8:8">
      <c r="H45956" t="str">
        <f t="shared" si="425"/>
        <v/>
      </c>
    </row>
    <row r="45957" spans="8:8">
      <c r="H45957" t="str">
        <f t="shared" si="425"/>
        <v/>
      </c>
    </row>
    <row r="45958" spans="8:8">
      <c r="H45958" t="str">
        <f t="shared" si="425"/>
        <v/>
      </c>
    </row>
    <row r="45959" spans="8:8">
      <c r="H45959" t="str">
        <f t="shared" si="425"/>
        <v/>
      </c>
    </row>
    <row r="45960" spans="8:8">
      <c r="H45960" t="str">
        <f t="shared" si="425"/>
        <v/>
      </c>
    </row>
    <row r="45961" spans="8:8">
      <c r="H45961" t="str">
        <f t="shared" si="425"/>
        <v/>
      </c>
    </row>
    <row r="45962" spans="8:8">
      <c r="H45962" t="str">
        <f t="shared" si="425"/>
        <v/>
      </c>
    </row>
    <row r="45963" spans="8:8">
      <c r="H45963" t="str">
        <f t="shared" si="425"/>
        <v/>
      </c>
    </row>
    <row r="45964" spans="8:8">
      <c r="H45964" t="str">
        <f t="shared" si="425"/>
        <v/>
      </c>
    </row>
    <row r="45965" spans="8:8">
      <c r="H45965" t="str">
        <f t="shared" si="425"/>
        <v/>
      </c>
    </row>
    <row r="45966" spans="8:8">
      <c r="H45966" t="str">
        <f t="shared" si="425"/>
        <v/>
      </c>
    </row>
    <row r="45967" spans="8:8">
      <c r="H45967" t="str">
        <f t="shared" si="425"/>
        <v/>
      </c>
    </row>
    <row r="45968" spans="8:8">
      <c r="H45968" t="str">
        <f t="shared" si="425"/>
        <v/>
      </c>
    </row>
    <row r="45969" spans="8:8">
      <c r="H45969" t="str">
        <f t="shared" si="425"/>
        <v/>
      </c>
    </row>
    <row r="45970" spans="8:8">
      <c r="H45970" t="str">
        <f t="shared" si="425"/>
        <v/>
      </c>
    </row>
    <row r="45971" spans="8:8">
      <c r="H45971" t="str">
        <f t="shared" si="425"/>
        <v/>
      </c>
    </row>
    <row r="45972" spans="8:8">
      <c r="H45972" t="str">
        <f t="shared" si="425"/>
        <v/>
      </c>
    </row>
    <row r="45973" spans="8:8">
      <c r="H45973" t="str">
        <f t="shared" si="425"/>
        <v/>
      </c>
    </row>
    <row r="45974" spans="8:8">
      <c r="H45974" t="str">
        <f t="shared" si="425"/>
        <v/>
      </c>
    </row>
    <row r="45975" spans="8:8">
      <c r="H45975" t="str">
        <f t="shared" si="425"/>
        <v/>
      </c>
    </row>
    <row r="45976" spans="8:8">
      <c r="H45976" t="str">
        <f t="shared" si="425"/>
        <v/>
      </c>
    </row>
    <row r="45977" spans="8:8">
      <c r="H45977" t="str">
        <f t="shared" si="425"/>
        <v/>
      </c>
    </row>
    <row r="45978" spans="8:8">
      <c r="H45978" t="str">
        <f t="shared" si="425"/>
        <v/>
      </c>
    </row>
    <row r="45979" spans="8:8">
      <c r="H45979" t="str">
        <f t="shared" si="425"/>
        <v/>
      </c>
    </row>
    <row r="45980" spans="8:8">
      <c r="H45980" t="str">
        <f t="shared" si="425"/>
        <v/>
      </c>
    </row>
    <row r="45981" spans="8:8">
      <c r="H45981" t="str">
        <f t="shared" si="425"/>
        <v/>
      </c>
    </row>
    <row r="45982" spans="8:8">
      <c r="H45982" t="str">
        <f t="shared" si="425"/>
        <v/>
      </c>
    </row>
    <row r="45983" spans="8:8">
      <c r="H45983" t="str">
        <f t="shared" si="425"/>
        <v/>
      </c>
    </row>
    <row r="45984" spans="8:8">
      <c r="H45984" t="str">
        <f t="shared" si="425"/>
        <v/>
      </c>
    </row>
    <row r="45985" spans="8:8">
      <c r="H45985" t="str">
        <f t="shared" si="425"/>
        <v/>
      </c>
    </row>
    <row r="45986" spans="8:8">
      <c r="H45986" t="str">
        <f t="shared" ref="H45986:H46049" si="426">_xlfn.TEXTJOIN(", ", TRUE, G45986:G45986)</f>
        <v/>
      </c>
    </row>
    <row r="45987" spans="8:8">
      <c r="H45987" t="str">
        <f t="shared" si="426"/>
        <v/>
      </c>
    </row>
    <row r="45988" spans="8:8">
      <c r="H45988" t="str">
        <f t="shared" si="426"/>
        <v/>
      </c>
    </row>
    <row r="45989" spans="8:8">
      <c r="H45989" t="str">
        <f t="shared" si="426"/>
        <v/>
      </c>
    </row>
    <row r="45990" spans="8:8">
      <c r="H45990" t="str">
        <f t="shared" si="426"/>
        <v/>
      </c>
    </row>
    <row r="45991" spans="8:8">
      <c r="H45991" t="str">
        <f t="shared" si="426"/>
        <v/>
      </c>
    </row>
    <row r="45992" spans="8:8">
      <c r="H45992" t="str">
        <f t="shared" si="426"/>
        <v/>
      </c>
    </row>
    <row r="45993" spans="8:8">
      <c r="H45993" t="str">
        <f t="shared" si="426"/>
        <v/>
      </c>
    </row>
    <row r="45994" spans="8:8">
      <c r="H45994" t="str">
        <f t="shared" si="426"/>
        <v/>
      </c>
    </row>
    <row r="45995" spans="8:8">
      <c r="H45995" t="str">
        <f t="shared" si="426"/>
        <v/>
      </c>
    </row>
    <row r="45996" spans="8:8">
      <c r="H45996" t="str">
        <f t="shared" si="426"/>
        <v/>
      </c>
    </row>
    <row r="45997" spans="8:8">
      <c r="H45997" t="str">
        <f t="shared" si="426"/>
        <v/>
      </c>
    </row>
    <row r="45998" spans="8:8">
      <c r="H45998" t="str">
        <f t="shared" si="426"/>
        <v/>
      </c>
    </row>
    <row r="45999" spans="8:8">
      <c r="H45999" t="str">
        <f t="shared" si="426"/>
        <v/>
      </c>
    </row>
    <row r="46000" spans="8:8">
      <c r="H46000" t="str">
        <f t="shared" si="426"/>
        <v/>
      </c>
    </row>
    <row r="46001" spans="8:8">
      <c r="H46001" t="str">
        <f t="shared" si="426"/>
        <v/>
      </c>
    </row>
    <row r="46002" spans="8:8">
      <c r="H46002" t="str">
        <f t="shared" si="426"/>
        <v/>
      </c>
    </row>
    <row r="46003" spans="8:8">
      <c r="H46003" t="str">
        <f t="shared" si="426"/>
        <v/>
      </c>
    </row>
    <row r="46004" spans="8:8">
      <c r="H46004" t="str">
        <f t="shared" si="426"/>
        <v/>
      </c>
    </row>
    <row r="46005" spans="8:8">
      <c r="H46005" t="str">
        <f t="shared" si="426"/>
        <v/>
      </c>
    </row>
    <row r="46006" spans="8:8">
      <c r="H46006" t="str">
        <f t="shared" si="426"/>
        <v/>
      </c>
    </row>
    <row r="46007" spans="8:8">
      <c r="H46007" t="str">
        <f t="shared" si="426"/>
        <v/>
      </c>
    </row>
    <row r="46008" spans="8:8">
      <c r="H46008" t="str">
        <f t="shared" si="426"/>
        <v/>
      </c>
    </row>
    <row r="46009" spans="8:8">
      <c r="H46009" t="str">
        <f t="shared" si="426"/>
        <v/>
      </c>
    </row>
    <row r="46010" spans="8:8">
      <c r="H46010" t="str">
        <f t="shared" si="426"/>
        <v/>
      </c>
    </row>
    <row r="46011" spans="8:8">
      <c r="H46011" t="str">
        <f t="shared" si="426"/>
        <v/>
      </c>
    </row>
    <row r="46012" spans="8:8">
      <c r="H46012" t="str">
        <f t="shared" si="426"/>
        <v/>
      </c>
    </row>
    <row r="46013" spans="8:8">
      <c r="H46013" t="str">
        <f t="shared" si="426"/>
        <v/>
      </c>
    </row>
    <row r="46014" spans="8:8">
      <c r="H46014" t="str">
        <f t="shared" si="426"/>
        <v/>
      </c>
    </row>
    <row r="46015" spans="8:8">
      <c r="H46015" t="str">
        <f t="shared" si="426"/>
        <v/>
      </c>
    </row>
    <row r="46016" spans="8:8">
      <c r="H46016" t="str">
        <f t="shared" si="426"/>
        <v/>
      </c>
    </row>
    <row r="46017" spans="8:8">
      <c r="H46017" t="str">
        <f t="shared" si="426"/>
        <v/>
      </c>
    </row>
    <row r="46018" spans="8:8">
      <c r="H46018" t="str">
        <f t="shared" si="426"/>
        <v/>
      </c>
    </row>
    <row r="46019" spans="8:8">
      <c r="H46019" t="str">
        <f t="shared" si="426"/>
        <v/>
      </c>
    </row>
    <row r="46020" spans="8:8">
      <c r="H46020" t="str">
        <f t="shared" si="426"/>
        <v/>
      </c>
    </row>
    <row r="46021" spans="8:8">
      <c r="H46021" t="str">
        <f t="shared" si="426"/>
        <v/>
      </c>
    </row>
    <row r="46022" spans="8:8">
      <c r="H46022" t="str">
        <f t="shared" si="426"/>
        <v/>
      </c>
    </row>
    <row r="46023" spans="8:8">
      <c r="H46023" t="str">
        <f t="shared" si="426"/>
        <v/>
      </c>
    </row>
    <row r="46024" spans="8:8">
      <c r="H46024" t="str">
        <f t="shared" si="426"/>
        <v/>
      </c>
    </row>
    <row r="46025" spans="8:8">
      <c r="H46025" t="str">
        <f t="shared" si="426"/>
        <v/>
      </c>
    </row>
    <row r="46026" spans="8:8">
      <c r="H46026" t="str">
        <f t="shared" si="426"/>
        <v/>
      </c>
    </row>
    <row r="46027" spans="8:8">
      <c r="H46027" t="str">
        <f t="shared" si="426"/>
        <v/>
      </c>
    </row>
    <row r="46028" spans="8:8">
      <c r="H46028" t="str">
        <f t="shared" si="426"/>
        <v/>
      </c>
    </row>
    <row r="46029" spans="8:8">
      <c r="H46029" t="str">
        <f t="shared" si="426"/>
        <v/>
      </c>
    </row>
    <row r="46030" spans="8:8">
      <c r="H46030" t="str">
        <f t="shared" si="426"/>
        <v/>
      </c>
    </row>
    <row r="46031" spans="8:8">
      <c r="H46031" t="str">
        <f t="shared" si="426"/>
        <v/>
      </c>
    </row>
    <row r="46032" spans="8:8">
      <c r="H46032" t="str">
        <f t="shared" si="426"/>
        <v/>
      </c>
    </row>
    <row r="46033" spans="8:8">
      <c r="H46033" t="str">
        <f t="shared" si="426"/>
        <v/>
      </c>
    </row>
    <row r="46034" spans="8:8">
      <c r="H46034" t="str">
        <f t="shared" si="426"/>
        <v/>
      </c>
    </row>
    <row r="46035" spans="8:8">
      <c r="H46035" t="str">
        <f t="shared" si="426"/>
        <v/>
      </c>
    </row>
    <row r="46036" spans="8:8">
      <c r="H46036" t="str">
        <f t="shared" si="426"/>
        <v/>
      </c>
    </row>
    <row r="46037" spans="8:8">
      <c r="H46037" t="str">
        <f t="shared" si="426"/>
        <v/>
      </c>
    </row>
    <row r="46038" spans="8:8">
      <c r="H46038" t="str">
        <f t="shared" si="426"/>
        <v/>
      </c>
    </row>
    <row r="46039" spans="8:8">
      <c r="H46039" t="str">
        <f t="shared" si="426"/>
        <v/>
      </c>
    </row>
    <row r="46040" spans="8:8">
      <c r="H46040" t="str">
        <f t="shared" si="426"/>
        <v/>
      </c>
    </row>
    <row r="46041" spans="8:8">
      <c r="H46041" t="str">
        <f t="shared" si="426"/>
        <v/>
      </c>
    </row>
    <row r="46042" spans="8:8">
      <c r="H46042" t="str">
        <f t="shared" si="426"/>
        <v/>
      </c>
    </row>
    <row r="46043" spans="8:8">
      <c r="H46043" t="str">
        <f t="shared" si="426"/>
        <v/>
      </c>
    </row>
    <row r="46044" spans="8:8">
      <c r="H46044" t="str">
        <f t="shared" si="426"/>
        <v/>
      </c>
    </row>
    <row r="46045" spans="8:8">
      <c r="H46045" t="str">
        <f t="shared" si="426"/>
        <v/>
      </c>
    </row>
    <row r="46046" spans="8:8">
      <c r="H46046" t="str">
        <f t="shared" si="426"/>
        <v/>
      </c>
    </row>
    <row r="46047" spans="8:8">
      <c r="H46047" t="str">
        <f t="shared" si="426"/>
        <v/>
      </c>
    </row>
    <row r="46048" spans="8:8">
      <c r="H46048" t="str">
        <f t="shared" si="426"/>
        <v/>
      </c>
    </row>
    <row r="46049" spans="8:8">
      <c r="H46049" t="str">
        <f t="shared" si="426"/>
        <v/>
      </c>
    </row>
    <row r="46050" spans="8:8">
      <c r="H46050" t="str">
        <f t="shared" ref="H46050:H46113" si="427">_xlfn.TEXTJOIN(", ", TRUE, G46050:G46050)</f>
        <v/>
      </c>
    </row>
    <row r="46051" spans="8:8">
      <c r="H46051" t="str">
        <f t="shared" si="427"/>
        <v/>
      </c>
    </row>
    <row r="46052" spans="8:8">
      <c r="H46052" t="str">
        <f t="shared" si="427"/>
        <v/>
      </c>
    </row>
    <row r="46053" spans="8:8">
      <c r="H46053" t="str">
        <f t="shared" si="427"/>
        <v/>
      </c>
    </row>
    <row r="46054" spans="8:8">
      <c r="H46054" t="str">
        <f t="shared" si="427"/>
        <v/>
      </c>
    </row>
    <row r="46055" spans="8:8">
      <c r="H46055" t="str">
        <f t="shared" si="427"/>
        <v/>
      </c>
    </row>
    <row r="46056" spans="8:8">
      <c r="H46056" t="str">
        <f t="shared" si="427"/>
        <v/>
      </c>
    </row>
    <row r="46057" spans="8:8">
      <c r="H46057" t="str">
        <f t="shared" si="427"/>
        <v/>
      </c>
    </row>
    <row r="46058" spans="8:8">
      <c r="H46058" t="str">
        <f t="shared" si="427"/>
        <v/>
      </c>
    </row>
    <row r="46059" spans="8:8">
      <c r="H46059" t="str">
        <f t="shared" si="427"/>
        <v/>
      </c>
    </row>
    <row r="46060" spans="8:8">
      <c r="H46060" t="str">
        <f t="shared" si="427"/>
        <v/>
      </c>
    </row>
    <row r="46061" spans="8:8">
      <c r="H46061" t="str">
        <f t="shared" si="427"/>
        <v/>
      </c>
    </row>
    <row r="46062" spans="8:8">
      <c r="H46062" t="str">
        <f t="shared" si="427"/>
        <v/>
      </c>
    </row>
    <row r="46063" spans="8:8">
      <c r="H46063" t="str">
        <f t="shared" si="427"/>
        <v/>
      </c>
    </row>
    <row r="46064" spans="8:8">
      <c r="H46064" t="str">
        <f t="shared" si="427"/>
        <v/>
      </c>
    </row>
    <row r="46065" spans="8:8">
      <c r="H46065" t="str">
        <f t="shared" si="427"/>
        <v/>
      </c>
    </row>
    <row r="46066" spans="8:8">
      <c r="H46066" t="str">
        <f t="shared" si="427"/>
        <v/>
      </c>
    </row>
    <row r="46067" spans="8:8">
      <c r="H46067" t="str">
        <f t="shared" si="427"/>
        <v/>
      </c>
    </row>
    <row r="46068" spans="8:8">
      <c r="H46068" t="str">
        <f t="shared" si="427"/>
        <v/>
      </c>
    </row>
    <row r="46069" spans="8:8">
      <c r="H46069" t="str">
        <f t="shared" si="427"/>
        <v/>
      </c>
    </row>
    <row r="46070" spans="8:8">
      <c r="H46070" t="str">
        <f t="shared" si="427"/>
        <v/>
      </c>
    </row>
    <row r="46071" spans="8:8">
      <c r="H46071" t="str">
        <f t="shared" si="427"/>
        <v/>
      </c>
    </row>
    <row r="46072" spans="8:8">
      <c r="H46072" t="str">
        <f t="shared" si="427"/>
        <v/>
      </c>
    </row>
    <row r="46073" spans="8:8">
      <c r="H46073" t="str">
        <f t="shared" si="427"/>
        <v/>
      </c>
    </row>
    <row r="46074" spans="8:8">
      <c r="H46074" t="str">
        <f t="shared" si="427"/>
        <v/>
      </c>
    </row>
    <row r="46075" spans="8:8">
      <c r="H46075" t="str">
        <f t="shared" si="427"/>
        <v/>
      </c>
    </row>
    <row r="46076" spans="8:8">
      <c r="H46076" t="str">
        <f t="shared" si="427"/>
        <v/>
      </c>
    </row>
    <row r="46077" spans="8:8">
      <c r="H46077" t="str">
        <f t="shared" si="427"/>
        <v/>
      </c>
    </row>
    <row r="46078" spans="8:8">
      <c r="H46078" t="str">
        <f t="shared" si="427"/>
        <v/>
      </c>
    </row>
    <row r="46079" spans="8:8">
      <c r="H46079" t="str">
        <f t="shared" si="427"/>
        <v/>
      </c>
    </row>
    <row r="46080" spans="8:8">
      <c r="H46080" t="str">
        <f t="shared" si="427"/>
        <v/>
      </c>
    </row>
    <row r="46081" spans="8:8">
      <c r="H46081" t="str">
        <f t="shared" si="427"/>
        <v/>
      </c>
    </row>
    <row r="46082" spans="8:8">
      <c r="H46082" t="str">
        <f t="shared" si="427"/>
        <v/>
      </c>
    </row>
    <row r="46083" spans="8:8">
      <c r="H46083" t="str">
        <f t="shared" si="427"/>
        <v/>
      </c>
    </row>
    <row r="46084" spans="8:8">
      <c r="H46084" t="str">
        <f t="shared" si="427"/>
        <v/>
      </c>
    </row>
    <row r="46085" spans="8:8">
      <c r="H46085" t="str">
        <f t="shared" si="427"/>
        <v/>
      </c>
    </row>
    <row r="46086" spans="8:8">
      <c r="H46086" t="str">
        <f t="shared" si="427"/>
        <v/>
      </c>
    </row>
    <row r="46087" spans="8:8">
      <c r="H46087" t="str">
        <f t="shared" si="427"/>
        <v/>
      </c>
    </row>
    <row r="46088" spans="8:8">
      <c r="H46088" t="str">
        <f t="shared" si="427"/>
        <v/>
      </c>
    </row>
    <row r="46089" spans="8:8">
      <c r="H46089" t="str">
        <f t="shared" si="427"/>
        <v/>
      </c>
    </row>
    <row r="46090" spans="8:8">
      <c r="H46090" t="str">
        <f t="shared" si="427"/>
        <v/>
      </c>
    </row>
    <row r="46091" spans="8:8">
      <c r="H46091" t="str">
        <f t="shared" si="427"/>
        <v/>
      </c>
    </row>
    <row r="46092" spans="8:8">
      <c r="H46092" t="str">
        <f t="shared" si="427"/>
        <v/>
      </c>
    </row>
    <row r="46093" spans="8:8">
      <c r="H46093" t="str">
        <f t="shared" si="427"/>
        <v/>
      </c>
    </row>
    <row r="46094" spans="8:8">
      <c r="H46094" t="str">
        <f t="shared" si="427"/>
        <v/>
      </c>
    </row>
    <row r="46095" spans="8:8">
      <c r="H46095" t="str">
        <f t="shared" si="427"/>
        <v/>
      </c>
    </row>
    <row r="46096" spans="8:8">
      <c r="H46096" t="str">
        <f t="shared" si="427"/>
        <v/>
      </c>
    </row>
    <row r="46097" spans="8:8">
      <c r="H46097" t="str">
        <f t="shared" si="427"/>
        <v/>
      </c>
    </row>
    <row r="46098" spans="8:8">
      <c r="H46098" t="str">
        <f t="shared" si="427"/>
        <v/>
      </c>
    </row>
    <row r="46099" spans="8:8">
      <c r="H46099" t="str">
        <f t="shared" si="427"/>
        <v/>
      </c>
    </row>
    <row r="46100" spans="8:8">
      <c r="H46100" t="str">
        <f t="shared" si="427"/>
        <v/>
      </c>
    </row>
    <row r="46101" spans="8:8">
      <c r="H46101" t="str">
        <f t="shared" si="427"/>
        <v/>
      </c>
    </row>
    <row r="46102" spans="8:8">
      <c r="H46102" t="str">
        <f t="shared" si="427"/>
        <v/>
      </c>
    </row>
    <row r="46103" spans="8:8">
      <c r="H46103" t="str">
        <f t="shared" si="427"/>
        <v/>
      </c>
    </row>
    <row r="46104" spans="8:8">
      <c r="H46104" t="str">
        <f t="shared" si="427"/>
        <v/>
      </c>
    </row>
    <row r="46105" spans="8:8">
      <c r="H46105" t="str">
        <f t="shared" si="427"/>
        <v/>
      </c>
    </row>
    <row r="46106" spans="8:8">
      <c r="H46106" t="str">
        <f t="shared" si="427"/>
        <v/>
      </c>
    </row>
    <row r="46107" spans="8:8">
      <c r="H46107" t="str">
        <f t="shared" si="427"/>
        <v/>
      </c>
    </row>
    <row r="46108" spans="8:8">
      <c r="H46108" t="str">
        <f t="shared" si="427"/>
        <v/>
      </c>
    </row>
    <row r="46109" spans="8:8">
      <c r="H46109" t="str">
        <f t="shared" si="427"/>
        <v/>
      </c>
    </row>
    <row r="46110" spans="8:8">
      <c r="H46110" t="str">
        <f t="shared" si="427"/>
        <v/>
      </c>
    </row>
    <row r="46111" spans="8:8">
      <c r="H46111" t="str">
        <f t="shared" si="427"/>
        <v/>
      </c>
    </row>
    <row r="46112" spans="8:8">
      <c r="H46112" t="str">
        <f t="shared" si="427"/>
        <v/>
      </c>
    </row>
    <row r="46113" spans="8:8">
      <c r="H46113" t="str">
        <f t="shared" si="427"/>
        <v/>
      </c>
    </row>
    <row r="46114" spans="8:8">
      <c r="H46114" t="str">
        <f t="shared" ref="H46114:H46177" si="428">_xlfn.TEXTJOIN(", ", TRUE, G46114:G46114)</f>
        <v/>
      </c>
    </row>
    <row r="46115" spans="8:8">
      <c r="H46115" t="str">
        <f t="shared" si="428"/>
        <v/>
      </c>
    </row>
    <row r="46116" spans="8:8">
      <c r="H46116" t="str">
        <f t="shared" si="428"/>
        <v/>
      </c>
    </row>
    <row r="46117" spans="8:8">
      <c r="H46117" t="str">
        <f t="shared" si="428"/>
        <v/>
      </c>
    </row>
    <row r="46118" spans="8:8">
      <c r="H46118" t="str">
        <f t="shared" si="428"/>
        <v/>
      </c>
    </row>
    <row r="46119" spans="8:8">
      <c r="H46119" t="str">
        <f t="shared" si="428"/>
        <v/>
      </c>
    </row>
    <row r="46120" spans="8:8">
      <c r="H46120" t="str">
        <f t="shared" si="428"/>
        <v/>
      </c>
    </row>
    <row r="46121" spans="8:8">
      <c r="H46121" t="str">
        <f t="shared" si="428"/>
        <v/>
      </c>
    </row>
    <row r="46122" spans="8:8">
      <c r="H46122" t="str">
        <f t="shared" si="428"/>
        <v/>
      </c>
    </row>
    <row r="46123" spans="8:8">
      <c r="H46123" t="str">
        <f t="shared" si="428"/>
        <v/>
      </c>
    </row>
    <row r="46124" spans="8:8">
      <c r="H46124" t="str">
        <f t="shared" si="428"/>
        <v/>
      </c>
    </row>
    <row r="46125" spans="8:8">
      <c r="H46125" t="str">
        <f t="shared" si="428"/>
        <v/>
      </c>
    </row>
    <row r="46126" spans="8:8">
      <c r="H46126" t="str">
        <f t="shared" si="428"/>
        <v/>
      </c>
    </row>
    <row r="46127" spans="8:8">
      <c r="H46127" t="str">
        <f t="shared" si="428"/>
        <v/>
      </c>
    </row>
    <row r="46128" spans="8:8">
      <c r="H46128" t="str">
        <f t="shared" si="428"/>
        <v/>
      </c>
    </row>
    <row r="46129" spans="8:8">
      <c r="H46129" t="str">
        <f t="shared" si="428"/>
        <v/>
      </c>
    </row>
    <row r="46130" spans="8:8">
      <c r="H46130" t="str">
        <f t="shared" si="428"/>
        <v/>
      </c>
    </row>
    <row r="46131" spans="8:8">
      <c r="H46131" t="str">
        <f t="shared" si="428"/>
        <v/>
      </c>
    </row>
    <row r="46132" spans="8:8">
      <c r="H46132" t="str">
        <f t="shared" si="428"/>
        <v/>
      </c>
    </row>
    <row r="46133" spans="8:8">
      <c r="H46133" t="str">
        <f t="shared" si="428"/>
        <v/>
      </c>
    </row>
    <row r="46134" spans="8:8">
      <c r="H46134" t="str">
        <f t="shared" si="428"/>
        <v/>
      </c>
    </row>
    <row r="46135" spans="8:8">
      <c r="H46135" t="str">
        <f t="shared" si="428"/>
        <v/>
      </c>
    </row>
    <row r="46136" spans="8:8">
      <c r="H46136" t="str">
        <f t="shared" si="428"/>
        <v/>
      </c>
    </row>
    <row r="46137" spans="8:8">
      <c r="H46137" t="str">
        <f t="shared" si="428"/>
        <v/>
      </c>
    </row>
    <row r="46138" spans="8:8">
      <c r="H46138" t="str">
        <f t="shared" si="428"/>
        <v/>
      </c>
    </row>
    <row r="46139" spans="8:8">
      <c r="H46139" t="str">
        <f t="shared" si="428"/>
        <v/>
      </c>
    </row>
    <row r="46140" spans="8:8">
      <c r="H46140" t="str">
        <f t="shared" si="428"/>
        <v/>
      </c>
    </row>
    <row r="46141" spans="8:8">
      <c r="H46141" t="str">
        <f t="shared" si="428"/>
        <v/>
      </c>
    </row>
    <row r="46142" spans="8:8">
      <c r="H46142" t="str">
        <f t="shared" si="428"/>
        <v/>
      </c>
    </row>
    <row r="46143" spans="8:8">
      <c r="H46143" t="str">
        <f t="shared" si="428"/>
        <v/>
      </c>
    </row>
    <row r="46144" spans="8:8">
      <c r="H46144" t="str">
        <f t="shared" si="428"/>
        <v/>
      </c>
    </row>
    <row r="46145" spans="8:8">
      <c r="H46145" t="str">
        <f t="shared" si="428"/>
        <v/>
      </c>
    </row>
    <row r="46146" spans="8:8">
      <c r="H46146" t="str">
        <f t="shared" si="428"/>
        <v/>
      </c>
    </row>
    <row r="46147" spans="8:8">
      <c r="H46147" t="str">
        <f t="shared" si="428"/>
        <v/>
      </c>
    </row>
    <row r="46148" spans="8:8">
      <c r="H46148" t="str">
        <f t="shared" si="428"/>
        <v/>
      </c>
    </row>
    <row r="46149" spans="8:8">
      <c r="H46149" t="str">
        <f t="shared" si="428"/>
        <v/>
      </c>
    </row>
    <row r="46150" spans="8:8">
      <c r="H46150" t="str">
        <f t="shared" si="428"/>
        <v/>
      </c>
    </row>
    <row r="46151" spans="8:8">
      <c r="H46151" t="str">
        <f t="shared" si="428"/>
        <v/>
      </c>
    </row>
    <row r="46152" spans="8:8">
      <c r="H46152" t="str">
        <f t="shared" si="428"/>
        <v/>
      </c>
    </row>
    <row r="46153" spans="8:8">
      <c r="H46153" t="str">
        <f t="shared" si="428"/>
        <v/>
      </c>
    </row>
    <row r="46154" spans="8:8">
      <c r="H46154" t="str">
        <f t="shared" si="428"/>
        <v/>
      </c>
    </row>
    <row r="46155" spans="8:8">
      <c r="H46155" t="str">
        <f t="shared" si="428"/>
        <v/>
      </c>
    </row>
    <row r="46156" spans="8:8">
      <c r="H46156" t="str">
        <f t="shared" si="428"/>
        <v/>
      </c>
    </row>
    <row r="46157" spans="8:8">
      <c r="H46157" t="str">
        <f t="shared" si="428"/>
        <v/>
      </c>
    </row>
    <row r="46158" spans="8:8">
      <c r="H46158" t="str">
        <f t="shared" si="428"/>
        <v/>
      </c>
    </row>
    <row r="46159" spans="8:8">
      <c r="H46159" t="str">
        <f t="shared" si="428"/>
        <v/>
      </c>
    </row>
    <row r="46160" spans="8:8">
      <c r="H46160" t="str">
        <f t="shared" si="428"/>
        <v/>
      </c>
    </row>
    <row r="46161" spans="8:8">
      <c r="H46161" t="str">
        <f t="shared" si="428"/>
        <v/>
      </c>
    </row>
    <row r="46162" spans="8:8">
      <c r="H46162" t="str">
        <f t="shared" si="428"/>
        <v/>
      </c>
    </row>
    <row r="46163" spans="8:8">
      <c r="H46163" t="str">
        <f t="shared" si="428"/>
        <v/>
      </c>
    </row>
    <row r="46164" spans="8:8">
      <c r="H46164" t="str">
        <f t="shared" si="428"/>
        <v/>
      </c>
    </row>
    <row r="46165" spans="8:8">
      <c r="H46165" t="str">
        <f t="shared" si="428"/>
        <v/>
      </c>
    </row>
    <row r="46166" spans="8:8">
      <c r="H46166" t="str">
        <f t="shared" si="428"/>
        <v/>
      </c>
    </row>
    <row r="46167" spans="8:8">
      <c r="H46167" t="str">
        <f t="shared" si="428"/>
        <v/>
      </c>
    </row>
    <row r="46168" spans="8:8">
      <c r="H46168" t="str">
        <f t="shared" si="428"/>
        <v/>
      </c>
    </row>
    <row r="46169" spans="8:8">
      <c r="H46169" t="str">
        <f t="shared" si="428"/>
        <v/>
      </c>
    </row>
    <row r="46170" spans="8:8">
      <c r="H46170" t="str">
        <f t="shared" si="428"/>
        <v/>
      </c>
    </row>
    <row r="46171" spans="8:8">
      <c r="H46171" t="str">
        <f t="shared" si="428"/>
        <v/>
      </c>
    </row>
    <row r="46172" spans="8:8">
      <c r="H46172" t="str">
        <f t="shared" si="428"/>
        <v/>
      </c>
    </row>
    <row r="46173" spans="8:8">
      <c r="H46173" t="str">
        <f t="shared" si="428"/>
        <v/>
      </c>
    </row>
    <row r="46174" spans="8:8">
      <c r="H46174" t="str">
        <f t="shared" si="428"/>
        <v/>
      </c>
    </row>
    <row r="46175" spans="8:8">
      <c r="H46175" t="str">
        <f t="shared" si="428"/>
        <v/>
      </c>
    </row>
    <row r="46176" spans="8:8">
      <c r="H46176" t="str">
        <f t="shared" si="428"/>
        <v/>
      </c>
    </row>
    <row r="46177" spans="8:8">
      <c r="H46177" t="str">
        <f t="shared" si="428"/>
        <v/>
      </c>
    </row>
    <row r="46178" spans="8:8">
      <c r="H46178" t="str">
        <f t="shared" ref="H46178:H46241" si="429">_xlfn.TEXTJOIN(", ", TRUE, G46178:G46178)</f>
        <v/>
      </c>
    </row>
    <row r="46179" spans="8:8">
      <c r="H46179" t="str">
        <f t="shared" si="429"/>
        <v/>
      </c>
    </row>
    <row r="46180" spans="8:8">
      <c r="H46180" t="str">
        <f t="shared" si="429"/>
        <v/>
      </c>
    </row>
    <row r="46181" spans="8:8">
      <c r="H46181" t="str">
        <f t="shared" si="429"/>
        <v/>
      </c>
    </row>
    <row r="46182" spans="8:8">
      <c r="H46182" t="str">
        <f t="shared" si="429"/>
        <v/>
      </c>
    </row>
    <row r="46183" spans="8:8">
      <c r="H46183" t="str">
        <f t="shared" si="429"/>
        <v/>
      </c>
    </row>
    <row r="46184" spans="8:8">
      <c r="H46184" t="str">
        <f t="shared" si="429"/>
        <v/>
      </c>
    </row>
    <row r="46185" spans="8:8">
      <c r="H46185" t="str">
        <f t="shared" si="429"/>
        <v/>
      </c>
    </row>
    <row r="46186" spans="8:8">
      <c r="H46186" t="str">
        <f t="shared" si="429"/>
        <v/>
      </c>
    </row>
    <row r="46187" spans="8:8">
      <c r="H46187" t="str">
        <f t="shared" si="429"/>
        <v/>
      </c>
    </row>
    <row r="46188" spans="8:8">
      <c r="H46188" t="str">
        <f t="shared" si="429"/>
        <v/>
      </c>
    </row>
    <row r="46189" spans="8:8">
      <c r="H46189" t="str">
        <f t="shared" si="429"/>
        <v/>
      </c>
    </row>
    <row r="46190" spans="8:8">
      <c r="H46190" t="str">
        <f t="shared" si="429"/>
        <v/>
      </c>
    </row>
    <row r="46191" spans="8:8">
      <c r="H46191" t="str">
        <f t="shared" si="429"/>
        <v/>
      </c>
    </row>
    <row r="46192" spans="8:8">
      <c r="H46192" t="str">
        <f t="shared" si="429"/>
        <v/>
      </c>
    </row>
    <row r="46193" spans="8:8">
      <c r="H46193" t="str">
        <f t="shared" si="429"/>
        <v/>
      </c>
    </row>
    <row r="46194" spans="8:8">
      <c r="H46194" t="str">
        <f t="shared" si="429"/>
        <v/>
      </c>
    </row>
    <row r="46195" spans="8:8">
      <c r="H46195" t="str">
        <f t="shared" si="429"/>
        <v/>
      </c>
    </row>
    <row r="46196" spans="8:8">
      <c r="H46196" t="str">
        <f t="shared" si="429"/>
        <v/>
      </c>
    </row>
    <row r="46197" spans="8:8">
      <c r="H46197" t="str">
        <f t="shared" si="429"/>
        <v/>
      </c>
    </row>
    <row r="46198" spans="8:8">
      <c r="H46198" t="str">
        <f t="shared" si="429"/>
        <v/>
      </c>
    </row>
    <row r="46199" spans="8:8">
      <c r="H46199" t="str">
        <f t="shared" si="429"/>
        <v/>
      </c>
    </row>
    <row r="46200" spans="8:8">
      <c r="H46200" t="str">
        <f t="shared" si="429"/>
        <v/>
      </c>
    </row>
    <row r="46201" spans="8:8">
      <c r="H46201" t="str">
        <f t="shared" si="429"/>
        <v/>
      </c>
    </row>
    <row r="46202" spans="8:8">
      <c r="H46202" t="str">
        <f t="shared" si="429"/>
        <v/>
      </c>
    </row>
    <row r="46203" spans="8:8">
      <c r="H46203" t="str">
        <f t="shared" si="429"/>
        <v/>
      </c>
    </row>
    <row r="46204" spans="8:8">
      <c r="H46204" t="str">
        <f t="shared" si="429"/>
        <v/>
      </c>
    </row>
    <row r="46205" spans="8:8">
      <c r="H46205" t="str">
        <f t="shared" si="429"/>
        <v/>
      </c>
    </row>
    <row r="46206" spans="8:8">
      <c r="H46206" t="str">
        <f t="shared" si="429"/>
        <v/>
      </c>
    </row>
    <row r="46207" spans="8:8">
      <c r="H46207" t="str">
        <f t="shared" si="429"/>
        <v/>
      </c>
    </row>
    <row r="46208" spans="8:8">
      <c r="H46208" t="str">
        <f t="shared" si="429"/>
        <v/>
      </c>
    </row>
    <row r="46209" spans="8:8">
      <c r="H46209" t="str">
        <f t="shared" si="429"/>
        <v/>
      </c>
    </row>
    <row r="46210" spans="8:8">
      <c r="H46210" t="str">
        <f t="shared" si="429"/>
        <v/>
      </c>
    </row>
    <row r="46211" spans="8:8">
      <c r="H46211" t="str">
        <f t="shared" si="429"/>
        <v/>
      </c>
    </row>
    <row r="46212" spans="8:8">
      <c r="H46212" t="str">
        <f t="shared" si="429"/>
        <v/>
      </c>
    </row>
    <row r="46213" spans="8:8">
      <c r="H46213" t="str">
        <f t="shared" si="429"/>
        <v/>
      </c>
    </row>
    <row r="46214" spans="8:8">
      <c r="H46214" t="str">
        <f t="shared" si="429"/>
        <v/>
      </c>
    </row>
    <row r="46215" spans="8:8">
      <c r="H46215" t="str">
        <f t="shared" si="429"/>
        <v/>
      </c>
    </row>
    <row r="46216" spans="8:8">
      <c r="H46216" t="str">
        <f t="shared" si="429"/>
        <v/>
      </c>
    </row>
    <row r="46217" spans="8:8">
      <c r="H46217" t="str">
        <f t="shared" si="429"/>
        <v/>
      </c>
    </row>
    <row r="46218" spans="8:8">
      <c r="H46218" t="str">
        <f t="shared" si="429"/>
        <v/>
      </c>
    </row>
    <row r="46219" spans="8:8">
      <c r="H46219" t="str">
        <f t="shared" si="429"/>
        <v/>
      </c>
    </row>
    <row r="46220" spans="8:8">
      <c r="H46220" t="str">
        <f t="shared" si="429"/>
        <v/>
      </c>
    </row>
    <row r="46221" spans="8:8">
      <c r="H46221" t="str">
        <f t="shared" si="429"/>
        <v/>
      </c>
    </row>
    <row r="46222" spans="8:8">
      <c r="H46222" t="str">
        <f t="shared" si="429"/>
        <v/>
      </c>
    </row>
    <row r="46223" spans="8:8">
      <c r="H46223" t="str">
        <f t="shared" si="429"/>
        <v/>
      </c>
    </row>
    <row r="46224" spans="8:8">
      <c r="H46224" t="str">
        <f t="shared" si="429"/>
        <v/>
      </c>
    </row>
    <row r="46225" spans="8:8">
      <c r="H46225" t="str">
        <f t="shared" si="429"/>
        <v/>
      </c>
    </row>
    <row r="46226" spans="8:8">
      <c r="H46226" t="str">
        <f t="shared" si="429"/>
        <v/>
      </c>
    </row>
    <row r="46227" spans="8:8">
      <c r="H46227" t="str">
        <f t="shared" si="429"/>
        <v/>
      </c>
    </row>
    <row r="46228" spans="8:8">
      <c r="H46228" t="str">
        <f t="shared" si="429"/>
        <v/>
      </c>
    </row>
    <row r="46229" spans="8:8">
      <c r="H46229" t="str">
        <f t="shared" si="429"/>
        <v/>
      </c>
    </row>
    <row r="46230" spans="8:8">
      <c r="H46230" t="str">
        <f t="shared" si="429"/>
        <v/>
      </c>
    </row>
    <row r="46231" spans="8:8">
      <c r="H46231" t="str">
        <f t="shared" si="429"/>
        <v/>
      </c>
    </row>
    <row r="46232" spans="8:8">
      <c r="H46232" t="str">
        <f t="shared" si="429"/>
        <v/>
      </c>
    </row>
    <row r="46233" spans="8:8">
      <c r="H46233" t="str">
        <f t="shared" si="429"/>
        <v/>
      </c>
    </row>
    <row r="46234" spans="8:8">
      <c r="H46234" t="str">
        <f t="shared" si="429"/>
        <v/>
      </c>
    </row>
    <row r="46235" spans="8:8">
      <c r="H46235" t="str">
        <f t="shared" si="429"/>
        <v/>
      </c>
    </row>
    <row r="46236" spans="8:8">
      <c r="H46236" t="str">
        <f t="shared" si="429"/>
        <v/>
      </c>
    </row>
    <row r="46237" spans="8:8">
      <c r="H46237" t="str">
        <f t="shared" si="429"/>
        <v/>
      </c>
    </row>
    <row r="46238" spans="8:8">
      <c r="H46238" t="str">
        <f t="shared" si="429"/>
        <v/>
      </c>
    </row>
    <row r="46239" spans="8:8">
      <c r="H46239" t="str">
        <f t="shared" si="429"/>
        <v/>
      </c>
    </row>
    <row r="46240" spans="8:8">
      <c r="H46240" t="str">
        <f t="shared" si="429"/>
        <v/>
      </c>
    </row>
    <row r="46241" spans="8:8">
      <c r="H46241" t="str">
        <f t="shared" si="429"/>
        <v/>
      </c>
    </row>
    <row r="46242" spans="8:8">
      <c r="H46242" t="str">
        <f t="shared" ref="H46242:H46305" si="430">_xlfn.TEXTJOIN(", ", TRUE, G46242:G46242)</f>
        <v/>
      </c>
    </row>
    <row r="46243" spans="8:8">
      <c r="H46243" t="str">
        <f t="shared" si="430"/>
        <v/>
      </c>
    </row>
    <row r="46244" spans="8:8">
      <c r="H46244" t="str">
        <f t="shared" si="430"/>
        <v/>
      </c>
    </row>
    <row r="46245" spans="8:8">
      <c r="H46245" t="str">
        <f t="shared" si="430"/>
        <v/>
      </c>
    </row>
    <row r="46246" spans="8:8">
      <c r="H46246" t="str">
        <f t="shared" si="430"/>
        <v/>
      </c>
    </row>
    <row r="46247" spans="8:8">
      <c r="H46247" t="str">
        <f t="shared" si="430"/>
        <v/>
      </c>
    </row>
    <row r="46248" spans="8:8">
      <c r="H46248" t="str">
        <f t="shared" si="430"/>
        <v/>
      </c>
    </row>
    <row r="46249" spans="8:8">
      <c r="H46249" t="str">
        <f t="shared" si="430"/>
        <v/>
      </c>
    </row>
    <row r="46250" spans="8:8">
      <c r="H46250" t="str">
        <f t="shared" si="430"/>
        <v/>
      </c>
    </row>
    <row r="46251" spans="8:8">
      <c r="H46251" t="str">
        <f t="shared" si="430"/>
        <v/>
      </c>
    </row>
    <row r="46252" spans="8:8">
      <c r="H46252" t="str">
        <f t="shared" si="430"/>
        <v/>
      </c>
    </row>
    <row r="46253" spans="8:8">
      <c r="H46253" t="str">
        <f t="shared" si="430"/>
        <v/>
      </c>
    </row>
    <row r="46254" spans="8:8">
      <c r="H46254" t="str">
        <f t="shared" si="430"/>
        <v/>
      </c>
    </row>
    <row r="46255" spans="8:8">
      <c r="H46255" t="str">
        <f t="shared" si="430"/>
        <v/>
      </c>
    </row>
    <row r="46256" spans="8:8">
      <c r="H46256" t="str">
        <f t="shared" si="430"/>
        <v/>
      </c>
    </row>
    <row r="46257" spans="8:8">
      <c r="H46257" t="str">
        <f t="shared" si="430"/>
        <v/>
      </c>
    </row>
    <row r="46258" spans="8:8">
      <c r="H46258" t="str">
        <f t="shared" si="430"/>
        <v/>
      </c>
    </row>
    <row r="46259" spans="8:8">
      <c r="H46259" t="str">
        <f t="shared" si="430"/>
        <v/>
      </c>
    </row>
    <row r="46260" spans="8:8">
      <c r="H46260" t="str">
        <f t="shared" si="430"/>
        <v/>
      </c>
    </row>
    <row r="46261" spans="8:8">
      <c r="H46261" t="str">
        <f t="shared" si="430"/>
        <v/>
      </c>
    </row>
    <row r="46262" spans="8:8">
      <c r="H46262" t="str">
        <f t="shared" si="430"/>
        <v/>
      </c>
    </row>
    <row r="46263" spans="8:8">
      <c r="H46263" t="str">
        <f t="shared" si="430"/>
        <v/>
      </c>
    </row>
    <row r="46264" spans="8:8">
      <c r="H46264" t="str">
        <f t="shared" si="430"/>
        <v/>
      </c>
    </row>
    <row r="46265" spans="8:8">
      <c r="H46265" t="str">
        <f t="shared" si="430"/>
        <v/>
      </c>
    </row>
    <row r="46266" spans="8:8">
      <c r="H46266" t="str">
        <f t="shared" si="430"/>
        <v/>
      </c>
    </row>
    <row r="46267" spans="8:8">
      <c r="H46267" t="str">
        <f t="shared" si="430"/>
        <v/>
      </c>
    </row>
    <row r="46268" spans="8:8">
      <c r="H46268" t="str">
        <f t="shared" si="430"/>
        <v/>
      </c>
    </row>
    <row r="46269" spans="8:8">
      <c r="H46269" t="str">
        <f t="shared" si="430"/>
        <v/>
      </c>
    </row>
    <row r="46270" spans="8:8">
      <c r="H46270" t="str">
        <f t="shared" si="430"/>
        <v/>
      </c>
    </row>
    <row r="46271" spans="8:8">
      <c r="H46271" t="str">
        <f t="shared" si="430"/>
        <v/>
      </c>
    </row>
    <row r="46272" spans="8:8">
      <c r="H46272" t="str">
        <f t="shared" si="430"/>
        <v/>
      </c>
    </row>
    <row r="46273" spans="8:8">
      <c r="H46273" t="str">
        <f t="shared" si="430"/>
        <v/>
      </c>
    </row>
    <row r="46274" spans="8:8">
      <c r="H46274" t="str">
        <f t="shared" si="430"/>
        <v/>
      </c>
    </row>
    <row r="46275" spans="8:8">
      <c r="H46275" t="str">
        <f t="shared" si="430"/>
        <v/>
      </c>
    </row>
    <row r="46276" spans="8:8">
      <c r="H46276" t="str">
        <f t="shared" si="430"/>
        <v/>
      </c>
    </row>
    <row r="46277" spans="8:8">
      <c r="H46277" t="str">
        <f t="shared" si="430"/>
        <v/>
      </c>
    </row>
    <row r="46278" spans="8:8">
      <c r="H46278" t="str">
        <f t="shared" si="430"/>
        <v/>
      </c>
    </row>
    <row r="46279" spans="8:8">
      <c r="H46279" t="str">
        <f t="shared" si="430"/>
        <v/>
      </c>
    </row>
    <row r="46280" spans="8:8">
      <c r="H46280" t="str">
        <f t="shared" si="430"/>
        <v/>
      </c>
    </row>
    <row r="46281" spans="8:8">
      <c r="H46281" t="str">
        <f t="shared" si="430"/>
        <v/>
      </c>
    </row>
    <row r="46282" spans="8:8">
      <c r="H46282" t="str">
        <f t="shared" si="430"/>
        <v/>
      </c>
    </row>
    <row r="46283" spans="8:8">
      <c r="H46283" t="str">
        <f t="shared" si="430"/>
        <v/>
      </c>
    </row>
    <row r="46284" spans="8:8">
      <c r="H46284" t="str">
        <f t="shared" si="430"/>
        <v/>
      </c>
    </row>
    <row r="46285" spans="8:8">
      <c r="H46285" t="str">
        <f t="shared" si="430"/>
        <v/>
      </c>
    </row>
    <row r="46286" spans="8:8">
      <c r="H46286" t="str">
        <f t="shared" si="430"/>
        <v/>
      </c>
    </row>
    <row r="46287" spans="8:8">
      <c r="H46287" t="str">
        <f t="shared" si="430"/>
        <v/>
      </c>
    </row>
    <row r="46288" spans="8:8">
      <c r="H46288" t="str">
        <f t="shared" si="430"/>
        <v/>
      </c>
    </row>
    <row r="46289" spans="8:8">
      <c r="H46289" t="str">
        <f t="shared" si="430"/>
        <v/>
      </c>
    </row>
    <row r="46290" spans="8:8">
      <c r="H46290" t="str">
        <f t="shared" si="430"/>
        <v/>
      </c>
    </row>
    <row r="46291" spans="8:8">
      <c r="H46291" t="str">
        <f t="shared" si="430"/>
        <v/>
      </c>
    </row>
    <row r="46292" spans="8:8">
      <c r="H46292" t="str">
        <f t="shared" si="430"/>
        <v/>
      </c>
    </row>
    <row r="46293" spans="8:8">
      <c r="H46293" t="str">
        <f t="shared" si="430"/>
        <v/>
      </c>
    </row>
    <row r="46294" spans="8:8">
      <c r="H46294" t="str">
        <f t="shared" si="430"/>
        <v/>
      </c>
    </row>
    <row r="46295" spans="8:8">
      <c r="H46295" t="str">
        <f t="shared" si="430"/>
        <v/>
      </c>
    </row>
    <row r="46296" spans="8:8">
      <c r="H46296" t="str">
        <f t="shared" si="430"/>
        <v/>
      </c>
    </row>
    <row r="46297" spans="8:8">
      <c r="H46297" t="str">
        <f t="shared" si="430"/>
        <v/>
      </c>
    </row>
    <row r="46298" spans="8:8">
      <c r="H46298" t="str">
        <f t="shared" si="430"/>
        <v/>
      </c>
    </row>
    <row r="46299" spans="8:8">
      <c r="H46299" t="str">
        <f t="shared" si="430"/>
        <v/>
      </c>
    </row>
    <row r="46300" spans="8:8">
      <c r="H46300" t="str">
        <f t="shared" si="430"/>
        <v/>
      </c>
    </row>
    <row r="46301" spans="8:8">
      <c r="H46301" t="str">
        <f t="shared" si="430"/>
        <v/>
      </c>
    </row>
    <row r="46302" spans="8:8">
      <c r="H46302" t="str">
        <f t="shared" si="430"/>
        <v/>
      </c>
    </row>
    <row r="46303" spans="8:8">
      <c r="H46303" t="str">
        <f t="shared" si="430"/>
        <v/>
      </c>
    </row>
    <row r="46304" spans="8:8">
      <c r="H46304" t="str">
        <f t="shared" si="430"/>
        <v/>
      </c>
    </row>
    <row r="46305" spans="8:8">
      <c r="H46305" t="str">
        <f t="shared" si="430"/>
        <v/>
      </c>
    </row>
    <row r="46306" spans="8:8">
      <c r="H46306" t="str">
        <f t="shared" ref="H46306:H46369" si="431">_xlfn.TEXTJOIN(", ", TRUE, G46306:G46306)</f>
        <v/>
      </c>
    </row>
    <row r="46307" spans="8:8">
      <c r="H46307" t="str">
        <f t="shared" si="431"/>
        <v/>
      </c>
    </row>
    <row r="46308" spans="8:8">
      <c r="H46308" t="str">
        <f t="shared" si="431"/>
        <v/>
      </c>
    </row>
    <row r="46309" spans="8:8">
      <c r="H46309" t="str">
        <f t="shared" si="431"/>
        <v/>
      </c>
    </row>
    <row r="46310" spans="8:8">
      <c r="H46310" t="str">
        <f t="shared" si="431"/>
        <v/>
      </c>
    </row>
    <row r="46311" spans="8:8">
      <c r="H46311" t="str">
        <f t="shared" si="431"/>
        <v/>
      </c>
    </row>
    <row r="46312" spans="8:8">
      <c r="H46312" t="str">
        <f t="shared" si="431"/>
        <v/>
      </c>
    </row>
    <row r="46313" spans="8:8">
      <c r="H46313" t="str">
        <f t="shared" si="431"/>
        <v/>
      </c>
    </row>
    <row r="46314" spans="8:8">
      <c r="H46314" t="str">
        <f t="shared" si="431"/>
        <v/>
      </c>
    </row>
    <row r="46315" spans="8:8">
      <c r="H46315" t="str">
        <f t="shared" si="431"/>
        <v/>
      </c>
    </row>
    <row r="46316" spans="8:8">
      <c r="H46316" t="str">
        <f t="shared" si="431"/>
        <v/>
      </c>
    </row>
    <row r="46317" spans="8:8">
      <c r="H46317" t="str">
        <f t="shared" si="431"/>
        <v/>
      </c>
    </row>
    <row r="46318" spans="8:8">
      <c r="H46318" t="str">
        <f t="shared" si="431"/>
        <v/>
      </c>
    </row>
    <row r="46319" spans="8:8">
      <c r="H46319" t="str">
        <f t="shared" si="431"/>
        <v/>
      </c>
    </row>
    <row r="46320" spans="8:8">
      <c r="H46320" t="str">
        <f t="shared" si="431"/>
        <v/>
      </c>
    </row>
    <row r="46321" spans="8:8">
      <c r="H46321" t="str">
        <f t="shared" si="431"/>
        <v/>
      </c>
    </row>
    <row r="46322" spans="8:8">
      <c r="H46322" t="str">
        <f t="shared" si="431"/>
        <v/>
      </c>
    </row>
    <row r="46323" spans="8:8">
      <c r="H46323" t="str">
        <f t="shared" si="431"/>
        <v/>
      </c>
    </row>
    <row r="46324" spans="8:8">
      <c r="H46324" t="str">
        <f t="shared" si="431"/>
        <v/>
      </c>
    </row>
    <row r="46325" spans="8:8">
      <c r="H46325" t="str">
        <f t="shared" si="431"/>
        <v/>
      </c>
    </row>
    <row r="46326" spans="8:8">
      <c r="H46326" t="str">
        <f t="shared" si="431"/>
        <v/>
      </c>
    </row>
    <row r="46327" spans="8:8">
      <c r="H46327" t="str">
        <f t="shared" si="431"/>
        <v/>
      </c>
    </row>
    <row r="46328" spans="8:8">
      <c r="H46328" t="str">
        <f t="shared" si="431"/>
        <v/>
      </c>
    </row>
    <row r="46329" spans="8:8">
      <c r="H46329" t="str">
        <f t="shared" si="431"/>
        <v/>
      </c>
    </row>
    <row r="46330" spans="8:8">
      <c r="H46330" t="str">
        <f t="shared" si="431"/>
        <v/>
      </c>
    </row>
    <row r="46331" spans="8:8">
      <c r="H46331" t="str">
        <f t="shared" si="431"/>
        <v/>
      </c>
    </row>
    <row r="46332" spans="8:8">
      <c r="H46332" t="str">
        <f t="shared" si="431"/>
        <v/>
      </c>
    </row>
    <row r="46333" spans="8:8">
      <c r="H46333" t="str">
        <f t="shared" si="431"/>
        <v/>
      </c>
    </row>
    <row r="46334" spans="8:8">
      <c r="H46334" t="str">
        <f t="shared" si="431"/>
        <v/>
      </c>
    </row>
    <row r="46335" spans="8:8">
      <c r="H46335" t="str">
        <f t="shared" si="431"/>
        <v/>
      </c>
    </row>
    <row r="46336" spans="8:8">
      <c r="H46336" t="str">
        <f t="shared" si="431"/>
        <v/>
      </c>
    </row>
    <row r="46337" spans="8:8">
      <c r="H46337" t="str">
        <f t="shared" si="431"/>
        <v/>
      </c>
    </row>
    <row r="46338" spans="8:8">
      <c r="H46338" t="str">
        <f t="shared" si="431"/>
        <v/>
      </c>
    </row>
    <row r="46339" spans="8:8">
      <c r="H46339" t="str">
        <f t="shared" si="431"/>
        <v/>
      </c>
    </row>
    <row r="46340" spans="8:8">
      <c r="H46340" t="str">
        <f t="shared" si="431"/>
        <v/>
      </c>
    </row>
    <row r="46341" spans="8:8">
      <c r="H46341" t="str">
        <f t="shared" si="431"/>
        <v/>
      </c>
    </row>
    <row r="46342" spans="8:8">
      <c r="H46342" t="str">
        <f t="shared" si="431"/>
        <v/>
      </c>
    </row>
    <row r="46343" spans="8:8">
      <c r="H46343" t="str">
        <f t="shared" si="431"/>
        <v/>
      </c>
    </row>
    <row r="46344" spans="8:8">
      <c r="H46344" t="str">
        <f t="shared" si="431"/>
        <v/>
      </c>
    </row>
    <row r="46345" spans="8:8">
      <c r="H46345" t="str">
        <f t="shared" si="431"/>
        <v/>
      </c>
    </row>
    <row r="46346" spans="8:8">
      <c r="H46346" t="str">
        <f t="shared" si="431"/>
        <v/>
      </c>
    </row>
    <row r="46347" spans="8:8">
      <c r="H46347" t="str">
        <f t="shared" si="431"/>
        <v/>
      </c>
    </row>
    <row r="46348" spans="8:8">
      <c r="H46348" t="str">
        <f t="shared" si="431"/>
        <v/>
      </c>
    </row>
    <row r="46349" spans="8:8">
      <c r="H46349" t="str">
        <f t="shared" si="431"/>
        <v/>
      </c>
    </row>
    <row r="46350" spans="8:8">
      <c r="H46350" t="str">
        <f t="shared" si="431"/>
        <v/>
      </c>
    </row>
    <row r="46351" spans="8:8">
      <c r="H46351" t="str">
        <f t="shared" si="431"/>
        <v/>
      </c>
    </row>
    <row r="46352" spans="8:8">
      <c r="H46352" t="str">
        <f t="shared" si="431"/>
        <v/>
      </c>
    </row>
    <row r="46353" spans="8:8">
      <c r="H46353" t="str">
        <f t="shared" si="431"/>
        <v/>
      </c>
    </row>
    <row r="46354" spans="8:8">
      <c r="H46354" t="str">
        <f t="shared" si="431"/>
        <v/>
      </c>
    </row>
    <row r="46355" spans="8:8">
      <c r="H46355" t="str">
        <f t="shared" si="431"/>
        <v/>
      </c>
    </row>
    <row r="46356" spans="8:8">
      <c r="H46356" t="str">
        <f t="shared" si="431"/>
        <v/>
      </c>
    </row>
    <row r="46357" spans="8:8">
      <c r="H46357" t="str">
        <f t="shared" si="431"/>
        <v/>
      </c>
    </row>
    <row r="46358" spans="8:8">
      <c r="H46358" t="str">
        <f t="shared" si="431"/>
        <v/>
      </c>
    </row>
    <row r="46359" spans="8:8">
      <c r="H46359" t="str">
        <f t="shared" si="431"/>
        <v/>
      </c>
    </row>
    <row r="46360" spans="8:8">
      <c r="H46360" t="str">
        <f t="shared" si="431"/>
        <v/>
      </c>
    </row>
    <row r="46361" spans="8:8">
      <c r="H46361" t="str">
        <f t="shared" si="431"/>
        <v/>
      </c>
    </row>
    <row r="46362" spans="8:8">
      <c r="H46362" t="str">
        <f t="shared" si="431"/>
        <v/>
      </c>
    </row>
    <row r="46363" spans="8:8">
      <c r="H46363" t="str">
        <f t="shared" si="431"/>
        <v/>
      </c>
    </row>
    <row r="46364" spans="8:8">
      <c r="H46364" t="str">
        <f t="shared" si="431"/>
        <v/>
      </c>
    </row>
    <row r="46365" spans="8:8">
      <c r="H46365" t="str">
        <f t="shared" si="431"/>
        <v/>
      </c>
    </row>
    <row r="46366" spans="8:8">
      <c r="H46366" t="str">
        <f t="shared" si="431"/>
        <v/>
      </c>
    </row>
    <row r="46367" spans="8:8">
      <c r="H46367" t="str">
        <f t="shared" si="431"/>
        <v/>
      </c>
    </row>
    <row r="46368" spans="8:8">
      <c r="H46368" t="str">
        <f t="shared" si="431"/>
        <v/>
      </c>
    </row>
    <row r="46369" spans="8:8">
      <c r="H46369" t="str">
        <f t="shared" si="431"/>
        <v/>
      </c>
    </row>
    <row r="46370" spans="8:8">
      <c r="H46370" t="str">
        <f t="shared" ref="H46370:H46433" si="432">_xlfn.TEXTJOIN(", ", TRUE, G46370:G46370)</f>
        <v/>
      </c>
    </row>
    <row r="46371" spans="8:8">
      <c r="H46371" t="str">
        <f t="shared" si="432"/>
        <v/>
      </c>
    </row>
    <row r="46372" spans="8:8">
      <c r="H46372" t="str">
        <f t="shared" si="432"/>
        <v/>
      </c>
    </row>
    <row r="46373" spans="8:8">
      <c r="H46373" t="str">
        <f t="shared" si="432"/>
        <v/>
      </c>
    </row>
    <row r="46374" spans="8:8">
      <c r="H46374" t="str">
        <f t="shared" si="432"/>
        <v/>
      </c>
    </row>
    <row r="46375" spans="8:8">
      <c r="H46375" t="str">
        <f t="shared" si="432"/>
        <v/>
      </c>
    </row>
    <row r="46376" spans="8:8">
      <c r="H46376" t="str">
        <f t="shared" si="432"/>
        <v/>
      </c>
    </row>
    <row r="46377" spans="8:8">
      <c r="H46377" t="str">
        <f t="shared" si="432"/>
        <v/>
      </c>
    </row>
    <row r="46378" spans="8:8">
      <c r="H46378" t="str">
        <f t="shared" si="432"/>
        <v/>
      </c>
    </row>
    <row r="46379" spans="8:8">
      <c r="H46379" t="str">
        <f t="shared" si="432"/>
        <v/>
      </c>
    </row>
    <row r="46380" spans="8:8">
      <c r="H46380" t="str">
        <f t="shared" si="432"/>
        <v/>
      </c>
    </row>
    <row r="46381" spans="8:8">
      <c r="H46381" t="str">
        <f t="shared" si="432"/>
        <v/>
      </c>
    </row>
    <row r="46382" spans="8:8">
      <c r="H46382" t="str">
        <f t="shared" si="432"/>
        <v/>
      </c>
    </row>
    <row r="46383" spans="8:8">
      <c r="H46383" t="str">
        <f t="shared" si="432"/>
        <v/>
      </c>
    </row>
    <row r="46384" spans="8:8">
      <c r="H46384" t="str">
        <f t="shared" si="432"/>
        <v/>
      </c>
    </row>
    <row r="46385" spans="8:8">
      <c r="H46385" t="str">
        <f t="shared" si="432"/>
        <v/>
      </c>
    </row>
    <row r="46386" spans="8:8">
      <c r="H46386" t="str">
        <f t="shared" si="432"/>
        <v/>
      </c>
    </row>
    <row r="46387" spans="8:8">
      <c r="H46387" t="str">
        <f t="shared" si="432"/>
        <v/>
      </c>
    </row>
    <row r="46388" spans="8:8">
      <c r="H46388" t="str">
        <f t="shared" si="432"/>
        <v/>
      </c>
    </row>
    <row r="46389" spans="8:8">
      <c r="H46389" t="str">
        <f t="shared" si="432"/>
        <v/>
      </c>
    </row>
    <row r="46390" spans="8:8">
      <c r="H46390" t="str">
        <f t="shared" si="432"/>
        <v/>
      </c>
    </row>
    <row r="46391" spans="8:8">
      <c r="H46391" t="str">
        <f t="shared" si="432"/>
        <v/>
      </c>
    </row>
    <row r="46392" spans="8:8">
      <c r="H46392" t="str">
        <f t="shared" si="432"/>
        <v/>
      </c>
    </row>
    <row r="46393" spans="8:8">
      <c r="H46393" t="str">
        <f t="shared" si="432"/>
        <v/>
      </c>
    </row>
    <row r="46394" spans="8:8">
      <c r="H46394" t="str">
        <f t="shared" si="432"/>
        <v/>
      </c>
    </row>
    <row r="46395" spans="8:8">
      <c r="H46395" t="str">
        <f t="shared" si="432"/>
        <v/>
      </c>
    </row>
    <row r="46396" spans="8:8">
      <c r="H46396" t="str">
        <f t="shared" si="432"/>
        <v/>
      </c>
    </row>
    <row r="46397" spans="8:8">
      <c r="H46397" t="str">
        <f t="shared" si="432"/>
        <v/>
      </c>
    </row>
    <row r="46398" spans="8:8">
      <c r="H46398" t="str">
        <f t="shared" si="432"/>
        <v/>
      </c>
    </row>
    <row r="46399" spans="8:8">
      <c r="H46399" t="str">
        <f t="shared" si="432"/>
        <v/>
      </c>
    </row>
    <row r="46400" spans="8:8">
      <c r="H46400" t="str">
        <f t="shared" si="432"/>
        <v/>
      </c>
    </row>
    <row r="46401" spans="8:8">
      <c r="H46401" t="str">
        <f t="shared" si="432"/>
        <v/>
      </c>
    </row>
    <row r="46402" spans="8:8">
      <c r="H46402" t="str">
        <f t="shared" si="432"/>
        <v/>
      </c>
    </row>
    <row r="46403" spans="8:8">
      <c r="H46403" t="str">
        <f t="shared" si="432"/>
        <v/>
      </c>
    </row>
    <row r="46404" spans="8:8">
      <c r="H46404" t="str">
        <f t="shared" si="432"/>
        <v/>
      </c>
    </row>
    <row r="46405" spans="8:8">
      <c r="H46405" t="str">
        <f t="shared" si="432"/>
        <v/>
      </c>
    </row>
    <row r="46406" spans="8:8">
      <c r="H46406" t="str">
        <f t="shared" si="432"/>
        <v/>
      </c>
    </row>
    <row r="46407" spans="8:8">
      <c r="H46407" t="str">
        <f t="shared" si="432"/>
        <v/>
      </c>
    </row>
    <row r="46408" spans="8:8">
      <c r="H46408" t="str">
        <f t="shared" si="432"/>
        <v/>
      </c>
    </row>
    <row r="46409" spans="8:8">
      <c r="H46409" t="str">
        <f t="shared" si="432"/>
        <v/>
      </c>
    </row>
    <row r="46410" spans="8:8">
      <c r="H46410" t="str">
        <f t="shared" si="432"/>
        <v/>
      </c>
    </row>
    <row r="46411" spans="8:8">
      <c r="H46411" t="str">
        <f t="shared" si="432"/>
        <v/>
      </c>
    </row>
    <row r="46412" spans="8:8">
      <c r="H46412" t="str">
        <f t="shared" si="432"/>
        <v/>
      </c>
    </row>
    <row r="46413" spans="8:8">
      <c r="H46413" t="str">
        <f t="shared" si="432"/>
        <v/>
      </c>
    </row>
    <row r="46414" spans="8:8">
      <c r="H46414" t="str">
        <f t="shared" si="432"/>
        <v/>
      </c>
    </row>
    <row r="46415" spans="8:8">
      <c r="H46415" t="str">
        <f t="shared" si="432"/>
        <v/>
      </c>
    </row>
    <row r="46416" spans="8:8">
      <c r="H46416" t="str">
        <f t="shared" si="432"/>
        <v/>
      </c>
    </row>
    <row r="46417" spans="8:8">
      <c r="H46417" t="str">
        <f t="shared" si="432"/>
        <v/>
      </c>
    </row>
    <row r="46418" spans="8:8">
      <c r="H46418" t="str">
        <f t="shared" si="432"/>
        <v/>
      </c>
    </row>
    <row r="46419" spans="8:8">
      <c r="H46419" t="str">
        <f t="shared" si="432"/>
        <v/>
      </c>
    </row>
    <row r="46420" spans="8:8">
      <c r="H46420" t="str">
        <f t="shared" si="432"/>
        <v/>
      </c>
    </row>
    <row r="46421" spans="8:8">
      <c r="H46421" t="str">
        <f t="shared" si="432"/>
        <v/>
      </c>
    </row>
    <row r="46422" spans="8:8">
      <c r="H46422" t="str">
        <f t="shared" si="432"/>
        <v/>
      </c>
    </row>
    <row r="46423" spans="8:8">
      <c r="H46423" t="str">
        <f t="shared" si="432"/>
        <v/>
      </c>
    </row>
    <row r="46424" spans="8:8">
      <c r="H46424" t="str">
        <f t="shared" si="432"/>
        <v/>
      </c>
    </row>
    <row r="46425" spans="8:8">
      <c r="H46425" t="str">
        <f t="shared" si="432"/>
        <v/>
      </c>
    </row>
    <row r="46426" spans="8:8">
      <c r="H46426" t="str">
        <f t="shared" si="432"/>
        <v/>
      </c>
    </row>
    <row r="46427" spans="8:8">
      <c r="H46427" t="str">
        <f t="shared" si="432"/>
        <v/>
      </c>
    </row>
    <row r="46428" spans="8:8">
      <c r="H46428" t="str">
        <f t="shared" si="432"/>
        <v/>
      </c>
    </row>
    <row r="46429" spans="8:8">
      <c r="H46429" t="str">
        <f t="shared" si="432"/>
        <v/>
      </c>
    </row>
    <row r="46430" spans="8:8">
      <c r="H46430" t="str">
        <f t="shared" si="432"/>
        <v/>
      </c>
    </row>
    <row r="46431" spans="8:8">
      <c r="H46431" t="str">
        <f t="shared" si="432"/>
        <v/>
      </c>
    </row>
    <row r="46432" spans="8:8">
      <c r="H46432" t="str">
        <f t="shared" si="432"/>
        <v/>
      </c>
    </row>
    <row r="46433" spans="8:8">
      <c r="H46433" t="str">
        <f t="shared" si="432"/>
        <v/>
      </c>
    </row>
    <row r="46434" spans="8:8">
      <c r="H46434" t="str">
        <f t="shared" ref="H46434:H46497" si="433">_xlfn.TEXTJOIN(", ", TRUE, G46434:G46434)</f>
        <v/>
      </c>
    </row>
    <row r="46435" spans="8:8">
      <c r="H46435" t="str">
        <f t="shared" si="433"/>
        <v/>
      </c>
    </row>
    <row r="46436" spans="8:8">
      <c r="H46436" t="str">
        <f t="shared" si="433"/>
        <v/>
      </c>
    </row>
    <row r="46437" spans="8:8">
      <c r="H46437" t="str">
        <f t="shared" si="433"/>
        <v/>
      </c>
    </row>
    <row r="46438" spans="8:8">
      <c r="H46438" t="str">
        <f t="shared" si="433"/>
        <v/>
      </c>
    </row>
    <row r="46439" spans="8:8">
      <c r="H46439" t="str">
        <f t="shared" si="433"/>
        <v/>
      </c>
    </row>
    <row r="46440" spans="8:8">
      <c r="H46440" t="str">
        <f t="shared" si="433"/>
        <v/>
      </c>
    </row>
    <row r="46441" spans="8:8">
      <c r="H46441" t="str">
        <f t="shared" si="433"/>
        <v/>
      </c>
    </row>
    <row r="46442" spans="8:8">
      <c r="H46442" t="str">
        <f t="shared" si="433"/>
        <v/>
      </c>
    </row>
    <row r="46443" spans="8:8">
      <c r="H46443" t="str">
        <f t="shared" si="433"/>
        <v/>
      </c>
    </row>
    <row r="46444" spans="8:8">
      <c r="H46444" t="str">
        <f t="shared" si="433"/>
        <v/>
      </c>
    </row>
    <row r="46445" spans="8:8">
      <c r="H46445" t="str">
        <f t="shared" si="433"/>
        <v/>
      </c>
    </row>
    <row r="46446" spans="8:8">
      <c r="H46446" t="str">
        <f t="shared" si="433"/>
        <v/>
      </c>
    </row>
    <row r="46447" spans="8:8">
      <c r="H46447" t="str">
        <f t="shared" si="433"/>
        <v/>
      </c>
    </row>
    <row r="46448" spans="8:8">
      <c r="H46448" t="str">
        <f t="shared" si="433"/>
        <v/>
      </c>
    </row>
    <row r="46449" spans="8:8">
      <c r="H46449" t="str">
        <f t="shared" si="433"/>
        <v/>
      </c>
    </row>
    <row r="46450" spans="8:8">
      <c r="H46450" t="str">
        <f t="shared" si="433"/>
        <v/>
      </c>
    </row>
    <row r="46451" spans="8:8">
      <c r="H46451" t="str">
        <f t="shared" si="433"/>
        <v/>
      </c>
    </row>
    <row r="46452" spans="8:8">
      <c r="H46452" t="str">
        <f t="shared" si="433"/>
        <v/>
      </c>
    </row>
    <row r="46453" spans="8:8">
      <c r="H46453" t="str">
        <f t="shared" si="433"/>
        <v/>
      </c>
    </row>
    <row r="46454" spans="8:8">
      <c r="H46454" t="str">
        <f t="shared" si="433"/>
        <v/>
      </c>
    </row>
    <row r="46455" spans="8:8">
      <c r="H46455" t="str">
        <f t="shared" si="433"/>
        <v/>
      </c>
    </row>
    <row r="46456" spans="8:8">
      <c r="H46456" t="str">
        <f t="shared" si="433"/>
        <v/>
      </c>
    </row>
    <row r="46457" spans="8:8">
      <c r="H46457" t="str">
        <f t="shared" si="433"/>
        <v/>
      </c>
    </row>
    <row r="46458" spans="8:8">
      <c r="H46458" t="str">
        <f t="shared" si="433"/>
        <v/>
      </c>
    </row>
    <row r="46459" spans="8:8">
      <c r="H46459" t="str">
        <f t="shared" si="433"/>
        <v/>
      </c>
    </row>
    <row r="46460" spans="8:8">
      <c r="H46460" t="str">
        <f t="shared" si="433"/>
        <v/>
      </c>
    </row>
    <row r="46461" spans="8:8">
      <c r="H46461" t="str">
        <f t="shared" si="433"/>
        <v/>
      </c>
    </row>
    <row r="46462" spans="8:8">
      <c r="H46462" t="str">
        <f t="shared" si="433"/>
        <v/>
      </c>
    </row>
    <row r="46463" spans="8:8">
      <c r="H46463" t="str">
        <f t="shared" si="433"/>
        <v/>
      </c>
    </row>
    <row r="46464" spans="8:8">
      <c r="H46464" t="str">
        <f t="shared" si="433"/>
        <v/>
      </c>
    </row>
    <row r="46465" spans="8:8">
      <c r="H46465" t="str">
        <f t="shared" si="433"/>
        <v/>
      </c>
    </row>
    <row r="46466" spans="8:8">
      <c r="H46466" t="str">
        <f t="shared" si="433"/>
        <v/>
      </c>
    </row>
    <row r="46467" spans="8:8">
      <c r="H46467" t="str">
        <f t="shared" si="433"/>
        <v/>
      </c>
    </row>
    <row r="46468" spans="8:8">
      <c r="H46468" t="str">
        <f t="shared" si="433"/>
        <v/>
      </c>
    </row>
    <row r="46469" spans="8:8">
      <c r="H46469" t="str">
        <f t="shared" si="433"/>
        <v/>
      </c>
    </row>
    <row r="46470" spans="8:8">
      <c r="H46470" t="str">
        <f t="shared" si="433"/>
        <v/>
      </c>
    </row>
    <row r="46471" spans="8:8">
      <c r="H46471" t="str">
        <f t="shared" si="433"/>
        <v/>
      </c>
    </row>
    <row r="46472" spans="8:8">
      <c r="H46472" t="str">
        <f t="shared" si="433"/>
        <v/>
      </c>
    </row>
    <row r="46473" spans="8:8">
      <c r="H46473" t="str">
        <f t="shared" si="433"/>
        <v/>
      </c>
    </row>
    <row r="46474" spans="8:8">
      <c r="H46474" t="str">
        <f t="shared" si="433"/>
        <v/>
      </c>
    </row>
    <row r="46475" spans="8:8">
      <c r="H46475" t="str">
        <f t="shared" si="433"/>
        <v/>
      </c>
    </row>
    <row r="46476" spans="8:8">
      <c r="H46476" t="str">
        <f t="shared" si="433"/>
        <v/>
      </c>
    </row>
    <row r="46477" spans="8:8">
      <c r="H46477" t="str">
        <f t="shared" si="433"/>
        <v/>
      </c>
    </row>
    <row r="46478" spans="8:8">
      <c r="H46478" t="str">
        <f t="shared" si="433"/>
        <v/>
      </c>
    </row>
    <row r="46479" spans="8:8">
      <c r="H46479" t="str">
        <f t="shared" si="433"/>
        <v/>
      </c>
    </row>
    <row r="46480" spans="8:8">
      <c r="H46480" t="str">
        <f t="shared" si="433"/>
        <v/>
      </c>
    </row>
    <row r="46481" spans="8:8">
      <c r="H46481" t="str">
        <f t="shared" si="433"/>
        <v/>
      </c>
    </row>
    <row r="46482" spans="8:8">
      <c r="H46482" t="str">
        <f t="shared" si="433"/>
        <v/>
      </c>
    </row>
    <row r="46483" spans="8:8">
      <c r="H46483" t="str">
        <f t="shared" si="433"/>
        <v/>
      </c>
    </row>
    <row r="46484" spans="8:8">
      <c r="H46484" t="str">
        <f t="shared" si="433"/>
        <v/>
      </c>
    </row>
    <row r="46485" spans="8:8">
      <c r="H46485" t="str">
        <f t="shared" si="433"/>
        <v/>
      </c>
    </row>
    <row r="46486" spans="8:8">
      <c r="H46486" t="str">
        <f t="shared" si="433"/>
        <v/>
      </c>
    </row>
    <row r="46487" spans="8:8">
      <c r="H46487" t="str">
        <f t="shared" si="433"/>
        <v/>
      </c>
    </row>
    <row r="46488" spans="8:8">
      <c r="H46488" t="str">
        <f t="shared" si="433"/>
        <v/>
      </c>
    </row>
    <row r="46489" spans="8:8">
      <c r="H46489" t="str">
        <f t="shared" si="433"/>
        <v/>
      </c>
    </row>
    <row r="46490" spans="8:8">
      <c r="H46490" t="str">
        <f t="shared" si="433"/>
        <v/>
      </c>
    </row>
    <row r="46491" spans="8:8">
      <c r="H46491" t="str">
        <f t="shared" si="433"/>
        <v/>
      </c>
    </row>
    <row r="46492" spans="8:8">
      <c r="H46492" t="str">
        <f t="shared" si="433"/>
        <v/>
      </c>
    </row>
    <row r="46493" spans="8:8">
      <c r="H46493" t="str">
        <f t="shared" si="433"/>
        <v/>
      </c>
    </row>
    <row r="46494" spans="8:8">
      <c r="H46494" t="str">
        <f t="shared" si="433"/>
        <v/>
      </c>
    </row>
    <row r="46495" spans="8:8">
      <c r="H46495" t="str">
        <f t="shared" si="433"/>
        <v/>
      </c>
    </row>
    <row r="46496" spans="8:8">
      <c r="H46496" t="str">
        <f t="shared" si="433"/>
        <v/>
      </c>
    </row>
    <row r="46497" spans="8:8">
      <c r="H46497" t="str">
        <f t="shared" si="433"/>
        <v/>
      </c>
    </row>
    <row r="46498" spans="8:8">
      <c r="H46498" t="str">
        <f t="shared" ref="H46498:H46561" si="434">_xlfn.TEXTJOIN(", ", TRUE, G46498:G46498)</f>
        <v/>
      </c>
    </row>
    <row r="46499" spans="8:8">
      <c r="H46499" t="str">
        <f t="shared" si="434"/>
        <v/>
      </c>
    </row>
    <row r="46500" spans="8:8">
      <c r="H46500" t="str">
        <f t="shared" si="434"/>
        <v/>
      </c>
    </row>
    <row r="46501" spans="8:8">
      <c r="H46501" t="str">
        <f t="shared" si="434"/>
        <v/>
      </c>
    </row>
    <row r="46502" spans="8:8">
      <c r="H46502" t="str">
        <f t="shared" si="434"/>
        <v/>
      </c>
    </row>
    <row r="46503" spans="8:8">
      <c r="H46503" t="str">
        <f t="shared" si="434"/>
        <v/>
      </c>
    </row>
    <row r="46504" spans="8:8">
      <c r="H46504" t="str">
        <f t="shared" si="434"/>
        <v/>
      </c>
    </row>
    <row r="46505" spans="8:8">
      <c r="H46505" t="str">
        <f t="shared" si="434"/>
        <v/>
      </c>
    </row>
    <row r="46506" spans="8:8">
      <c r="H46506" t="str">
        <f t="shared" si="434"/>
        <v/>
      </c>
    </row>
    <row r="46507" spans="8:8">
      <c r="H46507" t="str">
        <f t="shared" si="434"/>
        <v/>
      </c>
    </row>
    <row r="46508" spans="8:8">
      <c r="H46508" t="str">
        <f t="shared" si="434"/>
        <v/>
      </c>
    </row>
    <row r="46509" spans="8:8">
      <c r="H46509" t="str">
        <f t="shared" si="434"/>
        <v/>
      </c>
    </row>
    <row r="46510" spans="8:8">
      <c r="H46510" t="str">
        <f t="shared" si="434"/>
        <v/>
      </c>
    </row>
    <row r="46511" spans="8:8">
      <c r="H46511" t="str">
        <f t="shared" si="434"/>
        <v/>
      </c>
    </row>
    <row r="46512" spans="8:8">
      <c r="H46512" t="str">
        <f t="shared" si="434"/>
        <v/>
      </c>
    </row>
    <row r="46513" spans="8:8">
      <c r="H46513" t="str">
        <f t="shared" si="434"/>
        <v/>
      </c>
    </row>
    <row r="46514" spans="8:8">
      <c r="H46514" t="str">
        <f t="shared" si="434"/>
        <v/>
      </c>
    </row>
    <row r="46515" spans="8:8">
      <c r="H46515" t="str">
        <f t="shared" si="434"/>
        <v/>
      </c>
    </row>
    <row r="46516" spans="8:8">
      <c r="H46516" t="str">
        <f t="shared" si="434"/>
        <v/>
      </c>
    </row>
    <row r="46517" spans="8:8">
      <c r="H46517" t="str">
        <f t="shared" si="434"/>
        <v/>
      </c>
    </row>
    <row r="46518" spans="8:8">
      <c r="H46518" t="str">
        <f t="shared" si="434"/>
        <v/>
      </c>
    </row>
    <row r="46519" spans="8:8">
      <c r="H46519" t="str">
        <f t="shared" si="434"/>
        <v/>
      </c>
    </row>
    <row r="46520" spans="8:8">
      <c r="H46520" t="str">
        <f t="shared" si="434"/>
        <v/>
      </c>
    </row>
    <row r="46521" spans="8:8">
      <c r="H46521" t="str">
        <f t="shared" si="434"/>
        <v/>
      </c>
    </row>
    <row r="46522" spans="8:8">
      <c r="H46522" t="str">
        <f t="shared" si="434"/>
        <v/>
      </c>
    </row>
    <row r="46523" spans="8:8">
      <c r="H46523" t="str">
        <f t="shared" si="434"/>
        <v/>
      </c>
    </row>
    <row r="46524" spans="8:8">
      <c r="H46524" t="str">
        <f t="shared" si="434"/>
        <v/>
      </c>
    </row>
    <row r="46525" spans="8:8">
      <c r="H46525" t="str">
        <f t="shared" si="434"/>
        <v/>
      </c>
    </row>
    <row r="46526" spans="8:8">
      <c r="H46526" t="str">
        <f t="shared" si="434"/>
        <v/>
      </c>
    </row>
    <row r="46527" spans="8:8">
      <c r="H46527" t="str">
        <f t="shared" si="434"/>
        <v/>
      </c>
    </row>
    <row r="46528" spans="8:8">
      <c r="H46528" t="str">
        <f t="shared" si="434"/>
        <v/>
      </c>
    </row>
    <row r="46529" spans="8:8">
      <c r="H46529" t="str">
        <f t="shared" si="434"/>
        <v/>
      </c>
    </row>
    <row r="46530" spans="8:8">
      <c r="H46530" t="str">
        <f t="shared" si="434"/>
        <v/>
      </c>
    </row>
    <row r="46531" spans="8:8">
      <c r="H46531" t="str">
        <f t="shared" si="434"/>
        <v/>
      </c>
    </row>
    <row r="46532" spans="8:8">
      <c r="H46532" t="str">
        <f t="shared" si="434"/>
        <v/>
      </c>
    </row>
    <row r="46533" spans="8:8">
      <c r="H46533" t="str">
        <f t="shared" si="434"/>
        <v/>
      </c>
    </row>
    <row r="46534" spans="8:8">
      <c r="H46534" t="str">
        <f t="shared" si="434"/>
        <v/>
      </c>
    </row>
    <row r="46535" spans="8:8">
      <c r="H46535" t="str">
        <f t="shared" si="434"/>
        <v/>
      </c>
    </row>
    <row r="46536" spans="8:8">
      <c r="H46536" t="str">
        <f t="shared" si="434"/>
        <v/>
      </c>
    </row>
    <row r="46537" spans="8:8">
      <c r="H46537" t="str">
        <f t="shared" si="434"/>
        <v/>
      </c>
    </row>
    <row r="46538" spans="8:8">
      <c r="H46538" t="str">
        <f t="shared" si="434"/>
        <v/>
      </c>
    </row>
    <row r="46539" spans="8:8">
      <c r="H46539" t="str">
        <f t="shared" si="434"/>
        <v/>
      </c>
    </row>
    <row r="46540" spans="8:8">
      <c r="H46540" t="str">
        <f t="shared" si="434"/>
        <v/>
      </c>
    </row>
    <row r="46541" spans="8:8">
      <c r="H46541" t="str">
        <f t="shared" si="434"/>
        <v/>
      </c>
    </row>
    <row r="46542" spans="8:8">
      <c r="H46542" t="str">
        <f t="shared" si="434"/>
        <v/>
      </c>
    </row>
    <row r="46543" spans="8:8">
      <c r="H46543" t="str">
        <f t="shared" si="434"/>
        <v/>
      </c>
    </row>
    <row r="46544" spans="8:8">
      <c r="H46544" t="str">
        <f t="shared" si="434"/>
        <v/>
      </c>
    </row>
    <row r="46545" spans="8:8">
      <c r="H46545" t="str">
        <f t="shared" si="434"/>
        <v/>
      </c>
    </row>
    <row r="46546" spans="8:8">
      <c r="H46546" t="str">
        <f t="shared" si="434"/>
        <v/>
      </c>
    </row>
    <row r="46547" spans="8:8">
      <c r="H46547" t="str">
        <f t="shared" si="434"/>
        <v/>
      </c>
    </row>
    <row r="46548" spans="8:8">
      <c r="H46548" t="str">
        <f t="shared" si="434"/>
        <v/>
      </c>
    </row>
    <row r="46549" spans="8:8">
      <c r="H46549" t="str">
        <f t="shared" si="434"/>
        <v/>
      </c>
    </row>
    <row r="46550" spans="8:8">
      <c r="H46550" t="str">
        <f t="shared" si="434"/>
        <v/>
      </c>
    </row>
    <row r="46551" spans="8:8">
      <c r="H46551" t="str">
        <f t="shared" si="434"/>
        <v/>
      </c>
    </row>
    <row r="46552" spans="8:8">
      <c r="H46552" t="str">
        <f t="shared" si="434"/>
        <v/>
      </c>
    </row>
    <row r="46553" spans="8:8">
      <c r="H46553" t="str">
        <f t="shared" si="434"/>
        <v/>
      </c>
    </row>
    <row r="46554" spans="8:8">
      <c r="H46554" t="str">
        <f t="shared" si="434"/>
        <v/>
      </c>
    </row>
    <row r="46555" spans="8:8">
      <c r="H46555" t="str">
        <f t="shared" si="434"/>
        <v/>
      </c>
    </row>
    <row r="46556" spans="8:8">
      <c r="H46556" t="str">
        <f t="shared" si="434"/>
        <v/>
      </c>
    </row>
    <row r="46557" spans="8:8">
      <c r="H46557" t="str">
        <f t="shared" si="434"/>
        <v/>
      </c>
    </row>
    <row r="46558" spans="8:8">
      <c r="H46558" t="str">
        <f t="shared" si="434"/>
        <v/>
      </c>
    </row>
    <row r="46559" spans="8:8">
      <c r="H46559" t="str">
        <f t="shared" si="434"/>
        <v/>
      </c>
    </row>
    <row r="46560" spans="8:8">
      <c r="H46560" t="str">
        <f t="shared" si="434"/>
        <v/>
      </c>
    </row>
    <row r="46561" spans="8:8">
      <c r="H46561" t="str">
        <f t="shared" si="434"/>
        <v/>
      </c>
    </row>
    <row r="46562" spans="8:8">
      <c r="H46562" t="str">
        <f t="shared" ref="H46562:H46625" si="435">_xlfn.TEXTJOIN(", ", TRUE, G46562:G46562)</f>
        <v/>
      </c>
    </row>
    <row r="46563" spans="8:8">
      <c r="H46563" t="str">
        <f t="shared" si="435"/>
        <v/>
      </c>
    </row>
    <row r="46564" spans="8:8">
      <c r="H46564" t="str">
        <f t="shared" si="435"/>
        <v/>
      </c>
    </row>
    <row r="46565" spans="8:8">
      <c r="H46565" t="str">
        <f t="shared" si="435"/>
        <v/>
      </c>
    </row>
    <row r="46566" spans="8:8">
      <c r="H46566" t="str">
        <f t="shared" si="435"/>
        <v/>
      </c>
    </row>
    <row r="46567" spans="8:8">
      <c r="H46567" t="str">
        <f t="shared" si="435"/>
        <v/>
      </c>
    </row>
    <row r="46568" spans="8:8">
      <c r="H46568" t="str">
        <f t="shared" si="435"/>
        <v/>
      </c>
    </row>
    <row r="46569" spans="8:8">
      <c r="H46569" t="str">
        <f t="shared" si="435"/>
        <v/>
      </c>
    </row>
    <row r="46570" spans="8:8">
      <c r="H46570" t="str">
        <f t="shared" si="435"/>
        <v/>
      </c>
    </row>
    <row r="46571" spans="8:8">
      <c r="H46571" t="str">
        <f t="shared" si="435"/>
        <v/>
      </c>
    </row>
    <row r="46572" spans="8:8">
      <c r="H46572" t="str">
        <f t="shared" si="435"/>
        <v/>
      </c>
    </row>
    <row r="46573" spans="8:8">
      <c r="H46573" t="str">
        <f t="shared" si="435"/>
        <v/>
      </c>
    </row>
    <row r="46574" spans="8:8">
      <c r="H46574" t="str">
        <f t="shared" si="435"/>
        <v/>
      </c>
    </row>
    <row r="46575" spans="8:8">
      <c r="H46575" t="str">
        <f t="shared" si="435"/>
        <v/>
      </c>
    </row>
    <row r="46576" spans="8:8">
      <c r="H46576" t="str">
        <f t="shared" si="435"/>
        <v/>
      </c>
    </row>
    <row r="46577" spans="8:8">
      <c r="H46577" t="str">
        <f t="shared" si="435"/>
        <v/>
      </c>
    </row>
    <row r="46578" spans="8:8">
      <c r="H46578" t="str">
        <f t="shared" si="435"/>
        <v/>
      </c>
    </row>
    <row r="46579" spans="8:8">
      <c r="H46579" t="str">
        <f t="shared" si="435"/>
        <v/>
      </c>
    </row>
    <row r="46580" spans="8:8">
      <c r="H46580" t="str">
        <f t="shared" si="435"/>
        <v/>
      </c>
    </row>
    <row r="46581" spans="8:8">
      <c r="H46581" t="str">
        <f t="shared" si="435"/>
        <v/>
      </c>
    </row>
    <row r="46582" spans="8:8">
      <c r="H46582" t="str">
        <f t="shared" si="435"/>
        <v/>
      </c>
    </row>
    <row r="46583" spans="8:8">
      <c r="H46583" t="str">
        <f t="shared" si="435"/>
        <v/>
      </c>
    </row>
    <row r="46584" spans="8:8">
      <c r="H46584" t="str">
        <f t="shared" si="435"/>
        <v/>
      </c>
    </row>
    <row r="46585" spans="8:8">
      <c r="H46585" t="str">
        <f t="shared" si="435"/>
        <v/>
      </c>
    </row>
    <row r="46586" spans="8:8">
      <c r="H46586" t="str">
        <f t="shared" si="435"/>
        <v/>
      </c>
    </row>
    <row r="46587" spans="8:8">
      <c r="H46587" t="str">
        <f t="shared" si="435"/>
        <v/>
      </c>
    </row>
    <row r="46588" spans="8:8">
      <c r="H46588" t="str">
        <f t="shared" si="435"/>
        <v/>
      </c>
    </row>
    <row r="46589" spans="8:8">
      <c r="H46589" t="str">
        <f t="shared" si="435"/>
        <v/>
      </c>
    </row>
    <row r="46590" spans="8:8">
      <c r="H46590" t="str">
        <f t="shared" si="435"/>
        <v/>
      </c>
    </row>
    <row r="46591" spans="8:8">
      <c r="H46591" t="str">
        <f t="shared" si="435"/>
        <v/>
      </c>
    </row>
    <row r="46592" spans="8:8">
      <c r="H46592" t="str">
        <f t="shared" si="435"/>
        <v/>
      </c>
    </row>
    <row r="46593" spans="8:8">
      <c r="H46593" t="str">
        <f t="shared" si="435"/>
        <v/>
      </c>
    </row>
    <row r="46594" spans="8:8">
      <c r="H46594" t="str">
        <f t="shared" si="435"/>
        <v/>
      </c>
    </row>
    <row r="46595" spans="8:8">
      <c r="H46595" t="str">
        <f t="shared" si="435"/>
        <v/>
      </c>
    </row>
    <row r="46596" spans="8:8">
      <c r="H46596" t="str">
        <f t="shared" si="435"/>
        <v/>
      </c>
    </row>
    <row r="46597" spans="8:8">
      <c r="H46597" t="str">
        <f t="shared" si="435"/>
        <v/>
      </c>
    </row>
    <row r="46598" spans="8:8">
      <c r="H46598" t="str">
        <f t="shared" si="435"/>
        <v/>
      </c>
    </row>
    <row r="46599" spans="8:8">
      <c r="H46599" t="str">
        <f t="shared" si="435"/>
        <v/>
      </c>
    </row>
    <row r="46600" spans="8:8">
      <c r="H46600" t="str">
        <f t="shared" si="435"/>
        <v/>
      </c>
    </row>
    <row r="46601" spans="8:8">
      <c r="H46601" t="str">
        <f t="shared" si="435"/>
        <v/>
      </c>
    </row>
    <row r="46602" spans="8:8">
      <c r="H46602" t="str">
        <f t="shared" si="435"/>
        <v/>
      </c>
    </row>
    <row r="46603" spans="8:8">
      <c r="H46603" t="str">
        <f t="shared" si="435"/>
        <v/>
      </c>
    </row>
    <row r="46604" spans="8:8">
      <c r="H46604" t="str">
        <f t="shared" si="435"/>
        <v/>
      </c>
    </row>
    <row r="46605" spans="8:8">
      <c r="H46605" t="str">
        <f t="shared" si="435"/>
        <v/>
      </c>
    </row>
    <row r="46606" spans="8:8">
      <c r="H46606" t="str">
        <f t="shared" si="435"/>
        <v/>
      </c>
    </row>
    <row r="46607" spans="8:8">
      <c r="H46607" t="str">
        <f t="shared" si="435"/>
        <v/>
      </c>
    </row>
    <row r="46608" spans="8:8">
      <c r="H46608" t="str">
        <f t="shared" si="435"/>
        <v/>
      </c>
    </row>
    <row r="46609" spans="8:8">
      <c r="H46609" t="str">
        <f t="shared" si="435"/>
        <v/>
      </c>
    </row>
    <row r="46610" spans="8:8">
      <c r="H46610" t="str">
        <f t="shared" si="435"/>
        <v/>
      </c>
    </row>
    <row r="46611" spans="8:8">
      <c r="H46611" t="str">
        <f t="shared" si="435"/>
        <v/>
      </c>
    </row>
    <row r="46612" spans="8:8">
      <c r="H46612" t="str">
        <f t="shared" si="435"/>
        <v/>
      </c>
    </row>
    <row r="46613" spans="8:8">
      <c r="H46613" t="str">
        <f t="shared" si="435"/>
        <v/>
      </c>
    </row>
    <row r="46614" spans="8:8">
      <c r="H46614" t="str">
        <f t="shared" si="435"/>
        <v/>
      </c>
    </row>
    <row r="46615" spans="8:8">
      <c r="H46615" t="str">
        <f t="shared" si="435"/>
        <v/>
      </c>
    </row>
    <row r="46616" spans="8:8">
      <c r="H46616" t="str">
        <f t="shared" si="435"/>
        <v/>
      </c>
    </row>
    <row r="46617" spans="8:8">
      <c r="H46617" t="str">
        <f t="shared" si="435"/>
        <v/>
      </c>
    </row>
    <row r="46618" spans="8:8">
      <c r="H46618" t="str">
        <f t="shared" si="435"/>
        <v/>
      </c>
    </row>
    <row r="46619" spans="8:8">
      <c r="H46619" t="str">
        <f t="shared" si="435"/>
        <v/>
      </c>
    </row>
    <row r="46620" spans="8:8">
      <c r="H46620" t="str">
        <f t="shared" si="435"/>
        <v/>
      </c>
    </row>
    <row r="46621" spans="8:8">
      <c r="H46621" t="str">
        <f t="shared" si="435"/>
        <v/>
      </c>
    </row>
    <row r="46622" spans="8:8">
      <c r="H46622" t="str">
        <f t="shared" si="435"/>
        <v/>
      </c>
    </row>
    <row r="46623" spans="8:8">
      <c r="H46623" t="str">
        <f t="shared" si="435"/>
        <v/>
      </c>
    </row>
    <row r="46624" spans="8:8">
      <c r="H46624" t="str">
        <f t="shared" si="435"/>
        <v/>
      </c>
    </row>
    <row r="46625" spans="8:8">
      <c r="H46625" t="str">
        <f t="shared" si="435"/>
        <v/>
      </c>
    </row>
    <row r="46626" spans="8:8">
      <c r="H46626" t="str">
        <f t="shared" ref="H46626:H46689" si="436">_xlfn.TEXTJOIN(", ", TRUE, G46626:G46626)</f>
        <v/>
      </c>
    </row>
    <row r="46627" spans="8:8">
      <c r="H46627" t="str">
        <f t="shared" si="436"/>
        <v/>
      </c>
    </row>
    <row r="46628" spans="8:8">
      <c r="H46628" t="str">
        <f t="shared" si="436"/>
        <v/>
      </c>
    </row>
    <row r="46629" spans="8:8">
      <c r="H46629" t="str">
        <f t="shared" si="436"/>
        <v/>
      </c>
    </row>
    <row r="46630" spans="8:8">
      <c r="H46630" t="str">
        <f t="shared" si="436"/>
        <v/>
      </c>
    </row>
    <row r="46631" spans="8:8">
      <c r="H46631" t="str">
        <f t="shared" si="436"/>
        <v/>
      </c>
    </row>
    <row r="46632" spans="8:8">
      <c r="H46632" t="str">
        <f t="shared" si="436"/>
        <v/>
      </c>
    </row>
    <row r="46633" spans="8:8">
      <c r="H46633" t="str">
        <f t="shared" si="436"/>
        <v/>
      </c>
    </row>
    <row r="46634" spans="8:8">
      <c r="H46634" t="str">
        <f t="shared" si="436"/>
        <v/>
      </c>
    </row>
    <row r="46635" spans="8:8">
      <c r="H46635" t="str">
        <f t="shared" si="436"/>
        <v/>
      </c>
    </row>
    <row r="46636" spans="8:8">
      <c r="H46636" t="str">
        <f t="shared" si="436"/>
        <v/>
      </c>
    </row>
    <row r="46637" spans="8:8">
      <c r="H46637" t="str">
        <f t="shared" si="436"/>
        <v/>
      </c>
    </row>
    <row r="46638" spans="8:8">
      <c r="H46638" t="str">
        <f t="shared" si="436"/>
        <v/>
      </c>
    </row>
    <row r="46639" spans="8:8">
      <c r="H46639" t="str">
        <f t="shared" si="436"/>
        <v/>
      </c>
    </row>
    <row r="46640" spans="8:8">
      <c r="H46640" t="str">
        <f t="shared" si="436"/>
        <v/>
      </c>
    </row>
    <row r="46641" spans="8:8">
      <c r="H46641" t="str">
        <f t="shared" si="436"/>
        <v/>
      </c>
    </row>
    <row r="46642" spans="8:8">
      <c r="H46642" t="str">
        <f t="shared" si="436"/>
        <v/>
      </c>
    </row>
    <row r="46643" spans="8:8">
      <c r="H46643" t="str">
        <f t="shared" si="436"/>
        <v/>
      </c>
    </row>
    <row r="46644" spans="8:8">
      <c r="H46644" t="str">
        <f t="shared" si="436"/>
        <v/>
      </c>
    </row>
    <row r="46645" spans="8:8">
      <c r="H46645" t="str">
        <f t="shared" si="436"/>
        <v/>
      </c>
    </row>
    <row r="46646" spans="8:8">
      <c r="H46646" t="str">
        <f t="shared" si="436"/>
        <v/>
      </c>
    </row>
    <row r="46647" spans="8:8">
      <c r="H46647" t="str">
        <f t="shared" si="436"/>
        <v/>
      </c>
    </row>
    <row r="46648" spans="8:8">
      <c r="H46648" t="str">
        <f t="shared" si="436"/>
        <v/>
      </c>
    </row>
    <row r="46649" spans="8:8">
      <c r="H46649" t="str">
        <f t="shared" si="436"/>
        <v/>
      </c>
    </row>
    <row r="46650" spans="8:8">
      <c r="H46650" t="str">
        <f t="shared" si="436"/>
        <v/>
      </c>
    </row>
    <row r="46651" spans="8:8">
      <c r="H46651" t="str">
        <f t="shared" si="436"/>
        <v/>
      </c>
    </row>
    <row r="46652" spans="8:8">
      <c r="H46652" t="str">
        <f t="shared" si="436"/>
        <v/>
      </c>
    </row>
    <row r="46653" spans="8:8">
      <c r="H46653" t="str">
        <f t="shared" si="436"/>
        <v/>
      </c>
    </row>
    <row r="46654" spans="8:8">
      <c r="H46654" t="str">
        <f t="shared" si="436"/>
        <v/>
      </c>
    </row>
    <row r="46655" spans="8:8">
      <c r="H46655" t="str">
        <f t="shared" si="436"/>
        <v/>
      </c>
    </row>
    <row r="46656" spans="8:8">
      <c r="H46656" t="str">
        <f t="shared" si="436"/>
        <v/>
      </c>
    </row>
    <row r="46657" spans="8:8">
      <c r="H46657" t="str">
        <f t="shared" si="436"/>
        <v/>
      </c>
    </row>
    <row r="46658" spans="8:8">
      <c r="H46658" t="str">
        <f t="shared" si="436"/>
        <v/>
      </c>
    </row>
    <row r="46659" spans="8:8">
      <c r="H46659" t="str">
        <f t="shared" si="436"/>
        <v/>
      </c>
    </row>
    <row r="46660" spans="8:8">
      <c r="H46660" t="str">
        <f t="shared" si="436"/>
        <v/>
      </c>
    </row>
    <row r="46661" spans="8:8">
      <c r="H46661" t="str">
        <f t="shared" si="436"/>
        <v/>
      </c>
    </row>
    <row r="46662" spans="8:8">
      <c r="H46662" t="str">
        <f t="shared" si="436"/>
        <v/>
      </c>
    </row>
    <row r="46663" spans="8:8">
      <c r="H46663" t="str">
        <f t="shared" si="436"/>
        <v/>
      </c>
    </row>
    <row r="46664" spans="8:8">
      <c r="H46664" t="str">
        <f t="shared" si="436"/>
        <v/>
      </c>
    </row>
    <row r="46665" spans="8:8">
      <c r="H46665" t="str">
        <f t="shared" si="436"/>
        <v/>
      </c>
    </row>
    <row r="46666" spans="8:8">
      <c r="H46666" t="str">
        <f t="shared" si="436"/>
        <v/>
      </c>
    </row>
    <row r="46667" spans="8:8">
      <c r="H46667" t="str">
        <f t="shared" si="436"/>
        <v/>
      </c>
    </row>
    <row r="46668" spans="8:8">
      <c r="H46668" t="str">
        <f t="shared" si="436"/>
        <v/>
      </c>
    </row>
    <row r="46669" spans="8:8">
      <c r="H46669" t="str">
        <f t="shared" si="436"/>
        <v/>
      </c>
    </row>
    <row r="46670" spans="8:8">
      <c r="H46670" t="str">
        <f t="shared" si="436"/>
        <v/>
      </c>
    </row>
    <row r="46671" spans="8:8">
      <c r="H46671" t="str">
        <f t="shared" si="436"/>
        <v/>
      </c>
    </row>
    <row r="46672" spans="8:8">
      <c r="H46672" t="str">
        <f t="shared" si="436"/>
        <v/>
      </c>
    </row>
    <row r="46673" spans="8:8">
      <c r="H46673" t="str">
        <f t="shared" si="436"/>
        <v/>
      </c>
    </row>
    <row r="46674" spans="8:8">
      <c r="H46674" t="str">
        <f t="shared" si="436"/>
        <v/>
      </c>
    </row>
    <row r="46675" spans="8:8">
      <c r="H46675" t="str">
        <f t="shared" si="436"/>
        <v/>
      </c>
    </row>
    <row r="46676" spans="8:8">
      <c r="H46676" t="str">
        <f t="shared" si="436"/>
        <v/>
      </c>
    </row>
    <row r="46677" spans="8:8">
      <c r="H46677" t="str">
        <f t="shared" si="436"/>
        <v/>
      </c>
    </row>
    <row r="46678" spans="8:8">
      <c r="H46678" t="str">
        <f t="shared" si="436"/>
        <v/>
      </c>
    </row>
    <row r="46679" spans="8:8">
      <c r="H46679" t="str">
        <f t="shared" si="436"/>
        <v/>
      </c>
    </row>
    <row r="46680" spans="8:8">
      <c r="H46680" t="str">
        <f t="shared" si="436"/>
        <v/>
      </c>
    </row>
    <row r="46681" spans="8:8">
      <c r="H46681" t="str">
        <f t="shared" si="436"/>
        <v/>
      </c>
    </row>
    <row r="46682" spans="8:8">
      <c r="H46682" t="str">
        <f t="shared" si="436"/>
        <v/>
      </c>
    </row>
    <row r="46683" spans="8:8">
      <c r="H46683" t="str">
        <f t="shared" si="436"/>
        <v/>
      </c>
    </row>
    <row r="46684" spans="8:8">
      <c r="H46684" t="str">
        <f t="shared" si="436"/>
        <v/>
      </c>
    </row>
    <row r="46685" spans="8:8">
      <c r="H46685" t="str">
        <f t="shared" si="436"/>
        <v/>
      </c>
    </row>
    <row r="46686" spans="8:8">
      <c r="H46686" t="str">
        <f t="shared" si="436"/>
        <v/>
      </c>
    </row>
    <row r="46687" spans="8:8">
      <c r="H46687" t="str">
        <f t="shared" si="436"/>
        <v/>
      </c>
    </row>
    <row r="46688" spans="8:8">
      <c r="H46688" t="str">
        <f t="shared" si="436"/>
        <v/>
      </c>
    </row>
    <row r="46689" spans="8:8">
      <c r="H46689" t="str">
        <f t="shared" si="436"/>
        <v/>
      </c>
    </row>
    <row r="46690" spans="8:8">
      <c r="H46690" t="str">
        <f t="shared" ref="H46690:H46753" si="437">_xlfn.TEXTJOIN(", ", TRUE, G46690:G46690)</f>
        <v/>
      </c>
    </row>
    <row r="46691" spans="8:8">
      <c r="H46691" t="str">
        <f t="shared" si="437"/>
        <v/>
      </c>
    </row>
    <row r="46692" spans="8:8">
      <c r="H46692" t="str">
        <f t="shared" si="437"/>
        <v/>
      </c>
    </row>
    <row r="46693" spans="8:8">
      <c r="H46693" t="str">
        <f t="shared" si="437"/>
        <v/>
      </c>
    </row>
    <row r="46694" spans="8:8">
      <c r="H46694" t="str">
        <f t="shared" si="437"/>
        <v/>
      </c>
    </row>
    <row r="46695" spans="8:8">
      <c r="H46695" t="str">
        <f t="shared" si="437"/>
        <v/>
      </c>
    </row>
    <row r="46696" spans="8:8">
      <c r="H46696" t="str">
        <f t="shared" si="437"/>
        <v/>
      </c>
    </row>
    <row r="46697" spans="8:8">
      <c r="H46697" t="str">
        <f t="shared" si="437"/>
        <v/>
      </c>
    </row>
    <row r="46698" spans="8:8">
      <c r="H46698" t="str">
        <f t="shared" si="437"/>
        <v/>
      </c>
    </row>
    <row r="46699" spans="8:8">
      <c r="H46699" t="str">
        <f t="shared" si="437"/>
        <v/>
      </c>
    </row>
    <row r="46700" spans="8:8">
      <c r="H46700" t="str">
        <f t="shared" si="437"/>
        <v/>
      </c>
    </row>
    <row r="46701" spans="8:8">
      <c r="H46701" t="str">
        <f t="shared" si="437"/>
        <v/>
      </c>
    </row>
    <row r="46702" spans="8:8">
      <c r="H46702" t="str">
        <f t="shared" si="437"/>
        <v/>
      </c>
    </row>
    <row r="46703" spans="8:8">
      <c r="H46703" t="str">
        <f t="shared" si="437"/>
        <v/>
      </c>
    </row>
    <row r="46704" spans="8:8">
      <c r="H46704" t="str">
        <f t="shared" si="437"/>
        <v/>
      </c>
    </row>
    <row r="46705" spans="8:8">
      <c r="H46705" t="str">
        <f t="shared" si="437"/>
        <v/>
      </c>
    </row>
    <row r="46706" spans="8:8">
      <c r="H46706" t="str">
        <f t="shared" si="437"/>
        <v/>
      </c>
    </row>
    <row r="46707" spans="8:8">
      <c r="H46707" t="str">
        <f t="shared" si="437"/>
        <v/>
      </c>
    </row>
    <row r="46708" spans="8:8">
      <c r="H46708" t="str">
        <f t="shared" si="437"/>
        <v/>
      </c>
    </row>
    <row r="46709" spans="8:8">
      <c r="H46709" t="str">
        <f t="shared" si="437"/>
        <v/>
      </c>
    </row>
    <row r="46710" spans="8:8">
      <c r="H46710" t="str">
        <f t="shared" si="437"/>
        <v/>
      </c>
    </row>
    <row r="46711" spans="8:8">
      <c r="H46711" t="str">
        <f t="shared" si="437"/>
        <v/>
      </c>
    </row>
    <row r="46712" spans="8:8">
      <c r="H46712" t="str">
        <f t="shared" si="437"/>
        <v/>
      </c>
    </row>
    <row r="46713" spans="8:8">
      <c r="H46713" t="str">
        <f t="shared" si="437"/>
        <v/>
      </c>
    </row>
    <row r="46714" spans="8:8">
      <c r="H46714" t="str">
        <f t="shared" si="437"/>
        <v/>
      </c>
    </row>
    <row r="46715" spans="8:8">
      <c r="H46715" t="str">
        <f t="shared" si="437"/>
        <v/>
      </c>
    </row>
    <row r="46716" spans="8:8">
      <c r="H46716" t="str">
        <f t="shared" si="437"/>
        <v/>
      </c>
    </row>
    <row r="46717" spans="8:8">
      <c r="H46717" t="str">
        <f t="shared" si="437"/>
        <v/>
      </c>
    </row>
    <row r="46718" spans="8:8">
      <c r="H46718" t="str">
        <f t="shared" si="437"/>
        <v/>
      </c>
    </row>
    <row r="46719" spans="8:8">
      <c r="H46719" t="str">
        <f t="shared" si="437"/>
        <v/>
      </c>
    </row>
    <row r="46720" spans="8:8">
      <c r="H46720" t="str">
        <f t="shared" si="437"/>
        <v/>
      </c>
    </row>
    <row r="46721" spans="8:8">
      <c r="H46721" t="str">
        <f t="shared" si="437"/>
        <v/>
      </c>
    </row>
    <row r="46722" spans="8:8">
      <c r="H46722" t="str">
        <f t="shared" si="437"/>
        <v/>
      </c>
    </row>
    <row r="46723" spans="8:8">
      <c r="H46723" t="str">
        <f t="shared" si="437"/>
        <v/>
      </c>
    </row>
    <row r="46724" spans="8:8">
      <c r="H46724" t="str">
        <f t="shared" si="437"/>
        <v/>
      </c>
    </row>
    <row r="46725" spans="8:8">
      <c r="H46725" t="str">
        <f t="shared" si="437"/>
        <v/>
      </c>
    </row>
    <row r="46726" spans="8:8">
      <c r="H46726" t="str">
        <f t="shared" si="437"/>
        <v/>
      </c>
    </row>
    <row r="46727" spans="8:8">
      <c r="H46727" t="str">
        <f t="shared" si="437"/>
        <v/>
      </c>
    </row>
    <row r="46728" spans="8:8">
      <c r="H46728" t="str">
        <f t="shared" si="437"/>
        <v/>
      </c>
    </row>
    <row r="46729" spans="8:8">
      <c r="H46729" t="str">
        <f t="shared" si="437"/>
        <v/>
      </c>
    </row>
    <row r="46730" spans="8:8">
      <c r="H46730" t="str">
        <f t="shared" si="437"/>
        <v/>
      </c>
    </row>
    <row r="46731" spans="8:8">
      <c r="H46731" t="str">
        <f t="shared" si="437"/>
        <v/>
      </c>
    </row>
    <row r="46732" spans="8:8">
      <c r="H46732" t="str">
        <f t="shared" si="437"/>
        <v/>
      </c>
    </row>
    <row r="46733" spans="8:8">
      <c r="H46733" t="str">
        <f t="shared" si="437"/>
        <v/>
      </c>
    </row>
    <row r="46734" spans="8:8">
      <c r="H46734" t="str">
        <f t="shared" si="437"/>
        <v/>
      </c>
    </row>
    <row r="46735" spans="8:8">
      <c r="H46735" t="str">
        <f t="shared" si="437"/>
        <v/>
      </c>
    </row>
    <row r="46736" spans="8:8">
      <c r="H46736" t="str">
        <f t="shared" si="437"/>
        <v/>
      </c>
    </row>
    <row r="46737" spans="8:8">
      <c r="H46737" t="str">
        <f t="shared" si="437"/>
        <v/>
      </c>
    </row>
    <row r="46738" spans="8:8">
      <c r="H46738" t="str">
        <f t="shared" si="437"/>
        <v/>
      </c>
    </row>
    <row r="46739" spans="8:8">
      <c r="H46739" t="str">
        <f t="shared" si="437"/>
        <v/>
      </c>
    </row>
    <row r="46740" spans="8:8">
      <c r="H46740" t="str">
        <f t="shared" si="437"/>
        <v/>
      </c>
    </row>
    <row r="46741" spans="8:8">
      <c r="H46741" t="str">
        <f t="shared" si="437"/>
        <v/>
      </c>
    </row>
    <row r="46742" spans="8:8">
      <c r="H46742" t="str">
        <f t="shared" si="437"/>
        <v/>
      </c>
    </row>
    <row r="46743" spans="8:8">
      <c r="H46743" t="str">
        <f t="shared" si="437"/>
        <v/>
      </c>
    </row>
    <row r="46744" spans="8:8">
      <c r="H46744" t="str">
        <f t="shared" si="437"/>
        <v/>
      </c>
    </row>
    <row r="46745" spans="8:8">
      <c r="H46745" t="str">
        <f t="shared" si="437"/>
        <v/>
      </c>
    </row>
    <row r="46746" spans="8:8">
      <c r="H46746" t="str">
        <f t="shared" si="437"/>
        <v/>
      </c>
    </row>
    <row r="46747" spans="8:8">
      <c r="H46747" t="str">
        <f t="shared" si="437"/>
        <v/>
      </c>
    </row>
    <row r="46748" spans="8:8">
      <c r="H46748" t="str">
        <f t="shared" si="437"/>
        <v/>
      </c>
    </row>
    <row r="46749" spans="8:8">
      <c r="H46749" t="str">
        <f t="shared" si="437"/>
        <v/>
      </c>
    </row>
    <row r="46750" spans="8:8">
      <c r="H46750" t="str">
        <f t="shared" si="437"/>
        <v/>
      </c>
    </row>
    <row r="46751" spans="8:8">
      <c r="H46751" t="str">
        <f t="shared" si="437"/>
        <v/>
      </c>
    </row>
    <row r="46752" spans="8:8">
      <c r="H46752" t="str">
        <f t="shared" si="437"/>
        <v/>
      </c>
    </row>
    <row r="46753" spans="8:8">
      <c r="H46753" t="str">
        <f t="shared" si="437"/>
        <v/>
      </c>
    </row>
    <row r="46754" spans="8:8">
      <c r="H46754" t="str">
        <f t="shared" ref="H46754:H46817" si="438">_xlfn.TEXTJOIN(", ", TRUE, G46754:G46754)</f>
        <v/>
      </c>
    </row>
    <row r="46755" spans="8:8">
      <c r="H46755" t="str">
        <f t="shared" si="438"/>
        <v/>
      </c>
    </row>
    <row r="46756" spans="8:8">
      <c r="H46756" t="str">
        <f t="shared" si="438"/>
        <v/>
      </c>
    </row>
    <row r="46757" spans="8:8">
      <c r="H46757" t="str">
        <f t="shared" si="438"/>
        <v/>
      </c>
    </row>
    <row r="46758" spans="8:8">
      <c r="H46758" t="str">
        <f t="shared" si="438"/>
        <v/>
      </c>
    </row>
    <row r="46759" spans="8:8">
      <c r="H46759" t="str">
        <f t="shared" si="438"/>
        <v/>
      </c>
    </row>
    <row r="46760" spans="8:8">
      <c r="H46760" t="str">
        <f t="shared" si="438"/>
        <v/>
      </c>
    </row>
    <row r="46761" spans="8:8">
      <c r="H46761" t="str">
        <f t="shared" si="438"/>
        <v/>
      </c>
    </row>
    <row r="46762" spans="8:8">
      <c r="H46762" t="str">
        <f t="shared" si="438"/>
        <v/>
      </c>
    </row>
    <row r="46763" spans="8:8">
      <c r="H46763" t="str">
        <f t="shared" si="438"/>
        <v/>
      </c>
    </row>
    <row r="46764" spans="8:8">
      <c r="H46764" t="str">
        <f t="shared" si="438"/>
        <v/>
      </c>
    </row>
    <row r="46765" spans="8:8">
      <c r="H46765" t="str">
        <f t="shared" si="438"/>
        <v/>
      </c>
    </row>
    <row r="46766" spans="8:8">
      <c r="H46766" t="str">
        <f t="shared" si="438"/>
        <v/>
      </c>
    </row>
    <row r="46767" spans="8:8">
      <c r="H46767" t="str">
        <f t="shared" si="438"/>
        <v/>
      </c>
    </row>
    <row r="46768" spans="8:8">
      <c r="H46768" t="str">
        <f t="shared" si="438"/>
        <v/>
      </c>
    </row>
    <row r="46769" spans="8:8">
      <c r="H46769" t="str">
        <f t="shared" si="438"/>
        <v/>
      </c>
    </row>
    <row r="46770" spans="8:8">
      <c r="H46770" t="str">
        <f t="shared" si="438"/>
        <v/>
      </c>
    </row>
    <row r="46771" spans="8:8">
      <c r="H46771" t="str">
        <f t="shared" si="438"/>
        <v/>
      </c>
    </row>
    <row r="46772" spans="8:8">
      <c r="H46772" t="str">
        <f t="shared" si="438"/>
        <v/>
      </c>
    </row>
    <row r="46773" spans="8:8">
      <c r="H46773" t="str">
        <f t="shared" si="438"/>
        <v/>
      </c>
    </row>
    <row r="46774" spans="8:8">
      <c r="H46774" t="str">
        <f t="shared" si="438"/>
        <v/>
      </c>
    </row>
    <row r="46775" spans="8:8">
      <c r="H46775" t="str">
        <f t="shared" si="438"/>
        <v/>
      </c>
    </row>
    <row r="46776" spans="8:8">
      <c r="H46776" t="str">
        <f t="shared" si="438"/>
        <v/>
      </c>
    </row>
    <row r="46777" spans="8:8">
      <c r="H46777" t="str">
        <f t="shared" si="438"/>
        <v/>
      </c>
    </row>
    <row r="46778" spans="8:8">
      <c r="H46778" t="str">
        <f t="shared" si="438"/>
        <v/>
      </c>
    </row>
    <row r="46779" spans="8:8">
      <c r="H46779" t="str">
        <f t="shared" si="438"/>
        <v/>
      </c>
    </row>
    <row r="46780" spans="8:8">
      <c r="H46780" t="str">
        <f t="shared" si="438"/>
        <v/>
      </c>
    </row>
    <row r="46781" spans="8:8">
      <c r="H46781" t="str">
        <f t="shared" si="438"/>
        <v/>
      </c>
    </row>
    <row r="46782" spans="8:8">
      <c r="H46782" t="str">
        <f t="shared" si="438"/>
        <v/>
      </c>
    </row>
    <row r="46783" spans="8:8">
      <c r="H46783" t="str">
        <f t="shared" si="438"/>
        <v/>
      </c>
    </row>
    <row r="46784" spans="8:8">
      <c r="H46784" t="str">
        <f t="shared" si="438"/>
        <v/>
      </c>
    </row>
    <row r="46785" spans="8:8">
      <c r="H46785" t="str">
        <f t="shared" si="438"/>
        <v/>
      </c>
    </row>
    <row r="46786" spans="8:8">
      <c r="H46786" t="str">
        <f t="shared" si="438"/>
        <v/>
      </c>
    </row>
    <row r="46787" spans="8:8">
      <c r="H46787" t="str">
        <f t="shared" si="438"/>
        <v/>
      </c>
    </row>
    <row r="46788" spans="8:8">
      <c r="H46788" t="str">
        <f t="shared" si="438"/>
        <v/>
      </c>
    </row>
    <row r="46789" spans="8:8">
      <c r="H46789" t="str">
        <f t="shared" si="438"/>
        <v/>
      </c>
    </row>
    <row r="46790" spans="8:8">
      <c r="H46790" t="str">
        <f t="shared" si="438"/>
        <v/>
      </c>
    </row>
    <row r="46791" spans="8:8">
      <c r="H46791" t="str">
        <f t="shared" si="438"/>
        <v/>
      </c>
    </row>
    <row r="46792" spans="8:8">
      <c r="H46792" t="str">
        <f t="shared" si="438"/>
        <v/>
      </c>
    </row>
    <row r="46793" spans="8:8">
      <c r="H46793" t="str">
        <f t="shared" si="438"/>
        <v/>
      </c>
    </row>
    <row r="46794" spans="8:8">
      <c r="H46794" t="str">
        <f t="shared" si="438"/>
        <v/>
      </c>
    </row>
    <row r="46795" spans="8:8">
      <c r="H46795" t="str">
        <f t="shared" si="438"/>
        <v/>
      </c>
    </row>
    <row r="46796" spans="8:8">
      <c r="H46796" t="str">
        <f t="shared" si="438"/>
        <v/>
      </c>
    </row>
    <row r="46797" spans="8:8">
      <c r="H46797" t="str">
        <f t="shared" si="438"/>
        <v/>
      </c>
    </row>
    <row r="46798" spans="8:8">
      <c r="H46798" t="str">
        <f t="shared" si="438"/>
        <v/>
      </c>
    </row>
    <row r="46799" spans="8:8">
      <c r="H46799" t="str">
        <f t="shared" si="438"/>
        <v/>
      </c>
    </row>
    <row r="46800" spans="8:8">
      <c r="H46800" t="str">
        <f t="shared" si="438"/>
        <v/>
      </c>
    </row>
    <row r="46801" spans="8:8">
      <c r="H46801" t="str">
        <f t="shared" si="438"/>
        <v/>
      </c>
    </row>
    <row r="46802" spans="8:8">
      <c r="H46802" t="str">
        <f t="shared" si="438"/>
        <v/>
      </c>
    </row>
    <row r="46803" spans="8:8">
      <c r="H46803" t="str">
        <f t="shared" si="438"/>
        <v/>
      </c>
    </row>
    <row r="46804" spans="8:8">
      <c r="H46804" t="str">
        <f t="shared" si="438"/>
        <v/>
      </c>
    </row>
    <row r="46805" spans="8:8">
      <c r="H46805" t="str">
        <f t="shared" si="438"/>
        <v/>
      </c>
    </row>
    <row r="46806" spans="8:8">
      <c r="H46806" t="str">
        <f t="shared" si="438"/>
        <v/>
      </c>
    </row>
    <row r="46807" spans="8:8">
      <c r="H46807" t="str">
        <f t="shared" si="438"/>
        <v/>
      </c>
    </row>
    <row r="46808" spans="8:8">
      <c r="H46808" t="str">
        <f t="shared" si="438"/>
        <v/>
      </c>
    </row>
    <row r="46809" spans="8:8">
      <c r="H46809" t="str">
        <f t="shared" si="438"/>
        <v/>
      </c>
    </row>
    <row r="46810" spans="8:8">
      <c r="H46810" t="str">
        <f t="shared" si="438"/>
        <v/>
      </c>
    </row>
    <row r="46811" spans="8:8">
      <c r="H46811" t="str">
        <f t="shared" si="438"/>
        <v/>
      </c>
    </row>
    <row r="46812" spans="8:8">
      <c r="H46812" t="str">
        <f t="shared" si="438"/>
        <v/>
      </c>
    </row>
    <row r="46813" spans="8:8">
      <c r="H46813" t="str">
        <f t="shared" si="438"/>
        <v/>
      </c>
    </row>
    <row r="46814" spans="8:8">
      <c r="H46814" t="str">
        <f t="shared" si="438"/>
        <v/>
      </c>
    </row>
    <row r="46815" spans="8:8">
      <c r="H46815" t="str">
        <f t="shared" si="438"/>
        <v/>
      </c>
    </row>
    <row r="46816" spans="8:8">
      <c r="H46816" t="str">
        <f t="shared" si="438"/>
        <v/>
      </c>
    </row>
    <row r="46817" spans="8:8">
      <c r="H46817" t="str">
        <f t="shared" si="438"/>
        <v/>
      </c>
    </row>
    <row r="46818" spans="8:8">
      <c r="H46818" t="str">
        <f t="shared" ref="H46818:H46881" si="439">_xlfn.TEXTJOIN(", ", TRUE, G46818:G46818)</f>
        <v/>
      </c>
    </row>
    <row r="46819" spans="8:8">
      <c r="H46819" t="str">
        <f t="shared" si="439"/>
        <v/>
      </c>
    </row>
    <row r="46820" spans="8:8">
      <c r="H46820" t="str">
        <f t="shared" si="439"/>
        <v/>
      </c>
    </row>
    <row r="46821" spans="8:8">
      <c r="H46821" t="str">
        <f t="shared" si="439"/>
        <v/>
      </c>
    </row>
    <row r="46822" spans="8:8">
      <c r="H46822" t="str">
        <f t="shared" si="439"/>
        <v/>
      </c>
    </row>
    <row r="46823" spans="8:8">
      <c r="H46823" t="str">
        <f t="shared" si="439"/>
        <v/>
      </c>
    </row>
    <row r="46824" spans="8:8">
      <c r="H46824" t="str">
        <f t="shared" si="439"/>
        <v/>
      </c>
    </row>
    <row r="46825" spans="8:8">
      <c r="H46825" t="str">
        <f t="shared" si="439"/>
        <v/>
      </c>
    </row>
    <row r="46826" spans="8:8">
      <c r="H46826" t="str">
        <f t="shared" si="439"/>
        <v/>
      </c>
    </row>
    <row r="46827" spans="8:8">
      <c r="H46827" t="str">
        <f t="shared" si="439"/>
        <v/>
      </c>
    </row>
    <row r="46828" spans="8:8">
      <c r="H46828" t="str">
        <f t="shared" si="439"/>
        <v/>
      </c>
    </row>
    <row r="46829" spans="8:8">
      <c r="H46829" t="str">
        <f t="shared" si="439"/>
        <v/>
      </c>
    </row>
    <row r="46830" spans="8:8">
      <c r="H46830" t="str">
        <f t="shared" si="439"/>
        <v/>
      </c>
    </row>
    <row r="46831" spans="8:8">
      <c r="H46831" t="str">
        <f t="shared" si="439"/>
        <v/>
      </c>
    </row>
    <row r="46832" spans="8:8">
      <c r="H46832" t="str">
        <f t="shared" si="439"/>
        <v/>
      </c>
    </row>
    <row r="46833" spans="8:8">
      <c r="H46833" t="str">
        <f t="shared" si="439"/>
        <v/>
      </c>
    </row>
    <row r="46834" spans="8:8">
      <c r="H46834" t="str">
        <f t="shared" si="439"/>
        <v/>
      </c>
    </row>
    <row r="46835" spans="8:8">
      <c r="H46835" t="str">
        <f t="shared" si="439"/>
        <v/>
      </c>
    </row>
    <row r="46836" spans="8:8">
      <c r="H46836" t="str">
        <f t="shared" si="439"/>
        <v/>
      </c>
    </row>
    <row r="46837" spans="8:8">
      <c r="H46837" t="str">
        <f t="shared" si="439"/>
        <v/>
      </c>
    </row>
    <row r="46838" spans="8:8">
      <c r="H46838" t="str">
        <f t="shared" si="439"/>
        <v/>
      </c>
    </row>
    <row r="46839" spans="8:8">
      <c r="H46839" t="str">
        <f t="shared" si="439"/>
        <v/>
      </c>
    </row>
    <row r="46840" spans="8:8">
      <c r="H46840" t="str">
        <f t="shared" si="439"/>
        <v/>
      </c>
    </row>
    <row r="46841" spans="8:8">
      <c r="H46841" t="str">
        <f t="shared" si="439"/>
        <v/>
      </c>
    </row>
    <row r="46842" spans="8:8">
      <c r="H46842" t="str">
        <f t="shared" si="439"/>
        <v/>
      </c>
    </row>
    <row r="46843" spans="8:8">
      <c r="H46843" t="str">
        <f t="shared" si="439"/>
        <v/>
      </c>
    </row>
    <row r="46844" spans="8:8">
      <c r="H46844" t="str">
        <f t="shared" si="439"/>
        <v/>
      </c>
    </row>
    <row r="46845" spans="8:8">
      <c r="H46845" t="str">
        <f t="shared" si="439"/>
        <v/>
      </c>
    </row>
    <row r="46846" spans="8:8">
      <c r="H46846" t="str">
        <f t="shared" si="439"/>
        <v/>
      </c>
    </row>
    <row r="46847" spans="8:8">
      <c r="H46847" t="str">
        <f t="shared" si="439"/>
        <v/>
      </c>
    </row>
    <row r="46848" spans="8:8">
      <c r="H46848" t="str">
        <f t="shared" si="439"/>
        <v/>
      </c>
    </row>
    <row r="46849" spans="8:8">
      <c r="H46849" t="str">
        <f t="shared" si="439"/>
        <v/>
      </c>
    </row>
    <row r="46850" spans="8:8">
      <c r="H46850" t="str">
        <f t="shared" si="439"/>
        <v/>
      </c>
    </row>
    <row r="46851" spans="8:8">
      <c r="H46851" t="str">
        <f t="shared" si="439"/>
        <v/>
      </c>
    </row>
    <row r="46852" spans="8:8">
      <c r="H46852" t="str">
        <f t="shared" si="439"/>
        <v/>
      </c>
    </row>
    <row r="46853" spans="8:8">
      <c r="H46853" t="str">
        <f t="shared" si="439"/>
        <v/>
      </c>
    </row>
    <row r="46854" spans="8:8">
      <c r="H46854" t="str">
        <f t="shared" si="439"/>
        <v/>
      </c>
    </row>
    <row r="46855" spans="8:8">
      <c r="H46855" t="str">
        <f t="shared" si="439"/>
        <v/>
      </c>
    </row>
    <row r="46856" spans="8:8">
      <c r="H46856" t="str">
        <f t="shared" si="439"/>
        <v/>
      </c>
    </row>
    <row r="46857" spans="8:8">
      <c r="H46857" t="str">
        <f t="shared" si="439"/>
        <v/>
      </c>
    </row>
    <row r="46858" spans="8:8">
      <c r="H46858" t="str">
        <f t="shared" si="439"/>
        <v/>
      </c>
    </row>
    <row r="46859" spans="8:8">
      <c r="H46859" t="str">
        <f t="shared" si="439"/>
        <v/>
      </c>
    </row>
    <row r="46860" spans="8:8">
      <c r="H46860" t="str">
        <f t="shared" si="439"/>
        <v/>
      </c>
    </row>
    <row r="46861" spans="8:8">
      <c r="H46861" t="str">
        <f t="shared" si="439"/>
        <v/>
      </c>
    </row>
    <row r="46862" spans="8:8">
      <c r="H46862" t="str">
        <f t="shared" si="439"/>
        <v/>
      </c>
    </row>
    <row r="46863" spans="8:8">
      <c r="H46863" t="str">
        <f t="shared" si="439"/>
        <v/>
      </c>
    </row>
    <row r="46864" spans="8:8">
      <c r="H46864" t="str">
        <f t="shared" si="439"/>
        <v/>
      </c>
    </row>
    <row r="46865" spans="8:8">
      <c r="H46865" t="str">
        <f t="shared" si="439"/>
        <v/>
      </c>
    </row>
    <row r="46866" spans="8:8">
      <c r="H46866" t="str">
        <f t="shared" si="439"/>
        <v/>
      </c>
    </row>
    <row r="46867" spans="8:8">
      <c r="H46867" t="str">
        <f t="shared" si="439"/>
        <v/>
      </c>
    </row>
    <row r="46868" spans="8:8">
      <c r="H46868" t="str">
        <f t="shared" si="439"/>
        <v/>
      </c>
    </row>
    <row r="46869" spans="8:8">
      <c r="H46869" t="str">
        <f t="shared" si="439"/>
        <v/>
      </c>
    </row>
    <row r="46870" spans="8:8">
      <c r="H46870" t="str">
        <f t="shared" si="439"/>
        <v/>
      </c>
    </row>
    <row r="46871" spans="8:8">
      <c r="H46871" t="str">
        <f t="shared" si="439"/>
        <v/>
      </c>
    </row>
    <row r="46872" spans="8:8">
      <c r="H46872" t="str">
        <f t="shared" si="439"/>
        <v/>
      </c>
    </row>
    <row r="46873" spans="8:8">
      <c r="H46873" t="str">
        <f t="shared" si="439"/>
        <v/>
      </c>
    </row>
    <row r="46874" spans="8:8">
      <c r="H46874" t="str">
        <f t="shared" si="439"/>
        <v/>
      </c>
    </row>
    <row r="46875" spans="8:8">
      <c r="H46875" t="str">
        <f t="shared" si="439"/>
        <v/>
      </c>
    </row>
    <row r="46876" spans="8:8">
      <c r="H46876" t="str">
        <f t="shared" si="439"/>
        <v/>
      </c>
    </row>
    <row r="46877" spans="8:8">
      <c r="H46877" t="str">
        <f t="shared" si="439"/>
        <v/>
      </c>
    </row>
    <row r="46878" spans="8:8">
      <c r="H46878" t="str">
        <f t="shared" si="439"/>
        <v/>
      </c>
    </row>
    <row r="46879" spans="8:8">
      <c r="H46879" t="str">
        <f t="shared" si="439"/>
        <v/>
      </c>
    </row>
    <row r="46880" spans="8:8">
      <c r="H46880" t="str">
        <f t="shared" si="439"/>
        <v/>
      </c>
    </row>
    <row r="46881" spans="8:8">
      <c r="H46881" t="str">
        <f t="shared" si="439"/>
        <v/>
      </c>
    </row>
    <row r="46882" spans="8:8">
      <c r="H46882" t="str">
        <f t="shared" ref="H46882:H46945" si="440">_xlfn.TEXTJOIN(", ", TRUE, G46882:G46882)</f>
        <v/>
      </c>
    </row>
    <row r="46883" spans="8:8">
      <c r="H46883" t="str">
        <f t="shared" si="440"/>
        <v/>
      </c>
    </row>
    <row r="46884" spans="8:8">
      <c r="H46884" t="str">
        <f t="shared" si="440"/>
        <v/>
      </c>
    </row>
    <row r="46885" spans="8:8">
      <c r="H46885" t="str">
        <f t="shared" si="440"/>
        <v/>
      </c>
    </row>
    <row r="46886" spans="8:8">
      <c r="H46886" t="str">
        <f t="shared" si="440"/>
        <v/>
      </c>
    </row>
    <row r="46887" spans="8:8">
      <c r="H46887" t="str">
        <f t="shared" si="440"/>
        <v/>
      </c>
    </row>
    <row r="46888" spans="8:8">
      <c r="H46888" t="str">
        <f t="shared" si="440"/>
        <v/>
      </c>
    </row>
    <row r="46889" spans="8:8">
      <c r="H46889" t="str">
        <f t="shared" si="440"/>
        <v/>
      </c>
    </row>
    <row r="46890" spans="8:8">
      <c r="H46890" t="str">
        <f t="shared" si="440"/>
        <v/>
      </c>
    </row>
    <row r="46891" spans="8:8">
      <c r="H46891" t="str">
        <f t="shared" si="440"/>
        <v/>
      </c>
    </row>
    <row r="46892" spans="8:8">
      <c r="H46892" t="str">
        <f t="shared" si="440"/>
        <v/>
      </c>
    </row>
    <row r="46893" spans="8:8">
      <c r="H46893" t="str">
        <f t="shared" si="440"/>
        <v/>
      </c>
    </row>
    <row r="46894" spans="8:8">
      <c r="H46894" t="str">
        <f t="shared" si="440"/>
        <v/>
      </c>
    </row>
    <row r="46895" spans="8:8">
      <c r="H46895" t="str">
        <f t="shared" si="440"/>
        <v/>
      </c>
    </row>
    <row r="46896" spans="8:8">
      <c r="H46896" t="str">
        <f t="shared" si="440"/>
        <v/>
      </c>
    </row>
    <row r="46897" spans="8:8">
      <c r="H46897" t="str">
        <f t="shared" si="440"/>
        <v/>
      </c>
    </row>
    <row r="46898" spans="8:8">
      <c r="H46898" t="str">
        <f t="shared" si="440"/>
        <v/>
      </c>
    </row>
    <row r="46899" spans="8:8">
      <c r="H46899" t="str">
        <f t="shared" si="440"/>
        <v/>
      </c>
    </row>
    <row r="46900" spans="8:8">
      <c r="H46900" t="str">
        <f t="shared" si="440"/>
        <v/>
      </c>
    </row>
    <row r="46901" spans="8:8">
      <c r="H46901" t="str">
        <f t="shared" si="440"/>
        <v/>
      </c>
    </row>
    <row r="46902" spans="8:8">
      <c r="H46902" t="str">
        <f t="shared" si="440"/>
        <v/>
      </c>
    </row>
    <row r="46903" spans="8:8">
      <c r="H46903" t="str">
        <f t="shared" si="440"/>
        <v/>
      </c>
    </row>
    <row r="46904" spans="8:8">
      <c r="H46904" t="str">
        <f t="shared" si="440"/>
        <v/>
      </c>
    </row>
    <row r="46905" spans="8:8">
      <c r="H46905" t="str">
        <f t="shared" si="440"/>
        <v/>
      </c>
    </row>
    <row r="46906" spans="8:8">
      <c r="H46906" t="str">
        <f t="shared" si="440"/>
        <v/>
      </c>
    </row>
    <row r="46907" spans="8:8">
      <c r="H46907" t="str">
        <f t="shared" si="440"/>
        <v/>
      </c>
    </row>
    <row r="46908" spans="8:8">
      <c r="H46908" t="str">
        <f t="shared" si="440"/>
        <v/>
      </c>
    </row>
    <row r="46909" spans="8:8">
      <c r="H46909" t="str">
        <f t="shared" si="440"/>
        <v/>
      </c>
    </row>
    <row r="46910" spans="8:8">
      <c r="H46910" t="str">
        <f t="shared" si="440"/>
        <v/>
      </c>
    </row>
    <row r="46911" spans="8:8">
      <c r="H46911" t="str">
        <f t="shared" si="440"/>
        <v/>
      </c>
    </row>
    <row r="46912" spans="8:8">
      <c r="H46912" t="str">
        <f t="shared" si="440"/>
        <v/>
      </c>
    </row>
    <row r="46913" spans="8:8">
      <c r="H46913" t="str">
        <f t="shared" si="440"/>
        <v/>
      </c>
    </row>
    <row r="46914" spans="8:8">
      <c r="H46914" t="str">
        <f t="shared" si="440"/>
        <v/>
      </c>
    </row>
    <row r="46915" spans="8:8">
      <c r="H46915" t="str">
        <f t="shared" si="440"/>
        <v/>
      </c>
    </row>
    <row r="46916" spans="8:8">
      <c r="H46916" t="str">
        <f t="shared" si="440"/>
        <v/>
      </c>
    </row>
    <row r="46917" spans="8:8">
      <c r="H46917" t="str">
        <f t="shared" si="440"/>
        <v/>
      </c>
    </row>
    <row r="46918" spans="8:8">
      <c r="H46918" t="str">
        <f t="shared" si="440"/>
        <v/>
      </c>
    </row>
    <row r="46919" spans="8:8">
      <c r="H46919" t="str">
        <f t="shared" si="440"/>
        <v/>
      </c>
    </row>
    <row r="46920" spans="8:8">
      <c r="H46920" t="str">
        <f t="shared" si="440"/>
        <v/>
      </c>
    </row>
    <row r="46921" spans="8:8">
      <c r="H46921" t="str">
        <f t="shared" si="440"/>
        <v/>
      </c>
    </row>
    <row r="46922" spans="8:8">
      <c r="H46922" t="str">
        <f t="shared" si="440"/>
        <v/>
      </c>
    </row>
    <row r="46923" spans="8:8">
      <c r="H46923" t="str">
        <f t="shared" si="440"/>
        <v/>
      </c>
    </row>
    <row r="46924" spans="8:8">
      <c r="H46924" t="str">
        <f t="shared" si="440"/>
        <v/>
      </c>
    </row>
    <row r="46925" spans="8:8">
      <c r="H46925" t="str">
        <f t="shared" si="440"/>
        <v/>
      </c>
    </row>
    <row r="46926" spans="8:8">
      <c r="H46926" t="str">
        <f t="shared" si="440"/>
        <v/>
      </c>
    </row>
    <row r="46927" spans="8:8">
      <c r="H46927" t="str">
        <f t="shared" si="440"/>
        <v/>
      </c>
    </row>
    <row r="46928" spans="8:8">
      <c r="H46928" t="str">
        <f t="shared" si="440"/>
        <v/>
      </c>
    </row>
    <row r="46929" spans="8:8">
      <c r="H46929" t="str">
        <f t="shared" si="440"/>
        <v/>
      </c>
    </row>
    <row r="46930" spans="8:8">
      <c r="H46930" t="str">
        <f t="shared" si="440"/>
        <v/>
      </c>
    </row>
    <row r="46931" spans="8:8">
      <c r="H46931" t="str">
        <f t="shared" si="440"/>
        <v/>
      </c>
    </row>
    <row r="46932" spans="8:8">
      <c r="H46932" t="str">
        <f t="shared" si="440"/>
        <v/>
      </c>
    </row>
    <row r="46933" spans="8:8">
      <c r="H46933" t="str">
        <f t="shared" si="440"/>
        <v/>
      </c>
    </row>
    <row r="46934" spans="8:8">
      <c r="H46934" t="str">
        <f t="shared" si="440"/>
        <v/>
      </c>
    </row>
    <row r="46935" spans="8:8">
      <c r="H46935" t="str">
        <f t="shared" si="440"/>
        <v/>
      </c>
    </row>
    <row r="46936" spans="8:8">
      <c r="H46936" t="str">
        <f t="shared" si="440"/>
        <v/>
      </c>
    </row>
    <row r="46937" spans="8:8">
      <c r="H46937" t="str">
        <f t="shared" si="440"/>
        <v/>
      </c>
    </row>
    <row r="46938" spans="8:8">
      <c r="H46938" t="str">
        <f t="shared" si="440"/>
        <v/>
      </c>
    </row>
    <row r="46939" spans="8:8">
      <c r="H46939" t="str">
        <f t="shared" si="440"/>
        <v/>
      </c>
    </row>
    <row r="46940" spans="8:8">
      <c r="H46940" t="str">
        <f t="shared" si="440"/>
        <v/>
      </c>
    </row>
    <row r="46941" spans="8:8">
      <c r="H46941" t="str">
        <f t="shared" si="440"/>
        <v/>
      </c>
    </row>
    <row r="46942" spans="8:8">
      <c r="H46942" t="str">
        <f t="shared" si="440"/>
        <v/>
      </c>
    </row>
    <row r="46943" spans="8:8">
      <c r="H46943" t="str">
        <f t="shared" si="440"/>
        <v/>
      </c>
    </row>
    <row r="46944" spans="8:8">
      <c r="H46944" t="str">
        <f t="shared" si="440"/>
        <v/>
      </c>
    </row>
    <row r="46945" spans="8:8">
      <c r="H46945" t="str">
        <f t="shared" si="440"/>
        <v/>
      </c>
    </row>
    <row r="46946" spans="8:8">
      <c r="H46946" t="str">
        <f t="shared" ref="H46946:H47009" si="441">_xlfn.TEXTJOIN(", ", TRUE, G46946:G46946)</f>
        <v/>
      </c>
    </row>
    <row r="46947" spans="8:8">
      <c r="H46947" t="str">
        <f t="shared" si="441"/>
        <v/>
      </c>
    </row>
    <row r="46948" spans="8:8">
      <c r="H46948" t="str">
        <f t="shared" si="441"/>
        <v/>
      </c>
    </row>
    <row r="46949" spans="8:8">
      <c r="H46949" t="str">
        <f t="shared" si="441"/>
        <v/>
      </c>
    </row>
    <row r="46950" spans="8:8">
      <c r="H46950" t="str">
        <f t="shared" si="441"/>
        <v/>
      </c>
    </row>
    <row r="46951" spans="8:8">
      <c r="H46951" t="str">
        <f t="shared" si="441"/>
        <v/>
      </c>
    </row>
    <row r="46952" spans="8:8">
      <c r="H46952" t="str">
        <f t="shared" si="441"/>
        <v/>
      </c>
    </row>
    <row r="46953" spans="8:8">
      <c r="H46953" t="str">
        <f t="shared" si="441"/>
        <v/>
      </c>
    </row>
    <row r="46954" spans="8:8">
      <c r="H46954" t="str">
        <f t="shared" si="441"/>
        <v/>
      </c>
    </row>
    <row r="46955" spans="8:8">
      <c r="H46955" t="str">
        <f t="shared" si="441"/>
        <v/>
      </c>
    </row>
    <row r="46956" spans="8:8">
      <c r="H46956" t="str">
        <f t="shared" si="441"/>
        <v/>
      </c>
    </row>
    <row r="46957" spans="8:8">
      <c r="H46957" t="str">
        <f t="shared" si="441"/>
        <v/>
      </c>
    </row>
    <row r="46958" spans="8:8">
      <c r="H46958" t="str">
        <f t="shared" si="441"/>
        <v/>
      </c>
    </row>
    <row r="46959" spans="8:8">
      <c r="H46959" t="str">
        <f t="shared" si="441"/>
        <v/>
      </c>
    </row>
    <row r="46960" spans="8:8">
      <c r="H46960" t="str">
        <f t="shared" si="441"/>
        <v/>
      </c>
    </row>
    <row r="46961" spans="8:8">
      <c r="H46961" t="str">
        <f t="shared" si="441"/>
        <v/>
      </c>
    </row>
    <row r="46962" spans="8:8">
      <c r="H46962" t="str">
        <f t="shared" si="441"/>
        <v/>
      </c>
    </row>
    <row r="46963" spans="8:8">
      <c r="H46963" t="str">
        <f t="shared" si="441"/>
        <v/>
      </c>
    </row>
    <row r="46964" spans="8:8">
      <c r="H46964" t="str">
        <f t="shared" si="441"/>
        <v/>
      </c>
    </row>
    <row r="46965" spans="8:8">
      <c r="H46965" t="str">
        <f t="shared" si="441"/>
        <v/>
      </c>
    </row>
    <row r="46966" spans="8:8">
      <c r="H46966" t="str">
        <f t="shared" si="441"/>
        <v/>
      </c>
    </row>
    <row r="46967" spans="8:8">
      <c r="H46967" t="str">
        <f t="shared" si="441"/>
        <v/>
      </c>
    </row>
    <row r="46968" spans="8:8">
      <c r="H46968" t="str">
        <f t="shared" si="441"/>
        <v/>
      </c>
    </row>
    <row r="46969" spans="8:8">
      <c r="H46969" t="str">
        <f t="shared" si="441"/>
        <v/>
      </c>
    </row>
    <row r="46970" spans="8:8">
      <c r="H46970" t="str">
        <f t="shared" si="441"/>
        <v/>
      </c>
    </row>
    <row r="46971" spans="8:8">
      <c r="H46971" t="str">
        <f t="shared" si="441"/>
        <v/>
      </c>
    </row>
    <row r="46972" spans="8:8">
      <c r="H46972" t="str">
        <f t="shared" si="441"/>
        <v/>
      </c>
    </row>
    <row r="46973" spans="8:8">
      <c r="H46973" t="str">
        <f t="shared" si="441"/>
        <v/>
      </c>
    </row>
    <row r="46974" spans="8:8">
      <c r="H46974" t="str">
        <f t="shared" si="441"/>
        <v/>
      </c>
    </row>
    <row r="46975" spans="8:8">
      <c r="H46975" t="str">
        <f t="shared" si="441"/>
        <v/>
      </c>
    </row>
    <row r="46976" spans="8:8">
      <c r="H46976" t="str">
        <f t="shared" si="441"/>
        <v/>
      </c>
    </row>
    <row r="46977" spans="8:8">
      <c r="H46977" t="str">
        <f t="shared" si="441"/>
        <v/>
      </c>
    </row>
    <row r="46978" spans="8:8">
      <c r="H46978" t="str">
        <f t="shared" si="441"/>
        <v/>
      </c>
    </row>
    <row r="46979" spans="8:8">
      <c r="H46979" t="str">
        <f t="shared" si="441"/>
        <v/>
      </c>
    </row>
    <row r="46980" spans="8:8">
      <c r="H46980" t="str">
        <f t="shared" si="441"/>
        <v/>
      </c>
    </row>
    <row r="46981" spans="8:8">
      <c r="H46981" t="str">
        <f t="shared" si="441"/>
        <v/>
      </c>
    </row>
    <row r="46982" spans="8:8">
      <c r="H46982" t="str">
        <f t="shared" si="441"/>
        <v/>
      </c>
    </row>
    <row r="46983" spans="8:8">
      <c r="H46983" t="str">
        <f t="shared" si="441"/>
        <v/>
      </c>
    </row>
    <row r="46984" spans="8:8">
      <c r="H46984" t="str">
        <f t="shared" si="441"/>
        <v/>
      </c>
    </row>
    <row r="46985" spans="8:8">
      <c r="H46985" t="str">
        <f t="shared" si="441"/>
        <v/>
      </c>
    </row>
    <row r="46986" spans="8:8">
      <c r="H46986" t="str">
        <f t="shared" si="441"/>
        <v/>
      </c>
    </row>
    <row r="46987" spans="8:8">
      <c r="H46987" t="str">
        <f t="shared" si="441"/>
        <v/>
      </c>
    </row>
    <row r="46988" spans="8:8">
      <c r="H46988" t="str">
        <f t="shared" si="441"/>
        <v/>
      </c>
    </row>
    <row r="46989" spans="8:8">
      <c r="H46989" t="str">
        <f t="shared" si="441"/>
        <v/>
      </c>
    </row>
    <row r="46990" spans="8:8">
      <c r="H46990" t="str">
        <f t="shared" si="441"/>
        <v/>
      </c>
    </row>
    <row r="46991" spans="8:8">
      <c r="H46991" t="str">
        <f t="shared" si="441"/>
        <v/>
      </c>
    </row>
    <row r="46992" spans="8:8">
      <c r="H46992" t="str">
        <f t="shared" si="441"/>
        <v/>
      </c>
    </row>
    <row r="46993" spans="8:8">
      <c r="H46993" t="str">
        <f t="shared" si="441"/>
        <v/>
      </c>
    </row>
    <row r="46994" spans="8:8">
      <c r="H46994" t="str">
        <f t="shared" si="441"/>
        <v/>
      </c>
    </row>
    <row r="46995" spans="8:8">
      <c r="H46995" t="str">
        <f t="shared" si="441"/>
        <v/>
      </c>
    </row>
    <row r="46996" spans="8:8">
      <c r="H46996" t="str">
        <f t="shared" si="441"/>
        <v/>
      </c>
    </row>
    <row r="46997" spans="8:8">
      <c r="H46997" t="str">
        <f t="shared" si="441"/>
        <v/>
      </c>
    </row>
    <row r="46998" spans="8:8">
      <c r="H46998" t="str">
        <f t="shared" si="441"/>
        <v/>
      </c>
    </row>
    <row r="46999" spans="8:8">
      <c r="H46999" t="str">
        <f t="shared" si="441"/>
        <v/>
      </c>
    </row>
    <row r="47000" spans="8:8">
      <c r="H47000" t="str">
        <f t="shared" si="441"/>
        <v/>
      </c>
    </row>
    <row r="47001" spans="8:8">
      <c r="H47001" t="str">
        <f t="shared" si="441"/>
        <v/>
      </c>
    </row>
    <row r="47002" spans="8:8">
      <c r="H47002" t="str">
        <f t="shared" si="441"/>
        <v/>
      </c>
    </row>
    <row r="47003" spans="8:8">
      <c r="H47003" t="str">
        <f t="shared" si="441"/>
        <v/>
      </c>
    </row>
    <row r="47004" spans="8:8">
      <c r="H47004" t="str">
        <f t="shared" si="441"/>
        <v/>
      </c>
    </row>
    <row r="47005" spans="8:8">
      <c r="H47005" t="str">
        <f t="shared" si="441"/>
        <v/>
      </c>
    </row>
    <row r="47006" spans="8:8">
      <c r="H47006" t="str">
        <f t="shared" si="441"/>
        <v/>
      </c>
    </row>
    <row r="47007" spans="8:8">
      <c r="H47007" t="str">
        <f t="shared" si="441"/>
        <v/>
      </c>
    </row>
    <row r="47008" spans="8:8">
      <c r="H47008" t="str">
        <f t="shared" si="441"/>
        <v/>
      </c>
    </row>
    <row r="47009" spans="8:8">
      <c r="H47009" t="str">
        <f t="shared" si="441"/>
        <v/>
      </c>
    </row>
    <row r="47010" spans="8:8">
      <c r="H47010" t="str">
        <f t="shared" ref="H47010:H47073" si="442">_xlfn.TEXTJOIN(", ", TRUE, G47010:G47010)</f>
        <v/>
      </c>
    </row>
    <row r="47011" spans="8:8">
      <c r="H47011" t="str">
        <f t="shared" si="442"/>
        <v/>
      </c>
    </row>
    <row r="47012" spans="8:8">
      <c r="H47012" t="str">
        <f t="shared" si="442"/>
        <v/>
      </c>
    </row>
    <row r="47013" spans="8:8">
      <c r="H47013" t="str">
        <f t="shared" si="442"/>
        <v/>
      </c>
    </row>
    <row r="47014" spans="8:8">
      <c r="H47014" t="str">
        <f t="shared" si="442"/>
        <v/>
      </c>
    </row>
    <row r="47015" spans="8:8">
      <c r="H47015" t="str">
        <f t="shared" si="442"/>
        <v/>
      </c>
    </row>
    <row r="47016" spans="8:8">
      <c r="H47016" t="str">
        <f t="shared" si="442"/>
        <v/>
      </c>
    </row>
    <row r="47017" spans="8:8">
      <c r="H47017" t="str">
        <f t="shared" si="442"/>
        <v/>
      </c>
    </row>
    <row r="47018" spans="8:8">
      <c r="H47018" t="str">
        <f t="shared" si="442"/>
        <v/>
      </c>
    </row>
    <row r="47019" spans="8:8">
      <c r="H47019" t="str">
        <f t="shared" si="442"/>
        <v/>
      </c>
    </row>
    <row r="47020" spans="8:8">
      <c r="H47020" t="str">
        <f t="shared" si="442"/>
        <v/>
      </c>
    </row>
    <row r="47021" spans="8:8">
      <c r="H47021" t="str">
        <f t="shared" si="442"/>
        <v/>
      </c>
    </row>
    <row r="47022" spans="8:8">
      <c r="H47022" t="str">
        <f t="shared" si="442"/>
        <v/>
      </c>
    </row>
    <row r="47023" spans="8:8">
      <c r="H47023" t="str">
        <f t="shared" si="442"/>
        <v/>
      </c>
    </row>
    <row r="47024" spans="8:8">
      <c r="H47024" t="str">
        <f t="shared" si="442"/>
        <v/>
      </c>
    </row>
    <row r="47025" spans="8:8">
      <c r="H47025" t="str">
        <f t="shared" si="442"/>
        <v/>
      </c>
    </row>
    <row r="47026" spans="8:8">
      <c r="H47026" t="str">
        <f t="shared" si="442"/>
        <v/>
      </c>
    </row>
    <row r="47027" spans="8:8">
      <c r="H47027" t="str">
        <f t="shared" si="442"/>
        <v/>
      </c>
    </row>
    <row r="47028" spans="8:8">
      <c r="H47028" t="str">
        <f t="shared" si="442"/>
        <v/>
      </c>
    </row>
    <row r="47029" spans="8:8">
      <c r="H47029" t="str">
        <f t="shared" si="442"/>
        <v/>
      </c>
    </row>
    <row r="47030" spans="8:8">
      <c r="H47030" t="str">
        <f t="shared" si="442"/>
        <v/>
      </c>
    </row>
    <row r="47031" spans="8:8">
      <c r="H47031" t="str">
        <f t="shared" si="442"/>
        <v/>
      </c>
    </row>
    <row r="47032" spans="8:8">
      <c r="H47032" t="str">
        <f t="shared" si="442"/>
        <v/>
      </c>
    </row>
    <row r="47033" spans="8:8">
      <c r="H47033" t="str">
        <f t="shared" si="442"/>
        <v/>
      </c>
    </row>
    <row r="47034" spans="8:8">
      <c r="H47034" t="str">
        <f t="shared" si="442"/>
        <v/>
      </c>
    </row>
    <row r="47035" spans="8:8">
      <c r="H47035" t="str">
        <f t="shared" si="442"/>
        <v/>
      </c>
    </row>
    <row r="47036" spans="8:8">
      <c r="H47036" t="str">
        <f t="shared" si="442"/>
        <v/>
      </c>
    </row>
    <row r="47037" spans="8:8">
      <c r="H47037" t="str">
        <f t="shared" si="442"/>
        <v/>
      </c>
    </row>
    <row r="47038" spans="8:8">
      <c r="H47038" t="str">
        <f t="shared" si="442"/>
        <v/>
      </c>
    </row>
    <row r="47039" spans="8:8">
      <c r="H47039" t="str">
        <f t="shared" si="442"/>
        <v/>
      </c>
    </row>
    <row r="47040" spans="8:8">
      <c r="H47040" t="str">
        <f t="shared" si="442"/>
        <v/>
      </c>
    </row>
    <row r="47041" spans="8:8">
      <c r="H47041" t="str">
        <f t="shared" si="442"/>
        <v/>
      </c>
    </row>
    <row r="47042" spans="8:8">
      <c r="H47042" t="str">
        <f t="shared" si="442"/>
        <v/>
      </c>
    </row>
    <row r="47043" spans="8:8">
      <c r="H47043" t="str">
        <f t="shared" si="442"/>
        <v/>
      </c>
    </row>
    <row r="47044" spans="8:8">
      <c r="H47044" t="str">
        <f t="shared" si="442"/>
        <v/>
      </c>
    </row>
    <row r="47045" spans="8:8">
      <c r="H47045" t="str">
        <f t="shared" si="442"/>
        <v/>
      </c>
    </row>
    <row r="47046" spans="8:8">
      <c r="H47046" t="str">
        <f t="shared" si="442"/>
        <v/>
      </c>
    </row>
    <row r="47047" spans="8:8">
      <c r="H47047" t="str">
        <f t="shared" si="442"/>
        <v/>
      </c>
    </row>
    <row r="47048" spans="8:8">
      <c r="H47048" t="str">
        <f t="shared" si="442"/>
        <v/>
      </c>
    </row>
    <row r="47049" spans="8:8">
      <c r="H47049" t="str">
        <f t="shared" si="442"/>
        <v/>
      </c>
    </row>
    <row r="47050" spans="8:8">
      <c r="H47050" t="str">
        <f t="shared" si="442"/>
        <v/>
      </c>
    </row>
    <row r="47051" spans="8:8">
      <c r="H47051" t="str">
        <f t="shared" si="442"/>
        <v/>
      </c>
    </row>
    <row r="47052" spans="8:8">
      <c r="H47052" t="str">
        <f t="shared" si="442"/>
        <v/>
      </c>
    </row>
    <row r="47053" spans="8:8">
      <c r="H47053" t="str">
        <f t="shared" si="442"/>
        <v/>
      </c>
    </row>
    <row r="47054" spans="8:8">
      <c r="H47054" t="str">
        <f t="shared" si="442"/>
        <v/>
      </c>
    </row>
    <row r="47055" spans="8:8">
      <c r="H47055" t="str">
        <f t="shared" si="442"/>
        <v/>
      </c>
    </row>
    <row r="47056" spans="8:8">
      <c r="H47056" t="str">
        <f t="shared" si="442"/>
        <v/>
      </c>
    </row>
    <row r="47057" spans="8:8">
      <c r="H47057" t="str">
        <f t="shared" si="442"/>
        <v/>
      </c>
    </row>
    <row r="47058" spans="8:8">
      <c r="H47058" t="str">
        <f t="shared" si="442"/>
        <v/>
      </c>
    </row>
    <row r="47059" spans="8:8">
      <c r="H47059" t="str">
        <f t="shared" si="442"/>
        <v/>
      </c>
    </row>
    <row r="47060" spans="8:8">
      <c r="H47060" t="str">
        <f t="shared" si="442"/>
        <v/>
      </c>
    </row>
    <row r="47061" spans="8:8">
      <c r="H47061" t="str">
        <f t="shared" si="442"/>
        <v/>
      </c>
    </row>
    <row r="47062" spans="8:8">
      <c r="H47062" t="str">
        <f t="shared" si="442"/>
        <v/>
      </c>
    </row>
    <row r="47063" spans="8:8">
      <c r="H47063" t="str">
        <f t="shared" si="442"/>
        <v/>
      </c>
    </row>
    <row r="47064" spans="8:8">
      <c r="H47064" t="str">
        <f t="shared" si="442"/>
        <v/>
      </c>
    </row>
    <row r="47065" spans="8:8">
      <c r="H47065" t="str">
        <f t="shared" si="442"/>
        <v/>
      </c>
    </row>
    <row r="47066" spans="8:8">
      <c r="H47066" t="str">
        <f t="shared" si="442"/>
        <v/>
      </c>
    </row>
    <row r="47067" spans="8:8">
      <c r="H47067" t="str">
        <f t="shared" si="442"/>
        <v/>
      </c>
    </row>
    <row r="47068" spans="8:8">
      <c r="H47068" t="str">
        <f t="shared" si="442"/>
        <v/>
      </c>
    </row>
    <row r="47069" spans="8:8">
      <c r="H47069" t="str">
        <f t="shared" si="442"/>
        <v/>
      </c>
    </row>
    <row r="47070" spans="8:8">
      <c r="H47070" t="str">
        <f t="shared" si="442"/>
        <v/>
      </c>
    </row>
    <row r="47071" spans="8:8">
      <c r="H47071" t="str">
        <f t="shared" si="442"/>
        <v/>
      </c>
    </row>
    <row r="47072" spans="8:8">
      <c r="H47072" t="str">
        <f t="shared" si="442"/>
        <v/>
      </c>
    </row>
    <row r="47073" spans="8:8">
      <c r="H47073" t="str">
        <f t="shared" si="442"/>
        <v/>
      </c>
    </row>
    <row r="47074" spans="8:8">
      <c r="H47074" t="str">
        <f t="shared" ref="H47074:H47137" si="443">_xlfn.TEXTJOIN(", ", TRUE, G47074:G47074)</f>
        <v/>
      </c>
    </row>
    <row r="47075" spans="8:8">
      <c r="H47075" t="str">
        <f t="shared" si="443"/>
        <v/>
      </c>
    </row>
    <row r="47076" spans="8:8">
      <c r="H47076" t="str">
        <f t="shared" si="443"/>
        <v/>
      </c>
    </row>
    <row r="47077" spans="8:8">
      <c r="H47077" t="str">
        <f t="shared" si="443"/>
        <v/>
      </c>
    </row>
    <row r="47078" spans="8:8">
      <c r="H47078" t="str">
        <f t="shared" si="443"/>
        <v/>
      </c>
    </row>
    <row r="47079" spans="8:8">
      <c r="H47079" t="str">
        <f t="shared" si="443"/>
        <v/>
      </c>
    </row>
    <row r="47080" spans="8:8">
      <c r="H47080" t="str">
        <f t="shared" si="443"/>
        <v/>
      </c>
    </row>
    <row r="47081" spans="8:8">
      <c r="H47081" t="str">
        <f t="shared" si="443"/>
        <v/>
      </c>
    </row>
    <row r="47082" spans="8:8">
      <c r="H47082" t="str">
        <f t="shared" si="443"/>
        <v/>
      </c>
    </row>
    <row r="47083" spans="8:8">
      <c r="H47083" t="str">
        <f t="shared" si="443"/>
        <v/>
      </c>
    </row>
    <row r="47084" spans="8:8">
      <c r="H47084" t="str">
        <f t="shared" si="443"/>
        <v/>
      </c>
    </row>
    <row r="47085" spans="8:8">
      <c r="H47085" t="str">
        <f t="shared" si="443"/>
        <v/>
      </c>
    </row>
    <row r="47086" spans="8:8">
      <c r="H47086" t="str">
        <f t="shared" si="443"/>
        <v/>
      </c>
    </row>
    <row r="47087" spans="8:8">
      <c r="H47087" t="str">
        <f t="shared" si="443"/>
        <v/>
      </c>
    </row>
    <row r="47088" spans="8:8">
      <c r="H47088" t="str">
        <f t="shared" si="443"/>
        <v/>
      </c>
    </row>
    <row r="47089" spans="8:8">
      <c r="H47089" t="str">
        <f t="shared" si="443"/>
        <v/>
      </c>
    </row>
    <row r="47090" spans="8:8">
      <c r="H47090" t="str">
        <f t="shared" si="443"/>
        <v/>
      </c>
    </row>
    <row r="47091" spans="8:8">
      <c r="H47091" t="str">
        <f t="shared" si="443"/>
        <v/>
      </c>
    </row>
    <row r="47092" spans="8:8">
      <c r="H47092" t="str">
        <f t="shared" si="443"/>
        <v/>
      </c>
    </row>
    <row r="47093" spans="8:8">
      <c r="H47093" t="str">
        <f t="shared" si="443"/>
        <v/>
      </c>
    </row>
    <row r="47094" spans="8:8">
      <c r="H47094" t="str">
        <f t="shared" si="443"/>
        <v/>
      </c>
    </row>
    <row r="47095" spans="8:8">
      <c r="H47095" t="str">
        <f t="shared" si="443"/>
        <v/>
      </c>
    </row>
    <row r="47096" spans="8:8">
      <c r="H47096" t="str">
        <f t="shared" si="443"/>
        <v/>
      </c>
    </row>
    <row r="47097" spans="8:8">
      <c r="H47097" t="str">
        <f t="shared" si="443"/>
        <v/>
      </c>
    </row>
    <row r="47098" spans="8:8">
      <c r="H47098" t="str">
        <f t="shared" si="443"/>
        <v/>
      </c>
    </row>
    <row r="47099" spans="8:8">
      <c r="H47099" t="str">
        <f t="shared" si="443"/>
        <v/>
      </c>
    </row>
    <row r="47100" spans="8:8">
      <c r="H47100" t="str">
        <f t="shared" si="443"/>
        <v/>
      </c>
    </row>
    <row r="47101" spans="8:8">
      <c r="H47101" t="str">
        <f t="shared" si="443"/>
        <v/>
      </c>
    </row>
    <row r="47102" spans="8:8">
      <c r="H47102" t="str">
        <f t="shared" si="443"/>
        <v/>
      </c>
    </row>
    <row r="47103" spans="8:8">
      <c r="H47103" t="str">
        <f t="shared" si="443"/>
        <v/>
      </c>
    </row>
    <row r="47104" spans="8:8">
      <c r="H47104" t="str">
        <f t="shared" si="443"/>
        <v/>
      </c>
    </row>
    <row r="47105" spans="8:8">
      <c r="H47105" t="str">
        <f t="shared" si="443"/>
        <v/>
      </c>
    </row>
    <row r="47106" spans="8:8">
      <c r="H47106" t="str">
        <f t="shared" si="443"/>
        <v/>
      </c>
    </row>
    <row r="47107" spans="8:8">
      <c r="H47107" t="str">
        <f t="shared" si="443"/>
        <v/>
      </c>
    </row>
    <row r="47108" spans="8:8">
      <c r="H47108" t="str">
        <f t="shared" si="443"/>
        <v/>
      </c>
    </row>
    <row r="47109" spans="8:8">
      <c r="H47109" t="str">
        <f t="shared" si="443"/>
        <v/>
      </c>
    </row>
    <row r="47110" spans="8:8">
      <c r="H47110" t="str">
        <f t="shared" si="443"/>
        <v/>
      </c>
    </row>
    <row r="47111" spans="8:8">
      <c r="H47111" t="str">
        <f t="shared" si="443"/>
        <v/>
      </c>
    </row>
    <row r="47112" spans="8:8">
      <c r="H47112" t="str">
        <f t="shared" si="443"/>
        <v/>
      </c>
    </row>
    <row r="47113" spans="8:8">
      <c r="H47113" t="str">
        <f t="shared" si="443"/>
        <v/>
      </c>
    </row>
    <row r="47114" spans="8:8">
      <c r="H47114" t="str">
        <f t="shared" si="443"/>
        <v/>
      </c>
    </row>
    <row r="47115" spans="8:8">
      <c r="H47115" t="str">
        <f t="shared" si="443"/>
        <v/>
      </c>
    </row>
    <row r="47116" spans="8:8">
      <c r="H47116" t="str">
        <f t="shared" si="443"/>
        <v/>
      </c>
    </row>
    <row r="47117" spans="8:8">
      <c r="H47117" t="str">
        <f t="shared" si="443"/>
        <v/>
      </c>
    </row>
    <row r="47118" spans="8:8">
      <c r="H47118" t="str">
        <f t="shared" si="443"/>
        <v/>
      </c>
    </row>
    <row r="47119" spans="8:8">
      <c r="H47119" t="str">
        <f t="shared" si="443"/>
        <v/>
      </c>
    </row>
    <row r="47120" spans="8:8">
      <c r="H47120" t="str">
        <f t="shared" si="443"/>
        <v/>
      </c>
    </row>
    <row r="47121" spans="8:8">
      <c r="H47121" t="str">
        <f t="shared" si="443"/>
        <v/>
      </c>
    </row>
    <row r="47122" spans="8:8">
      <c r="H47122" t="str">
        <f t="shared" si="443"/>
        <v/>
      </c>
    </row>
    <row r="47123" spans="8:8">
      <c r="H47123" t="str">
        <f t="shared" si="443"/>
        <v/>
      </c>
    </row>
    <row r="47124" spans="8:8">
      <c r="H47124" t="str">
        <f t="shared" si="443"/>
        <v/>
      </c>
    </row>
    <row r="47125" spans="8:8">
      <c r="H47125" t="str">
        <f t="shared" si="443"/>
        <v/>
      </c>
    </row>
    <row r="47126" spans="8:8">
      <c r="H47126" t="str">
        <f t="shared" si="443"/>
        <v/>
      </c>
    </row>
    <row r="47127" spans="8:8">
      <c r="H47127" t="str">
        <f t="shared" si="443"/>
        <v/>
      </c>
    </row>
    <row r="47128" spans="8:8">
      <c r="H47128" t="str">
        <f t="shared" si="443"/>
        <v/>
      </c>
    </row>
    <row r="47129" spans="8:8">
      <c r="H47129" t="str">
        <f t="shared" si="443"/>
        <v/>
      </c>
    </row>
    <row r="47130" spans="8:8">
      <c r="H47130" t="str">
        <f t="shared" si="443"/>
        <v/>
      </c>
    </row>
    <row r="47131" spans="8:8">
      <c r="H47131" t="str">
        <f t="shared" si="443"/>
        <v/>
      </c>
    </row>
    <row r="47132" spans="8:8">
      <c r="H47132" t="str">
        <f t="shared" si="443"/>
        <v/>
      </c>
    </row>
    <row r="47133" spans="8:8">
      <c r="H47133" t="str">
        <f t="shared" si="443"/>
        <v/>
      </c>
    </row>
    <row r="47134" spans="8:8">
      <c r="H47134" t="str">
        <f t="shared" si="443"/>
        <v/>
      </c>
    </row>
    <row r="47135" spans="8:8">
      <c r="H47135" t="str">
        <f t="shared" si="443"/>
        <v/>
      </c>
    </row>
    <row r="47136" spans="8:8">
      <c r="H47136" t="str">
        <f t="shared" si="443"/>
        <v/>
      </c>
    </row>
    <row r="47137" spans="8:8">
      <c r="H47137" t="str">
        <f t="shared" si="443"/>
        <v/>
      </c>
    </row>
    <row r="47138" spans="8:8">
      <c r="H47138" t="str">
        <f t="shared" ref="H47138:H47201" si="444">_xlfn.TEXTJOIN(", ", TRUE, G47138:G47138)</f>
        <v/>
      </c>
    </row>
    <row r="47139" spans="8:8">
      <c r="H47139" t="str">
        <f t="shared" si="444"/>
        <v/>
      </c>
    </row>
    <row r="47140" spans="8:8">
      <c r="H47140" t="str">
        <f t="shared" si="444"/>
        <v/>
      </c>
    </row>
    <row r="47141" spans="8:8">
      <c r="H47141" t="str">
        <f t="shared" si="444"/>
        <v/>
      </c>
    </row>
    <row r="47142" spans="8:8">
      <c r="H47142" t="str">
        <f t="shared" si="444"/>
        <v/>
      </c>
    </row>
    <row r="47143" spans="8:8">
      <c r="H47143" t="str">
        <f t="shared" si="444"/>
        <v/>
      </c>
    </row>
    <row r="47144" spans="8:8">
      <c r="H47144" t="str">
        <f t="shared" si="444"/>
        <v/>
      </c>
    </row>
    <row r="47145" spans="8:8">
      <c r="H47145" t="str">
        <f t="shared" si="444"/>
        <v/>
      </c>
    </row>
    <row r="47146" spans="8:8">
      <c r="H47146" t="str">
        <f t="shared" si="444"/>
        <v/>
      </c>
    </row>
    <row r="47147" spans="8:8">
      <c r="H47147" t="str">
        <f t="shared" si="444"/>
        <v/>
      </c>
    </row>
    <row r="47148" spans="8:8">
      <c r="H47148" t="str">
        <f t="shared" si="444"/>
        <v/>
      </c>
    </row>
    <row r="47149" spans="8:8">
      <c r="H47149" t="str">
        <f t="shared" si="444"/>
        <v/>
      </c>
    </row>
    <row r="47150" spans="8:8">
      <c r="H47150" t="str">
        <f t="shared" si="444"/>
        <v/>
      </c>
    </row>
    <row r="47151" spans="8:8">
      <c r="H47151" t="str">
        <f t="shared" si="444"/>
        <v/>
      </c>
    </row>
    <row r="47152" spans="8:8">
      <c r="H47152" t="str">
        <f t="shared" si="444"/>
        <v/>
      </c>
    </row>
    <row r="47153" spans="8:8">
      <c r="H47153" t="str">
        <f t="shared" si="444"/>
        <v/>
      </c>
    </row>
    <row r="47154" spans="8:8">
      <c r="H47154" t="str">
        <f t="shared" si="444"/>
        <v/>
      </c>
    </row>
    <row r="47155" spans="8:8">
      <c r="H47155" t="str">
        <f t="shared" si="444"/>
        <v/>
      </c>
    </row>
    <row r="47156" spans="8:8">
      <c r="H47156" t="str">
        <f t="shared" si="444"/>
        <v/>
      </c>
    </row>
    <row r="47157" spans="8:8">
      <c r="H47157" t="str">
        <f t="shared" si="444"/>
        <v/>
      </c>
    </row>
    <row r="47158" spans="8:8">
      <c r="H47158" t="str">
        <f t="shared" si="444"/>
        <v/>
      </c>
    </row>
    <row r="47159" spans="8:8">
      <c r="H47159" t="str">
        <f t="shared" si="444"/>
        <v/>
      </c>
    </row>
    <row r="47160" spans="8:8">
      <c r="H47160" t="str">
        <f t="shared" si="444"/>
        <v/>
      </c>
    </row>
    <row r="47161" spans="8:8">
      <c r="H47161" t="str">
        <f t="shared" si="444"/>
        <v/>
      </c>
    </row>
    <row r="47162" spans="8:8">
      <c r="H47162" t="str">
        <f t="shared" si="444"/>
        <v/>
      </c>
    </row>
    <row r="47163" spans="8:8">
      <c r="H47163" t="str">
        <f t="shared" si="444"/>
        <v/>
      </c>
    </row>
    <row r="47164" spans="8:8">
      <c r="H47164" t="str">
        <f t="shared" si="444"/>
        <v/>
      </c>
    </row>
    <row r="47165" spans="8:8">
      <c r="H47165" t="str">
        <f t="shared" si="444"/>
        <v/>
      </c>
    </row>
    <row r="47166" spans="8:8">
      <c r="H47166" t="str">
        <f t="shared" si="444"/>
        <v/>
      </c>
    </row>
    <row r="47167" spans="8:8">
      <c r="H47167" t="str">
        <f t="shared" si="444"/>
        <v/>
      </c>
    </row>
    <row r="47168" spans="8:8">
      <c r="H47168" t="str">
        <f t="shared" si="444"/>
        <v/>
      </c>
    </row>
    <row r="47169" spans="8:8">
      <c r="H47169" t="str">
        <f t="shared" si="444"/>
        <v/>
      </c>
    </row>
    <row r="47170" spans="8:8">
      <c r="H47170" t="str">
        <f t="shared" si="444"/>
        <v/>
      </c>
    </row>
    <row r="47171" spans="8:8">
      <c r="H47171" t="str">
        <f t="shared" si="444"/>
        <v/>
      </c>
    </row>
    <row r="47172" spans="8:8">
      <c r="H47172" t="str">
        <f t="shared" si="444"/>
        <v/>
      </c>
    </row>
    <row r="47173" spans="8:8">
      <c r="H47173" t="str">
        <f t="shared" si="444"/>
        <v/>
      </c>
    </row>
    <row r="47174" spans="8:8">
      <c r="H47174" t="str">
        <f t="shared" si="444"/>
        <v/>
      </c>
    </row>
    <row r="47175" spans="8:8">
      <c r="H47175" t="str">
        <f t="shared" si="444"/>
        <v/>
      </c>
    </row>
    <row r="47176" spans="8:8">
      <c r="H47176" t="str">
        <f t="shared" si="444"/>
        <v/>
      </c>
    </row>
    <row r="47177" spans="8:8">
      <c r="H47177" t="str">
        <f t="shared" si="444"/>
        <v/>
      </c>
    </row>
    <row r="47178" spans="8:8">
      <c r="H47178" t="str">
        <f t="shared" si="444"/>
        <v/>
      </c>
    </row>
    <row r="47179" spans="8:8">
      <c r="H47179" t="str">
        <f t="shared" si="444"/>
        <v/>
      </c>
    </row>
    <row r="47180" spans="8:8">
      <c r="H47180" t="str">
        <f t="shared" si="444"/>
        <v/>
      </c>
    </row>
    <row r="47181" spans="8:8">
      <c r="H47181" t="str">
        <f t="shared" si="444"/>
        <v/>
      </c>
    </row>
    <row r="47182" spans="8:8">
      <c r="H47182" t="str">
        <f t="shared" si="444"/>
        <v/>
      </c>
    </row>
    <row r="47183" spans="8:8">
      <c r="H47183" t="str">
        <f t="shared" si="444"/>
        <v/>
      </c>
    </row>
    <row r="47184" spans="8:8">
      <c r="H47184" t="str">
        <f t="shared" si="444"/>
        <v/>
      </c>
    </row>
    <row r="47185" spans="8:8">
      <c r="H47185" t="str">
        <f t="shared" si="444"/>
        <v/>
      </c>
    </row>
    <row r="47186" spans="8:8">
      <c r="H47186" t="str">
        <f t="shared" si="444"/>
        <v/>
      </c>
    </row>
    <row r="47187" spans="8:8">
      <c r="H47187" t="str">
        <f t="shared" si="444"/>
        <v/>
      </c>
    </row>
    <row r="47188" spans="8:8">
      <c r="H47188" t="str">
        <f t="shared" si="444"/>
        <v/>
      </c>
    </row>
    <row r="47189" spans="8:8">
      <c r="H47189" t="str">
        <f t="shared" si="444"/>
        <v/>
      </c>
    </row>
    <row r="47190" spans="8:8">
      <c r="H47190" t="str">
        <f t="shared" si="444"/>
        <v/>
      </c>
    </row>
    <row r="47191" spans="8:8">
      <c r="H47191" t="str">
        <f t="shared" si="444"/>
        <v/>
      </c>
    </row>
    <row r="47192" spans="8:8">
      <c r="H47192" t="str">
        <f t="shared" si="444"/>
        <v/>
      </c>
    </row>
    <row r="47193" spans="8:8">
      <c r="H47193" t="str">
        <f t="shared" si="444"/>
        <v/>
      </c>
    </row>
    <row r="47194" spans="8:8">
      <c r="H47194" t="str">
        <f t="shared" si="444"/>
        <v/>
      </c>
    </row>
    <row r="47195" spans="8:8">
      <c r="H47195" t="str">
        <f t="shared" si="444"/>
        <v/>
      </c>
    </row>
    <row r="47196" spans="8:8">
      <c r="H47196" t="str">
        <f t="shared" si="444"/>
        <v/>
      </c>
    </row>
    <row r="47197" spans="8:8">
      <c r="H47197" t="str">
        <f t="shared" si="444"/>
        <v/>
      </c>
    </row>
    <row r="47198" spans="8:8">
      <c r="H47198" t="str">
        <f t="shared" si="444"/>
        <v/>
      </c>
    </row>
    <row r="47199" spans="8:8">
      <c r="H47199" t="str">
        <f t="shared" si="444"/>
        <v/>
      </c>
    </row>
    <row r="47200" spans="8:8">
      <c r="H47200" t="str">
        <f t="shared" si="444"/>
        <v/>
      </c>
    </row>
    <row r="47201" spans="8:8">
      <c r="H47201" t="str">
        <f t="shared" si="444"/>
        <v/>
      </c>
    </row>
    <row r="47202" spans="8:8">
      <c r="H47202" t="str">
        <f t="shared" ref="H47202:H47265" si="445">_xlfn.TEXTJOIN(", ", TRUE, G47202:G47202)</f>
        <v/>
      </c>
    </row>
    <row r="47203" spans="8:8">
      <c r="H47203" t="str">
        <f t="shared" si="445"/>
        <v/>
      </c>
    </row>
    <row r="47204" spans="8:8">
      <c r="H47204" t="str">
        <f t="shared" si="445"/>
        <v/>
      </c>
    </row>
    <row r="47205" spans="8:8">
      <c r="H47205" t="str">
        <f t="shared" si="445"/>
        <v/>
      </c>
    </row>
    <row r="47206" spans="8:8">
      <c r="H47206" t="str">
        <f t="shared" si="445"/>
        <v/>
      </c>
    </row>
    <row r="47207" spans="8:8">
      <c r="H47207" t="str">
        <f t="shared" si="445"/>
        <v/>
      </c>
    </row>
    <row r="47208" spans="8:8">
      <c r="H47208" t="str">
        <f t="shared" si="445"/>
        <v/>
      </c>
    </row>
    <row r="47209" spans="8:8">
      <c r="H47209" t="str">
        <f t="shared" si="445"/>
        <v/>
      </c>
    </row>
    <row r="47210" spans="8:8">
      <c r="H47210" t="str">
        <f t="shared" si="445"/>
        <v/>
      </c>
    </row>
    <row r="47211" spans="8:8">
      <c r="H47211" t="str">
        <f t="shared" si="445"/>
        <v/>
      </c>
    </row>
    <row r="47212" spans="8:8">
      <c r="H47212" t="str">
        <f t="shared" si="445"/>
        <v/>
      </c>
    </row>
    <row r="47213" spans="8:8">
      <c r="H47213" t="str">
        <f t="shared" si="445"/>
        <v/>
      </c>
    </row>
    <row r="47214" spans="8:8">
      <c r="H47214" t="str">
        <f t="shared" si="445"/>
        <v/>
      </c>
    </row>
    <row r="47215" spans="8:8">
      <c r="H47215" t="str">
        <f t="shared" si="445"/>
        <v/>
      </c>
    </row>
    <row r="47216" spans="8:8">
      <c r="H47216" t="str">
        <f t="shared" si="445"/>
        <v/>
      </c>
    </row>
    <row r="47217" spans="8:8">
      <c r="H47217" t="str">
        <f t="shared" si="445"/>
        <v/>
      </c>
    </row>
    <row r="47218" spans="8:8">
      <c r="H47218" t="str">
        <f t="shared" si="445"/>
        <v/>
      </c>
    </row>
    <row r="47219" spans="8:8">
      <c r="H47219" t="str">
        <f t="shared" si="445"/>
        <v/>
      </c>
    </row>
    <row r="47220" spans="8:8">
      <c r="H47220" t="str">
        <f t="shared" si="445"/>
        <v/>
      </c>
    </row>
    <row r="47221" spans="8:8">
      <c r="H47221" t="str">
        <f t="shared" si="445"/>
        <v/>
      </c>
    </row>
    <row r="47222" spans="8:8">
      <c r="H47222" t="str">
        <f t="shared" si="445"/>
        <v/>
      </c>
    </row>
    <row r="47223" spans="8:8">
      <c r="H47223" t="str">
        <f t="shared" si="445"/>
        <v/>
      </c>
    </row>
    <row r="47224" spans="8:8">
      <c r="H47224" t="str">
        <f t="shared" si="445"/>
        <v/>
      </c>
    </row>
    <row r="47225" spans="8:8">
      <c r="H47225" t="str">
        <f t="shared" si="445"/>
        <v/>
      </c>
    </row>
    <row r="47226" spans="8:8">
      <c r="H47226" t="str">
        <f t="shared" si="445"/>
        <v/>
      </c>
    </row>
    <row r="47227" spans="8:8">
      <c r="H47227" t="str">
        <f t="shared" si="445"/>
        <v/>
      </c>
    </row>
    <row r="47228" spans="8:8">
      <c r="H47228" t="str">
        <f t="shared" si="445"/>
        <v/>
      </c>
    </row>
    <row r="47229" spans="8:8">
      <c r="H47229" t="str">
        <f t="shared" si="445"/>
        <v/>
      </c>
    </row>
    <row r="47230" spans="8:8">
      <c r="H47230" t="str">
        <f t="shared" si="445"/>
        <v/>
      </c>
    </row>
    <row r="47231" spans="8:8">
      <c r="H47231" t="str">
        <f t="shared" si="445"/>
        <v/>
      </c>
    </row>
    <row r="47232" spans="8:8">
      <c r="H47232" t="str">
        <f t="shared" si="445"/>
        <v/>
      </c>
    </row>
    <row r="47233" spans="8:8">
      <c r="H47233" t="str">
        <f t="shared" si="445"/>
        <v/>
      </c>
    </row>
    <row r="47234" spans="8:8">
      <c r="H47234" t="str">
        <f t="shared" si="445"/>
        <v/>
      </c>
    </row>
    <row r="47235" spans="8:8">
      <c r="H47235" t="str">
        <f t="shared" si="445"/>
        <v/>
      </c>
    </row>
    <row r="47236" spans="8:8">
      <c r="H47236" t="str">
        <f t="shared" si="445"/>
        <v/>
      </c>
    </row>
    <row r="47237" spans="8:8">
      <c r="H47237" t="str">
        <f t="shared" si="445"/>
        <v/>
      </c>
    </row>
    <row r="47238" spans="8:8">
      <c r="H47238" t="str">
        <f t="shared" si="445"/>
        <v/>
      </c>
    </row>
    <row r="47239" spans="8:8">
      <c r="H47239" t="str">
        <f t="shared" si="445"/>
        <v/>
      </c>
    </row>
    <row r="47240" spans="8:8">
      <c r="H47240" t="str">
        <f t="shared" si="445"/>
        <v/>
      </c>
    </row>
    <row r="47241" spans="8:8">
      <c r="H47241" t="str">
        <f t="shared" si="445"/>
        <v/>
      </c>
    </row>
    <row r="47242" spans="8:8">
      <c r="H47242" t="str">
        <f t="shared" si="445"/>
        <v/>
      </c>
    </row>
    <row r="47243" spans="8:8">
      <c r="H47243" t="str">
        <f t="shared" si="445"/>
        <v/>
      </c>
    </row>
    <row r="47244" spans="8:8">
      <c r="H47244" t="str">
        <f t="shared" si="445"/>
        <v/>
      </c>
    </row>
    <row r="47245" spans="8:8">
      <c r="H47245" t="str">
        <f t="shared" si="445"/>
        <v/>
      </c>
    </row>
    <row r="47246" spans="8:8">
      <c r="H47246" t="str">
        <f t="shared" si="445"/>
        <v/>
      </c>
    </row>
    <row r="47247" spans="8:8">
      <c r="H47247" t="str">
        <f t="shared" si="445"/>
        <v/>
      </c>
    </row>
    <row r="47248" spans="8:8">
      <c r="H47248" t="str">
        <f t="shared" si="445"/>
        <v/>
      </c>
    </row>
    <row r="47249" spans="8:8">
      <c r="H47249" t="str">
        <f t="shared" si="445"/>
        <v/>
      </c>
    </row>
    <row r="47250" spans="8:8">
      <c r="H47250" t="str">
        <f t="shared" si="445"/>
        <v/>
      </c>
    </row>
    <row r="47251" spans="8:8">
      <c r="H47251" t="str">
        <f t="shared" si="445"/>
        <v/>
      </c>
    </row>
    <row r="47252" spans="8:8">
      <c r="H47252" t="str">
        <f t="shared" si="445"/>
        <v/>
      </c>
    </row>
    <row r="47253" spans="8:8">
      <c r="H47253" t="str">
        <f t="shared" si="445"/>
        <v/>
      </c>
    </row>
    <row r="47254" spans="8:8">
      <c r="H47254" t="str">
        <f t="shared" si="445"/>
        <v/>
      </c>
    </row>
    <row r="47255" spans="8:8">
      <c r="H47255" t="str">
        <f t="shared" si="445"/>
        <v/>
      </c>
    </row>
    <row r="47256" spans="8:8">
      <c r="H47256" t="str">
        <f t="shared" si="445"/>
        <v/>
      </c>
    </row>
    <row r="47257" spans="8:8">
      <c r="H47257" t="str">
        <f t="shared" si="445"/>
        <v/>
      </c>
    </row>
    <row r="47258" spans="8:8">
      <c r="H47258" t="str">
        <f t="shared" si="445"/>
        <v/>
      </c>
    </row>
    <row r="47259" spans="8:8">
      <c r="H47259" t="str">
        <f t="shared" si="445"/>
        <v/>
      </c>
    </row>
    <row r="47260" spans="8:8">
      <c r="H47260" t="str">
        <f t="shared" si="445"/>
        <v/>
      </c>
    </row>
    <row r="47261" spans="8:8">
      <c r="H47261" t="str">
        <f t="shared" si="445"/>
        <v/>
      </c>
    </row>
    <row r="47262" spans="8:8">
      <c r="H47262" t="str">
        <f t="shared" si="445"/>
        <v/>
      </c>
    </row>
    <row r="47263" spans="8:8">
      <c r="H47263" t="str">
        <f t="shared" si="445"/>
        <v/>
      </c>
    </row>
    <row r="47264" spans="8:8">
      <c r="H47264" t="str">
        <f t="shared" si="445"/>
        <v/>
      </c>
    </row>
    <row r="47265" spans="8:8">
      <c r="H47265" t="str">
        <f t="shared" si="445"/>
        <v/>
      </c>
    </row>
    <row r="47266" spans="8:8">
      <c r="H47266" t="str">
        <f t="shared" ref="H47266:H47329" si="446">_xlfn.TEXTJOIN(", ", TRUE, G47266:G47266)</f>
        <v/>
      </c>
    </row>
    <row r="47267" spans="8:8">
      <c r="H47267" t="str">
        <f t="shared" si="446"/>
        <v/>
      </c>
    </row>
    <row r="47268" spans="8:8">
      <c r="H47268" t="str">
        <f t="shared" si="446"/>
        <v/>
      </c>
    </row>
    <row r="47269" spans="8:8">
      <c r="H47269" t="str">
        <f t="shared" si="446"/>
        <v/>
      </c>
    </row>
    <row r="47270" spans="8:8">
      <c r="H47270" t="str">
        <f t="shared" si="446"/>
        <v/>
      </c>
    </row>
    <row r="47271" spans="8:8">
      <c r="H47271" t="str">
        <f t="shared" si="446"/>
        <v/>
      </c>
    </row>
    <row r="47272" spans="8:8">
      <c r="H47272" t="str">
        <f t="shared" si="446"/>
        <v/>
      </c>
    </row>
    <row r="47273" spans="8:8">
      <c r="H47273" t="str">
        <f t="shared" si="446"/>
        <v/>
      </c>
    </row>
    <row r="47274" spans="8:8">
      <c r="H47274" t="str">
        <f t="shared" si="446"/>
        <v/>
      </c>
    </row>
    <row r="47275" spans="8:8">
      <c r="H47275" t="str">
        <f t="shared" si="446"/>
        <v/>
      </c>
    </row>
    <row r="47276" spans="8:8">
      <c r="H47276" t="str">
        <f t="shared" si="446"/>
        <v/>
      </c>
    </row>
    <row r="47277" spans="8:8">
      <c r="H47277" t="str">
        <f t="shared" si="446"/>
        <v/>
      </c>
    </row>
    <row r="47278" spans="8:8">
      <c r="H47278" t="str">
        <f t="shared" si="446"/>
        <v/>
      </c>
    </row>
    <row r="47279" spans="8:8">
      <c r="H47279" t="str">
        <f t="shared" si="446"/>
        <v/>
      </c>
    </row>
    <row r="47280" spans="8:8">
      <c r="H47280" t="str">
        <f t="shared" si="446"/>
        <v/>
      </c>
    </row>
    <row r="47281" spans="8:8">
      <c r="H47281" t="str">
        <f t="shared" si="446"/>
        <v/>
      </c>
    </row>
    <row r="47282" spans="8:8">
      <c r="H47282" t="str">
        <f t="shared" si="446"/>
        <v/>
      </c>
    </row>
    <row r="47283" spans="8:8">
      <c r="H47283" t="str">
        <f t="shared" si="446"/>
        <v/>
      </c>
    </row>
    <row r="47284" spans="8:8">
      <c r="H47284" t="str">
        <f t="shared" si="446"/>
        <v/>
      </c>
    </row>
    <row r="47285" spans="8:8">
      <c r="H47285" t="str">
        <f t="shared" si="446"/>
        <v/>
      </c>
    </row>
    <row r="47286" spans="8:8">
      <c r="H47286" t="str">
        <f t="shared" si="446"/>
        <v/>
      </c>
    </row>
    <row r="47287" spans="8:8">
      <c r="H47287" t="str">
        <f t="shared" si="446"/>
        <v/>
      </c>
    </row>
    <row r="47288" spans="8:8">
      <c r="H47288" t="str">
        <f t="shared" si="446"/>
        <v/>
      </c>
    </row>
    <row r="47289" spans="8:8">
      <c r="H47289" t="str">
        <f t="shared" si="446"/>
        <v/>
      </c>
    </row>
    <row r="47290" spans="8:8">
      <c r="H47290" t="str">
        <f t="shared" si="446"/>
        <v/>
      </c>
    </row>
    <row r="47291" spans="8:8">
      <c r="H47291" t="str">
        <f t="shared" si="446"/>
        <v/>
      </c>
    </row>
    <row r="47292" spans="8:8">
      <c r="H47292" t="str">
        <f t="shared" si="446"/>
        <v/>
      </c>
    </row>
    <row r="47293" spans="8:8">
      <c r="H47293" t="str">
        <f t="shared" si="446"/>
        <v/>
      </c>
    </row>
    <row r="47294" spans="8:8">
      <c r="H47294" t="str">
        <f t="shared" si="446"/>
        <v/>
      </c>
    </row>
    <row r="47295" spans="8:8">
      <c r="H47295" t="str">
        <f t="shared" si="446"/>
        <v/>
      </c>
    </row>
    <row r="47296" spans="8:8">
      <c r="H47296" t="str">
        <f t="shared" si="446"/>
        <v/>
      </c>
    </row>
    <row r="47297" spans="8:8">
      <c r="H47297" t="str">
        <f t="shared" si="446"/>
        <v/>
      </c>
    </row>
    <row r="47298" spans="8:8">
      <c r="H47298" t="str">
        <f t="shared" si="446"/>
        <v/>
      </c>
    </row>
    <row r="47299" spans="8:8">
      <c r="H47299" t="str">
        <f t="shared" si="446"/>
        <v/>
      </c>
    </row>
    <row r="47300" spans="8:8">
      <c r="H47300" t="str">
        <f t="shared" si="446"/>
        <v/>
      </c>
    </row>
    <row r="47301" spans="8:8">
      <c r="H47301" t="str">
        <f t="shared" si="446"/>
        <v/>
      </c>
    </row>
    <row r="47302" spans="8:8">
      <c r="H47302" t="str">
        <f t="shared" si="446"/>
        <v/>
      </c>
    </row>
    <row r="47303" spans="8:8">
      <c r="H47303" t="str">
        <f t="shared" si="446"/>
        <v/>
      </c>
    </row>
    <row r="47304" spans="8:8">
      <c r="H47304" t="str">
        <f t="shared" si="446"/>
        <v/>
      </c>
    </row>
    <row r="47305" spans="8:8">
      <c r="H47305" t="str">
        <f t="shared" si="446"/>
        <v/>
      </c>
    </row>
    <row r="47306" spans="8:8">
      <c r="H47306" t="str">
        <f t="shared" si="446"/>
        <v/>
      </c>
    </row>
    <row r="47307" spans="8:8">
      <c r="H47307" t="str">
        <f t="shared" si="446"/>
        <v/>
      </c>
    </row>
    <row r="47308" spans="8:8">
      <c r="H47308" t="str">
        <f t="shared" si="446"/>
        <v/>
      </c>
    </row>
    <row r="47309" spans="8:8">
      <c r="H47309" t="str">
        <f t="shared" si="446"/>
        <v/>
      </c>
    </row>
    <row r="47310" spans="8:8">
      <c r="H47310" t="str">
        <f t="shared" si="446"/>
        <v/>
      </c>
    </row>
    <row r="47311" spans="8:8">
      <c r="H47311" t="str">
        <f t="shared" si="446"/>
        <v/>
      </c>
    </row>
    <row r="47312" spans="8:8">
      <c r="H47312" t="str">
        <f t="shared" si="446"/>
        <v/>
      </c>
    </row>
    <row r="47313" spans="8:8">
      <c r="H47313" t="str">
        <f t="shared" si="446"/>
        <v/>
      </c>
    </row>
    <row r="47314" spans="8:8">
      <c r="H47314" t="str">
        <f t="shared" si="446"/>
        <v/>
      </c>
    </row>
    <row r="47315" spans="8:8">
      <c r="H47315" t="str">
        <f t="shared" si="446"/>
        <v/>
      </c>
    </row>
    <row r="47316" spans="8:8">
      <c r="H47316" t="str">
        <f t="shared" si="446"/>
        <v/>
      </c>
    </row>
    <row r="47317" spans="8:8">
      <c r="H47317" t="str">
        <f t="shared" si="446"/>
        <v/>
      </c>
    </row>
    <row r="47318" spans="8:8">
      <c r="H47318" t="str">
        <f t="shared" si="446"/>
        <v/>
      </c>
    </row>
    <row r="47319" spans="8:8">
      <c r="H47319" t="str">
        <f t="shared" si="446"/>
        <v/>
      </c>
    </row>
    <row r="47320" spans="8:8">
      <c r="H47320" t="str">
        <f t="shared" si="446"/>
        <v/>
      </c>
    </row>
    <row r="47321" spans="8:8">
      <c r="H47321" t="str">
        <f t="shared" si="446"/>
        <v/>
      </c>
    </row>
    <row r="47322" spans="8:8">
      <c r="H47322" t="str">
        <f t="shared" si="446"/>
        <v/>
      </c>
    </row>
    <row r="47323" spans="8:8">
      <c r="H47323" t="str">
        <f t="shared" si="446"/>
        <v/>
      </c>
    </row>
    <row r="47324" spans="8:8">
      <c r="H47324" t="str">
        <f t="shared" si="446"/>
        <v/>
      </c>
    </row>
    <row r="47325" spans="8:8">
      <c r="H47325" t="str">
        <f t="shared" si="446"/>
        <v/>
      </c>
    </row>
    <row r="47326" spans="8:8">
      <c r="H47326" t="str">
        <f t="shared" si="446"/>
        <v/>
      </c>
    </row>
    <row r="47327" spans="8:8">
      <c r="H47327" t="str">
        <f t="shared" si="446"/>
        <v/>
      </c>
    </row>
    <row r="47328" spans="8:8">
      <c r="H47328" t="str">
        <f t="shared" si="446"/>
        <v/>
      </c>
    </row>
    <row r="47329" spans="8:8">
      <c r="H47329" t="str">
        <f t="shared" si="446"/>
        <v/>
      </c>
    </row>
    <row r="47330" spans="8:8">
      <c r="H47330" t="str">
        <f t="shared" ref="H47330:H47393" si="447">_xlfn.TEXTJOIN(", ", TRUE, G47330:G47330)</f>
        <v/>
      </c>
    </row>
    <row r="47331" spans="8:8">
      <c r="H47331" t="str">
        <f t="shared" si="447"/>
        <v/>
      </c>
    </row>
    <row r="47332" spans="8:8">
      <c r="H47332" t="str">
        <f t="shared" si="447"/>
        <v/>
      </c>
    </row>
    <row r="47333" spans="8:8">
      <c r="H47333" t="str">
        <f t="shared" si="447"/>
        <v/>
      </c>
    </row>
    <row r="47334" spans="8:8">
      <c r="H47334" t="str">
        <f t="shared" si="447"/>
        <v/>
      </c>
    </row>
    <row r="47335" spans="8:8">
      <c r="H47335" t="str">
        <f t="shared" si="447"/>
        <v/>
      </c>
    </row>
    <row r="47336" spans="8:8">
      <c r="H47336" t="str">
        <f t="shared" si="447"/>
        <v/>
      </c>
    </row>
    <row r="47337" spans="8:8">
      <c r="H47337" t="str">
        <f t="shared" si="447"/>
        <v/>
      </c>
    </row>
    <row r="47338" spans="8:8">
      <c r="H47338" t="str">
        <f t="shared" si="447"/>
        <v/>
      </c>
    </row>
    <row r="47339" spans="8:8">
      <c r="H47339" t="str">
        <f t="shared" si="447"/>
        <v/>
      </c>
    </row>
    <row r="47340" spans="8:8">
      <c r="H47340" t="str">
        <f t="shared" si="447"/>
        <v/>
      </c>
    </row>
    <row r="47341" spans="8:8">
      <c r="H47341" t="str">
        <f t="shared" si="447"/>
        <v/>
      </c>
    </row>
    <row r="47342" spans="8:8">
      <c r="H47342" t="str">
        <f t="shared" si="447"/>
        <v/>
      </c>
    </row>
    <row r="47343" spans="8:8">
      <c r="H47343" t="str">
        <f t="shared" si="447"/>
        <v/>
      </c>
    </row>
    <row r="47344" spans="8:8">
      <c r="H47344" t="str">
        <f t="shared" si="447"/>
        <v/>
      </c>
    </row>
    <row r="47345" spans="8:8">
      <c r="H47345" t="str">
        <f t="shared" si="447"/>
        <v/>
      </c>
    </row>
    <row r="47346" spans="8:8">
      <c r="H47346" t="str">
        <f t="shared" si="447"/>
        <v/>
      </c>
    </row>
    <row r="47347" spans="8:8">
      <c r="H47347" t="str">
        <f t="shared" si="447"/>
        <v/>
      </c>
    </row>
    <row r="47348" spans="8:8">
      <c r="H47348" t="str">
        <f t="shared" si="447"/>
        <v/>
      </c>
    </row>
    <row r="47349" spans="8:8">
      <c r="H47349" t="str">
        <f t="shared" si="447"/>
        <v/>
      </c>
    </row>
    <row r="47350" spans="8:8">
      <c r="H47350" t="str">
        <f t="shared" si="447"/>
        <v/>
      </c>
    </row>
    <row r="47351" spans="8:8">
      <c r="H47351" t="str">
        <f t="shared" si="447"/>
        <v/>
      </c>
    </row>
    <row r="47352" spans="8:8">
      <c r="H47352" t="str">
        <f t="shared" si="447"/>
        <v/>
      </c>
    </row>
    <row r="47353" spans="8:8">
      <c r="H47353" t="str">
        <f t="shared" si="447"/>
        <v/>
      </c>
    </row>
    <row r="47354" spans="8:8">
      <c r="H47354" t="str">
        <f t="shared" si="447"/>
        <v/>
      </c>
    </row>
    <row r="47355" spans="8:8">
      <c r="H47355" t="str">
        <f t="shared" si="447"/>
        <v/>
      </c>
    </row>
    <row r="47356" spans="8:8">
      <c r="H47356" t="str">
        <f t="shared" si="447"/>
        <v/>
      </c>
    </row>
    <row r="47357" spans="8:8">
      <c r="H47357" t="str">
        <f t="shared" si="447"/>
        <v/>
      </c>
    </row>
    <row r="47358" spans="8:8">
      <c r="H47358" t="str">
        <f t="shared" si="447"/>
        <v/>
      </c>
    </row>
    <row r="47359" spans="8:8">
      <c r="H47359" t="str">
        <f t="shared" si="447"/>
        <v/>
      </c>
    </row>
    <row r="47360" spans="8:8">
      <c r="H47360" t="str">
        <f t="shared" si="447"/>
        <v/>
      </c>
    </row>
    <row r="47361" spans="8:8">
      <c r="H47361" t="str">
        <f t="shared" si="447"/>
        <v/>
      </c>
    </row>
    <row r="47362" spans="8:8">
      <c r="H47362" t="str">
        <f t="shared" si="447"/>
        <v/>
      </c>
    </row>
    <row r="47363" spans="8:8">
      <c r="H47363" t="str">
        <f t="shared" si="447"/>
        <v/>
      </c>
    </row>
    <row r="47364" spans="8:8">
      <c r="H47364" t="str">
        <f t="shared" si="447"/>
        <v/>
      </c>
    </row>
    <row r="47365" spans="8:8">
      <c r="H47365" t="str">
        <f t="shared" si="447"/>
        <v/>
      </c>
    </row>
    <row r="47366" spans="8:8">
      <c r="H47366" t="str">
        <f t="shared" si="447"/>
        <v/>
      </c>
    </row>
    <row r="47367" spans="8:8">
      <c r="H47367" t="str">
        <f t="shared" si="447"/>
        <v/>
      </c>
    </row>
    <row r="47368" spans="8:8">
      <c r="H47368" t="str">
        <f t="shared" si="447"/>
        <v/>
      </c>
    </row>
    <row r="47369" spans="8:8">
      <c r="H47369" t="str">
        <f t="shared" si="447"/>
        <v/>
      </c>
    </row>
    <row r="47370" spans="8:8">
      <c r="H47370" t="str">
        <f t="shared" si="447"/>
        <v/>
      </c>
    </row>
    <row r="47371" spans="8:8">
      <c r="H47371" t="str">
        <f t="shared" si="447"/>
        <v/>
      </c>
    </row>
    <row r="47372" spans="8:8">
      <c r="H47372" t="str">
        <f t="shared" si="447"/>
        <v/>
      </c>
    </row>
    <row r="47373" spans="8:8">
      <c r="H47373" t="str">
        <f t="shared" si="447"/>
        <v/>
      </c>
    </row>
    <row r="47374" spans="8:8">
      <c r="H47374" t="str">
        <f t="shared" si="447"/>
        <v/>
      </c>
    </row>
    <row r="47375" spans="8:8">
      <c r="H47375" t="str">
        <f t="shared" si="447"/>
        <v/>
      </c>
    </row>
    <row r="47376" spans="8:8">
      <c r="H47376" t="str">
        <f t="shared" si="447"/>
        <v/>
      </c>
    </row>
    <row r="47377" spans="8:8">
      <c r="H47377" t="str">
        <f t="shared" si="447"/>
        <v/>
      </c>
    </row>
    <row r="47378" spans="8:8">
      <c r="H47378" t="str">
        <f t="shared" si="447"/>
        <v/>
      </c>
    </row>
    <row r="47379" spans="8:8">
      <c r="H47379" t="str">
        <f t="shared" si="447"/>
        <v/>
      </c>
    </row>
    <row r="47380" spans="8:8">
      <c r="H47380" t="str">
        <f t="shared" si="447"/>
        <v/>
      </c>
    </row>
    <row r="47381" spans="8:8">
      <c r="H47381" t="str">
        <f t="shared" si="447"/>
        <v/>
      </c>
    </row>
    <row r="47382" spans="8:8">
      <c r="H47382" t="str">
        <f t="shared" si="447"/>
        <v/>
      </c>
    </row>
    <row r="47383" spans="8:8">
      <c r="H47383" t="str">
        <f t="shared" si="447"/>
        <v/>
      </c>
    </row>
    <row r="47384" spans="8:8">
      <c r="H47384" t="str">
        <f t="shared" si="447"/>
        <v/>
      </c>
    </row>
    <row r="47385" spans="8:8">
      <c r="H47385" t="str">
        <f t="shared" si="447"/>
        <v/>
      </c>
    </row>
    <row r="47386" spans="8:8">
      <c r="H47386" t="str">
        <f t="shared" si="447"/>
        <v/>
      </c>
    </row>
    <row r="47387" spans="8:8">
      <c r="H47387" t="str">
        <f t="shared" si="447"/>
        <v/>
      </c>
    </row>
    <row r="47388" spans="8:8">
      <c r="H47388" t="str">
        <f t="shared" si="447"/>
        <v/>
      </c>
    </row>
    <row r="47389" spans="8:8">
      <c r="H47389" t="str">
        <f t="shared" si="447"/>
        <v/>
      </c>
    </row>
    <row r="47390" spans="8:8">
      <c r="H47390" t="str">
        <f t="shared" si="447"/>
        <v/>
      </c>
    </row>
    <row r="47391" spans="8:8">
      <c r="H47391" t="str">
        <f t="shared" si="447"/>
        <v/>
      </c>
    </row>
    <row r="47392" spans="8:8">
      <c r="H47392" t="str">
        <f t="shared" si="447"/>
        <v/>
      </c>
    </row>
    <row r="47393" spans="8:8">
      <c r="H47393" t="str">
        <f t="shared" si="447"/>
        <v/>
      </c>
    </row>
    <row r="47394" spans="8:8">
      <c r="H47394" t="str">
        <f t="shared" ref="H47394:H47457" si="448">_xlfn.TEXTJOIN(", ", TRUE, G47394:G47394)</f>
        <v/>
      </c>
    </row>
    <row r="47395" spans="8:8">
      <c r="H47395" t="str">
        <f t="shared" si="448"/>
        <v/>
      </c>
    </row>
    <row r="47396" spans="8:8">
      <c r="H47396" t="str">
        <f t="shared" si="448"/>
        <v/>
      </c>
    </row>
    <row r="47397" spans="8:8">
      <c r="H47397" t="str">
        <f t="shared" si="448"/>
        <v/>
      </c>
    </row>
    <row r="47398" spans="8:8">
      <c r="H47398" t="str">
        <f t="shared" si="448"/>
        <v/>
      </c>
    </row>
    <row r="47399" spans="8:8">
      <c r="H47399" t="str">
        <f t="shared" si="448"/>
        <v/>
      </c>
    </row>
    <row r="47400" spans="8:8">
      <c r="H47400" t="str">
        <f t="shared" si="448"/>
        <v/>
      </c>
    </row>
    <row r="47401" spans="8:8">
      <c r="H47401" t="str">
        <f t="shared" si="448"/>
        <v/>
      </c>
    </row>
    <row r="47402" spans="8:8">
      <c r="H47402" t="str">
        <f t="shared" si="448"/>
        <v/>
      </c>
    </row>
    <row r="47403" spans="8:8">
      <c r="H47403" t="str">
        <f t="shared" si="448"/>
        <v/>
      </c>
    </row>
    <row r="47404" spans="8:8">
      <c r="H47404" t="str">
        <f t="shared" si="448"/>
        <v/>
      </c>
    </row>
    <row r="47405" spans="8:8">
      <c r="H47405" t="str">
        <f t="shared" si="448"/>
        <v/>
      </c>
    </row>
    <row r="47406" spans="8:8">
      <c r="H47406" t="str">
        <f t="shared" si="448"/>
        <v/>
      </c>
    </row>
    <row r="47407" spans="8:8">
      <c r="H47407" t="str">
        <f t="shared" si="448"/>
        <v/>
      </c>
    </row>
    <row r="47408" spans="8:8">
      <c r="H47408" t="str">
        <f t="shared" si="448"/>
        <v/>
      </c>
    </row>
    <row r="47409" spans="8:8">
      <c r="H47409" t="str">
        <f t="shared" si="448"/>
        <v/>
      </c>
    </row>
    <row r="47410" spans="8:8">
      <c r="H47410" t="str">
        <f t="shared" si="448"/>
        <v/>
      </c>
    </row>
    <row r="47411" spans="8:8">
      <c r="H47411" t="str">
        <f t="shared" si="448"/>
        <v/>
      </c>
    </row>
    <row r="47412" spans="8:8">
      <c r="H47412" t="str">
        <f t="shared" si="448"/>
        <v/>
      </c>
    </row>
    <row r="47413" spans="8:8">
      <c r="H47413" t="str">
        <f t="shared" si="448"/>
        <v/>
      </c>
    </row>
    <row r="47414" spans="8:8">
      <c r="H47414" t="str">
        <f t="shared" si="448"/>
        <v/>
      </c>
    </row>
    <row r="47415" spans="8:8">
      <c r="H47415" t="str">
        <f t="shared" si="448"/>
        <v/>
      </c>
    </row>
    <row r="47416" spans="8:8">
      <c r="H47416" t="str">
        <f t="shared" si="448"/>
        <v/>
      </c>
    </row>
    <row r="47417" spans="8:8">
      <c r="H47417" t="str">
        <f t="shared" si="448"/>
        <v/>
      </c>
    </row>
    <row r="47418" spans="8:8">
      <c r="H47418" t="str">
        <f t="shared" si="448"/>
        <v/>
      </c>
    </row>
    <row r="47419" spans="8:8">
      <c r="H47419" t="str">
        <f t="shared" si="448"/>
        <v/>
      </c>
    </row>
    <row r="47420" spans="8:8">
      <c r="H47420" t="str">
        <f t="shared" si="448"/>
        <v/>
      </c>
    </row>
    <row r="47421" spans="8:8">
      <c r="H47421" t="str">
        <f t="shared" si="448"/>
        <v/>
      </c>
    </row>
    <row r="47422" spans="8:8">
      <c r="H47422" t="str">
        <f t="shared" si="448"/>
        <v/>
      </c>
    </row>
    <row r="47423" spans="8:8">
      <c r="H47423" t="str">
        <f t="shared" si="448"/>
        <v/>
      </c>
    </row>
    <row r="47424" spans="8:8">
      <c r="H47424" t="str">
        <f t="shared" si="448"/>
        <v/>
      </c>
    </row>
    <row r="47425" spans="8:8">
      <c r="H47425" t="str">
        <f t="shared" si="448"/>
        <v/>
      </c>
    </row>
    <row r="47426" spans="8:8">
      <c r="H47426" t="str">
        <f t="shared" si="448"/>
        <v/>
      </c>
    </row>
    <row r="47427" spans="8:8">
      <c r="H47427" t="str">
        <f t="shared" si="448"/>
        <v/>
      </c>
    </row>
    <row r="47428" spans="8:8">
      <c r="H47428" t="str">
        <f t="shared" si="448"/>
        <v/>
      </c>
    </row>
    <row r="47429" spans="8:8">
      <c r="H47429" t="str">
        <f t="shared" si="448"/>
        <v/>
      </c>
    </row>
    <row r="47430" spans="8:8">
      <c r="H47430" t="str">
        <f t="shared" si="448"/>
        <v/>
      </c>
    </row>
    <row r="47431" spans="8:8">
      <c r="H47431" t="str">
        <f t="shared" si="448"/>
        <v/>
      </c>
    </row>
    <row r="47432" spans="8:8">
      <c r="H47432" t="str">
        <f t="shared" si="448"/>
        <v/>
      </c>
    </row>
    <row r="47433" spans="8:8">
      <c r="H47433" t="str">
        <f t="shared" si="448"/>
        <v/>
      </c>
    </row>
    <row r="47434" spans="8:8">
      <c r="H47434" t="str">
        <f t="shared" si="448"/>
        <v/>
      </c>
    </row>
    <row r="47435" spans="8:8">
      <c r="H47435" t="str">
        <f t="shared" si="448"/>
        <v/>
      </c>
    </row>
    <row r="47436" spans="8:8">
      <c r="H47436" t="str">
        <f t="shared" si="448"/>
        <v/>
      </c>
    </row>
    <row r="47437" spans="8:8">
      <c r="H47437" t="str">
        <f t="shared" si="448"/>
        <v/>
      </c>
    </row>
    <row r="47438" spans="8:8">
      <c r="H47438" t="str">
        <f t="shared" si="448"/>
        <v/>
      </c>
    </row>
    <row r="47439" spans="8:8">
      <c r="H47439" t="str">
        <f t="shared" si="448"/>
        <v/>
      </c>
    </row>
    <row r="47440" spans="8:8">
      <c r="H47440" t="str">
        <f t="shared" si="448"/>
        <v/>
      </c>
    </row>
    <row r="47441" spans="8:8">
      <c r="H47441" t="str">
        <f t="shared" si="448"/>
        <v/>
      </c>
    </row>
    <row r="47442" spans="8:8">
      <c r="H47442" t="str">
        <f t="shared" si="448"/>
        <v/>
      </c>
    </row>
    <row r="47443" spans="8:8">
      <c r="H47443" t="str">
        <f t="shared" si="448"/>
        <v/>
      </c>
    </row>
    <row r="47444" spans="8:8">
      <c r="H47444" t="str">
        <f t="shared" si="448"/>
        <v/>
      </c>
    </row>
    <row r="47445" spans="8:8">
      <c r="H47445" t="str">
        <f t="shared" si="448"/>
        <v/>
      </c>
    </row>
    <row r="47446" spans="8:8">
      <c r="H47446" t="str">
        <f t="shared" si="448"/>
        <v/>
      </c>
    </row>
    <row r="47447" spans="8:8">
      <c r="H47447" t="str">
        <f t="shared" si="448"/>
        <v/>
      </c>
    </row>
    <row r="47448" spans="8:8">
      <c r="H47448" t="str">
        <f t="shared" si="448"/>
        <v/>
      </c>
    </row>
    <row r="47449" spans="8:8">
      <c r="H47449" t="str">
        <f t="shared" si="448"/>
        <v/>
      </c>
    </row>
    <row r="47450" spans="8:8">
      <c r="H47450" t="str">
        <f t="shared" si="448"/>
        <v/>
      </c>
    </row>
    <row r="47451" spans="8:8">
      <c r="H47451" t="str">
        <f t="shared" si="448"/>
        <v/>
      </c>
    </row>
    <row r="47452" spans="8:8">
      <c r="H47452" t="str">
        <f t="shared" si="448"/>
        <v/>
      </c>
    </row>
    <row r="47453" spans="8:8">
      <c r="H47453" t="str">
        <f t="shared" si="448"/>
        <v/>
      </c>
    </row>
    <row r="47454" spans="8:8">
      <c r="H47454" t="str">
        <f t="shared" si="448"/>
        <v/>
      </c>
    </row>
    <row r="47455" spans="8:8">
      <c r="H47455" t="str">
        <f t="shared" si="448"/>
        <v/>
      </c>
    </row>
    <row r="47456" spans="8:8">
      <c r="H47456" t="str">
        <f t="shared" si="448"/>
        <v/>
      </c>
    </row>
    <row r="47457" spans="8:8">
      <c r="H47457" t="str">
        <f t="shared" si="448"/>
        <v/>
      </c>
    </row>
    <row r="47458" spans="8:8">
      <c r="H47458" t="str">
        <f t="shared" ref="H47458:H47521" si="449">_xlfn.TEXTJOIN(", ", TRUE, G47458:G47458)</f>
        <v/>
      </c>
    </row>
    <row r="47459" spans="8:8">
      <c r="H47459" t="str">
        <f t="shared" si="449"/>
        <v/>
      </c>
    </row>
    <row r="47460" spans="8:8">
      <c r="H47460" t="str">
        <f t="shared" si="449"/>
        <v/>
      </c>
    </row>
    <row r="47461" spans="8:8">
      <c r="H47461" t="str">
        <f t="shared" si="449"/>
        <v/>
      </c>
    </row>
    <row r="47462" spans="8:8">
      <c r="H47462" t="str">
        <f t="shared" si="449"/>
        <v/>
      </c>
    </row>
    <row r="47463" spans="8:8">
      <c r="H47463" t="str">
        <f t="shared" si="449"/>
        <v/>
      </c>
    </row>
    <row r="47464" spans="8:8">
      <c r="H47464" t="str">
        <f t="shared" si="449"/>
        <v/>
      </c>
    </row>
    <row r="47465" spans="8:8">
      <c r="H47465" t="str">
        <f t="shared" si="449"/>
        <v/>
      </c>
    </row>
    <row r="47466" spans="8:8">
      <c r="H47466" t="str">
        <f t="shared" si="449"/>
        <v/>
      </c>
    </row>
    <row r="47467" spans="8:8">
      <c r="H47467" t="str">
        <f t="shared" si="449"/>
        <v/>
      </c>
    </row>
    <row r="47468" spans="8:8">
      <c r="H47468" t="str">
        <f t="shared" si="449"/>
        <v/>
      </c>
    </row>
    <row r="47469" spans="8:8">
      <c r="H47469" t="str">
        <f t="shared" si="449"/>
        <v/>
      </c>
    </row>
    <row r="47470" spans="8:8">
      <c r="H47470" t="str">
        <f t="shared" si="449"/>
        <v/>
      </c>
    </row>
    <row r="47471" spans="8:8">
      <c r="H47471" t="str">
        <f t="shared" si="449"/>
        <v/>
      </c>
    </row>
    <row r="47472" spans="8:8">
      <c r="H47472" t="str">
        <f t="shared" si="449"/>
        <v/>
      </c>
    </row>
    <row r="47473" spans="8:8">
      <c r="H47473" t="str">
        <f t="shared" si="449"/>
        <v/>
      </c>
    </row>
    <row r="47474" spans="8:8">
      <c r="H47474" t="str">
        <f t="shared" si="449"/>
        <v/>
      </c>
    </row>
    <row r="47475" spans="8:8">
      <c r="H47475" t="str">
        <f t="shared" si="449"/>
        <v/>
      </c>
    </row>
    <row r="47476" spans="8:8">
      <c r="H47476" t="str">
        <f t="shared" si="449"/>
        <v/>
      </c>
    </row>
    <row r="47477" spans="8:8">
      <c r="H47477" t="str">
        <f t="shared" si="449"/>
        <v/>
      </c>
    </row>
    <row r="47478" spans="8:8">
      <c r="H47478" t="str">
        <f t="shared" si="449"/>
        <v/>
      </c>
    </row>
    <row r="47479" spans="8:8">
      <c r="H47479" t="str">
        <f t="shared" si="449"/>
        <v/>
      </c>
    </row>
    <row r="47480" spans="8:8">
      <c r="H47480" t="str">
        <f t="shared" si="449"/>
        <v/>
      </c>
    </row>
    <row r="47481" spans="8:8">
      <c r="H47481" t="str">
        <f t="shared" si="449"/>
        <v/>
      </c>
    </row>
    <row r="47482" spans="8:8">
      <c r="H47482" t="str">
        <f t="shared" si="449"/>
        <v/>
      </c>
    </row>
    <row r="47483" spans="8:8">
      <c r="H47483" t="str">
        <f t="shared" si="449"/>
        <v/>
      </c>
    </row>
    <row r="47484" spans="8:8">
      <c r="H47484" t="str">
        <f t="shared" si="449"/>
        <v/>
      </c>
    </row>
    <row r="47485" spans="8:8">
      <c r="H47485" t="str">
        <f t="shared" si="449"/>
        <v/>
      </c>
    </row>
    <row r="47486" spans="8:8">
      <c r="H47486" t="str">
        <f t="shared" si="449"/>
        <v/>
      </c>
    </row>
    <row r="47487" spans="8:8">
      <c r="H47487" t="str">
        <f t="shared" si="449"/>
        <v/>
      </c>
    </row>
    <row r="47488" spans="8:8">
      <c r="H47488" t="str">
        <f t="shared" si="449"/>
        <v/>
      </c>
    </row>
    <row r="47489" spans="8:8">
      <c r="H47489" t="str">
        <f t="shared" si="449"/>
        <v/>
      </c>
    </row>
    <row r="47490" spans="8:8">
      <c r="H47490" t="str">
        <f t="shared" si="449"/>
        <v/>
      </c>
    </row>
    <row r="47491" spans="8:8">
      <c r="H47491" t="str">
        <f t="shared" si="449"/>
        <v/>
      </c>
    </row>
    <row r="47492" spans="8:8">
      <c r="H47492" t="str">
        <f t="shared" si="449"/>
        <v/>
      </c>
    </row>
    <row r="47493" spans="8:8">
      <c r="H47493" t="str">
        <f t="shared" si="449"/>
        <v/>
      </c>
    </row>
    <row r="47494" spans="8:8">
      <c r="H47494" t="str">
        <f t="shared" si="449"/>
        <v/>
      </c>
    </row>
    <row r="47495" spans="8:8">
      <c r="H47495" t="str">
        <f t="shared" si="449"/>
        <v/>
      </c>
    </row>
    <row r="47496" spans="8:8">
      <c r="H47496" t="str">
        <f t="shared" si="449"/>
        <v/>
      </c>
    </row>
    <row r="47497" spans="8:8">
      <c r="H47497" t="str">
        <f t="shared" si="449"/>
        <v/>
      </c>
    </row>
    <row r="47498" spans="8:8">
      <c r="H47498" t="str">
        <f t="shared" si="449"/>
        <v/>
      </c>
    </row>
    <row r="47499" spans="8:8">
      <c r="H47499" t="str">
        <f t="shared" si="449"/>
        <v/>
      </c>
    </row>
    <row r="47500" spans="8:8">
      <c r="H47500" t="str">
        <f t="shared" si="449"/>
        <v/>
      </c>
    </row>
    <row r="47501" spans="8:8">
      <c r="H47501" t="str">
        <f t="shared" si="449"/>
        <v/>
      </c>
    </row>
    <row r="47502" spans="8:8">
      <c r="H47502" t="str">
        <f t="shared" si="449"/>
        <v/>
      </c>
    </row>
    <row r="47503" spans="8:8">
      <c r="H47503" t="str">
        <f t="shared" si="449"/>
        <v/>
      </c>
    </row>
    <row r="47504" spans="8:8">
      <c r="H47504" t="str">
        <f t="shared" si="449"/>
        <v/>
      </c>
    </row>
    <row r="47505" spans="8:8">
      <c r="H47505" t="str">
        <f t="shared" si="449"/>
        <v/>
      </c>
    </row>
    <row r="47506" spans="8:8">
      <c r="H47506" t="str">
        <f t="shared" si="449"/>
        <v/>
      </c>
    </row>
    <row r="47507" spans="8:8">
      <c r="H47507" t="str">
        <f t="shared" si="449"/>
        <v/>
      </c>
    </row>
    <row r="47508" spans="8:8">
      <c r="H47508" t="str">
        <f t="shared" si="449"/>
        <v/>
      </c>
    </row>
    <row r="47509" spans="8:8">
      <c r="H47509" t="str">
        <f t="shared" si="449"/>
        <v/>
      </c>
    </row>
    <row r="47510" spans="8:8">
      <c r="H47510" t="str">
        <f t="shared" si="449"/>
        <v/>
      </c>
    </row>
    <row r="47511" spans="8:8">
      <c r="H47511" t="str">
        <f t="shared" si="449"/>
        <v/>
      </c>
    </row>
    <row r="47512" spans="8:8">
      <c r="H47512" t="str">
        <f t="shared" si="449"/>
        <v/>
      </c>
    </row>
    <row r="47513" spans="8:8">
      <c r="H47513" t="str">
        <f t="shared" si="449"/>
        <v/>
      </c>
    </row>
    <row r="47514" spans="8:8">
      <c r="H47514" t="str">
        <f t="shared" si="449"/>
        <v/>
      </c>
    </row>
    <row r="47515" spans="8:8">
      <c r="H47515" t="str">
        <f t="shared" si="449"/>
        <v/>
      </c>
    </row>
    <row r="47516" spans="8:8">
      <c r="H47516" t="str">
        <f t="shared" si="449"/>
        <v/>
      </c>
    </row>
    <row r="47517" spans="8:8">
      <c r="H47517" t="str">
        <f t="shared" si="449"/>
        <v/>
      </c>
    </row>
    <row r="47518" spans="8:8">
      <c r="H47518" t="str">
        <f t="shared" si="449"/>
        <v/>
      </c>
    </row>
    <row r="47519" spans="8:8">
      <c r="H47519" t="str">
        <f t="shared" si="449"/>
        <v/>
      </c>
    </row>
    <row r="47520" spans="8:8">
      <c r="H47520" t="str">
        <f t="shared" si="449"/>
        <v/>
      </c>
    </row>
    <row r="47521" spans="8:8">
      <c r="H47521" t="str">
        <f t="shared" si="449"/>
        <v/>
      </c>
    </row>
    <row r="47522" spans="8:8">
      <c r="H47522" t="str">
        <f t="shared" ref="H47522:H47585" si="450">_xlfn.TEXTJOIN(", ", TRUE, G47522:G47522)</f>
        <v/>
      </c>
    </row>
    <row r="47523" spans="8:8">
      <c r="H47523" t="str">
        <f t="shared" si="450"/>
        <v/>
      </c>
    </row>
    <row r="47524" spans="8:8">
      <c r="H47524" t="str">
        <f t="shared" si="450"/>
        <v/>
      </c>
    </row>
    <row r="47525" spans="8:8">
      <c r="H47525" t="str">
        <f t="shared" si="450"/>
        <v/>
      </c>
    </row>
    <row r="47526" spans="8:8">
      <c r="H47526" t="str">
        <f t="shared" si="450"/>
        <v/>
      </c>
    </row>
    <row r="47527" spans="8:8">
      <c r="H47527" t="str">
        <f t="shared" si="450"/>
        <v/>
      </c>
    </row>
    <row r="47528" spans="8:8">
      <c r="H47528" t="str">
        <f t="shared" si="450"/>
        <v/>
      </c>
    </row>
    <row r="47529" spans="8:8">
      <c r="H47529" t="str">
        <f t="shared" si="450"/>
        <v/>
      </c>
    </row>
    <row r="47530" spans="8:8">
      <c r="H47530" t="str">
        <f t="shared" si="450"/>
        <v/>
      </c>
    </row>
    <row r="47531" spans="8:8">
      <c r="H47531" t="str">
        <f t="shared" si="450"/>
        <v/>
      </c>
    </row>
    <row r="47532" spans="8:8">
      <c r="H47532" t="str">
        <f t="shared" si="450"/>
        <v/>
      </c>
    </row>
    <row r="47533" spans="8:8">
      <c r="H47533" t="str">
        <f t="shared" si="450"/>
        <v/>
      </c>
    </row>
    <row r="47534" spans="8:8">
      <c r="H47534" t="str">
        <f t="shared" si="450"/>
        <v/>
      </c>
    </row>
    <row r="47535" spans="8:8">
      <c r="H47535" t="str">
        <f t="shared" si="450"/>
        <v/>
      </c>
    </row>
    <row r="47536" spans="8:8">
      <c r="H47536" t="str">
        <f t="shared" si="450"/>
        <v/>
      </c>
    </row>
    <row r="47537" spans="8:8">
      <c r="H47537" t="str">
        <f t="shared" si="450"/>
        <v/>
      </c>
    </row>
    <row r="47538" spans="8:8">
      <c r="H47538" t="str">
        <f t="shared" si="450"/>
        <v/>
      </c>
    </row>
    <row r="47539" spans="8:8">
      <c r="H47539" t="str">
        <f t="shared" si="450"/>
        <v/>
      </c>
    </row>
    <row r="47540" spans="8:8">
      <c r="H47540" t="str">
        <f t="shared" si="450"/>
        <v/>
      </c>
    </row>
    <row r="47541" spans="8:8">
      <c r="H47541" t="str">
        <f t="shared" si="450"/>
        <v/>
      </c>
    </row>
    <row r="47542" spans="8:8">
      <c r="H47542" t="str">
        <f t="shared" si="450"/>
        <v/>
      </c>
    </row>
    <row r="47543" spans="8:8">
      <c r="H47543" t="str">
        <f t="shared" si="450"/>
        <v/>
      </c>
    </row>
    <row r="47544" spans="8:8">
      <c r="H47544" t="str">
        <f t="shared" si="450"/>
        <v/>
      </c>
    </row>
    <row r="47545" spans="8:8">
      <c r="H47545" t="str">
        <f t="shared" si="450"/>
        <v/>
      </c>
    </row>
    <row r="47546" spans="8:8">
      <c r="H47546" t="str">
        <f t="shared" si="450"/>
        <v/>
      </c>
    </row>
    <row r="47547" spans="8:8">
      <c r="H47547" t="str">
        <f t="shared" si="450"/>
        <v/>
      </c>
    </row>
    <row r="47548" spans="8:8">
      <c r="H47548" t="str">
        <f t="shared" si="450"/>
        <v/>
      </c>
    </row>
    <row r="47549" spans="8:8">
      <c r="H47549" t="str">
        <f t="shared" si="450"/>
        <v/>
      </c>
    </row>
    <row r="47550" spans="8:8">
      <c r="H47550" t="str">
        <f t="shared" si="450"/>
        <v/>
      </c>
    </row>
    <row r="47551" spans="8:8">
      <c r="H47551" t="str">
        <f t="shared" si="450"/>
        <v/>
      </c>
    </row>
    <row r="47552" spans="8:8">
      <c r="H47552" t="str">
        <f t="shared" si="450"/>
        <v/>
      </c>
    </row>
    <row r="47553" spans="8:8">
      <c r="H47553" t="str">
        <f t="shared" si="450"/>
        <v/>
      </c>
    </row>
    <row r="47554" spans="8:8">
      <c r="H47554" t="str">
        <f t="shared" si="450"/>
        <v/>
      </c>
    </row>
    <row r="47555" spans="8:8">
      <c r="H47555" t="str">
        <f t="shared" si="450"/>
        <v/>
      </c>
    </row>
    <row r="47556" spans="8:8">
      <c r="H47556" t="str">
        <f t="shared" si="450"/>
        <v/>
      </c>
    </row>
    <row r="47557" spans="8:8">
      <c r="H47557" t="str">
        <f t="shared" si="450"/>
        <v/>
      </c>
    </row>
    <row r="47558" spans="8:8">
      <c r="H47558" t="str">
        <f t="shared" si="450"/>
        <v/>
      </c>
    </row>
    <row r="47559" spans="8:8">
      <c r="H47559" t="str">
        <f t="shared" si="450"/>
        <v/>
      </c>
    </row>
    <row r="47560" spans="8:8">
      <c r="H47560" t="str">
        <f t="shared" si="450"/>
        <v/>
      </c>
    </row>
    <row r="47561" spans="8:8">
      <c r="H47561" t="str">
        <f t="shared" si="450"/>
        <v/>
      </c>
    </row>
    <row r="47562" spans="8:8">
      <c r="H47562" t="str">
        <f t="shared" si="450"/>
        <v/>
      </c>
    </row>
    <row r="47563" spans="8:8">
      <c r="H47563" t="str">
        <f t="shared" si="450"/>
        <v/>
      </c>
    </row>
    <row r="47564" spans="8:8">
      <c r="H47564" t="str">
        <f t="shared" si="450"/>
        <v/>
      </c>
    </row>
    <row r="47565" spans="8:8">
      <c r="H47565" t="str">
        <f t="shared" si="450"/>
        <v/>
      </c>
    </row>
    <row r="47566" spans="8:8">
      <c r="H47566" t="str">
        <f t="shared" si="450"/>
        <v/>
      </c>
    </row>
    <row r="47567" spans="8:8">
      <c r="H47567" t="str">
        <f t="shared" si="450"/>
        <v/>
      </c>
    </row>
    <row r="47568" spans="8:8">
      <c r="H47568" t="str">
        <f t="shared" si="450"/>
        <v/>
      </c>
    </row>
    <row r="47569" spans="8:8">
      <c r="H47569" t="str">
        <f t="shared" si="450"/>
        <v/>
      </c>
    </row>
    <row r="47570" spans="8:8">
      <c r="H47570" t="str">
        <f t="shared" si="450"/>
        <v/>
      </c>
    </row>
    <row r="47571" spans="8:8">
      <c r="H47571" t="str">
        <f t="shared" si="450"/>
        <v/>
      </c>
    </row>
    <row r="47572" spans="8:8">
      <c r="H47572" t="str">
        <f t="shared" si="450"/>
        <v/>
      </c>
    </row>
    <row r="47573" spans="8:8">
      <c r="H47573" t="str">
        <f t="shared" si="450"/>
        <v/>
      </c>
    </row>
    <row r="47574" spans="8:8">
      <c r="H47574" t="str">
        <f t="shared" si="450"/>
        <v/>
      </c>
    </row>
    <row r="47575" spans="8:8">
      <c r="H47575" t="str">
        <f t="shared" si="450"/>
        <v/>
      </c>
    </row>
    <row r="47576" spans="8:8">
      <c r="H47576" t="str">
        <f t="shared" si="450"/>
        <v/>
      </c>
    </row>
    <row r="47577" spans="8:8">
      <c r="H47577" t="str">
        <f t="shared" si="450"/>
        <v/>
      </c>
    </row>
    <row r="47578" spans="8:8">
      <c r="H47578" t="str">
        <f t="shared" si="450"/>
        <v/>
      </c>
    </row>
    <row r="47579" spans="8:8">
      <c r="H47579" t="str">
        <f t="shared" si="450"/>
        <v/>
      </c>
    </row>
    <row r="47580" spans="8:8">
      <c r="H47580" t="str">
        <f t="shared" si="450"/>
        <v/>
      </c>
    </row>
    <row r="47581" spans="8:8">
      <c r="H47581" t="str">
        <f t="shared" si="450"/>
        <v/>
      </c>
    </row>
    <row r="47582" spans="8:8">
      <c r="H47582" t="str">
        <f t="shared" si="450"/>
        <v/>
      </c>
    </row>
    <row r="47583" spans="8:8">
      <c r="H47583" t="str">
        <f t="shared" si="450"/>
        <v/>
      </c>
    </row>
    <row r="47584" spans="8:8">
      <c r="H47584" t="str">
        <f t="shared" si="450"/>
        <v/>
      </c>
    </row>
    <row r="47585" spans="8:8">
      <c r="H47585" t="str">
        <f t="shared" si="450"/>
        <v/>
      </c>
    </row>
    <row r="47586" spans="8:8">
      <c r="H47586" t="str">
        <f t="shared" ref="H47586:H47649" si="451">_xlfn.TEXTJOIN(", ", TRUE, G47586:G47586)</f>
        <v/>
      </c>
    </row>
    <row r="47587" spans="8:8">
      <c r="H47587" t="str">
        <f t="shared" si="451"/>
        <v/>
      </c>
    </row>
    <row r="47588" spans="8:8">
      <c r="H47588" t="str">
        <f t="shared" si="451"/>
        <v/>
      </c>
    </row>
    <row r="47589" spans="8:8">
      <c r="H47589" t="str">
        <f t="shared" si="451"/>
        <v/>
      </c>
    </row>
    <row r="47590" spans="8:8">
      <c r="H47590" t="str">
        <f t="shared" si="451"/>
        <v/>
      </c>
    </row>
    <row r="47591" spans="8:8">
      <c r="H47591" t="str">
        <f t="shared" si="451"/>
        <v/>
      </c>
    </row>
    <row r="47592" spans="8:8">
      <c r="H47592" t="str">
        <f t="shared" si="451"/>
        <v/>
      </c>
    </row>
    <row r="47593" spans="8:8">
      <c r="H47593" t="str">
        <f t="shared" si="451"/>
        <v/>
      </c>
    </row>
    <row r="47594" spans="8:8">
      <c r="H47594" t="str">
        <f t="shared" si="451"/>
        <v/>
      </c>
    </row>
    <row r="47595" spans="8:8">
      <c r="H47595" t="str">
        <f t="shared" si="451"/>
        <v/>
      </c>
    </row>
    <row r="47596" spans="8:8">
      <c r="H47596" t="str">
        <f t="shared" si="451"/>
        <v/>
      </c>
    </row>
    <row r="47597" spans="8:8">
      <c r="H47597" t="str">
        <f t="shared" si="451"/>
        <v/>
      </c>
    </row>
    <row r="47598" spans="8:8">
      <c r="H47598" t="str">
        <f t="shared" si="451"/>
        <v/>
      </c>
    </row>
    <row r="47599" spans="8:8">
      <c r="H47599" t="str">
        <f t="shared" si="451"/>
        <v/>
      </c>
    </row>
    <row r="47600" spans="8:8">
      <c r="H47600" t="str">
        <f t="shared" si="451"/>
        <v/>
      </c>
    </row>
    <row r="47601" spans="8:8">
      <c r="H47601" t="str">
        <f t="shared" si="451"/>
        <v/>
      </c>
    </row>
    <row r="47602" spans="8:8">
      <c r="H47602" t="str">
        <f t="shared" si="451"/>
        <v/>
      </c>
    </row>
    <row r="47603" spans="8:8">
      <c r="H47603" t="str">
        <f t="shared" si="451"/>
        <v/>
      </c>
    </row>
    <row r="47604" spans="8:8">
      <c r="H47604" t="str">
        <f t="shared" si="451"/>
        <v/>
      </c>
    </row>
    <row r="47605" spans="8:8">
      <c r="H47605" t="str">
        <f t="shared" si="451"/>
        <v/>
      </c>
    </row>
    <row r="47606" spans="8:8">
      <c r="H47606" t="str">
        <f t="shared" si="451"/>
        <v/>
      </c>
    </row>
    <row r="47607" spans="8:8">
      <c r="H47607" t="str">
        <f t="shared" si="451"/>
        <v/>
      </c>
    </row>
    <row r="47608" spans="8:8">
      <c r="H47608" t="str">
        <f t="shared" si="451"/>
        <v/>
      </c>
    </row>
    <row r="47609" spans="8:8">
      <c r="H47609" t="str">
        <f t="shared" si="451"/>
        <v/>
      </c>
    </row>
    <row r="47610" spans="8:8">
      <c r="H47610" t="str">
        <f t="shared" si="451"/>
        <v/>
      </c>
    </row>
    <row r="47611" spans="8:8">
      <c r="H47611" t="str">
        <f t="shared" si="451"/>
        <v/>
      </c>
    </row>
    <row r="47612" spans="8:8">
      <c r="H47612" t="str">
        <f t="shared" si="451"/>
        <v/>
      </c>
    </row>
    <row r="47613" spans="8:8">
      <c r="H47613" t="str">
        <f t="shared" si="451"/>
        <v/>
      </c>
    </row>
    <row r="47614" spans="8:8">
      <c r="H47614" t="str">
        <f t="shared" si="451"/>
        <v/>
      </c>
    </row>
    <row r="47615" spans="8:8">
      <c r="H47615" t="str">
        <f t="shared" si="451"/>
        <v/>
      </c>
    </row>
    <row r="47616" spans="8:8">
      <c r="H47616" t="str">
        <f t="shared" si="451"/>
        <v/>
      </c>
    </row>
    <row r="47617" spans="8:8">
      <c r="H47617" t="str">
        <f t="shared" si="451"/>
        <v/>
      </c>
    </row>
    <row r="47618" spans="8:8">
      <c r="H47618" t="str">
        <f t="shared" si="451"/>
        <v/>
      </c>
    </row>
    <row r="47619" spans="8:8">
      <c r="H47619" t="str">
        <f t="shared" si="451"/>
        <v/>
      </c>
    </row>
    <row r="47620" spans="8:8">
      <c r="H47620" t="str">
        <f t="shared" si="451"/>
        <v/>
      </c>
    </row>
    <row r="47621" spans="8:8">
      <c r="H47621" t="str">
        <f t="shared" si="451"/>
        <v/>
      </c>
    </row>
    <row r="47622" spans="8:8">
      <c r="H47622" t="str">
        <f t="shared" si="451"/>
        <v/>
      </c>
    </row>
    <row r="47623" spans="8:8">
      <c r="H47623" t="str">
        <f t="shared" si="451"/>
        <v/>
      </c>
    </row>
    <row r="47624" spans="8:8">
      <c r="H47624" t="str">
        <f t="shared" si="451"/>
        <v/>
      </c>
    </row>
    <row r="47625" spans="8:8">
      <c r="H47625" t="str">
        <f t="shared" si="451"/>
        <v/>
      </c>
    </row>
    <row r="47626" spans="8:8">
      <c r="H47626" t="str">
        <f t="shared" si="451"/>
        <v/>
      </c>
    </row>
    <row r="47627" spans="8:8">
      <c r="H47627" t="str">
        <f t="shared" si="451"/>
        <v/>
      </c>
    </row>
    <row r="47628" spans="8:8">
      <c r="H47628" t="str">
        <f t="shared" si="451"/>
        <v/>
      </c>
    </row>
    <row r="47629" spans="8:8">
      <c r="H47629" t="str">
        <f t="shared" si="451"/>
        <v/>
      </c>
    </row>
    <row r="47630" spans="8:8">
      <c r="H47630" t="str">
        <f t="shared" si="451"/>
        <v/>
      </c>
    </row>
    <row r="47631" spans="8:8">
      <c r="H47631" t="str">
        <f t="shared" si="451"/>
        <v/>
      </c>
    </row>
    <row r="47632" spans="8:8">
      <c r="H47632" t="str">
        <f t="shared" si="451"/>
        <v/>
      </c>
    </row>
    <row r="47633" spans="8:8">
      <c r="H47633" t="str">
        <f t="shared" si="451"/>
        <v/>
      </c>
    </row>
    <row r="47634" spans="8:8">
      <c r="H47634" t="str">
        <f t="shared" si="451"/>
        <v/>
      </c>
    </row>
    <row r="47635" spans="8:8">
      <c r="H47635" t="str">
        <f t="shared" si="451"/>
        <v/>
      </c>
    </row>
    <row r="47636" spans="8:8">
      <c r="H47636" t="str">
        <f t="shared" si="451"/>
        <v/>
      </c>
    </row>
    <row r="47637" spans="8:8">
      <c r="H47637" t="str">
        <f t="shared" si="451"/>
        <v/>
      </c>
    </row>
    <row r="47638" spans="8:8">
      <c r="H47638" t="str">
        <f t="shared" si="451"/>
        <v/>
      </c>
    </row>
    <row r="47639" spans="8:8">
      <c r="H47639" t="str">
        <f t="shared" si="451"/>
        <v/>
      </c>
    </row>
    <row r="47640" spans="8:8">
      <c r="H47640" t="str">
        <f t="shared" si="451"/>
        <v/>
      </c>
    </row>
    <row r="47641" spans="8:8">
      <c r="H47641" t="str">
        <f t="shared" si="451"/>
        <v/>
      </c>
    </row>
    <row r="47642" spans="8:8">
      <c r="H47642" t="str">
        <f t="shared" si="451"/>
        <v/>
      </c>
    </row>
    <row r="47643" spans="8:8">
      <c r="H47643" t="str">
        <f t="shared" si="451"/>
        <v/>
      </c>
    </row>
    <row r="47644" spans="8:8">
      <c r="H47644" t="str">
        <f t="shared" si="451"/>
        <v/>
      </c>
    </row>
    <row r="47645" spans="8:8">
      <c r="H47645" t="str">
        <f t="shared" si="451"/>
        <v/>
      </c>
    </row>
    <row r="47646" spans="8:8">
      <c r="H47646" t="str">
        <f t="shared" si="451"/>
        <v/>
      </c>
    </row>
    <row r="47647" spans="8:8">
      <c r="H47647" t="str">
        <f t="shared" si="451"/>
        <v/>
      </c>
    </row>
    <row r="47648" spans="8:8">
      <c r="H47648" t="str">
        <f t="shared" si="451"/>
        <v/>
      </c>
    </row>
    <row r="47649" spans="8:8">
      <c r="H47649" t="str">
        <f t="shared" si="451"/>
        <v/>
      </c>
    </row>
    <row r="47650" spans="8:8">
      <c r="H47650" t="str">
        <f t="shared" ref="H47650:H47713" si="452">_xlfn.TEXTJOIN(", ", TRUE, G47650:G47650)</f>
        <v/>
      </c>
    </row>
    <row r="47651" spans="8:8">
      <c r="H47651" t="str">
        <f t="shared" si="452"/>
        <v/>
      </c>
    </row>
    <row r="47652" spans="8:8">
      <c r="H47652" t="str">
        <f t="shared" si="452"/>
        <v/>
      </c>
    </row>
    <row r="47653" spans="8:8">
      <c r="H47653" t="str">
        <f t="shared" si="452"/>
        <v/>
      </c>
    </row>
    <row r="47654" spans="8:8">
      <c r="H47654" t="str">
        <f t="shared" si="452"/>
        <v/>
      </c>
    </row>
    <row r="47655" spans="8:8">
      <c r="H47655" t="str">
        <f t="shared" si="452"/>
        <v/>
      </c>
    </row>
    <row r="47656" spans="8:8">
      <c r="H47656" t="str">
        <f t="shared" si="452"/>
        <v/>
      </c>
    </row>
    <row r="47657" spans="8:8">
      <c r="H47657" t="str">
        <f t="shared" si="452"/>
        <v/>
      </c>
    </row>
    <row r="47658" spans="8:8">
      <c r="H47658" t="str">
        <f t="shared" si="452"/>
        <v/>
      </c>
    </row>
    <row r="47659" spans="8:8">
      <c r="H47659" t="str">
        <f t="shared" si="452"/>
        <v/>
      </c>
    </row>
    <row r="47660" spans="8:8">
      <c r="H47660" t="str">
        <f t="shared" si="452"/>
        <v/>
      </c>
    </row>
    <row r="47661" spans="8:8">
      <c r="H47661" t="str">
        <f t="shared" si="452"/>
        <v/>
      </c>
    </row>
    <row r="47662" spans="8:8">
      <c r="H47662" t="str">
        <f t="shared" si="452"/>
        <v/>
      </c>
    </row>
    <row r="47663" spans="8:8">
      <c r="H47663" t="str">
        <f t="shared" si="452"/>
        <v/>
      </c>
    </row>
    <row r="47664" spans="8:8">
      <c r="H47664" t="str">
        <f t="shared" si="452"/>
        <v/>
      </c>
    </row>
    <row r="47665" spans="8:8">
      <c r="H47665" t="str">
        <f t="shared" si="452"/>
        <v/>
      </c>
    </row>
    <row r="47666" spans="8:8">
      <c r="H47666" t="str">
        <f t="shared" si="452"/>
        <v/>
      </c>
    </row>
    <row r="47667" spans="8:8">
      <c r="H47667" t="str">
        <f t="shared" si="452"/>
        <v/>
      </c>
    </row>
    <row r="47668" spans="8:8">
      <c r="H47668" t="str">
        <f t="shared" si="452"/>
        <v/>
      </c>
    </row>
    <row r="47669" spans="8:8">
      <c r="H47669" t="str">
        <f t="shared" si="452"/>
        <v/>
      </c>
    </row>
    <row r="47670" spans="8:8">
      <c r="H47670" t="str">
        <f t="shared" si="452"/>
        <v/>
      </c>
    </row>
    <row r="47671" spans="8:8">
      <c r="H47671" t="str">
        <f t="shared" si="452"/>
        <v/>
      </c>
    </row>
    <row r="47672" spans="8:8">
      <c r="H47672" t="str">
        <f t="shared" si="452"/>
        <v/>
      </c>
    </row>
    <row r="47673" spans="8:8">
      <c r="H47673" t="str">
        <f t="shared" si="452"/>
        <v/>
      </c>
    </row>
    <row r="47674" spans="8:8">
      <c r="H47674" t="str">
        <f t="shared" si="452"/>
        <v/>
      </c>
    </row>
    <row r="47675" spans="8:8">
      <c r="H47675" t="str">
        <f t="shared" si="452"/>
        <v/>
      </c>
    </row>
    <row r="47676" spans="8:8">
      <c r="H47676" t="str">
        <f t="shared" si="452"/>
        <v/>
      </c>
    </row>
    <row r="47677" spans="8:8">
      <c r="H47677" t="str">
        <f t="shared" si="452"/>
        <v/>
      </c>
    </row>
    <row r="47678" spans="8:8">
      <c r="H47678" t="str">
        <f t="shared" si="452"/>
        <v/>
      </c>
    </row>
    <row r="47679" spans="8:8">
      <c r="H47679" t="str">
        <f t="shared" si="452"/>
        <v/>
      </c>
    </row>
    <row r="47680" spans="8:8">
      <c r="H47680" t="str">
        <f t="shared" si="452"/>
        <v/>
      </c>
    </row>
    <row r="47681" spans="8:8">
      <c r="H47681" t="str">
        <f t="shared" si="452"/>
        <v/>
      </c>
    </row>
    <row r="47682" spans="8:8">
      <c r="H47682" t="str">
        <f t="shared" si="452"/>
        <v/>
      </c>
    </row>
    <row r="47683" spans="8:8">
      <c r="H47683" t="str">
        <f t="shared" si="452"/>
        <v/>
      </c>
    </row>
    <row r="47684" spans="8:8">
      <c r="H47684" t="str">
        <f t="shared" si="452"/>
        <v/>
      </c>
    </row>
    <row r="47685" spans="8:8">
      <c r="H47685" t="str">
        <f t="shared" si="452"/>
        <v/>
      </c>
    </row>
    <row r="47686" spans="8:8">
      <c r="H47686" t="str">
        <f t="shared" si="452"/>
        <v/>
      </c>
    </row>
    <row r="47687" spans="8:8">
      <c r="H47687" t="str">
        <f t="shared" si="452"/>
        <v/>
      </c>
    </row>
    <row r="47688" spans="8:8">
      <c r="H47688" t="str">
        <f t="shared" si="452"/>
        <v/>
      </c>
    </row>
    <row r="47689" spans="8:8">
      <c r="H47689" t="str">
        <f t="shared" si="452"/>
        <v/>
      </c>
    </row>
    <row r="47690" spans="8:8">
      <c r="H47690" t="str">
        <f t="shared" si="452"/>
        <v/>
      </c>
    </row>
    <row r="47691" spans="8:8">
      <c r="H47691" t="str">
        <f t="shared" si="452"/>
        <v/>
      </c>
    </row>
    <row r="47692" spans="8:8">
      <c r="H47692" t="str">
        <f t="shared" si="452"/>
        <v/>
      </c>
    </row>
    <row r="47693" spans="8:8">
      <c r="H47693" t="str">
        <f t="shared" si="452"/>
        <v/>
      </c>
    </row>
    <row r="47694" spans="8:8">
      <c r="H47694" t="str">
        <f t="shared" si="452"/>
        <v/>
      </c>
    </row>
    <row r="47695" spans="8:8">
      <c r="H47695" t="str">
        <f t="shared" si="452"/>
        <v/>
      </c>
    </row>
    <row r="47696" spans="8:8">
      <c r="H47696" t="str">
        <f t="shared" si="452"/>
        <v/>
      </c>
    </row>
    <row r="47697" spans="8:8">
      <c r="H47697" t="str">
        <f t="shared" si="452"/>
        <v/>
      </c>
    </row>
    <row r="47698" spans="8:8">
      <c r="H47698" t="str">
        <f t="shared" si="452"/>
        <v/>
      </c>
    </row>
    <row r="47699" spans="8:8">
      <c r="H47699" t="str">
        <f t="shared" si="452"/>
        <v/>
      </c>
    </row>
    <row r="47700" spans="8:8">
      <c r="H47700" t="str">
        <f t="shared" si="452"/>
        <v/>
      </c>
    </row>
    <row r="47701" spans="8:8">
      <c r="H47701" t="str">
        <f t="shared" si="452"/>
        <v/>
      </c>
    </row>
    <row r="47702" spans="8:8">
      <c r="H47702" t="str">
        <f t="shared" si="452"/>
        <v/>
      </c>
    </row>
    <row r="47703" spans="8:8">
      <c r="H47703" t="str">
        <f t="shared" si="452"/>
        <v/>
      </c>
    </row>
    <row r="47704" spans="8:8">
      <c r="H47704" t="str">
        <f t="shared" si="452"/>
        <v/>
      </c>
    </row>
    <row r="47705" spans="8:8">
      <c r="H47705" t="str">
        <f t="shared" si="452"/>
        <v/>
      </c>
    </row>
    <row r="47706" spans="8:8">
      <c r="H47706" t="str">
        <f t="shared" si="452"/>
        <v/>
      </c>
    </row>
    <row r="47707" spans="8:8">
      <c r="H47707" t="str">
        <f t="shared" si="452"/>
        <v/>
      </c>
    </row>
    <row r="47708" spans="8:8">
      <c r="H47708" t="str">
        <f t="shared" si="452"/>
        <v/>
      </c>
    </row>
    <row r="47709" spans="8:8">
      <c r="H47709" t="str">
        <f t="shared" si="452"/>
        <v/>
      </c>
    </row>
    <row r="47710" spans="8:8">
      <c r="H47710" t="str">
        <f t="shared" si="452"/>
        <v/>
      </c>
    </row>
    <row r="47711" spans="8:8">
      <c r="H47711" t="str">
        <f t="shared" si="452"/>
        <v/>
      </c>
    </row>
    <row r="47712" spans="8:8">
      <c r="H47712" t="str">
        <f t="shared" si="452"/>
        <v/>
      </c>
    </row>
    <row r="47713" spans="8:8">
      <c r="H47713" t="str">
        <f t="shared" si="452"/>
        <v/>
      </c>
    </row>
    <row r="47714" spans="8:8">
      <c r="H47714" t="str">
        <f t="shared" ref="H47714:H47777" si="453">_xlfn.TEXTJOIN(", ", TRUE, G47714:G47714)</f>
        <v/>
      </c>
    </row>
    <row r="47715" spans="8:8">
      <c r="H47715" t="str">
        <f t="shared" si="453"/>
        <v/>
      </c>
    </row>
    <row r="47716" spans="8:8">
      <c r="H47716" t="str">
        <f t="shared" si="453"/>
        <v/>
      </c>
    </row>
    <row r="47717" spans="8:8">
      <c r="H47717" t="str">
        <f t="shared" si="453"/>
        <v/>
      </c>
    </row>
    <row r="47718" spans="8:8">
      <c r="H47718" t="str">
        <f t="shared" si="453"/>
        <v/>
      </c>
    </row>
    <row r="47719" spans="8:8">
      <c r="H47719" t="str">
        <f t="shared" si="453"/>
        <v/>
      </c>
    </row>
    <row r="47720" spans="8:8">
      <c r="H47720" t="str">
        <f t="shared" si="453"/>
        <v/>
      </c>
    </row>
    <row r="47721" spans="8:8">
      <c r="H47721" t="str">
        <f t="shared" si="453"/>
        <v/>
      </c>
    </row>
    <row r="47722" spans="8:8">
      <c r="H47722" t="str">
        <f t="shared" si="453"/>
        <v/>
      </c>
    </row>
    <row r="47723" spans="8:8">
      <c r="H47723" t="str">
        <f t="shared" si="453"/>
        <v/>
      </c>
    </row>
    <row r="47724" spans="8:8">
      <c r="H47724" t="str">
        <f t="shared" si="453"/>
        <v/>
      </c>
    </row>
    <row r="47725" spans="8:8">
      <c r="H47725" t="str">
        <f t="shared" si="453"/>
        <v/>
      </c>
    </row>
    <row r="47726" spans="8:8">
      <c r="H47726" t="str">
        <f t="shared" si="453"/>
        <v/>
      </c>
    </row>
    <row r="47727" spans="8:8">
      <c r="H47727" t="str">
        <f t="shared" si="453"/>
        <v/>
      </c>
    </row>
    <row r="47728" spans="8:8">
      <c r="H47728" t="str">
        <f t="shared" si="453"/>
        <v/>
      </c>
    </row>
    <row r="47729" spans="8:8">
      <c r="H47729" t="str">
        <f t="shared" si="453"/>
        <v/>
      </c>
    </row>
    <row r="47730" spans="8:8">
      <c r="H47730" t="str">
        <f t="shared" si="453"/>
        <v/>
      </c>
    </row>
    <row r="47731" spans="8:8">
      <c r="H47731" t="str">
        <f t="shared" si="453"/>
        <v/>
      </c>
    </row>
    <row r="47732" spans="8:8">
      <c r="H47732" t="str">
        <f t="shared" si="453"/>
        <v/>
      </c>
    </row>
    <row r="47733" spans="8:8">
      <c r="H47733" t="str">
        <f t="shared" si="453"/>
        <v/>
      </c>
    </row>
    <row r="47734" spans="8:8">
      <c r="H47734" t="str">
        <f t="shared" si="453"/>
        <v/>
      </c>
    </row>
    <row r="47735" spans="8:8">
      <c r="H47735" t="str">
        <f t="shared" si="453"/>
        <v/>
      </c>
    </row>
    <row r="47736" spans="8:8">
      <c r="H47736" t="str">
        <f t="shared" si="453"/>
        <v/>
      </c>
    </row>
    <row r="47737" spans="8:8">
      <c r="H47737" t="str">
        <f t="shared" si="453"/>
        <v/>
      </c>
    </row>
    <row r="47738" spans="8:8">
      <c r="H47738" t="str">
        <f t="shared" si="453"/>
        <v/>
      </c>
    </row>
    <row r="47739" spans="8:8">
      <c r="H47739" t="str">
        <f t="shared" si="453"/>
        <v/>
      </c>
    </row>
    <row r="47740" spans="8:8">
      <c r="H47740" t="str">
        <f t="shared" si="453"/>
        <v/>
      </c>
    </row>
    <row r="47741" spans="8:8">
      <c r="H47741" t="str">
        <f t="shared" si="453"/>
        <v/>
      </c>
    </row>
    <row r="47742" spans="8:8">
      <c r="H47742" t="str">
        <f t="shared" si="453"/>
        <v/>
      </c>
    </row>
    <row r="47743" spans="8:8">
      <c r="H47743" t="str">
        <f t="shared" si="453"/>
        <v/>
      </c>
    </row>
    <row r="47744" spans="8:8">
      <c r="H47744" t="str">
        <f t="shared" si="453"/>
        <v/>
      </c>
    </row>
    <row r="47745" spans="8:8">
      <c r="H47745" t="str">
        <f t="shared" si="453"/>
        <v/>
      </c>
    </row>
    <row r="47746" spans="8:8">
      <c r="H47746" t="str">
        <f t="shared" si="453"/>
        <v/>
      </c>
    </row>
    <row r="47747" spans="8:8">
      <c r="H47747" t="str">
        <f t="shared" si="453"/>
        <v/>
      </c>
    </row>
    <row r="47748" spans="8:8">
      <c r="H47748" t="str">
        <f t="shared" si="453"/>
        <v/>
      </c>
    </row>
    <row r="47749" spans="8:8">
      <c r="H47749" t="str">
        <f t="shared" si="453"/>
        <v/>
      </c>
    </row>
    <row r="47750" spans="8:8">
      <c r="H47750" t="str">
        <f t="shared" si="453"/>
        <v/>
      </c>
    </row>
    <row r="47751" spans="8:8">
      <c r="H47751" t="str">
        <f t="shared" si="453"/>
        <v/>
      </c>
    </row>
    <row r="47752" spans="8:8">
      <c r="H47752" t="str">
        <f t="shared" si="453"/>
        <v/>
      </c>
    </row>
    <row r="47753" spans="8:8">
      <c r="H47753" t="str">
        <f t="shared" si="453"/>
        <v/>
      </c>
    </row>
    <row r="47754" spans="8:8">
      <c r="H47754" t="str">
        <f t="shared" si="453"/>
        <v/>
      </c>
    </row>
    <row r="47755" spans="8:8">
      <c r="H47755" t="str">
        <f t="shared" si="453"/>
        <v/>
      </c>
    </row>
    <row r="47756" spans="8:8">
      <c r="H47756" t="str">
        <f t="shared" si="453"/>
        <v/>
      </c>
    </row>
    <row r="47757" spans="8:8">
      <c r="H47757" t="str">
        <f t="shared" si="453"/>
        <v/>
      </c>
    </row>
    <row r="47758" spans="8:8">
      <c r="H47758" t="str">
        <f t="shared" si="453"/>
        <v/>
      </c>
    </row>
    <row r="47759" spans="8:8">
      <c r="H47759" t="str">
        <f t="shared" si="453"/>
        <v/>
      </c>
    </row>
    <row r="47760" spans="8:8">
      <c r="H47760" t="str">
        <f t="shared" si="453"/>
        <v/>
      </c>
    </row>
    <row r="47761" spans="8:8">
      <c r="H47761" t="str">
        <f t="shared" si="453"/>
        <v/>
      </c>
    </row>
    <row r="47762" spans="8:8">
      <c r="H47762" t="str">
        <f t="shared" si="453"/>
        <v/>
      </c>
    </row>
    <row r="47763" spans="8:8">
      <c r="H47763" t="str">
        <f t="shared" si="453"/>
        <v/>
      </c>
    </row>
    <row r="47764" spans="8:8">
      <c r="H47764" t="str">
        <f t="shared" si="453"/>
        <v/>
      </c>
    </row>
    <row r="47765" spans="8:8">
      <c r="H47765" t="str">
        <f t="shared" si="453"/>
        <v/>
      </c>
    </row>
    <row r="47766" spans="8:8">
      <c r="H47766" t="str">
        <f t="shared" si="453"/>
        <v/>
      </c>
    </row>
    <row r="47767" spans="8:8">
      <c r="H47767" t="str">
        <f t="shared" si="453"/>
        <v/>
      </c>
    </row>
    <row r="47768" spans="8:8">
      <c r="H47768" t="str">
        <f t="shared" si="453"/>
        <v/>
      </c>
    </row>
    <row r="47769" spans="8:8">
      <c r="H47769" t="str">
        <f t="shared" si="453"/>
        <v/>
      </c>
    </row>
    <row r="47770" spans="8:8">
      <c r="H47770" t="str">
        <f t="shared" si="453"/>
        <v/>
      </c>
    </row>
    <row r="47771" spans="8:8">
      <c r="H47771" t="str">
        <f t="shared" si="453"/>
        <v/>
      </c>
    </row>
    <row r="47772" spans="8:8">
      <c r="H47772" t="str">
        <f t="shared" si="453"/>
        <v/>
      </c>
    </row>
    <row r="47773" spans="8:8">
      <c r="H47773" t="str">
        <f t="shared" si="453"/>
        <v/>
      </c>
    </row>
    <row r="47774" spans="8:8">
      <c r="H47774" t="str">
        <f t="shared" si="453"/>
        <v/>
      </c>
    </row>
    <row r="47775" spans="8:8">
      <c r="H47775" t="str">
        <f t="shared" si="453"/>
        <v/>
      </c>
    </row>
    <row r="47776" spans="8:8">
      <c r="H47776" t="str">
        <f t="shared" si="453"/>
        <v/>
      </c>
    </row>
    <row r="47777" spans="8:8">
      <c r="H47777" t="str">
        <f t="shared" si="453"/>
        <v/>
      </c>
    </row>
    <row r="47778" spans="8:8">
      <c r="H47778" t="str">
        <f t="shared" ref="H47778:H47841" si="454">_xlfn.TEXTJOIN(", ", TRUE, G47778:G47778)</f>
        <v/>
      </c>
    </row>
    <row r="47779" spans="8:8">
      <c r="H47779" t="str">
        <f t="shared" si="454"/>
        <v/>
      </c>
    </row>
    <row r="47780" spans="8:8">
      <c r="H47780" t="str">
        <f t="shared" si="454"/>
        <v/>
      </c>
    </row>
    <row r="47781" spans="8:8">
      <c r="H47781" t="str">
        <f t="shared" si="454"/>
        <v/>
      </c>
    </row>
    <row r="47782" spans="8:8">
      <c r="H47782" t="str">
        <f t="shared" si="454"/>
        <v/>
      </c>
    </row>
    <row r="47783" spans="8:8">
      <c r="H47783" t="str">
        <f t="shared" si="454"/>
        <v/>
      </c>
    </row>
    <row r="47784" spans="8:8">
      <c r="H47784" t="str">
        <f t="shared" si="454"/>
        <v/>
      </c>
    </row>
    <row r="47785" spans="8:8">
      <c r="H47785" t="str">
        <f t="shared" si="454"/>
        <v/>
      </c>
    </row>
    <row r="47786" spans="8:8">
      <c r="H47786" t="str">
        <f t="shared" si="454"/>
        <v/>
      </c>
    </row>
    <row r="47787" spans="8:8">
      <c r="H47787" t="str">
        <f t="shared" si="454"/>
        <v/>
      </c>
    </row>
    <row r="47788" spans="8:8">
      <c r="H47788" t="str">
        <f t="shared" si="454"/>
        <v/>
      </c>
    </row>
    <row r="47789" spans="8:8">
      <c r="H47789" t="str">
        <f t="shared" si="454"/>
        <v/>
      </c>
    </row>
    <row r="47790" spans="8:8">
      <c r="H47790" t="str">
        <f t="shared" si="454"/>
        <v/>
      </c>
    </row>
    <row r="47791" spans="8:8">
      <c r="H47791" t="str">
        <f t="shared" si="454"/>
        <v/>
      </c>
    </row>
    <row r="47792" spans="8:8">
      <c r="H47792" t="str">
        <f t="shared" si="454"/>
        <v/>
      </c>
    </row>
    <row r="47793" spans="8:8">
      <c r="H47793" t="str">
        <f t="shared" si="454"/>
        <v/>
      </c>
    </row>
    <row r="47794" spans="8:8">
      <c r="H47794" t="str">
        <f t="shared" si="454"/>
        <v/>
      </c>
    </row>
    <row r="47795" spans="8:8">
      <c r="H47795" t="str">
        <f t="shared" si="454"/>
        <v/>
      </c>
    </row>
    <row r="47796" spans="8:8">
      <c r="H47796" t="str">
        <f t="shared" si="454"/>
        <v/>
      </c>
    </row>
    <row r="47797" spans="8:8">
      <c r="H47797" t="str">
        <f t="shared" si="454"/>
        <v/>
      </c>
    </row>
    <row r="47798" spans="8:8">
      <c r="H47798" t="str">
        <f t="shared" si="454"/>
        <v/>
      </c>
    </row>
    <row r="47799" spans="8:8">
      <c r="H47799" t="str">
        <f t="shared" si="454"/>
        <v/>
      </c>
    </row>
    <row r="47800" spans="8:8">
      <c r="H47800" t="str">
        <f t="shared" si="454"/>
        <v/>
      </c>
    </row>
    <row r="47801" spans="8:8">
      <c r="H47801" t="str">
        <f t="shared" si="454"/>
        <v/>
      </c>
    </row>
    <row r="47802" spans="8:8">
      <c r="H47802" t="str">
        <f t="shared" si="454"/>
        <v/>
      </c>
    </row>
    <row r="47803" spans="8:8">
      <c r="H47803" t="str">
        <f t="shared" si="454"/>
        <v/>
      </c>
    </row>
    <row r="47804" spans="8:8">
      <c r="H47804" t="str">
        <f t="shared" si="454"/>
        <v/>
      </c>
    </row>
    <row r="47805" spans="8:8">
      <c r="H47805" t="str">
        <f t="shared" si="454"/>
        <v/>
      </c>
    </row>
    <row r="47806" spans="8:8">
      <c r="H47806" t="str">
        <f t="shared" si="454"/>
        <v/>
      </c>
    </row>
    <row r="47807" spans="8:8">
      <c r="H47807" t="str">
        <f t="shared" si="454"/>
        <v/>
      </c>
    </row>
    <row r="47808" spans="8:8">
      <c r="H47808" t="str">
        <f t="shared" si="454"/>
        <v/>
      </c>
    </row>
    <row r="47809" spans="8:8">
      <c r="H47809" t="str">
        <f t="shared" si="454"/>
        <v/>
      </c>
    </row>
    <row r="47810" spans="8:8">
      <c r="H47810" t="str">
        <f t="shared" si="454"/>
        <v/>
      </c>
    </row>
    <row r="47811" spans="8:8">
      <c r="H47811" t="str">
        <f t="shared" si="454"/>
        <v/>
      </c>
    </row>
    <row r="47812" spans="8:8">
      <c r="H47812" t="str">
        <f t="shared" si="454"/>
        <v/>
      </c>
    </row>
    <row r="47813" spans="8:8">
      <c r="H47813" t="str">
        <f t="shared" si="454"/>
        <v/>
      </c>
    </row>
    <row r="47814" spans="8:8">
      <c r="H47814" t="str">
        <f t="shared" si="454"/>
        <v/>
      </c>
    </row>
    <row r="47815" spans="8:8">
      <c r="H47815" t="str">
        <f t="shared" si="454"/>
        <v/>
      </c>
    </row>
    <row r="47816" spans="8:8">
      <c r="H47816" t="str">
        <f t="shared" si="454"/>
        <v/>
      </c>
    </row>
    <row r="47817" spans="8:8">
      <c r="H47817" t="str">
        <f t="shared" si="454"/>
        <v/>
      </c>
    </row>
    <row r="47818" spans="8:8">
      <c r="H47818" t="str">
        <f t="shared" si="454"/>
        <v/>
      </c>
    </row>
    <row r="47819" spans="8:8">
      <c r="H47819" t="str">
        <f t="shared" si="454"/>
        <v/>
      </c>
    </row>
    <row r="47820" spans="8:8">
      <c r="H47820" t="str">
        <f t="shared" si="454"/>
        <v/>
      </c>
    </row>
    <row r="47821" spans="8:8">
      <c r="H47821" t="str">
        <f t="shared" si="454"/>
        <v/>
      </c>
    </row>
    <row r="47822" spans="8:8">
      <c r="H47822" t="str">
        <f t="shared" si="454"/>
        <v/>
      </c>
    </row>
    <row r="47823" spans="8:8">
      <c r="H47823" t="str">
        <f t="shared" si="454"/>
        <v/>
      </c>
    </row>
    <row r="47824" spans="8:8">
      <c r="H47824" t="str">
        <f t="shared" si="454"/>
        <v/>
      </c>
    </row>
    <row r="47825" spans="8:8">
      <c r="H47825" t="str">
        <f t="shared" si="454"/>
        <v/>
      </c>
    </row>
    <row r="47826" spans="8:8">
      <c r="H47826" t="str">
        <f t="shared" si="454"/>
        <v/>
      </c>
    </row>
    <row r="47827" spans="8:8">
      <c r="H47827" t="str">
        <f t="shared" si="454"/>
        <v/>
      </c>
    </row>
    <row r="47828" spans="8:8">
      <c r="H47828" t="str">
        <f t="shared" si="454"/>
        <v/>
      </c>
    </row>
    <row r="47829" spans="8:8">
      <c r="H47829" t="str">
        <f t="shared" si="454"/>
        <v/>
      </c>
    </row>
    <row r="47830" spans="8:8">
      <c r="H47830" t="str">
        <f t="shared" si="454"/>
        <v/>
      </c>
    </row>
    <row r="47831" spans="8:8">
      <c r="H47831" t="str">
        <f t="shared" si="454"/>
        <v/>
      </c>
    </row>
    <row r="47832" spans="8:8">
      <c r="H47832" t="str">
        <f t="shared" si="454"/>
        <v/>
      </c>
    </row>
    <row r="47833" spans="8:8">
      <c r="H47833" t="str">
        <f t="shared" si="454"/>
        <v/>
      </c>
    </row>
    <row r="47834" spans="8:8">
      <c r="H47834" t="str">
        <f t="shared" si="454"/>
        <v/>
      </c>
    </row>
    <row r="47835" spans="8:8">
      <c r="H47835" t="str">
        <f t="shared" si="454"/>
        <v/>
      </c>
    </row>
    <row r="47836" spans="8:8">
      <c r="H47836" t="str">
        <f t="shared" si="454"/>
        <v/>
      </c>
    </row>
    <row r="47837" spans="8:8">
      <c r="H47837" t="str">
        <f t="shared" si="454"/>
        <v/>
      </c>
    </row>
    <row r="47838" spans="8:8">
      <c r="H47838" t="str">
        <f t="shared" si="454"/>
        <v/>
      </c>
    </row>
    <row r="47839" spans="8:8">
      <c r="H47839" t="str">
        <f t="shared" si="454"/>
        <v/>
      </c>
    </row>
    <row r="47840" spans="8:8">
      <c r="H47840" t="str">
        <f t="shared" si="454"/>
        <v/>
      </c>
    </row>
    <row r="47841" spans="8:8">
      <c r="H47841" t="str">
        <f t="shared" si="454"/>
        <v/>
      </c>
    </row>
    <row r="47842" spans="8:8">
      <c r="H47842" t="str">
        <f t="shared" ref="H47842:H47905" si="455">_xlfn.TEXTJOIN(", ", TRUE, G47842:G47842)</f>
        <v/>
      </c>
    </row>
    <row r="47843" spans="8:8">
      <c r="H47843" t="str">
        <f t="shared" si="455"/>
        <v/>
      </c>
    </row>
    <row r="47844" spans="8:8">
      <c r="H47844" t="str">
        <f t="shared" si="455"/>
        <v/>
      </c>
    </row>
    <row r="47845" spans="8:8">
      <c r="H47845" t="str">
        <f t="shared" si="455"/>
        <v/>
      </c>
    </row>
    <row r="47846" spans="8:8">
      <c r="H47846" t="str">
        <f t="shared" si="455"/>
        <v/>
      </c>
    </row>
    <row r="47847" spans="8:8">
      <c r="H47847" t="str">
        <f t="shared" si="455"/>
        <v/>
      </c>
    </row>
    <row r="47848" spans="8:8">
      <c r="H47848" t="str">
        <f t="shared" si="455"/>
        <v/>
      </c>
    </row>
    <row r="47849" spans="8:8">
      <c r="H47849" t="str">
        <f t="shared" si="455"/>
        <v/>
      </c>
    </row>
    <row r="47850" spans="8:8">
      <c r="H47850" t="str">
        <f t="shared" si="455"/>
        <v/>
      </c>
    </row>
    <row r="47851" spans="8:8">
      <c r="H47851" t="str">
        <f t="shared" si="455"/>
        <v/>
      </c>
    </row>
    <row r="47852" spans="8:8">
      <c r="H47852" t="str">
        <f t="shared" si="455"/>
        <v/>
      </c>
    </row>
    <row r="47853" spans="8:8">
      <c r="H47853" t="str">
        <f t="shared" si="455"/>
        <v/>
      </c>
    </row>
    <row r="47854" spans="8:8">
      <c r="H47854" t="str">
        <f t="shared" si="455"/>
        <v/>
      </c>
    </row>
    <row r="47855" spans="8:8">
      <c r="H47855" t="str">
        <f t="shared" si="455"/>
        <v/>
      </c>
    </row>
    <row r="47856" spans="8:8">
      <c r="H47856" t="str">
        <f t="shared" si="455"/>
        <v/>
      </c>
    </row>
    <row r="47857" spans="8:8">
      <c r="H47857" t="str">
        <f t="shared" si="455"/>
        <v/>
      </c>
    </row>
    <row r="47858" spans="8:8">
      <c r="H47858" t="str">
        <f t="shared" si="455"/>
        <v/>
      </c>
    </row>
    <row r="47859" spans="8:8">
      <c r="H47859" t="str">
        <f t="shared" si="455"/>
        <v/>
      </c>
    </row>
    <row r="47860" spans="8:8">
      <c r="H47860" t="str">
        <f t="shared" si="455"/>
        <v/>
      </c>
    </row>
    <row r="47861" spans="8:8">
      <c r="H47861" t="str">
        <f t="shared" si="455"/>
        <v/>
      </c>
    </row>
    <row r="47862" spans="8:8">
      <c r="H47862" t="str">
        <f t="shared" si="455"/>
        <v/>
      </c>
    </row>
    <row r="47863" spans="8:8">
      <c r="H47863" t="str">
        <f t="shared" si="455"/>
        <v/>
      </c>
    </row>
    <row r="47864" spans="8:8">
      <c r="H47864" t="str">
        <f t="shared" si="455"/>
        <v/>
      </c>
    </row>
    <row r="47865" spans="8:8">
      <c r="H47865" t="str">
        <f t="shared" si="455"/>
        <v/>
      </c>
    </row>
    <row r="47866" spans="8:8">
      <c r="H47866" t="str">
        <f t="shared" si="455"/>
        <v/>
      </c>
    </row>
    <row r="47867" spans="8:8">
      <c r="H47867" t="str">
        <f t="shared" si="455"/>
        <v/>
      </c>
    </row>
    <row r="47868" spans="8:8">
      <c r="H47868" t="str">
        <f t="shared" si="455"/>
        <v/>
      </c>
    </row>
    <row r="47869" spans="8:8">
      <c r="H47869" t="str">
        <f t="shared" si="455"/>
        <v/>
      </c>
    </row>
    <row r="47870" spans="8:8">
      <c r="H47870" t="str">
        <f t="shared" si="455"/>
        <v/>
      </c>
    </row>
    <row r="47871" spans="8:8">
      <c r="H47871" t="str">
        <f t="shared" si="455"/>
        <v/>
      </c>
    </row>
    <row r="47872" spans="8:8">
      <c r="H47872" t="str">
        <f t="shared" si="455"/>
        <v/>
      </c>
    </row>
    <row r="47873" spans="8:8">
      <c r="H47873" t="str">
        <f t="shared" si="455"/>
        <v/>
      </c>
    </row>
    <row r="47874" spans="8:8">
      <c r="H47874" t="str">
        <f t="shared" si="455"/>
        <v/>
      </c>
    </row>
    <row r="47875" spans="8:8">
      <c r="H47875" t="str">
        <f t="shared" si="455"/>
        <v/>
      </c>
    </row>
    <row r="47876" spans="8:8">
      <c r="H47876" t="str">
        <f t="shared" si="455"/>
        <v/>
      </c>
    </row>
    <row r="47877" spans="8:8">
      <c r="H47877" t="str">
        <f t="shared" si="455"/>
        <v/>
      </c>
    </row>
    <row r="47878" spans="8:8">
      <c r="H47878" t="str">
        <f t="shared" si="455"/>
        <v/>
      </c>
    </row>
    <row r="47879" spans="8:8">
      <c r="H47879" t="str">
        <f t="shared" si="455"/>
        <v/>
      </c>
    </row>
    <row r="47880" spans="8:8">
      <c r="H47880" t="str">
        <f t="shared" si="455"/>
        <v/>
      </c>
    </row>
    <row r="47881" spans="8:8">
      <c r="H47881" t="str">
        <f t="shared" si="455"/>
        <v/>
      </c>
    </row>
    <row r="47882" spans="8:8">
      <c r="H47882" t="str">
        <f t="shared" si="455"/>
        <v/>
      </c>
    </row>
    <row r="47883" spans="8:8">
      <c r="H47883" t="str">
        <f t="shared" si="455"/>
        <v/>
      </c>
    </row>
    <row r="47884" spans="8:8">
      <c r="H47884" t="str">
        <f t="shared" si="455"/>
        <v/>
      </c>
    </row>
    <row r="47885" spans="8:8">
      <c r="H47885" t="str">
        <f t="shared" si="455"/>
        <v/>
      </c>
    </row>
    <row r="47886" spans="8:8">
      <c r="H47886" t="str">
        <f t="shared" si="455"/>
        <v/>
      </c>
    </row>
    <row r="47887" spans="8:8">
      <c r="H47887" t="str">
        <f t="shared" si="455"/>
        <v/>
      </c>
    </row>
    <row r="47888" spans="8:8">
      <c r="H47888" t="str">
        <f t="shared" si="455"/>
        <v/>
      </c>
    </row>
    <row r="47889" spans="8:8">
      <c r="H47889" t="str">
        <f t="shared" si="455"/>
        <v/>
      </c>
    </row>
    <row r="47890" spans="8:8">
      <c r="H47890" t="str">
        <f t="shared" si="455"/>
        <v/>
      </c>
    </row>
    <row r="47891" spans="8:8">
      <c r="H47891" t="str">
        <f t="shared" si="455"/>
        <v/>
      </c>
    </row>
    <row r="47892" spans="8:8">
      <c r="H47892" t="str">
        <f t="shared" si="455"/>
        <v/>
      </c>
    </row>
    <row r="47893" spans="8:8">
      <c r="H47893" t="str">
        <f t="shared" si="455"/>
        <v/>
      </c>
    </row>
    <row r="47894" spans="8:8">
      <c r="H47894" t="str">
        <f t="shared" si="455"/>
        <v/>
      </c>
    </row>
    <row r="47895" spans="8:8">
      <c r="H47895" t="str">
        <f t="shared" si="455"/>
        <v/>
      </c>
    </row>
    <row r="47896" spans="8:8">
      <c r="H47896" t="str">
        <f t="shared" si="455"/>
        <v/>
      </c>
    </row>
    <row r="47897" spans="8:8">
      <c r="H47897" t="str">
        <f t="shared" si="455"/>
        <v/>
      </c>
    </row>
    <row r="47898" spans="8:8">
      <c r="H47898" t="str">
        <f t="shared" si="455"/>
        <v/>
      </c>
    </row>
    <row r="47899" spans="8:8">
      <c r="H47899" t="str">
        <f t="shared" si="455"/>
        <v/>
      </c>
    </row>
    <row r="47900" spans="8:8">
      <c r="H47900" t="str">
        <f t="shared" si="455"/>
        <v/>
      </c>
    </row>
    <row r="47901" spans="8:8">
      <c r="H47901" t="str">
        <f t="shared" si="455"/>
        <v/>
      </c>
    </row>
    <row r="47902" spans="8:8">
      <c r="H47902" t="str">
        <f t="shared" si="455"/>
        <v/>
      </c>
    </row>
    <row r="47903" spans="8:8">
      <c r="H47903" t="str">
        <f t="shared" si="455"/>
        <v/>
      </c>
    </row>
    <row r="47904" spans="8:8">
      <c r="H47904" t="str">
        <f t="shared" si="455"/>
        <v/>
      </c>
    </row>
    <row r="47905" spans="8:8">
      <c r="H47905" t="str">
        <f t="shared" si="455"/>
        <v/>
      </c>
    </row>
    <row r="47906" spans="8:8">
      <c r="H47906" t="str">
        <f t="shared" ref="H47906:H47969" si="456">_xlfn.TEXTJOIN(", ", TRUE, G47906:G47906)</f>
        <v/>
      </c>
    </row>
    <row r="47907" spans="8:8">
      <c r="H47907" t="str">
        <f t="shared" si="456"/>
        <v/>
      </c>
    </row>
    <row r="47908" spans="8:8">
      <c r="H47908" t="str">
        <f t="shared" si="456"/>
        <v/>
      </c>
    </row>
    <row r="47909" spans="8:8">
      <c r="H47909" t="str">
        <f t="shared" si="456"/>
        <v/>
      </c>
    </row>
    <row r="47910" spans="8:8">
      <c r="H47910" t="str">
        <f t="shared" si="456"/>
        <v/>
      </c>
    </row>
    <row r="47911" spans="8:8">
      <c r="H47911" t="str">
        <f t="shared" si="456"/>
        <v/>
      </c>
    </row>
    <row r="47912" spans="8:8">
      <c r="H47912" t="str">
        <f t="shared" si="456"/>
        <v/>
      </c>
    </row>
    <row r="47913" spans="8:8">
      <c r="H47913" t="str">
        <f t="shared" si="456"/>
        <v/>
      </c>
    </row>
    <row r="47914" spans="8:8">
      <c r="H47914" t="str">
        <f t="shared" si="456"/>
        <v/>
      </c>
    </row>
    <row r="47915" spans="8:8">
      <c r="H47915" t="str">
        <f t="shared" si="456"/>
        <v/>
      </c>
    </row>
    <row r="47916" spans="8:8">
      <c r="H47916" t="str">
        <f t="shared" si="456"/>
        <v/>
      </c>
    </row>
    <row r="47917" spans="8:8">
      <c r="H47917" t="str">
        <f t="shared" si="456"/>
        <v/>
      </c>
    </row>
    <row r="47918" spans="8:8">
      <c r="H47918" t="str">
        <f t="shared" si="456"/>
        <v/>
      </c>
    </row>
    <row r="47919" spans="8:8">
      <c r="H47919" t="str">
        <f t="shared" si="456"/>
        <v/>
      </c>
    </row>
    <row r="47920" spans="8:8">
      <c r="H47920" t="str">
        <f t="shared" si="456"/>
        <v/>
      </c>
    </row>
    <row r="47921" spans="8:8">
      <c r="H47921" t="str">
        <f t="shared" si="456"/>
        <v/>
      </c>
    </row>
    <row r="47922" spans="8:8">
      <c r="H47922" t="str">
        <f t="shared" si="456"/>
        <v/>
      </c>
    </row>
    <row r="47923" spans="8:8">
      <c r="H47923" t="str">
        <f t="shared" si="456"/>
        <v/>
      </c>
    </row>
    <row r="47924" spans="8:8">
      <c r="H47924" t="str">
        <f t="shared" si="456"/>
        <v/>
      </c>
    </row>
    <row r="47925" spans="8:8">
      <c r="H47925" t="str">
        <f t="shared" si="456"/>
        <v/>
      </c>
    </row>
    <row r="47926" spans="8:8">
      <c r="H47926" t="str">
        <f t="shared" si="456"/>
        <v/>
      </c>
    </row>
    <row r="47927" spans="8:8">
      <c r="H47927" t="str">
        <f t="shared" si="456"/>
        <v/>
      </c>
    </row>
    <row r="47928" spans="8:8">
      <c r="H47928" t="str">
        <f t="shared" si="456"/>
        <v/>
      </c>
    </row>
    <row r="47929" spans="8:8">
      <c r="H47929" t="str">
        <f t="shared" si="456"/>
        <v/>
      </c>
    </row>
    <row r="47930" spans="8:8">
      <c r="H47930" t="str">
        <f t="shared" si="456"/>
        <v/>
      </c>
    </row>
    <row r="47931" spans="8:8">
      <c r="H47931" t="str">
        <f t="shared" si="456"/>
        <v/>
      </c>
    </row>
    <row r="47932" spans="8:8">
      <c r="H47932" t="str">
        <f t="shared" si="456"/>
        <v/>
      </c>
    </row>
    <row r="47933" spans="8:8">
      <c r="H47933" t="str">
        <f t="shared" si="456"/>
        <v/>
      </c>
    </row>
    <row r="47934" spans="8:8">
      <c r="H47934" t="str">
        <f t="shared" si="456"/>
        <v/>
      </c>
    </row>
    <row r="47935" spans="8:8">
      <c r="H47935" t="str">
        <f t="shared" si="456"/>
        <v/>
      </c>
    </row>
    <row r="47936" spans="8:8">
      <c r="H47936" t="str">
        <f t="shared" si="456"/>
        <v/>
      </c>
    </row>
    <row r="47937" spans="8:8">
      <c r="H47937" t="str">
        <f t="shared" si="456"/>
        <v/>
      </c>
    </row>
    <row r="47938" spans="8:8">
      <c r="H47938" t="str">
        <f t="shared" si="456"/>
        <v/>
      </c>
    </row>
    <row r="47939" spans="8:8">
      <c r="H47939" t="str">
        <f t="shared" si="456"/>
        <v/>
      </c>
    </row>
    <row r="47940" spans="8:8">
      <c r="H47940" t="str">
        <f t="shared" si="456"/>
        <v/>
      </c>
    </row>
    <row r="47941" spans="8:8">
      <c r="H47941" t="str">
        <f t="shared" si="456"/>
        <v/>
      </c>
    </row>
    <row r="47942" spans="8:8">
      <c r="H47942" t="str">
        <f t="shared" si="456"/>
        <v/>
      </c>
    </row>
    <row r="47943" spans="8:8">
      <c r="H47943" t="str">
        <f t="shared" si="456"/>
        <v/>
      </c>
    </row>
    <row r="47944" spans="8:8">
      <c r="H47944" t="str">
        <f t="shared" si="456"/>
        <v/>
      </c>
    </row>
    <row r="47945" spans="8:8">
      <c r="H47945" t="str">
        <f t="shared" si="456"/>
        <v/>
      </c>
    </row>
    <row r="47946" spans="8:8">
      <c r="H47946" t="str">
        <f t="shared" si="456"/>
        <v/>
      </c>
    </row>
    <row r="47947" spans="8:8">
      <c r="H47947" t="str">
        <f t="shared" si="456"/>
        <v/>
      </c>
    </row>
    <row r="47948" spans="8:8">
      <c r="H47948" t="str">
        <f t="shared" si="456"/>
        <v/>
      </c>
    </row>
    <row r="47949" spans="8:8">
      <c r="H47949" t="str">
        <f t="shared" si="456"/>
        <v/>
      </c>
    </row>
    <row r="47950" spans="8:8">
      <c r="H47950" t="str">
        <f t="shared" si="456"/>
        <v/>
      </c>
    </row>
    <row r="47951" spans="8:8">
      <c r="H47951" t="str">
        <f t="shared" si="456"/>
        <v/>
      </c>
    </row>
    <row r="47952" spans="8:8">
      <c r="H47952" t="str">
        <f t="shared" si="456"/>
        <v/>
      </c>
    </row>
    <row r="47953" spans="8:8">
      <c r="H47953" t="str">
        <f t="shared" si="456"/>
        <v/>
      </c>
    </row>
    <row r="47954" spans="8:8">
      <c r="H47954" t="str">
        <f t="shared" si="456"/>
        <v/>
      </c>
    </row>
    <row r="47955" spans="8:8">
      <c r="H47955" t="str">
        <f t="shared" si="456"/>
        <v/>
      </c>
    </row>
    <row r="47956" spans="8:8">
      <c r="H47956" t="str">
        <f t="shared" si="456"/>
        <v/>
      </c>
    </row>
    <row r="47957" spans="8:8">
      <c r="H47957" t="str">
        <f t="shared" si="456"/>
        <v/>
      </c>
    </row>
    <row r="47958" spans="8:8">
      <c r="H47958" t="str">
        <f t="shared" si="456"/>
        <v/>
      </c>
    </row>
    <row r="47959" spans="8:8">
      <c r="H47959" t="str">
        <f t="shared" si="456"/>
        <v/>
      </c>
    </row>
    <row r="47960" spans="8:8">
      <c r="H47960" t="str">
        <f t="shared" si="456"/>
        <v/>
      </c>
    </row>
    <row r="47961" spans="8:8">
      <c r="H47961" t="str">
        <f t="shared" si="456"/>
        <v/>
      </c>
    </row>
    <row r="47962" spans="8:8">
      <c r="H47962" t="str">
        <f t="shared" si="456"/>
        <v/>
      </c>
    </row>
    <row r="47963" spans="8:8">
      <c r="H47963" t="str">
        <f t="shared" si="456"/>
        <v/>
      </c>
    </row>
    <row r="47964" spans="8:8">
      <c r="H47964" t="str">
        <f t="shared" si="456"/>
        <v/>
      </c>
    </row>
    <row r="47965" spans="8:8">
      <c r="H47965" t="str">
        <f t="shared" si="456"/>
        <v/>
      </c>
    </row>
    <row r="47966" spans="8:8">
      <c r="H47966" t="str">
        <f t="shared" si="456"/>
        <v/>
      </c>
    </row>
    <row r="47967" spans="8:8">
      <c r="H47967" t="str">
        <f t="shared" si="456"/>
        <v/>
      </c>
    </row>
    <row r="47968" spans="8:8">
      <c r="H47968" t="str">
        <f t="shared" si="456"/>
        <v/>
      </c>
    </row>
    <row r="47969" spans="8:8">
      <c r="H47969" t="str">
        <f t="shared" si="456"/>
        <v/>
      </c>
    </row>
    <row r="47970" spans="8:8">
      <c r="H47970" t="str">
        <f t="shared" ref="H47970:H48033" si="457">_xlfn.TEXTJOIN(", ", TRUE, G47970:G47970)</f>
        <v/>
      </c>
    </row>
    <row r="47971" spans="8:8">
      <c r="H47971" t="str">
        <f t="shared" si="457"/>
        <v/>
      </c>
    </row>
    <row r="47972" spans="8:8">
      <c r="H47972" t="str">
        <f t="shared" si="457"/>
        <v/>
      </c>
    </row>
    <row r="47973" spans="8:8">
      <c r="H47973" t="str">
        <f t="shared" si="457"/>
        <v/>
      </c>
    </row>
    <row r="47974" spans="8:8">
      <c r="H47974" t="str">
        <f t="shared" si="457"/>
        <v/>
      </c>
    </row>
    <row r="47975" spans="8:8">
      <c r="H47975" t="str">
        <f t="shared" si="457"/>
        <v/>
      </c>
    </row>
    <row r="47976" spans="8:8">
      <c r="H47976" t="str">
        <f t="shared" si="457"/>
        <v/>
      </c>
    </row>
    <row r="47977" spans="8:8">
      <c r="H47977" t="str">
        <f t="shared" si="457"/>
        <v/>
      </c>
    </row>
    <row r="47978" spans="8:8">
      <c r="H47978" t="str">
        <f t="shared" si="457"/>
        <v/>
      </c>
    </row>
    <row r="47979" spans="8:8">
      <c r="H47979" t="str">
        <f t="shared" si="457"/>
        <v/>
      </c>
    </row>
    <row r="47980" spans="8:8">
      <c r="H47980" t="str">
        <f t="shared" si="457"/>
        <v/>
      </c>
    </row>
    <row r="47981" spans="8:8">
      <c r="H47981" t="str">
        <f t="shared" si="457"/>
        <v/>
      </c>
    </row>
    <row r="47982" spans="8:8">
      <c r="H47982" t="str">
        <f t="shared" si="457"/>
        <v/>
      </c>
    </row>
    <row r="47983" spans="8:8">
      <c r="H47983" t="str">
        <f t="shared" si="457"/>
        <v/>
      </c>
    </row>
    <row r="47984" spans="8:8">
      <c r="H47984" t="str">
        <f t="shared" si="457"/>
        <v/>
      </c>
    </row>
    <row r="47985" spans="8:8">
      <c r="H47985" t="str">
        <f t="shared" si="457"/>
        <v/>
      </c>
    </row>
    <row r="47986" spans="8:8">
      <c r="H47986" t="str">
        <f t="shared" si="457"/>
        <v/>
      </c>
    </row>
    <row r="47987" spans="8:8">
      <c r="H47987" t="str">
        <f t="shared" si="457"/>
        <v/>
      </c>
    </row>
    <row r="47988" spans="8:8">
      <c r="H47988" t="str">
        <f t="shared" si="457"/>
        <v/>
      </c>
    </row>
    <row r="47989" spans="8:8">
      <c r="H47989" t="str">
        <f t="shared" si="457"/>
        <v/>
      </c>
    </row>
    <row r="47990" spans="8:8">
      <c r="H47990" t="str">
        <f t="shared" si="457"/>
        <v/>
      </c>
    </row>
    <row r="47991" spans="8:8">
      <c r="H47991" t="str">
        <f t="shared" si="457"/>
        <v/>
      </c>
    </row>
    <row r="47992" spans="8:8">
      <c r="H47992" t="str">
        <f t="shared" si="457"/>
        <v/>
      </c>
    </row>
    <row r="47993" spans="8:8">
      <c r="H47993" t="str">
        <f t="shared" si="457"/>
        <v/>
      </c>
    </row>
    <row r="47994" spans="8:8">
      <c r="H47994" t="str">
        <f t="shared" si="457"/>
        <v/>
      </c>
    </row>
    <row r="47995" spans="8:8">
      <c r="H47995" t="str">
        <f t="shared" si="457"/>
        <v/>
      </c>
    </row>
    <row r="47996" spans="8:8">
      <c r="H47996" t="str">
        <f t="shared" si="457"/>
        <v/>
      </c>
    </row>
    <row r="47997" spans="8:8">
      <c r="H47997" t="str">
        <f t="shared" si="457"/>
        <v/>
      </c>
    </row>
    <row r="47998" spans="8:8">
      <c r="H47998" t="str">
        <f t="shared" si="457"/>
        <v/>
      </c>
    </row>
    <row r="47999" spans="8:8">
      <c r="H47999" t="str">
        <f t="shared" si="457"/>
        <v/>
      </c>
    </row>
    <row r="48000" spans="8:8">
      <c r="H48000" t="str">
        <f t="shared" si="457"/>
        <v/>
      </c>
    </row>
    <row r="48001" spans="8:8">
      <c r="H48001" t="str">
        <f t="shared" si="457"/>
        <v/>
      </c>
    </row>
    <row r="48002" spans="8:8">
      <c r="H48002" t="str">
        <f t="shared" si="457"/>
        <v/>
      </c>
    </row>
    <row r="48003" spans="8:8">
      <c r="H48003" t="str">
        <f t="shared" si="457"/>
        <v/>
      </c>
    </row>
    <row r="48004" spans="8:8">
      <c r="H48004" t="str">
        <f t="shared" si="457"/>
        <v/>
      </c>
    </row>
    <row r="48005" spans="8:8">
      <c r="H48005" t="str">
        <f t="shared" si="457"/>
        <v/>
      </c>
    </row>
    <row r="48006" spans="8:8">
      <c r="H48006" t="str">
        <f t="shared" si="457"/>
        <v/>
      </c>
    </row>
    <row r="48007" spans="8:8">
      <c r="H48007" t="str">
        <f t="shared" si="457"/>
        <v/>
      </c>
    </row>
    <row r="48008" spans="8:8">
      <c r="H48008" t="str">
        <f t="shared" si="457"/>
        <v/>
      </c>
    </row>
    <row r="48009" spans="8:8">
      <c r="H48009" t="str">
        <f t="shared" si="457"/>
        <v/>
      </c>
    </row>
    <row r="48010" spans="8:8">
      <c r="H48010" t="str">
        <f t="shared" si="457"/>
        <v/>
      </c>
    </row>
    <row r="48011" spans="8:8">
      <c r="H48011" t="str">
        <f t="shared" si="457"/>
        <v/>
      </c>
    </row>
    <row r="48012" spans="8:8">
      <c r="H48012" t="str">
        <f t="shared" si="457"/>
        <v/>
      </c>
    </row>
    <row r="48013" spans="8:8">
      <c r="H48013" t="str">
        <f t="shared" si="457"/>
        <v/>
      </c>
    </row>
    <row r="48014" spans="8:8">
      <c r="H48014" t="str">
        <f t="shared" si="457"/>
        <v/>
      </c>
    </row>
    <row r="48015" spans="8:8">
      <c r="H48015" t="str">
        <f t="shared" si="457"/>
        <v/>
      </c>
    </row>
    <row r="48016" spans="8:8">
      <c r="H48016" t="str">
        <f t="shared" si="457"/>
        <v/>
      </c>
    </row>
    <row r="48017" spans="8:8">
      <c r="H48017" t="str">
        <f t="shared" si="457"/>
        <v/>
      </c>
    </row>
    <row r="48018" spans="8:8">
      <c r="H48018" t="str">
        <f t="shared" si="457"/>
        <v/>
      </c>
    </row>
    <row r="48019" spans="8:8">
      <c r="H48019" t="str">
        <f t="shared" si="457"/>
        <v/>
      </c>
    </row>
    <row r="48020" spans="8:8">
      <c r="H48020" t="str">
        <f t="shared" si="457"/>
        <v/>
      </c>
    </row>
    <row r="48021" spans="8:8">
      <c r="H48021" t="str">
        <f t="shared" si="457"/>
        <v/>
      </c>
    </row>
    <row r="48022" spans="8:8">
      <c r="H48022" t="str">
        <f t="shared" si="457"/>
        <v/>
      </c>
    </row>
    <row r="48023" spans="8:8">
      <c r="H48023" t="str">
        <f t="shared" si="457"/>
        <v/>
      </c>
    </row>
    <row r="48024" spans="8:8">
      <c r="H48024" t="str">
        <f t="shared" si="457"/>
        <v/>
      </c>
    </row>
    <row r="48025" spans="8:8">
      <c r="H48025" t="str">
        <f t="shared" si="457"/>
        <v/>
      </c>
    </row>
    <row r="48026" spans="8:8">
      <c r="H48026" t="str">
        <f t="shared" si="457"/>
        <v/>
      </c>
    </row>
    <row r="48027" spans="8:8">
      <c r="H48027" t="str">
        <f t="shared" si="457"/>
        <v/>
      </c>
    </row>
    <row r="48028" spans="8:8">
      <c r="H48028" t="str">
        <f t="shared" si="457"/>
        <v/>
      </c>
    </row>
    <row r="48029" spans="8:8">
      <c r="H48029" t="str">
        <f t="shared" si="457"/>
        <v/>
      </c>
    </row>
    <row r="48030" spans="8:8">
      <c r="H48030" t="str">
        <f t="shared" si="457"/>
        <v/>
      </c>
    </row>
    <row r="48031" spans="8:8">
      <c r="H48031" t="str">
        <f t="shared" si="457"/>
        <v/>
      </c>
    </row>
    <row r="48032" spans="8:8">
      <c r="H48032" t="str">
        <f t="shared" si="457"/>
        <v/>
      </c>
    </row>
    <row r="48033" spans="8:8">
      <c r="H48033" t="str">
        <f t="shared" si="457"/>
        <v/>
      </c>
    </row>
    <row r="48034" spans="8:8">
      <c r="H48034" t="str">
        <f t="shared" ref="H48034:H48097" si="458">_xlfn.TEXTJOIN(", ", TRUE, G48034:G48034)</f>
        <v/>
      </c>
    </row>
    <row r="48035" spans="8:8">
      <c r="H48035" t="str">
        <f t="shared" si="458"/>
        <v/>
      </c>
    </row>
    <row r="48036" spans="8:8">
      <c r="H48036" t="str">
        <f t="shared" si="458"/>
        <v/>
      </c>
    </row>
    <row r="48037" spans="8:8">
      <c r="H48037" t="str">
        <f t="shared" si="458"/>
        <v/>
      </c>
    </row>
    <row r="48038" spans="8:8">
      <c r="H48038" t="str">
        <f t="shared" si="458"/>
        <v/>
      </c>
    </row>
    <row r="48039" spans="8:8">
      <c r="H48039" t="str">
        <f t="shared" si="458"/>
        <v/>
      </c>
    </row>
    <row r="48040" spans="8:8">
      <c r="H48040" t="str">
        <f t="shared" si="458"/>
        <v/>
      </c>
    </row>
    <row r="48041" spans="8:8">
      <c r="H48041" t="str">
        <f t="shared" si="458"/>
        <v/>
      </c>
    </row>
    <row r="48042" spans="8:8">
      <c r="H48042" t="str">
        <f t="shared" si="458"/>
        <v/>
      </c>
    </row>
    <row r="48043" spans="8:8">
      <c r="H48043" t="str">
        <f t="shared" si="458"/>
        <v/>
      </c>
    </row>
    <row r="48044" spans="8:8">
      <c r="H48044" t="str">
        <f t="shared" si="458"/>
        <v/>
      </c>
    </row>
    <row r="48045" spans="8:8">
      <c r="H48045" t="str">
        <f t="shared" si="458"/>
        <v/>
      </c>
    </row>
    <row r="48046" spans="8:8">
      <c r="H48046" t="str">
        <f t="shared" si="458"/>
        <v/>
      </c>
    </row>
    <row r="48047" spans="8:8">
      <c r="H48047" t="str">
        <f t="shared" si="458"/>
        <v/>
      </c>
    </row>
    <row r="48048" spans="8:8">
      <c r="H48048" t="str">
        <f t="shared" si="458"/>
        <v/>
      </c>
    </row>
    <row r="48049" spans="8:8">
      <c r="H48049" t="str">
        <f t="shared" si="458"/>
        <v/>
      </c>
    </row>
    <row r="48050" spans="8:8">
      <c r="H48050" t="str">
        <f t="shared" si="458"/>
        <v/>
      </c>
    </row>
    <row r="48051" spans="8:8">
      <c r="H48051" t="str">
        <f t="shared" si="458"/>
        <v/>
      </c>
    </row>
    <row r="48052" spans="8:8">
      <c r="H48052" t="str">
        <f t="shared" si="458"/>
        <v/>
      </c>
    </row>
    <row r="48053" spans="8:8">
      <c r="H48053" t="str">
        <f t="shared" si="458"/>
        <v/>
      </c>
    </row>
    <row r="48054" spans="8:8">
      <c r="H48054" t="str">
        <f t="shared" si="458"/>
        <v/>
      </c>
    </row>
    <row r="48055" spans="8:8">
      <c r="H48055" t="str">
        <f t="shared" si="458"/>
        <v/>
      </c>
    </row>
    <row r="48056" spans="8:8">
      <c r="H48056" t="str">
        <f t="shared" si="458"/>
        <v/>
      </c>
    </row>
    <row r="48057" spans="8:8">
      <c r="H48057" t="str">
        <f t="shared" si="458"/>
        <v/>
      </c>
    </row>
    <row r="48058" spans="8:8">
      <c r="H48058" t="str">
        <f t="shared" si="458"/>
        <v/>
      </c>
    </row>
    <row r="48059" spans="8:8">
      <c r="H48059" t="str">
        <f t="shared" si="458"/>
        <v/>
      </c>
    </row>
    <row r="48060" spans="8:8">
      <c r="H48060" t="str">
        <f t="shared" si="458"/>
        <v/>
      </c>
    </row>
    <row r="48061" spans="8:8">
      <c r="H48061" t="str">
        <f t="shared" si="458"/>
        <v/>
      </c>
    </row>
    <row r="48062" spans="8:8">
      <c r="H48062" t="str">
        <f t="shared" si="458"/>
        <v/>
      </c>
    </row>
    <row r="48063" spans="8:8">
      <c r="H48063" t="str">
        <f t="shared" si="458"/>
        <v/>
      </c>
    </row>
    <row r="48064" spans="8:8">
      <c r="H48064" t="str">
        <f t="shared" si="458"/>
        <v/>
      </c>
    </row>
    <row r="48065" spans="8:8">
      <c r="H48065" t="str">
        <f t="shared" si="458"/>
        <v/>
      </c>
    </row>
    <row r="48066" spans="8:8">
      <c r="H48066" t="str">
        <f t="shared" si="458"/>
        <v/>
      </c>
    </row>
    <row r="48067" spans="8:8">
      <c r="H48067" t="str">
        <f t="shared" si="458"/>
        <v/>
      </c>
    </row>
    <row r="48068" spans="8:8">
      <c r="H48068" t="str">
        <f t="shared" si="458"/>
        <v/>
      </c>
    </row>
    <row r="48069" spans="8:8">
      <c r="H48069" t="str">
        <f t="shared" si="458"/>
        <v/>
      </c>
    </row>
    <row r="48070" spans="8:8">
      <c r="H48070" t="str">
        <f t="shared" si="458"/>
        <v/>
      </c>
    </row>
    <row r="48071" spans="8:8">
      <c r="H48071" t="str">
        <f t="shared" si="458"/>
        <v/>
      </c>
    </row>
    <row r="48072" spans="8:8">
      <c r="H48072" t="str">
        <f t="shared" si="458"/>
        <v/>
      </c>
    </row>
    <row r="48073" spans="8:8">
      <c r="H48073" t="str">
        <f t="shared" si="458"/>
        <v/>
      </c>
    </row>
    <row r="48074" spans="8:8">
      <c r="H48074" t="str">
        <f t="shared" si="458"/>
        <v/>
      </c>
    </row>
    <row r="48075" spans="8:8">
      <c r="H48075" t="str">
        <f t="shared" si="458"/>
        <v/>
      </c>
    </row>
    <row r="48076" spans="8:8">
      <c r="H48076" t="str">
        <f t="shared" si="458"/>
        <v/>
      </c>
    </row>
    <row r="48077" spans="8:8">
      <c r="H48077" t="str">
        <f t="shared" si="458"/>
        <v/>
      </c>
    </row>
    <row r="48078" spans="8:8">
      <c r="H48078" t="str">
        <f t="shared" si="458"/>
        <v/>
      </c>
    </row>
    <row r="48079" spans="8:8">
      <c r="H48079" t="str">
        <f t="shared" si="458"/>
        <v/>
      </c>
    </row>
    <row r="48080" spans="8:8">
      <c r="H48080" t="str">
        <f t="shared" si="458"/>
        <v/>
      </c>
    </row>
    <row r="48081" spans="8:8">
      <c r="H48081" t="str">
        <f t="shared" si="458"/>
        <v/>
      </c>
    </row>
    <row r="48082" spans="8:8">
      <c r="H48082" t="str">
        <f t="shared" si="458"/>
        <v/>
      </c>
    </row>
    <row r="48083" spans="8:8">
      <c r="H48083" t="str">
        <f t="shared" si="458"/>
        <v/>
      </c>
    </row>
    <row r="48084" spans="8:8">
      <c r="H48084" t="str">
        <f t="shared" si="458"/>
        <v/>
      </c>
    </row>
    <row r="48085" spans="8:8">
      <c r="H48085" t="str">
        <f t="shared" si="458"/>
        <v/>
      </c>
    </row>
    <row r="48086" spans="8:8">
      <c r="H48086" t="str">
        <f t="shared" si="458"/>
        <v/>
      </c>
    </row>
    <row r="48087" spans="8:8">
      <c r="H48087" t="str">
        <f t="shared" si="458"/>
        <v/>
      </c>
    </row>
    <row r="48088" spans="8:8">
      <c r="H48088" t="str">
        <f t="shared" si="458"/>
        <v/>
      </c>
    </row>
    <row r="48089" spans="8:8">
      <c r="H48089" t="str">
        <f t="shared" si="458"/>
        <v/>
      </c>
    </row>
    <row r="48090" spans="8:8">
      <c r="H48090" t="str">
        <f t="shared" si="458"/>
        <v/>
      </c>
    </row>
    <row r="48091" spans="8:8">
      <c r="H48091" t="str">
        <f t="shared" si="458"/>
        <v/>
      </c>
    </row>
    <row r="48092" spans="8:8">
      <c r="H48092" t="str">
        <f t="shared" si="458"/>
        <v/>
      </c>
    </row>
    <row r="48093" spans="8:8">
      <c r="H48093" t="str">
        <f t="shared" si="458"/>
        <v/>
      </c>
    </row>
    <row r="48094" spans="8:8">
      <c r="H48094" t="str">
        <f t="shared" si="458"/>
        <v/>
      </c>
    </row>
    <row r="48095" spans="8:8">
      <c r="H48095" t="str">
        <f t="shared" si="458"/>
        <v/>
      </c>
    </row>
    <row r="48096" spans="8:8">
      <c r="H48096" t="str">
        <f t="shared" si="458"/>
        <v/>
      </c>
    </row>
    <row r="48097" spans="8:8">
      <c r="H48097" t="str">
        <f t="shared" si="458"/>
        <v/>
      </c>
    </row>
    <row r="48098" spans="8:8">
      <c r="H48098" t="str">
        <f t="shared" ref="H48098:H48161" si="459">_xlfn.TEXTJOIN(", ", TRUE, G48098:G48098)</f>
        <v/>
      </c>
    </row>
    <row r="48099" spans="8:8">
      <c r="H48099" t="str">
        <f t="shared" si="459"/>
        <v/>
      </c>
    </row>
    <row r="48100" spans="8:8">
      <c r="H48100" t="str">
        <f t="shared" si="459"/>
        <v/>
      </c>
    </row>
    <row r="48101" spans="8:8">
      <c r="H48101" t="str">
        <f t="shared" si="459"/>
        <v/>
      </c>
    </row>
    <row r="48102" spans="8:8">
      <c r="H48102" t="str">
        <f t="shared" si="459"/>
        <v/>
      </c>
    </row>
    <row r="48103" spans="8:8">
      <c r="H48103" t="str">
        <f t="shared" si="459"/>
        <v/>
      </c>
    </row>
    <row r="48104" spans="8:8">
      <c r="H48104" t="str">
        <f t="shared" si="459"/>
        <v/>
      </c>
    </row>
    <row r="48105" spans="8:8">
      <c r="H48105" t="str">
        <f t="shared" si="459"/>
        <v/>
      </c>
    </row>
    <row r="48106" spans="8:8">
      <c r="H48106" t="str">
        <f t="shared" si="459"/>
        <v/>
      </c>
    </row>
    <row r="48107" spans="8:8">
      <c r="H48107" t="str">
        <f t="shared" si="459"/>
        <v/>
      </c>
    </row>
    <row r="48108" spans="8:8">
      <c r="H48108" t="str">
        <f t="shared" si="459"/>
        <v/>
      </c>
    </row>
    <row r="48109" spans="8:8">
      <c r="H48109" t="str">
        <f t="shared" si="459"/>
        <v/>
      </c>
    </row>
    <row r="48110" spans="8:8">
      <c r="H48110" t="str">
        <f t="shared" si="459"/>
        <v/>
      </c>
    </row>
    <row r="48111" spans="8:8">
      <c r="H48111" t="str">
        <f t="shared" si="459"/>
        <v/>
      </c>
    </row>
    <row r="48112" spans="8:8">
      <c r="H48112" t="str">
        <f t="shared" si="459"/>
        <v/>
      </c>
    </row>
    <row r="48113" spans="8:8">
      <c r="H48113" t="str">
        <f t="shared" si="459"/>
        <v/>
      </c>
    </row>
    <row r="48114" spans="8:8">
      <c r="H48114" t="str">
        <f t="shared" si="459"/>
        <v/>
      </c>
    </row>
    <row r="48115" spans="8:8">
      <c r="H48115" t="str">
        <f t="shared" si="459"/>
        <v/>
      </c>
    </row>
    <row r="48116" spans="8:8">
      <c r="H48116" t="str">
        <f t="shared" si="459"/>
        <v/>
      </c>
    </row>
    <row r="48117" spans="8:8">
      <c r="H48117" t="str">
        <f t="shared" si="459"/>
        <v/>
      </c>
    </row>
    <row r="48118" spans="8:8">
      <c r="H48118" t="str">
        <f t="shared" si="459"/>
        <v/>
      </c>
    </row>
    <row r="48119" spans="8:8">
      <c r="H48119" t="str">
        <f t="shared" si="459"/>
        <v/>
      </c>
    </row>
    <row r="48120" spans="8:8">
      <c r="H48120" t="str">
        <f t="shared" si="459"/>
        <v/>
      </c>
    </row>
    <row r="48121" spans="8:8">
      <c r="H48121" t="str">
        <f t="shared" si="459"/>
        <v/>
      </c>
    </row>
    <row r="48122" spans="8:8">
      <c r="H48122" t="str">
        <f t="shared" si="459"/>
        <v/>
      </c>
    </row>
    <row r="48123" spans="8:8">
      <c r="H48123" t="str">
        <f t="shared" si="459"/>
        <v/>
      </c>
    </row>
    <row r="48124" spans="8:8">
      <c r="H48124" t="str">
        <f t="shared" si="459"/>
        <v/>
      </c>
    </row>
    <row r="48125" spans="8:8">
      <c r="H48125" t="str">
        <f t="shared" si="459"/>
        <v/>
      </c>
    </row>
    <row r="48126" spans="8:8">
      <c r="H48126" t="str">
        <f t="shared" si="459"/>
        <v/>
      </c>
    </row>
    <row r="48127" spans="8:8">
      <c r="H48127" t="str">
        <f t="shared" si="459"/>
        <v/>
      </c>
    </row>
    <row r="48128" spans="8:8">
      <c r="H48128" t="str">
        <f t="shared" si="459"/>
        <v/>
      </c>
    </row>
    <row r="48129" spans="8:8">
      <c r="H48129" t="str">
        <f t="shared" si="459"/>
        <v/>
      </c>
    </row>
    <row r="48130" spans="8:8">
      <c r="H48130" t="str">
        <f t="shared" si="459"/>
        <v/>
      </c>
    </row>
    <row r="48131" spans="8:8">
      <c r="H48131" t="str">
        <f t="shared" si="459"/>
        <v/>
      </c>
    </row>
    <row r="48132" spans="8:8">
      <c r="H48132" t="str">
        <f t="shared" si="459"/>
        <v/>
      </c>
    </row>
    <row r="48133" spans="8:8">
      <c r="H48133" t="str">
        <f t="shared" si="459"/>
        <v/>
      </c>
    </row>
    <row r="48134" spans="8:8">
      <c r="H48134" t="str">
        <f t="shared" si="459"/>
        <v/>
      </c>
    </row>
    <row r="48135" spans="8:8">
      <c r="H48135" t="str">
        <f t="shared" si="459"/>
        <v/>
      </c>
    </row>
    <row r="48136" spans="8:8">
      <c r="H48136" t="str">
        <f t="shared" si="459"/>
        <v/>
      </c>
    </row>
    <row r="48137" spans="8:8">
      <c r="H48137" t="str">
        <f t="shared" si="459"/>
        <v/>
      </c>
    </row>
    <row r="48138" spans="8:8">
      <c r="H48138" t="str">
        <f t="shared" si="459"/>
        <v/>
      </c>
    </row>
    <row r="48139" spans="8:8">
      <c r="H48139" t="str">
        <f t="shared" si="459"/>
        <v/>
      </c>
    </row>
    <row r="48140" spans="8:8">
      <c r="H48140" t="str">
        <f t="shared" si="459"/>
        <v/>
      </c>
    </row>
    <row r="48141" spans="8:8">
      <c r="H48141" t="str">
        <f t="shared" si="459"/>
        <v/>
      </c>
    </row>
    <row r="48142" spans="8:8">
      <c r="H48142" t="str">
        <f t="shared" si="459"/>
        <v/>
      </c>
    </row>
    <row r="48143" spans="8:8">
      <c r="H48143" t="str">
        <f t="shared" si="459"/>
        <v/>
      </c>
    </row>
    <row r="48144" spans="8:8">
      <c r="H48144" t="str">
        <f t="shared" si="459"/>
        <v/>
      </c>
    </row>
    <row r="48145" spans="8:8">
      <c r="H48145" t="str">
        <f t="shared" si="459"/>
        <v/>
      </c>
    </row>
    <row r="48146" spans="8:8">
      <c r="H48146" t="str">
        <f t="shared" si="459"/>
        <v/>
      </c>
    </row>
    <row r="48147" spans="8:8">
      <c r="H48147" t="str">
        <f t="shared" si="459"/>
        <v/>
      </c>
    </row>
    <row r="48148" spans="8:8">
      <c r="H48148" t="str">
        <f t="shared" si="459"/>
        <v/>
      </c>
    </row>
    <row r="48149" spans="8:8">
      <c r="H48149" t="str">
        <f t="shared" si="459"/>
        <v/>
      </c>
    </row>
    <row r="48150" spans="8:8">
      <c r="H48150" t="str">
        <f t="shared" si="459"/>
        <v/>
      </c>
    </row>
    <row r="48151" spans="8:8">
      <c r="H48151" t="str">
        <f t="shared" si="459"/>
        <v/>
      </c>
    </row>
    <row r="48152" spans="8:8">
      <c r="H48152" t="str">
        <f t="shared" si="459"/>
        <v/>
      </c>
    </row>
    <row r="48153" spans="8:8">
      <c r="H48153" t="str">
        <f t="shared" si="459"/>
        <v/>
      </c>
    </row>
    <row r="48154" spans="8:8">
      <c r="H48154" t="str">
        <f t="shared" si="459"/>
        <v/>
      </c>
    </row>
    <row r="48155" spans="8:8">
      <c r="H48155" t="str">
        <f t="shared" si="459"/>
        <v/>
      </c>
    </row>
    <row r="48156" spans="8:8">
      <c r="H48156" t="str">
        <f t="shared" si="459"/>
        <v/>
      </c>
    </row>
    <row r="48157" spans="8:8">
      <c r="H48157" t="str">
        <f t="shared" si="459"/>
        <v/>
      </c>
    </row>
    <row r="48158" spans="8:8">
      <c r="H48158" t="str">
        <f t="shared" si="459"/>
        <v/>
      </c>
    </row>
    <row r="48159" spans="8:8">
      <c r="H48159" t="str">
        <f t="shared" si="459"/>
        <v/>
      </c>
    </row>
    <row r="48160" spans="8:8">
      <c r="H48160" t="str">
        <f t="shared" si="459"/>
        <v/>
      </c>
    </row>
    <row r="48161" spans="8:8">
      <c r="H48161" t="str">
        <f t="shared" si="459"/>
        <v/>
      </c>
    </row>
    <row r="48162" spans="8:8">
      <c r="H48162" t="str">
        <f t="shared" ref="H48162:H48225" si="460">_xlfn.TEXTJOIN(", ", TRUE, G48162:G48162)</f>
        <v/>
      </c>
    </row>
    <row r="48163" spans="8:8">
      <c r="H48163" t="str">
        <f t="shared" si="460"/>
        <v/>
      </c>
    </row>
    <row r="48164" spans="8:8">
      <c r="H48164" t="str">
        <f t="shared" si="460"/>
        <v/>
      </c>
    </row>
    <row r="48165" spans="8:8">
      <c r="H48165" t="str">
        <f t="shared" si="460"/>
        <v/>
      </c>
    </row>
    <row r="48166" spans="8:8">
      <c r="H48166" t="str">
        <f t="shared" si="460"/>
        <v/>
      </c>
    </row>
    <row r="48167" spans="8:8">
      <c r="H48167" t="str">
        <f t="shared" si="460"/>
        <v/>
      </c>
    </row>
    <row r="48168" spans="8:8">
      <c r="H48168" t="str">
        <f t="shared" si="460"/>
        <v/>
      </c>
    </row>
    <row r="48169" spans="8:8">
      <c r="H48169" t="str">
        <f t="shared" si="460"/>
        <v/>
      </c>
    </row>
    <row r="48170" spans="8:8">
      <c r="H48170" t="str">
        <f t="shared" si="460"/>
        <v/>
      </c>
    </row>
    <row r="48171" spans="8:8">
      <c r="H48171" t="str">
        <f t="shared" si="460"/>
        <v/>
      </c>
    </row>
    <row r="48172" spans="8:8">
      <c r="H48172" t="str">
        <f t="shared" si="460"/>
        <v/>
      </c>
    </row>
    <row r="48173" spans="8:8">
      <c r="H48173" t="str">
        <f t="shared" si="460"/>
        <v/>
      </c>
    </row>
    <row r="48174" spans="8:8">
      <c r="H48174" t="str">
        <f t="shared" si="460"/>
        <v/>
      </c>
    </row>
    <row r="48175" spans="8:8">
      <c r="H48175" t="str">
        <f t="shared" si="460"/>
        <v/>
      </c>
    </row>
    <row r="48176" spans="8:8">
      <c r="H48176" t="str">
        <f t="shared" si="460"/>
        <v/>
      </c>
    </row>
    <row r="48177" spans="8:8">
      <c r="H48177" t="str">
        <f t="shared" si="460"/>
        <v/>
      </c>
    </row>
    <row r="48178" spans="8:8">
      <c r="H48178" t="str">
        <f t="shared" si="460"/>
        <v/>
      </c>
    </row>
    <row r="48179" spans="8:8">
      <c r="H48179" t="str">
        <f t="shared" si="460"/>
        <v/>
      </c>
    </row>
    <row r="48180" spans="8:8">
      <c r="H48180" t="str">
        <f t="shared" si="460"/>
        <v/>
      </c>
    </row>
    <row r="48181" spans="8:8">
      <c r="H48181" t="str">
        <f t="shared" si="460"/>
        <v/>
      </c>
    </row>
    <row r="48182" spans="8:8">
      <c r="H48182" t="str">
        <f t="shared" si="460"/>
        <v/>
      </c>
    </row>
    <row r="48183" spans="8:8">
      <c r="H48183" t="str">
        <f t="shared" si="460"/>
        <v/>
      </c>
    </row>
    <row r="48184" spans="8:8">
      <c r="H48184" t="str">
        <f t="shared" si="460"/>
        <v/>
      </c>
    </row>
    <row r="48185" spans="8:8">
      <c r="H48185" t="str">
        <f t="shared" si="460"/>
        <v/>
      </c>
    </row>
    <row r="48186" spans="8:8">
      <c r="H48186" t="str">
        <f t="shared" si="460"/>
        <v/>
      </c>
    </row>
    <row r="48187" spans="8:8">
      <c r="H48187" t="str">
        <f t="shared" si="460"/>
        <v/>
      </c>
    </row>
    <row r="48188" spans="8:8">
      <c r="H48188" t="str">
        <f t="shared" si="460"/>
        <v/>
      </c>
    </row>
    <row r="48189" spans="8:8">
      <c r="H48189" t="str">
        <f t="shared" si="460"/>
        <v/>
      </c>
    </row>
    <row r="48190" spans="8:8">
      <c r="H48190" t="str">
        <f t="shared" si="460"/>
        <v/>
      </c>
    </row>
    <row r="48191" spans="8:8">
      <c r="H48191" t="str">
        <f t="shared" si="460"/>
        <v/>
      </c>
    </row>
    <row r="48192" spans="8:8">
      <c r="H48192" t="str">
        <f t="shared" si="460"/>
        <v/>
      </c>
    </row>
    <row r="48193" spans="8:8">
      <c r="H48193" t="str">
        <f t="shared" si="460"/>
        <v/>
      </c>
    </row>
    <row r="48194" spans="8:8">
      <c r="H48194" t="str">
        <f t="shared" si="460"/>
        <v/>
      </c>
    </row>
    <row r="48195" spans="8:8">
      <c r="H48195" t="str">
        <f t="shared" si="460"/>
        <v/>
      </c>
    </row>
    <row r="48196" spans="8:8">
      <c r="H48196" t="str">
        <f t="shared" si="460"/>
        <v/>
      </c>
    </row>
    <row r="48197" spans="8:8">
      <c r="H48197" t="str">
        <f t="shared" si="460"/>
        <v/>
      </c>
    </row>
    <row r="48198" spans="8:8">
      <c r="H48198" t="str">
        <f t="shared" si="460"/>
        <v/>
      </c>
    </row>
    <row r="48199" spans="8:8">
      <c r="H48199" t="str">
        <f t="shared" si="460"/>
        <v/>
      </c>
    </row>
    <row r="48200" spans="8:8">
      <c r="H48200" t="str">
        <f t="shared" si="460"/>
        <v/>
      </c>
    </row>
    <row r="48201" spans="8:8">
      <c r="H48201" t="str">
        <f t="shared" si="460"/>
        <v/>
      </c>
    </row>
    <row r="48202" spans="8:8">
      <c r="H48202" t="str">
        <f t="shared" si="460"/>
        <v/>
      </c>
    </row>
    <row r="48203" spans="8:8">
      <c r="H48203" t="str">
        <f t="shared" si="460"/>
        <v/>
      </c>
    </row>
    <row r="48204" spans="8:8">
      <c r="H48204" t="str">
        <f t="shared" si="460"/>
        <v/>
      </c>
    </row>
    <row r="48205" spans="8:8">
      <c r="H48205" t="str">
        <f t="shared" si="460"/>
        <v/>
      </c>
    </row>
    <row r="48206" spans="8:8">
      <c r="H48206" t="str">
        <f t="shared" si="460"/>
        <v/>
      </c>
    </row>
    <row r="48207" spans="8:8">
      <c r="H48207" t="str">
        <f t="shared" si="460"/>
        <v/>
      </c>
    </row>
    <row r="48208" spans="8:8">
      <c r="H48208" t="str">
        <f t="shared" si="460"/>
        <v/>
      </c>
    </row>
    <row r="48209" spans="8:8">
      <c r="H48209" t="str">
        <f t="shared" si="460"/>
        <v/>
      </c>
    </row>
    <row r="48210" spans="8:8">
      <c r="H48210" t="str">
        <f t="shared" si="460"/>
        <v/>
      </c>
    </row>
    <row r="48211" spans="8:8">
      <c r="H48211" t="str">
        <f t="shared" si="460"/>
        <v/>
      </c>
    </row>
    <row r="48212" spans="8:8">
      <c r="H48212" t="str">
        <f t="shared" si="460"/>
        <v/>
      </c>
    </row>
    <row r="48213" spans="8:8">
      <c r="H48213" t="str">
        <f t="shared" si="460"/>
        <v/>
      </c>
    </row>
    <row r="48214" spans="8:8">
      <c r="H48214" t="str">
        <f t="shared" si="460"/>
        <v/>
      </c>
    </row>
    <row r="48215" spans="8:8">
      <c r="H48215" t="str">
        <f t="shared" si="460"/>
        <v/>
      </c>
    </row>
    <row r="48216" spans="8:8">
      <c r="H48216" t="str">
        <f t="shared" si="460"/>
        <v/>
      </c>
    </row>
    <row r="48217" spans="8:8">
      <c r="H48217" t="str">
        <f t="shared" si="460"/>
        <v/>
      </c>
    </row>
    <row r="48218" spans="8:8">
      <c r="H48218" t="str">
        <f t="shared" si="460"/>
        <v/>
      </c>
    </row>
    <row r="48219" spans="8:8">
      <c r="H48219" t="str">
        <f t="shared" si="460"/>
        <v/>
      </c>
    </row>
    <row r="48220" spans="8:8">
      <c r="H48220" t="str">
        <f t="shared" si="460"/>
        <v/>
      </c>
    </row>
    <row r="48221" spans="8:8">
      <c r="H48221" t="str">
        <f t="shared" si="460"/>
        <v/>
      </c>
    </row>
    <row r="48222" spans="8:8">
      <c r="H48222" t="str">
        <f t="shared" si="460"/>
        <v/>
      </c>
    </row>
    <row r="48223" spans="8:8">
      <c r="H48223" t="str">
        <f t="shared" si="460"/>
        <v/>
      </c>
    </row>
    <row r="48224" spans="8:8">
      <c r="H48224" t="str">
        <f t="shared" si="460"/>
        <v/>
      </c>
    </row>
    <row r="48225" spans="8:8">
      <c r="H48225" t="str">
        <f t="shared" si="460"/>
        <v/>
      </c>
    </row>
    <row r="48226" spans="8:8">
      <c r="H48226" t="str">
        <f t="shared" ref="H48226:H48289" si="461">_xlfn.TEXTJOIN(", ", TRUE, G48226:G48226)</f>
        <v/>
      </c>
    </row>
    <row r="48227" spans="8:8">
      <c r="H48227" t="str">
        <f t="shared" si="461"/>
        <v/>
      </c>
    </row>
    <row r="48228" spans="8:8">
      <c r="H48228" t="str">
        <f t="shared" si="461"/>
        <v/>
      </c>
    </row>
    <row r="48229" spans="8:8">
      <c r="H48229" t="str">
        <f t="shared" si="461"/>
        <v/>
      </c>
    </row>
    <row r="48230" spans="8:8">
      <c r="H48230" t="str">
        <f t="shared" si="461"/>
        <v/>
      </c>
    </row>
    <row r="48231" spans="8:8">
      <c r="H48231" t="str">
        <f t="shared" si="461"/>
        <v/>
      </c>
    </row>
    <row r="48232" spans="8:8">
      <c r="H48232" t="str">
        <f t="shared" si="461"/>
        <v/>
      </c>
    </row>
    <row r="48233" spans="8:8">
      <c r="H48233" t="str">
        <f t="shared" si="461"/>
        <v/>
      </c>
    </row>
    <row r="48234" spans="8:8">
      <c r="H48234" t="str">
        <f t="shared" si="461"/>
        <v/>
      </c>
    </row>
    <row r="48235" spans="8:8">
      <c r="H48235" t="str">
        <f t="shared" si="461"/>
        <v/>
      </c>
    </row>
    <row r="48236" spans="8:8">
      <c r="H48236" t="str">
        <f t="shared" si="461"/>
        <v/>
      </c>
    </row>
    <row r="48237" spans="8:8">
      <c r="H48237" t="str">
        <f t="shared" si="461"/>
        <v/>
      </c>
    </row>
    <row r="48238" spans="8:8">
      <c r="H48238" t="str">
        <f t="shared" si="461"/>
        <v/>
      </c>
    </row>
    <row r="48239" spans="8:8">
      <c r="H48239" t="str">
        <f t="shared" si="461"/>
        <v/>
      </c>
    </row>
    <row r="48240" spans="8:8">
      <c r="H48240" t="str">
        <f t="shared" si="461"/>
        <v/>
      </c>
    </row>
    <row r="48241" spans="8:8">
      <c r="H48241" t="str">
        <f t="shared" si="461"/>
        <v/>
      </c>
    </row>
    <row r="48242" spans="8:8">
      <c r="H48242" t="str">
        <f t="shared" si="461"/>
        <v/>
      </c>
    </row>
    <row r="48243" spans="8:8">
      <c r="H48243" t="str">
        <f t="shared" si="461"/>
        <v/>
      </c>
    </row>
    <row r="48244" spans="8:8">
      <c r="H48244" t="str">
        <f t="shared" si="461"/>
        <v/>
      </c>
    </row>
    <row r="48245" spans="8:8">
      <c r="H48245" t="str">
        <f t="shared" si="461"/>
        <v/>
      </c>
    </row>
    <row r="48246" spans="8:8">
      <c r="H48246" t="str">
        <f t="shared" si="461"/>
        <v/>
      </c>
    </row>
    <row r="48247" spans="8:8">
      <c r="H48247" t="str">
        <f t="shared" si="461"/>
        <v/>
      </c>
    </row>
    <row r="48248" spans="8:8">
      <c r="H48248" t="str">
        <f t="shared" si="461"/>
        <v/>
      </c>
    </row>
    <row r="48249" spans="8:8">
      <c r="H48249" t="str">
        <f t="shared" si="461"/>
        <v/>
      </c>
    </row>
    <row r="48250" spans="8:8">
      <c r="H48250" t="str">
        <f t="shared" si="461"/>
        <v/>
      </c>
    </row>
    <row r="48251" spans="8:8">
      <c r="H48251" t="str">
        <f t="shared" si="461"/>
        <v/>
      </c>
    </row>
    <row r="48252" spans="8:8">
      <c r="H48252" t="str">
        <f t="shared" si="461"/>
        <v/>
      </c>
    </row>
    <row r="48253" spans="8:8">
      <c r="H48253" t="str">
        <f t="shared" si="461"/>
        <v/>
      </c>
    </row>
    <row r="48254" spans="8:8">
      <c r="H48254" t="str">
        <f t="shared" si="461"/>
        <v/>
      </c>
    </row>
    <row r="48255" spans="8:8">
      <c r="H48255" t="str">
        <f t="shared" si="461"/>
        <v/>
      </c>
    </row>
    <row r="48256" spans="8:8">
      <c r="H48256" t="str">
        <f t="shared" si="461"/>
        <v/>
      </c>
    </row>
    <row r="48257" spans="8:8">
      <c r="H48257" t="str">
        <f t="shared" si="461"/>
        <v/>
      </c>
    </row>
    <row r="48258" spans="8:8">
      <c r="H48258" t="str">
        <f t="shared" si="461"/>
        <v/>
      </c>
    </row>
    <row r="48259" spans="8:8">
      <c r="H48259" t="str">
        <f t="shared" si="461"/>
        <v/>
      </c>
    </row>
    <row r="48260" spans="8:8">
      <c r="H48260" t="str">
        <f t="shared" si="461"/>
        <v/>
      </c>
    </row>
    <row r="48261" spans="8:8">
      <c r="H48261" t="str">
        <f t="shared" si="461"/>
        <v/>
      </c>
    </row>
    <row r="48262" spans="8:8">
      <c r="H48262" t="str">
        <f t="shared" si="461"/>
        <v/>
      </c>
    </row>
    <row r="48263" spans="8:8">
      <c r="H48263" t="str">
        <f t="shared" si="461"/>
        <v/>
      </c>
    </row>
    <row r="48264" spans="8:8">
      <c r="H48264" t="str">
        <f t="shared" si="461"/>
        <v/>
      </c>
    </row>
    <row r="48265" spans="8:8">
      <c r="H48265" t="str">
        <f t="shared" si="461"/>
        <v/>
      </c>
    </row>
    <row r="48266" spans="8:8">
      <c r="H48266" t="str">
        <f t="shared" si="461"/>
        <v/>
      </c>
    </row>
    <row r="48267" spans="8:8">
      <c r="H48267" t="str">
        <f t="shared" si="461"/>
        <v/>
      </c>
    </row>
    <row r="48268" spans="8:8">
      <c r="H48268" t="str">
        <f t="shared" si="461"/>
        <v/>
      </c>
    </row>
    <row r="48269" spans="8:8">
      <c r="H48269" t="str">
        <f t="shared" si="461"/>
        <v/>
      </c>
    </row>
    <row r="48270" spans="8:8">
      <c r="H48270" t="str">
        <f t="shared" si="461"/>
        <v/>
      </c>
    </row>
    <row r="48271" spans="8:8">
      <c r="H48271" t="str">
        <f t="shared" si="461"/>
        <v/>
      </c>
    </row>
    <row r="48272" spans="8:8">
      <c r="H48272" t="str">
        <f t="shared" si="461"/>
        <v/>
      </c>
    </row>
    <row r="48273" spans="8:8">
      <c r="H48273" t="str">
        <f t="shared" si="461"/>
        <v/>
      </c>
    </row>
    <row r="48274" spans="8:8">
      <c r="H48274" t="str">
        <f t="shared" si="461"/>
        <v/>
      </c>
    </row>
    <row r="48275" spans="8:8">
      <c r="H48275" t="str">
        <f t="shared" si="461"/>
        <v/>
      </c>
    </row>
    <row r="48276" spans="8:8">
      <c r="H48276" t="str">
        <f t="shared" si="461"/>
        <v/>
      </c>
    </row>
    <row r="48277" spans="8:8">
      <c r="H48277" t="str">
        <f t="shared" si="461"/>
        <v/>
      </c>
    </row>
    <row r="48278" spans="8:8">
      <c r="H48278" t="str">
        <f t="shared" si="461"/>
        <v/>
      </c>
    </row>
    <row r="48279" spans="8:8">
      <c r="H48279" t="str">
        <f t="shared" si="461"/>
        <v/>
      </c>
    </row>
    <row r="48280" spans="8:8">
      <c r="H48280" t="str">
        <f t="shared" si="461"/>
        <v/>
      </c>
    </row>
    <row r="48281" spans="8:8">
      <c r="H48281" t="str">
        <f t="shared" si="461"/>
        <v/>
      </c>
    </row>
    <row r="48282" spans="8:8">
      <c r="H48282" t="str">
        <f t="shared" si="461"/>
        <v/>
      </c>
    </row>
    <row r="48283" spans="8:8">
      <c r="H48283" t="str">
        <f t="shared" si="461"/>
        <v/>
      </c>
    </row>
    <row r="48284" spans="8:8">
      <c r="H48284" t="str">
        <f t="shared" si="461"/>
        <v/>
      </c>
    </row>
    <row r="48285" spans="8:8">
      <c r="H48285" t="str">
        <f t="shared" si="461"/>
        <v/>
      </c>
    </row>
    <row r="48286" spans="8:8">
      <c r="H48286" t="str">
        <f t="shared" si="461"/>
        <v/>
      </c>
    </row>
    <row r="48287" spans="8:8">
      <c r="H48287" t="str">
        <f t="shared" si="461"/>
        <v/>
      </c>
    </row>
    <row r="48288" spans="8:8">
      <c r="H48288" t="str">
        <f t="shared" si="461"/>
        <v/>
      </c>
    </row>
    <row r="48289" spans="8:8">
      <c r="H48289" t="str">
        <f t="shared" si="461"/>
        <v/>
      </c>
    </row>
    <row r="48290" spans="8:8">
      <c r="H48290" t="str">
        <f t="shared" ref="H48290:H48353" si="462">_xlfn.TEXTJOIN(", ", TRUE, G48290:G48290)</f>
        <v/>
      </c>
    </row>
    <row r="48291" spans="8:8">
      <c r="H48291" t="str">
        <f t="shared" si="462"/>
        <v/>
      </c>
    </row>
    <row r="48292" spans="8:8">
      <c r="H48292" t="str">
        <f t="shared" si="462"/>
        <v/>
      </c>
    </row>
    <row r="48293" spans="8:8">
      <c r="H48293" t="str">
        <f t="shared" si="462"/>
        <v/>
      </c>
    </row>
    <row r="48294" spans="8:8">
      <c r="H48294" t="str">
        <f t="shared" si="462"/>
        <v/>
      </c>
    </row>
    <row r="48295" spans="8:8">
      <c r="H48295" t="str">
        <f t="shared" si="462"/>
        <v/>
      </c>
    </row>
    <row r="48296" spans="8:8">
      <c r="H48296" t="str">
        <f t="shared" si="462"/>
        <v/>
      </c>
    </row>
    <row r="48297" spans="8:8">
      <c r="H48297" t="str">
        <f t="shared" si="462"/>
        <v/>
      </c>
    </row>
    <row r="48298" spans="8:8">
      <c r="H48298" t="str">
        <f t="shared" si="462"/>
        <v/>
      </c>
    </row>
    <row r="48299" spans="8:8">
      <c r="H48299" t="str">
        <f t="shared" si="462"/>
        <v/>
      </c>
    </row>
    <row r="48300" spans="8:8">
      <c r="H48300" t="str">
        <f t="shared" si="462"/>
        <v/>
      </c>
    </row>
    <row r="48301" spans="8:8">
      <c r="H48301" t="str">
        <f t="shared" si="462"/>
        <v/>
      </c>
    </row>
    <row r="48302" spans="8:8">
      <c r="H48302" t="str">
        <f t="shared" si="462"/>
        <v/>
      </c>
    </row>
    <row r="48303" spans="8:8">
      <c r="H48303" t="str">
        <f t="shared" si="462"/>
        <v/>
      </c>
    </row>
    <row r="48304" spans="8:8">
      <c r="H48304" t="str">
        <f t="shared" si="462"/>
        <v/>
      </c>
    </row>
    <row r="48305" spans="8:8">
      <c r="H48305" t="str">
        <f t="shared" si="462"/>
        <v/>
      </c>
    </row>
    <row r="48306" spans="8:8">
      <c r="H48306" t="str">
        <f t="shared" si="462"/>
        <v/>
      </c>
    </row>
    <row r="48307" spans="8:8">
      <c r="H48307" t="str">
        <f t="shared" si="462"/>
        <v/>
      </c>
    </row>
    <row r="48308" spans="8:8">
      <c r="H48308" t="str">
        <f t="shared" si="462"/>
        <v/>
      </c>
    </row>
    <row r="48309" spans="8:8">
      <c r="H48309" t="str">
        <f t="shared" si="462"/>
        <v/>
      </c>
    </row>
    <row r="48310" spans="8:8">
      <c r="H48310" t="str">
        <f t="shared" si="462"/>
        <v/>
      </c>
    </row>
    <row r="48311" spans="8:8">
      <c r="H48311" t="str">
        <f t="shared" si="462"/>
        <v/>
      </c>
    </row>
    <row r="48312" spans="8:8">
      <c r="H48312" t="str">
        <f t="shared" si="462"/>
        <v/>
      </c>
    </row>
    <row r="48313" spans="8:8">
      <c r="H48313" t="str">
        <f t="shared" si="462"/>
        <v/>
      </c>
    </row>
    <row r="48314" spans="8:8">
      <c r="H48314" t="str">
        <f t="shared" si="462"/>
        <v/>
      </c>
    </row>
    <row r="48315" spans="8:8">
      <c r="H48315" t="str">
        <f t="shared" si="462"/>
        <v/>
      </c>
    </row>
    <row r="48316" spans="8:8">
      <c r="H48316" t="str">
        <f t="shared" si="462"/>
        <v/>
      </c>
    </row>
    <row r="48317" spans="8:8">
      <c r="H48317" t="str">
        <f t="shared" si="462"/>
        <v/>
      </c>
    </row>
    <row r="48318" spans="8:8">
      <c r="H48318" t="str">
        <f t="shared" si="462"/>
        <v/>
      </c>
    </row>
    <row r="48319" spans="8:8">
      <c r="H48319" t="str">
        <f t="shared" si="462"/>
        <v/>
      </c>
    </row>
    <row r="48320" spans="8:8">
      <c r="H48320" t="str">
        <f t="shared" si="462"/>
        <v/>
      </c>
    </row>
    <row r="48321" spans="8:8">
      <c r="H48321" t="str">
        <f t="shared" si="462"/>
        <v/>
      </c>
    </row>
    <row r="48322" spans="8:8">
      <c r="H48322" t="str">
        <f t="shared" si="462"/>
        <v/>
      </c>
    </row>
    <row r="48323" spans="8:8">
      <c r="H48323" t="str">
        <f t="shared" si="462"/>
        <v/>
      </c>
    </row>
    <row r="48324" spans="8:8">
      <c r="H48324" t="str">
        <f t="shared" si="462"/>
        <v/>
      </c>
    </row>
    <row r="48325" spans="8:8">
      <c r="H48325" t="str">
        <f t="shared" si="462"/>
        <v/>
      </c>
    </row>
    <row r="48326" spans="8:8">
      <c r="H48326" t="str">
        <f t="shared" si="462"/>
        <v/>
      </c>
    </row>
    <row r="48327" spans="8:8">
      <c r="H48327" t="str">
        <f t="shared" si="462"/>
        <v/>
      </c>
    </row>
    <row r="48328" spans="8:8">
      <c r="H48328" t="str">
        <f t="shared" si="462"/>
        <v/>
      </c>
    </row>
    <row r="48329" spans="8:8">
      <c r="H48329" t="str">
        <f t="shared" si="462"/>
        <v/>
      </c>
    </row>
    <row r="48330" spans="8:8">
      <c r="H48330" t="str">
        <f t="shared" si="462"/>
        <v/>
      </c>
    </row>
    <row r="48331" spans="8:8">
      <c r="H48331" t="str">
        <f t="shared" si="462"/>
        <v/>
      </c>
    </row>
    <row r="48332" spans="8:8">
      <c r="H48332" t="str">
        <f t="shared" si="462"/>
        <v/>
      </c>
    </row>
    <row r="48333" spans="8:8">
      <c r="H48333" t="str">
        <f t="shared" si="462"/>
        <v/>
      </c>
    </row>
    <row r="48334" spans="8:8">
      <c r="H48334" t="str">
        <f t="shared" si="462"/>
        <v/>
      </c>
    </row>
    <row r="48335" spans="8:8">
      <c r="H48335" t="str">
        <f t="shared" si="462"/>
        <v/>
      </c>
    </row>
    <row r="48336" spans="8:8">
      <c r="H48336" t="str">
        <f t="shared" si="462"/>
        <v/>
      </c>
    </row>
    <row r="48337" spans="8:8">
      <c r="H48337" t="str">
        <f t="shared" si="462"/>
        <v/>
      </c>
    </row>
    <row r="48338" spans="8:8">
      <c r="H48338" t="str">
        <f t="shared" si="462"/>
        <v/>
      </c>
    </row>
    <row r="48339" spans="8:8">
      <c r="H48339" t="str">
        <f t="shared" si="462"/>
        <v/>
      </c>
    </row>
    <row r="48340" spans="8:8">
      <c r="H48340" t="str">
        <f t="shared" si="462"/>
        <v/>
      </c>
    </row>
    <row r="48341" spans="8:8">
      <c r="H48341" t="str">
        <f t="shared" si="462"/>
        <v/>
      </c>
    </row>
    <row r="48342" spans="8:8">
      <c r="H48342" t="str">
        <f t="shared" si="462"/>
        <v/>
      </c>
    </row>
    <row r="48343" spans="8:8">
      <c r="H48343" t="str">
        <f t="shared" si="462"/>
        <v/>
      </c>
    </row>
    <row r="48344" spans="8:8">
      <c r="H48344" t="str">
        <f t="shared" si="462"/>
        <v/>
      </c>
    </row>
    <row r="48345" spans="8:8">
      <c r="H48345" t="str">
        <f t="shared" si="462"/>
        <v/>
      </c>
    </row>
    <row r="48346" spans="8:8">
      <c r="H48346" t="str">
        <f t="shared" si="462"/>
        <v/>
      </c>
    </row>
    <row r="48347" spans="8:8">
      <c r="H48347" t="str">
        <f t="shared" si="462"/>
        <v/>
      </c>
    </row>
    <row r="48348" spans="8:8">
      <c r="H48348" t="str">
        <f t="shared" si="462"/>
        <v/>
      </c>
    </row>
    <row r="48349" spans="8:8">
      <c r="H48349" t="str">
        <f t="shared" si="462"/>
        <v/>
      </c>
    </row>
    <row r="48350" spans="8:8">
      <c r="H48350" t="str">
        <f t="shared" si="462"/>
        <v/>
      </c>
    </row>
    <row r="48351" spans="8:8">
      <c r="H48351" t="str">
        <f t="shared" si="462"/>
        <v/>
      </c>
    </row>
    <row r="48352" spans="8:8">
      <c r="H48352" t="str">
        <f t="shared" si="462"/>
        <v/>
      </c>
    </row>
    <row r="48353" spans="8:8">
      <c r="H48353" t="str">
        <f t="shared" si="462"/>
        <v/>
      </c>
    </row>
    <row r="48354" spans="8:8">
      <c r="H48354" t="str">
        <f t="shared" ref="H48354:H48417" si="463">_xlfn.TEXTJOIN(", ", TRUE, G48354:G48354)</f>
        <v/>
      </c>
    </row>
    <row r="48355" spans="8:8">
      <c r="H48355" t="str">
        <f t="shared" si="463"/>
        <v/>
      </c>
    </row>
    <row r="48356" spans="8:8">
      <c r="H48356" t="str">
        <f t="shared" si="463"/>
        <v/>
      </c>
    </row>
    <row r="48357" spans="8:8">
      <c r="H48357" t="str">
        <f t="shared" si="463"/>
        <v/>
      </c>
    </row>
    <row r="48358" spans="8:8">
      <c r="H48358" t="str">
        <f t="shared" si="463"/>
        <v/>
      </c>
    </row>
    <row r="48359" spans="8:8">
      <c r="H48359" t="str">
        <f t="shared" si="463"/>
        <v/>
      </c>
    </row>
    <row r="48360" spans="8:8">
      <c r="H48360" t="str">
        <f t="shared" si="463"/>
        <v/>
      </c>
    </row>
    <row r="48361" spans="8:8">
      <c r="H48361" t="str">
        <f t="shared" si="463"/>
        <v/>
      </c>
    </row>
    <row r="48362" spans="8:8">
      <c r="H48362" t="str">
        <f t="shared" si="463"/>
        <v/>
      </c>
    </row>
    <row r="48363" spans="8:8">
      <c r="H48363" t="str">
        <f t="shared" si="463"/>
        <v/>
      </c>
    </row>
    <row r="48364" spans="8:8">
      <c r="H48364" t="str">
        <f t="shared" si="463"/>
        <v/>
      </c>
    </row>
    <row r="48365" spans="8:8">
      <c r="H48365" t="str">
        <f t="shared" si="463"/>
        <v/>
      </c>
    </row>
    <row r="48366" spans="8:8">
      <c r="H48366" t="str">
        <f t="shared" si="463"/>
        <v/>
      </c>
    </row>
    <row r="48367" spans="8:8">
      <c r="H48367" t="str">
        <f t="shared" si="463"/>
        <v/>
      </c>
    </row>
    <row r="48368" spans="8:8">
      <c r="H48368" t="str">
        <f t="shared" si="463"/>
        <v/>
      </c>
    </row>
    <row r="48369" spans="8:8">
      <c r="H48369" t="str">
        <f t="shared" si="463"/>
        <v/>
      </c>
    </row>
    <row r="48370" spans="8:8">
      <c r="H48370" t="str">
        <f t="shared" si="463"/>
        <v/>
      </c>
    </row>
    <row r="48371" spans="8:8">
      <c r="H48371" t="str">
        <f t="shared" si="463"/>
        <v/>
      </c>
    </row>
    <row r="48372" spans="8:8">
      <c r="H48372" t="str">
        <f t="shared" si="463"/>
        <v/>
      </c>
    </row>
    <row r="48373" spans="8:8">
      <c r="H48373" t="str">
        <f t="shared" si="463"/>
        <v/>
      </c>
    </row>
    <row r="48374" spans="8:8">
      <c r="H48374" t="str">
        <f t="shared" si="463"/>
        <v/>
      </c>
    </row>
    <row r="48375" spans="8:8">
      <c r="H48375" t="str">
        <f t="shared" si="463"/>
        <v/>
      </c>
    </row>
    <row r="48376" spans="8:8">
      <c r="H48376" t="str">
        <f t="shared" si="463"/>
        <v/>
      </c>
    </row>
    <row r="48377" spans="8:8">
      <c r="H48377" t="str">
        <f t="shared" si="463"/>
        <v/>
      </c>
    </row>
    <row r="48378" spans="8:8">
      <c r="H48378" t="str">
        <f t="shared" si="463"/>
        <v/>
      </c>
    </row>
    <row r="48379" spans="8:8">
      <c r="H48379" t="str">
        <f t="shared" si="463"/>
        <v/>
      </c>
    </row>
    <row r="48380" spans="8:8">
      <c r="H48380" t="str">
        <f t="shared" si="463"/>
        <v/>
      </c>
    </row>
    <row r="48381" spans="8:8">
      <c r="H48381" t="str">
        <f t="shared" si="463"/>
        <v/>
      </c>
    </row>
    <row r="48382" spans="8:8">
      <c r="H48382" t="str">
        <f t="shared" si="463"/>
        <v/>
      </c>
    </row>
    <row r="48383" spans="8:8">
      <c r="H48383" t="str">
        <f t="shared" si="463"/>
        <v/>
      </c>
    </row>
    <row r="48384" spans="8:8">
      <c r="H48384" t="str">
        <f t="shared" si="463"/>
        <v/>
      </c>
    </row>
    <row r="48385" spans="8:8">
      <c r="H48385" t="str">
        <f t="shared" si="463"/>
        <v/>
      </c>
    </row>
    <row r="48386" spans="8:8">
      <c r="H48386" t="str">
        <f t="shared" si="463"/>
        <v/>
      </c>
    </row>
    <row r="48387" spans="8:8">
      <c r="H48387" t="str">
        <f t="shared" si="463"/>
        <v/>
      </c>
    </row>
    <row r="48388" spans="8:8">
      <c r="H48388" t="str">
        <f t="shared" si="463"/>
        <v/>
      </c>
    </row>
    <row r="48389" spans="8:8">
      <c r="H48389" t="str">
        <f t="shared" si="463"/>
        <v/>
      </c>
    </row>
    <row r="48390" spans="8:8">
      <c r="H48390" t="str">
        <f t="shared" si="463"/>
        <v/>
      </c>
    </row>
    <row r="48391" spans="8:8">
      <c r="H48391" t="str">
        <f t="shared" si="463"/>
        <v/>
      </c>
    </row>
    <row r="48392" spans="8:8">
      <c r="H48392" t="str">
        <f t="shared" si="463"/>
        <v/>
      </c>
    </row>
    <row r="48393" spans="8:8">
      <c r="H48393" t="str">
        <f t="shared" si="463"/>
        <v/>
      </c>
    </row>
    <row r="48394" spans="8:8">
      <c r="H48394" t="str">
        <f t="shared" si="463"/>
        <v/>
      </c>
    </row>
    <row r="48395" spans="8:8">
      <c r="H48395" t="str">
        <f t="shared" si="463"/>
        <v/>
      </c>
    </row>
    <row r="48396" spans="8:8">
      <c r="H48396" t="str">
        <f t="shared" si="463"/>
        <v/>
      </c>
    </row>
    <row r="48397" spans="8:8">
      <c r="H48397" t="str">
        <f t="shared" si="463"/>
        <v/>
      </c>
    </row>
    <row r="48398" spans="8:8">
      <c r="H48398" t="str">
        <f t="shared" si="463"/>
        <v/>
      </c>
    </row>
    <row r="48399" spans="8:8">
      <c r="H48399" t="str">
        <f t="shared" si="463"/>
        <v/>
      </c>
    </row>
    <row r="48400" spans="8:8">
      <c r="H48400" t="str">
        <f t="shared" si="463"/>
        <v/>
      </c>
    </row>
    <row r="48401" spans="8:8">
      <c r="H48401" t="str">
        <f t="shared" si="463"/>
        <v/>
      </c>
    </row>
    <row r="48402" spans="8:8">
      <c r="H48402" t="str">
        <f t="shared" si="463"/>
        <v/>
      </c>
    </row>
    <row r="48403" spans="8:8">
      <c r="H48403" t="str">
        <f t="shared" si="463"/>
        <v/>
      </c>
    </row>
    <row r="48404" spans="8:8">
      <c r="H48404" t="str">
        <f t="shared" si="463"/>
        <v/>
      </c>
    </row>
    <row r="48405" spans="8:8">
      <c r="H48405" t="str">
        <f t="shared" si="463"/>
        <v/>
      </c>
    </row>
    <row r="48406" spans="8:8">
      <c r="H48406" t="str">
        <f t="shared" si="463"/>
        <v/>
      </c>
    </row>
    <row r="48407" spans="8:8">
      <c r="H48407" t="str">
        <f t="shared" si="463"/>
        <v/>
      </c>
    </row>
    <row r="48408" spans="8:8">
      <c r="H48408" t="str">
        <f t="shared" si="463"/>
        <v/>
      </c>
    </row>
    <row r="48409" spans="8:8">
      <c r="H48409" t="str">
        <f t="shared" si="463"/>
        <v/>
      </c>
    </row>
    <row r="48410" spans="8:8">
      <c r="H48410" t="str">
        <f t="shared" si="463"/>
        <v/>
      </c>
    </row>
    <row r="48411" spans="8:8">
      <c r="H48411" t="str">
        <f t="shared" si="463"/>
        <v/>
      </c>
    </row>
    <row r="48412" spans="8:8">
      <c r="H48412" t="str">
        <f t="shared" si="463"/>
        <v/>
      </c>
    </row>
    <row r="48413" spans="8:8">
      <c r="H48413" t="str">
        <f t="shared" si="463"/>
        <v/>
      </c>
    </row>
    <row r="48414" spans="8:8">
      <c r="H48414" t="str">
        <f t="shared" si="463"/>
        <v/>
      </c>
    </row>
    <row r="48415" spans="8:8">
      <c r="H48415" t="str">
        <f t="shared" si="463"/>
        <v/>
      </c>
    </row>
    <row r="48416" spans="8:8">
      <c r="H48416" t="str">
        <f t="shared" si="463"/>
        <v/>
      </c>
    </row>
    <row r="48417" spans="8:8">
      <c r="H48417" t="str">
        <f t="shared" si="463"/>
        <v/>
      </c>
    </row>
    <row r="48418" spans="8:8">
      <c r="H48418" t="str">
        <f t="shared" ref="H48418:H48481" si="464">_xlfn.TEXTJOIN(", ", TRUE, G48418:G48418)</f>
        <v/>
      </c>
    </row>
    <row r="48419" spans="8:8">
      <c r="H48419" t="str">
        <f t="shared" si="464"/>
        <v/>
      </c>
    </row>
    <row r="48420" spans="8:8">
      <c r="H48420" t="str">
        <f t="shared" si="464"/>
        <v/>
      </c>
    </row>
    <row r="48421" spans="8:8">
      <c r="H48421" t="str">
        <f t="shared" si="464"/>
        <v/>
      </c>
    </row>
    <row r="48422" spans="8:8">
      <c r="H48422" t="str">
        <f t="shared" si="464"/>
        <v/>
      </c>
    </row>
    <row r="48423" spans="8:8">
      <c r="H48423" t="str">
        <f t="shared" si="464"/>
        <v/>
      </c>
    </row>
    <row r="48424" spans="8:8">
      <c r="H48424" t="str">
        <f t="shared" si="464"/>
        <v/>
      </c>
    </row>
    <row r="48425" spans="8:8">
      <c r="H48425" t="str">
        <f t="shared" si="464"/>
        <v/>
      </c>
    </row>
    <row r="48426" spans="8:8">
      <c r="H48426" t="str">
        <f t="shared" si="464"/>
        <v/>
      </c>
    </row>
    <row r="48427" spans="8:8">
      <c r="H48427" t="str">
        <f t="shared" si="464"/>
        <v/>
      </c>
    </row>
    <row r="48428" spans="8:8">
      <c r="H48428" t="str">
        <f t="shared" si="464"/>
        <v/>
      </c>
    </row>
    <row r="48429" spans="8:8">
      <c r="H48429" t="str">
        <f t="shared" si="464"/>
        <v/>
      </c>
    </row>
    <row r="48430" spans="8:8">
      <c r="H48430" t="str">
        <f t="shared" si="464"/>
        <v/>
      </c>
    </row>
    <row r="48431" spans="8:8">
      <c r="H48431" t="str">
        <f t="shared" si="464"/>
        <v/>
      </c>
    </row>
    <row r="48432" spans="8:8">
      <c r="H48432" t="str">
        <f t="shared" si="464"/>
        <v/>
      </c>
    </row>
    <row r="48433" spans="8:8">
      <c r="H48433" t="str">
        <f t="shared" si="464"/>
        <v/>
      </c>
    </row>
    <row r="48434" spans="8:8">
      <c r="H48434" t="str">
        <f t="shared" si="464"/>
        <v/>
      </c>
    </row>
    <row r="48435" spans="8:8">
      <c r="H48435" t="str">
        <f t="shared" si="464"/>
        <v/>
      </c>
    </row>
    <row r="48436" spans="8:8">
      <c r="H48436" t="str">
        <f t="shared" si="464"/>
        <v/>
      </c>
    </row>
    <row r="48437" spans="8:8">
      <c r="H48437" t="str">
        <f t="shared" si="464"/>
        <v/>
      </c>
    </row>
    <row r="48438" spans="8:8">
      <c r="H48438" t="str">
        <f t="shared" si="464"/>
        <v/>
      </c>
    </row>
    <row r="48439" spans="8:8">
      <c r="H48439" t="str">
        <f t="shared" si="464"/>
        <v/>
      </c>
    </row>
    <row r="48440" spans="8:8">
      <c r="H48440" t="str">
        <f t="shared" si="464"/>
        <v/>
      </c>
    </row>
    <row r="48441" spans="8:8">
      <c r="H48441" t="str">
        <f t="shared" si="464"/>
        <v/>
      </c>
    </row>
    <row r="48442" spans="8:8">
      <c r="H48442" t="str">
        <f t="shared" si="464"/>
        <v/>
      </c>
    </row>
    <row r="48443" spans="8:8">
      <c r="H48443" t="str">
        <f t="shared" si="464"/>
        <v/>
      </c>
    </row>
    <row r="48444" spans="8:8">
      <c r="H48444" t="str">
        <f t="shared" si="464"/>
        <v/>
      </c>
    </row>
    <row r="48445" spans="8:8">
      <c r="H48445" t="str">
        <f t="shared" si="464"/>
        <v/>
      </c>
    </row>
    <row r="48446" spans="8:8">
      <c r="H48446" t="str">
        <f t="shared" si="464"/>
        <v/>
      </c>
    </row>
    <row r="48447" spans="8:8">
      <c r="H48447" t="str">
        <f t="shared" si="464"/>
        <v/>
      </c>
    </row>
    <row r="48448" spans="8:8">
      <c r="H48448" t="str">
        <f t="shared" si="464"/>
        <v/>
      </c>
    </row>
    <row r="48449" spans="8:8">
      <c r="H48449" t="str">
        <f t="shared" si="464"/>
        <v/>
      </c>
    </row>
    <row r="48450" spans="8:8">
      <c r="H48450" t="str">
        <f t="shared" si="464"/>
        <v/>
      </c>
    </row>
    <row r="48451" spans="8:8">
      <c r="H48451" t="str">
        <f t="shared" si="464"/>
        <v/>
      </c>
    </row>
    <row r="48452" spans="8:8">
      <c r="H48452" t="str">
        <f t="shared" si="464"/>
        <v/>
      </c>
    </row>
    <row r="48453" spans="8:8">
      <c r="H48453" t="str">
        <f t="shared" si="464"/>
        <v/>
      </c>
    </row>
    <row r="48454" spans="8:8">
      <c r="H48454" t="str">
        <f t="shared" si="464"/>
        <v/>
      </c>
    </row>
    <row r="48455" spans="8:8">
      <c r="H48455" t="str">
        <f t="shared" si="464"/>
        <v/>
      </c>
    </row>
    <row r="48456" spans="8:8">
      <c r="H48456" t="str">
        <f t="shared" si="464"/>
        <v/>
      </c>
    </row>
    <row r="48457" spans="8:8">
      <c r="H48457" t="str">
        <f t="shared" si="464"/>
        <v/>
      </c>
    </row>
    <row r="48458" spans="8:8">
      <c r="H48458" t="str">
        <f t="shared" si="464"/>
        <v/>
      </c>
    </row>
    <row r="48459" spans="8:8">
      <c r="H48459" t="str">
        <f t="shared" si="464"/>
        <v/>
      </c>
    </row>
    <row r="48460" spans="8:8">
      <c r="H48460" t="str">
        <f t="shared" si="464"/>
        <v/>
      </c>
    </row>
    <row r="48461" spans="8:8">
      <c r="H48461" t="str">
        <f t="shared" si="464"/>
        <v/>
      </c>
    </row>
    <row r="48462" spans="8:8">
      <c r="H48462" t="str">
        <f t="shared" si="464"/>
        <v/>
      </c>
    </row>
    <row r="48463" spans="8:8">
      <c r="H48463" t="str">
        <f t="shared" si="464"/>
        <v/>
      </c>
    </row>
    <row r="48464" spans="8:8">
      <c r="H48464" t="str">
        <f t="shared" si="464"/>
        <v/>
      </c>
    </row>
    <row r="48465" spans="8:8">
      <c r="H48465" t="str">
        <f t="shared" si="464"/>
        <v/>
      </c>
    </row>
    <row r="48466" spans="8:8">
      <c r="H48466" t="str">
        <f t="shared" si="464"/>
        <v/>
      </c>
    </row>
    <row r="48467" spans="8:8">
      <c r="H48467" t="str">
        <f t="shared" si="464"/>
        <v/>
      </c>
    </row>
    <row r="48468" spans="8:8">
      <c r="H48468" t="str">
        <f t="shared" si="464"/>
        <v/>
      </c>
    </row>
    <row r="48469" spans="8:8">
      <c r="H48469" t="str">
        <f t="shared" si="464"/>
        <v/>
      </c>
    </row>
    <row r="48470" spans="8:8">
      <c r="H48470" t="str">
        <f t="shared" si="464"/>
        <v/>
      </c>
    </row>
    <row r="48471" spans="8:8">
      <c r="H48471" t="str">
        <f t="shared" si="464"/>
        <v/>
      </c>
    </row>
    <row r="48472" spans="8:8">
      <c r="H48472" t="str">
        <f t="shared" si="464"/>
        <v/>
      </c>
    </row>
    <row r="48473" spans="8:8">
      <c r="H48473" t="str">
        <f t="shared" si="464"/>
        <v/>
      </c>
    </row>
    <row r="48474" spans="8:8">
      <c r="H48474" t="str">
        <f t="shared" si="464"/>
        <v/>
      </c>
    </row>
    <row r="48475" spans="8:8">
      <c r="H48475" t="str">
        <f t="shared" si="464"/>
        <v/>
      </c>
    </row>
    <row r="48476" spans="8:8">
      <c r="H48476" t="str">
        <f t="shared" si="464"/>
        <v/>
      </c>
    </row>
    <row r="48477" spans="8:8">
      <c r="H48477" t="str">
        <f t="shared" si="464"/>
        <v/>
      </c>
    </row>
    <row r="48478" spans="8:8">
      <c r="H48478" t="str">
        <f t="shared" si="464"/>
        <v/>
      </c>
    </row>
    <row r="48479" spans="8:8">
      <c r="H48479" t="str">
        <f t="shared" si="464"/>
        <v/>
      </c>
    </row>
    <row r="48480" spans="8:8">
      <c r="H48480" t="str">
        <f t="shared" si="464"/>
        <v/>
      </c>
    </row>
    <row r="48481" spans="8:8">
      <c r="H48481" t="str">
        <f t="shared" si="464"/>
        <v/>
      </c>
    </row>
    <row r="48482" spans="8:8">
      <c r="H48482" t="str">
        <f t="shared" ref="H48482:H48545" si="465">_xlfn.TEXTJOIN(", ", TRUE, G48482:G48482)</f>
        <v/>
      </c>
    </row>
    <row r="48483" spans="8:8">
      <c r="H48483" t="str">
        <f t="shared" si="465"/>
        <v/>
      </c>
    </row>
    <row r="48484" spans="8:8">
      <c r="H48484" t="str">
        <f t="shared" si="465"/>
        <v/>
      </c>
    </row>
    <row r="48485" spans="8:8">
      <c r="H48485" t="str">
        <f t="shared" si="465"/>
        <v/>
      </c>
    </row>
    <row r="48486" spans="8:8">
      <c r="H48486" t="str">
        <f t="shared" si="465"/>
        <v/>
      </c>
    </row>
    <row r="48487" spans="8:8">
      <c r="H48487" t="str">
        <f t="shared" si="465"/>
        <v/>
      </c>
    </row>
    <row r="48488" spans="8:8">
      <c r="H48488" t="str">
        <f t="shared" si="465"/>
        <v/>
      </c>
    </row>
    <row r="48489" spans="8:8">
      <c r="H48489" t="str">
        <f t="shared" si="465"/>
        <v/>
      </c>
    </row>
    <row r="48490" spans="8:8">
      <c r="H48490" t="str">
        <f t="shared" si="465"/>
        <v/>
      </c>
    </row>
    <row r="48491" spans="8:8">
      <c r="H48491" t="str">
        <f t="shared" si="465"/>
        <v/>
      </c>
    </row>
    <row r="48492" spans="8:8">
      <c r="H48492" t="str">
        <f t="shared" si="465"/>
        <v/>
      </c>
    </row>
    <row r="48493" spans="8:8">
      <c r="H48493" t="str">
        <f t="shared" si="465"/>
        <v/>
      </c>
    </row>
    <row r="48494" spans="8:8">
      <c r="H48494" t="str">
        <f t="shared" si="465"/>
        <v/>
      </c>
    </row>
    <row r="48495" spans="8:8">
      <c r="H48495" t="str">
        <f t="shared" si="465"/>
        <v/>
      </c>
    </row>
    <row r="48496" spans="8:8">
      <c r="H48496" t="str">
        <f t="shared" si="465"/>
        <v/>
      </c>
    </row>
    <row r="48497" spans="8:8">
      <c r="H48497" t="str">
        <f t="shared" si="465"/>
        <v/>
      </c>
    </row>
    <row r="48498" spans="8:8">
      <c r="H48498" t="str">
        <f t="shared" si="465"/>
        <v/>
      </c>
    </row>
    <row r="48499" spans="8:8">
      <c r="H48499" t="str">
        <f t="shared" si="465"/>
        <v/>
      </c>
    </row>
    <row r="48500" spans="8:8">
      <c r="H48500" t="str">
        <f t="shared" si="465"/>
        <v/>
      </c>
    </row>
    <row r="48501" spans="8:8">
      <c r="H48501" t="str">
        <f t="shared" si="465"/>
        <v/>
      </c>
    </row>
    <row r="48502" spans="8:8">
      <c r="H48502" t="str">
        <f t="shared" si="465"/>
        <v/>
      </c>
    </row>
    <row r="48503" spans="8:8">
      <c r="H48503" t="str">
        <f t="shared" si="465"/>
        <v/>
      </c>
    </row>
    <row r="48504" spans="8:8">
      <c r="H48504" t="str">
        <f t="shared" si="465"/>
        <v/>
      </c>
    </row>
    <row r="48505" spans="8:8">
      <c r="H48505" t="str">
        <f t="shared" si="465"/>
        <v/>
      </c>
    </row>
    <row r="48506" spans="8:8">
      <c r="H48506" t="str">
        <f t="shared" si="465"/>
        <v/>
      </c>
    </row>
    <row r="48507" spans="8:8">
      <c r="H48507" t="str">
        <f t="shared" si="465"/>
        <v/>
      </c>
    </row>
    <row r="48508" spans="8:8">
      <c r="H48508" t="str">
        <f t="shared" si="465"/>
        <v/>
      </c>
    </row>
    <row r="48509" spans="8:8">
      <c r="H48509" t="str">
        <f t="shared" si="465"/>
        <v/>
      </c>
    </row>
    <row r="48510" spans="8:8">
      <c r="H48510" t="str">
        <f t="shared" si="465"/>
        <v/>
      </c>
    </row>
    <row r="48511" spans="8:8">
      <c r="H48511" t="str">
        <f t="shared" si="465"/>
        <v/>
      </c>
    </row>
    <row r="48512" spans="8:8">
      <c r="H48512" t="str">
        <f t="shared" si="465"/>
        <v/>
      </c>
    </row>
    <row r="48513" spans="8:8">
      <c r="H48513" t="str">
        <f t="shared" si="465"/>
        <v/>
      </c>
    </row>
    <row r="48514" spans="8:8">
      <c r="H48514" t="str">
        <f t="shared" si="465"/>
        <v/>
      </c>
    </row>
    <row r="48515" spans="8:8">
      <c r="H48515" t="str">
        <f t="shared" si="465"/>
        <v/>
      </c>
    </row>
    <row r="48516" spans="8:8">
      <c r="H48516" t="str">
        <f t="shared" si="465"/>
        <v/>
      </c>
    </row>
    <row r="48517" spans="8:8">
      <c r="H48517" t="str">
        <f t="shared" si="465"/>
        <v/>
      </c>
    </row>
    <row r="48518" spans="8:8">
      <c r="H48518" t="str">
        <f t="shared" si="465"/>
        <v/>
      </c>
    </row>
    <row r="48519" spans="8:8">
      <c r="H48519" t="str">
        <f t="shared" si="465"/>
        <v/>
      </c>
    </row>
    <row r="48520" spans="8:8">
      <c r="H48520" t="str">
        <f t="shared" si="465"/>
        <v/>
      </c>
    </row>
    <row r="48521" spans="8:8">
      <c r="H48521" t="str">
        <f t="shared" si="465"/>
        <v/>
      </c>
    </row>
    <row r="48522" spans="8:8">
      <c r="H48522" t="str">
        <f t="shared" si="465"/>
        <v/>
      </c>
    </row>
    <row r="48523" spans="8:8">
      <c r="H48523" t="str">
        <f t="shared" si="465"/>
        <v/>
      </c>
    </row>
    <row r="48524" spans="8:8">
      <c r="H48524" t="str">
        <f t="shared" si="465"/>
        <v/>
      </c>
    </row>
    <row r="48525" spans="8:8">
      <c r="H48525" t="str">
        <f t="shared" si="465"/>
        <v/>
      </c>
    </row>
    <row r="48526" spans="8:8">
      <c r="H48526" t="str">
        <f t="shared" si="465"/>
        <v/>
      </c>
    </row>
    <row r="48527" spans="8:8">
      <c r="H48527" t="str">
        <f t="shared" si="465"/>
        <v/>
      </c>
    </row>
    <row r="48528" spans="8:8">
      <c r="H48528" t="str">
        <f t="shared" si="465"/>
        <v/>
      </c>
    </row>
    <row r="48529" spans="8:8">
      <c r="H48529" t="str">
        <f t="shared" si="465"/>
        <v/>
      </c>
    </row>
    <row r="48530" spans="8:8">
      <c r="H48530" t="str">
        <f t="shared" si="465"/>
        <v/>
      </c>
    </row>
    <row r="48531" spans="8:8">
      <c r="H48531" t="str">
        <f t="shared" si="465"/>
        <v/>
      </c>
    </row>
    <row r="48532" spans="8:8">
      <c r="H48532" t="str">
        <f t="shared" si="465"/>
        <v/>
      </c>
    </row>
    <row r="48533" spans="8:8">
      <c r="H48533" t="str">
        <f t="shared" si="465"/>
        <v/>
      </c>
    </row>
    <row r="48534" spans="8:8">
      <c r="H48534" t="str">
        <f t="shared" si="465"/>
        <v/>
      </c>
    </row>
    <row r="48535" spans="8:8">
      <c r="H48535" t="str">
        <f t="shared" si="465"/>
        <v/>
      </c>
    </row>
    <row r="48536" spans="8:8">
      <c r="H48536" t="str">
        <f t="shared" si="465"/>
        <v/>
      </c>
    </row>
    <row r="48537" spans="8:8">
      <c r="H48537" t="str">
        <f t="shared" si="465"/>
        <v/>
      </c>
    </row>
    <row r="48538" spans="8:8">
      <c r="H48538" t="str">
        <f t="shared" si="465"/>
        <v/>
      </c>
    </row>
    <row r="48539" spans="8:8">
      <c r="H48539" t="str">
        <f t="shared" si="465"/>
        <v/>
      </c>
    </row>
    <row r="48540" spans="8:8">
      <c r="H48540" t="str">
        <f t="shared" si="465"/>
        <v/>
      </c>
    </row>
    <row r="48541" spans="8:8">
      <c r="H48541" t="str">
        <f t="shared" si="465"/>
        <v/>
      </c>
    </row>
    <row r="48542" spans="8:8">
      <c r="H48542" t="str">
        <f t="shared" si="465"/>
        <v/>
      </c>
    </row>
    <row r="48543" spans="8:8">
      <c r="H48543" t="str">
        <f t="shared" si="465"/>
        <v/>
      </c>
    </row>
    <row r="48544" spans="8:8">
      <c r="H48544" t="str">
        <f t="shared" si="465"/>
        <v/>
      </c>
    </row>
    <row r="48545" spans="8:8">
      <c r="H48545" t="str">
        <f t="shared" si="465"/>
        <v/>
      </c>
    </row>
    <row r="48546" spans="8:8">
      <c r="H48546" t="str">
        <f t="shared" ref="H48546:H48609" si="466">_xlfn.TEXTJOIN(", ", TRUE, G48546:G48546)</f>
        <v/>
      </c>
    </row>
    <row r="48547" spans="8:8">
      <c r="H48547" t="str">
        <f t="shared" si="466"/>
        <v/>
      </c>
    </row>
    <row r="48548" spans="8:8">
      <c r="H48548" t="str">
        <f t="shared" si="466"/>
        <v/>
      </c>
    </row>
    <row r="48549" spans="8:8">
      <c r="H48549" t="str">
        <f t="shared" si="466"/>
        <v/>
      </c>
    </row>
    <row r="48550" spans="8:8">
      <c r="H48550" t="str">
        <f t="shared" si="466"/>
        <v/>
      </c>
    </row>
    <row r="48551" spans="8:8">
      <c r="H48551" t="str">
        <f t="shared" si="466"/>
        <v/>
      </c>
    </row>
    <row r="48552" spans="8:8">
      <c r="H48552" t="str">
        <f t="shared" si="466"/>
        <v/>
      </c>
    </row>
    <row r="48553" spans="8:8">
      <c r="H48553" t="str">
        <f t="shared" si="466"/>
        <v/>
      </c>
    </row>
    <row r="48554" spans="8:8">
      <c r="H48554" t="str">
        <f t="shared" si="466"/>
        <v/>
      </c>
    </row>
    <row r="48555" spans="8:8">
      <c r="H48555" t="str">
        <f t="shared" si="466"/>
        <v/>
      </c>
    </row>
    <row r="48556" spans="8:8">
      <c r="H48556" t="str">
        <f t="shared" si="466"/>
        <v/>
      </c>
    </row>
    <row r="48557" spans="8:8">
      <c r="H48557" t="str">
        <f t="shared" si="466"/>
        <v/>
      </c>
    </row>
    <row r="48558" spans="8:8">
      <c r="H48558" t="str">
        <f t="shared" si="466"/>
        <v/>
      </c>
    </row>
    <row r="48559" spans="8:8">
      <c r="H48559" t="str">
        <f t="shared" si="466"/>
        <v/>
      </c>
    </row>
    <row r="48560" spans="8:8">
      <c r="H48560" t="str">
        <f t="shared" si="466"/>
        <v/>
      </c>
    </row>
    <row r="48561" spans="8:8">
      <c r="H48561" t="str">
        <f t="shared" si="466"/>
        <v/>
      </c>
    </row>
    <row r="48562" spans="8:8">
      <c r="H48562" t="str">
        <f t="shared" si="466"/>
        <v/>
      </c>
    </row>
    <row r="48563" spans="8:8">
      <c r="H48563" t="str">
        <f t="shared" si="466"/>
        <v/>
      </c>
    </row>
    <row r="48564" spans="8:8">
      <c r="H48564" t="str">
        <f t="shared" si="466"/>
        <v/>
      </c>
    </row>
    <row r="48565" spans="8:8">
      <c r="H48565" t="str">
        <f t="shared" si="466"/>
        <v/>
      </c>
    </row>
    <row r="48566" spans="8:8">
      <c r="H48566" t="str">
        <f t="shared" si="466"/>
        <v/>
      </c>
    </row>
    <row r="48567" spans="8:8">
      <c r="H48567" t="str">
        <f t="shared" si="466"/>
        <v/>
      </c>
    </row>
    <row r="48568" spans="8:8">
      <c r="H48568" t="str">
        <f t="shared" si="466"/>
        <v/>
      </c>
    </row>
    <row r="48569" spans="8:8">
      <c r="H48569" t="str">
        <f t="shared" si="466"/>
        <v/>
      </c>
    </row>
    <row r="48570" spans="8:8">
      <c r="H48570" t="str">
        <f t="shared" si="466"/>
        <v/>
      </c>
    </row>
    <row r="48571" spans="8:8">
      <c r="H48571" t="str">
        <f t="shared" si="466"/>
        <v/>
      </c>
    </row>
    <row r="48572" spans="8:8">
      <c r="H48572" t="str">
        <f t="shared" si="466"/>
        <v/>
      </c>
    </row>
    <row r="48573" spans="8:8">
      <c r="H48573" t="str">
        <f t="shared" si="466"/>
        <v/>
      </c>
    </row>
    <row r="48574" spans="8:8">
      <c r="H48574" t="str">
        <f t="shared" si="466"/>
        <v/>
      </c>
    </row>
    <row r="48575" spans="8:8">
      <c r="H48575" t="str">
        <f t="shared" si="466"/>
        <v/>
      </c>
    </row>
    <row r="48576" spans="8:8">
      <c r="H48576" t="str">
        <f t="shared" si="466"/>
        <v/>
      </c>
    </row>
    <row r="48577" spans="8:8">
      <c r="H48577" t="str">
        <f t="shared" si="466"/>
        <v/>
      </c>
    </row>
    <row r="48578" spans="8:8">
      <c r="H48578" t="str">
        <f t="shared" si="466"/>
        <v/>
      </c>
    </row>
    <row r="48579" spans="8:8">
      <c r="H48579" t="str">
        <f t="shared" si="466"/>
        <v/>
      </c>
    </row>
    <row r="48580" spans="8:8">
      <c r="H48580" t="str">
        <f t="shared" si="466"/>
        <v/>
      </c>
    </row>
    <row r="48581" spans="8:8">
      <c r="H48581" t="str">
        <f t="shared" si="466"/>
        <v/>
      </c>
    </row>
    <row r="48582" spans="8:8">
      <c r="H48582" t="str">
        <f t="shared" si="466"/>
        <v/>
      </c>
    </row>
    <row r="48583" spans="8:8">
      <c r="H48583" t="str">
        <f t="shared" si="466"/>
        <v/>
      </c>
    </row>
    <row r="48584" spans="8:8">
      <c r="H48584" t="str">
        <f t="shared" si="466"/>
        <v/>
      </c>
    </row>
    <row r="48585" spans="8:8">
      <c r="H48585" t="str">
        <f t="shared" si="466"/>
        <v/>
      </c>
    </row>
    <row r="48586" spans="8:8">
      <c r="H48586" t="str">
        <f t="shared" si="466"/>
        <v/>
      </c>
    </row>
    <row r="48587" spans="8:8">
      <c r="H48587" t="str">
        <f t="shared" si="466"/>
        <v/>
      </c>
    </row>
    <row r="48588" spans="8:8">
      <c r="H48588" t="str">
        <f t="shared" si="466"/>
        <v/>
      </c>
    </row>
    <row r="48589" spans="8:8">
      <c r="H48589" t="str">
        <f t="shared" si="466"/>
        <v/>
      </c>
    </row>
    <row r="48590" spans="8:8">
      <c r="H48590" t="str">
        <f t="shared" si="466"/>
        <v/>
      </c>
    </row>
    <row r="48591" spans="8:8">
      <c r="H48591" t="str">
        <f t="shared" si="466"/>
        <v/>
      </c>
    </row>
    <row r="48592" spans="8:8">
      <c r="H48592" t="str">
        <f t="shared" si="466"/>
        <v/>
      </c>
    </row>
    <row r="48593" spans="8:8">
      <c r="H48593" t="str">
        <f t="shared" si="466"/>
        <v/>
      </c>
    </row>
    <row r="48594" spans="8:8">
      <c r="H48594" t="str">
        <f t="shared" si="466"/>
        <v/>
      </c>
    </row>
    <row r="48595" spans="8:8">
      <c r="H48595" t="str">
        <f t="shared" si="466"/>
        <v/>
      </c>
    </row>
    <row r="48596" spans="8:8">
      <c r="H48596" t="str">
        <f t="shared" si="466"/>
        <v/>
      </c>
    </row>
    <row r="48597" spans="8:8">
      <c r="H48597" t="str">
        <f t="shared" si="466"/>
        <v/>
      </c>
    </row>
    <row r="48598" spans="8:8">
      <c r="H48598" t="str">
        <f t="shared" si="466"/>
        <v/>
      </c>
    </row>
    <row r="48599" spans="8:8">
      <c r="H48599" t="str">
        <f t="shared" si="466"/>
        <v/>
      </c>
    </row>
    <row r="48600" spans="8:8">
      <c r="H48600" t="str">
        <f t="shared" si="466"/>
        <v/>
      </c>
    </row>
    <row r="48601" spans="8:8">
      <c r="H48601" t="str">
        <f t="shared" si="466"/>
        <v/>
      </c>
    </row>
    <row r="48602" spans="8:8">
      <c r="H48602" t="str">
        <f t="shared" si="466"/>
        <v/>
      </c>
    </row>
    <row r="48603" spans="8:8">
      <c r="H48603" t="str">
        <f t="shared" si="466"/>
        <v/>
      </c>
    </row>
    <row r="48604" spans="8:8">
      <c r="H48604" t="str">
        <f t="shared" si="466"/>
        <v/>
      </c>
    </row>
    <row r="48605" spans="8:8">
      <c r="H48605" t="str">
        <f t="shared" si="466"/>
        <v/>
      </c>
    </row>
    <row r="48606" spans="8:8">
      <c r="H48606" t="str">
        <f t="shared" si="466"/>
        <v/>
      </c>
    </row>
    <row r="48607" spans="8:8">
      <c r="H48607" t="str">
        <f t="shared" si="466"/>
        <v/>
      </c>
    </row>
    <row r="48608" spans="8:8">
      <c r="H48608" t="str">
        <f t="shared" si="466"/>
        <v/>
      </c>
    </row>
    <row r="48609" spans="8:8">
      <c r="H48609" t="str">
        <f t="shared" si="466"/>
        <v/>
      </c>
    </row>
    <row r="48610" spans="8:8">
      <c r="H48610" t="str">
        <f t="shared" ref="H48610:H48673" si="467">_xlfn.TEXTJOIN(", ", TRUE, G48610:G48610)</f>
        <v/>
      </c>
    </row>
    <row r="48611" spans="8:8">
      <c r="H48611" t="str">
        <f t="shared" si="467"/>
        <v/>
      </c>
    </row>
    <row r="48612" spans="8:8">
      <c r="H48612" t="str">
        <f t="shared" si="467"/>
        <v/>
      </c>
    </row>
    <row r="48613" spans="8:8">
      <c r="H48613" t="str">
        <f t="shared" si="467"/>
        <v/>
      </c>
    </row>
    <row r="48614" spans="8:8">
      <c r="H48614" t="str">
        <f t="shared" si="467"/>
        <v/>
      </c>
    </row>
    <row r="48615" spans="8:8">
      <c r="H48615" t="str">
        <f t="shared" si="467"/>
        <v/>
      </c>
    </row>
    <row r="48616" spans="8:8">
      <c r="H48616" t="str">
        <f t="shared" si="467"/>
        <v/>
      </c>
    </row>
    <row r="48617" spans="8:8">
      <c r="H48617" t="str">
        <f t="shared" si="467"/>
        <v/>
      </c>
    </row>
    <row r="48618" spans="8:8">
      <c r="H48618" t="str">
        <f t="shared" si="467"/>
        <v/>
      </c>
    </row>
    <row r="48619" spans="8:8">
      <c r="H48619" t="str">
        <f t="shared" si="467"/>
        <v/>
      </c>
    </row>
    <row r="48620" spans="8:8">
      <c r="H48620" t="str">
        <f t="shared" si="467"/>
        <v/>
      </c>
    </row>
    <row r="48621" spans="8:8">
      <c r="H48621" t="str">
        <f t="shared" si="467"/>
        <v/>
      </c>
    </row>
    <row r="48622" spans="8:8">
      <c r="H48622" t="str">
        <f t="shared" si="467"/>
        <v/>
      </c>
    </row>
    <row r="48623" spans="8:8">
      <c r="H48623" t="str">
        <f t="shared" si="467"/>
        <v/>
      </c>
    </row>
    <row r="48624" spans="8:8">
      <c r="H48624" t="str">
        <f t="shared" si="467"/>
        <v/>
      </c>
    </row>
    <row r="48625" spans="8:8">
      <c r="H48625" t="str">
        <f t="shared" si="467"/>
        <v/>
      </c>
    </row>
    <row r="48626" spans="8:8">
      <c r="H48626" t="str">
        <f t="shared" si="467"/>
        <v/>
      </c>
    </row>
    <row r="48627" spans="8:8">
      <c r="H48627" t="str">
        <f t="shared" si="467"/>
        <v/>
      </c>
    </row>
    <row r="48628" spans="8:8">
      <c r="H48628" t="str">
        <f t="shared" si="467"/>
        <v/>
      </c>
    </row>
    <row r="48629" spans="8:8">
      <c r="H48629" t="str">
        <f t="shared" si="467"/>
        <v/>
      </c>
    </row>
    <row r="48630" spans="8:8">
      <c r="H48630" t="str">
        <f t="shared" si="467"/>
        <v/>
      </c>
    </row>
    <row r="48631" spans="8:8">
      <c r="H48631" t="str">
        <f t="shared" si="467"/>
        <v/>
      </c>
    </row>
    <row r="48632" spans="8:8">
      <c r="H48632" t="str">
        <f t="shared" si="467"/>
        <v/>
      </c>
    </row>
    <row r="48633" spans="8:8">
      <c r="H48633" t="str">
        <f t="shared" si="467"/>
        <v/>
      </c>
    </row>
    <row r="48634" spans="8:8">
      <c r="H48634" t="str">
        <f t="shared" si="467"/>
        <v/>
      </c>
    </row>
    <row r="48635" spans="8:8">
      <c r="H48635" t="str">
        <f t="shared" si="467"/>
        <v/>
      </c>
    </row>
    <row r="48636" spans="8:8">
      <c r="H48636" t="str">
        <f t="shared" si="467"/>
        <v/>
      </c>
    </row>
    <row r="48637" spans="8:8">
      <c r="H48637" t="str">
        <f t="shared" si="467"/>
        <v/>
      </c>
    </row>
    <row r="48638" spans="8:8">
      <c r="H48638" t="str">
        <f t="shared" si="467"/>
        <v/>
      </c>
    </row>
    <row r="48639" spans="8:8">
      <c r="H48639" t="str">
        <f t="shared" si="467"/>
        <v/>
      </c>
    </row>
    <row r="48640" spans="8:8">
      <c r="H48640" t="str">
        <f t="shared" si="467"/>
        <v/>
      </c>
    </row>
    <row r="48641" spans="8:8">
      <c r="H48641" t="str">
        <f t="shared" si="467"/>
        <v/>
      </c>
    </row>
    <row r="48642" spans="8:8">
      <c r="H48642" t="str">
        <f t="shared" si="467"/>
        <v/>
      </c>
    </row>
    <row r="48643" spans="8:8">
      <c r="H48643" t="str">
        <f t="shared" si="467"/>
        <v/>
      </c>
    </row>
    <row r="48644" spans="8:8">
      <c r="H48644" t="str">
        <f t="shared" si="467"/>
        <v/>
      </c>
    </row>
    <row r="48645" spans="8:8">
      <c r="H48645" t="str">
        <f t="shared" si="467"/>
        <v/>
      </c>
    </row>
    <row r="48646" spans="8:8">
      <c r="H48646" t="str">
        <f t="shared" si="467"/>
        <v/>
      </c>
    </row>
    <row r="48647" spans="8:8">
      <c r="H48647" t="str">
        <f t="shared" si="467"/>
        <v/>
      </c>
    </row>
    <row r="48648" spans="8:8">
      <c r="H48648" t="str">
        <f t="shared" si="467"/>
        <v/>
      </c>
    </row>
    <row r="48649" spans="8:8">
      <c r="H48649" t="str">
        <f t="shared" si="467"/>
        <v/>
      </c>
    </row>
    <row r="48650" spans="8:8">
      <c r="H48650" t="str">
        <f t="shared" si="467"/>
        <v/>
      </c>
    </row>
    <row r="48651" spans="8:8">
      <c r="H48651" t="str">
        <f t="shared" si="467"/>
        <v/>
      </c>
    </row>
    <row r="48652" spans="8:8">
      <c r="H48652" t="str">
        <f t="shared" si="467"/>
        <v/>
      </c>
    </row>
    <row r="48653" spans="8:8">
      <c r="H48653" t="str">
        <f t="shared" si="467"/>
        <v/>
      </c>
    </row>
    <row r="48654" spans="8:8">
      <c r="H48654" t="str">
        <f t="shared" si="467"/>
        <v/>
      </c>
    </row>
    <row r="48655" spans="8:8">
      <c r="H48655" t="str">
        <f t="shared" si="467"/>
        <v/>
      </c>
    </row>
    <row r="48656" spans="8:8">
      <c r="H48656" t="str">
        <f t="shared" si="467"/>
        <v/>
      </c>
    </row>
    <row r="48657" spans="8:8">
      <c r="H48657" t="str">
        <f t="shared" si="467"/>
        <v/>
      </c>
    </row>
    <row r="48658" spans="8:8">
      <c r="H48658" t="str">
        <f t="shared" si="467"/>
        <v/>
      </c>
    </row>
    <row r="48659" spans="8:8">
      <c r="H48659" t="str">
        <f t="shared" si="467"/>
        <v/>
      </c>
    </row>
    <row r="48660" spans="8:8">
      <c r="H48660" t="str">
        <f t="shared" si="467"/>
        <v/>
      </c>
    </row>
    <row r="48661" spans="8:8">
      <c r="H48661" t="str">
        <f t="shared" si="467"/>
        <v/>
      </c>
    </row>
    <row r="48662" spans="8:8">
      <c r="H48662" t="str">
        <f t="shared" si="467"/>
        <v/>
      </c>
    </row>
    <row r="48663" spans="8:8">
      <c r="H48663" t="str">
        <f t="shared" si="467"/>
        <v/>
      </c>
    </row>
    <row r="48664" spans="8:8">
      <c r="H48664" t="str">
        <f t="shared" si="467"/>
        <v/>
      </c>
    </row>
    <row r="48665" spans="8:8">
      <c r="H48665" t="str">
        <f t="shared" si="467"/>
        <v/>
      </c>
    </row>
    <row r="48666" spans="8:8">
      <c r="H48666" t="str">
        <f t="shared" si="467"/>
        <v/>
      </c>
    </row>
    <row r="48667" spans="8:8">
      <c r="H48667" t="str">
        <f t="shared" si="467"/>
        <v/>
      </c>
    </row>
    <row r="48668" spans="8:8">
      <c r="H48668" t="str">
        <f t="shared" si="467"/>
        <v/>
      </c>
    </row>
    <row r="48669" spans="8:8">
      <c r="H48669" t="str">
        <f t="shared" si="467"/>
        <v/>
      </c>
    </row>
    <row r="48670" spans="8:8">
      <c r="H48670" t="str">
        <f t="shared" si="467"/>
        <v/>
      </c>
    </row>
    <row r="48671" spans="8:8">
      <c r="H48671" t="str">
        <f t="shared" si="467"/>
        <v/>
      </c>
    </row>
    <row r="48672" spans="8:8">
      <c r="H48672" t="str">
        <f t="shared" si="467"/>
        <v/>
      </c>
    </row>
    <row r="48673" spans="8:8">
      <c r="H48673" t="str">
        <f t="shared" si="467"/>
        <v/>
      </c>
    </row>
    <row r="48674" spans="8:8">
      <c r="H48674" t="str">
        <f t="shared" ref="H48674:H48737" si="468">_xlfn.TEXTJOIN(", ", TRUE, G48674:G48674)</f>
        <v/>
      </c>
    </row>
    <row r="48675" spans="8:8">
      <c r="H48675" t="str">
        <f t="shared" si="468"/>
        <v/>
      </c>
    </row>
    <row r="48676" spans="8:8">
      <c r="H48676" t="str">
        <f t="shared" si="468"/>
        <v/>
      </c>
    </row>
    <row r="48677" spans="8:8">
      <c r="H48677" t="str">
        <f t="shared" si="468"/>
        <v/>
      </c>
    </row>
    <row r="48678" spans="8:8">
      <c r="H48678" t="str">
        <f t="shared" si="468"/>
        <v/>
      </c>
    </row>
    <row r="48679" spans="8:8">
      <c r="H48679" t="str">
        <f t="shared" si="468"/>
        <v/>
      </c>
    </row>
    <row r="48680" spans="8:8">
      <c r="H48680" t="str">
        <f t="shared" si="468"/>
        <v/>
      </c>
    </row>
    <row r="48681" spans="8:8">
      <c r="H48681" t="str">
        <f t="shared" si="468"/>
        <v/>
      </c>
    </row>
    <row r="48682" spans="8:8">
      <c r="H48682" t="str">
        <f t="shared" si="468"/>
        <v/>
      </c>
    </row>
    <row r="48683" spans="8:8">
      <c r="H48683" t="str">
        <f t="shared" si="468"/>
        <v/>
      </c>
    </row>
    <row r="48684" spans="8:8">
      <c r="H48684" t="str">
        <f t="shared" si="468"/>
        <v/>
      </c>
    </row>
    <row r="48685" spans="8:8">
      <c r="H48685" t="str">
        <f t="shared" si="468"/>
        <v/>
      </c>
    </row>
    <row r="48686" spans="8:8">
      <c r="H48686" t="str">
        <f t="shared" si="468"/>
        <v/>
      </c>
    </row>
    <row r="48687" spans="8:8">
      <c r="H48687" t="str">
        <f t="shared" si="468"/>
        <v/>
      </c>
    </row>
    <row r="48688" spans="8:8">
      <c r="H48688" t="str">
        <f t="shared" si="468"/>
        <v/>
      </c>
    </row>
    <row r="48689" spans="8:8">
      <c r="H48689" t="str">
        <f t="shared" si="468"/>
        <v/>
      </c>
    </row>
    <row r="48690" spans="8:8">
      <c r="H48690" t="str">
        <f t="shared" si="468"/>
        <v/>
      </c>
    </row>
    <row r="48691" spans="8:8">
      <c r="H48691" t="str">
        <f t="shared" si="468"/>
        <v/>
      </c>
    </row>
    <row r="48692" spans="8:8">
      <c r="H48692" t="str">
        <f t="shared" si="468"/>
        <v/>
      </c>
    </row>
    <row r="48693" spans="8:8">
      <c r="H48693" t="str">
        <f t="shared" si="468"/>
        <v/>
      </c>
    </row>
    <row r="48694" spans="8:8">
      <c r="H48694" t="str">
        <f t="shared" si="468"/>
        <v/>
      </c>
    </row>
    <row r="48695" spans="8:8">
      <c r="H48695" t="str">
        <f t="shared" si="468"/>
        <v/>
      </c>
    </row>
    <row r="48696" spans="8:8">
      <c r="H48696" t="str">
        <f t="shared" si="468"/>
        <v/>
      </c>
    </row>
    <row r="48697" spans="8:8">
      <c r="H48697" t="str">
        <f t="shared" si="468"/>
        <v/>
      </c>
    </row>
    <row r="48698" spans="8:8">
      <c r="H48698" t="str">
        <f t="shared" si="468"/>
        <v/>
      </c>
    </row>
    <row r="48699" spans="8:8">
      <c r="H48699" t="str">
        <f t="shared" si="468"/>
        <v/>
      </c>
    </row>
    <row r="48700" spans="8:8">
      <c r="H48700" t="str">
        <f t="shared" si="468"/>
        <v/>
      </c>
    </row>
    <row r="48701" spans="8:8">
      <c r="H48701" t="str">
        <f t="shared" si="468"/>
        <v/>
      </c>
    </row>
    <row r="48702" spans="8:8">
      <c r="H48702" t="str">
        <f t="shared" si="468"/>
        <v/>
      </c>
    </row>
    <row r="48703" spans="8:8">
      <c r="H48703" t="str">
        <f t="shared" si="468"/>
        <v/>
      </c>
    </row>
    <row r="48704" spans="8:8">
      <c r="H48704" t="str">
        <f t="shared" si="468"/>
        <v/>
      </c>
    </row>
    <row r="48705" spans="8:8">
      <c r="H48705" t="str">
        <f t="shared" si="468"/>
        <v/>
      </c>
    </row>
    <row r="48706" spans="8:8">
      <c r="H48706" t="str">
        <f t="shared" si="468"/>
        <v/>
      </c>
    </row>
    <row r="48707" spans="8:8">
      <c r="H48707" t="str">
        <f t="shared" si="468"/>
        <v/>
      </c>
    </row>
    <row r="48708" spans="8:8">
      <c r="H48708" t="str">
        <f t="shared" si="468"/>
        <v/>
      </c>
    </row>
    <row r="48709" spans="8:8">
      <c r="H48709" t="str">
        <f t="shared" si="468"/>
        <v/>
      </c>
    </row>
    <row r="48710" spans="8:8">
      <c r="H48710" t="str">
        <f t="shared" si="468"/>
        <v/>
      </c>
    </row>
    <row r="48711" spans="8:8">
      <c r="H48711" t="str">
        <f t="shared" si="468"/>
        <v/>
      </c>
    </row>
    <row r="48712" spans="8:8">
      <c r="H48712" t="str">
        <f t="shared" si="468"/>
        <v/>
      </c>
    </row>
    <row r="48713" spans="8:8">
      <c r="H48713" t="str">
        <f t="shared" si="468"/>
        <v/>
      </c>
    </row>
    <row r="48714" spans="8:8">
      <c r="H48714" t="str">
        <f t="shared" si="468"/>
        <v/>
      </c>
    </row>
    <row r="48715" spans="8:8">
      <c r="H48715" t="str">
        <f t="shared" si="468"/>
        <v/>
      </c>
    </row>
    <row r="48716" spans="8:8">
      <c r="H48716" t="str">
        <f t="shared" si="468"/>
        <v/>
      </c>
    </row>
    <row r="48717" spans="8:8">
      <c r="H48717" t="str">
        <f t="shared" si="468"/>
        <v/>
      </c>
    </row>
    <row r="48718" spans="8:8">
      <c r="H48718" t="str">
        <f t="shared" si="468"/>
        <v/>
      </c>
    </row>
    <row r="48719" spans="8:8">
      <c r="H48719" t="str">
        <f t="shared" si="468"/>
        <v/>
      </c>
    </row>
    <row r="48720" spans="8:8">
      <c r="H48720" t="str">
        <f t="shared" si="468"/>
        <v/>
      </c>
    </row>
    <row r="48721" spans="8:8">
      <c r="H48721" t="str">
        <f t="shared" si="468"/>
        <v/>
      </c>
    </row>
    <row r="48722" spans="8:8">
      <c r="H48722" t="str">
        <f t="shared" si="468"/>
        <v/>
      </c>
    </row>
    <row r="48723" spans="8:8">
      <c r="H48723" t="str">
        <f t="shared" si="468"/>
        <v/>
      </c>
    </row>
    <row r="48724" spans="8:8">
      <c r="H48724" t="str">
        <f t="shared" si="468"/>
        <v/>
      </c>
    </row>
    <row r="48725" spans="8:8">
      <c r="H48725" t="str">
        <f t="shared" si="468"/>
        <v/>
      </c>
    </row>
    <row r="48726" spans="8:8">
      <c r="H48726" t="str">
        <f t="shared" si="468"/>
        <v/>
      </c>
    </row>
    <row r="48727" spans="8:8">
      <c r="H48727" t="str">
        <f t="shared" si="468"/>
        <v/>
      </c>
    </row>
    <row r="48728" spans="8:8">
      <c r="H48728" t="str">
        <f t="shared" si="468"/>
        <v/>
      </c>
    </row>
    <row r="48729" spans="8:8">
      <c r="H48729" t="str">
        <f t="shared" si="468"/>
        <v/>
      </c>
    </row>
    <row r="48730" spans="8:8">
      <c r="H48730" t="str">
        <f t="shared" si="468"/>
        <v/>
      </c>
    </row>
    <row r="48731" spans="8:8">
      <c r="H48731" t="str">
        <f t="shared" si="468"/>
        <v/>
      </c>
    </row>
    <row r="48732" spans="8:8">
      <c r="H48732" t="str">
        <f t="shared" si="468"/>
        <v/>
      </c>
    </row>
    <row r="48733" spans="8:8">
      <c r="H48733" t="str">
        <f t="shared" si="468"/>
        <v/>
      </c>
    </row>
    <row r="48734" spans="8:8">
      <c r="H48734" t="str">
        <f t="shared" si="468"/>
        <v/>
      </c>
    </row>
    <row r="48735" spans="8:8">
      <c r="H48735" t="str">
        <f t="shared" si="468"/>
        <v/>
      </c>
    </row>
    <row r="48736" spans="8:8">
      <c r="H48736" t="str">
        <f t="shared" si="468"/>
        <v/>
      </c>
    </row>
    <row r="48737" spans="8:8">
      <c r="H48737" t="str">
        <f t="shared" si="468"/>
        <v/>
      </c>
    </row>
    <row r="48738" spans="8:8">
      <c r="H48738" t="str">
        <f t="shared" ref="H48738:H48801" si="469">_xlfn.TEXTJOIN(", ", TRUE, G48738:G48738)</f>
        <v/>
      </c>
    </row>
    <row r="48739" spans="8:8">
      <c r="H48739" t="str">
        <f t="shared" si="469"/>
        <v/>
      </c>
    </row>
    <row r="48740" spans="8:8">
      <c r="H48740" t="str">
        <f t="shared" si="469"/>
        <v/>
      </c>
    </row>
    <row r="48741" spans="8:8">
      <c r="H48741" t="str">
        <f t="shared" si="469"/>
        <v/>
      </c>
    </row>
    <row r="48742" spans="8:8">
      <c r="H48742" t="str">
        <f t="shared" si="469"/>
        <v/>
      </c>
    </row>
    <row r="48743" spans="8:8">
      <c r="H48743" t="str">
        <f t="shared" si="469"/>
        <v/>
      </c>
    </row>
    <row r="48744" spans="8:8">
      <c r="H48744" t="str">
        <f t="shared" si="469"/>
        <v/>
      </c>
    </row>
    <row r="48745" spans="8:8">
      <c r="H48745" t="str">
        <f t="shared" si="469"/>
        <v/>
      </c>
    </row>
    <row r="48746" spans="8:8">
      <c r="H48746" t="str">
        <f t="shared" si="469"/>
        <v/>
      </c>
    </row>
    <row r="48747" spans="8:8">
      <c r="H48747" t="str">
        <f t="shared" si="469"/>
        <v/>
      </c>
    </row>
    <row r="48748" spans="8:8">
      <c r="H48748" t="str">
        <f t="shared" si="469"/>
        <v/>
      </c>
    </row>
    <row r="48749" spans="8:8">
      <c r="H48749" t="str">
        <f t="shared" si="469"/>
        <v/>
      </c>
    </row>
    <row r="48750" spans="8:8">
      <c r="H48750" t="str">
        <f t="shared" si="469"/>
        <v/>
      </c>
    </row>
    <row r="48751" spans="8:8">
      <c r="H48751" t="str">
        <f t="shared" si="469"/>
        <v/>
      </c>
    </row>
    <row r="48752" spans="8:8">
      <c r="H48752" t="str">
        <f t="shared" si="469"/>
        <v/>
      </c>
    </row>
    <row r="48753" spans="8:8">
      <c r="H48753" t="str">
        <f t="shared" si="469"/>
        <v/>
      </c>
    </row>
    <row r="48754" spans="8:8">
      <c r="H48754" t="str">
        <f t="shared" si="469"/>
        <v/>
      </c>
    </row>
    <row r="48755" spans="8:8">
      <c r="H48755" t="str">
        <f t="shared" si="469"/>
        <v/>
      </c>
    </row>
    <row r="48756" spans="8:8">
      <c r="H48756" t="str">
        <f t="shared" si="469"/>
        <v/>
      </c>
    </row>
    <row r="48757" spans="8:8">
      <c r="H48757" t="str">
        <f t="shared" si="469"/>
        <v/>
      </c>
    </row>
    <row r="48758" spans="8:8">
      <c r="H48758" t="str">
        <f t="shared" si="469"/>
        <v/>
      </c>
    </row>
    <row r="48759" spans="8:8">
      <c r="H48759" t="str">
        <f t="shared" si="469"/>
        <v/>
      </c>
    </row>
    <row r="48760" spans="8:8">
      <c r="H48760" t="str">
        <f t="shared" si="469"/>
        <v/>
      </c>
    </row>
    <row r="48761" spans="8:8">
      <c r="H48761" t="str">
        <f t="shared" si="469"/>
        <v/>
      </c>
    </row>
    <row r="48762" spans="8:8">
      <c r="H48762" t="str">
        <f t="shared" si="469"/>
        <v/>
      </c>
    </row>
    <row r="48763" spans="8:8">
      <c r="H48763" t="str">
        <f t="shared" si="469"/>
        <v/>
      </c>
    </row>
    <row r="48764" spans="8:8">
      <c r="H48764" t="str">
        <f t="shared" si="469"/>
        <v/>
      </c>
    </row>
    <row r="48765" spans="8:8">
      <c r="H48765" t="str">
        <f t="shared" si="469"/>
        <v/>
      </c>
    </row>
    <row r="48766" spans="8:8">
      <c r="H48766" t="str">
        <f t="shared" si="469"/>
        <v/>
      </c>
    </row>
    <row r="48767" spans="8:8">
      <c r="H48767" t="str">
        <f t="shared" si="469"/>
        <v/>
      </c>
    </row>
    <row r="48768" spans="8:8">
      <c r="H48768" t="str">
        <f t="shared" si="469"/>
        <v/>
      </c>
    </row>
    <row r="48769" spans="8:8">
      <c r="H48769" t="str">
        <f t="shared" si="469"/>
        <v/>
      </c>
    </row>
    <row r="48770" spans="8:8">
      <c r="H48770" t="str">
        <f t="shared" si="469"/>
        <v/>
      </c>
    </row>
    <row r="48771" spans="8:8">
      <c r="H48771" t="str">
        <f t="shared" si="469"/>
        <v/>
      </c>
    </row>
    <row r="48772" spans="8:8">
      <c r="H48772" t="str">
        <f t="shared" si="469"/>
        <v/>
      </c>
    </row>
    <row r="48773" spans="8:8">
      <c r="H48773" t="str">
        <f t="shared" si="469"/>
        <v/>
      </c>
    </row>
    <row r="48774" spans="8:8">
      <c r="H48774" t="str">
        <f t="shared" si="469"/>
        <v/>
      </c>
    </row>
    <row r="48775" spans="8:8">
      <c r="H48775" t="str">
        <f t="shared" si="469"/>
        <v/>
      </c>
    </row>
    <row r="48776" spans="8:8">
      <c r="H48776" t="str">
        <f t="shared" si="469"/>
        <v/>
      </c>
    </row>
    <row r="48777" spans="8:8">
      <c r="H48777" t="str">
        <f t="shared" si="469"/>
        <v/>
      </c>
    </row>
    <row r="48778" spans="8:8">
      <c r="H48778" t="str">
        <f t="shared" si="469"/>
        <v/>
      </c>
    </row>
    <row r="48779" spans="8:8">
      <c r="H48779" t="str">
        <f t="shared" si="469"/>
        <v/>
      </c>
    </row>
    <row r="48780" spans="8:8">
      <c r="H48780" t="str">
        <f t="shared" si="469"/>
        <v/>
      </c>
    </row>
    <row r="48781" spans="8:8">
      <c r="H48781" t="str">
        <f t="shared" si="469"/>
        <v/>
      </c>
    </row>
    <row r="48782" spans="8:8">
      <c r="H48782" t="str">
        <f t="shared" si="469"/>
        <v/>
      </c>
    </row>
    <row r="48783" spans="8:8">
      <c r="H48783" t="str">
        <f t="shared" si="469"/>
        <v/>
      </c>
    </row>
    <row r="48784" spans="8:8">
      <c r="H48784" t="str">
        <f t="shared" si="469"/>
        <v/>
      </c>
    </row>
    <row r="48785" spans="8:8">
      <c r="H48785" t="str">
        <f t="shared" si="469"/>
        <v/>
      </c>
    </row>
    <row r="48786" spans="8:8">
      <c r="H48786" t="str">
        <f t="shared" si="469"/>
        <v/>
      </c>
    </row>
    <row r="48787" spans="8:8">
      <c r="H48787" t="str">
        <f t="shared" si="469"/>
        <v/>
      </c>
    </row>
    <row r="48788" spans="8:8">
      <c r="H48788" t="str">
        <f t="shared" si="469"/>
        <v/>
      </c>
    </row>
    <row r="48789" spans="8:8">
      <c r="H48789" t="str">
        <f t="shared" si="469"/>
        <v/>
      </c>
    </row>
    <row r="48790" spans="8:8">
      <c r="H48790" t="str">
        <f t="shared" si="469"/>
        <v/>
      </c>
    </row>
    <row r="48791" spans="8:8">
      <c r="H48791" t="str">
        <f t="shared" si="469"/>
        <v/>
      </c>
    </row>
    <row r="48792" spans="8:8">
      <c r="H48792" t="str">
        <f t="shared" si="469"/>
        <v/>
      </c>
    </row>
    <row r="48793" spans="8:8">
      <c r="H48793" t="str">
        <f t="shared" si="469"/>
        <v/>
      </c>
    </row>
    <row r="48794" spans="8:8">
      <c r="H48794" t="str">
        <f t="shared" si="469"/>
        <v/>
      </c>
    </row>
    <row r="48795" spans="8:8">
      <c r="H48795" t="str">
        <f t="shared" si="469"/>
        <v/>
      </c>
    </row>
    <row r="48796" spans="8:8">
      <c r="H48796" t="str">
        <f t="shared" si="469"/>
        <v/>
      </c>
    </row>
    <row r="48797" spans="8:8">
      <c r="H48797" t="str">
        <f t="shared" si="469"/>
        <v/>
      </c>
    </row>
    <row r="48798" spans="8:8">
      <c r="H48798" t="str">
        <f t="shared" si="469"/>
        <v/>
      </c>
    </row>
    <row r="48799" spans="8:8">
      <c r="H48799" t="str">
        <f t="shared" si="469"/>
        <v/>
      </c>
    </row>
    <row r="48800" spans="8:8">
      <c r="H48800" t="str">
        <f t="shared" si="469"/>
        <v/>
      </c>
    </row>
    <row r="48801" spans="8:8">
      <c r="H48801" t="str">
        <f t="shared" si="469"/>
        <v/>
      </c>
    </row>
    <row r="48802" spans="8:8">
      <c r="H48802" t="str">
        <f t="shared" ref="H48802:H48865" si="470">_xlfn.TEXTJOIN(", ", TRUE, G48802:G48802)</f>
        <v/>
      </c>
    </row>
    <row r="48803" spans="8:8">
      <c r="H48803" t="str">
        <f t="shared" si="470"/>
        <v/>
      </c>
    </row>
    <row r="48804" spans="8:8">
      <c r="H48804" t="str">
        <f t="shared" si="470"/>
        <v/>
      </c>
    </row>
    <row r="48805" spans="8:8">
      <c r="H48805" t="str">
        <f t="shared" si="470"/>
        <v/>
      </c>
    </row>
    <row r="48806" spans="8:8">
      <c r="H48806" t="str">
        <f t="shared" si="470"/>
        <v/>
      </c>
    </row>
    <row r="48807" spans="8:8">
      <c r="H48807" t="str">
        <f t="shared" si="470"/>
        <v/>
      </c>
    </row>
    <row r="48808" spans="8:8">
      <c r="H48808" t="str">
        <f t="shared" si="470"/>
        <v/>
      </c>
    </row>
    <row r="48809" spans="8:8">
      <c r="H48809" t="str">
        <f t="shared" si="470"/>
        <v/>
      </c>
    </row>
    <row r="48810" spans="8:8">
      <c r="H48810" t="str">
        <f t="shared" si="470"/>
        <v/>
      </c>
    </row>
    <row r="48811" spans="8:8">
      <c r="H48811" t="str">
        <f t="shared" si="470"/>
        <v/>
      </c>
    </row>
    <row r="48812" spans="8:8">
      <c r="H48812" t="str">
        <f t="shared" si="470"/>
        <v/>
      </c>
    </row>
    <row r="48813" spans="8:8">
      <c r="H48813" t="str">
        <f t="shared" si="470"/>
        <v/>
      </c>
    </row>
    <row r="48814" spans="8:8">
      <c r="H48814" t="str">
        <f t="shared" si="470"/>
        <v/>
      </c>
    </row>
    <row r="48815" spans="8:8">
      <c r="H48815" t="str">
        <f t="shared" si="470"/>
        <v/>
      </c>
    </row>
    <row r="48816" spans="8:8">
      <c r="H48816" t="str">
        <f t="shared" si="470"/>
        <v/>
      </c>
    </row>
    <row r="48817" spans="8:8">
      <c r="H48817" t="str">
        <f t="shared" si="470"/>
        <v/>
      </c>
    </row>
    <row r="48818" spans="8:8">
      <c r="H48818" t="str">
        <f t="shared" si="470"/>
        <v/>
      </c>
    </row>
    <row r="48819" spans="8:8">
      <c r="H48819" t="str">
        <f t="shared" si="470"/>
        <v/>
      </c>
    </row>
    <row r="48820" spans="8:8">
      <c r="H48820" t="str">
        <f t="shared" si="470"/>
        <v/>
      </c>
    </row>
    <row r="48821" spans="8:8">
      <c r="H48821" t="str">
        <f t="shared" si="470"/>
        <v/>
      </c>
    </row>
    <row r="48822" spans="8:8">
      <c r="H48822" t="str">
        <f t="shared" si="470"/>
        <v/>
      </c>
    </row>
    <row r="48823" spans="8:8">
      <c r="H48823" t="str">
        <f t="shared" si="470"/>
        <v/>
      </c>
    </row>
    <row r="48824" spans="8:8">
      <c r="H48824" t="str">
        <f t="shared" si="470"/>
        <v/>
      </c>
    </row>
    <row r="48825" spans="8:8">
      <c r="H48825" t="str">
        <f t="shared" si="470"/>
        <v/>
      </c>
    </row>
    <row r="48826" spans="8:8">
      <c r="H48826" t="str">
        <f t="shared" si="470"/>
        <v/>
      </c>
    </row>
    <row r="48827" spans="8:8">
      <c r="H48827" t="str">
        <f t="shared" si="470"/>
        <v/>
      </c>
    </row>
    <row r="48828" spans="8:8">
      <c r="H48828" t="str">
        <f t="shared" si="470"/>
        <v/>
      </c>
    </row>
    <row r="48829" spans="8:8">
      <c r="H48829" t="str">
        <f t="shared" si="470"/>
        <v/>
      </c>
    </row>
    <row r="48830" spans="8:8">
      <c r="H48830" t="str">
        <f t="shared" si="470"/>
        <v/>
      </c>
    </row>
    <row r="48831" spans="8:8">
      <c r="H48831" t="str">
        <f t="shared" si="470"/>
        <v/>
      </c>
    </row>
    <row r="48832" spans="8:8">
      <c r="H48832" t="str">
        <f t="shared" si="470"/>
        <v/>
      </c>
    </row>
    <row r="48833" spans="8:8">
      <c r="H48833" t="str">
        <f t="shared" si="470"/>
        <v/>
      </c>
    </row>
    <row r="48834" spans="8:8">
      <c r="H48834" t="str">
        <f t="shared" si="470"/>
        <v/>
      </c>
    </row>
    <row r="48835" spans="8:8">
      <c r="H48835" t="str">
        <f t="shared" si="470"/>
        <v/>
      </c>
    </row>
    <row r="48836" spans="8:8">
      <c r="H48836" t="str">
        <f t="shared" si="470"/>
        <v/>
      </c>
    </row>
    <row r="48837" spans="8:8">
      <c r="H48837" t="str">
        <f t="shared" si="470"/>
        <v/>
      </c>
    </row>
    <row r="48838" spans="8:8">
      <c r="H48838" t="str">
        <f t="shared" si="470"/>
        <v/>
      </c>
    </row>
    <row r="48839" spans="8:8">
      <c r="H48839" t="str">
        <f t="shared" si="470"/>
        <v/>
      </c>
    </row>
    <row r="48840" spans="8:8">
      <c r="H48840" t="str">
        <f t="shared" si="470"/>
        <v/>
      </c>
    </row>
    <row r="48841" spans="8:8">
      <c r="H48841" t="str">
        <f t="shared" si="470"/>
        <v/>
      </c>
    </row>
    <row r="48842" spans="8:8">
      <c r="H48842" t="str">
        <f t="shared" si="470"/>
        <v/>
      </c>
    </row>
    <row r="48843" spans="8:8">
      <c r="H48843" t="str">
        <f t="shared" si="470"/>
        <v/>
      </c>
    </row>
    <row r="48844" spans="8:8">
      <c r="H48844" t="str">
        <f t="shared" si="470"/>
        <v/>
      </c>
    </row>
    <row r="48845" spans="8:8">
      <c r="H48845" t="str">
        <f t="shared" si="470"/>
        <v/>
      </c>
    </row>
    <row r="48846" spans="8:8">
      <c r="H48846" t="str">
        <f t="shared" si="470"/>
        <v/>
      </c>
    </row>
    <row r="48847" spans="8:8">
      <c r="H48847" t="str">
        <f t="shared" si="470"/>
        <v/>
      </c>
    </row>
    <row r="48848" spans="8:8">
      <c r="H48848" t="str">
        <f t="shared" si="470"/>
        <v/>
      </c>
    </row>
    <row r="48849" spans="8:8">
      <c r="H48849" t="str">
        <f t="shared" si="470"/>
        <v/>
      </c>
    </row>
    <row r="48850" spans="8:8">
      <c r="H48850" t="str">
        <f t="shared" si="470"/>
        <v/>
      </c>
    </row>
    <row r="48851" spans="8:8">
      <c r="H48851" t="str">
        <f t="shared" si="470"/>
        <v/>
      </c>
    </row>
    <row r="48852" spans="8:8">
      <c r="H48852" t="str">
        <f t="shared" si="470"/>
        <v/>
      </c>
    </row>
    <row r="48853" spans="8:8">
      <c r="H48853" t="str">
        <f t="shared" si="470"/>
        <v/>
      </c>
    </row>
    <row r="48854" spans="8:8">
      <c r="H48854" t="str">
        <f t="shared" si="470"/>
        <v/>
      </c>
    </row>
    <row r="48855" spans="8:8">
      <c r="H48855" t="str">
        <f t="shared" si="470"/>
        <v/>
      </c>
    </row>
    <row r="48856" spans="8:8">
      <c r="H48856" t="str">
        <f t="shared" si="470"/>
        <v/>
      </c>
    </row>
    <row r="48857" spans="8:8">
      <c r="H48857" t="str">
        <f t="shared" si="470"/>
        <v/>
      </c>
    </row>
    <row r="48858" spans="8:8">
      <c r="H48858" t="str">
        <f t="shared" si="470"/>
        <v/>
      </c>
    </row>
    <row r="48859" spans="8:8">
      <c r="H48859" t="str">
        <f t="shared" si="470"/>
        <v/>
      </c>
    </row>
    <row r="48860" spans="8:8">
      <c r="H48860" t="str">
        <f t="shared" si="470"/>
        <v/>
      </c>
    </row>
    <row r="48861" spans="8:8">
      <c r="H48861" t="str">
        <f t="shared" si="470"/>
        <v/>
      </c>
    </row>
    <row r="48862" spans="8:8">
      <c r="H48862" t="str">
        <f t="shared" si="470"/>
        <v/>
      </c>
    </row>
    <row r="48863" spans="8:8">
      <c r="H48863" t="str">
        <f t="shared" si="470"/>
        <v/>
      </c>
    </row>
    <row r="48864" spans="8:8">
      <c r="H48864" t="str">
        <f t="shared" si="470"/>
        <v/>
      </c>
    </row>
    <row r="48865" spans="8:8">
      <c r="H48865" t="str">
        <f t="shared" si="470"/>
        <v/>
      </c>
    </row>
    <row r="48866" spans="8:8">
      <c r="H48866" t="str">
        <f t="shared" ref="H48866:H48929" si="471">_xlfn.TEXTJOIN(", ", TRUE, G48866:G48866)</f>
        <v/>
      </c>
    </row>
    <row r="48867" spans="8:8">
      <c r="H48867" t="str">
        <f t="shared" si="471"/>
        <v/>
      </c>
    </row>
    <row r="48868" spans="8:8">
      <c r="H48868" t="str">
        <f t="shared" si="471"/>
        <v/>
      </c>
    </row>
    <row r="48869" spans="8:8">
      <c r="H48869" t="str">
        <f t="shared" si="471"/>
        <v/>
      </c>
    </row>
    <row r="48870" spans="8:8">
      <c r="H48870" t="str">
        <f t="shared" si="471"/>
        <v/>
      </c>
    </row>
    <row r="48871" spans="8:8">
      <c r="H48871" t="str">
        <f t="shared" si="471"/>
        <v/>
      </c>
    </row>
    <row r="48872" spans="8:8">
      <c r="H48872" t="str">
        <f t="shared" si="471"/>
        <v/>
      </c>
    </row>
    <row r="48873" spans="8:8">
      <c r="H48873" t="str">
        <f t="shared" si="471"/>
        <v/>
      </c>
    </row>
    <row r="48874" spans="8:8">
      <c r="H48874" t="str">
        <f t="shared" si="471"/>
        <v/>
      </c>
    </row>
    <row r="48875" spans="8:8">
      <c r="H48875" t="str">
        <f t="shared" si="471"/>
        <v/>
      </c>
    </row>
    <row r="48876" spans="8:8">
      <c r="H48876" t="str">
        <f t="shared" si="471"/>
        <v/>
      </c>
    </row>
    <row r="48877" spans="8:8">
      <c r="H48877" t="str">
        <f t="shared" si="471"/>
        <v/>
      </c>
    </row>
    <row r="48878" spans="8:8">
      <c r="H48878" t="str">
        <f t="shared" si="471"/>
        <v/>
      </c>
    </row>
    <row r="48879" spans="8:8">
      <c r="H48879" t="str">
        <f t="shared" si="471"/>
        <v/>
      </c>
    </row>
    <row r="48880" spans="8:8">
      <c r="H48880" t="str">
        <f t="shared" si="471"/>
        <v/>
      </c>
    </row>
    <row r="48881" spans="8:8">
      <c r="H48881" t="str">
        <f t="shared" si="471"/>
        <v/>
      </c>
    </row>
    <row r="48882" spans="8:8">
      <c r="H48882" t="str">
        <f t="shared" si="471"/>
        <v/>
      </c>
    </row>
    <row r="48883" spans="8:8">
      <c r="H48883" t="str">
        <f t="shared" si="471"/>
        <v/>
      </c>
    </row>
    <row r="48884" spans="8:8">
      <c r="H48884" t="str">
        <f t="shared" si="471"/>
        <v/>
      </c>
    </row>
    <row r="48885" spans="8:8">
      <c r="H48885" t="str">
        <f t="shared" si="471"/>
        <v/>
      </c>
    </row>
    <row r="48886" spans="8:8">
      <c r="H48886" t="str">
        <f t="shared" si="471"/>
        <v/>
      </c>
    </row>
    <row r="48887" spans="8:8">
      <c r="H48887" t="str">
        <f t="shared" si="471"/>
        <v/>
      </c>
    </row>
    <row r="48888" spans="8:8">
      <c r="H48888" t="str">
        <f t="shared" si="471"/>
        <v/>
      </c>
    </row>
    <row r="48889" spans="8:8">
      <c r="H48889" t="str">
        <f t="shared" si="471"/>
        <v/>
      </c>
    </row>
    <row r="48890" spans="8:8">
      <c r="H48890" t="str">
        <f t="shared" si="471"/>
        <v/>
      </c>
    </row>
    <row r="48891" spans="8:8">
      <c r="H48891" t="str">
        <f t="shared" si="471"/>
        <v/>
      </c>
    </row>
    <row r="48892" spans="8:8">
      <c r="H48892" t="str">
        <f t="shared" si="471"/>
        <v/>
      </c>
    </row>
    <row r="48893" spans="8:8">
      <c r="H48893" t="str">
        <f t="shared" si="471"/>
        <v/>
      </c>
    </row>
    <row r="48894" spans="8:8">
      <c r="H48894" t="str">
        <f t="shared" si="471"/>
        <v/>
      </c>
    </row>
    <row r="48895" spans="8:8">
      <c r="H48895" t="str">
        <f t="shared" si="471"/>
        <v/>
      </c>
    </row>
    <row r="48896" spans="8:8">
      <c r="H48896" t="str">
        <f t="shared" si="471"/>
        <v/>
      </c>
    </row>
    <row r="48897" spans="8:8">
      <c r="H48897" t="str">
        <f t="shared" si="471"/>
        <v/>
      </c>
    </row>
    <row r="48898" spans="8:8">
      <c r="H48898" t="str">
        <f t="shared" si="471"/>
        <v/>
      </c>
    </row>
    <row r="48899" spans="8:8">
      <c r="H48899" t="str">
        <f t="shared" si="471"/>
        <v/>
      </c>
    </row>
    <row r="48900" spans="8:8">
      <c r="H48900" t="str">
        <f t="shared" si="471"/>
        <v/>
      </c>
    </row>
    <row r="48901" spans="8:8">
      <c r="H48901" t="str">
        <f t="shared" si="471"/>
        <v/>
      </c>
    </row>
    <row r="48902" spans="8:8">
      <c r="H48902" t="str">
        <f t="shared" si="471"/>
        <v/>
      </c>
    </row>
    <row r="48903" spans="8:8">
      <c r="H48903" t="str">
        <f t="shared" si="471"/>
        <v/>
      </c>
    </row>
    <row r="48904" spans="8:8">
      <c r="H48904" t="str">
        <f t="shared" si="471"/>
        <v/>
      </c>
    </row>
    <row r="48905" spans="8:8">
      <c r="H48905" t="str">
        <f t="shared" si="471"/>
        <v/>
      </c>
    </row>
    <row r="48906" spans="8:8">
      <c r="H48906" t="str">
        <f t="shared" si="471"/>
        <v/>
      </c>
    </row>
    <row r="48907" spans="8:8">
      <c r="H48907" t="str">
        <f t="shared" si="471"/>
        <v/>
      </c>
    </row>
    <row r="48908" spans="8:8">
      <c r="H48908" t="str">
        <f t="shared" si="471"/>
        <v/>
      </c>
    </row>
    <row r="48909" spans="8:8">
      <c r="H48909" t="str">
        <f t="shared" si="471"/>
        <v/>
      </c>
    </row>
    <row r="48910" spans="8:8">
      <c r="H48910" t="str">
        <f t="shared" si="471"/>
        <v/>
      </c>
    </row>
    <row r="48911" spans="8:8">
      <c r="H48911" t="str">
        <f t="shared" si="471"/>
        <v/>
      </c>
    </row>
    <row r="48912" spans="8:8">
      <c r="H48912" t="str">
        <f t="shared" si="471"/>
        <v/>
      </c>
    </row>
    <row r="48913" spans="8:8">
      <c r="H48913" t="str">
        <f t="shared" si="471"/>
        <v/>
      </c>
    </row>
    <row r="48914" spans="8:8">
      <c r="H48914" t="str">
        <f t="shared" si="471"/>
        <v/>
      </c>
    </row>
    <row r="48915" spans="8:8">
      <c r="H48915" t="str">
        <f t="shared" si="471"/>
        <v/>
      </c>
    </row>
    <row r="48916" spans="8:8">
      <c r="H48916" t="str">
        <f t="shared" si="471"/>
        <v/>
      </c>
    </row>
    <row r="48917" spans="8:8">
      <c r="H48917" t="str">
        <f t="shared" si="471"/>
        <v/>
      </c>
    </row>
    <row r="48918" spans="8:8">
      <c r="H48918" t="str">
        <f t="shared" si="471"/>
        <v/>
      </c>
    </row>
    <row r="48919" spans="8:8">
      <c r="H48919" t="str">
        <f t="shared" si="471"/>
        <v/>
      </c>
    </row>
    <row r="48920" spans="8:8">
      <c r="H48920" t="str">
        <f t="shared" si="471"/>
        <v/>
      </c>
    </row>
    <row r="48921" spans="8:8">
      <c r="H48921" t="str">
        <f t="shared" si="471"/>
        <v/>
      </c>
    </row>
    <row r="48922" spans="8:8">
      <c r="H48922" t="str">
        <f t="shared" si="471"/>
        <v/>
      </c>
    </row>
    <row r="48923" spans="8:8">
      <c r="H48923" t="str">
        <f t="shared" si="471"/>
        <v/>
      </c>
    </row>
    <row r="48924" spans="8:8">
      <c r="H48924" t="str">
        <f t="shared" si="471"/>
        <v/>
      </c>
    </row>
    <row r="48925" spans="8:8">
      <c r="H48925" t="str">
        <f t="shared" si="471"/>
        <v/>
      </c>
    </row>
    <row r="48926" spans="8:8">
      <c r="H48926" t="str">
        <f t="shared" si="471"/>
        <v/>
      </c>
    </row>
    <row r="48927" spans="8:8">
      <c r="H48927" t="str">
        <f t="shared" si="471"/>
        <v/>
      </c>
    </row>
    <row r="48928" spans="8:8">
      <c r="H48928" t="str">
        <f t="shared" si="471"/>
        <v/>
      </c>
    </row>
    <row r="48929" spans="8:8">
      <c r="H48929" t="str">
        <f t="shared" si="471"/>
        <v/>
      </c>
    </row>
    <row r="48930" spans="8:8">
      <c r="H48930" t="str">
        <f t="shared" ref="H48930:H48993" si="472">_xlfn.TEXTJOIN(", ", TRUE, G48930:G48930)</f>
        <v/>
      </c>
    </row>
    <row r="48931" spans="8:8">
      <c r="H48931" t="str">
        <f t="shared" si="472"/>
        <v/>
      </c>
    </row>
    <row r="48932" spans="8:8">
      <c r="H48932" t="str">
        <f t="shared" si="472"/>
        <v/>
      </c>
    </row>
    <row r="48933" spans="8:8">
      <c r="H48933" t="str">
        <f t="shared" si="472"/>
        <v/>
      </c>
    </row>
    <row r="48934" spans="8:8">
      <c r="H48934" t="str">
        <f t="shared" si="472"/>
        <v/>
      </c>
    </row>
    <row r="48935" spans="8:8">
      <c r="H48935" t="str">
        <f t="shared" si="472"/>
        <v/>
      </c>
    </row>
    <row r="48936" spans="8:8">
      <c r="H48936" t="str">
        <f t="shared" si="472"/>
        <v/>
      </c>
    </row>
    <row r="48937" spans="8:8">
      <c r="H48937" t="str">
        <f t="shared" si="472"/>
        <v/>
      </c>
    </row>
    <row r="48938" spans="8:8">
      <c r="H48938" t="str">
        <f t="shared" si="472"/>
        <v/>
      </c>
    </row>
    <row r="48939" spans="8:8">
      <c r="H48939" t="str">
        <f t="shared" si="472"/>
        <v/>
      </c>
    </row>
    <row r="48940" spans="8:8">
      <c r="H48940" t="str">
        <f t="shared" si="472"/>
        <v/>
      </c>
    </row>
    <row r="48941" spans="8:8">
      <c r="H48941" t="str">
        <f t="shared" si="472"/>
        <v/>
      </c>
    </row>
    <row r="48942" spans="8:8">
      <c r="H48942" t="str">
        <f t="shared" si="472"/>
        <v/>
      </c>
    </row>
    <row r="48943" spans="8:8">
      <c r="H48943" t="str">
        <f t="shared" si="472"/>
        <v/>
      </c>
    </row>
    <row r="48944" spans="8:8">
      <c r="H48944" t="str">
        <f t="shared" si="472"/>
        <v/>
      </c>
    </row>
    <row r="48945" spans="8:8">
      <c r="H48945" t="str">
        <f t="shared" si="472"/>
        <v/>
      </c>
    </row>
    <row r="48946" spans="8:8">
      <c r="H48946" t="str">
        <f t="shared" si="472"/>
        <v/>
      </c>
    </row>
    <row r="48947" spans="8:8">
      <c r="H48947" t="str">
        <f t="shared" si="472"/>
        <v/>
      </c>
    </row>
    <row r="48948" spans="8:8">
      <c r="H48948" t="str">
        <f t="shared" si="472"/>
        <v/>
      </c>
    </row>
    <row r="48949" spans="8:8">
      <c r="H48949" t="str">
        <f t="shared" si="472"/>
        <v/>
      </c>
    </row>
    <row r="48950" spans="8:8">
      <c r="H48950" t="str">
        <f t="shared" si="472"/>
        <v/>
      </c>
    </row>
    <row r="48951" spans="8:8">
      <c r="H48951" t="str">
        <f t="shared" si="472"/>
        <v/>
      </c>
    </row>
    <row r="48952" spans="8:8">
      <c r="H48952" t="str">
        <f t="shared" si="472"/>
        <v/>
      </c>
    </row>
    <row r="48953" spans="8:8">
      <c r="H48953" t="str">
        <f t="shared" si="472"/>
        <v/>
      </c>
    </row>
    <row r="48954" spans="8:8">
      <c r="H48954" t="str">
        <f t="shared" si="472"/>
        <v/>
      </c>
    </row>
    <row r="48955" spans="8:8">
      <c r="H48955" t="str">
        <f t="shared" si="472"/>
        <v/>
      </c>
    </row>
    <row r="48956" spans="8:8">
      <c r="H48956" t="str">
        <f t="shared" si="472"/>
        <v/>
      </c>
    </row>
    <row r="48957" spans="8:8">
      <c r="H48957" t="str">
        <f t="shared" si="472"/>
        <v/>
      </c>
    </row>
    <row r="48958" spans="8:8">
      <c r="H48958" t="str">
        <f t="shared" si="472"/>
        <v/>
      </c>
    </row>
    <row r="48959" spans="8:8">
      <c r="H48959" t="str">
        <f t="shared" si="472"/>
        <v/>
      </c>
    </row>
    <row r="48960" spans="8:8">
      <c r="H48960" t="str">
        <f t="shared" si="472"/>
        <v/>
      </c>
    </row>
    <row r="48961" spans="8:8">
      <c r="H48961" t="str">
        <f t="shared" si="472"/>
        <v/>
      </c>
    </row>
    <row r="48962" spans="8:8">
      <c r="H48962" t="str">
        <f t="shared" si="472"/>
        <v/>
      </c>
    </row>
    <row r="48963" spans="8:8">
      <c r="H48963" t="str">
        <f t="shared" si="472"/>
        <v/>
      </c>
    </row>
    <row r="48964" spans="8:8">
      <c r="H48964" t="str">
        <f t="shared" si="472"/>
        <v/>
      </c>
    </row>
    <row r="48965" spans="8:8">
      <c r="H48965" t="str">
        <f t="shared" si="472"/>
        <v/>
      </c>
    </row>
    <row r="48966" spans="8:8">
      <c r="H48966" t="str">
        <f t="shared" si="472"/>
        <v/>
      </c>
    </row>
    <row r="48967" spans="8:8">
      <c r="H48967" t="str">
        <f t="shared" si="472"/>
        <v/>
      </c>
    </row>
    <row r="48968" spans="8:8">
      <c r="H48968" t="str">
        <f t="shared" si="472"/>
        <v/>
      </c>
    </row>
    <row r="48969" spans="8:8">
      <c r="H48969" t="str">
        <f t="shared" si="472"/>
        <v/>
      </c>
    </row>
    <row r="48970" spans="8:8">
      <c r="H48970" t="str">
        <f t="shared" si="472"/>
        <v/>
      </c>
    </row>
    <row r="48971" spans="8:8">
      <c r="H48971" t="str">
        <f t="shared" si="472"/>
        <v/>
      </c>
    </row>
    <row r="48972" spans="8:8">
      <c r="H48972" t="str">
        <f t="shared" si="472"/>
        <v/>
      </c>
    </row>
    <row r="48973" spans="8:8">
      <c r="H48973" t="str">
        <f t="shared" si="472"/>
        <v/>
      </c>
    </row>
    <row r="48974" spans="8:8">
      <c r="H48974" t="str">
        <f t="shared" si="472"/>
        <v/>
      </c>
    </row>
    <row r="48975" spans="8:8">
      <c r="H48975" t="str">
        <f t="shared" si="472"/>
        <v/>
      </c>
    </row>
    <row r="48976" spans="8:8">
      <c r="H48976" t="str">
        <f t="shared" si="472"/>
        <v/>
      </c>
    </row>
    <row r="48977" spans="8:8">
      <c r="H48977" t="str">
        <f t="shared" si="472"/>
        <v/>
      </c>
    </row>
    <row r="48978" spans="8:8">
      <c r="H48978" t="str">
        <f t="shared" si="472"/>
        <v/>
      </c>
    </row>
    <row r="48979" spans="8:8">
      <c r="H48979" t="str">
        <f t="shared" si="472"/>
        <v/>
      </c>
    </row>
    <row r="48980" spans="8:8">
      <c r="H48980" t="str">
        <f t="shared" si="472"/>
        <v/>
      </c>
    </row>
    <row r="48981" spans="8:8">
      <c r="H48981" t="str">
        <f t="shared" si="472"/>
        <v/>
      </c>
    </row>
    <row r="48982" spans="8:8">
      <c r="H48982" t="str">
        <f t="shared" si="472"/>
        <v/>
      </c>
    </row>
    <row r="48983" spans="8:8">
      <c r="H48983" t="str">
        <f t="shared" si="472"/>
        <v/>
      </c>
    </row>
    <row r="48984" spans="8:8">
      <c r="H48984" t="str">
        <f t="shared" si="472"/>
        <v/>
      </c>
    </row>
    <row r="48985" spans="8:8">
      <c r="H48985" t="str">
        <f t="shared" si="472"/>
        <v/>
      </c>
    </row>
    <row r="48986" spans="8:8">
      <c r="H48986" t="str">
        <f t="shared" si="472"/>
        <v/>
      </c>
    </row>
    <row r="48987" spans="8:8">
      <c r="H48987" t="str">
        <f t="shared" si="472"/>
        <v/>
      </c>
    </row>
    <row r="48988" spans="8:8">
      <c r="H48988" t="str">
        <f t="shared" si="472"/>
        <v/>
      </c>
    </row>
    <row r="48989" spans="8:8">
      <c r="H48989" t="str">
        <f t="shared" si="472"/>
        <v/>
      </c>
    </row>
    <row r="48990" spans="8:8">
      <c r="H48990" t="str">
        <f t="shared" si="472"/>
        <v/>
      </c>
    </row>
    <row r="48991" spans="8:8">
      <c r="H48991" t="str">
        <f t="shared" si="472"/>
        <v/>
      </c>
    </row>
    <row r="48992" spans="8:8">
      <c r="H48992" t="str">
        <f t="shared" si="472"/>
        <v/>
      </c>
    </row>
    <row r="48993" spans="8:8">
      <c r="H48993" t="str">
        <f t="shared" si="472"/>
        <v/>
      </c>
    </row>
    <row r="48994" spans="8:8">
      <c r="H48994" t="str">
        <f t="shared" ref="H48994:H49057" si="473">_xlfn.TEXTJOIN(", ", TRUE, G48994:G48994)</f>
        <v/>
      </c>
    </row>
    <row r="48995" spans="8:8">
      <c r="H48995" t="str">
        <f t="shared" si="473"/>
        <v/>
      </c>
    </row>
    <row r="48996" spans="8:8">
      <c r="H48996" t="str">
        <f t="shared" si="473"/>
        <v/>
      </c>
    </row>
    <row r="48997" spans="8:8">
      <c r="H48997" t="str">
        <f t="shared" si="473"/>
        <v/>
      </c>
    </row>
    <row r="48998" spans="8:8">
      <c r="H48998" t="str">
        <f t="shared" si="473"/>
        <v/>
      </c>
    </row>
    <row r="48999" spans="8:8">
      <c r="H48999" t="str">
        <f t="shared" si="473"/>
        <v/>
      </c>
    </row>
    <row r="49000" spans="8:8">
      <c r="H49000" t="str">
        <f t="shared" si="473"/>
        <v/>
      </c>
    </row>
    <row r="49001" spans="8:8">
      <c r="H49001" t="str">
        <f t="shared" si="473"/>
        <v/>
      </c>
    </row>
    <row r="49002" spans="8:8">
      <c r="H49002" t="str">
        <f t="shared" si="473"/>
        <v/>
      </c>
    </row>
    <row r="49003" spans="8:8">
      <c r="H49003" t="str">
        <f t="shared" si="473"/>
        <v/>
      </c>
    </row>
    <row r="49004" spans="8:8">
      <c r="H49004" t="str">
        <f t="shared" si="473"/>
        <v/>
      </c>
    </row>
    <row r="49005" spans="8:8">
      <c r="H49005" t="str">
        <f t="shared" si="473"/>
        <v/>
      </c>
    </row>
    <row r="49006" spans="8:8">
      <c r="H49006" t="str">
        <f t="shared" si="473"/>
        <v/>
      </c>
    </row>
    <row r="49007" spans="8:8">
      <c r="H49007" t="str">
        <f t="shared" si="473"/>
        <v/>
      </c>
    </row>
    <row r="49008" spans="8:8">
      <c r="H49008" t="str">
        <f t="shared" si="473"/>
        <v/>
      </c>
    </row>
    <row r="49009" spans="8:8">
      <c r="H49009" t="str">
        <f t="shared" si="473"/>
        <v/>
      </c>
    </row>
    <row r="49010" spans="8:8">
      <c r="H49010" t="str">
        <f t="shared" si="473"/>
        <v/>
      </c>
    </row>
    <row r="49011" spans="8:8">
      <c r="H49011" t="str">
        <f t="shared" si="473"/>
        <v/>
      </c>
    </row>
    <row r="49012" spans="8:8">
      <c r="H49012" t="str">
        <f t="shared" si="473"/>
        <v/>
      </c>
    </row>
    <row r="49013" spans="8:8">
      <c r="H49013" t="str">
        <f t="shared" si="473"/>
        <v/>
      </c>
    </row>
    <row r="49014" spans="8:8">
      <c r="H49014" t="str">
        <f t="shared" si="473"/>
        <v/>
      </c>
    </row>
    <row r="49015" spans="8:8">
      <c r="H49015" t="str">
        <f t="shared" si="473"/>
        <v/>
      </c>
    </row>
    <row r="49016" spans="8:8">
      <c r="H49016" t="str">
        <f t="shared" si="473"/>
        <v/>
      </c>
    </row>
    <row r="49017" spans="8:8">
      <c r="H49017" t="str">
        <f t="shared" si="473"/>
        <v/>
      </c>
    </row>
    <row r="49018" spans="8:8">
      <c r="H49018" t="str">
        <f t="shared" si="473"/>
        <v/>
      </c>
    </row>
    <row r="49019" spans="8:8">
      <c r="H49019" t="str">
        <f t="shared" si="473"/>
        <v/>
      </c>
    </row>
    <row r="49020" spans="8:8">
      <c r="H49020" t="str">
        <f t="shared" si="473"/>
        <v/>
      </c>
    </row>
    <row r="49021" spans="8:8">
      <c r="H49021" t="str">
        <f t="shared" si="473"/>
        <v/>
      </c>
    </row>
    <row r="49022" spans="8:8">
      <c r="H49022" t="str">
        <f t="shared" si="473"/>
        <v/>
      </c>
    </row>
    <row r="49023" spans="8:8">
      <c r="H49023" t="str">
        <f t="shared" si="473"/>
        <v/>
      </c>
    </row>
    <row r="49024" spans="8:8">
      <c r="H49024" t="str">
        <f t="shared" si="473"/>
        <v/>
      </c>
    </row>
    <row r="49025" spans="8:8">
      <c r="H49025" t="str">
        <f t="shared" si="473"/>
        <v/>
      </c>
    </row>
    <row r="49026" spans="8:8">
      <c r="H49026" t="str">
        <f t="shared" si="473"/>
        <v/>
      </c>
    </row>
    <row r="49027" spans="8:8">
      <c r="H49027" t="str">
        <f t="shared" si="473"/>
        <v/>
      </c>
    </row>
    <row r="49028" spans="8:8">
      <c r="H49028" t="str">
        <f t="shared" si="473"/>
        <v/>
      </c>
    </row>
    <row r="49029" spans="8:8">
      <c r="H49029" t="str">
        <f t="shared" si="473"/>
        <v/>
      </c>
    </row>
    <row r="49030" spans="8:8">
      <c r="H49030" t="str">
        <f t="shared" si="473"/>
        <v/>
      </c>
    </row>
    <row r="49031" spans="8:8">
      <c r="H49031" t="str">
        <f t="shared" si="473"/>
        <v/>
      </c>
    </row>
    <row r="49032" spans="8:8">
      <c r="H49032" t="str">
        <f t="shared" si="473"/>
        <v/>
      </c>
    </row>
    <row r="49033" spans="8:8">
      <c r="H49033" t="str">
        <f t="shared" si="473"/>
        <v/>
      </c>
    </row>
    <row r="49034" spans="8:8">
      <c r="H49034" t="str">
        <f t="shared" si="473"/>
        <v/>
      </c>
    </row>
    <row r="49035" spans="8:8">
      <c r="H49035" t="str">
        <f t="shared" si="473"/>
        <v/>
      </c>
    </row>
    <row r="49036" spans="8:8">
      <c r="H49036" t="str">
        <f t="shared" si="473"/>
        <v/>
      </c>
    </row>
    <row r="49037" spans="8:8">
      <c r="H49037" t="str">
        <f t="shared" si="473"/>
        <v/>
      </c>
    </row>
    <row r="49038" spans="8:8">
      <c r="H49038" t="str">
        <f t="shared" si="473"/>
        <v/>
      </c>
    </row>
    <row r="49039" spans="8:8">
      <c r="H49039" t="str">
        <f t="shared" si="473"/>
        <v/>
      </c>
    </row>
    <row r="49040" spans="8:8">
      <c r="H49040" t="str">
        <f t="shared" si="473"/>
        <v/>
      </c>
    </row>
    <row r="49041" spans="8:8">
      <c r="H49041" t="str">
        <f t="shared" si="473"/>
        <v/>
      </c>
    </row>
    <row r="49042" spans="8:8">
      <c r="H49042" t="str">
        <f t="shared" si="473"/>
        <v/>
      </c>
    </row>
    <row r="49043" spans="8:8">
      <c r="H49043" t="str">
        <f t="shared" si="473"/>
        <v/>
      </c>
    </row>
    <row r="49044" spans="8:8">
      <c r="H49044" t="str">
        <f t="shared" si="473"/>
        <v/>
      </c>
    </row>
    <row r="49045" spans="8:8">
      <c r="H49045" t="str">
        <f t="shared" si="473"/>
        <v/>
      </c>
    </row>
    <row r="49046" spans="8:8">
      <c r="H49046" t="str">
        <f t="shared" si="473"/>
        <v/>
      </c>
    </row>
    <row r="49047" spans="8:8">
      <c r="H49047" t="str">
        <f t="shared" si="473"/>
        <v/>
      </c>
    </row>
    <row r="49048" spans="8:8">
      <c r="H49048" t="str">
        <f t="shared" si="473"/>
        <v/>
      </c>
    </row>
    <row r="49049" spans="8:8">
      <c r="H49049" t="str">
        <f t="shared" si="473"/>
        <v/>
      </c>
    </row>
    <row r="49050" spans="8:8">
      <c r="H49050" t="str">
        <f t="shared" si="473"/>
        <v/>
      </c>
    </row>
    <row r="49051" spans="8:8">
      <c r="H49051" t="str">
        <f t="shared" si="473"/>
        <v/>
      </c>
    </row>
    <row r="49052" spans="8:8">
      <c r="H49052" t="str">
        <f t="shared" si="473"/>
        <v/>
      </c>
    </row>
    <row r="49053" spans="8:8">
      <c r="H49053" t="str">
        <f t="shared" si="473"/>
        <v/>
      </c>
    </row>
    <row r="49054" spans="8:8">
      <c r="H49054" t="str">
        <f t="shared" si="473"/>
        <v/>
      </c>
    </row>
    <row r="49055" spans="8:8">
      <c r="H49055" t="str">
        <f t="shared" si="473"/>
        <v/>
      </c>
    </row>
    <row r="49056" spans="8:8">
      <c r="H49056" t="str">
        <f t="shared" si="473"/>
        <v/>
      </c>
    </row>
    <row r="49057" spans="8:8">
      <c r="H49057" t="str">
        <f t="shared" si="473"/>
        <v/>
      </c>
    </row>
    <row r="49058" spans="8:8">
      <c r="H49058" t="str">
        <f t="shared" ref="H49058:H49121" si="474">_xlfn.TEXTJOIN(", ", TRUE, G49058:G49058)</f>
        <v/>
      </c>
    </row>
    <row r="49059" spans="8:8">
      <c r="H49059" t="str">
        <f t="shared" si="474"/>
        <v/>
      </c>
    </row>
    <row r="49060" spans="8:8">
      <c r="H49060" t="str">
        <f t="shared" si="474"/>
        <v/>
      </c>
    </row>
    <row r="49061" spans="8:8">
      <c r="H49061" t="str">
        <f t="shared" si="474"/>
        <v/>
      </c>
    </row>
    <row r="49062" spans="8:8">
      <c r="H49062" t="str">
        <f t="shared" si="474"/>
        <v/>
      </c>
    </row>
    <row r="49063" spans="8:8">
      <c r="H49063" t="str">
        <f t="shared" si="474"/>
        <v/>
      </c>
    </row>
    <row r="49064" spans="8:8">
      <c r="H49064" t="str">
        <f t="shared" si="474"/>
        <v/>
      </c>
    </row>
    <row r="49065" spans="8:8">
      <c r="H49065" t="str">
        <f t="shared" si="474"/>
        <v/>
      </c>
    </row>
    <row r="49066" spans="8:8">
      <c r="H49066" t="str">
        <f t="shared" si="474"/>
        <v/>
      </c>
    </row>
    <row r="49067" spans="8:8">
      <c r="H49067" t="str">
        <f t="shared" si="474"/>
        <v/>
      </c>
    </row>
    <row r="49068" spans="8:8">
      <c r="H49068" t="str">
        <f t="shared" si="474"/>
        <v/>
      </c>
    </row>
    <row r="49069" spans="8:8">
      <c r="H49069" t="str">
        <f t="shared" si="474"/>
        <v/>
      </c>
    </row>
    <row r="49070" spans="8:8">
      <c r="H49070" t="str">
        <f t="shared" si="474"/>
        <v/>
      </c>
    </row>
    <row r="49071" spans="8:8">
      <c r="H49071" t="str">
        <f t="shared" si="474"/>
        <v/>
      </c>
    </row>
    <row r="49072" spans="8:8">
      <c r="H49072" t="str">
        <f t="shared" si="474"/>
        <v/>
      </c>
    </row>
    <row r="49073" spans="8:8">
      <c r="H49073" t="str">
        <f t="shared" si="474"/>
        <v/>
      </c>
    </row>
    <row r="49074" spans="8:8">
      <c r="H49074" t="str">
        <f t="shared" si="474"/>
        <v/>
      </c>
    </row>
    <row r="49075" spans="8:8">
      <c r="H49075" t="str">
        <f t="shared" si="474"/>
        <v/>
      </c>
    </row>
    <row r="49076" spans="8:8">
      <c r="H49076" t="str">
        <f t="shared" si="474"/>
        <v/>
      </c>
    </row>
    <row r="49077" spans="8:8">
      <c r="H49077" t="str">
        <f t="shared" si="474"/>
        <v/>
      </c>
    </row>
    <row r="49078" spans="8:8">
      <c r="H49078" t="str">
        <f t="shared" si="474"/>
        <v/>
      </c>
    </row>
    <row r="49079" spans="8:8">
      <c r="H49079" t="str">
        <f t="shared" si="474"/>
        <v/>
      </c>
    </row>
    <row r="49080" spans="8:8">
      <c r="H49080" t="str">
        <f t="shared" si="474"/>
        <v/>
      </c>
    </row>
    <row r="49081" spans="8:8">
      <c r="H49081" t="str">
        <f t="shared" si="474"/>
        <v/>
      </c>
    </row>
    <row r="49082" spans="8:8">
      <c r="H49082" t="str">
        <f t="shared" si="474"/>
        <v/>
      </c>
    </row>
    <row r="49083" spans="8:8">
      <c r="H49083" t="str">
        <f t="shared" si="474"/>
        <v/>
      </c>
    </row>
    <row r="49084" spans="8:8">
      <c r="H49084" t="str">
        <f t="shared" si="474"/>
        <v/>
      </c>
    </row>
    <row r="49085" spans="8:8">
      <c r="H49085" t="str">
        <f t="shared" si="474"/>
        <v/>
      </c>
    </row>
    <row r="49086" spans="8:8">
      <c r="H49086" t="str">
        <f t="shared" si="474"/>
        <v/>
      </c>
    </row>
    <row r="49087" spans="8:8">
      <c r="H49087" t="str">
        <f t="shared" si="474"/>
        <v/>
      </c>
    </row>
    <row r="49088" spans="8:8">
      <c r="H49088" t="str">
        <f t="shared" si="474"/>
        <v/>
      </c>
    </row>
    <row r="49089" spans="8:8">
      <c r="H49089" t="str">
        <f t="shared" si="474"/>
        <v/>
      </c>
    </row>
    <row r="49090" spans="8:8">
      <c r="H49090" t="str">
        <f t="shared" si="474"/>
        <v/>
      </c>
    </row>
    <row r="49091" spans="8:8">
      <c r="H49091" t="str">
        <f t="shared" si="474"/>
        <v/>
      </c>
    </row>
    <row r="49092" spans="8:8">
      <c r="H49092" t="str">
        <f t="shared" si="474"/>
        <v/>
      </c>
    </row>
    <row r="49093" spans="8:8">
      <c r="H49093" t="str">
        <f t="shared" si="474"/>
        <v/>
      </c>
    </row>
    <row r="49094" spans="8:8">
      <c r="H49094" t="str">
        <f t="shared" si="474"/>
        <v/>
      </c>
    </row>
    <row r="49095" spans="8:8">
      <c r="H49095" t="str">
        <f t="shared" si="474"/>
        <v/>
      </c>
    </row>
    <row r="49096" spans="8:8">
      <c r="H49096" t="str">
        <f t="shared" si="474"/>
        <v/>
      </c>
    </row>
    <row r="49097" spans="8:8">
      <c r="H49097" t="str">
        <f t="shared" si="474"/>
        <v/>
      </c>
    </row>
    <row r="49098" spans="8:8">
      <c r="H49098" t="str">
        <f t="shared" si="474"/>
        <v/>
      </c>
    </row>
    <row r="49099" spans="8:8">
      <c r="H49099" t="str">
        <f t="shared" si="474"/>
        <v/>
      </c>
    </row>
    <row r="49100" spans="8:8">
      <c r="H49100" t="str">
        <f t="shared" si="474"/>
        <v/>
      </c>
    </row>
    <row r="49101" spans="8:8">
      <c r="H49101" t="str">
        <f t="shared" si="474"/>
        <v/>
      </c>
    </row>
    <row r="49102" spans="8:8">
      <c r="H49102" t="str">
        <f t="shared" si="474"/>
        <v/>
      </c>
    </row>
    <row r="49103" spans="8:8">
      <c r="H49103" t="str">
        <f t="shared" si="474"/>
        <v/>
      </c>
    </row>
    <row r="49104" spans="8:8">
      <c r="H49104" t="str">
        <f t="shared" si="474"/>
        <v/>
      </c>
    </row>
    <row r="49105" spans="8:8">
      <c r="H49105" t="str">
        <f t="shared" si="474"/>
        <v/>
      </c>
    </row>
    <row r="49106" spans="8:8">
      <c r="H49106" t="str">
        <f t="shared" si="474"/>
        <v/>
      </c>
    </row>
    <row r="49107" spans="8:8">
      <c r="H49107" t="str">
        <f t="shared" si="474"/>
        <v/>
      </c>
    </row>
    <row r="49108" spans="8:8">
      <c r="H49108" t="str">
        <f t="shared" si="474"/>
        <v/>
      </c>
    </row>
    <row r="49109" spans="8:8">
      <c r="H49109" t="str">
        <f t="shared" si="474"/>
        <v/>
      </c>
    </row>
    <row r="49110" spans="8:8">
      <c r="H49110" t="str">
        <f t="shared" si="474"/>
        <v/>
      </c>
    </row>
    <row r="49111" spans="8:8">
      <c r="H49111" t="str">
        <f t="shared" si="474"/>
        <v/>
      </c>
    </row>
    <row r="49112" spans="8:8">
      <c r="H49112" t="str">
        <f t="shared" si="474"/>
        <v/>
      </c>
    </row>
    <row r="49113" spans="8:8">
      <c r="H49113" t="str">
        <f t="shared" si="474"/>
        <v/>
      </c>
    </row>
    <row r="49114" spans="8:8">
      <c r="H49114" t="str">
        <f t="shared" si="474"/>
        <v/>
      </c>
    </row>
    <row r="49115" spans="8:8">
      <c r="H49115" t="str">
        <f t="shared" si="474"/>
        <v/>
      </c>
    </row>
    <row r="49116" spans="8:8">
      <c r="H49116" t="str">
        <f t="shared" si="474"/>
        <v/>
      </c>
    </row>
    <row r="49117" spans="8:8">
      <c r="H49117" t="str">
        <f t="shared" si="474"/>
        <v/>
      </c>
    </row>
    <row r="49118" spans="8:8">
      <c r="H49118" t="str">
        <f t="shared" si="474"/>
        <v/>
      </c>
    </row>
    <row r="49119" spans="8:8">
      <c r="H49119" t="str">
        <f t="shared" si="474"/>
        <v/>
      </c>
    </row>
    <row r="49120" spans="8:8">
      <c r="H49120" t="str">
        <f t="shared" si="474"/>
        <v/>
      </c>
    </row>
    <row r="49121" spans="8:8">
      <c r="H49121" t="str">
        <f t="shared" si="474"/>
        <v/>
      </c>
    </row>
    <row r="49122" spans="8:8">
      <c r="H49122" t="str">
        <f t="shared" ref="H49122:H49185" si="475">_xlfn.TEXTJOIN(", ", TRUE, G49122:G49122)</f>
        <v/>
      </c>
    </row>
    <row r="49123" spans="8:8">
      <c r="H49123" t="str">
        <f t="shared" si="475"/>
        <v/>
      </c>
    </row>
    <row r="49124" spans="8:8">
      <c r="H49124" t="str">
        <f t="shared" si="475"/>
        <v/>
      </c>
    </row>
    <row r="49125" spans="8:8">
      <c r="H49125" t="str">
        <f t="shared" si="475"/>
        <v/>
      </c>
    </row>
    <row r="49126" spans="8:8">
      <c r="H49126" t="str">
        <f t="shared" si="475"/>
        <v/>
      </c>
    </row>
    <row r="49127" spans="8:8">
      <c r="H49127" t="str">
        <f t="shared" si="475"/>
        <v/>
      </c>
    </row>
    <row r="49128" spans="8:8">
      <c r="H49128" t="str">
        <f t="shared" si="475"/>
        <v/>
      </c>
    </row>
    <row r="49129" spans="8:8">
      <c r="H49129" t="str">
        <f t="shared" si="475"/>
        <v/>
      </c>
    </row>
    <row r="49130" spans="8:8">
      <c r="H49130" t="str">
        <f t="shared" si="475"/>
        <v/>
      </c>
    </row>
    <row r="49131" spans="8:8">
      <c r="H49131" t="str">
        <f t="shared" si="475"/>
        <v/>
      </c>
    </row>
    <row r="49132" spans="8:8">
      <c r="H49132" t="str">
        <f t="shared" si="475"/>
        <v/>
      </c>
    </row>
    <row r="49133" spans="8:8">
      <c r="H49133" t="str">
        <f t="shared" si="475"/>
        <v/>
      </c>
    </row>
    <row r="49134" spans="8:8">
      <c r="H49134" t="str">
        <f t="shared" si="475"/>
        <v/>
      </c>
    </row>
    <row r="49135" spans="8:8">
      <c r="H49135" t="str">
        <f t="shared" si="475"/>
        <v/>
      </c>
    </row>
    <row r="49136" spans="8:8">
      <c r="H49136" t="str">
        <f t="shared" si="475"/>
        <v/>
      </c>
    </row>
    <row r="49137" spans="8:8">
      <c r="H49137" t="str">
        <f t="shared" si="475"/>
        <v/>
      </c>
    </row>
    <row r="49138" spans="8:8">
      <c r="H49138" t="str">
        <f t="shared" si="475"/>
        <v/>
      </c>
    </row>
    <row r="49139" spans="8:8">
      <c r="H49139" t="str">
        <f t="shared" si="475"/>
        <v/>
      </c>
    </row>
    <row r="49140" spans="8:8">
      <c r="H49140" t="str">
        <f t="shared" si="475"/>
        <v/>
      </c>
    </row>
    <row r="49141" spans="8:8">
      <c r="H49141" t="str">
        <f t="shared" si="475"/>
        <v/>
      </c>
    </row>
    <row r="49142" spans="8:8">
      <c r="H49142" t="str">
        <f t="shared" si="475"/>
        <v/>
      </c>
    </row>
    <row r="49143" spans="8:8">
      <c r="H49143" t="str">
        <f t="shared" si="475"/>
        <v/>
      </c>
    </row>
    <row r="49144" spans="8:8">
      <c r="H49144" t="str">
        <f t="shared" si="475"/>
        <v/>
      </c>
    </row>
    <row r="49145" spans="8:8">
      <c r="H49145" t="str">
        <f t="shared" si="475"/>
        <v/>
      </c>
    </row>
    <row r="49146" spans="8:8">
      <c r="H49146" t="str">
        <f t="shared" si="475"/>
        <v/>
      </c>
    </row>
    <row r="49147" spans="8:8">
      <c r="H49147" t="str">
        <f t="shared" si="475"/>
        <v/>
      </c>
    </row>
    <row r="49148" spans="8:8">
      <c r="H49148" t="str">
        <f t="shared" si="475"/>
        <v/>
      </c>
    </row>
    <row r="49149" spans="8:8">
      <c r="H49149" t="str">
        <f t="shared" si="475"/>
        <v/>
      </c>
    </row>
    <row r="49150" spans="8:8">
      <c r="H49150" t="str">
        <f t="shared" si="475"/>
        <v/>
      </c>
    </row>
    <row r="49151" spans="8:8">
      <c r="H49151" t="str">
        <f t="shared" si="475"/>
        <v/>
      </c>
    </row>
    <row r="49152" spans="8:8">
      <c r="H49152" t="str">
        <f t="shared" si="475"/>
        <v/>
      </c>
    </row>
    <row r="49153" spans="8:8">
      <c r="H49153" t="str">
        <f t="shared" si="475"/>
        <v/>
      </c>
    </row>
    <row r="49154" spans="8:8">
      <c r="H49154" t="str">
        <f t="shared" si="475"/>
        <v/>
      </c>
    </row>
    <row r="49155" spans="8:8">
      <c r="H49155" t="str">
        <f t="shared" si="475"/>
        <v/>
      </c>
    </row>
    <row r="49156" spans="8:8">
      <c r="H49156" t="str">
        <f t="shared" si="475"/>
        <v/>
      </c>
    </row>
    <row r="49157" spans="8:8">
      <c r="H49157" t="str">
        <f t="shared" si="475"/>
        <v/>
      </c>
    </row>
    <row r="49158" spans="8:8">
      <c r="H49158" t="str">
        <f t="shared" si="475"/>
        <v/>
      </c>
    </row>
    <row r="49159" spans="8:8">
      <c r="H49159" t="str">
        <f t="shared" si="475"/>
        <v/>
      </c>
    </row>
    <row r="49160" spans="8:8">
      <c r="H49160" t="str">
        <f t="shared" si="475"/>
        <v/>
      </c>
    </row>
    <row r="49161" spans="8:8">
      <c r="H49161" t="str">
        <f t="shared" si="475"/>
        <v/>
      </c>
    </row>
    <row r="49162" spans="8:8">
      <c r="H49162" t="str">
        <f t="shared" si="475"/>
        <v/>
      </c>
    </row>
    <row r="49163" spans="8:8">
      <c r="H49163" t="str">
        <f t="shared" si="475"/>
        <v/>
      </c>
    </row>
    <row r="49164" spans="8:8">
      <c r="H49164" t="str">
        <f t="shared" si="475"/>
        <v/>
      </c>
    </row>
    <row r="49165" spans="8:8">
      <c r="H49165" t="str">
        <f t="shared" si="475"/>
        <v/>
      </c>
    </row>
    <row r="49166" spans="8:8">
      <c r="H49166" t="str">
        <f t="shared" si="475"/>
        <v/>
      </c>
    </row>
    <row r="49167" spans="8:8">
      <c r="H49167" t="str">
        <f t="shared" si="475"/>
        <v/>
      </c>
    </row>
    <row r="49168" spans="8:8">
      <c r="H49168" t="str">
        <f t="shared" si="475"/>
        <v/>
      </c>
    </row>
    <row r="49169" spans="8:8">
      <c r="H49169" t="str">
        <f t="shared" si="475"/>
        <v/>
      </c>
    </row>
    <row r="49170" spans="8:8">
      <c r="H49170" t="str">
        <f t="shared" si="475"/>
        <v/>
      </c>
    </row>
    <row r="49171" spans="8:8">
      <c r="H49171" t="str">
        <f t="shared" si="475"/>
        <v/>
      </c>
    </row>
    <row r="49172" spans="8:8">
      <c r="H49172" t="str">
        <f t="shared" si="475"/>
        <v/>
      </c>
    </row>
    <row r="49173" spans="8:8">
      <c r="H49173" t="str">
        <f t="shared" si="475"/>
        <v/>
      </c>
    </row>
    <row r="49174" spans="8:8">
      <c r="H49174" t="str">
        <f t="shared" si="475"/>
        <v/>
      </c>
    </row>
    <row r="49175" spans="8:8">
      <c r="H49175" t="str">
        <f t="shared" si="475"/>
        <v/>
      </c>
    </row>
    <row r="49176" spans="8:8">
      <c r="H49176" t="str">
        <f t="shared" si="475"/>
        <v/>
      </c>
    </row>
    <row r="49177" spans="8:8">
      <c r="H49177" t="str">
        <f t="shared" si="475"/>
        <v/>
      </c>
    </row>
    <row r="49178" spans="8:8">
      <c r="H49178" t="str">
        <f t="shared" si="475"/>
        <v/>
      </c>
    </row>
    <row r="49179" spans="8:8">
      <c r="H49179" t="str">
        <f t="shared" si="475"/>
        <v/>
      </c>
    </row>
    <row r="49180" spans="8:8">
      <c r="H49180" t="str">
        <f t="shared" si="475"/>
        <v/>
      </c>
    </row>
    <row r="49181" spans="8:8">
      <c r="H49181" t="str">
        <f t="shared" si="475"/>
        <v/>
      </c>
    </row>
    <row r="49182" spans="8:8">
      <c r="H49182" t="str">
        <f t="shared" si="475"/>
        <v/>
      </c>
    </row>
    <row r="49183" spans="8:8">
      <c r="H49183" t="str">
        <f t="shared" si="475"/>
        <v/>
      </c>
    </row>
    <row r="49184" spans="8:8">
      <c r="H49184" t="str">
        <f t="shared" si="475"/>
        <v/>
      </c>
    </row>
    <row r="49185" spans="8:8">
      <c r="H49185" t="str">
        <f t="shared" si="475"/>
        <v/>
      </c>
    </row>
    <row r="49186" spans="8:8">
      <c r="H49186" t="str">
        <f t="shared" ref="H49186:H49249" si="476">_xlfn.TEXTJOIN(", ", TRUE, G49186:G49186)</f>
        <v/>
      </c>
    </row>
    <row r="49187" spans="8:8">
      <c r="H49187" t="str">
        <f t="shared" si="476"/>
        <v/>
      </c>
    </row>
    <row r="49188" spans="8:8">
      <c r="H49188" t="str">
        <f t="shared" si="476"/>
        <v/>
      </c>
    </row>
    <row r="49189" spans="8:8">
      <c r="H49189" t="str">
        <f t="shared" si="476"/>
        <v/>
      </c>
    </row>
    <row r="49190" spans="8:8">
      <c r="H49190" t="str">
        <f t="shared" si="476"/>
        <v/>
      </c>
    </row>
    <row r="49191" spans="8:8">
      <c r="H49191" t="str">
        <f t="shared" si="476"/>
        <v/>
      </c>
    </row>
    <row r="49192" spans="8:8">
      <c r="H49192" t="str">
        <f t="shared" si="476"/>
        <v/>
      </c>
    </row>
    <row r="49193" spans="8:8">
      <c r="H49193" t="str">
        <f t="shared" si="476"/>
        <v/>
      </c>
    </row>
    <row r="49194" spans="8:8">
      <c r="H49194" t="str">
        <f t="shared" si="476"/>
        <v/>
      </c>
    </row>
    <row r="49195" spans="8:8">
      <c r="H49195" t="str">
        <f t="shared" si="476"/>
        <v/>
      </c>
    </row>
    <row r="49196" spans="8:8">
      <c r="H49196" t="str">
        <f t="shared" si="476"/>
        <v/>
      </c>
    </row>
    <row r="49197" spans="8:8">
      <c r="H49197" t="str">
        <f t="shared" si="476"/>
        <v/>
      </c>
    </row>
    <row r="49198" spans="8:8">
      <c r="H49198" t="str">
        <f t="shared" si="476"/>
        <v/>
      </c>
    </row>
    <row r="49199" spans="8:8">
      <c r="H49199" t="str">
        <f t="shared" si="476"/>
        <v/>
      </c>
    </row>
    <row r="49200" spans="8:8">
      <c r="H49200" t="str">
        <f t="shared" si="476"/>
        <v/>
      </c>
    </row>
    <row r="49201" spans="8:8">
      <c r="H49201" t="str">
        <f t="shared" si="476"/>
        <v/>
      </c>
    </row>
    <row r="49202" spans="8:8">
      <c r="H49202" t="str">
        <f t="shared" si="476"/>
        <v/>
      </c>
    </row>
    <row r="49203" spans="8:8">
      <c r="H49203" t="str">
        <f t="shared" si="476"/>
        <v/>
      </c>
    </row>
    <row r="49204" spans="8:8">
      <c r="H49204" t="str">
        <f t="shared" si="476"/>
        <v/>
      </c>
    </row>
    <row r="49205" spans="8:8">
      <c r="H49205" t="str">
        <f t="shared" si="476"/>
        <v/>
      </c>
    </row>
    <row r="49206" spans="8:8">
      <c r="H49206" t="str">
        <f t="shared" si="476"/>
        <v/>
      </c>
    </row>
    <row r="49207" spans="8:8">
      <c r="H49207" t="str">
        <f t="shared" si="476"/>
        <v/>
      </c>
    </row>
    <row r="49208" spans="8:8">
      <c r="H49208" t="str">
        <f t="shared" si="476"/>
        <v/>
      </c>
    </row>
    <row r="49209" spans="8:8">
      <c r="H49209" t="str">
        <f t="shared" si="476"/>
        <v/>
      </c>
    </row>
    <row r="49210" spans="8:8">
      <c r="H49210" t="str">
        <f t="shared" si="476"/>
        <v/>
      </c>
    </row>
    <row r="49211" spans="8:8">
      <c r="H49211" t="str">
        <f t="shared" si="476"/>
        <v/>
      </c>
    </row>
    <row r="49212" spans="8:8">
      <c r="H49212" t="str">
        <f t="shared" si="476"/>
        <v/>
      </c>
    </row>
    <row r="49213" spans="8:8">
      <c r="H49213" t="str">
        <f t="shared" si="476"/>
        <v/>
      </c>
    </row>
    <row r="49214" spans="8:8">
      <c r="H49214" t="str">
        <f t="shared" si="476"/>
        <v/>
      </c>
    </row>
    <row r="49215" spans="8:8">
      <c r="H49215" t="str">
        <f t="shared" si="476"/>
        <v/>
      </c>
    </row>
    <row r="49216" spans="8:8">
      <c r="H49216" t="str">
        <f t="shared" si="476"/>
        <v/>
      </c>
    </row>
    <row r="49217" spans="8:8">
      <c r="H49217" t="str">
        <f t="shared" si="476"/>
        <v/>
      </c>
    </row>
    <row r="49218" spans="8:8">
      <c r="H49218" t="str">
        <f t="shared" si="476"/>
        <v/>
      </c>
    </row>
    <row r="49219" spans="8:8">
      <c r="H49219" t="str">
        <f t="shared" si="476"/>
        <v/>
      </c>
    </row>
    <row r="49220" spans="8:8">
      <c r="H49220" t="str">
        <f t="shared" si="476"/>
        <v/>
      </c>
    </row>
    <row r="49221" spans="8:8">
      <c r="H49221" t="str">
        <f t="shared" si="476"/>
        <v/>
      </c>
    </row>
    <row r="49222" spans="8:8">
      <c r="H49222" t="str">
        <f t="shared" si="476"/>
        <v/>
      </c>
    </row>
    <row r="49223" spans="8:8">
      <c r="H49223" t="str">
        <f t="shared" si="476"/>
        <v/>
      </c>
    </row>
    <row r="49224" spans="8:8">
      <c r="H49224" t="str">
        <f t="shared" si="476"/>
        <v/>
      </c>
    </row>
    <row r="49225" spans="8:8">
      <c r="H49225" t="str">
        <f t="shared" si="476"/>
        <v/>
      </c>
    </row>
    <row r="49226" spans="8:8">
      <c r="H49226" t="str">
        <f t="shared" si="476"/>
        <v/>
      </c>
    </row>
    <row r="49227" spans="8:8">
      <c r="H49227" t="str">
        <f t="shared" si="476"/>
        <v/>
      </c>
    </row>
    <row r="49228" spans="8:8">
      <c r="H49228" t="str">
        <f t="shared" si="476"/>
        <v/>
      </c>
    </row>
    <row r="49229" spans="8:8">
      <c r="H49229" t="str">
        <f t="shared" si="476"/>
        <v/>
      </c>
    </row>
    <row r="49230" spans="8:8">
      <c r="H49230" t="str">
        <f t="shared" si="476"/>
        <v/>
      </c>
    </row>
    <row r="49231" spans="8:8">
      <c r="H49231" t="str">
        <f t="shared" si="476"/>
        <v/>
      </c>
    </row>
    <row r="49232" spans="8:8">
      <c r="H49232" t="str">
        <f t="shared" si="476"/>
        <v/>
      </c>
    </row>
    <row r="49233" spans="8:8">
      <c r="H49233" t="str">
        <f t="shared" si="476"/>
        <v/>
      </c>
    </row>
    <row r="49234" spans="8:8">
      <c r="H49234" t="str">
        <f t="shared" si="476"/>
        <v/>
      </c>
    </row>
    <row r="49235" spans="8:8">
      <c r="H49235" t="str">
        <f t="shared" si="476"/>
        <v/>
      </c>
    </row>
    <row r="49236" spans="8:8">
      <c r="H49236" t="str">
        <f t="shared" si="476"/>
        <v/>
      </c>
    </row>
    <row r="49237" spans="8:8">
      <c r="H49237" t="str">
        <f t="shared" si="476"/>
        <v/>
      </c>
    </row>
    <row r="49238" spans="8:8">
      <c r="H49238" t="str">
        <f t="shared" si="476"/>
        <v/>
      </c>
    </row>
    <row r="49239" spans="8:8">
      <c r="H49239" t="str">
        <f t="shared" si="476"/>
        <v/>
      </c>
    </row>
    <row r="49240" spans="8:8">
      <c r="H49240" t="str">
        <f t="shared" si="476"/>
        <v/>
      </c>
    </row>
    <row r="49241" spans="8:8">
      <c r="H49241" t="str">
        <f t="shared" si="476"/>
        <v/>
      </c>
    </row>
    <row r="49242" spans="8:8">
      <c r="H49242" t="str">
        <f t="shared" si="476"/>
        <v/>
      </c>
    </row>
    <row r="49243" spans="8:8">
      <c r="H49243" t="str">
        <f t="shared" si="476"/>
        <v/>
      </c>
    </row>
    <row r="49244" spans="8:8">
      <c r="H49244" t="str">
        <f t="shared" si="476"/>
        <v/>
      </c>
    </row>
    <row r="49245" spans="8:8">
      <c r="H49245" t="str">
        <f t="shared" si="476"/>
        <v/>
      </c>
    </row>
    <row r="49246" spans="8:8">
      <c r="H49246" t="str">
        <f t="shared" si="476"/>
        <v/>
      </c>
    </row>
    <row r="49247" spans="8:8">
      <c r="H49247" t="str">
        <f t="shared" si="476"/>
        <v/>
      </c>
    </row>
    <row r="49248" spans="8:8">
      <c r="H49248" t="str">
        <f t="shared" si="476"/>
        <v/>
      </c>
    </row>
    <row r="49249" spans="8:8">
      <c r="H49249" t="str">
        <f t="shared" si="476"/>
        <v/>
      </c>
    </row>
    <row r="49250" spans="8:8">
      <c r="H49250" t="str">
        <f t="shared" ref="H49250:H49313" si="477">_xlfn.TEXTJOIN(", ", TRUE, G49250:G49250)</f>
        <v/>
      </c>
    </row>
    <row r="49251" spans="8:8">
      <c r="H49251" t="str">
        <f t="shared" si="477"/>
        <v/>
      </c>
    </row>
    <row r="49252" spans="8:8">
      <c r="H49252" t="str">
        <f t="shared" si="477"/>
        <v/>
      </c>
    </row>
    <row r="49253" spans="8:8">
      <c r="H49253" t="str">
        <f t="shared" si="477"/>
        <v/>
      </c>
    </row>
    <row r="49254" spans="8:8">
      <c r="H49254" t="str">
        <f t="shared" si="477"/>
        <v/>
      </c>
    </row>
    <row r="49255" spans="8:8">
      <c r="H49255" t="str">
        <f t="shared" si="477"/>
        <v/>
      </c>
    </row>
    <row r="49256" spans="8:8">
      <c r="H49256" t="str">
        <f t="shared" si="477"/>
        <v/>
      </c>
    </row>
    <row r="49257" spans="8:8">
      <c r="H49257" t="str">
        <f t="shared" si="477"/>
        <v/>
      </c>
    </row>
    <row r="49258" spans="8:8">
      <c r="H49258" t="str">
        <f t="shared" si="477"/>
        <v/>
      </c>
    </row>
    <row r="49259" spans="8:8">
      <c r="H49259" t="str">
        <f t="shared" si="477"/>
        <v/>
      </c>
    </row>
    <row r="49260" spans="8:8">
      <c r="H49260" t="str">
        <f t="shared" si="477"/>
        <v/>
      </c>
    </row>
    <row r="49261" spans="8:8">
      <c r="H49261" t="str">
        <f t="shared" si="477"/>
        <v/>
      </c>
    </row>
    <row r="49262" spans="8:8">
      <c r="H49262" t="str">
        <f t="shared" si="477"/>
        <v/>
      </c>
    </row>
    <row r="49263" spans="8:8">
      <c r="H49263" t="str">
        <f t="shared" si="477"/>
        <v/>
      </c>
    </row>
    <row r="49264" spans="8:8">
      <c r="H49264" t="str">
        <f t="shared" si="477"/>
        <v/>
      </c>
    </row>
    <row r="49265" spans="8:8">
      <c r="H49265" t="str">
        <f t="shared" si="477"/>
        <v/>
      </c>
    </row>
    <row r="49266" spans="8:8">
      <c r="H49266" t="str">
        <f t="shared" si="477"/>
        <v/>
      </c>
    </row>
    <row r="49267" spans="8:8">
      <c r="H49267" t="str">
        <f t="shared" si="477"/>
        <v/>
      </c>
    </row>
    <row r="49268" spans="8:8">
      <c r="H49268" t="str">
        <f t="shared" si="477"/>
        <v/>
      </c>
    </row>
    <row r="49269" spans="8:8">
      <c r="H49269" t="str">
        <f t="shared" si="477"/>
        <v/>
      </c>
    </row>
    <row r="49270" spans="8:8">
      <c r="H49270" t="str">
        <f t="shared" si="477"/>
        <v/>
      </c>
    </row>
    <row r="49271" spans="8:8">
      <c r="H49271" t="str">
        <f t="shared" si="477"/>
        <v/>
      </c>
    </row>
    <row r="49272" spans="8:8">
      <c r="H49272" t="str">
        <f t="shared" si="477"/>
        <v/>
      </c>
    </row>
    <row r="49273" spans="8:8">
      <c r="H49273" t="str">
        <f t="shared" si="477"/>
        <v/>
      </c>
    </row>
    <row r="49274" spans="8:8">
      <c r="H49274" t="str">
        <f t="shared" si="477"/>
        <v/>
      </c>
    </row>
    <row r="49275" spans="8:8">
      <c r="H49275" t="str">
        <f t="shared" si="477"/>
        <v/>
      </c>
    </row>
    <row r="49276" spans="8:8">
      <c r="H49276" t="str">
        <f t="shared" si="477"/>
        <v/>
      </c>
    </row>
    <row r="49277" spans="8:8">
      <c r="H49277" t="str">
        <f t="shared" si="477"/>
        <v/>
      </c>
    </row>
    <row r="49278" spans="8:8">
      <c r="H49278" t="str">
        <f t="shared" si="477"/>
        <v/>
      </c>
    </row>
    <row r="49279" spans="8:8">
      <c r="H49279" t="str">
        <f t="shared" si="477"/>
        <v/>
      </c>
    </row>
    <row r="49280" spans="8:8">
      <c r="H49280" t="str">
        <f t="shared" si="477"/>
        <v/>
      </c>
    </row>
    <row r="49281" spans="8:8">
      <c r="H49281" t="str">
        <f t="shared" si="477"/>
        <v/>
      </c>
    </row>
    <row r="49282" spans="8:8">
      <c r="H49282" t="str">
        <f t="shared" si="477"/>
        <v/>
      </c>
    </row>
    <row r="49283" spans="8:8">
      <c r="H49283" t="str">
        <f t="shared" si="477"/>
        <v/>
      </c>
    </row>
    <row r="49284" spans="8:8">
      <c r="H49284" t="str">
        <f t="shared" si="477"/>
        <v/>
      </c>
    </row>
    <row r="49285" spans="8:8">
      <c r="H49285" t="str">
        <f t="shared" si="477"/>
        <v/>
      </c>
    </row>
    <row r="49286" spans="8:8">
      <c r="H49286" t="str">
        <f t="shared" si="477"/>
        <v/>
      </c>
    </row>
    <row r="49287" spans="8:8">
      <c r="H49287" t="str">
        <f t="shared" si="477"/>
        <v/>
      </c>
    </row>
    <row r="49288" spans="8:8">
      <c r="H49288" t="str">
        <f t="shared" si="477"/>
        <v/>
      </c>
    </row>
    <row r="49289" spans="8:8">
      <c r="H49289" t="str">
        <f t="shared" si="477"/>
        <v/>
      </c>
    </row>
    <row r="49290" spans="8:8">
      <c r="H49290" t="str">
        <f t="shared" si="477"/>
        <v/>
      </c>
    </row>
    <row r="49291" spans="8:8">
      <c r="H49291" t="str">
        <f t="shared" si="477"/>
        <v/>
      </c>
    </row>
    <row r="49292" spans="8:8">
      <c r="H49292" t="str">
        <f t="shared" si="477"/>
        <v/>
      </c>
    </row>
    <row r="49293" spans="8:8">
      <c r="H49293" t="str">
        <f t="shared" si="477"/>
        <v/>
      </c>
    </row>
    <row r="49294" spans="8:8">
      <c r="H49294" t="str">
        <f t="shared" si="477"/>
        <v/>
      </c>
    </row>
    <row r="49295" spans="8:8">
      <c r="H49295" t="str">
        <f t="shared" si="477"/>
        <v/>
      </c>
    </row>
    <row r="49296" spans="8:8">
      <c r="H49296" t="str">
        <f t="shared" si="477"/>
        <v/>
      </c>
    </row>
    <row r="49297" spans="8:8">
      <c r="H49297" t="str">
        <f t="shared" si="477"/>
        <v/>
      </c>
    </row>
    <row r="49298" spans="8:8">
      <c r="H49298" t="str">
        <f t="shared" si="477"/>
        <v/>
      </c>
    </row>
    <row r="49299" spans="8:8">
      <c r="H49299" t="str">
        <f t="shared" si="477"/>
        <v/>
      </c>
    </row>
    <row r="49300" spans="8:8">
      <c r="H49300" t="str">
        <f t="shared" si="477"/>
        <v/>
      </c>
    </row>
    <row r="49301" spans="8:8">
      <c r="H49301" t="str">
        <f t="shared" si="477"/>
        <v/>
      </c>
    </row>
    <row r="49302" spans="8:8">
      <c r="H49302" t="str">
        <f t="shared" si="477"/>
        <v/>
      </c>
    </row>
    <row r="49303" spans="8:8">
      <c r="H49303" t="str">
        <f t="shared" si="477"/>
        <v/>
      </c>
    </row>
    <row r="49304" spans="8:8">
      <c r="H49304" t="str">
        <f t="shared" si="477"/>
        <v/>
      </c>
    </row>
    <row r="49305" spans="8:8">
      <c r="H49305" t="str">
        <f t="shared" si="477"/>
        <v/>
      </c>
    </row>
    <row r="49306" spans="8:8">
      <c r="H49306" t="str">
        <f t="shared" si="477"/>
        <v/>
      </c>
    </row>
    <row r="49307" spans="8:8">
      <c r="H49307" t="str">
        <f t="shared" si="477"/>
        <v/>
      </c>
    </row>
    <row r="49308" spans="8:8">
      <c r="H49308" t="str">
        <f t="shared" si="477"/>
        <v/>
      </c>
    </row>
    <row r="49309" spans="8:8">
      <c r="H49309" t="str">
        <f t="shared" si="477"/>
        <v/>
      </c>
    </row>
    <row r="49310" spans="8:8">
      <c r="H49310" t="str">
        <f t="shared" si="477"/>
        <v/>
      </c>
    </row>
    <row r="49311" spans="8:8">
      <c r="H49311" t="str">
        <f t="shared" si="477"/>
        <v/>
      </c>
    </row>
    <row r="49312" spans="8:8">
      <c r="H49312" t="str">
        <f t="shared" si="477"/>
        <v/>
      </c>
    </row>
    <row r="49313" spans="8:8">
      <c r="H49313" t="str">
        <f t="shared" si="477"/>
        <v/>
      </c>
    </row>
    <row r="49314" spans="8:8">
      <c r="H49314" t="str">
        <f t="shared" ref="H49314:H49377" si="478">_xlfn.TEXTJOIN(", ", TRUE, G49314:G49314)</f>
        <v/>
      </c>
    </row>
    <row r="49315" spans="8:8">
      <c r="H49315" t="str">
        <f t="shared" si="478"/>
        <v/>
      </c>
    </row>
    <row r="49316" spans="8:8">
      <c r="H49316" t="str">
        <f t="shared" si="478"/>
        <v/>
      </c>
    </row>
    <row r="49317" spans="8:8">
      <c r="H49317" t="str">
        <f t="shared" si="478"/>
        <v/>
      </c>
    </row>
    <row r="49318" spans="8:8">
      <c r="H49318" t="str">
        <f t="shared" si="478"/>
        <v/>
      </c>
    </row>
    <row r="49319" spans="8:8">
      <c r="H49319" t="str">
        <f t="shared" si="478"/>
        <v/>
      </c>
    </row>
    <row r="49320" spans="8:8">
      <c r="H49320" t="str">
        <f t="shared" si="478"/>
        <v/>
      </c>
    </row>
    <row r="49321" spans="8:8">
      <c r="H49321" t="str">
        <f t="shared" si="478"/>
        <v/>
      </c>
    </row>
    <row r="49322" spans="8:8">
      <c r="H49322" t="str">
        <f t="shared" si="478"/>
        <v/>
      </c>
    </row>
    <row r="49323" spans="8:8">
      <c r="H49323" t="str">
        <f t="shared" si="478"/>
        <v/>
      </c>
    </row>
    <row r="49324" spans="8:8">
      <c r="H49324" t="str">
        <f t="shared" si="478"/>
        <v/>
      </c>
    </row>
    <row r="49325" spans="8:8">
      <c r="H49325" t="str">
        <f t="shared" si="478"/>
        <v/>
      </c>
    </row>
    <row r="49326" spans="8:8">
      <c r="H49326" t="str">
        <f t="shared" si="478"/>
        <v/>
      </c>
    </row>
    <row r="49327" spans="8:8">
      <c r="H49327" t="str">
        <f t="shared" si="478"/>
        <v/>
      </c>
    </row>
    <row r="49328" spans="8:8">
      <c r="H49328" t="str">
        <f t="shared" si="478"/>
        <v/>
      </c>
    </row>
    <row r="49329" spans="8:8">
      <c r="H49329" t="str">
        <f t="shared" si="478"/>
        <v/>
      </c>
    </row>
    <row r="49330" spans="8:8">
      <c r="H49330" t="str">
        <f t="shared" si="478"/>
        <v/>
      </c>
    </row>
    <row r="49331" spans="8:8">
      <c r="H49331" t="str">
        <f t="shared" si="478"/>
        <v/>
      </c>
    </row>
    <row r="49332" spans="8:8">
      <c r="H49332" t="str">
        <f t="shared" si="478"/>
        <v/>
      </c>
    </row>
    <row r="49333" spans="8:8">
      <c r="H49333" t="str">
        <f t="shared" si="478"/>
        <v/>
      </c>
    </row>
    <row r="49334" spans="8:8">
      <c r="H49334" t="str">
        <f t="shared" si="478"/>
        <v/>
      </c>
    </row>
    <row r="49335" spans="8:8">
      <c r="H49335" t="str">
        <f t="shared" si="478"/>
        <v/>
      </c>
    </row>
    <row r="49336" spans="8:8">
      <c r="H49336" t="str">
        <f t="shared" si="478"/>
        <v/>
      </c>
    </row>
    <row r="49337" spans="8:8">
      <c r="H49337" t="str">
        <f t="shared" si="478"/>
        <v/>
      </c>
    </row>
    <row r="49338" spans="8:8">
      <c r="H49338" t="str">
        <f t="shared" si="478"/>
        <v/>
      </c>
    </row>
    <row r="49339" spans="8:8">
      <c r="H49339" t="str">
        <f t="shared" si="478"/>
        <v/>
      </c>
    </row>
    <row r="49340" spans="8:8">
      <c r="H49340" t="str">
        <f t="shared" si="478"/>
        <v/>
      </c>
    </row>
    <row r="49341" spans="8:8">
      <c r="H49341" t="str">
        <f t="shared" si="478"/>
        <v/>
      </c>
    </row>
    <row r="49342" spans="8:8">
      <c r="H49342" t="str">
        <f t="shared" si="478"/>
        <v/>
      </c>
    </row>
    <row r="49343" spans="8:8">
      <c r="H49343" t="str">
        <f t="shared" si="478"/>
        <v/>
      </c>
    </row>
    <row r="49344" spans="8:8">
      <c r="H49344" t="str">
        <f t="shared" si="478"/>
        <v/>
      </c>
    </row>
    <row r="49345" spans="8:8">
      <c r="H49345" t="str">
        <f t="shared" si="478"/>
        <v/>
      </c>
    </row>
    <row r="49346" spans="8:8">
      <c r="H49346" t="str">
        <f t="shared" si="478"/>
        <v/>
      </c>
    </row>
    <row r="49347" spans="8:8">
      <c r="H49347" t="str">
        <f t="shared" si="478"/>
        <v/>
      </c>
    </row>
    <row r="49348" spans="8:8">
      <c r="H49348" t="str">
        <f t="shared" si="478"/>
        <v/>
      </c>
    </row>
    <row r="49349" spans="8:8">
      <c r="H49349" t="str">
        <f t="shared" si="478"/>
        <v/>
      </c>
    </row>
    <row r="49350" spans="8:8">
      <c r="H49350" t="str">
        <f t="shared" si="478"/>
        <v/>
      </c>
    </row>
    <row r="49351" spans="8:8">
      <c r="H49351" t="str">
        <f t="shared" si="478"/>
        <v/>
      </c>
    </row>
    <row r="49352" spans="8:8">
      <c r="H49352" t="str">
        <f t="shared" si="478"/>
        <v/>
      </c>
    </row>
    <row r="49353" spans="8:8">
      <c r="H49353" t="str">
        <f t="shared" si="478"/>
        <v/>
      </c>
    </row>
    <row r="49354" spans="8:8">
      <c r="H49354" t="str">
        <f t="shared" si="478"/>
        <v/>
      </c>
    </row>
    <row r="49355" spans="8:8">
      <c r="H49355" t="str">
        <f t="shared" si="478"/>
        <v/>
      </c>
    </row>
    <row r="49356" spans="8:8">
      <c r="H49356" t="str">
        <f t="shared" si="478"/>
        <v/>
      </c>
    </row>
    <row r="49357" spans="8:8">
      <c r="H49357" t="str">
        <f t="shared" si="478"/>
        <v/>
      </c>
    </row>
    <row r="49358" spans="8:8">
      <c r="H49358" t="str">
        <f t="shared" si="478"/>
        <v/>
      </c>
    </row>
    <row r="49359" spans="8:8">
      <c r="H49359" t="str">
        <f t="shared" si="478"/>
        <v/>
      </c>
    </row>
    <row r="49360" spans="8:8">
      <c r="H49360" t="str">
        <f t="shared" si="478"/>
        <v/>
      </c>
    </row>
    <row r="49361" spans="8:8">
      <c r="H49361" t="str">
        <f t="shared" si="478"/>
        <v/>
      </c>
    </row>
    <row r="49362" spans="8:8">
      <c r="H49362" t="str">
        <f t="shared" si="478"/>
        <v/>
      </c>
    </row>
    <row r="49363" spans="8:8">
      <c r="H49363" t="str">
        <f t="shared" si="478"/>
        <v/>
      </c>
    </row>
    <row r="49364" spans="8:8">
      <c r="H49364" t="str">
        <f t="shared" si="478"/>
        <v/>
      </c>
    </row>
    <row r="49365" spans="8:8">
      <c r="H49365" t="str">
        <f t="shared" si="478"/>
        <v/>
      </c>
    </row>
    <row r="49366" spans="8:8">
      <c r="H49366" t="str">
        <f t="shared" si="478"/>
        <v/>
      </c>
    </row>
    <row r="49367" spans="8:8">
      <c r="H49367" t="str">
        <f t="shared" si="478"/>
        <v/>
      </c>
    </row>
    <row r="49368" spans="8:8">
      <c r="H49368" t="str">
        <f t="shared" si="478"/>
        <v/>
      </c>
    </row>
    <row r="49369" spans="8:8">
      <c r="H49369" t="str">
        <f t="shared" si="478"/>
        <v/>
      </c>
    </row>
    <row r="49370" spans="8:8">
      <c r="H49370" t="str">
        <f t="shared" si="478"/>
        <v/>
      </c>
    </row>
    <row r="49371" spans="8:8">
      <c r="H49371" t="str">
        <f t="shared" si="478"/>
        <v/>
      </c>
    </row>
    <row r="49372" spans="8:8">
      <c r="H49372" t="str">
        <f t="shared" si="478"/>
        <v/>
      </c>
    </row>
    <row r="49373" spans="8:8">
      <c r="H49373" t="str">
        <f t="shared" si="478"/>
        <v/>
      </c>
    </row>
    <row r="49374" spans="8:8">
      <c r="H49374" t="str">
        <f t="shared" si="478"/>
        <v/>
      </c>
    </row>
    <row r="49375" spans="8:8">
      <c r="H49375" t="str">
        <f t="shared" si="478"/>
        <v/>
      </c>
    </row>
    <row r="49376" spans="8:8">
      <c r="H49376" t="str">
        <f t="shared" si="478"/>
        <v/>
      </c>
    </row>
    <row r="49377" spans="8:8">
      <c r="H49377" t="str">
        <f t="shared" si="478"/>
        <v/>
      </c>
    </row>
    <row r="49378" spans="8:8">
      <c r="H49378" t="str">
        <f t="shared" ref="H49378:H49441" si="479">_xlfn.TEXTJOIN(", ", TRUE, G49378:G49378)</f>
        <v/>
      </c>
    </row>
    <row r="49379" spans="8:8">
      <c r="H49379" t="str">
        <f t="shared" si="479"/>
        <v/>
      </c>
    </row>
    <row r="49380" spans="8:8">
      <c r="H49380" t="str">
        <f t="shared" si="479"/>
        <v/>
      </c>
    </row>
    <row r="49381" spans="8:8">
      <c r="H49381" t="str">
        <f t="shared" si="479"/>
        <v/>
      </c>
    </row>
    <row r="49382" spans="8:8">
      <c r="H49382" t="str">
        <f t="shared" si="479"/>
        <v/>
      </c>
    </row>
    <row r="49383" spans="8:8">
      <c r="H49383" t="str">
        <f t="shared" si="479"/>
        <v/>
      </c>
    </row>
    <row r="49384" spans="8:8">
      <c r="H49384" t="str">
        <f t="shared" si="479"/>
        <v/>
      </c>
    </row>
    <row r="49385" spans="8:8">
      <c r="H49385" t="str">
        <f t="shared" si="479"/>
        <v/>
      </c>
    </row>
    <row r="49386" spans="8:8">
      <c r="H49386" t="str">
        <f t="shared" si="479"/>
        <v/>
      </c>
    </row>
    <row r="49387" spans="8:8">
      <c r="H49387" t="str">
        <f t="shared" si="479"/>
        <v/>
      </c>
    </row>
    <row r="49388" spans="8:8">
      <c r="H49388" t="str">
        <f t="shared" si="479"/>
        <v/>
      </c>
    </row>
    <row r="49389" spans="8:8">
      <c r="H49389" t="str">
        <f t="shared" si="479"/>
        <v/>
      </c>
    </row>
    <row r="49390" spans="8:8">
      <c r="H49390" t="str">
        <f t="shared" si="479"/>
        <v/>
      </c>
    </row>
    <row r="49391" spans="8:8">
      <c r="H49391" t="str">
        <f t="shared" si="479"/>
        <v/>
      </c>
    </row>
    <row r="49392" spans="8:8">
      <c r="H49392" t="str">
        <f t="shared" si="479"/>
        <v/>
      </c>
    </row>
    <row r="49393" spans="8:8">
      <c r="H49393" t="str">
        <f t="shared" si="479"/>
        <v/>
      </c>
    </row>
    <row r="49394" spans="8:8">
      <c r="H49394" t="str">
        <f t="shared" si="479"/>
        <v/>
      </c>
    </row>
    <row r="49395" spans="8:8">
      <c r="H49395" t="str">
        <f t="shared" si="479"/>
        <v/>
      </c>
    </row>
    <row r="49396" spans="8:8">
      <c r="H49396" t="str">
        <f t="shared" si="479"/>
        <v/>
      </c>
    </row>
    <row r="49397" spans="8:8">
      <c r="H49397" t="str">
        <f t="shared" si="479"/>
        <v/>
      </c>
    </row>
    <row r="49398" spans="8:8">
      <c r="H49398" t="str">
        <f t="shared" si="479"/>
        <v/>
      </c>
    </row>
    <row r="49399" spans="8:8">
      <c r="H49399" t="str">
        <f t="shared" si="479"/>
        <v/>
      </c>
    </row>
    <row r="49400" spans="8:8">
      <c r="H49400" t="str">
        <f t="shared" si="479"/>
        <v/>
      </c>
    </row>
    <row r="49401" spans="8:8">
      <c r="H49401" t="str">
        <f t="shared" si="479"/>
        <v/>
      </c>
    </row>
    <row r="49402" spans="8:8">
      <c r="H49402" t="str">
        <f t="shared" si="479"/>
        <v/>
      </c>
    </row>
    <row r="49403" spans="8:8">
      <c r="H49403" t="str">
        <f t="shared" si="479"/>
        <v/>
      </c>
    </row>
    <row r="49404" spans="8:8">
      <c r="H49404" t="str">
        <f t="shared" si="479"/>
        <v/>
      </c>
    </row>
    <row r="49405" spans="8:8">
      <c r="H49405" t="str">
        <f t="shared" si="479"/>
        <v/>
      </c>
    </row>
    <row r="49406" spans="8:8">
      <c r="H49406" t="str">
        <f t="shared" si="479"/>
        <v/>
      </c>
    </row>
    <row r="49407" spans="8:8">
      <c r="H49407" t="str">
        <f t="shared" si="479"/>
        <v/>
      </c>
    </row>
    <row r="49408" spans="8:8">
      <c r="H49408" t="str">
        <f t="shared" si="479"/>
        <v/>
      </c>
    </row>
    <row r="49409" spans="8:8">
      <c r="H49409" t="str">
        <f t="shared" si="479"/>
        <v/>
      </c>
    </row>
    <row r="49410" spans="8:8">
      <c r="H49410" t="str">
        <f t="shared" si="479"/>
        <v/>
      </c>
    </row>
    <row r="49411" spans="8:8">
      <c r="H49411" t="str">
        <f t="shared" si="479"/>
        <v/>
      </c>
    </row>
    <row r="49412" spans="8:8">
      <c r="H49412" t="str">
        <f t="shared" si="479"/>
        <v/>
      </c>
    </row>
    <row r="49413" spans="8:8">
      <c r="H49413" t="str">
        <f t="shared" si="479"/>
        <v/>
      </c>
    </row>
    <row r="49414" spans="8:8">
      <c r="H49414" t="str">
        <f t="shared" si="479"/>
        <v/>
      </c>
    </row>
    <row r="49415" spans="8:8">
      <c r="H49415" t="str">
        <f t="shared" si="479"/>
        <v/>
      </c>
    </row>
    <row r="49416" spans="8:8">
      <c r="H49416" t="str">
        <f t="shared" si="479"/>
        <v/>
      </c>
    </row>
    <row r="49417" spans="8:8">
      <c r="H49417" t="str">
        <f t="shared" si="479"/>
        <v/>
      </c>
    </row>
    <row r="49418" spans="8:8">
      <c r="H49418" t="str">
        <f t="shared" si="479"/>
        <v/>
      </c>
    </row>
    <row r="49419" spans="8:8">
      <c r="H49419" t="str">
        <f t="shared" si="479"/>
        <v/>
      </c>
    </row>
    <row r="49420" spans="8:8">
      <c r="H49420" t="str">
        <f t="shared" si="479"/>
        <v/>
      </c>
    </row>
    <row r="49421" spans="8:8">
      <c r="H49421" t="str">
        <f t="shared" si="479"/>
        <v/>
      </c>
    </row>
    <row r="49422" spans="8:8">
      <c r="H49422" t="str">
        <f t="shared" si="479"/>
        <v/>
      </c>
    </row>
    <row r="49423" spans="8:8">
      <c r="H49423" t="str">
        <f t="shared" si="479"/>
        <v/>
      </c>
    </row>
    <row r="49424" spans="8:8">
      <c r="H49424" t="str">
        <f t="shared" si="479"/>
        <v/>
      </c>
    </row>
    <row r="49425" spans="8:8">
      <c r="H49425" t="str">
        <f t="shared" si="479"/>
        <v/>
      </c>
    </row>
    <row r="49426" spans="8:8">
      <c r="H49426" t="str">
        <f t="shared" si="479"/>
        <v/>
      </c>
    </row>
    <row r="49427" spans="8:8">
      <c r="H49427" t="str">
        <f t="shared" si="479"/>
        <v/>
      </c>
    </row>
    <row r="49428" spans="8:8">
      <c r="H49428" t="str">
        <f t="shared" si="479"/>
        <v/>
      </c>
    </row>
    <row r="49429" spans="8:8">
      <c r="H49429" t="str">
        <f t="shared" si="479"/>
        <v/>
      </c>
    </row>
    <row r="49430" spans="8:8">
      <c r="H49430" t="str">
        <f t="shared" si="479"/>
        <v/>
      </c>
    </row>
    <row r="49431" spans="8:8">
      <c r="H49431" t="str">
        <f t="shared" si="479"/>
        <v/>
      </c>
    </row>
    <row r="49432" spans="8:8">
      <c r="H49432" t="str">
        <f t="shared" si="479"/>
        <v/>
      </c>
    </row>
    <row r="49433" spans="8:8">
      <c r="H49433" t="str">
        <f t="shared" si="479"/>
        <v/>
      </c>
    </row>
    <row r="49434" spans="8:8">
      <c r="H49434" t="str">
        <f t="shared" si="479"/>
        <v/>
      </c>
    </row>
    <row r="49435" spans="8:8">
      <c r="H49435" t="str">
        <f t="shared" si="479"/>
        <v/>
      </c>
    </row>
    <row r="49436" spans="8:8">
      <c r="H49436" t="str">
        <f t="shared" si="479"/>
        <v/>
      </c>
    </row>
    <row r="49437" spans="8:8">
      <c r="H49437" t="str">
        <f t="shared" si="479"/>
        <v/>
      </c>
    </row>
    <row r="49438" spans="8:8">
      <c r="H49438" t="str">
        <f t="shared" si="479"/>
        <v/>
      </c>
    </row>
    <row r="49439" spans="8:8">
      <c r="H49439" t="str">
        <f t="shared" si="479"/>
        <v/>
      </c>
    </row>
    <row r="49440" spans="8:8">
      <c r="H49440" t="str">
        <f t="shared" si="479"/>
        <v/>
      </c>
    </row>
    <row r="49441" spans="8:8">
      <c r="H49441" t="str">
        <f t="shared" si="479"/>
        <v/>
      </c>
    </row>
    <row r="49442" spans="8:8">
      <c r="H49442" t="str">
        <f t="shared" ref="H49442:H49505" si="480">_xlfn.TEXTJOIN(", ", TRUE, G49442:G49442)</f>
        <v/>
      </c>
    </row>
    <row r="49443" spans="8:8">
      <c r="H49443" t="str">
        <f t="shared" si="480"/>
        <v/>
      </c>
    </row>
    <row r="49444" spans="8:8">
      <c r="H49444" t="str">
        <f t="shared" si="480"/>
        <v/>
      </c>
    </row>
    <row r="49445" spans="8:8">
      <c r="H49445" t="str">
        <f t="shared" si="480"/>
        <v/>
      </c>
    </row>
    <row r="49446" spans="8:8">
      <c r="H49446" t="str">
        <f t="shared" si="480"/>
        <v/>
      </c>
    </row>
    <row r="49447" spans="8:8">
      <c r="H49447" t="str">
        <f t="shared" si="480"/>
        <v/>
      </c>
    </row>
    <row r="49448" spans="8:8">
      <c r="H49448" t="str">
        <f t="shared" si="480"/>
        <v/>
      </c>
    </row>
    <row r="49449" spans="8:8">
      <c r="H49449" t="str">
        <f t="shared" si="480"/>
        <v/>
      </c>
    </row>
    <row r="49450" spans="8:8">
      <c r="H49450" t="str">
        <f t="shared" si="480"/>
        <v/>
      </c>
    </row>
    <row r="49451" spans="8:8">
      <c r="H49451" t="str">
        <f t="shared" si="480"/>
        <v/>
      </c>
    </row>
    <row r="49452" spans="8:8">
      <c r="H49452" t="str">
        <f t="shared" si="480"/>
        <v/>
      </c>
    </row>
    <row r="49453" spans="8:8">
      <c r="H49453" t="str">
        <f t="shared" si="480"/>
        <v/>
      </c>
    </row>
    <row r="49454" spans="8:8">
      <c r="H49454" t="str">
        <f t="shared" si="480"/>
        <v/>
      </c>
    </row>
    <row r="49455" spans="8:8">
      <c r="H49455" t="str">
        <f t="shared" si="480"/>
        <v/>
      </c>
    </row>
    <row r="49456" spans="8:8">
      <c r="H49456" t="str">
        <f t="shared" si="480"/>
        <v/>
      </c>
    </row>
    <row r="49457" spans="8:8">
      <c r="H49457" t="str">
        <f t="shared" si="480"/>
        <v/>
      </c>
    </row>
    <row r="49458" spans="8:8">
      <c r="H49458" t="str">
        <f t="shared" si="480"/>
        <v/>
      </c>
    </row>
    <row r="49459" spans="8:8">
      <c r="H49459" t="str">
        <f t="shared" si="480"/>
        <v/>
      </c>
    </row>
    <row r="49460" spans="8:8">
      <c r="H49460" t="str">
        <f t="shared" si="480"/>
        <v/>
      </c>
    </row>
    <row r="49461" spans="8:8">
      <c r="H49461" t="str">
        <f t="shared" si="480"/>
        <v/>
      </c>
    </row>
    <row r="49462" spans="8:8">
      <c r="H49462" t="str">
        <f t="shared" si="480"/>
        <v/>
      </c>
    </row>
    <row r="49463" spans="8:8">
      <c r="H49463" t="str">
        <f t="shared" si="480"/>
        <v/>
      </c>
    </row>
    <row r="49464" spans="8:8">
      <c r="H49464" t="str">
        <f t="shared" si="480"/>
        <v/>
      </c>
    </row>
    <row r="49465" spans="8:8">
      <c r="H49465" t="str">
        <f t="shared" si="480"/>
        <v/>
      </c>
    </row>
    <row r="49466" spans="8:8">
      <c r="H49466" t="str">
        <f t="shared" si="480"/>
        <v/>
      </c>
    </row>
    <row r="49467" spans="8:8">
      <c r="H49467" t="str">
        <f t="shared" si="480"/>
        <v/>
      </c>
    </row>
    <row r="49468" spans="8:8">
      <c r="H49468" t="str">
        <f t="shared" si="480"/>
        <v/>
      </c>
    </row>
    <row r="49469" spans="8:8">
      <c r="H49469" t="str">
        <f t="shared" si="480"/>
        <v/>
      </c>
    </row>
    <row r="49470" spans="8:8">
      <c r="H49470" t="str">
        <f t="shared" si="480"/>
        <v/>
      </c>
    </row>
    <row r="49471" spans="8:8">
      <c r="H49471" t="str">
        <f t="shared" si="480"/>
        <v/>
      </c>
    </row>
    <row r="49472" spans="8:8">
      <c r="H49472" t="str">
        <f t="shared" si="480"/>
        <v/>
      </c>
    </row>
    <row r="49473" spans="8:8">
      <c r="H49473" t="str">
        <f t="shared" si="480"/>
        <v/>
      </c>
    </row>
    <row r="49474" spans="8:8">
      <c r="H49474" t="str">
        <f t="shared" si="480"/>
        <v/>
      </c>
    </row>
    <row r="49475" spans="8:8">
      <c r="H49475" t="str">
        <f t="shared" si="480"/>
        <v/>
      </c>
    </row>
    <row r="49476" spans="8:8">
      <c r="H49476" t="str">
        <f t="shared" si="480"/>
        <v/>
      </c>
    </row>
    <row r="49477" spans="8:8">
      <c r="H49477" t="str">
        <f t="shared" si="480"/>
        <v/>
      </c>
    </row>
    <row r="49478" spans="8:8">
      <c r="H49478" t="str">
        <f t="shared" si="480"/>
        <v/>
      </c>
    </row>
    <row r="49479" spans="8:8">
      <c r="H49479" t="str">
        <f t="shared" si="480"/>
        <v/>
      </c>
    </row>
    <row r="49480" spans="8:8">
      <c r="H49480" t="str">
        <f t="shared" si="480"/>
        <v/>
      </c>
    </row>
    <row r="49481" spans="8:8">
      <c r="H49481" t="str">
        <f t="shared" si="480"/>
        <v/>
      </c>
    </row>
    <row r="49482" spans="8:8">
      <c r="H49482" t="str">
        <f t="shared" si="480"/>
        <v/>
      </c>
    </row>
    <row r="49483" spans="8:8">
      <c r="H49483" t="str">
        <f t="shared" si="480"/>
        <v/>
      </c>
    </row>
    <row r="49484" spans="8:8">
      <c r="H49484" t="str">
        <f t="shared" si="480"/>
        <v/>
      </c>
    </row>
    <row r="49485" spans="8:8">
      <c r="H49485" t="str">
        <f t="shared" si="480"/>
        <v/>
      </c>
    </row>
    <row r="49486" spans="8:8">
      <c r="H49486" t="str">
        <f t="shared" si="480"/>
        <v/>
      </c>
    </row>
    <row r="49487" spans="8:8">
      <c r="H49487" t="str">
        <f t="shared" si="480"/>
        <v/>
      </c>
    </row>
    <row r="49488" spans="8:8">
      <c r="H49488" t="str">
        <f t="shared" si="480"/>
        <v/>
      </c>
    </row>
    <row r="49489" spans="8:8">
      <c r="H49489" t="str">
        <f t="shared" si="480"/>
        <v/>
      </c>
    </row>
    <row r="49490" spans="8:8">
      <c r="H49490" t="str">
        <f t="shared" si="480"/>
        <v/>
      </c>
    </row>
    <row r="49491" spans="8:8">
      <c r="H49491" t="str">
        <f t="shared" si="480"/>
        <v/>
      </c>
    </row>
    <row r="49492" spans="8:8">
      <c r="H49492" t="str">
        <f t="shared" si="480"/>
        <v/>
      </c>
    </row>
    <row r="49493" spans="8:8">
      <c r="H49493" t="str">
        <f t="shared" si="480"/>
        <v/>
      </c>
    </row>
    <row r="49494" spans="8:8">
      <c r="H49494" t="str">
        <f t="shared" si="480"/>
        <v/>
      </c>
    </row>
    <row r="49495" spans="8:8">
      <c r="H49495" t="str">
        <f t="shared" si="480"/>
        <v/>
      </c>
    </row>
    <row r="49496" spans="8:8">
      <c r="H49496" t="str">
        <f t="shared" si="480"/>
        <v/>
      </c>
    </row>
    <row r="49497" spans="8:8">
      <c r="H49497" t="str">
        <f t="shared" si="480"/>
        <v/>
      </c>
    </row>
    <row r="49498" spans="8:8">
      <c r="H49498" t="str">
        <f t="shared" si="480"/>
        <v/>
      </c>
    </row>
    <row r="49499" spans="8:8">
      <c r="H49499" t="str">
        <f t="shared" si="480"/>
        <v/>
      </c>
    </row>
    <row r="49500" spans="8:8">
      <c r="H49500" t="str">
        <f t="shared" si="480"/>
        <v/>
      </c>
    </row>
    <row r="49501" spans="8:8">
      <c r="H49501" t="str">
        <f t="shared" si="480"/>
        <v/>
      </c>
    </row>
    <row r="49502" spans="8:8">
      <c r="H49502" t="str">
        <f t="shared" si="480"/>
        <v/>
      </c>
    </row>
    <row r="49503" spans="8:8">
      <c r="H49503" t="str">
        <f t="shared" si="480"/>
        <v/>
      </c>
    </row>
    <row r="49504" spans="8:8">
      <c r="H49504" t="str">
        <f t="shared" si="480"/>
        <v/>
      </c>
    </row>
    <row r="49505" spans="8:8">
      <c r="H49505" t="str">
        <f t="shared" si="480"/>
        <v/>
      </c>
    </row>
    <row r="49506" spans="8:8">
      <c r="H49506" t="str">
        <f t="shared" ref="H49506:H49569" si="481">_xlfn.TEXTJOIN(", ", TRUE, G49506:G49506)</f>
        <v/>
      </c>
    </row>
    <row r="49507" spans="8:8">
      <c r="H49507" t="str">
        <f t="shared" si="481"/>
        <v/>
      </c>
    </row>
    <row r="49508" spans="8:8">
      <c r="H49508" t="str">
        <f t="shared" si="481"/>
        <v/>
      </c>
    </row>
    <row r="49509" spans="8:8">
      <c r="H49509" t="str">
        <f t="shared" si="481"/>
        <v/>
      </c>
    </row>
    <row r="49510" spans="8:8">
      <c r="H49510" t="str">
        <f t="shared" si="481"/>
        <v/>
      </c>
    </row>
    <row r="49511" spans="8:8">
      <c r="H49511" t="str">
        <f t="shared" si="481"/>
        <v/>
      </c>
    </row>
    <row r="49512" spans="8:8">
      <c r="H49512" t="str">
        <f t="shared" si="481"/>
        <v/>
      </c>
    </row>
    <row r="49513" spans="8:8">
      <c r="H49513" t="str">
        <f t="shared" si="481"/>
        <v/>
      </c>
    </row>
    <row r="49514" spans="8:8">
      <c r="H49514" t="str">
        <f t="shared" si="481"/>
        <v/>
      </c>
    </row>
    <row r="49515" spans="8:8">
      <c r="H49515" t="str">
        <f t="shared" si="481"/>
        <v/>
      </c>
    </row>
    <row r="49516" spans="8:8">
      <c r="H49516" t="str">
        <f t="shared" si="481"/>
        <v/>
      </c>
    </row>
    <row r="49517" spans="8:8">
      <c r="H49517" t="str">
        <f t="shared" si="481"/>
        <v/>
      </c>
    </row>
    <row r="49518" spans="8:8">
      <c r="H49518" t="str">
        <f t="shared" si="481"/>
        <v/>
      </c>
    </row>
    <row r="49519" spans="8:8">
      <c r="H49519" t="str">
        <f t="shared" si="481"/>
        <v/>
      </c>
    </row>
    <row r="49520" spans="8:8">
      <c r="H49520" t="str">
        <f t="shared" si="481"/>
        <v/>
      </c>
    </row>
    <row r="49521" spans="8:8">
      <c r="H49521" t="str">
        <f t="shared" si="481"/>
        <v/>
      </c>
    </row>
    <row r="49522" spans="8:8">
      <c r="H49522" t="str">
        <f t="shared" si="481"/>
        <v/>
      </c>
    </row>
    <row r="49523" spans="8:8">
      <c r="H49523" t="str">
        <f t="shared" si="481"/>
        <v/>
      </c>
    </row>
    <row r="49524" spans="8:8">
      <c r="H49524" t="str">
        <f t="shared" si="481"/>
        <v/>
      </c>
    </row>
    <row r="49525" spans="8:8">
      <c r="H49525" t="str">
        <f t="shared" si="481"/>
        <v/>
      </c>
    </row>
    <row r="49526" spans="8:8">
      <c r="H49526" t="str">
        <f t="shared" si="481"/>
        <v/>
      </c>
    </row>
    <row r="49527" spans="8:8">
      <c r="H49527" t="str">
        <f t="shared" si="481"/>
        <v/>
      </c>
    </row>
    <row r="49528" spans="8:8">
      <c r="H49528" t="str">
        <f t="shared" si="481"/>
        <v/>
      </c>
    </row>
    <row r="49529" spans="8:8">
      <c r="H49529" t="str">
        <f t="shared" si="481"/>
        <v/>
      </c>
    </row>
    <row r="49530" spans="8:8">
      <c r="H49530" t="str">
        <f t="shared" si="481"/>
        <v/>
      </c>
    </row>
    <row r="49531" spans="8:8">
      <c r="H49531" t="str">
        <f t="shared" si="481"/>
        <v/>
      </c>
    </row>
    <row r="49532" spans="8:8">
      <c r="H49532" t="str">
        <f t="shared" si="481"/>
        <v/>
      </c>
    </row>
    <row r="49533" spans="8:8">
      <c r="H49533" t="str">
        <f t="shared" si="481"/>
        <v/>
      </c>
    </row>
    <row r="49534" spans="8:8">
      <c r="H49534" t="str">
        <f t="shared" si="481"/>
        <v/>
      </c>
    </row>
    <row r="49535" spans="8:8">
      <c r="H49535" t="str">
        <f t="shared" si="481"/>
        <v/>
      </c>
    </row>
    <row r="49536" spans="8:8">
      <c r="H49536" t="str">
        <f t="shared" si="481"/>
        <v/>
      </c>
    </row>
    <row r="49537" spans="8:8">
      <c r="H49537" t="str">
        <f t="shared" si="481"/>
        <v/>
      </c>
    </row>
    <row r="49538" spans="8:8">
      <c r="H49538" t="str">
        <f t="shared" si="481"/>
        <v/>
      </c>
    </row>
    <row r="49539" spans="8:8">
      <c r="H49539" t="str">
        <f t="shared" si="481"/>
        <v/>
      </c>
    </row>
    <row r="49540" spans="8:8">
      <c r="H49540" t="str">
        <f t="shared" si="481"/>
        <v/>
      </c>
    </row>
    <row r="49541" spans="8:8">
      <c r="H49541" t="str">
        <f t="shared" si="481"/>
        <v/>
      </c>
    </row>
    <row r="49542" spans="8:8">
      <c r="H49542" t="str">
        <f t="shared" si="481"/>
        <v/>
      </c>
    </row>
    <row r="49543" spans="8:8">
      <c r="H49543" t="str">
        <f t="shared" si="481"/>
        <v/>
      </c>
    </row>
    <row r="49544" spans="8:8">
      <c r="H49544" t="str">
        <f t="shared" si="481"/>
        <v/>
      </c>
    </row>
    <row r="49545" spans="8:8">
      <c r="H49545" t="str">
        <f t="shared" si="481"/>
        <v/>
      </c>
    </row>
    <row r="49546" spans="8:8">
      <c r="H49546" t="str">
        <f t="shared" si="481"/>
        <v/>
      </c>
    </row>
    <row r="49547" spans="8:8">
      <c r="H49547" t="str">
        <f t="shared" si="481"/>
        <v/>
      </c>
    </row>
    <row r="49548" spans="8:8">
      <c r="H49548" t="str">
        <f t="shared" si="481"/>
        <v/>
      </c>
    </row>
    <row r="49549" spans="8:8">
      <c r="H49549" t="str">
        <f t="shared" si="481"/>
        <v/>
      </c>
    </row>
    <row r="49550" spans="8:8">
      <c r="H49550" t="str">
        <f t="shared" si="481"/>
        <v/>
      </c>
    </row>
    <row r="49551" spans="8:8">
      <c r="H49551" t="str">
        <f t="shared" si="481"/>
        <v/>
      </c>
    </row>
    <row r="49552" spans="8:8">
      <c r="H49552" t="str">
        <f t="shared" si="481"/>
        <v/>
      </c>
    </row>
    <row r="49553" spans="8:8">
      <c r="H49553" t="str">
        <f t="shared" si="481"/>
        <v/>
      </c>
    </row>
    <row r="49554" spans="8:8">
      <c r="H49554" t="str">
        <f t="shared" si="481"/>
        <v/>
      </c>
    </row>
    <row r="49555" spans="8:8">
      <c r="H49555" t="str">
        <f t="shared" si="481"/>
        <v/>
      </c>
    </row>
    <row r="49556" spans="8:8">
      <c r="H49556" t="str">
        <f t="shared" si="481"/>
        <v/>
      </c>
    </row>
    <row r="49557" spans="8:8">
      <c r="H49557" t="str">
        <f t="shared" si="481"/>
        <v/>
      </c>
    </row>
    <row r="49558" spans="8:8">
      <c r="H49558" t="str">
        <f t="shared" si="481"/>
        <v/>
      </c>
    </row>
    <row r="49559" spans="8:8">
      <c r="H49559" t="str">
        <f t="shared" si="481"/>
        <v/>
      </c>
    </row>
    <row r="49560" spans="8:8">
      <c r="H49560" t="str">
        <f t="shared" si="481"/>
        <v/>
      </c>
    </row>
    <row r="49561" spans="8:8">
      <c r="H49561" t="str">
        <f t="shared" si="481"/>
        <v/>
      </c>
    </row>
    <row r="49562" spans="8:8">
      <c r="H49562" t="str">
        <f t="shared" si="481"/>
        <v/>
      </c>
    </row>
    <row r="49563" spans="8:8">
      <c r="H49563" t="str">
        <f t="shared" si="481"/>
        <v/>
      </c>
    </row>
    <row r="49564" spans="8:8">
      <c r="H49564" t="str">
        <f t="shared" si="481"/>
        <v/>
      </c>
    </row>
    <row r="49565" spans="8:8">
      <c r="H49565" t="str">
        <f t="shared" si="481"/>
        <v/>
      </c>
    </row>
    <row r="49566" spans="8:8">
      <c r="H49566" t="str">
        <f t="shared" si="481"/>
        <v/>
      </c>
    </row>
    <row r="49567" spans="8:8">
      <c r="H49567" t="str">
        <f t="shared" si="481"/>
        <v/>
      </c>
    </row>
    <row r="49568" spans="8:8">
      <c r="H49568" t="str">
        <f t="shared" si="481"/>
        <v/>
      </c>
    </row>
    <row r="49569" spans="8:8">
      <c r="H49569" t="str">
        <f t="shared" si="481"/>
        <v/>
      </c>
    </row>
    <row r="49570" spans="8:8">
      <c r="H49570" t="str">
        <f t="shared" ref="H49570:H49633" si="482">_xlfn.TEXTJOIN(", ", TRUE, G49570:G49570)</f>
        <v/>
      </c>
    </row>
    <row r="49571" spans="8:8">
      <c r="H49571" t="str">
        <f t="shared" si="482"/>
        <v/>
      </c>
    </row>
    <row r="49572" spans="8:8">
      <c r="H49572" t="str">
        <f t="shared" si="482"/>
        <v/>
      </c>
    </row>
    <row r="49573" spans="8:8">
      <c r="H49573" t="str">
        <f t="shared" si="482"/>
        <v/>
      </c>
    </row>
    <row r="49574" spans="8:8">
      <c r="H49574" t="str">
        <f t="shared" si="482"/>
        <v/>
      </c>
    </row>
    <row r="49575" spans="8:8">
      <c r="H49575" t="str">
        <f t="shared" si="482"/>
        <v/>
      </c>
    </row>
    <row r="49576" spans="8:8">
      <c r="H49576" t="str">
        <f t="shared" si="482"/>
        <v/>
      </c>
    </row>
    <row r="49577" spans="8:8">
      <c r="H49577" t="str">
        <f t="shared" si="482"/>
        <v/>
      </c>
    </row>
    <row r="49578" spans="8:8">
      <c r="H49578" t="str">
        <f t="shared" si="482"/>
        <v/>
      </c>
    </row>
    <row r="49579" spans="8:8">
      <c r="H49579" t="str">
        <f t="shared" si="482"/>
        <v/>
      </c>
    </row>
    <row r="49580" spans="8:8">
      <c r="H49580" t="str">
        <f t="shared" si="482"/>
        <v/>
      </c>
    </row>
    <row r="49581" spans="8:8">
      <c r="H49581" t="str">
        <f t="shared" si="482"/>
        <v/>
      </c>
    </row>
    <row r="49582" spans="8:8">
      <c r="H49582" t="str">
        <f t="shared" si="482"/>
        <v/>
      </c>
    </row>
    <row r="49583" spans="8:8">
      <c r="H49583" t="str">
        <f t="shared" si="482"/>
        <v/>
      </c>
    </row>
    <row r="49584" spans="8:8">
      <c r="H49584" t="str">
        <f t="shared" si="482"/>
        <v/>
      </c>
    </row>
    <row r="49585" spans="8:8">
      <c r="H49585" t="str">
        <f t="shared" si="482"/>
        <v/>
      </c>
    </row>
    <row r="49586" spans="8:8">
      <c r="H49586" t="str">
        <f t="shared" si="482"/>
        <v/>
      </c>
    </row>
    <row r="49587" spans="8:8">
      <c r="H49587" t="str">
        <f t="shared" si="482"/>
        <v/>
      </c>
    </row>
    <row r="49588" spans="8:8">
      <c r="H49588" t="str">
        <f t="shared" si="482"/>
        <v/>
      </c>
    </row>
    <row r="49589" spans="8:8">
      <c r="H49589" t="str">
        <f t="shared" si="482"/>
        <v/>
      </c>
    </row>
    <row r="49590" spans="8:8">
      <c r="H49590" t="str">
        <f t="shared" si="482"/>
        <v/>
      </c>
    </row>
    <row r="49591" spans="8:8">
      <c r="H49591" t="str">
        <f t="shared" si="482"/>
        <v/>
      </c>
    </row>
    <row r="49592" spans="8:8">
      <c r="H49592" t="str">
        <f t="shared" si="482"/>
        <v/>
      </c>
    </row>
    <row r="49593" spans="8:8">
      <c r="H49593" t="str">
        <f t="shared" si="482"/>
        <v/>
      </c>
    </row>
    <row r="49594" spans="8:8">
      <c r="H49594" t="str">
        <f t="shared" si="482"/>
        <v/>
      </c>
    </row>
    <row r="49595" spans="8:8">
      <c r="H49595" t="str">
        <f t="shared" si="482"/>
        <v/>
      </c>
    </row>
    <row r="49596" spans="8:8">
      <c r="H49596" t="str">
        <f t="shared" si="482"/>
        <v/>
      </c>
    </row>
    <row r="49597" spans="8:8">
      <c r="H49597" t="str">
        <f t="shared" si="482"/>
        <v/>
      </c>
    </row>
    <row r="49598" spans="8:8">
      <c r="H49598" t="str">
        <f t="shared" si="482"/>
        <v/>
      </c>
    </row>
    <row r="49599" spans="8:8">
      <c r="H49599" t="str">
        <f t="shared" si="482"/>
        <v/>
      </c>
    </row>
    <row r="49600" spans="8:8">
      <c r="H49600" t="str">
        <f t="shared" si="482"/>
        <v/>
      </c>
    </row>
    <row r="49601" spans="8:8">
      <c r="H49601" t="str">
        <f t="shared" si="482"/>
        <v/>
      </c>
    </row>
    <row r="49602" spans="8:8">
      <c r="H49602" t="str">
        <f t="shared" si="482"/>
        <v/>
      </c>
    </row>
    <row r="49603" spans="8:8">
      <c r="H49603" t="str">
        <f t="shared" si="482"/>
        <v/>
      </c>
    </row>
    <row r="49604" spans="8:8">
      <c r="H49604" t="str">
        <f t="shared" si="482"/>
        <v/>
      </c>
    </row>
    <row r="49605" spans="8:8">
      <c r="H49605" t="str">
        <f t="shared" si="482"/>
        <v/>
      </c>
    </row>
    <row r="49606" spans="8:8">
      <c r="H49606" t="str">
        <f t="shared" si="482"/>
        <v/>
      </c>
    </row>
    <row r="49607" spans="8:8">
      <c r="H49607" t="str">
        <f t="shared" si="482"/>
        <v/>
      </c>
    </row>
    <row r="49608" spans="8:8">
      <c r="H49608" t="str">
        <f t="shared" si="482"/>
        <v/>
      </c>
    </row>
    <row r="49609" spans="8:8">
      <c r="H49609" t="str">
        <f t="shared" si="482"/>
        <v/>
      </c>
    </row>
    <row r="49610" spans="8:8">
      <c r="H49610" t="str">
        <f t="shared" si="482"/>
        <v/>
      </c>
    </row>
    <row r="49611" spans="8:8">
      <c r="H49611" t="str">
        <f t="shared" si="482"/>
        <v/>
      </c>
    </row>
    <row r="49612" spans="8:8">
      <c r="H49612" t="str">
        <f t="shared" si="482"/>
        <v/>
      </c>
    </row>
    <row r="49613" spans="8:8">
      <c r="H49613" t="str">
        <f t="shared" si="482"/>
        <v/>
      </c>
    </row>
    <row r="49614" spans="8:8">
      <c r="H49614" t="str">
        <f t="shared" si="482"/>
        <v/>
      </c>
    </row>
    <row r="49615" spans="8:8">
      <c r="H49615" t="str">
        <f t="shared" si="482"/>
        <v/>
      </c>
    </row>
    <row r="49616" spans="8:8">
      <c r="H49616" t="str">
        <f t="shared" si="482"/>
        <v/>
      </c>
    </row>
    <row r="49617" spans="8:8">
      <c r="H49617" t="str">
        <f t="shared" si="482"/>
        <v/>
      </c>
    </row>
    <row r="49618" spans="8:8">
      <c r="H49618" t="str">
        <f t="shared" si="482"/>
        <v/>
      </c>
    </row>
    <row r="49619" spans="8:8">
      <c r="H49619" t="str">
        <f t="shared" si="482"/>
        <v/>
      </c>
    </row>
    <row r="49620" spans="8:8">
      <c r="H49620" t="str">
        <f t="shared" si="482"/>
        <v/>
      </c>
    </row>
    <row r="49621" spans="8:8">
      <c r="H49621" t="str">
        <f t="shared" si="482"/>
        <v/>
      </c>
    </row>
    <row r="49622" spans="8:8">
      <c r="H49622" t="str">
        <f t="shared" si="482"/>
        <v/>
      </c>
    </row>
    <row r="49623" spans="8:8">
      <c r="H49623" t="str">
        <f t="shared" si="482"/>
        <v/>
      </c>
    </row>
    <row r="49624" spans="8:8">
      <c r="H49624" t="str">
        <f t="shared" si="482"/>
        <v/>
      </c>
    </row>
    <row r="49625" spans="8:8">
      <c r="H49625" t="str">
        <f t="shared" si="482"/>
        <v/>
      </c>
    </row>
    <row r="49626" spans="8:8">
      <c r="H49626" t="str">
        <f t="shared" si="482"/>
        <v/>
      </c>
    </row>
    <row r="49627" spans="8:8">
      <c r="H49627" t="str">
        <f t="shared" si="482"/>
        <v/>
      </c>
    </row>
    <row r="49628" spans="8:8">
      <c r="H49628" t="str">
        <f t="shared" si="482"/>
        <v/>
      </c>
    </row>
    <row r="49629" spans="8:8">
      <c r="H49629" t="str">
        <f t="shared" si="482"/>
        <v/>
      </c>
    </row>
    <row r="49630" spans="8:8">
      <c r="H49630" t="str">
        <f t="shared" si="482"/>
        <v/>
      </c>
    </row>
    <row r="49631" spans="8:8">
      <c r="H49631" t="str">
        <f t="shared" si="482"/>
        <v/>
      </c>
    </row>
    <row r="49632" spans="8:8">
      <c r="H49632" t="str">
        <f t="shared" si="482"/>
        <v/>
      </c>
    </row>
    <row r="49633" spans="8:8">
      <c r="H49633" t="str">
        <f t="shared" si="482"/>
        <v/>
      </c>
    </row>
    <row r="49634" spans="8:8">
      <c r="H49634" t="str">
        <f t="shared" ref="H49634:H49697" si="483">_xlfn.TEXTJOIN(", ", TRUE, G49634:G49634)</f>
        <v/>
      </c>
    </row>
    <row r="49635" spans="8:8">
      <c r="H49635" t="str">
        <f t="shared" si="483"/>
        <v/>
      </c>
    </row>
    <row r="49636" spans="8:8">
      <c r="H49636" t="str">
        <f t="shared" si="483"/>
        <v/>
      </c>
    </row>
    <row r="49637" spans="8:8">
      <c r="H49637" t="str">
        <f t="shared" si="483"/>
        <v/>
      </c>
    </row>
    <row r="49638" spans="8:8">
      <c r="H49638" t="str">
        <f t="shared" si="483"/>
        <v/>
      </c>
    </row>
    <row r="49639" spans="8:8">
      <c r="H49639" t="str">
        <f t="shared" si="483"/>
        <v/>
      </c>
    </row>
    <row r="49640" spans="8:8">
      <c r="H49640" t="str">
        <f t="shared" si="483"/>
        <v/>
      </c>
    </row>
    <row r="49641" spans="8:8">
      <c r="H49641" t="str">
        <f t="shared" si="483"/>
        <v/>
      </c>
    </row>
    <row r="49642" spans="8:8">
      <c r="H49642" t="str">
        <f t="shared" si="483"/>
        <v/>
      </c>
    </row>
    <row r="49643" spans="8:8">
      <c r="H49643" t="str">
        <f t="shared" si="483"/>
        <v/>
      </c>
    </row>
    <row r="49644" spans="8:8">
      <c r="H49644" t="str">
        <f t="shared" si="483"/>
        <v/>
      </c>
    </row>
    <row r="49645" spans="8:8">
      <c r="H49645" t="str">
        <f t="shared" si="483"/>
        <v/>
      </c>
    </row>
    <row r="49646" spans="8:8">
      <c r="H49646" t="str">
        <f t="shared" si="483"/>
        <v/>
      </c>
    </row>
    <row r="49647" spans="8:8">
      <c r="H49647" t="str">
        <f t="shared" si="483"/>
        <v/>
      </c>
    </row>
    <row r="49648" spans="8:8">
      <c r="H49648" t="str">
        <f t="shared" si="483"/>
        <v/>
      </c>
    </row>
    <row r="49649" spans="8:8">
      <c r="H49649" t="str">
        <f t="shared" si="483"/>
        <v/>
      </c>
    </row>
    <row r="49650" spans="8:8">
      <c r="H49650" t="str">
        <f t="shared" si="483"/>
        <v/>
      </c>
    </row>
    <row r="49651" spans="8:8">
      <c r="H49651" t="str">
        <f t="shared" si="483"/>
        <v/>
      </c>
    </row>
    <row r="49652" spans="8:8">
      <c r="H49652" t="str">
        <f t="shared" si="483"/>
        <v/>
      </c>
    </row>
    <row r="49653" spans="8:8">
      <c r="H49653" t="str">
        <f t="shared" si="483"/>
        <v/>
      </c>
    </row>
    <row r="49654" spans="8:8">
      <c r="H49654" t="str">
        <f t="shared" si="483"/>
        <v/>
      </c>
    </row>
    <row r="49655" spans="8:8">
      <c r="H49655" t="str">
        <f t="shared" si="483"/>
        <v/>
      </c>
    </row>
    <row r="49656" spans="8:8">
      <c r="H49656" t="str">
        <f t="shared" si="483"/>
        <v/>
      </c>
    </row>
    <row r="49657" spans="8:8">
      <c r="H49657" t="str">
        <f t="shared" si="483"/>
        <v/>
      </c>
    </row>
    <row r="49658" spans="8:8">
      <c r="H49658" t="str">
        <f t="shared" si="483"/>
        <v/>
      </c>
    </row>
    <row r="49659" spans="8:8">
      <c r="H49659" t="str">
        <f t="shared" si="483"/>
        <v/>
      </c>
    </row>
    <row r="49660" spans="8:8">
      <c r="H49660" t="str">
        <f t="shared" si="483"/>
        <v/>
      </c>
    </row>
    <row r="49661" spans="8:8">
      <c r="H49661" t="str">
        <f t="shared" si="483"/>
        <v/>
      </c>
    </row>
    <row r="49662" spans="8:8">
      <c r="H49662" t="str">
        <f t="shared" si="483"/>
        <v/>
      </c>
    </row>
    <row r="49663" spans="8:8">
      <c r="H49663" t="str">
        <f t="shared" si="483"/>
        <v/>
      </c>
    </row>
    <row r="49664" spans="8:8">
      <c r="H49664" t="str">
        <f t="shared" si="483"/>
        <v/>
      </c>
    </row>
    <row r="49665" spans="8:8">
      <c r="H49665" t="str">
        <f t="shared" si="483"/>
        <v/>
      </c>
    </row>
    <row r="49666" spans="8:8">
      <c r="H49666" t="str">
        <f t="shared" si="483"/>
        <v/>
      </c>
    </row>
    <row r="49667" spans="8:8">
      <c r="H49667" t="str">
        <f t="shared" si="483"/>
        <v/>
      </c>
    </row>
    <row r="49668" spans="8:8">
      <c r="H49668" t="str">
        <f t="shared" si="483"/>
        <v/>
      </c>
    </row>
    <row r="49669" spans="8:8">
      <c r="H49669" t="str">
        <f t="shared" si="483"/>
        <v/>
      </c>
    </row>
    <row r="49670" spans="8:8">
      <c r="H49670" t="str">
        <f t="shared" si="483"/>
        <v/>
      </c>
    </row>
    <row r="49671" spans="8:8">
      <c r="H49671" t="str">
        <f t="shared" si="483"/>
        <v/>
      </c>
    </row>
    <row r="49672" spans="8:8">
      <c r="H49672" t="str">
        <f t="shared" si="483"/>
        <v/>
      </c>
    </row>
    <row r="49673" spans="8:8">
      <c r="H49673" t="str">
        <f t="shared" si="483"/>
        <v/>
      </c>
    </row>
    <row r="49674" spans="8:8">
      <c r="H49674" t="str">
        <f t="shared" si="483"/>
        <v/>
      </c>
    </row>
    <row r="49675" spans="8:8">
      <c r="H49675" t="str">
        <f t="shared" si="483"/>
        <v/>
      </c>
    </row>
    <row r="49676" spans="8:8">
      <c r="H49676" t="str">
        <f t="shared" si="483"/>
        <v/>
      </c>
    </row>
    <row r="49677" spans="8:8">
      <c r="H49677" t="str">
        <f t="shared" si="483"/>
        <v/>
      </c>
    </row>
    <row r="49678" spans="8:8">
      <c r="H49678" t="str">
        <f t="shared" si="483"/>
        <v/>
      </c>
    </row>
    <row r="49679" spans="8:8">
      <c r="H49679" t="str">
        <f t="shared" si="483"/>
        <v/>
      </c>
    </row>
    <row r="49680" spans="8:8">
      <c r="H49680" t="str">
        <f t="shared" si="483"/>
        <v/>
      </c>
    </row>
    <row r="49681" spans="8:8">
      <c r="H49681" t="str">
        <f t="shared" si="483"/>
        <v/>
      </c>
    </row>
    <row r="49682" spans="8:8">
      <c r="H49682" t="str">
        <f t="shared" si="483"/>
        <v/>
      </c>
    </row>
    <row r="49683" spans="8:8">
      <c r="H49683" t="str">
        <f t="shared" si="483"/>
        <v/>
      </c>
    </row>
    <row r="49684" spans="8:8">
      <c r="H49684" t="str">
        <f t="shared" si="483"/>
        <v/>
      </c>
    </row>
    <row r="49685" spans="8:8">
      <c r="H49685" t="str">
        <f t="shared" si="483"/>
        <v/>
      </c>
    </row>
    <row r="49686" spans="8:8">
      <c r="H49686" t="str">
        <f t="shared" si="483"/>
        <v/>
      </c>
    </row>
    <row r="49687" spans="8:8">
      <c r="H49687" t="str">
        <f t="shared" si="483"/>
        <v/>
      </c>
    </row>
    <row r="49688" spans="8:8">
      <c r="H49688" t="str">
        <f t="shared" si="483"/>
        <v/>
      </c>
    </row>
    <row r="49689" spans="8:8">
      <c r="H49689" t="str">
        <f t="shared" si="483"/>
        <v/>
      </c>
    </row>
    <row r="49690" spans="8:8">
      <c r="H49690" t="str">
        <f t="shared" si="483"/>
        <v/>
      </c>
    </row>
    <row r="49691" spans="8:8">
      <c r="H49691" t="str">
        <f t="shared" si="483"/>
        <v/>
      </c>
    </row>
    <row r="49692" spans="8:8">
      <c r="H49692" t="str">
        <f t="shared" si="483"/>
        <v/>
      </c>
    </row>
    <row r="49693" spans="8:8">
      <c r="H49693" t="str">
        <f t="shared" si="483"/>
        <v/>
      </c>
    </row>
    <row r="49694" spans="8:8">
      <c r="H49694" t="str">
        <f t="shared" si="483"/>
        <v/>
      </c>
    </row>
    <row r="49695" spans="8:8">
      <c r="H49695" t="str">
        <f t="shared" si="483"/>
        <v/>
      </c>
    </row>
    <row r="49696" spans="8:8">
      <c r="H49696" t="str">
        <f t="shared" si="483"/>
        <v/>
      </c>
    </row>
    <row r="49697" spans="8:8">
      <c r="H49697" t="str">
        <f t="shared" si="483"/>
        <v/>
      </c>
    </row>
    <row r="49698" spans="8:8">
      <c r="H49698" t="str">
        <f t="shared" ref="H49698:H49761" si="484">_xlfn.TEXTJOIN(", ", TRUE, G49698:G49698)</f>
        <v/>
      </c>
    </row>
    <row r="49699" spans="8:8">
      <c r="H49699" t="str">
        <f t="shared" si="484"/>
        <v/>
      </c>
    </row>
    <row r="49700" spans="8:8">
      <c r="H49700" t="str">
        <f t="shared" si="484"/>
        <v/>
      </c>
    </row>
    <row r="49701" spans="8:8">
      <c r="H49701" t="str">
        <f t="shared" si="484"/>
        <v/>
      </c>
    </row>
    <row r="49702" spans="8:8">
      <c r="H49702" t="str">
        <f t="shared" si="484"/>
        <v/>
      </c>
    </row>
    <row r="49703" spans="8:8">
      <c r="H49703" t="str">
        <f t="shared" si="484"/>
        <v/>
      </c>
    </row>
    <row r="49704" spans="8:8">
      <c r="H49704" t="str">
        <f t="shared" si="484"/>
        <v/>
      </c>
    </row>
    <row r="49705" spans="8:8">
      <c r="H49705" t="str">
        <f t="shared" si="484"/>
        <v/>
      </c>
    </row>
    <row r="49706" spans="8:8">
      <c r="H49706" t="str">
        <f t="shared" si="484"/>
        <v/>
      </c>
    </row>
    <row r="49707" spans="8:8">
      <c r="H49707" t="str">
        <f t="shared" si="484"/>
        <v/>
      </c>
    </row>
    <row r="49708" spans="8:8">
      <c r="H49708" t="str">
        <f t="shared" si="484"/>
        <v/>
      </c>
    </row>
    <row r="49709" spans="8:8">
      <c r="H49709" t="str">
        <f t="shared" si="484"/>
        <v/>
      </c>
    </row>
    <row r="49710" spans="8:8">
      <c r="H49710" t="str">
        <f t="shared" si="484"/>
        <v/>
      </c>
    </row>
    <row r="49711" spans="8:8">
      <c r="H49711" t="str">
        <f t="shared" si="484"/>
        <v/>
      </c>
    </row>
    <row r="49712" spans="8:8">
      <c r="H49712" t="str">
        <f t="shared" si="484"/>
        <v/>
      </c>
    </row>
    <row r="49713" spans="8:8">
      <c r="H49713" t="str">
        <f t="shared" si="484"/>
        <v/>
      </c>
    </row>
    <row r="49714" spans="8:8">
      <c r="H49714" t="str">
        <f t="shared" si="484"/>
        <v/>
      </c>
    </row>
    <row r="49715" spans="8:8">
      <c r="H49715" t="str">
        <f t="shared" si="484"/>
        <v/>
      </c>
    </row>
    <row r="49716" spans="8:8">
      <c r="H49716" t="str">
        <f t="shared" si="484"/>
        <v/>
      </c>
    </row>
    <row r="49717" spans="8:8">
      <c r="H49717" t="str">
        <f t="shared" si="484"/>
        <v/>
      </c>
    </row>
    <row r="49718" spans="8:8">
      <c r="H49718" t="str">
        <f t="shared" si="484"/>
        <v/>
      </c>
    </row>
    <row r="49719" spans="8:8">
      <c r="H49719" t="str">
        <f t="shared" si="484"/>
        <v/>
      </c>
    </row>
    <row r="49720" spans="8:8">
      <c r="H49720" t="str">
        <f t="shared" si="484"/>
        <v/>
      </c>
    </row>
    <row r="49721" spans="8:8">
      <c r="H49721" t="str">
        <f t="shared" si="484"/>
        <v/>
      </c>
    </row>
    <row r="49722" spans="8:8">
      <c r="H49722" t="str">
        <f t="shared" si="484"/>
        <v/>
      </c>
    </row>
    <row r="49723" spans="8:8">
      <c r="H49723" t="str">
        <f t="shared" si="484"/>
        <v/>
      </c>
    </row>
    <row r="49724" spans="8:8">
      <c r="H49724" t="str">
        <f t="shared" si="484"/>
        <v/>
      </c>
    </row>
    <row r="49725" spans="8:8">
      <c r="H49725" t="str">
        <f t="shared" si="484"/>
        <v/>
      </c>
    </row>
    <row r="49726" spans="8:8">
      <c r="H49726" t="str">
        <f t="shared" si="484"/>
        <v/>
      </c>
    </row>
    <row r="49727" spans="8:8">
      <c r="H49727" t="str">
        <f t="shared" si="484"/>
        <v/>
      </c>
    </row>
    <row r="49728" spans="8:8">
      <c r="H49728" t="str">
        <f t="shared" si="484"/>
        <v/>
      </c>
    </row>
    <row r="49729" spans="8:8">
      <c r="H49729" t="str">
        <f t="shared" si="484"/>
        <v/>
      </c>
    </row>
    <row r="49730" spans="8:8">
      <c r="H49730" t="str">
        <f t="shared" si="484"/>
        <v/>
      </c>
    </row>
    <row r="49731" spans="8:8">
      <c r="H49731" t="str">
        <f t="shared" si="484"/>
        <v/>
      </c>
    </row>
    <row r="49732" spans="8:8">
      <c r="H49732" t="str">
        <f t="shared" si="484"/>
        <v/>
      </c>
    </row>
    <row r="49733" spans="8:8">
      <c r="H49733" t="str">
        <f t="shared" si="484"/>
        <v/>
      </c>
    </row>
    <row r="49734" spans="8:8">
      <c r="H49734" t="str">
        <f t="shared" si="484"/>
        <v/>
      </c>
    </row>
    <row r="49735" spans="8:8">
      <c r="H49735" t="str">
        <f t="shared" si="484"/>
        <v/>
      </c>
    </row>
    <row r="49736" spans="8:8">
      <c r="H49736" t="str">
        <f t="shared" si="484"/>
        <v/>
      </c>
    </row>
    <row r="49737" spans="8:8">
      <c r="H49737" t="str">
        <f t="shared" si="484"/>
        <v/>
      </c>
    </row>
    <row r="49738" spans="8:8">
      <c r="H49738" t="str">
        <f t="shared" si="484"/>
        <v/>
      </c>
    </row>
    <row r="49739" spans="8:8">
      <c r="H49739" t="str">
        <f t="shared" si="484"/>
        <v/>
      </c>
    </row>
    <row r="49740" spans="8:8">
      <c r="H49740" t="str">
        <f t="shared" si="484"/>
        <v/>
      </c>
    </row>
    <row r="49741" spans="8:8">
      <c r="H49741" t="str">
        <f t="shared" si="484"/>
        <v/>
      </c>
    </row>
    <row r="49742" spans="8:8">
      <c r="H49742" t="str">
        <f t="shared" si="484"/>
        <v/>
      </c>
    </row>
    <row r="49743" spans="8:8">
      <c r="H49743" t="str">
        <f t="shared" si="484"/>
        <v/>
      </c>
    </row>
    <row r="49744" spans="8:8">
      <c r="H49744" t="str">
        <f t="shared" si="484"/>
        <v/>
      </c>
    </row>
    <row r="49745" spans="8:8">
      <c r="H49745" t="str">
        <f t="shared" si="484"/>
        <v/>
      </c>
    </row>
    <row r="49746" spans="8:8">
      <c r="H49746" t="str">
        <f t="shared" si="484"/>
        <v/>
      </c>
    </row>
    <row r="49747" spans="8:8">
      <c r="H49747" t="str">
        <f t="shared" si="484"/>
        <v/>
      </c>
    </row>
    <row r="49748" spans="8:8">
      <c r="H49748" t="str">
        <f t="shared" si="484"/>
        <v/>
      </c>
    </row>
    <row r="49749" spans="8:8">
      <c r="H49749" t="str">
        <f t="shared" si="484"/>
        <v/>
      </c>
    </row>
    <row r="49750" spans="8:8">
      <c r="H49750" t="str">
        <f t="shared" si="484"/>
        <v/>
      </c>
    </row>
    <row r="49751" spans="8:8">
      <c r="H49751" t="str">
        <f t="shared" si="484"/>
        <v/>
      </c>
    </row>
    <row r="49752" spans="8:8">
      <c r="H49752" t="str">
        <f t="shared" si="484"/>
        <v/>
      </c>
    </row>
    <row r="49753" spans="8:8">
      <c r="H49753" t="str">
        <f t="shared" si="484"/>
        <v/>
      </c>
    </row>
    <row r="49754" spans="8:8">
      <c r="H49754" t="str">
        <f t="shared" si="484"/>
        <v/>
      </c>
    </row>
    <row r="49755" spans="8:8">
      <c r="H49755" t="str">
        <f t="shared" si="484"/>
        <v/>
      </c>
    </row>
    <row r="49756" spans="8:8">
      <c r="H49756" t="str">
        <f t="shared" si="484"/>
        <v/>
      </c>
    </row>
    <row r="49757" spans="8:8">
      <c r="H49757" t="str">
        <f t="shared" si="484"/>
        <v/>
      </c>
    </row>
    <row r="49758" spans="8:8">
      <c r="H49758" t="str">
        <f t="shared" si="484"/>
        <v/>
      </c>
    </row>
    <row r="49759" spans="8:8">
      <c r="H49759" t="str">
        <f t="shared" si="484"/>
        <v/>
      </c>
    </row>
    <row r="49760" spans="8:8">
      <c r="H49760" t="str">
        <f t="shared" si="484"/>
        <v/>
      </c>
    </row>
    <row r="49761" spans="8:8">
      <c r="H49761" t="str">
        <f t="shared" si="484"/>
        <v/>
      </c>
    </row>
    <row r="49762" spans="8:8">
      <c r="H49762" t="str">
        <f t="shared" ref="H49762:H49825" si="485">_xlfn.TEXTJOIN(", ", TRUE, G49762:G49762)</f>
        <v/>
      </c>
    </row>
    <row r="49763" spans="8:8">
      <c r="H49763" t="str">
        <f t="shared" si="485"/>
        <v/>
      </c>
    </row>
    <row r="49764" spans="8:8">
      <c r="H49764" t="str">
        <f t="shared" si="485"/>
        <v/>
      </c>
    </row>
    <row r="49765" spans="8:8">
      <c r="H49765" t="str">
        <f t="shared" si="485"/>
        <v/>
      </c>
    </row>
    <row r="49766" spans="8:8">
      <c r="H49766" t="str">
        <f t="shared" si="485"/>
        <v/>
      </c>
    </row>
    <row r="49767" spans="8:8">
      <c r="H49767" t="str">
        <f t="shared" si="485"/>
        <v/>
      </c>
    </row>
    <row r="49768" spans="8:8">
      <c r="H49768" t="str">
        <f t="shared" si="485"/>
        <v/>
      </c>
    </row>
    <row r="49769" spans="8:8">
      <c r="H49769" t="str">
        <f t="shared" si="485"/>
        <v/>
      </c>
    </row>
    <row r="49770" spans="8:8">
      <c r="H49770" t="str">
        <f t="shared" si="485"/>
        <v/>
      </c>
    </row>
    <row r="49771" spans="8:8">
      <c r="H49771" t="str">
        <f t="shared" si="485"/>
        <v/>
      </c>
    </row>
    <row r="49772" spans="8:8">
      <c r="H49772" t="str">
        <f t="shared" si="485"/>
        <v/>
      </c>
    </row>
    <row r="49773" spans="8:8">
      <c r="H49773" t="str">
        <f t="shared" si="485"/>
        <v/>
      </c>
    </row>
    <row r="49774" spans="8:8">
      <c r="H49774" t="str">
        <f t="shared" si="485"/>
        <v/>
      </c>
    </row>
    <row r="49775" spans="8:8">
      <c r="H49775" t="str">
        <f t="shared" si="485"/>
        <v/>
      </c>
    </row>
    <row r="49776" spans="8:8">
      <c r="H49776" t="str">
        <f t="shared" si="485"/>
        <v/>
      </c>
    </row>
    <row r="49777" spans="8:8">
      <c r="H49777" t="str">
        <f t="shared" si="485"/>
        <v/>
      </c>
    </row>
    <row r="49778" spans="8:8">
      <c r="H49778" t="str">
        <f t="shared" si="485"/>
        <v/>
      </c>
    </row>
    <row r="49779" spans="8:8">
      <c r="H49779" t="str">
        <f t="shared" si="485"/>
        <v/>
      </c>
    </row>
    <row r="49780" spans="8:8">
      <c r="H49780" t="str">
        <f t="shared" si="485"/>
        <v/>
      </c>
    </row>
    <row r="49781" spans="8:8">
      <c r="H49781" t="str">
        <f t="shared" si="485"/>
        <v/>
      </c>
    </row>
    <row r="49782" spans="8:8">
      <c r="H49782" t="str">
        <f t="shared" si="485"/>
        <v/>
      </c>
    </row>
    <row r="49783" spans="8:8">
      <c r="H49783" t="str">
        <f t="shared" si="485"/>
        <v/>
      </c>
    </row>
    <row r="49784" spans="8:8">
      <c r="H49784" t="str">
        <f t="shared" si="485"/>
        <v/>
      </c>
    </row>
    <row r="49785" spans="8:8">
      <c r="H49785" t="str">
        <f t="shared" si="485"/>
        <v/>
      </c>
    </row>
    <row r="49786" spans="8:8">
      <c r="H49786" t="str">
        <f t="shared" si="485"/>
        <v/>
      </c>
    </row>
    <row r="49787" spans="8:8">
      <c r="H49787" t="str">
        <f t="shared" si="485"/>
        <v/>
      </c>
    </row>
    <row r="49788" spans="8:8">
      <c r="H49788" t="str">
        <f t="shared" si="485"/>
        <v/>
      </c>
    </row>
    <row r="49789" spans="8:8">
      <c r="H49789" t="str">
        <f t="shared" si="485"/>
        <v/>
      </c>
    </row>
    <row r="49790" spans="8:8">
      <c r="H49790" t="str">
        <f t="shared" si="485"/>
        <v/>
      </c>
    </row>
    <row r="49791" spans="8:8">
      <c r="H49791" t="str">
        <f t="shared" si="485"/>
        <v/>
      </c>
    </row>
    <row r="49792" spans="8:8">
      <c r="H49792" t="str">
        <f t="shared" si="485"/>
        <v/>
      </c>
    </row>
    <row r="49793" spans="8:8">
      <c r="H49793" t="str">
        <f t="shared" si="485"/>
        <v/>
      </c>
    </row>
    <row r="49794" spans="8:8">
      <c r="H49794" t="str">
        <f t="shared" si="485"/>
        <v/>
      </c>
    </row>
    <row r="49795" spans="8:8">
      <c r="H49795" t="str">
        <f t="shared" si="485"/>
        <v/>
      </c>
    </row>
    <row r="49796" spans="8:8">
      <c r="H49796" t="str">
        <f t="shared" si="485"/>
        <v/>
      </c>
    </row>
    <row r="49797" spans="8:8">
      <c r="H49797" t="str">
        <f t="shared" si="485"/>
        <v/>
      </c>
    </row>
    <row r="49798" spans="8:8">
      <c r="H49798" t="str">
        <f t="shared" si="485"/>
        <v/>
      </c>
    </row>
    <row r="49799" spans="8:8">
      <c r="H49799" t="str">
        <f t="shared" si="485"/>
        <v/>
      </c>
    </row>
    <row r="49800" spans="8:8">
      <c r="H49800" t="str">
        <f t="shared" si="485"/>
        <v/>
      </c>
    </row>
    <row r="49801" spans="8:8">
      <c r="H49801" t="str">
        <f t="shared" si="485"/>
        <v/>
      </c>
    </row>
    <row r="49802" spans="8:8">
      <c r="H49802" t="str">
        <f t="shared" si="485"/>
        <v/>
      </c>
    </row>
    <row r="49803" spans="8:8">
      <c r="H49803" t="str">
        <f t="shared" si="485"/>
        <v/>
      </c>
    </row>
    <row r="49804" spans="8:8">
      <c r="H49804" t="str">
        <f t="shared" si="485"/>
        <v/>
      </c>
    </row>
    <row r="49805" spans="8:8">
      <c r="H49805" t="str">
        <f t="shared" si="485"/>
        <v/>
      </c>
    </row>
    <row r="49806" spans="8:8">
      <c r="H49806" t="str">
        <f t="shared" si="485"/>
        <v/>
      </c>
    </row>
    <row r="49807" spans="8:8">
      <c r="H49807" t="str">
        <f t="shared" si="485"/>
        <v/>
      </c>
    </row>
    <row r="49808" spans="8:8">
      <c r="H49808" t="str">
        <f t="shared" si="485"/>
        <v/>
      </c>
    </row>
    <row r="49809" spans="8:8">
      <c r="H49809" t="str">
        <f t="shared" si="485"/>
        <v/>
      </c>
    </row>
    <row r="49810" spans="8:8">
      <c r="H49810" t="str">
        <f t="shared" si="485"/>
        <v/>
      </c>
    </row>
    <row r="49811" spans="8:8">
      <c r="H49811" t="str">
        <f t="shared" si="485"/>
        <v/>
      </c>
    </row>
    <row r="49812" spans="8:8">
      <c r="H49812" t="str">
        <f t="shared" si="485"/>
        <v/>
      </c>
    </row>
    <row r="49813" spans="8:8">
      <c r="H49813" t="str">
        <f t="shared" si="485"/>
        <v/>
      </c>
    </row>
    <row r="49814" spans="8:8">
      <c r="H49814" t="str">
        <f t="shared" si="485"/>
        <v/>
      </c>
    </row>
    <row r="49815" spans="8:8">
      <c r="H49815" t="str">
        <f t="shared" si="485"/>
        <v/>
      </c>
    </row>
    <row r="49816" spans="8:8">
      <c r="H49816" t="str">
        <f t="shared" si="485"/>
        <v/>
      </c>
    </row>
    <row r="49817" spans="8:8">
      <c r="H49817" t="str">
        <f t="shared" si="485"/>
        <v/>
      </c>
    </row>
    <row r="49818" spans="8:8">
      <c r="H49818" t="str">
        <f t="shared" si="485"/>
        <v/>
      </c>
    </row>
    <row r="49819" spans="8:8">
      <c r="H49819" t="str">
        <f t="shared" si="485"/>
        <v/>
      </c>
    </row>
    <row r="49820" spans="8:8">
      <c r="H49820" t="str">
        <f t="shared" si="485"/>
        <v/>
      </c>
    </row>
    <row r="49821" spans="8:8">
      <c r="H49821" t="str">
        <f t="shared" si="485"/>
        <v/>
      </c>
    </row>
    <row r="49822" spans="8:8">
      <c r="H49822" t="str">
        <f t="shared" si="485"/>
        <v/>
      </c>
    </row>
    <row r="49823" spans="8:8">
      <c r="H49823" t="str">
        <f t="shared" si="485"/>
        <v/>
      </c>
    </row>
    <row r="49824" spans="8:8">
      <c r="H49824" t="str">
        <f t="shared" si="485"/>
        <v/>
      </c>
    </row>
    <row r="49825" spans="8:8">
      <c r="H49825" t="str">
        <f t="shared" si="485"/>
        <v/>
      </c>
    </row>
    <row r="49826" spans="8:8">
      <c r="H49826" t="str">
        <f t="shared" ref="H49826:H49889" si="486">_xlfn.TEXTJOIN(", ", TRUE, G49826:G49826)</f>
        <v/>
      </c>
    </row>
    <row r="49827" spans="8:8">
      <c r="H49827" t="str">
        <f t="shared" si="486"/>
        <v/>
      </c>
    </row>
    <row r="49828" spans="8:8">
      <c r="H49828" t="str">
        <f t="shared" si="486"/>
        <v/>
      </c>
    </row>
    <row r="49829" spans="8:8">
      <c r="H49829" t="str">
        <f t="shared" si="486"/>
        <v/>
      </c>
    </row>
    <row r="49830" spans="8:8">
      <c r="H49830" t="str">
        <f t="shared" si="486"/>
        <v/>
      </c>
    </row>
    <row r="49831" spans="8:8">
      <c r="H49831" t="str">
        <f t="shared" si="486"/>
        <v/>
      </c>
    </row>
    <row r="49832" spans="8:8">
      <c r="H49832" t="str">
        <f t="shared" si="486"/>
        <v/>
      </c>
    </row>
    <row r="49833" spans="8:8">
      <c r="H49833" t="str">
        <f t="shared" si="486"/>
        <v/>
      </c>
    </row>
    <row r="49834" spans="8:8">
      <c r="H49834" t="str">
        <f t="shared" si="486"/>
        <v/>
      </c>
    </row>
    <row r="49835" spans="8:8">
      <c r="H49835" t="str">
        <f t="shared" si="486"/>
        <v/>
      </c>
    </row>
    <row r="49836" spans="8:8">
      <c r="H49836" t="str">
        <f t="shared" si="486"/>
        <v/>
      </c>
    </row>
    <row r="49837" spans="8:8">
      <c r="H49837" t="str">
        <f t="shared" si="486"/>
        <v/>
      </c>
    </row>
    <row r="49838" spans="8:8">
      <c r="H49838" t="str">
        <f t="shared" si="486"/>
        <v/>
      </c>
    </row>
    <row r="49839" spans="8:8">
      <c r="H49839" t="str">
        <f t="shared" si="486"/>
        <v/>
      </c>
    </row>
    <row r="49840" spans="8:8">
      <c r="H49840" t="str">
        <f t="shared" si="486"/>
        <v/>
      </c>
    </row>
    <row r="49841" spans="8:8">
      <c r="H49841" t="str">
        <f t="shared" si="486"/>
        <v/>
      </c>
    </row>
    <row r="49842" spans="8:8">
      <c r="H49842" t="str">
        <f t="shared" si="486"/>
        <v/>
      </c>
    </row>
    <row r="49843" spans="8:8">
      <c r="H49843" t="str">
        <f t="shared" si="486"/>
        <v/>
      </c>
    </row>
    <row r="49844" spans="8:8">
      <c r="H49844" t="str">
        <f t="shared" si="486"/>
        <v/>
      </c>
    </row>
    <row r="49845" spans="8:8">
      <c r="H49845" t="str">
        <f t="shared" si="486"/>
        <v/>
      </c>
    </row>
    <row r="49846" spans="8:8">
      <c r="H49846" t="str">
        <f t="shared" si="486"/>
        <v/>
      </c>
    </row>
    <row r="49847" spans="8:8">
      <c r="H49847" t="str">
        <f t="shared" si="486"/>
        <v/>
      </c>
    </row>
    <row r="49848" spans="8:8">
      <c r="H49848" t="str">
        <f t="shared" si="486"/>
        <v/>
      </c>
    </row>
    <row r="49849" spans="8:8">
      <c r="H49849" t="str">
        <f t="shared" si="486"/>
        <v/>
      </c>
    </row>
    <row r="49850" spans="8:8">
      <c r="H49850" t="str">
        <f t="shared" si="486"/>
        <v/>
      </c>
    </row>
    <row r="49851" spans="8:8">
      <c r="H49851" t="str">
        <f t="shared" si="486"/>
        <v/>
      </c>
    </row>
    <row r="49852" spans="8:8">
      <c r="H49852" t="str">
        <f t="shared" si="486"/>
        <v/>
      </c>
    </row>
    <row r="49853" spans="8:8">
      <c r="H49853" t="str">
        <f t="shared" si="486"/>
        <v/>
      </c>
    </row>
    <row r="49854" spans="8:8">
      <c r="H49854" t="str">
        <f t="shared" si="486"/>
        <v/>
      </c>
    </row>
    <row r="49855" spans="8:8">
      <c r="H49855" t="str">
        <f t="shared" si="486"/>
        <v/>
      </c>
    </row>
    <row r="49856" spans="8:8">
      <c r="H49856" t="str">
        <f t="shared" si="486"/>
        <v/>
      </c>
    </row>
    <row r="49857" spans="8:8">
      <c r="H49857" t="str">
        <f t="shared" si="486"/>
        <v/>
      </c>
    </row>
    <row r="49858" spans="8:8">
      <c r="H49858" t="str">
        <f t="shared" si="486"/>
        <v/>
      </c>
    </row>
    <row r="49859" spans="8:8">
      <c r="H49859" t="str">
        <f t="shared" si="486"/>
        <v/>
      </c>
    </row>
    <row r="49860" spans="8:8">
      <c r="H49860" t="str">
        <f t="shared" si="486"/>
        <v/>
      </c>
    </row>
    <row r="49861" spans="8:8">
      <c r="H49861" t="str">
        <f t="shared" si="486"/>
        <v/>
      </c>
    </row>
    <row r="49862" spans="8:8">
      <c r="H49862" t="str">
        <f t="shared" si="486"/>
        <v/>
      </c>
    </row>
    <row r="49863" spans="8:8">
      <c r="H49863" t="str">
        <f t="shared" si="486"/>
        <v/>
      </c>
    </row>
    <row r="49864" spans="8:8">
      <c r="H49864" t="str">
        <f t="shared" si="486"/>
        <v/>
      </c>
    </row>
    <row r="49865" spans="8:8">
      <c r="H49865" t="str">
        <f t="shared" si="486"/>
        <v/>
      </c>
    </row>
    <row r="49866" spans="8:8">
      <c r="H49866" t="str">
        <f t="shared" si="486"/>
        <v/>
      </c>
    </row>
    <row r="49867" spans="8:8">
      <c r="H49867" t="str">
        <f t="shared" si="486"/>
        <v/>
      </c>
    </row>
    <row r="49868" spans="8:8">
      <c r="H49868" t="str">
        <f t="shared" si="486"/>
        <v/>
      </c>
    </row>
    <row r="49869" spans="8:8">
      <c r="H49869" t="str">
        <f t="shared" si="486"/>
        <v/>
      </c>
    </row>
    <row r="49870" spans="8:8">
      <c r="H49870" t="str">
        <f t="shared" si="486"/>
        <v/>
      </c>
    </row>
    <row r="49871" spans="8:8">
      <c r="H49871" t="str">
        <f t="shared" si="486"/>
        <v/>
      </c>
    </row>
    <row r="49872" spans="8:8">
      <c r="H49872" t="str">
        <f t="shared" si="486"/>
        <v/>
      </c>
    </row>
    <row r="49873" spans="8:8">
      <c r="H49873" t="str">
        <f t="shared" si="486"/>
        <v/>
      </c>
    </row>
    <row r="49874" spans="8:8">
      <c r="H49874" t="str">
        <f t="shared" si="486"/>
        <v/>
      </c>
    </row>
    <row r="49875" spans="8:8">
      <c r="H49875" t="str">
        <f t="shared" si="486"/>
        <v/>
      </c>
    </row>
    <row r="49876" spans="8:8">
      <c r="H49876" t="str">
        <f t="shared" si="486"/>
        <v/>
      </c>
    </row>
    <row r="49877" spans="8:8">
      <c r="H49877" t="str">
        <f t="shared" si="486"/>
        <v/>
      </c>
    </row>
    <row r="49878" spans="8:8">
      <c r="H49878" t="str">
        <f t="shared" si="486"/>
        <v/>
      </c>
    </row>
    <row r="49879" spans="8:8">
      <c r="H49879" t="str">
        <f t="shared" si="486"/>
        <v/>
      </c>
    </row>
    <row r="49880" spans="8:8">
      <c r="H49880" t="str">
        <f t="shared" si="486"/>
        <v/>
      </c>
    </row>
    <row r="49881" spans="8:8">
      <c r="H49881" t="str">
        <f t="shared" si="486"/>
        <v/>
      </c>
    </row>
    <row r="49882" spans="8:8">
      <c r="H49882" t="str">
        <f t="shared" si="486"/>
        <v/>
      </c>
    </row>
    <row r="49883" spans="8:8">
      <c r="H49883" t="str">
        <f t="shared" si="486"/>
        <v/>
      </c>
    </row>
    <row r="49884" spans="8:8">
      <c r="H49884" t="str">
        <f t="shared" si="486"/>
        <v/>
      </c>
    </row>
    <row r="49885" spans="8:8">
      <c r="H49885" t="str">
        <f t="shared" si="486"/>
        <v/>
      </c>
    </row>
    <row r="49886" spans="8:8">
      <c r="H49886" t="str">
        <f t="shared" si="486"/>
        <v/>
      </c>
    </row>
    <row r="49887" spans="8:8">
      <c r="H49887" t="str">
        <f t="shared" si="486"/>
        <v/>
      </c>
    </row>
    <row r="49888" spans="8:8">
      <c r="H49888" t="str">
        <f t="shared" si="486"/>
        <v/>
      </c>
    </row>
    <row r="49889" spans="8:8">
      <c r="H49889" t="str">
        <f t="shared" si="486"/>
        <v/>
      </c>
    </row>
    <row r="49890" spans="8:8">
      <c r="H49890" t="str">
        <f t="shared" ref="H49890:H49953" si="487">_xlfn.TEXTJOIN(", ", TRUE, G49890:G49890)</f>
        <v/>
      </c>
    </row>
    <row r="49891" spans="8:8">
      <c r="H49891" t="str">
        <f t="shared" si="487"/>
        <v/>
      </c>
    </row>
    <row r="49892" spans="8:8">
      <c r="H49892" t="str">
        <f t="shared" si="487"/>
        <v/>
      </c>
    </row>
    <row r="49893" spans="8:8">
      <c r="H49893" t="str">
        <f t="shared" si="487"/>
        <v/>
      </c>
    </row>
    <row r="49894" spans="8:8">
      <c r="H49894" t="str">
        <f t="shared" si="487"/>
        <v/>
      </c>
    </row>
    <row r="49895" spans="8:8">
      <c r="H49895" t="str">
        <f t="shared" si="487"/>
        <v/>
      </c>
    </row>
    <row r="49896" spans="8:8">
      <c r="H49896" t="str">
        <f t="shared" si="487"/>
        <v/>
      </c>
    </row>
    <row r="49897" spans="8:8">
      <c r="H49897" t="str">
        <f t="shared" si="487"/>
        <v/>
      </c>
    </row>
    <row r="49898" spans="8:8">
      <c r="H49898" t="str">
        <f t="shared" si="487"/>
        <v/>
      </c>
    </row>
    <row r="49899" spans="8:8">
      <c r="H49899" t="str">
        <f t="shared" si="487"/>
        <v/>
      </c>
    </row>
    <row r="49900" spans="8:8">
      <c r="H49900" t="str">
        <f t="shared" si="487"/>
        <v/>
      </c>
    </row>
    <row r="49901" spans="8:8">
      <c r="H49901" t="str">
        <f t="shared" si="487"/>
        <v/>
      </c>
    </row>
    <row r="49902" spans="8:8">
      <c r="H49902" t="str">
        <f t="shared" si="487"/>
        <v/>
      </c>
    </row>
    <row r="49903" spans="8:8">
      <c r="H49903" t="str">
        <f t="shared" si="487"/>
        <v/>
      </c>
    </row>
    <row r="49904" spans="8:8">
      <c r="H49904" t="str">
        <f t="shared" si="487"/>
        <v/>
      </c>
    </row>
    <row r="49905" spans="8:8">
      <c r="H49905" t="str">
        <f t="shared" si="487"/>
        <v/>
      </c>
    </row>
    <row r="49906" spans="8:8">
      <c r="H49906" t="str">
        <f t="shared" si="487"/>
        <v/>
      </c>
    </row>
    <row r="49907" spans="8:8">
      <c r="H49907" t="str">
        <f t="shared" si="487"/>
        <v/>
      </c>
    </row>
    <row r="49908" spans="8:8">
      <c r="H49908" t="str">
        <f t="shared" si="487"/>
        <v/>
      </c>
    </row>
    <row r="49909" spans="8:8">
      <c r="H49909" t="str">
        <f t="shared" si="487"/>
        <v/>
      </c>
    </row>
    <row r="49910" spans="8:8">
      <c r="H49910" t="str">
        <f t="shared" si="487"/>
        <v/>
      </c>
    </row>
    <row r="49911" spans="8:8">
      <c r="H49911" t="str">
        <f t="shared" si="487"/>
        <v/>
      </c>
    </row>
    <row r="49912" spans="8:8">
      <c r="H49912" t="str">
        <f t="shared" si="487"/>
        <v/>
      </c>
    </row>
    <row r="49913" spans="8:8">
      <c r="H49913" t="str">
        <f t="shared" si="487"/>
        <v/>
      </c>
    </row>
    <row r="49914" spans="8:8">
      <c r="H49914" t="str">
        <f t="shared" si="487"/>
        <v/>
      </c>
    </row>
    <row r="49915" spans="8:8">
      <c r="H49915" t="str">
        <f t="shared" si="487"/>
        <v/>
      </c>
    </row>
    <row r="49916" spans="8:8">
      <c r="H49916" t="str">
        <f t="shared" si="487"/>
        <v/>
      </c>
    </row>
    <row r="49917" spans="8:8">
      <c r="H49917" t="str">
        <f t="shared" si="487"/>
        <v/>
      </c>
    </row>
    <row r="49918" spans="8:8">
      <c r="H49918" t="str">
        <f t="shared" si="487"/>
        <v/>
      </c>
    </row>
    <row r="49919" spans="8:8">
      <c r="H49919" t="str">
        <f t="shared" si="487"/>
        <v/>
      </c>
    </row>
    <row r="49920" spans="8:8">
      <c r="H49920" t="str">
        <f t="shared" si="487"/>
        <v/>
      </c>
    </row>
    <row r="49921" spans="8:8">
      <c r="H49921" t="str">
        <f t="shared" si="487"/>
        <v/>
      </c>
    </row>
    <row r="49922" spans="8:8">
      <c r="H49922" t="str">
        <f t="shared" si="487"/>
        <v/>
      </c>
    </row>
    <row r="49923" spans="8:8">
      <c r="H49923" t="str">
        <f t="shared" si="487"/>
        <v/>
      </c>
    </row>
    <row r="49924" spans="8:8">
      <c r="H49924" t="str">
        <f t="shared" si="487"/>
        <v/>
      </c>
    </row>
    <row r="49925" spans="8:8">
      <c r="H49925" t="str">
        <f t="shared" si="487"/>
        <v/>
      </c>
    </row>
    <row r="49926" spans="8:8">
      <c r="H49926" t="str">
        <f t="shared" si="487"/>
        <v/>
      </c>
    </row>
    <row r="49927" spans="8:8">
      <c r="H49927" t="str">
        <f t="shared" si="487"/>
        <v/>
      </c>
    </row>
    <row r="49928" spans="8:8">
      <c r="H49928" t="str">
        <f t="shared" si="487"/>
        <v/>
      </c>
    </row>
    <row r="49929" spans="8:8">
      <c r="H49929" t="str">
        <f t="shared" si="487"/>
        <v/>
      </c>
    </row>
    <row r="49930" spans="8:8">
      <c r="H49930" t="str">
        <f t="shared" si="487"/>
        <v/>
      </c>
    </row>
    <row r="49931" spans="8:8">
      <c r="H49931" t="str">
        <f t="shared" si="487"/>
        <v/>
      </c>
    </row>
    <row r="49932" spans="8:8">
      <c r="H49932" t="str">
        <f t="shared" si="487"/>
        <v/>
      </c>
    </row>
    <row r="49933" spans="8:8">
      <c r="H49933" t="str">
        <f t="shared" si="487"/>
        <v/>
      </c>
    </row>
    <row r="49934" spans="8:8">
      <c r="H49934" t="str">
        <f t="shared" si="487"/>
        <v/>
      </c>
    </row>
    <row r="49935" spans="8:8">
      <c r="H49935" t="str">
        <f t="shared" si="487"/>
        <v/>
      </c>
    </row>
    <row r="49936" spans="8:8">
      <c r="H49936" t="str">
        <f t="shared" si="487"/>
        <v/>
      </c>
    </row>
    <row r="49937" spans="8:8">
      <c r="H49937" t="str">
        <f t="shared" si="487"/>
        <v/>
      </c>
    </row>
    <row r="49938" spans="8:8">
      <c r="H49938" t="str">
        <f t="shared" si="487"/>
        <v/>
      </c>
    </row>
    <row r="49939" spans="8:8">
      <c r="H49939" t="str">
        <f t="shared" si="487"/>
        <v/>
      </c>
    </row>
    <row r="49940" spans="8:8">
      <c r="H49940" t="str">
        <f t="shared" si="487"/>
        <v/>
      </c>
    </row>
    <row r="49941" spans="8:8">
      <c r="H49941" t="str">
        <f t="shared" si="487"/>
        <v/>
      </c>
    </row>
    <row r="49942" spans="8:8">
      <c r="H49942" t="str">
        <f t="shared" si="487"/>
        <v/>
      </c>
    </row>
    <row r="49943" spans="8:8">
      <c r="H49943" t="str">
        <f t="shared" si="487"/>
        <v/>
      </c>
    </row>
    <row r="49944" spans="8:8">
      <c r="H49944" t="str">
        <f t="shared" si="487"/>
        <v/>
      </c>
    </row>
    <row r="49945" spans="8:8">
      <c r="H49945" t="str">
        <f t="shared" si="487"/>
        <v/>
      </c>
    </row>
    <row r="49946" spans="8:8">
      <c r="H49946" t="str">
        <f t="shared" si="487"/>
        <v/>
      </c>
    </row>
    <row r="49947" spans="8:8">
      <c r="H49947" t="str">
        <f t="shared" si="487"/>
        <v/>
      </c>
    </row>
    <row r="49948" spans="8:8">
      <c r="H49948" t="str">
        <f t="shared" si="487"/>
        <v/>
      </c>
    </row>
    <row r="49949" spans="8:8">
      <c r="H49949" t="str">
        <f t="shared" si="487"/>
        <v/>
      </c>
    </row>
    <row r="49950" spans="8:8">
      <c r="H49950" t="str">
        <f t="shared" si="487"/>
        <v/>
      </c>
    </row>
    <row r="49951" spans="8:8">
      <c r="H49951" t="str">
        <f t="shared" si="487"/>
        <v/>
      </c>
    </row>
    <row r="49952" spans="8:8">
      <c r="H49952" t="str">
        <f t="shared" si="487"/>
        <v/>
      </c>
    </row>
    <row r="49953" spans="8:8">
      <c r="H49953" t="str">
        <f t="shared" si="487"/>
        <v/>
      </c>
    </row>
    <row r="49954" spans="8:8">
      <c r="H49954" t="str">
        <f t="shared" ref="H49954:H50017" si="488">_xlfn.TEXTJOIN(", ", TRUE, G49954:G49954)</f>
        <v/>
      </c>
    </row>
    <row r="49955" spans="8:8">
      <c r="H49955" t="str">
        <f t="shared" si="488"/>
        <v/>
      </c>
    </row>
    <row r="49956" spans="8:8">
      <c r="H49956" t="str">
        <f t="shared" si="488"/>
        <v/>
      </c>
    </row>
    <row r="49957" spans="8:8">
      <c r="H49957" t="str">
        <f t="shared" si="488"/>
        <v/>
      </c>
    </row>
    <row r="49958" spans="8:8">
      <c r="H49958" t="str">
        <f t="shared" si="488"/>
        <v/>
      </c>
    </row>
    <row r="49959" spans="8:8">
      <c r="H49959" t="str">
        <f t="shared" si="488"/>
        <v/>
      </c>
    </row>
    <row r="49960" spans="8:8">
      <c r="H49960" t="str">
        <f t="shared" si="488"/>
        <v/>
      </c>
    </row>
    <row r="49961" spans="8:8">
      <c r="H49961" t="str">
        <f t="shared" si="488"/>
        <v/>
      </c>
    </row>
    <row r="49962" spans="8:8">
      <c r="H49962" t="str">
        <f t="shared" si="488"/>
        <v/>
      </c>
    </row>
    <row r="49963" spans="8:8">
      <c r="H49963" t="str">
        <f t="shared" si="488"/>
        <v/>
      </c>
    </row>
    <row r="49964" spans="8:8">
      <c r="H49964" t="str">
        <f t="shared" si="488"/>
        <v/>
      </c>
    </row>
    <row r="49965" spans="8:8">
      <c r="H49965" t="str">
        <f t="shared" si="488"/>
        <v/>
      </c>
    </row>
    <row r="49966" spans="8:8">
      <c r="H49966" t="str">
        <f t="shared" si="488"/>
        <v/>
      </c>
    </row>
    <row r="49967" spans="8:8">
      <c r="H49967" t="str">
        <f t="shared" si="488"/>
        <v/>
      </c>
    </row>
    <row r="49968" spans="8:8">
      <c r="H49968" t="str">
        <f t="shared" si="488"/>
        <v/>
      </c>
    </row>
    <row r="49969" spans="8:8">
      <c r="H49969" t="str">
        <f t="shared" si="488"/>
        <v/>
      </c>
    </row>
    <row r="49970" spans="8:8">
      <c r="H49970" t="str">
        <f t="shared" si="488"/>
        <v/>
      </c>
    </row>
    <row r="49971" spans="8:8">
      <c r="H49971" t="str">
        <f t="shared" si="488"/>
        <v/>
      </c>
    </row>
    <row r="49972" spans="8:8">
      <c r="H49972" t="str">
        <f t="shared" si="488"/>
        <v/>
      </c>
    </row>
    <row r="49973" spans="8:8">
      <c r="H49973" t="str">
        <f t="shared" si="488"/>
        <v/>
      </c>
    </row>
    <row r="49974" spans="8:8">
      <c r="H49974" t="str">
        <f t="shared" si="488"/>
        <v/>
      </c>
    </row>
    <row r="49975" spans="8:8">
      <c r="H49975" t="str">
        <f t="shared" si="488"/>
        <v/>
      </c>
    </row>
    <row r="49976" spans="8:8">
      <c r="H49976" t="str">
        <f t="shared" si="488"/>
        <v/>
      </c>
    </row>
    <row r="49977" spans="8:8">
      <c r="H49977" t="str">
        <f t="shared" si="488"/>
        <v/>
      </c>
    </row>
    <row r="49978" spans="8:8">
      <c r="H49978" t="str">
        <f t="shared" si="488"/>
        <v/>
      </c>
    </row>
    <row r="49979" spans="8:8">
      <c r="H49979" t="str">
        <f t="shared" si="488"/>
        <v/>
      </c>
    </row>
    <row r="49980" spans="8:8">
      <c r="H49980" t="str">
        <f t="shared" si="488"/>
        <v/>
      </c>
    </row>
    <row r="49981" spans="8:8">
      <c r="H49981" t="str">
        <f t="shared" si="488"/>
        <v/>
      </c>
    </row>
    <row r="49982" spans="8:8">
      <c r="H49982" t="str">
        <f t="shared" si="488"/>
        <v/>
      </c>
    </row>
    <row r="49983" spans="8:8">
      <c r="H49983" t="str">
        <f t="shared" si="488"/>
        <v/>
      </c>
    </row>
    <row r="49984" spans="8:8">
      <c r="H49984" t="str">
        <f t="shared" si="488"/>
        <v/>
      </c>
    </row>
    <row r="49985" spans="8:8">
      <c r="H49985" t="str">
        <f t="shared" si="488"/>
        <v/>
      </c>
    </row>
    <row r="49986" spans="8:8">
      <c r="H49986" t="str">
        <f t="shared" si="488"/>
        <v/>
      </c>
    </row>
    <row r="49987" spans="8:8">
      <c r="H49987" t="str">
        <f t="shared" si="488"/>
        <v/>
      </c>
    </row>
    <row r="49988" spans="8:8">
      <c r="H49988" t="str">
        <f t="shared" si="488"/>
        <v/>
      </c>
    </row>
    <row r="49989" spans="8:8">
      <c r="H49989" t="str">
        <f t="shared" si="488"/>
        <v/>
      </c>
    </row>
    <row r="49990" spans="8:8">
      <c r="H49990" t="str">
        <f t="shared" si="488"/>
        <v/>
      </c>
    </row>
    <row r="49991" spans="8:8">
      <c r="H49991" t="str">
        <f t="shared" si="488"/>
        <v/>
      </c>
    </row>
    <row r="49992" spans="8:8">
      <c r="H49992" t="str">
        <f t="shared" si="488"/>
        <v/>
      </c>
    </row>
    <row r="49993" spans="8:8">
      <c r="H49993" t="str">
        <f t="shared" si="488"/>
        <v/>
      </c>
    </row>
    <row r="49994" spans="8:8">
      <c r="H49994" t="str">
        <f t="shared" si="488"/>
        <v/>
      </c>
    </row>
    <row r="49995" spans="8:8">
      <c r="H49995" t="str">
        <f t="shared" si="488"/>
        <v/>
      </c>
    </row>
    <row r="49996" spans="8:8">
      <c r="H49996" t="str">
        <f t="shared" si="488"/>
        <v/>
      </c>
    </row>
    <row r="49997" spans="8:8">
      <c r="H49997" t="str">
        <f t="shared" si="488"/>
        <v/>
      </c>
    </row>
    <row r="49998" spans="8:8">
      <c r="H49998" t="str">
        <f t="shared" si="488"/>
        <v/>
      </c>
    </row>
    <row r="49999" spans="8:8">
      <c r="H49999" t="str">
        <f t="shared" si="488"/>
        <v/>
      </c>
    </row>
    <row r="50000" spans="8:8">
      <c r="H50000" t="str">
        <f t="shared" si="488"/>
        <v/>
      </c>
    </row>
    <row r="50001" spans="8:8">
      <c r="H50001" t="str">
        <f t="shared" si="488"/>
        <v/>
      </c>
    </row>
    <row r="50002" spans="8:8">
      <c r="H50002" t="str">
        <f t="shared" si="488"/>
        <v/>
      </c>
    </row>
    <row r="50003" spans="8:8">
      <c r="H50003" t="str">
        <f t="shared" si="488"/>
        <v/>
      </c>
    </row>
    <row r="50004" spans="8:8">
      <c r="H50004" t="str">
        <f t="shared" si="488"/>
        <v/>
      </c>
    </row>
    <row r="50005" spans="8:8">
      <c r="H50005" t="str">
        <f t="shared" si="488"/>
        <v/>
      </c>
    </row>
    <row r="50006" spans="8:8">
      <c r="H50006" t="str">
        <f t="shared" si="488"/>
        <v/>
      </c>
    </row>
    <row r="50007" spans="8:8">
      <c r="H50007" t="str">
        <f t="shared" si="488"/>
        <v/>
      </c>
    </row>
    <row r="50008" spans="8:8">
      <c r="H50008" t="str">
        <f t="shared" si="488"/>
        <v/>
      </c>
    </row>
    <row r="50009" spans="8:8">
      <c r="H50009" t="str">
        <f t="shared" si="488"/>
        <v/>
      </c>
    </row>
    <row r="50010" spans="8:8">
      <c r="H50010" t="str">
        <f t="shared" si="488"/>
        <v/>
      </c>
    </row>
    <row r="50011" spans="8:8">
      <c r="H50011" t="str">
        <f t="shared" si="488"/>
        <v/>
      </c>
    </row>
    <row r="50012" spans="8:8">
      <c r="H50012" t="str">
        <f t="shared" si="488"/>
        <v/>
      </c>
    </row>
    <row r="50013" spans="8:8">
      <c r="H50013" t="str">
        <f t="shared" si="488"/>
        <v/>
      </c>
    </row>
    <row r="50014" spans="8:8">
      <c r="H50014" t="str">
        <f t="shared" si="488"/>
        <v/>
      </c>
    </row>
    <row r="50015" spans="8:8">
      <c r="H50015" t="str">
        <f t="shared" si="488"/>
        <v/>
      </c>
    </row>
    <row r="50016" spans="8:8">
      <c r="H50016" t="str">
        <f t="shared" si="488"/>
        <v/>
      </c>
    </row>
    <row r="50017" spans="8:8">
      <c r="H50017" t="str">
        <f t="shared" si="488"/>
        <v/>
      </c>
    </row>
    <row r="50018" spans="8:8">
      <c r="H50018" t="str">
        <f t="shared" ref="H50018:H50081" si="489">_xlfn.TEXTJOIN(", ", TRUE, G50018:G50018)</f>
        <v/>
      </c>
    </row>
    <row r="50019" spans="8:8">
      <c r="H50019" t="str">
        <f t="shared" si="489"/>
        <v/>
      </c>
    </row>
    <row r="50020" spans="8:8">
      <c r="H50020" t="str">
        <f t="shared" si="489"/>
        <v/>
      </c>
    </row>
    <row r="50021" spans="8:8">
      <c r="H50021" t="str">
        <f t="shared" si="489"/>
        <v/>
      </c>
    </row>
    <row r="50022" spans="8:8">
      <c r="H50022" t="str">
        <f t="shared" si="489"/>
        <v/>
      </c>
    </row>
    <row r="50023" spans="8:8">
      <c r="H50023" t="str">
        <f t="shared" si="489"/>
        <v/>
      </c>
    </row>
    <row r="50024" spans="8:8">
      <c r="H50024" t="str">
        <f t="shared" si="489"/>
        <v/>
      </c>
    </row>
    <row r="50025" spans="8:8">
      <c r="H50025" t="str">
        <f t="shared" si="489"/>
        <v/>
      </c>
    </row>
    <row r="50026" spans="8:8">
      <c r="H50026" t="str">
        <f t="shared" si="489"/>
        <v/>
      </c>
    </row>
    <row r="50027" spans="8:8">
      <c r="H50027" t="str">
        <f t="shared" si="489"/>
        <v/>
      </c>
    </row>
    <row r="50028" spans="8:8">
      <c r="H50028" t="str">
        <f t="shared" si="489"/>
        <v/>
      </c>
    </row>
    <row r="50029" spans="8:8">
      <c r="H50029" t="str">
        <f t="shared" si="489"/>
        <v/>
      </c>
    </row>
    <row r="50030" spans="8:8">
      <c r="H50030" t="str">
        <f t="shared" si="489"/>
        <v/>
      </c>
    </row>
    <row r="50031" spans="8:8">
      <c r="H50031" t="str">
        <f t="shared" si="489"/>
        <v/>
      </c>
    </row>
    <row r="50032" spans="8:8">
      <c r="H50032" t="str">
        <f t="shared" si="489"/>
        <v/>
      </c>
    </row>
    <row r="50033" spans="8:8">
      <c r="H50033" t="str">
        <f t="shared" si="489"/>
        <v/>
      </c>
    </row>
    <row r="50034" spans="8:8">
      <c r="H50034" t="str">
        <f t="shared" si="489"/>
        <v/>
      </c>
    </row>
    <row r="50035" spans="8:8">
      <c r="H50035" t="str">
        <f t="shared" si="489"/>
        <v/>
      </c>
    </row>
    <row r="50036" spans="8:8">
      <c r="H50036" t="str">
        <f t="shared" si="489"/>
        <v/>
      </c>
    </row>
    <row r="50037" spans="8:8">
      <c r="H50037" t="str">
        <f t="shared" si="489"/>
        <v/>
      </c>
    </row>
    <row r="50038" spans="8:8">
      <c r="H50038" t="str">
        <f t="shared" si="489"/>
        <v/>
      </c>
    </row>
    <row r="50039" spans="8:8">
      <c r="H50039" t="str">
        <f t="shared" si="489"/>
        <v/>
      </c>
    </row>
    <row r="50040" spans="8:8">
      <c r="H50040" t="str">
        <f t="shared" si="489"/>
        <v/>
      </c>
    </row>
    <row r="50041" spans="8:8">
      <c r="H50041" t="str">
        <f t="shared" si="489"/>
        <v/>
      </c>
    </row>
    <row r="50042" spans="8:8">
      <c r="H50042" t="str">
        <f t="shared" si="489"/>
        <v/>
      </c>
    </row>
    <row r="50043" spans="8:8">
      <c r="H50043" t="str">
        <f t="shared" si="489"/>
        <v/>
      </c>
    </row>
    <row r="50044" spans="8:8">
      <c r="H50044" t="str">
        <f t="shared" si="489"/>
        <v/>
      </c>
    </row>
    <row r="50045" spans="8:8">
      <c r="H50045" t="str">
        <f t="shared" si="489"/>
        <v/>
      </c>
    </row>
    <row r="50046" spans="8:8">
      <c r="H50046" t="str">
        <f t="shared" si="489"/>
        <v/>
      </c>
    </row>
    <row r="50047" spans="8:8">
      <c r="H50047" t="str">
        <f t="shared" si="489"/>
        <v/>
      </c>
    </row>
    <row r="50048" spans="8:8">
      <c r="H50048" t="str">
        <f t="shared" si="489"/>
        <v/>
      </c>
    </row>
    <row r="50049" spans="8:8">
      <c r="H50049" t="str">
        <f t="shared" si="489"/>
        <v/>
      </c>
    </row>
    <row r="50050" spans="8:8">
      <c r="H50050" t="str">
        <f t="shared" si="489"/>
        <v/>
      </c>
    </row>
    <row r="50051" spans="8:8">
      <c r="H50051" t="str">
        <f t="shared" si="489"/>
        <v/>
      </c>
    </row>
    <row r="50052" spans="8:8">
      <c r="H50052" t="str">
        <f t="shared" si="489"/>
        <v/>
      </c>
    </row>
    <row r="50053" spans="8:8">
      <c r="H50053" t="str">
        <f t="shared" si="489"/>
        <v/>
      </c>
    </row>
    <row r="50054" spans="8:8">
      <c r="H50054" t="str">
        <f t="shared" si="489"/>
        <v/>
      </c>
    </row>
    <row r="50055" spans="8:8">
      <c r="H50055" t="str">
        <f t="shared" si="489"/>
        <v/>
      </c>
    </row>
    <row r="50056" spans="8:8">
      <c r="H50056" t="str">
        <f t="shared" si="489"/>
        <v/>
      </c>
    </row>
    <row r="50057" spans="8:8">
      <c r="H50057" t="str">
        <f t="shared" si="489"/>
        <v/>
      </c>
    </row>
    <row r="50058" spans="8:8">
      <c r="H50058" t="str">
        <f t="shared" si="489"/>
        <v/>
      </c>
    </row>
    <row r="50059" spans="8:8">
      <c r="H50059" t="str">
        <f t="shared" si="489"/>
        <v/>
      </c>
    </row>
    <row r="50060" spans="8:8">
      <c r="H50060" t="str">
        <f t="shared" si="489"/>
        <v/>
      </c>
    </row>
    <row r="50061" spans="8:8">
      <c r="H50061" t="str">
        <f t="shared" si="489"/>
        <v/>
      </c>
    </row>
    <row r="50062" spans="8:8">
      <c r="H50062" t="str">
        <f t="shared" si="489"/>
        <v/>
      </c>
    </row>
    <row r="50063" spans="8:8">
      <c r="H50063" t="str">
        <f t="shared" si="489"/>
        <v/>
      </c>
    </row>
    <row r="50064" spans="8:8">
      <c r="H50064" t="str">
        <f t="shared" si="489"/>
        <v/>
      </c>
    </row>
    <row r="50065" spans="8:8">
      <c r="H50065" t="str">
        <f t="shared" si="489"/>
        <v/>
      </c>
    </row>
    <row r="50066" spans="8:8">
      <c r="H50066" t="str">
        <f t="shared" si="489"/>
        <v/>
      </c>
    </row>
    <row r="50067" spans="8:8">
      <c r="H50067" t="str">
        <f t="shared" si="489"/>
        <v/>
      </c>
    </row>
    <row r="50068" spans="8:8">
      <c r="H50068" t="str">
        <f t="shared" si="489"/>
        <v/>
      </c>
    </row>
    <row r="50069" spans="8:8">
      <c r="H50069" t="str">
        <f t="shared" si="489"/>
        <v/>
      </c>
    </row>
    <row r="50070" spans="8:8">
      <c r="H50070" t="str">
        <f t="shared" si="489"/>
        <v/>
      </c>
    </row>
    <row r="50071" spans="8:8">
      <c r="H50071" t="str">
        <f t="shared" si="489"/>
        <v/>
      </c>
    </row>
    <row r="50072" spans="8:8">
      <c r="H50072" t="str">
        <f t="shared" si="489"/>
        <v/>
      </c>
    </row>
    <row r="50073" spans="8:8">
      <c r="H50073" t="str">
        <f t="shared" si="489"/>
        <v/>
      </c>
    </row>
    <row r="50074" spans="8:8">
      <c r="H50074" t="str">
        <f t="shared" si="489"/>
        <v/>
      </c>
    </row>
    <row r="50075" spans="8:8">
      <c r="H50075" t="str">
        <f t="shared" si="489"/>
        <v/>
      </c>
    </row>
    <row r="50076" spans="8:8">
      <c r="H50076" t="str">
        <f t="shared" si="489"/>
        <v/>
      </c>
    </row>
    <row r="50077" spans="8:8">
      <c r="H50077" t="str">
        <f t="shared" si="489"/>
        <v/>
      </c>
    </row>
    <row r="50078" spans="8:8">
      <c r="H50078" t="str">
        <f t="shared" si="489"/>
        <v/>
      </c>
    </row>
    <row r="50079" spans="8:8">
      <c r="H50079" t="str">
        <f t="shared" si="489"/>
        <v/>
      </c>
    </row>
    <row r="50080" spans="8:8">
      <c r="H50080" t="str">
        <f t="shared" si="489"/>
        <v/>
      </c>
    </row>
    <row r="50081" spans="8:8">
      <c r="H50081" t="str">
        <f t="shared" si="489"/>
        <v/>
      </c>
    </row>
    <row r="50082" spans="8:8">
      <c r="H50082" t="str">
        <f t="shared" ref="H50082:H50145" si="490">_xlfn.TEXTJOIN(", ", TRUE, G50082:G50082)</f>
        <v/>
      </c>
    </row>
    <row r="50083" spans="8:8">
      <c r="H50083" t="str">
        <f t="shared" si="490"/>
        <v/>
      </c>
    </row>
    <row r="50084" spans="8:8">
      <c r="H50084" t="str">
        <f t="shared" si="490"/>
        <v/>
      </c>
    </row>
    <row r="50085" spans="8:8">
      <c r="H50085" t="str">
        <f t="shared" si="490"/>
        <v/>
      </c>
    </row>
    <row r="50086" spans="8:8">
      <c r="H50086" t="str">
        <f t="shared" si="490"/>
        <v/>
      </c>
    </row>
    <row r="50087" spans="8:8">
      <c r="H50087" t="str">
        <f t="shared" si="490"/>
        <v/>
      </c>
    </row>
    <row r="50088" spans="8:8">
      <c r="H50088" t="str">
        <f t="shared" si="490"/>
        <v/>
      </c>
    </row>
    <row r="50089" spans="8:8">
      <c r="H50089" t="str">
        <f t="shared" si="490"/>
        <v/>
      </c>
    </row>
    <row r="50090" spans="8:8">
      <c r="H50090" t="str">
        <f t="shared" si="490"/>
        <v/>
      </c>
    </row>
    <row r="50091" spans="8:8">
      <c r="H50091" t="str">
        <f t="shared" si="490"/>
        <v/>
      </c>
    </row>
    <row r="50092" spans="8:8">
      <c r="H50092" t="str">
        <f t="shared" si="490"/>
        <v/>
      </c>
    </row>
    <row r="50093" spans="8:8">
      <c r="H50093" t="str">
        <f t="shared" si="490"/>
        <v/>
      </c>
    </row>
    <row r="50094" spans="8:8">
      <c r="H50094" t="str">
        <f t="shared" si="490"/>
        <v/>
      </c>
    </row>
    <row r="50095" spans="8:8">
      <c r="H50095" t="str">
        <f t="shared" si="490"/>
        <v/>
      </c>
    </row>
    <row r="50096" spans="8:8">
      <c r="H50096" t="str">
        <f t="shared" si="490"/>
        <v/>
      </c>
    </row>
    <row r="50097" spans="8:8">
      <c r="H50097" t="str">
        <f t="shared" si="490"/>
        <v/>
      </c>
    </row>
    <row r="50098" spans="8:8">
      <c r="H50098" t="str">
        <f t="shared" si="490"/>
        <v/>
      </c>
    </row>
    <row r="50099" spans="8:8">
      <c r="H50099" t="str">
        <f t="shared" si="490"/>
        <v/>
      </c>
    </row>
    <row r="50100" spans="8:8">
      <c r="H50100" t="str">
        <f t="shared" si="490"/>
        <v/>
      </c>
    </row>
    <row r="50101" spans="8:8">
      <c r="H50101" t="str">
        <f t="shared" si="490"/>
        <v/>
      </c>
    </row>
    <row r="50102" spans="8:8">
      <c r="H50102" t="str">
        <f t="shared" si="490"/>
        <v/>
      </c>
    </row>
    <row r="50103" spans="8:8">
      <c r="H50103" t="str">
        <f t="shared" si="490"/>
        <v/>
      </c>
    </row>
    <row r="50104" spans="8:8">
      <c r="H50104" t="str">
        <f t="shared" si="490"/>
        <v/>
      </c>
    </row>
    <row r="50105" spans="8:8">
      <c r="H50105" t="str">
        <f t="shared" si="490"/>
        <v/>
      </c>
    </row>
    <row r="50106" spans="8:8">
      <c r="H50106" t="str">
        <f t="shared" si="490"/>
        <v/>
      </c>
    </row>
    <row r="50107" spans="8:8">
      <c r="H50107" t="str">
        <f t="shared" si="490"/>
        <v/>
      </c>
    </row>
    <row r="50108" spans="8:8">
      <c r="H50108" t="str">
        <f t="shared" si="490"/>
        <v/>
      </c>
    </row>
    <row r="50109" spans="8:8">
      <c r="H50109" t="str">
        <f t="shared" si="490"/>
        <v/>
      </c>
    </row>
    <row r="50110" spans="8:8">
      <c r="H50110" t="str">
        <f t="shared" si="490"/>
        <v/>
      </c>
    </row>
    <row r="50111" spans="8:8">
      <c r="H50111" t="str">
        <f t="shared" si="490"/>
        <v/>
      </c>
    </row>
    <row r="50112" spans="8:8">
      <c r="H50112" t="str">
        <f t="shared" si="490"/>
        <v/>
      </c>
    </row>
    <row r="50113" spans="8:8">
      <c r="H50113" t="str">
        <f t="shared" si="490"/>
        <v/>
      </c>
    </row>
    <row r="50114" spans="8:8">
      <c r="H50114" t="str">
        <f t="shared" si="490"/>
        <v/>
      </c>
    </row>
    <row r="50115" spans="8:8">
      <c r="H50115" t="str">
        <f t="shared" si="490"/>
        <v/>
      </c>
    </row>
    <row r="50116" spans="8:8">
      <c r="H50116" t="str">
        <f t="shared" si="490"/>
        <v/>
      </c>
    </row>
    <row r="50117" spans="8:8">
      <c r="H50117" t="str">
        <f t="shared" si="490"/>
        <v/>
      </c>
    </row>
    <row r="50118" spans="8:8">
      <c r="H50118" t="str">
        <f t="shared" si="490"/>
        <v/>
      </c>
    </row>
    <row r="50119" spans="8:8">
      <c r="H50119" t="str">
        <f t="shared" si="490"/>
        <v/>
      </c>
    </row>
    <row r="50120" spans="8:8">
      <c r="H50120" t="str">
        <f t="shared" si="490"/>
        <v/>
      </c>
    </row>
    <row r="50121" spans="8:8">
      <c r="H50121" t="str">
        <f t="shared" si="490"/>
        <v/>
      </c>
    </row>
    <row r="50122" spans="8:8">
      <c r="H50122" t="str">
        <f t="shared" si="490"/>
        <v/>
      </c>
    </row>
    <row r="50123" spans="8:8">
      <c r="H50123" t="str">
        <f t="shared" si="490"/>
        <v/>
      </c>
    </row>
    <row r="50124" spans="8:8">
      <c r="H50124" t="str">
        <f t="shared" si="490"/>
        <v/>
      </c>
    </row>
    <row r="50125" spans="8:8">
      <c r="H50125" t="str">
        <f t="shared" si="490"/>
        <v/>
      </c>
    </row>
    <row r="50126" spans="8:8">
      <c r="H50126" t="str">
        <f t="shared" si="490"/>
        <v/>
      </c>
    </row>
    <row r="50127" spans="8:8">
      <c r="H50127" t="str">
        <f t="shared" si="490"/>
        <v/>
      </c>
    </row>
    <row r="50128" spans="8:8">
      <c r="H50128" t="str">
        <f t="shared" si="490"/>
        <v/>
      </c>
    </row>
    <row r="50129" spans="8:8">
      <c r="H50129" t="str">
        <f t="shared" si="490"/>
        <v/>
      </c>
    </row>
    <row r="50130" spans="8:8">
      <c r="H50130" t="str">
        <f t="shared" si="490"/>
        <v/>
      </c>
    </row>
    <row r="50131" spans="8:8">
      <c r="H50131" t="str">
        <f t="shared" si="490"/>
        <v/>
      </c>
    </row>
    <row r="50132" spans="8:8">
      <c r="H50132" t="str">
        <f t="shared" si="490"/>
        <v/>
      </c>
    </row>
    <row r="50133" spans="8:8">
      <c r="H50133" t="str">
        <f t="shared" si="490"/>
        <v/>
      </c>
    </row>
    <row r="50134" spans="8:8">
      <c r="H50134" t="str">
        <f t="shared" si="490"/>
        <v/>
      </c>
    </row>
    <row r="50135" spans="8:8">
      <c r="H50135" t="str">
        <f t="shared" si="490"/>
        <v/>
      </c>
    </row>
    <row r="50136" spans="8:8">
      <c r="H50136" t="str">
        <f t="shared" si="490"/>
        <v/>
      </c>
    </row>
    <row r="50137" spans="8:8">
      <c r="H50137" t="str">
        <f t="shared" si="490"/>
        <v/>
      </c>
    </row>
    <row r="50138" spans="8:8">
      <c r="H50138" t="str">
        <f t="shared" si="490"/>
        <v/>
      </c>
    </row>
    <row r="50139" spans="8:8">
      <c r="H50139" t="str">
        <f t="shared" si="490"/>
        <v/>
      </c>
    </row>
    <row r="50140" spans="8:8">
      <c r="H50140" t="str">
        <f t="shared" si="490"/>
        <v/>
      </c>
    </row>
    <row r="50141" spans="8:8">
      <c r="H50141" t="str">
        <f t="shared" si="490"/>
        <v/>
      </c>
    </row>
    <row r="50142" spans="8:8">
      <c r="H50142" t="str">
        <f t="shared" si="490"/>
        <v/>
      </c>
    </row>
    <row r="50143" spans="8:8">
      <c r="H50143" t="str">
        <f t="shared" si="490"/>
        <v/>
      </c>
    </row>
    <row r="50144" spans="8:8">
      <c r="H50144" t="str">
        <f t="shared" si="490"/>
        <v/>
      </c>
    </row>
    <row r="50145" spans="8:8">
      <c r="H50145" t="str">
        <f t="shared" si="490"/>
        <v/>
      </c>
    </row>
    <row r="50146" spans="8:8">
      <c r="H50146" t="str">
        <f t="shared" ref="H50146:H50209" si="491">_xlfn.TEXTJOIN(", ", TRUE, G50146:G50146)</f>
        <v/>
      </c>
    </row>
    <row r="50147" spans="8:8">
      <c r="H50147" t="str">
        <f t="shared" si="491"/>
        <v/>
      </c>
    </row>
    <row r="50148" spans="8:8">
      <c r="H50148" t="str">
        <f t="shared" si="491"/>
        <v/>
      </c>
    </row>
    <row r="50149" spans="8:8">
      <c r="H50149" t="str">
        <f t="shared" si="491"/>
        <v/>
      </c>
    </row>
    <row r="50150" spans="8:8">
      <c r="H50150" t="str">
        <f t="shared" si="491"/>
        <v/>
      </c>
    </row>
    <row r="50151" spans="8:8">
      <c r="H50151" t="str">
        <f t="shared" si="491"/>
        <v/>
      </c>
    </row>
    <row r="50152" spans="8:8">
      <c r="H50152" t="str">
        <f t="shared" si="491"/>
        <v/>
      </c>
    </row>
    <row r="50153" spans="8:8">
      <c r="H50153" t="str">
        <f t="shared" si="491"/>
        <v/>
      </c>
    </row>
    <row r="50154" spans="8:8">
      <c r="H50154" t="str">
        <f t="shared" si="491"/>
        <v/>
      </c>
    </row>
    <row r="50155" spans="8:8">
      <c r="H50155" t="str">
        <f t="shared" si="491"/>
        <v/>
      </c>
    </row>
    <row r="50156" spans="8:8">
      <c r="H50156" t="str">
        <f t="shared" si="491"/>
        <v/>
      </c>
    </row>
    <row r="50157" spans="8:8">
      <c r="H50157" t="str">
        <f t="shared" si="491"/>
        <v/>
      </c>
    </row>
    <row r="50158" spans="8:8">
      <c r="H50158" t="str">
        <f t="shared" si="491"/>
        <v/>
      </c>
    </row>
    <row r="50159" spans="8:8">
      <c r="H50159" t="str">
        <f t="shared" si="491"/>
        <v/>
      </c>
    </row>
    <row r="50160" spans="8:8">
      <c r="H50160" t="str">
        <f t="shared" si="491"/>
        <v/>
      </c>
    </row>
    <row r="50161" spans="8:8">
      <c r="H50161" t="str">
        <f t="shared" si="491"/>
        <v/>
      </c>
    </row>
    <row r="50162" spans="8:8">
      <c r="H50162" t="str">
        <f t="shared" si="491"/>
        <v/>
      </c>
    </row>
    <row r="50163" spans="8:8">
      <c r="H50163" t="str">
        <f t="shared" si="491"/>
        <v/>
      </c>
    </row>
    <row r="50164" spans="8:8">
      <c r="H50164" t="str">
        <f t="shared" si="491"/>
        <v/>
      </c>
    </row>
    <row r="50165" spans="8:8">
      <c r="H50165" t="str">
        <f t="shared" si="491"/>
        <v/>
      </c>
    </row>
    <row r="50166" spans="8:8">
      <c r="H50166" t="str">
        <f t="shared" si="491"/>
        <v/>
      </c>
    </row>
    <row r="50167" spans="8:8">
      <c r="H50167" t="str">
        <f t="shared" si="491"/>
        <v/>
      </c>
    </row>
    <row r="50168" spans="8:8">
      <c r="H50168" t="str">
        <f t="shared" si="491"/>
        <v/>
      </c>
    </row>
    <row r="50169" spans="8:8">
      <c r="H50169" t="str">
        <f t="shared" si="491"/>
        <v/>
      </c>
    </row>
    <row r="50170" spans="8:8">
      <c r="H50170" t="str">
        <f t="shared" si="491"/>
        <v/>
      </c>
    </row>
    <row r="50171" spans="8:8">
      <c r="H50171" t="str">
        <f t="shared" si="491"/>
        <v/>
      </c>
    </row>
    <row r="50172" spans="8:8">
      <c r="H50172" t="str">
        <f t="shared" si="491"/>
        <v/>
      </c>
    </row>
    <row r="50173" spans="8:8">
      <c r="H50173" t="str">
        <f t="shared" si="491"/>
        <v/>
      </c>
    </row>
    <row r="50174" spans="8:8">
      <c r="H50174" t="str">
        <f t="shared" si="491"/>
        <v/>
      </c>
    </row>
    <row r="50175" spans="8:8">
      <c r="H50175" t="str">
        <f t="shared" si="491"/>
        <v/>
      </c>
    </row>
    <row r="50176" spans="8:8">
      <c r="H50176" t="str">
        <f t="shared" si="491"/>
        <v/>
      </c>
    </row>
    <row r="50177" spans="8:8">
      <c r="H50177" t="str">
        <f t="shared" si="491"/>
        <v/>
      </c>
    </row>
    <row r="50178" spans="8:8">
      <c r="H50178" t="str">
        <f t="shared" si="491"/>
        <v/>
      </c>
    </row>
    <row r="50179" spans="8:8">
      <c r="H50179" t="str">
        <f t="shared" si="491"/>
        <v/>
      </c>
    </row>
    <row r="50180" spans="8:8">
      <c r="H50180" t="str">
        <f t="shared" si="491"/>
        <v/>
      </c>
    </row>
    <row r="50181" spans="8:8">
      <c r="H50181" t="str">
        <f t="shared" si="491"/>
        <v/>
      </c>
    </row>
    <row r="50182" spans="8:8">
      <c r="H50182" t="str">
        <f t="shared" si="491"/>
        <v/>
      </c>
    </row>
    <row r="50183" spans="8:8">
      <c r="H50183" t="str">
        <f t="shared" si="491"/>
        <v/>
      </c>
    </row>
    <row r="50184" spans="8:8">
      <c r="H50184" t="str">
        <f t="shared" si="491"/>
        <v/>
      </c>
    </row>
    <row r="50185" spans="8:8">
      <c r="H50185" t="str">
        <f t="shared" si="491"/>
        <v/>
      </c>
    </row>
    <row r="50186" spans="8:8">
      <c r="H50186" t="str">
        <f t="shared" si="491"/>
        <v/>
      </c>
    </row>
    <row r="50187" spans="8:8">
      <c r="H50187" t="str">
        <f t="shared" si="491"/>
        <v/>
      </c>
    </row>
    <row r="50188" spans="8:8">
      <c r="H50188" t="str">
        <f t="shared" si="491"/>
        <v/>
      </c>
    </row>
    <row r="50189" spans="8:8">
      <c r="H50189" t="str">
        <f t="shared" si="491"/>
        <v/>
      </c>
    </row>
    <row r="50190" spans="8:8">
      <c r="H50190" t="str">
        <f t="shared" si="491"/>
        <v/>
      </c>
    </row>
    <row r="50191" spans="8:8">
      <c r="H50191" t="str">
        <f t="shared" si="491"/>
        <v/>
      </c>
    </row>
    <row r="50192" spans="8:8">
      <c r="H50192" t="str">
        <f t="shared" si="491"/>
        <v/>
      </c>
    </row>
    <row r="50193" spans="8:8">
      <c r="H50193" t="str">
        <f t="shared" si="491"/>
        <v/>
      </c>
    </row>
    <row r="50194" spans="8:8">
      <c r="H50194" t="str">
        <f t="shared" si="491"/>
        <v/>
      </c>
    </row>
    <row r="50195" spans="8:8">
      <c r="H50195" t="str">
        <f t="shared" si="491"/>
        <v/>
      </c>
    </row>
    <row r="50196" spans="8:8">
      <c r="H50196" t="str">
        <f t="shared" si="491"/>
        <v/>
      </c>
    </row>
    <row r="50197" spans="8:8">
      <c r="H50197" t="str">
        <f t="shared" si="491"/>
        <v/>
      </c>
    </row>
    <row r="50198" spans="8:8">
      <c r="H50198" t="str">
        <f t="shared" si="491"/>
        <v/>
      </c>
    </row>
    <row r="50199" spans="8:8">
      <c r="H50199" t="str">
        <f t="shared" si="491"/>
        <v/>
      </c>
    </row>
    <row r="50200" spans="8:8">
      <c r="H50200" t="str">
        <f t="shared" si="491"/>
        <v/>
      </c>
    </row>
    <row r="50201" spans="8:8">
      <c r="H50201" t="str">
        <f t="shared" si="491"/>
        <v/>
      </c>
    </row>
    <row r="50202" spans="8:8">
      <c r="H50202" t="str">
        <f t="shared" si="491"/>
        <v/>
      </c>
    </row>
    <row r="50203" spans="8:8">
      <c r="H50203" t="str">
        <f t="shared" si="491"/>
        <v/>
      </c>
    </row>
    <row r="50204" spans="8:8">
      <c r="H50204" t="str">
        <f t="shared" si="491"/>
        <v/>
      </c>
    </row>
    <row r="50205" spans="8:8">
      <c r="H50205" t="str">
        <f t="shared" si="491"/>
        <v/>
      </c>
    </row>
    <row r="50206" spans="8:8">
      <c r="H50206" t="str">
        <f t="shared" si="491"/>
        <v/>
      </c>
    </row>
    <row r="50207" spans="8:8">
      <c r="H50207" t="str">
        <f t="shared" si="491"/>
        <v/>
      </c>
    </row>
    <row r="50208" spans="8:8">
      <c r="H50208" t="str">
        <f t="shared" si="491"/>
        <v/>
      </c>
    </row>
    <row r="50209" spans="8:8">
      <c r="H50209" t="str">
        <f t="shared" si="491"/>
        <v/>
      </c>
    </row>
    <row r="50210" spans="8:8">
      <c r="H50210" t="str">
        <f t="shared" ref="H50210:H50273" si="492">_xlfn.TEXTJOIN(", ", TRUE, G50210:G50210)</f>
        <v/>
      </c>
    </row>
    <row r="50211" spans="8:8">
      <c r="H50211" t="str">
        <f t="shared" si="492"/>
        <v/>
      </c>
    </row>
    <row r="50212" spans="8:8">
      <c r="H50212" t="str">
        <f t="shared" si="492"/>
        <v/>
      </c>
    </row>
    <row r="50213" spans="8:8">
      <c r="H50213" t="str">
        <f t="shared" si="492"/>
        <v/>
      </c>
    </row>
    <row r="50214" spans="8:8">
      <c r="H50214" t="str">
        <f t="shared" si="492"/>
        <v/>
      </c>
    </row>
    <row r="50215" spans="8:8">
      <c r="H50215" t="str">
        <f t="shared" si="492"/>
        <v/>
      </c>
    </row>
    <row r="50216" spans="8:8">
      <c r="H50216" t="str">
        <f t="shared" si="492"/>
        <v/>
      </c>
    </row>
    <row r="50217" spans="8:8">
      <c r="H50217" t="str">
        <f t="shared" si="492"/>
        <v/>
      </c>
    </row>
    <row r="50218" spans="8:8">
      <c r="H50218" t="str">
        <f t="shared" si="492"/>
        <v/>
      </c>
    </row>
    <row r="50219" spans="8:8">
      <c r="H50219" t="str">
        <f t="shared" si="492"/>
        <v/>
      </c>
    </row>
    <row r="50220" spans="8:8">
      <c r="H50220" t="str">
        <f t="shared" si="492"/>
        <v/>
      </c>
    </row>
    <row r="50221" spans="8:8">
      <c r="H50221" t="str">
        <f t="shared" si="492"/>
        <v/>
      </c>
    </row>
    <row r="50222" spans="8:8">
      <c r="H50222" t="str">
        <f t="shared" si="492"/>
        <v/>
      </c>
    </row>
    <row r="50223" spans="8:8">
      <c r="H50223" t="str">
        <f t="shared" si="492"/>
        <v/>
      </c>
    </row>
    <row r="50224" spans="8:8">
      <c r="H50224" t="str">
        <f t="shared" si="492"/>
        <v/>
      </c>
    </row>
    <row r="50225" spans="8:8">
      <c r="H50225" t="str">
        <f t="shared" si="492"/>
        <v/>
      </c>
    </row>
    <row r="50226" spans="8:8">
      <c r="H50226" t="str">
        <f t="shared" si="492"/>
        <v/>
      </c>
    </row>
    <row r="50227" spans="8:8">
      <c r="H50227" t="str">
        <f t="shared" si="492"/>
        <v/>
      </c>
    </row>
    <row r="50228" spans="8:8">
      <c r="H50228" t="str">
        <f t="shared" si="492"/>
        <v/>
      </c>
    </row>
    <row r="50229" spans="8:8">
      <c r="H50229" t="str">
        <f t="shared" si="492"/>
        <v/>
      </c>
    </row>
    <row r="50230" spans="8:8">
      <c r="H50230" t="str">
        <f t="shared" si="492"/>
        <v/>
      </c>
    </row>
    <row r="50231" spans="8:8">
      <c r="H50231" t="str">
        <f t="shared" si="492"/>
        <v/>
      </c>
    </row>
    <row r="50232" spans="8:8">
      <c r="H50232" t="str">
        <f t="shared" si="492"/>
        <v/>
      </c>
    </row>
    <row r="50233" spans="8:8">
      <c r="H50233" t="str">
        <f t="shared" si="492"/>
        <v/>
      </c>
    </row>
    <row r="50234" spans="8:8">
      <c r="H50234" t="str">
        <f t="shared" si="492"/>
        <v/>
      </c>
    </row>
    <row r="50235" spans="8:8">
      <c r="H50235" t="str">
        <f t="shared" si="492"/>
        <v/>
      </c>
    </row>
    <row r="50236" spans="8:8">
      <c r="H50236" t="str">
        <f t="shared" si="492"/>
        <v/>
      </c>
    </row>
    <row r="50237" spans="8:8">
      <c r="H50237" t="str">
        <f t="shared" si="492"/>
        <v/>
      </c>
    </row>
    <row r="50238" spans="8:8">
      <c r="H50238" t="str">
        <f t="shared" si="492"/>
        <v/>
      </c>
    </row>
    <row r="50239" spans="8:8">
      <c r="H50239" t="str">
        <f t="shared" si="492"/>
        <v/>
      </c>
    </row>
    <row r="50240" spans="8:8">
      <c r="H50240" t="str">
        <f t="shared" si="492"/>
        <v/>
      </c>
    </row>
    <row r="50241" spans="8:8">
      <c r="H50241" t="str">
        <f t="shared" si="492"/>
        <v/>
      </c>
    </row>
    <row r="50242" spans="8:8">
      <c r="H50242" t="str">
        <f t="shared" si="492"/>
        <v/>
      </c>
    </row>
    <row r="50243" spans="8:8">
      <c r="H50243" t="str">
        <f t="shared" si="492"/>
        <v/>
      </c>
    </row>
    <row r="50244" spans="8:8">
      <c r="H50244" t="str">
        <f t="shared" si="492"/>
        <v/>
      </c>
    </row>
    <row r="50245" spans="8:8">
      <c r="H50245" t="str">
        <f t="shared" si="492"/>
        <v/>
      </c>
    </row>
    <row r="50246" spans="8:8">
      <c r="H50246" t="str">
        <f t="shared" si="492"/>
        <v/>
      </c>
    </row>
    <row r="50247" spans="8:8">
      <c r="H50247" t="str">
        <f t="shared" si="492"/>
        <v/>
      </c>
    </row>
    <row r="50248" spans="8:8">
      <c r="H50248" t="str">
        <f t="shared" si="492"/>
        <v/>
      </c>
    </row>
    <row r="50249" spans="8:8">
      <c r="H50249" t="str">
        <f t="shared" si="492"/>
        <v/>
      </c>
    </row>
    <row r="50250" spans="8:8">
      <c r="H50250" t="str">
        <f t="shared" si="492"/>
        <v/>
      </c>
    </row>
    <row r="50251" spans="8:8">
      <c r="H50251" t="str">
        <f t="shared" si="492"/>
        <v/>
      </c>
    </row>
    <row r="50252" spans="8:8">
      <c r="H50252" t="str">
        <f t="shared" si="492"/>
        <v/>
      </c>
    </row>
    <row r="50253" spans="8:8">
      <c r="H50253" t="str">
        <f t="shared" si="492"/>
        <v/>
      </c>
    </row>
    <row r="50254" spans="8:8">
      <c r="H50254" t="str">
        <f t="shared" si="492"/>
        <v/>
      </c>
    </row>
    <row r="50255" spans="8:8">
      <c r="H50255" t="str">
        <f t="shared" si="492"/>
        <v/>
      </c>
    </row>
    <row r="50256" spans="8:8">
      <c r="H50256" t="str">
        <f t="shared" si="492"/>
        <v/>
      </c>
    </row>
    <row r="50257" spans="8:8">
      <c r="H50257" t="str">
        <f t="shared" si="492"/>
        <v/>
      </c>
    </row>
    <row r="50258" spans="8:8">
      <c r="H50258" t="str">
        <f t="shared" si="492"/>
        <v/>
      </c>
    </row>
    <row r="50259" spans="8:8">
      <c r="H50259" t="str">
        <f t="shared" si="492"/>
        <v/>
      </c>
    </row>
    <row r="50260" spans="8:8">
      <c r="H50260" t="str">
        <f t="shared" si="492"/>
        <v/>
      </c>
    </row>
    <row r="50261" spans="8:8">
      <c r="H50261" t="str">
        <f t="shared" si="492"/>
        <v/>
      </c>
    </row>
    <row r="50262" spans="8:8">
      <c r="H50262" t="str">
        <f t="shared" si="492"/>
        <v/>
      </c>
    </row>
    <row r="50263" spans="8:8">
      <c r="H50263" t="str">
        <f t="shared" si="492"/>
        <v/>
      </c>
    </row>
    <row r="50264" spans="8:8">
      <c r="H50264" t="str">
        <f t="shared" si="492"/>
        <v/>
      </c>
    </row>
    <row r="50265" spans="8:8">
      <c r="H50265" t="str">
        <f t="shared" si="492"/>
        <v/>
      </c>
    </row>
    <row r="50266" spans="8:8">
      <c r="H50266" t="str">
        <f t="shared" si="492"/>
        <v/>
      </c>
    </row>
    <row r="50267" spans="8:8">
      <c r="H50267" t="str">
        <f t="shared" si="492"/>
        <v/>
      </c>
    </row>
    <row r="50268" spans="8:8">
      <c r="H50268" t="str">
        <f t="shared" si="492"/>
        <v/>
      </c>
    </row>
    <row r="50269" spans="8:8">
      <c r="H50269" t="str">
        <f t="shared" si="492"/>
        <v/>
      </c>
    </row>
    <row r="50270" spans="8:8">
      <c r="H50270" t="str">
        <f t="shared" si="492"/>
        <v/>
      </c>
    </row>
    <row r="50271" spans="8:8">
      <c r="H50271" t="str">
        <f t="shared" si="492"/>
        <v/>
      </c>
    </row>
    <row r="50272" spans="8:8">
      <c r="H50272" t="str">
        <f t="shared" si="492"/>
        <v/>
      </c>
    </row>
    <row r="50273" spans="8:8">
      <c r="H50273" t="str">
        <f t="shared" si="492"/>
        <v/>
      </c>
    </row>
    <row r="50274" spans="8:8">
      <c r="H50274" t="str">
        <f t="shared" ref="H50274:H50337" si="493">_xlfn.TEXTJOIN(", ", TRUE, G50274:G50274)</f>
        <v/>
      </c>
    </row>
    <row r="50275" spans="8:8">
      <c r="H50275" t="str">
        <f t="shared" si="493"/>
        <v/>
      </c>
    </row>
    <row r="50276" spans="8:8">
      <c r="H50276" t="str">
        <f t="shared" si="493"/>
        <v/>
      </c>
    </row>
    <row r="50277" spans="8:8">
      <c r="H50277" t="str">
        <f t="shared" si="493"/>
        <v/>
      </c>
    </row>
    <row r="50278" spans="8:8">
      <c r="H50278" t="str">
        <f t="shared" si="493"/>
        <v/>
      </c>
    </row>
    <row r="50279" spans="8:8">
      <c r="H50279" t="str">
        <f t="shared" si="493"/>
        <v/>
      </c>
    </row>
    <row r="50280" spans="8:8">
      <c r="H50280" t="str">
        <f t="shared" si="493"/>
        <v/>
      </c>
    </row>
    <row r="50281" spans="8:8">
      <c r="H50281" t="str">
        <f t="shared" si="493"/>
        <v/>
      </c>
    </row>
    <row r="50282" spans="8:8">
      <c r="H50282" t="str">
        <f t="shared" si="493"/>
        <v/>
      </c>
    </row>
    <row r="50283" spans="8:8">
      <c r="H50283" t="str">
        <f t="shared" si="493"/>
        <v/>
      </c>
    </row>
    <row r="50284" spans="8:8">
      <c r="H50284" t="str">
        <f t="shared" si="493"/>
        <v/>
      </c>
    </row>
    <row r="50285" spans="8:8">
      <c r="H50285" t="str">
        <f t="shared" si="493"/>
        <v/>
      </c>
    </row>
    <row r="50286" spans="8:8">
      <c r="H50286" t="str">
        <f t="shared" si="493"/>
        <v/>
      </c>
    </row>
    <row r="50287" spans="8:8">
      <c r="H50287" t="str">
        <f t="shared" si="493"/>
        <v/>
      </c>
    </row>
    <row r="50288" spans="8:8">
      <c r="H50288" t="str">
        <f t="shared" si="493"/>
        <v/>
      </c>
    </row>
    <row r="50289" spans="8:8">
      <c r="H50289" t="str">
        <f t="shared" si="493"/>
        <v/>
      </c>
    </row>
    <row r="50290" spans="8:8">
      <c r="H50290" t="str">
        <f t="shared" si="493"/>
        <v/>
      </c>
    </row>
    <row r="50291" spans="8:8">
      <c r="H50291" t="str">
        <f t="shared" si="493"/>
        <v/>
      </c>
    </row>
    <row r="50292" spans="8:8">
      <c r="H50292" t="str">
        <f t="shared" si="493"/>
        <v/>
      </c>
    </row>
    <row r="50293" spans="8:8">
      <c r="H50293" t="str">
        <f t="shared" si="493"/>
        <v/>
      </c>
    </row>
    <row r="50294" spans="8:8">
      <c r="H50294" t="str">
        <f t="shared" si="493"/>
        <v/>
      </c>
    </row>
    <row r="50295" spans="8:8">
      <c r="H50295" t="str">
        <f t="shared" si="493"/>
        <v/>
      </c>
    </row>
    <row r="50296" spans="8:8">
      <c r="H50296" t="str">
        <f t="shared" si="493"/>
        <v/>
      </c>
    </row>
    <row r="50297" spans="8:8">
      <c r="H50297" t="str">
        <f t="shared" si="493"/>
        <v/>
      </c>
    </row>
    <row r="50298" spans="8:8">
      <c r="H50298" t="str">
        <f t="shared" si="493"/>
        <v/>
      </c>
    </row>
    <row r="50299" spans="8:8">
      <c r="H50299" t="str">
        <f t="shared" si="493"/>
        <v/>
      </c>
    </row>
    <row r="50300" spans="8:8">
      <c r="H50300" t="str">
        <f t="shared" si="493"/>
        <v/>
      </c>
    </row>
    <row r="50301" spans="8:8">
      <c r="H50301" t="str">
        <f t="shared" si="493"/>
        <v/>
      </c>
    </row>
    <row r="50302" spans="8:8">
      <c r="H50302" t="str">
        <f t="shared" si="493"/>
        <v/>
      </c>
    </row>
    <row r="50303" spans="8:8">
      <c r="H50303" t="str">
        <f t="shared" si="493"/>
        <v/>
      </c>
    </row>
    <row r="50304" spans="8:8">
      <c r="H50304" t="str">
        <f t="shared" si="493"/>
        <v/>
      </c>
    </row>
    <row r="50305" spans="8:8">
      <c r="H50305" t="str">
        <f t="shared" si="493"/>
        <v/>
      </c>
    </row>
    <row r="50306" spans="8:8">
      <c r="H50306" t="str">
        <f t="shared" si="493"/>
        <v/>
      </c>
    </row>
    <row r="50307" spans="8:8">
      <c r="H50307" t="str">
        <f t="shared" si="493"/>
        <v/>
      </c>
    </row>
    <row r="50308" spans="8:8">
      <c r="H50308" t="str">
        <f t="shared" si="493"/>
        <v/>
      </c>
    </row>
    <row r="50309" spans="8:8">
      <c r="H50309" t="str">
        <f t="shared" si="493"/>
        <v/>
      </c>
    </row>
    <row r="50310" spans="8:8">
      <c r="H50310" t="str">
        <f t="shared" si="493"/>
        <v/>
      </c>
    </row>
    <row r="50311" spans="8:8">
      <c r="H50311" t="str">
        <f t="shared" si="493"/>
        <v/>
      </c>
    </row>
    <row r="50312" spans="8:8">
      <c r="H50312" t="str">
        <f t="shared" si="493"/>
        <v/>
      </c>
    </row>
    <row r="50313" spans="8:8">
      <c r="H50313" t="str">
        <f t="shared" si="493"/>
        <v/>
      </c>
    </row>
    <row r="50314" spans="8:8">
      <c r="H50314" t="str">
        <f t="shared" si="493"/>
        <v/>
      </c>
    </row>
    <row r="50315" spans="8:8">
      <c r="H50315" t="str">
        <f t="shared" si="493"/>
        <v/>
      </c>
    </row>
    <row r="50316" spans="8:8">
      <c r="H50316" t="str">
        <f t="shared" si="493"/>
        <v/>
      </c>
    </row>
    <row r="50317" spans="8:8">
      <c r="H50317" t="str">
        <f t="shared" si="493"/>
        <v/>
      </c>
    </row>
    <row r="50318" spans="8:8">
      <c r="H50318" t="str">
        <f t="shared" si="493"/>
        <v/>
      </c>
    </row>
    <row r="50319" spans="8:8">
      <c r="H50319" t="str">
        <f t="shared" si="493"/>
        <v/>
      </c>
    </row>
    <row r="50320" spans="8:8">
      <c r="H50320" t="str">
        <f t="shared" si="493"/>
        <v/>
      </c>
    </row>
    <row r="50321" spans="8:8">
      <c r="H50321" t="str">
        <f t="shared" si="493"/>
        <v/>
      </c>
    </row>
    <row r="50322" spans="8:8">
      <c r="H50322" t="str">
        <f t="shared" si="493"/>
        <v/>
      </c>
    </row>
    <row r="50323" spans="8:8">
      <c r="H50323" t="str">
        <f t="shared" si="493"/>
        <v/>
      </c>
    </row>
    <row r="50324" spans="8:8">
      <c r="H50324" t="str">
        <f t="shared" si="493"/>
        <v/>
      </c>
    </row>
    <row r="50325" spans="8:8">
      <c r="H50325" t="str">
        <f t="shared" si="493"/>
        <v/>
      </c>
    </row>
    <row r="50326" spans="8:8">
      <c r="H50326" t="str">
        <f t="shared" si="493"/>
        <v/>
      </c>
    </row>
    <row r="50327" spans="8:8">
      <c r="H50327" t="str">
        <f t="shared" si="493"/>
        <v/>
      </c>
    </row>
    <row r="50328" spans="8:8">
      <c r="H50328" t="str">
        <f t="shared" si="493"/>
        <v/>
      </c>
    </row>
    <row r="50329" spans="8:8">
      <c r="H50329" t="str">
        <f t="shared" si="493"/>
        <v/>
      </c>
    </row>
    <row r="50330" spans="8:8">
      <c r="H50330" t="str">
        <f t="shared" si="493"/>
        <v/>
      </c>
    </row>
    <row r="50331" spans="8:8">
      <c r="H50331" t="str">
        <f t="shared" si="493"/>
        <v/>
      </c>
    </row>
    <row r="50332" spans="8:8">
      <c r="H50332" t="str">
        <f t="shared" si="493"/>
        <v/>
      </c>
    </row>
    <row r="50333" spans="8:8">
      <c r="H50333" t="str">
        <f t="shared" si="493"/>
        <v/>
      </c>
    </row>
    <row r="50334" spans="8:8">
      <c r="H50334" t="str">
        <f t="shared" si="493"/>
        <v/>
      </c>
    </row>
    <row r="50335" spans="8:8">
      <c r="H50335" t="str">
        <f t="shared" si="493"/>
        <v/>
      </c>
    </row>
    <row r="50336" spans="8:8">
      <c r="H50336" t="str">
        <f t="shared" si="493"/>
        <v/>
      </c>
    </row>
    <row r="50337" spans="8:8">
      <c r="H50337" t="str">
        <f t="shared" si="493"/>
        <v/>
      </c>
    </row>
    <row r="50338" spans="8:8">
      <c r="H50338" t="str">
        <f t="shared" ref="H50338:H50401" si="494">_xlfn.TEXTJOIN(", ", TRUE, G50338:G50338)</f>
        <v/>
      </c>
    </row>
    <row r="50339" spans="8:8">
      <c r="H50339" t="str">
        <f t="shared" si="494"/>
        <v/>
      </c>
    </row>
    <row r="50340" spans="8:8">
      <c r="H50340" t="str">
        <f t="shared" si="494"/>
        <v/>
      </c>
    </row>
    <row r="50341" spans="8:8">
      <c r="H50341" t="str">
        <f t="shared" si="494"/>
        <v/>
      </c>
    </row>
    <row r="50342" spans="8:8">
      <c r="H50342" t="str">
        <f t="shared" si="494"/>
        <v/>
      </c>
    </row>
    <row r="50343" spans="8:8">
      <c r="H50343" t="str">
        <f t="shared" si="494"/>
        <v/>
      </c>
    </row>
    <row r="50344" spans="8:8">
      <c r="H50344" t="str">
        <f t="shared" si="494"/>
        <v/>
      </c>
    </row>
    <row r="50345" spans="8:8">
      <c r="H50345" t="str">
        <f t="shared" si="494"/>
        <v/>
      </c>
    </row>
    <row r="50346" spans="8:8">
      <c r="H50346" t="str">
        <f t="shared" si="494"/>
        <v/>
      </c>
    </row>
    <row r="50347" spans="8:8">
      <c r="H50347" t="str">
        <f t="shared" si="494"/>
        <v/>
      </c>
    </row>
    <row r="50348" spans="8:8">
      <c r="H50348" t="str">
        <f t="shared" si="494"/>
        <v/>
      </c>
    </row>
    <row r="50349" spans="8:8">
      <c r="H50349" t="str">
        <f t="shared" si="494"/>
        <v/>
      </c>
    </row>
    <row r="50350" spans="8:8">
      <c r="H50350" t="str">
        <f t="shared" si="494"/>
        <v/>
      </c>
    </row>
    <row r="50351" spans="8:8">
      <c r="H50351" t="str">
        <f t="shared" si="494"/>
        <v/>
      </c>
    </row>
    <row r="50352" spans="8:8">
      <c r="H50352" t="str">
        <f t="shared" si="494"/>
        <v/>
      </c>
    </row>
    <row r="50353" spans="8:8">
      <c r="H50353" t="str">
        <f t="shared" si="494"/>
        <v/>
      </c>
    </row>
    <row r="50354" spans="8:8">
      <c r="H50354" t="str">
        <f t="shared" si="494"/>
        <v/>
      </c>
    </row>
    <row r="50355" spans="8:8">
      <c r="H50355" t="str">
        <f t="shared" si="494"/>
        <v/>
      </c>
    </row>
    <row r="50356" spans="8:8">
      <c r="H50356" t="str">
        <f t="shared" si="494"/>
        <v/>
      </c>
    </row>
    <row r="50357" spans="8:8">
      <c r="H50357" t="str">
        <f t="shared" si="494"/>
        <v/>
      </c>
    </row>
    <row r="50358" spans="8:8">
      <c r="H50358" t="str">
        <f t="shared" si="494"/>
        <v/>
      </c>
    </row>
    <row r="50359" spans="8:8">
      <c r="H50359" t="str">
        <f t="shared" si="494"/>
        <v/>
      </c>
    </row>
    <row r="50360" spans="8:8">
      <c r="H50360" t="str">
        <f t="shared" si="494"/>
        <v/>
      </c>
    </row>
    <row r="50361" spans="8:8">
      <c r="H50361" t="str">
        <f t="shared" si="494"/>
        <v/>
      </c>
    </row>
    <row r="50362" spans="8:8">
      <c r="H50362" t="str">
        <f t="shared" si="494"/>
        <v/>
      </c>
    </row>
    <row r="50363" spans="8:8">
      <c r="H50363" t="str">
        <f t="shared" si="494"/>
        <v/>
      </c>
    </row>
    <row r="50364" spans="8:8">
      <c r="H50364" t="str">
        <f t="shared" si="494"/>
        <v/>
      </c>
    </row>
    <row r="50365" spans="8:8">
      <c r="H50365" t="str">
        <f t="shared" si="494"/>
        <v/>
      </c>
    </row>
    <row r="50366" spans="8:8">
      <c r="H50366" t="str">
        <f t="shared" si="494"/>
        <v/>
      </c>
    </row>
    <row r="50367" spans="8:8">
      <c r="H50367" t="str">
        <f t="shared" si="494"/>
        <v/>
      </c>
    </row>
    <row r="50368" spans="8:8">
      <c r="H50368" t="str">
        <f t="shared" si="494"/>
        <v/>
      </c>
    </row>
    <row r="50369" spans="8:8">
      <c r="H50369" t="str">
        <f t="shared" si="494"/>
        <v/>
      </c>
    </row>
    <row r="50370" spans="8:8">
      <c r="H50370" t="str">
        <f t="shared" si="494"/>
        <v/>
      </c>
    </row>
    <row r="50371" spans="8:8">
      <c r="H50371" t="str">
        <f t="shared" si="494"/>
        <v/>
      </c>
    </row>
    <row r="50372" spans="8:8">
      <c r="H50372" t="str">
        <f t="shared" si="494"/>
        <v/>
      </c>
    </row>
    <row r="50373" spans="8:8">
      <c r="H50373" t="str">
        <f t="shared" si="494"/>
        <v/>
      </c>
    </row>
    <row r="50374" spans="8:8">
      <c r="H50374" t="str">
        <f t="shared" si="494"/>
        <v/>
      </c>
    </row>
    <row r="50375" spans="8:8">
      <c r="H50375" t="str">
        <f t="shared" si="494"/>
        <v/>
      </c>
    </row>
    <row r="50376" spans="8:8">
      <c r="H50376" t="str">
        <f t="shared" si="494"/>
        <v/>
      </c>
    </row>
    <row r="50377" spans="8:8">
      <c r="H50377" t="str">
        <f t="shared" si="494"/>
        <v/>
      </c>
    </row>
    <row r="50378" spans="8:8">
      <c r="H50378" t="str">
        <f t="shared" si="494"/>
        <v/>
      </c>
    </row>
    <row r="50379" spans="8:8">
      <c r="H50379" t="str">
        <f t="shared" si="494"/>
        <v/>
      </c>
    </row>
    <row r="50380" spans="8:8">
      <c r="H50380" t="str">
        <f t="shared" si="494"/>
        <v/>
      </c>
    </row>
    <row r="50381" spans="8:8">
      <c r="H50381" t="str">
        <f t="shared" si="494"/>
        <v/>
      </c>
    </row>
    <row r="50382" spans="8:8">
      <c r="H50382" t="str">
        <f t="shared" si="494"/>
        <v/>
      </c>
    </row>
    <row r="50383" spans="8:8">
      <c r="H50383" t="str">
        <f t="shared" si="494"/>
        <v/>
      </c>
    </row>
    <row r="50384" spans="8:8">
      <c r="H50384" t="str">
        <f t="shared" si="494"/>
        <v/>
      </c>
    </row>
    <row r="50385" spans="8:8">
      <c r="H50385" t="str">
        <f t="shared" si="494"/>
        <v/>
      </c>
    </row>
    <row r="50386" spans="8:8">
      <c r="H50386" t="str">
        <f t="shared" si="494"/>
        <v/>
      </c>
    </row>
    <row r="50387" spans="8:8">
      <c r="H50387" t="str">
        <f t="shared" si="494"/>
        <v/>
      </c>
    </row>
    <row r="50388" spans="8:8">
      <c r="H50388" t="str">
        <f t="shared" si="494"/>
        <v/>
      </c>
    </row>
    <row r="50389" spans="8:8">
      <c r="H50389" t="str">
        <f t="shared" si="494"/>
        <v/>
      </c>
    </row>
    <row r="50390" spans="8:8">
      <c r="H50390" t="str">
        <f t="shared" si="494"/>
        <v/>
      </c>
    </row>
    <row r="50391" spans="8:8">
      <c r="H50391" t="str">
        <f t="shared" si="494"/>
        <v/>
      </c>
    </row>
    <row r="50392" spans="8:8">
      <c r="H50392" t="str">
        <f t="shared" si="494"/>
        <v/>
      </c>
    </row>
    <row r="50393" spans="8:8">
      <c r="H50393" t="str">
        <f t="shared" si="494"/>
        <v/>
      </c>
    </row>
    <row r="50394" spans="8:8">
      <c r="H50394" t="str">
        <f t="shared" si="494"/>
        <v/>
      </c>
    </row>
    <row r="50395" spans="8:8">
      <c r="H50395" t="str">
        <f t="shared" si="494"/>
        <v/>
      </c>
    </row>
    <row r="50396" spans="8:8">
      <c r="H50396" t="str">
        <f t="shared" si="494"/>
        <v/>
      </c>
    </row>
    <row r="50397" spans="8:8">
      <c r="H50397" t="str">
        <f t="shared" si="494"/>
        <v/>
      </c>
    </row>
    <row r="50398" spans="8:8">
      <c r="H50398" t="str">
        <f t="shared" si="494"/>
        <v/>
      </c>
    </row>
    <row r="50399" spans="8:8">
      <c r="H50399" t="str">
        <f t="shared" si="494"/>
        <v/>
      </c>
    </row>
    <row r="50400" spans="8:8">
      <c r="H50400" t="str">
        <f t="shared" si="494"/>
        <v/>
      </c>
    </row>
    <row r="50401" spans="8:8">
      <c r="H50401" t="str">
        <f t="shared" si="494"/>
        <v/>
      </c>
    </row>
    <row r="50402" spans="8:8">
      <c r="H50402" t="str">
        <f t="shared" ref="H50402:H50465" si="495">_xlfn.TEXTJOIN(", ", TRUE, G50402:G50402)</f>
        <v/>
      </c>
    </row>
    <row r="50403" spans="8:8">
      <c r="H50403" t="str">
        <f t="shared" si="495"/>
        <v/>
      </c>
    </row>
    <row r="50404" spans="8:8">
      <c r="H50404" t="str">
        <f t="shared" si="495"/>
        <v/>
      </c>
    </row>
    <row r="50405" spans="8:8">
      <c r="H50405" t="str">
        <f t="shared" si="495"/>
        <v/>
      </c>
    </row>
    <row r="50406" spans="8:8">
      <c r="H50406" t="str">
        <f t="shared" si="495"/>
        <v/>
      </c>
    </row>
    <row r="50407" spans="8:8">
      <c r="H50407" t="str">
        <f t="shared" si="495"/>
        <v/>
      </c>
    </row>
    <row r="50408" spans="8:8">
      <c r="H50408" t="str">
        <f t="shared" si="495"/>
        <v/>
      </c>
    </row>
    <row r="50409" spans="8:8">
      <c r="H50409" t="str">
        <f t="shared" si="495"/>
        <v/>
      </c>
    </row>
    <row r="50410" spans="8:8">
      <c r="H50410" t="str">
        <f t="shared" si="495"/>
        <v/>
      </c>
    </row>
    <row r="50411" spans="8:8">
      <c r="H50411" t="str">
        <f t="shared" si="495"/>
        <v/>
      </c>
    </row>
    <row r="50412" spans="8:8">
      <c r="H50412" t="str">
        <f t="shared" si="495"/>
        <v/>
      </c>
    </row>
    <row r="50413" spans="8:8">
      <c r="H50413" t="str">
        <f t="shared" si="495"/>
        <v/>
      </c>
    </row>
    <row r="50414" spans="8:8">
      <c r="H50414" t="str">
        <f t="shared" si="495"/>
        <v/>
      </c>
    </row>
    <row r="50415" spans="8:8">
      <c r="H50415" t="str">
        <f t="shared" si="495"/>
        <v/>
      </c>
    </row>
    <row r="50416" spans="8:8">
      <c r="H50416" t="str">
        <f t="shared" si="495"/>
        <v/>
      </c>
    </row>
    <row r="50417" spans="8:8">
      <c r="H50417" t="str">
        <f t="shared" si="495"/>
        <v/>
      </c>
    </row>
    <row r="50418" spans="8:8">
      <c r="H50418" t="str">
        <f t="shared" si="495"/>
        <v/>
      </c>
    </row>
    <row r="50419" spans="8:8">
      <c r="H50419" t="str">
        <f t="shared" si="495"/>
        <v/>
      </c>
    </row>
    <row r="50420" spans="8:8">
      <c r="H50420" t="str">
        <f t="shared" si="495"/>
        <v/>
      </c>
    </row>
    <row r="50421" spans="8:8">
      <c r="H50421" t="str">
        <f t="shared" si="495"/>
        <v/>
      </c>
    </row>
    <row r="50422" spans="8:8">
      <c r="H50422" t="str">
        <f t="shared" si="495"/>
        <v/>
      </c>
    </row>
    <row r="50423" spans="8:8">
      <c r="H50423" t="str">
        <f t="shared" si="495"/>
        <v/>
      </c>
    </row>
    <row r="50424" spans="8:8">
      <c r="H50424" t="str">
        <f t="shared" si="495"/>
        <v/>
      </c>
    </row>
    <row r="50425" spans="8:8">
      <c r="H50425" t="str">
        <f t="shared" si="495"/>
        <v/>
      </c>
    </row>
    <row r="50426" spans="8:8">
      <c r="H50426" t="str">
        <f t="shared" si="495"/>
        <v/>
      </c>
    </row>
    <row r="50427" spans="8:8">
      <c r="H50427" t="str">
        <f t="shared" si="495"/>
        <v/>
      </c>
    </row>
    <row r="50428" spans="8:8">
      <c r="H50428" t="str">
        <f t="shared" si="495"/>
        <v/>
      </c>
    </row>
    <row r="50429" spans="8:8">
      <c r="H50429" t="str">
        <f t="shared" si="495"/>
        <v/>
      </c>
    </row>
    <row r="50430" spans="8:8">
      <c r="H50430" t="str">
        <f t="shared" si="495"/>
        <v/>
      </c>
    </row>
    <row r="50431" spans="8:8">
      <c r="H50431" t="str">
        <f t="shared" si="495"/>
        <v/>
      </c>
    </row>
    <row r="50432" spans="8:8">
      <c r="H50432" t="str">
        <f t="shared" si="495"/>
        <v/>
      </c>
    </row>
    <row r="50433" spans="8:8">
      <c r="H50433" t="str">
        <f t="shared" si="495"/>
        <v/>
      </c>
    </row>
    <row r="50434" spans="8:8">
      <c r="H50434" t="str">
        <f t="shared" si="495"/>
        <v/>
      </c>
    </row>
    <row r="50435" spans="8:8">
      <c r="H50435" t="str">
        <f t="shared" si="495"/>
        <v/>
      </c>
    </row>
    <row r="50436" spans="8:8">
      <c r="H50436" t="str">
        <f t="shared" si="495"/>
        <v/>
      </c>
    </row>
    <row r="50437" spans="8:8">
      <c r="H50437" t="str">
        <f t="shared" si="495"/>
        <v/>
      </c>
    </row>
    <row r="50438" spans="8:8">
      <c r="H50438" t="str">
        <f t="shared" si="495"/>
        <v/>
      </c>
    </row>
    <row r="50439" spans="8:8">
      <c r="H50439" t="str">
        <f t="shared" si="495"/>
        <v/>
      </c>
    </row>
    <row r="50440" spans="8:8">
      <c r="H50440" t="str">
        <f t="shared" si="495"/>
        <v/>
      </c>
    </row>
    <row r="50441" spans="8:8">
      <c r="H50441" t="str">
        <f t="shared" si="495"/>
        <v/>
      </c>
    </row>
    <row r="50442" spans="8:8">
      <c r="H50442" t="str">
        <f t="shared" si="495"/>
        <v/>
      </c>
    </row>
    <row r="50443" spans="8:8">
      <c r="H50443" t="str">
        <f t="shared" si="495"/>
        <v/>
      </c>
    </row>
    <row r="50444" spans="8:8">
      <c r="H50444" t="str">
        <f t="shared" si="495"/>
        <v/>
      </c>
    </row>
    <row r="50445" spans="8:8">
      <c r="H50445" t="str">
        <f t="shared" si="495"/>
        <v/>
      </c>
    </row>
    <row r="50446" spans="8:8">
      <c r="H50446" t="str">
        <f t="shared" si="495"/>
        <v/>
      </c>
    </row>
    <row r="50447" spans="8:8">
      <c r="H50447" t="str">
        <f t="shared" si="495"/>
        <v/>
      </c>
    </row>
    <row r="50448" spans="8:8">
      <c r="H50448" t="str">
        <f t="shared" si="495"/>
        <v/>
      </c>
    </row>
    <row r="50449" spans="8:8">
      <c r="H50449" t="str">
        <f t="shared" si="495"/>
        <v/>
      </c>
    </row>
    <row r="50450" spans="8:8">
      <c r="H50450" t="str">
        <f t="shared" si="495"/>
        <v/>
      </c>
    </row>
    <row r="50451" spans="8:8">
      <c r="H50451" t="str">
        <f t="shared" si="495"/>
        <v/>
      </c>
    </row>
    <row r="50452" spans="8:8">
      <c r="H50452" t="str">
        <f t="shared" si="495"/>
        <v/>
      </c>
    </row>
    <row r="50453" spans="8:8">
      <c r="H50453" t="str">
        <f t="shared" si="495"/>
        <v/>
      </c>
    </row>
    <row r="50454" spans="8:8">
      <c r="H50454" t="str">
        <f t="shared" si="495"/>
        <v/>
      </c>
    </row>
    <row r="50455" spans="8:8">
      <c r="H50455" t="str">
        <f t="shared" si="495"/>
        <v/>
      </c>
    </row>
    <row r="50456" spans="8:8">
      <c r="H50456" t="str">
        <f t="shared" si="495"/>
        <v/>
      </c>
    </row>
    <row r="50457" spans="8:8">
      <c r="H50457" t="str">
        <f t="shared" si="495"/>
        <v/>
      </c>
    </row>
    <row r="50458" spans="8:8">
      <c r="H50458" t="str">
        <f t="shared" si="495"/>
        <v/>
      </c>
    </row>
    <row r="50459" spans="8:8">
      <c r="H50459" t="str">
        <f t="shared" si="495"/>
        <v/>
      </c>
    </row>
    <row r="50460" spans="8:8">
      <c r="H50460" t="str">
        <f t="shared" si="495"/>
        <v/>
      </c>
    </row>
    <row r="50461" spans="8:8">
      <c r="H50461" t="str">
        <f t="shared" si="495"/>
        <v/>
      </c>
    </row>
    <row r="50462" spans="8:8">
      <c r="H50462" t="str">
        <f t="shared" si="495"/>
        <v/>
      </c>
    </row>
    <row r="50463" spans="8:8">
      <c r="H50463" t="str">
        <f t="shared" si="495"/>
        <v/>
      </c>
    </row>
    <row r="50464" spans="8:8">
      <c r="H50464" t="str">
        <f t="shared" si="495"/>
        <v/>
      </c>
    </row>
    <row r="50465" spans="8:8">
      <c r="H50465" t="str">
        <f t="shared" si="495"/>
        <v/>
      </c>
    </row>
    <row r="50466" spans="8:8">
      <c r="H50466" t="str">
        <f t="shared" ref="H50466:H50529" si="496">_xlfn.TEXTJOIN(", ", TRUE, G50466:G50466)</f>
        <v/>
      </c>
    </row>
    <row r="50467" spans="8:8">
      <c r="H50467" t="str">
        <f t="shared" si="496"/>
        <v/>
      </c>
    </row>
    <row r="50468" spans="8:8">
      <c r="H50468" t="str">
        <f t="shared" si="496"/>
        <v/>
      </c>
    </row>
    <row r="50469" spans="8:8">
      <c r="H50469" t="str">
        <f t="shared" si="496"/>
        <v/>
      </c>
    </row>
    <row r="50470" spans="8:8">
      <c r="H50470" t="str">
        <f t="shared" si="496"/>
        <v/>
      </c>
    </row>
    <row r="50471" spans="8:8">
      <c r="H50471" t="str">
        <f t="shared" si="496"/>
        <v/>
      </c>
    </row>
    <row r="50472" spans="8:8">
      <c r="H50472" t="str">
        <f t="shared" si="496"/>
        <v/>
      </c>
    </row>
    <row r="50473" spans="8:8">
      <c r="H50473" t="str">
        <f t="shared" si="496"/>
        <v/>
      </c>
    </row>
    <row r="50474" spans="8:8">
      <c r="H50474" t="str">
        <f t="shared" si="496"/>
        <v/>
      </c>
    </row>
    <row r="50475" spans="8:8">
      <c r="H50475" t="str">
        <f t="shared" si="496"/>
        <v/>
      </c>
    </row>
    <row r="50476" spans="8:8">
      <c r="H50476" t="str">
        <f t="shared" si="496"/>
        <v/>
      </c>
    </row>
    <row r="50477" spans="8:8">
      <c r="H50477" t="str">
        <f t="shared" si="496"/>
        <v/>
      </c>
    </row>
    <row r="50478" spans="8:8">
      <c r="H50478" t="str">
        <f t="shared" si="496"/>
        <v/>
      </c>
    </row>
    <row r="50479" spans="8:8">
      <c r="H50479" t="str">
        <f t="shared" si="496"/>
        <v/>
      </c>
    </row>
    <row r="50480" spans="8:8">
      <c r="H50480" t="str">
        <f t="shared" si="496"/>
        <v/>
      </c>
    </row>
    <row r="50481" spans="8:8">
      <c r="H50481" t="str">
        <f t="shared" si="496"/>
        <v/>
      </c>
    </row>
    <row r="50482" spans="8:8">
      <c r="H50482" t="str">
        <f t="shared" si="496"/>
        <v/>
      </c>
    </row>
    <row r="50483" spans="8:8">
      <c r="H50483" t="str">
        <f t="shared" si="496"/>
        <v/>
      </c>
    </row>
    <row r="50484" spans="8:8">
      <c r="H50484" t="str">
        <f t="shared" si="496"/>
        <v/>
      </c>
    </row>
    <row r="50485" spans="8:8">
      <c r="H50485" t="str">
        <f t="shared" si="496"/>
        <v/>
      </c>
    </row>
    <row r="50486" spans="8:8">
      <c r="H50486" t="str">
        <f t="shared" si="496"/>
        <v/>
      </c>
    </row>
    <row r="50487" spans="8:8">
      <c r="H50487" t="str">
        <f t="shared" si="496"/>
        <v/>
      </c>
    </row>
    <row r="50488" spans="8:8">
      <c r="H50488" t="str">
        <f t="shared" si="496"/>
        <v/>
      </c>
    </row>
    <row r="50489" spans="8:8">
      <c r="H50489" t="str">
        <f t="shared" si="496"/>
        <v/>
      </c>
    </row>
    <row r="50490" spans="8:8">
      <c r="H50490" t="str">
        <f t="shared" si="496"/>
        <v/>
      </c>
    </row>
    <row r="50491" spans="8:8">
      <c r="H50491" t="str">
        <f t="shared" si="496"/>
        <v/>
      </c>
    </row>
    <row r="50492" spans="8:8">
      <c r="H50492" t="str">
        <f t="shared" si="496"/>
        <v/>
      </c>
    </row>
    <row r="50493" spans="8:8">
      <c r="H50493" t="str">
        <f t="shared" si="496"/>
        <v/>
      </c>
    </row>
    <row r="50494" spans="8:8">
      <c r="H50494" t="str">
        <f t="shared" si="496"/>
        <v/>
      </c>
    </row>
    <row r="50495" spans="8:8">
      <c r="H50495" t="str">
        <f t="shared" si="496"/>
        <v/>
      </c>
    </row>
    <row r="50496" spans="8:8">
      <c r="H50496" t="str">
        <f t="shared" si="496"/>
        <v/>
      </c>
    </row>
    <row r="50497" spans="8:8">
      <c r="H50497" t="str">
        <f t="shared" si="496"/>
        <v/>
      </c>
    </row>
    <row r="50498" spans="8:8">
      <c r="H50498" t="str">
        <f t="shared" si="496"/>
        <v/>
      </c>
    </row>
    <row r="50499" spans="8:8">
      <c r="H50499" t="str">
        <f t="shared" si="496"/>
        <v/>
      </c>
    </row>
    <row r="50500" spans="8:8">
      <c r="H50500" t="str">
        <f t="shared" si="496"/>
        <v/>
      </c>
    </row>
    <row r="50501" spans="8:8">
      <c r="H50501" t="str">
        <f t="shared" si="496"/>
        <v/>
      </c>
    </row>
    <row r="50502" spans="8:8">
      <c r="H50502" t="str">
        <f t="shared" si="496"/>
        <v/>
      </c>
    </row>
    <row r="50503" spans="8:8">
      <c r="H50503" t="str">
        <f t="shared" si="496"/>
        <v/>
      </c>
    </row>
    <row r="50504" spans="8:8">
      <c r="H50504" t="str">
        <f t="shared" si="496"/>
        <v/>
      </c>
    </row>
    <row r="50505" spans="8:8">
      <c r="H50505" t="str">
        <f t="shared" si="496"/>
        <v/>
      </c>
    </row>
    <row r="50506" spans="8:8">
      <c r="H50506" t="str">
        <f t="shared" si="496"/>
        <v/>
      </c>
    </row>
    <row r="50507" spans="8:8">
      <c r="H50507" t="str">
        <f t="shared" si="496"/>
        <v/>
      </c>
    </row>
    <row r="50508" spans="8:8">
      <c r="H50508" t="str">
        <f t="shared" si="496"/>
        <v/>
      </c>
    </row>
    <row r="50509" spans="8:8">
      <c r="H50509" t="str">
        <f t="shared" si="496"/>
        <v/>
      </c>
    </row>
    <row r="50510" spans="8:8">
      <c r="H50510" t="str">
        <f t="shared" si="496"/>
        <v/>
      </c>
    </row>
    <row r="50511" spans="8:8">
      <c r="H50511" t="str">
        <f t="shared" si="496"/>
        <v/>
      </c>
    </row>
    <row r="50512" spans="8:8">
      <c r="H50512" t="str">
        <f t="shared" si="496"/>
        <v/>
      </c>
    </row>
    <row r="50513" spans="8:8">
      <c r="H50513" t="str">
        <f t="shared" si="496"/>
        <v/>
      </c>
    </row>
    <row r="50514" spans="8:8">
      <c r="H50514" t="str">
        <f t="shared" si="496"/>
        <v/>
      </c>
    </row>
    <row r="50515" spans="8:8">
      <c r="H50515" t="str">
        <f t="shared" si="496"/>
        <v/>
      </c>
    </row>
    <row r="50516" spans="8:8">
      <c r="H50516" t="str">
        <f t="shared" si="496"/>
        <v/>
      </c>
    </row>
    <row r="50517" spans="8:8">
      <c r="H50517" t="str">
        <f t="shared" si="496"/>
        <v/>
      </c>
    </row>
    <row r="50518" spans="8:8">
      <c r="H50518" t="str">
        <f t="shared" si="496"/>
        <v/>
      </c>
    </row>
    <row r="50519" spans="8:8">
      <c r="H50519" t="str">
        <f t="shared" si="496"/>
        <v/>
      </c>
    </row>
    <row r="50520" spans="8:8">
      <c r="H50520" t="str">
        <f t="shared" si="496"/>
        <v/>
      </c>
    </row>
    <row r="50521" spans="8:8">
      <c r="H50521" t="str">
        <f t="shared" si="496"/>
        <v/>
      </c>
    </row>
    <row r="50522" spans="8:8">
      <c r="H50522" t="str">
        <f t="shared" si="496"/>
        <v/>
      </c>
    </row>
    <row r="50523" spans="8:8">
      <c r="H50523" t="str">
        <f t="shared" si="496"/>
        <v/>
      </c>
    </row>
    <row r="50524" spans="8:8">
      <c r="H50524" t="str">
        <f t="shared" si="496"/>
        <v/>
      </c>
    </row>
    <row r="50525" spans="8:8">
      <c r="H50525" t="str">
        <f t="shared" si="496"/>
        <v/>
      </c>
    </row>
    <row r="50526" spans="8:8">
      <c r="H50526" t="str">
        <f t="shared" si="496"/>
        <v/>
      </c>
    </row>
    <row r="50527" spans="8:8">
      <c r="H50527" t="str">
        <f t="shared" si="496"/>
        <v/>
      </c>
    </row>
    <row r="50528" spans="8:8">
      <c r="H50528" t="str">
        <f t="shared" si="496"/>
        <v/>
      </c>
    </row>
    <row r="50529" spans="8:8">
      <c r="H50529" t="str">
        <f t="shared" si="496"/>
        <v/>
      </c>
    </row>
    <row r="50530" spans="8:8">
      <c r="H50530" t="str">
        <f t="shared" ref="H50530:H50593" si="497">_xlfn.TEXTJOIN(", ", TRUE, G50530:G50530)</f>
        <v/>
      </c>
    </row>
    <row r="50531" spans="8:8">
      <c r="H50531" t="str">
        <f t="shared" si="497"/>
        <v/>
      </c>
    </row>
    <row r="50532" spans="8:8">
      <c r="H50532" t="str">
        <f t="shared" si="497"/>
        <v/>
      </c>
    </row>
    <row r="50533" spans="8:8">
      <c r="H50533" t="str">
        <f t="shared" si="497"/>
        <v/>
      </c>
    </row>
    <row r="50534" spans="8:8">
      <c r="H50534" t="str">
        <f t="shared" si="497"/>
        <v/>
      </c>
    </row>
    <row r="50535" spans="8:8">
      <c r="H50535" t="str">
        <f t="shared" si="497"/>
        <v/>
      </c>
    </row>
    <row r="50536" spans="8:8">
      <c r="H50536" t="str">
        <f t="shared" si="497"/>
        <v/>
      </c>
    </row>
    <row r="50537" spans="8:8">
      <c r="H50537" t="str">
        <f t="shared" si="497"/>
        <v/>
      </c>
    </row>
    <row r="50538" spans="8:8">
      <c r="H50538" t="str">
        <f t="shared" si="497"/>
        <v/>
      </c>
    </row>
    <row r="50539" spans="8:8">
      <c r="H50539" t="str">
        <f t="shared" si="497"/>
        <v/>
      </c>
    </row>
    <row r="50540" spans="8:8">
      <c r="H50540" t="str">
        <f t="shared" si="497"/>
        <v/>
      </c>
    </row>
    <row r="50541" spans="8:8">
      <c r="H50541" t="str">
        <f t="shared" si="497"/>
        <v/>
      </c>
    </row>
    <row r="50542" spans="8:8">
      <c r="H50542" t="str">
        <f t="shared" si="497"/>
        <v/>
      </c>
    </row>
    <row r="50543" spans="8:8">
      <c r="H50543" t="str">
        <f t="shared" si="497"/>
        <v/>
      </c>
    </row>
    <row r="50544" spans="8:8">
      <c r="H50544" t="str">
        <f t="shared" si="497"/>
        <v/>
      </c>
    </row>
    <row r="50545" spans="8:8">
      <c r="H50545" t="str">
        <f t="shared" si="497"/>
        <v/>
      </c>
    </row>
    <row r="50546" spans="8:8">
      <c r="H50546" t="str">
        <f t="shared" si="497"/>
        <v/>
      </c>
    </row>
    <row r="50547" spans="8:8">
      <c r="H50547" t="str">
        <f t="shared" si="497"/>
        <v/>
      </c>
    </row>
    <row r="50548" spans="8:8">
      <c r="H50548" t="str">
        <f t="shared" si="497"/>
        <v/>
      </c>
    </row>
    <row r="50549" spans="8:8">
      <c r="H50549" t="str">
        <f t="shared" si="497"/>
        <v/>
      </c>
    </row>
    <row r="50550" spans="8:8">
      <c r="H50550" t="str">
        <f t="shared" si="497"/>
        <v/>
      </c>
    </row>
    <row r="50551" spans="8:8">
      <c r="H50551" t="str">
        <f t="shared" si="497"/>
        <v/>
      </c>
    </row>
    <row r="50552" spans="8:8">
      <c r="H50552" t="str">
        <f t="shared" si="497"/>
        <v/>
      </c>
    </row>
    <row r="50553" spans="8:8">
      <c r="H50553" t="str">
        <f t="shared" si="497"/>
        <v/>
      </c>
    </row>
    <row r="50554" spans="8:8">
      <c r="H50554" t="str">
        <f t="shared" si="497"/>
        <v/>
      </c>
    </row>
    <row r="50555" spans="8:8">
      <c r="H50555" t="str">
        <f t="shared" si="497"/>
        <v/>
      </c>
    </row>
    <row r="50556" spans="8:8">
      <c r="H50556" t="str">
        <f t="shared" si="497"/>
        <v/>
      </c>
    </row>
    <row r="50557" spans="8:8">
      <c r="H50557" t="str">
        <f t="shared" si="497"/>
        <v/>
      </c>
    </row>
    <row r="50558" spans="8:8">
      <c r="H50558" t="str">
        <f t="shared" si="497"/>
        <v/>
      </c>
    </row>
    <row r="50559" spans="8:8">
      <c r="H50559" t="str">
        <f t="shared" si="497"/>
        <v/>
      </c>
    </row>
    <row r="50560" spans="8:8">
      <c r="H50560" t="str">
        <f t="shared" si="497"/>
        <v/>
      </c>
    </row>
    <row r="50561" spans="8:8">
      <c r="H50561" t="str">
        <f t="shared" si="497"/>
        <v/>
      </c>
    </row>
    <row r="50562" spans="8:8">
      <c r="H50562" t="str">
        <f t="shared" si="497"/>
        <v/>
      </c>
    </row>
    <row r="50563" spans="8:8">
      <c r="H50563" t="str">
        <f t="shared" si="497"/>
        <v/>
      </c>
    </row>
    <row r="50564" spans="8:8">
      <c r="H50564" t="str">
        <f t="shared" si="497"/>
        <v/>
      </c>
    </row>
    <row r="50565" spans="8:8">
      <c r="H50565" t="str">
        <f t="shared" si="497"/>
        <v/>
      </c>
    </row>
    <row r="50566" spans="8:8">
      <c r="H50566" t="str">
        <f t="shared" si="497"/>
        <v/>
      </c>
    </row>
    <row r="50567" spans="8:8">
      <c r="H50567" t="str">
        <f t="shared" si="497"/>
        <v/>
      </c>
    </row>
    <row r="50568" spans="8:8">
      <c r="H50568" t="str">
        <f t="shared" si="497"/>
        <v/>
      </c>
    </row>
    <row r="50569" spans="8:8">
      <c r="H50569" t="str">
        <f t="shared" si="497"/>
        <v/>
      </c>
    </row>
    <row r="50570" spans="8:8">
      <c r="H50570" t="str">
        <f t="shared" si="497"/>
        <v/>
      </c>
    </row>
    <row r="50571" spans="8:8">
      <c r="H50571" t="str">
        <f t="shared" si="497"/>
        <v/>
      </c>
    </row>
    <row r="50572" spans="8:8">
      <c r="H50572" t="str">
        <f t="shared" si="497"/>
        <v/>
      </c>
    </row>
    <row r="50573" spans="8:8">
      <c r="H50573" t="str">
        <f t="shared" si="497"/>
        <v/>
      </c>
    </row>
    <row r="50574" spans="8:8">
      <c r="H50574" t="str">
        <f t="shared" si="497"/>
        <v/>
      </c>
    </row>
    <row r="50575" spans="8:8">
      <c r="H50575" t="str">
        <f t="shared" si="497"/>
        <v/>
      </c>
    </row>
    <row r="50576" spans="8:8">
      <c r="H50576" t="str">
        <f t="shared" si="497"/>
        <v/>
      </c>
    </row>
    <row r="50577" spans="8:8">
      <c r="H50577" t="str">
        <f t="shared" si="497"/>
        <v/>
      </c>
    </row>
    <row r="50578" spans="8:8">
      <c r="H50578" t="str">
        <f t="shared" si="497"/>
        <v/>
      </c>
    </row>
    <row r="50579" spans="8:8">
      <c r="H50579" t="str">
        <f t="shared" si="497"/>
        <v/>
      </c>
    </row>
    <row r="50580" spans="8:8">
      <c r="H50580" t="str">
        <f t="shared" si="497"/>
        <v/>
      </c>
    </row>
    <row r="50581" spans="8:8">
      <c r="H50581" t="str">
        <f t="shared" si="497"/>
        <v/>
      </c>
    </row>
    <row r="50582" spans="8:8">
      <c r="H50582" t="str">
        <f t="shared" si="497"/>
        <v/>
      </c>
    </row>
    <row r="50583" spans="8:8">
      <c r="H50583" t="str">
        <f t="shared" si="497"/>
        <v/>
      </c>
    </row>
    <row r="50584" spans="8:8">
      <c r="H50584" t="str">
        <f t="shared" si="497"/>
        <v/>
      </c>
    </row>
    <row r="50585" spans="8:8">
      <c r="H50585" t="str">
        <f t="shared" si="497"/>
        <v/>
      </c>
    </row>
    <row r="50586" spans="8:8">
      <c r="H50586" t="str">
        <f t="shared" si="497"/>
        <v/>
      </c>
    </row>
    <row r="50587" spans="8:8">
      <c r="H50587" t="str">
        <f t="shared" si="497"/>
        <v/>
      </c>
    </row>
    <row r="50588" spans="8:8">
      <c r="H50588" t="str">
        <f t="shared" si="497"/>
        <v/>
      </c>
    </row>
    <row r="50589" spans="8:8">
      <c r="H50589" t="str">
        <f t="shared" si="497"/>
        <v/>
      </c>
    </row>
    <row r="50590" spans="8:8">
      <c r="H50590" t="str">
        <f t="shared" si="497"/>
        <v/>
      </c>
    </row>
    <row r="50591" spans="8:8">
      <c r="H50591" t="str">
        <f t="shared" si="497"/>
        <v/>
      </c>
    </row>
    <row r="50592" spans="8:8">
      <c r="H50592" t="str">
        <f t="shared" si="497"/>
        <v/>
      </c>
    </row>
    <row r="50593" spans="8:8">
      <c r="H50593" t="str">
        <f t="shared" si="497"/>
        <v/>
      </c>
    </row>
    <row r="50594" spans="8:8">
      <c r="H50594" t="str">
        <f t="shared" ref="H50594:H50657" si="498">_xlfn.TEXTJOIN(", ", TRUE, G50594:G50594)</f>
        <v/>
      </c>
    </row>
    <row r="50595" spans="8:8">
      <c r="H50595" t="str">
        <f t="shared" si="498"/>
        <v/>
      </c>
    </row>
    <row r="50596" spans="8:8">
      <c r="H50596" t="str">
        <f t="shared" si="498"/>
        <v/>
      </c>
    </row>
    <row r="50597" spans="8:8">
      <c r="H50597" t="str">
        <f t="shared" si="498"/>
        <v/>
      </c>
    </row>
    <row r="50598" spans="8:8">
      <c r="H50598" t="str">
        <f t="shared" si="498"/>
        <v/>
      </c>
    </row>
    <row r="50599" spans="8:8">
      <c r="H50599" t="str">
        <f t="shared" si="498"/>
        <v/>
      </c>
    </row>
    <row r="50600" spans="8:8">
      <c r="H50600" t="str">
        <f t="shared" si="498"/>
        <v/>
      </c>
    </row>
    <row r="50601" spans="8:8">
      <c r="H50601" t="str">
        <f t="shared" si="498"/>
        <v/>
      </c>
    </row>
    <row r="50602" spans="8:8">
      <c r="H50602" t="str">
        <f t="shared" si="498"/>
        <v/>
      </c>
    </row>
    <row r="50603" spans="8:8">
      <c r="H50603" t="str">
        <f t="shared" si="498"/>
        <v/>
      </c>
    </row>
    <row r="50604" spans="8:8">
      <c r="H50604" t="str">
        <f t="shared" si="498"/>
        <v/>
      </c>
    </row>
    <row r="50605" spans="8:8">
      <c r="H50605" t="str">
        <f t="shared" si="498"/>
        <v/>
      </c>
    </row>
    <row r="50606" spans="8:8">
      <c r="H50606" t="str">
        <f t="shared" si="498"/>
        <v/>
      </c>
    </row>
    <row r="50607" spans="8:8">
      <c r="H50607" t="str">
        <f t="shared" si="498"/>
        <v/>
      </c>
    </row>
    <row r="50608" spans="8:8">
      <c r="H50608" t="str">
        <f t="shared" si="498"/>
        <v/>
      </c>
    </row>
    <row r="50609" spans="8:8">
      <c r="H50609" t="str">
        <f t="shared" si="498"/>
        <v/>
      </c>
    </row>
    <row r="50610" spans="8:8">
      <c r="H50610" t="str">
        <f t="shared" si="498"/>
        <v/>
      </c>
    </row>
    <row r="50611" spans="8:8">
      <c r="H50611" t="str">
        <f t="shared" si="498"/>
        <v/>
      </c>
    </row>
    <row r="50612" spans="8:8">
      <c r="H50612" t="str">
        <f t="shared" si="498"/>
        <v/>
      </c>
    </row>
    <row r="50613" spans="8:8">
      <c r="H50613" t="str">
        <f t="shared" si="498"/>
        <v/>
      </c>
    </row>
    <row r="50614" spans="8:8">
      <c r="H50614" t="str">
        <f t="shared" si="498"/>
        <v/>
      </c>
    </row>
    <row r="50615" spans="8:8">
      <c r="H50615" t="str">
        <f t="shared" si="498"/>
        <v/>
      </c>
    </row>
    <row r="50616" spans="8:8">
      <c r="H50616" t="str">
        <f t="shared" si="498"/>
        <v/>
      </c>
    </row>
    <row r="50617" spans="8:8">
      <c r="H50617" t="str">
        <f t="shared" si="498"/>
        <v/>
      </c>
    </row>
    <row r="50618" spans="8:8">
      <c r="H50618" t="str">
        <f t="shared" si="498"/>
        <v/>
      </c>
    </row>
    <row r="50619" spans="8:8">
      <c r="H50619" t="str">
        <f t="shared" si="498"/>
        <v/>
      </c>
    </row>
    <row r="50620" spans="8:8">
      <c r="H50620" t="str">
        <f t="shared" si="498"/>
        <v/>
      </c>
    </row>
    <row r="50621" spans="8:8">
      <c r="H50621" t="str">
        <f t="shared" si="498"/>
        <v/>
      </c>
    </row>
    <row r="50622" spans="8:8">
      <c r="H50622" t="str">
        <f t="shared" si="498"/>
        <v/>
      </c>
    </row>
    <row r="50623" spans="8:8">
      <c r="H50623" t="str">
        <f t="shared" si="498"/>
        <v/>
      </c>
    </row>
    <row r="50624" spans="8:8">
      <c r="H50624" t="str">
        <f t="shared" si="498"/>
        <v/>
      </c>
    </row>
    <row r="50625" spans="8:8">
      <c r="H50625" t="str">
        <f t="shared" si="498"/>
        <v/>
      </c>
    </row>
    <row r="50626" spans="8:8">
      <c r="H50626" t="str">
        <f t="shared" si="498"/>
        <v/>
      </c>
    </row>
    <row r="50627" spans="8:8">
      <c r="H50627" t="str">
        <f t="shared" si="498"/>
        <v/>
      </c>
    </row>
    <row r="50628" spans="8:8">
      <c r="H50628" t="str">
        <f t="shared" si="498"/>
        <v/>
      </c>
    </row>
    <row r="50629" spans="8:8">
      <c r="H50629" t="str">
        <f t="shared" si="498"/>
        <v/>
      </c>
    </row>
    <row r="50630" spans="8:8">
      <c r="H50630" t="str">
        <f t="shared" si="498"/>
        <v/>
      </c>
    </row>
    <row r="50631" spans="8:8">
      <c r="H50631" t="str">
        <f t="shared" si="498"/>
        <v/>
      </c>
    </row>
    <row r="50632" spans="8:8">
      <c r="H50632" t="str">
        <f t="shared" si="498"/>
        <v/>
      </c>
    </row>
    <row r="50633" spans="8:8">
      <c r="H50633" t="str">
        <f t="shared" si="498"/>
        <v/>
      </c>
    </row>
    <row r="50634" spans="8:8">
      <c r="H50634" t="str">
        <f t="shared" si="498"/>
        <v/>
      </c>
    </row>
    <row r="50635" spans="8:8">
      <c r="H50635" t="str">
        <f t="shared" si="498"/>
        <v/>
      </c>
    </row>
    <row r="50636" spans="8:8">
      <c r="H50636" t="str">
        <f t="shared" si="498"/>
        <v/>
      </c>
    </row>
    <row r="50637" spans="8:8">
      <c r="H50637" t="str">
        <f t="shared" si="498"/>
        <v/>
      </c>
    </row>
    <row r="50638" spans="8:8">
      <c r="H50638" t="str">
        <f t="shared" si="498"/>
        <v/>
      </c>
    </row>
    <row r="50639" spans="8:8">
      <c r="H50639" t="str">
        <f t="shared" si="498"/>
        <v/>
      </c>
    </row>
    <row r="50640" spans="8:8">
      <c r="H50640" t="str">
        <f t="shared" si="498"/>
        <v/>
      </c>
    </row>
    <row r="50641" spans="8:8">
      <c r="H50641" t="str">
        <f t="shared" si="498"/>
        <v/>
      </c>
    </row>
    <row r="50642" spans="8:8">
      <c r="H50642" t="str">
        <f t="shared" si="498"/>
        <v/>
      </c>
    </row>
    <row r="50643" spans="8:8">
      <c r="H50643" t="str">
        <f t="shared" si="498"/>
        <v/>
      </c>
    </row>
    <row r="50644" spans="8:8">
      <c r="H50644" t="str">
        <f t="shared" si="498"/>
        <v/>
      </c>
    </row>
    <row r="50645" spans="8:8">
      <c r="H50645" t="str">
        <f t="shared" si="498"/>
        <v/>
      </c>
    </row>
    <row r="50646" spans="8:8">
      <c r="H50646" t="str">
        <f t="shared" si="498"/>
        <v/>
      </c>
    </row>
    <row r="50647" spans="8:8">
      <c r="H50647" t="str">
        <f t="shared" si="498"/>
        <v/>
      </c>
    </row>
    <row r="50648" spans="8:8">
      <c r="H50648" t="str">
        <f t="shared" si="498"/>
        <v/>
      </c>
    </row>
    <row r="50649" spans="8:8">
      <c r="H50649" t="str">
        <f t="shared" si="498"/>
        <v/>
      </c>
    </row>
    <row r="50650" spans="8:8">
      <c r="H50650" t="str">
        <f t="shared" si="498"/>
        <v/>
      </c>
    </row>
    <row r="50651" spans="8:8">
      <c r="H50651" t="str">
        <f t="shared" si="498"/>
        <v/>
      </c>
    </row>
    <row r="50652" spans="8:8">
      <c r="H50652" t="str">
        <f t="shared" si="498"/>
        <v/>
      </c>
    </row>
    <row r="50653" spans="8:8">
      <c r="H50653" t="str">
        <f t="shared" si="498"/>
        <v/>
      </c>
    </row>
    <row r="50654" spans="8:8">
      <c r="H50654" t="str">
        <f t="shared" si="498"/>
        <v/>
      </c>
    </row>
    <row r="50655" spans="8:8">
      <c r="H50655" t="str">
        <f t="shared" si="498"/>
        <v/>
      </c>
    </row>
    <row r="50656" spans="8:8">
      <c r="H50656" t="str">
        <f t="shared" si="498"/>
        <v/>
      </c>
    </row>
    <row r="50657" spans="8:8">
      <c r="H50657" t="str">
        <f t="shared" si="498"/>
        <v/>
      </c>
    </row>
    <row r="50658" spans="8:8">
      <c r="H50658" t="str">
        <f t="shared" ref="H50658:H50721" si="499">_xlfn.TEXTJOIN(", ", TRUE, G50658:G50658)</f>
        <v/>
      </c>
    </row>
    <row r="50659" spans="8:8">
      <c r="H50659" t="str">
        <f t="shared" si="499"/>
        <v/>
      </c>
    </row>
    <row r="50660" spans="8:8">
      <c r="H50660" t="str">
        <f t="shared" si="499"/>
        <v/>
      </c>
    </row>
    <row r="50661" spans="8:8">
      <c r="H50661" t="str">
        <f t="shared" si="499"/>
        <v/>
      </c>
    </row>
    <row r="50662" spans="8:8">
      <c r="H50662" t="str">
        <f t="shared" si="499"/>
        <v/>
      </c>
    </row>
    <row r="50663" spans="8:8">
      <c r="H50663" t="str">
        <f t="shared" si="499"/>
        <v/>
      </c>
    </row>
    <row r="50664" spans="8:8">
      <c r="H50664" t="str">
        <f t="shared" si="499"/>
        <v/>
      </c>
    </row>
    <row r="50665" spans="8:8">
      <c r="H50665" t="str">
        <f t="shared" si="499"/>
        <v/>
      </c>
    </row>
    <row r="50666" spans="8:8">
      <c r="H50666" t="str">
        <f t="shared" si="499"/>
        <v/>
      </c>
    </row>
    <row r="50667" spans="8:8">
      <c r="H50667" t="str">
        <f t="shared" si="499"/>
        <v/>
      </c>
    </row>
    <row r="50668" spans="8:8">
      <c r="H50668" t="str">
        <f t="shared" si="499"/>
        <v/>
      </c>
    </row>
    <row r="50669" spans="8:8">
      <c r="H50669" t="str">
        <f t="shared" si="499"/>
        <v/>
      </c>
    </row>
    <row r="50670" spans="8:8">
      <c r="H50670" t="str">
        <f t="shared" si="499"/>
        <v/>
      </c>
    </row>
    <row r="50671" spans="8:8">
      <c r="H50671" t="str">
        <f t="shared" si="499"/>
        <v/>
      </c>
    </row>
    <row r="50672" spans="8:8">
      <c r="H50672" t="str">
        <f t="shared" si="499"/>
        <v/>
      </c>
    </row>
    <row r="50673" spans="8:8">
      <c r="H50673" t="str">
        <f t="shared" si="499"/>
        <v/>
      </c>
    </row>
    <row r="50674" spans="8:8">
      <c r="H50674" t="str">
        <f t="shared" si="499"/>
        <v/>
      </c>
    </row>
    <row r="50675" spans="8:8">
      <c r="H50675" t="str">
        <f t="shared" si="499"/>
        <v/>
      </c>
    </row>
    <row r="50676" spans="8:8">
      <c r="H50676" t="str">
        <f t="shared" si="499"/>
        <v/>
      </c>
    </row>
    <row r="50677" spans="8:8">
      <c r="H50677" t="str">
        <f t="shared" si="499"/>
        <v/>
      </c>
    </row>
    <row r="50678" spans="8:8">
      <c r="H50678" t="str">
        <f t="shared" si="499"/>
        <v/>
      </c>
    </row>
    <row r="50679" spans="8:8">
      <c r="H50679" t="str">
        <f t="shared" si="499"/>
        <v/>
      </c>
    </row>
    <row r="50680" spans="8:8">
      <c r="H50680" t="str">
        <f t="shared" si="499"/>
        <v/>
      </c>
    </row>
    <row r="50681" spans="8:8">
      <c r="H50681" t="str">
        <f t="shared" si="499"/>
        <v/>
      </c>
    </row>
    <row r="50682" spans="8:8">
      <c r="H50682" t="str">
        <f t="shared" si="499"/>
        <v/>
      </c>
    </row>
    <row r="50683" spans="8:8">
      <c r="H50683" t="str">
        <f t="shared" si="499"/>
        <v/>
      </c>
    </row>
    <row r="50684" spans="8:8">
      <c r="H50684" t="str">
        <f t="shared" si="499"/>
        <v/>
      </c>
    </row>
    <row r="50685" spans="8:8">
      <c r="H50685" t="str">
        <f t="shared" si="499"/>
        <v/>
      </c>
    </row>
    <row r="50686" spans="8:8">
      <c r="H50686" t="str">
        <f t="shared" si="499"/>
        <v/>
      </c>
    </row>
    <row r="50687" spans="8:8">
      <c r="H50687" t="str">
        <f t="shared" si="499"/>
        <v/>
      </c>
    </row>
    <row r="50688" spans="8:8">
      <c r="H50688" t="str">
        <f t="shared" si="499"/>
        <v/>
      </c>
    </row>
    <row r="50689" spans="8:8">
      <c r="H50689" t="str">
        <f t="shared" si="499"/>
        <v/>
      </c>
    </row>
    <row r="50690" spans="8:8">
      <c r="H50690" t="str">
        <f t="shared" si="499"/>
        <v/>
      </c>
    </row>
    <row r="50691" spans="8:8">
      <c r="H50691" t="str">
        <f t="shared" si="499"/>
        <v/>
      </c>
    </row>
    <row r="50692" spans="8:8">
      <c r="H50692" t="str">
        <f t="shared" si="499"/>
        <v/>
      </c>
    </row>
    <row r="50693" spans="8:8">
      <c r="H50693" t="str">
        <f t="shared" si="499"/>
        <v/>
      </c>
    </row>
    <row r="50694" spans="8:8">
      <c r="H50694" t="str">
        <f t="shared" si="499"/>
        <v/>
      </c>
    </row>
    <row r="50695" spans="8:8">
      <c r="H50695" t="str">
        <f t="shared" si="499"/>
        <v/>
      </c>
    </row>
    <row r="50696" spans="8:8">
      <c r="H50696" t="str">
        <f t="shared" si="499"/>
        <v/>
      </c>
    </row>
    <row r="50697" spans="8:8">
      <c r="H50697" t="str">
        <f t="shared" si="499"/>
        <v/>
      </c>
    </row>
    <row r="50698" spans="8:8">
      <c r="H50698" t="str">
        <f t="shared" si="499"/>
        <v/>
      </c>
    </row>
    <row r="50699" spans="8:8">
      <c r="H50699" t="str">
        <f t="shared" si="499"/>
        <v/>
      </c>
    </row>
    <row r="50700" spans="8:8">
      <c r="H50700" t="str">
        <f t="shared" si="499"/>
        <v/>
      </c>
    </row>
    <row r="50701" spans="8:8">
      <c r="H50701" t="str">
        <f t="shared" si="499"/>
        <v/>
      </c>
    </row>
    <row r="50702" spans="8:8">
      <c r="H50702" t="str">
        <f t="shared" si="499"/>
        <v/>
      </c>
    </row>
    <row r="50703" spans="8:8">
      <c r="H50703" t="str">
        <f t="shared" si="499"/>
        <v/>
      </c>
    </row>
    <row r="50704" spans="8:8">
      <c r="H50704" t="str">
        <f t="shared" si="499"/>
        <v/>
      </c>
    </row>
    <row r="50705" spans="8:8">
      <c r="H50705" t="str">
        <f t="shared" si="499"/>
        <v/>
      </c>
    </row>
    <row r="50706" spans="8:8">
      <c r="H50706" t="str">
        <f t="shared" si="499"/>
        <v/>
      </c>
    </row>
    <row r="50707" spans="8:8">
      <c r="H50707" t="str">
        <f t="shared" si="499"/>
        <v/>
      </c>
    </row>
    <row r="50708" spans="8:8">
      <c r="H50708" t="str">
        <f t="shared" si="499"/>
        <v/>
      </c>
    </row>
    <row r="50709" spans="8:8">
      <c r="H50709" t="str">
        <f t="shared" si="499"/>
        <v/>
      </c>
    </row>
    <row r="50710" spans="8:8">
      <c r="H50710" t="str">
        <f t="shared" si="499"/>
        <v/>
      </c>
    </row>
    <row r="50711" spans="8:8">
      <c r="H50711" t="str">
        <f t="shared" si="499"/>
        <v/>
      </c>
    </row>
    <row r="50712" spans="8:8">
      <c r="H50712" t="str">
        <f t="shared" si="499"/>
        <v/>
      </c>
    </row>
    <row r="50713" spans="8:8">
      <c r="H50713" t="str">
        <f t="shared" si="499"/>
        <v/>
      </c>
    </row>
    <row r="50714" spans="8:8">
      <c r="H50714" t="str">
        <f t="shared" si="499"/>
        <v/>
      </c>
    </row>
    <row r="50715" spans="8:8">
      <c r="H50715" t="str">
        <f t="shared" si="499"/>
        <v/>
      </c>
    </row>
    <row r="50716" spans="8:8">
      <c r="H50716" t="str">
        <f t="shared" si="499"/>
        <v/>
      </c>
    </row>
    <row r="50717" spans="8:8">
      <c r="H50717" t="str">
        <f t="shared" si="499"/>
        <v/>
      </c>
    </row>
    <row r="50718" spans="8:8">
      <c r="H50718" t="str">
        <f t="shared" si="499"/>
        <v/>
      </c>
    </row>
    <row r="50719" spans="8:8">
      <c r="H50719" t="str">
        <f t="shared" si="499"/>
        <v/>
      </c>
    </row>
    <row r="50720" spans="8:8">
      <c r="H50720" t="str">
        <f t="shared" si="499"/>
        <v/>
      </c>
    </row>
    <row r="50721" spans="8:8">
      <c r="H50721" t="str">
        <f t="shared" si="499"/>
        <v/>
      </c>
    </row>
    <row r="50722" spans="8:8">
      <c r="H50722" t="str">
        <f t="shared" ref="H50722:H50785" si="500">_xlfn.TEXTJOIN(", ", TRUE, G50722:G50722)</f>
        <v/>
      </c>
    </row>
    <row r="50723" spans="8:8">
      <c r="H50723" t="str">
        <f t="shared" si="500"/>
        <v/>
      </c>
    </row>
    <row r="50724" spans="8:8">
      <c r="H50724" t="str">
        <f t="shared" si="500"/>
        <v/>
      </c>
    </row>
    <row r="50725" spans="8:8">
      <c r="H50725" t="str">
        <f t="shared" si="500"/>
        <v/>
      </c>
    </row>
    <row r="50726" spans="8:8">
      <c r="H50726" t="str">
        <f t="shared" si="500"/>
        <v/>
      </c>
    </row>
    <row r="50727" spans="8:8">
      <c r="H50727" t="str">
        <f t="shared" si="500"/>
        <v/>
      </c>
    </row>
    <row r="50728" spans="8:8">
      <c r="H50728" t="str">
        <f t="shared" si="500"/>
        <v/>
      </c>
    </row>
    <row r="50729" spans="8:8">
      <c r="H50729" t="str">
        <f t="shared" si="500"/>
        <v/>
      </c>
    </row>
    <row r="50730" spans="8:8">
      <c r="H50730" t="str">
        <f t="shared" si="500"/>
        <v/>
      </c>
    </row>
    <row r="50731" spans="8:8">
      <c r="H50731" t="str">
        <f t="shared" si="500"/>
        <v/>
      </c>
    </row>
    <row r="50732" spans="8:8">
      <c r="H50732" t="str">
        <f t="shared" si="500"/>
        <v/>
      </c>
    </row>
    <row r="50733" spans="8:8">
      <c r="H50733" t="str">
        <f t="shared" si="500"/>
        <v/>
      </c>
    </row>
    <row r="50734" spans="8:8">
      <c r="H50734" t="str">
        <f t="shared" si="500"/>
        <v/>
      </c>
    </row>
    <row r="50735" spans="8:8">
      <c r="H50735" t="str">
        <f t="shared" si="500"/>
        <v/>
      </c>
    </row>
    <row r="50736" spans="8:8">
      <c r="H50736" t="str">
        <f t="shared" si="500"/>
        <v/>
      </c>
    </row>
    <row r="50737" spans="8:8">
      <c r="H50737" t="str">
        <f t="shared" si="500"/>
        <v/>
      </c>
    </row>
    <row r="50738" spans="8:8">
      <c r="H50738" t="str">
        <f t="shared" si="500"/>
        <v/>
      </c>
    </row>
    <row r="50739" spans="8:8">
      <c r="H50739" t="str">
        <f t="shared" si="500"/>
        <v/>
      </c>
    </row>
    <row r="50740" spans="8:8">
      <c r="H50740" t="str">
        <f t="shared" si="500"/>
        <v/>
      </c>
    </row>
    <row r="50741" spans="8:8">
      <c r="H50741" t="str">
        <f t="shared" si="500"/>
        <v/>
      </c>
    </row>
    <row r="50742" spans="8:8">
      <c r="H50742" t="str">
        <f t="shared" si="500"/>
        <v/>
      </c>
    </row>
    <row r="50743" spans="8:8">
      <c r="H50743" t="str">
        <f t="shared" si="500"/>
        <v/>
      </c>
    </row>
    <row r="50744" spans="8:8">
      <c r="H50744" t="str">
        <f t="shared" si="500"/>
        <v/>
      </c>
    </row>
    <row r="50745" spans="8:8">
      <c r="H50745" t="str">
        <f t="shared" si="500"/>
        <v/>
      </c>
    </row>
    <row r="50746" spans="8:8">
      <c r="H50746" t="str">
        <f t="shared" si="500"/>
        <v/>
      </c>
    </row>
    <row r="50747" spans="8:8">
      <c r="H50747" t="str">
        <f t="shared" si="500"/>
        <v/>
      </c>
    </row>
    <row r="50748" spans="8:8">
      <c r="H50748" t="str">
        <f t="shared" si="500"/>
        <v/>
      </c>
    </row>
    <row r="50749" spans="8:8">
      <c r="H50749" t="str">
        <f t="shared" si="500"/>
        <v/>
      </c>
    </row>
    <row r="50750" spans="8:8">
      <c r="H50750" t="str">
        <f t="shared" si="500"/>
        <v/>
      </c>
    </row>
    <row r="50751" spans="8:8">
      <c r="H50751" t="str">
        <f t="shared" si="500"/>
        <v/>
      </c>
    </row>
    <row r="50752" spans="8:8">
      <c r="H50752" t="str">
        <f t="shared" si="500"/>
        <v/>
      </c>
    </row>
    <row r="50753" spans="8:8">
      <c r="H50753" t="str">
        <f t="shared" si="500"/>
        <v/>
      </c>
    </row>
    <row r="50754" spans="8:8">
      <c r="H50754" t="str">
        <f t="shared" si="500"/>
        <v/>
      </c>
    </row>
    <row r="50755" spans="8:8">
      <c r="H50755" t="str">
        <f t="shared" si="500"/>
        <v/>
      </c>
    </row>
    <row r="50756" spans="8:8">
      <c r="H50756" t="str">
        <f t="shared" si="500"/>
        <v/>
      </c>
    </row>
    <row r="50757" spans="8:8">
      <c r="H50757" t="str">
        <f t="shared" si="500"/>
        <v/>
      </c>
    </row>
    <row r="50758" spans="8:8">
      <c r="H50758" t="str">
        <f t="shared" si="500"/>
        <v/>
      </c>
    </row>
    <row r="50759" spans="8:8">
      <c r="H50759" t="str">
        <f t="shared" si="500"/>
        <v/>
      </c>
    </row>
    <row r="50760" spans="8:8">
      <c r="H50760" t="str">
        <f t="shared" si="500"/>
        <v/>
      </c>
    </row>
    <row r="50761" spans="8:8">
      <c r="H50761" t="str">
        <f t="shared" si="500"/>
        <v/>
      </c>
    </row>
    <row r="50762" spans="8:8">
      <c r="H50762" t="str">
        <f t="shared" si="500"/>
        <v/>
      </c>
    </row>
    <row r="50763" spans="8:8">
      <c r="H50763" t="str">
        <f t="shared" si="500"/>
        <v/>
      </c>
    </row>
    <row r="50764" spans="8:8">
      <c r="H50764" t="str">
        <f t="shared" si="500"/>
        <v/>
      </c>
    </row>
    <row r="50765" spans="8:8">
      <c r="H50765" t="str">
        <f t="shared" si="500"/>
        <v/>
      </c>
    </row>
    <row r="50766" spans="8:8">
      <c r="H50766" t="str">
        <f t="shared" si="500"/>
        <v/>
      </c>
    </row>
    <row r="50767" spans="8:8">
      <c r="H50767" t="str">
        <f t="shared" si="500"/>
        <v/>
      </c>
    </row>
    <row r="50768" spans="8:8">
      <c r="H50768" t="str">
        <f t="shared" si="500"/>
        <v/>
      </c>
    </row>
    <row r="50769" spans="8:8">
      <c r="H50769" t="str">
        <f t="shared" si="500"/>
        <v/>
      </c>
    </row>
    <row r="50770" spans="8:8">
      <c r="H50770" t="str">
        <f t="shared" si="500"/>
        <v/>
      </c>
    </row>
    <row r="50771" spans="8:8">
      <c r="H50771" t="str">
        <f t="shared" si="500"/>
        <v/>
      </c>
    </row>
    <row r="50772" spans="8:8">
      <c r="H50772" t="str">
        <f t="shared" si="500"/>
        <v/>
      </c>
    </row>
    <row r="50773" spans="8:8">
      <c r="H50773" t="str">
        <f t="shared" si="500"/>
        <v/>
      </c>
    </row>
    <row r="50774" spans="8:8">
      <c r="H50774" t="str">
        <f t="shared" si="500"/>
        <v/>
      </c>
    </row>
    <row r="50775" spans="8:8">
      <c r="H50775" t="str">
        <f t="shared" si="500"/>
        <v/>
      </c>
    </row>
    <row r="50776" spans="8:8">
      <c r="H50776" t="str">
        <f t="shared" si="500"/>
        <v/>
      </c>
    </row>
    <row r="50777" spans="8:8">
      <c r="H50777" t="str">
        <f t="shared" si="500"/>
        <v/>
      </c>
    </row>
    <row r="50778" spans="8:8">
      <c r="H50778" t="str">
        <f t="shared" si="500"/>
        <v/>
      </c>
    </row>
    <row r="50779" spans="8:8">
      <c r="H50779" t="str">
        <f t="shared" si="500"/>
        <v/>
      </c>
    </row>
    <row r="50780" spans="8:8">
      <c r="H50780" t="str">
        <f t="shared" si="500"/>
        <v/>
      </c>
    </row>
    <row r="50781" spans="8:8">
      <c r="H50781" t="str">
        <f t="shared" si="500"/>
        <v/>
      </c>
    </row>
    <row r="50782" spans="8:8">
      <c r="H50782" t="str">
        <f t="shared" si="500"/>
        <v/>
      </c>
    </row>
    <row r="50783" spans="8:8">
      <c r="H50783" t="str">
        <f t="shared" si="500"/>
        <v/>
      </c>
    </row>
    <row r="50784" spans="8:8">
      <c r="H50784" t="str">
        <f t="shared" si="500"/>
        <v/>
      </c>
    </row>
    <row r="50785" spans="8:8">
      <c r="H50785" t="str">
        <f t="shared" si="500"/>
        <v/>
      </c>
    </row>
    <row r="50786" spans="8:8">
      <c r="H50786" t="str">
        <f t="shared" ref="H50786:H50849" si="501">_xlfn.TEXTJOIN(", ", TRUE, G50786:G50786)</f>
        <v/>
      </c>
    </row>
    <row r="50787" spans="8:8">
      <c r="H50787" t="str">
        <f t="shared" si="501"/>
        <v/>
      </c>
    </row>
    <row r="50788" spans="8:8">
      <c r="H50788" t="str">
        <f t="shared" si="501"/>
        <v/>
      </c>
    </row>
    <row r="50789" spans="8:8">
      <c r="H50789" t="str">
        <f t="shared" si="501"/>
        <v/>
      </c>
    </row>
    <row r="50790" spans="8:8">
      <c r="H50790" t="str">
        <f t="shared" si="501"/>
        <v/>
      </c>
    </row>
    <row r="50791" spans="8:8">
      <c r="H50791" t="str">
        <f t="shared" si="501"/>
        <v/>
      </c>
    </row>
    <row r="50792" spans="8:8">
      <c r="H50792" t="str">
        <f t="shared" si="501"/>
        <v/>
      </c>
    </row>
    <row r="50793" spans="8:8">
      <c r="H50793" t="str">
        <f t="shared" si="501"/>
        <v/>
      </c>
    </row>
    <row r="50794" spans="8:8">
      <c r="H50794" t="str">
        <f t="shared" si="501"/>
        <v/>
      </c>
    </row>
    <row r="50795" spans="8:8">
      <c r="H50795" t="str">
        <f t="shared" si="501"/>
        <v/>
      </c>
    </row>
    <row r="50796" spans="8:8">
      <c r="H50796" t="str">
        <f t="shared" si="501"/>
        <v/>
      </c>
    </row>
    <row r="50797" spans="8:8">
      <c r="H50797" t="str">
        <f t="shared" si="501"/>
        <v/>
      </c>
    </row>
    <row r="50798" spans="8:8">
      <c r="H50798" t="str">
        <f t="shared" si="501"/>
        <v/>
      </c>
    </row>
    <row r="50799" spans="8:8">
      <c r="H50799" t="str">
        <f t="shared" si="501"/>
        <v/>
      </c>
    </row>
    <row r="50800" spans="8:8">
      <c r="H50800" t="str">
        <f t="shared" si="501"/>
        <v/>
      </c>
    </row>
    <row r="50801" spans="8:8">
      <c r="H50801" t="str">
        <f t="shared" si="501"/>
        <v/>
      </c>
    </row>
    <row r="50802" spans="8:8">
      <c r="H50802" t="str">
        <f t="shared" si="501"/>
        <v/>
      </c>
    </row>
    <row r="50803" spans="8:8">
      <c r="H50803" t="str">
        <f t="shared" si="501"/>
        <v/>
      </c>
    </row>
    <row r="50804" spans="8:8">
      <c r="H50804" t="str">
        <f t="shared" si="501"/>
        <v/>
      </c>
    </row>
    <row r="50805" spans="8:8">
      <c r="H50805" t="str">
        <f t="shared" si="501"/>
        <v/>
      </c>
    </row>
    <row r="50806" spans="8:8">
      <c r="H50806" t="str">
        <f t="shared" si="501"/>
        <v/>
      </c>
    </row>
    <row r="50807" spans="8:8">
      <c r="H50807" t="str">
        <f t="shared" si="501"/>
        <v/>
      </c>
    </row>
    <row r="50808" spans="8:8">
      <c r="H50808" t="str">
        <f t="shared" si="501"/>
        <v/>
      </c>
    </row>
    <row r="50809" spans="8:8">
      <c r="H50809" t="str">
        <f t="shared" si="501"/>
        <v/>
      </c>
    </row>
    <row r="50810" spans="8:8">
      <c r="H50810" t="str">
        <f t="shared" si="501"/>
        <v/>
      </c>
    </row>
    <row r="50811" spans="8:8">
      <c r="H50811" t="str">
        <f t="shared" si="501"/>
        <v/>
      </c>
    </row>
    <row r="50812" spans="8:8">
      <c r="H50812" t="str">
        <f t="shared" si="501"/>
        <v/>
      </c>
    </row>
    <row r="50813" spans="8:8">
      <c r="H50813" t="str">
        <f t="shared" si="501"/>
        <v/>
      </c>
    </row>
    <row r="50814" spans="8:8">
      <c r="H50814" t="str">
        <f t="shared" si="501"/>
        <v/>
      </c>
    </row>
    <row r="50815" spans="8:8">
      <c r="H50815" t="str">
        <f t="shared" si="501"/>
        <v/>
      </c>
    </row>
    <row r="50816" spans="8:8">
      <c r="H50816" t="str">
        <f t="shared" si="501"/>
        <v/>
      </c>
    </row>
    <row r="50817" spans="8:8">
      <c r="H50817" t="str">
        <f t="shared" si="501"/>
        <v/>
      </c>
    </row>
    <row r="50818" spans="8:8">
      <c r="H50818" t="str">
        <f t="shared" si="501"/>
        <v/>
      </c>
    </row>
    <row r="50819" spans="8:8">
      <c r="H50819" t="str">
        <f t="shared" si="501"/>
        <v/>
      </c>
    </row>
    <row r="50820" spans="8:8">
      <c r="H50820" t="str">
        <f t="shared" si="501"/>
        <v/>
      </c>
    </row>
    <row r="50821" spans="8:8">
      <c r="H50821" t="str">
        <f t="shared" si="501"/>
        <v/>
      </c>
    </row>
    <row r="50822" spans="8:8">
      <c r="H50822" t="str">
        <f t="shared" si="501"/>
        <v/>
      </c>
    </row>
    <row r="50823" spans="8:8">
      <c r="H50823" t="str">
        <f t="shared" si="501"/>
        <v/>
      </c>
    </row>
    <row r="50824" spans="8:8">
      <c r="H50824" t="str">
        <f t="shared" si="501"/>
        <v/>
      </c>
    </row>
    <row r="50825" spans="8:8">
      <c r="H50825" t="str">
        <f t="shared" si="501"/>
        <v/>
      </c>
    </row>
    <row r="50826" spans="8:8">
      <c r="H50826" t="str">
        <f t="shared" si="501"/>
        <v/>
      </c>
    </row>
    <row r="50827" spans="8:8">
      <c r="H50827" t="str">
        <f t="shared" si="501"/>
        <v/>
      </c>
    </row>
    <row r="50828" spans="8:8">
      <c r="H50828" t="str">
        <f t="shared" si="501"/>
        <v/>
      </c>
    </row>
    <row r="50829" spans="8:8">
      <c r="H50829" t="str">
        <f t="shared" si="501"/>
        <v/>
      </c>
    </row>
    <row r="50830" spans="8:8">
      <c r="H50830" t="str">
        <f t="shared" si="501"/>
        <v/>
      </c>
    </row>
    <row r="50831" spans="8:8">
      <c r="H50831" t="str">
        <f t="shared" si="501"/>
        <v/>
      </c>
    </row>
    <row r="50832" spans="8:8">
      <c r="H50832" t="str">
        <f t="shared" si="501"/>
        <v/>
      </c>
    </row>
    <row r="50833" spans="8:8">
      <c r="H50833" t="str">
        <f t="shared" si="501"/>
        <v/>
      </c>
    </row>
    <row r="50834" spans="8:8">
      <c r="H50834" t="str">
        <f t="shared" si="501"/>
        <v/>
      </c>
    </row>
    <row r="50835" spans="8:8">
      <c r="H50835" t="str">
        <f t="shared" si="501"/>
        <v/>
      </c>
    </row>
    <row r="50836" spans="8:8">
      <c r="H50836" t="str">
        <f t="shared" si="501"/>
        <v/>
      </c>
    </row>
    <row r="50837" spans="8:8">
      <c r="H50837" t="str">
        <f t="shared" si="501"/>
        <v/>
      </c>
    </row>
    <row r="50838" spans="8:8">
      <c r="H50838" t="str">
        <f t="shared" si="501"/>
        <v/>
      </c>
    </row>
    <row r="50839" spans="8:8">
      <c r="H50839" t="str">
        <f t="shared" si="501"/>
        <v/>
      </c>
    </row>
    <row r="50840" spans="8:8">
      <c r="H50840" t="str">
        <f t="shared" si="501"/>
        <v/>
      </c>
    </row>
    <row r="50841" spans="8:8">
      <c r="H50841" t="str">
        <f t="shared" si="501"/>
        <v/>
      </c>
    </row>
    <row r="50842" spans="8:8">
      <c r="H50842" t="str">
        <f t="shared" si="501"/>
        <v/>
      </c>
    </row>
    <row r="50843" spans="8:8">
      <c r="H50843" t="str">
        <f t="shared" si="501"/>
        <v/>
      </c>
    </row>
    <row r="50844" spans="8:8">
      <c r="H50844" t="str">
        <f t="shared" si="501"/>
        <v/>
      </c>
    </row>
    <row r="50845" spans="8:8">
      <c r="H50845" t="str">
        <f t="shared" si="501"/>
        <v/>
      </c>
    </row>
    <row r="50846" spans="8:8">
      <c r="H50846" t="str">
        <f t="shared" si="501"/>
        <v/>
      </c>
    </row>
    <row r="50847" spans="8:8">
      <c r="H50847" t="str">
        <f t="shared" si="501"/>
        <v/>
      </c>
    </row>
    <row r="50848" spans="8:8">
      <c r="H50848" t="str">
        <f t="shared" si="501"/>
        <v/>
      </c>
    </row>
    <row r="50849" spans="8:8">
      <c r="H50849" t="str">
        <f t="shared" si="501"/>
        <v/>
      </c>
    </row>
    <row r="50850" spans="8:8">
      <c r="H50850" t="str">
        <f t="shared" ref="H50850:H50913" si="502">_xlfn.TEXTJOIN(", ", TRUE, G50850:G50850)</f>
        <v/>
      </c>
    </row>
    <row r="50851" spans="8:8">
      <c r="H50851" t="str">
        <f t="shared" si="502"/>
        <v/>
      </c>
    </row>
    <row r="50852" spans="8:8">
      <c r="H50852" t="str">
        <f t="shared" si="502"/>
        <v/>
      </c>
    </row>
    <row r="50853" spans="8:8">
      <c r="H50853" t="str">
        <f t="shared" si="502"/>
        <v/>
      </c>
    </row>
    <row r="50854" spans="8:8">
      <c r="H50854" t="str">
        <f t="shared" si="502"/>
        <v/>
      </c>
    </row>
    <row r="50855" spans="8:8">
      <c r="H50855" t="str">
        <f t="shared" si="502"/>
        <v/>
      </c>
    </row>
    <row r="50856" spans="8:8">
      <c r="H50856" t="str">
        <f t="shared" si="502"/>
        <v/>
      </c>
    </row>
    <row r="50857" spans="8:8">
      <c r="H50857" t="str">
        <f t="shared" si="502"/>
        <v/>
      </c>
    </row>
    <row r="50858" spans="8:8">
      <c r="H50858" t="str">
        <f t="shared" si="502"/>
        <v/>
      </c>
    </row>
    <row r="50859" spans="8:8">
      <c r="H50859" t="str">
        <f t="shared" si="502"/>
        <v/>
      </c>
    </row>
    <row r="50860" spans="8:8">
      <c r="H50860" t="str">
        <f t="shared" si="502"/>
        <v/>
      </c>
    </row>
    <row r="50861" spans="8:8">
      <c r="H50861" t="str">
        <f t="shared" si="502"/>
        <v/>
      </c>
    </row>
    <row r="50862" spans="8:8">
      <c r="H50862" t="str">
        <f t="shared" si="502"/>
        <v/>
      </c>
    </row>
    <row r="50863" spans="8:8">
      <c r="H50863" t="str">
        <f t="shared" si="502"/>
        <v/>
      </c>
    </row>
    <row r="50864" spans="8:8">
      <c r="H50864" t="str">
        <f t="shared" si="502"/>
        <v/>
      </c>
    </row>
    <row r="50865" spans="8:8">
      <c r="H50865" t="str">
        <f t="shared" si="502"/>
        <v/>
      </c>
    </row>
    <row r="50866" spans="8:8">
      <c r="H50866" t="str">
        <f t="shared" si="502"/>
        <v/>
      </c>
    </row>
    <row r="50867" spans="8:8">
      <c r="H50867" t="str">
        <f t="shared" si="502"/>
        <v/>
      </c>
    </row>
    <row r="50868" spans="8:8">
      <c r="H50868" t="str">
        <f t="shared" si="502"/>
        <v/>
      </c>
    </row>
    <row r="50869" spans="8:8">
      <c r="H50869" t="str">
        <f t="shared" si="502"/>
        <v/>
      </c>
    </row>
    <row r="50870" spans="8:8">
      <c r="H50870" t="str">
        <f t="shared" si="502"/>
        <v/>
      </c>
    </row>
    <row r="50871" spans="8:8">
      <c r="H50871" t="str">
        <f t="shared" si="502"/>
        <v/>
      </c>
    </row>
    <row r="50872" spans="8:8">
      <c r="H50872" t="str">
        <f t="shared" si="502"/>
        <v/>
      </c>
    </row>
    <row r="50873" spans="8:8">
      <c r="H50873" t="str">
        <f t="shared" si="502"/>
        <v/>
      </c>
    </row>
    <row r="50874" spans="8:8">
      <c r="H50874" t="str">
        <f t="shared" si="502"/>
        <v/>
      </c>
    </row>
    <row r="50875" spans="8:8">
      <c r="H50875" t="str">
        <f t="shared" si="502"/>
        <v/>
      </c>
    </row>
    <row r="50876" spans="8:8">
      <c r="H50876" t="str">
        <f t="shared" si="502"/>
        <v/>
      </c>
    </row>
    <row r="50877" spans="8:8">
      <c r="H50877" t="str">
        <f t="shared" si="502"/>
        <v/>
      </c>
    </row>
    <row r="50878" spans="8:8">
      <c r="H50878" t="str">
        <f t="shared" si="502"/>
        <v/>
      </c>
    </row>
    <row r="50879" spans="8:8">
      <c r="H50879" t="str">
        <f t="shared" si="502"/>
        <v/>
      </c>
    </row>
    <row r="50880" spans="8:8">
      <c r="H50880" t="str">
        <f t="shared" si="502"/>
        <v/>
      </c>
    </row>
    <row r="50881" spans="8:8">
      <c r="H50881" t="str">
        <f t="shared" si="502"/>
        <v/>
      </c>
    </row>
    <row r="50882" spans="8:8">
      <c r="H50882" t="str">
        <f t="shared" si="502"/>
        <v/>
      </c>
    </row>
    <row r="50883" spans="8:8">
      <c r="H50883" t="str">
        <f t="shared" si="502"/>
        <v/>
      </c>
    </row>
    <row r="50884" spans="8:8">
      <c r="H50884" t="str">
        <f t="shared" si="502"/>
        <v/>
      </c>
    </row>
    <row r="50885" spans="8:8">
      <c r="H50885" t="str">
        <f t="shared" si="502"/>
        <v/>
      </c>
    </row>
    <row r="50886" spans="8:8">
      <c r="H50886" t="str">
        <f t="shared" si="502"/>
        <v/>
      </c>
    </row>
    <row r="50887" spans="8:8">
      <c r="H50887" t="str">
        <f t="shared" si="502"/>
        <v/>
      </c>
    </row>
    <row r="50888" spans="8:8">
      <c r="H50888" t="str">
        <f t="shared" si="502"/>
        <v/>
      </c>
    </row>
    <row r="50889" spans="8:8">
      <c r="H50889" t="str">
        <f t="shared" si="502"/>
        <v/>
      </c>
    </row>
    <row r="50890" spans="8:8">
      <c r="H50890" t="str">
        <f t="shared" si="502"/>
        <v/>
      </c>
    </row>
    <row r="50891" spans="8:8">
      <c r="H50891" t="str">
        <f t="shared" si="502"/>
        <v/>
      </c>
    </row>
    <row r="50892" spans="8:8">
      <c r="H50892" t="str">
        <f t="shared" si="502"/>
        <v/>
      </c>
    </row>
    <row r="50893" spans="8:8">
      <c r="H50893" t="str">
        <f t="shared" si="502"/>
        <v/>
      </c>
    </row>
    <row r="50894" spans="8:8">
      <c r="H50894" t="str">
        <f t="shared" si="502"/>
        <v/>
      </c>
    </row>
    <row r="50895" spans="8:8">
      <c r="H50895" t="str">
        <f t="shared" si="502"/>
        <v/>
      </c>
    </row>
    <row r="50896" spans="8:8">
      <c r="H50896" t="str">
        <f t="shared" si="502"/>
        <v/>
      </c>
    </row>
    <row r="50897" spans="8:8">
      <c r="H50897" t="str">
        <f t="shared" si="502"/>
        <v/>
      </c>
    </row>
    <row r="50898" spans="8:8">
      <c r="H50898" t="str">
        <f t="shared" si="502"/>
        <v/>
      </c>
    </row>
    <row r="50899" spans="8:8">
      <c r="H50899" t="str">
        <f t="shared" si="502"/>
        <v/>
      </c>
    </row>
    <row r="50900" spans="8:8">
      <c r="H50900" t="str">
        <f t="shared" si="502"/>
        <v/>
      </c>
    </row>
    <row r="50901" spans="8:8">
      <c r="H50901" t="str">
        <f t="shared" si="502"/>
        <v/>
      </c>
    </row>
    <row r="50902" spans="8:8">
      <c r="H50902" t="str">
        <f t="shared" si="502"/>
        <v/>
      </c>
    </row>
    <row r="50903" spans="8:8">
      <c r="H50903" t="str">
        <f t="shared" si="502"/>
        <v/>
      </c>
    </row>
    <row r="50904" spans="8:8">
      <c r="H50904" t="str">
        <f t="shared" si="502"/>
        <v/>
      </c>
    </row>
    <row r="50905" spans="8:8">
      <c r="H50905" t="str">
        <f t="shared" si="502"/>
        <v/>
      </c>
    </row>
    <row r="50906" spans="8:8">
      <c r="H50906" t="str">
        <f t="shared" si="502"/>
        <v/>
      </c>
    </row>
    <row r="50907" spans="8:8">
      <c r="H50907" t="str">
        <f t="shared" si="502"/>
        <v/>
      </c>
    </row>
    <row r="50908" spans="8:8">
      <c r="H50908" t="str">
        <f t="shared" si="502"/>
        <v/>
      </c>
    </row>
    <row r="50909" spans="8:8">
      <c r="H50909" t="str">
        <f t="shared" si="502"/>
        <v/>
      </c>
    </row>
    <row r="50910" spans="8:8">
      <c r="H50910" t="str">
        <f t="shared" si="502"/>
        <v/>
      </c>
    </row>
    <row r="50911" spans="8:8">
      <c r="H50911" t="str">
        <f t="shared" si="502"/>
        <v/>
      </c>
    </row>
    <row r="50912" spans="8:8">
      <c r="H50912" t="str">
        <f t="shared" si="502"/>
        <v/>
      </c>
    </row>
    <row r="50913" spans="8:8">
      <c r="H50913" t="str">
        <f t="shared" si="502"/>
        <v/>
      </c>
    </row>
    <row r="50914" spans="8:8">
      <c r="H50914" t="str">
        <f t="shared" ref="H50914:H50977" si="503">_xlfn.TEXTJOIN(", ", TRUE, G50914:G50914)</f>
        <v/>
      </c>
    </row>
    <row r="50915" spans="8:8">
      <c r="H50915" t="str">
        <f t="shared" si="503"/>
        <v/>
      </c>
    </row>
    <row r="50916" spans="8:8">
      <c r="H50916" t="str">
        <f t="shared" si="503"/>
        <v/>
      </c>
    </row>
    <row r="50917" spans="8:8">
      <c r="H50917" t="str">
        <f t="shared" si="503"/>
        <v/>
      </c>
    </row>
    <row r="50918" spans="8:8">
      <c r="H50918" t="str">
        <f t="shared" si="503"/>
        <v/>
      </c>
    </row>
    <row r="50919" spans="8:8">
      <c r="H50919" t="str">
        <f t="shared" si="503"/>
        <v/>
      </c>
    </row>
    <row r="50920" spans="8:8">
      <c r="H50920" t="str">
        <f t="shared" si="503"/>
        <v/>
      </c>
    </row>
    <row r="50921" spans="8:8">
      <c r="H50921" t="str">
        <f t="shared" si="503"/>
        <v/>
      </c>
    </row>
    <row r="50922" spans="8:8">
      <c r="H50922" t="str">
        <f t="shared" si="503"/>
        <v/>
      </c>
    </row>
    <row r="50923" spans="8:8">
      <c r="H50923" t="str">
        <f t="shared" si="503"/>
        <v/>
      </c>
    </row>
    <row r="50924" spans="8:8">
      <c r="H50924" t="str">
        <f t="shared" si="503"/>
        <v/>
      </c>
    </row>
    <row r="50925" spans="8:8">
      <c r="H50925" t="str">
        <f t="shared" si="503"/>
        <v/>
      </c>
    </row>
    <row r="50926" spans="8:8">
      <c r="H50926" t="str">
        <f t="shared" si="503"/>
        <v/>
      </c>
    </row>
    <row r="50927" spans="8:8">
      <c r="H50927" t="str">
        <f t="shared" si="503"/>
        <v/>
      </c>
    </row>
    <row r="50928" spans="8:8">
      <c r="H50928" t="str">
        <f t="shared" si="503"/>
        <v/>
      </c>
    </row>
    <row r="50929" spans="8:8">
      <c r="H50929" t="str">
        <f t="shared" si="503"/>
        <v/>
      </c>
    </row>
    <row r="50930" spans="8:8">
      <c r="H50930" t="str">
        <f t="shared" si="503"/>
        <v/>
      </c>
    </row>
    <row r="50931" spans="8:8">
      <c r="H50931" t="str">
        <f t="shared" si="503"/>
        <v/>
      </c>
    </row>
    <row r="50932" spans="8:8">
      <c r="H50932" t="str">
        <f t="shared" si="503"/>
        <v/>
      </c>
    </row>
    <row r="50933" spans="8:8">
      <c r="H50933" t="str">
        <f t="shared" si="503"/>
        <v/>
      </c>
    </row>
    <row r="50934" spans="8:8">
      <c r="H50934" t="str">
        <f t="shared" si="503"/>
        <v/>
      </c>
    </row>
    <row r="50935" spans="8:8">
      <c r="H50935" t="str">
        <f t="shared" si="503"/>
        <v/>
      </c>
    </row>
    <row r="50936" spans="8:8">
      <c r="H50936" t="str">
        <f t="shared" si="503"/>
        <v/>
      </c>
    </row>
    <row r="50937" spans="8:8">
      <c r="H50937" t="str">
        <f t="shared" si="503"/>
        <v/>
      </c>
    </row>
    <row r="50938" spans="8:8">
      <c r="H50938" t="str">
        <f t="shared" si="503"/>
        <v/>
      </c>
    </row>
    <row r="50939" spans="8:8">
      <c r="H50939" t="str">
        <f t="shared" si="503"/>
        <v/>
      </c>
    </row>
    <row r="50940" spans="8:8">
      <c r="H50940" t="str">
        <f t="shared" si="503"/>
        <v/>
      </c>
    </row>
    <row r="50941" spans="8:8">
      <c r="H50941" t="str">
        <f t="shared" si="503"/>
        <v/>
      </c>
    </row>
    <row r="50942" spans="8:8">
      <c r="H50942" t="str">
        <f t="shared" si="503"/>
        <v/>
      </c>
    </row>
    <row r="50943" spans="8:8">
      <c r="H50943" t="str">
        <f t="shared" si="503"/>
        <v/>
      </c>
    </row>
    <row r="50944" spans="8:8">
      <c r="H50944" t="str">
        <f t="shared" si="503"/>
        <v/>
      </c>
    </row>
    <row r="50945" spans="8:8">
      <c r="H50945" t="str">
        <f t="shared" si="503"/>
        <v/>
      </c>
    </row>
    <row r="50946" spans="8:8">
      <c r="H50946" t="str">
        <f t="shared" si="503"/>
        <v/>
      </c>
    </row>
    <row r="50947" spans="8:8">
      <c r="H50947" t="str">
        <f t="shared" si="503"/>
        <v/>
      </c>
    </row>
    <row r="50948" spans="8:8">
      <c r="H50948" t="str">
        <f t="shared" si="503"/>
        <v/>
      </c>
    </row>
    <row r="50949" spans="8:8">
      <c r="H50949" t="str">
        <f t="shared" si="503"/>
        <v/>
      </c>
    </row>
    <row r="50950" spans="8:8">
      <c r="H50950" t="str">
        <f t="shared" si="503"/>
        <v/>
      </c>
    </row>
    <row r="50951" spans="8:8">
      <c r="H50951" t="str">
        <f t="shared" si="503"/>
        <v/>
      </c>
    </row>
    <row r="50952" spans="8:8">
      <c r="H50952" t="str">
        <f t="shared" si="503"/>
        <v/>
      </c>
    </row>
    <row r="50953" spans="8:8">
      <c r="H50953" t="str">
        <f t="shared" si="503"/>
        <v/>
      </c>
    </row>
    <row r="50954" spans="8:8">
      <c r="H50954" t="str">
        <f t="shared" si="503"/>
        <v/>
      </c>
    </row>
    <row r="50955" spans="8:8">
      <c r="H50955" t="str">
        <f t="shared" si="503"/>
        <v/>
      </c>
    </row>
    <row r="50956" spans="8:8">
      <c r="H50956" t="str">
        <f t="shared" si="503"/>
        <v/>
      </c>
    </row>
    <row r="50957" spans="8:8">
      <c r="H50957" t="str">
        <f t="shared" si="503"/>
        <v/>
      </c>
    </row>
    <row r="50958" spans="8:8">
      <c r="H50958" t="str">
        <f t="shared" si="503"/>
        <v/>
      </c>
    </row>
    <row r="50959" spans="8:8">
      <c r="H50959" t="str">
        <f t="shared" si="503"/>
        <v/>
      </c>
    </row>
    <row r="50960" spans="8:8">
      <c r="H50960" t="str">
        <f t="shared" si="503"/>
        <v/>
      </c>
    </row>
    <row r="50961" spans="8:8">
      <c r="H50961" t="str">
        <f t="shared" si="503"/>
        <v/>
      </c>
    </row>
    <row r="50962" spans="8:8">
      <c r="H50962" t="str">
        <f t="shared" si="503"/>
        <v/>
      </c>
    </row>
    <row r="50963" spans="8:8">
      <c r="H50963" t="str">
        <f t="shared" si="503"/>
        <v/>
      </c>
    </row>
    <row r="50964" spans="8:8">
      <c r="H50964" t="str">
        <f t="shared" si="503"/>
        <v/>
      </c>
    </row>
    <row r="50965" spans="8:8">
      <c r="H50965" t="str">
        <f t="shared" si="503"/>
        <v/>
      </c>
    </row>
    <row r="50966" spans="8:8">
      <c r="H50966" t="str">
        <f t="shared" si="503"/>
        <v/>
      </c>
    </row>
    <row r="50967" spans="8:8">
      <c r="H50967" t="str">
        <f t="shared" si="503"/>
        <v/>
      </c>
    </row>
    <row r="50968" spans="8:8">
      <c r="H50968" t="str">
        <f t="shared" si="503"/>
        <v/>
      </c>
    </row>
    <row r="50969" spans="8:8">
      <c r="H50969" t="str">
        <f t="shared" si="503"/>
        <v/>
      </c>
    </row>
    <row r="50970" spans="8:8">
      <c r="H50970" t="str">
        <f t="shared" si="503"/>
        <v/>
      </c>
    </row>
    <row r="50971" spans="8:8">
      <c r="H50971" t="str">
        <f t="shared" si="503"/>
        <v/>
      </c>
    </row>
    <row r="50972" spans="8:8">
      <c r="H50972" t="str">
        <f t="shared" si="503"/>
        <v/>
      </c>
    </row>
    <row r="50973" spans="8:8">
      <c r="H50973" t="str">
        <f t="shared" si="503"/>
        <v/>
      </c>
    </row>
    <row r="50974" spans="8:8">
      <c r="H50974" t="str">
        <f t="shared" si="503"/>
        <v/>
      </c>
    </row>
    <row r="50975" spans="8:8">
      <c r="H50975" t="str">
        <f t="shared" si="503"/>
        <v/>
      </c>
    </row>
    <row r="50976" spans="8:8">
      <c r="H50976" t="str">
        <f t="shared" si="503"/>
        <v/>
      </c>
    </row>
    <row r="50977" spans="8:8">
      <c r="H50977" t="str">
        <f t="shared" si="503"/>
        <v/>
      </c>
    </row>
    <row r="50978" spans="8:8">
      <c r="H50978" t="str">
        <f t="shared" ref="H50978:H51041" si="504">_xlfn.TEXTJOIN(", ", TRUE, G50978:G50978)</f>
        <v/>
      </c>
    </row>
    <row r="50979" spans="8:8">
      <c r="H50979" t="str">
        <f t="shared" si="504"/>
        <v/>
      </c>
    </row>
    <row r="50980" spans="8:8">
      <c r="H50980" t="str">
        <f t="shared" si="504"/>
        <v/>
      </c>
    </row>
    <row r="50981" spans="8:8">
      <c r="H50981" t="str">
        <f t="shared" si="504"/>
        <v/>
      </c>
    </row>
    <row r="50982" spans="8:8">
      <c r="H50982" t="str">
        <f t="shared" si="504"/>
        <v/>
      </c>
    </row>
    <row r="50983" spans="8:8">
      <c r="H50983" t="str">
        <f t="shared" si="504"/>
        <v/>
      </c>
    </row>
    <row r="50984" spans="8:8">
      <c r="H50984" t="str">
        <f t="shared" si="504"/>
        <v/>
      </c>
    </row>
    <row r="50985" spans="8:8">
      <c r="H50985" t="str">
        <f t="shared" si="504"/>
        <v/>
      </c>
    </row>
    <row r="50986" spans="8:8">
      <c r="H50986" t="str">
        <f t="shared" si="504"/>
        <v/>
      </c>
    </row>
    <row r="50987" spans="8:8">
      <c r="H50987" t="str">
        <f t="shared" si="504"/>
        <v/>
      </c>
    </row>
    <row r="50988" spans="8:8">
      <c r="H50988" t="str">
        <f t="shared" si="504"/>
        <v/>
      </c>
    </row>
    <row r="50989" spans="8:8">
      <c r="H50989" t="str">
        <f t="shared" si="504"/>
        <v/>
      </c>
    </row>
    <row r="50990" spans="8:8">
      <c r="H50990" t="str">
        <f t="shared" si="504"/>
        <v/>
      </c>
    </row>
    <row r="50991" spans="8:8">
      <c r="H50991" t="str">
        <f t="shared" si="504"/>
        <v/>
      </c>
    </row>
    <row r="50992" spans="8:8">
      <c r="H50992" t="str">
        <f t="shared" si="504"/>
        <v/>
      </c>
    </row>
    <row r="50993" spans="8:8">
      <c r="H50993" t="str">
        <f t="shared" si="504"/>
        <v/>
      </c>
    </row>
    <row r="50994" spans="8:8">
      <c r="H50994" t="str">
        <f t="shared" si="504"/>
        <v/>
      </c>
    </row>
    <row r="50995" spans="8:8">
      <c r="H50995" t="str">
        <f t="shared" si="504"/>
        <v/>
      </c>
    </row>
    <row r="50996" spans="8:8">
      <c r="H50996" t="str">
        <f t="shared" si="504"/>
        <v/>
      </c>
    </row>
    <row r="50997" spans="8:8">
      <c r="H50997" t="str">
        <f t="shared" si="504"/>
        <v/>
      </c>
    </row>
    <row r="50998" spans="8:8">
      <c r="H50998" t="str">
        <f t="shared" si="504"/>
        <v/>
      </c>
    </row>
    <row r="50999" spans="8:8">
      <c r="H50999" t="str">
        <f t="shared" si="504"/>
        <v/>
      </c>
    </row>
    <row r="51000" spans="8:8">
      <c r="H51000" t="str">
        <f t="shared" si="504"/>
        <v/>
      </c>
    </row>
    <row r="51001" spans="8:8">
      <c r="H51001" t="str">
        <f t="shared" si="504"/>
        <v/>
      </c>
    </row>
    <row r="51002" spans="8:8">
      <c r="H51002" t="str">
        <f t="shared" si="504"/>
        <v/>
      </c>
    </row>
    <row r="51003" spans="8:8">
      <c r="H51003" t="str">
        <f t="shared" si="504"/>
        <v/>
      </c>
    </row>
    <row r="51004" spans="8:8">
      <c r="H51004" t="str">
        <f t="shared" si="504"/>
        <v/>
      </c>
    </row>
    <row r="51005" spans="8:8">
      <c r="H51005" t="str">
        <f t="shared" si="504"/>
        <v/>
      </c>
    </row>
    <row r="51006" spans="8:8">
      <c r="H51006" t="str">
        <f t="shared" si="504"/>
        <v/>
      </c>
    </row>
    <row r="51007" spans="8:8">
      <c r="H51007" t="str">
        <f t="shared" si="504"/>
        <v/>
      </c>
    </row>
    <row r="51008" spans="8:8">
      <c r="H51008" t="str">
        <f t="shared" si="504"/>
        <v/>
      </c>
    </row>
    <row r="51009" spans="8:8">
      <c r="H51009" t="str">
        <f t="shared" si="504"/>
        <v/>
      </c>
    </row>
    <row r="51010" spans="8:8">
      <c r="H51010" t="str">
        <f t="shared" si="504"/>
        <v/>
      </c>
    </row>
    <row r="51011" spans="8:8">
      <c r="H51011" t="str">
        <f t="shared" si="504"/>
        <v/>
      </c>
    </row>
    <row r="51012" spans="8:8">
      <c r="H51012" t="str">
        <f t="shared" si="504"/>
        <v/>
      </c>
    </row>
    <row r="51013" spans="8:8">
      <c r="H51013" t="str">
        <f t="shared" si="504"/>
        <v/>
      </c>
    </row>
    <row r="51014" spans="8:8">
      <c r="H51014" t="str">
        <f t="shared" si="504"/>
        <v/>
      </c>
    </row>
    <row r="51015" spans="8:8">
      <c r="H51015" t="str">
        <f t="shared" si="504"/>
        <v/>
      </c>
    </row>
    <row r="51016" spans="8:8">
      <c r="H51016" t="str">
        <f t="shared" si="504"/>
        <v/>
      </c>
    </row>
    <row r="51017" spans="8:8">
      <c r="H51017" t="str">
        <f t="shared" si="504"/>
        <v/>
      </c>
    </row>
    <row r="51018" spans="8:8">
      <c r="H51018" t="str">
        <f t="shared" si="504"/>
        <v/>
      </c>
    </row>
    <row r="51019" spans="8:8">
      <c r="H51019" t="str">
        <f t="shared" si="504"/>
        <v/>
      </c>
    </row>
    <row r="51020" spans="8:8">
      <c r="H51020" t="str">
        <f t="shared" si="504"/>
        <v/>
      </c>
    </row>
    <row r="51021" spans="8:8">
      <c r="H51021" t="str">
        <f t="shared" si="504"/>
        <v/>
      </c>
    </row>
    <row r="51022" spans="8:8">
      <c r="H51022" t="str">
        <f t="shared" si="504"/>
        <v/>
      </c>
    </row>
    <row r="51023" spans="8:8">
      <c r="H51023" t="str">
        <f t="shared" si="504"/>
        <v/>
      </c>
    </row>
    <row r="51024" spans="8:8">
      <c r="H51024" t="str">
        <f t="shared" si="504"/>
        <v/>
      </c>
    </row>
    <row r="51025" spans="8:8">
      <c r="H51025" t="str">
        <f t="shared" si="504"/>
        <v/>
      </c>
    </row>
    <row r="51026" spans="8:8">
      <c r="H51026" t="str">
        <f t="shared" si="504"/>
        <v/>
      </c>
    </row>
    <row r="51027" spans="8:8">
      <c r="H51027" t="str">
        <f t="shared" si="504"/>
        <v/>
      </c>
    </row>
    <row r="51028" spans="8:8">
      <c r="H51028" t="str">
        <f t="shared" si="504"/>
        <v/>
      </c>
    </row>
    <row r="51029" spans="8:8">
      <c r="H51029" t="str">
        <f t="shared" si="504"/>
        <v/>
      </c>
    </row>
    <row r="51030" spans="8:8">
      <c r="H51030" t="str">
        <f t="shared" si="504"/>
        <v/>
      </c>
    </row>
    <row r="51031" spans="8:8">
      <c r="H51031" t="str">
        <f t="shared" si="504"/>
        <v/>
      </c>
    </row>
    <row r="51032" spans="8:8">
      <c r="H51032" t="str">
        <f t="shared" si="504"/>
        <v/>
      </c>
    </row>
    <row r="51033" spans="8:8">
      <c r="H51033" t="str">
        <f t="shared" si="504"/>
        <v/>
      </c>
    </row>
    <row r="51034" spans="8:8">
      <c r="H51034" t="str">
        <f t="shared" si="504"/>
        <v/>
      </c>
    </row>
    <row r="51035" spans="8:8">
      <c r="H51035" t="str">
        <f t="shared" si="504"/>
        <v/>
      </c>
    </row>
    <row r="51036" spans="8:8">
      <c r="H51036" t="str">
        <f t="shared" si="504"/>
        <v/>
      </c>
    </row>
    <row r="51037" spans="8:8">
      <c r="H51037" t="str">
        <f t="shared" si="504"/>
        <v/>
      </c>
    </row>
    <row r="51038" spans="8:8">
      <c r="H51038" t="str">
        <f t="shared" si="504"/>
        <v/>
      </c>
    </row>
    <row r="51039" spans="8:8">
      <c r="H51039" t="str">
        <f t="shared" si="504"/>
        <v/>
      </c>
    </row>
    <row r="51040" spans="8:8">
      <c r="H51040" t="str">
        <f t="shared" si="504"/>
        <v/>
      </c>
    </row>
    <row r="51041" spans="8:8">
      <c r="H51041" t="str">
        <f t="shared" si="504"/>
        <v/>
      </c>
    </row>
    <row r="51042" spans="8:8">
      <c r="H51042" t="str">
        <f t="shared" ref="H51042:H51105" si="505">_xlfn.TEXTJOIN(", ", TRUE, G51042:G51042)</f>
        <v/>
      </c>
    </row>
    <row r="51043" spans="8:8">
      <c r="H51043" t="str">
        <f t="shared" si="505"/>
        <v/>
      </c>
    </row>
    <row r="51044" spans="8:8">
      <c r="H51044" t="str">
        <f t="shared" si="505"/>
        <v/>
      </c>
    </row>
    <row r="51045" spans="8:8">
      <c r="H51045" t="str">
        <f t="shared" si="505"/>
        <v/>
      </c>
    </row>
    <row r="51046" spans="8:8">
      <c r="H51046" t="str">
        <f t="shared" si="505"/>
        <v/>
      </c>
    </row>
    <row r="51047" spans="8:8">
      <c r="H51047" t="str">
        <f t="shared" si="505"/>
        <v/>
      </c>
    </row>
    <row r="51048" spans="8:8">
      <c r="H51048" t="str">
        <f t="shared" si="505"/>
        <v/>
      </c>
    </row>
    <row r="51049" spans="8:8">
      <c r="H51049" t="str">
        <f t="shared" si="505"/>
        <v/>
      </c>
    </row>
    <row r="51050" spans="8:8">
      <c r="H51050" t="str">
        <f t="shared" si="505"/>
        <v/>
      </c>
    </row>
    <row r="51051" spans="8:8">
      <c r="H51051" t="str">
        <f t="shared" si="505"/>
        <v/>
      </c>
    </row>
    <row r="51052" spans="8:8">
      <c r="H51052" t="str">
        <f t="shared" si="505"/>
        <v/>
      </c>
    </row>
    <row r="51053" spans="8:8">
      <c r="H51053" t="str">
        <f t="shared" si="505"/>
        <v/>
      </c>
    </row>
    <row r="51054" spans="8:8">
      <c r="H51054" t="str">
        <f t="shared" si="505"/>
        <v/>
      </c>
    </row>
    <row r="51055" spans="8:8">
      <c r="H51055" t="str">
        <f t="shared" si="505"/>
        <v/>
      </c>
    </row>
    <row r="51056" spans="8:8">
      <c r="H51056" t="str">
        <f t="shared" si="505"/>
        <v/>
      </c>
    </row>
    <row r="51057" spans="8:8">
      <c r="H51057" t="str">
        <f t="shared" si="505"/>
        <v/>
      </c>
    </row>
    <row r="51058" spans="8:8">
      <c r="H51058" t="str">
        <f t="shared" si="505"/>
        <v/>
      </c>
    </row>
    <row r="51059" spans="8:8">
      <c r="H51059" t="str">
        <f t="shared" si="505"/>
        <v/>
      </c>
    </row>
    <row r="51060" spans="8:8">
      <c r="H51060" t="str">
        <f t="shared" si="505"/>
        <v/>
      </c>
    </row>
    <row r="51061" spans="8:8">
      <c r="H51061" t="str">
        <f t="shared" si="505"/>
        <v/>
      </c>
    </row>
    <row r="51062" spans="8:8">
      <c r="H51062" t="str">
        <f t="shared" si="505"/>
        <v/>
      </c>
    </row>
    <row r="51063" spans="8:8">
      <c r="H51063" t="str">
        <f t="shared" si="505"/>
        <v/>
      </c>
    </row>
    <row r="51064" spans="8:8">
      <c r="H51064" t="str">
        <f t="shared" si="505"/>
        <v/>
      </c>
    </row>
    <row r="51065" spans="8:8">
      <c r="H51065" t="str">
        <f t="shared" si="505"/>
        <v/>
      </c>
    </row>
    <row r="51066" spans="8:8">
      <c r="H51066" t="str">
        <f t="shared" si="505"/>
        <v/>
      </c>
    </row>
    <row r="51067" spans="8:8">
      <c r="H51067" t="str">
        <f t="shared" si="505"/>
        <v/>
      </c>
    </row>
    <row r="51068" spans="8:8">
      <c r="H51068" t="str">
        <f t="shared" si="505"/>
        <v/>
      </c>
    </row>
    <row r="51069" spans="8:8">
      <c r="H51069" t="str">
        <f t="shared" si="505"/>
        <v/>
      </c>
    </row>
    <row r="51070" spans="8:8">
      <c r="H51070" t="str">
        <f t="shared" si="505"/>
        <v/>
      </c>
    </row>
    <row r="51071" spans="8:8">
      <c r="H51071" t="str">
        <f t="shared" si="505"/>
        <v/>
      </c>
    </row>
    <row r="51072" spans="8:8">
      <c r="H51072" t="str">
        <f t="shared" si="505"/>
        <v/>
      </c>
    </row>
    <row r="51073" spans="8:8">
      <c r="H51073" t="str">
        <f t="shared" si="505"/>
        <v/>
      </c>
    </row>
    <row r="51074" spans="8:8">
      <c r="H51074" t="str">
        <f t="shared" si="505"/>
        <v/>
      </c>
    </row>
    <row r="51075" spans="8:8">
      <c r="H51075" t="str">
        <f t="shared" si="505"/>
        <v/>
      </c>
    </row>
    <row r="51076" spans="8:8">
      <c r="H51076" t="str">
        <f t="shared" si="505"/>
        <v/>
      </c>
    </row>
    <row r="51077" spans="8:8">
      <c r="H51077" t="str">
        <f t="shared" si="505"/>
        <v/>
      </c>
    </row>
    <row r="51078" spans="8:8">
      <c r="H51078" t="str">
        <f t="shared" si="505"/>
        <v/>
      </c>
    </row>
    <row r="51079" spans="8:8">
      <c r="H51079" t="str">
        <f t="shared" si="505"/>
        <v/>
      </c>
    </row>
    <row r="51080" spans="8:8">
      <c r="H51080" t="str">
        <f t="shared" si="505"/>
        <v/>
      </c>
    </row>
    <row r="51081" spans="8:8">
      <c r="H51081" t="str">
        <f t="shared" si="505"/>
        <v/>
      </c>
    </row>
    <row r="51082" spans="8:8">
      <c r="H51082" t="str">
        <f t="shared" si="505"/>
        <v/>
      </c>
    </row>
    <row r="51083" spans="8:8">
      <c r="H51083" t="str">
        <f t="shared" si="505"/>
        <v/>
      </c>
    </row>
    <row r="51084" spans="8:8">
      <c r="H51084" t="str">
        <f t="shared" si="505"/>
        <v/>
      </c>
    </row>
    <row r="51085" spans="8:8">
      <c r="H51085" t="str">
        <f t="shared" si="505"/>
        <v/>
      </c>
    </row>
    <row r="51086" spans="8:8">
      <c r="H51086" t="str">
        <f t="shared" si="505"/>
        <v/>
      </c>
    </row>
    <row r="51087" spans="8:8">
      <c r="H51087" t="str">
        <f t="shared" si="505"/>
        <v/>
      </c>
    </row>
    <row r="51088" spans="8:8">
      <c r="H51088" t="str">
        <f t="shared" si="505"/>
        <v/>
      </c>
    </row>
    <row r="51089" spans="8:8">
      <c r="H51089" t="str">
        <f t="shared" si="505"/>
        <v/>
      </c>
    </row>
    <row r="51090" spans="8:8">
      <c r="H51090" t="str">
        <f t="shared" si="505"/>
        <v/>
      </c>
    </row>
    <row r="51091" spans="8:8">
      <c r="H51091" t="str">
        <f t="shared" si="505"/>
        <v/>
      </c>
    </row>
    <row r="51092" spans="8:8">
      <c r="H51092" t="str">
        <f t="shared" si="505"/>
        <v/>
      </c>
    </row>
    <row r="51093" spans="8:8">
      <c r="H51093" t="str">
        <f t="shared" si="505"/>
        <v/>
      </c>
    </row>
    <row r="51094" spans="8:8">
      <c r="H51094" t="str">
        <f t="shared" si="505"/>
        <v/>
      </c>
    </row>
    <row r="51095" spans="8:8">
      <c r="H51095" t="str">
        <f t="shared" si="505"/>
        <v/>
      </c>
    </row>
    <row r="51096" spans="8:8">
      <c r="H51096" t="str">
        <f t="shared" si="505"/>
        <v/>
      </c>
    </row>
    <row r="51097" spans="8:8">
      <c r="H51097" t="str">
        <f t="shared" si="505"/>
        <v/>
      </c>
    </row>
    <row r="51098" spans="8:8">
      <c r="H51098" t="str">
        <f t="shared" si="505"/>
        <v/>
      </c>
    </row>
    <row r="51099" spans="8:8">
      <c r="H51099" t="str">
        <f t="shared" si="505"/>
        <v/>
      </c>
    </row>
    <row r="51100" spans="8:8">
      <c r="H51100" t="str">
        <f t="shared" si="505"/>
        <v/>
      </c>
    </row>
    <row r="51101" spans="8:8">
      <c r="H51101" t="str">
        <f t="shared" si="505"/>
        <v/>
      </c>
    </row>
    <row r="51102" spans="8:8">
      <c r="H51102" t="str">
        <f t="shared" si="505"/>
        <v/>
      </c>
    </row>
    <row r="51103" spans="8:8">
      <c r="H51103" t="str">
        <f t="shared" si="505"/>
        <v/>
      </c>
    </row>
    <row r="51104" spans="8:8">
      <c r="H51104" t="str">
        <f t="shared" si="505"/>
        <v/>
      </c>
    </row>
    <row r="51105" spans="8:8">
      <c r="H51105" t="str">
        <f t="shared" si="505"/>
        <v/>
      </c>
    </row>
    <row r="51106" spans="8:8">
      <c r="H51106" t="str">
        <f t="shared" ref="H51106:H51169" si="506">_xlfn.TEXTJOIN(", ", TRUE, G51106:G51106)</f>
        <v/>
      </c>
    </row>
    <row r="51107" spans="8:8">
      <c r="H51107" t="str">
        <f t="shared" si="506"/>
        <v/>
      </c>
    </row>
    <row r="51108" spans="8:8">
      <c r="H51108" t="str">
        <f t="shared" si="506"/>
        <v/>
      </c>
    </row>
    <row r="51109" spans="8:8">
      <c r="H51109" t="str">
        <f t="shared" si="506"/>
        <v/>
      </c>
    </row>
    <row r="51110" spans="8:8">
      <c r="H51110" t="str">
        <f t="shared" si="506"/>
        <v/>
      </c>
    </row>
    <row r="51111" spans="8:8">
      <c r="H51111" t="str">
        <f t="shared" si="506"/>
        <v/>
      </c>
    </row>
    <row r="51112" spans="8:8">
      <c r="H51112" t="str">
        <f t="shared" si="506"/>
        <v/>
      </c>
    </row>
    <row r="51113" spans="8:8">
      <c r="H51113" t="str">
        <f t="shared" si="506"/>
        <v/>
      </c>
    </row>
    <row r="51114" spans="8:8">
      <c r="H51114" t="str">
        <f t="shared" si="506"/>
        <v/>
      </c>
    </row>
    <row r="51115" spans="8:8">
      <c r="H51115" t="str">
        <f t="shared" si="506"/>
        <v/>
      </c>
    </row>
    <row r="51116" spans="8:8">
      <c r="H51116" t="str">
        <f t="shared" si="506"/>
        <v/>
      </c>
    </row>
    <row r="51117" spans="8:8">
      <c r="H51117" t="str">
        <f t="shared" si="506"/>
        <v/>
      </c>
    </row>
    <row r="51118" spans="8:8">
      <c r="H51118" t="str">
        <f t="shared" si="506"/>
        <v/>
      </c>
    </row>
    <row r="51119" spans="8:8">
      <c r="H51119" t="str">
        <f t="shared" si="506"/>
        <v/>
      </c>
    </row>
    <row r="51120" spans="8:8">
      <c r="H51120" t="str">
        <f t="shared" si="506"/>
        <v/>
      </c>
    </row>
    <row r="51121" spans="8:8">
      <c r="H51121" t="str">
        <f t="shared" si="506"/>
        <v/>
      </c>
    </row>
    <row r="51122" spans="8:8">
      <c r="H51122" t="str">
        <f t="shared" si="506"/>
        <v/>
      </c>
    </row>
    <row r="51123" spans="8:8">
      <c r="H51123" t="str">
        <f t="shared" si="506"/>
        <v/>
      </c>
    </row>
    <row r="51124" spans="8:8">
      <c r="H51124" t="str">
        <f t="shared" si="506"/>
        <v/>
      </c>
    </row>
    <row r="51125" spans="8:8">
      <c r="H51125" t="str">
        <f t="shared" si="506"/>
        <v/>
      </c>
    </row>
    <row r="51126" spans="8:8">
      <c r="H51126" t="str">
        <f t="shared" si="506"/>
        <v/>
      </c>
    </row>
    <row r="51127" spans="8:8">
      <c r="H51127" t="str">
        <f t="shared" si="506"/>
        <v/>
      </c>
    </row>
    <row r="51128" spans="8:8">
      <c r="H51128" t="str">
        <f t="shared" si="506"/>
        <v/>
      </c>
    </row>
    <row r="51129" spans="8:8">
      <c r="H51129" t="str">
        <f t="shared" si="506"/>
        <v/>
      </c>
    </row>
    <row r="51130" spans="8:8">
      <c r="H51130" t="str">
        <f t="shared" si="506"/>
        <v/>
      </c>
    </row>
    <row r="51131" spans="8:8">
      <c r="H51131" t="str">
        <f t="shared" si="506"/>
        <v/>
      </c>
    </row>
    <row r="51132" spans="8:8">
      <c r="H51132" t="str">
        <f t="shared" si="506"/>
        <v/>
      </c>
    </row>
    <row r="51133" spans="8:8">
      <c r="H51133" t="str">
        <f t="shared" si="506"/>
        <v/>
      </c>
    </row>
    <row r="51134" spans="8:8">
      <c r="H51134" t="str">
        <f t="shared" si="506"/>
        <v/>
      </c>
    </row>
    <row r="51135" spans="8:8">
      <c r="H51135" t="str">
        <f t="shared" si="506"/>
        <v/>
      </c>
    </row>
    <row r="51136" spans="8:8">
      <c r="H51136" t="str">
        <f t="shared" si="506"/>
        <v/>
      </c>
    </row>
    <row r="51137" spans="8:8">
      <c r="H51137" t="str">
        <f t="shared" si="506"/>
        <v/>
      </c>
    </row>
    <row r="51138" spans="8:8">
      <c r="H51138" t="str">
        <f t="shared" si="506"/>
        <v/>
      </c>
    </row>
    <row r="51139" spans="8:8">
      <c r="H51139" t="str">
        <f t="shared" si="506"/>
        <v/>
      </c>
    </row>
    <row r="51140" spans="8:8">
      <c r="H51140" t="str">
        <f t="shared" si="506"/>
        <v/>
      </c>
    </row>
    <row r="51141" spans="8:8">
      <c r="H51141" t="str">
        <f t="shared" si="506"/>
        <v/>
      </c>
    </row>
    <row r="51142" spans="8:8">
      <c r="H51142" t="str">
        <f t="shared" si="506"/>
        <v/>
      </c>
    </row>
    <row r="51143" spans="8:8">
      <c r="H51143" t="str">
        <f t="shared" si="506"/>
        <v/>
      </c>
    </row>
    <row r="51144" spans="8:8">
      <c r="H51144" t="str">
        <f t="shared" si="506"/>
        <v/>
      </c>
    </row>
    <row r="51145" spans="8:8">
      <c r="H51145" t="str">
        <f t="shared" si="506"/>
        <v/>
      </c>
    </row>
    <row r="51146" spans="8:8">
      <c r="H51146" t="str">
        <f t="shared" si="506"/>
        <v/>
      </c>
    </row>
    <row r="51147" spans="8:8">
      <c r="H51147" t="str">
        <f t="shared" si="506"/>
        <v/>
      </c>
    </row>
    <row r="51148" spans="8:8">
      <c r="H51148" t="str">
        <f t="shared" si="506"/>
        <v/>
      </c>
    </row>
    <row r="51149" spans="8:8">
      <c r="H51149" t="str">
        <f t="shared" si="506"/>
        <v/>
      </c>
    </row>
    <row r="51150" spans="8:8">
      <c r="H51150" t="str">
        <f t="shared" si="506"/>
        <v/>
      </c>
    </row>
    <row r="51151" spans="8:8">
      <c r="H51151" t="str">
        <f t="shared" si="506"/>
        <v/>
      </c>
    </row>
    <row r="51152" spans="8:8">
      <c r="H51152" t="str">
        <f t="shared" si="506"/>
        <v/>
      </c>
    </row>
    <row r="51153" spans="8:8">
      <c r="H51153" t="str">
        <f t="shared" si="506"/>
        <v/>
      </c>
    </row>
    <row r="51154" spans="8:8">
      <c r="H51154" t="str">
        <f t="shared" si="506"/>
        <v/>
      </c>
    </row>
    <row r="51155" spans="8:8">
      <c r="H51155" t="str">
        <f t="shared" si="506"/>
        <v/>
      </c>
    </row>
    <row r="51156" spans="8:8">
      <c r="H51156" t="str">
        <f t="shared" si="506"/>
        <v/>
      </c>
    </row>
    <row r="51157" spans="8:8">
      <c r="H51157" t="str">
        <f t="shared" si="506"/>
        <v/>
      </c>
    </row>
    <row r="51158" spans="8:8">
      <c r="H51158" t="str">
        <f t="shared" si="506"/>
        <v/>
      </c>
    </row>
    <row r="51159" spans="8:8">
      <c r="H51159" t="str">
        <f t="shared" si="506"/>
        <v/>
      </c>
    </row>
    <row r="51160" spans="8:8">
      <c r="H51160" t="str">
        <f t="shared" si="506"/>
        <v/>
      </c>
    </row>
    <row r="51161" spans="8:8">
      <c r="H51161" t="str">
        <f t="shared" si="506"/>
        <v/>
      </c>
    </row>
    <row r="51162" spans="8:8">
      <c r="H51162" t="str">
        <f t="shared" si="506"/>
        <v/>
      </c>
    </row>
    <row r="51163" spans="8:8">
      <c r="H51163" t="str">
        <f t="shared" si="506"/>
        <v/>
      </c>
    </row>
    <row r="51164" spans="8:8">
      <c r="H51164" t="str">
        <f t="shared" si="506"/>
        <v/>
      </c>
    </row>
    <row r="51165" spans="8:8">
      <c r="H51165" t="str">
        <f t="shared" si="506"/>
        <v/>
      </c>
    </row>
    <row r="51166" spans="8:8">
      <c r="H51166" t="str">
        <f t="shared" si="506"/>
        <v/>
      </c>
    </row>
    <row r="51167" spans="8:8">
      <c r="H51167" t="str">
        <f t="shared" si="506"/>
        <v/>
      </c>
    </row>
    <row r="51168" spans="8:8">
      <c r="H51168" t="str">
        <f t="shared" si="506"/>
        <v/>
      </c>
    </row>
    <row r="51169" spans="8:8">
      <c r="H51169" t="str">
        <f t="shared" si="506"/>
        <v/>
      </c>
    </row>
    <row r="51170" spans="8:8">
      <c r="H51170" t="str">
        <f t="shared" ref="H51170:H51233" si="507">_xlfn.TEXTJOIN(", ", TRUE, G51170:G51170)</f>
        <v/>
      </c>
    </row>
    <row r="51171" spans="8:8">
      <c r="H51171" t="str">
        <f t="shared" si="507"/>
        <v/>
      </c>
    </row>
    <row r="51172" spans="8:8">
      <c r="H51172" t="str">
        <f t="shared" si="507"/>
        <v/>
      </c>
    </row>
    <row r="51173" spans="8:8">
      <c r="H51173" t="str">
        <f t="shared" si="507"/>
        <v/>
      </c>
    </row>
    <row r="51174" spans="8:8">
      <c r="H51174" t="str">
        <f t="shared" si="507"/>
        <v/>
      </c>
    </row>
    <row r="51175" spans="8:8">
      <c r="H51175" t="str">
        <f t="shared" si="507"/>
        <v/>
      </c>
    </row>
    <row r="51176" spans="8:8">
      <c r="H51176" t="str">
        <f t="shared" si="507"/>
        <v/>
      </c>
    </row>
    <row r="51177" spans="8:8">
      <c r="H51177" t="str">
        <f t="shared" si="507"/>
        <v/>
      </c>
    </row>
    <row r="51178" spans="8:8">
      <c r="H51178" t="str">
        <f t="shared" si="507"/>
        <v/>
      </c>
    </row>
    <row r="51179" spans="8:8">
      <c r="H51179" t="str">
        <f t="shared" si="507"/>
        <v/>
      </c>
    </row>
    <row r="51180" spans="8:8">
      <c r="H51180" t="str">
        <f t="shared" si="507"/>
        <v/>
      </c>
    </row>
    <row r="51181" spans="8:8">
      <c r="H51181" t="str">
        <f t="shared" si="507"/>
        <v/>
      </c>
    </row>
    <row r="51182" spans="8:8">
      <c r="H51182" t="str">
        <f t="shared" si="507"/>
        <v/>
      </c>
    </row>
    <row r="51183" spans="8:8">
      <c r="H51183" t="str">
        <f t="shared" si="507"/>
        <v/>
      </c>
    </row>
    <row r="51184" spans="8:8">
      <c r="H51184" t="str">
        <f t="shared" si="507"/>
        <v/>
      </c>
    </row>
    <row r="51185" spans="8:8">
      <c r="H51185" t="str">
        <f t="shared" si="507"/>
        <v/>
      </c>
    </row>
    <row r="51186" spans="8:8">
      <c r="H51186" t="str">
        <f t="shared" si="507"/>
        <v/>
      </c>
    </row>
    <row r="51187" spans="8:8">
      <c r="H51187" t="str">
        <f t="shared" si="507"/>
        <v/>
      </c>
    </row>
    <row r="51188" spans="8:8">
      <c r="H51188" t="str">
        <f t="shared" si="507"/>
        <v/>
      </c>
    </row>
    <row r="51189" spans="8:8">
      <c r="H51189" t="str">
        <f t="shared" si="507"/>
        <v/>
      </c>
    </row>
    <row r="51190" spans="8:8">
      <c r="H51190" t="str">
        <f t="shared" si="507"/>
        <v/>
      </c>
    </row>
    <row r="51191" spans="8:8">
      <c r="H51191" t="str">
        <f t="shared" si="507"/>
        <v/>
      </c>
    </row>
    <row r="51192" spans="8:8">
      <c r="H51192" t="str">
        <f t="shared" si="507"/>
        <v/>
      </c>
    </row>
    <row r="51193" spans="8:8">
      <c r="H51193" t="str">
        <f t="shared" si="507"/>
        <v/>
      </c>
    </row>
    <row r="51194" spans="8:8">
      <c r="H51194" t="str">
        <f t="shared" si="507"/>
        <v/>
      </c>
    </row>
    <row r="51195" spans="8:8">
      <c r="H51195" t="str">
        <f t="shared" si="507"/>
        <v/>
      </c>
    </row>
    <row r="51196" spans="8:8">
      <c r="H51196" t="str">
        <f t="shared" si="507"/>
        <v/>
      </c>
    </row>
    <row r="51197" spans="8:8">
      <c r="H51197" t="str">
        <f t="shared" si="507"/>
        <v/>
      </c>
    </row>
    <row r="51198" spans="8:8">
      <c r="H51198" t="str">
        <f t="shared" si="507"/>
        <v/>
      </c>
    </row>
    <row r="51199" spans="8:8">
      <c r="H51199" t="str">
        <f t="shared" si="507"/>
        <v/>
      </c>
    </row>
    <row r="51200" spans="8:8">
      <c r="H51200" t="str">
        <f t="shared" si="507"/>
        <v/>
      </c>
    </row>
    <row r="51201" spans="8:8">
      <c r="H51201" t="str">
        <f t="shared" si="507"/>
        <v/>
      </c>
    </row>
    <row r="51202" spans="8:8">
      <c r="H51202" t="str">
        <f t="shared" si="507"/>
        <v/>
      </c>
    </row>
    <row r="51203" spans="8:8">
      <c r="H51203" t="str">
        <f t="shared" si="507"/>
        <v/>
      </c>
    </row>
    <row r="51204" spans="8:8">
      <c r="H51204" t="str">
        <f t="shared" si="507"/>
        <v/>
      </c>
    </row>
    <row r="51205" spans="8:8">
      <c r="H51205" t="str">
        <f t="shared" si="507"/>
        <v/>
      </c>
    </row>
    <row r="51206" spans="8:8">
      <c r="H51206" t="str">
        <f t="shared" si="507"/>
        <v/>
      </c>
    </row>
    <row r="51207" spans="8:8">
      <c r="H51207" t="str">
        <f t="shared" si="507"/>
        <v/>
      </c>
    </row>
    <row r="51208" spans="8:8">
      <c r="H51208" t="str">
        <f t="shared" si="507"/>
        <v/>
      </c>
    </row>
    <row r="51209" spans="8:8">
      <c r="H51209" t="str">
        <f t="shared" si="507"/>
        <v/>
      </c>
    </row>
    <row r="51210" spans="8:8">
      <c r="H51210" t="str">
        <f t="shared" si="507"/>
        <v/>
      </c>
    </row>
    <row r="51211" spans="8:8">
      <c r="H51211" t="str">
        <f t="shared" si="507"/>
        <v/>
      </c>
    </row>
    <row r="51212" spans="8:8">
      <c r="H51212" t="str">
        <f t="shared" si="507"/>
        <v/>
      </c>
    </row>
    <row r="51213" spans="8:8">
      <c r="H51213" t="str">
        <f t="shared" si="507"/>
        <v/>
      </c>
    </row>
    <row r="51214" spans="8:8">
      <c r="H51214" t="str">
        <f t="shared" si="507"/>
        <v/>
      </c>
    </row>
    <row r="51215" spans="8:8">
      <c r="H51215" t="str">
        <f t="shared" si="507"/>
        <v/>
      </c>
    </row>
    <row r="51216" spans="8:8">
      <c r="H51216" t="str">
        <f t="shared" si="507"/>
        <v/>
      </c>
    </row>
    <row r="51217" spans="8:8">
      <c r="H51217" t="str">
        <f t="shared" si="507"/>
        <v/>
      </c>
    </row>
    <row r="51218" spans="8:8">
      <c r="H51218" t="str">
        <f t="shared" si="507"/>
        <v/>
      </c>
    </row>
    <row r="51219" spans="8:8">
      <c r="H51219" t="str">
        <f t="shared" si="507"/>
        <v/>
      </c>
    </row>
    <row r="51220" spans="8:8">
      <c r="H51220" t="str">
        <f t="shared" si="507"/>
        <v/>
      </c>
    </row>
    <row r="51221" spans="8:8">
      <c r="H51221" t="str">
        <f t="shared" si="507"/>
        <v/>
      </c>
    </row>
    <row r="51222" spans="8:8">
      <c r="H51222" t="str">
        <f t="shared" si="507"/>
        <v/>
      </c>
    </row>
    <row r="51223" spans="8:8">
      <c r="H51223" t="str">
        <f t="shared" si="507"/>
        <v/>
      </c>
    </row>
    <row r="51224" spans="8:8">
      <c r="H51224" t="str">
        <f t="shared" si="507"/>
        <v/>
      </c>
    </row>
    <row r="51225" spans="8:8">
      <c r="H51225" t="str">
        <f t="shared" si="507"/>
        <v/>
      </c>
    </row>
    <row r="51226" spans="8:8">
      <c r="H51226" t="str">
        <f t="shared" si="507"/>
        <v/>
      </c>
    </row>
    <row r="51227" spans="8:8">
      <c r="H51227" t="str">
        <f t="shared" si="507"/>
        <v/>
      </c>
    </row>
    <row r="51228" spans="8:8">
      <c r="H51228" t="str">
        <f t="shared" si="507"/>
        <v/>
      </c>
    </row>
    <row r="51229" spans="8:8">
      <c r="H51229" t="str">
        <f t="shared" si="507"/>
        <v/>
      </c>
    </row>
    <row r="51230" spans="8:8">
      <c r="H51230" t="str">
        <f t="shared" si="507"/>
        <v/>
      </c>
    </row>
    <row r="51231" spans="8:8">
      <c r="H51231" t="str">
        <f t="shared" si="507"/>
        <v/>
      </c>
    </row>
    <row r="51232" spans="8:8">
      <c r="H51232" t="str">
        <f t="shared" si="507"/>
        <v/>
      </c>
    </row>
    <row r="51233" spans="8:8">
      <c r="H51233" t="str">
        <f t="shared" si="507"/>
        <v/>
      </c>
    </row>
    <row r="51234" spans="8:8">
      <c r="H51234" t="str">
        <f t="shared" ref="H51234:H51297" si="508">_xlfn.TEXTJOIN(", ", TRUE, G51234:G51234)</f>
        <v/>
      </c>
    </row>
    <row r="51235" spans="8:8">
      <c r="H51235" t="str">
        <f t="shared" si="508"/>
        <v/>
      </c>
    </row>
    <row r="51236" spans="8:8">
      <c r="H51236" t="str">
        <f t="shared" si="508"/>
        <v/>
      </c>
    </row>
    <row r="51237" spans="8:8">
      <c r="H51237" t="str">
        <f t="shared" si="508"/>
        <v/>
      </c>
    </row>
    <row r="51238" spans="8:8">
      <c r="H51238" t="str">
        <f t="shared" si="508"/>
        <v/>
      </c>
    </row>
    <row r="51239" spans="8:8">
      <c r="H51239" t="str">
        <f t="shared" si="508"/>
        <v/>
      </c>
    </row>
    <row r="51240" spans="8:8">
      <c r="H51240" t="str">
        <f t="shared" si="508"/>
        <v/>
      </c>
    </row>
    <row r="51241" spans="8:8">
      <c r="H51241" t="str">
        <f t="shared" si="508"/>
        <v/>
      </c>
    </row>
    <row r="51242" spans="8:8">
      <c r="H51242" t="str">
        <f t="shared" si="508"/>
        <v/>
      </c>
    </row>
    <row r="51243" spans="8:8">
      <c r="H51243" t="str">
        <f t="shared" si="508"/>
        <v/>
      </c>
    </row>
    <row r="51244" spans="8:8">
      <c r="H51244" t="str">
        <f t="shared" si="508"/>
        <v/>
      </c>
    </row>
    <row r="51245" spans="8:8">
      <c r="H51245" t="str">
        <f t="shared" si="508"/>
        <v/>
      </c>
    </row>
    <row r="51246" spans="8:8">
      <c r="H51246" t="str">
        <f t="shared" si="508"/>
        <v/>
      </c>
    </row>
    <row r="51247" spans="8:8">
      <c r="H51247" t="str">
        <f t="shared" si="508"/>
        <v/>
      </c>
    </row>
    <row r="51248" spans="8:8">
      <c r="H51248" t="str">
        <f t="shared" si="508"/>
        <v/>
      </c>
    </row>
    <row r="51249" spans="8:8">
      <c r="H51249" t="str">
        <f t="shared" si="508"/>
        <v/>
      </c>
    </row>
    <row r="51250" spans="8:8">
      <c r="H51250" t="str">
        <f t="shared" si="508"/>
        <v/>
      </c>
    </row>
    <row r="51251" spans="8:8">
      <c r="H51251" t="str">
        <f t="shared" si="508"/>
        <v/>
      </c>
    </row>
    <row r="51252" spans="8:8">
      <c r="H51252" t="str">
        <f t="shared" si="508"/>
        <v/>
      </c>
    </row>
    <row r="51253" spans="8:8">
      <c r="H51253" t="str">
        <f t="shared" si="508"/>
        <v/>
      </c>
    </row>
    <row r="51254" spans="8:8">
      <c r="H51254" t="str">
        <f t="shared" si="508"/>
        <v/>
      </c>
    </row>
    <row r="51255" spans="8:8">
      <c r="H51255" t="str">
        <f t="shared" si="508"/>
        <v/>
      </c>
    </row>
    <row r="51256" spans="8:8">
      <c r="H51256" t="str">
        <f t="shared" si="508"/>
        <v/>
      </c>
    </row>
    <row r="51257" spans="8:8">
      <c r="H51257" t="str">
        <f t="shared" si="508"/>
        <v/>
      </c>
    </row>
    <row r="51258" spans="8:8">
      <c r="H51258" t="str">
        <f t="shared" si="508"/>
        <v/>
      </c>
    </row>
    <row r="51259" spans="8:8">
      <c r="H51259" t="str">
        <f t="shared" si="508"/>
        <v/>
      </c>
    </row>
    <row r="51260" spans="8:8">
      <c r="H51260" t="str">
        <f t="shared" si="508"/>
        <v/>
      </c>
    </row>
    <row r="51261" spans="8:8">
      <c r="H51261" t="str">
        <f t="shared" si="508"/>
        <v/>
      </c>
    </row>
    <row r="51262" spans="8:8">
      <c r="H51262" t="str">
        <f t="shared" si="508"/>
        <v/>
      </c>
    </row>
    <row r="51263" spans="8:8">
      <c r="H51263" t="str">
        <f t="shared" si="508"/>
        <v/>
      </c>
    </row>
    <row r="51264" spans="8:8">
      <c r="H51264" t="str">
        <f t="shared" si="508"/>
        <v/>
      </c>
    </row>
    <row r="51265" spans="8:8">
      <c r="H51265" t="str">
        <f t="shared" si="508"/>
        <v/>
      </c>
    </row>
    <row r="51266" spans="8:8">
      <c r="H51266" t="str">
        <f t="shared" si="508"/>
        <v/>
      </c>
    </row>
    <row r="51267" spans="8:8">
      <c r="H51267" t="str">
        <f t="shared" si="508"/>
        <v/>
      </c>
    </row>
    <row r="51268" spans="8:8">
      <c r="H51268" t="str">
        <f t="shared" si="508"/>
        <v/>
      </c>
    </row>
    <row r="51269" spans="8:8">
      <c r="H51269" t="str">
        <f t="shared" si="508"/>
        <v/>
      </c>
    </row>
    <row r="51270" spans="8:8">
      <c r="H51270" t="str">
        <f t="shared" si="508"/>
        <v/>
      </c>
    </row>
    <row r="51271" spans="8:8">
      <c r="H51271" t="str">
        <f t="shared" si="508"/>
        <v/>
      </c>
    </row>
    <row r="51272" spans="8:8">
      <c r="H51272" t="str">
        <f t="shared" si="508"/>
        <v/>
      </c>
    </row>
    <row r="51273" spans="8:8">
      <c r="H51273" t="str">
        <f t="shared" si="508"/>
        <v/>
      </c>
    </row>
    <row r="51274" spans="8:8">
      <c r="H51274" t="str">
        <f t="shared" si="508"/>
        <v/>
      </c>
    </row>
    <row r="51275" spans="8:8">
      <c r="H51275" t="str">
        <f t="shared" si="508"/>
        <v/>
      </c>
    </row>
    <row r="51276" spans="8:8">
      <c r="H51276" t="str">
        <f t="shared" si="508"/>
        <v/>
      </c>
    </row>
    <row r="51277" spans="8:8">
      <c r="H51277" t="str">
        <f t="shared" si="508"/>
        <v/>
      </c>
    </row>
    <row r="51278" spans="8:8">
      <c r="H51278" t="str">
        <f t="shared" si="508"/>
        <v/>
      </c>
    </row>
    <row r="51279" spans="8:8">
      <c r="H51279" t="str">
        <f t="shared" si="508"/>
        <v/>
      </c>
    </row>
    <row r="51280" spans="8:8">
      <c r="H51280" t="str">
        <f t="shared" si="508"/>
        <v/>
      </c>
    </row>
    <row r="51281" spans="8:8">
      <c r="H51281" t="str">
        <f t="shared" si="508"/>
        <v/>
      </c>
    </row>
    <row r="51282" spans="8:8">
      <c r="H51282" t="str">
        <f t="shared" si="508"/>
        <v/>
      </c>
    </row>
    <row r="51283" spans="8:8">
      <c r="H51283" t="str">
        <f t="shared" si="508"/>
        <v/>
      </c>
    </row>
    <row r="51284" spans="8:8">
      <c r="H51284" t="str">
        <f t="shared" si="508"/>
        <v/>
      </c>
    </row>
    <row r="51285" spans="8:8">
      <c r="H51285" t="str">
        <f t="shared" si="508"/>
        <v/>
      </c>
    </row>
    <row r="51286" spans="8:8">
      <c r="H51286" t="str">
        <f t="shared" si="508"/>
        <v/>
      </c>
    </row>
    <row r="51287" spans="8:8">
      <c r="H51287" t="str">
        <f t="shared" si="508"/>
        <v/>
      </c>
    </row>
    <row r="51288" spans="8:8">
      <c r="H51288" t="str">
        <f t="shared" si="508"/>
        <v/>
      </c>
    </row>
    <row r="51289" spans="8:8">
      <c r="H51289" t="str">
        <f t="shared" si="508"/>
        <v/>
      </c>
    </row>
    <row r="51290" spans="8:8">
      <c r="H51290" t="str">
        <f t="shared" si="508"/>
        <v/>
      </c>
    </row>
    <row r="51291" spans="8:8">
      <c r="H51291" t="str">
        <f t="shared" si="508"/>
        <v/>
      </c>
    </row>
    <row r="51292" spans="8:8">
      <c r="H51292" t="str">
        <f t="shared" si="508"/>
        <v/>
      </c>
    </row>
    <row r="51293" spans="8:8">
      <c r="H51293" t="str">
        <f t="shared" si="508"/>
        <v/>
      </c>
    </row>
    <row r="51294" spans="8:8">
      <c r="H51294" t="str">
        <f t="shared" si="508"/>
        <v/>
      </c>
    </row>
    <row r="51295" spans="8:8">
      <c r="H51295" t="str">
        <f t="shared" si="508"/>
        <v/>
      </c>
    </row>
    <row r="51296" spans="8:8">
      <c r="H51296" t="str">
        <f t="shared" si="508"/>
        <v/>
      </c>
    </row>
    <row r="51297" spans="8:8">
      <c r="H51297" t="str">
        <f t="shared" si="508"/>
        <v/>
      </c>
    </row>
    <row r="51298" spans="8:8">
      <c r="H51298" t="str">
        <f t="shared" ref="H51298:H51361" si="509">_xlfn.TEXTJOIN(", ", TRUE, G51298:G51298)</f>
        <v/>
      </c>
    </row>
    <row r="51299" spans="8:8">
      <c r="H51299" t="str">
        <f t="shared" si="509"/>
        <v/>
      </c>
    </row>
    <row r="51300" spans="8:8">
      <c r="H51300" t="str">
        <f t="shared" si="509"/>
        <v/>
      </c>
    </row>
    <row r="51301" spans="8:8">
      <c r="H51301" t="str">
        <f t="shared" si="509"/>
        <v/>
      </c>
    </row>
    <row r="51302" spans="8:8">
      <c r="H51302" t="str">
        <f t="shared" si="509"/>
        <v/>
      </c>
    </row>
    <row r="51303" spans="8:8">
      <c r="H51303" t="str">
        <f t="shared" si="509"/>
        <v/>
      </c>
    </row>
    <row r="51304" spans="8:8">
      <c r="H51304" t="str">
        <f t="shared" si="509"/>
        <v/>
      </c>
    </row>
    <row r="51305" spans="8:8">
      <c r="H51305" t="str">
        <f t="shared" si="509"/>
        <v/>
      </c>
    </row>
    <row r="51306" spans="8:8">
      <c r="H51306" t="str">
        <f t="shared" si="509"/>
        <v/>
      </c>
    </row>
    <row r="51307" spans="8:8">
      <c r="H51307" t="str">
        <f t="shared" si="509"/>
        <v/>
      </c>
    </row>
    <row r="51308" spans="8:8">
      <c r="H51308" t="str">
        <f t="shared" si="509"/>
        <v/>
      </c>
    </row>
    <row r="51309" spans="8:8">
      <c r="H51309" t="str">
        <f t="shared" si="509"/>
        <v/>
      </c>
    </row>
    <row r="51310" spans="8:8">
      <c r="H51310" t="str">
        <f t="shared" si="509"/>
        <v/>
      </c>
    </row>
    <row r="51311" spans="8:8">
      <c r="H51311" t="str">
        <f t="shared" si="509"/>
        <v/>
      </c>
    </row>
    <row r="51312" spans="8:8">
      <c r="H51312" t="str">
        <f t="shared" si="509"/>
        <v/>
      </c>
    </row>
    <row r="51313" spans="8:8">
      <c r="H51313" t="str">
        <f t="shared" si="509"/>
        <v/>
      </c>
    </row>
    <row r="51314" spans="8:8">
      <c r="H51314" t="str">
        <f t="shared" si="509"/>
        <v/>
      </c>
    </row>
    <row r="51315" spans="8:8">
      <c r="H51315" t="str">
        <f t="shared" si="509"/>
        <v/>
      </c>
    </row>
    <row r="51316" spans="8:8">
      <c r="H51316" t="str">
        <f t="shared" si="509"/>
        <v/>
      </c>
    </row>
    <row r="51317" spans="8:8">
      <c r="H51317" t="str">
        <f t="shared" si="509"/>
        <v/>
      </c>
    </row>
    <row r="51318" spans="8:8">
      <c r="H51318" t="str">
        <f t="shared" si="509"/>
        <v/>
      </c>
    </row>
    <row r="51319" spans="8:8">
      <c r="H51319" t="str">
        <f t="shared" si="509"/>
        <v/>
      </c>
    </row>
    <row r="51320" spans="8:8">
      <c r="H51320" t="str">
        <f t="shared" si="509"/>
        <v/>
      </c>
    </row>
    <row r="51321" spans="8:8">
      <c r="H51321" t="str">
        <f t="shared" si="509"/>
        <v/>
      </c>
    </row>
    <row r="51322" spans="8:8">
      <c r="H51322" t="str">
        <f t="shared" si="509"/>
        <v/>
      </c>
    </row>
    <row r="51323" spans="8:8">
      <c r="H51323" t="str">
        <f t="shared" si="509"/>
        <v/>
      </c>
    </row>
    <row r="51324" spans="8:8">
      <c r="H51324" t="str">
        <f t="shared" si="509"/>
        <v/>
      </c>
    </row>
    <row r="51325" spans="8:8">
      <c r="H51325" t="str">
        <f t="shared" si="509"/>
        <v/>
      </c>
    </row>
    <row r="51326" spans="8:8">
      <c r="H51326" t="str">
        <f t="shared" si="509"/>
        <v/>
      </c>
    </row>
    <row r="51327" spans="8:8">
      <c r="H51327" t="str">
        <f t="shared" si="509"/>
        <v/>
      </c>
    </row>
    <row r="51328" spans="8:8">
      <c r="H51328" t="str">
        <f t="shared" si="509"/>
        <v/>
      </c>
    </row>
    <row r="51329" spans="8:8">
      <c r="H51329" t="str">
        <f t="shared" si="509"/>
        <v/>
      </c>
    </row>
    <row r="51330" spans="8:8">
      <c r="H51330" t="str">
        <f t="shared" si="509"/>
        <v/>
      </c>
    </row>
    <row r="51331" spans="8:8">
      <c r="H51331" t="str">
        <f t="shared" si="509"/>
        <v/>
      </c>
    </row>
    <row r="51332" spans="8:8">
      <c r="H51332" t="str">
        <f t="shared" si="509"/>
        <v/>
      </c>
    </row>
    <row r="51333" spans="8:8">
      <c r="H51333" t="str">
        <f t="shared" si="509"/>
        <v/>
      </c>
    </row>
    <row r="51334" spans="8:8">
      <c r="H51334" t="str">
        <f t="shared" si="509"/>
        <v/>
      </c>
    </row>
    <row r="51335" spans="8:8">
      <c r="H51335" t="str">
        <f t="shared" si="509"/>
        <v/>
      </c>
    </row>
    <row r="51336" spans="8:8">
      <c r="H51336" t="str">
        <f t="shared" si="509"/>
        <v/>
      </c>
    </row>
    <row r="51337" spans="8:8">
      <c r="H51337" t="str">
        <f t="shared" si="509"/>
        <v/>
      </c>
    </row>
    <row r="51338" spans="8:8">
      <c r="H51338" t="str">
        <f t="shared" si="509"/>
        <v/>
      </c>
    </row>
    <row r="51339" spans="8:8">
      <c r="H51339" t="str">
        <f t="shared" si="509"/>
        <v/>
      </c>
    </row>
    <row r="51340" spans="8:8">
      <c r="H51340" t="str">
        <f t="shared" si="509"/>
        <v/>
      </c>
    </row>
    <row r="51341" spans="8:8">
      <c r="H51341" t="str">
        <f t="shared" si="509"/>
        <v/>
      </c>
    </row>
    <row r="51342" spans="8:8">
      <c r="H51342" t="str">
        <f t="shared" si="509"/>
        <v/>
      </c>
    </row>
    <row r="51343" spans="8:8">
      <c r="H51343" t="str">
        <f t="shared" si="509"/>
        <v/>
      </c>
    </row>
    <row r="51344" spans="8:8">
      <c r="H51344" t="str">
        <f t="shared" si="509"/>
        <v/>
      </c>
    </row>
    <row r="51345" spans="8:8">
      <c r="H51345" t="str">
        <f t="shared" si="509"/>
        <v/>
      </c>
    </row>
    <row r="51346" spans="8:8">
      <c r="H51346" t="str">
        <f t="shared" si="509"/>
        <v/>
      </c>
    </row>
    <row r="51347" spans="8:8">
      <c r="H51347" t="str">
        <f t="shared" si="509"/>
        <v/>
      </c>
    </row>
    <row r="51348" spans="8:8">
      <c r="H51348" t="str">
        <f t="shared" si="509"/>
        <v/>
      </c>
    </row>
    <row r="51349" spans="8:8">
      <c r="H51349" t="str">
        <f t="shared" si="509"/>
        <v/>
      </c>
    </row>
    <row r="51350" spans="8:8">
      <c r="H51350" t="str">
        <f t="shared" si="509"/>
        <v/>
      </c>
    </row>
    <row r="51351" spans="8:8">
      <c r="H51351" t="str">
        <f t="shared" si="509"/>
        <v/>
      </c>
    </row>
    <row r="51352" spans="8:8">
      <c r="H51352" t="str">
        <f t="shared" si="509"/>
        <v/>
      </c>
    </row>
    <row r="51353" spans="8:8">
      <c r="H51353" t="str">
        <f t="shared" si="509"/>
        <v/>
      </c>
    </row>
    <row r="51354" spans="8:8">
      <c r="H51354" t="str">
        <f t="shared" si="509"/>
        <v/>
      </c>
    </row>
    <row r="51355" spans="8:8">
      <c r="H51355" t="str">
        <f t="shared" si="509"/>
        <v/>
      </c>
    </row>
    <row r="51356" spans="8:8">
      <c r="H51356" t="str">
        <f t="shared" si="509"/>
        <v/>
      </c>
    </row>
    <row r="51357" spans="8:8">
      <c r="H51357" t="str">
        <f t="shared" si="509"/>
        <v/>
      </c>
    </row>
    <row r="51358" spans="8:8">
      <c r="H51358" t="str">
        <f t="shared" si="509"/>
        <v/>
      </c>
    </row>
    <row r="51359" spans="8:8">
      <c r="H51359" t="str">
        <f t="shared" si="509"/>
        <v/>
      </c>
    </row>
    <row r="51360" spans="8:8">
      <c r="H51360" t="str">
        <f t="shared" si="509"/>
        <v/>
      </c>
    </row>
    <row r="51361" spans="8:8">
      <c r="H51361" t="str">
        <f t="shared" si="509"/>
        <v/>
      </c>
    </row>
    <row r="51362" spans="8:8">
      <c r="H51362" t="str">
        <f t="shared" ref="H51362:H51425" si="510">_xlfn.TEXTJOIN(", ", TRUE, G51362:G51362)</f>
        <v/>
      </c>
    </row>
    <row r="51363" spans="8:8">
      <c r="H51363" t="str">
        <f t="shared" si="510"/>
        <v/>
      </c>
    </row>
    <row r="51364" spans="8:8">
      <c r="H51364" t="str">
        <f t="shared" si="510"/>
        <v/>
      </c>
    </row>
    <row r="51365" spans="8:8">
      <c r="H51365" t="str">
        <f t="shared" si="510"/>
        <v/>
      </c>
    </row>
    <row r="51366" spans="8:8">
      <c r="H51366" t="str">
        <f t="shared" si="510"/>
        <v/>
      </c>
    </row>
    <row r="51367" spans="8:8">
      <c r="H51367" t="str">
        <f t="shared" si="510"/>
        <v/>
      </c>
    </row>
    <row r="51368" spans="8:8">
      <c r="H51368" t="str">
        <f t="shared" si="510"/>
        <v/>
      </c>
    </row>
    <row r="51369" spans="8:8">
      <c r="H51369" t="str">
        <f t="shared" si="510"/>
        <v/>
      </c>
    </row>
    <row r="51370" spans="8:8">
      <c r="H51370" t="str">
        <f t="shared" si="510"/>
        <v/>
      </c>
    </row>
    <row r="51371" spans="8:8">
      <c r="H51371" t="str">
        <f t="shared" si="510"/>
        <v/>
      </c>
    </row>
    <row r="51372" spans="8:8">
      <c r="H51372" t="str">
        <f t="shared" si="510"/>
        <v/>
      </c>
    </row>
    <row r="51373" spans="8:8">
      <c r="H51373" t="str">
        <f t="shared" si="510"/>
        <v/>
      </c>
    </row>
    <row r="51374" spans="8:8">
      <c r="H51374" t="str">
        <f t="shared" si="510"/>
        <v/>
      </c>
    </row>
    <row r="51375" spans="8:8">
      <c r="H51375" t="str">
        <f t="shared" si="510"/>
        <v/>
      </c>
    </row>
    <row r="51376" spans="8:8">
      <c r="H51376" t="str">
        <f t="shared" si="510"/>
        <v/>
      </c>
    </row>
    <row r="51377" spans="8:8">
      <c r="H51377" t="str">
        <f t="shared" si="510"/>
        <v/>
      </c>
    </row>
    <row r="51378" spans="8:8">
      <c r="H51378" t="str">
        <f t="shared" si="510"/>
        <v/>
      </c>
    </row>
    <row r="51379" spans="8:8">
      <c r="H51379" t="str">
        <f t="shared" si="510"/>
        <v/>
      </c>
    </row>
    <row r="51380" spans="8:8">
      <c r="H51380" t="str">
        <f t="shared" si="510"/>
        <v/>
      </c>
    </row>
    <row r="51381" spans="8:8">
      <c r="H51381" t="str">
        <f t="shared" si="510"/>
        <v/>
      </c>
    </row>
    <row r="51382" spans="8:8">
      <c r="H51382" t="str">
        <f t="shared" si="510"/>
        <v/>
      </c>
    </row>
    <row r="51383" spans="8:8">
      <c r="H51383" t="str">
        <f t="shared" si="510"/>
        <v/>
      </c>
    </row>
    <row r="51384" spans="8:8">
      <c r="H51384" t="str">
        <f t="shared" si="510"/>
        <v/>
      </c>
    </row>
    <row r="51385" spans="8:8">
      <c r="H51385" t="str">
        <f t="shared" si="510"/>
        <v/>
      </c>
    </row>
    <row r="51386" spans="8:8">
      <c r="H51386" t="str">
        <f t="shared" si="510"/>
        <v/>
      </c>
    </row>
    <row r="51387" spans="8:8">
      <c r="H51387" t="str">
        <f t="shared" si="510"/>
        <v/>
      </c>
    </row>
    <row r="51388" spans="8:8">
      <c r="H51388" t="str">
        <f t="shared" si="510"/>
        <v/>
      </c>
    </row>
    <row r="51389" spans="8:8">
      <c r="H51389" t="str">
        <f t="shared" si="510"/>
        <v/>
      </c>
    </row>
    <row r="51390" spans="8:8">
      <c r="H51390" t="str">
        <f t="shared" si="510"/>
        <v/>
      </c>
    </row>
    <row r="51391" spans="8:8">
      <c r="H51391" t="str">
        <f t="shared" si="510"/>
        <v/>
      </c>
    </row>
    <row r="51392" spans="8:8">
      <c r="H51392" t="str">
        <f t="shared" si="510"/>
        <v/>
      </c>
    </row>
    <row r="51393" spans="8:8">
      <c r="H51393" t="str">
        <f t="shared" si="510"/>
        <v/>
      </c>
    </row>
    <row r="51394" spans="8:8">
      <c r="H51394" t="str">
        <f t="shared" si="510"/>
        <v/>
      </c>
    </row>
    <row r="51395" spans="8:8">
      <c r="H51395" t="str">
        <f t="shared" si="510"/>
        <v/>
      </c>
    </row>
    <row r="51396" spans="8:8">
      <c r="H51396" t="str">
        <f t="shared" si="510"/>
        <v/>
      </c>
    </row>
    <row r="51397" spans="8:8">
      <c r="H51397" t="str">
        <f t="shared" si="510"/>
        <v/>
      </c>
    </row>
    <row r="51398" spans="8:8">
      <c r="H51398" t="str">
        <f t="shared" si="510"/>
        <v/>
      </c>
    </row>
    <row r="51399" spans="8:8">
      <c r="H51399" t="str">
        <f t="shared" si="510"/>
        <v/>
      </c>
    </row>
    <row r="51400" spans="8:8">
      <c r="H51400" t="str">
        <f t="shared" si="510"/>
        <v/>
      </c>
    </row>
    <row r="51401" spans="8:8">
      <c r="H51401" t="str">
        <f t="shared" si="510"/>
        <v/>
      </c>
    </row>
    <row r="51402" spans="8:8">
      <c r="H51402" t="str">
        <f t="shared" si="510"/>
        <v/>
      </c>
    </row>
    <row r="51403" spans="8:8">
      <c r="H51403" t="str">
        <f t="shared" si="510"/>
        <v/>
      </c>
    </row>
    <row r="51404" spans="8:8">
      <c r="H51404" t="str">
        <f t="shared" si="510"/>
        <v/>
      </c>
    </row>
    <row r="51405" spans="8:8">
      <c r="H51405" t="str">
        <f t="shared" si="510"/>
        <v/>
      </c>
    </row>
    <row r="51406" spans="8:8">
      <c r="H51406" t="str">
        <f t="shared" si="510"/>
        <v/>
      </c>
    </row>
    <row r="51407" spans="8:8">
      <c r="H51407" t="str">
        <f t="shared" si="510"/>
        <v/>
      </c>
    </row>
    <row r="51408" spans="8:8">
      <c r="H51408" t="str">
        <f t="shared" si="510"/>
        <v/>
      </c>
    </row>
    <row r="51409" spans="8:8">
      <c r="H51409" t="str">
        <f t="shared" si="510"/>
        <v/>
      </c>
    </row>
    <row r="51410" spans="8:8">
      <c r="H51410" t="str">
        <f t="shared" si="510"/>
        <v/>
      </c>
    </row>
    <row r="51411" spans="8:8">
      <c r="H51411" t="str">
        <f t="shared" si="510"/>
        <v/>
      </c>
    </row>
    <row r="51412" spans="8:8">
      <c r="H51412" t="str">
        <f t="shared" si="510"/>
        <v/>
      </c>
    </row>
    <row r="51413" spans="8:8">
      <c r="H51413" t="str">
        <f t="shared" si="510"/>
        <v/>
      </c>
    </row>
    <row r="51414" spans="8:8">
      <c r="H51414" t="str">
        <f t="shared" si="510"/>
        <v/>
      </c>
    </row>
    <row r="51415" spans="8:8">
      <c r="H51415" t="str">
        <f t="shared" si="510"/>
        <v/>
      </c>
    </row>
    <row r="51416" spans="8:8">
      <c r="H51416" t="str">
        <f t="shared" si="510"/>
        <v/>
      </c>
    </row>
    <row r="51417" spans="8:8">
      <c r="H51417" t="str">
        <f t="shared" si="510"/>
        <v/>
      </c>
    </row>
    <row r="51418" spans="8:8">
      <c r="H51418" t="str">
        <f t="shared" si="510"/>
        <v/>
      </c>
    </row>
    <row r="51419" spans="8:8">
      <c r="H51419" t="str">
        <f t="shared" si="510"/>
        <v/>
      </c>
    </row>
    <row r="51420" spans="8:8">
      <c r="H51420" t="str">
        <f t="shared" si="510"/>
        <v/>
      </c>
    </row>
    <row r="51421" spans="8:8">
      <c r="H51421" t="str">
        <f t="shared" si="510"/>
        <v/>
      </c>
    </row>
    <row r="51422" spans="8:8">
      <c r="H51422" t="str">
        <f t="shared" si="510"/>
        <v/>
      </c>
    </row>
    <row r="51423" spans="8:8">
      <c r="H51423" t="str">
        <f t="shared" si="510"/>
        <v/>
      </c>
    </row>
    <row r="51424" spans="8:8">
      <c r="H51424" t="str">
        <f t="shared" si="510"/>
        <v/>
      </c>
    </row>
    <row r="51425" spans="8:8">
      <c r="H51425" t="str">
        <f t="shared" si="510"/>
        <v/>
      </c>
    </row>
    <row r="51426" spans="8:8">
      <c r="H51426" t="str">
        <f t="shared" ref="H51426:H51489" si="511">_xlfn.TEXTJOIN(", ", TRUE, G51426:G51426)</f>
        <v/>
      </c>
    </row>
    <row r="51427" spans="8:8">
      <c r="H51427" t="str">
        <f t="shared" si="511"/>
        <v/>
      </c>
    </row>
    <row r="51428" spans="8:8">
      <c r="H51428" t="str">
        <f t="shared" si="511"/>
        <v/>
      </c>
    </row>
    <row r="51429" spans="8:8">
      <c r="H51429" t="str">
        <f t="shared" si="511"/>
        <v/>
      </c>
    </row>
    <row r="51430" spans="8:8">
      <c r="H51430" t="str">
        <f t="shared" si="511"/>
        <v/>
      </c>
    </row>
    <row r="51431" spans="8:8">
      <c r="H51431" t="str">
        <f t="shared" si="511"/>
        <v/>
      </c>
    </row>
    <row r="51432" spans="8:8">
      <c r="H51432" t="str">
        <f t="shared" si="511"/>
        <v/>
      </c>
    </row>
    <row r="51433" spans="8:8">
      <c r="H51433" t="str">
        <f t="shared" si="511"/>
        <v/>
      </c>
    </row>
    <row r="51434" spans="8:8">
      <c r="H51434" t="str">
        <f t="shared" si="511"/>
        <v/>
      </c>
    </row>
    <row r="51435" spans="8:8">
      <c r="H51435" t="str">
        <f t="shared" si="511"/>
        <v/>
      </c>
    </row>
    <row r="51436" spans="8:8">
      <c r="H51436" t="str">
        <f t="shared" si="511"/>
        <v/>
      </c>
    </row>
    <row r="51437" spans="8:8">
      <c r="H51437" t="str">
        <f t="shared" si="511"/>
        <v/>
      </c>
    </row>
    <row r="51438" spans="8:8">
      <c r="H51438" t="str">
        <f t="shared" si="511"/>
        <v/>
      </c>
    </row>
    <row r="51439" spans="8:8">
      <c r="H51439" t="str">
        <f t="shared" si="511"/>
        <v/>
      </c>
    </row>
    <row r="51440" spans="8:8">
      <c r="H51440" t="str">
        <f t="shared" si="511"/>
        <v/>
      </c>
    </row>
    <row r="51441" spans="8:8">
      <c r="H51441" t="str">
        <f t="shared" si="511"/>
        <v/>
      </c>
    </row>
    <row r="51442" spans="8:8">
      <c r="H51442" t="str">
        <f t="shared" si="511"/>
        <v/>
      </c>
    </row>
    <row r="51443" spans="8:8">
      <c r="H51443" t="str">
        <f t="shared" si="511"/>
        <v/>
      </c>
    </row>
    <row r="51444" spans="8:8">
      <c r="H51444" t="str">
        <f t="shared" si="511"/>
        <v/>
      </c>
    </row>
    <row r="51445" spans="8:8">
      <c r="H51445" t="str">
        <f t="shared" si="511"/>
        <v/>
      </c>
    </row>
    <row r="51446" spans="8:8">
      <c r="H51446" t="str">
        <f t="shared" si="511"/>
        <v/>
      </c>
    </row>
    <row r="51447" spans="8:8">
      <c r="H51447" t="str">
        <f t="shared" si="511"/>
        <v/>
      </c>
    </row>
    <row r="51448" spans="8:8">
      <c r="H51448" t="str">
        <f t="shared" si="511"/>
        <v/>
      </c>
    </row>
    <row r="51449" spans="8:8">
      <c r="H51449" t="str">
        <f t="shared" si="511"/>
        <v/>
      </c>
    </row>
    <row r="51450" spans="8:8">
      <c r="H51450" t="str">
        <f t="shared" si="511"/>
        <v/>
      </c>
    </row>
    <row r="51451" spans="8:8">
      <c r="H51451" t="str">
        <f t="shared" si="511"/>
        <v/>
      </c>
    </row>
    <row r="51452" spans="8:8">
      <c r="H51452" t="str">
        <f t="shared" si="511"/>
        <v/>
      </c>
    </row>
    <row r="51453" spans="8:8">
      <c r="H51453" t="str">
        <f t="shared" si="511"/>
        <v/>
      </c>
    </row>
    <row r="51454" spans="8:8">
      <c r="H51454" t="str">
        <f t="shared" si="511"/>
        <v/>
      </c>
    </row>
    <row r="51455" spans="8:8">
      <c r="H51455" t="str">
        <f t="shared" si="511"/>
        <v/>
      </c>
    </row>
    <row r="51456" spans="8:8">
      <c r="H51456" t="str">
        <f t="shared" si="511"/>
        <v/>
      </c>
    </row>
    <row r="51457" spans="8:8">
      <c r="H51457" t="str">
        <f t="shared" si="511"/>
        <v/>
      </c>
    </row>
    <row r="51458" spans="8:8">
      <c r="H51458" t="str">
        <f t="shared" si="511"/>
        <v/>
      </c>
    </row>
    <row r="51459" spans="8:8">
      <c r="H51459" t="str">
        <f t="shared" si="511"/>
        <v/>
      </c>
    </row>
    <row r="51460" spans="8:8">
      <c r="H51460" t="str">
        <f t="shared" si="511"/>
        <v/>
      </c>
    </row>
    <row r="51461" spans="8:8">
      <c r="H51461" t="str">
        <f t="shared" si="511"/>
        <v/>
      </c>
    </row>
    <row r="51462" spans="8:8">
      <c r="H51462" t="str">
        <f t="shared" si="511"/>
        <v/>
      </c>
    </row>
    <row r="51463" spans="8:8">
      <c r="H51463" t="str">
        <f t="shared" si="511"/>
        <v/>
      </c>
    </row>
    <row r="51464" spans="8:8">
      <c r="H51464" t="str">
        <f t="shared" si="511"/>
        <v/>
      </c>
    </row>
    <row r="51465" spans="8:8">
      <c r="H51465" t="str">
        <f t="shared" si="511"/>
        <v/>
      </c>
    </row>
    <row r="51466" spans="8:8">
      <c r="H51466" t="str">
        <f t="shared" si="511"/>
        <v/>
      </c>
    </row>
    <row r="51467" spans="8:8">
      <c r="H51467" t="str">
        <f t="shared" si="511"/>
        <v/>
      </c>
    </row>
    <row r="51468" spans="8:8">
      <c r="H51468" t="str">
        <f t="shared" si="511"/>
        <v/>
      </c>
    </row>
    <row r="51469" spans="8:8">
      <c r="H51469" t="str">
        <f t="shared" si="511"/>
        <v/>
      </c>
    </row>
    <row r="51470" spans="8:8">
      <c r="H51470" t="str">
        <f t="shared" si="511"/>
        <v/>
      </c>
    </row>
    <row r="51471" spans="8:8">
      <c r="H51471" t="str">
        <f t="shared" si="511"/>
        <v/>
      </c>
    </row>
    <row r="51472" spans="8:8">
      <c r="H51472" t="str">
        <f t="shared" si="511"/>
        <v/>
      </c>
    </row>
    <row r="51473" spans="8:8">
      <c r="H51473" t="str">
        <f t="shared" si="511"/>
        <v/>
      </c>
    </row>
    <row r="51474" spans="8:8">
      <c r="H51474" t="str">
        <f t="shared" si="511"/>
        <v/>
      </c>
    </row>
    <row r="51475" spans="8:8">
      <c r="H51475" t="str">
        <f t="shared" si="511"/>
        <v/>
      </c>
    </row>
    <row r="51476" spans="8:8">
      <c r="H51476" t="str">
        <f t="shared" si="511"/>
        <v/>
      </c>
    </row>
    <row r="51477" spans="8:8">
      <c r="H51477" t="str">
        <f t="shared" si="511"/>
        <v/>
      </c>
    </row>
    <row r="51478" spans="8:8">
      <c r="H51478" t="str">
        <f t="shared" si="511"/>
        <v/>
      </c>
    </row>
    <row r="51479" spans="8:8">
      <c r="H51479" t="str">
        <f t="shared" si="511"/>
        <v/>
      </c>
    </row>
    <row r="51480" spans="8:8">
      <c r="H51480" t="str">
        <f t="shared" si="511"/>
        <v/>
      </c>
    </row>
    <row r="51481" spans="8:8">
      <c r="H51481" t="str">
        <f t="shared" si="511"/>
        <v/>
      </c>
    </row>
    <row r="51482" spans="8:8">
      <c r="H51482" t="str">
        <f t="shared" si="511"/>
        <v/>
      </c>
    </row>
    <row r="51483" spans="8:8">
      <c r="H51483" t="str">
        <f t="shared" si="511"/>
        <v/>
      </c>
    </row>
    <row r="51484" spans="8:8">
      <c r="H51484" t="str">
        <f t="shared" si="511"/>
        <v/>
      </c>
    </row>
    <row r="51485" spans="8:8">
      <c r="H51485" t="str">
        <f t="shared" si="511"/>
        <v/>
      </c>
    </row>
    <row r="51486" spans="8:8">
      <c r="H51486" t="str">
        <f t="shared" si="511"/>
        <v/>
      </c>
    </row>
    <row r="51487" spans="8:8">
      <c r="H51487" t="str">
        <f t="shared" si="511"/>
        <v/>
      </c>
    </row>
    <row r="51488" spans="8:8">
      <c r="H51488" t="str">
        <f t="shared" si="511"/>
        <v/>
      </c>
    </row>
    <row r="51489" spans="8:8">
      <c r="H51489" t="str">
        <f t="shared" si="511"/>
        <v/>
      </c>
    </row>
    <row r="51490" spans="8:8">
      <c r="H51490" t="str">
        <f t="shared" ref="H51490:H51553" si="512">_xlfn.TEXTJOIN(", ", TRUE, G51490:G51490)</f>
        <v/>
      </c>
    </row>
    <row r="51491" spans="8:8">
      <c r="H51491" t="str">
        <f t="shared" si="512"/>
        <v/>
      </c>
    </row>
    <row r="51492" spans="8:8">
      <c r="H51492" t="str">
        <f t="shared" si="512"/>
        <v/>
      </c>
    </row>
    <row r="51493" spans="8:8">
      <c r="H51493" t="str">
        <f t="shared" si="512"/>
        <v/>
      </c>
    </row>
    <row r="51494" spans="8:8">
      <c r="H51494" t="str">
        <f t="shared" si="512"/>
        <v/>
      </c>
    </row>
    <row r="51495" spans="8:8">
      <c r="H51495" t="str">
        <f t="shared" si="512"/>
        <v/>
      </c>
    </row>
    <row r="51496" spans="8:8">
      <c r="H51496" t="str">
        <f t="shared" si="512"/>
        <v/>
      </c>
    </row>
    <row r="51497" spans="8:8">
      <c r="H51497" t="str">
        <f t="shared" si="512"/>
        <v/>
      </c>
    </row>
    <row r="51498" spans="8:8">
      <c r="H51498" t="str">
        <f t="shared" si="512"/>
        <v/>
      </c>
    </row>
    <row r="51499" spans="8:8">
      <c r="H51499" t="str">
        <f t="shared" si="512"/>
        <v/>
      </c>
    </row>
    <row r="51500" spans="8:8">
      <c r="H51500" t="str">
        <f t="shared" si="512"/>
        <v/>
      </c>
    </row>
    <row r="51501" spans="8:8">
      <c r="H51501" t="str">
        <f t="shared" si="512"/>
        <v/>
      </c>
    </row>
    <row r="51502" spans="8:8">
      <c r="H51502" t="str">
        <f t="shared" si="512"/>
        <v/>
      </c>
    </row>
    <row r="51503" spans="8:8">
      <c r="H51503" t="str">
        <f t="shared" si="512"/>
        <v/>
      </c>
    </row>
    <row r="51504" spans="8:8">
      <c r="H51504" t="str">
        <f t="shared" si="512"/>
        <v/>
      </c>
    </row>
    <row r="51505" spans="8:8">
      <c r="H51505" t="str">
        <f t="shared" si="512"/>
        <v/>
      </c>
    </row>
    <row r="51506" spans="8:8">
      <c r="H51506" t="str">
        <f t="shared" si="512"/>
        <v/>
      </c>
    </row>
    <row r="51507" spans="8:8">
      <c r="H51507" t="str">
        <f t="shared" si="512"/>
        <v/>
      </c>
    </row>
    <row r="51508" spans="8:8">
      <c r="H51508" t="str">
        <f t="shared" si="512"/>
        <v/>
      </c>
    </row>
    <row r="51509" spans="8:8">
      <c r="H51509" t="str">
        <f t="shared" si="512"/>
        <v/>
      </c>
    </row>
    <row r="51510" spans="8:8">
      <c r="H51510" t="str">
        <f t="shared" si="512"/>
        <v/>
      </c>
    </row>
    <row r="51511" spans="8:8">
      <c r="H51511" t="str">
        <f t="shared" si="512"/>
        <v/>
      </c>
    </row>
    <row r="51512" spans="8:8">
      <c r="H51512" t="str">
        <f t="shared" si="512"/>
        <v/>
      </c>
    </row>
    <row r="51513" spans="8:8">
      <c r="H51513" t="str">
        <f t="shared" si="512"/>
        <v/>
      </c>
    </row>
    <row r="51514" spans="8:8">
      <c r="H51514" t="str">
        <f t="shared" si="512"/>
        <v/>
      </c>
    </row>
    <row r="51515" spans="8:8">
      <c r="H51515" t="str">
        <f t="shared" si="512"/>
        <v/>
      </c>
    </row>
    <row r="51516" spans="8:8">
      <c r="H51516" t="str">
        <f t="shared" si="512"/>
        <v/>
      </c>
    </row>
    <row r="51517" spans="8:8">
      <c r="H51517" t="str">
        <f t="shared" si="512"/>
        <v/>
      </c>
    </row>
    <row r="51518" spans="8:8">
      <c r="H51518" t="str">
        <f t="shared" si="512"/>
        <v/>
      </c>
    </row>
    <row r="51519" spans="8:8">
      <c r="H51519" t="str">
        <f t="shared" si="512"/>
        <v/>
      </c>
    </row>
    <row r="51520" spans="8:8">
      <c r="H51520" t="str">
        <f t="shared" si="512"/>
        <v/>
      </c>
    </row>
    <row r="51521" spans="8:8">
      <c r="H51521" t="str">
        <f t="shared" si="512"/>
        <v/>
      </c>
    </row>
    <row r="51522" spans="8:8">
      <c r="H51522" t="str">
        <f t="shared" si="512"/>
        <v/>
      </c>
    </row>
    <row r="51523" spans="8:8">
      <c r="H51523" t="str">
        <f t="shared" si="512"/>
        <v/>
      </c>
    </row>
    <row r="51524" spans="8:8">
      <c r="H51524" t="str">
        <f t="shared" si="512"/>
        <v/>
      </c>
    </row>
    <row r="51525" spans="8:8">
      <c r="H51525" t="str">
        <f t="shared" si="512"/>
        <v/>
      </c>
    </row>
    <row r="51526" spans="8:8">
      <c r="H51526" t="str">
        <f t="shared" si="512"/>
        <v/>
      </c>
    </row>
    <row r="51527" spans="8:8">
      <c r="H51527" t="str">
        <f t="shared" si="512"/>
        <v/>
      </c>
    </row>
    <row r="51528" spans="8:8">
      <c r="H51528" t="str">
        <f t="shared" si="512"/>
        <v/>
      </c>
    </row>
    <row r="51529" spans="8:8">
      <c r="H51529" t="str">
        <f t="shared" si="512"/>
        <v/>
      </c>
    </row>
    <row r="51530" spans="8:8">
      <c r="H51530" t="str">
        <f t="shared" si="512"/>
        <v/>
      </c>
    </row>
    <row r="51531" spans="8:8">
      <c r="H51531" t="str">
        <f t="shared" si="512"/>
        <v/>
      </c>
    </row>
    <row r="51532" spans="8:8">
      <c r="H51532" t="str">
        <f t="shared" si="512"/>
        <v/>
      </c>
    </row>
    <row r="51533" spans="8:8">
      <c r="H51533" t="str">
        <f t="shared" si="512"/>
        <v/>
      </c>
    </row>
    <row r="51534" spans="8:8">
      <c r="H51534" t="str">
        <f t="shared" si="512"/>
        <v/>
      </c>
    </row>
    <row r="51535" spans="8:8">
      <c r="H51535" t="str">
        <f t="shared" si="512"/>
        <v/>
      </c>
    </row>
    <row r="51536" spans="8:8">
      <c r="H51536" t="str">
        <f t="shared" si="512"/>
        <v/>
      </c>
    </row>
    <row r="51537" spans="8:8">
      <c r="H51537" t="str">
        <f t="shared" si="512"/>
        <v/>
      </c>
    </row>
    <row r="51538" spans="8:8">
      <c r="H51538" t="str">
        <f t="shared" si="512"/>
        <v/>
      </c>
    </row>
    <row r="51539" spans="8:8">
      <c r="H51539" t="str">
        <f t="shared" si="512"/>
        <v/>
      </c>
    </row>
    <row r="51540" spans="8:8">
      <c r="H51540" t="str">
        <f t="shared" si="512"/>
        <v/>
      </c>
    </row>
    <row r="51541" spans="8:8">
      <c r="H51541" t="str">
        <f t="shared" si="512"/>
        <v/>
      </c>
    </row>
    <row r="51542" spans="8:8">
      <c r="H51542" t="str">
        <f t="shared" si="512"/>
        <v/>
      </c>
    </row>
    <row r="51543" spans="8:8">
      <c r="H51543" t="str">
        <f t="shared" si="512"/>
        <v/>
      </c>
    </row>
    <row r="51544" spans="8:8">
      <c r="H51544" t="str">
        <f t="shared" si="512"/>
        <v/>
      </c>
    </row>
    <row r="51545" spans="8:8">
      <c r="H51545" t="str">
        <f t="shared" si="512"/>
        <v/>
      </c>
    </row>
    <row r="51546" spans="8:8">
      <c r="H51546" t="str">
        <f t="shared" si="512"/>
        <v/>
      </c>
    </row>
    <row r="51547" spans="8:8">
      <c r="H51547" t="str">
        <f t="shared" si="512"/>
        <v/>
      </c>
    </row>
    <row r="51548" spans="8:8">
      <c r="H51548" t="str">
        <f t="shared" si="512"/>
        <v/>
      </c>
    </row>
    <row r="51549" spans="8:8">
      <c r="H51549" t="str">
        <f t="shared" si="512"/>
        <v/>
      </c>
    </row>
    <row r="51550" spans="8:8">
      <c r="H51550" t="str">
        <f t="shared" si="512"/>
        <v/>
      </c>
    </row>
    <row r="51551" spans="8:8">
      <c r="H51551" t="str">
        <f t="shared" si="512"/>
        <v/>
      </c>
    </row>
    <row r="51552" spans="8:8">
      <c r="H51552" t="str">
        <f t="shared" si="512"/>
        <v/>
      </c>
    </row>
    <row r="51553" spans="8:8">
      <c r="H51553" t="str">
        <f t="shared" si="512"/>
        <v/>
      </c>
    </row>
    <row r="51554" spans="8:8">
      <c r="H51554" t="str">
        <f t="shared" ref="H51554:H51617" si="513">_xlfn.TEXTJOIN(", ", TRUE, G51554:G51554)</f>
        <v/>
      </c>
    </row>
    <row r="51555" spans="8:8">
      <c r="H51555" t="str">
        <f t="shared" si="513"/>
        <v/>
      </c>
    </row>
    <row r="51556" spans="8:8">
      <c r="H51556" t="str">
        <f t="shared" si="513"/>
        <v/>
      </c>
    </row>
    <row r="51557" spans="8:8">
      <c r="H51557" t="str">
        <f t="shared" si="513"/>
        <v/>
      </c>
    </row>
    <row r="51558" spans="8:8">
      <c r="H51558" t="str">
        <f t="shared" si="513"/>
        <v/>
      </c>
    </row>
    <row r="51559" spans="8:8">
      <c r="H51559" t="str">
        <f t="shared" si="513"/>
        <v/>
      </c>
    </row>
    <row r="51560" spans="8:8">
      <c r="H51560" t="str">
        <f t="shared" si="513"/>
        <v/>
      </c>
    </row>
    <row r="51561" spans="8:8">
      <c r="H51561" t="str">
        <f t="shared" si="513"/>
        <v/>
      </c>
    </row>
    <row r="51562" spans="8:8">
      <c r="H51562" t="str">
        <f t="shared" si="513"/>
        <v/>
      </c>
    </row>
    <row r="51563" spans="8:8">
      <c r="H51563" t="str">
        <f t="shared" si="513"/>
        <v/>
      </c>
    </row>
    <row r="51564" spans="8:8">
      <c r="H51564" t="str">
        <f t="shared" si="513"/>
        <v/>
      </c>
    </row>
    <row r="51565" spans="8:8">
      <c r="H51565" t="str">
        <f t="shared" si="513"/>
        <v/>
      </c>
    </row>
    <row r="51566" spans="8:8">
      <c r="H51566" t="str">
        <f t="shared" si="513"/>
        <v/>
      </c>
    </row>
    <row r="51567" spans="8:8">
      <c r="H51567" t="str">
        <f t="shared" si="513"/>
        <v/>
      </c>
    </row>
    <row r="51568" spans="8:8">
      <c r="H51568" t="str">
        <f t="shared" si="513"/>
        <v/>
      </c>
    </row>
    <row r="51569" spans="8:8">
      <c r="H51569" t="str">
        <f t="shared" si="513"/>
        <v/>
      </c>
    </row>
    <row r="51570" spans="8:8">
      <c r="H51570" t="str">
        <f t="shared" si="513"/>
        <v/>
      </c>
    </row>
    <row r="51571" spans="8:8">
      <c r="H51571" t="str">
        <f t="shared" si="513"/>
        <v/>
      </c>
    </row>
    <row r="51572" spans="8:8">
      <c r="H51572" t="str">
        <f t="shared" si="513"/>
        <v/>
      </c>
    </row>
    <row r="51573" spans="8:8">
      <c r="H51573" t="str">
        <f t="shared" si="513"/>
        <v/>
      </c>
    </row>
    <row r="51574" spans="8:8">
      <c r="H51574" t="str">
        <f t="shared" si="513"/>
        <v/>
      </c>
    </row>
    <row r="51575" spans="8:8">
      <c r="H51575" t="str">
        <f t="shared" si="513"/>
        <v/>
      </c>
    </row>
    <row r="51576" spans="8:8">
      <c r="H51576" t="str">
        <f t="shared" si="513"/>
        <v/>
      </c>
    </row>
    <row r="51577" spans="8:8">
      <c r="H51577" t="str">
        <f t="shared" si="513"/>
        <v/>
      </c>
    </row>
    <row r="51578" spans="8:8">
      <c r="H51578" t="str">
        <f t="shared" si="513"/>
        <v/>
      </c>
    </row>
    <row r="51579" spans="8:8">
      <c r="H51579" t="str">
        <f t="shared" si="513"/>
        <v/>
      </c>
    </row>
    <row r="51580" spans="8:8">
      <c r="H51580" t="str">
        <f t="shared" si="513"/>
        <v/>
      </c>
    </row>
    <row r="51581" spans="8:8">
      <c r="H51581" t="str">
        <f t="shared" si="513"/>
        <v/>
      </c>
    </row>
    <row r="51582" spans="8:8">
      <c r="H51582" t="str">
        <f t="shared" si="513"/>
        <v/>
      </c>
    </row>
    <row r="51583" spans="8:8">
      <c r="H51583" t="str">
        <f t="shared" si="513"/>
        <v/>
      </c>
    </row>
    <row r="51584" spans="8:8">
      <c r="H51584" t="str">
        <f t="shared" si="513"/>
        <v/>
      </c>
    </row>
    <row r="51585" spans="8:8">
      <c r="H51585" t="str">
        <f t="shared" si="513"/>
        <v/>
      </c>
    </row>
    <row r="51586" spans="8:8">
      <c r="H51586" t="str">
        <f t="shared" si="513"/>
        <v/>
      </c>
    </row>
    <row r="51587" spans="8:8">
      <c r="H51587" t="str">
        <f t="shared" si="513"/>
        <v/>
      </c>
    </row>
    <row r="51588" spans="8:8">
      <c r="H51588" t="str">
        <f t="shared" si="513"/>
        <v/>
      </c>
    </row>
    <row r="51589" spans="8:8">
      <c r="H51589" t="str">
        <f t="shared" si="513"/>
        <v/>
      </c>
    </row>
    <row r="51590" spans="8:8">
      <c r="H51590" t="str">
        <f t="shared" si="513"/>
        <v/>
      </c>
    </row>
    <row r="51591" spans="8:8">
      <c r="H51591" t="str">
        <f t="shared" si="513"/>
        <v/>
      </c>
    </row>
    <row r="51592" spans="8:8">
      <c r="H51592" t="str">
        <f t="shared" si="513"/>
        <v/>
      </c>
    </row>
    <row r="51593" spans="8:8">
      <c r="H51593" t="str">
        <f t="shared" si="513"/>
        <v/>
      </c>
    </row>
    <row r="51594" spans="8:8">
      <c r="H51594" t="str">
        <f t="shared" si="513"/>
        <v/>
      </c>
    </row>
    <row r="51595" spans="8:8">
      <c r="H51595" t="str">
        <f t="shared" si="513"/>
        <v/>
      </c>
    </row>
    <row r="51596" spans="8:8">
      <c r="H51596" t="str">
        <f t="shared" si="513"/>
        <v/>
      </c>
    </row>
    <row r="51597" spans="8:8">
      <c r="H51597" t="str">
        <f t="shared" si="513"/>
        <v/>
      </c>
    </row>
    <row r="51598" spans="8:8">
      <c r="H51598" t="str">
        <f t="shared" si="513"/>
        <v/>
      </c>
    </row>
    <row r="51599" spans="8:8">
      <c r="H51599" t="str">
        <f t="shared" si="513"/>
        <v/>
      </c>
    </row>
    <row r="51600" spans="8:8">
      <c r="H51600" t="str">
        <f t="shared" si="513"/>
        <v/>
      </c>
    </row>
    <row r="51601" spans="8:8">
      <c r="H51601" t="str">
        <f t="shared" si="513"/>
        <v/>
      </c>
    </row>
    <row r="51602" spans="8:8">
      <c r="H51602" t="str">
        <f t="shared" si="513"/>
        <v/>
      </c>
    </row>
    <row r="51603" spans="8:8">
      <c r="H51603" t="str">
        <f t="shared" si="513"/>
        <v/>
      </c>
    </row>
    <row r="51604" spans="8:8">
      <c r="H51604" t="str">
        <f t="shared" si="513"/>
        <v/>
      </c>
    </row>
    <row r="51605" spans="8:8">
      <c r="H51605" t="str">
        <f t="shared" si="513"/>
        <v/>
      </c>
    </row>
    <row r="51606" spans="8:8">
      <c r="H51606" t="str">
        <f t="shared" si="513"/>
        <v/>
      </c>
    </row>
    <row r="51607" spans="8:8">
      <c r="H51607" t="str">
        <f t="shared" si="513"/>
        <v/>
      </c>
    </row>
    <row r="51608" spans="8:8">
      <c r="H51608" t="str">
        <f t="shared" si="513"/>
        <v/>
      </c>
    </row>
    <row r="51609" spans="8:8">
      <c r="H51609" t="str">
        <f t="shared" si="513"/>
        <v/>
      </c>
    </row>
    <row r="51610" spans="8:8">
      <c r="H51610" t="str">
        <f t="shared" si="513"/>
        <v/>
      </c>
    </row>
    <row r="51611" spans="8:8">
      <c r="H51611" t="str">
        <f t="shared" si="513"/>
        <v/>
      </c>
    </row>
    <row r="51612" spans="8:8">
      <c r="H51612" t="str">
        <f t="shared" si="513"/>
        <v/>
      </c>
    </row>
    <row r="51613" spans="8:8">
      <c r="H51613" t="str">
        <f t="shared" si="513"/>
        <v/>
      </c>
    </row>
    <row r="51614" spans="8:8">
      <c r="H51614" t="str">
        <f t="shared" si="513"/>
        <v/>
      </c>
    </row>
    <row r="51615" spans="8:8">
      <c r="H51615" t="str">
        <f t="shared" si="513"/>
        <v/>
      </c>
    </row>
    <row r="51616" spans="8:8">
      <c r="H51616" t="str">
        <f t="shared" si="513"/>
        <v/>
      </c>
    </row>
    <row r="51617" spans="8:8">
      <c r="H51617" t="str">
        <f t="shared" si="513"/>
        <v/>
      </c>
    </row>
    <row r="51618" spans="8:8">
      <c r="H51618" t="str">
        <f t="shared" ref="H51618:H51681" si="514">_xlfn.TEXTJOIN(", ", TRUE, G51618:G51618)</f>
        <v/>
      </c>
    </row>
    <row r="51619" spans="8:8">
      <c r="H51619" t="str">
        <f t="shared" si="514"/>
        <v/>
      </c>
    </row>
    <row r="51620" spans="8:8">
      <c r="H51620" t="str">
        <f t="shared" si="514"/>
        <v/>
      </c>
    </row>
    <row r="51621" spans="8:8">
      <c r="H51621" t="str">
        <f t="shared" si="514"/>
        <v/>
      </c>
    </row>
    <row r="51622" spans="8:8">
      <c r="H51622" t="str">
        <f t="shared" si="514"/>
        <v/>
      </c>
    </row>
    <row r="51623" spans="8:8">
      <c r="H51623" t="str">
        <f t="shared" si="514"/>
        <v/>
      </c>
    </row>
    <row r="51624" spans="8:8">
      <c r="H51624" t="str">
        <f t="shared" si="514"/>
        <v/>
      </c>
    </row>
    <row r="51625" spans="8:8">
      <c r="H51625" t="str">
        <f t="shared" si="514"/>
        <v/>
      </c>
    </row>
    <row r="51626" spans="8:8">
      <c r="H51626" t="str">
        <f t="shared" si="514"/>
        <v/>
      </c>
    </row>
    <row r="51627" spans="8:8">
      <c r="H51627" t="str">
        <f t="shared" si="514"/>
        <v/>
      </c>
    </row>
    <row r="51628" spans="8:8">
      <c r="H51628" t="str">
        <f t="shared" si="514"/>
        <v/>
      </c>
    </row>
    <row r="51629" spans="8:8">
      <c r="H51629" t="str">
        <f t="shared" si="514"/>
        <v/>
      </c>
    </row>
    <row r="51630" spans="8:8">
      <c r="H51630" t="str">
        <f t="shared" si="514"/>
        <v/>
      </c>
    </row>
    <row r="51631" spans="8:8">
      <c r="H51631" t="str">
        <f t="shared" si="514"/>
        <v/>
      </c>
    </row>
    <row r="51632" spans="8:8">
      <c r="H51632" t="str">
        <f t="shared" si="514"/>
        <v/>
      </c>
    </row>
    <row r="51633" spans="8:8">
      <c r="H51633" t="str">
        <f t="shared" si="514"/>
        <v/>
      </c>
    </row>
    <row r="51634" spans="8:8">
      <c r="H51634" t="str">
        <f t="shared" si="514"/>
        <v/>
      </c>
    </row>
    <row r="51635" spans="8:8">
      <c r="H51635" t="str">
        <f t="shared" si="514"/>
        <v/>
      </c>
    </row>
    <row r="51636" spans="8:8">
      <c r="H51636" t="str">
        <f t="shared" si="514"/>
        <v/>
      </c>
    </row>
    <row r="51637" spans="8:8">
      <c r="H51637" t="str">
        <f t="shared" si="514"/>
        <v/>
      </c>
    </row>
    <row r="51638" spans="8:8">
      <c r="H51638" t="str">
        <f t="shared" si="514"/>
        <v/>
      </c>
    </row>
    <row r="51639" spans="8:8">
      <c r="H51639" t="str">
        <f t="shared" si="514"/>
        <v/>
      </c>
    </row>
    <row r="51640" spans="8:8">
      <c r="H51640" t="str">
        <f t="shared" si="514"/>
        <v/>
      </c>
    </row>
    <row r="51641" spans="8:8">
      <c r="H51641" t="str">
        <f t="shared" si="514"/>
        <v/>
      </c>
    </row>
    <row r="51642" spans="8:8">
      <c r="H51642" t="str">
        <f t="shared" si="514"/>
        <v/>
      </c>
    </row>
    <row r="51643" spans="8:8">
      <c r="H51643" t="str">
        <f t="shared" si="514"/>
        <v/>
      </c>
    </row>
    <row r="51644" spans="8:8">
      <c r="H51644" t="str">
        <f t="shared" si="514"/>
        <v/>
      </c>
    </row>
    <row r="51645" spans="8:8">
      <c r="H51645" t="str">
        <f t="shared" si="514"/>
        <v/>
      </c>
    </row>
    <row r="51646" spans="8:8">
      <c r="H51646" t="str">
        <f t="shared" si="514"/>
        <v/>
      </c>
    </row>
    <row r="51647" spans="8:8">
      <c r="H51647" t="str">
        <f t="shared" si="514"/>
        <v/>
      </c>
    </row>
    <row r="51648" spans="8:8">
      <c r="H51648" t="str">
        <f t="shared" si="514"/>
        <v/>
      </c>
    </row>
    <row r="51649" spans="8:8">
      <c r="H51649" t="str">
        <f t="shared" si="514"/>
        <v/>
      </c>
    </row>
    <row r="51650" spans="8:8">
      <c r="H51650" t="str">
        <f t="shared" si="514"/>
        <v/>
      </c>
    </row>
    <row r="51651" spans="8:8">
      <c r="H51651" t="str">
        <f t="shared" si="514"/>
        <v/>
      </c>
    </row>
    <row r="51652" spans="8:8">
      <c r="H51652" t="str">
        <f t="shared" si="514"/>
        <v/>
      </c>
    </row>
    <row r="51653" spans="8:8">
      <c r="H51653" t="str">
        <f t="shared" si="514"/>
        <v/>
      </c>
    </row>
    <row r="51654" spans="8:8">
      <c r="H51654" t="str">
        <f t="shared" si="514"/>
        <v/>
      </c>
    </row>
    <row r="51655" spans="8:8">
      <c r="H51655" t="str">
        <f t="shared" si="514"/>
        <v/>
      </c>
    </row>
    <row r="51656" spans="8:8">
      <c r="H51656" t="str">
        <f t="shared" si="514"/>
        <v/>
      </c>
    </row>
    <row r="51657" spans="8:8">
      <c r="H51657" t="str">
        <f t="shared" si="514"/>
        <v/>
      </c>
    </row>
    <row r="51658" spans="8:8">
      <c r="H51658" t="str">
        <f t="shared" si="514"/>
        <v/>
      </c>
    </row>
    <row r="51659" spans="8:8">
      <c r="H51659" t="str">
        <f t="shared" si="514"/>
        <v/>
      </c>
    </row>
    <row r="51660" spans="8:8">
      <c r="H51660" t="str">
        <f t="shared" si="514"/>
        <v/>
      </c>
    </row>
    <row r="51661" spans="8:8">
      <c r="H51661" t="str">
        <f t="shared" si="514"/>
        <v/>
      </c>
    </row>
    <row r="51662" spans="8:8">
      <c r="H51662" t="str">
        <f t="shared" si="514"/>
        <v/>
      </c>
    </row>
    <row r="51663" spans="8:8">
      <c r="H51663" t="str">
        <f t="shared" si="514"/>
        <v/>
      </c>
    </row>
    <row r="51664" spans="8:8">
      <c r="H51664" t="str">
        <f t="shared" si="514"/>
        <v/>
      </c>
    </row>
    <row r="51665" spans="8:8">
      <c r="H51665" t="str">
        <f t="shared" si="514"/>
        <v/>
      </c>
    </row>
    <row r="51666" spans="8:8">
      <c r="H51666" t="str">
        <f t="shared" si="514"/>
        <v/>
      </c>
    </row>
    <row r="51667" spans="8:8">
      <c r="H51667" t="str">
        <f t="shared" si="514"/>
        <v/>
      </c>
    </row>
    <row r="51668" spans="8:8">
      <c r="H51668" t="str">
        <f t="shared" si="514"/>
        <v/>
      </c>
    </row>
    <row r="51669" spans="8:8">
      <c r="H51669" t="str">
        <f t="shared" si="514"/>
        <v/>
      </c>
    </row>
    <row r="51670" spans="8:8">
      <c r="H51670" t="str">
        <f t="shared" si="514"/>
        <v/>
      </c>
    </row>
    <row r="51671" spans="8:8">
      <c r="H51671" t="str">
        <f t="shared" si="514"/>
        <v/>
      </c>
    </row>
    <row r="51672" spans="8:8">
      <c r="H51672" t="str">
        <f t="shared" si="514"/>
        <v/>
      </c>
    </row>
    <row r="51673" spans="8:8">
      <c r="H51673" t="str">
        <f t="shared" si="514"/>
        <v/>
      </c>
    </row>
    <row r="51674" spans="8:8">
      <c r="H51674" t="str">
        <f t="shared" si="514"/>
        <v/>
      </c>
    </row>
    <row r="51675" spans="8:8">
      <c r="H51675" t="str">
        <f t="shared" si="514"/>
        <v/>
      </c>
    </row>
    <row r="51676" spans="8:8">
      <c r="H51676" t="str">
        <f t="shared" si="514"/>
        <v/>
      </c>
    </row>
    <row r="51677" spans="8:8">
      <c r="H51677" t="str">
        <f t="shared" si="514"/>
        <v/>
      </c>
    </row>
    <row r="51678" spans="8:8">
      <c r="H51678" t="str">
        <f t="shared" si="514"/>
        <v/>
      </c>
    </row>
    <row r="51679" spans="8:8">
      <c r="H51679" t="str">
        <f t="shared" si="514"/>
        <v/>
      </c>
    </row>
    <row r="51680" spans="8:8">
      <c r="H51680" t="str">
        <f t="shared" si="514"/>
        <v/>
      </c>
    </row>
    <row r="51681" spans="8:8">
      <c r="H51681" t="str">
        <f t="shared" si="514"/>
        <v/>
      </c>
    </row>
    <row r="51682" spans="8:8">
      <c r="H51682" t="str">
        <f t="shared" ref="H51682:H51745" si="515">_xlfn.TEXTJOIN(", ", TRUE, G51682:G51682)</f>
        <v/>
      </c>
    </row>
    <row r="51683" spans="8:8">
      <c r="H51683" t="str">
        <f t="shared" si="515"/>
        <v/>
      </c>
    </row>
    <row r="51684" spans="8:8">
      <c r="H51684" t="str">
        <f t="shared" si="515"/>
        <v/>
      </c>
    </row>
    <row r="51685" spans="8:8">
      <c r="H51685" t="str">
        <f t="shared" si="515"/>
        <v/>
      </c>
    </row>
    <row r="51686" spans="8:8">
      <c r="H51686" t="str">
        <f t="shared" si="515"/>
        <v/>
      </c>
    </row>
    <row r="51687" spans="8:8">
      <c r="H51687" t="str">
        <f t="shared" si="515"/>
        <v/>
      </c>
    </row>
    <row r="51688" spans="8:8">
      <c r="H51688" t="str">
        <f t="shared" si="515"/>
        <v/>
      </c>
    </row>
    <row r="51689" spans="8:8">
      <c r="H51689" t="str">
        <f t="shared" si="515"/>
        <v/>
      </c>
    </row>
    <row r="51690" spans="8:8">
      <c r="H51690" t="str">
        <f t="shared" si="515"/>
        <v/>
      </c>
    </row>
    <row r="51691" spans="8:8">
      <c r="H51691" t="str">
        <f t="shared" si="515"/>
        <v/>
      </c>
    </row>
    <row r="51692" spans="8:8">
      <c r="H51692" t="str">
        <f t="shared" si="515"/>
        <v/>
      </c>
    </row>
    <row r="51693" spans="8:8">
      <c r="H51693" t="str">
        <f t="shared" si="515"/>
        <v/>
      </c>
    </row>
    <row r="51694" spans="8:8">
      <c r="H51694" t="str">
        <f t="shared" si="515"/>
        <v/>
      </c>
    </row>
    <row r="51695" spans="8:8">
      <c r="H51695" t="str">
        <f t="shared" si="515"/>
        <v/>
      </c>
    </row>
    <row r="51696" spans="8:8">
      <c r="H51696" t="str">
        <f t="shared" si="515"/>
        <v/>
      </c>
    </row>
    <row r="51697" spans="8:8">
      <c r="H51697" t="str">
        <f t="shared" si="515"/>
        <v/>
      </c>
    </row>
    <row r="51698" spans="8:8">
      <c r="H51698" t="str">
        <f t="shared" si="515"/>
        <v/>
      </c>
    </row>
    <row r="51699" spans="8:8">
      <c r="H51699" t="str">
        <f t="shared" si="515"/>
        <v/>
      </c>
    </row>
    <row r="51700" spans="8:8">
      <c r="H51700" t="str">
        <f t="shared" si="515"/>
        <v/>
      </c>
    </row>
    <row r="51701" spans="8:8">
      <c r="H51701" t="str">
        <f t="shared" si="515"/>
        <v/>
      </c>
    </row>
    <row r="51702" spans="8:8">
      <c r="H51702" t="str">
        <f t="shared" si="515"/>
        <v/>
      </c>
    </row>
    <row r="51703" spans="8:8">
      <c r="H51703" t="str">
        <f t="shared" si="515"/>
        <v/>
      </c>
    </row>
    <row r="51704" spans="8:8">
      <c r="H51704" t="str">
        <f t="shared" si="515"/>
        <v/>
      </c>
    </row>
    <row r="51705" spans="8:8">
      <c r="H51705" t="str">
        <f t="shared" si="515"/>
        <v/>
      </c>
    </row>
    <row r="51706" spans="8:8">
      <c r="H51706" t="str">
        <f t="shared" si="515"/>
        <v/>
      </c>
    </row>
    <row r="51707" spans="8:8">
      <c r="H51707" t="str">
        <f t="shared" si="515"/>
        <v/>
      </c>
    </row>
    <row r="51708" spans="8:8">
      <c r="H51708" t="str">
        <f t="shared" si="515"/>
        <v/>
      </c>
    </row>
    <row r="51709" spans="8:8">
      <c r="H51709" t="str">
        <f t="shared" si="515"/>
        <v/>
      </c>
    </row>
    <row r="51710" spans="8:8">
      <c r="H51710" t="str">
        <f t="shared" si="515"/>
        <v/>
      </c>
    </row>
    <row r="51711" spans="8:8">
      <c r="H51711" t="str">
        <f t="shared" si="515"/>
        <v/>
      </c>
    </row>
    <row r="51712" spans="8:8">
      <c r="H51712" t="str">
        <f t="shared" si="515"/>
        <v/>
      </c>
    </row>
    <row r="51713" spans="8:8">
      <c r="H51713" t="str">
        <f t="shared" si="515"/>
        <v/>
      </c>
    </row>
    <row r="51714" spans="8:8">
      <c r="H51714" t="str">
        <f t="shared" si="515"/>
        <v/>
      </c>
    </row>
    <row r="51715" spans="8:8">
      <c r="H51715" t="str">
        <f t="shared" si="515"/>
        <v/>
      </c>
    </row>
    <row r="51716" spans="8:8">
      <c r="H51716" t="str">
        <f t="shared" si="515"/>
        <v/>
      </c>
    </row>
    <row r="51717" spans="8:8">
      <c r="H51717" t="str">
        <f t="shared" si="515"/>
        <v/>
      </c>
    </row>
    <row r="51718" spans="8:8">
      <c r="H51718" t="str">
        <f t="shared" si="515"/>
        <v/>
      </c>
    </row>
    <row r="51719" spans="8:8">
      <c r="H51719" t="str">
        <f t="shared" si="515"/>
        <v/>
      </c>
    </row>
    <row r="51720" spans="8:8">
      <c r="H51720" t="str">
        <f t="shared" si="515"/>
        <v/>
      </c>
    </row>
    <row r="51721" spans="8:8">
      <c r="H51721" t="str">
        <f t="shared" si="515"/>
        <v/>
      </c>
    </row>
    <row r="51722" spans="8:8">
      <c r="H51722" t="str">
        <f t="shared" si="515"/>
        <v/>
      </c>
    </row>
    <row r="51723" spans="8:8">
      <c r="H51723" t="str">
        <f t="shared" si="515"/>
        <v/>
      </c>
    </row>
    <row r="51724" spans="8:8">
      <c r="H51724" t="str">
        <f t="shared" si="515"/>
        <v/>
      </c>
    </row>
    <row r="51725" spans="8:8">
      <c r="H51725" t="str">
        <f t="shared" si="515"/>
        <v/>
      </c>
    </row>
    <row r="51726" spans="8:8">
      <c r="H51726" t="str">
        <f t="shared" si="515"/>
        <v/>
      </c>
    </row>
    <row r="51727" spans="8:8">
      <c r="H51727" t="str">
        <f t="shared" si="515"/>
        <v/>
      </c>
    </row>
    <row r="51728" spans="8:8">
      <c r="H51728" t="str">
        <f t="shared" si="515"/>
        <v/>
      </c>
    </row>
    <row r="51729" spans="8:8">
      <c r="H51729" t="str">
        <f t="shared" si="515"/>
        <v/>
      </c>
    </row>
    <row r="51730" spans="8:8">
      <c r="H51730" t="str">
        <f t="shared" si="515"/>
        <v/>
      </c>
    </row>
    <row r="51731" spans="8:8">
      <c r="H51731" t="str">
        <f t="shared" si="515"/>
        <v/>
      </c>
    </row>
    <row r="51732" spans="8:8">
      <c r="H51732" t="str">
        <f t="shared" si="515"/>
        <v/>
      </c>
    </row>
    <row r="51733" spans="8:8">
      <c r="H51733" t="str">
        <f t="shared" si="515"/>
        <v/>
      </c>
    </row>
    <row r="51734" spans="8:8">
      <c r="H51734" t="str">
        <f t="shared" si="515"/>
        <v/>
      </c>
    </row>
    <row r="51735" spans="8:8">
      <c r="H51735" t="str">
        <f t="shared" si="515"/>
        <v/>
      </c>
    </row>
    <row r="51736" spans="8:8">
      <c r="H51736" t="str">
        <f t="shared" si="515"/>
        <v/>
      </c>
    </row>
    <row r="51737" spans="8:8">
      <c r="H51737" t="str">
        <f t="shared" si="515"/>
        <v/>
      </c>
    </row>
    <row r="51738" spans="8:8">
      <c r="H51738" t="str">
        <f t="shared" si="515"/>
        <v/>
      </c>
    </row>
    <row r="51739" spans="8:8">
      <c r="H51739" t="str">
        <f t="shared" si="515"/>
        <v/>
      </c>
    </row>
    <row r="51740" spans="8:8">
      <c r="H51740" t="str">
        <f t="shared" si="515"/>
        <v/>
      </c>
    </row>
    <row r="51741" spans="8:8">
      <c r="H51741" t="str">
        <f t="shared" si="515"/>
        <v/>
      </c>
    </row>
    <row r="51742" spans="8:8">
      <c r="H51742" t="str">
        <f t="shared" si="515"/>
        <v/>
      </c>
    </row>
    <row r="51743" spans="8:8">
      <c r="H51743" t="str">
        <f t="shared" si="515"/>
        <v/>
      </c>
    </row>
    <row r="51744" spans="8:8">
      <c r="H51744" t="str">
        <f t="shared" si="515"/>
        <v/>
      </c>
    </row>
    <row r="51745" spans="8:8">
      <c r="H51745" t="str">
        <f t="shared" si="515"/>
        <v/>
      </c>
    </row>
    <row r="51746" spans="8:8">
      <c r="H51746" t="str">
        <f t="shared" ref="H51746:H51809" si="516">_xlfn.TEXTJOIN(", ", TRUE, G51746:G51746)</f>
        <v/>
      </c>
    </row>
    <row r="51747" spans="8:8">
      <c r="H51747" t="str">
        <f t="shared" si="516"/>
        <v/>
      </c>
    </row>
    <row r="51748" spans="8:8">
      <c r="H51748" t="str">
        <f t="shared" si="516"/>
        <v/>
      </c>
    </row>
    <row r="51749" spans="8:8">
      <c r="H51749" t="str">
        <f t="shared" si="516"/>
        <v/>
      </c>
    </row>
    <row r="51750" spans="8:8">
      <c r="H51750" t="str">
        <f t="shared" si="516"/>
        <v/>
      </c>
    </row>
    <row r="51751" spans="8:8">
      <c r="H51751" t="str">
        <f t="shared" si="516"/>
        <v/>
      </c>
    </row>
    <row r="51752" spans="8:8">
      <c r="H51752" t="str">
        <f t="shared" si="516"/>
        <v/>
      </c>
    </row>
    <row r="51753" spans="8:8">
      <c r="H51753" t="str">
        <f t="shared" si="516"/>
        <v/>
      </c>
    </row>
    <row r="51754" spans="8:8">
      <c r="H51754" t="str">
        <f t="shared" si="516"/>
        <v/>
      </c>
    </row>
    <row r="51755" spans="8:8">
      <c r="H51755" t="str">
        <f t="shared" si="516"/>
        <v/>
      </c>
    </row>
    <row r="51756" spans="8:8">
      <c r="H51756" t="str">
        <f t="shared" si="516"/>
        <v/>
      </c>
    </row>
    <row r="51757" spans="8:8">
      <c r="H51757" t="str">
        <f t="shared" si="516"/>
        <v/>
      </c>
    </row>
    <row r="51758" spans="8:8">
      <c r="H51758" t="str">
        <f t="shared" si="516"/>
        <v/>
      </c>
    </row>
    <row r="51759" spans="8:8">
      <c r="H51759" t="str">
        <f t="shared" si="516"/>
        <v/>
      </c>
    </row>
    <row r="51760" spans="8:8">
      <c r="H51760" t="str">
        <f t="shared" si="516"/>
        <v/>
      </c>
    </row>
    <row r="51761" spans="8:8">
      <c r="H51761" t="str">
        <f t="shared" si="516"/>
        <v/>
      </c>
    </row>
    <row r="51762" spans="8:8">
      <c r="H51762" t="str">
        <f t="shared" si="516"/>
        <v/>
      </c>
    </row>
    <row r="51763" spans="8:8">
      <c r="H51763" t="str">
        <f t="shared" si="516"/>
        <v/>
      </c>
    </row>
    <row r="51764" spans="8:8">
      <c r="H51764" t="str">
        <f t="shared" si="516"/>
        <v/>
      </c>
    </row>
    <row r="51765" spans="8:8">
      <c r="H51765" t="str">
        <f t="shared" si="516"/>
        <v/>
      </c>
    </row>
    <row r="51766" spans="8:8">
      <c r="H51766" t="str">
        <f t="shared" si="516"/>
        <v/>
      </c>
    </row>
    <row r="51767" spans="8:8">
      <c r="H51767" t="str">
        <f t="shared" si="516"/>
        <v/>
      </c>
    </row>
    <row r="51768" spans="8:8">
      <c r="H51768" t="str">
        <f t="shared" si="516"/>
        <v/>
      </c>
    </row>
    <row r="51769" spans="8:8">
      <c r="H51769" t="str">
        <f t="shared" si="516"/>
        <v/>
      </c>
    </row>
    <row r="51770" spans="8:8">
      <c r="H51770" t="str">
        <f t="shared" si="516"/>
        <v/>
      </c>
    </row>
    <row r="51771" spans="8:8">
      <c r="H51771" t="str">
        <f t="shared" si="516"/>
        <v/>
      </c>
    </row>
    <row r="51772" spans="8:8">
      <c r="H51772" t="str">
        <f t="shared" si="516"/>
        <v/>
      </c>
    </row>
    <row r="51773" spans="8:8">
      <c r="H51773" t="str">
        <f t="shared" si="516"/>
        <v/>
      </c>
    </row>
    <row r="51774" spans="8:8">
      <c r="H51774" t="str">
        <f t="shared" si="516"/>
        <v/>
      </c>
    </row>
    <row r="51775" spans="8:8">
      <c r="H51775" t="str">
        <f t="shared" si="516"/>
        <v/>
      </c>
    </row>
    <row r="51776" spans="8:8">
      <c r="H51776" t="str">
        <f t="shared" si="516"/>
        <v/>
      </c>
    </row>
    <row r="51777" spans="8:8">
      <c r="H51777" t="str">
        <f t="shared" si="516"/>
        <v/>
      </c>
    </row>
    <row r="51778" spans="8:8">
      <c r="H51778" t="str">
        <f t="shared" si="516"/>
        <v/>
      </c>
    </row>
    <row r="51779" spans="8:8">
      <c r="H51779" t="str">
        <f t="shared" si="516"/>
        <v/>
      </c>
    </row>
    <row r="51780" spans="8:8">
      <c r="H51780" t="str">
        <f t="shared" si="516"/>
        <v/>
      </c>
    </row>
    <row r="51781" spans="8:8">
      <c r="H51781" t="str">
        <f t="shared" si="516"/>
        <v/>
      </c>
    </row>
    <row r="51782" spans="8:8">
      <c r="H51782" t="str">
        <f t="shared" si="516"/>
        <v/>
      </c>
    </row>
    <row r="51783" spans="8:8">
      <c r="H51783" t="str">
        <f t="shared" si="516"/>
        <v/>
      </c>
    </row>
    <row r="51784" spans="8:8">
      <c r="H51784" t="str">
        <f t="shared" si="516"/>
        <v/>
      </c>
    </row>
    <row r="51785" spans="8:8">
      <c r="H51785" t="str">
        <f t="shared" si="516"/>
        <v/>
      </c>
    </row>
    <row r="51786" spans="8:8">
      <c r="H51786" t="str">
        <f t="shared" si="516"/>
        <v/>
      </c>
    </row>
    <row r="51787" spans="8:8">
      <c r="H51787" t="str">
        <f t="shared" si="516"/>
        <v/>
      </c>
    </row>
    <row r="51788" spans="8:8">
      <c r="H51788" t="str">
        <f t="shared" si="516"/>
        <v/>
      </c>
    </row>
    <row r="51789" spans="8:8">
      <c r="H51789" t="str">
        <f t="shared" si="516"/>
        <v/>
      </c>
    </row>
    <row r="51790" spans="8:8">
      <c r="H51790" t="str">
        <f t="shared" si="516"/>
        <v/>
      </c>
    </row>
    <row r="51791" spans="8:8">
      <c r="H51791" t="str">
        <f t="shared" si="516"/>
        <v/>
      </c>
    </row>
    <row r="51792" spans="8:8">
      <c r="H51792" t="str">
        <f t="shared" si="516"/>
        <v/>
      </c>
    </row>
    <row r="51793" spans="8:8">
      <c r="H51793" t="str">
        <f t="shared" si="516"/>
        <v/>
      </c>
    </row>
    <row r="51794" spans="8:8">
      <c r="H51794" t="str">
        <f t="shared" si="516"/>
        <v/>
      </c>
    </row>
    <row r="51795" spans="8:8">
      <c r="H51795" t="str">
        <f t="shared" si="516"/>
        <v/>
      </c>
    </row>
    <row r="51796" spans="8:8">
      <c r="H51796" t="str">
        <f t="shared" si="516"/>
        <v/>
      </c>
    </row>
    <row r="51797" spans="8:8">
      <c r="H51797" t="str">
        <f t="shared" si="516"/>
        <v/>
      </c>
    </row>
    <row r="51798" spans="8:8">
      <c r="H51798" t="str">
        <f t="shared" si="516"/>
        <v/>
      </c>
    </row>
    <row r="51799" spans="8:8">
      <c r="H51799" t="str">
        <f t="shared" si="516"/>
        <v/>
      </c>
    </row>
    <row r="51800" spans="8:8">
      <c r="H51800" t="str">
        <f t="shared" si="516"/>
        <v/>
      </c>
    </row>
    <row r="51801" spans="8:8">
      <c r="H51801" t="str">
        <f t="shared" si="516"/>
        <v/>
      </c>
    </row>
    <row r="51802" spans="8:8">
      <c r="H51802" t="str">
        <f t="shared" si="516"/>
        <v/>
      </c>
    </row>
    <row r="51803" spans="8:8">
      <c r="H51803" t="str">
        <f t="shared" si="516"/>
        <v/>
      </c>
    </row>
    <row r="51804" spans="8:8">
      <c r="H51804" t="str">
        <f t="shared" si="516"/>
        <v/>
      </c>
    </row>
    <row r="51805" spans="8:8">
      <c r="H51805" t="str">
        <f t="shared" si="516"/>
        <v/>
      </c>
    </row>
    <row r="51806" spans="8:8">
      <c r="H51806" t="str">
        <f t="shared" si="516"/>
        <v/>
      </c>
    </row>
    <row r="51807" spans="8:8">
      <c r="H51807" t="str">
        <f t="shared" si="516"/>
        <v/>
      </c>
    </row>
    <row r="51808" spans="8:8">
      <c r="H51808" t="str">
        <f t="shared" si="516"/>
        <v/>
      </c>
    </row>
    <row r="51809" spans="8:8">
      <c r="H51809" t="str">
        <f t="shared" si="516"/>
        <v/>
      </c>
    </row>
    <row r="51810" spans="8:8">
      <c r="H51810" t="str">
        <f t="shared" ref="H51810:H51873" si="517">_xlfn.TEXTJOIN(", ", TRUE, G51810:G51810)</f>
        <v/>
      </c>
    </row>
    <row r="51811" spans="8:8">
      <c r="H51811" t="str">
        <f t="shared" si="517"/>
        <v/>
      </c>
    </row>
    <row r="51812" spans="8:8">
      <c r="H51812" t="str">
        <f t="shared" si="517"/>
        <v/>
      </c>
    </row>
    <row r="51813" spans="8:8">
      <c r="H51813" t="str">
        <f t="shared" si="517"/>
        <v/>
      </c>
    </row>
    <row r="51814" spans="8:8">
      <c r="H51814" t="str">
        <f t="shared" si="517"/>
        <v/>
      </c>
    </row>
    <row r="51815" spans="8:8">
      <c r="H51815" t="str">
        <f t="shared" si="517"/>
        <v/>
      </c>
    </row>
    <row r="51816" spans="8:8">
      <c r="H51816" t="str">
        <f t="shared" si="517"/>
        <v/>
      </c>
    </row>
    <row r="51817" spans="8:8">
      <c r="H51817" t="str">
        <f t="shared" si="517"/>
        <v/>
      </c>
    </row>
    <row r="51818" spans="8:8">
      <c r="H51818" t="str">
        <f t="shared" si="517"/>
        <v/>
      </c>
    </row>
    <row r="51819" spans="8:8">
      <c r="H51819" t="str">
        <f t="shared" si="517"/>
        <v/>
      </c>
    </row>
    <row r="51820" spans="8:8">
      <c r="H51820" t="str">
        <f t="shared" si="517"/>
        <v/>
      </c>
    </row>
    <row r="51821" spans="8:8">
      <c r="H51821" t="str">
        <f t="shared" si="517"/>
        <v/>
      </c>
    </row>
    <row r="51822" spans="8:8">
      <c r="H51822" t="str">
        <f t="shared" si="517"/>
        <v/>
      </c>
    </row>
    <row r="51823" spans="8:8">
      <c r="H51823" t="str">
        <f t="shared" si="517"/>
        <v/>
      </c>
    </row>
    <row r="51824" spans="8:8">
      <c r="H51824" t="str">
        <f t="shared" si="517"/>
        <v/>
      </c>
    </row>
    <row r="51825" spans="8:8">
      <c r="H51825" t="str">
        <f t="shared" si="517"/>
        <v/>
      </c>
    </row>
    <row r="51826" spans="8:8">
      <c r="H51826" t="str">
        <f t="shared" si="517"/>
        <v/>
      </c>
    </row>
    <row r="51827" spans="8:8">
      <c r="H51827" t="str">
        <f t="shared" si="517"/>
        <v/>
      </c>
    </row>
    <row r="51828" spans="8:8">
      <c r="H51828" t="str">
        <f t="shared" si="517"/>
        <v/>
      </c>
    </row>
    <row r="51829" spans="8:8">
      <c r="H51829" t="str">
        <f t="shared" si="517"/>
        <v/>
      </c>
    </row>
    <row r="51830" spans="8:8">
      <c r="H51830" t="str">
        <f t="shared" si="517"/>
        <v/>
      </c>
    </row>
    <row r="51831" spans="8:8">
      <c r="H51831" t="str">
        <f t="shared" si="517"/>
        <v/>
      </c>
    </row>
    <row r="51832" spans="8:8">
      <c r="H51832" t="str">
        <f t="shared" si="517"/>
        <v/>
      </c>
    </row>
    <row r="51833" spans="8:8">
      <c r="H51833" t="str">
        <f t="shared" si="517"/>
        <v/>
      </c>
    </row>
    <row r="51834" spans="8:8">
      <c r="H51834" t="str">
        <f t="shared" si="517"/>
        <v/>
      </c>
    </row>
    <row r="51835" spans="8:8">
      <c r="H51835" t="str">
        <f t="shared" si="517"/>
        <v/>
      </c>
    </row>
    <row r="51836" spans="8:8">
      <c r="H51836" t="str">
        <f t="shared" si="517"/>
        <v/>
      </c>
    </row>
    <row r="51837" spans="8:8">
      <c r="H51837" t="str">
        <f t="shared" si="517"/>
        <v/>
      </c>
    </row>
    <row r="51838" spans="8:8">
      <c r="H51838" t="str">
        <f t="shared" si="517"/>
        <v/>
      </c>
    </row>
    <row r="51839" spans="8:8">
      <c r="H51839" t="str">
        <f t="shared" si="517"/>
        <v/>
      </c>
    </row>
    <row r="51840" spans="8:8">
      <c r="H51840" t="str">
        <f t="shared" si="517"/>
        <v/>
      </c>
    </row>
    <row r="51841" spans="8:8">
      <c r="H51841" t="str">
        <f t="shared" si="517"/>
        <v/>
      </c>
    </row>
    <row r="51842" spans="8:8">
      <c r="H51842" t="str">
        <f t="shared" si="517"/>
        <v/>
      </c>
    </row>
    <row r="51843" spans="8:8">
      <c r="H51843" t="str">
        <f t="shared" si="517"/>
        <v/>
      </c>
    </row>
    <row r="51844" spans="8:8">
      <c r="H51844" t="str">
        <f t="shared" si="517"/>
        <v/>
      </c>
    </row>
    <row r="51845" spans="8:8">
      <c r="H51845" t="str">
        <f t="shared" si="517"/>
        <v/>
      </c>
    </row>
    <row r="51846" spans="8:8">
      <c r="H51846" t="str">
        <f t="shared" si="517"/>
        <v/>
      </c>
    </row>
    <row r="51847" spans="8:8">
      <c r="H51847" t="str">
        <f t="shared" si="517"/>
        <v/>
      </c>
    </row>
    <row r="51848" spans="8:8">
      <c r="H51848" t="str">
        <f t="shared" si="517"/>
        <v/>
      </c>
    </row>
    <row r="51849" spans="8:8">
      <c r="H51849" t="str">
        <f t="shared" si="517"/>
        <v/>
      </c>
    </row>
    <row r="51850" spans="8:8">
      <c r="H51850" t="str">
        <f t="shared" si="517"/>
        <v/>
      </c>
    </row>
    <row r="51851" spans="8:8">
      <c r="H51851" t="str">
        <f t="shared" si="517"/>
        <v/>
      </c>
    </row>
    <row r="51852" spans="8:8">
      <c r="H51852" t="str">
        <f t="shared" si="517"/>
        <v/>
      </c>
    </row>
    <row r="51853" spans="8:8">
      <c r="H51853" t="str">
        <f t="shared" si="517"/>
        <v/>
      </c>
    </row>
    <row r="51854" spans="8:8">
      <c r="H51854" t="str">
        <f t="shared" si="517"/>
        <v/>
      </c>
    </row>
    <row r="51855" spans="8:8">
      <c r="H51855" t="str">
        <f t="shared" si="517"/>
        <v/>
      </c>
    </row>
    <row r="51856" spans="8:8">
      <c r="H51856" t="str">
        <f t="shared" si="517"/>
        <v/>
      </c>
    </row>
    <row r="51857" spans="8:8">
      <c r="H51857" t="str">
        <f t="shared" si="517"/>
        <v/>
      </c>
    </row>
    <row r="51858" spans="8:8">
      <c r="H51858" t="str">
        <f t="shared" si="517"/>
        <v/>
      </c>
    </row>
    <row r="51859" spans="8:8">
      <c r="H51859" t="str">
        <f t="shared" si="517"/>
        <v/>
      </c>
    </row>
    <row r="51860" spans="8:8">
      <c r="H51860" t="str">
        <f t="shared" si="517"/>
        <v/>
      </c>
    </row>
    <row r="51861" spans="8:8">
      <c r="H51861" t="str">
        <f t="shared" si="517"/>
        <v/>
      </c>
    </row>
    <row r="51862" spans="8:8">
      <c r="H51862" t="str">
        <f t="shared" si="517"/>
        <v/>
      </c>
    </row>
    <row r="51863" spans="8:8">
      <c r="H51863" t="str">
        <f t="shared" si="517"/>
        <v/>
      </c>
    </row>
    <row r="51864" spans="8:8">
      <c r="H51864" t="str">
        <f t="shared" si="517"/>
        <v/>
      </c>
    </row>
    <row r="51865" spans="8:8">
      <c r="H51865" t="str">
        <f t="shared" si="517"/>
        <v/>
      </c>
    </row>
    <row r="51866" spans="8:8">
      <c r="H51866" t="str">
        <f t="shared" si="517"/>
        <v/>
      </c>
    </row>
    <row r="51867" spans="8:8">
      <c r="H51867" t="str">
        <f t="shared" si="517"/>
        <v/>
      </c>
    </row>
    <row r="51868" spans="8:8">
      <c r="H51868" t="str">
        <f t="shared" si="517"/>
        <v/>
      </c>
    </row>
    <row r="51869" spans="8:8">
      <c r="H51869" t="str">
        <f t="shared" si="517"/>
        <v/>
      </c>
    </row>
    <row r="51870" spans="8:8">
      <c r="H51870" t="str">
        <f t="shared" si="517"/>
        <v/>
      </c>
    </row>
    <row r="51871" spans="8:8">
      <c r="H51871" t="str">
        <f t="shared" si="517"/>
        <v/>
      </c>
    </row>
    <row r="51872" spans="8:8">
      <c r="H51872" t="str">
        <f t="shared" si="517"/>
        <v/>
      </c>
    </row>
    <row r="51873" spans="8:8">
      <c r="H51873" t="str">
        <f t="shared" si="517"/>
        <v/>
      </c>
    </row>
    <row r="51874" spans="8:8">
      <c r="H51874" t="str">
        <f t="shared" ref="H51874:H51937" si="518">_xlfn.TEXTJOIN(", ", TRUE, G51874:G51874)</f>
        <v/>
      </c>
    </row>
    <row r="51875" spans="8:8">
      <c r="H51875" t="str">
        <f t="shared" si="518"/>
        <v/>
      </c>
    </row>
    <row r="51876" spans="8:8">
      <c r="H51876" t="str">
        <f t="shared" si="518"/>
        <v/>
      </c>
    </row>
    <row r="51877" spans="8:8">
      <c r="H51877" t="str">
        <f t="shared" si="518"/>
        <v/>
      </c>
    </row>
    <row r="51878" spans="8:8">
      <c r="H51878" t="str">
        <f t="shared" si="518"/>
        <v/>
      </c>
    </row>
    <row r="51879" spans="8:8">
      <c r="H51879" t="str">
        <f t="shared" si="518"/>
        <v/>
      </c>
    </row>
    <row r="51880" spans="8:8">
      <c r="H51880" t="str">
        <f t="shared" si="518"/>
        <v/>
      </c>
    </row>
    <row r="51881" spans="8:8">
      <c r="H51881" t="str">
        <f t="shared" si="518"/>
        <v/>
      </c>
    </row>
    <row r="51882" spans="8:8">
      <c r="H51882" t="str">
        <f t="shared" si="518"/>
        <v/>
      </c>
    </row>
    <row r="51883" spans="8:8">
      <c r="H51883" t="str">
        <f t="shared" si="518"/>
        <v/>
      </c>
    </row>
    <row r="51884" spans="8:8">
      <c r="H51884" t="str">
        <f t="shared" si="518"/>
        <v/>
      </c>
    </row>
    <row r="51885" spans="8:8">
      <c r="H51885" t="str">
        <f t="shared" si="518"/>
        <v/>
      </c>
    </row>
    <row r="51886" spans="8:8">
      <c r="H51886" t="str">
        <f t="shared" si="518"/>
        <v/>
      </c>
    </row>
    <row r="51887" spans="8:8">
      <c r="H51887" t="str">
        <f t="shared" si="518"/>
        <v/>
      </c>
    </row>
    <row r="51888" spans="8:8">
      <c r="H51888" t="str">
        <f t="shared" si="518"/>
        <v/>
      </c>
    </row>
    <row r="51889" spans="8:8">
      <c r="H51889" t="str">
        <f t="shared" si="518"/>
        <v/>
      </c>
    </row>
    <row r="51890" spans="8:8">
      <c r="H51890" t="str">
        <f t="shared" si="518"/>
        <v/>
      </c>
    </row>
    <row r="51891" spans="8:8">
      <c r="H51891" t="str">
        <f t="shared" si="518"/>
        <v/>
      </c>
    </row>
    <row r="51892" spans="8:8">
      <c r="H51892" t="str">
        <f t="shared" si="518"/>
        <v/>
      </c>
    </row>
    <row r="51893" spans="8:8">
      <c r="H51893" t="str">
        <f t="shared" si="518"/>
        <v/>
      </c>
    </row>
    <row r="51894" spans="8:8">
      <c r="H51894" t="str">
        <f t="shared" si="518"/>
        <v/>
      </c>
    </row>
    <row r="51895" spans="8:8">
      <c r="H51895" t="str">
        <f t="shared" si="518"/>
        <v/>
      </c>
    </row>
    <row r="51896" spans="8:8">
      <c r="H51896" t="str">
        <f t="shared" si="518"/>
        <v/>
      </c>
    </row>
    <row r="51897" spans="8:8">
      <c r="H51897" t="str">
        <f t="shared" si="518"/>
        <v/>
      </c>
    </row>
    <row r="51898" spans="8:8">
      <c r="H51898" t="str">
        <f t="shared" si="518"/>
        <v/>
      </c>
    </row>
    <row r="51899" spans="8:8">
      <c r="H51899" t="str">
        <f t="shared" si="518"/>
        <v/>
      </c>
    </row>
    <row r="51900" spans="8:8">
      <c r="H51900" t="str">
        <f t="shared" si="518"/>
        <v/>
      </c>
    </row>
    <row r="51901" spans="8:8">
      <c r="H51901" t="str">
        <f t="shared" si="518"/>
        <v/>
      </c>
    </row>
    <row r="51902" spans="8:8">
      <c r="H51902" t="str">
        <f t="shared" si="518"/>
        <v/>
      </c>
    </row>
    <row r="51903" spans="8:8">
      <c r="H51903" t="str">
        <f t="shared" si="518"/>
        <v/>
      </c>
    </row>
    <row r="51904" spans="8:8">
      <c r="H51904" t="str">
        <f t="shared" si="518"/>
        <v/>
      </c>
    </row>
    <row r="51905" spans="8:8">
      <c r="H51905" t="str">
        <f t="shared" si="518"/>
        <v/>
      </c>
    </row>
    <row r="51906" spans="8:8">
      <c r="H51906" t="str">
        <f t="shared" si="518"/>
        <v/>
      </c>
    </row>
    <row r="51907" spans="8:8">
      <c r="H51907" t="str">
        <f t="shared" si="518"/>
        <v/>
      </c>
    </row>
    <row r="51908" spans="8:8">
      <c r="H51908" t="str">
        <f t="shared" si="518"/>
        <v/>
      </c>
    </row>
    <row r="51909" spans="8:8">
      <c r="H51909" t="str">
        <f t="shared" si="518"/>
        <v/>
      </c>
    </row>
    <row r="51910" spans="8:8">
      <c r="H51910" t="str">
        <f t="shared" si="518"/>
        <v/>
      </c>
    </row>
    <row r="51911" spans="8:8">
      <c r="H51911" t="str">
        <f t="shared" si="518"/>
        <v/>
      </c>
    </row>
    <row r="51912" spans="8:8">
      <c r="H51912" t="str">
        <f t="shared" si="518"/>
        <v/>
      </c>
    </row>
    <row r="51913" spans="8:8">
      <c r="H51913" t="str">
        <f t="shared" si="518"/>
        <v/>
      </c>
    </row>
    <row r="51914" spans="8:8">
      <c r="H51914" t="str">
        <f t="shared" si="518"/>
        <v/>
      </c>
    </row>
    <row r="51915" spans="8:8">
      <c r="H51915" t="str">
        <f t="shared" si="518"/>
        <v/>
      </c>
    </row>
    <row r="51916" spans="8:8">
      <c r="H51916" t="str">
        <f t="shared" si="518"/>
        <v/>
      </c>
    </row>
    <row r="51917" spans="8:8">
      <c r="H51917" t="str">
        <f t="shared" si="518"/>
        <v/>
      </c>
    </row>
    <row r="51918" spans="8:8">
      <c r="H51918" t="str">
        <f t="shared" si="518"/>
        <v/>
      </c>
    </row>
    <row r="51919" spans="8:8">
      <c r="H51919" t="str">
        <f t="shared" si="518"/>
        <v/>
      </c>
    </row>
    <row r="51920" spans="8:8">
      <c r="H51920" t="str">
        <f t="shared" si="518"/>
        <v/>
      </c>
    </row>
    <row r="51921" spans="8:8">
      <c r="H51921" t="str">
        <f t="shared" si="518"/>
        <v/>
      </c>
    </row>
    <row r="51922" spans="8:8">
      <c r="H51922" t="str">
        <f t="shared" si="518"/>
        <v/>
      </c>
    </row>
    <row r="51923" spans="8:8">
      <c r="H51923" t="str">
        <f t="shared" si="518"/>
        <v/>
      </c>
    </row>
    <row r="51924" spans="8:8">
      <c r="H51924" t="str">
        <f t="shared" si="518"/>
        <v/>
      </c>
    </row>
    <row r="51925" spans="8:8">
      <c r="H51925" t="str">
        <f t="shared" si="518"/>
        <v/>
      </c>
    </row>
    <row r="51926" spans="8:8">
      <c r="H51926" t="str">
        <f t="shared" si="518"/>
        <v/>
      </c>
    </row>
    <row r="51927" spans="8:8">
      <c r="H51927" t="str">
        <f t="shared" si="518"/>
        <v/>
      </c>
    </row>
    <row r="51928" spans="8:8">
      <c r="H51928" t="str">
        <f t="shared" si="518"/>
        <v/>
      </c>
    </row>
    <row r="51929" spans="8:8">
      <c r="H51929" t="str">
        <f t="shared" si="518"/>
        <v/>
      </c>
    </row>
    <row r="51930" spans="8:8">
      <c r="H51930" t="str">
        <f t="shared" si="518"/>
        <v/>
      </c>
    </row>
    <row r="51931" spans="8:8">
      <c r="H51931" t="str">
        <f t="shared" si="518"/>
        <v/>
      </c>
    </row>
    <row r="51932" spans="8:8">
      <c r="H51932" t="str">
        <f t="shared" si="518"/>
        <v/>
      </c>
    </row>
    <row r="51933" spans="8:8">
      <c r="H51933" t="str">
        <f t="shared" si="518"/>
        <v/>
      </c>
    </row>
    <row r="51934" spans="8:8">
      <c r="H51934" t="str">
        <f t="shared" si="518"/>
        <v/>
      </c>
    </row>
    <row r="51935" spans="8:8">
      <c r="H51935" t="str">
        <f t="shared" si="518"/>
        <v/>
      </c>
    </row>
    <row r="51936" spans="8:8">
      <c r="H51936" t="str">
        <f t="shared" si="518"/>
        <v/>
      </c>
    </row>
    <row r="51937" spans="8:8">
      <c r="H51937" t="str">
        <f t="shared" si="518"/>
        <v/>
      </c>
    </row>
    <row r="51938" spans="8:8">
      <c r="H51938" t="str">
        <f t="shared" ref="H51938:H52001" si="519">_xlfn.TEXTJOIN(", ", TRUE, G51938:G51938)</f>
        <v/>
      </c>
    </row>
    <row r="51939" spans="8:8">
      <c r="H51939" t="str">
        <f t="shared" si="519"/>
        <v/>
      </c>
    </row>
    <row r="51940" spans="8:8">
      <c r="H51940" t="str">
        <f t="shared" si="519"/>
        <v/>
      </c>
    </row>
    <row r="51941" spans="8:8">
      <c r="H51941" t="str">
        <f t="shared" si="519"/>
        <v/>
      </c>
    </row>
    <row r="51942" spans="8:8">
      <c r="H51942" t="str">
        <f t="shared" si="519"/>
        <v/>
      </c>
    </row>
    <row r="51943" spans="8:8">
      <c r="H51943" t="str">
        <f t="shared" si="519"/>
        <v/>
      </c>
    </row>
    <row r="51944" spans="8:8">
      <c r="H51944" t="str">
        <f t="shared" si="519"/>
        <v/>
      </c>
    </row>
    <row r="51945" spans="8:8">
      <c r="H51945" t="str">
        <f t="shared" si="519"/>
        <v/>
      </c>
    </row>
    <row r="51946" spans="8:8">
      <c r="H51946" t="str">
        <f t="shared" si="519"/>
        <v/>
      </c>
    </row>
    <row r="51947" spans="8:8">
      <c r="H51947" t="str">
        <f t="shared" si="519"/>
        <v/>
      </c>
    </row>
    <row r="51948" spans="8:8">
      <c r="H51948" t="str">
        <f t="shared" si="519"/>
        <v/>
      </c>
    </row>
    <row r="51949" spans="8:8">
      <c r="H51949" t="str">
        <f t="shared" si="519"/>
        <v/>
      </c>
    </row>
    <row r="51950" spans="8:8">
      <c r="H51950" t="str">
        <f t="shared" si="519"/>
        <v/>
      </c>
    </row>
    <row r="51951" spans="8:8">
      <c r="H51951" t="str">
        <f t="shared" si="519"/>
        <v/>
      </c>
    </row>
    <row r="51952" spans="8:8">
      <c r="H51952" t="str">
        <f t="shared" si="519"/>
        <v/>
      </c>
    </row>
    <row r="51953" spans="8:8">
      <c r="H51953" t="str">
        <f t="shared" si="519"/>
        <v/>
      </c>
    </row>
    <row r="51954" spans="8:8">
      <c r="H51954" t="str">
        <f t="shared" si="519"/>
        <v/>
      </c>
    </row>
    <row r="51955" spans="8:8">
      <c r="H51955" t="str">
        <f t="shared" si="519"/>
        <v/>
      </c>
    </row>
    <row r="51956" spans="8:8">
      <c r="H51956" t="str">
        <f t="shared" si="519"/>
        <v/>
      </c>
    </row>
    <row r="51957" spans="8:8">
      <c r="H51957" t="str">
        <f t="shared" si="519"/>
        <v/>
      </c>
    </row>
    <row r="51958" spans="8:8">
      <c r="H51958" t="str">
        <f t="shared" si="519"/>
        <v/>
      </c>
    </row>
    <row r="51959" spans="8:8">
      <c r="H51959" t="str">
        <f t="shared" si="519"/>
        <v/>
      </c>
    </row>
    <row r="51960" spans="8:8">
      <c r="H51960" t="str">
        <f t="shared" si="519"/>
        <v/>
      </c>
    </row>
    <row r="51961" spans="8:8">
      <c r="H51961" t="str">
        <f t="shared" si="519"/>
        <v/>
      </c>
    </row>
    <row r="51962" spans="8:8">
      <c r="H51962" t="str">
        <f t="shared" si="519"/>
        <v/>
      </c>
    </row>
    <row r="51963" spans="8:8">
      <c r="H51963" t="str">
        <f t="shared" si="519"/>
        <v/>
      </c>
    </row>
    <row r="51964" spans="8:8">
      <c r="H51964" t="str">
        <f t="shared" si="519"/>
        <v/>
      </c>
    </row>
    <row r="51965" spans="8:8">
      <c r="H51965" t="str">
        <f t="shared" si="519"/>
        <v/>
      </c>
    </row>
    <row r="51966" spans="8:8">
      <c r="H51966" t="str">
        <f t="shared" si="519"/>
        <v/>
      </c>
    </row>
    <row r="51967" spans="8:8">
      <c r="H51967" t="str">
        <f t="shared" si="519"/>
        <v/>
      </c>
    </row>
    <row r="51968" spans="8:8">
      <c r="H51968" t="str">
        <f t="shared" si="519"/>
        <v/>
      </c>
    </row>
    <row r="51969" spans="8:8">
      <c r="H51969" t="str">
        <f t="shared" si="519"/>
        <v/>
      </c>
    </row>
    <row r="51970" spans="8:8">
      <c r="H51970" t="str">
        <f t="shared" si="519"/>
        <v/>
      </c>
    </row>
    <row r="51971" spans="8:8">
      <c r="H51971" t="str">
        <f t="shared" si="519"/>
        <v/>
      </c>
    </row>
    <row r="51972" spans="8:8">
      <c r="H51972" t="str">
        <f t="shared" si="519"/>
        <v/>
      </c>
    </row>
    <row r="51973" spans="8:8">
      <c r="H51973" t="str">
        <f t="shared" si="519"/>
        <v/>
      </c>
    </row>
    <row r="51974" spans="8:8">
      <c r="H51974" t="str">
        <f t="shared" si="519"/>
        <v/>
      </c>
    </row>
    <row r="51975" spans="8:8">
      <c r="H51975" t="str">
        <f t="shared" si="519"/>
        <v/>
      </c>
    </row>
    <row r="51976" spans="8:8">
      <c r="H51976" t="str">
        <f t="shared" si="519"/>
        <v/>
      </c>
    </row>
    <row r="51977" spans="8:8">
      <c r="H51977" t="str">
        <f t="shared" si="519"/>
        <v/>
      </c>
    </row>
    <row r="51978" spans="8:8">
      <c r="H51978" t="str">
        <f t="shared" si="519"/>
        <v/>
      </c>
    </row>
    <row r="51979" spans="8:8">
      <c r="H51979" t="str">
        <f t="shared" si="519"/>
        <v/>
      </c>
    </row>
    <row r="51980" spans="8:8">
      <c r="H51980" t="str">
        <f t="shared" si="519"/>
        <v/>
      </c>
    </row>
    <row r="51981" spans="8:8">
      <c r="H51981" t="str">
        <f t="shared" si="519"/>
        <v/>
      </c>
    </row>
    <row r="51982" spans="8:8">
      <c r="H51982" t="str">
        <f t="shared" si="519"/>
        <v/>
      </c>
    </row>
    <row r="51983" spans="8:8">
      <c r="H51983" t="str">
        <f t="shared" si="519"/>
        <v/>
      </c>
    </row>
    <row r="51984" spans="8:8">
      <c r="H51984" t="str">
        <f t="shared" si="519"/>
        <v/>
      </c>
    </row>
    <row r="51985" spans="8:8">
      <c r="H51985" t="str">
        <f t="shared" si="519"/>
        <v/>
      </c>
    </row>
    <row r="51986" spans="8:8">
      <c r="H51986" t="str">
        <f t="shared" si="519"/>
        <v/>
      </c>
    </row>
    <row r="51987" spans="8:8">
      <c r="H51987" t="str">
        <f t="shared" si="519"/>
        <v/>
      </c>
    </row>
    <row r="51988" spans="8:8">
      <c r="H51988" t="str">
        <f t="shared" si="519"/>
        <v/>
      </c>
    </row>
    <row r="51989" spans="8:8">
      <c r="H51989" t="str">
        <f t="shared" si="519"/>
        <v/>
      </c>
    </row>
    <row r="51990" spans="8:8">
      <c r="H51990" t="str">
        <f t="shared" si="519"/>
        <v/>
      </c>
    </row>
    <row r="51991" spans="8:8">
      <c r="H51991" t="str">
        <f t="shared" si="519"/>
        <v/>
      </c>
    </row>
    <row r="51992" spans="8:8">
      <c r="H51992" t="str">
        <f t="shared" si="519"/>
        <v/>
      </c>
    </row>
    <row r="51993" spans="8:8">
      <c r="H51993" t="str">
        <f t="shared" si="519"/>
        <v/>
      </c>
    </row>
    <row r="51994" spans="8:8">
      <c r="H51994" t="str">
        <f t="shared" si="519"/>
        <v/>
      </c>
    </row>
    <row r="51995" spans="8:8">
      <c r="H51995" t="str">
        <f t="shared" si="519"/>
        <v/>
      </c>
    </row>
    <row r="51996" spans="8:8">
      <c r="H51996" t="str">
        <f t="shared" si="519"/>
        <v/>
      </c>
    </row>
    <row r="51997" spans="8:8">
      <c r="H51997" t="str">
        <f t="shared" si="519"/>
        <v/>
      </c>
    </row>
    <row r="51998" spans="8:8">
      <c r="H51998" t="str">
        <f t="shared" si="519"/>
        <v/>
      </c>
    </row>
    <row r="51999" spans="8:8">
      <c r="H51999" t="str">
        <f t="shared" si="519"/>
        <v/>
      </c>
    </row>
    <row r="52000" spans="8:8">
      <c r="H52000" t="str">
        <f t="shared" si="519"/>
        <v/>
      </c>
    </row>
    <row r="52001" spans="8:8">
      <c r="H52001" t="str">
        <f t="shared" si="519"/>
        <v/>
      </c>
    </row>
    <row r="52002" spans="8:8">
      <c r="H52002" t="str">
        <f t="shared" ref="H52002:H52065" si="520">_xlfn.TEXTJOIN(", ", TRUE, G52002:G52002)</f>
        <v/>
      </c>
    </row>
    <row r="52003" spans="8:8">
      <c r="H52003" t="str">
        <f t="shared" si="520"/>
        <v/>
      </c>
    </row>
    <row r="52004" spans="8:8">
      <c r="H52004" t="str">
        <f t="shared" si="520"/>
        <v/>
      </c>
    </row>
    <row r="52005" spans="8:8">
      <c r="H52005" t="str">
        <f t="shared" si="520"/>
        <v/>
      </c>
    </row>
    <row r="52006" spans="8:8">
      <c r="H52006" t="str">
        <f t="shared" si="520"/>
        <v/>
      </c>
    </row>
    <row r="52007" spans="8:8">
      <c r="H52007" t="str">
        <f t="shared" si="520"/>
        <v/>
      </c>
    </row>
    <row r="52008" spans="8:8">
      <c r="H52008" t="str">
        <f t="shared" si="520"/>
        <v/>
      </c>
    </row>
    <row r="52009" spans="8:8">
      <c r="H52009" t="str">
        <f t="shared" si="520"/>
        <v/>
      </c>
    </row>
    <row r="52010" spans="8:8">
      <c r="H52010" t="str">
        <f t="shared" si="520"/>
        <v/>
      </c>
    </row>
    <row r="52011" spans="8:8">
      <c r="H52011" t="str">
        <f t="shared" si="520"/>
        <v/>
      </c>
    </row>
    <row r="52012" spans="8:8">
      <c r="H52012" t="str">
        <f t="shared" si="520"/>
        <v/>
      </c>
    </row>
    <row r="52013" spans="8:8">
      <c r="H52013" t="str">
        <f t="shared" si="520"/>
        <v/>
      </c>
    </row>
    <row r="52014" spans="8:8">
      <c r="H52014" t="str">
        <f t="shared" si="520"/>
        <v/>
      </c>
    </row>
    <row r="52015" spans="8:8">
      <c r="H52015" t="str">
        <f t="shared" si="520"/>
        <v/>
      </c>
    </row>
    <row r="52016" spans="8:8">
      <c r="H52016" t="str">
        <f t="shared" si="520"/>
        <v/>
      </c>
    </row>
    <row r="52017" spans="8:8">
      <c r="H52017" t="str">
        <f t="shared" si="520"/>
        <v/>
      </c>
    </row>
    <row r="52018" spans="8:8">
      <c r="H52018" t="str">
        <f t="shared" si="520"/>
        <v/>
      </c>
    </row>
    <row r="52019" spans="8:8">
      <c r="H52019" t="str">
        <f t="shared" si="520"/>
        <v/>
      </c>
    </row>
    <row r="52020" spans="8:8">
      <c r="H52020" t="str">
        <f t="shared" si="520"/>
        <v/>
      </c>
    </row>
    <row r="52021" spans="8:8">
      <c r="H52021" t="str">
        <f t="shared" si="520"/>
        <v/>
      </c>
    </row>
    <row r="52022" spans="8:8">
      <c r="H52022" t="str">
        <f t="shared" si="520"/>
        <v/>
      </c>
    </row>
    <row r="52023" spans="8:8">
      <c r="H52023" t="str">
        <f t="shared" si="520"/>
        <v/>
      </c>
    </row>
    <row r="52024" spans="8:8">
      <c r="H52024" t="str">
        <f t="shared" si="520"/>
        <v/>
      </c>
    </row>
    <row r="52025" spans="8:8">
      <c r="H52025" t="str">
        <f t="shared" si="520"/>
        <v/>
      </c>
    </row>
    <row r="52026" spans="8:8">
      <c r="H52026" t="str">
        <f t="shared" si="520"/>
        <v/>
      </c>
    </row>
    <row r="52027" spans="8:8">
      <c r="H52027" t="str">
        <f t="shared" si="520"/>
        <v/>
      </c>
    </row>
    <row r="52028" spans="8:8">
      <c r="H52028" t="str">
        <f t="shared" si="520"/>
        <v/>
      </c>
    </row>
    <row r="52029" spans="8:8">
      <c r="H52029" t="str">
        <f t="shared" si="520"/>
        <v/>
      </c>
    </row>
    <row r="52030" spans="8:8">
      <c r="H52030" t="str">
        <f t="shared" si="520"/>
        <v/>
      </c>
    </row>
    <row r="52031" spans="8:8">
      <c r="H52031" t="str">
        <f t="shared" si="520"/>
        <v/>
      </c>
    </row>
    <row r="52032" spans="8:8">
      <c r="H52032" t="str">
        <f t="shared" si="520"/>
        <v/>
      </c>
    </row>
    <row r="52033" spans="8:8">
      <c r="H52033" t="str">
        <f t="shared" si="520"/>
        <v/>
      </c>
    </row>
    <row r="52034" spans="8:8">
      <c r="H52034" t="str">
        <f t="shared" si="520"/>
        <v/>
      </c>
    </row>
    <row r="52035" spans="8:8">
      <c r="H52035" t="str">
        <f t="shared" si="520"/>
        <v/>
      </c>
    </row>
    <row r="52036" spans="8:8">
      <c r="H52036" t="str">
        <f t="shared" si="520"/>
        <v/>
      </c>
    </row>
    <row r="52037" spans="8:8">
      <c r="H52037" t="str">
        <f t="shared" si="520"/>
        <v/>
      </c>
    </row>
    <row r="52038" spans="8:8">
      <c r="H52038" t="str">
        <f t="shared" si="520"/>
        <v/>
      </c>
    </row>
    <row r="52039" spans="8:8">
      <c r="H52039" t="str">
        <f t="shared" si="520"/>
        <v/>
      </c>
    </row>
    <row r="52040" spans="8:8">
      <c r="H52040" t="str">
        <f t="shared" si="520"/>
        <v/>
      </c>
    </row>
    <row r="52041" spans="8:8">
      <c r="H52041" t="str">
        <f t="shared" si="520"/>
        <v/>
      </c>
    </row>
    <row r="52042" spans="8:8">
      <c r="H52042" t="str">
        <f t="shared" si="520"/>
        <v/>
      </c>
    </row>
    <row r="52043" spans="8:8">
      <c r="H52043" t="str">
        <f t="shared" si="520"/>
        <v/>
      </c>
    </row>
    <row r="52044" spans="8:8">
      <c r="H52044" t="str">
        <f t="shared" si="520"/>
        <v/>
      </c>
    </row>
    <row r="52045" spans="8:8">
      <c r="H52045" t="str">
        <f t="shared" si="520"/>
        <v/>
      </c>
    </row>
    <row r="52046" spans="8:8">
      <c r="H52046" t="str">
        <f t="shared" si="520"/>
        <v/>
      </c>
    </row>
    <row r="52047" spans="8:8">
      <c r="H52047" t="str">
        <f t="shared" si="520"/>
        <v/>
      </c>
    </row>
    <row r="52048" spans="8:8">
      <c r="H52048" t="str">
        <f t="shared" si="520"/>
        <v/>
      </c>
    </row>
    <row r="52049" spans="8:8">
      <c r="H52049" t="str">
        <f t="shared" si="520"/>
        <v/>
      </c>
    </row>
    <row r="52050" spans="8:8">
      <c r="H52050" t="str">
        <f t="shared" si="520"/>
        <v/>
      </c>
    </row>
    <row r="52051" spans="8:8">
      <c r="H52051" t="str">
        <f t="shared" si="520"/>
        <v/>
      </c>
    </row>
    <row r="52052" spans="8:8">
      <c r="H52052" t="str">
        <f t="shared" si="520"/>
        <v/>
      </c>
    </row>
    <row r="52053" spans="8:8">
      <c r="H52053" t="str">
        <f t="shared" si="520"/>
        <v/>
      </c>
    </row>
    <row r="52054" spans="8:8">
      <c r="H52054" t="str">
        <f t="shared" si="520"/>
        <v/>
      </c>
    </row>
    <row r="52055" spans="8:8">
      <c r="H52055" t="str">
        <f t="shared" si="520"/>
        <v/>
      </c>
    </row>
    <row r="52056" spans="8:8">
      <c r="H52056" t="str">
        <f t="shared" si="520"/>
        <v/>
      </c>
    </row>
    <row r="52057" spans="8:8">
      <c r="H52057" t="str">
        <f t="shared" si="520"/>
        <v/>
      </c>
    </row>
    <row r="52058" spans="8:8">
      <c r="H52058" t="str">
        <f t="shared" si="520"/>
        <v/>
      </c>
    </row>
    <row r="52059" spans="8:8">
      <c r="H52059" t="str">
        <f t="shared" si="520"/>
        <v/>
      </c>
    </row>
    <row r="52060" spans="8:8">
      <c r="H52060" t="str">
        <f t="shared" si="520"/>
        <v/>
      </c>
    </row>
    <row r="52061" spans="8:8">
      <c r="H52061" t="str">
        <f t="shared" si="520"/>
        <v/>
      </c>
    </row>
    <row r="52062" spans="8:8">
      <c r="H52062" t="str">
        <f t="shared" si="520"/>
        <v/>
      </c>
    </row>
    <row r="52063" spans="8:8">
      <c r="H52063" t="str">
        <f t="shared" si="520"/>
        <v/>
      </c>
    </row>
    <row r="52064" spans="8:8">
      <c r="H52064" t="str">
        <f t="shared" si="520"/>
        <v/>
      </c>
    </row>
    <row r="52065" spans="8:8">
      <c r="H52065" t="str">
        <f t="shared" si="520"/>
        <v/>
      </c>
    </row>
    <row r="52066" spans="8:8">
      <c r="H52066" t="str">
        <f t="shared" ref="H52066:H52129" si="521">_xlfn.TEXTJOIN(", ", TRUE, G52066:G52066)</f>
        <v/>
      </c>
    </row>
    <row r="52067" spans="8:8">
      <c r="H52067" t="str">
        <f t="shared" si="521"/>
        <v/>
      </c>
    </row>
    <row r="52068" spans="8:8">
      <c r="H52068" t="str">
        <f t="shared" si="521"/>
        <v/>
      </c>
    </row>
    <row r="52069" spans="8:8">
      <c r="H52069" t="str">
        <f t="shared" si="521"/>
        <v/>
      </c>
    </row>
    <row r="52070" spans="8:8">
      <c r="H52070" t="str">
        <f t="shared" si="521"/>
        <v/>
      </c>
    </row>
    <row r="52071" spans="8:8">
      <c r="H52071" t="str">
        <f t="shared" si="521"/>
        <v/>
      </c>
    </row>
    <row r="52072" spans="8:8">
      <c r="H52072" t="str">
        <f t="shared" si="521"/>
        <v/>
      </c>
    </row>
    <row r="52073" spans="8:8">
      <c r="H52073" t="str">
        <f t="shared" si="521"/>
        <v/>
      </c>
    </row>
    <row r="52074" spans="8:8">
      <c r="H52074" t="str">
        <f t="shared" si="521"/>
        <v/>
      </c>
    </row>
    <row r="52075" spans="8:8">
      <c r="H52075" t="str">
        <f t="shared" si="521"/>
        <v/>
      </c>
    </row>
    <row r="52076" spans="8:8">
      <c r="H52076" t="str">
        <f t="shared" si="521"/>
        <v/>
      </c>
    </row>
    <row r="52077" spans="8:8">
      <c r="H52077" t="str">
        <f t="shared" si="521"/>
        <v/>
      </c>
    </row>
    <row r="52078" spans="8:8">
      <c r="H52078" t="str">
        <f t="shared" si="521"/>
        <v/>
      </c>
    </row>
    <row r="52079" spans="8:8">
      <c r="H52079" t="str">
        <f t="shared" si="521"/>
        <v/>
      </c>
    </row>
    <row r="52080" spans="8:8">
      <c r="H52080" t="str">
        <f t="shared" si="521"/>
        <v/>
      </c>
    </row>
    <row r="52081" spans="8:8">
      <c r="H52081" t="str">
        <f t="shared" si="521"/>
        <v/>
      </c>
    </row>
    <row r="52082" spans="8:8">
      <c r="H52082" t="str">
        <f t="shared" si="521"/>
        <v/>
      </c>
    </row>
    <row r="52083" spans="8:8">
      <c r="H52083" t="str">
        <f t="shared" si="521"/>
        <v/>
      </c>
    </row>
    <row r="52084" spans="8:8">
      <c r="H52084" t="str">
        <f t="shared" si="521"/>
        <v/>
      </c>
    </row>
    <row r="52085" spans="8:8">
      <c r="H52085" t="str">
        <f t="shared" si="521"/>
        <v/>
      </c>
    </row>
    <row r="52086" spans="8:8">
      <c r="H52086" t="str">
        <f t="shared" si="521"/>
        <v/>
      </c>
    </row>
    <row r="52087" spans="8:8">
      <c r="H52087" t="str">
        <f t="shared" si="521"/>
        <v/>
      </c>
    </row>
    <row r="52088" spans="8:8">
      <c r="H52088" t="str">
        <f t="shared" si="521"/>
        <v/>
      </c>
    </row>
    <row r="52089" spans="8:8">
      <c r="H52089" t="str">
        <f t="shared" si="521"/>
        <v/>
      </c>
    </row>
    <row r="52090" spans="8:8">
      <c r="H52090" t="str">
        <f t="shared" si="521"/>
        <v/>
      </c>
    </row>
    <row r="52091" spans="8:8">
      <c r="H52091" t="str">
        <f t="shared" si="521"/>
        <v/>
      </c>
    </row>
    <row r="52092" spans="8:8">
      <c r="H52092" t="str">
        <f t="shared" si="521"/>
        <v/>
      </c>
    </row>
    <row r="52093" spans="8:8">
      <c r="H52093" t="str">
        <f t="shared" si="521"/>
        <v/>
      </c>
    </row>
    <row r="52094" spans="8:8">
      <c r="H52094" t="str">
        <f t="shared" si="521"/>
        <v/>
      </c>
    </row>
    <row r="52095" spans="8:8">
      <c r="H52095" t="str">
        <f t="shared" si="521"/>
        <v/>
      </c>
    </row>
    <row r="52096" spans="8:8">
      <c r="H52096" t="str">
        <f t="shared" si="521"/>
        <v/>
      </c>
    </row>
    <row r="52097" spans="8:8">
      <c r="H52097" t="str">
        <f t="shared" si="521"/>
        <v/>
      </c>
    </row>
    <row r="52098" spans="8:8">
      <c r="H52098" t="str">
        <f t="shared" si="521"/>
        <v/>
      </c>
    </row>
    <row r="52099" spans="8:8">
      <c r="H52099" t="str">
        <f t="shared" si="521"/>
        <v/>
      </c>
    </row>
    <row r="52100" spans="8:8">
      <c r="H52100" t="str">
        <f t="shared" si="521"/>
        <v/>
      </c>
    </row>
    <row r="52101" spans="8:8">
      <c r="H52101" t="str">
        <f t="shared" si="521"/>
        <v/>
      </c>
    </row>
    <row r="52102" spans="8:8">
      <c r="H52102" t="str">
        <f t="shared" si="521"/>
        <v/>
      </c>
    </row>
    <row r="52103" spans="8:8">
      <c r="H52103" t="str">
        <f t="shared" si="521"/>
        <v/>
      </c>
    </row>
    <row r="52104" spans="8:8">
      <c r="H52104" t="str">
        <f t="shared" si="521"/>
        <v/>
      </c>
    </row>
    <row r="52105" spans="8:8">
      <c r="H52105" t="str">
        <f t="shared" si="521"/>
        <v/>
      </c>
    </row>
    <row r="52106" spans="8:8">
      <c r="H52106" t="str">
        <f t="shared" si="521"/>
        <v/>
      </c>
    </row>
    <row r="52107" spans="8:8">
      <c r="H52107" t="str">
        <f t="shared" si="521"/>
        <v/>
      </c>
    </row>
    <row r="52108" spans="8:8">
      <c r="H52108" t="str">
        <f t="shared" si="521"/>
        <v/>
      </c>
    </row>
    <row r="52109" spans="8:8">
      <c r="H52109" t="str">
        <f t="shared" si="521"/>
        <v/>
      </c>
    </row>
    <row r="52110" spans="8:8">
      <c r="H52110" t="str">
        <f t="shared" si="521"/>
        <v/>
      </c>
    </row>
    <row r="52111" spans="8:8">
      <c r="H52111" t="str">
        <f t="shared" si="521"/>
        <v/>
      </c>
    </row>
    <row r="52112" spans="8:8">
      <c r="H52112" t="str">
        <f t="shared" si="521"/>
        <v/>
      </c>
    </row>
    <row r="52113" spans="8:8">
      <c r="H52113" t="str">
        <f t="shared" si="521"/>
        <v/>
      </c>
    </row>
    <row r="52114" spans="8:8">
      <c r="H52114" t="str">
        <f t="shared" si="521"/>
        <v/>
      </c>
    </row>
    <row r="52115" spans="8:8">
      <c r="H52115" t="str">
        <f t="shared" si="521"/>
        <v/>
      </c>
    </row>
    <row r="52116" spans="8:8">
      <c r="H52116" t="str">
        <f t="shared" si="521"/>
        <v/>
      </c>
    </row>
    <row r="52117" spans="8:8">
      <c r="H52117" t="str">
        <f t="shared" si="521"/>
        <v/>
      </c>
    </row>
    <row r="52118" spans="8:8">
      <c r="H52118" t="str">
        <f t="shared" si="521"/>
        <v/>
      </c>
    </row>
    <row r="52119" spans="8:8">
      <c r="H52119" t="str">
        <f t="shared" si="521"/>
        <v/>
      </c>
    </row>
    <row r="52120" spans="8:8">
      <c r="H52120" t="str">
        <f t="shared" si="521"/>
        <v/>
      </c>
    </row>
    <row r="52121" spans="8:8">
      <c r="H52121" t="str">
        <f t="shared" si="521"/>
        <v/>
      </c>
    </row>
    <row r="52122" spans="8:8">
      <c r="H52122" t="str">
        <f t="shared" si="521"/>
        <v/>
      </c>
    </row>
    <row r="52123" spans="8:8">
      <c r="H52123" t="str">
        <f t="shared" si="521"/>
        <v/>
      </c>
    </row>
    <row r="52124" spans="8:8">
      <c r="H52124" t="str">
        <f t="shared" si="521"/>
        <v/>
      </c>
    </row>
    <row r="52125" spans="8:8">
      <c r="H52125" t="str">
        <f t="shared" si="521"/>
        <v/>
      </c>
    </row>
    <row r="52126" spans="8:8">
      <c r="H52126" t="str">
        <f t="shared" si="521"/>
        <v/>
      </c>
    </row>
    <row r="52127" spans="8:8">
      <c r="H52127" t="str">
        <f t="shared" si="521"/>
        <v/>
      </c>
    </row>
    <row r="52128" spans="8:8">
      <c r="H52128" t="str">
        <f t="shared" si="521"/>
        <v/>
      </c>
    </row>
    <row r="52129" spans="8:8">
      <c r="H52129" t="str">
        <f t="shared" si="521"/>
        <v/>
      </c>
    </row>
    <row r="52130" spans="8:8">
      <c r="H52130" t="str">
        <f t="shared" ref="H52130:H52193" si="522">_xlfn.TEXTJOIN(", ", TRUE, G52130:G52130)</f>
        <v/>
      </c>
    </row>
    <row r="52131" spans="8:8">
      <c r="H52131" t="str">
        <f t="shared" si="522"/>
        <v/>
      </c>
    </row>
    <row r="52132" spans="8:8">
      <c r="H52132" t="str">
        <f t="shared" si="522"/>
        <v/>
      </c>
    </row>
    <row r="52133" spans="8:8">
      <c r="H52133" t="str">
        <f t="shared" si="522"/>
        <v/>
      </c>
    </row>
    <row r="52134" spans="8:8">
      <c r="H52134" t="str">
        <f t="shared" si="522"/>
        <v/>
      </c>
    </row>
    <row r="52135" spans="8:8">
      <c r="H52135" t="str">
        <f t="shared" si="522"/>
        <v/>
      </c>
    </row>
    <row r="52136" spans="8:8">
      <c r="H52136" t="str">
        <f t="shared" si="522"/>
        <v/>
      </c>
    </row>
    <row r="52137" spans="8:8">
      <c r="H52137" t="str">
        <f t="shared" si="522"/>
        <v/>
      </c>
    </row>
    <row r="52138" spans="8:8">
      <c r="H52138" t="str">
        <f t="shared" si="522"/>
        <v/>
      </c>
    </row>
    <row r="52139" spans="8:8">
      <c r="H52139" t="str">
        <f t="shared" si="522"/>
        <v/>
      </c>
    </row>
    <row r="52140" spans="8:8">
      <c r="H52140" t="str">
        <f t="shared" si="522"/>
        <v/>
      </c>
    </row>
    <row r="52141" spans="8:8">
      <c r="H52141" t="str">
        <f t="shared" si="522"/>
        <v/>
      </c>
    </row>
    <row r="52142" spans="8:8">
      <c r="H52142" t="str">
        <f t="shared" si="522"/>
        <v/>
      </c>
    </row>
    <row r="52143" spans="8:8">
      <c r="H52143" t="str">
        <f t="shared" si="522"/>
        <v/>
      </c>
    </row>
    <row r="52144" spans="8:8">
      <c r="H52144" t="str">
        <f t="shared" si="522"/>
        <v/>
      </c>
    </row>
    <row r="52145" spans="8:8">
      <c r="H52145" t="str">
        <f t="shared" si="522"/>
        <v/>
      </c>
    </row>
    <row r="52146" spans="8:8">
      <c r="H52146" t="str">
        <f t="shared" si="522"/>
        <v/>
      </c>
    </row>
    <row r="52147" spans="8:8">
      <c r="H52147" t="str">
        <f t="shared" si="522"/>
        <v/>
      </c>
    </row>
    <row r="52148" spans="8:8">
      <c r="H52148" t="str">
        <f t="shared" si="522"/>
        <v/>
      </c>
    </row>
    <row r="52149" spans="8:8">
      <c r="H52149" t="str">
        <f t="shared" si="522"/>
        <v/>
      </c>
    </row>
    <row r="52150" spans="8:8">
      <c r="H52150" t="str">
        <f t="shared" si="522"/>
        <v/>
      </c>
    </row>
    <row r="52151" spans="8:8">
      <c r="H52151" t="str">
        <f t="shared" si="522"/>
        <v/>
      </c>
    </row>
    <row r="52152" spans="8:8">
      <c r="H52152" t="str">
        <f t="shared" si="522"/>
        <v/>
      </c>
    </row>
    <row r="52153" spans="8:8">
      <c r="H52153" t="str">
        <f t="shared" si="522"/>
        <v/>
      </c>
    </row>
    <row r="52154" spans="8:8">
      <c r="H52154" t="str">
        <f t="shared" si="522"/>
        <v/>
      </c>
    </row>
    <row r="52155" spans="8:8">
      <c r="H52155" t="str">
        <f t="shared" si="522"/>
        <v/>
      </c>
    </row>
    <row r="52156" spans="8:8">
      <c r="H52156" t="str">
        <f t="shared" si="522"/>
        <v/>
      </c>
    </row>
    <row r="52157" spans="8:8">
      <c r="H52157" t="str">
        <f t="shared" si="522"/>
        <v/>
      </c>
    </row>
    <row r="52158" spans="8:8">
      <c r="H52158" t="str">
        <f t="shared" si="522"/>
        <v/>
      </c>
    </row>
    <row r="52159" spans="8:8">
      <c r="H52159" t="str">
        <f t="shared" si="522"/>
        <v/>
      </c>
    </row>
    <row r="52160" spans="8:8">
      <c r="H52160" t="str">
        <f t="shared" si="522"/>
        <v/>
      </c>
    </row>
    <row r="52161" spans="8:8">
      <c r="H52161" t="str">
        <f t="shared" si="522"/>
        <v/>
      </c>
    </row>
    <row r="52162" spans="8:8">
      <c r="H52162" t="str">
        <f t="shared" si="522"/>
        <v/>
      </c>
    </row>
    <row r="52163" spans="8:8">
      <c r="H52163" t="str">
        <f t="shared" si="522"/>
        <v/>
      </c>
    </row>
    <row r="52164" spans="8:8">
      <c r="H52164" t="str">
        <f t="shared" si="522"/>
        <v/>
      </c>
    </row>
    <row r="52165" spans="8:8">
      <c r="H52165" t="str">
        <f t="shared" si="522"/>
        <v/>
      </c>
    </row>
    <row r="52166" spans="8:8">
      <c r="H52166" t="str">
        <f t="shared" si="522"/>
        <v/>
      </c>
    </row>
    <row r="52167" spans="8:8">
      <c r="H52167" t="str">
        <f t="shared" si="522"/>
        <v/>
      </c>
    </row>
    <row r="52168" spans="8:8">
      <c r="H52168" t="str">
        <f t="shared" si="522"/>
        <v/>
      </c>
    </row>
    <row r="52169" spans="8:8">
      <c r="H52169" t="str">
        <f t="shared" si="522"/>
        <v/>
      </c>
    </row>
    <row r="52170" spans="8:8">
      <c r="H52170" t="str">
        <f t="shared" si="522"/>
        <v/>
      </c>
    </row>
    <row r="52171" spans="8:8">
      <c r="H52171" t="str">
        <f t="shared" si="522"/>
        <v/>
      </c>
    </row>
    <row r="52172" spans="8:8">
      <c r="H52172" t="str">
        <f t="shared" si="522"/>
        <v/>
      </c>
    </row>
    <row r="52173" spans="8:8">
      <c r="H52173" t="str">
        <f t="shared" si="522"/>
        <v/>
      </c>
    </row>
    <row r="52174" spans="8:8">
      <c r="H52174" t="str">
        <f t="shared" si="522"/>
        <v/>
      </c>
    </row>
    <row r="52175" spans="8:8">
      <c r="H52175" t="str">
        <f t="shared" si="522"/>
        <v/>
      </c>
    </row>
    <row r="52176" spans="8:8">
      <c r="H52176" t="str">
        <f t="shared" si="522"/>
        <v/>
      </c>
    </row>
    <row r="52177" spans="8:8">
      <c r="H52177" t="str">
        <f t="shared" si="522"/>
        <v/>
      </c>
    </row>
    <row r="52178" spans="8:8">
      <c r="H52178" t="str">
        <f t="shared" si="522"/>
        <v/>
      </c>
    </row>
    <row r="52179" spans="8:8">
      <c r="H52179" t="str">
        <f t="shared" si="522"/>
        <v/>
      </c>
    </row>
    <row r="52180" spans="8:8">
      <c r="H52180" t="str">
        <f t="shared" si="522"/>
        <v/>
      </c>
    </row>
    <row r="52181" spans="8:8">
      <c r="H52181" t="str">
        <f t="shared" si="522"/>
        <v/>
      </c>
    </row>
    <row r="52182" spans="8:8">
      <c r="H52182" t="str">
        <f t="shared" si="522"/>
        <v/>
      </c>
    </row>
    <row r="52183" spans="8:8">
      <c r="H52183" t="str">
        <f t="shared" si="522"/>
        <v/>
      </c>
    </row>
    <row r="52184" spans="8:8">
      <c r="H52184" t="str">
        <f t="shared" si="522"/>
        <v/>
      </c>
    </row>
    <row r="52185" spans="8:8">
      <c r="H52185" t="str">
        <f t="shared" si="522"/>
        <v/>
      </c>
    </row>
    <row r="52186" spans="8:8">
      <c r="H52186" t="str">
        <f t="shared" si="522"/>
        <v/>
      </c>
    </row>
    <row r="52187" spans="8:8">
      <c r="H52187" t="str">
        <f t="shared" si="522"/>
        <v/>
      </c>
    </row>
    <row r="52188" spans="8:8">
      <c r="H52188" t="str">
        <f t="shared" si="522"/>
        <v/>
      </c>
    </row>
    <row r="52189" spans="8:8">
      <c r="H52189" t="str">
        <f t="shared" si="522"/>
        <v/>
      </c>
    </row>
    <row r="52190" spans="8:8">
      <c r="H52190" t="str">
        <f t="shared" si="522"/>
        <v/>
      </c>
    </row>
    <row r="52191" spans="8:8">
      <c r="H52191" t="str">
        <f t="shared" si="522"/>
        <v/>
      </c>
    </row>
    <row r="52192" spans="8:8">
      <c r="H52192" t="str">
        <f t="shared" si="522"/>
        <v/>
      </c>
    </row>
    <row r="52193" spans="8:8">
      <c r="H52193" t="str">
        <f t="shared" si="522"/>
        <v/>
      </c>
    </row>
    <row r="52194" spans="8:8">
      <c r="H52194" t="str">
        <f t="shared" ref="H52194:H52257" si="523">_xlfn.TEXTJOIN(", ", TRUE, G52194:G52194)</f>
        <v/>
      </c>
    </row>
    <row r="52195" spans="8:8">
      <c r="H52195" t="str">
        <f t="shared" si="523"/>
        <v/>
      </c>
    </row>
    <row r="52196" spans="8:8">
      <c r="H52196" t="str">
        <f t="shared" si="523"/>
        <v/>
      </c>
    </row>
    <row r="52197" spans="8:8">
      <c r="H52197" t="str">
        <f t="shared" si="523"/>
        <v/>
      </c>
    </row>
    <row r="52198" spans="8:8">
      <c r="H52198" t="str">
        <f t="shared" si="523"/>
        <v/>
      </c>
    </row>
    <row r="52199" spans="8:8">
      <c r="H52199" t="str">
        <f t="shared" si="523"/>
        <v/>
      </c>
    </row>
    <row r="52200" spans="8:8">
      <c r="H52200" t="str">
        <f t="shared" si="523"/>
        <v/>
      </c>
    </row>
    <row r="52201" spans="8:8">
      <c r="H52201" t="str">
        <f t="shared" si="523"/>
        <v/>
      </c>
    </row>
    <row r="52202" spans="8:8">
      <c r="H52202" t="str">
        <f t="shared" si="523"/>
        <v/>
      </c>
    </row>
    <row r="52203" spans="8:8">
      <c r="H52203" t="str">
        <f t="shared" si="523"/>
        <v/>
      </c>
    </row>
    <row r="52204" spans="8:8">
      <c r="H52204" t="str">
        <f t="shared" si="523"/>
        <v/>
      </c>
    </row>
    <row r="52205" spans="8:8">
      <c r="H52205" t="str">
        <f t="shared" si="523"/>
        <v/>
      </c>
    </row>
    <row r="52206" spans="8:8">
      <c r="H52206" t="str">
        <f t="shared" si="523"/>
        <v/>
      </c>
    </row>
    <row r="52207" spans="8:8">
      <c r="H52207" t="str">
        <f t="shared" si="523"/>
        <v/>
      </c>
    </row>
    <row r="52208" spans="8:8">
      <c r="H52208" t="str">
        <f t="shared" si="523"/>
        <v/>
      </c>
    </row>
    <row r="52209" spans="8:8">
      <c r="H52209" t="str">
        <f t="shared" si="523"/>
        <v/>
      </c>
    </row>
    <row r="52210" spans="8:8">
      <c r="H52210" t="str">
        <f t="shared" si="523"/>
        <v/>
      </c>
    </row>
    <row r="52211" spans="8:8">
      <c r="H52211" t="str">
        <f t="shared" si="523"/>
        <v/>
      </c>
    </row>
    <row r="52212" spans="8:8">
      <c r="H52212" t="str">
        <f t="shared" si="523"/>
        <v/>
      </c>
    </row>
    <row r="52213" spans="8:8">
      <c r="H52213" t="str">
        <f t="shared" si="523"/>
        <v/>
      </c>
    </row>
    <row r="52214" spans="8:8">
      <c r="H52214" t="str">
        <f t="shared" si="523"/>
        <v/>
      </c>
    </row>
    <row r="52215" spans="8:8">
      <c r="H52215" t="str">
        <f t="shared" si="523"/>
        <v/>
      </c>
    </row>
    <row r="52216" spans="8:8">
      <c r="H52216" t="str">
        <f t="shared" si="523"/>
        <v/>
      </c>
    </row>
    <row r="52217" spans="8:8">
      <c r="H52217" t="str">
        <f t="shared" si="523"/>
        <v/>
      </c>
    </row>
    <row r="52218" spans="8:8">
      <c r="H52218" t="str">
        <f t="shared" si="523"/>
        <v/>
      </c>
    </row>
    <row r="52219" spans="8:8">
      <c r="H52219" t="str">
        <f t="shared" si="523"/>
        <v/>
      </c>
    </row>
    <row r="52220" spans="8:8">
      <c r="H52220" t="str">
        <f t="shared" si="523"/>
        <v/>
      </c>
    </row>
    <row r="52221" spans="8:8">
      <c r="H52221" t="str">
        <f t="shared" si="523"/>
        <v/>
      </c>
    </row>
    <row r="52222" spans="8:8">
      <c r="H52222" t="str">
        <f t="shared" si="523"/>
        <v/>
      </c>
    </row>
    <row r="52223" spans="8:8">
      <c r="H52223" t="str">
        <f t="shared" si="523"/>
        <v/>
      </c>
    </row>
    <row r="52224" spans="8:8">
      <c r="H52224" t="str">
        <f t="shared" si="523"/>
        <v/>
      </c>
    </row>
    <row r="52225" spans="8:8">
      <c r="H52225" t="str">
        <f t="shared" si="523"/>
        <v/>
      </c>
    </row>
    <row r="52226" spans="8:8">
      <c r="H52226" t="str">
        <f t="shared" si="523"/>
        <v/>
      </c>
    </row>
    <row r="52227" spans="8:8">
      <c r="H52227" t="str">
        <f t="shared" si="523"/>
        <v/>
      </c>
    </row>
    <row r="52228" spans="8:8">
      <c r="H52228" t="str">
        <f t="shared" si="523"/>
        <v/>
      </c>
    </row>
    <row r="52229" spans="8:8">
      <c r="H52229" t="str">
        <f t="shared" si="523"/>
        <v/>
      </c>
    </row>
    <row r="52230" spans="8:8">
      <c r="H52230" t="str">
        <f t="shared" si="523"/>
        <v/>
      </c>
    </row>
    <row r="52231" spans="8:8">
      <c r="H52231" t="str">
        <f t="shared" si="523"/>
        <v/>
      </c>
    </row>
    <row r="52232" spans="8:8">
      <c r="H52232" t="str">
        <f t="shared" si="523"/>
        <v/>
      </c>
    </row>
    <row r="52233" spans="8:8">
      <c r="H52233" t="str">
        <f t="shared" si="523"/>
        <v/>
      </c>
    </row>
    <row r="52234" spans="8:8">
      <c r="H52234" t="str">
        <f t="shared" si="523"/>
        <v/>
      </c>
    </row>
    <row r="52235" spans="8:8">
      <c r="H52235" t="str">
        <f t="shared" si="523"/>
        <v/>
      </c>
    </row>
    <row r="52236" spans="8:8">
      <c r="H52236" t="str">
        <f t="shared" si="523"/>
        <v/>
      </c>
    </row>
    <row r="52237" spans="8:8">
      <c r="H52237" t="str">
        <f t="shared" si="523"/>
        <v/>
      </c>
    </row>
    <row r="52238" spans="8:8">
      <c r="H52238" t="str">
        <f t="shared" si="523"/>
        <v/>
      </c>
    </row>
    <row r="52239" spans="8:8">
      <c r="H52239" t="str">
        <f t="shared" si="523"/>
        <v/>
      </c>
    </row>
    <row r="52240" spans="8:8">
      <c r="H52240" t="str">
        <f t="shared" si="523"/>
        <v/>
      </c>
    </row>
    <row r="52241" spans="8:8">
      <c r="H52241" t="str">
        <f t="shared" si="523"/>
        <v/>
      </c>
    </row>
    <row r="52242" spans="8:8">
      <c r="H52242" t="str">
        <f t="shared" si="523"/>
        <v/>
      </c>
    </row>
    <row r="52243" spans="8:8">
      <c r="H52243" t="str">
        <f t="shared" si="523"/>
        <v/>
      </c>
    </row>
    <row r="52244" spans="8:8">
      <c r="H52244" t="str">
        <f t="shared" si="523"/>
        <v/>
      </c>
    </row>
    <row r="52245" spans="8:8">
      <c r="H52245" t="str">
        <f t="shared" si="523"/>
        <v/>
      </c>
    </row>
    <row r="52246" spans="8:8">
      <c r="H52246" t="str">
        <f t="shared" si="523"/>
        <v/>
      </c>
    </row>
    <row r="52247" spans="8:8">
      <c r="H52247" t="str">
        <f t="shared" si="523"/>
        <v/>
      </c>
    </row>
    <row r="52248" spans="8:8">
      <c r="H52248" t="str">
        <f t="shared" si="523"/>
        <v/>
      </c>
    </row>
    <row r="52249" spans="8:8">
      <c r="H52249" t="str">
        <f t="shared" si="523"/>
        <v/>
      </c>
    </row>
    <row r="52250" spans="8:8">
      <c r="H52250" t="str">
        <f t="shared" si="523"/>
        <v/>
      </c>
    </row>
    <row r="52251" spans="8:8">
      <c r="H52251" t="str">
        <f t="shared" si="523"/>
        <v/>
      </c>
    </row>
    <row r="52252" spans="8:8">
      <c r="H52252" t="str">
        <f t="shared" si="523"/>
        <v/>
      </c>
    </row>
    <row r="52253" spans="8:8">
      <c r="H52253" t="str">
        <f t="shared" si="523"/>
        <v/>
      </c>
    </row>
    <row r="52254" spans="8:8">
      <c r="H52254" t="str">
        <f t="shared" si="523"/>
        <v/>
      </c>
    </row>
    <row r="52255" spans="8:8">
      <c r="H52255" t="str">
        <f t="shared" si="523"/>
        <v/>
      </c>
    </row>
    <row r="52256" spans="8:8">
      <c r="H52256" t="str">
        <f t="shared" si="523"/>
        <v/>
      </c>
    </row>
    <row r="52257" spans="8:8">
      <c r="H52257" t="str">
        <f t="shared" si="523"/>
        <v/>
      </c>
    </row>
    <row r="52258" spans="8:8">
      <c r="H52258" t="str">
        <f t="shared" ref="H52258:H52321" si="524">_xlfn.TEXTJOIN(", ", TRUE, G52258:G52258)</f>
        <v/>
      </c>
    </row>
    <row r="52259" spans="8:8">
      <c r="H52259" t="str">
        <f t="shared" si="524"/>
        <v/>
      </c>
    </row>
    <row r="52260" spans="8:8">
      <c r="H52260" t="str">
        <f t="shared" si="524"/>
        <v/>
      </c>
    </row>
    <row r="52261" spans="8:8">
      <c r="H52261" t="str">
        <f t="shared" si="524"/>
        <v/>
      </c>
    </row>
    <row r="52262" spans="8:8">
      <c r="H52262" t="str">
        <f t="shared" si="524"/>
        <v/>
      </c>
    </row>
    <row r="52263" spans="8:8">
      <c r="H52263" t="str">
        <f t="shared" si="524"/>
        <v/>
      </c>
    </row>
    <row r="52264" spans="8:8">
      <c r="H52264" t="str">
        <f t="shared" si="524"/>
        <v/>
      </c>
    </row>
    <row r="52265" spans="8:8">
      <c r="H52265" t="str">
        <f t="shared" si="524"/>
        <v/>
      </c>
    </row>
    <row r="52266" spans="8:8">
      <c r="H52266" t="str">
        <f t="shared" si="524"/>
        <v/>
      </c>
    </row>
    <row r="52267" spans="8:8">
      <c r="H52267" t="str">
        <f t="shared" si="524"/>
        <v/>
      </c>
    </row>
    <row r="52268" spans="8:8">
      <c r="H52268" t="str">
        <f t="shared" si="524"/>
        <v/>
      </c>
    </row>
    <row r="52269" spans="8:8">
      <c r="H52269" t="str">
        <f t="shared" si="524"/>
        <v/>
      </c>
    </row>
    <row r="52270" spans="8:8">
      <c r="H52270" t="str">
        <f t="shared" si="524"/>
        <v/>
      </c>
    </row>
    <row r="52271" spans="8:8">
      <c r="H52271" t="str">
        <f t="shared" si="524"/>
        <v/>
      </c>
    </row>
    <row r="52272" spans="8:8">
      <c r="H52272" t="str">
        <f t="shared" si="524"/>
        <v/>
      </c>
    </row>
    <row r="52273" spans="8:8">
      <c r="H52273" t="str">
        <f t="shared" si="524"/>
        <v/>
      </c>
    </row>
    <row r="52274" spans="8:8">
      <c r="H52274" t="str">
        <f t="shared" si="524"/>
        <v/>
      </c>
    </row>
    <row r="52275" spans="8:8">
      <c r="H52275" t="str">
        <f t="shared" si="524"/>
        <v/>
      </c>
    </row>
    <row r="52276" spans="8:8">
      <c r="H52276" t="str">
        <f t="shared" si="524"/>
        <v/>
      </c>
    </row>
    <row r="52277" spans="8:8">
      <c r="H52277" t="str">
        <f t="shared" si="524"/>
        <v/>
      </c>
    </row>
    <row r="52278" spans="8:8">
      <c r="H52278" t="str">
        <f t="shared" si="524"/>
        <v/>
      </c>
    </row>
    <row r="52279" spans="8:8">
      <c r="H52279" t="str">
        <f t="shared" si="524"/>
        <v/>
      </c>
    </row>
    <row r="52280" spans="8:8">
      <c r="H52280" t="str">
        <f t="shared" si="524"/>
        <v/>
      </c>
    </row>
    <row r="52281" spans="8:8">
      <c r="H52281" t="str">
        <f t="shared" si="524"/>
        <v/>
      </c>
    </row>
    <row r="52282" spans="8:8">
      <c r="H52282" t="str">
        <f t="shared" si="524"/>
        <v/>
      </c>
    </row>
    <row r="52283" spans="8:8">
      <c r="H52283" t="str">
        <f t="shared" si="524"/>
        <v/>
      </c>
    </row>
    <row r="52284" spans="8:8">
      <c r="H52284" t="str">
        <f t="shared" si="524"/>
        <v/>
      </c>
    </row>
    <row r="52285" spans="8:8">
      <c r="H52285" t="str">
        <f t="shared" si="524"/>
        <v/>
      </c>
    </row>
    <row r="52286" spans="8:8">
      <c r="H52286" t="str">
        <f t="shared" si="524"/>
        <v/>
      </c>
    </row>
    <row r="52287" spans="8:8">
      <c r="H52287" t="str">
        <f t="shared" si="524"/>
        <v/>
      </c>
    </row>
    <row r="52288" spans="8:8">
      <c r="H52288" t="str">
        <f t="shared" si="524"/>
        <v/>
      </c>
    </row>
    <row r="52289" spans="8:8">
      <c r="H52289" t="str">
        <f t="shared" si="524"/>
        <v/>
      </c>
    </row>
    <row r="52290" spans="8:8">
      <c r="H52290" t="str">
        <f t="shared" si="524"/>
        <v/>
      </c>
    </row>
    <row r="52291" spans="8:8">
      <c r="H52291" t="str">
        <f t="shared" si="524"/>
        <v/>
      </c>
    </row>
    <row r="52292" spans="8:8">
      <c r="H52292" t="str">
        <f t="shared" si="524"/>
        <v/>
      </c>
    </row>
    <row r="52293" spans="8:8">
      <c r="H52293" t="str">
        <f t="shared" si="524"/>
        <v/>
      </c>
    </row>
    <row r="52294" spans="8:8">
      <c r="H52294" t="str">
        <f t="shared" si="524"/>
        <v/>
      </c>
    </row>
    <row r="52295" spans="8:8">
      <c r="H52295" t="str">
        <f t="shared" si="524"/>
        <v/>
      </c>
    </row>
    <row r="52296" spans="8:8">
      <c r="H52296" t="str">
        <f t="shared" si="524"/>
        <v/>
      </c>
    </row>
    <row r="52297" spans="8:8">
      <c r="H52297" t="str">
        <f t="shared" si="524"/>
        <v/>
      </c>
    </row>
    <row r="52298" spans="8:8">
      <c r="H52298" t="str">
        <f t="shared" si="524"/>
        <v/>
      </c>
    </row>
    <row r="52299" spans="8:8">
      <c r="H52299" t="str">
        <f t="shared" si="524"/>
        <v/>
      </c>
    </row>
    <row r="52300" spans="8:8">
      <c r="H52300" t="str">
        <f t="shared" si="524"/>
        <v/>
      </c>
    </row>
    <row r="52301" spans="8:8">
      <c r="H52301" t="str">
        <f t="shared" si="524"/>
        <v/>
      </c>
    </row>
    <row r="52302" spans="8:8">
      <c r="H52302" t="str">
        <f t="shared" si="524"/>
        <v/>
      </c>
    </row>
    <row r="52303" spans="8:8">
      <c r="H52303" t="str">
        <f t="shared" si="524"/>
        <v/>
      </c>
    </row>
    <row r="52304" spans="8:8">
      <c r="H52304" t="str">
        <f t="shared" si="524"/>
        <v/>
      </c>
    </row>
    <row r="52305" spans="8:8">
      <c r="H52305" t="str">
        <f t="shared" si="524"/>
        <v/>
      </c>
    </row>
    <row r="52306" spans="8:8">
      <c r="H52306" t="str">
        <f t="shared" si="524"/>
        <v/>
      </c>
    </row>
    <row r="52307" spans="8:8">
      <c r="H52307" t="str">
        <f t="shared" si="524"/>
        <v/>
      </c>
    </row>
    <row r="52308" spans="8:8">
      <c r="H52308" t="str">
        <f t="shared" si="524"/>
        <v/>
      </c>
    </row>
    <row r="52309" spans="8:8">
      <c r="H52309" t="str">
        <f t="shared" si="524"/>
        <v/>
      </c>
    </row>
    <row r="52310" spans="8:8">
      <c r="H52310" t="str">
        <f t="shared" si="524"/>
        <v/>
      </c>
    </row>
    <row r="52311" spans="8:8">
      <c r="H52311" t="str">
        <f t="shared" si="524"/>
        <v/>
      </c>
    </row>
    <row r="52312" spans="8:8">
      <c r="H52312" t="str">
        <f t="shared" si="524"/>
        <v/>
      </c>
    </row>
    <row r="52313" spans="8:8">
      <c r="H52313" t="str">
        <f t="shared" si="524"/>
        <v/>
      </c>
    </row>
    <row r="52314" spans="8:8">
      <c r="H52314" t="str">
        <f t="shared" si="524"/>
        <v/>
      </c>
    </row>
    <row r="52315" spans="8:8">
      <c r="H52315" t="str">
        <f t="shared" si="524"/>
        <v/>
      </c>
    </row>
    <row r="52316" spans="8:8">
      <c r="H52316" t="str">
        <f t="shared" si="524"/>
        <v/>
      </c>
    </row>
    <row r="52317" spans="8:8">
      <c r="H52317" t="str">
        <f t="shared" si="524"/>
        <v/>
      </c>
    </row>
    <row r="52318" spans="8:8">
      <c r="H52318" t="str">
        <f t="shared" si="524"/>
        <v/>
      </c>
    </row>
    <row r="52319" spans="8:8">
      <c r="H52319" t="str">
        <f t="shared" si="524"/>
        <v/>
      </c>
    </row>
    <row r="52320" spans="8:8">
      <c r="H52320" t="str">
        <f t="shared" si="524"/>
        <v/>
      </c>
    </row>
    <row r="52321" spans="8:8">
      <c r="H52321" t="str">
        <f t="shared" si="524"/>
        <v/>
      </c>
    </row>
    <row r="52322" spans="8:8">
      <c r="H52322" t="str">
        <f t="shared" ref="H52322:H52385" si="525">_xlfn.TEXTJOIN(", ", TRUE, G52322:G52322)</f>
        <v/>
      </c>
    </row>
    <row r="52323" spans="8:8">
      <c r="H52323" t="str">
        <f t="shared" si="525"/>
        <v/>
      </c>
    </row>
    <row r="52324" spans="8:8">
      <c r="H52324" t="str">
        <f t="shared" si="525"/>
        <v/>
      </c>
    </row>
    <row r="52325" spans="8:8">
      <c r="H52325" t="str">
        <f t="shared" si="525"/>
        <v/>
      </c>
    </row>
    <row r="52326" spans="8:8">
      <c r="H52326" t="str">
        <f t="shared" si="525"/>
        <v/>
      </c>
    </row>
    <row r="52327" spans="8:8">
      <c r="H52327" t="str">
        <f t="shared" si="525"/>
        <v/>
      </c>
    </row>
    <row r="52328" spans="8:8">
      <c r="H52328" t="str">
        <f t="shared" si="525"/>
        <v/>
      </c>
    </row>
    <row r="52329" spans="8:8">
      <c r="H52329" t="str">
        <f t="shared" si="525"/>
        <v/>
      </c>
    </row>
    <row r="52330" spans="8:8">
      <c r="H52330" t="str">
        <f t="shared" si="525"/>
        <v/>
      </c>
    </row>
    <row r="52331" spans="8:8">
      <c r="H52331" t="str">
        <f t="shared" si="525"/>
        <v/>
      </c>
    </row>
    <row r="52332" spans="8:8">
      <c r="H52332" t="str">
        <f t="shared" si="525"/>
        <v/>
      </c>
    </row>
    <row r="52333" spans="8:8">
      <c r="H52333" t="str">
        <f t="shared" si="525"/>
        <v/>
      </c>
    </row>
    <row r="52334" spans="8:8">
      <c r="H52334" t="str">
        <f t="shared" si="525"/>
        <v/>
      </c>
    </row>
    <row r="52335" spans="8:8">
      <c r="H52335" t="str">
        <f t="shared" si="525"/>
        <v/>
      </c>
    </row>
    <row r="52336" spans="8:8">
      <c r="H52336" t="str">
        <f t="shared" si="525"/>
        <v/>
      </c>
    </row>
    <row r="52337" spans="8:8">
      <c r="H52337" t="str">
        <f t="shared" si="525"/>
        <v/>
      </c>
    </row>
    <row r="52338" spans="8:8">
      <c r="H52338" t="str">
        <f t="shared" si="525"/>
        <v/>
      </c>
    </row>
    <row r="52339" spans="8:8">
      <c r="H52339" t="str">
        <f t="shared" si="525"/>
        <v/>
      </c>
    </row>
    <row r="52340" spans="8:8">
      <c r="H52340" t="str">
        <f t="shared" si="525"/>
        <v/>
      </c>
    </row>
    <row r="52341" spans="8:8">
      <c r="H52341" t="str">
        <f t="shared" si="525"/>
        <v/>
      </c>
    </row>
    <row r="52342" spans="8:8">
      <c r="H52342" t="str">
        <f t="shared" si="525"/>
        <v/>
      </c>
    </row>
    <row r="52343" spans="8:8">
      <c r="H52343" t="str">
        <f t="shared" si="525"/>
        <v/>
      </c>
    </row>
    <row r="52344" spans="8:8">
      <c r="H52344" t="str">
        <f t="shared" si="525"/>
        <v/>
      </c>
    </row>
    <row r="52345" spans="8:8">
      <c r="H52345" t="str">
        <f t="shared" si="525"/>
        <v/>
      </c>
    </row>
    <row r="52346" spans="8:8">
      <c r="H52346" t="str">
        <f t="shared" si="525"/>
        <v/>
      </c>
    </row>
    <row r="52347" spans="8:8">
      <c r="H52347" t="str">
        <f t="shared" si="525"/>
        <v/>
      </c>
    </row>
    <row r="52348" spans="8:8">
      <c r="H52348" t="str">
        <f t="shared" si="525"/>
        <v/>
      </c>
    </row>
    <row r="52349" spans="8:8">
      <c r="H52349" t="str">
        <f t="shared" si="525"/>
        <v/>
      </c>
    </row>
    <row r="52350" spans="8:8">
      <c r="H52350" t="str">
        <f t="shared" si="525"/>
        <v/>
      </c>
    </row>
    <row r="52351" spans="8:8">
      <c r="H52351" t="str">
        <f t="shared" si="525"/>
        <v/>
      </c>
    </row>
    <row r="52352" spans="8:8">
      <c r="H52352" t="str">
        <f t="shared" si="525"/>
        <v/>
      </c>
    </row>
    <row r="52353" spans="8:8">
      <c r="H52353" t="str">
        <f t="shared" si="525"/>
        <v/>
      </c>
    </row>
    <row r="52354" spans="8:8">
      <c r="H52354" t="str">
        <f t="shared" si="525"/>
        <v/>
      </c>
    </row>
    <row r="52355" spans="8:8">
      <c r="H52355" t="str">
        <f t="shared" si="525"/>
        <v/>
      </c>
    </row>
    <row r="52356" spans="8:8">
      <c r="H52356" t="str">
        <f t="shared" si="525"/>
        <v/>
      </c>
    </row>
    <row r="52357" spans="8:8">
      <c r="H52357" t="str">
        <f t="shared" si="525"/>
        <v/>
      </c>
    </row>
    <row r="52358" spans="8:8">
      <c r="H52358" t="str">
        <f t="shared" si="525"/>
        <v/>
      </c>
    </row>
    <row r="52359" spans="8:8">
      <c r="H52359" t="str">
        <f t="shared" si="525"/>
        <v/>
      </c>
    </row>
    <row r="52360" spans="8:8">
      <c r="H52360" t="str">
        <f t="shared" si="525"/>
        <v/>
      </c>
    </row>
    <row r="52361" spans="8:8">
      <c r="H52361" t="str">
        <f t="shared" si="525"/>
        <v/>
      </c>
    </row>
    <row r="52362" spans="8:8">
      <c r="H52362" t="str">
        <f t="shared" si="525"/>
        <v/>
      </c>
    </row>
    <row r="52363" spans="8:8">
      <c r="H52363" t="str">
        <f t="shared" si="525"/>
        <v/>
      </c>
    </row>
    <row r="52364" spans="8:8">
      <c r="H52364" t="str">
        <f t="shared" si="525"/>
        <v/>
      </c>
    </row>
    <row r="52365" spans="8:8">
      <c r="H52365" t="str">
        <f t="shared" si="525"/>
        <v/>
      </c>
    </row>
    <row r="52366" spans="8:8">
      <c r="H52366" t="str">
        <f t="shared" si="525"/>
        <v/>
      </c>
    </row>
    <row r="52367" spans="8:8">
      <c r="H52367" t="str">
        <f t="shared" si="525"/>
        <v/>
      </c>
    </row>
    <row r="52368" spans="8:8">
      <c r="H52368" t="str">
        <f t="shared" si="525"/>
        <v/>
      </c>
    </row>
    <row r="52369" spans="8:8">
      <c r="H52369" t="str">
        <f t="shared" si="525"/>
        <v/>
      </c>
    </row>
    <row r="52370" spans="8:8">
      <c r="H52370" t="str">
        <f t="shared" si="525"/>
        <v/>
      </c>
    </row>
    <row r="52371" spans="8:8">
      <c r="H52371" t="str">
        <f t="shared" si="525"/>
        <v/>
      </c>
    </row>
    <row r="52372" spans="8:8">
      <c r="H52372" t="str">
        <f t="shared" si="525"/>
        <v/>
      </c>
    </row>
    <row r="52373" spans="8:8">
      <c r="H52373" t="str">
        <f t="shared" si="525"/>
        <v/>
      </c>
    </row>
    <row r="52374" spans="8:8">
      <c r="H52374" t="str">
        <f t="shared" si="525"/>
        <v/>
      </c>
    </row>
    <row r="52375" spans="8:8">
      <c r="H52375" t="str">
        <f t="shared" si="525"/>
        <v/>
      </c>
    </row>
    <row r="52376" spans="8:8">
      <c r="H52376" t="str">
        <f t="shared" si="525"/>
        <v/>
      </c>
    </row>
    <row r="52377" spans="8:8">
      <c r="H52377" t="str">
        <f t="shared" si="525"/>
        <v/>
      </c>
    </row>
    <row r="52378" spans="8:8">
      <c r="H52378" t="str">
        <f t="shared" si="525"/>
        <v/>
      </c>
    </row>
    <row r="52379" spans="8:8">
      <c r="H52379" t="str">
        <f t="shared" si="525"/>
        <v/>
      </c>
    </row>
    <row r="52380" spans="8:8">
      <c r="H52380" t="str">
        <f t="shared" si="525"/>
        <v/>
      </c>
    </row>
    <row r="52381" spans="8:8">
      <c r="H52381" t="str">
        <f t="shared" si="525"/>
        <v/>
      </c>
    </row>
    <row r="52382" spans="8:8">
      <c r="H52382" t="str">
        <f t="shared" si="525"/>
        <v/>
      </c>
    </row>
    <row r="52383" spans="8:8">
      <c r="H52383" t="str">
        <f t="shared" si="525"/>
        <v/>
      </c>
    </row>
    <row r="52384" spans="8:8">
      <c r="H52384" t="str">
        <f t="shared" si="525"/>
        <v/>
      </c>
    </row>
    <row r="52385" spans="8:8">
      <c r="H52385" t="str">
        <f t="shared" si="525"/>
        <v/>
      </c>
    </row>
    <row r="52386" spans="8:8">
      <c r="H52386" t="str">
        <f t="shared" ref="H52386:H52449" si="526">_xlfn.TEXTJOIN(", ", TRUE, G52386:G52386)</f>
        <v/>
      </c>
    </row>
    <row r="52387" spans="8:8">
      <c r="H52387" t="str">
        <f t="shared" si="526"/>
        <v/>
      </c>
    </row>
    <row r="52388" spans="8:8">
      <c r="H52388" t="str">
        <f t="shared" si="526"/>
        <v/>
      </c>
    </row>
    <row r="52389" spans="8:8">
      <c r="H52389" t="str">
        <f t="shared" si="526"/>
        <v/>
      </c>
    </row>
    <row r="52390" spans="8:8">
      <c r="H52390" t="str">
        <f t="shared" si="526"/>
        <v/>
      </c>
    </row>
    <row r="52391" spans="8:8">
      <c r="H52391" t="str">
        <f t="shared" si="526"/>
        <v/>
      </c>
    </row>
    <row r="52392" spans="8:8">
      <c r="H52392" t="str">
        <f t="shared" si="526"/>
        <v/>
      </c>
    </row>
    <row r="52393" spans="8:8">
      <c r="H52393" t="str">
        <f t="shared" si="526"/>
        <v/>
      </c>
    </row>
    <row r="52394" spans="8:8">
      <c r="H52394" t="str">
        <f t="shared" si="526"/>
        <v/>
      </c>
    </row>
    <row r="52395" spans="8:8">
      <c r="H52395" t="str">
        <f t="shared" si="526"/>
        <v/>
      </c>
    </row>
    <row r="52396" spans="8:8">
      <c r="H52396" t="str">
        <f t="shared" si="526"/>
        <v/>
      </c>
    </row>
    <row r="52397" spans="8:8">
      <c r="H52397" t="str">
        <f t="shared" si="526"/>
        <v/>
      </c>
    </row>
    <row r="52398" spans="8:8">
      <c r="H52398" t="str">
        <f t="shared" si="526"/>
        <v/>
      </c>
    </row>
    <row r="52399" spans="8:8">
      <c r="H52399" t="str">
        <f t="shared" si="526"/>
        <v/>
      </c>
    </row>
    <row r="52400" spans="8:8">
      <c r="H52400" t="str">
        <f t="shared" si="526"/>
        <v/>
      </c>
    </row>
    <row r="52401" spans="8:8">
      <c r="H52401" t="str">
        <f t="shared" si="526"/>
        <v/>
      </c>
    </row>
    <row r="52402" spans="8:8">
      <c r="H52402" t="str">
        <f t="shared" si="526"/>
        <v/>
      </c>
    </row>
    <row r="52403" spans="8:8">
      <c r="H52403" t="str">
        <f t="shared" si="526"/>
        <v/>
      </c>
    </row>
    <row r="52404" spans="8:8">
      <c r="H52404" t="str">
        <f t="shared" si="526"/>
        <v/>
      </c>
    </row>
    <row r="52405" spans="8:8">
      <c r="H52405" t="str">
        <f t="shared" si="526"/>
        <v/>
      </c>
    </row>
    <row r="52406" spans="8:8">
      <c r="H52406" t="str">
        <f t="shared" si="526"/>
        <v/>
      </c>
    </row>
    <row r="52407" spans="8:8">
      <c r="H52407" t="str">
        <f t="shared" si="526"/>
        <v/>
      </c>
    </row>
    <row r="52408" spans="8:8">
      <c r="H52408" t="str">
        <f t="shared" si="526"/>
        <v/>
      </c>
    </row>
    <row r="52409" spans="8:8">
      <c r="H52409" t="str">
        <f t="shared" si="526"/>
        <v/>
      </c>
    </row>
    <row r="52410" spans="8:8">
      <c r="H52410" t="str">
        <f t="shared" si="526"/>
        <v/>
      </c>
    </row>
    <row r="52411" spans="8:8">
      <c r="H52411" t="str">
        <f t="shared" si="526"/>
        <v/>
      </c>
    </row>
    <row r="52412" spans="8:8">
      <c r="H52412" t="str">
        <f t="shared" si="526"/>
        <v/>
      </c>
    </row>
    <row r="52413" spans="8:8">
      <c r="H52413" t="str">
        <f t="shared" si="526"/>
        <v/>
      </c>
    </row>
    <row r="52414" spans="8:8">
      <c r="H52414" t="str">
        <f t="shared" si="526"/>
        <v/>
      </c>
    </row>
    <row r="52415" spans="8:8">
      <c r="H52415" t="str">
        <f t="shared" si="526"/>
        <v/>
      </c>
    </row>
    <row r="52416" spans="8:8">
      <c r="H52416" t="str">
        <f t="shared" si="526"/>
        <v/>
      </c>
    </row>
    <row r="52417" spans="8:8">
      <c r="H52417" t="str">
        <f t="shared" si="526"/>
        <v/>
      </c>
    </row>
    <row r="52418" spans="8:8">
      <c r="H52418" t="str">
        <f t="shared" si="526"/>
        <v/>
      </c>
    </row>
    <row r="52419" spans="8:8">
      <c r="H52419" t="str">
        <f t="shared" si="526"/>
        <v/>
      </c>
    </row>
    <row r="52420" spans="8:8">
      <c r="H52420" t="str">
        <f t="shared" si="526"/>
        <v/>
      </c>
    </row>
    <row r="52421" spans="8:8">
      <c r="H52421" t="str">
        <f t="shared" si="526"/>
        <v/>
      </c>
    </row>
    <row r="52422" spans="8:8">
      <c r="H52422" t="str">
        <f t="shared" si="526"/>
        <v/>
      </c>
    </row>
    <row r="52423" spans="8:8">
      <c r="H52423" t="str">
        <f t="shared" si="526"/>
        <v/>
      </c>
    </row>
    <row r="52424" spans="8:8">
      <c r="H52424" t="str">
        <f t="shared" si="526"/>
        <v/>
      </c>
    </row>
    <row r="52425" spans="8:8">
      <c r="H52425" t="str">
        <f t="shared" si="526"/>
        <v/>
      </c>
    </row>
    <row r="52426" spans="8:8">
      <c r="H52426" t="str">
        <f t="shared" si="526"/>
        <v/>
      </c>
    </row>
    <row r="52427" spans="8:8">
      <c r="H52427" t="str">
        <f t="shared" si="526"/>
        <v/>
      </c>
    </row>
    <row r="52428" spans="8:8">
      <c r="H52428" t="str">
        <f t="shared" si="526"/>
        <v/>
      </c>
    </row>
    <row r="52429" spans="8:8">
      <c r="H52429" t="str">
        <f t="shared" si="526"/>
        <v/>
      </c>
    </row>
    <row r="52430" spans="8:8">
      <c r="H52430" t="str">
        <f t="shared" si="526"/>
        <v/>
      </c>
    </row>
    <row r="52431" spans="8:8">
      <c r="H52431" t="str">
        <f t="shared" si="526"/>
        <v/>
      </c>
    </row>
    <row r="52432" spans="8:8">
      <c r="H52432" t="str">
        <f t="shared" si="526"/>
        <v/>
      </c>
    </row>
    <row r="52433" spans="8:8">
      <c r="H52433" t="str">
        <f t="shared" si="526"/>
        <v/>
      </c>
    </row>
    <row r="52434" spans="8:8">
      <c r="H52434" t="str">
        <f t="shared" si="526"/>
        <v/>
      </c>
    </row>
    <row r="52435" spans="8:8">
      <c r="H52435" t="str">
        <f t="shared" si="526"/>
        <v/>
      </c>
    </row>
    <row r="52436" spans="8:8">
      <c r="H52436" t="str">
        <f t="shared" si="526"/>
        <v/>
      </c>
    </row>
    <row r="52437" spans="8:8">
      <c r="H52437" t="str">
        <f t="shared" si="526"/>
        <v/>
      </c>
    </row>
    <row r="52438" spans="8:8">
      <c r="H52438" t="str">
        <f t="shared" si="526"/>
        <v/>
      </c>
    </row>
    <row r="52439" spans="8:8">
      <c r="H52439" t="str">
        <f t="shared" si="526"/>
        <v/>
      </c>
    </row>
    <row r="52440" spans="8:8">
      <c r="H52440" t="str">
        <f t="shared" si="526"/>
        <v/>
      </c>
    </row>
    <row r="52441" spans="8:8">
      <c r="H52441" t="str">
        <f t="shared" si="526"/>
        <v/>
      </c>
    </row>
    <row r="52442" spans="8:8">
      <c r="H52442" t="str">
        <f t="shared" si="526"/>
        <v/>
      </c>
    </row>
    <row r="52443" spans="8:8">
      <c r="H52443" t="str">
        <f t="shared" si="526"/>
        <v/>
      </c>
    </row>
    <row r="52444" spans="8:8">
      <c r="H52444" t="str">
        <f t="shared" si="526"/>
        <v/>
      </c>
    </row>
    <row r="52445" spans="8:8">
      <c r="H52445" t="str">
        <f t="shared" si="526"/>
        <v/>
      </c>
    </row>
    <row r="52446" spans="8:8">
      <c r="H52446" t="str">
        <f t="shared" si="526"/>
        <v/>
      </c>
    </row>
    <row r="52447" spans="8:8">
      <c r="H52447" t="str">
        <f t="shared" si="526"/>
        <v/>
      </c>
    </row>
    <row r="52448" spans="8:8">
      <c r="H52448" t="str">
        <f t="shared" si="526"/>
        <v/>
      </c>
    </row>
    <row r="52449" spans="8:8">
      <c r="H52449" t="str">
        <f t="shared" si="526"/>
        <v/>
      </c>
    </row>
    <row r="52450" spans="8:8">
      <c r="H52450" t="str">
        <f t="shared" ref="H52450:H52513" si="527">_xlfn.TEXTJOIN(", ", TRUE, G52450:G52450)</f>
        <v/>
      </c>
    </row>
    <row r="52451" spans="8:8">
      <c r="H52451" t="str">
        <f t="shared" si="527"/>
        <v/>
      </c>
    </row>
    <row r="52452" spans="8:8">
      <c r="H52452" t="str">
        <f t="shared" si="527"/>
        <v/>
      </c>
    </row>
    <row r="52453" spans="8:8">
      <c r="H52453" t="str">
        <f t="shared" si="527"/>
        <v/>
      </c>
    </row>
    <row r="52454" spans="8:8">
      <c r="H52454" t="str">
        <f t="shared" si="527"/>
        <v/>
      </c>
    </row>
    <row r="52455" spans="8:8">
      <c r="H52455" t="str">
        <f t="shared" si="527"/>
        <v/>
      </c>
    </row>
    <row r="52456" spans="8:8">
      <c r="H52456" t="str">
        <f t="shared" si="527"/>
        <v/>
      </c>
    </row>
    <row r="52457" spans="8:8">
      <c r="H52457" t="str">
        <f t="shared" si="527"/>
        <v/>
      </c>
    </row>
    <row r="52458" spans="8:8">
      <c r="H52458" t="str">
        <f t="shared" si="527"/>
        <v/>
      </c>
    </row>
    <row r="52459" spans="8:8">
      <c r="H52459" t="str">
        <f t="shared" si="527"/>
        <v/>
      </c>
    </row>
    <row r="52460" spans="8:8">
      <c r="H52460" t="str">
        <f t="shared" si="527"/>
        <v/>
      </c>
    </row>
    <row r="52461" spans="8:8">
      <c r="H52461" t="str">
        <f t="shared" si="527"/>
        <v/>
      </c>
    </row>
    <row r="52462" spans="8:8">
      <c r="H52462" t="str">
        <f t="shared" si="527"/>
        <v/>
      </c>
    </row>
    <row r="52463" spans="8:8">
      <c r="H52463" t="str">
        <f t="shared" si="527"/>
        <v/>
      </c>
    </row>
    <row r="52464" spans="8:8">
      <c r="H52464" t="str">
        <f t="shared" si="527"/>
        <v/>
      </c>
    </row>
    <row r="52465" spans="8:8">
      <c r="H52465" t="str">
        <f t="shared" si="527"/>
        <v/>
      </c>
    </row>
    <row r="52466" spans="8:8">
      <c r="H52466" t="str">
        <f t="shared" si="527"/>
        <v/>
      </c>
    </row>
    <row r="52467" spans="8:8">
      <c r="H52467" t="str">
        <f t="shared" si="527"/>
        <v/>
      </c>
    </row>
    <row r="52468" spans="8:8">
      <c r="H52468" t="str">
        <f t="shared" si="527"/>
        <v/>
      </c>
    </row>
    <row r="52469" spans="8:8">
      <c r="H52469" t="str">
        <f t="shared" si="527"/>
        <v/>
      </c>
    </row>
    <row r="52470" spans="8:8">
      <c r="H52470" t="str">
        <f t="shared" si="527"/>
        <v/>
      </c>
    </row>
    <row r="52471" spans="8:8">
      <c r="H52471" t="str">
        <f t="shared" si="527"/>
        <v/>
      </c>
    </row>
    <row r="52472" spans="8:8">
      <c r="H52472" t="str">
        <f t="shared" si="527"/>
        <v/>
      </c>
    </row>
    <row r="52473" spans="8:8">
      <c r="H52473" t="str">
        <f t="shared" si="527"/>
        <v/>
      </c>
    </row>
    <row r="52474" spans="8:8">
      <c r="H52474" t="str">
        <f t="shared" si="527"/>
        <v/>
      </c>
    </row>
    <row r="52475" spans="8:8">
      <c r="H52475" t="str">
        <f t="shared" si="527"/>
        <v/>
      </c>
    </row>
    <row r="52476" spans="8:8">
      <c r="H52476" t="str">
        <f t="shared" si="527"/>
        <v/>
      </c>
    </row>
    <row r="52477" spans="8:8">
      <c r="H52477" t="str">
        <f t="shared" si="527"/>
        <v/>
      </c>
    </row>
    <row r="52478" spans="8:8">
      <c r="H52478" t="str">
        <f t="shared" si="527"/>
        <v/>
      </c>
    </row>
    <row r="52479" spans="8:8">
      <c r="H52479" t="str">
        <f t="shared" si="527"/>
        <v/>
      </c>
    </row>
    <row r="52480" spans="8:8">
      <c r="H52480" t="str">
        <f t="shared" si="527"/>
        <v/>
      </c>
    </row>
    <row r="52481" spans="8:8">
      <c r="H52481" t="str">
        <f t="shared" si="527"/>
        <v/>
      </c>
    </row>
    <row r="52482" spans="8:8">
      <c r="H52482" t="str">
        <f t="shared" si="527"/>
        <v/>
      </c>
    </row>
    <row r="52483" spans="8:8">
      <c r="H52483" t="str">
        <f t="shared" si="527"/>
        <v/>
      </c>
    </row>
    <row r="52484" spans="8:8">
      <c r="H52484" t="str">
        <f t="shared" si="527"/>
        <v/>
      </c>
    </row>
    <row r="52485" spans="8:8">
      <c r="H52485" t="str">
        <f t="shared" si="527"/>
        <v/>
      </c>
    </row>
    <row r="52486" spans="8:8">
      <c r="H52486" t="str">
        <f t="shared" si="527"/>
        <v/>
      </c>
    </row>
    <row r="52487" spans="8:8">
      <c r="H52487" t="str">
        <f t="shared" si="527"/>
        <v/>
      </c>
    </row>
    <row r="52488" spans="8:8">
      <c r="H52488" t="str">
        <f t="shared" si="527"/>
        <v/>
      </c>
    </row>
    <row r="52489" spans="8:8">
      <c r="H52489" t="str">
        <f t="shared" si="527"/>
        <v/>
      </c>
    </row>
    <row r="52490" spans="8:8">
      <c r="H52490" t="str">
        <f t="shared" si="527"/>
        <v/>
      </c>
    </row>
    <row r="52491" spans="8:8">
      <c r="H52491" t="str">
        <f t="shared" si="527"/>
        <v/>
      </c>
    </row>
    <row r="52492" spans="8:8">
      <c r="H52492" t="str">
        <f t="shared" si="527"/>
        <v/>
      </c>
    </row>
    <row r="52493" spans="8:8">
      <c r="H52493" t="str">
        <f t="shared" si="527"/>
        <v/>
      </c>
    </row>
    <row r="52494" spans="8:8">
      <c r="H52494" t="str">
        <f t="shared" si="527"/>
        <v/>
      </c>
    </row>
    <row r="52495" spans="8:8">
      <c r="H52495" t="str">
        <f t="shared" si="527"/>
        <v/>
      </c>
    </row>
    <row r="52496" spans="8:8">
      <c r="H52496" t="str">
        <f t="shared" si="527"/>
        <v/>
      </c>
    </row>
    <row r="52497" spans="8:8">
      <c r="H52497" t="str">
        <f t="shared" si="527"/>
        <v/>
      </c>
    </row>
    <row r="52498" spans="8:8">
      <c r="H52498" t="str">
        <f t="shared" si="527"/>
        <v/>
      </c>
    </row>
    <row r="52499" spans="8:8">
      <c r="H52499" t="str">
        <f t="shared" si="527"/>
        <v/>
      </c>
    </row>
    <row r="52500" spans="8:8">
      <c r="H52500" t="str">
        <f t="shared" si="527"/>
        <v/>
      </c>
    </row>
    <row r="52501" spans="8:8">
      <c r="H52501" t="str">
        <f t="shared" si="527"/>
        <v/>
      </c>
    </row>
    <row r="52502" spans="8:8">
      <c r="H52502" t="str">
        <f t="shared" si="527"/>
        <v/>
      </c>
    </row>
    <row r="52503" spans="8:8">
      <c r="H52503" t="str">
        <f t="shared" si="527"/>
        <v/>
      </c>
    </row>
    <row r="52504" spans="8:8">
      <c r="H52504" t="str">
        <f t="shared" si="527"/>
        <v/>
      </c>
    </row>
    <row r="52505" spans="8:8">
      <c r="H52505" t="str">
        <f t="shared" si="527"/>
        <v/>
      </c>
    </row>
    <row r="52506" spans="8:8">
      <c r="H52506" t="str">
        <f t="shared" si="527"/>
        <v/>
      </c>
    </row>
    <row r="52507" spans="8:8">
      <c r="H52507" t="str">
        <f t="shared" si="527"/>
        <v/>
      </c>
    </row>
    <row r="52508" spans="8:8">
      <c r="H52508" t="str">
        <f t="shared" si="527"/>
        <v/>
      </c>
    </row>
    <row r="52509" spans="8:8">
      <c r="H52509" t="str">
        <f t="shared" si="527"/>
        <v/>
      </c>
    </row>
    <row r="52510" spans="8:8">
      <c r="H52510" t="str">
        <f t="shared" si="527"/>
        <v/>
      </c>
    </row>
    <row r="52511" spans="8:8">
      <c r="H52511" t="str">
        <f t="shared" si="527"/>
        <v/>
      </c>
    </row>
    <row r="52512" spans="8:8">
      <c r="H52512" t="str">
        <f t="shared" si="527"/>
        <v/>
      </c>
    </row>
    <row r="52513" spans="8:8">
      <c r="H52513" t="str">
        <f t="shared" si="527"/>
        <v/>
      </c>
    </row>
    <row r="52514" spans="8:8">
      <c r="H52514" t="str">
        <f t="shared" ref="H52514:H52577" si="528">_xlfn.TEXTJOIN(", ", TRUE, G52514:G52514)</f>
        <v/>
      </c>
    </row>
    <row r="52515" spans="8:8">
      <c r="H52515" t="str">
        <f t="shared" si="528"/>
        <v/>
      </c>
    </row>
    <row r="52516" spans="8:8">
      <c r="H52516" t="str">
        <f t="shared" si="528"/>
        <v/>
      </c>
    </row>
    <row r="52517" spans="8:8">
      <c r="H52517" t="str">
        <f t="shared" si="528"/>
        <v/>
      </c>
    </row>
    <row r="52518" spans="8:8">
      <c r="H52518" t="str">
        <f t="shared" si="528"/>
        <v/>
      </c>
    </row>
    <row r="52519" spans="8:8">
      <c r="H52519" t="str">
        <f t="shared" si="528"/>
        <v/>
      </c>
    </row>
    <row r="52520" spans="8:8">
      <c r="H52520" t="str">
        <f t="shared" si="528"/>
        <v/>
      </c>
    </row>
    <row r="52521" spans="8:8">
      <c r="H52521" t="str">
        <f t="shared" si="528"/>
        <v/>
      </c>
    </row>
    <row r="52522" spans="8:8">
      <c r="H52522" t="str">
        <f t="shared" si="528"/>
        <v/>
      </c>
    </row>
    <row r="52523" spans="8:8">
      <c r="H52523" t="str">
        <f t="shared" si="528"/>
        <v/>
      </c>
    </row>
    <row r="52524" spans="8:8">
      <c r="H52524" t="str">
        <f t="shared" si="528"/>
        <v/>
      </c>
    </row>
    <row r="52525" spans="8:8">
      <c r="H52525" t="str">
        <f t="shared" si="528"/>
        <v/>
      </c>
    </row>
    <row r="52526" spans="8:8">
      <c r="H52526" t="str">
        <f t="shared" si="528"/>
        <v/>
      </c>
    </row>
    <row r="52527" spans="8:8">
      <c r="H52527" t="str">
        <f t="shared" si="528"/>
        <v/>
      </c>
    </row>
    <row r="52528" spans="8:8">
      <c r="H52528" t="str">
        <f t="shared" si="528"/>
        <v/>
      </c>
    </row>
    <row r="52529" spans="8:8">
      <c r="H52529" t="str">
        <f t="shared" si="528"/>
        <v/>
      </c>
    </row>
    <row r="52530" spans="8:8">
      <c r="H52530" t="str">
        <f t="shared" si="528"/>
        <v/>
      </c>
    </row>
    <row r="52531" spans="8:8">
      <c r="H52531" t="str">
        <f t="shared" si="528"/>
        <v/>
      </c>
    </row>
    <row r="52532" spans="8:8">
      <c r="H52532" t="str">
        <f t="shared" si="528"/>
        <v/>
      </c>
    </row>
    <row r="52533" spans="8:8">
      <c r="H52533" t="str">
        <f t="shared" si="528"/>
        <v/>
      </c>
    </row>
    <row r="52534" spans="8:8">
      <c r="H52534" t="str">
        <f t="shared" si="528"/>
        <v/>
      </c>
    </row>
    <row r="52535" spans="8:8">
      <c r="H52535" t="str">
        <f t="shared" si="528"/>
        <v/>
      </c>
    </row>
    <row r="52536" spans="8:8">
      <c r="H52536" t="str">
        <f t="shared" si="528"/>
        <v/>
      </c>
    </row>
    <row r="52537" spans="8:8">
      <c r="H52537" t="str">
        <f t="shared" si="528"/>
        <v/>
      </c>
    </row>
    <row r="52538" spans="8:8">
      <c r="H52538" t="str">
        <f t="shared" si="528"/>
        <v/>
      </c>
    </row>
    <row r="52539" spans="8:8">
      <c r="H52539" t="str">
        <f t="shared" si="528"/>
        <v/>
      </c>
    </row>
    <row r="52540" spans="8:8">
      <c r="H52540" t="str">
        <f t="shared" si="528"/>
        <v/>
      </c>
    </row>
    <row r="52541" spans="8:8">
      <c r="H52541" t="str">
        <f t="shared" si="528"/>
        <v/>
      </c>
    </row>
    <row r="52542" spans="8:8">
      <c r="H52542" t="str">
        <f t="shared" si="528"/>
        <v/>
      </c>
    </row>
    <row r="52543" spans="8:8">
      <c r="H52543" t="str">
        <f t="shared" si="528"/>
        <v/>
      </c>
    </row>
    <row r="52544" spans="8:8">
      <c r="H52544" t="str">
        <f t="shared" si="528"/>
        <v/>
      </c>
    </row>
    <row r="52545" spans="8:8">
      <c r="H52545" t="str">
        <f t="shared" si="528"/>
        <v/>
      </c>
    </row>
    <row r="52546" spans="8:8">
      <c r="H52546" t="str">
        <f t="shared" si="528"/>
        <v/>
      </c>
    </row>
    <row r="52547" spans="8:8">
      <c r="H52547" t="str">
        <f t="shared" si="528"/>
        <v/>
      </c>
    </row>
    <row r="52548" spans="8:8">
      <c r="H52548" t="str">
        <f t="shared" si="528"/>
        <v/>
      </c>
    </row>
    <row r="52549" spans="8:8">
      <c r="H52549" t="str">
        <f t="shared" si="528"/>
        <v/>
      </c>
    </row>
    <row r="52550" spans="8:8">
      <c r="H52550" t="str">
        <f t="shared" si="528"/>
        <v/>
      </c>
    </row>
    <row r="52551" spans="8:8">
      <c r="H52551" t="str">
        <f t="shared" si="528"/>
        <v/>
      </c>
    </row>
    <row r="52552" spans="8:8">
      <c r="H52552" t="str">
        <f t="shared" si="528"/>
        <v/>
      </c>
    </row>
    <row r="52553" spans="8:8">
      <c r="H52553" t="str">
        <f t="shared" si="528"/>
        <v/>
      </c>
    </row>
    <row r="52554" spans="8:8">
      <c r="H52554" t="str">
        <f t="shared" si="528"/>
        <v/>
      </c>
    </row>
    <row r="52555" spans="8:8">
      <c r="H52555" t="str">
        <f t="shared" si="528"/>
        <v/>
      </c>
    </row>
    <row r="52556" spans="8:8">
      <c r="H52556" t="str">
        <f t="shared" si="528"/>
        <v/>
      </c>
    </row>
    <row r="52557" spans="8:8">
      <c r="H52557" t="str">
        <f t="shared" si="528"/>
        <v/>
      </c>
    </row>
    <row r="52558" spans="8:8">
      <c r="H52558" t="str">
        <f t="shared" si="528"/>
        <v/>
      </c>
    </row>
    <row r="52559" spans="8:8">
      <c r="H52559" t="str">
        <f t="shared" si="528"/>
        <v/>
      </c>
    </row>
    <row r="52560" spans="8:8">
      <c r="H52560" t="str">
        <f t="shared" si="528"/>
        <v/>
      </c>
    </row>
    <row r="52561" spans="8:8">
      <c r="H52561" t="str">
        <f t="shared" si="528"/>
        <v/>
      </c>
    </row>
    <row r="52562" spans="8:8">
      <c r="H52562" t="str">
        <f t="shared" si="528"/>
        <v/>
      </c>
    </row>
    <row r="52563" spans="8:8">
      <c r="H52563" t="str">
        <f t="shared" si="528"/>
        <v/>
      </c>
    </row>
    <row r="52564" spans="8:8">
      <c r="H52564" t="str">
        <f t="shared" si="528"/>
        <v/>
      </c>
    </row>
    <row r="52565" spans="8:8">
      <c r="H52565" t="str">
        <f t="shared" si="528"/>
        <v/>
      </c>
    </row>
    <row r="52566" spans="8:8">
      <c r="H52566" t="str">
        <f t="shared" si="528"/>
        <v/>
      </c>
    </row>
    <row r="52567" spans="8:8">
      <c r="H52567" t="str">
        <f t="shared" si="528"/>
        <v/>
      </c>
    </row>
    <row r="52568" spans="8:8">
      <c r="H52568" t="str">
        <f t="shared" si="528"/>
        <v/>
      </c>
    </row>
    <row r="52569" spans="8:8">
      <c r="H52569" t="str">
        <f t="shared" si="528"/>
        <v/>
      </c>
    </row>
    <row r="52570" spans="8:8">
      <c r="H52570" t="str">
        <f t="shared" si="528"/>
        <v/>
      </c>
    </row>
    <row r="52571" spans="8:8">
      <c r="H52571" t="str">
        <f t="shared" si="528"/>
        <v/>
      </c>
    </row>
    <row r="52572" spans="8:8">
      <c r="H52572" t="str">
        <f t="shared" si="528"/>
        <v/>
      </c>
    </row>
    <row r="52573" spans="8:8">
      <c r="H52573" t="str">
        <f t="shared" si="528"/>
        <v/>
      </c>
    </row>
    <row r="52574" spans="8:8">
      <c r="H52574" t="str">
        <f t="shared" si="528"/>
        <v/>
      </c>
    </row>
    <row r="52575" spans="8:8">
      <c r="H52575" t="str">
        <f t="shared" si="528"/>
        <v/>
      </c>
    </row>
    <row r="52576" spans="8:8">
      <c r="H52576" t="str">
        <f t="shared" si="528"/>
        <v/>
      </c>
    </row>
    <row r="52577" spans="8:8">
      <c r="H52577" t="str">
        <f t="shared" si="528"/>
        <v/>
      </c>
    </row>
    <row r="52578" spans="8:8">
      <c r="H52578" t="str">
        <f t="shared" ref="H52578:H52641" si="529">_xlfn.TEXTJOIN(", ", TRUE, G52578:G52578)</f>
        <v/>
      </c>
    </row>
    <row r="52579" spans="8:8">
      <c r="H52579" t="str">
        <f t="shared" si="529"/>
        <v/>
      </c>
    </row>
    <row r="52580" spans="8:8">
      <c r="H52580" t="str">
        <f t="shared" si="529"/>
        <v/>
      </c>
    </row>
    <row r="52581" spans="8:8">
      <c r="H52581" t="str">
        <f t="shared" si="529"/>
        <v/>
      </c>
    </row>
    <row r="52582" spans="8:8">
      <c r="H52582" t="str">
        <f t="shared" si="529"/>
        <v/>
      </c>
    </row>
    <row r="52583" spans="8:8">
      <c r="H52583" t="str">
        <f t="shared" si="529"/>
        <v/>
      </c>
    </row>
    <row r="52584" spans="8:8">
      <c r="H52584" t="str">
        <f t="shared" si="529"/>
        <v/>
      </c>
    </row>
    <row r="52585" spans="8:8">
      <c r="H52585" t="str">
        <f t="shared" si="529"/>
        <v/>
      </c>
    </row>
    <row r="52586" spans="8:8">
      <c r="H52586" t="str">
        <f t="shared" si="529"/>
        <v/>
      </c>
    </row>
    <row r="52587" spans="8:8">
      <c r="H52587" t="str">
        <f t="shared" si="529"/>
        <v/>
      </c>
    </row>
    <row r="52588" spans="8:8">
      <c r="H52588" t="str">
        <f t="shared" si="529"/>
        <v/>
      </c>
    </row>
    <row r="52589" spans="8:8">
      <c r="H52589" t="str">
        <f t="shared" si="529"/>
        <v/>
      </c>
    </row>
    <row r="52590" spans="8:8">
      <c r="H52590" t="str">
        <f t="shared" si="529"/>
        <v/>
      </c>
    </row>
    <row r="52591" spans="8:8">
      <c r="H52591" t="str">
        <f t="shared" si="529"/>
        <v/>
      </c>
    </row>
    <row r="52592" spans="8:8">
      <c r="H52592" t="str">
        <f t="shared" si="529"/>
        <v/>
      </c>
    </row>
    <row r="52593" spans="8:8">
      <c r="H52593" t="str">
        <f t="shared" si="529"/>
        <v/>
      </c>
    </row>
    <row r="52594" spans="8:8">
      <c r="H52594" t="str">
        <f t="shared" si="529"/>
        <v/>
      </c>
    </row>
    <row r="52595" spans="8:8">
      <c r="H52595" t="str">
        <f t="shared" si="529"/>
        <v/>
      </c>
    </row>
    <row r="52596" spans="8:8">
      <c r="H52596" t="str">
        <f t="shared" si="529"/>
        <v/>
      </c>
    </row>
    <row r="52597" spans="8:8">
      <c r="H52597" t="str">
        <f t="shared" si="529"/>
        <v/>
      </c>
    </row>
    <row r="52598" spans="8:8">
      <c r="H52598" t="str">
        <f t="shared" si="529"/>
        <v/>
      </c>
    </row>
    <row r="52599" spans="8:8">
      <c r="H52599" t="str">
        <f t="shared" si="529"/>
        <v/>
      </c>
    </row>
    <row r="52600" spans="8:8">
      <c r="H52600" t="str">
        <f t="shared" si="529"/>
        <v/>
      </c>
    </row>
    <row r="52601" spans="8:8">
      <c r="H52601" t="str">
        <f t="shared" si="529"/>
        <v/>
      </c>
    </row>
    <row r="52602" spans="8:8">
      <c r="H52602" t="str">
        <f t="shared" si="529"/>
        <v/>
      </c>
    </row>
    <row r="52603" spans="8:8">
      <c r="H52603" t="str">
        <f t="shared" si="529"/>
        <v/>
      </c>
    </row>
    <row r="52604" spans="8:8">
      <c r="H52604" t="str">
        <f t="shared" si="529"/>
        <v/>
      </c>
    </row>
    <row r="52605" spans="8:8">
      <c r="H52605" t="str">
        <f t="shared" si="529"/>
        <v/>
      </c>
    </row>
    <row r="52606" spans="8:8">
      <c r="H52606" t="str">
        <f t="shared" si="529"/>
        <v/>
      </c>
    </row>
    <row r="52607" spans="8:8">
      <c r="H52607" t="str">
        <f t="shared" si="529"/>
        <v/>
      </c>
    </row>
    <row r="52608" spans="8:8">
      <c r="H52608" t="str">
        <f t="shared" si="529"/>
        <v/>
      </c>
    </row>
    <row r="52609" spans="8:8">
      <c r="H52609" t="str">
        <f t="shared" si="529"/>
        <v/>
      </c>
    </row>
    <row r="52610" spans="8:8">
      <c r="H52610" t="str">
        <f t="shared" si="529"/>
        <v/>
      </c>
    </row>
    <row r="52611" spans="8:8">
      <c r="H52611" t="str">
        <f t="shared" si="529"/>
        <v/>
      </c>
    </row>
    <row r="52612" spans="8:8">
      <c r="H52612" t="str">
        <f t="shared" si="529"/>
        <v/>
      </c>
    </row>
    <row r="52613" spans="8:8">
      <c r="H52613" t="str">
        <f t="shared" si="529"/>
        <v/>
      </c>
    </row>
    <row r="52614" spans="8:8">
      <c r="H52614" t="str">
        <f t="shared" si="529"/>
        <v/>
      </c>
    </row>
    <row r="52615" spans="8:8">
      <c r="H52615" t="str">
        <f t="shared" si="529"/>
        <v/>
      </c>
    </row>
    <row r="52616" spans="8:8">
      <c r="H52616" t="str">
        <f t="shared" si="529"/>
        <v/>
      </c>
    </row>
    <row r="52617" spans="8:8">
      <c r="H52617" t="str">
        <f t="shared" si="529"/>
        <v/>
      </c>
    </row>
    <row r="52618" spans="8:8">
      <c r="H52618" t="str">
        <f t="shared" si="529"/>
        <v/>
      </c>
    </row>
    <row r="52619" spans="8:8">
      <c r="H52619" t="str">
        <f t="shared" si="529"/>
        <v/>
      </c>
    </row>
    <row r="52620" spans="8:8">
      <c r="H52620" t="str">
        <f t="shared" si="529"/>
        <v/>
      </c>
    </row>
    <row r="52621" spans="8:8">
      <c r="H52621" t="str">
        <f t="shared" si="529"/>
        <v/>
      </c>
    </row>
    <row r="52622" spans="8:8">
      <c r="H52622" t="str">
        <f t="shared" si="529"/>
        <v/>
      </c>
    </row>
    <row r="52623" spans="8:8">
      <c r="H52623" t="str">
        <f t="shared" si="529"/>
        <v/>
      </c>
    </row>
    <row r="52624" spans="8:8">
      <c r="H52624" t="str">
        <f t="shared" si="529"/>
        <v/>
      </c>
    </row>
    <row r="52625" spans="8:8">
      <c r="H52625" t="str">
        <f t="shared" si="529"/>
        <v/>
      </c>
    </row>
    <row r="52626" spans="8:8">
      <c r="H52626" t="str">
        <f t="shared" si="529"/>
        <v/>
      </c>
    </row>
    <row r="52627" spans="8:8">
      <c r="H52627" t="str">
        <f t="shared" si="529"/>
        <v/>
      </c>
    </row>
    <row r="52628" spans="8:8">
      <c r="H52628" t="str">
        <f t="shared" si="529"/>
        <v/>
      </c>
    </row>
    <row r="52629" spans="8:8">
      <c r="H52629" t="str">
        <f t="shared" si="529"/>
        <v/>
      </c>
    </row>
    <row r="52630" spans="8:8">
      <c r="H52630" t="str">
        <f t="shared" si="529"/>
        <v/>
      </c>
    </row>
    <row r="52631" spans="8:8">
      <c r="H52631" t="str">
        <f t="shared" si="529"/>
        <v/>
      </c>
    </row>
    <row r="52632" spans="8:8">
      <c r="H52632" t="str">
        <f t="shared" si="529"/>
        <v/>
      </c>
    </row>
    <row r="52633" spans="8:8">
      <c r="H52633" t="str">
        <f t="shared" si="529"/>
        <v/>
      </c>
    </row>
    <row r="52634" spans="8:8">
      <c r="H52634" t="str">
        <f t="shared" si="529"/>
        <v/>
      </c>
    </row>
    <row r="52635" spans="8:8">
      <c r="H52635" t="str">
        <f t="shared" si="529"/>
        <v/>
      </c>
    </row>
    <row r="52636" spans="8:8">
      <c r="H52636" t="str">
        <f t="shared" si="529"/>
        <v/>
      </c>
    </row>
    <row r="52637" spans="8:8">
      <c r="H52637" t="str">
        <f t="shared" si="529"/>
        <v/>
      </c>
    </row>
    <row r="52638" spans="8:8">
      <c r="H52638" t="str">
        <f t="shared" si="529"/>
        <v/>
      </c>
    </row>
    <row r="52639" spans="8:8">
      <c r="H52639" t="str">
        <f t="shared" si="529"/>
        <v/>
      </c>
    </row>
    <row r="52640" spans="8:8">
      <c r="H52640" t="str">
        <f t="shared" si="529"/>
        <v/>
      </c>
    </row>
    <row r="52641" spans="8:8">
      <c r="H52641" t="str">
        <f t="shared" si="529"/>
        <v/>
      </c>
    </row>
    <row r="52642" spans="8:8">
      <c r="H52642" t="str">
        <f t="shared" ref="H52642:H52705" si="530">_xlfn.TEXTJOIN(", ", TRUE, G52642:G52642)</f>
        <v/>
      </c>
    </row>
    <row r="52643" spans="8:8">
      <c r="H52643" t="str">
        <f t="shared" si="530"/>
        <v/>
      </c>
    </row>
    <row r="52644" spans="8:8">
      <c r="H52644" t="str">
        <f t="shared" si="530"/>
        <v/>
      </c>
    </row>
    <row r="52645" spans="8:8">
      <c r="H52645" t="str">
        <f t="shared" si="530"/>
        <v/>
      </c>
    </row>
    <row r="52646" spans="8:8">
      <c r="H52646" t="str">
        <f t="shared" si="530"/>
        <v/>
      </c>
    </row>
    <row r="52647" spans="8:8">
      <c r="H52647" t="str">
        <f t="shared" si="530"/>
        <v/>
      </c>
    </row>
    <row r="52648" spans="8:8">
      <c r="H52648" t="str">
        <f t="shared" si="530"/>
        <v/>
      </c>
    </row>
    <row r="52649" spans="8:8">
      <c r="H52649" t="str">
        <f t="shared" si="530"/>
        <v/>
      </c>
    </row>
    <row r="52650" spans="8:8">
      <c r="H52650" t="str">
        <f t="shared" si="530"/>
        <v/>
      </c>
    </row>
    <row r="52651" spans="8:8">
      <c r="H52651" t="str">
        <f t="shared" si="530"/>
        <v/>
      </c>
    </row>
    <row r="52652" spans="8:8">
      <c r="H52652" t="str">
        <f t="shared" si="530"/>
        <v/>
      </c>
    </row>
    <row r="52653" spans="8:8">
      <c r="H52653" t="str">
        <f t="shared" si="530"/>
        <v/>
      </c>
    </row>
    <row r="52654" spans="8:8">
      <c r="H52654" t="str">
        <f t="shared" si="530"/>
        <v/>
      </c>
    </row>
    <row r="52655" spans="8:8">
      <c r="H52655" t="str">
        <f t="shared" si="530"/>
        <v/>
      </c>
    </row>
    <row r="52656" spans="8:8">
      <c r="H52656" t="str">
        <f t="shared" si="530"/>
        <v/>
      </c>
    </row>
    <row r="52657" spans="8:8">
      <c r="H52657" t="str">
        <f t="shared" si="530"/>
        <v/>
      </c>
    </row>
    <row r="52658" spans="8:8">
      <c r="H52658" t="str">
        <f t="shared" si="530"/>
        <v/>
      </c>
    </row>
    <row r="52659" spans="8:8">
      <c r="H52659" t="str">
        <f t="shared" si="530"/>
        <v/>
      </c>
    </row>
    <row r="52660" spans="8:8">
      <c r="H52660" t="str">
        <f t="shared" si="530"/>
        <v/>
      </c>
    </row>
    <row r="52661" spans="8:8">
      <c r="H52661" t="str">
        <f t="shared" si="530"/>
        <v/>
      </c>
    </row>
    <row r="52662" spans="8:8">
      <c r="H52662" t="str">
        <f t="shared" si="530"/>
        <v/>
      </c>
    </row>
    <row r="52663" spans="8:8">
      <c r="H52663" t="str">
        <f t="shared" si="530"/>
        <v/>
      </c>
    </row>
    <row r="52664" spans="8:8">
      <c r="H52664" t="str">
        <f t="shared" si="530"/>
        <v/>
      </c>
    </row>
    <row r="52665" spans="8:8">
      <c r="H52665" t="str">
        <f t="shared" si="530"/>
        <v/>
      </c>
    </row>
    <row r="52666" spans="8:8">
      <c r="H52666" t="str">
        <f t="shared" si="530"/>
        <v/>
      </c>
    </row>
    <row r="52667" spans="8:8">
      <c r="H52667" t="str">
        <f t="shared" si="530"/>
        <v/>
      </c>
    </row>
    <row r="52668" spans="8:8">
      <c r="H52668" t="str">
        <f t="shared" si="530"/>
        <v/>
      </c>
    </row>
    <row r="52669" spans="8:8">
      <c r="H52669" t="str">
        <f t="shared" si="530"/>
        <v/>
      </c>
    </row>
    <row r="52670" spans="8:8">
      <c r="H52670" t="str">
        <f t="shared" si="530"/>
        <v/>
      </c>
    </row>
    <row r="52671" spans="8:8">
      <c r="H52671" t="str">
        <f t="shared" si="530"/>
        <v/>
      </c>
    </row>
    <row r="52672" spans="8:8">
      <c r="H52672" t="str">
        <f t="shared" si="530"/>
        <v/>
      </c>
    </row>
    <row r="52673" spans="8:8">
      <c r="H52673" t="str">
        <f t="shared" si="530"/>
        <v/>
      </c>
    </row>
    <row r="52674" spans="8:8">
      <c r="H52674" t="str">
        <f t="shared" si="530"/>
        <v/>
      </c>
    </row>
    <row r="52675" spans="8:8">
      <c r="H52675" t="str">
        <f t="shared" si="530"/>
        <v/>
      </c>
    </row>
    <row r="52676" spans="8:8">
      <c r="H52676" t="str">
        <f t="shared" si="530"/>
        <v/>
      </c>
    </row>
    <row r="52677" spans="8:8">
      <c r="H52677" t="str">
        <f t="shared" si="530"/>
        <v/>
      </c>
    </row>
    <row r="52678" spans="8:8">
      <c r="H52678" t="str">
        <f t="shared" si="530"/>
        <v/>
      </c>
    </row>
    <row r="52679" spans="8:8">
      <c r="H52679" t="str">
        <f t="shared" si="530"/>
        <v/>
      </c>
    </row>
    <row r="52680" spans="8:8">
      <c r="H52680" t="str">
        <f t="shared" si="530"/>
        <v/>
      </c>
    </row>
    <row r="52681" spans="8:8">
      <c r="H52681" t="str">
        <f t="shared" si="530"/>
        <v/>
      </c>
    </row>
    <row r="52682" spans="8:8">
      <c r="H52682" t="str">
        <f t="shared" si="530"/>
        <v/>
      </c>
    </row>
    <row r="52683" spans="8:8">
      <c r="H52683" t="str">
        <f t="shared" si="530"/>
        <v/>
      </c>
    </row>
    <row r="52684" spans="8:8">
      <c r="H52684" t="str">
        <f t="shared" si="530"/>
        <v/>
      </c>
    </row>
    <row r="52685" spans="8:8">
      <c r="H52685" t="str">
        <f t="shared" si="530"/>
        <v/>
      </c>
    </row>
    <row r="52686" spans="8:8">
      <c r="H52686" t="str">
        <f t="shared" si="530"/>
        <v/>
      </c>
    </row>
    <row r="52687" spans="8:8">
      <c r="H52687" t="str">
        <f t="shared" si="530"/>
        <v/>
      </c>
    </row>
    <row r="52688" spans="8:8">
      <c r="H52688" t="str">
        <f t="shared" si="530"/>
        <v/>
      </c>
    </row>
    <row r="52689" spans="8:8">
      <c r="H52689" t="str">
        <f t="shared" si="530"/>
        <v/>
      </c>
    </row>
    <row r="52690" spans="8:8">
      <c r="H52690" t="str">
        <f t="shared" si="530"/>
        <v/>
      </c>
    </row>
    <row r="52691" spans="8:8">
      <c r="H52691" t="str">
        <f t="shared" si="530"/>
        <v/>
      </c>
    </row>
    <row r="52692" spans="8:8">
      <c r="H52692" t="str">
        <f t="shared" si="530"/>
        <v/>
      </c>
    </row>
    <row r="52693" spans="8:8">
      <c r="H52693" t="str">
        <f t="shared" si="530"/>
        <v/>
      </c>
    </row>
    <row r="52694" spans="8:8">
      <c r="H52694" t="str">
        <f t="shared" si="530"/>
        <v/>
      </c>
    </row>
    <row r="52695" spans="8:8">
      <c r="H52695" t="str">
        <f t="shared" si="530"/>
        <v/>
      </c>
    </row>
    <row r="52696" spans="8:8">
      <c r="H52696" t="str">
        <f t="shared" si="530"/>
        <v/>
      </c>
    </row>
    <row r="52697" spans="8:8">
      <c r="H52697" t="str">
        <f t="shared" si="530"/>
        <v/>
      </c>
    </row>
    <row r="52698" spans="8:8">
      <c r="H52698" t="str">
        <f t="shared" si="530"/>
        <v/>
      </c>
    </row>
    <row r="52699" spans="8:8">
      <c r="H52699" t="str">
        <f t="shared" si="530"/>
        <v/>
      </c>
    </row>
    <row r="52700" spans="8:8">
      <c r="H52700" t="str">
        <f t="shared" si="530"/>
        <v/>
      </c>
    </row>
    <row r="52701" spans="8:8">
      <c r="H52701" t="str">
        <f t="shared" si="530"/>
        <v/>
      </c>
    </row>
    <row r="52702" spans="8:8">
      <c r="H52702" t="str">
        <f t="shared" si="530"/>
        <v/>
      </c>
    </row>
    <row r="52703" spans="8:8">
      <c r="H52703" t="str">
        <f t="shared" si="530"/>
        <v/>
      </c>
    </row>
    <row r="52704" spans="8:8">
      <c r="H52704" t="str">
        <f t="shared" si="530"/>
        <v/>
      </c>
    </row>
    <row r="52705" spans="8:8">
      <c r="H52705" t="str">
        <f t="shared" si="530"/>
        <v/>
      </c>
    </row>
    <row r="52706" spans="8:8">
      <c r="H52706" t="str">
        <f t="shared" ref="H52706:H52769" si="531">_xlfn.TEXTJOIN(", ", TRUE, G52706:G52706)</f>
        <v/>
      </c>
    </row>
    <row r="52707" spans="8:8">
      <c r="H52707" t="str">
        <f t="shared" si="531"/>
        <v/>
      </c>
    </row>
    <row r="52708" spans="8:8">
      <c r="H52708" t="str">
        <f t="shared" si="531"/>
        <v/>
      </c>
    </row>
    <row r="52709" spans="8:8">
      <c r="H52709" t="str">
        <f t="shared" si="531"/>
        <v/>
      </c>
    </row>
    <row r="52710" spans="8:8">
      <c r="H52710" t="str">
        <f t="shared" si="531"/>
        <v/>
      </c>
    </row>
    <row r="52711" spans="8:8">
      <c r="H52711" t="str">
        <f t="shared" si="531"/>
        <v/>
      </c>
    </row>
    <row r="52712" spans="8:8">
      <c r="H52712" t="str">
        <f t="shared" si="531"/>
        <v/>
      </c>
    </row>
    <row r="52713" spans="8:8">
      <c r="H52713" t="str">
        <f t="shared" si="531"/>
        <v/>
      </c>
    </row>
    <row r="52714" spans="8:8">
      <c r="H52714" t="str">
        <f t="shared" si="531"/>
        <v/>
      </c>
    </row>
    <row r="52715" spans="8:8">
      <c r="H52715" t="str">
        <f t="shared" si="531"/>
        <v/>
      </c>
    </row>
    <row r="52716" spans="8:8">
      <c r="H52716" t="str">
        <f t="shared" si="531"/>
        <v/>
      </c>
    </row>
    <row r="52717" spans="8:8">
      <c r="H52717" t="str">
        <f t="shared" si="531"/>
        <v/>
      </c>
    </row>
    <row r="52718" spans="8:8">
      <c r="H52718" t="str">
        <f t="shared" si="531"/>
        <v/>
      </c>
    </row>
    <row r="52719" spans="8:8">
      <c r="H52719" t="str">
        <f t="shared" si="531"/>
        <v/>
      </c>
    </row>
    <row r="52720" spans="8:8">
      <c r="H52720" t="str">
        <f t="shared" si="531"/>
        <v/>
      </c>
    </row>
    <row r="52721" spans="8:8">
      <c r="H52721" t="str">
        <f t="shared" si="531"/>
        <v/>
      </c>
    </row>
    <row r="52722" spans="8:8">
      <c r="H52722" t="str">
        <f t="shared" si="531"/>
        <v/>
      </c>
    </row>
    <row r="52723" spans="8:8">
      <c r="H52723" t="str">
        <f t="shared" si="531"/>
        <v/>
      </c>
    </row>
    <row r="52724" spans="8:8">
      <c r="H52724" t="str">
        <f t="shared" si="531"/>
        <v/>
      </c>
    </row>
    <row r="52725" spans="8:8">
      <c r="H52725" t="str">
        <f t="shared" si="531"/>
        <v/>
      </c>
    </row>
    <row r="52726" spans="8:8">
      <c r="H52726" t="str">
        <f t="shared" si="531"/>
        <v/>
      </c>
    </row>
    <row r="52727" spans="8:8">
      <c r="H52727" t="str">
        <f t="shared" si="531"/>
        <v/>
      </c>
    </row>
    <row r="52728" spans="8:8">
      <c r="H52728" t="str">
        <f t="shared" si="531"/>
        <v/>
      </c>
    </row>
    <row r="52729" spans="8:8">
      <c r="H52729" t="str">
        <f t="shared" si="531"/>
        <v/>
      </c>
    </row>
    <row r="52730" spans="8:8">
      <c r="H52730" t="str">
        <f t="shared" si="531"/>
        <v/>
      </c>
    </row>
    <row r="52731" spans="8:8">
      <c r="H52731" t="str">
        <f t="shared" si="531"/>
        <v/>
      </c>
    </row>
    <row r="52732" spans="8:8">
      <c r="H52732" t="str">
        <f t="shared" si="531"/>
        <v/>
      </c>
    </row>
    <row r="52733" spans="8:8">
      <c r="H52733" t="str">
        <f t="shared" si="531"/>
        <v/>
      </c>
    </row>
    <row r="52734" spans="8:8">
      <c r="H52734" t="str">
        <f t="shared" si="531"/>
        <v/>
      </c>
    </row>
    <row r="52735" spans="8:8">
      <c r="H52735" t="str">
        <f t="shared" si="531"/>
        <v/>
      </c>
    </row>
    <row r="52736" spans="8:8">
      <c r="H52736" t="str">
        <f t="shared" si="531"/>
        <v/>
      </c>
    </row>
    <row r="52737" spans="8:8">
      <c r="H52737" t="str">
        <f t="shared" si="531"/>
        <v/>
      </c>
    </row>
    <row r="52738" spans="8:8">
      <c r="H52738" t="str">
        <f t="shared" si="531"/>
        <v/>
      </c>
    </row>
    <row r="52739" spans="8:8">
      <c r="H52739" t="str">
        <f t="shared" si="531"/>
        <v/>
      </c>
    </row>
    <row r="52740" spans="8:8">
      <c r="H52740" t="str">
        <f t="shared" si="531"/>
        <v/>
      </c>
    </row>
    <row r="52741" spans="8:8">
      <c r="H52741" t="str">
        <f t="shared" si="531"/>
        <v/>
      </c>
    </row>
    <row r="52742" spans="8:8">
      <c r="H52742" t="str">
        <f t="shared" si="531"/>
        <v/>
      </c>
    </row>
    <row r="52743" spans="8:8">
      <c r="H52743" t="str">
        <f t="shared" si="531"/>
        <v/>
      </c>
    </row>
    <row r="52744" spans="8:8">
      <c r="H52744" t="str">
        <f t="shared" si="531"/>
        <v/>
      </c>
    </row>
    <row r="52745" spans="8:8">
      <c r="H52745" t="str">
        <f t="shared" si="531"/>
        <v/>
      </c>
    </row>
    <row r="52746" spans="8:8">
      <c r="H52746" t="str">
        <f t="shared" si="531"/>
        <v/>
      </c>
    </row>
    <row r="52747" spans="8:8">
      <c r="H52747" t="str">
        <f t="shared" si="531"/>
        <v/>
      </c>
    </row>
    <row r="52748" spans="8:8">
      <c r="H52748" t="str">
        <f t="shared" si="531"/>
        <v/>
      </c>
    </row>
    <row r="52749" spans="8:8">
      <c r="H52749" t="str">
        <f t="shared" si="531"/>
        <v/>
      </c>
    </row>
    <row r="52750" spans="8:8">
      <c r="H52750" t="str">
        <f t="shared" si="531"/>
        <v/>
      </c>
    </row>
    <row r="52751" spans="8:8">
      <c r="H52751" t="str">
        <f t="shared" si="531"/>
        <v/>
      </c>
    </row>
    <row r="52752" spans="8:8">
      <c r="H52752" t="str">
        <f t="shared" si="531"/>
        <v/>
      </c>
    </row>
    <row r="52753" spans="8:8">
      <c r="H52753" t="str">
        <f t="shared" si="531"/>
        <v/>
      </c>
    </row>
    <row r="52754" spans="8:8">
      <c r="H52754" t="str">
        <f t="shared" si="531"/>
        <v/>
      </c>
    </row>
    <row r="52755" spans="8:8">
      <c r="H52755" t="str">
        <f t="shared" si="531"/>
        <v/>
      </c>
    </row>
    <row r="52756" spans="8:8">
      <c r="H52756" t="str">
        <f t="shared" si="531"/>
        <v/>
      </c>
    </row>
    <row r="52757" spans="8:8">
      <c r="H52757" t="str">
        <f t="shared" si="531"/>
        <v/>
      </c>
    </row>
    <row r="52758" spans="8:8">
      <c r="H52758" t="str">
        <f t="shared" si="531"/>
        <v/>
      </c>
    </row>
    <row r="52759" spans="8:8">
      <c r="H52759" t="str">
        <f t="shared" si="531"/>
        <v/>
      </c>
    </row>
    <row r="52760" spans="8:8">
      <c r="H52760" t="str">
        <f t="shared" si="531"/>
        <v/>
      </c>
    </row>
    <row r="52761" spans="8:8">
      <c r="H52761" t="str">
        <f t="shared" si="531"/>
        <v/>
      </c>
    </row>
    <row r="52762" spans="8:8">
      <c r="H52762" t="str">
        <f t="shared" si="531"/>
        <v/>
      </c>
    </row>
    <row r="52763" spans="8:8">
      <c r="H52763" t="str">
        <f t="shared" si="531"/>
        <v/>
      </c>
    </row>
    <row r="52764" spans="8:8">
      <c r="H52764" t="str">
        <f t="shared" si="531"/>
        <v/>
      </c>
    </row>
    <row r="52765" spans="8:8">
      <c r="H52765" t="str">
        <f t="shared" si="531"/>
        <v/>
      </c>
    </row>
    <row r="52766" spans="8:8">
      <c r="H52766" t="str">
        <f t="shared" si="531"/>
        <v/>
      </c>
    </row>
    <row r="52767" spans="8:8">
      <c r="H52767" t="str">
        <f t="shared" si="531"/>
        <v/>
      </c>
    </row>
    <row r="52768" spans="8:8">
      <c r="H52768" t="str">
        <f t="shared" si="531"/>
        <v/>
      </c>
    </row>
    <row r="52769" spans="8:8">
      <c r="H52769" t="str">
        <f t="shared" si="531"/>
        <v/>
      </c>
    </row>
    <row r="52770" spans="8:8">
      <c r="H52770" t="str">
        <f t="shared" ref="H52770:H52833" si="532">_xlfn.TEXTJOIN(", ", TRUE, G52770:G52770)</f>
        <v/>
      </c>
    </row>
    <row r="52771" spans="8:8">
      <c r="H52771" t="str">
        <f t="shared" si="532"/>
        <v/>
      </c>
    </row>
    <row r="52772" spans="8:8">
      <c r="H52772" t="str">
        <f t="shared" si="532"/>
        <v/>
      </c>
    </row>
    <row r="52773" spans="8:8">
      <c r="H52773" t="str">
        <f t="shared" si="532"/>
        <v/>
      </c>
    </row>
    <row r="52774" spans="8:8">
      <c r="H52774" t="str">
        <f t="shared" si="532"/>
        <v/>
      </c>
    </row>
    <row r="52775" spans="8:8">
      <c r="H52775" t="str">
        <f t="shared" si="532"/>
        <v/>
      </c>
    </row>
    <row r="52776" spans="8:8">
      <c r="H52776" t="str">
        <f t="shared" si="532"/>
        <v/>
      </c>
    </row>
    <row r="52777" spans="8:8">
      <c r="H52777" t="str">
        <f t="shared" si="532"/>
        <v/>
      </c>
    </row>
    <row r="52778" spans="8:8">
      <c r="H52778" t="str">
        <f t="shared" si="532"/>
        <v/>
      </c>
    </row>
    <row r="52779" spans="8:8">
      <c r="H52779" t="str">
        <f t="shared" si="532"/>
        <v/>
      </c>
    </row>
    <row r="52780" spans="8:8">
      <c r="H52780" t="str">
        <f t="shared" si="532"/>
        <v/>
      </c>
    </row>
    <row r="52781" spans="8:8">
      <c r="H52781" t="str">
        <f t="shared" si="532"/>
        <v/>
      </c>
    </row>
    <row r="52782" spans="8:8">
      <c r="H52782" t="str">
        <f t="shared" si="532"/>
        <v/>
      </c>
    </row>
    <row r="52783" spans="8:8">
      <c r="H52783" t="str">
        <f t="shared" si="532"/>
        <v/>
      </c>
    </row>
    <row r="52784" spans="8:8">
      <c r="H52784" t="str">
        <f t="shared" si="532"/>
        <v/>
      </c>
    </row>
    <row r="52785" spans="8:8">
      <c r="H52785" t="str">
        <f t="shared" si="532"/>
        <v/>
      </c>
    </row>
    <row r="52786" spans="8:8">
      <c r="H52786" t="str">
        <f t="shared" si="532"/>
        <v/>
      </c>
    </row>
    <row r="52787" spans="8:8">
      <c r="H52787" t="str">
        <f t="shared" si="532"/>
        <v/>
      </c>
    </row>
    <row r="52788" spans="8:8">
      <c r="H52788" t="str">
        <f t="shared" si="532"/>
        <v/>
      </c>
    </row>
    <row r="52789" spans="8:8">
      <c r="H52789" t="str">
        <f t="shared" si="532"/>
        <v/>
      </c>
    </row>
    <row r="52790" spans="8:8">
      <c r="H52790" t="str">
        <f t="shared" si="532"/>
        <v/>
      </c>
    </row>
    <row r="52791" spans="8:8">
      <c r="H52791" t="str">
        <f t="shared" si="532"/>
        <v/>
      </c>
    </row>
    <row r="52792" spans="8:8">
      <c r="H52792" t="str">
        <f t="shared" si="532"/>
        <v/>
      </c>
    </row>
    <row r="52793" spans="8:8">
      <c r="H52793" t="str">
        <f t="shared" si="532"/>
        <v/>
      </c>
    </row>
    <row r="52794" spans="8:8">
      <c r="H52794" t="str">
        <f t="shared" si="532"/>
        <v/>
      </c>
    </row>
    <row r="52795" spans="8:8">
      <c r="H52795" t="str">
        <f t="shared" si="532"/>
        <v/>
      </c>
    </row>
    <row r="52796" spans="8:8">
      <c r="H52796" t="str">
        <f t="shared" si="532"/>
        <v/>
      </c>
    </row>
    <row r="52797" spans="8:8">
      <c r="H52797" t="str">
        <f t="shared" si="532"/>
        <v/>
      </c>
    </row>
    <row r="52798" spans="8:8">
      <c r="H52798" t="str">
        <f t="shared" si="532"/>
        <v/>
      </c>
    </row>
    <row r="52799" spans="8:8">
      <c r="H52799" t="str">
        <f t="shared" si="532"/>
        <v/>
      </c>
    </row>
    <row r="52800" spans="8:8">
      <c r="H52800" t="str">
        <f t="shared" si="532"/>
        <v/>
      </c>
    </row>
    <row r="52801" spans="8:8">
      <c r="H52801" t="str">
        <f t="shared" si="532"/>
        <v/>
      </c>
    </row>
    <row r="52802" spans="8:8">
      <c r="H52802" t="str">
        <f t="shared" si="532"/>
        <v/>
      </c>
    </row>
    <row r="52803" spans="8:8">
      <c r="H52803" t="str">
        <f t="shared" si="532"/>
        <v/>
      </c>
    </row>
    <row r="52804" spans="8:8">
      <c r="H52804" t="str">
        <f t="shared" si="532"/>
        <v/>
      </c>
    </row>
    <row r="52805" spans="8:8">
      <c r="H52805" t="str">
        <f t="shared" si="532"/>
        <v/>
      </c>
    </row>
    <row r="52806" spans="8:8">
      <c r="H52806" t="str">
        <f t="shared" si="532"/>
        <v/>
      </c>
    </row>
    <row r="52807" spans="8:8">
      <c r="H52807" t="str">
        <f t="shared" si="532"/>
        <v/>
      </c>
    </row>
    <row r="52808" spans="8:8">
      <c r="H52808" t="str">
        <f t="shared" si="532"/>
        <v/>
      </c>
    </row>
    <row r="52809" spans="8:8">
      <c r="H52809" t="str">
        <f t="shared" si="532"/>
        <v/>
      </c>
    </row>
    <row r="52810" spans="8:8">
      <c r="H52810" t="str">
        <f t="shared" si="532"/>
        <v/>
      </c>
    </row>
    <row r="52811" spans="8:8">
      <c r="H52811" t="str">
        <f t="shared" si="532"/>
        <v/>
      </c>
    </row>
    <row r="52812" spans="8:8">
      <c r="H52812" t="str">
        <f t="shared" si="532"/>
        <v/>
      </c>
    </row>
    <row r="52813" spans="8:8">
      <c r="H52813" t="str">
        <f t="shared" si="532"/>
        <v/>
      </c>
    </row>
    <row r="52814" spans="8:8">
      <c r="H52814" t="str">
        <f t="shared" si="532"/>
        <v/>
      </c>
    </row>
    <row r="52815" spans="8:8">
      <c r="H52815" t="str">
        <f t="shared" si="532"/>
        <v/>
      </c>
    </row>
    <row r="52816" spans="8:8">
      <c r="H52816" t="str">
        <f t="shared" si="532"/>
        <v/>
      </c>
    </row>
    <row r="52817" spans="8:8">
      <c r="H52817" t="str">
        <f t="shared" si="532"/>
        <v/>
      </c>
    </row>
    <row r="52818" spans="8:8">
      <c r="H52818" t="str">
        <f t="shared" si="532"/>
        <v/>
      </c>
    </row>
    <row r="52819" spans="8:8">
      <c r="H52819" t="str">
        <f t="shared" si="532"/>
        <v/>
      </c>
    </row>
    <row r="52820" spans="8:8">
      <c r="H52820" t="str">
        <f t="shared" si="532"/>
        <v/>
      </c>
    </row>
    <row r="52821" spans="8:8">
      <c r="H52821" t="str">
        <f t="shared" si="532"/>
        <v/>
      </c>
    </row>
    <row r="52822" spans="8:8">
      <c r="H52822" t="str">
        <f t="shared" si="532"/>
        <v/>
      </c>
    </row>
    <row r="52823" spans="8:8">
      <c r="H52823" t="str">
        <f t="shared" si="532"/>
        <v/>
      </c>
    </row>
    <row r="52824" spans="8:8">
      <c r="H52824" t="str">
        <f t="shared" si="532"/>
        <v/>
      </c>
    </row>
    <row r="52825" spans="8:8">
      <c r="H52825" t="str">
        <f t="shared" si="532"/>
        <v/>
      </c>
    </row>
    <row r="52826" spans="8:8">
      <c r="H52826" t="str">
        <f t="shared" si="532"/>
        <v/>
      </c>
    </row>
    <row r="52827" spans="8:8">
      <c r="H52827" t="str">
        <f t="shared" si="532"/>
        <v/>
      </c>
    </row>
    <row r="52828" spans="8:8">
      <c r="H52828" t="str">
        <f t="shared" si="532"/>
        <v/>
      </c>
    </row>
    <row r="52829" spans="8:8">
      <c r="H52829" t="str">
        <f t="shared" si="532"/>
        <v/>
      </c>
    </row>
    <row r="52830" spans="8:8">
      <c r="H52830" t="str">
        <f t="shared" si="532"/>
        <v/>
      </c>
    </row>
    <row r="52831" spans="8:8">
      <c r="H52831" t="str">
        <f t="shared" si="532"/>
        <v/>
      </c>
    </row>
    <row r="52832" spans="8:8">
      <c r="H52832" t="str">
        <f t="shared" si="532"/>
        <v/>
      </c>
    </row>
    <row r="52833" spans="8:8">
      <c r="H52833" t="str">
        <f t="shared" si="532"/>
        <v/>
      </c>
    </row>
    <row r="52834" spans="8:8">
      <c r="H52834" t="str">
        <f t="shared" ref="H52834:H52897" si="533">_xlfn.TEXTJOIN(", ", TRUE, G52834:G52834)</f>
        <v/>
      </c>
    </row>
    <row r="52835" spans="8:8">
      <c r="H52835" t="str">
        <f t="shared" si="533"/>
        <v/>
      </c>
    </row>
    <row r="52836" spans="8:8">
      <c r="H52836" t="str">
        <f t="shared" si="533"/>
        <v/>
      </c>
    </row>
    <row r="52837" spans="8:8">
      <c r="H52837" t="str">
        <f t="shared" si="533"/>
        <v/>
      </c>
    </row>
    <row r="52838" spans="8:8">
      <c r="H52838" t="str">
        <f t="shared" si="533"/>
        <v/>
      </c>
    </row>
    <row r="52839" spans="8:8">
      <c r="H52839" t="str">
        <f t="shared" si="533"/>
        <v/>
      </c>
    </row>
    <row r="52840" spans="8:8">
      <c r="H52840" t="str">
        <f t="shared" si="533"/>
        <v/>
      </c>
    </row>
    <row r="52841" spans="8:8">
      <c r="H52841" t="str">
        <f t="shared" si="533"/>
        <v/>
      </c>
    </row>
    <row r="52842" spans="8:8">
      <c r="H52842" t="str">
        <f t="shared" si="533"/>
        <v/>
      </c>
    </row>
    <row r="52843" spans="8:8">
      <c r="H52843" t="str">
        <f t="shared" si="533"/>
        <v/>
      </c>
    </row>
    <row r="52844" spans="8:8">
      <c r="H52844" t="str">
        <f t="shared" si="533"/>
        <v/>
      </c>
    </row>
    <row r="52845" spans="8:8">
      <c r="H52845" t="str">
        <f t="shared" si="533"/>
        <v/>
      </c>
    </row>
    <row r="52846" spans="8:8">
      <c r="H52846" t="str">
        <f t="shared" si="533"/>
        <v/>
      </c>
    </row>
    <row r="52847" spans="8:8">
      <c r="H52847" t="str">
        <f t="shared" si="533"/>
        <v/>
      </c>
    </row>
    <row r="52848" spans="8:8">
      <c r="H52848" t="str">
        <f t="shared" si="533"/>
        <v/>
      </c>
    </row>
    <row r="52849" spans="8:8">
      <c r="H52849" t="str">
        <f t="shared" si="533"/>
        <v/>
      </c>
    </row>
    <row r="52850" spans="8:8">
      <c r="H52850" t="str">
        <f t="shared" si="533"/>
        <v/>
      </c>
    </row>
    <row r="52851" spans="8:8">
      <c r="H52851" t="str">
        <f t="shared" si="533"/>
        <v/>
      </c>
    </row>
    <row r="52852" spans="8:8">
      <c r="H52852" t="str">
        <f t="shared" si="533"/>
        <v/>
      </c>
    </row>
    <row r="52853" spans="8:8">
      <c r="H52853" t="str">
        <f t="shared" si="533"/>
        <v/>
      </c>
    </row>
    <row r="52854" spans="8:8">
      <c r="H52854" t="str">
        <f t="shared" si="533"/>
        <v/>
      </c>
    </row>
    <row r="52855" spans="8:8">
      <c r="H52855" t="str">
        <f t="shared" si="533"/>
        <v/>
      </c>
    </row>
    <row r="52856" spans="8:8">
      <c r="H52856" t="str">
        <f t="shared" si="533"/>
        <v/>
      </c>
    </row>
    <row r="52857" spans="8:8">
      <c r="H52857" t="str">
        <f t="shared" si="533"/>
        <v/>
      </c>
    </row>
    <row r="52858" spans="8:8">
      <c r="H52858" t="str">
        <f t="shared" si="533"/>
        <v/>
      </c>
    </row>
    <row r="52859" spans="8:8">
      <c r="H52859" t="str">
        <f t="shared" si="533"/>
        <v/>
      </c>
    </row>
    <row r="52860" spans="8:8">
      <c r="H52860" t="str">
        <f t="shared" si="533"/>
        <v/>
      </c>
    </row>
    <row r="52861" spans="8:8">
      <c r="H52861" t="str">
        <f t="shared" si="533"/>
        <v/>
      </c>
    </row>
    <row r="52862" spans="8:8">
      <c r="H52862" t="str">
        <f t="shared" si="533"/>
        <v/>
      </c>
    </row>
    <row r="52863" spans="8:8">
      <c r="H52863" t="str">
        <f t="shared" si="533"/>
        <v/>
      </c>
    </row>
    <row r="52864" spans="8:8">
      <c r="H52864" t="str">
        <f t="shared" si="533"/>
        <v/>
      </c>
    </row>
    <row r="52865" spans="8:8">
      <c r="H52865" t="str">
        <f t="shared" si="533"/>
        <v/>
      </c>
    </row>
    <row r="52866" spans="8:8">
      <c r="H52866" t="str">
        <f t="shared" si="533"/>
        <v/>
      </c>
    </row>
    <row r="52867" spans="8:8">
      <c r="H52867" t="str">
        <f t="shared" si="533"/>
        <v/>
      </c>
    </row>
    <row r="52868" spans="8:8">
      <c r="H52868" t="str">
        <f t="shared" si="533"/>
        <v/>
      </c>
    </row>
    <row r="52869" spans="8:8">
      <c r="H52869" t="str">
        <f t="shared" si="533"/>
        <v/>
      </c>
    </row>
    <row r="52870" spans="8:8">
      <c r="H52870" t="str">
        <f t="shared" si="533"/>
        <v/>
      </c>
    </row>
    <row r="52871" spans="8:8">
      <c r="H52871" t="str">
        <f t="shared" si="533"/>
        <v/>
      </c>
    </row>
    <row r="52872" spans="8:8">
      <c r="H52872" t="str">
        <f t="shared" si="533"/>
        <v/>
      </c>
    </row>
    <row r="52873" spans="8:8">
      <c r="H52873" t="str">
        <f t="shared" si="533"/>
        <v/>
      </c>
    </row>
    <row r="52874" spans="8:8">
      <c r="H52874" t="str">
        <f t="shared" si="533"/>
        <v/>
      </c>
    </row>
    <row r="52875" spans="8:8">
      <c r="H52875" t="str">
        <f t="shared" si="533"/>
        <v/>
      </c>
    </row>
    <row r="52876" spans="8:8">
      <c r="H52876" t="str">
        <f t="shared" si="533"/>
        <v/>
      </c>
    </row>
    <row r="52877" spans="8:8">
      <c r="H52877" t="str">
        <f t="shared" si="533"/>
        <v/>
      </c>
    </row>
    <row r="52878" spans="8:8">
      <c r="H52878" t="str">
        <f t="shared" si="533"/>
        <v/>
      </c>
    </row>
    <row r="52879" spans="8:8">
      <c r="H52879" t="str">
        <f t="shared" si="533"/>
        <v/>
      </c>
    </row>
    <row r="52880" spans="8:8">
      <c r="H52880" t="str">
        <f t="shared" si="533"/>
        <v/>
      </c>
    </row>
    <row r="52881" spans="8:8">
      <c r="H52881" t="str">
        <f t="shared" si="533"/>
        <v/>
      </c>
    </row>
    <row r="52882" spans="8:8">
      <c r="H52882" t="str">
        <f t="shared" si="533"/>
        <v/>
      </c>
    </row>
    <row r="52883" spans="8:8">
      <c r="H52883" t="str">
        <f t="shared" si="533"/>
        <v/>
      </c>
    </row>
    <row r="52884" spans="8:8">
      <c r="H52884" t="str">
        <f t="shared" si="533"/>
        <v/>
      </c>
    </row>
    <row r="52885" spans="8:8">
      <c r="H52885" t="str">
        <f t="shared" si="533"/>
        <v/>
      </c>
    </row>
    <row r="52886" spans="8:8">
      <c r="H52886" t="str">
        <f t="shared" si="533"/>
        <v/>
      </c>
    </row>
    <row r="52887" spans="8:8">
      <c r="H52887" t="str">
        <f t="shared" si="533"/>
        <v/>
      </c>
    </row>
    <row r="52888" spans="8:8">
      <c r="H52888" t="str">
        <f t="shared" si="533"/>
        <v/>
      </c>
    </row>
    <row r="52889" spans="8:8">
      <c r="H52889" t="str">
        <f t="shared" si="533"/>
        <v/>
      </c>
    </row>
    <row r="52890" spans="8:8">
      <c r="H52890" t="str">
        <f t="shared" si="533"/>
        <v/>
      </c>
    </row>
    <row r="52891" spans="8:8">
      <c r="H52891" t="str">
        <f t="shared" si="533"/>
        <v/>
      </c>
    </row>
    <row r="52892" spans="8:8">
      <c r="H52892" t="str">
        <f t="shared" si="533"/>
        <v/>
      </c>
    </row>
    <row r="52893" spans="8:8">
      <c r="H52893" t="str">
        <f t="shared" si="533"/>
        <v/>
      </c>
    </row>
    <row r="52894" spans="8:8">
      <c r="H52894" t="str">
        <f t="shared" si="533"/>
        <v/>
      </c>
    </row>
    <row r="52895" spans="8:8">
      <c r="H52895" t="str">
        <f t="shared" si="533"/>
        <v/>
      </c>
    </row>
    <row r="52896" spans="8:8">
      <c r="H52896" t="str">
        <f t="shared" si="533"/>
        <v/>
      </c>
    </row>
    <row r="52897" spans="8:8">
      <c r="H52897" t="str">
        <f t="shared" si="533"/>
        <v/>
      </c>
    </row>
    <row r="52898" spans="8:8">
      <c r="H52898" t="str">
        <f t="shared" ref="H52898:H52961" si="534">_xlfn.TEXTJOIN(", ", TRUE, G52898:G52898)</f>
        <v/>
      </c>
    </row>
    <row r="52899" spans="8:8">
      <c r="H52899" t="str">
        <f t="shared" si="534"/>
        <v/>
      </c>
    </row>
    <row r="52900" spans="8:8">
      <c r="H52900" t="str">
        <f t="shared" si="534"/>
        <v/>
      </c>
    </row>
    <row r="52901" spans="8:8">
      <c r="H52901" t="str">
        <f t="shared" si="534"/>
        <v/>
      </c>
    </row>
    <row r="52902" spans="8:8">
      <c r="H52902" t="str">
        <f t="shared" si="534"/>
        <v/>
      </c>
    </row>
    <row r="52903" spans="8:8">
      <c r="H52903" t="str">
        <f t="shared" si="534"/>
        <v/>
      </c>
    </row>
    <row r="52904" spans="8:8">
      <c r="H52904" t="str">
        <f t="shared" si="534"/>
        <v/>
      </c>
    </row>
    <row r="52905" spans="8:8">
      <c r="H52905" t="str">
        <f t="shared" si="534"/>
        <v/>
      </c>
    </row>
    <row r="52906" spans="8:8">
      <c r="H52906" t="str">
        <f t="shared" si="534"/>
        <v/>
      </c>
    </row>
    <row r="52907" spans="8:8">
      <c r="H52907" t="str">
        <f t="shared" si="534"/>
        <v/>
      </c>
    </row>
    <row r="52908" spans="8:8">
      <c r="H52908" t="str">
        <f t="shared" si="534"/>
        <v/>
      </c>
    </row>
    <row r="52909" spans="8:8">
      <c r="H52909" t="str">
        <f t="shared" si="534"/>
        <v/>
      </c>
    </row>
    <row r="52910" spans="8:8">
      <c r="H52910" t="str">
        <f t="shared" si="534"/>
        <v/>
      </c>
    </row>
    <row r="52911" spans="8:8">
      <c r="H52911" t="str">
        <f t="shared" si="534"/>
        <v/>
      </c>
    </row>
    <row r="52912" spans="8:8">
      <c r="H52912" t="str">
        <f t="shared" si="534"/>
        <v/>
      </c>
    </row>
    <row r="52913" spans="8:8">
      <c r="H52913" t="str">
        <f t="shared" si="534"/>
        <v/>
      </c>
    </row>
    <row r="52914" spans="8:8">
      <c r="H52914" t="str">
        <f t="shared" si="534"/>
        <v/>
      </c>
    </row>
    <row r="52915" spans="8:8">
      <c r="H52915" t="str">
        <f t="shared" si="534"/>
        <v/>
      </c>
    </row>
    <row r="52916" spans="8:8">
      <c r="H52916" t="str">
        <f t="shared" si="534"/>
        <v/>
      </c>
    </row>
    <row r="52917" spans="8:8">
      <c r="H52917" t="str">
        <f t="shared" si="534"/>
        <v/>
      </c>
    </row>
    <row r="52918" spans="8:8">
      <c r="H52918" t="str">
        <f t="shared" si="534"/>
        <v/>
      </c>
    </row>
    <row r="52919" spans="8:8">
      <c r="H52919" t="str">
        <f t="shared" si="534"/>
        <v/>
      </c>
    </row>
    <row r="52920" spans="8:8">
      <c r="H52920" t="str">
        <f t="shared" si="534"/>
        <v/>
      </c>
    </row>
    <row r="52921" spans="8:8">
      <c r="H52921" t="str">
        <f t="shared" si="534"/>
        <v/>
      </c>
    </row>
    <row r="52922" spans="8:8">
      <c r="H52922" t="str">
        <f t="shared" si="534"/>
        <v/>
      </c>
    </row>
    <row r="52923" spans="8:8">
      <c r="H52923" t="str">
        <f t="shared" si="534"/>
        <v/>
      </c>
    </row>
    <row r="52924" spans="8:8">
      <c r="H52924" t="str">
        <f t="shared" si="534"/>
        <v/>
      </c>
    </row>
    <row r="52925" spans="8:8">
      <c r="H52925" t="str">
        <f t="shared" si="534"/>
        <v/>
      </c>
    </row>
    <row r="52926" spans="8:8">
      <c r="H52926" t="str">
        <f t="shared" si="534"/>
        <v/>
      </c>
    </row>
    <row r="52927" spans="8:8">
      <c r="H52927" t="str">
        <f t="shared" si="534"/>
        <v/>
      </c>
    </row>
    <row r="52928" spans="8:8">
      <c r="H52928" t="str">
        <f t="shared" si="534"/>
        <v/>
      </c>
    </row>
    <row r="52929" spans="8:8">
      <c r="H52929" t="str">
        <f t="shared" si="534"/>
        <v/>
      </c>
    </row>
    <row r="52930" spans="8:8">
      <c r="H52930" t="str">
        <f t="shared" si="534"/>
        <v/>
      </c>
    </row>
    <row r="52931" spans="8:8">
      <c r="H52931" t="str">
        <f t="shared" si="534"/>
        <v/>
      </c>
    </row>
    <row r="52932" spans="8:8">
      <c r="H52932" t="str">
        <f t="shared" si="534"/>
        <v/>
      </c>
    </row>
    <row r="52933" spans="8:8">
      <c r="H52933" t="str">
        <f t="shared" si="534"/>
        <v/>
      </c>
    </row>
    <row r="52934" spans="8:8">
      <c r="H52934" t="str">
        <f t="shared" si="534"/>
        <v/>
      </c>
    </row>
    <row r="52935" spans="8:8">
      <c r="H52935" t="str">
        <f t="shared" si="534"/>
        <v/>
      </c>
    </row>
    <row r="52936" spans="8:8">
      <c r="H52936" t="str">
        <f t="shared" si="534"/>
        <v/>
      </c>
    </row>
    <row r="52937" spans="8:8">
      <c r="H52937" t="str">
        <f t="shared" si="534"/>
        <v/>
      </c>
    </row>
    <row r="52938" spans="8:8">
      <c r="H52938" t="str">
        <f t="shared" si="534"/>
        <v/>
      </c>
    </row>
    <row r="52939" spans="8:8">
      <c r="H52939" t="str">
        <f t="shared" si="534"/>
        <v/>
      </c>
    </row>
    <row r="52940" spans="8:8">
      <c r="H52940" t="str">
        <f t="shared" si="534"/>
        <v/>
      </c>
    </row>
    <row r="52941" spans="8:8">
      <c r="H52941" t="str">
        <f t="shared" si="534"/>
        <v/>
      </c>
    </row>
    <row r="52942" spans="8:8">
      <c r="H52942" t="str">
        <f t="shared" si="534"/>
        <v/>
      </c>
    </row>
    <row r="52943" spans="8:8">
      <c r="H52943" t="str">
        <f t="shared" si="534"/>
        <v/>
      </c>
    </row>
    <row r="52944" spans="8:8">
      <c r="H52944" t="str">
        <f t="shared" si="534"/>
        <v/>
      </c>
    </row>
    <row r="52945" spans="8:8">
      <c r="H52945" t="str">
        <f t="shared" si="534"/>
        <v/>
      </c>
    </row>
    <row r="52946" spans="8:8">
      <c r="H52946" t="str">
        <f t="shared" si="534"/>
        <v/>
      </c>
    </row>
    <row r="52947" spans="8:8">
      <c r="H52947" t="str">
        <f t="shared" si="534"/>
        <v/>
      </c>
    </row>
    <row r="52948" spans="8:8">
      <c r="H52948" t="str">
        <f t="shared" si="534"/>
        <v/>
      </c>
    </row>
    <row r="52949" spans="8:8">
      <c r="H52949" t="str">
        <f t="shared" si="534"/>
        <v/>
      </c>
    </row>
    <row r="52950" spans="8:8">
      <c r="H52950" t="str">
        <f t="shared" si="534"/>
        <v/>
      </c>
    </row>
    <row r="52951" spans="8:8">
      <c r="H52951" t="str">
        <f t="shared" si="534"/>
        <v/>
      </c>
    </row>
    <row r="52952" spans="8:8">
      <c r="H52952" t="str">
        <f t="shared" si="534"/>
        <v/>
      </c>
    </row>
    <row r="52953" spans="8:8">
      <c r="H52953" t="str">
        <f t="shared" si="534"/>
        <v/>
      </c>
    </row>
    <row r="52954" spans="8:8">
      <c r="H52954" t="str">
        <f t="shared" si="534"/>
        <v/>
      </c>
    </row>
    <row r="52955" spans="8:8">
      <c r="H52955" t="str">
        <f t="shared" si="534"/>
        <v/>
      </c>
    </row>
    <row r="52956" spans="8:8">
      <c r="H52956" t="str">
        <f t="shared" si="534"/>
        <v/>
      </c>
    </row>
    <row r="52957" spans="8:8">
      <c r="H52957" t="str">
        <f t="shared" si="534"/>
        <v/>
      </c>
    </row>
    <row r="52958" spans="8:8">
      <c r="H52958" t="str">
        <f t="shared" si="534"/>
        <v/>
      </c>
    </row>
    <row r="52959" spans="8:8">
      <c r="H52959" t="str">
        <f t="shared" si="534"/>
        <v/>
      </c>
    </row>
    <row r="52960" spans="8:8">
      <c r="H52960" t="str">
        <f t="shared" si="534"/>
        <v/>
      </c>
    </row>
    <row r="52961" spans="8:8">
      <c r="H52961" t="str">
        <f t="shared" si="534"/>
        <v/>
      </c>
    </row>
    <row r="52962" spans="8:8">
      <c r="H52962" t="str">
        <f t="shared" ref="H52962:H53025" si="535">_xlfn.TEXTJOIN(", ", TRUE, G52962:G52962)</f>
        <v/>
      </c>
    </row>
    <row r="52963" spans="8:8">
      <c r="H52963" t="str">
        <f t="shared" si="535"/>
        <v/>
      </c>
    </row>
    <row r="52964" spans="8:8">
      <c r="H52964" t="str">
        <f t="shared" si="535"/>
        <v/>
      </c>
    </row>
    <row r="52965" spans="8:8">
      <c r="H52965" t="str">
        <f t="shared" si="535"/>
        <v/>
      </c>
    </row>
    <row r="52966" spans="8:8">
      <c r="H52966" t="str">
        <f t="shared" si="535"/>
        <v/>
      </c>
    </row>
    <row r="52967" spans="8:8">
      <c r="H52967" t="str">
        <f t="shared" si="535"/>
        <v/>
      </c>
    </row>
    <row r="52968" spans="8:8">
      <c r="H52968" t="str">
        <f t="shared" si="535"/>
        <v/>
      </c>
    </row>
    <row r="52969" spans="8:8">
      <c r="H52969" t="str">
        <f t="shared" si="535"/>
        <v/>
      </c>
    </row>
    <row r="52970" spans="8:8">
      <c r="H52970" t="str">
        <f t="shared" si="535"/>
        <v/>
      </c>
    </row>
    <row r="52971" spans="8:8">
      <c r="H52971" t="str">
        <f t="shared" si="535"/>
        <v/>
      </c>
    </row>
    <row r="52972" spans="8:8">
      <c r="H52972" t="str">
        <f t="shared" si="535"/>
        <v/>
      </c>
    </row>
    <row r="52973" spans="8:8">
      <c r="H52973" t="str">
        <f t="shared" si="535"/>
        <v/>
      </c>
    </row>
    <row r="52974" spans="8:8">
      <c r="H52974" t="str">
        <f t="shared" si="535"/>
        <v/>
      </c>
    </row>
    <row r="52975" spans="8:8">
      <c r="H52975" t="str">
        <f t="shared" si="535"/>
        <v/>
      </c>
    </row>
    <row r="52976" spans="8:8">
      <c r="H52976" t="str">
        <f t="shared" si="535"/>
        <v/>
      </c>
    </row>
    <row r="52977" spans="8:8">
      <c r="H52977" t="str">
        <f t="shared" si="535"/>
        <v/>
      </c>
    </row>
    <row r="52978" spans="8:8">
      <c r="H52978" t="str">
        <f t="shared" si="535"/>
        <v/>
      </c>
    </row>
    <row r="52979" spans="8:8">
      <c r="H52979" t="str">
        <f t="shared" si="535"/>
        <v/>
      </c>
    </row>
    <row r="52980" spans="8:8">
      <c r="H52980" t="str">
        <f t="shared" si="535"/>
        <v/>
      </c>
    </row>
    <row r="52981" spans="8:8">
      <c r="H52981" t="str">
        <f t="shared" si="535"/>
        <v/>
      </c>
    </row>
    <row r="52982" spans="8:8">
      <c r="H52982" t="str">
        <f t="shared" si="535"/>
        <v/>
      </c>
    </row>
    <row r="52983" spans="8:8">
      <c r="H52983" t="str">
        <f t="shared" si="535"/>
        <v/>
      </c>
    </row>
    <row r="52984" spans="8:8">
      <c r="H52984" t="str">
        <f t="shared" si="535"/>
        <v/>
      </c>
    </row>
    <row r="52985" spans="8:8">
      <c r="H52985" t="str">
        <f t="shared" si="535"/>
        <v/>
      </c>
    </row>
    <row r="52986" spans="8:8">
      <c r="H52986" t="str">
        <f t="shared" si="535"/>
        <v/>
      </c>
    </row>
    <row r="52987" spans="8:8">
      <c r="H52987" t="str">
        <f t="shared" si="535"/>
        <v/>
      </c>
    </row>
    <row r="52988" spans="8:8">
      <c r="H52988" t="str">
        <f t="shared" si="535"/>
        <v/>
      </c>
    </row>
    <row r="52989" spans="8:8">
      <c r="H52989" t="str">
        <f t="shared" si="535"/>
        <v/>
      </c>
    </row>
    <row r="52990" spans="8:8">
      <c r="H52990" t="str">
        <f t="shared" si="535"/>
        <v/>
      </c>
    </row>
    <row r="52991" spans="8:8">
      <c r="H52991" t="str">
        <f t="shared" si="535"/>
        <v/>
      </c>
    </row>
    <row r="52992" spans="8:8">
      <c r="H52992" t="str">
        <f t="shared" si="535"/>
        <v/>
      </c>
    </row>
    <row r="52993" spans="8:8">
      <c r="H52993" t="str">
        <f t="shared" si="535"/>
        <v/>
      </c>
    </row>
    <row r="52994" spans="8:8">
      <c r="H52994" t="str">
        <f t="shared" si="535"/>
        <v/>
      </c>
    </row>
    <row r="52995" spans="8:8">
      <c r="H52995" t="str">
        <f t="shared" si="535"/>
        <v/>
      </c>
    </row>
    <row r="52996" spans="8:8">
      <c r="H52996" t="str">
        <f t="shared" si="535"/>
        <v/>
      </c>
    </row>
    <row r="52997" spans="8:8">
      <c r="H52997" t="str">
        <f t="shared" si="535"/>
        <v/>
      </c>
    </row>
    <row r="52998" spans="8:8">
      <c r="H52998" t="str">
        <f t="shared" si="535"/>
        <v/>
      </c>
    </row>
    <row r="52999" spans="8:8">
      <c r="H52999" t="str">
        <f t="shared" si="535"/>
        <v/>
      </c>
    </row>
    <row r="53000" spans="8:8">
      <c r="H53000" t="str">
        <f t="shared" si="535"/>
        <v/>
      </c>
    </row>
    <row r="53001" spans="8:8">
      <c r="H53001" t="str">
        <f t="shared" si="535"/>
        <v/>
      </c>
    </row>
    <row r="53002" spans="8:8">
      <c r="H53002" t="str">
        <f t="shared" si="535"/>
        <v/>
      </c>
    </row>
    <row r="53003" spans="8:8">
      <c r="H53003" t="str">
        <f t="shared" si="535"/>
        <v/>
      </c>
    </row>
    <row r="53004" spans="8:8">
      <c r="H53004" t="str">
        <f t="shared" si="535"/>
        <v/>
      </c>
    </row>
    <row r="53005" spans="8:8">
      <c r="H53005" t="str">
        <f t="shared" si="535"/>
        <v/>
      </c>
    </row>
    <row r="53006" spans="8:8">
      <c r="H53006" t="str">
        <f t="shared" si="535"/>
        <v/>
      </c>
    </row>
    <row r="53007" spans="8:8">
      <c r="H53007" t="str">
        <f t="shared" si="535"/>
        <v/>
      </c>
    </row>
    <row r="53008" spans="8:8">
      <c r="H53008" t="str">
        <f t="shared" si="535"/>
        <v/>
      </c>
    </row>
    <row r="53009" spans="8:8">
      <c r="H53009" t="str">
        <f t="shared" si="535"/>
        <v/>
      </c>
    </row>
    <row r="53010" spans="8:8">
      <c r="H53010" t="str">
        <f t="shared" si="535"/>
        <v/>
      </c>
    </row>
    <row r="53011" spans="8:8">
      <c r="H53011" t="str">
        <f t="shared" si="535"/>
        <v/>
      </c>
    </row>
    <row r="53012" spans="8:8">
      <c r="H53012" t="str">
        <f t="shared" si="535"/>
        <v/>
      </c>
    </row>
    <row r="53013" spans="8:8">
      <c r="H53013" t="str">
        <f t="shared" si="535"/>
        <v/>
      </c>
    </row>
    <row r="53014" spans="8:8">
      <c r="H53014" t="str">
        <f t="shared" si="535"/>
        <v/>
      </c>
    </row>
    <row r="53015" spans="8:8">
      <c r="H53015" t="str">
        <f t="shared" si="535"/>
        <v/>
      </c>
    </row>
    <row r="53016" spans="8:8">
      <c r="H53016" t="str">
        <f t="shared" si="535"/>
        <v/>
      </c>
    </row>
    <row r="53017" spans="8:8">
      <c r="H53017" t="str">
        <f t="shared" si="535"/>
        <v/>
      </c>
    </row>
    <row r="53018" spans="8:8">
      <c r="H53018" t="str">
        <f t="shared" si="535"/>
        <v/>
      </c>
    </row>
    <row r="53019" spans="8:8">
      <c r="H53019" t="str">
        <f t="shared" si="535"/>
        <v/>
      </c>
    </row>
    <row r="53020" spans="8:8">
      <c r="H53020" t="str">
        <f t="shared" si="535"/>
        <v/>
      </c>
    </row>
    <row r="53021" spans="8:8">
      <c r="H53021" t="str">
        <f t="shared" si="535"/>
        <v/>
      </c>
    </row>
    <row r="53022" spans="8:8">
      <c r="H53022" t="str">
        <f t="shared" si="535"/>
        <v/>
      </c>
    </row>
    <row r="53023" spans="8:8">
      <c r="H53023" t="str">
        <f t="shared" si="535"/>
        <v/>
      </c>
    </row>
    <row r="53024" spans="8:8">
      <c r="H53024" t="str">
        <f t="shared" si="535"/>
        <v/>
      </c>
    </row>
    <row r="53025" spans="8:8">
      <c r="H53025" t="str">
        <f t="shared" si="535"/>
        <v/>
      </c>
    </row>
    <row r="53026" spans="8:8">
      <c r="H53026" t="str">
        <f t="shared" ref="H53026:H53089" si="536">_xlfn.TEXTJOIN(", ", TRUE, G53026:G53026)</f>
        <v/>
      </c>
    </row>
    <row r="53027" spans="8:8">
      <c r="H53027" t="str">
        <f t="shared" si="536"/>
        <v/>
      </c>
    </row>
    <row r="53028" spans="8:8">
      <c r="H53028" t="str">
        <f t="shared" si="536"/>
        <v/>
      </c>
    </row>
    <row r="53029" spans="8:8">
      <c r="H53029" t="str">
        <f t="shared" si="536"/>
        <v/>
      </c>
    </row>
    <row r="53030" spans="8:8">
      <c r="H53030" t="str">
        <f t="shared" si="536"/>
        <v/>
      </c>
    </row>
    <row r="53031" spans="8:8">
      <c r="H53031" t="str">
        <f t="shared" si="536"/>
        <v/>
      </c>
    </row>
    <row r="53032" spans="8:8">
      <c r="H53032" t="str">
        <f t="shared" si="536"/>
        <v/>
      </c>
    </row>
    <row r="53033" spans="8:8">
      <c r="H53033" t="str">
        <f t="shared" si="536"/>
        <v/>
      </c>
    </row>
    <row r="53034" spans="8:8">
      <c r="H53034" t="str">
        <f t="shared" si="536"/>
        <v/>
      </c>
    </row>
    <row r="53035" spans="8:8">
      <c r="H53035" t="str">
        <f t="shared" si="536"/>
        <v/>
      </c>
    </row>
    <row r="53036" spans="8:8">
      <c r="H53036" t="str">
        <f t="shared" si="536"/>
        <v/>
      </c>
    </row>
    <row r="53037" spans="8:8">
      <c r="H53037" t="str">
        <f t="shared" si="536"/>
        <v/>
      </c>
    </row>
    <row r="53038" spans="8:8">
      <c r="H53038" t="str">
        <f t="shared" si="536"/>
        <v/>
      </c>
    </row>
    <row r="53039" spans="8:8">
      <c r="H53039" t="str">
        <f t="shared" si="536"/>
        <v/>
      </c>
    </row>
    <row r="53040" spans="8:8">
      <c r="H53040" t="str">
        <f t="shared" si="536"/>
        <v/>
      </c>
    </row>
    <row r="53041" spans="8:8">
      <c r="H53041" t="str">
        <f t="shared" si="536"/>
        <v/>
      </c>
    </row>
    <row r="53042" spans="8:8">
      <c r="H53042" t="str">
        <f t="shared" si="536"/>
        <v/>
      </c>
    </row>
    <row r="53043" spans="8:8">
      <c r="H53043" t="str">
        <f t="shared" si="536"/>
        <v/>
      </c>
    </row>
    <row r="53044" spans="8:8">
      <c r="H53044" t="str">
        <f t="shared" si="536"/>
        <v/>
      </c>
    </row>
    <row r="53045" spans="8:8">
      <c r="H53045" t="str">
        <f t="shared" si="536"/>
        <v/>
      </c>
    </row>
    <row r="53046" spans="8:8">
      <c r="H53046" t="str">
        <f t="shared" si="536"/>
        <v/>
      </c>
    </row>
    <row r="53047" spans="8:8">
      <c r="H53047" t="str">
        <f t="shared" si="536"/>
        <v/>
      </c>
    </row>
    <row r="53048" spans="8:8">
      <c r="H53048" t="str">
        <f t="shared" si="536"/>
        <v/>
      </c>
    </row>
    <row r="53049" spans="8:8">
      <c r="H53049" t="str">
        <f t="shared" si="536"/>
        <v/>
      </c>
    </row>
    <row r="53050" spans="8:8">
      <c r="H53050" t="str">
        <f t="shared" si="536"/>
        <v/>
      </c>
    </row>
    <row r="53051" spans="8:8">
      <c r="H53051" t="str">
        <f t="shared" si="536"/>
        <v/>
      </c>
    </row>
    <row r="53052" spans="8:8">
      <c r="H53052" t="str">
        <f t="shared" si="536"/>
        <v/>
      </c>
    </row>
    <row r="53053" spans="8:8">
      <c r="H53053" t="str">
        <f t="shared" si="536"/>
        <v/>
      </c>
    </row>
    <row r="53054" spans="8:8">
      <c r="H53054" t="str">
        <f t="shared" si="536"/>
        <v/>
      </c>
    </row>
    <row r="53055" spans="8:8">
      <c r="H53055" t="str">
        <f t="shared" si="536"/>
        <v/>
      </c>
    </row>
    <row r="53056" spans="8:8">
      <c r="H53056" t="str">
        <f t="shared" si="536"/>
        <v/>
      </c>
    </row>
    <row r="53057" spans="8:8">
      <c r="H53057" t="str">
        <f t="shared" si="536"/>
        <v/>
      </c>
    </row>
    <row r="53058" spans="8:8">
      <c r="H53058" t="str">
        <f t="shared" si="536"/>
        <v/>
      </c>
    </row>
    <row r="53059" spans="8:8">
      <c r="H53059" t="str">
        <f t="shared" si="536"/>
        <v/>
      </c>
    </row>
    <row r="53060" spans="8:8">
      <c r="H53060" t="str">
        <f t="shared" si="536"/>
        <v/>
      </c>
    </row>
    <row r="53061" spans="8:8">
      <c r="H53061" t="str">
        <f t="shared" si="536"/>
        <v/>
      </c>
    </row>
    <row r="53062" spans="8:8">
      <c r="H53062" t="str">
        <f t="shared" si="536"/>
        <v/>
      </c>
    </row>
    <row r="53063" spans="8:8">
      <c r="H53063" t="str">
        <f t="shared" si="536"/>
        <v/>
      </c>
    </row>
    <row r="53064" spans="8:8">
      <c r="H53064" t="str">
        <f t="shared" si="536"/>
        <v/>
      </c>
    </row>
    <row r="53065" spans="8:8">
      <c r="H53065" t="str">
        <f t="shared" si="536"/>
        <v/>
      </c>
    </row>
    <row r="53066" spans="8:8">
      <c r="H53066" t="str">
        <f t="shared" si="536"/>
        <v/>
      </c>
    </row>
    <row r="53067" spans="8:8">
      <c r="H53067" t="str">
        <f t="shared" si="536"/>
        <v/>
      </c>
    </row>
    <row r="53068" spans="8:8">
      <c r="H53068" t="str">
        <f t="shared" si="536"/>
        <v/>
      </c>
    </row>
    <row r="53069" spans="8:8">
      <c r="H53069" t="str">
        <f t="shared" si="536"/>
        <v/>
      </c>
    </row>
    <row r="53070" spans="8:8">
      <c r="H53070" t="str">
        <f t="shared" si="536"/>
        <v/>
      </c>
    </row>
    <row r="53071" spans="8:8">
      <c r="H53071" t="str">
        <f t="shared" si="536"/>
        <v/>
      </c>
    </row>
    <row r="53072" spans="8:8">
      <c r="H53072" t="str">
        <f t="shared" si="536"/>
        <v/>
      </c>
    </row>
    <row r="53073" spans="8:8">
      <c r="H53073" t="str">
        <f t="shared" si="536"/>
        <v/>
      </c>
    </row>
    <row r="53074" spans="8:8">
      <c r="H53074" t="str">
        <f t="shared" si="536"/>
        <v/>
      </c>
    </row>
    <row r="53075" spans="8:8">
      <c r="H53075" t="str">
        <f t="shared" si="536"/>
        <v/>
      </c>
    </row>
    <row r="53076" spans="8:8">
      <c r="H53076" t="str">
        <f t="shared" si="536"/>
        <v/>
      </c>
    </row>
    <row r="53077" spans="8:8">
      <c r="H53077" t="str">
        <f t="shared" si="536"/>
        <v/>
      </c>
    </row>
    <row r="53078" spans="8:8">
      <c r="H53078" t="str">
        <f t="shared" si="536"/>
        <v/>
      </c>
    </row>
    <row r="53079" spans="8:8">
      <c r="H53079" t="str">
        <f t="shared" si="536"/>
        <v/>
      </c>
    </row>
    <row r="53080" spans="8:8">
      <c r="H53080" t="str">
        <f t="shared" si="536"/>
        <v/>
      </c>
    </row>
    <row r="53081" spans="8:8">
      <c r="H53081" t="str">
        <f t="shared" si="536"/>
        <v/>
      </c>
    </row>
    <row r="53082" spans="8:8">
      <c r="H53082" t="str">
        <f t="shared" si="536"/>
        <v/>
      </c>
    </row>
    <row r="53083" spans="8:8">
      <c r="H53083" t="str">
        <f t="shared" si="536"/>
        <v/>
      </c>
    </row>
    <row r="53084" spans="8:8">
      <c r="H53084" t="str">
        <f t="shared" si="536"/>
        <v/>
      </c>
    </row>
    <row r="53085" spans="8:8">
      <c r="H53085" t="str">
        <f t="shared" si="536"/>
        <v/>
      </c>
    </row>
    <row r="53086" spans="8:8">
      <c r="H53086" t="str">
        <f t="shared" si="536"/>
        <v/>
      </c>
    </row>
    <row r="53087" spans="8:8">
      <c r="H53087" t="str">
        <f t="shared" si="536"/>
        <v/>
      </c>
    </row>
    <row r="53088" spans="8:8">
      <c r="H53088" t="str">
        <f t="shared" si="536"/>
        <v/>
      </c>
    </row>
    <row r="53089" spans="8:8">
      <c r="H53089" t="str">
        <f t="shared" si="536"/>
        <v/>
      </c>
    </row>
    <row r="53090" spans="8:8">
      <c r="H53090" t="str">
        <f t="shared" ref="H53090:H53153" si="537">_xlfn.TEXTJOIN(", ", TRUE, G53090:G53090)</f>
        <v/>
      </c>
    </row>
    <row r="53091" spans="8:8">
      <c r="H53091" t="str">
        <f t="shared" si="537"/>
        <v/>
      </c>
    </row>
    <row r="53092" spans="8:8">
      <c r="H53092" t="str">
        <f t="shared" si="537"/>
        <v/>
      </c>
    </row>
    <row r="53093" spans="8:8">
      <c r="H53093" t="str">
        <f t="shared" si="537"/>
        <v/>
      </c>
    </row>
    <row r="53094" spans="8:8">
      <c r="H53094" t="str">
        <f t="shared" si="537"/>
        <v/>
      </c>
    </row>
    <row r="53095" spans="8:8">
      <c r="H53095" t="str">
        <f t="shared" si="537"/>
        <v/>
      </c>
    </row>
    <row r="53096" spans="8:8">
      <c r="H53096" t="str">
        <f t="shared" si="537"/>
        <v/>
      </c>
    </row>
    <row r="53097" spans="8:8">
      <c r="H53097" t="str">
        <f t="shared" si="537"/>
        <v/>
      </c>
    </row>
    <row r="53098" spans="8:8">
      <c r="H53098" t="str">
        <f t="shared" si="537"/>
        <v/>
      </c>
    </row>
    <row r="53099" spans="8:8">
      <c r="H53099" t="str">
        <f t="shared" si="537"/>
        <v/>
      </c>
    </row>
    <row r="53100" spans="8:8">
      <c r="H53100" t="str">
        <f t="shared" si="537"/>
        <v/>
      </c>
    </row>
    <row r="53101" spans="8:8">
      <c r="H53101" t="str">
        <f t="shared" si="537"/>
        <v/>
      </c>
    </row>
    <row r="53102" spans="8:8">
      <c r="H53102" t="str">
        <f t="shared" si="537"/>
        <v/>
      </c>
    </row>
    <row r="53103" spans="8:8">
      <c r="H53103" t="str">
        <f t="shared" si="537"/>
        <v/>
      </c>
    </row>
    <row r="53104" spans="8:8">
      <c r="H53104" t="str">
        <f t="shared" si="537"/>
        <v/>
      </c>
    </row>
    <row r="53105" spans="8:8">
      <c r="H53105" t="str">
        <f t="shared" si="537"/>
        <v/>
      </c>
    </row>
    <row r="53106" spans="8:8">
      <c r="H53106" t="str">
        <f t="shared" si="537"/>
        <v/>
      </c>
    </row>
    <row r="53107" spans="8:8">
      <c r="H53107" t="str">
        <f t="shared" si="537"/>
        <v/>
      </c>
    </row>
    <row r="53108" spans="8:8">
      <c r="H53108" t="str">
        <f t="shared" si="537"/>
        <v/>
      </c>
    </row>
    <row r="53109" spans="8:8">
      <c r="H53109" t="str">
        <f t="shared" si="537"/>
        <v/>
      </c>
    </row>
    <row r="53110" spans="8:8">
      <c r="H53110" t="str">
        <f t="shared" si="537"/>
        <v/>
      </c>
    </row>
    <row r="53111" spans="8:8">
      <c r="H53111" t="str">
        <f t="shared" si="537"/>
        <v/>
      </c>
    </row>
    <row r="53112" spans="8:8">
      <c r="H53112" t="str">
        <f t="shared" si="537"/>
        <v/>
      </c>
    </row>
    <row r="53113" spans="8:8">
      <c r="H53113" t="str">
        <f t="shared" si="537"/>
        <v/>
      </c>
    </row>
    <row r="53114" spans="8:8">
      <c r="H53114" t="str">
        <f t="shared" si="537"/>
        <v/>
      </c>
    </row>
    <row r="53115" spans="8:8">
      <c r="H53115" t="str">
        <f t="shared" si="537"/>
        <v/>
      </c>
    </row>
    <row r="53116" spans="8:8">
      <c r="H53116" t="str">
        <f t="shared" si="537"/>
        <v/>
      </c>
    </row>
    <row r="53117" spans="8:8">
      <c r="H53117" t="str">
        <f t="shared" si="537"/>
        <v/>
      </c>
    </row>
    <row r="53118" spans="8:8">
      <c r="H53118" t="str">
        <f t="shared" si="537"/>
        <v/>
      </c>
    </row>
    <row r="53119" spans="8:8">
      <c r="H53119" t="str">
        <f t="shared" si="537"/>
        <v/>
      </c>
    </row>
    <row r="53120" spans="8:8">
      <c r="H53120" t="str">
        <f t="shared" si="537"/>
        <v/>
      </c>
    </row>
    <row r="53121" spans="8:8">
      <c r="H53121" t="str">
        <f t="shared" si="537"/>
        <v/>
      </c>
    </row>
    <row r="53122" spans="8:8">
      <c r="H53122" t="str">
        <f t="shared" si="537"/>
        <v/>
      </c>
    </row>
    <row r="53123" spans="8:8">
      <c r="H53123" t="str">
        <f t="shared" si="537"/>
        <v/>
      </c>
    </row>
    <row r="53124" spans="8:8">
      <c r="H53124" t="str">
        <f t="shared" si="537"/>
        <v/>
      </c>
    </row>
    <row r="53125" spans="8:8">
      <c r="H53125" t="str">
        <f t="shared" si="537"/>
        <v/>
      </c>
    </row>
    <row r="53126" spans="8:8">
      <c r="H53126" t="str">
        <f t="shared" si="537"/>
        <v/>
      </c>
    </row>
    <row r="53127" spans="8:8">
      <c r="H53127" t="str">
        <f t="shared" si="537"/>
        <v/>
      </c>
    </row>
    <row r="53128" spans="8:8">
      <c r="H53128" t="str">
        <f t="shared" si="537"/>
        <v/>
      </c>
    </row>
    <row r="53129" spans="8:8">
      <c r="H53129" t="str">
        <f t="shared" si="537"/>
        <v/>
      </c>
    </row>
    <row r="53130" spans="8:8">
      <c r="H53130" t="str">
        <f t="shared" si="537"/>
        <v/>
      </c>
    </row>
    <row r="53131" spans="8:8">
      <c r="H53131" t="str">
        <f t="shared" si="537"/>
        <v/>
      </c>
    </row>
    <row r="53132" spans="8:8">
      <c r="H53132" t="str">
        <f t="shared" si="537"/>
        <v/>
      </c>
    </row>
    <row r="53133" spans="8:8">
      <c r="H53133" t="str">
        <f t="shared" si="537"/>
        <v/>
      </c>
    </row>
    <row r="53134" spans="8:8">
      <c r="H53134" t="str">
        <f t="shared" si="537"/>
        <v/>
      </c>
    </row>
    <row r="53135" spans="8:8">
      <c r="H53135" t="str">
        <f t="shared" si="537"/>
        <v/>
      </c>
    </row>
    <row r="53136" spans="8:8">
      <c r="H53136" t="str">
        <f t="shared" si="537"/>
        <v/>
      </c>
    </row>
    <row r="53137" spans="8:8">
      <c r="H53137" t="str">
        <f t="shared" si="537"/>
        <v/>
      </c>
    </row>
    <row r="53138" spans="8:8">
      <c r="H53138" t="str">
        <f t="shared" si="537"/>
        <v/>
      </c>
    </row>
    <row r="53139" spans="8:8">
      <c r="H53139" t="str">
        <f t="shared" si="537"/>
        <v/>
      </c>
    </row>
    <row r="53140" spans="8:8">
      <c r="H53140" t="str">
        <f t="shared" si="537"/>
        <v/>
      </c>
    </row>
    <row r="53141" spans="8:8">
      <c r="H53141" t="str">
        <f t="shared" si="537"/>
        <v/>
      </c>
    </row>
    <row r="53142" spans="8:8">
      <c r="H53142" t="str">
        <f t="shared" si="537"/>
        <v/>
      </c>
    </row>
    <row r="53143" spans="8:8">
      <c r="H53143" t="str">
        <f t="shared" si="537"/>
        <v/>
      </c>
    </row>
    <row r="53144" spans="8:8">
      <c r="H53144" t="str">
        <f t="shared" si="537"/>
        <v/>
      </c>
    </row>
    <row r="53145" spans="8:8">
      <c r="H53145" t="str">
        <f t="shared" si="537"/>
        <v/>
      </c>
    </row>
    <row r="53146" spans="8:8">
      <c r="H53146" t="str">
        <f t="shared" si="537"/>
        <v/>
      </c>
    </row>
    <row r="53147" spans="8:8">
      <c r="H53147" t="str">
        <f t="shared" si="537"/>
        <v/>
      </c>
    </row>
    <row r="53148" spans="8:8">
      <c r="H53148" t="str">
        <f t="shared" si="537"/>
        <v/>
      </c>
    </row>
    <row r="53149" spans="8:8">
      <c r="H53149" t="str">
        <f t="shared" si="537"/>
        <v/>
      </c>
    </row>
    <row r="53150" spans="8:8">
      <c r="H53150" t="str">
        <f t="shared" si="537"/>
        <v/>
      </c>
    </row>
    <row r="53151" spans="8:8">
      <c r="H53151" t="str">
        <f t="shared" si="537"/>
        <v/>
      </c>
    </row>
    <row r="53152" spans="8:8">
      <c r="H53152" t="str">
        <f t="shared" si="537"/>
        <v/>
      </c>
    </row>
    <row r="53153" spans="8:8">
      <c r="H53153" t="str">
        <f t="shared" si="537"/>
        <v/>
      </c>
    </row>
    <row r="53154" spans="8:8">
      <c r="H53154" t="str">
        <f t="shared" ref="H53154:H53217" si="538">_xlfn.TEXTJOIN(", ", TRUE, G53154:G53154)</f>
        <v/>
      </c>
    </row>
    <row r="53155" spans="8:8">
      <c r="H53155" t="str">
        <f t="shared" si="538"/>
        <v/>
      </c>
    </row>
    <row r="53156" spans="8:8">
      <c r="H53156" t="str">
        <f t="shared" si="538"/>
        <v/>
      </c>
    </row>
    <row r="53157" spans="8:8">
      <c r="H53157" t="str">
        <f t="shared" si="538"/>
        <v/>
      </c>
    </row>
    <row r="53158" spans="8:8">
      <c r="H53158" t="str">
        <f t="shared" si="538"/>
        <v/>
      </c>
    </row>
    <row r="53159" spans="8:8">
      <c r="H53159" t="str">
        <f t="shared" si="538"/>
        <v/>
      </c>
    </row>
    <row r="53160" spans="8:8">
      <c r="H53160" t="str">
        <f t="shared" si="538"/>
        <v/>
      </c>
    </row>
    <row r="53161" spans="8:8">
      <c r="H53161" t="str">
        <f t="shared" si="538"/>
        <v/>
      </c>
    </row>
    <row r="53162" spans="8:8">
      <c r="H53162" t="str">
        <f t="shared" si="538"/>
        <v/>
      </c>
    </row>
    <row r="53163" spans="8:8">
      <c r="H53163" t="str">
        <f t="shared" si="538"/>
        <v/>
      </c>
    </row>
    <row r="53164" spans="8:8">
      <c r="H53164" t="str">
        <f t="shared" si="538"/>
        <v/>
      </c>
    </row>
    <row r="53165" spans="8:8">
      <c r="H53165" t="str">
        <f t="shared" si="538"/>
        <v/>
      </c>
    </row>
    <row r="53166" spans="8:8">
      <c r="H53166" t="str">
        <f t="shared" si="538"/>
        <v/>
      </c>
    </row>
    <row r="53167" spans="8:8">
      <c r="H53167" t="str">
        <f t="shared" si="538"/>
        <v/>
      </c>
    </row>
    <row r="53168" spans="8:8">
      <c r="H53168" t="str">
        <f t="shared" si="538"/>
        <v/>
      </c>
    </row>
    <row r="53169" spans="8:8">
      <c r="H53169" t="str">
        <f t="shared" si="538"/>
        <v/>
      </c>
    </row>
    <row r="53170" spans="8:8">
      <c r="H53170" t="str">
        <f t="shared" si="538"/>
        <v/>
      </c>
    </row>
    <row r="53171" spans="8:8">
      <c r="H53171" t="str">
        <f t="shared" si="538"/>
        <v/>
      </c>
    </row>
    <row r="53172" spans="8:8">
      <c r="H53172" t="str">
        <f t="shared" si="538"/>
        <v/>
      </c>
    </row>
    <row r="53173" spans="8:8">
      <c r="H53173" t="str">
        <f t="shared" si="538"/>
        <v/>
      </c>
    </row>
    <row r="53174" spans="8:8">
      <c r="H53174" t="str">
        <f t="shared" si="538"/>
        <v/>
      </c>
    </row>
    <row r="53175" spans="8:8">
      <c r="H53175" t="str">
        <f t="shared" si="538"/>
        <v/>
      </c>
    </row>
    <row r="53176" spans="8:8">
      <c r="H53176" t="str">
        <f t="shared" si="538"/>
        <v/>
      </c>
    </row>
    <row r="53177" spans="8:8">
      <c r="H53177" t="str">
        <f t="shared" si="538"/>
        <v/>
      </c>
    </row>
    <row r="53178" spans="8:8">
      <c r="H53178" t="str">
        <f t="shared" si="538"/>
        <v/>
      </c>
    </row>
    <row r="53179" spans="8:8">
      <c r="H53179" t="str">
        <f t="shared" si="538"/>
        <v/>
      </c>
    </row>
    <row r="53180" spans="8:8">
      <c r="H53180" t="str">
        <f t="shared" si="538"/>
        <v/>
      </c>
    </row>
    <row r="53181" spans="8:8">
      <c r="H53181" t="str">
        <f t="shared" si="538"/>
        <v/>
      </c>
    </row>
    <row r="53182" spans="8:8">
      <c r="H53182" t="str">
        <f t="shared" si="538"/>
        <v/>
      </c>
    </row>
    <row r="53183" spans="8:8">
      <c r="H53183" t="str">
        <f t="shared" si="538"/>
        <v/>
      </c>
    </row>
    <row r="53184" spans="8:8">
      <c r="H53184" t="str">
        <f t="shared" si="538"/>
        <v/>
      </c>
    </row>
    <row r="53185" spans="8:8">
      <c r="H53185" t="str">
        <f t="shared" si="538"/>
        <v/>
      </c>
    </row>
    <row r="53186" spans="8:8">
      <c r="H53186" t="str">
        <f t="shared" si="538"/>
        <v/>
      </c>
    </row>
    <row r="53187" spans="8:8">
      <c r="H53187" t="str">
        <f t="shared" si="538"/>
        <v/>
      </c>
    </row>
    <row r="53188" spans="8:8">
      <c r="H53188" t="str">
        <f t="shared" si="538"/>
        <v/>
      </c>
    </row>
    <row r="53189" spans="8:8">
      <c r="H53189" t="str">
        <f t="shared" si="538"/>
        <v/>
      </c>
    </row>
    <row r="53190" spans="8:8">
      <c r="H53190" t="str">
        <f t="shared" si="538"/>
        <v/>
      </c>
    </row>
    <row r="53191" spans="8:8">
      <c r="H53191" t="str">
        <f t="shared" si="538"/>
        <v/>
      </c>
    </row>
    <row r="53192" spans="8:8">
      <c r="H53192" t="str">
        <f t="shared" si="538"/>
        <v/>
      </c>
    </row>
    <row r="53193" spans="8:8">
      <c r="H53193" t="str">
        <f t="shared" si="538"/>
        <v/>
      </c>
    </row>
    <row r="53194" spans="8:8">
      <c r="H53194" t="str">
        <f t="shared" si="538"/>
        <v/>
      </c>
    </row>
    <row r="53195" spans="8:8">
      <c r="H53195" t="str">
        <f t="shared" si="538"/>
        <v/>
      </c>
    </row>
    <row r="53196" spans="8:8">
      <c r="H53196" t="str">
        <f t="shared" si="538"/>
        <v/>
      </c>
    </row>
    <row r="53197" spans="8:8">
      <c r="H53197" t="str">
        <f t="shared" si="538"/>
        <v/>
      </c>
    </row>
    <row r="53198" spans="8:8">
      <c r="H53198" t="str">
        <f t="shared" si="538"/>
        <v/>
      </c>
    </row>
    <row r="53199" spans="8:8">
      <c r="H53199" t="str">
        <f t="shared" si="538"/>
        <v/>
      </c>
    </row>
    <row r="53200" spans="8:8">
      <c r="H53200" t="str">
        <f t="shared" si="538"/>
        <v/>
      </c>
    </row>
    <row r="53201" spans="8:8">
      <c r="H53201" t="str">
        <f t="shared" si="538"/>
        <v/>
      </c>
    </row>
    <row r="53202" spans="8:8">
      <c r="H53202" t="str">
        <f t="shared" si="538"/>
        <v/>
      </c>
    </row>
    <row r="53203" spans="8:8">
      <c r="H53203" t="str">
        <f t="shared" si="538"/>
        <v/>
      </c>
    </row>
    <row r="53204" spans="8:8">
      <c r="H53204" t="str">
        <f t="shared" si="538"/>
        <v/>
      </c>
    </row>
    <row r="53205" spans="8:8">
      <c r="H53205" t="str">
        <f t="shared" si="538"/>
        <v/>
      </c>
    </row>
    <row r="53206" spans="8:8">
      <c r="H53206" t="str">
        <f t="shared" si="538"/>
        <v/>
      </c>
    </row>
    <row r="53207" spans="8:8">
      <c r="H53207" t="str">
        <f t="shared" si="538"/>
        <v/>
      </c>
    </row>
    <row r="53208" spans="8:8">
      <c r="H53208" t="str">
        <f t="shared" si="538"/>
        <v/>
      </c>
    </row>
    <row r="53209" spans="8:8">
      <c r="H53209" t="str">
        <f t="shared" si="538"/>
        <v/>
      </c>
    </row>
    <row r="53210" spans="8:8">
      <c r="H53210" t="str">
        <f t="shared" si="538"/>
        <v/>
      </c>
    </row>
    <row r="53211" spans="8:8">
      <c r="H53211" t="str">
        <f t="shared" si="538"/>
        <v/>
      </c>
    </row>
    <row r="53212" spans="8:8">
      <c r="H53212" t="str">
        <f t="shared" si="538"/>
        <v/>
      </c>
    </row>
    <row r="53213" spans="8:8">
      <c r="H53213" t="str">
        <f t="shared" si="538"/>
        <v/>
      </c>
    </row>
    <row r="53214" spans="8:8">
      <c r="H53214" t="str">
        <f t="shared" si="538"/>
        <v/>
      </c>
    </row>
    <row r="53215" spans="8:8">
      <c r="H53215" t="str">
        <f t="shared" si="538"/>
        <v/>
      </c>
    </row>
    <row r="53216" spans="8:8">
      <c r="H53216" t="str">
        <f t="shared" si="538"/>
        <v/>
      </c>
    </row>
    <row r="53217" spans="8:8">
      <c r="H53217" t="str">
        <f t="shared" si="538"/>
        <v/>
      </c>
    </row>
    <row r="53218" spans="8:8">
      <c r="H53218" t="str">
        <f t="shared" ref="H53218:H53281" si="539">_xlfn.TEXTJOIN(", ", TRUE, G53218:G53218)</f>
        <v/>
      </c>
    </row>
    <row r="53219" spans="8:8">
      <c r="H53219" t="str">
        <f t="shared" si="539"/>
        <v/>
      </c>
    </row>
    <row r="53220" spans="8:8">
      <c r="H53220" t="str">
        <f t="shared" si="539"/>
        <v/>
      </c>
    </row>
    <row r="53221" spans="8:8">
      <c r="H53221" t="str">
        <f t="shared" si="539"/>
        <v/>
      </c>
    </row>
    <row r="53222" spans="8:8">
      <c r="H53222" t="str">
        <f t="shared" si="539"/>
        <v/>
      </c>
    </row>
    <row r="53223" spans="8:8">
      <c r="H53223" t="str">
        <f t="shared" si="539"/>
        <v/>
      </c>
    </row>
    <row r="53224" spans="8:8">
      <c r="H53224" t="str">
        <f t="shared" si="539"/>
        <v/>
      </c>
    </row>
    <row r="53225" spans="8:8">
      <c r="H53225" t="str">
        <f t="shared" si="539"/>
        <v/>
      </c>
    </row>
    <row r="53226" spans="8:8">
      <c r="H53226" t="str">
        <f t="shared" si="539"/>
        <v/>
      </c>
    </row>
    <row r="53227" spans="8:8">
      <c r="H53227" t="str">
        <f t="shared" si="539"/>
        <v/>
      </c>
    </row>
    <row r="53228" spans="8:8">
      <c r="H53228" t="str">
        <f t="shared" si="539"/>
        <v/>
      </c>
    </row>
    <row r="53229" spans="8:8">
      <c r="H53229" t="str">
        <f t="shared" si="539"/>
        <v/>
      </c>
    </row>
    <row r="53230" spans="8:8">
      <c r="H53230" t="str">
        <f t="shared" si="539"/>
        <v/>
      </c>
    </row>
    <row r="53231" spans="8:8">
      <c r="H53231" t="str">
        <f t="shared" si="539"/>
        <v/>
      </c>
    </row>
    <row r="53232" spans="8:8">
      <c r="H53232" t="str">
        <f t="shared" si="539"/>
        <v/>
      </c>
    </row>
    <row r="53233" spans="8:8">
      <c r="H53233" t="str">
        <f t="shared" si="539"/>
        <v/>
      </c>
    </row>
    <row r="53234" spans="8:8">
      <c r="H53234" t="str">
        <f t="shared" si="539"/>
        <v/>
      </c>
    </row>
    <row r="53235" spans="8:8">
      <c r="H53235" t="str">
        <f t="shared" si="539"/>
        <v/>
      </c>
    </row>
    <row r="53236" spans="8:8">
      <c r="H53236" t="str">
        <f t="shared" si="539"/>
        <v/>
      </c>
    </row>
    <row r="53237" spans="8:8">
      <c r="H53237" t="str">
        <f t="shared" si="539"/>
        <v/>
      </c>
    </row>
    <row r="53238" spans="8:8">
      <c r="H53238" t="str">
        <f t="shared" si="539"/>
        <v/>
      </c>
    </row>
    <row r="53239" spans="8:8">
      <c r="H53239" t="str">
        <f t="shared" si="539"/>
        <v/>
      </c>
    </row>
    <row r="53240" spans="8:8">
      <c r="H53240" t="str">
        <f t="shared" si="539"/>
        <v/>
      </c>
    </row>
    <row r="53241" spans="8:8">
      <c r="H53241" t="str">
        <f t="shared" si="539"/>
        <v/>
      </c>
    </row>
    <row r="53242" spans="8:8">
      <c r="H53242" t="str">
        <f t="shared" si="539"/>
        <v/>
      </c>
    </row>
    <row r="53243" spans="8:8">
      <c r="H53243" t="str">
        <f t="shared" si="539"/>
        <v/>
      </c>
    </row>
    <row r="53244" spans="8:8">
      <c r="H53244" t="str">
        <f t="shared" si="539"/>
        <v/>
      </c>
    </row>
    <row r="53245" spans="8:8">
      <c r="H53245" t="str">
        <f t="shared" si="539"/>
        <v/>
      </c>
    </row>
    <row r="53246" spans="8:8">
      <c r="H53246" t="str">
        <f t="shared" si="539"/>
        <v/>
      </c>
    </row>
    <row r="53247" spans="8:8">
      <c r="H53247" t="str">
        <f t="shared" si="539"/>
        <v/>
      </c>
    </row>
    <row r="53248" spans="8:8">
      <c r="H53248" t="str">
        <f t="shared" si="539"/>
        <v/>
      </c>
    </row>
    <row r="53249" spans="8:8">
      <c r="H53249" t="str">
        <f t="shared" si="539"/>
        <v/>
      </c>
    </row>
    <row r="53250" spans="8:8">
      <c r="H53250" t="str">
        <f t="shared" si="539"/>
        <v/>
      </c>
    </row>
    <row r="53251" spans="8:8">
      <c r="H53251" t="str">
        <f t="shared" si="539"/>
        <v/>
      </c>
    </row>
    <row r="53252" spans="8:8">
      <c r="H53252" t="str">
        <f t="shared" si="539"/>
        <v/>
      </c>
    </row>
    <row r="53253" spans="8:8">
      <c r="H53253" t="str">
        <f t="shared" si="539"/>
        <v/>
      </c>
    </row>
    <row r="53254" spans="8:8">
      <c r="H53254" t="str">
        <f t="shared" si="539"/>
        <v/>
      </c>
    </row>
    <row r="53255" spans="8:8">
      <c r="H53255" t="str">
        <f t="shared" si="539"/>
        <v/>
      </c>
    </row>
    <row r="53256" spans="8:8">
      <c r="H53256" t="str">
        <f t="shared" si="539"/>
        <v/>
      </c>
    </row>
    <row r="53257" spans="8:8">
      <c r="H53257" t="str">
        <f t="shared" si="539"/>
        <v/>
      </c>
    </row>
    <row r="53258" spans="8:8">
      <c r="H53258" t="str">
        <f t="shared" si="539"/>
        <v/>
      </c>
    </row>
    <row r="53259" spans="8:8">
      <c r="H53259" t="str">
        <f t="shared" si="539"/>
        <v/>
      </c>
    </row>
    <row r="53260" spans="8:8">
      <c r="H53260" t="str">
        <f t="shared" si="539"/>
        <v/>
      </c>
    </row>
    <row r="53261" spans="8:8">
      <c r="H53261" t="str">
        <f t="shared" si="539"/>
        <v/>
      </c>
    </row>
    <row r="53262" spans="8:8">
      <c r="H53262" t="str">
        <f t="shared" si="539"/>
        <v/>
      </c>
    </row>
    <row r="53263" spans="8:8">
      <c r="H53263" t="str">
        <f t="shared" si="539"/>
        <v/>
      </c>
    </row>
    <row r="53264" spans="8:8">
      <c r="H53264" t="str">
        <f t="shared" si="539"/>
        <v/>
      </c>
    </row>
    <row r="53265" spans="8:8">
      <c r="H53265" t="str">
        <f t="shared" si="539"/>
        <v/>
      </c>
    </row>
    <row r="53266" spans="8:8">
      <c r="H53266" t="str">
        <f t="shared" si="539"/>
        <v/>
      </c>
    </row>
    <row r="53267" spans="8:8">
      <c r="H53267" t="str">
        <f t="shared" si="539"/>
        <v/>
      </c>
    </row>
    <row r="53268" spans="8:8">
      <c r="H53268" t="str">
        <f t="shared" si="539"/>
        <v/>
      </c>
    </row>
    <row r="53269" spans="8:8">
      <c r="H53269" t="str">
        <f t="shared" si="539"/>
        <v/>
      </c>
    </row>
    <row r="53270" spans="8:8">
      <c r="H53270" t="str">
        <f t="shared" si="539"/>
        <v/>
      </c>
    </row>
    <row r="53271" spans="8:8">
      <c r="H53271" t="str">
        <f t="shared" si="539"/>
        <v/>
      </c>
    </row>
    <row r="53272" spans="8:8">
      <c r="H53272" t="str">
        <f t="shared" si="539"/>
        <v/>
      </c>
    </row>
    <row r="53273" spans="8:8">
      <c r="H53273" t="str">
        <f t="shared" si="539"/>
        <v/>
      </c>
    </row>
    <row r="53274" spans="8:8">
      <c r="H53274" t="str">
        <f t="shared" si="539"/>
        <v/>
      </c>
    </row>
    <row r="53275" spans="8:8">
      <c r="H53275" t="str">
        <f t="shared" si="539"/>
        <v/>
      </c>
    </row>
    <row r="53276" spans="8:8">
      <c r="H53276" t="str">
        <f t="shared" si="539"/>
        <v/>
      </c>
    </row>
    <row r="53277" spans="8:8">
      <c r="H53277" t="str">
        <f t="shared" si="539"/>
        <v/>
      </c>
    </row>
    <row r="53278" spans="8:8">
      <c r="H53278" t="str">
        <f t="shared" si="539"/>
        <v/>
      </c>
    </row>
    <row r="53279" spans="8:8">
      <c r="H53279" t="str">
        <f t="shared" si="539"/>
        <v/>
      </c>
    </row>
    <row r="53280" spans="8:8">
      <c r="H53280" t="str">
        <f t="shared" si="539"/>
        <v/>
      </c>
    </row>
    <row r="53281" spans="8:8">
      <c r="H53281" t="str">
        <f t="shared" si="539"/>
        <v/>
      </c>
    </row>
    <row r="53282" spans="8:8">
      <c r="H53282" t="str">
        <f t="shared" ref="H53282:H53345" si="540">_xlfn.TEXTJOIN(", ", TRUE, G53282:G53282)</f>
        <v/>
      </c>
    </row>
    <row r="53283" spans="8:8">
      <c r="H53283" t="str">
        <f t="shared" si="540"/>
        <v/>
      </c>
    </row>
    <row r="53284" spans="8:8">
      <c r="H53284" t="str">
        <f t="shared" si="540"/>
        <v/>
      </c>
    </row>
    <row r="53285" spans="8:8">
      <c r="H53285" t="str">
        <f t="shared" si="540"/>
        <v/>
      </c>
    </row>
    <row r="53286" spans="8:8">
      <c r="H53286" t="str">
        <f t="shared" si="540"/>
        <v/>
      </c>
    </row>
    <row r="53287" spans="8:8">
      <c r="H53287" t="str">
        <f t="shared" si="540"/>
        <v/>
      </c>
    </row>
    <row r="53288" spans="8:8">
      <c r="H53288" t="str">
        <f t="shared" si="540"/>
        <v/>
      </c>
    </row>
    <row r="53289" spans="8:8">
      <c r="H53289" t="str">
        <f t="shared" si="540"/>
        <v/>
      </c>
    </row>
    <row r="53290" spans="8:8">
      <c r="H53290" t="str">
        <f t="shared" si="540"/>
        <v/>
      </c>
    </row>
    <row r="53291" spans="8:8">
      <c r="H53291" t="str">
        <f t="shared" si="540"/>
        <v/>
      </c>
    </row>
    <row r="53292" spans="8:8">
      <c r="H53292" t="str">
        <f t="shared" si="540"/>
        <v/>
      </c>
    </row>
    <row r="53293" spans="8:8">
      <c r="H53293" t="str">
        <f t="shared" si="540"/>
        <v/>
      </c>
    </row>
    <row r="53294" spans="8:8">
      <c r="H53294" t="str">
        <f t="shared" si="540"/>
        <v/>
      </c>
    </row>
    <row r="53295" spans="8:8">
      <c r="H53295" t="str">
        <f t="shared" si="540"/>
        <v/>
      </c>
    </row>
    <row r="53296" spans="8:8">
      <c r="H53296" t="str">
        <f t="shared" si="540"/>
        <v/>
      </c>
    </row>
    <row r="53297" spans="8:8">
      <c r="H53297" t="str">
        <f t="shared" si="540"/>
        <v/>
      </c>
    </row>
    <row r="53298" spans="8:8">
      <c r="H53298" t="str">
        <f t="shared" si="540"/>
        <v/>
      </c>
    </row>
    <row r="53299" spans="8:8">
      <c r="H53299" t="str">
        <f t="shared" si="540"/>
        <v/>
      </c>
    </row>
    <row r="53300" spans="8:8">
      <c r="H53300" t="str">
        <f t="shared" si="540"/>
        <v/>
      </c>
    </row>
    <row r="53301" spans="8:8">
      <c r="H53301" t="str">
        <f t="shared" si="540"/>
        <v/>
      </c>
    </row>
    <row r="53302" spans="8:8">
      <c r="H53302" t="str">
        <f t="shared" si="540"/>
        <v/>
      </c>
    </row>
    <row r="53303" spans="8:8">
      <c r="H53303" t="str">
        <f t="shared" si="540"/>
        <v/>
      </c>
    </row>
    <row r="53304" spans="8:8">
      <c r="H53304" t="str">
        <f t="shared" si="540"/>
        <v/>
      </c>
    </row>
    <row r="53305" spans="8:8">
      <c r="H53305" t="str">
        <f t="shared" si="540"/>
        <v/>
      </c>
    </row>
    <row r="53306" spans="8:8">
      <c r="H53306" t="str">
        <f t="shared" si="540"/>
        <v/>
      </c>
    </row>
    <row r="53307" spans="8:8">
      <c r="H53307" t="str">
        <f t="shared" si="540"/>
        <v/>
      </c>
    </row>
    <row r="53308" spans="8:8">
      <c r="H53308" t="str">
        <f t="shared" si="540"/>
        <v/>
      </c>
    </row>
    <row r="53309" spans="8:8">
      <c r="H53309" t="str">
        <f t="shared" si="540"/>
        <v/>
      </c>
    </row>
    <row r="53310" spans="8:8">
      <c r="H53310" t="str">
        <f t="shared" si="540"/>
        <v/>
      </c>
    </row>
    <row r="53311" spans="8:8">
      <c r="H53311" t="str">
        <f t="shared" si="540"/>
        <v/>
      </c>
    </row>
    <row r="53312" spans="8:8">
      <c r="H53312" t="str">
        <f t="shared" si="540"/>
        <v/>
      </c>
    </row>
    <row r="53313" spans="8:8">
      <c r="H53313" t="str">
        <f t="shared" si="540"/>
        <v/>
      </c>
    </row>
    <row r="53314" spans="8:8">
      <c r="H53314" t="str">
        <f t="shared" si="540"/>
        <v/>
      </c>
    </row>
    <row r="53315" spans="8:8">
      <c r="H53315" t="str">
        <f t="shared" si="540"/>
        <v/>
      </c>
    </row>
    <row r="53316" spans="8:8">
      <c r="H53316" t="str">
        <f t="shared" si="540"/>
        <v/>
      </c>
    </row>
    <row r="53317" spans="8:8">
      <c r="H53317" t="str">
        <f t="shared" si="540"/>
        <v/>
      </c>
    </row>
    <row r="53318" spans="8:8">
      <c r="H53318" t="str">
        <f t="shared" si="540"/>
        <v/>
      </c>
    </row>
    <row r="53319" spans="8:8">
      <c r="H53319" t="str">
        <f t="shared" si="540"/>
        <v/>
      </c>
    </row>
    <row r="53320" spans="8:8">
      <c r="H53320" t="str">
        <f t="shared" si="540"/>
        <v/>
      </c>
    </row>
    <row r="53321" spans="8:8">
      <c r="H53321" t="str">
        <f t="shared" si="540"/>
        <v/>
      </c>
    </row>
    <row r="53322" spans="8:8">
      <c r="H53322" t="str">
        <f t="shared" si="540"/>
        <v/>
      </c>
    </row>
    <row r="53323" spans="8:8">
      <c r="H53323" t="str">
        <f t="shared" si="540"/>
        <v/>
      </c>
    </row>
    <row r="53324" spans="8:8">
      <c r="H53324" t="str">
        <f t="shared" si="540"/>
        <v/>
      </c>
    </row>
    <row r="53325" spans="8:8">
      <c r="H53325" t="str">
        <f t="shared" si="540"/>
        <v/>
      </c>
    </row>
    <row r="53326" spans="8:8">
      <c r="H53326" t="str">
        <f t="shared" si="540"/>
        <v/>
      </c>
    </row>
    <row r="53327" spans="8:8">
      <c r="H53327" t="str">
        <f t="shared" si="540"/>
        <v/>
      </c>
    </row>
    <row r="53328" spans="8:8">
      <c r="H53328" t="str">
        <f t="shared" si="540"/>
        <v/>
      </c>
    </row>
    <row r="53329" spans="8:8">
      <c r="H53329" t="str">
        <f t="shared" si="540"/>
        <v/>
      </c>
    </row>
    <row r="53330" spans="8:8">
      <c r="H53330" t="str">
        <f t="shared" si="540"/>
        <v/>
      </c>
    </row>
    <row r="53331" spans="8:8">
      <c r="H53331" t="str">
        <f t="shared" si="540"/>
        <v/>
      </c>
    </row>
    <row r="53332" spans="8:8">
      <c r="H53332" t="str">
        <f t="shared" si="540"/>
        <v/>
      </c>
    </row>
    <row r="53333" spans="8:8">
      <c r="H53333" t="str">
        <f t="shared" si="540"/>
        <v/>
      </c>
    </row>
    <row r="53334" spans="8:8">
      <c r="H53334" t="str">
        <f t="shared" si="540"/>
        <v/>
      </c>
    </row>
    <row r="53335" spans="8:8">
      <c r="H53335" t="str">
        <f t="shared" si="540"/>
        <v/>
      </c>
    </row>
    <row r="53336" spans="8:8">
      <c r="H53336" t="str">
        <f t="shared" si="540"/>
        <v/>
      </c>
    </row>
    <row r="53337" spans="8:8">
      <c r="H53337" t="str">
        <f t="shared" si="540"/>
        <v/>
      </c>
    </row>
    <row r="53338" spans="8:8">
      <c r="H53338" t="str">
        <f t="shared" si="540"/>
        <v/>
      </c>
    </row>
    <row r="53339" spans="8:8">
      <c r="H53339" t="str">
        <f t="shared" si="540"/>
        <v/>
      </c>
    </row>
    <row r="53340" spans="8:8">
      <c r="H53340" t="str">
        <f t="shared" si="540"/>
        <v/>
      </c>
    </row>
    <row r="53341" spans="8:8">
      <c r="H53341" t="str">
        <f t="shared" si="540"/>
        <v/>
      </c>
    </row>
    <row r="53342" spans="8:8">
      <c r="H53342" t="str">
        <f t="shared" si="540"/>
        <v/>
      </c>
    </row>
    <row r="53343" spans="8:8">
      <c r="H53343" t="str">
        <f t="shared" si="540"/>
        <v/>
      </c>
    </row>
    <row r="53344" spans="8:8">
      <c r="H53344" t="str">
        <f t="shared" si="540"/>
        <v/>
      </c>
    </row>
    <row r="53345" spans="8:8">
      <c r="H53345" t="str">
        <f t="shared" si="540"/>
        <v/>
      </c>
    </row>
    <row r="53346" spans="8:8">
      <c r="H53346" t="str">
        <f t="shared" ref="H53346:H53409" si="541">_xlfn.TEXTJOIN(", ", TRUE, G53346:G53346)</f>
        <v/>
      </c>
    </row>
    <row r="53347" spans="8:8">
      <c r="H53347" t="str">
        <f t="shared" si="541"/>
        <v/>
      </c>
    </row>
    <row r="53348" spans="8:8">
      <c r="H53348" t="str">
        <f t="shared" si="541"/>
        <v/>
      </c>
    </row>
    <row r="53349" spans="8:8">
      <c r="H53349" t="str">
        <f t="shared" si="541"/>
        <v/>
      </c>
    </row>
    <row r="53350" spans="8:8">
      <c r="H53350" t="str">
        <f t="shared" si="541"/>
        <v/>
      </c>
    </row>
    <row r="53351" spans="8:8">
      <c r="H53351" t="str">
        <f t="shared" si="541"/>
        <v/>
      </c>
    </row>
    <row r="53352" spans="8:8">
      <c r="H53352" t="str">
        <f t="shared" si="541"/>
        <v/>
      </c>
    </row>
    <row r="53353" spans="8:8">
      <c r="H53353" t="str">
        <f t="shared" si="541"/>
        <v/>
      </c>
    </row>
    <row r="53354" spans="8:8">
      <c r="H53354" t="str">
        <f t="shared" si="541"/>
        <v/>
      </c>
    </row>
    <row r="53355" spans="8:8">
      <c r="H53355" t="str">
        <f t="shared" si="541"/>
        <v/>
      </c>
    </row>
    <row r="53356" spans="8:8">
      <c r="H53356" t="str">
        <f t="shared" si="541"/>
        <v/>
      </c>
    </row>
    <row r="53357" spans="8:8">
      <c r="H53357" t="str">
        <f t="shared" si="541"/>
        <v/>
      </c>
    </row>
    <row r="53358" spans="8:8">
      <c r="H53358" t="str">
        <f t="shared" si="541"/>
        <v/>
      </c>
    </row>
    <row r="53359" spans="8:8">
      <c r="H53359" t="str">
        <f t="shared" si="541"/>
        <v/>
      </c>
    </row>
    <row r="53360" spans="8:8">
      <c r="H53360" t="str">
        <f t="shared" si="541"/>
        <v/>
      </c>
    </row>
    <row r="53361" spans="8:8">
      <c r="H53361" t="str">
        <f t="shared" si="541"/>
        <v/>
      </c>
    </row>
    <row r="53362" spans="8:8">
      <c r="H53362" t="str">
        <f t="shared" si="541"/>
        <v/>
      </c>
    </row>
    <row r="53363" spans="8:8">
      <c r="H53363" t="str">
        <f t="shared" si="541"/>
        <v/>
      </c>
    </row>
    <row r="53364" spans="8:8">
      <c r="H53364" t="str">
        <f t="shared" si="541"/>
        <v/>
      </c>
    </row>
    <row r="53365" spans="8:8">
      <c r="H53365" t="str">
        <f t="shared" si="541"/>
        <v/>
      </c>
    </row>
    <row r="53366" spans="8:8">
      <c r="H53366" t="str">
        <f t="shared" si="541"/>
        <v/>
      </c>
    </row>
    <row r="53367" spans="8:8">
      <c r="H53367" t="str">
        <f t="shared" si="541"/>
        <v/>
      </c>
    </row>
    <row r="53368" spans="8:8">
      <c r="H53368" t="str">
        <f t="shared" si="541"/>
        <v/>
      </c>
    </row>
    <row r="53369" spans="8:8">
      <c r="H53369" t="str">
        <f t="shared" si="541"/>
        <v/>
      </c>
    </row>
    <row r="53370" spans="8:8">
      <c r="H53370" t="str">
        <f t="shared" si="541"/>
        <v/>
      </c>
    </row>
    <row r="53371" spans="8:8">
      <c r="H53371" t="str">
        <f t="shared" si="541"/>
        <v/>
      </c>
    </row>
    <row r="53372" spans="8:8">
      <c r="H53372" t="str">
        <f t="shared" si="541"/>
        <v/>
      </c>
    </row>
    <row r="53373" spans="8:8">
      <c r="H53373" t="str">
        <f t="shared" si="541"/>
        <v/>
      </c>
    </row>
    <row r="53374" spans="8:8">
      <c r="H53374" t="str">
        <f t="shared" si="541"/>
        <v/>
      </c>
    </row>
    <row r="53375" spans="8:8">
      <c r="H53375" t="str">
        <f t="shared" si="541"/>
        <v/>
      </c>
    </row>
    <row r="53376" spans="8:8">
      <c r="H53376" t="str">
        <f t="shared" si="541"/>
        <v/>
      </c>
    </row>
    <row r="53377" spans="8:8">
      <c r="H53377" t="str">
        <f t="shared" si="541"/>
        <v/>
      </c>
    </row>
    <row r="53378" spans="8:8">
      <c r="H53378" t="str">
        <f t="shared" si="541"/>
        <v/>
      </c>
    </row>
    <row r="53379" spans="8:8">
      <c r="H53379" t="str">
        <f t="shared" si="541"/>
        <v/>
      </c>
    </row>
    <row r="53380" spans="8:8">
      <c r="H53380" t="str">
        <f t="shared" si="541"/>
        <v/>
      </c>
    </row>
    <row r="53381" spans="8:8">
      <c r="H53381" t="str">
        <f t="shared" si="541"/>
        <v/>
      </c>
    </row>
    <row r="53382" spans="8:8">
      <c r="H53382" t="str">
        <f t="shared" si="541"/>
        <v/>
      </c>
    </row>
    <row r="53383" spans="8:8">
      <c r="H53383" t="str">
        <f t="shared" si="541"/>
        <v/>
      </c>
    </row>
    <row r="53384" spans="8:8">
      <c r="H53384" t="str">
        <f t="shared" si="541"/>
        <v/>
      </c>
    </row>
    <row r="53385" spans="8:8">
      <c r="H53385" t="str">
        <f t="shared" si="541"/>
        <v/>
      </c>
    </row>
    <row r="53386" spans="8:8">
      <c r="H53386" t="str">
        <f t="shared" si="541"/>
        <v/>
      </c>
    </row>
    <row r="53387" spans="8:8">
      <c r="H53387" t="str">
        <f t="shared" si="541"/>
        <v/>
      </c>
    </row>
    <row r="53388" spans="8:8">
      <c r="H53388" t="str">
        <f t="shared" si="541"/>
        <v/>
      </c>
    </row>
    <row r="53389" spans="8:8">
      <c r="H53389" t="str">
        <f t="shared" si="541"/>
        <v/>
      </c>
    </row>
    <row r="53390" spans="8:8">
      <c r="H53390" t="str">
        <f t="shared" si="541"/>
        <v/>
      </c>
    </row>
    <row r="53391" spans="8:8">
      <c r="H53391" t="str">
        <f t="shared" si="541"/>
        <v/>
      </c>
    </row>
    <row r="53392" spans="8:8">
      <c r="H53392" t="str">
        <f t="shared" si="541"/>
        <v/>
      </c>
    </row>
    <row r="53393" spans="8:8">
      <c r="H53393" t="str">
        <f t="shared" si="541"/>
        <v/>
      </c>
    </row>
    <row r="53394" spans="8:8">
      <c r="H53394" t="str">
        <f t="shared" si="541"/>
        <v/>
      </c>
    </row>
    <row r="53395" spans="8:8">
      <c r="H53395" t="str">
        <f t="shared" si="541"/>
        <v/>
      </c>
    </row>
    <row r="53396" spans="8:8">
      <c r="H53396" t="str">
        <f t="shared" si="541"/>
        <v/>
      </c>
    </row>
    <row r="53397" spans="8:8">
      <c r="H53397" t="str">
        <f t="shared" si="541"/>
        <v/>
      </c>
    </row>
    <row r="53398" spans="8:8">
      <c r="H53398" t="str">
        <f t="shared" si="541"/>
        <v/>
      </c>
    </row>
    <row r="53399" spans="8:8">
      <c r="H53399" t="str">
        <f t="shared" si="541"/>
        <v/>
      </c>
    </row>
    <row r="53400" spans="8:8">
      <c r="H53400" t="str">
        <f t="shared" si="541"/>
        <v/>
      </c>
    </row>
    <row r="53401" spans="8:8">
      <c r="H53401" t="str">
        <f t="shared" si="541"/>
        <v/>
      </c>
    </row>
    <row r="53402" spans="8:8">
      <c r="H53402" t="str">
        <f t="shared" si="541"/>
        <v/>
      </c>
    </row>
    <row r="53403" spans="8:8">
      <c r="H53403" t="str">
        <f t="shared" si="541"/>
        <v/>
      </c>
    </row>
    <row r="53404" spans="8:8">
      <c r="H53404" t="str">
        <f t="shared" si="541"/>
        <v/>
      </c>
    </row>
    <row r="53405" spans="8:8">
      <c r="H53405" t="str">
        <f t="shared" si="541"/>
        <v/>
      </c>
    </row>
    <row r="53406" spans="8:8">
      <c r="H53406" t="str">
        <f t="shared" si="541"/>
        <v/>
      </c>
    </row>
    <row r="53407" spans="8:8">
      <c r="H53407" t="str">
        <f t="shared" si="541"/>
        <v/>
      </c>
    </row>
    <row r="53408" spans="8:8">
      <c r="H53408" t="str">
        <f t="shared" si="541"/>
        <v/>
      </c>
    </row>
    <row r="53409" spans="8:8">
      <c r="H53409" t="str">
        <f t="shared" si="541"/>
        <v/>
      </c>
    </row>
    <row r="53410" spans="8:8">
      <c r="H53410" t="str">
        <f t="shared" ref="H53410:H53473" si="542">_xlfn.TEXTJOIN(", ", TRUE, G53410:G53410)</f>
        <v/>
      </c>
    </row>
    <row r="53411" spans="8:8">
      <c r="H53411" t="str">
        <f t="shared" si="542"/>
        <v/>
      </c>
    </row>
    <row r="53412" spans="8:8">
      <c r="H53412" t="str">
        <f t="shared" si="542"/>
        <v/>
      </c>
    </row>
    <row r="53413" spans="8:8">
      <c r="H53413" t="str">
        <f t="shared" si="542"/>
        <v/>
      </c>
    </row>
    <row r="53414" spans="8:8">
      <c r="H53414" t="str">
        <f t="shared" si="542"/>
        <v/>
      </c>
    </row>
    <row r="53415" spans="8:8">
      <c r="H53415" t="str">
        <f t="shared" si="542"/>
        <v/>
      </c>
    </row>
    <row r="53416" spans="8:8">
      <c r="H53416" t="str">
        <f t="shared" si="542"/>
        <v/>
      </c>
    </row>
    <row r="53417" spans="8:8">
      <c r="H53417" t="str">
        <f t="shared" si="542"/>
        <v/>
      </c>
    </row>
    <row r="53418" spans="8:8">
      <c r="H53418" t="str">
        <f t="shared" si="542"/>
        <v/>
      </c>
    </row>
    <row r="53419" spans="8:8">
      <c r="H53419" t="str">
        <f t="shared" si="542"/>
        <v/>
      </c>
    </row>
    <row r="53420" spans="8:8">
      <c r="H53420" t="str">
        <f t="shared" si="542"/>
        <v/>
      </c>
    </row>
    <row r="53421" spans="8:8">
      <c r="H53421" t="str">
        <f t="shared" si="542"/>
        <v/>
      </c>
    </row>
    <row r="53422" spans="8:8">
      <c r="H53422" t="str">
        <f t="shared" si="542"/>
        <v/>
      </c>
    </row>
    <row r="53423" spans="8:8">
      <c r="H53423" t="str">
        <f t="shared" si="542"/>
        <v/>
      </c>
    </row>
    <row r="53424" spans="8:8">
      <c r="H53424" t="str">
        <f t="shared" si="542"/>
        <v/>
      </c>
    </row>
    <row r="53425" spans="8:8">
      <c r="H53425" t="str">
        <f t="shared" si="542"/>
        <v/>
      </c>
    </row>
    <row r="53426" spans="8:8">
      <c r="H53426" t="str">
        <f t="shared" si="542"/>
        <v/>
      </c>
    </row>
    <row r="53427" spans="8:8">
      <c r="H53427" t="str">
        <f t="shared" si="542"/>
        <v/>
      </c>
    </row>
    <row r="53428" spans="8:8">
      <c r="H53428" t="str">
        <f t="shared" si="542"/>
        <v/>
      </c>
    </row>
    <row r="53429" spans="8:8">
      <c r="H53429" t="str">
        <f t="shared" si="542"/>
        <v/>
      </c>
    </row>
    <row r="53430" spans="8:8">
      <c r="H53430" t="str">
        <f t="shared" si="542"/>
        <v/>
      </c>
    </row>
    <row r="53431" spans="8:8">
      <c r="H53431" t="str">
        <f t="shared" si="542"/>
        <v/>
      </c>
    </row>
    <row r="53432" spans="8:8">
      <c r="H53432" t="str">
        <f t="shared" si="542"/>
        <v/>
      </c>
    </row>
    <row r="53433" spans="8:8">
      <c r="H53433" t="str">
        <f t="shared" si="542"/>
        <v/>
      </c>
    </row>
    <row r="53434" spans="8:8">
      <c r="H53434" t="str">
        <f t="shared" si="542"/>
        <v/>
      </c>
    </row>
    <row r="53435" spans="8:8">
      <c r="H53435" t="str">
        <f t="shared" si="542"/>
        <v/>
      </c>
    </row>
    <row r="53436" spans="8:8">
      <c r="H53436" t="str">
        <f t="shared" si="542"/>
        <v/>
      </c>
    </row>
    <row r="53437" spans="8:8">
      <c r="H53437" t="str">
        <f t="shared" si="542"/>
        <v/>
      </c>
    </row>
    <row r="53438" spans="8:8">
      <c r="H53438" t="str">
        <f t="shared" si="542"/>
        <v/>
      </c>
    </row>
    <row r="53439" spans="8:8">
      <c r="H53439" t="str">
        <f t="shared" si="542"/>
        <v/>
      </c>
    </row>
    <row r="53440" spans="8:8">
      <c r="H53440" t="str">
        <f t="shared" si="542"/>
        <v/>
      </c>
    </row>
    <row r="53441" spans="8:8">
      <c r="H53441" t="str">
        <f t="shared" si="542"/>
        <v/>
      </c>
    </row>
    <row r="53442" spans="8:8">
      <c r="H53442" t="str">
        <f t="shared" si="542"/>
        <v/>
      </c>
    </row>
    <row r="53443" spans="8:8">
      <c r="H53443" t="str">
        <f t="shared" si="542"/>
        <v/>
      </c>
    </row>
    <row r="53444" spans="8:8">
      <c r="H53444" t="str">
        <f t="shared" si="542"/>
        <v/>
      </c>
    </row>
    <row r="53445" spans="8:8">
      <c r="H53445" t="str">
        <f t="shared" si="542"/>
        <v/>
      </c>
    </row>
    <row r="53446" spans="8:8">
      <c r="H53446" t="str">
        <f t="shared" si="542"/>
        <v/>
      </c>
    </row>
    <row r="53447" spans="8:8">
      <c r="H53447" t="str">
        <f t="shared" si="542"/>
        <v/>
      </c>
    </row>
    <row r="53448" spans="8:8">
      <c r="H53448" t="str">
        <f t="shared" si="542"/>
        <v/>
      </c>
    </row>
    <row r="53449" spans="8:8">
      <c r="H53449" t="str">
        <f t="shared" si="542"/>
        <v/>
      </c>
    </row>
    <row r="53450" spans="8:8">
      <c r="H53450" t="str">
        <f t="shared" si="542"/>
        <v/>
      </c>
    </row>
    <row r="53451" spans="8:8">
      <c r="H53451" t="str">
        <f t="shared" si="542"/>
        <v/>
      </c>
    </row>
    <row r="53452" spans="8:8">
      <c r="H53452" t="str">
        <f t="shared" si="542"/>
        <v/>
      </c>
    </row>
    <row r="53453" spans="8:8">
      <c r="H53453" t="str">
        <f t="shared" si="542"/>
        <v/>
      </c>
    </row>
    <row r="53454" spans="8:8">
      <c r="H53454" t="str">
        <f t="shared" si="542"/>
        <v/>
      </c>
    </row>
    <row r="53455" spans="8:8">
      <c r="H53455" t="str">
        <f t="shared" si="542"/>
        <v/>
      </c>
    </row>
    <row r="53456" spans="8:8">
      <c r="H53456" t="str">
        <f t="shared" si="542"/>
        <v/>
      </c>
    </row>
    <row r="53457" spans="8:8">
      <c r="H53457" t="str">
        <f t="shared" si="542"/>
        <v/>
      </c>
    </row>
    <row r="53458" spans="8:8">
      <c r="H53458" t="str">
        <f t="shared" si="542"/>
        <v/>
      </c>
    </row>
    <row r="53459" spans="8:8">
      <c r="H53459" t="str">
        <f t="shared" si="542"/>
        <v/>
      </c>
    </row>
    <row r="53460" spans="8:8">
      <c r="H53460" t="str">
        <f t="shared" si="542"/>
        <v/>
      </c>
    </row>
    <row r="53461" spans="8:8">
      <c r="H53461" t="str">
        <f t="shared" si="542"/>
        <v/>
      </c>
    </row>
    <row r="53462" spans="8:8">
      <c r="H53462" t="str">
        <f t="shared" si="542"/>
        <v/>
      </c>
    </row>
    <row r="53463" spans="8:8">
      <c r="H53463" t="str">
        <f t="shared" si="542"/>
        <v/>
      </c>
    </row>
    <row r="53464" spans="8:8">
      <c r="H53464" t="str">
        <f t="shared" si="542"/>
        <v/>
      </c>
    </row>
    <row r="53465" spans="8:8">
      <c r="H53465" t="str">
        <f t="shared" si="542"/>
        <v/>
      </c>
    </row>
    <row r="53466" spans="8:8">
      <c r="H53466" t="str">
        <f t="shared" si="542"/>
        <v/>
      </c>
    </row>
    <row r="53467" spans="8:8">
      <c r="H53467" t="str">
        <f t="shared" si="542"/>
        <v/>
      </c>
    </row>
    <row r="53468" spans="8:8">
      <c r="H53468" t="str">
        <f t="shared" si="542"/>
        <v/>
      </c>
    </row>
    <row r="53469" spans="8:8">
      <c r="H53469" t="str">
        <f t="shared" si="542"/>
        <v/>
      </c>
    </row>
    <row r="53470" spans="8:8">
      <c r="H53470" t="str">
        <f t="shared" si="542"/>
        <v/>
      </c>
    </row>
    <row r="53471" spans="8:8">
      <c r="H53471" t="str">
        <f t="shared" si="542"/>
        <v/>
      </c>
    </row>
    <row r="53472" spans="8:8">
      <c r="H53472" t="str">
        <f t="shared" si="542"/>
        <v/>
      </c>
    </row>
    <row r="53473" spans="8:8">
      <c r="H53473" t="str">
        <f t="shared" si="542"/>
        <v/>
      </c>
    </row>
    <row r="53474" spans="8:8">
      <c r="H53474" t="str">
        <f t="shared" ref="H53474:H53537" si="543">_xlfn.TEXTJOIN(", ", TRUE, G53474:G53474)</f>
        <v/>
      </c>
    </row>
    <row r="53475" spans="8:8">
      <c r="H53475" t="str">
        <f t="shared" si="543"/>
        <v/>
      </c>
    </row>
    <row r="53476" spans="8:8">
      <c r="H53476" t="str">
        <f t="shared" si="543"/>
        <v/>
      </c>
    </row>
    <row r="53477" spans="8:8">
      <c r="H53477" t="str">
        <f t="shared" si="543"/>
        <v/>
      </c>
    </row>
    <row r="53478" spans="8:8">
      <c r="H53478" t="str">
        <f t="shared" si="543"/>
        <v/>
      </c>
    </row>
    <row r="53479" spans="8:8">
      <c r="H53479" t="str">
        <f t="shared" si="543"/>
        <v/>
      </c>
    </row>
    <row r="53480" spans="8:8">
      <c r="H53480" t="str">
        <f t="shared" si="543"/>
        <v/>
      </c>
    </row>
    <row r="53481" spans="8:8">
      <c r="H53481" t="str">
        <f t="shared" si="543"/>
        <v/>
      </c>
    </row>
    <row r="53482" spans="8:8">
      <c r="H53482" t="str">
        <f t="shared" si="543"/>
        <v/>
      </c>
    </row>
    <row r="53483" spans="8:8">
      <c r="H53483" t="str">
        <f t="shared" si="543"/>
        <v/>
      </c>
    </row>
    <row r="53484" spans="8:8">
      <c r="H53484" t="str">
        <f t="shared" si="543"/>
        <v/>
      </c>
    </row>
    <row r="53485" spans="8:8">
      <c r="H53485" t="str">
        <f t="shared" si="543"/>
        <v/>
      </c>
    </row>
    <row r="53486" spans="8:8">
      <c r="H53486" t="str">
        <f t="shared" si="543"/>
        <v/>
      </c>
    </row>
    <row r="53487" spans="8:8">
      <c r="H53487" t="str">
        <f t="shared" si="543"/>
        <v/>
      </c>
    </row>
    <row r="53488" spans="8:8">
      <c r="H53488" t="str">
        <f t="shared" si="543"/>
        <v/>
      </c>
    </row>
    <row r="53489" spans="8:8">
      <c r="H53489" t="str">
        <f t="shared" si="543"/>
        <v/>
      </c>
    </row>
    <row r="53490" spans="8:8">
      <c r="H53490" t="str">
        <f t="shared" si="543"/>
        <v/>
      </c>
    </row>
    <row r="53491" spans="8:8">
      <c r="H53491" t="str">
        <f t="shared" si="543"/>
        <v/>
      </c>
    </row>
    <row r="53492" spans="8:8">
      <c r="H53492" t="str">
        <f t="shared" si="543"/>
        <v/>
      </c>
    </row>
    <row r="53493" spans="8:8">
      <c r="H53493" t="str">
        <f t="shared" si="543"/>
        <v/>
      </c>
    </row>
    <row r="53494" spans="8:8">
      <c r="H53494" t="str">
        <f t="shared" si="543"/>
        <v/>
      </c>
    </row>
    <row r="53495" spans="8:8">
      <c r="H53495" t="str">
        <f t="shared" si="543"/>
        <v/>
      </c>
    </row>
    <row r="53496" spans="8:8">
      <c r="H53496" t="str">
        <f t="shared" si="543"/>
        <v/>
      </c>
    </row>
    <row r="53497" spans="8:8">
      <c r="H53497" t="str">
        <f t="shared" si="543"/>
        <v/>
      </c>
    </row>
    <row r="53498" spans="8:8">
      <c r="H53498" t="str">
        <f t="shared" si="543"/>
        <v/>
      </c>
    </row>
    <row r="53499" spans="8:8">
      <c r="H53499" t="str">
        <f t="shared" si="543"/>
        <v/>
      </c>
    </row>
    <row r="53500" spans="8:8">
      <c r="H53500" t="str">
        <f t="shared" si="543"/>
        <v/>
      </c>
    </row>
    <row r="53501" spans="8:8">
      <c r="H53501" t="str">
        <f t="shared" si="543"/>
        <v/>
      </c>
    </row>
    <row r="53502" spans="8:8">
      <c r="H53502" t="str">
        <f t="shared" si="543"/>
        <v/>
      </c>
    </row>
    <row r="53503" spans="8:8">
      <c r="H53503" t="str">
        <f t="shared" si="543"/>
        <v/>
      </c>
    </row>
    <row r="53504" spans="8:8">
      <c r="H53504" t="str">
        <f t="shared" si="543"/>
        <v/>
      </c>
    </row>
    <row r="53505" spans="8:8">
      <c r="H53505" t="str">
        <f t="shared" si="543"/>
        <v/>
      </c>
    </row>
    <row r="53506" spans="8:8">
      <c r="H53506" t="str">
        <f t="shared" si="543"/>
        <v/>
      </c>
    </row>
    <row r="53507" spans="8:8">
      <c r="H53507" t="str">
        <f t="shared" si="543"/>
        <v/>
      </c>
    </row>
    <row r="53508" spans="8:8">
      <c r="H53508" t="str">
        <f t="shared" si="543"/>
        <v/>
      </c>
    </row>
    <row r="53509" spans="8:8">
      <c r="H53509" t="str">
        <f t="shared" si="543"/>
        <v/>
      </c>
    </row>
    <row r="53510" spans="8:8">
      <c r="H53510" t="str">
        <f t="shared" si="543"/>
        <v/>
      </c>
    </row>
    <row r="53511" spans="8:8">
      <c r="H53511" t="str">
        <f t="shared" si="543"/>
        <v/>
      </c>
    </row>
    <row r="53512" spans="8:8">
      <c r="H53512" t="str">
        <f t="shared" si="543"/>
        <v/>
      </c>
    </row>
    <row r="53513" spans="8:8">
      <c r="H53513" t="str">
        <f t="shared" si="543"/>
        <v/>
      </c>
    </row>
    <row r="53514" spans="8:8">
      <c r="H53514" t="str">
        <f t="shared" si="543"/>
        <v/>
      </c>
    </row>
    <row r="53515" spans="8:8">
      <c r="H53515" t="str">
        <f t="shared" si="543"/>
        <v/>
      </c>
    </row>
    <row r="53516" spans="8:8">
      <c r="H53516" t="str">
        <f t="shared" si="543"/>
        <v/>
      </c>
    </row>
    <row r="53517" spans="8:8">
      <c r="H53517" t="str">
        <f t="shared" si="543"/>
        <v/>
      </c>
    </row>
    <row r="53518" spans="8:8">
      <c r="H53518" t="str">
        <f t="shared" si="543"/>
        <v/>
      </c>
    </row>
    <row r="53519" spans="8:8">
      <c r="H53519" t="str">
        <f t="shared" si="543"/>
        <v/>
      </c>
    </row>
    <row r="53520" spans="8:8">
      <c r="H53520" t="str">
        <f t="shared" si="543"/>
        <v/>
      </c>
    </row>
    <row r="53521" spans="8:8">
      <c r="H53521" t="str">
        <f t="shared" si="543"/>
        <v/>
      </c>
    </row>
    <row r="53522" spans="8:8">
      <c r="H53522" t="str">
        <f t="shared" si="543"/>
        <v/>
      </c>
    </row>
    <row r="53523" spans="8:8">
      <c r="H53523" t="str">
        <f t="shared" si="543"/>
        <v/>
      </c>
    </row>
    <row r="53524" spans="8:8">
      <c r="H53524" t="str">
        <f t="shared" si="543"/>
        <v/>
      </c>
    </row>
    <row r="53525" spans="8:8">
      <c r="H53525" t="str">
        <f t="shared" si="543"/>
        <v/>
      </c>
    </row>
    <row r="53526" spans="8:8">
      <c r="H53526" t="str">
        <f t="shared" si="543"/>
        <v/>
      </c>
    </row>
    <row r="53527" spans="8:8">
      <c r="H53527" t="str">
        <f t="shared" si="543"/>
        <v/>
      </c>
    </row>
    <row r="53528" spans="8:8">
      <c r="H53528" t="str">
        <f t="shared" si="543"/>
        <v/>
      </c>
    </row>
    <row r="53529" spans="8:8">
      <c r="H53529" t="str">
        <f t="shared" si="543"/>
        <v/>
      </c>
    </row>
    <row r="53530" spans="8:8">
      <c r="H53530" t="str">
        <f t="shared" si="543"/>
        <v/>
      </c>
    </row>
    <row r="53531" spans="8:8">
      <c r="H53531" t="str">
        <f t="shared" si="543"/>
        <v/>
      </c>
    </row>
    <row r="53532" spans="8:8">
      <c r="H53532" t="str">
        <f t="shared" si="543"/>
        <v/>
      </c>
    </row>
    <row r="53533" spans="8:8">
      <c r="H53533" t="str">
        <f t="shared" si="543"/>
        <v/>
      </c>
    </row>
    <row r="53534" spans="8:8">
      <c r="H53534" t="str">
        <f t="shared" si="543"/>
        <v/>
      </c>
    </row>
    <row r="53535" spans="8:8">
      <c r="H53535" t="str">
        <f t="shared" si="543"/>
        <v/>
      </c>
    </row>
    <row r="53536" spans="8:8">
      <c r="H53536" t="str">
        <f t="shared" si="543"/>
        <v/>
      </c>
    </row>
    <row r="53537" spans="8:8">
      <c r="H53537" t="str">
        <f t="shared" si="543"/>
        <v/>
      </c>
    </row>
    <row r="53538" spans="8:8">
      <c r="H53538" t="str">
        <f t="shared" ref="H53538:H53601" si="544">_xlfn.TEXTJOIN(", ", TRUE, G53538:G53538)</f>
        <v/>
      </c>
    </row>
    <row r="53539" spans="8:8">
      <c r="H53539" t="str">
        <f t="shared" si="544"/>
        <v/>
      </c>
    </row>
    <row r="53540" spans="8:8">
      <c r="H53540" t="str">
        <f t="shared" si="544"/>
        <v/>
      </c>
    </row>
    <row r="53541" spans="8:8">
      <c r="H53541" t="str">
        <f t="shared" si="544"/>
        <v/>
      </c>
    </row>
    <row r="53542" spans="8:8">
      <c r="H53542" t="str">
        <f t="shared" si="544"/>
        <v/>
      </c>
    </row>
    <row r="53543" spans="8:8">
      <c r="H53543" t="str">
        <f t="shared" si="544"/>
        <v/>
      </c>
    </row>
    <row r="53544" spans="8:8">
      <c r="H53544" t="str">
        <f t="shared" si="544"/>
        <v/>
      </c>
    </row>
    <row r="53545" spans="8:8">
      <c r="H53545" t="str">
        <f t="shared" si="544"/>
        <v/>
      </c>
    </row>
    <row r="53546" spans="8:8">
      <c r="H53546" t="str">
        <f t="shared" si="544"/>
        <v/>
      </c>
    </row>
    <row r="53547" spans="8:8">
      <c r="H53547" t="str">
        <f t="shared" si="544"/>
        <v/>
      </c>
    </row>
    <row r="53548" spans="8:8">
      <c r="H53548" t="str">
        <f t="shared" si="544"/>
        <v/>
      </c>
    </row>
    <row r="53549" spans="8:8">
      <c r="H53549" t="str">
        <f t="shared" si="544"/>
        <v/>
      </c>
    </row>
    <row r="53550" spans="8:8">
      <c r="H53550" t="str">
        <f t="shared" si="544"/>
        <v/>
      </c>
    </row>
    <row r="53551" spans="8:8">
      <c r="H53551" t="str">
        <f t="shared" si="544"/>
        <v/>
      </c>
    </row>
    <row r="53552" spans="8:8">
      <c r="H53552" t="str">
        <f t="shared" si="544"/>
        <v/>
      </c>
    </row>
    <row r="53553" spans="8:8">
      <c r="H53553" t="str">
        <f t="shared" si="544"/>
        <v/>
      </c>
    </row>
    <row r="53554" spans="8:8">
      <c r="H53554" t="str">
        <f t="shared" si="544"/>
        <v/>
      </c>
    </row>
    <row r="53555" spans="8:8">
      <c r="H53555" t="str">
        <f t="shared" si="544"/>
        <v/>
      </c>
    </row>
    <row r="53556" spans="8:8">
      <c r="H53556" t="str">
        <f t="shared" si="544"/>
        <v/>
      </c>
    </row>
    <row r="53557" spans="8:8">
      <c r="H53557" t="str">
        <f t="shared" si="544"/>
        <v/>
      </c>
    </row>
    <row r="53558" spans="8:8">
      <c r="H53558" t="str">
        <f t="shared" si="544"/>
        <v/>
      </c>
    </row>
    <row r="53559" spans="8:8">
      <c r="H53559" t="str">
        <f t="shared" si="544"/>
        <v/>
      </c>
    </row>
    <row r="53560" spans="8:8">
      <c r="H53560" t="str">
        <f t="shared" si="544"/>
        <v/>
      </c>
    </row>
    <row r="53561" spans="8:8">
      <c r="H53561" t="str">
        <f t="shared" si="544"/>
        <v/>
      </c>
    </row>
    <row r="53562" spans="8:8">
      <c r="H53562" t="str">
        <f t="shared" si="544"/>
        <v/>
      </c>
    </row>
    <row r="53563" spans="8:8">
      <c r="H53563" t="str">
        <f t="shared" si="544"/>
        <v/>
      </c>
    </row>
    <row r="53564" spans="8:8">
      <c r="H53564" t="str">
        <f t="shared" si="544"/>
        <v/>
      </c>
    </row>
    <row r="53565" spans="8:8">
      <c r="H53565" t="str">
        <f t="shared" si="544"/>
        <v/>
      </c>
    </row>
    <row r="53566" spans="8:8">
      <c r="H53566" t="str">
        <f t="shared" si="544"/>
        <v/>
      </c>
    </row>
    <row r="53567" spans="8:8">
      <c r="H53567" t="str">
        <f t="shared" si="544"/>
        <v/>
      </c>
    </row>
    <row r="53568" spans="8:8">
      <c r="H53568" t="str">
        <f t="shared" si="544"/>
        <v/>
      </c>
    </row>
    <row r="53569" spans="8:8">
      <c r="H53569" t="str">
        <f t="shared" si="544"/>
        <v/>
      </c>
    </row>
    <row r="53570" spans="8:8">
      <c r="H53570" t="str">
        <f t="shared" si="544"/>
        <v/>
      </c>
    </row>
    <row r="53571" spans="8:8">
      <c r="H53571" t="str">
        <f t="shared" si="544"/>
        <v/>
      </c>
    </row>
    <row r="53572" spans="8:8">
      <c r="H53572" t="str">
        <f t="shared" si="544"/>
        <v/>
      </c>
    </row>
    <row r="53573" spans="8:8">
      <c r="H53573" t="str">
        <f t="shared" si="544"/>
        <v/>
      </c>
    </row>
    <row r="53574" spans="8:8">
      <c r="H53574" t="str">
        <f t="shared" si="544"/>
        <v/>
      </c>
    </row>
    <row r="53575" spans="8:8">
      <c r="H53575" t="str">
        <f t="shared" si="544"/>
        <v/>
      </c>
    </row>
    <row r="53576" spans="8:8">
      <c r="H53576" t="str">
        <f t="shared" si="544"/>
        <v/>
      </c>
    </row>
    <row r="53577" spans="8:8">
      <c r="H53577" t="str">
        <f t="shared" si="544"/>
        <v/>
      </c>
    </row>
    <row r="53578" spans="8:8">
      <c r="H53578" t="str">
        <f t="shared" si="544"/>
        <v/>
      </c>
    </row>
    <row r="53579" spans="8:8">
      <c r="H53579" t="str">
        <f t="shared" si="544"/>
        <v/>
      </c>
    </row>
    <row r="53580" spans="8:8">
      <c r="H53580" t="str">
        <f t="shared" si="544"/>
        <v/>
      </c>
    </row>
    <row r="53581" spans="8:8">
      <c r="H53581" t="str">
        <f t="shared" si="544"/>
        <v/>
      </c>
    </row>
    <row r="53582" spans="8:8">
      <c r="H53582" t="str">
        <f t="shared" si="544"/>
        <v/>
      </c>
    </row>
    <row r="53583" spans="8:8">
      <c r="H53583" t="str">
        <f t="shared" si="544"/>
        <v/>
      </c>
    </row>
    <row r="53584" spans="8:8">
      <c r="H53584" t="str">
        <f t="shared" si="544"/>
        <v/>
      </c>
    </row>
    <row r="53585" spans="8:8">
      <c r="H53585" t="str">
        <f t="shared" si="544"/>
        <v/>
      </c>
    </row>
    <row r="53586" spans="8:8">
      <c r="H53586" t="str">
        <f t="shared" si="544"/>
        <v/>
      </c>
    </row>
    <row r="53587" spans="8:8">
      <c r="H53587" t="str">
        <f t="shared" si="544"/>
        <v/>
      </c>
    </row>
    <row r="53588" spans="8:8">
      <c r="H53588" t="str">
        <f t="shared" si="544"/>
        <v/>
      </c>
    </row>
    <row r="53589" spans="8:8">
      <c r="H53589" t="str">
        <f t="shared" si="544"/>
        <v/>
      </c>
    </row>
    <row r="53590" spans="8:8">
      <c r="H53590" t="str">
        <f t="shared" si="544"/>
        <v/>
      </c>
    </row>
    <row r="53591" spans="8:8">
      <c r="H53591" t="str">
        <f t="shared" si="544"/>
        <v/>
      </c>
    </row>
    <row r="53592" spans="8:8">
      <c r="H53592" t="str">
        <f t="shared" si="544"/>
        <v/>
      </c>
    </row>
    <row r="53593" spans="8:8">
      <c r="H53593" t="str">
        <f t="shared" si="544"/>
        <v/>
      </c>
    </row>
    <row r="53594" spans="8:8">
      <c r="H53594" t="str">
        <f t="shared" si="544"/>
        <v/>
      </c>
    </row>
    <row r="53595" spans="8:8">
      <c r="H53595" t="str">
        <f t="shared" si="544"/>
        <v/>
      </c>
    </row>
    <row r="53596" spans="8:8">
      <c r="H53596" t="str">
        <f t="shared" si="544"/>
        <v/>
      </c>
    </row>
    <row r="53597" spans="8:8">
      <c r="H53597" t="str">
        <f t="shared" si="544"/>
        <v/>
      </c>
    </row>
    <row r="53598" spans="8:8">
      <c r="H53598" t="str">
        <f t="shared" si="544"/>
        <v/>
      </c>
    </row>
    <row r="53599" spans="8:8">
      <c r="H53599" t="str">
        <f t="shared" si="544"/>
        <v/>
      </c>
    </row>
    <row r="53600" spans="8:8">
      <c r="H53600" t="str">
        <f t="shared" si="544"/>
        <v/>
      </c>
    </row>
    <row r="53601" spans="8:8">
      <c r="H53601" t="str">
        <f t="shared" si="544"/>
        <v/>
      </c>
    </row>
    <row r="53602" spans="8:8">
      <c r="H53602" t="str">
        <f t="shared" ref="H53602:H53665" si="545">_xlfn.TEXTJOIN(", ", TRUE, G53602:G53602)</f>
        <v/>
      </c>
    </row>
    <row r="53603" spans="8:8">
      <c r="H53603" t="str">
        <f t="shared" si="545"/>
        <v/>
      </c>
    </row>
    <row r="53604" spans="8:8">
      <c r="H53604" t="str">
        <f t="shared" si="545"/>
        <v/>
      </c>
    </row>
    <row r="53605" spans="8:8">
      <c r="H53605" t="str">
        <f t="shared" si="545"/>
        <v/>
      </c>
    </row>
    <row r="53606" spans="8:8">
      <c r="H53606" t="str">
        <f t="shared" si="545"/>
        <v/>
      </c>
    </row>
    <row r="53607" spans="8:8">
      <c r="H53607" t="str">
        <f t="shared" si="545"/>
        <v/>
      </c>
    </row>
    <row r="53608" spans="8:8">
      <c r="H53608" t="str">
        <f t="shared" si="545"/>
        <v/>
      </c>
    </row>
    <row r="53609" spans="8:8">
      <c r="H53609" t="str">
        <f t="shared" si="545"/>
        <v/>
      </c>
    </row>
    <row r="53610" spans="8:8">
      <c r="H53610" t="str">
        <f t="shared" si="545"/>
        <v/>
      </c>
    </row>
    <row r="53611" spans="8:8">
      <c r="H53611" t="str">
        <f t="shared" si="545"/>
        <v/>
      </c>
    </row>
    <row r="53612" spans="8:8">
      <c r="H53612" t="str">
        <f t="shared" si="545"/>
        <v/>
      </c>
    </row>
    <row r="53613" spans="8:8">
      <c r="H53613" t="str">
        <f t="shared" si="545"/>
        <v/>
      </c>
    </row>
    <row r="53614" spans="8:8">
      <c r="H53614" t="str">
        <f t="shared" si="545"/>
        <v/>
      </c>
    </row>
    <row r="53615" spans="8:8">
      <c r="H53615" t="str">
        <f t="shared" si="545"/>
        <v/>
      </c>
    </row>
    <row r="53616" spans="8:8">
      <c r="H53616" t="str">
        <f t="shared" si="545"/>
        <v/>
      </c>
    </row>
    <row r="53617" spans="8:8">
      <c r="H53617" t="str">
        <f t="shared" si="545"/>
        <v/>
      </c>
    </row>
    <row r="53618" spans="8:8">
      <c r="H53618" t="str">
        <f t="shared" si="545"/>
        <v/>
      </c>
    </row>
    <row r="53619" spans="8:8">
      <c r="H53619" t="str">
        <f t="shared" si="545"/>
        <v/>
      </c>
    </row>
    <row r="53620" spans="8:8">
      <c r="H53620" t="str">
        <f t="shared" si="545"/>
        <v/>
      </c>
    </row>
    <row r="53621" spans="8:8">
      <c r="H53621" t="str">
        <f t="shared" si="545"/>
        <v/>
      </c>
    </row>
    <row r="53622" spans="8:8">
      <c r="H53622" t="str">
        <f t="shared" si="545"/>
        <v/>
      </c>
    </row>
    <row r="53623" spans="8:8">
      <c r="H53623" t="str">
        <f t="shared" si="545"/>
        <v/>
      </c>
    </row>
    <row r="53624" spans="8:8">
      <c r="H53624" t="str">
        <f t="shared" si="545"/>
        <v/>
      </c>
    </row>
    <row r="53625" spans="8:8">
      <c r="H53625" t="str">
        <f t="shared" si="545"/>
        <v/>
      </c>
    </row>
    <row r="53626" spans="8:8">
      <c r="H53626" t="str">
        <f t="shared" si="545"/>
        <v/>
      </c>
    </row>
    <row r="53627" spans="8:8">
      <c r="H53627" t="str">
        <f t="shared" si="545"/>
        <v/>
      </c>
    </row>
    <row r="53628" spans="8:8">
      <c r="H53628" t="str">
        <f t="shared" si="545"/>
        <v/>
      </c>
    </row>
    <row r="53629" spans="8:8">
      <c r="H53629" t="str">
        <f t="shared" si="545"/>
        <v/>
      </c>
    </row>
    <row r="53630" spans="8:8">
      <c r="H53630" t="str">
        <f t="shared" si="545"/>
        <v/>
      </c>
    </row>
    <row r="53631" spans="8:8">
      <c r="H53631" t="str">
        <f t="shared" si="545"/>
        <v/>
      </c>
    </row>
    <row r="53632" spans="8:8">
      <c r="H53632" t="str">
        <f t="shared" si="545"/>
        <v/>
      </c>
    </row>
    <row r="53633" spans="8:8">
      <c r="H53633" t="str">
        <f t="shared" si="545"/>
        <v/>
      </c>
    </row>
    <row r="53634" spans="8:8">
      <c r="H53634" t="str">
        <f t="shared" si="545"/>
        <v/>
      </c>
    </row>
    <row r="53635" spans="8:8">
      <c r="H53635" t="str">
        <f t="shared" si="545"/>
        <v/>
      </c>
    </row>
    <row r="53636" spans="8:8">
      <c r="H53636" t="str">
        <f t="shared" si="545"/>
        <v/>
      </c>
    </row>
    <row r="53637" spans="8:8">
      <c r="H53637" t="str">
        <f t="shared" si="545"/>
        <v/>
      </c>
    </row>
    <row r="53638" spans="8:8">
      <c r="H53638" t="str">
        <f t="shared" si="545"/>
        <v/>
      </c>
    </row>
    <row r="53639" spans="8:8">
      <c r="H53639" t="str">
        <f t="shared" si="545"/>
        <v/>
      </c>
    </row>
    <row r="53640" spans="8:8">
      <c r="H53640" t="str">
        <f t="shared" si="545"/>
        <v/>
      </c>
    </row>
    <row r="53641" spans="8:8">
      <c r="H53641" t="str">
        <f t="shared" si="545"/>
        <v/>
      </c>
    </row>
    <row r="53642" spans="8:8">
      <c r="H53642" t="str">
        <f t="shared" si="545"/>
        <v/>
      </c>
    </row>
    <row r="53643" spans="8:8">
      <c r="H53643" t="str">
        <f t="shared" si="545"/>
        <v/>
      </c>
    </row>
    <row r="53644" spans="8:8">
      <c r="H53644" t="str">
        <f t="shared" si="545"/>
        <v/>
      </c>
    </row>
    <row r="53645" spans="8:8">
      <c r="H53645" t="str">
        <f t="shared" si="545"/>
        <v/>
      </c>
    </row>
    <row r="53646" spans="8:8">
      <c r="H53646" t="str">
        <f t="shared" si="545"/>
        <v/>
      </c>
    </row>
    <row r="53647" spans="8:8">
      <c r="H53647" t="str">
        <f t="shared" si="545"/>
        <v/>
      </c>
    </row>
    <row r="53648" spans="8:8">
      <c r="H53648" t="str">
        <f t="shared" si="545"/>
        <v/>
      </c>
    </row>
    <row r="53649" spans="8:8">
      <c r="H53649" t="str">
        <f t="shared" si="545"/>
        <v/>
      </c>
    </row>
    <row r="53650" spans="8:8">
      <c r="H53650" t="str">
        <f t="shared" si="545"/>
        <v/>
      </c>
    </row>
    <row r="53651" spans="8:8">
      <c r="H53651" t="str">
        <f t="shared" si="545"/>
        <v/>
      </c>
    </row>
    <row r="53652" spans="8:8">
      <c r="H53652" t="str">
        <f t="shared" si="545"/>
        <v/>
      </c>
    </row>
    <row r="53653" spans="8:8">
      <c r="H53653" t="str">
        <f t="shared" si="545"/>
        <v/>
      </c>
    </row>
    <row r="53654" spans="8:8">
      <c r="H53654" t="str">
        <f t="shared" si="545"/>
        <v/>
      </c>
    </row>
    <row r="53655" spans="8:8">
      <c r="H53655" t="str">
        <f t="shared" si="545"/>
        <v/>
      </c>
    </row>
    <row r="53656" spans="8:8">
      <c r="H53656" t="str">
        <f t="shared" si="545"/>
        <v/>
      </c>
    </row>
    <row r="53657" spans="8:8">
      <c r="H53657" t="str">
        <f t="shared" si="545"/>
        <v/>
      </c>
    </row>
    <row r="53658" spans="8:8">
      <c r="H53658" t="str">
        <f t="shared" si="545"/>
        <v/>
      </c>
    </row>
    <row r="53659" spans="8:8">
      <c r="H53659" t="str">
        <f t="shared" si="545"/>
        <v/>
      </c>
    </row>
    <row r="53660" spans="8:8">
      <c r="H53660" t="str">
        <f t="shared" si="545"/>
        <v/>
      </c>
    </row>
    <row r="53661" spans="8:8">
      <c r="H53661" t="str">
        <f t="shared" si="545"/>
        <v/>
      </c>
    </row>
    <row r="53662" spans="8:8">
      <c r="H53662" t="str">
        <f t="shared" si="545"/>
        <v/>
      </c>
    </row>
    <row r="53663" spans="8:8">
      <c r="H53663" t="str">
        <f t="shared" si="545"/>
        <v/>
      </c>
    </row>
    <row r="53664" spans="8:8">
      <c r="H53664" t="str">
        <f t="shared" si="545"/>
        <v/>
      </c>
    </row>
    <row r="53665" spans="8:8">
      <c r="H53665" t="str">
        <f t="shared" si="545"/>
        <v/>
      </c>
    </row>
    <row r="53666" spans="8:8">
      <c r="H53666" t="str">
        <f t="shared" ref="H53666:H53729" si="546">_xlfn.TEXTJOIN(", ", TRUE, G53666:G53666)</f>
        <v/>
      </c>
    </row>
    <row r="53667" spans="8:8">
      <c r="H53667" t="str">
        <f t="shared" si="546"/>
        <v/>
      </c>
    </row>
    <row r="53668" spans="8:8">
      <c r="H53668" t="str">
        <f t="shared" si="546"/>
        <v/>
      </c>
    </row>
    <row r="53669" spans="8:8">
      <c r="H53669" t="str">
        <f t="shared" si="546"/>
        <v/>
      </c>
    </row>
    <row r="53670" spans="8:8">
      <c r="H53670" t="str">
        <f t="shared" si="546"/>
        <v/>
      </c>
    </row>
    <row r="53671" spans="8:8">
      <c r="H53671" t="str">
        <f t="shared" si="546"/>
        <v/>
      </c>
    </row>
    <row r="53672" spans="8:8">
      <c r="H53672" t="str">
        <f t="shared" si="546"/>
        <v/>
      </c>
    </row>
    <row r="53673" spans="8:8">
      <c r="H53673" t="str">
        <f t="shared" si="546"/>
        <v/>
      </c>
    </row>
    <row r="53674" spans="8:8">
      <c r="H53674" t="str">
        <f t="shared" si="546"/>
        <v/>
      </c>
    </row>
    <row r="53675" spans="8:8">
      <c r="H53675" t="str">
        <f t="shared" si="546"/>
        <v/>
      </c>
    </row>
    <row r="53676" spans="8:8">
      <c r="H53676" t="str">
        <f t="shared" si="546"/>
        <v/>
      </c>
    </row>
    <row r="53677" spans="8:8">
      <c r="H53677" t="str">
        <f t="shared" si="546"/>
        <v/>
      </c>
    </row>
    <row r="53678" spans="8:8">
      <c r="H53678" t="str">
        <f t="shared" si="546"/>
        <v/>
      </c>
    </row>
    <row r="53679" spans="8:8">
      <c r="H53679" t="str">
        <f t="shared" si="546"/>
        <v/>
      </c>
    </row>
    <row r="53680" spans="8:8">
      <c r="H53680" t="str">
        <f t="shared" si="546"/>
        <v/>
      </c>
    </row>
    <row r="53681" spans="8:8">
      <c r="H53681" t="str">
        <f t="shared" si="546"/>
        <v/>
      </c>
    </row>
    <row r="53682" spans="8:8">
      <c r="H53682" t="str">
        <f t="shared" si="546"/>
        <v/>
      </c>
    </row>
    <row r="53683" spans="8:8">
      <c r="H53683" t="str">
        <f t="shared" si="546"/>
        <v/>
      </c>
    </row>
    <row r="53684" spans="8:8">
      <c r="H53684" t="str">
        <f t="shared" si="546"/>
        <v/>
      </c>
    </row>
    <row r="53685" spans="8:8">
      <c r="H53685" t="str">
        <f t="shared" si="546"/>
        <v/>
      </c>
    </row>
    <row r="53686" spans="8:8">
      <c r="H53686" t="str">
        <f t="shared" si="546"/>
        <v/>
      </c>
    </row>
    <row r="53687" spans="8:8">
      <c r="H53687" t="str">
        <f t="shared" si="546"/>
        <v/>
      </c>
    </row>
    <row r="53688" spans="8:8">
      <c r="H53688" t="str">
        <f t="shared" si="546"/>
        <v/>
      </c>
    </row>
    <row r="53689" spans="8:8">
      <c r="H53689" t="str">
        <f t="shared" si="546"/>
        <v/>
      </c>
    </row>
    <row r="53690" spans="8:8">
      <c r="H53690" t="str">
        <f t="shared" si="546"/>
        <v/>
      </c>
    </row>
    <row r="53691" spans="8:8">
      <c r="H53691" t="str">
        <f t="shared" si="546"/>
        <v/>
      </c>
    </row>
    <row r="53692" spans="8:8">
      <c r="H53692" t="str">
        <f t="shared" si="546"/>
        <v/>
      </c>
    </row>
    <row r="53693" spans="8:8">
      <c r="H53693" t="str">
        <f t="shared" si="546"/>
        <v/>
      </c>
    </row>
    <row r="53694" spans="8:8">
      <c r="H53694" t="str">
        <f t="shared" si="546"/>
        <v/>
      </c>
    </row>
    <row r="53695" spans="8:8">
      <c r="H53695" t="str">
        <f t="shared" si="546"/>
        <v/>
      </c>
    </row>
    <row r="53696" spans="8:8">
      <c r="H53696" t="str">
        <f t="shared" si="546"/>
        <v/>
      </c>
    </row>
    <row r="53697" spans="8:8">
      <c r="H53697" t="str">
        <f t="shared" si="546"/>
        <v/>
      </c>
    </row>
    <row r="53698" spans="8:8">
      <c r="H53698" t="str">
        <f t="shared" si="546"/>
        <v/>
      </c>
    </row>
    <row r="53699" spans="8:8">
      <c r="H53699" t="str">
        <f t="shared" si="546"/>
        <v/>
      </c>
    </row>
    <row r="53700" spans="8:8">
      <c r="H53700" t="str">
        <f t="shared" si="546"/>
        <v/>
      </c>
    </row>
    <row r="53701" spans="8:8">
      <c r="H53701" t="str">
        <f t="shared" si="546"/>
        <v/>
      </c>
    </row>
    <row r="53702" spans="8:8">
      <c r="H53702" t="str">
        <f t="shared" si="546"/>
        <v/>
      </c>
    </row>
    <row r="53703" spans="8:8">
      <c r="H53703" t="str">
        <f t="shared" si="546"/>
        <v/>
      </c>
    </row>
    <row r="53704" spans="8:8">
      <c r="H53704" t="str">
        <f t="shared" si="546"/>
        <v/>
      </c>
    </row>
    <row r="53705" spans="8:8">
      <c r="H53705" t="str">
        <f t="shared" si="546"/>
        <v/>
      </c>
    </row>
    <row r="53706" spans="8:8">
      <c r="H53706" t="str">
        <f t="shared" si="546"/>
        <v/>
      </c>
    </row>
    <row r="53707" spans="8:8">
      <c r="H53707" t="str">
        <f t="shared" si="546"/>
        <v/>
      </c>
    </row>
    <row r="53708" spans="8:8">
      <c r="H53708" t="str">
        <f t="shared" si="546"/>
        <v/>
      </c>
    </row>
    <row r="53709" spans="8:8">
      <c r="H53709" t="str">
        <f t="shared" si="546"/>
        <v/>
      </c>
    </row>
    <row r="53710" spans="8:8">
      <c r="H53710" t="str">
        <f t="shared" si="546"/>
        <v/>
      </c>
    </row>
    <row r="53711" spans="8:8">
      <c r="H53711" t="str">
        <f t="shared" si="546"/>
        <v/>
      </c>
    </row>
    <row r="53712" spans="8:8">
      <c r="H53712" t="str">
        <f t="shared" si="546"/>
        <v/>
      </c>
    </row>
    <row r="53713" spans="8:8">
      <c r="H53713" t="str">
        <f t="shared" si="546"/>
        <v/>
      </c>
    </row>
    <row r="53714" spans="8:8">
      <c r="H53714" t="str">
        <f t="shared" si="546"/>
        <v/>
      </c>
    </row>
    <row r="53715" spans="8:8">
      <c r="H53715" t="str">
        <f t="shared" si="546"/>
        <v/>
      </c>
    </row>
    <row r="53716" spans="8:8">
      <c r="H53716" t="str">
        <f t="shared" si="546"/>
        <v/>
      </c>
    </row>
    <row r="53717" spans="8:8">
      <c r="H53717" t="str">
        <f t="shared" si="546"/>
        <v/>
      </c>
    </row>
    <row r="53718" spans="8:8">
      <c r="H53718" t="str">
        <f t="shared" si="546"/>
        <v/>
      </c>
    </row>
    <row r="53719" spans="8:8">
      <c r="H53719" t="str">
        <f t="shared" si="546"/>
        <v/>
      </c>
    </row>
    <row r="53720" spans="8:8">
      <c r="H53720" t="str">
        <f t="shared" si="546"/>
        <v/>
      </c>
    </row>
    <row r="53721" spans="8:8">
      <c r="H53721" t="str">
        <f t="shared" si="546"/>
        <v/>
      </c>
    </row>
    <row r="53722" spans="8:8">
      <c r="H53722" t="str">
        <f t="shared" si="546"/>
        <v/>
      </c>
    </row>
    <row r="53723" spans="8:8">
      <c r="H53723" t="str">
        <f t="shared" si="546"/>
        <v/>
      </c>
    </row>
    <row r="53724" spans="8:8">
      <c r="H53724" t="str">
        <f t="shared" si="546"/>
        <v/>
      </c>
    </row>
    <row r="53725" spans="8:8">
      <c r="H53725" t="str">
        <f t="shared" si="546"/>
        <v/>
      </c>
    </row>
    <row r="53726" spans="8:8">
      <c r="H53726" t="str">
        <f t="shared" si="546"/>
        <v/>
      </c>
    </row>
    <row r="53727" spans="8:8">
      <c r="H53727" t="str">
        <f t="shared" si="546"/>
        <v/>
      </c>
    </row>
    <row r="53728" spans="8:8">
      <c r="H53728" t="str">
        <f t="shared" si="546"/>
        <v/>
      </c>
    </row>
    <row r="53729" spans="8:8">
      <c r="H53729" t="str">
        <f t="shared" si="546"/>
        <v/>
      </c>
    </row>
    <row r="53730" spans="8:8">
      <c r="H53730" t="str">
        <f t="shared" ref="H53730:H53793" si="547">_xlfn.TEXTJOIN(", ", TRUE, G53730:G53730)</f>
        <v/>
      </c>
    </row>
    <row r="53731" spans="8:8">
      <c r="H53731" t="str">
        <f t="shared" si="547"/>
        <v/>
      </c>
    </row>
    <row r="53732" spans="8:8">
      <c r="H53732" t="str">
        <f t="shared" si="547"/>
        <v/>
      </c>
    </row>
    <row r="53733" spans="8:8">
      <c r="H53733" t="str">
        <f t="shared" si="547"/>
        <v/>
      </c>
    </row>
    <row r="53734" spans="8:8">
      <c r="H53734" t="str">
        <f t="shared" si="547"/>
        <v/>
      </c>
    </row>
    <row r="53735" spans="8:8">
      <c r="H53735" t="str">
        <f t="shared" si="547"/>
        <v/>
      </c>
    </row>
    <row r="53736" spans="8:8">
      <c r="H53736" t="str">
        <f t="shared" si="547"/>
        <v/>
      </c>
    </row>
    <row r="53737" spans="8:8">
      <c r="H53737" t="str">
        <f t="shared" si="547"/>
        <v/>
      </c>
    </row>
    <row r="53738" spans="8:8">
      <c r="H53738" t="str">
        <f t="shared" si="547"/>
        <v/>
      </c>
    </row>
    <row r="53739" spans="8:8">
      <c r="H53739" t="str">
        <f t="shared" si="547"/>
        <v/>
      </c>
    </row>
    <row r="53740" spans="8:8">
      <c r="H53740" t="str">
        <f t="shared" si="547"/>
        <v/>
      </c>
    </row>
    <row r="53741" spans="8:8">
      <c r="H53741" t="str">
        <f t="shared" si="547"/>
        <v/>
      </c>
    </row>
    <row r="53742" spans="8:8">
      <c r="H53742" t="str">
        <f t="shared" si="547"/>
        <v/>
      </c>
    </row>
    <row r="53743" spans="8:8">
      <c r="H53743" t="str">
        <f t="shared" si="547"/>
        <v/>
      </c>
    </row>
    <row r="53744" spans="8:8">
      <c r="H53744" t="str">
        <f t="shared" si="547"/>
        <v/>
      </c>
    </row>
    <row r="53745" spans="8:8">
      <c r="H53745" t="str">
        <f t="shared" si="547"/>
        <v/>
      </c>
    </row>
    <row r="53746" spans="8:8">
      <c r="H53746" t="str">
        <f t="shared" si="547"/>
        <v/>
      </c>
    </row>
    <row r="53747" spans="8:8">
      <c r="H53747" t="str">
        <f t="shared" si="547"/>
        <v/>
      </c>
    </row>
    <row r="53748" spans="8:8">
      <c r="H53748" t="str">
        <f t="shared" si="547"/>
        <v/>
      </c>
    </row>
    <row r="53749" spans="8:8">
      <c r="H53749" t="str">
        <f t="shared" si="547"/>
        <v/>
      </c>
    </row>
    <row r="53750" spans="8:8">
      <c r="H53750" t="str">
        <f t="shared" si="547"/>
        <v/>
      </c>
    </row>
    <row r="53751" spans="8:8">
      <c r="H53751" t="str">
        <f t="shared" si="547"/>
        <v/>
      </c>
    </row>
    <row r="53752" spans="8:8">
      <c r="H53752" t="str">
        <f t="shared" si="547"/>
        <v/>
      </c>
    </row>
    <row r="53753" spans="8:8">
      <c r="H53753" t="str">
        <f t="shared" si="547"/>
        <v/>
      </c>
    </row>
    <row r="53754" spans="8:8">
      <c r="H53754" t="str">
        <f t="shared" si="547"/>
        <v/>
      </c>
    </row>
    <row r="53755" spans="8:8">
      <c r="H53755" t="str">
        <f t="shared" si="547"/>
        <v/>
      </c>
    </row>
    <row r="53756" spans="8:8">
      <c r="H53756" t="str">
        <f t="shared" si="547"/>
        <v/>
      </c>
    </row>
    <row r="53757" spans="8:8">
      <c r="H53757" t="str">
        <f t="shared" si="547"/>
        <v/>
      </c>
    </row>
    <row r="53758" spans="8:8">
      <c r="H53758" t="str">
        <f t="shared" si="547"/>
        <v/>
      </c>
    </row>
    <row r="53759" spans="8:8">
      <c r="H53759" t="str">
        <f t="shared" si="547"/>
        <v/>
      </c>
    </row>
    <row r="53760" spans="8:8">
      <c r="H53760" t="str">
        <f t="shared" si="547"/>
        <v/>
      </c>
    </row>
    <row r="53761" spans="8:8">
      <c r="H53761" t="str">
        <f t="shared" si="547"/>
        <v/>
      </c>
    </row>
    <row r="53762" spans="8:8">
      <c r="H53762" t="str">
        <f t="shared" si="547"/>
        <v/>
      </c>
    </row>
    <row r="53763" spans="8:8">
      <c r="H53763" t="str">
        <f t="shared" si="547"/>
        <v/>
      </c>
    </row>
    <row r="53764" spans="8:8">
      <c r="H53764" t="str">
        <f t="shared" si="547"/>
        <v/>
      </c>
    </row>
    <row r="53765" spans="8:8">
      <c r="H53765" t="str">
        <f t="shared" si="547"/>
        <v/>
      </c>
    </row>
    <row r="53766" spans="8:8">
      <c r="H53766" t="str">
        <f t="shared" si="547"/>
        <v/>
      </c>
    </row>
    <row r="53767" spans="8:8">
      <c r="H53767" t="str">
        <f t="shared" si="547"/>
        <v/>
      </c>
    </row>
    <row r="53768" spans="8:8">
      <c r="H53768" t="str">
        <f t="shared" si="547"/>
        <v/>
      </c>
    </row>
    <row r="53769" spans="8:8">
      <c r="H53769" t="str">
        <f t="shared" si="547"/>
        <v/>
      </c>
    </row>
    <row r="53770" spans="8:8">
      <c r="H53770" t="str">
        <f t="shared" si="547"/>
        <v/>
      </c>
    </row>
    <row r="53771" spans="8:8">
      <c r="H53771" t="str">
        <f t="shared" si="547"/>
        <v/>
      </c>
    </row>
    <row r="53772" spans="8:8">
      <c r="H53772" t="str">
        <f t="shared" si="547"/>
        <v/>
      </c>
    </row>
    <row r="53773" spans="8:8">
      <c r="H53773" t="str">
        <f t="shared" si="547"/>
        <v/>
      </c>
    </row>
    <row r="53774" spans="8:8">
      <c r="H53774" t="str">
        <f t="shared" si="547"/>
        <v/>
      </c>
    </row>
    <row r="53775" spans="8:8">
      <c r="H53775" t="str">
        <f t="shared" si="547"/>
        <v/>
      </c>
    </row>
    <row r="53776" spans="8:8">
      <c r="H53776" t="str">
        <f t="shared" si="547"/>
        <v/>
      </c>
    </row>
    <row r="53777" spans="8:8">
      <c r="H53777" t="str">
        <f t="shared" si="547"/>
        <v/>
      </c>
    </row>
    <row r="53778" spans="8:8">
      <c r="H53778" t="str">
        <f t="shared" si="547"/>
        <v/>
      </c>
    </row>
    <row r="53779" spans="8:8">
      <c r="H53779" t="str">
        <f t="shared" si="547"/>
        <v/>
      </c>
    </row>
    <row r="53780" spans="8:8">
      <c r="H53780" t="str">
        <f t="shared" si="547"/>
        <v/>
      </c>
    </row>
    <row r="53781" spans="8:8">
      <c r="H53781" t="str">
        <f t="shared" si="547"/>
        <v/>
      </c>
    </row>
    <row r="53782" spans="8:8">
      <c r="H53782" t="str">
        <f t="shared" si="547"/>
        <v/>
      </c>
    </row>
    <row r="53783" spans="8:8">
      <c r="H53783" t="str">
        <f t="shared" si="547"/>
        <v/>
      </c>
    </row>
    <row r="53784" spans="8:8">
      <c r="H53784" t="str">
        <f t="shared" si="547"/>
        <v/>
      </c>
    </row>
    <row r="53785" spans="8:8">
      <c r="H53785" t="str">
        <f t="shared" si="547"/>
        <v/>
      </c>
    </row>
    <row r="53786" spans="8:8">
      <c r="H53786" t="str">
        <f t="shared" si="547"/>
        <v/>
      </c>
    </row>
    <row r="53787" spans="8:8">
      <c r="H53787" t="str">
        <f t="shared" si="547"/>
        <v/>
      </c>
    </row>
    <row r="53788" spans="8:8">
      <c r="H53788" t="str">
        <f t="shared" si="547"/>
        <v/>
      </c>
    </row>
    <row r="53789" spans="8:8">
      <c r="H53789" t="str">
        <f t="shared" si="547"/>
        <v/>
      </c>
    </row>
    <row r="53790" spans="8:8">
      <c r="H53790" t="str">
        <f t="shared" si="547"/>
        <v/>
      </c>
    </row>
    <row r="53791" spans="8:8">
      <c r="H53791" t="str">
        <f t="shared" si="547"/>
        <v/>
      </c>
    </row>
    <row r="53792" spans="8:8">
      <c r="H53792" t="str">
        <f t="shared" si="547"/>
        <v/>
      </c>
    </row>
    <row r="53793" spans="8:8">
      <c r="H53793" t="str">
        <f t="shared" si="547"/>
        <v/>
      </c>
    </row>
    <row r="53794" spans="8:8">
      <c r="H53794" t="str">
        <f t="shared" ref="H53794:H53857" si="548">_xlfn.TEXTJOIN(", ", TRUE, G53794:G53794)</f>
        <v/>
      </c>
    </row>
    <row r="53795" spans="8:8">
      <c r="H53795" t="str">
        <f t="shared" si="548"/>
        <v/>
      </c>
    </row>
    <row r="53796" spans="8:8">
      <c r="H53796" t="str">
        <f t="shared" si="548"/>
        <v/>
      </c>
    </row>
    <row r="53797" spans="8:8">
      <c r="H53797" t="str">
        <f t="shared" si="548"/>
        <v/>
      </c>
    </row>
    <row r="53798" spans="8:8">
      <c r="H53798" t="str">
        <f t="shared" si="548"/>
        <v/>
      </c>
    </row>
    <row r="53799" spans="8:8">
      <c r="H53799" t="str">
        <f t="shared" si="548"/>
        <v/>
      </c>
    </row>
    <row r="53800" spans="8:8">
      <c r="H53800" t="str">
        <f t="shared" si="548"/>
        <v/>
      </c>
    </row>
    <row r="53801" spans="8:8">
      <c r="H53801" t="str">
        <f t="shared" si="548"/>
        <v/>
      </c>
    </row>
    <row r="53802" spans="8:8">
      <c r="H53802" t="str">
        <f t="shared" si="548"/>
        <v/>
      </c>
    </row>
    <row r="53803" spans="8:8">
      <c r="H53803" t="str">
        <f t="shared" si="548"/>
        <v/>
      </c>
    </row>
    <row r="53804" spans="8:8">
      <c r="H53804" t="str">
        <f t="shared" si="548"/>
        <v/>
      </c>
    </row>
    <row r="53805" spans="8:8">
      <c r="H53805" t="str">
        <f t="shared" si="548"/>
        <v/>
      </c>
    </row>
    <row r="53806" spans="8:8">
      <c r="H53806" t="str">
        <f t="shared" si="548"/>
        <v/>
      </c>
    </row>
    <row r="53807" spans="8:8">
      <c r="H53807" t="str">
        <f t="shared" si="548"/>
        <v/>
      </c>
    </row>
    <row r="53808" spans="8:8">
      <c r="H53808" t="str">
        <f t="shared" si="548"/>
        <v/>
      </c>
    </row>
    <row r="53809" spans="8:8">
      <c r="H53809" t="str">
        <f t="shared" si="548"/>
        <v/>
      </c>
    </row>
    <row r="53810" spans="8:8">
      <c r="H53810" t="str">
        <f t="shared" si="548"/>
        <v/>
      </c>
    </row>
    <row r="53811" spans="8:8">
      <c r="H53811" t="str">
        <f t="shared" si="548"/>
        <v/>
      </c>
    </row>
    <row r="53812" spans="8:8">
      <c r="H53812" t="str">
        <f t="shared" si="548"/>
        <v/>
      </c>
    </row>
    <row r="53813" spans="8:8">
      <c r="H53813" t="str">
        <f t="shared" si="548"/>
        <v/>
      </c>
    </row>
    <row r="53814" spans="8:8">
      <c r="H53814" t="str">
        <f t="shared" si="548"/>
        <v/>
      </c>
    </row>
    <row r="53815" spans="8:8">
      <c r="H53815" t="str">
        <f t="shared" si="548"/>
        <v/>
      </c>
    </row>
    <row r="53816" spans="8:8">
      <c r="H53816" t="str">
        <f t="shared" si="548"/>
        <v/>
      </c>
    </row>
    <row r="53817" spans="8:8">
      <c r="H53817" t="str">
        <f t="shared" si="548"/>
        <v/>
      </c>
    </row>
    <row r="53818" spans="8:8">
      <c r="H53818" t="str">
        <f t="shared" si="548"/>
        <v/>
      </c>
    </row>
    <row r="53819" spans="8:8">
      <c r="H53819" t="str">
        <f t="shared" si="548"/>
        <v/>
      </c>
    </row>
    <row r="53820" spans="8:8">
      <c r="H53820" t="str">
        <f t="shared" si="548"/>
        <v/>
      </c>
    </row>
    <row r="53821" spans="8:8">
      <c r="H53821" t="str">
        <f t="shared" si="548"/>
        <v/>
      </c>
    </row>
    <row r="53822" spans="8:8">
      <c r="H53822" t="str">
        <f t="shared" si="548"/>
        <v/>
      </c>
    </row>
    <row r="53823" spans="8:8">
      <c r="H53823" t="str">
        <f t="shared" si="548"/>
        <v/>
      </c>
    </row>
    <row r="53824" spans="8:8">
      <c r="H53824" t="str">
        <f t="shared" si="548"/>
        <v/>
      </c>
    </row>
    <row r="53825" spans="8:8">
      <c r="H53825" t="str">
        <f t="shared" si="548"/>
        <v/>
      </c>
    </row>
    <row r="53826" spans="8:8">
      <c r="H53826" t="str">
        <f t="shared" si="548"/>
        <v/>
      </c>
    </row>
    <row r="53827" spans="8:8">
      <c r="H53827" t="str">
        <f t="shared" si="548"/>
        <v/>
      </c>
    </row>
    <row r="53828" spans="8:8">
      <c r="H53828" t="str">
        <f t="shared" si="548"/>
        <v/>
      </c>
    </row>
    <row r="53829" spans="8:8">
      <c r="H53829" t="str">
        <f t="shared" si="548"/>
        <v/>
      </c>
    </row>
    <row r="53830" spans="8:8">
      <c r="H53830" t="str">
        <f t="shared" si="548"/>
        <v/>
      </c>
    </row>
    <row r="53831" spans="8:8">
      <c r="H53831" t="str">
        <f t="shared" si="548"/>
        <v/>
      </c>
    </row>
    <row r="53832" spans="8:8">
      <c r="H53832" t="str">
        <f t="shared" si="548"/>
        <v/>
      </c>
    </row>
    <row r="53833" spans="8:8">
      <c r="H53833" t="str">
        <f t="shared" si="548"/>
        <v/>
      </c>
    </row>
    <row r="53834" spans="8:8">
      <c r="H53834" t="str">
        <f t="shared" si="548"/>
        <v/>
      </c>
    </row>
    <row r="53835" spans="8:8">
      <c r="H53835" t="str">
        <f t="shared" si="548"/>
        <v/>
      </c>
    </row>
    <row r="53836" spans="8:8">
      <c r="H53836" t="str">
        <f t="shared" si="548"/>
        <v/>
      </c>
    </row>
    <row r="53837" spans="8:8">
      <c r="H53837" t="str">
        <f t="shared" si="548"/>
        <v/>
      </c>
    </row>
    <row r="53838" spans="8:8">
      <c r="H53838" t="str">
        <f t="shared" si="548"/>
        <v/>
      </c>
    </row>
    <row r="53839" spans="8:8">
      <c r="H53839" t="str">
        <f t="shared" si="548"/>
        <v/>
      </c>
    </row>
    <row r="53840" spans="8:8">
      <c r="H53840" t="str">
        <f t="shared" si="548"/>
        <v/>
      </c>
    </row>
    <row r="53841" spans="8:8">
      <c r="H53841" t="str">
        <f t="shared" si="548"/>
        <v/>
      </c>
    </row>
    <row r="53842" spans="8:8">
      <c r="H53842" t="str">
        <f t="shared" si="548"/>
        <v/>
      </c>
    </row>
    <row r="53843" spans="8:8">
      <c r="H53843" t="str">
        <f t="shared" si="548"/>
        <v/>
      </c>
    </row>
    <row r="53844" spans="8:8">
      <c r="H53844" t="str">
        <f t="shared" si="548"/>
        <v/>
      </c>
    </row>
    <row r="53845" spans="8:8">
      <c r="H53845" t="str">
        <f t="shared" si="548"/>
        <v/>
      </c>
    </row>
    <row r="53846" spans="8:8">
      <c r="H53846" t="str">
        <f t="shared" si="548"/>
        <v/>
      </c>
    </row>
    <row r="53847" spans="8:8">
      <c r="H53847" t="str">
        <f t="shared" si="548"/>
        <v/>
      </c>
    </row>
    <row r="53848" spans="8:8">
      <c r="H53848" t="str">
        <f t="shared" si="548"/>
        <v/>
      </c>
    </row>
    <row r="53849" spans="8:8">
      <c r="H53849" t="str">
        <f t="shared" si="548"/>
        <v/>
      </c>
    </row>
    <row r="53850" spans="8:8">
      <c r="H53850" t="str">
        <f t="shared" si="548"/>
        <v/>
      </c>
    </row>
    <row r="53851" spans="8:8">
      <c r="H53851" t="str">
        <f t="shared" si="548"/>
        <v/>
      </c>
    </row>
    <row r="53852" spans="8:8">
      <c r="H53852" t="str">
        <f t="shared" si="548"/>
        <v/>
      </c>
    </row>
    <row r="53853" spans="8:8">
      <c r="H53853" t="str">
        <f t="shared" si="548"/>
        <v/>
      </c>
    </row>
    <row r="53854" spans="8:8">
      <c r="H53854" t="str">
        <f t="shared" si="548"/>
        <v/>
      </c>
    </row>
    <row r="53855" spans="8:8">
      <c r="H53855" t="str">
        <f t="shared" si="548"/>
        <v/>
      </c>
    </row>
    <row r="53856" spans="8:8">
      <c r="H53856" t="str">
        <f t="shared" si="548"/>
        <v/>
      </c>
    </row>
    <row r="53857" spans="8:8">
      <c r="H53857" t="str">
        <f t="shared" si="548"/>
        <v/>
      </c>
    </row>
    <row r="53858" spans="8:8">
      <c r="H53858" t="str">
        <f t="shared" ref="H53858:H53921" si="549">_xlfn.TEXTJOIN(", ", TRUE, G53858:G53858)</f>
        <v/>
      </c>
    </row>
    <row r="53859" spans="8:8">
      <c r="H53859" t="str">
        <f t="shared" si="549"/>
        <v/>
      </c>
    </row>
    <row r="53860" spans="8:8">
      <c r="H53860" t="str">
        <f t="shared" si="549"/>
        <v/>
      </c>
    </row>
    <row r="53861" spans="8:8">
      <c r="H53861" t="str">
        <f t="shared" si="549"/>
        <v/>
      </c>
    </row>
    <row r="53862" spans="8:8">
      <c r="H53862" t="str">
        <f t="shared" si="549"/>
        <v/>
      </c>
    </row>
    <row r="53863" spans="8:8">
      <c r="H53863" t="str">
        <f t="shared" si="549"/>
        <v/>
      </c>
    </row>
    <row r="53864" spans="8:8">
      <c r="H53864" t="str">
        <f t="shared" si="549"/>
        <v/>
      </c>
    </row>
    <row r="53865" spans="8:8">
      <c r="H53865" t="str">
        <f t="shared" si="549"/>
        <v/>
      </c>
    </row>
    <row r="53866" spans="8:8">
      <c r="H53866" t="str">
        <f t="shared" si="549"/>
        <v/>
      </c>
    </row>
    <row r="53867" spans="8:8">
      <c r="H53867" t="str">
        <f t="shared" si="549"/>
        <v/>
      </c>
    </row>
    <row r="53868" spans="8:8">
      <c r="H53868" t="str">
        <f t="shared" si="549"/>
        <v/>
      </c>
    </row>
    <row r="53869" spans="8:8">
      <c r="H53869" t="str">
        <f t="shared" si="549"/>
        <v/>
      </c>
    </row>
    <row r="53870" spans="8:8">
      <c r="H53870" t="str">
        <f t="shared" si="549"/>
        <v/>
      </c>
    </row>
    <row r="53871" spans="8:8">
      <c r="H53871" t="str">
        <f t="shared" si="549"/>
        <v/>
      </c>
    </row>
    <row r="53872" spans="8:8">
      <c r="H53872" t="str">
        <f t="shared" si="549"/>
        <v/>
      </c>
    </row>
    <row r="53873" spans="8:8">
      <c r="H53873" t="str">
        <f t="shared" si="549"/>
        <v/>
      </c>
    </row>
    <row r="53874" spans="8:8">
      <c r="H53874" t="str">
        <f t="shared" si="549"/>
        <v/>
      </c>
    </row>
    <row r="53875" spans="8:8">
      <c r="H53875" t="str">
        <f t="shared" si="549"/>
        <v/>
      </c>
    </row>
    <row r="53876" spans="8:8">
      <c r="H53876" t="str">
        <f t="shared" si="549"/>
        <v/>
      </c>
    </row>
    <row r="53877" spans="8:8">
      <c r="H53877" t="str">
        <f t="shared" si="549"/>
        <v/>
      </c>
    </row>
    <row r="53878" spans="8:8">
      <c r="H53878" t="str">
        <f t="shared" si="549"/>
        <v/>
      </c>
    </row>
    <row r="53879" spans="8:8">
      <c r="H53879" t="str">
        <f t="shared" si="549"/>
        <v/>
      </c>
    </row>
    <row r="53880" spans="8:8">
      <c r="H53880" t="str">
        <f t="shared" si="549"/>
        <v/>
      </c>
    </row>
    <row r="53881" spans="8:8">
      <c r="H53881" t="str">
        <f t="shared" si="549"/>
        <v/>
      </c>
    </row>
    <row r="53882" spans="8:8">
      <c r="H53882" t="str">
        <f t="shared" si="549"/>
        <v/>
      </c>
    </row>
    <row r="53883" spans="8:8">
      <c r="H53883" t="str">
        <f t="shared" si="549"/>
        <v/>
      </c>
    </row>
    <row r="53884" spans="8:8">
      <c r="H53884" t="str">
        <f t="shared" si="549"/>
        <v/>
      </c>
    </row>
    <row r="53885" spans="8:8">
      <c r="H53885" t="str">
        <f t="shared" si="549"/>
        <v/>
      </c>
    </row>
    <row r="53886" spans="8:8">
      <c r="H53886" t="str">
        <f t="shared" si="549"/>
        <v/>
      </c>
    </row>
    <row r="53887" spans="8:8">
      <c r="H53887" t="str">
        <f t="shared" si="549"/>
        <v/>
      </c>
    </row>
    <row r="53888" spans="8:8">
      <c r="H53888" t="str">
        <f t="shared" si="549"/>
        <v/>
      </c>
    </row>
    <row r="53889" spans="8:8">
      <c r="H53889" t="str">
        <f t="shared" si="549"/>
        <v/>
      </c>
    </row>
    <row r="53890" spans="8:8">
      <c r="H53890" t="str">
        <f t="shared" si="549"/>
        <v/>
      </c>
    </row>
    <row r="53891" spans="8:8">
      <c r="H53891" t="str">
        <f t="shared" si="549"/>
        <v/>
      </c>
    </row>
    <row r="53892" spans="8:8">
      <c r="H53892" t="str">
        <f t="shared" si="549"/>
        <v/>
      </c>
    </row>
    <row r="53893" spans="8:8">
      <c r="H53893" t="str">
        <f t="shared" si="549"/>
        <v/>
      </c>
    </row>
    <row r="53894" spans="8:8">
      <c r="H53894" t="str">
        <f t="shared" si="549"/>
        <v/>
      </c>
    </row>
    <row r="53895" spans="8:8">
      <c r="H53895" t="str">
        <f t="shared" si="549"/>
        <v/>
      </c>
    </row>
    <row r="53896" spans="8:8">
      <c r="H53896" t="str">
        <f t="shared" si="549"/>
        <v/>
      </c>
    </row>
    <row r="53897" spans="8:8">
      <c r="H53897" t="str">
        <f t="shared" si="549"/>
        <v/>
      </c>
    </row>
    <row r="53898" spans="8:8">
      <c r="H53898" t="str">
        <f t="shared" si="549"/>
        <v/>
      </c>
    </row>
    <row r="53899" spans="8:8">
      <c r="H53899" t="str">
        <f t="shared" si="549"/>
        <v/>
      </c>
    </row>
    <row r="53900" spans="8:8">
      <c r="H53900" t="str">
        <f t="shared" si="549"/>
        <v/>
      </c>
    </row>
    <row r="53901" spans="8:8">
      <c r="H53901" t="str">
        <f t="shared" si="549"/>
        <v/>
      </c>
    </row>
    <row r="53902" spans="8:8">
      <c r="H53902" t="str">
        <f t="shared" si="549"/>
        <v/>
      </c>
    </row>
    <row r="53903" spans="8:8">
      <c r="H53903" t="str">
        <f t="shared" si="549"/>
        <v/>
      </c>
    </row>
    <row r="53904" spans="8:8">
      <c r="H53904" t="str">
        <f t="shared" si="549"/>
        <v/>
      </c>
    </row>
    <row r="53905" spans="8:8">
      <c r="H53905" t="str">
        <f t="shared" si="549"/>
        <v/>
      </c>
    </row>
    <row r="53906" spans="8:8">
      <c r="H53906" t="str">
        <f t="shared" si="549"/>
        <v/>
      </c>
    </row>
    <row r="53907" spans="8:8">
      <c r="H53907" t="str">
        <f t="shared" si="549"/>
        <v/>
      </c>
    </row>
    <row r="53908" spans="8:8">
      <c r="H53908" t="str">
        <f t="shared" si="549"/>
        <v/>
      </c>
    </row>
    <row r="53909" spans="8:8">
      <c r="H53909" t="str">
        <f t="shared" si="549"/>
        <v/>
      </c>
    </row>
    <row r="53910" spans="8:8">
      <c r="H53910" t="str">
        <f t="shared" si="549"/>
        <v/>
      </c>
    </row>
    <row r="53911" spans="8:8">
      <c r="H53911" t="str">
        <f t="shared" si="549"/>
        <v/>
      </c>
    </row>
    <row r="53912" spans="8:8">
      <c r="H53912" t="str">
        <f t="shared" si="549"/>
        <v/>
      </c>
    </row>
    <row r="53913" spans="8:8">
      <c r="H53913" t="str">
        <f t="shared" si="549"/>
        <v/>
      </c>
    </row>
    <row r="53914" spans="8:8">
      <c r="H53914" t="str">
        <f t="shared" si="549"/>
        <v/>
      </c>
    </row>
    <row r="53915" spans="8:8">
      <c r="H53915" t="str">
        <f t="shared" si="549"/>
        <v/>
      </c>
    </row>
    <row r="53916" spans="8:8">
      <c r="H53916" t="str">
        <f t="shared" si="549"/>
        <v/>
      </c>
    </row>
    <row r="53917" spans="8:8">
      <c r="H53917" t="str">
        <f t="shared" si="549"/>
        <v/>
      </c>
    </row>
    <row r="53918" spans="8:8">
      <c r="H53918" t="str">
        <f t="shared" si="549"/>
        <v/>
      </c>
    </row>
    <row r="53919" spans="8:8">
      <c r="H53919" t="str">
        <f t="shared" si="549"/>
        <v/>
      </c>
    </row>
    <row r="53920" spans="8:8">
      <c r="H53920" t="str">
        <f t="shared" si="549"/>
        <v/>
      </c>
    </row>
    <row r="53921" spans="8:8">
      <c r="H53921" t="str">
        <f t="shared" si="549"/>
        <v/>
      </c>
    </row>
    <row r="53922" spans="8:8">
      <c r="H53922" t="str">
        <f t="shared" ref="H53922:H53985" si="550">_xlfn.TEXTJOIN(", ", TRUE, G53922:G53922)</f>
        <v/>
      </c>
    </row>
    <row r="53923" spans="8:8">
      <c r="H53923" t="str">
        <f t="shared" si="550"/>
        <v/>
      </c>
    </row>
    <row r="53924" spans="8:8">
      <c r="H53924" t="str">
        <f t="shared" si="550"/>
        <v/>
      </c>
    </row>
    <row r="53925" spans="8:8">
      <c r="H53925" t="str">
        <f t="shared" si="550"/>
        <v/>
      </c>
    </row>
    <row r="53926" spans="8:8">
      <c r="H53926" t="str">
        <f t="shared" si="550"/>
        <v/>
      </c>
    </row>
    <row r="53927" spans="8:8">
      <c r="H53927" t="str">
        <f t="shared" si="550"/>
        <v/>
      </c>
    </row>
    <row r="53928" spans="8:8">
      <c r="H53928" t="str">
        <f t="shared" si="550"/>
        <v/>
      </c>
    </row>
    <row r="53929" spans="8:8">
      <c r="H53929" t="str">
        <f t="shared" si="550"/>
        <v/>
      </c>
    </row>
    <row r="53930" spans="8:8">
      <c r="H53930" t="str">
        <f t="shared" si="550"/>
        <v/>
      </c>
    </row>
    <row r="53931" spans="8:8">
      <c r="H53931" t="str">
        <f t="shared" si="550"/>
        <v/>
      </c>
    </row>
    <row r="53932" spans="8:8">
      <c r="H53932" t="str">
        <f t="shared" si="550"/>
        <v/>
      </c>
    </row>
    <row r="53933" spans="8:8">
      <c r="H53933" t="str">
        <f t="shared" si="550"/>
        <v/>
      </c>
    </row>
    <row r="53934" spans="8:8">
      <c r="H53934" t="str">
        <f t="shared" si="550"/>
        <v/>
      </c>
    </row>
    <row r="53935" spans="8:8">
      <c r="H53935" t="str">
        <f t="shared" si="550"/>
        <v/>
      </c>
    </row>
    <row r="53936" spans="8:8">
      <c r="H53936" t="str">
        <f t="shared" si="550"/>
        <v/>
      </c>
    </row>
    <row r="53937" spans="8:8">
      <c r="H53937" t="str">
        <f t="shared" si="550"/>
        <v/>
      </c>
    </row>
    <row r="53938" spans="8:8">
      <c r="H53938" t="str">
        <f t="shared" si="550"/>
        <v/>
      </c>
    </row>
    <row r="53939" spans="8:8">
      <c r="H53939" t="str">
        <f t="shared" si="550"/>
        <v/>
      </c>
    </row>
    <row r="53940" spans="8:8">
      <c r="H53940" t="str">
        <f t="shared" si="550"/>
        <v/>
      </c>
    </row>
    <row r="53941" spans="8:8">
      <c r="H53941" t="str">
        <f t="shared" si="550"/>
        <v/>
      </c>
    </row>
    <row r="53942" spans="8:8">
      <c r="H53942" t="str">
        <f t="shared" si="550"/>
        <v/>
      </c>
    </row>
    <row r="53943" spans="8:8">
      <c r="H53943" t="str">
        <f t="shared" si="550"/>
        <v/>
      </c>
    </row>
    <row r="53944" spans="8:8">
      <c r="H53944" t="str">
        <f t="shared" si="550"/>
        <v/>
      </c>
    </row>
    <row r="53945" spans="8:8">
      <c r="H53945" t="str">
        <f t="shared" si="550"/>
        <v/>
      </c>
    </row>
    <row r="53946" spans="8:8">
      <c r="H53946" t="str">
        <f t="shared" si="550"/>
        <v/>
      </c>
    </row>
    <row r="53947" spans="8:8">
      <c r="H53947" t="str">
        <f t="shared" si="550"/>
        <v/>
      </c>
    </row>
    <row r="53948" spans="8:8">
      <c r="H53948" t="str">
        <f t="shared" si="550"/>
        <v/>
      </c>
    </row>
    <row r="53949" spans="8:8">
      <c r="H53949" t="str">
        <f t="shared" si="550"/>
        <v/>
      </c>
    </row>
    <row r="53950" spans="8:8">
      <c r="H53950" t="str">
        <f t="shared" si="550"/>
        <v/>
      </c>
    </row>
    <row r="53951" spans="8:8">
      <c r="H53951" t="str">
        <f t="shared" si="550"/>
        <v/>
      </c>
    </row>
    <row r="53952" spans="8:8">
      <c r="H53952" t="str">
        <f t="shared" si="550"/>
        <v/>
      </c>
    </row>
    <row r="53953" spans="8:8">
      <c r="H53953" t="str">
        <f t="shared" si="550"/>
        <v/>
      </c>
    </row>
    <row r="53954" spans="8:8">
      <c r="H53954" t="str">
        <f t="shared" si="550"/>
        <v/>
      </c>
    </row>
    <row r="53955" spans="8:8">
      <c r="H53955" t="str">
        <f t="shared" si="550"/>
        <v/>
      </c>
    </row>
    <row r="53956" spans="8:8">
      <c r="H53956" t="str">
        <f t="shared" si="550"/>
        <v/>
      </c>
    </row>
    <row r="53957" spans="8:8">
      <c r="H53957" t="str">
        <f t="shared" si="550"/>
        <v/>
      </c>
    </row>
    <row r="53958" spans="8:8">
      <c r="H53958" t="str">
        <f t="shared" si="550"/>
        <v/>
      </c>
    </row>
    <row r="53959" spans="8:8">
      <c r="H53959" t="str">
        <f t="shared" si="550"/>
        <v/>
      </c>
    </row>
    <row r="53960" spans="8:8">
      <c r="H53960" t="str">
        <f t="shared" si="550"/>
        <v/>
      </c>
    </row>
    <row r="53961" spans="8:8">
      <c r="H53961" t="str">
        <f t="shared" si="550"/>
        <v/>
      </c>
    </row>
    <row r="53962" spans="8:8">
      <c r="H53962" t="str">
        <f t="shared" si="550"/>
        <v/>
      </c>
    </row>
    <row r="53963" spans="8:8">
      <c r="H53963" t="str">
        <f t="shared" si="550"/>
        <v/>
      </c>
    </row>
    <row r="53964" spans="8:8">
      <c r="H53964" t="str">
        <f t="shared" si="550"/>
        <v/>
      </c>
    </row>
    <row r="53965" spans="8:8">
      <c r="H53965" t="str">
        <f t="shared" si="550"/>
        <v/>
      </c>
    </row>
    <row r="53966" spans="8:8">
      <c r="H53966" t="str">
        <f t="shared" si="550"/>
        <v/>
      </c>
    </row>
    <row r="53967" spans="8:8">
      <c r="H53967" t="str">
        <f t="shared" si="550"/>
        <v/>
      </c>
    </row>
    <row r="53968" spans="8:8">
      <c r="H53968" t="str">
        <f t="shared" si="550"/>
        <v/>
      </c>
    </row>
    <row r="53969" spans="8:8">
      <c r="H53969" t="str">
        <f t="shared" si="550"/>
        <v/>
      </c>
    </row>
    <row r="53970" spans="8:8">
      <c r="H53970" t="str">
        <f t="shared" si="550"/>
        <v/>
      </c>
    </row>
    <row r="53971" spans="8:8">
      <c r="H53971" t="str">
        <f t="shared" si="550"/>
        <v/>
      </c>
    </row>
    <row r="53972" spans="8:8">
      <c r="H53972" t="str">
        <f t="shared" si="550"/>
        <v/>
      </c>
    </row>
    <row r="53973" spans="8:8">
      <c r="H53973" t="str">
        <f t="shared" si="550"/>
        <v/>
      </c>
    </row>
    <row r="53974" spans="8:8">
      <c r="H53974" t="str">
        <f t="shared" si="550"/>
        <v/>
      </c>
    </row>
    <row r="53975" spans="8:8">
      <c r="H53975" t="str">
        <f t="shared" si="550"/>
        <v/>
      </c>
    </row>
    <row r="53976" spans="8:8">
      <c r="H53976" t="str">
        <f t="shared" si="550"/>
        <v/>
      </c>
    </row>
    <row r="53977" spans="8:8">
      <c r="H53977" t="str">
        <f t="shared" si="550"/>
        <v/>
      </c>
    </row>
    <row r="53978" spans="8:8">
      <c r="H53978" t="str">
        <f t="shared" si="550"/>
        <v/>
      </c>
    </row>
    <row r="53979" spans="8:8">
      <c r="H53979" t="str">
        <f t="shared" si="550"/>
        <v/>
      </c>
    </row>
    <row r="53980" spans="8:8">
      <c r="H53980" t="str">
        <f t="shared" si="550"/>
        <v/>
      </c>
    </row>
    <row r="53981" spans="8:8">
      <c r="H53981" t="str">
        <f t="shared" si="550"/>
        <v/>
      </c>
    </row>
    <row r="53982" spans="8:8">
      <c r="H53982" t="str">
        <f t="shared" si="550"/>
        <v/>
      </c>
    </row>
    <row r="53983" spans="8:8">
      <c r="H53983" t="str">
        <f t="shared" si="550"/>
        <v/>
      </c>
    </row>
    <row r="53984" spans="8:8">
      <c r="H53984" t="str">
        <f t="shared" si="550"/>
        <v/>
      </c>
    </row>
    <row r="53985" spans="8:8">
      <c r="H53985" t="str">
        <f t="shared" si="550"/>
        <v/>
      </c>
    </row>
    <row r="53986" spans="8:8">
      <c r="H53986" t="str">
        <f t="shared" ref="H53986:H54049" si="551">_xlfn.TEXTJOIN(", ", TRUE, G53986:G53986)</f>
        <v/>
      </c>
    </row>
    <row r="53987" spans="8:8">
      <c r="H53987" t="str">
        <f t="shared" si="551"/>
        <v/>
      </c>
    </row>
    <row r="53988" spans="8:8">
      <c r="H53988" t="str">
        <f t="shared" si="551"/>
        <v/>
      </c>
    </row>
    <row r="53989" spans="8:8">
      <c r="H53989" t="str">
        <f t="shared" si="551"/>
        <v/>
      </c>
    </row>
    <row r="53990" spans="8:8">
      <c r="H53990" t="str">
        <f t="shared" si="551"/>
        <v/>
      </c>
    </row>
    <row r="53991" spans="8:8">
      <c r="H53991" t="str">
        <f t="shared" si="551"/>
        <v/>
      </c>
    </row>
    <row r="53992" spans="8:8">
      <c r="H53992" t="str">
        <f t="shared" si="551"/>
        <v/>
      </c>
    </row>
    <row r="53993" spans="8:8">
      <c r="H53993" t="str">
        <f t="shared" si="551"/>
        <v/>
      </c>
    </row>
    <row r="53994" spans="8:8">
      <c r="H53994" t="str">
        <f t="shared" si="551"/>
        <v/>
      </c>
    </row>
    <row r="53995" spans="8:8">
      <c r="H53995" t="str">
        <f t="shared" si="551"/>
        <v/>
      </c>
    </row>
    <row r="53996" spans="8:8">
      <c r="H53996" t="str">
        <f t="shared" si="551"/>
        <v/>
      </c>
    </row>
    <row r="53997" spans="8:8">
      <c r="H53997" t="str">
        <f t="shared" si="551"/>
        <v/>
      </c>
    </row>
    <row r="53998" spans="8:8">
      <c r="H53998" t="str">
        <f t="shared" si="551"/>
        <v/>
      </c>
    </row>
    <row r="53999" spans="8:8">
      <c r="H53999" t="str">
        <f t="shared" si="551"/>
        <v/>
      </c>
    </row>
    <row r="54000" spans="8:8">
      <c r="H54000" t="str">
        <f t="shared" si="551"/>
        <v/>
      </c>
    </row>
    <row r="54001" spans="8:8">
      <c r="H54001" t="str">
        <f t="shared" si="551"/>
        <v/>
      </c>
    </row>
    <row r="54002" spans="8:8">
      <c r="H54002" t="str">
        <f t="shared" si="551"/>
        <v/>
      </c>
    </row>
    <row r="54003" spans="8:8">
      <c r="H54003" t="str">
        <f t="shared" si="551"/>
        <v/>
      </c>
    </row>
    <row r="54004" spans="8:8">
      <c r="H54004" t="str">
        <f t="shared" si="551"/>
        <v/>
      </c>
    </row>
    <row r="54005" spans="8:8">
      <c r="H54005" t="str">
        <f t="shared" si="551"/>
        <v/>
      </c>
    </row>
    <row r="54006" spans="8:8">
      <c r="H54006" t="str">
        <f t="shared" si="551"/>
        <v/>
      </c>
    </row>
    <row r="54007" spans="8:8">
      <c r="H54007" t="str">
        <f t="shared" si="551"/>
        <v/>
      </c>
    </row>
    <row r="54008" spans="8:8">
      <c r="H54008" t="str">
        <f t="shared" si="551"/>
        <v/>
      </c>
    </row>
    <row r="54009" spans="8:8">
      <c r="H54009" t="str">
        <f t="shared" si="551"/>
        <v/>
      </c>
    </row>
    <row r="54010" spans="8:8">
      <c r="H54010" t="str">
        <f t="shared" si="551"/>
        <v/>
      </c>
    </row>
    <row r="54011" spans="8:8">
      <c r="H54011" t="str">
        <f t="shared" si="551"/>
        <v/>
      </c>
    </row>
    <row r="54012" spans="8:8">
      <c r="H54012" t="str">
        <f t="shared" si="551"/>
        <v/>
      </c>
    </row>
    <row r="54013" spans="8:8">
      <c r="H54013" t="str">
        <f t="shared" si="551"/>
        <v/>
      </c>
    </row>
    <row r="54014" spans="8:8">
      <c r="H54014" t="str">
        <f t="shared" si="551"/>
        <v/>
      </c>
    </row>
    <row r="54015" spans="8:8">
      <c r="H54015" t="str">
        <f t="shared" si="551"/>
        <v/>
      </c>
    </row>
    <row r="54016" spans="8:8">
      <c r="H54016" t="str">
        <f t="shared" si="551"/>
        <v/>
      </c>
    </row>
    <row r="54017" spans="8:8">
      <c r="H54017" t="str">
        <f t="shared" si="551"/>
        <v/>
      </c>
    </row>
    <row r="54018" spans="8:8">
      <c r="H54018" t="str">
        <f t="shared" si="551"/>
        <v/>
      </c>
    </row>
    <row r="54019" spans="8:8">
      <c r="H54019" t="str">
        <f t="shared" si="551"/>
        <v/>
      </c>
    </row>
    <row r="54020" spans="8:8">
      <c r="H54020" t="str">
        <f t="shared" si="551"/>
        <v/>
      </c>
    </row>
    <row r="54021" spans="8:8">
      <c r="H54021" t="str">
        <f t="shared" si="551"/>
        <v/>
      </c>
    </row>
    <row r="54022" spans="8:8">
      <c r="H54022" t="str">
        <f t="shared" si="551"/>
        <v/>
      </c>
    </row>
    <row r="54023" spans="8:8">
      <c r="H54023" t="str">
        <f t="shared" si="551"/>
        <v/>
      </c>
    </row>
    <row r="54024" spans="8:8">
      <c r="H54024" t="str">
        <f t="shared" si="551"/>
        <v/>
      </c>
    </row>
    <row r="54025" spans="8:8">
      <c r="H54025" t="str">
        <f t="shared" si="551"/>
        <v/>
      </c>
    </row>
    <row r="54026" spans="8:8">
      <c r="H54026" t="str">
        <f t="shared" si="551"/>
        <v/>
      </c>
    </row>
    <row r="54027" spans="8:8">
      <c r="H54027" t="str">
        <f t="shared" si="551"/>
        <v/>
      </c>
    </row>
    <row r="54028" spans="8:8">
      <c r="H54028" t="str">
        <f t="shared" si="551"/>
        <v/>
      </c>
    </row>
    <row r="54029" spans="8:8">
      <c r="H54029" t="str">
        <f t="shared" si="551"/>
        <v/>
      </c>
    </row>
    <row r="54030" spans="8:8">
      <c r="H54030" t="str">
        <f t="shared" si="551"/>
        <v/>
      </c>
    </row>
    <row r="54031" spans="8:8">
      <c r="H54031" t="str">
        <f t="shared" si="551"/>
        <v/>
      </c>
    </row>
    <row r="54032" spans="8:8">
      <c r="H54032" t="str">
        <f t="shared" si="551"/>
        <v/>
      </c>
    </row>
    <row r="54033" spans="8:8">
      <c r="H54033" t="str">
        <f t="shared" si="551"/>
        <v/>
      </c>
    </row>
    <row r="54034" spans="8:8">
      <c r="H54034" t="str">
        <f t="shared" si="551"/>
        <v/>
      </c>
    </row>
    <row r="54035" spans="8:8">
      <c r="H54035" t="str">
        <f t="shared" si="551"/>
        <v/>
      </c>
    </row>
    <row r="54036" spans="8:8">
      <c r="H54036" t="str">
        <f t="shared" si="551"/>
        <v/>
      </c>
    </row>
    <row r="54037" spans="8:8">
      <c r="H54037" t="str">
        <f t="shared" si="551"/>
        <v/>
      </c>
    </row>
    <row r="54038" spans="8:8">
      <c r="H54038" t="str">
        <f t="shared" si="551"/>
        <v/>
      </c>
    </row>
    <row r="54039" spans="8:8">
      <c r="H54039" t="str">
        <f t="shared" si="551"/>
        <v/>
      </c>
    </row>
    <row r="54040" spans="8:8">
      <c r="H54040" t="str">
        <f t="shared" si="551"/>
        <v/>
      </c>
    </row>
    <row r="54041" spans="8:8">
      <c r="H54041" t="str">
        <f t="shared" si="551"/>
        <v/>
      </c>
    </row>
    <row r="54042" spans="8:8">
      <c r="H54042" t="str">
        <f t="shared" si="551"/>
        <v/>
      </c>
    </row>
    <row r="54043" spans="8:8">
      <c r="H54043" t="str">
        <f t="shared" si="551"/>
        <v/>
      </c>
    </row>
    <row r="54044" spans="8:8">
      <c r="H54044" t="str">
        <f t="shared" si="551"/>
        <v/>
      </c>
    </row>
    <row r="54045" spans="8:8">
      <c r="H54045" t="str">
        <f t="shared" si="551"/>
        <v/>
      </c>
    </row>
    <row r="54046" spans="8:8">
      <c r="H54046" t="str">
        <f t="shared" si="551"/>
        <v/>
      </c>
    </row>
    <row r="54047" spans="8:8">
      <c r="H54047" t="str">
        <f t="shared" si="551"/>
        <v/>
      </c>
    </row>
    <row r="54048" spans="8:8">
      <c r="H54048" t="str">
        <f t="shared" si="551"/>
        <v/>
      </c>
    </row>
    <row r="54049" spans="8:8">
      <c r="H54049" t="str">
        <f t="shared" si="551"/>
        <v/>
      </c>
    </row>
    <row r="54050" spans="8:8">
      <c r="H54050" t="str">
        <f t="shared" ref="H54050:H54113" si="552">_xlfn.TEXTJOIN(", ", TRUE, G54050:G54050)</f>
        <v/>
      </c>
    </row>
    <row r="54051" spans="8:8">
      <c r="H54051" t="str">
        <f t="shared" si="552"/>
        <v/>
      </c>
    </row>
    <row r="54052" spans="8:8">
      <c r="H54052" t="str">
        <f t="shared" si="552"/>
        <v/>
      </c>
    </row>
    <row r="54053" spans="8:8">
      <c r="H54053" t="str">
        <f t="shared" si="552"/>
        <v/>
      </c>
    </row>
    <row r="54054" spans="8:8">
      <c r="H54054" t="str">
        <f t="shared" si="552"/>
        <v/>
      </c>
    </row>
    <row r="54055" spans="8:8">
      <c r="H54055" t="str">
        <f t="shared" si="552"/>
        <v/>
      </c>
    </row>
    <row r="54056" spans="8:8">
      <c r="H54056" t="str">
        <f t="shared" si="552"/>
        <v/>
      </c>
    </row>
    <row r="54057" spans="8:8">
      <c r="H54057" t="str">
        <f t="shared" si="552"/>
        <v/>
      </c>
    </row>
    <row r="54058" spans="8:8">
      <c r="H54058" t="str">
        <f t="shared" si="552"/>
        <v/>
      </c>
    </row>
    <row r="54059" spans="8:8">
      <c r="H54059" t="str">
        <f t="shared" si="552"/>
        <v/>
      </c>
    </row>
    <row r="54060" spans="8:8">
      <c r="H54060" t="str">
        <f t="shared" si="552"/>
        <v/>
      </c>
    </row>
    <row r="54061" spans="8:8">
      <c r="H54061" t="str">
        <f t="shared" si="552"/>
        <v/>
      </c>
    </row>
    <row r="54062" spans="8:8">
      <c r="H54062" t="str">
        <f t="shared" si="552"/>
        <v/>
      </c>
    </row>
    <row r="54063" spans="8:8">
      <c r="H54063" t="str">
        <f t="shared" si="552"/>
        <v/>
      </c>
    </row>
    <row r="54064" spans="8:8">
      <c r="H54064" t="str">
        <f t="shared" si="552"/>
        <v/>
      </c>
    </row>
    <row r="54065" spans="8:8">
      <c r="H54065" t="str">
        <f t="shared" si="552"/>
        <v/>
      </c>
    </row>
    <row r="54066" spans="8:8">
      <c r="H54066" t="str">
        <f t="shared" si="552"/>
        <v/>
      </c>
    </row>
    <row r="54067" spans="8:8">
      <c r="H54067" t="str">
        <f t="shared" si="552"/>
        <v/>
      </c>
    </row>
    <row r="54068" spans="8:8">
      <c r="H54068" t="str">
        <f t="shared" si="552"/>
        <v/>
      </c>
    </row>
    <row r="54069" spans="8:8">
      <c r="H54069" t="str">
        <f t="shared" si="552"/>
        <v/>
      </c>
    </row>
    <row r="54070" spans="8:8">
      <c r="H54070" t="str">
        <f t="shared" si="552"/>
        <v/>
      </c>
    </row>
    <row r="54071" spans="8:8">
      <c r="H54071" t="str">
        <f t="shared" si="552"/>
        <v/>
      </c>
    </row>
    <row r="54072" spans="8:8">
      <c r="H54072" t="str">
        <f t="shared" si="552"/>
        <v/>
      </c>
    </row>
    <row r="54073" spans="8:8">
      <c r="H54073" t="str">
        <f t="shared" si="552"/>
        <v/>
      </c>
    </row>
    <row r="54074" spans="8:8">
      <c r="H54074" t="str">
        <f t="shared" si="552"/>
        <v/>
      </c>
    </row>
    <row r="54075" spans="8:8">
      <c r="H54075" t="str">
        <f t="shared" si="552"/>
        <v/>
      </c>
    </row>
    <row r="54076" spans="8:8">
      <c r="H54076" t="str">
        <f t="shared" si="552"/>
        <v/>
      </c>
    </row>
    <row r="54077" spans="8:8">
      <c r="H54077" t="str">
        <f t="shared" si="552"/>
        <v/>
      </c>
    </row>
    <row r="54078" spans="8:8">
      <c r="H54078" t="str">
        <f t="shared" si="552"/>
        <v/>
      </c>
    </row>
    <row r="54079" spans="8:8">
      <c r="H54079" t="str">
        <f t="shared" si="552"/>
        <v/>
      </c>
    </row>
    <row r="54080" spans="8:8">
      <c r="H54080" t="str">
        <f t="shared" si="552"/>
        <v/>
      </c>
    </row>
    <row r="54081" spans="8:8">
      <c r="H54081" t="str">
        <f t="shared" si="552"/>
        <v/>
      </c>
    </row>
    <row r="54082" spans="8:8">
      <c r="H54082" t="str">
        <f t="shared" si="552"/>
        <v/>
      </c>
    </row>
    <row r="54083" spans="8:8">
      <c r="H54083" t="str">
        <f t="shared" si="552"/>
        <v/>
      </c>
    </row>
    <row r="54084" spans="8:8">
      <c r="H54084" t="str">
        <f t="shared" si="552"/>
        <v/>
      </c>
    </row>
    <row r="54085" spans="8:8">
      <c r="H54085" t="str">
        <f t="shared" si="552"/>
        <v/>
      </c>
    </row>
    <row r="54086" spans="8:8">
      <c r="H54086" t="str">
        <f t="shared" si="552"/>
        <v/>
      </c>
    </row>
    <row r="54087" spans="8:8">
      <c r="H54087" t="str">
        <f t="shared" si="552"/>
        <v/>
      </c>
    </row>
    <row r="54088" spans="8:8">
      <c r="H54088" t="str">
        <f t="shared" si="552"/>
        <v/>
      </c>
    </row>
    <row r="54089" spans="8:8">
      <c r="H54089" t="str">
        <f t="shared" si="552"/>
        <v/>
      </c>
    </row>
    <row r="54090" spans="8:8">
      <c r="H54090" t="str">
        <f t="shared" si="552"/>
        <v/>
      </c>
    </row>
    <row r="54091" spans="8:8">
      <c r="H54091" t="str">
        <f t="shared" si="552"/>
        <v/>
      </c>
    </row>
    <row r="54092" spans="8:8">
      <c r="H54092" t="str">
        <f t="shared" si="552"/>
        <v/>
      </c>
    </row>
    <row r="54093" spans="8:8">
      <c r="H54093" t="str">
        <f t="shared" si="552"/>
        <v/>
      </c>
    </row>
    <row r="54094" spans="8:8">
      <c r="H54094" t="str">
        <f t="shared" si="552"/>
        <v/>
      </c>
    </row>
    <row r="54095" spans="8:8">
      <c r="H54095" t="str">
        <f t="shared" si="552"/>
        <v/>
      </c>
    </row>
    <row r="54096" spans="8:8">
      <c r="H54096" t="str">
        <f t="shared" si="552"/>
        <v/>
      </c>
    </row>
    <row r="54097" spans="8:8">
      <c r="H54097" t="str">
        <f t="shared" si="552"/>
        <v/>
      </c>
    </row>
    <row r="54098" spans="8:8">
      <c r="H54098" t="str">
        <f t="shared" si="552"/>
        <v/>
      </c>
    </row>
    <row r="54099" spans="8:8">
      <c r="H54099" t="str">
        <f t="shared" si="552"/>
        <v/>
      </c>
    </row>
    <row r="54100" spans="8:8">
      <c r="H54100" t="str">
        <f t="shared" si="552"/>
        <v/>
      </c>
    </row>
    <row r="54101" spans="8:8">
      <c r="H54101" t="str">
        <f t="shared" si="552"/>
        <v/>
      </c>
    </row>
    <row r="54102" spans="8:8">
      <c r="H54102" t="str">
        <f t="shared" si="552"/>
        <v/>
      </c>
    </row>
    <row r="54103" spans="8:8">
      <c r="H54103" t="str">
        <f t="shared" si="552"/>
        <v/>
      </c>
    </row>
    <row r="54104" spans="8:8">
      <c r="H54104" t="str">
        <f t="shared" si="552"/>
        <v/>
      </c>
    </row>
    <row r="54105" spans="8:8">
      <c r="H54105" t="str">
        <f t="shared" si="552"/>
        <v/>
      </c>
    </row>
    <row r="54106" spans="8:8">
      <c r="H54106" t="str">
        <f t="shared" si="552"/>
        <v/>
      </c>
    </row>
    <row r="54107" spans="8:8">
      <c r="H54107" t="str">
        <f t="shared" si="552"/>
        <v/>
      </c>
    </row>
    <row r="54108" spans="8:8">
      <c r="H54108" t="str">
        <f t="shared" si="552"/>
        <v/>
      </c>
    </row>
    <row r="54109" spans="8:8">
      <c r="H54109" t="str">
        <f t="shared" si="552"/>
        <v/>
      </c>
    </row>
    <row r="54110" spans="8:8">
      <c r="H54110" t="str">
        <f t="shared" si="552"/>
        <v/>
      </c>
    </row>
    <row r="54111" spans="8:8">
      <c r="H54111" t="str">
        <f t="shared" si="552"/>
        <v/>
      </c>
    </row>
    <row r="54112" spans="8:8">
      <c r="H54112" t="str">
        <f t="shared" si="552"/>
        <v/>
      </c>
    </row>
    <row r="54113" spans="8:8">
      <c r="H54113" t="str">
        <f t="shared" si="552"/>
        <v/>
      </c>
    </row>
    <row r="54114" spans="8:8">
      <c r="H54114" t="str">
        <f t="shared" ref="H54114:H54177" si="553">_xlfn.TEXTJOIN(", ", TRUE, G54114:G54114)</f>
        <v/>
      </c>
    </row>
    <row r="54115" spans="8:8">
      <c r="H54115" t="str">
        <f t="shared" si="553"/>
        <v/>
      </c>
    </row>
    <row r="54116" spans="8:8">
      <c r="H54116" t="str">
        <f t="shared" si="553"/>
        <v/>
      </c>
    </row>
    <row r="54117" spans="8:8">
      <c r="H54117" t="str">
        <f t="shared" si="553"/>
        <v/>
      </c>
    </row>
    <row r="54118" spans="8:8">
      <c r="H54118" t="str">
        <f t="shared" si="553"/>
        <v/>
      </c>
    </row>
    <row r="54119" spans="8:8">
      <c r="H54119" t="str">
        <f t="shared" si="553"/>
        <v/>
      </c>
    </row>
    <row r="54120" spans="8:8">
      <c r="H54120" t="str">
        <f t="shared" si="553"/>
        <v/>
      </c>
    </row>
    <row r="54121" spans="8:8">
      <c r="H54121" t="str">
        <f t="shared" si="553"/>
        <v/>
      </c>
    </row>
    <row r="54122" spans="8:8">
      <c r="H54122" t="str">
        <f t="shared" si="553"/>
        <v/>
      </c>
    </row>
    <row r="54123" spans="8:8">
      <c r="H54123" t="str">
        <f t="shared" si="553"/>
        <v/>
      </c>
    </row>
    <row r="54124" spans="8:8">
      <c r="H54124" t="str">
        <f t="shared" si="553"/>
        <v/>
      </c>
    </row>
    <row r="54125" spans="8:8">
      <c r="H54125" t="str">
        <f t="shared" si="553"/>
        <v/>
      </c>
    </row>
    <row r="54126" spans="8:8">
      <c r="H54126" t="str">
        <f t="shared" si="553"/>
        <v/>
      </c>
    </row>
    <row r="54127" spans="8:8">
      <c r="H54127" t="str">
        <f t="shared" si="553"/>
        <v/>
      </c>
    </row>
    <row r="54128" spans="8:8">
      <c r="H54128" t="str">
        <f t="shared" si="553"/>
        <v/>
      </c>
    </row>
    <row r="54129" spans="8:8">
      <c r="H54129" t="str">
        <f t="shared" si="553"/>
        <v/>
      </c>
    </row>
    <row r="54130" spans="8:8">
      <c r="H54130" t="str">
        <f t="shared" si="553"/>
        <v/>
      </c>
    </row>
    <row r="54131" spans="8:8">
      <c r="H54131" t="str">
        <f t="shared" si="553"/>
        <v/>
      </c>
    </row>
    <row r="54132" spans="8:8">
      <c r="H54132" t="str">
        <f t="shared" si="553"/>
        <v/>
      </c>
    </row>
    <row r="54133" spans="8:8">
      <c r="H54133" t="str">
        <f t="shared" si="553"/>
        <v/>
      </c>
    </row>
    <row r="54134" spans="8:8">
      <c r="H54134" t="str">
        <f t="shared" si="553"/>
        <v/>
      </c>
    </row>
    <row r="54135" spans="8:8">
      <c r="H54135" t="str">
        <f t="shared" si="553"/>
        <v/>
      </c>
    </row>
    <row r="54136" spans="8:8">
      <c r="H54136" t="str">
        <f t="shared" si="553"/>
        <v/>
      </c>
    </row>
    <row r="54137" spans="8:8">
      <c r="H54137" t="str">
        <f t="shared" si="553"/>
        <v/>
      </c>
    </row>
    <row r="54138" spans="8:8">
      <c r="H54138" t="str">
        <f t="shared" si="553"/>
        <v/>
      </c>
    </row>
    <row r="54139" spans="8:8">
      <c r="H54139" t="str">
        <f t="shared" si="553"/>
        <v/>
      </c>
    </row>
    <row r="54140" spans="8:8">
      <c r="H54140" t="str">
        <f t="shared" si="553"/>
        <v/>
      </c>
    </row>
    <row r="54141" spans="8:8">
      <c r="H54141" t="str">
        <f t="shared" si="553"/>
        <v/>
      </c>
    </row>
    <row r="54142" spans="8:8">
      <c r="H54142" t="str">
        <f t="shared" si="553"/>
        <v/>
      </c>
    </row>
    <row r="54143" spans="8:8">
      <c r="H54143" t="str">
        <f t="shared" si="553"/>
        <v/>
      </c>
    </row>
    <row r="54144" spans="8:8">
      <c r="H54144" t="str">
        <f t="shared" si="553"/>
        <v/>
      </c>
    </row>
    <row r="54145" spans="8:8">
      <c r="H54145" t="str">
        <f t="shared" si="553"/>
        <v/>
      </c>
    </row>
    <row r="54146" spans="8:8">
      <c r="H54146" t="str">
        <f t="shared" si="553"/>
        <v/>
      </c>
    </row>
    <row r="54147" spans="8:8">
      <c r="H54147" t="str">
        <f t="shared" si="553"/>
        <v/>
      </c>
    </row>
    <row r="54148" spans="8:8">
      <c r="H54148" t="str">
        <f t="shared" si="553"/>
        <v/>
      </c>
    </row>
    <row r="54149" spans="8:8">
      <c r="H54149" t="str">
        <f t="shared" si="553"/>
        <v/>
      </c>
    </row>
    <row r="54150" spans="8:8">
      <c r="H54150" t="str">
        <f t="shared" si="553"/>
        <v/>
      </c>
    </row>
    <row r="54151" spans="8:8">
      <c r="H54151" t="str">
        <f t="shared" si="553"/>
        <v/>
      </c>
    </row>
    <row r="54152" spans="8:8">
      <c r="H54152" t="str">
        <f t="shared" si="553"/>
        <v/>
      </c>
    </row>
    <row r="54153" spans="8:8">
      <c r="H54153" t="str">
        <f t="shared" si="553"/>
        <v/>
      </c>
    </row>
    <row r="54154" spans="8:8">
      <c r="H54154" t="str">
        <f t="shared" si="553"/>
        <v/>
      </c>
    </row>
    <row r="54155" spans="8:8">
      <c r="H54155" t="str">
        <f t="shared" si="553"/>
        <v/>
      </c>
    </row>
    <row r="54156" spans="8:8">
      <c r="H54156" t="str">
        <f t="shared" si="553"/>
        <v/>
      </c>
    </row>
    <row r="54157" spans="8:8">
      <c r="H54157" t="str">
        <f t="shared" si="553"/>
        <v/>
      </c>
    </row>
    <row r="54158" spans="8:8">
      <c r="H54158" t="str">
        <f t="shared" si="553"/>
        <v/>
      </c>
    </row>
    <row r="54159" spans="8:8">
      <c r="H54159" t="str">
        <f t="shared" si="553"/>
        <v/>
      </c>
    </row>
    <row r="54160" spans="8:8">
      <c r="H54160" t="str">
        <f t="shared" si="553"/>
        <v/>
      </c>
    </row>
    <row r="54161" spans="8:8">
      <c r="H54161" t="str">
        <f t="shared" si="553"/>
        <v/>
      </c>
    </row>
    <row r="54162" spans="8:8">
      <c r="H54162" t="str">
        <f t="shared" si="553"/>
        <v/>
      </c>
    </row>
    <row r="54163" spans="8:8">
      <c r="H54163" t="str">
        <f t="shared" si="553"/>
        <v/>
      </c>
    </row>
    <row r="54164" spans="8:8">
      <c r="H54164" t="str">
        <f t="shared" si="553"/>
        <v/>
      </c>
    </row>
    <row r="54165" spans="8:8">
      <c r="H54165" t="str">
        <f t="shared" si="553"/>
        <v/>
      </c>
    </row>
    <row r="54166" spans="8:8">
      <c r="H54166" t="str">
        <f t="shared" si="553"/>
        <v/>
      </c>
    </row>
    <row r="54167" spans="8:8">
      <c r="H54167" t="str">
        <f t="shared" si="553"/>
        <v/>
      </c>
    </row>
    <row r="54168" spans="8:8">
      <c r="H54168" t="str">
        <f t="shared" si="553"/>
        <v/>
      </c>
    </row>
    <row r="54169" spans="8:8">
      <c r="H54169" t="str">
        <f t="shared" si="553"/>
        <v/>
      </c>
    </row>
    <row r="54170" spans="8:8">
      <c r="H54170" t="str">
        <f t="shared" si="553"/>
        <v/>
      </c>
    </row>
    <row r="54171" spans="8:8">
      <c r="H54171" t="str">
        <f t="shared" si="553"/>
        <v/>
      </c>
    </row>
    <row r="54172" spans="8:8">
      <c r="H54172" t="str">
        <f t="shared" si="553"/>
        <v/>
      </c>
    </row>
    <row r="54173" spans="8:8">
      <c r="H54173" t="str">
        <f t="shared" si="553"/>
        <v/>
      </c>
    </row>
    <row r="54174" spans="8:8">
      <c r="H54174" t="str">
        <f t="shared" si="553"/>
        <v/>
      </c>
    </row>
    <row r="54175" spans="8:8">
      <c r="H54175" t="str">
        <f t="shared" si="553"/>
        <v/>
      </c>
    </row>
    <row r="54176" spans="8:8">
      <c r="H54176" t="str">
        <f t="shared" si="553"/>
        <v/>
      </c>
    </row>
    <row r="54177" spans="8:8">
      <c r="H54177" t="str">
        <f t="shared" si="553"/>
        <v/>
      </c>
    </row>
    <row r="54178" spans="8:8">
      <c r="H54178" t="str">
        <f t="shared" ref="H54178:H54241" si="554">_xlfn.TEXTJOIN(", ", TRUE, G54178:G54178)</f>
        <v/>
      </c>
    </row>
    <row r="54179" spans="8:8">
      <c r="H54179" t="str">
        <f t="shared" si="554"/>
        <v/>
      </c>
    </row>
    <row r="54180" spans="8:8">
      <c r="H54180" t="str">
        <f t="shared" si="554"/>
        <v/>
      </c>
    </row>
    <row r="54181" spans="8:8">
      <c r="H54181" t="str">
        <f t="shared" si="554"/>
        <v/>
      </c>
    </row>
    <row r="54182" spans="8:8">
      <c r="H54182" t="str">
        <f t="shared" si="554"/>
        <v/>
      </c>
    </row>
    <row r="54183" spans="8:8">
      <c r="H54183" t="str">
        <f t="shared" si="554"/>
        <v/>
      </c>
    </row>
    <row r="54184" spans="8:8">
      <c r="H54184" t="str">
        <f t="shared" si="554"/>
        <v/>
      </c>
    </row>
    <row r="54185" spans="8:8">
      <c r="H54185" t="str">
        <f t="shared" si="554"/>
        <v/>
      </c>
    </row>
    <row r="54186" spans="8:8">
      <c r="H54186" t="str">
        <f t="shared" si="554"/>
        <v/>
      </c>
    </row>
    <row r="54187" spans="8:8">
      <c r="H54187" t="str">
        <f t="shared" si="554"/>
        <v/>
      </c>
    </row>
    <row r="54188" spans="8:8">
      <c r="H54188" t="str">
        <f t="shared" si="554"/>
        <v/>
      </c>
    </row>
    <row r="54189" spans="8:8">
      <c r="H54189" t="str">
        <f t="shared" si="554"/>
        <v/>
      </c>
    </row>
    <row r="54190" spans="8:8">
      <c r="H54190" t="str">
        <f t="shared" si="554"/>
        <v/>
      </c>
    </row>
    <row r="54191" spans="8:8">
      <c r="H54191" t="str">
        <f t="shared" si="554"/>
        <v/>
      </c>
    </row>
    <row r="54192" spans="8:8">
      <c r="H54192" t="str">
        <f t="shared" si="554"/>
        <v/>
      </c>
    </row>
    <row r="54193" spans="8:8">
      <c r="H54193" t="str">
        <f t="shared" si="554"/>
        <v/>
      </c>
    </row>
    <row r="54194" spans="8:8">
      <c r="H54194" t="str">
        <f t="shared" si="554"/>
        <v/>
      </c>
    </row>
    <row r="54195" spans="8:8">
      <c r="H54195" t="str">
        <f t="shared" si="554"/>
        <v/>
      </c>
    </row>
    <row r="54196" spans="8:8">
      <c r="H54196" t="str">
        <f t="shared" si="554"/>
        <v/>
      </c>
    </row>
    <row r="54197" spans="8:8">
      <c r="H54197" t="str">
        <f t="shared" si="554"/>
        <v/>
      </c>
    </row>
    <row r="54198" spans="8:8">
      <c r="H54198" t="str">
        <f t="shared" si="554"/>
        <v/>
      </c>
    </row>
    <row r="54199" spans="8:8">
      <c r="H54199" t="str">
        <f t="shared" si="554"/>
        <v/>
      </c>
    </row>
    <row r="54200" spans="8:8">
      <c r="H54200" t="str">
        <f t="shared" si="554"/>
        <v/>
      </c>
    </row>
    <row r="54201" spans="8:8">
      <c r="H54201" t="str">
        <f t="shared" si="554"/>
        <v/>
      </c>
    </row>
    <row r="54202" spans="8:8">
      <c r="H54202" t="str">
        <f t="shared" si="554"/>
        <v/>
      </c>
    </row>
    <row r="54203" spans="8:8">
      <c r="H54203" t="str">
        <f t="shared" si="554"/>
        <v/>
      </c>
    </row>
    <row r="54204" spans="8:8">
      <c r="H54204" t="str">
        <f t="shared" si="554"/>
        <v/>
      </c>
    </row>
    <row r="54205" spans="8:8">
      <c r="H54205" t="str">
        <f t="shared" si="554"/>
        <v/>
      </c>
    </row>
    <row r="54206" spans="8:8">
      <c r="H54206" t="str">
        <f t="shared" si="554"/>
        <v/>
      </c>
    </row>
    <row r="54207" spans="8:8">
      <c r="H54207" t="str">
        <f t="shared" si="554"/>
        <v/>
      </c>
    </row>
    <row r="54208" spans="8:8">
      <c r="H54208" t="str">
        <f t="shared" si="554"/>
        <v/>
      </c>
    </row>
    <row r="54209" spans="8:8">
      <c r="H54209" t="str">
        <f t="shared" si="554"/>
        <v/>
      </c>
    </row>
    <row r="54210" spans="8:8">
      <c r="H54210" t="str">
        <f t="shared" si="554"/>
        <v/>
      </c>
    </row>
    <row r="54211" spans="8:8">
      <c r="H54211" t="str">
        <f t="shared" si="554"/>
        <v/>
      </c>
    </row>
    <row r="54212" spans="8:8">
      <c r="H54212" t="str">
        <f t="shared" si="554"/>
        <v/>
      </c>
    </row>
    <row r="54213" spans="8:8">
      <c r="H54213" t="str">
        <f t="shared" si="554"/>
        <v/>
      </c>
    </row>
    <row r="54214" spans="8:8">
      <c r="H54214" t="str">
        <f t="shared" si="554"/>
        <v/>
      </c>
    </row>
    <row r="54215" spans="8:8">
      <c r="H54215" t="str">
        <f t="shared" si="554"/>
        <v/>
      </c>
    </row>
    <row r="54216" spans="8:8">
      <c r="H54216" t="str">
        <f t="shared" si="554"/>
        <v/>
      </c>
    </row>
    <row r="54217" spans="8:8">
      <c r="H54217" t="str">
        <f t="shared" si="554"/>
        <v/>
      </c>
    </row>
    <row r="54218" spans="8:8">
      <c r="H54218" t="str">
        <f t="shared" si="554"/>
        <v/>
      </c>
    </row>
    <row r="54219" spans="8:8">
      <c r="H54219" t="str">
        <f t="shared" si="554"/>
        <v/>
      </c>
    </row>
    <row r="54220" spans="8:8">
      <c r="H54220" t="str">
        <f t="shared" si="554"/>
        <v/>
      </c>
    </row>
    <row r="54221" spans="8:8">
      <c r="H54221" t="str">
        <f t="shared" si="554"/>
        <v/>
      </c>
    </row>
    <row r="54222" spans="8:8">
      <c r="H54222" t="str">
        <f t="shared" si="554"/>
        <v/>
      </c>
    </row>
    <row r="54223" spans="8:8">
      <c r="H54223" t="str">
        <f t="shared" si="554"/>
        <v/>
      </c>
    </row>
    <row r="54224" spans="8:8">
      <c r="H54224" t="str">
        <f t="shared" si="554"/>
        <v/>
      </c>
    </row>
    <row r="54225" spans="8:8">
      <c r="H54225" t="str">
        <f t="shared" si="554"/>
        <v/>
      </c>
    </row>
    <row r="54226" spans="8:8">
      <c r="H54226" t="str">
        <f t="shared" si="554"/>
        <v/>
      </c>
    </row>
    <row r="54227" spans="8:8">
      <c r="H54227" t="str">
        <f t="shared" si="554"/>
        <v/>
      </c>
    </row>
    <row r="54228" spans="8:8">
      <c r="H54228" t="str">
        <f t="shared" si="554"/>
        <v/>
      </c>
    </row>
    <row r="54229" spans="8:8">
      <c r="H54229" t="str">
        <f t="shared" si="554"/>
        <v/>
      </c>
    </row>
    <row r="54230" spans="8:8">
      <c r="H54230" t="str">
        <f t="shared" si="554"/>
        <v/>
      </c>
    </row>
    <row r="54231" spans="8:8">
      <c r="H54231" t="str">
        <f t="shared" si="554"/>
        <v/>
      </c>
    </row>
    <row r="54232" spans="8:8">
      <c r="H54232" t="str">
        <f t="shared" si="554"/>
        <v/>
      </c>
    </row>
    <row r="54233" spans="8:8">
      <c r="H54233" t="str">
        <f t="shared" si="554"/>
        <v/>
      </c>
    </row>
    <row r="54234" spans="8:8">
      <c r="H54234" t="str">
        <f t="shared" si="554"/>
        <v/>
      </c>
    </row>
    <row r="54235" spans="8:8">
      <c r="H54235" t="str">
        <f t="shared" si="554"/>
        <v/>
      </c>
    </row>
    <row r="54236" spans="8:8">
      <c r="H54236" t="str">
        <f t="shared" si="554"/>
        <v/>
      </c>
    </row>
    <row r="54237" spans="8:8">
      <c r="H54237" t="str">
        <f t="shared" si="554"/>
        <v/>
      </c>
    </row>
    <row r="54238" spans="8:8">
      <c r="H54238" t="str">
        <f t="shared" si="554"/>
        <v/>
      </c>
    </row>
    <row r="54239" spans="8:8">
      <c r="H54239" t="str">
        <f t="shared" si="554"/>
        <v/>
      </c>
    </row>
    <row r="54240" spans="8:8">
      <c r="H54240" t="str">
        <f t="shared" si="554"/>
        <v/>
      </c>
    </row>
    <row r="54241" spans="8:8">
      <c r="H54241" t="str">
        <f t="shared" si="554"/>
        <v/>
      </c>
    </row>
    <row r="54242" spans="8:8">
      <c r="H54242" t="str">
        <f t="shared" ref="H54242:H54305" si="555">_xlfn.TEXTJOIN(", ", TRUE, G54242:G54242)</f>
        <v/>
      </c>
    </row>
    <row r="54243" spans="8:8">
      <c r="H54243" t="str">
        <f t="shared" si="555"/>
        <v/>
      </c>
    </row>
    <row r="54244" spans="8:8">
      <c r="H54244" t="str">
        <f t="shared" si="555"/>
        <v/>
      </c>
    </row>
    <row r="54245" spans="8:8">
      <c r="H54245" t="str">
        <f t="shared" si="555"/>
        <v/>
      </c>
    </row>
    <row r="54246" spans="8:8">
      <c r="H54246" t="str">
        <f t="shared" si="555"/>
        <v/>
      </c>
    </row>
    <row r="54247" spans="8:8">
      <c r="H54247" t="str">
        <f t="shared" si="555"/>
        <v/>
      </c>
    </row>
    <row r="54248" spans="8:8">
      <c r="H54248" t="str">
        <f t="shared" si="555"/>
        <v/>
      </c>
    </row>
    <row r="54249" spans="8:8">
      <c r="H54249" t="str">
        <f t="shared" si="555"/>
        <v/>
      </c>
    </row>
    <row r="54250" spans="8:8">
      <c r="H54250" t="str">
        <f t="shared" si="555"/>
        <v/>
      </c>
    </row>
    <row r="54251" spans="8:8">
      <c r="H54251" t="str">
        <f t="shared" si="555"/>
        <v/>
      </c>
    </row>
    <row r="54252" spans="8:8">
      <c r="H54252" t="str">
        <f t="shared" si="555"/>
        <v/>
      </c>
    </row>
    <row r="54253" spans="8:8">
      <c r="H54253" t="str">
        <f t="shared" si="555"/>
        <v/>
      </c>
    </row>
    <row r="54254" spans="8:8">
      <c r="H54254" t="str">
        <f t="shared" si="555"/>
        <v/>
      </c>
    </row>
    <row r="54255" spans="8:8">
      <c r="H54255" t="str">
        <f t="shared" si="555"/>
        <v/>
      </c>
    </row>
    <row r="54256" spans="8:8">
      <c r="H54256" t="str">
        <f t="shared" si="555"/>
        <v/>
      </c>
    </row>
    <row r="54257" spans="8:8">
      <c r="H54257" t="str">
        <f t="shared" si="555"/>
        <v/>
      </c>
    </row>
    <row r="54258" spans="8:8">
      <c r="H54258" t="str">
        <f t="shared" si="555"/>
        <v/>
      </c>
    </row>
    <row r="54259" spans="8:8">
      <c r="H54259" t="str">
        <f t="shared" si="555"/>
        <v/>
      </c>
    </row>
    <row r="54260" spans="8:8">
      <c r="H54260" t="str">
        <f t="shared" si="555"/>
        <v/>
      </c>
    </row>
    <row r="54261" spans="8:8">
      <c r="H54261" t="str">
        <f t="shared" si="555"/>
        <v/>
      </c>
    </row>
    <row r="54262" spans="8:8">
      <c r="H54262" t="str">
        <f t="shared" si="555"/>
        <v/>
      </c>
    </row>
    <row r="54263" spans="8:8">
      <c r="H54263" t="str">
        <f t="shared" si="555"/>
        <v/>
      </c>
    </row>
    <row r="54264" spans="8:8">
      <c r="H54264" t="str">
        <f t="shared" si="555"/>
        <v/>
      </c>
    </row>
    <row r="54265" spans="8:8">
      <c r="H54265" t="str">
        <f t="shared" si="555"/>
        <v/>
      </c>
    </row>
    <row r="54266" spans="8:8">
      <c r="H54266" t="str">
        <f t="shared" si="555"/>
        <v/>
      </c>
    </row>
    <row r="54267" spans="8:8">
      <c r="H54267" t="str">
        <f t="shared" si="555"/>
        <v/>
      </c>
    </row>
    <row r="54268" spans="8:8">
      <c r="H54268" t="str">
        <f t="shared" si="555"/>
        <v/>
      </c>
    </row>
    <row r="54269" spans="8:8">
      <c r="H54269" t="str">
        <f t="shared" si="555"/>
        <v/>
      </c>
    </row>
    <row r="54270" spans="8:8">
      <c r="H54270" t="str">
        <f t="shared" si="555"/>
        <v/>
      </c>
    </row>
    <row r="54271" spans="8:8">
      <c r="H54271" t="str">
        <f t="shared" si="555"/>
        <v/>
      </c>
    </row>
    <row r="54272" spans="8:8">
      <c r="H54272" t="str">
        <f t="shared" si="555"/>
        <v/>
      </c>
    </row>
    <row r="54273" spans="8:8">
      <c r="H54273" t="str">
        <f t="shared" si="555"/>
        <v/>
      </c>
    </row>
    <row r="54274" spans="8:8">
      <c r="H54274" t="str">
        <f t="shared" si="555"/>
        <v/>
      </c>
    </row>
    <row r="54275" spans="8:8">
      <c r="H54275" t="str">
        <f t="shared" si="555"/>
        <v/>
      </c>
    </row>
    <row r="54276" spans="8:8">
      <c r="H54276" t="str">
        <f t="shared" si="555"/>
        <v/>
      </c>
    </row>
    <row r="54277" spans="8:8">
      <c r="H54277" t="str">
        <f t="shared" si="555"/>
        <v/>
      </c>
    </row>
    <row r="54278" spans="8:8">
      <c r="H54278" t="str">
        <f t="shared" si="555"/>
        <v/>
      </c>
    </row>
    <row r="54279" spans="8:8">
      <c r="H54279" t="str">
        <f t="shared" si="555"/>
        <v/>
      </c>
    </row>
    <row r="54280" spans="8:8">
      <c r="H54280" t="str">
        <f t="shared" si="555"/>
        <v/>
      </c>
    </row>
    <row r="54281" spans="8:8">
      <c r="H54281" t="str">
        <f t="shared" si="555"/>
        <v/>
      </c>
    </row>
    <row r="54282" spans="8:8">
      <c r="H54282" t="str">
        <f t="shared" si="555"/>
        <v/>
      </c>
    </row>
    <row r="54283" spans="8:8">
      <c r="H54283" t="str">
        <f t="shared" si="555"/>
        <v/>
      </c>
    </row>
    <row r="54284" spans="8:8">
      <c r="H54284" t="str">
        <f t="shared" si="555"/>
        <v/>
      </c>
    </row>
    <row r="54285" spans="8:8">
      <c r="H54285" t="str">
        <f t="shared" si="555"/>
        <v/>
      </c>
    </row>
    <row r="54286" spans="8:8">
      <c r="H54286" t="str">
        <f t="shared" si="555"/>
        <v/>
      </c>
    </row>
    <row r="54287" spans="8:8">
      <c r="H54287" t="str">
        <f t="shared" si="555"/>
        <v/>
      </c>
    </row>
    <row r="54288" spans="8:8">
      <c r="H54288" t="str">
        <f t="shared" si="555"/>
        <v/>
      </c>
    </row>
    <row r="54289" spans="8:8">
      <c r="H54289" t="str">
        <f t="shared" si="555"/>
        <v/>
      </c>
    </row>
    <row r="54290" spans="8:8">
      <c r="H54290" t="str">
        <f t="shared" si="555"/>
        <v/>
      </c>
    </row>
    <row r="54291" spans="8:8">
      <c r="H54291" t="str">
        <f t="shared" si="555"/>
        <v/>
      </c>
    </row>
    <row r="54292" spans="8:8">
      <c r="H54292" t="str">
        <f t="shared" si="555"/>
        <v/>
      </c>
    </row>
    <row r="54293" spans="8:8">
      <c r="H54293" t="str">
        <f t="shared" si="555"/>
        <v/>
      </c>
    </row>
    <row r="54294" spans="8:8">
      <c r="H54294" t="str">
        <f t="shared" si="555"/>
        <v/>
      </c>
    </row>
    <row r="54295" spans="8:8">
      <c r="H54295" t="str">
        <f t="shared" si="555"/>
        <v/>
      </c>
    </row>
    <row r="54296" spans="8:8">
      <c r="H54296" t="str">
        <f t="shared" si="555"/>
        <v/>
      </c>
    </row>
    <row r="54297" spans="8:8">
      <c r="H54297" t="str">
        <f t="shared" si="555"/>
        <v/>
      </c>
    </row>
    <row r="54298" spans="8:8">
      <c r="H54298" t="str">
        <f t="shared" si="555"/>
        <v/>
      </c>
    </row>
    <row r="54299" spans="8:8">
      <c r="H54299" t="str">
        <f t="shared" si="555"/>
        <v/>
      </c>
    </row>
    <row r="54300" spans="8:8">
      <c r="H54300" t="str">
        <f t="shared" si="555"/>
        <v/>
      </c>
    </row>
    <row r="54301" spans="8:8">
      <c r="H54301" t="str">
        <f t="shared" si="555"/>
        <v/>
      </c>
    </row>
    <row r="54302" spans="8:8">
      <c r="H54302" t="str">
        <f t="shared" si="555"/>
        <v/>
      </c>
    </row>
    <row r="54303" spans="8:8">
      <c r="H54303" t="str">
        <f t="shared" si="555"/>
        <v/>
      </c>
    </row>
    <row r="54304" spans="8:8">
      <c r="H54304" t="str">
        <f t="shared" si="555"/>
        <v/>
      </c>
    </row>
    <row r="54305" spans="8:8">
      <c r="H54305" t="str">
        <f t="shared" si="555"/>
        <v/>
      </c>
    </row>
    <row r="54306" spans="8:8">
      <c r="H54306" t="str">
        <f t="shared" ref="H54306:H54369" si="556">_xlfn.TEXTJOIN(", ", TRUE, G54306:G54306)</f>
        <v/>
      </c>
    </row>
    <row r="54307" spans="8:8">
      <c r="H54307" t="str">
        <f t="shared" si="556"/>
        <v/>
      </c>
    </row>
    <row r="54308" spans="8:8">
      <c r="H54308" t="str">
        <f t="shared" si="556"/>
        <v/>
      </c>
    </row>
    <row r="54309" spans="8:8">
      <c r="H54309" t="str">
        <f t="shared" si="556"/>
        <v/>
      </c>
    </row>
    <row r="54310" spans="8:8">
      <c r="H54310" t="str">
        <f t="shared" si="556"/>
        <v/>
      </c>
    </row>
    <row r="54311" spans="8:8">
      <c r="H54311" t="str">
        <f t="shared" si="556"/>
        <v/>
      </c>
    </row>
    <row r="54312" spans="8:8">
      <c r="H54312" t="str">
        <f t="shared" si="556"/>
        <v/>
      </c>
    </row>
    <row r="54313" spans="8:8">
      <c r="H54313" t="str">
        <f t="shared" si="556"/>
        <v/>
      </c>
    </row>
    <row r="54314" spans="8:8">
      <c r="H54314" t="str">
        <f t="shared" si="556"/>
        <v/>
      </c>
    </row>
    <row r="54315" spans="8:8">
      <c r="H54315" t="str">
        <f t="shared" si="556"/>
        <v/>
      </c>
    </row>
    <row r="54316" spans="8:8">
      <c r="H54316" t="str">
        <f t="shared" si="556"/>
        <v/>
      </c>
    </row>
    <row r="54317" spans="8:8">
      <c r="H54317" t="str">
        <f t="shared" si="556"/>
        <v/>
      </c>
    </row>
    <row r="54318" spans="8:8">
      <c r="H54318" t="str">
        <f t="shared" si="556"/>
        <v/>
      </c>
    </row>
    <row r="54319" spans="8:8">
      <c r="H54319" t="str">
        <f t="shared" si="556"/>
        <v/>
      </c>
    </row>
    <row r="54320" spans="8:8">
      <c r="H54320" t="str">
        <f t="shared" si="556"/>
        <v/>
      </c>
    </row>
    <row r="54321" spans="8:8">
      <c r="H54321" t="str">
        <f t="shared" si="556"/>
        <v/>
      </c>
    </row>
    <row r="54322" spans="8:8">
      <c r="H54322" t="str">
        <f t="shared" si="556"/>
        <v/>
      </c>
    </row>
    <row r="54323" spans="8:8">
      <c r="H54323" t="str">
        <f t="shared" si="556"/>
        <v/>
      </c>
    </row>
    <row r="54324" spans="8:8">
      <c r="H54324" t="str">
        <f t="shared" si="556"/>
        <v/>
      </c>
    </row>
    <row r="54325" spans="8:8">
      <c r="H54325" t="str">
        <f t="shared" si="556"/>
        <v/>
      </c>
    </row>
    <row r="54326" spans="8:8">
      <c r="H54326" t="str">
        <f t="shared" si="556"/>
        <v/>
      </c>
    </row>
    <row r="54327" spans="8:8">
      <c r="H54327" t="str">
        <f t="shared" si="556"/>
        <v/>
      </c>
    </row>
    <row r="54328" spans="8:8">
      <c r="H54328" t="str">
        <f t="shared" si="556"/>
        <v/>
      </c>
    </row>
    <row r="54329" spans="8:8">
      <c r="H54329" t="str">
        <f t="shared" si="556"/>
        <v/>
      </c>
    </row>
    <row r="54330" spans="8:8">
      <c r="H54330" t="str">
        <f t="shared" si="556"/>
        <v/>
      </c>
    </row>
    <row r="54331" spans="8:8">
      <c r="H54331" t="str">
        <f t="shared" si="556"/>
        <v/>
      </c>
    </row>
    <row r="54332" spans="8:8">
      <c r="H54332" t="str">
        <f t="shared" si="556"/>
        <v/>
      </c>
    </row>
    <row r="54333" spans="8:8">
      <c r="H54333" t="str">
        <f t="shared" si="556"/>
        <v/>
      </c>
    </row>
    <row r="54334" spans="8:8">
      <c r="H54334" t="str">
        <f t="shared" si="556"/>
        <v/>
      </c>
    </row>
    <row r="54335" spans="8:8">
      <c r="H54335" t="str">
        <f t="shared" si="556"/>
        <v/>
      </c>
    </row>
    <row r="54336" spans="8:8">
      <c r="H54336" t="str">
        <f t="shared" si="556"/>
        <v/>
      </c>
    </row>
    <row r="54337" spans="8:8">
      <c r="H54337" t="str">
        <f t="shared" si="556"/>
        <v/>
      </c>
    </row>
    <row r="54338" spans="8:8">
      <c r="H54338" t="str">
        <f t="shared" si="556"/>
        <v/>
      </c>
    </row>
    <row r="54339" spans="8:8">
      <c r="H54339" t="str">
        <f t="shared" si="556"/>
        <v/>
      </c>
    </row>
    <row r="54340" spans="8:8">
      <c r="H54340" t="str">
        <f t="shared" si="556"/>
        <v/>
      </c>
    </row>
    <row r="54341" spans="8:8">
      <c r="H54341" t="str">
        <f t="shared" si="556"/>
        <v/>
      </c>
    </row>
    <row r="54342" spans="8:8">
      <c r="H54342" t="str">
        <f t="shared" si="556"/>
        <v/>
      </c>
    </row>
    <row r="54343" spans="8:8">
      <c r="H54343" t="str">
        <f t="shared" si="556"/>
        <v/>
      </c>
    </row>
    <row r="54344" spans="8:8">
      <c r="H54344" t="str">
        <f t="shared" si="556"/>
        <v/>
      </c>
    </row>
    <row r="54345" spans="8:8">
      <c r="H54345" t="str">
        <f t="shared" si="556"/>
        <v/>
      </c>
    </row>
    <row r="54346" spans="8:8">
      <c r="H54346" t="str">
        <f t="shared" si="556"/>
        <v/>
      </c>
    </row>
    <row r="54347" spans="8:8">
      <c r="H54347" t="str">
        <f t="shared" si="556"/>
        <v/>
      </c>
    </row>
    <row r="54348" spans="8:8">
      <c r="H54348" t="str">
        <f t="shared" si="556"/>
        <v/>
      </c>
    </row>
    <row r="54349" spans="8:8">
      <c r="H54349" t="str">
        <f t="shared" si="556"/>
        <v/>
      </c>
    </row>
    <row r="54350" spans="8:8">
      <c r="H54350" t="str">
        <f t="shared" si="556"/>
        <v/>
      </c>
    </row>
    <row r="54351" spans="8:8">
      <c r="H54351" t="str">
        <f t="shared" si="556"/>
        <v/>
      </c>
    </row>
    <row r="54352" spans="8:8">
      <c r="H54352" t="str">
        <f t="shared" si="556"/>
        <v/>
      </c>
    </row>
    <row r="54353" spans="8:8">
      <c r="H54353" t="str">
        <f t="shared" si="556"/>
        <v/>
      </c>
    </row>
    <row r="54354" spans="8:8">
      <c r="H54354" t="str">
        <f t="shared" si="556"/>
        <v/>
      </c>
    </row>
    <row r="54355" spans="8:8">
      <c r="H54355" t="str">
        <f t="shared" si="556"/>
        <v/>
      </c>
    </row>
    <row r="54356" spans="8:8">
      <c r="H54356" t="str">
        <f t="shared" si="556"/>
        <v/>
      </c>
    </row>
    <row r="54357" spans="8:8">
      <c r="H54357" t="str">
        <f t="shared" si="556"/>
        <v/>
      </c>
    </row>
    <row r="54358" spans="8:8">
      <c r="H54358" t="str">
        <f t="shared" si="556"/>
        <v/>
      </c>
    </row>
    <row r="54359" spans="8:8">
      <c r="H54359" t="str">
        <f t="shared" si="556"/>
        <v/>
      </c>
    </row>
    <row r="54360" spans="8:8">
      <c r="H54360" t="str">
        <f t="shared" si="556"/>
        <v/>
      </c>
    </row>
    <row r="54361" spans="8:8">
      <c r="H54361" t="str">
        <f t="shared" si="556"/>
        <v/>
      </c>
    </row>
    <row r="54362" spans="8:8">
      <c r="H54362" t="str">
        <f t="shared" si="556"/>
        <v/>
      </c>
    </row>
    <row r="54363" spans="8:8">
      <c r="H54363" t="str">
        <f t="shared" si="556"/>
        <v/>
      </c>
    </row>
    <row r="54364" spans="8:8">
      <c r="H54364" t="str">
        <f t="shared" si="556"/>
        <v/>
      </c>
    </row>
    <row r="54365" spans="8:8">
      <c r="H54365" t="str">
        <f t="shared" si="556"/>
        <v/>
      </c>
    </row>
    <row r="54366" spans="8:8">
      <c r="H54366" t="str">
        <f t="shared" si="556"/>
        <v/>
      </c>
    </row>
    <row r="54367" spans="8:8">
      <c r="H54367" t="str">
        <f t="shared" si="556"/>
        <v/>
      </c>
    </row>
    <row r="54368" spans="8:8">
      <c r="H54368" t="str">
        <f t="shared" si="556"/>
        <v/>
      </c>
    </row>
    <row r="54369" spans="8:8">
      <c r="H54369" t="str">
        <f t="shared" si="556"/>
        <v/>
      </c>
    </row>
    <row r="54370" spans="8:8">
      <c r="H54370" t="str">
        <f t="shared" ref="H54370:H54433" si="557">_xlfn.TEXTJOIN(", ", TRUE, G54370:G54370)</f>
        <v/>
      </c>
    </row>
    <row r="54371" spans="8:8">
      <c r="H54371" t="str">
        <f t="shared" si="557"/>
        <v/>
      </c>
    </row>
    <row r="54372" spans="8:8">
      <c r="H54372" t="str">
        <f t="shared" si="557"/>
        <v/>
      </c>
    </row>
    <row r="54373" spans="8:8">
      <c r="H54373" t="str">
        <f t="shared" si="557"/>
        <v/>
      </c>
    </row>
    <row r="54374" spans="8:8">
      <c r="H54374" t="str">
        <f t="shared" si="557"/>
        <v/>
      </c>
    </row>
    <row r="54375" spans="8:8">
      <c r="H54375" t="str">
        <f t="shared" si="557"/>
        <v/>
      </c>
    </row>
    <row r="54376" spans="8:8">
      <c r="H54376" t="str">
        <f t="shared" si="557"/>
        <v/>
      </c>
    </row>
    <row r="54377" spans="8:8">
      <c r="H54377" t="str">
        <f t="shared" si="557"/>
        <v/>
      </c>
    </row>
    <row r="54378" spans="8:8">
      <c r="H54378" t="str">
        <f t="shared" si="557"/>
        <v/>
      </c>
    </row>
    <row r="54379" spans="8:8">
      <c r="H54379" t="str">
        <f t="shared" si="557"/>
        <v/>
      </c>
    </row>
    <row r="54380" spans="8:8">
      <c r="H54380" t="str">
        <f t="shared" si="557"/>
        <v/>
      </c>
    </row>
    <row r="54381" spans="8:8">
      <c r="H54381" t="str">
        <f t="shared" si="557"/>
        <v/>
      </c>
    </row>
    <row r="54382" spans="8:8">
      <c r="H54382" t="str">
        <f t="shared" si="557"/>
        <v/>
      </c>
    </row>
    <row r="54383" spans="8:8">
      <c r="H54383" t="str">
        <f t="shared" si="557"/>
        <v/>
      </c>
    </row>
    <row r="54384" spans="8:8">
      <c r="H54384" t="str">
        <f t="shared" si="557"/>
        <v/>
      </c>
    </row>
    <row r="54385" spans="8:8">
      <c r="H54385" t="str">
        <f t="shared" si="557"/>
        <v/>
      </c>
    </row>
    <row r="54386" spans="8:8">
      <c r="H54386" t="str">
        <f t="shared" si="557"/>
        <v/>
      </c>
    </row>
    <row r="54387" spans="8:8">
      <c r="H54387" t="str">
        <f t="shared" si="557"/>
        <v/>
      </c>
    </row>
    <row r="54388" spans="8:8">
      <c r="H54388" t="str">
        <f t="shared" si="557"/>
        <v/>
      </c>
    </row>
    <row r="54389" spans="8:8">
      <c r="H54389" t="str">
        <f t="shared" si="557"/>
        <v/>
      </c>
    </row>
    <row r="54390" spans="8:8">
      <c r="H54390" t="str">
        <f t="shared" si="557"/>
        <v/>
      </c>
    </row>
    <row r="54391" spans="8:8">
      <c r="H54391" t="str">
        <f t="shared" si="557"/>
        <v/>
      </c>
    </row>
    <row r="54392" spans="8:8">
      <c r="H54392" t="str">
        <f t="shared" si="557"/>
        <v/>
      </c>
    </row>
    <row r="54393" spans="8:8">
      <c r="H54393" t="str">
        <f t="shared" si="557"/>
        <v/>
      </c>
    </row>
    <row r="54394" spans="8:8">
      <c r="H54394" t="str">
        <f t="shared" si="557"/>
        <v/>
      </c>
    </row>
    <row r="54395" spans="8:8">
      <c r="H54395" t="str">
        <f t="shared" si="557"/>
        <v/>
      </c>
    </row>
    <row r="54396" spans="8:8">
      <c r="H54396" t="str">
        <f t="shared" si="557"/>
        <v/>
      </c>
    </row>
    <row r="54397" spans="8:8">
      <c r="H54397" t="str">
        <f t="shared" si="557"/>
        <v/>
      </c>
    </row>
    <row r="54398" spans="8:8">
      <c r="H54398" t="str">
        <f t="shared" si="557"/>
        <v/>
      </c>
    </row>
    <row r="54399" spans="8:8">
      <c r="H54399" t="str">
        <f t="shared" si="557"/>
        <v/>
      </c>
    </row>
    <row r="54400" spans="8:8">
      <c r="H54400" t="str">
        <f t="shared" si="557"/>
        <v/>
      </c>
    </row>
    <row r="54401" spans="8:8">
      <c r="H54401" t="str">
        <f t="shared" si="557"/>
        <v/>
      </c>
    </row>
    <row r="54402" spans="8:8">
      <c r="H54402" t="str">
        <f t="shared" si="557"/>
        <v/>
      </c>
    </row>
    <row r="54403" spans="8:8">
      <c r="H54403" t="str">
        <f t="shared" si="557"/>
        <v/>
      </c>
    </row>
    <row r="54404" spans="8:8">
      <c r="H54404" t="str">
        <f t="shared" si="557"/>
        <v/>
      </c>
    </row>
    <row r="54405" spans="8:8">
      <c r="H54405" t="str">
        <f t="shared" si="557"/>
        <v/>
      </c>
    </row>
    <row r="54406" spans="8:8">
      <c r="H54406" t="str">
        <f t="shared" si="557"/>
        <v/>
      </c>
    </row>
    <row r="54407" spans="8:8">
      <c r="H54407" t="str">
        <f t="shared" si="557"/>
        <v/>
      </c>
    </row>
    <row r="54408" spans="8:8">
      <c r="H54408" t="str">
        <f t="shared" si="557"/>
        <v/>
      </c>
    </row>
    <row r="54409" spans="8:8">
      <c r="H54409" t="str">
        <f t="shared" si="557"/>
        <v/>
      </c>
    </row>
    <row r="54410" spans="8:8">
      <c r="H54410" t="str">
        <f t="shared" si="557"/>
        <v/>
      </c>
    </row>
    <row r="54411" spans="8:8">
      <c r="H54411" t="str">
        <f t="shared" si="557"/>
        <v/>
      </c>
    </row>
    <row r="54412" spans="8:8">
      <c r="H54412" t="str">
        <f t="shared" si="557"/>
        <v/>
      </c>
    </row>
    <row r="54413" spans="8:8">
      <c r="H54413" t="str">
        <f t="shared" si="557"/>
        <v/>
      </c>
    </row>
    <row r="54414" spans="8:8">
      <c r="H54414" t="str">
        <f t="shared" si="557"/>
        <v/>
      </c>
    </row>
    <row r="54415" spans="8:8">
      <c r="H54415" t="str">
        <f t="shared" si="557"/>
        <v/>
      </c>
    </row>
    <row r="54416" spans="8:8">
      <c r="H54416" t="str">
        <f t="shared" si="557"/>
        <v/>
      </c>
    </row>
    <row r="54417" spans="8:8">
      <c r="H54417" t="str">
        <f t="shared" si="557"/>
        <v/>
      </c>
    </row>
    <row r="54418" spans="8:8">
      <c r="H54418" t="str">
        <f t="shared" si="557"/>
        <v/>
      </c>
    </row>
    <row r="54419" spans="8:8">
      <c r="H54419" t="str">
        <f t="shared" si="557"/>
        <v/>
      </c>
    </row>
    <row r="54420" spans="8:8">
      <c r="H54420" t="str">
        <f t="shared" si="557"/>
        <v/>
      </c>
    </row>
    <row r="54421" spans="8:8">
      <c r="H54421" t="str">
        <f t="shared" si="557"/>
        <v/>
      </c>
    </row>
    <row r="54422" spans="8:8">
      <c r="H54422" t="str">
        <f t="shared" si="557"/>
        <v/>
      </c>
    </row>
    <row r="54423" spans="8:8">
      <c r="H54423" t="str">
        <f t="shared" si="557"/>
        <v/>
      </c>
    </row>
    <row r="54424" spans="8:8">
      <c r="H54424" t="str">
        <f t="shared" si="557"/>
        <v/>
      </c>
    </row>
    <row r="54425" spans="8:8">
      <c r="H54425" t="str">
        <f t="shared" si="557"/>
        <v/>
      </c>
    </row>
    <row r="54426" spans="8:8">
      <c r="H54426" t="str">
        <f t="shared" si="557"/>
        <v/>
      </c>
    </row>
    <row r="54427" spans="8:8">
      <c r="H54427" t="str">
        <f t="shared" si="557"/>
        <v/>
      </c>
    </row>
    <row r="54428" spans="8:8">
      <c r="H54428" t="str">
        <f t="shared" si="557"/>
        <v/>
      </c>
    </row>
    <row r="54429" spans="8:8">
      <c r="H54429" t="str">
        <f t="shared" si="557"/>
        <v/>
      </c>
    </row>
    <row r="54430" spans="8:8">
      <c r="H54430" t="str">
        <f t="shared" si="557"/>
        <v/>
      </c>
    </row>
    <row r="54431" spans="8:8">
      <c r="H54431" t="str">
        <f t="shared" si="557"/>
        <v/>
      </c>
    </row>
    <row r="54432" spans="8:8">
      <c r="H54432" t="str">
        <f t="shared" si="557"/>
        <v/>
      </c>
    </row>
    <row r="54433" spans="8:8">
      <c r="H54433" t="str">
        <f t="shared" si="557"/>
        <v/>
      </c>
    </row>
    <row r="54434" spans="8:8">
      <c r="H54434" t="str">
        <f t="shared" ref="H54434:H54497" si="558">_xlfn.TEXTJOIN(", ", TRUE, G54434:G54434)</f>
        <v/>
      </c>
    </row>
    <row r="54435" spans="8:8">
      <c r="H54435" t="str">
        <f t="shared" si="558"/>
        <v/>
      </c>
    </row>
    <row r="54436" spans="8:8">
      <c r="H54436" t="str">
        <f t="shared" si="558"/>
        <v/>
      </c>
    </row>
    <row r="54437" spans="8:8">
      <c r="H54437" t="str">
        <f t="shared" si="558"/>
        <v/>
      </c>
    </row>
    <row r="54438" spans="8:8">
      <c r="H54438" t="str">
        <f t="shared" si="558"/>
        <v/>
      </c>
    </row>
    <row r="54439" spans="8:8">
      <c r="H54439" t="str">
        <f t="shared" si="558"/>
        <v/>
      </c>
    </row>
    <row r="54440" spans="8:8">
      <c r="H54440" t="str">
        <f t="shared" si="558"/>
        <v/>
      </c>
    </row>
    <row r="54441" spans="8:8">
      <c r="H54441" t="str">
        <f t="shared" si="558"/>
        <v/>
      </c>
    </row>
    <row r="54442" spans="8:8">
      <c r="H54442" t="str">
        <f t="shared" si="558"/>
        <v/>
      </c>
    </row>
    <row r="54443" spans="8:8">
      <c r="H54443" t="str">
        <f t="shared" si="558"/>
        <v/>
      </c>
    </row>
    <row r="54444" spans="8:8">
      <c r="H54444" t="str">
        <f t="shared" si="558"/>
        <v/>
      </c>
    </row>
    <row r="54445" spans="8:8">
      <c r="H54445" t="str">
        <f t="shared" si="558"/>
        <v/>
      </c>
    </row>
    <row r="54446" spans="8:8">
      <c r="H54446" t="str">
        <f t="shared" si="558"/>
        <v/>
      </c>
    </row>
    <row r="54447" spans="8:8">
      <c r="H54447" t="str">
        <f t="shared" si="558"/>
        <v/>
      </c>
    </row>
    <row r="54448" spans="8:8">
      <c r="H54448" t="str">
        <f t="shared" si="558"/>
        <v/>
      </c>
    </row>
    <row r="54449" spans="8:8">
      <c r="H54449" t="str">
        <f t="shared" si="558"/>
        <v/>
      </c>
    </row>
    <row r="54450" spans="8:8">
      <c r="H54450" t="str">
        <f t="shared" si="558"/>
        <v/>
      </c>
    </row>
    <row r="54451" spans="8:8">
      <c r="H54451" t="str">
        <f t="shared" si="558"/>
        <v/>
      </c>
    </row>
    <row r="54452" spans="8:8">
      <c r="H54452" t="str">
        <f t="shared" si="558"/>
        <v/>
      </c>
    </row>
    <row r="54453" spans="8:8">
      <c r="H54453" t="str">
        <f t="shared" si="558"/>
        <v/>
      </c>
    </row>
    <row r="54454" spans="8:8">
      <c r="H54454" t="str">
        <f t="shared" si="558"/>
        <v/>
      </c>
    </row>
    <row r="54455" spans="8:8">
      <c r="H54455" t="str">
        <f t="shared" si="558"/>
        <v/>
      </c>
    </row>
    <row r="54456" spans="8:8">
      <c r="H54456" t="str">
        <f t="shared" si="558"/>
        <v/>
      </c>
    </row>
    <row r="54457" spans="8:8">
      <c r="H54457" t="str">
        <f t="shared" si="558"/>
        <v/>
      </c>
    </row>
    <row r="54458" spans="8:8">
      <c r="H54458" t="str">
        <f t="shared" si="558"/>
        <v/>
      </c>
    </row>
    <row r="54459" spans="8:8">
      <c r="H54459" t="str">
        <f t="shared" si="558"/>
        <v/>
      </c>
    </row>
    <row r="54460" spans="8:8">
      <c r="H54460" t="str">
        <f t="shared" si="558"/>
        <v/>
      </c>
    </row>
    <row r="54461" spans="8:8">
      <c r="H54461" t="str">
        <f t="shared" si="558"/>
        <v/>
      </c>
    </row>
    <row r="54462" spans="8:8">
      <c r="H54462" t="str">
        <f t="shared" si="558"/>
        <v/>
      </c>
    </row>
    <row r="54463" spans="8:8">
      <c r="H54463" t="str">
        <f t="shared" si="558"/>
        <v/>
      </c>
    </row>
    <row r="54464" spans="8:8">
      <c r="H54464" t="str">
        <f t="shared" si="558"/>
        <v/>
      </c>
    </row>
    <row r="54465" spans="8:8">
      <c r="H54465" t="str">
        <f t="shared" si="558"/>
        <v/>
      </c>
    </row>
    <row r="54466" spans="8:8">
      <c r="H54466" t="str">
        <f t="shared" si="558"/>
        <v/>
      </c>
    </row>
    <row r="54467" spans="8:8">
      <c r="H54467" t="str">
        <f t="shared" si="558"/>
        <v/>
      </c>
    </row>
    <row r="54468" spans="8:8">
      <c r="H54468" t="str">
        <f t="shared" si="558"/>
        <v/>
      </c>
    </row>
    <row r="54469" spans="8:8">
      <c r="H54469" t="str">
        <f t="shared" si="558"/>
        <v/>
      </c>
    </row>
    <row r="54470" spans="8:8">
      <c r="H54470" t="str">
        <f t="shared" si="558"/>
        <v/>
      </c>
    </row>
    <row r="54471" spans="8:8">
      <c r="H54471" t="str">
        <f t="shared" si="558"/>
        <v/>
      </c>
    </row>
    <row r="54472" spans="8:8">
      <c r="H54472" t="str">
        <f t="shared" si="558"/>
        <v/>
      </c>
    </row>
    <row r="54473" spans="8:8">
      <c r="H54473" t="str">
        <f t="shared" si="558"/>
        <v/>
      </c>
    </row>
    <row r="54474" spans="8:8">
      <c r="H54474" t="str">
        <f t="shared" si="558"/>
        <v/>
      </c>
    </row>
    <row r="54475" spans="8:8">
      <c r="H54475" t="str">
        <f t="shared" si="558"/>
        <v/>
      </c>
    </row>
    <row r="54476" spans="8:8">
      <c r="H54476" t="str">
        <f t="shared" si="558"/>
        <v/>
      </c>
    </row>
    <row r="54477" spans="8:8">
      <c r="H54477" t="str">
        <f t="shared" si="558"/>
        <v/>
      </c>
    </row>
    <row r="54478" spans="8:8">
      <c r="H54478" t="str">
        <f t="shared" si="558"/>
        <v/>
      </c>
    </row>
    <row r="54479" spans="8:8">
      <c r="H54479" t="str">
        <f t="shared" si="558"/>
        <v/>
      </c>
    </row>
    <row r="54480" spans="8:8">
      <c r="H54480" t="str">
        <f t="shared" si="558"/>
        <v/>
      </c>
    </row>
    <row r="54481" spans="8:8">
      <c r="H54481" t="str">
        <f t="shared" si="558"/>
        <v/>
      </c>
    </row>
    <row r="54482" spans="8:8">
      <c r="H54482" t="str">
        <f t="shared" si="558"/>
        <v/>
      </c>
    </row>
    <row r="54483" spans="8:8">
      <c r="H54483" t="str">
        <f t="shared" si="558"/>
        <v/>
      </c>
    </row>
    <row r="54484" spans="8:8">
      <c r="H54484" t="str">
        <f t="shared" si="558"/>
        <v/>
      </c>
    </row>
    <row r="54485" spans="8:8">
      <c r="H54485" t="str">
        <f t="shared" si="558"/>
        <v/>
      </c>
    </row>
    <row r="54486" spans="8:8">
      <c r="H54486" t="str">
        <f t="shared" si="558"/>
        <v/>
      </c>
    </row>
    <row r="54487" spans="8:8">
      <c r="H54487" t="str">
        <f t="shared" si="558"/>
        <v/>
      </c>
    </row>
    <row r="54488" spans="8:8">
      <c r="H54488" t="str">
        <f t="shared" si="558"/>
        <v/>
      </c>
    </row>
    <row r="54489" spans="8:8">
      <c r="H54489" t="str">
        <f t="shared" si="558"/>
        <v/>
      </c>
    </row>
    <row r="54490" spans="8:8">
      <c r="H54490" t="str">
        <f t="shared" si="558"/>
        <v/>
      </c>
    </row>
    <row r="54491" spans="8:8">
      <c r="H54491" t="str">
        <f t="shared" si="558"/>
        <v/>
      </c>
    </row>
    <row r="54492" spans="8:8">
      <c r="H54492" t="str">
        <f t="shared" si="558"/>
        <v/>
      </c>
    </row>
    <row r="54493" spans="8:8">
      <c r="H54493" t="str">
        <f t="shared" si="558"/>
        <v/>
      </c>
    </row>
    <row r="54494" spans="8:8">
      <c r="H54494" t="str">
        <f t="shared" si="558"/>
        <v/>
      </c>
    </row>
    <row r="54495" spans="8:8">
      <c r="H54495" t="str">
        <f t="shared" si="558"/>
        <v/>
      </c>
    </row>
    <row r="54496" spans="8:8">
      <c r="H54496" t="str">
        <f t="shared" si="558"/>
        <v/>
      </c>
    </row>
    <row r="54497" spans="8:8">
      <c r="H54497" t="str">
        <f t="shared" si="558"/>
        <v/>
      </c>
    </row>
    <row r="54498" spans="8:8">
      <c r="H54498" t="str">
        <f t="shared" ref="H54498:H54561" si="559">_xlfn.TEXTJOIN(", ", TRUE, G54498:G54498)</f>
        <v/>
      </c>
    </row>
    <row r="54499" spans="8:8">
      <c r="H54499" t="str">
        <f t="shared" si="559"/>
        <v/>
      </c>
    </row>
    <row r="54500" spans="8:8">
      <c r="H54500" t="str">
        <f t="shared" si="559"/>
        <v/>
      </c>
    </row>
    <row r="54501" spans="8:8">
      <c r="H54501" t="str">
        <f t="shared" si="559"/>
        <v/>
      </c>
    </row>
    <row r="54502" spans="8:8">
      <c r="H54502" t="str">
        <f t="shared" si="559"/>
        <v/>
      </c>
    </row>
    <row r="54503" spans="8:8">
      <c r="H54503" t="str">
        <f t="shared" si="559"/>
        <v/>
      </c>
    </row>
    <row r="54504" spans="8:8">
      <c r="H54504" t="str">
        <f t="shared" si="559"/>
        <v/>
      </c>
    </row>
    <row r="54505" spans="8:8">
      <c r="H54505" t="str">
        <f t="shared" si="559"/>
        <v/>
      </c>
    </row>
    <row r="54506" spans="8:8">
      <c r="H54506" t="str">
        <f t="shared" si="559"/>
        <v/>
      </c>
    </row>
    <row r="54507" spans="8:8">
      <c r="H54507" t="str">
        <f t="shared" si="559"/>
        <v/>
      </c>
    </row>
    <row r="54508" spans="8:8">
      <c r="H54508" t="str">
        <f t="shared" si="559"/>
        <v/>
      </c>
    </row>
    <row r="54509" spans="8:8">
      <c r="H54509" t="str">
        <f t="shared" si="559"/>
        <v/>
      </c>
    </row>
    <row r="54510" spans="8:8">
      <c r="H54510" t="str">
        <f t="shared" si="559"/>
        <v/>
      </c>
    </row>
    <row r="54511" spans="8:8">
      <c r="H54511" t="str">
        <f t="shared" si="559"/>
        <v/>
      </c>
    </row>
    <row r="54512" spans="8:8">
      <c r="H54512" t="str">
        <f t="shared" si="559"/>
        <v/>
      </c>
    </row>
    <row r="54513" spans="8:8">
      <c r="H54513" t="str">
        <f t="shared" si="559"/>
        <v/>
      </c>
    </row>
    <row r="54514" spans="8:8">
      <c r="H54514" t="str">
        <f t="shared" si="559"/>
        <v/>
      </c>
    </row>
    <row r="54515" spans="8:8">
      <c r="H54515" t="str">
        <f t="shared" si="559"/>
        <v/>
      </c>
    </row>
    <row r="54516" spans="8:8">
      <c r="H54516" t="str">
        <f t="shared" si="559"/>
        <v/>
      </c>
    </row>
    <row r="54517" spans="8:8">
      <c r="H54517" t="str">
        <f t="shared" si="559"/>
        <v/>
      </c>
    </row>
    <row r="54518" spans="8:8">
      <c r="H54518" t="str">
        <f t="shared" si="559"/>
        <v/>
      </c>
    </row>
    <row r="54519" spans="8:8">
      <c r="H54519" t="str">
        <f t="shared" si="559"/>
        <v/>
      </c>
    </row>
    <row r="54520" spans="8:8">
      <c r="H54520" t="str">
        <f t="shared" si="559"/>
        <v/>
      </c>
    </row>
    <row r="54521" spans="8:8">
      <c r="H54521" t="str">
        <f t="shared" si="559"/>
        <v/>
      </c>
    </row>
    <row r="54522" spans="8:8">
      <c r="H54522" t="str">
        <f t="shared" si="559"/>
        <v/>
      </c>
    </row>
    <row r="54523" spans="8:8">
      <c r="H54523" t="str">
        <f t="shared" si="559"/>
        <v/>
      </c>
    </row>
    <row r="54524" spans="8:8">
      <c r="H54524" t="str">
        <f t="shared" si="559"/>
        <v/>
      </c>
    </row>
    <row r="54525" spans="8:8">
      <c r="H54525" t="str">
        <f t="shared" si="559"/>
        <v/>
      </c>
    </row>
    <row r="54526" spans="8:8">
      <c r="H54526" t="str">
        <f t="shared" si="559"/>
        <v/>
      </c>
    </row>
    <row r="54527" spans="8:8">
      <c r="H54527" t="str">
        <f t="shared" si="559"/>
        <v/>
      </c>
    </row>
    <row r="54528" spans="8:8">
      <c r="H54528" t="str">
        <f t="shared" si="559"/>
        <v/>
      </c>
    </row>
    <row r="54529" spans="8:8">
      <c r="H54529" t="str">
        <f t="shared" si="559"/>
        <v/>
      </c>
    </row>
    <row r="54530" spans="8:8">
      <c r="H54530" t="str">
        <f t="shared" si="559"/>
        <v/>
      </c>
    </row>
    <row r="54531" spans="8:8">
      <c r="H54531" t="str">
        <f t="shared" si="559"/>
        <v/>
      </c>
    </row>
    <row r="54532" spans="8:8">
      <c r="H54532" t="str">
        <f t="shared" si="559"/>
        <v/>
      </c>
    </row>
    <row r="54533" spans="8:8">
      <c r="H54533" t="str">
        <f t="shared" si="559"/>
        <v/>
      </c>
    </row>
    <row r="54534" spans="8:8">
      <c r="H54534" t="str">
        <f t="shared" si="559"/>
        <v/>
      </c>
    </row>
    <row r="54535" spans="8:8">
      <c r="H54535" t="str">
        <f t="shared" si="559"/>
        <v/>
      </c>
    </row>
    <row r="54536" spans="8:8">
      <c r="H54536" t="str">
        <f t="shared" si="559"/>
        <v/>
      </c>
    </row>
    <row r="54537" spans="8:8">
      <c r="H54537" t="str">
        <f t="shared" si="559"/>
        <v/>
      </c>
    </row>
    <row r="54538" spans="8:8">
      <c r="H54538" t="str">
        <f t="shared" si="559"/>
        <v/>
      </c>
    </row>
    <row r="54539" spans="8:8">
      <c r="H54539" t="str">
        <f t="shared" si="559"/>
        <v/>
      </c>
    </row>
    <row r="54540" spans="8:8">
      <c r="H54540" t="str">
        <f t="shared" si="559"/>
        <v/>
      </c>
    </row>
    <row r="54541" spans="8:8">
      <c r="H54541" t="str">
        <f t="shared" si="559"/>
        <v/>
      </c>
    </row>
    <row r="54542" spans="8:8">
      <c r="H54542" t="str">
        <f t="shared" si="559"/>
        <v/>
      </c>
    </row>
    <row r="54543" spans="8:8">
      <c r="H54543" t="str">
        <f t="shared" si="559"/>
        <v/>
      </c>
    </row>
    <row r="54544" spans="8:8">
      <c r="H54544" t="str">
        <f t="shared" si="559"/>
        <v/>
      </c>
    </row>
    <row r="54545" spans="8:8">
      <c r="H54545" t="str">
        <f t="shared" si="559"/>
        <v/>
      </c>
    </row>
    <row r="54546" spans="8:8">
      <c r="H54546" t="str">
        <f t="shared" si="559"/>
        <v/>
      </c>
    </row>
    <row r="54547" spans="8:8">
      <c r="H54547" t="str">
        <f t="shared" si="559"/>
        <v/>
      </c>
    </row>
    <row r="54548" spans="8:8">
      <c r="H54548" t="str">
        <f t="shared" si="559"/>
        <v/>
      </c>
    </row>
    <row r="54549" spans="8:8">
      <c r="H54549" t="str">
        <f t="shared" si="559"/>
        <v/>
      </c>
    </row>
    <row r="54550" spans="8:8">
      <c r="H54550" t="str">
        <f t="shared" si="559"/>
        <v/>
      </c>
    </row>
    <row r="54551" spans="8:8">
      <c r="H54551" t="str">
        <f t="shared" si="559"/>
        <v/>
      </c>
    </row>
    <row r="54552" spans="8:8">
      <c r="H54552" t="str">
        <f t="shared" si="559"/>
        <v/>
      </c>
    </row>
    <row r="54553" spans="8:8">
      <c r="H54553" t="str">
        <f t="shared" si="559"/>
        <v/>
      </c>
    </row>
    <row r="54554" spans="8:8">
      <c r="H54554" t="str">
        <f t="shared" si="559"/>
        <v/>
      </c>
    </row>
    <row r="54555" spans="8:8">
      <c r="H54555" t="str">
        <f t="shared" si="559"/>
        <v/>
      </c>
    </row>
    <row r="54556" spans="8:8">
      <c r="H54556" t="str">
        <f t="shared" si="559"/>
        <v/>
      </c>
    </row>
    <row r="54557" spans="8:8">
      <c r="H54557" t="str">
        <f t="shared" si="559"/>
        <v/>
      </c>
    </row>
    <row r="54558" spans="8:8">
      <c r="H54558" t="str">
        <f t="shared" si="559"/>
        <v/>
      </c>
    </row>
    <row r="54559" spans="8:8">
      <c r="H54559" t="str">
        <f t="shared" si="559"/>
        <v/>
      </c>
    </row>
    <row r="54560" spans="8:8">
      <c r="H54560" t="str">
        <f t="shared" si="559"/>
        <v/>
      </c>
    </row>
    <row r="54561" spans="8:8">
      <c r="H54561" t="str">
        <f t="shared" si="559"/>
        <v/>
      </c>
    </row>
    <row r="54562" spans="8:8">
      <c r="H54562" t="str">
        <f t="shared" ref="H54562:H54625" si="560">_xlfn.TEXTJOIN(", ", TRUE, G54562:G54562)</f>
        <v/>
      </c>
    </row>
    <row r="54563" spans="8:8">
      <c r="H54563" t="str">
        <f t="shared" si="560"/>
        <v/>
      </c>
    </row>
    <row r="54564" spans="8:8">
      <c r="H54564" t="str">
        <f t="shared" si="560"/>
        <v/>
      </c>
    </row>
    <row r="54565" spans="8:8">
      <c r="H54565" t="str">
        <f t="shared" si="560"/>
        <v/>
      </c>
    </row>
    <row r="54566" spans="8:8">
      <c r="H54566" t="str">
        <f t="shared" si="560"/>
        <v/>
      </c>
    </row>
    <row r="54567" spans="8:8">
      <c r="H54567" t="str">
        <f t="shared" si="560"/>
        <v/>
      </c>
    </row>
    <row r="54568" spans="8:8">
      <c r="H54568" t="str">
        <f t="shared" si="560"/>
        <v/>
      </c>
    </row>
    <row r="54569" spans="8:8">
      <c r="H54569" t="str">
        <f t="shared" si="560"/>
        <v/>
      </c>
    </row>
    <row r="54570" spans="8:8">
      <c r="H54570" t="str">
        <f t="shared" si="560"/>
        <v/>
      </c>
    </row>
    <row r="54571" spans="8:8">
      <c r="H54571" t="str">
        <f t="shared" si="560"/>
        <v/>
      </c>
    </row>
    <row r="54572" spans="8:8">
      <c r="H54572" t="str">
        <f t="shared" si="560"/>
        <v/>
      </c>
    </row>
    <row r="54573" spans="8:8">
      <c r="H54573" t="str">
        <f t="shared" si="560"/>
        <v/>
      </c>
    </row>
    <row r="54574" spans="8:8">
      <c r="H54574" t="str">
        <f t="shared" si="560"/>
        <v/>
      </c>
    </row>
    <row r="54575" spans="8:8">
      <c r="H54575" t="str">
        <f t="shared" si="560"/>
        <v/>
      </c>
    </row>
    <row r="54576" spans="8:8">
      <c r="H54576" t="str">
        <f t="shared" si="560"/>
        <v/>
      </c>
    </row>
    <row r="54577" spans="8:8">
      <c r="H54577" t="str">
        <f t="shared" si="560"/>
        <v/>
      </c>
    </row>
    <row r="54578" spans="8:8">
      <c r="H54578" t="str">
        <f t="shared" si="560"/>
        <v/>
      </c>
    </row>
    <row r="54579" spans="8:8">
      <c r="H54579" t="str">
        <f t="shared" si="560"/>
        <v/>
      </c>
    </row>
    <row r="54580" spans="8:8">
      <c r="H54580" t="str">
        <f t="shared" si="560"/>
        <v/>
      </c>
    </row>
    <row r="54581" spans="8:8">
      <c r="H54581" t="str">
        <f t="shared" si="560"/>
        <v/>
      </c>
    </row>
    <row r="54582" spans="8:8">
      <c r="H54582" t="str">
        <f t="shared" si="560"/>
        <v/>
      </c>
    </row>
    <row r="54583" spans="8:8">
      <c r="H54583" t="str">
        <f t="shared" si="560"/>
        <v/>
      </c>
    </row>
    <row r="54584" spans="8:8">
      <c r="H54584" t="str">
        <f t="shared" si="560"/>
        <v/>
      </c>
    </row>
    <row r="54585" spans="8:8">
      <c r="H54585" t="str">
        <f t="shared" si="560"/>
        <v/>
      </c>
    </row>
    <row r="54586" spans="8:8">
      <c r="H54586" t="str">
        <f t="shared" si="560"/>
        <v/>
      </c>
    </row>
    <row r="54587" spans="8:8">
      <c r="H54587" t="str">
        <f t="shared" si="560"/>
        <v/>
      </c>
    </row>
    <row r="54588" spans="8:8">
      <c r="H54588" t="str">
        <f t="shared" si="560"/>
        <v/>
      </c>
    </row>
    <row r="54589" spans="8:8">
      <c r="H54589" t="str">
        <f t="shared" si="560"/>
        <v/>
      </c>
    </row>
    <row r="54590" spans="8:8">
      <c r="H54590" t="str">
        <f t="shared" si="560"/>
        <v/>
      </c>
    </row>
    <row r="54591" spans="8:8">
      <c r="H54591" t="str">
        <f t="shared" si="560"/>
        <v/>
      </c>
    </row>
    <row r="54592" spans="8:8">
      <c r="H54592" t="str">
        <f t="shared" si="560"/>
        <v/>
      </c>
    </row>
    <row r="54593" spans="8:8">
      <c r="H54593" t="str">
        <f t="shared" si="560"/>
        <v/>
      </c>
    </row>
    <row r="54594" spans="8:8">
      <c r="H54594" t="str">
        <f t="shared" si="560"/>
        <v/>
      </c>
    </row>
    <row r="54595" spans="8:8">
      <c r="H54595" t="str">
        <f t="shared" si="560"/>
        <v/>
      </c>
    </row>
    <row r="54596" spans="8:8">
      <c r="H54596" t="str">
        <f t="shared" si="560"/>
        <v/>
      </c>
    </row>
    <row r="54597" spans="8:8">
      <c r="H54597" t="str">
        <f t="shared" si="560"/>
        <v/>
      </c>
    </row>
    <row r="54598" spans="8:8">
      <c r="H54598" t="str">
        <f t="shared" si="560"/>
        <v/>
      </c>
    </row>
    <row r="54599" spans="8:8">
      <c r="H54599" t="str">
        <f t="shared" si="560"/>
        <v/>
      </c>
    </row>
    <row r="54600" spans="8:8">
      <c r="H54600" t="str">
        <f t="shared" si="560"/>
        <v/>
      </c>
    </row>
    <row r="54601" spans="8:8">
      <c r="H54601" t="str">
        <f t="shared" si="560"/>
        <v/>
      </c>
    </row>
    <row r="54602" spans="8:8">
      <c r="H54602" t="str">
        <f t="shared" si="560"/>
        <v/>
      </c>
    </row>
    <row r="54603" spans="8:8">
      <c r="H54603" t="str">
        <f t="shared" si="560"/>
        <v/>
      </c>
    </row>
    <row r="54604" spans="8:8">
      <c r="H54604" t="str">
        <f t="shared" si="560"/>
        <v/>
      </c>
    </row>
    <row r="54605" spans="8:8">
      <c r="H54605" t="str">
        <f t="shared" si="560"/>
        <v/>
      </c>
    </row>
    <row r="54606" spans="8:8">
      <c r="H54606" t="str">
        <f t="shared" si="560"/>
        <v/>
      </c>
    </row>
    <row r="54607" spans="8:8">
      <c r="H54607" t="str">
        <f t="shared" si="560"/>
        <v/>
      </c>
    </row>
    <row r="54608" spans="8:8">
      <c r="H54608" t="str">
        <f t="shared" si="560"/>
        <v/>
      </c>
    </row>
    <row r="54609" spans="8:8">
      <c r="H54609" t="str">
        <f t="shared" si="560"/>
        <v/>
      </c>
    </row>
    <row r="54610" spans="8:8">
      <c r="H54610" t="str">
        <f t="shared" si="560"/>
        <v/>
      </c>
    </row>
    <row r="54611" spans="8:8">
      <c r="H54611" t="str">
        <f t="shared" si="560"/>
        <v/>
      </c>
    </row>
    <row r="54612" spans="8:8">
      <c r="H54612" t="str">
        <f t="shared" si="560"/>
        <v/>
      </c>
    </row>
    <row r="54613" spans="8:8">
      <c r="H54613" t="str">
        <f t="shared" si="560"/>
        <v/>
      </c>
    </row>
    <row r="54614" spans="8:8">
      <c r="H54614" t="str">
        <f t="shared" si="560"/>
        <v/>
      </c>
    </row>
    <row r="54615" spans="8:8">
      <c r="H54615" t="str">
        <f t="shared" si="560"/>
        <v/>
      </c>
    </row>
    <row r="54616" spans="8:8">
      <c r="H54616" t="str">
        <f t="shared" si="560"/>
        <v/>
      </c>
    </row>
    <row r="54617" spans="8:8">
      <c r="H54617" t="str">
        <f t="shared" si="560"/>
        <v/>
      </c>
    </row>
    <row r="54618" spans="8:8">
      <c r="H54618" t="str">
        <f t="shared" si="560"/>
        <v/>
      </c>
    </row>
    <row r="54619" spans="8:8">
      <c r="H54619" t="str">
        <f t="shared" si="560"/>
        <v/>
      </c>
    </row>
    <row r="54620" spans="8:8">
      <c r="H54620" t="str">
        <f t="shared" si="560"/>
        <v/>
      </c>
    </row>
    <row r="54621" spans="8:8">
      <c r="H54621" t="str">
        <f t="shared" si="560"/>
        <v/>
      </c>
    </row>
    <row r="54622" spans="8:8">
      <c r="H54622" t="str">
        <f t="shared" si="560"/>
        <v/>
      </c>
    </row>
    <row r="54623" spans="8:8">
      <c r="H54623" t="str">
        <f t="shared" si="560"/>
        <v/>
      </c>
    </row>
    <row r="54624" spans="8:8">
      <c r="H54624" t="str">
        <f t="shared" si="560"/>
        <v/>
      </c>
    </row>
    <row r="54625" spans="8:8">
      <c r="H54625" t="str">
        <f t="shared" si="560"/>
        <v/>
      </c>
    </row>
    <row r="54626" spans="8:8">
      <c r="H54626" t="str">
        <f t="shared" ref="H54626:H54689" si="561">_xlfn.TEXTJOIN(", ", TRUE, G54626:G54626)</f>
        <v/>
      </c>
    </row>
    <row r="54627" spans="8:8">
      <c r="H54627" t="str">
        <f t="shared" si="561"/>
        <v/>
      </c>
    </row>
    <row r="54628" spans="8:8">
      <c r="H54628" t="str">
        <f t="shared" si="561"/>
        <v/>
      </c>
    </row>
    <row r="54629" spans="8:8">
      <c r="H54629" t="str">
        <f t="shared" si="561"/>
        <v/>
      </c>
    </row>
    <row r="54630" spans="8:8">
      <c r="H54630" t="str">
        <f t="shared" si="561"/>
        <v/>
      </c>
    </row>
    <row r="54631" spans="8:8">
      <c r="H54631" t="str">
        <f t="shared" si="561"/>
        <v/>
      </c>
    </row>
    <row r="54632" spans="8:8">
      <c r="H54632" t="str">
        <f t="shared" si="561"/>
        <v/>
      </c>
    </row>
    <row r="54633" spans="8:8">
      <c r="H54633" t="str">
        <f t="shared" si="561"/>
        <v/>
      </c>
    </row>
    <row r="54634" spans="8:8">
      <c r="H54634" t="str">
        <f t="shared" si="561"/>
        <v/>
      </c>
    </row>
    <row r="54635" spans="8:8">
      <c r="H54635" t="str">
        <f t="shared" si="561"/>
        <v/>
      </c>
    </row>
    <row r="54636" spans="8:8">
      <c r="H54636" t="str">
        <f t="shared" si="561"/>
        <v/>
      </c>
    </row>
    <row r="54637" spans="8:8">
      <c r="H54637" t="str">
        <f t="shared" si="561"/>
        <v/>
      </c>
    </row>
    <row r="54638" spans="8:8">
      <c r="H54638" t="str">
        <f t="shared" si="561"/>
        <v/>
      </c>
    </row>
    <row r="54639" spans="8:8">
      <c r="H54639" t="str">
        <f t="shared" si="561"/>
        <v/>
      </c>
    </row>
    <row r="54640" spans="8:8">
      <c r="H54640" t="str">
        <f t="shared" si="561"/>
        <v/>
      </c>
    </row>
    <row r="54641" spans="8:8">
      <c r="H54641" t="str">
        <f t="shared" si="561"/>
        <v/>
      </c>
    </row>
    <row r="54642" spans="8:8">
      <c r="H54642" t="str">
        <f t="shared" si="561"/>
        <v/>
      </c>
    </row>
    <row r="54643" spans="8:8">
      <c r="H54643" t="str">
        <f t="shared" si="561"/>
        <v/>
      </c>
    </row>
    <row r="54644" spans="8:8">
      <c r="H54644" t="str">
        <f t="shared" si="561"/>
        <v/>
      </c>
    </row>
    <row r="54645" spans="8:8">
      <c r="H54645" t="str">
        <f t="shared" si="561"/>
        <v/>
      </c>
    </row>
    <row r="54646" spans="8:8">
      <c r="H54646" t="str">
        <f t="shared" si="561"/>
        <v/>
      </c>
    </row>
    <row r="54647" spans="8:8">
      <c r="H54647" t="str">
        <f t="shared" si="561"/>
        <v/>
      </c>
    </row>
    <row r="54648" spans="8:8">
      <c r="H54648" t="str">
        <f t="shared" si="561"/>
        <v/>
      </c>
    </row>
    <row r="54649" spans="8:8">
      <c r="H54649" t="str">
        <f t="shared" si="561"/>
        <v/>
      </c>
    </row>
    <row r="54650" spans="8:8">
      <c r="H54650" t="str">
        <f t="shared" si="561"/>
        <v/>
      </c>
    </row>
    <row r="54651" spans="8:8">
      <c r="H54651" t="str">
        <f t="shared" si="561"/>
        <v/>
      </c>
    </row>
    <row r="54652" spans="8:8">
      <c r="H54652" t="str">
        <f t="shared" si="561"/>
        <v/>
      </c>
    </row>
    <row r="54653" spans="8:8">
      <c r="H54653" t="str">
        <f t="shared" si="561"/>
        <v/>
      </c>
    </row>
    <row r="54654" spans="8:8">
      <c r="H54654" t="str">
        <f t="shared" si="561"/>
        <v/>
      </c>
    </row>
    <row r="54655" spans="8:8">
      <c r="H54655" t="str">
        <f t="shared" si="561"/>
        <v/>
      </c>
    </row>
    <row r="54656" spans="8:8">
      <c r="H54656" t="str">
        <f t="shared" si="561"/>
        <v/>
      </c>
    </row>
    <row r="54657" spans="8:8">
      <c r="H54657" t="str">
        <f t="shared" si="561"/>
        <v/>
      </c>
    </row>
    <row r="54658" spans="8:8">
      <c r="H54658" t="str">
        <f t="shared" si="561"/>
        <v/>
      </c>
    </row>
    <row r="54659" spans="8:8">
      <c r="H54659" t="str">
        <f t="shared" si="561"/>
        <v/>
      </c>
    </row>
    <row r="54660" spans="8:8">
      <c r="H54660" t="str">
        <f t="shared" si="561"/>
        <v/>
      </c>
    </row>
    <row r="54661" spans="8:8">
      <c r="H54661" t="str">
        <f t="shared" si="561"/>
        <v/>
      </c>
    </row>
    <row r="54662" spans="8:8">
      <c r="H54662" t="str">
        <f t="shared" si="561"/>
        <v/>
      </c>
    </row>
    <row r="54663" spans="8:8">
      <c r="H54663" t="str">
        <f t="shared" si="561"/>
        <v/>
      </c>
    </row>
    <row r="54664" spans="8:8">
      <c r="H54664" t="str">
        <f t="shared" si="561"/>
        <v/>
      </c>
    </row>
    <row r="54665" spans="8:8">
      <c r="H54665" t="str">
        <f t="shared" si="561"/>
        <v/>
      </c>
    </row>
    <row r="54666" spans="8:8">
      <c r="H54666" t="str">
        <f t="shared" si="561"/>
        <v/>
      </c>
    </row>
    <row r="54667" spans="8:8">
      <c r="H54667" t="str">
        <f t="shared" si="561"/>
        <v/>
      </c>
    </row>
    <row r="54668" spans="8:8">
      <c r="H54668" t="str">
        <f t="shared" si="561"/>
        <v/>
      </c>
    </row>
    <row r="54669" spans="8:8">
      <c r="H54669" t="str">
        <f t="shared" si="561"/>
        <v/>
      </c>
    </row>
    <row r="54670" spans="8:8">
      <c r="H54670" t="str">
        <f t="shared" si="561"/>
        <v/>
      </c>
    </row>
    <row r="54671" spans="8:8">
      <c r="H54671" t="str">
        <f t="shared" si="561"/>
        <v/>
      </c>
    </row>
    <row r="54672" spans="8:8">
      <c r="H54672" t="str">
        <f t="shared" si="561"/>
        <v/>
      </c>
    </row>
    <row r="54673" spans="8:8">
      <c r="H54673" t="str">
        <f t="shared" si="561"/>
        <v/>
      </c>
    </row>
    <row r="54674" spans="8:8">
      <c r="H54674" t="str">
        <f t="shared" si="561"/>
        <v/>
      </c>
    </row>
    <row r="54675" spans="8:8">
      <c r="H54675" t="str">
        <f t="shared" si="561"/>
        <v/>
      </c>
    </row>
    <row r="54676" spans="8:8">
      <c r="H54676" t="str">
        <f t="shared" si="561"/>
        <v/>
      </c>
    </row>
    <row r="54677" spans="8:8">
      <c r="H54677" t="str">
        <f t="shared" si="561"/>
        <v/>
      </c>
    </row>
    <row r="54678" spans="8:8">
      <c r="H54678" t="str">
        <f t="shared" si="561"/>
        <v/>
      </c>
    </row>
    <row r="54679" spans="8:8">
      <c r="H54679" t="str">
        <f t="shared" si="561"/>
        <v/>
      </c>
    </row>
    <row r="54680" spans="8:8">
      <c r="H54680" t="str">
        <f t="shared" si="561"/>
        <v/>
      </c>
    </row>
    <row r="54681" spans="8:8">
      <c r="H54681" t="str">
        <f t="shared" si="561"/>
        <v/>
      </c>
    </row>
    <row r="54682" spans="8:8">
      <c r="H54682" t="str">
        <f t="shared" si="561"/>
        <v/>
      </c>
    </row>
    <row r="54683" spans="8:8">
      <c r="H54683" t="str">
        <f t="shared" si="561"/>
        <v/>
      </c>
    </row>
    <row r="54684" spans="8:8">
      <c r="H54684" t="str">
        <f t="shared" si="561"/>
        <v/>
      </c>
    </row>
    <row r="54685" spans="8:8">
      <c r="H54685" t="str">
        <f t="shared" si="561"/>
        <v/>
      </c>
    </row>
    <row r="54686" spans="8:8">
      <c r="H54686" t="str">
        <f t="shared" si="561"/>
        <v/>
      </c>
    </row>
    <row r="54687" spans="8:8">
      <c r="H54687" t="str">
        <f t="shared" si="561"/>
        <v/>
      </c>
    </row>
    <row r="54688" spans="8:8">
      <c r="H54688" t="str">
        <f t="shared" si="561"/>
        <v/>
      </c>
    </row>
    <row r="54689" spans="8:8">
      <c r="H54689" t="str">
        <f t="shared" si="561"/>
        <v/>
      </c>
    </row>
    <row r="54690" spans="8:8">
      <c r="H54690" t="str">
        <f t="shared" ref="H54690:H54753" si="562">_xlfn.TEXTJOIN(", ", TRUE, G54690:G54690)</f>
        <v/>
      </c>
    </row>
    <row r="54691" spans="8:8">
      <c r="H54691" t="str">
        <f t="shared" si="562"/>
        <v/>
      </c>
    </row>
    <row r="54692" spans="8:8">
      <c r="H54692" t="str">
        <f t="shared" si="562"/>
        <v/>
      </c>
    </row>
    <row r="54693" spans="8:8">
      <c r="H54693" t="str">
        <f t="shared" si="562"/>
        <v/>
      </c>
    </row>
    <row r="54694" spans="8:8">
      <c r="H54694" t="str">
        <f t="shared" si="562"/>
        <v/>
      </c>
    </row>
    <row r="54695" spans="8:8">
      <c r="H54695" t="str">
        <f t="shared" si="562"/>
        <v/>
      </c>
    </row>
    <row r="54696" spans="8:8">
      <c r="H54696" t="str">
        <f t="shared" si="562"/>
        <v/>
      </c>
    </row>
    <row r="54697" spans="8:8">
      <c r="H54697" t="str">
        <f t="shared" si="562"/>
        <v/>
      </c>
    </row>
    <row r="54698" spans="8:8">
      <c r="H54698" t="str">
        <f t="shared" si="562"/>
        <v/>
      </c>
    </row>
    <row r="54699" spans="8:8">
      <c r="H54699" t="str">
        <f t="shared" si="562"/>
        <v/>
      </c>
    </row>
    <row r="54700" spans="8:8">
      <c r="H54700" t="str">
        <f t="shared" si="562"/>
        <v/>
      </c>
    </row>
    <row r="54701" spans="8:8">
      <c r="H54701" t="str">
        <f t="shared" si="562"/>
        <v/>
      </c>
    </row>
    <row r="54702" spans="8:8">
      <c r="H54702" t="str">
        <f t="shared" si="562"/>
        <v/>
      </c>
    </row>
    <row r="54703" spans="8:8">
      <c r="H54703" t="str">
        <f t="shared" si="562"/>
        <v/>
      </c>
    </row>
    <row r="54704" spans="8:8">
      <c r="H54704" t="str">
        <f t="shared" si="562"/>
        <v/>
      </c>
    </row>
    <row r="54705" spans="8:8">
      <c r="H54705" t="str">
        <f t="shared" si="562"/>
        <v/>
      </c>
    </row>
    <row r="54706" spans="8:8">
      <c r="H54706" t="str">
        <f t="shared" si="562"/>
        <v/>
      </c>
    </row>
    <row r="54707" spans="8:8">
      <c r="H54707" t="str">
        <f t="shared" si="562"/>
        <v/>
      </c>
    </row>
    <row r="54708" spans="8:8">
      <c r="H54708" t="str">
        <f t="shared" si="562"/>
        <v/>
      </c>
    </row>
    <row r="54709" spans="8:8">
      <c r="H54709" t="str">
        <f t="shared" si="562"/>
        <v/>
      </c>
    </row>
    <row r="54710" spans="8:8">
      <c r="H54710" t="str">
        <f t="shared" si="562"/>
        <v/>
      </c>
    </row>
    <row r="54711" spans="8:8">
      <c r="H54711" t="str">
        <f t="shared" si="562"/>
        <v/>
      </c>
    </row>
    <row r="54712" spans="8:8">
      <c r="H54712" t="str">
        <f t="shared" si="562"/>
        <v/>
      </c>
    </row>
    <row r="54713" spans="8:8">
      <c r="H54713" t="str">
        <f t="shared" si="562"/>
        <v/>
      </c>
    </row>
    <row r="54714" spans="8:8">
      <c r="H54714" t="str">
        <f t="shared" si="562"/>
        <v/>
      </c>
    </row>
    <row r="54715" spans="8:8">
      <c r="H54715" t="str">
        <f t="shared" si="562"/>
        <v/>
      </c>
    </row>
    <row r="54716" spans="8:8">
      <c r="H54716" t="str">
        <f t="shared" si="562"/>
        <v/>
      </c>
    </row>
    <row r="54717" spans="8:8">
      <c r="H54717" t="str">
        <f t="shared" si="562"/>
        <v/>
      </c>
    </row>
    <row r="54718" spans="8:8">
      <c r="H54718" t="str">
        <f t="shared" si="562"/>
        <v/>
      </c>
    </row>
    <row r="54719" spans="8:8">
      <c r="H54719" t="str">
        <f t="shared" si="562"/>
        <v/>
      </c>
    </row>
    <row r="54720" spans="8:8">
      <c r="H54720" t="str">
        <f t="shared" si="562"/>
        <v/>
      </c>
    </row>
    <row r="54721" spans="8:8">
      <c r="H54721" t="str">
        <f t="shared" si="562"/>
        <v/>
      </c>
    </row>
    <row r="54722" spans="8:8">
      <c r="H54722" t="str">
        <f t="shared" si="562"/>
        <v/>
      </c>
    </row>
    <row r="54723" spans="8:8">
      <c r="H54723" t="str">
        <f t="shared" si="562"/>
        <v/>
      </c>
    </row>
    <row r="54724" spans="8:8">
      <c r="H54724" t="str">
        <f t="shared" si="562"/>
        <v/>
      </c>
    </row>
    <row r="54725" spans="8:8">
      <c r="H54725" t="str">
        <f t="shared" si="562"/>
        <v/>
      </c>
    </row>
    <row r="54726" spans="8:8">
      <c r="H54726" t="str">
        <f t="shared" si="562"/>
        <v/>
      </c>
    </row>
    <row r="54727" spans="8:8">
      <c r="H54727" t="str">
        <f t="shared" si="562"/>
        <v/>
      </c>
    </row>
    <row r="54728" spans="8:8">
      <c r="H54728" t="str">
        <f t="shared" si="562"/>
        <v/>
      </c>
    </row>
    <row r="54729" spans="8:8">
      <c r="H54729" t="str">
        <f t="shared" si="562"/>
        <v/>
      </c>
    </row>
    <row r="54730" spans="8:8">
      <c r="H54730" t="str">
        <f t="shared" si="562"/>
        <v/>
      </c>
    </row>
    <row r="54731" spans="8:8">
      <c r="H54731" t="str">
        <f t="shared" si="562"/>
        <v/>
      </c>
    </row>
    <row r="54732" spans="8:8">
      <c r="H54732" t="str">
        <f t="shared" si="562"/>
        <v/>
      </c>
    </row>
    <row r="54733" spans="8:8">
      <c r="H54733" t="str">
        <f t="shared" si="562"/>
        <v/>
      </c>
    </row>
    <row r="54734" spans="8:8">
      <c r="H54734" t="str">
        <f t="shared" si="562"/>
        <v/>
      </c>
    </row>
    <row r="54735" spans="8:8">
      <c r="H54735" t="str">
        <f t="shared" si="562"/>
        <v/>
      </c>
    </row>
    <row r="54736" spans="8:8">
      <c r="H54736" t="str">
        <f t="shared" si="562"/>
        <v/>
      </c>
    </row>
    <row r="54737" spans="8:8">
      <c r="H54737" t="str">
        <f t="shared" si="562"/>
        <v/>
      </c>
    </row>
    <row r="54738" spans="8:8">
      <c r="H54738" t="str">
        <f t="shared" si="562"/>
        <v/>
      </c>
    </row>
    <row r="54739" spans="8:8">
      <c r="H54739" t="str">
        <f t="shared" si="562"/>
        <v/>
      </c>
    </row>
    <row r="54740" spans="8:8">
      <c r="H54740" t="str">
        <f t="shared" si="562"/>
        <v/>
      </c>
    </row>
    <row r="54741" spans="8:8">
      <c r="H54741" t="str">
        <f t="shared" si="562"/>
        <v/>
      </c>
    </row>
    <row r="54742" spans="8:8">
      <c r="H54742" t="str">
        <f t="shared" si="562"/>
        <v/>
      </c>
    </row>
    <row r="54743" spans="8:8">
      <c r="H54743" t="str">
        <f t="shared" si="562"/>
        <v/>
      </c>
    </row>
    <row r="54744" spans="8:8">
      <c r="H54744" t="str">
        <f t="shared" si="562"/>
        <v/>
      </c>
    </row>
    <row r="54745" spans="8:8">
      <c r="H54745" t="str">
        <f t="shared" si="562"/>
        <v/>
      </c>
    </row>
    <row r="54746" spans="8:8">
      <c r="H54746" t="str">
        <f t="shared" si="562"/>
        <v/>
      </c>
    </row>
    <row r="54747" spans="8:8">
      <c r="H54747" t="str">
        <f t="shared" si="562"/>
        <v/>
      </c>
    </row>
    <row r="54748" spans="8:8">
      <c r="H54748" t="str">
        <f t="shared" si="562"/>
        <v/>
      </c>
    </row>
    <row r="54749" spans="8:8">
      <c r="H54749" t="str">
        <f t="shared" si="562"/>
        <v/>
      </c>
    </row>
    <row r="54750" spans="8:8">
      <c r="H54750" t="str">
        <f t="shared" si="562"/>
        <v/>
      </c>
    </row>
    <row r="54751" spans="8:8">
      <c r="H54751" t="str">
        <f t="shared" si="562"/>
        <v/>
      </c>
    </row>
    <row r="54752" spans="8:8">
      <c r="H54752" t="str">
        <f t="shared" si="562"/>
        <v/>
      </c>
    </row>
    <row r="54753" spans="8:8">
      <c r="H54753" t="str">
        <f t="shared" si="562"/>
        <v/>
      </c>
    </row>
    <row r="54754" spans="8:8">
      <c r="H54754" t="str">
        <f t="shared" ref="H54754:H54817" si="563">_xlfn.TEXTJOIN(", ", TRUE, G54754:G54754)</f>
        <v/>
      </c>
    </row>
    <row r="54755" spans="8:8">
      <c r="H54755" t="str">
        <f t="shared" si="563"/>
        <v/>
      </c>
    </row>
    <row r="54756" spans="8:8">
      <c r="H54756" t="str">
        <f t="shared" si="563"/>
        <v/>
      </c>
    </row>
    <row r="54757" spans="8:8">
      <c r="H54757" t="str">
        <f t="shared" si="563"/>
        <v/>
      </c>
    </row>
    <row r="54758" spans="8:8">
      <c r="H54758" t="str">
        <f t="shared" si="563"/>
        <v/>
      </c>
    </row>
    <row r="54759" spans="8:8">
      <c r="H54759" t="str">
        <f t="shared" si="563"/>
        <v/>
      </c>
    </row>
    <row r="54760" spans="8:8">
      <c r="H54760" t="str">
        <f t="shared" si="563"/>
        <v/>
      </c>
    </row>
    <row r="54761" spans="8:8">
      <c r="H54761" t="str">
        <f t="shared" si="563"/>
        <v/>
      </c>
    </row>
    <row r="54762" spans="8:8">
      <c r="H54762" t="str">
        <f t="shared" si="563"/>
        <v/>
      </c>
    </row>
    <row r="54763" spans="8:8">
      <c r="H54763" t="str">
        <f t="shared" si="563"/>
        <v/>
      </c>
    </row>
    <row r="54764" spans="8:8">
      <c r="H54764" t="str">
        <f t="shared" si="563"/>
        <v/>
      </c>
    </row>
    <row r="54765" spans="8:8">
      <c r="H54765" t="str">
        <f t="shared" si="563"/>
        <v/>
      </c>
    </row>
    <row r="54766" spans="8:8">
      <c r="H54766" t="str">
        <f t="shared" si="563"/>
        <v/>
      </c>
    </row>
    <row r="54767" spans="8:8">
      <c r="H54767" t="str">
        <f t="shared" si="563"/>
        <v/>
      </c>
    </row>
    <row r="54768" spans="8:8">
      <c r="H54768" t="str">
        <f t="shared" si="563"/>
        <v/>
      </c>
    </row>
    <row r="54769" spans="8:8">
      <c r="H54769" t="str">
        <f t="shared" si="563"/>
        <v/>
      </c>
    </row>
    <row r="54770" spans="8:8">
      <c r="H54770" t="str">
        <f t="shared" si="563"/>
        <v/>
      </c>
    </row>
    <row r="54771" spans="8:8">
      <c r="H54771" t="str">
        <f t="shared" si="563"/>
        <v/>
      </c>
    </row>
    <row r="54772" spans="8:8">
      <c r="H54772" t="str">
        <f t="shared" si="563"/>
        <v/>
      </c>
    </row>
    <row r="54773" spans="8:8">
      <c r="H54773" t="str">
        <f t="shared" si="563"/>
        <v/>
      </c>
    </row>
    <row r="54774" spans="8:8">
      <c r="H54774" t="str">
        <f t="shared" si="563"/>
        <v/>
      </c>
    </row>
    <row r="54775" spans="8:8">
      <c r="H54775" t="str">
        <f t="shared" si="563"/>
        <v/>
      </c>
    </row>
    <row r="54776" spans="8:8">
      <c r="H54776" t="str">
        <f t="shared" si="563"/>
        <v/>
      </c>
    </row>
    <row r="54777" spans="8:8">
      <c r="H54777" t="str">
        <f t="shared" si="563"/>
        <v/>
      </c>
    </row>
    <row r="54778" spans="8:8">
      <c r="H54778" t="str">
        <f t="shared" si="563"/>
        <v/>
      </c>
    </row>
    <row r="54779" spans="8:8">
      <c r="H54779" t="str">
        <f t="shared" si="563"/>
        <v/>
      </c>
    </row>
    <row r="54780" spans="8:8">
      <c r="H54780" t="str">
        <f t="shared" si="563"/>
        <v/>
      </c>
    </row>
    <row r="54781" spans="8:8">
      <c r="H54781" t="str">
        <f t="shared" si="563"/>
        <v/>
      </c>
    </row>
    <row r="54782" spans="8:8">
      <c r="H54782" t="str">
        <f t="shared" si="563"/>
        <v/>
      </c>
    </row>
    <row r="54783" spans="8:8">
      <c r="H54783" t="str">
        <f t="shared" si="563"/>
        <v/>
      </c>
    </row>
    <row r="54784" spans="8:8">
      <c r="H54784" t="str">
        <f t="shared" si="563"/>
        <v/>
      </c>
    </row>
    <row r="54785" spans="8:8">
      <c r="H54785" t="str">
        <f t="shared" si="563"/>
        <v/>
      </c>
    </row>
    <row r="54786" spans="8:8">
      <c r="H54786" t="str">
        <f t="shared" si="563"/>
        <v/>
      </c>
    </row>
    <row r="54787" spans="8:8">
      <c r="H54787" t="str">
        <f t="shared" si="563"/>
        <v/>
      </c>
    </row>
    <row r="54788" spans="8:8">
      <c r="H54788" t="str">
        <f t="shared" si="563"/>
        <v/>
      </c>
    </row>
    <row r="54789" spans="8:8">
      <c r="H54789" t="str">
        <f t="shared" si="563"/>
        <v/>
      </c>
    </row>
    <row r="54790" spans="8:8">
      <c r="H54790" t="str">
        <f t="shared" si="563"/>
        <v/>
      </c>
    </row>
    <row r="54791" spans="8:8">
      <c r="H54791" t="str">
        <f t="shared" si="563"/>
        <v/>
      </c>
    </row>
    <row r="54792" spans="8:8">
      <c r="H54792" t="str">
        <f t="shared" si="563"/>
        <v/>
      </c>
    </row>
    <row r="54793" spans="8:8">
      <c r="H54793" t="str">
        <f t="shared" si="563"/>
        <v/>
      </c>
    </row>
    <row r="54794" spans="8:8">
      <c r="H54794" t="str">
        <f t="shared" si="563"/>
        <v/>
      </c>
    </row>
    <row r="54795" spans="8:8">
      <c r="H54795" t="str">
        <f t="shared" si="563"/>
        <v/>
      </c>
    </row>
    <row r="54796" spans="8:8">
      <c r="H54796" t="str">
        <f t="shared" si="563"/>
        <v/>
      </c>
    </row>
    <row r="54797" spans="8:8">
      <c r="H54797" t="str">
        <f t="shared" si="563"/>
        <v/>
      </c>
    </row>
    <row r="54798" spans="8:8">
      <c r="H54798" t="str">
        <f t="shared" si="563"/>
        <v/>
      </c>
    </row>
    <row r="54799" spans="8:8">
      <c r="H54799" t="str">
        <f t="shared" si="563"/>
        <v/>
      </c>
    </row>
    <row r="54800" spans="8:8">
      <c r="H54800" t="str">
        <f t="shared" si="563"/>
        <v/>
      </c>
    </row>
    <row r="54801" spans="8:8">
      <c r="H54801" t="str">
        <f t="shared" si="563"/>
        <v/>
      </c>
    </row>
    <row r="54802" spans="8:8">
      <c r="H54802" t="str">
        <f t="shared" si="563"/>
        <v/>
      </c>
    </row>
    <row r="54803" spans="8:8">
      <c r="H54803" t="str">
        <f t="shared" si="563"/>
        <v/>
      </c>
    </row>
    <row r="54804" spans="8:8">
      <c r="H54804" t="str">
        <f t="shared" si="563"/>
        <v/>
      </c>
    </row>
    <row r="54805" spans="8:8">
      <c r="H54805" t="str">
        <f t="shared" si="563"/>
        <v/>
      </c>
    </row>
    <row r="54806" spans="8:8">
      <c r="H54806" t="str">
        <f t="shared" si="563"/>
        <v/>
      </c>
    </row>
    <row r="54807" spans="8:8">
      <c r="H54807" t="str">
        <f t="shared" si="563"/>
        <v/>
      </c>
    </row>
    <row r="54808" spans="8:8">
      <c r="H54808" t="str">
        <f t="shared" si="563"/>
        <v/>
      </c>
    </row>
    <row r="54809" spans="8:8">
      <c r="H54809" t="str">
        <f t="shared" si="563"/>
        <v/>
      </c>
    </row>
    <row r="54810" spans="8:8">
      <c r="H54810" t="str">
        <f t="shared" si="563"/>
        <v/>
      </c>
    </row>
    <row r="54811" spans="8:8">
      <c r="H54811" t="str">
        <f t="shared" si="563"/>
        <v/>
      </c>
    </row>
    <row r="54812" spans="8:8">
      <c r="H54812" t="str">
        <f t="shared" si="563"/>
        <v/>
      </c>
    </row>
    <row r="54813" spans="8:8">
      <c r="H54813" t="str">
        <f t="shared" si="563"/>
        <v/>
      </c>
    </row>
    <row r="54814" spans="8:8">
      <c r="H54814" t="str">
        <f t="shared" si="563"/>
        <v/>
      </c>
    </row>
    <row r="54815" spans="8:8">
      <c r="H54815" t="str">
        <f t="shared" si="563"/>
        <v/>
      </c>
    </row>
    <row r="54816" spans="8:8">
      <c r="H54816" t="str">
        <f t="shared" si="563"/>
        <v/>
      </c>
    </row>
    <row r="54817" spans="8:8">
      <c r="H54817" t="str">
        <f t="shared" si="563"/>
        <v/>
      </c>
    </row>
    <row r="54818" spans="8:8">
      <c r="H54818" t="str">
        <f t="shared" ref="H54818:H54881" si="564">_xlfn.TEXTJOIN(", ", TRUE, G54818:G54818)</f>
        <v/>
      </c>
    </row>
    <row r="54819" spans="8:8">
      <c r="H54819" t="str">
        <f t="shared" si="564"/>
        <v/>
      </c>
    </row>
    <row r="54820" spans="8:8">
      <c r="H54820" t="str">
        <f t="shared" si="564"/>
        <v/>
      </c>
    </row>
    <row r="54821" spans="8:8">
      <c r="H54821" t="str">
        <f t="shared" si="564"/>
        <v/>
      </c>
    </row>
    <row r="54822" spans="8:8">
      <c r="H54822" t="str">
        <f t="shared" si="564"/>
        <v/>
      </c>
    </row>
    <row r="54823" spans="8:8">
      <c r="H54823" t="str">
        <f t="shared" si="564"/>
        <v/>
      </c>
    </row>
    <row r="54824" spans="8:8">
      <c r="H54824" t="str">
        <f t="shared" si="564"/>
        <v/>
      </c>
    </row>
    <row r="54825" spans="8:8">
      <c r="H54825" t="str">
        <f t="shared" si="564"/>
        <v/>
      </c>
    </row>
    <row r="54826" spans="8:8">
      <c r="H54826" t="str">
        <f t="shared" si="564"/>
        <v/>
      </c>
    </row>
    <row r="54827" spans="8:8">
      <c r="H54827" t="str">
        <f t="shared" si="564"/>
        <v/>
      </c>
    </row>
    <row r="54828" spans="8:8">
      <c r="H54828" t="str">
        <f t="shared" si="564"/>
        <v/>
      </c>
    </row>
    <row r="54829" spans="8:8">
      <c r="H54829" t="str">
        <f t="shared" si="564"/>
        <v/>
      </c>
    </row>
    <row r="54830" spans="8:8">
      <c r="H54830" t="str">
        <f t="shared" si="564"/>
        <v/>
      </c>
    </row>
    <row r="54831" spans="8:8">
      <c r="H54831" t="str">
        <f t="shared" si="564"/>
        <v/>
      </c>
    </row>
    <row r="54832" spans="8:8">
      <c r="H54832" t="str">
        <f t="shared" si="564"/>
        <v/>
      </c>
    </row>
    <row r="54833" spans="8:8">
      <c r="H54833" t="str">
        <f t="shared" si="564"/>
        <v/>
      </c>
    </row>
    <row r="54834" spans="8:8">
      <c r="H54834" t="str">
        <f t="shared" si="564"/>
        <v/>
      </c>
    </row>
    <row r="54835" spans="8:8">
      <c r="H54835" t="str">
        <f t="shared" si="564"/>
        <v/>
      </c>
    </row>
    <row r="54836" spans="8:8">
      <c r="H54836" t="str">
        <f t="shared" si="564"/>
        <v/>
      </c>
    </row>
    <row r="54837" spans="8:8">
      <c r="H54837" t="str">
        <f t="shared" si="564"/>
        <v/>
      </c>
    </row>
    <row r="54838" spans="8:8">
      <c r="H54838" t="str">
        <f t="shared" si="564"/>
        <v/>
      </c>
    </row>
    <row r="54839" spans="8:8">
      <c r="H54839" t="str">
        <f t="shared" si="564"/>
        <v/>
      </c>
    </row>
    <row r="54840" spans="8:8">
      <c r="H54840" t="str">
        <f t="shared" si="564"/>
        <v/>
      </c>
    </row>
    <row r="54841" spans="8:8">
      <c r="H54841" t="str">
        <f t="shared" si="564"/>
        <v/>
      </c>
    </row>
    <row r="54842" spans="8:8">
      <c r="H54842" t="str">
        <f t="shared" si="564"/>
        <v/>
      </c>
    </row>
    <row r="54843" spans="8:8">
      <c r="H54843" t="str">
        <f t="shared" si="564"/>
        <v/>
      </c>
    </row>
    <row r="54844" spans="8:8">
      <c r="H54844" t="str">
        <f t="shared" si="564"/>
        <v/>
      </c>
    </row>
    <row r="54845" spans="8:8">
      <c r="H54845" t="str">
        <f t="shared" si="564"/>
        <v/>
      </c>
    </row>
    <row r="54846" spans="8:8">
      <c r="H54846" t="str">
        <f t="shared" si="564"/>
        <v/>
      </c>
    </row>
    <row r="54847" spans="8:8">
      <c r="H54847" t="str">
        <f t="shared" si="564"/>
        <v/>
      </c>
    </row>
    <row r="54848" spans="8:8">
      <c r="H54848" t="str">
        <f t="shared" si="564"/>
        <v/>
      </c>
    </row>
    <row r="54849" spans="8:8">
      <c r="H54849" t="str">
        <f t="shared" si="564"/>
        <v/>
      </c>
    </row>
    <row r="54850" spans="8:8">
      <c r="H54850" t="str">
        <f t="shared" si="564"/>
        <v/>
      </c>
    </row>
    <row r="54851" spans="8:8">
      <c r="H54851" t="str">
        <f t="shared" si="564"/>
        <v/>
      </c>
    </row>
    <row r="54852" spans="8:8">
      <c r="H54852" t="str">
        <f t="shared" si="564"/>
        <v/>
      </c>
    </row>
    <row r="54853" spans="8:8">
      <c r="H54853" t="str">
        <f t="shared" si="564"/>
        <v/>
      </c>
    </row>
    <row r="54854" spans="8:8">
      <c r="H54854" t="str">
        <f t="shared" si="564"/>
        <v/>
      </c>
    </row>
    <row r="54855" spans="8:8">
      <c r="H54855" t="str">
        <f t="shared" si="564"/>
        <v/>
      </c>
    </row>
    <row r="54856" spans="8:8">
      <c r="H54856" t="str">
        <f t="shared" si="564"/>
        <v/>
      </c>
    </row>
    <row r="54857" spans="8:8">
      <c r="H54857" t="str">
        <f t="shared" si="564"/>
        <v/>
      </c>
    </row>
    <row r="54858" spans="8:8">
      <c r="H54858" t="str">
        <f t="shared" si="564"/>
        <v/>
      </c>
    </row>
    <row r="54859" spans="8:8">
      <c r="H54859" t="str">
        <f t="shared" si="564"/>
        <v/>
      </c>
    </row>
    <row r="54860" spans="8:8">
      <c r="H54860" t="str">
        <f t="shared" si="564"/>
        <v/>
      </c>
    </row>
    <row r="54861" spans="8:8">
      <c r="H54861" t="str">
        <f t="shared" si="564"/>
        <v/>
      </c>
    </row>
    <row r="54862" spans="8:8">
      <c r="H54862" t="str">
        <f t="shared" si="564"/>
        <v/>
      </c>
    </row>
    <row r="54863" spans="8:8">
      <c r="H54863" t="str">
        <f t="shared" si="564"/>
        <v/>
      </c>
    </row>
    <row r="54864" spans="8:8">
      <c r="H54864" t="str">
        <f t="shared" si="564"/>
        <v/>
      </c>
    </row>
    <row r="54865" spans="8:8">
      <c r="H54865" t="str">
        <f t="shared" si="564"/>
        <v/>
      </c>
    </row>
    <row r="54866" spans="8:8">
      <c r="H54866" t="str">
        <f t="shared" si="564"/>
        <v/>
      </c>
    </row>
    <row r="54867" spans="8:8">
      <c r="H54867" t="str">
        <f t="shared" si="564"/>
        <v/>
      </c>
    </row>
    <row r="54868" spans="8:8">
      <c r="H54868" t="str">
        <f t="shared" si="564"/>
        <v/>
      </c>
    </row>
    <row r="54869" spans="8:8">
      <c r="H54869" t="str">
        <f t="shared" si="564"/>
        <v/>
      </c>
    </row>
    <row r="54870" spans="8:8">
      <c r="H54870" t="str">
        <f t="shared" si="564"/>
        <v/>
      </c>
    </row>
    <row r="54871" spans="8:8">
      <c r="H54871" t="str">
        <f t="shared" si="564"/>
        <v/>
      </c>
    </row>
    <row r="54872" spans="8:8">
      <c r="H54872" t="str">
        <f t="shared" si="564"/>
        <v/>
      </c>
    </row>
    <row r="54873" spans="8:8">
      <c r="H54873" t="str">
        <f t="shared" si="564"/>
        <v/>
      </c>
    </row>
    <row r="54874" spans="8:8">
      <c r="H54874" t="str">
        <f t="shared" si="564"/>
        <v/>
      </c>
    </row>
    <row r="54875" spans="8:8">
      <c r="H54875" t="str">
        <f t="shared" si="564"/>
        <v/>
      </c>
    </row>
    <row r="54876" spans="8:8">
      <c r="H54876" t="str">
        <f t="shared" si="564"/>
        <v/>
      </c>
    </row>
    <row r="54877" spans="8:8">
      <c r="H54877" t="str">
        <f t="shared" si="564"/>
        <v/>
      </c>
    </row>
    <row r="54878" spans="8:8">
      <c r="H54878" t="str">
        <f t="shared" si="564"/>
        <v/>
      </c>
    </row>
    <row r="54879" spans="8:8">
      <c r="H54879" t="str">
        <f t="shared" si="564"/>
        <v/>
      </c>
    </row>
    <row r="54880" spans="8:8">
      <c r="H54880" t="str">
        <f t="shared" si="564"/>
        <v/>
      </c>
    </row>
    <row r="54881" spans="8:8">
      <c r="H54881" t="str">
        <f t="shared" si="564"/>
        <v/>
      </c>
    </row>
    <row r="54882" spans="8:8">
      <c r="H54882" t="str">
        <f t="shared" ref="H54882:H54945" si="565">_xlfn.TEXTJOIN(", ", TRUE, G54882:G54882)</f>
        <v/>
      </c>
    </row>
    <row r="54883" spans="8:8">
      <c r="H54883" t="str">
        <f t="shared" si="565"/>
        <v/>
      </c>
    </row>
    <row r="54884" spans="8:8">
      <c r="H54884" t="str">
        <f t="shared" si="565"/>
        <v/>
      </c>
    </row>
    <row r="54885" spans="8:8">
      <c r="H54885" t="str">
        <f t="shared" si="565"/>
        <v/>
      </c>
    </row>
    <row r="54886" spans="8:8">
      <c r="H54886" t="str">
        <f t="shared" si="565"/>
        <v/>
      </c>
    </row>
    <row r="54887" spans="8:8">
      <c r="H54887" t="str">
        <f t="shared" si="565"/>
        <v/>
      </c>
    </row>
    <row r="54888" spans="8:8">
      <c r="H54888" t="str">
        <f t="shared" si="565"/>
        <v/>
      </c>
    </row>
    <row r="54889" spans="8:8">
      <c r="H54889" t="str">
        <f t="shared" si="565"/>
        <v/>
      </c>
    </row>
    <row r="54890" spans="8:8">
      <c r="H54890" t="str">
        <f t="shared" si="565"/>
        <v/>
      </c>
    </row>
    <row r="54891" spans="8:8">
      <c r="H54891" t="str">
        <f t="shared" si="565"/>
        <v/>
      </c>
    </row>
    <row r="54892" spans="8:8">
      <c r="H54892" t="str">
        <f t="shared" si="565"/>
        <v/>
      </c>
    </row>
    <row r="54893" spans="8:8">
      <c r="H54893" t="str">
        <f t="shared" si="565"/>
        <v/>
      </c>
    </row>
    <row r="54894" spans="8:8">
      <c r="H54894" t="str">
        <f t="shared" si="565"/>
        <v/>
      </c>
    </row>
    <row r="54895" spans="8:8">
      <c r="H54895" t="str">
        <f t="shared" si="565"/>
        <v/>
      </c>
    </row>
    <row r="54896" spans="8:8">
      <c r="H54896" t="str">
        <f t="shared" si="565"/>
        <v/>
      </c>
    </row>
    <row r="54897" spans="8:8">
      <c r="H54897" t="str">
        <f t="shared" si="565"/>
        <v/>
      </c>
    </row>
    <row r="54898" spans="8:8">
      <c r="H54898" t="str">
        <f t="shared" si="565"/>
        <v/>
      </c>
    </row>
    <row r="54899" spans="8:8">
      <c r="H54899" t="str">
        <f t="shared" si="565"/>
        <v/>
      </c>
    </row>
    <row r="54900" spans="8:8">
      <c r="H54900" t="str">
        <f t="shared" si="565"/>
        <v/>
      </c>
    </row>
    <row r="54901" spans="8:8">
      <c r="H54901" t="str">
        <f t="shared" si="565"/>
        <v/>
      </c>
    </row>
    <row r="54902" spans="8:8">
      <c r="H54902" t="str">
        <f t="shared" si="565"/>
        <v/>
      </c>
    </row>
    <row r="54903" spans="8:8">
      <c r="H54903" t="str">
        <f t="shared" si="565"/>
        <v/>
      </c>
    </row>
    <row r="54904" spans="8:8">
      <c r="H54904" t="str">
        <f t="shared" si="565"/>
        <v/>
      </c>
    </row>
    <row r="54905" spans="8:8">
      <c r="H54905" t="str">
        <f t="shared" si="565"/>
        <v/>
      </c>
    </row>
    <row r="54906" spans="8:8">
      <c r="H54906" t="str">
        <f t="shared" si="565"/>
        <v/>
      </c>
    </row>
    <row r="54907" spans="8:8">
      <c r="H54907" t="str">
        <f t="shared" si="565"/>
        <v/>
      </c>
    </row>
    <row r="54908" spans="8:8">
      <c r="H54908" t="str">
        <f t="shared" si="565"/>
        <v/>
      </c>
    </row>
    <row r="54909" spans="8:8">
      <c r="H54909" t="str">
        <f t="shared" si="565"/>
        <v/>
      </c>
    </row>
    <row r="54910" spans="8:8">
      <c r="H54910" t="str">
        <f t="shared" si="565"/>
        <v/>
      </c>
    </row>
    <row r="54911" spans="8:8">
      <c r="H54911" t="str">
        <f t="shared" si="565"/>
        <v/>
      </c>
    </row>
    <row r="54912" spans="8:8">
      <c r="H54912" t="str">
        <f t="shared" si="565"/>
        <v/>
      </c>
    </row>
    <row r="54913" spans="8:8">
      <c r="H54913" t="str">
        <f t="shared" si="565"/>
        <v/>
      </c>
    </row>
    <row r="54914" spans="8:8">
      <c r="H54914" t="str">
        <f t="shared" si="565"/>
        <v/>
      </c>
    </row>
    <row r="54915" spans="8:8">
      <c r="H54915" t="str">
        <f t="shared" si="565"/>
        <v/>
      </c>
    </row>
    <row r="54916" spans="8:8">
      <c r="H54916" t="str">
        <f t="shared" si="565"/>
        <v/>
      </c>
    </row>
    <row r="54917" spans="8:8">
      <c r="H54917" t="str">
        <f t="shared" si="565"/>
        <v/>
      </c>
    </row>
    <row r="54918" spans="8:8">
      <c r="H54918" t="str">
        <f t="shared" si="565"/>
        <v/>
      </c>
    </row>
    <row r="54919" spans="8:8">
      <c r="H54919" t="str">
        <f t="shared" si="565"/>
        <v/>
      </c>
    </row>
    <row r="54920" spans="8:8">
      <c r="H54920" t="str">
        <f t="shared" si="565"/>
        <v/>
      </c>
    </row>
    <row r="54921" spans="8:8">
      <c r="H54921" t="str">
        <f t="shared" si="565"/>
        <v/>
      </c>
    </row>
    <row r="54922" spans="8:8">
      <c r="H54922" t="str">
        <f t="shared" si="565"/>
        <v/>
      </c>
    </row>
    <row r="54923" spans="8:8">
      <c r="H54923" t="str">
        <f t="shared" si="565"/>
        <v/>
      </c>
    </row>
    <row r="54924" spans="8:8">
      <c r="H54924" t="str">
        <f t="shared" si="565"/>
        <v/>
      </c>
    </row>
    <row r="54925" spans="8:8">
      <c r="H54925" t="str">
        <f t="shared" si="565"/>
        <v/>
      </c>
    </row>
    <row r="54926" spans="8:8">
      <c r="H54926" t="str">
        <f t="shared" si="565"/>
        <v/>
      </c>
    </row>
    <row r="54927" spans="8:8">
      <c r="H54927" t="str">
        <f t="shared" si="565"/>
        <v/>
      </c>
    </row>
    <row r="54928" spans="8:8">
      <c r="H54928" t="str">
        <f t="shared" si="565"/>
        <v/>
      </c>
    </row>
    <row r="54929" spans="8:8">
      <c r="H54929" t="str">
        <f t="shared" si="565"/>
        <v/>
      </c>
    </row>
    <row r="54930" spans="8:8">
      <c r="H54930" t="str">
        <f t="shared" si="565"/>
        <v/>
      </c>
    </row>
    <row r="54931" spans="8:8">
      <c r="H54931" t="str">
        <f t="shared" si="565"/>
        <v/>
      </c>
    </row>
    <row r="54932" spans="8:8">
      <c r="H54932" t="str">
        <f t="shared" si="565"/>
        <v/>
      </c>
    </row>
    <row r="54933" spans="8:8">
      <c r="H54933" t="str">
        <f t="shared" si="565"/>
        <v/>
      </c>
    </row>
    <row r="54934" spans="8:8">
      <c r="H54934" t="str">
        <f t="shared" si="565"/>
        <v/>
      </c>
    </row>
    <row r="54935" spans="8:8">
      <c r="H54935" t="str">
        <f t="shared" si="565"/>
        <v/>
      </c>
    </row>
    <row r="54936" spans="8:8">
      <c r="H54936" t="str">
        <f t="shared" si="565"/>
        <v/>
      </c>
    </row>
    <row r="54937" spans="8:8">
      <c r="H54937" t="str">
        <f t="shared" si="565"/>
        <v/>
      </c>
    </row>
    <row r="54938" spans="8:8">
      <c r="H54938" t="str">
        <f t="shared" si="565"/>
        <v/>
      </c>
    </row>
    <row r="54939" spans="8:8">
      <c r="H54939" t="str">
        <f t="shared" si="565"/>
        <v/>
      </c>
    </row>
    <row r="54940" spans="8:8">
      <c r="H54940" t="str">
        <f t="shared" si="565"/>
        <v/>
      </c>
    </row>
    <row r="54941" spans="8:8">
      <c r="H54941" t="str">
        <f t="shared" si="565"/>
        <v/>
      </c>
    </row>
    <row r="54942" spans="8:8">
      <c r="H54942" t="str">
        <f t="shared" si="565"/>
        <v/>
      </c>
    </row>
    <row r="54943" spans="8:8">
      <c r="H54943" t="str">
        <f t="shared" si="565"/>
        <v/>
      </c>
    </row>
    <row r="54944" spans="8:8">
      <c r="H54944" t="str">
        <f t="shared" si="565"/>
        <v/>
      </c>
    </row>
    <row r="54945" spans="8:8">
      <c r="H54945" t="str">
        <f t="shared" si="565"/>
        <v/>
      </c>
    </row>
    <row r="54946" spans="8:8">
      <c r="H54946" t="str">
        <f t="shared" ref="H54946:H55009" si="566">_xlfn.TEXTJOIN(", ", TRUE, G54946:G54946)</f>
        <v/>
      </c>
    </row>
    <row r="54947" spans="8:8">
      <c r="H54947" t="str">
        <f t="shared" si="566"/>
        <v/>
      </c>
    </row>
    <row r="54948" spans="8:8">
      <c r="H54948" t="str">
        <f t="shared" si="566"/>
        <v/>
      </c>
    </row>
    <row r="54949" spans="8:8">
      <c r="H54949" t="str">
        <f t="shared" si="566"/>
        <v/>
      </c>
    </row>
    <row r="54950" spans="8:8">
      <c r="H54950" t="str">
        <f t="shared" si="566"/>
        <v/>
      </c>
    </row>
    <row r="54951" spans="8:8">
      <c r="H54951" t="str">
        <f t="shared" si="566"/>
        <v/>
      </c>
    </row>
    <row r="54952" spans="8:8">
      <c r="H54952" t="str">
        <f t="shared" si="566"/>
        <v/>
      </c>
    </row>
    <row r="54953" spans="8:8">
      <c r="H54953" t="str">
        <f t="shared" si="566"/>
        <v/>
      </c>
    </row>
    <row r="54954" spans="8:8">
      <c r="H54954" t="str">
        <f t="shared" si="566"/>
        <v/>
      </c>
    </row>
    <row r="54955" spans="8:8">
      <c r="H54955" t="str">
        <f t="shared" si="566"/>
        <v/>
      </c>
    </row>
    <row r="54956" spans="8:8">
      <c r="H54956" t="str">
        <f t="shared" si="566"/>
        <v/>
      </c>
    </row>
    <row r="54957" spans="8:8">
      <c r="H54957" t="str">
        <f t="shared" si="566"/>
        <v/>
      </c>
    </row>
    <row r="54958" spans="8:8">
      <c r="H54958" t="str">
        <f t="shared" si="566"/>
        <v/>
      </c>
    </row>
    <row r="54959" spans="8:8">
      <c r="H54959" t="str">
        <f t="shared" si="566"/>
        <v/>
      </c>
    </row>
    <row r="54960" spans="8:8">
      <c r="H54960" t="str">
        <f t="shared" si="566"/>
        <v/>
      </c>
    </row>
    <row r="54961" spans="8:8">
      <c r="H54961" t="str">
        <f t="shared" si="566"/>
        <v/>
      </c>
    </row>
    <row r="54962" spans="8:8">
      <c r="H54962" t="str">
        <f t="shared" si="566"/>
        <v/>
      </c>
    </row>
    <row r="54963" spans="8:8">
      <c r="H54963" t="str">
        <f t="shared" si="566"/>
        <v/>
      </c>
    </row>
    <row r="54964" spans="8:8">
      <c r="H54964" t="str">
        <f t="shared" si="566"/>
        <v/>
      </c>
    </row>
    <row r="54965" spans="8:8">
      <c r="H54965" t="str">
        <f t="shared" si="566"/>
        <v/>
      </c>
    </row>
    <row r="54966" spans="8:8">
      <c r="H54966" t="str">
        <f t="shared" si="566"/>
        <v/>
      </c>
    </row>
    <row r="54967" spans="8:8">
      <c r="H54967" t="str">
        <f t="shared" si="566"/>
        <v/>
      </c>
    </row>
    <row r="54968" spans="8:8">
      <c r="H54968" t="str">
        <f t="shared" si="566"/>
        <v/>
      </c>
    </row>
    <row r="54969" spans="8:8">
      <c r="H54969" t="str">
        <f t="shared" si="566"/>
        <v/>
      </c>
    </row>
    <row r="54970" spans="8:8">
      <c r="H54970" t="str">
        <f t="shared" si="566"/>
        <v/>
      </c>
    </row>
    <row r="54971" spans="8:8">
      <c r="H54971" t="str">
        <f t="shared" si="566"/>
        <v/>
      </c>
    </row>
    <row r="54972" spans="8:8">
      <c r="H54972" t="str">
        <f t="shared" si="566"/>
        <v/>
      </c>
    </row>
    <row r="54973" spans="8:8">
      <c r="H54973" t="str">
        <f t="shared" si="566"/>
        <v/>
      </c>
    </row>
    <row r="54974" spans="8:8">
      <c r="H54974" t="str">
        <f t="shared" si="566"/>
        <v/>
      </c>
    </row>
    <row r="54975" spans="8:8">
      <c r="H54975" t="str">
        <f t="shared" si="566"/>
        <v/>
      </c>
    </row>
    <row r="54976" spans="8:8">
      <c r="H54976" t="str">
        <f t="shared" si="566"/>
        <v/>
      </c>
    </row>
    <row r="54977" spans="8:8">
      <c r="H54977" t="str">
        <f t="shared" si="566"/>
        <v/>
      </c>
    </row>
    <row r="54978" spans="8:8">
      <c r="H54978" t="str">
        <f t="shared" si="566"/>
        <v/>
      </c>
    </row>
    <row r="54979" spans="8:8">
      <c r="H54979" t="str">
        <f t="shared" si="566"/>
        <v/>
      </c>
    </row>
    <row r="54980" spans="8:8">
      <c r="H54980" t="str">
        <f t="shared" si="566"/>
        <v/>
      </c>
    </row>
    <row r="54981" spans="8:8">
      <c r="H54981" t="str">
        <f t="shared" si="566"/>
        <v/>
      </c>
    </row>
    <row r="54982" spans="8:8">
      <c r="H54982" t="str">
        <f t="shared" si="566"/>
        <v/>
      </c>
    </row>
    <row r="54983" spans="8:8">
      <c r="H54983" t="str">
        <f t="shared" si="566"/>
        <v/>
      </c>
    </row>
    <row r="54984" spans="8:8">
      <c r="H54984" t="str">
        <f t="shared" si="566"/>
        <v/>
      </c>
    </row>
    <row r="54985" spans="8:8">
      <c r="H54985" t="str">
        <f t="shared" si="566"/>
        <v/>
      </c>
    </row>
    <row r="54986" spans="8:8">
      <c r="H54986" t="str">
        <f t="shared" si="566"/>
        <v/>
      </c>
    </row>
    <row r="54987" spans="8:8">
      <c r="H54987" t="str">
        <f t="shared" si="566"/>
        <v/>
      </c>
    </row>
    <row r="54988" spans="8:8">
      <c r="H54988" t="str">
        <f t="shared" si="566"/>
        <v/>
      </c>
    </row>
    <row r="54989" spans="8:8">
      <c r="H54989" t="str">
        <f t="shared" si="566"/>
        <v/>
      </c>
    </row>
    <row r="54990" spans="8:8">
      <c r="H54990" t="str">
        <f t="shared" si="566"/>
        <v/>
      </c>
    </row>
    <row r="54991" spans="8:8">
      <c r="H54991" t="str">
        <f t="shared" si="566"/>
        <v/>
      </c>
    </row>
    <row r="54992" spans="8:8">
      <c r="H54992" t="str">
        <f t="shared" si="566"/>
        <v/>
      </c>
    </row>
    <row r="54993" spans="8:8">
      <c r="H54993" t="str">
        <f t="shared" si="566"/>
        <v/>
      </c>
    </row>
    <row r="54994" spans="8:8">
      <c r="H54994" t="str">
        <f t="shared" si="566"/>
        <v/>
      </c>
    </row>
    <row r="54995" spans="8:8">
      <c r="H54995" t="str">
        <f t="shared" si="566"/>
        <v/>
      </c>
    </row>
    <row r="54996" spans="8:8">
      <c r="H54996" t="str">
        <f t="shared" si="566"/>
        <v/>
      </c>
    </row>
    <row r="54997" spans="8:8">
      <c r="H54997" t="str">
        <f t="shared" si="566"/>
        <v/>
      </c>
    </row>
    <row r="54998" spans="8:8">
      <c r="H54998" t="str">
        <f t="shared" si="566"/>
        <v/>
      </c>
    </row>
    <row r="54999" spans="8:8">
      <c r="H54999" t="str">
        <f t="shared" si="566"/>
        <v/>
      </c>
    </row>
    <row r="55000" spans="8:8">
      <c r="H55000" t="str">
        <f t="shared" si="566"/>
        <v/>
      </c>
    </row>
    <row r="55001" spans="8:8">
      <c r="H55001" t="str">
        <f t="shared" si="566"/>
        <v/>
      </c>
    </row>
    <row r="55002" spans="8:8">
      <c r="H55002" t="str">
        <f t="shared" si="566"/>
        <v/>
      </c>
    </row>
    <row r="55003" spans="8:8">
      <c r="H55003" t="str">
        <f t="shared" si="566"/>
        <v/>
      </c>
    </row>
    <row r="55004" spans="8:8">
      <c r="H55004" t="str">
        <f t="shared" si="566"/>
        <v/>
      </c>
    </row>
    <row r="55005" spans="8:8">
      <c r="H55005" t="str">
        <f t="shared" si="566"/>
        <v/>
      </c>
    </row>
    <row r="55006" spans="8:8">
      <c r="H55006" t="str">
        <f t="shared" si="566"/>
        <v/>
      </c>
    </row>
    <row r="55007" spans="8:8">
      <c r="H55007" t="str">
        <f t="shared" si="566"/>
        <v/>
      </c>
    </row>
    <row r="55008" spans="8:8">
      <c r="H55008" t="str">
        <f t="shared" si="566"/>
        <v/>
      </c>
    </row>
    <row r="55009" spans="8:8">
      <c r="H55009" t="str">
        <f t="shared" si="566"/>
        <v/>
      </c>
    </row>
    <row r="55010" spans="8:8">
      <c r="H55010" t="str">
        <f t="shared" ref="H55010:H55073" si="567">_xlfn.TEXTJOIN(", ", TRUE, G55010:G55010)</f>
        <v/>
      </c>
    </row>
    <row r="55011" spans="8:8">
      <c r="H55011" t="str">
        <f t="shared" si="567"/>
        <v/>
      </c>
    </row>
    <row r="55012" spans="8:8">
      <c r="H55012" t="str">
        <f t="shared" si="567"/>
        <v/>
      </c>
    </row>
    <row r="55013" spans="8:8">
      <c r="H55013" t="str">
        <f t="shared" si="567"/>
        <v/>
      </c>
    </row>
    <row r="55014" spans="8:8">
      <c r="H55014" t="str">
        <f t="shared" si="567"/>
        <v/>
      </c>
    </row>
    <row r="55015" spans="8:8">
      <c r="H55015" t="str">
        <f t="shared" si="567"/>
        <v/>
      </c>
    </row>
    <row r="55016" spans="8:8">
      <c r="H55016" t="str">
        <f t="shared" si="567"/>
        <v/>
      </c>
    </row>
    <row r="55017" spans="8:8">
      <c r="H55017" t="str">
        <f t="shared" si="567"/>
        <v/>
      </c>
    </row>
    <row r="55018" spans="8:8">
      <c r="H55018" t="str">
        <f t="shared" si="567"/>
        <v/>
      </c>
    </row>
    <row r="55019" spans="8:8">
      <c r="H55019" t="str">
        <f t="shared" si="567"/>
        <v/>
      </c>
    </row>
    <row r="55020" spans="8:8">
      <c r="H55020" t="str">
        <f t="shared" si="567"/>
        <v/>
      </c>
    </row>
    <row r="55021" spans="8:8">
      <c r="H55021" t="str">
        <f t="shared" si="567"/>
        <v/>
      </c>
    </row>
    <row r="55022" spans="8:8">
      <c r="H55022" t="str">
        <f t="shared" si="567"/>
        <v/>
      </c>
    </row>
    <row r="55023" spans="8:8">
      <c r="H55023" t="str">
        <f t="shared" si="567"/>
        <v/>
      </c>
    </row>
    <row r="55024" spans="8:8">
      <c r="H55024" t="str">
        <f t="shared" si="567"/>
        <v/>
      </c>
    </row>
    <row r="55025" spans="8:8">
      <c r="H55025" t="str">
        <f t="shared" si="567"/>
        <v/>
      </c>
    </row>
    <row r="55026" spans="8:8">
      <c r="H55026" t="str">
        <f t="shared" si="567"/>
        <v/>
      </c>
    </row>
    <row r="55027" spans="8:8">
      <c r="H55027" t="str">
        <f t="shared" si="567"/>
        <v/>
      </c>
    </row>
    <row r="55028" spans="8:8">
      <c r="H55028" t="str">
        <f t="shared" si="567"/>
        <v/>
      </c>
    </row>
    <row r="55029" spans="8:8">
      <c r="H55029" t="str">
        <f t="shared" si="567"/>
        <v/>
      </c>
    </row>
    <row r="55030" spans="8:8">
      <c r="H55030" t="str">
        <f t="shared" si="567"/>
        <v/>
      </c>
    </row>
    <row r="55031" spans="8:8">
      <c r="H55031" t="str">
        <f t="shared" si="567"/>
        <v/>
      </c>
    </row>
    <row r="55032" spans="8:8">
      <c r="H55032" t="str">
        <f t="shared" si="567"/>
        <v/>
      </c>
    </row>
    <row r="55033" spans="8:8">
      <c r="H55033" t="str">
        <f t="shared" si="567"/>
        <v/>
      </c>
    </row>
    <row r="55034" spans="8:8">
      <c r="H55034" t="str">
        <f t="shared" si="567"/>
        <v/>
      </c>
    </row>
    <row r="55035" spans="8:8">
      <c r="H55035" t="str">
        <f t="shared" si="567"/>
        <v/>
      </c>
    </row>
    <row r="55036" spans="8:8">
      <c r="H55036" t="str">
        <f t="shared" si="567"/>
        <v/>
      </c>
    </row>
    <row r="55037" spans="8:8">
      <c r="H55037" t="str">
        <f t="shared" si="567"/>
        <v/>
      </c>
    </row>
    <row r="55038" spans="8:8">
      <c r="H55038" t="str">
        <f t="shared" si="567"/>
        <v/>
      </c>
    </row>
    <row r="55039" spans="8:8">
      <c r="H55039" t="str">
        <f t="shared" si="567"/>
        <v/>
      </c>
    </row>
    <row r="55040" spans="8:8">
      <c r="H55040" t="str">
        <f t="shared" si="567"/>
        <v/>
      </c>
    </row>
    <row r="55041" spans="8:8">
      <c r="H55041" t="str">
        <f t="shared" si="567"/>
        <v/>
      </c>
    </row>
    <row r="55042" spans="8:8">
      <c r="H55042" t="str">
        <f t="shared" si="567"/>
        <v/>
      </c>
    </row>
    <row r="55043" spans="8:8">
      <c r="H55043" t="str">
        <f t="shared" si="567"/>
        <v/>
      </c>
    </row>
    <row r="55044" spans="8:8">
      <c r="H55044" t="str">
        <f t="shared" si="567"/>
        <v/>
      </c>
    </row>
    <row r="55045" spans="8:8">
      <c r="H55045" t="str">
        <f t="shared" si="567"/>
        <v/>
      </c>
    </row>
    <row r="55046" spans="8:8">
      <c r="H55046" t="str">
        <f t="shared" si="567"/>
        <v/>
      </c>
    </row>
    <row r="55047" spans="8:8">
      <c r="H55047" t="str">
        <f t="shared" si="567"/>
        <v/>
      </c>
    </row>
    <row r="55048" spans="8:8">
      <c r="H55048" t="str">
        <f t="shared" si="567"/>
        <v/>
      </c>
    </row>
    <row r="55049" spans="8:8">
      <c r="H55049" t="str">
        <f t="shared" si="567"/>
        <v/>
      </c>
    </row>
    <row r="55050" spans="8:8">
      <c r="H55050" t="str">
        <f t="shared" si="567"/>
        <v/>
      </c>
    </row>
    <row r="55051" spans="8:8">
      <c r="H55051" t="str">
        <f t="shared" si="567"/>
        <v/>
      </c>
    </row>
    <row r="55052" spans="8:8">
      <c r="H55052" t="str">
        <f t="shared" si="567"/>
        <v/>
      </c>
    </row>
    <row r="55053" spans="8:8">
      <c r="H55053" t="str">
        <f t="shared" si="567"/>
        <v/>
      </c>
    </row>
    <row r="55054" spans="8:8">
      <c r="H55054" t="str">
        <f t="shared" si="567"/>
        <v/>
      </c>
    </row>
    <row r="55055" spans="8:8">
      <c r="H55055" t="str">
        <f t="shared" si="567"/>
        <v/>
      </c>
    </row>
    <row r="55056" spans="8:8">
      <c r="H55056" t="str">
        <f t="shared" si="567"/>
        <v/>
      </c>
    </row>
    <row r="55057" spans="8:8">
      <c r="H55057" t="str">
        <f t="shared" si="567"/>
        <v/>
      </c>
    </row>
    <row r="55058" spans="8:8">
      <c r="H55058" t="str">
        <f t="shared" si="567"/>
        <v/>
      </c>
    </row>
    <row r="55059" spans="8:8">
      <c r="H55059" t="str">
        <f t="shared" si="567"/>
        <v/>
      </c>
    </row>
    <row r="55060" spans="8:8">
      <c r="H55060" t="str">
        <f t="shared" si="567"/>
        <v/>
      </c>
    </row>
    <row r="55061" spans="8:8">
      <c r="H55061" t="str">
        <f t="shared" si="567"/>
        <v/>
      </c>
    </row>
    <row r="55062" spans="8:8">
      <c r="H55062" t="str">
        <f t="shared" si="567"/>
        <v/>
      </c>
    </row>
    <row r="55063" spans="8:8">
      <c r="H55063" t="str">
        <f t="shared" si="567"/>
        <v/>
      </c>
    </row>
    <row r="55064" spans="8:8">
      <c r="H55064" t="str">
        <f t="shared" si="567"/>
        <v/>
      </c>
    </row>
    <row r="55065" spans="8:8">
      <c r="H55065" t="str">
        <f t="shared" si="567"/>
        <v/>
      </c>
    </row>
    <row r="55066" spans="8:8">
      <c r="H55066" t="str">
        <f t="shared" si="567"/>
        <v/>
      </c>
    </row>
    <row r="55067" spans="8:8">
      <c r="H55067" t="str">
        <f t="shared" si="567"/>
        <v/>
      </c>
    </row>
    <row r="55068" spans="8:8">
      <c r="H55068" t="str">
        <f t="shared" si="567"/>
        <v/>
      </c>
    </row>
    <row r="55069" spans="8:8">
      <c r="H55069" t="str">
        <f t="shared" si="567"/>
        <v/>
      </c>
    </row>
    <row r="55070" spans="8:8">
      <c r="H55070" t="str">
        <f t="shared" si="567"/>
        <v/>
      </c>
    </row>
    <row r="55071" spans="8:8">
      <c r="H55071" t="str">
        <f t="shared" si="567"/>
        <v/>
      </c>
    </row>
    <row r="55072" spans="8:8">
      <c r="H55072" t="str">
        <f t="shared" si="567"/>
        <v/>
      </c>
    </row>
    <row r="55073" spans="8:8">
      <c r="H55073" t="str">
        <f t="shared" si="567"/>
        <v/>
      </c>
    </row>
    <row r="55074" spans="8:8">
      <c r="H55074" t="str">
        <f t="shared" ref="H55074:H55137" si="568">_xlfn.TEXTJOIN(", ", TRUE, G55074:G55074)</f>
        <v/>
      </c>
    </row>
    <row r="55075" spans="8:8">
      <c r="H55075" t="str">
        <f t="shared" si="568"/>
        <v/>
      </c>
    </row>
    <row r="55076" spans="8:8">
      <c r="H55076" t="str">
        <f t="shared" si="568"/>
        <v/>
      </c>
    </row>
    <row r="55077" spans="8:8">
      <c r="H55077" t="str">
        <f t="shared" si="568"/>
        <v/>
      </c>
    </row>
    <row r="55078" spans="8:8">
      <c r="H55078" t="str">
        <f t="shared" si="568"/>
        <v/>
      </c>
    </row>
    <row r="55079" spans="8:8">
      <c r="H55079" t="str">
        <f t="shared" si="568"/>
        <v/>
      </c>
    </row>
    <row r="55080" spans="8:8">
      <c r="H55080" t="str">
        <f t="shared" si="568"/>
        <v/>
      </c>
    </row>
    <row r="55081" spans="8:8">
      <c r="H55081" t="str">
        <f t="shared" si="568"/>
        <v/>
      </c>
    </row>
    <row r="55082" spans="8:8">
      <c r="H55082" t="str">
        <f t="shared" si="568"/>
        <v/>
      </c>
    </row>
    <row r="55083" spans="8:8">
      <c r="H55083" t="str">
        <f t="shared" si="568"/>
        <v/>
      </c>
    </row>
    <row r="55084" spans="8:8">
      <c r="H55084" t="str">
        <f t="shared" si="568"/>
        <v/>
      </c>
    </row>
    <row r="55085" spans="8:8">
      <c r="H55085" t="str">
        <f t="shared" si="568"/>
        <v/>
      </c>
    </row>
    <row r="55086" spans="8:8">
      <c r="H55086" t="str">
        <f t="shared" si="568"/>
        <v/>
      </c>
    </row>
    <row r="55087" spans="8:8">
      <c r="H55087" t="str">
        <f t="shared" si="568"/>
        <v/>
      </c>
    </row>
    <row r="55088" spans="8:8">
      <c r="H55088" t="str">
        <f t="shared" si="568"/>
        <v/>
      </c>
    </row>
    <row r="55089" spans="8:8">
      <c r="H55089" t="str">
        <f t="shared" si="568"/>
        <v/>
      </c>
    </row>
    <row r="55090" spans="8:8">
      <c r="H55090" t="str">
        <f t="shared" si="568"/>
        <v/>
      </c>
    </row>
    <row r="55091" spans="8:8">
      <c r="H55091" t="str">
        <f t="shared" si="568"/>
        <v/>
      </c>
    </row>
    <row r="55092" spans="8:8">
      <c r="H55092" t="str">
        <f t="shared" si="568"/>
        <v/>
      </c>
    </row>
    <row r="55093" spans="8:8">
      <c r="H55093" t="str">
        <f t="shared" si="568"/>
        <v/>
      </c>
    </row>
    <row r="55094" spans="8:8">
      <c r="H55094" t="str">
        <f t="shared" si="568"/>
        <v/>
      </c>
    </row>
    <row r="55095" spans="8:8">
      <c r="H55095" t="str">
        <f t="shared" si="568"/>
        <v/>
      </c>
    </row>
    <row r="55096" spans="8:8">
      <c r="H55096" t="str">
        <f t="shared" si="568"/>
        <v/>
      </c>
    </row>
    <row r="55097" spans="8:8">
      <c r="H55097" t="str">
        <f t="shared" si="568"/>
        <v/>
      </c>
    </row>
    <row r="55098" spans="8:8">
      <c r="H55098" t="str">
        <f t="shared" si="568"/>
        <v/>
      </c>
    </row>
    <row r="55099" spans="8:8">
      <c r="H55099" t="str">
        <f t="shared" si="568"/>
        <v/>
      </c>
    </row>
    <row r="55100" spans="8:8">
      <c r="H55100" t="str">
        <f t="shared" si="568"/>
        <v/>
      </c>
    </row>
    <row r="55101" spans="8:8">
      <c r="H55101" t="str">
        <f t="shared" si="568"/>
        <v/>
      </c>
    </row>
    <row r="55102" spans="8:8">
      <c r="H55102" t="str">
        <f t="shared" si="568"/>
        <v/>
      </c>
    </row>
    <row r="55103" spans="8:8">
      <c r="H55103" t="str">
        <f t="shared" si="568"/>
        <v/>
      </c>
    </row>
    <row r="55104" spans="8:8">
      <c r="H55104" t="str">
        <f t="shared" si="568"/>
        <v/>
      </c>
    </row>
    <row r="55105" spans="8:8">
      <c r="H55105" t="str">
        <f t="shared" si="568"/>
        <v/>
      </c>
    </row>
    <row r="55106" spans="8:8">
      <c r="H55106" t="str">
        <f t="shared" si="568"/>
        <v/>
      </c>
    </row>
    <row r="55107" spans="8:8">
      <c r="H55107" t="str">
        <f t="shared" si="568"/>
        <v/>
      </c>
    </row>
    <row r="55108" spans="8:8">
      <c r="H55108" t="str">
        <f t="shared" si="568"/>
        <v/>
      </c>
    </row>
    <row r="55109" spans="8:8">
      <c r="H55109" t="str">
        <f t="shared" si="568"/>
        <v/>
      </c>
    </row>
    <row r="55110" spans="8:8">
      <c r="H55110" t="str">
        <f t="shared" si="568"/>
        <v/>
      </c>
    </row>
    <row r="55111" spans="8:8">
      <c r="H55111" t="str">
        <f t="shared" si="568"/>
        <v/>
      </c>
    </row>
    <row r="55112" spans="8:8">
      <c r="H55112" t="str">
        <f t="shared" si="568"/>
        <v/>
      </c>
    </row>
    <row r="55113" spans="8:8">
      <c r="H55113" t="str">
        <f t="shared" si="568"/>
        <v/>
      </c>
    </row>
    <row r="55114" spans="8:8">
      <c r="H55114" t="str">
        <f t="shared" si="568"/>
        <v/>
      </c>
    </row>
    <row r="55115" spans="8:8">
      <c r="H55115" t="str">
        <f t="shared" si="568"/>
        <v/>
      </c>
    </row>
    <row r="55116" spans="8:8">
      <c r="H55116" t="str">
        <f t="shared" si="568"/>
        <v/>
      </c>
    </row>
    <row r="55117" spans="8:8">
      <c r="H55117" t="str">
        <f t="shared" si="568"/>
        <v/>
      </c>
    </row>
    <row r="55118" spans="8:8">
      <c r="H55118" t="str">
        <f t="shared" si="568"/>
        <v/>
      </c>
    </row>
    <row r="55119" spans="8:8">
      <c r="H55119" t="str">
        <f t="shared" si="568"/>
        <v/>
      </c>
    </row>
    <row r="55120" spans="8:8">
      <c r="H55120" t="str">
        <f t="shared" si="568"/>
        <v/>
      </c>
    </row>
    <row r="55121" spans="8:8">
      <c r="H55121" t="str">
        <f t="shared" si="568"/>
        <v/>
      </c>
    </row>
    <row r="55122" spans="8:8">
      <c r="H55122" t="str">
        <f t="shared" si="568"/>
        <v/>
      </c>
    </row>
    <row r="55123" spans="8:8">
      <c r="H55123" t="str">
        <f t="shared" si="568"/>
        <v/>
      </c>
    </row>
    <row r="55124" spans="8:8">
      <c r="H55124" t="str">
        <f t="shared" si="568"/>
        <v/>
      </c>
    </row>
    <row r="55125" spans="8:8">
      <c r="H55125" t="str">
        <f t="shared" si="568"/>
        <v/>
      </c>
    </row>
    <row r="55126" spans="8:8">
      <c r="H55126" t="str">
        <f t="shared" si="568"/>
        <v/>
      </c>
    </row>
    <row r="55127" spans="8:8">
      <c r="H55127" t="str">
        <f t="shared" si="568"/>
        <v/>
      </c>
    </row>
    <row r="55128" spans="8:8">
      <c r="H55128" t="str">
        <f t="shared" si="568"/>
        <v/>
      </c>
    </row>
    <row r="55129" spans="8:8">
      <c r="H55129" t="str">
        <f t="shared" si="568"/>
        <v/>
      </c>
    </row>
    <row r="55130" spans="8:8">
      <c r="H55130" t="str">
        <f t="shared" si="568"/>
        <v/>
      </c>
    </row>
    <row r="55131" spans="8:8">
      <c r="H55131" t="str">
        <f t="shared" si="568"/>
        <v/>
      </c>
    </row>
    <row r="55132" spans="8:8">
      <c r="H55132" t="str">
        <f t="shared" si="568"/>
        <v/>
      </c>
    </row>
    <row r="55133" spans="8:8">
      <c r="H55133" t="str">
        <f t="shared" si="568"/>
        <v/>
      </c>
    </row>
    <row r="55134" spans="8:8">
      <c r="H55134" t="str">
        <f t="shared" si="568"/>
        <v/>
      </c>
    </row>
    <row r="55135" spans="8:8">
      <c r="H55135" t="str">
        <f t="shared" si="568"/>
        <v/>
      </c>
    </row>
    <row r="55136" spans="8:8">
      <c r="H55136" t="str">
        <f t="shared" si="568"/>
        <v/>
      </c>
    </row>
    <row r="55137" spans="8:8">
      <c r="H55137" t="str">
        <f t="shared" si="568"/>
        <v/>
      </c>
    </row>
    <row r="55138" spans="8:8">
      <c r="H55138" t="str">
        <f t="shared" ref="H55138:H55201" si="569">_xlfn.TEXTJOIN(", ", TRUE, G55138:G55138)</f>
        <v/>
      </c>
    </row>
    <row r="55139" spans="8:8">
      <c r="H55139" t="str">
        <f t="shared" si="569"/>
        <v/>
      </c>
    </row>
    <row r="55140" spans="8:8">
      <c r="H55140" t="str">
        <f t="shared" si="569"/>
        <v/>
      </c>
    </row>
    <row r="55141" spans="8:8">
      <c r="H55141" t="str">
        <f t="shared" si="569"/>
        <v/>
      </c>
    </row>
    <row r="55142" spans="8:8">
      <c r="H55142" t="str">
        <f t="shared" si="569"/>
        <v/>
      </c>
    </row>
    <row r="55143" spans="8:8">
      <c r="H55143" t="str">
        <f t="shared" si="569"/>
        <v/>
      </c>
    </row>
    <row r="55144" spans="8:8">
      <c r="H55144" t="str">
        <f t="shared" si="569"/>
        <v/>
      </c>
    </row>
    <row r="55145" spans="8:8">
      <c r="H55145" t="str">
        <f t="shared" si="569"/>
        <v/>
      </c>
    </row>
    <row r="55146" spans="8:8">
      <c r="H55146" t="str">
        <f t="shared" si="569"/>
        <v/>
      </c>
    </row>
    <row r="55147" spans="8:8">
      <c r="H55147" t="str">
        <f t="shared" si="569"/>
        <v/>
      </c>
    </row>
    <row r="55148" spans="8:8">
      <c r="H55148" t="str">
        <f t="shared" si="569"/>
        <v/>
      </c>
    </row>
    <row r="55149" spans="8:8">
      <c r="H55149" t="str">
        <f t="shared" si="569"/>
        <v/>
      </c>
    </row>
    <row r="55150" spans="8:8">
      <c r="H55150" t="str">
        <f t="shared" si="569"/>
        <v/>
      </c>
    </row>
    <row r="55151" spans="8:8">
      <c r="H55151" t="str">
        <f t="shared" si="569"/>
        <v/>
      </c>
    </row>
    <row r="55152" spans="8:8">
      <c r="H55152" t="str">
        <f t="shared" si="569"/>
        <v/>
      </c>
    </row>
    <row r="55153" spans="8:8">
      <c r="H55153" t="str">
        <f t="shared" si="569"/>
        <v/>
      </c>
    </row>
    <row r="55154" spans="8:8">
      <c r="H55154" t="str">
        <f t="shared" si="569"/>
        <v/>
      </c>
    </row>
    <row r="55155" spans="8:8">
      <c r="H55155" t="str">
        <f t="shared" si="569"/>
        <v/>
      </c>
    </row>
    <row r="55156" spans="8:8">
      <c r="H55156" t="str">
        <f t="shared" si="569"/>
        <v/>
      </c>
    </row>
    <row r="55157" spans="8:8">
      <c r="H55157" t="str">
        <f t="shared" si="569"/>
        <v/>
      </c>
    </row>
    <row r="55158" spans="8:8">
      <c r="H55158" t="str">
        <f t="shared" si="569"/>
        <v/>
      </c>
    </row>
    <row r="55159" spans="8:8">
      <c r="H55159" t="str">
        <f t="shared" si="569"/>
        <v/>
      </c>
    </row>
    <row r="55160" spans="8:8">
      <c r="H55160" t="str">
        <f t="shared" si="569"/>
        <v/>
      </c>
    </row>
    <row r="55161" spans="8:8">
      <c r="H55161" t="str">
        <f t="shared" si="569"/>
        <v/>
      </c>
    </row>
    <row r="55162" spans="8:8">
      <c r="H55162" t="str">
        <f t="shared" si="569"/>
        <v/>
      </c>
    </row>
    <row r="55163" spans="8:8">
      <c r="H55163" t="str">
        <f t="shared" si="569"/>
        <v/>
      </c>
    </row>
    <row r="55164" spans="8:8">
      <c r="H55164" t="str">
        <f t="shared" si="569"/>
        <v/>
      </c>
    </row>
    <row r="55165" spans="8:8">
      <c r="H55165" t="str">
        <f t="shared" si="569"/>
        <v/>
      </c>
    </row>
    <row r="55166" spans="8:8">
      <c r="H55166" t="str">
        <f t="shared" si="569"/>
        <v/>
      </c>
    </row>
    <row r="55167" spans="8:8">
      <c r="H55167" t="str">
        <f t="shared" si="569"/>
        <v/>
      </c>
    </row>
    <row r="55168" spans="8:8">
      <c r="H55168" t="str">
        <f t="shared" si="569"/>
        <v/>
      </c>
    </row>
    <row r="55169" spans="8:8">
      <c r="H55169" t="str">
        <f t="shared" si="569"/>
        <v/>
      </c>
    </row>
    <row r="55170" spans="8:8">
      <c r="H55170" t="str">
        <f t="shared" si="569"/>
        <v/>
      </c>
    </row>
    <row r="55171" spans="8:8">
      <c r="H55171" t="str">
        <f t="shared" si="569"/>
        <v/>
      </c>
    </row>
    <row r="55172" spans="8:8">
      <c r="H55172" t="str">
        <f t="shared" si="569"/>
        <v/>
      </c>
    </row>
    <row r="55173" spans="8:8">
      <c r="H55173" t="str">
        <f t="shared" si="569"/>
        <v/>
      </c>
    </row>
    <row r="55174" spans="8:8">
      <c r="H55174" t="str">
        <f t="shared" si="569"/>
        <v/>
      </c>
    </row>
    <row r="55175" spans="8:8">
      <c r="H55175" t="str">
        <f t="shared" si="569"/>
        <v/>
      </c>
    </row>
    <row r="55176" spans="8:8">
      <c r="H55176" t="str">
        <f t="shared" si="569"/>
        <v/>
      </c>
    </row>
    <row r="55177" spans="8:8">
      <c r="H55177" t="str">
        <f t="shared" si="569"/>
        <v/>
      </c>
    </row>
    <row r="55178" spans="8:8">
      <c r="H55178" t="str">
        <f t="shared" si="569"/>
        <v/>
      </c>
    </row>
    <row r="55179" spans="8:8">
      <c r="H55179" t="str">
        <f t="shared" si="569"/>
        <v/>
      </c>
    </row>
    <row r="55180" spans="8:8">
      <c r="H55180" t="str">
        <f t="shared" si="569"/>
        <v/>
      </c>
    </row>
    <row r="55181" spans="8:8">
      <c r="H55181" t="str">
        <f t="shared" si="569"/>
        <v/>
      </c>
    </row>
    <row r="55182" spans="8:8">
      <c r="H55182" t="str">
        <f t="shared" si="569"/>
        <v/>
      </c>
    </row>
    <row r="55183" spans="8:8">
      <c r="H55183" t="str">
        <f t="shared" si="569"/>
        <v/>
      </c>
    </row>
    <row r="55184" spans="8:8">
      <c r="H55184" t="str">
        <f t="shared" si="569"/>
        <v/>
      </c>
    </row>
    <row r="55185" spans="8:8">
      <c r="H55185" t="str">
        <f t="shared" si="569"/>
        <v/>
      </c>
    </row>
    <row r="55186" spans="8:8">
      <c r="H55186" t="str">
        <f t="shared" si="569"/>
        <v/>
      </c>
    </row>
    <row r="55187" spans="8:8">
      <c r="H55187" t="str">
        <f t="shared" si="569"/>
        <v/>
      </c>
    </row>
    <row r="55188" spans="8:8">
      <c r="H55188" t="str">
        <f t="shared" si="569"/>
        <v/>
      </c>
    </row>
    <row r="55189" spans="8:8">
      <c r="H55189" t="str">
        <f t="shared" si="569"/>
        <v/>
      </c>
    </row>
    <row r="55190" spans="8:8">
      <c r="H55190" t="str">
        <f t="shared" si="569"/>
        <v/>
      </c>
    </row>
    <row r="55191" spans="8:8">
      <c r="H55191" t="str">
        <f t="shared" si="569"/>
        <v/>
      </c>
    </row>
    <row r="55192" spans="8:8">
      <c r="H55192" t="str">
        <f t="shared" si="569"/>
        <v/>
      </c>
    </row>
    <row r="55193" spans="8:8">
      <c r="H55193" t="str">
        <f t="shared" si="569"/>
        <v/>
      </c>
    </row>
    <row r="55194" spans="8:8">
      <c r="H55194" t="str">
        <f t="shared" si="569"/>
        <v/>
      </c>
    </row>
    <row r="55195" spans="8:8">
      <c r="H55195" t="str">
        <f t="shared" si="569"/>
        <v/>
      </c>
    </row>
    <row r="55196" spans="8:8">
      <c r="H55196" t="str">
        <f t="shared" si="569"/>
        <v/>
      </c>
    </row>
    <row r="55197" spans="8:8">
      <c r="H55197" t="str">
        <f t="shared" si="569"/>
        <v/>
      </c>
    </row>
    <row r="55198" spans="8:8">
      <c r="H55198" t="str">
        <f t="shared" si="569"/>
        <v/>
      </c>
    </row>
    <row r="55199" spans="8:8">
      <c r="H55199" t="str">
        <f t="shared" si="569"/>
        <v/>
      </c>
    </row>
    <row r="55200" spans="8:8">
      <c r="H55200" t="str">
        <f t="shared" si="569"/>
        <v/>
      </c>
    </row>
    <row r="55201" spans="8:8">
      <c r="H55201" t="str">
        <f t="shared" si="569"/>
        <v/>
      </c>
    </row>
    <row r="55202" spans="8:8">
      <c r="H55202" t="str">
        <f t="shared" ref="H55202:H55265" si="570">_xlfn.TEXTJOIN(", ", TRUE, G55202:G55202)</f>
        <v/>
      </c>
    </row>
    <row r="55203" spans="8:8">
      <c r="H55203" t="str">
        <f t="shared" si="570"/>
        <v/>
      </c>
    </row>
    <row r="55204" spans="8:8">
      <c r="H55204" t="str">
        <f t="shared" si="570"/>
        <v/>
      </c>
    </row>
    <row r="55205" spans="8:8">
      <c r="H55205" t="str">
        <f t="shared" si="570"/>
        <v/>
      </c>
    </row>
    <row r="55206" spans="8:8">
      <c r="H55206" t="str">
        <f t="shared" si="570"/>
        <v/>
      </c>
    </row>
    <row r="55207" spans="8:8">
      <c r="H55207" t="str">
        <f t="shared" si="570"/>
        <v/>
      </c>
    </row>
    <row r="55208" spans="8:8">
      <c r="H55208" t="str">
        <f t="shared" si="570"/>
        <v/>
      </c>
    </row>
    <row r="55209" spans="8:8">
      <c r="H55209" t="str">
        <f t="shared" si="570"/>
        <v/>
      </c>
    </row>
    <row r="55210" spans="8:8">
      <c r="H55210" t="str">
        <f t="shared" si="570"/>
        <v/>
      </c>
    </row>
    <row r="55211" spans="8:8">
      <c r="H55211" t="str">
        <f t="shared" si="570"/>
        <v/>
      </c>
    </row>
    <row r="55212" spans="8:8">
      <c r="H55212" t="str">
        <f t="shared" si="570"/>
        <v/>
      </c>
    </row>
    <row r="55213" spans="8:8">
      <c r="H55213" t="str">
        <f t="shared" si="570"/>
        <v/>
      </c>
    </row>
    <row r="55214" spans="8:8">
      <c r="H55214" t="str">
        <f t="shared" si="570"/>
        <v/>
      </c>
    </row>
    <row r="55215" spans="8:8">
      <c r="H55215" t="str">
        <f t="shared" si="570"/>
        <v/>
      </c>
    </row>
    <row r="55216" spans="8:8">
      <c r="H55216" t="str">
        <f t="shared" si="570"/>
        <v/>
      </c>
    </row>
    <row r="55217" spans="8:8">
      <c r="H55217" t="str">
        <f t="shared" si="570"/>
        <v/>
      </c>
    </row>
    <row r="55218" spans="8:8">
      <c r="H55218" t="str">
        <f t="shared" si="570"/>
        <v/>
      </c>
    </row>
    <row r="55219" spans="8:8">
      <c r="H55219" t="str">
        <f t="shared" si="570"/>
        <v/>
      </c>
    </row>
    <row r="55220" spans="8:8">
      <c r="H55220" t="str">
        <f t="shared" si="570"/>
        <v/>
      </c>
    </row>
    <row r="55221" spans="8:8">
      <c r="H55221" t="str">
        <f t="shared" si="570"/>
        <v/>
      </c>
    </row>
    <row r="55222" spans="8:8">
      <c r="H55222" t="str">
        <f t="shared" si="570"/>
        <v/>
      </c>
    </row>
    <row r="55223" spans="8:8">
      <c r="H55223" t="str">
        <f t="shared" si="570"/>
        <v/>
      </c>
    </row>
    <row r="55224" spans="8:8">
      <c r="H55224" t="str">
        <f t="shared" si="570"/>
        <v/>
      </c>
    </row>
    <row r="55225" spans="8:8">
      <c r="H55225" t="str">
        <f t="shared" si="570"/>
        <v/>
      </c>
    </row>
    <row r="55226" spans="8:8">
      <c r="H55226" t="str">
        <f t="shared" si="570"/>
        <v/>
      </c>
    </row>
    <row r="55227" spans="8:8">
      <c r="H55227" t="str">
        <f t="shared" si="570"/>
        <v/>
      </c>
    </row>
    <row r="55228" spans="8:8">
      <c r="H55228" t="str">
        <f t="shared" si="570"/>
        <v/>
      </c>
    </row>
    <row r="55229" spans="8:8">
      <c r="H55229" t="str">
        <f t="shared" si="570"/>
        <v/>
      </c>
    </row>
    <row r="55230" spans="8:8">
      <c r="H55230" t="str">
        <f t="shared" si="570"/>
        <v/>
      </c>
    </row>
    <row r="55231" spans="8:8">
      <c r="H55231" t="str">
        <f t="shared" si="570"/>
        <v/>
      </c>
    </row>
    <row r="55232" spans="8:8">
      <c r="H55232" t="str">
        <f t="shared" si="570"/>
        <v/>
      </c>
    </row>
    <row r="55233" spans="8:8">
      <c r="H55233" t="str">
        <f t="shared" si="570"/>
        <v/>
      </c>
    </row>
    <row r="55234" spans="8:8">
      <c r="H55234" t="str">
        <f t="shared" si="570"/>
        <v/>
      </c>
    </row>
    <row r="55235" spans="8:8">
      <c r="H55235" t="str">
        <f t="shared" si="570"/>
        <v/>
      </c>
    </row>
    <row r="55236" spans="8:8">
      <c r="H55236" t="str">
        <f t="shared" si="570"/>
        <v/>
      </c>
    </row>
    <row r="55237" spans="8:8">
      <c r="H55237" t="str">
        <f t="shared" si="570"/>
        <v/>
      </c>
    </row>
    <row r="55238" spans="8:8">
      <c r="H55238" t="str">
        <f t="shared" si="570"/>
        <v/>
      </c>
    </row>
    <row r="55239" spans="8:8">
      <c r="H55239" t="str">
        <f t="shared" si="570"/>
        <v/>
      </c>
    </row>
    <row r="55240" spans="8:8">
      <c r="H55240" t="str">
        <f t="shared" si="570"/>
        <v/>
      </c>
    </row>
    <row r="55241" spans="8:8">
      <c r="H55241" t="str">
        <f t="shared" si="570"/>
        <v/>
      </c>
    </row>
    <row r="55242" spans="8:8">
      <c r="H55242" t="str">
        <f t="shared" si="570"/>
        <v/>
      </c>
    </row>
    <row r="55243" spans="8:8">
      <c r="H55243" t="str">
        <f t="shared" si="570"/>
        <v/>
      </c>
    </row>
    <row r="55244" spans="8:8">
      <c r="H55244" t="str">
        <f t="shared" si="570"/>
        <v/>
      </c>
    </row>
    <row r="55245" spans="8:8">
      <c r="H55245" t="str">
        <f t="shared" si="570"/>
        <v/>
      </c>
    </row>
    <row r="55246" spans="8:8">
      <c r="H55246" t="str">
        <f t="shared" si="570"/>
        <v/>
      </c>
    </row>
    <row r="55247" spans="8:8">
      <c r="H55247" t="str">
        <f t="shared" si="570"/>
        <v/>
      </c>
    </row>
    <row r="55248" spans="8:8">
      <c r="H55248" t="str">
        <f t="shared" si="570"/>
        <v/>
      </c>
    </row>
    <row r="55249" spans="8:8">
      <c r="H55249" t="str">
        <f t="shared" si="570"/>
        <v/>
      </c>
    </row>
    <row r="55250" spans="8:8">
      <c r="H55250" t="str">
        <f t="shared" si="570"/>
        <v/>
      </c>
    </row>
    <row r="55251" spans="8:8">
      <c r="H55251" t="str">
        <f t="shared" si="570"/>
        <v/>
      </c>
    </row>
    <row r="55252" spans="8:8">
      <c r="H55252" t="str">
        <f t="shared" si="570"/>
        <v/>
      </c>
    </row>
    <row r="55253" spans="8:8">
      <c r="H55253" t="str">
        <f t="shared" si="570"/>
        <v/>
      </c>
    </row>
    <row r="55254" spans="8:8">
      <c r="H55254" t="str">
        <f t="shared" si="570"/>
        <v/>
      </c>
    </row>
    <row r="55255" spans="8:8">
      <c r="H55255" t="str">
        <f t="shared" si="570"/>
        <v/>
      </c>
    </row>
    <row r="55256" spans="8:8">
      <c r="H55256" t="str">
        <f t="shared" si="570"/>
        <v/>
      </c>
    </row>
    <row r="55257" spans="8:8">
      <c r="H55257" t="str">
        <f t="shared" si="570"/>
        <v/>
      </c>
    </row>
    <row r="55258" spans="8:8">
      <c r="H55258" t="str">
        <f t="shared" si="570"/>
        <v/>
      </c>
    </row>
    <row r="55259" spans="8:8">
      <c r="H55259" t="str">
        <f t="shared" si="570"/>
        <v/>
      </c>
    </row>
    <row r="55260" spans="8:8">
      <c r="H55260" t="str">
        <f t="shared" si="570"/>
        <v/>
      </c>
    </row>
    <row r="55261" spans="8:8">
      <c r="H55261" t="str">
        <f t="shared" si="570"/>
        <v/>
      </c>
    </row>
    <row r="55262" spans="8:8">
      <c r="H55262" t="str">
        <f t="shared" si="570"/>
        <v/>
      </c>
    </row>
    <row r="55263" spans="8:8">
      <c r="H55263" t="str">
        <f t="shared" si="570"/>
        <v/>
      </c>
    </row>
    <row r="55264" spans="8:8">
      <c r="H55264" t="str">
        <f t="shared" si="570"/>
        <v/>
      </c>
    </row>
    <row r="55265" spans="8:8">
      <c r="H55265" t="str">
        <f t="shared" si="570"/>
        <v/>
      </c>
    </row>
    <row r="55266" spans="8:8">
      <c r="H55266" t="str">
        <f t="shared" ref="H55266:H55329" si="571">_xlfn.TEXTJOIN(", ", TRUE, G55266:G55266)</f>
        <v/>
      </c>
    </row>
    <row r="55267" spans="8:8">
      <c r="H55267" t="str">
        <f t="shared" si="571"/>
        <v/>
      </c>
    </row>
    <row r="55268" spans="8:8">
      <c r="H55268" t="str">
        <f t="shared" si="571"/>
        <v/>
      </c>
    </row>
    <row r="55269" spans="8:8">
      <c r="H55269" t="str">
        <f t="shared" si="571"/>
        <v/>
      </c>
    </row>
    <row r="55270" spans="8:8">
      <c r="H55270" t="str">
        <f t="shared" si="571"/>
        <v/>
      </c>
    </row>
    <row r="55271" spans="8:8">
      <c r="H55271" t="str">
        <f t="shared" si="571"/>
        <v/>
      </c>
    </row>
    <row r="55272" spans="8:8">
      <c r="H55272" t="str">
        <f t="shared" si="571"/>
        <v/>
      </c>
    </row>
    <row r="55273" spans="8:8">
      <c r="H55273" t="str">
        <f t="shared" si="571"/>
        <v/>
      </c>
    </row>
    <row r="55274" spans="8:8">
      <c r="H55274" t="str">
        <f t="shared" si="571"/>
        <v/>
      </c>
    </row>
    <row r="55275" spans="8:8">
      <c r="H55275" t="str">
        <f t="shared" si="571"/>
        <v/>
      </c>
    </row>
    <row r="55276" spans="8:8">
      <c r="H55276" t="str">
        <f t="shared" si="571"/>
        <v/>
      </c>
    </row>
    <row r="55277" spans="8:8">
      <c r="H55277" t="str">
        <f t="shared" si="571"/>
        <v/>
      </c>
    </row>
    <row r="55278" spans="8:8">
      <c r="H55278" t="str">
        <f t="shared" si="571"/>
        <v/>
      </c>
    </row>
    <row r="55279" spans="8:8">
      <c r="H55279" t="str">
        <f t="shared" si="571"/>
        <v/>
      </c>
    </row>
    <row r="55280" spans="8:8">
      <c r="H55280" t="str">
        <f t="shared" si="571"/>
        <v/>
      </c>
    </row>
    <row r="55281" spans="8:8">
      <c r="H55281" t="str">
        <f t="shared" si="571"/>
        <v/>
      </c>
    </row>
    <row r="55282" spans="8:8">
      <c r="H55282" t="str">
        <f t="shared" si="571"/>
        <v/>
      </c>
    </row>
    <row r="55283" spans="8:8">
      <c r="H55283" t="str">
        <f t="shared" si="571"/>
        <v/>
      </c>
    </row>
    <row r="55284" spans="8:8">
      <c r="H55284" t="str">
        <f t="shared" si="571"/>
        <v/>
      </c>
    </row>
    <row r="55285" spans="8:8">
      <c r="H55285" t="str">
        <f t="shared" si="571"/>
        <v/>
      </c>
    </row>
    <row r="55286" spans="8:8">
      <c r="H55286" t="str">
        <f t="shared" si="571"/>
        <v/>
      </c>
    </row>
    <row r="55287" spans="8:8">
      <c r="H55287" t="str">
        <f t="shared" si="571"/>
        <v/>
      </c>
    </row>
    <row r="55288" spans="8:8">
      <c r="H55288" t="str">
        <f t="shared" si="571"/>
        <v/>
      </c>
    </row>
    <row r="55289" spans="8:8">
      <c r="H55289" t="str">
        <f t="shared" si="571"/>
        <v/>
      </c>
    </row>
    <row r="55290" spans="8:8">
      <c r="H55290" t="str">
        <f t="shared" si="571"/>
        <v/>
      </c>
    </row>
    <row r="55291" spans="8:8">
      <c r="H55291" t="str">
        <f t="shared" si="571"/>
        <v/>
      </c>
    </row>
    <row r="55292" spans="8:8">
      <c r="H55292" t="str">
        <f t="shared" si="571"/>
        <v/>
      </c>
    </row>
    <row r="55293" spans="8:8">
      <c r="H55293" t="str">
        <f t="shared" si="571"/>
        <v/>
      </c>
    </row>
    <row r="55294" spans="8:8">
      <c r="H55294" t="str">
        <f t="shared" si="571"/>
        <v/>
      </c>
    </row>
    <row r="55295" spans="8:8">
      <c r="H55295" t="str">
        <f t="shared" si="571"/>
        <v/>
      </c>
    </row>
    <row r="55296" spans="8:8">
      <c r="H55296" t="str">
        <f t="shared" si="571"/>
        <v/>
      </c>
    </row>
    <row r="55297" spans="8:8">
      <c r="H55297" t="str">
        <f t="shared" si="571"/>
        <v/>
      </c>
    </row>
    <row r="55298" spans="8:8">
      <c r="H55298" t="str">
        <f t="shared" si="571"/>
        <v/>
      </c>
    </row>
    <row r="55299" spans="8:8">
      <c r="H55299" t="str">
        <f t="shared" si="571"/>
        <v/>
      </c>
    </row>
    <row r="55300" spans="8:8">
      <c r="H55300" t="str">
        <f t="shared" si="571"/>
        <v/>
      </c>
    </row>
    <row r="55301" spans="8:8">
      <c r="H55301" t="str">
        <f t="shared" si="571"/>
        <v/>
      </c>
    </row>
    <row r="55302" spans="8:8">
      <c r="H55302" t="str">
        <f t="shared" si="571"/>
        <v/>
      </c>
    </row>
    <row r="55303" spans="8:8">
      <c r="H55303" t="str">
        <f t="shared" si="571"/>
        <v/>
      </c>
    </row>
    <row r="55304" spans="8:8">
      <c r="H55304" t="str">
        <f t="shared" si="571"/>
        <v/>
      </c>
    </row>
    <row r="55305" spans="8:8">
      <c r="H55305" t="str">
        <f t="shared" si="571"/>
        <v/>
      </c>
    </row>
    <row r="55306" spans="8:8">
      <c r="H55306" t="str">
        <f t="shared" si="571"/>
        <v/>
      </c>
    </row>
    <row r="55307" spans="8:8">
      <c r="H55307" t="str">
        <f t="shared" si="571"/>
        <v/>
      </c>
    </row>
    <row r="55308" spans="8:8">
      <c r="H55308" t="str">
        <f t="shared" si="571"/>
        <v/>
      </c>
    </row>
    <row r="55309" spans="8:8">
      <c r="H55309" t="str">
        <f t="shared" si="571"/>
        <v/>
      </c>
    </row>
    <row r="55310" spans="8:8">
      <c r="H55310" t="str">
        <f t="shared" si="571"/>
        <v/>
      </c>
    </row>
    <row r="55311" spans="8:8">
      <c r="H55311" t="str">
        <f t="shared" si="571"/>
        <v/>
      </c>
    </row>
    <row r="55312" spans="8:8">
      <c r="H55312" t="str">
        <f t="shared" si="571"/>
        <v/>
      </c>
    </row>
    <row r="55313" spans="8:8">
      <c r="H55313" t="str">
        <f t="shared" si="571"/>
        <v/>
      </c>
    </row>
    <row r="55314" spans="8:8">
      <c r="H55314" t="str">
        <f t="shared" si="571"/>
        <v/>
      </c>
    </row>
    <row r="55315" spans="8:8">
      <c r="H55315" t="str">
        <f t="shared" si="571"/>
        <v/>
      </c>
    </row>
    <row r="55316" spans="8:8">
      <c r="H55316" t="str">
        <f t="shared" si="571"/>
        <v/>
      </c>
    </row>
    <row r="55317" spans="8:8">
      <c r="H55317" t="str">
        <f t="shared" si="571"/>
        <v/>
      </c>
    </row>
    <row r="55318" spans="8:8">
      <c r="H55318" t="str">
        <f t="shared" si="571"/>
        <v/>
      </c>
    </row>
    <row r="55319" spans="8:8">
      <c r="H55319" t="str">
        <f t="shared" si="571"/>
        <v/>
      </c>
    </row>
    <row r="55320" spans="8:8">
      <c r="H55320" t="str">
        <f t="shared" si="571"/>
        <v/>
      </c>
    </row>
    <row r="55321" spans="8:8">
      <c r="H55321" t="str">
        <f t="shared" si="571"/>
        <v/>
      </c>
    </row>
    <row r="55322" spans="8:8">
      <c r="H55322" t="str">
        <f t="shared" si="571"/>
        <v/>
      </c>
    </row>
    <row r="55323" spans="8:8">
      <c r="H55323" t="str">
        <f t="shared" si="571"/>
        <v/>
      </c>
    </row>
    <row r="55324" spans="8:8">
      <c r="H55324" t="str">
        <f t="shared" si="571"/>
        <v/>
      </c>
    </row>
    <row r="55325" spans="8:8">
      <c r="H55325" t="str">
        <f t="shared" si="571"/>
        <v/>
      </c>
    </row>
    <row r="55326" spans="8:8">
      <c r="H55326" t="str">
        <f t="shared" si="571"/>
        <v/>
      </c>
    </row>
    <row r="55327" spans="8:8">
      <c r="H55327" t="str">
        <f t="shared" si="571"/>
        <v/>
      </c>
    </row>
    <row r="55328" spans="8:8">
      <c r="H55328" t="str">
        <f t="shared" si="571"/>
        <v/>
      </c>
    </row>
    <row r="55329" spans="8:8">
      <c r="H55329" t="str">
        <f t="shared" si="571"/>
        <v/>
      </c>
    </row>
    <row r="55330" spans="8:8">
      <c r="H55330" t="str">
        <f t="shared" ref="H55330:H55393" si="572">_xlfn.TEXTJOIN(", ", TRUE, G55330:G55330)</f>
        <v/>
      </c>
    </row>
    <row r="55331" spans="8:8">
      <c r="H55331" t="str">
        <f t="shared" si="572"/>
        <v/>
      </c>
    </row>
    <row r="55332" spans="8:8">
      <c r="H55332" t="str">
        <f t="shared" si="572"/>
        <v/>
      </c>
    </row>
    <row r="55333" spans="8:8">
      <c r="H55333" t="str">
        <f t="shared" si="572"/>
        <v/>
      </c>
    </row>
    <row r="55334" spans="8:8">
      <c r="H55334" t="str">
        <f t="shared" si="572"/>
        <v/>
      </c>
    </row>
    <row r="55335" spans="8:8">
      <c r="H55335" t="str">
        <f t="shared" si="572"/>
        <v/>
      </c>
    </row>
    <row r="55336" spans="8:8">
      <c r="H55336" t="str">
        <f t="shared" si="572"/>
        <v/>
      </c>
    </row>
    <row r="55337" spans="8:8">
      <c r="H55337" t="str">
        <f t="shared" si="572"/>
        <v/>
      </c>
    </row>
    <row r="55338" spans="8:8">
      <c r="H55338" t="str">
        <f t="shared" si="572"/>
        <v/>
      </c>
    </row>
    <row r="55339" spans="8:8">
      <c r="H55339" t="str">
        <f t="shared" si="572"/>
        <v/>
      </c>
    </row>
    <row r="55340" spans="8:8">
      <c r="H55340" t="str">
        <f t="shared" si="572"/>
        <v/>
      </c>
    </row>
    <row r="55341" spans="8:8">
      <c r="H55341" t="str">
        <f t="shared" si="572"/>
        <v/>
      </c>
    </row>
    <row r="55342" spans="8:8">
      <c r="H55342" t="str">
        <f t="shared" si="572"/>
        <v/>
      </c>
    </row>
    <row r="55343" spans="8:8">
      <c r="H55343" t="str">
        <f t="shared" si="572"/>
        <v/>
      </c>
    </row>
    <row r="55344" spans="8:8">
      <c r="H55344" t="str">
        <f t="shared" si="572"/>
        <v/>
      </c>
    </row>
    <row r="55345" spans="8:8">
      <c r="H55345" t="str">
        <f t="shared" si="572"/>
        <v/>
      </c>
    </row>
    <row r="55346" spans="8:8">
      <c r="H55346" t="str">
        <f t="shared" si="572"/>
        <v/>
      </c>
    </row>
    <row r="55347" spans="8:8">
      <c r="H55347" t="str">
        <f t="shared" si="572"/>
        <v/>
      </c>
    </row>
    <row r="55348" spans="8:8">
      <c r="H55348" t="str">
        <f t="shared" si="572"/>
        <v/>
      </c>
    </row>
    <row r="55349" spans="8:8">
      <c r="H55349" t="str">
        <f t="shared" si="572"/>
        <v/>
      </c>
    </row>
    <row r="55350" spans="8:8">
      <c r="H55350" t="str">
        <f t="shared" si="572"/>
        <v/>
      </c>
    </row>
    <row r="55351" spans="8:8">
      <c r="H55351" t="str">
        <f t="shared" si="572"/>
        <v/>
      </c>
    </row>
    <row r="55352" spans="8:8">
      <c r="H55352" t="str">
        <f t="shared" si="572"/>
        <v/>
      </c>
    </row>
    <row r="55353" spans="8:8">
      <c r="H55353" t="str">
        <f t="shared" si="572"/>
        <v/>
      </c>
    </row>
    <row r="55354" spans="8:8">
      <c r="H55354" t="str">
        <f t="shared" si="572"/>
        <v/>
      </c>
    </row>
    <row r="55355" spans="8:8">
      <c r="H55355" t="str">
        <f t="shared" si="572"/>
        <v/>
      </c>
    </row>
    <row r="55356" spans="8:8">
      <c r="H55356" t="str">
        <f t="shared" si="572"/>
        <v/>
      </c>
    </row>
    <row r="55357" spans="8:8">
      <c r="H55357" t="str">
        <f t="shared" si="572"/>
        <v/>
      </c>
    </row>
    <row r="55358" spans="8:8">
      <c r="H55358" t="str">
        <f t="shared" si="572"/>
        <v/>
      </c>
    </row>
    <row r="55359" spans="8:8">
      <c r="H55359" t="str">
        <f t="shared" si="572"/>
        <v/>
      </c>
    </row>
    <row r="55360" spans="8:8">
      <c r="H55360" t="str">
        <f t="shared" si="572"/>
        <v/>
      </c>
    </row>
    <row r="55361" spans="8:8">
      <c r="H55361" t="str">
        <f t="shared" si="572"/>
        <v/>
      </c>
    </row>
    <row r="55362" spans="8:8">
      <c r="H55362" t="str">
        <f t="shared" si="572"/>
        <v/>
      </c>
    </row>
    <row r="55363" spans="8:8">
      <c r="H55363" t="str">
        <f t="shared" si="572"/>
        <v/>
      </c>
    </row>
    <row r="55364" spans="8:8">
      <c r="H55364" t="str">
        <f t="shared" si="572"/>
        <v/>
      </c>
    </row>
    <row r="55365" spans="8:8">
      <c r="H55365" t="str">
        <f t="shared" si="572"/>
        <v/>
      </c>
    </row>
    <row r="55366" spans="8:8">
      <c r="H55366" t="str">
        <f t="shared" si="572"/>
        <v/>
      </c>
    </row>
    <row r="55367" spans="8:8">
      <c r="H55367" t="str">
        <f t="shared" si="572"/>
        <v/>
      </c>
    </row>
    <row r="55368" spans="8:8">
      <c r="H55368" t="str">
        <f t="shared" si="572"/>
        <v/>
      </c>
    </row>
    <row r="55369" spans="8:8">
      <c r="H55369" t="str">
        <f t="shared" si="572"/>
        <v/>
      </c>
    </row>
    <row r="55370" spans="8:8">
      <c r="H55370" t="str">
        <f t="shared" si="572"/>
        <v/>
      </c>
    </row>
    <row r="55371" spans="8:8">
      <c r="H55371" t="str">
        <f t="shared" si="572"/>
        <v/>
      </c>
    </row>
    <row r="55372" spans="8:8">
      <c r="H55372" t="str">
        <f t="shared" si="572"/>
        <v/>
      </c>
    </row>
    <row r="55373" spans="8:8">
      <c r="H55373" t="str">
        <f t="shared" si="572"/>
        <v/>
      </c>
    </row>
    <row r="55374" spans="8:8">
      <c r="H55374" t="str">
        <f t="shared" si="572"/>
        <v/>
      </c>
    </row>
    <row r="55375" spans="8:8">
      <c r="H55375" t="str">
        <f t="shared" si="572"/>
        <v/>
      </c>
    </row>
    <row r="55376" spans="8:8">
      <c r="H55376" t="str">
        <f t="shared" si="572"/>
        <v/>
      </c>
    </row>
    <row r="55377" spans="8:8">
      <c r="H55377" t="str">
        <f t="shared" si="572"/>
        <v/>
      </c>
    </row>
    <row r="55378" spans="8:8">
      <c r="H55378" t="str">
        <f t="shared" si="572"/>
        <v/>
      </c>
    </row>
    <row r="55379" spans="8:8">
      <c r="H55379" t="str">
        <f t="shared" si="572"/>
        <v/>
      </c>
    </row>
    <row r="55380" spans="8:8">
      <c r="H55380" t="str">
        <f t="shared" si="572"/>
        <v/>
      </c>
    </row>
    <row r="55381" spans="8:8">
      <c r="H55381" t="str">
        <f t="shared" si="572"/>
        <v/>
      </c>
    </row>
    <row r="55382" spans="8:8">
      <c r="H55382" t="str">
        <f t="shared" si="572"/>
        <v/>
      </c>
    </row>
    <row r="55383" spans="8:8">
      <c r="H55383" t="str">
        <f t="shared" si="572"/>
        <v/>
      </c>
    </row>
    <row r="55384" spans="8:8">
      <c r="H55384" t="str">
        <f t="shared" si="572"/>
        <v/>
      </c>
    </row>
    <row r="55385" spans="8:8">
      <c r="H55385" t="str">
        <f t="shared" si="572"/>
        <v/>
      </c>
    </row>
    <row r="55386" spans="8:8">
      <c r="H55386" t="str">
        <f t="shared" si="572"/>
        <v/>
      </c>
    </row>
    <row r="55387" spans="8:8">
      <c r="H55387" t="str">
        <f t="shared" si="572"/>
        <v/>
      </c>
    </row>
    <row r="55388" spans="8:8">
      <c r="H55388" t="str">
        <f t="shared" si="572"/>
        <v/>
      </c>
    </row>
    <row r="55389" spans="8:8">
      <c r="H55389" t="str">
        <f t="shared" si="572"/>
        <v/>
      </c>
    </row>
    <row r="55390" spans="8:8">
      <c r="H55390" t="str">
        <f t="shared" si="572"/>
        <v/>
      </c>
    </row>
    <row r="55391" spans="8:8">
      <c r="H55391" t="str">
        <f t="shared" si="572"/>
        <v/>
      </c>
    </row>
    <row r="55392" spans="8:8">
      <c r="H55392" t="str">
        <f t="shared" si="572"/>
        <v/>
      </c>
    </row>
    <row r="55393" spans="8:8">
      <c r="H55393" t="str">
        <f t="shared" si="572"/>
        <v/>
      </c>
    </row>
    <row r="55394" spans="8:8">
      <c r="H55394" t="str">
        <f t="shared" ref="H55394:H55457" si="573">_xlfn.TEXTJOIN(", ", TRUE, G55394:G55394)</f>
        <v/>
      </c>
    </row>
    <row r="55395" spans="8:8">
      <c r="H55395" t="str">
        <f t="shared" si="573"/>
        <v/>
      </c>
    </row>
    <row r="55396" spans="8:8">
      <c r="H55396" t="str">
        <f t="shared" si="573"/>
        <v/>
      </c>
    </row>
    <row r="55397" spans="8:8">
      <c r="H55397" t="str">
        <f t="shared" si="573"/>
        <v/>
      </c>
    </row>
    <row r="55398" spans="8:8">
      <c r="H55398" t="str">
        <f t="shared" si="573"/>
        <v/>
      </c>
    </row>
    <row r="55399" spans="8:8">
      <c r="H55399" t="str">
        <f t="shared" si="573"/>
        <v/>
      </c>
    </row>
    <row r="55400" spans="8:8">
      <c r="H55400" t="str">
        <f t="shared" si="573"/>
        <v/>
      </c>
    </row>
    <row r="55401" spans="8:8">
      <c r="H55401" t="str">
        <f t="shared" si="573"/>
        <v/>
      </c>
    </row>
    <row r="55402" spans="8:8">
      <c r="H55402" t="str">
        <f t="shared" si="573"/>
        <v/>
      </c>
    </row>
    <row r="55403" spans="8:8">
      <c r="H55403" t="str">
        <f t="shared" si="573"/>
        <v/>
      </c>
    </row>
    <row r="55404" spans="8:8">
      <c r="H55404" t="str">
        <f t="shared" si="573"/>
        <v/>
      </c>
    </row>
    <row r="55405" spans="8:8">
      <c r="H55405" t="str">
        <f t="shared" si="573"/>
        <v/>
      </c>
    </row>
    <row r="55406" spans="8:8">
      <c r="H55406" t="str">
        <f t="shared" si="573"/>
        <v/>
      </c>
    </row>
    <row r="55407" spans="8:8">
      <c r="H55407" t="str">
        <f t="shared" si="573"/>
        <v/>
      </c>
    </row>
    <row r="55408" spans="8:8">
      <c r="H55408" t="str">
        <f t="shared" si="573"/>
        <v/>
      </c>
    </row>
    <row r="55409" spans="8:8">
      <c r="H55409" t="str">
        <f t="shared" si="573"/>
        <v/>
      </c>
    </row>
    <row r="55410" spans="8:8">
      <c r="H55410" t="str">
        <f t="shared" si="573"/>
        <v/>
      </c>
    </row>
    <row r="55411" spans="8:8">
      <c r="H55411" t="str">
        <f t="shared" si="573"/>
        <v/>
      </c>
    </row>
    <row r="55412" spans="8:8">
      <c r="H55412" t="str">
        <f t="shared" si="573"/>
        <v/>
      </c>
    </row>
    <row r="55413" spans="8:8">
      <c r="H55413" t="str">
        <f t="shared" si="573"/>
        <v/>
      </c>
    </row>
    <row r="55414" spans="8:8">
      <c r="H55414" t="str">
        <f t="shared" si="573"/>
        <v/>
      </c>
    </row>
    <row r="55415" spans="8:8">
      <c r="H55415" t="str">
        <f t="shared" si="573"/>
        <v/>
      </c>
    </row>
    <row r="55416" spans="8:8">
      <c r="H55416" t="str">
        <f t="shared" si="573"/>
        <v/>
      </c>
    </row>
    <row r="55417" spans="8:8">
      <c r="H55417" t="str">
        <f t="shared" si="573"/>
        <v/>
      </c>
    </row>
    <row r="55418" spans="8:8">
      <c r="H55418" t="str">
        <f t="shared" si="573"/>
        <v/>
      </c>
    </row>
    <row r="55419" spans="8:8">
      <c r="H55419" t="str">
        <f t="shared" si="573"/>
        <v/>
      </c>
    </row>
    <row r="55420" spans="8:8">
      <c r="H55420" t="str">
        <f t="shared" si="573"/>
        <v/>
      </c>
    </row>
    <row r="55421" spans="8:8">
      <c r="H55421" t="str">
        <f t="shared" si="573"/>
        <v/>
      </c>
    </row>
    <row r="55422" spans="8:8">
      <c r="H55422" t="str">
        <f t="shared" si="573"/>
        <v/>
      </c>
    </row>
    <row r="55423" spans="8:8">
      <c r="H55423" t="str">
        <f t="shared" si="573"/>
        <v/>
      </c>
    </row>
    <row r="55424" spans="8:8">
      <c r="H55424" t="str">
        <f t="shared" si="573"/>
        <v/>
      </c>
    </row>
    <row r="55425" spans="8:8">
      <c r="H55425" t="str">
        <f t="shared" si="573"/>
        <v/>
      </c>
    </row>
    <row r="55426" spans="8:8">
      <c r="H55426" t="str">
        <f t="shared" si="573"/>
        <v/>
      </c>
    </row>
    <row r="55427" spans="8:8">
      <c r="H55427" t="str">
        <f t="shared" si="573"/>
        <v/>
      </c>
    </row>
    <row r="55428" spans="8:8">
      <c r="H55428" t="str">
        <f t="shared" si="573"/>
        <v/>
      </c>
    </row>
    <row r="55429" spans="8:8">
      <c r="H55429" t="str">
        <f t="shared" si="573"/>
        <v/>
      </c>
    </row>
    <row r="55430" spans="8:8">
      <c r="H55430" t="str">
        <f t="shared" si="573"/>
        <v/>
      </c>
    </row>
    <row r="55431" spans="8:8">
      <c r="H55431" t="str">
        <f t="shared" si="573"/>
        <v/>
      </c>
    </row>
    <row r="55432" spans="8:8">
      <c r="H55432" t="str">
        <f t="shared" si="573"/>
        <v/>
      </c>
    </row>
    <row r="55433" spans="8:8">
      <c r="H55433" t="str">
        <f t="shared" si="573"/>
        <v/>
      </c>
    </row>
    <row r="55434" spans="8:8">
      <c r="H55434" t="str">
        <f t="shared" si="573"/>
        <v/>
      </c>
    </row>
    <row r="55435" spans="8:8">
      <c r="H55435" t="str">
        <f t="shared" si="573"/>
        <v/>
      </c>
    </row>
    <row r="55436" spans="8:8">
      <c r="H55436" t="str">
        <f t="shared" si="573"/>
        <v/>
      </c>
    </row>
    <row r="55437" spans="8:8">
      <c r="H55437" t="str">
        <f t="shared" si="573"/>
        <v/>
      </c>
    </row>
    <row r="55438" spans="8:8">
      <c r="H55438" t="str">
        <f t="shared" si="573"/>
        <v/>
      </c>
    </row>
    <row r="55439" spans="8:8">
      <c r="H55439" t="str">
        <f t="shared" si="573"/>
        <v/>
      </c>
    </row>
    <row r="55440" spans="8:8">
      <c r="H55440" t="str">
        <f t="shared" si="573"/>
        <v/>
      </c>
    </row>
    <row r="55441" spans="8:8">
      <c r="H55441" t="str">
        <f t="shared" si="573"/>
        <v/>
      </c>
    </row>
    <row r="55442" spans="8:8">
      <c r="H55442" t="str">
        <f t="shared" si="573"/>
        <v/>
      </c>
    </row>
    <row r="55443" spans="8:8">
      <c r="H55443" t="str">
        <f t="shared" si="573"/>
        <v/>
      </c>
    </row>
    <row r="55444" spans="8:8">
      <c r="H55444" t="str">
        <f t="shared" si="573"/>
        <v/>
      </c>
    </row>
    <row r="55445" spans="8:8">
      <c r="H55445" t="str">
        <f t="shared" si="573"/>
        <v/>
      </c>
    </row>
    <row r="55446" spans="8:8">
      <c r="H55446" t="str">
        <f t="shared" si="573"/>
        <v/>
      </c>
    </row>
    <row r="55447" spans="8:8">
      <c r="H55447" t="str">
        <f t="shared" si="573"/>
        <v/>
      </c>
    </row>
    <row r="55448" spans="8:8">
      <c r="H55448" t="str">
        <f t="shared" si="573"/>
        <v/>
      </c>
    </row>
    <row r="55449" spans="8:8">
      <c r="H55449" t="str">
        <f t="shared" si="573"/>
        <v/>
      </c>
    </row>
    <row r="55450" spans="8:8">
      <c r="H55450" t="str">
        <f t="shared" si="573"/>
        <v/>
      </c>
    </row>
    <row r="55451" spans="8:8">
      <c r="H55451" t="str">
        <f t="shared" si="573"/>
        <v/>
      </c>
    </row>
    <row r="55452" spans="8:8">
      <c r="H55452" t="str">
        <f t="shared" si="573"/>
        <v/>
      </c>
    </row>
    <row r="55453" spans="8:8">
      <c r="H55453" t="str">
        <f t="shared" si="573"/>
        <v/>
      </c>
    </row>
    <row r="55454" spans="8:8">
      <c r="H55454" t="str">
        <f t="shared" si="573"/>
        <v/>
      </c>
    </row>
    <row r="55455" spans="8:8">
      <c r="H55455" t="str">
        <f t="shared" si="573"/>
        <v/>
      </c>
    </row>
    <row r="55456" spans="8:8">
      <c r="H55456" t="str">
        <f t="shared" si="573"/>
        <v/>
      </c>
    </row>
    <row r="55457" spans="8:8">
      <c r="H55457" t="str">
        <f t="shared" si="573"/>
        <v/>
      </c>
    </row>
    <row r="55458" spans="8:8">
      <c r="H55458" t="str">
        <f t="shared" ref="H55458:H55521" si="574">_xlfn.TEXTJOIN(", ", TRUE, G55458:G55458)</f>
        <v/>
      </c>
    </row>
    <row r="55459" spans="8:8">
      <c r="H55459" t="str">
        <f t="shared" si="574"/>
        <v/>
      </c>
    </row>
    <row r="55460" spans="8:8">
      <c r="H55460" t="str">
        <f t="shared" si="574"/>
        <v/>
      </c>
    </row>
    <row r="55461" spans="8:8">
      <c r="H55461" t="str">
        <f t="shared" si="574"/>
        <v/>
      </c>
    </row>
    <row r="55462" spans="8:8">
      <c r="H55462" t="str">
        <f t="shared" si="574"/>
        <v/>
      </c>
    </row>
    <row r="55463" spans="8:8">
      <c r="H55463" t="str">
        <f t="shared" si="574"/>
        <v/>
      </c>
    </row>
    <row r="55464" spans="8:8">
      <c r="H55464" t="str">
        <f t="shared" si="574"/>
        <v/>
      </c>
    </row>
    <row r="55465" spans="8:8">
      <c r="H55465" t="str">
        <f t="shared" si="574"/>
        <v/>
      </c>
    </row>
    <row r="55466" spans="8:8">
      <c r="H55466" t="str">
        <f t="shared" si="574"/>
        <v/>
      </c>
    </row>
    <row r="55467" spans="8:8">
      <c r="H55467" t="str">
        <f t="shared" si="574"/>
        <v/>
      </c>
    </row>
    <row r="55468" spans="8:8">
      <c r="H55468" t="str">
        <f t="shared" si="574"/>
        <v/>
      </c>
    </row>
    <row r="55469" spans="8:8">
      <c r="H55469" t="str">
        <f t="shared" si="574"/>
        <v/>
      </c>
    </row>
    <row r="55470" spans="8:8">
      <c r="H55470" t="str">
        <f t="shared" si="574"/>
        <v/>
      </c>
    </row>
    <row r="55471" spans="8:8">
      <c r="H55471" t="str">
        <f t="shared" si="574"/>
        <v/>
      </c>
    </row>
    <row r="55472" spans="8:8">
      <c r="H55472" t="str">
        <f t="shared" si="574"/>
        <v/>
      </c>
    </row>
    <row r="55473" spans="8:8">
      <c r="H55473" t="str">
        <f t="shared" si="574"/>
        <v/>
      </c>
    </row>
    <row r="55474" spans="8:8">
      <c r="H55474" t="str">
        <f t="shared" si="574"/>
        <v/>
      </c>
    </row>
    <row r="55475" spans="8:8">
      <c r="H55475" t="str">
        <f t="shared" si="574"/>
        <v/>
      </c>
    </row>
    <row r="55476" spans="8:8">
      <c r="H55476" t="str">
        <f t="shared" si="574"/>
        <v/>
      </c>
    </row>
    <row r="55477" spans="8:8">
      <c r="H55477" t="str">
        <f t="shared" si="574"/>
        <v/>
      </c>
    </row>
    <row r="55478" spans="8:8">
      <c r="H55478" t="str">
        <f t="shared" si="574"/>
        <v/>
      </c>
    </row>
    <row r="55479" spans="8:8">
      <c r="H55479" t="str">
        <f t="shared" si="574"/>
        <v/>
      </c>
    </row>
    <row r="55480" spans="8:8">
      <c r="H55480" t="str">
        <f t="shared" si="574"/>
        <v/>
      </c>
    </row>
    <row r="55481" spans="8:8">
      <c r="H55481" t="str">
        <f t="shared" si="574"/>
        <v/>
      </c>
    </row>
    <row r="55482" spans="8:8">
      <c r="H55482" t="str">
        <f t="shared" si="574"/>
        <v/>
      </c>
    </row>
    <row r="55483" spans="8:8">
      <c r="H55483" t="str">
        <f t="shared" si="574"/>
        <v/>
      </c>
    </row>
    <row r="55484" spans="8:8">
      <c r="H55484" t="str">
        <f t="shared" si="574"/>
        <v/>
      </c>
    </row>
    <row r="55485" spans="8:8">
      <c r="H55485" t="str">
        <f t="shared" si="574"/>
        <v/>
      </c>
    </row>
    <row r="55486" spans="8:8">
      <c r="H55486" t="str">
        <f t="shared" si="574"/>
        <v/>
      </c>
    </row>
    <row r="55487" spans="8:8">
      <c r="H55487" t="str">
        <f t="shared" si="574"/>
        <v/>
      </c>
    </row>
    <row r="55488" spans="8:8">
      <c r="H55488" t="str">
        <f t="shared" si="574"/>
        <v/>
      </c>
    </row>
    <row r="55489" spans="8:8">
      <c r="H55489" t="str">
        <f t="shared" si="574"/>
        <v/>
      </c>
    </row>
    <row r="55490" spans="8:8">
      <c r="H55490" t="str">
        <f t="shared" si="574"/>
        <v/>
      </c>
    </row>
    <row r="55491" spans="8:8">
      <c r="H55491" t="str">
        <f t="shared" si="574"/>
        <v/>
      </c>
    </row>
    <row r="55492" spans="8:8">
      <c r="H55492" t="str">
        <f t="shared" si="574"/>
        <v/>
      </c>
    </row>
    <row r="55493" spans="8:8">
      <c r="H55493" t="str">
        <f t="shared" si="574"/>
        <v/>
      </c>
    </row>
    <row r="55494" spans="8:8">
      <c r="H55494" t="str">
        <f t="shared" si="574"/>
        <v/>
      </c>
    </row>
    <row r="55495" spans="8:8">
      <c r="H55495" t="str">
        <f t="shared" si="574"/>
        <v/>
      </c>
    </row>
    <row r="55496" spans="8:8">
      <c r="H55496" t="str">
        <f t="shared" si="574"/>
        <v/>
      </c>
    </row>
    <row r="55497" spans="8:8">
      <c r="H55497" t="str">
        <f t="shared" si="574"/>
        <v/>
      </c>
    </row>
    <row r="55498" spans="8:8">
      <c r="H55498" t="str">
        <f t="shared" si="574"/>
        <v/>
      </c>
    </row>
    <row r="55499" spans="8:8">
      <c r="H55499" t="str">
        <f t="shared" si="574"/>
        <v/>
      </c>
    </row>
    <row r="55500" spans="8:8">
      <c r="H55500" t="str">
        <f t="shared" si="574"/>
        <v/>
      </c>
    </row>
    <row r="55501" spans="8:8">
      <c r="H55501" t="str">
        <f t="shared" si="574"/>
        <v/>
      </c>
    </row>
    <row r="55502" spans="8:8">
      <c r="H55502" t="str">
        <f t="shared" si="574"/>
        <v/>
      </c>
    </row>
    <row r="55503" spans="8:8">
      <c r="H55503" t="str">
        <f t="shared" si="574"/>
        <v/>
      </c>
    </row>
    <row r="55504" spans="8:8">
      <c r="H55504" t="str">
        <f t="shared" si="574"/>
        <v/>
      </c>
    </row>
    <row r="55505" spans="8:8">
      <c r="H55505" t="str">
        <f t="shared" si="574"/>
        <v/>
      </c>
    </row>
    <row r="55506" spans="8:8">
      <c r="H55506" t="str">
        <f t="shared" si="574"/>
        <v/>
      </c>
    </row>
    <row r="55507" spans="8:8">
      <c r="H55507" t="str">
        <f t="shared" si="574"/>
        <v/>
      </c>
    </row>
    <row r="55508" spans="8:8">
      <c r="H55508" t="str">
        <f t="shared" si="574"/>
        <v/>
      </c>
    </row>
    <row r="55509" spans="8:8">
      <c r="H55509" t="str">
        <f t="shared" si="574"/>
        <v/>
      </c>
    </row>
    <row r="55510" spans="8:8">
      <c r="H55510" t="str">
        <f t="shared" si="574"/>
        <v/>
      </c>
    </row>
    <row r="55511" spans="8:8">
      <c r="H55511" t="str">
        <f t="shared" si="574"/>
        <v/>
      </c>
    </row>
    <row r="55512" spans="8:8">
      <c r="H55512" t="str">
        <f t="shared" si="574"/>
        <v/>
      </c>
    </row>
    <row r="55513" spans="8:8">
      <c r="H55513" t="str">
        <f t="shared" si="574"/>
        <v/>
      </c>
    </row>
    <row r="55514" spans="8:8">
      <c r="H55514" t="str">
        <f t="shared" si="574"/>
        <v/>
      </c>
    </row>
    <row r="55515" spans="8:8">
      <c r="H55515" t="str">
        <f t="shared" si="574"/>
        <v/>
      </c>
    </row>
    <row r="55516" spans="8:8">
      <c r="H55516" t="str">
        <f t="shared" si="574"/>
        <v/>
      </c>
    </row>
    <row r="55517" spans="8:8">
      <c r="H55517" t="str">
        <f t="shared" si="574"/>
        <v/>
      </c>
    </row>
    <row r="55518" spans="8:8">
      <c r="H55518" t="str">
        <f t="shared" si="574"/>
        <v/>
      </c>
    </row>
    <row r="55519" spans="8:8">
      <c r="H55519" t="str">
        <f t="shared" si="574"/>
        <v/>
      </c>
    </row>
    <row r="55520" spans="8:8">
      <c r="H55520" t="str">
        <f t="shared" si="574"/>
        <v/>
      </c>
    </row>
    <row r="55521" spans="8:8">
      <c r="H55521" t="str">
        <f t="shared" si="574"/>
        <v/>
      </c>
    </row>
    <row r="55522" spans="8:8">
      <c r="H55522" t="str">
        <f t="shared" ref="H55522:H55585" si="575">_xlfn.TEXTJOIN(", ", TRUE, G55522:G55522)</f>
        <v/>
      </c>
    </row>
    <row r="55523" spans="8:8">
      <c r="H55523" t="str">
        <f t="shared" si="575"/>
        <v/>
      </c>
    </row>
    <row r="55524" spans="8:8">
      <c r="H55524" t="str">
        <f t="shared" si="575"/>
        <v/>
      </c>
    </row>
    <row r="55525" spans="8:8">
      <c r="H55525" t="str">
        <f t="shared" si="575"/>
        <v/>
      </c>
    </row>
    <row r="55526" spans="8:8">
      <c r="H55526" t="str">
        <f t="shared" si="575"/>
        <v/>
      </c>
    </row>
    <row r="55527" spans="8:8">
      <c r="H55527" t="str">
        <f t="shared" si="575"/>
        <v/>
      </c>
    </row>
    <row r="55528" spans="8:8">
      <c r="H55528" t="str">
        <f t="shared" si="575"/>
        <v/>
      </c>
    </row>
    <row r="55529" spans="8:8">
      <c r="H55529" t="str">
        <f t="shared" si="575"/>
        <v/>
      </c>
    </row>
    <row r="55530" spans="8:8">
      <c r="H55530" t="str">
        <f t="shared" si="575"/>
        <v/>
      </c>
    </row>
    <row r="55531" spans="8:8">
      <c r="H55531" t="str">
        <f t="shared" si="575"/>
        <v/>
      </c>
    </row>
    <row r="55532" spans="8:8">
      <c r="H55532" t="str">
        <f t="shared" si="575"/>
        <v/>
      </c>
    </row>
    <row r="55533" spans="8:8">
      <c r="H55533" t="str">
        <f t="shared" si="575"/>
        <v/>
      </c>
    </row>
    <row r="55534" spans="8:8">
      <c r="H55534" t="str">
        <f t="shared" si="575"/>
        <v/>
      </c>
    </row>
    <row r="55535" spans="8:8">
      <c r="H55535" t="str">
        <f t="shared" si="575"/>
        <v/>
      </c>
    </row>
    <row r="55536" spans="8:8">
      <c r="H55536" t="str">
        <f t="shared" si="575"/>
        <v/>
      </c>
    </row>
    <row r="55537" spans="8:8">
      <c r="H55537" t="str">
        <f t="shared" si="575"/>
        <v/>
      </c>
    </row>
    <row r="55538" spans="8:8">
      <c r="H55538" t="str">
        <f t="shared" si="575"/>
        <v/>
      </c>
    </row>
    <row r="55539" spans="8:8">
      <c r="H55539" t="str">
        <f t="shared" si="575"/>
        <v/>
      </c>
    </row>
    <row r="55540" spans="8:8">
      <c r="H55540" t="str">
        <f t="shared" si="575"/>
        <v/>
      </c>
    </row>
    <row r="55541" spans="8:8">
      <c r="H55541" t="str">
        <f t="shared" si="575"/>
        <v/>
      </c>
    </row>
    <row r="55542" spans="8:8">
      <c r="H55542" t="str">
        <f t="shared" si="575"/>
        <v/>
      </c>
    </row>
    <row r="55543" spans="8:8">
      <c r="H55543" t="str">
        <f t="shared" si="575"/>
        <v/>
      </c>
    </row>
    <row r="55544" spans="8:8">
      <c r="H55544" t="str">
        <f t="shared" si="575"/>
        <v/>
      </c>
    </row>
    <row r="55545" spans="8:8">
      <c r="H55545" t="str">
        <f t="shared" si="575"/>
        <v/>
      </c>
    </row>
    <row r="55546" spans="8:8">
      <c r="H55546" t="str">
        <f t="shared" si="575"/>
        <v/>
      </c>
    </row>
    <row r="55547" spans="8:8">
      <c r="H55547" t="str">
        <f t="shared" si="575"/>
        <v/>
      </c>
    </row>
    <row r="55548" spans="8:8">
      <c r="H55548" t="str">
        <f t="shared" si="575"/>
        <v/>
      </c>
    </row>
    <row r="55549" spans="8:8">
      <c r="H55549" t="str">
        <f t="shared" si="575"/>
        <v/>
      </c>
    </row>
    <row r="55550" spans="8:8">
      <c r="H55550" t="str">
        <f t="shared" si="575"/>
        <v/>
      </c>
    </row>
    <row r="55551" spans="8:8">
      <c r="H55551" t="str">
        <f t="shared" si="575"/>
        <v/>
      </c>
    </row>
    <row r="55552" spans="8:8">
      <c r="H55552" t="str">
        <f t="shared" si="575"/>
        <v/>
      </c>
    </row>
    <row r="55553" spans="8:8">
      <c r="H55553" t="str">
        <f t="shared" si="575"/>
        <v/>
      </c>
    </row>
    <row r="55554" spans="8:8">
      <c r="H55554" t="str">
        <f t="shared" si="575"/>
        <v/>
      </c>
    </row>
    <row r="55555" spans="8:8">
      <c r="H55555" t="str">
        <f t="shared" si="575"/>
        <v/>
      </c>
    </row>
    <row r="55556" spans="8:8">
      <c r="H55556" t="str">
        <f t="shared" si="575"/>
        <v/>
      </c>
    </row>
    <row r="55557" spans="8:8">
      <c r="H55557" t="str">
        <f t="shared" si="575"/>
        <v/>
      </c>
    </row>
    <row r="55558" spans="8:8">
      <c r="H55558" t="str">
        <f t="shared" si="575"/>
        <v/>
      </c>
    </row>
    <row r="55559" spans="8:8">
      <c r="H55559" t="str">
        <f t="shared" si="575"/>
        <v/>
      </c>
    </row>
    <row r="55560" spans="8:8">
      <c r="H55560" t="str">
        <f t="shared" si="575"/>
        <v/>
      </c>
    </row>
    <row r="55561" spans="8:8">
      <c r="H55561" t="str">
        <f t="shared" si="575"/>
        <v/>
      </c>
    </row>
    <row r="55562" spans="8:8">
      <c r="H55562" t="str">
        <f t="shared" si="575"/>
        <v/>
      </c>
    </row>
    <row r="55563" spans="8:8">
      <c r="H55563" t="str">
        <f t="shared" si="575"/>
        <v/>
      </c>
    </row>
    <row r="55564" spans="8:8">
      <c r="H55564" t="str">
        <f t="shared" si="575"/>
        <v/>
      </c>
    </row>
    <row r="55565" spans="8:8">
      <c r="H55565" t="str">
        <f t="shared" si="575"/>
        <v/>
      </c>
    </row>
    <row r="55566" spans="8:8">
      <c r="H55566" t="str">
        <f t="shared" si="575"/>
        <v/>
      </c>
    </row>
    <row r="55567" spans="8:8">
      <c r="H55567" t="str">
        <f t="shared" si="575"/>
        <v/>
      </c>
    </row>
    <row r="55568" spans="8:8">
      <c r="H55568" t="str">
        <f t="shared" si="575"/>
        <v/>
      </c>
    </row>
    <row r="55569" spans="8:8">
      <c r="H55569" t="str">
        <f t="shared" si="575"/>
        <v/>
      </c>
    </row>
    <row r="55570" spans="8:8">
      <c r="H55570" t="str">
        <f t="shared" si="575"/>
        <v/>
      </c>
    </row>
    <row r="55571" spans="8:8">
      <c r="H55571" t="str">
        <f t="shared" si="575"/>
        <v/>
      </c>
    </row>
    <row r="55572" spans="8:8">
      <c r="H55572" t="str">
        <f t="shared" si="575"/>
        <v/>
      </c>
    </row>
    <row r="55573" spans="8:8">
      <c r="H55573" t="str">
        <f t="shared" si="575"/>
        <v/>
      </c>
    </row>
    <row r="55574" spans="8:8">
      <c r="H55574" t="str">
        <f t="shared" si="575"/>
        <v/>
      </c>
    </row>
    <row r="55575" spans="8:8">
      <c r="H55575" t="str">
        <f t="shared" si="575"/>
        <v/>
      </c>
    </row>
    <row r="55576" spans="8:8">
      <c r="H55576" t="str">
        <f t="shared" si="575"/>
        <v/>
      </c>
    </row>
    <row r="55577" spans="8:8">
      <c r="H55577" t="str">
        <f t="shared" si="575"/>
        <v/>
      </c>
    </row>
    <row r="55578" spans="8:8">
      <c r="H55578" t="str">
        <f t="shared" si="575"/>
        <v/>
      </c>
    </row>
    <row r="55579" spans="8:8">
      <c r="H55579" t="str">
        <f t="shared" si="575"/>
        <v/>
      </c>
    </row>
    <row r="55580" spans="8:8">
      <c r="H55580" t="str">
        <f t="shared" si="575"/>
        <v/>
      </c>
    </row>
    <row r="55581" spans="8:8">
      <c r="H55581" t="str">
        <f t="shared" si="575"/>
        <v/>
      </c>
    </row>
    <row r="55582" spans="8:8">
      <c r="H55582" t="str">
        <f t="shared" si="575"/>
        <v/>
      </c>
    </row>
    <row r="55583" spans="8:8">
      <c r="H55583" t="str">
        <f t="shared" si="575"/>
        <v/>
      </c>
    </row>
    <row r="55584" spans="8:8">
      <c r="H55584" t="str">
        <f t="shared" si="575"/>
        <v/>
      </c>
    </row>
    <row r="55585" spans="8:8">
      <c r="H55585" t="str">
        <f t="shared" si="575"/>
        <v/>
      </c>
    </row>
    <row r="55586" spans="8:8">
      <c r="H55586" t="str">
        <f t="shared" ref="H55586:H55649" si="576">_xlfn.TEXTJOIN(", ", TRUE, G55586:G55586)</f>
        <v/>
      </c>
    </row>
    <row r="55587" spans="8:8">
      <c r="H55587" t="str">
        <f t="shared" si="576"/>
        <v/>
      </c>
    </row>
    <row r="55588" spans="8:8">
      <c r="H55588" t="str">
        <f t="shared" si="576"/>
        <v/>
      </c>
    </row>
    <row r="55589" spans="8:8">
      <c r="H55589" t="str">
        <f t="shared" si="576"/>
        <v/>
      </c>
    </row>
    <row r="55590" spans="8:8">
      <c r="H55590" t="str">
        <f t="shared" si="576"/>
        <v/>
      </c>
    </row>
    <row r="55591" spans="8:8">
      <c r="H55591" t="str">
        <f t="shared" si="576"/>
        <v/>
      </c>
    </row>
    <row r="55592" spans="8:8">
      <c r="H55592" t="str">
        <f t="shared" si="576"/>
        <v/>
      </c>
    </row>
    <row r="55593" spans="8:8">
      <c r="H55593" t="str">
        <f t="shared" si="576"/>
        <v/>
      </c>
    </row>
    <row r="55594" spans="8:8">
      <c r="H55594" t="str">
        <f t="shared" si="576"/>
        <v/>
      </c>
    </row>
    <row r="55595" spans="8:8">
      <c r="H55595" t="str">
        <f t="shared" si="576"/>
        <v/>
      </c>
    </row>
    <row r="55596" spans="8:8">
      <c r="H55596" t="str">
        <f t="shared" si="576"/>
        <v/>
      </c>
    </row>
    <row r="55597" spans="8:8">
      <c r="H55597" t="str">
        <f t="shared" si="576"/>
        <v/>
      </c>
    </row>
    <row r="55598" spans="8:8">
      <c r="H55598" t="str">
        <f t="shared" si="576"/>
        <v/>
      </c>
    </row>
    <row r="55599" spans="8:8">
      <c r="H55599" t="str">
        <f t="shared" si="576"/>
        <v/>
      </c>
    </row>
    <row r="55600" spans="8:8">
      <c r="H55600" t="str">
        <f t="shared" si="576"/>
        <v/>
      </c>
    </row>
    <row r="55601" spans="8:8">
      <c r="H55601" t="str">
        <f t="shared" si="576"/>
        <v/>
      </c>
    </row>
    <row r="55602" spans="8:8">
      <c r="H55602" t="str">
        <f t="shared" si="576"/>
        <v/>
      </c>
    </row>
    <row r="55603" spans="8:8">
      <c r="H55603" t="str">
        <f t="shared" si="576"/>
        <v/>
      </c>
    </row>
    <row r="55604" spans="8:8">
      <c r="H55604" t="str">
        <f t="shared" si="576"/>
        <v/>
      </c>
    </row>
    <row r="55605" spans="8:8">
      <c r="H55605" t="str">
        <f t="shared" si="576"/>
        <v/>
      </c>
    </row>
    <row r="55606" spans="8:8">
      <c r="H55606" t="str">
        <f t="shared" si="576"/>
        <v/>
      </c>
    </row>
    <row r="55607" spans="8:8">
      <c r="H55607" t="str">
        <f t="shared" si="576"/>
        <v/>
      </c>
    </row>
    <row r="55608" spans="8:8">
      <c r="H55608" t="str">
        <f t="shared" si="576"/>
        <v/>
      </c>
    </row>
    <row r="55609" spans="8:8">
      <c r="H55609" t="str">
        <f t="shared" si="576"/>
        <v/>
      </c>
    </row>
    <row r="55610" spans="8:8">
      <c r="H55610" t="str">
        <f t="shared" si="576"/>
        <v/>
      </c>
    </row>
    <row r="55611" spans="8:8">
      <c r="H55611" t="str">
        <f t="shared" si="576"/>
        <v/>
      </c>
    </row>
    <row r="55612" spans="8:8">
      <c r="H55612" t="str">
        <f t="shared" si="576"/>
        <v/>
      </c>
    </row>
    <row r="55613" spans="8:8">
      <c r="H55613" t="str">
        <f t="shared" si="576"/>
        <v/>
      </c>
    </row>
    <row r="55614" spans="8:8">
      <c r="H55614" t="str">
        <f t="shared" si="576"/>
        <v/>
      </c>
    </row>
    <row r="55615" spans="8:8">
      <c r="H55615" t="str">
        <f t="shared" si="576"/>
        <v/>
      </c>
    </row>
    <row r="55616" spans="8:8">
      <c r="H55616" t="str">
        <f t="shared" si="576"/>
        <v/>
      </c>
    </row>
    <row r="55617" spans="8:8">
      <c r="H55617" t="str">
        <f t="shared" si="576"/>
        <v/>
      </c>
    </row>
    <row r="55618" spans="8:8">
      <c r="H55618" t="str">
        <f t="shared" si="576"/>
        <v/>
      </c>
    </row>
    <row r="55619" spans="8:8">
      <c r="H55619" t="str">
        <f t="shared" si="576"/>
        <v/>
      </c>
    </row>
    <row r="55620" spans="8:8">
      <c r="H55620" t="str">
        <f t="shared" si="576"/>
        <v/>
      </c>
    </row>
    <row r="55621" spans="8:8">
      <c r="H55621" t="str">
        <f t="shared" si="576"/>
        <v/>
      </c>
    </row>
    <row r="55622" spans="8:8">
      <c r="H55622" t="str">
        <f t="shared" si="576"/>
        <v/>
      </c>
    </row>
    <row r="55623" spans="8:8">
      <c r="H55623" t="str">
        <f t="shared" si="576"/>
        <v/>
      </c>
    </row>
    <row r="55624" spans="8:8">
      <c r="H55624" t="str">
        <f t="shared" si="576"/>
        <v/>
      </c>
    </row>
    <row r="55625" spans="8:8">
      <c r="H55625" t="str">
        <f t="shared" si="576"/>
        <v/>
      </c>
    </row>
    <row r="55626" spans="8:8">
      <c r="H55626" t="str">
        <f t="shared" si="576"/>
        <v/>
      </c>
    </row>
    <row r="55627" spans="8:8">
      <c r="H55627" t="str">
        <f t="shared" si="576"/>
        <v/>
      </c>
    </row>
    <row r="55628" spans="8:8">
      <c r="H55628" t="str">
        <f t="shared" si="576"/>
        <v/>
      </c>
    </row>
    <row r="55629" spans="8:8">
      <c r="H55629" t="str">
        <f t="shared" si="576"/>
        <v/>
      </c>
    </row>
    <row r="55630" spans="8:8">
      <c r="H55630" t="str">
        <f t="shared" si="576"/>
        <v/>
      </c>
    </row>
    <row r="55631" spans="8:8">
      <c r="H55631" t="str">
        <f t="shared" si="576"/>
        <v/>
      </c>
    </row>
    <row r="55632" spans="8:8">
      <c r="H55632" t="str">
        <f t="shared" si="576"/>
        <v/>
      </c>
    </row>
    <row r="55633" spans="8:8">
      <c r="H55633" t="str">
        <f t="shared" si="576"/>
        <v/>
      </c>
    </row>
    <row r="55634" spans="8:8">
      <c r="H55634" t="str">
        <f t="shared" si="576"/>
        <v/>
      </c>
    </row>
    <row r="55635" spans="8:8">
      <c r="H55635" t="str">
        <f t="shared" si="576"/>
        <v/>
      </c>
    </row>
    <row r="55636" spans="8:8">
      <c r="H55636" t="str">
        <f t="shared" si="576"/>
        <v/>
      </c>
    </row>
    <row r="55637" spans="8:8">
      <c r="H55637" t="str">
        <f t="shared" si="576"/>
        <v/>
      </c>
    </row>
    <row r="55638" spans="8:8">
      <c r="H55638" t="str">
        <f t="shared" si="576"/>
        <v/>
      </c>
    </row>
    <row r="55639" spans="8:8">
      <c r="H55639" t="str">
        <f t="shared" si="576"/>
        <v/>
      </c>
    </row>
    <row r="55640" spans="8:8">
      <c r="H55640" t="str">
        <f t="shared" si="576"/>
        <v/>
      </c>
    </row>
    <row r="55641" spans="8:8">
      <c r="H55641" t="str">
        <f t="shared" si="576"/>
        <v/>
      </c>
    </row>
    <row r="55642" spans="8:8">
      <c r="H55642" t="str">
        <f t="shared" si="576"/>
        <v/>
      </c>
    </row>
    <row r="55643" spans="8:8">
      <c r="H55643" t="str">
        <f t="shared" si="576"/>
        <v/>
      </c>
    </row>
    <row r="55644" spans="8:8">
      <c r="H55644" t="str">
        <f t="shared" si="576"/>
        <v/>
      </c>
    </row>
    <row r="55645" spans="8:8">
      <c r="H55645" t="str">
        <f t="shared" si="576"/>
        <v/>
      </c>
    </row>
    <row r="55646" spans="8:8">
      <c r="H55646" t="str">
        <f t="shared" si="576"/>
        <v/>
      </c>
    </row>
    <row r="55647" spans="8:8">
      <c r="H55647" t="str">
        <f t="shared" si="576"/>
        <v/>
      </c>
    </row>
    <row r="55648" spans="8:8">
      <c r="H55648" t="str">
        <f t="shared" si="576"/>
        <v/>
      </c>
    </row>
    <row r="55649" spans="8:8">
      <c r="H55649" t="str">
        <f t="shared" si="576"/>
        <v/>
      </c>
    </row>
    <row r="55650" spans="8:8">
      <c r="H55650" t="str">
        <f t="shared" ref="H55650:H55713" si="577">_xlfn.TEXTJOIN(", ", TRUE, G55650:G55650)</f>
        <v/>
      </c>
    </row>
    <row r="55651" spans="8:8">
      <c r="H55651" t="str">
        <f t="shared" si="577"/>
        <v/>
      </c>
    </row>
    <row r="55652" spans="8:8">
      <c r="H55652" t="str">
        <f t="shared" si="577"/>
        <v/>
      </c>
    </row>
    <row r="55653" spans="8:8">
      <c r="H55653" t="str">
        <f t="shared" si="577"/>
        <v/>
      </c>
    </row>
    <row r="55654" spans="8:8">
      <c r="H55654" t="str">
        <f t="shared" si="577"/>
        <v/>
      </c>
    </row>
    <row r="55655" spans="8:8">
      <c r="H55655" t="str">
        <f t="shared" si="577"/>
        <v/>
      </c>
    </row>
    <row r="55656" spans="8:8">
      <c r="H55656" t="str">
        <f t="shared" si="577"/>
        <v/>
      </c>
    </row>
    <row r="55657" spans="8:8">
      <c r="H55657" t="str">
        <f t="shared" si="577"/>
        <v/>
      </c>
    </row>
    <row r="55658" spans="8:8">
      <c r="H55658" t="str">
        <f t="shared" si="577"/>
        <v/>
      </c>
    </row>
    <row r="55659" spans="8:8">
      <c r="H55659" t="str">
        <f t="shared" si="577"/>
        <v/>
      </c>
    </row>
    <row r="55660" spans="8:8">
      <c r="H55660" t="str">
        <f t="shared" si="577"/>
        <v/>
      </c>
    </row>
    <row r="55661" spans="8:8">
      <c r="H55661" t="str">
        <f t="shared" si="577"/>
        <v/>
      </c>
    </row>
    <row r="55662" spans="8:8">
      <c r="H55662" t="str">
        <f t="shared" si="577"/>
        <v/>
      </c>
    </row>
    <row r="55663" spans="8:8">
      <c r="H55663" t="str">
        <f t="shared" si="577"/>
        <v/>
      </c>
    </row>
    <row r="55664" spans="8:8">
      <c r="H55664" t="str">
        <f t="shared" si="577"/>
        <v/>
      </c>
    </row>
    <row r="55665" spans="8:8">
      <c r="H55665" t="str">
        <f t="shared" si="577"/>
        <v/>
      </c>
    </row>
    <row r="55666" spans="8:8">
      <c r="H55666" t="str">
        <f t="shared" si="577"/>
        <v/>
      </c>
    </row>
    <row r="55667" spans="8:8">
      <c r="H55667" t="str">
        <f t="shared" si="577"/>
        <v/>
      </c>
    </row>
    <row r="55668" spans="8:8">
      <c r="H55668" t="str">
        <f t="shared" si="577"/>
        <v/>
      </c>
    </row>
    <row r="55669" spans="8:8">
      <c r="H55669" t="str">
        <f t="shared" si="577"/>
        <v/>
      </c>
    </row>
    <row r="55670" spans="8:8">
      <c r="H55670" t="str">
        <f t="shared" si="577"/>
        <v/>
      </c>
    </row>
    <row r="55671" spans="8:8">
      <c r="H55671" t="str">
        <f t="shared" si="577"/>
        <v/>
      </c>
    </row>
    <row r="55672" spans="8:8">
      <c r="H55672" t="str">
        <f t="shared" si="577"/>
        <v/>
      </c>
    </row>
    <row r="55673" spans="8:8">
      <c r="H55673" t="str">
        <f t="shared" si="577"/>
        <v/>
      </c>
    </row>
    <row r="55674" spans="8:8">
      <c r="H55674" t="str">
        <f t="shared" si="577"/>
        <v/>
      </c>
    </row>
    <row r="55675" spans="8:8">
      <c r="H55675" t="str">
        <f t="shared" si="577"/>
        <v/>
      </c>
    </row>
    <row r="55676" spans="8:8">
      <c r="H55676" t="str">
        <f t="shared" si="577"/>
        <v/>
      </c>
    </row>
    <row r="55677" spans="8:8">
      <c r="H55677" t="str">
        <f t="shared" si="577"/>
        <v/>
      </c>
    </row>
    <row r="55678" spans="8:8">
      <c r="H55678" t="str">
        <f t="shared" si="577"/>
        <v/>
      </c>
    </row>
    <row r="55679" spans="8:8">
      <c r="H55679" t="str">
        <f t="shared" si="577"/>
        <v/>
      </c>
    </row>
    <row r="55680" spans="8:8">
      <c r="H55680" t="str">
        <f t="shared" si="577"/>
        <v/>
      </c>
    </row>
    <row r="55681" spans="8:8">
      <c r="H55681" t="str">
        <f t="shared" si="577"/>
        <v/>
      </c>
    </row>
    <row r="55682" spans="8:8">
      <c r="H55682" t="str">
        <f t="shared" si="577"/>
        <v/>
      </c>
    </row>
    <row r="55683" spans="8:8">
      <c r="H55683" t="str">
        <f t="shared" si="577"/>
        <v/>
      </c>
    </row>
    <row r="55684" spans="8:8">
      <c r="H55684" t="str">
        <f t="shared" si="577"/>
        <v/>
      </c>
    </row>
    <row r="55685" spans="8:8">
      <c r="H55685" t="str">
        <f t="shared" si="577"/>
        <v/>
      </c>
    </row>
    <row r="55686" spans="8:8">
      <c r="H55686" t="str">
        <f t="shared" si="577"/>
        <v/>
      </c>
    </row>
    <row r="55687" spans="8:8">
      <c r="H55687" t="str">
        <f t="shared" si="577"/>
        <v/>
      </c>
    </row>
    <row r="55688" spans="8:8">
      <c r="H55688" t="str">
        <f t="shared" si="577"/>
        <v/>
      </c>
    </row>
    <row r="55689" spans="8:8">
      <c r="H55689" t="str">
        <f t="shared" si="577"/>
        <v/>
      </c>
    </row>
    <row r="55690" spans="8:8">
      <c r="H55690" t="str">
        <f t="shared" si="577"/>
        <v/>
      </c>
    </row>
    <row r="55691" spans="8:8">
      <c r="H55691" t="str">
        <f t="shared" si="577"/>
        <v/>
      </c>
    </row>
    <row r="55692" spans="8:8">
      <c r="H55692" t="str">
        <f t="shared" si="577"/>
        <v/>
      </c>
    </row>
    <row r="55693" spans="8:8">
      <c r="H55693" t="str">
        <f t="shared" si="577"/>
        <v/>
      </c>
    </row>
    <row r="55694" spans="8:8">
      <c r="H55694" t="str">
        <f t="shared" si="577"/>
        <v/>
      </c>
    </row>
    <row r="55695" spans="8:8">
      <c r="H55695" t="str">
        <f t="shared" si="577"/>
        <v/>
      </c>
    </row>
    <row r="55696" spans="8:8">
      <c r="H55696" t="str">
        <f t="shared" si="577"/>
        <v/>
      </c>
    </row>
    <row r="55697" spans="8:8">
      <c r="H55697" t="str">
        <f t="shared" si="577"/>
        <v/>
      </c>
    </row>
    <row r="55698" spans="8:8">
      <c r="H55698" t="str">
        <f t="shared" si="577"/>
        <v/>
      </c>
    </row>
    <row r="55699" spans="8:8">
      <c r="H55699" t="str">
        <f t="shared" si="577"/>
        <v/>
      </c>
    </row>
    <row r="55700" spans="8:8">
      <c r="H55700" t="str">
        <f t="shared" si="577"/>
        <v/>
      </c>
    </row>
    <row r="55701" spans="8:8">
      <c r="H55701" t="str">
        <f t="shared" si="577"/>
        <v/>
      </c>
    </row>
    <row r="55702" spans="8:8">
      <c r="H55702" t="str">
        <f t="shared" si="577"/>
        <v/>
      </c>
    </row>
    <row r="55703" spans="8:8">
      <c r="H55703" t="str">
        <f t="shared" si="577"/>
        <v/>
      </c>
    </row>
    <row r="55704" spans="8:8">
      <c r="H55704" t="str">
        <f t="shared" si="577"/>
        <v/>
      </c>
    </row>
    <row r="55705" spans="8:8">
      <c r="H55705" t="str">
        <f t="shared" si="577"/>
        <v/>
      </c>
    </row>
    <row r="55706" spans="8:8">
      <c r="H55706" t="str">
        <f t="shared" si="577"/>
        <v/>
      </c>
    </row>
    <row r="55707" spans="8:8">
      <c r="H55707" t="str">
        <f t="shared" si="577"/>
        <v/>
      </c>
    </row>
    <row r="55708" spans="8:8">
      <c r="H55708" t="str">
        <f t="shared" si="577"/>
        <v/>
      </c>
    </row>
    <row r="55709" spans="8:8">
      <c r="H55709" t="str">
        <f t="shared" si="577"/>
        <v/>
      </c>
    </row>
    <row r="55710" spans="8:8">
      <c r="H55710" t="str">
        <f t="shared" si="577"/>
        <v/>
      </c>
    </row>
    <row r="55711" spans="8:8">
      <c r="H55711" t="str">
        <f t="shared" si="577"/>
        <v/>
      </c>
    </row>
    <row r="55712" spans="8:8">
      <c r="H55712" t="str">
        <f t="shared" si="577"/>
        <v/>
      </c>
    </row>
    <row r="55713" spans="8:8">
      <c r="H55713" t="str">
        <f t="shared" si="577"/>
        <v/>
      </c>
    </row>
    <row r="55714" spans="8:8">
      <c r="H55714" t="str">
        <f t="shared" ref="H55714:H55777" si="578">_xlfn.TEXTJOIN(", ", TRUE, G55714:G55714)</f>
        <v/>
      </c>
    </row>
    <row r="55715" spans="8:8">
      <c r="H55715" t="str">
        <f t="shared" si="578"/>
        <v/>
      </c>
    </row>
    <row r="55716" spans="8:8">
      <c r="H55716" t="str">
        <f t="shared" si="578"/>
        <v/>
      </c>
    </row>
    <row r="55717" spans="8:8">
      <c r="H55717" t="str">
        <f t="shared" si="578"/>
        <v/>
      </c>
    </row>
    <row r="55718" spans="8:8">
      <c r="H55718" t="str">
        <f t="shared" si="578"/>
        <v/>
      </c>
    </row>
    <row r="55719" spans="8:8">
      <c r="H55719" t="str">
        <f t="shared" si="578"/>
        <v/>
      </c>
    </row>
    <row r="55720" spans="8:8">
      <c r="H55720" t="str">
        <f t="shared" si="578"/>
        <v/>
      </c>
    </row>
    <row r="55721" spans="8:8">
      <c r="H55721" t="str">
        <f t="shared" si="578"/>
        <v/>
      </c>
    </row>
    <row r="55722" spans="8:8">
      <c r="H55722" t="str">
        <f t="shared" si="578"/>
        <v/>
      </c>
    </row>
    <row r="55723" spans="8:8">
      <c r="H55723" t="str">
        <f t="shared" si="578"/>
        <v/>
      </c>
    </row>
    <row r="55724" spans="8:8">
      <c r="H55724" t="str">
        <f t="shared" si="578"/>
        <v/>
      </c>
    </row>
    <row r="55725" spans="8:8">
      <c r="H55725" t="str">
        <f t="shared" si="578"/>
        <v/>
      </c>
    </row>
    <row r="55726" spans="8:8">
      <c r="H55726" t="str">
        <f t="shared" si="578"/>
        <v/>
      </c>
    </row>
    <row r="55727" spans="8:8">
      <c r="H55727" t="str">
        <f t="shared" si="578"/>
        <v/>
      </c>
    </row>
    <row r="55728" spans="8:8">
      <c r="H55728" t="str">
        <f t="shared" si="578"/>
        <v/>
      </c>
    </row>
    <row r="55729" spans="8:8">
      <c r="H55729" t="str">
        <f t="shared" si="578"/>
        <v/>
      </c>
    </row>
    <row r="55730" spans="8:8">
      <c r="H55730" t="str">
        <f t="shared" si="578"/>
        <v/>
      </c>
    </row>
    <row r="55731" spans="8:8">
      <c r="H55731" t="str">
        <f t="shared" si="578"/>
        <v/>
      </c>
    </row>
    <row r="55732" spans="8:8">
      <c r="H55732" t="str">
        <f t="shared" si="578"/>
        <v/>
      </c>
    </row>
    <row r="55733" spans="8:8">
      <c r="H55733" t="str">
        <f t="shared" si="578"/>
        <v/>
      </c>
    </row>
    <row r="55734" spans="8:8">
      <c r="H55734" t="str">
        <f t="shared" si="578"/>
        <v/>
      </c>
    </row>
    <row r="55735" spans="8:8">
      <c r="H55735" t="str">
        <f t="shared" si="578"/>
        <v/>
      </c>
    </row>
    <row r="55736" spans="8:8">
      <c r="H55736" t="str">
        <f t="shared" si="578"/>
        <v/>
      </c>
    </row>
    <row r="55737" spans="8:8">
      <c r="H55737" t="str">
        <f t="shared" si="578"/>
        <v/>
      </c>
    </row>
    <row r="55738" spans="8:8">
      <c r="H55738" t="str">
        <f t="shared" si="578"/>
        <v/>
      </c>
    </row>
    <row r="55739" spans="8:8">
      <c r="H55739" t="str">
        <f t="shared" si="578"/>
        <v/>
      </c>
    </row>
    <row r="55740" spans="8:8">
      <c r="H55740" t="str">
        <f t="shared" si="578"/>
        <v/>
      </c>
    </row>
    <row r="55741" spans="8:8">
      <c r="H55741" t="str">
        <f t="shared" si="578"/>
        <v/>
      </c>
    </row>
    <row r="55742" spans="8:8">
      <c r="H55742" t="str">
        <f t="shared" si="578"/>
        <v/>
      </c>
    </row>
    <row r="55743" spans="8:8">
      <c r="H55743" t="str">
        <f t="shared" si="578"/>
        <v/>
      </c>
    </row>
    <row r="55744" spans="8:8">
      <c r="H55744" t="str">
        <f t="shared" si="578"/>
        <v/>
      </c>
    </row>
    <row r="55745" spans="8:8">
      <c r="H55745" t="str">
        <f t="shared" si="578"/>
        <v/>
      </c>
    </row>
    <row r="55746" spans="8:8">
      <c r="H55746" t="str">
        <f t="shared" si="578"/>
        <v/>
      </c>
    </row>
    <row r="55747" spans="8:8">
      <c r="H55747" t="str">
        <f t="shared" si="578"/>
        <v/>
      </c>
    </row>
    <row r="55748" spans="8:8">
      <c r="H55748" t="str">
        <f t="shared" si="578"/>
        <v/>
      </c>
    </row>
    <row r="55749" spans="8:8">
      <c r="H55749" t="str">
        <f t="shared" si="578"/>
        <v/>
      </c>
    </row>
    <row r="55750" spans="8:8">
      <c r="H55750" t="str">
        <f t="shared" si="578"/>
        <v/>
      </c>
    </row>
    <row r="55751" spans="8:8">
      <c r="H55751" t="str">
        <f t="shared" si="578"/>
        <v/>
      </c>
    </row>
    <row r="55752" spans="8:8">
      <c r="H55752" t="str">
        <f t="shared" si="578"/>
        <v/>
      </c>
    </row>
    <row r="55753" spans="8:8">
      <c r="H55753" t="str">
        <f t="shared" si="578"/>
        <v/>
      </c>
    </row>
    <row r="55754" spans="8:8">
      <c r="H55754" t="str">
        <f t="shared" si="578"/>
        <v/>
      </c>
    </row>
    <row r="55755" spans="8:8">
      <c r="H55755" t="str">
        <f t="shared" si="578"/>
        <v/>
      </c>
    </row>
    <row r="55756" spans="8:8">
      <c r="H55756" t="str">
        <f t="shared" si="578"/>
        <v/>
      </c>
    </row>
    <row r="55757" spans="8:8">
      <c r="H55757" t="str">
        <f t="shared" si="578"/>
        <v/>
      </c>
    </row>
    <row r="55758" spans="8:8">
      <c r="H55758" t="str">
        <f t="shared" si="578"/>
        <v/>
      </c>
    </row>
    <row r="55759" spans="8:8">
      <c r="H55759" t="str">
        <f t="shared" si="578"/>
        <v/>
      </c>
    </row>
    <row r="55760" spans="8:8">
      <c r="H55760" t="str">
        <f t="shared" si="578"/>
        <v/>
      </c>
    </row>
    <row r="55761" spans="8:8">
      <c r="H55761" t="str">
        <f t="shared" si="578"/>
        <v/>
      </c>
    </row>
    <row r="55762" spans="8:8">
      <c r="H55762" t="str">
        <f t="shared" si="578"/>
        <v/>
      </c>
    </row>
    <row r="55763" spans="8:8">
      <c r="H55763" t="str">
        <f t="shared" si="578"/>
        <v/>
      </c>
    </row>
    <row r="55764" spans="8:8">
      <c r="H55764" t="str">
        <f t="shared" si="578"/>
        <v/>
      </c>
    </row>
    <row r="55765" spans="8:8">
      <c r="H55765" t="str">
        <f t="shared" si="578"/>
        <v/>
      </c>
    </row>
    <row r="55766" spans="8:8">
      <c r="H55766" t="str">
        <f t="shared" si="578"/>
        <v/>
      </c>
    </row>
    <row r="55767" spans="8:8">
      <c r="H55767" t="str">
        <f t="shared" si="578"/>
        <v/>
      </c>
    </row>
    <row r="55768" spans="8:8">
      <c r="H55768" t="str">
        <f t="shared" si="578"/>
        <v/>
      </c>
    </row>
    <row r="55769" spans="8:8">
      <c r="H55769" t="str">
        <f t="shared" si="578"/>
        <v/>
      </c>
    </row>
    <row r="55770" spans="8:8">
      <c r="H55770" t="str">
        <f t="shared" si="578"/>
        <v/>
      </c>
    </row>
    <row r="55771" spans="8:8">
      <c r="H55771" t="str">
        <f t="shared" si="578"/>
        <v/>
      </c>
    </row>
    <row r="55772" spans="8:8">
      <c r="H55772" t="str">
        <f t="shared" si="578"/>
        <v/>
      </c>
    </row>
    <row r="55773" spans="8:8">
      <c r="H55773" t="str">
        <f t="shared" si="578"/>
        <v/>
      </c>
    </row>
    <row r="55774" spans="8:8">
      <c r="H55774" t="str">
        <f t="shared" si="578"/>
        <v/>
      </c>
    </row>
    <row r="55775" spans="8:8">
      <c r="H55775" t="str">
        <f t="shared" si="578"/>
        <v/>
      </c>
    </row>
    <row r="55776" spans="8:8">
      <c r="H55776" t="str">
        <f t="shared" si="578"/>
        <v/>
      </c>
    </row>
    <row r="55777" spans="8:8">
      <c r="H55777" t="str">
        <f t="shared" si="578"/>
        <v/>
      </c>
    </row>
    <row r="55778" spans="8:8">
      <c r="H55778" t="str">
        <f t="shared" ref="H55778:H55841" si="579">_xlfn.TEXTJOIN(", ", TRUE, G55778:G55778)</f>
        <v/>
      </c>
    </row>
    <row r="55779" spans="8:8">
      <c r="H55779" t="str">
        <f t="shared" si="579"/>
        <v/>
      </c>
    </row>
    <row r="55780" spans="8:8">
      <c r="H55780" t="str">
        <f t="shared" si="579"/>
        <v/>
      </c>
    </row>
    <row r="55781" spans="8:8">
      <c r="H55781" t="str">
        <f t="shared" si="579"/>
        <v/>
      </c>
    </row>
    <row r="55782" spans="8:8">
      <c r="H55782" t="str">
        <f t="shared" si="579"/>
        <v/>
      </c>
    </row>
    <row r="55783" spans="8:8">
      <c r="H55783" t="str">
        <f t="shared" si="579"/>
        <v/>
      </c>
    </row>
    <row r="55784" spans="8:8">
      <c r="H55784" t="str">
        <f t="shared" si="579"/>
        <v/>
      </c>
    </row>
    <row r="55785" spans="8:8">
      <c r="H55785" t="str">
        <f t="shared" si="579"/>
        <v/>
      </c>
    </row>
    <row r="55786" spans="8:8">
      <c r="H55786" t="str">
        <f t="shared" si="579"/>
        <v/>
      </c>
    </row>
    <row r="55787" spans="8:8">
      <c r="H55787" t="str">
        <f t="shared" si="579"/>
        <v/>
      </c>
    </row>
    <row r="55788" spans="8:8">
      <c r="H55788" t="str">
        <f t="shared" si="579"/>
        <v/>
      </c>
    </row>
    <row r="55789" spans="8:8">
      <c r="H55789" t="str">
        <f t="shared" si="579"/>
        <v/>
      </c>
    </row>
    <row r="55790" spans="8:8">
      <c r="H55790" t="str">
        <f t="shared" si="579"/>
        <v/>
      </c>
    </row>
    <row r="55791" spans="8:8">
      <c r="H55791" t="str">
        <f t="shared" si="579"/>
        <v/>
      </c>
    </row>
    <row r="55792" spans="8:8">
      <c r="H55792" t="str">
        <f t="shared" si="579"/>
        <v/>
      </c>
    </row>
    <row r="55793" spans="8:8">
      <c r="H55793" t="str">
        <f t="shared" si="579"/>
        <v/>
      </c>
    </row>
    <row r="55794" spans="8:8">
      <c r="H55794" t="str">
        <f t="shared" si="579"/>
        <v/>
      </c>
    </row>
    <row r="55795" spans="8:8">
      <c r="H55795" t="str">
        <f t="shared" si="579"/>
        <v/>
      </c>
    </row>
    <row r="55796" spans="8:8">
      <c r="H55796" t="str">
        <f t="shared" si="579"/>
        <v/>
      </c>
    </row>
    <row r="55797" spans="8:8">
      <c r="H55797" t="str">
        <f t="shared" si="579"/>
        <v/>
      </c>
    </row>
    <row r="55798" spans="8:8">
      <c r="H55798" t="str">
        <f t="shared" si="579"/>
        <v/>
      </c>
    </row>
    <row r="55799" spans="8:8">
      <c r="H55799" t="str">
        <f t="shared" si="579"/>
        <v/>
      </c>
    </row>
    <row r="55800" spans="8:8">
      <c r="H55800" t="str">
        <f t="shared" si="579"/>
        <v/>
      </c>
    </row>
    <row r="55801" spans="8:8">
      <c r="H55801" t="str">
        <f t="shared" si="579"/>
        <v/>
      </c>
    </row>
    <row r="55802" spans="8:8">
      <c r="H55802" t="str">
        <f t="shared" si="579"/>
        <v/>
      </c>
    </row>
    <row r="55803" spans="8:8">
      <c r="H55803" t="str">
        <f t="shared" si="579"/>
        <v/>
      </c>
    </row>
    <row r="55804" spans="8:8">
      <c r="H55804" t="str">
        <f t="shared" si="579"/>
        <v/>
      </c>
    </row>
    <row r="55805" spans="8:8">
      <c r="H55805" t="str">
        <f t="shared" si="579"/>
        <v/>
      </c>
    </row>
    <row r="55806" spans="8:8">
      <c r="H55806" t="str">
        <f t="shared" si="579"/>
        <v/>
      </c>
    </row>
    <row r="55807" spans="8:8">
      <c r="H55807" t="str">
        <f t="shared" si="579"/>
        <v/>
      </c>
    </row>
    <row r="55808" spans="8:8">
      <c r="H55808" t="str">
        <f t="shared" si="579"/>
        <v/>
      </c>
    </row>
    <row r="55809" spans="8:8">
      <c r="H55809" t="str">
        <f t="shared" si="579"/>
        <v/>
      </c>
    </row>
    <row r="55810" spans="8:8">
      <c r="H55810" t="str">
        <f t="shared" si="579"/>
        <v/>
      </c>
    </row>
    <row r="55811" spans="8:8">
      <c r="H55811" t="str">
        <f t="shared" si="579"/>
        <v/>
      </c>
    </row>
    <row r="55812" spans="8:8">
      <c r="H55812" t="str">
        <f t="shared" si="579"/>
        <v/>
      </c>
    </row>
    <row r="55813" spans="8:8">
      <c r="H55813" t="str">
        <f t="shared" si="579"/>
        <v/>
      </c>
    </row>
    <row r="55814" spans="8:8">
      <c r="H55814" t="str">
        <f t="shared" si="579"/>
        <v/>
      </c>
    </row>
    <row r="55815" spans="8:8">
      <c r="H55815" t="str">
        <f t="shared" si="579"/>
        <v/>
      </c>
    </row>
    <row r="55816" spans="8:8">
      <c r="H55816" t="str">
        <f t="shared" si="579"/>
        <v/>
      </c>
    </row>
    <row r="55817" spans="8:8">
      <c r="H55817" t="str">
        <f t="shared" si="579"/>
        <v/>
      </c>
    </row>
    <row r="55818" spans="8:8">
      <c r="H55818" t="str">
        <f t="shared" si="579"/>
        <v/>
      </c>
    </row>
    <row r="55819" spans="8:8">
      <c r="H55819" t="str">
        <f t="shared" si="579"/>
        <v/>
      </c>
    </row>
    <row r="55820" spans="8:8">
      <c r="H55820" t="str">
        <f t="shared" si="579"/>
        <v/>
      </c>
    </row>
    <row r="55821" spans="8:8">
      <c r="H55821" t="str">
        <f t="shared" si="579"/>
        <v/>
      </c>
    </row>
    <row r="55822" spans="8:8">
      <c r="H55822" t="str">
        <f t="shared" si="579"/>
        <v/>
      </c>
    </row>
    <row r="55823" spans="8:8">
      <c r="H55823" t="str">
        <f t="shared" si="579"/>
        <v/>
      </c>
    </row>
    <row r="55824" spans="8:8">
      <c r="H55824" t="str">
        <f t="shared" si="579"/>
        <v/>
      </c>
    </row>
    <row r="55825" spans="8:8">
      <c r="H55825" t="str">
        <f t="shared" si="579"/>
        <v/>
      </c>
    </row>
    <row r="55826" spans="8:8">
      <c r="H55826" t="str">
        <f t="shared" si="579"/>
        <v/>
      </c>
    </row>
    <row r="55827" spans="8:8">
      <c r="H55827" t="str">
        <f t="shared" si="579"/>
        <v/>
      </c>
    </row>
    <row r="55828" spans="8:8">
      <c r="H55828" t="str">
        <f t="shared" si="579"/>
        <v/>
      </c>
    </row>
    <row r="55829" spans="8:8">
      <c r="H55829" t="str">
        <f t="shared" si="579"/>
        <v/>
      </c>
    </row>
    <row r="55830" spans="8:8">
      <c r="H55830" t="str">
        <f t="shared" si="579"/>
        <v/>
      </c>
    </row>
    <row r="55831" spans="8:8">
      <c r="H55831" t="str">
        <f t="shared" si="579"/>
        <v/>
      </c>
    </row>
    <row r="55832" spans="8:8">
      <c r="H55832" t="str">
        <f t="shared" si="579"/>
        <v/>
      </c>
    </row>
    <row r="55833" spans="8:8">
      <c r="H55833" t="str">
        <f t="shared" si="579"/>
        <v/>
      </c>
    </row>
    <row r="55834" spans="8:8">
      <c r="H55834" t="str">
        <f t="shared" si="579"/>
        <v/>
      </c>
    </row>
    <row r="55835" spans="8:8">
      <c r="H55835" t="str">
        <f t="shared" si="579"/>
        <v/>
      </c>
    </row>
    <row r="55836" spans="8:8">
      <c r="H55836" t="str">
        <f t="shared" si="579"/>
        <v/>
      </c>
    </row>
    <row r="55837" spans="8:8">
      <c r="H55837" t="str">
        <f t="shared" si="579"/>
        <v/>
      </c>
    </row>
    <row r="55838" spans="8:8">
      <c r="H55838" t="str">
        <f t="shared" si="579"/>
        <v/>
      </c>
    </row>
    <row r="55839" spans="8:8">
      <c r="H55839" t="str">
        <f t="shared" si="579"/>
        <v/>
      </c>
    </row>
    <row r="55840" spans="8:8">
      <c r="H55840" t="str">
        <f t="shared" si="579"/>
        <v/>
      </c>
    </row>
    <row r="55841" spans="8:8">
      <c r="H55841" t="str">
        <f t="shared" si="579"/>
        <v/>
      </c>
    </row>
    <row r="55842" spans="8:8">
      <c r="H55842" t="str">
        <f t="shared" ref="H55842:H55905" si="580">_xlfn.TEXTJOIN(", ", TRUE, G55842:G55842)</f>
        <v/>
      </c>
    </row>
    <row r="55843" spans="8:8">
      <c r="H55843" t="str">
        <f t="shared" si="580"/>
        <v/>
      </c>
    </row>
    <row r="55844" spans="8:8">
      <c r="H55844" t="str">
        <f t="shared" si="580"/>
        <v/>
      </c>
    </row>
    <row r="55845" spans="8:8">
      <c r="H55845" t="str">
        <f t="shared" si="580"/>
        <v/>
      </c>
    </row>
    <row r="55846" spans="8:8">
      <c r="H55846" t="str">
        <f t="shared" si="580"/>
        <v/>
      </c>
    </row>
    <row r="55847" spans="8:8">
      <c r="H55847" t="str">
        <f t="shared" si="580"/>
        <v/>
      </c>
    </row>
    <row r="55848" spans="8:8">
      <c r="H55848" t="str">
        <f t="shared" si="580"/>
        <v/>
      </c>
    </row>
    <row r="55849" spans="8:8">
      <c r="H55849" t="str">
        <f t="shared" si="580"/>
        <v/>
      </c>
    </row>
    <row r="55850" spans="8:8">
      <c r="H55850" t="str">
        <f t="shared" si="580"/>
        <v/>
      </c>
    </row>
    <row r="55851" spans="8:8">
      <c r="H55851" t="str">
        <f t="shared" si="580"/>
        <v/>
      </c>
    </row>
    <row r="55852" spans="8:8">
      <c r="H55852" t="str">
        <f t="shared" si="580"/>
        <v/>
      </c>
    </row>
    <row r="55853" spans="8:8">
      <c r="H55853" t="str">
        <f t="shared" si="580"/>
        <v/>
      </c>
    </row>
    <row r="55854" spans="8:8">
      <c r="H55854" t="str">
        <f t="shared" si="580"/>
        <v/>
      </c>
    </row>
    <row r="55855" spans="8:8">
      <c r="H55855" t="str">
        <f t="shared" si="580"/>
        <v/>
      </c>
    </row>
    <row r="55856" spans="8:8">
      <c r="H55856" t="str">
        <f t="shared" si="580"/>
        <v/>
      </c>
    </row>
    <row r="55857" spans="8:8">
      <c r="H55857" t="str">
        <f t="shared" si="580"/>
        <v/>
      </c>
    </row>
    <row r="55858" spans="8:8">
      <c r="H55858" t="str">
        <f t="shared" si="580"/>
        <v/>
      </c>
    </row>
    <row r="55859" spans="8:8">
      <c r="H55859" t="str">
        <f t="shared" si="580"/>
        <v/>
      </c>
    </row>
    <row r="55860" spans="8:8">
      <c r="H55860" t="str">
        <f t="shared" si="580"/>
        <v/>
      </c>
    </row>
    <row r="55861" spans="8:8">
      <c r="H55861" t="str">
        <f t="shared" si="580"/>
        <v/>
      </c>
    </row>
    <row r="55862" spans="8:8">
      <c r="H55862" t="str">
        <f t="shared" si="580"/>
        <v/>
      </c>
    </row>
    <row r="55863" spans="8:8">
      <c r="H55863" t="str">
        <f t="shared" si="580"/>
        <v/>
      </c>
    </row>
    <row r="55864" spans="8:8">
      <c r="H55864" t="str">
        <f t="shared" si="580"/>
        <v/>
      </c>
    </row>
    <row r="55865" spans="8:8">
      <c r="H55865" t="str">
        <f t="shared" si="580"/>
        <v/>
      </c>
    </row>
    <row r="55866" spans="8:8">
      <c r="H55866" t="str">
        <f t="shared" si="580"/>
        <v/>
      </c>
    </row>
    <row r="55867" spans="8:8">
      <c r="H55867" t="str">
        <f t="shared" si="580"/>
        <v/>
      </c>
    </row>
    <row r="55868" spans="8:8">
      <c r="H55868" t="str">
        <f t="shared" si="580"/>
        <v/>
      </c>
    </row>
    <row r="55869" spans="8:8">
      <c r="H55869" t="str">
        <f t="shared" si="580"/>
        <v/>
      </c>
    </row>
    <row r="55870" spans="8:8">
      <c r="H55870" t="str">
        <f t="shared" si="580"/>
        <v/>
      </c>
    </row>
    <row r="55871" spans="8:8">
      <c r="H55871" t="str">
        <f t="shared" si="580"/>
        <v/>
      </c>
    </row>
    <row r="55872" spans="8:8">
      <c r="H55872" t="str">
        <f t="shared" si="580"/>
        <v/>
      </c>
    </row>
    <row r="55873" spans="8:8">
      <c r="H55873" t="str">
        <f t="shared" si="580"/>
        <v/>
      </c>
    </row>
    <row r="55874" spans="8:8">
      <c r="H55874" t="str">
        <f t="shared" si="580"/>
        <v/>
      </c>
    </row>
    <row r="55875" spans="8:8">
      <c r="H55875" t="str">
        <f t="shared" si="580"/>
        <v/>
      </c>
    </row>
    <row r="55876" spans="8:8">
      <c r="H55876" t="str">
        <f t="shared" si="580"/>
        <v/>
      </c>
    </row>
    <row r="55877" spans="8:8">
      <c r="H55877" t="str">
        <f t="shared" si="580"/>
        <v/>
      </c>
    </row>
    <row r="55878" spans="8:8">
      <c r="H55878" t="str">
        <f t="shared" si="580"/>
        <v/>
      </c>
    </row>
    <row r="55879" spans="8:8">
      <c r="H55879" t="str">
        <f t="shared" si="580"/>
        <v/>
      </c>
    </row>
    <row r="55880" spans="8:8">
      <c r="H55880" t="str">
        <f t="shared" si="580"/>
        <v/>
      </c>
    </row>
    <row r="55881" spans="8:8">
      <c r="H55881" t="str">
        <f t="shared" si="580"/>
        <v/>
      </c>
    </row>
    <row r="55882" spans="8:8">
      <c r="H55882" t="str">
        <f t="shared" si="580"/>
        <v/>
      </c>
    </row>
    <row r="55883" spans="8:8">
      <c r="H55883" t="str">
        <f t="shared" si="580"/>
        <v/>
      </c>
    </row>
    <row r="55884" spans="8:8">
      <c r="H55884" t="str">
        <f t="shared" si="580"/>
        <v/>
      </c>
    </row>
    <row r="55885" spans="8:8">
      <c r="H55885" t="str">
        <f t="shared" si="580"/>
        <v/>
      </c>
    </row>
    <row r="55886" spans="8:8">
      <c r="H55886" t="str">
        <f t="shared" si="580"/>
        <v/>
      </c>
    </row>
    <row r="55887" spans="8:8">
      <c r="H55887" t="str">
        <f t="shared" si="580"/>
        <v/>
      </c>
    </row>
    <row r="55888" spans="8:8">
      <c r="H55888" t="str">
        <f t="shared" si="580"/>
        <v/>
      </c>
    </row>
    <row r="55889" spans="8:8">
      <c r="H55889" t="str">
        <f t="shared" si="580"/>
        <v/>
      </c>
    </row>
    <row r="55890" spans="8:8">
      <c r="H55890" t="str">
        <f t="shared" si="580"/>
        <v/>
      </c>
    </row>
    <row r="55891" spans="8:8">
      <c r="H55891" t="str">
        <f t="shared" si="580"/>
        <v/>
      </c>
    </row>
    <row r="55892" spans="8:8">
      <c r="H55892" t="str">
        <f t="shared" si="580"/>
        <v/>
      </c>
    </row>
    <row r="55893" spans="8:8">
      <c r="H55893" t="str">
        <f t="shared" si="580"/>
        <v/>
      </c>
    </row>
    <row r="55894" spans="8:8">
      <c r="H55894" t="str">
        <f t="shared" si="580"/>
        <v/>
      </c>
    </row>
    <row r="55895" spans="8:8">
      <c r="H55895" t="str">
        <f t="shared" si="580"/>
        <v/>
      </c>
    </row>
    <row r="55896" spans="8:8">
      <c r="H55896" t="str">
        <f t="shared" si="580"/>
        <v/>
      </c>
    </row>
    <row r="55897" spans="8:8">
      <c r="H55897" t="str">
        <f t="shared" si="580"/>
        <v/>
      </c>
    </row>
    <row r="55898" spans="8:8">
      <c r="H55898" t="str">
        <f t="shared" si="580"/>
        <v/>
      </c>
    </row>
    <row r="55899" spans="8:8">
      <c r="H55899" t="str">
        <f t="shared" si="580"/>
        <v/>
      </c>
    </row>
    <row r="55900" spans="8:8">
      <c r="H55900" t="str">
        <f t="shared" si="580"/>
        <v/>
      </c>
    </row>
    <row r="55901" spans="8:8">
      <c r="H55901" t="str">
        <f t="shared" si="580"/>
        <v/>
      </c>
    </row>
    <row r="55902" spans="8:8">
      <c r="H55902" t="str">
        <f t="shared" si="580"/>
        <v/>
      </c>
    </row>
    <row r="55903" spans="8:8">
      <c r="H55903" t="str">
        <f t="shared" si="580"/>
        <v/>
      </c>
    </row>
    <row r="55904" spans="8:8">
      <c r="H55904" t="str">
        <f t="shared" si="580"/>
        <v/>
      </c>
    </row>
    <row r="55905" spans="8:8">
      <c r="H55905" t="str">
        <f t="shared" si="580"/>
        <v/>
      </c>
    </row>
    <row r="55906" spans="8:8">
      <c r="H55906" t="str">
        <f t="shared" ref="H55906:H55969" si="581">_xlfn.TEXTJOIN(", ", TRUE, G55906:G55906)</f>
        <v/>
      </c>
    </row>
    <row r="55907" spans="8:8">
      <c r="H55907" t="str">
        <f t="shared" si="581"/>
        <v/>
      </c>
    </row>
    <row r="55908" spans="8:8">
      <c r="H55908" t="str">
        <f t="shared" si="581"/>
        <v/>
      </c>
    </row>
    <row r="55909" spans="8:8">
      <c r="H55909" t="str">
        <f t="shared" si="581"/>
        <v/>
      </c>
    </row>
    <row r="55910" spans="8:8">
      <c r="H55910" t="str">
        <f t="shared" si="581"/>
        <v/>
      </c>
    </row>
    <row r="55911" spans="8:8">
      <c r="H55911" t="str">
        <f t="shared" si="581"/>
        <v/>
      </c>
    </row>
    <row r="55912" spans="8:8">
      <c r="H55912" t="str">
        <f t="shared" si="581"/>
        <v/>
      </c>
    </row>
    <row r="55913" spans="8:8">
      <c r="H55913" t="str">
        <f t="shared" si="581"/>
        <v/>
      </c>
    </row>
    <row r="55914" spans="8:8">
      <c r="H55914" t="str">
        <f t="shared" si="581"/>
        <v/>
      </c>
    </row>
    <row r="55915" spans="8:8">
      <c r="H55915" t="str">
        <f t="shared" si="581"/>
        <v/>
      </c>
    </row>
    <row r="55916" spans="8:8">
      <c r="H55916" t="str">
        <f t="shared" si="581"/>
        <v/>
      </c>
    </row>
    <row r="55917" spans="8:8">
      <c r="H55917" t="str">
        <f t="shared" si="581"/>
        <v/>
      </c>
    </row>
    <row r="55918" spans="8:8">
      <c r="H55918" t="str">
        <f t="shared" si="581"/>
        <v/>
      </c>
    </row>
    <row r="55919" spans="8:8">
      <c r="H55919" t="str">
        <f t="shared" si="581"/>
        <v/>
      </c>
    </row>
    <row r="55920" spans="8:8">
      <c r="H55920" t="str">
        <f t="shared" si="581"/>
        <v/>
      </c>
    </row>
    <row r="55921" spans="8:8">
      <c r="H55921" t="str">
        <f t="shared" si="581"/>
        <v/>
      </c>
    </row>
    <row r="55922" spans="8:8">
      <c r="H55922" t="str">
        <f t="shared" si="581"/>
        <v/>
      </c>
    </row>
    <row r="55923" spans="8:8">
      <c r="H55923" t="str">
        <f t="shared" si="581"/>
        <v/>
      </c>
    </row>
    <row r="55924" spans="8:8">
      <c r="H55924" t="str">
        <f t="shared" si="581"/>
        <v/>
      </c>
    </row>
    <row r="55925" spans="8:8">
      <c r="H55925" t="str">
        <f t="shared" si="581"/>
        <v/>
      </c>
    </row>
    <row r="55926" spans="8:8">
      <c r="H55926" t="str">
        <f t="shared" si="581"/>
        <v/>
      </c>
    </row>
    <row r="55927" spans="8:8">
      <c r="H55927" t="str">
        <f t="shared" si="581"/>
        <v/>
      </c>
    </row>
    <row r="55928" spans="8:8">
      <c r="H55928" t="str">
        <f t="shared" si="581"/>
        <v/>
      </c>
    </row>
    <row r="55929" spans="8:8">
      <c r="H55929" t="str">
        <f t="shared" si="581"/>
        <v/>
      </c>
    </row>
    <row r="55930" spans="8:8">
      <c r="H55930" t="str">
        <f t="shared" si="581"/>
        <v/>
      </c>
    </row>
    <row r="55931" spans="8:8">
      <c r="H55931" t="str">
        <f t="shared" si="581"/>
        <v/>
      </c>
    </row>
    <row r="55932" spans="8:8">
      <c r="H55932" t="str">
        <f t="shared" si="581"/>
        <v/>
      </c>
    </row>
    <row r="55933" spans="8:8">
      <c r="H55933" t="str">
        <f t="shared" si="581"/>
        <v/>
      </c>
    </row>
    <row r="55934" spans="8:8">
      <c r="H55934" t="str">
        <f t="shared" si="581"/>
        <v/>
      </c>
    </row>
    <row r="55935" spans="8:8">
      <c r="H55935" t="str">
        <f t="shared" si="581"/>
        <v/>
      </c>
    </row>
    <row r="55936" spans="8:8">
      <c r="H55936" t="str">
        <f t="shared" si="581"/>
        <v/>
      </c>
    </row>
    <row r="55937" spans="8:8">
      <c r="H55937" t="str">
        <f t="shared" si="581"/>
        <v/>
      </c>
    </row>
    <row r="55938" spans="8:8">
      <c r="H55938" t="str">
        <f t="shared" si="581"/>
        <v/>
      </c>
    </row>
    <row r="55939" spans="8:8">
      <c r="H55939" t="str">
        <f t="shared" si="581"/>
        <v/>
      </c>
    </row>
    <row r="55940" spans="8:8">
      <c r="H55940" t="str">
        <f t="shared" si="581"/>
        <v/>
      </c>
    </row>
    <row r="55941" spans="8:8">
      <c r="H55941" t="str">
        <f t="shared" si="581"/>
        <v/>
      </c>
    </row>
    <row r="55942" spans="8:8">
      <c r="H55942" t="str">
        <f t="shared" si="581"/>
        <v/>
      </c>
    </row>
    <row r="55943" spans="8:8">
      <c r="H55943" t="str">
        <f t="shared" si="581"/>
        <v/>
      </c>
    </row>
    <row r="55944" spans="8:8">
      <c r="H55944" t="str">
        <f t="shared" si="581"/>
        <v/>
      </c>
    </row>
    <row r="55945" spans="8:8">
      <c r="H55945" t="str">
        <f t="shared" si="581"/>
        <v/>
      </c>
    </row>
    <row r="55946" spans="8:8">
      <c r="H55946" t="str">
        <f t="shared" si="581"/>
        <v/>
      </c>
    </row>
    <row r="55947" spans="8:8">
      <c r="H55947" t="str">
        <f t="shared" si="581"/>
        <v/>
      </c>
    </row>
    <row r="55948" spans="8:8">
      <c r="H55948" t="str">
        <f t="shared" si="581"/>
        <v/>
      </c>
    </row>
    <row r="55949" spans="8:8">
      <c r="H55949" t="str">
        <f t="shared" si="581"/>
        <v/>
      </c>
    </row>
    <row r="55950" spans="8:8">
      <c r="H55950" t="str">
        <f t="shared" si="581"/>
        <v/>
      </c>
    </row>
    <row r="55951" spans="8:8">
      <c r="H55951" t="str">
        <f t="shared" si="581"/>
        <v/>
      </c>
    </row>
    <row r="55952" spans="8:8">
      <c r="H55952" t="str">
        <f t="shared" si="581"/>
        <v/>
      </c>
    </row>
    <row r="55953" spans="8:8">
      <c r="H55953" t="str">
        <f t="shared" si="581"/>
        <v/>
      </c>
    </row>
    <row r="55954" spans="8:8">
      <c r="H55954" t="str">
        <f t="shared" si="581"/>
        <v/>
      </c>
    </row>
    <row r="55955" spans="8:8">
      <c r="H55955" t="str">
        <f t="shared" si="581"/>
        <v/>
      </c>
    </row>
    <row r="55956" spans="8:8">
      <c r="H55956" t="str">
        <f t="shared" si="581"/>
        <v/>
      </c>
    </row>
    <row r="55957" spans="8:8">
      <c r="H55957" t="str">
        <f t="shared" si="581"/>
        <v/>
      </c>
    </row>
    <row r="55958" spans="8:8">
      <c r="H55958" t="str">
        <f t="shared" si="581"/>
        <v/>
      </c>
    </row>
    <row r="55959" spans="8:8">
      <c r="H55959" t="str">
        <f t="shared" si="581"/>
        <v/>
      </c>
    </row>
    <row r="55960" spans="8:8">
      <c r="H55960" t="str">
        <f t="shared" si="581"/>
        <v/>
      </c>
    </row>
    <row r="55961" spans="8:8">
      <c r="H55961" t="str">
        <f t="shared" si="581"/>
        <v/>
      </c>
    </row>
    <row r="55962" spans="8:8">
      <c r="H55962" t="str">
        <f t="shared" si="581"/>
        <v/>
      </c>
    </row>
    <row r="55963" spans="8:8">
      <c r="H55963" t="str">
        <f t="shared" si="581"/>
        <v/>
      </c>
    </row>
    <row r="55964" spans="8:8">
      <c r="H55964" t="str">
        <f t="shared" si="581"/>
        <v/>
      </c>
    </row>
    <row r="55965" spans="8:8">
      <c r="H55965" t="str">
        <f t="shared" si="581"/>
        <v/>
      </c>
    </row>
    <row r="55966" spans="8:8">
      <c r="H55966" t="str">
        <f t="shared" si="581"/>
        <v/>
      </c>
    </row>
    <row r="55967" spans="8:8">
      <c r="H55967" t="str">
        <f t="shared" si="581"/>
        <v/>
      </c>
    </row>
    <row r="55968" spans="8:8">
      <c r="H55968" t="str">
        <f t="shared" si="581"/>
        <v/>
      </c>
    </row>
    <row r="55969" spans="8:8">
      <c r="H55969" t="str">
        <f t="shared" si="581"/>
        <v/>
      </c>
    </row>
    <row r="55970" spans="8:8">
      <c r="H55970" t="str">
        <f t="shared" ref="H55970:H56033" si="582">_xlfn.TEXTJOIN(", ", TRUE, G55970:G55970)</f>
        <v/>
      </c>
    </row>
    <row r="55971" spans="8:8">
      <c r="H55971" t="str">
        <f t="shared" si="582"/>
        <v/>
      </c>
    </row>
    <row r="55972" spans="8:8">
      <c r="H55972" t="str">
        <f t="shared" si="582"/>
        <v/>
      </c>
    </row>
    <row r="55973" spans="8:8">
      <c r="H55973" t="str">
        <f t="shared" si="582"/>
        <v/>
      </c>
    </row>
    <row r="55974" spans="8:8">
      <c r="H55974" t="str">
        <f t="shared" si="582"/>
        <v/>
      </c>
    </row>
    <row r="55975" spans="8:8">
      <c r="H55975" t="str">
        <f t="shared" si="582"/>
        <v/>
      </c>
    </row>
    <row r="55976" spans="8:8">
      <c r="H55976" t="str">
        <f t="shared" si="582"/>
        <v/>
      </c>
    </row>
    <row r="55977" spans="8:8">
      <c r="H55977" t="str">
        <f t="shared" si="582"/>
        <v/>
      </c>
    </row>
    <row r="55978" spans="8:8">
      <c r="H55978" t="str">
        <f t="shared" si="582"/>
        <v/>
      </c>
    </row>
    <row r="55979" spans="8:8">
      <c r="H55979" t="str">
        <f t="shared" si="582"/>
        <v/>
      </c>
    </row>
    <row r="55980" spans="8:8">
      <c r="H55980" t="str">
        <f t="shared" si="582"/>
        <v/>
      </c>
    </row>
    <row r="55981" spans="8:8">
      <c r="H55981" t="str">
        <f t="shared" si="582"/>
        <v/>
      </c>
    </row>
    <row r="55982" spans="8:8">
      <c r="H55982" t="str">
        <f t="shared" si="582"/>
        <v/>
      </c>
    </row>
    <row r="55983" spans="8:8">
      <c r="H55983" t="str">
        <f t="shared" si="582"/>
        <v/>
      </c>
    </row>
    <row r="55984" spans="8:8">
      <c r="H55984" t="str">
        <f t="shared" si="582"/>
        <v/>
      </c>
    </row>
    <row r="55985" spans="8:8">
      <c r="H55985" t="str">
        <f t="shared" si="582"/>
        <v/>
      </c>
    </row>
    <row r="55986" spans="8:8">
      <c r="H55986" t="str">
        <f t="shared" si="582"/>
        <v/>
      </c>
    </row>
    <row r="55987" spans="8:8">
      <c r="H55987" t="str">
        <f t="shared" si="582"/>
        <v/>
      </c>
    </row>
    <row r="55988" spans="8:8">
      <c r="H55988" t="str">
        <f t="shared" si="582"/>
        <v/>
      </c>
    </row>
    <row r="55989" spans="8:8">
      <c r="H55989" t="str">
        <f t="shared" si="582"/>
        <v/>
      </c>
    </row>
    <row r="55990" spans="8:8">
      <c r="H55990" t="str">
        <f t="shared" si="582"/>
        <v/>
      </c>
    </row>
    <row r="55991" spans="8:8">
      <c r="H55991" t="str">
        <f t="shared" si="582"/>
        <v/>
      </c>
    </row>
    <row r="55992" spans="8:8">
      <c r="H55992" t="str">
        <f t="shared" si="582"/>
        <v/>
      </c>
    </row>
    <row r="55993" spans="8:8">
      <c r="H55993" t="str">
        <f t="shared" si="582"/>
        <v/>
      </c>
    </row>
    <row r="55994" spans="8:8">
      <c r="H55994" t="str">
        <f t="shared" si="582"/>
        <v/>
      </c>
    </row>
    <row r="55995" spans="8:8">
      <c r="H55995" t="str">
        <f t="shared" si="582"/>
        <v/>
      </c>
    </row>
    <row r="55996" spans="8:8">
      <c r="H55996" t="str">
        <f t="shared" si="582"/>
        <v/>
      </c>
    </row>
    <row r="55997" spans="8:8">
      <c r="H55997" t="str">
        <f t="shared" si="582"/>
        <v/>
      </c>
    </row>
    <row r="55998" spans="8:8">
      <c r="H55998" t="str">
        <f t="shared" si="582"/>
        <v/>
      </c>
    </row>
    <row r="55999" spans="8:8">
      <c r="H55999" t="str">
        <f t="shared" si="582"/>
        <v/>
      </c>
    </row>
    <row r="56000" spans="8:8">
      <c r="H56000" t="str">
        <f t="shared" si="582"/>
        <v/>
      </c>
    </row>
    <row r="56001" spans="8:8">
      <c r="H56001" t="str">
        <f t="shared" si="582"/>
        <v/>
      </c>
    </row>
    <row r="56002" spans="8:8">
      <c r="H56002" t="str">
        <f t="shared" si="582"/>
        <v/>
      </c>
    </row>
    <row r="56003" spans="8:8">
      <c r="H56003" t="str">
        <f t="shared" si="582"/>
        <v/>
      </c>
    </row>
    <row r="56004" spans="8:8">
      <c r="H56004" t="str">
        <f t="shared" si="582"/>
        <v/>
      </c>
    </row>
    <row r="56005" spans="8:8">
      <c r="H56005" t="str">
        <f t="shared" si="582"/>
        <v/>
      </c>
    </row>
    <row r="56006" spans="8:8">
      <c r="H56006" t="str">
        <f t="shared" si="582"/>
        <v/>
      </c>
    </row>
    <row r="56007" spans="8:8">
      <c r="H56007" t="str">
        <f t="shared" si="582"/>
        <v/>
      </c>
    </row>
    <row r="56008" spans="8:8">
      <c r="H56008" t="str">
        <f t="shared" si="582"/>
        <v/>
      </c>
    </row>
    <row r="56009" spans="8:8">
      <c r="H56009" t="str">
        <f t="shared" si="582"/>
        <v/>
      </c>
    </row>
    <row r="56010" spans="8:8">
      <c r="H56010" t="str">
        <f t="shared" si="582"/>
        <v/>
      </c>
    </row>
    <row r="56011" spans="8:8">
      <c r="H56011" t="str">
        <f t="shared" si="582"/>
        <v/>
      </c>
    </row>
    <row r="56012" spans="8:8">
      <c r="H56012" t="str">
        <f t="shared" si="582"/>
        <v/>
      </c>
    </row>
    <row r="56013" spans="8:8">
      <c r="H56013" t="str">
        <f t="shared" si="582"/>
        <v/>
      </c>
    </row>
    <row r="56014" spans="8:8">
      <c r="H56014" t="str">
        <f t="shared" si="582"/>
        <v/>
      </c>
    </row>
    <row r="56015" spans="8:8">
      <c r="H56015" t="str">
        <f t="shared" si="582"/>
        <v/>
      </c>
    </row>
    <row r="56016" spans="8:8">
      <c r="H56016" t="str">
        <f t="shared" si="582"/>
        <v/>
      </c>
    </row>
    <row r="56017" spans="8:8">
      <c r="H56017" t="str">
        <f t="shared" si="582"/>
        <v/>
      </c>
    </row>
    <row r="56018" spans="8:8">
      <c r="H56018" t="str">
        <f t="shared" si="582"/>
        <v/>
      </c>
    </row>
    <row r="56019" spans="8:8">
      <c r="H56019" t="str">
        <f t="shared" si="582"/>
        <v/>
      </c>
    </row>
    <row r="56020" spans="8:8">
      <c r="H56020" t="str">
        <f t="shared" si="582"/>
        <v/>
      </c>
    </row>
    <row r="56021" spans="8:8">
      <c r="H56021" t="str">
        <f t="shared" si="582"/>
        <v/>
      </c>
    </row>
    <row r="56022" spans="8:8">
      <c r="H56022" t="str">
        <f t="shared" si="582"/>
        <v/>
      </c>
    </row>
    <row r="56023" spans="8:8">
      <c r="H56023" t="str">
        <f t="shared" si="582"/>
        <v/>
      </c>
    </row>
    <row r="56024" spans="8:8">
      <c r="H56024" t="str">
        <f t="shared" si="582"/>
        <v/>
      </c>
    </row>
    <row r="56025" spans="8:8">
      <c r="H56025" t="str">
        <f t="shared" si="582"/>
        <v/>
      </c>
    </row>
    <row r="56026" spans="8:8">
      <c r="H56026" t="str">
        <f t="shared" si="582"/>
        <v/>
      </c>
    </row>
    <row r="56027" spans="8:8">
      <c r="H56027" t="str">
        <f t="shared" si="582"/>
        <v/>
      </c>
    </row>
    <row r="56028" spans="8:8">
      <c r="H56028" t="str">
        <f t="shared" si="582"/>
        <v/>
      </c>
    </row>
    <row r="56029" spans="8:8">
      <c r="H56029" t="str">
        <f t="shared" si="582"/>
        <v/>
      </c>
    </row>
    <row r="56030" spans="8:8">
      <c r="H56030" t="str">
        <f t="shared" si="582"/>
        <v/>
      </c>
    </row>
    <row r="56031" spans="8:8">
      <c r="H56031" t="str">
        <f t="shared" si="582"/>
        <v/>
      </c>
    </row>
    <row r="56032" spans="8:8">
      <c r="H56032" t="str">
        <f t="shared" si="582"/>
        <v/>
      </c>
    </row>
    <row r="56033" spans="8:8">
      <c r="H56033" t="str">
        <f t="shared" si="582"/>
        <v/>
      </c>
    </row>
    <row r="56034" spans="8:8">
      <c r="H56034" t="str">
        <f t="shared" ref="H56034:H56097" si="583">_xlfn.TEXTJOIN(", ", TRUE, G56034:G56034)</f>
        <v/>
      </c>
    </row>
    <row r="56035" spans="8:8">
      <c r="H56035" t="str">
        <f t="shared" si="583"/>
        <v/>
      </c>
    </row>
    <row r="56036" spans="8:8">
      <c r="H56036" t="str">
        <f t="shared" si="583"/>
        <v/>
      </c>
    </row>
    <row r="56037" spans="8:8">
      <c r="H56037" t="str">
        <f t="shared" si="583"/>
        <v/>
      </c>
    </row>
    <row r="56038" spans="8:8">
      <c r="H56038" t="str">
        <f t="shared" si="583"/>
        <v/>
      </c>
    </row>
    <row r="56039" spans="8:8">
      <c r="H56039" t="str">
        <f t="shared" si="583"/>
        <v/>
      </c>
    </row>
    <row r="56040" spans="8:8">
      <c r="H56040" t="str">
        <f t="shared" si="583"/>
        <v/>
      </c>
    </row>
    <row r="56041" spans="8:8">
      <c r="H56041" t="str">
        <f t="shared" si="583"/>
        <v/>
      </c>
    </row>
    <row r="56042" spans="8:8">
      <c r="H56042" t="str">
        <f t="shared" si="583"/>
        <v/>
      </c>
    </row>
    <row r="56043" spans="8:8">
      <c r="H56043" t="str">
        <f t="shared" si="583"/>
        <v/>
      </c>
    </row>
    <row r="56044" spans="8:8">
      <c r="H56044" t="str">
        <f t="shared" si="583"/>
        <v/>
      </c>
    </row>
    <row r="56045" spans="8:8">
      <c r="H56045" t="str">
        <f t="shared" si="583"/>
        <v/>
      </c>
    </row>
    <row r="56046" spans="8:8">
      <c r="H56046" t="str">
        <f t="shared" si="583"/>
        <v/>
      </c>
    </row>
    <row r="56047" spans="8:8">
      <c r="H56047" t="str">
        <f t="shared" si="583"/>
        <v/>
      </c>
    </row>
    <row r="56048" spans="8:8">
      <c r="H56048" t="str">
        <f t="shared" si="583"/>
        <v/>
      </c>
    </row>
    <row r="56049" spans="8:8">
      <c r="H56049" t="str">
        <f t="shared" si="583"/>
        <v/>
      </c>
    </row>
    <row r="56050" spans="8:8">
      <c r="H56050" t="str">
        <f t="shared" si="583"/>
        <v/>
      </c>
    </row>
    <row r="56051" spans="8:8">
      <c r="H56051" t="str">
        <f t="shared" si="583"/>
        <v/>
      </c>
    </row>
    <row r="56052" spans="8:8">
      <c r="H56052" t="str">
        <f t="shared" si="583"/>
        <v/>
      </c>
    </row>
    <row r="56053" spans="8:8">
      <c r="H56053" t="str">
        <f t="shared" si="583"/>
        <v/>
      </c>
    </row>
    <row r="56054" spans="8:8">
      <c r="H56054" t="str">
        <f t="shared" si="583"/>
        <v/>
      </c>
    </row>
    <row r="56055" spans="8:8">
      <c r="H56055" t="str">
        <f t="shared" si="583"/>
        <v/>
      </c>
    </row>
    <row r="56056" spans="8:8">
      <c r="H56056" t="str">
        <f t="shared" si="583"/>
        <v/>
      </c>
    </row>
    <row r="56057" spans="8:8">
      <c r="H56057" t="str">
        <f t="shared" si="583"/>
        <v/>
      </c>
    </row>
    <row r="56058" spans="8:8">
      <c r="H56058" t="str">
        <f t="shared" si="583"/>
        <v/>
      </c>
    </row>
    <row r="56059" spans="8:8">
      <c r="H56059" t="str">
        <f t="shared" si="583"/>
        <v/>
      </c>
    </row>
    <row r="56060" spans="8:8">
      <c r="H56060" t="str">
        <f t="shared" si="583"/>
        <v/>
      </c>
    </row>
    <row r="56061" spans="8:8">
      <c r="H56061" t="str">
        <f t="shared" si="583"/>
        <v/>
      </c>
    </row>
    <row r="56062" spans="8:8">
      <c r="H56062" t="str">
        <f t="shared" si="583"/>
        <v/>
      </c>
    </row>
    <row r="56063" spans="8:8">
      <c r="H56063" t="str">
        <f t="shared" si="583"/>
        <v/>
      </c>
    </row>
    <row r="56064" spans="8:8">
      <c r="H56064" t="str">
        <f t="shared" si="583"/>
        <v/>
      </c>
    </row>
    <row r="56065" spans="8:8">
      <c r="H56065" t="str">
        <f t="shared" si="583"/>
        <v/>
      </c>
    </row>
    <row r="56066" spans="8:8">
      <c r="H56066" t="str">
        <f t="shared" si="583"/>
        <v/>
      </c>
    </row>
    <row r="56067" spans="8:8">
      <c r="H56067" t="str">
        <f t="shared" si="583"/>
        <v/>
      </c>
    </row>
    <row r="56068" spans="8:8">
      <c r="H56068" t="str">
        <f t="shared" si="583"/>
        <v/>
      </c>
    </row>
    <row r="56069" spans="8:8">
      <c r="H56069" t="str">
        <f t="shared" si="583"/>
        <v/>
      </c>
    </row>
    <row r="56070" spans="8:8">
      <c r="H56070" t="str">
        <f t="shared" si="583"/>
        <v/>
      </c>
    </row>
    <row r="56071" spans="8:8">
      <c r="H56071" t="str">
        <f t="shared" si="583"/>
        <v/>
      </c>
    </row>
    <row r="56072" spans="8:8">
      <c r="H56072" t="str">
        <f t="shared" si="583"/>
        <v/>
      </c>
    </row>
    <row r="56073" spans="8:8">
      <c r="H56073" t="str">
        <f t="shared" si="583"/>
        <v/>
      </c>
    </row>
    <row r="56074" spans="8:8">
      <c r="H56074" t="str">
        <f t="shared" si="583"/>
        <v/>
      </c>
    </row>
    <row r="56075" spans="8:8">
      <c r="H56075" t="str">
        <f t="shared" si="583"/>
        <v/>
      </c>
    </row>
    <row r="56076" spans="8:8">
      <c r="H56076" t="str">
        <f t="shared" si="583"/>
        <v/>
      </c>
    </row>
    <row r="56077" spans="8:8">
      <c r="H56077" t="str">
        <f t="shared" si="583"/>
        <v/>
      </c>
    </row>
    <row r="56078" spans="8:8">
      <c r="H56078" t="str">
        <f t="shared" si="583"/>
        <v/>
      </c>
    </row>
    <row r="56079" spans="8:8">
      <c r="H56079" t="str">
        <f t="shared" si="583"/>
        <v/>
      </c>
    </row>
    <row r="56080" spans="8:8">
      <c r="H56080" t="str">
        <f t="shared" si="583"/>
        <v/>
      </c>
    </row>
    <row r="56081" spans="8:8">
      <c r="H56081" t="str">
        <f t="shared" si="583"/>
        <v/>
      </c>
    </row>
    <row r="56082" spans="8:8">
      <c r="H56082" t="str">
        <f t="shared" si="583"/>
        <v/>
      </c>
    </row>
    <row r="56083" spans="8:8">
      <c r="H56083" t="str">
        <f t="shared" si="583"/>
        <v/>
      </c>
    </row>
    <row r="56084" spans="8:8">
      <c r="H56084" t="str">
        <f t="shared" si="583"/>
        <v/>
      </c>
    </row>
    <row r="56085" spans="8:8">
      <c r="H56085" t="str">
        <f t="shared" si="583"/>
        <v/>
      </c>
    </row>
    <row r="56086" spans="8:8">
      <c r="H56086" t="str">
        <f t="shared" si="583"/>
        <v/>
      </c>
    </row>
    <row r="56087" spans="8:8">
      <c r="H56087" t="str">
        <f t="shared" si="583"/>
        <v/>
      </c>
    </row>
    <row r="56088" spans="8:8">
      <c r="H56088" t="str">
        <f t="shared" si="583"/>
        <v/>
      </c>
    </row>
    <row r="56089" spans="8:8">
      <c r="H56089" t="str">
        <f t="shared" si="583"/>
        <v/>
      </c>
    </row>
    <row r="56090" spans="8:8">
      <c r="H56090" t="str">
        <f t="shared" si="583"/>
        <v/>
      </c>
    </row>
    <row r="56091" spans="8:8">
      <c r="H56091" t="str">
        <f t="shared" si="583"/>
        <v/>
      </c>
    </row>
    <row r="56092" spans="8:8">
      <c r="H56092" t="str">
        <f t="shared" si="583"/>
        <v/>
      </c>
    </row>
    <row r="56093" spans="8:8">
      <c r="H56093" t="str">
        <f t="shared" si="583"/>
        <v/>
      </c>
    </row>
    <row r="56094" spans="8:8">
      <c r="H56094" t="str">
        <f t="shared" si="583"/>
        <v/>
      </c>
    </row>
    <row r="56095" spans="8:8">
      <c r="H56095" t="str">
        <f t="shared" si="583"/>
        <v/>
      </c>
    </row>
    <row r="56096" spans="8:8">
      <c r="H56096" t="str">
        <f t="shared" si="583"/>
        <v/>
      </c>
    </row>
    <row r="56097" spans="8:8">
      <c r="H56097" t="str">
        <f t="shared" si="583"/>
        <v/>
      </c>
    </row>
    <row r="56098" spans="8:8">
      <c r="H56098" t="str">
        <f t="shared" ref="H56098:H56161" si="584">_xlfn.TEXTJOIN(", ", TRUE, G56098:G56098)</f>
        <v/>
      </c>
    </row>
    <row r="56099" spans="8:8">
      <c r="H56099" t="str">
        <f t="shared" si="584"/>
        <v/>
      </c>
    </row>
    <row r="56100" spans="8:8">
      <c r="H56100" t="str">
        <f t="shared" si="584"/>
        <v/>
      </c>
    </row>
    <row r="56101" spans="8:8">
      <c r="H56101" t="str">
        <f t="shared" si="584"/>
        <v/>
      </c>
    </row>
    <row r="56102" spans="8:8">
      <c r="H56102" t="str">
        <f t="shared" si="584"/>
        <v/>
      </c>
    </row>
    <row r="56103" spans="8:8">
      <c r="H56103" t="str">
        <f t="shared" si="584"/>
        <v/>
      </c>
    </row>
    <row r="56104" spans="8:8">
      <c r="H56104" t="str">
        <f t="shared" si="584"/>
        <v/>
      </c>
    </row>
    <row r="56105" spans="8:8">
      <c r="H56105" t="str">
        <f t="shared" si="584"/>
        <v/>
      </c>
    </row>
    <row r="56106" spans="8:8">
      <c r="H56106" t="str">
        <f t="shared" si="584"/>
        <v/>
      </c>
    </row>
    <row r="56107" spans="8:8">
      <c r="H56107" t="str">
        <f t="shared" si="584"/>
        <v/>
      </c>
    </row>
    <row r="56108" spans="8:8">
      <c r="H56108" t="str">
        <f t="shared" si="584"/>
        <v/>
      </c>
    </row>
    <row r="56109" spans="8:8">
      <c r="H56109" t="str">
        <f t="shared" si="584"/>
        <v/>
      </c>
    </row>
    <row r="56110" spans="8:8">
      <c r="H56110" t="str">
        <f t="shared" si="584"/>
        <v/>
      </c>
    </row>
    <row r="56111" spans="8:8">
      <c r="H56111" t="str">
        <f t="shared" si="584"/>
        <v/>
      </c>
    </row>
    <row r="56112" spans="8:8">
      <c r="H56112" t="str">
        <f t="shared" si="584"/>
        <v/>
      </c>
    </row>
    <row r="56113" spans="8:8">
      <c r="H56113" t="str">
        <f t="shared" si="584"/>
        <v/>
      </c>
    </row>
    <row r="56114" spans="8:8">
      <c r="H56114" t="str">
        <f t="shared" si="584"/>
        <v/>
      </c>
    </row>
    <row r="56115" spans="8:8">
      <c r="H56115" t="str">
        <f t="shared" si="584"/>
        <v/>
      </c>
    </row>
    <row r="56116" spans="8:8">
      <c r="H56116" t="str">
        <f t="shared" si="584"/>
        <v/>
      </c>
    </row>
    <row r="56117" spans="8:8">
      <c r="H56117" t="str">
        <f t="shared" si="584"/>
        <v/>
      </c>
    </row>
    <row r="56118" spans="8:8">
      <c r="H56118" t="str">
        <f t="shared" si="584"/>
        <v/>
      </c>
    </row>
    <row r="56119" spans="8:8">
      <c r="H56119" t="str">
        <f t="shared" si="584"/>
        <v/>
      </c>
    </row>
    <row r="56120" spans="8:8">
      <c r="H56120" t="str">
        <f t="shared" si="584"/>
        <v/>
      </c>
    </row>
    <row r="56121" spans="8:8">
      <c r="H56121" t="str">
        <f t="shared" si="584"/>
        <v/>
      </c>
    </row>
    <row r="56122" spans="8:8">
      <c r="H56122" t="str">
        <f t="shared" si="584"/>
        <v/>
      </c>
    </row>
    <row r="56123" spans="8:8">
      <c r="H56123" t="str">
        <f t="shared" si="584"/>
        <v/>
      </c>
    </row>
    <row r="56124" spans="8:8">
      <c r="H56124" t="str">
        <f t="shared" si="584"/>
        <v/>
      </c>
    </row>
    <row r="56125" spans="8:8">
      <c r="H56125" t="str">
        <f t="shared" si="584"/>
        <v/>
      </c>
    </row>
    <row r="56126" spans="8:8">
      <c r="H56126" t="str">
        <f t="shared" si="584"/>
        <v/>
      </c>
    </row>
    <row r="56127" spans="8:8">
      <c r="H56127" t="str">
        <f t="shared" si="584"/>
        <v/>
      </c>
    </row>
    <row r="56128" spans="8:8">
      <c r="H56128" t="str">
        <f t="shared" si="584"/>
        <v/>
      </c>
    </row>
    <row r="56129" spans="8:8">
      <c r="H56129" t="str">
        <f t="shared" si="584"/>
        <v/>
      </c>
    </row>
    <row r="56130" spans="8:8">
      <c r="H56130" t="str">
        <f t="shared" si="584"/>
        <v/>
      </c>
    </row>
    <row r="56131" spans="8:8">
      <c r="H56131" t="str">
        <f t="shared" si="584"/>
        <v/>
      </c>
    </row>
    <row r="56132" spans="8:8">
      <c r="H56132" t="str">
        <f t="shared" si="584"/>
        <v/>
      </c>
    </row>
    <row r="56133" spans="8:8">
      <c r="H56133" t="str">
        <f t="shared" si="584"/>
        <v/>
      </c>
    </row>
    <row r="56134" spans="8:8">
      <c r="H56134" t="str">
        <f t="shared" si="584"/>
        <v/>
      </c>
    </row>
    <row r="56135" spans="8:8">
      <c r="H56135" t="str">
        <f t="shared" si="584"/>
        <v/>
      </c>
    </row>
    <row r="56136" spans="8:8">
      <c r="H56136" t="str">
        <f t="shared" si="584"/>
        <v/>
      </c>
    </row>
    <row r="56137" spans="8:8">
      <c r="H56137" t="str">
        <f t="shared" si="584"/>
        <v/>
      </c>
    </row>
    <row r="56138" spans="8:8">
      <c r="H56138" t="str">
        <f t="shared" si="584"/>
        <v/>
      </c>
    </row>
    <row r="56139" spans="8:8">
      <c r="H56139" t="str">
        <f t="shared" si="584"/>
        <v/>
      </c>
    </row>
    <row r="56140" spans="8:8">
      <c r="H56140" t="str">
        <f t="shared" si="584"/>
        <v/>
      </c>
    </row>
    <row r="56141" spans="8:8">
      <c r="H56141" t="str">
        <f t="shared" si="584"/>
        <v/>
      </c>
    </row>
    <row r="56142" spans="8:8">
      <c r="H56142" t="str">
        <f t="shared" si="584"/>
        <v/>
      </c>
    </row>
    <row r="56143" spans="8:8">
      <c r="H56143" t="str">
        <f t="shared" si="584"/>
        <v/>
      </c>
    </row>
    <row r="56144" spans="8:8">
      <c r="H56144" t="str">
        <f t="shared" si="584"/>
        <v/>
      </c>
    </row>
    <row r="56145" spans="8:8">
      <c r="H56145" t="str">
        <f t="shared" si="584"/>
        <v/>
      </c>
    </row>
    <row r="56146" spans="8:8">
      <c r="H56146" t="str">
        <f t="shared" si="584"/>
        <v/>
      </c>
    </row>
    <row r="56147" spans="8:8">
      <c r="H56147" t="str">
        <f t="shared" si="584"/>
        <v/>
      </c>
    </row>
    <row r="56148" spans="8:8">
      <c r="H56148" t="str">
        <f t="shared" si="584"/>
        <v/>
      </c>
    </row>
    <row r="56149" spans="8:8">
      <c r="H56149" t="str">
        <f t="shared" si="584"/>
        <v/>
      </c>
    </row>
    <row r="56150" spans="8:8">
      <c r="H56150" t="str">
        <f t="shared" si="584"/>
        <v/>
      </c>
    </row>
    <row r="56151" spans="8:8">
      <c r="H56151" t="str">
        <f t="shared" si="584"/>
        <v/>
      </c>
    </row>
    <row r="56152" spans="8:8">
      <c r="H56152" t="str">
        <f t="shared" si="584"/>
        <v/>
      </c>
    </row>
    <row r="56153" spans="8:8">
      <c r="H56153" t="str">
        <f t="shared" si="584"/>
        <v/>
      </c>
    </row>
    <row r="56154" spans="8:8">
      <c r="H56154" t="str">
        <f t="shared" si="584"/>
        <v/>
      </c>
    </row>
    <row r="56155" spans="8:8">
      <c r="H56155" t="str">
        <f t="shared" si="584"/>
        <v/>
      </c>
    </row>
    <row r="56156" spans="8:8">
      <c r="H56156" t="str">
        <f t="shared" si="584"/>
        <v/>
      </c>
    </row>
    <row r="56157" spans="8:8">
      <c r="H56157" t="str">
        <f t="shared" si="584"/>
        <v/>
      </c>
    </row>
    <row r="56158" spans="8:8">
      <c r="H56158" t="str">
        <f t="shared" si="584"/>
        <v/>
      </c>
    </row>
    <row r="56159" spans="8:8">
      <c r="H56159" t="str">
        <f t="shared" si="584"/>
        <v/>
      </c>
    </row>
    <row r="56160" spans="8:8">
      <c r="H56160" t="str">
        <f t="shared" si="584"/>
        <v/>
      </c>
    </row>
    <row r="56161" spans="8:8">
      <c r="H56161" t="str">
        <f t="shared" si="584"/>
        <v/>
      </c>
    </row>
    <row r="56162" spans="8:8">
      <c r="H56162" t="str">
        <f t="shared" ref="H56162:H56225" si="585">_xlfn.TEXTJOIN(", ", TRUE, G56162:G56162)</f>
        <v/>
      </c>
    </row>
    <row r="56163" spans="8:8">
      <c r="H56163" t="str">
        <f t="shared" si="585"/>
        <v/>
      </c>
    </row>
    <row r="56164" spans="8:8">
      <c r="H56164" t="str">
        <f t="shared" si="585"/>
        <v/>
      </c>
    </row>
    <row r="56165" spans="8:8">
      <c r="H56165" t="str">
        <f t="shared" si="585"/>
        <v/>
      </c>
    </row>
    <row r="56166" spans="8:8">
      <c r="H56166" t="str">
        <f t="shared" si="585"/>
        <v/>
      </c>
    </row>
    <row r="56167" spans="8:8">
      <c r="H56167" t="str">
        <f t="shared" si="585"/>
        <v/>
      </c>
    </row>
    <row r="56168" spans="8:8">
      <c r="H56168" t="str">
        <f t="shared" si="585"/>
        <v/>
      </c>
    </row>
    <row r="56169" spans="8:8">
      <c r="H56169" t="str">
        <f t="shared" si="585"/>
        <v/>
      </c>
    </row>
    <row r="56170" spans="8:8">
      <c r="H56170" t="str">
        <f t="shared" si="585"/>
        <v/>
      </c>
    </row>
    <row r="56171" spans="8:8">
      <c r="H56171" t="str">
        <f t="shared" si="585"/>
        <v/>
      </c>
    </row>
    <row r="56172" spans="8:8">
      <c r="H56172" t="str">
        <f t="shared" si="585"/>
        <v/>
      </c>
    </row>
    <row r="56173" spans="8:8">
      <c r="H56173" t="str">
        <f t="shared" si="585"/>
        <v/>
      </c>
    </row>
    <row r="56174" spans="8:8">
      <c r="H56174" t="str">
        <f t="shared" si="585"/>
        <v/>
      </c>
    </row>
    <row r="56175" spans="8:8">
      <c r="H56175" t="str">
        <f t="shared" si="585"/>
        <v/>
      </c>
    </row>
    <row r="56176" spans="8:8">
      <c r="H56176" t="str">
        <f t="shared" si="585"/>
        <v/>
      </c>
    </row>
    <row r="56177" spans="8:8">
      <c r="H56177" t="str">
        <f t="shared" si="585"/>
        <v/>
      </c>
    </row>
    <row r="56178" spans="8:8">
      <c r="H56178" t="str">
        <f t="shared" si="585"/>
        <v/>
      </c>
    </row>
    <row r="56179" spans="8:8">
      <c r="H56179" t="str">
        <f t="shared" si="585"/>
        <v/>
      </c>
    </row>
    <row r="56180" spans="8:8">
      <c r="H56180" t="str">
        <f t="shared" si="585"/>
        <v/>
      </c>
    </row>
    <row r="56181" spans="8:8">
      <c r="H56181" t="str">
        <f t="shared" si="585"/>
        <v/>
      </c>
    </row>
    <row r="56182" spans="8:8">
      <c r="H56182" t="str">
        <f t="shared" si="585"/>
        <v/>
      </c>
    </row>
    <row r="56183" spans="8:8">
      <c r="H56183" t="str">
        <f t="shared" si="585"/>
        <v/>
      </c>
    </row>
    <row r="56184" spans="8:8">
      <c r="H56184" t="str">
        <f t="shared" si="585"/>
        <v/>
      </c>
    </row>
    <row r="56185" spans="8:8">
      <c r="H56185" t="str">
        <f t="shared" si="585"/>
        <v/>
      </c>
    </row>
    <row r="56186" spans="8:8">
      <c r="H56186" t="str">
        <f t="shared" si="585"/>
        <v/>
      </c>
    </row>
    <row r="56187" spans="8:8">
      <c r="H56187" t="str">
        <f t="shared" si="585"/>
        <v/>
      </c>
    </row>
    <row r="56188" spans="8:8">
      <c r="H56188" t="str">
        <f t="shared" si="585"/>
        <v/>
      </c>
    </row>
    <row r="56189" spans="8:8">
      <c r="H56189" t="str">
        <f t="shared" si="585"/>
        <v/>
      </c>
    </row>
    <row r="56190" spans="8:8">
      <c r="H56190" t="str">
        <f t="shared" si="585"/>
        <v/>
      </c>
    </row>
    <row r="56191" spans="8:8">
      <c r="H56191" t="str">
        <f t="shared" si="585"/>
        <v/>
      </c>
    </row>
    <row r="56192" spans="8:8">
      <c r="H56192" t="str">
        <f t="shared" si="585"/>
        <v/>
      </c>
    </row>
    <row r="56193" spans="8:8">
      <c r="H56193" t="str">
        <f t="shared" si="585"/>
        <v/>
      </c>
    </row>
    <row r="56194" spans="8:8">
      <c r="H56194" t="str">
        <f t="shared" si="585"/>
        <v/>
      </c>
    </row>
    <row r="56195" spans="8:8">
      <c r="H56195" t="str">
        <f t="shared" si="585"/>
        <v/>
      </c>
    </row>
    <row r="56196" spans="8:8">
      <c r="H56196" t="str">
        <f t="shared" si="585"/>
        <v/>
      </c>
    </row>
    <row r="56197" spans="8:8">
      <c r="H56197" t="str">
        <f t="shared" si="585"/>
        <v/>
      </c>
    </row>
    <row r="56198" spans="8:8">
      <c r="H56198" t="str">
        <f t="shared" si="585"/>
        <v/>
      </c>
    </row>
    <row r="56199" spans="8:8">
      <c r="H56199" t="str">
        <f t="shared" si="585"/>
        <v/>
      </c>
    </row>
    <row r="56200" spans="8:8">
      <c r="H56200" t="str">
        <f t="shared" si="585"/>
        <v/>
      </c>
    </row>
    <row r="56201" spans="8:8">
      <c r="H56201" t="str">
        <f t="shared" si="585"/>
        <v/>
      </c>
    </row>
    <row r="56202" spans="8:8">
      <c r="H56202" t="str">
        <f t="shared" si="585"/>
        <v/>
      </c>
    </row>
    <row r="56203" spans="8:8">
      <c r="H56203" t="str">
        <f t="shared" si="585"/>
        <v/>
      </c>
    </row>
    <row r="56204" spans="8:8">
      <c r="H56204" t="str">
        <f t="shared" si="585"/>
        <v/>
      </c>
    </row>
    <row r="56205" spans="8:8">
      <c r="H56205" t="str">
        <f t="shared" si="585"/>
        <v/>
      </c>
    </row>
    <row r="56206" spans="8:8">
      <c r="H56206" t="str">
        <f t="shared" si="585"/>
        <v/>
      </c>
    </row>
    <row r="56207" spans="8:8">
      <c r="H56207" t="str">
        <f t="shared" si="585"/>
        <v/>
      </c>
    </row>
    <row r="56208" spans="8:8">
      <c r="H56208" t="str">
        <f t="shared" si="585"/>
        <v/>
      </c>
    </row>
    <row r="56209" spans="8:8">
      <c r="H56209" t="str">
        <f t="shared" si="585"/>
        <v/>
      </c>
    </row>
    <row r="56210" spans="8:8">
      <c r="H56210" t="str">
        <f t="shared" si="585"/>
        <v/>
      </c>
    </row>
    <row r="56211" spans="8:8">
      <c r="H56211" t="str">
        <f t="shared" si="585"/>
        <v/>
      </c>
    </row>
    <row r="56212" spans="8:8">
      <c r="H56212" t="str">
        <f t="shared" si="585"/>
        <v/>
      </c>
    </row>
    <row r="56213" spans="8:8">
      <c r="H56213" t="str">
        <f t="shared" si="585"/>
        <v/>
      </c>
    </row>
    <row r="56214" spans="8:8">
      <c r="H56214" t="str">
        <f t="shared" si="585"/>
        <v/>
      </c>
    </row>
    <row r="56215" spans="8:8">
      <c r="H56215" t="str">
        <f t="shared" si="585"/>
        <v/>
      </c>
    </row>
    <row r="56216" spans="8:8">
      <c r="H56216" t="str">
        <f t="shared" si="585"/>
        <v/>
      </c>
    </row>
    <row r="56217" spans="8:8">
      <c r="H56217" t="str">
        <f t="shared" si="585"/>
        <v/>
      </c>
    </row>
    <row r="56218" spans="8:8">
      <c r="H56218" t="str">
        <f t="shared" si="585"/>
        <v/>
      </c>
    </row>
    <row r="56219" spans="8:8">
      <c r="H56219" t="str">
        <f t="shared" si="585"/>
        <v/>
      </c>
    </row>
    <row r="56220" spans="8:8">
      <c r="H56220" t="str">
        <f t="shared" si="585"/>
        <v/>
      </c>
    </row>
    <row r="56221" spans="8:8">
      <c r="H56221" t="str">
        <f t="shared" si="585"/>
        <v/>
      </c>
    </row>
    <row r="56222" spans="8:8">
      <c r="H56222" t="str">
        <f t="shared" si="585"/>
        <v/>
      </c>
    </row>
    <row r="56223" spans="8:8">
      <c r="H56223" t="str">
        <f t="shared" si="585"/>
        <v/>
      </c>
    </row>
    <row r="56224" spans="8:8">
      <c r="H56224" t="str">
        <f t="shared" si="585"/>
        <v/>
      </c>
    </row>
    <row r="56225" spans="8:8">
      <c r="H56225" t="str">
        <f t="shared" si="585"/>
        <v/>
      </c>
    </row>
    <row r="56226" spans="8:8">
      <c r="H56226" t="str">
        <f t="shared" ref="H56226:H56289" si="586">_xlfn.TEXTJOIN(", ", TRUE, G56226:G56226)</f>
        <v/>
      </c>
    </row>
    <row r="56227" spans="8:8">
      <c r="H56227" t="str">
        <f t="shared" si="586"/>
        <v/>
      </c>
    </row>
    <row r="56228" spans="8:8">
      <c r="H56228" t="str">
        <f t="shared" si="586"/>
        <v/>
      </c>
    </row>
    <row r="56229" spans="8:8">
      <c r="H56229" t="str">
        <f t="shared" si="586"/>
        <v/>
      </c>
    </row>
    <row r="56230" spans="8:8">
      <c r="H56230" t="str">
        <f t="shared" si="586"/>
        <v/>
      </c>
    </row>
    <row r="56231" spans="8:8">
      <c r="H56231" t="str">
        <f t="shared" si="586"/>
        <v/>
      </c>
    </row>
    <row r="56232" spans="8:8">
      <c r="H56232" t="str">
        <f t="shared" si="586"/>
        <v/>
      </c>
    </row>
    <row r="56233" spans="8:8">
      <c r="H56233" t="str">
        <f t="shared" si="586"/>
        <v/>
      </c>
    </row>
    <row r="56234" spans="8:8">
      <c r="H56234" t="str">
        <f t="shared" si="586"/>
        <v/>
      </c>
    </row>
    <row r="56235" spans="8:8">
      <c r="H56235" t="str">
        <f t="shared" si="586"/>
        <v/>
      </c>
    </row>
    <row r="56236" spans="8:8">
      <c r="H56236" t="str">
        <f t="shared" si="586"/>
        <v/>
      </c>
    </row>
    <row r="56237" spans="8:8">
      <c r="H56237" t="str">
        <f t="shared" si="586"/>
        <v/>
      </c>
    </row>
    <row r="56238" spans="8:8">
      <c r="H56238" t="str">
        <f t="shared" si="586"/>
        <v/>
      </c>
    </row>
    <row r="56239" spans="8:8">
      <c r="H56239" t="str">
        <f t="shared" si="586"/>
        <v/>
      </c>
    </row>
    <row r="56240" spans="8:8">
      <c r="H56240" t="str">
        <f t="shared" si="586"/>
        <v/>
      </c>
    </row>
    <row r="56241" spans="8:8">
      <c r="H56241" t="str">
        <f t="shared" si="586"/>
        <v/>
      </c>
    </row>
    <row r="56242" spans="8:8">
      <c r="H56242" t="str">
        <f t="shared" si="586"/>
        <v/>
      </c>
    </row>
    <row r="56243" spans="8:8">
      <c r="H56243" t="str">
        <f t="shared" si="586"/>
        <v/>
      </c>
    </row>
    <row r="56244" spans="8:8">
      <c r="H56244" t="str">
        <f t="shared" si="586"/>
        <v/>
      </c>
    </row>
    <row r="56245" spans="8:8">
      <c r="H56245" t="str">
        <f t="shared" si="586"/>
        <v/>
      </c>
    </row>
    <row r="56246" spans="8:8">
      <c r="H56246" t="str">
        <f t="shared" si="586"/>
        <v/>
      </c>
    </row>
    <row r="56247" spans="8:8">
      <c r="H56247" t="str">
        <f t="shared" si="586"/>
        <v/>
      </c>
    </row>
    <row r="56248" spans="8:8">
      <c r="H56248" t="str">
        <f t="shared" si="586"/>
        <v/>
      </c>
    </row>
    <row r="56249" spans="8:8">
      <c r="H56249" t="str">
        <f t="shared" si="586"/>
        <v/>
      </c>
    </row>
    <row r="56250" spans="8:8">
      <c r="H56250" t="str">
        <f t="shared" si="586"/>
        <v/>
      </c>
    </row>
    <row r="56251" spans="8:8">
      <c r="H56251" t="str">
        <f t="shared" si="586"/>
        <v/>
      </c>
    </row>
    <row r="56252" spans="8:8">
      <c r="H56252" t="str">
        <f t="shared" si="586"/>
        <v/>
      </c>
    </row>
    <row r="56253" spans="8:8">
      <c r="H56253" t="str">
        <f t="shared" si="586"/>
        <v/>
      </c>
    </row>
    <row r="56254" spans="8:8">
      <c r="H56254" t="str">
        <f t="shared" si="586"/>
        <v/>
      </c>
    </row>
    <row r="56255" spans="8:8">
      <c r="H56255" t="str">
        <f t="shared" si="586"/>
        <v/>
      </c>
    </row>
    <row r="56256" spans="8:8">
      <c r="H56256" t="str">
        <f t="shared" si="586"/>
        <v/>
      </c>
    </row>
    <row r="56257" spans="8:8">
      <c r="H56257" t="str">
        <f t="shared" si="586"/>
        <v/>
      </c>
    </row>
    <row r="56258" spans="8:8">
      <c r="H56258" t="str">
        <f t="shared" si="586"/>
        <v/>
      </c>
    </row>
    <row r="56259" spans="8:8">
      <c r="H56259" t="str">
        <f t="shared" si="586"/>
        <v/>
      </c>
    </row>
    <row r="56260" spans="8:8">
      <c r="H56260" t="str">
        <f t="shared" si="586"/>
        <v/>
      </c>
    </row>
    <row r="56261" spans="8:8">
      <c r="H56261" t="str">
        <f t="shared" si="586"/>
        <v/>
      </c>
    </row>
    <row r="56262" spans="8:8">
      <c r="H56262" t="str">
        <f t="shared" si="586"/>
        <v/>
      </c>
    </row>
    <row r="56263" spans="8:8">
      <c r="H56263" t="str">
        <f t="shared" si="586"/>
        <v/>
      </c>
    </row>
    <row r="56264" spans="8:8">
      <c r="H56264" t="str">
        <f t="shared" si="586"/>
        <v/>
      </c>
    </row>
    <row r="56265" spans="8:8">
      <c r="H56265" t="str">
        <f t="shared" si="586"/>
        <v/>
      </c>
    </row>
    <row r="56266" spans="8:8">
      <c r="H56266" t="str">
        <f t="shared" si="586"/>
        <v/>
      </c>
    </row>
    <row r="56267" spans="8:8">
      <c r="H56267" t="str">
        <f t="shared" si="586"/>
        <v/>
      </c>
    </row>
    <row r="56268" spans="8:8">
      <c r="H56268" t="str">
        <f t="shared" si="586"/>
        <v/>
      </c>
    </row>
    <row r="56269" spans="8:8">
      <c r="H56269" t="str">
        <f t="shared" si="586"/>
        <v/>
      </c>
    </row>
    <row r="56270" spans="8:8">
      <c r="H56270" t="str">
        <f t="shared" si="586"/>
        <v/>
      </c>
    </row>
    <row r="56271" spans="8:8">
      <c r="H56271" t="str">
        <f t="shared" si="586"/>
        <v/>
      </c>
    </row>
    <row r="56272" spans="8:8">
      <c r="H56272" t="str">
        <f t="shared" si="586"/>
        <v/>
      </c>
    </row>
    <row r="56273" spans="8:8">
      <c r="H56273" t="str">
        <f t="shared" si="586"/>
        <v/>
      </c>
    </row>
    <row r="56274" spans="8:8">
      <c r="H56274" t="str">
        <f t="shared" si="586"/>
        <v/>
      </c>
    </row>
    <row r="56275" spans="8:8">
      <c r="H56275" t="str">
        <f t="shared" si="586"/>
        <v/>
      </c>
    </row>
    <row r="56276" spans="8:8">
      <c r="H56276" t="str">
        <f t="shared" si="586"/>
        <v/>
      </c>
    </row>
    <row r="56277" spans="8:8">
      <c r="H56277" t="str">
        <f t="shared" si="586"/>
        <v/>
      </c>
    </row>
    <row r="56278" spans="8:8">
      <c r="H56278" t="str">
        <f t="shared" si="586"/>
        <v/>
      </c>
    </row>
    <row r="56279" spans="8:8">
      <c r="H56279" t="str">
        <f t="shared" si="586"/>
        <v/>
      </c>
    </row>
    <row r="56280" spans="8:8">
      <c r="H56280" t="str">
        <f t="shared" si="586"/>
        <v/>
      </c>
    </row>
    <row r="56281" spans="8:8">
      <c r="H56281" t="str">
        <f t="shared" si="586"/>
        <v/>
      </c>
    </row>
    <row r="56282" spans="8:8">
      <c r="H56282" t="str">
        <f t="shared" si="586"/>
        <v/>
      </c>
    </row>
    <row r="56283" spans="8:8">
      <c r="H56283" t="str">
        <f t="shared" si="586"/>
        <v/>
      </c>
    </row>
    <row r="56284" spans="8:8">
      <c r="H56284" t="str">
        <f t="shared" si="586"/>
        <v/>
      </c>
    </row>
    <row r="56285" spans="8:8">
      <c r="H56285" t="str">
        <f t="shared" si="586"/>
        <v/>
      </c>
    </row>
    <row r="56286" spans="8:8">
      <c r="H56286" t="str">
        <f t="shared" si="586"/>
        <v/>
      </c>
    </row>
    <row r="56287" spans="8:8">
      <c r="H56287" t="str">
        <f t="shared" si="586"/>
        <v/>
      </c>
    </row>
    <row r="56288" spans="8:8">
      <c r="H56288" t="str">
        <f t="shared" si="586"/>
        <v/>
      </c>
    </row>
    <row r="56289" spans="8:8">
      <c r="H56289" t="str">
        <f t="shared" si="586"/>
        <v/>
      </c>
    </row>
    <row r="56290" spans="8:8">
      <c r="H56290" t="str">
        <f t="shared" ref="H56290:H56353" si="587">_xlfn.TEXTJOIN(", ", TRUE, G56290:G56290)</f>
        <v/>
      </c>
    </row>
    <row r="56291" spans="8:8">
      <c r="H56291" t="str">
        <f t="shared" si="587"/>
        <v/>
      </c>
    </row>
    <row r="56292" spans="8:8">
      <c r="H56292" t="str">
        <f t="shared" si="587"/>
        <v/>
      </c>
    </row>
    <row r="56293" spans="8:8">
      <c r="H56293" t="str">
        <f t="shared" si="587"/>
        <v/>
      </c>
    </row>
    <row r="56294" spans="8:8">
      <c r="H56294" t="str">
        <f t="shared" si="587"/>
        <v/>
      </c>
    </row>
    <row r="56295" spans="8:8">
      <c r="H56295" t="str">
        <f t="shared" si="587"/>
        <v/>
      </c>
    </row>
    <row r="56296" spans="8:8">
      <c r="H56296" t="str">
        <f t="shared" si="587"/>
        <v/>
      </c>
    </row>
    <row r="56297" spans="8:8">
      <c r="H56297" t="str">
        <f t="shared" si="587"/>
        <v/>
      </c>
    </row>
    <row r="56298" spans="8:8">
      <c r="H56298" t="str">
        <f t="shared" si="587"/>
        <v/>
      </c>
    </row>
    <row r="56299" spans="8:8">
      <c r="H56299" t="str">
        <f t="shared" si="587"/>
        <v/>
      </c>
    </row>
    <row r="56300" spans="8:8">
      <c r="H56300" t="str">
        <f t="shared" si="587"/>
        <v/>
      </c>
    </row>
    <row r="56301" spans="8:8">
      <c r="H56301" t="str">
        <f t="shared" si="587"/>
        <v/>
      </c>
    </row>
    <row r="56302" spans="8:8">
      <c r="H56302" t="str">
        <f t="shared" si="587"/>
        <v/>
      </c>
    </row>
    <row r="56303" spans="8:8">
      <c r="H56303" t="str">
        <f t="shared" si="587"/>
        <v/>
      </c>
    </row>
    <row r="56304" spans="8:8">
      <c r="H56304" t="str">
        <f t="shared" si="587"/>
        <v/>
      </c>
    </row>
    <row r="56305" spans="8:8">
      <c r="H56305" t="str">
        <f t="shared" si="587"/>
        <v/>
      </c>
    </row>
    <row r="56306" spans="8:8">
      <c r="H56306" t="str">
        <f t="shared" si="587"/>
        <v/>
      </c>
    </row>
    <row r="56307" spans="8:8">
      <c r="H56307" t="str">
        <f t="shared" si="587"/>
        <v/>
      </c>
    </row>
    <row r="56308" spans="8:8">
      <c r="H56308" t="str">
        <f t="shared" si="587"/>
        <v/>
      </c>
    </row>
    <row r="56309" spans="8:8">
      <c r="H56309" t="str">
        <f t="shared" si="587"/>
        <v/>
      </c>
    </row>
    <row r="56310" spans="8:8">
      <c r="H56310" t="str">
        <f t="shared" si="587"/>
        <v/>
      </c>
    </row>
    <row r="56311" spans="8:8">
      <c r="H56311" t="str">
        <f t="shared" si="587"/>
        <v/>
      </c>
    </row>
    <row r="56312" spans="8:8">
      <c r="H56312" t="str">
        <f t="shared" si="587"/>
        <v/>
      </c>
    </row>
    <row r="56313" spans="8:8">
      <c r="H56313" t="str">
        <f t="shared" si="587"/>
        <v/>
      </c>
    </row>
    <row r="56314" spans="8:8">
      <c r="H56314" t="str">
        <f t="shared" si="587"/>
        <v/>
      </c>
    </row>
    <row r="56315" spans="8:8">
      <c r="H56315" t="str">
        <f t="shared" si="587"/>
        <v/>
      </c>
    </row>
    <row r="56316" spans="8:8">
      <c r="H56316" t="str">
        <f t="shared" si="587"/>
        <v/>
      </c>
    </row>
    <row r="56317" spans="8:8">
      <c r="H56317" t="str">
        <f t="shared" si="587"/>
        <v/>
      </c>
    </row>
    <row r="56318" spans="8:8">
      <c r="H56318" t="str">
        <f t="shared" si="587"/>
        <v/>
      </c>
    </row>
    <row r="56319" spans="8:8">
      <c r="H56319" t="str">
        <f t="shared" si="587"/>
        <v/>
      </c>
    </row>
    <row r="56320" spans="8:8">
      <c r="H56320" t="str">
        <f t="shared" si="587"/>
        <v/>
      </c>
    </row>
    <row r="56321" spans="8:8">
      <c r="H56321" t="str">
        <f t="shared" si="587"/>
        <v/>
      </c>
    </row>
    <row r="56322" spans="8:8">
      <c r="H56322" t="str">
        <f t="shared" si="587"/>
        <v/>
      </c>
    </row>
    <row r="56323" spans="8:8">
      <c r="H56323" t="str">
        <f t="shared" si="587"/>
        <v/>
      </c>
    </row>
    <row r="56324" spans="8:8">
      <c r="H56324" t="str">
        <f t="shared" si="587"/>
        <v/>
      </c>
    </row>
    <row r="56325" spans="8:8">
      <c r="H56325" t="str">
        <f t="shared" si="587"/>
        <v/>
      </c>
    </row>
    <row r="56326" spans="8:8">
      <c r="H56326" t="str">
        <f t="shared" si="587"/>
        <v/>
      </c>
    </row>
    <row r="56327" spans="8:8">
      <c r="H56327" t="str">
        <f t="shared" si="587"/>
        <v/>
      </c>
    </row>
    <row r="56328" spans="8:8">
      <c r="H56328" t="str">
        <f t="shared" si="587"/>
        <v/>
      </c>
    </row>
    <row r="56329" spans="8:8">
      <c r="H56329" t="str">
        <f t="shared" si="587"/>
        <v/>
      </c>
    </row>
    <row r="56330" spans="8:8">
      <c r="H56330" t="str">
        <f t="shared" si="587"/>
        <v/>
      </c>
    </row>
    <row r="56331" spans="8:8">
      <c r="H56331" t="str">
        <f t="shared" si="587"/>
        <v/>
      </c>
    </row>
    <row r="56332" spans="8:8">
      <c r="H56332" t="str">
        <f t="shared" si="587"/>
        <v/>
      </c>
    </row>
    <row r="56333" spans="8:8">
      <c r="H56333" t="str">
        <f t="shared" si="587"/>
        <v/>
      </c>
    </row>
    <row r="56334" spans="8:8">
      <c r="H56334" t="str">
        <f t="shared" si="587"/>
        <v/>
      </c>
    </row>
    <row r="56335" spans="8:8">
      <c r="H56335" t="str">
        <f t="shared" si="587"/>
        <v/>
      </c>
    </row>
    <row r="56336" spans="8:8">
      <c r="H56336" t="str">
        <f t="shared" si="587"/>
        <v/>
      </c>
    </row>
    <row r="56337" spans="8:8">
      <c r="H56337" t="str">
        <f t="shared" si="587"/>
        <v/>
      </c>
    </row>
    <row r="56338" spans="8:8">
      <c r="H56338" t="str">
        <f t="shared" si="587"/>
        <v/>
      </c>
    </row>
    <row r="56339" spans="8:8">
      <c r="H56339" t="str">
        <f t="shared" si="587"/>
        <v/>
      </c>
    </row>
    <row r="56340" spans="8:8">
      <c r="H56340" t="str">
        <f t="shared" si="587"/>
        <v/>
      </c>
    </row>
    <row r="56341" spans="8:8">
      <c r="H56341" t="str">
        <f t="shared" si="587"/>
        <v/>
      </c>
    </row>
    <row r="56342" spans="8:8">
      <c r="H56342" t="str">
        <f t="shared" si="587"/>
        <v/>
      </c>
    </row>
    <row r="56343" spans="8:8">
      <c r="H56343" t="str">
        <f t="shared" si="587"/>
        <v/>
      </c>
    </row>
    <row r="56344" spans="8:8">
      <c r="H56344" t="str">
        <f t="shared" si="587"/>
        <v/>
      </c>
    </row>
    <row r="56345" spans="8:8">
      <c r="H56345" t="str">
        <f t="shared" si="587"/>
        <v/>
      </c>
    </row>
    <row r="56346" spans="8:8">
      <c r="H56346" t="str">
        <f t="shared" si="587"/>
        <v/>
      </c>
    </row>
    <row r="56347" spans="8:8">
      <c r="H56347" t="str">
        <f t="shared" si="587"/>
        <v/>
      </c>
    </row>
    <row r="56348" spans="8:8">
      <c r="H56348" t="str">
        <f t="shared" si="587"/>
        <v/>
      </c>
    </row>
    <row r="56349" spans="8:8">
      <c r="H56349" t="str">
        <f t="shared" si="587"/>
        <v/>
      </c>
    </row>
    <row r="56350" spans="8:8">
      <c r="H56350" t="str">
        <f t="shared" si="587"/>
        <v/>
      </c>
    </row>
    <row r="56351" spans="8:8">
      <c r="H56351" t="str">
        <f t="shared" si="587"/>
        <v/>
      </c>
    </row>
    <row r="56352" spans="8:8">
      <c r="H56352" t="str">
        <f t="shared" si="587"/>
        <v/>
      </c>
    </row>
    <row r="56353" spans="8:8">
      <c r="H56353" t="str">
        <f t="shared" si="587"/>
        <v/>
      </c>
    </row>
    <row r="56354" spans="8:8">
      <c r="H56354" t="str">
        <f t="shared" ref="H56354:H56417" si="588">_xlfn.TEXTJOIN(", ", TRUE, G56354:G56354)</f>
        <v/>
      </c>
    </row>
    <row r="56355" spans="8:8">
      <c r="H56355" t="str">
        <f t="shared" si="588"/>
        <v/>
      </c>
    </row>
    <row r="56356" spans="8:8">
      <c r="H56356" t="str">
        <f t="shared" si="588"/>
        <v/>
      </c>
    </row>
    <row r="56357" spans="8:8">
      <c r="H56357" t="str">
        <f t="shared" si="588"/>
        <v/>
      </c>
    </row>
    <row r="56358" spans="8:8">
      <c r="H56358" t="str">
        <f t="shared" si="588"/>
        <v/>
      </c>
    </row>
    <row r="56359" spans="8:8">
      <c r="H56359" t="str">
        <f t="shared" si="588"/>
        <v/>
      </c>
    </row>
    <row r="56360" spans="8:8">
      <c r="H56360" t="str">
        <f t="shared" si="588"/>
        <v/>
      </c>
    </row>
    <row r="56361" spans="8:8">
      <c r="H56361" t="str">
        <f t="shared" si="588"/>
        <v/>
      </c>
    </row>
    <row r="56362" spans="8:8">
      <c r="H56362" t="str">
        <f t="shared" si="588"/>
        <v/>
      </c>
    </row>
    <row r="56363" spans="8:8">
      <c r="H56363" t="str">
        <f t="shared" si="588"/>
        <v/>
      </c>
    </row>
    <row r="56364" spans="8:8">
      <c r="H56364" t="str">
        <f t="shared" si="588"/>
        <v/>
      </c>
    </row>
    <row r="56365" spans="8:8">
      <c r="H56365" t="str">
        <f t="shared" si="588"/>
        <v/>
      </c>
    </row>
    <row r="56366" spans="8:8">
      <c r="H56366" t="str">
        <f t="shared" si="588"/>
        <v/>
      </c>
    </row>
    <row r="56367" spans="8:8">
      <c r="H56367" t="str">
        <f t="shared" si="588"/>
        <v/>
      </c>
    </row>
    <row r="56368" spans="8:8">
      <c r="H56368" t="str">
        <f t="shared" si="588"/>
        <v/>
      </c>
    </row>
    <row r="56369" spans="8:8">
      <c r="H56369" t="str">
        <f t="shared" si="588"/>
        <v/>
      </c>
    </row>
    <row r="56370" spans="8:8">
      <c r="H56370" t="str">
        <f t="shared" si="588"/>
        <v/>
      </c>
    </row>
    <row r="56371" spans="8:8">
      <c r="H56371" t="str">
        <f t="shared" si="588"/>
        <v/>
      </c>
    </row>
    <row r="56372" spans="8:8">
      <c r="H56372" t="str">
        <f t="shared" si="588"/>
        <v/>
      </c>
    </row>
    <row r="56373" spans="8:8">
      <c r="H56373" t="str">
        <f t="shared" si="588"/>
        <v/>
      </c>
    </row>
    <row r="56374" spans="8:8">
      <c r="H56374" t="str">
        <f t="shared" si="588"/>
        <v/>
      </c>
    </row>
    <row r="56375" spans="8:8">
      <c r="H56375" t="str">
        <f t="shared" si="588"/>
        <v/>
      </c>
    </row>
    <row r="56376" spans="8:8">
      <c r="H56376" t="str">
        <f t="shared" si="588"/>
        <v/>
      </c>
    </row>
    <row r="56377" spans="8:8">
      <c r="H56377" t="str">
        <f t="shared" si="588"/>
        <v/>
      </c>
    </row>
    <row r="56378" spans="8:8">
      <c r="H56378" t="str">
        <f t="shared" si="588"/>
        <v/>
      </c>
    </row>
    <row r="56379" spans="8:8">
      <c r="H56379" t="str">
        <f t="shared" si="588"/>
        <v/>
      </c>
    </row>
    <row r="56380" spans="8:8">
      <c r="H56380" t="str">
        <f t="shared" si="588"/>
        <v/>
      </c>
    </row>
    <row r="56381" spans="8:8">
      <c r="H56381" t="str">
        <f t="shared" si="588"/>
        <v/>
      </c>
    </row>
    <row r="56382" spans="8:8">
      <c r="H56382" t="str">
        <f t="shared" si="588"/>
        <v/>
      </c>
    </row>
    <row r="56383" spans="8:8">
      <c r="H56383" t="str">
        <f t="shared" si="588"/>
        <v/>
      </c>
    </row>
    <row r="56384" spans="8:8">
      <c r="H56384" t="str">
        <f t="shared" si="588"/>
        <v/>
      </c>
    </row>
    <row r="56385" spans="8:8">
      <c r="H56385" t="str">
        <f t="shared" si="588"/>
        <v/>
      </c>
    </row>
    <row r="56386" spans="8:8">
      <c r="H56386" t="str">
        <f t="shared" si="588"/>
        <v/>
      </c>
    </row>
    <row r="56387" spans="8:8">
      <c r="H56387" t="str">
        <f t="shared" si="588"/>
        <v/>
      </c>
    </row>
    <row r="56388" spans="8:8">
      <c r="H56388" t="str">
        <f t="shared" si="588"/>
        <v/>
      </c>
    </row>
    <row r="56389" spans="8:8">
      <c r="H56389" t="str">
        <f t="shared" si="588"/>
        <v/>
      </c>
    </row>
    <row r="56390" spans="8:8">
      <c r="H56390" t="str">
        <f t="shared" si="588"/>
        <v/>
      </c>
    </row>
    <row r="56391" spans="8:8">
      <c r="H56391" t="str">
        <f t="shared" si="588"/>
        <v/>
      </c>
    </row>
    <row r="56392" spans="8:8">
      <c r="H56392" t="str">
        <f t="shared" si="588"/>
        <v/>
      </c>
    </row>
    <row r="56393" spans="8:8">
      <c r="H56393" t="str">
        <f t="shared" si="588"/>
        <v/>
      </c>
    </row>
    <row r="56394" spans="8:8">
      <c r="H56394" t="str">
        <f t="shared" si="588"/>
        <v/>
      </c>
    </row>
    <row r="56395" spans="8:8">
      <c r="H56395" t="str">
        <f t="shared" si="588"/>
        <v/>
      </c>
    </row>
    <row r="56396" spans="8:8">
      <c r="H56396" t="str">
        <f t="shared" si="588"/>
        <v/>
      </c>
    </row>
    <row r="56397" spans="8:8">
      <c r="H56397" t="str">
        <f t="shared" si="588"/>
        <v/>
      </c>
    </row>
    <row r="56398" spans="8:8">
      <c r="H56398" t="str">
        <f t="shared" si="588"/>
        <v/>
      </c>
    </row>
    <row r="56399" spans="8:8">
      <c r="H56399" t="str">
        <f t="shared" si="588"/>
        <v/>
      </c>
    </row>
    <row r="56400" spans="8:8">
      <c r="H56400" t="str">
        <f t="shared" si="588"/>
        <v/>
      </c>
    </row>
    <row r="56401" spans="8:8">
      <c r="H56401" t="str">
        <f t="shared" si="588"/>
        <v/>
      </c>
    </row>
    <row r="56402" spans="8:8">
      <c r="H56402" t="str">
        <f t="shared" si="588"/>
        <v/>
      </c>
    </row>
    <row r="56403" spans="8:8">
      <c r="H56403" t="str">
        <f t="shared" si="588"/>
        <v/>
      </c>
    </row>
    <row r="56404" spans="8:8">
      <c r="H56404" t="str">
        <f t="shared" si="588"/>
        <v/>
      </c>
    </row>
    <row r="56405" spans="8:8">
      <c r="H56405" t="str">
        <f t="shared" si="588"/>
        <v/>
      </c>
    </row>
    <row r="56406" spans="8:8">
      <c r="H56406" t="str">
        <f t="shared" si="588"/>
        <v/>
      </c>
    </row>
    <row r="56407" spans="8:8">
      <c r="H56407" t="str">
        <f t="shared" si="588"/>
        <v/>
      </c>
    </row>
    <row r="56408" spans="8:8">
      <c r="H56408" t="str">
        <f t="shared" si="588"/>
        <v/>
      </c>
    </row>
    <row r="56409" spans="8:8">
      <c r="H56409" t="str">
        <f t="shared" si="588"/>
        <v/>
      </c>
    </row>
    <row r="56410" spans="8:8">
      <c r="H56410" t="str">
        <f t="shared" si="588"/>
        <v/>
      </c>
    </row>
    <row r="56411" spans="8:8">
      <c r="H56411" t="str">
        <f t="shared" si="588"/>
        <v/>
      </c>
    </row>
    <row r="56412" spans="8:8">
      <c r="H56412" t="str">
        <f t="shared" si="588"/>
        <v/>
      </c>
    </row>
    <row r="56413" spans="8:8">
      <c r="H56413" t="str">
        <f t="shared" si="588"/>
        <v/>
      </c>
    </row>
    <row r="56414" spans="8:8">
      <c r="H56414" t="str">
        <f t="shared" si="588"/>
        <v/>
      </c>
    </row>
    <row r="56415" spans="8:8">
      <c r="H56415" t="str">
        <f t="shared" si="588"/>
        <v/>
      </c>
    </row>
    <row r="56416" spans="8:8">
      <c r="H56416" t="str">
        <f t="shared" si="588"/>
        <v/>
      </c>
    </row>
    <row r="56417" spans="8:8">
      <c r="H56417" t="str">
        <f t="shared" si="588"/>
        <v/>
      </c>
    </row>
    <row r="56418" spans="8:8">
      <c r="H56418" t="str">
        <f t="shared" ref="H56418:H56481" si="589">_xlfn.TEXTJOIN(", ", TRUE, G56418:G56418)</f>
        <v/>
      </c>
    </row>
    <row r="56419" spans="8:8">
      <c r="H56419" t="str">
        <f t="shared" si="589"/>
        <v/>
      </c>
    </row>
    <row r="56420" spans="8:8">
      <c r="H56420" t="str">
        <f t="shared" si="589"/>
        <v/>
      </c>
    </row>
    <row r="56421" spans="8:8">
      <c r="H56421" t="str">
        <f t="shared" si="589"/>
        <v/>
      </c>
    </row>
    <row r="56422" spans="8:8">
      <c r="H56422" t="str">
        <f t="shared" si="589"/>
        <v/>
      </c>
    </row>
    <row r="56423" spans="8:8">
      <c r="H56423" t="str">
        <f t="shared" si="589"/>
        <v/>
      </c>
    </row>
    <row r="56424" spans="8:8">
      <c r="H56424" t="str">
        <f t="shared" si="589"/>
        <v/>
      </c>
    </row>
    <row r="56425" spans="8:8">
      <c r="H56425" t="str">
        <f t="shared" si="589"/>
        <v/>
      </c>
    </row>
    <row r="56426" spans="8:8">
      <c r="H56426" t="str">
        <f t="shared" si="589"/>
        <v/>
      </c>
    </row>
    <row r="56427" spans="8:8">
      <c r="H56427" t="str">
        <f t="shared" si="589"/>
        <v/>
      </c>
    </row>
    <row r="56428" spans="8:8">
      <c r="H56428" t="str">
        <f t="shared" si="589"/>
        <v/>
      </c>
    </row>
    <row r="56429" spans="8:8">
      <c r="H56429" t="str">
        <f t="shared" si="589"/>
        <v/>
      </c>
    </row>
    <row r="56430" spans="8:8">
      <c r="H56430" t="str">
        <f t="shared" si="589"/>
        <v/>
      </c>
    </row>
    <row r="56431" spans="8:8">
      <c r="H56431" t="str">
        <f t="shared" si="589"/>
        <v/>
      </c>
    </row>
    <row r="56432" spans="8:8">
      <c r="H56432" t="str">
        <f t="shared" si="589"/>
        <v/>
      </c>
    </row>
    <row r="56433" spans="8:8">
      <c r="H56433" t="str">
        <f t="shared" si="589"/>
        <v/>
      </c>
    </row>
    <row r="56434" spans="8:8">
      <c r="H56434" t="str">
        <f t="shared" si="589"/>
        <v/>
      </c>
    </row>
    <row r="56435" spans="8:8">
      <c r="H56435" t="str">
        <f t="shared" si="589"/>
        <v/>
      </c>
    </row>
    <row r="56436" spans="8:8">
      <c r="H56436" t="str">
        <f t="shared" si="589"/>
        <v/>
      </c>
    </row>
    <row r="56437" spans="8:8">
      <c r="H56437" t="str">
        <f t="shared" si="589"/>
        <v/>
      </c>
    </row>
    <row r="56438" spans="8:8">
      <c r="H56438" t="str">
        <f t="shared" si="589"/>
        <v/>
      </c>
    </row>
    <row r="56439" spans="8:8">
      <c r="H56439" t="str">
        <f t="shared" si="589"/>
        <v/>
      </c>
    </row>
    <row r="56440" spans="8:8">
      <c r="H56440" t="str">
        <f t="shared" si="589"/>
        <v/>
      </c>
    </row>
    <row r="56441" spans="8:8">
      <c r="H56441" t="str">
        <f t="shared" si="589"/>
        <v/>
      </c>
    </row>
    <row r="56442" spans="8:8">
      <c r="H56442" t="str">
        <f t="shared" si="589"/>
        <v/>
      </c>
    </row>
    <row r="56443" spans="8:8">
      <c r="H56443" t="str">
        <f t="shared" si="589"/>
        <v/>
      </c>
    </row>
    <row r="56444" spans="8:8">
      <c r="H56444" t="str">
        <f t="shared" si="589"/>
        <v/>
      </c>
    </row>
    <row r="56445" spans="8:8">
      <c r="H56445" t="str">
        <f t="shared" si="589"/>
        <v/>
      </c>
    </row>
    <row r="56446" spans="8:8">
      <c r="H56446" t="str">
        <f t="shared" si="589"/>
        <v/>
      </c>
    </row>
    <row r="56447" spans="8:8">
      <c r="H56447" t="str">
        <f t="shared" si="589"/>
        <v/>
      </c>
    </row>
    <row r="56448" spans="8:8">
      <c r="H56448" t="str">
        <f t="shared" si="589"/>
        <v/>
      </c>
    </row>
    <row r="56449" spans="8:8">
      <c r="H56449" t="str">
        <f t="shared" si="589"/>
        <v/>
      </c>
    </row>
    <row r="56450" spans="8:8">
      <c r="H56450" t="str">
        <f t="shared" si="589"/>
        <v/>
      </c>
    </row>
    <row r="56451" spans="8:8">
      <c r="H56451" t="str">
        <f t="shared" si="589"/>
        <v/>
      </c>
    </row>
    <row r="56452" spans="8:8">
      <c r="H56452" t="str">
        <f t="shared" si="589"/>
        <v/>
      </c>
    </row>
    <row r="56453" spans="8:8">
      <c r="H56453" t="str">
        <f t="shared" si="589"/>
        <v/>
      </c>
    </row>
    <row r="56454" spans="8:8">
      <c r="H56454" t="str">
        <f t="shared" si="589"/>
        <v/>
      </c>
    </row>
    <row r="56455" spans="8:8">
      <c r="H56455" t="str">
        <f t="shared" si="589"/>
        <v/>
      </c>
    </row>
    <row r="56456" spans="8:8">
      <c r="H56456" t="str">
        <f t="shared" si="589"/>
        <v/>
      </c>
    </row>
    <row r="56457" spans="8:8">
      <c r="H56457" t="str">
        <f t="shared" si="589"/>
        <v/>
      </c>
    </row>
    <row r="56458" spans="8:8">
      <c r="H56458" t="str">
        <f t="shared" si="589"/>
        <v/>
      </c>
    </row>
    <row r="56459" spans="8:8">
      <c r="H56459" t="str">
        <f t="shared" si="589"/>
        <v/>
      </c>
    </row>
    <row r="56460" spans="8:8">
      <c r="H56460" t="str">
        <f t="shared" si="589"/>
        <v/>
      </c>
    </row>
    <row r="56461" spans="8:8">
      <c r="H56461" t="str">
        <f t="shared" si="589"/>
        <v/>
      </c>
    </row>
    <row r="56462" spans="8:8">
      <c r="H56462" t="str">
        <f t="shared" si="589"/>
        <v/>
      </c>
    </row>
    <row r="56463" spans="8:8">
      <c r="H56463" t="str">
        <f t="shared" si="589"/>
        <v/>
      </c>
    </row>
    <row r="56464" spans="8:8">
      <c r="H56464" t="str">
        <f t="shared" si="589"/>
        <v/>
      </c>
    </row>
    <row r="56465" spans="8:8">
      <c r="H56465" t="str">
        <f t="shared" si="589"/>
        <v/>
      </c>
    </row>
    <row r="56466" spans="8:8">
      <c r="H56466" t="str">
        <f t="shared" si="589"/>
        <v/>
      </c>
    </row>
    <row r="56467" spans="8:8">
      <c r="H56467" t="str">
        <f t="shared" si="589"/>
        <v/>
      </c>
    </row>
    <row r="56468" spans="8:8">
      <c r="H56468" t="str">
        <f t="shared" si="589"/>
        <v/>
      </c>
    </row>
    <row r="56469" spans="8:8">
      <c r="H56469" t="str">
        <f t="shared" si="589"/>
        <v/>
      </c>
    </row>
    <row r="56470" spans="8:8">
      <c r="H56470" t="str">
        <f t="shared" si="589"/>
        <v/>
      </c>
    </row>
    <row r="56471" spans="8:8">
      <c r="H56471" t="str">
        <f t="shared" si="589"/>
        <v/>
      </c>
    </row>
    <row r="56472" spans="8:8">
      <c r="H56472" t="str">
        <f t="shared" si="589"/>
        <v/>
      </c>
    </row>
    <row r="56473" spans="8:8">
      <c r="H56473" t="str">
        <f t="shared" si="589"/>
        <v/>
      </c>
    </row>
    <row r="56474" spans="8:8">
      <c r="H56474" t="str">
        <f t="shared" si="589"/>
        <v/>
      </c>
    </row>
    <row r="56475" spans="8:8">
      <c r="H56475" t="str">
        <f t="shared" si="589"/>
        <v/>
      </c>
    </row>
    <row r="56476" spans="8:8">
      <c r="H56476" t="str">
        <f t="shared" si="589"/>
        <v/>
      </c>
    </row>
    <row r="56477" spans="8:8">
      <c r="H56477" t="str">
        <f t="shared" si="589"/>
        <v/>
      </c>
    </row>
    <row r="56478" spans="8:8">
      <c r="H56478" t="str">
        <f t="shared" si="589"/>
        <v/>
      </c>
    </row>
    <row r="56479" spans="8:8">
      <c r="H56479" t="str">
        <f t="shared" si="589"/>
        <v/>
      </c>
    </row>
    <row r="56480" spans="8:8">
      <c r="H56480" t="str">
        <f t="shared" si="589"/>
        <v/>
      </c>
    </row>
    <row r="56481" spans="8:8">
      <c r="H56481" t="str">
        <f t="shared" si="589"/>
        <v/>
      </c>
    </row>
    <row r="56482" spans="8:8">
      <c r="H56482" t="str">
        <f t="shared" ref="H56482:H56545" si="590">_xlfn.TEXTJOIN(", ", TRUE, G56482:G56482)</f>
        <v/>
      </c>
    </row>
    <row r="56483" spans="8:8">
      <c r="H56483" t="str">
        <f t="shared" si="590"/>
        <v/>
      </c>
    </row>
    <row r="56484" spans="8:8">
      <c r="H56484" t="str">
        <f t="shared" si="590"/>
        <v/>
      </c>
    </row>
    <row r="56485" spans="8:8">
      <c r="H56485" t="str">
        <f t="shared" si="590"/>
        <v/>
      </c>
    </row>
    <row r="56486" spans="8:8">
      <c r="H56486" t="str">
        <f t="shared" si="590"/>
        <v/>
      </c>
    </row>
    <row r="56487" spans="8:8">
      <c r="H56487" t="str">
        <f t="shared" si="590"/>
        <v/>
      </c>
    </row>
    <row r="56488" spans="8:8">
      <c r="H56488" t="str">
        <f t="shared" si="590"/>
        <v/>
      </c>
    </row>
    <row r="56489" spans="8:8">
      <c r="H56489" t="str">
        <f t="shared" si="590"/>
        <v/>
      </c>
    </row>
    <row r="56490" spans="8:8">
      <c r="H56490" t="str">
        <f t="shared" si="590"/>
        <v/>
      </c>
    </row>
    <row r="56491" spans="8:8">
      <c r="H56491" t="str">
        <f t="shared" si="590"/>
        <v/>
      </c>
    </row>
    <row r="56492" spans="8:8">
      <c r="H56492" t="str">
        <f t="shared" si="590"/>
        <v/>
      </c>
    </row>
    <row r="56493" spans="8:8">
      <c r="H56493" t="str">
        <f t="shared" si="590"/>
        <v/>
      </c>
    </row>
    <row r="56494" spans="8:8">
      <c r="H56494" t="str">
        <f t="shared" si="590"/>
        <v/>
      </c>
    </row>
    <row r="56495" spans="8:8">
      <c r="H56495" t="str">
        <f t="shared" si="590"/>
        <v/>
      </c>
    </row>
    <row r="56496" spans="8:8">
      <c r="H56496" t="str">
        <f t="shared" si="590"/>
        <v/>
      </c>
    </row>
    <row r="56497" spans="8:8">
      <c r="H56497" t="str">
        <f t="shared" si="590"/>
        <v/>
      </c>
    </row>
    <row r="56498" spans="8:8">
      <c r="H56498" t="str">
        <f t="shared" si="590"/>
        <v/>
      </c>
    </row>
    <row r="56499" spans="8:8">
      <c r="H56499" t="str">
        <f t="shared" si="590"/>
        <v/>
      </c>
    </row>
    <row r="56500" spans="8:8">
      <c r="H56500" t="str">
        <f t="shared" si="590"/>
        <v/>
      </c>
    </row>
    <row r="56501" spans="8:8">
      <c r="H56501" t="str">
        <f t="shared" si="590"/>
        <v/>
      </c>
    </row>
    <row r="56502" spans="8:8">
      <c r="H56502" t="str">
        <f t="shared" si="590"/>
        <v/>
      </c>
    </row>
    <row r="56503" spans="8:8">
      <c r="H56503" t="str">
        <f t="shared" si="590"/>
        <v/>
      </c>
    </row>
    <row r="56504" spans="8:8">
      <c r="H56504" t="str">
        <f t="shared" si="590"/>
        <v/>
      </c>
    </row>
    <row r="56505" spans="8:8">
      <c r="H56505" t="str">
        <f t="shared" si="590"/>
        <v/>
      </c>
    </row>
    <row r="56506" spans="8:8">
      <c r="H56506" t="str">
        <f t="shared" si="590"/>
        <v/>
      </c>
    </row>
    <row r="56507" spans="8:8">
      <c r="H56507" t="str">
        <f t="shared" si="590"/>
        <v/>
      </c>
    </row>
    <row r="56508" spans="8:8">
      <c r="H56508" t="str">
        <f t="shared" si="590"/>
        <v/>
      </c>
    </row>
    <row r="56509" spans="8:8">
      <c r="H56509" t="str">
        <f t="shared" si="590"/>
        <v/>
      </c>
    </row>
    <row r="56510" spans="8:8">
      <c r="H56510" t="str">
        <f t="shared" si="590"/>
        <v/>
      </c>
    </row>
    <row r="56511" spans="8:8">
      <c r="H56511" t="str">
        <f t="shared" si="590"/>
        <v/>
      </c>
    </row>
    <row r="56512" spans="8:8">
      <c r="H56512" t="str">
        <f t="shared" si="590"/>
        <v/>
      </c>
    </row>
    <row r="56513" spans="8:8">
      <c r="H56513" t="str">
        <f t="shared" si="590"/>
        <v/>
      </c>
    </row>
    <row r="56514" spans="8:8">
      <c r="H56514" t="str">
        <f t="shared" si="590"/>
        <v/>
      </c>
    </row>
    <row r="56515" spans="8:8">
      <c r="H56515" t="str">
        <f t="shared" si="590"/>
        <v/>
      </c>
    </row>
    <row r="56516" spans="8:8">
      <c r="H56516" t="str">
        <f t="shared" si="590"/>
        <v/>
      </c>
    </row>
    <row r="56517" spans="8:8">
      <c r="H56517" t="str">
        <f t="shared" si="590"/>
        <v/>
      </c>
    </row>
    <row r="56518" spans="8:8">
      <c r="H56518" t="str">
        <f t="shared" si="590"/>
        <v/>
      </c>
    </row>
    <row r="56519" spans="8:8">
      <c r="H56519" t="str">
        <f t="shared" si="590"/>
        <v/>
      </c>
    </row>
    <row r="56520" spans="8:8">
      <c r="H56520" t="str">
        <f t="shared" si="590"/>
        <v/>
      </c>
    </row>
    <row r="56521" spans="8:8">
      <c r="H56521" t="str">
        <f t="shared" si="590"/>
        <v/>
      </c>
    </row>
    <row r="56522" spans="8:8">
      <c r="H56522" t="str">
        <f t="shared" si="590"/>
        <v/>
      </c>
    </row>
    <row r="56523" spans="8:8">
      <c r="H56523" t="str">
        <f t="shared" si="590"/>
        <v/>
      </c>
    </row>
    <row r="56524" spans="8:8">
      <c r="H56524" t="str">
        <f t="shared" si="590"/>
        <v/>
      </c>
    </row>
    <row r="56525" spans="8:8">
      <c r="H56525" t="str">
        <f t="shared" si="590"/>
        <v/>
      </c>
    </row>
    <row r="56526" spans="8:8">
      <c r="H56526" t="str">
        <f t="shared" si="590"/>
        <v/>
      </c>
    </row>
    <row r="56527" spans="8:8">
      <c r="H56527" t="str">
        <f t="shared" si="590"/>
        <v/>
      </c>
    </row>
    <row r="56528" spans="8:8">
      <c r="H56528" t="str">
        <f t="shared" si="590"/>
        <v/>
      </c>
    </row>
    <row r="56529" spans="8:8">
      <c r="H56529" t="str">
        <f t="shared" si="590"/>
        <v/>
      </c>
    </row>
    <row r="56530" spans="8:8">
      <c r="H56530" t="str">
        <f t="shared" si="590"/>
        <v/>
      </c>
    </row>
    <row r="56531" spans="8:8">
      <c r="H56531" t="str">
        <f t="shared" si="590"/>
        <v/>
      </c>
    </row>
    <row r="56532" spans="8:8">
      <c r="H56532" t="str">
        <f t="shared" si="590"/>
        <v/>
      </c>
    </row>
    <row r="56533" spans="8:8">
      <c r="H56533" t="str">
        <f t="shared" si="590"/>
        <v/>
      </c>
    </row>
    <row r="56534" spans="8:8">
      <c r="H56534" t="str">
        <f t="shared" si="590"/>
        <v/>
      </c>
    </row>
    <row r="56535" spans="8:8">
      <c r="H56535" t="str">
        <f t="shared" si="590"/>
        <v/>
      </c>
    </row>
    <row r="56536" spans="8:8">
      <c r="H56536" t="str">
        <f t="shared" si="590"/>
        <v/>
      </c>
    </row>
    <row r="56537" spans="8:8">
      <c r="H56537" t="str">
        <f t="shared" si="590"/>
        <v/>
      </c>
    </row>
    <row r="56538" spans="8:8">
      <c r="H56538" t="str">
        <f t="shared" si="590"/>
        <v/>
      </c>
    </row>
    <row r="56539" spans="8:8">
      <c r="H56539" t="str">
        <f t="shared" si="590"/>
        <v/>
      </c>
    </row>
    <row r="56540" spans="8:8">
      <c r="H56540" t="str">
        <f t="shared" si="590"/>
        <v/>
      </c>
    </row>
    <row r="56541" spans="8:8">
      <c r="H56541" t="str">
        <f t="shared" si="590"/>
        <v/>
      </c>
    </row>
    <row r="56542" spans="8:8">
      <c r="H56542" t="str">
        <f t="shared" si="590"/>
        <v/>
      </c>
    </row>
    <row r="56543" spans="8:8">
      <c r="H56543" t="str">
        <f t="shared" si="590"/>
        <v/>
      </c>
    </row>
    <row r="56544" spans="8:8">
      <c r="H56544" t="str">
        <f t="shared" si="590"/>
        <v/>
      </c>
    </row>
    <row r="56545" spans="8:8">
      <c r="H56545" t="str">
        <f t="shared" si="590"/>
        <v/>
      </c>
    </row>
    <row r="56546" spans="8:8">
      <c r="H56546" t="str">
        <f t="shared" ref="H56546:H56609" si="591">_xlfn.TEXTJOIN(", ", TRUE, G56546:G56546)</f>
        <v/>
      </c>
    </row>
    <row r="56547" spans="8:8">
      <c r="H56547" t="str">
        <f t="shared" si="591"/>
        <v/>
      </c>
    </row>
    <row r="56548" spans="8:8">
      <c r="H56548" t="str">
        <f t="shared" si="591"/>
        <v/>
      </c>
    </row>
    <row r="56549" spans="8:8">
      <c r="H56549" t="str">
        <f t="shared" si="591"/>
        <v/>
      </c>
    </row>
    <row r="56550" spans="8:8">
      <c r="H56550" t="str">
        <f t="shared" si="591"/>
        <v/>
      </c>
    </row>
    <row r="56551" spans="8:8">
      <c r="H56551" t="str">
        <f t="shared" si="591"/>
        <v/>
      </c>
    </row>
    <row r="56552" spans="8:8">
      <c r="H56552" t="str">
        <f t="shared" si="591"/>
        <v/>
      </c>
    </row>
    <row r="56553" spans="8:8">
      <c r="H56553" t="str">
        <f t="shared" si="591"/>
        <v/>
      </c>
    </row>
    <row r="56554" spans="8:8">
      <c r="H56554" t="str">
        <f t="shared" si="591"/>
        <v/>
      </c>
    </row>
    <row r="56555" spans="8:8">
      <c r="H56555" t="str">
        <f t="shared" si="591"/>
        <v/>
      </c>
    </row>
    <row r="56556" spans="8:8">
      <c r="H56556" t="str">
        <f t="shared" si="591"/>
        <v/>
      </c>
    </row>
    <row r="56557" spans="8:8">
      <c r="H56557" t="str">
        <f t="shared" si="591"/>
        <v/>
      </c>
    </row>
    <row r="56558" spans="8:8">
      <c r="H56558" t="str">
        <f t="shared" si="591"/>
        <v/>
      </c>
    </row>
    <row r="56559" spans="8:8">
      <c r="H56559" t="str">
        <f t="shared" si="591"/>
        <v/>
      </c>
    </row>
    <row r="56560" spans="8:8">
      <c r="H56560" t="str">
        <f t="shared" si="591"/>
        <v/>
      </c>
    </row>
    <row r="56561" spans="8:8">
      <c r="H56561" t="str">
        <f t="shared" si="591"/>
        <v/>
      </c>
    </row>
    <row r="56562" spans="8:8">
      <c r="H56562" t="str">
        <f t="shared" si="591"/>
        <v/>
      </c>
    </row>
    <row r="56563" spans="8:8">
      <c r="H56563" t="str">
        <f t="shared" si="591"/>
        <v/>
      </c>
    </row>
    <row r="56564" spans="8:8">
      <c r="H56564" t="str">
        <f t="shared" si="591"/>
        <v/>
      </c>
    </row>
    <row r="56565" spans="8:8">
      <c r="H56565" t="str">
        <f t="shared" si="591"/>
        <v/>
      </c>
    </row>
    <row r="56566" spans="8:8">
      <c r="H56566" t="str">
        <f t="shared" si="591"/>
        <v/>
      </c>
    </row>
    <row r="56567" spans="8:8">
      <c r="H56567" t="str">
        <f t="shared" si="591"/>
        <v/>
      </c>
    </row>
    <row r="56568" spans="8:8">
      <c r="H56568" t="str">
        <f t="shared" si="591"/>
        <v/>
      </c>
    </row>
    <row r="56569" spans="8:8">
      <c r="H56569" t="str">
        <f t="shared" si="591"/>
        <v/>
      </c>
    </row>
    <row r="56570" spans="8:8">
      <c r="H56570" t="str">
        <f t="shared" si="591"/>
        <v/>
      </c>
    </row>
    <row r="56571" spans="8:8">
      <c r="H56571" t="str">
        <f t="shared" si="591"/>
        <v/>
      </c>
    </row>
    <row r="56572" spans="8:8">
      <c r="H56572" t="str">
        <f t="shared" si="591"/>
        <v/>
      </c>
    </row>
    <row r="56573" spans="8:8">
      <c r="H56573" t="str">
        <f t="shared" si="591"/>
        <v/>
      </c>
    </row>
    <row r="56574" spans="8:8">
      <c r="H56574" t="str">
        <f t="shared" si="591"/>
        <v/>
      </c>
    </row>
    <row r="56575" spans="8:8">
      <c r="H56575" t="str">
        <f t="shared" si="591"/>
        <v/>
      </c>
    </row>
    <row r="56576" spans="8:8">
      <c r="H56576" t="str">
        <f t="shared" si="591"/>
        <v/>
      </c>
    </row>
    <row r="56577" spans="8:8">
      <c r="H56577" t="str">
        <f t="shared" si="591"/>
        <v/>
      </c>
    </row>
    <row r="56578" spans="8:8">
      <c r="H56578" t="str">
        <f t="shared" si="591"/>
        <v/>
      </c>
    </row>
    <row r="56579" spans="8:8">
      <c r="H56579" t="str">
        <f t="shared" si="591"/>
        <v/>
      </c>
    </row>
    <row r="56580" spans="8:8">
      <c r="H56580" t="str">
        <f t="shared" si="591"/>
        <v/>
      </c>
    </row>
    <row r="56581" spans="8:8">
      <c r="H56581" t="str">
        <f t="shared" si="591"/>
        <v/>
      </c>
    </row>
    <row r="56582" spans="8:8">
      <c r="H56582" t="str">
        <f t="shared" si="591"/>
        <v/>
      </c>
    </row>
    <row r="56583" spans="8:8">
      <c r="H56583" t="str">
        <f t="shared" si="591"/>
        <v/>
      </c>
    </row>
    <row r="56584" spans="8:8">
      <c r="H56584" t="str">
        <f t="shared" si="591"/>
        <v/>
      </c>
    </row>
    <row r="56585" spans="8:8">
      <c r="H56585" t="str">
        <f t="shared" si="591"/>
        <v/>
      </c>
    </row>
    <row r="56586" spans="8:8">
      <c r="H56586" t="str">
        <f t="shared" si="591"/>
        <v/>
      </c>
    </row>
    <row r="56587" spans="8:8">
      <c r="H56587" t="str">
        <f t="shared" si="591"/>
        <v/>
      </c>
    </row>
    <row r="56588" spans="8:8">
      <c r="H56588" t="str">
        <f t="shared" si="591"/>
        <v/>
      </c>
    </row>
    <row r="56589" spans="8:8">
      <c r="H56589" t="str">
        <f t="shared" si="591"/>
        <v/>
      </c>
    </row>
    <row r="56590" spans="8:8">
      <c r="H56590" t="str">
        <f t="shared" si="591"/>
        <v/>
      </c>
    </row>
    <row r="56591" spans="8:8">
      <c r="H56591" t="str">
        <f t="shared" si="591"/>
        <v/>
      </c>
    </row>
    <row r="56592" spans="8:8">
      <c r="H56592" t="str">
        <f t="shared" si="591"/>
        <v/>
      </c>
    </row>
    <row r="56593" spans="8:8">
      <c r="H56593" t="str">
        <f t="shared" si="591"/>
        <v/>
      </c>
    </row>
    <row r="56594" spans="8:8">
      <c r="H56594" t="str">
        <f t="shared" si="591"/>
        <v/>
      </c>
    </row>
    <row r="56595" spans="8:8">
      <c r="H56595" t="str">
        <f t="shared" si="591"/>
        <v/>
      </c>
    </row>
    <row r="56596" spans="8:8">
      <c r="H56596" t="str">
        <f t="shared" si="591"/>
        <v/>
      </c>
    </row>
    <row r="56597" spans="8:8">
      <c r="H56597" t="str">
        <f t="shared" si="591"/>
        <v/>
      </c>
    </row>
    <row r="56598" spans="8:8">
      <c r="H56598" t="str">
        <f t="shared" si="591"/>
        <v/>
      </c>
    </row>
    <row r="56599" spans="8:8">
      <c r="H56599" t="str">
        <f t="shared" si="591"/>
        <v/>
      </c>
    </row>
    <row r="56600" spans="8:8">
      <c r="H56600" t="str">
        <f t="shared" si="591"/>
        <v/>
      </c>
    </row>
    <row r="56601" spans="8:8">
      <c r="H56601" t="str">
        <f t="shared" si="591"/>
        <v/>
      </c>
    </row>
    <row r="56602" spans="8:8">
      <c r="H56602" t="str">
        <f t="shared" si="591"/>
        <v/>
      </c>
    </row>
    <row r="56603" spans="8:8">
      <c r="H56603" t="str">
        <f t="shared" si="591"/>
        <v/>
      </c>
    </row>
    <row r="56604" spans="8:8">
      <c r="H56604" t="str">
        <f t="shared" si="591"/>
        <v/>
      </c>
    </row>
    <row r="56605" spans="8:8">
      <c r="H56605" t="str">
        <f t="shared" si="591"/>
        <v/>
      </c>
    </row>
    <row r="56606" spans="8:8">
      <c r="H56606" t="str">
        <f t="shared" si="591"/>
        <v/>
      </c>
    </row>
    <row r="56607" spans="8:8">
      <c r="H56607" t="str">
        <f t="shared" si="591"/>
        <v/>
      </c>
    </row>
    <row r="56608" spans="8:8">
      <c r="H56608" t="str">
        <f t="shared" si="591"/>
        <v/>
      </c>
    </row>
    <row r="56609" spans="8:8">
      <c r="H56609" t="str">
        <f t="shared" si="591"/>
        <v/>
      </c>
    </row>
    <row r="56610" spans="8:8">
      <c r="H56610" t="str">
        <f t="shared" ref="H56610:H56673" si="592">_xlfn.TEXTJOIN(", ", TRUE, G56610:G56610)</f>
        <v/>
      </c>
    </row>
    <row r="56611" spans="8:8">
      <c r="H56611" t="str">
        <f t="shared" si="592"/>
        <v/>
      </c>
    </row>
    <row r="56612" spans="8:8">
      <c r="H56612" t="str">
        <f t="shared" si="592"/>
        <v/>
      </c>
    </row>
    <row r="56613" spans="8:8">
      <c r="H56613" t="str">
        <f t="shared" si="592"/>
        <v/>
      </c>
    </row>
    <row r="56614" spans="8:8">
      <c r="H56614" t="str">
        <f t="shared" si="592"/>
        <v/>
      </c>
    </row>
    <row r="56615" spans="8:8">
      <c r="H56615" t="str">
        <f t="shared" si="592"/>
        <v/>
      </c>
    </row>
    <row r="56616" spans="8:8">
      <c r="H56616" t="str">
        <f t="shared" si="592"/>
        <v/>
      </c>
    </row>
    <row r="56617" spans="8:8">
      <c r="H56617" t="str">
        <f t="shared" si="592"/>
        <v/>
      </c>
    </row>
    <row r="56618" spans="8:8">
      <c r="H56618" t="str">
        <f t="shared" si="592"/>
        <v/>
      </c>
    </row>
    <row r="56619" spans="8:8">
      <c r="H56619" t="str">
        <f t="shared" si="592"/>
        <v/>
      </c>
    </row>
    <row r="56620" spans="8:8">
      <c r="H56620" t="str">
        <f t="shared" si="592"/>
        <v/>
      </c>
    </row>
    <row r="56621" spans="8:8">
      <c r="H56621" t="str">
        <f t="shared" si="592"/>
        <v/>
      </c>
    </row>
    <row r="56622" spans="8:8">
      <c r="H56622" t="str">
        <f t="shared" si="592"/>
        <v/>
      </c>
    </row>
    <row r="56623" spans="8:8">
      <c r="H56623" t="str">
        <f t="shared" si="592"/>
        <v/>
      </c>
    </row>
    <row r="56624" spans="8:8">
      <c r="H56624" t="str">
        <f t="shared" si="592"/>
        <v/>
      </c>
    </row>
    <row r="56625" spans="8:8">
      <c r="H56625" t="str">
        <f t="shared" si="592"/>
        <v/>
      </c>
    </row>
    <row r="56626" spans="8:8">
      <c r="H56626" t="str">
        <f t="shared" si="592"/>
        <v/>
      </c>
    </row>
    <row r="56627" spans="8:8">
      <c r="H56627" t="str">
        <f t="shared" si="592"/>
        <v/>
      </c>
    </row>
    <row r="56628" spans="8:8">
      <c r="H56628" t="str">
        <f t="shared" si="592"/>
        <v/>
      </c>
    </row>
    <row r="56629" spans="8:8">
      <c r="H56629" t="str">
        <f t="shared" si="592"/>
        <v/>
      </c>
    </row>
    <row r="56630" spans="8:8">
      <c r="H56630" t="str">
        <f t="shared" si="592"/>
        <v/>
      </c>
    </row>
    <row r="56631" spans="8:8">
      <c r="H56631" t="str">
        <f t="shared" si="592"/>
        <v/>
      </c>
    </row>
    <row r="56632" spans="8:8">
      <c r="H56632" t="str">
        <f t="shared" si="592"/>
        <v/>
      </c>
    </row>
    <row r="56633" spans="8:8">
      <c r="H56633" t="str">
        <f t="shared" si="592"/>
        <v/>
      </c>
    </row>
    <row r="56634" spans="8:8">
      <c r="H56634" t="str">
        <f t="shared" si="592"/>
        <v/>
      </c>
    </row>
    <row r="56635" spans="8:8">
      <c r="H56635" t="str">
        <f t="shared" si="592"/>
        <v/>
      </c>
    </row>
    <row r="56636" spans="8:8">
      <c r="H56636" t="str">
        <f t="shared" si="592"/>
        <v/>
      </c>
    </row>
    <row r="56637" spans="8:8">
      <c r="H56637" t="str">
        <f t="shared" si="592"/>
        <v/>
      </c>
    </row>
    <row r="56638" spans="8:8">
      <c r="H56638" t="str">
        <f t="shared" si="592"/>
        <v/>
      </c>
    </row>
    <row r="56639" spans="8:8">
      <c r="H56639" t="str">
        <f t="shared" si="592"/>
        <v/>
      </c>
    </row>
    <row r="56640" spans="8:8">
      <c r="H56640" t="str">
        <f t="shared" si="592"/>
        <v/>
      </c>
    </row>
    <row r="56641" spans="8:8">
      <c r="H56641" t="str">
        <f t="shared" si="592"/>
        <v/>
      </c>
    </row>
    <row r="56642" spans="8:8">
      <c r="H56642" t="str">
        <f t="shared" si="592"/>
        <v/>
      </c>
    </row>
    <row r="56643" spans="8:8">
      <c r="H56643" t="str">
        <f t="shared" si="592"/>
        <v/>
      </c>
    </row>
    <row r="56644" spans="8:8">
      <c r="H56644" t="str">
        <f t="shared" si="592"/>
        <v/>
      </c>
    </row>
    <row r="56645" spans="8:8">
      <c r="H56645" t="str">
        <f t="shared" si="592"/>
        <v/>
      </c>
    </row>
    <row r="56646" spans="8:8">
      <c r="H56646" t="str">
        <f t="shared" si="592"/>
        <v/>
      </c>
    </row>
    <row r="56647" spans="8:8">
      <c r="H56647" t="str">
        <f t="shared" si="592"/>
        <v/>
      </c>
    </row>
    <row r="56648" spans="8:8">
      <c r="H56648" t="str">
        <f t="shared" si="592"/>
        <v/>
      </c>
    </row>
    <row r="56649" spans="8:8">
      <c r="H56649" t="str">
        <f t="shared" si="592"/>
        <v/>
      </c>
    </row>
    <row r="56650" spans="8:8">
      <c r="H56650" t="str">
        <f t="shared" si="592"/>
        <v/>
      </c>
    </row>
    <row r="56651" spans="8:8">
      <c r="H56651" t="str">
        <f t="shared" si="592"/>
        <v/>
      </c>
    </row>
    <row r="56652" spans="8:8">
      <c r="H56652" t="str">
        <f t="shared" si="592"/>
        <v/>
      </c>
    </row>
    <row r="56653" spans="8:8">
      <c r="H56653" t="str">
        <f t="shared" si="592"/>
        <v/>
      </c>
    </row>
    <row r="56654" spans="8:8">
      <c r="H56654" t="str">
        <f t="shared" si="592"/>
        <v/>
      </c>
    </row>
    <row r="56655" spans="8:8">
      <c r="H56655" t="str">
        <f t="shared" si="592"/>
        <v/>
      </c>
    </row>
    <row r="56656" spans="8:8">
      <c r="H56656" t="str">
        <f t="shared" si="592"/>
        <v/>
      </c>
    </row>
    <row r="56657" spans="8:8">
      <c r="H56657" t="str">
        <f t="shared" si="592"/>
        <v/>
      </c>
    </row>
    <row r="56658" spans="8:8">
      <c r="H56658" t="str">
        <f t="shared" si="592"/>
        <v/>
      </c>
    </row>
    <row r="56659" spans="8:8">
      <c r="H56659" t="str">
        <f t="shared" si="592"/>
        <v/>
      </c>
    </row>
    <row r="56660" spans="8:8">
      <c r="H56660" t="str">
        <f t="shared" si="592"/>
        <v/>
      </c>
    </row>
    <row r="56661" spans="8:8">
      <c r="H56661" t="str">
        <f t="shared" si="592"/>
        <v/>
      </c>
    </row>
    <row r="56662" spans="8:8">
      <c r="H56662" t="str">
        <f t="shared" si="592"/>
        <v/>
      </c>
    </row>
    <row r="56663" spans="8:8">
      <c r="H56663" t="str">
        <f t="shared" si="592"/>
        <v/>
      </c>
    </row>
    <row r="56664" spans="8:8">
      <c r="H56664" t="str">
        <f t="shared" si="592"/>
        <v/>
      </c>
    </row>
    <row r="56665" spans="8:8">
      <c r="H56665" t="str">
        <f t="shared" si="592"/>
        <v/>
      </c>
    </row>
    <row r="56666" spans="8:8">
      <c r="H56666" t="str">
        <f t="shared" si="592"/>
        <v/>
      </c>
    </row>
    <row r="56667" spans="8:8">
      <c r="H56667" t="str">
        <f t="shared" si="592"/>
        <v/>
      </c>
    </row>
    <row r="56668" spans="8:8">
      <c r="H56668" t="str">
        <f t="shared" si="592"/>
        <v/>
      </c>
    </row>
    <row r="56669" spans="8:8">
      <c r="H56669" t="str">
        <f t="shared" si="592"/>
        <v/>
      </c>
    </row>
    <row r="56670" spans="8:8">
      <c r="H56670" t="str">
        <f t="shared" si="592"/>
        <v/>
      </c>
    </row>
    <row r="56671" spans="8:8">
      <c r="H56671" t="str">
        <f t="shared" si="592"/>
        <v/>
      </c>
    </row>
    <row r="56672" spans="8:8">
      <c r="H56672" t="str">
        <f t="shared" si="592"/>
        <v/>
      </c>
    </row>
    <row r="56673" spans="8:8">
      <c r="H56673" t="str">
        <f t="shared" si="592"/>
        <v/>
      </c>
    </row>
    <row r="56674" spans="8:8">
      <c r="H56674" t="str">
        <f t="shared" ref="H56674:H56737" si="593">_xlfn.TEXTJOIN(", ", TRUE, G56674:G56674)</f>
        <v/>
      </c>
    </row>
    <row r="56675" spans="8:8">
      <c r="H56675" t="str">
        <f t="shared" si="593"/>
        <v/>
      </c>
    </row>
    <row r="56676" spans="8:8">
      <c r="H56676" t="str">
        <f t="shared" si="593"/>
        <v/>
      </c>
    </row>
    <row r="56677" spans="8:8">
      <c r="H56677" t="str">
        <f t="shared" si="593"/>
        <v/>
      </c>
    </row>
    <row r="56678" spans="8:8">
      <c r="H56678" t="str">
        <f t="shared" si="593"/>
        <v/>
      </c>
    </row>
    <row r="56679" spans="8:8">
      <c r="H56679" t="str">
        <f t="shared" si="593"/>
        <v/>
      </c>
    </row>
    <row r="56680" spans="8:8">
      <c r="H56680" t="str">
        <f t="shared" si="593"/>
        <v/>
      </c>
    </row>
    <row r="56681" spans="8:8">
      <c r="H56681" t="str">
        <f t="shared" si="593"/>
        <v/>
      </c>
    </row>
    <row r="56682" spans="8:8">
      <c r="H56682" t="str">
        <f t="shared" si="593"/>
        <v/>
      </c>
    </row>
    <row r="56683" spans="8:8">
      <c r="H56683" t="str">
        <f t="shared" si="593"/>
        <v/>
      </c>
    </row>
    <row r="56684" spans="8:8">
      <c r="H56684" t="str">
        <f t="shared" si="593"/>
        <v/>
      </c>
    </row>
    <row r="56685" spans="8:8">
      <c r="H56685" t="str">
        <f t="shared" si="593"/>
        <v/>
      </c>
    </row>
    <row r="56686" spans="8:8">
      <c r="H56686" t="str">
        <f t="shared" si="593"/>
        <v/>
      </c>
    </row>
    <row r="56687" spans="8:8">
      <c r="H56687" t="str">
        <f t="shared" si="593"/>
        <v/>
      </c>
    </row>
    <row r="56688" spans="8:8">
      <c r="H56688" t="str">
        <f t="shared" si="593"/>
        <v/>
      </c>
    </row>
    <row r="56689" spans="8:8">
      <c r="H56689" t="str">
        <f t="shared" si="593"/>
        <v/>
      </c>
    </row>
    <row r="56690" spans="8:8">
      <c r="H56690" t="str">
        <f t="shared" si="593"/>
        <v/>
      </c>
    </row>
    <row r="56691" spans="8:8">
      <c r="H56691" t="str">
        <f t="shared" si="593"/>
        <v/>
      </c>
    </row>
    <row r="56692" spans="8:8">
      <c r="H56692" t="str">
        <f t="shared" si="593"/>
        <v/>
      </c>
    </row>
    <row r="56693" spans="8:8">
      <c r="H56693" t="str">
        <f t="shared" si="593"/>
        <v/>
      </c>
    </row>
    <row r="56694" spans="8:8">
      <c r="H56694" t="str">
        <f t="shared" si="593"/>
        <v/>
      </c>
    </row>
    <row r="56695" spans="8:8">
      <c r="H56695" t="str">
        <f t="shared" si="593"/>
        <v/>
      </c>
    </row>
    <row r="56696" spans="8:8">
      <c r="H56696" t="str">
        <f t="shared" si="593"/>
        <v/>
      </c>
    </row>
    <row r="56697" spans="8:8">
      <c r="H56697" t="str">
        <f t="shared" si="593"/>
        <v/>
      </c>
    </row>
    <row r="56698" spans="8:8">
      <c r="H56698" t="str">
        <f t="shared" si="593"/>
        <v/>
      </c>
    </row>
    <row r="56699" spans="8:8">
      <c r="H56699" t="str">
        <f t="shared" si="593"/>
        <v/>
      </c>
    </row>
    <row r="56700" spans="8:8">
      <c r="H56700" t="str">
        <f t="shared" si="593"/>
        <v/>
      </c>
    </row>
    <row r="56701" spans="8:8">
      <c r="H56701" t="str">
        <f t="shared" si="593"/>
        <v/>
      </c>
    </row>
    <row r="56702" spans="8:8">
      <c r="H56702" t="str">
        <f t="shared" si="593"/>
        <v/>
      </c>
    </row>
    <row r="56703" spans="8:8">
      <c r="H56703" t="str">
        <f t="shared" si="593"/>
        <v/>
      </c>
    </row>
    <row r="56704" spans="8:8">
      <c r="H56704" t="str">
        <f t="shared" si="593"/>
        <v/>
      </c>
    </row>
    <row r="56705" spans="8:8">
      <c r="H56705" t="str">
        <f t="shared" si="593"/>
        <v/>
      </c>
    </row>
    <row r="56706" spans="8:8">
      <c r="H56706" t="str">
        <f t="shared" si="593"/>
        <v/>
      </c>
    </row>
    <row r="56707" spans="8:8">
      <c r="H56707" t="str">
        <f t="shared" si="593"/>
        <v/>
      </c>
    </row>
    <row r="56708" spans="8:8">
      <c r="H56708" t="str">
        <f t="shared" si="593"/>
        <v/>
      </c>
    </row>
    <row r="56709" spans="8:8">
      <c r="H56709" t="str">
        <f t="shared" si="593"/>
        <v/>
      </c>
    </row>
    <row r="56710" spans="8:8">
      <c r="H56710" t="str">
        <f t="shared" si="593"/>
        <v/>
      </c>
    </row>
    <row r="56711" spans="8:8">
      <c r="H56711" t="str">
        <f t="shared" si="593"/>
        <v/>
      </c>
    </row>
    <row r="56712" spans="8:8">
      <c r="H56712" t="str">
        <f t="shared" si="593"/>
        <v/>
      </c>
    </row>
    <row r="56713" spans="8:8">
      <c r="H56713" t="str">
        <f t="shared" si="593"/>
        <v/>
      </c>
    </row>
    <row r="56714" spans="8:8">
      <c r="H56714" t="str">
        <f t="shared" si="593"/>
        <v/>
      </c>
    </row>
    <row r="56715" spans="8:8">
      <c r="H56715" t="str">
        <f t="shared" si="593"/>
        <v/>
      </c>
    </row>
    <row r="56716" spans="8:8">
      <c r="H56716" t="str">
        <f t="shared" si="593"/>
        <v/>
      </c>
    </row>
    <row r="56717" spans="8:8">
      <c r="H56717" t="str">
        <f t="shared" si="593"/>
        <v/>
      </c>
    </row>
    <row r="56718" spans="8:8">
      <c r="H56718" t="str">
        <f t="shared" si="593"/>
        <v/>
      </c>
    </row>
    <row r="56719" spans="8:8">
      <c r="H56719" t="str">
        <f t="shared" si="593"/>
        <v/>
      </c>
    </row>
    <row r="56720" spans="8:8">
      <c r="H56720" t="str">
        <f t="shared" si="593"/>
        <v/>
      </c>
    </row>
    <row r="56721" spans="8:8">
      <c r="H56721" t="str">
        <f t="shared" si="593"/>
        <v/>
      </c>
    </row>
    <row r="56722" spans="8:8">
      <c r="H56722" t="str">
        <f t="shared" si="593"/>
        <v/>
      </c>
    </row>
    <row r="56723" spans="8:8">
      <c r="H56723" t="str">
        <f t="shared" si="593"/>
        <v/>
      </c>
    </row>
    <row r="56724" spans="8:8">
      <c r="H56724" t="str">
        <f t="shared" si="593"/>
        <v/>
      </c>
    </row>
    <row r="56725" spans="8:8">
      <c r="H56725" t="str">
        <f t="shared" si="593"/>
        <v/>
      </c>
    </row>
    <row r="56726" spans="8:8">
      <c r="H56726" t="str">
        <f t="shared" si="593"/>
        <v/>
      </c>
    </row>
    <row r="56727" spans="8:8">
      <c r="H56727" t="str">
        <f t="shared" si="593"/>
        <v/>
      </c>
    </row>
    <row r="56728" spans="8:8">
      <c r="H56728" t="str">
        <f t="shared" si="593"/>
        <v/>
      </c>
    </row>
    <row r="56729" spans="8:8">
      <c r="H56729" t="str">
        <f t="shared" si="593"/>
        <v/>
      </c>
    </row>
    <row r="56730" spans="8:8">
      <c r="H56730" t="str">
        <f t="shared" si="593"/>
        <v/>
      </c>
    </row>
    <row r="56731" spans="8:8">
      <c r="H56731" t="str">
        <f t="shared" si="593"/>
        <v/>
      </c>
    </row>
    <row r="56732" spans="8:8">
      <c r="H56732" t="str">
        <f t="shared" si="593"/>
        <v/>
      </c>
    </row>
    <row r="56733" spans="8:8">
      <c r="H56733" t="str">
        <f t="shared" si="593"/>
        <v/>
      </c>
    </row>
    <row r="56734" spans="8:8">
      <c r="H56734" t="str">
        <f t="shared" si="593"/>
        <v/>
      </c>
    </row>
    <row r="56735" spans="8:8">
      <c r="H56735" t="str">
        <f t="shared" si="593"/>
        <v/>
      </c>
    </row>
    <row r="56736" spans="8:8">
      <c r="H56736" t="str">
        <f t="shared" si="593"/>
        <v/>
      </c>
    </row>
    <row r="56737" spans="8:8">
      <c r="H56737" t="str">
        <f t="shared" si="593"/>
        <v/>
      </c>
    </row>
    <row r="56738" spans="8:8">
      <c r="H56738" t="str">
        <f t="shared" ref="H56738:H56801" si="594">_xlfn.TEXTJOIN(", ", TRUE, G56738:G56738)</f>
        <v/>
      </c>
    </row>
    <row r="56739" spans="8:8">
      <c r="H56739" t="str">
        <f t="shared" si="594"/>
        <v/>
      </c>
    </row>
    <row r="56740" spans="8:8">
      <c r="H56740" t="str">
        <f t="shared" si="594"/>
        <v/>
      </c>
    </row>
    <row r="56741" spans="8:8">
      <c r="H56741" t="str">
        <f t="shared" si="594"/>
        <v/>
      </c>
    </row>
    <row r="56742" spans="8:8">
      <c r="H56742" t="str">
        <f t="shared" si="594"/>
        <v/>
      </c>
    </row>
    <row r="56743" spans="8:8">
      <c r="H56743" t="str">
        <f t="shared" si="594"/>
        <v/>
      </c>
    </row>
    <row r="56744" spans="8:8">
      <c r="H56744" t="str">
        <f t="shared" si="594"/>
        <v/>
      </c>
    </row>
    <row r="56745" spans="8:8">
      <c r="H56745" t="str">
        <f t="shared" si="594"/>
        <v/>
      </c>
    </row>
    <row r="56746" spans="8:8">
      <c r="H56746" t="str">
        <f t="shared" si="594"/>
        <v/>
      </c>
    </row>
    <row r="56747" spans="8:8">
      <c r="H56747" t="str">
        <f t="shared" si="594"/>
        <v/>
      </c>
    </row>
    <row r="56748" spans="8:8">
      <c r="H56748" t="str">
        <f t="shared" si="594"/>
        <v/>
      </c>
    </row>
    <row r="56749" spans="8:8">
      <c r="H56749" t="str">
        <f t="shared" si="594"/>
        <v/>
      </c>
    </row>
    <row r="56750" spans="8:8">
      <c r="H56750" t="str">
        <f t="shared" si="594"/>
        <v/>
      </c>
    </row>
    <row r="56751" spans="8:8">
      <c r="H56751" t="str">
        <f t="shared" si="594"/>
        <v/>
      </c>
    </row>
    <row r="56752" spans="8:8">
      <c r="H56752" t="str">
        <f t="shared" si="594"/>
        <v/>
      </c>
    </row>
    <row r="56753" spans="8:8">
      <c r="H56753" t="str">
        <f t="shared" si="594"/>
        <v/>
      </c>
    </row>
    <row r="56754" spans="8:8">
      <c r="H56754" t="str">
        <f t="shared" si="594"/>
        <v/>
      </c>
    </row>
    <row r="56755" spans="8:8">
      <c r="H56755" t="str">
        <f t="shared" si="594"/>
        <v/>
      </c>
    </row>
    <row r="56756" spans="8:8">
      <c r="H56756" t="str">
        <f t="shared" si="594"/>
        <v/>
      </c>
    </row>
    <row r="56757" spans="8:8">
      <c r="H56757" t="str">
        <f t="shared" si="594"/>
        <v/>
      </c>
    </row>
    <row r="56758" spans="8:8">
      <c r="H56758" t="str">
        <f t="shared" si="594"/>
        <v/>
      </c>
    </row>
    <row r="56759" spans="8:8">
      <c r="H56759" t="str">
        <f t="shared" si="594"/>
        <v/>
      </c>
    </row>
    <row r="56760" spans="8:8">
      <c r="H56760" t="str">
        <f t="shared" si="594"/>
        <v/>
      </c>
    </row>
    <row r="56761" spans="8:8">
      <c r="H56761" t="str">
        <f t="shared" si="594"/>
        <v/>
      </c>
    </row>
    <row r="56762" spans="8:8">
      <c r="H56762" t="str">
        <f t="shared" si="594"/>
        <v/>
      </c>
    </row>
    <row r="56763" spans="8:8">
      <c r="H56763" t="str">
        <f t="shared" si="594"/>
        <v/>
      </c>
    </row>
    <row r="56764" spans="8:8">
      <c r="H56764" t="str">
        <f t="shared" si="594"/>
        <v/>
      </c>
    </row>
    <row r="56765" spans="8:8">
      <c r="H56765" t="str">
        <f t="shared" si="594"/>
        <v/>
      </c>
    </row>
    <row r="56766" spans="8:8">
      <c r="H56766" t="str">
        <f t="shared" si="594"/>
        <v/>
      </c>
    </row>
    <row r="56767" spans="8:8">
      <c r="H56767" t="str">
        <f t="shared" si="594"/>
        <v/>
      </c>
    </row>
    <row r="56768" spans="8:8">
      <c r="H56768" t="str">
        <f t="shared" si="594"/>
        <v/>
      </c>
    </row>
    <row r="56769" spans="8:8">
      <c r="H56769" t="str">
        <f t="shared" si="594"/>
        <v/>
      </c>
    </row>
    <row r="56770" spans="8:8">
      <c r="H56770" t="str">
        <f t="shared" si="594"/>
        <v/>
      </c>
    </row>
    <row r="56771" spans="8:8">
      <c r="H56771" t="str">
        <f t="shared" si="594"/>
        <v/>
      </c>
    </row>
    <row r="56772" spans="8:8">
      <c r="H56772" t="str">
        <f t="shared" si="594"/>
        <v/>
      </c>
    </row>
    <row r="56773" spans="8:8">
      <c r="H56773" t="str">
        <f t="shared" si="594"/>
        <v/>
      </c>
    </row>
    <row r="56774" spans="8:8">
      <c r="H56774" t="str">
        <f t="shared" si="594"/>
        <v/>
      </c>
    </row>
    <row r="56775" spans="8:8">
      <c r="H56775" t="str">
        <f t="shared" si="594"/>
        <v/>
      </c>
    </row>
    <row r="56776" spans="8:8">
      <c r="H56776" t="str">
        <f t="shared" si="594"/>
        <v/>
      </c>
    </row>
    <row r="56777" spans="8:8">
      <c r="H56777" t="str">
        <f t="shared" si="594"/>
        <v/>
      </c>
    </row>
    <row r="56778" spans="8:8">
      <c r="H56778" t="str">
        <f t="shared" si="594"/>
        <v/>
      </c>
    </row>
    <row r="56779" spans="8:8">
      <c r="H56779" t="str">
        <f t="shared" si="594"/>
        <v/>
      </c>
    </row>
    <row r="56780" spans="8:8">
      <c r="H56780" t="str">
        <f t="shared" si="594"/>
        <v/>
      </c>
    </row>
    <row r="56781" spans="8:8">
      <c r="H56781" t="str">
        <f t="shared" si="594"/>
        <v/>
      </c>
    </row>
    <row r="56782" spans="8:8">
      <c r="H56782" t="str">
        <f t="shared" si="594"/>
        <v/>
      </c>
    </row>
    <row r="56783" spans="8:8">
      <c r="H56783" t="str">
        <f t="shared" si="594"/>
        <v/>
      </c>
    </row>
    <row r="56784" spans="8:8">
      <c r="H56784" t="str">
        <f t="shared" si="594"/>
        <v/>
      </c>
    </row>
    <row r="56785" spans="8:8">
      <c r="H56785" t="str">
        <f t="shared" si="594"/>
        <v/>
      </c>
    </row>
    <row r="56786" spans="8:8">
      <c r="H56786" t="str">
        <f t="shared" si="594"/>
        <v/>
      </c>
    </row>
    <row r="56787" spans="8:8">
      <c r="H56787" t="str">
        <f t="shared" si="594"/>
        <v/>
      </c>
    </row>
    <row r="56788" spans="8:8">
      <c r="H56788" t="str">
        <f t="shared" si="594"/>
        <v/>
      </c>
    </row>
    <row r="56789" spans="8:8">
      <c r="H56789" t="str">
        <f t="shared" si="594"/>
        <v/>
      </c>
    </row>
    <row r="56790" spans="8:8">
      <c r="H56790" t="str">
        <f t="shared" si="594"/>
        <v/>
      </c>
    </row>
    <row r="56791" spans="8:8">
      <c r="H56791" t="str">
        <f t="shared" si="594"/>
        <v/>
      </c>
    </row>
    <row r="56792" spans="8:8">
      <c r="H56792" t="str">
        <f t="shared" si="594"/>
        <v/>
      </c>
    </row>
    <row r="56793" spans="8:8">
      <c r="H56793" t="str">
        <f t="shared" si="594"/>
        <v/>
      </c>
    </row>
    <row r="56794" spans="8:8">
      <c r="H56794" t="str">
        <f t="shared" si="594"/>
        <v/>
      </c>
    </row>
    <row r="56795" spans="8:8">
      <c r="H56795" t="str">
        <f t="shared" si="594"/>
        <v/>
      </c>
    </row>
    <row r="56796" spans="8:8">
      <c r="H56796" t="str">
        <f t="shared" si="594"/>
        <v/>
      </c>
    </row>
    <row r="56797" spans="8:8">
      <c r="H56797" t="str">
        <f t="shared" si="594"/>
        <v/>
      </c>
    </row>
    <row r="56798" spans="8:8">
      <c r="H56798" t="str">
        <f t="shared" si="594"/>
        <v/>
      </c>
    </row>
    <row r="56799" spans="8:8">
      <c r="H56799" t="str">
        <f t="shared" si="594"/>
        <v/>
      </c>
    </row>
    <row r="56800" spans="8:8">
      <c r="H56800" t="str">
        <f t="shared" si="594"/>
        <v/>
      </c>
    </row>
    <row r="56801" spans="8:8">
      <c r="H56801" t="str">
        <f t="shared" si="594"/>
        <v/>
      </c>
    </row>
    <row r="56802" spans="8:8">
      <c r="H56802" t="str">
        <f t="shared" ref="H56802:H56865" si="595">_xlfn.TEXTJOIN(", ", TRUE, G56802:G56802)</f>
        <v/>
      </c>
    </row>
    <row r="56803" spans="8:8">
      <c r="H56803" t="str">
        <f t="shared" si="595"/>
        <v/>
      </c>
    </row>
    <row r="56804" spans="8:8">
      <c r="H56804" t="str">
        <f t="shared" si="595"/>
        <v/>
      </c>
    </row>
    <row r="56805" spans="8:8">
      <c r="H56805" t="str">
        <f t="shared" si="595"/>
        <v/>
      </c>
    </row>
    <row r="56806" spans="8:8">
      <c r="H56806" t="str">
        <f t="shared" si="595"/>
        <v/>
      </c>
    </row>
    <row r="56807" spans="8:8">
      <c r="H56807" t="str">
        <f t="shared" si="595"/>
        <v/>
      </c>
    </row>
    <row r="56808" spans="8:8">
      <c r="H56808" t="str">
        <f t="shared" si="595"/>
        <v/>
      </c>
    </row>
    <row r="56809" spans="8:8">
      <c r="H56809" t="str">
        <f t="shared" si="595"/>
        <v/>
      </c>
    </row>
    <row r="56810" spans="8:8">
      <c r="H56810" t="str">
        <f t="shared" si="595"/>
        <v/>
      </c>
    </row>
    <row r="56811" spans="8:8">
      <c r="H56811" t="str">
        <f t="shared" si="595"/>
        <v/>
      </c>
    </row>
    <row r="56812" spans="8:8">
      <c r="H56812" t="str">
        <f t="shared" si="595"/>
        <v/>
      </c>
    </row>
    <row r="56813" spans="8:8">
      <c r="H56813" t="str">
        <f t="shared" si="595"/>
        <v/>
      </c>
    </row>
    <row r="56814" spans="8:8">
      <c r="H56814" t="str">
        <f t="shared" si="595"/>
        <v/>
      </c>
    </row>
    <row r="56815" spans="8:8">
      <c r="H56815" t="str">
        <f t="shared" si="595"/>
        <v/>
      </c>
    </row>
    <row r="56816" spans="8:8">
      <c r="H56816" t="str">
        <f t="shared" si="595"/>
        <v/>
      </c>
    </row>
    <row r="56817" spans="8:8">
      <c r="H56817" t="str">
        <f t="shared" si="595"/>
        <v/>
      </c>
    </row>
    <row r="56818" spans="8:8">
      <c r="H56818" t="str">
        <f t="shared" si="595"/>
        <v/>
      </c>
    </row>
    <row r="56819" spans="8:8">
      <c r="H56819" t="str">
        <f t="shared" si="595"/>
        <v/>
      </c>
    </row>
    <row r="56820" spans="8:8">
      <c r="H56820" t="str">
        <f t="shared" si="595"/>
        <v/>
      </c>
    </row>
    <row r="56821" spans="8:8">
      <c r="H56821" t="str">
        <f t="shared" si="595"/>
        <v/>
      </c>
    </row>
    <row r="56822" spans="8:8">
      <c r="H56822" t="str">
        <f t="shared" si="595"/>
        <v/>
      </c>
    </row>
    <row r="56823" spans="8:8">
      <c r="H56823" t="str">
        <f t="shared" si="595"/>
        <v/>
      </c>
    </row>
    <row r="56824" spans="8:8">
      <c r="H56824" t="str">
        <f t="shared" si="595"/>
        <v/>
      </c>
    </row>
    <row r="56825" spans="8:8">
      <c r="H56825" t="str">
        <f t="shared" si="595"/>
        <v/>
      </c>
    </row>
    <row r="56826" spans="8:8">
      <c r="H56826" t="str">
        <f t="shared" si="595"/>
        <v/>
      </c>
    </row>
    <row r="56827" spans="8:8">
      <c r="H56827" t="str">
        <f t="shared" si="595"/>
        <v/>
      </c>
    </row>
    <row r="56828" spans="8:8">
      <c r="H56828" t="str">
        <f t="shared" si="595"/>
        <v/>
      </c>
    </row>
    <row r="56829" spans="8:8">
      <c r="H56829" t="str">
        <f t="shared" si="595"/>
        <v/>
      </c>
    </row>
    <row r="56830" spans="8:8">
      <c r="H56830" t="str">
        <f t="shared" si="595"/>
        <v/>
      </c>
    </row>
    <row r="56831" spans="8:8">
      <c r="H56831" t="str">
        <f t="shared" si="595"/>
        <v/>
      </c>
    </row>
    <row r="56832" spans="8:8">
      <c r="H56832" t="str">
        <f t="shared" si="595"/>
        <v/>
      </c>
    </row>
    <row r="56833" spans="8:8">
      <c r="H56833" t="str">
        <f t="shared" si="595"/>
        <v/>
      </c>
    </row>
    <row r="56834" spans="8:8">
      <c r="H56834" t="str">
        <f t="shared" si="595"/>
        <v/>
      </c>
    </row>
    <row r="56835" spans="8:8">
      <c r="H56835" t="str">
        <f t="shared" si="595"/>
        <v/>
      </c>
    </row>
    <row r="56836" spans="8:8">
      <c r="H56836" t="str">
        <f t="shared" si="595"/>
        <v/>
      </c>
    </row>
    <row r="56837" spans="8:8">
      <c r="H56837" t="str">
        <f t="shared" si="595"/>
        <v/>
      </c>
    </row>
    <row r="56838" spans="8:8">
      <c r="H56838" t="str">
        <f t="shared" si="595"/>
        <v/>
      </c>
    </row>
    <row r="56839" spans="8:8">
      <c r="H56839" t="str">
        <f t="shared" si="595"/>
        <v/>
      </c>
    </row>
    <row r="56840" spans="8:8">
      <c r="H56840" t="str">
        <f t="shared" si="595"/>
        <v/>
      </c>
    </row>
    <row r="56841" spans="8:8">
      <c r="H56841" t="str">
        <f t="shared" si="595"/>
        <v/>
      </c>
    </row>
    <row r="56842" spans="8:8">
      <c r="H56842" t="str">
        <f t="shared" si="595"/>
        <v/>
      </c>
    </row>
    <row r="56843" spans="8:8">
      <c r="H56843" t="str">
        <f t="shared" si="595"/>
        <v/>
      </c>
    </row>
    <row r="56844" spans="8:8">
      <c r="H56844" t="str">
        <f t="shared" si="595"/>
        <v/>
      </c>
    </row>
    <row r="56845" spans="8:8">
      <c r="H56845" t="str">
        <f t="shared" si="595"/>
        <v/>
      </c>
    </row>
    <row r="56846" spans="8:8">
      <c r="H56846" t="str">
        <f t="shared" si="595"/>
        <v/>
      </c>
    </row>
    <row r="56847" spans="8:8">
      <c r="H56847" t="str">
        <f t="shared" si="595"/>
        <v/>
      </c>
    </row>
    <row r="56848" spans="8:8">
      <c r="H56848" t="str">
        <f t="shared" si="595"/>
        <v/>
      </c>
    </row>
    <row r="56849" spans="8:8">
      <c r="H56849" t="str">
        <f t="shared" si="595"/>
        <v/>
      </c>
    </row>
    <row r="56850" spans="8:8">
      <c r="H56850" t="str">
        <f t="shared" si="595"/>
        <v/>
      </c>
    </row>
    <row r="56851" spans="8:8">
      <c r="H56851" t="str">
        <f t="shared" si="595"/>
        <v/>
      </c>
    </row>
    <row r="56852" spans="8:8">
      <c r="H56852" t="str">
        <f t="shared" si="595"/>
        <v/>
      </c>
    </row>
    <row r="56853" spans="8:8">
      <c r="H56853" t="str">
        <f t="shared" si="595"/>
        <v/>
      </c>
    </row>
    <row r="56854" spans="8:8">
      <c r="H56854" t="str">
        <f t="shared" si="595"/>
        <v/>
      </c>
    </row>
    <row r="56855" spans="8:8">
      <c r="H56855" t="str">
        <f t="shared" si="595"/>
        <v/>
      </c>
    </row>
    <row r="56856" spans="8:8">
      <c r="H56856" t="str">
        <f t="shared" si="595"/>
        <v/>
      </c>
    </row>
    <row r="56857" spans="8:8">
      <c r="H56857" t="str">
        <f t="shared" si="595"/>
        <v/>
      </c>
    </row>
    <row r="56858" spans="8:8">
      <c r="H56858" t="str">
        <f t="shared" si="595"/>
        <v/>
      </c>
    </row>
    <row r="56859" spans="8:8">
      <c r="H56859" t="str">
        <f t="shared" si="595"/>
        <v/>
      </c>
    </row>
    <row r="56860" spans="8:8">
      <c r="H56860" t="str">
        <f t="shared" si="595"/>
        <v/>
      </c>
    </row>
    <row r="56861" spans="8:8">
      <c r="H56861" t="str">
        <f t="shared" si="595"/>
        <v/>
      </c>
    </row>
    <row r="56862" spans="8:8">
      <c r="H56862" t="str">
        <f t="shared" si="595"/>
        <v/>
      </c>
    </row>
    <row r="56863" spans="8:8">
      <c r="H56863" t="str">
        <f t="shared" si="595"/>
        <v/>
      </c>
    </row>
    <row r="56864" spans="8:8">
      <c r="H56864" t="str">
        <f t="shared" si="595"/>
        <v/>
      </c>
    </row>
    <row r="56865" spans="8:8">
      <c r="H56865" t="str">
        <f t="shared" si="595"/>
        <v/>
      </c>
    </row>
    <row r="56866" spans="8:8">
      <c r="H56866" t="str">
        <f t="shared" ref="H56866:H56929" si="596">_xlfn.TEXTJOIN(", ", TRUE, G56866:G56866)</f>
        <v/>
      </c>
    </row>
    <row r="56867" spans="8:8">
      <c r="H56867" t="str">
        <f t="shared" si="596"/>
        <v/>
      </c>
    </row>
    <row r="56868" spans="8:8">
      <c r="H56868" t="str">
        <f t="shared" si="596"/>
        <v/>
      </c>
    </row>
    <row r="56869" spans="8:8">
      <c r="H56869" t="str">
        <f t="shared" si="596"/>
        <v/>
      </c>
    </row>
    <row r="56870" spans="8:8">
      <c r="H56870" t="str">
        <f t="shared" si="596"/>
        <v/>
      </c>
    </row>
    <row r="56871" spans="8:8">
      <c r="H56871" t="str">
        <f t="shared" si="596"/>
        <v/>
      </c>
    </row>
    <row r="56872" spans="8:8">
      <c r="H56872" t="str">
        <f t="shared" si="596"/>
        <v/>
      </c>
    </row>
    <row r="56873" spans="8:8">
      <c r="H56873" t="str">
        <f t="shared" si="596"/>
        <v/>
      </c>
    </row>
    <row r="56874" spans="8:8">
      <c r="H56874" t="str">
        <f t="shared" si="596"/>
        <v/>
      </c>
    </row>
    <row r="56875" spans="8:8">
      <c r="H56875" t="str">
        <f t="shared" si="596"/>
        <v/>
      </c>
    </row>
    <row r="56876" spans="8:8">
      <c r="H56876" t="str">
        <f t="shared" si="596"/>
        <v/>
      </c>
    </row>
    <row r="56877" spans="8:8">
      <c r="H56877" t="str">
        <f t="shared" si="596"/>
        <v/>
      </c>
    </row>
    <row r="56878" spans="8:8">
      <c r="H56878" t="str">
        <f t="shared" si="596"/>
        <v/>
      </c>
    </row>
    <row r="56879" spans="8:8">
      <c r="H56879" t="str">
        <f t="shared" si="596"/>
        <v/>
      </c>
    </row>
    <row r="56880" spans="8:8">
      <c r="H56880" t="str">
        <f t="shared" si="596"/>
        <v/>
      </c>
    </row>
    <row r="56881" spans="8:8">
      <c r="H56881" t="str">
        <f t="shared" si="596"/>
        <v/>
      </c>
    </row>
    <row r="56882" spans="8:8">
      <c r="H56882" t="str">
        <f t="shared" si="596"/>
        <v/>
      </c>
    </row>
    <row r="56883" spans="8:8">
      <c r="H56883" t="str">
        <f t="shared" si="596"/>
        <v/>
      </c>
    </row>
    <row r="56884" spans="8:8">
      <c r="H56884" t="str">
        <f t="shared" si="596"/>
        <v/>
      </c>
    </row>
    <row r="56885" spans="8:8">
      <c r="H56885" t="str">
        <f t="shared" si="596"/>
        <v/>
      </c>
    </row>
    <row r="56886" spans="8:8">
      <c r="H56886" t="str">
        <f t="shared" si="596"/>
        <v/>
      </c>
    </row>
    <row r="56887" spans="8:8">
      <c r="H56887" t="str">
        <f t="shared" si="596"/>
        <v/>
      </c>
    </row>
    <row r="56888" spans="8:8">
      <c r="H56888" t="str">
        <f t="shared" si="596"/>
        <v/>
      </c>
    </row>
    <row r="56889" spans="8:8">
      <c r="H56889" t="str">
        <f t="shared" si="596"/>
        <v/>
      </c>
    </row>
    <row r="56890" spans="8:8">
      <c r="H56890" t="str">
        <f t="shared" si="596"/>
        <v/>
      </c>
    </row>
    <row r="56891" spans="8:8">
      <c r="H56891" t="str">
        <f t="shared" si="596"/>
        <v/>
      </c>
    </row>
    <row r="56892" spans="8:8">
      <c r="H56892" t="str">
        <f t="shared" si="596"/>
        <v/>
      </c>
    </row>
    <row r="56893" spans="8:8">
      <c r="H56893" t="str">
        <f t="shared" si="596"/>
        <v/>
      </c>
    </row>
    <row r="56894" spans="8:8">
      <c r="H56894" t="str">
        <f t="shared" si="596"/>
        <v/>
      </c>
    </row>
    <row r="56895" spans="8:8">
      <c r="H56895" t="str">
        <f t="shared" si="596"/>
        <v/>
      </c>
    </row>
    <row r="56896" spans="8:8">
      <c r="H56896" t="str">
        <f t="shared" si="596"/>
        <v/>
      </c>
    </row>
    <row r="56897" spans="8:8">
      <c r="H56897" t="str">
        <f t="shared" si="596"/>
        <v/>
      </c>
    </row>
    <row r="56898" spans="8:8">
      <c r="H56898" t="str">
        <f t="shared" si="596"/>
        <v/>
      </c>
    </row>
    <row r="56899" spans="8:8">
      <c r="H56899" t="str">
        <f t="shared" si="596"/>
        <v/>
      </c>
    </row>
    <row r="56900" spans="8:8">
      <c r="H56900" t="str">
        <f t="shared" si="596"/>
        <v/>
      </c>
    </row>
    <row r="56901" spans="8:8">
      <c r="H56901" t="str">
        <f t="shared" si="596"/>
        <v/>
      </c>
    </row>
    <row r="56902" spans="8:8">
      <c r="H56902" t="str">
        <f t="shared" si="596"/>
        <v/>
      </c>
    </row>
    <row r="56903" spans="8:8">
      <c r="H56903" t="str">
        <f t="shared" si="596"/>
        <v/>
      </c>
    </row>
    <row r="56904" spans="8:8">
      <c r="H56904" t="str">
        <f t="shared" si="596"/>
        <v/>
      </c>
    </row>
    <row r="56905" spans="8:8">
      <c r="H56905" t="str">
        <f t="shared" si="596"/>
        <v/>
      </c>
    </row>
    <row r="56906" spans="8:8">
      <c r="H56906" t="str">
        <f t="shared" si="596"/>
        <v/>
      </c>
    </row>
    <row r="56907" spans="8:8">
      <c r="H56907" t="str">
        <f t="shared" si="596"/>
        <v/>
      </c>
    </row>
    <row r="56908" spans="8:8">
      <c r="H56908" t="str">
        <f t="shared" si="596"/>
        <v/>
      </c>
    </row>
    <row r="56909" spans="8:8">
      <c r="H56909" t="str">
        <f t="shared" si="596"/>
        <v/>
      </c>
    </row>
    <row r="56910" spans="8:8">
      <c r="H56910" t="str">
        <f t="shared" si="596"/>
        <v/>
      </c>
    </row>
    <row r="56911" spans="8:8">
      <c r="H56911" t="str">
        <f t="shared" si="596"/>
        <v/>
      </c>
    </row>
    <row r="56912" spans="8:8">
      <c r="H56912" t="str">
        <f t="shared" si="596"/>
        <v/>
      </c>
    </row>
    <row r="56913" spans="8:8">
      <c r="H56913" t="str">
        <f t="shared" si="596"/>
        <v/>
      </c>
    </row>
    <row r="56914" spans="8:8">
      <c r="H56914" t="str">
        <f t="shared" si="596"/>
        <v/>
      </c>
    </row>
    <row r="56915" spans="8:8">
      <c r="H56915" t="str">
        <f t="shared" si="596"/>
        <v/>
      </c>
    </row>
    <row r="56916" spans="8:8">
      <c r="H56916" t="str">
        <f t="shared" si="596"/>
        <v/>
      </c>
    </row>
    <row r="56917" spans="8:8">
      <c r="H56917" t="str">
        <f t="shared" si="596"/>
        <v/>
      </c>
    </row>
    <row r="56918" spans="8:8">
      <c r="H56918" t="str">
        <f t="shared" si="596"/>
        <v/>
      </c>
    </row>
    <row r="56919" spans="8:8">
      <c r="H56919" t="str">
        <f t="shared" si="596"/>
        <v/>
      </c>
    </row>
    <row r="56920" spans="8:8">
      <c r="H56920" t="str">
        <f t="shared" si="596"/>
        <v/>
      </c>
    </row>
    <row r="56921" spans="8:8">
      <c r="H56921" t="str">
        <f t="shared" si="596"/>
        <v/>
      </c>
    </row>
    <row r="56922" spans="8:8">
      <c r="H56922" t="str">
        <f t="shared" si="596"/>
        <v/>
      </c>
    </row>
    <row r="56923" spans="8:8">
      <c r="H56923" t="str">
        <f t="shared" si="596"/>
        <v/>
      </c>
    </row>
    <row r="56924" spans="8:8">
      <c r="H56924" t="str">
        <f t="shared" si="596"/>
        <v/>
      </c>
    </row>
    <row r="56925" spans="8:8">
      <c r="H56925" t="str">
        <f t="shared" si="596"/>
        <v/>
      </c>
    </row>
    <row r="56926" spans="8:8">
      <c r="H56926" t="str">
        <f t="shared" si="596"/>
        <v/>
      </c>
    </row>
    <row r="56927" spans="8:8">
      <c r="H56927" t="str">
        <f t="shared" si="596"/>
        <v/>
      </c>
    </row>
    <row r="56928" spans="8:8">
      <c r="H56928" t="str">
        <f t="shared" si="596"/>
        <v/>
      </c>
    </row>
    <row r="56929" spans="8:8">
      <c r="H56929" t="str">
        <f t="shared" si="596"/>
        <v/>
      </c>
    </row>
    <row r="56930" spans="8:8">
      <c r="H56930" t="str">
        <f t="shared" ref="H56930:H56993" si="597">_xlfn.TEXTJOIN(", ", TRUE, G56930:G56930)</f>
        <v/>
      </c>
    </row>
    <row r="56931" spans="8:8">
      <c r="H56931" t="str">
        <f t="shared" si="597"/>
        <v/>
      </c>
    </row>
    <row r="56932" spans="8:8">
      <c r="H56932" t="str">
        <f t="shared" si="597"/>
        <v/>
      </c>
    </row>
    <row r="56933" spans="8:8">
      <c r="H56933" t="str">
        <f t="shared" si="597"/>
        <v/>
      </c>
    </row>
    <row r="56934" spans="8:8">
      <c r="H56934" t="str">
        <f t="shared" si="597"/>
        <v/>
      </c>
    </row>
    <row r="56935" spans="8:8">
      <c r="H56935" t="str">
        <f t="shared" si="597"/>
        <v/>
      </c>
    </row>
    <row r="56936" spans="8:8">
      <c r="H56936" t="str">
        <f t="shared" si="597"/>
        <v/>
      </c>
    </row>
    <row r="56937" spans="8:8">
      <c r="H56937" t="str">
        <f t="shared" si="597"/>
        <v/>
      </c>
    </row>
    <row r="56938" spans="8:8">
      <c r="H56938" t="str">
        <f t="shared" si="597"/>
        <v/>
      </c>
    </row>
    <row r="56939" spans="8:8">
      <c r="H56939" t="str">
        <f t="shared" si="597"/>
        <v/>
      </c>
    </row>
    <row r="56940" spans="8:8">
      <c r="H56940" t="str">
        <f t="shared" si="597"/>
        <v/>
      </c>
    </row>
    <row r="56941" spans="8:8">
      <c r="H56941" t="str">
        <f t="shared" si="597"/>
        <v/>
      </c>
    </row>
    <row r="56942" spans="8:8">
      <c r="H56942" t="str">
        <f t="shared" si="597"/>
        <v/>
      </c>
    </row>
    <row r="56943" spans="8:8">
      <c r="H56943" t="str">
        <f t="shared" si="597"/>
        <v/>
      </c>
    </row>
    <row r="56944" spans="8:8">
      <c r="H56944" t="str">
        <f t="shared" si="597"/>
        <v/>
      </c>
    </row>
    <row r="56945" spans="8:8">
      <c r="H56945" t="str">
        <f t="shared" si="597"/>
        <v/>
      </c>
    </row>
    <row r="56946" spans="8:8">
      <c r="H56946" t="str">
        <f t="shared" si="597"/>
        <v/>
      </c>
    </row>
    <row r="56947" spans="8:8">
      <c r="H56947" t="str">
        <f t="shared" si="597"/>
        <v/>
      </c>
    </row>
    <row r="56948" spans="8:8">
      <c r="H56948" t="str">
        <f t="shared" si="597"/>
        <v/>
      </c>
    </row>
    <row r="56949" spans="8:8">
      <c r="H56949" t="str">
        <f t="shared" si="597"/>
        <v/>
      </c>
    </row>
    <row r="56950" spans="8:8">
      <c r="H56950" t="str">
        <f t="shared" si="597"/>
        <v/>
      </c>
    </row>
    <row r="56951" spans="8:8">
      <c r="H56951" t="str">
        <f t="shared" si="597"/>
        <v/>
      </c>
    </row>
    <row r="56952" spans="8:8">
      <c r="H56952" t="str">
        <f t="shared" si="597"/>
        <v/>
      </c>
    </row>
    <row r="56953" spans="8:8">
      <c r="H56953" t="str">
        <f t="shared" si="597"/>
        <v/>
      </c>
    </row>
    <row r="56954" spans="8:8">
      <c r="H56954" t="str">
        <f t="shared" si="597"/>
        <v/>
      </c>
    </row>
    <row r="56955" spans="8:8">
      <c r="H56955" t="str">
        <f t="shared" si="597"/>
        <v/>
      </c>
    </row>
    <row r="56956" spans="8:8">
      <c r="H56956" t="str">
        <f t="shared" si="597"/>
        <v/>
      </c>
    </row>
    <row r="56957" spans="8:8">
      <c r="H56957" t="str">
        <f t="shared" si="597"/>
        <v/>
      </c>
    </row>
    <row r="56958" spans="8:8">
      <c r="H56958" t="str">
        <f t="shared" si="597"/>
        <v/>
      </c>
    </row>
    <row r="56959" spans="8:8">
      <c r="H56959" t="str">
        <f t="shared" si="597"/>
        <v/>
      </c>
    </row>
    <row r="56960" spans="8:8">
      <c r="H56960" t="str">
        <f t="shared" si="597"/>
        <v/>
      </c>
    </row>
    <row r="56961" spans="8:8">
      <c r="H56961" t="str">
        <f t="shared" si="597"/>
        <v/>
      </c>
    </row>
    <row r="56962" spans="8:8">
      <c r="H56962" t="str">
        <f t="shared" si="597"/>
        <v/>
      </c>
    </row>
    <row r="56963" spans="8:8">
      <c r="H56963" t="str">
        <f t="shared" si="597"/>
        <v/>
      </c>
    </row>
    <row r="56964" spans="8:8">
      <c r="H56964" t="str">
        <f t="shared" si="597"/>
        <v/>
      </c>
    </row>
    <row r="56965" spans="8:8">
      <c r="H56965" t="str">
        <f t="shared" si="597"/>
        <v/>
      </c>
    </row>
    <row r="56966" spans="8:8">
      <c r="H56966" t="str">
        <f t="shared" si="597"/>
        <v/>
      </c>
    </row>
    <row r="56967" spans="8:8">
      <c r="H56967" t="str">
        <f t="shared" si="597"/>
        <v/>
      </c>
    </row>
    <row r="56968" spans="8:8">
      <c r="H56968" t="str">
        <f t="shared" si="597"/>
        <v/>
      </c>
    </row>
    <row r="56969" spans="8:8">
      <c r="H56969" t="str">
        <f t="shared" si="597"/>
        <v/>
      </c>
    </row>
    <row r="56970" spans="8:8">
      <c r="H56970" t="str">
        <f t="shared" si="597"/>
        <v/>
      </c>
    </row>
    <row r="56971" spans="8:8">
      <c r="H56971" t="str">
        <f t="shared" si="597"/>
        <v/>
      </c>
    </row>
    <row r="56972" spans="8:8">
      <c r="H56972" t="str">
        <f t="shared" si="597"/>
        <v/>
      </c>
    </row>
    <row r="56973" spans="8:8">
      <c r="H56973" t="str">
        <f t="shared" si="597"/>
        <v/>
      </c>
    </row>
    <row r="56974" spans="8:8">
      <c r="H56974" t="str">
        <f t="shared" si="597"/>
        <v/>
      </c>
    </row>
    <row r="56975" spans="8:8">
      <c r="H56975" t="str">
        <f t="shared" si="597"/>
        <v/>
      </c>
    </row>
    <row r="56976" spans="8:8">
      <c r="H56976" t="str">
        <f t="shared" si="597"/>
        <v/>
      </c>
    </row>
    <row r="56977" spans="8:8">
      <c r="H56977" t="str">
        <f t="shared" si="597"/>
        <v/>
      </c>
    </row>
    <row r="56978" spans="8:8">
      <c r="H56978" t="str">
        <f t="shared" si="597"/>
        <v/>
      </c>
    </row>
    <row r="56979" spans="8:8">
      <c r="H56979" t="str">
        <f t="shared" si="597"/>
        <v/>
      </c>
    </row>
    <row r="56980" spans="8:8">
      <c r="H56980" t="str">
        <f t="shared" si="597"/>
        <v/>
      </c>
    </row>
    <row r="56981" spans="8:8">
      <c r="H56981" t="str">
        <f t="shared" si="597"/>
        <v/>
      </c>
    </row>
    <row r="56982" spans="8:8">
      <c r="H56982" t="str">
        <f t="shared" si="597"/>
        <v/>
      </c>
    </row>
    <row r="56983" spans="8:8">
      <c r="H56983" t="str">
        <f t="shared" si="597"/>
        <v/>
      </c>
    </row>
    <row r="56984" spans="8:8">
      <c r="H56984" t="str">
        <f t="shared" si="597"/>
        <v/>
      </c>
    </row>
    <row r="56985" spans="8:8">
      <c r="H56985" t="str">
        <f t="shared" si="597"/>
        <v/>
      </c>
    </row>
    <row r="56986" spans="8:8">
      <c r="H56986" t="str">
        <f t="shared" si="597"/>
        <v/>
      </c>
    </row>
    <row r="56987" spans="8:8">
      <c r="H56987" t="str">
        <f t="shared" si="597"/>
        <v/>
      </c>
    </row>
    <row r="56988" spans="8:8">
      <c r="H56988" t="str">
        <f t="shared" si="597"/>
        <v/>
      </c>
    </row>
    <row r="56989" spans="8:8">
      <c r="H56989" t="str">
        <f t="shared" si="597"/>
        <v/>
      </c>
    </row>
    <row r="56990" spans="8:8">
      <c r="H56990" t="str">
        <f t="shared" si="597"/>
        <v/>
      </c>
    </row>
    <row r="56991" spans="8:8">
      <c r="H56991" t="str">
        <f t="shared" si="597"/>
        <v/>
      </c>
    </row>
    <row r="56992" spans="8:8">
      <c r="H56992" t="str">
        <f t="shared" si="597"/>
        <v/>
      </c>
    </row>
    <row r="56993" spans="8:8">
      <c r="H56993" t="str">
        <f t="shared" si="597"/>
        <v/>
      </c>
    </row>
    <row r="56994" spans="8:8">
      <c r="H56994" t="str">
        <f t="shared" ref="H56994:H57057" si="598">_xlfn.TEXTJOIN(", ", TRUE, G56994:G56994)</f>
        <v/>
      </c>
    </row>
    <row r="56995" spans="8:8">
      <c r="H56995" t="str">
        <f t="shared" si="598"/>
        <v/>
      </c>
    </row>
    <row r="56996" spans="8:8">
      <c r="H56996" t="str">
        <f t="shared" si="598"/>
        <v/>
      </c>
    </row>
    <row r="56997" spans="8:8">
      <c r="H56997" t="str">
        <f t="shared" si="598"/>
        <v/>
      </c>
    </row>
    <row r="56998" spans="8:8">
      <c r="H56998" t="str">
        <f t="shared" si="598"/>
        <v/>
      </c>
    </row>
    <row r="56999" spans="8:8">
      <c r="H56999" t="str">
        <f t="shared" si="598"/>
        <v/>
      </c>
    </row>
    <row r="57000" spans="8:8">
      <c r="H57000" t="str">
        <f t="shared" si="598"/>
        <v/>
      </c>
    </row>
    <row r="57001" spans="8:8">
      <c r="H57001" t="str">
        <f t="shared" si="598"/>
        <v/>
      </c>
    </row>
    <row r="57002" spans="8:8">
      <c r="H57002" t="str">
        <f t="shared" si="598"/>
        <v/>
      </c>
    </row>
    <row r="57003" spans="8:8">
      <c r="H57003" t="str">
        <f t="shared" si="598"/>
        <v/>
      </c>
    </row>
    <row r="57004" spans="8:8">
      <c r="H57004" t="str">
        <f t="shared" si="598"/>
        <v/>
      </c>
    </row>
    <row r="57005" spans="8:8">
      <c r="H57005" t="str">
        <f t="shared" si="598"/>
        <v/>
      </c>
    </row>
    <row r="57006" spans="8:8">
      <c r="H57006" t="str">
        <f t="shared" si="598"/>
        <v/>
      </c>
    </row>
    <row r="57007" spans="8:8">
      <c r="H57007" t="str">
        <f t="shared" si="598"/>
        <v/>
      </c>
    </row>
    <row r="57008" spans="8:8">
      <c r="H57008" t="str">
        <f t="shared" si="598"/>
        <v/>
      </c>
    </row>
    <row r="57009" spans="8:8">
      <c r="H57009" t="str">
        <f t="shared" si="598"/>
        <v/>
      </c>
    </row>
    <row r="57010" spans="8:8">
      <c r="H57010" t="str">
        <f t="shared" si="598"/>
        <v/>
      </c>
    </row>
    <row r="57011" spans="8:8">
      <c r="H57011" t="str">
        <f t="shared" si="598"/>
        <v/>
      </c>
    </row>
    <row r="57012" spans="8:8">
      <c r="H57012" t="str">
        <f t="shared" si="598"/>
        <v/>
      </c>
    </row>
    <row r="57013" spans="8:8">
      <c r="H57013" t="str">
        <f t="shared" si="598"/>
        <v/>
      </c>
    </row>
    <row r="57014" spans="8:8">
      <c r="H57014" t="str">
        <f t="shared" si="598"/>
        <v/>
      </c>
    </row>
    <row r="57015" spans="8:8">
      <c r="H57015" t="str">
        <f t="shared" si="598"/>
        <v/>
      </c>
    </row>
    <row r="57016" spans="8:8">
      <c r="H57016" t="str">
        <f t="shared" si="598"/>
        <v/>
      </c>
    </row>
    <row r="57017" spans="8:8">
      <c r="H57017" t="str">
        <f t="shared" si="598"/>
        <v/>
      </c>
    </row>
    <row r="57018" spans="8:8">
      <c r="H57018" t="str">
        <f t="shared" si="598"/>
        <v/>
      </c>
    </row>
    <row r="57019" spans="8:8">
      <c r="H57019" t="str">
        <f t="shared" si="598"/>
        <v/>
      </c>
    </row>
    <row r="57020" spans="8:8">
      <c r="H57020" t="str">
        <f t="shared" si="598"/>
        <v/>
      </c>
    </row>
    <row r="57021" spans="8:8">
      <c r="H57021" t="str">
        <f t="shared" si="598"/>
        <v/>
      </c>
    </row>
    <row r="57022" spans="8:8">
      <c r="H57022" t="str">
        <f t="shared" si="598"/>
        <v/>
      </c>
    </row>
    <row r="57023" spans="8:8">
      <c r="H57023" t="str">
        <f t="shared" si="598"/>
        <v/>
      </c>
    </row>
    <row r="57024" spans="8:8">
      <c r="H57024" t="str">
        <f t="shared" si="598"/>
        <v/>
      </c>
    </row>
    <row r="57025" spans="8:8">
      <c r="H57025" t="str">
        <f t="shared" si="598"/>
        <v/>
      </c>
    </row>
    <row r="57026" spans="8:8">
      <c r="H57026" t="str">
        <f t="shared" si="598"/>
        <v/>
      </c>
    </row>
    <row r="57027" spans="8:8">
      <c r="H57027" t="str">
        <f t="shared" si="598"/>
        <v/>
      </c>
    </row>
    <row r="57028" spans="8:8">
      <c r="H57028" t="str">
        <f t="shared" si="598"/>
        <v/>
      </c>
    </row>
    <row r="57029" spans="8:8">
      <c r="H57029" t="str">
        <f t="shared" si="598"/>
        <v/>
      </c>
    </row>
    <row r="57030" spans="8:8">
      <c r="H57030" t="str">
        <f t="shared" si="598"/>
        <v/>
      </c>
    </row>
    <row r="57031" spans="8:8">
      <c r="H57031" t="str">
        <f t="shared" si="598"/>
        <v/>
      </c>
    </row>
    <row r="57032" spans="8:8">
      <c r="H57032" t="str">
        <f t="shared" si="598"/>
        <v/>
      </c>
    </row>
    <row r="57033" spans="8:8">
      <c r="H57033" t="str">
        <f t="shared" si="598"/>
        <v/>
      </c>
    </row>
    <row r="57034" spans="8:8">
      <c r="H57034" t="str">
        <f t="shared" si="598"/>
        <v/>
      </c>
    </row>
    <row r="57035" spans="8:8">
      <c r="H57035" t="str">
        <f t="shared" si="598"/>
        <v/>
      </c>
    </row>
    <row r="57036" spans="8:8">
      <c r="H57036" t="str">
        <f t="shared" si="598"/>
        <v/>
      </c>
    </row>
    <row r="57037" spans="8:8">
      <c r="H57037" t="str">
        <f t="shared" si="598"/>
        <v/>
      </c>
    </row>
    <row r="57038" spans="8:8">
      <c r="H57038" t="str">
        <f t="shared" si="598"/>
        <v/>
      </c>
    </row>
    <row r="57039" spans="8:8">
      <c r="H57039" t="str">
        <f t="shared" si="598"/>
        <v/>
      </c>
    </row>
    <row r="57040" spans="8:8">
      <c r="H57040" t="str">
        <f t="shared" si="598"/>
        <v/>
      </c>
    </row>
    <row r="57041" spans="8:8">
      <c r="H57041" t="str">
        <f t="shared" si="598"/>
        <v/>
      </c>
    </row>
    <row r="57042" spans="8:8">
      <c r="H57042" t="str">
        <f t="shared" si="598"/>
        <v/>
      </c>
    </row>
    <row r="57043" spans="8:8">
      <c r="H57043" t="str">
        <f t="shared" si="598"/>
        <v/>
      </c>
    </row>
    <row r="57044" spans="8:8">
      <c r="H57044" t="str">
        <f t="shared" si="598"/>
        <v/>
      </c>
    </row>
    <row r="57045" spans="8:8">
      <c r="H57045" t="str">
        <f t="shared" si="598"/>
        <v/>
      </c>
    </row>
    <row r="57046" spans="8:8">
      <c r="H57046" t="str">
        <f t="shared" si="598"/>
        <v/>
      </c>
    </row>
    <row r="57047" spans="8:8">
      <c r="H57047" t="str">
        <f t="shared" si="598"/>
        <v/>
      </c>
    </row>
    <row r="57048" spans="8:8">
      <c r="H57048" t="str">
        <f t="shared" si="598"/>
        <v/>
      </c>
    </row>
    <row r="57049" spans="8:8">
      <c r="H57049" t="str">
        <f t="shared" si="598"/>
        <v/>
      </c>
    </row>
    <row r="57050" spans="8:8">
      <c r="H57050" t="str">
        <f t="shared" si="598"/>
        <v/>
      </c>
    </row>
    <row r="57051" spans="8:8">
      <c r="H57051" t="str">
        <f t="shared" si="598"/>
        <v/>
      </c>
    </row>
    <row r="57052" spans="8:8">
      <c r="H57052" t="str">
        <f t="shared" si="598"/>
        <v/>
      </c>
    </row>
    <row r="57053" spans="8:8">
      <c r="H57053" t="str">
        <f t="shared" si="598"/>
        <v/>
      </c>
    </row>
    <row r="57054" spans="8:8">
      <c r="H57054" t="str">
        <f t="shared" si="598"/>
        <v/>
      </c>
    </row>
    <row r="57055" spans="8:8">
      <c r="H57055" t="str">
        <f t="shared" si="598"/>
        <v/>
      </c>
    </row>
    <row r="57056" spans="8:8">
      <c r="H57056" t="str">
        <f t="shared" si="598"/>
        <v/>
      </c>
    </row>
    <row r="57057" spans="8:8">
      <c r="H57057" t="str">
        <f t="shared" si="598"/>
        <v/>
      </c>
    </row>
    <row r="57058" spans="8:8">
      <c r="H57058" t="str">
        <f t="shared" ref="H57058:H57121" si="599">_xlfn.TEXTJOIN(", ", TRUE, G57058:G57058)</f>
        <v/>
      </c>
    </row>
    <row r="57059" spans="8:8">
      <c r="H57059" t="str">
        <f t="shared" si="599"/>
        <v/>
      </c>
    </row>
    <row r="57060" spans="8:8">
      <c r="H57060" t="str">
        <f t="shared" si="599"/>
        <v/>
      </c>
    </row>
    <row r="57061" spans="8:8">
      <c r="H57061" t="str">
        <f t="shared" si="599"/>
        <v/>
      </c>
    </row>
    <row r="57062" spans="8:8">
      <c r="H57062" t="str">
        <f t="shared" si="599"/>
        <v/>
      </c>
    </row>
    <row r="57063" spans="8:8">
      <c r="H57063" t="str">
        <f t="shared" si="599"/>
        <v/>
      </c>
    </row>
    <row r="57064" spans="8:8">
      <c r="H57064" t="str">
        <f t="shared" si="599"/>
        <v/>
      </c>
    </row>
    <row r="57065" spans="8:8">
      <c r="H57065" t="str">
        <f t="shared" si="599"/>
        <v/>
      </c>
    </row>
    <row r="57066" spans="8:8">
      <c r="H57066" t="str">
        <f t="shared" si="599"/>
        <v/>
      </c>
    </row>
    <row r="57067" spans="8:8">
      <c r="H57067" t="str">
        <f t="shared" si="599"/>
        <v/>
      </c>
    </row>
    <row r="57068" spans="8:8">
      <c r="H57068" t="str">
        <f t="shared" si="599"/>
        <v/>
      </c>
    </row>
    <row r="57069" spans="8:8">
      <c r="H57069" t="str">
        <f t="shared" si="599"/>
        <v/>
      </c>
    </row>
    <row r="57070" spans="8:8">
      <c r="H57070" t="str">
        <f t="shared" si="599"/>
        <v/>
      </c>
    </row>
    <row r="57071" spans="8:8">
      <c r="H57071" t="str">
        <f t="shared" si="599"/>
        <v/>
      </c>
    </row>
    <row r="57072" spans="8:8">
      <c r="H57072" t="str">
        <f t="shared" si="599"/>
        <v/>
      </c>
    </row>
    <row r="57073" spans="8:8">
      <c r="H57073" t="str">
        <f t="shared" si="599"/>
        <v/>
      </c>
    </row>
    <row r="57074" spans="8:8">
      <c r="H57074" t="str">
        <f t="shared" si="599"/>
        <v/>
      </c>
    </row>
    <row r="57075" spans="8:8">
      <c r="H57075" t="str">
        <f t="shared" si="599"/>
        <v/>
      </c>
    </row>
    <row r="57076" spans="8:8">
      <c r="H57076" t="str">
        <f t="shared" si="599"/>
        <v/>
      </c>
    </row>
    <row r="57077" spans="8:8">
      <c r="H57077" t="str">
        <f t="shared" si="599"/>
        <v/>
      </c>
    </row>
    <row r="57078" spans="8:8">
      <c r="H57078" t="str">
        <f t="shared" si="599"/>
        <v/>
      </c>
    </row>
    <row r="57079" spans="8:8">
      <c r="H57079" t="str">
        <f t="shared" si="599"/>
        <v/>
      </c>
    </row>
    <row r="57080" spans="8:8">
      <c r="H57080" t="str">
        <f t="shared" si="599"/>
        <v/>
      </c>
    </row>
    <row r="57081" spans="8:8">
      <c r="H57081" t="str">
        <f t="shared" si="599"/>
        <v/>
      </c>
    </row>
    <row r="57082" spans="8:8">
      <c r="H57082" t="str">
        <f t="shared" si="599"/>
        <v/>
      </c>
    </row>
    <row r="57083" spans="8:8">
      <c r="H57083" t="str">
        <f t="shared" si="599"/>
        <v/>
      </c>
    </row>
    <row r="57084" spans="8:8">
      <c r="H57084" t="str">
        <f t="shared" si="599"/>
        <v/>
      </c>
    </row>
    <row r="57085" spans="8:8">
      <c r="H57085" t="str">
        <f t="shared" si="599"/>
        <v/>
      </c>
    </row>
    <row r="57086" spans="8:8">
      <c r="H57086" t="str">
        <f t="shared" si="599"/>
        <v/>
      </c>
    </row>
    <row r="57087" spans="8:8">
      <c r="H57087" t="str">
        <f t="shared" si="599"/>
        <v/>
      </c>
    </row>
    <row r="57088" spans="8:8">
      <c r="H57088" t="str">
        <f t="shared" si="599"/>
        <v/>
      </c>
    </row>
    <row r="57089" spans="8:8">
      <c r="H57089" t="str">
        <f t="shared" si="599"/>
        <v/>
      </c>
    </row>
    <row r="57090" spans="8:8">
      <c r="H57090" t="str">
        <f t="shared" si="599"/>
        <v/>
      </c>
    </row>
    <row r="57091" spans="8:8">
      <c r="H57091" t="str">
        <f t="shared" si="599"/>
        <v/>
      </c>
    </row>
    <row r="57092" spans="8:8">
      <c r="H57092" t="str">
        <f t="shared" si="599"/>
        <v/>
      </c>
    </row>
    <row r="57093" spans="8:8">
      <c r="H57093" t="str">
        <f t="shared" si="599"/>
        <v/>
      </c>
    </row>
    <row r="57094" spans="8:8">
      <c r="H57094" t="str">
        <f t="shared" si="599"/>
        <v/>
      </c>
    </row>
    <row r="57095" spans="8:8">
      <c r="H57095" t="str">
        <f t="shared" si="599"/>
        <v/>
      </c>
    </row>
    <row r="57096" spans="8:8">
      <c r="H57096" t="str">
        <f t="shared" si="599"/>
        <v/>
      </c>
    </row>
    <row r="57097" spans="8:8">
      <c r="H57097" t="str">
        <f t="shared" si="599"/>
        <v/>
      </c>
    </row>
    <row r="57098" spans="8:8">
      <c r="H57098" t="str">
        <f t="shared" si="599"/>
        <v/>
      </c>
    </row>
    <row r="57099" spans="8:8">
      <c r="H57099" t="str">
        <f t="shared" si="599"/>
        <v/>
      </c>
    </row>
    <row r="57100" spans="8:8">
      <c r="H57100" t="str">
        <f t="shared" si="599"/>
        <v/>
      </c>
    </row>
    <row r="57101" spans="8:8">
      <c r="H57101" t="str">
        <f t="shared" si="599"/>
        <v/>
      </c>
    </row>
    <row r="57102" spans="8:8">
      <c r="H57102" t="str">
        <f t="shared" si="599"/>
        <v/>
      </c>
    </row>
    <row r="57103" spans="8:8">
      <c r="H57103" t="str">
        <f t="shared" si="599"/>
        <v/>
      </c>
    </row>
    <row r="57104" spans="8:8">
      <c r="H57104" t="str">
        <f t="shared" si="599"/>
        <v/>
      </c>
    </row>
    <row r="57105" spans="8:8">
      <c r="H57105" t="str">
        <f t="shared" si="599"/>
        <v/>
      </c>
    </row>
    <row r="57106" spans="8:8">
      <c r="H57106" t="str">
        <f t="shared" si="599"/>
        <v/>
      </c>
    </row>
    <row r="57107" spans="8:8">
      <c r="H57107" t="str">
        <f t="shared" si="599"/>
        <v/>
      </c>
    </row>
    <row r="57108" spans="8:8">
      <c r="H57108" t="str">
        <f t="shared" si="599"/>
        <v/>
      </c>
    </row>
    <row r="57109" spans="8:8">
      <c r="H57109" t="str">
        <f t="shared" si="599"/>
        <v/>
      </c>
    </row>
    <row r="57110" spans="8:8">
      <c r="H57110" t="str">
        <f t="shared" si="599"/>
        <v/>
      </c>
    </row>
    <row r="57111" spans="8:8">
      <c r="H57111" t="str">
        <f t="shared" si="599"/>
        <v/>
      </c>
    </row>
    <row r="57112" spans="8:8">
      <c r="H57112" t="str">
        <f t="shared" si="599"/>
        <v/>
      </c>
    </row>
    <row r="57113" spans="8:8">
      <c r="H57113" t="str">
        <f t="shared" si="599"/>
        <v/>
      </c>
    </row>
    <row r="57114" spans="8:8">
      <c r="H57114" t="str">
        <f t="shared" si="599"/>
        <v/>
      </c>
    </row>
    <row r="57115" spans="8:8">
      <c r="H57115" t="str">
        <f t="shared" si="599"/>
        <v/>
      </c>
    </row>
    <row r="57116" spans="8:8">
      <c r="H57116" t="str">
        <f t="shared" si="599"/>
        <v/>
      </c>
    </row>
    <row r="57117" spans="8:8">
      <c r="H57117" t="str">
        <f t="shared" si="599"/>
        <v/>
      </c>
    </row>
    <row r="57118" spans="8:8">
      <c r="H57118" t="str">
        <f t="shared" si="599"/>
        <v/>
      </c>
    </row>
    <row r="57119" spans="8:8">
      <c r="H57119" t="str">
        <f t="shared" si="599"/>
        <v/>
      </c>
    </row>
    <row r="57120" spans="8:8">
      <c r="H57120" t="str">
        <f t="shared" si="599"/>
        <v/>
      </c>
    </row>
    <row r="57121" spans="8:8">
      <c r="H57121" t="str">
        <f t="shared" si="599"/>
        <v/>
      </c>
    </row>
    <row r="57122" spans="8:8">
      <c r="H57122" t="str">
        <f t="shared" ref="H57122:H57185" si="600">_xlfn.TEXTJOIN(", ", TRUE, G57122:G57122)</f>
        <v/>
      </c>
    </row>
    <row r="57123" spans="8:8">
      <c r="H57123" t="str">
        <f t="shared" si="600"/>
        <v/>
      </c>
    </row>
    <row r="57124" spans="8:8">
      <c r="H57124" t="str">
        <f t="shared" si="600"/>
        <v/>
      </c>
    </row>
    <row r="57125" spans="8:8">
      <c r="H57125" t="str">
        <f t="shared" si="600"/>
        <v/>
      </c>
    </row>
    <row r="57126" spans="8:8">
      <c r="H57126" t="str">
        <f t="shared" si="600"/>
        <v/>
      </c>
    </row>
    <row r="57127" spans="8:8">
      <c r="H57127" t="str">
        <f t="shared" si="600"/>
        <v/>
      </c>
    </row>
    <row r="57128" spans="8:8">
      <c r="H57128" t="str">
        <f t="shared" si="600"/>
        <v/>
      </c>
    </row>
    <row r="57129" spans="8:8">
      <c r="H57129" t="str">
        <f t="shared" si="600"/>
        <v/>
      </c>
    </row>
    <row r="57130" spans="8:8">
      <c r="H57130" t="str">
        <f t="shared" si="600"/>
        <v/>
      </c>
    </row>
    <row r="57131" spans="8:8">
      <c r="H57131" t="str">
        <f t="shared" si="600"/>
        <v/>
      </c>
    </row>
    <row r="57132" spans="8:8">
      <c r="H57132" t="str">
        <f t="shared" si="600"/>
        <v/>
      </c>
    </row>
    <row r="57133" spans="8:8">
      <c r="H57133" t="str">
        <f t="shared" si="600"/>
        <v/>
      </c>
    </row>
    <row r="57134" spans="8:8">
      <c r="H57134" t="str">
        <f t="shared" si="600"/>
        <v/>
      </c>
    </row>
    <row r="57135" spans="8:8">
      <c r="H57135" t="str">
        <f t="shared" si="600"/>
        <v/>
      </c>
    </row>
    <row r="57136" spans="8:8">
      <c r="H57136" t="str">
        <f t="shared" si="600"/>
        <v/>
      </c>
    </row>
    <row r="57137" spans="8:8">
      <c r="H57137" t="str">
        <f t="shared" si="600"/>
        <v/>
      </c>
    </row>
    <row r="57138" spans="8:8">
      <c r="H57138" t="str">
        <f t="shared" si="600"/>
        <v/>
      </c>
    </row>
    <row r="57139" spans="8:8">
      <c r="H57139" t="str">
        <f t="shared" si="600"/>
        <v/>
      </c>
    </row>
    <row r="57140" spans="8:8">
      <c r="H57140" t="str">
        <f t="shared" si="600"/>
        <v/>
      </c>
    </row>
    <row r="57141" spans="8:8">
      <c r="H57141" t="str">
        <f t="shared" si="600"/>
        <v/>
      </c>
    </row>
    <row r="57142" spans="8:8">
      <c r="H57142" t="str">
        <f t="shared" si="600"/>
        <v/>
      </c>
    </row>
    <row r="57143" spans="8:8">
      <c r="H57143" t="str">
        <f t="shared" si="600"/>
        <v/>
      </c>
    </row>
    <row r="57144" spans="8:8">
      <c r="H57144" t="str">
        <f t="shared" si="600"/>
        <v/>
      </c>
    </row>
    <row r="57145" spans="8:8">
      <c r="H57145" t="str">
        <f t="shared" si="600"/>
        <v/>
      </c>
    </row>
    <row r="57146" spans="8:8">
      <c r="H57146" t="str">
        <f t="shared" si="600"/>
        <v/>
      </c>
    </row>
    <row r="57147" spans="8:8">
      <c r="H57147" t="str">
        <f t="shared" si="600"/>
        <v/>
      </c>
    </row>
    <row r="57148" spans="8:8">
      <c r="H57148" t="str">
        <f t="shared" si="600"/>
        <v/>
      </c>
    </row>
    <row r="57149" spans="8:8">
      <c r="H57149" t="str">
        <f t="shared" si="600"/>
        <v/>
      </c>
    </row>
    <row r="57150" spans="8:8">
      <c r="H57150" t="str">
        <f t="shared" si="600"/>
        <v/>
      </c>
    </row>
    <row r="57151" spans="8:8">
      <c r="H57151" t="str">
        <f t="shared" si="600"/>
        <v/>
      </c>
    </row>
    <row r="57152" spans="8:8">
      <c r="H57152" t="str">
        <f t="shared" si="600"/>
        <v/>
      </c>
    </row>
    <row r="57153" spans="8:8">
      <c r="H57153" t="str">
        <f t="shared" si="600"/>
        <v/>
      </c>
    </row>
    <row r="57154" spans="8:8">
      <c r="H57154" t="str">
        <f t="shared" si="600"/>
        <v/>
      </c>
    </row>
    <row r="57155" spans="8:8">
      <c r="H57155" t="str">
        <f t="shared" si="600"/>
        <v/>
      </c>
    </row>
    <row r="57156" spans="8:8">
      <c r="H57156" t="str">
        <f t="shared" si="600"/>
        <v/>
      </c>
    </row>
    <row r="57157" spans="8:8">
      <c r="H57157" t="str">
        <f t="shared" si="600"/>
        <v/>
      </c>
    </row>
    <row r="57158" spans="8:8">
      <c r="H57158" t="str">
        <f t="shared" si="600"/>
        <v/>
      </c>
    </row>
    <row r="57159" spans="8:8">
      <c r="H57159" t="str">
        <f t="shared" si="600"/>
        <v/>
      </c>
    </row>
    <row r="57160" spans="8:8">
      <c r="H57160" t="str">
        <f t="shared" si="600"/>
        <v/>
      </c>
    </row>
    <row r="57161" spans="8:8">
      <c r="H57161" t="str">
        <f t="shared" si="600"/>
        <v/>
      </c>
    </row>
    <row r="57162" spans="8:8">
      <c r="H57162" t="str">
        <f t="shared" si="600"/>
        <v/>
      </c>
    </row>
    <row r="57163" spans="8:8">
      <c r="H57163" t="str">
        <f t="shared" si="600"/>
        <v/>
      </c>
    </row>
    <row r="57164" spans="8:8">
      <c r="H57164" t="str">
        <f t="shared" si="600"/>
        <v/>
      </c>
    </row>
    <row r="57165" spans="8:8">
      <c r="H57165" t="str">
        <f t="shared" si="600"/>
        <v/>
      </c>
    </row>
    <row r="57166" spans="8:8">
      <c r="H57166" t="str">
        <f t="shared" si="600"/>
        <v/>
      </c>
    </row>
    <row r="57167" spans="8:8">
      <c r="H57167" t="str">
        <f t="shared" si="600"/>
        <v/>
      </c>
    </row>
    <row r="57168" spans="8:8">
      <c r="H57168" t="str">
        <f t="shared" si="600"/>
        <v/>
      </c>
    </row>
    <row r="57169" spans="8:8">
      <c r="H57169" t="str">
        <f t="shared" si="600"/>
        <v/>
      </c>
    </row>
    <row r="57170" spans="8:8">
      <c r="H57170" t="str">
        <f t="shared" si="600"/>
        <v/>
      </c>
    </row>
    <row r="57171" spans="8:8">
      <c r="H57171" t="str">
        <f t="shared" si="600"/>
        <v/>
      </c>
    </row>
    <row r="57172" spans="8:8">
      <c r="H57172" t="str">
        <f t="shared" si="600"/>
        <v/>
      </c>
    </row>
    <row r="57173" spans="8:8">
      <c r="H57173" t="str">
        <f t="shared" si="600"/>
        <v/>
      </c>
    </row>
    <row r="57174" spans="8:8">
      <c r="H57174" t="str">
        <f t="shared" si="600"/>
        <v/>
      </c>
    </row>
    <row r="57175" spans="8:8">
      <c r="H57175" t="str">
        <f t="shared" si="600"/>
        <v/>
      </c>
    </row>
    <row r="57176" spans="8:8">
      <c r="H57176" t="str">
        <f t="shared" si="600"/>
        <v/>
      </c>
    </row>
    <row r="57177" spans="8:8">
      <c r="H57177" t="str">
        <f t="shared" si="600"/>
        <v/>
      </c>
    </row>
    <row r="57178" spans="8:8">
      <c r="H57178" t="str">
        <f t="shared" si="600"/>
        <v/>
      </c>
    </row>
    <row r="57179" spans="8:8">
      <c r="H57179" t="str">
        <f t="shared" si="600"/>
        <v/>
      </c>
    </row>
    <row r="57180" spans="8:8">
      <c r="H57180" t="str">
        <f t="shared" si="600"/>
        <v/>
      </c>
    </row>
    <row r="57181" spans="8:8">
      <c r="H57181" t="str">
        <f t="shared" si="600"/>
        <v/>
      </c>
    </row>
    <row r="57182" spans="8:8">
      <c r="H57182" t="str">
        <f t="shared" si="600"/>
        <v/>
      </c>
    </row>
    <row r="57183" spans="8:8">
      <c r="H57183" t="str">
        <f t="shared" si="600"/>
        <v/>
      </c>
    </row>
    <row r="57184" spans="8:8">
      <c r="H57184" t="str">
        <f t="shared" si="600"/>
        <v/>
      </c>
    </row>
    <row r="57185" spans="8:8">
      <c r="H57185" t="str">
        <f t="shared" si="600"/>
        <v/>
      </c>
    </row>
    <row r="57186" spans="8:8">
      <c r="H57186" t="str">
        <f t="shared" ref="H57186:H57249" si="601">_xlfn.TEXTJOIN(", ", TRUE, G57186:G57186)</f>
        <v/>
      </c>
    </row>
    <row r="57187" spans="8:8">
      <c r="H57187" t="str">
        <f t="shared" si="601"/>
        <v/>
      </c>
    </row>
    <row r="57188" spans="8:8">
      <c r="H57188" t="str">
        <f t="shared" si="601"/>
        <v/>
      </c>
    </row>
    <row r="57189" spans="8:8">
      <c r="H57189" t="str">
        <f t="shared" si="601"/>
        <v/>
      </c>
    </row>
    <row r="57190" spans="8:8">
      <c r="H57190" t="str">
        <f t="shared" si="601"/>
        <v/>
      </c>
    </row>
    <row r="57191" spans="8:8">
      <c r="H57191" t="str">
        <f t="shared" si="601"/>
        <v/>
      </c>
    </row>
    <row r="57192" spans="8:8">
      <c r="H57192" t="str">
        <f t="shared" si="601"/>
        <v/>
      </c>
    </row>
    <row r="57193" spans="8:8">
      <c r="H57193" t="str">
        <f t="shared" si="601"/>
        <v/>
      </c>
    </row>
    <row r="57194" spans="8:8">
      <c r="H57194" t="str">
        <f t="shared" si="601"/>
        <v/>
      </c>
    </row>
    <row r="57195" spans="8:8">
      <c r="H57195" t="str">
        <f t="shared" si="601"/>
        <v/>
      </c>
    </row>
    <row r="57196" spans="8:8">
      <c r="H57196" t="str">
        <f t="shared" si="601"/>
        <v/>
      </c>
    </row>
    <row r="57197" spans="8:8">
      <c r="H57197" t="str">
        <f t="shared" si="601"/>
        <v/>
      </c>
    </row>
    <row r="57198" spans="8:8">
      <c r="H57198" t="str">
        <f t="shared" si="601"/>
        <v/>
      </c>
    </row>
    <row r="57199" spans="8:8">
      <c r="H57199" t="str">
        <f t="shared" si="601"/>
        <v/>
      </c>
    </row>
    <row r="57200" spans="8:8">
      <c r="H57200" t="str">
        <f t="shared" si="601"/>
        <v/>
      </c>
    </row>
    <row r="57201" spans="8:8">
      <c r="H57201" t="str">
        <f t="shared" si="601"/>
        <v/>
      </c>
    </row>
    <row r="57202" spans="8:8">
      <c r="H57202" t="str">
        <f t="shared" si="601"/>
        <v/>
      </c>
    </row>
    <row r="57203" spans="8:8">
      <c r="H57203" t="str">
        <f t="shared" si="601"/>
        <v/>
      </c>
    </row>
    <row r="57204" spans="8:8">
      <c r="H57204" t="str">
        <f t="shared" si="601"/>
        <v/>
      </c>
    </row>
    <row r="57205" spans="8:8">
      <c r="H57205" t="str">
        <f t="shared" si="601"/>
        <v/>
      </c>
    </row>
    <row r="57206" spans="8:8">
      <c r="H57206" t="str">
        <f t="shared" si="601"/>
        <v/>
      </c>
    </row>
    <row r="57207" spans="8:8">
      <c r="H57207" t="str">
        <f t="shared" si="601"/>
        <v/>
      </c>
    </row>
    <row r="57208" spans="8:8">
      <c r="H57208" t="str">
        <f t="shared" si="601"/>
        <v/>
      </c>
    </row>
    <row r="57209" spans="8:8">
      <c r="H57209" t="str">
        <f t="shared" si="601"/>
        <v/>
      </c>
    </row>
    <row r="57210" spans="8:8">
      <c r="H57210" t="str">
        <f t="shared" si="601"/>
        <v/>
      </c>
    </row>
    <row r="57211" spans="8:8">
      <c r="H57211" t="str">
        <f t="shared" si="601"/>
        <v/>
      </c>
    </row>
    <row r="57212" spans="8:8">
      <c r="H57212" t="str">
        <f t="shared" si="601"/>
        <v/>
      </c>
    </row>
    <row r="57213" spans="8:8">
      <c r="H57213" t="str">
        <f t="shared" si="601"/>
        <v/>
      </c>
    </row>
    <row r="57214" spans="8:8">
      <c r="H57214" t="str">
        <f t="shared" si="601"/>
        <v/>
      </c>
    </row>
    <row r="57215" spans="8:8">
      <c r="H57215" t="str">
        <f t="shared" si="601"/>
        <v/>
      </c>
    </row>
    <row r="57216" spans="8:8">
      <c r="H57216" t="str">
        <f t="shared" si="601"/>
        <v/>
      </c>
    </row>
    <row r="57217" spans="8:8">
      <c r="H57217" t="str">
        <f t="shared" si="601"/>
        <v/>
      </c>
    </row>
    <row r="57218" spans="8:8">
      <c r="H57218" t="str">
        <f t="shared" si="601"/>
        <v/>
      </c>
    </row>
    <row r="57219" spans="8:8">
      <c r="H57219" t="str">
        <f t="shared" si="601"/>
        <v/>
      </c>
    </row>
    <row r="57220" spans="8:8">
      <c r="H57220" t="str">
        <f t="shared" si="601"/>
        <v/>
      </c>
    </row>
    <row r="57221" spans="8:8">
      <c r="H57221" t="str">
        <f t="shared" si="601"/>
        <v/>
      </c>
    </row>
    <row r="57222" spans="8:8">
      <c r="H57222" t="str">
        <f t="shared" si="601"/>
        <v/>
      </c>
    </row>
    <row r="57223" spans="8:8">
      <c r="H57223" t="str">
        <f t="shared" si="601"/>
        <v/>
      </c>
    </row>
    <row r="57224" spans="8:8">
      <c r="H57224" t="str">
        <f t="shared" si="601"/>
        <v/>
      </c>
    </row>
    <row r="57225" spans="8:8">
      <c r="H57225" t="str">
        <f t="shared" si="601"/>
        <v/>
      </c>
    </row>
    <row r="57226" spans="8:8">
      <c r="H57226" t="str">
        <f t="shared" si="601"/>
        <v/>
      </c>
    </row>
    <row r="57227" spans="8:8">
      <c r="H57227" t="str">
        <f t="shared" si="601"/>
        <v/>
      </c>
    </row>
    <row r="57228" spans="8:8">
      <c r="H57228" t="str">
        <f t="shared" si="601"/>
        <v/>
      </c>
    </row>
    <row r="57229" spans="8:8">
      <c r="H57229" t="str">
        <f t="shared" si="601"/>
        <v/>
      </c>
    </row>
    <row r="57230" spans="8:8">
      <c r="H57230" t="str">
        <f t="shared" si="601"/>
        <v/>
      </c>
    </row>
    <row r="57231" spans="8:8">
      <c r="H57231" t="str">
        <f t="shared" si="601"/>
        <v/>
      </c>
    </row>
    <row r="57232" spans="8:8">
      <c r="H57232" t="str">
        <f t="shared" si="601"/>
        <v/>
      </c>
    </row>
    <row r="57233" spans="8:8">
      <c r="H57233" t="str">
        <f t="shared" si="601"/>
        <v/>
      </c>
    </row>
    <row r="57234" spans="8:8">
      <c r="H57234" t="str">
        <f t="shared" si="601"/>
        <v/>
      </c>
    </row>
    <row r="57235" spans="8:8">
      <c r="H57235" t="str">
        <f t="shared" si="601"/>
        <v/>
      </c>
    </row>
    <row r="57236" spans="8:8">
      <c r="H57236" t="str">
        <f t="shared" si="601"/>
        <v/>
      </c>
    </row>
    <row r="57237" spans="8:8">
      <c r="H57237" t="str">
        <f t="shared" si="601"/>
        <v/>
      </c>
    </row>
    <row r="57238" spans="8:8">
      <c r="H57238" t="str">
        <f t="shared" si="601"/>
        <v/>
      </c>
    </row>
    <row r="57239" spans="8:8">
      <c r="H57239" t="str">
        <f t="shared" si="601"/>
        <v/>
      </c>
    </row>
    <row r="57240" spans="8:8">
      <c r="H57240" t="str">
        <f t="shared" si="601"/>
        <v/>
      </c>
    </row>
    <row r="57241" spans="8:8">
      <c r="H57241" t="str">
        <f t="shared" si="601"/>
        <v/>
      </c>
    </row>
    <row r="57242" spans="8:8">
      <c r="H57242" t="str">
        <f t="shared" si="601"/>
        <v/>
      </c>
    </row>
    <row r="57243" spans="8:8">
      <c r="H57243" t="str">
        <f t="shared" si="601"/>
        <v/>
      </c>
    </row>
    <row r="57244" spans="8:8">
      <c r="H57244" t="str">
        <f t="shared" si="601"/>
        <v/>
      </c>
    </row>
    <row r="57245" spans="8:8">
      <c r="H57245" t="str">
        <f t="shared" si="601"/>
        <v/>
      </c>
    </row>
    <row r="57246" spans="8:8">
      <c r="H57246" t="str">
        <f t="shared" si="601"/>
        <v/>
      </c>
    </row>
    <row r="57247" spans="8:8">
      <c r="H57247" t="str">
        <f t="shared" si="601"/>
        <v/>
      </c>
    </row>
    <row r="57248" spans="8:8">
      <c r="H57248" t="str">
        <f t="shared" si="601"/>
        <v/>
      </c>
    </row>
    <row r="57249" spans="8:8">
      <c r="H57249" t="str">
        <f t="shared" si="601"/>
        <v/>
      </c>
    </row>
    <row r="57250" spans="8:8">
      <c r="H57250" t="str">
        <f t="shared" ref="H57250:H57313" si="602">_xlfn.TEXTJOIN(", ", TRUE, G57250:G57250)</f>
        <v/>
      </c>
    </row>
    <row r="57251" spans="8:8">
      <c r="H57251" t="str">
        <f t="shared" si="602"/>
        <v/>
      </c>
    </row>
    <row r="57252" spans="8:8">
      <c r="H57252" t="str">
        <f t="shared" si="602"/>
        <v/>
      </c>
    </row>
    <row r="57253" spans="8:8">
      <c r="H57253" t="str">
        <f t="shared" si="602"/>
        <v/>
      </c>
    </row>
    <row r="57254" spans="8:8">
      <c r="H57254" t="str">
        <f t="shared" si="602"/>
        <v/>
      </c>
    </row>
    <row r="57255" spans="8:8">
      <c r="H57255" t="str">
        <f t="shared" si="602"/>
        <v/>
      </c>
    </row>
    <row r="57256" spans="8:8">
      <c r="H57256" t="str">
        <f t="shared" si="602"/>
        <v/>
      </c>
    </row>
    <row r="57257" spans="8:8">
      <c r="H57257" t="str">
        <f t="shared" si="602"/>
        <v/>
      </c>
    </row>
    <row r="57258" spans="8:8">
      <c r="H57258" t="str">
        <f t="shared" si="602"/>
        <v/>
      </c>
    </row>
    <row r="57259" spans="8:8">
      <c r="H57259" t="str">
        <f t="shared" si="602"/>
        <v/>
      </c>
    </row>
    <row r="57260" spans="8:8">
      <c r="H57260" t="str">
        <f t="shared" si="602"/>
        <v/>
      </c>
    </row>
    <row r="57261" spans="8:8">
      <c r="H57261" t="str">
        <f t="shared" si="602"/>
        <v/>
      </c>
    </row>
    <row r="57262" spans="8:8">
      <c r="H57262" t="str">
        <f t="shared" si="602"/>
        <v/>
      </c>
    </row>
    <row r="57263" spans="8:8">
      <c r="H57263" t="str">
        <f t="shared" si="602"/>
        <v/>
      </c>
    </row>
    <row r="57264" spans="8:8">
      <c r="H57264" t="str">
        <f t="shared" si="602"/>
        <v/>
      </c>
    </row>
    <row r="57265" spans="8:8">
      <c r="H57265" t="str">
        <f t="shared" si="602"/>
        <v/>
      </c>
    </row>
    <row r="57266" spans="8:8">
      <c r="H57266" t="str">
        <f t="shared" si="602"/>
        <v/>
      </c>
    </row>
    <row r="57267" spans="8:8">
      <c r="H57267" t="str">
        <f t="shared" si="602"/>
        <v/>
      </c>
    </row>
    <row r="57268" spans="8:8">
      <c r="H57268" t="str">
        <f t="shared" si="602"/>
        <v/>
      </c>
    </row>
    <row r="57269" spans="8:8">
      <c r="H57269" t="str">
        <f t="shared" si="602"/>
        <v/>
      </c>
    </row>
    <row r="57270" spans="8:8">
      <c r="H57270" t="str">
        <f t="shared" si="602"/>
        <v/>
      </c>
    </row>
    <row r="57271" spans="8:8">
      <c r="H57271" t="str">
        <f t="shared" si="602"/>
        <v/>
      </c>
    </row>
    <row r="57272" spans="8:8">
      <c r="H57272" t="str">
        <f t="shared" si="602"/>
        <v/>
      </c>
    </row>
    <row r="57273" spans="8:8">
      <c r="H57273" t="str">
        <f t="shared" si="602"/>
        <v/>
      </c>
    </row>
    <row r="57274" spans="8:8">
      <c r="H57274" t="str">
        <f t="shared" si="602"/>
        <v/>
      </c>
    </row>
    <row r="57275" spans="8:8">
      <c r="H57275" t="str">
        <f t="shared" si="602"/>
        <v/>
      </c>
    </row>
    <row r="57276" spans="8:8">
      <c r="H57276" t="str">
        <f t="shared" si="602"/>
        <v/>
      </c>
    </row>
    <row r="57277" spans="8:8">
      <c r="H57277" t="str">
        <f t="shared" si="602"/>
        <v/>
      </c>
    </row>
    <row r="57278" spans="8:8">
      <c r="H57278" t="str">
        <f t="shared" si="602"/>
        <v/>
      </c>
    </row>
    <row r="57279" spans="8:8">
      <c r="H57279" t="str">
        <f t="shared" si="602"/>
        <v/>
      </c>
    </row>
    <row r="57280" spans="8:8">
      <c r="H57280" t="str">
        <f t="shared" si="602"/>
        <v/>
      </c>
    </row>
    <row r="57281" spans="8:8">
      <c r="H57281" t="str">
        <f t="shared" si="602"/>
        <v/>
      </c>
    </row>
    <row r="57282" spans="8:8">
      <c r="H57282" t="str">
        <f t="shared" si="602"/>
        <v/>
      </c>
    </row>
    <row r="57283" spans="8:8">
      <c r="H57283" t="str">
        <f t="shared" si="602"/>
        <v/>
      </c>
    </row>
    <row r="57284" spans="8:8">
      <c r="H57284" t="str">
        <f t="shared" si="602"/>
        <v/>
      </c>
    </row>
    <row r="57285" spans="8:8">
      <c r="H57285" t="str">
        <f t="shared" si="602"/>
        <v/>
      </c>
    </row>
    <row r="57286" spans="8:8">
      <c r="H57286" t="str">
        <f t="shared" si="602"/>
        <v/>
      </c>
    </row>
    <row r="57287" spans="8:8">
      <c r="H57287" t="str">
        <f t="shared" si="602"/>
        <v/>
      </c>
    </row>
    <row r="57288" spans="8:8">
      <c r="H57288" t="str">
        <f t="shared" si="602"/>
        <v/>
      </c>
    </row>
    <row r="57289" spans="8:8">
      <c r="H57289" t="str">
        <f t="shared" si="602"/>
        <v/>
      </c>
    </row>
    <row r="57290" spans="8:8">
      <c r="H57290" t="str">
        <f t="shared" si="602"/>
        <v/>
      </c>
    </row>
    <row r="57291" spans="8:8">
      <c r="H57291" t="str">
        <f t="shared" si="602"/>
        <v/>
      </c>
    </row>
    <row r="57292" spans="8:8">
      <c r="H57292" t="str">
        <f t="shared" si="602"/>
        <v/>
      </c>
    </row>
    <row r="57293" spans="8:8">
      <c r="H57293" t="str">
        <f t="shared" si="602"/>
        <v/>
      </c>
    </row>
    <row r="57294" spans="8:8">
      <c r="H57294" t="str">
        <f t="shared" si="602"/>
        <v/>
      </c>
    </row>
    <row r="57295" spans="8:8">
      <c r="H57295" t="str">
        <f t="shared" si="602"/>
        <v/>
      </c>
    </row>
    <row r="57296" spans="8:8">
      <c r="H57296" t="str">
        <f t="shared" si="602"/>
        <v/>
      </c>
    </row>
    <row r="57297" spans="8:8">
      <c r="H57297" t="str">
        <f t="shared" si="602"/>
        <v/>
      </c>
    </row>
    <row r="57298" spans="8:8">
      <c r="H57298" t="str">
        <f t="shared" si="602"/>
        <v/>
      </c>
    </row>
    <row r="57299" spans="8:8">
      <c r="H57299" t="str">
        <f t="shared" si="602"/>
        <v/>
      </c>
    </row>
    <row r="57300" spans="8:8">
      <c r="H57300" t="str">
        <f t="shared" si="602"/>
        <v/>
      </c>
    </row>
    <row r="57301" spans="8:8">
      <c r="H57301" t="str">
        <f t="shared" si="602"/>
        <v/>
      </c>
    </row>
    <row r="57302" spans="8:8">
      <c r="H57302" t="str">
        <f t="shared" si="602"/>
        <v/>
      </c>
    </row>
    <row r="57303" spans="8:8">
      <c r="H57303" t="str">
        <f t="shared" si="602"/>
        <v/>
      </c>
    </row>
    <row r="57304" spans="8:8">
      <c r="H57304" t="str">
        <f t="shared" si="602"/>
        <v/>
      </c>
    </row>
    <row r="57305" spans="8:8">
      <c r="H57305" t="str">
        <f t="shared" si="602"/>
        <v/>
      </c>
    </row>
    <row r="57306" spans="8:8">
      <c r="H57306" t="str">
        <f t="shared" si="602"/>
        <v/>
      </c>
    </row>
    <row r="57307" spans="8:8">
      <c r="H57307" t="str">
        <f t="shared" si="602"/>
        <v/>
      </c>
    </row>
    <row r="57308" spans="8:8">
      <c r="H57308" t="str">
        <f t="shared" si="602"/>
        <v/>
      </c>
    </row>
    <row r="57309" spans="8:8">
      <c r="H57309" t="str">
        <f t="shared" si="602"/>
        <v/>
      </c>
    </row>
    <row r="57310" spans="8:8">
      <c r="H57310" t="str">
        <f t="shared" si="602"/>
        <v/>
      </c>
    </row>
    <row r="57311" spans="8:8">
      <c r="H57311" t="str">
        <f t="shared" si="602"/>
        <v/>
      </c>
    </row>
    <row r="57312" spans="8:8">
      <c r="H57312" t="str">
        <f t="shared" si="602"/>
        <v/>
      </c>
    </row>
    <row r="57313" spans="8:8">
      <c r="H57313" t="str">
        <f t="shared" si="602"/>
        <v/>
      </c>
    </row>
    <row r="57314" spans="8:8">
      <c r="H57314" t="str">
        <f t="shared" ref="H57314:H57377" si="603">_xlfn.TEXTJOIN(", ", TRUE, G57314:G57314)</f>
        <v/>
      </c>
    </row>
    <row r="57315" spans="8:8">
      <c r="H57315" t="str">
        <f t="shared" si="603"/>
        <v/>
      </c>
    </row>
    <row r="57316" spans="8:8">
      <c r="H57316" t="str">
        <f t="shared" si="603"/>
        <v/>
      </c>
    </row>
    <row r="57317" spans="8:8">
      <c r="H57317" t="str">
        <f t="shared" si="603"/>
        <v/>
      </c>
    </row>
    <row r="57318" spans="8:8">
      <c r="H57318" t="str">
        <f t="shared" si="603"/>
        <v/>
      </c>
    </row>
    <row r="57319" spans="8:8">
      <c r="H57319" t="str">
        <f t="shared" si="603"/>
        <v/>
      </c>
    </row>
    <row r="57320" spans="8:8">
      <c r="H57320" t="str">
        <f t="shared" si="603"/>
        <v/>
      </c>
    </row>
    <row r="57321" spans="8:8">
      <c r="H57321" t="str">
        <f t="shared" si="603"/>
        <v/>
      </c>
    </row>
    <row r="57322" spans="8:8">
      <c r="H57322" t="str">
        <f t="shared" si="603"/>
        <v/>
      </c>
    </row>
    <row r="57323" spans="8:8">
      <c r="H57323" t="str">
        <f t="shared" si="603"/>
        <v/>
      </c>
    </row>
    <row r="57324" spans="8:8">
      <c r="H57324" t="str">
        <f t="shared" si="603"/>
        <v/>
      </c>
    </row>
    <row r="57325" spans="8:8">
      <c r="H57325" t="str">
        <f t="shared" si="603"/>
        <v/>
      </c>
    </row>
    <row r="57326" spans="8:8">
      <c r="H57326" t="str">
        <f t="shared" si="603"/>
        <v/>
      </c>
    </row>
    <row r="57327" spans="8:8">
      <c r="H57327" t="str">
        <f t="shared" si="603"/>
        <v/>
      </c>
    </row>
    <row r="57328" spans="8:8">
      <c r="H57328" t="str">
        <f t="shared" si="603"/>
        <v/>
      </c>
    </row>
    <row r="57329" spans="8:8">
      <c r="H57329" t="str">
        <f t="shared" si="603"/>
        <v/>
      </c>
    </row>
    <row r="57330" spans="8:8">
      <c r="H57330" t="str">
        <f t="shared" si="603"/>
        <v/>
      </c>
    </row>
    <row r="57331" spans="8:8">
      <c r="H57331" t="str">
        <f t="shared" si="603"/>
        <v/>
      </c>
    </row>
    <row r="57332" spans="8:8">
      <c r="H57332" t="str">
        <f t="shared" si="603"/>
        <v/>
      </c>
    </row>
    <row r="57333" spans="8:8">
      <c r="H57333" t="str">
        <f t="shared" si="603"/>
        <v/>
      </c>
    </row>
    <row r="57334" spans="8:8">
      <c r="H57334" t="str">
        <f t="shared" si="603"/>
        <v/>
      </c>
    </row>
    <row r="57335" spans="8:8">
      <c r="H57335" t="str">
        <f t="shared" si="603"/>
        <v/>
      </c>
    </row>
    <row r="57336" spans="8:8">
      <c r="H57336" t="str">
        <f t="shared" si="603"/>
        <v/>
      </c>
    </row>
    <row r="57337" spans="8:8">
      <c r="H57337" t="str">
        <f t="shared" si="603"/>
        <v/>
      </c>
    </row>
    <row r="57338" spans="8:8">
      <c r="H57338" t="str">
        <f t="shared" si="603"/>
        <v/>
      </c>
    </row>
    <row r="57339" spans="8:8">
      <c r="H57339" t="str">
        <f t="shared" si="603"/>
        <v/>
      </c>
    </row>
    <row r="57340" spans="8:8">
      <c r="H57340" t="str">
        <f t="shared" si="603"/>
        <v/>
      </c>
    </row>
    <row r="57341" spans="8:8">
      <c r="H57341" t="str">
        <f t="shared" si="603"/>
        <v/>
      </c>
    </row>
    <row r="57342" spans="8:8">
      <c r="H57342" t="str">
        <f t="shared" si="603"/>
        <v/>
      </c>
    </row>
    <row r="57343" spans="8:8">
      <c r="H57343" t="str">
        <f t="shared" si="603"/>
        <v/>
      </c>
    </row>
    <row r="57344" spans="8:8">
      <c r="H57344" t="str">
        <f t="shared" si="603"/>
        <v/>
      </c>
    </row>
    <row r="57345" spans="8:8">
      <c r="H57345" t="str">
        <f t="shared" si="603"/>
        <v/>
      </c>
    </row>
    <row r="57346" spans="8:8">
      <c r="H57346" t="str">
        <f t="shared" si="603"/>
        <v/>
      </c>
    </row>
    <row r="57347" spans="8:8">
      <c r="H57347" t="str">
        <f t="shared" si="603"/>
        <v/>
      </c>
    </row>
    <row r="57348" spans="8:8">
      <c r="H57348" t="str">
        <f t="shared" si="603"/>
        <v/>
      </c>
    </row>
    <row r="57349" spans="8:8">
      <c r="H57349" t="str">
        <f t="shared" si="603"/>
        <v/>
      </c>
    </row>
    <row r="57350" spans="8:8">
      <c r="H57350" t="str">
        <f t="shared" si="603"/>
        <v/>
      </c>
    </row>
    <row r="57351" spans="8:8">
      <c r="H57351" t="str">
        <f t="shared" si="603"/>
        <v/>
      </c>
    </row>
    <row r="57352" spans="8:8">
      <c r="H57352" t="str">
        <f t="shared" si="603"/>
        <v/>
      </c>
    </row>
    <row r="57353" spans="8:8">
      <c r="H57353" t="str">
        <f t="shared" si="603"/>
        <v/>
      </c>
    </row>
    <row r="57354" spans="8:8">
      <c r="H57354" t="str">
        <f t="shared" si="603"/>
        <v/>
      </c>
    </row>
    <row r="57355" spans="8:8">
      <c r="H57355" t="str">
        <f t="shared" si="603"/>
        <v/>
      </c>
    </row>
    <row r="57356" spans="8:8">
      <c r="H57356" t="str">
        <f t="shared" si="603"/>
        <v/>
      </c>
    </row>
    <row r="57357" spans="8:8">
      <c r="H57357" t="str">
        <f t="shared" si="603"/>
        <v/>
      </c>
    </row>
    <row r="57358" spans="8:8">
      <c r="H57358" t="str">
        <f t="shared" si="603"/>
        <v/>
      </c>
    </row>
    <row r="57359" spans="8:8">
      <c r="H57359" t="str">
        <f t="shared" si="603"/>
        <v/>
      </c>
    </row>
    <row r="57360" spans="8:8">
      <c r="H57360" t="str">
        <f t="shared" si="603"/>
        <v/>
      </c>
    </row>
    <row r="57361" spans="8:8">
      <c r="H57361" t="str">
        <f t="shared" si="603"/>
        <v/>
      </c>
    </row>
    <row r="57362" spans="8:8">
      <c r="H57362" t="str">
        <f t="shared" si="603"/>
        <v/>
      </c>
    </row>
    <row r="57363" spans="8:8">
      <c r="H57363" t="str">
        <f t="shared" si="603"/>
        <v/>
      </c>
    </row>
    <row r="57364" spans="8:8">
      <c r="H57364" t="str">
        <f t="shared" si="603"/>
        <v/>
      </c>
    </row>
    <row r="57365" spans="8:8">
      <c r="H57365" t="str">
        <f t="shared" si="603"/>
        <v/>
      </c>
    </row>
    <row r="57366" spans="8:8">
      <c r="H57366" t="str">
        <f t="shared" si="603"/>
        <v/>
      </c>
    </row>
    <row r="57367" spans="8:8">
      <c r="H57367" t="str">
        <f t="shared" si="603"/>
        <v/>
      </c>
    </row>
    <row r="57368" spans="8:8">
      <c r="H57368" t="str">
        <f t="shared" si="603"/>
        <v/>
      </c>
    </row>
    <row r="57369" spans="8:8">
      <c r="H57369" t="str">
        <f t="shared" si="603"/>
        <v/>
      </c>
    </row>
    <row r="57370" spans="8:8">
      <c r="H57370" t="str">
        <f t="shared" si="603"/>
        <v/>
      </c>
    </row>
    <row r="57371" spans="8:8">
      <c r="H57371" t="str">
        <f t="shared" si="603"/>
        <v/>
      </c>
    </row>
    <row r="57372" spans="8:8">
      <c r="H57372" t="str">
        <f t="shared" si="603"/>
        <v/>
      </c>
    </row>
    <row r="57373" spans="8:8">
      <c r="H57373" t="str">
        <f t="shared" si="603"/>
        <v/>
      </c>
    </row>
    <row r="57374" spans="8:8">
      <c r="H57374" t="str">
        <f t="shared" si="603"/>
        <v/>
      </c>
    </row>
    <row r="57375" spans="8:8">
      <c r="H57375" t="str">
        <f t="shared" si="603"/>
        <v/>
      </c>
    </row>
    <row r="57376" spans="8:8">
      <c r="H57376" t="str">
        <f t="shared" si="603"/>
        <v/>
      </c>
    </row>
    <row r="57377" spans="8:8">
      <c r="H57377" t="str">
        <f t="shared" si="603"/>
        <v/>
      </c>
    </row>
    <row r="57378" spans="8:8">
      <c r="H57378" t="str">
        <f t="shared" ref="H57378:H57441" si="604">_xlfn.TEXTJOIN(", ", TRUE, G57378:G57378)</f>
        <v/>
      </c>
    </row>
    <row r="57379" spans="8:8">
      <c r="H57379" t="str">
        <f t="shared" si="604"/>
        <v/>
      </c>
    </row>
    <row r="57380" spans="8:8">
      <c r="H57380" t="str">
        <f t="shared" si="604"/>
        <v/>
      </c>
    </row>
    <row r="57381" spans="8:8">
      <c r="H57381" t="str">
        <f t="shared" si="604"/>
        <v/>
      </c>
    </row>
    <row r="57382" spans="8:8">
      <c r="H57382" t="str">
        <f t="shared" si="604"/>
        <v/>
      </c>
    </row>
    <row r="57383" spans="8:8">
      <c r="H57383" t="str">
        <f t="shared" si="604"/>
        <v/>
      </c>
    </row>
    <row r="57384" spans="8:8">
      <c r="H57384" t="str">
        <f t="shared" si="604"/>
        <v/>
      </c>
    </row>
    <row r="57385" spans="8:8">
      <c r="H57385" t="str">
        <f t="shared" si="604"/>
        <v/>
      </c>
    </row>
    <row r="57386" spans="8:8">
      <c r="H57386" t="str">
        <f t="shared" si="604"/>
        <v/>
      </c>
    </row>
    <row r="57387" spans="8:8">
      <c r="H57387" t="str">
        <f t="shared" si="604"/>
        <v/>
      </c>
    </row>
    <row r="57388" spans="8:8">
      <c r="H57388" t="str">
        <f t="shared" si="604"/>
        <v/>
      </c>
    </row>
    <row r="57389" spans="8:8">
      <c r="H57389" t="str">
        <f t="shared" si="604"/>
        <v/>
      </c>
    </row>
    <row r="57390" spans="8:8">
      <c r="H57390" t="str">
        <f t="shared" si="604"/>
        <v/>
      </c>
    </row>
    <row r="57391" spans="8:8">
      <c r="H57391" t="str">
        <f t="shared" si="604"/>
        <v/>
      </c>
    </row>
    <row r="57392" spans="8:8">
      <c r="H57392" t="str">
        <f t="shared" si="604"/>
        <v/>
      </c>
    </row>
    <row r="57393" spans="8:8">
      <c r="H57393" t="str">
        <f t="shared" si="604"/>
        <v/>
      </c>
    </row>
    <row r="57394" spans="8:8">
      <c r="H57394" t="str">
        <f t="shared" si="604"/>
        <v/>
      </c>
    </row>
    <row r="57395" spans="8:8">
      <c r="H57395" t="str">
        <f t="shared" si="604"/>
        <v/>
      </c>
    </row>
    <row r="57396" spans="8:8">
      <c r="H57396" t="str">
        <f t="shared" si="604"/>
        <v/>
      </c>
    </row>
    <row r="57397" spans="8:8">
      <c r="H57397" t="str">
        <f t="shared" si="604"/>
        <v/>
      </c>
    </row>
    <row r="57398" spans="8:8">
      <c r="H57398" t="str">
        <f t="shared" si="604"/>
        <v/>
      </c>
    </row>
    <row r="57399" spans="8:8">
      <c r="H57399" t="str">
        <f t="shared" si="604"/>
        <v/>
      </c>
    </row>
    <row r="57400" spans="8:8">
      <c r="H57400" t="str">
        <f t="shared" si="604"/>
        <v/>
      </c>
    </row>
    <row r="57401" spans="8:8">
      <c r="H57401" t="str">
        <f t="shared" si="604"/>
        <v/>
      </c>
    </row>
    <row r="57402" spans="8:8">
      <c r="H57402" t="str">
        <f t="shared" si="604"/>
        <v/>
      </c>
    </row>
    <row r="57403" spans="8:8">
      <c r="H57403" t="str">
        <f t="shared" si="604"/>
        <v/>
      </c>
    </row>
    <row r="57404" spans="8:8">
      <c r="H57404" t="str">
        <f t="shared" si="604"/>
        <v/>
      </c>
    </row>
    <row r="57405" spans="8:8">
      <c r="H57405" t="str">
        <f t="shared" si="604"/>
        <v/>
      </c>
    </row>
    <row r="57406" spans="8:8">
      <c r="H57406" t="str">
        <f t="shared" si="604"/>
        <v/>
      </c>
    </row>
    <row r="57407" spans="8:8">
      <c r="H57407" t="str">
        <f t="shared" si="604"/>
        <v/>
      </c>
    </row>
    <row r="57408" spans="8:8">
      <c r="H57408" t="str">
        <f t="shared" si="604"/>
        <v/>
      </c>
    </row>
    <row r="57409" spans="8:8">
      <c r="H57409" t="str">
        <f t="shared" si="604"/>
        <v/>
      </c>
    </row>
    <row r="57410" spans="8:8">
      <c r="H57410" t="str">
        <f t="shared" si="604"/>
        <v/>
      </c>
    </row>
    <row r="57411" spans="8:8">
      <c r="H57411" t="str">
        <f t="shared" si="604"/>
        <v/>
      </c>
    </row>
    <row r="57412" spans="8:8">
      <c r="H57412" t="str">
        <f t="shared" si="604"/>
        <v/>
      </c>
    </row>
    <row r="57413" spans="8:8">
      <c r="H57413" t="str">
        <f t="shared" si="604"/>
        <v/>
      </c>
    </row>
    <row r="57414" spans="8:8">
      <c r="H57414" t="str">
        <f t="shared" si="604"/>
        <v/>
      </c>
    </row>
    <row r="57415" spans="8:8">
      <c r="H57415" t="str">
        <f t="shared" si="604"/>
        <v/>
      </c>
    </row>
    <row r="57416" spans="8:8">
      <c r="H57416" t="str">
        <f t="shared" si="604"/>
        <v/>
      </c>
    </row>
    <row r="57417" spans="8:8">
      <c r="H57417" t="str">
        <f t="shared" si="604"/>
        <v/>
      </c>
    </row>
    <row r="57418" spans="8:8">
      <c r="H57418" t="str">
        <f t="shared" si="604"/>
        <v/>
      </c>
    </row>
    <row r="57419" spans="8:8">
      <c r="H57419" t="str">
        <f t="shared" si="604"/>
        <v/>
      </c>
    </row>
    <row r="57420" spans="8:8">
      <c r="H57420" t="str">
        <f t="shared" si="604"/>
        <v/>
      </c>
    </row>
    <row r="57421" spans="8:8">
      <c r="H57421" t="str">
        <f t="shared" si="604"/>
        <v/>
      </c>
    </row>
    <row r="57422" spans="8:8">
      <c r="H57422" t="str">
        <f t="shared" si="604"/>
        <v/>
      </c>
    </row>
    <row r="57423" spans="8:8">
      <c r="H57423" t="str">
        <f t="shared" si="604"/>
        <v/>
      </c>
    </row>
    <row r="57424" spans="8:8">
      <c r="H57424" t="str">
        <f t="shared" si="604"/>
        <v/>
      </c>
    </row>
    <row r="57425" spans="8:8">
      <c r="H57425" t="str">
        <f t="shared" si="604"/>
        <v/>
      </c>
    </row>
    <row r="57426" spans="8:8">
      <c r="H57426" t="str">
        <f t="shared" si="604"/>
        <v/>
      </c>
    </row>
    <row r="57427" spans="8:8">
      <c r="H57427" t="str">
        <f t="shared" si="604"/>
        <v/>
      </c>
    </row>
    <row r="57428" spans="8:8">
      <c r="H57428" t="str">
        <f t="shared" si="604"/>
        <v/>
      </c>
    </row>
    <row r="57429" spans="8:8">
      <c r="H57429" t="str">
        <f t="shared" si="604"/>
        <v/>
      </c>
    </row>
    <row r="57430" spans="8:8">
      <c r="H57430" t="str">
        <f t="shared" si="604"/>
        <v/>
      </c>
    </row>
    <row r="57431" spans="8:8">
      <c r="H57431" t="str">
        <f t="shared" si="604"/>
        <v/>
      </c>
    </row>
    <row r="57432" spans="8:8">
      <c r="H57432" t="str">
        <f t="shared" si="604"/>
        <v/>
      </c>
    </row>
    <row r="57433" spans="8:8">
      <c r="H57433" t="str">
        <f t="shared" si="604"/>
        <v/>
      </c>
    </row>
    <row r="57434" spans="8:8">
      <c r="H57434" t="str">
        <f t="shared" si="604"/>
        <v/>
      </c>
    </row>
    <row r="57435" spans="8:8">
      <c r="H57435" t="str">
        <f t="shared" si="604"/>
        <v/>
      </c>
    </row>
    <row r="57436" spans="8:8">
      <c r="H57436" t="str">
        <f t="shared" si="604"/>
        <v/>
      </c>
    </row>
    <row r="57437" spans="8:8">
      <c r="H57437" t="str">
        <f t="shared" si="604"/>
        <v/>
      </c>
    </row>
    <row r="57438" spans="8:8">
      <c r="H57438" t="str">
        <f t="shared" si="604"/>
        <v/>
      </c>
    </row>
    <row r="57439" spans="8:8">
      <c r="H57439" t="str">
        <f t="shared" si="604"/>
        <v/>
      </c>
    </row>
    <row r="57440" spans="8:8">
      <c r="H57440" t="str">
        <f t="shared" si="604"/>
        <v/>
      </c>
    </row>
    <row r="57441" spans="8:8">
      <c r="H57441" t="str">
        <f t="shared" si="604"/>
        <v/>
      </c>
    </row>
    <row r="57442" spans="8:8">
      <c r="H57442" t="str">
        <f t="shared" ref="H57442:H57505" si="605">_xlfn.TEXTJOIN(", ", TRUE, G57442:G57442)</f>
        <v/>
      </c>
    </row>
    <row r="57443" spans="8:8">
      <c r="H57443" t="str">
        <f t="shared" si="605"/>
        <v/>
      </c>
    </row>
    <row r="57444" spans="8:8">
      <c r="H57444" t="str">
        <f t="shared" si="605"/>
        <v/>
      </c>
    </row>
    <row r="57445" spans="8:8">
      <c r="H57445" t="str">
        <f t="shared" si="605"/>
        <v/>
      </c>
    </row>
    <row r="57446" spans="8:8">
      <c r="H57446" t="str">
        <f t="shared" si="605"/>
        <v/>
      </c>
    </row>
    <row r="57447" spans="8:8">
      <c r="H57447" t="str">
        <f t="shared" si="605"/>
        <v/>
      </c>
    </row>
    <row r="57448" spans="8:8">
      <c r="H57448" t="str">
        <f t="shared" si="605"/>
        <v/>
      </c>
    </row>
    <row r="57449" spans="8:8">
      <c r="H57449" t="str">
        <f t="shared" si="605"/>
        <v/>
      </c>
    </row>
    <row r="57450" spans="8:8">
      <c r="H57450" t="str">
        <f t="shared" si="605"/>
        <v/>
      </c>
    </row>
    <row r="57451" spans="8:8">
      <c r="H57451" t="str">
        <f t="shared" si="605"/>
        <v/>
      </c>
    </row>
    <row r="57452" spans="8:8">
      <c r="H57452" t="str">
        <f t="shared" si="605"/>
        <v/>
      </c>
    </row>
    <row r="57453" spans="8:8">
      <c r="H57453" t="str">
        <f t="shared" si="605"/>
        <v/>
      </c>
    </row>
    <row r="57454" spans="8:8">
      <c r="H57454" t="str">
        <f t="shared" si="605"/>
        <v/>
      </c>
    </row>
    <row r="57455" spans="8:8">
      <c r="H57455" t="str">
        <f t="shared" si="605"/>
        <v/>
      </c>
    </row>
    <row r="57456" spans="8:8">
      <c r="H57456" t="str">
        <f t="shared" si="605"/>
        <v/>
      </c>
    </row>
    <row r="57457" spans="8:8">
      <c r="H57457" t="str">
        <f t="shared" si="605"/>
        <v/>
      </c>
    </row>
    <row r="57458" spans="8:8">
      <c r="H57458" t="str">
        <f t="shared" si="605"/>
        <v/>
      </c>
    </row>
    <row r="57459" spans="8:8">
      <c r="H57459" t="str">
        <f t="shared" si="605"/>
        <v/>
      </c>
    </row>
    <row r="57460" spans="8:8">
      <c r="H57460" t="str">
        <f t="shared" si="605"/>
        <v/>
      </c>
    </row>
    <row r="57461" spans="8:8">
      <c r="H57461" t="str">
        <f t="shared" si="605"/>
        <v/>
      </c>
    </row>
    <row r="57462" spans="8:8">
      <c r="H57462" t="str">
        <f t="shared" si="605"/>
        <v/>
      </c>
    </row>
    <row r="57463" spans="8:8">
      <c r="H57463" t="str">
        <f t="shared" si="605"/>
        <v/>
      </c>
    </row>
    <row r="57464" spans="8:8">
      <c r="H57464" t="str">
        <f t="shared" si="605"/>
        <v/>
      </c>
    </row>
    <row r="57465" spans="8:8">
      <c r="H57465" t="str">
        <f t="shared" si="605"/>
        <v/>
      </c>
    </row>
    <row r="57466" spans="8:8">
      <c r="H57466" t="str">
        <f t="shared" si="605"/>
        <v/>
      </c>
    </row>
    <row r="57467" spans="8:8">
      <c r="H57467" t="str">
        <f t="shared" si="605"/>
        <v/>
      </c>
    </row>
    <row r="57468" spans="8:8">
      <c r="H57468" t="str">
        <f t="shared" si="605"/>
        <v/>
      </c>
    </row>
    <row r="57469" spans="8:8">
      <c r="H57469" t="str">
        <f t="shared" si="605"/>
        <v/>
      </c>
    </row>
    <row r="57470" spans="8:8">
      <c r="H57470" t="str">
        <f t="shared" si="605"/>
        <v/>
      </c>
    </row>
    <row r="57471" spans="8:8">
      <c r="H57471" t="str">
        <f t="shared" si="605"/>
        <v/>
      </c>
    </row>
    <row r="57472" spans="8:8">
      <c r="H57472" t="str">
        <f t="shared" si="605"/>
        <v/>
      </c>
    </row>
    <row r="57473" spans="8:8">
      <c r="H57473" t="str">
        <f t="shared" si="605"/>
        <v/>
      </c>
    </row>
    <row r="57474" spans="8:8">
      <c r="H57474" t="str">
        <f t="shared" si="605"/>
        <v/>
      </c>
    </row>
    <row r="57475" spans="8:8">
      <c r="H57475" t="str">
        <f t="shared" si="605"/>
        <v/>
      </c>
    </row>
    <row r="57476" spans="8:8">
      <c r="H57476" t="str">
        <f t="shared" si="605"/>
        <v/>
      </c>
    </row>
    <row r="57477" spans="8:8">
      <c r="H57477" t="str">
        <f t="shared" si="605"/>
        <v/>
      </c>
    </row>
    <row r="57478" spans="8:8">
      <c r="H57478" t="str">
        <f t="shared" si="605"/>
        <v/>
      </c>
    </row>
    <row r="57479" spans="8:8">
      <c r="H57479" t="str">
        <f t="shared" si="605"/>
        <v/>
      </c>
    </row>
    <row r="57480" spans="8:8">
      <c r="H57480" t="str">
        <f t="shared" si="605"/>
        <v/>
      </c>
    </row>
    <row r="57481" spans="8:8">
      <c r="H57481" t="str">
        <f t="shared" si="605"/>
        <v/>
      </c>
    </row>
    <row r="57482" spans="8:8">
      <c r="H57482" t="str">
        <f t="shared" si="605"/>
        <v/>
      </c>
    </row>
    <row r="57483" spans="8:8">
      <c r="H57483" t="str">
        <f t="shared" si="605"/>
        <v/>
      </c>
    </row>
    <row r="57484" spans="8:8">
      <c r="H57484" t="str">
        <f t="shared" si="605"/>
        <v/>
      </c>
    </row>
    <row r="57485" spans="8:8">
      <c r="H57485" t="str">
        <f t="shared" si="605"/>
        <v/>
      </c>
    </row>
    <row r="57486" spans="8:8">
      <c r="H57486" t="str">
        <f t="shared" si="605"/>
        <v/>
      </c>
    </row>
    <row r="57487" spans="8:8">
      <c r="H57487" t="str">
        <f t="shared" si="605"/>
        <v/>
      </c>
    </row>
    <row r="57488" spans="8:8">
      <c r="H57488" t="str">
        <f t="shared" si="605"/>
        <v/>
      </c>
    </row>
    <row r="57489" spans="8:8">
      <c r="H57489" t="str">
        <f t="shared" si="605"/>
        <v/>
      </c>
    </row>
    <row r="57490" spans="8:8">
      <c r="H57490" t="str">
        <f t="shared" si="605"/>
        <v/>
      </c>
    </row>
    <row r="57491" spans="8:8">
      <c r="H57491" t="str">
        <f t="shared" si="605"/>
        <v/>
      </c>
    </row>
    <row r="57492" spans="8:8">
      <c r="H57492" t="str">
        <f t="shared" si="605"/>
        <v/>
      </c>
    </row>
    <row r="57493" spans="8:8">
      <c r="H57493" t="str">
        <f t="shared" si="605"/>
        <v/>
      </c>
    </row>
    <row r="57494" spans="8:8">
      <c r="H57494" t="str">
        <f t="shared" si="605"/>
        <v/>
      </c>
    </row>
    <row r="57495" spans="8:8">
      <c r="H57495" t="str">
        <f t="shared" si="605"/>
        <v/>
      </c>
    </row>
    <row r="57496" spans="8:8">
      <c r="H57496" t="str">
        <f t="shared" si="605"/>
        <v/>
      </c>
    </row>
    <row r="57497" spans="8:8">
      <c r="H57497" t="str">
        <f t="shared" si="605"/>
        <v/>
      </c>
    </row>
    <row r="57498" spans="8:8">
      <c r="H57498" t="str">
        <f t="shared" si="605"/>
        <v/>
      </c>
    </row>
    <row r="57499" spans="8:8">
      <c r="H57499" t="str">
        <f t="shared" si="605"/>
        <v/>
      </c>
    </row>
    <row r="57500" spans="8:8">
      <c r="H57500" t="str">
        <f t="shared" si="605"/>
        <v/>
      </c>
    </row>
    <row r="57501" spans="8:8">
      <c r="H57501" t="str">
        <f t="shared" si="605"/>
        <v/>
      </c>
    </row>
    <row r="57502" spans="8:8">
      <c r="H57502" t="str">
        <f t="shared" si="605"/>
        <v/>
      </c>
    </row>
    <row r="57503" spans="8:8">
      <c r="H57503" t="str">
        <f t="shared" si="605"/>
        <v/>
      </c>
    </row>
    <row r="57504" spans="8:8">
      <c r="H57504" t="str">
        <f t="shared" si="605"/>
        <v/>
      </c>
    </row>
    <row r="57505" spans="8:8">
      <c r="H57505" t="str">
        <f t="shared" si="605"/>
        <v/>
      </c>
    </row>
    <row r="57506" spans="8:8">
      <c r="H57506" t="str">
        <f t="shared" ref="H57506:H57569" si="606">_xlfn.TEXTJOIN(", ", TRUE, G57506:G57506)</f>
        <v/>
      </c>
    </row>
    <row r="57507" spans="8:8">
      <c r="H57507" t="str">
        <f t="shared" si="606"/>
        <v/>
      </c>
    </row>
    <row r="57508" spans="8:8">
      <c r="H57508" t="str">
        <f t="shared" si="606"/>
        <v/>
      </c>
    </row>
    <row r="57509" spans="8:8">
      <c r="H57509" t="str">
        <f t="shared" si="606"/>
        <v/>
      </c>
    </row>
    <row r="57510" spans="8:8">
      <c r="H57510" t="str">
        <f t="shared" si="606"/>
        <v/>
      </c>
    </row>
    <row r="57511" spans="8:8">
      <c r="H57511" t="str">
        <f t="shared" si="606"/>
        <v/>
      </c>
    </row>
    <row r="57512" spans="8:8">
      <c r="H57512" t="str">
        <f t="shared" si="606"/>
        <v/>
      </c>
    </row>
    <row r="57513" spans="8:8">
      <c r="H57513" t="str">
        <f t="shared" si="606"/>
        <v/>
      </c>
    </row>
    <row r="57514" spans="8:8">
      <c r="H57514" t="str">
        <f t="shared" si="606"/>
        <v/>
      </c>
    </row>
    <row r="57515" spans="8:8">
      <c r="H57515" t="str">
        <f t="shared" si="606"/>
        <v/>
      </c>
    </row>
    <row r="57516" spans="8:8">
      <c r="H57516" t="str">
        <f t="shared" si="606"/>
        <v/>
      </c>
    </row>
    <row r="57517" spans="8:8">
      <c r="H57517" t="str">
        <f t="shared" si="606"/>
        <v/>
      </c>
    </row>
    <row r="57518" spans="8:8">
      <c r="H57518" t="str">
        <f t="shared" si="606"/>
        <v/>
      </c>
    </row>
    <row r="57519" spans="8:8">
      <c r="H57519" t="str">
        <f t="shared" si="606"/>
        <v/>
      </c>
    </row>
    <row r="57520" spans="8:8">
      <c r="H57520" t="str">
        <f t="shared" si="606"/>
        <v/>
      </c>
    </row>
    <row r="57521" spans="8:8">
      <c r="H57521" t="str">
        <f t="shared" si="606"/>
        <v/>
      </c>
    </row>
    <row r="57522" spans="8:8">
      <c r="H57522" t="str">
        <f t="shared" si="606"/>
        <v/>
      </c>
    </row>
    <row r="57523" spans="8:8">
      <c r="H57523" t="str">
        <f t="shared" si="606"/>
        <v/>
      </c>
    </row>
    <row r="57524" spans="8:8">
      <c r="H57524" t="str">
        <f t="shared" si="606"/>
        <v/>
      </c>
    </row>
    <row r="57525" spans="8:8">
      <c r="H57525" t="str">
        <f t="shared" si="606"/>
        <v/>
      </c>
    </row>
    <row r="57526" spans="8:8">
      <c r="H57526" t="str">
        <f t="shared" si="606"/>
        <v/>
      </c>
    </row>
    <row r="57527" spans="8:8">
      <c r="H57527" t="str">
        <f t="shared" si="606"/>
        <v/>
      </c>
    </row>
    <row r="57528" spans="8:8">
      <c r="H57528" t="str">
        <f t="shared" si="606"/>
        <v/>
      </c>
    </row>
    <row r="57529" spans="8:8">
      <c r="H57529" t="str">
        <f t="shared" si="606"/>
        <v/>
      </c>
    </row>
    <row r="57530" spans="8:8">
      <c r="H57530" t="str">
        <f t="shared" si="606"/>
        <v/>
      </c>
    </row>
    <row r="57531" spans="8:8">
      <c r="H57531" t="str">
        <f t="shared" si="606"/>
        <v/>
      </c>
    </row>
    <row r="57532" spans="8:8">
      <c r="H57532" t="str">
        <f t="shared" si="606"/>
        <v/>
      </c>
    </row>
    <row r="57533" spans="8:8">
      <c r="H57533" t="str">
        <f t="shared" si="606"/>
        <v/>
      </c>
    </row>
    <row r="57534" spans="8:8">
      <c r="H57534" t="str">
        <f t="shared" si="606"/>
        <v/>
      </c>
    </row>
    <row r="57535" spans="8:8">
      <c r="H57535" t="str">
        <f t="shared" si="606"/>
        <v/>
      </c>
    </row>
    <row r="57536" spans="8:8">
      <c r="H57536" t="str">
        <f t="shared" si="606"/>
        <v/>
      </c>
    </row>
    <row r="57537" spans="8:8">
      <c r="H57537" t="str">
        <f t="shared" si="606"/>
        <v/>
      </c>
    </row>
    <row r="57538" spans="8:8">
      <c r="H57538" t="str">
        <f t="shared" si="606"/>
        <v/>
      </c>
    </row>
    <row r="57539" spans="8:8">
      <c r="H57539" t="str">
        <f t="shared" si="606"/>
        <v/>
      </c>
    </row>
    <row r="57540" spans="8:8">
      <c r="H57540" t="str">
        <f t="shared" si="606"/>
        <v/>
      </c>
    </row>
    <row r="57541" spans="8:8">
      <c r="H57541" t="str">
        <f t="shared" si="606"/>
        <v/>
      </c>
    </row>
    <row r="57542" spans="8:8">
      <c r="H57542" t="str">
        <f t="shared" si="606"/>
        <v/>
      </c>
    </row>
    <row r="57543" spans="8:8">
      <c r="H57543" t="str">
        <f t="shared" si="606"/>
        <v/>
      </c>
    </row>
    <row r="57544" spans="8:8">
      <c r="H57544" t="str">
        <f t="shared" si="606"/>
        <v/>
      </c>
    </row>
    <row r="57545" spans="8:8">
      <c r="H57545" t="str">
        <f t="shared" si="606"/>
        <v/>
      </c>
    </row>
    <row r="57546" spans="8:8">
      <c r="H57546" t="str">
        <f t="shared" si="606"/>
        <v/>
      </c>
    </row>
    <row r="57547" spans="8:8">
      <c r="H57547" t="str">
        <f t="shared" si="606"/>
        <v/>
      </c>
    </row>
    <row r="57548" spans="8:8">
      <c r="H57548" t="str">
        <f t="shared" si="606"/>
        <v/>
      </c>
    </row>
    <row r="57549" spans="8:8">
      <c r="H57549" t="str">
        <f t="shared" si="606"/>
        <v/>
      </c>
    </row>
    <row r="57550" spans="8:8">
      <c r="H57550" t="str">
        <f t="shared" si="606"/>
        <v/>
      </c>
    </row>
    <row r="57551" spans="8:8">
      <c r="H57551" t="str">
        <f t="shared" si="606"/>
        <v/>
      </c>
    </row>
    <row r="57552" spans="8:8">
      <c r="H57552" t="str">
        <f t="shared" si="606"/>
        <v/>
      </c>
    </row>
    <row r="57553" spans="8:8">
      <c r="H57553" t="str">
        <f t="shared" si="606"/>
        <v/>
      </c>
    </row>
    <row r="57554" spans="8:8">
      <c r="H57554" t="str">
        <f t="shared" si="606"/>
        <v/>
      </c>
    </row>
    <row r="57555" spans="8:8">
      <c r="H57555" t="str">
        <f t="shared" si="606"/>
        <v/>
      </c>
    </row>
    <row r="57556" spans="8:8">
      <c r="H57556" t="str">
        <f t="shared" si="606"/>
        <v/>
      </c>
    </row>
    <row r="57557" spans="8:8">
      <c r="H57557" t="str">
        <f t="shared" si="606"/>
        <v/>
      </c>
    </row>
    <row r="57558" spans="8:8">
      <c r="H57558" t="str">
        <f t="shared" si="606"/>
        <v/>
      </c>
    </row>
    <row r="57559" spans="8:8">
      <c r="H57559" t="str">
        <f t="shared" si="606"/>
        <v/>
      </c>
    </row>
    <row r="57560" spans="8:8">
      <c r="H57560" t="str">
        <f t="shared" si="606"/>
        <v/>
      </c>
    </row>
    <row r="57561" spans="8:8">
      <c r="H57561" t="str">
        <f t="shared" si="606"/>
        <v/>
      </c>
    </row>
    <row r="57562" spans="8:8">
      <c r="H57562" t="str">
        <f t="shared" si="606"/>
        <v/>
      </c>
    </row>
    <row r="57563" spans="8:8">
      <c r="H57563" t="str">
        <f t="shared" si="606"/>
        <v/>
      </c>
    </row>
    <row r="57564" spans="8:8">
      <c r="H57564" t="str">
        <f t="shared" si="606"/>
        <v/>
      </c>
    </row>
    <row r="57565" spans="8:8">
      <c r="H57565" t="str">
        <f t="shared" si="606"/>
        <v/>
      </c>
    </row>
    <row r="57566" spans="8:8">
      <c r="H57566" t="str">
        <f t="shared" si="606"/>
        <v/>
      </c>
    </row>
    <row r="57567" spans="8:8">
      <c r="H57567" t="str">
        <f t="shared" si="606"/>
        <v/>
      </c>
    </row>
    <row r="57568" spans="8:8">
      <c r="H57568" t="str">
        <f t="shared" si="606"/>
        <v/>
      </c>
    </row>
    <row r="57569" spans="8:8">
      <c r="H57569" t="str">
        <f t="shared" si="606"/>
        <v/>
      </c>
    </row>
    <row r="57570" spans="8:8">
      <c r="H57570" t="str">
        <f t="shared" ref="H57570:H57633" si="607">_xlfn.TEXTJOIN(", ", TRUE, G57570:G57570)</f>
        <v/>
      </c>
    </row>
    <row r="57571" spans="8:8">
      <c r="H57571" t="str">
        <f t="shared" si="607"/>
        <v/>
      </c>
    </row>
    <row r="57572" spans="8:8">
      <c r="H57572" t="str">
        <f t="shared" si="607"/>
        <v/>
      </c>
    </row>
    <row r="57573" spans="8:8">
      <c r="H57573" t="str">
        <f t="shared" si="607"/>
        <v/>
      </c>
    </row>
    <row r="57574" spans="8:8">
      <c r="H57574" t="str">
        <f t="shared" si="607"/>
        <v/>
      </c>
    </row>
    <row r="57575" spans="8:8">
      <c r="H57575" t="str">
        <f t="shared" si="607"/>
        <v/>
      </c>
    </row>
    <row r="57576" spans="8:8">
      <c r="H57576" t="str">
        <f t="shared" si="607"/>
        <v/>
      </c>
    </row>
    <row r="57577" spans="8:8">
      <c r="H57577" t="str">
        <f t="shared" si="607"/>
        <v/>
      </c>
    </row>
    <row r="57578" spans="8:8">
      <c r="H57578" t="str">
        <f t="shared" si="607"/>
        <v/>
      </c>
    </row>
    <row r="57579" spans="8:8">
      <c r="H57579" t="str">
        <f t="shared" si="607"/>
        <v/>
      </c>
    </row>
    <row r="57580" spans="8:8">
      <c r="H57580" t="str">
        <f t="shared" si="607"/>
        <v/>
      </c>
    </row>
    <row r="57581" spans="8:8">
      <c r="H57581" t="str">
        <f t="shared" si="607"/>
        <v/>
      </c>
    </row>
    <row r="57582" spans="8:8">
      <c r="H57582" t="str">
        <f t="shared" si="607"/>
        <v/>
      </c>
    </row>
    <row r="57583" spans="8:8">
      <c r="H57583" t="str">
        <f t="shared" si="607"/>
        <v/>
      </c>
    </row>
    <row r="57584" spans="8:8">
      <c r="H57584" t="str">
        <f t="shared" si="607"/>
        <v/>
      </c>
    </row>
    <row r="57585" spans="8:8">
      <c r="H57585" t="str">
        <f t="shared" si="607"/>
        <v/>
      </c>
    </row>
    <row r="57586" spans="8:8">
      <c r="H57586" t="str">
        <f t="shared" si="607"/>
        <v/>
      </c>
    </row>
    <row r="57587" spans="8:8">
      <c r="H57587" t="str">
        <f t="shared" si="607"/>
        <v/>
      </c>
    </row>
    <row r="57588" spans="8:8">
      <c r="H57588" t="str">
        <f t="shared" si="607"/>
        <v/>
      </c>
    </row>
    <row r="57589" spans="8:8">
      <c r="H57589" t="str">
        <f t="shared" si="607"/>
        <v/>
      </c>
    </row>
    <row r="57590" spans="8:8">
      <c r="H57590" t="str">
        <f t="shared" si="607"/>
        <v/>
      </c>
    </row>
    <row r="57591" spans="8:8">
      <c r="H57591" t="str">
        <f t="shared" si="607"/>
        <v/>
      </c>
    </row>
    <row r="57592" spans="8:8">
      <c r="H57592" t="str">
        <f t="shared" si="607"/>
        <v/>
      </c>
    </row>
    <row r="57593" spans="8:8">
      <c r="H57593" t="str">
        <f t="shared" si="607"/>
        <v/>
      </c>
    </row>
    <row r="57594" spans="8:8">
      <c r="H57594" t="str">
        <f t="shared" si="607"/>
        <v/>
      </c>
    </row>
    <row r="57595" spans="8:8">
      <c r="H57595" t="str">
        <f t="shared" si="607"/>
        <v/>
      </c>
    </row>
    <row r="57596" spans="8:8">
      <c r="H57596" t="str">
        <f t="shared" si="607"/>
        <v/>
      </c>
    </row>
    <row r="57597" spans="8:8">
      <c r="H57597" t="str">
        <f t="shared" si="607"/>
        <v/>
      </c>
    </row>
    <row r="57598" spans="8:8">
      <c r="H57598" t="str">
        <f t="shared" si="607"/>
        <v/>
      </c>
    </row>
    <row r="57599" spans="8:8">
      <c r="H57599" t="str">
        <f t="shared" si="607"/>
        <v/>
      </c>
    </row>
    <row r="57600" spans="8:8">
      <c r="H57600" t="str">
        <f t="shared" si="607"/>
        <v/>
      </c>
    </row>
    <row r="57601" spans="8:8">
      <c r="H57601" t="str">
        <f t="shared" si="607"/>
        <v/>
      </c>
    </row>
    <row r="57602" spans="8:8">
      <c r="H57602" t="str">
        <f t="shared" si="607"/>
        <v/>
      </c>
    </row>
    <row r="57603" spans="8:8">
      <c r="H57603" t="str">
        <f t="shared" si="607"/>
        <v/>
      </c>
    </row>
    <row r="57604" spans="8:8">
      <c r="H57604" t="str">
        <f t="shared" si="607"/>
        <v/>
      </c>
    </row>
    <row r="57605" spans="8:8">
      <c r="H57605" t="str">
        <f t="shared" si="607"/>
        <v/>
      </c>
    </row>
    <row r="57606" spans="8:8">
      <c r="H57606" t="str">
        <f t="shared" si="607"/>
        <v/>
      </c>
    </row>
    <row r="57607" spans="8:8">
      <c r="H57607" t="str">
        <f t="shared" si="607"/>
        <v/>
      </c>
    </row>
    <row r="57608" spans="8:8">
      <c r="H57608" t="str">
        <f t="shared" si="607"/>
        <v/>
      </c>
    </row>
    <row r="57609" spans="8:8">
      <c r="H57609" t="str">
        <f t="shared" si="607"/>
        <v/>
      </c>
    </row>
    <row r="57610" spans="8:8">
      <c r="H57610" t="str">
        <f t="shared" si="607"/>
        <v/>
      </c>
    </row>
    <row r="57611" spans="8:8">
      <c r="H57611" t="str">
        <f t="shared" si="607"/>
        <v/>
      </c>
    </row>
    <row r="57612" spans="8:8">
      <c r="H57612" t="str">
        <f t="shared" si="607"/>
        <v/>
      </c>
    </row>
    <row r="57613" spans="8:8">
      <c r="H57613" t="str">
        <f t="shared" si="607"/>
        <v/>
      </c>
    </row>
    <row r="57614" spans="8:8">
      <c r="H57614" t="str">
        <f t="shared" si="607"/>
        <v/>
      </c>
    </row>
    <row r="57615" spans="8:8">
      <c r="H57615" t="str">
        <f t="shared" si="607"/>
        <v/>
      </c>
    </row>
    <row r="57616" spans="8:8">
      <c r="H57616" t="str">
        <f t="shared" si="607"/>
        <v/>
      </c>
    </row>
    <row r="57617" spans="8:8">
      <c r="H57617" t="str">
        <f t="shared" si="607"/>
        <v/>
      </c>
    </row>
    <row r="57618" spans="8:8">
      <c r="H57618" t="str">
        <f t="shared" si="607"/>
        <v/>
      </c>
    </row>
    <row r="57619" spans="8:8">
      <c r="H57619" t="str">
        <f t="shared" si="607"/>
        <v/>
      </c>
    </row>
    <row r="57620" spans="8:8">
      <c r="H57620" t="str">
        <f t="shared" si="607"/>
        <v/>
      </c>
    </row>
    <row r="57621" spans="8:8">
      <c r="H57621" t="str">
        <f t="shared" si="607"/>
        <v/>
      </c>
    </row>
    <row r="57622" spans="8:8">
      <c r="H57622" t="str">
        <f t="shared" si="607"/>
        <v/>
      </c>
    </row>
    <row r="57623" spans="8:8">
      <c r="H57623" t="str">
        <f t="shared" si="607"/>
        <v/>
      </c>
    </row>
    <row r="57624" spans="8:8">
      <c r="H57624" t="str">
        <f t="shared" si="607"/>
        <v/>
      </c>
    </row>
    <row r="57625" spans="8:8">
      <c r="H57625" t="str">
        <f t="shared" si="607"/>
        <v/>
      </c>
    </row>
    <row r="57626" spans="8:8">
      <c r="H57626" t="str">
        <f t="shared" si="607"/>
        <v/>
      </c>
    </row>
    <row r="57627" spans="8:8">
      <c r="H57627" t="str">
        <f t="shared" si="607"/>
        <v/>
      </c>
    </row>
    <row r="57628" spans="8:8">
      <c r="H57628" t="str">
        <f t="shared" si="607"/>
        <v/>
      </c>
    </row>
    <row r="57629" spans="8:8">
      <c r="H57629" t="str">
        <f t="shared" si="607"/>
        <v/>
      </c>
    </row>
    <row r="57630" spans="8:8">
      <c r="H57630" t="str">
        <f t="shared" si="607"/>
        <v/>
      </c>
    </row>
    <row r="57631" spans="8:8">
      <c r="H57631" t="str">
        <f t="shared" si="607"/>
        <v/>
      </c>
    </row>
    <row r="57632" spans="8:8">
      <c r="H57632" t="str">
        <f t="shared" si="607"/>
        <v/>
      </c>
    </row>
    <row r="57633" spans="8:8">
      <c r="H57633" t="str">
        <f t="shared" si="607"/>
        <v/>
      </c>
    </row>
    <row r="57634" spans="8:8">
      <c r="H57634" t="str">
        <f t="shared" ref="H57634:H57697" si="608">_xlfn.TEXTJOIN(", ", TRUE, G57634:G57634)</f>
        <v/>
      </c>
    </row>
    <row r="57635" spans="8:8">
      <c r="H57635" t="str">
        <f t="shared" si="608"/>
        <v/>
      </c>
    </row>
    <row r="57636" spans="8:8">
      <c r="H57636" t="str">
        <f t="shared" si="608"/>
        <v/>
      </c>
    </row>
    <row r="57637" spans="8:8">
      <c r="H57637" t="str">
        <f t="shared" si="608"/>
        <v/>
      </c>
    </row>
    <row r="57638" spans="8:8">
      <c r="H57638" t="str">
        <f t="shared" si="608"/>
        <v/>
      </c>
    </row>
    <row r="57639" spans="8:8">
      <c r="H57639" t="str">
        <f t="shared" si="608"/>
        <v/>
      </c>
    </row>
    <row r="57640" spans="8:8">
      <c r="H57640" t="str">
        <f t="shared" si="608"/>
        <v/>
      </c>
    </row>
    <row r="57641" spans="8:8">
      <c r="H57641" t="str">
        <f t="shared" si="608"/>
        <v/>
      </c>
    </row>
    <row r="57642" spans="8:8">
      <c r="H57642" t="str">
        <f t="shared" si="608"/>
        <v/>
      </c>
    </row>
    <row r="57643" spans="8:8">
      <c r="H57643" t="str">
        <f t="shared" si="608"/>
        <v/>
      </c>
    </row>
    <row r="57644" spans="8:8">
      <c r="H57644" t="str">
        <f t="shared" si="608"/>
        <v/>
      </c>
    </row>
    <row r="57645" spans="8:8">
      <c r="H57645" t="str">
        <f t="shared" si="608"/>
        <v/>
      </c>
    </row>
    <row r="57646" spans="8:8">
      <c r="H57646" t="str">
        <f t="shared" si="608"/>
        <v/>
      </c>
    </row>
    <row r="57647" spans="8:8">
      <c r="H57647" t="str">
        <f t="shared" si="608"/>
        <v/>
      </c>
    </row>
    <row r="57648" spans="8:8">
      <c r="H57648" t="str">
        <f t="shared" si="608"/>
        <v/>
      </c>
    </row>
    <row r="57649" spans="8:8">
      <c r="H57649" t="str">
        <f t="shared" si="608"/>
        <v/>
      </c>
    </row>
    <row r="57650" spans="8:8">
      <c r="H57650" t="str">
        <f t="shared" si="608"/>
        <v/>
      </c>
    </row>
    <row r="57651" spans="8:8">
      <c r="H57651" t="str">
        <f t="shared" si="608"/>
        <v/>
      </c>
    </row>
    <row r="57652" spans="8:8">
      <c r="H57652" t="str">
        <f t="shared" si="608"/>
        <v/>
      </c>
    </row>
    <row r="57653" spans="8:8">
      <c r="H57653" t="str">
        <f t="shared" si="608"/>
        <v/>
      </c>
    </row>
    <row r="57654" spans="8:8">
      <c r="H57654" t="str">
        <f t="shared" si="608"/>
        <v/>
      </c>
    </row>
    <row r="57655" spans="8:8">
      <c r="H57655" t="str">
        <f t="shared" si="608"/>
        <v/>
      </c>
    </row>
    <row r="57656" spans="8:8">
      <c r="H57656" t="str">
        <f t="shared" si="608"/>
        <v/>
      </c>
    </row>
    <row r="57657" spans="8:8">
      <c r="H57657" t="str">
        <f t="shared" si="608"/>
        <v/>
      </c>
    </row>
    <row r="57658" spans="8:8">
      <c r="H57658" t="str">
        <f t="shared" si="608"/>
        <v/>
      </c>
    </row>
    <row r="57659" spans="8:8">
      <c r="H57659" t="str">
        <f t="shared" si="608"/>
        <v/>
      </c>
    </row>
    <row r="57660" spans="8:8">
      <c r="H57660" t="str">
        <f t="shared" si="608"/>
        <v/>
      </c>
    </row>
    <row r="57661" spans="8:8">
      <c r="H57661" t="str">
        <f t="shared" si="608"/>
        <v/>
      </c>
    </row>
    <row r="57662" spans="8:8">
      <c r="H57662" t="str">
        <f t="shared" si="608"/>
        <v/>
      </c>
    </row>
    <row r="57663" spans="8:8">
      <c r="H57663" t="str">
        <f t="shared" si="608"/>
        <v/>
      </c>
    </row>
    <row r="57664" spans="8:8">
      <c r="H57664" t="str">
        <f t="shared" si="608"/>
        <v/>
      </c>
    </row>
    <row r="57665" spans="8:8">
      <c r="H57665" t="str">
        <f t="shared" si="608"/>
        <v/>
      </c>
    </row>
    <row r="57666" spans="8:8">
      <c r="H57666" t="str">
        <f t="shared" si="608"/>
        <v/>
      </c>
    </row>
    <row r="57667" spans="8:8">
      <c r="H57667" t="str">
        <f t="shared" si="608"/>
        <v/>
      </c>
    </row>
    <row r="57668" spans="8:8">
      <c r="H57668" t="str">
        <f t="shared" si="608"/>
        <v/>
      </c>
    </row>
    <row r="57669" spans="8:8">
      <c r="H57669" t="str">
        <f t="shared" si="608"/>
        <v/>
      </c>
    </row>
    <row r="57670" spans="8:8">
      <c r="H57670" t="str">
        <f t="shared" si="608"/>
        <v/>
      </c>
    </row>
    <row r="57671" spans="8:8">
      <c r="H57671" t="str">
        <f t="shared" si="608"/>
        <v/>
      </c>
    </row>
    <row r="57672" spans="8:8">
      <c r="H57672" t="str">
        <f t="shared" si="608"/>
        <v/>
      </c>
    </row>
    <row r="57673" spans="8:8">
      <c r="H57673" t="str">
        <f t="shared" si="608"/>
        <v/>
      </c>
    </row>
    <row r="57674" spans="8:8">
      <c r="H57674" t="str">
        <f t="shared" si="608"/>
        <v/>
      </c>
    </row>
    <row r="57675" spans="8:8">
      <c r="H57675" t="str">
        <f t="shared" si="608"/>
        <v/>
      </c>
    </row>
    <row r="57676" spans="8:8">
      <c r="H57676" t="str">
        <f t="shared" si="608"/>
        <v/>
      </c>
    </row>
    <row r="57677" spans="8:8">
      <c r="H57677" t="str">
        <f t="shared" si="608"/>
        <v/>
      </c>
    </row>
    <row r="57678" spans="8:8">
      <c r="H57678" t="str">
        <f t="shared" si="608"/>
        <v/>
      </c>
    </row>
    <row r="57679" spans="8:8">
      <c r="H57679" t="str">
        <f t="shared" si="608"/>
        <v/>
      </c>
    </row>
    <row r="57680" spans="8:8">
      <c r="H57680" t="str">
        <f t="shared" si="608"/>
        <v/>
      </c>
    </row>
    <row r="57681" spans="8:8">
      <c r="H57681" t="str">
        <f t="shared" si="608"/>
        <v/>
      </c>
    </row>
    <row r="57682" spans="8:8">
      <c r="H57682" t="str">
        <f t="shared" si="608"/>
        <v/>
      </c>
    </row>
    <row r="57683" spans="8:8">
      <c r="H57683" t="str">
        <f t="shared" si="608"/>
        <v/>
      </c>
    </row>
    <row r="57684" spans="8:8">
      <c r="H57684" t="str">
        <f t="shared" si="608"/>
        <v/>
      </c>
    </row>
    <row r="57685" spans="8:8">
      <c r="H57685" t="str">
        <f t="shared" si="608"/>
        <v/>
      </c>
    </row>
    <row r="57686" spans="8:8">
      <c r="H57686" t="str">
        <f t="shared" si="608"/>
        <v/>
      </c>
    </row>
    <row r="57687" spans="8:8">
      <c r="H57687" t="str">
        <f t="shared" si="608"/>
        <v/>
      </c>
    </row>
    <row r="57688" spans="8:8">
      <c r="H57688" t="str">
        <f t="shared" si="608"/>
        <v/>
      </c>
    </row>
    <row r="57689" spans="8:8">
      <c r="H57689" t="str">
        <f t="shared" si="608"/>
        <v/>
      </c>
    </row>
    <row r="57690" spans="8:8">
      <c r="H57690" t="str">
        <f t="shared" si="608"/>
        <v/>
      </c>
    </row>
    <row r="57691" spans="8:8">
      <c r="H57691" t="str">
        <f t="shared" si="608"/>
        <v/>
      </c>
    </row>
    <row r="57692" spans="8:8">
      <c r="H57692" t="str">
        <f t="shared" si="608"/>
        <v/>
      </c>
    </row>
    <row r="57693" spans="8:8">
      <c r="H57693" t="str">
        <f t="shared" si="608"/>
        <v/>
      </c>
    </row>
    <row r="57694" spans="8:8">
      <c r="H57694" t="str">
        <f t="shared" si="608"/>
        <v/>
      </c>
    </row>
    <row r="57695" spans="8:8">
      <c r="H57695" t="str">
        <f t="shared" si="608"/>
        <v/>
      </c>
    </row>
    <row r="57696" spans="8:8">
      <c r="H57696" t="str">
        <f t="shared" si="608"/>
        <v/>
      </c>
    </row>
    <row r="57697" spans="8:8">
      <c r="H57697" t="str">
        <f t="shared" si="608"/>
        <v/>
      </c>
    </row>
    <row r="57698" spans="8:8">
      <c r="H57698" t="str">
        <f t="shared" ref="H57698:H57761" si="609">_xlfn.TEXTJOIN(", ", TRUE, G57698:G57698)</f>
        <v/>
      </c>
    </row>
    <row r="57699" spans="8:8">
      <c r="H57699" t="str">
        <f t="shared" si="609"/>
        <v/>
      </c>
    </row>
    <row r="57700" spans="8:8">
      <c r="H57700" t="str">
        <f t="shared" si="609"/>
        <v/>
      </c>
    </row>
    <row r="57701" spans="8:8">
      <c r="H57701" t="str">
        <f t="shared" si="609"/>
        <v/>
      </c>
    </row>
    <row r="57702" spans="8:8">
      <c r="H57702" t="str">
        <f t="shared" si="609"/>
        <v/>
      </c>
    </row>
    <row r="57703" spans="8:8">
      <c r="H57703" t="str">
        <f t="shared" si="609"/>
        <v/>
      </c>
    </row>
    <row r="57704" spans="8:8">
      <c r="H57704" t="str">
        <f t="shared" si="609"/>
        <v/>
      </c>
    </row>
    <row r="57705" spans="8:8">
      <c r="H57705" t="str">
        <f t="shared" si="609"/>
        <v/>
      </c>
    </row>
    <row r="57706" spans="8:8">
      <c r="H57706" t="str">
        <f t="shared" si="609"/>
        <v/>
      </c>
    </row>
    <row r="57707" spans="8:8">
      <c r="H57707" t="str">
        <f t="shared" si="609"/>
        <v/>
      </c>
    </row>
    <row r="57708" spans="8:8">
      <c r="H57708" t="str">
        <f t="shared" si="609"/>
        <v/>
      </c>
    </row>
    <row r="57709" spans="8:8">
      <c r="H57709" t="str">
        <f t="shared" si="609"/>
        <v/>
      </c>
    </row>
    <row r="57710" spans="8:8">
      <c r="H57710" t="str">
        <f t="shared" si="609"/>
        <v/>
      </c>
    </row>
    <row r="57711" spans="8:8">
      <c r="H57711" t="str">
        <f t="shared" si="609"/>
        <v/>
      </c>
    </row>
    <row r="57712" spans="8:8">
      <c r="H57712" t="str">
        <f t="shared" si="609"/>
        <v/>
      </c>
    </row>
    <row r="57713" spans="8:8">
      <c r="H57713" t="str">
        <f t="shared" si="609"/>
        <v/>
      </c>
    </row>
    <row r="57714" spans="8:8">
      <c r="H57714" t="str">
        <f t="shared" si="609"/>
        <v/>
      </c>
    </row>
    <row r="57715" spans="8:8">
      <c r="H57715" t="str">
        <f t="shared" si="609"/>
        <v/>
      </c>
    </row>
    <row r="57716" spans="8:8">
      <c r="H57716" t="str">
        <f t="shared" si="609"/>
        <v/>
      </c>
    </row>
    <row r="57717" spans="8:8">
      <c r="H57717" t="str">
        <f t="shared" si="609"/>
        <v/>
      </c>
    </row>
    <row r="57718" spans="8:8">
      <c r="H57718" t="str">
        <f t="shared" si="609"/>
        <v/>
      </c>
    </row>
    <row r="57719" spans="8:8">
      <c r="H57719" t="str">
        <f t="shared" si="609"/>
        <v/>
      </c>
    </row>
    <row r="57720" spans="8:8">
      <c r="H57720" t="str">
        <f t="shared" si="609"/>
        <v/>
      </c>
    </row>
    <row r="57721" spans="8:8">
      <c r="H57721" t="str">
        <f t="shared" si="609"/>
        <v/>
      </c>
    </row>
    <row r="57722" spans="8:8">
      <c r="H57722" t="str">
        <f t="shared" si="609"/>
        <v/>
      </c>
    </row>
    <row r="57723" spans="8:8">
      <c r="H57723" t="str">
        <f t="shared" si="609"/>
        <v/>
      </c>
    </row>
    <row r="57724" spans="8:8">
      <c r="H57724" t="str">
        <f t="shared" si="609"/>
        <v/>
      </c>
    </row>
    <row r="57725" spans="8:8">
      <c r="H57725" t="str">
        <f t="shared" si="609"/>
        <v/>
      </c>
    </row>
    <row r="57726" spans="8:8">
      <c r="H57726" t="str">
        <f t="shared" si="609"/>
        <v/>
      </c>
    </row>
    <row r="57727" spans="8:8">
      <c r="H57727" t="str">
        <f t="shared" si="609"/>
        <v/>
      </c>
    </row>
    <row r="57728" spans="8:8">
      <c r="H57728" t="str">
        <f t="shared" si="609"/>
        <v/>
      </c>
    </row>
    <row r="57729" spans="8:8">
      <c r="H57729" t="str">
        <f t="shared" si="609"/>
        <v/>
      </c>
    </row>
    <row r="57730" spans="8:8">
      <c r="H57730" t="str">
        <f t="shared" si="609"/>
        <v/>
      </c>
    </row>
    <row r="57731" spans="8:8">
      <c r="H57731" t="str">
        <f t="shared" si="609"/>
        <v/>
      </c>
    </row>
    <row r="57732" spans="8:8">
      <c r="H57732" t="str">
        <f t="shared" si="609"/>
        <v/>
      </c>
    </row>
    <row r="57733" spans="8:8">
      <c r="H57733" t="str">
        <f t="shared" si="609"/>
        <v/>
      </c>
    </row>
    <row r="57734" spans="8:8">
      <c r="H57734" t="str">
        <f t="shared" si="609"/>
        <v/>
      </c>
    </row>
    <row r="57735" spans="8:8">
      <c r="H57735" t="str">
        <f t="shared" si="609"/>
        <v/>
      </c>
    </row>
    <row r="57736" spans="8:8">
      <c r="H57736" t="str">
        <f t="shared" si="609"/>
        <v/>
      </c>
    </row>
    <row r="57737" spans="8:8">
      <c r="H57737" t="str">
        <f t="shared" si="609"/>
        <v/>
      </c>
    </row>
    <row r="57738" spans="8:8">
      <c r="H57738" t="str">
        <f t="shared" si="609"/>
        <v/>
      </c>
    </row>
    <row r="57739" spans="8:8">
      <c r="H57739" t="str">
        <f t="shared" si="609"/>
        <v/>
      </c>
    </row>
    <row r="57740" spans="8:8">
      <c r="H57740" t="str">
        <f t="shared" si="609"/>
        <v/>
      </c>
    </row>
    <row r="57741" spans="8:8">
      <c r="H57741" t="str">
        <f t="shared" si="609"/>
        <v/>
      </c>
    </row>
    <row r="57742" spans="8:8">
      <c r="H57742" t="str">
        <f t="shared" si="609"/>
        <v/>
      </c>
    </row>
    <row r="57743" spans="8:8">
      <c r="H57743" t="str">
        <f t="shared" si="609"/>
        <v/>
      </c>
    </row>
    <row r="57744" spans="8:8">
      <c r="H57744" t="str">
        <f t="shared" si="609"/>
        <v/>
      </c>
    </row>
    <row r="57745" spans="8:8">
      <c r="H57745" t="str">
        <f t="shared" si="609"/>
        <v/>
      </c>
    </row>
    <row r="57746" spans="8:8">
      <c r="H57746" t="str">
        <f t="shared" si="609"/>
        <v/>
      </c>
    </row>
    <row r="57747" spans="8:8">
      <c r="H57747" t="str">
        <f t="shared" si="609"/>
        <v/>
      </c>
    </row>
    <row r="57748" spans="8:8">
      <c r="H57748" t="str">
        <f t="shared" si="609"/>
        <v/>
      </c>
    </row>
    <row r="57749" spans="8:8">
      <c r="H57749" t="str">
        <f t="shared" si="609"/>
        <v/>
      </c>
    </row>
    <row r="57750" spans="8:8">
      <c r="H57750" t="str">
        <f t="shared" si="609"/>
        <v/>
      </c>
    </row>
    <row r="57751" spans="8:8">
      <c r="H57751" t="str">
        <f t="shared" si="609"/>
        <v/>
      </c>
    </row>
    <row r="57752" spans="8:8">
      <c r="H57752" t="str">
        <f t="shared" si="609"/>
        <v/>
      </c>
    </row>
    <row r="57753" spans="8:8">
      <c r="H57753" t="str">
        <f t="shared" si="609"/>
        <v/>
      </c>
    </row>
    <row r="57754" spans="8:8">
      <c r="H57754" t="str">
        <f t="shared" si="609"/>
        <v/>
      </c>
    </row>
    <row r="57755" spans="8:8">
      <c r="H57755" t="str">
        <f t="shared" si="609"/>
        <v/>
      </c>
    </row>
    <row r="57756" spans="8:8">
      <c r="H57756" t="str">
        <f t="shared" si="609"/>
        <v/>
      </c>
    </row>
    <row r="57757" spans="8:8">
      <c r="H57757" t="str">
        <f t="shared" si="609"/>
        <v/>
      </c>
    </row>
    <row r="57758" spans="8:8">
      <c r="H57758" t="str">
        <f t="shared" si="609"/>
        <v/>
      </c>
    </row>
    <row r="57759" spans="8:8">
      <c r="H57759" t="str">
        <f t="shared" si="609"/>
        <v/>
      </c>
    </row>
    <row r="57760" spans="8:8">
      <c r="H57760" t="str">
        <f t="shared" si="609"/>
        <v/>
      </c>
    </row>
    <row r="57761" spans="8:8">
      <c r="H57761" t="str">
        <f t="shared" si="609"/>
        <v/>
      </c>
    </row>
    <row r="57762" spans="8:8">
      <c r="H57762" t="str">
        <f t="shared" ref="H57762:H57825" si="610">_xlfn.TEXTJOIN(", ", TRUE, G57762:G57762)</f>
        <v/>
      </c>
    </row>
    <row r="57763" spans="8:8">
      <c r="H57763" t="str">
        <f t="shared" si="610"/>
        <v/>
      </c>
    </row>
    <row r="57764" spans="8:8">
      <c r="H57764" t="str">
        <f t="shared" si="610"/>
        <v/>
      </c>
    </row>
    <row r="57765" spans="8:8">
      <c r="H57765" t="str">
        <f t="shared" si="610"/>
        <v/>
      </c>
    </row>
    <row r="57766" spans="8:8">
      <c r="H57766" t="str">
        <f t="shared" si="610"/>
        <v/>
      </c>
    </row>
    <row r="57767" spans="8:8">
      <c r="H57767" t="str">
        <f t="shared" si="610"/>
        <v/>
      </c>
    </row>
    <row r="57768" spans="8:8">
      <c r="H57768" t="str">
        <f t="shared" si="610"/>
        <v/>
      </c>
    </row>
    <row r="57769" spans="8:8">
      <c r="H57769" t="str">
        <f t="shared" si="610"/>
        <v/>
      </c>
    </row>
    <row r="57770" spans="8:8">
      <c r="H57770" t="str">
        <f t="shared" si="610"/>
        <v/>
      </c>
    </row>
    <row r="57771" spans="8:8">
      <c r="H57771" t="str">
        <f t="shared" si="610"/>
        <v/>
      </c>
    </row>
    <row r="57772" spans="8:8">
      <c r="H57772" t="str">
        <f t="shared" si="610"/>
        <v/>
      </c>
    </row>
    <row r="57773" spans="8:8">
      <c r="H57773" t="str">
        <f t="shared" si="610"/>
        <v/>
      </c>
    </row>
    <row r="57774" spans="8:8">
      <c r="H57774" t="str">
        <f t="shared" si="610"/>
        <v/>
      </c>
    </row>
    <row r="57775" spans="8:8">
      <c r="H57775" t="str">
        <f t="shared" si="610"/>
        <v/>
      </c>
    </row>
    <row r="57776" spans="8:8">
      <c r="H57776" t="str">
        <f t="shared" si="610"/>
        <v/>
      </c>
    </row>
    <row r="57777" spans="8:8">
      <c r="H57777" t="str">
        <f t="shared" si="610"/>
        <v/>
      </c>
    </row>
    <row r="57778" spans="8:8">
      <c r="H57778" t="str">
        <f t="shared" si="610"/>
        <v/>
      </c>
    </row>
    <row r="57779" spans="8:8">
      <c r="H57779" t="str">
        <f t="shared" si="610"/>
        <v/>
      </c>
    </row>
    <row r="57780" spans="8:8">
      <c r="H57780" t="str">
        <f t="shared" si="610"/>
        <v/>
      </c>
    </row>
    <row r="57781" spans="8:8">
      <c r="H57781" t="str">
        <f t="shared" si="610"/>
        <v/>
      </c>
    </row>
    <row r="57782" spans="8:8">
      <c r="H57782" t="str">
        <f t="shared" si="610"/>
        <v/>
      </c>
    </row>
    <row r="57783" spans="8:8">
      <c r="H57783" t="str">
        <f t="shared" si="610"/>
        <v/>
      </c>
    </row>
    <row r="57784" spans="8:8">
      <c r="H57784" t="str">
        <f t="shared" si="610"/>
        <v/>
      </c>
    </row>
    <row r="57785" spans="8:8">
      <c r="H57785" t="str">
        <f t="shared" si="610"/>
        <v/>
      </c>
    </row>
    <row r="57786" spans="8:8">
      <c r="H57786" t="str">
        <f t="shared" si="610"/>
        <v/>
      </c>
    </row>
    <row r="57787" spans="8:8">
      <c r="H57787" t="str">
        <f t="shared" si="610"/>
        <v/>
      </c>
    </row>
    <row r="57788" spans="8:8">
      <c r="H57788" t="str">
        <f t="shared" si="610"/>
        <v/>
      </c>
    </row>
    <row r="57789" spans="8:8">
      <c r="H57789" t="str">
        <f t="shared" si="610"/>
        <v/>
      </c>
    </row>
    <row r="57790" spans="8:8">
      <c r="H57790" t="str">
        <f t="shared" si="610"/>
        <v/>
      </c>
    </row>
    <row r="57791" spans="8:8">
      <c r="H57791" t="str">
        <f t="shared" si="610"/>
        <v/>
      </c>
    </row>
    <row r="57792" spans="8:8">
      <c r="H57792" t="str">
        <f t="shared" si="610"/>
        <v/>
      </c>
    </row>
    <row r="57793" spans="8:8">
      <c r="H57793" t="str">
        <f t="shared" si="610"/>
        <v/>
      </c>
    </row>
    <row r="57794" spans="8:8">
      <c r="H57794" t="str">
        <f t="shared" si="610"/>
        <v/>
      </c>
    </row>
    <row r="57795" spans="8:8">
      <c r="H57795" t="str">
        <f t="shared" si="610"/>
        <v/>
      </c>
    </row>
    <row r="57796" spans="8:8">
      <c r="H57796" t="str">
        <f t="shared" si="610"/>
        <v/>
      </c>
    </row>
    <row r="57797" spans="8:8">
      <c r="H57797" t="str">
        <f t="shared" si="610"/>
        <v/>
      </c>
    </row>
    <row r="57798" spans="8:8">
      <c r="H57798" t="str">
        <f t="shared" si="610"/>
        <v/>
      </c>
    </row>
    <row r="57799" spans="8:8">
      <c r="H57799" t="str">
        <f t="shared" si="610"/>
        <v/>
      </c>
    </row>
    <row r="57800" spans="8:8">
      <c r="H57800" t="str">
        <f t="shared" si="610"/>
        <v/>
      </c>
    </row>
    <row r="57801" spans="8:8">
      <c r="H57801" t="str">
        <f t="shared" si="610"/>
        <v/>
      </c>
    </row>
    <row r="57802" spans="8:8">
      <c r="H57802" t="str">
        <f t="shared" si="610"/>
        <v/>
      </c>
    </row>
    <row r="57803" spans="8:8">
      <c r="H57803" t="str">
        <f t="shared" si="610"/>
        <v/>
      </c>
    </row>
    <row r="57804" spans="8:8">
      <c r="H57804" t="str">
        <f t="shared" si="610"/>
        <v/>
      </c>
    </row>
    <row r="57805" spans="8:8">
      <c r="H57805" t="str">
        <f t="shared" si="610"/>
        <v/>
      </c>
    </row>
    <row r="57806" spans="8:8">
      <c r="H57806" t="str">
        <f t="shared" si="610"/>
        <v/>
      </c>
    </row>
    <row r="57807" spans="8:8">
      <c r="H57807" t="str">
        <f t="shared" si="610"/>
        <v/>
      </c>
    </row>
    <row r="57808" spans="8:8">
      <c r="H57808" t="str">
        <f t="shared" si="610"/>
        <v/>
      </c>
    </row>
    <row r="57809" spans="8:8">
      <c r="H57809" t="str">
        <f t="shared" si="610"/>
        <v/>
      </c>
    </row>
    <row r="57810" spans="8:8">
      <c r="H57810" t="str">
        <f t="shared" si="610"/>
        <v/>
      </c>
    </row>
    <row r="57811" spans="8:8">
      <c r="H57811" t="str">
        <f t="shared" si="610"/>
        <v/>
      </c>
    </row>
    <row r="57812" spans="8:8">
      <c r="H57812" t="str">
        <f t="shared" si="610"/>
        <v/>
      </c>
    </row>
    <row r="57813" spans="8:8">
      <c r="H57813" t="str">
        <f t="shared" si="610"/>
        <v/>
      </c>
    </row>
    <row r="57814" spans="8:8">
      <c r="H57814" t="str">
        <f t="shared" si="610"/>
        <v/>
      </c>
    </row>
    <row r="57815" spans="8:8">
      <c r="H57815" t="str">
        <f t="shared" si="610"/>
        <v/>
      </c>
    </row>
    <row r="57816" spans="8:8">
      <c r="H57816" t="str">
        <f t="shared" si="610"/>
        <v/>
      </c>
    </row>
    <row r="57817" spans="8:8">
      <c r="H57817" t="str">
        <f t="shared" si="610"/>
        <v/>
      </c>
    </row>
    <row r="57818" spans="8:8">
      <c r="H57818" t="str">
        <f t="shared" si="610"/>
        <v/>
      </c>
    </row>
    <row r="57819" spans="8:8">
      <c r="H57819" t="str">
        <f t="shared" si="610"/>
        <v/>
      </c>
    </row>
    <row r="57820" spans="8:8">
      <c r="H57820" t="str">
        <f t="shared" si="610"/>
        <v/>
      </c>
    </row>
    <row r="57821" spans="8:8">
      <c r="H57821" t="str">
        <f t="shared" si="610"/>
        <v/>
      </c>
    </row>
    <row r="57822" spans="8:8">
      <c r="H57822" t="str">
        <f t="shared" si="610"/>
        <v/>
      </c>
    </row>
    <row r="57823" spans="8:8">
      <c r="H57823" t="str">
        <f t="shared" si="610"/>
        <v/>
      </c>
    </row>
    <row r="57824" spans="8:8">
      <c r="H57824" t="str">
        <f t="shared" si="610"/>
        <v/>
      </c>
    </row>
    <row r="57825" spans="8:8">
      <c r="H57825" t="str">
        <f t="shared" si="610"/>
        <v/>
      </c>
    </row>
    <row r="57826" spans="8:8">
      <c r="H57826" t="str">
        <f t="shared" ref="H57826:H57889" si="611">_xlfn.TEXTJOIN(", ", TRUE, G57826:G57826)</f>
        <v/>
      </c>
    </row>
    <row r="57827" spans="8:8">
      <c r="H57827" t="str">
        <f t="shared" si="611"/>
        <v/>
      </c>
    </row>
    <row r="57828" spans="8:8">
      <c r="H57828" t="str">
        <f t="shared" si="611"/>
        <v/>
      </c>
    </row>
    <row r="57829" spans="8:8">
      <c r="H57829" t="str">
        <f t="shared" si="611"/>
        <v/>
      </c>
    </row>
    <row r="57830" spans="8:8">
      <c r="H57830" t="str">
        <f t="shared" si="611"/>
        <v/>
      </c>
    </row>
    <row r="57831" spans="8:8">
      <c r="H57831" t="str">
        <f t="shared" si="611"/>
        <v/>
      </c>
    </row>
    <row r="57832" spans="8:8">
      <c r="H57832" t="str">
        <f t="shared" si="611"/>
        <v/>
      </c>
    </row>
    <row r="57833" spans="8:8">
      <c r="H57833" t="str">
        <f t="shared" si="611"/>
        <v/>
      </c>
    </row>
    <row r="57834" spans="8:8">
      <c r="H57834" t="str">
        <f t="shared" si="611"/>
        <v/>
      </c>
    </row>
    <row r="57835" spans="8:8">
      <c r="H57835" t="str">
        <f t="shared" si="611"/>
        <v/>
      </c>
    </row>
    <row r="57836" spans="8:8">
      <c r="H57836" t="str">
        <f t="shared" si="611"/>
        <v/>
      </c>
    </row>
    <row r="57837" spans="8:8">
      <c r="H57837" t="str">
        <f t="shared" si="611"/>
        <v/>
      </c>
    </row>
    <row r="57838" spans="8:8">
      <c r="H57838" t="str">
        <f t="shared" si="611"/>
        <v/>
      </c>
    </row>
    <row r="57839" spans="8:8">
      <c r="H57839" t="str">
        <f t="shared" si="611"/>
        <v/>
      </c>
    </row>
    <row r="57840" spans="8:8">
      <c r="H57840" t="str">
        <f t="shared" si="611"/>
        <v/>
      </c>
    </row>
    <row r="57841" spans="8:8">
      <c r="H57841" t="str">
        <f t="shared" si="611"/>
        <v/>
      </c>
    </row>
    <row r="57842" spans="8:8">
      <c r="H57842" t="str">
        <f t="shared" si="611"/>
        <v/>
      </c>
    </row>
    <row r="57843" spans="8:8">
      <c r="H57843" t="str">
        <f t="shared" si="611"/>
        <v/>
      </c>
    </row>
    <row r="57844" spans="8:8">
      <c r="H57844" t="str">
        <f t="shared" si="611"/>
        <v/>
      </c>
    </row>
    <row r="57845" spans="8:8">
      <c r="H57845" t="str">
        <f t="shared" si="611"/>
        <v/>
      </c>
    </row>
    <row r="57846" spans="8:8">
      <c r="H57846" t="str">
        <f t="shared" si="611"/>
        <v/>
      </c>
    </row>
    <row r="57847" spans="8:8">
      <c r="H57847" t="str">
        <f t="shared" si="611"/>
        <v/>
      </c>
    </row>
    <row r="57848" spans="8:8">
      <c r="H57848" t="str">
        <f t="shared" si="611"/>
        <v/>
      </c>
    </row>
    <row r="57849" spans="8:8">
      <c r="H57849" t="str">
        <f t="shared" si="611"/>
        <v/>
      </c>
    </row>
    <row r="57850" spans="8:8">
      <c r="H57850" t="str">
        <f t="shared" si="611"/>
        <v/>
      </c>
    </row>
    <row r="57851" spans="8:8">
      <c r="H57851" t="str">
        <f t="shared" si="611"/>
        <v/>
      </c>
    </row>
    <row r="57852" spans="8:8">
      <c r="H57852" t="str">
        <f t="shared" si="611"/>
        <v/>
      </c>
    </row>
    <row r="57853" spans="8:8">
      <c r="H57853" t="str">
        <f t="shared" si="611"/>
        <v/>
      </c>
    </row>
    <row r="57854" spans="8:8">
      <c r="H57854" t="str">
        <f t="shared" si="611"/>
        <v/>
      </c>
    </row>
    <row r="57855" spans="8:8">
      <c r="H57855" t="str">
        <f t="shared" si="611"/>
        <v/>
      </c>
    </row>
    <row r="57856" spans="8:8">
      <c r="H57856" t="str">
        <f t="shared" si="611"/>
        <v/>
      </c>
    </row>
    <row r="57857" spans="8:8">
      <c r="H57857" t="str">
        <f t="shared" si="611"/>
        <v/>
      </c>
    </row>
    <row r="57858" spans="8:8">
      <c r="H57858" t="str">
        <f t="shared" si="611"/>
        <v/>
      </c>
    </row>
    <row r="57859" spans="8:8">
      <c r="H57859" t="str">
        <f t="shared" si="611"/>
        <v/>
      </c>
    </row>
    <row r="57860" spans="8:8">
      <c r="H57860" t="str">
        <f t="shared" si="611"/>
        <v/>
      </c>
    </row>
    <row r="57861" spans="8:8">
      <c r="H57861" t="str">
        <f t="shared" si="611"/>
        <v/>
      </c>
    </row>
    <row r="57862" spans="8:8">
      <c r="H57862" t="str">
        <f t="shared" si="611"/>
        <v/>
      </c>
    </row>
    <row r="57863" spans="8:8">
      <c r="H57863" t="str">
        <f t="shared" si="611"/>
        <v/>
      </c>
    </row>
    <row r="57864" spans="8:8">
      <c r="H57864" t="str">
        <f t="shared" si="611"/>
        <v/>
      </c>
    </row>
    <row r="57865" spans="8:8">
      <c r="H57865" t="str">
        <f t="shared" si="611"/>
        <v/>
      </c>
    </row>
    <row r="57866" spans="8:8">
      <c r="H57866" t="str">
        <f t="shared" si="611"/>
        <v/>
      </c>
    </row>
    <row r="57867" spans="8:8">
      <c r="H57867" t="str">
        <f t="shared" si="611"/>
        <v/>
      </c>
    </row>
    <row r="57868" spans="8:8">
      <c r="H57868" t="str">
        <f t="shared" si="611"/>
        <v/>
      </c>
    </row>
    <row r="57869" spans="8:8">
      <c r="H57869" t="str">
        <f t="shared" si="611"/>
        <v/>
      </c>
    </row>
    <row r="57870" spans="8:8">
      <c r="H57870" t="str">
        <f t="shared" si="611"/>
        <v/>
      </c>
    </row>
    <row r="57871" spans="8:8">
      <c r="H57871" t="str">
        <f t="shared" si="611"/>
        <v/>
      </c>
    </row>
    <row r="57872" spans="8:8">
      <c r="H57872" t="str">
        <f t="shared" si="611"/>
        <v/>
      </c>
    </row>
    <row r="57873" spans="8:8">
      <c r="H57873" t="str">
        <f t="shared" si="611"/>
        <v/>
      </c>
    </row>
    <row r="57874" spans="8:8">
      <c r="H57874" t="str">
        <f t="shared" si="611"/>
        <v/>
      </c>
    </row>
    <row r="57875" spans="8:8">
      <c r="H57875" t="str">
        <f t="shared" si="611"/>
        <v/>
      </c>
    </row>
    <row r="57876" spans="8:8">
      <c r="H57876" t="str">
        <f t="shared" si="611"/>
        <v/>
      </c>
    </row>
    <row r="57877" spans="8:8">
      <c r="H57877" t="str">
        <f t="shared" si="611"/>
        <v/>
      </c>
    </row>
    <row r="57878" spans="8:8">
      <c r="H57878" t="str">
        <f t="shared" si="611"/>
        <v/>
      </c>
    </row>
    <row r="57879" spans="8:8">
      <c r="H57879" t="str">
        <f t="shared" si="611"/>
        <v/>
      </c>
    </row>
    <row r="57880" spans="8:8">
      <c r="H57880" t="str">
        <f t="shared" si="611"/>
        <v/>
      </c>
    </row>
    <row r="57881" spans="8:8">
      <c r="H57881" t="str">
        <f t="shared" si="611"/>
        <v/>
      </c>
    </row>
    <row r="57882" spans="8:8">
      <c r="H57882" t="str">
        <f t="shared" si="611"/>
        <v/>
      </c>
    </row>
    <row r="57883" spans="8:8">
      <c r="H57883" t="str">
        <f t="shared" si="611"/>
        <v/>
      </c>
    </row>
    <row r="57884" spans="8:8">
      <c r="H57884" t="str">
        <f t="shared" si="611"/>
        <v/>
      </c>
    </row>
    <row r="57885" spans="8:8">
      <c r="H57885" t="str">
        <f t="shared" si="611"/>
        <v/>
      </c>
    </row>
    <row r="57886" spans="8:8">
      <c r="H57886" t="str">
        <f t="shared" si="611"/>
        <v/>
      </c>
    </row>
    <row r="57887" spans="8:8">
      <c r="H57887" t="str">
        <f t="shared" si="611"/>
        <v/>
      </c>
    </row>
    <row r="57888" spans="8:8">
      <c r="H57888" t="str">
        <f t="shared" si="611"/>
        <v/>
      </c>
    </row>
    <row r="57889" spans="8:8">
      <c r="H57889" t="str">
        <f t="shared" si="611"/>
        <v/>
      </c>
    </row>
    <row r="57890" spans="8:8">
      <c r="H57890" t="str">
        <f t="shared" ref="H57890:H57953" si="612">_xlfn.TEXTJOIN(", ", TRUE, G57890:G57890)</f>
        <v/>
      </c>
    </row>
    <row r="57891" spans="8:8">
      <c r="H57891" t="str">
        <f t="shared" si="612"/>
        <v/>
      </c>
    </row>
    <row r="57892" spans="8:8">
      <c r="H57892" t="str">
        <f t="shared" si="612"/>
        <v/>
      </c>
    </row>
    <row r="57893" spans="8:8">
      <c r="H57893" t="str">
        <f t="shared" si="612"/>
        <v/>
      </c>
    </row>
    <row r="57894" spans="8:8">
      <c r="H57894" t="str">
        <f t="shared" si="612"/>
        <v/>
      </c>
    </row>
    <row r="57895" spans="8:8">
      <c r="H57895" t="str">
        <f t="shared" si="612"/>
        <v/>
      </c>
    </row>
    <row r="57896" spans="8:8">
      <c r="H57896" t="str">
        <f t="shared" si="612"/>
        <v/>
      </c>
    </row>
    <row r="57897" spans="8:8">
      <c r="H57897" t="str">
        <f t="shared" si="612"/>
        <v/>
      </c>
    </row>
    <row r="57898" spans="8:8">
      <c r="H57898" t="str">
        <f t="shared" si="612"/>
        <v/>
      </c>
    </row>
    <row r="57899" spans="8:8">
      <c r="H57899" t="str">
        <f t="shared" si="612"/>
        <v/>
      </c>
    </row>
    <row r="57900" spans="8:8">
      <c r="H57900" t="str">
        <f t="shared" si="612"/>
        <v/>
      </c>
    </row>
    <row r="57901" spans="8:8">
      <c r="H57901" t="str">
        <f t="shared" si="612"/>
        <v/>
      </c>
    </row>
    <row r="57902" spans="8:8">
      <c r="H57902" t="str">
        <f t="shared" si="612"/>
        <v/>
      </c>
    </row>
    <row r="57903" spans="8:8">
      <c r="H57903" t="str">
        <f t="shared" si="612"/>
        <v/>
      </c>
    </row>
    <row r="57904" spans="8:8">
      <c r="H57904" t="str">
        <f t="shared" si="612"/>
        <v/>
      </c>
    </row>
    <row r="57905" spans="8:8">
      <c r="H57905" t="str">
        <f t="shared" si="612"/>
        <v/>
      </c>
    </row>
    <row r="57906" spans="8:8">
      <c r="H57906" t="str">
        <f t="shared" si="612"/>
        <v/>
      </c>
    </row>
    <row r="57907" spans="8:8">
      <c r="H57907" t="str">
        <f t="shared" si="612"/>
        <v/>
      </c>
    </row>
    <row r="57908" spans="8:8">
      <c r="H57908" t="str">
        <f t="shared" si="612"/>
        <v/>
      </c>
    </row>
    <row r="57909" spans="8:8">
      <c r="H57909" t="str">
        <f t="shared" si="612"/>
        <v/>
      </c>
    </row>
    <row r="57910" spans="8:8">
      <c r="H57910" t="str">
        <f t="shared" si="612"/>
        <v/>
      </c>
    </row>
    <row r="57911" spans="8:8">
      <c r="H57911" t="str">
        <f t="shared" si="612"/>
        <v/>
      </c>
    </row>
    <row r="57912" spans="8:8">
      <c r="H57912" t="str">
        <f t="shared" si="612"/>
        <v/>
      </c>
    </row>
    <row r="57913" spans="8:8">
      <c r="H57913" t="str">
        <f t="shared" si="612"/>
        <v/>
      </c>
    </row>
    <row r="57914" spans="8:8">
      <c r="H57914" t="str">
        <f t="shared" si="612"/>
        <v/>
      </c>
    </row>
    <row r="57915" spans="8:8">
      <c r="H57915" t="str">
        <f t="shared" si="612"/>
        <v/>
      </c>
    </row>
    <row r="57916" spans="8:8">
      <c r="H57916" t="str">
        <f t="shared" si="612"/>
        <v/>
      </c>
    </row>
    <row r="57917" spans="8:8">
      <c r="H57917" t="str">
        <f t="shared" si="612"/>
        <v/>
      </c>
    </row>
    <row r="57918" spans="8:8">
      <c r="H57918" t="str">
        <f t="shared" si="612"/>
        <v/>
      </c>
    </row>
    <row r="57919" spans="8:8">
      <c r="H57919" t="str">
        <f t="shared" si="612"/>
        <v/>
      </c>
    </row>
    <row r="57920" spans="8:8">
      <c r="H57920" t="str">
        <f t="shared" si="612"/>
        <v/>
      </c>
    </row>
    <row r="57921" spans="8:8">
      <c r="H57921" t="str">
        <f t="shared" si="612"/>
        <v/>
      </c>
    </row>
    <row r="57922" spans="8:8">
      <c r="H57922" t="str">
        <f t="shared" si="612"/>
        <v/>
      </c>
    </row>
    <row r="57923" spans="8:8">
      <c r="H57923" t="str">
        <f t="shared" si="612"/>
        <v/>
      </c>
    </row>
    <row r="57924" spans="8:8">
      <c r="H57924" t="str">
        <f t="shared" si="612"/>
        <v/>
      </c>
    </row>
    <row r="57925" spans="8:8">
      <c r="H57925" t="str">
        <f t="shared" si="612"/>
        <v/>
      </c>
    </row>
    <row r="57926" spans="8:8">
      <c r="H57926" t="str">
        <f t="shared" si="612"/>
        <v/>
      </c>
    </row>
    <row r="57927" spans="8:8">
      <c r="H57927" t="str">
        <f t="shared" si="612"/>
        <v/>
      </c>
    </row>
    <row r="57928" spans="8:8">
      <c r="H57928" t="str">
        <f t="shared" si="612"/>
        <v/>
      </c>
    </row>
    <row r="57929" spans="8:8">
      <c r="H57929" t="str">
        <f t="shared" si="612"/>
        <v/>
      </c>
    </row>
    <row r="57930" spans="8:8">
      <c r="H57930" t="str">
        <f t="shared" si="612"/>
        <v/>
      </c>
    </row>
    <row r="57931" spans="8:8">
      <c r="H57931" t="str">
        <f t="shared" si="612"/>
        <v/>
      </c>
    </row>
    <row r="57932" spans="8:8">
      <c r="H57932" t="str">
        <f t="shared" si="612"/>
        <v/>
      </c>
    </row>
    <row r="57933" spans="8:8">
      <c r="H57933" t="str">
        <f t="shared" si="612"/>
        <v/>
      </c>
    </row>
    <row r="57934" spans="8:8">
      <c r="H57934" t="str">
        <f t="shared" si="612"/>
        <v/>
      </c>
    </row>
    <row r="57935" spans="8:8">
      <c r="H57935" t="str">
        <f t="shared" si="612"/>
        <v/>
      </c>
    </row>
    <row r="57936" spans="8:8">
      <c r="H57936" t="str">
        <f t="shared" si="612"/>
        <v/>
      </c>
    </row>
    <row r="57937" spans="8:8">
      <c r="H57937" t="str">
        <f t="shared" si="612"/>
        <v/>
      </c>
    </row>
    <row r="57938" spans="8:8">
      <c r="H57938" t="str">
        <f t="shared" si="612"/>
        <v/>
      </c>
    </row>
    <row r="57939" spans="8:8">
      <c r="H57939" t="str">
        <f t="shared" si="612"/>
        <v/>
      </c>
    </row>
    <row r="57940" spans="8:8">
      <c r="H57940" t="str">
        <f t="shared" si="612"/>
        <v/>
      </c>
    </row>
    <row r="57941" spans="8:8">
      <c r="H57941" t="str">
        <f t="shared" si="612"/>
        <v/>
      </c>
    </row>
    <row r="57942" spans="8:8">
      <c r="H57942" t="str">
        <f t="shared" si="612"/>
        <v/>
      </c>
    </row>
    <row r="57943" spans="8:8">
      <c r="H57943" t="str">
        <f t="shared" si="612"/>
        <v/>
      </c>
    </row>
    <row r="57944" spans="8:8">
      <c r="H57944" t="str">
        <f t="shared" si="612"/>
        <v/>
      </c>
    </row>
    <row r="57945" spans="8:8">
      <c r="H57945" t="str">
        <f t="shared" si="612"/>
        <v/>
      </c>
    </row>
    <row r="57946" spans="8:8">
      <c r="H57946" t="str">
        <f t="shared" si="612"/>
        <v/>
      </c>
    </row>
    <row r="57947" spans="8:8">
      <c r="H57947" t="str">
        <f t="shared" si="612"/>
        <v/>
      </c>
    </row>
    <row r="57948" spans="8:8">
      <c r="H57948" t="str">
        <f t="shared" si="612"/>
        <v/>
      </c>
    </row>
    <row r="57949" spans="8:8">
      <c r="H57949" t="str">
        <f t="shared" si="612"/>
        <v/>
      </c>
    </row>
    <row r="57950" spans="8:8">
      <c r="H57950" t="str">
        <f t="shared" si="612"/>
        <v/>
      </c>
    </row>
    <row r="57951" spans="8:8">
      <c r="H57951" t="str">
        <f t="shared" si="612"/>
        <v/>
      </c>
    </row>
    <row r="57952" spans="8:8">
      <c r="H57952" t="str">
        <f t="shared" si="612"/>
        <v/>
      </c>
    </row>
    <row r="57953" spans="8:8">
      <c r="H57953" t="str">
        <f t="shared" si="612"/>
        <v/>
      </c>
    </row>
    <row r="57954" spans="8:8">
      <c r="H57954" t="str">
        <f t="shared" ref="H57954:H58017" si="613">_xlfn.TEXTJOIN(", ", TRUE, G57954:G57954)</f>
        <v/>
      </c>
    </row>
    <row r="57955" spans="8:8">
      <c r="H57955" t="str">
        <f t="shared" si="613"/>
        <v/>
      </c>
    </row>
    <row r="57956" spans="8:8">
      <c r="H57956" t="str">
        <f t="shared" si="613"/>
        <v/>
      </c>
    </row>
    <row r="57957" spans="8:8">
      <c r="H57957" t="str">
        <f t="shared" si="613"/>
        <v/>
      </c>
    </row>
    <row r="57958" spans="8:8">
      <c r="H57958" t="str">
        <f t="shared" si="613"/>
        <v/>
      </c>
    </row>
    <row r="57959" spans="8:8">
      <c r="H57959" t="str">
        <f t="shared" si="613"/>
        <v/>
      </c>
    </row>
    <row r="57960" spans="8:8">
      <c r="H57960" t="str">
        <f t="shared" si="613"/>
        <v/>
      </c>
    </row>
    <row r="57961" spans="8:8">
      <c r="H57961" t="str">
        <f t="shared" si="613"/>
        <v/>
      </c>
    </row>
    <row r="57962" spans="8:8">
      <c r="H57962" t="str">
        <f t="shared" si="613"/>
        <v/>
      </c>
    </row>
    <row r="57963" spans="8:8">
      <c r="H57963" t="str">
        <f t="shared" si="613"/>
        <v/>
      </c>
    </row>
    <row r="57964" spans="8:8">
      <c r="H57964" t="str">
        <f t="shared" si="613"/>
        <v/>
      </c>
    </row>
    <row r="57965" spans="8:8">
      <c r="H57965" t="str">
        <f t="shared" si="613"/>
        <v/>
      </c>
    </row>
    <row r="57966" spans="8:8">
      <c r="H57966" t="str">
        <f t="shared" si="613"/>
        <v/>
      </c>
    </row>
    <row r="57967" spans="8:8">
      <c r="H57967" t="str">
        <f t="shared" si="613"/>
        <v/>
      </c>
    </row>
    <row r="57968" spans="8:8">
      <c r="H57968" t="str">
        <f t="shared" si="613"/>
        <v/>
      </c>
    </row>
    <row r="57969" spans="8:8">
      <c r="H57969" t="str">
        <f t="shared" si="613"/>
        <v/>
      </c>
    </row>
    <row r="57970" spans="8:8">
      <c r="H57970" t="str">
        <f t="shared" si="613"/>
        <v/>
      </c>
    </row>
    <row r="57971" spans="8:8">
      <c r="H57971" t="str">
        <f t="shared" si="613"/>
        <v/>
      </c>
    </row>
    <row r="57972" spans="8:8">
      <c r="H57972" t="str">
        <f t="shared" si="613"/>
        <v/>
      </c>
    </row>
    <row r="57973" spans="8:8">
      <c r="H57973" t="str">
        <f t="shared" si="613"/>
        <v/>
      </c>
    </row>
    <row r="57974" spans="8:8">
      <c r="H57974" t="str">
        <f t="shared" si="613"/>
        <v/>
      </c>
    </row>
    <row r="57975" spans="8:8">
      <c r="H57975" t="str">
        <f t="shared" si="613"/>
        <v/>
      </c>
    </row>
    <row r="57976" spans="8:8">
      <c r="H57976" t="str">
        <f t="shared" si="613"/>
        <v/>
      </c>
    </row>
    <row r="57977" spans="8:8">
      <c r="H57977" t="str">
        <f t="shared" si="613"/>
        <v/>
      </c>
    </row>
    <row r="57978" spans="8:8">
      <c r="H57978" t="str">
        <f t="shared" si="613"/>
        <v/>
      </c>
    </row>
    <row r="57979" spans="8:8">
      <c r="H57979" t="str">
        <f t="shared" si="613"/>
        <v/>
      </c>
    </row>
    <row r="57980" spans="8:8">
      <c r="H57980" t="str">
        <f t="shared" si="613"/>
        <v/>
      </c>
    </row>
    <row r="57981" spans="8:8">
      <c r="H57981" t="str">
        <f t="shared" si="613"/>
        <v/>
      </c>
    </row>
    <row r="57982" spans="8:8">
      <c r="H57982" t="str">
        <f t="shared" si="613"/>
        <v/>
      </c>
    </row>
    <row r="57983" spans="8:8">
      <c r="H57983" t="str">
        <f t="shared" si="613"/>
        <v/>
      </c>
    </row>
    <row r="57984" spans="8:8">
      <c r="H57984" t="str">
        <f t="shared" si="613"/>
        <v/>
      </c>
    </row>
    <row r="57985" spans="8:8">
      <c r="H57985" t="str">
        <f t="shared" si="613"/>
        <v/>
      </c>
    </row>
    <row r="57986" spans="8:8">
      <c r="H57986" t="str">
        <f t="shared" si="613"/>
        <v/>
      </c>
    </row>
    <row r="57987" spans="8:8">
      <c r="H57987" t="str">
        <f t="shared" si="613"/>
        <v/>
      </c>
    </row>
    <row r="57988" spans="8:8">
      <c r="H57988" t="str">
        <f t="shared" si="613"/>
        <v/>
      </c>
    </row>
    <row r="57989" spans="8:8">
      <c r="H57989" t="str">
        <f t="shared" si="613"/>
        <v/>
      </c>
    </row>
    <row r="57990" spans="8:8">
      <c r="H57990" t="str">
        <f t="shared" si="613"/>
        <v/>
      </c>
    </row>
    <row r="57991" spans="8:8">
      <c r="H57991" t="str">
        <f t="shared" si="613"/>
        <v/>
      </c>
    </row>
    <row r="57992" spans="8:8">
      <c r="H57992" t="str">
        <f t="shared" si="613"/>
        <v/>
      </c>
    </row>
    <row r="57993" spans="8:8">
      <c r="H57993" t="str">
        <f t="shared" si="613"/>
        <v/>
      </c>
    </row>
    <row r="57994" spans="8:8">
      <c r="H57994" t="str">
        <f t="shared" si="613"/>
        <v/>
      </c>
    </row>
    <row r="57995" spans="8:8">
      <c r="H57995" t="str">
        <f t="shared" si="613"/>
        <v/>
      </c>
    </row>
    <row r="57996" spans="8:8">
      <c r="H57996" t="str">
        <f t="shared" si="613"/>
        <v/>
      </c>
    </row>
    <row r="57997" spans="8:8">
      <c r="H57997" t="str">
        <f t="shared" si="613"/>
        <v/>
      </c>
    </row>
    <row r="57998" spans="8:8">
      <c r="H57998" t="str">
        <f t="shared" si="613"/>
        <v/>
      </c>
    </row>
    <row r="57999" spans="8:8">
      <c r="H57999" t="str">
        <f t="shared" si="613"/>
        <v/>
      </c>
    </row>
    <row r="58000" spans="8:8">
      <c r="H58000" t="str">
        <f t="shared" si="613"/>
        <v/>
      </c>
    </row>
    <row r="58001" spans="8:8">
      <c r="H58001" t="str">
        <f t="shared" si="613"/>
        <v/>
      </c>
    </row>
    <row r="58002" spans="8:8">
      <c r="H58002" t="str">
        <f t="shared" si="613"/>
        <v/>
      </c>
    </row>
    <row r="58003" spans="8:8">
      <c r="H58003" t="str">
        <f t="shared" si="613"/>
        <v/>
      </c>
    </row>
    <row r="58004" spans="8:8">
      <c r="H58004" t="str">
        <f t="shared" si="613"/>
        <v/>
      </c>
    </row>
    <row r="58005" spans="8:8">
      <c r="H58005" t="str">
        <f t="shared" si="613"/>
        <v/>
      </c>
    </row>
    <row r="58006" spans="8:8">
      <c r="H58006" t="str">
        <f t="shared" si="613"/>
        <v/>
      </c>
    </row>
    <row r="58007" spans="8:8">
      <c r="H58007" t="str">
        <f t="shared" si="613"/>
        <v/>
      </c>
    </row>
    <row r="58008" spans="8:8">
      <c r="H58008" t="str">
        <f t="shared" si="613"/>
        <v/>
      </c>
    </row>
    <row r="58009" spans="8:8">
      <c r="H58009" t="str">
        <f t="shared" si="613"/>
        <v/>
      </c>
    </row>
    <row r="58010" spans="8:8">
      <c r="H58010" t="str">
        <f t="shared" si="613"/>
        <v/>
      </c>
    </row>
    <row r="58011" spans="8:8">
      <c r="H58011" t="str">
        <f t="shared" si="613"/>
        <v/>
      </c>
    </row>
    <row r="58012" spans="8:8">
      <c r="H58012" t="str">
        <f t="shared" si="613"/>
        <v/>
      </c>
    </row>
    <row r="58013" spans="8:8">
      <c r="H58013" t="str">
        <f t="shared" si="613"/>
        <v/>
      </c>
    </row>
    <row r="58014" spans="8:8">
      <c r="H58014" t="str">
        <f t="shared" si="613"/>
        <v/>
      </c>
    </row>
    <row r="58015" spans="8:8">
      <c r="H58015" t="str">
        <f t="shared" si="613"/>
        <v/>
      </c>
    </row>
    <row r="58016" spans="8:8">
      <c r="H58016" t="str">
        <f t="shared" si="613"/>
        <v/>
      </c>
    </row>
    <row r="58017" spans="8:8">
      <c r="H58017" t="str">
        <f t="shared" si="613"/>
        <v/>
      </c>
    </row>
    <row r="58018" spans="8:8">
      <c r="H58018" t="str">
        <f t="shared" ref="H58018:H58081" si="614">_xlfn.TEXTJOIN(", ", TRUE, G58018:G58018)</f>
        <v/>
      </c>
    </row>
    <row r="58019" spans="8:8">
      <c r="H58019" t="str">
        <f t="shared" si="614"/>
        <v/>
      </c>
    </row>
    <row r="58020" spans="8:8">
      <c r="H58020" t="str">
        <f t="shared" si="614"/>
        <v/>
      </c>
    </row>
    <row r="58021" spans="8:8">
      <c r="H58021" t="str">
        <f t="shared" si="614"/>
        <v/>
      </c>
    </row>
    <row r="58022" spans="8:8">
      <c r="H58022" t="str">
        <f t="shared" si="614"/>
        <v/>
      </c>
    </row>
    <row r="58023" spans="8:8">
      <c r="H58023" t="str">
        <f t="shared" si="614"/>
        <v/>
      </c>
    </row>
    <row r="58024" spans="8:8">
      <c r="H58024" t="str">
        <f t="shared" si="614"/>
        <v/>
      </c>
    </row>
    <row r="58025" spans="8:8">
      <c r="H58025" t="str">
        <f t="shared" si="614"/>
        <v/>
      </c>
    </row>
    <row r="58026" spans="8:8">
      <c r="H58026" t="str">
        <f t="shared" si="614"/>
        <v/>
      </c>
    </row>
    <row r="58027" spans="8:8">
      <c r="H58027" t="str">
        <f t="shared" si="614"/>
        <v/>
      </c>
    </row>
    <row r="58028" spans="8:8">
      <c r="H58028" t="str">
        <f t="shared" si="614"/>
        <v/>
      </c>
    </row>
    <row r="58029" spans="8:8">
      <c r="H58029" t="str">
        <f t="shared" si="614"/>
        <v/>
      </c>
    </row>
    <row r="58030" spans="8:8">
      <c r="H58030" t="str">
        <f t="shared" si="614"/>
        <v/>
      </c>
    </row>
    <row r="58031" spans="8:8">
      <c r="H58031" t="str">
        <f t="shared" si="614"/>
        <v/>
      </c>
    </row>
    <row r="58032" spans="8:8">
      <c r="H58032" t="str">
        <f t="shared" si="614"/>
        <v/>
      </c>
    </row>
    <row r="58033" spans="8:8">
      <c r="H58033" t="str">
        <f t="shared" si="614"/>
        <v/>
      </c>
    </row>
    <row r="58034" spans="8:8">
      <c r="H58034" t="str">
        <f t="shared" si="614"/>
        <v/>
      </c>
    </row>
    <row r="58035" spans="8:8">
      <c r="H58035" t="str">
        <f t="shared" si="614"/>
        <v/>
      </c>
    </row>
    <row r="58036" spans="8:8">
      <c r="H58036" t="str">
        <f t="shared" si="614"/>
        <v/>
      </c>
    </row>
    <row r="58037" spans="8:8">
      <c r="H58037" t="str">
        <f t="shared" si="614"/>
        <v/>
      </c>
    </row>
    <row r="58038" spans="8:8">
      <c r="H58038" t="str">
        <f t="shared" si="614"/>
        <v/>
      </c>
    </row>
    <row r="58039" spans="8:8">
      <c r="H58039" t="str">
        <f t="shared" si="614"/>
        <v/>
      </c>
    </row>
    <row r="58040" spans="8:8">
      <c r="H58040" t="str">
        <f t="shared" si="614"/>
        <v/>
      </c>
    </row>
    <row r="58041" spans="8:8">
      <c r="H58041" t="str">
        <f t="shared" si="614"/>
        <v/>
      </c>
    </row>
    <row r="58042" spans="8:8">
      <c r="H58042" t="str">
        <f t="shared" si="614"/>
        <v/>
      </c>
    </row>
    <row r="58043" spans="8:8">
      <c r="H58043" t="str">
        <f t="shared" si="614"/>
        <v/>
      </c>
    </row>
    <row r="58044" spans="8:8">
      <c r="H58044" t="str">
        <f t="shared" si="614"/>
        <v/>
      </c>
    </row>
    <row r="58045" spans="8:8">
      <c r="H58045" t="str">
        <f t="shared" si="614"/>
        <v/>
      </c>
    </row>
    <row r="58046" spans="8:8">
      <c r="H58046" t="str">
        <f t="shared" si="614"/>
        <v/>
      </c>
    </row>
    <row r="58047" spans="8:8">
      <c r="H58047" t="str">
        <f t="shared" si="614"/>
        <v/>
      </c>
    </row>
    <row r="58048" spans="8:8">
      <c r="H58048" t="str">
        <f t="shared" si="614"/>
        <v/>
      </c>
    </row>
    <row r="58049" spans="8:8">
      <c r="H58049" t="str">
        <f t="shared" si="614"/>
        <v/>
      </c>
    </row>
    <row r="58050" spans="8:8">
      <c r="H58050" t="str">
        <f t="shared" si="614"/>
        <v/>
      </c>
    </row>
    <row r="58051" spans="8:8">
      <c r="H58051" t="str">
        <f t="shared" si="614"/>
        <v/>
      </c>
    </row>
    <row r="58052" spans="8:8">
      <c r="H58052" t="str">
        <f t="shared" si="614"/>
        <v/>
      </c>
    </row>
    <row r="58053" spans="8:8">
      <c r="H58053" t="str">
        <f t="shared" si="614"/>
        <v/>
      </c>
    </row>
    <row r="58054" spans="8:8">
      <c r="H58054" t="str">
        <f t="shared" si="614"/>
        <v/>
      </c>
    </row>
    <row r="58055" spans="8:8">
      <c r="H58055" t="str">
        <f t="shared" si="614"/>
        <v/>
      </c>
    </row>
    <row r="58056" spans="8:8">
      <c r="H58056" t="str">
        <f t="shared" si="614"/>
        <v/>
      </c>
    </row>
    <row r="58057" spans="8:8">
      <c r="H58057" t="str">
        <f t="shared" si="614"/>
        <v/>
      </c>
    </row>
    <row r="58058" spans="8:8">
      <c r="H58058" t="str">
        <f t="shared" si="614"/>
        <v/>
      </c>
    </row>
    <row r="58059" spans="8:8">
      <c r="H58059" t="str">
        <f t="shared" si="614"/>
        <v/>
      </c>
    </row>
    <row r="58060" spans="8:8">
      <c r="H58060" t="str">
        <f t="shared" si="614"/>
        <v/>
      </c>
    </row>
    <row r="58061" spans="8:8">
      <c r="H58061" t="str">
        <f t="shared" si="614"/>
        <v/>
      </c>
    </row>
    <row r="58062" spans="8:8">
      <c r="H58062" t="str">
        <f t="shared" si="614"/>
        <v/>
      </c>
    </row>
    <row r="58063" spans="8:8">
      <c r="H58063" t="str">
        <f t="shared" si="614"/>
        <v/>
      </c>
    </row>
    <row r="58064" spans="8:8">
      <c r="H58064" t="str">
        <f t="shared" si="614"/>
        <v/>
      </c>
    </row>
    <row r="58065" spans="8:8">
      <c r="H58065" t="str">
        <f t="shared" si="614"/>
        <v/>
      </c>
    </row>
    <row r="58066" spans="8:8">
      <c r="H58066" t="str">
        <f t="shared" si="614"/>
        <v/>
      </c>
    </row>
    <row r="58067" spans="8:8">
      <c r="H58067" t="str">
        <f t="shared" si="614"/>
        <v/>
      </c>
    </row>
    <row r="58068" spans="8:8">
      <c r="H58068" t="str">
        <f t="shared" si="614"/>
        <v/>
      </c>
    </row>
    <row r="58069" spans="8:8">
      <c r="H58069" t="str">
        <f t="shared" si="614"/>
        <v/>
      </c>
    </row>
    <row r="58070" spans="8:8">
      <c r="H58070" t="str">
        <f t="shared" si="614"/>
        <v/>
      </c>
    </row>
    <row r="58071" spans="8:8">
      <c r="H58071" t="str">
        <f t="shared" si="614"/>
        <v/>
      </c>
    </row>
    <row r="58072" spans="8:8">
      <c r="H58072" t="str">
        <f t="shared" si="614"/>
        <v/>
      </c>
    </row>
    <row r="58073" spans="8:8">
      <c r="H58073" t="str">
        <f t="shared" si="614"/>
        <v/>
      </c>
    </row>
    <row r="58074" spans="8:8">
      <c r="H58074" t="str">
        <f t="shared" si="614"/>
        <v/>
      </c>
    </row>
    <row r="58075" spans="8:8">
      <c r="H58075" t="str">
        <f t="shared" si="614"/>
        <v/>
      </c>
    </row>
    <row r="58076" spans="8:8">
      <c r="H58076" t="str">
        <f t="shared" si="614"/>
        <v/>
      </c>
    </row>
    <row r="58077" spans="8:8">
      <c r="H58077" t="str">
        <f t="shared" si="614"/>
        <v/>
      </c>
    </row>
    <row r="58078" spans="8:8">
      <c r="H58078" t="str">
        <f t="shared" si="614"/>
        <v/>
      </c>
    </row>
    <row r="58079" spans="8:8">
      <c r="H58079" t="str">
        <f t="shared" si="614"/>
        <v/>
      </c>
    </row>
    <row r="58080" spans="8:8">
      <c r="H58080" t="str">
        <f t="shared" si="614"/>
        <v/>
      </c>
    </row>
    <row r="58081" spans="8:8">
      <c r="H58081" t="str">
        <f t="shared" si="614"/>
        <v/>
      </c>
    </row>
    <row r="58082" spans="8:8">
      <c r="H58082" t="str">
        <f t="shared" ref="H58082:H58145" si="615">_xlfn.TEXTJOIN(", ", TRUE, G58082:G58082)</f>
        <v/>
      </c>
    </row>
    <row r="58083" spans="8:8">
      <c r="H58083" t="str">
        <f t="shared" si="615"/>
        <v/>
      </c>
    </row>
    <row r="58084" spans="8:8">
      <c r="H58084" t="str">
        <f t="shared" si="615"/>
        <v/>
      </c>
    </row>
    <row r="58085" spans="8:8">
      <c r="H58085" t="str">
        <f t="shared" si="615"/>
        <v/>
      </c>
    </row>
    <row r="58086" spans="8:8">
      <c r="H58086" t="str">
        <f t="shared" si="615"/>
        <v/>
      </c>
    </row>
    <row r="58087" spans="8:8">
      <c r="H58087" t="str">
        <f t="shared" si="615"/>
        <v/>
      </c>
    </row>
    <row r="58088" spans="8:8">
      <c r="H58088" t="str">
        <f t="shared" si="615"/>
        <v/>
      </c>
    </row>
    <row r="58089" spans="8:8">
      <c r="H58089" t="str">
        <f t="shared" si="615"/>
        <v/>
      </c>
    </row>
    <row r="58090" spans="8:8">
      <c r="H58090" t="str">
        <f t="shared" si="615"/>
        <v/>
      </c>
    </row>
    <row r="58091" spans="8:8">
      <c r="H58091" t="str">
        <f t="shared" si="615"/>
        <v/>
      </c>
    </row>
    <row r="58092" spans="8:8">
      <c r="H58092" t="str">
        <f t="shared" si="615"/>
        <v/>
      </c>
    </row>
    <row r="58093" spans="8:8">
      <c r="H58093" t="str">
        <f t="shared" si="615"/>
        <v/>
      </c>
    </row>
    <row r="58094" spans="8:8">
      <c r="H58094" t="str">
        <f t="shared" si="615"/>
        <v/>
      </c>
    </row>
    <row r="58095" spans="8:8">
      <c r="H58095" t="str">
        <f t="shared" si="615"/>
        <v/>
      </c>
    </row>
    <row r="58096" spans="8:8">
      <c r="H58096" t="str">
        <f t="shared" si="615"/>
        <v/>
      </c>
    </row>
    <row r="58097" spans="8:8">
      <c r="H58097" t="str">
        <f t="shared" si="615"/>
        <v/>
      </c>
    </row>
    <row r="58098" spans="8:8">
      <c r="H58098" t="str">
        <f t="shared" si="615"/>
        <v/>
      </c>
    </row>
    <row r="58099" spans="8:8">
      <c r="H58099" t="str">
        <f t="shared" si="615"/>
        <v/>
      </c>
    </row>
    <row r="58100" spans="8:8">
      <c r="H58100" t="str">
        <f t="shared" si="615"/>
        <v/>
      </c>
    </row>
    <row r="58101" spans="8:8">
      <c r="H58101" t="str">
        <f t="shared" si="615"/>
        <v/>
      </c>
    </row>
    <row r="58102" spans="8:8">
      <c r="H58102" t="str">
        <f t="shared" si="615"/>
        <v/>
      </c>
    </row>
    <row r="58103" spans="8:8">
      <c r="H58103" t="str">
        <f t="shared" si="615"/>
        <v/>
      </c>
    </row>
    <row r="58104" spans="8:8">
      <c r="H58104" t="str">
        <f t="shared" si="615"/>
        <v/>
      </c>
    </row>
    <row r="58105" spans="8:8">
      <c r="H58105" t="str">
        <f t="shared" si="615"/>
        <v/>
      </c>
    </row>
    <row r="58106" spans="8:8">
      <c r="H58106" t="str">
        <f t="shared" si="615"/>
        <v/>
      </c>
    </row>
    <row r="58107" spans="8:8">
      <c r="H58107" t="str">
        <f t="shared" si="615"/>
        <v/>
      </c>
    </row>
    <row r="58108" spans="8:8">
      <c r="H58108" t="str">
        <f t="shared" si="615"/>
        <v/>
      </c>
    </row>
    <row r="58109" spans="8:8">
      <c r="H58109" t="str">
        <f t="shared" si="615"/>
        <v/>
      </c>
    </row>
    <row r="58110" spans="8:8">
      <c r="H58110" t="str">
        <f t="shared" si="615"/>
        <v/>
      </c>
    </row>
    <row r="58111" spans="8:8">
      <c r="H58111" t="str">
        <f t="shared" si="615"/>
        <v/>
      </c>
    </row>
    <row r="58112" spans="8:8">
      <c r="H58112" t="str">
        <f t="shared" si="615"/>
        <v/>
      </c>
    </row>
    <row r="58113" spans="8:8">
      <c r="H58113" t="str">
        <f t="shared" si="615"/>
        <v/>
      </c>
    </row>
    <row r="58114" spans="8:8">
      <c r="H58114" t="str">
        <f t="shared" si="615"/>
        <v/>
      </c>
    </row>
    <row r="58115" spans="8:8">
      <c r="H58115" t="str">
        <f t="shared" si="615"/>
        <v/>
      </c>
    </row>
    <row r="58116" spans="8:8">
      <c r="H58116" t="str">
        <f t="shared" si="615"/>
        <v/>
      </c>
    </row>
    <row r="58117" spans="8:8">
      <c r="H58117" t="str">
        <f t="shared" si="615"/>
        <v/>
      </c>
    </row>
    <row r="58118" spans="8:8">
      <c r="H58118" t="str">
        <f t="shared" si="615"/>
        <v/>
      </c>
    </row>
    <row r="58119" spans="8:8">
      <c r="H58119" t="str">
        <f t="shared" si="615"/>
        <v/>
      </c>
    </row>
    <row r="58120" spans="8:8">
      <c r="H58120" t="str">
        <f t="shared" si="615"/>
        <v/>
      </c>
    </row>
    <row r="58121" spans="8:8">
      <c r="H58121" t="str">
        <f t="shared" si="615"/>
        <v/>
      </c>
    </row>
    <row r="58122" spans="8:8">
      <c r="H58122" t="str">
        <f t="shared" si="615"/>
        <v/>
      </c>
    </row>
    <row r="58123" spans="8:8">
      <c r="H58123" t="str">
        <f t="shared" si="615"/>
        <v/>
      </c>
    </row>
    <row r="58124" spans="8:8">
      <c r="H58124" t="str">
        <f t="shared" si="615"/>
        <v/>
      </c>
    </row>
    <row r="58125" spans="8:8">
      <c r="H58125" t="str">
        <f t="shared" si="615"/>
        <v/>
      </c>
    </row>
    <row r="58126" spans="8:8">
      <c r="H58126" t="str">
        <f t="shared" si="615"/>
        <v/>
      </c>
    </row>
    <row r="58127" spans="8:8">
      <c r="H58127" t="str">
        <f t="shared" si="615"/>
        <v/>
      </c>
    </row>
    <row r="58128" spans="8:8">
      <c r="H58128" t="str">
        <f t="shared" si="615"/>
        <v/>
      </c>
    </row>
    <row r="58129" spans="8:8">
      <c r="H58129" t="str">
        <f t="shared" si="615"/>
        <v/>
      </c>
    </row>
    <row r="58130" spans="8:8">
      <c r="H58130" t="str">
        <f t="shared" si="615"/>
        <v/>
      </c>
    </row>
    <row r="58131" spans="8:8">
      <c r="H58131" t="str">
        <f t="shared" si="615"/>
        <v/>
      </c>
    </row>
    <row r="58132" spans="8:8">
      <c r="H58132" t="str">
        <f t="shared" si="615"/>
        <v/>
      </c>
    </row>
    <row r="58133" spans="8:8">
      <c r="H58133" t="str">
        <f t="shared" si="615"/>
        <v/>
      </c>
    </row>
    <row r="58134" spans="8:8">
      <c r="H58134" t="str">
        <f t="shared" si="615"/>
        <v/>
      </c>
    </row>
    <row r="58135" spans="8:8">
      <c r="H58135" t="str">
        <f t="shared" si="615"/>
        <v/>
      </c>
    </row>
    <row r="58136" spans="8:8">
      <c r="H58136" t="str">
        <f t="shared" si="615"/>
        <v/>
      </c>
    </row>
    <row r="58137" spans="8:8">
      <c r="H58137" t="str">
        <f t="shared" si="615"/>
        <v/>
      </c>
    </row>
    <row r="58138" spans="8:8">
      <c r="H58138" t="str">
        <f t="shared" si="615"/>
        <v/>
      </c>
    </row>
    <row r="58139" spans="8:8">
      <c r="H58139" t="str">
        <f t="shared" si="615"/>
        <v/>
      </c>
    </row>
    <row r="58140" spans="8:8">
      <c r="H58140" t="str">
        <f t="shared" si="615"/>
        <v/>
      </c>
    </row>
    <row r="58141" spans="8:8">
      <c r="H58141" t="str">
        <f t="shared" si="615"/>
        <v/>
      </c>
    </row>
    <row r="58142" spans="8:8">
      <c r="H58142" t="str">
        <f t="shared" si="615"/>
        <v/>
      </c>
    </row>
    <row r="58143" spans="8:8">
      <c r="H58143" t="str">
        <f t="shared" si="615"/>
        <v/>
      </c>
    </row>
    <row r="58144" spans="8:8">
      <c r="H58144" t="str">
        <f t="shared" si="615"/>
        <v/>
      </c>
    </row>
    <row r="58145" spans="8:8">
      <c r="H58145" t="str">
        <f t="shared" si="615"/>
        <v/>
      </c>
    </row>
    <row r="58146" spans="8:8">
      <c r="H58146" t="str">
        <f t="shared" ref="H58146:H58209" si="616">_xlfn.TEXTJOIN(", ", TRUE, G58146:G58146)</f>
        <v/>
      </c>
    </row>
    <row r="58147" spans="8:8">
      <c r="H58147" t="str">
        <f t="shared" si="616"/>
        <v/>
      </c>
    </row>
    <row r="58148" spans="8:8">
      <c r="H58148" t="str">
        <f t="shared" si="616"/>
        <v/>
      </c>
    </row>
    <row r="58149" spans="8:8">
      <c r="H58149" t="str">
        <f t="shared" si="616"/>
        <v/>
      </c>
    </row>
    <row r="58150" spans="8:8">
      <c r="H58150" t="str">
        <f t="shared" si="616"/>
        <v/>
      </c>
    </row>
    <row r="58151" spans="8:8">
      <c r="H58151" t="str">
        <f t="shared" si="616"/>
        <v/>
      </c>
    </row>
    <row r="58152" spans="8:8">
      <c r="H58152" t="str">
        <f t="shared" si="616"/>
        <v/>
      </c>
    </row>
    <row r="58153" spans="8:8">
      <c r="H58153" t="str">
        <f t="shared" si="616"/>
        <v/>
      </c>
    </row>
    <row r="58154" spans="8:8">
      <c r="H58154" t="str">
        <f t="shared" si="616"/>
        <v/>
      </c>
    </row>
    <row r="58155" spans="8:8">
      <c r="H58155" t="str">
        <f t="shared" si="616"/>
        <v/>
      </c>
    </row>
    <row r="58156" spans="8:8">
      <c r="H58156" t="str">
        <f t="shared" si="616"/>
        <v/>
      </c>
    </row>
    <row r="58157" spans="8:8">
      <c r="H58157" t="str">
        <f t="shared" si="616"/>
        <v/>
      </c>
    </row>
    <row r="58158" spans="8:8">
      <c r="H58158" t="str">
        <f t="shared" si="616"/>
        <v/>
      </c>
    </row>
    <row r="58159" spans="8:8">
      <c r="H58159" t="str">
        <f t="shared" si="616"/>
        <v/>
      </c>
    </row>
    <row r="58160" spans="8:8">
      <c r="H58160" t="str">
        <f t="shared" si="616"/>
        <v/>
      </c>
    </row>
    <row r="58161" spans="8:8">
      <c r="H58161" t="str">
        <f t="shared" si="616"/>
        <v/>
      </c>
    </row>
    <row r="58162" spans="8:8">
      <c r="H58162" t="str">
        <f t="shared" si="616"/>
        <v/>
      </c>
    </row>
    <row r="58163" spans="8:8">
      <c r="H58163" t="str">
        <f t="shared" si="616"/>
        <v/>
      </c>
    </row>
    <row r="58164" spans="8:8">
      <c r="H58164" t="str">
        <f t="shared" si="616"/>
        <v/>
      </c>
    </row>
    <row r="58165" spans="8:8">
      <c r="H58165" t="str">
        <f t="shared" si="616"/>
        <v/>
      </c>
    </row>
    <row r="58166" spans="8:8">
      <c r="H58166" t="str">
        <f t="shared" si="616"/>
        <v/>
      </c>
    </row>
    <row r="58167" spans="8:8">
      <c r="H58167" t="str">
        <f t="shared" si="616"/>
        <v/>
      </c>
    </row>
    <row r="58168" spans="8:8">
      <c r="H58168" t="str">
        <f t="shared" si="616"/>
        <v/>
      </c>
    </row>
    <row r="58169" spans="8:8">
      <c r="H58169" t="str">
        <f t="shared" si="616"/>
        <v/>
      </c>
    </row>
    <row r="58170" spans="8:8">
      <c r="H58170" t="str">
        <f t="shared" si="616"/>
        <v/>
      </c>
    </row>
    <row r="58171" spans="8:8">
      <c r="H58171" t="str">
        <f t="shared" si="616"/>
        <v/>
      </c>
    </row>
    <row r="58172" spans="8:8">
      <c r="H58172" t="str">
        <f t="shared" si="616"/>
        <v/>
      </c>
    </row>
    <row r="58173" spans="8:8">
      <c r="H58173" t="str">
        <f t="shared" si="616"/>
        <v/>
      </c>
    </row>
    <row r="58174" spans="8:8">
      <c r="H58174" t="str">
        <f t="shared" si="616"/>
        <v/>
      </c>
    </row>
    <row r="58175" spans="8:8">
      <c r="H58175" t="str">
        <f t="shared" si="616"/>
        <v/>
      </c>
    </row>
    <row r="58176" spans="8:8">
      <c r="H58176" t="str">
        <f t="shared" si="616"/>
        <v/>
      </c>
    </row>
    <row r="58177" spans="8:8">
      <c r="H58177" t="str">
        <f t="shared" si="616"/>
        <v/>
      </c>
    </row>
    <row r="58178" spans="8:8">
      <c r="H58178" t="str">
        <f t="shared" si="616"/>
        <v/>
      </c>
    </row>
    <row r="58179" spans="8:8">
      <c r="H58179" t="str">
        <f t="shared" si="616"/>
        <v/>
      </c>
    </row>
    <row r="58180" spans="8:8">
      <c r="H58180" t="str">
        <f t="shared" si="616"/>
        <v/>
      </c>
    </row>
    <row r="58181" spans="8:8">
      <c r="H58181" t="str">
        <f t="shared" si="616"/>
        <v/>
      </c>
    </row>
    <row r="58182" spans="8:8">
      <c r="H58182" t="str">
        <f t="shared" si="616"/>
        <v/>
      </c>
    </row>
    <row r="58183" spans="8:8">
      <c r="H58183" t="str">
        <f t="shared" si="616"/>
        <v/>
      </c>
    </row>
    <row r="58184" spans="8:8">
      <c r="H58184" t="str">
        <f t="shared" si="616"/>
        <v/>
      </c>
    </row>
    <row r="58185" spans="8:8">
      <c r="H58185" t="str">
        <f t="shared" si="616"/>
        <v/>
      </c>
    </row>
    <row r="58186" spans="8:8">
      <c r="H58186" t="str">
        <f t="shared" si="616"/>
        <v/>
      </c>
    </row>
    <row r="58187" spans="8:8">
      <c r="H58187" t="str">
        <f t="shared" si="616"/>
        <v/>
      </c>
    </row>
    <row r="58188" spans="8:8">
      <c r="H58188" t="str">
        <f t="shared" si="616"/>
        <v/>
      </c>
    </row>
    <row r="58189" spans="8:8">
      <c r="H58189" t="str">
        <f t="shared" si="616"/>
        <v/>
      </c>
    </row>
    <row r="58190" spans="8:8">
      <c r="H58190" t="str">
        <f t="shared" si="616"/>
        <v/>
      </c>
    </row>
    <row r="58191" spans="8:8">
      <c r="H58191" t="str">
        <f t="shared" si="616"/>
        <v/>
      </c>
    </row>
    <row r="58192" spans="8:8">
      <c r="H58192" t="str">
        <f t="shared" si="616"/>
        <v/>
      </c>
    </row>
    <row r="58193" spans="8:8">
      <c r="H58193" t="str">
        <f t="shared" si="616"/>
        <v/>
      </c>
    </row>
    <row r="58194" spans="8:8">
      <c r="H58194" t="str">
        <f t="shared" si="616"/>
        <v/>
      </c>
    </row>
    <row r="58195" spans="8:8">
      <c r="H58195" t="str">
        <f t="shared" si="616"/>
        <v/>
      </c>
    </row>
    <row r="58196" spans="8:8">
      <c r="H58196" t="str">
        <f t="shared" si="616"/>
        <v/>
      </c>
    </row>
    <row r="58197" spans="8:8">
      <c r="H58197" t="str">
        <f t="shared" si="616"/>
        <v/>
      </c>
    </row>
    <row r="58198" spans="8:8">
      <c r="H58198" t="str">
        <f t="shared" si="616"/>
        <v/>
      </c>
    </row>
    <row r="58199" spans="8:8">
      <c r="H58199" t="str">
        <f t="shared" si="616"/>
        <v/>
      </c>
    </row>
    <row r="58200" spans="8:8">
      <c r="H58200" t="str">
        <f t="shared" si="616"/>
        <v/>
      </c>
    </row>
    <row r="58201" spans="8:8">
      <c r="H58201" t="str">
        <f t="shared" si="616"/>
        <v/>
      </c>
    </row>
    <row r="58202" spans="8:8">
      <c r="H58202" t="str">
        <f t="shared" si="616"/>
        <v/>
      </c>
    </row>
    <row r="58203" spans="8:8">
      <c r="H58203" t="str">
        <f t="shared" si="616"/>
        <v/>
      </c>
    </row>
    <row r="58204" spans="8:8">
      <c r="H58204" t="str">
        <f t="shared" si="616"/>
        <v/>
      </c>
    </row>
    <row r="58205" spans="8:8">
      <c r="H58205" t="str">
        <f t="shared" si="616"/>
        <v/>
      </c>
    </row>
    <row r="58206" spans="8:8">
      <c r="H58206" t="str">
        <f t="shared" si="616"/>
        <v/>
      </c>
    </row>
    <row r="58207" spans="8:8">
      <c r="H58207" t="str">
        <f t="shared" si="616"/>
        <v/>
      </c>
    </row>
    <row r="58208" spans="8:8">
      <c r="H58208" t="str">
        <f t="shared" si="616"/>
        <v/>
      </c>
    </row>
    <row r="58209" spans="8:8">
      <c r="H58209" t="str">
        <f t="shared" si="616"/>
        <v/>
      </c>
    </row>
    <row r="58210" spans="8:8">
      <c r="H58210" t="str">
        <f t="shared" ref="H58210:H58273" si="617">_xlfn.TEXTJOIN(", ", TRUE, G58210:G58210)</f>
        <v/>
      </c>
    </row>
    <row r="58211" spans="8:8">
      <c r="H58211" t="str">
        <f t="shared" si="617"/>
        <v/>
      </c>
    </row>
    <row r="58212" spans="8:8">
      <c r="H58212" t="str">
        <f t="shared" si="617"/>
        <v/>
      </c>
    </row>
    <row r="58213" spans="8:8">
      <c r="H58213" t="str">
        <f t="shared" si="617"/>
        <v/>
      </c>
    </row>
    <row r="58214" spans="8:8">
      <c r="H58214" t="str">
        <f t="shared" si="617"/>
        <v/>
      </c>
    </row>
    <row r="58215" spans="8:8">
      <c r="H58215" t="str">
        <f t="shared" si="617"/>
        <v/>
      </c>
    </row>
    <row r="58216" spans="8:8">
      <c r="H58216" t="str">
        <f t="shared" si="617"/>
        <v/>
      </c>
    </row>
    <row r="58217" spans="8:8">
      <c r="H58217" t="str">
        <f t="shared" si="617"/>
        <v/>
      </c>
    </row>
    <row r="58218" spans="8:8">
      <c r="H58218" t="str">
        <f t="shared" si="617"/>
        <v/>
      </c>
    </row>
    <row r="58219" spans="8:8">
      <c r="H58219" t="str">
        <f t="shared" si="617"/>
        <v/>
      </c>
    </row>
    <row r="58220" spans="8:8">
      <c r="H58220" t="str">
        <f t="shared" si="617"/>
        <v/>
      </c>
    </row>
    <row r="58221" spans="8:8">
      <c r="H58221" t="str">
        <f t="shared" si="617"/>
        <v/>
      </c>
    </row>
    <row r="58222" spans="8:8">
      <c r="H58222" t="str">
        <f t="shared" si="617"/>
        <v/>
      </c>
    </row>
    <row r="58223" spans="8:8">
      <c r="H58223" t="str">
        <f t="shared" si="617"/>
        <v/>
      </c>
    </row>
    <row r="58224" spans="8:8">
      <c r="H58224" t="str">
        <f t="shared" si="617"/>
        <v/>
      </c>
    </row>
    <row r="58225" spans="8:8">
      <c r="H58225" t="str">
        <f t="shared" si="617"/>
        <v/>
      </c>
    </row>
    <row r="58226" spans="8:8">
      <c r="H58226" t="str">
        <f t="shared" si="617"/>
        <v/>
      </c>
    </row>
    <row r="58227" spans="8:8">
      <c r="H58227" t="str">
        <f t="shared" si="617"/>
        <v/>
      </c>
    </row>
    <row r="58228" spans="8:8">
      <c r="H58228" t="str">
        <f t="shared" si="617"/>
        <v/>
      </c>
    </row>
    <row r="58229" spans="8:8">
      <c r="H58229" t="str">
        <f t="shared" si="617"/>
        <v/>
      </c>
    </row>
    <row r="58230" spans="8:8">
      <c r="H58230" t="str">
        <f t="shared" si="617"/>
        <v/>
      </c>
    </row>
    <row r="58231" spans="8:8">
      <c r="H58231" t="str">
        <f t="shared" si="617"/>
        <v/>
      </c>
    </row>
    <row r="58232" spans="8:8">
      <c r="H58232" t="str">
        <f t="shared" si="617"/>
        <v/>
      </c>
    </row>
    <row r="58233" spans="8:8">
      <c r="H58233" t="str">
        <f t="shared" si="617"/>
        <v/>
      </c>
    </row>
    <row r="58234" spans="8:8">
      <c r="H58234" t="str">
        <f t="shared" si="617"/>
        <v/>
      </c>
    </row>
    <row r="58235" spans="8:8">
      <c r="H58235" t="str">
        <f t="shared" si="617"/>
        <v/>
      </c>
    </row>
    <row r="58236" spans="8:8">
      <c r="H58236" t="str">
        <f t="shared" si="617"/>
        <v/>
      </c>
    </row>
    <row r="58237" spans="8:8">
      <c r="H58237" t="str">
        <f t="shared" si="617"/>
        <v/>
      </c>
    </row>
    <row r="58238" spans="8:8">
      <c r="H58238" t="str">
        <f t="shared" si="617"/>
        <v/>
      </c>
    </row>
    <row r="58239" spans="8:8">
      <c r="H58239" t="str">
        <f t="shared" si="617"/>
        <v/>
      </c>
    </row>
    <row r="58240" spans="8:8">
      <c r="H58240" t="str">
        <f t="shared" si="617"/>
        <v/>
      </c>
    </row>
    <row r="58241" spans="8:8">
      <c r="H58241" t="str">
        <f t="shared" si="617"/>
        <v/>
      </c>
    </row>
    <row r="58242" spans="8:8">
      <c r="H58242" t="str">
        <f t="shared" si="617"/>
        <v/>
      </c>
    </row>
    <row r="58243" spans="8:8">
      <c r="H58243" t="str">
        <f t="shared" si="617"/>
        <v/>
      </c>
    </row>
    <row r="58244" spans="8:8">
      <c r="H58244" t="str">
        <f t="shared" si="617"/>
        <v/>
      </c>
    </row>
    <row r="58245" spans="8:8">
      <c r="H58245" t="str">
        <f t="shared" si="617"/>
        <v/>
      </c>
    </row>
    <row r="58246" spans="8:8">
      <c r="H58246" t="str">
        <f t="shared" si="617"/>
        <v/>
      </c>
    </row>
    <row r="58247" spans="8:8">
      <c r="H58247" t="str">
        <f t="shared" si="617"/>
        <v/>
      </c>
    </row>
    <row r="58248" spans="8:8">
      <c r="H58248" t="str">
        <f t="shared" si="617"/>
        <v/>
      </c>
    </row>
    <row r="58249" spans="8:8">
      <c r="H58249" t="str">
        <f t="shared" si="617"/>
        <v/>
      </c>
    </row>
    <row r="58250" spans="8:8">
      <c r="H58250" t="str">
        <f t="shared" si="617"/>
        <v/>
      </c>
    </row>
    <row r="58251" spans="8:8">
      <c r="H58251" t="str">
        <f t="shared" si="617"/>
        <v/>
      </c>
    </row>
    <row r="58252" spans="8:8">
      <c r="H58252" t="str">
        <f t="shared" si="617"/>
        <v/>
      </c>
    </row>
    <row r="58253" spans="8:8">
      <c r="H58253" t="str">
        <f t="shared" si="617"/>
        <v/>
      </c>
    </row>
    <row r="58254" spans="8:8">
      <c r="H58254" t="str">
        <f t="shared" si="617"/>
        <v/>
      </c>
    </row>
    <row r="58255" spans="8:8">
      <c r="H58255" t="str">
        <f t="shared" si="617"/>
        <v/>
      </c>
    </row>
    <row r="58256" spans="8:8">
      <c r="H58256" t="str">
        <f t="shared" si="617"/>
        <v/>
      </c>
    </row>
    <row r="58257" spans="8:8">
      <c r="H58257" t="str">
        <f t="shared" si="617"/>
        <v/>
      </c>
    </row>
    <row r="58258" spans="8:8">
      <c r="H58258" t="str">
        <f t="shared" si="617"/>
        <v/>
      </c>
    </row>
    <row r="58259" spans="8:8">
      <c r="H58259" t="str">
        <f t="shared" si="617"/>
        <v/>
      </c>
    </row>
    <row r="58260" spans="8:8">
      <c r="H58260" t="str">
        <f t="shared" si="617"/>
        <v/>
      </c>
    </row>
    <row r="58261" spans="8:8">
      <c r="H58261" t="str">
        <f t="shared" si="617"/>
        <v/>
      </c>
    </row>
    <row r="58262" spans="8:8">
      <c r="H58262" t="str">
        <f t="shared" si="617"/>
        <v/>
      </c>
    </row>
    <row r="58263" spans="8:8">
      <c r="H58263" t="str">
        <f t="shared" si="617"/>
        <v/>
      </c>
    </row>
    <row r="58264" spans="8:8">
      <c r="H58264" t="str">
        <f t="shared" si="617"/>
        <v/>
      </c>
    </row>
    <row r="58265" spans="8:8">
      <c r="H58265" t="str">
        <f t="shared" si="617"/>
        <v/>
      </c>
    </row>
    <row r="58266" spans="8:8">
      <c r="H58266" t="str">
        <f t="shared" si="617"/>
        <v/>
      </c>
    </row>
    <row r="58267" spans="8:8">
      <c r="H58267" t="str">
        <f t="shared" si="617"/>
        <v/>
      </c>
    </row>
    <row r="58268" spans="8:8">
      <c r="H58268" t="str">
        <f t="shared" si="617"/>
        <v/>
      </c>
    </row>
    <row r="58269" spans="8:8">
      <c r="H58269" t="str">
        <f t="shared" si="617"/>
        <v/>
      </c>
    </row>
    <row r="58270" spans="8:8">
      <c r="H58270" t="str">
        <f t="shared" si="617"/>
        <v/>
      </c>
    </row>
    <row r="58271" spans="8:8">
      <c r="H58271" t="str">
        <f t="shared" si="617"/>
        <v/>
      </c>
    </row>
    <row r="58272" spans="8:8">
      <c r="H58272" t="str">
        <f t="shared" si="617"/>
        <v/>
      </c>
    </row>
    <row r="58273" spans="8:8">
      <c r="H58273" t="str">
        <f t="shared" si="617"/>
        <v/>
      </c>
    </row>
    <row r="58274" spans="8:8">
      <c r="H58274" t="str">
        <f t="shared" ref="H58274:H58337" si="618">_xlfn.TEXTJOIN(", ", TRUE, G58274:G58274)</f>
        <v/>
      </c>
    </row>
    <row r="58275" spans="8:8">
      <c r="H58275" t="str">
        <f t="shared" si="618"/>
        <v/>
      </c>
    </row>
    <row r="58276" spans="8:8">
      <c r="H58276" t="str">
        <f t="shared" si="618"/>
        <v/>
      </c>
    </row>
    <row r="58277" spans="8:8">
      <c r="H58277" t="str">
        <f t="shared" si="618"/>
        <v/>
      </c>
    </row>
    <row r="58278" spans="8:8">
      <c r="H58278" t="str">
        <f t="shared" si="618"/>
        <v/>
      </c>
    </row>
    <row r="58279" spans="8:8">
      <c r="H58279" t="str">
        <f t="shared" si="618"/>
        <v/>
      </c>
    </row>
    <row r="58280" spans="8:8">
      <c r="H58280" t="str">
        <f t="shared" si="618"/>
        <v/>
      </c>
    </row>
    <row r="58281" spans="8:8">
      <c r="H58281" t="str">
        <f t="shared" si="618"/>
        <v/>
      </c>
    </row>
    <row r="58282" spans="8:8">
      <c r="H58282" t="str">
        <f t="shared" si="618"/>
        <v/>
      </c>
    </row>
    <row r="58283" spans="8:8">
      <c r="H58283" t="str">
        <f t="shared" si="618"/>
        <v/>
      </c>
    </row>
    <row r="58284" spans="8:8">
      <c r="H58284" t="str">
        <f t="shared" si="618"/>
        <v/>
      </c>
    </row>
    <row r="58285" spans="8:8">
      <c r="H58285" t="str">
        <f t="shared" si="618"/>
        <v/>
      </c>
    </row>
    <row r="58286" spans="8:8">
      <c r="H58286" t="str">
        <f t="shared" si="618"/>
        <v/>
      </c>
    </row>
    <row r="58287" spans="8:8">
      <c r="H58287" t="str">
        <f t="shared" si="618"/>
        <v/>
      </c>
    </row>
    <row r="58288" spans="8:8">
      <c r="H58288" t="str">
        <f t="shared" si="618"/>
        <v/>
      </c>
    </row>
    <row r="58289" spans="8:8">
      <c r="H58289" t="str">
        <f t="shared" si="618"/>
        <v/>
      </c>
    </row>
    <row r="58290" spans="8:8">
      <c r="H58290" t="str">
        <f t="shared" si="618"/>
        <v/>
      </c>
    </row>
    <row r="58291" spans="8:8">
      <c r="H58291" t="str">
        <f t="shared" si="618"/>
        <v/>
      </c>
    </row>
    <row r="58292" spans="8:8">
      <c r="H58292" t="str">
        <f t="shared" si="618"/>
        <v/>
      </c>
    </row>
    <row r="58293" spans="8:8">
      <c r="H58293" t="str">
        <f t="shared" si="618"/>
        <v/>
      </c>
    </row>
    <row r="58294" spans="8:8">
      <c r="H58294" t="str">
        <f t="shared" si="618"/>
        <v/>
      </c>
    </row>
    <row r="58295" spans="8:8">
      <c r="H58295" t="str">
        <f t="shared" si="618"/>
        <v/>
      </c>
    </row>
    <row r="58296" spans="8:8">
      <c r="H58296" t="str">
        <f t="shared" si="618"/>
        <v/>
      </c>
    </row>
    <row r="58297" spans="8:8">
      <c r="H58297" t="str">
        <f t="shared" si="618"/>
        <v/>
      </c>
    </row>
    <row r="58298" spans="8:8">
      <c r="H58298" t="str">
        <f t="shared" si="618"/>
        <v/>
      </c>
    </row>
    <row r="58299" spans="8:8">
      <c r="H58299" t="str">
        <f t="shared" si="618"/>
        <v/>
      </c>
    </row>
    <row r="58300" spans="8:8">
      <c r="H58300" t="str">
        <f t="shared" si="618"/>
        <v/>
      </c>
    </row>
    <row r="58301" spans="8:8">
      <c r="H58301" t="str">
        <f t="shared" si="618"/>
        <v/>
      </c>
    </row>
    <row r="58302" spans="8:8">
      <c r="H58302" t="str">
        <f t="shared" si="618"/>
        <v/>
      </c>
    </row>
    <row r="58303" spans="8:8">
      <c r="H58303" t="str">
        <f t="shared" si="618"/>
        <v/>
      </c>
    </row>
    <row r="58304" spans="8:8">
      <c r="H58304" t="str">
        <f t="shared" si="618"/>
        <v/>
      </c>
    </row>
    <row r="58305" spans="8:8">
      <c r="H58305" t="str">
        <f t="shared" si="618"/>
        <v/>
      </c>
    </row>
    <row r="58306" spans="8:8">
      <c r="H58306" t="str">
        <f t="shared" si="618"/>
        <v/>
      </c>
    </row>
    <row r="58307" spans="8:8">
      <c r="H58307" t="str">
        <f t="shared" si="618"/>
        <v/>
      </c>
    </row>
    <row r="58308" spans="8:8">
      <c r="H58308" t="str">
        <f t="shared" si="618"/>
        <v/>
      </c>
    </row>
    <row r="58309" spans="8:8">
      <c r="H58309" t="str">
        <f t="shared" si="618"/>
        <v/>
      </c>
    </row>
    <row r="58310" spans="8:8">
      <c r="H58310" t="str">
        <f t="shared" si="618"/>
        <v/>
      </c>
    </row>
    <row r="58311" spans="8:8">
      <c r="H58311" t="str">
        <f t="shared" si="618"/>
        <v/>
      </c>
    </row>
    <row r="58312" spans="8:8">
      <c r="H58312" t="str">
        <f t="shared" si="618"/>
        <v/>
      </c>
    </row>
    <row r="58313" spans="8:8">
      <c r="H58313" t="str">
        <f t="shared" si="618"/>
        <v/>
      </c>
    </row>
    <row r="58314" spans="8:8">
      <c r="H58314" t="str">
        <f t="shared" si="618"/>
        <v/>
      </c>
    </row>
    <row r="58315" spans="8:8">
      <c r="H58315" t="str">
        <f t="shared" si="618"/>
        <v/>
      </c>
    </row>
    <row r="58316" spans="8:8">
      <c r="H58316" t="str">
        <f t="shared" si="618"/>
        <v/>
      </c>
    </row>
    <row r="58317" spans="8:8">
      <c r="H58317" t="str">
        <f t="shared" si="618"/>
        <v/>
      </c>
    </row>
    <row r="58318" spans="8:8">
      <c r="H58318" t="str">
        <f t="shared" si="618"/>
        <v/>
      </c>
    </row>
    <row r="58319" spans="8:8">
      <c r="H58319" t="str">
        <f t="shared" si="618"/>
        <v/>
      </c>
    </row>
    <row r="58320" spans="8:8">
      <c r="H58320" t="str">
        <f t="shared" si="618"/>
        <v/>
      </c>
    </row>
    <row r="58321" spans="8:8">
      <c r="H58321" t="str">
        <f t="shared" si="618"/>
        <v/>
      </c>
    </row>
    <row r="58322" spans="8:8">
      <c r="H58322" t="str">
        <f t="shared" si="618"/>
        <v/>
      </c>
    </row>
    <row r="58323" spans="8:8">
      <c r="H58323" t="str">
        <f t="shared" si="618"/>
        <v/>
      </c>
    </row>
    <row r="58324" spans="8:8">
      <c r="H58324" t="str">
        <f t="shared" si="618"/>
        <v/>
      </c>
    </row>
    <row r="58325" spans="8:8">
      <c r="H58325" t="str">
        <f t="shared" si="618"/>
        <v/>
      </c>
    </row>
    <row r="58326" spans="8:8">
      <c r="H58326" t="str">
        <f t="shared" si="618"/>
        <v/>
      </c>
    </row>
    <row r="58327" spans="8:8">
      <c r="H58327" t="str">
        <f t="shared" si="618"/>
        <v/>
      </c>
    </row>
    <row r="58328" spans="8:8">
      <c r="H58328" t="str">
        <f t="shared" si="618"/>
        <v/>
      </c>
    </row>
    <row r="58329" spans="8:8">
      <c r="H58329" t="str">
        <f t="shared" si="618"/>
        <v/>
      </c>
    </row>
    <row r="58330" spans="8:8">
      <c r="H58330" t="str">
        <f t="shared" si="618"/>
        <v/>
      </c>
    </row>
    <row r="58331" spans="8:8">
      <c r="H58331" t="str">
        <f t="shared" si="618"/>
        <v/>
      </c>
    </row>
    <row r="58332" spans="8:8">
      <c r="H58332" t="str">
        <f t="shared" si="618"/>
        <v/>
      </c>
    </row>
    <row r="58333" spans="8:8">
      <c r="H58333" t="str">
        <f t="shared" si="618"/>
        <v/>
      </c>
    </row>
    <row r="58334" spans="8:8">
      <c r="H58334" t="str">
        <f t="shared" si="618"/>
        <v/>
      </c>
    </row>
    <row r="58335" spans="8:8">
      <c r="H58335" t="str">
        <f t="shared" si="618"/>
        <v/>
      </c>
    </row>
    <row r="58336" spans="8:8">
      <c r="H58336" t="str">
        <f t="shared" si="618"/>
        <v/>
      </c>
    </row>
    <row r="58337" spans="8:8">
      <c r="H58337" t="str">
        <f t="shared" si="618"/>
        <v/>
      </c>
    </row>
    <row r="58338" spans="8:8">
      <c r="H58338" t="str">
        <f t="shared" ref="H58338:H58401" si="619">_xlfn.TEXTJOIN(", ", TRUE, G58338:G58338)</f>
        <v/>
      </c>
    </row>
    <row r="58339" spans="8:8">
      <c r="H58339" t="str">
        <f t="shared" si="619"/>
        <v/>
      </c>
    </row>
    <row r="58340" spans="8:8">
      <c r="H58340" t="str">
        <f t="shared" si="619"/>
        <v/>
      </c>
    </row>
    <row r="58341" spans="8:8">
      <c r="H58341" t="str">
        <f t="shared" si="619"/>
        <v/>
      </c>
    </row>
    <row r="58342" spans="8:8">
      <c r="H58342" t="str">
        <f t="shared" si="619"/>
        <v/>
      </c>
    </row>
    <row r="58343" spans="8:8">
      <c r="H58343" t="str">
        <f t="shared" si="619"/>
        <v/>
      </c>
    </row>
    <row r="58344" spans="8:8">
      <c r="H58344" t="str">
        <f t="shared" si="619"/>
        <v/>
      </c>
    </row>
    <row r="58345" spans="8:8">
      <c r="H58345" t="str">
        <f t="shared" si="619"/>
        <v/>
      </c>
    </row>
    <row r="58346" spans="8:8">
      <c r="H58346" t="str">
        <f t="shared" si="619"/>
        <v/>
      </c>
    </row>
    <row r="58347" spans="8:8">
      <c r="H58347" t="str">
        <f t="shared" si="619"/>
        <v/>
      </c>
    </row>
    <row r="58348" spans="8:8">
      <c r="H58348" t="str">
        <f t="shared" si="619"/>
        <v/>
      </c>
    </row>
    <row r="58349" spans="8:8">
      <c r="H58349" t="str">
        <f t="shared" si="619"/>
        <v/>
      </c>
    </row>
    <row r="58350" spans="8:8">
      <c r="H58350" t="str">
        <f t="shared" si="619"/>
        <v/>
      </c>
    </row>
    <row r="58351" spans="8:8">
      <c r="H58351" t="str">
        <f t="shared" si="619"/>
        <v/>
      </c>
    </row>
    <row r="58352" spans="8:8">
      <c r="H58352" t="str">
        <f t="shared" si="619"/>
        <v/>
      </c>
    </row>
    <row r="58353" spans="8:8">
      <c r="H58353" t="str">
        <f t="shared" si="619"/>
        <v/>
      </c>
    </row>
    <row r="58354" spans="8:8">
      <c r="H58354" t="str">
        <f t="shared" si="619"/>
        <v/>
      </c>
    </row>
    <row r="58355" spans="8:8">
      <c r="H58355" t="str">
        <f t="shared" si="619"/>
        <v/>
      </c>
    </row>
    <row r="58356" spans="8:8">
      <c r="H58356" t="str">
        <f t="shared" si="619"/>
        <v/>
      </c>
    </row>
    <row r="58357" spans="8:8">
      <c r="H58357" t="str">
        <f t="shared" si="619"/>
        <v/>
      </c>
    </row>
    <row r="58358" spans="8:8">
      <c r="H58358" t="str">
        <f t="shared" si="619"/>
        <v/>
      </c>
    </row>
    <row r="58359" spans="8:8">
      <c r="H58359" t="str">
        <f t="shared" si="619"/>
        <v/>
      </c>
    </row>
    <row r="58360" spans="8:8">
      <c r="H58360" t="str">
        <f t="shared" si="619"/>
        <v/>
      </c>
    </row>
    <row r="58361" spans="8:8">
      <c r="H58361" t="str">
        <f t="shared" si="619"/>
        <v/>
      </c>
    </row>
    <row r="58362" spans="8:8">
      <c r="H58362" t="str">
        <f t="shared" si="619"/>
        <v/>
      </c>
    </row>
    <row r="58363" spans="8:8">
      <c r="H58363" t="str">
        <f t="shared" si="619"/>
        <v/>
      </c>
    </row>
    <row r="58364" spans="8:8">
      <c r="H58364" t="str">
        <f t="shared" si="619"/>
        <v/>
      </c>
    </row>
    <row r="58365" spans="8:8">
      <c r="H58365" t="str">
        <f t="shared" si="619"/>
        <v/>
      </c>
    </row>
    <row r="58366" spans="8:8">
      <c r="H58366" t="str">
        <f t="shared" si="619"/>
        <v/>
      </c>
    </row>
    <row r="58367" spans="8:8">
      <c r="H58367" t="str">
        <f t="shared" si="619"/>
        <v/>
      </c>
    </row>
    <row r="58368" spans="8:8">
      <c r="H58368" t="str">
        <f t="shared" si="619"/>
        <v/>
      </c>
    </row>
    <row r="58369" spans="8:8">
      <c r="H58369" t="str">
        <f t="shared" si="619"/>
        <v/>
      </c>
    </row>
    <row r="58370" spans="8:8">
      <c r="H58370" t="str">
        <f t="shared" si="619"/>
        <v/>
      </c>
    </row>
    <row r="58371" spans="8:8">
      <c r="H58371" t="str">
        <f t="shared" si="619"/>
        <v/>
      </c>
    </row>
    <row r="58372" spans="8:8">
      <c r="H58372" t="str">
        <f t="shared" si="619"/>
        <v/>
      </c>
    </row>
    <row r="58373" spans="8:8">
      <c r="H58373" t="str">
        <f t="shared" si="619"/>
        <v/>
      </c>
    </row>
    <row r="58374" spans="8:8">
      <c r="H58374" t="str">
        <f t="shared" si="619"/>
        <v/>
      </c>
    </row>
    <row r="58375" spans="8:8">
      <c r="H58375" t="str">
        <f t="shared" si="619"/>
        <v/>
      </c>
    </row>
    <row r="58376" spans="8:8">
      <c r="H58376" t="str">
        <f t="shared" si="619"/>
        <v/>
      </c>
    </row>
    <row r="58377" spans="8:8">
      <c r="H58377" t="str">
        <f t="shared" si="619"/>
        <v/>
      </c>
    </row>
    <row r="58378" spans="8:8">
      <c r="H58378" t="str">
        <f t="shared" si="619"/>
        <v/>
      </c>
    </row>
    <row r="58379" spans="8:8">
      <c r="H58379" t="str">
        <f t="shared" si="619"/>
        <v/>
      </c>
    </row>
    <row r="58380" spans="8:8">
      <c r="H58380" t="str">
        <f t="shared" si="619"/>
        <v/>
      </c>
    </row>
    <row r="58381" spans="8:8">
      <c r="H58381" t="str">
        <f t="shared" si="619"/>
        <v/>
      </c>
    </row>
    <row r="58382" spans="8:8">
      <c r="H58382" t="str">
        <f t="shared" si="619"/>
        <v/>
      </c>
    </row>
    <row r="58383" spans="8:8">
      <c r="H58383" t="str">
        <f t="shared" si="619"/>
        <v/>
      </c>
    </row>
    <row r="58384" spans="8:8">
      <c r="H58384" t="str">
        <f t="shared" si="619"/>
        <v/>
      </c>
    </row>
    <row r="58385" spans="8:8">
      <c r="H58385" t="str">
        <f t="shared" si="619"/>
        <v/>
      </c>
    </row>
    <row r="58386" spans="8:8">
      <c r="H58386" t="str">
        <f t="shared" si="619"/>
        <v/>
      </c>
    </row>
    <row r="58387" spans="8:8">
      <c r="H58387" t="str">
        <f t="shared" si="619"/>
        <v/>
      </c>
    </row>
    <row r="58388" spans="8:8">
      <c r="H58388" t="str">
        <f t="shared" si="619"/>
        <v/>
      </c>
    </row>
    <row r="58389" spans="8:8">
      <c r="H58389" t="str">
        <f t="shared" si="619"/>
        <v/>
      </c>
    </row>
    <row r="58390" spans="8:8">
      <c r="H58390" t="str">
        <f t="shared" si="619"/>
        <v/>
      </c>
    </row>
    <row r="58391" spans="8:8">
      <c r="H58391" t="str">
        <f t="shared" si="619"/>
        <v/>
      </c>
    </row>
    <row r="58392" spans="8:8">
      <c r="H58392" t="str">
        <f t="shared" si="619"/>
        <v/>
      </c>
    </row>
    <row r="58393" spans="8:8">
      <c r="H58393" t="str">
        <f t="shared" si="619"/>
        <v/>
      </c>
    </row>
    <row r="58394" spans="8:8">
      <c r="H58394" t="str">
        <f t="shared" si="619"/>
        <v/>
      </c>
    </row>
    <row r="58395" spans="8:8">
      <c r="H58395" t="str">
        <f t="shared" si="619"/>
        <v/>
      </c>
    </row>
    <row r="58396" spans="8:8">
      <c r="H58396" t="str">
        <f t="shared" si="619"/>
        <v/>
      </c>
    </row>
    <row r="58397" spans="8:8">
      <c r="H58397" t="str">
        <f t="shared" si="619"/>
        <v/>
      </c>
    </row>
    <row r="58398" spans="8:8">
      <c r="H58398" t="str">
        <f t="shared" si="619"/>
        <v/>
      </c>
    </row>
    <row r="58399" spans="8:8">
      <c r="H58399" t="str">
        <f t="shared" si="619"/>
        <v/>
      </c>
    </row>
    <row r="58400" spans="8:8">
      <c r="H58400" t="str">
        <f t="shared" si="619"/>
        <v/>
      </c>
    </row>
    <row r="58401" spans="8:8">
      <c r="H58401" t="str">
        <f t="shared" si="619"/>
        <v/>
      </c>
    </row>
    <row r="58402" spans="8:8">
      <c r="H58402" t="str">
        <f t="shared" ref="H58402:H58465" si="620">_xlfn.TEXTJOIN(", ", TRUE, G58402:G58402)</f>
        <v/>
      </c>
    </row>
    <row r="58403" spans="8:8">
      <c r="H58403" t="str">
        <f t="shared" si="620"/>
        <v/>
      </c>
    </row>
    <row r="58404" spans="8:8">
      <c r="H58404" t="str">
        <f t="shared" si="620"/>
        <v/>
      </c>
    </row>
    <row r="58405" spans="8:8">
      <c r="H58405" t="str">
        <f t="shared" si="620"/>
        <v/>
      </c>
    </row>
    <row r="58406" spans="8:8">
      <c r="H58406" t="str">
        <f t="shared" si="620"/>
        <v/>
      </c>
    </row>
    <row r="58407" spans="8:8">
      <c r="H58407" t="str">
        <f t="shared" si="620"/>
        <v/>
      </c>
    </row>
    <row r="58408" spans="8:8">
      <c r="H58408" t="str">
        <f t="shared" si="620"/>
        <v/>
      </c>
    </row>
    <row r="58409" spans="8:8">
      <c r="H58409" t="str">
        <f t="shared" si="620"/>
        <v/>
      </c>
    </row>
    <row r="58410" spans="8:8">
      <c r="H58410" t="str">
        <f t="shared" si="620"/>
        <v/>
      </c>
    </row>
    <row r="58411" spans="8:8">
      <c r="H58411" t="str">
        <f t="shared" si="620"/>
        <v/>
      </c>
    </row>
    <row r="58412" spans="8:8">
      <c r="H58412" t="str">
        <f t="shared" si="620"/>
        <v/>
      </c>
    </row>
    <row r="58413" spans="8:8">
      <c r="H58413" t="str">
        <f t="shared" si="620"/>
        <v/>
      </c>
    </row>
    <row r="58414" spans="8:8">
      <c r="H58414" t="str">
        <f t="shared" si="620"/>
        <v/>
      </c>
    </row>
    <row r="58415" spans="8:8">
      <c r="H58415" t="str">
        <f t="shared" si="620"/>
        <v/>
      </c>
    </row>
    <row r="58416" spans="8:8">
      <c r="H58416" t="str">
        <f t="shared" si="620"/>
        <v/>
      </c>
    </row>
    <row r="58417" spans="8:8">
      <c r="H58417" t="str">
        <f t="shared" si="620"/>
        <v/>
      </c>
    </row>
    <row r="58418" spans="8:8">
      <c r="H58418" t="str">
        <f t="shared" si="620"/>
        <v/>
      </c>
    </row>
    <row r="58419" spans="8:8">
      <c r="H58419" t="str">
        <f t="shared" si="620"/>
        <v/>
      </c>
    </row>
    <row r="58420" spans="8:8">
      <c r="H58420" t="str">
        <f t="shared" si="620"/>
        <v/>
      </c>
    </row>
    <row r="58421" spans="8:8">
      <c r="H58421" t="str">
        <f t="shared" si="620"/>
        <v/>
      </c>
    </row>
    <row r="58422" spans="8:8">
      <c r="H58422" t="str">
        <f t="shared" si="620"/>
        <v/>
      </c>
    </row>
    <row r="58423" spans="8:8">
      <c r="H58423" t="str">
        <f t="shared" si="620"/>
        <v/>
      </c>
    </row>
    <row r="58424" spans="8:8">
      <c r="H58424" t="str">
        <f t="shared" si="620"/>
        <v/>
      </c>
    </row>
    <row r="58425" spans="8:8">
      <c r="H58425" t="str">
        <f t="shared" si="620"/>
        <v/>
      </c>
    </row>
    <row r="58426" spans="8:8">
      <c r="H58426" t="str">
        <f t="shared" si="620"/>
        <v/>
      </c>
    </row>
    <row r="58427" spans="8:8">
      <c r="H58427" t="str">
        <f t="shared" si="620"/>
        <v/>
      </c>
    </row>
    <row r="58428" spans="8:8">
      <c r="H58428" t="str">
        <f t="shared" si="620"/>
        <v/>
      </c>
    </row>
    <row r="58429" spans="8:8">
      <c r="H58429" t="str">
        <f t="shared" si="620"/>
        <v/>
      </c>
    </row>
    <row r="58430" spans="8:8">
      <c r="H58430" t="str">
        <f t="shared" si="620"/>
        <v/>
      </c>
    </row>
    <row r="58431" spans="8:8">
      <c r="H58431" t="str">
        <f t="shared" si="620"/>
        <v/>
      </c>
    </row>
    <row r="58432" spans="8:8">
      <c r="H58432" t="str">
        <f t="shared" si="620"/>
        <v/>
      </c>
    </row>
    <row r="58433" spans="8:8">
      <c r="H58433" t="str">
        <f t="shared" si="620"/>
        <v/>
      </c>
    </row>
    <row r="58434" spans="8:8">
      <c r="H58434" t="str">
        <f t="shared" si="620"/>
        <v/>
      </c>
    </row>
    <row r="58435" spans="8:8">
      <c r="H58435" t="str">
        <f t="shared" si="620"/>
        <v/>
      </c>
    </row>
    <row r="58436" spans="8:8">
      <c r="H58436" t="str">
        <f t="shared" si="620"/>
        <v/>
      </c>
    </row>
    <row r="58437" spans="8:8">
      <c r="H58437" t="str">
        <f t="shared" si="620"/>
        <v/>
      </c>
    </row>
    <row r="58438" spans="8:8">
      <c r="H58438" t="str">
        <f t="shared" si="620"/>
        <v/>
      </c>
    </row>
    <row r="58439" spans="8:8">
      <c r="H58439" t="str">
        <f t="shared" si="620"/>
        <v/>
      </c>
    </row>
    <row r="58440" spans="8:8">
      <c r="H58440" t="str">
        <f t="shared" si="620"/>
        <v/>
      </c>
    </row>
    <row r="58441" spans="8:8">
      <c r="H58441" t="str">
        <f t="shared" si="620"/>
        <v/>
      </c>
    </row>
    <row r="58442" spans="8:8">
      <c r="H58442" t="str">
        <f t="shared" si="620"/>
        <v/>
      </c>
    </row>
    <row r="58443" spans="8:8">
      <c r="H58443" t="str">
        <f t="shared" si="620"/>
        <v/>
      </c>
    </row>
    <row r="58444" spans="8:8">
      <c r="H58444" t="str">
        <f t="shared" si="620"/>
        <v/>
      </c>
    </row>
    <row r="58445" spans="8:8">
      <c r="H58445" t="str">
        <f t="shared" si="620"/>
        <v/>
      </c>
    </row>
    <row r="58446" spans="8:8">
      <c r="H58446" t="str">
        <f t="shared" si="620"/>
        <v/>
      </c>
    </row>
    <row r="58447" spans="8:8">
      <c r="H58447" t="str">
        <f t="shared" si="620"/>
        <v/>
      </c>
    </row>
    <row r="58448" spans="8:8">
      <c r="H58448" t="str">
        <f t="shared" si="620"/>
        <v/>
      </c>
    </row>
    <row r="58449" spans="8:8">
      <c r="H58449" t="str">
        <f t="shared" si="620"/>
        <v/>
      </c>
    </row>
    <row r="58450" spans="8:8">
      <c r="H58450" t="str">
        <f t="shared" si="620"/>
        <v/>
      </c>
    </row>
    <row r="58451" spans="8:8">
      <c r="H58451" t="str">
        <f t="shared" si="620"/>
        <v/>
      </c>
    </row>
    <row r="58452" spans="8:8">
      <c r="H58452" t="str">
        <f t="shared" si="620"/>
        <v/>
      </c>
    </row>
    <row r="58453" spans="8:8">
      <c r="H58453" t="str">
        <f t="shared" si="620"/>
        <v/>
      </c>
    </row>
    <row r="58454" spans="8:8">
      <c r="H58454" t="str">
        <f t="shared" si="620"/>
        <v/>
      </c>
    </row>
    <row r="58455" spans="8:8">
      <c r="H58455" t="str">
        <f t="shared" si="620"/>
        <v/>
      </c>
    </row>
    <row r="58456" spans="8:8">
      <c r="H58456" t="str">
        <f t="shared" si="620"/>
        <v/>
      </c>
    </row>
    <row r="58457" spans="8:8">
      <c r="H58457" t="str">
        <f t="shared" si="620"/>
        <v/>
      </c>
    </row>
    <row r="58458" spans="8:8">
      <c r="H58458" t="str">
        <f t="shared" si="620"/>
        <v/>
      </c>
    </row>
    <row r="58459" spans="8:8">
      <c r="H58459" t="str">
        <f t="shared" si="620"/>
        <v/>
      </c>
    </row>
    <row r="58460" spans="8:8">
      <c r="H58460" t="str">
        <f t="shared" si="620"/>
        <v/>
      </c>
    </row>
    <row r="58461" spans="8:8">
      <c r="H58461" t="str">
        <f t="shared" si="620"/>
        <v/>
      </c>
    </row>
    <row r="58462" spans="8:8">
      <c r="H58462" t="str">
        <f t="shared" si="620"/>
        <v/>
      </c>
    </row>
    <row r="58463" spans="8:8">
      <c r="H58463" t="str">
        <f t="shared" si="620"/>
        <v/>
      </c>
    </row>
    <row r="58464" spans="8:8">
      <c r="H58464" t="str">
        <f t="shared" si="620"/>
        <v/>
      </c>
    </row>
    <row r="58465" spans="8:8">
      <c r="H58465" t="str">
        <f t="shared" si="620"/>
        <v/>
      </c>
    </row>
    <row r="58466" spans="8:8">
      <c r="H58466" t="str">
        <f t="shared" ref="H58466:H58529" si="621">_xlfn.TEXTJOIN(", ", TRUE, G58466:G58466)</f>
        <v/>
      </c>
    </row>
    <row r="58467" spans="8:8">
      <c r="H58467" t="str">
        <f t="shared" si="621"/>
        <v/>
      </c>
    </row>
    <row r="58468" spans="8:8">
      <c r="H58468" t="str">
        <f t="shared" si="621"/>
        <v/>
      </c>
    </row>
    <row r="58469" spans="8:8">
      <c r="H58469" t="str">
        <f t="shared" si="621"/>
        <v/>
      </c>
    </row>
    <row r="58470" spans="8:8">
      <c r="H58470" t="str">
        <f t="shared" si="621"/>
        <v/>
      </c>
    </row>
    <row r="58471" spans="8:8">
      <c r="H58471" t="str">
        <f t="shared" si="621"/>
        <v/>
      </c>
    </row>
    <row r="58472" spans="8:8">
      <c r="H58472" t="str">
        <f t="shared" si="621"/>
        <v/>
      </c>
    </row>
    <row r="58473" spans="8:8">
      <c r="H58473" t="str">
        <f t="shared" si="621"/>
        <v/>
      </c>
    </row>
    <row r="58474" spans="8:8">
      <c r="H58474" t="str">
        <f t="shared" si="621"/>
        <v/>
      </c>
    </row>
    <row r="58475" spans="8:8">
      <c r="H58475" t="str">
        <f t="shared" si="621"/>
        <v/>
      </c>
    </row>
    <row r="58476" spans="8:8">
      <c r="H58476" t="str">
        <f t="shared" si="621"/>
        <v/>
      </c>
    </row>
    <row r="58477" spans="8:8">
      <c r="H58477" t="str">
        <f t="shared" si="621"/>
        <v/>
      </c>
    </row>
    <row r="58478" spans="8:8">
      <c r="H58478" t="str">
        <f t="shared" si="621"/>
        <v/>
      </c>
    </row>
    <row r="58479" spans="8:8">
      <c r="H58479" t="str">
        <f t="shared" si="621"/>
        <v/>
      </c>
    </row>
    <row r="58480" spans="8:8">
      <c r="H58480" t="str">
        <f t="shared" si="621"/>
        <v/>
      </c>
    </row>
    <row r="58481" spans="8:8">
      <c r="H58481" t="str">
        <f t="shared" si="621"/>
        <v/>
      </c>
    </row>
    <row r="58482" spans="8:8">
      <c r="H58482" t="str">
        <f t="shared" si="621"/>
        <v/>
      </c>
    </row>
    <row r="58483" spans="8:8">
      <c r="H58483" t="str">
        <f t="shared" si="621"/>
        <v/>
      </c>
    </row>
    <row r="58484" spans="8:8">
      <c r="H58484" t="str">
        <f t="shared" si="621"/>
        <v/>
      </c>
    </row>
    <row r="58485" spans="8:8">
      <c r="H58485" t="str">
        <f t="shared" si="621"/>
        <v/>
      </c>
    </row>
    <row r="58486" spans="8:8">
      <c r="H58486" t="str">
        <f t="shared" si="621"/>
        <v/>
      </c>
    </row>
    <row r="58487" spans="8:8">
      <c r="H58487" t="str">
        <f t="shared" si="621"/>
        <v/>
      </c>
    </row>
    <row r="58488" spans="8:8">
      <c r="H58488" t="str">
        <f t="shared" si="621"/>
        <v/>
      </c>
    </row>
    <row r="58489" spans="8:8">
      <c r="H58489" t="str">
        <f t="shared" si="621"/>
        <v/>
      </c>
    </row>
    <row r="58490" spans="8:8">
      <c r="H58490" t="str">
        <f t="shared" si="621"/>
        <v/>
      </c>
    </row>
    <row r="58491" spans="8:8">
      <c r="H58491" t="str">
        <f t="shared" si="621"/>
        <v/>
      </c>
    </row>
    <row r="58492" spans="8:8">
      <c r="H58492" t="str">
        <f t="shared" si="621"/>
        <v/>
      </c>
    </row>
    <row r="58493" spans="8:8">
      <c r="H58493" t="str">
        <f t="shared" si="621"/>
        <v/>
      </c>
    </row>
    <row r="58494" spans="8:8">
      <c r="H58494" t="str">
        <f t="shared" si="621"/>
        <v/>
      </c>
    </row>
    <row r="58495" spans="8:8">
      <c r="H58495" t="str">
        <f t="shared" si="621"/>
        <v/>
      </c>
    </row>
    <row r="58496" spans="8:8">
      <c r="H58496" t="str">
        <f t="shared" si="621"/>
        <v/>
      </c>
    </row>
    <row r="58497" spans="8:8">
      <c r="H58497" t="str">
        <f t="shared" si="621"/>
        <v/>
      </c>
    </row>
    <row r="58498" spans="8:8">
      <c r="H58498" t="str">
        <f t="shared" si="621"/>
        <v/>
      </c>
    </row>
    <row r="58499" spans="8:8">
      <c r="H58499" t="str">
        <f t="shared" si="621"/>
        <v/>
      </c>
    </row>
    <row r="58500" spans="8:8">
      <c r="H58500" t="str">
        <f t="shared" si="621"/>
        <v/>
      </c>
    </row>
    <row r="58501" spans="8:8">
      <c r="H58501" t="str">
        <f t="shared" si="621"/>
        <v/>
      </c>
    </row>
    <row r="58502" spans="8:8">
      <c r="H58502" t="str">
        <f t="shared" si="621"/>
        <v/>
      </c>
    </row>
    <row r="58503" spans="8:8">
      <c r="H58503" t="str">
        <f t="shared" si="621"/>
        <v/>
      </c>
    </row>
    <row r="58504" spans="8:8">
      <c r="H58504" t="str">
        <f t="shared" si="621"/>
        <v/>
      </c>
    </row>
    <row r="58505" spans="8:8">
      <c r="H58505" t="str">
        <f t="shared" si="621"/>
        <v/>
      </c>
    </row>
    <row r="58506" spans="8:8">
      <c r="H58506" t="str">
        <f t="shared" si="621"/>
        <v/>
      </c>
    </row>
    <row r="58507" spans="8:8">
      <c r="H58507" t="str">
        <f t="shared" si="621"/>
        <v/>
      </c>
    </row>
    <row r="58508" spans="8:8">
      <c r="H58508" t="str">
        <f t="shared" si="621"/>
        <v/>
      </c>
    </row>
    <row r="58509" spans="8:8">
      <c r="H58509" t="str">
        <f t="shared" si="621"/>
        <v/>
      </c>
    </row>
    <row r="58510" spans="8:8">
      <c r="H58510" t="str">
        <f t="shared" si="621"/>
        <v/>
      </c>
    </row>
    <row r="58511" spans="8:8">
      <c r="H58511" t="str">
        <f t="shared" si="621"/>
        <v/>
      </c>
    </row>
    <row r="58512" spans="8:8">
      <c r="H58512" t="str">
        <f t="shared" si="621"/>
        <v/>
      </c>
    </row>
    <row r="58513" spans="8:8">
      <c r="H58513" t="str">
        <f t="shared" si="621"/>
        <v/>
      </c>
    </row>
    <row r="58514" spans="8:8">
      <c r="H58514" t="str">
        <f t="shared" si="621"/>
        <v/>
      </c>
    </row>
    <row r="58515" spans="8:8">
      <c r="H58515" t="str">
        <f t="shared" si="621"/>
        <v/>
      </c>
    </row>
    <row r="58516" spans="8:8">
      <c r="H58516" t="str">
        <f t="shared" si="621"/>
        <v/>
      </c>
    </row>
    <row r="58517" spans="8:8">
      <c r="H58517" t="str">
        <f t="shared" si="621"/>
        <v/>
      </c>
    </row>
    <row r="58518" spans="8:8">
      <c r="H58518" t="str">
        <f t="shared" si="621"/>
        <v/>
      </c>
    </row>
    <row r="58519" spans="8:8">
      <c r="H58519" t="str">
        <f t="shared" si="621"/>
        <v/>
      </c>
    </row>
    <row r="58520" spans="8:8">
      <c r="H58520" t="str">
        <f t="shared" si="621"/>
        <v/>
      </c>
    </row>
    <row r="58521" spans="8:8">
      <c r="H58521" t="str">
        <f t="shared" si="621"/>
        <v/>
      </c>
    </row>
    <row r="58522" spans="8:8">
      <c r="H58522" t="str">
        <f t="shared" si="621"/>
        <v/>
      </c>
    </row>
    <row r="58523" spans="8:8">
      <c r="H58523" t="str">
        <f t="shared" si="621"/>
        <v/>
      </c>
    </row>
    <row r="58524" spans="8:8">
      <c r="H58524" t="str">
        <f t="shared" si="621"/>
        <v/>
      </c>
    </row>
    <row r="58525" spans="8:8">
      <c r="H58525" t="str">
        <f t="shared" si="621"/>
        <v/>
      </c>
    </row>
    <row r="58526" spans="8:8">
      <c r="H58526" t="str">
        <f t="shared" si="621"/>
        <v/>
      </c>
    </row>
    <row r="58527" spans="8:8">
      <c r="H58527" t="str">
        <f t="shared" si="621"/>
        <v/>
      </c>
    </row>
    <row r="58528" spans="8:8">
      <c r="H58528" t="str">
        <f t="shared" si="621"/>
        <v/>
      </c>
    </row>
    <row r="58529" spans="8:8">
      <c r="H58529" t="str">
        <f t="shared" si="621"/>
        <v/>
      </c>
    </row>
    <row r="58530" spans="8:8">
      <c r="H58530" t="str">
        <f t="shared" ref="H58530:H58593" si="622">_xlfn.TEXTJOIN(", ", TRUE, G58530:G58530)</f>
        <v/>
      </c>
    </row>
    <row r="58531" spans="8:8">
      <c r="H58531" t="str">
        <f t="shared" si="622"/>
        <v/>
      </c>
    </row>
    <row r="58532" spans="8:8">
      <c r="H58532" t="str">
        <f t="shared" si="622"/>
        <v/>
      </c>
    </row>
    <row r="58533" spans="8:8">
      <c r="H58533" t="str">
        <f t="shared" si="622"/>
        <v/>
      </c>
    </row>
    <row r="58534" spans="8:8">
      <c r="H58534" t="str">
        <f t="shared" si="622"/>
        <v/>
      </c>
    </row>
    <row r="58535" spans="8:8">
      <c r="H58535" t="str">
        <f t="shared" si="622"/>
        <v/>
      </c>
    </row>
    <row r="58536" spans="8:8">
      <c r="H58536" t="str">
        <f t="shared" si="622"/>
        <v/>
      </c>
    </row>
    <row r="58537" spans="8:8">
      <c r="H58537" t="str">
        <f t="shared" si="622"/>
        <v/>
      </c>
    </row>
    <row r="58538" spans="8:8">
      <c r="H58538" t="str">
        <f t="shared" si="622"/>
        <v/>
      </c>
    </row>
    <row r="58539" spans="8:8">
      <c r="H58539" t="str">
        <f t="shared" si="622"/>
        <v/>
      </c>
    </row>
    <row r="58540" spans="8:8">
      <c r="H58540" t="str">
        <f t="shared" si="622"/>
        <v/>
      </c>
    </row>
    <row r="58541" spans="8:8">
      <c r="H58541" t="str">
        <f t="shared" si="622"/>
        <v/>
      </c>
    </row>
    <row r="58542" spans="8:8">
      <c r="H58542" t="str">
        <f t="shared" si="622"/>
        <v/>
      </c>
    </row>
    <row r="58543" spans="8:8">
      <c r="H58543" t="str">
        <f t="shared" si="622"/>
        <v/>
      </c>
    </row>
    <row r="58544" spans="8:8">
      <c r="H58544" t="str">
        <f t="shared" si="622"/>
        <v/>
      </c>
    </row>
    <row r="58545" spans="8:8">
      <c r="H58545" t="str">
        <f t="shared" si="622"/>
        <v/>
      </c>
    </row>
    <row r="58546" spans="8:8">
      <c r="H58546" t="str">
        <f t="shared" si="622"/>
        <v/>
      </c>
    </row>
    <row r="58547" spans="8:8">
      <c r="H58547" t="str">
        <f t="shared" si="622"/>
        <v/>
      </c>
    </row>
    <row r="58548" spans="8:8">
      <c r="H58548" t="str">
        <f t="shared" si="622"/>
        <v/>
      </c>
    </row>
    <row r="58549" spans="8:8">
      <c r="H58549" t="str">
        <f t="shared" si="622"/>
        <v/>
      </c>
    </row>
    <row r="58550" spans="8:8">
      <c r="H58550" t="str">
        <f t="shared" si="622"/>
        <v/>
      </c>
    </row>
    <row r="58551" spans="8:8">
      <c r="H58551" t="str">
        <f t="shared" si="622"/>
        <v/>
      </c>
    </row>
    <row r="58552" spans="8:8">
      <c r="H58552" t="str">
        <f t="shared" si="622"/>
        <v/>
      </c>
    </row>
    <row r="58553" spans="8:8">
      <c r="H58553" t="str">
        <f t="shared" si="622"/>
        <v/>
      </c>
    </row>
    <row r="58554" spans="8:8">
      <c r="H58554" t="str">
        <f t="shared" si="622"/>
        <v/>
      </c>
    </row>
    <row r="58555" spans="8:8">
      <c r="H58555" t="str">
        <f t="shared" si="622"/>
        <v/>
      </c>
    </row>
    <row r="58556" spans="8:8">
      <c r="H58556" t="str">
        <f t="shared" si="622"/>
        <v/>
      </c>
    </row>
    <row r="58557" spans="8:8">
      <c r="H58557" t="str">
        <f t="shared" si="622"/>
        <v/>
      </c>
    </row>
    <row r="58558" spans="8:8">
      <c r="H58558" t="str">
        <f t="shared" si="622"/>
        <v/>
      </c>
    </row>
    <row r="58559" spans="8:8">
      <c r="H58559" t="str">
        <f t="shared" si="622"/>
        <v/>
      </c>
    </row>
    <row r="58560" spans="8:8">
      <c r="H58560" t="str">
        <f t="shared" si="622"/>
        <v/>
      </c>
    </row>
    <row r="58561" spans="8:8">
      <c r="H58561" t="str">
        <f t="shared" si="622"/>
        <v/>
      </c>
    </row>
    <row r="58562" spans="8:8">
      <c r="H58562" t="str">
        <f t="shared" si="622"/>
        <v/>
      </c>
    </row>
    <row r="58563" spans="8:8">
      <c r="H58563" t="str">
        <f t="shared" si="622"/>
        <v/>
      </c>
    </row>
    <row r="58564" spans="8:8">
      <c r="H58564" t="str">
        <f t="shared" si="622"/>
        <v/>
      </c>
    </row>
    <row r="58565" spans="8:8">
      <c r="H58565" t="str">
        <f t="shared" si="622"/>
        <v/>
      </c>
    </row>
    <row r="58566" spans="8:8">
      <c r="H58566" t="str">
        <f t="shared" si="622"/>
        <v/>
      </c>
    </row>
    <row r="58567" spans="8:8">
      <c r="H58567" t="str">
        <f t="shared" si="622"/>
        <v/>
      </c>
    </row>
    <row r="58568" spans="8:8">
      <c r="H58568" t="str">
        <f t="shared" si="622"/>
        <v/>
      </c>
    </row>
    <row r="58569" spans="8:8">
      <c r="H58569" t="str">
        <f t="shared" si="622"/>
        <v/>
      </c>
    </row>
    <row r="58570" spans="8:8">
      <c r="H58570" t="str">
        <f t="shared" si="622"/>
        <v/>
      </c>
    </row>
    <row r="58571" spans="8:8">
      <c r="H58571" t="str">
        <f t="shared" si="622"/>
        <v/>
      </c>
    </row>
    <row r="58572" spans="8:8">
      <c r="H58572" t="str">
        <f t="shared" si="622"/>
        <v/>
      </c>
    </row>
    <row r="58573" spans="8:8">
      <c r="H58573" t="str">
        <f t="shared" si="622"/>
        <v/>
      </c>
    </row>
    <row r="58574" spans="8:8">
      <c r="H58574" t="str">
        <f t="shared" si="622"/>
        <v/>
      </c>
    </row>
    <row r="58575" spans="8:8">
      <c r="H58575" t="str">
        <f t="shared" si="622"/>
        <v/>
      </c>
    </row>
    <row r="58576" spans="8:8">
      <c r="H58576" t="str">
        <f t="shared" si="622"/>
        <v/>
      </c>
    </row>
    <row r="58577" spans="8:8">
      <c r="H58577" t="str">
        <f t="shared" si="622"/>
        <v/>
      </c>
    </row>
    <row r="58578" spans="8:8">
      <c r="H58578" t="str">
        <f t="shared" si="622"/>
        <v/>
      </c>
    </row>
    <row r="58579" spans="8:8">
      <c r="H58579" t="str">
        <f t="shared" si="622"/>
        <v/>
      </c>
    </row>
    <row r="58580" spans="8:8">
      <c r="H58580" t="str">
        <f t="shared" si="622"/>
        <v/>
      </c>
    </row>
    <row r="58581" spans="8:8">
      <c r="H58581" t="str">
        <f t="shared" si="622"/>
        <v/>
      </c>
    </row>
    <row r="58582" spans="8:8">
      <c r="H58582" t="str">
        <f t="shared" si="622"/>
        <v/>
      </c>
    </row>
    <row r="58583" spans="8:8">
      <c r="H58583" t="str">
        <f t="shared" si="622"/>
        <v/>
      </c>
    </row>
    <row r="58584" spans="8:8">
      <c r="H58584" t="str">
        <f t="shared" si="622"/>
        <v/>
      </c>
    </row>
    <row r="58585" spans="8:8">
      <c r="H58585" t="str">
        <f t="shared" si="622"/>
        <v/>
      </c>
    </row>
    <row r="58586" spans="8:8">
      <c r="H58586" t="str">
        <f t="shared" si="622"/>
        <v/>
      </c>
    </row>
    <row r="58587" spans="8:8">
      <c r="H58587" t="str">
        <f t="shared" si="622"/>
        <v/>
      </c>
    </row>
    <row r="58588" spans="8:8">
      <c r="H58588" t="str">
        <f t="shared" si="622"/>
        <v/>
      </c>
    </row>
    <row r="58589" spans="8:8">
      <c r="H58589" t="str">
        <f t="shared" si="622"/>
        <v/>
      </c>
    </row>
    <row r="58590" spans="8:8">
      <c r="H58590" t="str">
        <f t="shared" si="622"/>
        <v/>
      </c>
    </row>
    <row r="58591" spans="8:8">
      <c r="H58591" t="str">
        <f t="shared" si="622"/>
        <v/>
      </c>
    </row>
    <row r="58592" spans="8:8">
      <c r="H58592" t="str">
        <f t="shared" si="622"/>
        <v/>
      </c>
    </row>
    <row r="58593" spans="8:8">
      <c r="H58593" t="str">
        <f t="shared" si="622"/>
        <v/>
      </c>
    </row>
    <row r="58594" spans="8:8">
      <c r="H58594" t="str">
        <f t="shared" ref="H58594:H58657" si="623">_xlfn.TEXTJOIN(", ", TRUE, G58594:G58594)</f>
        <v/>
      </c>
    </row>
    <row r="58595" spans="8:8">
      <c r="H58595" t="str">
        <f t="shared" si="623"/>
        <v/>
      </c>
    </row>
    <row r="58596" spans="8:8">
      <c r="H58596" t="str">
        <f t="shared" si="623"/>
        <v/>
      </c>
    </row>
    <row r="58597" spans="8:8">
      <c r="H58597" t="str">
        <f t="shared" si="623"/>
        <v/>
      </c>
    </row>
    <row r="58598" spans="8:8">
      <c r="H58598" t="str">
        <f t="shared" si="623"/>
        <v/>
      </c>
    </row>
    <row r="58599" spans="8:8">
      <c r="H58599" t="str">
        <f t="shared" si="623"/>
        <v/>
      </c>
    </row>
    <row r="58600" spans="8:8">
      <c r="H58600" t="str">
        <f t="shared" si="623"/>
        <v/>
      </c>
    </row>
    <row r="58601" spans="8:8">
      <c r="H58601" t="str">
        <f t="shared" si="623"/>
        <v/>
      </c>
    </row>
    <row r="58602" spans="8:8">
      <c r="H58602" t="str">
        <f t="shared" si="623"/>
        <v/>
      </c>
    </row>
    <row r="58603" spans="8:8">
      <c r="H58603" t="str">
        <f t="shared" si="623"/>
        <v/>
      </c>
    </row>
    <row r="58604" spans="8:8">
      <c r="H58604" t="str">
        <f t="shared" si="623"/>
        <v/>
      </c>
    </row>
    <row r="58605" spans="8:8">
      <c r="H58605" t="str">
        <f t="shared" si="623"/>
        <v/>
      </c>
    </row>
    <row r="58606" spans="8:8">
      <c r="H58606" t="str">
        <f t="shared" si="623"/>
        <v/>
      </c>
    </row>
    <row r="58607" spans="8:8">
      <c r="H58607" t="str">
        <f t="shared" si="623"/>
        <v/>
      </c>
    </row>
    <row r="58608" spans="8:8">
      <c r="H58608" t="str">
        <f t="shared" si="623"/>
        <v/>
      </c>
    </row>
    <row r="58609" spans="8:8">
      <c r="H58609" t="str">
        <f t="shared" si="623"/>
        <v/>
      </c>
    </row>
    <row r="58610" spans="8:8">
      <c r="H58610" t="str">
        <f t="shared" si="623"/>
        <v/>
      </c>
    </row>
    <row r="58611" spans="8:8">
      <c r="H58611" t="str">
        <f t="shared" si="623"/>
        <v/>
      </c>
    </row>
    <row r="58612" spans="8:8">
      <c r="H58612" t="str">
        <f t="shared" si="623"/>
        <v/>
      </c>
    </row>
    <row r="58613" spans="8:8">
      <c r="H58613" t="str">
        <f t="shared" si="623"/>
        <v/>
      </c>
    </row>
    <row r="58614" spans="8:8">
      <c r="H58614" t="str">
        <f t="shared" si="623"/>
        <v/>
      </c>
    </row>
    <row r="58615" spans="8:8">
      <c r="H58615" t="str">
        <f t="shared" si="623"/>
        <v/>
      </c>
    </row>
    <row r="58616" spans="8:8">
      <c r="H58616" t="str">
        <f t="shared" si="623"/>
        <v/>
      </c>
    </row>
    <row r="58617" spans="8:8">
      <c r="H58617" t="str">
        <f t="shared" si="623"/>
        <v/>
      </c>
    </row>
    <row r="58618" spans="8:8">
      <c r="H58618" t="str">
        <f t="shared" si="623"/>
        <v/>
      </c>
    </row>
    <row r="58619" spans="8:8">
      <c r="H58619" t="str">
        <f t="shared" si="623"/>
        <v/>
      </c>
    </row>
    <row r="58620" spans="8:8">
      <c r="H58620" t="str">
        <f t="shared" si="623"/>
        <v/>
      </c>
    </row>
    <row r="58621" spans="8:8">
      <c r="H58621" t="str">
        <f t="shared" si="623"/>
        <v/>
      </c>
    </row>
    <row r="58622" spans="8:8">
      <c r="H58622" t="str">
        <f t="shared" si="623"/>
        <v/>
      </c>
    </row>
    <row r="58623" spans="8:8">
      <c r="H58623" t="str">
        <f t="shared" si="623"/>
        <v/>
      </c>
    </row>
    <row r="58624" spans="8:8">
      <c r="H58624" t="str">
        <f t="shared" si="623"/>
        <v/>
      </c>
    </row>
    <row r="58625" spans="8:8">
      <c r="H58625" t="str">
        <f t="shared" si="623"/>
        <v/>
      </c>
    </row>
    <row r="58626" spans="8:8">
      <c r="H58626" t="str">
        <f t="shared" si="623"/>
        <v/>
      </c>
    </row>
    <row r="58627" spans="8:8">
      <c r="H58627" t="str">
        <f t="shared" si="623"/>
        <v/>
      </c>
    </row>
    <row r="58628" spans="8:8">
      <c r="H58628" t="str">
        <f t="shared" si="623"/>
        <v/>
      </c>
    </row>
    <row r="58629" spans="8:8">
      <c r="H58629" t="str">
        <f t="shared" si="623"/>
        <v/>
      </c>
    </row>
    <row r="58630" spans="8:8">
      <c r="H58630" t="str">
        <f t="shared" si="623"/>
        <v/>
      </c>
    </row>
    <row r="58631" spans="8:8">
      <c r="H58631" t="str">
        <f t="shared" si="623"/>
        <v/>
      </c>
    </row>
    <row r="58632" spans="8:8">
      <c r="H58632" t="str">
        <f t="shared" si="623"/>
        <v/>
      </c>
    </row>
    <row r="58633" spans="8:8">
      <c r="H58633" t="str">
        <f t="shared" si="623"/>
        <v/>
      </c>
    </row>
    <row r="58634" spans="8:8">
      <c r="H58634" t="str">
        <f t="shared" si="623"/>
        <v/>
      </c>
    </row>
    <row r="58635" spans="8:8">
      <c r="H58635" t="str">
        <f t="shared" si="623"/>
        <v/>
      </c>
    </row>
    <row r="58636" spans="8:8">
      <c r="H58636" t="str">
        <f t="shared" si="623"/>
        <v/>
      </c>
    </row>
    <row r="58637" spans="8:8">
      <c r="H58637" t="str">
        <f t="shared" si="623"/>
        <v/>
      </c>
    </row>
    <row r="58638" spans="8:8">
      <c r="H58638" t="str">
        <f t="shared" si="623"/>
        <v/>
      </c>
    </row>
    <row r="58639" spans="8:8">
      <c r="H58639" t="str">
        <f t="shared" si="623"/>
        <v/>
      </c>
    </row>
    <row r="58640" spans="8:8">
      <c r="H58640" t="str">
        <f t="shared" si="623"/>
        <v/>
      </c>
    </row>
    <row r="58641" spans="8:8">
      <c r="H58641" t="str">
        <f t="shared" si="623"/>
        <v/>
      </c>
    </row>
    <row r="58642" spans="8:8">
      <c r="H58642" t="str">
        <f t="shared" si="623"/>
        <v/>
      </c>
    </row>
    <row r="58643" spans="8:8">
      <c r="H58643" t="str">
        <f t="shared" si="623"/>
        <v/>
      </c>
    </row>
    <row r="58644" spans="8:8">
      <c r="H58644" t="str">
        <f t="shared" si="623"/>
        <v/>
      </c>
    </row>
    <row r="58645" spans="8:8">
      <c r="H58645" t="str">
        <f t="shared" si="623"/>
        <v/>
      </c>
    </row>
    <row r="58646" spans="8:8">
      <c r="H58646" t="str">
        <f t="shared" si="623"/>
        <v/>
      </c>
    </row>
    <row r="58647" spans="8:8">
      <c r="H58647" t="str">
        <f t="shared" si="623"/>
        <v/>
      </c>
    </row>
    <row r="58648" spans="8:8">
      <c r="H58648" t="str">
        <f t="shared" si="623"/>
        <v/>
      </c>
    </row>
    <row r="58649" spans="8:8">
      <c r="H58649" t="str">
        <f t="shared" si="623"/>
        <v/>
      </c>
    </row>
    <row r="58650" spans="8:8">
      <c r="H58650" t="str">
        <f t="shared" si="623"/>
        <v/>
      </c>
    </row>
    <row r="58651" spans="8:8">
      <c r="H58651" t="str">
        <f t="shared" si="623"/>
        <v/>
      </c>
    </row>
    <row r="58652" spans="8:8">
      <c r="H58652" t="str">
        <f t="shared" si="623"/>
        <v/>
      </c>
    </row>
    <row r="58653" spans="8:8">
      <c r="H58653" t="str">
        <f t="shared" si="623"/>
        <v/>
      </c>
    </row>
    <row r="58654" spans="8:8">
      <c r="H58654" t="str">
        <f t="shared" si="623"/>
        <v/>
      </c>
    </row>
    <row r="58655" spans="8:8">
      <c r="H58655" t="str">
        <f t="shared" si="623"/>
        <v/>
      </c>
    </row>
    <row r="58656" spans="8:8">
      <c r="H58656" t="str">
        <f t="shared" si="623"/>
        <v/>
      </c>
    </row>
    <row r="58657" spans="8:8">
      <c r="H58657" t="str">
        <f t="shared" si="623"/>
        <v/>
      </c>
    </row>
    <row r="58658" spans="8:8">
      <c r="H58658" t="str">
        <f t="shared" ref="H58658:H58721" si="624">_xlfn.TEXTJOIN(", ", TRUE, G58658:G58658)</f>
        <v/>
      </c>
    </row>
    <row r="58659" spans="8:8">
      <c r="H58659" t="str">
        <f t="shared" si="624"/>
        <v/>
      </c>
    </row>
    <row r="58660" spans="8:8">
      <c r="H58660" t="str">
        <f t="shared" si="624"/>
        <v/>
      </c>
    </row>
    <row r="58661" spans="8:8">
      <c r="H58661" t="str">
        <f t="shared" si="624"/>
        <v/>
      </c>
    </row>
    <row r="58662" spans="8:8">
      <c r="H58662" t="str">
        <f t="shared" si="624"/>
        <v/>
      </c>
    </row>
    <row r="58663" spans="8:8">
      <c r="H58663" t="str">
        <f t="shared" si="624"/>
        <v/>
      </c>
    </row>
    <row r="58664" spans="8:8">
      <c r="H58664" t="str">
        <f t="shared" si="624"/>
        <v/>
      </c>
    </row>
    <row r="58665" spans="8:8">
      <c r="H58665" t="str">
        <f t="shared" si="624"/>
        <v/>
      </c>
    </row>
    <row r="58666" spans="8:8">
      <c r="H58666" t="str">
        <f t="shared" si="624"/>
        <v/>
      </c>
    </row>
    <row r="58667" spans="8:8">
      <c r="H58667" t="str">
        <f t="shared" si="624"/>
        <v/>
      </c>
    </row>
    <row r="58668" spans="8:8">
      <c r="H58668" t="str">
        <f t="shared" si="624"/>
        <v/>
      </c>
    </row>
    <row r="58669" spans="8:8">
      <c r="H58669" t="str">
        <f t="shared" si="624"/>
        <v/>
      </c>
    </row>
    <row r="58670" spans="8:8">
      <c r="H58670" t="str">
        <f t="shared" si="624"/>
        <v/>
      </c>
    </row>
    <row r="58671" spans="8:8">
      <c r="H58671" t="str">
        <f t="shared" si="624"/>
        <v/>
      </c>
    </row>
    <row r="58672" spans="8:8">
      <c r="H58672" t="str">
        <f t="shared" si="624"/>
        <v/>
      </c>
    </row>
    <row r="58673" spans="8:8">
      <c r="H58673" t="str">
        <f t="shared" si="624"/>
        <v/>
      </c>
    </row>
    <row r="58674" spans="8:8">
      <c r="H58674" t="str">
        <f t="shared" si="624"/>
        <v/>
      </c>
    </row>
    <row r="58675" spans="8:8">
      <c r="H58675" t="str">
        <f t="shared" si="624"/>
        <v/>
      </c>
    </row>
    <row r="58676" spans="8:8">
      <c r="H58676" t="str">
        <f t="shared" si="624"/>
        <v/>
      </c>
    </row>
    <row r="58677" spans="8:8">
      <c r="H58677" t="str">
        <f t="shared" si="624"/>
        <v/>
      </c>
    </row>
    <row r="58678" spans="8:8">
      <c r="H58678" t="str">
        <f t="shared" si="624"/>
        <v/>
      </c>
    </row>
    <row r="58679" spans="8:8">
      <c r="H58679" t="str">
        <f t="shared" si="624"/>
        <v/>
      </c>
    </row>
    <row r="58680" spans="8:8">
      <c r="H58680" t="str">
        <f t="shared" si="624"/>
        <v/>
      </c>
    </row>
    <row r="58681" spans="8:8">
      <c r="H58681" t="str">
        <f t="shared" si="624"/>
        <v/>
      </c>
    </row>
    <row r="58682" spans="8:8">
      <c r="H58682" t="str">
        <f t="shared" si="624"/>
        <v/>
      </c>
    </row>
    <row r="58683" spans="8:8">
      <c r="H58683" t="str">
        <f t="shared" si="624"/>
        <v/>
      </c>
    </row>
    <row r="58684" spans="8:8">
      <c r="H58684" t="str">
        <f t="shared" si="624"/>
        <v/>
      </c>
    </row>
    <row r="58685" spans="8:8">
      <c r="H58685" t="str">
        <f t="shared" si="624"/>
        <v/>
      </c>
    </row>
    <row r="58686" spans="8:8">
      <c r="H58686" t="str">
        <f t="shared" si="624"/>
        <v/>
      </c>
    </row>
    <row r="58687" spans="8:8">
      <c r="H58687" t="str">
        <f t="shared" si="624"/>
        <v/>
      </c>
    </row>
    <row r="58688" spans="8:8">
      <c r="H58688" t="str">
        <f t="shared" si="624"/>
        <v/>
      </c>
    </row>
    <row r="58689" spans="8:8">
      <c r="H58689" t="str">
        <f t="shared" si="624"/>
        <v/>
      </c>
    </row>
    <row r="58690" spans="8:8">
      <c r="H58690" t="str">
        <f t="shared" si="624"/>
        <v/>
      </c>
    </row>
    <row r="58691" spans="8:8">
      <c r="H58691" t="str">
        <f t="shared" si="624"/>
        <v/>
      </c>
    </row>
    <row r="58692" spans="8:8">
      <c r="H58692" t="str">
        <f t="shared" si="624"/>
        <v/>
      </c>
    </row>
    <row r="58693" spans="8:8">
      <c r="H58693" t="str">
        <f t="shared" si="624"/>
        <v/>
      </c>
    </row>
    <row r="58694" spans="8:8">
      <c r="H58694" t="str">
        <f t="shared" si="624"/>
        <v/>
      </c>
    </row>
    <row r="58695" spans="8:8">
      <c r="H58695" t="str">
        <f t="shared" si="624"/>
        <v/>
      </c>
    </row>
    <row r="58696" spans="8:8">
      <c r="H58696" t="str">
        <f t="shared" si="624"/>
        <v/>
      </c>
    </row>
    <row r="58697" spans="8:8">
      <c r="H58697" t="str">
        <f t="shared" si="624"/>
        <v/>
      </c>
    </row>
    <row r="58698" spans="8:8">
      <c r="H58698" t="str">
        <f t="shared" si="624"/>
        <v/>
      </c>
    </row>
    <row r="58699" spans="8:8">
      <c r="H58699" t="str">
        <f t="shared" si="624"/>
        <v/>
      </c>
    </row>
    <row r="58700" spans="8:8">
      <c r="H58700" t="str">
        <f t="shared" si="624"/>
        <v/>
      </c>
    </row>
    <row r="58701" spans="8:8">
      <c r="H58701" t="str">
        <f t="shared" si="624"/>
        <v/>
      </c>
    </row>
    <row r="58702" spans="8:8">
      <c r="H58702" t="str">
        <f t="shared" si="624"/>
        <v/>
      </c>
    </row>
    <row r="58703" spans="8:8">
      <c r="H58703" t="str">
        <f t="shared" si="624"/>
        <v/>
      </c>
    </row>
    <row r="58704" spans="8:8">
      <c r="H58704" t="str">
        <f t="shared" si="624"/>
        <v/>
      </c>
    </row>
    <row r="58705" spans="8:8">
      <c r="H58705" t="str">
        <f t="shared" si="624"/>
        <v/>
      </c>
    </row>
    <row r="58706" spans="8:8">
      <c r="H58706" t="str">
        <f t="shared" si="624"/>
        <v/>
      </c>
    </row>
    <row r="58707" spans="8:8">
      <c r="H58707" t="str">
        <f t="shared" si="624"/>
        <v/>
      </c>
    </row>
    <row r="58708" spans="8:8">
      <c r="H58708" t="str">
        <f t="shared" si="624"/>
        <v/>
      </c>
    </row>
    <row r="58709" spans="8:8">
      <c r="H58709" t="str">
        <f t="shared" si="624"/>
        <v/>
      </c>
    </row>
    <row r="58710" spans="8:8">
      <c r="H58710" t="str">
        <f t="shared" si="624"/>
        <v/>
      </c>
    </row>
    <row r="58711" spans="8:8">
      <c r="H58711" t="str">
        <f t="shared" si="624"/>
        <v/>
      </c>
    </row>
    <row r="58712" spans="8:8">
      <c r="H58712" t="str">
        <f t="shared" si="624"/>
        <v/>
      </c>
    </row>
    <row r="58713" spans="8:8">
      <c r="H58713" t="str">
        <f t="shared" si="624"/>
        <v/>
      </c>
    </row>
    <row r="58714" spans="8:8">
      <c r="H58714" t="str">
        <f t="shared" si="624"/>
        <v/>
      </c>
    </row>
    <row r="58715" spans="8:8">
      <c r="H58715" t="str">
        <f t="shared" si="624"/>
        <v/>
      </c>
    </row>
    <row r="58716" spans="8:8">
      <c r="H58716" t="str">
        <f t="shared" si="624"/>
        <v/>
      </c>
    </row>
    <row r="58717" spans="8:8">
      <c r="H58717" t="str">
        <f t="shared" si="624"/>
        <v/>
      </c>
    </row>
    <row r="58718" spans="8:8">
      <c r="H58718" t="str">
        <f t="shared" si="624"/>
        <v/>
      </c>
    </row>
    <row r="58719" spans="8:8">
      <c r="H58719" t="str">
        <f t="shared" si="624"/>
        <v/>
      </c>
    </row>
    <row r="58720" spans="8:8">
      <c r="H58720" t="str">
        <f t="shared" si="624"/>
        <v/>
      </c>
    </row>
    <row r="58721" spans="8:8">
      <c r="H58721" t="str">
        <f t="shared" si="624"/>
        <v/>
      </c>
    </row>
    <row r="58722" spans="8:8">
      <c r="H58722" t="str">
        <f t="shared" ref="H58722:H58785" si="625">_xlfn.TEXTJOIN(", ", TRUE, G58722:G58722)</f>
        <v/>
      </c>
    </row>
    <row r="58723" spans="8:8">
      <c r="H58723" t="str">
        <f t="shared" si="625"/>
        <v/>
      </c>
    </row>
    <row r="58724" spans="8:8">
      <c r="H58724" t="str">
        <f t="shared" si="625"/>
        <v/>
      </c>
    </row>
    <row r="58725" spans="8:8">
      <c r="H58725" t="str">
        <f t="shared" si="625"/>
        <v/>
      </c>
    </row>
    <row r="58726" spans="8:8">
      <c r="H58726" t="str">
        <f t="shared" si="625"/>
        <v/>
      </c>
    </row>
    <row r="58727" spans="8:8">
      <c r="H58727" t="str">
        <f t="shared" si="625"/>
        <v/>
      </c>
    </row>
    <row r="58728" spans="8:8">
      <c r="H58728" t="str">
        <f t="shared" si="625"/>
        <v/>
      </c>
    </row>
    <row r="58729" spans="8:8">
      <c r="H58729" t="str">
        <f t="shared" si="625"/>
        <v/>
      </c>
    </row>
    <row r="58730" spans="8:8">
      <c r="H58730" t="str">
        <f t="shared" si="625"/>
        <v/>
      </c>
    </row>
    <row r="58731" spans="8:8">
      <c r="H58731" t="str">
        <f t="shared" si="625"/>
        <v/>
      </c>
    </row>
    <row r="58732" spans="8:8">
      <c r="H58732" t="str">
        <f t="shared" si="625"/>
        <v/>
      </c>
    </row>
    <row r="58733" spans="8:8">
      <c r="H58733" t="str">
        <f t="shared" si="625"/>
        <v/>
      </c>
    </row>
    <row r="58734" spans="8:8">
      <c r="H58734" t="str">
        <f t="shared" si="625"/>
        <v/>
      </c>
    </row>
    <row r="58735" spans="8:8">
      <c r="H58735" t="str">
        <f t="shared" si="625"/>
        <v/>
      </c>
    </row>
    <row r="58736" spans="8:8">
      <c r="H58736" t="str">
        <f t="shared" si="625"/>
        <v/>
      </c>
    </row>
    <row r="58737" spans="8:8">
      <c r="H58737" t="str">
        <f t="shared" si="625"/>
        <v/>
      </c>
    </row>
    <row r="58738" spans="8:8">
      <c r="H58738" t="str">
        <f t="shared" si="625"/>
        <v/>
      </c>
    </row>
    <row r="58739" spans="8:8">
      <c r="H58739" t="str">
        <f t="shared" si="625"/>
        <v/>
      </c>
    </row>
    <row r="58740" spans="8:8">
      <c r="H58740" t="str">
        <f t="shared" si="625"/>
        <v/>
      </c>
    </row>
    <row r="58741" spans="8:8">
      <c r="H58741" t="str">
        <f t="shared" si="625"/>
        <v/>
      </c>
    </row>
    <row r="58742" spans="8:8">
      <c r="H58742" t="str">
        <f t="shared" si="625"/>
        <v/>
      </c>
    </row>
    <row r="58743" spans="8:8">
      <c r="H58743" t="str">
        <f t="shared" si="625"/>
        <v/>
      </c>
    </row>
    <row r="58744" spans="8:8">
      <c r="H58744" t="str">
        <f t="shared" si="625"/>
        <v/>
      </c>
    </row>
    <row r="58745" spans="8:8">
      <c r="H58745" t="str">
        <f t="shared" si="625"/>
        <v/>
      </c>
    </row>
    <row r="58746" spans="8:8">
      <c r="H58746" t="str">
        <f t="shared" si="625"/>
        <v/>
      </c>
    </row>
    <row r="58747" spans="8:8">
      <c r="H58747" t="str">
        <f t="shared" si="625"/>
        <v/>
      </c>
    </row>
    <row r="58748" spans="8:8">
      <c r="H58748" t="str">
        <f t="shared" si="625"/>
        <v/>
      </c>
    </row>
    <row r="58749" spans="8:8">
      <c r="H58749" t="str">
        <f t="shared" si="625"/>
        <v/>
      </c>
    </row>
    <row r="58750" spans="8:8">
      <c r="H58750" t="str">
        <f t="shared" si="625"/>
        <v/>
      </c>
    </row>
    <row r="58751" spans="8:8">
      <c r="H58751" t="str">
        <f t="shared" si="625"/>
        <v/>
      </c>
    </row>
    <row r="58752" spans="8:8">
      <c r="H58752" t="str">
        <f t="shared" si="625"/>
        <v/>
      </c>
    </row>
    <row r="58753" spans="8:8">
      <c r="H58753" t="str">
        <f t="shared" si="625"/>
        <v/>
      </c>
    </row>
    <row r="58754" spans="8:8">
      <c r="H58754" t="str">
        <f t="shared" si="625"/>
        <v/>
      </c>
    </row>
    <row r="58755" spans="8:8">
      <c r="H58755" t="str">
        <f t="shared" si="625"/>
        <v/>
      </c>
    </row>
    <row r="58756" spans="8:8">
      <c r="H58756" t="str">
        <f t="shared" si="625"/>
        <v/>
      </c>
    </row>
    <row r="58757" spans="8:8">
      <c r="H58757" t="str">
        <f t="shared" si="625"/>
        <v/>
      </c>
    </row>
    <row r="58758" spans="8:8">
      <c r="H58758" t="str">
        <f t="shared" si="625"/>
        <v/>
      </c>
    </row>
    <row r="58759" spans="8:8">
      <c r="H58759" t="str">
        <f t="shared" si="625"/>
        <v/>
      </c>
    </row>
    <row r="58760" spans="8:8">
      <c r="H58760" t="str">
        <f t="shared" si="625"/>
        <v/>
      </c>
    </row>
    <row r="58761" spans="8:8">
      <c r="H58761" t="str">
        <f t="shared" si="625"/>
        <v/>
      </c>
    </row>
    <row r="58762" spans="8:8">
      <c r="H58762" t="str">
        <f t="shared" si="625"/>
        <v/>
      </c>
    </row>
    <row r="58763" spans="8:8">
      <c r="H58763" t="str">
        <f t="shared" si="625"/>
        <v/>
      </c>
    </row>
    <row r="58764" spans="8:8">
      <c r="H58764" t="str">
        <f t="shared" si="625"/>
        <v/>
      </c>
    </row>
    <row r="58765" spans="8:8">
      <c r="H58765" t="str">
        <f t="shared" si="625"/>
        <v/>
      </c>
    </row>
    <row r="58766" spans="8:8">
      <c r="H58766" t="str">
        <f t="shared" si="625"/>
        <v/>
      </c>
    </row>
    <row r="58767" spans="8:8">
      <c r="H58767" t="str">
        <f t="shared" si="625"/>
        <v/>
      </c>
    </row>
    <row r="58768" spans="8:8">
      <c r="H58768" t="str">
        <f t="shared" si="625"/>
        <v/>
      </c>
    </row>
    <row r="58769" spans="8:8">
      <c r="H58769" t="str">
        <f t="shared" si="625"/>
        <v/>
      </c>
    </row>
    <row r="58770" spans="8:8">
      <c r="H58770" t="str">
        <f t="shared" si="625"/>
        <v/>
      </c>
    </row>
    <row r="58771" spans="8:8">
      <c r="H58771" t="str">
        <f t="shared" si="625"/>
        <v/>
      </c>
    </row>
    <row r="58772" spans="8:8">
      <c r="H58772" t="str">
        <f t="shared" si="625"/>
        <v/>
      </c>
    </row>
    <row r="58773" spans="8:8">
      <c r="H58773" t="str">
        <f t="shared" si="625"/>
        <v/>
      </c>
    </row>
    <row r="58774" spans="8:8">
      <c r="H58774" t="str">
        <f t="shared" si="625"/>
        <v/>
      </c>
    </row>
    <row r="58775" spans="8:8">
      <c r="H58775" t="str">
        <f t="shared" si="625"/>
        <v/>
      </c>
    </row>
    <row r="58776" spans="8:8">
      <c r="H58776" t="str">
        <f t="shared" si="625"/>
        <v/>
      </c>
    </row>
    <row r="58777" spans="8:8">
      <c r="H58777" t="str">
        <f t="shared" si="625"/>
        <v/>
      </c>
    </row>
    <row r="58778" spans="8:8">
      <c r="H58778" t="str">
        <f t="shared" si="625"/>
        <v/>
      </c>
    </row>
    <row r="58779" spans="8:8">
      <c r="H58779" t="str">
        <f t="shared" si="625"/>
        <v/>
      </c>
    </row>
    <row r="58780" spans="8:8">
      <c r="H58780" t="str">
        <f t="shared" si="625"/>
        <v/>
      </c>
    </row>
    <row r="58781" spans="8:8">
      <c r="H58781" t="str">
        <f t="shared" si="625"/>
        <v/>
      </c>
    </row>
    <row r="58782" spans="8:8">
      <c r="H58782" t="str">
        <f t="shared" si="625"/>
        <v/>
      </c>
    </row>
    <row r="58783" spans="8:8">
      <c r="H58783" t="str">
        <f t="shared" si="625"/>
        <v/>
      </c>
    </row>
    <row r="58784" spans="8:8">
      <c r="H58784" t="str">
        <f t="shared" si="625"/>
        <v/>
      </c>
    </row>
    <row r="58785" spans="8:8">
      <c r="H58785" t="str">
        <f t="shared" si="625"/>
        <v/>
      </c>
    </row>
    <row r="58786" spans="8:8">
      <c r="H58786" t="str">
        <f t="shared" ref="H58786:H58849" si="626">_xlfn.TEXTJOIN(", ", TRUE, G58786:G58786)</f>
        <v/>
      </c>
    </row>
    <row r="58787" spans="8:8">
      <c r="H58787" t="str">
        <f t="shared" si="626"/>
        <v/>
      </c>
    </row>
    <row r="58788" spans="8:8">
      <c r="H58788" t="str">
        <f t="shared" si="626"/>
        <v/>
      </c>
    </row>
    <row r="58789" spans="8:8">
      <c r="H58789" t="str">
        <f t="shared" si="626"/>
        <v/>
      </c>
    </row>
    <row r="58790" spans="8:8">
      <c r="H58790" t="str">
        <f t="shared" si="626"/>
        <v/>
      </c>
    </row>
    <row r="58791" spans="8:8">
      <c r="H58791" t="str">
        <f t="shared" si="626"/>
        <v/>
      </c>
    </row>
    <row r="58792" spans="8:8">
      <c r="H58792" t="str">
        <f t="shared" si="626"/>
        <v/>
      </c>
    </row>
    <row r="58793" spans="8:8">
      <c r="H58793" t="str">
        <f t="shared" si="626"/>
        <v/>
      </c>
    </row>
    <row r="58794" spans="8:8">
      <c r="H58794" t="str">
        <f t="shared" si="626"/>
        <v/>
      </c>
    </row>
    <row r="58795" spans="8:8">
      <c r="H58795" t="str">
        <f t="shared" si="626"/>
        <v/>
      </c>
    </row>
    <row r="58796" spans="8:8">
      <c r="H58796" t="str">
        <f t="shared" si="626"/>
        <v/>
      </c>
    </row>
    <row r="58797" spans="8:8">
      <c r="H58797" t="str">
        <f t="shared" si="626"/>
        <v/>
      </c>
    </row>
    <row r="58798" spans="8:8">
      <c r="H58798" t="str">
        <f t="shared" si="626"/>
        <v/>
      </c>
    </row>
    <row r="58799" spans="8:8">
      <c r="H58799" t="str">
        <f t="shared" si="626"/>
        <v/>
      </c>
    </row>
    <row r="58800" spans="8:8">
      <c r="H58800" t="str">
        <f t="shared" si="626"/>
        <v/>
      </c>
    </row>
    <row r="58801" spans="8:8">
      <c r="H58801" t="str">
        <f t="shared" si="626"/>
        <v/>
      </c>
    </row>
    <row r="58802" spans="8:8">
      <c r="H58802" t="str">
        <f t="shared" si="626"/>
        <v/>
      </c>
    </row>
    <row r="58803" spans="8:8">
      <c r="H58803" t="str">
        <f t="shared" si="626"/>
        <v/>
      </c>
    </row>
    <row r="58804" spans="8:8">
      <c r="H58804" t="str">
        <f t="shared" si="626"/>
        <v/>
      </c>
    </row>
    <row r="58805" spans="8:8">
      <c r="H58805" t="str">
        <f t="shared" si="626"/>
        <v/>
      </c>
    </row>
    <row r="58806" spans="8:8">
      <c r="H58806" t="str">
        <f t="shared" si="626"/>
        <v/>
      </c>
    </row>
    <row r="58807" spans="8:8">
      <c r="H58807" t="str">
        <f t="shared" si="626"/>
        <v/>
      </c>
    </row>
    <row r="58808" spans="8:8">
      <c r="H58808" t="str">
        <f t="shared" si="626"/>
        <v/>
      </c>
    </row>
    <row r="58809" spans="8:8">
      <c r="H58809" t="str">
        <f t="shared" si="626"/>
        <v/>
      </c>
    </row>
    <row r="58810" spans="8:8">
      <c r="H58810" t="str">
        <f t="shared" si="626"/>
        <v/>
      </c>
    </row>
    <row r="58811" spans="8:8">
      <c r="H58811" t="str">
        <f t="shared" si="626"/>
        <v/>
      </c>
    </row>
    <row r="58812" spans="8:8">
      <c r="H58812" t="str">
        <f t="shared" si="626"/>
        <v/>
      </c>
    </row>
    <row r="58813" spans="8:8">
      <c r="H58813" t="str">
        <f t="shared" si="626"/>
        <v/>
      </c>
    </row>
    <row r="58814" spans="8:8">
      <c r="H58814" t="str">
        <f t="shared" si="626"/>
        <v/>
      </c>
    </row>
    <row r="58815" spans="8:8">
      <c r="H58815" t="str">
        <f t="shared" si="626"/>
        <v/>
      </c>
    </row>
    <row r="58816" spans="8:8">
      <c r="H58816" t="str">
        <f t="shared" si="626"/>
        <v/>
      </c>
    </row>
    <row r="58817" spans="8:8">
      <c r="H58817" t="str">
        <f t="shared" si="626"/>
        <v/>
      </c>
    </row>
    <row r="58818" spans="8:8">
      <c r="H58818" t="str">
        <f t="shared" si="626"/>
        <v/>
      </c>
    </row>
    <row r="58819" spans="8:8">
      <c r="H58819" t="str">
        <f t="shared" si="626"/>
        <v/>
      </c>
    </row>
    <row r="58820" spans="8:8">
      <c r="H58820" t="str">
        <f t="shared" si="626"/>
        <v/>
      </c>
    </row>
    <row r="58821" spans="8:8">
      <c r="H58821" t="str">
        <f t="shared" si="626"/>
        <v/>
      </c>
    </row>
    <row r="58822" spans="8:8">
      <c r="H58822" t="str">
        <f t="shared" si="626"/>
        <v/>
      </c>
    </row>
    <row r="58823" spans="8:8">
      <c r="H58823" t="str">
        <f t="shared" si="626"/>
        <v/>
      </c>
    </row>
    <row r="58824" spans="8:8">
      <c r="H58824" t="str">
        <f t="shared" si="626"/>
        <v/>
      </c>
    </row>
    <row r="58825" spans="8:8">
      <c r="H58825" t="str">
        <f t="shared" si="626"/>
        <v/>
      </c>
    </row>
    <row r="58826" spans="8:8">
      <c r="H58826" t="str">
        <f t="shared" si="626"/>
        <v/>
      </c>
    </row>
    <row r="58827" spans="8:8">
      <c r="H58827" t="str">
        <f t="shared" si="626"/>
        <v/>
      </c>
    </row>
    <row r="58828" spans="8:8">
      <c r="H58828" t="str">
        <f t="shared" si="626"/>
        <v/>
      </c>
    </row>
    <row r="58829" spans="8:8">
      <c r="H58829" t="str">
        <f t="shared" si="626"/>
        <v/>
      </c>
    </row>
    <row r="58830" spans="8:8">
      <c r="H58830" t="str">
        <f t="shared" si="626"/>
        <v/>
      </c>
    </row>
    <row r="58831" spans="8:8">
      <c r="H58831" t="str">
        <f t="shared" si="626"/>
        <v/>
      </c>
    </row>
    <row r="58832" spans="8:8">
      <c r="H58832" t="str">
        <f t="shared" si="626"/>
        <v/>
      </c>
    </row>
    <row r="58833" spans="8:8">
      <c r="H58833" t="str">
        <f t="shared" si="626"/>
        <v/>
      </c>
    </row>
    <row r="58834" spans="8:8">
      <c r="H58834" t="str">
        <f t="shared" si="626"/>
        <v/>
      </c>
    </row>
    <row r="58835" spans="8:8">
      <c r="H58835" t="str">
        <f t="shared" si="626"/>
        <v/>
      </c>
    </row>
    <row r="58836" spans="8:8">
      <c r="H58836" t="str">
        <f t="shared" si="626"/>
        <v/>
      </c>
    </row>
    <row r="58837" spans="8:8">
      <c r="H58837" t="str">
        <f t="shared" si="626"/>
        <v/>
      </c>
    </row>
    <row r="58838" spans="8:8">
      <c r="H58838" t="str">
        <f t="shared" si="626"/>
        <v/>
      </c>
    </row>
    <row r="58839" spans="8:8">
      <c r="H58839" t="str">
        <f t="shared" si="626"/>
        <v/>
      </c>
    </row>
    <row r="58840" spans="8:8">
      <c r="H58840" t="str">
        <f t="shared" si="626"/>
        <v/>
      </c>
    </row>
    <row r="58841" spans="8:8">
      <c r="H58841" t="str">
        <f t="shared" si="626"/>
        <v/>
      </c>
    </row>
    <row r="58842" spans="8:8">
      <c r="H58842" t="str">
        <f t="shared" si="626"/>
        <v/>
      </c>
    </row>
    <row r="58843" spans="8:8">
      <c r="H58843" t="str">
        <f t="shared" si="626"/>
        <v/>
      </c>
    </row>
    <row r="58844" spans="8:8">
      <c r="H58844" t="str">
        <f t="shared" si="626"/>
        <v/>
      </c>
    </row>
    <row r="58845" spans="8:8">
      <c r="H58845" t="str">
        <f t="shared" si="626"/>
        <v/>
      </c>
    </row>
    <row r="58846" spans="8:8">
      <c r="H58846" t="str">
        <f t="shared" si="626"/>
        <v/>
      </c>
    </row>
    <row r="58847" spans="8:8">
      <c r="H58847" t="str">
        <f t="shared" si="626"/>
        <v/>
      </c>
    </row>
    <row r="58848" spans="8:8">
      <c r="H58848" t="str">
        <f t="shared" si="626"/>
        <v/>
      </c>
    </row>
    <row r="58849" spans="8:8">
      <c r="H58849" t="str">
        <f t="shared" si="626"/>
        <v/>
      </c>
    </row>
    <row r="58850" spans="8:8">
      <c r="H58850" t="str">
        <f t="shared" ref="H58850:H58913" si="627">_xlfn.TEXTJOIN(", ", TRUE, G58850:G58850)</f>
        <v/>
      </c>
    </row>
    <row r="58851" spans="8:8">
      <c r="H58851" t="str">
        <f t="shared" si="627"/>
        <v/>
      </c>
    </row>
    <row r="58852" spans="8:8">
      <c r="H58852" t="str">
        <f t="shared" si="627"/>
        <v/>
      </c>
    </row>
    <row r="58853" spans="8:8">
      <c r="H58853" t="str">
        <f t="shared" si="627"/>
        <v/>
      </c>
    </row>
    <row r="58854" spans="8:8">
      <c r="H58854" t="str">
        <f t="shared" si="627"/>
        <v/>
      </c>
    </row>
    <row r="58855" spans="8:8">
      <c r="H58855" t="str">
        <f t="shared" si="627"/>
        <v/>
      </c>
    </row>
    <row r="58856" spans="8:8">
      <c r="H58856" t="str">
        <f t="shared" si="627"/>
        <v/>
      </c>
    </row>
    <row r="58857" spans="8:8">
      <c r="H58857" t="str">
        <f t="shared" si="627"/>
        <v/>
      </c>
    </row>
    <row r="58858" spans="8:8">
      <c r="H58858" t="str">
        <f t="shared" si="627"/>
        <v/>
      </c>
    </row>
    <row r="58859" spans="8:8">
      <c r="H58859" t="str">
        <f t="shared" si="627"/>
        <v/>
      </c>
    </row>
    <row r="58860" spans="8:8">
      <c r="H58860" t="str">
        <f t="shared" si="627"/>
        <v/>
      </c>
    </row>
    <row r="58861" spans="8:8">
      <c r="H58861" t="str">
        <f t="shared" si="627"/>
        <v/>
      </c>
    </row>
    <row r="58862" spans="8:8">
      <c r="H58862" t="str">
        <f t="shared" si="627"/>
        <v/>
      </c>
    </row>
    <row r="58863" spans="8:8">
      <c r="H58863" t="str">
        <f t="shared" si="627"/>
        <v/>
      </c>
    </row>
    <row r="58864" spans="8:8">
      <c r="H58864" t="str">
        <f t="shared" si="627"/>
        <v/>
      </c>
    </row>
    <row r="58865" spans="8:8">
      <c r="H58865" t="str">
        <f t="shared" si="627"/>
        <v/>
      </c>
    </row>
    <row r="58866" spans="8:8">
      <c r="H58866" t="str">
        <f t="shared" si="627"/>
        <v/>
      </c>
    </row>
    <row r="58867" spans="8:8">
      <c r="H58867" t="str">
        <f t="shared" si="627"/>
        <v/>
      </c>
    </row>
    <row r="58868" spans="8:8">
      <c r="H58868" t="str">
        <f t="shared" si="627"/>
        <v/>
      </c>
    </row>
    <row r="58869" spans="8:8">
      <c r="H58869" t="str">
        <f t="shared" si="627"/>
        <v/>
      </c>
    </row>
    <row r="58870" spans="8:8">
      <c r="H58870" t="str">
        <f t="shared" si="627"/>
        <v/>
      </c>
    </row>
    <row r="58871" spans="8:8">
      <c r="H58871" t="str">
        <f t="shared" si="627"/>
        <v/>
      </c>
    </row>
    <row r="58872" spans="8:8">
      <c r="H58872" t="str">
        <f t="shared" si="627"/>
        <v/>
      </c>
    </row>
    <row r="58873" spans="8:8">
      <c r="H58873" t="str">
        <f t="shared" si="627"/>
        <v/>
      </c>
    </row>
    <row r="58874" spans="8:8">
      <c r="H58874" t="str">
        <f t="shared" si="627"/>
        <v/>
      </c>
    </row>
    <row r="58875" spans="8:8">
      <c r="H58875" t="str">
        <f t="shared" si="627"/>
        <v/>
      </c>
    </row>
    <row r="58876" spans="8:8">
      <c r="H58876" t="str">
        <f t="shared" si="627"/>
        <v/>
      </c>
    </row>
    <row r="58877" spans="8:8">
      <c r="H58877" t="str">
        <f t="shared" si="627"/>
        <v/>
      </c>
    </row>
    <row r="58878" spans="8:8">
      <c r="H58878" t="str">
        <f t="shared" si="627"/>
        <v/>
      </c>
    </row>
    <row r="58879" spans="8:8">
      <c r="H58879" t="str">
        <f t="shared" si="627"/>
        <v/>
      </c>
    </row>
    <row r="58880" spans="8:8">
      <c r="H58880" t="str">
        <f t="shared" si="627"/>
        <v/>
      </c>
    </row>
    <row r="58881" spans="8:8">
      <c r="H58881" t="str">
        <f t="shared" si="627"/>
        <v/>
      </c>
    </row>
    <row r="58882" spans="8:8">
      <c r="H58882" t="str">
        <f t="shared" si="627"/>
        <v/>
      </c>
    </row>
    <row r="58883" spans="8:8">
      <c r="H58883" t="str">
        <f t="shared" si="627"/>
        <v/>
      </c>
    </row>
    <row r="58884" spans="8:8">
      <c r="H58884" t="str">
        <f t="shared" si="627"/>
        <v/>
      </c>
    </row>
    <row r="58885" spans="8:8">
      <c r="H58885" t="str">
        <f t="shared" si="627"/>
        <v/>
      </c>
    </row>
    <row r="58886" spans="8:8">
      <c r="H58886" t="str">
        <f t="shared" si="627"/>
        <v/>
      </c>
    </row>
    <row r="58887" spans="8:8">
      <c r="H58887" t="str">
        <f t="shared" si="627"/>
        <v/>
      </c>
    </row>
    <row r="58888" spans="8:8">
      <c r="H58888" t="str">
        <f t="shared" si="627"/>
        <v/>
      </c>
    </row>
    <row r="58889" spans="8:8">
      <c r="H58889" t="str">
        <f t="shared" si="627"/>
        <v/>
      </c>
    </row>
    <row r="58890" spans="8:8">
      <c r="H58890" t="str">
        <f t="shared" si="627"/>
        <v/>
      </c>
    </row>
    <row r="58891" spans="8:8">
      <c r="H58891" t="str">
        <f t="shared" si="627"/>
        <v/>
      </c>
    </row>
    <row r="58892" spans="8:8">
      <c r="H58892" t="str">
        <f t="shared" si="627"/>
        <v/>
      </c>
    </row>
    <row r="58893" spans="8:8">
      <c r="H58893" t="str">
        <f t="shared" si="627"/>
        <v/>
      </c>
    </row>
    <row r="58894" spans="8:8">
      <c r="H58894" t="str">
        <f t="shared" si="627"/>
        <v/>
      </c>
    </row>
    <row r="58895" spans="8:8">
      <c r="H58895" t="str">
        <f t="shared" si="627"/>
        <v/>
      </c>
    </row>
    <row r="58896" spans="8:8">
      <c r="H58896" t="str">
        <f t="shared" si="627"/>
        <v/>
      </c>
    </row>
    <row r="58897" spans="8:8">
      <c r="H58897" t="str">
        <f t="shared" si="627"/>
        <v/>
      </c>
    </row>
    <row r="58898" spans="8:8">
      <c r="H58898" t="str">
        <f t="shared" si="627"/>
        <v/>
      </c>
    </row>
    <row r="58899" spans="8:8">
      <c r="H58899" t="str">
        <f t="shared" si="627"/>
        <v/>
      </c>
    </row>
    <row r="58900" spans="8:8">
      <c r="H58900" t="str">
        <f t="shared" si="627"/>
        <v/>
      </c>
    </row>
    <row r="58901" spans="8:8">
      <c r="H58901" t="str">
        <f t="shared" si="627"/>
        <v/>
      </c>
    </row>
    <row r="58902" spans="8:8">
      <c r="H58902" t="str">
        <f t="shared" si="627"/>
        <v/>
      </c>
    </row>
    <row r="58903" spans="8:8">
      <c r="H58903" t="str">
        <f t="shared" si="627"/>
        <v/>
      </c>
    </row>
    <row r="58904" spans="8:8">
      <c r="H58904" t="str">
        <f t="shared" si="627"/>
        <v/>
      </c>
    </row>
    <row r="58905" spans="8:8">
      <c r="H58905" t="str">
        <f t="shared" si="627"/>
        <v/>
      </c>
    </row>
    <row r="58906" spans="8:8">
      <c r="H58906" t="str">
        <f t="shared" si="627"/>
        <v/>
      </c>
    </row>
    <row r="58907" spans="8:8">
      <c r="H58907" t="str">
        <f t="shared" si="627"/>
        <v/>
      </c>
    </row>
    <row r="58908" spans="8:8">
      <c r="H58908" t="str">
        <f t="shared" si="627"/>
        <v/>
      </c>
    </row>
    <row r="58909" spans="8:8">
      <c r="H58909" t="str">
        <f t="shared" si="627"/>
        <v/>
      </c>
    </row>
    <row r="58910" spans="8:8">
      <c r="H58910" t="str">
        <f t="shared" si="627"/>
        <v/>
      </c>
    </row>
    <row r="58911" spans="8:8">
      <c r="H58911" t="str">
        <f t="shared" si="627"/>
        <v/>
      </c>
    </row>
    <row r="58912" spans="8:8">
      <c r="H58912" t="str">
        <f t="shared" si="627"/>
        <v/>
      </c>
    </row>
    <row r="58913" spans="8:8">
      <c r="H58913" t="str">
        <f t="shared" si="627"/>
        <v/>
      </c>
    </row>
    <row r="58914" spans="8:8">
      <c r="H58914" t="str">
        <f t="shared" ref="H58914:H58977" si="628">_xlfn.TEXTJOIN(", ", TRUE, G58914:G58914)</f>
        <v/>
      </c>
    </row>
    <row r="58915" spans="8:8">
      <c r="H58915" t="str">
        <f t="shared" si="628"/>
        <v/>
      </c>
    </row>
    <row r="58916" spans="8:8">
      <c r="H58916" t="str">
        <f t="shared" si="628"/>
        <v/>
      </c>
    </row>
    <row r="58917" spans="8:8">
      <c r="H58917" t="str">
        <f t="shared" si="628"/>
        <v/>
      </c>
    </row>
    <row r="58918" spans="8:8">
      <c r="H58918" t="str">
        <f t="shared" si="628"/>
        <v/>
      </c>
    </row>
    <row r="58919" spans="8:8">
      <c r="H58919" t="str">
        <f t="shared" si="628"/>
        <v/>
      </c>
    </row>
    <row r="58920" spans="8:8">
      <c r="H58920" t="str">
        <f t="shared" si="628"/>
        <v/>
      </c>
    </row>
    <row r="58921" spans="8:8">
      <c r="H58921" t="str">
        <f t="shared" si="628"/>
        <v/>
      </c>
    </row>
    <row r="58922" spans="8:8">
      <c r="H58922" t="str">
        <f t="shared" si="628"/>
        <v/>
      </c>
    </row>
    <row r="58923" spans="8:8">
      <c r="H58923" t="str">
        <f t="shared" si="628"/>
        <v/>
      </c>
    </row>
    <row r="58924" spans="8:8">
      <c r="H58924" t="str">
        <f t="shared" si="628"/>
        <v/>
      </c>
    </row>
    <row r="58925" spans="8:8">
      <c r="H58925" t="str">
        <f t="shared" si="628"/>
        <v/>
      </c>
    </row>
    <row r="58926" spans="8:8">
      <c r="H58926" t="str">
        <f t="shared" si="628"/>
        <v/>
      </c>
    </row>
    <row r="58927" spans="8:8">
      <c r="H58927" t="str">
        <f t="shared" si="628"/>
        <v/>
      </c>
    </row>
    <row r="58928" spans="8:8">
      <c r="H58928" t="str">
        <f t="shared" si="628"/>
        <v/>
      </c>
    </row>
    <row r="58929" spans="8:8">
      <c r="H58929" t="str">
        <f t="shared" si="628"/>
        <v/>
      </c>
    </row>
    <row r="58930" spans="8:8">
      <c r="H58930" t="str">
        <f t="shared" si="628"/>
        <v/>
      </c>
    </row>
    <row r="58931" spans="8:8">
      <c r="H58931" t="str">
        <f t="shared" si="628"/>
        <v/>
      </c>
    </row>
    <row r="58932" spans="8:8">
      <c r="H58932" t="str">
        <f t="shared" si="628"/>
        <v/>
      </c>
    </row>
    <row r="58933" spans="8:8">
      <c r="H58933" t="str">
        <f t="shared" si="628"/>
        <v/>
      </c>
    </row>
    <row r="58934" spans="8:8">
      <c r="H58934" t="str">
        <f t="shared" si="628"/>
        <v/>
      </c>
    </row>
    <row r="58935" spans="8:8">
      <c r="H58935" t="str">
        <f t="shared" si="628"/>
        <v/>
      </c>
    </row>
    <row r="58936" spans="8:8">
      <c r="H58936" t="str">
        <f t="shared" si="628"/>
        <v/>
      </c>
    </row>
    <row r="58937" spans="8:8">
      <c r="H58937" t="str">
        <f t="shared" si="628"/>
        <v/>
      </c>
    </row>
    <row r="58938" spans="8:8">
      <c r="H58938" t="str">
        <f t="shared" si="628"/>
        <v/>
      </c>
    </row>
    <row r="58939" spans="8:8">
      <c r="H58939" t="str">
        <f t="shared" si="628"/>
        <v/>
      </c>
    </row>
    <row r="58940" spans="8:8">
      <c r="H58940" t="str">
        <f t="shared" si="628"/>
        <v/>
      </c>
    </row>
    <row r="58941" spans="8:8">
      <c r="H58941" t="str">
        <f t="shared" si="628"/>
        <v/>
      </c>
    </row>
    <row r="58942" spans="8:8">
      <c r="H58942" t="str">
        <f t="shared" si="628"/>
        <v/>
      </c>
    </row>
    <row r="58943" spans="8:8">
      <c r="H58943" t="str">
        <f t="shared" si="628"/>
        <v/>
      </c>
    </row>
    <row r="58944" spans="8:8">
      <c r="H58944" t="str">
        <f t="shared" si="628"/>
        <v/>
      </c>
    </row>
    <row r="58945" spans="8:8">
      <c r="H58945" t="str">
        <f t="shared" si="628"/>
        <v/>
      </c>
    </row>
    <row r="58946" spans="8:8">
      <c r="H58946" t="str">
        <f t="shared" si="628"/>
        <v/>
      </c>
    </row>
    <row r="58947" spans="8:8">
      <c r="H58947" t="str">
        <f t="shared" si="628"/>
        <v/>
      </c>
    </row>
    <row r="58948" spans="8:8">
      <c r="H58948" t="str">
        <f t="shared" si="628"/>
        <v/>
      </c>
    </row>
    <row r="58949" spans="8:8">
      <c r="H58949" t="str">
        <f t="shared" si="628"/>
        <v/>
      </c>
    </row>
    <row r="58950" spans="8:8">
      <c r="H58950" t="str">
        <f t="shared" si="628"/>
        <v/>
      </c>
    </row>
    <row r="58951" spans="8:8">
      <c r="H58951" t="str">
        <f t="shared" si="628"/>
        <v/>
      </c>
    </row>
    <row r="58952" spans="8:8">
      <c r="H58952" t="str">
        <f t="shared" si="628"/>
        <v/>
      </c>
    </row>
    <row r="58953" spans="8:8">
      <c r="H58953" t="str">
        <f t="shared" si="628"/>
        <v/>
      </c>
    </row>
    <row r="58954" spans="8:8">
      <c r="H58954" t="str">
        <f t="shared" si="628"/>
        <v/>
      </c>
    </row>
    <row r="58955" spans="8:8">
      <c r="H58955" t="str">
        <f t="shared" si="628"/>
        <v/>
      </c>
    </row>
    <row r="58956" spans="8:8">
      <c r="H58956" t="str">
        <f t="shared" si="628"/>
        <v/>
      </c>
    </row>
    <row r="58957" spans="8:8">
      <c r="H58957" t="str">
        <f t="shared" si="628"/>
        <v/>
      </c>
    </row>
    <row r="58958" spans="8:8">
      <c r="H58958" t="str">
        <f t="shared" si="628"/>
        <v/>
      </c>
    </row>
    <row r="58959" spans="8:8">
      <c r="H58959" t="str">
        <f t="shared" si="628"/>
        <v/>
      </c>
    </row>
    <row r="58960" spans="8:8">
      <c r="H58960" t="str">
        <f t="shared" si="628"/>
        <v/>
      </c>
    </row>
    <row r="58961" spans="8:8">
      <c r="H58961" t="str">
        <f t="shared" si="628"/>
        <v/>
      </c>
    </row>
    <row r="58962" spans="8:8">
      <c r="H58962" t="str">
        <f t="shared" si="628"/>
        <v/>
      </c>
    </row>
    <row r="58963" spans="8:8">
      <c r="H58963" t="str">
        <f t="shared" si="628"/>
        <v/>
      </c>
    </row>
    <row r="58964" spans="8:8">
      <c r="H58964" t="str">
        <f t="shared" si="628"/>
        <v/>
      </c>
    </row>
    <row r="58965" spans="8:8">
      <c r="H58965" t="str">
        <f t="shared" si="628"/>
        <v/>
      </c>
    </row>
    <row r="58966" spans="8:8">
      <c r="H58966" t="str">
        <f t="shared" si="628"/>
        <v/>
      </c>
    </row>
    <row r="58967" spans="8:8">
      <c r="H58967" t="str">
        <f t="shared" si="628"/>
        <v/>
      </c>
    </row>
    <row r="58968" spans="8:8">
      <c r="H58968" t="str">
        <f t="shared" si="628"/>
        <v/>
      </c>
    </row>
    <row r="58969" spans="8:8">
      <c r="H58969" t="str">
        <f t="shared" si="628"/>
        <v/>
      </c>
    </row>
    <row r="58970" spans="8:8">
      <c r="H58970" t="str">
        <f t="shared" si="628"/>
        <v/>
      </c>
    </row>
    <row r="58971" spans="8:8">
      <c r="H58971" t="str">
        <f t="shared" si="628"/>
        <v/>
      </c>
    </row>
    <row r="58972" spans="8:8">
      <c r="H58972" t="str">
        <f t="shared" si="628"/>
        <v/>
      </c>
    </row>
    <row r="58973" spans="8:8">
      <c r="H58973" t="str">
        <f t="shared" si="628"/>
        <v/>
      </c>
    </row>
    <row r="58974" spans="8:8">
      <c r="H58974" t="str">
        <f t="shared" si="628"/>
        <v/>
      </c>
    </row>
    <row r="58975" spans="8:8">
      <c r="H58975" t="str">
        <f t="shared" si="628"/>
        <v/>
      </c>
    </row>
    <row r="58976" spans="8:8">
      <c r="H58976" t="str">
        <f t="shared" si="628"/>
        <v/>
      </c>
    </row>
    <row r="58977" spans="8:8">
      <c r="H58977" t="str">
        <f t="shared" si="628"/>
        <v/>
      </c>
    </row>
    <row r="58978" spans="8:8">
      <c r="H58978" t="str">
        <f t="shared" ref="H58978:H59041" si="629">_xlfn.TEXTJOIN(", ", TRUE, G58978:G58978)</f>
        <v/>
      </c>
    </row>
    <row r="58979" spans="8:8">
      <c r="H58979" t="str">
        <f t="shared" si="629"/>
        <v/>
      </c>
    </row>
    <row r="58980" spans="8:8">
      <c r="H58980" t="str">
        <f t="shared" si="629"/>
        <v/>
      </c>
    </row>
    <row r="58981" spans="8:8">
      <c r="H58981" t="str">
        <f t="shared" si="629"/>
        <v/>
      </c>
    </row>
    <row r="58982" spans="8:8">
      <c r="H58982" t="str">
        <f t="shared" si="629"/>
        <v/>
      </c>
    </row>
    <row r="58983" spans="8:8">
      <c r="H58983" t="str">
        <f t="shared" si="629"/>
        <v/>
      </c>
    </row>
    <row r="58984" spans="8:8">
      <c r="H58984" t="str">
        <f t="shared" si="629"/>
        <v/>
      </c>
    </row>
    <row r="58985" spans="8:8">
      <c r="H58985" t="str">
        <f t="shared" si="629"/>
        <v/>
      </c>
    </row>
    <row r="58986" spans="8:8">
      <c r="H58986" t="str">
        <f t="shared" si="629"/>
        <v/>
      </c>
    </row>
    <row r="58987" spans="8:8">
      <c r="H58987" t="str">
        <f t="shared" si="629"/>
        <v/>
      </c>
    </row>
    <row r="58988" spans="8:8">
      <c r="H58988" t="str">
        <f t="shared" si="629"/>
        <v/>
      </c>
    </row>
    <row r="58989" spans="8:8">
      <c r="H58989" t="str">
        <f t="shared" si="629"/>
        <v/>
      </c>
    </row>
    <row r="58990" spans="8:8">
      <c r="H58990" t="str">
        <f t="shared" si="629"/>
        <v/>
      </c>
    </row>
    <row r="58991" spans="8:8">
      <c r="H58991" t="str">
        <f t="shared" si="629"/>
        <v/>
      </c>
    </row>
    <row r="58992" spans="8:8">
      <c r="H58992" t="str">
        <f t="shared" si="629"/>
        <v/>
      </c>
    </row>
    <row r="58993" spans="8:8">
      <c r="H58993" t="str">
        <f t="shared" si="629"/>
        <v/>
      </c>
    </row>
    <row r="58994" spans="8:8">
      <c r="H58994" t="str">
        <f t="shared" si="629"/>
        <v/>
      </c>
    </row>
    <row r="58995" spans="8:8">
      <c r="H58995" t="str">
        <f t="shared" si="629"/>
        <v/>
      </c>
    </row>
    <row r="58996" spans="8:8">
      <c r="H58996" t="str">
        <f t="shared" si="629"/>
        <v/>
      </c>
    </row>
    <row r="58997" spans="8:8">
      <c r="H58997" t="str">
        <f t="shared" si="629"/>
        <v/>
      </c>
    </row>
    <row r="58998" spans="8:8">
      <c r="H58998" t="str">
        <f t="shared" si="629"/>
        <v/>
      </c>
    </row>
    <row r="58999" spans="8:8">
      <c r="H58999" t="str">
        <f t="shared" si="629"/>
        <v/>
      </c>
    </row>
    <row r="59000" spans="8:8">
      <c r="H59000" t="str">
        <f t="shared" si="629"/>
        <v/>
      </c>
    </row>
    <row r="59001" spans="8:8">
      <c r="H59001" t="str">
        <f t="shared" si="629"/>
        <v/>
      </c>
    </row>
    <row r="59002" spans="8:8">
      <c r="H59002" t="str">
        <f t="shared" si="629"/>
        <v/>
      </c>
    </row>
    <row r="59003" spans="8:8">
      <c r="H59003" t="str">
        <f t="shared" si="629"/>
        <v/>
      </c>
    </row>
    <row r="59004" spans="8:8">
      <c r="H59004" t="str">
        <f t="shared" si="629"/>
        <v/>
      </c>
    </row>
    <row r="59005" spans="8:8">
      <c r="H59005" t="str">
        <f t="shared" si="629"/>
        <v/>
      </c>
    </row>
    <row r="59006" spans="8:8">
      <c r="H59006" t="str">
        <f t="shared" si="629"/>
        <v/>
      </c>
    </row>
    <row r="59007" spans="8:8">
      <c r="H59007" t="str">
        <f t="shared" si="629"/>
        <v/>
      </c>
    </row>
    <row r="59008" spans="8:8">
      <c r="H59008" t="str">
        <f t="shared" si="629"/>
        <v/>
      </c>
    </row>
    <row r="59009" spans="8:8">
      <c r="H59009" t="str">
        <f t="shared" si="629"/>
        <v/>
      </c>
    </row>
    <row r="59010" spans="8:8">
      <c r="H59010" t="str">
        <f t="shared" si="629"/>
        <v/>
      </c>
    </row>
    <row r="59011" spans="8:8">
      <c r="H59011" t="str">
        <f t="shared" si="629"/>
        <v/>
      </c>
    </row>
    <row r="59012" spans="8:8">
      <c r="H59012" t="str">
        <f t="shared" si="629"/>
        <v/>
      </c>
    </row>
    <row r="59013" spans="8:8">
      <c r="H59013" t="str">
        <f t="shared" si="629"/>
        <v/>
      </c>
    </row>
    <row r="59014" spans="8:8">
      <c r="H59014" t="str">
        <f t="shared" si="629"/>
        <v/>
      </c>
    </row>
    <row r="59015" spans="8:8">
      <c r="H59015" t="str">
        <f t="shared" si="629"/>
        <v/>
      </c>
    </row>
    <row r="59016" spans="8:8">
      <c r="H59016" t="str">
        <f t="shared" si="629"/>
        <v/>
      </c>
    </row>
    <row r="59017" spans="8:8">
      <c r="H59017" t="str">
        <f t="shared" si="629"/>
        <v/>
      </c>
    </row>
    <row r="59018" spans="8:8">
      <c r="H59018" t="str">
        <f t="shared" si="629"/>
        <v/>
      </c>
    </row>
    <row r="59019" spans="8:8">
      <c r="H59019" t="str">
        <f t="shared" si="629"/>
        <v/>
      </c>
    </row>
    <row r="59020" spans="8:8">
      <c r="H59020" t="str">
        <f t="shared" si="629"/>
        <v/>
      </c>
    </row>
    <row r="59021" spans="8:8">
      <c r="H59021" t="str">
        <f t="shared" si="629"/>
        <v/>
      </c>
    </row>
    <row r="59022" spans="8:8">
      <c r="H59022" t="str">
        <f t="shared" si="629"/>
        <v/>
      </c>
    </row>
    <row r="59023" spans="8:8">
      <c r="H59023" t="str">
        <f t="shared" si="629"/>
        <v/>
      </c>
    </row>
    <row r="59024" spans="8:8">
      <c r="H59024" t="str">
        <f t="shared" si="629"/>
        <v/>
      </c>
    </row>
    <row r="59025" spans="8:8">
      <c r="H59025" t="str">
        <f t="shared" si="629"/>
        <v/>
      </c>
    </row>
    <row r="59026" spans="8:8">
      <c r="H59026" t="str">
        <f t="shared" si="629"/>
        <v/>
      </c>
    </row>
    <row r="59027" spans="8:8">
      <c r="H59027" t="str">
        <f t="shared" si="629"/>
        <v/>
      </c>
    </row>
    <row r="59028" spans="8:8">
      <c r="H59028" t="str">
        <f t="shared" si="629"/>
        <v/>
      </c>
    </row>
    <row r="59029" spans="8:8">
      <c r="H59029" t="str">
        <f t="shared" si="629"/>
        <v/>
      </c>
    </row>
    <row r="59030" spans="8:8">
      <c r="H59030" t="str">
        <f t="shared" si="629"/>
        <v/>
      </c>
    </row>
    <row r="59031" spans="8:8">
      <c r="H59031" t="str">
        <f t="shared" si="629"/>
        <v/>
      </c>
    </row>
    <row r="59032" spans="8:8">
      <c r="H59032" t="str">
        <f t="shared" si="629"/>
        <v/>
      </c>
    </row>
    <row r="59033" spans="8:8">
      <c r="H59033" t="str">
        <f t="shared" si="629"/>
        <v/>
      </c>
    </row>
    <row r="59034" spans="8:8">
      <c r="H59034" t="str">
        <f t="shared" si="629"/>
        <v/>
      </c>
    </row>
    <row r="59035" spans="8:8">
      <c r="H59035" t="str">
        <f t="shared" si="629"/>
        <v/>
      </c>
    </row>
    <row r="59036" spans="8:8">
      <c r="H59036" t="str">
        <f t="shared" si="629"/>
        <v/>
      </c>
    </row>
    <row r="59037" spans="8:8">
      <c r="H59037" t="str">
        <f t="shared" si="629"/>
        <v/>
      </c>
    </row>
    <row r="59038" spans="8:8">
      <c r="H59038" t="str">
        <f t="shared" si="629"/>
        <v/>
      </c>
    </row>
    <row r="59039" spans="8:8">
      <c r="H59039" t="str">
        <f t="shared" si="629"/>
        <v/>
      </c>
    </row>
    <row r="59040" spans="8:8">
      <c r="H59040" t="str">
        <f t="shared" si="629"/>
        <v/>
      </c>
    </row>
    <row r="59041" spans="8:8">
      <c r="H59041" t="str">
        <f t="shared" si="629"/>
        <v/>
      </c>
    </row>
    <row r="59042" spans="8:8">
      <c r="H59042" t="str">
        <f t="shared" ref="H59042:H59105" si="630">_xlfn.TEXTJOIN(", ", TRUE, G59042:G59042)</f>
        <v/>
      </c>
    </row>
    <row r="59043" spans="8:8">
      <c r="H59043" t="str">
        <f t="shared" si="630"/>
        <v/>
      </c>
    </row>
    <row r="59044" spans="8:8">
      <c r="H59044" t="str">
        <f t="shared" si="630"/>
        <v/>
      </c>
    </row>
    <row r="59045" spans="8:8">
      <c r="H59045" t="str">
        <f t="shared" si="630"/>
        <v/>
      </c>
    </row>
    <row r="59046" spans="8:8">
      <c r="H59046" t="str">
        <f t="shared" si="630"/>
        <v/>
      </c>
    </row>
    <row r="59047" spans="8:8">
      <c r="H59047" t="str">
        <f t="shared" si="630"/>
        <v/>
      </c>
    </row>
    <row r="59048" spans="8:8">
      <c r="H59048" t="str">
        <f t="shared" si="630"/>
        <v/>
      </c>
    </row>
    <row r="59049" spans="8:8">
      <c r="H59049" t="str">
        <f t="shared" si="630"/>
        <v/>
      </c>
    </row>
    <row r="59050" spans="8:8">
      <c r="H59050" t="str">
        <f t="shared" si="630"/>
        <v/>
      </c>
    </row>
    <row r="59051" spans="8:8">
      <c r="H59051" t="str">
        <f t="shared" si="630"/>
        <v/>
      </c>
    </row>
    <row r="59052" spans="8:8">
      <c r="H59052" t="str">
        <f t="shared" si="630"/>
        <v/>
      </c>
    </row>
    <row r="59053" spans="8:8">
      <c r="H59053" t="str">
        <f t="shared" si="630"/>
        <v/>
      </c>
    </row>
    <row r="59054" spans="8:8">
      <c r="H59054" t="str">
        <f t="shared" si="630"/>
        <v/>
      </c>
    </row>
    <row r="59055" spans="8:8">
      <c r="H59055" t="str">
        <f t="shared" si="630"/>
        <v/>
      </c>
    </row>
    <row r="59056" spans="8:8">
      <c r="H59056" t="str">
        <f t="shared" si="630"/>
        <v/>
      </c>
    </row>
    <row r="59057" spans="8:8">
      <c r="H59057" t="str">
        <f t="shared" si="630"/>
        <v/>
      </c>
    </row>
    <row r="59058" spans="8:8">
      <c r="H59058" t="str">
        <f t="shared" si="630"/>
        <v/>
      </c>
    </row>
    <row r="59059" spans="8:8">
      <c r="H59059" t="str">
        <f t="shared" si="630"/>
        <v/>
      </c>
    </row>
    <row r="59060" spans="8:8">
      <c r="H59060" t="str">
        <f t="shared" si="630"/>
        <v/>
      </c>
    </row>
    <row r="59061" spans="8:8">
      <c r="H59061" t="str">
        <f t="shared" si="630"/>
        <v/>
      </c>
    </row>
    <row r="59062" spans="8:8">
      <c r="H59062" t="str">
        <f t="shared" si="630"/>
        <v/>
      </c>
    </row>
    <row r="59063" spans="8:8">
      <c r="H59063" t="str">
        <f t="shared" si="630"/>
        <v/>
      </c>
    </row>
    <row r="59064" spans="8:8">
      <c r="H59064" t="str">
        <f t="shared" si="630"/>
        <v/>
      </c>
    </row>
    <row r="59065" spans="8:8">
      <c r="H59065" t="str">
        <f t="shared" si="630"/>
        <v/>
      </c>
    </row>
    <row r="59066" spans="8:8">
      <c r="H59066" t="str">
        <f t="shared" si="630"/>
        <v/>
      </c>
    </row>
    <row r="59067" spans="8:8">
      <c r="H59067" t="str">
        <f t="shared" si="630"/>
        <v/>
      </c>
    </row>
    <row r="59068" spans="8:8">
      <c r="H59068" t="str">
        <f t="shared" si="630"/>
        <v/>
      </c>
    </row>
    <row r="59069" spans="8:8">
      <c r="H59069" t="str">
        <f t="shared" si="630"/>
        <v/>
      </c>
    </row>
    <row r="59070" spans="8:8">
      <c r="H59070" t="str">
        <f t="shared" si="630"/>
        <v/>
      </c>
    </row>
    <row r="59071" spans="8:8">
      <c r="H59071" t="str">
        <f t="shared" si="630"/>
        <v/>
      </c>
    </row>
    <row r="59072" spans="8:8">
      <c r="H59072" t="str">
        <f t="shared" si="630"/>
        <v/>
      </c>
    </row>
    <row r="59073" spans="8:8">
      <c r="H59073" t="str">
        <f t="shared" si="630"/>
        <v/>
      </c>
    </row>
    <row r="59074" spans="8:8">
      <c r="H59074" t="str">
        <f t="shared" si="630"/>
        <v/>
      </c>
    </row>
    <row r="59075" spans="8:8">
      <c r="H59075" t="str">
        <f t="shared" si="630"/>
        <v/>
      </c>
    </row>
    <row r="59076" spans="8:8">
      <c r="H59076" t="str">
        <f t="shared" si="630"/>
        <v/>
      </c>
    </row>
    <row r="59077" spans="8:8">
      <c r="H59077" t="str">
        <f t="shared" si="630"/>
        <v/>
      </c>
    </row>
    <row r="59078" spans="8:8">
      <c r="H59078" t="str">
        <f t="shared" si="630"/>
        <v/>
      </c>
    </row>
    <row r="59079" spans="8:8">
      <c r="H59079" t="str">
        <f t="shared" si="630"/>
        <v/>
      </c>
    </row>
    <row r="59080" spans="8:8">
      <c r="H59080" t="str">
        <f t="shared" si="630"/>
        <v/>
      </c>
    </row>
    <row r="59081" spans="8:8">
      <c r="H59081" t="str">
        <f t="shared" si="630"/>
        <v/>
      </c>
    </row>
    <row r="59082" spans="8:8">
      <c r="H59082" t="str">
        <f t="shared" si="630"/>
        <v/>
      </c>
    </row>
    <row r="59083" spans="8:8">
      <c r="H59083" t="str">
        <f t="shared" si="630"/>
        <v/>
      </c>
    </row>
    <row r="59084" spans="8:8">
      <c r="H59084" t="str">
        <f t="shared" si="630"/>
        <v/>
      </c>
    </row>
    <row r="59085" spans="8:8">
      <c r="H59085" t="str">
        <f t="shared" si="630"/>
        <v/>
      </c>
    </row>
    <row r="59086" spans="8:8">
      <c r="H59086" t="str">
        <f t="shared" si="630"/>
        <v/>
      </c>
    </row>
    <row r="59087" spans="8:8">
      <c r="H59087" t="str">
        <f t="shared" si="630"/>
        <v/>
      </c>
    </row>
    <row r="59088" spans="8:8">
      <c r="H59088" t="str">
        <f t="shared" si="630"/>
        <v/>
      </c>
    </row>
    <row r="59089" spans="8:8">
      <c r="H59089" t="str">
        <f t="shared" si="630"/>
        <v/>
      </c>
    </row>
    <row r="59090" spans="8:8">
      <c r="H59090" t="str">
        <f t="shared" si="630"/>
        <v/>
      </c>
    </row>
    <row r="59091" spans="8:8">
      <c r="H59091" t="str">
        <f t="shared" si="630"/>
        <v/>
      </c>
    </row>
    <row r="59092" spans="8:8">
      <c r="H59092" t="str">
        <f t="shared" si="630"/>
        <v/>
      </c>
    </row>
    <row r="59093" spans="8:8">
      <c r="H59093" t="str">
        <f t="shared" si="630"/>
        <v/>
      </c>
    </row>
    <row r="59094" spans="8:8">
      <c r="H59094" t="str">
        <f t="shared" si="630"/>
        <v/>
      </c>
    </row>
    <row r="59095" spans="8:8">
      <c r="H59095" t="str">
        <f t="shared" si="630"/>
        <v/>
      </c>
    </row>
    <row r="59096" spans="8:8">
      <c r="H59096" t="str">
        <f t="shared" si="630"/>
        <v/>
      </c>
    </row>
    <row r="59097" spans="8:8">
      <c r="H59097" t="str">
        <f t="shared" si="630"/>
        <v/>
      </c>
    </row>
    <row r="59098" spans="8:8">
      <c r="H59098" t="str">
        <f t="shared" si="630"/>
        <v/>
      </c>
    </row>
    <row r="59099" spans="8:8">
      <c r="H59099" t="str">
        <f t="shared" si="630"/>
        <v/>
      </c>
    </row>
    <row r="59100" spans="8:8">
      <c r="H59100" t="str">
        <f t="shared" si="630"/>
        <v/>
      </c>
    </row>
    <row r="59101" spans="8:8">
      <c r="H59101" t="str">
        <f t="shared" si="630"/>
        <v/>
      </c>
    </row>
    <row r="59102" spans="8:8">
      <c r="H59102" t="str">
        <f t="shared" si="630"/>
        <v/>
      </c>
    </row>
    <row r="59103" spans="8:8">
      <c r="H59103" t="str">
        <f t="shared" si="630"/>
        <v/>
      </c>
    </row>
    <row r="59104" spans="8:8">
      <c r="H59104" t="str">
        <f t="shared" si="630"/>
        <v/>
      </c>
    </row>
    <row r="59105" spans="8:8">
      <c r="H59105" t="str">
        <f t="shared" si="630"/>
        <v/>
      </c>
    </row>
    <row r="59106" spans="8:8">
      <c r="H59106" t="str">
        <f t="shared" ref="H59106:H59169" si="631">_xlfn.TEXTJOIN(", ", TRUE, G59106:G59106)</f>
        <v/>
      </c>
    </row>
    <row r="59107" spans="8:8">
      <c r="H59107" t="str">
        <f t="shared" si="631"/>
        <v/>
      </c>
    </row>
    <row r="59108" spans="8:8">
      <c r="H59108" t="str">
        <f t="shared" si="631"/>
        <v/>
      </c>
    </row>
    <row r="59109" spans="8:8">
      <c r="H59109" t="str">
        <f t="shared" si="631"/>
        <v/>
      </c>
    </row>
    <row r="59110" spans="8:8">
      <c r="H59110" t="str">
        <f t="shared" si="631"/>
        <v/>
      </c>
    </row>
    <row r="59111" spans="8:8">
      <c r="H59111" t="str">
        <f t="shared" si="631"/>
        <v/>
      </c>
    </row>
    <row r="59112" spans="8:8">
      <c r="H59112" t="str">
        <f t="shared" si="631"/>
        <v/>
      </c>
    </row>
    <row r="59113" spans="8:8">
      <c r="H59113" t="str">
        <f t="shared" si="631"/>
        <v/>
      </c>
    </row>
    <row r="59114" spans="8:8">
      <c r="H59114" t="str">
        <f t="shared" si="631"/>
        <v/>
      </c>
    </row>
    <row r="59115" spans="8:8">
      <c r="H59115" t="str">
        <f t="shared" si="631"/>
        <v/>
      </c>
    </row>
    <row r="59116" spans="8:8">
      <c r="H59116" t="str">
        <f t="shared" si="631"/>
        <v/>
      </c>
    </row>
    <row r="59117" spans="8:8">
      <c r="H59117" t="str">
        <f t="shared" si="631"/>
        <v/>
      </c>
    </row>
    <row r="59118" spans="8:8">
      <c r="H59118" t="str">
        <f t="shared" si="631"/>
        <v/>
      </c>
    </row>
    <row r="59119" spans="8:8">
      <c r="H59119" t="str">
        <f t="shared" si="631"/>
        <v/>
      </c>
    </row>
    <row r="59120" spans="8:8">
      <c r="H59120" t="str">
        <f t="shared" si="631"/>
        <v/>
      </c>
    </row>
    <row r="59121" spans="8:8">
      <c r="H59121" t="str">
        <f t="shared" si="631"/>
        <v/>
      </c>
    </row>
    <row r="59122" spans="8:8">
      <c r="H59122" t="str">
        <f t="shared" si="631"/>
        <v/>
      </c>
    </row>
    <row r="59123" spans="8:8">
      <c r="H59123" t="str">
        <f t="shared" si="631"/>
        <v/>
      </c>
    </row>
    <row r="59124" spans="8:8">
      <c r="H59124" t="str">
        <f t="shared" si="631"/>
        <v/>
      </c>
    </row>
    <row r="59125" spans="8:8">
      <c r="H59125" t="str">
        <f t="shared" si="631"/>
        <v/>
      </c>
    </row>
    <row r="59126" spans="8:8">
      <c r="H59126" t="str">
        <f t="shared" si="631"/>
        <v/>
      </c>
    </row>
    <row r="59127" spans="8:8">
      <c r="H59127" t="str">
        <f t="shared" si="631"/>
        <v/>
      </c>
    </row>
    <row r="59128" spans="8:8">
      <c r="H59128" t="str">
        <f t="shared" si="631"/>
        <v/>
      </c>
    </row>
    <row r="59129" spans="8:8">
      <c r="H59129" t="str">
        <f t="shared" si="631"/>
        <v/>
      </c>
    </row>
    <row r="59130" spans="8:8">
      <c r="H59130" t="str">
        <f t="shared" si="631"/>
        <v/>
      </c>
    </row>
    <row r="59131" spans="8:8">
      <c r="H59131" t="str">
        <f t="shared" si="631"/>
        <v/>
      </c>
    </row>
    <row r="59132" spans="8:8">
      <c r="H59132" t="str">
        <f t="shared" si="631"/>
        <v/>
      </c>
    </row>
    <row r="59133" spans="8:8">
      <c r="H59133" t="str">
        <f t="shared" si="631"/>
        <v/>
      </c>
    </row>
    <row r="59134" spans="8:8">
      <c r="H59134" t="str">
        <f t="shared" si="631"/>
        <v/>
      </c>
    </row>
    <row r="59135" spans="8:8">
      <c r="H59135" t="str">
        <f t="shared" si="631"/>
        <v/>
      </c>
    </row>
    <row r="59136" spans="8:8">
      <c r="H59136" t="str">
        <f t="shared" si="631"/>
        <v/>
      </c>
    </row>
    <row r="59137" spans="8:8">
      <c r="H59137" t="str">
        <f t="shared" si="631"/>
        <v/>
      </c>
    </row>
    <row r="59138" spans="8:8">
      <c r="H59138" t="str">
        <f t="shared" si="631"/>
        <v/>
      </c>
    </row>
    <row r="59139" spans="8:8">
      <c r="H59139" t="str">
        <f t="shared" si="631"/>
        <v/>
      </c>
    </row>
    <row r="59140" spans="8:8">
      <c r="H59140" t="str">
        <f t="shared" si="631"/>
        <v/>
      </c>
    </row>
    <row r="59141" spans="8:8">
      <c r="H59141" t="str">
        <f t="shared" si="631"/>
        <v/>
      </c>
    </row>
    <row r="59142" spans="8:8">
      <c r="H59142" t="str">
        <f t="shared" si="631"/>
        <v/>
      </c>
    </row>
    <row r="59143" spans="8:8">
      <c r="H59143" t="str">
        <f t="shared" si="631"/>
        <v/>
      </c>
    </row>
    <row r="59144" spans="8:8">
      <c r="H59144" t="str">
        <f t="shared" si="631"/>
        <v/>
      </c>
    </row>
    <row r="59145" spans="8:8">
      <c r="H59145" t="str">
        <f t="shared" si="631"/>
        <v/>
      </c>
    </row>
    <row r="59146" spans="8:8">
      <c r="H59146" t="str">
        <f t="shared" si="631"/>
        <v/>
      </c>
    </row>
    <row r="59147" spans="8:8">
      <c r="H59147" t="str">
        <f t="shared" si="631"/>
        <v/>
      </c>
    </row>
    <row r="59148" spans="8:8">
      <c r="H59148" t="str">
        <f t="shared" si="631"/>
        <v/>
      </c>
    </row>
    <row r="59149" spans="8:8">
      <c r="H59149" t="str">
        <f t="shared" si="631"/>
        <v/>
      </c>
    </row>
    <row r="59150" spans="8:8">
      <c r="H59150" t="str">
        <f t="shared" si="631"/>
        <v/>
      </c>
    </row>
    <row r="59151" spans="8:8">
      <c r="H59151" t="str">
        <f t="shared" si="631"/>
        <v/>
      </c>
    </row>
    <row r="59152" spans="8:8">
      <c r="H59152" t="str">
        <f t="shared" si="631"/>
        <v/>
      </c>
    </row>
    <row r="59153" spans="8:8">
      <c r="H59153" t="str">
        <f t="shared" si="631"/>
        <v/>
      </c>
    </row>
    <row r="59154" spans="8:8">
      <c r="H59154" t="str">
        <f t="shared" si="631"/>
        <v/>
      </c>
    </row>
    <row r="59155" spans="8:8">
      <c r="H59155" t="str">
        <f t="shared" si="631"/>
        <v/>
      </c>
    </row>
    <row r="59156" spans="8:8">
      <c r="H59156" t="str">
        <f t="shared" si="631"/>
        <v/>
      </c>
    </row>
    <row r="59157" spans="8:8">
      <c r="H59157" t="str">
        <f t="shared" si="631"/>
        <v/>
      </c>
    </row>
    <row r="59158" spans="8:8">
      <c r="H59158" t="str">
        <f t="shared" si="631"/>
        <v/>
      </c>
    </row>
    <row r="59159" spans="8:8">
      <c r="H59159" t="str">
        <f t="shared" si="631"/>
        <v/>
      </c>
    </row>
    <row r="59160" spans="8:8">
      <c r="H59160" t="str">
        <f t="shared" si="631"/>
        <v/>
      </c>
    </row>
    <row r="59161" spans="8:8">
      <c r="H59161" t="str">
        <f t="shared" si="631"/>
        <v/>
      </c>
    </row>
    <row r="59162" spans="8:8">
      <c r="H59162" t="str">
        <f t="shared" si="631"/>
        <v/>
      </c>
    </row>
    <row r="59163" spans="8:8">
      <c r="H59163" t="str">
        <f t="shared" si="631"/>
        <v/>
      </c>
    </row>
    <row r="59164" spans="8:8">
      <c r="H59164" t="str">
        <f t="shared" si="631"/>
        <v/>
      </c>
    </row>
    <row r="59165" spans="8:8">
      <c r="H59165" t="str">
        <f t="shared" si="631"/>
        <v/>
      </c>
    </row>
    <row r="59166" spans="8:8">
      <c r="H59166" t="str">
        <f t="shared" si="631"/>
        <v/>
      </c>
    </row>
    <row r="59167" spans="8:8">
      <c r="H59167" t="str">
        <f t="shared" si="631"/>
        <v/>
      </c>
    </row>
    <row r="59168" spans="8:8">
      <c r="H59168" t="str">
        <f t="shared" si="631"/>
        <v/>
      </c>
    </row>
    <row r="59169" spans="8:8">
      <c r="H59169" t="str">
        <f t="shared" si="631"/>
        <v/>
      </c>
    </row>
    <row r="59170" spans="8:8">
      <c r="H59170" t="str">
        <f t="shared" ref="H59170:H59233" si="632">_xlfn.TEXTJOIN(", ", TRUE, G59170:G59170)</f>
        <v/>
      </c>
    </row>
    <row r="59171" spans="8:8">
      <c r="H59171" t="str">
        <f t="shared" si="632"/>
        <v/>
      </c>
    </row>
    <row r="59172" spans="8:8">
      <c r="H59172" t="str">
        <f t="shared" si="632"/>
        <v/>
      </c>
    </row>
    <row r="59173" spans="8:8">
      <c r="H59173" t="str">
        <f t="shared" si="632"/>
        <v/>
      </c>
    </row>
    <row r="59174" spans="8:8">
      <c r="H59174" t="str">
        <f t="shared" si="632"/>
        <v/>
      </c>
    </row>
    <row r="59175" spans="8:8">
      <c r="H59175" t="str">
        <f t="shared" si="632"/>
        <v/>
      </c>
    </row>
    <row r="59176" spans="8:8">
      <c r="H59176" t="str">
        <f t="shared" si="632"/>
        <v/>
      </c>
    </row>
    <row r="59177" spans="8:8">
      <c r="H59177" t="str">
        <f t="shared" si="632"/>
        <v/>
      </c>
    </row>
    <row r="59178" spans="8:8">
      <c r="H59178" t="str">
        <f t="shared" si="632"/>
        <v/>
      </c>
    </row>
    <row r="59179" spans="8:8">
      <c r="H59179" t="str">
        <f t="shared" si="632"/>
        <v/>
      </c>
    </row>
    <row r="59180" spans="8:8">
      <c r="H59180" t="str">
        <f t="shared" si="632"/>
        <v/>
      </c>
    </row>
    <row r="59181" spans="8:8">
      <c r="H59181" t="str">
        <f t="shared" si="632"/>
        <v/>
      </c>
    </row>
    <row r="59182" spans="8:8">
      <c r="H59182" t="str">
        <f t="shared" si="632"/>
        <v/>
      </c>
    </row>
    <row r="59183" spans="8:8">
      <c r="H59183" t="str">
        <f t="shared" si="632"/>
        <v/>
      </c>
    </row>
    <row r="59184" spans="8:8">
      <c r="H59184" t="str">
        <f t="shared" si="632"/>
        <v/>
      </c>
    </row>
    <row r="59185" spans="8:8">
      <c r="H59185" t="str">
        <f t="shared" si="632"/>
        <v/>
      </c>
    </row>
    <row r="59186" spans="8:8">
      <c r="H59186" t="str">
        <f t="shared" si="632"/>
        <v/>
      </c>
    </row>
    <row r="59187" spans="8:8">
      <c r="H59187" t="str">
        <f t="shared" si="632"/>
        <v/>
      </c>
    </row>
    <row r="59188" spans="8:8">
      <c r="H59188" t="str">
        <f t="shared" si="632"/>
        <v/>
      </c>
    </row>
    <row r="59189" spans="8:8">
      <c r="H59189" t="str">
        <f t="shared" si="632"/>
        <v/>
      </c>
    </row>
    <row r="59190" spans="8:8">
      <c r="H59190" t="str">
        <f t="shared" si="632"/>
        <v/>
      </c>
    </row>
    <row r="59191" spans="8:8">
      <c r="H59191" t="str">
        <f t="shared" si="632"/>
        <v/>
      </c>
    </row>
    <row r="59192" spans="8:8">
      <c r="H59192" t="str">
        <f t="shared" si="632"/>
        <v/>
      </c>
    </row>
    <row r="59193" spans="8:8">
      <c r="H59193" t="str">
        <f t="shared" si="632"/>
        <v/>
      </c>
    </row>
    <row r="59194" spans="8:8">
      <c r="H59194" t="str">
        <f t="shared" si="632"/>
        <v/>
      </c>
    </row>
    <row r="59195" spans="8:8">
      <c r="H59195" t="str">
        <f t="shared" si="632"/>
        <v/>
      </c>
    </row>
    <row r="59196" spans="8:8">
      <c r="H59196" t="str">
        <f t="shared" si="632"/>
        <v/>
      </c>
    </row>
    <row r="59197" spans="8:8">
      <c r="H59197" t="str">
        <f t="shared" si="632"/>
        <v/>
      </c>
    </row>
    <row r="59198" spans="8:8">
      <c r="H59198" t="str">
        <f t="shared" si="632"/>
        <v/>
      </c>
    </row>
    <row r="59199" spans="8:8">
      <c r="H59199" t="str">
        <f t="shared" si="632"/>
        <v/>
      </c>
    </row>
    <row r="59200" spans="8:8">
      <c r="H59200" t="str">
        <f t="shared" si="632"/>
        <v/>
      </c>
    </row>
    <row r="59201" spans="8:8">
      <c r="H59201" t="str">
        <f t="shared" si="632"/>
        <v/>
      </c>
    </row>
    <row r="59202" spans="8:8">
      <c r="H59202" t="str">
        <f t="shared" si="632"/>
        <v/>
      </c>
    </row>
    <row r="59203" spans="8:8">
      <c r="H59203" t="str">
        <f t="shared" si="632"/>
        <v/>
      </c>
    </row>
    <row r="59204" spans="8:8">
      <c r="H59204" t="str">
        <f t="shared" si="632"/>
        <v/>
      </c>
    </row>
    <row r="59205" spans="8:8">
      <c r="H59205" t="str">
        <f t="shared" si="632"/>
        <v/>
      </c>
    </row>
    <row r="59206" spans="8:8">
      <c r="H59206" t="str">
        <f t="shared" si="632"/>
        <v/>
      </c>
    </row>
    <row r="59207" spans="8:8">
      <c r="H59207" t="str">
        <f t="shared" si="632"/>
        <v/>
      </c>
    </row>
    <row r="59208" spans="8:8">
      <c r="H59208" t="str">
        <f t="shared" si="632"/>
        <v/>
      </c>
    </row>
    <row r="59209" spans="8:8">
      <c r="H59209" t="str">
        <f t="shared" si="632"/>
        <v/>
      </c>
    </row>
    <row r="59210" spans="8:8">
      <c r="H59210" t="str">
        <f t="shared" si="632"/>
        <v/>
      </c>
    </row>
    <row r="59211" spans="8:8">
      <c r="H59211" t="str">
        <f t="shared" si="632"/>
        <v/>
      </c>
    </row>
    <row r="59212" spans="8:8">
      <c r="H59212" t="str">
        <f t="shared" si="632"/>
        <v/>
      </c>
    </row>
    <row r="59213" spans="8:8">
      <c r="H59213" t="str">
        <f t="shared" si="632"/>
        <v/>
      </c>
    </row>
    <row r="59214" spans="8:8">
      <c r="H59214" t="str">
        <f t="shared" si="632"/>
        <v/>
      </c>
    </row>
    <row r="59215" spans="8:8">
      <c r="H59215" t="str">
        <f t="shared" si="632"/>
        <v/>
      </c>
    </row>
    <row r="59216" spans="8:8">
      <c r="H59216" t="str">
        <f t="shared" si="632"/>
        <v/>
      </c>
    </row>
    <row r="59217" spans="8:8">
      <c r="H59217" t="str">
        <f t="shared" si="632"/>
        <v/>
      </c>
    </row>
    <row r="59218" spans="8:8">
      <c r="H59218" t="str">
        <f t="shared" si="632"/>
        <v/>
      </c>
    </row>
    <row r="59219" spans="8:8">
      <c r="H59219" t="str">
        <f t="shared" si="632"/>
        <v/>
      </c>
    </row>
    <row r="59220" spans="8:8">
      <c r="H59220" t="str">
        <f t="shared" si="632"/>
        <v/>
      </c>
    </row>
    <row r="59221" spans="8:8">
      <c r="H59221" t="str">
        <f t="shared" si="632"/>
        <v/>
      </c>
    </row>
    <row r="59222" spans="8:8">
      <c r="H59222" t="str">
        <f t="shared" si="632"/>
        <v/>
      </c>
    </row>
    <row r="59223" spans="8:8">
      <c r="H59223" t="str">
        <f t="shared" si="632"/>
        <v/>
      </c>
    </row>
    <row r="59224" spans="8:8">
      <c r="H59224" t="str">
        <f t="shared" si="632"/>
        <v/>
      </c>
    </row>
    <row r="59225" spans="8:8">
      <c r="H59225" t="str">
        <f t="shared" si="632"/>
        <v/>
      </c>
    </row>
    <row r="59226" spans="8:8">
      <c r="H59226" t="str">
        <f t="shared" si="632"/>
        <v/>
      </c>
    </row>
    <row r="59227" spans="8:8">
      <c r="H59227" t="str">
        <f t="shared" si="632"/>
        <v/>
      </c>
    </row>
    <row r="59228" spans="8:8">
      <c r="H59228" t="str">
        <f t="shared" si="632"/>
        <v/>
      </c>
    </row>
    <row r="59229" spans="8:8">
      <c r="H59229" t="str">
        <f t="shared" si="632"/>
        <v/>
      </c>
    </row>
    <row r="59230" spans="8:8">
      <c r="H59230" t="str">
        <f t="shared" si="632"/>
        <v/>
      </c>
    </row>
    <row r="59231" spans="8:8">
      <c r="H59231" t="str">
        <f t="shared" si="632"/>
        <v/>
      </c>
    </row>
    <row r="59232" spans="8:8">
      <c r="H59232" t="str">
        <f t="shared" si="632"/>
        <v/>
      </c>
    </row>
    <row r="59233" spans="8:8">
      <c r="H59233" t="str">
        <f t="shared" si="632"/>
        <v/>
      </c>
    </row>
    <row r="59234" spans="8:8">
      <c r="H59234" t="str">
        <f t="shared" ref="H59234:H59297" si="633">_xlfn.TEXTJOIN(", ", TRUE, G59234:G59234)</f>
        <v/>
      </c>
    </row>
    <row r="59235" spans="8:8">
      <c r="H59235" t="str">
        <f t="shared" si="633"/>
        <v/>
      </c>
    </row>
    <row r="59236" spans="8:8">
      <c r="H59236" t="str">
        <f t="shared" si="633"/>
        <v/>
      </c>
    </row>
    <row r="59237" spans="8:8">
      <c r="H59237" t="str">
        <f t="shared" si="633"/>
        <v/>
      </c>
    </row>
    <row r="59238" spans="8:8">
      <c r="H59238" t="str">
        <f t="shared" si="633"/>
        <v/>
      </c>
    </row>
    <row r="59239" spans="8:8">
      <c r="H59239" t="str">
        <f t="shared" si="633"/>
        <v/>
      </c>
    </row>
    <row r="59240" spans="8:8">
      <c r="H59240" t="str">
        <f t="shared" si="633"/>
        <v/>
      </c>
    </row>
    <row r="59241" spans="8:8">
      <c r="H59241" t="str">
        <f t="shared" si="633"/>
        <v/>
      </c>
    </row>
    <row r="59242" spans="8:8">
      <c r="H59242" t="str">
        <f t="shared" si="633"/>
        <v/>
      </c>
    </row>
    <row r="59243" spans="8:8">
      <c r="H59243" t="str">
        <f t="shared" si="633"/>
        <v/>
      </c>
    </row>
    <row r="59244" spans="8:8">
      <c r="H59244" t="str">
        <f t="shared" si="633"/>
        <v/>
      </c>
    </row>
    <row r="59245" spans="8:8">
      <c r="H59245" t="str">
        <f t="shared" si="633"/>
        <v/>
      </c>
    </row>
    <row r="59246" spans="8:8">
      <c r="H59246" t="str">
        <f t="shared" si="633"/>
        <v/>
      </c>
    </row>
    <row r="59247" spans="8:8">
      <c r="H59247" t="str">
        <f t="shared" si="633"/>
        <v/>
      </c>
    </row>
    <row r="59248" spans="8:8">
      <c r="H59248" t="str">
        <f t="shared" si="633"/>
        <v/>
      </c>
    </row>
    <row r="59249" spans="8:8">
      <c r="H59249" t="str">
        <f t="shared" si="633"/>
        <v/>
      </c>
    </row>
    <row r="59250" spans="8:8">
      <c r="H59250" t="str">
        <f t="shared" si="633"/>
        <v/>
      </c>
    </row>
    <row r="59251" spans="8:8">
      <c r="H59251" t="str">
        <f t="shared" si="633"/>
        <v/>
      </c>
    </row>
    <row r="59252" spans="8:8">
      <c r="H59252" t="str">
        <f t="shared" si="633"/>
        <v/>
      </c>
    </row>
    <row r="59253" spans="8:8">
      <c r="H59253" t="str">
        <f t="shared" si="633"/>
        <v/>
      </c>
    </row>
    <row r="59254" spans="8:8">
      <c r="H59254" t="str">
        <f t="shared" si="633"/>
        <v/>
      </c>
    </row>
    <row r="59255" spans="8:8">
      <c r="H59255" t="str">
        <f t="shared" si="633"/>
        <v/>
      </c>
    </row>
    <row r="59256" spans="8:8">
      <c r="H59256" t="str">
        <f t="shared" si="633"/>
        <v/>
      </c>
    </row>
    <row r="59257" spans="8:8">
      <c r="H59257" t="str">
        <f t="shared" si="633"/>
        <v/>
      </c>
    </row>
    <row r="59258" spans="8:8">
      <c r="H59258" t="str">
        <f t="shared" si="633"/>
        <v/>
      </c>
    </row>
    <row r="59259" spans="8:8">
      <c r="H59259" t="str">
        <f t="shared" si="633"/>
        <v/>
      </c>
    </row>
    <row r="59260" spans="8:8">
      <c r="H59260" t="str">
        <f t="shared" si="633"/>
        <v/>
      </c>
    </row>
    <row r="59261" spans="8:8">
      <c r="H59261" t="str">
        <f t="shared" si="633"/>
        <v/>
      </c>
    </row>
    <row r="59262" spans="8:8">
      <c r="H59262" t="str">
        <f t="shared" si="633"/>
        <v/>
      </c>
    </row>
    <row r="59263" spans="8:8">
      <c r="H59263" t="str">
        <f t="shared" si="633"/>
        <v/>
      </c>
    </row>
    <row r="59264" spans="8:8">
      <c r="H59264" t="str">
        <f t="shared" si="633"/>
        <v/>
      </c>
    </row>
    <row r="59265" spans="8:8">
      <c r="H59265" t="str">
        <f t="shared" si="633"/>
        <v/>
      </c>
    </row>
    <row r="59266" spans="8:8">
      <c r="H59266" t="str">
        <f t="shared" si="633"/>
        <v/>
      </c>
    </row>
    <row r="59267" spans="8:8">
      <c r="H59267" t="str">
        <f t="shared" si="633"/>
        <v/>
      </c>
    </row>
    <row r="59268" spans="8:8">
      <c r="H59268" t="str">
        <f t="shared" si="633"/>
        <v/>
      </c>
    </row>
    <row r="59269" spans="8:8">
      <c r="H59269" t="str">
        <f t="shared" si="633"/>
        <v/>
      </c>
    </row>
    <row r="59270" spans="8:8">
      <c r="H59270" t="str">
        <f t="shared" si="633"/>
        <v/>
      </c>
    </row>
    <row r="59271" spans="8:8">
      <c r="H59271" t="str">
        <f t="shared" si="633"/>
        <v/>
      </c>
    </row>
    <row r="59272" spans="8:8">
      <c r="H59272" t="str">
        <f t="shared" si="633"/>
        <v/>
      </c>
    </row>
    <row r="59273" spans="8:8">
      <c r="H59273" t="str">
        <f t="shared" si="633"/>
        <v/>
      </c>
    </row>
    <row r="59274" spans="8:8">
      <c r="H59274" t="str">
        <f t="shared" si="633"/>
        <v/>
      </c>
    </row>
    <row r="59275" spans="8:8">
      <c r="H59275" t="str">
        <f t="shared" si="633"/>
        <v/>
      </c>
    </row>
    <row r="59276" spans="8:8">
      <c r="H59276" t="str">
        <f t="shared" si="633"/>
        <v/>
      </c>
    </row>
    <row r="59277" spans="8:8">
      <c r="H59277" t="str">
        <f t="shared" si="633"/>
        <v/>
      </c>
    </row>
    <row r="59278" spans="8:8">
      <c r="H59278" t="str">
        <f t="shared" si="633"/>
        <v/>
      </c>
    </row>
    <row r="59279" spans="8:8">
      <c r="H59279" t="str">
        <f t="shared" si="633"/>
        <v/>
      </c>
    </row>
    <row r="59280" spans="8:8">
      <c r="H59280" t="str">
        <f t="shared" si="633"/>
        <v/>
      </c>
    </row>
    <row r="59281" spans="8:8">
      <c r="H59281" t="str">
        <f t="shared" si="633"/>
        <v/>
      </c>
    </row>
    <row r="59282" spans="8:8">
      <c r="H59282" t="str">
        <f t="shared" si="633"/>
        <v/>
      </c>
    </row>
    <row r="59283" spans="8:8">
      <c r="H59283" t="str">
        <f t="shared" si="633"/>
        <v/>
      </c>
    </row>
    <row r="59284" spans="8:8">
      <c r="H59284" t="str">
        <f t="shared" si="633"/>
        <v/>
      </c>
    </row>
    <row r="59285" spans="8:8">
      <c r="H59285" t="str">
        <f t="shared" si="633"/>
        <v/>
      </c>
    </row>
    <row r="59286" spans="8:8">
      <c r="H59286" t="str">
        <f t="shared" si="633"/>
        <v/>
      </c>
    </row>
    <row r="59287" spans="8:8">
      <c r="H59287" t="str">
        <f t="shared" si="633"/>
        <v/>
      </c>
    </row>
    <row r="59288" spans="8:8">
      <c r="H59288" t="str">
        <f t="shared" si="633"/>
        <v/>
      </c>
    </row>
    <row r="59289" spans="8:8">
      <c r="H59289" t="str">
        <f t="shared" si="633"/>
        <v/>
      </c>
    </row>
    <row r="59290" spans="8:8">
      <c r="H59290" t="str">
        <f t="shared" si="633"/>
        <v/>
      </c>
    </row>
    <row r="59291" spans="8:8">
      <c r="H59291" t="str">
        <f t="shared" si="633"/>
        <v/>
      </c>
    </row>
    <row r="59292" spans="8:8">
      <c r="H59292" t="str">
        <f t="shared" si="633"/>
        <v/>
      </c>
    </row>
    <row r="59293" spans="8:8">
      <c r="H59293" t="str">
        <f t="shared" si="633"/>
        <v/>
      </c>
    </row>
    <row r="59294" spans="8:8">
      <c r="H59294" t="str">
        <f t="shared" si="633"/>
        <v/>
      </c>
    </row>
    <row r="59295" spans="8:8">
      <c r="H59295" t="str">
        <f t="shared" si="633"/>
        <v/>
      </c>
    </row>
    <row r="59296" spans="8:8">
      <c r="H59296" t="str">
        <f t="shared" si="633"/>
        <v/>
      </c>
    </row>
    <row r="59297" spans="8:8">
      <c r="H59297" t="str">
        <f t="shared" si="633"/>
        <v/>
      </c>
    </row>
    <row r="59298" spans="8:8">
      <c r="H59298" t="str">
        <f t="shared" ref="H59298:H59361" si="634">_xlfn.TEXTJOIN(", ", TRUE, G59298:G59298)</f>
        <v/>
      </c>
    </row>
    <row r="59299" spans="8:8">
      <c r="H59299" t="str">
        <f t="shared" si="634"/>
        <v/>
      </c>
    </row>
    <row r="59300" spans="8:8">
      <c r="H59300" t="str">
        <f t="shared" si="634"/>
        <v/>
      </c>
    </row>
    <row r="59301" spans="8:8">
      <c r="H59301" t="str">
        <f t="shared" si="634"/>
        <v/>
      </c>
    </row>
    <row r="59302" spans="8:8">
      <c r="H59302" t="str">
        <f t="shared" si="634"/>
        <v/>
      </c>
    </row>
    <row r="59303" spans="8:8">
      <c r="H59303" t="str">
        <f t="shared" si="634"/>
        <v/>
      </c>
    </row>
    <row r="59304" spans="8:8">
      <c r="H59304" t="str">
        <f t="shared" si="634"/>
        <v/>
      </c>
    </row>
    <row r="59305" spans="8:8">
      <c r="H59305" t="str">
        <f t="shared" si="634"/>
        <v/>
      </c>
    </row>
    <row r="59306" spans="8:8">
      <c r="H59306" t="str">
        <f t="shared" si="634"/>
        <v/>
      </c>
    </row>
    <row r="59307" spans="8:8">
      <c r="H59307" t="str">
        <f t="shared" si="634"/>
        <v/>
      </c>
    </row>
    <row r="59308" spans="8:8">
      <c r="H59308" t="str">
        <f t="shared" si="634"/>
        <v/>
      </c>
    </row>
    <row r="59309" spans="8:8">
      <c r="H59309" t="str">
        <f t="shared" si="634"/>
        <v/>
      </c>
    </row>
    <row r="59310" spans="8:8">
      <c r="H59310" t="str">
        <f t="shared" si="634"/>
        <v/>
      </c>
    </row>
    <row r="59311" spans="8:8">
      <c r="H59311" t="str">
        <f t="shared" si="634"/>
        <v/>
      </c>
    </row>
    <row r="59312" spans="8:8">
      <c r="H59312" t="str">
        <f t="shared" si="634"/>
        <v/>
      </c>
    </row>
    <row r="59313" spans="8:8">
      <c r="H59313" t="str">
        <f t="shared" si="634"/>
        <v/>
      </c>
    </row>
    <row r="59314" spans="8:8">
      <c r="H59314" t="str">
        <f t="shared" si="634"/>
        <v/>
      </c>
    </row>
    <row r="59315" spans="8:8">
      <c r="H59315" t="str">
        <f t="shared" si="634"/>
        <v/>
      </c>
    </row>
    <row r="59316" spans="8:8">
      <c r="H59316" t="str">
        <f t="shared" si="634"/>
        <v/>
      </c>
    </row>
    <row r="59317" spans="8:8">
      <c r="H59317" t="str">
        <f t="shared" si="634"/>
        <v/>
      </c>
    </row>
    <row r="59318" spans="8:8">
      <c r="H59318" t="str">
        <f t="shared" si="634"/>
        <v/>
      </c>
    </row>
    <row r="59319" spans="8:8">
      <c r="H59319" t="str">
        <f t="shared" si="634"/>
        <v/>
      </c>
    </row>
    <row r="59320" spans="8:8">
      <c r="H59320" t="str">
        <f t="shared" si="634"/>
        <v/>
      </c>
    </row>
    <row r="59321" spans="8:8">
      <c r="H59321" t="str">
        <f t="shared" si="634"/>
        <v/>
      </c>
    </row>
    <row r="59322" spans="8:8">
      <c r="H59322" t="str">
        <f t="shared" si="634"/>
        <v/>
      </c>
    </row>
    <row r="59323" spans="8:8">
      <c r="H59323" t="str">
        <f t="shared" si="634"/>
        <v/>
      </c>
    </row>
    <row r="59324" spans="8:8">
      <c r="H59324" t="str">
        <f t="shared" si="634"/>
        <v/>
      </c>
    </row>
    <row r="59325" spans="8:8">
      <c r="H59325" t="str">
        <f t="shared" si="634"/>
        <v/>
      </c>
    </row>
    <row r="59326" spans="8:8">
      <c r="H59326" t="str">
        <f t="shared" si="634"/>
        <v/>
      </c>
    </row>
    <row r="59327" spans="8:8">
      <c r="H59327" t="str">
        <f t="shared" si="634"/>
        <v/>
      </c>
    </row>
    <row r="59328" spans="8:8">
      <c r="H59328" t="str">
        <f t="shared" si="634"/>
        <v/>
      </c>
    </row>
    <row r="59329" spans="8:8">
      <c r="H59329" t="str">
        <f t="shared" si="634"/>
        <v/>
      </c>
    </row>
    <row r="59330" spans="8:8">
      <c r="H59330" t="str">
        <f t="shared" si="634"/>
        <v/>
      </c>
    </row>
    <row r="59331" spans="8:8">
      <c r="H59331" t="str">
        <f t="shared" si="634"/>
        <v/>
      </c>
    </row>
    <row r="59332" spans="8:8">
      <c r="H59332" t="str">
        <f t="shared" si="634"/>
        <v/>
      </c>
    </row>
    <row r="59333" spans="8:8">
      <c r="H59333" t="str">
        <f t="shared" si="634"/>
        <v/>
      </c>
    </row>
    <row r="59334" spans="8:8">
      <c r="H59334" t="str">
        <f t="shared" si="634"/>
        <v/>
      </c>
    </row>
    <row r="59335" spans="8:8">
      <c r="H59335" t="str">
        <f t="shared" si="634"/>
        <v/>
      </c>
    </row>
    <row r="59336" spans="8:8">
      <c r="H59336" t="str">
        <f t="shared" si="634"/>
        <v/>
      </c>
    </row>
    <row r="59337" spans="8:8">
      <c r="H59337" t="str">
        <f t="shared" si="634"/>
        <v/>
      </c>
    </row>
    <row r="59338" spans="8:8">
      <c r="H59338" t="str">
        <f t="shared" si="634"/>
        <v/>
      </c>
    </row>
    <row r="59339" spans="8:8">
      <c r="H59339" t="str">
        <f t="shared" si="634"/>
        <v/>
      </c>
    </row>
    <row r="59340" spans="8:8">
      <c r="H59340" t="str">
        <f t="shared" si="634"/>
        <v/>
      </c>
    </row>
    <row r="59341" spans="8:8">
      <c r="H59341" t="str">
        <f t="shared" si="634"/>
        <v/>
      </c>
    </row>
    <row r="59342" spans="8:8">
      <c r="H59342" t="str">
        <f t="shared" si="634"/>
        <v/>
      </c>
    </row>
    <row r="59343" spans="8:8">
      <c r="H59343" t="str">
        <f t="shared" si="634"/>
        <v/>
      </c>
    </row>
    <row r="59344" spans="8:8">
      <c r="H59344" t="str">
        <f t="shared" si="634"/>
        <v/>
      </c>
    </row>
    <row r="59345" spans="8:8">
      <c r="H59345" t="str">
        <f t="shared" si="634"/>
        <v/>
      </c>
    </row>
    <row r="59346" spans="8:8">
      <c r="H59346" t="str">
        <f t="shared" si="634"/>
        <v/>
      </c>
    </row>
    <row r="59347" spans="8:8">
      <c r="H59347" t="str">
        <f t="shared" si="634"/>
        <v/>
      </c>
    </row>
    <row r="59348" spans="8:8">
      <c r="H59348" t="str">
        <f t="shared" si="634"/>
        <v/>
      </c>
    </row>
    <row r="59349" spans="8:8">
      <c r="H59349" t="str">
        <f t="shared" si="634"/>
        <v/>
      </c>
    </row>
    <row r="59350" spans="8:8">
      <c r="H59350" t="str">
        <f t="shared" si="634"/>
        <v/>
      </c>
    </row>
    <row r="59351" spans="8:8">
      <c r="H59351" t="str">
        <f t="shared" si="634"/>
        <v/>
      </c>
    </row>
    <row r="59352" spans="8:8">
      <c r="H59352" t="str">
        <f t="shared" si="634"/>
        <v/>
      </c>
    </row>
    <row r="59353" spans="8:8">
      <c r="H59353" t="str">
        <f t="shared" si="634"/>
        <v/>
      </c>
    </row>
    <row r="59354" spans="8:8">
      <c r="H59354" t="str">
        <f t="shared" si="634"/>
        <v/>
      </c>
    </row>
    <row r="59355" spans="8:8">
      <c r="H59355" t="str">
        <f t="shared" si="634"/>
        <v/>
      </c>
    </row>
    <row r="59356" spans="8:8">
      <c r="H59356" t="str">
        <f t="shared" si="634"/>
        <v/>
      </c>
    </row>
    <row r="59357" spans="8:8">
      <c r="H59357" t="str">
        <f t="shared" si="634"/>
        <v/>
      </c>
    </row>
    <row r="59358" spans="8:8">
      <c r="H59358" t="str">
        <f t="shared" si="634"/>
        <v/>
      </c>
    </row>
    <row r="59359" spans="8:8">
      <c r="H59359" t="str">
        <f t="shared" si="634"/>
        <v/>
      </c>
    </row>
    <row r="59360" spans="8:8">
      <c r="H59360" t="str">
        <f t="shared" si="634"/>
        <v/>
      </c>
    </row>
    <row r="59361" spans="8:8">
      <c r="H59361" t="str">
        <f t="shared" si="634"/>
        <v/>
      </c>
    </row>
    <row r="59362" spans="8:8">
      <c r="H59362" t="str">
        <f t="shared" ref="H59362:H59425" si="635">_xlfn.TEXTJOIN(", ", TRUE, G59362:G59362)</f>
        <v/>
      </c>
    </row>
    <row r="59363" spans="8:8">
      <c r="H59363" t="str">
        <f t="shared" si="635"/>
        <v/>
      </c>
    </row>
    <row r="59364" spans="8:8">
      <c r="H59364" t="str">
        <f t="shared" si="635"/>
        <v/>
      </c>
    </row>
    <row r="59365" spans="8:8">
      <c r="H59365" t="str">
        <f t="shared" si="635"/>
        <v/>
      </c>
    </row>
    <row r="59366" spans="8:8">
      <c r="H59366" t="str">
        <f t="shared" si="635"/>
        <v/>
      </c>
    </row>
    <row r="59367" spans="8:8">
      <c r="H59367" t="str">
        <f t="shared" si="635"/>
        <v/>
      </c>
    </row>
    <row r="59368" spans="8:8">
      <c r="H59368" t="str">
        <f t="shared" si="635"/>
        <v/>
      </c>
    </row>
    <row r="59369" spans="8:8">
      <c r="H59369" t="str">
        <f t="shared" si="635"/>
        <v/>
      </c>
    </row>
    <row r="59370" spans="8:8">
      <c r="H59370" t="str">
        <f t="shared" si="635"/>
        <v/>
      </c>
    </row>
    <row r="59371" spans="8:8">
      <c r="H59371" t="str">
        <f t="shared" si="635"/>
        <v/>
      </c>
    </row>
    <row r="59372" spans="8:8">
      <c r="H59372" t="str">
        <f t="shared" si="635"/>
        <v/>
      </c>
    </row>
    <row r="59373" spans="8:8">
      <c r="H59373" t="str">
        <f t="shared" si="635"/>
        <v/>
      </c>
    </row>
    <row r="59374" spans="8:8">
      <c r="H59374" t="str">
        <f t="shared" si="635"/>
        <v/>
      </c>
    </row>
    <row r="59375" spans="8:8">
      <c r="H59375" t="str">
        <f t="shared" si="635"/>
        <v/>
      </c>
    </row>
    <row r="59376" spans="8:8">
      <c r="H59376" t="str">
        <f t="shared" si="635"/>
        <v/>
      </c>
    </row>
    <row r="59377" spans="8:8">
      <c r="H59377" t="str">
        <f t="shared" si="635"/>
        <v/>
      </c>
    </row>
    <row r="59378" spans="8:8">
      <c r="H59378" t="str">
        <f t="shared" si="635"/>
        <v/>
      </c>
    </row>
    <row r="59379" spans="8:8">
      <c r="H59379" t="str">
        <f t="shared" si="635"/>
        <v/>
      </c>
    </row>
    <row r="59380" spans="8:8">
      <c r="H59380" t="str">
        <f t="shared" si="635"/>
        <v/>
      </c>
    </row>
    <row r="59381" spans="8:8">
      <c r="H59381" t="str">
        <f t="shared" si="635"/>
        <v/>
      </c>
    </row>
    <row r="59382" spans="8:8">
      <c r="H59382" t="str">
        <f t="shared" si="635"/>
        <v/>
      </c>
    </row>
    <row r="59383" spans="8:8">
      <c r="H59383" t="str">
        <f t="shared" si="635"/>
        <v/>
      </c>
    </row>
    <row r="59384" spans="8:8">
      <c r="H59384" t="str">
        <f t="shared" si="635"/>
        <v/>
      </c>
    </row>
    <row r="59385" spans="8:8">
      <c r="H59385" t="str">
        <f t="shared" si="635"/>
        <v/>
      </c>
    </row>
    <row r="59386" spans="8:8">
      <c r="H59386" t="str">
        <f t="shared" si="635"/>
        <v/>
      </c>
    </row>
    <row r="59387" spans="8:8">
      <c r="H59387" t="str">
        <f t="shared" si="635"/>
        <v/>
      </c>
    </row>
    <row r="59388" spans="8:8">
      <c r="H59388" t="str">
        <f t="shared" si="635"/>
        <v/>
      </c>
    </row>
    <row r="59389" spans="8:8">
      <c r="H59389" t="str">
        <f t="shared" si="635"/>
        <v/>
      </c>
    </row>
    <row r="59390" spans="8:8">
      <c r="H59390" t="str">
        <f t="shared" si="635"/>
        <v/>
      </c>
    </row>
    <row r="59391" spans="8:8">
      <c r="H59391" t="str">
        <f t="shared" si="635"/>
        <v/>
      </c>
    </row>
    <row r="59392" spans="8:8">
      <c r="H59392" t="str">
        <f t="shared" si="635"/>
        <v/>
      </c>
    </row>
    <row r="59393" spans="8:8">
      <c r="H59393" t="str">
        <f t="shared" si="635"/>
        <v/>
      </c>
    </row>
    <row r="59394" spans="8:8">
      <c r="H59394" t="str">
        <f t="shared" si="635"/>
        <v/>
      </c>
    </row>
    <row r="59395" spans="8:8">
      <c r="H59395" t="str">
        <f t="shared" si="635"/>
        <v/>
      </c>
    </row>
    <row r="59396" spans="8:8">
      <c r="H59396" t="str">
        <f t="shared" si="635"/>
        <v/>
      </c>
    </row>
    <row r="59397" spans="8:8">
      <c r="H59397" t="str">
        <f t="shared" si="635"/>
        <v/>
      </c>
    </row>
    <row r="59398" spans="8:8">
      <c r="H59398" t="str">
        <f t="shared" si="635"/>
        <v/>
      </c>
    </row>
    <row r="59399" spans="8:8">
      <c r="H59399" t="str">
        <f t="shared" si="635"/>
        <v/>
      </c>
    </row>
    <row r="59400" spans="8:8">
      <c r="H59400" t="str">
        <f t="shared" si="635"/>
        <v/>
      </c>
    </row>
    <row r="59401" spans="8:8">
      <c r="H59401" t="str">
        <f t="shared" si="635"/>
        <v/>
      </c>
    </row>
    <row r="59402" spans="8:8">
      <c r="H59402" t="str">
        <f t="shared" si="635"/>
        <v/>
      </c>
    </row>
    <row r="59403" spans="8:8">
      <c r="H59403" t="str">
        <f t="shared" si="635"/>
        <v/>
      </c>
    </row>
    <row r="59404" spans="8:8">
      <c r="H59404" t="str">
        <f t="shared" si="635"/>
        <v/>
      </c>
    </row>
    <row r="59405" spans="8:8">
      <c r="H59405" t="str">
        <f t="shared" si="635"/>
        <v/>
      </c>
    </row>
    <row r="59406" spans="8:8">
      <c r="H59406" t="str">
        <f t="shared" si="635"/>
        <v/>
      </c>
    </row>
    <row r="59407" spans="8:8">
      <c r="H59407" t="str">
        <f t="shared" si="635"/>
        <v/>
      </c>
    </row>
    <row r="59408" spans="8:8">
      <c r="H59408" t="str">
        <f t="shared" si="635"/>
        <v/>
      </c>
    </row>
    <row r="59409" spans="8:8">
      <c r="H59409" t="str">
        <f t="shared" si="635"/>
        <v/>
      </c>
    </row>
    <row r="59410" spans="8:8">
      <c r="H59410" t="str">
        <f t="shared" si="635"/>
        <v/>
      </c>
    </row>
    <row r="59411" spans="8:8">
      <c r="H59411" t="str">
        <f t="shared" si="635"/>
        <v/>
      </c>
    </row>
    <row r="59412" spans="8:8">
      <c r="H59412" t="str">
        <f t="shared" si="635"/>
        <v/>
      </c>
    </row>
    <row r="59413" spans="8:8">
      <c r="H59413" t="str">
        <f t="shared" si="635"/>
        <v/>
      </c>
    </row>
    <row r="59414" spans="8:8">
      <c r="H59414" t="str">
        <f t="shared" si="635"/>
        <v/>
      </c>
    </row>
    <row r="59415" spans="8:8">
      <c r="H59415" t="str">
        <f t="shared" si="635"/>
        <v/>
      </c>
    </row>
    <row r="59416" spans="8:8">
      <c r="H59416" t="str">
        <f t="shared" si="635"/>
        <v/>
      </c>
    </row>
    <row r="59417" spans="8:8">
      <c r="H59417" t="str">
        <f t="shared" si="635"/>
        <v/>
      </c>
    </row>
    <row r="59418" spans="8:8">
      <c r="H59418" t="str">
        <f t="shared" si="635"/>
        <v/>
      </c>
    </row>
    <row r="59419" spans="8:8">
      <c r="H59419" t="str">
        <f t="shared" si="635"/>
        <v/>
      </c>
    </row>
    <row r="59420" spans="8:8">
      <c r="H59420" t="str">
        <f t="shared" si="635"/>
        <v/>
      </c>
    </row>
    <row r="59421" spans="8:8">
      <c r="H59421" t="str">
        <f t="shared" si="635"/>
        <v/>
      </c>
    </row>
    <row r="59422" spans="8:8">
      <c r="H59422" t="str">
        <f t="shared" si="635"/>
        <v/>
      </c>
    </row>
    <row r="59423" spans="8:8">
      <c r="H59423" t="str">
        <f t="shared" si="635"/>
        <v/>
      </c>
    </row>
    <row r="59424" spans="8:8">
      <c r="H59424" t="str">
        <f t="shared" si="635"/>
        <v/>
      </c>
    </row>
    <row r="59425" spans="8:8">
      <c r="H59425" t="str">
        <f t="shared" si="635"/>
        <v/>
      </c>
    </row>
    <row r="59426" spans="8:8">
      <c r="H59426" t="str">
        <f t="shared" ref="H59426:H59489" si="636">_xlfn.TEXTJOIN(", ", TRUE, G59426:G59426)</f>
        <v/>
      </c>
    </row>
    <row r="59427" spans="8:8">
      <c r="H59427" t="str">
        <f t="shared" si="636"/>
        <v/>
      </c>
    </row>
    <row r="59428" spans="8:8">
      <c r="H59428" t="str">
        <f t="shared" si="636"/>
        <v/>
      </c>
    </row>
    <row r="59429" spans="8:8">
      <c r="H59429" t="str">
        <f t="shared" si="636"/>
        <v/>
      </c>
    </row>
    <row r="59430" spans="8:8">
      <c r="H59430" t="str">
        <f t="shared" si="636"/>
        <v/>
      </c>
    </row>
    <row r="59431" spans="8:8">
      <c r="H59431" t="str">
        <f t="shared" si="636"/>
        <v/>
      </c>
    </row>
    <row r="59432" spans="8:8">
      <c r="H59432" t="str">
        <f t="shared" si="636"/>
        <v/>
      </c>
    </row>
    <row r="59433" spans="8:8">
      <c r="H59433" t="str">
        <f t="shared" si="636"/>
        <v/>
      </c>
    </row>
    <row r="59434" spans="8:8">
      <c r="H59434" t="str">
        <f t="shared" si="636"/>
        <v/>
      </c>
    </row>
    <row r="59435" spans="8:8">
      <c r="H59435" t="str">
        <f t="shared" si="636"/>
        <v/>
      </c>
    </row>
    <row r="59436" spans="8:8">
      <c r="H59436" t="str">
        <f t="shared" si="636"/>
        <v/>
      </c>
    </row>
    <row r="59437" spans="8:8">
      <c r="H59437" t="str">
        <f t="shared" si="636"/>
        <v/>
      </c>
    </row>
    <row r="59438" spans="8:8">
      <c r="H59438" t="str">
        <f t="shared" si="636"/>
        <v/>
      </c>
    </row>
    <row r="59439" spans="8:8">
      <c r="H59439" t="str">
        <f t="shared" si="636"/>
        <v/>
      </c>
    </row>
    <row r="59440" spans="8:8">
      <c r="H59440" t="str">
        <f t="shared" si="636"/>
        <v/>
      </c>
    </row>
    <row r="59441" spans="8:8">
      <c r="H59441" t="str">
        <f t="shared" si="636"/>
        <v/>
      </c>
    </row>
    <row r="59442" spans="8:8">
      <c r="H59442" t="str">
        <f t="shared" si="636"/>
        <v/>
      </c>
    </row>
    <row r="59443" spans="8:8">
      <c r="H59443" t="str">
        <f t="shared" si="636"/>
        <v/>
      </c>
    </row>
    <row r="59444" spans="8:8">
      <c r="H59444" t="str">
        <f t="shared" si="636"/>
        <v/>
      </c>
    </row>
    <row r="59445" spans="8:8">
      <c r="H59445" t="str">
        <f t="shared" si="636"/>
        <v/>
      </c>
    </row>
    <row r="59446" spans="8:8">
      <c r="H59446" t="str">
        <f t="shared" si="636"/>
        <v/>
      </c>
    </row>
    <row r="59447" spans="8:8">
      <c r="H59447" t="str">
        <f t="shared" si="636"/>
        <v/>
      </c>
    </row>
    <row r="59448" spans="8:8">
      <c r="H59448" t="str">
        <f t="shared" si="636"/>
        <v/>
      </c>
    </row>
    <row r="59449" spans="8:8">
      <c r="H59449" t="str">
        <f t="shared" si="636"/>
        <v/>
      </c>
    </row>
    <row r="59450" spans="8:8">
      <c r="H59450" t="str">
        <f t="shared" si="636"/>
        <v/>
      </c>
    </row>
    <row r="59451" spans="8:8">
      <c r="H59451" t="str">
        <f t="shared" si="636"/>
        <v/>
      </c>
    </row>
    <row r="59452" spans="8:8">
      <c r="H59452" t="str">
        <f t="shared" si="636"/>
        <v/>
      </c>
    </row>
    <row r="59453" spans="8:8">
      <c r="H59453" t="str">
        <f t="shared" si="636"/>
        <v/>
      </c>
    </row>
    <row r="59454" spans="8:8">
      <c r="H59454" t="str">
        <f t="shared" si="636"/>
        <v/>
      </c>
    </row>
    <row r="59455" spans="8:8">
      <c r="H59455" t="str">
        <f t="shared" si="636"/>
        <v/>
      </c>
    </row>
    <row r="59456" spans="8:8">
      <c r="H59456" t="str">
        <f t="shared" si="636"/>
        <v/>
      </c>
    </row>
    <row r="59457" spans="8:8">
      <c r="H59457" t="str">
        <f t="shared" si="636"/>
        <v/>
      </c>
    </row>
    <row r="59458" spans="8:8">
      <c r="H59458" t="str">
        <f t="shared" si="636"/>
        <v/>
      </c>
    </row>
    <row r="59459" spans="8:8">
      <c r="H59459" t="str">
        <f t="shared" si="636"/>
        <v/>
      </c>
    </row>
    <row r="59460" spans="8:8">
      <c r="H59460" t="str">
        <f t="shared" si="636"/>
        <v/>
      </c>
    </row>
    <row r="59461" spans="8:8">
      <c r="H59461" t="str">
        <f t="shared" si="636"/>
        <v/>
      </c>
    </row>
    <row r="59462" spans="8:8">
      <c r="H59462" t="str">
        <f t="shared" si="636"/>
        <v/>
      </c>
    </row>
    <row r="59463" spans="8:8">
      <c r="H59463" t="str">
        <f t="shared" si="636"/>
        <v/>
      </c>
    </row>
    <row r="59464" spans="8:8">
      <c r="H59464" t="str">
        <f t="shared" si="636"/>
        <v/>
      </c>
    </row>
    <row r="59465" spans="8:8">
      <c r="H59465" t="str">
        <f t="shared" si="636"/>
        <v/>
      </c>
    </row>
    <row r="59466" spans="8:8">
      <c r="H59466" t="str">
        <f t="shared" si="636"/>
        <v/>
      </c>
    </row>
    <row r="59467" spans="8:8">
      <c r="H59467" t="str">
        <f t="shared" si="636"/>
        <v/>
      </c>
    </row>
    <row r="59468" spans="8:8">
      <c r="H59468" t="str">
        <f t="shared" si="636"/>
        <v/>
      </c>
    </row>
    <row r="59469" spans="8:8">
      <c r="H59469" t="str">
        <f t="shared" si="636"/>
        <v/>
      </c>
    </row>
    <row r="59470" spans="8:8">
      <c r="H59470" t="str">
        <f t="shared" si="636"/>
        <v/>
      </c>
    </row>
    <row r="59471" spans="8:8">
      <c r="H59471" t="str">
        <f t="shared" si="636"/>
        <v/>
      </c>
    </row>
    <row r="59472" spans="8:8">
      <c r="H59472" t="str">
        <f t="shared" si="636"/>
        <v/>
      </c>
    </row>
    <row r="59473" spans="8:8">
      <c r="H59473" t="str">
        <f t="shared" si="636"/>
        <v/>
      </c>
    </row>
    <row r="59474" spans="8:8">
      <c r="H59474" t="str">
        <f t="shared" si="636"/>
        <v/>
      </c>
    </row>
    <row r="59475" spans="8:8">
      <c r="H59475" t="str">
        <f t="shared" si="636"/>
        <v/>
      </c>
    </row>
    <row r="59476" spans="8:8">
      <c r="H59476" t="str">
        <f t="shared" si="636"/>
        <v/>
      </c>
    </row>
    <row r="59477" spans="8:8">
      <c r="H59477" t="str">
        <f t="shared" si="636"/>
        <v/>
      </c>
    </row>
    <row r="59478" spans="8:8">
      <c r="H59478" t="str">
        <f t="shared" si="636"/>
        <v/>
      </c>
    </row>
    <row r="59479" spans="8:8">
      <c r="H59479" t="str">
        <f t="shared" si="636"/>
        <v/>
      </c>
    </row>
    <row r="59480" spans="8:8">
      <c r="H59480" t="str">
        <f t="shared" si="636"/>
        <v/>
      </c>
    </row>
    <row r="59481" spans="8:8">
      <c r="H59481" t="str">
        <f t="shared" si="636"/>
        <v/>
      </c>
    </row>
    <row r="59482" spans="8:8">
      <c r="H59482" t="str">
        <f t="shared" si="636"/>
        <v/>
      </c>
    </row>
    <row r="59483" spans="8:8">
      <c r="H59483" t="str">
        <f t="shared" si="636"/>
        <v/>
      </c>
    </row>
    <row r="59484" spans="8:8">
      <c r="H59484" t="str">
        <f t="shared" si="636"/>
        <v/>
      </c>
    </row>
    <row r="59485" spans="8:8">
      <c r="H59485" t="str">
        <f t="shared" si="636"/>
        <v/>
      </c>
    </row>
    <row r="59486" spans="8:8">
      <c r="H59486" t="str">
        <f t="shared" si="636"/>
        <v/>
      </c>
    </row>
    <row r="59487" spans="8:8">
      <c r="H59487" t="str">
        <f t="shared" si="636"/>
        <v/>
      </c>
    </row>
    <row r="59488" spans="8:8">
      <c r="H59488" t="str">
        <f t="shared" si="636"/>
        <v/>
      </c>
    </row>
    <row r="59489" spans="8:8">
      <c r="H59489" t="str">
        <f t="shared" si="636"/>
        <v/>
      </c>
    </row>
    <row r="59490" spans="8:8">
      <c r="H59490" t="str">
        <f t="shared" ref="H59490:H59553" si="637">_xlfn.TEXTJOIN(", ", TRUE, G59490:G59490)</f>
        <v/>
      </c>
    </row>
    <row r="59491" spans="8:8">
      <c r="H59491" t="str">
        <f t="shared" si="637"/>
        <v/>
      </c>
    </row>
    <row r="59492" spans="8:8">
      <c r="H59492" t="str">
        <f t="shared" si="637"/>
        <v/>
      </c>
    </row>
    <row r="59493" spans="8:8">
      <c r="H59493" t="str">
        <f t="shared" si="637"/>
        <v/>
      </c>
    </row>
    <row r="59494" spans="8:8">
      <c r="H59494" t="str">
        <f t="shared" si="637"/>
        <v/>
      </c>
    </row>
    <row r="59495" spans="8:8">
      <c r="H59495" t="str">
        <f t="shared" si="637"/>
        <v/>
      </c>
    </row>
    <row r="59496" spans="8:8">
      <c r="H59496" t="str">
        <f t="shared" si="637"/>
        <v/>
      </c>
    </row>
    <row r="59497" spans="8:8">
      <c r="H59497" t="str">
        <f t="shared" si="637"/>
        <v/>
      </c>
    </row>
    <row r="59498" spans="8:8">
      <c r="H59498" t="str">
        <f t="shared" si="637"/>
        <v/>
      </c>
    </row>
    <row r="59499" spans="8:8">
      <c r="H59499" t="str">
        <f t="shared" si="637"/>
        <v/>
      </c>
    </row>
    <row r="59500" spans="8:8">
      <c r="H59500" t="str">
        <f t="shared" si="637"/>
        <v/>
      </c>
    </row>
    <row r="59501" spans="8:8">
      <c r="H59501" t="str">
        <f t="shared" si="637"/>
        <v/>
      </c>
    </row>
    <row r="59502" spans="8:8">
      <c r="H59502" t="str">
        <f t="shared" si="637"/>
        <v/>
      </c>
    </row>
    <row r="59503" spans="8:8">
      <c r="H59503" t="str">
        <f t="shared" si="637"/>
        <v/>
      </c>
    </row>
    <row r="59504" spans="8:8">
      <c r="H59504" t="str">
        <f t="shared" si="637"/>
        <v/>
      </c>
    </row>
    <row r="59505" spans="8:8">
      <c r="H59505" t="str">
        <f t="shared" si="637"/>
        <v/>
      </c>
    </row>
    <row r="59506" spans="8:8">
      <c r="H59506" t="str">
        <f t="shared" si="637"/>
        <v/>
      </c>
    </row>
    <row r="59507" spans="8:8">
      <c r="H59507" t="str">
        <f t="shared" si="637"/>
        <v/>
      </c>
    </row>
    <row r="59508" spans="8:8">
      <c r="H59508" t="str">
        <f t="shared" si="637"/>
        <v/>
      </c>
    </row>
    <row r="59509" spans="8:8">
      <c r="H59509" t="str">
        <f t="shared" si="637"/>
        <v/>
      </c>
    </row>
    <row r="59510" spans="8:8">
      <c r="H59510" t="str">
        <f t="shared" si="637"/>
        <v/>
      </c>
    </row>
    <row r="59511" spans="8:8">
      <c r="H59511" t="str">
        <f t="shared" si="637"/>
        <v/>
      </c>
    </row>
    <row r="59512" spans="8:8">
      <c r="H59512" t="str">
        <f t="shared" si="637"/>
        <v/>
      </c>
    </row>
    <row r="59513" spans="8:8">
      <c r="H59513" t="str">
        <f t="shared" si="637"/>
        <v/>
      </c>
    </row>
    <row r="59514" spans="8:8">
      <c r="H59514" t="str">
        <f t="shared" si="637"/>
        <v/>
      </c>
    </row>
    <row r="59515" spans="8:8">
      <c r="H59515" t="str">
        <f t="shared" si="637"/>
        <v/>
      </c>
    </row>
    <row r="59516" spans="8:8">
      <c r="H59516" t="str">
        <f t="shared" si="637"/>
        <v/>
      </c>
    </row>
    <row r="59517" spans="8:8">
      <c r="H59517" t="str">
        <f t="shared" si="637"/>
        <v/>
      </c>
    </row>
    <row r="59518" spans="8:8">
      <c r="H59518" t="str">
        <f t="shared" si="637"/>
        <v/>
      </c>
    </row>
    <row r="59519" spans="8:8">
      <c r="H59519" t="str">
        <f t="shared" si="637"/>
        <v/>
      </c>
    </row>
    <row r="59520" spans="8:8">
      <c r="H59520" t="str">
        <f t="shared" si="637"/>
        <v/>
      </c>
    </row>
    <row r="59521" spans="8:8">
      <c r="H59521" t="str">
        <f t="shared" si="637"/>
        <v/>
      </c>
    </row>
    <row r="59522" spans="8:8">
      <c r="H59522" t="str">
        <f t="shared" si="637"/>
        <v/>
      </c>
    </row>
    <row r="59523" spans="8:8">
      <c r="H59523" t="str">
        <f t="shared" si="637"/>
        <v/>
      </c>
    </row>
    <row r="59524" spans="8:8">
      <c r="H59524" t="str">
        <f t="shared" si="637"/>
        <v/>
      </c>
    </row>
    <row r="59525" spans="8:8">
      <c r="H59525" t="str">
        <f t="shared" si="637"/>
        <v/>
      </c>
    </row>
    <row r="59526" spans="8:8">
      <c r="H59526" t="str">
        <f t="shared" si="637"/>
        <v/>
      </c>
    </row>
    <row r="59527" spans="8:8">
      <c r="H59527" t="str">
        <f t="shared" si="637"/>
        <v/>
      </c>
    </row>
    <row r="59528" spans="8:8">
      <c r="H59528" t="str">
        <f t="shared" si="637"/>
        <v/>
      </c>
    </row>
    <row r="59529" spans="8:8">
      <c r="H59529" t="str">
        <f t="shared" si="637"/>
        <v/>
      </c>
    </row>
    <row r="59530" spans="8:8">
      <c r="H59530" t="str">
        <f t="shared" si="637"/>
        <v/>
      </c>
    </row>
    <row r="59531" spans="8:8">
      <c r="H59531" t="str">
        <f t="shared" si="637"/>
        <v/>
      </c>
    </row>
    <row r="59532" spans="8:8">
      <c r="H59532" t="str">
        <f t="shared" si="637"/>
        <v/>
      </c>
    </row>
    <row r="59533" spans="8:8">
      <c r="H59533" t="str">
        <f t="shared" si="637"/>
        <v/>
      </c>
    </row>
    <row r="59534" spans="8:8">
      <c r="H59534" t="str">
        <f t="shared" si="637"/>
        <v/>
      </c>
    </row>
    <row r="59535" spans="8:8">
      <c r="H59535" t="str">
        <f t="shared" si="637"/>
        <v/>
      </c>
    </row>
    <row r="59536" spans="8:8">
      <c r="H59536" t="str">
        <f t="shared" si="637"/>
        <v/>
      </c>
    </row>
    <row r="59537" spans="8:8">
      <c r="H59537" t="str">
        <f t="shared" si="637"/>
        <v/>
      </c>
    </row>
    <row r="59538" spans="8:8">
      <c r="H59538" t="str">
        <f t="shared" si="637"/>
        <v/>
      </c>
    </row>
    <row r="59539" spans="8:8">
      <c r="H59539" t="str">
        <f t="shared" si="637"/>
        <v/>
      </c>
    </row>
    <row r="59540" spans="8:8">
      <c r="H59540" t="str">
        <f t="shared" si="637"/>
        <v/>
      </c>
    </row>
    <row r="59541" spans="8:8">
      <c r="H59541" t="str">
        <f t="shared" si="637"/>
        <v/>
      </c>
    </row>
    <row r="59542" spans="8:8">
      <c r="H59542" t="str">
        <f t="shared" si="637"/>
        <v/>
      </c>
    </row>
    <row r="59543" spans="8:8">
      <c r="H59543" t="str">
        <f t="shared" si="637"/>
        <v/>
      </c>
    </row>
    <row r="59544" spans="8:8">
      <c r="H59544" t="str">
        <f t="shared" si="637"/>
        <v/>
      </c>
    </row>
    <row r="59545" spans="8:8">
      <c r="H59545" t="str">
        <f t="shared" si="637"/>
        <v/>
      </c>
    </row>
    <row r="59546" spans="8:8">
      <c r="H59546" t="str">
        <f t="shared" si="637"/>
        <v/>
      </c>
    </row>
    <row r="59547" spans="8:8">
      <c r="H59547" t="str">
        <f t="shared" si="637"/>
        <v/>
      </c>
    </row>
    <row r="59548" spans="8:8">
      <c r="H59548" t="str">
        <f t="shared" si="637"/>
        <v/>
      </c>
    </row>
    <row r="59549" spans="8:8">
      <c r="H59549" t="str">
        <f t="shared" si="637"/>
        <v/>
      </c>
    </row>
    <row r="59550" spans="8:8">
      <c r="H59550" t="str">
        <f t="shared" si="637"/>
        <v/>
      </c>
    </row>
    <row r="59551" spans="8:8">
      <c r="H59551" t="str">
        <f t="shared" si="637"/>
        <v/>
      </c>
    </row>
    <row r="59552" spans="8:8">
      <c r="H59552" t="str">
        <f t="shared" si="637"/>
        <v/>
      </c>
    </row>
    <row r="59553" spans="8:8">
      <c r="H59553" t="str">
        <f t="shared" si="637"/>
        <v/>
      </c>
    </row>
    <row r="59554" spans="8:8">
      <c r="H59554" t="str">
        <f t="shared" ref="H59554:H59617" si="638">_xlfn.TEXTJOIN(", ", TRUE, G59554:G59554)</f>
        <v/>
      </c>
    </row>
    <row r="59555" spans="8:8">
      <c r="H59555" t="str">
        <f t="shared" si="638"/>
        <v/>
      </c>
    </row>
    <row r="59556" spans="8:8">
      <c r="H59556" t="str">
        <f t="shared" si="638"/>
        <v/>
      </c>
    </row>
    <row r="59557" spans="8:8">
      <c r="H59557" t="str">
        <f t="shared" si="638"/>
        <v/>
      </c>
    </row>
    <row r="59558" spans="8:8">
      <c r="H59558" t="str">
        <f t="shared" si="638"/>
        <v/>
      </c>
    </row>
    <row r="59559" spans="8:8">
      <c r="H59559" t="str">
        <f t="shared" si="638"/>
        <v/>
      </c>
    </row>
    <row r="59560" spans="8:8">
      <c r="H59560" t="str">
        <f t="shared" si="638"/>
        <v/>
      </c>
    </row>
    <row r="59561" spans="8:8">
      <c r="H59561" t="str">
        <f t="shared" si="638"/>
        <v/>
      </c>
    </row>
    <row r="59562" spans="8:8">
      <c r="H59562" t="str">
        <f t="shared" si="638"/>
        <v/>
      </c>
    </row>
    <row r="59563" spans="8:8">
      <c r="H59563" t="str">
        <f t="shared" si="638"/>
        <v/>
      </c>
    </row>
    <row r="59564" spans="8:8">
      <c r="H59564" t="str">
        <f t="shared" si="638"/>
        <v/>
      </c>
    </row>
    <row r="59565" spans="8:8">
      <c r="H59565" t="str">
        <f t="shared" si="638"/>
        <v/>
      </c>
    </row>
    <row r="59566" spans="8:8">
      <c r="H59566" t="str">
        <f t="shared" si="638"/>
        <v/>
      </c>
    </row>
    <row r="59567" spans="8:8">
      <c r="H59567" t="str">
        <f t="shared" si="638"/>
        <v/>
      </c>
    </row>
    <row r="59568" spans="8:8">
      <c r="H59568" t="str">
        <f t="shared" si="638"/>
        <v/>
      </c>
    </row>
    <row r="59569" spans="8:8">
      <c r="H59569" t="str">
        <f t="shared" si="638"/>
        <v/>
      </c>
    </row>
    <row r="59570" spans="8:8">
      <c r="H59570" t="str">
        <f t="shared" si="638"/>
        <v/>
      </c>
    </row>
    <row r="59571" spans="8:8">
      <c r="H59571" t="str">
        <f t="shared" si="638"/>
        <v/>
      </c>
    </row>
    <row r="59572" spans="8:8">
      <c r="H59572" t="str">
        <f t="shared" si="638"/>
        <v/>
      </c>
    </row>
    <row r="59573" spans="8:8">
      <c r="H59573" t="str">
        <f t="shared" si="638"/>
        <v/>
      </c>
    </row>
    <row r="59574" spans="8:8">
      <c r="H59574" t="str">
        <f t="shared" si="638"/>
        <v/>
      </c>
    </row>
    <row r="59575" spans="8:8">
      <c r="H59575" t="str">
        <f t="shared" si="638"/>
        <v/>
      </c>
    </row>
    <row r="59576" spans="8:8">
      <c r="H59576" t="str">
        <f t="shared" si="638"/>
        <v/>
      </c>
    </row>
    <row r="59577" spans="8:8">
      <c r="H59577" t="str">
        <f t="shared" si="638"/>
        <v/>
      </c>
    </row>
    <row r="59578" spans="8:8">
      <c r="H59578" t="str">
        <f t="shared" si="638"/>
        <v/>
      </c>
    </row>
    <row r="59579" spans="8:8">
      <c r="H59579" t="str">
        <f t="shared" si="638"/>
        <v/>
      </c>
    </row>
    <row r="59580" spans="8:8">
      <c r="H59580" t="str">
        <f t="shared" si="638"/>
        <v/>
      </c>
    </row>
    <row r="59581" spans="8:8">
      <c r="H59581" t="str">
        <f t="shared" si="638"/>
        <v/>
      </c>
    </row>
    <row r="59582" spans="8:8">
      <c r="H59582" t="str">
        <f t="shared" si="638"/>
        <v/>
      </c>
    </row>
    <row r="59583" spans="8:8">
      <c r="H59583" t="str">
        <f t="shared" si="638"/>
        <v/>
      </c>
    </row>
    <row r="59584" spans="8:8">
      <c r="H59584" t="str">
        <f t="shared" si="638"/>
        <v/>
      </c>
    </row>
    <row r="59585" spans="8:8">
      <c r="H59585" t="str">
        <f t="shared" si="638"/>
        <v/>
      </c>
    </row>
    <row r="59586" spans="8:8">
      <c r="H59586" t="str">
        <f t="shared" si="638"/>
        <v/>
      </c>
    </row>
    <row r="59587" spans="8:8">
      <c r="H59587" t="str">
        <f t="shared" si="638"/>
        <v/>
      </c>
    </row>
    <row r="59588" spans="8:8">
      <c r="H59588" t="str">
        <f t="shared" si="638"/>
        <v/>
      </c>
    </row>
    <row r="59589" spans="8:8">
      <c r="H59589" t="str">
        <f t="shared" si="638"/>
        <v/>
      </c>
    </row>
    <row r="59590" spans="8:8">
      <c r="H59590" t="str">
        <f t="shared" si="638"/>
        <v/>
      </c>
    </row>
    <row r="59591" spans="8:8">
      <c r="H59591" t="str">
        <f t="shared" si="638"/>
        <v/>
      </c>
    </row>
    <row r="59592" spans="8:8">
      <c r="H59592" t="str">
        <f t="shared" si="638"/>
        <v/>
      </c>
    </row>
    <row r="59593" spans="8:8">
      <c r="H59593" t="str">
        <f t="shared" si="638"/>
        <v/>
      </c>
    </row>
    <row r="59594" spans="8:8">
      <c r="H59594" t="str">
        <f t="shared" si="638"/>
        <v/>
      </c>
    </row>
    <row r="59595" spans="8:8">
      <c r="H59595" t="str">
        <f t="shared" si="638"/>
        <v/>
      </c>
    </row>
    <row r="59596" spans="8:8">
      <c r="H59596" t="str">
        <f t="shared" si="638"/>
        <v/>
      </c>
    </row>
    <row r="59597" spans="8:8">
      <c r="H59597" t="str">
        <f t="shared" si="638"/>
        <v/>
      </c>
    </row>
    <row r="59598" spans="8:8">
      <c r="H59598" t="str">
        <f t="shared" si="638"/>
        <v/>
      </c>
    </row>
    <row r="59599" spans="8:8">
      <c r="H59599" t="str">
        <f t="shared" si="638"/>
        <v/>
      </c>
    </row>
    <row r="59600" spans="8:8">
      <c r="H59600" t="str">
        <f t="shared" si="638"/>
        <v/>
      </c>
    </row>
    <row r="59601" spans="8:8">
      <c r="H59601" t="str">
        <f t="shared" si="638"/>
        <v/>
      </c>
    </row>
    <row r="59602" spans="8:8">
      <c r="H59602" t="str">
        <f t="shared" si="638"/>
        <v/>
      </c>
    </row>
    <row r="59603" spans="8:8">
      <c r="H59603" t="str">
        <f t="shared" si="638"/>
        <v/>
      </c>
    </row>
    <row r="59604" spans="8:8">
      <c r="H59604" t="str">
        <f t="shared" si="638"/>
        <v/>
      </c>
    </row>
    <row r="59605" spans="8:8">
      <c r="H59605" t="str">
        <f t="shared" si="638"/>
        <v/>
      </c>
    </row>
    <row r="59606" spans="8:8">
      <c r="H59606" t="str">
        <f t="shared" si="638"/>
        <v/>
      </c>
    </row>
    <row r="59607" spans="8:8">
      <c r="H59607" t="str">
        <f t="shared" si="638"/>
        <v/>
      </c>
    </row>
    <row r="59608" spans="8:8">
      <c r="H59608" t="str">
        <f t="shared" si="638"/>
        <v/>
      </c>
    </row>
    <row r="59609" spans="8:8">
      <c r="H59609" t="str">
        <f t="shared" si="638"/>
        <v/>
      </c>
    </row>
    <row r="59610" spans="8:8">
      <c r="H59610" t="str">
        <f t="shared" si="638"/>
        <v/>
      </c>
    </row>
    <row r="59611" spans="8:8">
      <c r="H59611" t="str">
        <f t="shared" si="638"/>
        <v/>
      </c>
    </row>
    <row r="59612" spans="8:8">
      <c r="H59612" t="str">
        <f t="shared" si="638"/>
        <v/>
      </c>
    </row>
    <row r="59613" spans="8:8">
      <c r="H59613" t="str">
        <f t="shared" si="638"/>
        <v/>
      </c>
    </row>
    <row r="59614" spans="8:8">
      <c r="H59614" t="str">
        <f t="shared" si="638"/>
        <v/>
      </c>
    </row>
    <row r="59615" spans="8:8">
      <c r="H59615" t="str">
        <f t="shared" si="638"/>
        <v/>
      </c>
    </row>
    <row r="59616" spans="8:8">
      <c r="H59616" t="str">
        <f t="shared" si="638"/>
        <v/>
      </c>
    </row>
    <row r="59617" spans="8:8">
      <c r="H59617" t="str">
        <f t="shared" si="638"/>
        <v/>
      </c>
    </row>
    <row r="59618" spans="8:8">
      <c r="H59618" t="str">
        <f t="shared" ref="H59618:H59681" si="639">_xlfn.TEXTJOIN(", ", TRUE, G59618:G59618)</f>
        <v/>
      </c>
    </row>
    <row r="59619" spans="8:8">
      <c r="H59619" t="str">
        <f t="shared" si="639"/>
        <v/>
      </c>
    </row>
    <row r="59620" spans="8:8">
      <c r="H59620" t="str">
        <f t="shared" si="639"/>
        <v/>
      </c>
    </row>
    <row r="59621" spans="8:8">
      <c r="H59621" t="str">
        <f t="shared" si="639"/>
        <v/>
      </c>
    </row>
    <row r="59622" spans="8:8">
      <c r="H59622" t="str">
        <f t="shared" si="639"/>
        <v/>
      </c>
    </row>
    <row r="59623" spans="8:8">
      <c r="H59623" t="str">
        <f t="shared" si="639"/>
        <v/>
      </c>
    </row>
    <row r="59624" spans="8:8">
      <c r="H59624" t="str">
        <f t="shared" si="639"/>
        <v/>
      </c>
    </row>
    <row r="59625" spans="8:8">
      <c r="H59625" t="str">
        <f t="shared" si="639"/>
        <v/>
      </c>
    </row>
    <row r="59626" spans="8:8">
      <c r="H59626" t="str">
        <f t="shared" si="639"/>
        <v/>
      </c>
    </row>
    <row r="59627" spans="8:8">
      <c r="H59627" t="str">
        <f t="shared" si="639"/>
        <v/>
      </c>
    </row>
    <row r="59628" spans="8:8">
      <c r="H59628" t="str">
        <f t="shared" si="639"/>
        <v/>
      </c>
    </row>
    <row r="59629" spans="8:8">
      <c r="H59629" t="str">
        <f t="shared" si="639"/>
        <v/>
      </c>
    </row>
    <row r="59630" spans="8:8">
      <c r="H59630" t="str">
        <f t="shared" si="639"/>
        <v/>
      </c>
    </row>
    <row r="59631" spans="8:8">
      <c r="H59631" t="str">
        <f t="shared" si="639"/>
        <v/>
      </c>
    </row>
    <row r="59632" spans="8:8">
      <c r="H59632" t="str">
        <f t="shared" si="639"/>
        <v/>
      </c>
    </row>
    <row r="59633" spans="8:8">
      <c r="H59633" t="str">
        <f t="shared" si="639"/>
        <v/>
      </c>
    </row>
    <row r="59634" spans="8:8">
      <c r="H59634" t="str">
        <f t="shared" si="639"/>
        <v/>
      </c>
    </row>
    <row r="59635" spans="8:8">
      <c r="H59635" t="str">
        <f t="shared" si="639"/>
        <v/>
      </c>
    </row>
    <row r="59636" spans="8:8">
      <c r="H59636" t="str">
        <f t="shared" si="639"/>
        <v/>
      </c>
    </row>
    <row r="59637" spans="8:8">
      <c r="H59637" t="str">
        <f t="shared" si="639"/>
        <v/>
      </c>
    </row>
    <row r="59638" spans="8:8">
      <c r="H59638" t="str">
        <f t="shared" si="639"/>
        <v/>
      </c>
    </row>
    <row r="59639" spans="8:8">
      <c r="H59639" t="str">
        <f t="shared" si="639"/>
        <v/>
      </c>
    </row>
    <row r="59640" spans="8:8">
      <c r="H59640" t="str">
        <f t="shared" si="639"/>
        <v/>
      </c>
    </row>
    <row r="59641" spans="8:8">
      <c r="H59641" t="str">
        <f t="shared" si="639"/>
        <v/>
      </c>
    </row>
    <row r="59642" spans="8:8">
      <c r="H59642" t="str">
        <f t="shared" si="639"/>
        <v/>
      </c>
    </row>
    <row r="59643" spans="8:8">
      <c r="H59643" t="str">
        <f t="shared" si="639"/>
        <v/>
      </c>
    </row>
    <row r="59644" spans="8:8">
      <c r="H59644" t="str">
        <f t="shared" si="639"/>
        <v/>
      </c>
    </row>
    <row r="59645" spans="8:8">
      <c r="H59645" t="str">
        <f t="shared" si="639"/>
        <v/>
      </c>
    </row>
    <row r="59646" spans="8:8">
      <c r="H59646" t="str">
        <f t="shared" si="639"/>
        <v/>
      </c>
    </row>
    <row r="59647" spans="8:8">
      <c r="H59647" t="str">
        <f t="shared" si="639"/>
        <v/>
      </c>
    </row>
    <row r="59648" spans="8:8">
      <c r="H59648" t="str">
        <f t="shared" si="639"/>
        <v/>
      </c>
    </row>
    <row r="59649" spans="8:8">
      <c r="H59649" t="str">
        <f t="shared" si="639"/>
        <v/>
      </c>
    </row>
    <row r="59650" spans="8:8">
      <c r="H59650" t="str">
        <f t="shared" si="639"/>
        <v/>
      </c>
    </row>
    <row r="59651" spans="8:8">
      <c r="H59651" t="str">
        <f t="shared" si="639"/>
        <v/>
      </c>
    </row>
    <row r="59652" spans="8:8">
      <c r="H59652" t="str">
        <f t="shared" si="639"/>
        <v/>
      </c>
    </row>
    <row r="59653" spans="8:8">
      <c r="H59653" t="str">
        <f t="shared" si="639"/>
        <v/>
      </c>
    </row>
    <row r="59654" spans="8:8">
      <c r="H59654" t="str">
        <f t="shared" si="639"/>
        <v/>
      </c>
    </row>
    <row r="59655" spans="8:8">
      <c r="H59655" t="str">
        <f t="shared" si="639"/>
        <v/>
      </c>
    </row>
    <row r="59656" spans="8:8">
      <c r="H59656" t="str">
        <f t="shared" si="639"/>
        <v/>
      </c>
    </row>
    <row r="59657" spans="8:8">
      <c r="H59657" t="str">
        <f t="shared" si="639"/>
        <v/>
      </c>
    </row>
    <row r="59658" spans="8:8">
      <c r="H59658" t="str">
        <f t="shared" si="639"/>
        <v/>
      </c>
    </row>
    <row r="59659" spans="8:8">
      <c r="H59659" t="str">
        <f t="shared" si="639"/>
        <v/>
      </c>
    </row>
    <row r="59660" spans="8:8">
      <c r="H59660" t="str">
        <f t="shared" si="639"/>
        <v/>
      </c>
    </row>
    <row r="59661" spans="8:8">
      <c r="H59661" t="str">
        <f t="shared" si="639"/>
        <v/>
      </c>
    </row>
    <row r="59662" spans="8:8">
      <c r="H59662" t="str">
        <f t="shared" si="639"/>
        <v/>
      </c>
    </row>
    <row r="59663" spans="8:8">
      <c r="H59663" t="str">
        <f t="shared" si="639"/>
        <v/>
      </c>
    </row>
    <row r="59664" spans="8:8">
      <c r="H59664" t="str">
        <f t="shared" si="639"/>
        <v/>
      </c>
    </row>
    <row r="59665" spans="8:8">
      <c r="H59665" t="str">
        <f t="shared" si="639"/>
        <v/>
      </c>
    </row>
    <row r="59666" spans="8:8">
      <c r="H59666" t="str">
        <f t="shared" si="639"/>
        <v/>
      </c>
    </row>
    <row r="59667" spans="8:8">
      <c r="H59667" t="str">
        <f t="shared" si="639"/>
        <v/>
      </c>
    </row>
    <row r="59668" spans="8:8">
      <c r="H59668" t="str">
        <f t="shared" si="639"/>
        <v/>
      </c>
    </row>
    <row r="59669" spans="8:8">
      <c r="H59669" t="str">
        <f t="shared" si="639"/>
        <v/>
      </c>
    </row>
    <row r="59670" spans="8:8">
      <c r="H59670" t="str">
        <f t="shared" si="639"/>
        <v/>
      </c>
    </row>
    <row r="59671" spans="8:8">
      <c r="H59671" t="str">
        <f t="shared" si="639"/>
        <v/>
      </c>
    </row>
    <row r="59672" spans="8:8">
      <c r="H59672" t="str">
        <f t="shared" si="639"/>
        <v/>
      </c>
    </row>
    <row r="59673" spans="8:8">
      <c r="H59673" t="str">
        <f t="shared" si="639"/>
        <v/>
      </c>
    </row>
    <row r="59674" spans="8:8">
      <c r="H59674" t="str">
        <f t="shared" si="639"/>
        <v/>
      </c>
    </row>
    <row r="59675" spans="8:8">
      <c r="H59675" t="str">
        <f t="shared" si="639"/>
        <v/>
      </c>
    </row>
    <row r="59676" spans="8:8">
      <c r="H59676" t="str">
        <f t="shared" si="639"/>
        <v/>
      </c>
    </row>
    <row r="59677" spans="8:8">
      <c r="H59677" t="str">
        <f t="shared" si="639"/>
        <v/>
      </c>
    </row>
    <row r="59678" spans="8:8">
      <c r="H59678" t="str">
        <f t="shared" si="639"/>
        <v/>
      </c>
    </row>
    <row r="59679" spans="8:8">
      <c r="H59679" t="str">
        <f t="shared" si="639"/>
        <v/>
      </c>
    </row>
    <row r="59680" spans="8:8">
      <c r="H59680" t="str">
        <f t="shared" si="639"/>
        <v/>
      </c>
    </row>
    <row r="59681" spans="8:8">
      <c r="H59681" t="str">
        <f t="shared" si="639"/>
        <v/>
      </c>
    </row>
    <row r="59682" spans="8:8">
      <c r="H59682" t="str">
        <f t="shared" ref="H59682:H59745" si="640">_xlfn.TEXTJOIN(", ", TRUE, G59682:G59682)</f>
        <v/>
      </c>
    </row>
    <row r="59683" spans="8:8">
      <c r="H59683" t="str">
        <f t="shared" si="640"/>
        <v/>
      </c>
    </row>
    <row r="59684" spans="8:8">
      <c r="H59684" t="str">
        <f t="shared" si="640"/>
        <v/>
      </c>
    </row>
    <row r="59685" spans="8:8">
      <c r="H59685" t="str">
        <f t="shared" si="640"/>
        <v/>
      </c>
    </row>
    <row r="59686" spans="8:8">
      <c r="H59686" t="str">
        <f t="shared" si="640"/>
        <v/>
      </c>
    </row>
    <row r="59687" spans="8:8">
      <c r="H59687" t="str">
        <f t="shared" si="640"/>
        <v/>
      </c>
    </row>
    <row r="59688" spans="8:8">
      <c r="H59688" t="str">
        <f t="shared" si="640"/>
        <v/>
      </c>
    </row>
    <row r="59689" spans="8:8">
      <c r="H59689" t="str">
        <f t="shared" si="640"/>
        <v/>
      </c>
    </row>
    <row r="59690" spans="8:8">
      <c r="H59690" t="str">
        <f t="shared" si="640"/>
        <v/>
      </c>
    </row>
    <row r="59691" spans="8:8">
      <c r="H59691" t="str">
        <f t="shared" si="640"/>
        <v/>
      </c>
    </row>
    <row r="59692" spans="8:8">
      <c r="H59692" t="str">
        <f t="shared" si="640"/>
        <v/>
      </c>
    </row>
    <row r="59693" spans="8:8">
      <c r="H59693" t="str">
        <f t="shared" si="640"/>
        <v/>
      </c>
    </row>
    <row r="59694" spans="8:8">
      <c r="H59694" t="str">
        <f t="shared" si="640"/>
        <v/>
      </c>
    </row>
    <row r="59695" spans="8:8">
      <c r="H59695" t="str">
        <f t="shared" si="640"/>
        <v/>
      </c>
    </row>
    <row r="59696" spans="8:8">
      <c r="H59696" t="str">
        <f t="shared" si="640"/>
        <v/>
      </c>
    </row>
    <row r="59697" spans="8:8">
      <c r="H59697" t="str">
        <f t="shared" si="640"/>
        <v/>
      </c>
    </row>
    <row r="59698" spans="8:8">
      <c r="H59698" t="str">
        <f t="shared" si="640"/>
        <v/>
      </c>
    </row>
    <row r="59699" spans="8:8">
      <c r="H59699" t="str">
        <f t="shared" si="640"/>
        <v/>
      </c>
    </row>
    <row r="59700" spans="8:8">
      <c r="H59700" t="str">
        <f t="shared" si="640"/>
        <v/>
      </c>
    </row>
    <row r="59701" spans="8:8">
      <c r="H59701" t="str">
        <f t="shared" si="640"/>
        <v/>
      </c>
    </row>
    <row r="59702" spans="8:8">
      <c r="H59702" t="str">
        <f t="shared" si="640"/>
        <v/>
      </c>
    </row>
    <row r="59703" spans="8:8">
      <c r="H59703" t="str">
        <f t="shared" si="640"/>
        <v/>
      </c>
    </row>
    <row r="59704" spans="8:8">
      <c r="H59704" t="str">
        <f t="shared" si="640"/>
        <v/>
      </c>
    </row>
    <row r="59705" spans="8:8">
      <c r="H59705" t="str">
        <f t="shared" si="640"/>
        <v/>
      </c>
    </row>
    <row r="59706" spans="8:8">
      <c r="H59706" t="str">
        <f t="shared" si="640"/>
        <v/>
      </c>
    </row>
    <row r="59707" spans="8:8">
      <c r="H59707" t="str">
        <f t="shared" si="640"/>
        <v/>
      </c>
    </row>
    <row r="59708" spans="8:8">
      <c r="H59708" t="str">
        <f t="shared" si="640"/>
        <v/>
      </c>
    </row>
    <row r="59709" spans="8:8">
      <c r="H59709" t="str">
        <f t="shared" si="640"/>
        <v/>
      </c>
    </row>
    <row r="59710" spans="8:8">
      <c r="H59710" t="str">
        <f t="shared" si="640"/>
        <v/>
      </c>
    </row>
    <row r="59711" spans="8:8">
      <c r="H59711" t="str">
        <f t="shared" si="640"/>
        <v/>
      </c>
    </row>
    <row r="59712" spans="8:8">
      <c r="H59712" t="str">
        <f t="shared" si="640"/>
        <v/>
      </c>
    </row>
    <row r="59713" spans="8:8">
      <c r="H59713" t="str">
        <f t="shared" si="640"/>
        <v/>
      </c>
    </row>
    <row r="59714" spans="8:8">
      <c r="H59714" t="str">
        <f t="shared" si="640"/>
        <v/>
      </c>
    </row>
    <row r="59715" spans="8:8">
      <c r="H59715" t="str">
        <f t="shared" si="640"/>
        <v/>
      </c>
    </row>
    <row r="59716" spans="8:8">
      <c r="H59716" t="str">
        <f t="shared" si="640"/>
        <v/>
      </c>
    </row>
    <row r="59717" spans="8:8">
      <c r="H59717" t="str">
        <f t="shared" si="640"/>
        <v/>
      </c>
    </row>
    <row r="59718" spans="8:8">
      <c r="H59718" t="str">
        <f t="shared" si="640"/>
        <v/>
      </c>
    </row>
    <row r="59719" spans="8:8">
      <c r="H59719" t="str">
        <f t="shared" si="640"/>
        <v/>
      </c>
    </row>
    <row r="59720" spans="8:8">
      <c r="H59720" t="str">
        <f t="shared" si="640"/>
        <v/>
      </c>
    </row>
    <row r="59721" spans="8:8">
      <c r="H59721" t="str">
        <f t="shared" si="640"/>
        <v/>
      </c>
    </row>
    <row r="59722" spans="8:8">
      <c r="H59722" t="str">
        <f t="shared" si="640"/>
        <v/>
      </c>
    </row>
    <row r="59723" spans="8:8">
      <c r="H59723" t="str">
        <f t="shared" si="640"/>
        <v/>
      </c>
    </row>
    <row r="59724" spans="8:8">
      <c r="H59724" t="str">
        <f t="shared" si="640"/>
        <v/>
      </c>
    </row>
    <row r="59725" spans="8:8">
      <c r="H59725" t="str">
        <f t="shared" si="640"/>
        <v/>
      </c>
    </row>
    <row r="59726" spans="8:8">
      <c r="H59726" t="str">
        <f t="shared" si="640"/>
        <v/>
      </c>
    </row>
    <row r="59727" spans="8:8">
      <c r="H59727" t="str">
        <f t="shared" si="640"/>
        <v/>
      </c>
    </row>
    <row r="59728" spans="8:8">
      <c r="H59728" t="str">
        <f t="shared" si="640"/>
        <v/>
      </c>
    </row>
    <row r="59729" spans="8:8">
      <c r="H59729" t="str">
        <f t="shared" si="640"/>
        <v/>
      </c>
    </row>
    <row r="59730" spans="8:8">
      <c r="H59730" t="str">
        <f t="shared" si="640"/>
        <v/>
      </c>
    </row>
    <row r="59731" spans="8:8">
      <c r="H59731" t="str">
        <f t="shared" si="640"/>
        <v/>
      </c>
    </row>
    <row r="59732" spans="8:8">
      <c r="H59732" t="str">
        <f t="shared" si="640"/>
        <v/>
      </c>
    </row>
    <row r="59733" spans="8:8">
      <c r="H59733" t="str">
        <f t="shared" si="640"/>
        <v/>
      </c>
    </row>
    <row r="59734" spans="8:8">
      <c r="H59734" t="str">
        <f t="shared" si="640"/>
        <v/>
      </c>
    </row>
    <row r="59735" spans="8:8">
      <c r="H59735" t="str">
        <f t="shared" si="640"/>
        <v/>
      </c>
    </row>
    <row r="59736" spans="8:8">
      <c r="H59736" t="str">
        <f t="shared" si="640"/>
        <v/>
      </c>
    </row>
    <row r="59737" spans="8:8">
      <c r="H59737" t="str">
        <f t="shared" si="640"/>
        <v/>
      </c>
    </row>
    <row r="59738" spans="8:8">
      <c r="H59738" t="str">
        <f t="shared" si="640"/>
        <v/>
      </c>
    </row>
    <row r="59739" spans="8:8">
      <c r="H59739" t="str">
        <f t="shared" si="640"/>
        <v/>
      </c>
    </row>
    <row r="59740" spans="8:8">
      <c r="H59740" t="str">
        <f t="shared" si="640"/>
        <v/>
      </c>
    </row>
    <row r="59741" spans="8:8">
      <c r="H59741" t="str">
        <f t="shared" si="640"/>
        <v/>
      </c>
    </row>
    <row r="59742" spans="8:8">
      <c r="H59742" t="str">
        <f t="shared" si="640"/>
        <v/>
      </c>
    </row>
    <row r="59743" spans="8:8">
      <c r="H59743" t="str">
        <f t="shared" si="640"/>
        <v/>
      </c>
    </row>
    <row r="59744" spans="8:8">
      <c r="H59744" t="str">
        <f t="shared" si="640"/>
        <v/>
      </c>
    </row>
    <row r="59745" spans="8:8">
      <c r="H59745" t="str">
        <f t="shared" si="640"/>
        <v/>
      </c>
    </row>
    <row r="59746" spans="8:8">
      <c r="H59746" t="str">
        <f t="shared" ref="H59746:H59809" si="641">_xlfn.TEXTJOIN(", ", TRUE, G59746:G59746)</f>
        <v/>
      </c>
    </row>
    <row r="59747" spans="8:8">
      <c r="H59747" t="str">
        <f t="shared" si="641"/>
        <v/>
      </c>
    </row>
    <row r="59748" spans="8:8">
      <c r="H59748" t="str">
        <f t="shared" si="641"/>
        <v/>
      </c>
    </row>
    <row r="59749" spans="8:8">
      <c r="H59749" t="str">
        <f t="shared" si="641"/>
        <v/>
      </c>
    </row>
    <row r="59750" spans="8:8">
      <c r="H59750" t="str">
        <f t="shared" si="641"/>
        <v/>
      </c>
    </row>
    <row r="59751" spans="8:8">
      <c r="H59751" t="str">
        <f t="shared" si="641"/>
        <v/>
      </c>
    </row>
    <row r="59752" spans="8:8">
      <c r="H59752" t="str">
        <f t="shared" si="641"/>
        <v/>
      </c>
    </row>
    <row r="59753" spans="8:8">
      <c r="H59753" t="str">
        <f t="shared" si="641"/>
        <v/>
      </c>
    </row>
    <row r="59754" spans="8:8">
      <c r="H59754" t="str">
        <f t="shared" si="641"/>
        <v/>
      </c>
    </row>
    <row r="59755" spans="8:8">
      <c r="H59755" t="str">
        <f t="shared" si="641"/>
        <v/>
      </c>
    </row>
    <row r="59756" spans="8:8">
      <c r="H59756" t="str">
        <f t="shared" si="641"/>
        <v/>
      </c>
    </row>
    <row r="59757" spans="8:8">
      <c r="H59757" t="str">
        <f t="shared" si="641"/>
        <v/>
      </c>
    </row>
    <row r="59758" spans="8:8">
      <c r="H59758" t="str">
        <f t="shared" si="641"/>
        <v/>
      </c>
    </row>
    <row r="59759" spans="8:8">
      <c r="H59759" t="str">
        <f t="shared" si="641"/>
        <v/>
      </c>
    </row>
    <row r="59760" spans="8:8">
      <c r="H59760" t="str">
        <f t="shared" si="641"/>
        <v/>
      </c>
    </row>
    <row r="59761" spans="8:8">
      <c r="H59761" t="str">
        <f t="shared" si="641"/>
        <v/>
      </c>
    </row>
    <row r="59762" spans="8:8">
      <c r="H59762" t="str">
        <f t="shared" si="641"/>
        <v/>
      </c>
    </row>
    <row r="59763" spans="8:8">
      <c r="H59763" t="str">
        <f t="shared" si="641"/>
        <v/>
      </c>
    </row>
    <row r="59764" spans="8:8">
      <c r="H59764" t="str">
        <f t="shared" si="641"/>
        <v/>
      </c>
    </row>
    <row r="59765" spans="8:8">
      <c r="H59765" t="str">
        <f t="shared" si="641"/>
        <v/>
      </c>
    </row>
    <row r="59766" spans="8:8">
      <c r="H59766" t="str">
        <f t="shared" si="641"/>
        <v/>
      </c>
    </row>
    <row r="59767" spans="8:8">
      <c r="H59767" t="str">
        <f t="shared" si="641"/>
        <v/>
      </c>
    </row>
    <row r="59768" spans="8:8">
      <c r="H59768" t="str">
        <f t="shared" si="641"/>
        <v/>
      </c>
    </row>
    <row r="59769" spans="8:8">
      <c r="H59769" t="str">
        <f t="shared" si="641"/>
        <v/>
      </c>
    </row>
    <row r="59770" spans="8:8">
      <c r="H59770" t="str">
        <f t="shared" si="641"/>
        <v/>
      </c>
    </row>
    <row r="59771" spans="8:8">
      <c r="H59771" t="str">
        <f t="shared" si="641"/>
        <v/>
      </c>
    </row>
    <row r="59772" spans="8:8">
      <c r="H59772" t="str">
        <f t="shared" si="641"/>
        <v/>
      </c>
    </row>
    <row r="59773" spans="8:8">
      <c r="H59773" t="str">
        <f t="shared" si="641"/>
        <v/>
      </c>
    </row>
    <row r="59774" spans="8:8">
      <c r="H59774" t="str">
        <f t="shared" si="641"/>
        <v/>
      </c>
    </row>
    <row r="59775" spans="8:8">
      <c r="H59775" t="str">
        <f t="shared" si="641"/>
        <v/>
      </c>
    </row>
    <row r="59776" spans="8:8">
      <c r="H59776" t="str">
        <f t="shared" si="641"/>
        <v/>
      </c>
    </row>
    <row r="59777" spans="8:8">
      <c r="H59777" t="str">
        <f t="shared" si="641"/>
        <v/>
      </c>
    </row>
    <row r="59778" spans="8:8">
      <c r="H59778" t="str">
        <f t="shared" si="641"/>
        <v/>
      </c>
    </row>
    <row r="59779" spans="8:8">
      <c r="H59779" t="str">
        <f t="shared" si="641"/>
        <v/>
      </c>
    </row>
    <row r="59780" spans="8:8">
      <c r="H59780" t="str">
        <f t="shared" si="641"/>
        <v/>
      </c>
    </row>
    <row r="59781" spans="8:8">
      <c r="H59781" t="str">
        <f t="shared" si="641"/>
        <v/>
      </c>
    </row>
    <row r="59782" spans="8:8">
      <c r="H59782" t="str">
        <f t="shared" si="641"/>
        <v/>
      </c>
    </row>
    <row r="59783" spans="8:8">
      <c r="H59783" t="str">
        <f t="shared" si="641"/>
        <v/>
      </c>
    </row>
    <row r="59784" spans="8:8">
      <c r="H59784" t="str">
        <f t="shared" si="641"/>
        <v/>
      </c>
    </row>
    <row r="59785" spans="8:8">
      <c r="H59785" t="str">
        <f t="shared" si="641"/>
        <v/>
      </c>
    </row>
    <row r="59786" spans="8:8">
      <c r="H59786" t="str">
        <f t="shared" si="641"/>
        <v/>
      </c>
    </row>
    <row r="59787" spans="8:8">
      <c r="H59787" t="str">
        <f t="shared" si="641"/>
        <v/>
      </c>
    </row>
    <row r="59788" spans="8:8">
      <c r="H59788" t="str">
        <f t="shared" si="641"/>
        <v/>
      </c>
    </row>
    <row r="59789" spans="8:8">
      <c r="H59789" t="str">
        <f t="shared" si="641"/>
        <v/>
      </c>
    </row>
    <row r="59790" spans="8:8">
      <c r="H59790" t="str">
        <f t="shared" si="641"/>
        <v/>
      </c>
    </row>
    <row r="59791" spans="8:8">
      <c r="H59791" t="str">
        <f t="shared" si="641"/>
        <v/>
      </c>
    </row>
    <row r="59792" spans="8:8">
      <c r="H59792" t="str">
        <f t="shared" si="641"/>
        <v/>
      </c>
    </row>
    <row r="59793" spans="8:8">
      <c r="H59793" t="str">
        <f t="shared" si="641"/>
        <v/>
      </c>
    </row>
    <row r="59794" spans="8:8">
      <c r="H59794" t="str">
        <f t="shared" si="641"/>
        <v/>
      </c>
    </row>
    <row r="59795" spans="8:8">
      <c r="H59795" t="str">
        <f t="shared" si="641"/>
        <v/>
      </c>
    </row>
    <row r="59796" spans="8:8">
      <c r="H59796" t="str">
        <f t="shared" si="641"/>
        <v/>
      </c>
    </row>
    <row r="59797" spans="8:8">
      <c r="H59797" t="str">
        <f t="shared" si="641"/>
        <v/>
      </c>
    </row>
    <row r="59798" spans="8:8">
      <c r="H59798" t="str">
        <f t="shared" si="641"/>
        <v/>
      </c>
    </row>
    <row r="59799" spans="8:8">
      <c r="H59799" t="str">
        <f t="shared" si="641"/>
        <v/>
      </c>
    </row>
    <row r="59800" spans="8:8">
      <c r="H59800" t="str">
        <f t="shared" si="641"/>
        <v/>
      </c>
    </row>
    <row r="59801" spans="8:8">
      <c r="H59801" t="str">
        <f t="shared" si="641"/>
        <v/>
      </c>
    </row>
    <row r="59802" spans="8:8">
      <c r="H59802" t="str">
        <f t="shared" si="641"/>
        <v/>
      </c>
    </row>
    <row r="59803" spans="8:8">
      <c r="H59803" t="str">
        <f t="shared" si="641"/>
        <v/>
      </c>
    </row>
    <row r="59804" spans="8:8">
      <c r="H59804" t="str">
        <f t="shared" si="641"/>
        <v/>
      </c>
    </row>
    <row r="59805" spans="8:8">
      <c r="H59805" t="str">
        <f t="shared" si="641"/>
        <v/>
      </c>
    </row>
    <row r="59806" spans="8:8">
      <c r="H59806" t="str">
        <f t="shared" si="641"/>
        <v/>
      </c>
    </row>
    <row r="59807" spans="8:8">
      <c r="H59807" t="str">
        <f t="shared" si="641"/>
        <v/>
      </c>
    </row>
    <row r="59808" spans="8:8">
      <c r="H59808" t="str">
        <f t="shared" si="641"/>
        <v/>
      </c>
    </row>
    <row r="59809" spans="8:8">
      <c r="H59809" t="str">
        <f t="shared" si="641"/>
        <v/>
      </c>
    </row>
    <row r="59810" spans="8:8">
      <c r="H59810" t="str">
        <f t="shared" ref="H59810:H59873" si="642">_xlfn.TEXTJOIN(", ", TRUE, G59810:G59810)</f>
        <v/>
      </c>
    </row>
    <row r="59811" spans="8:8">
      <c r="H59811" t="str">
        <f t="shared" si="642"/>
        <v/>
      </c>
    </row>
    <row r="59812" spans="8:8">
      <c r="H59812" t="str">
        <f t="shared" si="642"/>
        <v/>
      </c>
    </row>
    <row r="59813" spans="8:8">
      <c r="H59813" t="str">
        <f t="shared" si="642"/>
        <v/>
      </c>
    </row>
    <row r="59814" spans="8:8">
      <c r="H59814" t="str">
        <f t="shared" si="642"/>
        <v/>
      </c>
    </row>
    <row r="59815" spans="8:8">
      <c r="H59815" t="str">
        <f t="shared" si="642"/>
        <v/>
      </c>
    </row>
    <row r="59816" spans="8:8">
      <c r="H59816" t="str">
        <f t="shared" si="642"/>
        <v/>
      </c>
    </row>
    <row r="59817" spans="8:8">
      <c r="H59817" t="str">
        <f t="shared" si="642"/>
        <v/>
      </c>
    </row>
    <row r="59818" spans="8:8">
      <c r="H59818" t="str">
        <f t="shared" si="642"/>
        <v/>
      </c>
    </row>
    <row r="59819" spans="8:8">
      <c r="H59819" t="str">
        <f t="shared" si="642"/>
        <v/>
      </c>
    </row>
    <row r="59820" spans="8:8">
      <c r="H59820" t="str">
        <f t="shared" si="642"/>
        <v/>
      </c>
    </row>
    <row r="59821" spans="8:8">
      <c r="H59821" t="str">
        <f t="shared" si="642"/>
        <v/>
      </c>
    </row>
    <row r="59822" spans="8:8">
      <c r="H59822" t="str">
        <f t="shared" si="642"/>
        <v/>
      </c>
    </row>
    <row r="59823" spans="8:8">
      <c r="H59823" t="str">
        <f t="shared" si="642"/>
        <v/>
      </c>
    </row>
    <row r="59824" spans="8:8">
      <c r="H59824" t="str">
        <f t="shared" si="642"/>
        <v/>
      </c>
    </row>
    <row r="59825" spans="8:8">
      <c r="H59825" t="str">
        <f t="shared" si="642"/>
        <v/>
      </c>
    </row>
    <row r="59826" spans="8:8">
      <c r="H59826" t="str">
        <f t="shared" si="642"/>
        <v/>
      </c>
    </row>
    <row r="59827" spans="8:8">
      <c r="H59827" t="str">
        <f t="shared" si="642"/>
        <v/>
      </c>
    </row>
    <row r="59828" spans="8:8">
      <c r="H59828" t="str">
        <f t="shared" si="642"/>
        <v/>
      </c>
    </row>
    <row r="59829" spans="8:8">
      <c r="H59829" t="str">
        <f t="shared" si="642"/>
        <v/>
      </c>
    </row>
    <row r="59830" spans="8:8">
      <c r="H59830" t="str">
        <f t="shared" si="642"/>
        <v/>
      </c>
    </row>
    <row r="59831" spans="8:8">
      <c r="H59831" t="str">
        <f t="shared" si="642"/>
        <v/>
      </c>
    </row>
    <row r="59832" spans="8:8">
      <c r="H59832" t="str">
        <f t="shared" si="642"/>
        <v/>
      </c>
    </row>
    <row r="59833" spans="8:8">
      <c r="H59833" t="str">
        <f t="shared" si="642"/>
        <v/>
      </c>
    </row>
    <row r="59834" spans="8:8">
      <c r="H59834" t="str">
        <f t="shared" si="642"/>
        <v/>
      </c>
    </row>
    <row r="59835" spans="8:8">
      <c r="H59835" t="str">
        <f t="shared" si="642"/>
        <v/>
      </c>
    </row>
    <row r="59836" spans="8:8">
      <c r="H59836" t="str">
        <f t="shared" si="642"/>
        <v/>
      </c>
    </row>
    <row r="59837" spans="8:8">
      <c r="H59837" t="str">
        <f t="shared" si="642"/>
        <v/>
      </c>
    </row>
    <row r="59838" spans="8:8">
      <c r="H59838" t="str">
        <f t="shared" si="642"/>
        <v/>
      </c>
    </row>
    <row r="59839" spans="8:8">
      <c r="H59839" t="str">
        <f t="shared" si="642"/>
        <v/>
      </c>
    </row>
    <row r="59840" spans="8:8">
      <c r="H59840" t="str">
        <f t="shared" si="642"/>
        <v/>
      </c>
    </row>
    <row r="59841" spans="8:8">
      <c r="H59841" t="str">
        <f t="shared" si="642"/>
        <v/>
      </c>
    </row>
    <row r="59842" spans="8:8">
      <c r="H59842" t="str">
        <f t="shared" si="642"/>
        <v/>
      </c>
    </row>
    <row r="59843" spans="8:8">
      <c r="H59843" t="str">
        <f t="shared" si="642"/>
        <v/>
      </c>
    </row>
    <row r="59844" spans="8:8">
      <c r="H59844" t="str">
        <f t="shared" si="642"/>
        <v/>
      </c>
    </row>
    <row r="59845" spans="8:8">
      <c r="H59845" t="str">
        <f t="shared" si="642"/>
        <v/>
      </c>
    </row>
    <row r="59846" spans="8:8">
      <c r="H59846" t="str">
        <f t="shared" si="642"/>
        <v/>
      </c>
    </row>
    <row r="59847" spans="8:8">
      <c r="H59847" t="str">
        <f t="shared" si="642"/>
        <v/>
      </c>
    </row>
    <row r="59848" spans="8:8">
      <c r="H59848" t="str">
        <f t="shared" si="642"/>
        <v/>
      </c>
    </row>
    <row r="59849" spans="8:8">
      <c r="H59849" t="str">
        <f t="shared" si="642"/>
        <v/>
      </c>
    </row>
    <row r="59850" spans="8:8">
      <c r="H59850" t="str">
        <f t="shared" si="642"/>
        <v/>
      </c>
    </row>
    <row r="59851" spans="8:8">
      <c r="H59851" t="str">
        <f t="shared" si="642"/>
        <v/>
      </c>
    </row>
    <row r="59852" spans="8:8">
      <c r="H59852" t="str">
        <f t="shared" si="642"/>
        <v/>
      </c>
    </row>
    <row r="59853" spans="8:8">
      <c r="H59853" t="str">
        <f t="shared" si="642"/>
        <v/>
      </c>
    </row>
    <row r="59854" spans="8:8">
      <c r="H59854" t="str">
        <f t="shared" si="642"/>
        <v/>
      </c>
    </row>
    <row r="59855" spans="8:8">
      <c r="H59855" t="str">
        <f t="shared" si="642"/>
        <v/>
      </c>
    </row>
    <row r="59856" spans="8:8">
      <c r="H59856" t="str">
        <f t="shared" si="642"/>
        <v/>
      </c>
    </row>
    <row r="59857" spans="8:8">
      <c r="H59857" t="str">
        <f t="shared" si="642"/>
        <v/>
      </c>
    </row>
    <row r="59858" spans="8:8">
      <c r="H59858" t="str">
        <f t="shared" si="642"/>
        <v/>
      </c>
    </row>
    <row r="59859" spans="8:8">
      <c r="H59859" t="str">
        <f t="shared" si="642"/>
        <v/>
      </c>
    </row>
    <row r="59860" spans="8:8">
      <c r="H59860" t="str">
        <f t="shared" si="642"/>
        <v/>
      </c>
    </row>
    <row r="59861" spans="8:8">
      <c r="H59861" t="str">
        <f t="shared" si="642"/>
        <v/>
      </c>
    </row>
    <row r="59862" spans="8:8">
      <c r="H59862" t="str">
        <f t="shared" si="642"/>
        <v/>
      </c>
    </row>
    <row r="59863" spans="8:8">
      <c r="H59863" t="str">
        <f t="shared" si="642"/>
        <v/>
      </c>
    </row>
    <row r="59864" spans="8:8">
      <c r="H59864" t="str">
        <f t="shared" si="642"/>
        <v/>
      </c>
    </row>
    <row r="59865" spans="8:8">
      <c r="H59865" t="str">
        <f t="shared" si="642"/>
        <v/>
      </c>
    </row>
    <row r="59866" spans="8:8">
      <c r="H59866" t="str">
        <f t="shared" si="642"/>
        <v/>
      </c>
    </row>
    <row r="59867" spans="8:8">
      <c r="H59867" t="str">
        <f t="shared" si="642"/>
        <v/>
      </c>
    </row>
    <row r="59868" spans="8:8">
      <c r="H59868" t="str">
        <f t="shared" si="642"/>
        <v/>
      </c>
    </row>
    <row r="59869" spans="8:8">
      <c r="H59869" t="str">
        <f t="shared" si="642"/>
        <v/>
      </c>
    </row>
    <row r="59870" spans="8:8">
      <c r="H59870" t="str">
        <f t="shared" si="642"/>
        <v/>
      </c>
    </row>
    <row r="59871" spans="8:8">
      <c r="H59871" t="str">
        <f t="shared" si="642"/>
        <v/>
      </c>
    </row>
    <row r="59872" spans="8:8">
      <c r="H59872" t="str">
        <f t="shared" si="642"/>
        <v/>
      </c>
    </row>
    <row r="59873" spans="8:8">
      <c r="H59873" t="str">
        <f t="shared" si="642"/>
        <v/>
      </c>
    </row>
    <row r="59874" spans="8:8">
      <c r="H59874" t="str">
        <f t="shared" ref="H59874:H59937" si="643">_xlfn.TEXTJOIN(", ", TRUE, G59874:G59874)</f>
        <v/>
      </c>
    </row>
    <row r="59875" spans="8:8">
      <c r="H59875" t="str">
        <f t="shared" si="643"/>
        <v/>
      </c>
    </row>
    <row r="59876" spans="8:8">
      <c r="H59876" t="str">
        <f t="shared" si="643"/>
        <v/>
      </c>
    </row>
    <row r="59877" spans="8:8">
      <c r="H59877" t="str">
        <f t="shared" si="643"/>
        <v/>
      </c>
    </row>
    <row r="59878" spans="8:8">
      <c r="H59878" t="str">
        <f t="shared" si="643"/>
        <v/>
      </c>
    </row>
    <row r="59879" spans="8:8">
      <c r="H59879" t="str">
        <f t="shared" si="643"/>
        <v/>
      </c>
    </row>
    <row r="59880" spans="8:8">
      <c r="H59880" t="str">
        <f t="shared" si="643"/>
        <v/>
      </c>
    </row>
    <row r="59881" spans="8:8">
      <c r="H59881" t="str">
        <f t="shared" si="643"/>
        <v/>
      </c>
    </row>
    <row r="59882" spans="8:8">
      <c r="H59882" t="str">
        <f t="shared" si="643"/>
        <v/>
      </c>
    </row>
    <row r="59883" spans="8:8">
      <c r="H59883" t="str">
        <f t="shared" si="643"/>
        <v/>
      </c>
    </row>
    <row r="59884" spans="8:8">
      <c r="H59884" t="str">
        <f t="shared" si="643"/>
        <v/>
      </c>
    </row>
    <row r="59885" spans="8:8">
      <c r="H59885" t="str">
        <f t="shared" si="643"/>
        <v/>
      </c>
    </row>
    <row r="59886" spans="8:8">
      <c r="H59886" t="str">
        <f t="shared" si="643"/>
        <v/>
      </c>
    </row>
    <row r="59887" spans="8:8">
      <c r="H59887" t="str">
        <f t="shared" si="643"/>
        <v/>
      </c>
    </row>
    <row r="59888" spans="8:8">
      <c r="H59888" t="str">
        <f t="shared" si="643"/>
        <v/>
      </c>
    </row>
    <row r="59889" spans="8:8">
      <c r="H59889" t="str">
        <f t="shared" si="643"/>
        <v/>
      </c>
    </row>
    <row r="59890" spans="8:8">
      <c r="H59890" t="str">
        <f t="shared" si="643"/>
        <v/>
      </c>
    </row>
    <row r="59891" spans="8:8">
      <c r="H59891" t="str">
        <f t="shared" si="643"/>
        <v/>
      </c>
    </row>
    <row r="59892" spans="8:8">
      <c r="H59892" t="str">
        <f t="shared" si="643"/>
        <v/>
      </c>
    </row>
    <row r="59893" spans="8:8">
      <c r="H59893" t="str">
        <f t="shared" si="643"/>
        <v/>
      </c>
    </row>
    <row r="59894" spans="8:8">
      <c r="H59894" t="str">
        <f t="shared" si="643"/>
        <v/>
      </c>
    </row>
    <row r="59895" spans="8:8">
      <c r="H59895" t="str">
        <f t="shared" si="643"/>
        <v/>
      </c>
    </row>
    <row r="59896" spans="8:8">
      <c r="H59896" t="str">
        <f t="shared" si="643"/>
        <v/>
      </c>
    </row>
    <row r="59897" spans="8:8">
      <c r="H59897" t="str">
        <f t="shared" si="643"/>
        <v/>
      </c>
    </row>
    <row r="59898" spans="8:8">
      <c r="H59898" t="str">
        <f t="shared" si="643"/>
        <v/>
      </c>
    </row>
    <row r="59899" spans="8:8">
      <c r="H59899" t="str">
        <f t="shared" si="643"/>
        <v/>
      </c>
    </row>
    <row r="59900" spans="8:8">
      <c r="H59900" t="str">
        <f t="shared" si="643"/>
        <v/>
      </c>
    </row>
    <row r="59901" spans="8:8">
      <c r="H59901" t="str">
        <f t="shared" si="643"/>
        <v/>
      </c>
    </row>
    <row r="59902" spans="8:8">
      <c r="H59902" t="str">
        <f t="shared" si="643"/>
        <v/>
      </c>
    </row>
    <row r="59903" spans="8:8">
      <c r="H59903" t="str">
        <f t="shared" si="643"/>
        <v/>
      </c>
    </row>
    <row r="59904" spans="8:8">
      <c r="H59904" t="str">
        <f t="shared" si="643"/>
        <v/>
      </c>
    </row>
    <row r="59905" spans="8:8">
      <c r="H59905" t="str">
        <f t="shared" si="643"/>
        <v/>
      </c>
    </row>
    <row r="59906" spans="8:8">
      <c r="H59906" t="str">
        <f t="shared" si="643"/>
        <v/>
      </c>
    </row>
    <row r="59907" spans="8:8">
      <c r="H59907" t="str">
        <f t="shared" si="643"/>
        <v/>
      </c>
    </row>
    <row r="59908" spans="8:8">
      <c r="H59908" t="str">
        <f t="shared" si="643"/>
        <v/>
      </c>
    </row>
    <row r="59909" spans="8:8">
      <c r="H59909" t="str">
        <f t="shared" si="643"/>
        <v/>
      </c>
    </row>
    <row r="59910" spans="8:8">
      <c r="H59910" t="str">
        <f t="shared" si="643"/>
        <v/>
      </c>
    </row>
    <row r="59911" spans="8:8">
      <c r="H59911" t="str">
        <f t="shared" si="643"/>
        <v/>
      </c>
    </row>
    <row r="59912" spans="8:8">
      <c r="H59912" t="str">
        <f t="shared" si="643"/>
        <v/>
      </c>
    </row>
    <row r="59913" spans="8:8">
      <c r="H59913" t="str">
        <f t="shared" si="643"/>
        <v/>
      </c>
    </row>
    <row r="59914" spans="8:8">
      <c r="H59914" t="str">
        <f t="shared" si="643"/>
        <v/>
      </c>
    </row>
    <row r="59915" spans="8:8">
      <c r="H59915" t="str">
        <f t="shared" si="643"/>
        <v/>
      </c>
    </row>
    <row r="59916" spans="8:8">
      <c r="H59916" t="str">
        <f t="shared" si="643"/>
        <v/>
      </c>
    </row>
    <row r="59917" spans="8:8">
      <c r="H59917" t="str">
        <f t="shared" si="643"/>
        <v/>
      </c>
    </row>
    <row r="59918" spans="8:8">
      <c r="H59918" t="str">
        <f t="shared" si="643"/>
        <v/>
      </c>
    </row>
    <row r="59919" spans="8:8">
      <c r="H59919" t="str">
        <f t="shared" si="643"/>
        <v/>
      </c>
    </row>
    <row r="59920" spans="8:8">
      <c r="H59920" t="str">
        <f t="shared" si="643"/>
        <v/>
      </c>
    </row>
    <row r="59921" spans="8:8">
      <c r="H59921" t="str">
        <f t="shared" si="643"/>
        <v/>
      </c>
    </row>
    <row r="59922" spans="8:8">
      <c r="H59922" t="str">
        <f t="shared" si="643"/>
        <v/>
      </c>
    </row>
    <row r="59923" spans="8:8">
      <c r="H59923" t="str">
        <f t="shared" si="643"/>
        <v/>
      </c>
    </row>
    <row r="59924" spans="8:8">
      <c r="H59924" t="str">
        <f t="shared" si="643"/>
        <v/>
      </c>
    </row>
    <row r="59925" spans="8:8">
      <c r="H59925" t="str">
        <f t="shared" si="643"/>
        <v/>
      </c>
    </row>
    <row r="59926" spans="8:8">
      <c r="H59926" t="str">
        <f t="shared" si="643"/>
        <v/>
      </c>
    </row>
    <row r="59927" spans="8:8">
      <c r="H59927" t="str">
        <f t="shared" si="643"/>
        <v/>
      </c>
    </row>
    <row r="59928" spans="8:8">
      <c r="H59928" t="str">
        <f t="shared" si="643"/>
        <v/>
      </c>
    </row>
    <row r="59929" spans="8:8">
      <c r="H59929" t="str">
        <f t="shared" si="643"/>
        <v/>
      </c>
    </row>
    <row r="59930" spans="8:8">
      <c r="H59930" t="str">
        <f t="shared" si="643"/>
        <v/>
      </c>
    </row>
    <row r="59931" spans="8:8">
      <c r="H59931" t="str">
        <f t="shared" si="643"/>
        <v/>
      </c>
    </row>
    <row r="59932" spans="8:8">
      <c r="H59932" t="str">
        <f t="shared" si="643"/>
        <v/>
      </c>
    </row>
    <row r="59933" spans="8:8">
      <c r="H59933" t="str">
        <f t="shared" si="643"/>
        <v/>
      </c>
    </row>
    <row r="59934" spans="8:8">
      <c r="H59934" t="str">
        <f t="shared" si="643"/>
        <v/>
      </c>
    </row>
    <row r="59935" spans="8:8">
      <c r="H59935" t="str">
        <f t="shared" si="643"/>
        <v/>
      </c>
    </row>
    <row r="59936" spans="8:8">
      <c r="H59936" t="str">
        <f t="shared" si="643"/>
        <v/>
      </c>
    </row>
    <row r="59937" spans="8:8">
      <c r="H59937" t="str">
        <f t="shared" si="643"/>
        <v/>
      </c>
    </row>
    <row r="59938" spans="8:8">
      <c r="H59938" t="str">
        <f t="shared" ref="H59938:H60001" si="644">_xlfn.TEXTJOIN(", ", TRUE, G59938:G59938)</f>
        <v/>
      </c>
    </row>
    <row r="59939" spans="8:8">
      <c r="H59939" t="str">
        <f t="shared" si="644"/>
        <v/>
      </c>
    </row>
    <row r="59940" spans="8:8">
      <c r="H59940" t="str">
        <f t="shared" si="644"/>
        <v/>
      </c>
    </row>
    <row r="59941" spans="8:8">
      <c r="H59941" t="str">
        <f t="shared" si="644"/>
        <v/>
      </c>
    </row>
    <row r="59942" spans="8:8">
      <c r="H59942" t="str">
        <f t="shared" si="644"/>
        <v/>
      </c>
    </row>
    <row r="59943" spans="8:8">
      <c r="H59943" t="str">
        <f t="shared" si="644"/>
        <v/>
      </c>
    </row>
    <row r="59944" spans="8:8">
      <c r="H59944" t="str">
        <f t="shared" si="644"/>
        <v/>
      </c>
    </row>
    <row r="59945" spans="8:8">
      <c r="H59945" t="str">
        <f t="shared" si="644"/>
        <v/>
      </c>
    </row>
    <row r="59946" spans="8:8">
      <c r="H59946" t="str">
        <f t="shared" si="644"/>
        <v/>
      </c>
    </row>
    <row r="59947" spans="8:8">
      <c r="H59947" t="str">
        <f t="shared" si="644"/>
        <v/>
      </c>
    </row>
    <row r="59948" spans="8:8">
      <c r="H59948" t="str">
        <f t="shared" si="644"/>
        <v/>
      </c>
    </row>
    <row r="59949" spans="8:8">
      <c r="H59949" t="str">
        <f t="shared" si="644"/>
        <v/>
      </c>
    </row>
    <row r="59950" spans="8:8">
      <c r="H59950" t="str">
        <f t="shared" si="644"/>
        <v/>
      </c>
    </row>
    <row r="59951" spans="8:8">
      <c r="H59951" t="str">
        <f t="shared" si="644"/>
        <v/>
      </c>
    </row>
    <row r="59952" spans="8:8">
      <c r="H59952" t="str">
        <f t="shared" si="644"/>
        <v/>
      </c>
    </row>
    <row r="59953" spans="8:8">
      <c r="H59953" t="str">
        <f t="shared" si="644"/>
        <v/>
      </c>
    </row>
    <row r="59954" spans="8:8">
      <c r="H59954" t="str">
        <f t="shared" si="644"/>
        <v/>
      </c>
    </row>
    <row r="59955" spans="8:8">
      <c r="H59955" t="str">
        <f t="shared" si="644"/>
        <v/>
      </c>
    </row>
    <row r="59956" spans="8:8">
      <c r="H59956" t="str">
        <f t="shared" si="644"/>
        <v/>
      </c>
    </row>
    <row r="59957" spans="8:8">
      <c r="H59957" t="str">
        <f t="shared" si="644"/>
        <v/>
      </c>
    </row>
    <row r="59958" spans="8:8">
      <c r="H59958" t="str">
        <f t="shared" si="644"/>
        <v/>
      </c>
    </row>
    <row r="59959" spans="8:8">
      <c r="H59959" t="str">
        <f t="shared" si="644"/>
        <v/>
      </c>
    </row>
    <row r="59960" spans="8:8">
      <c r="H59960" t="str">
        <f t="shared" si="644"/>
        <v/>
      </c>
    </row>
    <row r="59961" spans="8:8">
      <c r="H59961" t="str">
        <f t="shared" si="644"/>
        <v/>
      </c>
    </row>
    <row r="59962" spans="8:8">
      <c r="H59962" t="str">
        <f t="shared" si="644"/>
        <v/>
      </c>
    </row>
    <row r="59963" spans="8:8">
      <c r="H59963" t="str">
        <f t="shared" si="644"/>
        <v/>
      </c>
    </row>
    <row r="59964" spans="8:8">
      <c r="H59964" t="str">
        <f t="shared" si="644"/>
        <v/>
      </c>
    </row>
    <row r="59965" spans="8:8">
      <c r="H59965" t="str">
        <f t="shared" si="644"/>
        <v/>
      </c>
    </row>
    <row r="59966" spans="8:8">
      <c r="H59966" t="str">
        <f t="shared" si="644"/>
        <v/>
      </c>
    </row>
    <row r="59967" spans="8:8">
      <c r="H59967" t="str">
        <f t="shared" si="644"/>
        <v/>
      </c>
    </row>
    <row r="59968" spans="8:8">
      <c r="H59968" t="str">
        <f t="shared" si="644"/>
        <v/>
      </c>
    </row>
    <row r="59969" spans="8:8">
      <c r="H59969" t="str">
        <f t="shared" si="644"/>
        <v/>
      </c>
    </row>
    <row r="59970" spans="8:8">
      <c r="H59970" t="str">
        <f t="shared" si="644"/>
        <v/>
      </c>
    </row>
    <row r="59971" spans="8:8">
      <c r="H59971" t="str">
        <f t="shared" si="644"/>
        <v/>
      </c>
    </row>
    <row r="59972" spans="8:8">
      <c r="H59972" t="str">
        <f t="shared" si="644"/>
        <v/>
      </c>
    </row>
    <row r="59973" spans="8:8">
      <c r="H59973" t="str">
        <f t="shared" si="644"/>
        <v/>
      </c>
    </row>
    <row r="59974" spans="8:8">
      <c r="H59974" t="str">
        <f t="shared" si="644"/>
        <v/>
      </c>
    </row>
    <row r="59975" spans="8:8">
      <c r="H59975" t="str">
        <f t="shared" si="644"/>
        <v/>
      </c>
    </row>
    <row r="59976" spans="8:8">
      <c r="H59976" t="str">
        <f t="shared" si="644"/>
        <v/>
      </c>
    </row>
    <row r="59977" spans="8:8">
      <c r="H59977" t="str">
        <f t="shared" si="644"/>
        <v/>
      </c>
    </row>
    <row r="59978" spans="8:8">
      <c r="H59978" t="str">
        <f t="shared" si="644"/>
        <v/>
      </c>
    </row>
    <row r="59979" spans="8:8">
      <c r="H59979" t="str">
        <f t="shared" si="644"/>
        <v/>
      </c>
    </row>
    <row r="59980" spans="8:8">
      <c r="H59980" t="str">
        <f t="shared" si="644"/>
        <v/>
      </c>
    </row>
    <row r="59981" spans="8:8">
      <c r="H59981" t="str">
        <f t="shared" si="644"/>
        <v/>
      </c>
    </row>
    <row r="59982" spans="8:8">
      <c r="H59982" t="str">
        <f t="shared" si="644"/>
        <v/>
      </c>
    </row>
    <row r="59983" spans="8:8">
      <c r="H59983" t="str">
        <f t="shared" si="644"/>
        <v/>
      </c>
    </row>
    <row r="59984" spans="8:8">
      <c r="H59984" t="str">
        <f t="shared" si="644"/>
        <v/>
      </c>
    </row>
    <row r="59985" spans="8:8">
      <c r="H59985" t="str">
        <f t="shared" si="644"/>
        <v/>
      </c>
    </row>
    <row r="59986" spans="8:8">
      <c r="H59986" t="str">
        <f t="shared" si="644"/>
        <v/>
      </c>
    </row>
    <row r="59987" spans="8:8">
      <c r="H59987" t="str">
        <f t="shared" si="644"/>
        <v/>
      </c>
    </row>
    <row r="59988" spans="8:8">
      <c r="H59988" t="str">
        <f t="shared" si="644"/>
        <v/>
      </c>
    </row>
    <row r="59989" spans="8:8">
      <c r="H59989" t="str">
        <f t="shared" si="644"/>
        <v/>
      </c>
    </row>
    <row r="59990" spans="8:8">
      <c r="H59990" t="str">
        <f t="shared" si="644"/>
        <v/>
      </c>
    </row>
    <row r="59991" spans="8:8">
      <c r="H59991" t="str">
        <f t="shared" si="644"/>
        <v/>
      </c>
    </row>
    <row r="59992" spans="8:8">
      <c r="H59992" t="str">
        <f t="shared" si="644"/>
        <v/>
      </c>
    </row>
    <row r="59993" spans="8:8">
      <c r="H59993" t="str">
        <f t="shared" si="644"/>
        <v/>
      </c>
    </row>
    <row r="59994" spans="8:8">
      <c r="H59994" t="str">
        <f t="shared" si="644"/>
        <v/>
      </c>
    </row>
    <row r="59995" spans="8:8">
      <c r="H59995" t="str">
        <f t="shared" si="644"/>
        <v/>
      </c>
    </row>
    <row r="59996" spans="8:8">
      <c r="H59996" t="str">
        <f t="shared" si="644"/>
        <v/>
      </c>
    </row>
    <row r="59997" spans="8:8">
      <c r="H59997" t="str">
        <f t="shared" si="644"/>
        <v/>
      </c>
    </row>
    <row r="59998" spans="8:8">
      <c r="H59998" t="str">
        <f t="shared" si="644"/>
        <v/>
      </c>
    </row>
    <row r="59999" spans="8:8">
      <c r="H59999" t="str">
        <f t="shared" si="644"/>
        <v/>
      </c>
    </row>
    <row r="60000" spans="8:8">
      <c r="H60000" t="str">
        <f t="shared" si="644"/>
        <v/>
      </c>
    </row>
    <row r="60001" spans="8:8">
      <c r="H60001" t="str">
        <f t="shared" si="644"/>
        <v/>
      </c>
    </row>
    <row r="60002" spans="8:8">
      <c r="H60002" t="str">
        <f t="shared" ref="H60002:H60065" si="645">_xlfn.TEXTJOIN(", ", TRUE, G60002:G60002)</f>
        <v/>
      </c>
    </row>
    <row r="60003" spans="8:8">
      <c r="H60003" t="str">
        <f t="shared" si="645"/>
        <v/>
      </c>
    </row>
    <row r="60004" spans="8:8">
      <c r="H60004" t="str">
        <f t="shared" si="645"/>
        <v/>
      </c>
    </row>
    <row r="60005" spans="8:8">
      <c r="H60005" t="str">
        <f t="shared" si="645"/>
        <v/>
      </c>
    </row>
    <row r="60006" spans="8:8">
      <c r="H60006" t="str">
        <f t="shared" si="645"/>
        <v/>
      </c>
    </row>
    <row r="60007" spans="8:8">
      <c r="H60007" t="str">
        <f t="shared" si="645"/>
        <v/>
      </c>
    </row>
    <row r="60008" spans="8:8">
      <c r="H60008" t="str">
        <f t="shared" si="645"/>
        <v/>
      </c>
    </row>
    <row r="60009" spans="8:8">
      <c r="H60009" t="str">
        <f t="shared" si="645"/>
        <v/>
      </c>
    </row>
    <row r="60010" spans="8:8">
      <c r="H60010" t="str">
        <f t="shared" si="645"/>
        <v/>
      </c>
    </row>
    <row r="60011" spans="8:8">
      <c r="H60011" t="str">
        <f t="shared" si="645"/>
        <v/>
      </c>
    </row>
    <row r="60012" spans="8:8">
      <c r="H60012" t="str">
        <f t="shared" si="645"/>
        <v/>
      </c>
    </row>
    <row r="60013" spans="8:8">
      <c r="H60013" t="str">
        <f t="shared" si="645"/>
        <v/>
      </c>
    </row>
    <row r="60014" spans="8:8">
      <c r="H60014" t="str">
        <f t="shared" si="645"/>
        <v/>
      </c>
    </row>
    <row r="60015" spans="8:8">
      <c r="H60015" t="str">
        <f t="shared" si="645"/>
        <v/>
      </c>
    </row>
    <row r="60016" spans="8:8">
      <c r="H60016" t="str">
        <f t="shared" si="645"/>
        <v/>
      </c>
    </row>
    <row r="60017" spans="8:8">
      <c r="H60017" t="str">
        <f t="shared" si="645"/>
        <v/>
      </c>
    </row>
    <row r="60018" spans="8:8">
      <c r="H60018" t="str">
        <f t="shared" si="645"/>
        <v/>
      </c>
    </row>
    <row r="60019" spans="8:8">
      <c r="H60019" t="str">
        <f t="shared" si="645"/>
        <v/>
      </c>
    </row>
    <row r="60020" spans="8:8">
      <c r="H60020" t="str">
        <f t="shared" si="645"/>
        <v/>
      </c>
    </row>
    <row r="60021" spans="8:8">
      <c r="H60021" t="str">
        <f t="shared" si="645"/>
        <v/>
      </c>
    </row>
    <row r="60022" spans="8:8">
      <c r="H60022" t="str">
        <f t="shared" si="645"/>
        <v/>
      </c>
    </row>
    <row r="60023" spans="8:8">
      <c r="H60023" t="str">
        <f t="shared" si="645"/>
        <v/>
      </c>
    </row>
    <row r="60024" spans="8:8">
      <c r="H60024" t="str">
        <f t="shared" si="645"/>
        <v/>
      </c>
    </row>
    <row r="60025" spans="8:8">
      <c r="H60025" t="str">
        <f t="shared" si="645"/>
        <v/>
      </c>
    </row>
    <row r="60026" spans="8:8">
      <c r="H60026" t="str">
        <f t="shared" si="645"/>
        <v/>
      </c>
    </row>
    <row r="60027" spans="8:8">
      <c r="H60027" t="str">
        <f t="shared" si="645"/>
        <v/>
      </c>
    </row>
    <row r="60028" spans="8:8">
      <c r="H60028" t="str">
        <f t="shared" si="645"/>
        <v/>
      </c>
    </row>
    <row r="60029" spans="8:8">
      <c r="H60029" t="str">
        <f t="shared" si="645"/>
        <v/>
      </c>
    </row>
    <row r="60030" spans="8:8">
      <c r="H60030" t="str">
        <f t="shared" si="645"/>
        <v/>
      </c>
    </row>
    <row r="60031" spans="8:8">
      <c r="H60031" t="str">
        <f t="shared" si="645"/>
        <v/>
      </c>
    </row>
    <row r="60032" spans="8:8">
      <c r="H60032" t="str">
        <f t="shared" si="645"/>
        <v/>
      </c>
    </row>
    <row r="60033" spans="8:8">
      <c r="H60033" t="str">
        <f t="shared" si="645"/>
        <v/>
      </c>
    </row>
    <row r="60034" spans="8:8">
      <c r="H60034" t="str">
        <f t="shared" si="645"/>
        <v/>
      </c>
    </row>
    <row r="60035" spans="8:8">
      <c r="H60035" t="str">
        <f t="shared" si="645"/>
        <v/>
      </c>
    </row>
    <row r="60036" spans="8:8">
      <c r="H60036" t="str">
        <f t="shared" si="645"/>
        <v/>
      </c>
    </row>
    <row r="60037" spans="8:8">
      <c r="H60037" t="str">
        <f t="shared" si="645"/>
        <v/>
      </c>
    </row>
    <row r="60038" spans="8:8">
      <c r="H60038" t="str">
        <f t="shared" si="645"/>
        <v/>
      </c>
    </row>
    <row r="60039" spans="8:8">
      <c r="H60039" t="str">
        <f t="shared" si="645"/>
        <v/>
      </c>
    </row>
    <row r="60040" spans="8:8">
      <c r="H60040" t="str">
        <f t="shared" si="645"/>
        <v/>
      </c>
    </row>
    <row r="60041" spans="8:8">
      <c r="H60041" t="str">
        <f t="shared" si="645"/>
        <v/>
      </c>
    </row>
    <row r="60042" spans="8:8">
      <c r="H60042" t="str">
        <f t="shared" si="645"/>
        <v/>
      </c>
    </row>
    <row r="60043" spans="8:8">
      <c r="H60043" t="str">
        <f t="shared" si="645"/>
        <v/>
      </c>
    </row>
    <row r="60044" spans="8:8">
      <c r="H60044" t="str">
        <f t="shared" si="645"/>
        <v/>
      </c>
    </row>
    <row r="60045" spans="8:8">
      <c r="H60045" t="str">
        <f t="shared" si="645"/>
        <v/>
      </c>
    </row>
    <row r="60046" spans="8:8">
      <c r="H60046" t="str">
        <f t="shared" si="645"/>
        <v/>
      </c>
    </row>
    <row r="60047" spans="8:8">
      <c r="H60047" t="str">
        <f t="shared" si="645"/>
        <v/>
      </c>
    </row>
    <row r="60048" spans="8:8">
      <c r="H60048" t="str">
        <f t="shared" si="645"/>
        <v/>
      </c>
    </row>
    <row r="60049" spans="8:8">
      <c r="H60049" t="str">
        <f t="shared" si="645"/>
        <v/>
      </c>
    </row>
    <row r="60050" spans="8:8">
      <c r="H60050" t="str">
        <f t="shared" si="645"/>
        <v/>
      </c>
    </row>
    <row r="60051" spans="8:8">
      <c r="H60051" t="str">
        <f t="shared" si="645"/>
        <v/>
      </c>
    </row>
    <row r="60052" spans="8:8">
      <c r="H60052" t="str">
        <f t="shared" si="645"/>
        <v/>
      </c>
    </row>
    <row r="60053" spans="8:8">
      <c r="H60053" t="str">
        <f t="shared" si="645"/>
        <v/>
      </c>
    </row>
    <row r="60054" spans="8:8">
      <c r="H60054" t="str">
        <f t="shared" si="645"/>
        <v/>
      </c>
    </row>
    <row r="60055" spans="8:8">
      <c r="H60055" t="str">
        <f t="shared" si="645"/>
        <v/>
      </c>
    </row>
    <row r="60056" spans="8:8">
      <c r="H60056" t="str">
        <f t="shared" si="645"/>
        <v/>
      </c>
    </row>
    <row r="60057" spans="8:8">
      <c r="H60057" t="str">
        <f t="shared" si="645"/>
        <v/>
      </c>
    </row>
    <row r="60058" spans="8:8">
      <c r="H60058" t="str">
        <f t="shared" si="645"/>
        <v/>
      </c>
    </row>
    <row r="60059" spans="8:8">
      <c r="H60059" t="str">
        <f t="shared" si="645"/>
        <v/>
      </c>
    </row>
    <row r="60060" spans="8:8">
      <c r="H60060" t="str">
        <f t="shared" si="645"/>
        <v/>
      </c>
    </row>
    <row r="60061" spans="8:8">
      <c r="H60061" t="str">
        <f t="shared" si="645"/>
        <v/>
      </c>
    </row>
    <row r="60062" spans="8:8">
      <c r="H60062" t="str">
        <f t="shared" si="645"/>
        <v/>
      </c>
    </row>
    <row r="60063" spans="8:8">
      <c r="H60063" t="str">
        <f t="shared" si="645"/>
        <v/>
      </c>
    </row>
    <row r="60064" spans="8:8">
      <c r="H60064" t="str">
        <f t="shared" si="645"/>
        <v/>
      </c>
    </row>
    <row r="60065" spans="8:8">
      <c r="H60065" t="str">
        <f t="shared" si="645"/>
        <v/>
      </c>
    </row>
    <row r="60066" spans="8:8">
      <c r="H60066" t="str">
        <f t="shared" ref="H60066:H60129" si="646">_xlfn.TEXTJOIN(", ", TRUE, G60066:G60066)</f>
        <v/>
      </c>
    </row>
    <row r="60067" spans="8:8">
      <c r="H60067" t="str">
        <f t="shared" si="646"/>
        <v/>
      </c>
    </row>
    <row r="60068" spans="8:8">
      <c r="H60068" t="str">
        <f t="shared" si="646"/>
        <v/>
      </c>
    </row>
    <row r="60069" spans="8:8">
      <c r="H60069" t="str">
        <f t="shared" si="646"/>
        <v/>
      </c>
    </row>
    <row r="60070" spans="8:8">
      <c r="H60070" t="str">
        <f t="shared" si="646"/>
        <v/>
      </c>
    </row>
    <row r="60071" spans="8:8">
      <c r="H60071" t="str">
        <f t="shared" si="646"/>
        <v/>
      </c>
    </row>
    <row r="60072" spans="8:8">
      <c r="H60072" t="str">
        <f t="shared" si="646"/>
        <v/>
      </c>
    </row>
    <row r="60073" spans="8:8">
      <c r="H60073" t="str">
        <f t="shared" si="646"/>
        <v/>
      </c>
    </row>
    <row r="60074" spans="8:8">
      <c r="H60074" t="str">
        <f t="shared" si="646"/>
        <v/>
      </c>
    </row>
    <row r="60075" spans="8:8">
      <c r="H60075" t="str">
        <f t="shared" si="646"/>
        <v/>
      </c>
    </row>
    <row r="60076" spans="8:8">
      <c r="H60076" t="str">
        <f t="shared" si="646"/>
        <v/>
      </c>
    </row>
    <row r="60077" spans="8:8">
      <c r="H60077" t="str">
        <f t="shared" si="646"/>
        <v/>
      </c>
    </row>
    <row r="60078" spans="8:8">
      <c r="H60078" t="str">
        <f t="shared" si="646"/>
        <v/>
      </c>
    </row>
    <row r="60079" spans="8:8">
      <c r="H60079" t="str">
        <f t="shared" si="646"/>
        <v/>
      </c>
    </row>
    <row r="60080" spans="8:8">
      <c r="H60080" t="str">
        <f t="shared" si="646"/>
        <v/>
      </c>
    </row>
    <row r="60081" spans="8:8">
      <c r="H60081" t="str">
        <f t="shared" si="646"/>
        <v/>
      </c>
    </row>
    <row r="60082" spans="8:8">
      <c r="H60082" t="str">
        <f t="shared" si="646"/>
        <v/>
      </c>
    </row>
    <row r="60083" spans="8:8">
      <c r="H60083" t="str">
        <f t="shared" si="646"/>
        <v/>
      </c>
    </row>
    <row r="60084" spans="8:8">
      <c r="H60084" t="str">
        <f t="shared" si="646"/>
        <v/>
      </c>
    </row>
    <row r="60085" spans="8:8">
      <c r="H60085" t="str">
        <f t="shared" si="646"/>
        <v/>
      </c>
    </row>
    <row r="60086" spans="8:8">
      <c r="H60086" t="str">
        <f t="shared" si="646"/>
        <v/>
      </c>
    </row>
    <row r="60087" spans="8:8">
      <c r="H60087" t="str">
        <f t="shared" si="646"/>
        <v/>
      </c>
    </row>
    <row r="60088" spans="8:8">
      <c r="H60088" t="str">
        <f t="shared" si="646"/>
        <v/>
      </c>
    </row>
    <row r="60089" spans="8:8">
      <c r="H60089" t="str">
        <f t="shared" si="646"/>
        <v/>
      </c>
    </row>
    <row r="60090" spans="8:8">
      <c r="H60090" t="str">
        <f t="shared" si="646"/>
        <v/>
      </c>
    </row>
    <row r="60091" spans="8:8">
      <c r="H60091" t="str">
        <f t="shared" si="646"/>
        <v/>
      </c>
    </row>
    <row r="60092" spans="8:8">
      <c r="H60092" t="str">
        <f t="shared" si="646"/>
        <v/>
      </c>
    </row>
    <row r="60093" spans="8:8">
      <c r="H60093" t="str">
        <f t="shared" si="646"/>
        <v/>
      </c>
    </row>
    <row r="60094" spans="8:8">
      <c r="H60094" t="str">
        <f t="shared" si="646"/>
        <v/>
      </c>
    </row>
    <row r="60095" spans="8:8">
      <c r="H60095" t="str">
        <f t="shared" si="646"/>
        <v/>
      </c>
    </row>
    <row r="60096" spans="8:8">
      <c r="H60096" t="str">
        <f t="shared" si="646"/>
        <v/>
      </c>
    </row>
    <row r="60097" spans="8:8">
      <c r="H60097" t="str">
        <f t="shared" si="646"/>
        <v/>
      </c>
    </row>
    <row r="60098" spans="8:8">
      <c r="H60098" t="str">
        <f t="shared" si="646"/>
        <v/>
      </c>
    </row>
    <row r="60099" spans="8:8">
      <c r="H60099" t="str">
        <f t="shared" si="646"/>
        <v/>
      </c>
    </row>
    <row r="60100" spans="8:8">
      <c r="H60100" t="str">
        <f t="shared" si="646"/>
        <v/>
      </c>
    </row>
    <row r="60101" spans="8:8">
      <c r="H60101" t="str">
        <f t="shared" si="646"/>
        <v/>
      </c>
    </row>
    <row r="60102" spans="8:8">
      <c r="H60102" t="str">
        <f t="shared" si="646"/>
        <v/>
      </c>
    </row>
    <row r="60103" spans="8:8">
      <c r="H60103" t="str">
        <f t="shared" si="646"/>
        <v/>
      </c>
    </row>
    <row r="60104" spans="8:8">
      <c r="H60104" t="str">
        <f t="shared" si="646"/>
        <v/>
      </c>
    </row>
    <row r="60105" spans="8:8">
      <c r="H60105" t="str">
        <f t="shared" si="646"/>
        <v/>
      </c>
    </row>
    <row r="60106" spans="8:8">
      <c r="H60106" t="str">
        <f t="shared" si="646"/>
        <v/>
      </c>
    </row>
    <row r="60107" spans="8:8">
      <c r="H60107" t="str">
        <f t="shared" si="646"/>
        <v/>
      </c>
    </row>
    <row r="60108" spans="8:8">
      <c r="H60108" t="str">
        <f t="shared" si="646"/>
        <v/>
      </c>
    </row>
    <row r="60109" spans="8:8">
      <c r="H60109" t="str">
        <f t="shared" si="646"/>
        <v/>
      </c>
    </row>
    <row r="60110" spans="8:8">
      <c r="H60110" t="str">
        <f t="shared" si="646"/>
        <v/>
      </c>
    </row>
    <row r="60111" spans="8:8">
      <c r="H60111" t="str">
        <f t="shared" si="646"/>
        <v/>
      </c>
    </row>
    <row r="60112" spans="8:8">
      <c r="H60112" t="str">
        <f t="shared" si="646"/>
        <v/>
      </c>
    </row>
    <row r="60113" spans="8:8">
      <c r="H60113" t="str">
        <f t="shared" si="646"/>
        <v/>
      </c>
    </row>
    <row r="60114" spans="8:8">
      <c r="H60114" t="str">
        <f t="shared" si="646"/>
        <v/>
      </c>
    </row>
    <row r="60115" spans="8:8">
      <c r="H60115" t="str">
        <f t="shared" si="646"/>
        <v/>
      </c>
    </row>
    <row r="60116" spans="8:8">
      <c r="H60116" t="str">
        <f t="shared" si="646"/>
        <v/>
      </c>
    </row>
    <row r="60117" spans="8:8">
      <c r="H60117" t="str">
        <f t="shared" si="646"/>
        <v/>
      </c>
    </row>
    <row r="60118" spans="8:8">
      <c r="H60118" t="str">
        <f t="shared" si="646"/>
        <v/>
      </c>
    </row>
    <row r="60119" spans="8:8">
      <c r="H60119" t="str">
        <f t="shared" si="646"/>
        <v/>
      </c>
    </row>
    <row r="60120" spans="8:8">
      <c r="H60120" t="str">
        <f t="shared" si="646"/>
        <v/>
      </c>
    </row>
    <row r="60121" spans="8:8">
      <c r="H60121" t="str">
        <f t="shared" si="646"/>
        <v/>
      </c>
    </row>
    <row r="60122" spans="8:8">
      <c r="H60122" t="str">
        <f t="shared" si="646"/>
        <v/>
      </c>
    </row>
    <row r="60123" spans="8:8">
      <c r="H60123" t="str">
        <f t="shared" si="646"/>
        <v/>
      </c>
    </row>
    <row r="60124" spans="8:8">
      <c r="H60124" t="str">
        <f t="shared" si="646"/>
        <v/>
      </c>
    </row>
    <row r="60125" spans="8:8">
      <c r="H60125" t="str">
        <f t="shared" si="646"/>
        <v/>
      </c>
    </row>
    <row r="60126" spans="8:8">
      <c r="H60126" t="str">
        <f t="shared" si="646"/>
        <v/>
      </c>
    </row>
    <row r="60127" spans="8:8">
      <c r="H60127" t="str">
        <f t="shared" si="646"/>
        <v/>
      </c>
    </row>
    <row r="60128" spans="8:8">
      <c r="H60128" t="str">
        <f t="shared" si="646"/>
        <v/>
      </c>
    </row>
    <row r="60129" spans="8:8">
      <c r="H60129" t="str">
        <f t="shared" si="646"/>
        <v/>
      </c>
    </row>
    <row r="60130" spans="8:8">
      <c r="H60130" t="str">
        <f t="shared" ref="H60130:H60193" si="647">_xlfn.TEXTJOIN(", ", TRUE, G60130:G60130)</f>
        <v/>
      </c>
    </row>
    <row r="60131" spans="8:8">
      <c r="H60131" t="str">
        <f t="shared" si="647"/>
        <v/>
      </c>
    </row>
    <row r="60132" spans="8:8">
      <c r="H60132" t="str">
        <f t="shared" si="647"/>
        <v/>
      </c>
    </row>
    <row r="60133" spans="8:8">
      <c r="H60133" t="str">
        <f t="shared" si="647"/>
        <v/>
      </c>
    </row>
    <row r="60134" spans="8:8">
      <c r="H60134" t="str">
        <f t="shared" si="647"/>
        <v/>
      </c>
    </row>
    <row r="60135" spans="8:8">
      <c r="H60135" t="str">
        <f t="shared" si="647"/>
        <v/>
      </c>
    </row>
    <row r="60136" spans="8:8">
      <c r="H60136" t="str">
        <f t="shared" si="647"/>
        <v/>
      </c>
    </row>
    <row r="60137" spans="8:8">
      <c r="H60137" t="str">
        <f t="shared" si="647"/>
        <v/>
      </c>
    </row>
    <row r="60138" spans="8:8">
      <c r="H60138" t="str">
        <f t="shared" si="647"/>
        <v/>
      </c>
    </row>
    <row r="60139" spans="8:8">
      <c r="H60139" t="str">
        <f t="shared" si="647"/>
        <v/>
      </c>
    </row>
    <row r="60140" spans="8:8">
      <c r="H60140" t="str">
        <f t="shared" si="647"/>
        <v/>
      </c>
    </row>
    <row r="60141" spans="8:8">
      <c r="H60141" t="str">
        <f t="shared" si="647"/>
        <v/>
      </c>
    </row>
    <row r="60142" spans="8:8">
      <c r="H60142" t="str">
        <f t="shared" si="647"/>
        <v/>
      </c>
    </row>
    <row r="60143" spans="8:8">
      <c r="H60143" t="str">
        <f t="shared" si="647"/>
        <v/>
      </c>
    </row>
    <row r="60144" spans="8:8">
      <c r="H60144" t="str">
        <f t="shared" si="647"/>
        <v/>
      </c>
    </row>
    <row r="60145" spans="8:8">
      <c r="H60145" t="str">
        <f t="shared" si="647"/>
        <v/>
      </c>
    </row>
    <row r="60146" spans="8:8">
      <c r="H60146" t="str">
        <f t="shared" si="647"/>
        <v/>
      </c>
    </row>
    <row r="60147" spans="8:8">
      <c r="H60147" t="str">
        <f t="shared" si="647"/>
        <v/>
      </c>
    </row>
    <row r="60148" spans="8:8">
      <c r="H60148" t="str">
        <f t="shared" si="647"/>
        <v/>
      </c>
    </row>
    <row r="60149" spans="8:8">
      <c r="H60149" t="str">
        <f t="shared" si="647"/>
        <v/>
      </c>
    </row>
    <row r="60150" spans="8:8">
      <c r="H60150" t="str">
        <f t="shared" si="647"/>
        <v/>
      </c>
    </row>
    <row r="60151" spans="8:8">
      <c r="H60151" t="str">
        <f t="shared" si="647"/>
        <v/>
      </c>
    </row>
    <row r="60152" spans="8:8">
      <c r="H60152" t="str">
        <f t="shared" si="647"/>
        <v/>
      </c>
    </row>
    <row r="60153" spans="8:8">
      <c r="H60153" t="str">
        <f t="shared" si="647"/>
        <v/>
      </c>
    </row>
    <row r="60154" spans="8:8">
      <c r="H60154" t="str">
        <f t="shared" si="647"/>
        <v/>
      </c>
    </row>
    <row r="60155" spans="8:8">
      <c r="H60155" t="str">
        <f t="shared" si="647"/>
        <v/>
      </c>
    </row>
    <row r="60156" spans="8:8">
      <c r="H60156" t="str">
        <f t="shared" si="647"/>
        <v/>
      </c>
    </row>
    <row r="60157" spans="8:8">
      <c r="H60157" t="str">
        <f t="shared" si="647"/>
        <v/>
      </c>
    </row>
    <row r="60158" spans="8:8">
      <c r="H60158" t="str">
        <f t="shared" si="647"/>
        <v/>
      </c>
    </row>
    <row r="60159" spans="8:8">
      <c r="H60159" t="str">
        <f t="shared" si="647"/>
        <v/>
      </c>
    </row>
    <row r="60160" spans="8:8">
      <c r="H60160" t="str">
        <f t="shared" si="647"/>
        <v/>
      </c>
    </row>
    <row r="60161" spans="8:8">
      <c r="H60161" t="str">
        <f t="shared" si="647"/>
        <v/>
      </c>
    </row>
    <row r="60162" spans="8:8">
      <c r="H60162" t="str">
        <f t="shared" si="647"/>
        <v/>
      </c>
    </row>
    <row r="60163" spans="8:8">
      <c r="H60163" t="str">
        <f t="shared" si="647"/>
        <v/>
      </c>
    </row>
    <row r="60164" spans="8:8">
      <c r="H60164" t="str">
        <f t="shared" si="647"/>
        <v/>
      </c>
    </row>
    <row r="60165" spans="8:8">
      <c r="H60165" t="str">
        <f t="shared" si="647"/>
        <v/>
      </c>
    </row>
    <row r="60166" spans="8:8">
      <c r="H60166" t="str">
        <f t="shared" si="647"/>
        <v/>
      </c>
    </row>
    <row r="60167" spans="8:8">
      <c r="H60167" t="str">
        <f t="shared" si="647"/>
        <v/>
      </c>
    </row>
    <row r="60168" spans="8:8">
      <c r="H60168" t="str">
        <f t="shared" si="647"/>
        <v/>
      </c>
    </row>
    <row r="60169" spans="8:8">
      <c r="H60169" t="str">
        <f t="shared" si="647"/>
        <v/>
      </c>
    </row>
    <row r="60170" spans="8:8">
      <c r="H60170" t="str">
        <f t="shared" si="647"/>
        <v/>
      </c>
    </row>
    <row r="60171" spans="8:8">
      <c r="H60171" t="str">
        <f t="shared" si="647"/>
        <v/>
      </c>
    </row>
    <row r="60172" spans="8:8">
      <c r="H60172" t="str">
        <f t="shared" si="647"/>
        <v/>
      </c>
    </row>
    <row r="60173" spans="8:8">
      <c r="H60173" t="str">
        <f t="shared" si="647"/>
        <v/>
      </c>
    </row>
    <row r="60174" spans="8:8">
      <c r="H60174" t="str">
        <f t="shared" si="647"/>
        <v/>
      </c>
    </row>
    <row r="60175" spans="8:8">
      <c r="H60175" t="str">
        <f t="shared" si="647"/>
        <v/>
      </c>
    </row>
    <row r="60176" spans="8:8">
      <c r="H60176" t="str">
        <f t="shared" si="647"/>
        <v/>
      </c>
    </row>
    <row r="60177" spans="8:8">
      <c r="H60177" t="str">
        <f t="shared" si="647"/>
        <v/>
      </c>
    </row>
    <row r="60178" spans="8:8">
      <c r="H60178" t="str">
        <f t="shared" si="647"/>
        <v/>
      </c>
    </row>
    <row r="60179" spans="8:8">
      <c r="H60179" t="str">
        <f t="shared" si="647"/>
        <v/>
      </c>
    </row>
    <row r="60180" spans="8:8">
      <c r="H60180" t="str">
        <f t="shared" si="647"/>
        <v/>
      </c>
    </row>
    <row r="60181" spans="8:8">
      <c r="H60181" t="str">
        <f t="shared" si="647"/>
        <v/>
      </c>
    </row>
    <row r="60182" spans="8:8">
      <c r="H60182" t="str">
        <f t="shared" si="647"/>
        <v/>
      </c>
    </row>
    <row r="60183" spans="8:8">
      <c r="H60183" t="str">
        <f t="shared" si="647"/>
        <v/>
      </c>
    </row>
    <row r="60184" spans="8:8">
      <c r="H60184" t="str">
        <f t="shared" si="647"/>
        <v/>
      </c>
    </row>
    <row r="60185" spans="8:8">
      <c r="H60185" t="str">
        <f t="shared" si="647"/>
        <v/>
      </c>
    </row>
    <row r="60186" spans="8:8">
      <c r="H60186" t="str">
        <f t="shared" si="647"/>
        <v/>
      </c>
    </row>
    <row r="60187" spans="8:8">
      <c r="H60187" t="str">
        <f t="shared" si="647"/>
        <v/>
      </c>
    </row>
    <row r="60188" spans="8:8">
      <c r="H60188" t="str">
        <f t="shared" si="647"/>
        <v/>
      </c>
    </row>
    <row r="60189" spans="8:8">
      <c r="H60189" t="str">
        <f t="shared" si="647"/>
        <v/>
      </c>
    </row>
    <row r="60190" spans="8:8">
      <c r="H60190" t="str">
        <f t="shared" si="647"/>
        <v/>
      </c>
    </row>
    <row r="60191" spans="8:8">
      <c r="H60191" t="str">
        <f t="shared" si="647"/>
        <v/>
      </c>
    </row>
    <row r="60192" spans="8:8">
      <c r="H60192" t="str">
        <f t="shared" si="647"/>
        <v/>
      </c>
    </row>
    <row r="60193" spans="8:8">
      <c r="H60193" t="str">
        <f t="shared" si="647"/>
        <v/>
      </c>
    </row>
    <row r="60194" spans="8:8">
      <c r="H60194" t="str">
        <f t="shared" ref="H60194:H60257" si="648">_xlfn.TEXTJOIN(", ", TRUE, G60194:G60194)</f>
        <v/>
      </c>
    </row>
    <row r="60195" spans="8:8">
      <c r="H60195" t="str">
        <f t="shared" si="648"/>
        <v/>
      </c>
    </row>
    <row r="60196" spans="8:8">
      <c r="H60196" t="str">
        <f t="shared" si="648"/>
        <v/>
      </c>
    </row>
    <row r="60197" spans="8:8">
      <c r="H60197" t="str">
        <f t="shared" si="648"/>
        <v/>
      </c>
    </row>
    <row r="60198" spans="8:8">
      <c r="H60198" t="str">
        <f t="shared" si="648"/>
        <v/>
      </c>
    </row>
    <row r="60199" spans="8:8">
      <c r="H60199" t="str">
        <f t="shared" si="648"/>
        <v/>
      </c>
    </row>
    <row r="60200" spans="8:8">
      <c r="H60200" t="str">
        <f t="shared" si="648"/>
        <v/>
      </c>
    </row>
    <row r="60201" spans="8:8">
      <c r="H60201" t="str">
        <f t="shared" si="648"/>
        <v/>
      </c>
    </row>
    <row r="60202" spans="8:8">
      <c r="H60202" t="str">
        <f t="shared" si="648"/>
        <v/>
      </c>
    </row>
    <row r="60203" spans="8:8">
      <c r="H60203" t="str">
        <f t="shared" si="648"/>
        <v/>
      </c>
    </row>
    <row r="60204" spans="8:8">
      <c r="H60204" t="str">
        <f t="shared" si="648"/>
        <v/>
      </c>
    </row>
    <row r="60205" spans="8:8">
      <c r="H60205" t="str">
        <f t="shared" si="648"/>
        <v/>
      </c>
    </row>
    <row r="60206" spans="8:8">
      <c r="H60206" t="str">
        <f t="shared" si="648"/>
        <v/>
      </c>
    </row>
    <row r="60207" spans="8:8">
      <c r="H60207" t="str">
        <f t="shared" si="648"/>
        <v/>
      </c>
    </row>
    <row r="60208" spans="8:8">
      <c r="H60208" t="str">
        <f t="shared" si="648"/>
        <v/>
      </c>
    </row>
    <row r="60209" spans="8:8">
      <c r="H60209" t="str">
        <f t="shared" si="648"/>
        <v/>
      </c>
    </row>
    <row r="60210" spans="8:8">
      <c r="H60210" t="str">
        <f t="shared" si="648"/>
        <v/>
      </c>
    </row>
    <row r="60211" spans="8:8">
      <c r="H60211" t="str">
        <f t="shared" si="648"/>
        <v/>
      </c>
    </row>
    <row r="60212" spans="8:8">
      <c r="H60212" t="str">
        <f t="shared" si="648"/>
        <v/>
      </c>
    </row>
    <row r="60213" spans="8:8">
      <c r="H60213" t="str">
        <f t="shared" si="648"/>
        <v/>
      </c>
    </row>
    <row r="60214" spans="8:8">
      <c r="H60214" t="str">
        <f t="shared" si="648"/>
        <v/>
      </c>
    </row>
    <row r="60215" spans="8:8">
      <c r="H60215" t="str">
        <f t="shared" si="648"/>
        <v/>
      </c>
    </row>
    <row r="60216" spans="8:8">
      <c r="H60216" t="str">
        <f t="shared" si="648"/>
        <v/>
      </c>
    </row>
    <row r="60217" spans="8:8">
      <c r="H60217" t="str">
        <f t="shared" si="648"/>
        <v/>
      </c>
    </row>
    <row r="60218" spans="8:8">
      <c r="H60218" t="str">
        <f t="shared" si="648"/>
        <v/>
      </c>
    </row>
    <row r="60219" spans="8:8">
      <c r="H60219" t="str">
        <f t="shared" si="648"/>
        <v/>
      </c>
    </row>
    <row r="60220" spans="8:8">
      <c r="H60220" t="str">
        <f t="shared" si="648"/>
        <v/>
      </c>
    </row>
    <row r="60221" spans="8:8">
      <c r="H60221" t="str">
        <f t="shared" si="648"/>
        <v/>
      </c>
    </row>
    <row r="60222" spans="8:8">
      <c r="H60222" t="str">
        <f t="shared" si="648"/>
        <v/>
      </c>
    </row>
    <row r="60223" spans="8:8">
      <c r="H60223" t="str">
        <f t="shared" si="648"/>
        <v/>
      </c>
    </row>
    <row r="60224" spans="8:8">
      <c r="H60224" t="str">
        <f t="shared" si="648"/>
        <v/>
      </c>
    </row>
    <row r="60225" spans="8:8">
      <c r="H60225" t="str">
        <f t="shared" si="648"/>
        <v/>
      </c>
    </row>
    <row r="60226" spans="8:8">
      <c r="H60226" t="str">
        <f t="shared" si="648"/>
        <v/>
      </c>
    </row>
    <row r="60227" spans="8:8">
      <c r="H60227" t="str">
        <f t="shared" si="648"/>
        <v/>
      </c>
    </row>
    <row r="60228" spans="8:8">
      <c r="H60228" t="str">
        <f t="shared" si="648"/>
        <v/>
      </c>
    </row>
    <row r="60229" spans="8:8">
      <c r="H60229" t="str">
        <f t="shared" si="648"/>
        <v/>
      </c>
    </row>
    <row r="60230" spans="8:8">
      <c r="H60230" t="str">
        <f t="shared" si="648"/>
        <v/>
      </c>
    </row>
    <row r="60231" spans="8:8">
      <c r="H60231" t="str">
        <f t="shared" si="648"/>
        <v/>
      </c>
    </row>
    <row r="60232" spans="8:8">
      <c r="H60232" t="str">
        <f t="shared" si="648"/>
        <v/>
      </c>
    </row>
    <row r="60233" spans="8:8">
      <c r="H60233" t="str">
        <f t="shared" si="648"/>
        <v/>
      </c>
    </row>
    <row r="60234" spans="8:8">
      <c r="H60234" t="str">
        <f t="shared" si="648"/>
        <v/>
      </c>
    </row>
    <row r="60235" spans="8:8">
      <c r="H60235" t="str">
        <f t="shared" si="648"/>
        <v/>
      </c>
    </row>
    <row r="60236" spans="8:8">
      <c r="H60236" t="str">
        <f t="shared" si="648"/>
        <v/>
      </c>
    </row>
    <row r="60237" spans="8:8">
      <c r="H60237" t="str">
        <f t="shared" si="648"/>
        <v/>
      </c>
    </row>
    <row r="60238" spans="8:8">
      <c r="H60238" t="str">
        <f t="shared" si="648"/>
        <v/>
      </c>
    </row>
    <row r="60239" spans="8:8">
      <c r="H60239" t="str">
        <f t="shared" si="648"/>
        <v/>
      </c>
    </row>
    <row r="60240" spans="8:8">
      <c r="H60240" t="str">
        <f t="shared" si="648"/>
        <v/>
      </c>
    </row>
    <row r="60241" spans="8:8">
      <c r="H60241" t="str">
        <f t="shared" si="648"/>
        <v/>
      </c>
    </row>
    <row r="60242" spans="8:8">
      <c r="H60242" t="str">
        <f t="shared" si="648"/>
        <v/>
      </c>
    </row>
    <row r="60243" spans="8:8">
      <c r="H60243" t="str">
        <f t="shared" si="648"/>
        <v/>
      </c>
    </row>
    <row r="60244" spans="8:8">
      <c r="H60244" t="str">
        <f t="shared" si="648"/>
        <v/>
      </c>
    </row>
    <row r="60245" spans="8:8">
      <c r="H60245" t="str">
        <f t="shared" si="648"/>
        <v/>
      </c>
    </row>
    <row r="60246" spans="8:8">
      <c r="H60246" t="str">
        <f t="shared" si="648"/>
        <v/>
      </c>
    </row>
    <row r="60247" spans="8:8">
      <c r="H60247" t="str">
        <f t="shared" si="648"/>
        <v/>
      </c>
    </row>
    <row r="60248" spans="8:8">
      <c r="H60248" t="str">
        <f t="shared" si="648"/>
        <v/>
      </c>
    </row>
    <row r="60249" spans="8:8">
      <c r="H60249" t="str">
        <f t="shared" si="648"/>
        <v/>
      </c>
    </row>
    <row r="60250" spans="8:8">
      <c r="H60250" t="str">
        <f t="shared" si="648"/>
        <v/>
      </c>
    </row>
    <row r="60251" spans="8:8">
      <c r="H60251" t="str">
        <f t="shared" si="648"/>
        <v/>
      </c>
    </row>
    <row r="60252" spans="8:8">
      <c r="H60252" t="str">
        <f t="shared" si="648"/>
        <v/>
      </c>
    </row>
    <row r="60253" spans="8:8">
      <c r="H60253" t="str">
        <f t="shared" si="648"/>
        <v/>
      </c>
    </row>
    <row r="60254" spans="8:8">
      <c r="H60254" t="str">
        <f t="shared" si="648"/>
        <v/>
      </c>
    </row>
    <row r="60255" spans="8:8">
      <c r="H60255" t="str">
        <f t="shared" si="648"/>
        <v/>
      </c>
    </row>
    <row r="60256" spans="8:8">
      <c r="H60256" t="str">
        <f t="shared" si="648"/>
        <v/>
      </c>
    </row>
    <row r="60257" spans="8:8">
      <c r="H60257" t="str">
        <f t="shared" si="648"/>
        <v/>
      </c>
    </row>
    <row r="60258" spans="8:8">
      <c r="H60258" t="str">
        <f t="shared" ref="H60258:H60321" si="649">_xlfn.TEXTJOIN(", ", TRUE, G60258:G60258)</f>
        <v/>
      </c>
    </row>
    <row r="60259" spans="8:8">
      <c r="H60259" t="str">
        <f t="shared" si="649"/>
        <v/>
      </c>
    </row>
    <row r="60260" spans="8:8">
      <c r="H60260" t="str">
        <f t="shared" si="649"/>
        <v/>
      </c>
    </row>
    <row r="60261" spans="8:8">
      <c r="H60261" t="str">
        <f t="shared" si="649"/>
        <v/>
      </c>
    </row>
    <row r="60262" spans="8:8">
      <c r="H60262" t="str">
        <f t="shared" si="649"/>
        <v/>
      </c>
    </row>
    <row r="60263" spans="8:8">
      <c r="H60263" t="str">
        <f t="shared" si="649"/>
        <v/>
      </c>
    </row>
    <row r="60264" spans="8:8">
      <c r="H60264" t="str">
        <f t="shared" si="649"/>
        <v/>
      </c>
    </row>
    <row r="60265" spans="8:8">
      <c r="H60265" t="str">
        <f t="shared" si="649"/>
        <v/>
      </c>
    </row>
    <row r="60266" spans="8:8">
      <c r="H60266" t="str">
        <f t="shared" si="649"/>
        <v/>
      </c>
    </row>
    <row r="60267" spans="8:8">
      <c r="H60267" t="str">
        <f t="shared" si="649"/>
        <v/>
      </c>
    </row>
    <row r="60268" spans="8:8">
      <c r="H60268" t="str">
        <f t="shared" si="649"/>
        <v/>
      </c>
    </row>
    <row r="60269" spans="8:8">
      <c r="H60269" t="str">
        <f t="shared" si="649"/>
        <v/>
      </c>
    </row>
    <row r="60270" spans="8:8">
      <c r="H60270" t="str">
        <f t="shared" si="649"/>
        <v/>
      </c>
    </row>
    <row r="60271" spans="8:8">
      <c r="H60271" t="str">
        <f t="shared" si="649"/>
        <v/>
      </c>
    </row>
    <row r="60272" spans="8:8">
      <c r="H60272" t="str">
        <f t="shared" si="649"/>
        <v/>
      </c>
    </row>
    <row r="60273" spans="8:8">
      <c r="H60273" t="str">
        <f t="shared" si="649"/>
        <v/>
      </c>
    </row>
    <row r="60274" spans="8:8">
      <c r="H60274" t="str">
        <f t="shared" si="649"/>
        <v/>
      </c>
    </row>
    <row r="60275" spans="8:8">
      <c r="H60275" t="str">
        <f t="shared" si="649"/>
        <v/>
      </c>
    </row>
    <row r="60276" spans="8:8">
      <c r="H60276" t="str">
        <f t="shared" si="649"/>
        <v/>
      </c>
    </row>
    <row r="60277" spans="8:8">
      <c r="H60277" t="str">
        <f t="shared" si="649"/>
        <v/>
      </c>
    </row>
    <row r="60278" spans="8:8">
      <c r="H60278" t="str">
        <f t="shared" si="649"/>
        <v/>
      </c>
    </row>
    <row r="60279" spans="8:8">
      <c r="H60279" t="str">
        <f t="shared" si="649"/>
        <v/>
      </c>
    </row>
    <row r="60280" spans="8:8">
      <c r="H60280" t="str">
        <f t="shared" si="649"/>
        <v/>
      </c>
    </row>
    <row r="60281" spans="8:8">
      <c r="H60281" t="str">
        <f t="shared" si="649"/>
        <v/>
      </c>
    </row>
    <row r="60282" spans="8:8">
      <c r="H60282" t="str">
        <f t="shared" si="649"/>
        <v/>
      </c>
    </row>
    <row r="60283" spans="8:8">
      <c r="H60283" t="str">
        <f t="shared" si="649"/>
        <v/>
      </c>
    </row>
    <row r="60284" spans="8:8">
      <c r="H60284" t="str">
        <f t="shared" si="649"/>
        <v/>
      </c>
    </row>
    <row r="60285" spans="8:8">
      <c r="H60285" t="str">
        <f t="shared" si="649"/>
        <v/>
      </c>
    </row>
    <row r="60286" spans="8:8">
      <c r="H60286" t="str">
        <f t="shared" si="649"/>
        <v/>
      </c>
    </row>
    <row r="60287" spans="8:8">
      <c r="H60287" t="str">
        <f t="shared" si="649"/>
        <v/>
      </c>
    </row>
    <row r="60288" spans="8:8">
      <c r="H60288" t="str">
        <f t="shared" si="649"/>
        <v/>
      </c>
    </row>
    <row r="60289" spans="8:8">
      <c r="H60289" t="str">
        <f t="shared" si="649"/>
        <v/>
      </c>
    </row>
    <row r="60290" spans="8:8">
      <c r="H60290" t="str">
        <f t="shared" si="649"/>
        <v/>
      </c>
    </row>
    <row r="60291" spans="8:8">
      <c r="H60291" t="str">
        <f t="shared" si="649"/>
        <v/>
      </c>
    </row>
    <row r="60292" spans="8:8">
      <c r="H60292" t="str">
        <f t="shared" si="649"/>
        <v/>
      </c>
    </row>
    <row r="60293" spans="8:8">
      <c r="H60293" t="str">
        <f t="shared" si="649"/>
        <v/>
      </c>
    </row>
    <row r="60294" spans="8:8">
      <c r="H60294" t="str">
        <f t="shared" si="649"/>
        <v/>
      </c>
    </row>
    <row r="60295" spans="8:8">
      <c r="H60295" t="str">
        <f t="shared" si="649"/>
        <v/>
      </c>
    </row>
    <row r="60296" spans="8:8">
      <c r="H60296" t="str">
        <f t="shared" si="649"/>
        <v/>
      </c>
    </row>
    <row r="60297" spans="8:8">
      <c r="H60297" t="str">
        <f t="shared" si="649"/>
        <v/>
      </c>
    </row>
    <row r="60298" spans="8:8">
      <c r="H60298" t="str">
        <f t="shared" si="649"/>
        <v/>
      </c>
    </row>
    <row r="60299" spans="8:8">
      <c r="H60299" t="str">
        <f t="shared" si="649"/>
        <v/>
      </c>
    </row>
    <row r="60300" spans="8:8">
      <c r="H60300" t="str">
        <f t="shared" si="649"/>
        <v/>
      </c>
    </row>
    <row r="60301" spans="8:8">
      <c r="H60301" t="str">
        <f t="shared" si="649"/>
        <v/>
      </c>
    </row>
    <row r="60302" spans="8:8">
      <c r="H60302" t="str">
        <f t="shared" si="649"/>
        <v/>
      </c>
    </row>
    <row r="60303" spans="8:8">
      <c r="H60303" t="str">
        <f t="shared" si="649"/>
        <v/>
      </c>
    </row>
    <row r="60304" spans="8:8">
      <c r="H60304" t="str">
        <f t="shared" si="649"/>
        <v/>
      </c>
    </row>
    <row r="60305" spans="8:8">
      <c r="H60305" t="str">
        <f t="shared" si="649"/>
        <v/>
      </c>
    </row>
    <row r="60306" spans="8:8">
      <c r="H60306" t="str">
        <f t="shared" si="649"/>
        <v/>
      </c>
    </row>
    <row r="60307" spans="8:8">
      <c r="H60307" t="str">
        <f t="shared" si="649"/>
        <v/>
      </c>
    </row>
    <row r="60308" spans="8:8">
      <c r="H60308" t="str">
        <f t="shared" si="649"/>
        <v/>
      </c>
    </row>
    <row r="60309" spans="8:8">
      <c r="H60309" t="str">
        <f t="shared" si="649"/>
        <v/>
      </c>
    </row>
    <row r="60310" spans="8:8">
      <c r="H60310" t="str">
        <f t="shared" si="649"/>
        <v/>
      </c>
    </row>
    <row r="60311" spans="8:8">
      <c r="H60311" t="str">
        <f t="shared" si="649"/>
        <v/>
      </c>
    </row>
    <row r="60312" spans="8:8">
      <c r="H60312" t="str">
        <f t="shared" si="649"/>
        <v/>
      </c>
    </row>
    <row r="60313" spans="8:8">
      <c r="H60313" t="str">
        <f t="shared" si="649"/>
        <v/>
      </c>
    </row>
    <row r="60314" spans="8:8">
      <c r="H60314" t="str">
        <f t="shared" si="649"/>
        <v/>
      </c>
    </row>
    <row r="60315" spans="8:8">
      <c r="H60315" t="str">
        <f t="shared" si="649"/>
        <v/>
      </c>
    </row>
    <row r="60316" spans="8:8">
      <c r="H60316" t="str">
        <f t="shared" si="649"/>
        <v/>
      </c>
    </row>
    <row r="60317" spans="8:8">
      <c r="H60317" t="str">
        <f t="shared" si="649"/>
        <v/>
      </c>
    </row>
    <row r="60318" spans="8:8">
      <c r="H60318" t="str">
        <f t="shared" si="649"/>
        <v/>
      </c>
    </row>
    <row r="60319" spans="8:8">
      <c r="H60319" t="str">
        <f t="shared" si="649"/>
        <v/>
      </c>
    </row>
    <row r="60320" spans="8:8">
      <c r="H60320" t="str">
        <f t="shared" si="649"/>
        <v/>
      </c>
    </row>
    <row r="60321" spans="8:8">
      <c r="H60321" t="str">
        <f t="shared" si="649"/>
        <v/>
      </c>
    </row>
    <row r="60322" spans="8:8">
      <c r="H60322" t="str">
        <f t="shared" ref="H60322:H60385" si="650">_xlfn.TEXTJOIN(", ", TRUE, G60322:G60322)</f>
        <v/>
      </c>
    </row>
    <row r="60323" spans="8:8">
      <c r="H60323" t="str">
        <f t="shared" si="650"/>
        <v/>
      </c>
    </row>
    <row r="60324" spans="8:8">
      <c r="H60324" t="str">
        <f t="shared" si="650"/>
        <v/>
      </c>
    </row>
    <row r="60325" spans="8:8">
      <c r="H60325" t="str">
        <f t="shared" si="650"/>
        <v/>
      </c>
    </row>
    <row r="60326" spans="8:8">
      <c r="H60326" t="str">
        <f t="shared" si="650"/>
        <v/>
      </c>
    </row>
    <row r="60327" spans="8:8">
      <c r="H60327" t="str">
        <f t="shared" si="650"/>
        <v/>
      </c>
    </row>
    <row r="60328" spans="8:8">
      <c r="H60328" t="str">
        <f t="shared" si="650"/>
        <v/>
      </c>
    </row>
    <row r="60329" spans="8:8">
      <c r="H60329" t="str">
        <f t="shared" si="650"/>
        <v/>
      </c>
    </row>
    <row r="60330" spans="8:8">
      <c r="H60330" t="str">
        <f t="shared" si="650"/>
        <v/>
      </c>
    </row>
    <row r="60331" spans="8:8">
      <c r="H60331" t="str">
        <f t="shared" si="650"/>
        <v/>
      </c>
    </row>
    <row r="60332" spans="8:8">
      <c r="H60332" t="str">
        <f t="shared" si="650"/>
        <v/>
      </c>
    </row>
    <row r="60333" spans="8:8">
      <c r="H60333" t="str">
        <f t="shared" si="650"/>
        <v/>
      </c>
    </row>
    <row r="60334" spans="8:8">
      <c r="H60334" t="str">
        <f t="shared" si="650"/>
        <v/>
      </c>
    </row>
    <row r="60335" spans="8:8">
      <c r="H60335" t="str">
        <f t="shared" si="650"/>
        <v/>
      </c>
    </row>
    <row r="60336" spans="8:8">
      <c r="H60336" t="str">
        <f t="shared" si="650"/>
        <v/>
      </c>
    </row>
    <row r="60337" spans="8:8">
      <c r="H60337" t="str">
        <f t="shared" si="650"/>
        <v/>
      </c>
    </row>
    <row r="60338" spans="8:8">
      <c r="H60338" t="str">
        <f t="shared" si="650"/>
        <v/>
      </c>
    </row>
    <row r="60339" spans="8:8">
      <c r="H60339" t="str">
        <f t="shared" si="650"/>
        <v/>
      </c>
    </row>
    <row r="60340" spans="8:8">
      <c r="H60340" t="str">
        <f t="shared" si="650"/>
        <v/>
      </c>
    </row>
    <row r="60341" spans="8:8">
      <c r="H60341" t="str">
        <f t="shared" si="650"/>
        <v/>
      </c>
    </row>
    <row r="60342" spans="8:8">
      <c r="H60342" t="str">
        <f t="shared" si="650"/>
        <v/>
      </c>
    </row>
    <row r="60343" spans="8:8">
      <c r="H60343" t="str">
        <f t="shared" si="650"/>
        <v/>
      </c>
    </row>
    <row r="60344" spans="8:8">
      <c r="H60344" t="str">
        <f t="shared" si="650"/>
        <v/>
      </c>
    </row>
    <row r="60345" spans="8:8">
      <c r="H60345" t="str">
        <f t="shared" si="650"/>
        <v/>
      </c>
    </row>
    <row r="60346" spans="8:8">
      <c r="H60346" t="str">
        <f t="shared" si="650"/>
        <v/>
      </c>
    </row>
    <row r="60347" spans="8:8">
      <c r="H60347" t="str">
        <f t="shared" si="650"/>
        <v/>
      </c>
    </row>
    <row r="60348" spans="8:8">
      <c r="H60348" t="str">
        <f t="shared" si="650"/>
        <v/>
      </c>
    </row>
    <row r="60349" spans="8:8">
      <c r="H60349" t="str">
        <f t="shared" si="650"/>
        <v/>
      </c>
    </row>
    <row r="60350" spans="8:8">
      <c r="H60350" t="str">
        <f t="shared" si="650"/>
        <v/>
      </c>
    </row>
    <row r="60351" spans="8:8">
      <c r="H60351" t="str">
        <f t="shared" si="650"/>
        <v/>
      </c>
    </row>
    <row r="60352" spans="8:8">
      <c r="H60352" t="str">
        <f t="shared" si="650"/>
        <v/>
      </c>
    </row>
    <row r="60353" spans="8:8">
      <c r="H60353" t="str">
        <f t="shared" si="650"/>
        <v/>
      </c>
    </row>
    <row r="60354" spans="8:8">
      <c r="H60354" t="str">
        <f t="shared" si="650"/>
        <v/>
      </c>
    </row>
    <row r="60355" spans="8:8">
      <c r="H60355" t="str">
        <f t="shared" si="650"/>
        <v/>
      </c>
    </row>
    <row r="60356" spans="8:8">
      <c r="H60356" t="str">
        <f t="shared" si="650"/>
        <v/>
      </c>
    </row>
    <row r="60357" spans="8:8">
      <c r="H60357" t="str">
        <f t="shared" si="650"/>
        <v/>
      </c>
    </row>
    <row r="60358" spans="8:8">
      <c r="H60358" t="str">
        <f t="shared" si="650"/>
        <v/>
      </c>
    </row>
    <row r="60359" spans="8:8">
      <c r="H60359" t="str">
        <f t="shared" si="650"/>
        <v/>
      </c>
    </row>
    <row r="60360" spans="8:8">
      <c r="H60360" t="str">
        <f t="shared" si="650"/>
        <v/>
      </c>
    </row>
    <row r="60361" spans="8:8">
      <c r="H60361" t="str">
        <f t="shared" si="650"/>
        <v/>
      </c>
    </row>
    <row r="60362" spans="8:8">
      <c r="H60362" t="str">
        <f t="shared" si="650"/>
        <v/>
      </c>
    </row>
    <row r="60363" spans="8:8">
      <c r="H60363" t="str">
        <f t="shared" si="650"/>
        <v/>
      </c>
    </row>
    <row r="60364" spans="8:8">
      <c r="H60364" t="str">
        <f t="shared" si="650"/>
        <v/>
      </c>
    </row>
    <row r="60365" spans="8:8">
      <c r="H60365" t="str">
        <f t="shared" si="650"/>
        <v/>
      </c>
    </row>
    <row r="60366" spans="8:8">
      <c r="H60366" t="str">
        <f t="shared" si="650"/>
        <v/>
      </c>
    </row>
    <row r="60367" spans="8:8">
      <c r="H60367" t="str">
        <f t="shared" si="650"/>
        <v/>
      </c>
    </row>
    <row r="60368" spans="8:8">
      <c r="H60368" t="str">
        <f t="shared" si="650"/>
        <v/>
      </c>
    </row>
    <row r="60369" spans="8:8">
      <c r="H60369" t="str">
        <f t="shared" si="650"/>
        <v/>
      </c>
    </row>
    <row r="60370" spans="8:8">
      <c r="H60370" t="str">
        <f t="shared" si="650"/>
        <v/>
      </c>
    </row>
    <row r="60371" spans="8:8">
      <c r="H60371" t="str">
        <f t="shared" si="650"/>
        <v/>
      </c>
    </row>
    <row r="60372" spans="8:8">
      <c r="H60372" t="str">
        <f t="shared" si="650"/>
        <v/>
      </c>
    </row>
    <row r="60373" spans="8:8">
      <c r="H60373" t="str">
        <f t="shared" si="650"/>
        <v/>
      </c>
    </row>
    <row r="60374" spans="8:8">
      <c r="H60374" t="str">
        <f t="shared" si="650"/>
        <v/>
      </c>
    </row>
    <row r="60375" spans="8:8">
      <c r="H60375" t="str">
        <f t="shared" si="650"/>
        <v/>
      </c>
    </row>
    <row r="60376" spans="8:8">
      <c r="H60376" t="str">
        <f t="shared" si="650"/>
        <v/>
      </c>
    </row>
    <row r="60377" spans="8:8">
      <c r="H60377" t="str">
        <f t="shared" si="650"/>
        <v/>
      </c>
    </row>
    <row r="60378" spans="8:8">
      <c r="H60378" t="str">
        <f t="shared" si="650"/>
        <v/>
      </c>
    </row>
    <row r="60379" spans="8:8">
      <c r="H60379" t="str">
        <f t="shared" si="650"/>
        <v/>
      </c>
    </row>
    <row r="60380" spans="8:8">
      <c r="H60380" t="str">
        <f t="shared" si="650"/>
        <v/>
      </c>
    </row>
    <row r="60381" spans="8:8">
      <c r="H60381" t="str">
        <f t="shared" si="650"/>
        <v/>
      </c>
    </row>
    <row r="60382" spans="8:8">
      <c r="H60382" t="str">
        <f t="shared" si="650"/>
        <v/>
      </c>
    </row>
    <row r="60383" spans="8:8">
      <c r="H60383" t="str">
        <f t="shared" si="650"/>
        <v/>
      </c>
    </row>
    <row r="60384" spans="8:8">
      <c r="H60384" t="str">
        <f t="shared" si="650"/>
        <v/>
      </c>
    </row>
    <row r="60385" spans="8:8">
      <c r="H60385" t="str">
        <f t="shared" si="650"/>
        <v/>
      </c>
    </row>
    <row r="60386" spans="8:8">
      <c r="H60386" t="str">
        <f t="shared" ref="H60386:H60449" si="651">_xlfn.TEXTJOIN(", ", TRUE, G60386:G60386)</f>
        <v/>
      </c>
    </row>
    <row r="60387" spans="8:8">
      <c r="H60387" t="str">
        <f t="shared" si="651"/>
        <v/>
      </c>
    </row>
    <row r="60388" spans="8:8">
      <c r="H60388" t="str">
        <f t="shared" si="651"/>
        <v/>
      </c>
    </row>
    <row r="60389" spans="8:8">
      <c r="H60389" t="str">
        <f t="shared" si="651"/>
        <v/>
      </c>
    </row>
    <row r="60390" spans="8:8">
      <c r="H60390" t="str">
        <f t="shared" si="651"/>
        <v/>
      </c>
    </row>
    <row r="60391" spans="8:8">
      <c r="H60391" t="str">
        <f t="shared" si="651"/>
        <v/>
      </c>
    </row>
    <row r="60392" spans="8:8">
      <c r="H60392" t="str">
        <f t="shared" si="651"/>
        <v/>
      </c>
    </row>
    <row r="60393" spans="8:8">
      <c r="H60393" t="str">
        <f t="shared" si="651"/>
        <v/>
      </c>
    </row>
    <row r="60394" spans="8:8">
      <c r="H60394" t="str">
        <f t="shared" si="651"/>
        <v/>
      </c>
    </row>
    <row r="60395" spans="8:8">
      <c r="H60395" t="str">
        <f t="shared" si="651"/>
        <v/>
      </c>
    </row>
    <row r="60396" spans="8:8">
      <c r="H60396" t="str">
        <f t="shared" si="651"/>
        <v/>
      </c>
    </row>
    <row r="60397" spans="8:8">
      <c r="H60397" t="str">
        <f t="shared" si="651"/>
        <v/>
      </c>
    </row>
    <row r="60398" spans="8:8">
      <c r="H60398" t="str">
        <f t="shared" si="651"/>
        <v/>
      </c>
    </row>
    <row r="60399" spans="8:8">
      <c r="H60399" t="str">
        <f t="shared" si="651"/>
        <v/>
      </c>
    </row>
    <row r="60400" spans="8:8">
      <c r="H60400" t="str">
        <f t="shared" si="651"/>
        <v/>
      </c>
    </row>
    <row r="60401" spans="8:8">
      <c r="H60401" t="str">
        <f t="shared" si="651"/>
        <v/>
      </c>
    </row>
    <row r="60402" spans="8:8">
      <c r="H60402" t="str">
        <f t="shared" si="651"/>
        <v/>
      </c>
    </row>
    <row r="60403" spans="8:8">
      <c r="H60403" t="str">
        <f t="shared" si="651"/>
        <v/>
      </c>
    </row>
    <row r="60404" spans="8:8">
      <c r="H60404" t="str">
        <f t="shared" si="651"/>
        <v/>
      </c>
    </row>
    <row r="60405" spans="8:8">
      <c r="H60405" t="str">
        <f t="shared" si="651"/>
        <v/>
      </c>
    </row>
    <row r="60406" spans="8:8">
      <c r="H60406" t="str">
        <f t="shared" si="651"/>
        <v/>
      </c>
    </row>
    <row r="60407" spans="8:8">
      <c r="H60407" t="str">
        <f t="shared" si="651"/>
        <v/>
      </c>
    </row>
    <row r="60408" spans="8:8">
      <c r="H60408" t="str">
        <f t="shared" si="651"/>
        <v/>
      </c>
    </row>
    <row r="60409" spans="8:8">
      <c r="H60409" t="str">
        <f t="shared" si="651"/>
        <v/>
      </c>
    </row>
    <row r="60410" spans="8:8">
      <c r="H60410" t="str">
        <f t="shared" si="651"/>
        <v/>
      </c>
    </row>
    <row r="60411" spans="8:8">
      <c r="H60411" t="str">
        <f t="shared" si="651"/>
        <v/>
      </c>
    </row>
    <row r="60412" spans="8:8">
      <c r="H60412" t="str">
        <f t="shared" si="651"/>
        <v/>
      </c>
    </row>
    <row r="60413" spans="8:8">
      <c r="H60413" t="str">
        <f t="shared" si="651"/>
        <v/>
      </c>
    </row>
    <row r="60414" spans="8:8">
      <c r="H60414" t="str">
        <f t="shared" si="651"/>
        <v/>
      </c>
    </row>
    <row r="60415" spans="8:8">
      <c r="H60415" t="str">
        <f t="shared" si="651"/>
        <v/>
      </c>
    </row>
    <row r="60416" spans="8:8">
      <c r="H60416" t="str">
        <f t="shared" si="651"/>
        <v/>
      </c>
    </row>
    <row r="60417" spans="8:8">
      <c r="H60417" t="str">
        <f t="shared" si="651"/>
        <v/>
      </c>
    </row>
    <row r="60418" spans="8:8">
      <c r="H60418" t="str">
        <f t="shared" si="651"/>
        <v/>
      </c>
    </row>
    <row r="60419" spans="8:8">
      <c r="H60419" t="str">
        <f t="shared" si="651"/>
        <v/>
      </c>
    </row>
    <row r="60420" spans="8:8">
      <c r="H60420" t="str">
        <f t="shared" si="651"/>
        <v/>
      </c>
    </row>
    <row r="60421" spans="8:8">
      <c r="H60421" t="str">
        <f t="shared" si="651"/>
        <v/>
      </c>
    </row>
    <row r="60422" spans="8:8">
      <c r="H60422" t="str">
        <f t="shared" si="651"/>
        <v/>
      </c>
    </row>
    <row r="60423" spans="8:8">
      <c r="H60423" t="str">
        <f t="shared" si="651"/>
        <v/>
      </c>
    </row>
    <row r="60424" spans="8:8">
      <c r="H60424" t="str">
        <f t="shared" si="651"/>
        <v/>
      </c>
    </row>
    <row r="60425" spans="8:8">
      <c r="H60425" t="str">
        <f t="shared" si="651"/>
        <v/>
      </c>
    </row>
    <row r="60426" spans="8:8">
      <c r="H60426" t="str">
        <f t="shared" si="651"/>
        <v/>
      </c>
    </row>
    <row r="60427" spans="8:8">
      <c r="H60427" t="str">
        <f t="shared" si="651"/>
        <v/>
      </c>
    </row>
    <row r="60428" spans="8:8">
      <c r="H60428" t="str">
        <f t="shared" si="651"/>
        <v/>
      </c>
    </row>
    <row r="60429" spans="8:8">
      <c r="H60429" t="str">
        <f t="shared" si="651"/>
        <v/>
      </c>
    </row>
    <row r="60430" spans="8:8">
      <c r="H60430" t="str">
        <f t="shared" si="651"/>
        <v/>
      </c>
    </row>
    <row r="60431" spans="8:8">
      <c r="H60431" t="str">
        <f t="shared" si="651"/>
        <v/>
      </c>
    </row>
    <row r="60432" spans="8:8">
      <c r="H60432" t="str">
        <f t="shared" si="651"/>
        <v/>
      </c>
    </row>
    <row r="60433" spans="8:8">
      <c r="H60433" t="str">
        <f t="shared" si="651"/>
        <v/>
      </c>
    </row>
    <row r="60434" spans="8:8">
      <c r="H60434" t="str">
        <f t="shared" si="651"/>
        <v/>
      </c>
    </row>
    <row r="60435" spans="8:8">
      <c r="H60435" t="str">
        <f t="shared" si="651"/>
        <v/>
      </c>
    </row>
    <row r="60436" spans="8:8">
      <c r="H60436" t="str">
        <f t="shared" si="651"/>
        <v/>
      </c>
    </row>
    <row r="60437" spans="8:8">
      <c r="H60437" t="str">
        <f t="shared" si="651"/>
        <v/>
      </c>
    </row>
    <row r="60438" spans="8:8">
      <c r="H60438" t="str">
        <f t="shared" si="651"/>
        <v/>
      </c>
    </row>
    <row r="60439" spans="8:8">
      <c r="H60439" t="str">
        <f t="shared" si="651"/>
        <v/>
      </c>
    </row>
    <row r="60440" spans="8:8">
      <c r="H60440" t="str">
        <f t="shared" si="651"/>
        <v/>
      </c>
    </row>
    <row r="60441" spans="8:8">
      <c r="H60441" t="str">
        <f t="shared" si="651"/>
        <v/>
      </c>
    </row>
    <row r="60442" spans="8:8">
      <c r="H60442" t="str">
        <f t="shared" si="651"/>
        <v/>
      </c>
    </row>
    <row r="60443" spans="8:8">
      <c r="H60443" t="str">
        <f t="shared" si="651"/>
        <v/>
      </c>
    </row>
    <row r="60444" spans="8:8">
      <c r="H60444" t="str">
        <f t="shared" si="651"/>
        <v/>
      </c>
    </row>
    <row r="60445" spans="8:8">
      <c r="H60445" t="str">
        <f t="shared" si="651"/>
        <v/>
      </c>
    </row>
    <row r="60446" spans="8:8">
      <c r="H60446" t="str">
        <f t="shared" si="651"/>
        <v/>
      </c>
    </row>
    <row r="60447" spans="8:8">
      <c r="H60447" t="str">
        <f t="shared" si="651"/>
        <v/>
      </c>
    </row>
    <row r="60448" spans="8:8">
      <c r="H60448" t="str">
        <f t="shared" si="651"/>
        <v/>
      </c>
    </row>
    <row r="60449" spans="8:8">
      <c r="H60449" t="str">
        <f t="shared" si="651"/>
        <v/>
      </c>
    </row>
    <row r="60450" spans="8:8">
      <c r="H60450" t="str">
        <f t="shared" ref="H60450:H60513" si="652">_xlfn.TEXTJOIN(", ", TRUE, G60450:G60450)</f>
        <v/>
      </c>
    </row>
    <row r="60451" spans="8:8">
      <c r="H60451" t="str">
        <f t="shared" si="652"/>
        <v/>
      </c>
    </row>
    <row r="60452" spans="8:8">
      <c r="H60452" t="str">
        <f t="shared" si="652"/>
        <v/>
      </c>
    </row>
    <row r="60453" spans="8:8">
      <c r="H60453" t="str">
        <f t="shared" si="652"/>
        <v/>
      </c>
    </row>
    <row r="60454" spans="8:8">
      <c r="H60454" t="str">
        <f t="shared" si="652"/>
        <v/>
      </c>
    </row>
    <row r="60455" spans="8:8">
      <c r="H60455" t="str">
        <f t="shared" si="652"/>
        <v/>
      </c>
    </row>
    <row r="60456" spans="8:8">
      <c r="H60456" t="str">
        <f t="shared" si="652"/>
        <v/>
      </c>
    </row>
    <row r="60457" spans="8:8">
      <c r="H60457" t="str">
        <f t="shared" si="652"/>
        <v/>
      </c>
    </row>
    <row r="60458" spans="8:8">
      <c r="H60458" t="str">
        <f t="shared" si="652"/>
        <v/>
      </c>
    </row>
    <row r="60459" spans="8:8">
      <c r="H60459" t="str">
        <f t="shared" si="652"/>
        <v/>
      </c>
    </row>
    <row r="60460" spans="8:8">
      <c r="H60460" t="str">
        <f t="shared" si="652"/>
        <v/>
      </c>
    </row>
    <row r="60461" spans="8:8">
      <c r="H60461" t="str">
        <f t="shared" si="652"/>
        <v/>
      </c>
    </row>
    <row r="60462" spans="8:8">
      <c r="H60462" t="str">
        <f t="shared" si="652"/>
        <v/>
      </c>
    </row>
    <row r="60463" spans="8:8">
      <c r="H60463" t="str">
        <f t="shared" si="652"/>
        <v/>
      </c>
    </row>
    <row r="60464" spans="8:8">
      <c r="H60464" t="str">
        <f t="shared" si="652"/>
        <v/>
      </c>
    </row>
    <row r="60465" spans="8:8">
      <c r="H60465" t="str">
        <f t="shared" si="652"/>
        <v/>
      </c>
    </row>
    <row r="60466" spans="8:8">
      <c r="H60466" t="str">
        <f t="shared" si="652"/>
        <v/>
      </c>
    </row>
    <row r="60467" spans="8:8">
      <c r="H60467" t="str">
        <f t="shared" si="652"/>
        <v/>
      </c>
    </row>
    <row r="60468" spans="8:8">
      <c r="H60468" t="str">
        <f t="shared" si="652"/>
        <v/>
      </c>
    </row>
    <row r="60469" spans="8:8">
      <c r="H60469" t="str">
        <f t="shared" si="652"/>
        <v/>
      </c>
    </row>
    <row r="60470" spans="8:8">
      <c r="H60470" t="str">
        <f t="shared" si="652"/>
        <v/>
      </c>
    </row>
    <row r="60471" spans="8:8">
      <c r="H60471" t="str">
        <f t="shared" si="652"/>
        <v/>
      </c>
    </row>
    <row r="60472" spans="8:8">
      <c r="H60472" t="str">
        <f t="shared" si="652"/>
        <v/>
      </c>
    </row>
    <row r="60473" spans="8:8">
      <c r="H60473" t="str">
        <f t="shared" si="652"/>
        <v/>
      </c>
    </row>
    <row r="60474" spans="8:8">
      <c r="H60474" t="str">
        <f t="shared" si="652"/>
        <v/>
      </c>
    </row>
    <row r="60475" spans="8:8">
      <c r="H60475" t="str">
        <f t="shared" si="652"/>
        <v/>
      </c>
    </row>
    <row r="60476" spans="8:8">
      <c r="H60476" t="str">
        <f t="shared" si="652"/>
        <v/>
      </c>
    </row>
    <row r="60477" spans="8:8">
      <c r="H60477" t="str">
        <f t="shared" si="652"/>
        <v/>
      </c>
    </row>
    <row r="60478" spans="8:8">
      <c r="H60478" t="str">
        <f t="shared" si="652"/>
        <v/>
      </c>
    </row>
    <row r="60479" spans="8:8">
      <c r="H60479" t="str">
        <f t="shared" si="652"/>
        <v/>
      </c>
    </row>
    <row r="60480" spans="8:8">
      <c r="H60480" t="str">
        <f t="shared" si="652"/>
        <v/>
      </c>
    </row>
    <row r="60481" spans="8:8">
      <c r="H60481" t="str">
        <f t="shared" si="652"/>
        <v/>
      </c>
    </row>
    <row r="60482" spans="8:8">
      <c r="H60482" t="str">
        <f t="shared" si="652"/>
        <v/>
      </c>
    </row>
    <row r="60483" spans="8:8">
      <c r="H60483" t="str">
        <f t="shared" si="652"/>
        <v/>
      </c>
    </row>
    <row r="60484" spans="8:8">
      <c r="H60484" t="str">
        <f t="shared" si="652"/>
        <v/>
      </c>
    </row>
    <row r="60485" spans="8:8">
      <c r="H60485" t="str">
        <f t="shared" si="652"/>
        <v/>
      </c>
    </row>
    <row r="60486" spans="8:8">
      <c r="H60486" t="str">
        <f t="shared" si="652"/>
        <v/>
      </c>
    </row>
    <row r="60487" spans="8:8">
      <c r="H60487" t="str">
        <f t="shared" si="652"/>
        <v/>
      </c>
    </row>
    <row r="60488" spans="8:8">
      <c r="H60488" t="str">
        <f t="shared" si="652"/>
        <v/>
      </c>
    </row>
    <row r="60489" spans="8:8">
      <c r="H60489" t="str">
        <f t="shared" si="652"/>
        <v/>
      </c>
    </row>
    <row r="60490" spans="8:8">
      <c r="H60490" t="str">
        <f t="shared" si="652"/>
        <v/>
      </c>
    </row>
    <row r="60491" spans="8:8">
      <c r="H60491" t="str">
        <f t="shared" si="652"/>
        <v/>
      </c>
    </row>
    <row r="60492" spans="8:8">
      <c r="H60492" t="str">
        <f t="shared" si="652"/>
        <v/>
      </c>
    </row>
    <row r="60493" spans="8:8">
      <c r="H60493" t="str">
        <f t="shared" si="652"/>
        <v/>
      </c>
    </row>
    <row r="60494" spans="8:8">
      <c r="H60494" t="str">
        <f t="shared" si="652"/>
        <v/>
      </c>
    </row>
    <row r="60495" spans="8:8">
      <c r="H60495" t="str">
        <f t="shared" si="652"/>
        <v/>
      </c>
    </row>
    <row r="60496" spans="8:8">
      <c r="H60496" t="str">
        <f t="shared" si="652"/>
        <v/>
      </c>
    </row>
    <row r="60497" spans="8:8">
      <c r="H60497" t="str">
        <f t="shared" si="652"/>
        <v/>
      </c>
    </row>
    <row r="60498" spans="8:8">
      <c r="H60498" t="str">
        <f t="shared" si="652"/>
        <v/>
      </c>
    </row>
    <row r="60499" spans="8:8">
      <c r="H60499" t="str">
        <f t="shared" si="652"/>
        <v/>
      </c>
    </row>
    <row r="60500" spans="8:8">
      <c r="H60500" t="str">
        <f t="shared" si="652"/>
        <v/>
      </c>
    </row>
    <row r="60501" spans="8:8">
      <c r="H60501" t="str">
        <f t="shared" si="652"/>
        <v/>
      </c>
    </row>
    <row r="60502" spans="8:8">
      <c r="H60502" t="str">
        <f t="shared" si="652"/>
        <v/>
      </c>
    </row>
    <row r="60503" spans="8:8">
      <c r="H60503" t="str">
        <f t="shared" si="652"/>
        <v/>
      </c>
    </row>
    <row r="60504" spans="8:8">
      <c r="H60504" t="str">
        <f t="shared" si="652"/>
        <v/>
      </c>
    </row>
    <row r="60505" spans="8:8">
      <c r="H60505" t="str">
        <f t="shared" si="652"/>
        <v/>
      </c>
    </row>
    <row r="60506" spans="8:8">
      <c r="H60506" t="str">
        <f t="shared" si="652"/>
        <v/>
      </c>
    </row>
    <row r="60507" spans="8:8">
      <c r="H60507" t="str">
        <f t="shared" si="652"/>
        <v/>
      </c>
    </row>
    <row r="60508" spans="8:8">
      <c r="H60508" t="str">
        <f t="shared" si="652"/>
        <v/>
      </c>
    </row>
    <row r="60509" spans="8:8">
      <c r="H60509" t="str">
        <f t="shared" si="652"/>
        <v/>
      </c>
    </row>
    <row r="60510" spans="8:8">
      <c r="H60510" t="str">
        <f t="shared" si="652"/>
        <v/>
      </c>
    </row>
    <row r="60511" spans="8:8">
      <c r="H60511" t="str">
        <f t="shared" si="652"/>
        <v/>
      </c>
    </row>
    <row r="60512" spans="8:8">
      <c r="H60512" t="str">
        <f t="shared" si="652"/>
        <v/>
      </c>
    </row>
    <row r="60513" spans="8:8">
      <c r="H60513" t="str">
        <f t="shared" si="652"/>
        <v/>
      </c>
    </row>
    <row r="60514" spans="8:8">
      <c r="H60514" t="str">
        <f t="shared" ref="H60514:H60577" si="653">_xlfn.TEXTJOIN(", ", TRUE, G60514:G60514)</f>
        <v/>
      </c>
    </row>
    <row r="60515" spans="8:8">
      <c r="H60515" t="str">
        <f t="shared" si="653"/>
        <v/>
      </c>
    </row>
    <row r="60516" spans="8:8">
      <c r="H60516" t="str">
        <f t="shared" si="653"/>
        <v/>
      </c>
    </row>
    <row r="60517" spans="8:8">
      <c r="H60517" t="str">
        <f t="shared" si="653"/>
        <v/>
      </c>
    </row>
    <row r="60518" spans="8:8">
      <c r="H60518" t="str">
        <f t="shared" si="653"/>
        <v/>
      </c>
    </row>
    <row r="60519" spans="8:8">
      <c r="H60519" t="str">
        <f t="shared" si="653"/>
        <v/>
      </c>
    </row>
    <row r="60520" spans="8:8">
      <c r="H60520" t="str">
        <f t="shared" si="653"/>
        <v/>
      </c>
    </row>
    <row r="60521" spans="8:8">
      <c r="H60521" t="str">
        <f t="shared" si="653"/>
        <v/>
      </c>
    </row>
    <row r="60522" spans="8:8">
      <c r="H60522" t="str">
        <f t="shared" si="653"/>
        <v/>
      </c>
    </row>
    <row r="60523" spans="8:8">
      <c r="H60523" t="str">
        <f t="shared" si="653"/>
        <v/>
      </c>
    </row>
    <row r="60524" spans="8:8">
      <c r="H60524" t="str">
        <f t="shared" si="653"/>
        <v/>
      </c>
    </row>
    <row r="60525" spans="8:8">
      <c r="H60525" t="str">
        <f t="shared" si="653"/>
        <v/>
      </c>
    </row>
    <row r="60526" spans="8:8">
      <c r="H60526" t="str">
        <f t="shared" si="653"/>
        <v/>
      </c>
    </row>
    <row r="60527" spans="8:8">
      <c r="H60527" t="str">
        <f t="shared" si="653"/>
        <v/>
      </c>
    </row>
    <row r="60528" spans="8:8">
      <c r="H60528" t="str">
        <f t="shared" si="653"/>
        <v/>
      </c>
    </row>
    <row r="60529" spans="8:8">
      <c r="H60529" t="str">
        <f t="shared" si="653"/>
        <v/>
      </c>
    </row>
    <row r="60530" spans="8:8">
      <c r="H60530" t="str">
        <f t="shared" si="653"/>
        <v/>
      </c>
    </row>
    <row r="60531" spans="8:8">
      <c r="H60531" t="str">
        <f t="shared" si="653"/>
        <v/>
      </c>
    </row>
    <row r="60532" spans="8:8">
      <c r="H60532" t="str">
        <f t="shared" si="653"/>
        <v/>
      </c>
    </row>
    <row r="60533" spans="8:8">
      <c r="H60533" t="str">
        <f t="shared" si="653"/>
        <v/>
      </c>
    </row>
    <row r="60534" spans="8:8">
      <c r="H60534" t="str">
        <f t="shared" si="653"/>
        <v/>
      </c>
    </row>
    <row r="60535" spans="8:8">
      <c r="H60535" t="str">
        <f t="shared" si="653"/>
        <v/>
      </c>
    </row>
    <row r="60536" spans="8:8">
      <c r="H60536" t="str">
        <f t="shared" si="653"/>
        <v/>
      </c>
    </row>
    <row r="60537" spans="8:8">
      <c r="H60537" t="str">
        <f t="shared" si="653"/>
        <v/>
      </c>
    </row>
    <row r="60538" spans="8:8">
      <c r="H60538" t="str">
        <f t="shared" si="653"/>
        <v/>
      </c>
    </row>
    <row r="60539" spans="8:8">
      <c r="H60539" t="str">
        <f t="shared" si="653"/>
        <v/>
      </c>
    </row>
    <row r="60540" spans="8:8">
      <c r="H60540" t="str">
        <f t="shared" si="653"/>
        <v/>
      </c>
    </row>
    <row r="60541" spans="8:8">
      <c r="H60541" t="str">
        <f t="shared" si="653"/>
        <v/>
      </c>
    </row>
    <row r="60542" spans="8:8">
      <c r="H60542" t="str">
        <f t="shared" si="653"/>
        <v/>
      </c>
    </row>
    <row r="60543" spans="8:8">
      <c r="H60543" t="str">
        <f t="shared" si="653"/>
        <v/>
      </c>
    </row>
    <row r="60544" spans="8:8">
      <c r="H60544" t="str">
        <f t="shared" si="653"/>
        <v/>
      </c>
    </row>
    <row r="60545" spans="8:8">
      <c r="H60545" t="str">
        <f t="shared" si="653"/>
        <v/>
      </c>
    </row>
    <row r="60546" spans="8:8">
      <c r="H60546" t="str">
        <f t="shared" si="653"/>
        <v/>
      </c>
    </row>
    <row r="60547" spans="8:8">
      <c r="H60547" t="str">
        <f t="shared" si="653"/>
        <v/>
      </c>
    </row>
    <row r="60548" spans="8:8">
      <c r="H60548" t="str">
        <f t="shared" si="653"/>
        <v/>
      </c>
    </row>
    <row r="60549" spans="8:8">
      <c r="H60549" t="str">
        <f t="shared" si="653"/>
        <v/>
      </c>
    </row>
    <row r="60550" spans="8:8">
      <c r="H60550" t="str">
        <f t="shared" si="653"/>
        <v/>
      </c>
    </row>
    <row r="60551" spans="8:8">
      <c r="H60551" t="str">
        <f t="shared" si="653"/>
        <v/>
      </c>
    </row>
    <row r="60552" spans="8:8">
      <c r="H60552" t="str">
        <f t="shared" si="653"/>
        <v/>
      </c>
    </row>
    <row r="60553" spans="8:8">
      <c r="H60553" t="str">
        <f t="shared" si="653"/>
        <v/>
      </c>
    </row>
    <row r="60554" spans="8:8">
      <c r="H60554" t="str">
        <f t="shared" si="653"/>
        <v/>
      </c>
    </row>
    <row r="60555" spans="8:8">
      <c r="H60555" t="str">
        <f t="shared" si="653"/>
        <v/>
      </c>
    </row>
    <row r="60556" spans="8:8">
      <c r="H60556" t="str">
        <f t="shared" si="653"/>
        <v/>
      </c>
    </row>
    <row r="60557" spans="8:8">
      <c r="H60557" t="str">
        <f t="shared" si="653"/>
        <v/>
      </c>
    </row>
    <row r="60558" spans="8:8">
      <c r="H60558" t="str">
        <f t="shared" si="653"/>
        <v/>
      </c>
    </row>
    <row r="60559" spans="8:8">
      <c r="H60559" t="str">
        <f t="shared" si="653"/>
        <v/>
      </c>
    </row>
    <row r="60560" spans="8:8">
      <c r="H60560" t="str">
        <f t="shared" si="653"/>
        <v/>
      </c>
    </row>
    <row r="60561" spans="8:8">
      <c r="H60561" t="str">
        <f t="shared" si="653"/>
        <v/>
      </c>
    </row>
    <row r="60562" spans="8:8">
      <c r="H60562" t="str">
        <f t="shared" si="653"/>
        <v/>
      </c>
    </row>
    <row r="60563" spans="8:8">
      <c r="H60563" t="str">
        <f t="shared" si="653"/>
        <v/>
      </c>
    </row>
    <row r="60564" spans="8:8">
      <c r="H60564" t="str">
        <f t="shared" si="653"/>
        <v/>
      </c>
    </row>
    <row r="60565" spans="8:8">
      <c r="H60565" t="str">
        <f t="shared" si="653"/>
        <v/>
      </c>
    </row>
    <row r="60566" spans="8:8">
      <c r="H60566" t="str">
        <f t="shared" si="653"/>
        <v/>
      </c>
    </row>
    <row r="60567" spans="8:8">
      <c r="H60567" t="str">
        <f t="shared" si="653"/>
        <v/>
      </c>
    </row>
    <row r="60568" spans="8:8">
      <c r="H60568" t="str">
        <f t="shared" si="653"/>
        <v/>
      </c>
    </row>
    <row r="60569" spans="8:8">
      <c r="H60569" t="str">
        <f t="shared" si="653"/>
        <v/>
      </c>
    </row>
    <row r="60570" spans="8:8">
      <c r="H60570" t="str">
        <f t="shared" si="653"/>
        <v/>
      </c>
    </row>
    <row r="60571" spans="8:8">
      <c r="H60571" t="str">
        <f t="shared" si="653"/>
        <v/>
      </c>
    </row>
    <row r="60572" spans="8:8">
      <c r="H60572" t="str">
        <f t="shared" si="653"/>
        <v/>
      </c>
    </row>
    <row r="60573" spans="8:8">
      <c r="H60573" t="str">
        <f t="shared" si="653"/>
        <v/>
      </c>
    </row>
    <row r="60574" spans="8:8">
      <c r="H60574" t="str">
        <f t="shared" si="653"/>
        <v/>
      </c>
    </row>
    <row r="60575" spans="8:8">
      <c r="H60575" t="str">
        <f t="shared" si="653"/>
        <v/>
      </c>
    </row>
    <row r="60576" spans="8:8">
      <c r="H60576" t="str">
        <f t="shared" si="653"/>
        <v/>
      </c>
    </row>
    <row r="60577" spans="8:8">
      <c r="H60577" t="str">
        <f t="shared" si="653"/>
        <v/>
      </c>
    </row>
    <row r="60578" spans="8:8">
      <c r="H60578" t="str">
        <f t="shared" ref="H60578:H60641" si="654">_xlfn.TEXTJOIN(", ", TRUE, G60578:G60578)</f>
        <v/>
      </c>
    </row>
    <row r="60579" spans="8:8">
      <c r="H60579" t="str">
        <f t="shared" si="654"/>
        <v/>
      </c>
    </row>
    <row r="60580" spans="8:8">
      <c r="H60580" t="str">
        <f t="shared" si="654"/>
        <v/>
      </c>
    </row>
    <row r="60581" spans="8:8">
      <c r="H60581" t="str">
        <f t="shared" si="654"/>
        <v/>
      </c>
    </row>
    <row r="60582" spans="8:8">
      <c r="H60582" t="str">
        <f t="shared" si="654"/>
        <v/>
      </c>
    </row>
    <row r="60583" spans="8:8">
      <c r="H60583" t="str">
        <f t="shared" si="654"/>
        <v/>
      </c>
    </row>
    <row r="60584" spans="8:8">
      <c r="H60584" t="str">
        <f t="shared" si="654"/>
        <v/>
      </c>
    </row>
    <row r="60585" spans="8:8">
      <c r="H60585" t="str">
        <f t="shared" si="654"/>
        <v/>
      </c>
    </row>
    <row r="60586" spans="8:8">
      <c r="H60586" t="str">
        <f t="shared" si="654"/>
        <v/>
      </c>
    </row>
    <row r="60587" spans="8:8">
      <c r="H60587" t="str">
        <f t="shared" si="654"/>
        <v/>
      </c>
    </row>
    <row r="60588" spans="8:8">
      <c r="H60588" t="str">
        <f t="shared" si="654"/>
        <v/>
      </c>
    </row>
    <row r="60589" spans="8:8">
      <c r="H60589" t="str">
        <f t="shared" si="654"/>
        <v/>
      </c>
    </row>
    <row r="60590" spans="8:8">
      <c r="H60590" t="str">
        <f t="shared" si="654"/>
        <v/>
      </c>
    </row>
    <row r="60591" spans="8:8">
      <c r="H60591" t="str">
        <f t="shared" si="654"/>
        <v/>
      </c>
    </row>
    <row r="60592" spans="8:8">
      <c r="H60592" t="str">
        <f t="shared" si="654"/>
        <v/>
      </c>
    </row>
    <row r="60593" spans="8:8">
      <c r="H60593" t="str">
        <f t="shared" si="654"/>
        <v/>
      </c>
    </row>
    <row r="60594" spans="8:8">
      <c r="H60594" t="str">
        <f t="shared" si="654"/>
        <v/>
      </c>
    </row>
    <row r="60595" spans="8:8">
      <c r="H60595" t="str">
        <f t="shared" si="654"/>
        <v/>
      </c>
    </row>
    <row r="60596" spans="8:8">
      <c r="H60596" t="str">
        <f t="shared" si="654"/>
        <v/>
      </c>
    </row>
    <row r="60597" spans="8:8">
      <c r="H60597" t="str">
        <f t="shared" si="654"/>
        <v/>
      </c>
    </row>
    <row r="60598" spans="8:8">
      <c r="H60598" t="str">
        <f t="shared" si="654"/>
        <v/>
      </c>
    </row>
    <row r="60599" spans="8:8">
      <c r="H60599" t="str">
        <f t="shared" si="654"/>
        <v/>
      </c>
    </row>
    <row r="60600" spans="8:8">
      <c r="H60600" t="str">
        <f t="shared" si="654"/>
        <v/>
      </c>
    </row>
    <row r="60601" spans="8:8">
      <c r="H60601" t="str">
        <f t="shared" si="654"/>
        <v/>
      </c>
    </row>
    <row r="60602" spans="8:8">
      <c r="H60602" t="str">
        <f t="shared" si="654"/>
        <v/>
      </c>
    </row>
    <row r="60603" spans="8:8">
      <c r="H60603" t="str">
        <f t="shared" si="654"/>
        <v/>
      </c>
    </row>
    <row r="60604" spans="8:8">
      <c r="H60604" t="str">
        <f t="shared" si="654"/>
        <v/>
      </c>
    </row>
    <row r="60605" spans="8:8">
      <c r="H60605" t="str">
        <f t="shared" si="654"/>
        <v/>
      </c>
    </row>
    <row r="60606" spans="8:8">
      <c r="H60606" t="str">
        <f t="shared" si="654"/>
        <v/>
      </c>
    </row>
    <row r="60607" spans="8:8">
      <c r="H60607" t="str">
        <f t="shared" si="654"/>
        <v/>
      </c>
    </row>
    <row r="60608" spans="8:8">
      <c r="H60608" t="str">
        <f t="shared" si="654"/>
        <v/>
      </c>
    </row>
    <row r="60609" spans="8:8">
      <c r="H60609" t="str">
        <f t="shared" si="654"/>
        <v/>
      </c>
    </row>
    <row r="60610" spans="8:8">
      <c r="H60610" t="str">
        <f t="shared" si="654"/>
        <v/>
      </c>
    </row>
    <row r="60611" spans="8:8">
      <c r="H60611" t="str">
        <f t="shared" si="654"/>
        <v/>
      </c>
    </row>
    <row r="60612" spans="8:8">
      <c r="H60612" t="str">
        <f t="shared" si="654"/>
        <v/>
      </c>
    </row>
    <row r="60613" spans="8:8">
      <c r="H60613" t="str">
        <f t="shared" si="654"/>
        <v/>
      </c>
    </row>
    <row r="60614" spans="8:8">
      <c r="H60614" t="str">
        <f t="shared" si="654"/>
        <v/>
      </c>
    </row>
    <row r="60615" spans="8:8">
      <c r="H60615" t="str">
        <f t="shared" si="654"/>
        <v/>
      </c>
    </row>
    <row r="60616" spans="8:8">
      <c r="H60616" t="str">
        <f t="shared" si="654"/>
        <v/>
      </c>
    </row>
    <row r="60617" spans="8:8">
      <c r="H60617" t="str">
        <f t="shared" si="654"/>
        <v/>
      </c>
    </row>
    <row r="60618" spans="8:8">
      <c r="H60618" t="str">
        <f t="shared" si="654"/>
        <v/>
      </c>
    </row>
    <row r="60619" spans="8:8">
      <c r="H60619" t="str">
        <f t="shared" si="654"/>
        <v/>
      </c>
    </row>
    <row r="60620" spans="8:8">
      <c r="H60620" t="str">
        <f t="shared" si="654"/>
        <v/>
      </c>
    </row>
    <row r="60621" spans="8:8">
      <c r="H60621" t="str">
        <f t="shared" si="654"/>
        <v/>
      </c>
    </row>
    <row r="60622" spans="8:8">
      <c r="H60622" t="str">
        <f t="shared" si="654"/>
        <v/>
      </c>
    </row>
    <row r="60623" spans="8:8">
      <c r="H60623" t="str">
        <f t="shared" si="654"/>
        <v/>
      </c>
    </row>
    <row r="60624" spans="8:8">
      <c r="H60624" t="str">
        <f t="shared" si="654"/>
        <v/>
      </c>
    </row>
    <row r="60625" spans="8:8">
      <c r="H60625" t="str">
        <f t="shared" si="654"/>
        <v/>
      </c>
    </row>
    <row r="60626" spans="8:8">
      <c r="H60626" t="str">
        <f t="shared" si="654"/>
        <v/>
      </c>
    </row>
    <row r="60627" spans="8:8">
      <c r="H60627" t="str">
        <f t="shared" si="654"/>
        <v/>
      </c>
    </row>
    <row r="60628" spans="8:8">
      <c r="H60628" t="str">
        <f t="shared" si="654"/>
        <v/>
      </c>
    </row>
    <row r="60629" spans="8:8">
      <c r="H60629" t="str">
        <f t="shared" si="654"/>
        <v/>
      </c>
    </row>
    <row r="60630" spans="8:8">
      <c r="H60630" t="str">
        <f t="shared" si="654"/>
        <v/>
      </c>
    </row>
    <row r="60631" spans="8:8">
      <c r="H60631" t="str">
        <f t="shared" si="654"/>
        <v/>
      </c>
    </row>
    <row r="60632" spans="8:8">
      <c r="H60632" t="str">
        <f t="shared" si="654"/>
        <v/>
      </c>
    </row>
    <row r="60633" spans="8:8">
      <c r="H60633" t="str">
        <f t="shared" si="654"/>
        <v/>
      </c>
    </row>
    <row r="60634" spans="8:8">
      <c r="H60634" t="str">
        <f t="shared" si="654"/>
        <v/>
      </c>
    </row>
    <row r="60635" spans="8:8">
      <c r="H60635" t="str">
        <f t="shared" si="654"/>
        <v/>
      </c>
    </row>
    <row r="60636" spans="8:8">
      <c r="H60636" t="str">
        <f t="shared" si="654"/>
        <v/>
      </c>
    </row>
    <row r="60637" spans="8:8">
      <c r="H60637" t="str">
        <f t="shared" si="654"/>
        <v/>
      </c>
    </row>
    <row r="60638" spans="8:8">
      <c r="H60638" t="str">
        <f t="shared" si="654"/>
        <v/>
      </c>
    </row>
    <row r="60639" spans="8:8">
      <c r="H60639" t="str">
        <f t="shared" si="654"/>
        <v/>
      </c>
    </row>
    <row r="60640" spans="8:8">
      <c r="H60640" t="str">
        <f t="shared" si="654"/>
        <v/>
      </c>
    </row>
    <row r="60641" spans="8:8">
      <c r="H60641" t="str">
        <f t="shared" si="654"/>
        <v/>
      </c>
    </row>
    <row r="60642" spans="8:8">
      <c r="H60642" t="str">
        <f t="shared" ref="H60642:H60705" si="655">_xlfn.TEXTJOIN(", ", TRUE, G60642:G60642)</f>
        <v/>
      </c>
    </row>
    <row r="60643" spans="8:8">
      <c r="H60643" t="str">
        <f t="shared" si="655"/>
        <v/>
      </c>
    </row>
    <row r="60644" spans="8:8">
      <c r="H60644" t="str">
        <f t="shared" si="655"/>
        <v/>
      </c>
    </row>
    <row r="60645" spans="8:8">
      <c r="H60645" t="str">
        <f t="shared" si="655"/>
        <v/>
      </c>
    </row>
    <row r="60646" spans="8:8">
      <c r="H60646" t="str">
        <f t="shared" si="655"/>
        <v/>
      </c>
    </row>
    <row r="60647" spans="8:8">
      <c r="H60647" t="str">
        <f t="shared" si="655"/>
        <v/>
      </c>
    </row>
    <row r="60648" spans="8:8">
      <c r="H60648" t="str">
        <f t="shared" si="655"/>
        <v/>
      </c>
    </row>
    <row r="60649" spans="8:8">
      <c r="H60649" t="str">
        <f t="shared" si="655"/>
        <v/>
      </c>
    </row>
    <row r="60650" spans="8:8">
      <c r="H60650" t="str">
        <f t="shared" si="655"/>
        <v/>
      </c>
    </row>
    <row r="60651" spans="8:8">
      <c r="H60651" t="str">
        <f t="shared" si="655"/>
        <v/>
      </c>
    </row>
    <row r="60652" spans="8:8">
      <c r="H60652" t="str">
        <f t="shared" si="655"/>
        <v/>
      </c>
    </row>
    <row r="60653" spans="8:8">
      <c r="H60653" t="str">
        <f t="shared" si="655"/>
        <v/>
      </c>
    </row>
    <row r="60654" spans="8:8">
      <c r="H60654" t="str">
        <f t="shared" si="655"/>
        <v/>
      </c>
    </row>
    <row r="60655" spans="8:8">
      <c r="H60655" t="str">
        <f t="shared" si="655"/>
        <v/>
      </c>
    </row>
    <row r="60656" spans="8:8">
      <c r="H60656" t="str">
        <f t="shared" si="655"/>
        <v/>
      </c>
    </row>
    <row r="60657" spans="8:8">
      <c r="H60657" t="str">
        <f t="shared" si="655"/>
        <v/>
      </c>
    </row>
    <row r="60658" spans="8:8">
      <c r="H60658" t="str">
        <f t="shared" si="655"/>
        <v/>
      </c>
    </row>
    <row r="60659" spans="8:8">
      <c r="H60659" t="str">
        <f t="shared" si="655"/>
        <v/>
      </c>
    </row>
    <row r="60660" spans="8:8">
      <c r="H60660" t="str">
        <f t="shared" si="655"/>
        <v/>
      </c>
    </row>
    <row r="60661" spans="8:8">
      <c r="H60661" t="str">
        <f t="shared" si="655"/>
        <v/>
      </c>
    </row>
    <row r="60662" spans="8:8">
      <c r="H60662" t="str">
        <f t="shared" si="655"/>
        <v/>
      </c>
    </row>
    <row r="60663" spans="8:8">
      <c r="H60663" t="str">
        <f t="shared" si="655"/>
        <v/>
      </c>
    </row>
    <row r="60664" spans="8:8">
      <c r="H60664" t="str">
        <f t="shared" si="655"/>
        <v/>
      </c>
    </row>
    <row r="60665" spans="8:8">
      <c r="H60665" t="str">
        <f t="shared" si="655"/>
        <v/>
      </c>
    </row>
    <row r="60666" spans="8:8">
      <c r="H60666" t="str">
        <f t="shared" si="655"/>
        <v/>
      </c>
    </row>
    <row r="60667" spans="8:8">
      <c r="H60667" t="str">
        <f t="shared" si="655"/>
        <v/>
      </c>
    </row>
    <row r="60668" spans="8:8">
      <c r="H60668" t="str">
        <f t="shared" si="655"/>
        <v/>
      </c>
    </row>
    <row r="60669" spans="8:8">
      <c r="H60669" t="str">
        <f t="shared" si="655"/>
        <v/>
      </c>
    </row>
    <row r="60670" spans="8:8">
      <c r="H60670" t="str">
        <f t="shared" si="655"/>
        <v/>
      </c>
    </row>
    <row r="60671" spans="8:8">
      <c r="H60671" t="str">
        <f t="shared" si="655"/>
        <v/>
      </c>
    </row>
    <row r="60672" spans="8:8">
      <c r="H60672" t="str">
        <f t="shared" si="655"/>
        <v/>
      </c>
    </row>
    <row r="60673" spans="8:8">
      <c r="H60673" t="str">
        <f t="shared" si="655"/>
        <v/>
      </c>
    </row>
    <row r="60674" spans="8:8">
      <c r="H60674" t="str">
        <f t="shared" si="655"/>
        <v/>
      </c>
    </row>
    <row r="60675" spans="8:8">
      <c r="H60675" t="str">
        <f t="shared" si="655"/>
        <v/>
      </c>
    </row>
    <row r="60676" spans="8:8">
      <c r="H60676" t="str">
        <f t="shared" si="655"/>
        <v/>
      </c>
    </row>
    <row r="60677" spans="8:8">
      <c r="H60677" t="str">
        <f t="shared" si="655"/>
        <v/>
      </c>
    </row>
    <row r="60678" spans="8:8">
      <c r="H60678" t="str">
        <f t="shared" si="655"/>
        <v/>
      </c>
    </row>
    <row r="60679" spans="8:8">
      <c r="H60679" t="str">
        <f t="shared" si="655"/>
        <v/>
      </c>
    </row>
    <row r="60680" spans="8:8">
      <c r="H60680" t="str">
        <f t="shared" si="655"/>
        <v/>
      </c>
    </row>
    <row r="60681" spans="8:8">
      <c r="H60681" t="str">
        <f t="shared" si="655"/>
        <v/>
      </c>
    </row>
    <row r="60682" spans="8:8">
      <c r="H60682" t="str">
        <f t="shared" si="655"/>
        <v/>
      </c>
    </row>
    <row r="60683" spans="8:8">
      <c r="H60683" t="str">
        <f t="shared" si="655"/>
        <v/>
      </c>
    </row>
    <row r="60684" spans="8:8">
      <c r="H60684" t="str">
        <f t="shared" si="655"/>
        <v/>
      </c>
    </row>
    <row r="60685" spans="8:8">
      <c r="H60685" t="str">
        <f t="shared" si="655"/>
        <v/>
      </c>
    </row>
    <row r="60686" spans="8:8">
      <c r="H60686" t="str">
        <f t="shared" si="655"/>
        <v/>
      </c>
    </row>
    <row r="60687" spans="8:8">
      <c r="H60687" t="str">
        <f t="shared" si="655"/>
        <v/>
      </c>
    </row>
    <row r="60688" spans="8:8">
      <c r="H60688" t="str">
        <f t="shared" si="655"/>
        <v/>
      </c>
    </row>
    <row r="60689" spans="8:8">
      <c r="H60689" t="str">
        <f t="shared" si="655"/>
        <v/>
      </c>
    </row>
    <row r="60690" spans="8:8">
      <c r="H60690" t="str">
        <f t="shared" si="655"/>
        <v/>
      </c>
    </row>
    <row r="60691" spans="8:8">
      <c r="H60691" t="str">
        <f t="shared" si="655"/>
        <v/>
      </c>
    </row>
    <row r="60692" spans="8:8">
      <c r="H60692" t="str">
        <f t="shared" si="655"/>
        <v/>
      </c>
    </row>
    <row r="60693" spans="8:8">
      <c r="H60693" t="str">
        <f t="shared" si="655"/>
        <v/>
      </c>
    </row>
    <row r="60694" spans="8:8">
      <c r="H60694" t="str">
        <f t="shared" si="655"/>
        <v/>
      </c>
    </row>
    <row r="60695" spans="8:8">
      <c r="H60695" t="str">
        <f t="shared" si="655"/>
        <v/>
      </c>
    </row>
    <row r="60696" spans="8:8">
      <c r="H60696" t="str">
        <f t="shared" si="655"/>
        <v/>
      </c>
    </row>
    <row r="60697" spans="8:8">
      <c r="H60697" t="str">
        <f t="shared" si="655"/>
        <v/>
      </c>
    </row>
    <row r="60698" spans="8:8">
      <c r="H60698" t="str">
        <f t="shared" si="655"/>
        <v/>
      </c>
    </row>
    <row r="60699" spans="8:8">
      <c r="H60699" t="str">
        <f t="shared" si="655"/>
        <v/>
      </c>
    </row>
    <row r="60700" spans="8:8">
      <c r="H60700" t="str">
        <f t="shared" si="655"/>
        <v/>
      </c>
    </row>
    <row r="60701" spans="8:8">
      <c r="H60701" t="str">
        <f t="shared" si="655"/>
        <v/>
      </c>
    </row>
    <row r="60702" spans="8:8">
      <c r="H60702" t="str">
        <f t="shared" si="655"/>
        <v/>
      </c>
    </row>
    <row r="60703" spans="8:8">
      <c r="H60703" t="str">
        <f t="shared" si="655"/>
        <v/>
      </c>
    </row>
    <row r="60704" spans="8:8">
      <c r="H60704" t="str">
        <f t="shared" si="655"/>
        <v/>
      </c>
    </row>
    <row r="60705" spans="8:8">
      <c r="H60705" t="str">
        <f t="shared" si="655"/>
        <v/>
      </c>
    </row>
    <row r="60706" spans="8:8">
      <c r="H60706" t="str">
        <f t="shared" ref="H60706:H60769" si="656">_xlfn.TEXTJOIN(", ", TRUE, G60706:G60706)</f>
        <v/>
      </c>
    </row>
    <row r="60707" spans="8:8">
      <c r="H60707" t="str">
        <f t="shared" si="656"/>
        <v/>
      </c>
    </row>
    <row r="60708" spans="8:8">
      <c r="H60708" t="str">
        <f t="shared" si="656"/>
        <v/>
      </c>
    </row>
    <row r="60709" spans="8:8">
      <c r="H60709" t="str">
        <f t="shared" si="656"/>
        <v/>
      </c>
    </row>
    <row r="60710" spans="8:8">
      <c r="H60710" t="str">
        <f t="shared" si="656"/>
        <v/>
      </c>
    </row>
    <row r="60711" spans="8:8">
      <c r="H60711" t="str">
        <f t="shared" si="656"/>
        <v/>
      </c>
    </row>
    <row r="60712" spans="8:8">
      <c r="H60712" t="str">
        <f t="shared" si="656"/>
        <v/>
      </c>
    </row>
    <row r="60713" spans="8:8">
      <c r="H60713" t="str">
        <f t="shared" si="656"/>
        <v/>
      </c>
    </row>
    <row r="60714" spans="8:8">
      <c r="H60714" t="str">
        <f t="shared" si="656"/>
        <v/>
      </c>
    </row>
    <row r="60715" spans="8:8">
      <c r="H60715" t="str">
        <f t="shared" si="656"/>
        <v/>
      </c>
    </row>
    <row r="60716" spans="8:8">
      <c r="H60716" t="str">
        <f t="shared" si="656"/>
        <v/>
      </c>
    </row>
    <row r="60717" spans="8:8">
      <c r="H60717" t="str">
        <f t="shared" si="656"/>
        <v/>
      </c>
    </row>
    <row r="60718" spans="8:8">
      <c r="H60718" t="str">
        <f t="shared" si="656"/>
        <v/>
      </c>
    </row>
    <row r="60719" spans="8:8">
      <c r="H60719" t="str">
        <f t="shared" si="656"/>
        <v/>
      </c>
    </row>
    <row r="60720" spans="8:8">
      <c r="H60720" t="str">
        <f t="shared" si="656"/>
        <v/>
      </c>
    </row>
    <row r="60721" spans="8:8">
      <c r="H60721" t="str">
        <f t="shared" si="656"/>
        <v/>
      </c>
    </row>
    <row r="60722" spans="8:8">
      <c r="H60722" t="str">
        <f t="shared" si="656"/>
        <v/>
      </c>
    </row>
    <row r="60723" spans="8:8">
      <c r="H60723" t="str">
        <f t="shared" si="656"/>
        <v/>
      </c>
    </row>
    <row r="60724" spans="8:8">
      <c r="H60724" t="str">
        <f t="shared" si="656"/>
        <v/>
      </c>
    </row>
    <row r="60725" spans="8:8">
      <c r="H60725" t="str">
        <f t="shared" si="656"/>
        <v/>
      </c>
    </row>
    <row r="60726" spans="8:8">
      <c r="H60726" t="str">
        <f t="shared" si="656"/>
        <v/>
      </c>
    </row>
    <row r="60727" spans="8:8">
      <c r="H60727" t="str">
        <f t="shared" si="656"/>
        <v/>
      </c>
    </row>
    <row r="60728" spans="8:8">
      <c r="H60728" t="str">
        <f t="shared" si="656"/>
        <v/>
      </c>
    </row>
    <row r="60729" spans="8:8">
      <c r="H60729" t="str">
        <f t="shared" si="656"/>
        <v/>
      </c>
    </row>
    <row r="60730" spans="8:8">
      <c r="H60730" t="str">
        <f t="shared" si="656"/>
        <v/>
      </c>
    </row>
    <row r="60731" spans="8:8">
      <c r="H60731" t="str">
        <f t="shared" si="656"/>
        <v/>
      </c>
    </row>
    <row r="60732" spans="8:8">
      <c r="H60732" t="str">
        <f t="shared" si="656"/>
        <v/>
      </c>
    </row>
    <row r="60733" spans="8:8">
      <c r="H60733" t="str">
        <f t="shared" si="656"/>
        <v/>
      </c>
    </row>
    <row r="60734" spans="8:8">
      <c r="H60734" t="str">
        <f t="shared" si="656"/>
        <v/>
      </c>
    </row>
    <row r="60735" spans="8:8">
      <c r="H60735" t="str">
        <f t="shared" si="656"/>
        <v/>
      </c>
    </row>
    <row r="60736" spans="8:8">
      <c r="H60736" t="str">
        <f t="shared" si="656"/>
        <v/>
      </c>
    </row>
    <row r="60737" spans="8:8">
      <c r="H60737" t="str">
        <f t="shared" si="656"/>
        <v/>
      </c>
    </row>
    <row r="60738" spans="8:8">
      <c r="H60738" t="str">
        <f t="shared" si="656"/>
        <v/>
      </c>
    </row>
    <row r="60739" spans="8:8">
      <c r="H60739" t="str">
        <f t="shared" si="656"/>
        <v/>
      </c>
    </row>
    <row r="60740" spans="8:8">
      <c r="H60740" t="str">
        <f t="shared" si="656"/>
        <v/>
      </c>
    </row>
    <row r="60741" spans="8:8">
      <c r="H60741" t="str">
        <f t="shared" si="656"/>
        <v/>
      </c>
    </row>
    <row r="60742" spans="8:8">
      <c r="H60742" t="str">
        <f t="shared" si="656"/>
        <v/>
      </c>
    </row>
    <row r="60743" spans="8:8">
      <c r="H60743" t="str">
        <f t="shared" si="656"/>
        <v/>
      </c>
    </row>
    <row r="60744" spans="8:8">
      <c r="H60744" t="str">
        <f t="shared" si="656"/>
        <v/>
      </c>
    </row>
    <row r="60745" spans="8:8">
      <c r="H60745" t="str">
        <f t="shared" si="656"/>
        <v/>
      </c>
    </row>
    <row r="60746" spans="8:8">
      <c r="H60746" t="str">
        <f t="shared" si="656"/>
        <v/>
      </c>
    </row>
    <row r="60747" spans="8:8">
      <c r="H60747" t="str">
        <f t="shared" si="656"/>
        <v/>
      </c>
    </row>
    <row r="60748" spans="8:8">
      <c r="H60748" t="str">
        <f t="shared" si="656"/>
        <v/>
      </c>
    </row>
    <row r="60749" spans="8:8">
      <c r="H60749" t="str">
        <f t="shared" si="656"/>
        <v/>
      </c>
    </row>
    <row r="60750" spans="8:8">
      <c r="H60750" t="str">
        <f t="shared" si="656"/>
        <v/>
      </c>
    </row>
    <row r="60751" spans="8:8">
      <c r="H60751" t="str">
        <f t="shared" si="656"/>
        <v/>
      </c>
    </row>
    <row r="60752" spans="8:8">
      <c r="H60752" t="str">
        <f t="shared" si="656"/>
        <v/>
      </c>
    </row>
    <row r="60753" spans="8:8">
      <c r="H60753" t="str">
        <f t="shared" si="656"/>
        <v/>
      </c>
    </row>
    <row r="60754" spans="8:8">
      <c r="H60754" t="str">
        <f t="shared" si="656"/>
        <v/>
      </c>
    </row>
    <row r="60755" spans="8:8">
      <c r="H60755" t="str">
        <f t="shared" si="656"/>
        <v/>
      </c>
    </row>
    <row r="60756" spans="8:8">
      <c r="H60756" t="str">
        <f t="shared" si="656"/>
        <v/>
      </c>
    </row>
    <row r="60757" spans="8:8">
      <c r="H60757" t="str">
        <f t="shared" si="656"/>
        <v/>
      </c>
    </row>
    <row r="60758" spans="8:8">
      <c r="H60758" t="str">
        <f t="shared" si="656"/>
        <v/>
      </c>
    </row>
    <row r="60759" spans="8:8">
      <c r="H60759" t="str">
        <f t="shared" si="656"/>
        <v/>
      </c>
    </row>
    <row r="60760" spans="8:8">
      <c r="H60760" t="str">
        <f t="shared" si="656"/>
        <v/>
      </c>
    </row>
    <row r="60761" spans="8:8">
      <c r="H60761" t="str">
        <f t="shared" si="656"/>
        <v/>
      </c>
    </row>
    <row r="60762" spans="8:8">
      <c r="H60762" t="str">
        <f t="shared" si="656"/>
        <v/>
      </c>
    </row>
    <row r="60763" spans="8:8">
      <c r="H60763" t="str">
        <f t="shared" si="656"/>
        <v/>
      </c>
    </row>
    <row r="60764" spans="8:8">
      <c r="H60764" t="str">
        <f t="shared" si="656"/>
        <v/>
      </c>
    </row>
    <row r="60765" spans="8:8">
      <c r="H60765" t="str">
        <f t="shared" si="656"/>
        <v/>
      </c>
    </row>
    <row r="60766" spans="8:8">
      <c r="H60766" t="str">
        <f t="shared" si="656"/>
        <v/>
      </c>
    </row>
    <row r="60767" spans="8:8">
      <c r="H60767" t="str">
        <f t="shared" si="656"/>
        <v/>
      </c>
    </row>
    <row r="60768" spans="8:8">
      <c r="H60768" t="str">
        <f t="shared" si="656"/>
        <v/>
      </c>
    </row>
    <row r="60769" spans="8:8">
      <c r="H60769" t="str">
        <f t="shared" si="656"/>
        <v/>
      </c>
    </row>
    <row r="60770" spans="8:8">
      <c r="H60770" t="str">
        <f t="shared" ref="H60770:H60833" si="657">_xlfn.TEXTJOIN(", ", TRUE, G60770:G60770)</f>
        <v/>
      </c>
    </row>
    <row r="60771" spans="8:8">
      <c r="H60771" t="str">
        <f t="shared" si="657"/>
        <v/>
      </c>
    </row>
    <row r="60772" spans="8:8">
      <c r="H60772" t="str">
        <f t="shared" si="657"/>
        <v/>
      </c>
    </row>
    <row r="60773" spans="8:8">
      <c r="H60773" t="str">
        <f t="shared" si="657"/>
        <v/>
      </c>
    </row>
    <row r="60774" spans="8:8">
      <c r="H60774" t="str">
        <f t="shared" si="657"/>
        <v/>
      </c>
    </row>
    <row r="60775" spans="8:8">
      <c r="H60775" t="str">
        <f t="shared" si="657"/>
        <v/>
      </c>
    </row>
    <row r="60776" spans="8:8">
      <c r="H60776" t="str">
        <f t="shared" si="657"/>
        <v/>
      </c>
    </row>
    <row r="60777" spans="8:8">
      <c r="H60777" t="str">
        <f t="shared" si="657"/>
        <v/>
      </c>
    </row>
    <row r="60778" spans="8:8">
      <c r="H60778" t="str">
        <f t="shared" si="657"/>
        <v/>
      </c>
    </row>
    <row r="60779" spans="8:8">
      <c r="H60779" t="str">
        <f t="shared" si="657"/>
        <v/>
      </c>
    </row>
    <row r="60780" spans="8:8">
      <c r="H60780" t="str">
        <f t="shared" si="657"/>
        <v/>
      </c>
    </row>
    <row r="60781" spans="8:8">
      <c r="H60781" t="str">
        <f t="shared" si="657"/>
        <v/>
      </c>
    </row>
    <row r="60782" spans="8:8">
      <c r="H60782" t="str">
        <f t="shared" si="657"/>
        <v/>
      </c>
    </row>
    <row r="60783" spans="8:8">
      <c r="H60783" t="str">
        <f t="shared" si="657"/>
        <v/>
      </c>
    </row>
    <row r="60784" spans="8:8">
      <c r="H60784" t="str">
        <f t="shared" si="657"/>
        <v/>
      </c>
    </row>
    <row r="60785" spans="8:8">
      <c r="H60785" t="str">
        <f t="shared" si="657"/>
        <v/>
      </c>
    </row>
    <row r="60786" spans="8:8">
      <c r="H60786" t="str">
        <f t="shared" si="657"/>
        <v/>
      </c>
    </row>
    <row r="60787" spans="8:8">
      <c r="H60787" t="str">
        <f t="shared" si="657"/>
        <v/>
      </c>
    </row>
    <row r="60788" spans="8:8">
      <c r="H60788" t="str">
        <f t="shared" si="657"/>
        <v/>
      </c>
    </row>
    <row r="60789" spans="8:8">
      <c r="H60789" t="str">
        <f t="shared" si="657"/>
        <v/>
      </c>
    </row>
    <row r="60790" spans="8:8">
      <c r="H60790" t="str">
        <f t="shared" si="657"/>
        <v/>
      </c>
    </row>
    <row r="60791" spans="8:8">
      <c r="H60791" t="str">
        <f t="shared" si="657"/>
        <v/>
      </c>
    </row>
    <row r="60792" spans="8:8">
      <c r="H60792" t="str">
        <f t="shared" si="657"/>
        <v/>
      </c>
    </row>
    <row r="60793" spans="8:8">
      <c r="H60793" t="str">
        <f t="shared" si="657"/>
        <v/>
      </c>
    </row>
    <row r="60794" spans="8:8">
      <c r="H60794" t="str">
        <f t="shared" si="657"/>
        <v/>
      </c>
    </row>
    <row r="60795" spans="8:8">
      <c r="H60795" t="str">
        <f t="shared" si="657"/>
        <v/>
      </c>
    </row>
    <row r="60796" spans="8:8">
      <c r="H60796" t="str">
        <f t="shared" si="657"/>
        <v/>
      </c>
    </row>
    <row r="60797" spans="8:8">
      <c r="H60797" t="str">
        <f t="shared" si="657"/>
        <v/>
      </c>
    </row>
    <row r="60798" spans="8:8">
      <c r="H60798" t="str">
        <f t="shared" si="657"/>
        <v/>
      </c>
    </row>
    <row r="60799" spans="8:8">
      <c r="H60799" t="str">
        <f t="shared" si="657"/>
        <v/>
      </c>
    </row>
    <row r="60800" spans="8:8">
      <c r="H60800" t="str">
        <f t="shared" si="657"/>
        <v/>
      </c>
    </row>
    <row r="60801" spans="8:8">
      <c r="H60801" t="str">
        <f t="shared" si="657"/>
        <v/>
      </c>
    </row>
    <row r="60802" spans="8:8">
      <c r="H60802" t="str">
        <f t="shared" si="657"/>
        <v/>
      </c>
    </row>
    <row r="60803" spans="8:8">
      <c r="H60803" t="str">
        <f t="shared" si="657"/>
        <v/>
      </c>
    </row>
    <row r="60804" spans="8:8">
      <c r="H60804" t="str">
        <f t="shared" si="657"/>
        <v/>
      </c>
    </row>
    <row r="60805" spans="8:8">
      <c r="H60805" t="str">
        <f t="shared" si="657"/>
        <v/>
      </c>
    </row>
    <row r="60806" spans="8:8">
      <c r="H60806" t="str">
        <f t="shared" si="657"/>
        <v/>
      </c>
    </row>
    <row r="60807" spans="8:8">
      <c r="H60807" t="str">
        <f t="shared" si="657"/>
        <v/>
      </c>
    </row>
    <row r="60808" spans="8:8">
      <c r="H60808" t="str">
        <f t="shared" si="657"/>
        <v/>
      </c>
    </row>
    <row r="60809" spans="8:8">
      <c r="H60809" t="str">
        <f t="shared" si="657"/>
        <v/>
      </c>
    </row>
    <row r="60810" spans="8:8">
      <c r="H60810" t="str">
        <f t="shared" si="657"/>
        <v/>
      </c>
    </row>
    <row r="60811" spans="8:8">
      <c r="H60811" t="str">
        <f t="shared" si="657"/>
        <v/>
      </c>
    </row>
    <row r="60812" spans="8:8">
      <c r="H60812" t="str">
        <f t="shared" si="657"/>
        <v/>
      </c>
    </row>
    <row r="60813" spans="8:8">
      <c r="H60813" t="str">
        <f t="shared" si="657"/>
        <v/>
      </c>
    </row>
    <row r="60814" spans="8:8">
      <c r="H60814" t="str">
        <f t="shared" si="657"/>
        <v/>
      </c>
    </row>
    <row r="60815" spans="8:8">
      <c r="H60815" t="str">
        <f t="shared" si="657"/>
        <v/>
      </c>
    </row>
    <row r="60816" spans="8:8">
      <c r="H60816" t="str">
        <f t="shared" si="657"/>
        <v/>
      </c>
    </row>
    <row r="60817" spans="8:8">
      <c r="H60817" t="str">
        <f t="shared" si="657"/>
        <v/>
      </c>
    </row>
    <row r="60818" spans="8:8">
      <c r="H60818" t="str">
        <f t="shared" si="657"/>
        <v/>
      </c>
    </row>
    <row r="60819" spans="8:8">
      <c r="H60819" t="str">
        <f t="shared" si="657"/>
        <v/>
      </c>
    </row>
    <row r="60820" spans="8:8">
      <c r="H60820" t="str">
        <f t="shared" si="657"/>
        <v/>
      </c>
    </row>
    <row r="60821" spans="8:8">
      <c r="H60821" t="str">
        <f t="shared" si="657"/>
        <v/>
      </c>
    </row>
    <row r="60822" spans="8:8">
      <c r="H60822" t="str">
        <f t="shared" si="657"/>
        <v/>
      </c>
    </row>
    <row r="60823" spans="8:8">
      <c r="H60823" t="str">
        <f t="shared" si="657"/>
        <v/>
      </c>
    </row>
    <row r="60824" spans="8:8">
      <c r="H60824" t="str">
        <f t="shared" si="657"/>
        <v/>
      </c>
    </row>
    <row r="60825" spans="8:8">
      <c r="H60825" t="str">
        <f t="shared" si="657"/>
        <v/>
      </c>
    </row>
    <row r="60826" spans="8:8">
      <c r="H60826" t="str">
        <f t="shared" si="657"/>
        <v/>
      </c>
    </row>
    <row r="60827" spans="8:8">
      <c r="H60827" t="str">
        <f t="shared" si="657"/>
        <v/>
      </c>
    </row>
    <row r="60828" spans="8:8">
      <c r="H60828" t="str">
        <f t="shared" si="657"/>
        <v/>
      </c>
    </row>
    <row r="60829" spans="8:8">
      <c r="H60829" t="str">
        <f t="shared" si="657"/>
        <v/>
      </c>
    </row>
    <row r="60830" spans="8:8">
      <c r="H60830" t="str">
        <f t="shared" si="657"/>
        <v/>
      </c>
    </row>
    <row r="60831" spans="8:8">
      <c r="H60831" t="str">
        <f t="shared" si="657"/>
        <v/>
      </c>
    </row>
    <row r="60832" spans="8:8">
      <c r="H60832" t="str">
        <f t="shared" si="657"/>
        <v/>
      </c>
    </row>
    <row r="60833" spans="8:8">
      <c r="H60833" t="str">
        <f t="shared" si="657"/>
        <v/>
      </c>
    </row>
    <row r="60834" spans="8:8">
      <c r="H60834" t="str">
        <f t="shared" ref="H60834:H60897" si="658">_xlfn.TEXTJOIN(", ", TRUE, G60834:G60834)</f>
        <v/>
      </c>
    </row>
    <row r="60835" spans="8:8">
      <c r="H60835" t="str">
        <f t="shared" si="658"/>
        <v/>
      </c>
    </row>
    <row r="60836" spans="8:8">
      <c r="H60836" t="str">
        <f t="shared" si="658"/>
        <v/>
      </c>
    </row>
    <row r="60837" spans="8:8">
      <c r="H60837" t="str">
        <f t="shared" si="658"/>
        <v/>
      </c>
    </row>
    <row r="60838" spans="8:8">
      <c r="H60838" t="str">
        <f t="shared" si="658"/>
        <v/>
      </c>
    </row>
    <row r="60839" spans="8:8">
      <c r="H60839" t="str">
        <f t="shared" si="658"/>
        <v/>
      </c>
    </row>
    <row r="60840" spans="8:8">
      <c r="H60840" t="str">
        <f t="shared" si="658"/>
        <v/>
      </c>
    </row>
    <row r="60841" spans="8:8">
      <c r="H60841" t="str">
        <f t="shared" si="658"/>
        <v/>
      </c>
    </row>
    <row r="60842" spans="8:8">
      <c r="H60842" t="str">
        <f t="shared" si="658"/>
        <v/>
      </c>
    </row>
    <row r="60843" spans="8:8">
      <c r="H60843" t="str">
        <f t="shared" si="658"/>
        <v/>
      </c>
    </row>
    <row r="60844" spans="8:8">
      <c r="H60844" t="str">
        <f t="shared" si="658"/>
        <v/>
      </c>
    </row>
    <row r="60845" spans="8:8">
      <c r="H60845" t="str">
        <f t="shared" si="658"/>
        <v/>
      </c>
    </row>
    <row r="60846" spans="8:8">
      <c r="H60846" t="str">
        <f t="shared" si="658"/>
        <v/>
      </c>
    </row>
    <row r="60847" spans="8:8">
      <c r="H60847" t="str">
        <f t="shared" si="658"/>
        <v/>
      </c>
    </row>
    <row r="60848" spans="8:8">
      <c r="H60848" t="str">
        <f t="shared" si="658"/>
        <v/>
      </c>
    </row>
    <row r="60849" spans="8:8">
      <c r="H60849" t="str">
        <f t="shared" si="658"/>
        <v/>
      </c>
    </row>
    <row r="60850" spans="8:8">
      <c r="H60850" t="str">
        <f t="shared" si="658"/>
        <v/>
      </c>
    </row>
    <row r="60851" spans="8:8">
      <c r="H60851" t="str">
        <f t="shared" si="658"/>
        <v/>
      </c>
    </row>
    <row r="60852" spans="8:8">
      <c r="H60852" t="str">
        <f t="shared" si="658"/>
        <v/>
      </c>
    </row>
    <row r="60853" spans="8:8">
      <c r="H60853" t="str">
        <f t="shared" si="658"/>
        <v/>
      </c>
    </row>
    <row r="60854" spans="8:8">
      <c r="H60854" t="str">
        <f t="shared" si="658"/>
        <v/>
      </c>
    </row>
    <row r="60855" spans="8:8">
      <c r="H60855" t="str">
        <f t="shared" si="658"/>
        <v/>
      </c>
    </row>
    <row r="60856" spans="8:8">
      <c r="H60856" t="str">
        <f t="shared" si="658"/>
        <v/>
      </c>
    </row>
    <row r="60857" spans="8:8">
      <c r="H60857" t="str">
        <f t="shared" si="658"/>
        <v/>
      </c>
    </row>
    <row r="60858" spans="8:8">
      <c r="H60858" t="str">
        <f t="shared" si="658"/>
        <v/>
      </c>
    </row>
    <row r="60859" spans="8:8">
      <c r="H60859" t="str">
        <f t="shared" si="658"/>
        <v/>
      </c>
    </row>
    <row r="60860" spans="8:8">
      <c r="H60860" t="str">
        <f t="shared" si="658"/>
        <v/>
      </c>
    </row>
    <row r="60861" spans="8:8">
      <c r="H60861" t="str">
        <f t="shared" si="658"/>
        <v/>
      </c>
    </row>
    <row r="60862" spans="8:8">
      <c r="H60862" t="str">
        <f t="shared" si="658"/>
        <v/>
      </c>
    </row>
    <row r="60863" spans="8:8">
      <c r="H60863" t="str">
        <f t="shared" si="658"/>
        <v/>
      </c>
    </row>
    <row r="60864" spans="8:8">
      <c r="H60864" t="str">
        <f t="shared" si="658"/>
        <v/>
      </c>
    </row>
    <row r="60865" spans="8:8">
      <c r="H60865" t="str">
        <f t="shared" si="658"/>
        <v/>
      </c>
    </row>
    <row r="60866" spans="8:8">
      <c r="H60866" t="str">
        <f t="shared" si="658"/>
        <v/>
      </c>
    </row>
    <row r="60867" spans="8:8">
      <c r="H60867" t="str">
        <f t="shared" si="658"/>
        <v/>
      </c>
    </row>
    <row r="60868" spans="8:8">
      <c r="H60868" t="str">
        <f t="shared" si="658"/>
        <v/>
      </c>
    </row>
    <row r="60869" spans="8:8">
      <c r="H60869" t="str">
        <f t="shared" si="658"/>
        <v/>
      </c>
    </row>
    <row r="60870" spans="8:8">
      <c r="H60870" t="str">
        <f t="shared" si="658"/>
        <v/>
      </c>
    </row>
    <row r="60871" spans="8:8">
      <c r="H60871" t="str">
        <f t="shared" si="658"/>
        <v/>
      </c>
    </row>
    <row r="60872" spans="8:8">
      <c r="H60872" t="str">
        <f t="shared" si="658"/>
        <v/>
      </c>
    </row>
    <row r="60873" spans="8:8">
      <c r="H60873" t="str">
        <f t="shared" si="658"/>
        <v/>
      </c>
    </row>
    <row r="60874" spans="8:8">
      <c r="H60874" t="str">
        <f t="shared" si="658"/>
        <v/>
      </c>
    </row>
    <row r="60875" spans="8:8">
      <c r="H60875" t="str">
        <f t="shared" si="658"/>
        <v/>
      </c>
    </row>
    <row r="60876" spans="8:8">
      <c r="H60876" t="str">
        <f t="shared" si="658"/>
        <v/>
      </c>
    </row>
    <row r="60877" spans="8:8">
      <c r="H60877" t="str">
        <f t="shared" si="658"/>
        <v/>
      </c>
    </row>
    <row r="60878" spans="8:8">
      <c r="H60878" t="str">
        <f t="shared" si="658"/>
        <v/>
      </c>
    </row>
    <row r="60879" spans="8:8">
      <c r="H60879" t="str">
        <f t="shared" si="658"/>
        <v/>
      </c>
    </row>
    <row r="60880" spans="8:8">
      <c r="H60880" t="str">
        <f t="shared" si="658"/>
        <v/>
      </c>
    </row>
    <row r="60881" spans="8:8">
      <c r="H60881" t="str">
        <f t="shared" si="658"/>
        <v/>
      </c>
    </row>
    <row r="60882" spans="8:8">
      <c r="H60882" t="str">
        <f t="shared" si="658"/>
        <v/>
      </c>
    </row>
    <row r="60883" spans="8:8">
      <c r="H60883" t="str">
        <f t="shared" si="658"/>
        <v/>
      </c>
    </row>
    <row r="60884" spans="8:8">
      <c r="H60884" t="str">
        <f t="shared" si="658"/>
        <v/>
      </c>
    </row>
    <row r="60885" spans="8:8">
      <c r="H60885" t="str">
        <f t="shared" si="658"/>
        <v/>
      </c>
    </row>
    <row r="60886" spans="8:8">
      <c r="H60886" t="str">
        <f t="shared" si="658"/>
        <v/>
      </c>
    </row>
    <row r="60887" spans="8:8">
      <c r="H60887" t="str">
        <f t="shared" si="658"/>
        <v/>
      </c>
    </row>
    <row r="60888" spans="8:8">
      <c r="H60888" t="str">
        <f t="shared" si="658"/>
        <v/>
      </c>
    </row>
    <row r="60889" spans="8:8">
      <c r="H60889" t="str">
        <f t="shared" si="658"/>
        <v/>
      </c>
    </row>
    <row r="60890" spans="8:8">
      <c r="H60890" t="str">
        <f t="shared" si="658"/>
        <v/>
      </c>
    </row>
    <row r="60891" spans="8:8">
      <c r="H60891" t="str">
        <f t="shared" si="658"/>
        <v/>
      </c>
    </row>
    <row r="60892" spans="8:8">
      <c r="H60892" t="str">
        <f t="shared" si="658"/>
        <v/>
      </c>
    </row>
    <row r="60893" spans="8:8">
      <c r="H60893" t="str">
        <f t="shared" si="658"/>
        <v/>
      </c>
    </row>
    <row r="60894" spans="8:8">
      <c r="H60894" t="str">
        <f t="shared" si="658"/>
        <v/>
      </c>
    </row>
    <row r="60895" spans="8:8">
      <c r="H60895" t="str">
        <f t="shared" si="658"/>
        <v/>
      </c>
    </row>
    <row r="60896" spans="8:8">
      <c r="H60896" t="str">
        <f t="shared" si="658"/>
        <v/>
      </c>
    </row>
    <row r="60897" spans="8:8">
      <c r="H60897" t="str">
        <f t="shared" si="658"/>
        <v/>
      </c>
    </row>
    <row r="60898" spans="8:8">
      <c r="H60898" t="str">
        <f t="shared" ref="H60898:H60961" si="659">_xlfn.TEXTJOIN(", ", TRUE, G60898:G60898)</f>
        <v/>
      </c>
    </row>
    <row r="60899" spans="8:8">
      <c r="H60899" t="str">
        <f t="shared" si="659"/>
        <v/>
      </c>
    </row>
    <row r="60900" spans="8:8">
      <c r="H60900" t="str">
        <f t="shared" si="659"/>
        <v/>
      </c>
    </row>
    <row r="60901" spans="8:8">
      <c r="H60901" t="str">
        <f t="shared" si="659"/>
        <v/>
      </c>
    </row>
    <row r="60902" spans="8:8">
      <c r="H60902" t="str">
        <f t="shared" si="659"/>
        <v/>
      </c>
    </row>
    <row r="60903" spans="8:8">
      <c r="H60903" t="str">
        <f t="shared" si="659"/>
        <v/>
      </c>
    </row>
    <row r="60904" spans="8:8">
      <c r="H60904" t="str">
        <f t="shared" si="659"/>
        <v/>
      </c>
    </row>
    <row r="60905" spans="8:8">
      <c r="H60905" t="str">
        <f t="shared" si="659"/>
        <v/>
      </c>
    </row>
    <row r="60906" spans="8:8">
      <c r="H60906" t="str">
        <f t="shared" si="659"/>
        <v/>
      </c>
    </row>
    <row r="60907" spans="8:8">
      <c r="H60907" t="str">
        <f t="shared" si="659"/>
        <v/>
      </c>
    </row>
    <row r="60908" spans="8:8">
      <c r="H60908" t="str">
        <f t="shared" si="659"/>
        <v/>
      </c>
    </row>
    <row r="60909" spans="8:8">
      <c r="H60909" t="str">
        <f t="shared" si="659"/>
        <v/>
      </c>
    </row>
    <row r="60910" spans="8:8">
      <c r="H60910" t="str">
        <f t="shared" si="659"/>
        <v/>
      </c>
    </row>
    <row r="60911" spans="8:8">
      <c r="H60911" t="str">
        <f t="shared" si="659"/>
        <v/>
      </c>
    </row>
    <row r="60912" spans="8:8">
      <c r="H60912" t="str">
        <f t="shared" si="659"/>
        <v/>
      </c>
    </row>
    <row r="60913" spans="8:8">
      <c r="H60913" t="str">
        <f t="shared" si="659"/>
        <v/>
      </c>
    </row>
    <row r="60914" spans="8:8">
      <c r="H60914" t="str">
        <f t="shared" si="659"/>
        <v/>
      </c>
    </row>
    <row r="60915" spans="8:8">
      <c r="H60915" t="str">
        <f t="shared" si="659"/>
        <v/>
      </c>
    </row>
    <row r="60916" spans="8:8">
      <c r="H60916" t="str">
        <f t="shared" si="659"/>
        <v/>
      </c>
    </row>
    <row r="60917" spans="8:8">
      <c r="H60917" t="str">
        <f t="shared" si="659"/>
        <v/>
      </c>
    </row>
    <row r="60918" spans="8:8">
      <c r="H60918" t="str">
        <f t="shared" si="659"/>
        <v/>
      </c>
    </row>
    <row r="60919" spans="8:8">
      <c r="H60919" t="str">
        <f t="shared" si="659"/>
        <v/>
      </c>
    </row>
    <row r="60920" spans="8:8">
      <c r="H60920" t="str">
        <f t="shared" si="659"/>
        <v/>
      </c>
    </row>
    <row r="60921" spans="8:8">
      <c r="H60921" t="str">
        <f t="shared" si="659"/>
        <v/>
      </c>
    </row>
    <row r="60922" spans="8:8">
      <c r="H60922" t="str">
        <f t="shared" si="659"/>
        <v/>
      </c>
    </row>
    <row r="60923" spans="8:8">
      <c r="H60923" t="str">
        <f t="shared" si="659"/>
        <v/>
      </c>
    </row>
    <row r="60924" spans="8:8">
      <c r="H60924" t="str">
        <f t="shared" si="659"/>
        <v/>
      </c>
    </row>
    <row r="60925" spans="8:8">
      <c r="H60925" t="str">
        <f t="shared" si="659"/>
        <v/>
      </c>
    </row>
    <row r="60926" spans="8:8">
      <c r="H60926" t="str">
        <f t="shared" si="659"/>
        <v/>
      </c>
    </row>
    <row r="60927" spans="8:8">
      <c r="H60927" t="str">
        <f t="shared" si="659"/>
        <v/>
      </c>
    </row>
    <row r="60928" spans="8:8">
      <c r="H60928" t="str">
        <f t="shared" si="659"/>
        <v/>
      </c>
    </row>
    <row r="60929" spans="8:8">
      <c r="H60929" t="str">
        <f t="shared" si="659"/>
        <v/>
      </c>
    </row>
    <row r="60930" spans="8:8">
      <c r="H60930" t="str">
        <f t="shared" si="659"/>
        <v/>
      </c>
    </row>
    <row r="60931" spans="8:8">
      <c r="H60931" t="str">
        <f t="shared" si="659"/>
        <v/>
      </c>
    </row>
    <row r="60932" spans="8:8">
      <c r="H60932" t="str">
        <f t="shared" si="659"/>
        <v/>
      </c>
    </row>
    <row r="60933" spans="8:8">
      <c r="H60933" t="str">
        <f t="shared" si="659"/>
        <v/>
      </c>
    </row>
    <row r="60934" spans="8:8">
      <c r="H60934" t="str">
        <f t="shared" si="659"/>
        <v/>
      </c>
    </row>
    <row r="60935" spans="8:8">
      <c r="H60935" t="str">
        <f t="shared" si="659"/>
        <v/>
      </c>
    </row>
    <row r="60936" spans="8:8">
      <c r="H60936" t="str">
        <f t="shared" si="659"/>
        <v/>
      </c>
    </row>
    <row r="60937" spans="8:8">
      <c r="H60937" t="str">
        <f t="shared" si="659"/>
        <v/>
      </c>
    </row>
    <row r="60938" spans="8:8">
      <c r="H60938" t="str">
        <f t="shared" si="659"/>
        <v/>
      </c>
    </row>
    <row r="60939" spans="8:8">
      <c r="H60939" t="str">
        <f t="shared" si="659"/>
        <v/>
      </c>
    </row>
    <row r="60940" spans="8:8">
      <c r="H60940" t="str">
        <f t="shared" si="659"/>
        <v/>
      </c>
    </row>
    <row r="60941" spans="8:8">
      <c r="H60941" t="str">
        <f t="shared" si="659"/>
        <v/>
      </c>
    </row>
    <row r="60942" spans="8:8">
      <c r="H60942" t="str">
        <f t="shared" si="659"/>
        <v/>
      </c>
    </row>
    <row r="60943" spans="8:8">
      <c r="H60943" t="str">
        <f t="shared" si="659"/>
        <v/>
      </c>
    </row>
    <row r="60944" spans="8:8">
      <c r="H60944" t="str">
        <f t="shared" si="659"/>
        <v/>
      </c>
    </row>
    <row r="60945" spans="8:8">
      <c r="H60945" t="str">
        <f t="shared" si="659"/>
        <v/>
      </c>
    </row>
    <row r="60946" spans="8:8">
      <c r="H60946" t="str">
        <f t="shared" si="659"/>
        <v/>
      </c>
    </row>
    <row r="60947" spans="8:8">
      <c r="H60947" t="str">
        <f t="shared" si="659"/>
        <v/>
      </c>
    </row>
    <row r="60948" spans="8:8">
      <c r="H60948" t="str">
        <f t="shared" si="659"/>
        <v/>
      </c>
    </row>
    <row r="60949" spans="8:8">
      <c r="H60949" t="str">
        <f t="shared" si="659"/>
        <v/>
      </c>
    </row>
    <row r="60950" spans="8:8">
      <c r="H60950" t="str">
        <f t="shared" si="659"/>
        <v/>
      </c>
    </row>
    <row r="60951" spans="8:8">
      <c r="H60951" t="str">
        <f t="shared" si="659"/>
        <v/>
      </c>
    </row>
    <row r="60952" spans="8:8">
      <c r="H60952" t="str">
        <f t="shared" si="659"/>
        <v/>
      </c>
    </row>
    <row r="60953" spans="8:8">
      <c r="H60953" t="str">
        <f t="shared" si="659"/>
        <v/>
      </c>
    </row>
    <row r="60954" spans="8:8">
      <c r="H60954" t="str">
        <f t="shared" si="659"/>
        <v/>
      </c>
    </row>
    <row r="60955" spans="8:8">
      <c r="H60955" t="str">
        <f t="shared" si="659"/>
        <v/>
      </c>
    </row>
    <row r="60956" spans="8:8">
      <c r="H60956" t="str">
        <f t="shared" si="659"/>
        <v/>
      </c>
    </row>
    <row r="60957" spans="8:8">
      <c r="H60957" t="str">
        <f t="shared" si="659"/>
        <v/>
      </c>
    </row>
    <row r="60958" spans="8:8">
      <c r="H60958" t="str">
        <f t="shared" si="659"/>
        <v/>
      </c>
    </row>
    <row r="60959" spans="8:8">
      <c r="H60959" t="str">
        <f t="shared" si="659"/>
        <v/>
      </c>
    </row>
    <row r="60960" spans="8:8">
      <c r="H60960" t="str">
        <f t="shared" si="659"/>
        <v/>
      </c>
    </row>
    <row r="60961" spans="8:8">
      <c r="H60961" t="str">
        <f t="shared" si="659"/>
        <v/>
      </c>
    </row>
    <row r="60962" spans="8:8">
      <c r="H60962" t="str">
        <f t="shared" ref="H60962:H61025" si="660">_xlfn.TEXTJOIN(", ", TRUE, G60962:G60962)</f>
        <v/>
      </c>
    </row>
    <row r="60963" spans="8:8">
      <c r="H60963" t="str">
        <f t="shared" si="660"/>
        <v/>
      </c>
    </row>
    <row r="60964" spans="8:8">
      <c r="H60964" t="str">
        <f t="shared" si="660"/>
        <v/>
      </c>
    </row>
    <row r="60965" spans="8:8">
      <c r="H60965" t="str">
        <f t="shared" si="660"/>
        <v/>
      </c>
    </row>
    <row r="60966" spans="8:8">
      <c r="H60966" t="str">
        <f t="shared" si="660"/>
        <v/>
      </c>
    </row>
    <row r="60967" spans="8:8">
      <c r="H60967" t="str">
        <f t="shared" si="660"/>
        <v/>
      </c>
    </row>
    <row r="60968" spans="8:8">
      <c r="H60968" t="str">
        <f t="shared" si="660"/>
        <v/>
      </c>
    </row>
    <row r="60969" spans="8:8">
      <c r="H60969" t="str">
        <f t="shared" si="660"/>
        <v/>
      </c>
    </row>
    <row r="60970" spans="8:8">
      <c r="H60970" t="str">
        <f t="shared" si="660"/>
        <v/>
      </c>
    </row>
    <row r="60971" spans="8:8">
      <c r="H60971" t="str">
        <f t="shared" si="660"/>
        <v/>
      </c>
    </row>
    <row r="60972" spans="8:8">
      <c r="H60972" t="str">
        <f t="shared" si="660"/>
        <v/>
      </c>
    </row>
    <row r="60973" spans="8:8">
      <c r="H60973" t="str">
        <f t="shared" si="660"/>
        <v/>
      </c>
    </row>
    <row r="60974" spans="8:8">
      <c r="H60974" t="str">
        <f t="shared" si="660"/>
        <v/>
      </c>
    </row>
    <row r="60975" spans="8:8">
      <c r="H60975" t="str">
        <f t="shared" si="660"/>
        <v/>
      </c>
    </row>
    <row r="60976" spans="8:8">
      <c r="H60976" t="str">
        <f t="shared" si="660"/>
        <v/>
      </c>
    </row>
    <row r="60977" spans="8:8">
      <c r="H60977" t="str">
        <f t="shared" si="660"/>
        <v/>
      </c>
    </row>
    <row r="60978" spans="8:8">
      <c r="H60978" t="str">
        <f t="shared" si="660"/>
        <v/>
      </c>
    </row>
    <row r="60979" spans="8:8">
      <c r="H60979" t="str">
        <f t="shared" si="660"/>
        <v/>
      </c>
    </row>
    <row r="60980" spans="8:8">
      <c r="H60980" t="str">
        <f t="shared" si="660"/>
        <v/>
      </c>
    </row>
    <row r="60981" spans="8:8">
      <c r="H60981" t="str">
        <f t="shared" si="660"/>
        <v/>
      </c>
    </row>
    <row r="60982" spans="8:8">
      <c r="H60982" t="str">
        <f t="shared" si="660"/>
        <v/>
      </c>
    </row>
    <row r="60983" spans="8:8">
      <c r="H60983" t="str">
        <f t="shared" si="660"/>
        <v/>
      </c>
    </row>
    <row r="60984" spans="8:8">
      <c r="H60984" t="str">
        <f t="shared" si="660"/>
        <v/>
      </c>
    </row>
    <row r="60985" spans="8:8">
      <c r="H60985" t="str">
        <f t="shared" si="660"/>
        <v/>
      </c>
    </row>
    <row r="60986" spans="8:8">
      <c r="H60986" t="str">
        <f t="shared" si="660"/>
        <v/>
      </c>
    </row>
    <row r="60987" spans="8:8">
      <c r="H60987" t="str">
        <f t="shared" si="660"/>
        <v/>
      </c>
    </row>
    <row r="60988" spans="8:8">
      <c r="H60988" t="str">
        <f t="shared" si="660"/>
        <v/>
      </c>
    </row>
    <row r="60989" spans="8:8">
      <c r="H60989" t="str">
        <f t="shared" si="660"/>
        <v/>
      </c>
    </row>
    <row r="60990" spans="8:8">
      <c r="H60990" t="str">
        <f t="shared" si="660"/>
        <v/>
      </c>
    </row>
    <row r="60991" spans="8:8">
      <c r="H60991" t="str">
        <f t="shared" si="660"/>
        <v/>
      </c>
    </row>
    <row r="60992" spans="8:8">
      <c r="H60992" t="str">
        <f t="shared" si="660"/>
        <v/>
      </c>
    </row>
    <row r="60993" spans="8:8">
      <c r="H60993" t="str">
        <f t="shared" si="660"/>
        <v/>
      </c>
    </row>
    <row r="60994" spans="8:8">
      <c r="H60994" t="str">
        <f t="shared" si="660"/>
        <v/>
      </c>
    </row>
    <row r="60995" spans="8:8">
      <c r="H60995" t="str">
        <f t="shared" si="660"/>
        <v/>
      </c>
    </row>
    <row r="60996" spans="8:8">
      <c r="H60996" t="str">
        <f t="shared" si="660"/>
        <v/>
      </c>
    </row>
    <row r="60997" spans="8:8">
      <c r="H60997" t="str">
        <f t="shared" si="660"/>
        <v/>
      </c>
    </row>
    <row r="60998" spans="8:8">
      <c r="H60998" t="str">
        <f t="shared" si="660"/>
        <v/>
      </c>
    </row>
    <row r="60999" spans="8:8">
      <c r="H60999" t="str">
        <f t="shared" si="660"/>
        <v/>
      </c>
    </row>
    <row r="61000" spans="8:8">
      <c r="H61000" t="str">
        <f t="shared" si="660"/>
        <v/>
      </c>
    </row>
    <row r="61001" spans="8:8">
      <c r="H61001" t="str">
        <f t="shared" si="660"/>
        <v/>
      </c>
    </row>
    <row r="61002" spans="8:8">
      <c r="H61002" t="str">
        <f t="shared" si="660"/>
        <v/>
      </c>
    </row>
    <row r="61003" spans="8:8">
      <c r="H61003" t="str">
        <f t="shared" si="660"/>
        <v/>
      </c>
    </row>
    <row r="61004" spans="8:8">
      <c r="H61004" t="str">
        <f t="shared" si="660"/>
        <v/>
      </c>
    </row>
    <row r="61005" spans="8:8">
      <c r="H61005" t="str">
        <f t="shared" si="660"/>
        <v/>
      </c>
    </row>
    <row r="61006" spans="8:8">
      <c r="H61006" t="str">
        <f t="shared" si="660"/>
        <v/>
      </c>
    </row>
    <row r="61007" spans="8:8">
      <c r="H61007" t="str">
        <f t="shared" si="660"/>
        <v/>
      </c>
    </row>
    <row r="61008" spans="8:8">
      <c r="H61008" t="str">
        <f t="shared" si="660"/>
        <v/>
      </c>
    </row>
    <row r="61009" spans="8:8">
      <c r="H61009" t="str">
        <f t="shared" si="660"/>
        <v/>
      </c>
    </row>
    <row r="61010" spans="8:8">
      <c r="H61010" t="str">
        <f t="shared" si="660"/>
        <v/>
      </c>
    </row>
    <row r="61011" spans="8:8">
      <c r="H61011" t="str">
        <f t="shared" si="660"/>
        <v/>
      </c>
    </row>
    <row r="61012" spans="8:8">
      <c r="H61012" t="str">
        <f t="shared" si="660"/>
        <v/>
      </c>
    </row>
    <row r="61013" spans="8:8">
      <c r="H61013" t="str">
        <f t="shared" si="660"/>
        <v/>
      </c>
    </row>
    <row r="61014" spans="8:8">
      <c r="H61014" t="str">
        <f t="shared" si="660"/>
        <v/>
      </c>
    </row>
    <row r="61015" spans="8:8">
      <c r="H61015" t="str">
        <f t="shared" si="660"/>
        <v/>
      </c>
    </row>
    <row r="61016" spans="8:8">
      <c r="H61016" t="str">
        <f t="shared" si="660"/>
        <v/>
      </c>
    </row>
    <row r="61017" spans="8:8">
      <c r="H61017" t="str">
        <f t="shared" si="660"/>
        <v/>
      </c>
    </row>
    <row r="61018" spans="8:8">
      <c r="H61018" t="str">
        <f t="shared" si="660"/>
        <v/>
      </c>
    </row>
    <row r="61019" spans="8:8">
      <c r="H61019" t="str">
        <f t="shared" si="660"/>
        <v/>
      </c>
    </row>
    <row r="61020" spans="8:8">
      <c r="H61020" t="str">
        <f t="shared" si="660"/>
        <v/>
      </c>
    </row>
    <row r="61021" spans="8:8">
      <c r="H61021" t="str">
        <f t="shared" si="660"/>
        <v/>
      </c>
    </row>
    <row r="61022" spans="8:8">
      <c r="H61022" t="str">
        <f t="shared" si="660"/>
        <v/>
      </c>
    </row>
    <row r="61023" spans="8:8">
      <c r="H61023" t="str">
        <f t="shared" si="660"/>
        <v/>
      </c>
    </row>
    <row r="61024" spans="8:8">
      <c r="H61024" t="str">
        <f t="shared" si="660"/>
        <v/>
      </c>
    </row>
    <row r="61025" spans="8:8">
      <c r="H61025" t="str">
        <f t="shared" si="660"/>
        <v/>
      </c>
    </row>
    <row r="61026" spans="8:8">
      <c r="H61026" t="str">
        <f t="shared" ref="H61026:H61089" si="661">_xlfn.TEXTJOIN(", ", TRUE, G61026:G61026)</f>
        <v/>
      </c>
    </row>
    <row r="61027" spans="8:8">
      <c r="H61027" t="str">
        <f t="shared" si="661"/>
        <v/>
      </c>
    </row>
    <row r="61028" spans="8:8">
      <c r="H61028" t="str">
        <f t="shared" si="661"/>
        <v/>
      </c>
    </row>
    <row r="61029" spans="8:8">
      <c r="H61029" t="str">
        <f t="shared" si="661"/>
        <v/>
      </c>
    </row>
    <row r="61030" spans="8:8">
      <c r="H61030" t="str">
        <f t="shared" si="661"/>
        <v/>
      </c>
    </row>
    <row r="61031" spans="8:8">
      <c r="H61031" t="str">
        <f t="shared" si="661"/>
        <v/>
      </c>
    </row>
    <row r="61032" spans="8:8">
      <c r="H61032" t="str">
        <f t="shared" si="661"/>
        <v/>
      </c>
    </row>
    <row r="61033" spans="8:8">
      <c r="H61033" t="str">
        <f t="shared" si="661"/>
        <v/>
      </c>
    </row>
    <row r="61034" spans="8:8">
      <c r="H61034" t="str">
        <f t="shared" si="661"/>
        <v/>
      </c>
    </row>
    <row r="61035" spans="8:8">
      <c r="H61035" t="str">
        <f t="shared" si="661"/>
        <v/>
      </c>
    </row>
    <row r="61036" spans="8:8">
      <c r="H61036" t="str">
        <f t="shared" si="661"/>
        <v/>
      </c>
    </row>
    <row r="61037" spans="8:8">
      <c r="H61037" t="str">
        <f t="shared" si="661"/>
        <v/>
      </c>
    </row>
    <row r="61038" spans="8:8">
      <c r="H61038" t="str">
        <f t="shared" si="661"/>
        <v/>
      </c>
    </row>
    <row r="61039" spans="8:8">
      <c r="H61039" t="str">
        <f t="shared" si="661"/>
        <v/>
      </c>
    </row>
    <row r="61040" spans="8:8">
      <c r="H61040" t="str">
        <f t="shared" si="661"/>
        <v/>
      </c>
    </row>
    <row r="61041" spans="8:8">
      <c r="H61041" t="str">
        <f t="shared" si="661"/>
        <v/>
      </c>
    </row>
    <row r="61042" spans="8:8">
      <c r="H61042" t="str">
        <f t="shared" si="661"/>
        <v/>
      </c>
    </row>
    <row r="61043" spans="8:8">
      <c r="H61043" t="str">
        <f t="shared" si="661"/>
        <v/>
      </c>
    </row>
    <row r="61044" spans="8:8">
      <c r="H61044" t="str">
        <f t="shared" si="661"/>
        <v/>
      </c>
    </row>
    <row r="61045" spans="8:8">
      <c r="H61045" t="str">
        <f t="shared" si="661"/>
        <v/>
      </c>
    </row>
    <row r="61046" spans="8:8">
      <c r="H61046" t="str">
        <f t="shared" si="661"/>
        <v/>
      </c>
    </row>
    <row r="61047" spans="8:8">
      <c r="H61047" t="str">
        <f t="shared" si="661"/>
        <v/>
      </c>
    </row>
    <row r="61048" spans="8:8">
      <c r="H61048" t="str">
        <f t="shared" si="661"/>
        <v/>
      </c>
    </row>
    <row r="61049" spans="8:8">
      <c r="H61049" t="str">
        <f t="shared" si="661"/>
        <v/>
      </c>
    </row>
    <row r="61050" spans="8:8">
      <c r="H61050" t="str">
        <f t="shared" si="661"/>
        <v/>
      </c>
    </row>
    <row r="61051" spans="8:8">
      <c r="H61051" t="str">
        <f t="shared" si="661"/>
        <v/>
      </c>
    </row>
    <row r="61052" spans="8:8">
      <c r="H61052" t="str">
        <f t="shared" si="661"/>
        <v/>
      </c>
    </row>
    <row r="61053" spans="8:8">
      <c r="H61053" t="str">
        <f t="shared" si="661"/>
        <v/>
      </c>
    </row>
    <row r="61054" spans="8:8">
      <c r="H61054" t="str">
        <f t="shared" si="661"/>
        <v/>
      </c>
    </row>
    <row r="61055" spans="8:8">
      <c r="H61055" t="str">
        <f t="shared" si="661"/>
        <v/>
      </c>
    </row>
    <row r="61056" spans="8:8">
      <c r="H61056" t="str">
        <f t="shared" si="661"/>
        <v/>
      </c>
    </row>
    <row r="61057" spans="8:8">
      <c r="H61057" t="str">
        <f t="shared" si="661"/>
        <v/>
      </c>
    </row>
    <row r="61058" spans="8:8">
      <c r="H61058" t="str">
        <f t="shared" si="661"/>
        <v/>
      </c>
    </row>
    <row r="61059" spans="8:8">
      <c r="H61059" t="str">
        <f t="shared" si="661"/>
        <v/>
      </c>
    </row>
    <row r="61060" spans="8:8">
      <c r="H61060" t="str">
        <f t="shared" si="661"/>
        <v/>
      </c>
    </row>
    <row r="61061" spans="8:8">
      <c r="H61061" t="str">
        <f t="shared" si="661"/>
        <v/>
      </c>
    </row>
    <row r="61062" spans="8:8">
      <c r="H61062" t="str">
        <f t="shared" si="661"/>
        <v/>
      </c>
    </row>
    <row r="61063" spans="8:8">
      <c r="H61063" t="str">
        <f t="shared" si="661"/>
        <v/>
      </c>
    </row>
    <row r="61064" spans="8:8">
      <c r="H61064" t="str">
        <f t="shared" si="661"/>
        <v/>
      </c>
    </row>
    <row r="61065" spans="8:8">
      <c r="H61065" t="str">
        <f t="shared" si="661"/>
        <v/>
      </c>
    </row>
    <row r="61066" spans="8:8">
      <c r="H61066" t="str">
        <f t="shared" si="661"/>
        <v/>
      </c>
    </row>
    <row r="61067" spans="8:8">
      <c r="H61067" t="str">
        <f t="shared" si="661"/>
        <v/>
      </c>
    </row>
    <row r="61068" spans="8:8">
      <c r="H61068" t="str">
        <f t="shared" si="661"/>
        <v/>
      </c>
    </row>
    <row r="61069" spans="8:8">
      <c r="H61069" t="str">
        <f t="shared" si="661"/>
        <v/>
      </c>
    </row>
    <row r="61070" spans="8:8">
      <c r="H61070" t="str">
        <f t="shared" si="661"/>
        <v/>
      </c>
    </row>
    <row r="61071" spans="8:8">
      <c r="H61071" t="str">
        <f t="shared" si="661"/>
        <v/>
      </c>
    </row>
    <row r="61072" spans="8:8">
      <c r="H61072" t="str">
        <f t="shared" si="661"/>
        <v/>
      </c>
    </row>
    <row r="61073" spans="8:8">
      <c r="H61073" t="str">
        <f t="shared" si="661"/>
        <v/>
      </c>
    </row>
    <row r="61074" spans="8:8">
      <c r="H61074" t="str">
        <f t="shared" si="661"/>
        <v/>
      </c>
    </row>
    <row r="61075" spans="8:8">
      <c r="H61075" t="str">
        <f t="shared" si="661"/>
        <v/>
      </c>
    </row>
    <row r="61076" spans="8:8">
      <c r="H61076" t="str">
        <f t="shared" si="661"/>
        <v/>
      </c>
    </row>
    <row r="61077" spans="8:8">
      <c r="H61077" t="str">
        <f t="shared" si="661"/>
        <v/>
      </c>
    </row>
    <row r="61078" spans="8:8">
      <c r="H61078" t="str">
        <f t="shared" si="661"/>
        <v/>
      </c>
    </row>
    <row r="61079" spans="8:8">
      <c r="H61079" t="str">
        <f t="shared" si="661"/>
        <v/>
      </c>
    </row>
    <row r="61080" spans="8:8">
      <c r="H61080" t="str">
        <f t="shared" si="661"/>
        <v/>
      </c>
    </row>
    <row r="61081" spans="8:8">
      <c r="H61081" t="str">
        <f t="shared" si="661"/>
        <v/>
      </c>
    </row>
    <row r="61082" spans="8:8">
      <c r="H61082" t="str">
        <f t="shared" si="661"/>
        <v/>
      </c>
    </row>
    <row r="61083" spans="8:8">
      <c r="H61083" t="str">
        <f t="shared" si="661"/>
        <v/>
      </c>
    </row>
    <row r="61084" spans="8:8">
      <c r="H61084" t="str">
        <f t="shared" si="661"/>
        <v/>
      </c>
    </row>
    <row r="61085" spans="8:8">
      <c r="H61085" t="str">
        <f t="shared" si="661"/>
        <v/>
      </c>
    </row>
    <row r="61086" spans="8:8">
      <c r="H61086" t="str">
        <f t="shared" si="661"/>
        <v/>
      </c>
    </row>
    <row r="61087" spans="8:8">
      <c r="H61087" t="str">
        <f t="shared" si="661"/>
        <v/>
      </c>
    </row>
    <row r="61088" spans="8:8">
      <c r="H61088" t="str">
        <f t="shared" si="661"/>
        <v/>
      </c>
    </row>
    <row r="61089" spans="8:8">
      <c r="H61089" t="str">
        <f t="shared" si="661"/>
        <v/>
      </c>
    </row>
    <row r="61090" spans="8:8">
      <c r="H61090" t="str">
        <f t="shared" ref="H61090:H61153" si="662">_xlfn.TEXTJOIN(", ", TRUE, G61090:G61090)</f>
        <v/>
      </c>
    </row>
    <row r="61091" spans="8:8">
      <c r="H61091" t="str">
        <f t="shared" si="662"/>
        <v/>
      </c>
    </row>
    <row r="61092" spans="8:8">
      <c r="H61092" t="str">
        <f t="shared" si="662"/>
        <v/>
      </c>
    </row>
    <row r="61093" spans="8:8">
      <c r="H61093" t="str">
        <f t="shared" si="662"/>
        <v/>
      </c>
    </row>
    <row r="61094" spans="8:8">
      <c r="H61094" t="str">
        <f t="shared" si="662"/>
        <v/>
      </c>
    </row>
    <row r="61095" spans="8:8">
      <c r="H61095" t="str">
        <f t="shared" si="662"/>
        <v/>
      </c>
    </row>
    <row r="61096" spans="8:8">
      <c r="H61096" t="str">
        <f t="shared" si="662"/>
        <v/>
      </c>
    </row>
    <row r="61097" spans="8:8">
      <c r="H61097" t="str">
        <f t="shared" si="662"/>
        <v/>
      </c>
    </row>
    <row r="61098" spans="8:8">
      <c r="H61098" t="str">
        <f t="shared" si="662"/>
        <v/>
      </c>
    </row>
    <row r="61099" spans="8:8">
      <c r="H61099" t="str">
        <f t="shared" si="662"/>
        <v/>
      </c>
    </row>
    <row r="61100" spans="8:8">
      <c r="H61100" t="str">
        <f t="shared" si="662"/>
        <v/>
      </c>
    </row>
    <row r="61101" spans="8:8">
      <c r="H61101" t="str">
        <f t="shared" si="662"/>
        <v/>
      </c>
    </row>
    <row r="61102" spans="8:8">
      <c r="H61102" t="str">
        <f t="shared" si="662"/>
        <v/>
      </c>
    </row>
    <row r="61103" spans="8:8">
      <c r="H61103" t="str">
        <f t="shared" si="662"/>
        <v/>
      </c>
    </row>
    <row r="61104" spans="8:8">
      <c r="H61104" t="str">
        <f t="shared" si="662"/>
        <v/>
      </c>
    </row>
    <row r="61105" spans="8:8">
      <c r="H61105" t="str">
        <f t="shared" si="662"/>
        <v/>
      </c>
    </row>
    <row r="61106" spans="8:8">
      <c r="H61106" t="str">
        <f t="shared" si="662"/>
        <v/>
      </c>
    </row>
    <row r="61107" spans="8:8">
      <c r="H61107" t="str">
        <f t="shared" si="662"/>
        <v/>
      </c>
    </row>
    <row r="61108" spans="8:8">
      <c r="H61108" t="str">
        <f t="shared" si="662"/>
        <v/>
      </c>
    </row>
    <row r="61109" spans="8:8">
      <c r="H61109" t="str">
        <f t="shared" si="662"/>
        <v/>
      </c>
    </row>
    <row r="61110" spans="8:8">
      <c r="H61110" t="str">
        <f t="shared" si="662"/>
        <v/>
      </c>
    </row>
    <row r="61111" spans="8:8">
      <c r="H61111" t="str">
        <f t="shared" si="662"/>
        <v/>
      </c>
    </row>
    <row r="61112" spans="8:8">
      <c r="H61112" t="str">
        <f t="shared" si="662"/>
        <v/>
      </c>
    </row>
    <row r="61113" spans="8:8">
      <c r="H61113" t="str">
        <f t="shared" si="662"/>
        <v/>
      </c>
    </row>
    <row r="61114" spans="8:8">
      <c r="H61114" t="str">
        <f t="shared" si="662"/>
        <v/>
      </c>
    </row>
    <row r="61115" spans="8:8">
      <c r="H61115" t="str">
        <f t="shared" si="662"/>
        <v/>
      </c>
    </row>
    <row r="61116" spans="8:8">
      <c r="H61116" t="str">
        <f t="shared" si="662"/>
        <v/>
      </c>
    </row>
    <row r="61117" spans="8:8">
      <c r="H61117" t="str">
        <f t="shared" si="662"/>
        <v/>
      </c>
    </row>
    <row r="61118" spans="8:8">
      <c r="H61118" t="str">
        <f t="shared" si="662"/>
        <v/>
      </c>
    </row>
    <row r="61119" spans="8:8">
      <c r="H61119" t="str">
        <f t="shared" si="662"/>
        <v/>
      </c>
    </row>
    <row r="61120" spans="8:8">
      <c r="H61120" t="str">
        <f t="shared" si="662"/>
        <v/>
      </c>
    </row>
    <row r="61121" spans="8:8">
      <c r="H61121" t="str">
        <f t="shared" si="662"/>
        <v/>
      </c>
    </row>
    <row r="61122" spans="8:8">
      <c r="H61122" t="str">
        <f t="shared" si="662"/>
        <v/>
      </c>
    </row>
    <row r="61123" spans="8:8">
      <c r="H61123" t="str">
        <f t="shared" si="662"/>
        <v/>
      </c>
    </row>
    <row r="61124" spans="8:8">
      <c r="H61124" t="str">
        <f t="shared" si="662"/>
        <v/>
      </c>
    </row>
    <row r="61125" spans="8:8">
      <c r="H61125" t="str">
        <f t="shared" si="662"/>
        <v/>
      </c>
    </row>
    <row r="61126" spans="8:8">
      <c r="H61126" t="str">
        <f t="shared" si="662"/>
        <v/>
      </c>
    </row>
    <row r="61127" spans="8:8">
      <c r="H61127" t="str">
        <f t="shared" si="662"/>
        <v/>
      </c>
    </row>
    <row r="61128" spans="8:8">
      <c r="H61128" t="str">
        <f t="shared" si="662"/>
        <v/>
      </c>
    </row>
    <row r="61129" spans="8:8">
      <c r="H61129" t="str">
        <f t="shared" si="662"/>
        <v/>
      </c>
    </row>
    <row r="61130" spans="8:8">
      <c r="H61130" t="str">
        <f t="shared" si="662"/>
        <v/>
      </c>
    </row>
    <row r="61131" spans="8:8">
      <c r="H61131" t="str">
        <f t="shared" si="662"/>
        <v/>
      </c>
    </row>
    <row r="61132" spans="8:8">
      <c r="H61132" t="str">
        <f t="shared" si="662"/>
        <v/>
      </c>
    </row>
    <row r="61133" spans="8:8">
      <c r="H61133" t="str">
        <f t="shared" si="662"/>
        <v/>
      </c>
    </row>
    <row r="61134" spans="8:8">
      <c r="H61134" t="str">
        <f t="shared" si="662"/>
        <v/>
      </c>
    </row>
    <row r="61135" spans="8:8">
      <c r="H61135" t="str">
        <f t="shared" si="662"/>
        <v/>
      </c>
    </row>
    <row r="61136" spans="8:8">
      <c r="H61136" t="str">
        <f t="shared" si="662"/>
        <v/>
      </c>
    </row>
    <row r="61137" spans="8:8">
      <c r="H61137" t="str">
        <f t="shared" si="662"/>
        <v/>
      </c>
    </row>
    <row r="61138" spans="8:8">
      <c r="H61138" t="str">
        <f t="shared" si="662"/>
        <v/>
      </c>
    </row>
    <row r="61139" spans="8:8">
      <c r="H61139" t="str">
        <f t="shared" si="662"/>
        <v/>
      </c>
    </row>
    <row r="61140" spans="8:8">
      <c r="H61140" t="str">
        <f t="shared" si="662"/>
        <v/>
      </c>
    </row>
    <row r="61141" spans="8:8">
      <c r="H61141" t="str">
        <f t="shared" si="662"/>
        <v/>
      </c>
    </row>
    <row r="61142" spans="8:8">
      <c r="H61142" t="str">
        <f t="shared" si="662"/>
        <v/>
      </c>
    </row>
    <row r="61143" spans="8:8">
      <c r="H61143" t="str">
        <f t="shared" si="662"/>
        <v/>
      </c>
    </row>
    <row r="61144" spans="8:8">
      <c r="H61144" t="str">
        <f t="shared" si="662"/>
        <v/>
      </c>
    </row>
    <row r="61145" spans="8:8">
      <c r="H61145" t="str">
        <f t="shared" si="662"/>
        <v/>
      </c>
    </row>
    <row r="61146" spans="8:8">
      <c r="H61146" t="str">
        <f t="shared" si="662"/>
        <v/>
      </c>
    </row>
    <row r="61147" spans="8:8">
      <c r="H61147" t="str">
        <f t="shared" si="662"/>
        <v/>
      </c>
    </row>
    <row r="61148" spans="8:8">
      <c r="H61148" t="str">
        <f t="shared" si="662"/>
        <v/>
      </c>
    </row>
    <row r="61149" spans="8:8">
      <c r="H61149" t="str">
        <f t="shared" si="662"/>
        <v/>
      </c>
    </row>
    <row r="61150" spans="8:8">
      <c r="H61150" t="str">
        <f t="shared" si="662"/>
        <v/>
      </c>
    </row>
    <row r="61151" spans="8:8">
      <c r="H61151" t="str">
        <f t="shared" si="662"/>
        <v/>
      </c>
    </row>
    <row r="61152" spans="8:8">
      <c r="H61152" t="str">
        <f t="shared" si="662"/>
        <v/>
      </c>
    </row>
    <row r="61153" spans="8:8">
      <c r="H61153" t="str">
        <f t="shared" si="662"/>
        <v/>
      </c>
    </row>
    <row r="61154" spans="8:8">
      <c r="H61154" t="str">
        <f t="shared" ref="H61154:H61217" si="663">_xlfn.TEXTJOIN(", ", TRUE, G61154:G61154)</f>
        <v/>
      </c>
    </row>
    <row r="61155" spans="8:8">
      <c r="H61155" t="str">
        <f t="shared" si="663"/>
        <v/>
      </c>
    </row>
    <row r="61156" spans="8:8">
      <c r="H61156" t="str">
        <f t="shared" si="663"/>
        <v/>
      </c>
    </row>
    <row r="61157" spans="8:8">
      <c r="H61157" t="str">
        <f t="shared" si="663"/>
        <v/>
      </c>
    </row>
    <row r="61158" spans="8:8">
      <c r="H61158" t="str">
        <f t="shared" si="663"/>
        <v/>
      </c>
    </row>
    <row r="61159" spans="8:8">
      <c r="H61159" t="str">
        <f t="shared" si="663"/>
        <v/>
      </c>
    </row>
    <row r="61160" spans="8:8">
      <c r="H61160" t="str">
        <f t="shared" si="663"/>
        <v/>
      </c>
    </row>
    <row r="61161" spans="8:8">
      <c r="H61161" t="str">
        <f t="shared" si="663"/>
        <v/>
      </c>
    </row>
    <row r="61162" spans="8:8">
      <c r="H61162" t="str">
        <f t="shared" si="663"/>
        <v/>
      </c>
    </row>
    <row r="61163" spans="8:8">
      <c r="H61163" t="str">
        <f t="shared" si="663"/>
        <v/>
      </c>
    </row>
    <row r="61164" spans="8:8">
      <c r="H61164" t="str">
        <f t="shared" si="663"/>
        <v/>
      </c>
    </row>
    <row r="61165" spans="8:8">
      <c r="H61165" t="str">
        <f t="shared" si="663"/>
        <v/>
      </c>
    </row>
    <row r="61166" spans="8:8">
      <c r="H61166" t="str">
        <f t="shared" si="663"/>
        <v/>
      </c>
    </row>
    <row r="61167" spans="8:8">
      <c r="H61167" t="str">
        <f t="shared" si="663"/>
        <v/>
      </c>
    </row>
    <row r="61168" spans="8:8">
      <c r="H61168" t="str">
        <f t="shared" si="663"/>
        <v/>
      </c>
    </row>
    <row r="61169" spans="8:8">
      <c r="H61169" t="str">
        <f t="shared" si="663"/>
        <v/>
      </c>
    </row>
    <row r="61170" spans="8:8">
      <c r="H61170" t="str">
        <f t="shared" si="663"/>
        <v/>
      </c>
    </row>
    <row r="61171" spans="8:8">
      <c r="H61171" t="str">
        <f t="shared" si="663"/>
        <v/>
      </c>
    </row>
    <row r="61172" spans="8:8">
      <c r="H61172" t="str">
        <f t="shared" si="663"/>
        <v/>
      </c>
    </row>
    <row r="61173" spans="8:8">
      <c r="H61173" t="str">
        <f t="shared" si="663"/>
        <v/>
      </c>
    </row>
    <row r="61174" spans="8:8">
      <c r="H61174" t="str">
        <f t="shared" si="663"/>
        <v/>
      </c>
    </row>
    <row r="61175" spans="8:8">
      <c r="H61175" t="str">
        <f t="shared" si="663"/>
        <v/>
      </c>
    </row>
    <row r="61176" spans="8:8">
      <c r="H61176" t="str">
        <f t="shared" si="663"/>
        <v/>
      </c>
    </row>
    <row r="61177" spans="8:8">
      <c r="H61177" t="str">
        <f t="shared" si="663"/>
        <v/>
      </c>
    </row>
    <row r="61178" spans="8:8">
      <c r="H61178" t="str">
        <f t="shared" si="663"/>
        <v/>
      </c>
    </row>
    <row r="61179" spans="8:8">
      <c r="H61179" t="str">
        <f t="shared" si="663"/>
        <v/>
      </c>
    </row>
    <row r="61180" spans="8:8">
      <c r="H61180" t="str">
        <f t="shared" si="663"/>
        <v/>
      </c>
    </row>
    <row r="61181" spans="8:8">
      <c r="H61181" t="str">
        <f t="shared" si="663"/>
        <v/>
      </c>
    </row>
    <row r="61182" spans="8:8">
      <c r="H61182" t="str">
        <f t="shared" si="663"/>
        <v/>
      </c>
    </row>
    <row r="61183" spans="8:8">
      <c r="H61183" t="str">
        <f t="shared" si="663"/>
        <v/>
      </c>
    </row>
    <row r="61184" spans="8:8">
      <c r="H61184" t="str">
        <f t="shared" si="663"/>
        <v/>
      </c>
    </row>
    <row r="61185" spans="8:8">
      <c r="H61185" t="str">
        <f t="shared" si="663"/>
        <v/>
      </c>
    </row>
    <row r="61186" spans="8:8">
      <c r="H61186" t="str">
        <f t="shared" si="663"/>
        <v/>
      </c>
    </row>
    <row r="61187" spans="8:8">
      <c r="H61187" t="str">
        <f t="shared" si="663"/>
        <v/>
      </c>
    </row>
    <row r="61188" spans="8:8">
      <c r="H61188" t="str">
        <f t="shared" si="663"/>
        <v/>
      </c>
    </row>
    <row r="61189" spans="8:8">
      <c r="H61189" t="str">
        <f t="shared" si="663"/>
        <v/>
      </c>
    </row>
    <row r="61190" spans="8:8">
      <c r="H61190" t="str">
        <f t="shared" si="663"/>
        <v/>
      </c>
    </row>
    <row r="61191" spans="8:8">
      <c r="H61191" t="str">
        <f t="shared" si="663"/>
        <v/>
      </c>
    </row>
    <row r="61192" spans="8:8">
      <c r="H61192" t="str">
        <f t="shared" si="663"/>
        <v/>
      </c>
    </row>
    <row r="61193" spans="8:8">
      <c r="H61193" t="str">
        <f t="shared" si="663"/>
        <v/>
      </c>
    </row>
    <row r="61194" spans="8:8">
      <c r="H61194" t="str">
        <f t="shared" si="663"/>
        <v/>
      </c>
    </row>
    <row r="61195" spans="8:8">
      <c r="H61195" t="str">
        <f t="shared" si="663"/>
        <v/>
      </c>
    </row>
    <row r="61196" spans="8:8">
      <c r="H61196" t="str">
        <f t="shared" si="663"/>
        <v/>
      </c>
    </row>
    <row r="61197" spans="8:8">
      <c r="H61197" t="str">
        <f t="shared" si="663"/>
        <v/>
      </c>
    </row>
    <row r="61198" spans="8:8">
      <c r="H61198" t="str">
        <f t="shared" si="663"/>
        <v/>
      </c>
    </row>
    <row r="61199" spans="8:8">
      <c r="H61199" t="str">
        <f t="shared" si="663"/>
        <v/>
      </c>
    </row>
    <row r="61200" spans="8:8">
      <c r="H61200" t="str">
        <f t="shared" si="663"/>
        <v/>
      </c>
    </row>
    <row r="61201" spans="8:8">
      <c r="H61201" t="str">
        <f t="shared" si="663"/>
        <v/>
      </c>
    </row>
    <row r="61202" spans="8:8">
      <c r="H61202" t="str">
        <f t="shared" si="663"/>
        <v/>
      </c>
    </row>
    <row r="61203" spans="8:8">
      <c r="H61203" t="str">
        <f t="shared" si="663"/>
        <v/>
      </c>
    </row>
    <row r="61204" spans="8:8">
      <c r="H61204" t="str">
        <f t="shared" si="663"/>
        <v/>
      </c>
    </row>
    <row r="61205" spans="8:8">
      <c r="H61205" t="str">
        <f t="shared" si="663"/>
        <v/>
      </c>
    </row>
    <row r="61206" spans="8:8">
      <c r="H61206" t="str">
        <f t="shared" si="663"/>
        <v/>
      </c>
    </row>
    <row r="61207" spans="8:8">
      <c r="H61207" t="str">
        <f t="shared" si="663"/>
        <v/>
      </c>
    </row>
    <row r="61208" spans="8:8">
      <c r="H61208" t="str">
        <f t="shared" si="663"/>
        <v/>
      </c>
    </row>
    <row r="61209" spans="8:8">
      <c r="H61209" t="str">
        <f t="shared" si="663"/>
        <v/>
      </c>
    </row>
    <row r="61210" spans="8:8">
      <c r="H61210" t="str">
        <f t="shared" si="663"/>
        <v/>
      </c>
    </row>
    <row r="61211" spans="8:8">
      <c r="H61211" t="str">
        <f t="shared" si="663"/>
        <v/>
      </c>
    </row>
    <row r="61212" spans="8:8">
      <c r="H61212" t="str">
        <f t="shared" si="663"/>
        <v/>
      </c>
    </row>
    <row r="61213" spans="8:8">
      <c r="H61213" t="str">
        <f t="shared" si="663"/>
        <v/>
      </c>
    </row>
    <row r="61214" spans="8:8">
      <c r="H61214" t="str">
        <f t="shared" si="663"/>
        <v/>
      </c>
    </row>
    <row r="61215" spans="8:8">
      <c r="H61215" t="str">
        <f t="shared" si="663"/>
        <v/>
      </c>
    </row>
    <row r="61216" spans="8:8">
      <c r="H61216" t="str">
        <f t="shared" si="663"/>
        <v/>
      </c>
    </row>
    <row r="61217" spans="8:8">
      <c r="H61217" t="str">
        <f t="shared" si="663"/>
        <v/>
      </c>
    </row>
    <row r="61218" spans="8:8">
      <c r="H61218" t="str">
        <f t="shared" ref="H61218:H61281" si="664">_xlfn.TEXTJOIN(", ", TRUE, G61218:G61218)</f>
        <v/>
      </c>
    </row>
    <row r="61219" spans="8:8">
      <c r="H61219" t="str">
        <f t="shared" si="664"/>
        <v/>
      </c>
    </row>
    <row r="61220" spans="8:8">
      <c r="H61220" t="str">
        <f t="shared" si="664"/>
        <v/>
      </c>
    </row>
    <row r="61221" spans="8:8">
      <c r="H61221" t="str">
        <f t="shared" si="664"/>
        <v/>
      </c>
    </row>
    <row r="61222" spans="8:8">
      <c r="H61222" t="str">
        <f t="shared" si="664"/>
        <v/>
      </c>
    </row>
    <row r="61223" spans="8:8">
      <c r="H61223" t="str">
        <f t="shared" si="664"/>
        <v/>
      </c>
    </row>
    <row r="61224" spans="8:8">
      <c r="H61224" t="str">
        <f t="shared" si="664"/>
        <v/>
      </c>
    </row>
    <row r="61225" spans="8:8">
      <c r="H61225" t="str">
        <f t="shared" si="664"/>
        <v/>
      </c>
    </row>
    <row r="61226" spans="8:8">
      <c r="H61226" t="str">
        <f t="shared" si="664"/>
        <v/>
      </c>
    </row>
    <row r="61227" spans="8:8">
      <c r="H61227" t="str">
        <f t="shared" si="664"/>
        <v/>
      </c>
    </row>
    <row r="61228" spans="8:8">
      <c r="H61228" t="str">
        <f t="shared" si="664"/>
        <v/>
      </c>
    </row>
    <row r="61229" spans="8:8">
      <c r="H61229" t="str">
        <f t="shared" si="664"/>
        <v/>
      </c>
    </row>
    <row r="61230" spans="8:8">
      <c r="H61230" t="str">
        <f t="shared" si="664"/>
        <v/>
      </c>
    </row>
    <row r="61231" spans="8:8">
      <c r="H61231" t="str">
        <f t="shared" si="664"/>
        <v/>
      </c>
    </row>
    <row r="61232" spans="8:8">
      <c r="H61232" t="str">
        <f t="shared" si="664"/>
        <v/>
      </c>
    </row>
    <row r="61233" spans="8:8">
      <c r="H61233" t="str">
        <f t="shared" si="664"/>
        <v/>
      </c>
    </row>
    <row r="61234" spans="8:8">
      <c r="H61234" t="str">
        <f t="shared" si="664"/>
        <v/>
      </c>
    </row>
    <row r="61235" spans="8:8">
      <c r="H61235" t="str">
        <f t="shared" si="664"/>
        <v/>
      </c>
    </row>
    <row r="61236" spans="8:8">
      <c r="H61236" t="str">
        <f t="shared" si="664"/>
        <v/>
      </c>
    </row>
    <row r="61237" spans="8:8">
      <c r="H61237" t="str">
        <f t="shared" si="664"/>
        <v/>
      </c>
    </row>
    <row r="61238" spans="8:8">
      <c r="H61238" t="str">
        <f t="shared" si="664"/>
        <v/>
      </c>
    </row>
    <row r="61239" spans="8:8">
      <c r="H61239" t="str">
        <f t="shared" si="664"/>
        <v/>
      </c>
    </row>
    <row r="61240" spans="8:8">
      <c r="H61240" t="str">
        <f t="shared" si="664"/>
        <v/>
      </c>
    </row>
    <row r="61241" spans="8:8">
      <c r="H61241" t="str">
        <f t="shared" si="664"/>
        <v/>
      </c>
    </row>
    <row r="61242" spans="8:8">
      <c r="H61242" t="str">
        <f t="shared" si="664"/>
        <v/>
      </c>
    </row>
    <row r="61243" spans="8:8">
      <c r="H61243" t="str">
        <f t="shared" si="664"/>
        <v/>
      </c>
    </row>
    <row r="61244" spans="8:8">
      <c r="H61244" t="str">
        <f t="shared" si="664"/>
        <v/>
      </c>
    </row>
    <row r="61245" spans="8:8">
      <c r="H61245" t="str">
        <f t="shared" si="664"/>
        <v/>
      </c>
    </row>
    <row r="61246" spans="8:8">
      <c r="H61246" t="str">
        <f t="shared" si="664"/>
        <v/>
      </c>
    </row>
    <row r="61247" spans="8:8">
      <c r="H61247" t="str">
        <f t="shared" si="664"/>
        <v/>
      </c>
    </row>
    <row r="61248" spans="8:8">
      <c r="H61248" t="str">
        <f t="shared" si="664"/>
        <v/>
      </c>
    </row>
    <row r="61249" spans="8:8">
      <c r="H61249" t="str">
        <f t="shared" si="664"/>
        <v/>
      </c>
    </row>
    <row r="61250" spans="8:8">
      <c r="H61250" t="str">
        <f t="shared" si="664"/>
        <v/>
      </c>
    </row>
    <row r="61251" spans="8:8">
      <c r="H61251" t="str">
        <f t="shared" si="664"/>
        <v/>
      </c>
    </row>
    <row r="61252" spans="8:8">
      <c r="H61252" t="str">
        <f t="shared" si="664"/>
        <v/>
      </c>
    </row>
    <row r="61253" spans="8:8">
      <c r="H61253" t="str">
        <f t="shared" si="664"/>
        <v/>
      </c>
    </row>
    <row r="61254" spans="8:8">
      <c r="H61254" t="str">
        <f t="shared" si="664"/>
        <v/>
      </c>
    </row>
    <row r="61255" spans="8:8">
      <c r="H61255" t="str">
        <f t="shared" si="664"/>
        <v/>
      </c>
    </row>
    <row r="61256" spans="8:8">
      <c r="H61256" t="str">
        <f t="shared" si="664"/>
        <v/>
      </c>
    </row>
    <row r="61257" spans="8:8">
      <c r="H61257" t="str">
        <f t="shared" si="664"/>
        <v/>
      </c>
    </row>
    <row r="61258" spans="8:8">
      <c r="H61258" t="str">
        <f t="shared" si="664"/>
        <v/>
      </c>
    </row>
    <row r="61259" spans="8:8">
      <c r="H61259" t="str">
        <f t="shared" si="664"/>
        <v/>
      </c>
    </row>
    <row r="61260" spans="8:8">
      <c r="H61260" t="str">
        <f t="shared" si="664"/>
        <v/>
      </c>
    </row>
    <row r="61261" spans="8:8">
      <c r="H61261" t="str">
        <f t="shared" si="664"/>
        <v/>
      </c>
    </row>
    <row r="61262" spans="8:8">
      <c r="H61262" t="str">
        <f t="shared" si="664"/>
        <v/>
      </c>
    </row>
    <row r="61263" spans="8:8">
      <c r="H61263" t="str">
        <f t="shared" si="664"/>
        <v/>
      </c>
    </row>
    <row r="61264" spans="8:8">
      <c r="H61264" t="str">
        <f t="shared" si="664"/>
        <v/>
      </c>
    </row>
    <row r="61265" spans="8:8">
      <c r="H61265" t="str">
        <f t="shared" si="664"/>
        <v/>
      </c>
    </row>
    <row r="61266" spans="8:8">
      <c r="H61266" t="str">
        <f t="shared" si="664"/>
        <v/>
      </c>
    </row>
    <row r="61267" spans="8:8">
      <c r="H61267" t="str">
        <f t="shared" si="664"/>
        <v/>
      </c>
    </row>
    <row r="61268" spans="8:8">
      <c r="H61268" t="str">
        <f t="shared" si="664"/>
        <v/>
      </c>
    </row>
    <row r="61269" spans="8:8">
      <c r="H61269" t="str">
        <f t="shared" si="664"/>
        <v/>
      </c>
    </row>
    <row r="61270" spans="8:8">
      <c r="H61270" t="str">
        <f t="shared" si="664"/>
        <v/>
      </c>
    </row>
    <row r="61271" spans="8:8">
      <c r="H61271" t="str">
        <f t="shared" si="664"/>
        <v/>
      </c>
    </row>
    <row r="61272" spans="8:8">
      <c r="H61272" t="str">
        <f t="shared" si="664"/>
        <v/>
      </c>
    </row>
    <row r="61273" spans="8:8">
      <c r="H61273" t="str">
        <f t="shared" si="664"/>
        <v/>
      </c>
    </row>
    <row r="61274" spans="8:8">
      <c r="H61274" t="str">
        <f t="shared" si="664"/>
        <v/>
      </c>
    </row>
    <row r="61275" spans="8:8">
      <c r="H61275" t="str">
        <f t="shared" si="664"/>
        <v/>
      </c>
    </row>
    <row r="61276" spans="8:8">
      <c r="H61276" t="str">
        <f t="shared" si="664"/>
        <v/>
      </c>
    </row>
    <row r="61277" spans="8:8">
      <c r="H61277" t="str">
        <f t="shared" si="664"/>
        <v/>
      </c>
    </row>
    <row r="61278" spans="8:8">
      <c r="H61278" t="str">
        <f t="shared" si="664"/>
        <v/>
      </c>
    </row>
    <row r="61279" spans="8:8">
      <c r="H61279" t="str">
        <f t="shared" si="664"/>
        <v/>
      </c>
    </row>
    <row r="61280" spans="8:8">
      <c r="H61280" t="str">
        <f t="shared" si="664"/>
        <v/>
      </c>
    </row>
    <row r="61281" spans="8:8">
      <c r="H61281" t="str">
        <f t="shared" si="664"/>
        <v/>
      </c>
    </row>
    <row r="61282" spans="8:8">
      <c r="H61282" t="str">
        <f t="shared" ref="H61282:H61345" si="665">_xlfn.TEXTJOIN(", ", TRUE, G61282:G61282)</f>
        <v/>
      </c>
    </row>
    <row r="61283" spans="8:8">
      <c r="H61283" t="str">
        <f t="shared" si="665"/>
        <v/>
      </c>
    </row>
    <row r="61284" spans="8:8">
      <c r="H61284" t="str">
        <f t="shared" si="665"/>
        <v/>
      </c>
    </row>
    <row r="61285" spans="8:8">
      <c r="H61285" t="str">
        <f t="shared" si="665"/>
        <v/>
      </c>
    </row>
    <row r="61286" spans="8:8">
      <c r="H61286" t="str">
        <f t="shared" si="665"/>
        <v/>
      </c>
    </row>
    <row r="61287" spans="8:8">
      <c r="H61287" t="str">
        <f t="shared" si="665"/>
        <v/>
      </c>
    </row>
    <row r="61288" spans="8:8">
      <c r="H61288" t="str">
        <f t="shared" si="665"/>
        <v/>
      </c>
    </row>
    <row r="61289" spans="8:8">
      <c r="H61289" t="str">
        <f t="shared" si="665"/>
        <v/>
      </c>
    </row>
    <row r="61290" spans="8:8">
      <c r="H61290" t="str">
        <f t="shared" si="665"/>
        <v/>
      </c>
    </row>
    <row r="61291" spans="8:8">
      <c r="H61291" t="str">
        <f t="shared" si="665"/>
        <v/>
      </c>
    </row>
    <row r="61292" spans="8:8">
      <c r="H61292" t="str">
        <f t="shared" si="665"/>
        <v/>
      </c>
    </row>
    <row r="61293" spans="8:8">
      <c r="H61293" t="str">
        <f t="shared" si="665"/>
        <v/>
      </c>
    </row>
    <row r="61294" spans="8:8">
      <c r="H61294" t="str">
        <f t="shared" si="665"/>
        <v/>
      </c>
    </row>
    <row r="61295" spans="8:8">
      <c r="H61295" t="str">
        <f t="shared" si="665"/>
        <v/>
      </c>
    </row>
    <row r="61296" spans="8:8">
      <c r="H61296" t="str">
        <f t="shared" si="665"/>
        <v/>
      </c>
    </row>
    <row r="61297" spans="8:8">
      <c r="H61297" t="str">
        <f t="shared" si="665"/>
        <v/>
      </c>
    </row>
    <row r="61298" spans="8:8">
      <c r="H61298" t="str">
        <f t="shared" si="665"/>
        <v/>
      </c>
    </row>
    <row r="61299" spans="8:8">
      <c r="H61299" t="str">
        <f t="shared" si="665"/>
        <v/>
      </c>
    </row>
    <row r="61300" spans="8:8">
      <c r="H61300" t="str">
        <f t="shared" si="665"/>
        <v/>
      </c>
    </row>
    <row r="61301" spans="8:8">
      <c r="H61301" t="str">
        <f t="shared" si="665"/>
        <v/>
      </c>
    </row>
    <row r="61302" spans="8:8">
      <c r="H61302" t="str">
        <f t="shared" si="665"/>
        <v/>
      </c>
    </row>
    <row r="61303" spans="8:8">
      <c r="H61303" t="str">
        <f t="shared" si="665"/>
        <v/>
      </c>
    </row>
    <row r="61304" spans="8:8">
      <c r="H61304" t="str">
        <f t="shared" si="665"/>
        <v/>
      </c>
    </row>
    <row r="61305" spans="8:8">
      <c r="H61305" t="str">
        <f t="shared" si="665"/>
        <v/>
      </c>
    </row>
    <row r="61306" spans="8:8">
      <c r="H61306" t="str">
        <f t="shared" si="665"/>
        <v/>
      </c>
    </row>
    <row r="61307" spans="8:8">
      <c r="H61307" t="str">
        <f t="shared" si="665"/>
        <v/>
      </c>
    </row>
    <row r="61308" spans="8:8">
      <c r="H61308" t="str">
        <f t="shared" si="665"/>
        <v/>
      </c>
    </row>
    <row r="61309" spans="8:8">
      <c r="H61309" t="str">
        <f t="shared" si="665"/>
        <v/>
      </c>
    </row>
    <row r="61310" spans="8:8">
      <c r="H61310" t="str">
        <f t="shared" si="665"/>
        <v/>
      </c>
    </row>
    <row r="61311" spans="8:8">
      <c r="H61311" t="str">
        <f t="shared" si="665"/>
        <v/>
      </c>
    </row>
    <row r="61312" spans="8:8">
      <c r="H61312" t="str">
        <f t="shared" si="665"/>
        <v/>
      </c>
    </row>
    <row r="61313" spans="8:8">
      <c r="H61313" t="str">
        <f t="shared" si="665"/>
        <v/>
      </c>
    </row>
    <row r="61314" spans="8:8">
      <c r="H61314" t="str">
        <f t="shared" si="665"/>
        <v/>
      </c>
    </row>
    <row r="61315" spans="8:8">
      <c r="H61315" t="str">
        <f t="shared" si="665"/>
        <v/>
      </c>
    </row>
    <row r="61316" spans="8:8">
      <c r="H61316" t="str">
        <f t="shared" si="665"/>
        <v/>
      </c>
    </row>
    <row r="61317" spans="8:8">
      <c r="H61317" t="str">
        <f t="shared" si="665"/>
        <v/>
      </c>
    </row>
    <row r="61318" spans="8:8">
      <c r="H61318" t="str">
        <f t="shared" si="665"/>
        <v/>
      </c>
    </row>
    <row r="61319" spans="8:8">
      <c r="H61319" t="str">
        <f t="shared" si="665"/>
        <v/>
      </c>
    </row>
    <row r="61320" spans="8:8">
      <c r="H61320" t="str">
        <f t="shared" si="665"/>
        <v/>
      </c>
    </row>
    <row r="61321" spans="8:8">
      <c r="H61321" t="str">
        <f t="shared" si="665"/>
        <v/>
      </c>
    </row>
    <row r="61322" spans="8:8">
      <c r="H61322" t="str">
        <f t="shared" si="665"/>
        <v/>
      </c>
    </row>
    <row r="61323" spans="8:8">
      <c r="H61323" t="str">
        <f t="shared" si="665"/>
        <v/>
      </c>
    </row>
    <row r="61324" spans="8:8">
      <c r="H61324" t="str">
        <f t="shared" si="665"/>
        <v/>
      </c>
    </row>
    <row r="61325" spans="8:8">
      <c r="H61325" t="str">
        <f t="shared" si="665"/>
        <v/>
      </c>
    </row>
    <row r="61326" spans="8:8">
      <c r="H61326" t="str">
        <f t="shared" si="665"/>
        <v/>
      </c>
    </row>
    <row r="61327" spans="8:8">
      <c r="H61327" t="str">
        <f t="shared" si="665"/>
        <v/>
      </c>
    </row>
    <row r="61328" spans="8:8">
      <c r="H61328" t="str">
        <f t="shared" si="665"/>
        <v/>
      </c>
    </row>
    <row r="61329" spans="8:8">
      <c r="H61329" t="str">
        <f t="shared" si="665"/>
        <v/>
      </c>
    </row>
    <row r="61330" spans="8:8">
      <c r="H61330" t="str">
        <f t="shared" si="665"/>
        <v/>
      </c>
    </row>
    <row r="61331" spans="8:8">
      <c r="H61331" t="str">
        <f t="shared" si="665"/>
        <v/>
      </c>
    </row>
    <row r="61332" spans="8:8">
      <c r="H61332" t="str">
        <f t="shared" si="665"/>
        <v/>
      </c>
    </row>
    <row r="61333" spans="8:8">
      <c r="H61333" t="str">
        <f t="shared" si="665"/>
        <v/>
      </c>
    </row>
    <row r="61334" spans="8:8">
      <c r="H61334" t="str">
        <f t="shared" si="665"/>
        <v/>
      </c>
    </row>
    <row r="61335" spans="8:8">
      <c r="H61335" t="str">
        <f t="shared" si="665"/>
        <v/>
      </c>
    </row>
    <row r="61336" spans="8:8">
      <c r="H61336" t="str">
        <f t="shared" si="665"/>
        <v/>
      </c>
    </row>
    <row r="61337" spans="8:8">
      <c r="H61337" t="str">
        <f t="shared" si="665"/>
        <v/>
      </c>
    </row>
    <row r="61338" spans="8:8">
      <c r="H61338" t="str">
        <f t="shared" si="665"/>
        <v/>
      </c>
    </row>
    <row r="61339" spans="8:8">
      <c r="H61339" t="str">
        <f t="shared" si="665"/>
        <v/>
      </c>
    </row>
    <row r="61340" spans="8:8">
      <c r="H61340" t="str">
        <f t="shared" si="665"/>
        <v/>
      </c>
    </row>
    <row r="61341" spans="8:8">
      <c r="H61341" t="str">
        <f t="shared" si="665"/>
        <v/>
      </c>
    </row>
    <row r="61342" spans="8:8">
      <c r="H61342" t="str">
        <f t="shared" si="665"/>
        <v/>
      </c>
    </row>
    <row r="61343" spans="8:8">
      <c r="H61343" t="str">
        <f t="shared" si="665"/>
        <v/>
      </c>
    </row>
    <row r="61344" spans="8:8">
      <c r="H61344" t="str">
        <f t="shared" si="665"/>
        <v/>
      </c>
    </row>
    <row r="61345" spans="8:8">
      <c r="H61345" t="str">
        <f t="shared" si="665"/>
        <v/>
      </c>
    </row>
    <row r="61346" spans="8:8">
      <c r="H61346" t="str">
        <f t="shared" ref="H61346:H61409" si="666">_xlfn.TEXTJOIN(", ", TRUE, G61346:G61346)</f>
        <v/>
      </c>
    </row>
    <row r="61347" spans="8:8">
      <c r="H61347" t="str">
        <f t="shared" si="666"/>
        <v/>
      </c>
    </row>
    <row r="61348" spans="8:8">
      <c r="H61348" t="str">
        <f t="shared" si="666"/>
        <v/>
      </c>
    </row>
    <row r="61349" spans="8:8">
      <c r="H61349" t="str">
        <f t="shared" si="666"/>
        <v/>
      </c>
    </row>
    <row r="61350" spans="8:8">
      <c r="H61350" t="str">
        <f t="shared" si="666"/>
        <v/>
      </c>
    </row>
    <row r="61351" spans="8:8">
      <c r="H61351" t="str">
        <f t="shared" si="666"/>
        <v/>
      </c>
    </row>
    <row r="61352" spans="8:8">
      <c r="H61352" t="str">
        <f t="shared" si="666"/>
        <v/>
      </c>
    </row>
    <row r="61353" spans="8:8">
      <c r="H61353" t="str">
        <f t="shared" si="666"/>
        <v/>
      </c>
    </row>
    <row r="61354" spans="8:8">
      <c r="H61354" t="str">
        <f t="shared" si="666"/>
        <v/>
      </c>
    </row>
    <row r="61355" spans="8:8">
      <c r="H61355" t="str">
        <f t="shared" si="666"/>
        <v/>
      </c>
    </row>
    <row r="61356" spans="8:8">
      <c r="H61356" t="str">
        <f t="shared" si="666"/>
        <v/>
      </c>
    </row>
    <row r="61357" spans="8:8">
      <c r="H61357" t="str">
        <f t="shared" si="666"/>
        <v/>
      </c>
    </row>
    <row r="61358" spans="8:8">
      <c r="H61358" t="str">
        <f t="shared" si="666"/>
        <v/>
      </c>
    </row>
    <row r="61359" spans="8:8">
      <c r="H61359" t="str">
        <f t="shared" si="666"/>
        <v/>
      </c>
    </row>
    <row r="61360" spans="8:8">
      <c r="H61360" t="str">
        <f t="shared" si="666"/>
        <v/>
      </c>
    </row>
    <row r="61361" spans="8:8">
      <c r="H61361" t="str">
        <f t="shared" si="666"/>
        <v/>
      </c>
    </row>
    <row r="61362" spans="8:8">
      <c r="H61362" t="str">
        <f t="shared" si="666"/>
        <v/>
      </c>
    </row>
    <row r="61363" spans="8:8">
      <c r="H61363" t="str">
        <f t="shared" si="666"/>
        <v/>
      </c>
    </row>
    <row r="61364" spans="8:8">
      <c r="H61364" t="str">
        <f t="shared" si="666"/>
        <v/>
      </c>
    </row>
    <row r="61365" spans="8:8">
      <c r="H61365" t="str">
        <f t="shared" si="666"/>
        <v/>
      </c>
    </row>
    <row r="61366" spans="8:8">
      <c r="H61366" t="str">
        <f t="shared" si="666"/>
        <v/>
      </c>
    </row>
    <row r="61367" spans="8:8">
      <c r="H61367" t="str">
        <f t="shared" si="666"/>
        <v/>
      </c>
    </row>
    <row r="61368" spans="8:8">
      <c r="H61368" t="str">
        <f t="shared" si="666"/>
        <v/>
      </c>
    </row>
    <row r="61369" spans="8:8">
      <c r="H61369" t="str">
        <f t="shared" si="666"/>
        <v/>
      </c>
    </row>
    <row r="61370" spans="8:8">
      <c r="H61370" t="str">
        <f t="shared" si="666"/>
        <v/>
      </c>
    </row>
    <row r="61371" spans="8:8">
      <c r="H61371" t="str">
        <f t="shared" si="666"/>
        <v/>
      </c>
    </row>
    <row r="61372" spans="8:8">
      <c r="H61372" t="str">
        <f t="shared" si="666"/>
        <v/>
      </c>
    </row>
    <row r="61373" spans="8:8">
      <c r="H61373" t="str">
        <f t="shared" si="666"/>
        <v/>
      </c>
    </row>
    <row r="61374" spans="8:8">
      <c r="H61374" t="str">
        <f t="shared" si="666"/>
        <v/>
      </c>
    </row>
    <row r="61375" spans="8:8">
      <c r="H61375" t="str">
        <f t="shared" si="666"/>
        <v/>
      </c>
    </row>
    <row r="61376" spans="8:8">
      <c r="H61376" t="str">
        <f t="shared" si="666"/>
        <v/>
      </c>
    </row>
    <row r="61377" spans="8:8">
      <c r="H61377" t="str">
        <f t="shared" si="666"/>
        <v/>
      </c>
    </row>
    <row r="61378" spans="8:8">
      <c r="H61378" t="str">
        <f t="shared" si="666"/>
        <v/>
      </c>
    </row>
    <row r="61379" spans="8:8">
      <c r="H61379" t="str">
        <f t="shared" si="666"/>
        <v/>
      </c>
    </row>
    <row r="61380" spans="8:8">
      <c r="H61380" t="str">
        <f t="shared" si="666"/>
        <v/>
      </c>
    </row>
    <row r="61381" spans="8:8">
      <c r="H61381" t="str">
        <f t="shared" si="666"/>
        <v/>
      </c>
    </row>
    <row r="61382" spans="8:8">
      <c r="H61382" t="str">
        <f t="shared" si="666"/>
        <v/>
      </c>
    </row>
    <row r="61383" spans="8:8">
      <c r="H61383" t="str">
        <f t="shared" si="666"/>
        <v/>
      </c>
    </row>
    <row r="61384" spans="8:8">
      <c r="H61384" t="str">
        <f t="shared" si="666"/>
        <v/>
      </c>
    </row>
    <row r="61385" spans="8:8">
      <c r="H61385" t="str">
        <f t="shared" si="666"/>
        <v/>
      </c>
    </row>
    <row r="61386" spans="8:8">
      <c r="H61386" t="str">
        <f t="shared" si="666"/>
        <v/>
      </c>
    </row>
    <row r="61387" spans="8:8">
      <c r="H61387" t="str">
        <f t="shared" si="666"/>
        <v/>
      </c>
    </row>
    <row r="61388" spans="8:8">
      <c r="H61388" t="str">
        <f t="shared" si="666"/>
        <v/>
      </c>
    </row>
    <row r="61389" spans="8:8">
      <c r="H61389" t="str">
        <f t="shared" si="666"/>
        <v/>
      </c>
    </row>
    <row r="61390" spans="8:8">
      <c r="H61390" t="str">
        <f t="shared" si="666"/>
        <v/>
      </c>
    </row>
    <row r="61391" spans="8:8">
      <c r="H61391" t="str">
        <f t="shared" si="666"/>
        <v/>
      </c>
    </row>
    <row r="61392" spans="8:8">
      <c r="H61392" t="str">
        <f t="shared" si="666"/>
        <v/>
      </c>
    </row>
    <row r="61393" spans="8:8">
      <c r="H61393" t="str">
        <f t="shared" si="666"/>
        <v/>
      </c>
    </row>
    <row r="61394" spans="8:8">
      <c r="H61394" t="str">
        <f t="shared" si="666"/>
        <v/>
      </c>
    </row>
    <row r="61395" spans="8:8">
      <c r="H61395" t="str">
        <f t="shared" si="666"/>
        <v/>
      </c>
    </row>
    <row r="61396" spans="8:8">
      <c r="H61396" t="str">
        <f t="shared" si="666"/>
        <v/>
      </c>
    </row>
    <row r="61397" spans="8:8">
      <c r="H61397" t="str">
        <f t="shared" si="666"/>
        <v/>
      </c>
    </row>
    <row r="61398" spans="8:8">
      <c r="H61398" t="str">
        <f t="shared" si="666"/>
        <v/>
      </c>
    </row>
    <row r="61399" spans="8:8">
      <c r="H61399" t="str">
        <f t="shared" si="666"/>
        <v/>
      </c>
    </row>
    <row r="61400" spans="8:8">
      <c r="H61400" t="str">
        <f t="shared" si="666"/>
        <v/>
      </c>
    </row>
    <row r="61401" spans="8:8">
      <c r="H61401" t="str">
        <f t="shared" si="666"/>
        <v/>
      </c>
    </row>
    <row r="61402" spans="8:8">
      <c r="H61402" t="str">
        <f t="shared" si="666"/>
        <v/>
      </c>
    </row>
    <row r="61403" spans="8:8">
      <c r="H61403" t="str">
        <f t="shared" si="666"/>
        <v/>
      </c>
    </row>
    <row r="61404" spans="8:8">
      <c r="H61404" t="str">
        <f t="shared" si="666"/>
        <v/>
      </c>
    </row>
    <row r="61405" spans="8:8">
      <c r="H61405" t="str">
        <f t="shared" si="666"/>
        <v/>
      </c>
    </row>
    <row r="61406" spans="8:8">
      <c r="H61406" t="str">
        <f t="shared" si="666"/>
        <v/>
      </c>
    </row>
    <row r="61407" spans="8:8">
      <c r="H61407" t="str">
        <f t="shared" si="666"/>
        <v/>
      </c>
    </row>
    <row r="61408" spans="8:8">
      <c r="H61408" t="str">
        <f t="shared" si="666"/>
        <v/>
      </c>
    </row>
    <row r="61409" spans="8:8">
      <c r="H61409" t="str">
        <f t="shared" si="666"/>
        <v/>
      </c>
    </row>
    <row r="61410" spans="8:8">
      <c r="H61410" t="str">
        <f t="shared" ref="H61410:H61473" si="667">_xlfn.TEXTJOIN(", ", TRUE, G61410:G61410)</f>
        <v/>
      </c>
    </row>
    <row r="61411" spans="8:8">
      <c r="H61411" t="str">
        <f t="shared" si="667"/>
        <v/>
      </c>
    </row>
    <row r="61412" spans="8:8">
      <c r="H61412" t="str">
        <f t="shared" si="667"/>
        <v/>
      </c>
    </row>
    <row r="61413" spans="8:8">
      <c r="H61413" t="str">
        <f t="shared" si="667"/>
        <v/>
      </c>
    </row>
    <row r="61414" spans="8:8">
      <c r="H61414" t="str">
        <f t="shared" si="667"/>
        <v/>
      </c>
    </row>
    <row r="61415" spans="8:8">
      <c r="H61415" t="str">
        <f t="shared" si="667"/>
        <v/>
      </c>
    </row>
    <row r="61416" spans="8:8">
      <c r="H61416" t="str">
        <f t="shared" si="667"/>
        <v/>
      </c>
    </row>
    <row r="61417" spans="8:8">
      <c r="H61417" t="str">
        <f t="shared" si="667"/>
        <v/>
      </c>
    </row>
    <row r="61418" spans="8:8">
      <c r="H61418" t="str">
        <f t="shared" si="667"/>
        <v/>
      </c>
    </row>
    <row r="61419" spans="8:8">
      <c r="H61419" t="str">
        <f t="shared" si="667"/>
        <v/>
      </c>
    </row>
    <row r="61420" spans="8:8">
      <c r="H61420" t="str">
        <f t="shared" si="667"/>
        <v/>
      </c>
    </row>
    <row r="61421" spans="8:8">
      <c r="H61421" t="str">
        <f t="shared" si="667"/>
        <v/>
      </c>
    </row>
    <row r="61422" spans="8:8">
      <c r="H61422" t="str">
        <f t="shared" si="667"/>
        <v/>
      </c>
    </row>
    <row r="61423" spans="8:8">
      <c r="H61423" t="str">
        <f t="shared" si="667"/>
        <v/>
      </c>
    </row>
    <row r="61424" spans="8:8">
      <c r="H61424" t="str">
        <f t="shared" si="667"/>
        <v/>
      </c>
    </row>
    <row r="61425" spans="8:8">
      <c r="H61425" t="str">
        <f t="shared" si="667"/>
        <v/>
      </c>
    </row>
    <row r="61426" spans="8:8">
      <c r="H61426" t="str">
        <f t="shared" si="667"/>
        <v/>
      </c>
    </row>
    <row r="61427" spans="8:8">
      <c r="H61427" t="str">
        <f t="shared" si="667"/>
        <v/>
      </c>
    </row>
    <row r="61428" spans="8:8">
      <c r="H61428" t="str">
        <f t="shared" si="667"/>
        <v/>
      </c>
    </row>
    <row r="61429" spans="8:8">
      <c r="H61429" t="str">
        <f t="shared" si="667"/>
        <v/>
      </c>
    </row>
    <row r="61430" spans="8:8">
      <c r="H61430" t="str">
        <f t="shared" si="667"/>
        <v/>
      </c>
    </row>
    <row r="61431" spans="8:8">
      <c r="H61431" t="str">
        <f t="shared" si="667"/>
        <v/>
      </c>
    </row>
    <row r="61432" spans="8:8">
      <c r="H61432" t="str">
        <f t="shared" si="667"/>
        <v/>
      </c>
    </row>
    <row r="61433" spans="8:8">
      <c r="H61433" t="str">
        <f t="shared" si="667"/>
        <v/>
      </c>
    </row>
    <row r="61434" spans="8:8">
      <c r="H61434" t="str">
        <f t="shared" si="667"/>
        <v/>
      </c>
    </row>
    <row r="61435" spans="8:8">
      <c r="H61435" t="str">
        <f t="shared" si="667"/>
        <v/>
      </c>
    </row>
    <row r="61436" spans="8:8">
      <c r="H61436" t="str">
        <f t="shared" si="667"/>
        <v/>
      </c>
    </row>
    <row r="61437" spans="8:8">
      <c r="H61437" t="str">
        <f t="shared" si="667"/>
        <v/>
      </c>
    </row>
    <row r="61438" spans="8:8">
      <c r="H61438" t="str">
        <f t="shared" si="667"/>
        <v/>
      </c>
    </row>
    <row r="61439" spans="8:8">
      <c r="H61439" t="str">
        <f t="shared" si="667"/>
        <v/>
      </c>
    </row>
    <row r="61440" spans="8:8">
      <c r="H61440" t="str">
        <f t="shared" si="667"/>
        <v/>
      </c>
    </row>
    <row r="61441" spans="8:8">
      <c r="H61441" t="str">
        <f t="shared" si="667"/>
        <v/>
      </c>
    </row>
    <row r="61442" spans="8:8">
      <c r="H61442" t="str">
        <f t="shared" si="667"/>
        <v/>
      </c>
    </row>
    <row r="61443" spans="8:8">
      <c r="H61443" t="str">
        <f t="shared" si="667"/>
        <v/>
      </c>
    </row>
    <row r="61444" spans="8:8">
      <c r="H61444" t="str">
        <f t="shared" si="667"/>
        <v/>
      </c>
    </row>
    <row r="61445" spans="8:8">
      <c r="H61445" t="str">
        <f t="shared" si="667"/>
        <v/>
      </c>
    </row>
    <row r="61446" spans="8:8">
      <c r="H61446" t="str">
        <f t="shared" si="667"/>
        <v/>
      </c>
    </row>
    <row r="61447" spans="8:8">
      <c r="H61447" t="str">
        <f t="shared" si="667"/>
        <v/>
      </c>
    </row>
    <row r="61448" spans="8:8">
      <c r="H61448" t="str">
        <f t="shared" si="667"/>
        <v/>
      </c>
    </row>
    <row r="61449" spans="8:8">
      <c r="H61449" t="str">
        <f t="shared" si="667"/>
        <v/>
      </c>
    </row>
    <row r="61450" spans="8:8">
      <c r="H61450" t="str">
        <f t="shared" si="667"/>
        <v/>
      </c>
    </row>
    <row r="61451" spans="8:8">
      <c r="H61451" t="str">
        <f t="shared" si="667"/>
        <v/>
      </c>
    </row>
    <row r="61452" spans="8:8">
      <c r="H61452" t="str">
        <f t="shared" si="667"/>
        <v/>
      </c>
    </row>
    <row r="61453" spans="8:8">
      <c r="H61453" t="str">
        <f t="shared" si="667"/>
        <v/>
      </c>
    </row>
    <row r="61454" spans="8:8">
      <c r="H61454" t="str">
        <f t="shared" si="667"/>
        <v/>
      </c>
    </row>
    <row r="61455" spans="8:8">
      <c r="H61455" t="str">
        <f t="shared" si="667"/>
        <v/>
      </c>
    </row>
    <row r="61456" spans="8:8">
      <c r="H61456" t="str">
        <f t="shared" si="667"/>
        <v/>
      </c>
    </row>
    <row r="61457" spans="8:8">
      <c r="H61457" t="str">
        <f t="shared" si="667"/>
        <v/>
      </c>
    </row>
    <row r="61458" spans="8:8">
      <c r="H61458" t="str">
        <f t="shared" si="667"/>
        <v/>
      </c>
    </row>
    <row r="61459" spans="8:8">
      <c r="H61459" t="str">
        <f t="shared" si="667"/>
        <v/>
      </c>
    </row>
    <row r="61460" spans="8:8">
      <c r="H61460" t="str">
        <f t="shared" si="667"/>
        <v/>
      </c>
    </row>
    <row r="61461" spans="8:8">
      <c r="H61461" t="str">
        <f t="shared" si="667"/>
        <v/>
      </c>
    </row>
    <row r="61462" spans="8:8">
      <c r="H61462" t="str">
        <f t="shared" si="667"/>
        <v/>
      </c>
    </row>
    <row r="61463" spans="8:8">
      <c r="H61463" t="str">
        <f t="shared" si="667"/>
        <v/>
      </c>
    </row>
    <row r="61464" spans="8:8">
      <c r="H61464" t="str">
        <f t="shared" si="667"/>
        <v/>
      </c>
    </row>
    <row r="61465" spans="8:8">
      <c r="H61465" t="str">
        <f t="shared" si="667"/>
        <v/>
      </c>
    </row>
    <row r="61466" spans="8:8">
      <c r="H61466" t="str">
        <f t="shared" si="667"/>
        <v/>
      </c>
    </row>
    <row r="61467" spans="8:8">
      <c r="H61467" t="str">
        <f t="shared" si="667"/>
        <v/>
      </c>
    </row>
    <row r="61468" spans="8:8">
      <c r="H61468" t="str">
        <f t="shared" si="667"/>
        <v/>
      </c>
    </row>
    <row r="61469" spans="8:8">
      <c r="H61469" t="str">
        <f t="shared" si="667"/>
        <v/>
      </c>
    </row>
    <row r="61470" spans="8:8">
      <c r="H61470" t="str">
        <f t="shared" si="667"/>
        <v/>
      </c>
    </row>
    <row r="61471" spans="8:8">
      <c r="H61471" t="str">
        <f t="shared" si="667"/>
        <v/>
      </c>
    </row>
    <row r="61472" spans="8:8">
      <c r="H61472" t="str">
        <f t="shared" si="667"/>
        <v/>
      </c>
    </row>
    <row r="61473" spans="8:8">
      <c r="H61473" t="str">
        <f t="shared" si="667"/>
        <v/>
      </c>
    </row>
    <row r="61474" spans="8:8">
      <c r="H61474" t="str">
        <f t="shared" ref="H61474:H61537" si="668">_xlfn.TEXTJOIN(", ", TRUE, G61474:G61474)</f>
        <v/>
      </c>
    </row>
    <row r="61475" spans="8:8">
      <c r="H61475" t="str">
        <f t="shared" si="668"/>
        <v/>
      </c>
    </row>
    <row r="61476" spans="8:8">
      <c r="H61476" t="str">
        <f t="shared" si="668"/>
        <v/>
      </c>
    </row>
    <row r="61477" spans="8:8">
      <c r="H61477" t="str">
        <f t="shared" si="668"/>
        <v/>
      </c>
    </row>
    <row r="61478" spans="8:8">
      <c r="H61478" t="str">
        <f t="shared" si="668"/>
        <v/>
      </c>
    </row>
    <row r="61479" spans="8:8">
      <c r="H61479" t="str">
        <f t="shared" si="668"/>
        <v/>
      </c>
    </row>
    <row r="61480" spans="8:8">
      <c r="H61480" t="str">
        <f t="shared" si="668"/>
        <v/>
      </c>
    </row>
    <row r="61481" spans="8:8">
      <c r="H61481" t="str">
        <f t="shared" si="668"/>
        <v/>
      </c>
    </row>
    <row r="61482" spans="8:8">
      <c r="H61482" t="str">
        <f t="shared" si="668"/>
        <v/>
      </c>
    </row>
    <row r="61483" spans="8:8">
      <c r="H61483" t="str">
        <f t="shared" si="668"/>
        <v/>
      </c>
    </row>
    <row r="61484" spans="8:8">
      <c r="H61484" t="str">
        <f t="shared" si="668"/>
        <v/>
      </c>
    </row>
    <row r="61485" spans="8:8">
      <c r="H61485" t="str">
        <f t="shared" si="668"/>
        <v/>
      </c>
    </row>
    <row r="61486" spans="8:8">
      <c r="H61486" t="str">
        <f t="shared" si="668"/>
        <v/>
      </c>
    </row>
    <row r="61487" spans="8:8">
      <c r="H61487" t="str">
        <f t="shared" si="668"/>
        <v/>
      </c>
    </row>
    <row r="61488" spans="8:8">
      <c r="H61488" t="str">
        <f t="shared" si="668"/>
        <v/>
      </c>
    </row>
    <row r="61489" spans="8:8">
      <c r="H61489" t="str">
        <f t="shared" si="668"/>
        <v/>
      </c>
    </row>
    <row r="61490" spans="8:8">
      <c r="H61490" t="str">
        <f t="shared" si="668"/>
        <v/>
      </c>
    </row>
    <row r="61491" spans="8:8">
      <c r="H61491" t="str">
        <f t="shared" si="668"/>
        <v/>
      </c>
    </row>
    <row r="61492" spans="8:8">
      <c r="H61492" t="str">
        <f t="shared" si="668"/>
        <v/>
      </c>
    </row>
    <row r="61493" spans="8:8">
      <c r="H61493" t="str">
        <f t="shared" si="668"/>
        <v/>
      </c>
    </row>
    <row r="61494" spans="8:8">
      <c r="H61494" t="str">
        <f t="shared" si="668"/>
        <v/>
      </c>
    </row>
    <row r="61495" spans="8:8">
      <c r="H61495" t="str">
        <f t="shared" si="668"/>
        <v/>
      </c>
    </row>
    <row r="61496" spans="8:8">
      <c r="H61496" t="str">
        <f t="shared" si="668"/>
        <v/>
      </c>
    </row>
    <row r="61497" spans="8:8">
      <c r="H61497" t="str">
        <f t="shared" si="668"/>
        <v/>
      </c>
    </row>
    <row r="61498" spans="8:8">
      <c r="H61498" t="str">
        <f t="shared" si="668"/>
        <v/>
      </c>
    </row>
    <row r="61499" spans="8:8">
      <c r="H61499" t="str">
        <f t="shared" si="668"/>
        <v/>
      </c>
    </row>
    <row r="61500" spans="8:8">
      <c r="H61500" t="str">
        <f t="shared" si="668"/>
        <v/>
      </c>
    </row>
    <row r="61501" spans="8:8">
      <c r="H61501" t="str">
        <f t="shared" si="668"/>
        <v/>
      </c>
    </row>
    <row r="61502" spans="8:8">
      <c r="H61502" t="str">
        <f t="shared" si="668"/>
        <v/>
      </c>
    </row>
    <row r="61503" spans="8:8">
      <c r="H61503" t="str">
        <f t="shared" si="668"/>
        <v/>
      </c>
    </row>
    <row r="61504" spans="8:8">
      <c r="H61504" t="str">
        <f t="shared" si="668"/>
        <v/>
      </c>
    </row>
    <row r="61505" spans="8:8">
      <c r="H61505" t="str">
        <f t="shared" si="668"/>
        <v/>
      </c>
    </row>
    <row r="61506" spans="8:8">
      <c r="H61506" t="str">
        <f t="shared" si="668"/>
        <v/>
      </c>
    </row>
    <row r="61507" spans="8:8">
      <c r="H61507" t="str">
        <f t="shared" si="668"/>
        <v/>
      </c>
    </row>
    <row r="61508" spans="8:8">
      <c r="H61508" t="str">
        <f t="shared" si="668"/>
        <v/>
      </c>
    </row>
    <row r="61509" spans="8:8">
      <c r="H61509" t="str">
        <f t="shared" si="668"/>
        <v/>
      </c>
    </row>
    <row r="61510" spans="8:8">
      <c r="H61510" t="str">
        <f t="shared" si="668"/>
        <v/>
      </c>
    </row>
    <row r="61511" spans="8:8">
      <c r="H61511" t="str">
        <f t="shared" si="668"/>
        <v/>
      </c>
    </row>
    <row r="61512" spans="8:8">
      <c r="H61512" t="str">
        <f t="shared" si="668"/>
        <v/>
      </c>
    </row>
    <row r="61513" spans="8:8">
      <c r="H61513" t="str">
        <f t="shared" si="668"/>
        <v/>
      </c>
    </row>
    <row r="61514" spans="8:8">
      <c r="H61514" t="str">
        <f t="shared" si="668"/>
        <v/>
      </c>
    </row>
    <row r="61515" spans="8:8">
      <c r="H61515" t="str">
        <f t="shared" si="668"/>
        <v/>
      </c>
    </row>
    <row r="61516" spans="8:8">
      <c r="H61516" t="str">
        <f t="shared" si="668"/>
        <v/>
      </c>
    </row>
    <row r="61517" spans="8:8">
      <c r="H61517" t="str">
        <f t="shared" si="668"/>
        <v/>
      </c>
    </row>
    <row r="61518" spans="8:8">
      <c r="H61518" t="str">
        <f t="shared" si="668"/>
        <v/>
      </c>
    </row>
    <row r="61519" spans="8:8">
      <c r="H61519" t="str">
        <f t="shared" si="668"/>
        <v/>
      </c>
    </row>
    <row r="61520" spans="8:8">
      <c r="H61520" t="str">
        <f t="shared" si="668"/>
        <v/>
      </c>
    </row>
    <row r="61521" spans="8:8">
      <c r="H61521" t="str">
        <f t="shared" si="668"/>
        <v/>
      </c>
    </row>
    <row r="61522" spans="8:8">
      <c r="H61522" t="str">
        <f t="shared" si="668"/>
        <v/>
      </c>
    </row>
    <row r="61523" spans="8:8">
      <c r="H61523" t="str">
        <f t="shared" si="668"/>
        <v/>
      </c>
    </row>
    <row r="61524" spans="8:8">
      <c r="H61524" t="str">
        <f t="shared" si="668"/>
        <v/>
      </c>
    </row>
    <row r="61525" spans="8:8">
      <c r="H61525" t="str">
        <f t="shared" si="668"/>
        <v/>
      </c>
    </row>
    <row r="61526" spans="8:8">
      <c r="H61526" t="str">
        <f t="shared" si="668"/>
        <v/>
      </c>
    </row>
    <row r="61527" spans="8:8">
      <c r="H61527" t="str">
        <f t="shared" si="668"/>
        <v/>
      </c>
    </row>
    <row r="61528" spans="8:8">
      <c r="H61528" t="str">
        <f t="shared" si="668"/>
        <v/>
      </c>
    </row>
    <row r="61529" spans="8:8">
      <c r="H61529" t="str">
        <f t="shared" si="668"/>
        <v/>
      </c>
    </row>
    <row r="61530" spans="8:8">
      <c r="H61530" t="str">
        <f t="shared" si="668"/>
        <v/>
      </c>
    </row>
    <row r="61531" spans="8:8">
      <c r="H61531" t="str">
        <f t="shared" si="668"/>
        <v/>
      </c>
    </row>
    <row r="61532" spans="8:8">
      <c r="H61532" t="str">
        <f t="shared" si="668"/>
        <v/>
      </c>
    </row>
    <row r="61533" spans="8:8">
      <c r="H61533" t="str">
        <f t="shared" si="668"/>
        <v/>
      </c>
    </row>
    <row r="61534" spans="8:8">
      <c r="H61534" t="str">
        <f t="shared" si="668"/>
        <v/>
      </c>
    </row>
    <row r="61535" spans="8:8">
      <c r="H61535" t="str">
        <f t="shared" si="668"/>
        <v/>
      </c>
    </row>
    <row r="61536" spans="8:8">
      <c r="H61536" t="str">
        <f t="shared" si="668"/>
        <v/>
      </c>
    </row>
    <row r="61537" spans="8:8">
      <c r="H61537" t="str">
        <f t="shared" si="668"/>
        <v/>
      </c>
    </row>
    <row r="61538" spans="8:8">
      <c r="H61538" t="str">
        <f t="shared" ref="H61538:H61601" si="669">_xlfn.TEXTJOIN(", ", TRUE, G61538:G61538)</f>
        <v/>
      </c>
    </row>
    <row r="61539" spans="8:8">
      <c r="H61539" t="str">
        <f t="shared" si="669"/>
        <v/>
      </c>
    </row>
    <row r="61540" spans="8:8">
      <c r="H61540" t="str">
        <f t="shared" si="669"/>
        <v/>
      </c>
    </row>
    <row r="61541" spans="8:8">
      <c r="H61541" t="str">
        <f t="shared" si="669"/>
        <v/>
      </c>
    </row>
    <row r="61542" spans="8:8">
      <c r="H61542" t="str">
        <f t="shared" si="669"/>
        <v/>
      </c>
    </row>
    <row r="61543" spans="8:8">
      <c r="H61543" t="str">
        <f t="shared" si="669"/>
        <v/>
      </c>
    </row>
    <row r="61544" spans="8:8">
      <c r="H61544" t="str">
        <f t="shared" si="669"/>
        <v/>
      </c>
    </row>
    <row r="61545" spans="8:8">
      <c r="H61545" t="str">
        <f t="shared" si="669"/>
        <v/>
      </c>
    </row>
    <row r="61546" spans="8:8">
      <c r="H61546" t="str">
        <f t="shared" si="669"/>
        <v/>
      </c>
    </row>
    <row r="61547" spans="8:8">
      <c r="H61547" t="str">
        <f t="shared" si="669"/>
        <v/>
      </c>
    </row>
    <row r="61548" spans="8:8">
      <c r="H61548" t="str">
        <f t="shared" si="669"/>
        <v/>
      </c>
    </row>
    <row r="61549" spans="8:8">
      <c r="H61549" t="str">
        <f t="shared" si="669"/>
        <v/>
      </c>
    </row>
    <row r="61550" spans="8:8">
      <c r="H61550" t="str">
        <f t="shared" si="669"/>
        <v/>
      </c>
    </row>
    <row r="61551" spans="8:8">
      <c r="H61551" t="str">
        <f t="shared" si="669"/>
        <v/>
      </c>
    </row>
    <row r="61552" spans="8:8">
      <c r="H61552" t="str">
        <f t="shared" si="669"/>
        <v/>
      </c>
    </row>
    <row r="61553" spans="8:8">
      <c r="H61553" t="str">
        <f t="shared" si="669"/>
        <v/>
      </c>
    </row>
    <row r="61554" spans="8:8">
      <c r="H61554" t="str">
        <f t="shared" si="669"/>
        <v/>
      </c>
    </row>
    <row r="61555" spans="8:8">
      <c r="H61555" t="str">
        <f t="shared" si="669"/>
        <v/>
      </c>
    </row>
    <row r="61556" spans="8:8">
      <c r="H61556" t="str">
        <f t="shared" si="669"/>
        <v/>
      </c>
    </row>
    <row r="61557" spans="8:8">
      <c r="H61557" t="str">
        <f t="shared" si="669"/>
        <v/>
      </c>
    </row>
    <row r="61558" spans="8:8">
      <c r="H61558" t="str">
        <f t="shared" si="669"/>
        <v/>
      </c>
    </row>
    <row r="61559" spans="8:8">
      <c r="H61559" t="str">
        <f t="shared" si="669"/>
        <v/>
      </c>
    </row>
    <row r="61560" spans="8:8">
      <c r="H61560" t="str">
        <f t="shared" si="669"/>
        <v/>
      </c>
    </row>
    <row r="61561" spans="8:8">
      <c r="H61561" t="str">
        <f t="shared" si="669"/>
        <v/>
      </c>
    </row>
    <row r="61562" spans="8:8">
      <c r="H61562" t="str">
        <f t="shared" si="669"/>
        <v/>
      </c>
    </row>
    <row r="61563" spans="8:8">
      <c r="H61563" t="str">
        <f t="shared" si="669"/>
        <v/>
      </c>
    </row>
    <row r="61564" spans="8:8">
      <c r="H61564" t="str">
        <f t="shared" si="669"/>
        <v/>
      </c>
    </row>
    <row r="61565" spans="8:8">
      <c r="H61565" t="str">
        <f t="shared" si="669"/>
        <v/>
      </c>
    </row>
    <row r="61566" spans="8:8">
      <c r="H61566" t="str">
        <f t="shared" si="669"/>
        <v/>
      </c>
    </row>
    <row r="61567" spans="8:8">
      <c r="H61567" t="str">
        <f t="shared" si="669"/>
        <v/>
      </c>
    </row>
    <row r="61568" spans="8:8">
      <c r="H61568" t="str">
        <f t="shared" si="669"/>
        <v/>
      </c>
    </row>
    <row r="61569" spans="8:8">
      <c r="H61569" t="str">
        <f t="shared" si="669"/>
        <v/>
      </c>
    </row>
    <row r="61570" spans="8:8">
      <c r="H61570" t="str">
        <f t="shared" si="669"/>
        <v/>
      </c>
    </row>
    <row r="61571" spans="8:8">
      <c r="H61571" t="str">
        <f t="shared" si="669"/>
        <v/>
      </c>
    </row>
    <row r="61572" spans="8:8">
      <c r="H61572" t="str">
        <f t="shared" si="669"/>
        <v/>
      </c>
    </row>
    <row r="61573" spans="8:8">
      <c r="H61573" t="str">
        <f t="shared" si="669"/>
        <v/>
      </c>
    </row>
    <row r="61574" spans="8:8">
      <c r="H61574" t="str">
        <f t="shared" si="669"/>
        <v/>
      </c>
    </row>
    <row r="61575" spans="8:8">
      <c r="H61575" t="str">
        <f t="shared" si="669"/>
        <v/>
      </c>
    </row>
    <row r="61576" spans="8:8">
      <c r="H61576" t="str">
        <f t="shared" si="669"/>
        <v/>
      </c>
    </row>
    <row r="61577" spans="8:8">
      <c r="H61577" t="str">
        <f t="shared" si="669"/>
        <v/>
      </c>
    </row>
    <row r="61578" spans="8:8">
      <c r="H61578" t="str">
        <f t="shared" si="669"/>
        <v/>
      </c>
    </row>
    <row r="61579" spans="8:8">
      <c r="H61579" t="str">
        <f t="shared" si="669"/>
        <v/>
      </c>
    </row>
    <row r="61580" spans="8:8">
      <c r="H61580" t="str">
        <f t="shared" si="669"/>
        <v/>
      </c>
    </row>
    <row r="61581" spans="8:8">
      <c r="H61581" t="str">
        <f t="shared" si="669"/>
        <v/>
      </c>
    </row>
    <row r="61582" spans="8:8">
      <c r="H61582" t="str">
        <f t="shared" si="669"/>
        <v/>
      </c>
    </row>
    <row r="61583" spans="8:8">
      <c r="H61583" t="str">
        <f t="shared" si="669"/>
        <v/>
      </c>
    </row>
    <row r="61584" spans="8:8">
      <c r="H61584" t="str">
        <f t="shared" si="669"/>
        <v/>
      </c>
    </row>
    <row r="61585" spans="8:8">
      <c r="H61585" t="str">
        <f t="shared" si="669"/>
        <v/>
      </c>
    </row>
    <row r="61586" spans="8:8">
      <c r="H61586" t="str">
        <f t="shared" si="669"/>
        <v/>
      </c>
    </row>
    <row r="61587" spans="8:8">
      <c r="H61587" t="str">
        <f t="shared" si="669"/>
        <v/>
      </c>
    </row>
    <row r="61588" spans="8:8">
      <c r="H61588" t="str">
        <f t="shared" si="669"/>
        <v/>
      </c>
    </row>
    <row r="61589" spans="8:8">
      <c r="H61589" t="str">
        <f t="shared" si="669"/>
        <v/>
      </c>
    </row>
    <row r="61590" spans="8:8">
      <c r="H61590" t="str">
        <f t="shared" si="669"/>
        <v/>
      </c>
    </row>
    <row r="61591" spans="8:8">
      <c r="H61591" t="str">
        <f t="shared" si="669"/>
        <v/>
      </c>
    </row>
    <row r="61592" spans="8:8">
      <c r="H61592" t="str">
        <f t="shared" si="669"/>
        <v/>
      </c>
    </row>
    <row r="61593" spans="8:8">
      <c r="H61593" t="str">
        <f t="shared" si="669"/>
        <v/>
      </c>
    </row>
    <row r="61594" spans="8:8">
      <c r="H61594" t="str">
        <f t="shared" si="669"/>
        <v/>
      </c>
    </row>
    <row r="61595" spans="8:8">
      <c r="H61595" t="str">
        <f t="shared" si="669"/>
        <v/>
      </c>
    </row>
    <row r="61596" spans="8:8">
      <c r="H61596" t="str">
        <f t="shared" si="669"/>
        <v/>
      </c>
    </row>
    <row r="61597" spans="8:8">
      <c r="H61597" t="str">
        <f t="shared" si="669"/>
        <v/>
      </c>
    </row>
    <row r="61598" spans="8:8">
      <c r="H61598" t="str">
        <f t="shared" si="669"/>
        <v/>
      </c>
    </row>
    <row r="61599" spans="8:8">
      <c r="H61599" t="str">
        <f t="shared" si="669"/>
        <v/>
      </c>
    </row>
    <row r="61600" spans="8:8">
      <c r="H61600" t="str">
        <f t="shared" si="669"/>
        <v/>
      </c>
    </row>
    <row r="61601" spans="8:8">
      <c r="H61601" t="str">
        <f t="shared" si="669"/>
        <v/>
      </c>
    </row>
    <row r="61602" spans="8:8">
      <c r="H61602" t="str">
        <f t="shared" ref="H61602:H61665" si="670">_xlfn.TEXTJOIN(", ", TRUE, G61602:G61602)</f>
        <v/>
      </c>
    </row>
    <row r="61603" spans="8:8">
      <c r="H61603" t="str">
        <f t="shared" si="670"/>
        <v/>
      </c>
    </row>
    <row r="61604" spans="8:8">
      <c r="H61604" t="str">
        <f t="shared" si="670"/>
        <v/>
      </c>
    </row>
    <row r="61605" spans="8:8">
      <c r="H61605" t="str">
        <f t="shared" si="670"/>
        <v/>
      </c>
    </row>
    <row r="61606" spans="8:8">
      <c r="H61606" t="str">
        <f t="shared" si="670"/>
        <v/>
      </c>
    </row>
    <row r="61607" spans="8:8">
      <c r="H61607" t="str">
        <f t="shared" si="670"/>
        <v/>
      </c>
    </row>
    <row r="61608" spans="8:8">
      <c r="H61608" t="str">
        <f t="shared" si="670"/>
        <v/>
      </c>
    </row>
    <row r="61609" spans="8:8">
      <c r="H61609" t="str">
        <f t="shared" si="670"/>
        <v/>
      </c>
    </row>
    <row r="61610" spans="8:8">
      <c r="H61610" t="str">
        <f t="shared" si="670"/>
        <v/>
      </c>
    </row>
    <row r="61611" spans="8:8">
      <c r="H61611" t="str">
        <f t="shared" si="670"/>
        <v/>
      </c>
    </row>
    <row r="61612" spans="8:8">
      <c r="H61612" t="str">
        <f t="shared" si="670"/>
        <v/>
      </c>
    </row>
    <row r="61613" spans="8:8">
      <c r="H61613" t="str">
        <f t="shared" si="670"/>
        <v/>
      </c>
    </row>
    <row r="61614" spans="8:8">
      <c r="H61614" t="str">
        <f t="shared" si="670"/>
        <v/>
      </c>
    </row>
    <row r="61615" spans="8:8">
      <c r="H61615" t="str">
        <f t="shared" si="670"/>
        <v/>
      </c>
    </row>
    <row r="61616" spans="8:8">
      <c r="H61616" t="str">
        <f t="shared" si="670"/>
        <v/>
      </c>
    </row>
    <row r="61617" spans="8:8">
      <c r="H61617" t="str">
        <f t="shared" si="670"/>
        <v/>
      </c>
    </row>
    <row r="61618" spans="8:8">
      <c r="H61618" t="str">
        <f t="shared" si="670"/>
        <v/>
      </c>
    </row>
    <row r="61619" spans="8:8">
      <c r="H61619" t="str">
        <f t="shared" si="670"/>
        <v/>
      </c>
    </row>
    <row r="61620" spans="8:8">
      <c r="H61620" t="str">
        <f t="shared" si="670"/>
        <v/>
      </c>
    </row>
    <row r="61621" spans="8:8">
      <c r="H61621" t="str">
        <f t="shared" si="670"/>
        <v/>
      </c>
    </row>
    <row r="61622" spans="8:8">
      <c r="H61622" t="str">
        <f t="shared" si="670"/>
        <v/>
      </c>
    </row>
    <row r="61623" spans="8:8">
      <c r="H61623" t="str">
        <f t="shared" si="670"/>
        <v/>
      </c>
    </row>
    <row r="61624" spans="8:8">
      <c r="H61624" t="str">
        <f t="shared" si="670"/>
        <v/>
      </c>
    </row>
    <row r="61625" spans="8:8">
      <c r="H61625" t="str">
        <f t="shared" si="670"/>
        <v/>
      </c>
    </row>
    <row r="61626" spans="8:8">
      <c r="H61626" t="str">
        <f t="shared" si="670"/>
        <v/>
      </c>
    </row>
    <row r="61627" spans="8:8">
      <c r="H61627" t="str">
        <f t="shared" si="670"/>
        <v/>
      </c>
    </row>
    <row r="61628" spans="8:8">
      <c r="H61628" t="str">
        <f t="shared" si="670"/>
        <v/>
      </c>
    </row>
    <row r="61629" spans="8:8">
      <c r="H61629" t="str">
        <f t="shared" si="670"/>
        <v/>
      </c>
    </row>
    <row r="61630" spans="8:8">
      <c r="H61630" t="str">
        <f t="shared" si="670"/>
        <v/>
      </c>
    </row>
    <row r="61631" spans="8:8">
      <c r="H61631" t="str">
        <f t="shared" si="670"/>
        <v/>
      </c>
    </row>
    <row r="61632" spans="8:8">
      <c r="H61632" t="str">
        <f t="shared" si="670"/>
        <v/>
      </c>
    </row>
    <row r="61633" spans="8:8">
      <c r="H61633" t="str">
        <f t="shared" si="670"/>
        <v/>
      </c>
    </row>
    <row r="61634" spans="8:8">
      <c r="H61634" t="str">
        <f t="shared" si="670"/>
        <v/>
      </c>
    </row>
    <row r="61635" spans="8:8">
      <c r="H61635" t="str">
        <f t="shared" si="670"/>
        <v/>
      </c>
    </row>
    <row r="61636" spans="8:8">
      <c r="H61636" t="str">
        <f t="shared" si="670"/>
        <v/>
      </c>
    </row>
    <row r="61637" spans="8:8">
      <c r="H61637" t="str">
        <f t="shared" si="670"/>
        <v/>
      </c>
    </row>
    <row r="61638" spans="8:8">
      <c r="H61638" t="str">
        <f t="shared" si="670"/>
        <v/>
      </c>
    </row>
    <row r="61639" spans="8:8">
      <c r="H61639" t="str">
        <f t="shared" si="670"/>
        <v/>
      </c>
    </row>
    <row r="61640" spans="8:8">
      <c r="H61640" t="str">
        <f t="shared" si="670"/>
        <v/>
      </c>
    </row>
    <row r="61641" spans="8:8">
      <c r="H61641" t="str">
        <f t="shared" si="670"/>
        <v/>
      </c>
    </row>
    <row r="61642" spans="8:8">
      <c r="H61642" t="str">
        <f t="shared" si="670"/>
        <v/>
      </c>
    </row>
    <row r="61643" spans="8:8">
      <c r="H61643" t="str">
        <f t="shared" si="670"/>
        <v/>
      </c>
    </row>
    <row r="61644" spans="8:8">
      <c r="H61644" t="str">
        <f t="shared" si="670"/>
        <v/>
      </c>
    </row>
    <row r="61645" spans="8:8">
      <c r="H61645" t="str">
        <f t="shared" si="670"/>
        <v/>
      </c>
    </row>
    <row r="61646" spans="8:8">
      <c r="H61646" t="str">
        <f t="shared" si="670"/>
        <v/>
      </c>
    </row>
    <row r="61647" spans="8:8">
      <c r="H61647" t="str">
        <f t="shared" si="670"/>
        <v/>
      </c>
    </row>
    <row r="61648" spans="8:8">
      <c r="H61648" t="str">
        <f t="shared" si="670"/>
        <v/>
      </c>
    </row>
    <row r="61649" spans="8:8">
      <c r="H61649" t="str">
        <f t="shared" si="670"/>
        <v/>
      </c>
    </row>
    <row r="61650" spans="8:8">
      <c r="H61650" t="str">
        <f t="shared" si="670"/>
        <v/>
      </c>
    </row>
    <row r="61651" spans="8:8">
      <c r="H61651" t="str">
        <f t="shared" si="670"/>
        <v/>
      </c>
    </row>
    <row r="61652" spans="8:8">
      <c r="H61652" t="str">
        <f t="shared" si="670"/>
        <v/>
      </c>
    </row>
    <row r="61653" spans="8:8">
      <c r="H61653" t="str">
        <f t="shared" si="670"/>
        <v/>
      </c>
    </row>
    <row r="61654" spans="8:8">
      <c r="H61654" t="str">
        <f t="shared" si="670"/>
        <v/>
      </c>
    </row>
    <row r="61655" spans="8:8">
      <c r="H61655" t="str">
        <f t="shared" si="670"/>
        <v/>
      </c>
    </row>
    <row r="61656" spans="8:8">
      <c r="H61656" t="str">
        <f t="shared" si="670"/>
        <v/>
      </c>
    </row>
    <row r="61657" spans="8:8">
      <c r="H61657" t="str">
        <f t="shared" si="670"/>
        <v/>
      </c>
    </row>
    <row r="61658" spans="8:8">
      <c r="H61658" t="str">
        <f t="shared" si="670"/>
        <v/>
      </c>
    </row>
    <row r="61659" spans="8:8">
      <c r="H61659" t="str">
        <f t="shared" si="670"/>
        <v/>
      </c>
    </row>
    <row r="61660" spans="8:8">
      <c r="H61660" t="str">
        <f t="shared" si="670"/>
        <v/>
      </c>
    </row>
    <row r="61661" spans="8:8">
      <c r="H61661" t="str">
        <f t="shared" si="670"/>
        <v/>
      </c>
    </row>
    <row r="61662" spans="8:8">
      <c r="H61662" t="str">
        <f t="shared" si="670"/>
        <v/>
      </c>
    </row>
    <row r="61663" spans="8:8">
      <c r="H61663" t="str">
        <f t="shared" si="670"/>
        <v/>
      </c>
    </row>
    <row r="61664" spans="8:8">
      <c r="H61664" t="str">
        <f t="shared" si="670"/>
        <v/>
      </c>
    </row>
    <row r="61665" spans="8:8">
      <c r="H61665" t="str">
        <f t="shared" si="670"/>
        <v/>
      </c>
    </row>
    <row r="61666" spans="8:8">
      <c r="H61666" t="str">
        <f t="shared" ref="H61666:H61729" si="671">_xlfn.TEXTJOIN(", ", TRUE, G61666:G61666)</f>
        <v/>
      </c>
    </row>
    <row r="61667" spans="8:8">
      <c r="H61667" t="str">
        <f t="shared" si="671"/>
        <v/>
      </c>
    </row>
    <row r="61668" spans="8:8">
      <c r="H61668" t="str">
        <f t="shared" si="671"/>
        <v/>
      </c>
    </row>
    <row r="61669" spans="8:8">
      <c r="H61669" t="str">
        <f t="shared" si="671"/>
        <v/>
      </c>
    </row>
    <row r="61670" spans="8:8">
      <c r="H61670" t="str">
        <f t="shared" si="671"/>
        <v/>
      </c>
    </row>
    <row r="61671" spans="8:8">
      <c r="H61671" t="str">
        <f t="shared" si="671"/>
        <v/>
      </c>
    </row>
    <row r="61672" spans="8:8">
      <c r="H61672" t="str">
        <f t="shared" si="671"/>
        <v/>
      </c>
    </row>
    <row r="61673" spans="8:8">
      <c r="H61673" t="str">
        <f t="shared" si="671"/>
        <v/>
      </c>
    </row>
    <row r="61674" spans="8:8">
      <c r="H61674" t="str">
        <f t="shared" si="671"/>
        <v/>
      </c>
    </row>
    <row r="61675" spans="8:8">
      <c r="H61675" t="str">
        <f t="shared" si="671"/>
        <v/>
      </c>
    </row>
    <row r="61676" spans="8:8">
      <c r="H61676" t="str">
        <f t="shared" si="671"/>
        <v/>
      </c>
    </row>
    <row r="61677" spans="8:8">
      <c r="H61677" t="str">
        <f t="shared" si="671"/>
        <v/>
      </c>
    </row>
    <row r="61678" spans="8:8">
      <c r="H61678" t="str">
        <f t="shared" si="671"/>
        <v/>
      </c>
    </row>
    <row r="61679" spans="8:8">
      <c r="H61679" t="str">
        <f t="shared" si="671"/>
        <v/>
      </c>
    </row>
    <row r="61680" spans="8:8">
      <c r="H61680" t="str">
        <f t="shared" si="671"/>
        <v/>
      </c>
    </row>
    <row r="61681" spans="8:8">
      <c r="H61681" t="str">
        <f t="shared" si="671"/>
        <v/>
      </c>
    </row>
    <row r="61682" spans="8:8">
      <c r="H61682" t="str">
        <f t="shared" si="671"/>
        <v/>
      </c>
    </row>
    <row r="61683" spans="8:8">
      <c r="H61683" t="str">
        <f t="shared" si="671"/>
        <v/>
      </c>
    </row>
    <row r="61684" spans="8:8">
      <c r="H61684" t="str">
        <f t="shared" si="671"/>
        <v/>
      </c>
    </row>
    <row r="61685" spans="8:8">
      <c r="H61685" t="str">
        <f t="shared" si="671"/>
        <v/>
      </c>
    </row>
    <row r="61686" spans="8:8">
      <c r="H61686" t="str">
        <f t="shared" si="671"/>
        <v/>
      </c>
    </row>
    <row r="61687" spans="8:8">
      <c r="H61687" t="str">
        <f t="shared" si="671"/>
        <v/>
      </c>
    </row>
    <row r="61688" spans="8:8">
      <c r="H61688" t="str">
        <f t="shared" si="671"/>
        <v/>
      </c>
    </row>
    <row r="61689" spans="8:8">
      <c r="H61689" t="str">
        <f t="shared" si="671"/>
        <v/>
      </c>
    </row>
    <row r="61690" spans="8:8">
      <c r="H61690" t="str">
        <f t="shared" si="671"/>
        <v/>
      </c>
    </row>
    <row r="61691" spans="8:8">
      <c r="H61691" t="str">
        <f t="shared" si="671"/>
        <v/>
      </c>
    </row>
    <row r="61692" spans="8:8">
      <c r="H61692" t="str">
        <f t="shared" si="671"/>
        <v/>
      </c>
    </row>
    <row r="61693" spans="8:8">
      <c r="H61693" t="str">
        <f t="shared" si="671"/>
        <v/>
      </c>
    </row>
    <row r="61694" spans="8:8">
      <c r="H61694" t="str">
        <f t="shared" si="671"/>
        <v/>
      </c>
    </row>
    <row r="61695" spans="8:8">
      <c r="H61695" t="str">
        <f t="shared" si="671"/>
        <v/>
      </c>
    </row>
    <row r="61696" spans="8:8">
      <c r="H61696" t="str">
        <f t="shared" si="671"/>
        <v/>
      </c>
    </row>
    <row r="61697" spans="8:8">
      <c r="H61697" t="str">
        <f t="shared" si="671"/>
        <v/>
      </c>
    </row>
    <row r="61698" spans="8:8">
      <c r="H61698" t="str">
        <f t="shared" si="671"/>
        <v/>
      </c>
    </row>
    <row r="61699" spans="8:8">
      <c r="H61699" t="str">
        <f t="shared" si="671"/>
        <v/>
      </c>
    </row>
    <row r="61700" spans="8:8">
      <c r="H61700" t="str">
        <f t="shared" si="671"/>
        <v/>
      </c>
    </row>
    <row r="61701" spans="8:8">
      <c r="H61701" t="str">
        <f t="shared" si="671"/>
        <v/>
      </c>
    </row>
    <row r="61702" spans="8:8">
      <c r="H61702" t="str">
        <f t="shared" si="671"/>
        <v/>
      </c>
    </row>
    <row r="61703" spans="8:8">
      <c r="H61703" t="str">
        <f t="shared" si="671"/>
        <v/>
      </c>
    </row>
    <row r="61704" spans="8:8">
      <c r="H61704" t="str">
        <f t="shared" si="671"/>
        <v/>
      </c>
    </row>
    <row r="61705" spans="8:8">
      <c r="H61705" t="str">
        <f t="shared" si="671"/>
        <v/>
      </c>
    </row>
    <row r="61706" spans="8:8">
      <c r="H61706" t="str">
        <f t="shared" si="671"/>
        <v/>
      </c>
    </row>
    <row r="61707" spans="8:8">
      <c r="H61707" t="str">
        <f t="shared" si="671"/>
        <v/>
      </c>
    </row>
    <row r="61708" spans="8:8">
      <c r="H61708" t="str">
        <f t="shared" si="671"/>
        <v/>
      </c>
    </row>
    <row r="61709" spans="8:8">
      <c r="H61709" t="str">
        <f t="shared" si="671"/>
        <v/>
      </c>
    </row>
    <row r="61710" spans="8:8">
      <c r="H61710" t="str">
        <f t="shared" si="671"/>
        <v/>
      </c>
    </row>
    <row r="61711" spans="8:8">
      <c r="H61711" t="str">
        <f t="shared" si="671"/>
        <v/>
      </c>
    </row>
    <row r="61712" spans="8:8">
      <c r="H61712" t="str">
        <f t="shared" si="671"/>
        <v/>
      </c>
    </row>
    <row r="61713" spans="8:8">
      <c r="H61713" t="str">
        <f t="shared" si="671"/>
        <v/>
      </c>
    </row>
    <row r="61714" spans="8:8">
      <c r="H61714" t="str">
        <f t="shared" si="671"/>
        <v/>
      </c>
    </row>
    <row r="61715" spans="8:8">
      <c r="H61715" t="str">
        <f t="shared" si="671"/>
        <v/>
      </c>
    </row>
    <row r="61716" spans="8:8">
      <c r="H61716" t="str">
        <f t="shared" si="671"/>
        <v/>
      </c>
    </row>
    <row r="61717" spans="8:8">
      <c r="H61717" t="str">
        <f t="shared" si="671"/>
        <v/>
      </c>
    </row>
    <row r="61718" spans="8:8">
      <c r="H61718" t="str">
        <f t="shared" si="671"/>
        <v/>
      </c>
    </row>
    <row r="61719" spans="8:8">
      <c r="H61719" t="str">
        <f t="shared" si="671"/>
        <v/>
      </c>
    </row>
    <row r="61720" spans="8:8">
      <c r="H61720" t="str">
        <f t="shared" si="671"/>
        <v/>
      </c>
    </row>
    <row r="61721" spans="8:8">
      <c r="H61721" t="str">
        <f t="shared" si="671"/>
        <v/>
      </c>
    </row>
    <row r="61722" spans="8:8">
      <c r="H61722" t="str">
        <f t="shared" si="671"/>
        <v/>
      </c>
    </row>
    <row r="61723" spans="8:8">
      <c r="H61723" t="str">
        <f t="shared" si="671"/>
        <v/>
      </c>
    </row>
    <row r="61724" spans="8:8">
      <c r="H61724" t="str">
        <f t="shared" si="671"/>
        <v/>
      </c>
    </row>
    <row r="61725" spans="8:8">
      <c r="H61725" t="str">
        <f t="shared" si="671"/>
        <v/>
      </c>
    </row>
    <row r="61726" spans="8:8">
      <c r="H61726" t="str">
        <f t="shared" si="671"/>
        <v/>
      </c>
    </row>
    <row r="61727" spans="8:8">
      <c r="H61727" t="str">
        <f t="shared" si="671"/>
        <v/>
      </c>
    </row>
    <row r="61728" spans="8:8">
      <c r="H61728" t="str">
        <f t="shared" si="671"/>
        <v/>
      </c>
    </row>
    <row r="61729" spans="8:8">
      <c r="H61729" t="str">
        <f t="shared" si="671"/>
        <v/>
      </c>
    </row>
    <row r="61730" spans="8:8">
      <c r="H61730" t="str">
        <f t="shared" ref="H61730:H61793" si="672">_xlfn.TEXTJOIN(", ", TRUE, G61730:G61730)</f>
        <v/>
      </c>
    </row>
    <row r="61731" spans="8:8">
      <c r="H61731" t="str">
        <f t="shared" si="672"/>
        <v/>
      </c>
    </row>
    <row r="61732" spans="8:8">
      <c r="H61732" t="str">
        <f t="shared" si="672"/>
        <v/>
      </c>
    </row>
    <row r="61733" spans="8:8">
      <c r="H61733" t="str">
        <f t="shared" si="672"/>
        <v/>
      </c>
    </row>
    <row r="61734" spans="8:8">
      <c r="H61734" t="str">
        <f t="shared" si="672"/>
        <v/>
      </c>
    </row>
    <row r="61735" spans="8:8">
      <c r="H61735" t="str">
        <f t="shared" si="672"/>
        <v/>
      </c>
    </row>
    <row r="61736" spans="8:8">
      <c r="H61736" t="str">
        <f t="shared" si="672"/>
        <v/>
      </c>
    </row>
    <row r="61737" spans="8:8">
      <c r="H61737" t="str">
        <f t="shared" si="672"/>
        <v/>
      </c>
    </row>
    <row r="61738" spans="8:8">
      <c r="H61738" t="str">
        <f t="shared" si="672"/>
        <v/>
      </c>
    </row>
    <row r="61739" spans="8:8">
      <c r="H61739" t="str">
        <f t="shared" si="672"/>
        <v/>
      </c>
    </row>
    <row r="61740" spans="8:8">
      <c r="H61740" t="str">
        <f t="shared" si="672"/>
        <v/>
      </c>
    </row>
    <row r="61741" spans="8:8">
      <c r="H61741" t="str">
        <f t="shared" si="672"/>
        <v/>
      </c>
    </row>
    <row r="61742" spans="8:8">
      <c r="H61742" t="str">
        <f t="shared" si="672"/>
        <v/>
      </c>
    </row>
    <row r="61743" spans="8:8">
      <c r="H61743" t="str">
        <f t="shared" si="672"/>
        <v/>
      </c>
    </row>
    <row r="61744" spans="8:8">
      <c r="H61744" t="str">
        <f t="shared" si="672"/>
        <v/>
      </c>
    </row>
    <row r="61745" spans="8:8">
      <c r="H61745" t="str">
        <f t="shared" si="672"/>
        <v/>
      </c>
    </row>
    <row r="61746" spans="8:8">
      <c r="H61746" t="str">
        <f t="shared" si="672"/>
        <v/>
      </c>
    </row>
    <row r="61747" spans="8:8">
      <c r="H61747" t="str">
        <f t="shared" si="672"/>
        <v/>
      </c>
    </row>
    <row r="61748" spans="8:8">
      <c r="H61748" t="str">
        <f t="shared" si="672"/>
        <v/>
      </c>
    </row>
    <row r="61749" spans="8:8">
      <c r="H61749" t="str">
        <f t="shared" si="672"/>
        <v/>
      </c>
    </row>
    <row r="61750" spans="8:8">
      <c r="H61750" t="str">
        <f t="shared" si="672"/>
        <v/>
      </c>
    </row>
    <row r="61751" spans="8:8">
      <c r="H61751" t="str">
        <f t="shared" si="672"/>
        <v/>
      </c>
    </row>
    <row r="61752" spans="8:8">
      <c r="H61752" t="str">
        <f t="shared" si="672"/>
        <v/>
      </c>
    </row>
    <row r="61753" spans="8:8">
      <c r="H61753" t="str">
        <f t="shared" si="672"/>
        <v/>
      </c>
    </row>
    <row r="61754" spans="8:8">
      <c r="H61754" t="str">
        <f t="shared" si="672"/>
        <v/>
      </c>
    </row>
    <row r="61755" spans="8:8">
      <c r="H61755" t="str">
        <f t="shared" si="672"/>
        <v/>
      </c>
    </row>
    <row r="61756" spans="8:8">
      <c r="H61756" t="str">
        <f t="shared" si="672"/>
        <v/>
      </c>
    </row>
    <row r="61757" spans="8:8">
      <c r="H61757" t="str">
        <f t="shared" si="672"/>
        <v/>
      </c>
    </row>
    <row r="61758" spans="8:8">
      <c r="H61758" t="str">
        <f t="shared" si="672"/>
        <v/>
      </c>
    </row>
    <row r="61759" spans="8:8">
      <c r="H61759" t="str">
        <f t="shared" si="672"/>
        <v/>
      </c>
    </row>
    <row r="61760" spans="8:8">
      <c r="H61760" t="str">
        <f t="shared" si="672"/>
        <v/>
      </c>
    </row>
    <row r="61761" spans="8:8">
      <c r="H61761" t="str">
        <f t="shared" si="672"/>
        <v/>
      </c>
    </row>
    <row r="61762" spans="8:8">
      <c r="H61762" t="str">
        <f t="shared" si="672"/>
        <v/>
      </c>
    </row>
    <row r="61763" spans="8:8">
      <c r="H61763" t="str">
        <f t="shared" si="672"/>
        <v/>
      </c>
    </row>
    <row r="61764" spans="8:8">
      <c r="H61764" t="str">
        <f t="shared" si="672"/>
        <v/>
      </c>
    </row>
    <row r="61765" spans="8:8">
      <c r="H61765" t="str">
        <f t="shared" si="672"/>
        <v/>
      </c>
    </row>
    <row r="61766" spans="8:8">
      <c r="H61766" t="str">
        <f t="shared" si="672"/>
        <v/>
      </c>
    </row>
    <row r="61767" spans="8:8">
      <c r="H61767" t="str">
        <f t="shared" si="672"/>
        <v/>
      </c>
    </row>
    <row r="61768" spans="8:8">
      <c r="H61768" t="str">
        <f t="shared" si="672"/>
        <v/>
      </c>
    </row>
    <row r="61769" spans="8:8">
      <c r="H61769" t="str">
        <f t="shared" si="672"/>
        <v/>
      </c>
    </row>
    <row r="61770" spans="8:8">
      <c r="H61770" t="str">
        <f t="shared" si="672"/>
        <v/>
      </c>
    </row>
    <row r="61771" spans="8:8">
      <c r="H61771" t="str">
        <f t="shared" si="672"/>
        <v/>
      </c>
    </row>
    <row r="61772" spans="8:8">
      <c r="H61772" t="str">
        <f t="shared" si="672"/>
        <v/>
      </c>
    </row>
    <row r="61773" spans="8:8">
      <c r="H61773" t="str">
        <f t="shared" si="672"/>
        <v/>
      </c>
    </row>
    <row r="61774" spans="8:8">
      <c r="H61774" t="str">
        <f t="shared" si="672"/>
        <v/>
      </c>
    </row>
    <row r="61775" spans="8:8">
      <c r="H61775" t="str">
        <f t="shared" si="672"/>
        <v/>
      </c>
    </row>
    <row r="61776" spans="8:8">
      <c r="H61776" t="str">
        <f t="shared" si="672"/>
        <v/>
      </c>
    </row>
    <row r="61777" spans="8:8">
      <c r="H61777" t="str">
        <f t="shared" si="672"/>
        <v/>
      </c>
    </row>
    <row r="61778" spans="8:8">
      <c r="H61778" t="str">
        <f t="shared" si="672"/>
        <v/>
      </c>
    </row>
    <row r="61779" spans="8:8">
      <c r="H61779" t="str">
        <f t="shared" si="672"/>
        <v/>
      </c>
    </row>
    <row r="61780" spans="8:8">
      <c r="H61780" t="str">
        <f t="shared" si="672"/>
        <v/>
      </c>
    </row>
    <row r="61781" spans="8:8">
      <c r="H61781" t="str">
        <f t="shared" si="672"/>
        <v/>
      </c>
    </row>
    <row r="61782" spans="8:8">
      <c r="H61782" t="str">
        <f t="shared" si="672"/>
        <v/>
      </c>
    </row>
    <row r="61783" spans="8:8">
      <c r="H61783" t="str">
        <f t="shared" si="672"/>
        <v/>
      </c>
    </row>
    <row r="61784" spans="8:8">
      <c r="H61784" t="str">
        <f t="shared" si="672"/>
        <v/>
      </c>
    </row>
    <row r="61785" spans="8:8">
      <c r="H61785" t="str">
        <f t="shared" si="672"/>
        <v/>
      </c>
    </row>
    <row r="61786" spans="8:8">
      <c r="H61786" t="str">
        <f t="shared" si="672"/>
        <v/>
      </c>
    </row>
    <row r="61787" spans="8:8">
      <c r="H61787" t="str">
        <f t="shared" si="672"/>
        <v/>
      </c>
    </row>
    <row r="61788" spans="8:8">
      <c r="H61788" t="str">
        <f t="shared" si="672"/>
        <v/>
      </c>
    </row>
    <row r="61789" spans="8:8">
      <c r="H61789" t="str">
        <f t="shared" si="672"/>
        <v/>
      </c>
    </row>
    <row r="61790" spans="8:8">
      <c r="H61790" t="str">
        <f t="shared" si="672"/>
        <v/>
      </c>
    </row>
    <row r="61791" spans="8:8">
      <c r="H61791" t="str">
        <f t="shared" si="672"/>
        <v/>
      </c>
    </row>
    <row r="61792" spans="8:8">
      <c r="H61792" t="str">
        <f t="shared" si="672"/>
        <v/>
      </c>
    </row>
    <row r="61793" spans="8:8">
      <c r="H61793" t="str">
        <f t="shared" si="672"/>
        <v/>
      </c>
    </row>
    <row r="61794" spans="8:8">
      <c r="H61794" t="str">
        <f t="shared" ref="H61794:H61857" si="673">_xlfn.TEXTJOIN(", ", TRUE, G61794:G61794)</f>
        <v/>
      </c>
    </row>
    <row r="61795" spans="8:8">
      <c r="H61795" t="str">
        <f t="shared" si="673"/>
        <v/>
      </c>
    </row>
    <row r="61796" spans="8:8">
      <c r="H61796" t="str">
        <f t="shared" si="673"/>
        <v/>
      </c>
    </row>
    <row r="61797" spans="8:8">
      <c r="H61797" t="str">
        <f t="shared" si="673"/>
        <v/>
      </c>
    </row>
    <row r="61798" spans="8:8">
      <c r="H61798" t="str">
        <f t="shared" si="673"/>
        <v/>
      </c>
    </row>
    <row r="61799" spans="8:8">
      <c r="H61799" t="str">
        <f t="shared" si="673"/>
        <v/>
      </c>
    </row>
    <row r="61800" spans="8:8">
      <c r="H61800" t="str">
        <f t="shared" si="673"/>
        <v/>
      </c>
    </row>
    <row r="61801" spans="8:8">
      <c r="H61801" t="str">
        <f t="shared" si="673"/>
        <v/>
      </c>
    </row>
    <row r="61802" spans="8:8">
      <c r="H61802" t="str">
        <f t="shared" si="673"/>
        <v/>
      </c>
    </row>
    <row r="61803" spans="8:8">
      <c r="H61803" t="str">
        <f t="shared" si="673"/>
        <v/>
      </c>
    </row>
    <row r="61804" spans="8:8">
      <c r="H61804" t="str">
        <f t="shared" si="673"/>
        <v/>
      </c>
    </row>
    <row r="61805" spans="8:8">
      <c r="H61805" t="str">
        <f t="shared" si="673"/>
        <v/>
      </c>
    </row>
    <row r="61806" spans="8:8">
      <c r="H61806" t="str">
        <f t="shared" si="673"/>
        <v/>
      </c>
    </row>
    <row r="61807" spans="8:8">
      <c r="H61807" t="str">
        <f t="shared" si="673"/>
        <v/>
      </c>
    </row>
    <row r="61808" spans="8:8">
      <c r="H61808" t="str">
        <f t="shared" si="673"/>
        <v/>
      </c>
    </row>
    <row r="61809" spans="8:8">
      <c r="H61809" t="str">
        <f t="shared" si="673"/>
        <v/>
      </c>
    </row>
    <row r="61810" spans="8:8">
      <c r="H61810" t="str">
        <f t="shared" si="673"/>
        <v/>
      </c>
    </row>
    <row r="61811" spans="8:8">
      <c r="H61811" t="str">
        <f t="shared" si="673"/>
        <v/>
      </c>
    </row>
    <row r="61812" spans="8:8">
      <c r="H61812" t="str">
        <f t="shared" si="673"/>
        <v/>
      </c>
    </row>
    <row r="61813" spans="8:8">
      <c r="H61813" t="str">
        <f t="shared" si="673"/>
        <v/>
      </c>
    </row>
    <row r="61814" spans="8:8">
      <c r="H61814" t="str">
        <f t="shared" si="673"/>
        <v/>
      </c>
    </row>
    <row r="61815" spans="8:8">
      <c r="H61815" t="str">
        <f t="shared" si="673"/>
        <v/>
      </c>
    </row>
    <row r="61816" spans="8:8">
      <c r="H61816" t="str">
        <f t="shared" si="673"/>
        <v/>
      </c>
    </row>
    <row r="61817" spans="8:8">
      <c r="H61817" t="str">
        <f t="shared" si="673"/>
        <v/>
      </c>
    </row>
    <row r="61818" spans="8:8">
      <c r="H61818" t="str">
        <f t="shared" si="673"/>
        <v/>
      </c>
    </row>
    <row r="61819" spans="8:8">
      <c r="H61819" t="str">
        <f t="shared" si="673"/>
        <v/>
      </c>
    </row>
    <row r="61820" spans="8:8">
      <c r="H61820" t="str">
        <f t="shared" si="673"/>
        <v/>
      </c>
    </row>
    <row r="61821" spans="8:8">
      <c r="H61821" t="str">
        <f t="shared" si="673"/>
        <v/>
      </c>
    </row>
    <row r="61822" spans="8:8">
      <c r="H61822" t="str">
        <f t="shared" si="673"/>
        <v/>
      </c>
    </row>
    <row r="61823" spans="8:8">
      <c r="H61823" t="str">
        <f t="shared" si="673"/>
        <v/>
      </c>
    </row>
    <row r="61824" spans="8:8">
      <c r="H61824" t="str">
        <f t="shared" si="673"/>
        <v/>
      </c>
    </row>
    <row r="61825" spans="8:8">
      <c r="H61825" t="str">
        <f t="shared" si="673"/>
        <v/>
      </c>
    </row>
    <row r="61826" spans="8:8">
      <c r="H61826" t="str">
        <f t="shared" si="673"/>
        <v/>
      </c>
    </row>
    <row r="61827" spans="8:8">
      <c r="H61827" t="str">
        <f t="shared" si="673"/>
        <v/>
      </c>
    </row>
    <row r="61828" spans="8:8">
      <c r="H61828" t="str">
        <f t="shared" si="673"/>
        <v/>
      </c>
    </row>
    <row r="61829" spans="8:8">
      <c r="H61829" t="str">
        <f t="shared" si="673"/>
        <v/>
      </c>
    </row>
    <row r="61830" spans="8:8">
      <c r="H61830" t="str">
        <f t="shared" si="673"/>
        <v/>
      </c>
    </row>
    <row r="61831" spans="8:8">
      <c r="H61831" t="str">
        <f t="shared" si="673"/>
        <v/>
      </c>
    </row>
    <row r="61832" spans="8:8">
      <c r="H61832" t="str">
        <f t="shared" si="673"/>
        <v/>
      </c>
    </row>
    <row r="61833" spans="8:8">
      <c r="H61833" t="str">
        <f t="shared" si="673"/>
        <v/>
      </c>
    </row>
    <row r="61834" spans="8:8">
      <c r="H61834" t="str">
        <f t="shared" si="673"/>
        <v/>
      </c>
    </row>
    <row r="61835" spans="8:8">
      <c r="H61835" t="str">
        <f t="shared" si="673"/>
        <v/>
      </c>
    </row>
    <row r="61836" spans="8:8">
      <c r="H61836" t="str">
        <f t="shared" si="673"/>
        <v/>
      </c>
    </row>
    <row r="61837" spans="8:8">
      <c r="H61837" t="str">
        <f t="shared" si="673"/>
        <v/>
      </c>
    </row>
    <row r="61838" spans="8:8">
      <c r="H61838" t="str">
        <f t="shared" si="673"/>
        <v/>
      </c>
    </row>
    <row r="61839" spans="8:8">
      <c r="H61839" t="str">
        <f t="shared" si="673"/>
        <v/>
      </c>
    </row>
    <row r="61840" spans="8:8">
      <c r="H61840" t="str">
        <f t="shared" si="673"/>
        <v/>
      </c>
    </row>
    <row r="61841" spans="8:8">
      <c r="H61841" t="str">
        <f t="shared" si="673"/>
        <v/>
      </c>
    </row>
    <row r="61842" spans="8:8">
      <c r="H61842" t="str">
        <f t="shared" si="673"/>
        <v/>
      </c>
    </row>
    <row r="61843" spans="8:8">
      <c r="H61843" t="str">
        <f t="shared" si="673"/>
        <v/>
      </c>
    </row>
    <row r="61844" spans="8:8">
      <c r="H61844" t="str">
        <f t="shared" si="673"/>
        <v/>
      </c>
    </row>
    <row r="61845" spans="8:8">
      <c r="H61845" t="str">
        <f t="shared" si="673"/>
        <v/>
      </c>
    </row>
    <row r="61846" spans="8:8">
      <c r="H61846" t="str">
        <f t="shared" si="673"/>
        <v/>
      </c>
    </row>
    <row r="61847" spans="8:8">
      <c r="H61847" t="str">
        <f t="shared" si="673"/>
        <v/>
      </c>
    </row>
    <row r="61848" spans="8:8">
      <c r="H61848" t="str">
        <f t="shared" si="673"/>
        <v/>
      </c>
    </row>
    <row r="61849" spans="8:8">
      <c r="H61849" t="str">
        <f t="shared" si="673"/>
        <v/>
      </c>
    </row>
    <row r="61850" spans="8:8">
      <c r="H61850" t="str">
        <f t="shared" si="673"/>
        <v/>
      </c>
    </row>
    <row r="61851" spans="8:8">
      <c r="H61851" t="str">
        <f t="shared" si="673"/>
        <v/>
      </c>
    </row>
    <row r="61852" spans="8:8">
      <c r="H61852" t="str">
        <f t="shared" si="673"/>
        <v/>
      </c>
    </row>
    <row r="61853" spans="8:8">
      <c r="H61853" t="str">
        <f t="shared" si="673"/>
        <v/>
      </c>
    </row>
    <row r="61854" spans="8:8">
      <c r="H61854" t="str">
        <f t="shared" si="673"/>
        <v/>
      </c>
    </row>
    <row r="61855" spans="8:8">
      <c r="H61855" t="str">
        <f t="shared" si="673"/>
        <v/>
      </c>
    </row>
    <row r="61856" spans="8:8">
      <c r="H61856" t="str">
        <f t="shared" si="673"/>
        <v/>
      </c>
    </row>
    <row r="61857" spans="8:8">
      <c r="H61857" t="str">
        <f t="shared" si="673"/>
        <v/>
      </c>
    </row>
    <row r="61858" spans="8:8">
      <c r="H61858" t="str">
        <f t="shared" ref="H61858:H61921" si="674">_xlfn.TEXTJOIN(", ", TRUE, G61858:G61858)</f>
        <v/>
      </c>
    </row>
    <row r="61859" spans="8:8">
      <c r="H61859" t="str">
        <f t="shared" si="674"/>
        <v/>
      </c>
    </row>
    <row r="61860" spans="8:8">
      <c r="H61860" t="str">
        <f t="shared" si="674"/>
        <v/>
      </c>
    </row>
    <row r="61861" spans="8:8">
      <c r="H61861" t="str">
        <f t="shared" si="674"/>
        <v/>
      </c>
    </row>
    <row r="61862" spans="8:8">
      <c r="H61862" t="str">
        <f t="shared" si="674"/>
        <v/>
      </c>
    </row>
    <row r="61863" spans="8:8">
      <c r="H61863" t="str">
        <f t="shared" si="674"/>
        <v/>
      </c>
    </row>
    <row r="61864" spans="8:8">
      <c r="H61864" t="str">
        <f t="shared" si="674"/>
        <v/>
      </c>
    </row>
    <row r="61865" spans="8:8">
      <c r="H61865" t="str">
        <f t="shared" si="674"/>
        <v/>
      </c>
    </row>
    <row r="61866" spans="8:8">
      <c r="H61866" t="str">
        <f t="shared" si="674"/>
        <v/>
      </c>
    </row>
    <row r="61867" spans="8:8">
      <c r="H61867" t="str">
        <f t="shared" si="674"/>
        <v/>
      </c>
    </row>
    <row r="61868" spans="8:8">
      <c r="H61868" t="str">
        <f t="shared" si="674"/>
        <v/>
      </c>
    </row>
    <row r="61869" spans="8:8">
      <c r="H61869" t="str">
        <f t="shared" si="674"/>
        <v/>
      </c>
    </row>
    <row r="61870" spans="8:8">
      <c r="H61870" t="str">
        <f t="shared" si="674"/>
        <v/>
      </c>
    </row>
    <row r="61871" spans="8:8">
      <c r="H61871" t="str">
        <f t="shared" si="674"/>
        <v/>
      </c>
    </row>
    <row r="61872" spans="8:8">
      <c r="H61872" t="str">
        <f t="shared" si="674"/>
        <v/>
      </c>
    </row>
    <row r="61873" spans="8:8">
      <c r="H61873" t="str">
        <f t="shared" si="674"/>
        <v/>
      </c>
    </row>
    <row r="61874" spans="8:8">
      <c r="H61874" t="str">
        <f t="shared" si="674"/>
        <v/>
      </c>
    </row>
    <row r="61875" spans="8:8">
      <c r="H61875" t="str">
        <f t="shared" si="674"/>
        <v/>
      </c>
    </row>
    <row r="61876" spans="8:8">
      <c r="H61876" t="str">
        <f t="shared" si="674"/>
        <v/>
      </c>
    </row>
    <row r="61877" spans="8:8">
      <c r="H61877" t="str">
        <f t="shared" si="674"/>
        <v/>
      </c>
    </row>
    <row r="61878" spans="8:8">
      <c r="H61878" t="str">
        <f t="shared" si="674"/>
        <v/>
      </c>
    </row>
    <row r="61879" spans="8:8">
      <c r="H61879" t="str">
        <f t="shared" si="674"/>
        <v/>
      </c>
    </row>
    <row r="61880" spans="8:8">
      <c r="H61880" t="str">
        <f t="shared" si="674"/>
        <v/>
      </c>
    </row>
    <row r="61881" spans="8:8">
      <c r="H61881" t="str">
        <f t="shared" si="674"/>
        <v/>
      </c>
    </row>
    <row r="61882" spans="8:8">
      <c r="H61882" t="str">
        <f t="shared" si="674"/>
        <v/>
      </c>
    </row>
    <row r="61883" spans="8:8">
      <c r="H61883" t="str">
        <f t="shared" si="674"/>
        <v/>
      </c>
    </row>
    <row r="61884" spans="8:8">
      <c r="H61884" t="str">
        <f t="shared" si="674"/>
        <v/>
      </c>
    </row>
    <row r="61885" spans="8:8">
      <c r="H61885" t="str">
        <f t="shared" si="674"/>
        <v/>
      </c>
    </row>
    <row r="61886" spans="8:8">
      <c r="H61886" t="str">
        <f t="shared" si="674"/>
        <v/>
      </c>
    </row>
    <row r="61887" spans="8:8">
      <c r="H61887" t="str">
        <f t="shared" si="674"/>
        <v/>
      </c>
    </row>
    <row r="61888" spans="8:8">
      <c r="H61888" t="str">
        <f t="shared" si="674"/>
        <v/>
      </c>
    </row>
    <row r="61889" spans="8:8">
      <c r="H61889" t="str">
        <f t="shared" si="674"/>
        <v/>
      </c>
    </row>
    <row r="61890" spans="8:8">
      <c r="H61890" t="str">
        <f t="shared" si="674"/>
        <v/>
      </c>
    </row>
    <row r="61891" spans="8:8">
      <c r="H61891" t="str">
        <f t="shared" si="674"/>
        <v/>
      </c>
    </row>
    <row r="61892" spans="8:8">
      <c r="H61892" t="str">
        <f t="shared" si="674"/>
        <v/>
      </c>
    </row>
    <row r="61893" spans="8:8">
      <c r="H61893" t="str">
        <f t="shared" si="674"/>
        <v/>
      </c>
    </row>
    <row r="61894" spans="8:8">
      <c r="H61894" t="str">
        <f t="shared" si="674"/>
        <v/>
      </c>
    </row>
    <row r="61895" spans="8:8">
      <c r="H61895" t="str">
        <f t="shared" si="674"/>
        <v/>
      </c>
    </row>
    <row r="61896" spans="8:8">
      <c r="H61896" t="str">
        <f t="shared" si="674"/>
        <v/>
      </c>
    </row>
    <row r="61897" spans="8:8">
      <c r="H61897" t="str">
        <f t="shared" si="674"/>
        <v/>
      </c>
    </row>
    <row r="61898" spans="8:8">
      <c r="H61898" t="str">
        <f t="shared" si="674"/>
        <v/>
      </c>
    </row>
    <row r="61899" spans="8:8">
      <c r="H61899" t="str">
        <f t="shared" si="674"/>
        <v/>
      </c>
    </row>
    <row r="61900" spans="8:8">
      <c r="H61900" t="str">
        <f t="shared" si="674"/>
        <v/>
      </c>
    </row>
    <row r="61901" spans="8:8">
      <c r="H61901" t="str">
        <f t="shared" si="674"/>
        <v/>
      </c>
    </row>
    <row r="61902" spans="8:8">
      <c r="H61902" t="str">
        <f t="shared" si="674"/>
        <v/>
      </c>
    </row>
    <row r="61903" spans="8:8">
      <c r="H61903" t="str">
        <f t="shared" si="674"/>
        <v/>
      </c>
    </row>
    <row r="61904" spans="8:8">
      <c r="H61904" t="str">
        <f t="shared" si="674"/>
        <v/>
      </c>
    </row>
    <row r="61905" spans="8:8">
      <c r="H61905" t="str">
        <f t="shared" si="674"/>
        <v/>
      </c>
    </row>
    <row r="61906" spans="8:8">
      <c r="H61906" t="str">
        <f t="shared" si="674"/>
        <v/>
      </c>
    </row>
    <row r="61907" spans="8:8">
      <c r="H61907" t="str">
        <f t="shared" si="674"/>
        <v/>
      </c>
    </row>
    <row r="61908" spans="8:8">
      <c r="H61908" t="str">
        <f t="shared" si="674"/>
        <v/>
      </c>
    </row>
    <row r="61909" spans="8:8">
      <c r="H61909" t="str">
        <f t="shared" si="674"/>
        <v/>
      </c>
    </row>
    <row r="61910" spans="8:8">
      <c r="H61910" t="str">
        <f t="shared" si="674"/>
        <v/>
      </c>
    </row>
    <row r="61911" spans="8:8">
      <c r="H61911" t="str">
        <f t="shared" si="674"/>
        <v/>
      </c>
    </row>
    <row r="61912" spans="8:8">
      <c r="H61912" t="str">
        <f t="shared" si="674"/>
        <v/>
      </c>
    </row>
    <row r="61913" spans="8:8">
      <c r="H61913" t="str">
        <f t="shared" si="674"/>
        <v/>
      </c>
    </row>
    <row r="61914" spans="8:8">
      <c r="H61914" t="str">
        <f t="shared" si="674"/>
        <v/>
      </c>
    </row>
    <row r="61915" spans="8:8">
      <c r="H61915" t="str">
        <f t="shared" si="674"/>
        <v/>
      </c>
    </row>
    <row r="61916" spans="8:8">
      <c r="H61916" t="str">
        <f t="shared" si="674"/>
        <v/>
      </c>
    </row>
    <row r="61917" spans="8:8">
      <c r="H61917" t="str">
        <f t="shared" si="674"/>
        <v/>
      </c>
    </row>
    <row r="61918" spans="8:8">
      <c r="H61918" t="str">
        <f t="shared" si="674"/>
        <v/>
      </c>
    </row>
    <row r="61919" spans="8:8">
      <c r="H61919" t="str">
        <f t="shared" si="674"/>
        <v/>
      </c>
    </row>
    <row r="61920" spans="8:8">
      <c r="H61920" t="str">
        <f t="shared" si="674"/>
        <v/>
      </c>
    </row>
    <row r="61921" spans="8:8">
      <c r="H61921" t="str">
        <f t="shared" si="674"/>
        <v/>
      </c>
    </row>
    <row r="61922" spans="8:8">
      <c r="H61922" t="str">
        <f t="shared" ref="H61922:H61985" si="675">_xlfn.TEXTJOIN(", ", TRUE, G61922:G61922)</f>
        <v/>
      </c>
    </row>
    <row r="61923" spans="8:8">
      <c r="H61923" t="str">
        <f t="shared" si="675"/>
        <v/>
      </c>
    </row>
    <row r="61924" spans="8:8">
      <c r="H61924" t="str">
        <f t="shared" si="675"/>
        <v/>
      </c>
    </row>
    <row r="61925" spans="8:8">
      <c r="H61925" t="str">
        <f t="shared" si="675"/>
        <v/>
      </c>
    </row>
    <row r="61926" spans="8:8">
      <c r="H61926" t="str">
        <f t="shared" si="675"/>
        <v/>
      </c>
    </row>
    <row r="61927" spans="8:8">
      <c r="H61927" t="str">
        <f t="shared" si="675"/>
        <v/>
      </c>
    </row>
    <row r="61928" spans="8:8">
      <c r="H61928" t="str">
        <f t="shared" si="675"/>
        <v/>
      </c>
    </row>
    <row r="61929" spans="8:8">
      <c r="H61929" t="str">
        <f t="shared" si="675"/>
        <v/>
      </c>
    </row>
    <row r="61930" spans="8:8">
      <c r="H61930" t="str">
        <f t="shared" si="675"/>
        <v/>
      </c>
    </row>
    <row r="61931" spans="8:8">
      <c r="H61931" t="str">
        <f t="shared" si="675"/>
        <v/>
      </c>
    </row>
    <row r="61932" spans="8:8">
      <c r="H61932" t="str">
        <f t="shared" si="675"/>
        <v/>
      </c>
    </row>
    <row r="61933" spans="8:8">
      <c r="H61933" t="str">
        <f t="shared" si="675"/>
        <v/>
      </c>
    </row>
    <row r="61934" spans="8:8">
      <c r="H61934" t="str">
        <f t="shared" si="675"/>
        <v/>
      </c>
    </row>
    <row r="61935" spans="8:8">
      <c r="H61935" t="str">
        <f t="shared" si="675"/>
        <v/>
      </c>
    </row>
    <row r="61936" spans="8:8">
      <c r="H61936" t="str">
        <f t="shared" si="675"/>
        <v/>
      </c>
    </row>
    <row r="61937" spans="8:8">
      <c r="H61937" t="str">
        <f t="shared" si="675"/>
        <v/>
      </c>
    </row>
    <row r="61938" spans="8:8">
      <c r="H61938" t="str">
        <f t="shared" si="675"/>
        <v/>
      </c>
    </row>
    <row r="61939" spans="8:8">
      <c r="H61939" t="str">
        <f t="shared" si="675"/>
        <v/>
      </c>
    </row>
    <row r="61940" spans="8:8">
      <c r="H61940" t="str">
        <f t="shared" si="675"/>
        <v/>
      </c>
    </row>
    <row r="61941" spans="8:8">
      <c r="H61941" t="str">
        <f t="shared" si="675"/>
        <v/>
      </c>
    </row>
    <row r="61942" spans="8:8">
      <c r="H61942" t="str">
        <f t="shared" si="675"/>
        <v/>
      </c>
    </row>
    <row r="61943" spans="8:8">
      <c r="H61943" t="str">
        <f t="shared" si="675"/>
        <v/>
      </c>
    </row>
    <row r="61944" spans="8:8">
      <c r="H61944" t="str">
        <f t="shared" si="675"/>
        <v/>
      </c>
    </row>
    <row r="61945" spans="8:8">
      <c r="H61945" t="str">
        <f t="shared" si="675"/>
        <v/>
      </c>
    </row>
    <row r="61946" spans="8:8">
      <c r="H61946" t="str">
        <f t="shared" si="675"/>
        <v/>
      </c>
    </row>
    <row r="61947" spans="8:8">
      <c r="H61947" t="str">
        <f t="shared" si="675"/>
        <v/>
      </c>
    </row>
    <row r="61948" spans="8:8">
      <c r="H61948" t="str">
        <f t="shared" si="675"/>
        <v/>
      </c>
    </row>
    <row r="61949" spans="8:8">
      <c r="H61949" t="str">
        <f t="shared" si="675"/>
        <v/>
      </c>
    </row>
    <row r="61950" spans="8:8">
      <c r="H61950" t="str">
        <f t="shared" si="675"/>
        <v/>
      </c>
    </row>
    <row r="61951" spans="8:8">
      <c r="H61951" t="str">
        <f t="shared" si="675"/>
        <v/>
      </c>
    </row>
    <row r="61952" spans="8:8">
      <c r="H61952" t="str">
        <f t="shared" si="675"/>
        <v/>
      </c>
    </row>
    <row r="61953" spans="8:8">
      <c r="H61953" t="str">
        <f t="shared" si="675"/>
        <v/>
      </c>
    </row>
    <row r="61954" spans="8:8">
      <c r="H61954" t="str">
        <f t="shared" si="675"/>
        <v/>
      </c>
    </row>
    <row r="61955" spans="8:8">
      <c r="H61955" t="str">
        <f t="shared" si="675"/>
        <v/>
      </c>
    </row>
    <row r="61956" spans="8:8">
      <c r="H61956" t="str">
        <f t="shared" si="675"/>
        <v/>
      </c>
    </row>
    <row r="61957" spans="8:8">
      <c r="H61957" t="str">
        <f t="shared" si="675"/>
        <v/>
      </c>
    </row>
    <row r="61958" spans="8:8">
      <c r="H61958" t="str">
        <f t="shared" si="675"/>
        <v/>
      </c>
    </row>
    <row r="61959" spans="8:8">
      <c r="H61959" t="str">
        <f t="shared" si="675"/>
        <v/>
      </c>
    </row>
    <row r="61960" spans="8:8">
      <c r="H61960" t="str">
        <f t="shared" si="675"/>
        <v/>
      </c>
    </row>
    <row r="61961" spans="8:8">
      <c r="H61961" t="str">
        <f t="shared" si="675"/>
        <v/>
      </c>
    </row>
    <row r="61962" spans="8:8">
      <c r="H61962" t="str">
        <f t="shared" si="675"/>
        <v/>
      </c>
    </row>
    <row r="61963" spans="8:8">
      <c r="H61963" t="str">
        <f t="shared" si="675"/>
        <v/>
      </c>
    </row>
    <row r="61964" spans="8:8">
      <c r="H61964" t="str">
        <f t="shared" si="675"/>
        <v/>
      </c>
    </row>
    <row r="61965" spans="8:8">
      <c r="H61965" t="str">
        <f t="shared" si="675"/>
        <v/>
      </c>
    </row>
    <row r="61966" spans="8:8">
      <c r="H61966" t="str">
        <f t="shared" si="675"/>
        <v/>
      </c>
    </row>
    <row r="61967" spans="8:8">
      <c r="H61967" t="str">
        <f t="shared" si="675"/>
        <v/>
      </c>
    </row>
    <row r="61968" spans="8:8">
      <c r="H61968" t="str">
        <f t="shared" si="675"/>
        <v/>
      </c>
    </row>
    <row r="61969" spans="8:8">
      <c r="H61969" t="str">
        <f t="shared" si="675"/>
        <v/>
      </c>
    </row>
    <row r="61970" spans="8:8">
      <c r="H61970" t="str">
        <f t="shared" si="675"/>
        <v/>
      </c>
    </row>
    <row r="61971" spans="8:8">
      <c r="H61971" t="str">
        <f t="shared" si="675"/>
        <v/>
      </c>
    </row>
    <row r="61972" spans="8:8">
      <c r="H61972" t="str">
        <f t="shared" si="675"/>
        <v/>
      </c>
    </row>
    <row r="61973" spans="8:8">
      <c r="H61973" t="str">
        <f t="shared" si="675"/>
        <v/>
      </c>
    </row>
    <row r="61974" spans="8:8">
      <c r="H61974" t="str">
        <f t="shared" si="675"/>
        <v/>
      </c>
    </row>
    <row r="61975" spans="8:8">
      <c r="H61975" t="str">
        <f t="shared" si="675"/>
        <v/>
      </c>
    </row>
    <row r="61976" spans="8:8">
      <c r="H61976" t="str">
        <f t="shared" si="675"/>
        <v/>
      </c>
    </row>
    <row r="61977" spans="8:8">
      <c r="H61977" t="str">
        <f t="shared" si="675"/>
        <v/>
      </c>
    </row>
    <row r="61978" spans="8:8">
      <c r="H61978" t="str">
        <f t="shared" si="675"/>
        <v/>
      </c>
    </row>
    <row r="61979" spans="8:8">
      <c r="H61979" t="str">
        <f t="shared" si="675"/>
        <v/>
      </c>
    </row>
    <row r="61980" spans="8:8">
      <c r="H61980" t="str">
        <f t="shared" si="675"/>
        <v/>
      </c>
    </row>
    <row r="61981" spans="8:8">
      <c r="H61981" t="str">
        <f t="shared" si="675"/>
        <v/>
      </c>
    </row>
    <row r="61982" spans="8:8">
      <c r="H61982" t="str">
        <f t="shared" si="675"/>
        <v/>
      </c>
    </row>
    <row r="61983" spans="8:8">
      <c r="H61983" t="str">
        <f t="shared" si="675"/>
        <v/>
      </c>
    </row>
    <row r="61984" spans="8:8">
      <c r="H61984" t="str">
        <f t="shared" si="675"/>
        <v/>
      </c>
    </row>
    <row r="61985" spans="8:8">
      <c r="H61985" t="str">
        <f t="shared" si="675"/>
        <v/>
      </c>
    </row>
    <row r="61986" spans="8:8">
      <c r="H61986" t="str">
        <f t="shared" ref="H61986:H62049" si="676">_xlfn.TEXTJOIN(", ", TRUE, G61986:G61986)</f>
        <v/>
      </c>
    </row>
    <row r="61987" spans="8:8">
      <c r="H61987" t="str">
        <f t="shared" si="676"/>
        <v/>
      </c>
    </row>
    <row r="61988" spans="8:8">
      <c r="H61988" t="str">
        <f t="shared" si="676"/>
        <v/>
      </c>
    </row>
    <row r="61989" spans="8:8">
      <c r="H61989" t="str">
        <f t="shared" si="676"/>
        <v/>
      </c>
    </row>
    <row r="61990" spans="8:8">
      <c r="H61990" t="str">
        <f t="shared" si="676"/>
        <v/>
      </c>
    </row>
    <row r="61991" spans="8:8">
      <c r="H61991" t="str">
        <f t="shared" si="676"/>
        <v/>
      </c>
    </row>
    <row r="61992" spans="8:8">
      <c r="H61992" t="str">
        <f t="shared" si="676"/>
        <v/>
      </c>
    </row>
    <row r="61993" spans="8:8">
      <c r="H61993" t="str">
        <f t="shared" si="676"/>
        <v/>
      </c>
    </row>
    <row r="61994" spans="8:8">
      <c r="H61994" t="str">
        <f t="shared" si="676"/>
        <v/>
      </c>
    </row>
    <row r="61995" spans="8:8">
      <c r="H61995" t="str">
        <f t="shared" si="676"/>
        <v/>
      </c>
    </row>
    <row r="61996" spans="8:8">
      <c r="H61996" t="str">
        <f t="shared" si="676"/>
        <v/>
      </c>
    </row>
    <row r="61997" spans="8:8">
      <c r="H61997" t="str">
        <f t="shared" si="676"/>
        <v/>
      </c>
    </row>
    <row r="61998" spans="8:8">
      <c r="H61998" t="str">
        <f t="shared" si="676"/>
        <v/>
      </c>
    </row>
    <row r="61999" spans="8:8">
      <c r="H61999" t="str">
        <f t="shared" si="676"/>
        <v/>
      </c>
    </row>
    <row r="62000" spans="8:8">
      <c r="H62000" t="str">
        <f t="shared" si="676"/>
        <v/>
      </c>
    </row>
    <row r="62001" spans="8:8">
      <c r="H62001" t="str">
        <f t="shared" si="676"/>
        <v/>
      </c>
    </row>
    <row r="62002" spans="8:8">
      <c r="H62002" t="str">
        <f t="shared" si="676"/>
        <v/>
      </c>
    </row>
    <row r="62003" spans="8:8">
      <c r="H62003" t="str">
        <f t="shared" si="676"/>
        <v/>
      </c>
    </row>
    <row r="62004" spans="8:8">
      <c r="H62004" t="str">
        <f t="shared" si="676"/>
        <v/>
      </c>
    </row>
    <row r="62005" spans="8:8">
      <c r="H62005" t="str">
        <f t="shared" si="676"/>
        <v/>
      </c>
    </row>
    <row r="62006" spans="8:8">
      <c r="H62006" t="str">
        <f t="shared" si="676"/>
        <v/>
      </c>
    </row>
    <row r="62007" spans="8:8">
      <c r="H62007" t="str">
        <f t="shared" si="676"/>
        <v/>
      </c>
    </row>
    <row r="62008" spans="8:8">
      <c r="H62008" t="str">
        <f t="shared" si="676"/>
        <v/>
      </c>
    </row>
    <row r="62009" spans="8:8">
      <c r="H62009" t="str">
        <f t="shared" si="676"/>
        <v/>
      </c>
    </row>
    <row r="62010" spans="8:8">
      <c r="H62010" t="str">
        <f t="shared" si="676"/>
        <v/>
      </c>
    </row>
    <row r="62011" spans="8:8">
      <c r="H62011" t="str">
        <f t="shared" si="676"/>
        <v/>
      </c>
    </row>
    <row r="62012" spans="8:8">
      <c r="H62012" t="str">
        <f t="shared" si="676"/>
        <v/>
      </c>
    </row>
    <row r="62013" spans="8:8">
      <c r="H62013" t="str">
        <f t="shared" si="676"/>
        <v/>
      </c>
    </row>
    <row r="62014" spans="8:8">
      <c r="H62014" t="str">
        <f t="shared" si="676"/>
        <v/>
      </c>
    </row>
    <row r="62015" spans="8:8">
      <c r="H62015" t="str">
        <f t="shared" si="676"/>
        <v/>
      </c>
    </row>
    <row r="62016" spans="8:8">
      <c r="H62016" t="str">
        <f t="shared" si="676"/>
        <v/>
      </c>
    </row>
    <row r="62017" spans="8:8">
      <c r="H62017" t="str">
        <f t="shared" si="676"/>
        <v/>
      </c>
    </row>
    <row r="62018" spans="8:8">
      <c r="H62018" t="str">
        <f t="shared" si="676"/>
        <v/>
      </c>
    </row>
    <row r="62019" spans="8:8">
      <c r="H62019" t="str">
        <f t="shared" si="676"/>
        <v/>
      </c>
    </row>
    <row r="62020" spans="8:8">
      <c r="H62020" t="str">
        <f t="shared" si="676"/>
        <v/>
      </c>
    </row>
    <row r="62021" spans="8:8">
      <c r="H62021" t="str">
        <f t="shared" si="676"/>
        <v/>
      </c>
    </row>
    <row r="62022" spans="8:8">
      <c r="H62022" t="str">
        <f t="shared" si="676"/>
        <v/>
      </c>
    </row>
    <row r="62023" spans="8:8">
      <c r="H62023" t="str">
        <f t="shared" si="676"/>
        <v/>
      </c>
    </row>
    <row r="62024" spans="8:8">
      <c r="H62024" t="str">
        <f t="shared" si="676"/>
        <v/>
      </c>
    </row>
    <row r="62025" spans="8:8">
      <c r="H62025" t="str">
        <f t="shared" si="676"/>
        <v/>
      </c>
    </row>
    <row r="62026" spans="8:8">
      <c r="H62026" t="str">
        <f t="shared" si="676"/>
        <v/>
      </c>
    </row>
    <row r="62027" spans="8:8">
      <c r="H62027" t="str">
        <f t="shared" si="676"/>
        <v/>
      </c>
    </row>
    <row r="62028" spans="8:8">
      <c r="H62028" t="str">
        <f t="shared" si="676"/>
        <v/>
      </c>
    </row>
    <row r="62029" spans="8:8">
      <c r="H62029" t="str">
        <f t="shared" si="676"/>
        <v/>
      </c>
    </row>
    <row r="62030" spans="8:8">
      <c r="H62030" t="str">
        <f t="shared" si="676"/>
        <v/>
      </c>
    </row>
    <row r="62031" spans="8:8">
      <c r="H62031" t="str">
        <f t="shared" si="676"/>
        <v/>
      </c>
    </row>
    <row r="62032" spans="8:8">
      <c r="H62032" t="str">
        <f t="shared" si="676"/>
        <v/>
      </c>
    </row>
    <row r="62033" spans="8:8">
      <c r="H62033" t="str">
        <f t="shared" si="676"/>
        <v/>
      </c>
    </row>
    <row r="62034" spans="8:8">
      <c r="H62034" t="str">
        <f t="shared" si="676"/>
        <v/>
      </c>
    </row>
    <row r="62035" spans="8:8">
      <c r="H62035" t="str">
        <f t="shared" si="676"/>
        <v/>
      </c>
    </row>
    <row r="62036" spans="8:8">
      <c r="H62036" t="str">
        <f t="shared" si="676"/>
        <v/>
      </c>
    </row>
    <row r="62037" spans="8:8">
      <c r="H62037" t="str">
        <f t="shared" si="676"/>
        <v/>
      </c>
    </row>
    <row r="62038" spans="8:8">
      <c r="H62038" t="str">
        <f t="shared" si="676"/>
        <v/>
      </c>
    </row>
    <row r="62039" spans="8:8">
      <c r="H62039" t="str">
        <f t="shared" si="676"/>
        <v/>
      </c>
    </row>
    <row r="62040" spans="8:8">
      <c r="H62040" t="str">
        <f t="shared" si="676"/>
        <v/>
      </c>
    </row>
    <row r="62041" spans="8:8">
      <c r="H62041" t="str">
        <f t="shared" si="676"/>
        <v/>
      </c>
    </row>
    <row r="62042" spans="8:8">
      <c r="H62042" t="str">
        <f t="shared" si="676"/>
        <v/>
      </c>
    </row>
    <row r="62043" spans="8:8">
      <c r="H62043" t="str">
        <f t="shared" si="676"/>
        <v/>
      </c>
    </row>
    <row r="62044" spans="8:8">
      <c r="H62044" t="str">
        <f t="shared" si="676"/>
        <v/>
      </c>
    </row>
    <row r="62045" spans="8:8">
      <c r="H62045" t="str">
        <f t="shared" si="676"/>
        <v/>
      </c>
    </row>
    <row r="62046" spans="8:8">
      <c r="H62046" t="str">
        <f t="shared" si="676"/>
        <v/>
      </c>
    </row>
    <row r="62047" spans="8:8">
      <c r="H62047" t="str">
        <f t="shared" si="676"/>
        <v/>
      </c>
    </row>
    <row r="62048" spans="8:8">
      <c r="H62048" t="str">
        <f t="shared" si="676"/>
        <v/>
      </c>
    </row>
    <row r="62049" spans="8:8">
      <c r="H62049" t="str">
        <f t="shared" si="676"/>
        <v/>
      </c>
    </row>
    <row r="62050" spans="8:8">
      <c r="H62050" t="str">
        <f t="shared" ref="H62050:H62113" si="677">_xlfn.TEXTJOIN(", ", TRUE, G62050:G62050)</f>
        <v/>
      </c>
    </row>
    <row r="62051" spans="8:8">
      <c r="H62051" t="str">
        <f t="shared" si="677"/>
        <v/>
      </c>
    </row>
    <row r="62052" spans="8:8">
      <c r="H62052" t="str">
        <f t="shared" si="677"/>
        <v/>
      </c>
    </row>
    <row r="62053" spans="8:8">
      <c r="H62053" t="str">
        <f t="shared" si="677"/>
        <v/>
      </c>
    </row>
    <row r="62054" spans="8:8">
      <c r="H62054" t="str">
        <f t="shared" si="677"/>
        <v/>
      </c>
    </row>
    <row r="62055" spans="8:8">
      <c r="H62055" t="str">
        <f t="shared" si="677"/>
        <v/>
      </c>
    </row>
    <row r="62056" spans="8:8">
      <c r="H62056" t="str">
        <f t="shared" si="677"/>
        <v/>
      </c>
    </row>
    <row r="62057" spans="8:8">
      <c r="H62057" t="str">
        <f t="shared" si="677"/>
        <v/>
      </c>
    </row>
    <row r="62058" spans="8:8">
      <c r="H62058" t="str">
        <f t="shared" si="677"/>
        <v/>
      </c>
    </row>
    <row r="62059" spans="8:8">
      <c r="H62059" t="str">
        <f t="shared" si="677"/>
        <v/>
      </c>
    </row>
    <row r="62060" spans="8:8">
      <c r="H62060" t="str">
        <f t="shared" si="677"/>
        <v/>
      </c>
    </row>
    <row r="62061" spans="8:8">
      <c r="H62061" t="str">
        <f t="shared" si="677"/>
        <v/>
      </c>
    </row>
    <row r="62062" spans="8:8">
      <c r="H62062" t="str">
        <f t="shared" si="677"/>
        <v/>
      </c>
    </row>
    <row r="62063" spans="8:8">
      <c r="H62063" t="str">
        <f t="shared" si="677"/>
        <v/>
      </c>
    </row>
    <row r="62064" spans="8:8">
      <c r="H62064" t="str">
        <f t="shared" si="677"/>
        <v/>
      </c>
    </row>
    <row r="62065" spans="8:8">
      <c r="H62065" t="str">
        <f t="shared" si="677"/>
        <v/>
      </c>
    </row>
    <row r="62066" spans="8:8">
      <c r="H62066" t="str">
        <f t="shared" si="677"/>
        <v/>
      </c>
    </row>
    <row r="62067" spans="8:8">
      <c r="H62067" t="str">
        <f t="shared" si="677"/>
        <v/>
      </c>
    </row>
    <row r="62068" spans="8:8">
      <c r="H62068" t="str">
        <f t="shared" si="677"/>
        <v/>
      </c>
    </row>
    <row r="62069" spans="8:8">
      <c r="H62069" t="str">
        <f t="shared" si="677"/>
        <v/>
      </c>
    </row>
    <row r="62070" spans="8:8">
      <c r="H62070" t="str">
        <f t="shared" si="677"/>
        <v/>
      </c>
    </row>
    <row r="62071" spans="8:8">
      <c r="H62071" t="str">
        <f t="shared" si="677"/>
        <v/>
      </c>
    </row>
    <row r="62072" spans="8:8">
      <c r="H62072" t="str">
        <f t="shared" si="677"/>
        <v/>
      </c>
    </row>
    <row r="62073" spans="8:8">
      <c r="H62073" t="str">
        <f t="shared" si="677"/>
        <v/>
      </c>
    </row>
    <row r="62074" spans="8:8">
      <c r="H62074" t="str">
        <f t="shared" si="677"/>
        <v/>
      </c>
    </row>
    <row r="62075" spans="8:8">
      <c r="H62075" t="str">
        <f t="shared" si="677"/>
        <v/>
      </c>
    </row>
    <row r="62076" spans="8:8">
      <c r="H62076" t="str">
        <f t="shared" si="677"/>
        <v/>
      </c>
    </row>
    <row r="62077" spans="8:8">
      <c r="H62077" t="str">
        <f t="shared" si="677"/>
        <v/>
      </c>
    </row>
    <row r="62078" spans="8:8">
      <c r="H62078" t="str">
        <f t="shared" si="677"/>
        <v/>
      </c>
    </row>
    <row r="62079" spans="8:8">
      <c r="H62079" t="str">
        <f t="shared" si="677"/>
        <v/>
      </c>
    </row>
    <row r="62080" spans="8:8">
      <c r="H62080" t="str">
        <f t="shared" si="677"/>
        <v/>
      </c>
    </row>
    <row r="62081" spans="8:8">
      <c r="H62081" t="str">
        <f t="shared" si="677"/>
        <v/>
      </c>
    </row>
    <row r="62082" spans="8:8">
      <c r="H62082" t="str">
        <f t="shared" si="677"/>
        <v/>
      </c>
    </row>
    <row r="62083" spans="8:8">
      <c r="H62083" t="str">
        <f t="shared" si="677"/>
        <v/>
      </c>
    </row>
    <row r="62084" spans="8:8">
      <c r="H62084" t="str">
        <f t="shared" si="677"/>
        <v/>
      </c>
    </row>
    <row r="62085" spans="8:8">
      <c r="H62085" t="str">
        <f t="shared" si="677"/>
        <v/>
      </c>
    </row>
    <row r="62086" spans="8:8">
      <c r="H62086" t="str">
        <f t="shared" si="677"/>
        <v/>
      </c>
    </row>
    <row r="62087" spans="8:8">
      <c r="H62087" t="str">
        <f t="shared" si="677"/>
        <v/>
      </c>
    </row>
    <row r="62088" spans="8:8">
      <c r="H62088" t="str">
        <f t="shared" si="677"/>
        <v/>
      </c>
    </row>
    <row r="62089" spans="8:8">
      <c r="H62089" t="str">
        <f t="shared" si="677"/>
        <v/>
      </c>
    </row>
    <row r="62090" spans="8:8">
      <c r="H62090" t="str">
        <f t="shared" si="677"/>
        <v/>
      </c>
    </row>
    <row r="62091" spans="8:8">
      <c r="H62091" t="str">
        <f t="shared" si="677"/>
        <v/>
      </c>
    </row>
    <row r="62092" spans="8:8">
      <c r="H62092" t="str">
        <f t="shared" si="677"/>
        <v/>
      </c>
    </row>
    <row r="62093" spans="8:8">
      <c r="H62093" t="str">
        <f t="shared" si="677"/>
        <v/>
      </c>
    </row>
    <row r="62094" spans="8:8">
      <c r="H62094" t="str">
        <f t="shared" si="677"/>
        <v/>
      </c>
    </row>
    <row r="62095" spans="8:8">
      <c r="H62095" t="str">
        <f t="shared" si="677"/>
        <v/>
      </c>
    </row>
    <row r="62096" spans="8:8">
      <c r="H62096" t="str">
        <f t="shared" si="677"/>
        <v/>
      </c>
    </row>
    <row r="62097" spans="8:8">
      <c r="H62097" t="str">
        <f t="shared" si="677"/>
        <v/>
      </c>
    </row>
    <row r="62098" spans="8:8">
      <c r="H62098" t="str">
        <f t="shared" si="677"/>
        <v/>
      </c>
    </row>
    <row r="62099" spans="8:8">
      <c r="H62099" t="str">
        <f t="shared" si="677"/>
        <v/>
      </c>
    </row>
    <row r="62100" spans="8:8">
      <c r="H62100" t="str">
        <f t="shared" si="677"/>
        <v/>
      </c>
    </row>
    <row r="62101" spans="8:8">
      <c r="H62101" t="str">
        <f t="shared" si="677"/>
        <v/>
      </c>
    </row>
    <row r="62102" spans="8:8">
      <c r="H62102" t="str">
        <f t="shared" si="677"/>
        <v/>
      </c>
    </row>
    <row r="62103" spans="8:8">
      <c r="H62103" t="str">
        <f t="shared" si="677"/>
        <v/>
      </c>
    </row>
    <row r="62104" spans="8:8">
      <c r="H62104" t="str">
        <f t="shared" si="677"/>
        <v/>
      </c>
    </row>
    <row r="62105" spans="8:8">
      <c r="H62105" t="str">
        <f t="shared" si="677"/>
        <v/>
      </c>
    </row>
    <row r="62106" spans="8:8">
      <c r="H62106" t="str">
        <f t="shared" si="677"/>
        <v/>
      </c>
    </row>
    <row r="62107" spans="8:8">
      <c r="H62107" t="str">
        <f t="shared" si="677"/>
        <v/>
      </c>
    </row>
    <row r="62108" spans="8:8">
      <c r="H62108" t="str">
        <f t="shared" si="677"/>
        <v/>
      </c>
    </row>
    <row r="62109" spans="8:8">
      <c r="H62109" t="str">
        <f t="shared" si="677"/>
        <v/>
      </c>
    </row>
    <row r="62110" spans="8:8">
      <c r="H62110" t="str">
        <f t="shared" si="677"/>
        <v/>
      </c>
    </row>
    <row r="62111" spans="8:8">
      <c r="H62111" t="str">
        <f t="shared" si="677"/>
        <v/>
      </c>
    </row>
    <row r="62112" spans="8:8">
      <c r="H62112" t="str">
        <f t="shared" si="677"/>
        <v/>
      </c>
    </row>
    <row r="62113" spans="8:8">
      <c r="H62113" t="str">
        <f t="shared" si="677"/>
        <v/>
      </c>
    </row>
    <row r="62114" spans="8:8">
      <c r="H62114" t="str">
        <f t="shared" ref="H62114:H62177" si="678">_xlfn.TEXTJOIN(", ", TRUE, G62114:G62114)</f>
        <v/>
      </c>
    </row>
    <row r="62115" spans="8:8">
      <c r="H62115" t="str">
        <f t="shared" si="678"/>
        <v/>
      </c>
    </row>
    <row r="62116" spans="8:8">
      <c r="H62116" t="str">
        <f t="shared" si="678"/>
        <v/>
      </c>
    </row>
    <row r="62117" spans="8:8">
      <c r="H62117" t="str">
        <f t="shared" si="678"/>
        <v/>
      </c>
    </row>
    <row r="62118" spans="8:8">
      <c r="H62118" t="str">
        <f t="shared" si="678"/>
        <v/>
      </c>
    </row>
    <row r="62119" spans="8:8">
      <c r="H62119" t="str">
        <f t="shared" si="678"/>
        <v/>
      </c>
    </row>
    <row r="62120" spans="8:8">
      <c r="H62120" t="str">
        <f t="shared" si="678"/>
        <v/>
      </c>
    </row>
    <row r="62121" spans="8:8">
      <c r="H62121" t="str">
        <f t="shared" si="678"/>
        <v/>
      </c>
    </row>
    <row r="62122" spans="8:8">
      <c r="H62122" t="str">
        <f t="shared" si="678"/>
        <v/>
      </c>
    </row>
    <row r="62123" spans="8:8">
      <c r="H62123" t="str">
        <f t="shared" si="678"/>
        <v/>
      </c>
    </row>
    <row r="62124" spans="8:8">
      <c r="H62124" t="str">
        <f t="shared" si="678"/>
        <v/>
      </c>
    </row>
    <row r="62125" spans="8:8">
      <c r="H62125" t="str">
        <f t="shared" si="678"/>
        <v/>
      </c>
    </row>
    <row r="62126" spans="8:8">
      <c r="H62126" t="str">
        <f t="shared" si="678"/>
        <v/>
      </c>
    </row>
    <row r="62127" spans="8:8">
      <c r="H62127" t="str">
        <f t="shared" si="678"/>
        <v/>
      </c>
    </row>
    <row r="62128" spans="8:8">
      <c r="H62128" t="str">
        <f t="shared" si="678"/>
        <v/>
      </c>
    </row>
    <row r="62129" spans="8:8">
      <c r="H62129" t="str">
        <f t="shared" si="678"/>
        <v/>
      </c>
    </row>
    <row r="62130" spans="8:8">
      <c r="H62130" t="str">
        <f t="shared" si="678"/>
        <v/>
      </c>
    </row>
    <row r="62131" spans="8:8">
      <c r="H62131" t="str">
        <f t="shared" si="678"/>
        <v/>
      </c>
    </row>
    <row r="62132" spans="8:8">
      <c r="H62132" t="str">
        <f t="shared" si="678"/>
        <v/>
      </c>
    </row>
    <row r="62133" spans="8:8">
      <c r="H62133" t="str">
        <f t="shared" si="678"/>
        <v/>
      </c>
    </row>
    <row r="62134" spans="8:8">
      <c r="H62134" t="str">
        <f t="shared" si="678"/>
        <v/>
      </c>
    </row>
    <row r="62135" spans="8:8">
      <c r="H62135" t="str">
        <f t="shared" si="678"/>
        <v/>
      </c>
    </row>
    <row r="62136" spans="8:8">
      <c r="H62136" t="str">
        <f t="shared" si="678"/>
        <v/>
      </c>
    </row>
    <row r="62137" spans="8:8">
      <c r="H62137" t="str">
        <f t="shared" si="678"/>
        <v/>
      </c>
    </row>
    <row r="62138" spans="8:8">
      <c r="H62138" t="str">
        <f t="shared" si="678"/>
        <v/>
      </c>
    </row>
    <row r="62139" spans="8:8">
      <c r="H62139" t="str">
        <f t="shared" si="678"/>
        <v/>
      </c>
    </row>
    <row r="62140" spans="8:8">
      <c r="H62140" t="str">
        <f t="shared" si="678"/>
        <v/>
      </c>
    </row>
    <row r="62141" spans="8:8">
      <c r="H62141" t="str">
        <f t="shared" si="678"/>
        <v/>
      </c>
    </row>
    <row r="62142" spans="8:8">
      <c r="H62142" t="str">
        <f t="shared" si="678"/>
        <v/>
      </c>
    </row>
    <row r="62143" spans="8:8">
      <c r="H62143" t="str">
        <f t="shared" si="678"/>
        <v/>
      </c>
    </row>
    <row r="62144" spans="8:8">
      <c r="H62144" t="str">
        <f t="shared" si="678"/>
        <v/>
      </c>
    </row>
    <row r="62145" spans="8:8">
      <c r="H62145" t="str">
        <f t="shared" si="678"/>
        <v/>
      </c>
    </row>
    <row r="62146" spans="8:8">
      <c r="H62146" t="str">
        <f t="shared" si="678"/>
        <v/>
      </c>
    </row>
    <row r="62147" spans="8:8">
      <c r="H62147" t="str">
        <f t="shared" si="678"/>
        <v/>
      </c>
    </row>
    <row r="62148" spans="8:8">
      <c r="H62148" t="str">
        <f t="shared" si="678"/>
        <v/>
      </c>
    </row>
    <row r="62149" spans="8:8">
      <c r="H62149" t="str">
        <f t="shared" si="678"/>
        <v/>
      </c>
    </row>
    <row r="62150" spans="8:8">
      <c r="H62150" t="str">
        <f t="shared" si="678"/>
        <v/>
      </c>
    </row>
    <row r="62151" spans="8:8">
      <c r="H62151" t="str">
        <f t="shared" si="678"/>
        <v/>
      </c>
    </row>
    <row r="62152" spans="8:8">
      <c r="H62152" t="str">
        <f t="shared" si="678"/>
        <v/>
      </c>
    </row>
    <row r="62153" spans="8:8">
      <c r="H62153" t="str">
        <f t="shared" si="678"/>
        <v/>
      </c>
    </row>
    <row r="62154" spans="8:8">
      <c r="H62154" t="str">
        <f t="shared" si="678"/>
        <v/>
      </c>
    </row>
    <row r="62155" spans="8:8">
      <c r="H62155" t="str">
        <f t="shared" si="678"/>
        <v/>
      </c>
    </row>
    <row r="62156" spans="8:8">
      <c r="H62156" t="str">
        <f t="shared" si="678"/>
        <v/>
      </c>
    </row>
    <row r="62157" spans="8:8">
      <c r="H62157" t="str">
        <f t="shared" si="678"/>
        <v/>
      </c>
    </row>
    <row r="62158" spans="8:8">
      <c r="H62158" t="str">
        <f t="shared" si="678"/>
        <v/>
      </c>
    </row>
    <row r="62159" spans="8:8">
      <c r="H62159" t="str">
        <f t="shared" si="678"/>
        <v/>
      </c>
    </row>
    <row r="62160" spans="8:8">
      <c r="H62160" t="str">
        <f t="shared" si="678"/>
        <v/>
      </c>
    </row>
    <row r="62161" spans="8:8">
      <c r="H62161" t="str">
        <f t="shared" si="678"/>
        <v/>
      </c>
    </row>
    <row r="62162" spans="8:8">
      <c r="H62162" t="str">
        <f t="shared" si="678"/>
        <v/>
      </c>
    </row>
    <row r="62163" spans="8:8">
      <c r="H62163" t="str">
        <f t="shared" si="678"/>
        <v/>
      </c>
    </row>
    <row r="62164" spans="8:8">
      <c r="H62164" t="str">
        <f t="shared" si="678"/>
        <v/>
      </c>
    </row>
    <row r="62165" spans="8:8">
      <c r="H62165" t="str">
        <f t="shared" si="678"/>
        <v/>
      </c>
    </row>
    <row r="62166" spans="8:8">
      <c r="H62166" t="str">
        <f t="shared" si="678"/>
        <v/>
      </c>
    </row>
    <row r="62167" spans="8:8">
      <c r="H62167" t="str">
        <f t="shared" si="678"/>
        <v/>
      </c>
    </row>
    <row r="62168" spans="8:8">
      <c r="H62168" t="str">
        <f t="shared" si="678"/>
        <v/>
      </c>
    </row>
    <row r="62169" spans="8:8">
      <c r="H62169" t="str">
        <f t="shared" si="678"/>
        <v/>
      </c>
    </row>
    <row r="62170" spans="8:8">
      <c r="H62170" t="str">
        <f t="shared" si="678"/>
        <v/>
      </c>
    </row>
    <row r="62171" spans="8:8">
      <c r="H62171" t="str">
        <f t="shared" si="678"/>
        <v/>
      </c>
    </row>
    <row r="62172" spans="8:8">
      <c r="H62172" t="str">
        <f t="shared" si="678"/>
        <v/>
      </c>
    </row>
    <row r="62173" spans="8:8">
      <c r="H62173" t="str">
        <f t="shared" si="678"/>
        <v/>
      </c>
    </row>
    <row r="62174" spans="8:8">
      <c r="H62174" t="str">
        <f t="shared" si="678"/>
        <v/>
      </c>
    </row>
    <row r="62175" spans="8:8">
      <c r="H62175" t="str">
        <f t="shared" si="678"/>
        <v/>
      </c>
    </row>
    <row r="62176" spans="8:8">
      <c r="H62176" t="str">
        <f t="shared" si="678"/>
        <v/>
      </c>
    </row>
    <row r="62177" spans="8:8">
      <c r="H62177" t="str">
        <f t="shared" si="678"/>
        <v/>
      </c>
    </row>
    <row r="62178" spans="8:8">
      <c r="H62178" t="str">
        <f t="shared" ref="H62178:H62241" si="679">_xlfn.TEXTJOIN(", ", TRUE, G62178:G62178)</f>
        <v/>
      </c>
    </row>
    <row r="62179" spans="8:8">
      <c r="H62179" t="str">
        <f t="shared" si="679"/>
        <v/>
      </c>
    </row>
    <row r="62180" spans="8:8">
      <c r="H62180" t="str">
        <f t="shared" si="679"/>
        <v/>
      </c>
    </row>
    <row r="62181" spans="8:8">
      <c r="H62181" t="str">
        <f t="shared" si="679"/>
        <v/>
      </c>
    </row>
    <row r="62182" spans="8:8">
      <c r="H62182" t="str">
        <f t="shared" si="679"/>
        <v/>
      </c>
    </row>
    <row r="62183" spans="8:8">
      <c r="H62183" t="str">
        <f t="shared" si="679"/>
        <v/>
      </c>
    </row>
    <row r="62184" spans="8:8">
      <c r="H62184" t="str">
        <f t="shared" si="679"/>
        <v/>
      </c>
    </row>
    <row r="62185" spans="8:8">
      <c r="H62185" t="str">
        <f t="shared" si="679"/>
        <v/>
      </c>
    </row>
    <row r="62186" spans="8:8">
      <c r="H62186" t="str">
        <f t="shared" si="679"/>
        <v/>
      </c>
    </row>
    <row r="62187" spans="8:8">
      <c r="H62187" t="str">
        <f t="shared" si="679"/>
        <v/>
      </c>
    </row>
    <row r="62188" spans="8:8">
      <c r="H62188" t="str">
        <f t="shared" si="679"/>
        <v/>
      </c>
    </row>
    <row r="62189" spans="8:8">
      <c r="H62189" t="str">
        <f t="shared" si="679"/>
        <v/>
      </c>
    </row>
    <row r="62190" spans="8:8">
      <c r="H62190" t="str">
        <f t="shared" si="679"/>
        <v/>
      </c>
    </row>
    <row r="62191" spans="8:8">
      <c r="H62191" t="str">
        <f t="shared" si="679"/>
        <v/>
      </c>
    </row>
    <row r="62192" spans="8:8">
      <c r="H62192" t="str">
        <f t="shared" si="679"/>
        <v/>
      </c>
    </row>
    <row r="62193" spans="8:8">
      <c r="H62193" t="str">
        <f t="shared" si="679"/>
        <v/>
      </c>
    </row>
    <row r="62194" spans="8:8">
      <c r="H62194" t="str">
        <f t="shared" si="679"/>
        <v/>
      </c>
    </row>
    <row r="62195" spans="8:8">
      <c r="H62195" t="str">
        <f t="shared" si="679"/>
        <v/>
      </c>
    </row>
    <row r="62196" spans="8:8">
      <c r="H62196" t="str">
        <f t="shared" si="679"/>
        <v/>
      </c>
    </row>
    <row r="62197" spans="8:8">
      <c r="H62197" t="str">
        <f t="shared" si="679"/>
        <v/>
      </c>
    </row>
    <row r="62198" spans="8:8">
      <c r="H62198" t="str">
        <f t="shared" si="679"/>
        <v/>
      </c>
    </row>
    <row r="62199" spans="8:8">
      <c r="H62199" t="str">
        <f t="shared" si="679"/>
        <v/>
      </c>
    </row>
    <row r="62200" spans="8:8">
      <c r="H62200" t="str">
        <f t="shared" si="679"/>
        <v/>
      </c>
    </row>
    <row r="62201" spans="8:8">
      <c r="H62201" t="str">
        <f t="shared" si="679"/>
        <v/>
      </c>
    </row>
    <row r="62202" spans="8:8">
      <c r="H62202" t="str">
        <f t="shared" si="679"/>
        <v/>
      </c>
    </row>
    <row r="62203" spans="8:8">
      <c r="H62203" t="str">
        <f t="shared" si="679"/>
        <v/>
      </c>
    </row>
    <row r="62204" spans="8:8">
      <c r="H62204" t="str">
        <f t="shared" si="679"/>
        <v/>
      </c>
    </row>
    <row r="62205" spans="8:8">
      <c r="H62205" t="str">
        <f t="shared" si="679"/>
        <v/>
      </c>
    </row>
    <row r="62206" spans="8:8">
      <c r="H62206" t="str">
        <f t="shared" si="679"/>
        <v/>
      </c>
    </row>
    <row r="62207" spans="8:8">
      <c r="H62207" t="str">
        <f t="shared" si="679"/>
        <v/>
      </c>
    </row>
    <row r="62208" spans="8:8">
      <c r="H62208" t="str">
        <f t="shared" si="679"/>
        <v/>
      </c>
    </row>
    <row r="62209" spans="8:8">
      <c r="H62209" t="str">
        <f t="shared" si="679"/>
        <v/>
      </c>
    </row>
    <row r="62210" spans="8:8">
      <c r="H62210" t="str">
        <f t="shared" si="679"/>
        <v/>
      </c>
    </row>
    <row r="62211" spans="8:8">
      <c r="H62211" t="str">
        <f t="shared" si="679"/>
        <v/>
      </c>
    </row>
    <row r="62212" spans="8:8">
      <c r="H62212" t="str">
        <f t="shared" si="679"/>
        <v/>
      </c>
    </row>
    <row r="62213" spans="8:8">
      <c r="H62213" t="str">
        <f t="shared" si="679"/>
        <v/>
      </c>
    </row>
    <row r="62214" spans="8:8">
      <c r="H62214" t="str">
        <f t="shared" si="679"/>
        <v/>
      </c>
    </row>
    <row r="62215" spans="8:8">
      <c r="H62215" t="str">
        <f t="shared" si="679"/>
        <v/>
      </c>
    </row>
    <row r="62216" spans="8:8">
      <c r="H62216" t="str">
        <f t="shared" si="679"/>
        <v/>
      </c>
    </row>
    <row r="62217" spans="8:8">
      <c r="H62217" t="str">
        <f t="shared" si="679"/>
        <v/>
      </c>
    </row>
    <row r="62218" spans="8:8">
      <c r="H62218" t="str">
        <f t="shared" si="679"/>
        <v/>
      </c>
    </row>
    <row r="62219" spans="8:8">
      <c r="H62219" t="str">
        <f t="shared" si="679"/>
        <v/>
      </c>
    </row>
    <row r="62220" spans="8:8">
      <c r="H62220" t="str">
        <f t="shared" si="679"/>
        <v/>
      </c>
    </row>
    <row r="62221" spans="8:8">
      <c r="H62221" t="str">
        <f t="shared" si="679"/>
        <v/>
      </c>
    </row>
    <row r="62222" spans="8:8">
      <c r="H62222" t="str">
        <f t="shared" si="679"/>
        <v/>
      </c>
    </row>
    <row r="62223" spans="8:8">
      <c r="H62223" t="str">
        <f t="shared" si="679"/>
        <v/>
      </c>
    </row>
    <row r="62224" spans="8:8">
      <c r="H62224" t="str">
        <f t="shared" si="679"/>
        <v/>
      </c>
    </row>
    <row r="62225" spans="8:8">
      <c r="H62225" t="str">
        <f t="shared" si="679"/>
        <v/>
      </c>
    </row>
    <row r="62226" spans="8:8">
      <c r="H62226" t="str">
        <f t="shared" si="679"/>
        <v/>
      </c>
    </row>
    <row r="62227" spans="8:8">
      <c r="H62227" t="str">
        <f t="shared" si="679"/>
        <v/>
      </c>
    </row>
    <row r="62228" spans="8:8">
      <c r="H62228" t="str">
        <f t="shared" si="679"/>
        <v/>
      </c>
    </row>
    <row r="62229" spans="8:8">
      <c r="H62229" t="str">
        <f t="shared" si="679"/>
        <v/>
      </c>
    </row>
    <row r="62230" spans="8:8">
      <c r="H62230" t="str">
        <f t="shared" si="679"/>
        <v/>
      </c>
    </row>
    <row r="62231" spans="8:8">
      <c r="H62231" t="str">
        <f t="shared" si="679"/>
        <v/>
      </c>
    </row>
    <row r="62232" spans="8:8">
      <c r="H62232" t="str">
        <f t="shared" si="679"/>
        <v/>
      </c>
    </row>
    <row r="62233" spans="8:8">
      <c r="H62233" t="str">
        <f t="shared" si="679"/>
        <v/>
      </c>
    </row>
    <row r="62234" spans="8:8">
      <c r="H62234" t="str">
        <f t="shared" si="679"/>
        <v/>
      </c>
    </row>
    <row r="62235" spans="8:8">
      <c r="H62235" t="str">
        <f t="shared" si="679"/>
        <v/>
      </c>
    </row>
    <row r="62236" spans="8:8">
      <c r="H62236" t="str">
        <f t="shared" si="679"/>
        <v/>
      </c>
    </row>
    <row r="62237" spans="8:8">
      <c r="H62237" t="str">
        <f t="shared" si="679"/>
        <v/>
      </c>
    </row>
    <row r="62238" spans="8:8">
      <c r="H62238" t="str">
        <f t="shared" si="679"/>
        <v/>
      </c>
    </row>
    <row r="62239" spans="8:8">
      <c r="H62239" t="str">
        <f t="shared" si="679"/>
        <v/>
      </c>
    </row>
    <row r="62240" spans="8:8">
      <c r="H62240" t="str">
        <f t="shared" si="679"/>
        <v/>
      </c>
    </row>
    <row r="62241" spans="8:8">
      <c r="H62241" t="str">
        <f t="shared" si="679"/>
        <v/>
      </c>
    </row>
    <row r="62242" spans="8:8">
      <c r="H62242" t="str">
        <f t="shared" ref="H62242:H62305" si="680">_xlfn.TEXTJOIN(", ", TRUE, G62242:G62242)</f>
        <v/>
      </c>
    </row>
    <row r="62243" spans="8:8">
      <c r="H62243" t="str">
        <f t="shared" si="680"/>
        <v/>
      </c>
    </row>
    <row r="62244" spans="8:8">
      <c r="H62244" t="str">
        <f t="shared" si="680"/>
        <v/>
      </c>
    </row>
    <row r="62245" spans="8:8">
      <c r="H62245" t="str">
        <f t="shared" si="680"/>
        <v/>
      </c>
    </row>
    <row r="62246" spans="8:8">
      <c r="H62246" t="str">
        <f t="shared" si="680"/>
        <v/>
      </c>
    </row>
    <row r="62247" spans="8:8">
      <c r="H62247" t="str">
        <f t="shared" si="680"/>
        <v/>
      </c>
    </row>
    <row r="62248" spans="8:8">
      <c r="H62248" t="str">
        <f t="shared" si="680"/>
        <v/>
      </c>
    </row>
    <row r="62249" spans="8:8">
      <c r="H62249" t="str">
        <f t="shared" si="680"/>
        <v/>
      </c>
    </row>
    <row r="62250" spans="8:8">
      <c r="H62250" t="str">
        <f t="shared" si="680"/>
        <v/>
      </c>
    </row>
    <row r="62251" spans="8:8">
      <c r="H62251" t="str">
        <f t="shared" si="680"/>
        <v/>
      </c>
    </row>
    <row r="62252" spans="8:8">
      <c r="H62252" t="str">
        <f t="shared" si="680"/>
        <v/>
      </c>
    </row>
    <row r="62253" spans="8:8">
      <c r="H62253" t="str">
        <f t="shared" si="680"/>
        <v/>
      </c>
    </row>
    <row r="62254" spans="8:8">
      <c r="H62254" t="str">
        <f t="shared" si="680"/>
        <v/>
      </c>
    </row>
    <row r="62255" spans="8:8">
      <c r="H62255" t="str">
        <f t="shared" si="680"/>
        <v/>
      </c>
    </row>
    <row r="62256" spans="8:8">
      <c r="H62256" t="str">
        <f t="shared" si="680"/>
        <v/>
      </c>
    </row>
    <row r="62257" spans="8:8">
      <c r="H62257" t="str">
        <f t="shared" si="680"/>
        <v/>
      </c>
    </row>
    <row r="62258" spans="8:8">
      <c r="H62258" t="str">
        <f t="shared" si="680"/>
        <v/>
      </c>
    </row>
    <row r="62259" spans="8:8">
      <c r="H62259" t="str">
        <f t="shared" si="680"/>
        <v/>
      </c>
    </row>
    <row r="62260" spans="8:8">
      <c r="H62260" t="str">
        <f t="shared" si="680"/>
        <v/>
      </c>
    </row>
    <row r="62261" spans="8:8">
      <c r="H62261" t="str">
        <f t="shared" si="680"/>
        <v/>
      </c>
    </row>
    <row r="62262" spans="8:8">
      <c r="H62262" t="str">
        <f t="shared" si="680"/>
        <v/>
      </c>
    </row>
    <row r="62263" spans="8:8">
      <c r="H62263" t="str">
        <f t="shared" si="680"/>
        <v/>
      </c>
    </row>
    <row r="62264" spans="8:8">
      <c r="H62264" t="str">
        <f t="shared" si="680"/>
        <v/>
      </c>
    </row>
    <row r="62265" spans="8:8">
      <c r="H62265" t="str">
        <f t="shared" si="680"/>
        <v/>
      </c>
    </row>
    <row r="62266" spans="8:8">
      <c r="H62266" t="str">
        <f t="shared" si="680"/>
        <v/>
      </c>
    </row>
    <row r="62267" spans="8:8">
      <c r="H62267" t="str">
        <f t="shared" si="680"/>
        <v/>
      </c>
    </row>
    <row r="62268" spans="8:8">
      <c r="H62268" t="str">
        <f t="shared" si="680"/>
        <v/>
      </c>
    </row>
    <row r="62269" spans="8:8">
      <c r="H62269" t="str">
        <f t="shared" si="680"/>
        <v/>
      </c>
    </row>
    <row r="62270" spans="8:8">
      <c r="H62270" t="str">
        <f t="shared" si="680"/>
        <v/>
      </c>
    </row>
    <row r="62271" spans="8:8">
      <c r="H62271" t="str">
        <f t="shared" si="680"/>
        <v/>
      </c>
    </row>
    <row r="62272" spans="8:8">
      <c r="H62272" t="str">
        <f t="shared" si="680"/>
        <v/>
      </c>
    </row>
    <row r="62273" spans="8:8">
      <c r="H62273" t="str">
        <f t="shared" si="680"/>
        <v/>
      </c>
    </row>
    <row r="62274" spans="8:8">
      <c r="H62274" t="str">
        <f t="shared" si="680"/>
        <v/>
      </c>
    </row>
    <row r="62275" spans="8:8">
      <c r="H62275" t="str">
        <f t="shared" si="680"/>
        <v/>
      </c>
    </row>
    <row r="62276" spans="8:8">
      <c r="H62276" t="str">
        <f t="shared" si="680"/>
        <v/>
      </c>
    </row>
    <row r="62277" spans="8:8">
      <c r="H62277" t="str">
        <f t="shared" si="680"/>
        <v/>
      </c>
    </row>
    <row r="62278" spans="8:8">
      <c r="H62278" t="str">
        <f t="shared" si="680"/>
        <v/>
      </c>
    </row>
    <row r="62279" spans="8:8">
      <c r="H62279" t="str">
        <f t="shared" si="680"/>
        <v/>
      </c>
    </row>
    <row r="62280" spans="8:8">
      <c r="H62280" t="str">
        <f t="shared" si="680"/>
        <v/>
      </c>
    </row>
    <row r="62281" spans="8:8">
      <c r="H62281" t="str">
        <f t="shared" si="680"/>
        <v/>
      </c>
    </row>
    <row r="62282" spans="8:8">
      <c r="H62282" t="str">
        <f t="shared" si="680"/>
        <v/>
      </c>
    </row>
    <row r="62283" spans="8:8">
      <c r="H62283" t="str">
        <f t="shared" si="680"/>
        <v/>
      </c>
    </row>
    <row r="62284" spans="8:8">
      <c r="H62284" t="str">
        <f t="shared" si="680"/>
        <v/>
      </c>
    </row>
    <row r="62285" spans="8:8">
      <c r="H62285" t="str">
        <f t="shared" si="680"/>
        <v/>
      </c>
    </row>
    <row r="62286" spans="8:8">
      <c r="H62286" t="str">
        <f t="shared" si="680"/>
        <v/>
      </c>
    </row>
    <row r="62287" spans="8:8">
      <c r="H62287" t="str">
        <f t="shared" si="680"/>
        <v/>
      </c>
    </row>
    <row r="62288" spans="8:8">
      <c r="H62288" t="str">
        <f t="shared" si="680"/>
        <v/>
      </c>
    </row>
    <row r="62289" spans="8:8">
      <c r="H62289" t="str">
        <f t="shared" si="680"/>
        <v/>
      </c>
    </row>
    <row r="62290" spans="8:8">
      <c r="H62290" t="str">
        <f t="shared" si="680"/>
        <v/>
      </c>
    </row>
    <row r="62291" spans="8:8">
      <c r="H62291" t="str">
        <f t="shared" si="680"/>
        <v/>
      </c>
    </row>
    <row r="62292" spans="8:8">
      <c r="H62292" t="str">
        <f t="shared" si="680"/>
        <v/>
      </c>
    </row>
    <row r="62293" spans="8:8">
      <c r="H62293" t="str">
        <f t="shared" si="680"/>
        <v/>
      </c>
    </row>
    <row r="62294" spans="8:8">
      <c r="H62294" t="str">
        <f t="shared" si="680"/>
        <v/>
      </c>
    </row>
    <row r="62295" spans="8:8">
      <c r="H62295" t="str">
        <f t="shared" si="680"/>
        <v/>
      </c>
    </row>
    <row r="62296" spans="8:8">
      <c r="H62296" t="str">
        <f t="shared" si="680"/>
        <v/>
      </c>
    </row>
    <row r="62297" spans="8:8">
      <c r="H62297" t="str">
        <f t="shared" si="680"/>
        <v/>
      </c>
    </row>
    <row r="62298" spans="8:8">
      <c r="H62298" t="str">
        <f t="shared" si="680"/>
        <v/>
      </c>
    </row>
    <row r="62299" spans="8:8">
      <c r="H62299" t="str">
        <f t="shared" si="680"/>
        <v/>
      </c>
    </row>
    <row r="62300" spans="8:8">
      <c r="H62300" t="str">
        <f t="shared" si="680"/>
        <v/>
      </c>
    </row>
    <row r="62301" spans="8:8">
      <c r="H62301" t="str">
        <f t="shared" si="680"/>
        <v/>
      </c>
    </row>
    <row r="62302" spans="8:8">
      <c r="H62302" t="str">
        <f t="shared" si="680"/>
        <v/>
      </c>
    </row>
    <row r="62303" spans="8:8">
      <c r="H62303" t="str">
        <f t="shared" si="680"/>
        <v/>
      </c>
    </row>
    <row r="62304" spans="8:8">
      <c r="H62304" t="str">
        <f t="shared" si="680"/>
        <v/>
      </c>
    </row>
    <row r="62305" spans="8:8">
      <c r="H62305" t="str">
        <f t="shared" si="680"/>
        <v/>
      </c>
    </row>
    <row r="62306" spans="8:8">
      <c r="H62306" t="str">
        <f t="shared" ref="H62306:H62369" si="681">_xlfn.TEXTJOIN(", ", TRUE, G62306:G62306)</f>
        <v/>
      </c>
    </row>
    <row r="62307" spans="8:8">
      <c r="H62307" t="str">
        <f t="shared" si="681"/>
        <v/>
      </c>
    </row>
    <row r="62308" spans="8:8">
      <c r="H62308" t="str">
        <f t="shared" si="681"/>
        <v/>
      </c>
    </row>
    <row r="62309" spans="8:8">
      <c r="H62309" t="str">
        <f t="shared" si="681"/>
        <v/>
      </c>
    </row>
    <row r="62310" spans="8:8">
      <c r="H62310" t="str">
        <f t="shared" si="681"/>
        <v/>
      </c>
    </row>
    <row r="62311" spans="8:8">
      <c r="H62311" t="str">
        <f t="shared" si="681"/>
        <v/>
      </c>
    </row>
    <row r="62312" spans="8:8">
      <c r="H62312" t="str">
        <f t="shared" si="681"/>
        <v/>
      </c>
    </row>
    <row r="62313" spans="8:8">
      <c r="H62313" t="str">
        <f t="shared" si="681"/>
        <v/>
      </c>
    </row>
    <row r="62314" spans="8:8">
      <c r="H62314" t="str">
        <f t="shared" si="681"/>
        <v/>
      </c>
    </row>
    <row r="62315" spans="8:8">
      <c r="H62315" t="str">
        <f t="shared" si="681"/>
        <v/>
      </c>
    </row>
    <row r="62316" spans="8:8">
      <c r="H62316" t="str">
        <f t="shared" si="681"/>
        <v/>
      </c>
    </row>
    <row r="62317" spans="8:8">
      <c r="H62317" t="str">
        <f t="shared" si="681"/>
        <v/>
      </c>
    </row>
    <row r="62318" spans="8:8">
      <c r="H62318" t="str">
        <f t="shared" si="681"/>
        <v/>
      </c>
    </row>
    <row r="62319" spans="8:8">
      <c r="H62319" t="str">
        <f t="shared" si="681"/>
        <v/>
      </c>
    </row>
    <row r="62320" spans="8:8">
      <c r="H62320" t="str">
        <f t="shared" si="681"/>
        <v/>
      </c>
    </row>
    <row r="62321" spans="8:8">
      <c r="H62321" t="str">
        <f t="shared" si="681"/>
        <v/>
      </c>
    </row>
    <row r="62322" spans="8:8">
      <c r="H62322" t="str">
        <f t="shared" si="681"/>
        <v/>
      </c>
    </row>
    <row r="62323" spans="8:8">
      <c r="H62323" t="str">
        <f t="shared" si="681"/>
        <v/>
      </c>
    </row>
    <row r="62324" spans="8:8">
      <c r="H62324" t="str">
        <f t="shared" si="681"/>
        <v/>
      </c>
    </row>
    <row r="62325" spans="8:8">
      <c r="H62325" t="str">
        <f t="shared" si="681"/>
        <v/>
      </c>
    </row>
    <row r="62326" spans="8:8">
      <c r="H62326" t="str">
        <f t="shared" si="681"/>
        <v/>
      </c>
    </row>
    <row r="62327" spans="8:8">
      <c r="H62327" t="str">
        <f t="shared" si="681"/>
        <v/>
      </c>
    </row>
    <row r="62328" spans="8:8">
      <c r="H62328" t="str">
        <f t="shared" si="681"/>
        <v/>
      </c>
    </row>
    <row r="62329" spans="8:8">
      <c r="H62329" t="str">
        <f t="shared" si="681"/>
        <v/>
      </c>
    </row>
    <row r="62330" spans="8:8">
      <c r="H62330" t="str">
        <f t="shared" si="681"/>
        <v/>
      </c>
    </row>
    <row r="62331" spans="8:8">
      <c r="H62331" t="str">
        <f t="shared" si="681"/>
        <v/>
      </c>
    </row>
    <row r="62332" spans="8:8">
      <c r="H62332" t="str">
        <f t="shared" si="681"/>
        <v/>
      </c>
    </row>
    <row r="62333" spans="8:8">
      <c r="H62333" t="str">
        <f t="shared" si="681"/>
        <v/>
      </c>
    </row>
    <row r="62334" spans="8:8">
      <c r="H62334" t="str">
        <f t="shared" si="681"/>
        <v/>
      </c>
    </row>
    <row r="62335" spans="8:8">
      <c r="H62335" t="str">
        <f t="shared" si="681"/>
        <v/>
      </c>
    </row>
    <row r="62336" spans="8:8">
      <c r="H62336" t="str">
        <f t="shared" si="681"/>
        <v/>
      </c>
    </row>
    <row r="62337" spans="8:8">
      <c r="H62337" t="str">
        <f t="shared" si="681"/>
        <v/>
      </c>
    </row>
    <row r="62338" spans="8:8">
      <c r="H62338" t="str">
        <f t="shared" si="681"/>
        <v/>
      </c>
    </row>
    <row r="62339" spans="8:8">
      <c r="H62339" t="str">
        <f t="shared" si="681"/>
        <v/>
      </c>
    </row>
    <row r="62340" spans="8:8">
      <c r="H62340" t="str">
        <f t="shared" si="681"/>
        <v/>
      </c>
    </row>
    <row r="62341" spans="8:8">
      <c r="H62341" t="str">
        <f t="shared" si="681"/>
        <v/>
      </c>
    </row>
    <row r="62342" spans="8:8">
      <c r="H62342" t="str">
        <f t="shared" si="681"/>
        <v/>
      </c>
    </row>
    <row r="62343" spans="8:8">
      <c r="H62343" t="str">
        <f t="shared" si="681"/>
        <v/>
      </c>
    </row>
    <row r="62344" spans="8:8">
      <c r="H62344" t="str">
        <f t="shared" si="681"/>
        <v/>
      </c>
    </row>
    <row r="62345" spans="8:8">
      <c r="H62345" t="str">
        <f t="shared" si="681"/>
        <v/>
      </c>
    </row>
    <row r="62346" spans="8:8">
      <c r="H62346" t="str">
        <f t="shared" si="681"/>
        <v/>
      </c>
    </row>
    <row r="62347" spans="8:8">
      <c r="H62347" t="str">
        <f t="shared" si="681"/>
        <v/>
      </c>
    </row>
    <row r="62348" spans="8:8">
      <c r="H62348" t="str">
        <f t="shared" si="681"/>
        <v/>
      </c>
    </row>
    <row r="62349" spans="8:8">
      <c r="H62349" t="str">
        <f t="shared" si="681"/>
        <v/>
      </c>
    </row>
    <row r="62350" spans="8:8">
      <c r="H62350" t="str">
        <f t="shared" si="681"/>
        <v/>
      </c>
    </row>
    <row r="62351" spans="8:8">
      <c r="H62351" t="str">
        <f t="shared" si="681"/>
        <v/>
      </c>
    </row>
    <row r="62352" spans="8:8">
      <c r="H62352" t="str">
        <f t="shared" si="681"/>
        <v/>
      </c>
    </row>
    <row r="62353" spans="8:8">
      <c r="H62353" t="str">
        <f t="shared" si="681"/>
        <v/>
      </c>
    </row>
    <row r="62354" spans="8:8">
      <c r="H62354" t="str">
        <f t="shared" si="681"/>
        <v/>
      </c>
    </row>
    <row r="62355" spans="8:8">
      <c r="H62355" t="str">
        <f t="shared" si="681"/>
        <v/>
      </c>
    </row>
    <row r="62356" spans="8:8">
      <c r="H62356" t="str">
        <f t="shared" si="681"/>
        <v/>
      </c>
    </row>
    <row r="62357" spans="8:8">
      <c r="H62357" t="str">
        <f t="shared" si="681"/>
        <v/>
      </c>
    </row>
    <row r="62358" spans="8:8">
      <c r="H62358" t="str">
        <f t="shared" si="681"/>
        <v/>
      </c>
    </row>
    <row r="62359" spans="8:8">
      <c r="H62359" t="str">
        <f t="shared" si="681"/>
        <v/>
      </c>
    </row>
    <row r="62360" spans="8:8">
      <c r="H62360" t="str">
        <f t="shared" si="681"/>
        <v/>
      </c>
    </row>
    <row r="62361" spans="8:8">
      <c r="H62361" t="str">
        <f t="shared" si="681"/>
        <v/>
      </c>
    </row>
    <row r="62362" spans="8:8">
      <c r="H62362" t="str">
        <f t="shared" si="681"/>
        <v/>
      </c>
    </row>
    <row r="62363" spans="8:8">
      <c r="H62363" t="str">
        <f t="shared" si="681"/>
        <v/>
      </c>
    </row>
    <row r="62364" spans="8:8">
      <c r="H62364" t="str">
        <f t="shared" si="681"/>
        <v/>
      </c>
    </row>
    <row r="62365" spans="8:8">
      <c r="H62365" t="str">
        <f t="shared" si="681"/>
        <v/>
      </c>
    </row>
    <row r="62366" spans="8:8">
      <c r="H62366" t="str">
        <f t="shared" si="681"/>
        <v/>
      </c>
    </row>
    <row r="62367" spans="8:8">
      <c r="H62367" t="str">
        <f t="shared" si="681"/>
        <v/>
      </c>
    </row>
    <row r="62368" spans="8:8">
      <c r="H62368" t="str">
        <f t="shared" si="681"/>
        <v/>
      </c>
    </row>
    <row r="62369" spans="8:8">
      <c r="H62369" t="str">
        <f t="shared" si="681"/>
        <v/>
      </c>
    </row>
    <row r="62370" spans="8:8">
      <c r="H62370" t="str">
        <f t="shared" ref="H62370:H62433" si="682">_xlfn.TEXTJOIN(", ", TRUE, G62370:G62370)</f>
        <v/>
      </c>
    </row>
    <row r="62371" spans="8:8">
      <c r="H62371" t="str">
        <f t="shared" si="682"/>
        <v/>
      </c>
    </row>
    <row r="62372" spans="8:8">
      <c r="H62372" t="str">
        <f t="shared" si="682"/>
        <v/>
      </c>
    </row>
    <row r="62373" spans="8:8">
      <c r="H62373" t="str">
        <f t="shared" si="682"/>
        <v/>
      </c>
    </row>
    <row r="62374" spans="8:8">
      <c r="H62374" t="str">
        <f t="shared" si="682"/>
        <v/>
      </c>
    </row>
    <row r="62375" spans="8:8">
      <c r="H62375" t="str">
        <f t="shared" si="682"/>
        <v/>
      </c>
    </row>
    <row r="62376" spans="8:8">
      <c r="H62376" t="str">
        <f t="shared" si="682"/>
        <v/>
      </c>
    </row>
    <row r="62377" spans="8:8">
      <c r="H62377" t="str">
        <f t="shared" si="682"/>
        <v/>
      </c>
    </row>
    <row r="62378" spans="8:8">
      <c r="H62378" t="str">
        <f t="shared" si="682"/>
        <v/>
      </c>
    </row>
    <row r="62379" spans="8:8">
      <c r="H62379" t="str">
        <f t="shared" si="682"/>
        <v/>
      </c>
    </row>
    <row r="62380" spans="8:8">
      <c r="H62380" t="str">
        <f t="shared" si="682"/>
        <v/>
      </c>
    </row>
    <row r="62381" spans="8:8">
      <c r="H62381" t="str">
        <f t="shared" si="682"/>
        <v/>
      </c>
    </row>
    <row r="62382" spans="8:8">
      <c r="H62382" t="str">
        <f t="shared" si="682"/>
        <v/>
      </c>
    </row>
    <row r="62383" spans="8:8">
      <c r="H62383" t="str">
        <f t="shared" si="682"/>
        <v/>
      </c>
    </row>
    <row r="62384" spans="8:8">
      <c r="H62384" t="str">
        <f t="shared" si="682"/>
        <v/>
      </c>
    </row>
    <row r="62385" spans="8:8">
      <c r="H62385" t="str">
        <f t="shared" si="682"/>
        <v/>
      </c>
    </row>
    <row r="62386" spans="8:8">
      <c r="H62386" t="str">
        <f t="shared" si="682"/>
        <v/>
      </c>
    </row>
    <row r="62387" spans="8:8">
      <c r="H62387" t="str">
        <f t="shared" si="682"/>
        <v/>
      </c>
    </row>
    <row r="62388" spans="8:8">
      <c r="H62388" t="str">
        <f t="shared" si="682"/>
        <v/>
      </c>
    </row>
    <row r="62389" spans="8:8">
      <c r="H62389" t="str">
        <f t="shared" si="682"/>
        <v/>
      </c>
    </row>
    <row r="62390" spans="8:8">
      <c r="H62390" t="str">
        <f t="shared" si="682"/>
        <v/>
      </c>
    </row>
    <row r="62391" spans="8:8">
      <c r="H62391" t="str">
        <f t="shared" si="682"/>
        <v/>
      </c>
    </row>
    <row r="62392" spans="8:8">
      <c r="H62392" t="str">
        <f t="shared" si="682"/>
        <v/>
      </c>
    </row>
    <row r="62393" spans="8:8">
      <c r="H62393" t="str">
        <f t="shared" si="682"/>
        <v/>
      </c>
    </row>
    <row r="62394" spans="8:8">
      <c r="H62394" t="str">
        <f t="shared" si="682"/>
        <v/>
      </c>
    </row>
    <row r="62395" spans="8:8">
      <c r="H62395" t="str">
        <f t="shared" si="682"/>
        <v/>
      </c>
    </row>
    <row r="62396" spans="8:8">
      <c r="H62396" t="str">
        <f t="shared" si="682"/>
        <v/>
      </c>
    </row>
    <row r="62397" spans="8:8">
      <c r="H62397" t="str">
        <f t="shared" si="682"/>
        <v/>
      </c>
    </row>
    <row r="62398" spans="8:8">
      <c r="H62398" t="str">
        <f t="shared" si="682"/>
        <v/>
      </c>
    </row>
    <row r="62399" spans="8:8">
      <c r="H62399" t="str">
        <f t="shared" si="682"/>
        <v/>
      </c>
    </row>
    <row r="62400" spans="8:8">
      <c r="H62400" t="str">
        <f t="shared" si="682"/>
        <v/>
      </c>
    </row>
    <row r="62401" spans="8:8">
      <c r="H62401" t="str">
        <f t="shared" si="682"/>
        <v/>
      </c>
    </row>
    <row r="62402" spans="8:8">
      <c r="H62402" t="str">
        <f t="shared" si="682"/>
        <v/>
      </c>
    </row>
    <row r="62403" spans="8:8">
      <c r="H62403" t="str">
        <f t="shared" si="682"/>
        <v/>
      </c>
    </row>
    <row r="62404" spans="8:8">
      <c r="H62404" t="str">
        <f t="shared" si="682"/>
        <v/>
      </c>
    </row>
    <row r="62405" spans="8:8">
      <c r="H62405" t="str">
        <f t="shared" si="682"/>
        <v/>
      </c>
    </row>
    <row r="62406" spans="8:8">
      <c r="H62406" t="str">
        <f t="shared" si="682"/>
        <v/>
      </c>
    </row>
    <row r="62407" spans="8:8">
      <c r="H62407" t="str">
        <f t="shared" si="682"/>
        <v/>
      </c>
    </row>
    <row r="62408" spans="8:8">
      <c r="H62408" t="str">
        <f t="shared" si="682"/>
        <v/>
      </c>
    </row>
    <row r="62409" spans="8:8">
      <c r="H62409" t="str">
        <f t="shared" si="682"/>
        <v/>
      </c>
    </row>
    <row r="62410" spans="8:8">
      <c r="H62410" t="str">
        <f t="shared" si="682"/>
        <v/>
      </c>
    </row>
    <row r="62411" spans="8:8">
      <c r="H62411" t="str">
        <f t="shared" si="682"/>
        <v/>
      </c>
    </row>
    <row r="62412" spans="8:8">
      <c r="H62412" t="str">
        <f t="shared" si="682"/>
        <v/>
      </c>
    </row>
    <row r="62413" spans="8:8">
      <c r="H62413" t="str">
        <f t="shared" si="682"/>
        <v/>
      </c>
    </row>
    <row r="62414" spans="8:8">
      <c r="H62414" t="str">
        <f t="shared" si="682"/>
        <v/>
      </c>
    </row>
    <row r="62415" spans="8:8">
      <c r="H62415" t="str">
        <f t="shared" si="682"/>
        <v/>
      </c>
    </row>
    <row r="62416" spans="8:8">
      <c r="H62416" t="str">
        <f t="shared" si="682"/>
        <v/>
      </c>
    </row>
    <row r="62417" spans="8:8">
      <c r="H62417" t="str">
        <f t="shared" si="682"/>
        <v/>
      </c>
    </row>
    <row r="62418" spans="8:8">
      <c r="H62418" t="str">
        <f t="shared" si="682"/>
        <v/>
      </c>
    </row>
    <row r="62419" spans="8:8">
      <c r="H62419" t="str">
        <f t="shared" si="682"/>
        <v/>
      </c>
    </row>
    <row r="62420" spans="8:8">
      <c r="H62420" t="str">
        <f t="shared" si="682"/>
        <v/>
      </c>
    </row>
    <row r="62421" spans="8:8">
      <c r="H62421" t="str">
        <f t="shared" si="682"/>
        <v/>
      </c>
    </row>
    <row r="62422" spans="8:8">
      <c r="H62422" t="str">
        <f t="shared" si="682"/>
        <v/>
      </c>
    </row>
    <row r="62423" spans="8:8">
      <c r="H62423" t="str">
        <f t="shared" si="682"/>
        <v/>
      </c>
    </row>
    <row r="62424" spans="8:8">
      <c r="H62424" t="str">
        <f t="shared" si="682"/>
        <v/>
      </c>
    </row>
    <row r="62425" spans="8:8">
      <c r="H62425" t="str">
        <f t="shared" si="682"/>
        <v/>
      </c>
    </row>
    <row r="62426" spans="8:8">
      <c r="H62426" t="str">
        <f t="shared" si="682"/>
        <v/>
      </c>
    </row>
    <row r="62427" spans="8:8">
      <c r="H62427" t="str">
        <f t="shared" si="682"/>
        <v/>
      </c>
    </row>
    <row r="62428" spans="8:8">
      <c r="H62428" t="str">
        <f t="shared" si="682"/>
        <v/>
      </c>
    </row>
    <row r="62429" spans="8:8">
      <c r="H62429" t="str">
        <f t="shared" si="682"/>
        <v/>
      </c>
    </row>
    <row r="62430" spans="8:8">
      <c r="H62430" t="str">
        <f t="shared" si="682"/>
        <v/>
      </c>
    </row>
    <row r="62431" spans="8:8">
      <c r="H62431" t="str">
        <f t="shared" si="682"/>
        <v/>
      </c>
    </row>
    <row r="62432" spans="8:8">
      <c r="H62432" t="str">
        <f t="shared" si="682"/>
        <v/>
      </c>
    </row>
    <row r="62433" spans="8:8">
      <c r="H62433" t="str">
        <f t="shared" si="682"/>
        <v/>
      </c>
    </row>
    <row r="62434" spans="8:8">
      <c r="H62434" t="str">
        <f t="shared" ref="H62434:H62497" si="683">_xlfn.TEXTJOIN(", ", TRUE, G62434:G62434)</f>
        <v/>
      </c>
    </row>
    <row r="62435" spans="8:8">
      <c r="H62435" t="str">
        <f t="shared" si="683"/>
        <v/>
      </c>
    </row>
    <row r="62436" spans="8:8">
      <c r="H62436" t="str">
        <f t="shared" si="683"/>
        <v/>
      </c>
    </row>
    <row r="62437" spans="8:8">
      <c r="H62437" t="str">
        <f t="shared" si="683"/>
        <v/>
      </c>
    </row>
    <row r="62438" spans="8:8">
      <c r="H62438" t="str">
        <f t="shared" si="683"/>
        <v/>
      </c>
    </row>
    <row r="62439" spans="8:8">
      <c r="H62439" t="str">
        <f t="shared" si="683"/>
        <v/>
      </c>
    </row>
    <row r="62440" spans="8:8">
      <c r="H62440" t="str">
        <f t="shared" si="683"/>
        <v/>
      </c>
    </row>
    <row r="62441" spans="8:8">
      <c r="H62441" t="str">
        <f t="shared" si="683"/>
        <v/>
      </c>
    </row>
    <row r="62442" spans="8:8">
      <c r="H62442" t="str">
        <f t="shared" si="683"/>
        <v/>
      </c>
    </row>
    <row r="62443" spans="8:8">
      <c r="H62443" t="str">
        <f t="shared" si="683"/>
        <v/>
      </c>
    </row>
    <row r="62444" spans="8:8">
      <c r="H62444" t="str">
        <f t="shared" si="683"/>
        <v/>
      </c>
    </row>
    <row r="62445" spans="8:8">
      <c r="H62445" t="str">
        <f t="shared" si="683"/>
        <v/>
      </c>
    </row>
    <row r="62446" spans="8:8">
      <c r="H62446" t="str">
        <f t="shared" si="683"/>
        <v/>
      </c>
    </row>
    <row r="62447" spans="8:8">
      <c r="H62447" t="str">
        <f t="shared" si="683"/>
        <v/>
      </c>
    </row>
    <row r="62448" spans="8:8">
      <c r="H62448" t="str">
        <f t="shared" si="683"/>
        <v/>
      </c>
    </row>
    <row r="62449" spans="8:8">
      <c r="H62449" t="str">
        <f t="shared" si="683"/>
        <v/>
      </c>
    </row>
    <row r="62450" spans="8:8">
      <c r="H62450" t="str">
        <f t="shared" si="683"/>
        <v/>
      </c>
    </row>
    <row r="62451" spans="8:8">
      <c r="H62451" t="str">
        <f t="shared" si="683"/>
        <v/>
      </c>
    </row>
    <row r="62452" spans="8:8">
      <c r="H62452" t="str">
        <f t="shared" si="683"/>
        <v/>
      </c>
    </row>
    <row r="62453" spans="8:8">
      <c r="H62453" t="str">
        <f t="shared" si="683"/>
        <v/>
      </c>
    </row>
    <row r="62454" spans="8:8">
      <c r="H62454" t="str">
        <f t="shared" si="683"/>
        <v/>
      </c>
    </row>
    <row r="62455" spans="8:8">
      <c r="H62455" t="str">
        <f t="shared" si="683"/>
        <v/>
      </c>
    </row>
    <row r="62456" spans="8:8">
      <c r="H62456" t="str">
        <f t="shared" si="683"/>
        <v/>
      </c>
    </row>
    <row r="62457" spans="8:8">
      <c r="H62457" t="str">
        <f t="shared" si="683"/>
        <v/>
      </c>
    </row>
    <row r="62458" spans="8:8">
      <c r="H62458" t="str">
        <f t="shared" si="683"/>
        <v/>
      </c>
    </row>
    <row r="62459" spans="8:8">
      <c r="H62459" t="str">
        <f t="shared" si="683"/>
        <v/>
      </c>
    </row>
    <row r="62460" spans="8:8">
      <c r="H62460" t="str">
        <f t="shared" si="683"/>
        <v/>
      </c>
    </row>
    <row r="62461" spans="8:8">
      <c r="H62461" t="str">
        <f t="shared" si="683"/>
        <v/>
      </c>
    </row>
    <row r="62462" spans="8:8">
      <c r="H62462" t="str">
        <f t="shared" si="683"/>
        <v/>
      </c>
    </row>
    <row r="62463" spans="8:8">
      <c r="H62463" t="str">
        <f t="shared" si="683"/>
        <v/>
      </c>
    </row>
    <row r="62464" spans="8:8">
      <c r="H62464" t="str">
        <f t="shared" si="683"/>
        <v/>
      </c>
    </row>
    <row r="62465" spans="8:8">
      <c r="H62465" t="str">
        <f t="shared" si="683"/>
        <v/>
      </c>
    </row>
    <row r="62466" spans="8:8">
      <c r="H62466" t="str">
        <f t="shared" si="683"/>
        <v/>
      </c>
    </row>
    <row r="62467" spans="8:8">
      <c r="H62467" t="str">
        <f t="shared" si="683"/>
        <v/>
      </c>
    </row>
    <row r="62468" spans="8:8">
      <c r="H62468" t="str">
        <f t="shared" si="683"/>
        <v/>
      </c>
    </row>
    <row r="62469" spans="8:8">
      <c r="H62469" t="str">
        <f t="shared" si="683"/>
        <v/>
      </c>
    </row>
    <row r="62470" spans="8:8">
      <c r="H62470" t="str">
        <f t="shared" si="683"/>
        <v/>
      </c>
    </row>
    <row r="62471" spans="8:8">
      <c r="H62471" t="str">
        <f t="shared" si="683"/>
        <v/>
      </c>
    </row>
    <row r="62472" spans="8:8">
      <c r="H62472" t="str">
        <f t="shared" si="683"/>
        <v/>
      </c>
    </row>
    <row r="62473" spans="8:8">
      <c r="H62473" t="str">
        <f t="shared" si="683"/>
        <v/>
      </c>
    </row>
    <row r="62474" spans="8:8">
      <c r="H62474" t="str">
        <f t="shared" si="683"/>
        <v/>
      </c>
    </row>
    <row r="62475" spans="8:8">
      <c r="H62475" t="str">
        <f t="shared" si="683"/>
        <v/>
      </c>
    </row>
    <row r="62476" spans="8:8">
      <c r="H62476" t="str">
        <f t="shared" si="683"/>
        <v/>
      </c>
    </row>
    <row r="62477" spans="8:8">
      <c r="H62477" t="str">
        <f t="shared" si="683"/>
        <v/>
      </c>
    </row>
    <row r="62478" spans="8:8">
      <c r="H62478" t="str">
        <f t="shared" si="683"/>
        <v/>
      </c>
    </row>
    <row r="62479" spans="8:8">
      <c r="H62479" t="str">
        <f t="shared" si="683"/>
        <v/>
      </c>
    </row>
    <row r="62480" spans="8:8">
      <c r="H62480" t="str">
        <f t="shared" si="683"/>
        <v/>
      </c>
    </row>
    <row r="62481" spans="8:8">
      <c r="H62481" t="str">
        <f t="shared" si="683"/>
        <v/>
      </c>
    </row>
    <row r="62482" spans="8:8">
      <c r="H62482" t="str">
        <f t="shared" si="683"/>
        <v/>
      </c>
    </row>
    <row r="62483" spans="8:8">
      <c r="H62483" t="str">
        <f t="shared" si="683"/>
        <v/>
      </c>
    </row>
    <row r="62484" spans="8:8">
      <c r="H62484" t="str">
        <f t="shared" si="683"/>
        <v/>
      </c>
    </row>
    <row r="62485" spans="8:8">
      <c r="H62485" t="str">
        <f t="shared" si="683"/>
        <v/>
      </c>
    </row>
    <row r="62486" spans="8:8">
      <c r="H62486" t="str">
        <f t="shared" si="683"/>
        <v/>
      </c>
    </row>
    <row r="62487" spans="8:8">
      <c r="H62487" t="str">
        <f t="shared" si="683"/>
        <v/>
      </c>
    </row>
    <row r="62488" spans="8:8">
      <c r="H62488" t="str">
        <f t="shared" si="683"/>
        <v/>
      </c>
    </row>
    <row r="62489" spans="8:8">
      <c r="H62489" t="str">
        <f t="shared" si="683"/>
        <v/>
      </c>
    </row>
    <row r="62490" spans="8:8">
      <c r="H62490" t="str">
        <f t="shared" si="683"/>
        <v/>
      </c>
    </row>
    <row r="62491" spans="8:8">
      <c r="H62491" t="str">
        <f t="shared" si="683"/>
        <v/>
      </c>
    </row>
    <row r="62492" spans="8:8">
      <c r="H62492" t="str">
        <f t="shared" si="683"/>
        <v/>
      </c>
    </row>
    <row r="62493" spans="8:8">
      <c r="H62493" t="str">
        <f t="shared" si="683"/>
        <v/>
      </c>
    </row>
    <row r="62494" spans="8:8">
      <c r="H62494" t="str">
        <f t="shared" si="683"/>
        <v/>
      </c>
    </row>
    <row r="62495" spans="8:8">
      <c r="H62495" t="str">
        <f t="shared" si="683"/>
        <v/>
      </c>
    </row>
    <row r="62496" spans="8:8">
      <c r="H62496" t="str">
        <f t="shared" si="683"/>
        <v/>
      </c>
    </row>
    <row r="62497" spans="8:8">
      <c r="H62497" t="str">
        <f t="shared" si="683"/>
        <v/>
      </c>
    </row>
    <row r="62498" spans="8:8">
      <c r="H62498" t="str">
        <f t="shared" ref="H62498:H62561" si="684">_xlfn.TEXTJOIN(", ", TRUE, G62498:G62498)</f>
        <v/>
      </c>
    </row>
    <row r="62499" spans="8:8">
      <c r="H62499" t="str">
        <f t="shared" si="684"/>
        <v/>
      </c>
    </row>
    <row r="62500" spans="8:8">
      <c r="H62500" t="str">
        <f t="shared" si="684"/>
        <v/>
      </c>
    </row>
    <row r="62501" spans="8:8">
      <c r="H62501" t="str">
        <f t="shared" si="684"/>
        <v/>
      </c>
    </row>
    <row r="62502" spans="8:8">
      <c r="H62502" t="str">
        <f t="shared" si="684"/>
        <v/>
      </c>
    </row>
    <row r="62503" spans="8:8">
      <c r="H62503" t="str">
        <f t="shared" si="684"/>
        <v/>
      </c>
    </row>
    <row r="62504" spans="8:8">
      <c r="H62504" t="str">
        <f t="shared" si="684"/>
        <v/>
      </c>
    </row>
    <row r="62505" spans="8:8">
      <c r="H62505" t="str">
        <f t="shared" si="684"/>
        <v/>
      </c>
    </row>
    <row r="62506" spans="8:8">
      <c r="H62506" t="str">
        <f t="shared" si="684"/>
        <v/>
      </c>
    </row>
    <row r="62507" spans="8:8">
      <c r="H62507" t="str">
        <f t="shared" si="684"/>
        <v/>
      </c>
    </row>
    <row r="62508" spans="8:8">
      <c r="H62508" t="str">
        <f t="shared" si="684"/>
        <v/>
      </c>
    </row>
    <row r="62509" spans="8:8">
      <c r="H62509" t="str">
        <f t="shared" si="684"/>
        <v/>
      </c>
    </row>
    <row r="62510" spans="8:8">
      <c r="H62510" t="str">
        <f t="shared" si="684"/>
        <v/>
      </c>
    </row>
    <row r="62511" spans="8:8">
      <c r="H62511" t="str">
        <f t="shared" si="684"/>
        <v/>
      </c>
    </row>
    <row r="62512" spans="8:8">
      <c r="H62512" t="str">
        <f t="shared" si="684"/>
        <v/>
      </c>
    </row>
    <row r="62513" spans="8:8">
      <c r="H62513" t="str">
        <f t="shared" si="684"/>
        <v/>
      </c>
    </row>
    <row r="62514" spans="8:8">
      <c r="H62514" t="str">
        <f t="shared" si="684"/>
        <v/>
      </c>
    </row>
    <row r="62515" spans="8:8">
      <c r="H62515" t="str">
        <f t="shared" si="684"/>
        <v/>
      </c>
    </row>
    <row r="62516" spans="8:8">
      <c r="H62516" t="str">
        <f t="shared" si="684"/>
        <v/>
      </c>
    </row>
    <row r="62517" spans="8:8">
      <c r="H62517" t="str">
        <f t="shared" si="684"/>
        <v/>
      </c>
    </row>
    <row r="62518" spans="8:8">
      <c r="H62518" t="str">
        <f t="shared" si="684"/>
        <v/>
      </c>
    </row>
    <row r="62519" spans="8:8">
      <c r="H62519" t="str">
        <f t="shared" si="684"/>
        <v/>
      </c>
    </row>
    <row r="62520" spans="8:8">
      <c r="H62520" t="str">
        <f t="shared" si="684"/>
        <v/>
      </c>
    </row>
    <row r="62521" spans="8:8">
      <c r="H62521" t="str">
        <f t="shared" si="684"/>
        <v/>
      </c>
    </row>
    <row r="62522" spans="8:8">
      <c r="H62522" t="str">
        <f t="shared" si="684"/>
        <v/>
      </c>
    </row>
    <row r="62523" spans="8:8">
      <c r="H62523" t="str">
        <f t="shared" si="684"/>
        <v/>
      </c>
    </row>
    <row r="62524" spans="8:8">
      <c r="H62524" t="str">
        <f t="shared" si="684"/>
        <v/>
      </c>
    </row>
    <row r="62525" spans="8:8">
      <c r="H62525" t="str">
        <f t="shared" si="684"/>
        <v/>
      </c>
    </row>
    <row r="62526" spans="8:8">
      <c r="H62526" t="str">
        <f t="shared" si="684"/>
        <v/>
      </c>
    </row>
    <row r="62527" spans="8:8">
      <c r="H62527" t="str">
        <f t="shared" si="684"/>
        <v/>
      </c>
    </row>
    <row r="62528" spans="8:8">
      <c r="H62528" t="str">
        <f t="shared" si="684"/>
        <v/>
      </c>
    </row>
    <row r="62529" spans="8:8">
      <c r="H62529" t="str">
        <f t="shared" si="684"/>
        <v/>
      </c>
    </row>
    <row r="62530" spans="8:8">
      <c r="H62530" t="str">
        <f t="shared" si="684"/>
        <v/>
      </c>
    </row>
    <row r="62531" spans="8:8">
      <c r="H62531" t="str">
        <f t="shared" si="684"/>
        <v/>
      </c>
    </row>
    <row r="62532" spans="8:8">
      <c r="H62532" t="str">
        <f t="shared" si="684"/>
        <v/>
      </c>
    </row>
    <row r="62533" spans="8:8">
      <c r="H62533" t="str">
        <f t="shared" si="684"/>
        <v/>
      </c>
    </row>
    <row r="62534" spans="8:8">
      <c r="H62534" t="str">
        <f t="shared" si="684"/>
        <v/>
      </c>
    </row>
    <row r="62535" spans="8:8">
      <c r="H62535" t="str">
        <f t="shared" si="684"/>
        <v/>
      </c>
    </row>
    <row r="62536" spans="8:8">
      <c r="H62536" t="str">
        <f t="shared" si="684"/>
        <v/>
      </c>
    </row>
    <row r="62537" spans="8:8">
      <c r="H62537" t="str">
        <f t="shared" si="684"/>
        <v/>
      </c>
    </row>
    <row r="62538" spans="8:8">
      <c r="H62538" t="str">
        <f t="shared" si="684"/>
        <v/>
      </c>
    </row>
    <row r="62539" spans="8:8">
      <c r="H62539" t="str">
        <f t="shared" si="684"/>
        <v/>
      </c>
    </row>
    <row r="62540" spans="8:8">
      <c r="H62540" t="str">
        <f t="shared" si="684"/>
        <v/>
      </c>
    </row>
    <row r="62541" spans="8:8">
      <c r="H62541" t="str">
        <f t="shared" si="684"/>
        <v/>
      </c>
    </row>
    <row r="62542" spans="8:8">
      <c r="H62542" t="str">
        <f t="shared" si="684"/>
        <v/>
      </c>
    </row>
    <row r="62543" spans="8:8">
      <c r="H62543" t="str">
        <f t="shared" si="684"/>
        <v/>
      </c>
    </row>
    <row r="62544" spans="8:8">
      <c r="H62544" t="str">
        <f t="shared" si="684"/>
        <v/>
      </c>
    </row>
    <row r="62545" spans="8:8">
      <c r="H62545" t="str">
        <f t="shared" si="684"/>
        <v/>
      </c>
    </row>
    <row r="62546" spans="8:8">
      <c r="H62546" t="str">
        <f t="shared" si="684"/>
        <v/>
      </c>
    </row>
    <row r="62547" spans="8:8">
      <c r="H62547" t="str">
        <f t="shared" si="684"/>
        <v/>
      </c>
    </row>
    <row r="62548" spans="8:8">
      <c r="H62548" t="str">
        <f t="shared" si="684"/>
        <v/>
      </c>
    </row>
    <row r="62549" spans="8:8">
      <c r="H62549" t="str">
        <f t="shared" si="684"/>
        <v/>
      </c>
    </row>
    <row r="62550" spans="8:8">
      <c r="H62550" t="str">
        <f t="shared" si="684"/>
        <v/>
      </c>
    </row>
    <row r="62551" spans="8:8">
      <c r="H62551" t="str">
        <f t="shared" si="684"/>
        <v/>
      </c>
    </row>
    <row r="62552" spans="8:8">
      <c r="H62552" t="str">
        <f t="shared" si="684"/>
        <v/>
      </c>
    </row>
    <row r="62553" spans="8:8">
      <c r="H62553" t="str">
        <f t="shared" si="684"/>
        <v/>
      </c>
    </row>
    <row r="62554" spans="8:8">
      <c r="H62554" t="str">
        <f t="shared" si="684"/>
        <v/>
      </c>
    </row>
    <row r="62555" spans="8:8">
      <c r="H62555" t="str">
        <f t="shared" si="684"/>
        <v/>
      </c>
    </row>
    <row r="62556" spans="8:8">
      <c r="H62556" t="str">
        <f t="shared" si="684"/>
        <v/>
      </c>
    </row>
    <row r="62557" spans="8:8">
      <c r="H62557" t="str">
        <f t="shared" si="684"/>
        <v/>
      </c>
    </row>
    <row r="62558" spans="8:8">
      <c r="H62558" t="str">
        <f t="shared" si="684"/>
        <v/>
      </c>
    </row>
    <row r="62559" spans="8:8">
      <c r="H62559" t="str">
        <f t="shared" si="684"/>
        <v/>
      </c>
    </row>
    <row r="62560" spans="8:8">
      <c r="H62560" t="str">
        <f t="shared" si="684"/>
        <v/>
      </c>
    </row>
    <row r="62561" spans="8:8">
      <c r="H62561" t="str">
        <f t="shared" si="684"/>
        <v/>
      </c>
    </row>
    <row r="62562" spans="8:8">
      <c r="H62562" t="str">
        <f t="shared" ref="H62562:H62625" si="685">_xlfn.TEXTJOIN(", ", TRUE, G62562:G62562)</f>
        <v/>
      </c>
    </row>
    <row r="62563" spans="8:8">
      <c r="H62563" t="str">
        <f t="shared" si="685"/>
        <v/>
      </c>
    </row>
    <row r="62564" spans="8:8">
      <c r="H62564" t="str">
        <f t="shared" si="685"/>
        <v/>
      </c>
    </row>
    <row r="62565" spans="8:8">
      <c r="H62565" t="str">
        <f t="shared" si="685"/>
        <v/>
      </c>
    </row>
    <row r="62566" spans="8:8">
      <c r="H62566" t="str">
        <f t="shared" si="685"/>
        <v/>
      </c>
    </row>
    <row r="62567" spans="8:8">
      <c r="H62567" t="str">
        <f t="shared" si="685"/>
        <v/>
      </c>
    </row>
    <row r="62568" spans="8:8">
      <c r="H62568" t="str">
        <f t="shared" si="685"/>
        <v/>
      </c>
    </row>
    <row r="62569" spans="8:8">
      <c r="H62569" t="str">
        <f t="shared" si="685"/>
        <v/>
      </c>
    </row>
    <row r="62570" spans="8:8">
      <c r="H62570" t="str">
        <f t="shared" si="685"/>
        <v/>
      </c>
    </row>
    <row r="62571" spans="8:8">
      <c r="H62571" t="str">
        <f t="shared" si="685"/>
        <v/>
      </c>
    </row>
    <row r="62572" spans="8:8">
      <c r="H62572" t="str">
        <f t="shared" si="685"/>
        <v/>
      </c>
    </row>
    <row r="62573" spans="8:8">
      <c r="H62573" t="str">
        <f t="shared" si="685"/>
        <v/>
      </c>
    </row>
    <row r="62574" spans="8:8">
      <c r="H62574" t="str">
        <f t="shared" si="685"/>
        <v/>
      </c>
    </row>
    <row r="62575" spans="8:8">
      <c r="H62575" t="str">
        <f t="shared" si="685"/>
        <v/>
      </c>
    </row>
    <row r="62576" spans="8:8">
      <c r="H62576" t="str">
        <f t="shared" si="685"/>
        <v/>
      </c>
    </row>
    <row r="62577" spans="8:8">
      <c r="H62577" t="str">
        <f t="shared" si="685"/>
        <v/>
      </c>
    </row>
    <row r="62578" spans="8:8">
      <c r="H62578" t="str">
        <f t="shared" si="685"/>
        <v/>
      </c>
    </row>
    <row r="62579" spans="8:8">
      <c r="H62579" t="str">
        <f t="shared" si="685"/>
        <v/>
      </c>
    </row>
    <row r="62580" spans="8:8">
      <c r="H62580" t="str">
        <f t="shared" si="685"/>
        <v/>
      </c>
    </row>
    <row r="62581" spans="8:8">
      <c r="H62581" t="str">
        <f t="shared" si="685"/>
        <v/>
      </c>
    </row>
    <row r="62582" spans="8:8">
      <c r="H62582" t="str">
        <f t="shared" si="685"/>
        <v/>
      </c>
    </row>
    <row r="62583" spans="8:8">
      <c r="H62583" t="str">
        <f t="shared" si="685"/>
        <v/>
      </c>
    </row>
    <row r="62584" spans="8:8">
      <c r="H62584" t="str">
        <f t="shared" si="685"/>
        <v/>
      </c>
    </row>
    <row r="62585" spans="8:8">
      <c r="H62585" t="str">
        <f t="shared" si="685"/>
        <v/>
      </c>
    </row>
    <row r="62586" spans="8:8">
      <c r="H62586" t="str">
        <f t="shared" si="685"/>
        <v/>
      </c>
    </row>
    <row r="62587" spans="8:8">
      <c r="H62587" t="str">
        <f t="shared" si="685"/>
        <v/>
      </c>
    </row>
    <row r="62588" spans="8:8">
      <c r="H62588" t="str">
        <f t="shared" si="685"/>
        <v/>
      </c>
    </row>
    <row r="62589" spans="8:8">
      <c r="H62589" t="str">
        <f t="shared" si="685"/>
        <v/>
      </c>
    </row>
    <row r="62590" spans="8:8">
      <c r="H62590" t="str">
        <f t="shared" si="685"/>
        <v/>
      </c>
    </row>
    <row r="62591" spans="8:8">
      <c r="H62591" t="str">
        <f t="shared" si="685"/>
        <v/>
      </c>
    </row>
    <row r="62592" spans="8:8">
      <c r="H62592" t="str">
        <f t="shared" si="685"/>
        <v/>
      </c>
    </row>
    <row r="62593" spans="8:8">
      <c r="H62593" t="str">
        <f t="shared" si="685"/>
        <v/>
      </c>
    </row>
    <row r="62594" spans="8:8">
      <c r="H62594" t="str">
        <f t="shared" si="685"/>
        <v/>
      </c>
    </row>
    <row r="62595" spans="8:8">
      <c r="H62595" t="str">
        <f t="shared" si="685"/>
        <v/>
      </c>
    </row>
    <row r="62596" spans="8:8">
      <c r="H62596" t="str">
        <f t="shared" si="685"/>
        <v/>
      </c>
    </row>
    <row r="62597" spans="8:8">
      <c r="H62597" t="str">
        <f t="shared" si="685"/>
        <v/>
      </c>
    </row>
    <row r="62598" spans="8:8">
      <c r="H62598" t="str">
        <f t="shared" si="685"/>
        <v/>
      </c>
    </row>
    <row r="62599" spans="8:8">
      <c r="H62599" t="str">
        <f t="shared" si="685"/>
        <v/>
      </c>
    </row>
    <row r="62600" spans="8:8">
      <c r="H62600" t="str">
        <f t="shared" si="685"/>
        <v/>
      </c>
    </row>
    <row r="62601" spans="8:8">
      <c r="H62601" t="str">
        <f t="shared" si="685"/>
        <v/>
      </c>
    </row>
    <row r="62602" spans="8:8">
      <c r="H62602" t="str">
        <f t="shared" si="685"/>
        <v/>
      </c>
    </row>
    <row r="62603" spans="8:8">
      <c r="H62603" t="str">
        <f t="shared" si="685"/>
        <v/>
      </c>
    </row>
    <row r="62604" spans="8:8">
      <c r="H62604" t="str">
        <f t="shared" si="685"/>
        <v/>
      </c>
    </row>
    <row r="62605" spans="8:8">
      <c r="H62605" t="str">
        <f t="shared" si="685"/>
        <v/>
      </c>
    </row>
    <row r="62606" spans="8:8">
      <c r="H62606" t="str">
        <f t="shared" si="685"/>
        <v/>
      </c>
    </row>
    <row r="62607" spans="8:8">
      <c r="H62607" t="str">
        <f t="shared" si="685"/>
        <v/>
      </c>
    </row>
    <row r="62608" spans="8:8">
      <c r="H62608" t="str">
        <f t="shared" si="685"/>
        <v/>
      </c>
    </row>
    <row r="62609" spans="8:8">
      <c r="H62609" t="str">
        <f t="shared" si="685"/>
        <v/>
      </c>
    </row>
    <row r="62610" spans="8:8">
      <c r="H62610" t="str">
        <f t="shared" si="685"/>
        <v/>
      </c>
    </row>
    <row r="62611" spans="8:8">
      <c r="H62611" t="str">
        <f t="shared" si="685"/>
        <v/>
      </c>
    </row>
    <row r="62612" spans="8:8">
      <c r="H62612" t="str">
        <f t="shared" si="685"/>
        <v/>
      </c>
    </row>
    <row r="62613" spans="8:8">
      <c r="H62613" t="str">
        <f t="shared" si="685"/>
        <v/>
      </c>
    </row>
    <row r="62614" spans="8:8">
      <c r="H62614" t="str">
        <f t="shared" si="685"/>
        <v/>
      </c>
    </row>
    <row r="62615" spans="8:8">
      <c r="H62615" t="str">
        <f t="shared" si="685"/>
        <v/>
      </c>
    </row>
    <row r="62616" spans="8:8">
      <c r="H62616" t="str">
        <f t="shared" si="685"/>
        <v/>
      </c>
    </row>
    <row r="62617" spans="8:8">
      <c r="H62617" t="str">
        <f t="shared" si="685"/>
        <v/>
      </c>
    </row>
    <row r="62618" spans="8:8">
      <c r="H62618" t="str">
        <f t="shared" si="685"/>
        <v/>
      </c>
    </row>
    <row r="62619" spans="8:8">
      <c r="H62619" t="str">
        <f t="shared" si="685"/>
        <v/>
      </c>
    </row>
    <row r="62620" spans="8:8">
      <c r="H62620" t="str">
        <f t="shared" si="685"/>
        <v/>
      </c>
    </row>
    <row r="62621" spans="8:8">
      <c r="H62621" t="str">
        <f t="shared" si="685"/>
        <v/>
      </c>
    </row>
    <row r="62622" spans="8:8">
      <c r="H62622" t="str">
        <f t="shared" si="685"/>
        <v/>
      </c>
    </row>
    <row r="62623" spans="8:8">
      <c r="H62623" t="str">
        <f t="shared" si="685"/>
        <v/>
      </c>
    </row>
    <row r="62624" spans="8:8">
      <c r="H62624" t="str">
        <f t="shared" si="685"/>
        <v/>
      </c>
    </row>
    <row r="62625" spans="8:8">
      <c r="H62625" t="str">
        <f t="shared" si="685"/>
        <v/>
      </c>
    </row>
    <row r="62626" spans="8:8">
      <c r="H62626" t="str">
        <f t="shared" ref="H62626:H62689" si="686">_xlfn.TEXTJOIN(", ", TRUE, G62626:G62626)</f>
        <v/>
      </c>
    </row>
    <row r="62627" spans="8:8">
      <c r="H62627" t="str">
        <f t="shared" si="686"/>
        <v/>
      </c>
    </row>
    <row r="62628" spans="8:8">
      <c r="H62628" t="str">
        <f t="shared" si="686"/>
        <v/>
      </c>
    </row>
    <row r="62629" spans="8:8">
      <c r="H62629" t="str">
        <f t="shared" si="686"/>
        <v/>
      </c>
    </row>
    <row r="62630" spans="8:8">
      <c r="H62630" t="str">
        <f t="shared" si="686"/>
        <v/>
      </c>
    </row>
    <row r="62631" spans="8:8">
      <c r="H62631" t="str">
        <f t="shared" si="686"/>
        <v/>
      </c>
    </row>
    <row r="62632" spans="8:8">
      <c r="H62632" t="str">
        <f t="shared" si="686"/>
        <v/>
      </c>
    </row>
    <row r="62633" spans="8:8">
      <c r="H62633" t="str">
        <f t="shared" si="686"/>
        <v/>
      </c>
    </row>
    <row r="62634" spans="8:8">
      <c r="H62634" t="str">
        <f t="shared" si="686"/>
        <v/>
      </c>
    </row>
    <row r="62635" spans="8:8">
      <c r="H62635" t="str">
        <f t="shared" si="686"/>
        <v/>
      </c>
    </row>
    <row r="62636" spans="8:8">
      <c r="H62636" t="str">
        <f t="shared" si="686"/>
        <v/>
      </c>
    </row>
    <row r="62637" spans="8:8">
      <c r="H62637" t="str">
        <f t="shared" si="686"/>
        <v/>
      </c>
    </row>
    <row r="62638" spans="8:8">
      <c r="H62638" t="str">
        <f t="shared" si="686"/>
        <v/>
      </c>
    </row>
    <row r="62639" spans="8:8">
      <c r="H62639" t="str">
        <f t="shared" si="686"/>
        <v/>
      </c>
    </row>
    <row r="62640" spans="8:8">
      <c r="H62640" t="str">
        <f t="shared" si="686"/>
        <v/>
      </c>
    </row>
    <row r="62641" spans="8:8">
      <c r="H62641" t="str">
        <f t="shared" si="686"/>
        <v/>
      </c>
    </row>
    <row r="62642" spans="8:8">
      <c r="H62642" t="str">
        <f t="shared" si="686"/>
        <v/>
      </c>
    </row>
    <row r="62643" spans="8:8">
      <c r="H62643" t="str">
        <f t="shared" si="686"/>
        <v/>
      </c>
    </row>
    <row r="62644" spans="8:8">
      <c r="H62644" t="str">
        <f t="shared" si="686"/>
        <v/>
      </c>
    </row>
    <row r="62645" spans="8:8">
      <c r="H62645" t="str">
        <f t="shared" si="686"/>
        <v/>
      </c>
    </row>
    <row r="62646" spans="8:8">
      <c r="H62646" t="str">
        <f t="shared" si="686"/>
        <v/>
      </c>
    </row>
    <row r="62647" spans="8:8">
      <c r="H62647" t="str">
        <f t="shared" si="686"/>
        <v/>
      </c>
    </row>
    <row r="62648" spans="8:8">
      <c r="H62648" t="str">
        <f t="shared" si="686"/>
        <v/>
      </c>
    </row>
    <row r="62649" spans="8:8">
      <c r="H62649" t="str">
        <f t="shared" si="686"/>
        <v/>
      </c>
    </row>
    <row r="62650" spans="8:8">
      <c r="H62650" t="str">
        <f t="shared" si="686"/>
        <v/>
      </c>
    </row>
    <row r="62651" spans="8:8">
      <c r="H62651" t="str">
        <f t="shared" si="686"/>
        <v/>
      </c>
    </row>
    <row r="62652" spans="8:8">
      <c r="H62652" t="str">
        <f t="shared" si="686"/>
        <v/>
      </c>
    </row>
    <row r="62653" spans="8:8">
      <c r="H62653" t="str">
        <f t="shared" si="686"/>
        <v/>
      </c>
    </row>
    <row r="62654" spans="8:8">
      <c r="H62654" t="str">
        <f t="shared" si="686"/>
        <v/>
      </c>
    </row>
    <row r="62655" spans="8:8">
      <c r="H62655" t="str">
        <f t="shared" si="686"/>
        <v/>
      </c>
    </row>
    <row r="62656" spans="8:8">
      <c r="H62656" t="str">
        <f t="shared" si="686"/>
        <v/>
      </c>
    </row>
    <row r="62657" spans="8:8">
      <c r="H62657" t="str">
        <f t="shared" si="686"/>
        <v/>
      </c>
    </row>
    <row r="62658" spans="8:8">
      <c r="H62658" t="str">
        <f t="shared" si="686"/>
        <v/>
      </c>
    </row>
    <row r="62659" spans="8:8">
      <c r="H62659" t="str">
        <f t="shared" si="686"/>
        <v/>
      </c>
    </row>
    <row r="62660" spans="8:8">
      <c r="H62660" t="str">
        <f t="shared" si="686"/>
        <v/>
      </c>
    </row>
    <row r="62661" spans="8:8">
      <c r="H62661" t="str">
        <f t="shared" si="686"/>
        <v/>
      </c>
    </row>
    <row r="62662" spans="8:8">
      <c r="H62662" t="str">
        <f t="shared" si="686"/>
        <v/>
      </c>
    </row>
    <row r="62663" spans="8:8">
      <c r="H62663" t="str">
        <f t="shared" si="686"/>
        <v/>
      </c>
    </row>
    <row r="62664" spans="8:8">
      <c r="H62664" t="str">
        <f t="shared" si="686"/>
        <v/>
      </c>
    </row>
    <row r="62665" spans="8:8">
      <c r="H62665" t="str">
        <f t="shared" si="686"/>
        <v/>
      </c>
    </row>
    <row r="62666" spans="8:8">
      <c r="H62666" t="str">
        <f t="shared" si="686"/>
        <v/>
      </c>
    </row>
    <row r="62667" spans="8:8">
      <c r="H62667" t="str">
        <f t="shared" si="686"/>
        <v/>
      </c>
    </row>
    <row r="62668" spans="8:8">
      <c r="H62668" t="str">
        <f t="shared" si="686"/>
        <v/>
      </c>
    </row>
    <row r="62669" spans="8:8">
      <c r="H62669" t="str">
        <f t="shared" si="686"/>
        <v/>
      </c>
    </row>
    <row r="62670" spans="8:8">
      <c r="H62670" t="str">
        <f t="shared" si="686"/>
        <v/>
      </c>
    </row>
    <row r="62671" spans="8:8">
      <c r="H62671" t="str">
        <f t="shared" si="686"/>
        <v/>
      </c>
    </row>
    <row r="62672" spans="8:8">
      <c r="H62672" t="str">
        <f t="shared" si="686"/>
        <v/>
      </c>
    </row>
    <row r="62673" spans="8:8">
      <c r="H62673" t="str">
        <f t="shared" si="686"/>
        <v/>
      </c>
    </row>
    <row r="62674" spans="8:8">
      <c r="H62674" t="str">
        <f t="shared" si="686"/>
        <v/>
      </c>
    </row>
    <row r="62675" spans="8:8">
      <c r="H62675" t="str">
        <f t="shared" si="686"/>
        <v/>
      </c>
    </row>
    <row r="62676" spans="8:8">
      <c r="H62676" t="str">
        <f t="shared" si="686"/>
        <v/>
      </c>
    </row>
    <row r="62677" spans="8:8">
      <c r="H62677" t="str">
        <f t="shared" si="686"/>
        <v/>
      </c>
    </row>
    <row r="62678" spans="8:8">
      <c r="H62678" t="str">
        <f t="shared" si="686"/>
        <v/>
      </c>
    </row>
    <row r="62679" spans="8:8">
      <c r="H62679" t="str">
        <f t="shared" si="686"/>
        <v/>
      </c>
    </row>
    <row r="62680" spans="8:8">
      <c r="H62680" t="str">
        <f t="shared" si="686"/>
        <v/>
      </c>
    </row>
    <row r="62681" spans="8:8">
      <c r="H62681" t="str">
        <f t="shared" si="686"/>
        <v/>
      </c>
    </row>
    <row r="62682" spans="8:8">
      <c r="H62682" t="str">
        <f t="shared" si="686"/>
        <v/>
      </c>
    </row>
    <row r="62683" spans="8:8">
      <c r="H62683" t="str">
        <f t="shared" si="686"/>
        <v/>
      </c>
    </row>
    <row r="62684" spans="8:8">
      <c r="H62684" t="str">
        <f t="shared" si="686"/>
        <v/>
      </c>
    </row>
    <row r="62685" spans="8:8">
      <c r="H62685" t="str">
        <f t="shared" si="686"/>
        <v/>
      </c>
    </row>
    <row r="62686" spans="8:8">
      <c r="H62686" t="str">
        <f t="shared" si="686"/>
        <v/>
      </c>
    </row>
    <row r="62687" spans="8:8">
      <c r="H62687" t="str">
        <f t="shared" si="686"/>
        <v/>
      </c>
    </row>
    <row r="62688" spans="8:8">
      <c r="H62688" t="str">
        <f t="shared" si="686"/>
        <v/>
      </c>
    </row>
    <row r="62689" spans="8:8">
      <c r="H62689" t="str">
        <f t="shared" si="686"/>
        <v/>
      </c>
    </row>
    <row r="62690" spans="8:8">
      <c r="H62690" t="str">
        <f t="shared" ref="H62690:H62753" si="687">_xlfn.TEXTJOIN(", ", TRUE, G62690:G62690)</f>
        <v/>
      </c>
    </row>
    <row r="62691" spans="8:8">
      <c r="H62691" t="str">
        <f t="shared" si="687"/>
        <v/>
      </c>
    </row>
    <row r="62692" spans="8:8">
      <c r="H62692" t="str">
        <f t="shared" si="687"/>
        <v/>
      </c>
    </row>
    <row r="62693" spans="8:8">
      <c r="H62693" t="str">
        <f t="shared" si="687"/>
        <v/>
      </c>
    </row>
    <row r="62694" spans="8:8">
      <c r="H62694" t="str">
        <f t="shared" si="687"/>
        <v/>
      </c>
    </row>
    <row r="62695" spans="8:8">
      <c r="H62695" t="str">
        <f t="shared" si="687"/>
        <v/>
      </c>
    </row>
    <row r="62696" spans="8:8">
      <c r="H62696" t="str">
        <f t="shared" si="687"/>
        <v/>
      </c>
    </row>
    <row r="62697" spans="8:8">
      <c r="H62697" t="str">
        <f t="shared" si="687"/>
        <v/>
      </c>
    </row>
    <row r="62698" spans="8:8">
      <c r="H62698" t="str">
        <f t="shared" si="687"/>
        <v/>
      </c>
    </row>
    <row r="62699" spans="8:8">
      <c r="H62699" t="str">
        <f t="shared" si="687"/>
        <v/>
      </c>
    </row>
    <row r="62700" spans="8:8">
      <c r="H62700" t="str">
        <f t="shared" si="687"/>
        <v/>
      </c>
    </row>
    <row r="62701" spans="8:8">
      <c r="H62701" t="str">
        <f t="shared" si="687"/>
        <v/>
      </c>
    </row>
    <row r="62702" spans="8:8">
      <c r="H62702" t="str">
        <f t="shared" si="687"/>
        <v/>
      </c>
    </row>
    <row r="62703" spans="8:8">
      <c r="H62703" t="str">
        <f t="shared" si="687"/>
        <v/>
      </c>
    </row>
    <row r="62704" spans="8:8">
      <c r="H62704" t="str">
        <f t="shared" si="687"/>
        <v/>
      </c>
    </row>
    <row r="62705" spans="8:8">
      <c r="H62705" t="str">
        <f t="shared" si="687"/>
        <v/>
      </c>
    </row>
    <row r="62706" spans="8:8">
      <c r="H62706" t="str">
        <f t="shared" si="687"/>
        <v/>
      </c>
    </row>
    <row r="62707" spans="8:8">
      <c r="H62707" t="str">
        <f t="shared" si="687"/>
        <v/>
      </c>
    </row>
    <row r="62708" spans="8:8">
      <c r="H62708" t="str">
        <f t="shared" si="687"/>
        <v/>
      </c>
    </row>
    <row r="62709" spans="8:8">
      <c r="H62709" t="str">
        <f t="shared" si="687"/>
        <v/>
      </c>
    </row>
    <row r="62710" spans="8:8">
      <c r="H62710" t="str">
        <f t="shared" si="687"/>
        <v/>
      </c>
    </row>
    <row r="62711" spans="8:8">
      <c r="H62711" t="str">
        <f t="shared" si="687"/>
        <v/>
      </c>
    </row>
    <row r="62712" spans="8:8">
      <c r="H62712" t="str">
        <f t="shared" si="687"/>
        <v/>
      </c>
    </row>
    <row r="62713" spans="8:8">
      <c r="H62713" t="str">
        <f t="shared" si="687"/>
        <v/>
      </c>
    </row>
    <row r="62714" spans="8:8">
      <c r="H62714" t="str">
        <f t="shared" si="687"/>
        <v/>
      </c>
    </row>
    <row r="62715" spans="8:8">
      <c r="H62715" t="str">
        <f t="shared" si="687"/>
        <v/>
      </c>
    </row>
    <row r="62716" spans="8:8">
      <c r="H62716" t="str">
        <f t="shared" si="687"/>
        <v/>
      </c>
    </row>
    <row r="62717" spans="8:8">
      <c r="H62717" t="str">
        <f t="shared" si="687"/>
        <v/>
      </c>
    </row>
    <row r="62718" spans="8:8">
      <c r="H62718" t="str">
        <f t="shared" si="687"/>
        <v/>
      </c>
    </row>
    <row r="62719" spans="8:8">
      <c r="H62719" t="str">
        <f t="shared" si="687"/>
        <v/>
      </c>
    </row>
    <row r="62720" spans="8:8">
      <c r="H62720" t="str">
        <f t="shared" si="687"/>
        <v/>
      </c>
    </row>
    <row r="62721" spans="8:8">
      <c r="H62721" t="str">
        <f t="shared" si="687"/>
        <v/>
      </c>
    </row>
    <row r="62722" spans="8:8">
      <c r="H62722" t="str">
        <f t="shared" si="687"/>
        <v/>
      </c>
    </row>
    <row r="62723" spans="8:8">
      <c r="H62723" t="str">
        <f t="shared" si="687"/>
        <v/>
      </c>
    </row>
    <row r="62724" spans="8:8">
      <c r="H62724" t="str">
        <f t="shared" si="687"/>
        <v/>
      </c>
    </row>
    <row r="62725" spans="8:8">
      <c r="H62725" t="str">
        <f t="shared" si="687"/>
        <v/>
      </c>
    </row>
    <row r="62726" spans="8:8">
      <c r="H62726" t="str">
        <f t="shared" si="687"/>
        <v/>
      </c>
    </row>
    <row r="62727" spans="8:8">
      <c r="H62727" t="str">
        <f t="shared" si="687"/>
        <v/>
      </c>
    </row>
    <row r="62728" spans="8:8">
      <c r="H62728" t="str">
        <f t="shared" si="687"/>
        <v/>
      </c>
    </row>
    <row r="62729" spans="8:8">
      <c r="H62729" t="str">
        <f t="shared" si="687"/>
        <v/>
      </c>
    </row>
    <row r="62730" spans="8:8">
      <c r="H62730" t="str">
        <f t="shared" si="687"/>
        <v/>
      </c>
    </row>
    <row r="62731" spans="8:8">
      <c r="H62731" t="str">
        <f t="shared" si="687"/>
        <v/>
      </c>
    </row>
    <row r="62732" spans="8:8">
      <c r="H62732" t="str">
        <f t="shared" si="687"/>
        <v/>
      </c>
    </row>
    <row r="62733" spans="8:8">
      <c r="H62733" t="str">
        <f t="shared" si="687"/>
        <v/>
      </c>
    </row>
    <row r="62734" spans="8:8">
      <c r="H62734" t="str">
        <f t="shared" si="687"/>
        <v/>
      </c>
    </row>
    <row r="62735" spans="8:8">
      <c r="H62735" t="str">
        <f t="shared" si="687"/>
        <v/>
      </c>
    </row>
    <row r="62736" spans="8:8">
      <c r="H62736" t="str">
        <f t="shared" si="687"/>
        <v/>
      </c>
    </row>
    <row r="62737" spans="8:8">
      <c r="H62737" t="str">
        <f t="shared" si="687"/>
        <v/>
      </c>
    </row>
    <row r="62738" spans="8:8">
      <c r="H62738" t="str">
        <f t="shared" si="687"/>
        <v/>
      </c>
    </row>
    <row r="62739" spans="8:8">
      <c r="H62739" t="str">
        <f t="shared" si="687"/>
        <v/>
      </c>
    </row>
    <row r="62740" spans="8:8">
      <c r="H62740" t="str">
        <f t="shared" si="687"/>
        <v/>
      </c>
    </row>
    <row r="62741" spans="8:8">
      <c r="H62741" t="str">
        <f t="shared" si="687"/>
        <v/>
      </c>
    </row>
    <row r="62742" spans="8:8">
      <c r="H62742" t="str">
        <f t="shared" si="687"/>
        <v/>
      </c>
    </row>
    <row r="62743" spans="8:8">
      <c r="H62743" t="str">
        <f t="shared" si="687"/>
        <v/>
      </c>
    </row>
    <row r="62744" spans="8:8">
      <c r="H62744" t="str">
        <f t="shared" si="687"/>
        <v/>
      </c>
    </row>
    <row r="62745" spans="8:8">
      <c r="H62745" t="str">
        <f t="shared" si="687"/>
        <v/>
      </c>
    </row>
    <row r="62746" spans="8:8">
      <c r="H62746" t="str">
        <f t="shared" si="687"/>
        <v/>
      </c>
    </row>
    <row r="62747" spans="8:8">
      <c r="H62747" t="str">
        <f t="shared" si="687"/>
        <v/>
      </c>
    </row>
    <row r="62748" spans="8:8">
      <c r="H62748" t="str">
        <f t="shared" si="687"/>
        <v/>
      </c>
    </row>
    <row r="62749" spans="8:8">
      <c r="H62749" t="str">
        <f t="shared" si="687"/>
        <v/>
      </c>
    </row>
    <row r="62750" spans="8:8">
      <c r="H62750" t="str">
        <f t="shared" si="687"/>
        <v/>
      </c>
    </row>
    <row r="62751" spans="8:8">
      <c r="H62751" t="str">
        <f t="shared" si="687"/>
        <v/>
      </c>
    </row>
    <row r="62752" spans="8:8">
      <c r="H62752" t="str">
        <f t="shared" si="687"/>
        <v/>
      </c>
    </row>
    <row r="62753" spans="8:8">
      <c r="H62753" t="str">
        <f t="shared" si="687"/>
        <v/>
      </c>
    </row>
    <row r="62754" spans="8:8">
      <c r="H62754" t="str">
        <f t="shared" ref="H62754:H62817" si="688">_xlfn.TEXTJOIN(", ", TRUE, G62754:G62754)</f>
        <v/>
      </c>
    </row>
    <row r="62755" spans="8:8">
      <c r="H62755" t="str">
        <f t="shared" si="688"/>
        <v/>
      </c>
    </row>
    <row r="62756" spans="8:8">
      <c r="H62756" t="str">
        <f t="shared" si="688"/>
        <v/>
      </c>
    </row>
    <row r="62757" spans="8:8">
      <c r="H62757" t="str">
        <f t="shared" si="688"/>
        <v/>
      </c>
    </row>
    <row r="62758" spans="8:8">
      <c r="H62758" t="str">
        <f t="shared" si="688"/>
        <v/>
      </c>
    </row>
    <row r="62759" spans="8:8">
      <c r="H62759" t="str">
        <f t="shared" si="688"/>
        <v/>
      </c>
    </row>
    <row r="62760" spans="8:8">
      <c r="H62760" t="str">
        <f t="shared" si="688"/>
        <v/>
      </c>
    </row>
    <row r="62761" spans="8:8">
      <c r="H62761" t="str">
        <f t="shared" si="688"/>
        <v/>
      </c>
    </row>
    <row r="62762" spans="8:8">
      <c r="H62762" t="str">
        <f t="shared" si="688"/>
        <v/>
      </c>
    </row>
    <row r="62763" spans="8:8">
      <c r="H62763" t="str">
        <f t="shared" si="688"/>
        <v/>
      </c>
    </row>
    <row r="62764" spans="8:8">
      <c r="H62764" t="str">
        <f t="shared" si="688"/>
        <v/>
      </c>
    </row>
    <row r="62765" spans="8:8">
      <c r="H62765" t="str">
        <f t="shared" si="688"/>
        <v/>
      </c>
    </row>
    <row r="62766" spans="8:8">
      <c r="H62766" t="str">
        <f t="shared" si="688"/>
        <v/>
      </c>
    </row>
    <row r="62767" spans="8:8">
      <c r="H62767" t="str">
        <f t="shared" si="688"/>
        <v/>
      </c>
    </row>
    <row r="62768" spans="8:8">
      <c r="H62768" t="str">
        <f t="shared" si="688"/>
        <v/>
      </c>
    </row>
    <row r="62769" spans="8:8">
      <c r="H62769" t="str">
        <f t="shared" si="688"/>
        <v/>
      </c>
    </row>
    <row r="62770" spans="8:8">
      <c r="H62770" t="str">
        <f t="shared" si="688"/>
        <v/>
      </c>
    </row>
    <row r="62771" spans="8:8">
      <c r="H62771" t="str">
        <f t="shared" si="688"/>
        <v/>
      </c>
    </row>
    <row r="62772" spans="8:8">
      <c r="H62772" t="str">
        <f t="shared" si="688"/>
        <v/>
      </c>
    </row>
    <row r="62773" spans="8:8">
      <c r="H62773" t="str">
        <f t="shared" si="688"/>
        <v/>
      </c>
    </row>
    <row r="62774" spans="8:8">
      <c r="H62774" t="str">
        <f t="shared" si="688"/>
        <v/>
      </c>
    </row>
    <row r="62775" spans="8:8">
      <c r="H62775" t="str">
        <f t="shared" si="688"/>
        <v/>
      </c>
    </row>
    <row r="62776" spans="8:8">
      <c r="H62776" t="str">
        <f t="shared" si="688"/>
        <v/>
      </c>
    </row>
    <row r="62777" spans="8:8">
      <c r="H62777" t="str">
        <f t="shared" si="688"/>
        <v/>
      </c>
    </row>
    <row r="62778" spans="8:8">
      <c r="H62778" t="str">
        <f t="shared" si="688"/>
        <v/>
      </c>
    </row>
    <row r="62779" spans="8:8">
      <c r="H62779" t="str">
        <f t="shared" si="688"/>
        <v/>
      </c>
    </row>
    <row r="62780" spans="8:8">
      <c r="H62780" t="str">
        <f t="shared" si="688"/>
        <v/>
      </c>
    </row>
    <row r="62781" spans="8:8">
      <c r="H62781" t="str">
        <f t="shared" si="688"/>
        <v/>
      </c>
    </row>
    <row r="62782" spans="8:8">
      <c r="H62782" t="str">
        <f t="shared" si="688"/>
        <v/>
      </c>
    </row>
    <row r="62783" spans="8:8">
      <c r="H62783" t="str">
        <f t="shared" si="688"/>
        <v/>
      </c>
    </row>
    <row r="62784" spans="8:8">
      <c r="H62784" t="str">
        <f t="shared" si="688"/>
        <v/>
      </c>
    </row>
    <row r="62785" spans="8:8">
      <c r="H62785" t="str">
        <f t="shared" si="688"/>
        <v/>
      </c>
    </row>
    <row r="62786" spans="8:8">
      <c r="H62786" t="str">
        <f t="shared" si="688"/>
        <v/>
      </c>
    </row>
    <row r="62787" spans="8:8">
      <c r="H62787" t="str">
        <f t="shared" si="688"/>
        <v/>
      </c>
    </row>
    <row r="62788" spans="8:8">
      <c r="H62788" t="str">
        <f t="shared" si="688"/>
        <v/>
      </c>
    </row>
    <row r="62789" spans="8:8">
      <c r="H62789" t="str">
        <f t="shared" si="688"/>
        <v/>
      </c>
    </row>
    <row r="62790" spans="8:8">
      <c r="H62790" t="str">
        <f t="shared" si="688"/>
        <v/>
      </c>
    </row>
    <row r="62791" spans="8:8">
      <c r="H62791" t="str">
        <f t="shared" si="688"/>
        <v/>
      </c>
    </row>
    <row r="62792" spans="8:8">
      <c r="H62792" t="str">
        <f t="shared" si="688"/>
        <v/>
      </c>
    </row>
    <row r="62793" spans="8:8">
      <c r="H62793" t="str">
        <f t="shared" si="688"/>
        <v/>
      </c>
    </row>
    <row r="62794" spans="8:8">
      <c r="H62794" t="str">
        <f t="shared" si="688"/>
        <v/>
      </c>
    </row>
    <row r="62795" spans="8:8">
      <c r="H62795" t="str">
        <f t="shared" si="688"/>
        <v/>
      </c>
    </row>
    <row r="62796" spans="8:8">
      <c r="H62796" t="str">
        <f t="shared" si="688"/>
        <v/>
      </c>
    </row>
    <row r="62797" spans="8:8">
      <c r="H62797" t="str">
        <f t="shared" si="688"/>
        <v/>
      </c>
    </row>
    <row r="62798" spans="8:8">
      <c r="H62798" t="str">
        <f t="shared" si="688"/>
        <v/>
      </c>
    </row>
    <row r="62799" spans="8:8">
      <c r="H62799" t="str">
        <f t="shared" si="688"/>
        <v/>
      </c>
    </row>
    <row r="62800" spans="8:8">
      <c r="H62800" t="str">
        <f t="shared" si="688"/>
        <v/>
      </c>
    </row>
    <row r="62801" spans="8:8">
      <c r="H62801" t="str">
        <f t="shared" si="688"/>
        <v/>
      </c>
    </row>
    <row r="62802" spans="8:8">
      <c r="H62802" t="str">
        <f t="shared" si="688"/>
        <v/>
      </c>
    </row>
    <row r="62803" spans="8:8">
      <c r="H62803" t="str">
        <f t="shared" si="688"/>
        <v/>
      </c>
    </row>
    <row r="62804" spans="8:8">
      <c r="H62804" t="str">
        <f t="shared" si="688"/>
        <v/>
      </c>
    </row>
    <row r="62805" spans="8:8">
      <c r="H62805" t="str">
        <f t="shared" si="688"/>
        <v/>
      </c>
    </row>
    <row r="62806" spans="8:8">
      <c r="H62806" t="str">
        <f t="shared" si="688"/>
        <v/>
      </c>
    </row>
    <row r="62807" spans="8:8">
      <c r="H62807" t="str">
        <f t="shared" si="688"/>
        <v/>
      </c>
    </row>
    <row r="62808" spans="8:8">
      <c r="H62808" t="str">
        <f t="shared" si="688"/>
        <v/>
      </c>
    </row>
    <row r="62809" spans="8:8">
      <c r="H62809" t="str">
        <f t="shared" si="688"/>
        <v/>
      </c>
    </row>
    <row r="62810" spans="8:8">
      <c r="H62810" t="str">
        <f t="shared" si="688"/>
        <v/>
      </c>
    </row>
    <row r="62811" spans="8:8">
      <c r="H62811" t="str">
        <f t="shared" si="688"/>
        <v/>
      </c>
    </row>
    <row r="62812" spans="8:8">
      <c r="H62812" t="str">
        <f t="shared" si="688"/>
        <v/>
      </c>
    </row>
    <row r="62813" spans="8:8">
      <c r="H62813" t="str">
        <f t="shared" si="688"/>
        <v/>
      </c>
    </row>
    <row r="62814" spans="8:8">
      <c r="H62814" t="str">
        <f t="shared" si="688"/>
        <v/>
      </c>
    </row>
    <row r="62815" spans="8:8">
      <c r="H62815" t="str">
        <f t="shared" si="688"/>
        <v/>
      </c>
    </row>
    <row r="62816" spans="8:8">
      <c r="H62816" t="str">
        <f t="shared" si="688"/>
        <v/>
      </c>
    </row>
    <row r="62817" spans="8:8">
      <c r="H62817" t="str">
        <f t="shared" si="688"/>
        <v/>
      </c>
    </row>
    <row r="62818" spans="8:8">
      <c r="H62818" t="str">
        <f t="shared" ref="H62818:H62881" si="689">_xlfn.TEXTJOIN(", ", TRUE, G62818:G62818)</f>
        <v/>
      </c>
    </row>
    <row r="62819" spans="8:8">
      <c r="H62819" t="str">
        <f t="shared" si="689"/>
        <v/>
      </c>
    </row>
    <row r="62820" spans="8:8">
      <c r="H62820" t="str">
        <f t="shared" si="689"/>
        <v/>
      </c>
    </row>
    <row r="62821" spans="8:8">
      <c r="H62821" t="str">
        <f t="shared" si="689"/>
        <v/>
      </c>
    </row>
    <row r="62822" spans="8:8">
      <c r="H62822" t="str">
        <f t="shared" si="689"/>
        <v/>
      </c>
    </row>
    <row r="62823" spans="8:8">
      <c r="H62823" t="str">
        <f t="shared" si="689"/>
        <v/>
      </c>
    </row>
    <row r="62824" spans="8:8">
      <c r="H62824" t="str">
        <f t="shared" si="689"/>
        <v/>
      </c>
    </row>
    <row r="62825" spans="8:8">
      <c r="H62825" t="str">
        <f t="shared" si="689"/>
        <v/>
      </c>
    </row>
    <row r="62826" spans="8:8">
      <c r="H62826" t="str">
        <f t="shared" si="689"/>
        <v/>
      </c>
    </row>
    <row r="62827" spans="8:8">
      <c r="H62827" t="str">
        <f t="shared" si="689"/>
        <v/>
      </c>
    </row>
    <row r="62828" spans="8:8">
      <c r="H62828" t="str">
        <f t="shared" si="689"/>
        <v/>
      </c>
    </row>
    <row r="62829" spans="8:8">
      <c r="H62829" t="str">
        <f t="shared" si="689"/>
        <v/>
      </c>
    </row>
    <row r="62830" spans="8:8">
      <c r="H62830" t="str">
        <f t="shared" si="689"/>
        <v/>
      </c>
    </row>
    <row r="62831" spans="8:8">
      <c r="H62831" t="str">
        <f t="shared" si="689"/>
        <v/>
      </c>
    </row>
    <row r="62832" spans="8:8">
      <c r="H62832" t="str">
        <f t="shared" si="689"/>
        <v/>
      </c>
    </row>
    <row r="62833" spans="8:8">
      <c r="H62833" t="str">
        <f t="shared" si="689"/>
        <v/>
      </c>
    </row>
    <row r="62834" spans="8:8">
      <c r="H62834" t="str">
        <f t="shared" si="689"/>
        <v/>
      </c>
    </row>
    <row r="62835" spans="8:8">
      <c r="H62835" t="str">
        <f t="shared" si="689"/>
        <v/>
      </c>
    </row>
    <row r="62836" spans="8:8">
      <c r="H62836" t="str">
        <f t="shared" si="689"/>
        <v/>
      </c>
    </row>
    <row r="62837" spans="8:8">
      <c r="H62837" t="str">
        <f t="shared" si="689"/>
        <v/>
      </c>
    </row>
    <row r="62838" spans="8:8">
      <c r="H62838" t="str">
        <f t="shared" si="689"/>
        <v/>
      </c>
    </row>
    <row r="62839" spans="8:8">
      <c r="H62839" t="str">
        <f t="shared" si="689"/>
        <v/>
      </c>
    </row>
    <row r="62840" spans="8:8">
      <c r="H62840" t="str">
        <f t="shared" si="689"/>
        <v/>
      </c>
    </row>
    <row r="62841" spans="8:8">
      <c r="H62841" t="str">
        <f t="shared" si="689"/>
        <v/>
      </c>
    </row>
    <row r="62842" spans="8:8">
      <c r="H62842" t="str">
        <f t="shared" si="689"/>
        <v/>
      </c>
    </row>
    <row r="62843" spans="8:8">
      <c r="H62843" t="str">
        <f t="shared" si="689"/>
        <v/>
      </c>
    </row>
    <row r="62844" spans="8:8">
      <c r="H62844" t="str">
        <f t="shared" si="689"/>
        <v/>
      </c>
    </row>
    <row r="62845" spans="8:8">
      <c r="H62845" t="str">
        <f t="shared" si="689"/>
        <v/>
      </c>
    </row>
    <row r="62846" spans="8:8">
      <c r="H62846" t="str">
        <f t="shared" si="689"/>
        <v/>
      </c>
    </row>
    <row r="62847" spans="8:8">
      <c r="H62847" t="str">
        <f t="shared" si="689"/>
        <v/>
      </c>
    </row>
    <row r="62848" spans="8:8">
      <c r="H62848" t="str">
        <f t="shared" si="689"/>
        <v/>
      </c>
    </row>
    <row r="62849" spans="8:8">
      <c r="H62849" t="str">
        <f t="shared" si="689"/>
        <v/>
      </c>
    </row>
    <row r="62850" spans="8:8">
      <c r="H62850" t="str">
        <f t="shared" si="689"/>
        <v/>
      </c>
    </row>
    <row r="62851" spans="8:8">
      <c r="H62851" t="str">
        <f t="shared" si="689"/>
        <v/>
      </c>
    </row>
    <row r="62852" spans="8:8">
      <c r="H62852" t="str">
        <f t="shared" si="689"/>
        <v/>
      </c>
    </row>
    <row r="62853" spans="8:8">
      <c r="H62853" t="str">
        <f t="shared" si="689"/>
        <v/>
      </c>
    </row>
    <row r="62854" spans="8:8">
      <c r="H62854" t="str">
        <f t="shared" si="689"/>
        <v/>
      </c>
    </row>
    <row r="62855" spans="8:8">
      <c r="H62855" t="str">
        <f t="shared" si="689"/>
        <v/>
      </c>
    </row>
    <row r="62856" spans="8:8">
      <c r="H62856" t="str">
        <f t="shared" si="689"/>
        <v/>
      </c>
    </row>
    <row r="62857" spans="8:8">
      <c r="H62857" t="str">
        <f t="shared" si="689"/>
        <v/>
      </c>
    </row>
    <row r="62858" spans="8:8">
      <c r="H62858" t="str">
        <f t="shared" si="689"/>
        <v/>
      </c>
    </row>
    <row r="62859" spans="8:8">
      <c r="H62859" t="str">
        <f t="shared" si="689"/>
        <v/>
      </c>
    </row>
    <row r="62860" spans="8:8">
      <c r="H62860" t="str">
        <f t="shared" si="689"/>
        <v/>
      </c>
    </row>
    <row r="62861" spans="8:8">
      <c r="H62861" t="str">
        <f t="shared" si="689"/>
        <v/>
      </c>
    </row>
    <row r="62862" spans="8:8">
      <c r="H62862" t="str">
        <f t="shared" si="689"/>
        <v/>
      </c>
    </row>
    <row r="62863" spans="8:8">
      <c r="H62863" t="str">
        <f t="shared" si="689"/>
        <v/>
      </c>
    </row>
    <row r="62864" spans="8:8">
      <c r="H62864" t="str">
        <f t="shared" si="689"/>
        <v/>
      </c>
    </row>
    <row r="62865" spans="8:8">
      <c r="H62865" t="str">
        <f t="shared" si="689"/>
        <v/>
      </c>
    </row>
    <row r="62866" spans="8:8">
      <c r="H62866" t="str">
        <f t="shared" si="689"/>
        <v/>
      </c>
    </row>
    <row r="62867" spans="8:8">
      <c r="H62867" t="str">
        <f t="shared" si="689"/>
        <v/>
      </c>
    </row>
    <row r="62868" spans="8:8">
      <c r="H62868" t="str">
        <f t="shared" si="689"/>
        <v/>
      </c>
    </row>
    <row r="62869" spans="8:8">
      <c r="H62869" t="str">
        <f t="shared" si="689"/>
        <v/>
      </c>
    </row>
    <row r="62870" spans="8:8">
      <c r="H62870" t="str">
        <f t="shared" si="689"/>
        <v/>
      </c>
    </row>
    <row r="62871" spans="8:8">
      <c r="H62871" t="str">
        <f t="shared" si="689"/>
        <v/>
      </c>
    </row>
    <row r="62872" spans="8:8">
      <c r="H62872" t="str">
        <f t="shared" si="689"/>
        <v/>
      </c>
    </row>
    <row r="62873" spans="8:8">
      <c r="H62873" t="str">
        <f t="shared" si="689"/>
        <v/>
      </c>
    </row>
    <row r="62874" spans="8:8">
      <c r="H62874" t="str">
        <f t="shared" si="689"/>
        <v/>
      </c>
    </row>
    <row r="62875" spans="8:8">
      <c r="H62875" t="str">
        <f t="shared" si="689"/>
        <v/>
      </c>
    </row>
    <row r="62876" spans="8:8">
      <c r="H62876" t="str">
        <f t="shared" si="689"/>
        <v/>
      </c>
    </row>
    <row r="62877" spans="8:8">
      <c r="H62877" t="str">
        <f t="shared" si="689"/>
        <v/>
      </c>
    </row>
    <row r="62878" spans="8:8">
      <c r="H62878" t="str">
        <f t="shared" si="689"/>
        <v/>
      </c>
    </row>
    <row r="62879" spans="8:8">
      <c r="H62879" t="str">
        <f t="shared" si="689"/>
        <v/>
      </c>
    </row>
    <row r="62880" spans="8:8">
      <c r="H62880" t="str">
        <f t="shared" si="689"/>
        <v/>
      </c>
    </row>
    <row r="62881" spans="8:8">
      <c r="H62881" t="str">
        <f t="shared" si="689"/>
        <v/>
      </c>
    </row>
    <row r="62882" spans="8:8">
      <c r="H62882" t="str">
        <f t="shared" ref="H62882:H62945" si="690">_xlfn.TEXTJOIN(", ", TRUE, G62882:G62882)</f>
        <v/>
      </c>
    </row>
    <row r="62883" spans="8:8">
      <c r="H62883" t="str">
        <f t="shared" si="690"/>
        <v/>
      </c>
    </row>
    <row r="62884" spans="8:8">
      <c r="H62884" t="str">
        <f t="shared" si="690"/>
        <v/>
      </c>
    </row>
    <row r="62885" spans="8:8">
      <c r="H62885" t="str">
        <f t="shared" si="690"/>
        <v/>
      </c>
    </row>
    <row r="62886" spans="8:8">
      <c r="H62886" t="str">
        <f t="shared" si="690"/>
        <v/>
      </c>
    </row>
    <row r="62887" spans="8:8">
      <c r="H62887" t="str">
        <f t="shared" si="690"/>
        <v/>
      </c>
    </row>
    <row r="62888" spans="8:8">
      <c r="H62888" t="str">
        <f t="shared" si="690"/>
        <v/>
      </c>
    </row>
    <row r="62889" spans="8:8">
      <c r="H62889" t="str">
        <f t="shared" si="690"/>
        <v/>
      </c>
    </row>
    <row r="62890" spans="8:8">
      <c r="H62890" t="str">
        <f t="shared" si="690"/>
        <v/>
      </c>
    </row>
    <row r="62891" spans="8:8">
      <c r="H62891" t="str">
        <f t="shared" si="690"/>
        <v/>
      </c>
    </row>
    <row r="62892" spans="8:8">
      <c r="H62892" t="str">
        <f t="shared" si="690"/>
        <v/>
      </c>
    </row>
    <row r="62893" spans="8:8">
      <c r="H62893" t="str">
        <f t="shared" si="690"/>
        <v/>
      </c>
    </row>
    <row r="62894" spans="8:8">
      <c r="H62894" t="str">
        <f t="shared" si="690"/>
        <v/>
      </c>
    </row>
    <row r="62895" spans="8:8">
      <c r="H62895" t="str">
        <f t="shared" si="690"/>
        <v/>
      </c>
    </row>
    <row r="62896" spans="8:8">
      <c r="H62896" t="str">
        <f t="shared" si="690"/>
        <v/>
      </c>
    </row>
    <row r="62897" spans="8:8">
      <c r="H62897" t="str">
        <f t="shared" si="690"/>
        <v/>
      </c>
    </row>
    <row r="62898" spans="8:8">
      <c r="H62898" t="str">
        <f t="shared" si="690"/>
        <v/>
      </c>
    </row>
    <row r="62899" spans="8:8">
      <c r="H62899" t="str">
        <f t="shared" si="690"/>
        <v/>
      </c>
    </row>
    <row r="62900" spans="8:8">
      <c r="H62900" t="str">
        <f t="shared" si="690"/>
        <v/>
      </c>
    </row>
    <row r="62901" spans="8:8">
      <c r="H62901" t="str">
        <f t="shared" si="690"/>
        <v/>
      </c>
    </row>
    <row r="62902" spans="8:8">
      <c r="H62902" t="str">
        <f t="shared" si="690"/>
        <v/>
      </c>
    </row>
    <row r="62903" spans="8:8">
      <c r="H62903" t="str">
        <f t="shared" si="690"/>
        <v/>
      </c>
    </row>
    <row r="62904" spans="8:8">
      <c r="H62904" t="str">
        <f t="shared" si="690"/>
        <v/>
      </c>
    </row>
    <row r="62905" spans="8:8">
      <c r="H62905" t="str">
        <f t="shared" si="690"/>
        <v/>
      </c>
    </row>
    <row r="62906" spans="8:8">
      <c r="H62906" t="str">
        <f t="shared" si="690"/>
        <v/>
      </c>
    </row>
    <row r="62907" spans="8:8">
      <c r="H62907" t="str">
        <f t="shared" si="690"/>
        <v/>
      </c>
    </row>
    <row r="62908" spans="8:8">
      <c r="H62908" t="str">
        <f t="shared" si="690"/>
        <v/>
      </c>
    </row>
    <row r="62909" spans="8:8">
      <c r="H62909" t="str">
        <f t="shared" si="690"/>
        <v/>
      </c>
    </row>
    <row r="62910" spans="8:8">
      <c r="H62910" t="str">
        <f t="shared" si="690"/>
        <v/>
      </c>
    </row>
    <row r="62911" spans="8:8">
      <c r="H62911" t="str">
        <f t="shared" si="690"/>
        <v/>
      </c>
    </row>
    <row r="62912" spans="8:8">
      <c r="H62912" t="str">
        <f t="shared" si="690"/>
        <v/>
      </c>
    </row>
    <row r="62913" spans="8:8">
      <c r="H62913" t="str">
        <f t="shared" si="690"/>
        <v/>
      </c>
    </row>
    <row r="62914" spans="8:8">
      <c r="H62914" t="str">
        <f t="shared" si="690"/>
        <v/>
      </c>
    </row>
    <row r="62915" spans="8:8">
      <c r="H62915" t="str">
        <f t="shared" si="690"/>
        <v/>
      </c>
    </row>
    <row r="62916" spans="8:8">
      <c r="H62916" t="str">
        <f t="shared" si="690"/>
        <v/>
      </c>
    </row>
    <row r="62917" spans="8:8">
      <c r="H62917" t="str">
        <f t="shared" si="690"/>
        <v/>
      </c>
    </row>
    <row r="62918" spans="8:8">
      <c r="H62918" t="str">
        <f t="shared" si="690"/>
        <v/>
      </c>
    </row>
    <row r="62919" spans="8:8">
      <c r="H62919" t="str">
        <f t="shared" si="690"/>
        <v/>
      </c>
    </row>
    <row r="62920" spans="8:8">
      <c r="H62920" t="str">
        <f t="shared" si="690"/>
        <v/>
      </c>
    </row>
    <row r="62921" spans="8:8">
      <c r="H62921" t="str">
        <f t="shared" si="690"/>
        <v/>
      </c>
    </row>
    <row r="62922" spans="8:8">
      <c r="H62922" t="str">
        <f t="shared" si="690"/>
        <v/>
      </c>
    </row>
    <row r="62923" spans="8:8">
      <c r="H62923" t="str">
        <f t="shared" si="690"/>
        <v/>
      </c>
    </row>
    <row r="62924" spans="8:8">
      <c r="H62924" t="str">
        <f t="shared" si="690"/>
        <v/>
      </c>
    </row>
    <row r="62925" spans="8:8">
      <c r="H62925" t="str">
        <f t="shared" si="690"/>
        <v/>
      </c>
    </row>
    <row r="62926" spans="8:8">
      <c r="H62926" t="str">
        <f t="shared" si="690"/>
        <v/>
      </c>
    </row>
    <row r="62927" spans="8:8">
      <c r="H62927" t="str">
        <f t="shared" si="690"/>
        <v/>
      </c>
    </row>
    <row r="62928" spans="8:8">
      <c r="H62928" t="str">
        <f t="shared" si="690"/>
        <v/>
      </c>
    </row>
    <row r="62929" spans="8:8">
      <c r="H62929" t="str">
        <f t="shared" si="690"/>
        <v/>
      </c>
    </row>
    <row r="62930" spans="8:8">
      <c r="H62930" t="str">
        <f t="shared" si="690"/>
        <v/>
      </c>
    </row>
    <row r="62931" spans="8:8">
      <c r="H62931" t="str">
        <f t="shared" si="690"/>
        <v/>
      </c>
    </row>
    <row r="62932" spans="8:8">
      <c r="H62932" t="str">
        <f t="shared" si="690"/>
        <v/>
      </c>
    </row>
    <row r="62933" spans="8:8">
      <c r="H62933" t="str">
        <f t="shared" si="690"/>
        <v/>
      </c>
    </row>
    <row r="62934" spans="8:8">
      <c r="H62934" t="str">
        <f t="shared" si="690"/>
        <v/>
      </c>
    </row>
    <row r="62935" spans="8:8">
      <c r="H62935" t="str">
        <f t="shared" si="690"/>
        <v/>
      </c>
    </row>
    <row r="62936" spans="8:8">
      <c r="H62936" t="str">
        <f t="shared" si="690"/>
        <v/>
      </c>
    </row>
    <row r="62937" spans="8:8">
      <c r="H62937" t="str">
        <f t="shared" si="690"/>
        <v/>
      </c>
    </row>
    <row r="62938" spans="8:8">
      <c r="H62938" t="str">
        <f t="shared" si="690"/>
        <v/>
      </c>
    </row>
    <row r="62939" spans="8:8">
      <c r="H62939" t="str">
        <f t="shared" si="690"/>
        <v/>
      </c>
    </row>
    <row r="62940" spans="8:8">
      <c r="H62940" t="str">
        <f t="shared" si="690"/>
        <v/>
      </c>
    </row>
    <row r="62941" spans="8:8">
      <c r="H62941" t="str">
        <f t="shared" si="690"/>
        <v/>
      </c>
    </row>
    <row r="62942" spans="8:8">
      <c r="H62942" t="str">
        <f t="shared" si="690"/>
        <v/>
      </c>
    </row>
    <row r="62943" spans="8:8">
      <c r="H62943" t="str">
        <f t="shared" si="690"/>
        <v/>
      </c>
    </row>
    <row r="62944" spans="8:8">
      <c r="H62944" t="str">
        <f t="shared" si="690"/>
        <v/>
      </c>
    </row>
    <row r="62945" spans="8:8">
      <c r="H62945" t="str">
        <f t="shared" si="690"/>
        <v/>
      </c>
    </row>
    <row r="62946" spans="8:8">
      <c r="H62946" t="str">
        <f t="shared" ref="H62946:H63009" si="691">_xlfn.TEXTJOIN(", ", TRUE, G62946:G62946)</f>
        <v/>
      </c>
    </row>
    <row r="62947" spans="8:8">
      <c r="H62947" t="str">
        <f t="shared" si="691"/>
        <v/>
      </c>
    </row>
    <row r="62948" spans="8:8">
      <c r="H62948" t="str">
        <f t="shared" si="691"/>
        <v/>
      </c>
    </row>
    <row r="62949" spans="8:8">
      <c r="H62949" t="str">
        <f t="shared" si="691"/>
        <v/>
      </c>
    </row>
    <row r="62950" spans="8:8">
      <c r="H62950" t="str">
        <f t="shared" si="691"/>
        <v/>
      </c>
    </row>
    <row r="62951" spans="8:8">
      <c r="H62951" t="str">
        <f t="shared" si="691"/>
        <v/>
      </c>
    </row>
    <row r="62952" spans="8:8">
      <c r="H62952" t="str">
        <f t="shared" si="691"/>
        <v/>
      </c>
    </row>
    <row r="62953" spans="8:8">
      <c r="H62953" t="str">
        <f t="shared" si="691"/>
        <v/>
      </c>
    </row>
    <row r="62954" spans="8:8">
      <c r="H62954" t="str">
        <f t="shared" si="691"/>
        <v/>
      </c>
    </row>
    <row r="62955" spans="8:8">
      <c r="H62955" t="str">
        <f t="shared" si="691"/>
        <v/>
      </c>
    </row>
    <row r="62956" spans="8:8">
      <c r="H62956" t="str">
        <f t="shared" si="691"/>
        <v/>
      </c>
    </row>
    <row r="62957" spans="8:8">
      <c r="H62957" t="str">
        <f t="shared" si="691"/>
        <v/>
      </c>
    </row>
    <row r="62958" spans="8:8">
      <c r="H62958" t="str">
        <f t="shared" si="691"/>
        <v/>
      </c>
    </row>
    <row r="62959" spans="8:8">
      <c r="H62959" t="str">
        <f t="shared" si="691"/>
        <v/>
      </c>
    </row>
    <row r="62960" spans="8:8">
      <c r="H62960" t="str">
        <f t="shared" si="691"/>
        <v/>
      </c>
    </row>
    <row r="62961" spans="8:8">
      <c r="H62961" t="str">
        <f t="shared" si="691"/>
        <v/>
      </c>
    </row>
    <row r="62962" spans="8:8">
      <c r="H62962" t="str">
        <f t="shared" si="691"/>
        <v/>
      </c>
    </row>
    <row r="62963" spans="8:8">
      <c r="H62963" t="str">
        <f t="shared" si="691"/>
        <v/>
      </c>
    </row>
    <row r="62964" spans="8:8">
      <c r="H62964" t="str">
        <f t="shared" si="691"/>
        <v/>
      </c>
    </row>
    <row r="62965" spans="8:8">
      <c r="H62965" t="str">
        <f t="shared" si="691"/>
        <v/>
      </c>
    </row>
    <row r="62966" spans="8:8">
      <c r="H62966" t="str">
        <f t="shared" si="691"/>
        <v/>
      </c>
    </row>
    <row r="62967" spans="8:8">
      <c r="H62967" t="str">
        <f t="shared" si="691"/>
        <v/>
      </c>
    </row>
    <row r="62968" spans="8:8">
      <c r="H62968" t="str">
        <f t="shared" si="691"/>
        <v/>
      </c>
    </row>
    <row r="62969" spans="8:8">
      <c r="H62969" t="str">
        <f t="shared" si="691"/>
        <v/>
      </c>
    </row>
    <row r="62970" spans="8:8">
      <c r="H62970" t="str">
        <f t="shared" si="691"/>
        <v/>
      </c>
    </row>
    <row r="62971" spans="8:8">
      <c r="H62971" t="str">
        <f t="shared" si="691"/>
        <v/>
      </c>
    </row>
    <row r="62972" spans="8:8">
      <c r="H62972" t="str">
        <f t="shared" si="691"/>
        <v/>
      </c>
    </row>
    <row r="62973" spans="8:8">
      <c r="H62973" t="str">
        <f t="shared" si="691"/>
        <v/>
      </c>
    </row>
    <row r="62974" spans="8:8">
      <c r="H62974" t="str">
        <f t="shared" si="691"/>
        <v/>
      </c>
    </row>
    <row r="62975" spans="8:8">
      <c r="H62975" t="str">
        <f t="shared" si="691"/>
        <v/>
      </c>
    </row>
    <row r="62976" spans="8:8">
      <c r="H62976" t="str">
        <f t="shared" si="691"/>
        <v/>
      </c>
    </row>
    <row r="62977" spans="8:8">
      <c r="H62977" t="str">
        <f t="shared" si="691"/>
        <v/>
      </c>
    </row>
    <row r="62978" spans="8:8">
      <c r="H62978" t="str">
        <f t="shared" si="691"/>
        <v/>
      </c>
    </row>
    <row r="62979" spans="8:8">
      <c r="H62979" t="str">
        <f t="shared" si="691"/>
        <v/>
      </c>
    </row>
    <row r="62980" spans="8:8">
      <c r="H62980" t="str">
        <f t="shared" si="691"/>
        <v/>
      </c>
    </row>
    <row r="62981" spans="8:8">
      <c r="H62981" t="str">
        <f t="shared" si="691"/>
        <v/>
      </c>
    </row>
    <row r="62982" spans="8:8">
      <c r="H62982" t="str">
        <f t="shared" si="691"/>
        <v/>
      </c>
    </row>
    <row r="62983" spans="8:8">
      <c r="H62983" t="str">
        <f t="shared" si="691"/>
        <v/>
      </c>
    </row>
    <row r="62984" spans="8:8">
      <c r="H62984" t="str">
        <f t="shared" si="691"/>
        <v/>
      </c>
    </row>
    <row r="62985" spans="8:8">
      <c r="H62985" t="str">
        <f t="shared" si="691"/>
        <v/>
      </c>
    </row>
    <row r="62986" spans="8:8">
      <c r="H62986" t="str">
        <f t="shared" si="691"/>
        <v/>
      </c>
    </row>
    <row r="62987" spans="8:8">
      <c r="H62987" t="str">
        <f t="shared" si="691"/>
        <v/>
      </c>
    </row>
    <row r="62988" spans="8:8">
      <c r="H62988" t="str">
        <f t="shared" si="691"/>
        <v/>
      </c>
    </row>
    <row r="62989" spans="8:8">
      <c r="H62989" t="str">
        <f t="shared" si="691"/>
        <v/>
      </c>
    </row>
    <row r="62990" spans="8:8">
      <c r="H62990" t="str">
        <f t="shared" si="691"/>
        <v/>
      </c>
    </row>
    <row r="62991" spans="8:8">
      <c r="H62991" t="str">
        <f t="shared" si="691"/>
        <v/>
      </c>
    </row>
    <row r="62992" spans="8:8">
      <c r="H62992" t="str">
        <f t="shared" si="691"/>
        <v/>
      </c>
    </row>
    <row r="62993" spans="8:8">
      <c r="H62993" t="str">
        <f t="shared" si="691"/>
        <v/>
      </c>
    </row>
    <row r="62994" spans="8:8">
      <c r="H62994" t="str">
        <f t="shared" si="691"/>
        <v/>
      </c>
    </row>
    <row r="62995" spans="8:8">
      <c r="H62995" t="str">
        <f t="shared" si="691"/>
        <v/>
      </c>
    </row>
    <row r="62996" spans="8:8">
      <c r="H62996" t="str">
        <f t="shared" si="691"/>
        <v/>
      </c>
    </row>
    <row r="62997" spans="8:8">
      <c r="H62997" t="str">
        <f t="shared" si="691"/>
        <v/>
      </c>
    </row>
    <row r="62998" spans="8:8">
      <c r="H62998" t="str">
        <f t="shared" si="691"/>
        <v/>
      </c>
    </row>
    <row r="62999" spans="8:8">
      <c r="H62999" t="str">
        <f t="shared" si="691"/>
        <v/>
      </c>
    </row>
    <row r="63000" spans="8:8">
      <c r="H63000" t="str">
        <f t="shared" si="691"/>
        <v/>
      </c>
    </row>
    <row r="63001" spans="8:8">
      <c r="H63001" t="str">
        <f t="shared" si="691"/>
        <v/>
      </c>
    </row>
    <row r="63002" spans="8:8">
      <c r="H63002" t="str">
        <f t="shared" si="691"/>
        <v/>
      </c>
    </row>
    <row r="63003" spans="8:8">
      <c r="H63003" t="str">
        <f t="shared" si="691"/>
        <v/>
      </c>
    </row>
    <row r="63004" spans="8:8">
      <c r="H63004" t="str">
        <f t="shared" si="691"/>
        <v/>
      </c>
    </row>
    <row r="63005" spans="8:8">
      <c r="H63005" t="str">
        <f t="shared" si="691"/>
        <v/>
      </c>
    </row>
    <row r="63006" spans="8:8">
      <c r="H63006" t="str">
        <f t="shared" si="691"/>
        <v/>
      </c>
    </row>
    <row r="63007" spans="8:8">
      <c r="H63007" t="str">
        <f t="shared" si="691"/>
        <v/>
      </c>
    </row>
    <row r="63008" spans="8:8">
      <c r="H63008" t="str">
        <f t="shared" si="691"/>
        <v/>
      </c>
    </row>
    <row r="63009" spans="8:8">
      <c r="H63009" t="str">
        <f t="shared" si="691"/>
        <v/>
      </c>
    </row>
    <row r="63010" spans="8:8">
      <c r="H63010" t="str">
        <f t="shared" ref="H63010:H63073" si="692">_xlfn.TEXTJOIN(", ", TRUE, G63010:G63010)</f>
        <v/>
      </c>
    </row>
    <row r="63011" spans="8:8">
      <c r="H63011" t="str">
        <f t="shared" si="692"/>
        <v/>
      </c>
    </row>
    <row r="63012" spans="8:8">
      <c r="H63012" t="str">
        <f t="shared" si="692"/>
        <v/>
      </c>
    </row>
    <row r="63013" spans="8:8">
      <c r="H63013" t="str">
        <f t="shared" si="692"/>
        <v/>
      </c>
    </row>
    <row r="63014" spans="8:8">
      <c r="H63014" t="str">
        <f t="shared" si="692"/>
        <v/>
      </c>
    </row>
    <row r="63015" spans="8:8">
      <c r="H63015" t="str">
        <f t="shared" si="692"/>
        <v/>
      </c>
    </row>
    <row r="63016" spans="8:8">
      <c r="H63016" t="str">
        <f t="shared" si="692"/>
        <v/>
      </c>
    </row>
    <row r="63017" spans="8:8">
      <c r="H63017" t="str">
        <f t="shared" si="692"/>
        <v/>
      </c>
    </row>
    <row r="63018" spans="8:8">
      <c r="H63018" t="str">
        <f t="shared" si="692"/>
        <v/>
      </c>
    </row>
    <row r="63019" spans="8:8">
      <c r="H63019" t="str">
        <f t="shared" si="692"/>
        <v/>
      </c>
    </row>
    <row r="63020" spans="8:8">
      <c r="H63020" t="str">
        <f t="shared" si="692"/>
        <v/>
      </c>
    </row>
    <row r="63021" spans="8:8">
      <c r="H63021" t="str">
        <f t="shared" si="692"/>
        <v/>
      </c>
    </row>
    <row r="63022" spans="8:8">
      <c r="H63022" t="str">
        <f t="shared" si="692"/>
        <v/>
      </c>
    </row>
    <row r="63023" spans="8:8">
      <c r="H63023" t="str">
        <f t="shared" si="692"/>
        <v/>
      </c>
    </row>
    <row r="63024" spans="8:8">
      <c r="H63024" t="str">
        <f t="shared" si="692"/>
        <v/>
      </c>
    </row>
    <row r="63025" spans="8:8">
      <c r="H63025" t="str">
        <f t="shared" si="692"/>
        <v/>
      </c>
    </row>
    <row r="63026" spans="8:8">
      <c r="H63026" t="str">
        <f t="shared" si="692"/>
        <v/>
      </c>
    </row>
    <row r="63027" spans="8:8">
      <c r="H63027" t="str">
        <f t="shared" si="692"/>
        <v/>
      </c>
    </row>
    <row r="63028" spans="8:8">
      <c r="H63028" t="str">
        <f t="shared" si="692"/>
        <v/>
      </c>
    </row>
    <row r="63029" spans="8:8">
      <c r="H63029" t="str">
        <f t="shared" si="692"/>
        <v/>
      </c>
    </row>
    <row r="63030" spans="8:8">
      <c r="H63030" t="str">
        <f t="shared" si="692"/>
        <v/>
      </c>
    </row>
    <row r="63031" spans="8:8">
      <c r="H63031" t="str">
        <f t="shared" si="692"/>
        <v/>
      </c>
    </row>
    <row r="63032" spans="8:8">
      <c r="H63032" t="str">
        <f t="shared" si="692"/>
        <v/>
      </c>
    </row>
    <row r="63033" spans="8:8">
      <c r="H63033" t="str">
        <f t="shared" si="692"/>
        <v/>
      </c>
    </row>
    <row r="63034" spans="8:8">
      <c r="H63034" t="str">
        <f t="shared" si="692"/>
        <v/>
      </c>
    </row>
    <row r="63035" spans="8:8">
      <c r="H63035" t="str">
        <f t="shared" si="692"/>
        <v/>
      </c>
    </row>
    <row r="63036" spans="8:8">
      <c r="H63036" t="str">
        <f t="shared" si="692"/>
        <v/>
      </c>
    </row>
    <row r="63037" spans="8:8">
      <c r="H63037" t="str">
        <f t="shared" si="692"/>
        <v/>
      </c>
    </row>
    <row r="63038" spans="8:8">
      <c r="H63038" t="str">
        <f t="shared" si="692"/>
        <v/>
      </c>
    </row>
    <row r="63039" spans="8:8">
      <c r="H63039" t="str">
        <f t="shared" si="692"/>
        <v/>
      </c>
    </row>
    <row r="63040" spans="8:8">
      <c r="H63040" t="str">
        <f t="shared" si="692"/>
        <v/>
      </c>
    </row>
    <row r="63041" spans="8:8">
      <c r="H63041" t="str">
        <f t="shared" si="692"/>
        <v/>
      </c>
    </row>
    <row r="63042" spans="8:8">
      <c r="H63042" t="str">
        <f t="shared" si="692"/>
        <v/>
      </c>
    </row>
    <row r="63043" spans="8:8">
      <c r="H63043" t="str">
        <f t="shared" si="692"/>
        <v/>
      </c>
    </row>
    <row r="63044" spans="8:8">
      <c r="H63044" t="str">
        <f t="shared" si="692"/>
        <v/>
      </c>
    </row>
    <row r="63045" spans="8:8">
      <c r="H63045" t="str">
        <f t="shared" si="692"/>
        <v/>
      </c>
    </row>
    <row r="63046" spans="8:8">
      <c r="H63046" t="str">
        <f t="shared" si="692"/>
        <v/>
      </c>
    </row>
    <row r="63047" spans="8:8">
      <c r="H63047" t="str">
        <f t="shared" si="692"/>
        <v/>
      </c>
    </row>
    <row r="63048" spans="8:8">
      <c r="H63048" t="str">
        <f t="shared" si="692"/>
        <v/>
      </c>
    </row>
    <row r="63049" spans="8:8">
      <c r="H63049" t="str">
        <f t="shared" si="692"/>
        <v/>
      </c>
    </row>
    <row r="63050" spans="8:8">
      <c r="H63050" t="str">
        <f t="shared" si="692"/>
        <v/>
      </c>
    </row>
    <row r="63051" spans="8:8">
      <c r="H63051" t="str">
        <f t="shared" si="692"/>
        <v/>
      </c>
    </row>
    <row r="63052" spans="8:8">
      <c r="H63052" t="str">
        <f t="shared" si="692"/>
        <v/>
      </c>
    </row>
    <row r="63053" spans="8:8">
      <c r="H63053" t="str">
        <f t="shared" si="692"/>
        <v/>
      </c>
    </row>
    <row r="63054" spans="8:8">
      <c r="H63054" t="str">
        <f t="shared" si="692"/>
        <v/>
      </c>
    </row>
    <row r="63055" spans="8:8">
      <c r="H63055" t="str">
        <f t="shared" si="692"/>
        <v/>
      </c>
    </row>
    <row r="63056" spans="8:8">
      <c r="H63056" t="str">
        <f t="shared" si="692"/>
        <v/>
      </c>
    </row>
    <row r="63057" spans="8:8">
      <c r="H63057" t="str">
        <f t="shared" si="692"/>
        <v/>
      </c>
    </row>
    <row r="63058" spans="8:8">
      <c r="H63058" t="str">
        <f t="shared" si="692"/>
        <v/>
      </c>
    </row>
    <row r="63059" spans="8:8">
      <c r="H63059" t="str">
        <f t="shared" si="692"/>
        <v/>
      </c>
    </row>
    <row r="63060" spans="8:8">
      <c r="H63060" t="str">
        <f t="shared" si="692"/>
        <v/>
      </c>
    </row>
    <row r="63061" spans="8:8">
      <c r="H63061" t="str">
        <f t="shared" si="692"/>
        <v/>
      </c>
    </row>
    <row r="63062" spans="8:8">
      <c r="H63062" t="str">
        <f t="shared" si="692"/>
        <v/>
      </c>
    </row>
    <row r="63063" spans="8:8">
      <c r="H63063" t="str">
        <f t="shared" si="692"/>
        <v/>
      </c>
    </row>
    <row r="63064" spans="8:8">
      <c r="H63064" t="str">
        <f t="shared" si="692"/>
        <v/>
      </c>
    </row>
    <row r="63065" spans="8:8">
      <c r="H63065" t="str">
        <f t="shared" si="692"/>
        <v/>
      </c>
    </row>
    <row r="63066" spans="8:8">
      <c r="H63066" t="str">
        <f t="shared" si="692"/>
        <v/>
      </c>
    </row>
    <row r="63067" spans="8:8">
      <c r="H63067" t="str">
        <f t="shared" si="692"/>
        <v/>
      </c>
    </row>
    <row r="63068" spans="8:8">
      <c r="H63068" t="str">
        <f t="shared" si="692"/>
        <v/>
      </c>
    </row>
    <row r="63069" spans="8:8">
      <c r="H63069" t="str">
        <f t="shared" si="692"/>
        <v/>
      </c>
    </row>
    <row r="63070" spans="8:8">
      <c r="H63070" t="str">
        <f t="shared" si="692"/>
        <v/>
      </c>
    </row>
    <row r="63071" spans="8:8">
      <c r="H63071" t="str">
        <f t="shared" si="692"/>
        <v/>
      </c>
    </row>
    <row r="63072" spans="8:8">
      <c r="H63072" t="str">
        <f t="shared" si="692"/>
        <v/>
      </c>
    </row>
    <row r="63073" spans="8:8">
      <c r="H63073" t="str">
        <f t="shared" si="692"/>
        <v/>
      </c>
    </row>
    <row r="63074" spans="8:8">
      <c r="H63074" t="str">
        <f t="shared" ref="H63074:H63137" si="693">_xlfn.TEXTJOIN(", ", TRUE, G63074:G63074)</f>
        <v/>
      </c>
    </row>
    <row r="63075" spans="8:8">
      <c r="H63075" t="str">
        <f t="shared" si="693"/>
        <v/>
      </c>
    </row>
    <row r="63076" spans="8:8">
      <c r="H63076" t="str">
        <f t="shared" si="693"/>
        <v/>
      </c>
    </row>
    <row r="63077" spans="8:8">
      <c r="H63077" t="str">
        <f t="shared" si="693"/>
        <v/>
      </c>
    </row>
    <row r="63078" spans="8:8">
      <c r="H63078" t="str">
        <f t="shared" si="693"/>
        <v/>
      </c>
    </row>
    <row r="63079" spans="8:8">
      <c r="H63079" t="str">
        <f t="shared" si="693"/>
        <v/>
      </c>
    </row>
    <row r="63080" spans="8:8">
      <c r="H63080" t="str">
        <f t="shared" si="693"/>
        <v/>
      </c>
    </row>
    <row r="63081" spans="8:8">
      <c r="H63081" t="str">
        <f t="shared" si="693"/>
        <v/>
      </c>
    </row>
    <row r="63082" spans="8:8">
      <c r="H63082" t="str">
        <f t="shared" si="693"/>
        <v/>
      </c>
    </row>
    <row r="63083" spans="8:8">
      <c r="H63083" t="str">
        <f t="shared" si="693"/>
        <v/>
      </c>
    </row>
    <row r="63084" spans="8:8">
      <c r="H63084" t="str">
        <f t="shared" si="693"/>
        <v/>
      </c>
    </row>
    <row r="63085" spans="8:8">
      <c r="H63085" t="str">
        <f t="shared" si="693"/>
        <v/>
      </c>
    </row>
    <row r="63086" spans="8:8">
      <c r="H63086" t="str">
        <f t="shared" si="693"/>
        <v/>
      </c>
    </row>
    <row r="63087" spans="8:8">
      <c r="H63087" t="str">
        <f t="shared" si="693"/>
        <v/>
      </c>
    </row>
    <row r="63088" spans="8:8">
      <c r="H63088" t="str">
        <f t="shared" si="693"/>
        <v/>
      </c>
    </row>
    <row r="63089" spans="8:8">
      <c r="H63089" t="str">
        <f t="shared" si="693"/>
        <v/>
      </c>
    </row>
    <row r="63090" spans="8:8">
      <c r="H63090" t="str">
        <f t="shared" si="693"/>
        <v/>
      </c>
    </row>
    <row r="63091" spans="8:8">
      <c r="H63091" t="str">
        <f t="shared" si="693"/>
        <v/>
      </c>
    </row>
    <row r="63092" spans="8:8">
      <c r="H63092" t="str">
        <f t="shared" si="693"/>
        <v/>
      </c>
    </row>
    <row r="63093" spans="8:8">
      <c r="H63093" t="str">
        <f t="shared" si="693"/>
        <v/>
      </c>
    </row>
    <row r="63094" spans="8:8">
      <c r="H63094" t="str">
        <f t="shared" si="693"/>
        <v/>
      </c>
    </row>
    <row r="63095" spans="8:8">
      <c r="H63095" t="str">
        <f t="shared" si="693"/>
        <v/>
      </c>
    </row>
    <row r="63096" spans="8:8">
      <c r="H63096" t="str">
        <f t="shared" si="693"/>
        <v/>
      </c>
    </row>
    <row r="63097" spans="8:8">
      <c r="H63097" t="str">
        <f t="shared" si="693"/>
        <v/>
      </c>
    </row>
    <row r="63098" spans="8:8">
      <c r="H63098" t="str">
        <f t="shared" si="693"/>
        <v/>
      </c>
    </row>
    <row r="63099" spans="8:8">
      <c r="H63099" t="str">
        <f t="shared" si="693"/>
        <v/>
      </c>
    </row>
    <row r="63100" spans="8:8">
      <c r="H63100" t="str">
        <f t="shared" si="693"/>
        <v/>
      </c>
    </row>
    <row r="63101" spans="8:8">
      <c r="H63101" t="str">
        <f t="shared" si="693"/>
        <v/>
      </c>
    </row>
    <row r="63102" spans="8:8">
      <c r="H63102" t="str">
        <f t="shared" si="693"/>
        <v/>
      </c>
    </row>
    <row r="63103" spans="8:8">
      <c r="H63103" t="str">
        <f t="shared" si="693"/>
        <v/>
      </c>
    </row>
    <row r="63104" spans="8:8">
      <c r="H63104" t="str">
        <f t="shared" si="693"/>
        <v/>
      </c>
    </row>
    <row r="63105" spans="8:8">
      <c r="H63105" t="str">
        <f t="shared" si="693"/>
        <v/>
      </c>
    </row>
    <row r="63106" spans="8:8">
      <c r="H63106" t="str">
        <f t="shared" si="693"/>
        <v/>
      </c>
    </row>
    <row r="63107" spans="8:8">
      <c r="H63107" t="str">
        <f t="shared" si="693"/>
        <v/>
      </c>
    </row>
    <row r="63108" spans="8:8">
      <c r="H63108" t="str">
        <f t="shared" si="693"/>
        <v/>
      </c>
    </row>
    <row r="63109" spans="8:8">
      <c r="H63109" t="str">
        <f t="shared" si="693"/>
        <v/>
      </c>
    </row>
    <row r="63110" spans="8:8">
      <c r="H63110" t="str">
        <f t="shared" si="693"/>
        <v/>
      </c>
    </row>
    <row r="63111" spans="8:8">
      <c r="H63111" t="str">
        <f t="shared" si="693"/>
        <v/>
      </c>
    </row>
    <row r="63112" spans="8:8">
      <c r="H63112" t="str">
        <f t="shared" si="693"/>
        <v/>
      </c>
    </row>
    <row r="63113" spans="8:8">
      <c r="H63113" t="str">
        <f t="shared" si="693"/>
        <v/>
      </c>
    </row>
    <row r="63114" spans="8:8">
      <c r="H63114" t="str">
        <f t="shared" si="693"/>
        <v/>
      </c>
    </row>
    <row r="63115" spans="8:8">
      <c r="H63115" t="str">
        <f t="shared" si="693"/>
        <v/>
      </c>
    </row>
    <row r="63116" spans="8:8">
      <c r="H63116" t="str">
        <f t="shared" si="693"/>
        <v/>
      </c>
    </row>
    <row r="63117" spans="8:8">
      <c r="H63117" t="str">
        <f t="shared" si="693"/>
        <v/>
      </c>
    </row>
    <row r="63118" spans="8:8">
      <c r="H63118" t="str">
        <f t="shared" si="693"/>
        <v/>
      </c>
    </row>
    <row r="63119" spans="8:8">
      <c r="H63119" t="str">
        <f t="shared" si="693"/>
        <v/>
      </c>
    </row>
    <row r="63120" spans="8:8">
      <c r="H63120" t="str">
        <f t="shared" si="693"/>
        <v/>
      </c>
    </row>
    <row r="63121" spans="8:8">
      <c r="H63121" t="str">
        <f t="shared" si="693"/>
        <v/>
      </c>
    </row>
    <row r="63122" spans="8:8">
      <c r="H63122" t="str">
        <f t="shared" si="693"/>
        <v/>
      </c>
    </row>
    <row r="63123" spans="8:8">
      <c r="H63123" t="str">
        <f t="shared" si="693"/>
        <v/>
      </c>
    </row>
    <row r="63124" spans="8:8">
      <c r="H63124" t="str">
        <f t="shared" si="693"/>
        <v/>
      </c>
    </row>
    <row r="63125" spans="8:8">
      <c r="H63125" t="str">
        <f t="shared" si="693"/>
        <v/>
      </c>
    </row>
    <row r="63126" spans="8:8">
      <c r="H63126" t="str">
        <f t="shared" si="693"/>
        <v/>
      </c>
    </row>
    <row r="63127" spans="8:8">
      <c r="H63127" t="str">
        <f t="shared" si="693"/>
        <v/>
      </c>
    </row>
    <row r="63128" spans="8:8">
      <c r="H63128" t="str">
        <f t="shared" si="693"/>
        <v/>
      </c>
    </row>
    <row r="63129" spans="8:8">
      <c r="H63129" t="str">
        <f t="shared" si="693"/>
        <v/>
      </c>
    </row>
    <row r="63130" spans="8:8">
      <c r="H63130" t="str">
        <f t="shared" si="693"/>
        <v/>
      </c>
    </row>
    <row r="63131" spans="8:8">
      <c r="H63131" t="str">
        <f t="shared" si="693"/>
        <v/>
      </c>
    </row>
    <row r="63132" spans="8:8">
      <c r="H63132" t="str">
        <f t="shared" si="693"/>
        <v/>
      </c>
    </row>
    <row r="63133" spans="8:8">
      <c r="H63133" t="str">
        <f t="shared" si="693"/>
        <v/>
      </c>
    </row>
    <row r="63134" spans="8:8">
      <c r="H63134" t="str">
        <f t="shared" si="693"/>
        <v/>
      </c>
    </row>
    <row r="63135" spans="8:8">
      <c r="H63135" t="str">
        <f t="shared" si="693"/>
        <v/>
      </c>
    </row>
    <row r="63136" spans="8:8">
      <c r="H63136" t="str">
        <f t="shared" si="693"/>
        <v/>
      </c>
    </row>
    <row r="63137" spans="8:8">
      <c r="H63137" t="str">
        <f t="shared" si="693"/>
        <v/>
      </c>
    </row>
    <row r="63138" spans="8:8">
      <c r="H63138" t="str">
        <f t="shared" ref="H63138:H63201" si="694">_xlfn.TEXTJOIN(", ", TRUE, G63138:G63138)</f>
        <v/>
      </c>
    </row>
    <row r="63139" spans="8:8">
      <c r="H63139" t="str">
        <f t="shared" si="694"/>
        <v/>
      </c>
    </row>
    <row r="63140" spans="8:8">
      <c r="H63140" t="str">
        <f t="shared" si="694"/>
        <v/>
      </c>
    </row>
    <row r="63141" spans="8:8">
      <c r="H63141" t="str">
        <f t="shared" si="694"/>
        <v/>
      </c>
    </row>
    <row r="63142" spans="8:8">
      <c r="H63142" t="str">
        <f t="shared" si="694"/>
        <v/>
      </c>
    </row>
    <row r="63143" spans="8:8">
      <c r="H63143" t="str">
        <f t="shared" si="694"/>
        <v/>
      </c>
    </row>
    <row r="63144" spans="8:8">
      <c r="H63144" t="str">
        <f t="shared" si="694"/>
        <v/>
      </c>
    </row>
    <row r="63145" spans="8:8">
      <c r="H63145" t="str">
        <f t="shared" si="694"/>
        <v/>
      </c>
    </row>
    <row r="63146" spans="8:8">
      <c r="H63146" t="str">
        <f t="shared" si="694"/>
        <v/>
      </c>
    </row>
    <row r="63147" spans="8:8">
      <c r="H63147" t="str">
        <f t="shared" si="694"/>
        <v/>
      </c>
    </row>
    <row r="63148" spans="8:8">
      <c r="H63148" t="str">
        <f t="shared" si="694"/>
        <v/>
      </c>
    </row>
    <row r="63149" spans="8:8">
      <c r="H63149" t="str">
        <f t="shared" si="694"/>
        <v/>
      </c>
    </row>
    <row r="63150" spans="8:8">
      <c r="H63150" t="str">
        <f t="shared" si="694"/>
        <v/>
      </c>
    </row>
    <row r="63151" spans="8:8">
      <c r="H63151" t="str">
        <f t="shared" si="694"/>
        <v/>
      </c>
    </row>
    <row r="63152" spans="8:8">
      <c r="H63152" t="str">
        <f t="shared" si="694"/>
        <v/>
      </c>
    </row>
    <row r="63153" spans="8:8">
      <c r="H63153" t="str">
        <f t="shared" si="694"/>
        <v/>
      </c>
    </row>
    <row r="63154" spans="8:8">
      <c r="H63154" t="str">
        <f t="shared" si="694"/>
        <v/>
      </c>
    </row>
    <row r="63155" spans="8:8">
      <c r="H63155" t="str">
        <f t="shared" si="694"/>
        <v/>
      </c>
    </row>
    <row r="63156" spans="8:8">
      <c r="H63156" t="str">
        <f t="shared" si="694"/>
        <v/>
      </c>
    </row>
    <row r="63157" spans="8:8">
      <c r="H63157" t="str">
        <f t="shared" si="694"/>
        <v/>
      </c>
    </row>
    <row r="63158" spans="8:8">
      <c r="H63158" t="str">
        <f t="shared" si="694"/>
        <v/>
      </c>
    </row>
    <row r="63159" spans="8:8">
      <c r="H63159" t="str">
        <f t="shared" si="694"/>
        <v/>
      </c>
    </row>
    <row r="63160" spans="8:8">
      <c r="H63160" t="str">
        <f t="shared" si="694"/>
        <v/>
      </c>
    </row>
    <row r="63161" spans="8:8">
      <c r="H63161" t="str">
        <f t="shared" si="694"/>
        <v/>
      </c>
    </row>
    <row r="63162" spans="8:8">
      <c r="H63162" t="str">
        <f t="shared" si="694"/>
        <v/>
      </c>
    </row>
    <row r="63163" spans="8:8">
      <c r="H63163" t="str">
        <f t="shared" si="694"/>
        <v/>
      </c>
    </row>
    <row r="63164" spans="8:8">
      <c r="H63164" t="str">
        <f t="shared" si="694"/>
        <v/>
      </c>
    </row>
    <row r="63165" spans="8:8">
      <c r="H63165" t="str">
        <f t="shared" si="694"/>
        <v/>
      </c>
    </row>
    <row r="63166" spans="8:8">
      <c r="H63166" t="str">
        <f t="shared" si="694"/>
        <v/>
      </c>
    </row>
    <row r="63167" spans="8:8">
      <c r="H63167" t="str">
        <f t="shared" si="694"/>
        <v/>
      </c>
    </row>
    <row r="63168" spans="8:8">
      <c r="H63168" t="str">
        <f t="shared" si="694"/>
        <v/>
      </c>
    </row>
    <row r="63169" spans="8:8">
      <c r="H63169" t="str">
        <f t="shared" si="694"/>
        <v/>
      </c>
    </row>
    <row r="63170" spans="8:8">
      <c r="H63170" t="str">
        <f t="shared" si="694"/>
        <v/>
      </c>
    </row>
    <row r="63171" spans="8:8">
      <c r="H63171" t="str">
        <f t="shared" si="694"/>
        <v/>
      </c>
    </row>
    <row r="63172" spans="8:8">
      <c r="H63172" t="str">
        <f t="shared" si="694"/>
        <v/>
      </c>
    </row>
    <row r="63173" spans="8:8">
      <c r="H63173" t="str">
        <f t="shared" si="694"/>
        <v/>
      </c>
    </row>
    <row r="63174" spans="8:8">
      <c r="H63174" t="str">
        <f t="shared" si="694"/>
        <v/>
      </c>
    </row>
    <row r="63175" spans="8:8">
      <c r="H63175" t="str">
        <f t="shared" si="694"/>
        <v/>
      </c>
    </row>
    <row r="63176" spans="8:8">
      <c r="H63176" t="str">
        <f t="shared" si="694"/>
        <v/>
      </c>
    </row>
    <row r="63177" spans="8:8">
      <c r="H63177" t="str">
        <f t="shared" si="694"/>
        <v/>
      </c>
    </row>
    <row r="63178" spans="8:8">
      <c r="H63178" t="str">
        <f t="shared" si="694"/>
        <v/>
      </c>
    </row>
    <row r="63179" spans="8:8">
      <c r="H63179" t="str">
        <f t="shared" si="694"/>
        <v/>
      </c>
    </row>
    <row r="63180" spans="8:8">
      <c r="H63180" t="str">
        <f t="shared" si="694"/>
        <v/>
      </c>
    </row>
    <row r="63181" spans="8:8">
      <c r="H63181" t="str">
        <f t="shared" si="694"/>
        <v/>
      </c>
    </row>
    <row r="63182" spans="8:8">
      <c r="H63182" t="str">
        <f t="shared" si="694"/>
        <v/>
      </c>
    </row>
    <row r="63183" spans="8:8">
      <c r="H63183" t="str">
        <f t="shared" si="694"/>
        <v/>
      </c>
    </row>
    <row r="63184" spans="8:8">
      <c r="H63184" t="str">
        <f t="shared" si="694"/>
        <v/>
      </c>
    </row>
    <row r="63185" spans="8:8">
      <c r="H63185" t="str">
        <f t="shared" si="694"/>
        <v/>
      </c>
    </row>
    <row r="63186" spans="8:8">
      <c r="H63186" t="str">
        <f t="shared" si="694"/>
        <v/>
      </c>
    </row>
    <row r="63187" spans="8:8">
      <c r="H63187" t="str">
        <f t="shared" si="694"/>
        <v/>
      </c>
    </row>
    <row r="63188" spans="8:8">
      <c r="H63188" t="str">
        <f t="shared" si="694"/>
        <v/>
      </c>
    </row>
    <row r="63189" spans="8:8">
      <c r="H63189" t="str">
        <f t="shared" si="694"/>
        <v/>
      </c>
    </row>
    <row r="63190" spans="8:8">
      <c r="H63190" t="str">
        <f t="shared" si="694"/>
        <v/>
      </c>
    </row>
    <row r="63191" spans="8:8">
      <c r="H63191" t="str">
        <f t="shared" si="694"/>
        <v/>
      </c>
    </row>
    <row r="63192" spans="8:8">
      <c r="H63192" t="str">
        <f t="shared" si="694"/>
        <v/>
      </c>
    </row>
    <row r="63193" spans="8:8">
      <c r="H63193" t="str">
        <f t="shared" si="694"/>
        <v/>
      </c>
    </row>
    <row r="63194" spans="8:8">
      <c r="H63194" t="str">
        <f t="shared" si="694"/>
        <v/>
      </c>
    </row>
    <row r="63195" spans="8:8">
      <c r="H63195" t="str">
        <f t="shared" si="694"/>
        <v/>
      </c>
    </row>
    <row r="63196" spans="8:8">
      <c r="H63196" t="str">
        <f t="shared" si="694"/>
        <v/>
      </c>
    </row>
    <row r="63197" spans="8:8">
      <c r="H63197" t="str">
        <f t="shared" si="694"/>
        <v/>
      </c>
    </row>
    <row r="63198" spans="8:8">
      <c r="H63198" t="str">
        <f t="shared" si="694"/>
        <v/>
      </c>
    </row>
    <row r="63199" spans="8:8">
      <c r="H63199" t="str">
        <f t="shared" si="694"/>
        <v/>
      </c>
    </row>
    <row r="63200" spans="8:8">
      <c r="H63200" t="str">
        <f t="shared" si="694"/>
        <v/>
      </c>
    </row>
    <row r="63201" spans="8:8">
      <c r="H63201" t="str">
        <f t="shared" si="694"/>
        <v/>
      </c>
    </row>
    <row r="63202" spans="8:8">
      <c r="H63202" t="str">
        <f t="shared" ref="H63202:H63265" si="695">_xlfn.TEXTJOIN(", ", TRUE, G63202:G63202)</f>
        <v/>
      </c>
    </row>
    <row r="63203" spans="8:8">
      <c r="H63203" t="str">
        <f t="shared" si="695"/>
        <v/>
      </c>
    </row>
    <row r="63204" spans="8:8">
      <c r="H63204" t="str">
        <f t="shared" si="695"/>
        <v/>
      </c>
    </row>
    <row r="63205" spans="8:8">
      <c r="H63205" t="str">
        <f t="shared" si="695"/>
        <v/>
      </c>
    </row>
    <row r="63206" spans="8:8">
      <c r="H63206" t="str">
        <f t="shared" si="695"/>
        <v/>
      </c>
    </row>
    <row r="63207" spans="8:8">
      <c r="H63207" t="str">
        <f t="shared" si="695"/>
        <v/>
      </c>
    </row>
    <row r="63208" spans="8:8">
      <c r="H63208" t="str">
        <f t="shared" si="695"/>
        <v/>
      </c>
    </row>
    <row r="63209" spans="8:8">
      <c r="H63209" t="str">
        <f t="shared" si="695"/>
        <v/>
      </c>
    </row>
    <row r="63210" spans="8:8">
      <c r="H63210" t="str">
        <f t="shared" si="695"/>
        <v/>
      </c>
    </row>
    <row r="63211" spans="8:8">
      <c r="H63211" t="str">
        <f t="shared" si="695"/>
        <v/>
      </c>
    </row>
    <row r="63212" spans="8:8">
      <c r="H63212" t="str">
        <f t="shared" si="695"/>
        <v/>
      </c>
    </row>
    <row r="63213" spans="8:8">
      <c r="H63213" t="str">
        <f t="shared" si="695"/>
        <v/>
      </c>
    </row>
    <row r="63214" spans="8:8">
      <c r="H63214" t="str">
        <f t="shared" si="695"/>
        <v/>
      </c>
    </row>
    <row r="63215" spans="8:8">
      <c r="H63215" t="str">
        <f t="shared" si="695"/>
        <v/>
      </c>
    </row>
    <row r="63216" spans="8:8">
      <c r="H63216" t="str">
        <f t="shared" si="695"/>
        <v/>
      </c>
    </row>
    <row r="63217" spans="8:8">
      <c r="H63217" t="str">
        <f t="shared" si="695"/>
        <v/>
      </c>
    </row>
    <row r="63218" spans="8:8">
      <c r="H63218" t="str">
        <f t="shared" si="695"/>
        <v/>
      </c>
    </row>
    <row r="63219" spans="8:8">
      <c r="H63219" t="str">
        <f t="shared" si="695"/>
        <v/>
      </c>
    </row>
    <row r="63220" spans="8:8">
      <c r="H63220" t="str">
        <f t="shared" si="695"/>
        <v/>
      </c>
    </row>
    <row r="63221" spans="8:8">
      <c r="H63221" t="str">
        <f t="shared" si="695"/>
        <v/>
      </c>
    </row>
    <row r="63222" spans="8:8">
      <c r="H63222" t="str">
        <f t="shared" si="695"/>
        <v/>
      </c>
    </row>
    <row r="63223" spans="8:8">
      <c r="H63223" t="str">
        <f t="shared" si="695"/>
        <v/>
      </c>
    </row>
    <row r="63224" spans="8:8">
      <c r="H63224" t="str">
        <f t="shared" si="695"/>
        <v/>
      </c>
    </row>
    <row r="63225" spans="8:8">
      <c r="H63225" t="str">
        <f t="shared" si="695"/>
        <v/>
      </c>
    </row>
    <row r="63226" spans="8:8">
      <c r="H63226" t="str">
        <f t="shared" si="695"/>
        <v/>
      </c>
    </row>
    <row r="63227" spans="8:8">
      <c r="H63227" t="str">
        <f t="shared" si="695"/>
        <v/>
      </c>
    </row>
    <row r="63228" spans="8:8">
      <c r="H63228" t="str">
        <f t="shared" si="695"/>
        <v/>
      </c>
    </row>
    <row r="63229" spans="8:8">
      <c r="H63229" t="str">
        <f t="shared" si="695"/>
        <v/>
      </c>
    </row>
    <row r="63230" spans="8:8">
      <c r="H63230" t="str">
        <f t="shared" si="695"/>
        <v/>
      </c>
    </row>
    <row r="63231" spans="8:8">
      <c r="H63231" t="str">
        <f t="shared" si="695"/>
        <v/>
      </c>
    </row>
    <row r="63232" spans="8:8">
      <c r="H63232" t="str">
        <f t="shared" si="695"/>
        <v/>
      </c>
    </row>
    <row r="63233" spans="8:8">
      <c r="H63233" t="str">
        <f t="shared" si="695"/>
        <v/>
      </c>
    </row>
    <row r="63234" spans="8:8">
      <c r="H63234" t="str">
        <f t="shared" si="695"/>
        <v/>
      </c>
    </row>
    <row r="63235" spans="8:8">
      <c r="H63235" t="str">
        <f t="shared" si="695"/>
        <v/>
      </c>
    </row>
    <row r="63236" spans="8:8">
      <c r="H63236" t="str">
        <f t="shared" si="695"/>
        <v/>
      </c>
    </row>
    <row r="63237" spans="8:8">
      <c r="H63237" t="str">
        <f t="shared" si="695"/>
        <v/>
      </c>
    </row>
    <row r="63238" spans="8:8">
      <c r="H63238" t="str">
        <f t="shared" si="695"/>
        <v/>
      </c>
    </row>
    <row r="63239" spans="8:8">
      <c r="H63239" t="str">
        <f t="shared" si="695"/>
        <v/>
      </c>
    </row>
    <row r="63240" spans="8:8">
      <c r="H63240" t="str">
        <f t="shared" si="695"/>
        <v/>
      </c>
    </row>
    <row r="63241" spans="8:8">
      <c r="H63241" t="str">
        <f t="shared" si="695"/>
        <v/>
      </c>
    </row>
    <row r="63242" spans="8:8">
      <c r="H63242" t="str">
        <f t="shared" si="695"/>
        <v/>
      </c>
    </row>
    <row r="63243" spans="8:8">
      <c r="H63243" t="str">
        <f t="shared" si="695"/>
        <v/>
      </c>
    </row>
    <row r="63244" spans="8:8">
      <c r="H63244" t="str">
        <f t="shared" si="695"/>
        <v/>
      </c>
    </row>
    <row r="63245" spans="8:8">
      <c r="H63245" t="str">
        <f t="shared" si="695"/>
        <v/>
      </c>
    </row>
    <row r="63246" spans="8:8">
      <c r="H63246" t="str">
        <f t="shared" si="695"/>
        <v/>
      </c>
    </row>
    <row r="63247" spans="8:8">
      <c r="H63247" t="str">
        <f t="shared" si="695"/>
        <v/>
      </c>
    </row>
    <row r="63248" spans="8:8">
      <c r="H63248" t="str">
        <f t="shared" si="695"/>
        <v/>
      </c>
    </row>
    <row r="63249" spans="8:8">
      <c r="H63249" t="str">
        <f t="shared" si="695"/>
        <v/>
      </c>
    </row>
    <row r="63250" spans="8:8">
      <c r="H63250" t="str">
        <f t="shared" si="695"/>
        <v/>
      </c>
    </row>
    <row r="63251" spans="8:8">
      <c r="H63251" t="str">
        <f t="shared" si="695"/>
        <v/>
      </c>
    </row>
    <row r="63252" spans="8:8">
      <c r="H63252" t="str">
        <f t="shared" si="695"/>
        <v/>
      </c>
    </row>
    <row r="63253" spans="8:8">
      <c r="H63253" t="str">
        <f t="shared" si="695"/>
        <v/>
      </c>
    </row>
    <row r="63254" spans="8:8">
      <c r="H63254" t="str">
        <f t="shared" si="695"/>
        <v/>
      </c>
    </row>
    <row r="63255" spans="8:8">
      <c r="H63255" t="str">
        <f t="shared" si="695"/>
        <v/>
      </c>
    </row>
    <row r="63256" spans="8:8">
      <c r="H63256" t="str">
        <f t="shared" si="695"/>
        <v/>
      </c>
    </row>
    <row r="63257" spans="8:8">
      <c r="H63257" t="str">
        <f t="shared" si="695"/>
        <v/>
      </c>
    </row>
    <row r="63258" spans="8:8">
      <c r="H63258" t="str">
        <f t="shared" si="695"/>
        <v/>
      </c>
    </row>
    <row r="63259" spans="8:8">
      <c r="H63259" t="str">
        <f t="shared" si="695"/>
        <v/>
      </c>
    </row>
    <row r="63260" spans="8:8">
      <c r="H63260" t="str">
        <f t="shared" si="695"/>
        <v/>
      </c>
    </row>
    <row r="63261" spans="8:8">
      <c r="H63261" t="str">
        <f t="shared" si="695"/>
        <v/>
      </c>
    </row>
    <row r="63262" spans="8:8">
      <c r="H63262" t="str">
        <f t="shared" si="695"/>
        <v/>
      </c>
    </row>
    <row r="63263" spans="8:8">
      <c r="H63263" t="str">
        <f t="shared" si="695"/>
        <v/>
      </c>
    </row>
    <row r="63264" spans="8:8">
      <c r="H63264" t="str">
        <f t="shared" si="695"/>
        <v/>
      </c>
    </row>
    <row r="63265" spans="8:8">
      <c r="H63265" t="str">
        <f t="shared" si="695"/>
        <v/>
      </c>
    </row>
    <row r="63266" spans="8:8">
      <c r="H63266" t="str">
        <f t="shared" ref="H63266:H63329" si="696">_xlfn.TEXTJOIN(", ", TRUE, G63266:G63266)</f>
        <v/>
      </c>
    </row>
    <row r="63267" spans="8:8">
      <c r="H63267" t="str">
        <f t="shared" si="696"/>
        <v/>
      </c>
    </row>
    <row r="63268" spans="8:8">
      <c r="H63268" t="str">
        <f t="shared" si="696"/>
        <v/>
      </c>
    </row>
    <row r="63269" spans="8:8">
      <c r="H63269" t="str">
        <f t="shared" si="696"/>
        <v/>
      </c>
    </row>
    <row r="63270" spans="8:8">
      <c r="H63270" t="str">
        <f t="shared" si="696"/>
        <v/>
      </c>
    </row>
    <row r="63271" spans="8:8">
      <c r="H63271" t="str">
        <f t="shared" si="696"/>
        <v/>
      </c>
    </row>
    <row r="63272" spans="8:8">
      <c r="H63272" t="str">
        <f t="shared" si="696"/>
        <v/>
      </c>
    </row>
    <row r="63273" spans="8:8">
      <c r="H63273" t="str">
        <f t="shared" si="696"/>
        <v/>
      </c>
    </row>
    <row r="63274" spans="8:8">
      <c r="H63274" t="str">
        <f t="shared" si="696"/>
        <v/>
      </c>
    </row>
    <row r="63275" spans="8:8">
      <c r="H63275" t="str">
        <f t="shared" si="696"/>
        <v/>
      </c>
    </row>
    <row r="63276" spans="8:8">
      <c r="H63276" t="str">
        <f t="shared" si="696"/>
        <v/>
      </c>
    </row>
    <row r="63277" spans="8:8">
      <c r="H63277" t="str">
        <f t="shared" si="696"/>
        <v/>
      </c>
    </row>
    <row r="63278" spans="8:8">
      <c r="H63278" t="str">
        <f t="shared" si="696"/>
        <v/>
      </c>
    </row>
    <row r="63279" spans="8:8">
      <c r="H63279" t="str">
        <f t="shared" si="696"/>
        <v/>
      </c>
    </row>
    <row r="63280" spans="8:8">
      <c r="H63280" t="str">
        <f t="shared" si="696"/>
        <v/>
      </c>
    </row>
    <row r="63281" spans="8:8">
      <c r="H63281" t="str">
        <f t="shared" si="696"/>
        <v/>
      </c>
    </row>
    <row r="63282" spans="8:8">
      <c r="H63282" t="str">
        <f t="shared" si="696"/>
        <v/>
      </c>
    </row>
    <row r="63283" spans="8:8">
      <c r="H63283" t="str">
        <f t="shared" si="696"/>
        <v/>
      </c>
    </row>
    <row r="63284" spans="8:8">
      <c r="H63284" t="str">
        <f t="shared" si="696"/>
        <v/>
      </c>
    </row>
    <row r="63285" spans="8:8">
      <c r="H63285" t="str">
        <f t="shared" si="696"/>
        <v/>
      </c>
    </row>
    <row r="63286" spans="8:8">
      <c r="H63286" t="str">
        <f t="shared" si="696"/>
        <v/>
      </c>
    </row>
    <row r="63287" spans="8:8">
      <c r="H63287" t="str">
        <f t="shared" si="696"/>
        <v/>
      </c>
    </row>
    <row r="63288" spans="8:8">
      <c r="H63288" t="str">
        <f t="shared" si="696"/>
        <v/>
      </c>
    </row>
    <row r="63289" spans="8:8">
      <c r="H63289" t="str">
        <f t="shared" si="696"/>
        <v/>
      </c>
    </row>
    <row r="63290" spans="8:8">
      <c r="H63290" t="str">
        <f t="shared" si="696"/>
        <v/>
      </c>
    </row>
    <row r="63291" spans="8:8">
      <c r="H63291" t="str">
        <f t="shared" si="696"/>
        <v/>
      </c>
    </row>
    <row r="63292" spans="8:8">
      <c r="H63292" t="str">
        <f t="shared" si="696"/>
        <v/>
      </c>
    </row>
    <row r="63293" spans="8:8">
      <c r="H63293" t="str">
        <f t="shared" si="696"/>
        <v/>
      </c>
    </row>
    <row r="63294" spans="8:8">
      <c r="H63294" t="str">
        <f t="shared" si="696"/>
        <v/>
      </c>
    </row>
    <row r="63295" spans="8:8">
      <c r="H63295" t="str">
        <f t="shared" si="696"/>
        <v/>
      </c>
    </row>
    <row r="63296" spans="8:8">
      <c r="H63296" t="str">
        <f t="shared" si="696"/>
        <v/>
      </c>
    </row>
    <row r="63297" spans="8:8">
      <c r="H63297" t="str">
        <f t="shared" si="696"/>
        <v/>
      </c>
    </row>
    <row r="63298" spans="8:8">
      <c r="H63298" t="str">
        <f t="shared" si="696"/>
        <v/>
      </c>
    </row>
    <row r="63299" spans="8:8">
      <c r="H63299" t="str">
        <f t="shared" si="696"/>
        <v/>
      </c>
    </row>
    <row r="63300" spans="8:8">
      <c r="H63300" t="str">
        <f t="shared" si="696"/>
        <v/>
      </c>
    </row>
    <row r="63301" spans="8:8">
      <c r="H63301" t="str">
        <f t="shared" si="696"/>
        <v/>
      </c>
    </row>
    <row r="63302" spans="8:8">
      <c r="H63302" t="str">
        <f t="shared" si="696"/>
        <v/>
      </c>
    </row>
    <row r="63303" spans="8:8">
      <c r="H63303" t="str">
        <f t="shared" si="696"/>
        <v/>
      </c>
    </row>
    <row r="63304" spans="8:8">
      <c r="H63304" t="str">
        <f t="shared" si="696"/>
        <v/>
      </c>
    </row>
    <row r="63305" spans="8:8">
      <c r="H63305" t="str">
        <f t="shared" si="696"/>
        <v/>
      </c>
    </row>
    <row r="63306" spans="8:8">
      <c r="H63306" t="str">
        <f t="shared" si="696"/>
        <v/>
      </c>
    </row>
    <row r="63307" spans="8:8">
      <c r="H63307" t="str">
        <f t="shared" si="696"/>
        <v/>
      </c>
    </row>
    <row r="63308" spans="8:8">
      <c r="H63308" t="str">
        <f t="shared" si="696"/>
        <v/>
      </c>
    </row>
    <row r="63309" spans="8:8">
      <c r="H63309" t="str">
        <f t="shared" si="696"/>
        <v/>
      </c>
    </row>
    <row r="63310" spans="8:8">
      <c r="H63310" t="str">
        <f t="shared" si="696"/>
        <v/>
      </c>
    </row>
    <row r="63311" spans="8:8">
      <c r="H63311" t="str">
        <f t="shared" si="696"/>
        <v/>
      </c>
    </row>
    <row r="63312" spans="8:8">
      <c r="H63312" t="str">
        <f t="shared" si="696"/>
        <v/>
      </c>
    </row>
    <row r="63313" spans="8:8">
      <c r="H63313" t="str">
        <f t="shared" si="696"/>
        <v/>
      </c>
    </row>
    <row r="63314" spans="8:8">
      <c r="H63314" t="str">
        <f t="shared" si="696"/>
        <v/>
      </c>
    </row>
    <row r="63315" spans="8:8">
      <c r="H63315" t="str">
        <f t="shared" si="696"/>
        <v/>
      </c>
    </row>
    <row r="63316" spans="8:8">
      <c r="H63316" t="str">
        <f t="shared" si="696"/>
        <v/>
      </c>
    </row>
    <row r="63317" spans="8:8">
      <c r="H63317" t="str">
        <f t="shared" si="696"/>
        <v/>
      </c>
    </row>
    <row r="63318" spans="8:8">
      <c r="H63318" t="str">
        <f t="shared" si="696"/>
        <v/>
      </c>
    </row>
    <row r="63319" spans="8:8">
      <c r="H63319" t="str">
        <f t="shared" si="696"/>
        <v/>
      </c>
    </row>
    <row r="63320" spans="8:8">
      <c r="H63320" t="str">
        <f t="shared" si="696"/>
        <v/>
      </c>
    </row>
    <row r="63321" spans="8:8">
      <c r="H63321" t="str">
        <f t="shared" si="696"/>
        <v/>
      </c>
    </row>
    <row r="63322" spans="8:8">
      <c r="H63322" t="str">
        <f t="shared" si="696"/>
        <v/>
      </c>
    </row>
    <row r="63323" spans="8:8">
      <c r="H63323" t="str">
        <f t="shared" si="696"/>
        <v/>
      </c>
    </row>
    <row r="63324" spans="8:8">
      <c r="H63324" t="str">
        <f t="shared" si="696"/>
        <v/>
      </c>
    </row>
    <row r="63325" spans="8:8">
      <c r="H63325" t="str">
        <f t="shared" si="696"/>
        <v/>
      </c>
    </row>
    <row r="63326" spans="8:8">
      <c r="H63326" t="str">
        <f t="shared" si="696"/>
        <v/>
      </c>
    </row>
    <row r="63327" spans="8:8">
      <c r="H63327" t="str">
        <f t="shared" si="696"/>
        <v/>
      </c>
    </row>
    <row r="63328" spans="8:8">
      <c r="H63328" t="str">
        <f t="shared" si="696"/>
        <v/>
      </c>
    </row>
    <row r="63329" spans="8:8">
      <c r="H63329" t="str">
        <f t="shared" si="696"/>
        <v/>
      </c>
    </row>
    <row r="63330" spans="8:8">
      <c r="H63330" t="str">
        <f t="shared" ref="H63330:H63393" si="697">_xlfn.TEXTJOIN(", ", TRUE, G63330:G63330)</f>
        <v/>
      </c>
    </row>
    <row r="63331" spans="8:8">
      <c r="H63331" t="str">
        <f t="shared" si="697"/>
        <v/>
      </c>
    </row>
    <row r="63332" spans="8:8">
      <c r="H63332" t="str">
        <f t="shared" si="697"/>
        <v/>
      </c>
    </row>
    <row r="63333" spans="8:8">
      <c r="H63333" t="str">
        <f t="shared" si="697"/>
        <v/>
      </c>
    </row>
    <row r="63334" spans="8:8">
      <c r="H63334" t="str">
        <f t="shared" si="697"/>
        <v/>
      </c>
    </row>
    <row r="63335" spans="8:8">
      <c r="H63335" t="str">
        <f t="shared" si="697"/>
        <v/>
      </c>
    </row>
    <row r="63336" spans="8:8">
      <c r="H63336" t="str">
        <f t="shared" si="697"/>
        <v/>
      </c>
    </row>
    <row r="63337" spans="8:8">
      <c r="H63337" t="str">
        <f t="shared" si="697"/>
        <v/>
      </c>
    </row>
    <row r="63338" spans="8:8">
      <c r="H63338" t="str">
        <f t="shared" si="697"/>
        <v/>
      </c>
    </row>
    <row r="63339" spans="8:8">
      <c r="H63339" t="str">
        <f t="shared" si="697"/>
        <v/>
      </c>
    </row>
    <row r="63340" spans="8:8">
      <c r="H63340" t="str">
        <f t="shared" si="697"/>
        <v/>
      </c>
    </row>
    <row r="63341" spans="8:8">
      <c r="H63341" t="str">
        <f t="shared" si="697"/>
        <v/>
      </c>
    </row>
    <row r="63342" spans="8:8">
      <c r="H63342" t="str">
        <f t="shared" si="697"/>
        <v/>
      </c>
    </row>
    <row r="63343" spans="8:8">
      <c r="H63343" t="str">
        <f t="shared" si="697"/>
        <v/>
      </c>
    </row>
    <row r="63344" spans="8:8">
      <c r="H63344" t="str">
        <f t="shared" si="697"/>
        <v/>
      </c>
    </row>
    <row r="63345" spans="8:8">
      <c r="H63345" t="str">
        <f t="shared" si="697"/>
        <v/>
      </c>
    </row>
    <row r="63346" spans="8:8">
      <c r="H63346" t="str">
        <f t="shared" si="697"/>
        <v/>
      </c>
    </row>
    <row r="63347" spans="8:8">
      <c r="H63347" t="str">
        <f t="shared" si="697"/>
        <v/>
      </c>
    </row>
    <row r="63348" spans="8:8">
      <c r="H63348" t="str">
        <f t="shared" si="697"/>
        <v/>
      </c>
    </row>
    <row r="63349" spans="8:8">
      <c r="H63349" t="str">
        <f t="shared" si="697"/>
        <v/>
      </c>
    </row>
    <row r="63350" spans="8:8">
      <c r="H63350" t="str">
        <f t="shared" si="697"/>
        <v/>
      </c>
    </row>
    <row r="63351" spans="8:8">
      <c r="H63351" t="str">
        <f t="shared" si="697"/>
        <v/>
      </c>
    </row>
    <row r="63352" spans="8:8">
      <c r="H63352" t="str">
        <f t="shared" si="697"/>
        <v/>
      </c>
    </row>
    <row r="63353" spans="8:8">
      <c r="H63353" t="str">
        <f t="shared" si="697"/>
        <v/>
      </c>
    </row>
    <row r="63354" spans="8:8">
      <c r="H63354" t="str">
        <f t="shared" si="697"/>
        <v/>
      </c>
    </row>
    <row r="63355" spans="8:8">
      <c r="H63355" t="str">
        <f t="shared" si="697"/>
        <v/>
      </c>
    </row>
    <row r="63356" spans="8:8">
      <c r="H63356" t="str">
        <f t="shared" si="697"/>
        <v/>
      </c>
    </row>
    <row r="63357" spans="8:8">
      <c r="H63357" t="str">
        <f t="shared" si="697"/>
        <v/>
      </c>
    </row>
    <row r="63358" spans="8:8">
      <c r="H63358" t="str">
        <f t="shared" si="697"/>
        <v/>
      </c>
    </row>
    <row r="63359" spans="8:8">
      <c r="H63359" t="str">
        <f t="shared" si="697"/>
        <v/>
      </c>
    </row>
    <row r="63360" spans="8:8">
      <c r="H63360" t="str">
        <f t="shared" si="697"/>
        <v/>
      </c>
    </row>
    <row r="63361" spans="8:8">
      <c r="H63361" t="str">
        <f t="shared" si="697"/>
        <v/>
      </c>
    </row>
    <row r="63362" spans="8:8">
      <c r="H63362" t="str">
        <f t="shared" si="697"/>
        <v/>
      </c>
    </row>
    <row r="63363" spans="8:8">
      <c r="H63363" t="str">
        <f t="shared" si="697"/>
        <v/>
      </c>
    </row>
    <row r="63364" spans="8:8">
      <c r="H63364" t="str">
        <f t="shared" si="697"/>
        <v/>
      </c>
    </row>
    <row r="63365" spans="8:8">
      <c r="H63365" t="str">
        <f t="shared" si="697"/>
        <v/>
      </c>
    </row>
    <row r="63366" spans="8:8">
      <c r="H63366" t="str">
        <f t="shared" si="697"/>
        <v/>
      </c>
    </row>
    <row r="63367" spans="8:8">
      <c r="H63367" t="str">
        <f t="shared" si="697"/>
        <v/>
      </c>
    </row>
    <row r="63368" spans="8:8">
      <c r="H63368" t="str">
        <f t="shared" si="697"/>
        <v/>
      </c>
    </row>
    <row r="63369" spans="8:8">
      <c r="H63369" t="str">
        <f t="shared" si="697"/>
        <v/>
      </c>
    </row>
    <row r="63370" spans="8:8">
      <c r="H63370" t="str">
        <f t="shared" si="697"/>
        <v/>
      </c>
    </row>
    <row r="63371" spans="8:8">
      <c r="H63371" t="str">
        <f t="shared" si="697"/>
        <v/>
      </c>
    </row>
    <row r="63372" spans="8:8">
      <c r="H63372" t="str">
        <f t="shared" si="697"/>
        <v/>
      </c>
    </row>
    <row r="63373" spans="8:8">
      <c r="H63373" t="str">
        <f t="shared" si="697"/>
        <v/>
      </c>
    </row>
    <row r="63374" spans="8:8">
      <c r="H63374" t="str">
        <f t="shared" si="697"/>
        <v/>
      </c>
    </row>
    <row r="63375" spans="8:8">
      <c r="H63375" t="str">
        <f t="shared" si="697"/>
        <v/>
      </c>
    </row>
    <row r="63376" spans="8:8">
      <c r="H63376" t="str">
        <f t="shared" si="697"/>
        <v/>
      </c>
    </row>
    <row r="63377" spans="8:8">
      <c r="H63377" t="str">
        <f t="shared" si="697"/>
        <v/>
      </c>
    </row>
    <row r="63378" spans="8:8">
      <c r="H63378" t="str">
        <f t="shared" si="697"/>
        <v/>
      </c>
    </row>
    <row r="63379" spans="8:8">
      <c r="H63379" t="str">
        <f t="shared" si="697"/>
        <v/>
      </c>
    </row>
    <row r="63380" spans="8:8">
      <c r="H63380" t="str">
        <f t="shared" si="697"/>
        <v/>
      </c>
    </row>
    <row r="63381" spans="8:8">
      <c r="H63381" t="str">
        <f t="shared" si="697"/>
        <v/>
      </c>
    </row>
    <row r="63382" spans="8:8">
      <c r="H63382" t="str">
        <f t="shared" si="697"/>
        <v/>
      </c>
    </row>
    <row r="63383" spans="8:8">
      <c r="H63383" t="str">
        <f t="shared" si="697"/>
        <v/>
      </c>
    </row>
    <row r="63384" spans="8:8">
      <c r="H63384" t="str">
        <f t="shared" si="697"/>
        <v/>
      </c>
    </row>
    <row r="63385" spans="8:8">
      <c r="H63385" t="str">
        <f t="shared" si="697"/>
        <v/>
      </c>
    </row>
    <row r="63386" spans="8:8">
      <c r="H63386" t="str">
        <f t="shared" si="697"/>
        <v/>
      </c>
    </row>
    <row r="63387" spans="8:8">
      <c r="H63387" t="str">
        <f t="shared" si="697"/>
        <v/>
      </c>
    </row>
    <row r="63388" spans="8:8">
      <c r="H63388" t="str">
        <f t="shared" si="697"/>
        <v/>
      </c>
    </row>
    <row r="63389" spans="8:8">
      <c r="H63389" t="str">
        <f t="shared" si="697"/>
        <v/>
      </c>
    </row>
    <row r="63390" spans="8:8">
      <c r="H63390" t="str">
        <f t="shared" si="697"/>
        <v/>
      </c>
    </row>
    <row r="63391" spans="8:8">
      <c r="H63391" t="str">
        <f t="shared" si="697"/>
        <v/>
      </c>
    </row>
    <row r="63392" spans="8:8">
      <c r="H63392" t="str">
        <f t="shared" si="697"/>
        <v/>
      </c>
    </row>
    <row r="63393" spans="8:8">
      <c r="H63393" t="str">
        <f t="shared" si="697"/>
        <v/>
      </c>
    </row>
    <row r="63394" spans="8:8">
      <c r="H63394" t="str">
        <f t="shared" ref="H63394:H63457" si="698">_xlfn.TEXTJOIN(", ", TRUE, G63394:G63394)</f>
        <v/>
      </c>
    </row>
    <row r="63395" spans="8:8">
      <c r="H63395" t="str">
        <f t="shared" si="698"/>
        <v/>
      </c>
    </row>
    <row r="63396" spans="8:8">
      <c r="H63396" t="str">
        <f t="shared" si="698"/>
        <v/>
      </c>
    </row>
    <row r="63397" spans="8:8">
      <c r="H63397" t="str">
        <f t="shared" si="698"/>
        <v/>
      </c>
    </row>
    <row r="63398" spans="8:8">
      <c r="H63398" t="str">
        <f t="shared" si="698"/>
        <v/>
      </c>
    </row>
    <row r="63399" spans="8:8">
      <c r="H63399" t="str">
        <f t="shared" si="698"/>
        <v/>
      </c>
    </row>
    <row r="63400" spans="8:8">
      <c r="H63400" t="str">
        <f t="shared" si="698"/>
        <v/>
      </c>
    </row>
    <row r="63401" spans="8:8">
      <c r="H63401" t="str">
        <f t="shared" si="698"/>
        <v/>
      </c>
    </row>
    <row r="63402" spans="8:8">
      <c r="H63402" t="str">
        <f t="shared" si="698"/>
        <v/>
      </c>
    </row>
    <row r="63403" spans="8:8">
      <c r="H63403" t="str">
        <f t="shared" si="698"/>
        <v/>
      </c>
    </row>
    <row r="63404" spans="8:8">
      <c r="H63404" t="str">
        <f t="shared" si="698"/>
        <v/>
      </c>
    </row>
    <row r="63405" spans="8:8">
      <c r="H63405" t="str">
        <f t="shared" si="698"/>
        <v/>
      </c>
    </row>
    <row r="63406" spans="8:8">
      <c r="H63406" t="str">
        <f t="shared" si="698"/>
        <v/>
      </c>
    </row>
    <row r="63407" spans="8:8">
      <c r="H63407" t="str">
        <f t="shared" si="698"/>
        <v/>
      </c>
    </row>
    <row r="63408" spans="8:8">
      <c r="H63408" t="str">
        <f t="shared" si="698"/>
        <v/>
      </c>
    </row>
    <row r="63409" spans="8:8">
      <c r="H63409" t="str">
        <f t="shared" si="698"/>
        <v/>
      </c>
    </row>
    <row r="63410" spans="8:8">
      <c r="H63410" t="str">
        <f t="shared" si="698"/>
        <v/>
      </c>
    </row>
    <row r="63411" spans="8:8">
      <c r="H63411" t="str">
        <f t="shared" si="698"/>
        <v/>
      </c>
    </row>
    <row r="63412" spans="8:8">
      <c r="H63412" t="str">
        <f t="shared" si="698"/>
        <v/>
      </c>
    </row>
    <row r="63413" spans="8:8">
      <c r="H63413" t="str">
        <f t="shared" si="698"/>
        <v/>
      </c>
    </row>
    <row r="63414" spans="8:8">
      <c r="H63414" t="str">
        <f t="shared" si="698"/>
        <v/>
      </c>
    </row>
    <row r="63415" spans="8:8">
      <c r="H63415" t="str">
        <f t="shared" si="698"/>
        <v/>
      </c>
    </row>
    <row r="63416" spans="8:8">
      <c r="H63416" t="str">
        <f t="shared" si="698"/>
        <v/>
      </c>
    </row>
    <row r="63417" spans="8:8">
      <c r="H63417" t="str">
        <f t="shared" si="698"/>
        <v/>
      </c>
    </row>
    <row r="63418" spans="8:8">
      <c r="H63418" t="str">
        <f t="shared" si="698"/>
        <v/>
      </c>
    </row>
    <row r="63419" spans="8:8">
      <c r="H63419" t="str">
        <f t="shared" si="698"/>
        <v/>
      </c>
    </row>
    <row r="63420" spans="8:8">
      <c r="H63420" t="str">
        <f t="shared" si="698"/>
        <v/>
      </c>
    </row>
    <row r="63421" spans="8:8">
      <c r="H63421" t="str">
        <f t="shared" si="698"/>
        <v/>
      </c>
    </row>
    <row r="63422" spans="8:8">
      <c r="H63422" t="str">
        <f t="shared" si="698"/>
        <v/>
      </c>
    </row>
    <row r="63423" spans="8:8">
      <c r="H63423" t="str">
        <f t="shared" si="698"/>
        <v/>
      </c>
    </row>
    <row r="63424" spans="8:8">
      <c r="H63424" t="str">
        <f t="shared" si="698"/>
        <v/>
      </c>
    </row>
    <row r="63425" spans="8:8">
      <c r="H63425" t="str">
        <f t="shared" si="698"/>
        <v/>
      </c>
    </row>
    <row r="63426" spans="8:8">
      <c r="H63426" t="str">
        <f t="shared" si="698"/>
        <v/>
      </c>
    </row>
    <row r="63427" spans="8:8">
      <c r="H63427" t="str">
        <f t="shared" si="698"/>
        <v/>
      </c>
    </row>
    <row r="63428" spans="8:8">
      <c r="H63428" t="str">
        <f t="shared" si="698"/>
        <v/>
      </c>
    </row>
    <row r="63429" spans="8:8">
      <c r="H63429" t="str">
        <f t="shared" si="698"/>
        <v/>
      </c>
    </row>
    <row r="63430" spans="8:8">
      <c r="H63430" t="str">
        <f t="shared" si="698"/>
        <v/>
      </c>
    </row>
    <row r="63431" spans="8:8">
      <c r="H63431" t="str">
        <f t="shared" si="698"/>
        <v/>
      </c>
    </row>
    <row r="63432" spans="8:8">
      <c r="H63432" t="str">
        <f t="shared" si="698"/>
        <v/>
      </c>
    </row>
    <row r="63433" spans="8:8">
      <c r="H63433" t="str">
        <f t="shared" si="698"/>
        <v/>
      </c>
    </row>
    <row r="63434" spans="8:8">
      <c r="H63434" t="str">
        <f t="shared" si="698"/>
        <v/>
      </c>
    </row>
    <row r="63435" spans="8:8">
      <c r="H63435" t="str">
        <f t="shared" si="698"/>
        <v/>
      </c>
    </row>
    <row r="63436" spans="8:8">
      <c r="H63436" t="str">
        <f t="shared" si="698"/>
        <v/>
      </c>
    </row>
    <row r="63437" spans="8:8">
      <c r="H63437" t="str">
        <f t="shared" si="698"/>
        <v/>
      </c>
    </row>
    <row r="63438" spans="8:8">
      <c r="H63438" t="str">
        <f t="shared" si="698"/>
        <v/>
      </c>
    </row>
    <row r="63439" spans="8:8">
      <c r="H63439" t="str">
        <f t="shared" si="698"/>
        <v/>
      </c>
    </row>
    <row r="63440" spans="8:8">
      <c r="H63440" t="str">
        <f t="shared" si="698"/>
        <v/>
      </c>
    </row>
    <row r="63441" spans="8:8">
      <c r="H63441" t="str">
        <f t="shared" si="698"/>
        <v/>
      </c>
    </row>
    <row r="63442" spans="8:8">
      <c r="H63442" t="str">
        <f t="shared" si="698"/>
        <v/>
      </c>
    </row>
    <row r="63443" spans="8:8">
      <c r="H63443" t="str">
        <f t="shared" si="698"/>
        <v/>
      </c>
    </row>
    <row r="63444" spans="8:8">
      <c r="H63444" t="str">
        <f t="shared" si="698"/>
        <v/>
      </c>
    </row>
    <row r="63445" spans="8:8">
      <c r="H63445" t="str">
        <f t="shared" si="698"/>
        <v/>
      </c>
    </row>
    <row r="63446" spans="8:8">
      <c r="H63446" t="str">
        <f t="shared" si="698"/>
        <v/>
      </c>
    </row>
    <row r="63447" spans="8:8">
      <c r="H63447" t="str">
        <f t="shared" si="698"/>
        <v/>
      </c>
    </row>
    <row r="63448" spans="8:8">
      <c r="H63448" t="str">
        <f t="shared" si="698"/>
        <v/>
      </c>
    </row>
    <row r="63449" spans="8:8">
      <c r="H63449" t="str">
        <f t="shared" si="698"/>
        <v/>
      </c>
    </row>
    <row r="63450" spans="8:8">
      <c r="H63450" t="str">
        <f t="shared" si="698"/>
        <v/>
      </c>
    </row>
    <row r="63451" spans="8:8">
      <c r="H63451" t="str">
        <f t="shared" si="698"/>
        <v/>
      </c>
    </row>
    <row r="63452" spans="8:8">
      <c r="H63452" t="str">
        <f t="shared" si="698"/>
        <v/>
      </c>
    </row>
    <row r="63453" spans="8:8">
      <c r="H63453" t="str">
        <f t="shared" si="698"/>
        <v/>
      </c>
    </row>
    <row r="63454" spans="8:8">
      <c r="H63454" t="str">
        <f t="shared" si="698"/>
        <v/>
      </c>
    </row>
    <row r="63455" spans="8:8">
      <c r="H63455" t="str">
        <f t="shared" si="698"/>
        <v/>
      </c>
    </row>
    <row r="63456" spans="8:8">
      <c r="H63456" t="str">
        <f t="shared" si="698"/>
        <v/>
      </c>
    </row>
    <row r="63457" spans="8:8">
      <c r="H63457" t="str">
        <f t="shared" si="698"/>
        <v/>
      </c>
    </row>
    <row r="63458" spans="8:8">
      <c r="H63458" t="str">
        <f t="shared" ref="H63458:H63521" si="699">_xlfn.TEXTJOIN(", ", TRUE, G63458:G63458)</f>
        <v/>
      </c>
    </row>
    <row r="63459" spans="8:8">
      <c r="H63459" t="str">
        <f t="shared" si="699"/>
        <v/>
      </c>
    </row>
    <row r="63460" spans="8:8">
      <c r="H63460" t="str">
        <f t="shared" si="699"/>
        <v/>
      </c>
    </row>
    <row r="63461" spans="8:8">
      <c r="H63461" t="str">
        <f t="shared" si="699"/>
        <v/>
      </c>
    </row>
    <row r="63462" spans="8:8">
      <c r="H63462" t="str">
        <f t="shared" si="699"/>
        <v/>
      </c>
    </row>
    <row r="63463" spans="8:8">
      <c r="H63463" t="str">
        <f t="shared" si="699"/>
        <v/>
      </c>
    </row>
    <row r="63464" spans="8:8">
      <c r="H63464" t="str">
        <f t="shared" si="699"/>
        <v/>
      </c>
    </row>
    <row r="63465" spans="8:8">
      <c r="H63465" t="str">
        <f t="shared" si="699"/>
        <v/>
      </c>
    </row>
    <row r="63466" spans="8:8">
      <c r="H63466" t="str">
        <f t="shared" si="699"/>
        <v/>
      </c>
    </row>
    <row r="63467" spans="8:8">
      <c r="H63467" t="str">
        <f t="shared" si="699"/>
        <v/>
      </c>
    </row>
    <row r="63468" spans="8:8">
      <c r="H63468" t="str">
        <f t="shared" si="699"/>
        <v/>
      </c>
    </row>
    <row r="63469" spans="8:8">
      <c r="H63469" t="str">
        <f t="shared" si="699"/>
        <v/>
      </c>
    </row>
    <row r="63470" spans="8:8">
      <c r="H63470" t="str">
        <f t="shared" si="699"/>
        <v/>
      </c>
    </row>
    <row r="63471" spans="8:8">
      <c r="H63471" t="str">
        <f t="shared" si="699"/>
        <v/>
      </c>
    </row>
    <row r="63472" spans="8:8">
      <c r="H63472" t="str">
        <f t="shared" si="699"/>
        <v/>
      </c>
    </row>
    <row r="63473" spans="8:8">
      <c r="H63473" t="str">
        <f t="shared" si="699"/>
        <v/>
      </c>
    </row>
    <row r="63474" spans="8:8">
      <c r="H63474" t="str">
        <f t="shared" si="699"/>
        <v/>
      </c>
    </row>
    <row r="63475" spans="8:8">
      <c r="H63475" t="str">
        <f t="shared" si="699"/>
        <v/>
      </c>
    </row>
    <row r="63476" spans="8:8">
      <c r="H63476" t="str">
        <f t="shared" si="699"/>
        <v/>
      </c>
    </row>
    <row r="63477" spans="8:8">
      <c r="H63477" t="str">
        <f t="shared" si="699"/>
        <v/>
      </c>
    </row>
    <row r="63478" spans="8:8">
      <c r="H63478" t="str">
        <f t="shared" si="699"/>
        <v/>
      </c>
    </row>
    <row r="63479" spans="8:8">
      <c r="H63479" t="str">
        <f t="shared" si="699"/>
        <v/>
      </c>
    </row>
    <row r="63480" spans="8:8">
      <c r="H63480" t="str">
        <f t="shared" si="699"/>
        <v/>
      </c>
    </row>
    <row r="63481" spans="8:8">
      <c r="H63481" t="str">
        <f t="shared" si="699"/>
        <v/>
      </c>
    </row>
    <row r="63482" spans="8:8">
      <c r="H63482" t="str">
        <f t="shared" si="699"/>
        <v/>
      </c>
    </row>
    <row r="63483" spans="8:8">
      <c r="H63483" t="str">
        <f t="shared" si="699"/>
        <v/>
      </c>
    </row>
    <row r="63484" spans="8:8">
      <c r="H63484" t="str">
        <f t="shared" si="699"/>
        <v/>
      </c>
    </row>
    <row r="63485" spans="8:8">
      <c r="H63485" t="str">
        <f t="shared" si="699"/>
        <v/>
      </c>
    </row>
    <row r="63486" spans="8:8">
      <c r="H63486" t="str">
        <f t="shared" si="699"/>
        <v/>
      </c>
    </row>
    <row r="63487" spans="8:8">
      <c r="H63487" t="str">
        <f t="shared" si="699"/>
        <v/>
      </c>
    </row>
    <row r="63488" spans="8:8">
      <c r="H63488" t="str">
        <f t="shared" si="699"/>
        <v/>
      </c>
    </row>
    <row r="63489" spans="8:8">
      <c r="H63489" t="str">
        <f t="shared" si="699"/>
        <v/>
      </c>
    </row>
    <row r="63490" spans="8:8">
      <c r="H63490" t="str">
        <f t="shared" si="699"/>
        <v/>
      </c>
    </row>
    <row r="63491" spans="8:8">
      <c r="H63491" t="str">
        <f t="shared" si="699"/>
        <v/>
      </c>
    </row>
    <row r="63492" spans="8:8">
      <c r="H63492" t="str">
        <f t="shared" si="699"/>
        <v/>
      </c>
    </row>
    <row r="63493" spans="8:8">
      <c r="H63493" t="str">
        <f t="shared" si="699"/>
        <v/>
      </c>
    </row>
    <row r="63494" spans="8:8">
      <c r="H63494" t="str">
        <f t="shared" si="699"/>
        <v/>
      </c>
    </row>
    <row r="63495" spans="8:8">
      <c r="H63495" t="str">
        <f t="shared" si="699"/>
        <v/>
      </c>
    </row>
    <row r="63496" spans="8:8">
      <c r="H63496" t="str">
        <f t="shared" si="699"/>
        <v/>
      </c>
    </row>
    <row r="63497" spans="8:8">
      <c r="H63497" t="str">
        <f t="shared" si="699"/>
        <v/>
      </c>
    </row>
    <row r="63498" spans="8:8">
      <c r="H63498" t="str">
        <f t="shared" si="699"/>
        <v/>
      </c>
    </row>
    <row r="63499" spans="8:8">
      <c r="H63499" t="str">
        <f t="shared" si="699"/>
        <v/>
      </c>
    </row>
    <row r="63500" spans="8:8">
      <c r="H63500" t="str">
        <f t="shared" si="699"/>
        <v/>
      </c>
    </row>
    <row r="63501" spans="8:8">
      <c r="H63501" t="str">
        <f t="shared" si="699"/>
        <v/>
      </c>
    </row>
    <row r="63502" spans="8:8">
      <c r="H63502" t="str">
        <f t="shared" si="699"/>
        <v/>
      </c>
    </row>
    <row r="63503" spans="8:8">
      <c r="H63503" t="str">
        <f t="shared" si="699"/>
        <v/>
      </c>
    </row>
    <row r="63504" spans="8:8">
      <c r="H63504" t="str">
        <f t="shared" si="699"/>
        <v/>
      </c>
    </row>
    <row r="63505" spans="8:8">
      <c r="H63505" t="str">
        <f t="shared" si="699"/>
        <v/>
      </c>
    </row>
    <row r="63506" spans="8:8">
      <c r="H63506" t="str">
        <f t="shared" si="699"/>
        <v/>
      </c>
    </row>
    <row r="63507" spans="8:8">
      <c r="H63507" t="str">
        <f t="shared" si="699"/>
        <v/>
      </c>
    </row>
    <row r="63508" spans="8:8">
      <c r="H63508" t="str">
        <f t="shared" si="699"/>
        <v/>
      </c>
    </row>
    <row r="63509" spans="8:8">
      <c r="H63509" t="str">
        <f t="shared" si="699"/>
        <v/>
      </c>
    </row>
    <row r="63510" spans="8:8">
      <c r="H63510" t="str">
        <f t="shared" si="699"/>
        <v/>
      </c>
    </row>
    <row r="63511" spans="8:8">
      <c r="H63511" t="str">
        <f t="shared" si="699"/>
        <v/>
      </c>
    </row>
    <row r="63512" spans="8:8">
      <c r="H63512" t="str">
        <f t="shared" si="699"/>
        <v/>
      </c>
    </row>
    <row r="63513" spans="8:8">
      <c r="H63513" t="str">
        <f t="shared" si="699"/>
        <v/>
      </c>
    </row>
    <row r="63514" spans="8:8">
      <c r="H63514" t="str">
        <f t="shared" si="699"/>
        <v/>
      </c>
    </row>
    <row r="63515" spans="8:8">
      <c r="H63515" t="str">
        <f t="shared" si="699"/>
        <v/>
      </c>
    </row>
    <row r="63516" spans="8:8">
      <c r="H63516" t="str">
        <f t="shared" si="699"/>
        <v/>
      </c>
    </row>
    <row r="63517" spans="8:8">
      <c r="H63517" t="str">
        <f t="shared" si="699"/>
        <v/>
      </c>
    </row>
    <row r="63518" spans="8:8">
      <c r="H63518" t="str">
        <f t="shared" si="699"/>
        <v/>
      </c>
    </row>
    <row r="63519" spans="8:8">
      <c r="H63519" t="str">
        <f t="shared" si="699"/>
        <v/>
      </c>
    </row>
    <row r="63520" spans="8:8">
      <c r="H63520" t="str">
        <f t="shared" si="699"/>
        <v/>
      </c>
    </row>
    <row r="63521" spans="8:8">
      <c r="H63521" t="str">
        <f t="shared" si="699"/>
        <v/>
      </c>
    </row>
    <row r="63522" spans="8:8">
      <c r="H63522" t="str">
        <f t="shared" ref="H63522:H63585" si="700">_xlfn.TEXTJOIN(", ", TRUE, G63522:G63522)</f>
        <v/>
      </c>
    </row>
    <row r="63523" spans="8:8">
      <c r="H63523" t="str">
        <f t="shared" si="700"/>
        <v/>
      </c>
    </row>
    <row r="63524" spans="8:8">
      <c r="H63524" t="str">
        <f t="shared" si="700"/>
        <v/>
      </c>
    </row>
    <row r="63525" spans="8:8">
      <c r="H63525" t="str">
        <f t="shared" si="700"/>
        <v/>
      </c>
    </row>
    <row r="63526" spans="8:8">
      <c r="H63526" t="str">
        <f t="shared" si="700"/>
        <v/>
      </c>
    </row>
    <row r="63527" spans="8:8">
      <c r="H63527" t="str">
        <f t="shared" si="700"/>
        <v/>
      </c>
    </row>
    <row r="63528" spans="8:8">
      <c r="H63528" t="str">
        <f t="shared" si="700"/>
        <v/>
      </c>
    </row>
    <row r="63529" spans="8:8">
      <c r="H63529" t="str">
        <f t="shared" si="700"/>
        <v/>
      </c>
    </row>
    <row r="63530" spans="8:8">
      <c r="H63530" t="str">
        <f t="shared" si="700"/>
        <v/>
      </c>
    </row>
    <row r="63531" spans="8:8">
      <c r="H63531" t="str">
        <f t="shared" si="700"/>
        <v/>
      </c>
    </row>
    <row r="63532" spans="8:8">
      <c r="H63532" t="str">
        <f t="shared" si="700"/>
        <v/>
      </c>
    </row>
    <row r="63533" spans="8:8">
      <c r="H63533" t="str">
        <f t="shared" si="700"/>
        <v/>
      </c>
    </row>
    <row r="63534" spans="8:8">
      <c r="H63534" t="str">
        <f t="shared" si="700"/>
        <v/>
      </c>
    </row>
    <row r="63535" spans="8:8">
      <c r="H63535" t="str">
        <f t="shared" si="700"/>
        <v/>
      </c>
    </row>
    <row r="63536" spans="8:8">
      <c r="H63536" t="str">
        <f t="shared" si="700"/>
        <v/>
      </c>
    </row>
    <row r="63537" spans="8:8">
      <c r="H63537" t="str">
        <f t="shared" si="700"/>
        <v/>
      </c>
    </row>
    <row r="63538" spans="8:8">
      <c r="H63538" t="str">
        <f t="shared" si="700"/>
        <v/>
      </c>
    </row>
    <row r="63539" spans="8:8">
      <c r="H63539" t="str">
        <f t="shared" si="700"/>
        <v/>
      </c>
    </row>
    <row r="63540" spans="8:8">
      <c r="H63540" t="str">
        <f t="shared" si="700"/>
        <v/>
      </c>
    </row>
    <row r="63541" spans="8:8">
      <c r="H63541" t="str">
        <f t="shared" si="700"/>
        <v/>
      </c>
    </row>
    <row r="63542" spans="8:8">
      <c r="H63542" t="str">
        <f t="shared" si="700"/>
        <v/>
      </c>
    </row>
    <row r="63543" spans="8:8">
      <c r="H63543" t="str">
        <f t="shared" si="700"/>
        <v/>
      </c>
    </row>
    <row r="63544" spans="8:8">
      <c r="H63544" t="str">
        <f t="shared" si="700"/>
        <v/>
      </c>
    </row>
    <row r="63545" spans="8:8">
      <c r="H63545" t="str">
        <f t="shared" si="700"/>
        <v/>
      </c>
    </row>
    <row r="63546" spans="8:8">
      <c r="H63546" t="str">
        <f t="shared" si="700"/>
        <v/>
      </c>
    </row>
    <row r="63547" spans="8:8">
      <c r="H63547" t="str">
        <f t="shared" si="700"/>
        <v/>
      </c>
    </row>
    <row r="63548" spans="8:8">
      <c r="H63548" t="str">
        <f t="shared" si="700"/>
        <v/>
      </c>
    </row>
    <row r="63549" spans="8:8">
      <c r="H63549" t="str">
        <f t="shared" si="700"/>
        <v/>
      </c>
    </row>
    <row r="63550" spans="8:8">
      <c r="H63550" t="str">
        <f t="shared" si="700"/>
        <v/>
      </c>
    </row>
    <row r="63551" spans="8:8">
      <c r="H63551" t="str">
        <f t="shared" si="700"/>
        <v/>
      </c>
    </row>
    <row r="63552" spans="8:8">
      <c r="H63552" t="str">
        <f t="shared" si="700"/>
        <v/>
      </c>
    </row>
    <row r="63553" spans="8:8">
      <c r="H63553" t="str">
        <f t="shared" si="700"/>
        <v/>
      </c>
    </row>
    <row r="63554" spans="8:8">
      <c r="H63554" t="str">
        <f t="shared" si="700"/>
        <v/>
      </c>
    </row>
    <row r="63555" spans="8:8">
      <c r="H63555" t="str">
        <f t="shared" si="700"/>
        <v/>
      </c>
    </row>
    <row r="63556" spans="8:8">
      <c r="H63556" t="str">
        <f t="shared" si="700"/>
        <v/>
      </c>
    </row>
    <row r="63557" spans="8:8">
      <c r="H63557" t="str">
        <f t="shared" si="700"/>
        <v/>
      </c>
    </row>
    <row r="63558" spans="8:8">
      <c r="H63558" t="str">
        <f t="shared" si="700"/>
        <v/>
      </c>
    </row>
    <row r="63559" spans="8:8">
      <c r="H63559" t="str">
        <f t="shared" si="700"/>
        <v/>
      </c>
    </row>
    <row r="63560" spans="8:8">
      <c r="H63560" t="str">
        <f t="shared" si="700"/>
        <v/>
      </c>
    </row>
    <row r="63561" spans="8:8">
      <c r="H63561" t="str">
        <f t="shared" si="700"/>
        <v/>
      </c>
    </row>
    <row r="63562" spans="8:8">
      <c r="H63562" t="str">
        <f t="shared" si="700"/>
        <v/>
      </c>
    </row>
    <row r="63563" spans="8:8">
      <c r="H63563" t="str">
        <f t="shared" si="700"/>
        <v/>
      </c>
    </row>
    <row r="63564" spans="8:8">
      <c r="H63564" t="str">
        <f t="shared" si="700"/>
        <v/>
      </c>
    </row>
    <row r="63565" spans="8:8">
      <c r="H63565" t="str">
        <f t="shared" si="700"/>
        <v/>
      </c>
    </row>
    <row r="63566" spans="8:8">
      <c r="H63566" t="str">
        <f t="shared" si="700"/>
        <v/>
      </c>
    </row>
    <row r="63567" spans="8:8">
      <c r="H63567" t="str">
        <f t="shared" si="700"/>
        <v/>
      </c>
    </row>
    <row r="63568" spans="8:8">
      <c r="H63568" t="str">
        <f t="shared" si="700"/>
        <v/>
      </c>
    </row>
    <row r="63569" spans="8:8">
      <c r="H63569" t="str">
        <f t="shared" si="700"/>
        <v/>
      </c>
    </row>
    <row r="63570" spans="8:8">
      <c r="H63570" t="str">
        <f t="shared" si="700"/>
        <v/>
      </c>
    </row>
    <row r="63571" spans="8:8">
      <c r="H63571" t="str">
        <f t="shared" si="700"/>
        <v/>
      </c>
    </row>
    <row r="63572" spans="8:8">
      <c r="H63572" t="str">
        <f t="shared" si="700"/>
        <v/>
      </c>
    </row>
    <row r="63573" spans="8:8">
      <c r="H63573" t="str">
        <f t="shared" si="700"/>
        <v/>
      </c>
    </row>
    <row r="63574" spans="8:8">
      <c r="H63574" t="str">
        <f t="shared" si="700"/>
        <v/>
      </c>
    </row>
    <row r="63575" spans="8:8">
      <c r="H63575" t="str">
        <f t="shared" si="700"/>
        <v/>
      </c>
    </row>
    <row r="63576" spans="8:8">
      <c r="H63576" t="str">
        <f t="shared" si="700"/>
        <v/>
      </c>
    </row>
    <row r="63577" spans="8:8">
      <c r="H63577" t="str">
        <f t="shared" si="700"/>
        <v/>
      </c>
    </row>
    <row r="63578" spans="8:8">
      <c r="H63578" t="str">
        <f t="shared" si="700"/>
        <v/>
      </c>
    </row>
    <row r="63579" spans="8:8">
      <c r="H63579" t="str">
        <f t="shared" si="700"/>
        <v/>
      </c>
    </row>
    <row r="63580" spans="8:8">
      <c r="H63580" t="str">
        <f t="shared" si="700"/>
        <v/>
      </c>
    </row>
    <row r="63581" spans="8:8">
      <c r="H63581" t="str">
        <f t="shared" si="700"/>
        <v/>
      </c>
    </row>
    <row r="63582" spans="8:8">
      <c r="H63582" t="str">
        <f t="shared" si="700"/>
        <v/>
      </c>
    </row>
    <row r="63583" spans="8:8">
      <c r="H63583" t="str">
        <f t="shared" si="700"/>
        <v/>
      </c>
    </row>
    <row r="63584" spans="8:8">
      <c r="H63584" t="str">
        <f t="shared" si="700"/>
        <v/>
      </c>
    </row>
    <row r="63585" spans="8:8">
      <c r="H63585" t="str">
        <f t="shared" si="700"/>
        <v/>
      </c>
    </row>
    <row r="63586" spans="8:8">
      <c r="H63586" t="str">
        <f t="shared" ref="H63586:H63649" si="701">_xlfn.TEXTJOIN(", ", TRUE, G63586:G63586)</f>
        <v/>
      </c>
    </row>
    <row r="63587" spans="8:8">
      <c r="H63587" t="str">
        <f t="shared" si="701"/>
        <v/>
      </c>
    </row>
    <row r="63588" spans="8:8">
      <c r="H63588" t="str">
        <f t="shared" si="701"/>
        <v/>
      </c>
    </row>
    <row r="63589" spans="8:8">
      <c r="H63589" t="str">
        <f t="shared" si="701"/>
        <v/>
      </c>
    </row>
    <row r="63590" spans="8:8">
      <c r="H63590" t="str">
        <f t="shared" si="701"/>
        <v/>
      </c>
    </row>
    <row r="63591" spans="8:8">
      <c r="H63591" t="str">
        <f t="shared" si="701"/>
        <v/>
      </c>
    </row>
    <row r="63592" spans="8:8">
      <c r="H63592" t="str">
        <f t="shared" si="701"/>
        <v/>
      </c>
    </row>
    <row r="63593" spans="8:8">
      <c r="H63593" t="str">
        <f t="shared" si="701"/>
        <v/>
      </c>
    </row>
    <row r="63594" spans="8:8">
      <c r="H63594" t="str">
        <f t="shared" si="701"/>
        <v/>
      </c>
    </row>
    <row r="63595" spans="8:8">
      <c r="H63595" t="str">
        <f t="shared" si="701"/>
        <v/>
      </c>
    </row>
    <row r="63596" spans="8:8">
      <c r="H63596" t="str">
        <f t="shared" si="701"/>
        <v/>
      </c>
    </row>
    <row r="63597" spans="8:8">
      <c r="H63597" t="str">
        <f t="shared" si="701"/>
        <v/>
      </c>
    </row>
    <row r="63598" spans="8:8">
      <c r="H63598" t="str">
        <f t="shared" si="701"/>
        <v/>
      </c>
    </row>
    <row r="63599" spans="8:8">
      <c r="H63599" t="str">
        <f t="shared" si="701"/>
        <v/>
      </c>
    </row>
    <row r="63600" spans="8:8">
      <c r="H63600" t="str">
        <f t="shared" si="701"/>
        <v/>
      </c>
    </row>
    <row r="63601" spans="8:8">
      <c r="H63601" t="str">
        <f t="shared" si="701"/>
        <v/>
      </c>
    </row>
    <row r="63602" spans="8:8">
      <c r="H63602" t="str">
        <f t="shared" si="701"/>
        <v/>
      </c>
    </row>
    <row r="63603" spans="8:8">
      <c r="H63603" t="str">
        <f t="shared" si="701"/>
        <v/>
      </c>
    </row>
    <row r="63604" spans="8:8">
      <c r="H63604" t="str">
        <f t="shared" si="701"/>
        <v/>
      </c>
    </row>
    <row r="63605" spans="8:8">
      <c r="H63605" t="str">
        <f t="shared" si="701"/>
        <v/>
      </c>
    </row>
    <row r="63606" spans="8:8">
      <c r="H63606" t="str">
        <f t="shared" si="701"/>
        <v/>
      </c>
    </row>
    <row r="63607" spans="8:8">
      <c r="H63607" t="str">
        <f t="shared" si="701"/>
        <v/>
      </c>
    </row>
    <row r="63608" spans="8:8">
      <c r="H63608" t="str">
        <f t="shared" si="701"/>
        <v/>
      </c>
    </row>
    <row r="63609" spans="8:8">
      <c r="H63609" t="str">
        <f t="shared" si="701"/>
        <v/>
      </c>
    </row>
    <row r="63610" spans="8:8">
      <c r="H63610" t="str">
        <f t="shared" si="701"/>
        <v/>
      </c>
    </row>
    <row r="63611" spans="8:8">
      <c r="H63611" t="str">
        <f t="shared" si="701"/>
        <v/>
      </c>
    </row>
    <row r="63612" spans="8:8">
      <c r="H63612" t="str">
        <f t="shared" si="701"/>
        <v/>
      </c>
    </row>
    <row r="63613" spans="8:8">
      <c r="H63613" t="str">
        <f t="shared" si="701"/>
        <v/>
      </c>
    </row>
    <row r="63614" spans="8:8">
      <c r="H63614" t="str">
        <f t="shared" si="701"/>
        <v/>
      </c>
    </row>
    <row r="63615" spans="8:8">
      <c r="H63615" t="str">
        <f t="shared" si="701"/>
        <v/>
      </c>
    </row>
    <row r="63616" spans="8:8">
      <c r="H63616" t="str">
        <f t="shared" si="701"/>
        <v/>
      </c>
    </row>
    <row r="63617" spans="8:8">
      <c r="H63617" t="str">
        <f t="shared" si="701"/>
        <v/>
      </c>
    </row>
    <row r="63618" spans="8:8">
      <c r="H63618" t="str">
        <f t="shared" si="701"/>
        <v/>
      </c>
    </row>
    <row r="63619" spans="8:8">
      <c r="H63619" t="str">
        <f t="shared" si="701"/>
        <v/>
      </c>
    </row>
    <row r="63620" spans="8:8">
      <c r="H63620" t="str">
        <f t="shared" si="701"/>
        <v/>
      </c>
    </row>
    <row r="63621" spans="8:8">
      <c r="H63621" t="str">
        <f t="shared" si="701"/>
        <v/>
      </c>
    </row>
    <row r="63622" spans="8:8">
      <c r="H63622" t="str">
        <f t="shared" si="701"/>
        <v/>
      </c>
    </row>
    <row r="63623" spans="8:8">
      <c r="H63623" t="str">
        <f t="shared" si="701"/>
        <v/>
      </c>
    </row>
    <row r="63624" spans="8:8">
      <c r="H63624" t="str">
        <f t="shared" si="701"/>
        <v/>
      </c>
    </row>
    <row r="63625" spans="8:8">
      <c r="H63625" t="str">
        <f t="shared" si="701"/>
        <v/>
      </c>
    </row>
    <row r="63626" spans="8:8">
      <c r="H63626" t="str">
        <f t="shared" si="701"/>
        <v/>
      </c>
    </row>
    <row r="63627" spans="8:8">
      <c r="H63627" t="str">
        <f t="shared" si="701"/>
        <v/>
      </c>
    </row>
    <row r="63628" spans="8:8">
      <c r="H63628" t="str">
        <f t="shared" si="701"/>
        <v/>
      </c>
    </row>
    <row r="63629" spans="8:8">
      <c r="H63629" t="str">
        <f t="shared" si="701"/>
        <v/>
      </c>
    </row>
    <row r="63630" spans="8:8">
      <c r="H63630" t="str">
        <f t="shared" si="701"/>
        <v/>
      </c>
    </row>
    <row r="63631" spans="8:8">
      <c r="H63631" t="str">
        <f t="shared" si="701"/>
        <v/>
      </c>
    </row>
    <row r="63632" spans="8:8">
      <c r="H63632" t="str">
        <f t="shared" si="701"/>
        <v/>
      </c>
    </row>
    <row r="63633" spans="8:8">
      <c r="H63633" t="str">
        <f t="shared" si="701"/>
        <v/>
      </c>
    </row>
    <row r="63634" spans="8:8">
      <c r="H63634" t="str">
        <f t="shared" si="701"/>
        <v/>
      </c>
    </row>
    <row r="63635" spans="8:8">
      <c r="H63635" t="str">
        <f t="shared" si="701"/>
        <v/>
      </c>
    </row>
    <row r="63636" spans="8:8">
      <c r="H63636" t="str">
        <f t="shared" si="701"/>
        <v/>
      </c>
    </row>
    <row r="63637" spans="8:8">
      <c r="H63637" t="str">
        <f t="shared" si="701"/>
        <v/>
      </c>
    </row>
    <row r="63638" spans="8:8">
      <c r="H63638" t="str">
        <f t="shared" si="701"/>
        <v/>
      </c>
    </row>
    <row r="63639" spans="8:8">
      <c r="H63639" t="str">
        <f t="shared" si="701"/>
        <v/>
      </c>
    </row>
    <row r="63640" spans="8:8">
      <c r="H63640" t="str">
        <f t="shared" si="701"/>
        <v/>
      </c>
    </row>
    <row r="63641" spans="8:8">
      <c r="H63641" t="str">
        <f t="shared" si="701"/>
        <v/>
      </c>
    </row>
    <row r="63642" spans="8:8">
      <c r="H63642" t="str">
        <f t="shared" si="701"/>
        <v/>
      </c>
    </row>
    <row r="63643" spans="8:8">
      <c r="H63643" t="str">
        <f t="shared" si="701"/>
        <v/>
      </c>
    </row>
    <row r="63644" spans="8:8">
      <c r="H63644" t="str">
        <f t="shared" si="701"/>
        <v/>
      </c>
    </row>
    <row r="63645" spans="8:8">
      <c r="H63645" t="str">
        <f t="shared" si="701"/>
        <v/>
      </c>
    </row>
    <row r="63646" spans="8:8">
      <c r="H63646" t="str">
        <f t="shared" si="701"/>
        <v/>
      </c>
    </row>
    <row r="63647" spans="8:8">
      <c r="H63647" t="str">
        <f t="shared" si="701"/>
        <v/>
      </c>
    </row>
    <row r="63648" spans="8:8">
      <c r="H63648" t="str">
        <f t="shared" si="701"/>
        <v/>
      </c>
    </row>
    <row r="63649" spans="8:8">
      <c r="H63649" t="str">
        <f t="shared" si="701"/>
        <v/>
      </c>
    </row>
    <row r="63650" spans="8:8">
      <c r="H63650" t="str">
        <f t="shared" ref="H63650:H63713" si="702">_xlfn.TEXTJOIN(", ", TRUE, G63650:G63650)</f>
        <v/>
      </c>
    </row>
    <row r="63651" spans="8:8">
      <c r="H63651" t="str">
        <f t="shared" si="702"/>
        <v/>
      </c>
    </row>
    <row r="63652" spans="8:8">
      <c r="H63652" t="str">
        <f t="shared" si="702"/>
        <v/>
      </c>
    </row>
    <row r="63653" spans="8:8">
      <c r="H63653" t="str">
        <f t="shared" si="702"/>
        <v/>
      </c>
    </row>
    <row r="63654" spans="8:8">
      <c r="H63654" t="str">
        <f t="shared" si="702"/>
        <v/>
      </c>
    </row>
    <row r="63655" spans="8:8">
      <c r="H63655" t="str">
        <f t="shared" si="702"/>
        <v/>
      </c>
    </row>
    <row r="63656" spans="8:8">
      <c r="H63656" t="str">
        <f t="shared" si="702"/>
        <v/>
      </c>
    </row>
    <row r="63657" spans="8:8">
      <c r="H63657" t="str">
        <f t="shared" si="702"/>
        <v/>
      </c>
    </row>
    <row r="63658" spans="8:8">
      <c r="H63658" t="str">
        <f t="shared" si="702"/>
        <v/>
      </c>
    </row>
    <row r="63659" spans="8:8">
      <c r="H63659" t="str">
        <f t="shared" si="702"/>
        <v/>
      </c>
    </row>
    <row r="63660" spans="8:8">
      <c r="H63660" t="str">
        <f t="shared" si="702"/>
        <v/>
      </c>
    </row>
    <row r="63661" spans="8:8">
      <c r="H63661" t="str">
        <f t="shared" si="702"/>
        <v/>
      </c>
    </row>
    <row r="63662" spans="8:8">
      <c r="H63662" t="str">
        <f t="shared" si="702"/>
        <v/>
      </c>
    </row>
    <row r="63663" spans="8:8">
      <c r="H63663" t="str">
        <f t="shared" si="702"/>
        <v/>
      </c>
    </row>
    <row r="63664" spans="8:8">
      <c r="H63664" t="str">
        <f t="shared" si="702"/>
        <v/>
      </c>
    </row>
    <row r="63665" spans="8:8">
      <c r="H63665" t="str">
        <f t="shared" si="702"/>
        <v/>
      </c>
    </row>
    <row r="63666" spans="8:8">
      <c r="H63666" t="str">
        <f t="shared" si="702"/>
        <v/>
      </c>
    </row>
    <row r="63667" spans="8:8">
      <c r="H63667" t="str">
        <f t="shared" si="702"/>
        <v/>
      </c>
    </row>
    <row r="63668" spans="8:8">
      <c r="H63668" t="str">
        <f t="shared" si="702"/>
        <v/>
      </c>
    </row>
    <row r="63669" spans="8:8">
      <c r="H63669" t="str">
        <f t="shared" si="702"/>
        <v/>
      </c>
    </row>
    <row r="63670" spans="8:8">
      <c r="H63670" t="str">
        <f t="shared" si="702"/>
        <v/>
      </c>
    </row>
    <row r="63671" spans="8:8">
      <c r="H63671" t="str">
        <f t="shared" si="702"/>
        <v/>
      </c>
    </row>
    <row r="63672" spans="8:8">
      <c r="H63672" t="str">
        <f t="shared" si="702"/>
        <v/>
      </c>
    </row>
    <row r="63673" spans="8:8">
      <c r="H63673" t="str">
        <f t="shared" si="702"/>
        <v/>
      </c>
    </row>
    <row r="63674" spans="8:8">
      <c r="H63674" t="str">
        <f t="shared" si="702"/>
        <v/>
      </c>
    </row>
    <row r="63675" spans="8:8">
      <c r="H63675" t="str">
        <f t="shared" si="702"/>
        <v/>
      </c>
    </row>
    <row r="63676" spans="8:8">
      <c r="H63676" t="str">
        <f t="shared" si="702"/>
        <v/>
      </c>
    </row>
    <row r="63677" spans="8:8">
      <c r="H63677" t="str">
        <f t="shared" si="702"/>
        <v/>
      </c>
    </row>
    <row r="63678" spans="8:8">
      <c r="H63678" t="str">
        <f t="shared" si="702"/>
        <v/>
      </c>
    </row>
    <row r="63679" spans="8:8">
      <c r="H63679" t="str">
        <f t="shared" si="702"/>
        <v/>
      </c>
    </row>
    <row r="63680" spans="8:8">
      <c r="H63680" t="str">
        <f t="shared" si="702"/>
        <v/>
      </c>
    </row>
    <row r="63681" spans="8:8">
      <c r="H63681" t="str">
        <f t="shared" si="702"/>
        <v/>
      </c>
    </row>
    <row r="63682" spans="8:8">
      <c r="H63682" t="str">
        <f t="shared" si="702"/>
        <v/>
      </c>
    </row>
    <row r="63683" spans="8:8">
      <c r="H63683" t="str">
        <f t="shared" si="702"/>
        <v/>
      </c>
    </row>
    <row r="63684" spans="8:8">
      <c r="H63684" t="str">
        <f t="shared" si="702"/>
        <v/>
      </c>
    </row>
    <row r="63685" spans="8:8">
      <c r="H63685" t="str">
        <f t="shared" si="702"/>
        <v/>
      </c>
    </row>
    <row r="63686" spans="8:8">
      <c r="H63686" t="str">
        <f t="shared" si="702"/>
        <v/>
      </c>
    </row>
    <row r="63687" spans="8:8">
      <c r="H63687" t="str">
        <f t="shared" si="702"/>
        <v/>
      </c>
    </row>
    <row r="63688" spans="8:8">
      <c r="H63688" t="str">
        <f t="shared" si="702"/>
        <v/>
      </c>
    </row>
    <row r="63689" spans="8:8">
      <c r="H63689" t="str">
        <f t="shared" si="702"/>
        <v/>
      </c>
    </row>
    <row r="63690" spans="8:8">
      <c r="H63690" t="str">
        <f t="shared" si="702"/>
        <v/>
      </c>
    </row>
    <row r="63691" spans="8:8">
      <c r="H63691" t="str">
        <f t="shared" si="702"/>
        <v/>
      </c>
    </row>
    <row r="63692" spans="8:8">
      <c r="H63692" t="str">
        <f t="shared" si="702"/>
        <v/>
      </c>
    </row>
    <row r="63693" spans="8:8">
      <c r="H63693" t="str">
        <f t="shared" si="702"/>
        <v/>
      </c>
    </row>
    <row r="63694" spans="8:8">
      <c r="H63694" t="str">
        <f t="shared" si="702"/>
        <v/>
      </c>
    </row>
    <row r="63695" spans="8:8">
      <c r="H63695" t="str">
        <f t="shared" si="702"/>
        <v/>
      </c>
    </row>
    <row r="63696" spans="8:8">
      <c r="H63696" t="str">
        <f t="shared" si="702"/>
        <v/>
      </c>
    </row>
    <row r="63697" spans="8:8">
      <c r="H63697" t="str">
        <f t="shared" si="702"/>
        <v/>
      </c>
    </row>
    <row r="63698" spans="8:8">
      <c r="H63698" t="str">
        <f t="shared" si="702"/>
        <v/>
      </c>
    </row>
    <row r="63699" spans="8:8">
      <c r="H63699" t="str">
        <f t="shared" si="702"/>
        <v/>
      </c>
    </row>
    <row r="63700" spans="8:8">
      <c r="H63700" t="str">
        <f t="shared" si="702"/>
        <v/>
      </c>
    </row>
    <row r="63701" spans="8:8">
      <c r="H63701" t="str">
        <f t="shared" si="702"/>
        <v/>
      </c>
    </row>
    <row r="63702" spans="8:8">
      <c r="H63702" t="str">
        <f t="shared" si="702"/>
        <v/>
      </c>
    </row>
    <row r="63703" spans="8:8">
      <c r="H63703" t="str">
        <f t="shared" si="702"/>
        <v/>
      </c>
    </row>
    <row r="63704" spans="8:8">
      <c r="H63704" t="str">
        <f t="shared" si="702"/>
        <v/>
      </c>
    </row>
    <row r="63705" spans="8:8">
      <c r="H63705" t="str">
        <f t="shared" si="702"/>
        <v/>
      </c>
    </row>
    <row r="63706" spans="8:8">
      <c r="H63706" t="str">
        <f t="shared" si="702"/>
        <v/>
      </c>
    </row>
    <row r="63707" spans="8:8">
      <c r="H63707" t="str">
        <f t="shared" si="702"/>
        <v/>
      </c>
    </row>
    <row r="63708" spans="8:8">
      <c r="H63708" t="str">
        <f t="shared" si="702"/>
        <v/>
      </c>
    </row>
    <row r="63709" spans="8:8">
      <c r="H63709" t="str">
        <f t="shared" si="702"/>
        <v/>
      </c>
    </row>
    <row r="63710" spans="8:8">
      <c r="H63710" t="str">
        <f t="shared" si="702"/>
        <v/>
      </c>
    </row>
    <row r="63711" spans="8:8">
      <c r="H63711" t="str">
        <f t="shared" si="702"/>
        <v/>
      </c>
    </row>
    <row r="63712" spans="8:8">
      <c r="H63712" t="str">
        <f t="shared" si="702"/>
        <v/>
      </c>
    </row>
    <row r="63713" spans="8:8">
      <c r="H63713" t="str">
        <f t="shared" si="702"/>
        <v/>
      </c>
    </row>
    <row r="63714" spans="8:8">
      <c r="H63714" t="str">
        <f t="shared" ref="H63714:H63777" si="703">_xlfn.TEXTJOIN(", ", TRUE, G63714:G63714)</f>
        <v/>
      </c>
    </row>
    <row r="63715" spans="8:8">
      <c r="H63715" t="str">
        <f t="shared" si="703"/>
        <v/>
      </c>
    </row>
    <row r="63716" spans="8:8">
      <c r="H63716" t="str">
        <f t="shared" si="703"/>
        <v/>
      </c>
    </row>
    <row r="63717" spans="8:8">
      <c r="H63717" t="str">
        <f t="shared" si="703"/>
        <v/>
      </c>
    </row>
    <row r="63718" spans="8:8">
      <c r="H63718" t="str">
        <f t="shared" si="703"/>
        <v/>
      </c>
    </row>
    <row r="63719" spans="8:8">
      <c r="H63719" t="str">
        <f t="shared" si="703"/>
        <v/>
      </c>
    </row>
    <row r="63720" spans="8:8">
      <c r="H63720" t="str">
        <f t="shared" si="703"/>
        <v/>
      </c>
    </row>
    <row r="63721" spans="8:8">
      <c r="H63721" t="str">
        <f t="shared" si="703"/>
        <v/>
      </c>
    </row>
    <row r="63722" spans="8:8">
      <c r="H63722" t="str">
        <f t="shared" si="703"/>
        <v/>
      </c>
    </row>
    <row r="63723" spans="8:8">
      <c r="H63723" t="str">
        <f t="shared" si="703"/>
        <v/>
      </c>
    </row>
    <row r="63724" spans="8:8">
      <c r="H63724" t="str">
        <f t="shared" si="703"/>
        <v/>
      </c>
    </row>
    <row r="63725" spans="8:8">
      <c r="H63725" t="str">
        <f t="shared" si="703"/>
        <v/>
      </c>
    </row>
    <row r="63726" spans="8:8">
      <c r="H63726" t="str">
        <f t="shared" si="703"/>
        <v/>
      </c>
    </row>
    <row r="63727" spans="8:8">
      <c r="H63727" t="str">
        <f t="shared" si="703"/>
        <v/>
      </c>
    </row>
    <row r="63728" spans="8:8">
      <c r="H63728" t="str">
        <f t="shared" si="703"/>
        <v/>
      </c>
    </row>
    <row r="63729" spans="8:8">
      <c r="H63729" t="str">
        <f t="shared" si="703"/>
        <v/>
      </c>
    </row>
    <row r="63730" spans="8:8">
      <c r="H63730" t="str">
        <f t="shared" si="703"/>
        <v/>
      </c>
    </row>
    <row r="63731" spans="8:8">
      <c r="H63731" t="str">
        <f t="shared" si="703"/>
        <v/>
      </c>
    </row>
    <row r="63732" spans="8:8">
      <c r="H63732" t="str">
        <f t="shared" si="703"/>
        <v/>
      </c>
    </row>
    <row r="63733" spans="8:8">
      <c r="H63733" t="str">
        <f t="shared" si="703"/>
        <v/>
      </c>
    </row>
    <row r="63734" spans="8:8">
      <c r="H63734" t="str">
        <f t="shared" si="703"/>
        <v/>
      </c>
    </row>
    <row r="63735" spans="8:8">
      <c r="H63735" t="str">
        <f t="shared" si="703"/>
        <v/>
      </c>
    </row>
    <row r="63736" spans="8:8">
      <c r="H63736" t="str">
        <f t="shared" si="703"/>
        <v/>
      </c>
    </row>
    <row r="63737" spans="8:8">
      <c r="H63737" t="str">
        <f t="shared" si="703"/>
        <v/>
      </c>
    </row>
    <row r="63738" spans="8:8">
      <c r="H63738" t="str">
        <f t="shared" si="703"/>
        <v/>
      </c>
    </row>
    <row r="63739" spans="8:8">
      <c r="H63739" t="str">
        <f t="shared" si="703"/>
        <v/>
      </c>
    </row>
    <row r="63740" spans="8:8">
      <c r="H63740" t="str">
        <f t="shared" si="703"/>
        <v/>
      </c>
    </row>
    <row r="63741" spans="8:8">
      <c r="H63741" t="str">
        <f t="shared" si="703"/>
        <v/>
      </c>
    </row>
    <row r="63742" spans="8:8">
      <c r="H63742" t="str">
        <f t="shared" si="703"/>
        <v/>
      </c>
    </row>
    <row r="63743" spans="8:8">
      <c r="H63743" t="str">
        <f t="shared" si="703"/>
        <v/>
      </c>
    </row>
    <row r="63744" spans="8:8">
      <c r="H63744" t="str">
        <f t="shared" si="703"/>
        <v/>
      </c>
    </row>
    <row r="63745" spans="8:8">
      <c r="H63745" t="str">
        <f t="shared" si="703"/>
        <v/>
      </c>
    </row>
    <row r="63746" spans="8:8">
      <c r="H63746" t="str">
        <f t="shared" si="703"/>
        <v/>
      </c>
    </row>
    <row r="63747" spans="8:8">
      <c r="H63747" t="str">
        <f t="shared" si="703"/>
        <v/>
      </c>
    </row>
    <row r="63748" spans="8:8">
      <c r="H63748" t="str">
        <f t="shared" si="703"/>
        <v/>
      </c>
    </row>
    <row r="63749" spans="8:8">
      <c r="H63749" t="str">
        <f t="shared" si="703"/>
        <v/>
      </c>
    </row>
    <row r="63750" spans="8:8">
      <c r="H63750" t="str">
        <f t="shared" si="703"/>
        <v/>
      </c>
    </row>
    <row r="63751" spans="8:8">
      <c r="H63751" t="str">
        <f t="shared" si="703"/>
        <v/>
      </c>
    </row>
    <row r="63752" spans="8:8">
      <c r="H63752" t="str">
        <f t="shared" si="703"/>
        <v/>
      </c>
    </row>
    <row r="63753" spans="8:8">
      <c r="H63753" t="str">
        <f t="shared" si="703"/>
        <v/>
      </c>
    </row>
    <row r="63754" spans="8:8">
      <c r="H63754" t="str">
        <f t="shared" si="703"/>
        <v/>
      </c>
    </row>
    <row r="63755" spans="8:8">
      <c r="H63755" t="str">
        <f t="shared" si="703"/>
        <v/>
      </c>
    </row>
    <row r="63756" spans="8:8">
      <c r="H63756" t="str">
        <f t="shared" si="703"/>
        <v/>
      </c>
    </row>
    <row r="63757" spans="8:8">
      <c r="H63757" t="str">
        <f t="shared" si="703"/>
        <v/>
      </c>
    </row>
    <row r="63758" spans="8:8">
      <c r="H63758" t="str">
        <f t="shared" si="703"/>
        <v/>
      </c>
    </row>
    <row r="63759" spans="8:8">
      <c r="H63759" t="str">
        <f t="shared" si="703"/>
        <v/>
      </c>
    </row>
    <row r="63760" spans="8:8">
      <c r="H63760" t="str">
        <f t="shared" si="703"/>
        <v/>
      </c>
    </row>
    <row r="63761" spans="8:8">
      <c r="H63761" t="str">
        <f t="shared" si="703"/>
        <v/>
      </c>
    </row>
    <row r="63762" spans="8:8">
      <c r="H63762" t="str">
        <f t="shared" si="703"/>
        <v/>
      </c>
    </row>
    <row r="63763" spans="8:8">
      <c r="H63763" t="str">
        <f t="shared" si="703"/>
        <v/>
      </c>
    </row>
    <row r="63764" spans="8:8">
      <c r="H63764" t="str">
        <f t="shared" si="703"/>
        <v/>
      </c>
    </row>
    <row r="63765" spans="8:8">
      <c r="H63765" t="str">
        <f t="shared" si="703"/>
        <v/>
      </c>
    </row>
    <row r="63766" spans="8:8">
      <c r="H63766" t="str">
        <f t="shared" si="703"/>
        <v/>
      </c>
    </row>
    <row r="63767" spans="8:8">
      <c r="H63767" t="str">
        <f t="shared" si="703"/>
        <v/>
      </c>
    </row>
    <row r="63768" spans="8:8">
      <c r="H63768" t="str">
        <f t="shared" si="703"/>
        <v/>
      </c>
    </row>
    <row r="63769" spans="8:8">
      <c r="H63769" t="str">
        <f t="shared" si="703"/>
        <v/>
      </c>
    </row>
    <row r="63770" spans="8:8">
      <c r="H63770" t="str">
        <f t="shared" si="703"/>
        <v/>
      </c>
    </row>
    <row r="63771" spans="8:8">
      <c r="H63771" t="str">
        <f t="shared" si="703"/>
        <v/>
      </c>
    </row>
    <row r="63772" spans="8:8">
      <c r="H63772" t="str">
        <f t="shared" si="703"/>
        <v/>
      </c>
    </row>
    <row r="63773" spans="8:8">
      <c r="H63773" t="str">
        <f t="shared" si="703"/>
        <v/>
      </c>
    </row>
    <row r="63774" spans="8:8">
      <c r="H63774" t="str">
        <f t="shared" si="703"/>
        <v/>
      </c>
    </row>
    <row r="63775" spans="8:8">
      <c r="H63775" t="str">
        <f t="shared" si="703"/>
        <v/>
      </c>
    </row>
    <row r="63776" spans="8:8">
      <c r="H63776" t="str">
        <f t="shared" si="703"/>
        <v/>
      </c>
    </row>
    <row r="63777" spans="8:8">
      <c r="H63777" t="str">
        <f t="shared" si="703"/>
        <v/>
      </c>
    </row>
    <row r="63778" spans="8:8">
      <c r="H63778" t="str">
        <f t="shared" ref="H63778:H63841" si="704">_xlfn.TEXTJOIN(", ", TRUE, G63778:G63778)</f>
        <v/>
      </c>
    </row>
    <row r="63779" spans="8:8">
      <c r="H63779" t="str">
        <f t="shared" si="704"/>
        <v/>
      </c>
    </row>
    <row r="63780" spans="8:8">
      <c r="H63780" t="str">
        <f t="shared" si="704"/>
        <v/>
      </c>
    </row>
    <row r="63781" spans="8:8">
      <c r="H63781" t="str">
        <f t="shared" si="704"/>
        <v/>
      </c>
    </row>
    <row r="63782" spans="8:8">
      <c r="H63782" t="str">
        <f t="shared" si="704"/>
        <v/>
      </c>
    </row>
    <row r="63783" spans="8:8">
      <c r="H63783" t="str">
        <f t="shared" si="704"/>
        <v/>
      </c>
    </row>
    <row r="63784" spans="8:8">
      <c r="H63784" t="str">
        <f t="shared" si="704"/>
        <v/>
      </c>
    </row>
    <row r="63785" spans="8:8">
      <c r="H63785" t="str">
        <f t="shared" si="704"/>
        <v/>
      </c>
    </row>
    <row r="63786" spans="8:8">
      <c r="H63786" t="str">
        <f t="shared" si="704"/>
        <v/>
      </c>
    </row>
    <row r="63787" spans="8:8">
      <c r="H63787" t="str">
        <f t="shared" si="704"/>
        <v/>
      </c>
    </row>
    <row r="63788" spans="8:8">
      <c r="H63788" t="str">
        <f t="shared" si="704"/>
        <v/>
      </c>
    </row>
    <row r="63789" spans="8:8">
      <c r="H63789" t="str">
        <f t="shared" si="704"/>
        <v/>
      </c>
    </row>
    <row r="63790" spans="8:8">
      <c r="H63790" t="str">
        <f t="shared" si="704"/>
        <v/>
      </c>
    </row>
    <row r="63791" spans="8:8">
      <c r="H63791" t="str">
        <f t="shared" si="704"/>
        <v/>
      </c>
    </row>
    <row r="63792" spans="8:8">
      <c r="H63792" t="str">
        <f t="shared" si="704"/>
        <v/>
      </c>
    </row>
    <row r="63793" spans="8:8">
      <c r="H63793" t="str">
        <f t="shared" si="704"/>
        <v/>
      </c>
    </row>
    <row r="63794" spans="8:8">
      <c r="H63794" t="str">
        <f t="shared" si="704"/>
        <v/>
      </c>
    </row>
    <row r="63795" spans="8:8">
      <c r="H63795" t="str">
        <f t="shared" si="704"/>
        <v/>
      </c>
    </row>
    <row r="63796" spans="8:8">
      <c r="H63796" t="str">
        <f t="shared" si="704"/>
        <v/>
      </c>
    </row>
    <row r="63797" spans="8:8">
      <c r="H63797" t="str">
        <f t="shared" si="704"/>
        <v/>
      </c>
    </row>
    <row r="63798" spans="8:8">
      <c r="H63798" t="str">
        <f t="shared" si="704"/>
        <v/>
      </c>
    </row>
    <row r="63799" spans="8:8">
      <c r="H63799" t="str">
        <f t="shared" si="704"/>
        <v/>
      </c>
    </row>
    <row r="63800" spans="8:8">
      <c r="H63800" t="str">
        <f t="shared" si="704"/>
        <v/>
      </c>
    </row>
    <row r="63801" spans="8:8">
      <c r="H63801" t="str">
        <f t="shared" si="704"/>
        <v/>
      </c>
    </row>
    <row r="63802" spans="8:8">
      <c r="H63802" t="str">
        <f t="shared" si="704"/>
        <v/>
      </c>
    </row>
    <row r="63803" spans="8:8">
      <c r="H63803" t="str">
        <f t="shared" si="704"/>
        <v/>
      </c>
    </row>
    <row r="63804" spans="8:8">
      <c r="H63804" t="str">
        <f t="shared" si="704"/>
        <v/>
      </c>
    </row>
    <row r="63805" spans="8:8">
      <c r="H63805" t="str">
        <f t="shared" si="704"/>
        <v/>
      </c>
    </row>
    <row r="63806" spans="8:8">
      <c r="H63806" t="str">
        <f t="shared" si="704"/>
        <v/>
      </c>
    </row>
    <row r="63807" spans="8:8">
      <c r="H63807" t="str">
        <f t="shared" si="704"/>
        <v/>
      </c>
    </row>
    <row r="63808" spans="8:8">
      <c r="H63808" t="str">
        <f t="shared" si="704"/>
        <v/>
      </c>
    </row>
    <row r="63809" spans="8:8">
      <c r="H63809" t="str">
        <f t="shared" si="704"/>
        <v/>
      </c>
    </row>
    <row r="63810" spans="8:8">
      <c r="H63810" t="str">
        <f t="shared" si="704"/>
        <v/>
      </c>
    </row>
    <row r="63811" spans="8:8">
      <c r="H63811" t="str">
        <f t="shared" si="704"/>
        <v/>
      </c>
    </row>
    <row r="63812" spans="8:8">
      <c r="H63812" t="str">
        <f t="shared" si="704"/>
        <v/>
      </c>
    </row>
    <row r="63813" spans="8:8">
      <c r="H63813" t="str">
        <f t="shared" si="704"/>
        <v/>
      </c>
    </row>
    <row r="63814" spans="8:8">
      <c r="H63814" t="str">
        <f t="shared" si="704"/>
        <v/>
      </c>
    </row>
    <row r="63815" spans="8:8">
      <c r="H63815" t="str">
        <f t="shared" si="704"/>
        <v/>
      </c>
    </row>
    <row r="63816" spans="8:8">
      <c r="H63816" t="str">
        <f t="shared" si="704"/>
        <v/>
      </c>
    </row>
    <row r="63817" spans="8:8">
      <c r="H63817" t="str">
        <f t="shared" si="704"/>
        <v/>
      </c>
    </row>
    <row r="63818" spans="8:8">
      <c r="H63818" t="str">
        <f t="shared" si="704"/>
        <v/>
      </c>
    </row>
    <row r="63819" spans="8:8">
      <c r="H63819" t="str">
        <f t="shared" si="704"/>
        <v/>
      </c>
    </row>
    <row r="63820" spans="8:8">
      <c r="H63820" t="str">
        <f t="shared" si="704"/>
        <v/>
      </c>
    </row>
    <row r="63821" spans="8:8">
      <c r="H63821" t="str">
        <f t="shared" si="704"/>
        <v/>
      </c>
    </row>
    <row r="63822" spans="8:8">
      <c r="H63822" t="str">
        <f t="shared" si="704"/>
        <v/>
      </c>
    </row>
    <row r="63823" spans="8:8">
      <c r="H63823" t="str">
        <f t="shared" si="704"/>
        <v/>
      </c>
    </row>
    <row r="63824" spans="8:8">
      <c r="H63824" t="str">
        <f t="shared" si="704"/>
        <v/>
      </c>
    </row>
    <row r="63825" spans="8:8">
      <c r="H63825" t="str">
        <f t="shared" si="704"/>
        <v/>
      </c>
    </row>
    <row r="63826" spans="8:8">
      <c r="H63826" t="str">
        <f t="shared" si="704"/>
        <v/>
      </c>
    </row>
    <row r="63827" spans="8:8">
      <c r="H63827" t="str">
        <f t="shared" si="704"/>
        <v/>
      </c>
    </row>
    <row r="63828" spans="8:8">
      <c r="H63828" t="str">
        <f t="shared" si="704"/>
        <v/>
      </c>
    </row>
    <row r="63829" spans="8:8">
      <c r="H63829" t="str">
        <f t="shared" si="704"/>
        <v/>
      </c>
    </row>
    <row r="63830" spans="8:8">
      <c r="H63830" t="str">
        <f t="shared" si="704"/>
        <v/>
      </c>
    </row>
    <row r="63831" spans="8:8">
      <c r="H63831" t="str">
        <f t="shared" si="704"/>
        <v/>
      </c>
    </row>
    <row r="63832" spans="8:8">
      <c r="H63832" t="str">
        <f t="shared" si="704"/>
        <v/>
      </c>
    </row>
    <row r="63833" spans="8:8">
      <c r="H63833" t="str">
        <f t="shared" si="704"/>
        <v/>
      </c>
    </row>
    <row r="63834" spans="8:8">
      <c r="H63834" t="str">
        <f t="shared" si="704"/>
        <v/>
      </c>
    </row>
    <row r="63835" spans="8:8">
      <c r="H63835" t="str">
        <f t="shared" si="704"/>
        <v/>
      </c>
    </row>
    <row r="63836" spans="8:8">
      <c r="H63836" t="str">
        <f t="shared" si="704"/>
        <v/>
      </c>
    </row>
    <row r="63837" spans="8:8">
      <c r="H63837" t="str">
        <f t="shared" si="704"/>
        <v/>
      </c>
    </row>
    <row r="63838" spans="8:8">
      <c r="H63838" t="str">
        <f t="shared" si="704"/>
        <v/>
      </c>
    </row>
    <row r="63839" spans="8:8">
      <c r="H63839" t="str">
        <f t="shared" si="704"/>
        <v/>
      </c>
    </row>
    <row r="63840" spans="8:8">
      <c r="H63840" t="str">
        <f t="shared" si="704"/>
        <v/>
      </c>
    </row>
    <row r="63841" spans="8:8">
      <c r="H63841" t="str">
        <f t="shared" si="704"/>
        <v/>
      </c>
    </row>
    <row r="63842" spans="8:8">
      <c r="H63842" t="str">
        <f t="shared" ref="H63842:H63905" si="705">_xlfn.TEXTJOIN(", ", TRUE, G63842:G63842)</f>
        <v/>
      </c>
    </row>
    <row r="63843" spans="8:8">
      <c r="H63843" t="str">
        <f t="shared" si="705"/>
        <v/>
      </c>
    </row>
    <row r="63844" spans="8:8">
      <c r="H63844" t="str">
        <f t="shared" si="705"/>
        <v/>
      </c>
    </row>
    <row r="63845" spans="8:8">
      <c r="H63845" t="str">
        <f t="shared" si="705"/>
        <v/>
      </c>
    </row>
    <row r="63846" spans="8:8">
      <c r="H63846" t="str">
        <f t="shared" si="705"/>
        <v/>
      </c>
    </row>
    <row r="63847" spans="8:8">
      <c r="H63847" t="str">
        <f t="shared" si="705"/>
        <v/>
      </c>
    </row>
    <row r="63848" spans="8:8">
      <c r="H63848" t="str">
        <f t="shared" si="705"/>
        <v/>
      </c>
    </row>
    <row r="63849" spans="8:8">
      <c r="H63849" t="str">
        <f t="shared" si="705"/>
        <v/>
      </c>
    </row>
    <row r="63850" spans="8:8">
      <c r="H63850" t="str">
        <f t="shared" si="705"/>
        <v/>
      </c>
    </row>
    <row r="63851" spans="8:8">
      <c r="H63851" t="str">
        <f t="shared" si="705"/>
        <v/>
      </c>
    </row>
    <row r="63852" spans="8:8">
      <c r="H63852" t="str">
        <f t="shared" si="705"/>
        <v/>
      </c>
    </row>
    <row r="63853" spans="8:8">
      <c r="H63853" t="str">
        <f t="shared" si="705"/>
        <v/>
      </c>
    </row>
    <row r="63854" spans="8:8">
      <c r="H63854" t="str">
        <f t="shared" si="705"/>
        <v/>
      </c>
    </row>
    <row r="63855" spans="8:8">
      <c r="H63855" t="str">
        <f t="shared" si="705"/>
        <v/>
      </c>
    </row>
    <row r="63856" spans="8:8">
      <c r="H63856" t="str">
        <f t="shared" si="705"/>
        <v/>
      </c>
    </row>
    <row r="63857" spans="8:8">
      <c r="H63857" t="str">
        <f t="shared" si="705"/>
        <v/>
      </c>
    </row>
    <row r="63858" spans="8:8">
      <c r="H63858" t="str">
        <f t="shared" si="705"/>
        <v/>
      </c>
    </row>
    <row r="63859" spans="8:8">
      <c r="H63859" t="str">
        <f t="shared" si="705"/>
        <v/>
      </c>
    </row>
    <row r="63860" spans="8:8">
      <c r="H63860" t="str">
        <f t="shared" si="705"/>
        <v/>
      </c>
    </row>
    <row r="63861" spans="8:8">
      <c r="H63861" t="str">
        <f t="shared" si="705"/>
        <v/>
      </c>
    </row>
    <row r="63862" spans="8:8">
      <c r="H63862" t="str">
        <f t="shared" si="705"/>
        <v/>
      </c>
    </row>
    <row r="63863" spans="8:8">
      <c r="H63863" t="str">
        <f t="shared" si="705"/>
        <v/>
      </c>
    </row>
    <row r="63864" spans="8:8">
      <c r="H63864" t="str">
        <f t="shared" si="705"/>
        <v/>
      </c>
    </row>
    <row r="63865" spans="8:8">
      <c r="H63865" t="str">
        <f t="shared" si="705"/>
        <v/>
      </c>
    </row>
    <row r="63866" spans="8:8">
      <c r="H63866" t="str">
        <f t="shared" si="705"/>
        <v/>
      </c>
    </row>
    <row r="63867" spans="8:8">
      <c r="H63867" t="str">
        <f t="shared" si="705"/>
        <v/>
      </c>
    </row>
    <row r="63868" spans="8:8">
      <c r="H63868" t="str">
        <f t="shared" si="705"/>
        <v/>
      </c>
    </row>
    <row r="63869" spans="8:8">
      <c r="H63869" t="str">
        <f t="shared" si="705"/>
        <v/>
      </c>
    </row>
    <row r="63870" spans="8:8">
      <c r="H63870" t="str">
        <f t="shared" si="705"/>
        <v/>
      </c>
    </row>
    <row r="63871" spans="8:8">
      <c r="H63871" t="str">
        <f t="shared" si="705"/>
        <v/>
      </c>
    </row>
    <row r="63872" spans="8:8">
      <c r="H63872" t="str">
        <f t="shared" si="705"/>
        <v/>
      </c>
    </row>
    <row r="63873" spans="8:8">
      <c r="H63873" t="str">
        <f t="shared" si="705"/>
        <v/>
      </c>
    </row>
    <row r="63874" spans="8:8">
      <c r="H63874" t="str">
        <f t="shared" si="705"/>
        <v/>
      </c>
    </row>
    <row r="63875" spans="8:8">
      <c r="H63875" t="str">
        <f t="shared" si="705"/>
        <v/>
      </c>
    </row>
    <row r="63876" spans="8:8">
      <c r="H63876" t="str">
        <f t="shared" si="705"/>
        <v/>
      </c>
    </row>
    <row r="63877" spans="8:8">
      <c r="H63877" t="str">
        <f t="shared" si="705"/>
        <v/>
      </c>
    </row>
    <row r="63878" spans="8:8">
      <c r="H63878" t="str">
        <f t="shared" si="705"/>
        <v/>
      </c>
    </row>
    <row r="63879" spans="8:8">
      <c r="H63879" t="str">
        <f t="shared" si="705"/>
        <v/>
      </c>
    </row>
    <row r="63880" spans="8:8">
      <c r="H63880" t="str">
        <f t="shared" si="705"/>
        <v/>
      </c>
    </row>
    <row r="63881" spans="8:8">
      <c r="H63881" t="str">
        <f t="shared" si="705"/>
        <v/>
      </c>
    </row>
    <row r="63882" spans="8:8">
      <c r="H63882" t="str">
        <f t="shared" si="705"/>
        <v/>
      </c>
    </row>
    <row r="63883" spans="8:8">
      <c r="H63883" t="str">
        <f t="shared" si="705"/>
        <v/>
      </c>
    </row>
    <row r="63884" spans="8:8">
      <c r="H63884" t="str">
        <f t="shared" si="705"/>
        <v/>
      </c>
    </row>
    <row r="63885" spans="8:8">
      <c r="H63885" t="str">
        <f t="shared" si="705"/>
        <v/>
      </c>
    </row>
    <row r="63886" spans="8:8">
      <c r="H63886" t="str">
        <f t="shared" si="705"/>
        <v/>
      </c>
    </row>
    <row r="63887" spans="8:8">
      <c r="H63887" t="str">
        <f t="shared" si="705"/>
        <v/>
      </c>
    </row>
    <row r="63888" spans="8:8">
      <c r="H63888" t="str">
        <f t="shared" si="705"/>
        <v/>
      </c>
    </row>
    <row r="63889" spans="8:8">
      <c r="H63889" t="str">
        <f t="shared" si="705"/>
        <v/>
      </c>
    </row>
    <row r="63890" spans="8:8">
      <c r="H63890" t="str">
        <f t="shared" si="705"/>
        <v/>
      </c>
    </row>
    <row r="63891" spans="8:8">
      <c r="H63891" t="str">
        <f t="shared" si="705"/>
        <v/>
      </c>
    </row>
    <row r="63892" spans="8:8">
      <c r="H63892" t="str">
        <f t="shared" si="705"/>
        <v/>
      </c>
    </row>
    <row r="63893" spans="8:8">
      <c r="H63893" t="str">
        <f t="shared" si="705"/>
        <v/>
      </c>
    </row>
    <row r="63894" spans="8:8">
      <c r="H63894" t="str">
        <f t="shared" si="705"/>
        <v/>
      </c>
    </row>
    <row r="63895" spans="8:8">
      <c r="H63895" t="str">
        <f t="shared" si="705"/>
        <v/>
      </c>
    </row>
    <row r="63896" spans="8:8">
      <c r="H63896" t="str">
        <f t="shared" si="705"/>
        <v/>
      </c>
    </row>
    <row r="63897" spans="8:8">
      <c r="H63897" t="str">
        <f t="shared" si="705"/>
        <v/>
      </c>
    </row>
    <row r="63898" spans="8:8">
      <c r="H63898" t="str">
        <f t="shared" si="705"/>
        <v/>
      </c>
    </row>
    <row r="63899" spans="8:8">
      <c r="H63899" t="str">
        <f t="shared" si="705"/>
        <v/>
      </c>
    </row>
    <row r="63900" spans="8:8">
      <c r="H63900" t="str">
        <f t="shared" si="705"/>
        <v/>
      </c>
    </row>
    <row r="63901" spans="8:8">
      <c r="H63901" t="str">
        <f t="shared" si="705"/>
        <v/>
      </c>
    </row>
    <row r="63902" spans="8:8">
      <c r="H63902" t="str">
        <f t="shared" si="705"/>
        <v/>
      </c>
    </row>
    <row r="63903" spans="8:8">
      <c r="H63903" t="str">
        <f t="shared" si="705"/>
        <v/>
      </c>
    </row>
    <row r="63904" spans="8:8">
      <c r="H63904" t="str">
        <f t="shared" si="705"/>
        <v/>
      </c>
    </row>
    <row r="63905" spans="8:8">
      <c r="H63905" t="str">
        <f t="shared" si="705"/>
        <v/>
      </c>
    </row>
    <row r="63906" spans="8:8">
      <c r="H63906" t="str">
        <f t="shared" ref="H63906:H63969" si="706">_xlfn.TEXTJOIN(", ", TRUE, G63906:G63906)</f>
        <v/>
      </c>
    </row>
    <row r="63907" spans="8:8">
      <c r="H63907" t="str">
        <f t="shared" si="706"/>
        <v/>
      </c>
    </row>
    <row r="63908" spans="8:8">
      <c r="H63908" t="str">
        <f t="shared" si="706"/>
        <v/>
      </c>
    </row>
    <row r="63909" spans="8:8">
      <c r="H63909" t="str">
        <f t="shared" si="706"/>
        <v/>
      </c>
    </row>
    <row r="63910" spans="8:8">
      <c r="H63910" t="str">
        <f t="shared" si="706"/>
        <v/>
      </c>
    </row>
    <row r="63911" spans="8:8">
      <c r="H63911" t="str">
        <f t="shared" si="706"/>
        <v/>
      </c>
    </row>
    <row r="63912" spans="8:8">
      <c r="H63912" t="str">
        <f t="shared" si="706"/>
        <v/>
      </c>
    </row>
    <row r="63913" spans="8:8">
      <c r="H63913" t="str">
        <f t="shared" si="706"/>
        <v/>
      </c>
    </row>
    <row r="63914" spans="8:8">
      <c r="H63914" t="str">
        <f t="shared" si="706"/>
        <v/>
      </c>
    </row>
    <row r="63915" spans="8:8">
      <c r="H63915" t="str">
        <f t="shared" si="706"/>
        <v/>
      </c>
    </row>
    <row r="63916" spans="8:8">
      <c r="H63916" t="str">
        <f t="shared" si="706"/>
        <v/>
      </c>
    </row>
    <row r="63917" spans="8:8">
      <c r="H63917" t="str">
        <f t="shared" si="706"/>
        <v/>
      </c>
    </row>
    <row r="63918" spans="8:8">
      <c r="H63918" t="str">
        <f t="shared" si="706"/>
        <v/>
      </c>
    </row>
    <row r="63919" spans="8:8">
      <c r="H63919" t="str">
        <f t="shared" si="706"/>
        <v/>
      </c>
    </row>
    <row r="63920" spans="8:8">
      <c r="H63920" t="str">
        <f t="shared" si="706"/>
        <v/>
      </c>
    </row>
    <row r="63921" spans="8:8">
      <c r="H63921" t="str">
        <f t="shared" si="706"/>
        <v/>
      </c>
    </row>
    <row r="63922" spans="8:8">
      <c r="H63922" t="str">
        <f t="shared" si="706"/>
        <v/>
      </c>
    </row>
    <row r="63923" spans="8:8">
      <c r="H63923" t="str">
        <f t="shared" si="706"/>
        <v/>
      </c>
    </row>
    <row r="63924" spans="8:8">
      <c r="H63924" t="str">
        <f t="shared" si="706"/>
        <v/>
      </c>
    </row>
    <row r="63925" spans="8:8">
      <c r="H63925" t="str">
        <f t="shared" si="706"/>
        <v/>
      </c>
    </row>
    <row r="63926" spans="8:8">
      <c r="H63926" t="str">
        <f t="shared" si="706"/>
        <v/>
      </c>
    </row>
    <row r="63927" spans="8:8">
      <c r="H63927" t="str">
        <f t="shared" si="706"/>
        <v/>
      </c>
    </row>
    <row r="63928" spans="8:8">
      <c r="H63928" t="str">
        <f t="shared" si="706"/>
        <v/>
      </c>
    </row>
    <row r="63929" spans="8:8">
      <c r="H63929" t="str">
        <f t="shared" si="706"/>
        <v/>
      </c>
    </row>
    <row r="63930" spans="8:8">
      <c r="H63930" t="str">
        <f t="shared" si="706"/>
        <v/>
      </c>
    </row>
    <row r="63931" spans="8:8">
      <c r="H63931" t="str">
        <f t="shared" si="706"/>
        <v/>
      </c>
    </row>
    <row r="63932" spans="8:8">
      <c r="H63932" t="str">
        <f t="shared" si="706"/>
        <v/>
      </c>
    </row>
    <row r="63933" spans="8:8">
      <c r="H63933" t="str">
        <f t="shared" si="706"/>
        <v/>
      </c>
    </row>
    <row r="63934" spans="8:8">
      <c r="H63934" t="str">
        <f t="shared" si="706"/>
        <v/>
      </c>
    </row>
    <row r="63935" spans="8:8">
      <c r="H63935" t="str">
        <f t="shared" si="706"/>
        <v/>
      </c>
    </row>
    <row r="63936" spans="8:8">
      <c r="H63936" t="str">
        <f t="shared" si="706"/>
        <v/>
      </c>
    </row>
    <row r="63937" spans="8:8">
      <c r="H63937" t="str">
        <f t="shared" si="706"/>
        <v/>
      </c>
    </row>
    <row r="63938" spans="8:8">
      <c r="H63938" t="str">
        <f t="shared" si="706"/>
        <v/>
      </c>
    </row>
    <row r="63939" spans="8:8">
      <c r="H63939" t="str">
        <f t="shared" si="706"/>
        <v/>
      </c>
    </row>
    <row r="63940" spans="8:8">
      <c r="H63940" t="str">
        <f t="shared" si="706"/>
        <v/>
      </c>
    </row>
    <row r="63941" spans="8:8">
      <c r="H63941" t="str">
        <f t="shared" si="706"/>
        <v/>
      </c>
    </row>
    <row r="63942" spans="8:8">
      <c r="H63942" t="str">
        <f t="shared" si="706"/>
        <v/>
      </c>
    </row>
    <row r="63943" spans="8:8">
      <c r="H63943" t="str">
        <f t="shared" si="706"/>
        <v/>
      </c>
    </row>
    <row r="63944" spans="8:8">
      <c r="H63944" t="str">
        <f t="shared" si="706"/>
        <v/>
      </c>
    </row>
    <row r="63945" spans="8:8">
      <c r="H63945" t="str">
        <f t="shared" si="706"/>
        <v/>
      </c>
    </row>
    <row r="63946" spans="8:8">
      <c r="H63946" t="str">
        <f t="shared" si="706"/>
        <v/>
      </c>
    </row>
    <row r="63947" spans="8:8">
      <c r="H63947" t="str">
        <f t="shared" si="706"/>
        <v/>
      </c>
    </row>
    <row r="63948" spans="8:8">
      <c r="H63948" t="str">
        <f t="shared" si="706"/>
        <v/>
      </c>
    </row>
    <row r="63949" spans="8:8">
      <c r="H63949" t="str">
        <f t="shared" si="706"/>
        <v/>
      </c>
    </row>
    <row r="63950" spans="8:8">
      <c r="H63950" t="str">
        <f t="shared" si="706"/>
        <v/>
      </c>
    </row>
    <row r="63951" spans="8:8">
      <c r="H63951" t="str">
        <f t="shared" si="706"/>
        <v/>
      </c>
    </row>
    <row r="63952" spans="8:8">
      <c r="H63952" t="str">
        <f t="shared" si="706"/>
        <v/>
      </c>
    </row>
    <row r="63953" spans="8:8">
      <c r="H63953" t="str">
        <f t="shared" si="706"/>
        <v/>
      </c>
    </row>
    <row r="63954" spans="8:8">
      <c r="H63954" t="str">
        <f t="shared" si="706"/>
        <v/>
      </c>
    </row>
    <row r="63955" spans="8:8">
      <c r="H63955" t="str">
        <f t="shared" si="706"/>
        <v/>
      </c>
    </row>
    <row r="63956" spans="8:8">
      <c r="H63956" t="str">
        <f t="shared" si="706"/>
        <v/>
      </c>
    </row>
    <row r="63957" spans="8:8">
      <c r="H63957" t="str">
        <f t="shared" si="706"/>
        <v/>
      </c>
    </row>
    <row r="63958" spans="8:8">
      <c r="H63958" t="str">
        <f t="shared" si="706"/>
        <v/>
      </c>
    </row>
    <row r="63959" spans="8:8">
      <c r="H63959" t="str">
        <f t="shared" si="706"/>
        <v/>
      </c>
    </row>
    <row r="63960" spans="8:8">
      <c r="H63960" t="str">
        <f t="shared" si="706"/>
        <v/>
      </c>
    </row>
    <row r="63961" spans="8:8">
      <c r="H63961" t="str">
        <f t="shared" si="706"/>
        <v/>
      </c>
    </row>
    <row r="63962" spans="8:8">
      <c r="H63962" t="str">
        <f t="shared" si="706"/>
        <v/>
      </c>
    </row>
    <row r="63963" spans="8:8">
      <c r="H63963" t="str">
        <f t="shared" si="706"/>
        <v/>
      </c>
    </row>
    <row r="63964" spans="8:8">
      <c r="H63964" t="str">
        <f t="shared" si="706"/>
        <v/>
      </c>
    </row>
    <row r="63965" spans="8:8">
      <c r="H63965" t="str">
        <f t="shared" si="706"/>
        <v/>
      </c>
    </row>
    <row r="63966" spans="8:8">
      <c r="H63966" t="str">
        <f t="shared" si="706"/>
        <v/>
      </c>
    </row>
    <row r="63967" spans="8:8">
      <c r="H63967" t="str">
        <f t="shared" si="706"/>
        <v/>
      </c>
    </row>
    <row r="63968" spans="8:8">
      <c r="H63968" t="str">
        <f t="shared" si="706"/>
        <v/>
      </c>
    </row>
    <row r="63969" spans="8:8">
      <c r="H63969" t="str">
        <f t="shared" si="706"/>
        <v/>
      </c>
    </row>
    <row r="63970" spans="8:8">
      <c r="H63970" t="str">
        <f t="shared" ref="H63970:H64033" si="707">_xlfn.TEXTJOIN(", ", TRUE, G63970:G63970)</f>
        <v/>
      </c>
    </row>
    <row r="63971" spans="8:8">
      <c r="H63971" t="str">
        <f t="shared" si="707"/>
        <v/>
      </c>
    </row>
    <row r="63972" spans="8:8">
      <c r="H63972" t="str">
        <f t="shared" si="707"/>
        <v/>
      </c>
    </row>
    <row r="63973" spans="8:8">
      <c r="H63973" t="str">
        <f t="shared" si="707"/>
        <v/>
      </c>
    </row>
    <row r="63974" spans="8:8">
      <c r="H63974" t="str">
        <f t="shared" si="707"/>
        <v/>
      </c>
    </row>
    <row r="63975" spans="8:8">
      <c r="H63975" t="str">
        <f t="shared" si="707"/>
        <v/>
      </c>
    </row>
    <row r="63976" spans="8:8">
      <c r="H63976" t="str">
        <f t="shared" si="707"/>
        <v/>
      </c>
    </row>
    <row r="63977" spans="8:8">
      <c r="H63977" t="str">
        <f t="shared" si="707"/>
        <v/>
      </c>
    </row>
    <row r="63978" spans="8:8">
      <c r="H63978" t="str">
        <f t="shared" si="707"/>
        <v/>
      </c>
    </row>
    <row r="63979" spans="8:8">
      <c r="H63979" t="str">
        <f t="shared" si="707"/>
        <v/>
      </c>
    </row>
    <row r="63980" spans="8:8">
      <c r="H63980" t="str">
        <f t="shared" si="707"/>
        <v/>
      </c>
    </row>
    <row r="63981" spans="8:8">
      <c r="H63981" t="str">
        <f t="shared" si="707"/>
        <v/>
      </c>
    </row>
    <row r="63982" spans="8:8">
      <c r="H63982" t="str">
        <f t="shared" si="707"/>
        <v/>
      </c>
    </row>
    <row r="63983" spans="8:8">
      <c r="H63983" t="str">
        <f t="shared" si="707"/>
        <v/>
      </c>
    </row>
    <row r="63984" spans="8:8">
      <c r="H63984" t="str">
        <f t="shared" si="707"/>
        <v/>
      </c>
    </row>
    <row r="63985" spans="8:8">
      <c r="H63985" t="str">
        <f t="shared" si="707"/>
        <v/>
      </c>
    </row>
    <row r="63986" spans="8:8">
      <c r="H63986" t="str">
        <f t="shared" si="707"/>
        <v/>
      </c>
    </row>
    <row r="63987" spans="8:8">
      <c r="H63987" t="str">
        <f t="shared" si="707"/>
        <v/>
      </c>
    </row>
    <row r="63988" spans="8:8">
      <c r="H63988" t="str">
        <f t="shared" si="707"/>
        <v/>
      </c>
    </row>
    <row r="63989" spans="8:8">
      <c r="H63989" t="str">
        <f t="shared" si="707"/>
        <v/>
      </c>
    </row>
    <row r="63990" spans="8:8">
      <c r="H63990" t="str">
        <f t="shared" si="707"/>
        <v/>
      </c>
    </row>
    <row r="63991" spans="8:8">
      <c r="H63991" t="str">
        <f t="shared" si="707"/>
        <v/>
      </c>
    </row>
    <row r="63992" spans="8:8">
      <c r="H63992" t="str">
        <f t="shared" si="707"/>
        <v/>
      </c>
    </row>
    <row r="63993" spans="8:8">
      <c r="H63993" t="str">
        <f t="shared" si="707"/>
        <v/>
      </c>
    </row>
    <row r="63994" spans="8:8">
      <c r="H63994" t="str">
        <f t="shared" si="707"/>
        <v/>
      </c>
    </row>
    <row r="63995" spans="8:8">
      <c r="H63995" t="str">
        <f t="shared" si="707"/>
        <v/>
      </c>
    </row>
    <row r="63996" spans="8:8">
      <c r="H63996" t="str">
        <f t="shared" si="707"/>
        <v/>
      </c>
    </row>
    <row r="63997" spans="8:8">
      <c r="H63997" t="str">
        <f t="shared" si="707"/>
        <v/>
      </c>
    </row>
    <row r="63998" spans="8:8">
      <c r="H63998" t="str">
        <f t="shared" si="707"/>
        <v/>
      </c>
    </row>
    <row r="63999" spans="8:8">
      <c r="H63999" t="str">
        <f t="shared" si="707"/>
        <v/>
      </c>
    </row>
    <row r="64000" spans="8:8">
      <c r="H64000" t="str">
        <f t="shared" si="707"/>
        <v/>
      </c>
    </row>
    <row r="64001" spans="8:8">
      <c r="H64001" t="str">
        <f t="shared" si="707"/>
        <v/>
      </c>
    </row>
    <row r="64002" spans="8:8">
      <c r="H64002" t="str">
        <f t="shared" si="707"/>
        <v/>
      </c>
    </row>
    <row r="64003" spans="8:8">
      <c r="H64003" t="str">
        <f t="shared" si="707"/>
        <v/>
      </c>
    </row>
    <row r="64004" spans="8:8">
      <c r="H64004" t="str">
        <f t="shared" si="707"/>
        <v/>
      </c>
    </row>
    <row r="64005" spans="8:8">
      <c r="H64005" t="str">
        <f t="shared" si="707"/>
        <v/>
      </c>
    </row>
    <row r="64006" spans="8:8">
      <c r="H64006" t="str">
        <f t="shared" si="707"/>
        <v/>
      </c>
    </row>
    <row r="64007" spans="8:8">
      <c r="H64007" t="str">
        <f t="shared" si="707"/>
        <v/>
      </c>
    </row>
    <row r="64008" spans="8:8">
      <c r="H64008" t="str">
        <f t="shared" si="707"/>
        <v/>
      </c>
    </row>
    <row r="64009" spans="8:8">
      <c r="H64009" t="str">
        <f t="shared" si="707"/>
        <v/>
      </c>
    </row>
    <row r="64010" spans="8:8">
      <c r="H64010" t="str">
        <f t="shared" si="707"/>
        <v/>
      </c>
    </row>
    <row r="64011" spans="8:8">
      <c r="H64011" t="str">
        <f t="shared" si="707"/>
        <v/>
      </c>
    </row>
    <row r="64012" spans="8:8">
      <c r="H64012" t="str">
        <f t="shared" si="707"/>
        <v/>
      </c>
    </row>
    <row r="64013" spans="8:8">
      <c r="H64013" t="str">
        <f t="shared" si="707"/>
        <v/>
      </c>
    </row>
    <row r="64014" spans="8:8">
      <c r="H64014" t="str">
        <f t="shared" si="707"/>
        <v/>
      </c>
    </row>
    <row r="64015" spans="8:8">
      <c r="H64015" t="str">
        <f t="shared" si="707"/>
        <v/>
      </c>
    </row>
    <row r="64016" spans="8:8">
      <c r="H64016" t="str">
        <f t="shared" si="707"/>
        <v/>
      </c>
    </row>
    <row r="64017" spans="8:8">
      <c r="H64017" t="str">
        <f t="shared" si="707"/>
        <v/>
      </c>
    </row>
    <row r="64018" spans="8:8">
      <c r="H64018" t="str">
        <f t="shared" si="707"/>
        <v/>
      </c>
    </row>
    <row r="64019" spans="8:8">
      <c r="H64019" t="str">
        <f t="shared" si="707"/>
        <v/>
      </c>
    </row>
    <row r="64020" spans="8:8">
      <c r="H64020" t="str">
        <f t="shared" si="707"/>
        <v/>
      </c>
    </row>
    <row r="64021" spans="8:8">
      <c r="H64021" t="str">
        <f t="shared" si="707"/>
        <v/>
      </c>
    </row>
    <row r="64022" spans="8:8">
      <c r="H64022" t="str">
        <f t="shared" si="707"/>
        <v/>
      </c>
    </row>
    <row r="64023" spans="8:8">
      <c r="H64023" t="str">
        <f t="shared" si="707"/>
        <v/>
      </c>
    </row>
    <row r="64024" spans="8:8">
      <c r="H64024" t="str">
        <f t="shared" si="707"/>
        <v/>
      </c>
    </row>
    <row r="64025" spans="8:8">
      <c r="H64025" t="str">
        <f t="shared" si="707"/>
        <v/>
      </c>
    </row>
    <row r="64026" spans="8:8">
      <c r="H64026" t="str">
        <f t="shared" si="707"/>
        <v/>
      </c>
    </row>
    <row r="64027" spans="8:8">
      <c r="H64027" t="str">
        <f t="shared" si="707"/>
        <v/>
      </c>
    </row>
    <row r="64028" spans="8:8">
      <c r="H64028" t="str">
        <f t="shared" si="707"/>
        <v/>
      </c>
    </row>
    <row r="64029" spans="8:8">
      <c r="H64029" t="str">
        <f t="shared" si="707"/>
        <v/>
      </c>
    </row>
    <row r="64030" spans="8:8">
      <c r="H64030" t="str">
        <f t="shared" si="707"/>
        <v/>
      </c>
    </row>
    <row r="64031" spans="8:8">
      <c r="H64031" t="str">
        <f t="shared" si="707"/>
        <v/>
      </c>
    </row>
    <row r="64032" spans="8:8">
      <c r="H64032" t="str">
        <f t="shared" si="707"/>
        <v/>
      </c>
    </row>
    <row r="64033" spans="8:8">
      <c r="H64033" t="str">
        <f t="shared" si="707"/>
        <v/>
      </c>
    </row>
    <row r="64034" spans="8:8">
      <c r="H64034" t="str">
        <f t="shared" ref="H64034:H64097" si="708">_xlfn.TEXTJOIN(", ", TRUE, G64034:G64034)</f>
        <v/>
      </c>
    </row>
    <row r="64035" spans="8:8">
      <c r="H64035" t="str">
        <f t="shared" si="708"/>
        <v/>
      </c>
    </row>
    <row r="64036" spans="8:8">
      <c r="H64036" t="str">
        <f t="shared" si="708"/>
        <v/>
      </c>
    </row>
    <row r="64037" spans="8:8">
      <c r="H64037" t="str">
        <f t="shared" si="708"/>
        <v/>
      </c>
    </row>
    <row r="64038" spans="8:8">
      <c r="H64038" t="str">
        <f t="shared" si="708"/>
        <v/>
      </c>
    </row>
    <row r="64039" spans="8:8">
      <c r="H64039" t="str">
        <f t="shared" si="708"/>
        <v/>
      </c>
    </row>
    <row r="64040" spans="8:8">
      <c r="H64040" t="str">
        <f t="shared" si="708"/>
        <v/>
      </c>
    </row>
    <row r="64041" spans="8:8">
      <c r="H64041" t="str">
        <f t="shared" si="708"/>
        <v/>
      </c>
    </row>
    <row r="64042" spans="8:8">
      <c r="H64042" t="str">
        <f t="shared" si="708"/>
        <v/>
      </c>
    </row>
    <row r="64043" spans="8:8">
      <c r="H64043" t="str">
        <f t="shared" si="708"/>
        <v/>
      </c>
    </row>
    <row r="64044" spans="8:8">
      <c r="H64044" t="str">
        <f t="shared" si="708"/>
        <v/>
      </c>
    </row>
    <row r="64045" spans="8:8">
      <c r="H64045" t="str">
        <f t="shared" si="708"/>
        <v/>
      </c>
    </row>
    <row r="64046" spans="8:8">
      <c r="H64046" t="str">
        <f t="shared" si="708"/>
        <v/>
      </c>
    </row>
    <row r="64047" spans="8:8">
      <c r="H64047" t="str">
        <f t="shared" si="708"/>
        <v/>
      </c>
    </row>
    <row r="64048" spans="8:8">
      <c r="H64048" t="str">
        <f t="shared" si="708"/>
        <v/>
      </c>
    </row>
    <row r="64049" spans="8:8">
      <c r="H64049" t="str">
        <f t="shared" si="708"/>
        <v/>
      </c>
    </row>
    <row r="64050" spans="8:8">
      <c r="H64050" t="str">
        <f t="shared" si="708"/>
        <v/>
      </c>
    </row>
    <row r="64051" spans="8:8">
      <c r="H64051" t="str">
        <f t="shared" si="708"/>
        <v/>
      </c>
    </row>
    <row r="64052" spans="8:8">
      <c r="H64052" t="str">
        <f t="shared" si="708"/>
        <v/>
      </c>
    </row>
    <row r="64053" spans="8:8">
      <c r="H64053" t="str">
        <f t="shared" si="708"/>
        <v/>
      </c>
    </row>
    <row r="64054" spans="8:8">
      <c r="H64054" t="str">
        <f t="shared" si="708"/>
        <v/>
      </c>
    </row>
    <row r="64055" spans="8:8">
      <c r="H64055" t="str">
        <f t="shared" si="708"/>
        <v/>
      </c>
    </row>
    <row r="64056" spans="8:8">
      <c r="H64056" t="str">
        <f t="shared" si="708"/>
        <v/>
      </c>
    </row>
    <row r="64057" spans="8:8">
      <c r="H64057" t="str">
        <f t="shared" si="708"/>
        <v/>
      </c>
    </row>
    <row r="64058" spans="8:8">
      <c r="H64058" t="str">
        <f t="shared" si="708"/>
        <v/>
      </c>
    </row>
    <row r="64059" spans="8:8">
      <c r="H64059" t="str">
        <f t="shared" si="708"/>
        <v/>
      </c>
    </row>
    <row r="64060" spans="8:8">
      <c r="H64060" t="str">
        <f t="shared" si="708"/>
        <v/>
      </c>
    </row>
    <row r="64061" spans="8:8">
      <c r="H64061" t="str">
        <f t="shared" si="708"/>
        <v/>
      </c>
    </row>
    <row r="64062" spans="8:8">
      <c r="H64062" t="str">
        <f t="shared" si="708"/>
        <v/>
      </c>
    </row>
    <row r="64063" spans="8:8">
      <c r="H64063" t="str">
        <f t="shared" si="708"/>
        <v/>
      </c>
    </row>
    <row r="64064" spans="8:8">
      <c r="H64064" t="str">
        <f t="shared" si="708"/>
        <v/>
      </c>
    </row>
    <row r="64065" spans="8:8">
      <c r="H64065" t="str">
        <f t="shared" si="708"/>
        <v/>
      </c>
    </row>
    <row r="64066" spans="8:8">
      <c r="H64066" t="str">
        <f t="shared" si="708"/>
        <v/>
      </c>
    </row>
    <row r="64067" spans="8:8">
      <c r="H64067" t="str">
        <f t="shared" si="708"/>
        <v/>
      </c>
    </row>
    <row r="64068" spans="8:8">
      <c r="H64068" t="str">
        <f t="shared" si="708"/>
        <v/>
      </c>
    </row>
    <row r="64069" spans="8:8">
      <c r="H64069" t="str">
        <f t="shared" si="708"/>
        <v/>
      </c>
    </row>
    <row r="64070" spans="8:8">
      <c r="H64070" t="str">
        <f t="shared" si="708"/>
        <v/>
      </c>
    </row>
    <row r="64071" spans="8:8">
      <c r="H64071" t="str">
        <f t="shared" si="708"/>
        <v/>
      </c>
    </row>
    <row r="64072" spans="8:8">
      <c r="H64072" t="str">
        <f t="shared" si="708"/>
        <v/>
      </c>
    </row>
    <row r="64073" spans="8:8">
      <c r="H64073" t="str">
        <f t="shared" si="708"/>
        <v/>
      </c>
    </row>
    <row r="64074" spans="8:8">
      <c r="H64074" t="str">
        <f t="shared" si="708"/>
        <v/>
      </c>
    </row>
    <row r="64075" spans="8:8">
      <c r="H64075" t="str">
        <f t="shared" si="708"/>
        <v/>
      </c>
    </row>
    <row r="64076" spans="8:8">
      <c r="H64076" t="str">
        <f t="shared" si="708"/>
        <v/>
      </c>
    </row>
    <row r="64077" spans="8:8">
      <c r="H64077" t="str">
        <f t="shared" si="708"/>
        <v/>
      </c>
    </row>
    <row r="64078" spans="8:8">
      <c r="H64078" t="str">
        <f t="shared" si="708"/>
        <v/>
      </c>
    </row>
    <row r="64079" spans="8:8">
      <c r="H64079" t="str">
        <f t="shared" si="708"/>
        <v/>
      </c>
    </row>
    <row r="64080" spans="8:8">
      <c r="H64080" t="str">
        <f t="shared" si="708"/>
        <v/>
      </c>
    </row>
    <row r="64081" spans="8:8">
      <c r="H64081" t="str">
        <f t="shared" si="708"/>
        <v/>
      </c>
    </row>
    <row r="64082" spans="8:8">
      <c r="H64082" t="str">
        <f t="shared" si="708"/>
        <v/>
      </c>
    </row>
    <row r="64083" spans="8:8">
      <c r="H64083" t="str">
        <f t="shared" si="708"/>
        <v/>
      </c>
    </row>
    <row r="64084" spans="8:8">
      <c r="H64084" t="str">
        <f t="shared" si="708"/>
        <v/>
      </c>
    </row>
    <row r="64085" spans="8:8">
      <c r="H64085" t="str">
        <f t="shared" si="708"/>
        <v/>
      </c>
    </row>
    <row r="64086" spans="8:8">
      <c r="H64086" t="str">
        <f t="shared" si="708"/>
        <v/>
      </c>
    </row>
    <row r="64087" spans="8:8">
      <c r="H64087" t="str">
        <f t="shared" si="708"/>
        <v/>
      </c>
    </row>
    <row r="64088" spans="8:8">
      <c r="H64088" t="str">
        <f t="shared" si="708"/>
        <v/>
      </c>
    </row>
    <row r="64089" spans="8:8">
      <c r="H64089" t="str">
        <f t="shared" si="708"/>
        <v/>
      </c>
    </row>
    <row r="64090" spans="8:8">
      <c r="H64090" t="str">
        <f t="shared" si="708"/>
        <v/>
      </c>
    </row>
    <row r="64091" spans="8:8">
      <c r="H64091" t="str">
        <f t="shared" si="708"/>
        <v/>
      </c>
    </row>
    <row r="64092" spans="8:8">
      <c r="H64092" t="str">
        <f t="shared" si="708"/>
        <v/>
      </c>
    </row>
    <row r="64093" spans="8:8">
      <c r="H64093" t="str">
        <f t="shared" si="708"/>
        <v/>
      </c>
    </row>
    <row r="64094" spans="8:8">
      <c r="H64094" t="str">
        <f t="shared" si="708"/>
        <v/>
      </c>
    </row>
    <row r="64095" spans="8:8">
      <c r="H64095" t="str">
        <f t="shared" si="708"/>
        <v/>
      </c>
    </row>
    <row r="64096" spans="8:8">
      <c r="H64096" t="str">
        <f t="shared" si="708"/>
        <v/>
      </c>
    </row>
    <row r="64097" spans="8:8">
      <c r="H64097" t="str">
        <f t="shared" si="708"/>
        <v/>
      </c>
    </row>
    <row r="64098" spans="8:8">
      <c r="H64098" t="str">
        <f t="shared" ref="H64098:H64161" si="709">_xlfn.TEXTJOIN(", ", TRUE, G64098:G64098)</f>
        <v/>
      </c>
    </row>
    <row r="64099" spans="8:8">
      <c r="H64099" t="str">
        <f t="shared" si="709"/>
        <v/>
      </c>
    </row>
    <row r="64100" spans="8:8">
      <c r="H64100" t="str">
        <f t="shared" si="709"/>
        <v/>
      </c>
    </row>
    <row r="64101" spans="8:8">
      <c r="H64101" t="str">
        <f t="shared" si="709"/>
        <v/>
      </c>
    </row>
    <row r="64102" spans="8:8">
      <c r="H64102" t="str">
        <f t="shared" si="709"/>
        <v/>
      </c>
    </row>
    <row r="64103" spans="8:8">
      <c r="H64103" t="str">
        <f t="shared" si="709"/>
        <v/>
      </c>
    </row>
    <row r="64104" spans="8:8">
      <c r="H64104" t="str">
        <f t="shared" si="709"/>
        <v/>
      </c>
    </row>
    <row r="64105" spans="8:8">
      <c r="H64105" t="str">
        <f t="shared" si="709"/>
        <v/>
      </c>
    </row>
    <row r="64106" spans="8:8">
      <c r="H64106" t="str">
        <f t="shared" si="709"/>
        <v/>
      </c>
    </row>
    <row r="64107" spans="8:8">
      <c r="H64107" t="str">
        <f t="shared" si="709"/>
        <v/>
      </c>
    </row>
    <row r="64108" spans="8:8">
      <c r="H64108" t="str">
        <f t="shared" si="709"/>
        <v/>
      </c>
    </row>
    <row r="64109" spans="8:8">
      <c r="H64109" t="str">
        <f t="shared" si="709"/>
        <v/>
      </c>
    </row>
    <row r="64110" spans="8:8">
      <c r="H64110" t="str">
        <f t="shared" si="709"/>
        <v/>
      </c>
    </row>
    <row r="64111" spans="8:8">
      <c r="H64111" t="str">
        <f t="shared" si="709"/>
        <v/>
      </c>
    </row>
    <row r="64112" spans="8:8">
      <c r="H64112" t="str">
        <f t="shared" si="709"/>
        <v/>
      </c>
    </row>
    <row r="64113" spans="8:8">
      <c r="H64113" t="str">
        <f t="shared" si="709"/>
        <v/>
      </c>
    </row>
    <row r="64114" spans="8:8">
      <c r="H64114" t="str">
        <f t="shared" si="709"/>
        <v/>
      </c>
    </row>
    <row r="64115" spans="8:8">
      <c r="H64115" t="str">
        <f t="shared" si="709"/>
        <v/>
      </c>
    </row>
    <row r="64116" spans="8:8">
      <c r="H64116" t="str">
        <f t="shared" si="709"/>
        <v/>
      </c>
    </row>
    <row r="64117" spans="8:8">
      <c r="H64117" t="str">
        <f t="shared" si="709"/>
        <v/>
      </c>
    </row>
    <row r="64118" spans="8:8">
      <c r="H64118" t="str">
        <f t="shared" si="709"/>
        <v/>
      </c>
    </row>
    <row r="64119" spans="8:8">
      <c r="H64119" t="str">
        <f t="shared" si="709"/>
        <v/>
      </c>
    </row>
    <row r="64120" spans="8:8">
      <c r="H64120" t="str">
        <f t="shared" si="709"/>
        <v/>
      </c>
    </row>
    <row r="64121" spans="8:8">
      <c r="H64121" t="str">
        <f t="shared" si="709"/>
        <v/>
      </c>
    </row>
    <row r="64122" spans="8:8">
      <c r="H64122" t="str">
        <f t="shared" si="709"/>
        <v/>
      </c>
    </row>
    <row r="64123" spans="8:8">
      <c r="H64123" t="str">
        <f t="shared" si="709"/>
        <v/>
      </c>
    </row>
    <row r="64124" spans="8:8">
      <c r="H64124" t="str">
        <f t="shared" si="709"/>
        <v/>
      </c>
    </row>
    <row r="64125" spans="8:8">
      <c r="H64125" t="str">
        <f t="shared" si="709"/>
        <v/>
      </c>
    </row>
    <row r="64126" spans="8:8">
      <c r="H64126" t="str">
        <f t="shared" si="709"/>
        <v/>
      </c>
    </row>
    <row r="64127" spans="8:8">
      <c r="H64127" t="str">
        <f t="shared" si="709"/>
        <v/>
      </c>
    </row>
    <row r="64128" spans="8:8">
      <c r="H64128" t="str">
        <f t="shared" si="709"/>
        <v/>
      </c>
    </row>
    <row r="64129" spans="8:8">
      <c r="H64129" t="str">
        <f t="shared" si="709"/>
        <v/>
      </c>
    </row>
    <row r="64130" spans="8:8">
      <c r="H64130" t="str">
        <f t="shared" si="709"/>
        <v/>
      </c>
    </row>
    <row r="64131" spans="8:8">
      <c r="H64131" t="str">
        <f t="shared" si="709"/>
        <v/>
      </c>
    </row>
    <row r="64132" spans="8:8">
      <c r="H64132" t="str">
        <f t="shared" si="709"/>
        <v/>
      </c>
    </row>
    <row r="64133" spans="8:8">
      <c r="H64133" t="str">
        <f t="shared" si="709"/>
        <v/>
      </c>
    </row>
    <row r="64134" spans="8:8">
      <c r="H64134" t="str">
        <f t="shared" si="709"/>
        <v/>
      </c>
    </row>
    <row r="64135" spans="8:8">
      <c r="H64135" t="str">
        <f t="shared" si="709"/>
        <v/>
      </c>
    </row>
    <row r="64136" spans="8:8">
      <c r="H64136" t="str">
        <f t="shared" si="709"/>
        <v/>
      </c>
    </row>
    <row r="64137" spans="8:8">
      <c r="H64137" t="str">
        <f t="shared" si="709"/>
        <v/>
      </c>
    </row>
    <row r="64138" spans="8:8">
      <c r="H64138" t="str">
        <f t="shared" si="709"/>
        <v/>
      </c>
    </row>
    <row r="64139" spans="8:8">
      <c r="H64139" t="str">
        <f t="shared" si="709"/>
        <v/>
      </c>
    </row>
    <row r="64140" spans="8:8">
      <c r="H64140" t="str">
        <f t="shared" si="709"/>
        <v/>
      </c>
    </row>
    <row r="64141" spans="8:8">
      <c r="H64141" t="str">
        <f t="shared" si="709"/>
        <v/>
      </c>
    </row>
    <row r="64142" spans="8:8">
      <c r="H64142" t="str">
        <f t="shared" si="709"/>
        <v/>
      </c>
    </row>
    <row r="64143" spans="8:8">
      <c r="H64143" t="str">
        <f t="shared" si="709"/>
        <v/>
      </c>
    </row>
    <row r="64144" spans="8:8">
      <c r="H64144" t="str">
        <f t="shared" si="709"/>
        <v/>
      </c>
    </row>
    <row r="64145" spans="8:8">
      <c r="H64145" t="str">
        <f t="shared" si="709"/>
        <v/>
      </c>
    </row>
    <row r="64146" spans="8:8">
      <c r="H64146" t="str">
        <f t="shared" si="709"/>
        <v/>
      </c>
    </row>
    <row r="64147" spans="8:8">
      <c r="H64147" t="str">
        <f t="shared" si="709"/>
        <v/>
      </c>
    </row>
    <row r="64148" spans="8:8">
      <c r="H64148" t="str">
        <f t="shared" si="709"/>
        <v/>
      </c>
    </row>
    <row r="64149" spans="8:8">
      <c r="H64149" t="str">
        <f t="shared" si="709"/>
        <v/>
      </c>
    </row>
    <row r="64150" spans="8:8">
      <c r="H64150" t="str">
        <f t="shared" si="709"/>
        <v/>
      </c>
    </row>
    <row r="64151" spans="8:8">
      <c r="H64151" t="str">
        <f t="shared" si="709"/>
        <v/>
      </c>
    </row>
    <row r="64152" spans="8:8">
      <c r="H64152" t="str">
        <f t="shared" si="709"/>
        <v/>
      </c>
    </row>
    <row r="64153" spans="8:8">
      <c r="H64153" t="str">
        <f t="shared" si="709"/>
        <v/>
      </c>
    </row>
    <row r="64154" spans="8:8">
      <c r="H64154" t="str">
        <f t="shared" si="709"/>
        <v/>
      </c>
    </row>
    <row r="64155" spans="8:8">
      <c r="H64155" t="str">
        <f t="shared" si="709"/>
        <v/>
      </c>
    </row>
    <row r="64156" spans="8:8">
      <c r="H64156" t="str">
        <f t="shared" si="709"/>
        <v/>
      </c>
    </row>
    <row r="64157" spans="8:8">
      <c r="H64157" t="str">
        <f t="shared" si="709"/>
        <v/>
      </c>
    </row>
    <row r="64158" spans="8:8">
      <c r="H64158" t="str">
        <f t="shared" si="709"/>
        <v/>
      </c>
    </row>
    <row r="64159" spans="8:8">
      <c r="H64159" t="str">
        <f t="shared" si="709"/>
        <v/>
      </c>
    </row>
    <row r="64160" spans="8:8">
      <c r="H64160" t="str">
        <f t="shared" si="709"/>
        <v/>
      </c>
    </row>
    <row r="64161" spans="8:8">
      <c r="H64161" t="str">
        <f t="shared" si="709"/>
        <v/>
      </c>
    </row>
    <row r="64162" spans="8:8">
      <c r="H64162" t="str">
        <f t="shared" ref="H64162:H64225" si="710">_xlfn.TEXTJOIN(", ", TRUE, G64162:G64162)</f>
        <v/>
      </c>
    </row>
    <row r="64163" spans="8:8">
      <c r="H64163" t="str">
        <f t="shared" si="710"/>
        <v/>
      </c>
    </row>
    <row r="64164" spans="8:8">
      <c r="H64164" t="str">
        <f t="shared" si="710"/>
        <v/>
      </c>
    </row>
    <row r="64165" spans="8:8">
      <c r="H64165" t="str">
        <f t="shared" si="710"/>
        <v/>
      </c>
    </row>
    <row r="64166" spans="8:8">
      <c r="H64166" t="str">
        <f t="shared" si="710"/>
        <v/>
      </c>
    </row>
    <row r="64167" spans="8:8">
      <c r="H64167" t="str">
        <f t="shared" si="710"/>
        <v/>
      </c>
    </row>
    <row r="64168" spans="8:8">
      <c r="H64168" t="str">
        <f t="shared" si="710"/>
        <v/>
      </c>
    </row>
    <row r="64169" spans="8:8">
      <c r="H64169" t="str">
        <f t="shared" si="710"/>
        <v/>
      </c>
    </row>
    <row r="64170" spans="8:8">
      <c r="H64170" t="str">
        <f t="shared" si="710"/>
        <v/>
      </c>
    </row>
    <row r="64171" spans="8:8">
      <c r="H64171" t="str">
        <f t="shared" si="710"/>
        <v/>
      </c>
    </row>
    <row r="64172" spans="8:8">
      <c r="H64172" t="str">
        <f t="shared" si="710"/>
        <v/>
      </c>
    </row>
    <row r="64173" spans="8:8">
      <c r="H64173" t="str">
        <f t="shared" si="710"/>
        <v/>
      </c>
    </row>
    <row r="64174" spans="8:8">
      <c r="H64174" t="str">
        <f t="shared" si="710"/>
        <v/>
      </c>
    </row>
    <row r="64175" spans="8:8">
      <c r="H64175" t="str">
        <f t="shared" si="710"/>
        <v/>
      </c>
    </row>
    <row r="64176" spans="8:8">
      <c r="H64176" t="str">
        <f t="shared" si="710"/>
        <v/>
      </c>
    </row>
    <row r="64177" spans="8:8">
      <c r="H64177" t="str">
        <f t="shared" si="710"/>
        <v/>
      </c>
    </row>
    <row r="64178" spans="8:8">
      <c r="H64178" t="str">
        <f t="shared" si="710"/>
        <v/>
      </c>
    </row>
    <row r="64179" spans="8:8">
      <c r="H64179" t="str">
        <f t="shared" si="710"/>
        <v/>
      </c>
    </row>
    <row r="64180" spans="8:8">
      <c r="H64180" t="str">
        <f t="shared" si="710"/>
        <v/>
      </c>
    </row>
    <row r="64181" spans="8:8">
      <c r="H64181" t="str">
        <f t="shared" si="710"/>
        <v/>
      </c>
    </row>
    <row r="64182" spans="8:8">
      <c r="H64182" t="str">
        <f t="shared" si="710"/>
        <v/>
      </c>
    </row>
    <row r="64183" spans="8:8">
      <c r="H64183" t="str">
        <f t="shared" si="710"/>
        <v/>
      </c>
    </row>
    <row r="64184" spans="8:8">
      <c r="H64184" t="str">
        <f t="shared" si="710"/>
        <v/>
      </c>
    </row>
    <row r="64185" spans="8:8">
      <c r="H64185" t="str">
        <f t="shared" si="710"/>
        <v/>
      </c>
    </row>
    <row r="64186" spans="8:8">
      <c r="H64186" t="str">
        <f t="shared" si="710"/>
        <v/>
      </c>
    </row>
    <row r="64187" spans="8:8">
      <c r="H64187" t="str">
        <f t="shared" si="710"/>
        <v/>
      </c>
    </row>
    <row r="64188" spans="8:8">
      <c r="H64188" t="str">
        <f t="shared" si="710"/>
        <v/>
      </c>
    </row>
    <row r="64189" spans="8:8">
      <c r="H64189" t="str">
        <f t="shared" si="710"/>
        <v/>
      </c>
    </row>
    <row r="64190" spans="8:8">
      <c r="H64190" t="str">
        <f t="shared" si="710"/>
        <v/>
      </c>
    </row>
    <row r="64191" spans="8:8">
      <c r="H64191" t="str">
        <f t="shared" si="710"/>
        <v/>
      </c>
    </row>
    <row r="64192" spans="8:8">
      <c r="H64192" t="str">
        <f t="shared" si="710"/>
        <v/>
      </c>
    </row>
    <row r="64193" spans="8:8">
      <c r="H64193" t="str">
        <f t="shared" si="710"/>
        <v/>
      </c>
    </row>
    <row r="64194" spans="8:8">
      <c r="H64194" t="str">
        <f t="shared" si="710"/>
        <v/>
      </c>
    </row>
    <row r="64195" spans="8:8">
      <c r="H64195" t="str">
        <f t="shared" si="710"/>
        <v/>
      </c>
    </row>
    <row r="64196" spans="8:8">
      <c r="H64196" t="str">
        <f t="shared" si="710"/>
        <v/>
      </c>
    </row>
    <row r="64197" spans="8:8">
      <c r="H64197" t="str">
        <f t="shared" si="710"/>
        <v/>
      </c>
    </row>
    <row r="64198" spans="8:8">
      <c r="H64198" t="str">
        <f t="shared" si="710"/>
        <v/>
      </c>
    </row>
    <row r="64199" spans="8:8">
      <c r="H64199" t="str">
        <f t="shared" si="710"/>
        <v/>
      </c>
    </row>
    <row r="64200" spans="8:8">
      <c r="H64200" t="str">
        <f t="shared" si="710"/>
        <v/>
      </c>
    </row>
    <row r="64201" spans="8:8">
      <c r="H64201" t="str">
        <f t="shared" si="710"/>
        <v/>
      </c>
    </row>
    <row r="64202" spans="8:8">
      <c r="H64202" t="str">
        <f t="shared" si="710"/>
        <v/>
      </c>
    </row>
    <row r="64203" spans="8:8">
      <c r="H64203" t="str">
        <f t="shared" si="710"/>
        <v/>
      </c>
    </row>
    <row r="64204" spans="8:8">
      <c r="H64204" t="str">
        <f t="shared" si="710"/>
        <v/>
      </c>
    </row>
    <row r="64205" spans="8:8">
      <c r="H64205" t="str">
        <f t="shared" si="710"/>
        <v/>
      </c>
    </row>
    <row r="64206" spans="8:8">
      <c r="H64206" t="str">
        <f t="shared" si="710"/>
        <v/>
      </c>
    </row>
    <row r="64207" spans="8:8">
      <c r="H64207" t="str">
        <f t="shared" si="710"/>
        <v/>
      </c>
    </row>
    <row r="64208" spans="8:8">
      <c r="H64208" t="str">
        <f t="shared" si="710"/>
        <v/>
      </c>
    </row>
    <row r="64209" spans="8:8">
      <c r="H64209" t="str">
        <f t="shared" si="710"/>
        <v/>
      </c>
    </row>
    <row r="64210" spans="8:8">
      <c r="H64210" t="str">
        <f t="shared" si="710"/>
        <v/>
      </c>
    </row>
    <row r="64211" spans="8:8">
      <c r="H64211" t="str">
        <f t="shared" si="710"/>
        <v/>
      </c>
    </row>
    <row r="64212" spans="8:8">
      <c r="H64212" t="str">
        <f t="shared" si="710"/>
        <v/>
      </c>
    </row>
    <row r="64213" spans="8:8">
      <c r="H64213" t="str">
        <f t="shared" si="710"/>
        <v/>
      </c>
    </row>
    <row r="64214" spans="8:8">
      <c r="H64214" t="str">
        <f t="shared" si="710"/>
        <v/>
      </c>
    </row>
    <row r="64215" spans="8:8">
      <c r="H64215" t="str">
        <f t="shared" si="710"/>
        <v/>
      </c>
    </row>
    <row r="64216" spans="8:8">
      <c r="H64216" t="str">
        <f t="shared" si="710"/>
        <v/>
      </c>
    </row>
    <row r="64217" spans="8:8">
      <c r="H64217" t="str">
        <f t="shared" si="710"/>
        <v/>
      </c>
    </row>
    <row r="64218" spans="8:8">
      <c r="H64218" t="str">
        <f t="shared" si="710"/>
        <v/>
      </c>
    </row>
    <row r="64219" spans="8:8">
      <c r="H64219" t="str">
        <f t="shared" si="710"/>
        <v/>
      </c>
    </row>
    <row r="64220" spans="8:8">
      <c r="H64220" t="str">
        <f t="shared" si="710"/>
        <v/>
      </c>
    </row>
    <row r="64221" spans="8:8">
      <c r="H64221" t="str">
        <f t="shared" si="710"/>
        <v/>
      </c>
    </row>
    <row r="64222" spans="8:8">
      <c r="H64222" t="str">
        <f t="shared" si="710"/>
        <v/>
      </c>
    </row>
    <row r="64223" spans="8:8">
      <c r="H64223" t="str">
        <f t="shared" si="710"/>
        <v/>
      </c>
    </row>
    <row r="64224" spans="8:8">
      <c r="H64224" t="str">
        <f t="shared" si="710"/>
        <v/>
      </c>
    </row>
    <row r="64225" spans="8:8">
      <c r="H64225" t="str">
        <f t="shared" si="710"/>
        <v/>
      </c>
    </row>
    <row r="64226" spans="8:8">
      <c r="H64226" t="str">
        <f t="shared" ref="H64226:H64289" si="711">_xlfn.TEXTJOIN(", ", TRUE, G64226:G64226)</f>
        <v/>
      </c>
    </row>
    <row r="64227" spans="8:8">
      <c r="H64227" t="str">
        <f t="shared" si="711"/>
        <v/>
      </c>
    </row>
    <row r="64228" spans="8:8">
      <c r="H64228" t="str">
        <f t="shared" si="711"/>
        <v/>
      </c>
    </row>
    <row r="64229" spans="8:8">
      <c r="H64229" t="str">
        <f t="shared" si="711"/>
        <v/>
      </c>
    </row>
    <row r="64230" spans="8:8">
      <c r="H64230" t="str">
        <f t="shared" si="711"/>
        <v/>
      </c>
    </row>
    <row r="64231" spans="8:8">
      <c r="H64231" t="str">
        <f t="shared" si="711"/>
        <v/>
      </c>
    </row>
    <row r="64232" spans="8:8">
      <c r="H64232" t="str">
        <f t="shared" si="711"/>
        <v/>
      </c>
    </row>
    <row r="64233" spans="8:8">
      <c r="H64233" t="str">
        <f t="shared" si="711"/>
        <v/>
      </c>
    </row>
    <row r="64234" spans="8:8">
      <c r="H64234" t="str">
        <f t="shared" si="711"/>
        <v/>
      </c>
    </row>
    <row r="64235" spans="8:8">
      <c r="H64235" t="str">
        <f t="shared" si="711"/>
        <v/>
      </c>
    </row>
    <row r="64236" spans="8:8">
      <c r="H64236" t="str">
        <f t="shared" si="711"/>
        <v/>
      </c>
    </row>
    <row r="64237" spans="8:8">
      <c r="H64237" t="str">
        <f t="shared" si="711"/>
        <v/>
      </c>
    </row>
    <row r="64238" spans="8:8">
      <c r="H64238" t="str">
        <f t="shared" si="711"/>
        <v/>
      </c>
    </row>
    <row r="64239" spans="8:8">
      <c r="H64239" t="str">
        <f t="shared" si="711"/>
        <v/>
      </c>
    </row>
    <row r="64240" spans="8:8">
      <c r="H64240" t="str">
        <f t="shared" si="711"/>
        <v/>
      </c>
    </row>
    <row r="64241" spans="8:8">
      <c r="H64241" t="str">
        <f t="shared" si="711"/>
        <v/>
      </c>
    </row>
    <row r="64242" spans="8:8">
      <c r="H64242" t="str">
        <f t="shared" si="711"/>
        <v/>
      </c>
    </row>
    <row r="64243" spans="8:8">
      <c r="H64243" t="str">
        <f t="shared" si="711"/>
        <v/>
      </c>
    </row>
    <row r="64244" spans="8:8">
      <c r="H64244" t="str">
        <f t="shared" si="711"/>
        <v/>
      </c>
    </row>
    <row r="64245" spans="8:8">
      <c r="H64245" t="str">
        <f t="shared" si="711"/>
        <v/>
      </c>
    </row>
    <row r="64246" spans="8:8">
      <c r="H64246" t="str">
        <f t="shared" si="711"/>
        <v/>
      </c>
    </row>
    <row r="64247" spans="8:8">
      <c r="H64247" t="str">
        <f t="shared" si="711"/>
        <v/>
      </c>
    </row>
    <row r="64248" spans="8:8">
      <c r="H64248" t="str">
        <f t="shared" si="711"/>
        <v/>
      </c>
    </row>
    <row r="64249" spans="8:8">
      <c r="H64249" t="str">
        <f t="shared" si="711"/>
        <v/>
      </c>
    </row>
    <row r="64250" spans="8:8">
      <c r="H64250" t="str">
        <f t="shared" si="711"/>
        <v/>
      </c>
    </row>
    <row r="64251" spans="8:8">
      <c r="H64251" t="str">
        <f t="shared" si="711"/>
        <v/>
      </c>
    </row>
    <row r="64252" spans="8:8">
      <c r="H64252" t="str">
        <f t="shared" si="711"/>
        <v/>
      </c>
    </row>
    <row r="64253" spans="8:8">
      <c r="H64253" t="str">
        <f t="shared" si="711"/>
        <v/>
      </c>
    </row>
    <row r="64254" spans="8:8">
      <c r="H64254" t="str">
        <f t="shared" si="711"/>
        <v/>
      </c>
    </row>
    <row r="64255" spans="8:8">
      <c r="H64255" t="str">
        <f t="shared" si="711"/>
        <v/>
      </c>
    </row>
    <row r="64256" spans="8:8">
      <c r="H64256" t="str">
        <f t="shared" si="711"/>
        <v/>
      </c>
    </row>
    <row r="64257" spans="8:8">
      <c r="H64257" t="str">
        <f t="shared" si="711"/>
        <v/>
      </c>
    </row>
    <row r="64258" spans="8:8">
      <c r="H64258" t="str">
        <f t="shared" si="711"/>
        <v/>
      </c>
    </row>
    <row r="64259" spans="8:8">
      <c r="H64259" t="str">
        <f t="shared" si="711"/>
        <v/>
      </c>
    </row>
    <row r="64260" spans="8:8">
      <c r="H64260" t="str">
        <f t="shared" si="711"/>
        <v/>
      </c>
    </row>
    <row r="64261" spans="8:8">
      <c r="H64261" t="str">
        <f t="shared" si="711"/>
        <v/>
      </c>
    </row>
    <row r="64262" spans="8:8">
      <c r="H64262" t="str">
        <f t="shared" si="711"/>
        <v/>
      </c>
    </row>
    <row r="64263" spans="8:8">
      <c r="H64263" t="str">
        <f t="shared" si="711"/>
        <v/>
      </c>
    </row>
    <row r="64264" spans="8:8">
      <c r="H64264" t="str">
        <f t="shared" si="711"/>
        <v/>
      </c>
    </row>
    <row r="64265" spans="8:8">
      <c r="H64265" t="str">
        <f t="shared" si="711"/>
        <v/>
      </c>
    </row>
    <row r="64266" spans="8:8">
      <c r="H64266" t="str">
        <f t="shared" si="711"/>
        <v/>
      </c>
    </row>
    <row r="64267" spans="8:8">
      <c r="H64267" t="str">
        <f t="shared" si="711"/>
        <v/>
      </c>
    </row>
    <row r="64268" spans="8:8">
      <c r="H64268" t="str">
        <f t="shared" si="711"/>
        <v/>
      </c>
    </row>
    <row r="64269" spans="8:8">
      <c r="H64269" t="str">
        <f t="shared" si="711"/>
        <v/>
      </c>
    </row>
    <row r="64270" spans="8:8">
      <c r="H64270" t="str">
        <f t="shared" si="711"/>
        <v/>
      </c>
    </row>
    <row r="64271" spans="8:8">
      <c r="H64271" t="str">
        <f t="shared" si="711"/>
        <v/>
      </c>
    </row>
    <row r="64272" spans="8:8">
      <c r="H64272" t="str">
        <f t="shared" si="711"/>
        <v/>
      </c>
    </row>
    <row r="64273" spans="8:8">
      <c r="H64273" t="str">
        <f t="shared" si="711"/>
        <v/>
      </c>
    </row>
    <row r="64274" spans="8:8">
      <c r="H64274" t="str">
        <f t="shared" si="711"/>
        <v/>
      </c>
    </row>
    <row r="64275" spans="8:8">
      <c r="H64275" t="str">
        <f t="shared" si="711"/>
        <v/>
      </c>
    </row>
    <row r="64276" spans="8:8">
      <c r="H64276" t="str">
        <f t="shared" si="711"/>
        <v/>
      </c>
    </row>
    <row r="64277" spans="8:8">
      <c r="H64277" t="str">
        <f t="shared" si="711"/>
        <v/>
      </c>
    </row>
    <row r="64278" spans="8:8">
      <c r="H64278" t="str">
        <f t="shared" si="711"/>
        <v/>
      </c>
    </row>
    <row r="64279" spans="8:8">
      <c r="H64279" t="str">
        <f t="shared" si="711"/>
        <v/>
      </c>
    </row>
    <row r="64280" spans="8:8">
      <c r="H64280" t="str">
        <f t="shared" si="711"/>
        <v/>
      </c>
    </row>
    <row r="64281" spans="8:8">
      <c r="H64281" t="str">
        <f t="shared" si="711"/>
        <v/>
      </c>
    </row>
    <row r="64282" spans="8:8">
      <c r="H64282" t="str">
        <f t="shared" si="711"/>
        <v/>
      </c>
    </row>
    <row r="64283" spans="8:8">
      <c r="H64283" t="str">
        <f t="shared" si="711"/>
        <v/>
      </c>
    </row>
    <row r="64284" spans="8:8">
      <c r="H64284" t="str">
        <f t="shared" si="711"/>
        <v/>
      </c>
    </row>
    <row r="64285" spans="8:8">
      <c r="H64285" t="str">
        <f t="shared" si="711"/>
        <v/>
      </c>
    </row>
    <row r="64286" spans="8:8">
      <c r="H64286" t="str">
        <f t="shared" si="711"/>
        <v/>
      </c>
    </row>
    <row r="64287" spans="8:8">
      <c r="H64287" t="str">
        <f t="shared" si="711"/>
        <v/>
      </c>
    </row>
    <row r="64288" spans="8:8">
      <c r="H64288" t="str">
        <f t="shared" si="711"/>
        <v/>
      </c>
    </row>
    <row r="64289" spans="8:8">
      <c r="H64289" t="str">
        <f t="shared" si="711"/>
        <v/>
      </c>
    </row>
    <row r="64290" spans="8:8">
      <c r="H64290" t="str">
        <f t="shared" ref="H64290:H64353" si="712">_xlfn.TEXTJOIN(", ", TRUE, G64290:G64290)</f>
        <v/>
      </c>
    </row>
    <row r="64291" spans="8:8">
      <c r="H64291" t="str">
        <f t="shared" si="712"/>
        <v/>
      </c>
    </row>
    <row r="64292" spans="8:8">
      <c r="H64292" t="str">
        <f t="shared" si="712"/>
        <v/>
      </c>
    </row>
    <row r="64293" spans="8:8">
      <c r="H64293" t="str">
        <f t="shared" si="712"/>
        <v/>
      </c>
    </row>
    <row r="64294" spans="8:8">
      <c r="H64294" t="str">
        <f t="shared" si="712"/>
        <v/>
      </c>
    </row>
    <row r="64295" spans="8:8">
      <c r="H64295" t="str">
        <f t="shared" si="712"/>
        <v/>
      </c>
    </row>
    <row r="64296" spans="8:8">
      <c r="H64296" t="str">
        <f t="shared" si="712"/>
        <v/>
      </c>
    </row>
    <row r="64297" spans="8:8">
      <c r="H64297" t="str">
        <f t="shared" si="712"/>
        <v/>
      </c>
    </row>
    <row r="64298" spans="8:8">
      <c r="H64298" t="str">
        <f t="shared" si="712"/>
        <v/>
      </c>
    </row>
    <row r="64299" spans="8:8">
      <c r="H64299" t="str">
        <f t="shared" si="712"/>
        <v/>
      </c>
    </row>
    <row r="64300" spans="8:8">
      <c r="H64300" t="str">
        <f t="shared" si="712"/>
        <v/>
      </c>
    </row>
    <row r="64301" spans="8:8">
      <c r="H64301" t="str">
        <f t="shared" si="712"/>
        <v/>
      </c>
    </row>
    <row r="64302" spans="8:8">
      <c r="H64302" t="str">
        <f t="shared" si="712"/>
        <v/>
      </c>
    </row>
    <row r="64303" spans="8:8">
      <c r="H64303" t="str">
        <f t="shared" si="712"/>
        <v/>
      </c>
    </row>
    <row r="64304" spans="8:8">
      <c r="H64304" t="str">
        <f t="shared" si="712"/>
        <v/>
      </c>
    </row>
    <row r="64305" spans="8:8">
      <c r="H64305" t="str">
        <f t="shared" si="712"/>
        <v/>
      </c>
    </row>
    <row r="64306" spans="8:8">
      <c r="H64306" t="str">
        <f t="shared" si="712"/>
        <v/>
      </c>
    </row>
    <row r="64307" spans="8:8">
      <c r="H64307" t="str">
        <f t="shared" si="712"/>
        <v/>
      </c>
    </row>
    <row r="64308" spans="8:8">
      <c r="H64308" t="str">
        <f t="shared" si="712"/>
        <v/>
      </c>
    </row>
    <row r="64309" spans="8:8">
      <c r="H64309" t="str">
        <f t="shared" si="712"/>
        <v/>
      </c>
    </row>
    <row r="64310" spans="8:8">
      <c r="H64310" t="str">
        <f t="shared" si="712"/>
        <v/>
      </c>
    </row>
    <row r="64311" spans="8:8">
      <c r="H64311" t="str">
        <f t="shared" si="712"/>
        <v/>
      </c>
    </row>
    <row r="64312" spans="8:8">
      <c r="H64312" t="str">
        <f t="shared" si="712"/>
        <v/>
      </c>
    </row>
    <row r="64313" spans="8:8">
      <c r="H64313" t="str">
        <f t="shared" si="712"/>
        <v/>
      </c>
    </row>
    <row r="64314" spans="8:8">
      <c r="H64314" t="str">
        <f t="shared" si="712"/>
        <v/>
      </c>
    </row>
    <row r="64315" spans="8:8">
      <c r="H64315" t="str">
        <f t="shared" si="712"/>
        <v/>
      </c>
    </row>
    <row r="64316" spans="8:8">
      <c r="H64316" t="str">
        <f t="shared" si="712"/>
        <v/>
      </c>
    </row>
    <row r="64317" spans="8:8">
      <c r="H64317" t="str">
        <f t="shared" si="712"/>
        <v/>
      </c>
    </row>
    <row r="64318" spans="8:8">
      <c r="H64318" t="str">
        <f t="shared" si="712"/>
        <v/>
      </c>
    </row>
    <row r="64319" spans="8:8">
      <c r="H64319" t="str">
        <f t="shared" si="712"/>
        <v/>
      </c>
    </row>
    <row r="64320" spans="8:8">
      <c r="H64320" t="str">
        <f t="shared" si="712"/>
        <v/>
      </c>
    </row>
    <row r="64321" spans="8:8">
      <c r="H64321" t="str">
        <f t="shared" si="712"/>
        <v/>
      </c>
    </row>
    <row r="64322" spans="8:8">
      <c r="H64322" t="str">
        <f t="shared" si="712"/>
        <v/>
      </c>
    </row>
    <row r="64323" spans="8:8">
      <c r="H64323" t="str">
        <f t="shared" si="712"/>
        <v/>
      </c>
    </row>
    <row r="64324" spans="8:8">
      <c r="H64324" t="str">
        <f t="shared" si="712"/>
        <v/>
      </c>
    </row>
    <row r="64325" spans="8:8">
      <c r="H64325" t="str">
        <f t="shared" si="712"/>
        <v/>
      </c>
    </row>
    <row r="64326" spans="8:8">
      <c r="H64326" t="str">
        <f t="shared" si="712"/>
        <v/>
      </c>
    </row>
    <row r="64327" spans="8:8">
      <c r="H64327" t="str">
        <f t="shared" si="712"/>
        <v/>
      </c>
    </row>
    <row r="64328" spans="8:8">
      <c r="H64328" t="str">
        <f t="shared" si="712"/>
        <v/>
      </c>
    </row>
    <row r="64329" spans="8:8">
      <c r="H64329" t="str">
        <f t="shared" si="712"/>
        <v/>
      </c>
    </row>
    <row r="64330" spans="8:8">
      <c r="H64330" t="str">
        <f t="shared" si="712"/>
        <v/>
      </c>
    </row>
    <row r="64331" spans="8:8">
      <c r="H64331" t="str">
        <f t="shared" si="712"/>
        <v/>
      </c>
    </row>
    <row r="64332" spans="8:8">
      <c r="H64332" t="str">
        <f t="shared" si="712"/>
        <v/>
      </c>
    </row>
    <row r="64333" spans="8:8">
      <c r="H64333" t="str">
        <f t="shared" si="712"/>
        <v/>
      </c>
    </row>
    <row r="64334" spans="8:8">
      <c r="H64334" t="str">
        <f t="shared" si="712"/>
        <v/>
      </c>
    </row>
    <row r="64335" spans="8:8">
      <c r="H64335" t="str">
        <f t="shared" si="712"/>
        <v/>
      </c>
    </row>
    <row r="64336" spans="8:8">
      <c r="H64336" t="str">
        <f t="shared" si="712"/>
        <v/>
      </c>
    </row>
    <row r="64337" spans="8:8">
      <c r="H64337" t="str">
        <f t="shared" si="712"/>
        <v/>
      </c>
    </row>
    <row r="64338" spans="8:8">
      <c r="H64338" t="str">
        <f t="shared" si="712"/>
        <v/>
      </c>
    </row>
    <row r="64339" spans="8:8">
      <c r="H64339" t="str">
        <f t="shared" si="712"/>
        <v/>
      </c>
    </row>
    <row r="64340" spans="8:8">
      <c r="H64340" t="str">
        <f t="shared" si="712"/>
        <v/>
      </c>
    </row>
    <row r="64341" spans="8:8">
      <c r="H64341" t="str">
        <f t="shared" si="712"/>
        <v/>
      </c>
    </row>
    <row r="64342" spans="8:8">
      <c r="H64342" t="str">
        <f t="shared" si="712"/>
        <v/>
      </c>
    </row>
    <row r="64343" spans="8:8">
      <c r="H64343" t="str">
        <f t="shared" si="712"/>
        <v/>
      </c>
    </row>
    <row r="64344" spans="8:8">
      <c r="H64344" t="str">
        <f t="shared" si="712"/>
        <v/>
      </c>
    </row>
    <row r="64345" spans="8:8">
      <c r="H64345" t="str">
        <f t="shared" si="712"/>
        <v/>
      </c>
    </row>
    <row r="64346" spans="8:8">
      <c r="H64346" t="str">
        <f t="shared" si="712"/>
        <v/>
      </c>
    </row>
    <row r="64347" spans="8:8">
      <c r="H64347" t="str">
        <f t="shared" si="712"/>
        <v/>
      </c>
    </row>
    <row r="64348" spans="8:8">
      <c r="H64348" t="str">
        <f t="shared" si="712"/>
        <v/>
      </c>
    </row>
    <row r="64349" spans="8:8">
      <c r="H64349" t="str">
        <f t="shared" si="712"/>
        <v/>
      </c>
    </row>
    <row r="64350" spans="8:8">
      <c r="H64350" t="str">
        <f t="shared" si="712"/>
        <v/>
      </c>
    </row>
    <row r="64351" spans="8:8">
      <c r="H64351" t="str">
        <f t="shared" si="712"/>
        <v/>
      </c>
    </row>
    <row r="64352" spans="8:8">
      <c r="H64352" t="str">
        <f t="shared" si="712"/>
        <v/>
      </c>
    </row>
    <row r="64353" spans="8:8">
      <c r="H64353" t="str">
        <f t="shared" si="712"/>
        <v/>
      </c>
    </row>
    <row r="64354" spans="8:8">
      <c r="H64354" t="str">
        <f t="shared" ref="H64354:H64417" si="713">_xlfn.TEXTJOIN(", ", TRUE, G64354:G64354)</f>
        <v/>
      </c>
    </row>
    <row r="64355" spans="8:8">
      <c r="H64355" t="str">
        <f t="shared" si="713"/>
        <v/>
      </c>
    </row>
    <row r="64356" spans="8:8">
      <c r="H64356" t="str">
        <f t="shared" si="713"/>
        <v/>
      </c>
    </row>
    <row r="64357" spans="8:8">
      <c r="H64357" t="str">
        <f t="shared" si="713"/>
        <v/>
      </c>
    </row>
    <row r="64358" spans="8:8">
      <c r="H64358" t="str">
        <f t="shared" si="713"/>
        <v/>
      </c>
    </row>
    <row r="64359" spans="8:8">
      <c r="H64359" t="str">
        <f t="shared" si="713"/>
        <v/>
      </c>
    </row>
    <row r="64360" spans="8:8">
      <c r="H64360" t="str">
        <f t="shared" si="713"/>
        <v/>
      </c>
    </row>
    <row r="64361" spans="8:8">
      <c r="H64361" t="str">
        <f t="shared" si="713"/>
        <v/>
      </c>
    </row>
    <row r="64362" spans="8:8">
      <c r="H64362" t="str">
        <f t="shared" si="713"/>
        <v/>
      </c>
    </row>
    <row r="64363" spans="8:8">
      <c r="H64363" t="str">
        <f t="shared" si="713"/>
        <v/>
      </c>
    </row>
    <row r="64364" spans="8:8">
      <c r="H64364" t="str">
        <f t="shared" si="713"/>
        <v/>
      </c>
    </row>
    <row r="64365" spans="8:8">
      <c r="H64365" t="str">
        <f t="shared" si="713"/>
        <v/>
      </c>
    </row>
    <row r="64366" spans="8:8">
      <c r="H64366" t="str">
        <f t="shared" si="713"/>
        <v/>
      </c>
    </row>
    <row r="64367" spans="8:8">
      <c r="H64367" t="str">
        <f t="shared" si="713"/>
        <v/>
      </c>
    </row>
    <row r="64368" spans="8:8">
      <c r="H64368" t="str">
        <f t="shared" si="713"/>
        <v/>
      </c>
    </row>
    <row r="64369" spans="8:8">
      <c r="H64369" t="str">
        <f t="shared" si="713"/>
        <v/>
      </c>
    </row>
    <row r="64370" spans="8:8">
      <c r="H64370" t="str">
        <f t="shared" si="713"/>
        <v/>
      </c>
    </row>
    <row r="64371" spans="8:8">
      <c r="H64371" t="str">
        <f t="shared" si="713"/>
        <v/>
      </c>
    </row>
    <row r="64372" spans="8:8">
      <c r="H64372" t="str">
        <f t="shared" si="713"/>
        <v/>
      </c>
    </row>
    <row r="64373" spans="8:8">
      <c r="H64373" t="str">
        <f t="shared" si="713"/>
        <v/>
      </c>
    </row>
    <row r="64374" spans="8:8">
      <c r="H64374" t="str">
        <f t="shared" si="713"/>
        <v/>
      </c>
    </row>
    <row r="64375" spans="8:8">
      <c r="H64375" t="str">
        <f t="shared" si="713"/>
        <v/>
      </c>
    </row>
    <row r="64376" spans="8:8">
      <c r="H64376" t="str">
        <f t="shared" si="713"/>
        <v/>
      </c>
    </row>
    <row r="64377" spans="8:8">
      <c r="H64377" t="str">
        <f t="shared" si="713"/>
        <v/>
      </c>
    </row>
    <row r="64378" spans="8:8">
      <c r="H64378" t="str">
        <f t="shared" si="713"/>
        <v/>
      </c>
    </row>
    <row r="64379" spans="8:8">
      <c r="H64379" t="str">
        <f t="shared" si="713"/>
        <v/>
      </c>
    </row>
    <row r="64380" spans="8:8">
      <c r="H64380" t="str">
        <f t="shared" si="713"/>
        <v/>
      </c>
    </row>
    <row r="64381" spans="8:8">
      <c r="H64381" t="str">
        <f t="shared" si="713"/>
        <v/>
      </c>
    </row>
    <row r="64382" spans="8:8">
      <c r="H64382" t="str">
        <f t="shared" si="713"/>
        <v/>
      </c>
    </row>
    <row r="64383" spans="8:8">
      <c r="H64383" t="str">
        <f t="shared" si="713"/>
        <v/>
      </c>
    </row>
    <row r="64384" spans="8:8">
      <c r="H64384" t="str">
        <f t="shared" si="713"/>
        <v/>
      </c>
    </row>
    <row r="64385" spans="8:8">
      <c r="H64385" t="str">
        <f t="shared" si="713"/>
        <v/>
      </c>
    </row>
    <row r="64386" spans="8:8">
      <c r="H64386" t="str">
        <f t="shared" si="713"/>
        <v/>
      </c>
    </row>
    <row r="64387" spans="8:8">
      <c r="H64387" t="str">
        <f t="shared" si="713"/>
        <v/>
      </c>
    </row>
    <row r="64388" spans="8:8">
      <c r="H64388" t="str">
        <f t="shared" si="713"/>
        <v/>
      </c>
    </row>
    <row r="64389" spans="8:8">
      <c r="H64389" t="str">
        <f t="shared" si="713"/>
        <v/>
      </c>
    </row>
    <row r="64390" spans="8:8">
      <c r="H64390" t="str">
        <f t="shared" si="713"/>
        <v/>
      </c>
    </row>
    <row r="64391" spans="8:8">
      <c r="H64391" t="str">
        <f t="shared" si="713"/>
        <v/>
      </c>
    </row>
    <row r="64392" spans="8:8">
      <c r="H64392" t="str">
        <f t="shared" si="713"/>
        <v/>
      </c>
    </row>
    <row r="64393" spans="8:8">
      <c r="H64393" t="str">
        <f t="shared" si="713"/>
        <v/>
      </c>
    </row>
    <row r="64394" spans="8:8">
      <c r="H64394" t="str">
        <f t="shared" si="713"/>
        <v/>
      </c>
    </row>
    <row r="64395" spans="8:8">
      <c r="H64395" t="str">
        <f t="shared" si="713"/>
        <v/>
      </c>
    </row>
    <row r="64396" spans="8:8">
      <c r="H64396" t="str">
        <f t="shared" si="713"/>
        <v/>
      </c>
    </row>
    <row r="64397" spans="8:8">
      <c r="H64397" t="str">
        <f t="shared" si="713"/>
        <v/>
      </c>
    </row>
    <row r="64398" spans="8:8">
      <c r="H64398" t="str">
        <f t="shared" si="713"/>
        <v/>
      </c>
    </row>
    <row r="64399" spans="8:8">
      <c r="H64399" t="str">
        <f t="shared" si="713"/>
        <v/>
      </c>
    </row>
    <row r="64400" spans="8:8">
      <c r="H64400" t="str">
        <f t="shared" si="713"/>
        <v/>
      </c>
    </row>
    <row r="64401" spans="8:8">
      <c r="H64401" t="str">
        <f t="shared" si="713"/>
        <v/>
      </c>
    </row>
    <row r="64402" spans="8:8">
      <c r="H64402" t="str">
        <f t="shared" si="713"/>
        <v/>
      </c>
    </row>
    <row r="64403" spans="8:8">
      <c r="H64403" t="str">
        <f t="shared" si="713"/>
        <v/>
      </c>
    </row>
    <row r="64404" spans="8:8">
      <c r="H64404" t="str">
        <f t="shared" si="713"/>
        <v/>
      </c>
    </row>
    <row r="64405" spans="8:8">
      <c r="H64405" t="str">
        <f t="shared" si="713"/>
        <v/>
      </c>
    </row>
    <row r="64406" spans="8:8">
      <c r="H64406" t="str">
        <f t="shared" si="713"/>
        <v/>
      </c>
    </row>
    <row r="64407" spans="8:8">
      <c r="H64407" t="str">
        <f t="shared" si="713"/>
        <v/>
      </c>
    </row>
    <row r="64408" spans="8:8">
      <c r="H64408" t="str">
        <f t="shared" si="713"/>
        <v/>
      </c>
    </row>
    <row r="64409" spans="8:8">
      <c r="H64409" t="str">
        <f t="shared" si="713"/>
        <v/>
      </c>
    </row>
    <row r="64410" spans="8:8">
      <c r="H64410" t="str">
        <f t="shared" si="713"/>
        <v/>
      </c>
    </row>
    <row r="64411" spans="8:8">
      <c r="H64411" t="str">
        <f t="shared" si="713"/>
        <v/>
      </c>
    </row>
    <row r="64412" spans="8:8">
      <c r="H64412" t="str">
        <f t="shared" si="713"/>
        <v/>
      </c>
    </row>
    <row r="64413" spans="8:8">
      <c r="H64413" t="str">
        <f t="shared" si="713"/>
        <v/>
      </c>
    </row>
    <row r="64414" spans="8:8">
      <c r="H64414" t="str">
        <f t="shared" si="713"/>
        <v/>
      </c>
    </row>
    <row r="64415" spans="8:8">
      <c r="H64415" t="str">
        <f t="shared" si="713"/>
        <v/>
      </c>
    </row>
    <row r="64416" spans="8:8">
      <c r="H64416" t="str">
        <f t="shared" si="713"/>
        <v/>
      </c>
    </row>
    <row r="64417" spans="8:8">
      <c r="H64417" t="str">
        <f t="shared" si="713"/>
        <v/>
      </c>
    </row>
    <row r="64418" spans="8:8">
      <c r="H64418" t="str">
        <f t="shared" ref="H64418:H64481" si="714">_xlfn.TEXTJOIN(", ", TRUE, G64418:G64418)</f>
        <v/>
      </c>
    </row>
    <row r="64419" spans="8:8">
      <c r="H64419" t="str">
        <f t="shared" si="714"/>
        <v/>
      </c>
    </row>
    <row r="64420" spans="8:8">
      <c r="H64420" t="str">
        <f t="shared" si="714"/>
        <v/>
      </c>
    </row>
    <row r="64421" spans="8:8">
      <c r="H64421" t="str">
        <f t="shared" si="714"/>
        <v/>
      </c>
    </row>
    <row r="64422" spans="8:8">
      <c r="H64422" t="str">
        <f t="shared" si="714"/>
        <v/>
      </c>
    </row>
    <row r="64423" spans="8:8">
      <c r="H64423" t="str">
        <f t="shared" si="714"/>
        <v/>
      </c>
    </row>
    <row r="64424" spans="8:8">
      <c r="H64424" t="str">
        <f t="shared" si="714"/>
        <v/>
      </c>
    </row>
    <row r="64425" spans="8:8">
      <c r="H64425" t="str">
        <f t="shared" si="714"/>
        <v/>
      </c>
    </row>
    <row r="64426" spans="8:8">
      <c r="H64426" t="str">
        <f t="shared" si="714"/>
        <v/>
      </c>
    </row>
    <row r="64427" spans="8:8">
      <c r="H64427" t="str">
        <f t="shared" si="714"/>
        <v/>
      </c>
    </row>
    <row r="64428" spans="8:8">
      <c r="H64428" t="str">
        <f t="shared" si="714"/>
        <v/>
      </c>
    </row>
    <row r="64429" spans="8:8">
      <c r="H64429" t="str">
        <f t="shared" si="714"/>
        <v/>
      </c>
    </row>
    <row r="64430" spans="8:8">
      <c r="H64430" t="str">
        <f t="shared" si="714"/>
        <v/>
      </c>
    </row>
    <row r="64431" spans="8:8">
      <c r="H64431" t="str">
        <f t="shared" si="714"/>
        <v/>
      </c>
    </row>
    <row r="64432" spans="8:8">
      <c r="H64432" t="str">
        <f t="shared" si="714"/>
        <v/>
      </c>
    </row>
    <row r="64433" spans="8:8">
      <c r="H64433" t="str">
        <f t="shared" si="714"/>
        <v/>
      </c>
    </row>
    <row r="64434" spans="8:8">
      <c r="H64434" t="str">
        <f t="shared" si="714"/>
        <v/>
      </c>
    </row>
    <row r="64435" spans="8:8">
      <c r="H64435" t="str">
        <f t="shared" si="714"/>
        <v/>
      </c>
    </row>
    <row r="64436" spans="8:8">
      <c r="H64436" t="str">
        <f t="shared" si="714"/>
        <v/>
      </c>
    </row>
    <row r="64437" spans="8:8">
      <c r="H64437" t="str">
        <f t="shared" si="714"/>
        <v/>
      </c>
    </row>
    <row r="64438" spans="8:8">
      <c r="H64438" t="str">
        <f t="shared" si="714"/>
        <v/>
      </c>
    </row>
    <row r="64439" spans="8:8">
      <c r="H64439" t="str">
        <f t="shared" si="714"/>
        <v/>
      </c>
    </row>
    <row r="64440" spans="8:8">
      <c r="H64440" t="str">
        <f t="shared" si="714"/>
        <v/>
      </c>
    </row>
    <row r="64441" spans="8:8">
      <c r="H64441" t="str">
        <f t="shared" si="714"/>
        <v/>
      </c>
    </row>
    <row r="64442" spans="8:8">
      <c r="H64442" t="str">
        <f t="shared" si="714"/>
        <v/>
      </c>
    </row>
    <row r="64443" spans="8:8">
      <c r="H64443" t="str">
        <f t="shared" si="714"/>
        <v/>
      </c>
    </row>
    <row r="64444" spans="8:8">
      <c r="H64444" t="str">
        <f t="shared" si="714"/>
        <v/>
      </c>
    </row>
    <row r="64445" spans="8:8">
      <c r="H64445" t="str">
        <f t="shared" si="714"/>
        <v/>
      </c>
    </row>
    <row r="64446" spans="8:8">
      <c r="H64446" t="str">
        <f t="shared" si="714"/>
        <v/>
      </c>
    </row>
    <row r="64447" spans="8:8">
      <c r="H64447" t="str">
        <f t="shared" si="714"/>
        <v/>
      </c>
    </row>
    <row r="64448" spans="8:8">
      <c r="H64448" t="str">
        <f t="shared" si="714"/>
        <v/>
      </c>
    </row>
    <row r="64449" spans="8:8">
      <c r="H64449" t="str">
        <f t="shared" si="714"/>
        <v/>
      </c>
    </row>
    <row r="64450" spans="8:8">
      <c r="H64450" t="str">
        <f t="shared" si="714"/>
        <v/>
      </c>
    </row>
    <row r="64451" spans="8:8">
      <c r="H64451" t="str">
        <f t="shared" si="714"/>
        <v/>
      </c>
    </row>
    <row r="64452" spans="8:8">
      <c r="H64452" t="str">
        <f t="shared" si="714"/>
        <v/>
      </c>
    </row>
    <row r="64453" spans="8:8">
      <c r="H64453" t="str">
        <f t="shared" si="714"/>
        <v/>
      </c>
    </row>
    <row r="64454" spans="8:8">
      <c r="H64454" t="str">
        <f t="shared" si="714"/>
        <v/>
      </c>
    </row>
    <row r="64455" spans="8:8">
      <c r="H64455" t="str">
        <f t="shared" si="714"/>
        <v/>
      </c>
    </row>
    <row r="64456" spans="8:8">
      <c r="H64456" t="str">
        <f t="shared" si="714"/>
        <v/>
      </c>
    </row>
    <row r="64457" spans="8:8">
      <c r="H64457" t="str">
        <f t="shared" si="714"/>
        <v/>
      </c>
    </row>
    <row r="64458" spans="8:8">
      <c r="H64458" t="str">
        <f t="shared" si="714"/>
        <v/>
      </c>
    </row>
    <row r="64459" spans="8:8">
      <c r="H64459" t="str">
        <f t="shared" si="714"/>
        <v/>
      </c>
    </row>
    <row r="64460" spans="8:8">
      <c r="H64460" t="str">
        <f t="shared" si="714"/>
        <v/>
      </c>
    </row>
    <row r="64461" spans="8:8">
      <c r="H64461" t="str">
        <f t="shared" si="714"/>
        <v/>
      </c>
    </row>
    <row r="64462" spans="8:8">
      <c r="H64462" t="str">
        <f t="shared" si="714"/>
        <v/>
      </c>
    </row>
    <row r="64463" spans="8:8">
      <c r="H64463" t="str">
        <f t="shared" si="714"/>
        <v/>
      </c>
    </row>
    <row r="64464" spans="8:8">
      <c r="H64464" t="str">
        <f t="shared" si="714"/>
        <v/>
      </c>
    </row>
    <row r="64465" spans="8:8">
      <c r="H64465" t="str">
        <f t="shared" si="714"/>
        <v/>
      </c>
    </row>
    <row r="64466" spans="8:8">
      <c r="H64466" t="str">
        <f t="shared" si="714"/>
        <v/>
      </c>
    </row>
    <row r="64467" spans="8:8">
      <c r="H64467" t="str">
        <f t="shared" si="714"/>
        <v/>
      </c>
    </row>
    <row r="64468" spans="8:8">
      <c r="H64468" t="str">
        <f t="shared" si="714"/>
        <v/>
      </c>
    </row>
    <row r="64469" spans="8:8">
      <c r="H64469" t="str">
        <f t="shared" si="714"/>
        <v/>
      </c>
    </row>
    <row r="64470" spans="8:8">
      <c r="H64470" t="str">
        <f t="shared" si="714"/>
        <v/>
      </c>
    </row>
    <row r="64471" spans="8:8">
      <c r="H64471" t="str">
        <f t="shared" si="714"/>
        <v/>
      </c>
    </row>
    <row r="64472" spans="8:8">
      <c r="H64472" t="str">
        <f t="shared" si="714"/>
        <v/>
      </c>
    </row>
    <row r="64473" spans="8:8">
      <c r="H64473" t="str">
        <f t="shared" si="714"/>
        <v/>
      </c>
    </row>
    <row r="64474" spans="8:8">
      <c r="H64474" t="str">
        <f t="shared" si="714"/>
        <v/>
      </c>
    </row>
    <row r="64475" spans="8:8">
      <c r="H64475" t="str">
        <f t="shared" si="714"/>
        <v/>
      </c>
    </row>
    <row r="64476" spans="8:8">
      <c r="H64476" t="str">
        <f t="shared" si="714"/>
        <v/>
      </c>
    </row>
    <row r="64477" spans="8:8">
      <c r="H64477" t="str">
        <f t="shared" si="714"/>
        <v/>
      </c>
    </row>
    <row r="64478" spans="8:8">
      <c r="H64478" t="str">
        <f t="shared" si="714"/>
        <v/>
      </c>
    </row>
    <row r="64479" spans="8:8">
      <c r="H64479" t="str">
        <f t="shared" si="714"/>
        <v/>
      </c>
    </row>
    <row r="64480" spans="8:8">
      <c r="H64480" t="str">
        <f t="shared" si="714"/>
        <v/>
      </c>
    </row>
    <row r="64481" spans="8:8">
      <c r="H64481" t="str">
        <f t="shared" si="714"/>
        <v/>
      </c>
    </row>
    <row r="64482" spans="8:8">
      <c r="H64482" t="str">
        <f t="shared" ref="H64482:H64545" si="715">_xlfn.TEXTJOIN(", ", TRUE, G64482:G64482)</f>
        <v/>
      </c>
    </row>
    <row r="64483" spans="8:8">
      <c r="H64483" t="str">
        <f t="shared" si="715"/>
        <v/>
      </c>
    </row>
    <row r="64484" spans="8:8">
      <c r="H64484" t="str">
        <f t="shared" si="715"/>
        <v/>
      </c>
    </row>
    <row r="64485" spans="8:8">
      <c r="H64485" t="str">
        <f t="shared" si="715"/>
        <v/>
      </c>
    </row>
    <row r="64486" spans="8:8">
      <c r="H64486" t="str">
        <f t="shared" si="715"/>
        <v/>
      </c>
    </row>
    <row r="64487" spans="8:8">
      <c r="H64487" t="str">
        <f t="shared" si="715"/>
        <v/>
      </c>
    </row>
    <row r="64488" spans="8:8">
      <c r="H64488" t="str">
        <f t="shared" si="715"/>
        <v/>
      </c>
    </row>
    <row r="64489" spans="8:8">
      <c r="H64489" t="str">
        <f t="shared" si="715"/>
        <v/>
      </c>
    </row>
    <row r="64490" spans="8:8">
      <c r="H64490" t="str">
        <f t="shared" si="715"/>
        <v/>
      </c>
    </row>
    <row r="64491" spans="8:8">
      <c r="H64491" t="str">
        <f t="shared" si="715"/>
        <v/>
      </c>
    </row>
    <row r="64492" spans="8:8">
      <c r="H64492" t="str">
        <f t="shared" si="715"/>
        <v/>
      </c>
    </row>
    <row r="64493" spans="8:8">
      <c r="H64493" t="str">
        <f t="shared" si="715"/>
        <v/>
      </c>
    </row>
    <row r="64494" spans="8:8">
      <c r="H64494" t="str">
        <f t="shared" si="715"/>
        <v/>
      </c>
    </row>
    <row r="64495" spans="8:8">
      <c r="H64495" t="str">
        <f t="shared" si="715"/>
        <v/>
      </c>
    </row>
    <row r="64496" spans="8:8">
      <c r="H64496" t="str">
        <f t="shared" si="715"/>
        <v/>
      </c>
    </row>
    <row r="64497" spans="8:8">
      <c r="H64497" t="str">
        <f t="shared" si="715"/>
        <v/>
      </c>
    </row>
    <row r="64498" spans="8:8">
      <c r="H64498" t="str">
        <f t="shared" si="715"/>
        <v/>
      </c>
    </row>
    <row r="64499" spans="8:8">
      <c r="H64499" t="str">
        <f t="shared" si="715"/>
        <v/>
      </c>
    </row>
    <row r="64500" spans="8:8">
      <c r="H64500" t="str">
        <f t="shared" si="715"/>
        <v/>
      </c>
    </row>
    <row r="64501" spans="8:8">
      <c r="H64501" t="str">
        <f t="shared" si="715"/>
        <v/>
      </c>
    </row>
    <row r="64502" spans="8:8">
      <c r="H64502" t="str">
        <f t="shared" si="715"/>
        <v/>
      </c>
    </row>
    <row r="64503" spans="8:8">
      <c r="H64503" t="str">
        <f t="shared" si="715"/>
        <v/>
      </c>
    </row>
    <row r="64504" spans="8:8">
      <c r="H64504" t="str">
        <f t="shared" si="715"/>
        <v/>
      </c>
    </row>
    <row r="64505" spans="8:8">
      <c r="H64505" t="str">
        <f t="shared" si="715"/>
        <v/>
      </c>
    </row>
    <row r="64506" spans="8:8">
      <c r="H64506" t="str">
        <f t="shared" si="715"/>
        <v/>
      </c>
    </row>
    <row r="64507" spans="8:8">
      <c r="H64507" t="str">
        <f t="shared" si="715"/>
        <v/>
      </c>
    </row>
    <row r="64508" spans="8:8">
      <c r="H64508" t="str">
        <f t="shared" si="715"/>
        <v/>
      </c>
    </row>
    <row r="64509" spans="8:8">
      <c r="H64509" t="str">
        <f t="shared" si="715"/>
        <v/>
      </c>
    </row>
    <row r="64510" spans="8:8">
      <c r="H64510" t="str">
        <f t="shared" si="715"/>
        <v/>
      </c>
    </row>
    <row r="64511" spans="8:8">
      <c r="H64511" t="str">
        <f t="shared" si="715"/>
        <v/>
      </c>
    </row>
    <row r="64512" spans="8:8">
      <c r="H64512" t="str">
        <f t="shared" si="715"/>
        <v/>
      </c>
    </row>
    <row r="64513" spans="8:8">
      <c r="H64513" t="str">
        <f t="shared" si="715"/>
        <v/>
      </c>
    </row>
    <row r="64514" spans="8:8">
      <c r="H64514" t="str">
        <f t="shared" si="715"/>
        <v/>
      </c>
    </row>
    <row r="64515" spans="8:8">
      <c r="H64515" t="str">
        <f t="shared" si="715"/>
        <v/>
      </c>
    </row>
    <row r="64516" spans="8:8">
      <c r="H64516" t="str">
        <f t="shared" si="715"/>
        <v/>
      </c>
    </row>
    <row r="64517" spans="8:8">
      <c r="H64517" t="str">
        <f t="shared" si="715"/>
        <v/>
      </c>
    </row>
    <row r="64518" spans="8:8">
      <c r="H64518" t="str">
        <f t="shared" si="715"/>
        <v/>
      </c>
    </row>
    <row r="64519" spans="8:8">
      <c r="H64519" t="str">
        <f t="shared" si="715"/>
        <v/>
      </c>
    </row>
    <row r="64520" spans="8:8">
      <c r="H64520" t="str">
        <f t="shared" si="715"/>
        <v/>
      </c>
    </row>
    <row r="64521" spans="8:8">
      <c r="H64521" t="str">
        <f t="shared" si="715"/>
        <v/>
      </c>
    </row>
    <row r="64522" spans="8:8">
      <c r="H64522" t="str">
        <f t="shared" si="715"/>
        <v/>
      </c>
    </row>
    <row r="64523" spans="8:8">
      <c r="H64523" t="str">
        <f t="shared" si="715"/>
        <v/>
      </c>
    </row>
    <row r="64524" spans="8:8">
      <c r="H64524" t="str">
        <f t="shared" si="715"/>
        <v/>
      </c>
    </row>
    <row r="64525" spans="8:8">
      <c r="H64525" t="str">
        <f t="shared" si="715"/>
        <v/>
      </c>
    </row>
    <row r="64526" spans="8:8">
      <c r="H64526" t="str">
        <f t="shared" si="715"/>
        <v/>
      </c>
    </row>
    <row r="64527" spans="8:8">
      <c r="H64527" t="str">
        <f t="shared" si="715"/>
        <v/>
      </c>
    </row>
    <row r="64528" spans="8:8">
      <c r="H64528" t="str">
        <f t="shared" si="715"/>
        <v/>
      </c>
    </row>
    <row r="64529" spans="8:8">
      <c r="H64529" t="str">
        <f t="shared" si="715"/>
        <v/>
      </c>
    </row>
    <row r="64530" spans="8:8">
      <c r="H64530" t="str">
        <f t="shared" si="715"/>
        <v/>
      </c>
    </row>
    <row r="64531" spans="8:8">
      <c r="H64531" t="str">
        <f t="shared" si="715"/>
        <v/>
      </c>
    </row>
    <row r="64532" spans="8:8">
      <c r="H64532" t="str">
        <f t="shared" si="715"/>
        <v/>
      </c>
    </row>
    <row r="64533" spans="8:8">
      <c r="H64533" t="str">
        <f t="shared" si="715"/>
        <v/>
      </c>
    </row>
    <row r="64534" spans="8:8">
      <c r="H64534" t="str">
        <f t="shared" si="715"/>
        <v/>
      </c>
    </row>
    <row r="64535" spans="8:8">
      <c r="H64535" t="str">
        <f t="shared" si="715"/>
        <v/>
      </c>
    </row>
    <row r="64536" spans="8:8">
      <c r="H64536" t="str">
        <f t="shared" si="715"/>
        <v/>
      </c>
    </row>
    <row r="64537" spans="8:8">
      <c r="H64537" t="str">
        <f t="shared" si="715"/>
        <v/>
      </c>
    </row>
    <row r="64538" spans="8:8">
      <c r="H64538" t="str">
        <f t="shared" si="715"/>
        <v/>
      </c>
    </row>
    <row r="64539" spans="8:8">
      <c r="H64539" t="str">
        <f t="shared" si="715"/>
        <v/>
      </c>
    </row>
    <row r="64540" spans="8:8">
      <c r="H64540" t="str">
        <f t="shared" si="715"/>
        <v/>
      </c>
    </row>
    <row r="64541" spans="8:8">
      <c r="H64541" t="str">
        <f t="shared" si="715"/>
        <v/>
      </c>
    </row>
    <row r="64542" spans="8:8">
      <c r="H64542" t="str">
        <f t="shared" si="715"/>
        <v/>
      </c>
    </row>
    <row r="64543" spans="8:8">
      <c r="H64543" t="str">
        <f t="shared" si="715"/>
        <v/>
      </c>
    </row>
    <row r="64544" spans="8:8">
      <c r="H64544" t="str">
        <f t="shared" si="715"/>
        <v/>
      </c>
    </row>
    <row r="64545" spans="8:8">
      <c r="H64545" t="str">
        <f t="shared" si="715"/>
        <v/>
      </c>
    </row>
    <row r="64546" spans="8:8">
      <c r="H64546" t="str">
        <f t="shared" ref="H64546:H64609" si="716">_xlfn.TEXTJOIN(", ", TRUE, G64546:G64546)</f>
        <v/>
      </c>
    </row>
    <row r="64547" spans="8:8">
      <c r="H64547" t="str">
        <f t="shared" si="716"/>
        <v/>
      </c>
    </row>
    <row r="64548" spans="8:8">
      <c r="H64548" t="str">
        <f t="shared" si="716"/>
        <v/>
      </c>
    </row>
    <row r="64549" spans="8:8">
      <c r="H64549" t="str">
        <f t="shared" si="716"/>
        <v/>
      </c>
    </row>
    <row r="64550" spans="8:8">
      <c r="H64550" t="str">
        <f t="shared" si="716"/>
        <v/>
      </c>
    </row>
    <row r="64551" spans="8:8">
      <c r="H64551" t="str">
        <f t="shared" si="716"/>
        <v/>
      </c>
    </row>
    <row r="64552" spans="8:8">
      <c r="H64552" t="str">
        <f t="shared" si="716"/>
        <v/>
      </c>
    </row>
    <row r="64553" spans="8:8">
      <c r="H64553" t="str">
        <f t="shared" si="716"/>
        <v/>
      </c>
    </row>
    <row r="64554" spans="8:8">
      <c r="H64554" t="str">
        <f t="shared" si="716"/>
        <v/>
      </c>
    </row>
    <row r="64555" spans="8:8">
      <c r="H64555" t="str">
        <f t="shared" si="716"/>
        <v/>
      </c>
    </row>
    <row r="64556" spans="8:8">
      <c r="H64556" t="str">
        <f t="shared" si="716"/>
        <v/>
      </c>
    </row>
    <row r="64557" spans="8:8">
      <c r="H64557" t="str">
        <f t="shared" si="716"/>
        <v/>
      </c>
    </row>
    <row r="64558" spans="8:8">
      <c r="H64558" t="str">
        <f t="shared" si="716"/>
        <v/>
      </c>
    </row>
    <row r="64559" spans="8:8">
      <c r="H64559" t="str">
        <f t="shared" si="716"/>
        <v/>
      </c>
    </row>
    <row r="64560" spans="8:8">
      <c r="H64560" t="str">
        <f t="shared" si="716"/>
        <v/>
      </c>
    </row>
    <row r="64561" spans="8:8">
      <c r="H64561" t="str">
        <f t="shared" si="716"/>
        <v/>
      </c>
    </row>
    <row r="64562" spans="8:8">
      <c r="H64562" t="str">
        <f t="shared" si="716"/>
        <v/>
      </c>
    </row>
    <row r="64563" spans="8:8">
      <c r="H64563" t="str">
        <f t="shared" si="716"/>
        <v/>
      </c>
    </row>
    <row r="64564" spans="8:8">
      <c r="H64564" t="str">
        <f t="shared" si="716"/>
        <v/>
      </c>
    </row>
    <row r="64565" spans="8:8">
      <c r="H64565" t="str">
        <f t="shared" si="716"/>
        <v/>
      </c>
    </row>
    <row r="64566" spans="8:8">
      <c r="H64566" t="str">
        <f t="shared" si="716"/>
        <v/>
      </c>
    </row>
    <row r="64567" spans="8:8">
      <c r="H64567" t="str">
        <f t="shared" si="716"/>
        <v/>
      </c>
    </row>
    <row r="64568" spans="8:8">
      <c r="H64568" t="str">
        <f t="shared" si="716"/>
        <v/>
      </c>
    </row>
    <row r="64569" spans="8:8">
      <c r="H64569" t="str">
        <f t="shared" si="716"/>
        <v/>
      </c>
    </row>
    <row r="64570" spans="8:8">
      <c r="H64570" t="str">
        <f t="shared" si="716"/>
        <v/>
      </c>
    </row>
    <row r="64571" spans="8:8">
      <c r="H64571" t="str">
        <f t="shared" si="716"/>
        <v/>
      </c>
    </row>
    <row r="64572" spans="8:8">
      <c r="H64572" t="str">
        <f t="shared" si="716"/>
        <v/>
      </c>
    </row>
    <row r="64573" spans="8:8">
      <c r="H64573" t="str">
        <f t="shared" si="716"/>
        <v/>
      </c>
    </row>
    <row r="64574" spans="8:8">
      <c r="H64574" t="str">
        <f t="shared" si="716"/>
        <v/>
      </c>
    </row>
    <row r="64575" spans="8:8">
      <c r="H64575" t="str">
        <f t="shared" si="716"/>
        <v/>
      </c>
    </row>
    <row r="64576" spans="8:8">
      <c r="H64576" t="str">
        <f t="shared" si="716"/>
        <v/>
      </c>
    </row>
    <row r="64577" spans="8:8">
      <c r="H64577" t="str">
        <f t="shared" si="716"/>
        <v/>
      </c>
    </row>
    <row r="64578" spans="8:8">
      <c r="H64578" t="str">
        <f t="shared" si="716"/>
        <v/>
      </c>
    </row>
    <row r="64579" spans="8:8">
      <c r="H64579" t="str">
        <f t="shared" si="716"/>
        <v/>
      </c>
    </row>
    <row r="64580" spans="8:8">
      <c r="H64580" t="str">
        <f t="shared" si="716"/>
        <v/>
      </c>
    </row>
    <row r="64581" spans="8:8">
      <c r="H64581" t="str">
        <f t="shared" si="716"/>
        <v/>
      </c>
    </row>
    <row r="64582" spans="8:8">
      <c r="H64582" t="str">
        <f t="shared" si="716"/>
        <v/>
      </c>
    </row>
    <row r="64583" spans="8:8">
      <c r="H64583" t="str">
        <f t="shared" si="716"/>
        <v/>
      </c>
    </row>
    <row r="64584" spans="8:8">
      <c r="H64584" t="str">
        <f t="shared" si="716"/>
        <v/>
      </c>
    </row>
    <row r="64585" spans="8:8">
      <c r="H64585" t="str">
        <f t="shared" si="716"/>
        <v/>
      </c>
    </row>
    <row r="64586" spans="8:8">
      <c r="H64586" t="str">
        <f t="shared" si="716"/>
        <v/>
      </c>
    </row>
    <row r="64587" spans="8:8">
      <c r="H64587" t="str">
        <f t="shared" si="716"/>
        <v/>
      </c>
    </row>
    <row r="64588" spans="8:8">
      <c r="H64588" t="str">
        <f t="shared" si="716"/>
        <v/>
      </c>
    </row>
    <row r="64589" spans="8:8">
      <c r="H64589" t="str">
        <f t="shared" si="716"/>
        <v/>
      </c>
    </row>
    <row r="64590" spans="8:8">
      <c r="H64590" t="str">
        <f t="shared" si="716"/>
        <v/>
      </c>
    </row>
    <row r="64591" spans="8:8">
      <c r="H64591" t="str">
        <f t="shared" si="716"/>
        <v/>
      </c>
    </row>
    <row r="64592" spans="8:8">
      <c r="H64592" t="str">
        <f t="shared" si="716"/>
        <v/>
      </c>
    </row>
    <row r="64593" spans="8:8">
      <c r="H64593" t="str">
        <f t="shared" si="716"/>
        <v/>
      </c>
    </row>
    <row r="64594" spans="8:8">
      <c r="H64594" t="str">
        <f t="shared" si="716"/>
        <v/>
      </c>
    </row>
    <row r="64595" spans="8:8">
      <c r="H64595" t="str">
        <f t="shared" si="716"/>
        <v/>
      </c>
    </row>
    <row r="64596" spans="8:8">
      <c r="H64596" t="str">
        <f t="shared" si="716"/>
        <v/>
      </c>
    </row>
    <row r="64597" spans="8:8">
      <c r="H64597" t="str">
        <f t="shared" si="716"/>
        <v/>
      </c>
    </row>
    <row r="64598" spans="8:8">
      <c r="H64598" t="str">
        <f t="shared" si="716"/>
        <v/>
      </c>
    </row>
    <row r="64599" spans="8:8">
      <c r="H64599" t="str">
        <f t="shared" si="716"/>
        <v/>
      </c>
    </row>
    <row r="64600" spans="8:8">
      <c r="H64600" t="str">
        <f t="shared" si="716"/>
        <v/>
      </c>
    </row>
    <row r="64601" spans="8:8">
      <c r="H64601" t="str">
        <f t="shared" si="716"/>
        <v/>
      </c>
    </row>
    <row r="64602" spans="8:8">
      <c r="H64602" t="str">
        <f t="shared" si="716"/>
        <v/>
      </c>
    </row>
    <row r="64603" spans="8:8">
      <c r="H64603" t="str">
        <f t="shared" si="716"/>
        <v/>
      </c>
    </row>
    <row r="64604" spans="8:8">
      <c r="H64604" t="str">
        <f t="shared" si="716"/>
        <v/>
      </c>
    </row>
    <row r="64605" spans="8:8">
      <c r="H64605" t="str">
        <f t="shared" si="716"/>
        <v/>
      </c>
    </row>
    <row r="64606" spans="8:8">
      <c r="H64606" t="str">
        <f t="shared" si="716"/>
        <v/>
      </c>
    </row>
    <row r="64607" spans="8:8">
      <c r="H64607" t="str">
        <f t="shared" si="716"/>
        <v/>
      </c>
    </row>
    <row r="64608" spans="8:8">
      <c r="H64608" t="str">
        <f t="shared" si="716"/>
        <v/>
      </c>
    </row>
    <row r="64609" spans="8:8">
      <c r="H64609" t="str">
        <f t="shared" si="716"/>
        <v/>
      </c>
    </row>
    <row r="64610" spans="8:8">
      <c r="H64610" t="str">
        <f t="shared" ref="H64610:H64673" si="717">_xlfn.TEXTJOIN(", ", TRUE, G64610:G64610)</f>
        <v/>
      </c>
    </row>
    <row r="64611" spans="8:8">
      <c r="H64611" t="str">
        <f t="shared" si="717"/>
        <v/>
      </c>
    </row>
    <row r="64612" spans="8:8">
      <c r="H64612" t="str">
        <f t="shared" si="717"/>
        <v/>
      </c>
    </row>
    <row r="64613" spans="8:8">
      <c r="H64613" t="str">
        <f t="shared" si="717"/>
        <v/>
      </c>
    </row>
    <row r="64614" spans="8:8">
      <c r="H64614" t="str">
        <f t="shared" si="717"/>
        <v/>
      </c>
    </row>
    <row r="64615" spans="8:8">
      <c r="H64615" t="str">
        <f t="shared" si="717"/>
        <v/>
      </c>
    </row>
    <row r="64616" spans="8:8">
      <c r="H64616" t="str">
        <f t="shared" si="717"/>
        <v/>
      </c>
    </row>
    <row r="64617" spans="8:8">
      <c r="H64617" t="str">
        <f t="shared" si="717"/>
        <v/>
      </c>
    </row>
    <row r="64618" spans="8:8">
      <c r="H64618" t="str">
        <f t="shared" si="717"/>
        <v/>
      </c>
    </row>
    <row r="64619" spans="8:8">
      <c r="H64619" t="str">
        <f t="shared" si="717"/>
        <v/>
      </c>
    </row>
    <row r="64620" spans="8:8">
      <c r="H64620" t="str">
        <f t="shared" si="717"/>
        <v/>
      </c>
    </row>
    <row r="64621" spans="8:8">
      <c r="H64621" t="str">
        <f t="shared" si="717"/>
        <v/>
      </c>
    </row>
    <row r="64622" spans="8:8">
      <c r="H64622" t="str">
        <f t="shared" si="717"/>
        <v/>
      </c>
    </row>
    <row r="64623" spans="8:8">
      <c r="H64623" t="str">
        <f t="shared" si="717"/>
        <v/>
      </c>
    </row>
    <row r="64624" spans="8:8">
      <c r="H64624" t="str">
        <f t="shared" si="717"/>
        <v/>
      </c>
    </row>
    <row r="64625" spans="8:8">
      <c r="H64625" t="str">
        <f t="shared" si="717"/>
        <v/>
      </c>
    </row>
    <row r="64626" spans="8:8">
      <c r="H64626" t="str">
        <f t="shared" si="717"/>
        <v/>
      </c>
    </row>
    <row r="64627" spans="8:8">
      <c r="H64627" t="str">
        <f t="shared" si="717"/>
        <v/>
      </c>
    </row>
    <row r="64628" spans="8:8">
      <c r="H64628" t="str">
        <f t="shared" si="717"/>
        <v/>
      </c>
    </row>
    <row r="64629" spans="8:8">
      <c r="H64629" t="str">
        <f t="shared" si="717"/>
        <v/>
      </c>
    </row>
    <row r="64630" spans="8:8">
      <c r="H64630" t="str">
        <f t="shared" si="717"/>
        <v/>
      </c>
    </row>
    <row r="64631" spans="8:8">
      <c r="H64631" t="str">
        <f t="shared" si="717"/>
        <v/>
      </c>
    </row>
    <row r="64632" spans="8:8">
      <c r="H64632" t="str">
        <f t="shared" si="717"/>
        <v/>
      </c>
    </row>
    <row r="64633" spans="8:8">
      <c r="H64633" t="str">
        <f t="shared" si="717"/>
        <v/>
      </c>
    </row>
    <row r="64634" spans="8:8">
      <c r="H64634" t="str">
        <f t="shared" si="717"/>
        <v/>
      </c>
    </row>
    <row r="64635" spans="8:8">
      <c r="H64635" t="str">
        <f t="shared" si="717"/>
        <v/>
      </c>
    </row>
    <row r="64636" spans="8:8">
      <c r="H64636" t="str">
        <f t="shared" si="717"/>
        <v/>
      </c>
    </row>
    <row r="64637" spans="8:8">
      <c r="H64637" t="str">
        <f t="shared" si="717"/>
        <v/>
      </c>
    </row>
    <row r="64638" spans="8:8">
      <c r="H64638" t="str">
        <f t="shared" si="717"/>
        <v/>
      </c>
    </row>
    <row r="64639" spans="8:8">
      <c r="H64639" t="str">
        <f t="shared" si="717"/>
        <v/>
      </c>
    </row>
    <row r="64640" spans="8:8">
      <c r="H64640" t="str">
        <f t="shared" si="717"/>
        <v/>
      </c>
    </row>
    <row r="64641" spans="8:8">
      <c r="H64641" t="str">
        <f t="shared" si="717"/>
        <v/>
      </c>
    </row>
    <row r="64642" spans="8:8">
      <c r="H64642" t="str">
        <f t="shared" si="717"/>
        <v/>
      </c>
    </row>
    <row r="64643" spans="8:8">
      <c r="H64643" t="str">
        <f t="shared" si="717"/>
        <v/>
      </c>
    </row>
    <row r="64644" spans="8:8">
      <c r="H64644" t="str">
        <f t="shared" si="717"/>
        <v/>
      </c>
    </row>
    <row r="64645" spans="8:8">
      <c r="H64645" t="str">
        <f t="shared" si="717"/>
        <v/>
      </c>
    </row>
    <row r="64646" spans="8:8">
      <c r="H64646" t="str">
        <f t="shared" si="717"/>
        <v/>
      </c>
    </row>
    <row r="64647" spans="8:8">
      <c r="H64647" t="str">
        <f t="shared" si="717"/>
        <v/>
      </c>
    </row>
    <row r="64648" spans="8:8">
      <c r="H64648" t="str">
        <f t="shared" si="717"/>
        <v/>
      </c>
    </row>
    <row r="64649" spans="8:8">
      <c r="H64649" t="str">
        <f t="shared" si="717"/>
        <v/>
      </c>
    </row>
    <row r="64650" spans="8:8">
      <c r="H64650" t="str">
        <f t="shared" si="717"/>
        <v/>
      </c>
    </row>
    <row r="64651" spans="8:8">
      <c r="H64651" t="str">
        <f t="shared" si="717"/>
        <v/>
      </c>
    </row>
    <row r="64652" spans="8:8">
      <c r="H64652" t="str">
        <f t="shared" si="717"/>
        <v/>
      </c>
    </row>
    <row r="64653" spans="8:8">
      <c r="H64653" t="str">
        <f t="shared" si="717"/>
        <v/>
      </c>
    </row>
    <row r="64654" spans="8:8">
      <c r="H64654" t="str">
        <f t="shared" si="717"/>
        <v/>
      </c>
    </row>
    <row r="64655" spans="8:8">
      <c r="H64655" t="str">
        <f t="shared" si="717"/>
        <v/>
      </c>
    </row>
    <row r="64656" spans="8:8">
      <c r="H64656" t="str">
        <f t="shared" si="717"/>
        <v/>
      </c>
    </row>
    <row r="64657" spans="8:8">
      <c r="H64657" t="str">
        <f t="shared" si="717"/>
        <v/>
      </c>
    </row>
    <row r="64658" spans="8:8">
      <c r="H64658" t="str">
        <f t="shared" si="717"/>
        <v/>
      </c>
    </row>
    <row r="64659" spans="8:8">
      <c r="H64659" t="str">
        <f t="shared" si="717"/>
        <v/>
      </c>
    </row>
    <row r="64660" spans="8:8">
      <c r="H64660" t="str">
        <f t="shared" si="717"/>
        <v/>
      </c>
    </row>
    <row r="64661" spans="8:8">
      <c r="H64661" t="str">
        <f t="shared" si="717"/>
        <v/>
      </c>
    </row>
    <row r="64662" spans="8:8">
      <c r="H64662" t="str">
        <f t="shared" si="717"/>
        <v/>
      </c>
    </row>
    <row r="64663" spans="8:8">
      <c r="H64663" t="str">
        <f t="shared" si="717"/>
        <v/>
      </c>
    </row>
    <row r="64664" spans="8:8">
      <c r="H64664" t="str">
        <f t="shared" si="717"/>
        <v/>
      </c>
    </row>
    <row r="64665" spans="8:8">
      <c r="H64665" t="str">
        <f t="shared" si="717"/>
        <v/>
      </c>
    </row>
    <row r="64666" spans="8:8">
      <c r="H64666" t="str">
        <f t="shared" si="717"/>
        <v/>
      </c>
    </row>
    <row r="64667" spans="8:8">
      <c r="H64667" t="str">
        <f t="shared" si="717"/>
        <v/>
      </c>
    </row>
    <row r="64668" spans="8:8">
      <c r="H64668" t="str">
        <f t="shared" si="717"/>
        <v/>
      </c>
    </row>
    <row r="64669" spans="8:8">
      <c r="H64669" t="str">
        <f t="shared" si="717"/>
        <v/>
      </c>
    </row>
    <row r="64670" spans="8:8">
      <c r="H64670" t="str">
        <f t="shared" si="717"/>
        <v/>
      </c>
    </row>
    <row r="64671" spans="8:8">
      <c r="H64671" t="str">
        <f t="shared" si="717"/>
        <v/>
      </c>
    </row>
    <row r="64672" spans="8:8">
      <c r="H64672" t="str">
        <f t="shared" si="717"/>
        <v/>
      </c>
    </row>
    <row r="64673" spans="8:8">
      <c r="H64673" t="str">
        <f t="shared" si="717"/>
        <v/>
      </c>
    </row>
    <row r="64674" spans="8:8">
      <c r="H64674" t="str">
        <f t="shared" ref="H64674:H64737" si="718">_xlfn.TEXTJOIN(", ", TRUE, G64674:G64674)</f>
        <v/>
      </c>
    </row>
    <row r="64675" spans="8:8">
      <c r="H64675" t="str">
        <f t="shared" si="718"/>
        <v/>
      </c>
    </row>
    <row r="64676" spans="8:8">
      <c r="H64676" t="str">
        <f t="shared" si="718"/>
        <v/>
      </c>
    </row>
    <row r="64677" spans="8:8">
      <c r="H64677" t="str">
        <f t="shared" si="718"/>
        <v/>
      </c>
    </row>
    <row r="64678" spans="8:8">
      <c r="H64678" t="str">
        <f t="shared" si="718"/>
        <v/>
      </c>
    </row>
    <row r="64679" spans="8:8">
      <c r="H64679" t="str">
        <f t="shared" si="718"/>
        <v/>
      </c>
    </row>
    <row r="64680" spans="8:8">
      <c r="H64680" t="str">
        <f t="shared" si="718"/>
        <v/>
      </c>
    </row>
    <row r="64681" spans="8:8">
      <c r="H64681" t="str">
        <f t="shared" si="718"/>
        <v/>
      </c>
    </row>
    <row r="64682" spans="8:8">
      <c r="H64682" t="str">
        <f t="shared" si="718"/>
        <v/>
      </c>
    </row>
    <row r="64683" spans="8:8">
      <c r="H64683" t="str">
        <f t="shared" si="718"/>
        <v/>
      </c>
    </row>
    <row r="64684" spans="8:8">
      <c r="H64684" t="str">
        <f t="shared" si="718"/>
        <v/>
      </c>
    </row>
    <row r="64685" spans="8:8">
      <c r="H64685" t="str">
        <f t="shared" si="718"/>
        <v/>
      </c>
    </row>
    <row r="64686" spans="8:8">
      <c r="H64686" t="str">
        <f t="shared" si="718"/>
        <v/>
      </c>
    </row>
    <row r="64687" spans="8:8">
      <c r="H64687" t="str">
        <f t="shared" si="718"/>
        <v/>
      </c>
    </row>
    <row r="64688" spans="8:8">
      <c r="H64688" t="str">
        <f t="shared" si="718"/>
        <v/>
      </c>
    </row>
    <row r="64689" spans="8:8">
      <c r="H64689" t="str">
        <f t="shared" si="718"/>
        <v/>
      </c>
    </row>
    <row r="64690" spans="8:8">
      <c r="H64690" t="str">
        <f t="shared" si="718"/>
        <v/>
      </c>
    </row>
    <row r="64691" spans="8:8">
      <c r="H64691" t="str">
        <f t="shared" si="718"/>
        <v/>
      </c>
    </row>
    <row r="64692" spans="8:8">
      <c r="H64692" t="str">
        <f t="shared" si="718"/>
        <v/>
      </c>
    </row>
    <row r="64693" spans="8:8">
      <c r="H64693" t="str">
        <f t="shared" si="718"/>
        <v/>
      </c>
    </row>
    <row r="64694" spans="8:8">
      <c r="H64694" t="str">
        <f t="shared" si="718"/>
        <v/>
      </c>
    </row>
    <row r="64695" spans="8:8">
      <c r="H64695" t="str">
        <f t="shared" si="718"/>
        <v/>
      </c>
    </row>
    <row r="64696" spans="8:8">
      <c r="H64696" t="str">
        <f t="shared" si="718"/>
        <v/>
      </c>
    </row>
    <row r="64697" spans="8:8">
      <c r="H64697" t="str">
        <f t="shared" si="718"/>
        <v/>
      </c>
    </row>
    <row r="64698" spans="8:8">
      <c r="H64698" t="str">
        <f t="shared" si="718"/>
        <v/>
      </c>
    </row>
    <row r="64699" spans="8:8">
      <c r="H64699" t="str">
        <f t="shared" si="718"/>
        <v/>
      </c>
    </row>
    <row r="64700" spans="8:8">
      <c r="H64700" t="str">
        <f t="shared" si="718"/>
        <v/>
      </c>
    </row>
    <row r="64701" spans="8:8">
      <c r="H64701" t="str">
        <f t="shared" si="718"/>
        <v/>
      </c>
    </row>
    <row r="64702" spans="8:8">
      <c r="H64702" t="str">
        <f t="shared" si="718"/>
        <v/>
      </c>
    </row>
    <row r="64703" spans="8:8">
      <c r="H64703" t="str">
        <f t="shared" si="718"/>
        <v/>
      </c>
    </row>
    <row r="64704" spans="8:8">
      <c r="H64704" t="str">
        <f t="shared" si="718"/>
        <v/>
      </c>
    </row>
    <row r="64705" spans="8:8">
      <c r="H64705" t="str">
        <f t="shared" si="718"/>
        <v/>
      </c>
    </row>
    <row r="64706" spans="8:8">
      <c r="H64706" t="str">
        <f t="shared" si="718"/>
        <v/>
      </c>
    </row>
    <row r="64707" spans="8:8">
      <c r="H64707" t="str">
        <f t="shared" si="718"/>
        <v/>
      </c>
    </row>
    <row r="64708" spans="8:8">
      <c r="H64708" t="str">
        <f t="shared" si="718"/>
        <v/>
      </c>
    </row>
    <row r="64709" spans="8:8">
      <c r="H64709" t="str">
        <f t="shared" si="718"/>
        <v/>
      </c>
    </row>
    <row r="64710" spans="8:8">
      <c r="H64710" t="str">
        <f t="shared" si="718"/>
        <v/>
      </c>
    </row>
    <row r="64711" spans="8:8">
      <c r="H64711" t="str">
        <f t="shared" si="718"/>
        <v/>
      </c>
    </row>
    <row r="64712" spans="8:8">
      <c r="H64712" t="str">
        <f t="shared" si="718"/>
        <v/>
      </c>
    </row>
    <row r="64713" spans="8:8">
      <c r="H64713" t="str">
        <f t="shared" si="718"/>
        <v/>
      </c>
    </row>
    <row r="64714" spans="8:8">
      <c r="H64714" t="str">
        <f t="shared" si="718"/>
        <v/>
      </c>
    </row>
    <row r="64715" spans="8:8">
      <c r="H64715" t="str">
        <f t="shared" si="718"/>
        <v/>
      </c>
    </row>
    <row r="64716" spans="8:8">
      <c r="H64716" t="str">
        <f t="shared" si="718"/>
        <v/>
      </c>
    </row>
    <row r="64717" spans="8:8">
      <c r="H64717" t="str">
        <f t="shared" si="718"/>
        <v/>
      </c>
    </row>
    <row r="64718" spans="8:8">
      <c r="H64718" t="str">
        <f t="shared" si="718"/>
        <v/>
      </c>
    </row>
    <row r="64719" spans="8:8">
      <c r="H64719" t="str">
        <f t="shared" si="718"/>
        <v/>
      </c>
    </row>
    <row r="64720" spans="8:8">
      <c r="H64720" t="str">
        <f t="shared" si="718"/>
        <v/>
      </c>
    </row>
    <row r="64721" spans="8:8">
      <c r="H64721" t="str">
        <f t="shared" si="718"/>
        <v/>
      </c>
    </row>
    <row r="64722" spans="8:8">
      <c r="H64722" t="str">
        <f t="shared" si="718"/>
        <v/>
      </c>
    </row>
    <row r="64723" spans="8:8">
      <c r="H64723" t="str">
        <f t="shared" si="718"/>
        <v/>
      </c>
    </row>
    <row r="64724" spans="8:8">
      <c r="H64724" t="str">
        <f t="shared" si="718"/>
        <v/>
      </c>
    </row>
    <row r="64725" spans="8:8">
      <c r="H64725" t="str">
        <f t="shared" si="718"/>
        <v/>
      </c>
    </row>
    <row r="64726" spans="8:8">
      <c r="H64726" t="str">
        <f t="shared" si="718"/>
        <v/>
      </c>
    </row>
    <row r="64727" spans="8:8">
      <c r="H64727" t="str">
        <f t="shared" si="718"/>
        <v/>
      </c>
    </row>
    <row r="64728" spans="8:8">
      <c r="H64728" t="str">
        <f t="shared" si="718"/>
        <v/>
      </c>
    </row>
    <row r="64729" spans="8:8">
      <c r="H64729" t="str">
        <f t="shared" si="718"/>
        <v/>
      </c>
    </row>
    <row r="64730" spans="8:8">
      <c r="H64730" t="str">
        <f t="shared" si="718"/>
        <v/>
      </c>
    </row>
    <row r="64731" spans="8:8">
      <c r="H64731" t="str">
        <f t="shared" si="718"/>
        <v/>
      </c>
    </row>
    <row r="64732" spans="8:8">
      <c r="H64732" t="str">
        <f t="shared" si="718"/>
        <v/>
      </c>
    </row>
    <row r="64733" spans="8:8">
      <c r="H64733" t="str">
        <f t="shared" si="718"/>
        <v/>
      </c>
    </row>
    <row r="64734" spans="8:8">
      <c r="H64734" t="str">
        <f t="shared" si="718"/>
        <v/>
      </c>
    </row>
    <row r="64735" spans="8:8">
      <c r="H64735" t="str">
        <f t="shared" si="718"/>
        <v/>
      </c>
    </row>
    <row r="64736" spans="8:8">
      <c r="H64736" t="str">
        <f t="shared" si="718"/>
        <v/>
      </c>
    </row>
    <row r="64737" spans="8:8">
      <c r="H64737" t="str">
        <f t="shared" si="718"/>
        <v/>
      </c>
    </row>
    <row r="64738" spans="8:8">
      <c r="H64738" t="str">
        <f t="shared" ref="H64738:H64801" si="719">_xlfn.TEXTJOIN(", ", TRUE, G64738:G64738)</f>
        <v/>
      </c>
    </row>
    <row r="64739" spans="8:8">
      <c r="H64739" t="str">
        <f t="shared" si="719"/>
        <v/>
      </c>
    </row>
    <row r="64740" spans="8:8">
      <c r="H64740" t="str">
        <f t="shared" si="719"/>
        <v/>
      </c>
    </row>
    <row r="64741" spans="8:8">
      <c r="H64741" t="str">
        <f t="shared" si="719"/>
        <v/>
      </c>
    </row>
    <row r="64742" spans="8:8">
      <c r="H64742" t="str">
        <f t="shared" si="719"/>
        <v/>
      </c>
    </row>
    <row r="64743" spans="8:8">
      <c r="H64743" t="str">
        <f t="shared" si="719"/>
        <v/>
      </c>
    </row>
    <row r="64744" spans="8:8">
      <c r="H64744" t="str">
        <f t="shared" si="719"/>
        <v/>
      </c>
    </row>
    <row r="64745" spans="8:8">
      <c r="H64745" t="str">
        <f t="shared" si="719"/>
        <v/>
      </c>
    </row>
    <row r="64746" spans="8:8">
      <c r="H64746" t="str">
        <f t="shared" si="719"/>
        <v/>
      </c>
    </row>
    <row r="64747" spans="8:8">
      <c r="H64747" t="str">
        <f t="shared" si="719"/>
        <v/>
      </c>
    </row>
    <row r="64748" spans="8:8">
      <c r="H64748" t="str">
        <f t="shared" si="719"/>
        <v/>
      </c>
    </row>
    <row r="64749" spans="8:8">
      <c r="H64749" t="str">
        <f t="shared" si="719"/>
        <v/>
      </c>
    </row>
    <row r="64750" spans="8:8">
      <c r="H64750" t="str">
        <f t="shared" si="719"/>
        <v/>
      </c>
    </row>
    <row r="64751" spans="8:8">
      <c r="H64751" t="str">
        <f t="shared" si="719"/>
        <v/>
      </c>
    </row>
    <row r="64752" spans="8:8">
      <c r="H64752" t="str">
        <f t="shared" si="719"/>
        <v/>
      </c>
    </row>
    <row r="64753" spans="8:8">
      <c r="H64753" t="str">
        <f t="shared" si="719"/>
        <v/>
      </c>
    </row>
    <row r="64754" spans="8:8">
      <c r="H64754" t="str">
        <f t="shared" si="719"/>
        <v/>
      </c>
    </row>
    <row r="64755" spans="8:8">
      <c r="H64755" t="str">
        <f t="shared" si="719"/>
        <v/>
      </c>
    </row>
    <row r="64756" spans="8:8">
      <c r="H64756" t="str">
        <f t="shared" si="719"/>
        <v/>
      </c>
    </row>
    <row r="64757" spans="8:8">
      <c r="H64757" t="str">
        <f t="shared" si="719"/>
        <v/>
      </c>
    </row>
    <row r="64758" spans="8:8">
      <c r="H64758" t="str">
        <f t="shared" si="719"/>
        <v/>
      </c>
    </row>
    <row r="64759" spans="8:8">
      <c r="H64759" t="str">
        <f t="shared" si="719"/>
        <v/>
      </c>
    </row>
    <row r="64760" spans="8:8">
      <c r="H64760" t="str">
        <f t="shared" si="719"/>
        <v/>
      </c>
    </row>
    <row r="64761" spans="8:8">
      <c r="H64761" t="str">
        <f t="shared" si="719"/>
        <v/>
      </c>
    </row>
    <row r="64762" spans="8:8">
      <c r="H64762" t="str">
        <f t="shared" si="719"/>
        <v/>
      </c>
    </row>
    <row r="64763" spans="8:8">
      <c r="H64763" t="str">
        <f t="shared" si="719"/>
        <v/>
      </c>
    </row>
    <row r="64764" spans="8:8">
      <c r="H64764" t="str">
        <f t="shared" si="719"/>
        <v/>
      </c>
    </row>
    <row r="64765" spans="8:8">
      <c r="H64765" t="str">
        <f t="shared" si="719"/>
        <v/>
      </c>
    </row>
    <row r="64766" spans="8:8">
      <c r="H64766" t="str">
        <f t="shared" si="719"/>
        <v/>
      </c>
    </row>
    <row r="64767" spans="8:8">
      <c r="H64767" t="str">
        <f t="shared" si="719"/>
        <v/>
      </c>
    </row>
    <row r="64768" spans="8:8">
      <c r="H64768" t="str">
        <f t="shared" si="719"/>
        <v/>
      </c>
    </row>
    <row r="64769" spans="8:8">
      <c r="H64769" t="str">
        <f t="shared" si="719"/>
        <v/>
      </c>
    </row>
    <row r="64770" spans="8:8">
      <c r="H64770" t="str">
        <f t="shared" si="719"/>
        <v/>
      </c>
    </row>
    <row r="64771" spans="8:8">
      <c r="H64771" t="str">
        <f t="shared" si="719"/>
        <v/>
      </c>
    </row>
    <row r="64772" spans="8:8">
      <c r="H64772" t="str">
        <f t="shared" si="719"/>
        <v/>
      </c>
    </row>
    <row r="64773" spans="8:8">
      <c r="H64773" t="str">
        <f t="shared" si="719"/>
        <v/>
      </c>
    </row>
    <row r="64774" spans="8:8">
      <c r="H64774" t="str">
        <f t="shared" si="719"/>
        <v/>
      </c>
    </row>
    <row r="64775" spans="8:8">
      <c r="H64775" t="str">
        <f t="shared" si="719"/>
        <v/>
      </c>
    </row>
    <row r="64776" spans="8:8">
      <c r="H64776" t="str">
        <f t="shared" si="719"/>
        <v/>
      </c>
    </row>
    <row r="64777" spans="8:8">
      <c r="H64777" t="str">
        <f t="shared" si="719"/>
        <v/>
      </c>
    </row>
    <row r="64778" spans="8:8">
      <c r="H64778" t="str">
        <f t="shared" si="719"/>
        <v/>
      </c>
    </row>
    <row r="64779" spans="8:8">
      <c r="H64779" t="str">
        <f t="shared" si="719"/>
        <v/>
      </c>
    </row>
    <row r="64780" spans="8:8">
      <c r="H64780" t="str">
        <f t="shared" si="719"/>
        <v/>
      </c>
    </row>
    <row r="64781" spans="8:8">
      <c r="H64781" t="str">
        <f t="shared" si="719"/>
        <v/>
      </c>
    </row>
    <row r="64782" spans="8:8">
      <c r="H64782" t="str">
        <f t="shared" si="719"/>
        <v/>
      </c>
    </row>
    <row r="64783" spans="8:8">
      <c r="H64783" t="str">
        <f t="shared" si="719"/>
        <v/>
      </c>
    </row>
    <row r="64784" spans="8:8">
      <c r="H64784" t="str">
        <f t="shared" si="719"/>
        <v/>
      </c>
    </row>
    <row r="64785" spans="8:8">
      <c r="H64785" t="str">
        <f t="shared" si="719"/>
        <v/>
      </c>
    </row>
    <row r="64786" spans="8:8">
      <c r="H64786" t="str">
        <f t="shared" si="719"/>
        <v/>
      </c>
    </row>
    <row r="64787" spans="8:8">
      <c r="H64787" t="str">
        <f t="shared" si="719"/>
        <v/>
      </c>
    </row>
    <row r="64788" spans="8:8">
      <c r="H64788" t="str">
        <f t="shared" si="719"/>
        <v/>
      </c>
    </row>
    <row r="64789" spans="8:8">
      <c r="H64789" t="str">
        <f t="shared" si="719"/>
        <v/>
      </c>
    </row>
    <row r="64790" spans="8:8">
      <c r="H64790" t="str">
        <f t="shared" si="719"/>
        <v/>
      </c>
    </row>
    <row r="64791" spans="8:8">
      <c r="H64791" t="str">
        <f t="shared" si="719"/>
        <v/>
      </c>
    </row>
    <row r="64792" spans="8:8">
      <c r="H64792" t="str">
        <f t="shared" si="719"/>
        <v/>
      </c>
    </row>
    <row r="64793" spans="8:8">
      <c r="H64793" t="str">
        <f t="shared" si="719"/>
        <v/>
      </c>
    </row>
    <row r="64794" spans="8:8">
      <c r="H64794" t="str">
        <f t="shared" si="719"/>
        <v/>
      </c>
    </row>
    <row r="64795" spans="8:8">
      <c r="H64795" t="str">
        <f t="shared" si="719"/>
        <v/>
      </c>
    </row>
    <row r="64796" spans="8:8">
      <c r="H64796" t="str">
        <f t="shared" si="719"/>
        <v/>
      </c>
    </row>
    <row r="64797" spans="8:8">
      <c r="H64797" t="str">
        <f t="shared" si="719"/>
        <v/>
      </c>
    </row>
    <row r="64798" spans="8:8">
      <c r="H64798" t="str">
        <f t="shared" si="719"/>
        <v/>
      </c>
    </row>
    <row r="64799" spans="8:8">
      <c r="H64799" t="str">
        <f t="shared" si="719"/>
        <v/>
      </c>
    </row>
    <row r="64800" spans="8:8">
      <c r="H64800" t="str">
        <f t="shared" si="719"/>
        <v/>
      </c>
    </row>
    <row r="64801" spans="8:8">
      <c r="H64801" t="str">
        <f t="shared" si="719"/>
        <v/>
      </c>
    </row>
    <row r="64802" spans="8:8">
      <c r="H64802" t="str">
        <f t="shared" ref="H64802:H64865" si="720">_xlfn.TEXTJOIN(", ", TRUE, G64802:G64802)</f>
        <v/>
      </c>
    </row>
    <row r="64803" spans="8:8">
      <c r="H64803" t="str">
        <f t="shared" si="720"/>
        <v/>
      </c>
    </row>
    <row r="64804" spans="8:8">
      <c r="H64804" t="str">
        <f t="shared" si="720"/>
        <v/>
      </c>
    </row>
    <row r="64805" spans="8:8">
      <c r="H64805" t="str">
        <f t="shared" si="720"/>
        <v/>
      </c>
    </row>
    <row r="64806" spans="8:8">
      <c r="H64806" t="str">
        <f t="shared" si="720"/>
        <v/>
      </c>
    </row>
    <row r="64807" spans="8:8">
      <c r="H64807" t="str">
        <f t="shared" si="720"/>
        <v/>
      </c>
    </row>
    <row r="64808" spans="8:8">
      <c r="H64808" t="str">
        <f t="shared" si="720"/>
        <v/>
      </c>
    </row>
    <row r="64809" spans="8:8">
      <c r="H64809" t="str">
        <f t="shared" si="720"/>
        <v/>
      </c>
    </row>
    <row r="64810" spans="8:8">
      <c r="H64810" t="str">
        <f t="shared" si="720"/>
        <v/>
      </c>
    </row>
    <row r="64811" spans="8:8">
      <c r="H64811" t="str">
        <f t="shared" si="720"/>
        <v/>
      </c>
    </row>
    <row r="64812" spans="8:8">
      <c r="H64812" t="str">
        <f t="shared" si="720"/>
        <v/>
      </c>
    </row>
    <row r="64813" spans="8:8">
      <c r="H64813" t="str">
        <f t="shared" si="720"/>
        <v/>
      </c>
    </row>
    <row r="64814" spans="8:8">
      <c r="H64814" t="str">
        <f t="shared" si="720"/>
        <v/>
      </c>
    </row>
    <row r="64815" spans="8:8">
      <c r="H64815" t="str">
        <f t="shared" si="720"/>
        <v/>
      </c>
    </row>
    <row r="64816" spans="8:8">
      <c r="H64816" t="str">
        <f t="shared" si="720"/>
        <v/>
      </c>
    </row>
    <row r="64817" spans="8:8">
      <c r="H64817" t="str">
        <f t="shared" si="720"/>
        <v/>
      </c>
    </row>
    <row r="64818" spans="8:8">
      <c r="H64818" t="str">
        <f t="shared" si="720"/>
        <v/>
      </c>
    </row>
    <row r="64819" spans="8:8">
      <c r="H64819" t="str">
        <f t="shared" si="720"/>
        <v/>
      </c>
    </row>
    <row r="64820" spans="8:8">
      <c r="H64820" t="str">
        <f t="shared" si="720"/>
        <v/>
      </c>
    </row>
    <row r="64821" spans="8:8">
      <c r="H64821" t="str">
        <f t="shared" si="720"/>
        <v/>
      </c>
    </row>
    <row r="64822" spans="8:8">
      <c r="H64822" t="str">
        <f t="shared" si="720"/>
        <v/>
      </c>
    </row>
    <row r="64823" spans="8:8">
      <c r="H64823" t="str">
        <f t="shared" si="720"/>
        <v/>
      </c>
    </row>
    <row r="64824" spans="8:8">
      <c r="H64824" t="str">
        <f t="shared" si="720"/>
        <v/>
      </c>
    </row>
    <row r="64825" spans="8:8">
      <c r="H64825" t="str">
        <f t="shared" si="720"/>
        <v/>
      </c>
    </row>
    <row r="64826" spans="8:8">
      <c r="H64826" t="str">
        <f t="shared" si="720"/>
        <v/>
      </c>
    </row>
    <row r="64827" spans="8:8">
      <c r="H64827" t="str">
        <f t="shared" si="720"/>
        <v/>
      </c>
    </row>
    <row r="64828" spans="8:8">
      <c r="H64828" t="str">
        <f t="shared" si="720"/>
        <v/>
      </c>
    </row>
    <row r="64829" spans="8:8">
      <c r="H64829" t="str">
        <f t="shared" si="720"/>
        <v/>
      </c>
    </row>
    <row r="64830" spans="8:8">
      <c r="H64830" t="str">
        <f t="shared" si="720"/>
        <v/>
      </c>
    </row>
    <row r="64831" spans="8:8">
      <c r="H64831" t="str">
        <f t="shared" si="720"/>
        <v/>
      </c>
    </row>
    <row r="64832" spans="8:8">
      <c r="H64832" t="str">
        <f t="shared" si="720"/>
        <v/>
      </c>
    </row>
    <row r="64833" spans="8:8">
      <c r="H64833" t="str">
        <f t="shared" si="720"/>
        <v/>
      </c>
    </row>
    <row r="64834" spans="8:8">
      <c r="H64834" t="str">
        <f t="shared" si="720"/>
        <v/>
      </c>
    </row>
    <row r="64835" spans="8:8">
      <c r="H64835" t="str">
        <f t="shared" si="720"/>
        <v/>
      </c>
    </row>
    <row r="64836" spans="8:8">
      <c r="H64836" t="str">
        <f t="shared" si="720"/>
        <v/>
      </c>
    </row>
    <row r="64837" spans="8:8">
      <c r="H64837" t="str">
        <f t="shared" si="720"/>
        <v/>
      </c>
    </row>
    <row r="64838" spans="8:8">
      <c r="H64838" t="str">
        <f t="shared" si="720"/>
        <v/>
      </c>
    </row>
    <row r="64839" spans="8:8">
      <c r="H64839" t="str">
        <f t="shared" si="720"/>
        <v/>
      </c>
    </row>
    <row r="64840" spans="8:8">
      <c r="H64840" t="str">
        <f t="shared" si="720"/>
        <v/>
      </c>
    </row>
    <row r="64841" spans="8:8">
      <c r="H64841" t="str">
        <f t="shared" si="720"/>
        <v/>
      </c>
    </row>
    <row r="64842" spans="8:8">
      <c r="H64842" t="str">
        <f t="shared" si="720"/>
        <v/>
      </c>
    </row>
    <row r="64843" spans="8:8">
      <c r="H64843" t="str">
        <f t="shared" si="720"/>
        <v/>
      </c>
    </row>
    <row r="64844" spans="8:8">
      <c r="H64844" t="str">
        <f t="shared" si="720"/>
        <v/>
      </c>
    </row>
    <row r="64845" spans="8:8">
      <c r="H64845" t="str">
        <f t="shared" si="720"/>
        <v/>
      </c>
    </row>
    <row r="64846" spans="8:8">
      <c r="H64846" t="str">
        <f t="shared" si="720"/>
        <v/>
      </c>
    </row>
    <row r="64847" spans="8:8">
      <c r="H64847" t="str">
        <f t="shared" si="720"/>
        <v/>
      </c>
    </row>
    <row r="64848" spans="8:8">
      <c r="H64848" t="str">
        <f t="shared" si="720"/>
        <v/>
      </c>
    </row>
    <row r="64849" spans="8:8">
      <c r="H64849" t="str">
        <f t="shared" si="720"/>
        <v/>
      </c>
    </row>
    <row r="64850" spans="8:8">
      <c r="H64850" t="str">
        <f t="shared" si="720"/>
        <v/>
      </c>
    </row>
    <row r="64851" spans="8:8">
      <c r="H64851" t="str">
        <f t="shared" si="720"/>
        <v/>
      </c>
    </row>
    <row r="64852" spans="8:8">
      <c r="H64852" t="str">
        <f t="shared" si="720"/>
        <v/>
      </c>
    </row>
    <row r="64853" spans="8:8">
      <c r="H64853" t="str">
        <f t="shared" si="720"/>
        <v/>
      </c>
    </row>
    <row r="64854" spans="8:8">
      <c r="H64854" t="str">
        <f t="shared" si="720"/>
        <v/>
      </c>
    </row>
    <row r="64855" spans="8:8">
      <c r="H64855" t="str">
        <f t="shared" si="720"/>
        <v/>
      </c>
    </row>
    <row r="64856" spans="8:8">
      <c r="H64856" t="str">
        <f t="shared" si="720"/>
        <v/>
      </c>
    </row>
    <row r="64857" spans="8:8">
      <c r="H64857" t="str">
        <f t="shared" si="720"/>
        <v/>
      </c>
    </row>
    <row r="64858" spans="8:8">
      <c r="H64858" t="str">
        <f t="shared" si="720"/>
        <v/>
      </c>
    </row>
    <row r="64859" spans="8:8">
      <c r="H64859" t="str">
        <f t="shared" si="720"/>
        <v/>
      </c>
    </row>
    <row r="64860" spans="8:8">
      <c r="H64860" t="str">
        <f t="shared" si="720"/>
        <v/>
      </c>
    </row>
    <row r="64861" spans="8:8">
      <c r="H64861" t="str">
        <f t="shared" si="720"/>
        <v/>
      </c>
    </row>
    <row r="64862" spans="8:8">
      <c r="H64862" t="str">
        <f t="shared" si="720"/>
        <v/>
      </c>
    </row>
    <row r="64863" spans="8:8">
      <c r="H64863" t="str">
        <f t="shared" si="720"/>
        <v/>
      </c>
    </row>
    <row r="64864" spans="8:8">
      <c r="H64864" t="str">
        <f t="shared" si="720"/>
        <v/>
      </c>
    </row>
    <row r="64865" spans="8:8">
      <c r="H64865" t="str">
        <f t="shared" si="720"/>
        <v/>
      </c>
    </row>
    <row r="64866" spans="8:8">
      <c r="H64866" t="str">
        <f t="shared" ref="H64866:H64929" si="721">_xlfn.TEXTJOIN(", ", TRUE, G64866:G64866)</f>
        <v/>
      </c>
    </row>
    <row r="64867" spans="8:8">
      <c r="H64867" t="str">
        <f t="shared" si="721"/>
        <v/>
      </c>
    </row>
    <row r="64868" spans="8:8">
      <c r="H64868" t="str">
        <f t="shared" si="721"/>
        <v/>
      </c>
    </row>
    <row r="64869" spans="8:8">
      <c r="H64869" t="str">
        <f t="shared" si="721"/>
        <v/>
      </c>
    </row>
    <row r="64870" spans="8:8">
      <c r="H64870" t="str">
        <f t="shared" si="721"/>
        <v/>
      </c>
    </row>
    <row r="64871" spans="8:8">
      <c r="H64871" t="str">
        <f t="shared" si="721"/>
        <v/>
      </c>
    </row>
    <row r="64872" spans="8:8">
      <c r="H64872" t="str">
        <f t="shared" si="721"/>
        <v/>
      </c>
    </row>
    <row r="64873" spans="8:8">
      <c r="H64873" t="str">
        <f t="shared" si="721"/>
        <v/>
      </c>
    </row>
    <row r="64874" spans="8:8">
      <c r="H64874" t="str">
        <f t="shared" si="721"/>
        <v/>
      </c>
    </row>
    <row r="64875" spans="8:8">
      <c r="H64875" t="str">
        <f t="shared" si="721"/>
        <v/>
      </c>
    </row>
    <row r="64876" spans="8:8">
      <c r="H64876" t="str">
        <f t="shared" si="721"/>
        <v/>
      </c>
    </row>
    <row r="64877" spans="8:8">
      <c r="H64877" t="str">
        <f t="shared" si="721"/>
        <v/>
      </c>
    </row>
    <row r="64878" spans="8:8">
      <c r="H64878" t="str">
        <f t="shared" si="721"/>
        <v/>
      </c>
    </row>
    <row r="64879" spans="8:8">
      <c r="H64879" t="str">
        <f t="shared" si="721"/>
        <v/>
      </c>
    </row>
    <row r="64880" spans="8:8">
      <c r="H64880" t="str">
        <f t="shared" si="721"/>
        <v/>
      </c>
    </row>
    <row r="64881" spans="8:8">
      <c r="H64881" t="str">
        <f t="shared" si="721"/>
        <v/>
      </c>
    </row>
    <row r="64882" spans="8:8">
      <c r="H64882" t="str">
        <f t="shared" si="721"/>
        <v/>
      </c>
    </row>
    <row r="64883" spans="8:8">
      <c r="H64883" t="str">
        <f t="shared" si="721"/>
        <v/>
      </c>
    </row>
    <row r="64884" spans="8:8">
      <c r="H64884" t="str">
        <f t="shared" si="721"/>
        <v/>
      </c>
    </row>
    <row r="64885" spans="8:8">
      <c r="H64885" t="str">
        <f t="shared" si="721"/>
        <v/>
      </c>
    </row>
    <row r="64886" spans="8:8">
      <c r="H64886" t="str">
        <f t="shared" si="721"/>
        <v/>
      </c>
    </row>
    <row r="64887" spans="8:8">
      <c r="H64887" t="str">
        <f t="shared" si="721"/>
        <v/>
      </c>
    </row>
    <row r="64888" spans="8:8">
      <c r="H64888" t="str">
        <f t="shared" si="721"/>
        <v/>
      </c>
    </row>
    <row r="64889" spans="8:8">
      <c r="H64889" t="str">
        <f t="shared" si="721"/>
        <v/>
      </c>
    </row>
    <row r="64890" spans="8:8">
      <c r="H64890" t="str">
        <f t="shared" si="721"/>
        <v/>
      </c>
    </row>
    <row r="64891" spans="8:8">
      <c r="H64891" t="str">
        <f t="shared" si="721"/>
        <v/>
      </c>
    </row>
    <row r="64892" spans="8:8">
      <c r="H64892" t="str">
        <f t="shared" si="721"/>
        <v/>
      </c>
    </row>
    <row r="64893" spans="8:8">
      <c r="H64893" t="str">
        <f t="shared" si="721"/>
        <v/>
      </c>
    </row>
    <row r="64894" spans="8:8">
      <c r="H64894" t="str">
        <f t="shared" si="721"/>
        <v/>
      </c>
    </row>
    <row r="64895" spans="8:8">
      <c r="H64895" t="str">
        <f t="shared" si="721"/>
        <v/>
      </c>
    </row>
    <row r="64896" spans="8:8">
      <c r="H64896" t="str">
        <f t="shared" si="721"/>
        <v/>
      </c>
    </row>
    <row r="64897" spans="8:8">
      <c r="H64897" t="str">
        <f t="shared" si="721"/>
        <v/>
      </c>
    </row>
    <row r="64898" spans="8:8">
      <c r="H64898" t="str">
        <f t="shared" si="721"/>
        <v/>
      </c>
    </row>
    <row r="64899" spans="8:8">
      <c r="H64899" t="str">
        <f t="shared" si="721"/>
        <v/>
      </c>
    </row>
    <row r="64900" spans="8:8">
      <c r="H64900" t="str">
        <f t="shared" si="721"/>
        <v/>
      </c>
    </row>
    <row r="64901" spans="8:8">
      <c r="H64901" t="str">
        <f t="shared" si="721"/>
        <v/>
      </c>
    </row>
    <row r="64902" spans="8:8">
      <c r="H64902" t="str">
        <f t="shared" si="721"/>
        <v/>
      </c>
    </row>
    <row r="64903" spans="8:8">
      <c r="H64903" t="str">
        <f t="shared" si="721"/>
        <v/>
      </c>
    </row>
    <row r="64904" spans="8:8">
      <c r="H64904" t="str">
        <f t="shared" si="721"/>
        <v/>
      </c>
    </row>
    <row r="64905" spans="8:8">
      <c r="H64905" t="str">
        <f t="shared" si="721"/>
        <v/>
      </c>
    </row>
    <row r="64906" spans="8:8">
      <c r="H64906" t="str">
        <f t="shared" si="721"/>
        <v/>
      </c>
    </row>
    <row r="64907" spans="8:8">
      <c r="H64907" t="str">
        <f t="shared" si="721"/>
        <v/>
      </c>
    </row>
    <row r="64908" spans="8:8">
      <c r="H64908" t="str">
        <f t="shared" si="721"/>
        <v/>
      </c>
    </row>
    <row r="64909" spans="8:8">
      <c r="H64909" t="str">
        <f t="shared" si="721"/>
        <v/>
      </c>
    </row>
    <row r="64910" spans="8:8">
      <c r="H64910" t="str">
        <f t="shared" si="721"/>
        <v/>
      </c>
    </row>
    <row r="64911" spans="8:8">
      <c r="H64911" t="str">
        <f t="shared" si="721"/>
        <v/>
      </c>
    </row>
    <row r="64912" spans="8:8">
      <c r="H64912" t="str">
        <f t="shared" si="721"/>
        <v/>
      </c>
    </row>
    <row r="64913" spans="8:8">
      <c r="H64913" t="str">
        <f t="shared" si="721"/>
        <v/>
      </c>
    </row>
    <row r="64914" spans="8:8">
      <c r="H64914" t="str">
        <f t="shared" si="721"/>
        <v/>
      </c>
    </row>
    <row r="64915" spans="8:8">
      <c r="H64915" t="str">
        <f t="shared" si="721"/>
        <v/>
      </c>
    </row>
    <row r="64916" spans="8:8">
      <c r="H64916" t="str">
        <f t="shared" si="721"/>
        <v/>
      </c>
    </row>
    <row r="64917" spans="8:8">
      <c r="H64917" t="str">
        <f t="shared" si="721"/>
        <v/>
      </c>
    </row>
    <row r="64918" spans="8:8">
      <c r="H64918" t="str">
        <f t="shared" si="721"/>
        <v/>
      </c>
    </row>
    <row r="64919" spans="8:8">
      <c r="H64919" t="str">
        <f t="shared" si="721"/>
        <v/>
      </c>
    </row>
    <row r="64920" spans="8:8">
      <c r="H64920" t="str">
        <f t="shared" si="721"/>
        <v/>
      </c>
    </row>
    <row r="64921" spans="8:8">
      <c r="H64921" t="str">
        <f t="shared" si="721"/>
        <v/>
      </c>
    </row>
    <row r="64922" spans="8:8">
      <c r="H64922" t="str">
        <f t="shared" si="721"/>
        <v/>
      </c>
    </row>
    <row r="64923" spans="8:8">
      <c r="H64923" t="str">
        <f t="shared" si="721"/>
        <v/>
      </c>
    </row>
    <row r="64924" spans="8:8">
      <c r="H64924" t="str">
        <f t="shared" si="721"/>
        <v/>
      </c>
    </row>
    <row r="64925" spans="8:8">
      <c r="H64925" t="str">
        <f t="shared" si="721"/>
        <v/>
      </c>
    </row>
    <row r="64926" spans="8:8">
      <c r="H64926" t="str">
        <f t="shared" si="721"/>
        <v/>
      </c>
    </row>
    <row r="64927" spans="8:8">
      <c r="H64927" t="str">
        <f t="shared" si="721"/>
        <v/>
      </c>
    </row>
    <row r="64928" spans="8:8">
      <c r="H64928" t="str">
        <f t="shared" si="721"/>
        <v/>
      </c>
    </row>
    <row r="64929" spans="8:8">
      <c r="H64929" t="str">
        <f t="shared" si="721"/>
        <v/>
      </c>
    </row>
    <row r="64930" spans="8:8">
      <c r="H64930" t="str">
        <f t="shared" ref="H64930:H64993" si="722">_xlfn.TEXTJOIN(", ", TRUE, G64930:G64930)</f>
        <v/>
      </c>
    </row>
    <row r="64931" spans="8:8">
      <c r="H64931" t="str">
        <f t="shared" si="722"/>
        <v/>
      </c>
    </row>
    <row r="64932" spans="8:8">
      <c r="H64932" t="str">
        <f t="shared" si="722"/>
        <v/>
      </c>
    </row>
    <row r="64933" spans="8:8">
      <c r="H64933" t="str">
        <f t="shared" si="722"/>
        <v/>
      </c>
    </row>
    <row r="64934" spans="8:8">
      <c r="H64934" t="str">
        <f t="shared" si="722"/>
        <v/>
      </c>
    </row>
    <row r="64935" spans="8:8">
      <c r="H64935" t="str">
        <f t="shared" si="722"/>
        <v/>
      </c>
    </row>
    <row r="64936" spans="8:8">
      <c r="H64936" t="str">
        <f t="shared" si="722"/>
        <v/>
      </c>
    </row>
    <row r="64937" spans="8:8">
      <c r="H64937" t="str">
        <f t="shared" si="722"/>
        <v/>
      </c>
    </row>
    <row r="64938" spans="8:8">
      <c r="H64938" t="str">
        <f t="shared" si="722"/>
        <v/>
      </c>
    </row>
    <row r="64939" spans="8:8">
      <c r="H64939" t="str">
        <f t="shared" si="722"/>
        <v/>
      </c>
    </row>
    <row r="64940" spans="8:8">
      <c r="H64940" t="str">
        <f t="shared" si="722"/>
        <v/>
      </c>
    </row>
    <row r="64941" spans="8:8">
      <c r="H64941" t="str">
        <f t="shared" si="722"/>
        <v/>
      </c>
    </row>
    <row r="64942" spans="8:8">
      <c r="H64942" t="str">
        <f t="shared" si="722"/>
        <v/>
      </c>
    </row>
    <row r="64943" spans="8:8">
      <c r="H64943" t="str">
        <f t="shared" si="722"/>
        <v/>
      </c>
    </row>
    <row r="64944" spans="8:8">
      <c r="H64944" t="str">
        <f t="shared" si="722"/>
        <v/>
      </c>
    </row>
    <row r="64945" spans="8:8">
      <c r="H64945" t="str">
        <f t="shared" si="722"/>
        <v/>
      </c>
    </row>
    <row r="64946" spans="8:8">
      <c r="H64946" t="str">
        <f t="shared" si="722"/>
        <v/>
      </c>
    </row>
    <row r="64947" spans="8:8">
      <c r="H64947" t="str">
        <f t="shared" si="722"/>
        <v/>
      </c>
    </row>
    <row r="64948" spans="8:8">
      <c r="H64948" t="str">
        <f t="shared" si="722"/>
        <v/>
      </c>
    </row>
    <row r="64949" spans="8:8">
      <c r="H64949" t="str">
        <f t="shared" si="722"/>
        <v/>
      </c>
    </row>
    <row r="64950" spans="8:8">
      <c r="H64950" t="str">
        <f t="shared" si="722"/>
        <v/>
      </c>
    </row>
    <row r="64951" spans="8:8">
      <c r="H64951" t="str">
        <f t="shared" si="722"/>
        <v/>
      </c>
    </row>
    <row r="64952" spans="8:8">
      <c r="H64952" t="str">
        <f t="shared" si="722"/>
        <v/>
      </c>
    </row>
    <row r="64953" spans="8:8">
      <c r="H64953" t="str">
        <f t="shared" si="722"/>
        <v/>
      </c>
    </row>
    <row r="64954" spans="8:8">
      <c r="H64954" t="str">
        <f t="shared" si="722"/>
        <v/>
      </c>
    </row>
    <row r="64955" spans="8:8">
      <c r="H64955" t="str">
        <f t="shared" si="722"/>
        <v/>
      </c>
    </row>
    <row r="64956" spans="8:8">
      <c r="H64956" t="str">
        <f t="shared" si="722"/>
        <v/>
      </c>
    </row>
    <row r="64957" spans="8:8">
      <c r="H64957" t="str">
        <f t="shared" si="722"/>
        <v/>
      </c>
    </row>
    <row r="64958" spans="8:8">
      <c r="H64958" t="str">
        <f t="shared" si="722"/>
        <v/>
      </c>
    </row>
    <row r="64959" spans="8:8">
      <c r="H64959" t="str">
        <f t="shared" si="722"/>
        <v/>
      </c>
    </row>
    <row r="64960" spans="8:8">
      <c r="H64960" t="str">
        <f t="shared" si="722"/>
        <v/>
      </c>
    </row>
    <row r="64961" spans="8:8">
      <c r="H64961" t="str">
        <f t="shared" si="722"/>
        <v/>
      </c>
    </row>
    <row r="64962" spans="8:8">
      <c r="H64962" t="str">
        <f t="shared" si="722"/>
        <v/>
      </c>
    </row>
    <row r="64963" spans="8:8">
      <c r="H64963" t="str">
        <f t="shared" si="722"/>
        <v/>
      </c>
    </row>
    <row r="64964" spans="8:8">
      <c r="H64964" t="str">
        <f t="shared" si="722"/>
        <v/>
      </c>
    </row>
    <row r="64965" spans="8:8">
      <c r="H64965" t="str">
        <f t="shared" si="722"/>
        <v/>
      </c>
    </row>
    <row r="64966" spans="8:8">
      <c r="H64966" t="str">
        <f t="shared" si="722"/>
        <v/>
      </c>
    </row>
    <row r="64967" spans="8:8">
      <c r="H64967" t="str">
        <f t="shared" si="722"/>
        <v/>
      </c>
    </row>
    <row r="64968" spans="8:8">
      <c r="H64968" t="str">
        <f t="shared" si="722"/>
        <v/>
      </c>
    </row>
    <row r="64969" spans="8:8">
      <c r="H64969" t="str">
        <f t="shared" si="722"/>
        <v/>
      </c>
    </row>
    <row r="64970" spans="8:8">
      <c r="H64970" t="str">
        <f t="shared" si="722"/>
        <v/>
      </c>
    </row>
    <row r="64971" spans="8:8">
      <c r="H64971" t="str">
        <f t="shared" si="722"/>
        <v/>
      </c>
    </row>
    <row r="64972" spans="8:8">
      <c r="H64972" t="str">
        <f t="shared" si="722"/>
        <v/>
      </c>
    </row>
    <row r="64973" spans="8:8">
      <c r="H64973" t="str">
        <f t="shared" si="722"/>
        <v/>
      </c>
    </row>
    <row r="64974" spans="8:8">
      <c r="H64974" t="str">
        <f t="shared" si="722"/>
        <v/>
      </c>
    </row>
    <row r="64975" spans="8:8">
      <c r="H64975" t="str">
        <f t="shared" si="722"/>
        <v/>
      </c>
    </row>
    <row r="64976" spans="8:8">
      <c r="H64976" t="str">
        <f t="shared" si="722"/>
        <v/>
      </c>
    </row>
    <row r="64977" spans="8:8">
      <c r="H64977" t="str">
        <f t="shared" si="722"/>
        <v/>
      </c>
    </row>
    <row r="64978" spans="8:8">
      <c r="H64978" t="str">
        <f t="shared" si="722"/>
        <v/>
      </c>
    </row>
    <row r="64979" spans="8:8">
      <c r="H64979" t="str">
        <f t="shared" si="722"/>
        <v/>
      </c>
    </row>
    <row r="64980" spans="8:8">
      <c r="H64980" t="str">
        <f t="shared" si="722"/>
        <v/>
      </c>
    </row>
    <row r="64981" spans="8:8">
      <c r="H64981" t="str">
        <f t="shared" si="722"/>
        <v/>
      </c>
    </row>
    <row r="64982" spans="8:8">
      <c r="H64982" t="str">
        <f t="shared" si="722"/>
        <v/>
      </c>
    </row>
    <row r="64983" spans="8:8">
      <c r="H64983" t="str">
        <f t="shared" si="722"/>
        <v/>
      </c>
    </row>
    <row r="64984" spans="8:8">
      <c r="H64984" t="str">
        <f t="shared" si="722"/>
        <v/>
      </c>
    </row>
    <row r="64985" spans="8:8">
      <c r="H64985" t="str">
        <f t="shared" si="722"/>
        <v/>
      </c>
    </row>
    <row r="64986" spans="8:8">
      <c r="H64986" t="str">
        <f t="shared" si="722"/>
        <v/>
      </c>
    </row>
    <row r="64987" spans="8:8">
      <c r="H64987" t="str">
        <f t="shared" si="722"/>
        <v/>
      </c>
    </row>
    <row r="64988" spans="8:8">
      <c r="H64988" t="str">
        <f t="shared" si="722"/>
        <v/>
      </c>
    </row>
    <row r="64989" spans="8:8">
      <c r="H64989" t="str">
        <f t="shared" si="722"/>
        <v/>
      </c>
    </row>
    <row r="64990" spans="8:8">
      <c r="H64990" t="str">
        <f t="shared" si="722"/>
        <v/>
      </c>
    </row>
    <row r="64991" spans="8:8">
      <c r="H64991" t="str">
        <f t="shared" si="722"/>
        <v/>
      </c>
    </row>
    <row r="64992" spans="8:8">
      <c r="H64992" t="str">
        <f t="shared" si="722"/>
        <v/>
      </c>
    </row>
    <row r="64993" spans="8:8">
      <c r="H64993" t="str">
        <f t="shared" si="722"/>
        <v/>
      </c>
    </row>
    <row r="64994" spans="8:8">
      <c r="H64994" t="str">
        <f t="shared" ref="H64994:H65057" si="723">_xlfn.TEXTJOIN(", ", TRUE, G64994:G64994)</f>
        <v/>
      </c>
    </row>
    <row r="64995" spans="8:8">
      <c r="H64995" t="str">
        <f t="shared" si="723"/>
        <v/>
      </c>
    </row>
    <row r="64996" spans="8:8">
      <c r="H64996" t="str">
        <f t="shared" si="723"/>
        <v/>
      </c>
    </row>
    <row r="64997" spans="8:8">
      <c r="H64997" t="str">
        <f t="shared" si="723"/>
        <v/>
      </c>
    </row>
    <row r="64998" spans="8:8">
      <c r="H64998" t="str">
        <f t="shared" si="723"/>
        <v/>
      </c>
    </row>
    <row r="64999" spans="8:8">
      <c r="H64999" t="str">
        <f t="shared" si="723"/>
        <v/>
      </c>
    </row>
    <row r="65000" spans="8:8">
      <c r="H65000" t="str">
        <f t="shared" si="723"/>
        <v/>
      </c>
    </row>
    <row r="65001" spans="8:8">
      <c r="H65001" t="str">
        <f t="shared" si="723"/>
        <v/>
      </c>
    </row>
    <row r="65002" spans="8:8">
      <c r="H65002" t="str">
        <f t="shared" si="723"/>
        <v/>
      </c>
    </row>
    <row r="65003" spans="8:8">
      <c r="H65003" t="str">
        <f t="shared" si="723"/>
        <v/>
      </c>
    </row>
    <row r="65004" spans="8:8">
      <c r="H65004" t="str">
        <f t="shared" si="723"/>
        <v/>
      </c>
    </row>
    <row r="65005" spans="8:8">
      <c r="H65005" t="str">
        <f t="shared" si="723"/>
        <v/>
      </c>
    </row>
    <row r="65006" spans="8:8">
      <c r="H65006" t="str">
        <f t="shared" si="723"/>
        <v/>
      </c>
    </row>
    <row r="65007" spans="8:8">
      <c r="H65007" t="str">
        <f t="shared" si="723"/>
        <v/>
      </c>
    </row>
    <row r="65008" spans="8:8">
      <c r="H65008" t="str">
        <f t="shared" si="723"/>
        <v/>
      </c>
    </row>
    <row r="65009" spans="8:8">
      <c r="H65009" t="str">
        <f t="shared" si="723"/>
        <v/>
      </c>
    </row>
    <row r="65010" spans="8:8">
      <c r="H65010" t="str">
        <f t="shared" si="723"/>
        <v/>
      </c>
    </row>
    <row r="65011" spans="8:8">
      <c r="H65011" t="str">
        <f t="shared" si="723"/>
        <v/>
      </c>
    </row>
    <row r="65012" spans="8:8">
      <c r="H65012" t="str">
        <f t="shared" si="723"/>
        <v/>
      </c>
    </row>
    <row r="65013" spans="8:8">
      <c r="H65013" t="str">
        <f t="shared" si="723"/>
        <v/>
      </c>
    </row>
    <row r="65014" spans="8:8">
      <c r="H65014" t="str">
        <f t="shared" si="723"/>
        <v/>
      </c>
    </row>
    <row r="65015" spans="8:8">
      <c r="H65015" t="str">
        <f t="shared" si="723"/>
        <v/>
      </c>
    </row>
    <row r="65016" spans="8:8">
      <c r="H65016" t="str">
        <f t="shared" si="723"/>
        <v/>
      </c>
    </row>
    <row r="65017" spans="8:8">
      <c r="H65017" t="str">
        <f t="shared" si="723"/>
        <v/>
      </c>
    </row>
    <row r="65018" spans="8:8">
      <c r="H65018" t="str">
        <f t="shared" si="723"/>
        <v/>
      </c>
    </row>
    <row r="65019" spans="8:8">
      <c r="H65019" t="str">
        <f t="shared" si="723"/>
        <v/>
      </c>
    </row>
    <row r="65020" spans="8:8">
      <c r="H65020" t="str">
        <f t="shared" si="723"/>
        <v/>
      </c>
    </row>
    <row r="65021" spans="8:8">
      <c r="H65021" t="str">
        <f t="shared" si="723"/>
        <v/>
      </c>
    </row>
    <row r="65022" spans="8:8">
      <c r="H65022" t="str">
        <f t="shared" si="723"/>
        <v/>
      </c>
    </row>
    <row r="65023" spans="8:8">
      <c r="H65023" t="str">
        <f t="shared" si="723"/>
        <v/>
      </c>
    </row>
    <row r="65024" spans="8:8">
      <c r="H65024" t="str">
        <f t="shared" si="723"/>
        <v/>
      </c>
    </row>
    <row r="65025" spans="8:8">
      <c r="H65025" t="str">
        <f t="shared" si="723"/>
        <v/>
      </c>
    </row>
    <row r="65026" spans="8:8">
      <c r="H65026" t="str">
        <f t="shared" si="723"/>
        <v/>
      </c>
    </row>
    <row r="65027" spans="8:8">
      <c r="H65027" t="str">
        <f t="shared" si="723"/>
        <v/>
      </c>
    </row>
    <row r="65028" spans="8:8">
      <c r="H65028" t="str">
        <f t="shared" si="723"/>
        <v/>
      </c>
    </row>
    <row r="65029" spans="8:8">
      <c r="H65029" t="str">
        <f t="shared" si="723"/>
        <v/>
      </c>
    </row>
    <row r="65030" spans="8:8">
      <c r="H65030" t="str">
        <f t="shared" si="723"/>
        <v/>
      </c>
    </row>
    <row r="65031" spans="8:8">
      <c r="H65031" t="str">
        <f t="shared" si="723"/>
        <v/>
      </c>
    </row>
    <row r="65032" spans="8:8">
      <c r="H65032" t="str">
        <f t="shared" si="723"/>
        <v/>
      </c>
    </row>
    <row r="65033" spans="8:8">
      <c r="H65033" t="str">
        <f t="shared" si="723"/>
        <v/>
      </c>
    </row>
    <row r="65034" spans="8:8">
      <c r="H65034" t="str">
        <f t="shared" si="723"/>
        <v/>
      </c>
    </row>
    <row r="65035" spans="8:8">
      <c r="H65035" t="str">
        <f t="shared" si="723"/>
        <v/>
      </c>
    </row>
    <row r="65036" spans="8:8">
      <c r="H65036" t="str">
        <f t="shared" si="723"/>
        <v/>
      </c>
    </row>
    <row r="65037" spans="8:8">
      <c r="H65037" t="str">
        <f t="shared" si="723"/>
        <v/>
      </c>
    </row>
    <row r="65038" spans="8:8">
      <c r="H65038" t="str">
        <f t="shared" si="723"/>
        <v/>
      </c>
    </row>
    <row r="65039" spans="8:8">
      <c r="H65039" t="str">
        <f t="shared" si="723"/>
        <v/>
      </c>
    </row>
    <row r="65040" spans="8:8">
      <c r="H65040" t="str">
        <f t="shared" si="723"/>
        <v/>
      </c>
    </row>
    <row r="65041" spans="8:8">
      <c r="H65041" t="str">
        <f t="shared" si="723"/>
        <v/>
      </c>
    </row>
    <row r="65042" spans="8:8">
      <c r="H65042" t="str">
        <f t="shared" si="723"/>
        <v/>
      </c>
    </row>
    <row r="65043" spans="8:8">
      <c r="H65043" t="str">
        <f t="shared" si="723"/>
        <v/>
      </c>
    </row>
    <row r="65044" spans="8:8">
      <c r="H65044" t="str">
        <f t="shared" si="723"/>
        <v/>
      </c>
    </row>
    <row r="65045" spans="8:8">
      <c r="H65045" t="str">
        <f t="shared" si="723"/>
        <v/>
      </c>
    </row>
    <row r="65046" spans="8:8">
      <c r="H65046" t="str">
        <f t="shared" si="723"/>
        <v/>
      </c>
    </row>
    <row r="65047" spans="8:8">
      <c r="H65047" t="str">
        <f t="shared" si="723"/>
        <v/>
      </c>
    </row>
    <row r="65048" spans="8:8">
      <c r="H65048" t="str">
        <f t="shared" si="723"/>
        <v/>
      </c>
    </row>
    <row r="65049" spans="8:8">
      <c r="H65049" t="str">
        <f t="shared" si="723"/>
        <v/>
      </c>
    </row>
    <row r="65050" spans="8:8">
      <c r="H65050" t="str">
        <f t="shared" si="723"/>
        <v/>
      </c>
    </row>
    <row r="65051" spans="8:8">
      <c r="H65051" t="str">
        <f t="shared" si="723"/>
        <v/>
      </c>
    </row>
    <row r="65052" spans="8:8">
      <c r="H65052" t="str">
        <f t="shared" si="723"/>
        <v/>
      </c>
    </row>
    <row r="65053" spans="8:8">
      <c r="H65053" t="str">
        <f t="shared" si="723"/>
        <v/>
      </c>
    </row>
    <row r="65054" spans="8:8">
      <c r="H65054" t="str">
        <f t="shared" si="723"/>
        <v/>
      </c>
    </row>
    <row r="65055" spans="8:8">
      <c r="H65055" t="str">
        <f t="shared" si="723"/>
        <v/>
      </c>
    </row>
    <row r="65056" spans="8:8">
      <c r="H65056" t="str">
        <f t="shared" si="723"/>
        <v/>
      </c>
    </row>
    <row r="65057" spans="8:8">
      <c r="H65057" t="str">
        <f t="shared" si="723"/>
        <v/>
      </c>
    </row>
    <row r="65058" spans="8:8">
      <c r="H65058" t="str">
        <f t="shared" ref="H65058:H65121" si="724">_xlfn.TEXTJOIN(", ", TRUE, G65058:G65058)</f>
        <v/>
      </c>
    </row>
    <row r="65059" spans="8:8">
      <c r="H65059" t="str">
        <f t="shared" si="724"/>
        <v/>
      </c>
    </row>
    <row r="65060" spans="8:8">
      <c r="H65060" t="str">
        <f t="shared" si="724"/>
        <v/>
      </c>
    </row>
    <row r="65061" spans="8:8">
      <c r="H65061" t="str">
        <f t="shared" si="724"/>
        <v/>
      </c>
    </row>
    <row r="65062" spans="8:8">
      <c r="H65062" t="str">
        <f t="shared" si="724"/>
        <v/>
      </c>
    </row>
    <row r="65063" spans="8:8">
      <c r="H65063" t="str">
        <f t="shared" si="724"/>
        <v/>
      </c>
    </row>
    <row r="65064" spans="8:8">
      <c r="H65064" t="str">
        <f t="shared" si="724"/>
        <v/>
      </c>
    </row>
    <row r="65065" spans="8:8">
      <c r="H65065" t="str">
        <f t="shared" si="724"/>
        <v/>
      </c>
    </row>
    <row r="65066" spans="8:8">
      <c r="H65066" t="str">
        <f t="shared" si="724"/>
        <v/>
      </c>
    </row>
    <row r="65067" spans="8:8">
      <c r="H65067" t="str">
        <f t="shared" si="724"/>
        <v/>
      </c>
    </row>
    <row r="65068" spans="8:8">
      <c r="H65068" t="str">
        <f t="shared" si="724"/>
        <v/>
      </c>
    </row>
    <row r="65069" spans="8:8">
      <c r="H65069" t="str">
        <f t="shared" si="724"/>
        <v/>
      </c>
    </row>
    <row r="65070" spans="8:8">
      <c r="H65070" t="str">
        <f t="shared" si="724"/>
        <v/>
      </c>
    </row>
    <row r="65071" spans="8:8">
      <c r="H65071" t="str">
        <f t="shared" si="724"/>
        <v/>
      </c>
    </row>
    <row r="65072" spans="8:8">
      <c r="H65072" t="str">
        <f t="shared" si="724"/>
        <v/>
      </c>
    </row>
    <row r="65073" spans="8:8">
      <c r="H65073" t="str">
        <f t="shared" si="724"/>
        <v/>
      </c>
    </row>
    <row r="65074" spans="8:8">
      <c r="H65074" t="str">
        <f t="shared" si="724"/>
        <v/>
      </c>
    </row>
    <row r="65075" spans="8:8">
      <c r="H65075" t="str">
        <f t="shared" si="724"/>
        <v/>
      </c>
    </row>
    <row r="65076" spans="8:8">
      <c r="H65076" t="str">
        <f t="shared" si="724"/>
        <v/>
      </c>
    </row>
    <row r="65077" spans="8:8">
      <c r="H65077" t="str">
        <f t="shared" si="724"/>
        <v/>
      </c>
    </row>
    <row r="65078" spans="8:8">
      <c r="H65078" t="str">
        <f t="shared" si="724"/>
        <v/>
      </c>
    </row>
    <row r="65079" spans="8:8">
      <c r="H65079" t="str">
        <f t="shared" si="724"/>
        <v/>
      </c>
    </row>
    <row r="65080" spans="8:8">
      <c r="H65080" t="str">
        <f t="shared" si="724"/>
        <v/>
      </c>
    </row>
    <row r="65081" spans="8:8">
      <c r="H65081" t="str">
        <f t="shared" si="724"/>
        <v/>
      </c>
    </row>
    <row r="65082" spans="8:8">
      <c r="H65082" t="str">
        <f t="shared" si="724"/>
        <v/>
      </c>
    </row>
    <row r="65083" spans="8:8">
      <c r="H65083" t="str">
        <f t="shared" si="724"/>
        <v/>
      </c>
    </row>
    <row r="65084" spans="8:8">
      <c r="H65084" t="str">
        <f t="shared" si="724"/>
        <v/>
      </c>
    </row>
    <row r="65085" spans="8:8">
      <c r="H65085" t="str">
        <f t="shared" si="724"/>
        <v/>
      </c>
    </row>
    <row r="65086" spans="8:8">
      <c r="H65086" t="str">
        <f t="shared" si="724"/>
        <v/>
      </c>
    </row>
    <row r="65087" spans="8:8">
      <c r="H65087" t="str">
        <f t="shared" si="724"/>
        <v/>
      </c>
    </row>
    <row r="65088" spans="8:8">
      <c r="H65088" t="str">
        <f t="shared" si="724"/>
        <v/>
      </c>
    </row>
    <row r="65089" spans="8:8">
      <c r="H65089" t="str">
        <f t="shared" si="724"/>
        <v/>
      </c>
    </row>
    <row r="65090" spans="8:8">
      <c r="H65090" t="str">
        <f t="shared" si="724"/>
        <v/>
      </c>
    </row>
    <row r="65091" spans="8:8">
      <c r="H65091" t="str">
        <f t="shared" si="724"/>
        <v/>
      </c>
    </row>
    <row r="65092" spans="8:8">
      <c r="H65092" t="str">
        <f t="shared" si="724"/>
        <v/>
      </c>
    </row>
    <row r="65093" spans="8:8">
      <c r="H65093" t="str">
        <f t="shared" si="724"/>
        <v/>
      </c>
    </row>
    <row r="65094" spans="8:8">
      <c r="H65094" t="str">
        <f t="shared" si="724"/>
        <v/>
      </c>
    </row>
    <row r="65095" spans="8:8">
      <c r="H65095" t="str">
        <f t="shared" si="724"/>
        <v/>
      </c>
    </row>
    <row r="65096" spans="8:8">
      <c r="H65096" t="str">
        <f t="shared" si="724"/>
        <v/>
      </c>
    </row>
    <row r="65097" spans="8:8">
      <c r="H65097" t="str">
        <f t="shared" si="724"/>
        <v/>
      </c>
    </row>
    <row r="65098" spans="8:8">
      <c r="H65098" t="str">
        <f t="shared" si="724"/>
        <v/>
      </c>
    </row>
    <row r="65099" spans="8:8">
      <c r="H65099" t="str">
        <f t="shared" si="724"/>
        <v/>
      </c>
    </row>
    <row r="65100" spans="8:8">
      <c r="H65100" t="str">
        <f t="shared" si="724"/>
        <v/>
      </c>
    </row>
    <row r="65101" spans="8:8">
      <c r="H65101" t="str">
        <f t="shared" si="724"/>
        <v/>
      </c>
    </row>
    <row r="65102" spans="8:8">
      <c r="H65102" t="str">
        <f t="shared" si="724"/>
        <v/>
      </c>
    </row>
    <row r="65103" spans="8:8">
      <c r="H65103" t="str">
        <f t="shared" si="724"/>
        <v/>
      </c>
    </row>
    <row r="65104" spans="8:8">
      <c r="H65104" t="str">
        <f t="shared" si="724"/>
        <v/>
      </c>
    </row>
    <row r="65105" spans="8:8">
      <c r="H65105" t="str">
        <f t="shared" si="724"/>
        <v/>
      </c>
    </row>
    <row r="65106" spans="8:8">
      <c r="H65106" t="str">
        <f t="shared" si="724"/>
        <v/>
      </c>
    </row>
    <row r="65107" spans="8:8">
      <c r="H65107" t="str">
        <f t="shared" si="724"/>
        <v/>
      </c>
    </row>
    <row r="65108" spans="8:8">
      <c r="H65108" t="str">
        <f t="shared" si="724"/>
        <v/>
      </c>
    </row>
    <row r="65109" spans="8:8">
      <c r="H65109" t="str">
        <f t="shared" si="724"/>
        <v/>
      </c>
    </row>
    <row r="65110" spans="8:8">
      <c r="H65110" t="str">
        <f t="shared" si="724"/>
        <v/>
      </c>
    </row>
    <row r="65111" spans="8:8">
      <c r="H65111" t="str">
        <f t="shared" si="724"/>
        <v/>
      </c>
    </row>
    <row r="65112" spans="8:8">
      <c r="H65112" t="str">
        <f t="shared" si="724"/>
        <v/>
      </c>
    </row>
    <row r="65113" spans="8:8">
      <c r="H65113" t="str">
        <f t="shared" si="724"/>
        <v/>
      </c>
    </row>
    <row r="65114" spans="8:8">
      <c r="H65114" t="str">
        <f t="shared" si="724"/>
        <v/>
      </c>
    </row>
    <row r="65115" spans="8:8">
      <c r="H65115" t="str">
        <f t="shared" si="724"/>
        <v/>
      </c>
    </row>
    <row r="65116" spans="8:8">
      <c r="H65116" t="str">
        <f t="shared" si="724"/>
        <v/>
      </c>
    </row>
    <row r="65117" spans="8:8">
      <c r="H65117" t="str">
        <f t="shared" si="724"/>
        <v/>
      </c>
    </row>
    <row r="65118" spans="8:8">
      <c r="H65118" t="str">
        <f t="shared" si="724"/>
        <v/>
      </c>
    </row>
    <row r="65119" spans="8:8">
      <c r="H65119" t="str">
        <f t="shared" si="724"/>
        <v/>
      </c>
    </row>
    <row r="65120" spans="8:8">
      <c r="H65120" t="str">
        <f t="shared" si="724"/>
        <v/>
      </c>
    </row>
    <row r="65121" spans="8:8">
      <c r="H65121" t="str">
        <f t="shared" si="724"/>
        <v/>
      </c>
    </row>
    <row r="65122" spans="8:8">
      <c r="H65122" t="str">
        <f t="shared" ref="H65122:H65152" si="725">_xlfn.TEXTJOIN(", ", TRUE, G65122:G65122)</f>
        <v/>
      </c>
    </row>
    <row r="65123" spans="8:8">
      <c r="H65123" t="str">
        <f t="shared" si="725"/>
        <v/>
      </c>
    </row>
    <row r="65124" spans="8:8">
      <c r="H65124" t="str">
        <f t="shared" si="725"/>
        <v/>
      </c>
    </row>
    <row r="65125" spans="8:8">
      <c r="H65125" t="str">
        <f t="shared" si="725"/>
        <v/>
      </c>
    </row>
    <row r="65126" spans="8:8">
      <c r="H65126" t="str">
        <f t="shared" si="725"/>
        <v/>
      </c>
    </row>
    <row r="65127" spans="8:8">
      <c r="H65127" t="str">
        <f t="shared" si="725"/>
        <v/>
      </c>
    </row>
    <row r="65128" spans="8:8">
      <c r="H65128" t="str">
        <f t="shared" si="725"/>
        <v/>
      </c>
    </row>
    <row r="65129" spans="8:8">
      <c r="H65129" t="str">
        <f t="shared" si="725"/>
        <v/>
      </c>
    </row>
    <row r="65130" spans="8:8">
      <c r="H65130" t="str">
        <f t="shared" si="725"/>
        <v/>
      </c>
    </row>
    <row r="65131" spans="8:8">
      <c r="H65131" t="str">
        <f t="shared" si="725"/>
        <v/>
      </c>
    </row>
    <row r="65132" spans="8:8">
      <c r="H65132" t="str">
        <f t="shared" si="725"/>
        <v/>
      </c>
    </row>
    <row r="65133" spans="8:8">
      <c r="H65133" t="str">
        <f t="shared" si="725"/>
        <v/>
      </c>
    </row>
    <row r="65134" spans="8:8">
      <c r="H65134" t="str">
        <f t="shared" si="725"/>
        <v/>
      </c>
    </row>
    <row r="65135" spans="8:8">
      <c r="H65135" t="str">
        <f t="shared" si="725"/>
        <v/>
      </c>
    </row>
    <row r="65136" spans="8:8">
      <c r="H65136" t="str">
        <f t="shared" si="725"/>
        <v/>
      </c>
    </row>
    <row r="65137" spans="8:8">
      <c r="H65137" t="str">
        <f t="shared" si="725"/>
        <v/>
      </c>
    </row>
    <row r="65138" spans="8:8">
      <c r="H65138" t="str">
        <f t="shared" si="725"/>
        <v/>
      </c>
    </row>
    <row r="65139" spans="8:8">
      <c r="H65139" t="str">
        <f t="shared" si="725"/>
        <v/>
      </c>
    </row>
    <row r="65140" spans="8:8">
      <c r="H65140" t="str">
        <f t="shared" si="725"/>
        <v/>
      </c>
    </row>
    <row r="65141" spans="8:8">
      <c r="H65141" t="str">
        <f t="shared" si="725"/>
        <v/>
      </c>
    </row>
    <row r="65142" spans="8:8">
      <c r="H65142" t="str">
        <f t="shared" si="725"/>
        <v/>
      </c>
    </row>
    <row r="65143" spans="8:8">
      <c r="H65143" t="str">
        <f t="shared" si="725"/>
        <v/>
      </c>
    </row>
    <row r="65144" spans="8:8">
      <c r="H65144" t="str">
        <f t="shared" si="725"/>
        <v/>
      </c>
    </row>
    <row r="65145" spans="8:8">
      <c r="H65145" t="str">
        <f t="shared" si="725"/>
        <v/>
      </c>
    </row>
    <row r="65146" spans="8:8">
      <c r="H65146" t="str">
        <f t="shared" si="725"/>
        <v/>
      </c>
    </row>
    <row r="65147" spans="8:8">
      <c r="H65147" t="str">
        <f t="shared" si="725"/>
        <v/>
      </c>
    </row>
    <row r="65148" spans="8:8">
      <c r="H65148" t="str">
        <f t="shared" si="725"/>
        <v/>
      </c>
    </row>
    <row r="65149" spans="8:8">
      <c r="H65149" t="str">
        <f t="shared" si="725"/>
        <v/>
      </c>
    </row>
    <row r="65150" spans="8:8">
      <c r="H65150" t="str">
        <f t="shared" si="725"/>
        <v/>
      </c>
    </row>
    <row r="65151" spans="8:8">
      <c r="H65151" t="str">
        <f t="shared" si="725"/>
        <v/>
      </c>
    </row>
    <row r="65152" spans="8:8">
      <c r="H65152" t="str">
        <f t="shared" si="725"/>
        <v/>
      </c>
    </row>
  </sheetData>
  <autoFilter ref="A1:O1" xr:uid="{6D7A4FD5-DF18-4946-B073-AED576DA04D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48034-31DF-4712-A000-9CC22F789192}">
  <sheetPr>
    <tabColor theme="9"/>
  </sheetPr>
  <dimension ref="A1:EN1545"/>
  <sheetViews>
    <sheetView zoomScale="80" zoomScaleNormal="80" workbookViewId="0">
      <pane xSplit="4" ySplit="1" topLeftCell="L247" activePane="bottomRight" state="frozen"/>
      <selection pane="bottomRight" activeCell="A249" sqref="A249:XFD249"/>
      <selection pane="bottomLeft" activeCell="A2" sqref="A2"/>
      <selection pane="topRight" activeCell="E1" sqref="E1"/>
    </sheetView>
  </sheetViews>
  <sheetFormatPr defaultColWidth="9.28515625" defaultRowHeight="14.45"/>
  <cols>
    <col min="1" max="1" width="9.28515625" style="280"/>
    <col min="2" max="2" width="13.7109375" style="280" customWidth="1"/>
    <col min="3" max="3" width="19.5703125" style="136" bestFit="1" customWidth="1"/>
    <col min="4" max="4" width="26.7109375" style="136" customWidth="1"/>
    <col min="5" max="5" width="10.5703125" style="136" customWidth="1"/>
    <col min="6" max="6" width="9.28515625" style="136" customWidth="1"/>
    <col min="7" max="7" width="14.5703125" style="136" customWidth="1"/>
    <col min="8" max="9" width="9.28515625" style="136" customWidth="1"/>
    <col min="10" max="10" width="12.7109375" style="136" customWidth="1"/>
    <col min="11" max="11" width="11.28515625" style="138" customWidth="1"/>
    <col min="12" max="12" width="39.5703125" style="137" customWidth="1"/>
    <col min="13" max="13" width="24.42578125" style="137" customWidth="1"/>
    <col min="14" max="14" width="10.42578125" style="136" customWidth="1"/>
    <col min="15" max="15" width="12.5703125" style="136" customWidth="1"/>
    <col min="16" max="16" width="17.42578125" style="136" customWidth="1"/>
    <col min="17" max="17" width="15.5703125" style="136" customWidth="1"/>
    <col min="18" max="18" width="9.42578125" style="136" customWidth="1"/>
    <col min="19" max="19" width="13.42578125" style="136" customWidth="1"/>
    <col min="20" max="20" width="13.42578125" style="242" customWidth="1"/>
    <col min="21" max="21" width="23.42578125" style="136" customWidth="1"/>
    <col min="22" max="22" width="20" style="136" customWidth="1"/>
    <col min="23" max="24" width="12.5703125" style="136" customWidth="1"/>
    <col min="25" max="25" width="11.5703125" style="136" customWidth="1"/>
    <col min="26" max="27" width="13.42578125" style="136" customWidth="1"/>
    <col min="28" max="28" width="43.28515625" style="137" customWidth="1"/>
    <col min="29" max="29" width="40.42578125" style="137" customWidth="1"/>
    <col min="30" max="31" width="23.5703125" style="137" customWidth="1"/>
    <col min="32" max="32" width="57.7109375" style="137" customWidth="1"/>
    <col min="33" max="33" width="23.140625" style="137" customWidth="1"/>
    <col min="34" max="34" width="20.42578125" style="137" customWidth="1"/>
    <col min="35" max="35" width="21.85546875" style="136" customWidth="1"/>
    <col min="36" max="36" width="20.42578125" style="136" customWidth="1"/>
    <col min="37" max="38" width="10.7109375" style="136" customWidth="1"/>
    <col min="39" max="39" width="10.42578125" style="136" customWidth="1"/>
    <col min="40" max="40" width="11" style="136" customWidth="1"/>
    <col min="41" max="41" width="14.28515625" style="136" bestFit="1" customWidth="1"/>
    <col min="42" max="42" width="9.28515625" style="136"/>
    <col min="43" max="43" width="11.42578125" style="136" customWidth="1"/>
    <col min="44" max="44" width="15.28515625" style="136" customWidth="1"/>
    <col min="45" max="45" width="13.5703125" style="136" customWidth="1"/>
    <col min="46" max="46" width="15.5703125" style="136" customWidth="1"/>
    <col min="47" max="47" width="11.28515625" style="136" customWidth="1"/>
    <col min="48" max="48" width="9.28515625" style="136"/>
    <col min="49" max="49" width="16.42578125" style="136" customWidth="1"/>
    <col min="50" max="50" width="11.28515625" style="136" customWidth="1"/>
    <col min="51" max="51" width="9.28515625" style="136"/>
    <col min="52" max="52" width="12.5703125" style="136" customWidth="1"/>
    <col min="53" max="53" width="11.5703125" style="136" customWidth="1"/>
    <col min="54" max="54" width="10.42578125" style="136" customWidth="1"/>
    <col min="55" max="55" width="12.28515625" style="136" customWidth="1"/>
    <col min="56" max="56" width="13.28515625" style="136" customWidth="1"/>
    <col min="57" max="57" width="13.7109375" style="136" customWidth="1"/>
    <col min="58" max="59" width="12.5703125" style="136" customWidth="1"/>
    <col min="60" max="60" width="11.5703125" style="136" customWidth="1"/>
    <col min="61" max="61" width="9.28515625" style="136"/>
    <col min="62" max="62" width="13.42578125" style="136" customWidth="1"/>
    <col min="63" max="63" width="14" style="136" customWidth="1"/>
    <col min="64" max="64" width="12.5703125" style="136" customWidth="1"/>
    <col min="65" max="65" width="12.7109375" style="136" customWidth="1"/>
    <col min="66" max="66" width="13.7109375" style="136" customWidth="1"/>
    <col min="67" max="67" width="12" style="136" customWidth="1"/>
    <col min="68" max="68" width="13.7109375" style="136" customWidth="1"/>
    <col min="69" max="69" width="11.5703125" style="136" customWidth="1"/>
    <col min="70" max="70" width="13" style="136" customWidth="1"/>
    <col min="71" max="71" width="15" style="136" customWidth="1"/>
    <col min="72" max="72" width="12" style="136" customWidth="1"/>
    <col min="73" max="73" width="9.28515625" style="136"/>
    <col min="74" max="74" width="17.42578125" style="136" customWidth="1"/>
    <col min="75" max="75" width="14.42578125" style="136" customWidth="1"/>
    <col min="76" max="76" width="12.5703125" style="136" customWidth="1"/>
    <col min="77" max="77" width="12" style="136" customWidth="1"/>
    <col min="78" max="78" width="15.42578125" style="136" customWidth="1"/>
    <col min="79" max="79" width="13.42578125" style="136" customWidth="1"/>
    <col min="80" max="80" width="9.28515625" style="136"/>
    <col min="81" max="81" width="13.42578125" style="136" customWidth="1"/>
    <col min="82" max="82" width="9.28515625" style="136"/>
    <col min="83" max="83" width="9.28515625" style="136" customWidth="1"/>
    <col min="84" max="84" width="11" style="136" customWidth="1"/>
    <col min="85" max="85" width="9.28515625" style="136"/>
    <col min="86" max="86" width="12.5703125" style="136" customWidth="1"/>
    <col min="87" max="87" width="13.28515625" style="136" customWidth="1"/>
    <col min="88" max="88" width="13.5703125" style="136" customWidth="1"/>
    <col min="89" max="89" width="15" style="136" customWidth="1"/>
    <col min="90" max="90" width="9.28515625" style="136"/>
    <col min="91" max="91" width="20.5703125" style="136" bestFit="1" customWidth="1"/>
    <col min="92" max="92" width="19.5703125" style="136" bestFit="1" customWidth="1"/>
    <col min="93" max="93" width="26.42578125" style="136" bestFit="1" customWidth="1"/>
    <col min="94" max="94" width="33" style="136" bestFit="1" customWidth="1"/>
    <col min="95" max="95" width="26.7109375" style="136" bestFit="1" customWidth="1"/>
    <col min="96" max="96" width="26.42578125" style="136" bestFit="1" customWidth="1"/>
    <col min="97" max="97" width="23.5703125" style="136" bestFit="1" customWidth="1"/>
    <col min="98" max="98" width="10.42578125" style="136" customWidth="1"/>
    <col min="99" max="102" width="9.28515625" style="136"/>
    <col min="103" max="103" width="13.7109375" style="136" customWidth="1"/>
    <col min="104" max="104" width="13" style="136" customWidth="1"/>
    <col min="105" max="107" width="9.28515625" style="136"/>
    <col min="108" max="109" width="10.42578125" style="136" customWidth="1"/>
    <col min="110" max="110" width="11" style="136" customWidth="1"/>
    <col min="111" max="111" width="10.7109375" style="136" customWidth="1"/>
    <col min="112" max="112" width="12.5703125" style="136" customWidth="1"/>
    <col min="113" max="113" width="11.28515625" style="136" customWidth="1"/>
    <col min="114" max="114" width="11" style="136" customWidth="1"/>
    <col min="115" max="115" width="9.28515625" style="136"/>
    <col min="116" max="116" width="34.28515625" style="136" bestFit="1" customWidth="1"/>
    <col min="117" max="117" width="22.7109375" style="136" bestFit="1" customWidth="1"/>
    <col min="118" max="118" width="24.42578125" style="136" bestFit="1" customWidth="1"/>
    <col min="119" max="119" width="10.42578125" style="136" customWidth="1"/>
    <col min="120" max="120" width="41.42578125" style="136" bestFit="1" customWidth="1"/>
    <col min="121" max="122" width="9.28515625" style="136"/>
    <col min="123" max="123" width="11.42578125" style="136" customWidth="1"/>
    <col min="124" max="124" width="9.28515625" style="136"/>
    <col min="125" max="125" width="11.5703125" style="136" customWidth="1"/>
    <col min="126" max="127" width="9.28515625" style="136"/>
    <col min="128" max="128" width="36.28515625" style="136" bestFit="1" customWidth="1"/>
    <col min="129" max="129" width="12" style="136" customWidth="1"/>
    <col min="130" max="130" width="14.5703125" style="136" customWidth="1"/>
    <col min="131" max="131" width="9.28515625" style="136"/>
    <col min="132" max="132" width="11.7109375" style="136" customWidth="1"/>
    <col min="133" max="133" width="11.5703125" style="136" customWidth="1"/>
    <col min="134" max="134" width="10.7109375" style="136" customWidth="1"/>
    <col min="135" max="135" width="11.5703125" style="136" customWidth="1"/>
    <col min="136" max="136" width="9.28515625" style="136"/>
    <col min="137" max="137" width="11.28515625" style="136" customWidth="1"/>
    <col min="138" max="139" width="9.28515625" style="136"/>
    <col min="140" max="140" width="12.5703125" style="136" customWidth="1"/>
    <col min="141" max="141" width="11.42578125" style="136" customWidth="1"/>
    <col min="142" max="142" width="12.5703125" style="136" customWidth="1"/>
    <col min="143" max="143" width="13.28515625" style="136" customWidth="1"/>
    <col min="144" max="16384" width="9.28515625" style="136"/>
  </cols>
  <sheetData>
    <row r="1" spans="1:144" ht="72">
      <c r="A1" s="140" t="s">
        <v>184</v>
      </c>
      <c r="B1" s="140" t="s">
        <v>185</v>
      </c>
      <c r="C1" s="140" t="s">
        <v>186</v>
      </c>
      <c r="D1" s="140" t="s">
        <v>187</v>
      </c>
      <c r="E1" s="140" t="s">
        <v>188</v>
      </c>
      <c r="F1" s="140" t="s">
        <v>189</v>
      </c>
      <c r="G1" s="140" t="s">
        <v>190</v>
      </c>
      <c r="H1" s="140" t="s">
        <v>191</v>
      </c>
      <c r="I1" s="140" t="s">
        <v>192</v>
      </c>
      <c r="J1" s="192" t="s">
        <v>193</v>
      </c>
      <c r="K1" s="141" t="s">
        <v>194</v>
      </c>
      <c r="L1" s="192" t="s">
        <v>195</v>
      </c>
      <c r="M1" s="192" t="s">
        <v>196</v>
      </c>
      <c r="N1" s="140" t="s">
        <v>197</v>
      </c>
      <c r="O1" s="140" t="s">
        <v>198</v>
      </c>
      <c r="P1" s="140" t="s">
        <v>199</v>
      </c>
      <c r="Q1" s="140" t="s">
        <v>200</v>
      </c>
      <c r="R1" s="140" t="s">
        <v>201</v>
      </c>
      <c r="S1" s="140" t="s">
        <v>202</v>
      </c>
      <c r="T1" s="241" t="s">
        <v>203</v>
      </c>
      <c r="U1" s="192" t="s">
        <v>204</v>
      </c>
      <c r="V1" s="140" t="s">
        <v>205</v>
      </c>
      <c r="W1" s="140" t="s">
        <v>206</v>
      </c>
      <c r="X1" s="140" t="s">
        <v>207</v>
      </c>
      <c r="Y1" s="140" t="s">
        <v>208</v>
      </c>
      <c r="Z1" s="140" t="s">
        <v>209</v>
      </c>
      <c r="AA1" s="140" t="s">
        <v>210</v>
      </c>
      <c r="AB1" s="193" t="s">
        <v>211</v>
      </c>
      <c r="AC1" s="194" t="s">
        <v>212</v>
      </c>
      <c r="AD1" s="195" t="s">
        <v>213</v>
      </c>
      <c r="AE1" s="195" t="s">
        <v>214</v>
      </c>
      <c r="AF1" s="195" t="s">
        <v>215</v>
      </c>
      <c r="AG1" s="195" t="s">
        <v>216</v>
      </c>
      <c r="AH1" s="195" t="s">
        <v>217</v>
      </c>
      <c r="AI1" s="195" t="s">
        <v>218</v>
      </c>
      <c r="AJ1" s="195" t="s">
        <v>219</v>
      </c>
      <c r="AK1" s="139" t="s">
        <v>220</v>
      </c>
      <c r="AL1" s="139" t="s">
        <v>221</v>
      </c>
      <c r="AM1" s="139" t="s">
        <v>222</v>
      </c>
      <c r="AN1" s="139" t="s">
        <v>223</v>
      </c>
      <c r="AO1" s="139" t="s">
        <v>224</v>
      </c>
      <c r="AP1" s="139" t="s">
        <v>225</v>
      </c>
      <c r="AQ1" s="139" t="s">
        <v>226</v>
      </c>
      <c r="AR1" s="139" t="s">
        <v>227</v>
      </c>
      <c r="AS1" s="139" t="s">
        <v>228</v>
      </c>
      <c r="AT1" s="139" t="s">
        <v>229</v>
      </c>
      <c r="AU1" s="139" t="s">
        <v>230</v>
      </c>
      <c r="AV1" s="139" t="s">
        <v>231</v>
      </c>
      <c r="AW1" s="139" t="s">
        <v>232</v>
      </c>
      <c r="AX1" s="139" t="s">
        <v>233</v>
      </c>
      <c r="AY1" s="139" t="s">
        <v>234</v>
      </c>
      <c r="AZ1" s="139" t="s">
        <v>235</v>
      </c>
      <c r="BA1" s="139" t="s">
        <v>236</v>
      </c>
      <c r="BB1" s="139" t="s">
        <v>237</v>
      </c>
      <c r="BC1" s="139" t="s">
        <v>238</v>
      </c>
      <c r="BD1" s="139" t="s">
        <v>239</v>
      </c>
      <c r="BE1" s="139" t="s">
        <v>240</v>
      </c>
      <c r="BF1" s="139" t="s">
        <v>241</v>
      </c>
      <c r="BG1" s="139" t="s">
        <v>242</v>
      </c>
      <c r="BH1" s="139" t="s">
        <v>243</v>
      </c>
      <c r="BI1" s="139" t="s">
        <v>244</v>
      </c>
      <c r="BJ1" s="139" t="s">
        <v>245</v>
      </c>
      <c r="BK1" s="139" t="s">
        <v>246</v>
      </c>
      <c r="BL1" s="139" t="s">
        <v>247</v>
      </c>
      <c r="BM1" s="139" t="s">
        <v>248</v>
      </c>
      <c r="BN1" s="139" t="s">
        <v>249</v>
      </c>
      <c r="BO1" s="139" t="s">
        <v>250</v>
      </c>
      <c r="BP1" s="139" t="s">
        <v>251</v>
      </c>
      <c r="BQ1" s="139" t="s">
        <v>252</v>
      </c>
      <c r="BR1" s="139" t="s">
        <v>253</v>
      </c>
      <c r="BS1" s="139" t="s">
        <v>254</v>
      </c>
      <c r="BT1" s="139" t="s">
        <v>255</v>
      </c>
      <c r="BU1" s="139" t="s">
        <v>256</v>
      </c>
      <c r="BV1" s="139" t="s">
        <v>257</v>
      </c>
      <c r="BW1" s="139" t="s">
        <v>258</v>
      </c>
      <c r="BX1" s="139" t="s">
        <v>259</v>
      </c>
      <c r="BY1" s="139" t="s">
        <v>260</v>
      </c>
      <c r="BZ1" s="139" t="s">
        <v>261</v>
      </c>
      <c r="CA1" s="139" t="s">
        <v>262</v>
      </c>
      <c r="CB1" s="139" t="s">
        <v>263</v>
      </c>
      <c r="CC1" s="139" t="s">
        <v>264</v>
      </c>
      <c r="CD1" s="139" t="s">
        <v>265</v>
      </c>
      <c r="CE1" s="139" t="s">
        <v>266</v>
      </c>
      <c r="CF1" s="139" t="s">
        <v>267</v>
      </c>
      <c r="CG1" s="139" t="s">
        <v>268</v>
      </c>
      <c r="CH1" s="139" t="s">
        <v>269</v>
      </c>
      <c r="CI1" s="139" t="s">
        <v>270</v>
      </c>
      <c r="CJ1" s="139" t="s">
        <v>271</v>
      </c>
      <c r="CK1" s="139" t="s">
        <v>272</v>
      </c>
      <c r="CL1" s="139" t="s">
        <v>273</v>
      </c>
      <c r="CM1" s="196" t="s">
        <v>274</v>
      </c>
      <c r="CN1" s="196" t="s">
        <v>275</v>
      </c>
      <c r="CO1" s="196" t="s">
        <v>276</v>
      </c>
      <c r="CP1" s="196" t="s">
        <v>277</v>
      </c>
      <c r="CQ1" s="196" t="s">
        <v>278</v>
      </c>
      <c r="CR1" s="196" t="s">
        <v>279</v>
      </c>
      <c r="CS1" s="196" t="s">
        <v>280</v>
      </c>
      <c r="CT1" s="196" t="s">
        <v>281</v>
      </c>
      <c r="CU1" s="196" t="s">
        <v>282</v>
      </c>
      <c r="CV1" s="196" t="s">
        <v>283</v>
      </c>
      <c r="CW1" s="196" t="s">
        <v>284</v>
      </c>
      <c r="CX1" s="196" t="s">
        <v>285</v>
      </c>
      <c r="CY1" s="196" t="s">
        <v>286</v>
      </c>
      <c r="CZ1" s="196" t="s">
        <v>287</v>
      </c>
      <c r="DA1" s="196" t="s">
        <v>288</v>
      </c>
      <c r="DB1" s="196" t="s">
        <v>289</v>
      </c>
      <c r="DC1" s="196" t="s">
        <v>290</v>
      </c>
      <c r="DD1" s="196" t="s">
        <v>291</v>
      </c>
      <c r="DE1" s="196" t="s">
        <v>292</v>
      </c>
      <c r="DF1" s="196" t="s">
        <v>293</v>
      </c>
      <c r="DG1" s="196" t="s">
        <v>294</v>
      </c>
      <c r="DH1" s="196" t="s">
        <v>295</v>
      </c>
      <c r="DI1" s="196" t="s">
        <v>296</v>
      </c>
      <c r="DJ1" s="196" t="s">
        <v>297</v>
      </c>
      <c r="DK1" s="196" t="s">
        <v>298</v>
      </c>
      <c r="DL1" s="196" t="s">
        <v>299</v>
      </c>
      <c r="DM1" s="196" t="s">
        <v>300</v>
      </c>
      <c r="DN1" s="196" t="s">
        <v>301</v>
      </c>
      <c r="DO1" s="196" t="s">
        <v>302</v>
      </c>
      <c r="DP1" s="196" t="s">
        <v>303</v>
      </c>
      <c r="DQ1" s="196" t="s">
        <v>304</v>
      </c>
      <c r="DR1" s="196" t="s">
        <v>305</v>
      </c>
      <c r="DS1" s="196" t="s">
        <v>306</v>
      </c>
      <c r="DT1" s="196" t="s">
        <v>307</v>
      </c>
      <c r="DU1" s="196" t="s">
        <v>308</v>
      </c>
      <c r="DV1" s="196" t="s">
        <v>309</v>
      </c>
      <c r="DW1" s="196" t="s">
        <v>310</v>
      </c>
      <c r="DX1" s="196" t="s">
        <v>311</v>
      </c>
      <c r="DY1" s="196" t="s">
        <v>312</v>
      </c>
      <c r="DZ1" s="196" t="s">
        <v>313</v>
      </c>
      <c r="EA1" s="196" t="s">
        <v>314</v>
      </c>
      <c r="EB1" s="196" t="s">
        <v>315</v>
      </c>
      <c r="EC1" s="196" t="s">
        <v>316</v>
      </c>
      <c r="ED1" s="196" t="s">
        <v>317</v>
      </c>
      <c r="EE1" s="196" t="s">
        <v>318</v>
      </c>
      <c r="EF1" s="196" t="s">
        <v>319</v>
      </c>
      <c r="EG1" s="196" t="s">
        <v>320</v>
      </c>
      <c r="EH1" s="196" t="s">
        <v>321</v>
      </c>
      <c r="EI1" s="196" t="s">
        <v>322</v>
      </c>
      <c r="EJ1" s="196" t="s">
        <v>323</v>
      </c>
      <c r="EK1" s="196" t="s">
        <v>324</v>
      </c>
      <c r="EL1" s="196" t="s">
        <v>325</v>
      </c>
      <c r="EM1" s="196" t="s">
        <v>326</v>
      </c>
      <c r="EN1" s="196" t="s">
        <v>327</v>
      </c>
    </row>
    <row r="2" spans="1:144" ht="28.9">
      <c r="A2" s="7" t="s">
        <v>328</v>
      </c>
      <c r="B2" s="7">
        <v>2019</v>
      </c>
      <c r="C2" t="s">
        <v>329</v>
      </c>
      <c r="D2" t="s">
        <v>330</v>
      </c>
      <c r="E2" t="s">
        <v>331</v>
      </c>
      <c r="F2" t="s">
        <v>332</v>
      </c>
      <c r="G2" t="s">
        <v>333</v>
      </c>
      <c r="H2" t="s">
        <v>334</v>
      </c>
      <c r="I2">
        <v>97132</v>
      </c>
      <c r="J2" s="136">
        <f>VLOOKUP(H2, 'TRI Crosswalk codes'!D:E, 2, FALSE)</f>
        <v>10</v>
      </c>
      <c r="K2">
        <v>326199</v>
      </c>
      <c r="L2" s="137" t="str">
        <f>VLOOKUP(K2, '2017-2022 NAICS'!C:D, 2, FALSE)</f>
        <v>All Other Plastics Product Manufacturing</v>
      </c>
      <c r="M2" s="137" t="str">
        <f>IF(COUNTIF('Raw TRI Data'!A:A, K2) &gt;0, "Yes", "No")</f>
        <v>No</v>
      </c>
      <c r="N2">
        <v>45.299402999999998</v>
      </c>
      <c r="O2">
        <v>-122.951801</v>
      </c>
      <c r="P2" s="15">
        <v>110069493293</v>
      </c>
      <c r="Q2" s="15">
        <v>1319218472429</v>
      </c>
      <c r="R2" t="s">
        <v>335</v>
      </c>
      <c r="S2" t="s">
        <v>336</v>
      </c>
      <c r="T2" s="160">
        <v>2</v>
      </c>
      <c r="U2" s="136" t="str">
        <f>VLOOKUP(T2, 'TRI Crosswalk codes'!A:B, 2, FALSE)</f>
        <v>100 to 999</v>
      </c>
      <c r="V2" t="s">
        <v>337</v>
      </c>
      <c r="W2">
        <v>0</v>
      </c>
      <c r="Y2">
        <v>0</v>
      </c>
      <c r="Z2">
        <v>0</v>
      </c>
      <c r="AA2" t="s">
        <v>338</v>
      </c>
      <c r="AB2" s="137" t="str">
        <f t="shared" ref="AB2:AB65" si="0">_xlfn.TEXTJOIN("; ", TRUE, CM2:EN2)</f>
        <v>Processing: As an article component</v>
      </c>
      <c r="AC2" s="137" t="s">
        <v>339</v>
      </c>
      <c r="AD2" s="26" t="str">
        <f>VLOOKUP(K2, 'NAICS OES Crosswalk'!A:C, 3, FALSE)</f>
        <v>Processing: Plastics Compounding</v>
      </c>
      <c r="AE2" s="26" t="str">
        <f>_xlfn.XLOOKUP($C2,'TRIFD to COU Crosswalk'!A:A,'TRIFD to COU Crosswalk'!B:B)</f>
        <v>Processing: additive flame retardant in plastic products </v>
      </c>
      <c r="AF2" s="137" t="s">
        <v>340</v>
      </c>
      <c r="AH2" s="26"/>
      <c r="AK2" t="s">
        <v>341</v>
      </c>
      <c r="AL2" t="s">
        <v>341</v>
      </c>
      <c r="AM2" t="s">
        <v>341</v>
      </c>
      <c r="AN2" t="s">
        <v>341</v>
      </c>
      <c r="AO2" t="s">
        <v>341</v>
      </c>
      <c r="AP2" t="s">
        <v>341</v>
      </c>
      <c r="AQ2" t="s">
        <v>341</v>
      </c>
      <c r="AR2" t="s">
        <v>341</v>
      </c>
      <c r="AS2" t="s">
        <v>341</v>
      </c>
      <c r="AT2" t="s">
        <v>341</v>
      </c>
      <c r="AU2" t="s">
        <v>341</v>
      </c>
      <c r="AV2" t="s">
        <v>341</v>
      </c>
      <c r="AW2" t="s">
        <v>341</v>
      </c>
      <c r="AX2" t="s">
        <v>341</v>
      </c>
      <c r="AY2" t="s">
        <v>341</v>
      </c>
      <c r="AZ2" t="s">
        <v>341</v>
      </c>
      <c r="BA2" t="s">
        <v>341</v>
      </c>
      <c r="BB2" t="s">
        <v>341</v>
      </c>
      <c r="BC2" t="s">
        <v>341</v>
      </c>
      <c r="BD2" t="s">
        <v>341</v>
      </c>
      <c r="BE2" t="s">
        <v>341</v>
      </c>
      <c r="BF2" t="s">
        <v>341</v>
      </c>
      <c r="BG2" t="s">
        <v>341</v>
      </c>
      <c r="BH2" t="s">
        <v>341</v>
      </c>
      <c r="BI2" t="s">
        <v>341</v>
      </c>
      <c r="BJ2" t="s">
        <v>342</v>
      </c>
      <c r="BK2" t="s">
        <v>341</v>
      </c>
      <c r="BL2" t="s">
        <v>341</v>
      </c>
      <c r="BM2" t="s">
        <v>341</v>
      </c>
      <c r="BN2" t="s">
        <v>341</v>
      </c>
      <c r="BO2" t="s">
        <v>341</v>
      </c>
      <c r="BP2" t="s">
        <v>341</v>
      </c>
      <c r="BQ2" t="s">
        <v>341</v>
      </c>
      <c r="BR2" t="s">
        <v>341</v>
      </c>
      <c r="BS2" t="s">
        <v>341</v>
      </c>
      <c r="BT2" t="s">
        <v>341</v>
      </c>
      <c r="BU2" t="s">
        <v>341</v>
      </c>
      <c r="BV2" t="s">
        <v>341</v>
      </c>
      <c r="BW2" t="s">
        <v>341</v>
      </c>
      <c r="BX2" t="s">
        <v>341</v>
      </c>
      <c r="BY2" t="s">
        <v>341</v>
      </c>
      <c r="BZ2" t="s">
        <v>341</v>
      </c>
      <c r="CA2" t="s">
        <v>341</v>
      </c>
      <c r="CB2" t="s">
        <v>341</v>
      </c>
      <c r="CC2" t="s">
        <v>341</v>
      </c>
      <c r="CD2" t="s">
        <v>341</v>
      </c>
      <c r="CE2" t="s">
        <v>341</v>
      </c>
      <c r="CF2" t="s">
        <v>341</v>
      </c>
      <c r="CG2" t="s">
        <v>341</v>
      </c>
      <c r="CH2" t="s">
        <v>341</v>
      </c>
      <c r="CI2" t="s">
        <v>341</v>
      </c>
      <c r="CJ2" t="s">
        <v>341</v>
      </c>
      <c r="CK2" t="s">
        <v>341</v>
      </c>
      <c r="CL2" t="s">
        <v>341</v>
      </c>
      <c r="CM2" t="str">
        <f t="shared" ref="CM2:CM65" si="1">IF(AK2="Yes", "Manufacture: Produce", "")</f>
        <v/>
      </c>
      <c r="CN2" t="str">
        <f t="shared" ref="CN2:CN65" si="2">IF(AL2="Yes", "Manufacture: Import", "")</f>
        <v/>
      </c>
      <c r="CO2" t="str">
        <f t="shared" ref="CO2:CO65" si="3">IF(AM2="Yes", "Manufacture: For on-site use/processing", "")</f>
        <v/>
      </c>
      <c r="CP2" t="str">
        <f t="shared" ref="CP2:CP65" si="4">IF(AN2="Yes", "Manufacture: For sale/distribution", "")</f>
        <v/>
      </c>
      <c r="CQ2" t="str">
        <f t="shared" ref="CQ2:CQ65" si="5">IF(AO2="Yes", "Manufacture: As a byproduct", "")</f>
        <v/>
      </c>
      <c r="CR2" t="str">
        <f t="shared" ref="CR2:CR65" si="6">IF(AP2="Yes", "Manufacture: As an Impurity", "")</f>
        <v/>
      </c>
      <c r="CS2" t="str">
        <f t="shared" ref="CS2:CS65" si="7">IF(AQ2="Yes", "Processing: As a reactant", "")</f>
        <v/>
      </c>
      <c r="CT2" t="str">
        <f t="shared" ref="CT2:CT65" si="8">IF(AR2="Yes", "P101 - Feedstocks", "")</f>
        <v/>
      </c>
      <c r="CU2" t="str">
        <f t="shared" ref="CU2:CU65" si="9">IF(AS2="Yes", "102 - Raw Materials", "")</f>
        <v/>
      </c>
      <c r="CV2" t="str">
        <f t="shared" ref="CV2:CV65" si="10">IF(AT2="Yes", "P103 - Intermediates", "")</f>
        <v/>
      </c>
      <c r="CW2" t="str">
        <f t="shared" ref="CW2:CW65" si="11">IF(AU2="Yes", "P104 - Initiators", "")</f>
        <v/>
      </c>
      <c r="CX2" t="str">
        <f t="shared" ref="CX2:CX65" si="12">IF(AV2="Yes", "P199 - Other", "")</f>
        <v/>
      </c>
      <c r="CY2" t="str">
        <f t="shared" ref="CY2:CY65" si="13">IF(AW2="Yes", "Processing: As a formulation component", "")</f>
        <v/>
      </c>
      <c r="CZ2" t="str">
        <f t="shared" ref="CZ2:CZ65" si="14">IF(AX2="Yes", "P201 - Additives", "")</f>
        <v/>
      </c>
      <c r="DA2" t="str">
        <f t="shared" ref="DA2:DA65" si="15">IF(AY2="Yes", "P202 - Dyes", "")</f>
        <v/>
      </c>
      <c r="DB2" t="str">
        <f t="shared" ref="DB2:DB65" si="16">IF(AZ2="Yes", "P203 - Reaction Diluent", "")</f>
        <v/>
      </c>
      <c r="DC2" t="str">
        <f t="shared" ref="DC2:DC65" si="17">IF(BA2="Yes", "P204 - Initiators", "")</f>
        <v/>
      </c>
      <c r="DD2" t="str">
        <f t="shared" ref="DD2:DD65" si="18">IF(BB2="Yes", "P205 - Solvents", "")</f>
        <v/>
      </c>
      <c r="DE2" t="str">
        <f t="shared" ref="DE2:DE65" si="19">IF(BC2="Yes", "P206 - Inhibitors", "")</f>
        <v/>
      </c>
      <c r="DF2" t="str">
        <f t="shared" ref="DF2:DF65" si="20">IF(BD2="Yes", "P207 - Emulsifiers", "")</f>
        <v/>
      </c>
      <c r="DG2" t="str">
        <f t="shared" ref="DG2:DG65" si="21">IF(BE2="Yes", "P208 - Surfactants", "")</f>
        <v/>
      </c>
      <c r="DH2" t="str">
        <f t="shared" ref="DH2:DH65" si="22">IF(BF2="Yes", "P209 - Lubricants", "")</f>
        <v/>
      </c>
      <c r="DI2" t="str">
        <f t="shared" ref="DI2:DI65" si="23">IF(BG2="Yes", "P210 - Flame Retardants", "")</f>
        <v/>
      </c>
      <c r="DJ2" t="str">
        <f t="shared" ref="DJ2:DJ65" si="24">IF(BH2="Yes", "P211 - Rheological Modifiers", "")</f>
        <v/>
      </c>
      <c r="DK2" t="str">
        <f t="shared" ref="DK2:DK65" si="25">IF(BI2="Yes", "P299 - Other", "")</f>
        <v/>
      </c>
      <c r="DL2" t="str">
        <f t="shared" ref="DL2:DL65" si="26">IF(BJ2="Yes", "Processing: As an article component", "")</f>
        <v>Processing: As an article component</v>
      </c>
      <c r="DM2" t="str">
        <f t="shared" ref="DM2:DM65" si="27">IF(BK2="Yes", "Processing: Repackaging", "")</f>
        <v/>
      </c>
      <c r="DN2" t="str">
        <f t="shared" ref="DN2:DN65" si="28">IF(BL2="Yes", "Processing: As an impurity", "")</f>
        <v/>
      </c>
      <c r="DO2" t="str">
        <f t="shared" ref="DO2:DO65" si="29">IF(BM2="Yes", "Processing: Recycling", "")</f>
        <v/>
      </c>
      <c r="DP2" t="str">
        <f t="shared" ref="DP2:DP65" si="30">IF(BN2="Yes", "Otherwise Use: As a chemical processing aid", "")</f>
        <v/>
      </c>
      <c r="DQ2" t="str">
        <f t="shared" ref="DQ2:DQ65" si="31">IF(BO2="Yes", "Z101 - Process Solvents", "")</f>
        <v/>
      </c>
      <c r="DR2" t="str">
        <f t="shared" ref="DR2:DR65" si="32">IF(BP2="Yes", "Z102 - Catalysts", "")</f>
        <v/>
      </c>
      <c r="DS2" t="str">
        <f t="shared" ref="DS2:DS65" si="33">IF(BQ2="Yes", "Z103 - Inhibitors", "")</f>
        <v/>
      </c>
      <c r="DT2" t="str">
        <f t="shared" ref="DT2:DT65" si="34">IF(BR2="Yes", "Z104 - Inititiators", "")</f>
        <v/>
      </c>
      <c r="DU2" t="str">
        <f t="shared" ref="DU2:DU65" si="35">IF(BS2="Yes", "Z105 - Reaction Terminators", "")</f>
        <v/>
      </c>
      <c r="DV2" t="str">
        <f t="shared" ref="DV2:DV65" si="36">IF(BT2="Yes", "Z106 - Solution Buffers", "")</f>
        <v/>
      </c>
      <c r="DW2" t="str">
        <f t="shared" ref="DW2:DW65" si="37">IF(BU2="Yes", "Z199 - Other", "")</f>
        <v/>
      </c>
      <c r="DX2" t="str">
        <f t="shared" ref="DX2:DX65" si="38">IF(BV2="Yes", "Otherwise Use: As a manufacturing aid", "")</f>
        <v/>
      </c>
      <c r="DY2" t="str">
        <f t="shared" ref="DY2:DY65" si="39">IF(BW2="Yes", "Z201 - Process Lubricants", "")</f>
        <v/>
      </c>
      <c r="DZ2" t="str">
        <f t="shared" ref="DZ2:DZ65" si="40">IF(BX2="Yes", "Z202 - Metalworking Fluids", "")</f>
        <v/>
      </c>
      <c r="EA2" t="str">
        <f t="shared" ref="EA2:EA65" si="41">IF(BY2="Yes", "Z203 - Coolants", "")</f>
        <v/>
      </c>
      <c r="EB2" t="str">
        <f t="shared" ref="EB2:EB65" si="42">IF(BZ2="Yes", "Z204 - Refrigerants", "")</f>
        <v/>
      </c>
      <c r="EC2" t="str">
        <f t="shared" ref="EC2:EC65" si="43">IF(CA2="Yes", "Z205 - Hydraulic Fluids", "")</f>
        <v/>
      </c>
      <c r="ED2" t="str">
        <f t="shared" ref="ED2:ED65" si="44">IF(CB2="Yes", "Z299 - Other", "")</f>
        <v/>
      </c>
      <c r="EE2" t="str">
        <f t="shared" ref="EE2:EE65" si="45">IF(CC2="Yes", "Otherwise Use: Ancillary or Other Use", "")</f>
        <v/>
      </c>
      <c r="EF2" t="str">
        <f t="shared" ref="EF2:EF65" si="46">IF(CD2="Yes", "Z301 - Cleaner", "")</f>
        <v/>
      </c>
      <c r="EG2" t="str">
        <f t="shared" ref="EG2:EG65" si="47">IF(CE2="Yes", "Z302 - Degreaser", "")</f>
        <v/>
      </c>
      <c r="EH2" t="str">
        <f t="shared" ref="EH2:EH65" si="48">IF(CF2="Yes", "Z303 - Lubricants", "")</f>
        <v/>
      </c>
      <c r="EI2" t="str">
        <f t="shared" ref="EI2:EI65" si="49">IF(CG2="Yes", "Z304 - Fuel", "")</f>
        <v/>
      </c>
      <c r="EJ2" t="str">
        <f t="shared" ref="EJ2:EJ65" si="50">IF(CH2="Yes", "Z305 - Flame Retardant", "")</f>
        <v/>
      </c>
      <c r="EK2" t="str">
        <f t="shared" ref="EK2:EK65" si="51">IF(CI2="Yes", "Z306 - Waste Treatment", "")</f>
        <v/>
      </c>
      <c r="EL2" t="str">
        <f t="shared" ref="EL2:EL65" si="52">IF(CJ2="Yes", "Z307 - Water Treatment", "")</f>
        <v/>
      </c>
      <c r="EM2" t="str">
        <f t="shared" ref="EM2:EM65" si="53">IF(CK2="Yes", "Z308 - Construction Materials", "")</f>
        <v/>
      </c>
      <c r="EN2" t="str">
        <f t="shared" ref="EN2:EN65" si="54">IF(CL2="Yes", "Z399 - Other", "")</f>
        <v/>
      </c>
    </row>
    <row r="3" spans="1:144" ht="28.9">
      <c r="A3" s="7" t="s">
        <v>328</v>
      </c>
      <c r="B3" s="7">
        <v>2020</v>
      </c>
      <c r="C3" t="s">
        <v>329</v>
      </c>
      <c r="D3" t="s">
        <v>330</v>
      </c>
      <c r="E3" t="s">
        <v>331</v>
      </c>
      <c r="F3" t="s">
        <v>332</v>
      </c>
      <c r="G3" t="s">
        <v>333</v>
      </c>
      <c r="H3" t="s">
        <v>334</v>
      </c>
      <c r="I3">
        <v>97132</v>
      </c>
      <c r="J3" s="136">
        <f>VLOOKUP(H3, 'TRI Crosswalk codes'!D:E, 2, FALSE)</f>
        <v>10</v>
      </c>
      <c r="K3">
        <v>326199</v>
      </c>
      <c r="L3" s="137" t="str">
        <f>VLOOKUP(K3, '2017-2022 NAICS'!C:D, 2, FALSE)</f>
        <v>All Other Plastics Product Manufacturing</v>
      </c>
      <c r="M3" s="137" t="str">
        <f>IF(COUNTIF('Raw TRI Data'!A:A, K3) &gt;0, "Yes", "No")</f>
        <v>No</v>
      </c>
      <c r="N3">
        <v>45.299402999999998</v>
      </c>
      <c r="O3">
        <v>-122.951801</v>
      </c>
      <c r="P3" s="15">
        <v>110069493293</v>
      </c>
      <c r="Q3" s="15">
        <v>1320218854356</v>
      </c>
      <c r="R3" t="s">
        <v>335</v>
      </c>
      <c r="S3" t="s">
        <v>336</v>
      </c>
      <c r="T3" s="160">
        <v>1</v>
      </c>
      <c r="U3" s="136" t="str">
        <f>VLOOKUP(T3, 'TRI Crosswalk codes'!A:B, 2, FALSE)</f>
        <v>0 to 99</v>
      </c>
      <c r="V3" t="s">
        <v>337</v>
      </c>
      <c r="W3">
        <v>0</v>
      </c>
      <c r="Y3">
        <v>0</v>
      </c>
      <c r="Z3">
        <v>0</v>
      </c>
      <c r="AA3" t="s">
        <v>338</v>
      </c>
      <c r="AB3" s="137" t="str">
        <f t="shared" si="0"/>
        <v>Processing: As an article component; Otherwise Use: Ancillary or Other Use; Z305 - Flame Retardant</v>
      </c>
      <c r="AC3" s="137" t="s">
        <v>339</v>
      </c>
      <c r="AD3" s="26" t="str">
        <f>VLOOKUP(K3, 'NAICS OES Crosswalk'!A:C, 3, FALSE)</f>
        <v>Processing: Plastics Compounding</v>
      </c>
      <c r="AE3" s="26" t="str">
        <f>_xlfn.XLOOKUP($C3,'TRIFD to COU Crosswalk'!A:A,'TRIFD to COU Crosswalk'!B:B)</f>
        <v>Processing: additive flame retardant in plastic products </v>
      </c>
      <c r="AF3" s="137" t="s">
        <v>340</v>
      </c>
      <c r="AH3" s="26"/>
      <c r="AK3" t="s">
        <v>341</v>
      </c>
      <c r="AL3" t="s">
        <v>341</v>
      </c>
      <c r="AM3" t="s">
        <v>341</v>
      </c>
      <c r="AN3" t="s">
        <v>341</v>
      </c>
      <c r="AO3" t="s">
        <v>341</v>
      </c>
      <c r="AP3" t="s">
        <v>341</v>
      </c>
      <c r="AQ3" t="s">
        <v>341</v>
      </c>
      <c r="AR3" t="s">
        <v>341</v>
      </c>
      <c r="AS3" t="s">
        <v>341</v>
      </c>
      <c r="AT3" t="s">
        <v>341</v>
      </c>
      <c r="AU3" t="s">
        <v>341</v>
      </c>
      <c r="AV3" t="s">
        <v>341</v>
      </c>
      <c r="AW3" t="s">
        <v>341</v>
      </c>
      <c r="AX3" t="s">
        <v>341</v>
      </c>
      <c r="AY3" t="s">
        <v>341</v>
      </c>
      <c r="AZ3" t="s">
        <v>341</v>
      </c>
      <c r="BA3" t="s">
        <v>341</v>
      </c>
      <c r="BB3" t="s">
        <v>341</v>
      </c>
      <c r="BC3" t="s">
        <v>341</v>
      </c>
      <c r="BD3" t="s">
        <v>341</v>
      </c>
      <c r="BE3" t="s">
        <v>341</v>
      </c>
      <c r="BF3" t="s">
        <v>341</v>
      </c>
      <c r="BG3" t="s">
        <v>341</v>
      </c>
      <c r="BH3" t="s">
        <v>341</v>
      </c>
      <c r="BI3" t="s">
        <v>341</v>
      </c>
      <c r="BJ3" t="s">
        <v>342</v>
      </c>
      <c r="BK3" t="s">
        <v>341</v>
      </c>
      <c r="BL3" t="s">
        <v>341</v>
      </c>
      <c r="BM3" t="s">
        <v>341</v>
      </c>
      <c r="BN3" t="s">
        <v>341</v>
      </c>
      <c r="BO3" t="s">
        <v>341</v>
      </c>
      <c r="BP3" t="s">
        <v>341</v>
      </c>
      <c r="BQ3" t="s">
        <v>341</v>
      </c>
      <c r="BR3" t="s">
        <v>341</v>
      </c>
      <c r="BS3" t="s">
        <v>341</v>
      </c>
      <c r="BT3" t="s">
        <v>341</v>
      </c>
      <c r="BU3" t="s">
        <v>341</v>
      </c>
      <c r="BV3" t="s">
        <v>341</v>
      </c>
      <c r="BW3" t="s">
        <v>341</v>
      </c>
      <c r="BX3" t="s">
        <v>341</v>
      </c>
      <c r="BY3" t="s">
        <v>341</v>
      </c>
      <c r="BZ3" t="s">
        <v>341</v>
      </c>
      <c r="CA3" t="s">
        <v>341</v>
      </c>
      <c r="CB3" t="s">
        <v>341</v>
      </c>
      <c r="CC3" t="s">
        <v>342</v>
      </c>
      <c r="CD3" t="s">
        <v>341</v>
      </c>
      <c r="CE3" t="s">
        <v>341</v>
      </c>
      <c r="CF3" t="s">
        <v>341</v>
      </c>
      <c r="CG3" t="s">
        <v>341</v>
      </c>
      <c r="CH3" t="s">
        <v>342</v>
      </c>
      <c r="CI3" t="s">
        <v>341</v>
      </c>
      <c r="CJ3" t="s">
        <v>341</v>
      </c>
      <c r="CK3" t="s">
        <v>341</v>
      </c>
      <c r="CL3" t="s">
        <v>341</v>
      </c>
      <c r="CM3" t="str">
        <f t="shared" si="1"/>
        <v/>
      </c>
      <c r="CN3" t="str">
        <f t="shared" si="2"/>
        <v/>
      </c>
      <c r="CO3" t="str">
        <f t="shared" si="3"/>
        <v/>
      </c>
      <c r="CP3" t="str">
        <f t="shared" si="4"/>
        <v/>
      </c>
      <c r="CQ3" t="str">
        <f t="shared" si="5"/>
        <v/>
      </c>
      <c r="CR3" t="str">
        <f t="shared" si="6"/>
        <v/>
      </c>
      <c r="CS3" t="str">
        <f t="shared" si="7"/>
        <v/>
      </c>
      <c r="CT3" t="str">
        <f t="shared" si="8"/>
        <v/>
      </c>
      <c r="CU3" t="str">
        <f t="shared" si="9"/>
        <v/>
      </c>
      <c r="CV3" t="str">
        <f t="shared" si="10"/>
        <v/>
      </c>
      <c r="CW3" t="str">
        <f t="shared" si="11"/>
        <v/>
      </c>
      <c r="CX3" t="str">
        <f t="shared" si="12"/>
        <v/>
      </c>
      <c r="CY3" t="str">
        <f t="shared" si="13"/>
        <v/>
      </c>
      <c r="CZ3" t="str">
        <f t="shared" si="14"/>
        <v/>
      </c>
      <c r="DA3" t="str">
        <f t="shared" si="15"/>
        <v/>
      </c>
      <c r="DB3" t="str">
        <f t="shared" si="16"/>
        <v/>
      </c>
      <c r="DC3" t="str">
        <f t="shared" si="17"/>
        <v/>
      </c>
      <c r="DD3" t="str">
        <f t="shared" si="18"/>
        <v/>
      </c>
      <c r="DE3" t="str">
        <f t="shared" si="19"/>
        <v/>
      </c>
      <c r="DF3" t="str">
        <f t="shared" si="20"/>
        <v/>
      </c>
      <c r="DG3" t="str">
        <f t="shared" si="21"/>
        <v/>
      </c>
      <c r="DH3" t="str">
        <f t="shared" si="22"/>
        <v/>
      </c>
      <c r="DI3" t="str">
        <f t="shared" si="23"/>
        <v/>
      </c>
      <c r="DJ3" t="str">
        <f t="shared" si="24"/>
        <v/>
      </c>
      <c r="DK3" t="str">
        <f t="shared" si="25"/>
        <v/>
      </c>
      <c r="DL3" t="str">
        <f t="shared" si="26"/>
        <v>Processing: As an article component</v>
      </c>
      <c r="DM3" t="str">
        <f t="shared" si="27"/>
        <v/>
      </c>
      <c r="DN3" t="str">
        <f t="shared" si="28"/>
        <v/>
      </c>
      <c r="DO3" t="str">
        <f t="shared" si="29"/>
        <v/>
      </c>
      <c r="DP3" t="str">
        <f t="shared" si="30"/>
        <v/>
      </c>
      <c r="DQ3" t="str">
        <f t="shared" si="31"/>
        <v/>
      </c>
      <c r="DR3" t="str">
        <f t="shared" si="32"/>
        <v/>
      </c>
      <c r="DS3" t="str">
        <f t="shared" si="33"/>
        <v/>
      </c>
      <c r="DT3" t="str">
        <f t="shared" si="34"/>
        <v/>
      </c>
      <c r="DU3" t="str">
        <f t="shared" si="35"/>
        <v/>
      </c>
      <c r="DV3" t="str">
        <f t="shared" si="36"/>
        <v/>
      </c>
      <c r="DW3" t="str">
        <f t="shared" si="37"/>
        <v/>
      </c>
      <c r="DX3" t="str">
        <f t="shared" si="38"/>
        <v/>
      </c>
      <c r="DY3" t="str">
        <f t="shared" si="39"/>
        <v/>
      </c>
      <c r="DZ3" t="str">
        <f t="shared" si="40"/>
        <v/>
      </c>
      <c r="EA3" t="str">
        <f t="shared" si="41"/>
        <v/>
      </c>
      <c r="EB3" t="str">
        <f t="shared" si="42"/>
        <v/>
      </c>
      <c r="EC3" t="str">
        <f t="shared" si="43"/>
        <v/>
      </c>
      <c r="ED3" t="str">
        <f t="shared" si="44"/>
        <v/>
      </c>
      <c r="EE3" t="str">
        <f t="shared" si="45"/>
        <v>Otherwise Use: Ancillary or Other Use</v>
      </c>
      <c r="EF3" t="str">
        <f t="shared" si="46"/>
        <v/>
      </c>
      <c r="EG3" t="str">
        <f t="shared" si="47"/>
        <v/>
      </c>
      <c r="EH3" t="str">
        <f t="shared" si="48"/>
        <v/>
      </c>
      <c r="EI3" t="str">
        <f t="shared" si="49"/>
        <v/>
      </c>
      <c r="EJ3" t="str">
        <f t="shared" si="50"/>
        <v>Z305 - Flame Retardant</v>
      </c>
      <c r="EK3" t="str">
        <f t="shared" si="51"/>
        <v/>
      </c>
      <c r="EL3" t="str">
        <f t="shared" si="52"/>
        <v/>
      </c>
      <c r="EM3" t="str">
        <f t="shared" si="53"/>
        <v/>
      </c>
      <c r="EN3" t="str">
        <f t="shared" si="54"/>
        <v/>
      </c>
    </row>
    <row r="4" spans="1:144" ht="28.9">
      <c r="A4" s="7" t="s">
        <v>328</v>
      </c>
      <c r="B4" s="7">
        <v>2021</v>
      </c>
      <c r="C4" t="s">
        <v>329</v>
      </c>
      <c r="D4" t="s">
        <v>330</v>
      </c>
      <c r="E4" t="s">
        <v>331</v>
      </c>
      <c r="F4" t="s">
        <v>332</v>
      </c>
      <c r="G4" t="s">
        <v>333</v>
      </c>
      <c r="H4" t="s">
        <v>334</v>
      </c>
      <c r="I4">
        <v>97132</v>
      </c>
      <c r="J4" s="136">
        <f>VLOOKUP(H4, 'TRI Crosswalk codes'!D:E, 2, FALSE)</f>
        <v>10</v>
      </c>
      <c r="K4">
        <v>326199</v>
      </c>
      <c r="L4" s="137" t="str">
        <f>VLOOKUP(K4, '2017-2022 NAICS'!C:D, 2, FALSE)</f>
        <v>All Other Plastics Product Manufacturing</v>
      </c>
      <c r="M4" s="137" t="str">
        <f>IF(COUNTIF('Raw TRI Data'!A:A, K4) &gt;0, "Yes", "No")</f>
        <v>No</v>
      </c>
      <c r="N4">
        <v>45.299402999999998</v>
      </c>
      <c r="O4">
        <v>-122.951801</v>
      </c>
      <c r="P4" s="15">
        <v>110069493293</v>
      </c>
      <c r="Q4" s="15">
        <v>1321220368803</v>
      </c>
      <c r="R4" t="s">
        <v>335</v>
      </c>
      <c r="S4" t="s">
        <v>336</v>
      </c>
      <c r="T4" s="160">
        <v>1</v>
      </c>
      <c r="U4" s="136" t="str">
        <f>VLOOKUP(T4, 'TRI Crosswalk codes'!A:B, 2, FALSE)</f>
        <v>0 to 99</v>
      </c>
      <c r="V4" t="s">
        <v>337</v>
      </c>
      <c r="W4">
        <v>0</v>
      </c>
      <c r="Y4">
        <v>0</v>
      </c>
      <c r="Z4">
        <v>0</v>
      </c>
      <c r="AA4" t="s">
        <v>338</v>
      </c>
      <c r="AB4" s="137" t="str">
        <f t="shared" si="0"/>
        <v>Processing: As an article component; Otherwise Use: Ancillary or Other Use; Z305 - Flame Retardant</v>
      </c>
      <c r="AC4" s="137" t="s">
        <v>339</v>
      </c>
      <c r="AD4" s="26" t="str">
        <f>VLOOKUP(K4, 'NAICS OES Crosswalk'!A:C, 3, FALSE)</f>
        <v>Processing: Plastics Compounding</v>
      </c>
      <c r="AE4" s="26" t="str">
        <f>_xlfn.XLOOKUP($C4,'TRIFD to COU Crosswalk'!A:A,'TRIFD to COU Crosswalk'!B:B)</f>
        <v>Processing: additive flame retardant in plastic products </v>
      </c>
      <c r="AF4" s="137" t="s">
        <v>340</v>
      </c>
      <c r="AH4" s="26"/>
      <c r="AK4" t="s">
        <v>341</v>
      </c>
      <c r="AL4" t="s">
        <v>341</v>
      </c>
      <c r="AM4" t="s">
        <v>341</v>
      </c>
      <c r="AN4" t="s">
        <v>341</v>
      </c>
      <c r="AO4" t="s">
        <v>341</v>
      </c>
      <c r="AP4" t="s">
        <v>341</v>
      </c>
      <c r="AQ4" t="s">
        <v>341</v>
      </c>
      <c r="AR4" t="s">
        <v>341</v>
      </c>
      <c r="AS4" t="s">
        <v>341</v>
      </c>
      <c r="AT4" t="s">
        <v>341</v>
      </c>
      <c r="AU4" t="s">
        <v>341</v>
      </c>
      <c r="AV4" t="s">
        <v>341</v>
      </c>
      <c r="AW4" t="s">
        <v>341</v>
      </c>
      <c r="AX4" t="s">
        <v>341</v>
      </c>
      <c r="AY4" t="s">
        <v>341</v>
      </c>
      <c r="AZ4" t="s">
        <v>341</v>
      </c>
      <c r="BA4" t="s">
        <v>341</v>
      </c>
      <c r="BB4" t="s">
        <v>341</v>
      </c>
      <c r="BC4" t="s">
        <v>341</v>
      </c>
      <c r="BD4" t="s">
        <v>341</v>
      </c>
      <c r="BE4" t="s">
        <v>341</v>
      </c>
      <c r="BF4" t="s">
        <v>341</v>
      </c>
      <c r="BG4" t="s">
        <v>341</v>
      </c>
      <c r="BH4" t="s">
        <v>341</v>
      </c>
      <c r="BI4" t="s">
        <v>341</v>
      </c>
      <c r="BJ4" t="s">
        <v>342</v>
      </c>
      <c r="BK4" t="s">
        <v>341</v>
      </c>
      <c r="BL4" t="s">
        <v>341</v>
      </c>
      <c r="BM4" t="s">
        <v>341</v>
      </c>
      <c r="BN4" t="s">
        <v>341</v>
      </c>
      <c r="BO4" t="s">
        <v>341</v>
      </c>
      <c r="BP4" t="s">
        <v>341</v>
      </c>
      <c r="BQ4" t="s">
        <v>341</v>
      </c>
      <c r="BR4" t="s">
        <v>341</v>
      </c>
      <c r="BS4" t="s">
        <v>341</v>
      </c>
      <c r="BT4" t="s">
        <v>341</v>
      </c>
      <c r="BU4" t="s">
        <v>341</v>
      </c>
      <c r="BV4" t="s">
        <v>341</v>
      </c>
      <c r="BW4" t="s">
        <v>341</v>
      </c>
      <c r="BX4" t="s">
        <v>341</v>
      </c>
      <c r="BY4" t="s">
        <v>341</v>
      </c>
      <c r="BZ4" t="s">
        <v>341</v>
      </c>
      <c r="CA4" t="s">
        <v>341</v>
      </c>
      <c r="CB4" t="s">
        <v>341</v>
      </c>
      <c r="CC4" t="s">
        <v>342</v>
      </c>
      <c r="CD4" t="s">
        <v>341</v>
      </c>
      <c r="CE4" t="s">
        <v>341</v>
      </c>
      <c r="CF4" t="s">
        <v>341</v>
      </c>
      <c r="CG4" t="s">
        <v>341</v>
      </c>
      <c r="CH4" t="s">
        <v>342</v>
      </c>
      <c r="CI4" t="s">
        <v>341</v>
      </c>
      <c r="CJ4" t="s">
        <v>341</v>
      </c>
      <c r="CK4" t="s">
        <v>341</v>
      </c>
      <c r="CL4" t="s">
        <v>341</v>
      </c>
      <c r="CM4" t="str">
        <f t="shared" si="1"/>
        <v/>
      </c>
      <c r="CN4" t="str">
        <f t="shared" si="2"/>
        <v/>
      </c>
      <c r="CO4" t="str">
        <f t="shared" si="3"/>
        <v/>
      </c>
      <c r="CP4" t="str">
        <f t="shared" si="4"/>
        <v/>
      </c>
      <c r="CQ4" t="str">
        <f t="shared" si="5"/>
        <v/>
      </c>
      <c r="CR4" t="str">
        <f t="shared" si="6"/>
        <v/>
      </c>
      <c r="CS4" t="str">
        <f t="shared" si="7"/>
        <v/>
      </c>
      <c r="CT4" t="str">
        <f t="shared" si="8"/>
        <v/>
      </c>
      <c r="CU4" t="str">
        <f t="shared" si="9"/>
        <v/>
      </c>
      <c r="CV4" t="str">
        <f t="shared" si="10"/>
        <v/>
      </c>
      <c r="CW4" t="str">
        <f t="shared" si="11"/>
        <v/>
      </c>
      <c r="CX4" t="str">
        <f t="shared" si="12"/>
        <v/>
      </c>
      <c r="CY4" t="str">
        <f t="shared" si="13"/>
        <v/>
      </c>
      <c r="CZ4" t="str">
        <f t="shared" si="14"/>
        <v/>
      </c>
      <c r="DA4" t="str">
        <f t="shared" si="15"/>
        <v/>
      </c>
      <c r="DB4" t="str">
        <f t="shared" si="16"/>
        <v/>
      </c>
      <c r="DC4" t="str">
        <f t="shared" si="17"/>
        <v/>
      </c>
      <c r="DD4" t="str">
        <f t="shared" si="18"/>
        <v/>
      </c>
      <c r="DE4" t="str">
        <f t="shared" si="19"/>
        <v/>
      </c>
      <c r="DF4" t="str">
        <f t="shared" si="20"/>
        <v/>
      </c>
      <c r="DG4" t="str">
        <f t="shared" si="21"/>
        <v/>
      </c>
      <c r="DH4" t="str">
        <f t="shared" si="22"/>
        <v/>
      </c>
      <c r="DI4" t="str">
        <f t="shared" si="23"/>
        <v/>
      </c>
      <c r="DJ4" t="str">
        <f t="shared" si="24"/>
        <v/>
      </c>
      <c r="DK4" t="str">
        <f t="shared" si="25"/>
        <v/>
      </c>
      <c r="DL4" t="str">
        <f t="shared" si="26"/>
        <v>Processing: As an article component</v>
      </c>
      <c r="DM4" t="str">
        <f t="shared" si="27"/>
        <v/>
      </c>
      <c r="DN4" t="str">
        <f t="shared" si="28"/>
        <v/>
      </c>
      <c r="DO4" t="str">
        <f t="shared" si="29"/>
        <v/>
      </c>
      <c r="DP4" t="str">
        <f t="shared" si="30"/>
        <v/>
      </c>
      <c r="DQ4" t="str">
        <f t="shared" si="31"/>
        <v/>
      </c>
      <c r="DR4" t="str">
        <f t="shared" si="32"/>
        <v/>
      </c>
      <c r="DS4" t="str">
        <f t="shared" si="33"/>
        <v/>
      </c>
      <c r="DT4" t="str">
        <f t="shared" si="34"/>
        <v/>
      </c>
      <c r="DU4" t="str">
        <f t="shared" si="35"/>
        <v/>
      </c>
      <c r="DV4" t="str">
        <f t="shared" si="36"/>
        <v/>
      </c>
      <c r="DW4" t="str">
        <f t="shared" si="37"/>
        <v/>
      </c>
      <c r="DX4" t="str">
        <f t="shared" si="38"/>
        <v/>
      </c>
      <c r="DY4" t="str">
        <f t="shared" si="39"/>
        <v/>
      </c>
      <c r="DZ4" t="str">
        <f t="shared" si="40"/>
        <v/>
      </c>
      <c r="EA4" t="str">
        <f t="shared" si="41"/>
        <v/>
      </c>
      <c r="EB4" t="str">
        <f t="shared" si="42"/>
        <v/>
      </c>
      <c r="EC4" t="str">
        <f t="shared" si="43"/>
        <v/>
      </c>
      <c r="ED4" t="str">
        <f t="shared" si="44"/>
        <v/>
      </c>
      <c r="EE4" t="str">
        <f t="shared" si="45"/>
        <v>Otherwise Use: Ancillary or Other Use</v>
      </c>
      <c r="EF4" t="str">
        <f t="shared" si="46"/>
        <v/>
      </c>
      <c r="EG4" t="str">
        <f t="shared" si="47"/>
        <v/>
      </c>
      <c r="EH4" t="str">
        <f t="shared" si="48"/>
        <v/>
      </c>
      <c r="EI4" t="str">
        <f t="shared" si="49"/>
        <v/>
      </c>
      <c r="EJ4" t="str">
        <f t="shared" si="50"/>
        <v>Z305 - Flame Retardant</v>
      </c>
      <c r="EK4" t="str">
        <f t="shared" si="51"/>
        <v/>
      </c>
      <c r="EL4" t="str">
        <f t="shared" si="52"/>
        <v/>
      </c>
      <c r="EM4" t="str">
        <f t="shared" si="53"/>
        <v/>
      </c>
      <c r="EN4" t="str">
        <f t="shared" si="54"/>
        <v/>
      </c>
    </row>
    <row r="5" spans="1:144" ht="28.9">
      <c r="A5" s="7" t="s">
        <v>328</v>
      </c>
      <c r="B5" s="7">
        <v>2022</v>
      </c>
      <c r="C5" t="s">
        <v>329</v>
      </c>
      <c r="D5" t="s">
        <v>330</v>
      </c>
      <c r="E5" t="s">
        <v>331</v>
      </c>
      <c r="F5" t="s">
        <v>332</v>
      </c>
      <c r="G5" t="s">
        <v>333</v>
      </c>
      <c r="H5" t="s">
        <v>334</v>
      </c>
      <c r="I5">
        <v>97132</v>
      </c>
      <c r="J5" s="136">
        <f>VLOOKUP(H5, 'TRI Crosswalk codes'!D:E, 2, FALSE)</f>
        <v>10</v>
      </c>
      <c r="K5">
        <v>326199</v>
      </c>
      <c r="L5" s="137" t="str">
        <f>VLOOKUP(K5, '2017-2022 NAICS'!C:D, 2, FALSE)</f>
        <v>All Other Plastics Product Manufacturing</v>
      </c>
      <c r="M5" s="137" t="str">
        <f>IF(COUNTIF('Raw TRI Data'!A:A, K5) &gt;0, "Yes", "No")</f>
        <v>No</v>
      </c>
      <c r="N5">
        <v>45.299402999999998</v>
      </c>
      <c r="O5">
        <v>-122.951801</v>
      </c>
      <c r="P5" s="15">
        <v>110069493293</v>
      </c>
      <c r="Q5" s="15">
        <v>1322221396447</v>
      </c>
      <c r="R5" t="s">
        <v>335</v>
      </c>
      <c r="S5" t="s">
        <v>336</v>
      </c>
      <c r="T5" s="160">
        <v>1</v>
      </c>
      <c r="U5" s="136" t="str">
        <f>VLOOKUP(T5, 'TRI Crosswalk codes'!A:B, 2, FALSE)</f>
        <v>0 to 99</v>
      </c>
      <c r="V5" t="s">
        <v>337</v>
      </c>
      <c r="W5">
        <v>0</v>
      </c>
      <c r="Y5">
        <v>0</v>
      </c>
      <c r="Z5">
        <v>0</v>
      </c>
      <c r="AA5" t="s">
        <v>338</v>
      </c>
      <c r="AB5" s="137" t="str">
        <f t="shared" si="0"/>
        <v>Processing: As an article component; Otherwise Use: Ancillary or Other Use; Z305 - Flame Retardant</v>
      </c>
      <c r="AC5" s="137" t="s">
        <v>339</v>
      </c>
      <c r="AD5" s="26" t="str">
        <f>VLOOKUP(K5, 'NAICS OES Crosswalk'!A:C, 3, FALSE)</f>
        <v>Processing: Plastics Compounding</v>
      </c>
      <c r="AE5" s="26" t="str">
        <f>_xlfn.XLOOKUP($C5,'TRIFD to COU Crosswalk'!A:A,'TRIFD to COU Crosswalk'!B:B)</f>
        <v>Processing: additive flame retardant in plastic products </v>
      </c>
      <c r="AF5" s="137" t="s">
        <v>340</v>
      </c>
      <c r="AH5" s="26"/>
      <c r="AK5" t="s">
        <v>341</v>
      </c>
      <c r="AL5" t="s">
        <v>341</v>
      </c>
      <c r="AM5" t="s">
        <v>341</v>
      </c>
      <c r="AN5" t="s">
        <v>341</v>
      </c>
      <c r="AO5" t="s">
        <v>341</v>
      </c>
      <c r="AP5" t="s">
        <v>341</v>
      </c>
      <c r="AQ5" t="s">
        <v>341</v>
      </c>
      <c r="AR5" t="s">
        <v>341</v>
      </c>
      <c r="AS5" t="s">
        <v>341</v>
      </c>
      <c r="AT5" t="s">
        <v>341</v>
      </c>
      <c r="AU5" t="s">
        <v>341</v>
      </c>
      <c r="AV5" t="s">
        <v>341</v>
      </c>
      <c r="AW5" t="s">
        <v>341</v>
      </c>
      <c r="AX5" t="s">
        <v>341</v>
      </c>
      <c r="AY5" t="s">
        <v>341</v>
      </c>
      <c r="AZ5" t="s">
        <v>341</v>
      </c>
      <c r="BA5" t="s">
        <v>341</v>
      </c>
      <c r="BB5" t="s">
        <v>341</v>
      </c>
      <c r="BC5" t="s">
        <v>341</v>
      </c>
      <c r="BD5" t="s">
        <v>341</v>
      </c>
      <c r="BE5" t="s">
        <v>341</v>
      </c>
      <c r="BF5" t="s">
        <v>341</v>
      </c>
      <c r="BG5" t="s">
        <v>341</v>
      </c>
      <c r="BH5" t="s">
        <v>341</v>
      </c>
      <c r="BI5" t="s">
        <v>341</v>
      </c>
      <c r="BJ5" t="s">
        <v>342</v>
      </c>
      <c r="BK5" t="s">
        <v>341</v>
      </c>
      <c r="BL5" t="s">
        <v>341</v>
      </c>
      <c r="BM5" t="s">
        <v>341</v>
      </c>
      <c r="BN5" t="s">
        <v>341</v>
      </c>
      <c r="BO5" t="s">
        <v>341</v>
      </c>
      <c r="BP5" t="s">
        <v>341</v>
      </c>
      <c r="BQ5" t="s">
        <v>341</v>
      </c>
      <c r="BR5" t="s">
        <v>341</v>
      </c>
      <c r="BS5" t="s">
        <v>341</v>
      </c>
      <c r="BT5" t="s">
        <v>341</v>
      </c>
      <c r="BU5" t="s">
        <v>341</v>
      </c>
      <c r="BV5" t="s">
        <v>341</v>
      </c>
      <c r="BW5" t="s">
        <v>341</v>
      </c>
      <c r="BX5" t="s">
        <v>341</v>
      </c>
      <c r="BY5" t="s">
        <v>341</v>
      </c>
      <c r="BZ5" t="s">
        <v>341</v>
      </c>
      <c r="CA5" t="s">
        <v>341</v>
      </c>
      <c r="CB5" t="s">
        <v>341</v>
      </c>
      <c r="CC5" t="s">
        <v>342</v>
      </c>
      <c r="CD5" t="s">
        <v>341</v>
      </c>
      <c r="CE5" t="s">
        <v>341</v>
      </c>
      <c r="CF5" t="s">
        <v>341</v>
      </c>
      <c r="CG5" t="s">
        <v>341</v>
      </c>
      <c r="CH5" t="s">
        <v>342</v>
      </c>
      <c r="CI5" t="s">
        <v>341</v>
      </c>
      <c r="CJ5" t="s">
        <v>341</v>
      </c>
      <c r="CK5" t="s">
        <v>341</v>
      </c>
      <c r="CL5" t="s">
        <v>341</v>
      </c>
      <c r="CM5" t="str">
        <f t="shared" si="1"/>
        <v/>
      </c>
      <c r="CN5" t="str">
        <f t="shared" si="2"/>
        <v/>
      </c>
      <c r="CO5" t="str">
        <f t="shared" si="3"/>
        <v/>
      </c>
      <c r="CP5" t="str">
        <f t="shared" si="4"/>
        <v/>
      </c>
      <c r="CQ5" t="str">
        <f t="shared" si="5"/>
        <v/>
      </c>
      <c r="CR5" t="str">
        <f t="shared" si="6"/>
        <v/>
      </c>
      <c r="CS5" t="str">
        <f t="shared" si="7"/>
        <v/>
      </c>
      <c r="CT5" t="str">
        <f t="shared" si="8"/>
        <v/>
      </c>
      <c r="CU5" t="str">
        <f t="shared" si="9"/>
        <v/>
      </c>
      <c r="CV5" t="str">
        <f t="shared" si="10"/>
        <v/>
      </c>
      <c r="CW5" t="str">
        <f t="shared" si="11"/>
        <v/>
      </c>
      <c r="CX5" t="str">
        <f t="shared" si="12"/>
        <v/>
      </c>
      <c r="CY5" t="str">
        <f t="shared" si="13"/>
        <v/>
      </c>
      <c r="CZ5" t="str">
        <f t="shared" si="14"/>
        <v/>
      </c>
      <c r="DA5" t="str">
        <f t="shared" si="15"/>
        <v/>
      </c>
      <c r="DB5" t="str">
        <f t="shared" si="16"/>
        <v/>
      </c>
      <c r="DC5" t="str">
        <f t="shared" si="17"/>
        <v/>
      </c>
      <c r="DD5" t="str">
        <f t="shared" si="18"/>
        <v/>
      </c>
      <c r="DE5" t="str">
        <f t="shared" si="19"/>
        <v/>
      </c>
      <c r="DF5" t="str">
        <f t="shared" si="20"/>
        <v/>
      </c>
      <c r="DG5" t="str">
        <f t="shared" si="21"/>
        <v/>
      </c>
      <c r="DH5" t="str">
        <f t="shared" si="22"/>
        <v/>
      </c>
      <c r="DI5" t="str">
        <f t="shared" si="23"/>
        <v/>
      </c>
      <c r="DJ5" t="str">
        <f t="shared" si="24"/>
        <v/>
      </c>
      <c r="DK5" t="str">
        <f t="shared" si="25"/>
        <v/>
      </c>
      <c r="DL5" t="str">
        <f t="shared" si="26"/>
        <v>Processing: As an article component</v>
      </c>
      <c r="DM5" t="str">
        <f t="shared" si="27"/>
        <v/>
      </c>
      <c r="DN5" t="str">
        <f t="shared" si="28"/>
        <v/>
      </c>
      <c r="DO5" t="str">
        <f t="shared" si="29"/>
        <v/>
      </c>
      <c r="DP5" t="str">
        <f t="shared" si="30"/>
        <v/>
      </c>
      <c r="DQ5" t="str">
        <f t="shared" si="31"/>
        <v/>
      </c>
      <c r="DR5" t="str">
        <f t="shared" si="32"/>
        <v/>
      </c>
      <c r="DS5" t="str">
        <f t="shared" si="33"/>
        <v/>
      </c>
      <c r="DT5" t="str">
        <f t="shared" si="34"/>
        <v/>
      </c>
      <c r="DU5" t="str">
        <f t="shared" si="35"/>
        <v/>
      </c>
      <c r="DV5" t="str">
        <f t="shared" si="36"/>
        <v/>
      </c>
      <c r="DW5" t="str">
        <f t="shared" si="37"/>
        <v/>
      </c>
      <c r="DX5" t="str">
        <f t="shared" si="38"/>
        <v/>
      </c>
      <c r="DY5" t="str">
        <f t="shared" si="39"/>
        <v/>
      </c>
      <c r="DZ5" t="str">
        <f t="shared" si="40"/>
        <v/>
      </c>
      <c r="EA5" t="str">
        <f t="shared" si="41"/>
        <v/>
      </c>
      <c r="EB5" t="str">
        <f t="shared" si="42"/>
        <v/>
      </c>
      <c r="EC5" t="str">
        <f t="shared" si="43"/>
        <v/>
      </c>
      <c r="ED5" t="str">
        <f t="shared" si="44"/>
        <v/>
      </c>
      <c r="EE5" t="str">
        <f t="shared" si="45"/>
        <v>Otherwise Use: Ancillary or Other Use</v>
      </c>
      <c r="EF5" t="str">
        <f t="shared" si="46"/>
        <v/>
      </c>
      <c r="EG5" t="str">
        <f t="shared" si="47"/>
        <v/>
      </c>
      <c r="EH5" t="str">
        <f t="shared" si="48"/>
        <v/>
      </c>
      <c r="EI5" t="str">
        <f t="shared" si="49"/>
        <v/>
      </c>
      <c r="EJ5" t="str">
        <f t="shared" si="50"/>
        <v>Z305 - Flame Retardant</v>
      </c>
      <c r="EK5" t="str">
        <f t="shared" si="51"/>
        <v/>
      </c>
      <c r="EL5" t="str">
        <f t="shared" si="52"/>
        <v/>
      </c>
      <c r="EM5" t="str">
        <f t="shared" si="53"/>
        <v/>
      </c>
      <c r="EN5" t="str">
        <f t="shared" si="54"/>
        <v/>
      </c>
    </row>
    <row r="6" spans="1:144" ht="28.9">
      <c r="A6" s="7" t="s">
        <v>328</v>
      </c>
      <c r="B6" s="7">
        <v>2023</v>
      </c>
      <c r="C6" t="s">
        <v>329</v>
      </c>
      <c r="D6" t="s">
        <v>330</v>
      </c>
      <c r="E6" t="s">
        <v>331</v>
      </c>
      <c r="F6" t="s">
        <v>332</v>
      </c>
      <c r="G6" t="s">
        <v>333</v>
      </c>
      <c r="H6" t="s">
        <v>334</v>
      </c>
      <c r="I6">
        <v>97132</v>
      </c>
      <c r="J6" s="136">
        <f>VLOOKUP(H6, 'TRI Crosswalk codes'!D:E, 2, FALSE)</f>
        <v>10</v>
      </c>
      <c r="K6">
        <v>326199</v>
      </c>
      <c r="L6" s="137" t="str">
        <f>VLOOKUP(K6, '2017-2022 NAICS'!C:D, 2, FALSE)</f>
        <v>All Other Plastics Product Manufacturing</v>
      </c>
      <c r="M6" s="137" t="str">
        <f>IF(COUNTIF('Raw TRI Data'!A:A, K6) &gt;0, "Yes", "No")</f>
        <v>No</v>
      </c>
      <c r="N6">
        <v>45.299402999999998</v>
      </c>
      <c r="O6">
        <v>-122.951801</v>
      </c>
      <c r="P6" s="15">
        <v>110069493293</v>
      </c>
      <c r="Q6" s="15">
        <v>1323222338877</v>
      </c>
      <c r="R6" t="s">
        <v>335</v>
      </c>
      <c r="S6" t="s">
        <v>336</v>
      </c>
      <c r="T6" s="160">
        <v>1</v>
      </c>
      <c r="U6" s="136" t="str">
        <f>VLOOKUP(T6, 'TRI Crosswalk codes'!A:B, 2, FALSE)</f>
        <v>0 to 99</v>
      </c>
      <c r="V6" t="s">
        <v>337</v>
      </c>
      <c r="W6">
        <v>0</v>
      </c>
      <c r="Y6">
        <v>0</v>
      </c>
      <c r="Z6">
        <v>0</v>
      </c>
      <c r="AA6" t="s">
        <v>338</v>
      </c>
      <c r="AB6" s="137" t="str">
        <f t="shared" si="0"/>
        <v>Processing: As an article component; Otherwise Use: Ancillary or Other Use; Z305 - Flame Retardant</v>
      </c>
      <c r="AC6" s="137" t="s">
        <v>339</v>
      </c>
      <c r="AD6" s="26" t="str">
        <f>VLOOKUP(K6, 'NAICS OES Crosswalk'!A:C, 3, FALSE)</f>
        <v>Processing: Plastics Compounding</v>
      </c>
      <c r="AE6" s="26" t="str">
        <f>_xlfn.XLOOKUP($C6,'TRIFD to COU Crosswalk'!A:A,'TRIFD to COU Crosswalk'!B:B)</f>
        <v>Processing: additive flame retardant in plastic products </v>
      </c>
      <c r="AF6" s="137" t="s">
        <v>340</v>
      </c>
      <c r="AH6" s="26"/>
      <c r="AK6" t="s">
        <v>341</v>
      </c>
      <c r="AL6" t="s">
        <v>341</v>
      </c>
      <c r="AM6" t="s">
        <v>341</v>
      </c>
      <c r="AN6" t="s">
        <v>341</v>
      </c>
      <c r="AO6" t="s">
        <v>341</v>
      </c>
      <c r="AP6" t="s">
        <v>341</v>
      </c>
      <c r="AQ6" t="s">
        <v>341</v>
      </c>
      <c r="AR6" t="s">
        <v>341</v>
      </c>
      <c r="AS6" t="s">
        <v>341</v>
      </c>
      <c r="AT6" t="s">
        <v>341</v>
      </c>
      <c r="AU6" t="s">
        <v>341</v>
      </c>
      <c r="AV6" t="s">
        <v>341</v>
      </c>
      <c r="AW6" t="s">
        <v>341</v>
      </c>
      <c r="AX6" t="s">
        <v>341</v>
      </c>
      <c r="AY6" t="s">
        <v>341</v>
      </c>
      <c r="AZ6" t="s">
        <v>341</v>
      </c>
      <c r="BA6" t="s">
        <v>341</v>
      </c>
      <c r="BB6" t="s">
        <v>341</v>
      </c>
      <c r="BC6" t="s">
        <v>341</v>
      </c>
      <c r="BD6" t="s">
        <v>341</v>
      </c>
      <c r="BE6" t="s">
        <v>341</v>
      </c>
      <c r="BF6" t="s">
        <v>341</v>
      </c>
      <c r="BG6" t="s">
        <v>341</v>
      </c>
      <c r="BH6" t="s">
        <v>341</v>
      </c>
      <c r="BI6" t="s">
        <v>341</v>
      </c>
      <c r="BJ6" t="s">
        <v>342</v>
      </c>
      <c r="BK6" t="s">
        <v>341</v>
      </c>
      <c r="BL6" t="s">
        <v>341</v>
      </c>
      <c r="BM6" t="s">
        <v>341</v>
      </c>
      <c r="BN6" t="s">
        <v>341</v>
      </c>
      <c r="BO6" t="s">
        <v>341</v>
      </c>
      <c r="BP6" t="s">
        <v>341</v>
      </c>
      <c r="BQ6" t="s">
        <v>341</v>
      </c>
      <c r="BR6" t="s">
        <v>341</v>
      </c>
      <c r="BS6" t="s">
        <v>341</v>
      </c>
      <c r="BT6" t="s">
        <v>341</v>
      </c>
      <c r="BU6" t="s">
        <v>341</v>
      </c>
      <c r="BV6" t="s">
        <v>341</v>
      </c>
      <c r="BW6" t="s">
        <v>341</v>
      </c>
      <c r="BX6" t="s">
        <v>341</v>
      </c>
      <c r="BY6" t="s">
        <v>341</v>
      </c>
      <c r="BZ6" t="s">
        <v>341</v>
      </c>
      <c r="CA6" t="s">
        <v>341</v>
      </c>
      <c r="CB6" t="s">
        <v>341</v>
      </c>
      <c r="CC6" t="s">
        <v>342</v>
      </c>
      <c r="CD6" t="s">
        <v>341</v>
      </c>
      <c r="CE6" t="s">
        <v>341</v>
      </c>
      <c r="CF6" t="s">
        <v>341</v>
      </c>
      <c r="CG6" t="s">
        <v>341</v>
      </c>
      <c r="CH6" t="s">
        <v>342</v>
      </c>
      <c r="CI6" t="s">
        <v>341</v>
      </c>
      <c r="CJ6" t="s">
        <v>341</v>
      </c>
      <c r="CK6" t="s">
        <v>341</v>
      </c>
      <c r="CL6" t="s">
        <v>341</v>
      </c>
      <c r="CM6" t="str">
        <f t="shared" si="1"/>
        <v/>
      </c>
      <c r="CN6" t="str">
        <f t="shared" si="2"/>
        <v/>
      </c>
      <c r="CO6" t="str">
        <f t="shared" si="3"/>
        <v/>
      </c>
      <c r="CP6" t="str">
        <f t="shared" si="4"/>
        <v/>
      </c>
      <c r="CQ6" t="str">
        <f t="shared" si="5"/>
        <v/>
      </c>
      <c r="CR6" t="str">
        <f t="shared" si="6"/>
        <v/>
      </c>
      <c r="CS6" t="str">
        <f t="shared" si="7"/>
        <v/>
      </c>
      <c r="CT6" t="str">
        <f t="shared" si="8"/>
        <v/>
      </c>
      <c r="CU6" t="str">
        <f t="shared" si="9"/>
        <v/>
      </c>
      <c r="CV6" t="str">
        <f t="shared" si="10"/>
        <v/>
      </c>
      <c r="CW6" t="str">
        <f t="shared" si="11"/>
        <v/>
      </c>
      <c r="CX6" t="str">
        <f t="shared" si="12"/>
        <v/>
      </c>
      <c r="CY6" t="str">
        <f t="shared" si="13"/>
        <v/>
      </c>
      <c r="CZ6" t="str">
        <f t="shared" si="14"/>
        <v/>
      </c>
      <c r="DA6" t="str">
        <f t="shared" si="15"/>
        <v/>
      </c>
      <c r="DB6" t="str">
        <f t="shared" si="16"/>
        <v/>
      </c>
      <c r="DC6" t="str">
        <f t="shared" si="17"/>
        <v/>
      </c>
      <c r="DD6" t="str">
        <f t="shared" si="18"/>
        <v/>
      </c>
      <c r="DE6" t="str">
        <f t="shared" si="19"/>
        <v/>
      </c>
      <c r="DF6" t="str">
        <f t="shared" si="20"/>
        <v/>
      </c>
      <c r="DG6" t="str">
        <f t="shared" si="21"/>
        <v/>
      </c>
      <c r="DH6" t="str">
        <f t="shared" si="22"/>
        <v/>
      </c>
      <c r="DI6" t="str">
        <f t="shared" si="23"/>
        <v/>
      </c>
      <c r="DJ6" t="str">
        <f t="shared" si="24"/>
        <v/>
      </c>
      <c r="DK6" t="str">
        <f t="shared" si="25"/>
        <v/>
      </c>
      <c r="DL6" t="str">
        <f t="shared" si="26"/>
        <v>Processing: As an article component</v>
      </c>
      <c r="DM6" t="str">
        <f t="shared" si="27"/>
        <v/>
      </c>
      <c r="DN6" t="str">
        <f t="shared" si="28"/>
        <v/>
      </c>
      <c r="DO6" t="str">
        <f t="shared" si="29"/>
        <v/>
      </c>
      <c r="DP6" t="str">
        <f t="shared" si="30"/>
        <v/>
      </c>
      <c r="DQ6" t="str">
        <f t="shared" si="31"/>
        <v/>
      </c>
      <c r="DR6" t="str">
        <f t="shared" si="32"/>
        <v/>
      </c>
      <c r="DS6" t="str">
        <f t="shared" si="33"/>
        <v/>
      </c>
      <c r="DT6" t="str">
        <f t="shared" si="34"/>
        <v/>
      </c>
      <c r="DU6" t="str">
        <f t="shared" si="35"/>
        <v/>
      </c>
      <c r="DV6" t="str">
        <f t="shared" si="36"/>
        <v/>
      </c>
      <c r="DW6" t="str">
        <f t="shared" si="37"/>
        <v/>
      </c>
      <c r="DX6" t="str">
        <f t="shared" si="38"/>
        <v/>
      </c>
      <c r="DY6" t="str">
        <f t="shared" si="39"/>
        <v/>
      </c>
      <c r="DZ6" t="str">
        <f t="shared" si="40"/>
        <v/>
      </c>
      <c r="EA6" t="str">
        <f t="shared" si="41"/>
        <v/>
      </c>
      <c r="EB6" t="str">
        <f t="shared" si="42"/>
        <v/>
      </c>
      <c r="EC6" t="str">
        <f t="shared" si="43"/>
        <v/>
      </c>
      <c r="ED6" t="str">
        <f t="shared" si="44"/>
        <v/>
      </c>
      <c r="EE6" t="str">
        <f t="shared" si="45"/>
        <v>Otherwise Use: Ancillary or Other Use</v>
      </c>
      <c r="EF6" t="str">
        <f t="shared" si="46"/>
        <v/>
      </c>
      <c r="EG6" t="str">
        <f t="shared" si="47"/>
        <v/>
      </c>
      <c r="EH6" t="str">
        <f t="shared" si="48"/>
        <v/>
      </c>
      <c r="EI6" t="str">
        <f t="shared" si="49"/>
        <v/>
      </c>
      <c r="EJ6" t="str">
        <f t="shared" si="50"/>
        <v>Z305 - Flame Retardant</v>
      </c>
      <c r="EK6" t="str">
        <f t="shared" si="51"/>
        <v/>
      </c>
      <c r="EL6" t="str">
        <f t="shared" si="52"/>
        <v/>
      </c>
      <c r="EM6" t="str">
        <f t="shared" si="53"/>
        <v/>
      </c>
      <c r="EN6" t="str">
        <f t="shared" si="54"/>
        <v/>
      </c>
    </row>
    <row r="7" spans="1:144" ht="28.9">
      <c r="A7" s="7" t="s">
        <v>328</v>
      </c>
      <c r="B7" s="7">
        <v>2019</v>
      </c>
      <c r="C7" t="s">
        <v>343</v>
      </c>
      <c r="D7" t="s">
        <v>344</v>
      </c>
      <c r="E7" t="s">
        <v>345</v>
      </c>
      <c r="F7" t="s">
        <v>346</v>
      </c>
      <c r="G7" t="s">
        <v>347</v>
      </c>
      <c r="H7" t="s">
        <v>348</v>
      </c>
      <c r="I7">
        <v>55016</v>
      </c>
      <c r="J7" s="136">
        <f>VLOOKUP(H7, 'TRI Crosswalk codes'!D:E, 2, FALSE)</f>
        <v>5</v>
      </c>
      <c r="K7">
        <v>325998</v>
      </c>
      <c r="L7" s="137" t="str">
        <f>VLOOKUP(K7, '2017-2022 NAICS'!C:D, 2, FALSE)</f>
        <v>All Other Miscellaneous Chemical Product and Preparation Manufacturing</v>
      </c>
      <c r="M7" s="137" t="str">
        <f>IF(COUNTIF('Raw TRI Data'!A:A, K7) &gt;0, "Yes", "No")</f>
        <v>No</v>
      </c>
      <c r="N7">
        <v>44.789444000000003</v>
      </c>
      <c r="O7">
        <v>-92.908332999999999</v>
      </c>
      <c r="P7" s="15">
        <v>110000423667</v>
      </c>
      <c r="Q7" s="15">
        <v>1319218268035</v>
      </c>
      <c r="R7" t="s">
        <v>335</v>
      </c>
      <c r="S7" t="s">
        <v>336</v>
      </c>
      <c r="T7" s="160">
        <v>3</v>
      </c>
      <c r="U7" s="136" t="str">
        <f>VLOOKUP(T7, 'TRI Crosswalk codes'!A:B, 2, FALSE)</f>
        <v>1,000 to 9,999</v>
      </c>
      <c r="V7">
        <v>0</v>
      </c>
      <c r="W7">
        <v>0</v>
      </c>
      <c r="Y7">
        <v>0</v>
      </c>
      <c r="Z7">
        <v>0</v>
      </c>
      <c r="AA7" t="s">
        <v>338</v>
      </c>
      <c r="AB7" s="137" t="str">
        <f t="shared" si="0"/>
        <v>Otherwise Use: Ancillary or Other Use; Z306 - Waste Treatment</v>
      </c>
      <c r="AC7" s="137" t="s">
        <v>339</v>
      </c>
      <c r="AD7" s="26" t="str">
        <f>VLOOKUP(K7, 'NAICS OES Crosswalk'!A:C, 3, FALSE)</f>
        <v>Processing: Reactant</v>
      </c>
      <c r="AE7" s="26" t="str">
        <f>_xlfn.XLOOKUP($C7,'TRIFD to COU Crosswalk'!A:A,'TRIFD to COU Crosswalk'!B:B)</f>
        <v>Disposal</v>
      </c>
      <c r="AF7" s="137" t="s">
        <v>349</v>
      </c>
      <c r="AK7" t="s">
        <v>341</v>
      </c>
      <c r="AL7" t="s">
        <v>341</v>
      </c>
      <c r="AM7" t="s">
        <v>341</v>
      </c>
      <c r="AN7" t="s">
        <v>341</v>
      </c>
      <c r="AO7" t="s">
        <v>341</v>
      </c>
      <c r="AP7" t="s">
        <v>341</v>
      </c>
      <c r="AQ7" t="s">
        <v>341</v>
      </c>
      <c r="AR7" t="s">
        <v>341</v>
      </c>
      <c r="AS7" t="s">
        <v>341</v>
      </c>
      <c r="AT7" t="s">
        <v>341</v>
      </c>
      <c r="AU7" t="s">
        <v>341</v>
      </c>
      <c r="AV7" t="s">
        <v>341</v>
      </c>
      <c r="AW7" t="s">
        <v>341</v>
      </c>
      <c r="AX7" t="s">
        <v>341</v>
      </c>
      <c r="AY7" t="s">
        <v>341</v>
      </c>
      <c r="AZ7" t="s">
        <v>341</v>
      </c>
      <c r="BA7" t="s">
        <v>341</v>
      </c>
      <c r="BB7" t="s">
        <v>341</v>
      </c>
      <c r="BC7" t="s">
        <v>341</v>
      </c>
      <c r="BD7" t="s">
        <v>341</v>
      </c>
      <c r="BE7" t="s">
        <v>341</v>
      </c>
      <c r="BF7" t="s">
        <v>341</v>
      </c>
      <c r="BG7" t="s">
        <v>341</v>
      </c>
      <c r="BH7" t="s">
        <v>341</v>
      </c>
      <c r="BI7" t="s">
        <v>341</v>
      </c>
      <c r="BJ7" t="s">
        <v>341</v>
      </c>
      <c r="BK7" t="s">
        <v>341</v>
      </c>
      <c r="BL7" t="s">
        <v>341</v>
      </c>
      <c r="BM7" t="s">
        <v>341</v>
      </c>
      <c r="BN7" t="s">
        <v>341</v>
      </c>
      <c r="BO7" t="s">
        <v>341</v>
      </c>
      <c r="BP7" t="s">
        <v>341</v>
      </c>
      <c r="BQ7" t="s">
        <v>341</v>
      </c>
      <c r="BR7" t="s">
        <v>341</v>
      </c>
      <c r="BS7" t="s">
        <v>341</v>
      </c>
      <c r="BT7" t="s">
        <v>341</v>
      </c>
      <c r="BU7" t="s">
        <v>341</v>
      </c>
      <c r="BV7" t="s">
        <v>341</v>
      </c>
      <c r="BW7" t="s">
        <v>341</v>
      </c>
      <c r="BX7" t="s">
        <v>341</v>
      </c>
      <c r="BY7" t="s">
        <v>341</v>
      </c>
      <c r="BZ7" t="s">
        <v>341</v>
      </c>
      <c r="CA7" t="s">
        <v>341</v>
      </c>
      <c r="CB7" t="s">
        <v>341</v>
      </c>
      <c r="CC7" t="s">
        <v>342</v>
      </c>
      <c r="CD7" t="s">
        <v>341</v>
      </c>
      <c r="CE7" t="s">
        <v>341</v>
      </c>
      <c r="CF7" t="s">
        <v>341</v>
      </c>
      <c r="CG7" t="s">
        <v>341</v>
      </c>
      <c r="CH7" t="s">
        <v>341</v>
      </c>
      <c r="CI7" t="s">
        <v>342</v>
      </c>
      <c r="CJ7" t="s">
        <v>341</v>
      </c>
      <c r="CK7" t="s">
        <v>341</v>
      </c>
      <c r="CL7" t="s">
        <v>341</v>
      </c>
      <c r="CM7" t="str">
        <f t="shared" si="1"/>
        <v/>
      </c>
      <c r="CN7" t="str">
        <f t="shared" si="2"/>
        <v/>
      </c>
      <c r="CO7" t="str">
        <f t="shared" si="3"/>
        <v/>
      </c>
      <c r="CP7" t="str">
        <f t="shared" si="4"/>
        <v/>
      </c>
      <c r="CQ7" t="str">
        <f t="shared" si="5"/>
        <v/>
      </c>
      <c r="CR7" t="str">
        <f t="shared" si="6"/>
        <v/>
      </c>
      <c r="CS7" t="str">
        <f t="shared" si="7"/>
        <v/>
      </c>
      <c r="CT7" t="str">
        <f t="shared" si="8"/>
        <v/>
      </c>
      <c r="CU7" t="str">
        <f t="shared" si="9"/>
        <v/>
      </c>
      <c r="CV7" t="str">
        <f t="shared" si="10"/>
        <v/>
      </c>
      <c r="CW7" t="str">
        <f t="shared" si="11"/>
        <v/>
      </c>
      <c r="CX7" t="str">
        <f t="shared" si="12"/>
        <v/>
      </c>
      <c r="CY7" t="str">
        <f t="shared" si="13"/>
        <v/>
      </c>
      <c r="CZ7" t="str">
        <f t="shared" si="14"/>
        <v/>
      </c>
      <c r="DA7" t="str">
        <f t="shared" si="15"/>
        <v/>
      </c>
      <c r="DB7" t="str">
        <f t="shared" si="16"/>
        <v/>
      </c>
      <c r="DC7" t="str">
        <f t="shared" si="17"/>
        <v/>
      </c>
      <c r="DD7" t="str">
        <f t="shared" si="18"/>
        <v/>
      </c>
      <c r="DE7" t="str">
        <f t="shared" si="19"/>
        <v/>
      </c>
      <c r="DF7" t="str">
        <f t="shared" si="20"/>
        <v/>
      </c>
      <c r="DG7" t="str">
        <f t="shared" si="21"/>
        <v/>
      </c>
      <c r="DH7" t="str">
        <f t="shared" si="22"/>
        <v/>
      </c>
      <c r="DI7" t="str">
        <f t="shared" si="23"/>
        <v/>
      </c>
      <c r="DJ7" t="str">
        <f t="shared" si="24"/>
        <v/>
      </c>
      <c r="DK7" t="str">
        <f t="shared" si="25"/>
        <v/>
      </c>
      <c r="DL7" t="str">
        <f t="shared" si="26"/>
        <v/>
      </c>
      <c r="DM7" t="str">
        <f t="shared" si="27"/>
        <v/>
      </c>
      <c r="DN7" t="str">
        <f t="shared" si="28"/>
        <v/>
      </c>
      <c r="DO7" t="str">
        <f t="shared" si="29"/>
        <v/>
      </c>
      <c r="DP7" t="str">
        <f t="shared" si="30"/>
        <v/>
      </c>
      <c r="DQ7" t="str">
        <f t="shared" si="31"/>
        <v/>
      </c>
      <c r="DR7" t="str">
        <f t="shared" si="32"/>
        <v/>
      </c>
      <c r="DS7" t="str">
        <f t="shared" si="33"/>
        <v/>
      </c>
      <c r="DT7" t="str">
        <f t="shared" si="34"/>
        <v/>
      </c>
      <c r="DU7" t="str">
        <f t="shared" si="35"/>
        <v/>
      </c>
      <c r="DV7" t="str">
        <f t="shared" si="36"/>
        <v/>
      </c>
      <c r="DW7" t="str">
        <f t="shared" si="37"/>
        <v/>
      </c>
      <c r="DX7" t="str">
        <f t="shared" si="38"/>
        <v/>
      </c>
      <c r="DY7" t="str">
        <f t="shared" si="39"/>
        <v/>
      </c>
      <c r="DZ7" t="str">
        <f t="shared" si="40"/>
        <v/>
      </c>
      <c r="EA7" t="str">
        <f t="shared" si="41"/>
        <v/>
      </c>
      <c r="EB7" t="str">
        <f t="shared" si="42"/>
        <v/>
      </c>
      <c r="EC7" t="str">
        <f t="shared" si="43"/>
        <v/>
      </c>
      <c r="ED7" t="str">
        <f t="shared" si="44"/>
        <v/>
      </c>
      <c r="EE7" t="str">
        <f t="shared" si="45"/>
        <v>Otherwise Use: Ancillary or Other Use</v>
      </c>
      <c r="EF7" t="str">
        <f t="shared" si="46"/>
        <v/>
      </c>
      <c r="EG7" t="str">
        <f t="shared" si="47"/>
        <v/>
      </c>
      <c r="EH7" t="str">
        <f t="shared" si="48"/>
        <v/>
      </c>
      <c r="EI7" t="str">
        <f t="shared" si="49"/>
        <v/>
      </c>
      <c r="EJ7" t="str">
        <f t="shared" si="50"/>
        <v/>
      </c>
      <c r="EK7" t="str">
        <f t="shared" si="51"/>
        <v>Z306 - Waste Treatment</v>
      </c>
      <c r="EL7" t="str">
        <f t="shared" si="52"/>
        <v/>
      </c>
      <c r="EM7" t="str">
        <f t="shared" si="53"/>
        <v/>
      </c>
      <c r="EN7" t="str">
        <f t="shared" si="54"/>
        <v/>
      </c>
    </row>
    <row r="8" spans="1:144" ht="28.9">
      <c r="A8" s="7" t="s">
        <v>328</v>
      </c>
      <c r="B8" s="7">
        <v>2020</v>
      </c>
      <c r="C8" t="s">
        <v>343</v>
      </c>
      <c r="D8" t="s">
        <v>344</v>
      </c>
      <c r="E8" t="s">
        <v>345</v>
      </c>
      <c r="F8" t="s">
        <v>346</v>
      </c>
      <c r="G8" t="s">
        <v>347</v>
      </c>
      <c r="H8" t="s">
        <v>348</v>
      </c>
      <c r="I8">
        <v>55016</v>
      </c>
      <c r="J8" s="136">
        <f>VLOOKUP(H8, 'TRI Crosswalk codes'!D:E, 2, FALSE)</f>
        <v>5</v>
      </c>
      <c r="K8">
        <v>325998</v>
      </c>
      <c r="L8" s="137" t="str">
        <f>VLOOKUP(K8, '2017-2022 NAICS'!C:D, 2, FALSE)</f>
        <v>All Other Miscellaneous Chemical Product and Preparation Manufacturing</v>
      </c>
      <c r="M8" s="137" t="str">
        <f>IF(COUNTIF('Raw TRI Data'!A:A, K8) &gt;0, "Yes", "No")</f>
        <v>No</v>
      </c>
      <c r="N8">
        <v>44.789444000000003</v>
      </c>
      <c r="O8">
        <v>-92.908332999999999</v>
      </c>
      <c r="P8" s="15">
        <v>110000423667</v>
      </c>
      <c r="Q8" s="15">
        <v>1320219335193</v>
      </c>
      <c r="R8" t="s">
        <v>335</v>
      </c>
      <c r="S8" t="s">
        <v>336</v>
      </c>
      <c r="T8" s="160">
        <v>3</v>
      </c>
      <c r="U8" s="136" t="str">
        <f>VLOOKUP(T8, 'TRI Crosswalk codes'!A:B, 2, FALSE)</f>
        <v>1,000 to 9,999</v>
      </c>
      <c r="V8">
        <v>0</v>
      </c>
      <c r="W8">
        <v>0</v>
      </c>
      <c r="Y8">
        <v>0</v>
      </c>
      <c r="Z8">
        <v>0</v>
      </c>
      <c r="AA8" t="s">
        <v>338</v>
      </c>
      <c r="AB8" s="137" t="str">
        <f t="shared" si="0"/>
        <v>Otherwise Use: Ancillary or Other Use; Z306 - Waste Treatment</v>
      </c>
      <c r="AC8" s="137" t="s">
        <v>339</v>
      </c>
      <c r="AD8" s="26" t="str">
        <f>VLOOKUP(K8, 'NAICS OES Crosswalk'!A:C, 3, FALSE)</f>
        <v>Processing: Reactant</v>
      </c>
      <c r="AE8" s="26" t="str">
        <f>_xlfn.XLOOKUP($C8,'TRIFD to COU Crosswalk'!A:A,'TRIFD to COU Crosswalk'!B:B)</f>
        <v>Disposal</v>
      </c>
      <c r="AF8" s="137" t="s">
        <v>349</v>
      </c>
      <c r="AK8" t="s">
        <v>341</v>
      </c>
      <c r="AL8" t="s">
        <v>341</v>
      </c>
      <c r="AM8" t="s">
        <v>341</v>
      </c>
      <c r="AN8" t="s">
        <v>341</v>
      </c>
      <c r="AO8" t="s">
        <v>341</v>
      </c>
      <c r="AP8" t="s">
        <v>341</v>
      </c>
      <c r="AQ8" t="s">
        <v>341</v>
      </c>
      <c r="AR8" t="s">
        <v>341</v>
      </c>
      <c r="AS8" t="s">
        <v>341</v>
      </c>
      <c r="AT8" t="s">
        <v>341</v>
      </c>
      <c r="AU8" t="s">
        <v>341</v>
      </c>
      <c r="AV8" t="s">
        <v>341</v>
      </c>
      <c r="AW8" t="s">
        <v>341</v>
      </c>
      <c r="AX8" t="s">
        <v>341</v>
      </c>
      <c r="AY8" t="s">
        <v>341</v>
      </c>
      <c r="AZ8" t="s">
        <v>341</v>
      </c>
      <c r="BA8" t="s">
        <v>341</v>
      </c>
      <c r="BB8" t="s">
        <v>341</v>
      </c>
      <c r="BC8" t="s">
        <v>341</v>
      </c>
      <c r="BD8" t="s">
        <v>341</v>
      </c>
      <c r="BE8" t="s">
        <v>341</v>
      </c>
      <c r="BF8" t="s">
        <v>341</v>
      </c>
      <c r="BG8" t="s">
        <v>341</v>
      </c>
      <c r="BH8" t="s">
        <v>341</v>
      </c>
      <c r="BI8" t="s">
        <v>341</v>
      </c>
      <c r="BJ8" t="s">
        <v>341</v>
      </c>
      <c r="BK8" t="s">
        <v>341</v>
      </c>
      <c r="BL8" t="s">
        <v>341</v>
      </c>
      <c r="BM8" t="s">
        <v>341</v>
      </c>
      <c r="BN8" t="s">
        <v>341</v>
      </c>
      <c r="BO8" t="s">
        <v>341</v>
      </c>
      <c r="BP8" t="s">
        <v>341</v>
      </c>
      <c r="BQ8" t="s">
        <v>341</v>
      </c>
      <c r="BR8" t="s">
        <v>341</v>
      </c>
      <c r="BS8" t="s">
        <v>341</v>
      </c>
      <c r="BT8" t="s">
        <v>341</v>
      </c>
      <c r="BU8" t="s">
        <v>341</v>
      </c>
      <c r="BV8" t="s">
        <v>341</v>
      </c>
      <c r="BW8" t="s">
        <v>341</v>
      </c>
      <c r="BX8" t="s">
        <v>341</v>
      </c>
      <c r="BY8" t="s">
        <v>341</v>
      </c>
      <c r="BZ8" t="s">
        <v>341</v>
      </c>
      <c r="CA8" t="s">
        <v>341</v>
      </c>
      <c r="CB8" t="s">
        <v>341</v>
      </c>
      <c r="CC8" t="s">
        <v>342</v>
      </c>
      <c r="CD8" t="s">
        <v>341</v>
      </c>
      <c r="CE8" t="s">
        <v>341</v>
      </c>
      <c r="CF8" t="s">
        <v>341</v>
      </c>
      <c r="CG8" t="s">
        <v>341</v>
      </c>
      <c r="CH8" t="s">
        <v>341</v>
      </c>
      <c r="CI8" t="s">
        <v>342</v>
      </c>
      <c r="CJ8" t="s">
        <v>341</v>
      </c>
      <c r="CK8" t="s">
        <v>341</v>
      </c>
      <c r="CL8" t="s">
        <v>341</v>
      </c>
      <c r="CM8" t="str">
        <f t="shared" si="1"/>
        <v/>
      </c>
      <c r="CN8" t="str">
        <f t="shared" si="2"/>
        <v/>
      </c>
      <c r="CO8" t="str">
        <f t="shared" si="3"/>
        <v/>
      </c>
      <c r="CP8" t="str">
        <f t="shared" si="4"/>
        <v/>
      </c>
      <c r="CQ8" t="str">
        <f t="shared" si="5"/>
        <v/>
      </c>
      <c r="CR8" t="str">
        <f t="shared" si="6"/>
        <v/>
      </c>
      <c r="CS8" t="str">
        <f t="shared" si="7"/>
        <v/>
      </c>
      <c r="CT8" t="str">
        <f t="shared" si="8"/>
        <v/>
      </c>
      <c r="CU8" t="str">
        <f t="shared" si="9"/>
        <v/>
      </c>
      <c r="CV8" t="str">
        <f t="shared" si="10"/>
        <v/>
      </c>
      <c r="CW8" t="str">
        <f t="shared" si="11"/>
        <v/>
      </c>
      <c r="CX8" t="str">
        <f t="shared" si="12"/>
        <v/>
      </c>
      <c r="CY8" t="str">
        <f t="shared" si="13"/>
        <v/>
      </c>
      <c r="CZ8" t="str">
        <f t="shared" si="14"/>
        <v/>
      </c>
      <c r="DA8" t="str">
        <f t="shared" si="15"/>
        <v/>
      </c>
      <c r="DB8" t="str">
        <f t="shared" si="16"/>
        <v/>
      </c>
      <c r="DC8" t="str">
        <f t="shared" si="17"/>
        <v/>
      </c>
      <c r="DD8" t="str">
        <f t="shared" si="18"/>
        <v/>
      </c>
      <c r="DE8" t="str">
        <f t="shared" si="19"/>
        <v/>
      </c>
      <c r="DF8" t="str">
        <f t="shared" si="20"/>
        <v/>
      </c>
      <c r="DG8" t="str">
        <f t="shared" si="21"/>
        <v/>
      </c>
      <c r="DH8" t="str">
        <f t="shared" si="22"/>
        <v/>
      </c>
      <c r="DI8" t="str">
        <f t="shared" si="23"/>
        <v/>
      </c>
      <c r="DJ8" t="str">
        <f t="shared" si="24"/>
        <v/>
      </c>
      <c r="DK8" t="str">
        <f t="shared" si="25"/>
        <v/>
      </c>
      <c r="DL8" t="str">
        <f t="shared" si="26"/>
        <v/>
      </c>
      <c r="DM8" t="str">
        <f t="shared" si="27"/>
        <v/>
      </c>
      <c r="DN8" t="str">
        <f t="shared" si="28"/>
        <v/>
      </c>
      <c r="DO8" t="str">
        <f t="shared" si="29"/>
        <v/>
      </c>
      <c r="DP8" t="str">
        <f t="shared" si="30"/>
        <v/>
      </c>
      <c r="DQ8" t="str">
        <f t="shared" si="31"/>
        <v/>
      </c>
      <c r="DR8" t="str">
        <f t="shared" si="32"/>
        <v/>
      </c>
      <c r="DS8" t="str">
        <f t="shared" si="33"/>
        <v/>
      </c>
      <c r="DT8" t="str">
        <f t="shared" si="34"/>
        <v/>
      </c>
      <c r="DU8" t="str">
        <f t="shared" si="35"/>
        <v/>
      </c>
      <c r="DV8" t="str">
        <f t="shared" si="36"/>
        <v/>
      </c>
      <c r="DW8" t="str">
        <f t="shared" si="37"/>
        <v/>
      </c>
      <c r="DX8" t="str">
        <f t="shared" si="38"/>
        <v/>
      </c>
      <c r="DY8" t="str">
        <f t="shared" si="39"/>
        <v/>
      </c>
      <c r="DZ8" t="str">
        <f t="shared" si="40"/>
        <v/>
      </c>
      <c r="EA8" t="str">
        <f t="shared" si="41"/>
        <v/>
      </c>
      <c r="EB8" t="str">
        <f t="shared" si="42"/>
        <v/>
      </c>
      <c r="EC8" t="str">
        <f t="shared" si="43"/>
        <v/>
      </c>
      <c r="ED8" t="str">
        <f t="shared" si="44"/>
        <v/>
      </c>
      <c r="EE8" t="str">
        <f t="shared" si="45"/>
        <v>Otherwise Use: Ancillary or Other Use</v>
      </c>
      <c r="EF8" t="str">
        <f t="shared" si="46"/>
        <v/>
      </c>
      <c r="EG8" t="str">
        <f t="shared" si="47"/>
        <v/>
      </c>
      <c r="EH8" t="str">
        <f t="shared" si="48"/>
        <v/>
      </c>
      <c r="EI8" t="str">
        <f t="shared" si="49"/>
        <v/>
      </c>
      <c r="EJ8" t="str">
        <f t="shared" si="50"/>
        <v/>
      </c>
      <c r="EK8" t="str">
        <f t="shared" si="51"/>
        <v>Z306 - Waste Treatment</v>
      </c>
      <c r="EL8" t="str">
        <f t="shared" si="52"/>
        <v/>
      </c>
      <c r="EM8" t="str">
        <f t="shared" si="53"/>
        <v/>
      </c>
      <c r="EN8" t="str">
        <f t="shared" si="54"/>
        <v/>
      </c>
    </row>
    <row r="9" spans="1:144" ht="100.9">
      <c r="A9" s="7" t="s">
        <v>328</v>
      </c>
      <c r="B9" s="7">
        <v>2019</v>
      </c>
      <c r="C9" t="s">
        <v>350</v>
      </c>
      <c r="D9" t="s">
        <v>351</v>
      </c>
      <c r="E9" t="s">
        <v>352</v>
      </c>
      <c r="F9" t="s">
        <v>353</v>
      </c>
      <c r="G9" t="s">
        <v>354</v>
      </c>
      <c r="H9" t="s">
        <v>355</v>
      </c>
      <c r="I9">
        <v>65802</v>
      </c>
      <c r="J9" s="136">
        <f>VLOOKUP(H9, 'TRI Crosswalk codes'!D:E, 2, FALSE)</f>
        <v>7</v>
      </c>
      <c r="K9">
        <v>325520</v>
      </c>
      <c r="L9" s="137" t="str">
        <f>VLOOKUP(K9, '2017-2022 NAICS'!C:D, 2, FALSE)</f>
        <v>Adhesive Manufacturing</v>
      </c>
      <c r="M9" s="137" t="str">
        <f>IF(COUNTIF('Raw TRI Data'!A:A, K9) &gt;0, "Yes", "No")</f>
        <v>No</v>
      </c>
      <c r="N9">
        <v>37.212870000000002</v>
      </c>
      <c r="O9">
        <v>-93.227199999999996</v>
      </c>
      <c r="P9" s="15">
        <v>110000444886</v>
      </c>
      <c r="Q9" s="15">
        <v>1319218337893</v>
      </c>
      <c r="R9" t="s">
        <v>335</v>
      </c>
      <c r="S9" t="s">
        <v>336</v>
      </c>
      <c r="T9" s="160">
        <v>4</v>
      </c>
      <c r="U9" s="136" t="str">
        <f>VLOOKUP(T9, 'TRI Crosswalk codes'!A:B, 2, FALSE)</f>
        <v>10,000 to 99,999</v>
      </c>
      <c r="V9" t="s">
        <v>337</v>
      </c>
      <c r="W9">
        <v>0</v>
      </c>
      <c r="Y9">
        <v>0</v>
      </c>
      <c r="Z9">
        <v>0</v>
      </c>
      <c r="AA9" t="s">
        <v>338</v>
      </c>
      <c r="AB9" s="137" t="str">
        <f t="shared" si="0"/>
        <v>Processing: As a formulation component; P204 - Initiators</v>
      </c>
      <c r="AC9" s="137" t="s">
        <v>339</v>
      </c>
      <c r="AD9" s="26" t="str">
        <f>VLOOKUP(K9, 'NAICS OES Crosswalk'!A:C, 3, FALSE)</f>
        <v>Processing: Adhesives and Adhesives Products</v>
      </c>
      <c r="AE9" s="26" t="str">
        <f>_xlfn.XLOOKUP($C9,'TRIFD to COU Crosswalk'!A:A,'TRIFD to COU Crosswalk'!B:B)</f>
        <v xml:space="preserve">Processing: adhesive manufacturing </v>
      </c>
      <c r="AF9" s="137" t="s">
        <v>356</v>
      </c>
      <c r="AH9" s="6" t="s">
        <v>357</v>
      </c>
      <c r="AK9" t="s">
        <v>341</v>
      </c>
      <c r="AL9" t="s">
        <v>341</v>
      </c>
      <c r="AM9" t="s">
        <v>341</v>
      </c>
      <c r="AN9" t="s">
        <v>341</v>
      </c>
      <c r="AO9" t="s">
        <v>341</v>
      </c>
      <c r="AP9" t="s">
        <v>341</v>
      </c>
      <c r="AQ9" t="s">
        <v>341</v>
      </c>
      <c r="AR9" t="s">
        <v>341</v>
      </c>
      <c r="AS9" t="s">
        <v>341</v>
      </c>
      <c r="AT9" t="s">
        <v>341</v>
      </c>
      <c r="AU9" t="s">
        <v>341</v>
      </c>
      <c r="AV9" t="s">
        <v>341</v>
      </c>
      <c r="AW9" t="s">
        <v>342</v>
      </c>
      <c r="AX9" t="s">
        <v>341</v>
      </c>
      <c r="AY9" t="s">
        <v>341</v>
      </c>
      <c r="AZ9" t="s">
        <v>341</v>
      </c>
      <c r="BA9" t="s">
        <v>342</v>
      </c>
      <c r="BB9" t="s">
        <v>341</v>
      </c>
      <c r="BC9" t="s">
        <v>341</v>
      </c>
      <c r="BD9" t="s">
        <v>341</v>
      </c>
      <c r="BE9" t="s">
        <v>341</v>
      </c>
      <c r="BF9" t="s">
        <v>341</v>
      </c>
      <c r="BG9" t="s">
        <v>341</v>
      </c>
      <c r="BH9" t="s">
        <v>341</v>
      </c>
      <c r="BI9" t="s">
        <v>341</v>
      </c>
      <c r="BJ9" t="s">
        <v>341</v>
      </c>
      <c r="BK9" t="s">
        <v>341</v>
      </c>
      <c r="BL9" t="s">
        <v>341</v>
      </c>
      <c r="BM9" t="s">
        <v>341</v>
      </c>
      <c r="BN9" t="s">
        <v>341</v>
      </c>
      <c r="BO9" t="s">
        <v>341</v>
      </c>
      <c r="BP9" t="s">
        <v>341</v>
      </c>
      <c r="BQ9" t="s">
        <v>341</v>
      </c>
      <c r="BR9" t="s">
        <v>341</v>
      </c>
      <c r="BS9" t="s">
        <v>341</v>
      </c>
      <c r="BT9" t="s">
        <v>341</v>
      </c>
      <c r="BU9" t="s">
        <v>341</v>
      </c>
      <c r="BV9" t="s">
        <v>341</v>
      </c>
      <c r="BW9" t="s">
        <v>341</v>
      </c>
      <c r="BX9" t="s">
        <v>341</v>
      </c>
      <c r="BY9" t="s">
        <v>341</v>
      </c>
      <c r="BZ9" t="s">
        <v>341</v>
      </c>
      <c r="CA9" t="s">
        <v>341</v>
      </c>
      <c r="CB9" t="s">
        <v>341</v>
      </c>
      <c r="CC9" t="s">
        <v>341</v>
      </c>
      <c r="CD9" t="s">
        <v>341</v>
      </c>
      <c r="CE9" t="s">
        <v>341</v>
      </c>
      <c r="CF9" t="s">
        <v>341</v>
      </c>
      <c r="CG9" t="s">
        <v>341</v>
      </c>
      <c r="CH9" t="s">
        <v>341</v>
      </c>
      <c r="CI9" t="s">
        <v>341</v>
      </c>
      <c r="CJ9" t="s">
        <v>341</v>
      </c>
      <c r="CK9" t="s">
        <v>341</v>
      </c>
      <c r="CL9" t="s">
        <v>341</v>
      </c>
      <c r="CM9" t="str">
        <f t="shared" si="1"/>
        <v/>
      </c>
      <c r="CN9" t="str">
        <f t="shared" si="2"/>
        <v/>
      </c>
      <c r="CO9" t="str">
        <f t="shared" si="3"/>
        <v/>
      </c>
      <c r="CP9" t="str">
        <f t="shared" si="4"/>
        <v/>
      </c>
      <c r="CQ9" t="str">
        <f t="shared" si="5"/>
        <v/>
      </c>
      <c r="CR9" t="str">
        <f t="shared" si="6"/>
        <v/>
      </c>
      <c r="CS9" t="str">
        <f t="shared" si="7"/>
        <v/>
      </c>
      <c r="CT9" t="str">
        <f t="shared" si="8"/>
        <v/>
      </c>
      <c r="CU9" t="str">
        <f t="shared" si="9"/>
        <v/>
      </c>
      <c r="CV9" t="str">
        <f t="shared" si="10"/>
        <v/>
      </c>
      <c r="CW9" t="str">
        <f t="shared" si="11"/>
        <v/>
      </c>
      <c r="CX9" t="str">
        <f t="shared" si="12"/>
        <v/>
      </c>
      <c r="CY9" t="str">
        <f t="shared" si="13"/>
        <v>Processing: As a formulation component</v>
      </c>
      <c r="CZ9" t="str">
        <f t="shared" si="14"/>
        <v/>
      </c>
      <c r="DA9" t="str">
        <f t="shared" si="15"/>
        <v/>
      </c>
      <c r="DB9" t="str">
        <f t="shared" si="16"/>
        <v/>
      </c>
      <c r="DC9" t="str">
        <f t="shared" si="17"/>
        <v>P204 - Initiators</v>
      </c>
      <c r="DD9" t="str">
        <f t="shared" si="18"/>
        <v/>
      </c>
      <c r="DE9" t="str">
        <f t="shared" si="19"/>
        <v/>
      </c>
      <c r="DF9" t="str">
        <f t="shared" si="20"/>
        <v/>
      </c>
      <c r="DG9" t="str">
        <f t="shared" si="21"/>
        <v/>
      </c>
      <c r="DH9" t="str">
        <f t="shared" si="22"/>
        <v/>
      </c>
      <c r="DI9" t="str">
        <f t="shared" si="23"/>
        <v/>
      </c>
      <c r="DJ9" t="str">
        <f t="shared" si="24"/>
        <v/>
      </c>
      <c r="DK9" t="str">
        <f t="shared" si="25"/>
        <v/>
      </c>
      <c r="DL9" t="str">
        <f t="shared" si="26"/>
        <v/>
      </c>
      <c r="DM9" t="str">
        <f t="shared" si="27"/>
        <v/>
      </c>
      <c r="DN9" t="str">
        <f t="shared" si="28"/>
        <v/>
      </c>
      <c r="DO9" t="str">
        <f t="shared" si="29"/>
        <v/>
      </c>
      <c r="DP9" t="str">
        <f t="shared" si="30"/>
        <v/>
      </c>
      <c r="DQ9" t="str">
        <f t="shared" si="31"/>
        <v/>
      </c>
      <c r="DR9" t="str">
        <f t="shared" si="32"/>
        <v/>
      </c>
      <c r="DS9" t="str">
        <f t="shared" si="33"/>
        <v/>
      </c>
      <c r="DT9" t="str">
        <f t="shared" si="34"/>
        <v/>
      </c>
      <c r="DU9" t="str">
        <f t="shared" si="35"/>
        <v/>
      </c>
      <c r="DV9" t="str">
        <f t="shared" si="36"/>
        <v/>
      </c>
      <c r="DW9" t="str">
        <f t="shared" si="37"/>
        <v/>
      </c>
      <c r="DX9" t="str">
        <f t="shared" si="38"/>
        <v/>
      </c>
      <c r="DY9" t="str">
        <f t="shared" si="39"/>
        <v/>
      </c>
      <c r="DZ9" t="str">
        <f t="shared" si="40"/>
        <v/>
      </c>
      <c r="EA9" t="str">
        <f t="shared" si="41"/>
        <v/>
      </c>
      <c r="EB9" t="str">
        <f t="shared" si="42"/>
        <v/>
      </c>
      <c r="EC9" t="str">
        <f t="shared" si="43"/>
        <v/>
      </c>
      <c r="ED9" t="str">
        <f t="shared" si="44"/>
        <v/>
      </c>
      <c r="EE9" t="str">
        <f t="shared" si="45"/>
        <v/>
      </c>
      <c r="EF9" t="str">
        <f t="shared" si="46"/>
        <v/>
      </c>
      <c r="EG9" t="str">
        <f t="shared" si="47"/>
        <v/>
      </c>
      <c r="EH9" t="str">
        <f t="shared" si="48"/>
        <v/>
      </c>
      <c r="EI9" t="str">
        <f t="shared" si="49"/>
        <v/>
      </c>
      <c r="EJ9" t="str">
        <f t="shared" si="50"/>
        <v/>
      </c>
      <c r="EK9" t="str">
        <f t="shared" si="51"/>
        <v/>
      </c>
      <c r="EL9" t="str">
        <f t="shared" si="52"/>
        <v/>
      </c>
      <c r="EM9" t="str">
        <f t="shared" si="53"/>
        <v/>
      </c>
      <c r="EN9" t="str">
        <f t="shared" si="54"/>
        <v/>
      </c>
    </row>
    <row r="10" spans="1:144" ht="100.9">
      <c r="A10" s="7" t="s">
        <v>328</v>
      </c>
      <c r="B10" s="7">
        <v>2020</v>
      </c>
      <c r="C10" t="s">
        <v>350</v>
      </c>
      <c r="D10" t="s">
        <v>351</v>
      </c>
      <c r="E10" t="s">
        <v>352</v>
      </c>
      <c r="F10" t="s">
        <v>353</v>
      </c>
      <c r="G10" t="s">
        <v>354</v>
      </c>
      <c r="H10" t="s">
        <v>355</v>
      </c>
      <c r="I10">
        <v>65802</v>
      </c>
      <c r="J10" s="136">
        <f>VLOOKUP(H10, 'TRI Crosswalk codes'!D:E, 2, FALSE)</f>
        <v>7</v>
      </c>
      <c r="K10">
        <v>325520</v>
      </c>
      <c r="L10" s="137" t="str">
        <f>VLOOKUP(K10, '2017-2022 NAICS'!C:D, 2, FALSE)</f>
        <v>Adhesive Manufacturing</v>
      </c>
      <c r="M10" s="137" t="str">
        <f>IF(COUNTIF('Raw TRI Data'!A:A, K10) &gt;0, "Yes", "No")</f>
        <v>No</v>
      </c>
      <c r="N10">
        <v>37.212870000000002</v>
      </c>
      <c r="O10">
        <v>-93.227199999999996</v>
      </c>
      <c r="P10" s="15">
        <v>110000444886</v>
      </c>
      <c r="Q10" s="15">
        <v>1320219273467</v>
      </c>
      <c r="R10" t="s">
        <v>335</v>
      </c>
      <c r="S10" t="s">
        <v>336</v>
      </c>
      <c r="T10" s="160">
        <v>4</v>
      </c>
      <c r="U10" s="136" t="str">
        <f>VLOOKUP(T10, 'TRI Crosswalk codes'!A:B, 2, FALSE)</f>
        <v>10,000 to 99,999</v>
      </c>
      <c r="V10" t="s">
        <v>337</v>
      </c>
      <c r="W10">
        <v>0</v>
      </c>
      <c r="Y10">
        <v>0</v>
      </c>
      <c r="Z10">
        <v>0</v>
      </c>
      <c r="AA10" t="s">
        <v>338</v>
      </c>
      <c r="AB10" s="137" t="str">
        <f t="shared" si="0"/>
        <v>Processing: As a formulation component; P204 - Initiators</v>
      </c>
      <c r="AC10" s="137" t="s">
        <v>339</v>
      </c>
      <c r="AD10" s="26" t="str">
        <f>VLOOKUP(K10, 'NAICS OES Crosswalk'!A:C, 3, FALSE)</f>
        <v>Processing: Adhesives and Adhesives Products</v>
      </c>
      <c r="AE10" s="26" t="str">
        <f>_xlfn.XLOOKUP($C10,'TRIFD to COU Crosswalk'!A:A,'TRIFD to COU Crosswalk'!B:B)</f>
        <v xml:space="preserve">Processing: adhesive manufacturing </v>
      </c>
      <c r="AF10" s="137" t="s">
        <v>356</v>
      </c>
      <c r="AH10" s="6" t="s">
        <v>357</v>
      </c>
      <c r="AK10" t="s">
        <v>341</v>
      </c>
      <c r="AL10" t="s">
        <v>341</v>
      </c>
      <c r="AM10" t="s">
        <v>341</v>
      </c>
      <c r="AN10" t="s">
        <v>341</v>
      </c>
      <c r="AO10" t="s">
        <v>341</v>
      </c>
      <c r="AP10" t="s">
        <v>341</v>
      </c>
      <c r="AQ10" t="s">
        <v>341</v>
      </c>
      <c r="AR10" t="s">
        <v>341</v>
      </c>
      <c r="AS10" t="s">
        <v>341</v>
      </c>
      <c r="AT10" t="s">
        <v>341</v>
      </c>
      <c r="AU10" t="s">
        <v>341</v>
      </c>
      <c r="AV10" t="s">
        <v>341</v>
      </c>
      <c r="AW10" t="s">
        <v>342</v>
      </c>
      <c r="AX10" t="s">
        <v>341</v>
      </c>
      <c r="AY10" t="s">
        <v>341</v>
      </c>
      <c r="AZ10" t="s">
        <v>341</v>
      </c>
      <c r="BA10" t="s">
        <v>342</v>
      </c>
      <c r="BB10" t="s">
        <v>341</v>
      </c>
      <c r="BC10" t="s">
        <v>341</v>
      </c>
      <c r="BD10" t="s">
        <v>341</v>
      </c>
      <c r="BE10" t="s">
        <v>341</v>
      </c>
      <c r="BF10" t="s">
        <v>341</v>
      </c>
      <c r="BG10" t="s">
        <v>341</v>
      </c>
      <c r="BH10" t="s">
        <v>341</v>
      </c>
      <c r="BI10" t="s">
        <v>341</v>
      </c>
      <c r="BJ10" t="s">
        <v>341</v>
      </c>
      <c r="BK10" t="s">
        <v>341</v>
      </c>
      <c r="BL10" t="s">
        <v>341</v>
      </c>
      <c r="BM10" t="s">
        <v>341</v>
      </c>
      <c r="BN10" t="s">
        <v>341</v>
      </c>
      <c r="BO10" t="s">
        <v>341</v>
      </c>
      <c r="BP10" t="s">
        <v>341</v>
      </c>
      <c r="BQ10" t="s">
        <v>341</v>
      </c>
      <c r="BR10" t="s">
        <v>341</v>
      </c>
      <c r="BS10" t="s">
        <v>341</v>
      </c>
      <c r="BT10" t="s">
        <v>341</v>
      </c>
      <c r="BU10" t="s">
        <v>341</v>
      </c>
      <c r="BV10" t="s">
        <v>341</v>
      </c>
      <c r="BW10" t="s">
        <v>341</v>
      </c>
      <c r="BX10" t="s">
        <v>341</v>
      </c>
      <c r="BY10" t="s">
        <v>341</v>
      </c>
      <c r="BZ10" t="s">
        <v>341</v>
      </c>
      <c r="CA10" t="s">
        <v>341</v>
      </c>
      <c r="CB10" t="s">
        <v>341</v>
      </c>
      <c r="CC10" t="s">
        <v>341</v>
      </c>
      <c r="CD10" t="s">
        <v>341</v>
      </c>
      <c r="CE10" t="s">
        <v>341</v>
      </c>
      <c r="CF10" t="s">
        <v>341</v>
      </c>
      <c r="CG10" t="s">
        <v>341</v>
      </c>
      <c r="CH10" t="s">
        <v>341</v>
      </c>
      <c r="CI10" t="s">
        <v>341</v>
      </c>
      <c r="CJ10" t="s">
        <v>341</v>
      </c>
      <c r="CK10" t="s">
        <v>341</v>
      </c>
      <c r="CL10" t="s">
        <v>341</v>
      </c>
      <c r="CM10" t="str">
        <f t="shared" si="1"/>
        <v/>
      </c>
      <c r="CN10" t="str">
        <f t="shared" si="2"/>
        <v/>
      </c>
      <c r="CO10" t="str">
        <f t="shared" si="3"/>
        <v/>
      </c>
      <c r="CP10" t="str">
        <f t="shared" si="4"/>
        <v/>
      </c>
      <c r="CQ10" t="str">
        <f t="shared" si="5"/>
        <v/>
      </c>
      <c r="CR10" t="str">
        <f t="shared" si="6"/>
        <v/>
      </c>
      <c r="CS10" t="str">
        <f t="shared" si="7"/>
        <v/>
      </c>
      <c r="CT10" t="str">
        <f t="shared" si="8"/>
        <v/>
      </c>
      <c r="CU10" t="str">
        <f t="shared" si="9"/>
        <v/>
      </c>
      <c r="CV10" t="str">
        <f t="shared" si="10"/>
        <v/>
      </c>
      <c r="CW10" t="str">
        <f t="shared" si="11"/>
        <v/>
      </c>
      <c r="CX10" t="str">
        <f t="shared" si="12"/>
        <v/>
      </c>
      <c r="CY10" t="str">
        <f t="shared" si="13"/>
        <v>Processing: As a formulation component</v>
      </c>
      <c r="CZ10" t="str">
        <f t="shared" si="14"/>
        <v/>
      </c>
      <c r="DA10" t="str">
        <f t="shared" si="15"/>
        <v/>
      </c>
      <c r="DB10" t="str">
        <f t="shared" si="16"/>
        <v/>
      </c>
      <c r="DC10" t="str">
        <f t="shared" si="17"/>
        <v>P204 - Initiators</v>
      </c>
      <c r="DD10" t="str">
        <f t="shared" si="18"/>
        <v/>
      </c>
      <c r="DE10" t="str">
        <f t="shared" si="19"/>
        <v/>
      </c>
      <c r="DF10" t="str">
        <f t="shared" si="20"/>
        <v/>
      </c>
      <c r="DG10" t="str">
        <f t="shared" si="21"/>
        <v/>
      </c>
      <c r="DH10" t="str">
        <f t="shared" si="22"/>
        <v/>
      </c>
      <c r="DI10" t="str">
        <f t="shared" si="23"/>
        <v/>
      </c>
      <c r="DJ10" t="str">
        <f t="shared" si="24"/>
        <v/>
      </c>
      <c r="DK10" t="str">
        <f t="shared" si="25"/>
        <v/>
      </c>
      <c r="DL10" t="str">
        <f t="shared" si="26"/>
        <v/>
      </c>
      <c r="DM10" t="str">
        <f t="shared" si="27"/>
        <v/>
      </c>
      <c r="DN10" t="str">
        <f t="shared" si="28"/>
        <v/>
      </c>
      <c r="DO10" t="str">
        <f t="shared" si="29"/>
        <v/>
      </c>
      <c r="DP10" t="str">
        <f t="shared" si="30"/>
        <v/>
      </c>
      <c r="DQ10" t="str">
        <f t="shared" si="31"/>
        <v/>
      </c>
      <c r="DR10" t="str">
        <f t="shared" si="32"/>
        <v/>
      </c>
      <c r="DS10" t="str">
        <f t="shared" si="33"/>
        <v/>
      </c>
      <c r="DT10" t="str">
        <f t="shared" si="34"/>
        <v/>
      </c>
      <c r="DU10" t="str">
        <f t="shared" si="35"/>
        <v/>
      </c>
      <c r="DV10" t="str">
        <f t="shared" si="36"/>
        <v/>
      </c>
      <c r="DW10" t="str">
        <f t="shared" si="37"/>
        <v/>
      </c>
      <c r="DX10" t="str">
        <f t="shared" si="38"/>
        <v/>
      </c>
      <c r="DY10" t="str">
        <f t="shared" si="39"/>
        <v/>
      </c>
      <c r="DZ10" t="str">
        <f t="shared" si="40"/>
        <v/>
      </c>
      <c r="EA10" t="str">
        <f t="shared" si="41"/>
        <v/>
      </c>
      <c r="EB10" t="str">
        <f t="shared" si="42"/>
        <v/>
      </c>
      <c r="EC10" t="str">
        <f t="shared" si="43"/>
        <v/>
      </c>
      <c r="ED10" t="str">
        <f t="shared" si="44"/>
        <v/>
      </c>
      <c r="EE10" t="str">
        <f t="shared" si="45"/>
        <v/>
      </c>
      <c r="EF10" t="str">
        <f t="shared" si="46"/>
        <v/>
      </c>
      <c r="EG10" t="str">
        <f t="shared" si="47"/>
        <v/>
      </c>
      <c r="EH10" t="str">
        <f t="shared" si="48"/>
        <v/>
      </c>
      <c r="EI10" t="str">
        <f t="shared" si="49"/>
        <v/>
      </c>
      <c r="EJ10" t="str">
        <f t="shared" si="50"/>
        <v/>
      </c>
      <c r="EK10" t="str">
        <f t="shared" si="51"/>
        <v/>
      </c>
      <c r="EL10" t="str">
        <f t="shared" si="52"/>
        <v/>
      </c>
      <c r="EM10" t="str">
        <f t="shared" si="53"/>
        <v/>
      </c>
      <c r="EN10" t="str">
        <f t="shared" si="54"/>
        <v/>
      </c>
    </row>
    <row r="11" spans="1:144" ht="100.9">
      <c r="A11" s="7" t="s">
        <v>328</v>
      </c>
      <c r="B11" s="7">
        <v>2021</v>
      </c>
      <c r="C11" t="s">
        <v>350</v>
      </c>
      <c r="D11" t="s">
        <v>351</v>
      </c>
      <c r="E11" t="s">
        <v>352</v>
      </c>
      <c r="F11" t="s">
        <v>353</v>
      </c>
      <c r="G11" t="s">
        <v>354</v>
      </c>
      <c r="H11" t="s">
        <v>355</v>
      </c>
      <c r="I11">
        <v>65802</v>
      </c>
      <c r="J11" s="136">
        <f>VLOOKUP(H11, 'TRI Crosswalk codes'!D:E, 2, FALSE)</f>
        <v>7</v>
      </c>
      <c r="K11">
        <v>325520</v>
      </c>
      <c r="L11" s="137" t="str">
        <f>VLOOKUP(K11, '2017-2022 NAICS'!C:D, 2, FALSE)</f>
        <v>Adhesive Manufacturing</v>
      </c>
      <c r="M11" s="137" t="str">
        <f>IF(COUNTIF('Raw TRI Data'!A:A, K11) &gt;0, "Yes", "No")</f>
        <v>No</v>
      </c>
      <c r="N11">
        <v>37.212870000000002</v>
      </c>
      <c r="O11">
        <v>-93.227199999999996</v>
      </c>
      <c r="P11" s="15">
        <v>110000444886</v>
      </c>
      <c r="Q11" s="15">
        <v>1321220003329</v>
      </c>
      <c r="R11" t="s">
        <v>335</v>
      </c>
      <c r="S11" t="s">
        <v>336</v>
      </c>
      <c r="T11" s="160">
        <v>4</v>
      </c>
      <c r="U11" s="136" t="str">
        <f>VLOOKUP(T11, 'TRI Crosswalk codes'!A:B, 2, FALSE)</f>
        <v>10,000 to 99,999</v>
      </c>
      <c r="V11" t="s">
        <v>337</v>
      </c>
      <c r="W11">
        <v>0</v>
      </c>
      <c r="Y11">
        <v>0</v>
      </c>
      <c r="Z11">
        <v>0</v>
      </c>
      <c r="AA11" t="s">
        <v>338</v>
      </c>
      <c r="AB11" s="137" t="str">
        <f t="shared" si="0"/>
        <v>Processing: As a formulation component; P204 - Initiators</v>
      </c>
      <c r="AC11" s="137" t="s">
        <v>339</v>
      </c>
      <c r="AD11" s="26" t="str">
        <f>VLOOKUP(K11, 'NAICS OES Crosswalk'!A:C, 3, FALSE)</f>
        <v>Processing: Adhesives and Adhesives Products</v>
      </c>
      <c r="AE11" s="26" t="str">
        <f>_xlfn.XLOOKUP($C11,'TRIFD to COU Crosswalk'!A:A,'TRIFD to COU Crosswalk'!B:B)</f>
        <v xml:space="preserve">Processing: adhesive manufacturing </v>
      </c>
      <c r="AF11" s="137" t="s">
        <v>356</v>
      </c>
      <c r="AH11" s="6" t="s">
        <v>357</v>
      </c>
      <c r="AK11" t="s">
        <v>341</v>
      </c>
      <c r="AL11" t="s">
        <v>341</v>
      </c>
      <c r="AM11" t="s">
        <v>341</v>
      </c>
      <c r="AN11" t="s">
        <v>341</v>
      </c>
      <c r="AO11" t="s">
        <v>341</v>
      </c>
      <c r="AP11" t="s">
        <v>341</v>
      </c>
      <c r="AQ11" t="s">
        <v>341</v>
      </c>
      <c r="AR11" t="s">
        <v>341</v>
      </c>
      <c r="AS11" t="s">
        <v>341</v>
      </c>
      <c r="AT11" t="s">
        <v>341</v>
      </c>
      <c r="AU11" t="s">
        <v>341</v>
      </c>
      <c r="AV11" t="s">
        <v>341</v>
      </c>
      <c r="AW11" t="s">
        <v>342</v>
      </c>
      <c r="AX11" t="s">
        <v>341</v>
      </c>
      <c r="AY11" t="s">
        <v>341</v>
      </c>
      <c r="AZ11" t="s">
        <v>341</v>
      </c>
      <c r="BA11" t="s">
        <v>342</v>
      </c>
      <c r="BB11" t="s">
        <v>341</v>
      </c>
      <c r="BC11" t="s">
        <v>341</v>
      </c>
      <c r="BD11" t="s">
        <v>341</v>
      </c>
      <c r="BE11" t="s">
        <v>341</v>
      </c>
      <c r="BF11" t="s">
        <v>341</v>
      </c>
      <c r="BG11" t="s">
        <v>341</v>
      </c>
      <c r="BH11" t="s">
        <v>341</v>
      </c>
      <c r="BI11" t="s">
        <v>341</v>
      </c>
      <c r="BJ11" t="s">
        <v>341</v>
      </c>
      <c r="BK11" t="s">
        <v>341</v>
      </c>
      <c r="BL11" t="s">
        <v>341</v>
      </c>
      <c r="BM11" t="s">
        <v>341</v>
      </c>
      <c r="BN11" t="s">
        <v>341</v>
      </c>
      <c r="BO11" t="s">
        <v>341</v>
      </c>
      <c r="BP11" t="s">
        <v>341</v>
      </c>
      <c r="BQ11" t="s">
        <v>341</v>
      </c>
      <c r="BR11" t="s">
        <v>341</v>
      </c>
      <c r="BS11" t="s">
        <v>341</v>
      </c>
      <c r="BT11" t="s">
        <v>341</v>
      </c>
      <c r="BU11" t="s">
        <v>341</v>
      </c>
      <c r="BV11" t="s">
        <v>341</v>
      </c>
      <c r="BW11" t="s">
        <v>341</v>
      </c>
      <c r="BX11" t="s">
        <v>341</v>
      </c>
      <c r="BY11" t="s">
        <v>341</v>
      </c>
      <c r="BZ11" t="s">
        <v>341</v>
      </c>
      <c r="CA11" t="s">
        <v>341</v>
      </c>
      <c r="CB11" t="s">
        <v>341</v>
      </c>
      <c r="CC11" t="s">
        <v>341</v>
      </c>
      <c r="CD11" t="s">
        <v>341</v>
      </c>
      <c r="CE11" t="s">
        <v>341</v>
      </c>
      <c r="CF11" t="s">
        <v>341</v>
      </c>
      <c r="CG11" t="s">
        <v>341</v>
      </c>
      <c r="CH11" t="s">
        <v>341</v>
      </c>
      <c r="CI11" t="s">
        <v>341</v>
      </c>
      <c r="CJ11" t="s">
        <v>341</v>
      </c>
      <c r="CK11" t="s">
        <v>341</v>
      </c>
      <c r="CL11" t="s">
        <v>341</v>
      </c>
      <c r="CM11" t="str">
        <f t="shared" si="1"/>
        <v/>
      </c>
      <c r="CN11" t="str">
        <f t="shared" si="2"/>
        <v/>
      </c>
      <c r="CO11" t="str">
        <f t="shared" si="3"/>
        <v/>
      </c>
      <c r="CP11" t="str">
        <f t="shared" si="4"/>
        <v/>
      </c>
      <c r="CQ11" t="str">
        <f t="shared" si="5"/>
        <v/>
      </c>
      <c r="CR11" t="str">
        <f t="shared" si="6"/>
        <v/>
      </c>
      <c r="CS11" t="str">
        <f t="shared" si="7"/>
        <v/>
      </c>
      <c r="CT11" t="str">
        <f t="shared" si="8"/>
        <v/>
      </c>
      <c r="CU11" t="str">
        <f t="shared" si="9"/>
        <v/>
      </c>
      <c r="CV11" t="str">
        <f t="shared" si="10"/>
        <v/>
      </c>
      <c r="CW11" t="str">
        <f t="shared" si="11"/>
        <v/>
      </c>
      <c r="CX11" t="str">
        <f t="shared" si="12"/>
        <v/>
      </c>
      <c r="CY11" t="str">
        <f t="shared" si="13"/>
        <v>Processing: As a formulation component</v>
      </c>
      <c r="CZ11" t="str">
        <f t="shared" si="14"/>
        <v/>
      </c>
      <c r="DA11" t="str">
        <f t="shared" si="15"/>
        <v/>
      </c>
      <c r="DB11" t="str">
        <f t="shared" si="16"/>
        <v/>
      </c>
      <c r="DC11" t="str">
        <f t="shared" si="17"/>
        <v>P204 - Initiators</v>
      </c>
      <c r="DD11" t="str">
        <f t="shared" si="18"/>
        <v/>
      </c>
      <c r="DE11" t="str">
        <f t="shared" si="19"/>
        <v/>
      </c>
      <c r="DF11" t="str">
        <f t="shared" si="20"/>
        <v/>
      </c>
      <c r="DG11" t="str">
        <f t="shared" si="21"/>
        <v/>
      </c>
      <c r="DH11" t="str">
        <f t="shared" si="22"/>
        <v/>
      </c>
      <c r="DI11" t="str">
        <f t="shared" si="23"/>
        <v/>
      </c>
      <c r="DJ11" t="str">
        <f t="shared" si="24"/>
        <v/>
      </c>
      <c r="DK11" t="str">
        <f t="shared" si="25"/>
        <v/>
      </c>
      <c r="DL11" t="str">
        <f t="shared" si="26"/>
        <v/>
      </c>
      <c r="DM11" t="str">
        <f t="shared" si="27"/>
        <v/>
      </c>
      <c r="DN11" t="str">
        <f t="shared" si="28"/>
        <v/>
      </c>
      <c r="DO11" t="str">
        <f t="shared" si="29"/>
        <v/>
      </c>
      <c r="DP11" t="str">
        <f t="shared" si="30"/>
        <v/>
      </c>
      <c r="DQ11" t="str">
        <f t="shared" si="31"/>
        <v/>
      </c>
      <c r="DR11" t="str">
        <f t="shared" si="32"/>
        <v/>
      </c>
      <c r="DS11" t="str">
        <f t="shared" si="33"/>
        <v/>
      </c>
      <c r="DT11" t="str">
        <f t="shared" si="34"/>
        <v/>
      </c>
      <c r="DU11" t="str">
        <f t="shared" si="35"/>
        <v/>
      </c>
      <c r="DV11" t="str">
        <f t="shared" si="36"/>
        <v/>
      </c>
      <c r="DW11" t="str">
        <f t="shared" si="37"/>
        <v/>
      </c>
      <c r="DX11" t="str">
        <f t="shared" si="38"/>
        <v/>
      </c>
      <c r="DY11" t="str">
        <f t="shared" si="39"/>
        <v/>
      </c>
      <c r="DZ11" t="str">
        <f t="shared" si="40"/>
        <v/>
      </c>
      <c r="EA11" t="str">
        <f t="shared" si="41"/>
        <v/>
      </c>
      <c r="EB11" t="str">
        <f t="shared" si="42"/>
        <v/>
      </c>
      <c r="EC11" t="str">
        <f t="shared" si="43"/>
        <v/>
      </c>
      <c r="ED11" t="str">
        <f t="shared" si="44"/>
        <v/>
      </c>
      <c r="EE11" t="str">
        <f t="shared" si="45"/>
        <v/>
      </c>
      <c r="EF11" t="str">
        <f t="shared" si="46"/>
        <v/>
      </c>
      <c r="EG11" t="str">
        <f t="shared" si="47"/>
        <v/>
      </c>
      <c r="EH11" t="str">
        <f t="shared" si="48"/>
        <v/>
      </c>
      <c r="EI11" t="str">
        <f t="shared" si="49"/>
        <v/>
      </c>
      <c r="EJ11" t="str">
        <f t="shared" si="50"/>
        <v/>
      </c>
      <c r="EK11" t="str">
        <f t="shared" si="51"/>
        <v/>
      </c>
      <c r="EL11" t="str">
        <f t="shared" si="52"/>
        <v/>
      </c>
      <c r="EM11" t="str">
        <f t="shared" si="53"/>
        <v/>
      </c>
      <c r="EN11" t="str">
        <f t="shared" si="54"/>
        <v/>
      </c>
    </row>
    <row r="12" spans="1:144" ht="100.9">
      <c r="A12" s="7" t="s">
        <v>328</v>
      </c>
      <c r="B12" s="7">
        <v>2022</v>
      </c>
      <c r="C12" t="s">
        <v>350</v>
      </c>
      <c r="D12" t="s">
        <v>351</v>
      </c>
      <c r="E12" t="s">
        <v>352</v>
      </c>
      <c r="F12" t="s">
        <v>353</v>
      </c>
      <c r="G12" t="s">
        <v>354</v>
      </c>
      <c r="H12" t="s">
        <v>355</v>
      </c>
      <c r="I12">
        <v>65802</v>
      </c>
      <c r="J12" s="136">
        <f>VLOOKUP(H12, 'TRI Crosswalk codes'!D:E, 2, FALSE)</f>
        <v>7</v>
      </c>
      <c r="K12">
        <v>325520</v>
      </c>
      <c r="L12" s="137" t="str">
        <f>VLOOKUP(K12, '2017-2022 NAICS'!C:D, 2, FALSE)</f>
        <v>Adhesive Manufacturing</v>
      </c>
      <c r="M12" s="137" t="str">
        <f>IF(COUNTIF('Raw TRI Data'!A:A, K12) &gt;0, "Yes", "No")</f>
        <v>No</v>
      </c>
      <c r="N12">
        <v>37.212870000000002</v>
      </c>
      <c r="O12">
        <v>-93.227199999999996</v>
      </c>
      <c r="P12" s="15">
        <v>110000444886</v>
      </c>
      <c r="Q12" s="15">
        <v>1322221384910</v>
      </c>
      <c r="R12" t="s">
        <v>335</v>
      </c>
      <c r="S12" t="s">
        <v>336</v>
      </c>
      <c r="T12" s="160">
        <v>4</v>
      </c>
      <c r="U12" s="136" t="str">
        <f>VLOOKUP(T12, 'TRI Crosswalk codes'!A:B, 2, FALSE)</f>
        <v>10,000 to 99,999</v>
      </c>
      <c r="V12">
        <v>0</v>
      </c>
      <c r="W12">
        <v>0</v>
      </c>
      <c r="Y12">
        <v>0</v>
      </c>
      <c r="Z12">
        <v>0</v>
      </c>
      <c r="AA12" t="s">
        <v>338</v>
      </c>
      <c r="AB12" s="137" t="str">
        <f t="shared" si="0"/>
        <v>Processing: As a formulation component; P204 - Initiators</v>
      </c>
      <c r="AC12" s="137" t="s">
        <v>339</v>
      </c>
      <c r="AD12" s="26" t="str">
        <f>VLOOKUP(K12, 'NAICS OES Crosswalk'!A:C, 3, FALSE)</f>
        <v>Processing: Adhesives and Adhesives Products</v>
      </c>
      <c r="AE12" s="26" t="str">
        <f>_xlfn.XLOOKUP($C12,'TRIFD to COU Crosswalk'!A:A,'TRIFD to COU Crosswalk'!B:B)</f>
        <v xml:space="preserve">Processing: adhesive manufacturing </v>
      </c>
      <c r="AF12" s="137" t="s">
        <v>356</v>
      </c>
      <c r="AH12" s="6" t="s">
        <v>357</v>
      </c>
      <c r="AK12" t="s">
        <v>341</v>
      </c>
      <c r="AL12" t="s">
        <v>341</v>
      </c>
      <c r="AM12" t="s">
        <v>341</v>
      </c>
      <c r="AN12" t="s">
        <v>341</v>
      </c>
      <c r="AO12" t="s">
        <v>341</v>
      </c>
      <c r="AP12" t="s">
        <v>341</v>
      </c>
      <c r="AQ12" t="s">
        <v>341</v>
      </c>
      <c r="AR12" t="s">
        <v>341</v>
      </c>
      <c r="AS12" t="s">
        <v>341</v>
      </c>
      <c r="AT12" t="s">
        <v>341</v>
      </c>
      <c r="AU12" t="s">
        <v>341</v>
      </c>
      <c r="AV12" t="s">
        <v>341</v>
      </c>
      <c r="AW12" t="s">
        <v>342</v>
      </c>
      <c r="AX12" t="s">
        <v>341</v>
      </c>
      <c r="AY12" t="s">
        <v>341</v>
      </c>
      <c r="AZ12" t="s">
        <v>341</v>
      </c>
      <c r="BA12" t="s">
        <v>342</v>
      </c>
      <c r="BB12" t="s">
        <v>341</v>
      </c>
      <c r="BC12" t="s">
        <v>341</v>
      </c>
      <c r="BD12" t="s">
        <v>341</v>
      </c>
      <c r="BE12" t="s">
        <v>341</v>
      </c>
      <c r="BF12" t="s">
        <v>341</v>
      </c>
      <c r="BG12" t="s">
        <v>341</v>
      </c>
      <c r="BH12" t="s">
        <v>341</v>
      </c>
      <c r="BI12" t="s">
        <v>341</v>
      </c>
      <c r="BJ12" t="s">
        <v>341</v>
      </c>
      <c r="BK12" t="s">
        <v>341</v>
      </c>
      <c r="BL12" t="s">
        <v>341</v>
      </c>
      <c r="BM12" t="s">
        <v>341</v>
      </c>
      <c r="BN12" t="s">
        <v>341</v>
      </c>
      <c r="BO12" t="s">
        <v>341</v>
      </c>
      <c r="BP12" t="s">
        <v>341</v>
      </c>
      <c r="BQ12" t="s">
        <v>341</v>
      </c>
      <c r="BR12" t="s">
        <v>341</v>
      </c>
      <c r="BS12" t="s">
        <v>341</v>
      </c>
      <c r="BT12" t="s">
        <v>341</v>
      </c>
      <c r="BU12" t="s">
        <v>341</v>
      </c>
      <c r="BV12" t="s">
        <v>341</v>
      </c>
      <c r="BW12" t="s">
        <v>341</v>
      </c>
      <c r="BX12" t="s">
        <v>341</v>
      </c>
      <c r="BY12" t="s">
        <v>341</v>
      </c>
      <c r="BZ12" t="s">
        <v>341</v>
      </c>
      <c r="CA12" t="s">
        <v>341</v>
      </c>
      <c r="CB12" t="s">
        <v>341</v>
      </c>
      <c r="CC12" t="s">
        <v>341</v>
      </c>
      <c r="CD12" t="s">
        <v>341</v>
      </c>
      <c r="CE12" t="s">
        <v>341</v>
      </c>
      <c r="CF12" t="s">
        <v>341</v>
      </c>
      <c r="CG12" t="s">
        <v>341</v>
      </c>
      <c r="CH12" t="s">
        <v>341</v>
      </c>
      <c r="CI12" t="s">
        <v>341</v>
      </c>
      <c r="CJ12" t="s">
        <v>341</v>
      </c>
      <c r="CK12" t="s">
        <v>341</v>
      </c>
      <c r="CL12" t="s">
        <v>341</v>
      </c>
      <c r="CM12" t="str">
        <f t="shared" si="1"/>
        <v/>
      </c>
      <c r="CN12" t="str">
        <f t="shared" si="2"/>
        <v/>
      </c>
      <c r="CO12" t="str">
        <f t="shared" si="3"/>
        <v/>
      </c>
      <c r="CP12" t="str">
        <f t="shared" si="4"/>
        <v/>
      </c>
      <c r="CQ12" t="str">
        <f t="shared" si="5"/>
        <v/>
      </c>
      <c r="CR12" t="str">
        <f t="shared" si="6"/>
        <v/>
      </c>
      <c r="CS12" t="str">
        <f t="shared" si="7"/>
        <v/>
      </c>
      <c r="CT12" t="str">
        <f t="shared" si="8"/>
        <v/>
      </c>
      <c r="CU12" t="str">
        <f t="shared" si="9"/>
        <v/>
      </c>
      <c r="CV12" t="str">
        <f t="shared" si="10"/>
        <v/>
      </c>
      <c r="CW12" t="str">
        <f t="shared" si="11"/>
        <v/>
      </c>
      <c r="CX12" t="str">
        <f t="shared" si="12"/>
        <v/>
      </c>
      <c r="CY12" t="str">
        <f t="shared" si="13"/>
        <v>Processing: As a formulation component</v>
      </c>
      <c r="CZ12" t="str">
        <f t="shared" si="14"/>
        <v/>
      </c>
      <c r="DA12" t="str">
        <f t="shared" si="15"/>
        <v/>
      </c>
      <c r="DB12" t="str">
        <f t="shared" si="16"/>
        <v/>
      </c>
      <c r="DC12" t="str">
        <f t="shared" si="17"/>
        <v>P204 - Initiators</v>
      </c>
      <c r="DD12" t="str">
        <f t="shared" si="18"/>
        <v/>
      </c>
      <c r="DE12" t="str">
        <f t="shared" si="19"/>
        <v/>
      </c>
      <c r="DF12" t="str">
        <f t="shared" si="20"/>
        <v/>
      </c>
      <c r="DG12" t="str">
        <f t="shared" si="21"/>
        <v/>
      </c>
      <c r="DH12" t="str">
        <f t="shared" si="22"/>
        <v/>
      </c>
      <c r="DI12" t="str">
        <f t="shared" si="23"/>
        <v/>
      </c>
      <c r="DJ12" t="str">
        <f t="shared" si="24"/>
        <v/>
      </c>
      <c r="DK12" t="str">
        <f t="shared" si="25"/>
        <v/>
      </c>
      <c r="DL12" t="str">
        <f t="shared" si="26"/>
        <v/>
      </c>
      <c r="DM12" t="str">
        <f t="shared" si="27"/>
        <v/>
      </c>
      <c r="DN12" t="str">
        <f t="shared" si="28"/>
        <v/>
      </c>
      <c r="DO12" t="str">
        <f t="shared" si="29"/>
        <v/>
      </c>
      <c r="DP12" t="str">
        <f t="shared" si="30"/>
        <v/>
      </c>
      <c r="DQ12" t="str">
        <f t="shared" si="31"/>
        <v/>
      </c>
      <c r="DR12" t="str">
        <f t="shared" si="32"/>
        <v/>
      </c>
      <c r="DS12" t="str">
        <f t="shared" si="33"/>
        <v/>
      </c>
      <c r="DT12" t="str">
        <f t="shared" si="34"/>
        <v/>
      </c>
      <c r="DU12" t="str">
        <f t="shared" si="35"/>
        <v/>
      </c>
      <c r="DV12" t="str">
        <f t="shared" si="36"/>
        <v/>
      </c>
      <c r="DW12" t="str">
        <f t="shared" si="37"/>
        <v/>
      </c>
      <c r="DX12" t="str">
        <f t="shared" si="38"/>
        <v/>
      </c>
      <c r="DY12" t="str">
        <f t="shared" si="39"/>
        <v/>
      </c>
      <c r="DZ12" t="str">
        <f t="shared" si="40"/>
        <v/>
      </c>
      <c r="EA12" t="str">
        <f t="shared" si="41"/>
        <v/>
      </c>
      <c r="EB12" t="str">
        <f t="shared" si="42"/>
        <v/>
      </c>
      <c r="EC12" t="str">
        <f t="shared" si="43"/>
        <v/>
      </c>
      <c r="ED12" t="str">
        <f t="shared" si="44"/>
        <v/>
      </c>
      <c r="EE12" t="str">
        <f t="shared" si="45"/>
        <v/>
      </c>
      <c r="EF12" t="str">
        <f t="shared" si="46"/>
        <v/>
      </c>
      <c r="EG12" t="str">
        <f t="shared" si="47"/>
        <v/>
      </c>
      <c r="EH12" t="str">
        <f t="shared" si="48"/>
        <v/>
      </c>
      <c r="EI12" t="str">
        <f t="shared" si="49"/>
        <v/>
      </c>
      <c r="EJ12" t="str">
        <f t="shared" si="50"/>
        <v/>
      </c>
      <c r="EK12" t="str">
        <f t="shared" si="51"/>
        <v/>
      </c>
      <c r="EL12" t="str">
        <f t="shared" si="52"/>
        <v/>
      </c>
      <c r="EM12" t="str">
        <f t="shared" si="53"/>
        <v/>
      </c>
      <c r="EN12" t="str">
        <f t="shared" si="54"/>
        <v/>
      </c>
    </row>
    <row r="13" spans="1:144" ht="100.9">
      <c r="A13" s="7" t="s">
        <v>328</v>
      </c>
      <c r="B13" s="7">
        <v>2023</v>
      </c>
      <c r="C13" t="s">
        <v>350</v>
      </c>
      <c r="D13" t="s">
        <v>351</v>
      </c>
      <c r="E13" t="s">
        <v>352</v>
      </c>
      <c r="F13" t="s">
        <v>353</v>
      </c>
      <c r="G13" t="s">
        <v>354</v>
      </c>
      <c r="H13" t="s">
        <v>355</v>
      </c>
      <c r="I13">
        <v>65802</v>
      </c>
      <c r="J13" s="136">
        <f>VLOOKUP(H13, 'TRI Crosswalk codes'!D:E, 2, FALSE)</f>
        <v>7</v>
      </c>
      <c r="K13">
        <v>325520</v>
      </c>
      <c r="L13" s="137" t="str">
        <f>VLOOKUP(K13, '2017-2022 NAICS'!C:D, 2, FALSE)</f>
        <v>Adhesive Manufacturing</v>
      </c>
      <c r="M13" s="137" t="str">
        <f>IF(COUNTIF('Raw TRI Data'!A:A, K13) &gt;0, "Yes", "No")</f>
        <v>No</v>
      </c>
      <c r="N13">
        <v>37.212870000000002</v>
      </c>
      <c r="O13">
        <v>-93.227199999999996</v>
      </c>
      <c r="P13" s="15">
        <v>110000444886</v>
      </c>
      <c r="Q13" s="15">
        <v>1323222323786</v>
      </c>
      <c r="R13" t="s">
        <v>335</v>
      </c>
      <c r="S13" t="s">
        <v>336</v>
      </c>
      <c r="T13" s="160">
        <v>4</v>
      </c>
      <c r="U13" s="136" t="str">
        <f>VLOOKUP(T13, 'TRI Crosswalk codes'!A:B, 2, FALSE)</f>
        <v>10,000 to 99,999</v>
      </c>
      <c r="V13">
        <v>0</v>
      </c>
      <c r="W13">
        <v>0</v>
      </c>
      <c r="Y13">
        <v>0</v>
      </c>
      <c r="Z13">
        <v>0</v>
      </c>
      <c r="AA13" t="s">
        <v>338</v>
      </c>
      <c r="AB13" s="137" t="str">
        <f t="shared" si="0"/>
        <v>Processing: As a formulation component; P204 - Initiators</v>
      </c>
      <c r="AC13" s="137" t="s">
        <v>339</v>
      </c>
      <c r="AD13" s="26" t="str">
        <f>VLOOKUP(K13, 'NAICS OES Crosswalk'!A:C, 3, FALSE)</f>
        <v>Processing: Adhesives and Adhesives Products</v>
      </c>
      <c r="AE13" s="26" t="str">
        <f>_xlfn.XLOOKUP($C13,'TRIFD to COU Crosswalk'!A:A,'TRIFD to COU Crosswalk'!B:B)</f>
        <v xml:space="preserve">Processing: adhesive manufacturing </v>
      </c>
      <c r="AF13" s="137" t="s">
        <v>356</v>
      </c>
      <c r="AH13" s="6" t="s">
        <v>357</v>
      </c>
      <c r="AK13" t="s">
        <v>341</v>
      </c>
      <c r="AL13" t="s">
        <v>341</v>
      </c>
      <c r="AM13" t="s">
        <v>341</v>
      </c>
      <c r="AN13" t="s">
        <v>341</v>
      </c>
      <c r="AO13" t="s">
        <v>341</v>
      </c>
      <c r="AP13" t="s">
        <v>341</v>
      </c>
      <c r="AQ13" t="s">
        <v>341</v>
      </c>
      <c r="AR13" t="s">
        <v>341</v>
      </c>
      <c r="AS13" t="s">
        <v>341</v>
      </c>
      <c r="AT13" t="s">
        <v>341</v>
      </c>
      <c r="AU13" t="s">
        <v>341</v>
      </c>
      <c r="AV13" t="s">
        <v>341</v>
      </c>
      <c r="AW13" t="s">
        <v>342</v>
      </c>
      <c r="AX13" t="s">
        <v>341</v>
      </c>
      <c r="AY13" t="s">
        <v>341</v>
      </c>
      <c r="AZ13" t="s">
        <v>341</v>
      </c>
      <c r="BA13" t="s">
        <v>342</v>
      </c>
      <c r="BB13" t="s">
        <v>341</v>
      </c>
      <c r="BC13" t="s">
        <v>341</v>
      </c>
      <c r="BD13" t="s">
        <v>341</v>
      </c>
      <c r="BE13" t="s">
        <v>341</v>
      </c>
      <c r="BF13" t="s">
        <v>341</v>
      </c>
      <c r="BG13" t="s">
        <v>341</v>
      </c>
      <c r="BH13" t="s">
        <v>341</v>
      </c>
      <c r="BI13" t="s">
        <v>341</v>
      </c>
      <c r="BJ13" t="s">
        <v>341</v>
      </c>
      <c r="BK13" t="s">
        <v>341</v>
      </c>
      <c r="BL13" t="s">
        <v>341</v>
      </c>
      <c r="BM13" t="s">
        <v>341</v>
      </c>
      <c r="BN13" t="s">
        <v>341</v>
      </c>
      <c r="BO13" t="s">
        <v>341</v>
      </c>
      <c r="BP13" t="s">
        <v>341</v>
      </c>
      <c r="BQ13" t="s">
        <v>341</v>
      </c>
      <c r="BR13" t="s">
        <v>341</v>
      </c>
      <c r="BS13" t="s">
        <v>341</v>
      </c>
      <c r="BT13" t="s">
        <v>341</v>
      </c>
      <c r="BU13" t="s">
        <v>341</v>
      </c>
      <c r="BV13" t="s">
        <v>341</v>
      </c>
      <c r="BW13" t="s">
        <v>341</v>
      </c>
      <c r="BX13" t="s">
        <v>341</v>
      </c>
      <c r="BY13" t="s">
        <v>341</v>
      </c>
      <c r="BZ13" t="s">
        <v>341</v>
      </c>
      <c r="CA13" t="s">
        <v>341</v>
      </c>
      <c r="CB13" t="s">
        <v>341</v>
      </c>
      <c r="CC13" t="s">
        <v>341</v>
      </c>
      <c r="CD13" t="s">
        <v>341</v>
      </c>
      <c r="CE13" t="s">
        <v>341</v>
      </c>
      <c r="CF13" t="s">
        <v>341</v>
      </c>
      <c r="CG13" t="s">
        <v>341</v>
      </c>
      <c r="CH13" t="s">
        <v>341</v>
      </c>
      <c r="CI13" t="s">
        <v>341</v>
      </c>
      <c r="CJ13" t="s">
        <v>341</v>
      </c>
      <c r="CK13" t="s">
        <v>341</v>
      </c>
      <c r="CL13" t="s">
        <v>341</v>
      </c>
      <c r="CM13" t="str">
        <f t="shared" si="1"/>
        <v/>
      </c>
      <c r="CN13" t="str">
        <f t="shared" si="2"/>
        <v/>
      </c>
      <c r="CO13" t="str">
        <f t="shared" si="3"/>
        <v/>
      </c>
      <c r="CP13" t="str">
        <f t="shared" si="4"/>
        <v/>
      </c>
      <c r="CQ13" t="str">
        <f t="shared" si="5"/>
        <v/>
      </c>
      <c r="CR13" t="str">
        <f t="shared" si="6"/>
        <v/>
      </c>
      <c r="CS13" t="str">
        <f t="shared" si="7"/>
        <v/>
      </c>
      <c r="CT13" t="str">
        <f t="shared" si="8"/>
        <v/>
      </c>
      <c r="CU13" t="str">
        <f t="shared" si="9"/>
        <v/>
      </c>
      <c r="CV13" t="str">
        <f t="shared" si="10"/>
        <v/>
      </c>
      <c r="CW13" t="str">
        <f t="shared" si="11"/>
        <v/>
      </c>
      <c r="CX13" t="str">
        <f t="shared" si="12"/>
        <v/>
      </c>
      <c r="CY13" t="str">
        <f t="shared" si="13"/>
        <v>Processing: As a formulation component</v>
      </c>
      <c r="CZ13" t="str">
        <f t="shared" si="14"/>
        <v/>
      </c>
      <c r="DA13" t="str">
        <f t="shared" si="15"/>
        <v/>
      </c>
      <c r="DB13" t="str">
        <f t="shared" si="16"/>
        <v/>
      </c>
      <c r="DC13" t="str">
        <f t="shared" si="17"/>
        <v>P204 - Initiators</v>
      </c>
      <c r="DD13" t="str">
        <f t="shared" si="18"/>
        <v/>
      </c>
      <c r="DE13" t="str">
        <f t="shared" si="19"/>
        <v/>
      </c>
      <c r="DF13" t="str">
        <f t="shared" si="20"/>
        <v/>
      </c>
      <c r="DG13" t="str">
        <f t="shared" si="21"/>
        <v/>
      </c>
      <c r="DH13" t="str">
        <f t="shared" si="22"/>
        <v/>
      </c>
      <c r="DI13" t="str">
        <f t="shared" si="23"/>
        <v/>
      </c>
      <c r="DJ13" t="str">
        <f t="shared" si="24"/>
        <v/>
      </c>
      <c r="DK13" t="str">
        <f t="shared" si="25"/>
        <v/>
      </c>
      <c r="DL13" t="str">
        <f t="shared" si="26"/>
        <v/>
      </c>
      <c r="DM13" t="str">
        <f t="shared" si="27"/>
        <v/>
      </c>
      <c r="DN13" t="str">
        <f t="shared" si="28"/>
        <v/>
      </c>
      <c r="DO13" t="str">
        <f t="shared" si="29"/>
        <v/>
      </c>
      <c r="DP13" t="str">
        <f t="shared" si="30"/>
        <v/>
      </c>
      <c r="DQ13" t="str">
        <f t="shared" si="31"/>
        <v/>
      </c>
      <c r="DR13" t="str">
        <f t="shared" si="32"/>
        <v/>
      </c>
      <c r="DS13" t="str">
        <f t="shared" si="33"/>
        <v/>
      </c>
      <c r="DT13" t="str">
        <f t="shared" si="34"/>
        <v/>
      </c>
      <c r="DU13" t="str">
        <f t="shared" si="35"/>
        <v/>
      </c>
      <c r="DV13" t="str">
        <f t="shared" si="36"/>
        <v/>
      </c>
      <c r="DW13" t="str">
        <f t="shared" si="37"/>
        <v/>
      </c>
      <c r="DX13" t="str">
        <f t="shared" si="38"/>
        <v/>
      </c>
      <c r="DY13" t="str">
        <f t="shared" si="39"/>
        <v/>
      </c>
      <c r="DZ13" t="str">
        <f t="shared" si="40"/>
        <v/>
      </c>
      <c r="EA13" t="str">
        <f t="shared" si="41"/>
        <v/>
      </c>
      <c r="EB13" t="str">
        <f t="shared" si="42"/>
        <v/>
      </c>
      <c r="EC13" t="str">
        <f t="shared" si="43"/>
        <v/>
      </c>
      <c r="ED13" t="str">
        <f t="shared" si="44"/>
        <v/>
      </c>
      <c r="EE13" t="str">
        <f t="shared" si="45"/>
        <v/>
      </c>
      <c r="EF13" t="str">
        <f t="shared" si="46"/>
        <v/>
      </c>
      <c r="EG13" t="str">
        <f t="shared" si="47"/>
        <v/>
      </c>
      <c r="EH13" t="str">
        <f t="shared" si="48"/>
        <v/>
      </c>
      <c r="EI13" t="str">
        <f t="shared" si="49"/>
        <v/>
      </c>
      <c r="EJ13" t="str">
        <f t="shared" si="50"/>
        <v/>
      </c>
      <c r="EK13" t="str">
        <f t="shared" si="51"/>
        <v/>
      </c>
      <c r="EL13" t="str">
        <f t="shared" si="52"/>
        <v/>
      </c>
      <c r="EM13" t="str">
        <f t="shared" si="53"/>
        <v/>
      </c>
      <c r="EN13" t="str">
        <f t="shared" si="54"/>
        <v/>
      </c>
    </row>
    <row r="14" spans="1:144" ht="28.9">
      <c r="A14" s="7" t="s">
        <v>328</v>
      </c>
      <c r="B14" s="7">
        <v>2020</v>
      </c>
      <c r="C14" t="s">
        <v>358</v>
      </c>
      <c r="D14" t="s">
        <v>359</v>
      </c>
      <c r="E14" t="s">
        <v>360</v>
      </c>
      <c r="F14" t="s">
        <v>361</v>
      </c>
      <c r="G14" t="s">
        <v>362</v>
      </c>
      <c r="H14" t="s">
        <v>363</v>
      </c>
      <c r="I14">
        <v>70805</v>
      </c>
      <c r="J14" s="136">
        <f>VLOOKUP(H14, 'TRI Crosswalk codes'!D:E, 2, FALSE)</f>
        <v>6</v>
      </c>
      <c r="K14">
        <v>325199</v>
      </c>
      <c r="L14" s="137" t="str">
        <f>VLOOKUP(K14, '2017-2022 NAICS'!C:D, 2, FALSE)</f>
        <v>All Other Basic Organic Chemical Manufacturing</v>
      </c>
      <c r="M14" s="137" t="str">
        <f>IF(COUNTIF('Raw TRI Data'!A:A, K14) &gt;0, "Yes", "No")</f>
        <v>No</v>
      </c>
      <c r="N14">
        <v>30.493749999999999</v>
      </c>
      <c r="O14">
        <v>-91.178740000000005</v>
      </c>
      <c r="P14" s="15">
        <v>110000606602</v>
      </c>
      <c r="Q14" s="15">
        <v>1320218919835</v>
      </c>
      <c r="R14" t="s">
        <v>335</v>
      </c>
      <c r="S14" t="s">
        <v>336</v>
      </c>
      <c r="T14" s="160">
        <v>5</v>
      </c>
      <c r="U14" s="136" t="str">
        <f>VLOOKUP(T14, 'TRI Crosswalk codes'!A:B, 2, FALSE)</f>
        <v>100,000 to 999,999</v>
      </c>
      <c r="V14" t="s">
        <v>337</v>
      </c>
      <c r="W14">
        <v>0</v>
      </c>
      <c r="Y14">
        <v>0</v>
      </c>
      <c r="Z14">
        <v>0</v>
      </c>
      <c r="AA14" t="s">
        <v>338</v>
      </c>
      <c r="AB14" s="137" t="str">
        <f t="shared" si="0"/>
        <v>Processing: Repackaging</v>
      </c>
      <c r="AC14" s="137" t="s">
        <v>339</v>
      </c>
      <c r="AD14" s="26" t="str">
        <f>VLOOKUP(K14, 'NAICS OES Crosswalk'!A:C, 3, FALSE)</f>
        <v>Manufacturing</v>
      </c>
      <c r="AE14" s="26" t="str">
        <f>_xlfn.XLOOKUP($C14,'TRIFD to COU Crosswalk'!A:A,'TRIFD to COU Crosswalk'!B:B)</f>
        <v>Repackaging</v>
      </c>
      <c r="AF14" s="137" t="s">
        <v>364</v>
      </c>
      <c r="AK14" t="s">
        <v>341</v>
      </c>
      <c r="AL14" t="s">
        <v>341</v>
      </c>
      <c r="AM14" t="s">
        <v>341</v>
      </c>
      <c r="AN14" t="s">
        <v>341</v>
      </c>
      <c r="AO14" t="s">
        <v>341</v>
      </c>
      <c r="AP14" t="s">
        <v>341</v>
      </c>
      <c r="AQ14" t="s">
        <v>341</v>
      </c>
      <c r="AR14" t="s">
        <v>341</v>
      </c>
      <c r="AS14" t="s">
        <v>341</v>
      </c>
      <c r="AT14" t="s">
        <v>341</v>
      </c>
      <c r="AU14" t="s">
        <v>341</v>
      </c>
      <c r="AV14" t="s">
        <v>341</v>
      </c>
      <c r="AW14" t="s">
        <v>341</v>
      </c>
      <c r="AX14" t="s">
        <v>341</v>
      </c>
      <c r="AY14" t="s">
        <v>341</v>
      </c>
      <c r="AZ14" t="s">
        <v>341</v>
      </c>
      <c r="BA14" t="s">
        <v>341</v>
      </c>
      <c r="BB14" t="s">
        <v>341</v>
      </c>
      <c r="BC14" t="s">
        <v>341</v>
      </c>
      <c r="BD14" t="s">
        <v>341</v>
      </c>
      <c r="BE14" t="s">
        <v>341</v>
      </c>
      <c r="BF14" t="s">
        <v>341</v>
      </c>
      <c r="BG14" t="s">
        <v>341</v>
      </c>
      <c r="BH14" t="s">
        <v>341</v>
      </c>
      <c r="BI14" t="s">
        <v>341</v>
      </c>
      <c r="BJ14" t="s">
        <v>341</v>
      </c>
      <c r="BK14" t="s">
        <v>342</v>
      </c>
      <c r="BL14" t="s">
        <v>341</v>
      </c>
      <c r="BM14" t="s">
        <v>341</v>
      </c>
      <c r="BN14" t="s">
        <v>341</v>
      </c>
      <c r="BO14" t="s">
        <v>341</v>
      </c>
      <c r="BP14" t="s">
        <v>341</v>
      </c>
      <c r="BQ14" t="s">
        <v>341</v>
      </c>
      <c r="BR14" t="s">
        <v>341</v>
      </c>
      <c r="BS14" t="s">
        <v>341</v>
      </c>
      <c r="BT14" t="s">
        <v>341</v>
      </c>
      <c r="BU14" t="s">
        <v>341</v>
      </c>
      <c r="BV14" t="s">
        <v>341</v>
      </c>
      <c r="BW14" t="s">
        <v>341</v>
      </c>
      <c r="BX14" t="s">
        <v>341</v>
      </c>
      <c r="BY14" t="s">
        <v>341</v>
      </c>
      <c r="BZ14" t="s">
        <v>341</v>
      </c>
      <c r="CA14" t="s">
        <v>341</v>
      </c>
      <c r="CB14" t="s">
        <v>341</v>
      </c>
      <c r="CC14" t="s">
        <v>341</v>
      </c>
      <c r="CD14" t="s">
        <v>341</v>
      </c>
      <c r="CE14" t="s">
        <v>341</v>
      </c>
      <c r="CF14" t="s">
        <v>341</v>
      </c>
      <c r="CG14" t="s">
        <v>341</v>
      </c>
      <c r="CH14" t="s">
        <v>341</v>
      </c>
      <c r="CI14" t="s">
        <v>341</v>
      </c>
      <c r="CJ14" t="s">
        <v>341</v>
      </c>
      <c r="CK14" t="s">
        <v>341</v>
      </c>
      <c r="CL14" t="s">
        <v>341</v>
      </c>
      <c r="CM14" t="str">
        <f t="shared" si="1"/>
        <v/>
      </c>
      <c r="CN14" t="str">
        <f t="shared" si="2"/>
        <v/>
      </c>
      <c r="CO14" t="str">
        <f t="shared" si="3"/>
        <v/>
      </c>
      <c r="CP14" t="str">
        <f t="shared" si="4"/>
        <v/>
      </c>
      <c r="CQ14" t="str">
        <f t="shared" si="5"/>
        <v/>
      </c>
      <c r="CR14" t="str">
        <f t="shared" si="6"/>
        <v/>
      </c>
      <c r="CS14" t="str">
        <f t="shared" si="7"/>
        <v/>
      </c>
      <c r="CT14" t="str">
        <f t="shared" si="8"/>
        <v/>
      </c>
      <c r="CU14" t="str">
        <f t="shared" si="9"/>
        <v/>
      </c>
      <c r="CV14" t="str">
        <f t="shared" si="10"/>
        <v/>
      </c>
      <c r="CW14" t="str">
        <f t="shared" si="11"/>
        <v/>
      </c>
      <c r="CX14" t="str">
        <f t="shared" si="12"/>
        <v/>
      </c>
      <c r="CY14" t="str">
        <f t="shared" si="13"/>
        <v/>
      </c>
      <c r="CZ14" t="str">
        <f t="shared" si="14"/>
        <v/>
      </c>
      <c r="DA14" t="str">
        <f t="shared" si="15"/>
        <v/>
      </c>
      <c r="DB14" t="str">
        <f t="shared" si="16"/>
        <v/>
      </c>
      <c r="DC14" t="str">
        <f t="shared" si="17"/>
        <v/>
      </c>
      <c r="DD14" t="str">
        <f t="shared" si="18"/>
        <v/>
      </c>
      <c r="DE14" t="str">
        <f t="shared" si="19"/>
        <v/>
      </c>
      <c r="DF14" t="str">
        <f t="shared" si="20"/>
        <v/>
      </c>
      <c r="DG14" t="str">
        <f t="shared" si="21"/>
        <v/>
      </c>
      <c r="DH14" t="str">
        <f t="shared" si="22"/>
        <v/>
      </c>
      <c r="DI14" t="str">
        <f t="shared" si="23"/>
        <v/>
      </c>
      <c r="DJ14" t="str">
        <f t="shared" si="24"/>
        <v/>
      </c>
      <c r="DK14" t="str">
        <f t="shared" si="25"/>
        <v/>
      </c>
      <c r="DL14" t="str">
        <f t="shared" si="26"/>
        <v/>
      </c>
      <c r="DM14" t="str">
        <f t="shared" si="27"/>
        <v>Processing: Repackaging</v>
      </c>
      <c r="DN14" t="str">
        <f t="shared" si="28"/>
        <v/>
      </c>
      <c r="DO14" t="str">
        <f t="shared" si="29"/>
        <v/>
      </c>
      <c r="DP14" t="str">
        <f t="shared" si="30"/>
        <v/>
      </c>
      <c r="DQ14" t="str">
        <f t="shared" si="31"/>
        <v/>
      </c>
      <c r="DR14" t="str">
        <f t="shared" si="32"/>
        <v/>
      </c>
      <c r="DS14" t="str">
        <f t="shared" si="33"/>
        <v/>
      </c>
      <c r="DT14" t="str">
        <f t="shared" si="34"/>
        <v/>
      </c>
      <c r="DU14" t="str">
        <f t="shared" si="35"/>
        <v/>
      </c>
      <c r="DV14" t="str">
        <f t="shared" si="36"/>
        <v/>
      </c>
      <c r="DW14" t="str">
        <f t="shared" si="37"/>
        <v/>
      </c>
      <c r="DX14" t="str">
        <f t="shared" si="38"/>
        <v/>
      </c>
      <c r="DY14" t="str">
        <f t="shared" si="39"/>
        <v/>
      </c>
      <c r="DZ14" t="str">
        <f t="shared" si="40"/>
        <v/>
      </c>
      <c r="EA14" t="str">
        <f t="shared" si="41"/>
        <v/>
      </c>
      <c r="EB14" t="str">
        <f t="shared" si="42"/>
        <v/>
      </c>
      <c r="EC14" t="str">
        <f t="shared" si="43"/>
        <v/>
      </c>
      <c r="ED14" t="str">
        <f t="shared" si="44"/>
        <v/>
      </c>
      <c r="EE14" t="str">
        <f t="shared" si="45"/>
        <v/>
      </c>
      <c r="EF14" t="str">
        <f t="shared" si="46"/>
        <v/>
      </c>
      <c r="EG14" t="str">
        <f t="shared" si="47"/>
        <v/>
      </c>
      <c r="EH14" t="str">
        <f t="shared" si="48"/>
        <v/>
      </c>
      <c r="EI14" t="str">
        <f t="shared" si="49"/>
        <v/>
      </c>
      <c r="EJ14" t="str">
        <f t="shared" si="50"/>
        <v/>
      </c>
      <c r="EK14" t="str">
        <f t="shared" si="51"/>
        <v/>
      </c>
      <c r="EL14" t="str">
        <f t="shared" si="52"/>
        <v/>
      </c>
      <c r="EM14" t="str">
        <f t="shared" si="53"/>
        <v/>
      </c>
      <c r="EN14" t="str">
        <f t="shared" si="54"/>
        <v/>
      </c>
    </row>
    <row r="15" spans="1:144" ht="28.9">
      <c r="A15" s="7" t="s">
        <v>328</v>
      </c>
      <c r="B15" s="7">
        <v>2021</v>
      </c>
      <c r="C15" t="s">
        <v>358</v>
      </c>
      <c r="D15" t="s">
        <v>359</v>
      </c>
      <c r="E15" t="s">
        <v>360</v>
      </c>
      <c r="F15" t="s">
        <v>361</v>
      </c>
      <c r="G15" t="s">
        <v>362</v>
      </c>
      <c r="H15" t="s">
        <v>363</v>
      </c>
      <c r="I15">
        <v>70805</v>
      </c>
      <c r="J15" s="136">
        <f>VLOOKUP(H15, 'TRI Crosswalk codes'!D:E, 2, FALSE)</f>
        <v>6</v>
      </c>
      <c r="K15">
        <v>325199</v>
      </c>
      <c r="L15" s="137" t="str">
        <f>VLOOKUP(K15, '2017-2022 NAICS'!C:D, 2, FALSE)</f>
        <v>All Other Basic Organic Chemical Manufacturing</v>
      </c>
      <c r="M15" s="137" t="str">
        <f>IF(COUNTIF('Raw TRI Data'!A:A, K15) &gt;0, "Yes", "No")</f>
        <v>No</v>
      </c>
      <c r="N15">
        <v>30.493749999999999</v>
      </c>
      <c r="O15">
        <v>-91.178740000000005</v>
      </c>
      <c r="P15" s="15">
        <v>110000606602</v>
      </c>
      <c r="Q15" s="15">
        <v>1321219861667</v>
      </c>
      <c r="R15" t="s">
        <v>335</v>
      </c>
      <c r="S15" t="s">
        <v>336</v>
      </c>
      <c r="T15" s="160">
        <v>5</v>
      </c>
      <c r="U15" s="136" t="str">
        <f>VLOOKUP(T15, 'TRI Crosswalk codes'!A:B, 2, FALSE)</f>
        <v>100,000 to 999,999</v>
      </c>
      <c r="V15" t="s">
        <v>337</v>
      </c>
      <c r="W15">
        <v>0</v>
      </c>
      <c r="Y15">
        <v>0</v>
      </c>
      <c r="Z15">
        <v>0</v>
      </c>
      <c r="AA15" t="s">
        <v>338</v>
      </c>
      <c r="AB15" s="137" t="str">
        <f t="shared" si="0"/>
        <v>Processing: Repackaging</v>
      </c>
      <c r="AC15" s="137" t="s">
        <v>339</v>
      </c>
      <c r="AD15" s="26" t="str">
        <f>VLOOKUP(K15, 'NAICS OES Crosswalk'!A:C, 3, FALSE)</f>
        <v>Manufacturing</v>
      </c>
      <c r="AE15" s="26" t="str">
        <f>_xlfn.XLOOKUP($C15,'TRIFD to COU Crosswalk'!A:A,'TRIFD to COU Crosswalk'!B:B)</f>
        <v>Repackaging</v>
      </c>
      <c r="AF15" s="137" t="s">
        <v>364</v>
      </c>
      <c r="AK15" t="s">
        <v>341</v>
      </c>
      <c r="AL15" t="s">
        <v>341</v>
      </c>
      <c r="AM15" t="s">
        <v>341</v>
      </c>
      <c r="AN15" t="s">
        <v>341</v>
      </c>
      <c r="AO15" t="s">
        <v>341</v>
      </c>
      <c r="AP15" t="s">
        <v>341</v>
      </c>
      <c r="AQ15" t="s">
        <v>341</v>
      </c>
      <c r="AR15" t="s">
        <v>341</v>
      </c>
      <c r="AS15" t="s">
        <v>341</v>
      </c>
      <c r="AT15" t="s">
        <v>341</v>
      </c>
      <c r="AU15" t="s">
        <v>341</v>
      </c>
      <c r="AV15" t="s">
        <v>341</v>
      </c>
      <c r="AW15" t="s">
        <v>341</v>
      </c>
      <c r="AX15" t="s">
        <v>341</v>
      </c>
      <c r="AY15" t="s">
        <v>341</v>
      </c>
      <c r="AZ15" t="s">
        <v>341</v>
      </c>
      <c r="BA15" t="s">
        <v>341</v>
      </c>
      <c r="BB15" t="s">
        <v>341</v>
      </c>
      <c r="BC15" t="s">
        <v>341</v>
      </c>
      <c r="BD15" t="s">
        <v>341</v>
      </c>
      <c r="BE15" t="s">
        <v>341</v>
      </c>
      <c r="BF15" t="s">
        <v>341</v>
      </c>
      <c r="BG15" t="s">
        <v>341</v>
      </c>
      <c r="BH15" t="s">
        <v>341</v>
      </c>
      <c r="BI15" t="s">
        <v>341</v>
      </c>
      <c r="BJ15" t="s">
        <v>341</v>
      </c>
      <c r="BK15" t="s">
        <v>342</v>
      </c>
      <c r="BL15" t="s">
        <v>341</v>
      </c>
      <c r="BM15" t="s">
        <v>341</v>
      </c>
      <c r="BN15" t="s">
        <v>341</v>
      </c>
      <c r="BO15" t="s">
        <v>341</v>
      </c>
      <c r="BP15" t="s">
        <v>341</v>
      </c>
      <c r="BQ15" t="s">
        <v>341</v>
      </c>
      <c r="BR15" t="s">
        <v>341</v>
      </c>
      <c r="BS15" t="s">
        <v>341</v>
      </c>
      <c r="BT15" t="s">
        <v>341</v>
      </c>
      <c r="BU15" t="s">
        <v>341</v>
      </c>
      <c r="BV15" t="s">
        <v>341</v>
      </c>
      <c r="BW15" t="s">
        <v>341</v>
      </c>
      <c r="BX15" t="s">
        <v>341</v>
      </c>
      <c r="BY15" t="s">
        <v>341</v>
      </c>
      <c r="BZ15" t="s">
        <v>341</v>
      </c>
      <c r="CA15" t="s">
        <v>341</v>
      </c>
      <c r="CB15" t="s">
        <v>341</v>
      </c>
      <c r="CC15" t="s">
        <v>341</v>
      </c>
      <c r="CD15" t="s">
        <v>341</v>
      </c>
      <c r="CE15" t="s">
        <v>341</v>
      </c>
      <c r="CF15" t="s">
        <v>341</v>
      </c>
      <c r="CG15" t="s">
        <v>341</v>
      </c>
      <c r="CH15" t="s">
        <v>341</v>
      </c>
      <c r="CI15" t="s">
        <v>341</v>
      </c>
      <c r="CJ15" t="s">
        <v>341</v>
      </c>
      <c r="CK15" t="s">
        <v>341</v>
      </c>
      <c r="CL15" t="s">
        <v>341</v>
      </c>
      <c r="CM15" t="str">
        <f t="shared" si="1"/>
        <v/>
      </c>
      <c r="CN15" t="str">
        <f t="shared" si="2"/>
        <v/>
      </c>
      <c r="CO15" t="str">
        <f t="shared" si="3"/>
        <v/>
      </c>
      <c r="CP15" t="str">
        <f t="shared" si="4"/>
        <v/>
      </c>
      <c r="CQ15" t="str">
        <f t="shared" si="5"/>
        <v/>
      </c>
      <c r="CR15" t="str">
        <f t="shared" si="6"/>
        <v/>
      </c>
      <c r="CS15" t="str">
        <f t="shared" si="7"/>
        <v/>
      </c>
      <c r="CT15" t="str">
        <f t="shared" si="8"/>
        <v/>
      </c>
      <c r="CU15" t="str">
        <f t="shared" si="9"/>
        <v/>
      </c>
      <c r="CV15" t="str">
        <f t="shared" si="10"/>
        <v/>
      </c>
      <c r="CW15" t="str">
        <f t="shared" si="11"/>
        <v/>
      </c>
      <c r="CX15" t="str">
        <f t="shared" si="12"/>
        <v/>
      </c>
      <c r="CY15" t="str">
        <f t="shared" si="13"/>
        <v/>
      </c>
      <c r="CZ15" t="str">
        <f t="shared" si="14"/>
        <v/>
      </c>
      <c r="DA15" t="str">
        <f t="shared" si="15"/>
        <v/>
      </c>
      <c r="DB15" t="str">
        <f t="shared" si="16"/>
        <v/>
      </c>
      <c r="DC15" t="str">
        <f t="shared" si="17"/>
        <v/>
      </c>
      <c r="DD15" t="str">
        <f t="shared" si="18"/>
        <v/>
      </c>
      <c r="DE15" t="str">
        <f t="shared" si="19"/>
        <v/>
      </c>
      <c r="DF15" t="str">
        <f t="shared" si="20"/>
        <v/>
      </c>
      <c r="DG15" t="str">
        <f t="shared" si="21"/>
        <v/>
      </c>
      <c r="DH15" t="str">
        <f t="shared" si="22"/>
        <v/>
      </c>
      <c r="DI15" t="str">
        <f t="shared" si="23"/>
        <v/>
      </c>
      <c r="DJ15" t="str">
        <f t="shared" si="24"/>
        <v/>
      </c>
      <c r="DK15" t="str">
        <f t="shared" si="25"/>
        <v/>
      </c>
      <c r="DL15" t="str">
        <f t="shared" si="26"/>
        <v/>
      </c>
      <c r="DM15" t="str">
        <f t="shared" si="27"/>
        <v>Processing: Repackaging</v>
      </c>
      <c r="DN15" t="str">
        <f t="shared" si="28"/>
        <v/>
      </c>
      <c r="DO15" t="str">
        <f t="shared" si="29"/>
        <v/>
      </c>
      <c r="DP15" t="str">
        <f t="shared" si="30"/>
        <v/>
      </c>
      <c r="DQ15" t="str">
        <f t="shared" si="31"/>
        <v/>
      </c>
      <c r="DR15" t="str">
        <f t="shared" si="32"/>
        <v/>
      </c>
      <c r="DS15" t="str">
        <f t="shared" si="33"/>
        <v/>
      </c>
      <c r="DT15" t="str">
        <f t="shared" si="34"/>
        <v/>
      </c>
      <c r="DU15" t="str">
        <f t="shared" si="35"/>
        <v/>
      </c>
      <c r="DV15" t="str">
        <f t="shared" si="36"/>
        <v/>
      </c>
      <c r="DW15" t="str">
        <f t="shared" si="37"/>
        <v/>
      </c>
      <c r="DX15" t="str">
        <f t="shared" si="38"/>
        <v/>
      </c>
      <c r="DY15" t="str">
        <f t="shared" si="39"/>
        <v/>
      </c>
      <c r="DZ15" t="str">
        <f t="shared" si="40"/>
        <v/>
      </c>
      <c r="EA15" t="str">
        <f t="shared" si="41"/>
        <v/>
      </c>
      <c r="EB15" t="str">
        <f t="shared" si="42"/>
        <v/>
      </c>
      <c r="EC15" t="str">
        <f t="shared" si="43"/>
        <v/>
      </c>
      <c r="ED15" t="str">
        <f t="shared" si="44"/>
        <v/>
      </c>
      <c r="EE15" t="str">
        <f t="shared" si="45"/>
        <v/>
      </c>
      <c r="EF15" t="str">
        <f t="shared" si="46"/>
        <v/>
      </c>
      <c r="EG15" t="str">
        <f t="shared" si="47"/>
        <v/>
      </c>
      <c r="EH15" t="str">
        <f t="shared" si="48"/>
        <v/>
      </c>
      <c r="EI15" t="str">
        <f t="shared" si="49"/>
        <v/>
      </c>
      <c r="EJ15" t="str">
        <f t="shared" si="50"/>
        <v/>
      </c>
      <c r="EK15" t="str">
        <f t="shared" si="51"/>
        <v/>
      </c>
      <c r="EL15" t="str">
        <f t="shared" si="52"/>
        <v/>
      </c>
      <c r="EM15" t="str">
        <f t="shared" si="53"/>
        <v/>
      </c>
      <c r="EN15" t="str">
        <f t="shared" si="54"/>
        <v/>
      </c>
    </row>
    <row r="16" spans="1:144" ht="28.9">
      <c r="A16" s="7" t="s">
        <v>328</v>
      </c>
      <c r="B16" s="7">
        <v>2022</v>
      </c>
      <c r="C16" t="s">
        <v>358</v>
      </c>
      <c r="D16" t="s">
        <v>359</v>
      </c>
      <c r="E16" t="s">
        <v>360</v>
      </c>
      <c r="F16" t="s">
        <v>361</v>
      </c>
      <c r="G16" t="s">
        <v>362</v>
      </c>
      <c r="H16" t="s">
        <v>363</v>
      </c>
      <c r="I16">
        <v>70805</v>
      </c>
      <c r="J16" s="136">
        <f>VLOOKUP(H16, 'TRI Crosswalk codes'!D:E, 2, FALSE)</f>
        <v>6</v>
      </c>
      <c r="K16">
        <v>325199</v>
      </c>
      <c r="L16" s="137" t="str">
        <f>VLOOKUP(K16, '2017-2022 NAICS'!C:D, 2, FALSE)</f>
        <v>All Other Basic Organic Chemical Manufacturing</v>
      </c>
      <c r="M16" s="137" t="str">
        <f>IF(COUNTIF('Raw TRI Data'!A:A, K16) &gt;0, "Yes", "No")</f>
        <v>No</v>
      </c>
      <c r="N16">
        <v>30.493749999999999</v>
      </c>
      <c r="O16">
        <v>-91.178740000000005</v>
      </c>
      <c r="P16" s="15">
        <v>110000606602</v>
      </c>
      <c r="Q16" s="15">
        <v>1322220646970</v>
      </c>
      <c r="R16" t="s">
        <v>335</v>
      </c>
      <c r="S16" t="s">
        <v>336</v>
      </c>
      <c r="T16" s="160">
        <v>5</v>
      </c>
      <c r="U16" s="136" t="str">
        <f>VLOOKUP(T16, 'TRI Crosswalk codes'!A:B, 2, FALSE)</f>
        <v>100,000 to 999,999</v>
      </c>
      <c r="V16" t="s">
        <v>337</v>
      </c>
      <c r="W16">
        <v>0</v>
      </c>
      <c r="Y16">
        <v>0</v>
      </c>
      <c r="Z16">
        <v>0</v>
      </c>
      <c r="AA16" t="s">
        <v>338</v>
      </c>
      <c r="AB16" s="137" t="str">
        <f t="shared" si="0"/>
        <v>Processing: Repackaging</v>
      </c>
      <c r="AC16" s="137" t="s">
        <v>339</v>
      </c>
      <c r="AD16" s="26" t="str">
        <f>VLOOKUP(K16, 'NAICS OES Crosswalk'!A:C, 3, FALSE)</f>
        <v>Manufacturing</v>
      </c>
      <c r="AE16" s="26" t="str">
        <f>_xlfn.XLOOKUP($C16,'TRIFD to COU Crosswalk'!A:A,'TRIFD to COU Crosswalk'!B:B)</f>
        <v>Repackaging</v>
      </c>
      <c r="AF16" s="137" t="s">
        <v>364</v>
      </c>
      <c r="AK16" t="s">
        <v>341</v>
      </c>
      <c r="AL16" t="s">
        <v>341</v>
      </c>
      <c r="AM16" t="s">
        <v>341</v>
      </c>
      <c r="AN16" t="s">
        <v>341</v>
      </c>
      <c r="AO16" t="s">
        <v>341</v>
      </c>
      <c r="AP16" t="s">
        <v>341</v>
      </c>
      <c r="AQ16" t="s">
        <v>341</v>
      </c>
      <c r="AR16" t="s">
        <v>341</v>
      </c>
      <c r="AS16" t="s">
        <v>341</v>
      </c>
      <c r="AT16" t="s">
        <v>341</v>
      </c>
      <c r="AU16" t="s">
        <v>341</v>
      </c>
      <c r="AV16" t="s">
        <v>341</v>
      </c>
      <c r="AW16" t="s">
        <v>341</v>
      </c>
      <c r="AX16" t="s">
        <v>341</v>
      </c>
      <c r="AY16" t="s">
        <v>341</v>
      </c>
      <c r="AZ16" t="s">
        <v>341</v>
      </c>
      <c r="BA16" t="s">
        <v>341</v>
      </c>
      <c r="BB16" t="s">
        <v>341</v>
      </c>
      <c r="BC16" t="s">
        <v>341</v>
      </c>
      <c r="BD16" t="s">
        <v>341</v>
      </c>
      <c r="BE16" t="s">
        <v>341</v>
      </c>
      <c r="BF16" t="s">
        <v>341</v>
      </c>
      <c r="BG16" t="s">
        <v>341</v>
      </c>
      <c r="BH16" t="s">
        <v>341</v>
      </c>
      <c r="BI16" t="s">
        <v>341</v>
      </c>
      <c r="BJ16" t="s">
        <v>341</v>
      </c>
      <c r="BK16" t="s">
        <v>342</v>
      </c>
      <c r="BL16" t="s">
        <v>341</v>
      </c>
      <c r="BM16" t="s">
        <v>341</v>
      </c>
      <c r="BN16" t="s">
        <v>341</v>
      </c>
      <c r="BO16" t="s">
        <v>341</v>
      </c>
      <c r="BP16" t="s">
        <v>341</v>
      </c>
      <c r="BQ16" t="s">
        <v>341</v>
      </c>
      <c r="BR16" t="s">
        <v>341</v>
      </c>
      <c r="BS16" t="s">
        <v>341</v>
      </c>
      <c r="BT16" t="s">
        <v>341</v>
      </c>
      <c r="BU16" t="s">
        <v>341</v>
      </c>
      <c r="BV16" t="s">
        <v>341</v>
      </c>
      <c r="BW16" t="s">
        <v>341</v>
      </c>
      <c r="BX16" t="s">
        <v>341</v>
      </c>
      <c r="BY16" t="s">
        <v>341</v>
      </c>
      <c r="BZ16" t="s">
        <v>341</v>
      </c>
      <c r="CA16" t="s">
        <v>341</v>
      </c>
      <c r="CB16" t="s">
        <v>341</v>
      </c>
      <c r="CC16" t="s">
        <v>341</v>
      </c>
      <c r="CD16" t="s">
        <v>341</v>
      </c>
      <c r="CE16" t="s">
        <v>341</v>
      </c>
      <c r="CF16" t="s">
        <v>341</v>
      </c>
      <c r="CG16" t="s">
        <v>341</v>
      </c>
      <c r="CH16" t="s">
        <v>341</v>
      </c>
      <c r="CI16" t="s">
        <v>341</v>
      </c>
      <c r="CJ16" t="s">
        <v>341</v>
      </c>
      <c r="CK16" t="s">
        <v>341</v>
      </c>
      <c r="CL16" t="s">
        <v>341</v>
      </c>
      <c r="CM16" t="str">
        <f t="shared" si="1"/>
        <v/>
      </c>
      <c r="CN16" t="str">
        <f t="shared" si="2"/>
        <v/>
      </c>
      <c r="CO16" t="str">
        <f t="shared" si="3"/>
        <v/>
      </c>
      <c r="CP16" t="str">
        <f t="shared" si="4"/>
        <v/>
      </c>
      <c r="CQ16" t="str">
        <f t="shared" si="5"/>
        <v/>
      </c>
      <c r="CR16" t="str">
        <f t="shared" si="6"/>
        <v/>
      </c>
      <c r="CS16" t="str">
        <f t="shared" si="7"/>
        <v/>
      </c>
      <c r="CT16" t="str">
        <f t="shared" si="8"/>
        <v/>
      </c>
      <c r="CU16" t="str">
        <f t="shared" si="9"/>
        <v/>
      </c>
      <c r="CV16" t="str">
        <f t="shared" si="10"/>
        <v/>
      </c>
      <c r="CW16" t="str">
        <f t="shared" si="11"/>
        <v/>
      </c>
      <c r="CX16" t="str">
        <f t="shared" si="12"/>
        <v/>
      </c>
      <c r="CY16" t="str">
        <f t="shared" si="13"/>
        <v/>
      </c>
      <c r="CZ16" t="str">
        <f t="shared" si="14"/>
        <v/>
      </c>
      <c r="DA16" t="str">
        <f t="shared" si="15"/>
        <v/>
      </c>
      <c r="DB16" t="str">
        <f t="shared" si="16"/>
        <v/>
      </c>
      <c r="DC16" t="str">
        <f t="shared" si="17"/>
        <v/>
      </c>
      <c r="DD16" t="str">
        <f t="shared" si="18"/>
        <v/>
      </c>
      <c r="DE16" t="str">
        <f t="shared" si="19"/>
        <v/>
      </c>
      <c r="DF16" t="str">
        <f t="shared" si="20"/>
        <v/>
      </c>
      <c r="DG16" t="str">
        <f t="shared" si="21"/>
        <v/>
      </c>
      <c r="DH16" t="str">
        <f t="shared" si="22"/>
        <v/>
      </c>
      <c r="DI16" t="str">
        <f t="shared" si="23"/>
        <v/>
      </c>
      <c r="DJ16" t="str">
        <f t="shared" si="24"/>
        <v/>
      </c>
      <c r="DK16" t="str">
        <f t="shared" si="25"/>
        <v/>
      </c>
      <c r="DL16" t="str">
        <f t="shared" si="26"/>
        <v/>
      </c>
      <c r="DM16" t="str">
        <f t="shared" si="27"/>
        <v>Processing: Repackaging</v>
      </c>
      <c r="DN16" t="str">
        <f t="shared" si="28"/>
        <v/>
      </c>
      <c r="DO16" t="str">
        <f t="shared" si="29"/>
        <v/>
      </c>
      <c r="DP16" t="str">
        <f t="shared" si="30"/>
        <v/>
      </c>
      <c r="DQ16" t="str">
        <f t="shared" si="31"/>
        <v/>
      </c>
      <c r="DR16" t="str">
        <f t="shared" si="32"/>
        <v/>
      </c>
      <c r="DS16" t="str">
        <f t="shared" si="33"/>
        <v/>
      </c>
      <c r="DT16" t="str">
        <f t="shared" si="34"/>
        <v/>
      </c>
      <c r="DU16" t="str">
        <f t="shared" si="35"/>
        <v/>
      </c>
      <c r="DV16" t="str">
        <f t="shared" si="36"/>
        <v/>
      </c>
      <c r="DW16" t="str">
        <f t="shared" si="37"/>
        <v/>
      </c>
      <c r="DX16" t="str">
        <f t="shared" si="38"/>
        <v/>
      </c>
      <c r="DY16" t="str">
        <f t="shared" si="39"/>
        <v/>
      </c>
      <c r="DZ16" t="str">
        <f t="shared" si="40"/>
        <v/>
      </c>
      <c r="EA16" t="str">
        <f t="shared" si="41"/>
        <v/>
      </c>
      <c r="EB16" t="str">
        <f t="shared" si="42"/>
        <v/>
      </c>
      <c r="EC16" t="str">
        <f t="shared" si="43"/>
        <v/>
      </c>
      <c r="ED16" t="str">
        <f t="shared" si="44"/>
        <v/>
      </c>
      <c r="EE16" t="str">
        <f t="shared" si="45"/>
        <v/>
      </c>
      <c r="EF16" t="str">
        <f t="shared" si="46"/>
        <v/>
      </c>
      <c r="EG16" t="str">
        <f t="shared" si="47"/>
        <v/>
      </c>
      <c r="EH16" t="str">
        <f t="shared" si="48"/>
        <v/>
      </c>
      <c r="EI16" t="str">
        <f t="shared" si="49"/>
        <v/>
      </c>
      <c r="EJ16" t="str">
        <f t="shared" si="50"/>
        <v/>
      </c>
      <c r="EK16" t="str">
        <f t="shared" si="51"/>
        <v/>
      </c>
      <c r="EL16" t="str">
        <f t="shared" si="52"/>
        <v/>
      </c>
      <c r="EM16" t="str">
        <f t="shared" si="53"/>
        <v/>
      </c>
      <c r="EN16" t="str">
        <f t="shared" si="54"/>
        <v/>
      </c>
    </row>
    <row r="17" spans="1:144" ht="28.9">
      <c r="A17" s="7" t="s">
        <v>328</v>
      </c>
      <c r="B17" s="7">
        <v>2023</v>
      </c>
      <c r="C17" t="s">
        <v>358</v>
      </c>
      <c r="D17" t="s">
        <v>359</v>
      </c>
      <c r="E17" t="s">
        <v>360</v>
      </c>
      <c r="F17" t="s">
        <v>361</v>
      </c>
      <c r="G17" t="s">
        <v>362</v>
      </c>
      <c r="H17" t="s">
        <v>363</v>
      </c>
      <c r="I17">
        <v>70805</v>
      </c>
      <c r="J17" s="136">
        <f>VLOOKUP(H17, 'TRI Crosswalk codes'!D:E, 2, FALSE)</f>
        <v>6</v>
      </c>
      <c r="K17">
        <v>325199</v>
      </c>
      <c r="L17" s="137" t="str">
        <f>VLOOKUP(K17, '2017-2022 NAICS'!C:D, 2, FALSE)</f>
        <v>All Other Basic Organic Chemical Manufacturing</v>
      </c>
      <c r="M17" s="137" t="str">
        <f>IF(COUNTIF('Raw TRI Data'!A:A, K17) &gt;0, "Yes", "No")</f>
        <v>No</v>
      </c>
      <c r="N17">
        <v>30.493749999999999</v>
      </c>
      <c r="O17">
        <v>-91.178740000000005</v>
      </c>
      <c r="P17" s="15">
        <v>110000606602</v>
      </c>
      <c r="Q17" s="15">
        <v>1323221556032</v>
      </c>
      <c r="R17" t="s">
        <v>335</v>
      </c>
      <c r="S17" t="s">
        <v>336</v>
      </c>
      <c r="T17" s="160">
        <v>4</v>
      </c>
      <c r="U17" s="136" t="str">
        <f>VLOOKUP(T17, 'TRI Crosswalk codes'!A:B, 2, FALSE)</f>
        <v>10,000 to 99,999</v>
      </c>
      <c r="V17" t="s">
        <v>337</v>
      </c>
      <c r="W17">
        <v>0</v>
      </c>
      <c r="Y17">
        <v>0</v>
      </c>
      <c r="Z17">
        <v>0</v>
      </c>
      <c r="AA17" t="s">
        <v>338</v>
      </c>
      <c r="AB17" s="137" t="str">
        <f t="shared" si="0"/>
        <v>Otherwise Use: Ancillary or Other Use; Z399 - Other</v>
      </c>
      <c r="AC17" s="137" t="s">
        <v>339</v>
      </c>
      <c r="AD17" s="26" t="str">
        <f>VLOOKUP(K17, 'NAICS OES Crosswalk'!A:C, 3, FALSE)</f>
        <v>Manufacturing</v>
      </c>
      <c r="AE17" s="26" t="str">
        <f>_xlfn.XLOOKUP($C17,'TRIFD to COU Crosswalk'!A:A,'TRIFD to COU Crosswalk'!B:B)</f>
        <v>Repackaging</v>
      </c>
      <c r="AF17" s="137" t="s">
        <v>364</v>
      </c>
      <c r="AK17" t="s">
        <v>341</v>
      </c>
      <c r="AL17" t="s">
        <v>341</v>
      </c>
      <c r="AM17" t="s">
        <v>341</v>
      </c>
      <c r="AN17" t="s">
        <v>341</v>
      </c>
      <c r="AO17" t="s">
        <v>341</v>
      </c>
      <c r="AP17" t="s">
        <v>341</v>
      </c>
      <c r="AQ17" t="s">
        <v>341</v>
      </c>
      <c r="AR17" t="s">
        <v>341</v>
      </c>
      <c r="AS17" t="s">
        <v>341</v>
      </c>
      <c r="AT17" t="s">
        <v>341</v>
      </c>
      <c r="AU17" t="s">
        <v>341</v>
      </c>
      <c r="AV17" t="s">
        <v>341</v>
      </c>
      <c r="AW17" t="s">
        <v>341</v>
      </c>
      <c r="AX17" t="s">
        <v>341</v>
      </c>
      <c r="AY17" t="s">
        <v>341</v>
      </c>
      <c r="AZ17" t="s">
        <v>341</v>
      </c>
      <c r="BA17" t="s">
        <v>341</v>
      </c>
      <c r="BB17" t="s">
        <v>341</v>
      </c>
      <c r="BC17" t="s">
        <v>341</v>
      </c>
      <c r="BD17" t="s">
        <v>341</v>
      </c>
      <c r="BE17" t="s">
        <v>341</v>
      </c>
      <c r="BF17" t="s">
        <v>341</v>
      </c>
      <c r="BG17" t="s">
        <v>341</v>
      </c>
      <c r="BH17" t="s">
        <v>341</v>
      </c>
      <c r="BI17" t="s">
        <v>341</v>
      </c>
      <c r="BJ17" t="s">
        <v>341</v>
      </c>
      <c r="BK17" t="s">
        <v>341</v>
      </c>
      <c r="BL17" t="s">
        <v>341</v>
      </c>
      <c r="BM17" t="s">
        <v>341</v>
      </c>
      <c r="BN17" t="s">
        <v>341</v>
      </c>
      <c r="BO17" t="s">
        <v>341</v>
      </c>
      <c r="BP17" t="s">
        <v>341</v>
      </c>
      <c r="BQ17" t="s">
        <v>341</v>
      </c>
      <c r="BR17" t="s">
        <v>341</v>
      </c>
      <c r="BS17" t="s">
        <v>341</v>
      </c>
      <c r="BT17" t="s">
        <v>341</v>
      </c>
      <c r="BU17" t="s">
        <v>341</v>
      </c>
      <c r="BV17" t="s">
        <v>341</v>
      </c>
      <c r="BW17" t="s">
        <v>341</v>
      </c>
      <c r="BX17" t="s">
        <v>341</v>
      </c>
      <c r="BY17" t="s">
        <v>341</v>
      </c>
      <c r="BZ17" t="s">
        <v>341</v>
      </c>
      <c r="CA17" t="s">
        <v>341</v>
      </c>
      <c r="CB17" t="s">
        <v>341</v>
      </c>
      <c r="CC17" t="s">
        <v>342</v>
      </c>
      <c r="CD17" t="s">
        <v>341</v>
      </c>
      <c r="CE17" t="s">
        <v>341</v>
      </c>
      <c r="CF17" t="s">
        <v>341</v>
      </c>
      <c r="CG17" t="s">
        <v>341</v>
      </c>
      <c r="CH17" t="s">
        <v>341</v>
      </c>
      <c r="CI17" t="s">
        <v>341</v>
      </c>
      <c r="CJ17" t="s">
        <v>341</v>
      </c>
      <c r="CK17" t="s">
        <v>341</v>
      </c>
      <c r="CL17" t="s">
        <v>342</v>
      </c>
      <c r="CM17" t="str">
        <f t="shared" si="1"/>
        <v/>
      </c>
      <c r="CN17" t="str">
        <f t="shared" si="2"/>
        <v/>
      </c>
      <c r="CO17" t="str">
        <f t="shared" si="3"/>
        <v/>
      </c>
      <c r="CP17" t="str">
        <f t="shared" si="4"/>
        <v/>
      </c>
      <c r="CQ17" t="str">
        <f t="shared" si="5"/>
        <v/>
      </c>
      <c r="CR17" t="str">
        <f t="shared" si="6"/>
        <v/>
      </c>
      <c r="CS17" t="str">
        <f t="shared" si="7"/>
        <v/>
      </c>
      <c r="CT17" t="str">
        <f t="shared" si="8"/>
        <v/>
      </c>
      <c r="CU17" t="str">
        <f t="shared" si="9"/>
        <v/>
      </c>
      <c r="CV17" t="str">
        <f t="shared" si="10"/>
        <v/>
      </c>
      <c r="CW17" t="str">
        <f t="shared" si="11"/>
        <v/>
      </c>
      <c r="CX17" t="str">
        <f t="shared" si="12"/>
        <v/>
      </c>
      <c r="CY17" t="str">
        <f t="shared" si="13"/>
        <v/>
      </c>
      <c r="CZ17" t="str">
        <f t="shared" si="14"/>
        <v/>
      </c>
      <c r="DA17" t="str">
        <f t="shared" si="15"/>
        <v/>
      </c>
      <c r="DB17" t="str">
        <f t="shared" si="16"/>
        <v/>
      </c>
      <c r="DC17" t="str">
        <f t="shared" si="17"/>
        <v/>
      </c>
      <c r="DD17" t="str">
        <f t="shared" si="18"/>
        <v/>
      </c>
      <c r="DE17" t="str">
        <f t="shared" si="19"/>
        <v/>
      </c>
      <c r="DF17" t="str">
        <f t="shared" si="20"/>
        <v/>
      </c>
      <c r="DG17" t="str">
        <f t="shared" si="21"/>
        <v/>
      </c>
      <c r="DH17" t="str">
        <f t="shared" si="22"/>
        <v/>
      </c>
      <c r="DI17" t="str">
        <f t="shared" si="23"/>
        <v/>
      </c>
      <c r="DJ17" t="str">
        <f t="shared" si="24"/>
        <v/>
      </c>
      <c r="DK17" t="str">
        <f t="shared" si="25"/>
        <v/>
      </c>
      <c r="DL17" t="str">
        <f t="shared" si="26"/>
        <v/>
      </c>
      <c r="DM17" t="str">
        <f t="shared" si="27"/>
        <v/>
      </c>
      <c r="DN17" t="str">
        <f t="shared" si="28"/>
        <v/>
      </c>
      <c r="DO17" t="str">
        <f t="shared" si="29"/>
        <v/>
      </c>
      <c r="DP17" t="str">
        <f t="shared" si="30"/>
        <v/>
      </c>
      <c r="DQ17" t="str">
        <f t="shared" si="31"/>
        <v/>
      </c>
      <c r="DR17" t="str">
        <f t="shared" si="32"/>
        <v/>
      </c>
      <c r="DS17" t="str">
        <f t="shared" si="33"/>
        <v/>
      </c>
      <c r="DT17" t="str">
        <f t="shared" si="34"/>
        <v/>
      </c>
      <c r="DU17" t="str">
        <f t="shared" si="35"/>
        <v/>
      </c>
      <c r="DV17" t="str">
        <f t="shared" si="36"/>
        <v/>
      </c>
      <c r="DW17" t="str">
        <f t="shared" si="37"/>
        <v/>
      </c>
      <c r="DX17" t="str">
        <f t="shared" si="38"/>
        <v/>
      </c>
      <c r="DY17" t="str">
        <f t="shared" si="39"/>
        <v/>
      </c>
      <c r="DZ17" t="str">
        <f t="shared" si="40"/>
        <v/>
      </c>
      <c r="EA17" t="str">
        <f t="shared" si="41"/>
        <v/>
      </c>
      <c r="EB17" t="str">
        <f t="shared" si="42"/>
        <v/>
      </c>
      <c r="EC17" t="str">
        <f t="shared" si="43"/>
        <v/>
      </c>
      <c r="ED17" t="str">
        <f t="shared" si="44"/>
        <v/>
      </c>
      <c r="EE17" t="str">
        <f t="shared" si="45"/>
        <v>Otherwise Use: Ancillary or Other Use</v>
      </c>
      <c r="EF17" t="str">
        <f t="shared" si="46"/>
        <v/>
      </c>
      <c r="EG17" t="str">
        <f t="shared" si="47"/>
        <v/>
      </c>
      <c r="EH17" t="str">
        <f t="shared" si="48"/>
        <v/>
      </c>
      <c r="EI17" t="str">
        <f t="shared" si="49"/>
        <v/>
      </c>
      <c r="EJ17" t="str">
        <f t="shared" si="50"/>
        <v/>
      </c>
      <c r="EK17" t="str">
        <f t="shared" si="51"/>
        <v/>
      </c>
      <c r="EL17" t="str">
        <f t="shared" si="52"/>
        <v/>
      </c>
      <c r="EM17" t="str">
        <f t="shared" si="53"/>
        <v/>
      </c>
      <c r="EN17" t="str">
        <f t="shared" si="54"/>
        <v>Z399 - Other</v>
      </c>
    </row>
    <row r="18" spans="1:144" ht="57.6">
      <c r="A18" s="7" t="s">
        <v>328</v>
      </c>
      <c r="B18" s="7">
        <v>2019</v>
      </c>
      <c r="C18" t="s">
        <v>365</v>
      </c>
      <c r="D18" t="s">
        <v>366</v>
      </c>
      <c r="E18" t="s">
        <v>367</v>
      </c>
      <c r="F18" t="s">
        <v>368</v>
      </c>
      <c r="G18" t="s">
        <v>369</v>
      </c>
      <c r="H18" t="s">
        <v>370</v>
      </c>
      <c r="I18">
        <v>71753</v>
      </c>
      <c r="J18" s="136">
        <f>VLOOKUP(H18, 'TRI Crosswalk codes'!D:E, 2, FALSE)</f>
        <v>6</v>
      </c>
      <c r="K18">
        <v>325180</v>
      </c>
      <c r="L18" s="137" t="str">
        <f>VLOOKUP(K18, '2017-2022 NAICS'!C:D, 2, FALSE)</f>
        <v>Other Basic Inorganic Chemical Manufacturing</v>
      </c>
      <c r="M18" s="137" t="str">
        <f>IF(COUNTIF('Raw TRI Data'!A:A, K18) &gt;0, "Yes", "No")</f>
        <v>No</v>
      </c>
      <c r="N18">
        <v>33.175600000000003</v>
      </c>
      <c r="O18">
        <v>-93.216899999999995</v>
      </c>
      <c r="P18" s="15">
        <v>110000743508</v>
      </c>
      <c r="Q18" s="15">
        <v>1319217857895</v>
      </c>
      <c r="R18" t="s">
        <v>335</v>
      </c>
      <c r="S18" t="s">
        <v>336</v>
      </c>
      <c r="T18" s="160">
        <v>6</v>
      </c>
      <c r="U18" s="136" t="str">
        <f>VLOOKUP(T18, 'TRI Crosswalk codes'!A:B, 2, FALSE)</f>
        <v>1,000,000 to 9,999,999</v>
      </c>
      <c r="V18">
        <v>10</v>
      </c>
      <c r="W18">
        <v>10</v>
      </c>
      <c r="Y18">
        <v>4931</v>
      </c>
      <c r="Z18">
        <v>4941</v>
      </c>
      <c r="AA18" t="s">
        <v>338</v>
      </c>
      <c r="AB18" s="137" t="str">
        <f t="shared" si="0"/>
        <v>Manufacture: Produce; Manufacture: For sale/distribution</v>
      </c>
      <c r="AC18" s="137" t="s">
        <v>371</v>
      </c>
      <c r="AD18" s="26" t="str">
        <f>VLOOKUP(K18, 'NAICS OES Crosswalk'!A:C, 3, FALSE)</f>
        <v>Processing: Reactant</v>
      </c>
      <c r="AE18" s="26" t="str">
        <f>_xlfn.XLOOKUP($C18,'TRIFD to COU Crosswalk'!A:A,'TRIFD to COU Crosswalk'!B:B)</f>
        <v>Manufacturing</v>
      </c>
      <c r="AF18" s="137" t="s">
        <v>372</v>
      </c>
      <c r="AK18" t="s">
        <v>342</v>
      </c>
      <c r="AL18" t="s">
        <v>341</v>
      </c>
      <c r="AM18" t="s">
        <v>341</v>
      </c>
      <c r="AN18" t="s">
        <v>342</v>
      </c>
      <c r="AO18" t="s">
        <v>341</v>
      </c>
      <c r="AP18" t="s">
        <v>341</v>
      </c>
      <c r="AQ18" t="s">
        <v>341</v>
      </c>
      <c r="AR18" t="s">
        <v>341</v>
      </c>
      <c r="AS18" t="s">
        <v>341</v>
      </c>
      <c r="AT18" t="s">
        <v>341</v>
      </c>
      <c r="AU18" t="s">
        <v>341</v>
      </c>
      <c r="AV18" t="s">
        <v>341</v>
      </c>
      <c r="AW18" t="s">
        <v>341</v>
      </c>
      <c r="AX18" t="s">
        <v>341</v>
      </c>
      <c r="AY18" t="s">
        <v>341</v>
      </c>
      <c r="AZ18" t="s">
        <v>341</v>
      </c>
      <c r="BA18" t="s">
        <v>341</v>
      </c>
      <c r="BB18" t="s">
        <v>341</v>
      </c>
      <c r="BC18" t="s">
        <v>341</v>
      </c>
      <c r="BD18" t="s">
        <v>341</v>
      </c>
      <c r="BE18" t="s">
        <v>341</v>
      </c>
      <c r="BF18" t="s">
        <v>341</v>
      </c>
      <c r="BG18" t="s">
        <v>341</v>
      </c>
      <c r="BH18" t="s">
        <v>341</v>
      </c>
      <c r="BI18" t="s">
        <v>341</v>
      </c>
      <c r="BJ18" t="s">
        <v>341</v>
      </c>
      <c r="BK18" t="s">
        <v>341</v>
      </c>
      <c r="BL18" t="s">
        <v>341</v>
      </c>
      <c r="BM18" t="s">
        <v>341</v>
      </c>
      <c r="BN18" t="s">
        <v>341</v>
      </c>
      <c r="BO18" t="s">
        <v>341</v>
      </c>
      <c r="BP18" t="s">
        <v>341</v>
      </c>
      <c r="BQ18" t="s">
        <v>341</v>
      </c>
      <c r="BR18" t="s">
        <v>341</v>
      </c>
      <c r="BS18" t="s">
        <v>341</v>
      </c>
      <c r="BT18" t="s">
        <v>341</v>
      </c>
      <c r="BU18" t="s">
        <v>341</v>
      </c>
      <c r="BV18" t="s">
        <v>341</v>
      </c>
      <c r="BW18" t="s">
        <v>341</v>
      </c>
      <c r="BX18" t="s">
        <v>341</v>
      </c>
      <c r="BY18" t="s">
        <v>341</v>
      </c>
      <c r="BZ18" t="s">
        <v>341</v>
      </c>
      <c r="CA18" t="s">
        <v>341</v>
      </c>
      <c r="CB18" t="s">
        <v>341</v>
      </c>
      <c r="CC18" t="s">
        <v>341</v>
      </c>
      <c r="CD18" t="s">
        <v>341</v>
      </c>
      <c r="CE18" t="s">
        <v>341</v>
      </c>
      <c r="CF18" t="s">
        <v>341</v>
      </c>
      <c r="CG18" t="s">
        <v>341</v>
      </c>
      <c r="CH18" t="s">
        <v>341</v>
      </c>
      <c r="CI18" t="s">
        <v>341</v>
      </c>
      <c r="CJ18" t="s">
        <v>341</v>
      </c>
      <c r="CK18" t="s">
        <v>341</v>
      </c>
      <c r="CL18" t="s">
        <v>341</v>
      </c>
      <c r="CM18" t="str">
        <f t="shared" si="1"/>
        <v>Manufacture: Produce</v>
      </c>
      <c r="CN18" t="str">
        <f t="shared" si="2"/>
        <v/>
      </c>
      <c r="CO18" t="str">
        <f t="shared" si="3"/>
        <v/>
      </c>
      <c r="CP18" t="str">
        <f t="shared" si="4"/>
        <v>Manufacture: For sale/distribution</v>
      </c>
      <c r="CQ18" t="str">
        <f t="shared" si="5"/>
        <v/>
      </c>
      <c r="CR18" t="str">
        <f t="shared" si="6"/>
        <v/>
      </c>
      <c r="CS18" t="str">
        <f t="shared" si="7"/>
        <v/>
      </c>
      <c r="CT18" t="str">
        <f t="shared" si="8"/>
        <v/>
      </c>
      <c r="CU18" t="str">
        <f t="shared" si="9"/>
        <v/>
      </c>
      <c r="CV18" t="str">
        <f t="shared" si="10"/>
        <v/>
      </c>
      <c r="CW18" t="str">
        <f t="shared" si="11"/>
        <v/>
      </c>
      <c r="CX18" t="str">
        <f t="shared" si="12"/>
        <v/>
      </c>
      <c r="CY18" t="str">
        <f t="shared" si="13"/>
        <v/>
      </c>
      <c r="CZ18" t="str">
        <f t="shared" si="14"/>
        <v/>
      </c>
      <c r="DA18" t="str">
        <f t="shared" si="15"/>
        <v/>
      </c>
      <c r="DB18" t="str">
        <f t="shared" si="16"/>
        <v/>
      </c>
      <c r="DC18" t="str">
        <f t="shared" si="17"/>
        <v/>
      </c>
      <c r="DD18" t="str">
        <f t="shared" si="18"/>
        <v/>
      </c>
      <c r="DE18" t="str">
        <f t="shared" si="19"/>
        <v/>
      </c>
      <c r="DF18" t="str">
        <f t="shared" si="20"/>
        <v/>
      </c>
      <c r="DG18" t="str">
        <f t="shared" si="21"/>
        <v/>
      </c>
      <c r="DH18" t="str">
        <f t="shared" si="22"/>
        <v/>
      </c>
      <c r="DI18" t="str">
        <f t="shared" si="23"/>
        <v/>
      </c>
      <c r="DJ18" t="str">
        <f t="shared" si="24"/>
        <v/>
      </c>
      <c r="DK18" t="str">
        <f t="shared" si="25"/>
        <v/>
      </c>
      <c r="DL18" t="str">
        <f t="shared" si="26"/>
        <v/>
      </c>
      <c r="DM18" t="str">
        <f t="shared" si="27"/>
        <v/>
      </c>
      <c r="DN18" t="str">
        <f t="shared" si="28"/>
        <v/>
      </c>
      <c r="DO18" t="str">
        <f t="shared" si="29"/>
        <v/>
      </c>
      <c r="DP18" t="str">
        <f t="shared" si="30"/>
        <v/>
      </c>
      <c r="DQ18" t="str">
        <f t="shared" si="31"/>
        <v/>
      </c>
      <c r="DR18" t="str">
        <f t="shared" si="32"/>
        <v/>
      </c>
      <c r="DS18" t="str">
        <f t="shared" si="33"/>
        <v/>
      </c>
      <c r="DT18" t="str">
        <f t="shared" si="34"/>
        <v/>
      </c>
      <c r="DU18" t="str">
        <f t="shared" si="35"/>
        <v/>
      </c>
      <c r="DV18" t="str">
        <f t="shared" si="36"/>
        <v/>
      </c>
      <c r="DW18" t="str">
        <f t="shared" si="37"/>
        <v/>
      </c>
      <c r="DX18" t="str">
        <f t="shared" si="38"/>
        <v/>
      </c>
      <c r="DY18" t="str">
        <f t="shared" si="39"/>
        <v/>
      </c>
      <c r="DZ18" t="str">
        <f t="shared" si="40"/>
        <v/>
      </c>
      <c r="EA18" t="str">
        <f t="shared" si="41"/>
        <v/>
      </c>
      <c r="EB18" t="str">
        <f t="shared" si="42"/>
        <v/>
      </c>
      <c r="EC18" t="str">
        <f t="shared" si="43"/>
        <v/>
      </c>
      <c r="ED18" t="str">
        <f t="shared" si="44"/>
        <v/>
      </c>
      <c r="EE18" t="str">
        <f t="shared" si="45"/>
        <v/>
      </c>
      <c r="EF18" t="str">
        <f t="shared" si="46"/>
        <v/>
      </c>
      <c r="EG18" t="str">
        <f t="shared" si="47"/>
        <v/>
      </c>
      <c r="EH18" t="str">
        <f t="shared" si="48"/>
        <v/>
      </c>
      <c r="EI18" t="str">
        <f t="shared" si="49"/>
        <v/>
      </c>
      <c r="EJ18" t="str">
        <f t="shared" si="50"/>
        <v/>
      </c>
      <c r="EK18" t="str">
        <f t="shared" si="51"/>
        <v/>
      </c>
      <c r="EL18" t="str">
        <f t="shared" si="52"/>
        <v/>
      </c>
      <c r="EM18" t="str">
        <f t="shared" si="53"/>
        <v/>
      </c>
      <c r="EN18" t="str">
        <f t="shared" si="54"/>
        <v/>
      </c>
    </row>
    <row r="19" spans="1:144" ht="57.6">
      <c r="A19" s="7" t="s">
        <v>328</v>
      </c>
      <c r="B19" s="7">
        <v>2020</v>
      </c>
      <c r="C19" t="s">
        <v>365</v>
      </c>
      <c r="D19" t="s">
        <v>366</v>
      </c>
      <c r="E19" t="s">
        <v>367</v>
      </c>
      <c r="F19" t="s">
        <v>368</v>
      </c>
      <c r="G19" t="s">
        <v>369</v>
      </c>
      <c r="H19" t="s">
        <v>370</v>
      </c>
      <c r="I19">
        <v>71753</v>
      </c>
      <c r="J19" s="136">
        <f>VLOOKUP(H19, 'TRI Crosswalk codes'!D:E, 2, FALSE)</f>
        <v>6</v>
      </c>
      <c r="K19">
        <v>325180</v>
      </c>
      <c r="L19" s="137" t="str">
        <f>VLOOKUP(K19, '2017-2022 NAICS'!C:D, 2, FALSE)</f>
        <v>Other Basic Inorganic Chemical Manufacturing</v>
      </c>
      <c r="M19" s="137" t="str">
        <f>IF(COUNTIF('Raw TRI Data'!A:A, K19) &gt;0, "Yes", "No")</f>
        <v>No</v>
      </c>
      <c r="N19">
        <v>33.175600000000003</v>
      </c>
      <c r="O19">
        <v>-93.216899999999995</v>
      </c>
      <c r="P19" s="15">
        <v>110000743508</v>
      </c>
      <c r="Q19" s="15">
        <v>1320218768657</v>
      </c>
      <c r="R19" t="s">
        <v>335</v>
      </c>
      <c r="S19" t="s">
        <v>336</v>
      </c>
      <c r="T19" s="160">
        <v>6</v>
      </c>
      <c r="U19" s="136" t="str">
        <f>VLOOKUP(T19, 'TRI Crosswalk codes'!A:B, 2, FALSE)</f>
        <v>1,000,000 to 9,999,999</v>
      </c>
      <c r="V19">
        <v>65</v>
      </c>
      <c r="W19">
        <v>65</v>
      </c>
      <c r="Y19">
        <v>5225</v>
      </c>
      <c r="Z19">
        <v>5290</v>
      </c>
      <c r="AA19" t="s">
        <v>338</v>
      </c>
      <c r="AB19" s="137" t="str">
        <f t="shared" si="0"/>
        <v>Manufacture: Produce; Manufacture: For sale/distribution</v>
      </c>
      <c r="AC19" s="137" t="s">
        <v>371</v>
      </c>
      <c r="AD19" s="26" t="str">
        <f>VLOOKUP(K19, 'NAICS OES Crosswalk'!A:C, 3, FALSE)</f>
        <v>Processing: Reactant</v>
      </c>
      <c r="AE19" s="26" t="str">
        <f>_xlfn.XLOOKUP($C19,'TRIFD to COU Crosswalk'!A:A,'TRIFD to COU Crosswalk'!B:B)</f>
        <v>Manufacturing</v>
      </c>
      <c r="AF19" s="137" t="s">
        <v>372</v>
      </c>
      <c r="AK19" t="s">
        <v>342</v>
      </c>
      <c r="AL19" t="s">
        <v>341</v>
      </c>
      <c r="AM19" t="s">
        <v>341</v>
      </c>
      <c r="AN19" t="s">
        <v>342</v>
      </c>
      <c r="AO19" t="s">
        <v>341</v>
      </c>
      <c r="AP19" t="s">
        <v>341</v>
      </c>
      <c r="AQ19" t="s">
        <v>341</v>
      </c>
      <c r="AR19" t="s">
        <v>341</v>
      </c>
      <c r="AS19" t="s">
        <v>341</v>
      </c>
      <c r="AT19" t="s">
        <v>341</v>
      </c>
      <c r="AU19" t="s">
        <v>341</v>
      </c>
      <c r="AV19" t="s">
        <v>341</v>
      </c>
      <c r="AW19" t="s">
        <v>341</v>
      </c>
      <c r="AX19" t="s">
        <v>341</v>
      </c>
      <c r="AY19" t="s">
        <v>341</v>
      </c>
      <c r="AZ19" t="s">
        <v>341</v>
      </c>
      <c r="BA19" t="s">
        <v>341</v>
      </c>
      <c r="BB19" t="s">
        <v>341</v>
      </c>
      <c r="BC19" t="s">
        <v>341</v>
      </c>
      <c r="BD19" t="s">
        <v>341</v>
      </c>
      <c r="BE19" t="s">
        <v>341</v>
      </c>
      <c r="BF19" t="s">
        <v>341</v>
      </c>
      <c r="BG19" t="s">
        <v>341</v>
      </c>
      <c r="BH19" t="s">
        <v>341</v>
      </c>
      <c r="BI19" t="s">
        <v>341</v>
      </c>
      <c r="BJ19" t="s">
        <v>341</v>
      </c>
      <c r="BK19" t="s">
        <v>341</v>
      </c>
      <c r="BL19" t="s">
        <v>341</v>
      </c>
      <c r="BM19" t="s">
        <v>341</v>
      </c>
      <c r="BN19" t="s">
        <v>341</v>
      </c>
      <c r="BO19" t="s">
        <v>341</v>
      </c>
      <c r="BP19" t="s">
        <v>341</v>
      </c>
      <c r="BQ19" t="s">
        <v>341</v>
      </c>
      <c r="BR19" t="s">
        <v>341</v>
      </c>
      <c r="BS19" t="s">
        <v>341</v>
      </c>
      <c r="BT19" t="s">
        <v>341</v>
      </c>
      <c r="BU19" t="s">
        <v>341</v>
      </c>
      <c r="BV19" t="s">
        <v>341</v>
      </c>
      <c r="BW19" t="s">
        <v>341</v>
      </c>
      <c r="BX19" t="s">
        <v>341</v>
      </c>
      <c r="BY19" t="s">
        <v>341</v>
      </c>
      <c r="BZ19" t="s">
        <v>341</v>
      </c>
      <c r="CA19" t="s">
        <v>341</v>
      </c>
      <c r="CB19" t="s">
        <v>341</v>
      </c>
      <c r="CC19" t="s">
        <v>341</v>
      </c>
      <c r="CD19" t="s">
        <v>341</v>
      </c>
      <c r="CE19" t="s">
        <v>341</v>
      </c>
      <c r="CF19" t="s">
        <v>341</v>
      </c>
      <c r="CG19" t="s">
        <v>341</v>
      </c>
      <c r="CH19" t="s">
        <v>341</v>
      </c>
      <c r="CI19" t="s">
        <v>341</v>
      </c>
      <c r="CJ19" t="s">
        <v>341</v>
      </c>
      <c r="CK19" t="s">
        <v>341</v>
      </c>
      <c r="CL19" t="s">
        <v>341</v>
      </c>
      <c r="CM19" t="str">
        <f t="shared" si="1"/>
        <v>Manufacture: Produce</v>
      </c>
      <c r="CN19" t="str">
        <f t="shared" si="2"/>
        <v/>
      </c>
      <c r="CO19" t="str">
        <f t="shared" si="3"/>
        <v/>
      </c>
      <c r="CP19" t="str">
        <f t="shared" si="4"/>
        <v>Manufacture: For sale/distribution</v>
      </c>
      <c r="CQ19" t="str">
        <f t="shared" si="5"/>
        <v/>
      </c>
      <c r="CR19" t="str">
        <f t="shared" si="6"/>
        <v/>
      </c>
      <c r="CS19" t="str">
        <f t="shared" si="7"/>
        <v/>
      </c>
      <c r="CT19" t="str">
        <f t="shared" si="8"/>
        <v/>
      </c>
      <c r="CU19" t="str">
        <f t="shared" si="9"/>
        <v/>
      </c>
      <c r="CV19" t="str">
        <f t="shared" si="10"/>
        <v/>
      </c>
      <c r="CW19" t="str">
        <f t="shared" si="11"/>
        <v/>
      </c>
      <c r="CX19" t="str">
        <f t="shared" si="12"/>
        <v/>
      </c>
      <c r="CY19" t="str">
        <f t="shared" si="13"/>
        <v/>
      </c>
      <c r="CZ19" t="str">
        <f t="shared" si="14"/>
        <v/>
      </c>
      <c r="DA19" t="str">
        <f t="shared" si="15"/>
        <v/>
      </c>
      <c r="DB19" t="str">
        <f t="shared" si="16"/>
        <v/>
      </c>
      <c r="DC19" t="str">
        <f t="shared" si="17"/>
        <v/>
      </c>
      <c r="DD19" t="str">
        <f t="shared" si="18"/>
        <v/>
      </c>
      <c r="DE19" t="str">
        <f t="shared" si="19"/>
        <v/>
      </c>
      <c r="DF19" t="str">
        <f t="shared" si="20"/>
        <v/>
      </c>
      <c r="DG19" t="str">
        <f t="shared" si="21"/>
        <v/>
      </c>
      <c r="DH19" t="str">
        <f t="shared" si="22"/>
        <v/>
      </c>
      <c r="DI19" t="str">
        <f t="shared" si="23"/>
        <v/>
      </c>
      <c r="DJ19" t="str">
        <f t="shared" si="24"/>
        <v/>
      </c>
      <c r="DK19" t="str">
        <f t="shared" si="25"/>
        <v/>
      </c>
      <c r="DL19" t="str">
        <f t="shared" si="26"/>
        <v/>
      </c>
      <c r="DM19" t="str">
        <f t="shared" si="27"/>
        <v/>
      </c>
      <c r="DN19" t="str">
        <f t="shared" si="28"/>
        <v/>
      </c>
      <c r="DO19" t="str">
        <f t="shared" si="29"/>
        <v/>
      </c>
      <c r="DP19" t="str">
        <f t="shared" si="30"/>
        <v/>
      </c>
      <c r="DQ19" t="str">
        <f t="shared" si="31"/>
        <v/>
      </c>
      <c r="DR19" t="str">
        <f t="shared" si="32"/>
        <v/>
      </c>
      <c r="DS19" t="str">
        <f t="shared" si="33"/>
        <v/>
      </c>
      <c r="DT19" t="str">
        <f t="shared" si="34"/>
        <v/>
      </c>
      <c r="DU19" t="str">
        <f t="shared" si="35"/>
        <v/>
      </c>
      <c r="DV19" t="str">
        <f t="shared" si="36"/>
        <v/>
      </c>
      <c r="DW19" t="str">
        <f t="shared" si="37"/>
        <v/>
      </c>
      <c r="DX19" t="str">
        <f t="shared" si="38"/>
        <v/>
      </c>
      <c r="DY19" t="str">
        <f t="shared" si="39"/>
        <v/>
      </c>
      <c r="DZ19" t="str">
        <f t="shared" si="40"/>
        <v/>
      </c>
      <c r="EA19" t="str">
        <f t="shared" si="41"/>
        <v/>
      </c>
      <c r="EB19" t="str">
        <f t="shared" si="42"/>
        <v/>
      </c>
      <c r="EC19" t="str">
        <f t="shared" si="43"/>
        <v/>
      </c>
      <c r="ED19" t="str">
        <f t="shared" si="44"/>
        <v/>
      </c>
      <c r="EE19" t="str">
        <f t="shared" si="45"/>
        <v/>
      </c>
      <c r="EF19" t="str">
        <f t="shared" si="46"/>
        <v/>
      </c>
      <c r="EG19" t="str">
        <f t="shared" si="47"/>
        <v/>
      </c>
      <c r="EH19" t="str">
        <f t="shared" si="48"/>
        <v/>
      </c>
      <c r="EI19" t="str">
        <f t="shared" si="49"/>
        <v/>
      </c>
      <c r="EJ19" t="str">
        <f t="shared" si="50"/>
        <v/>
      </c>
      <c r="EK19" t="str">
        <f t="shared" si="51"/>
        <v/>
      </c>
      <c r="EL19" t="str">
        <f t="shared" si="52"/>
        <v/>
      </c>
      <c r="EM19" t="str">
        <f t="shared" si="53"/>
        <v/>
      </c>
      <c r="EN19" t="str">
        <f t="shared" si="54"/>
        <v/>
      </c>
    </row>
    <row r="20" spans="1:144" ht="57.6">
      <c r="A20" s="7" t="s">
        <v>328</v>
      </c>
      <c r="B20" s="7">
        <v>2021</v>
      </c>
      <c r="C20" t="s">
        <v>365</v>
      </c>
      <c r="D20" t="s">
        <v>366</v>
      </c>
      <c r="E20" t="s">
        <v>367</v>
      </c>
      <c r="F20" t="s">
        <v>368</v>
      </c>
      <c r="G20" t="s">
        <v>369</v>
      </c>
      <c r="H20" t="s">
        <v>370</v>
      </c>
      <c r="I20">
        <v>71753</v>
      </c>
      <c r="J20" s="136">
        <f>VLOOKUP(H20, 'TRI Crosswalk codes'!D:E, 2, FALSE)</f>
        <v>6</v>
      </c>
      <c r="K20">
        <v>325180</v>
      </c>
      <c r="L20" s="137" t="str">
        <f>VLOOKUP(K20, '2017-2022 NAICS'!C:D, 2, FALSE)</f>
        <v>Other Basic Inorganic Chemical Manufacturing</v>
      </c>
      <c r="M20" s="137" t="str">
        <f>IF(COUNTIF('Raw TRI Data'!A:A, K20) &gt;0, "Yes", "No")</f>
        <v>No</v>
      </c>
      <c r="N20">
        <v>33.175600000000003</v>
      </c>
      <c r="O20">
        <v>-93.216899999999995</v>
      </c>
      <c r="P20" s="15">
        <v>110000743508</v>
      </c>
      <c r="Q20" s="15">
        <v>1321220362937</v>
      </c>
      <c r="R20" t="s">
        <v>335</v>
      </c>
      <c r="S20" t="s">
        <v>336</v>
      </c>
      <c r="T20" s="160">
        <v>6</v>
      </c>
      <c r="U20" s="136" t="str">
        <f>VLOOKUP(T20, 'TRI Crosswalk codes'!A:B, 2, FALSE)</f>
        <v>1,000,000 to 9,999,999</v>
      </c>
      <c r="V20">
        <v>10</v>
      </c>
      <c r="W20">
        <v>10</v>
      </c>
      <c r="Y20">
        <v>5133</v>
      </c>
      <c r="Z20">
        <v>5143</v>
      </c>
      <c r="AA20" t="s">
        <v>338</v>
      </c>
      <c r="AB20" s="137" t="str">
        <f t="shared" si="0"/>
        <v>Manufacture: Produce; Manufacture: For sale/distribution</v>
      </c>
      <c r="AC20" s="137" t="s">
        <v>371</v>
      </c>
      <c r="AD20" s="26" t="str">
        <f>VLOOKUP(K20, 'NAICS OES Crosswalk'!A:C, 3, FALSE)</f>
        <v>Processing: Reactant</v>
      </c>
      <c r="AE20" s="26" t="str">
        <f>_xlfn.XLOOKUP($C20,'TRIFD to COU Crosswalk'!A:A,'TRIFD to COU Crosswalk'!B:B)</f>
        <v>Manufacturing</v>
      </c>
      <c r="AF20" s="137" t="s">
        <v>372</v>
      </c>
      <c r="AK20" t="s">
        <v>342</v>
      </c>
      <c r="AL20" t="s">
        <v>341</v>
      </c>
      <c r="AM20" t="s">
        <v>341</v>
      </c>
      <c r="AN20" t="s">
        <v>342</v>
      </c>
      <c r="AO20" t="s">
        <v>341</v>
      </c>
      <c r="AP20" t="s">
        <v>341</v>
      </c>
      <c r="AQ20" t="s">
        <v>341</v>
      </c>
      <c r="AR20" t="s">
        <v>341</v>
      </c>
      <c r="AS20" t="s">
        <v>341</v>
      </c>
      <c r="AT20" t="s">
        <v>341</v>
      </c>
      <c r="AU20" t="s">
        <v>341</v>
      </c>
      <c r="AV20" t="s">
        <v>341</v>
      </c>
      <c r="AW20" t="s">
        <v>341</v>
      </c>
      <c r="AX20" t="s">
        <v>341</v>
      </c>
      <c r="AY20" t="s">
        <v>341</v>
      </c>
      <c r="AZ20" t="s">
        <v>341</v>
      </c>
      <c r="BA20" t="s">
        <v>341</v>
      </c>
      <c r="BB20" t="s">
        <v>341</v>
      </c>
      <c r="BC20" t="s">
        <v>341</v>
      </c>
      <c r="BD20" t="s">
        <v>341</v>
      </c>
      <c r="BE20" t="s">
        <v>341</v>
      </c>
      <c r="BF20" t="s">
        <v>341</v>
      </c>
      <c r="BG20" t="s">
        <v>341</v>
      </c>
      <c r="BH20" t="s">
        <v>341</v>
      </c>
      <c r="BI20" t="s">
        <v>341</v>
      </c>
      <c r="BJ20" t="s">
        <v>341</v>
      </c>
      <c r="BK20" t="s">
        <v>341</v>
      </c>
      <c r="BL20" t="s">
        <v>341</v>
      </c>
      <c r="BM20" t="s">
        <v>341</v>
      </c>
      <c r="BN20" t="s">
        <v>341</v>
      </c>
      <c r="BO20" t="s">
        <v>341</v>
      </c>
      <c r="BP20" t="s">
        <v>341</v>
      </c>
      <c r="BQ20" t="s">
        <v>341</v>
      </c>
      <c r="BR20" t="s">
        <v>341</v>
      </c>
      <c r="BS20" t="s">
        <v>341</v>
      </c>
      <c r="BT20" t="s">
        <v>341</v>
      </c>
      <c r="BU20" t="s">
        <v>341</v>
      </c>
      <c r="BV20" t="s">
        <v>341</v>
      </c>
      <c r="BW20" t="s">
        <v>341</v>
      </c>
      <c r="BX20" t="s">
        <v>341</v>
      </c>
      <c r="BY20" t="s">
        <v>341</v>
      </c>
      <c r="BZ20" t="s">
        <v>341</v>
      </c>
      <c r="CA20" t="s">
        <v>341</v>
      </c>
      <c r="CB20" t="s">
        <v>341</v>
      </c>
      <c r="CC20" t="s">
        <v>341</v>
      </c>
      <c r="CD20" t="s">
        <v>341</v>
      </c>
      <c r="CE20" t="s">
        <v>341</v>
      </c>
      <c r="CF20" t="s">
        <v>341</v>
      </c>
      <c r="CG20" t="s">
        <v>341</v>
      </c>
      <c r="CH20" t="s">
        <v>341</v>
      </c>
      <c r="CI20" t="s">
        <v>341</v>
      </c>
      <c r="CJ20" t="s">
        <v>341</v>
      </c>
      <c r="CK20" t="s">
        <v>341</v>
      </c>
      <c r="CL20" t="s">
        <v>341</v>
      </c>
      <c r="CM20" t="str">
        <f t="shared" si="1"/>
        <v>Manufacture: Produce</v>
      </c>
      <c r="CN20" t="str">
        <f t="shared" si="2"/>
        <v/>
      </c>
      <c r="CO20" t="str">
        <f t="shared" si="3"/>
        <v/>
      </c>
      <c r="CP20" t="str">
        <f t="shared" si="4"/>
        <v>Manufacture: For sale/distribution</v>
      </c>
      <c r="CQ20" t="str">
        <f t="shared" si="5"/>
        <v/>
      </c>
      <c r="CR20" t="str">
        <f t="shared" si="6"/>
        <v/>
      </c>
      <c r="CS20" t="str">
        <f t="shared" si="7"/>
        <v/>
      </c>
      <c r="CT20" t="str">
        <f t="shared" si="8"/>
        <v/>
      </c>
      <c r="CU20" t="str">
        <f t="shared" si="9"/>
        <v/>
      </c>
      <c r="CV20" t="str">
        <f t="shared" si="10"/>
        <v/>
      </c>
      <c r="CW20" t="str">
        <f t="shared" si="11"/>
        <v/>
      </c>
      <c r="CX20" t="str">
        <f t="shared" si="12"/>
        <v/>
      </c>
      <c r="CY20" t="str">
        <f t="shared" si="13"/>
        <v/>
      </c>
      <c r="CZ20" t="str">
        <f t="shared" si="14"/>
        <v/>
      </c>
      <c r="DA20" t="str">
        <f t="shared" si="15"/>
        <v/>
      </c>
      <c r="DB20" t="str">
        <f t="shared" si="16"/>
        <v/>
      </c>
      <c r="DC20" t="str">
        <f t="shared" si="17"/>
        <v/>
      </c>
      <c r="DD20" t="str">
        <f t="shared" si="18"/>
        <v/>
      </c>
      <c r="DE20" t="str">
        <f t="shared" si="19"/>
        <v/>
      </c>
      <c r="DF20" t="str">
        <f t="shared" si="20"/>
        <v/>
      </c>
      <c r="DG20" t="str">
        <f t="shared" si="21"/>
        <v/>
      </c>
      <c r="DH20" t="str">
        <f t="shared" si="22"/>
        <v/>
      </c>
      <c r="DI20" t="str">
        <f t="shared" si="23"/>
        <v/>
      </c>
      <c r="DJ20" t="str">
        <f t="shared" si="24"/>
        <v/>
      </c>
      <c r="DK20" t="str">
        <f t="shared" si="25"/>
        <v/>
      </c>
      <c r="DL20" t="str">
        <f t="shared" si="26"/>
        <v/>
      </c>
      <c r="DM20" t="str">
        <f t="shared" si="27"/>
        <v/>
      </c>
      <c r="DN20" t="str">
        <f t="shared" si="28"/>
        <v/>
      </c>
      <c r="DO20" t="str">
        <f t="shared" si="29"/>
        <v/>
      </c>
      <c r="DP20" t="str">
        <f t="shared" si="30"/>
        <v/>
      </c>
      <c r="DQ20" t="str">
        <f t="shared" si="31"/>
        <v/>
      </c>
      <c r="DR20" t="str">
        <f t="shared" si="32"/>
        <v/>
      </c>
      <c r="DS20" t="str">
        <f t="shared" si="33"/>
        <v/>
      </c>
      <c r="DT20" t="str">
        <f t="shared" si="34"/>
        <v/>
      </c>
      <c r="DU20" t="str">
        <f t="shared" si="35"/>
        <v/>
      </c>
      <c r="DV20" t="str">
        <f t="shared" si="36"/>
        <v/>
      </c>
      <c r="DW20" t="str">
        <f t="shared" si="37"/>
        <v/>
      </c>
      <c r="DX20" t="str">
        <f t="shared" si="38"/>
        <v/>
      </c>
      <c r="DY20" t="str">
        <f t="shared" si="39"/>
        <v/>
      </c>
      <c r="DZ20" t="str">
        <f t="shared" si="40"/>
        <v/>
      </c>
      <c r="EA20" t="str">
        <f t="shared" si="41"/>
        <v/>
      </c>
      <c r="EB20" t="str">
        <f t="shared" si="42"/>
        <v/>
      </c>
      <c r="EC20" t="str">
        <f t="shared" si="43"/>
        <v/>
      </c>
      <c r="ED20" t="str">
        <f t="shared" si="44"/>
        <v/>
      </c>
      <c r="EE20" t="str">
        <f t="shared" si="45"/>
        <v/>
      </c>
      <c r="EF20" t="str">
        <f t="shared" si="46"/>
        <v/>
      </c>
      <c r="EG20" t="str">
        <f t="shared" si="47"/>
        <v/>
      </c>
      <c r="EH20" t="str">
        <f t="shared" si="48"/>
        <v/>
      </c>
      <c r="EI20" t="str">
        <f t="shared" si="49"/>
        <v/>
      </c>
      <c r="EJ20" t="str">
        <f t="shared" si="50"/>
        <v/>
      </c>
      <c r="EK20" t="str">
        <f t="shared" si="51"/>
        <v/>
      </c>
      <c r="EL20" t="str">
        <f t="shared" si="52"/>
        <v/>
      </c>
      <c r="EM20" t="str">
        <f t="shared" si="53"/>
        <v/>
      </c>
      <c r="EN20" t="str">
        <f t="shared" si="54"/>
        <v/>
      </c>
    </row>
    <row r="21" spans="1:144" ht="57.6">
      <c r="A21" s="7" t="s">
        <v>328</v>
      </c>
      <c r="B21" s="7">
        <v>2022</v>
      </c>
      <c r="C21" t="s">
        <v>365</v>
      </c>
      <c r="D21" t="s">
        <v>366</v>
      </c>
      <c r="E21" t="s">
        <v>367</v>
      </c>
      <c r="F21" t="s">
        <v>368</v>
      </c>
      <c r="G21" t="s">
        <v>369</v>
      </c>
      <c r="H21" t="s">
        <v>370</v>
      </c>
      <c r="I21">
        <v>71753</v>
      </c>
      <c r="J21" s="136">
        <f>VLOOKUP(H21, 'TRI Crosswalk codes'!D:E, 2, FALSE)</f>
        <v>6</v>
      </c>
      <c r="K21">
        <v>325180</v>
      </c>
      <c r="L21" s="137" t="str">
        <f>VLOOKUP(K21, '2017-2022 NAICS'!C:D, 2, FALSE)</f>
        <v>Other Basic Inorganic Chemical Manufacturing</v>
      </c>
      <c r="M21" s="137" t="str">
        <f>IF(COUNTIF('Raw TRI Data'!A:A, K21) &gt;0, "Yes", "No")</f>
        <v>No</v>
      </c>
      <c r="N21">
        <v>33.175600000000003</v>
      </c>
      <c r="O21">
        <v>-93.216899999999995</v>
      </c>
      <c r="P21" s="15">
        <v>110000743508</v>
      </c>
      <c r="Q21" s="15">
        <v>1322221382563</v>
      </c>
      <c r="R21" t="s">
        <v>335</v>
      </c>
      <c r="S21" t="s">
        <v>336</v>
      </c>
      <c r="T21" s="160">
        <v>6</v>
      </c>
      <c r="U21" s="136" t="str">
        <f>VLOOKUP(T21, 'TRI Crosswalk codes'!A:B, 2, FALSE)</f>
        <v>1,000,000 to 9,999,999</v>
      </c>
      <c r="V21">
        <v>10</v>
      </c>
      <c r="W21">
        <v>10</v>
      </c>
      <c r="Y21">
        <v>5105</v>
      </c>
      <c r="Z21">
        <v>5115</v>
      </c>
      <c r="AA21" t="s">
        <v>338</v>
      </c>
      <c r="AB21" s="137" t="str">
        <f t="shared" si="0"/>
        <v>Manufacture: Produce; Manufacture: For sale/distribution</v>
      </c>
      <c r="AC21" s="137" t="s">
        <v>371</v>
      </c>
      <c r="AD21" s="26" t="str">
        <f>VLOOKUP(K21, 'NAICS OES Crosswalk'!A:C, 3, FALSE)</f>
        <v>Processing: Reactant</v>
      </c>
      <c r="AE21" s="26" t="str">
        <f>_xlfn.XLOOKUP($C21,'TRIFD to COU Crosswalk'!A:A,'TRIFD to COU Crosswalk'!B:B)</f>
        <v>Manufacturing</v>
      </c>
      <c r="AF21" s="137" t="s">
        <v>372</v>
      </c>
      <c r="AK21" t="s">
        <v>342</v>
      </c>
      <c r="AL21" t="s">
        <v>341</v>
      </c>
      <c r="AM21" t="s">
        <v>341</v>
      </c>
      <c r="AN21" t="s">
        <v>342</v>
      </c>
      <c r="AO21" t="s">
        <v>341</v>
      </c>
      <c r="AP21" t="s">
        <v>341</v>
      </c>
      <c r="AQ21" t="s">
        <v>341</v>
      </c>
      <c r="AR21" t="s">
        <v>341</v>
      </c>
      <c r="AS21" t="s">
        <v>341</v>
      </c>
      <c r="AT21" t="s">
        <v>341</v>
      </c>
      <c r="AU21" t="s">
        <v>341</v>
      </c>
      <c r="AV21" t="s">
        <v>341</v>
      </c>
      <c r="AW21" t="s">
        <v>341</v>
      </c>
      <c r="AX21" t="s">
        <v>341</v>
      </c>
      <c r="AY21" t="s">
        <v>341</v>
      </c>
      <c r="AZ21" t="s">
        <v>341</v>
      </c>
      <c r="BA21" t="s">
        <v>341</v>
      </c>
      <c r="BB21" t="s">
        <v>341</v>
      </c>
      <c r="BC21" t="s">
        <v>341</v>
      </c>
      <c r="BD21" t="s">
        <v>341</v>
      </c>
      <c r="BE21" t="s">
        <v>341</v>
      </c>
      <c r="BF21" t="s">
        <v>341</v>
      </c>
      <c r="BG21" t="s">
        <v>341</v>
      </c>
      <c r="BH21" t="s">
        <v>341</v>
      </c>
      <c r="BI21" t="s">
        <v>341</v>
      </c>
      <c r="BJ21" t="s">
        <v>341</v>
      </c>
      <c r="BK21" t="s">
        <v>341</v>
      </c>
      <c r="BL21" t="s">
        <v>341</v>
      </c>
      <c r="BM21" t="s">
        <v>341</v>
      </c>
      <c r="BN21" t="s">
        <v>341</v>
      </c>
      <c r="BO21" t="s">
        <v>341</v>
      </c>
      <c r="BP21" t="s">
        <v>341</v>
      </c>
      <c r="BQ21" t="s">
        <v>341</v>
      </c>
      <c r="BR21" t="s">
        <v>341</v>
      </c>
      <c r="BS21" t="s">
        <v>341</v>
      </c>
      <c r="BT21" t="s">
        <v>341</v>
      </c>
      <c r="BU21" t="s">
        <v>341</v>
      </c>
      <c r="BV21" t="s">
        <v>341</v>
      </c>
      <c r="BW21" t="s">
        <v>341</v>
      </c>
      <c r="BX21" t="s">
        <v>341</v>
      </c>
      <c r="BY21" t="s">
        <v>341</v>
      </c>
      <c r="BZ21" t="s">
        <v>341</v>
      </c>
      <c r="CA21" t="s">
        <v>341</v>
      </c>
      <c r="CB21" t="s">
        <v>341</v>
      </c>
      <c r="CC21" t="s">
        <v>341</v>
      </c>
      <c r="CD21" t="s">
        <v>341</v>
      </c>
      <c r="CE21" t="s">
        <v>341</v>
      </c>
      <c r="CF21" t="s">
        <v>341</v>
      </c>
      <c r="CG21" t="s">
        <v>341</v>
      </c>
      <c r="CH21" t="s">
        <v>341</v>
      </c>
      <c r="CI21" t="s">
        <v>341</v>
      </c>
      <c r="CJ21" t="s">
        <v>341</v>
      </c>
      <c r="CK21" t="s">
        <v>341</v>
      </c>
      <c r="CL21" t="s">
        <v>341</v>
      </c>
      <c r="CM21" t="str">
        <f t="shared" si="1"/>
        <v>Manufacture: Produce</v>
      </c>
      <c r="CN21" t="str">
        <f t="shared" si="2"/>
        <v/>
      </c>
      <c r="CO21" t="str">
        <f t="shared" si="3"/>
        <v/>
      </c>
      <c r="CP21" t="str">
        <f t="shared" si="4"/>
        <v>Manufacture: For sale/distribution</v>
      </c>
      <c r="CQ21" t="str">
        <f t="shared" si="5"/>
        <v/>
      </c>
      <c r="CR21" t="str">
        <f t="shared" si="6"/>
        <v/>
      </c>
      <c r="CS21" t="str">
        <f t="shared" si="7"/>
        <v/>
      </c>
      <c r="CT21" t="str">
        <f t="shared" si="8"/>
        <v/>
      </c>
      <c r="CU21" t="str">
        <f t="shared" si="9"/>
        <v/>
      </c>
      <c r="CV21" t="str">
        <f t="shared" si="10"/>
        <v/>
      </c>
      <c r="CW21" t="str">
        <f t="shared" si="11"/>
        <v/>
      </c>
      <c r="CX21" t="str">
        <f t="shared" si="12"/>
        <v/>
      </c>
      <c r="CY21" t="str">
        <f t="shared" si="13"/>
        <v/>
      </c>
      <c r="CZ21" t="str">
        <f t="shared" si="14"/>
        <v/>
      </c>
      <c r="DA21" t="str">
        <f t="shared" si="15"/>
        <v/>
      </c>
      <c r="DB21" t="str">
        <f t="shared" si="16"/>
        <v/>
      </c>
      <c r="DC21" t="str">
        <f t="shared" si="17"/>
        <v/>
      </c>
      <c r="DD21" t="str">
        <f t="shared" si="18"/>
        <v/>
      </c>
      <c r="DE21" t="str">
        <f t="shared" si="19"/>
        <v/>
      </c>
      <c r="DF21" t="str">
        <f t="shared" si="20"/>
        <v/>
      </c>
      <c r="DG21" t="str">
        <f t="shared" si="21"/>
        <v/>
      </c>
      <c r="DH21" t="str">
        <f t="shared" si="22"/>
        <v/>
      </c>
      <c r="DI21" t="str">
        <f t="shared" si="23"/>
        <v/>
      </c>
      <c r="DJ21" t="str">
        <f t="shared" si="24"/>
        <v/>
      </c>
      <c r="DK21" t="str">
        <f t="shared" si="25"/>
        <v/>
      </c>
      <c r="DL21" t="str">
        <f t="shared" si="26"/>
        <v/>
      </c>
      <c r="DM21" t="str">
        <f t="shared" si="27"/>
        <v/>
      </c>
      <c r="DN21" t="str">
        <f t="shared" si="28"/>
        <v/>
      </c>
      <c r="DO21" t="str">
        <f t="shared" si="29"/>
        <v/>
      </c>
      <c r="DP21" t="str">
        <f t="shared" si="30"/>
        <v/>
      </c>
      <c r="DQ21" t="str">
        <f t="shared" si="31"/>
        <v/>
      </c>
      <c r="DR21" t="str">
        <f t="shared" si="32"/>
        <v/>
      </c>
      <c r="DS21" t="str">
        <f t="shared" si="33"/>
        <v/>
      </c>
      <c r="DT21" t="str">
        <f t="shared" si="34"/>
        <v/>
      </c>
      <c r="DU21" t="str">
        <f t="shared" si="35"/>
        <v/>
      </c>
      <c r="DV21" t="str">
        <f t="shared" si="36"/>
        <v/>
      </c>
      <c r="DW21" t="str">
        <f t="shared" si="37"/>
        <v/>
      </c>
      <c r="DX21" t="str">
        <f t="shared" si="38"/>
        <v/>
      </c>
      <c r="DY21" t="str">
        <f t="shared" si="39"/>
        <v/>
      </c>
      <c r="DZ21" t="str">
        <f t="shared" si="40"/>
        <v/>
      </c>
      <c r="EA21" t="str">
        <f t="shared" si="41"/>
        <v/>
      </c>
      <c r="EB21" t="str">
        <f t="shared" si="42"/>
        <v/>
      </c>
      <c r="EC21" t="str">
        <f t="shared" si="43"/>
        <v/>
      </c>
      <c r="ED21" t="str">
        <f t="shared" si="44"/>
        <v/>
      </c>
      <c r="EE21" t="str">
        <f t="shared" si="45"/>
        <v/>
      </c>
      <c r="EF21" t="str">
        <f t="shared" si="46"/>
        <v/>
      </c>
      <c r="EG21" t="str">
        <f t="shared" si="47"/>
        <v/>
      </c>
      <c r="EH21" t="str">
        <f t="shared" si="48"/>
        <v/>
      </c>
      <c r="EI21" t="str">
        <f t="shared" si="49"/>
        <v/>
      </c>
      <c r="EJ21" t="str">
        <f t="shared" si="50"/>
        <v/>
      </c>
      <c r="EK21" t="str">
        <f t="shared" si="51"/>
        <v/>
      </c>
      <c r="EL21" t="str">
        <f t="shared" si="52"/>
        <v/>
      </c>
      <c r="EM21" t="str">
        <f t="shared" si="53"/>
        <v/>
      </c>
      <c r="EN21" t="str">
        <f t="shared" si="54"/>
        <v/>
      </c>
    </row>
    <row r="22" spans="1:144" ht="57.6">
      <c r="A22" s="7" t="s">
        <v>328</v>
      </c>
      <c r="B22" s="7">
        <v>2023</v>
      </c>
      <c r="C22" t="s">
        <v>365</v>
      </c>
      <c r="D22" t="s">
        <v>366</v>
      </c>
      <c r="E22" t="s">
        <v>367</v>
      </c>
      <c r="F22" t="s">
        <v>368</v>
      </c>
      <c r="G22" t="s">
        <v>369</v>
      </c>
      <c r="H22" t="s">
        <v>370</v>
      </c>
      <c r="I22">
        <v>71753</v>
      </c>
      <c r="J22" s="136">
        <f>VLOOKUP(H22, 'TRI Crosswalk codes'!D:E, 2, FALSE)</f>
        <v>6</v>
      </c>
      <c r="K22">
        <v>325180</v>
      </c>
      <c r="L22" s="137" t="str">
        <f>VLOOKUP(K22, '2017-2022 NAICS'!C:D, 2, FALSE)</f>
        <v>Other Basic Inorganic Chemical Manufacturing</v>
      </c>
      <c r="M22" s="137" t="str">
        <f>IF(COUNTIF('Raw TRI Data'!A:A, K22) &gt;0, "Yes", "No")</f>
        <v>No</v>
      </c>
      <c r="N22">
        <v>33.175600000000003</v>
      </c>
      <c r="O22">
        <v>-93.216899999999995</v>
      </c>
      <c r="P22" s="15">
        <v>110000743508</v>
      </c>
      <c r="Q22" s="15">
        <v>1323221735576</v>
      </c>
      <c r="R22" t="s">
        <v>335</v>
      </c>
      <c r="S22" t="s">
        <v>336</v>
      </c>
      <c r="T22" s="160">
        <v>6</v>
      </c>
      <c r="U22" s="136" t="str">
        <f>VLOOKUP(T22, 'TRI Crosswalk codes'!A:B, 2, FALSE)</f>
        <v>1,000,000 to 9,999,999</v>
      </c>
      <c r="V22">
        <v>10</v>
      </c>
      <c r="W22">
        <v>10</v>
      </c>
      <c r="Y22">
        <v>1404</v>
      </c>
      <c r="Z22">
        <v>1414</v>
      </c>
      <c r="AA22" t="s">
        <v>338</v>
      </c>
      <c r="AB22" s="137" t="str">
        <f t="shared" si="0"/>
        <v>Manufacture: Produce; Manufacture: For sale/distribution</v>
      </c>
      <c r="AC22" s="137" t="s">
        <v>371</v>
      </c>
      <c r="AD22" s="26" t="str">
        <f>VLOOKUP(K22, 'NAICS OES Crosswalk'!A:C, 3, FALSE)</f>
        <v>Processing: Reactant</v>
      </c>
      <c r="AE22" s="26" t="str">
        <f>_xlfn.XLOOKUP($C22,'TRIFD to COU Crosswalk'!A:A,'TRIFD to COU Crosswalk'!B:B)</f>
        <v>Manufacturing</v>
      </c>
      <c r="AF22" s="137" t="s">
        <v>372</v>
      </c>
      <c r="AK22" t="s">
        <v>342</v>
      </c>
      <c r="AL22" t="s">
        <v>341</v>
      </c>
      <c r="AM22" t="s">
        <v>341</v>
      </c>
      <c r="AN22" t="s">
        <v>342</v>
      </c>
      <c r="AO22" t="s">
        <v>341</v>
      </c>
      <c r="AP22" t="s">
        <v>341</v>
      </c>
      <c r="AQ22" t="s">
        <v>341</v>
      </c>
      <c r="AR22" t="s">
        <v>341</v>
      </c>
      <c r="AS22" t="s">
        <v>341</v>
      </c>
      <c r="AT22" t="s">
        <v>341</v>
      </c>
      <c r="AU22" t="s">
        <v>341</v>
      </c>
      <c r="AV22" t="s">
        <v>341</v>
      </c>
      <c r="AW22" t="s">
        <v>341</v>
      </c>
      <c r="AX22" t="s">
        <v>341</v>
      </c>
      <c r="AY22" t="s">
        <v>341</v>
      </c>
      <c r="AZ22" t="s">
        <v>341</v>
      </c>
      <c r="BA22" t="s">
        <v>341</v>
      </c>
      <c r="BB22" t="s">
        <v>341</v>
      </c>
      <c r="BC22" t="s">
        <v>341</v>
      </c>
      <c r="BD22" t="s">
        <v>341</v>
      </c>
      <c r="BE22" t="s">
        <v>341</v>
      </c>
      <c r="BF22" t="s">
        <v>341</v>
      </c>
      <c r="BG22" t="s">
        <v>341</v>
      </c>
      <c r="BH22" t="s">
        <v>341</v>
      </c>
      <c r="BI22" t="s">
        <v>341</v>
      </c>
      <c r="BJ22" t="s">
        <v>341</v>
      </c>
      <c r="BK22" t="s">
        <v>341</v>
      </c>
      <c r="BL22" t="s">
        <v>341</v>
      </c>
      <c r="BM22" t="s">
        <v>341</v>
      </c>
      <c r="BN22" t="s">
        <v>341</v>
      </c>
      <c r="BO22" t="s">
        <v>341</v>
      </c>
      <c r="BP22" t="s">
        <v>341</v>
      </c>
      <c r="BQ22" t="s">
        <v>341</v>
      </c>
      <c r="BR22" t="s">
        <v>341</v>
      </c>
      <c r="BS22" t="s">
        <v>341</v>
      </c>
      <c r="BT22" t="s">
        <v>341</v>
      </c>
      <c r="BU22" t="s">
        <v>341</v>
      </c>
      <c r="BV22" t="s">
        <v>341</v>
      </c>
      <c r="BW22" t="s">
        <v>341</v>
      </c>
      <c r="BX22" t="s">
        <v>341</v>
      </c>
      <c r="BY22" t="s">
        <v>341</v>
      </c>
      <c r="BZ22" t="s">
        <v>341</v>
      </c>
      <c r="CA22" t="s">
        <v>341</v>
      </c>
      <c r="CB22" t="s">
        <v>341</v>
      </c>
      <c r="CC22" t="s">
        <v>341</v>
      </c>
      <c r="CD22" t="s">
        <v>341</v>
      </c>
      <c r="CE22" t="s">
        <v>341</v>
      </c>
      <c r="CF22" t="s">
        <v>341</v>
      </c>
      <c r="CG22" t="s">
        <v>341</v>
      </c>
      <c r="CH22" t="s">
        <v>341</v>
      </c>
      <c r="CI22" t="s">
        <v>341</v>
      </c>
      <c r="CJ22" t="s">
        <v>341</v>
      </c>
      <c r="CK22" t="s">
        <v>341</v>
      </c>
      <c r="CL22" t="s">
        <v>341</v>
      </c>
      <c r="CM22" t="str">
        <f t="shared" si="1"/>
        <v>Manufacture: Produce</v>
      </c>
      <c r="CN22" t="str">
        <f t="shared" si="2"/>
        <v/>
      </c>
      <c r="CO22" t="str">
        <f t="shared" si="3"/>
        <v/>
      </c>
      <c r="CP22" t="str">
        <f t="shared" si="4"/>
        <v>Manufacture: For sale/distribution</v>
      </c>
      <c r="CQ22" t="str">
        <f t="shared" si="5"/>
        <v/>
      </c>
      <c r="CR22" t="str">
        <f t="shared" si="6"/>
        <v/>
      </c>
      <c r="CS22" t="str">
        <f t="shared" si="7"/>
        <v/>
      </c>
      <c r="CT22" t="str">
        <f t="shared" si="8"/>
        <v/>
      </c>
      <c r="CU22" t="str">
        <f t="shared" si="9"/>
        <v/>
      </c>
      <c r="CV22" t="str">
        <f t="shared" si="10"/>
        <v/>
      </c>
      <c r="CW22" t="str">
        <f t="shared" si="11"/>
        <v/>
      </c>
      <c r="CX22" t="str">
        <f t="shared" si="12"/>
        <v/>
      </c>
      <c r="CY22" t="str">
        <f t="shared" si="13"/>
        <v/>
      </c>
      <c r="CZ22" t="str">
        <f t="shared" si="14"/>
        <v/>
      </c>
      <c r="DA22" t="str">
        <f t="shared" si="15"/>
        <v/>
      </c>
      <c r="DB22" t="str">
        <f t="shared" si="16"/>
        <v/>
      </c>
      <c r="DC22" t="str">
        <f t="shared" si="17"/>
        <v/>
      </c>
      <c r="DD22" t="str">
        <f t="shared" si="18"/>
        <v/>
      </c>
      <c r="DE22" t="str">
        <f t="shared" si="19"/>
        <v/>
      </c>
      <c r="DF22" t="str">
        <f t="shared" si="20"/>
        <v/>
      </c>
      <c r="DG22" t="str">
        <f t="shared" si="21"/>
        <v/>
      </c>
      <c r="DH22" t="str">
        <f t="shared" si="22"/>
        <v/>
      </c>
      <c r="DI22" t="str">
        <f t="shared" si="23"/>
        <v/>
      </c>
      <c r="DJ22" t="str">
        <f t="shared" si="24"/>
        <v/>
      </c>
      <c r="DK22" t="str">
        <f t="shared" si="25"/>
        <v/>
      </c>
      <c r="DL22" t="str">
        <f t="shared" si="26"/>
        <v/>
      </c>
      <c r="DM22" t="str">
        <f t="shared" si="27"/>
        <v/>
      </c>
      <c r="DN22" t="str">
        <f t="shared" si="28"/>
        <v/>
      </c>
      <c r="DO22" t="str">
        <f t="shared" si="29"/>
        <v/>
      </c>
      <c r="DP22" t="str">
        <f t="shared" si="30"/>
        <v/>
      </c>
      <c r="DQ22" t="str">
        <f t="shared" si="31"/>
        <v/>
      </c>
      <c r="DR22" t="str">
        <f t="shared" si="32"/>
        <v/>
      </c>
      <c r="DS22" t="str">
        <f t="shared" si="33"/>
        <v/>
      </c>
      <c r="DT22" t="str">
        <f t="shared" si="34"/>
        <v/>
      </c>
      <c r="DU22" t="str">
        <f t="shared" si="35"/>
        <v/>
      </c>
      <c r="DV22" t="str">
        <f t="shared" si="36"/>
        <v/>
      </c>
      <c r="DW22" t="str">
        <f t="shared" si="37"/>
        <v/>
      </c>
      <c r="DX22" t="str">
        <f t="shared" si="38"/>
        <v/>
      </c>
      <c r="DY22" t="str">
        <f t="shared" si="39"/>
        <v/>
      </c>
      <c r="DZ22" t="str">
        <f t="shared" si="40"/>
        <v/>
      </c>
      <c r="EA22" t="str">
        <f t="shared" si="41"/>
        <v/>
      </c>
      <c r="EB22" t="str">
        <f t="shared" si="42"/>
        <v/>
      </c>
      <c r="EC22" t="str">
        <f t="shared" si="43"/>
        <v/>
      </c>
      <c r="ED22" t="str">
        <f t="shared" si="44"/>
        <v/>
      </c>
      <c r="EE22" t="str">
        <f t="shared" si="45"/>
        <v/>
      </c>
      <c r="EF22" t="str">
        <f t="shared" si="46"/>
        <v/>
      </c>
      <c r="EG22" t="str">
        <f t="shared" si="47"/>
        <v/>
      </c>
      <c r="EH22" t="str">
        <f t="shared" si="48"/>
        <v/>
      </c>
      <c r="EI22" t="str">
        <f t="shared" si="49"/>
        <v/>
      </c>
      <c r="EJ22" t="str">
        <f t="shared" si="50"/>
        <v/>
      </c>
      <c r="EK22" t="str">
        <f t="shared" si="51"/>
        <v/>
      </c>
      <c r="EL22" t="str">
        <f t="shared" si="52"/>
        <v/>
      </c>
      <c r="EM22" t="str">
        <f t="shared" si="53"/>
        <v/>
      </c>
      <c r="EN22" t="str">
        <f t="shared" si="54"/>
        <v/>
      </c>
    </row>
    <row r="23" spans="1:144" ht="57.6">
      <c r="A23" s="7" t="s">
        <v>328</v>
      </c>
      <c r="B23" s="7">
        <v>2021</v>
      </c>
      <c r="C23" t="s">
        <v>373</v>
      </c>
      <c r="D23" t="s">
        <v>374</v>
      </c>
      <c r="E23" t="s">
        <v>375</v>
      </c>
      <c r="F23" t="s">
        <v>376</v>
      </c>
      <c r="G23" t="s">
        <v>377</v>
      </c>
      <c r="H23" t="s">
        <v>378</v>
      </c>
      <c r="I23" s="160" t="s">
        <v>379</v>
      </c>
      <c r="J23" s="136">
        <f>VLOOKUP(H23, 'TRI Crosswalk codes'!D:E, 2, FALSE)</f>
        <v>1</v>
      </c>
      <c r="K23">
        <v>335929</v>
      </c>
      <c r="L23" s="137" t="str">
        <f>VLOOKUP(K23, '2017-2022 NAICS'!C:D, 2, FALSE)</f>
        <v>Other Communication and Energy Wire Manufacturing</v>
      </c>
      <c r="M23" s="137" t="str">
        <f>IF(COUNTIF('Raw TRI Data'!A:A, K23) &gt;0, "Yes", "No")</f>
        <v>No</v>
      </c>
      <c r="N23">
        <v>42.549259999999997</v>
      </c>
      <c r="O23">
        <v>-71.745149999999995</v>
      </c>
      <c r="P23" s="15">
        <v>110000308818</v>
      </c>
      <c r="Q23" s="15">
        <v>1321221904826</v>
      </c>
      <c r="R23" t="s">
        <v>335</v>
      </c>
      <c r="S23" t="s">
        <v>336</v>
      </c>
      <c r="T23" s="160">
        <v>2</v>
      </c>
      <c r="U23" s="136" t="str">
        <f>VLOOKUP(T23, 'TRI Crosswalk codes'!A:B, 2, FALSE)</f>
        <v>100 to 999</v>
      </c>
      <c r="V23">
        <v>0</v>
      </c>
      <c r="W23">
        <v>0</v>
      </c>
      <c r="Y23">
        <v>0</v>
      </c>
      <c r="Z23">
        <v>0</v>
      </c>
      <c r="AA23" t="s">
        <v>338</v>
      </c>
      <c r="AB23" s="137" t="str">
        <f t="shared" si="0"/>
        <v>Processing: As a formulation component; P210 - Flame Retardants; Processing: Recycling</v>
      </c>
      <c r="AC23" s="137" t="s">
        <v>339</v>
      </c>
      <c r="AD23" s="26" t="str">
        <f>VLOOKUP(K23, 'NAICS OES Crosswalk'!A:C, 3, FALSE)</f>
        <v>Processing: PCB and PCB Laminates Manufacturing</v>
      </c>
      <c r="AE23" s="26" t="str">
        <f>_xlfn.XLOOKUP($C23,'TRIFD to COU Crosswalk'!A:A,'TRIFD to COU Crosswalk'!B:B)</f>
        <v>Reactive use in electrical and electronic articles; Additive use in electrical and electronic articles</v>
      </c>
      <c r="AF23" s="137" t="s">
        <v>380</v>
      </c>
      <c r="AH23" s="137" t="s">
        <v>381</v>
      </c>
      <c r="AK23" t="s">
        <v>341</v>
      </c>
      <c r="AL23" t="s">
        <v>341</v>
      </c>
      <c r="AM23" t="s">
        <v>341</v>
      </c>
      <c r="AN23" t="s">
        <v>341</v>
      </c>
      <c r="AO23" t="s">
        <v>341</v>
      </c>
      <c r="AP23" t="s">
        <v>341</v>
      </c>
      <c r="AQ23" t="s">
        <v>341</v>
      </c>
      <c r="AR23" t="s">
        <v>341</v>
      </c>
      <c r="AS23" t="s">
        <v>341</v>
      </c>
      <c r="AT23" t="s">
        <v>341</v>
      </c>
      <c r="AU23" t="s">
        <v>341</v>
      </c>
      <c r="AV23" t="s">
        <v>341</v>
      </c>
      <c r="AW23" t="s">
        <v>342</v>
      </c>
      <c r="AX23" t="s">
        <v>341</v>
      </c>
      <c r="AY23" t="s">
        <v>341</v>
      </c>
      <c r="AZ23" t="s">
        <v>341</v>
      </c>
      <c r="BA23" t="s">
        <v>341</v>
      </c>
      <c r="BB23" t="s">
        <v>341</v>
      </c>
      <c r="BC23" t="s">
        <v>341</v>
      </c>
      <c r="BD23" t="s">
        <v>341</v>
      </c>
      <c r="BE23" t="s">
        <v>341</v>
      </c>
      <c r="BF23" t="s">
        <v>341</v>
      </c>
      <c r="BG23" t="s">
        <v>342</v>
      </c>
      <c r="BH23" t="s">
        <v>341</v>
      </c>
      <c r="BI23" t="s">
        <v>341</v>
      </c>
      <c r="BJ23" t="s">
        <v>341</v>
      </c>
      <c r="BK23" t="s">
        <v>341</v>
      </c>
      <c r="BL23" t="s">
        <v>341</v>
      </c>
      <c r="BM23" t="s">
        <v>342</v>
      </c>
      <c r="BN23" t="s">
        <v>341</v>
      </c>
      <c r="BO23" t="s">
        <v>341</v>
      </c>
      <c r="BP23" t="s">
        <v>341</v>
      </c>
      <c r="BQ23" t="s">
        <v>341</v>
      </c>
      <c r="BR23" t="s">
        <v>341</v>
      </c>
      <c r="BS23" t="s">
        <v>341</v>
      </c>
      <c r="BT23" t="s">
        <v>341</v>
      </c>
      <c r="BU23" t="s">
        <v>341</v>
      </c>
      <c r="BV23" t="s">
        <v>341</v>
      </c>
      <c r="BW23" t="s">
        <v>341</v>
      </c>
      <c r="BX23" t="s">
        <v>341</v>
      </c>
      <c r="BY23" t="s">
        <v>341</v>
      </c>
      <c r="BZ23" t="s">
        <v>341</v>
      </c>
      <c r="CA23" t="s">
        <v>341</v>
      </c>
      <c r="CB23" t="s">
        <v>341</v>
      </c>
      <c r="CC23" t="s">
        <v>341</v>
      </c>
      <c r="CD23" t="s">
        <v>341</v>
      </c>
      <c r="CE23" t="s">
        <v>341</v>
      </c>
      <c r="CF23" t="s">
        <v>341</v>
      </c>
      <c r="CG23" t="s">
        <v>341</v>
      </c>
      <c r="CH23" t="s">
        <v>341</v>
      </c>
      <c r="CI23" t="s">
        <v>341</v>
      </c>
      <c r="CJ23" t="s">
        <v>341</v>
      </c>
      <c r="CK23" t="s">
        <v>341</v>
      </c>
      <c r="CL23" t="s">
        <v>341</v>
      </c>
      <c r="CM23" t="str">
        <f t="shared" si="1"/>
        <v/>
      </c>
      <c r="CN23" t="str">
        <f t="shared" si="2"/>
        <v/>
      </c>
      <c r="CO23" t="str">
        <f t="shared" si="3"/>
        <v/>
      </c>
      <c r="CP23" t="str">
        <f t="shared" si="4"/>
        <v/>
      </c>
      <c r="CQ23" t="str">
        <f t="shared" si="5"/>
        <v/>
      </c>
      <c r="CR23" t="str">
        <f t="shared" si="6"/>
        <v/>
      </c>
      <c r="CS23" t="str">
        <f t="shared" si="7"/>
        <v/>
      </c>
      <c r="CT23" t="str">
        <f t="shared" si="8"/>
        <v/>
      </c>
      <c r="CU23" t="str">
        <f t="shared" si="9"/>
        <v/>
      </c>
      <c r="CV23" t="str">
        <f t="shared" si="10"/>
        <v/>
      </c>
      <c r="CW23" t="str">
        <f t="shared" si="11"/>
        <v/>
      </c>
      <c r="CX23" t="str">
        <f t="shared" si="12"/>
        <v/>
      </c>
      <c r="CY23" t="str">
        <f t="shared" si="13"/>
        <v>Processing: As a formulation component</v>
      </c>
      <c r="CZ23" t="str">
        <f t="shared" si="14"/>
        <v/>
      </c>
      <c r="DA23" t="str">
        <f t="shared" si="15"/>
        <v/>
      </c>
      <c r="DB23" t="str">
        <f t="shared" si="16"/>
        <v/>
      </c>
      <c r="DC23" t="str">
        <f t="shared" si="17"/>
        <v/>
      </c>
      <c r="DD23" t="str">
        <f t="shared" si="18"/>
        <v/>
      </c>
      <c r="DE23" t="str">
        <f t="shared" si="19"/>
        <v/>
      </c>
      <c r="DF23" t="str">
        <f t="shared" si="20"/>
        <v/>
      </c>
      <c r="DG23" t="str">
        <f t="shared" si="21"/>
        <v/>
      </c>
      <c r="DH23" t="str">
        <f t="shared" si="22"/>
        <v/>
      </c>
      <c r="DI23" t="str">
        <f t="shared" si="23"/>
        <v>P210 - Flame Retardants</v>
      </c>
      <c r="DJ23" t="str">
        <f t="shared" si="24"/>
        <v/>
      </c>
      <c r="DK23" t="str">
        <f t="shared" si="25"/>
        <v/>
      </c>
      <c r="DL23" t="str">
        <f t="shared" si="26"/>
        <v/>
      </c>
      <c r="DM23" t="str">
        <f t="shared" si="27"/>
        <v/>
      </c>
      <c r="DN23" t="str">
        <f t="shared" si="28"/>
        <v/>
      </c>
      <c r="DO23" t="str">
        <f t="shared" si="29"/>
        <v>Processing: Recycling</v>
      </c>
      <c r="DP23" t="str">
        <f t="shared" si="30"/>
        <v/>
      </c>
      <c r="DQ23" t="str">
        <f t="shared" si="31"/>
        <v/>
      </c>
      <c r="DR23" t="str">
        <f t="shared" si="32"/>
        <v/>
      </c>
      <c r="DS23" t="str">
        <f t="shared" si="33"/>
        <v/>
      </c>
      <c r="DT23" t="str">
        <f t="shared" si="34"/>
        <v/>
      </c>
      <c r="DU23" t="str">
        <f t="shared" si="35"/>
        <v/>
      </c>
      <c r="DV23" t="str">
        <f t="shared" si="36"/>
        <v/>
      </c>
      <c r="DW23" t="str">
        <f t="shared" si="37"/>
        <v/>
      </c>
      <c r="DX23" t="str">
        <f t="shared" si="38"/>
        <v/>
      </c>
      <c r="DY23" t="str">
        <f t="shared" si="39"/>
        <v/>
      </c>
      <c r="DZ23" t="str">
        <f t="shared" si="40"/>
        <v/>
      </c>
      <c r="EA23" t="str">
        <f t="shared" si="41"/>
        <v/>
      </c>
      <c r="EB23" t="str">
        <f t="shared" si="42"/>
        <v/>
      </c>
      <c r="EC23" t="str">
        <f t="shared" si="43"/>
        <v/>
      </c>
      <c r="ED23" t="str">
        <f t="shared" si="44"/>
        <v/>
      </c>
      <c r="EE23" t="str">
        <f t="shared" si="45"/>
        <v/>
      </c>
      <c r="EF23" t="str">
        <f t="shared" si="46"/>
        <v/>
      </c>
      <c r="EG23" t="str">
        <f t="shared" si="47"/>
        <v/>
      </c>
      <c r="EH23" t="str">
        <f t="shared" si="48"/>
        <v/>
      </c>
      <c r="EI23" t="str">
        <f t="shared" si="49"/>
        <v/>
      </c>
      <c r="EJ23" t="str">
        <f t="shared" si="50"/>
        <v/>
      </c>
      <c r="EK23" t="str">
        <f t="shared" si="51"/>
        <v/>
      </c>
      <c r="EL23" t="str">
        <f t="shared" si="52"/>
        <v/>
      </c>
      <c r="EM23" t="str">
        <f t="shared" si="53"/>
        <v/>
      </c>
      <c r="EN23" t="str">
        <f t="shared" si="54"/>
        <v/>
      </c>
    </row>
    <row r="24" spans="1:144" ht="57.6">
      <c r="A24" s="7" t="s">
        <v>328</v>
      </c>
      <c r="B24" s="7">
        <v>2022</v>
      </c>
      <c r="C24" t="s">
        <v>373</v>
      </c>
      <c r="D24" t="s">
        <v>374</v>
      </c>
      <c r="E24" t="s">
        <v>375</v>
      </c>
      <c r="F24" t="s">
        <v>376</v>
      </c>
      <c r="G24" t="s">
        <v>377</v>
      </c>
      <c r="H24" t="s">
        <v>378</v>
      </c>
      <c r="I24" s="160" t="s">
        <v>379</v>
      </c>
      <c r="J24" s="136">
        <f>VLOOKUP(H24, 'TRI Crosswalk codes'!D:E, 2, FALSE)</f>
        <v>1</v>
      </c>
      <c r="K24">
        <v>335929</v>
      </c>
      <c r="L24" s="137" t="str">
        <f>VLOOKUP(K24, '2017-2022 NAICS'!C:D, 2, FALSE)</f>
        <v>Other Communication and Energy Wire Manufacturing</v>
      </c>
      <c r="M24" s="137" t="str">
        <f>IF(COUNTIF('Raw TRI Data'!A:A, K24) &gt;0, "Yes", "No")</f>
        <v>No</v>
      </c>
      <c r="N24">
        <v>42.549259999999997</v>
      </c>
      <c r="O24">
        <v>-71.745149999999995</v>
      </c>
      <c r="P24" s="15">
        <v>110000308818</v>
      </c>
      <c r="Q24" s="15">
        <v>1322221905894</v>
      </c>
      <c r="R24" t="s">
        <v>335</v>
      </c>
      <c r="S24" t="s">
        <v>336</v>
      </c>
      <c r="T24" s="160">
        <v>2</v>
      </c>
      <c r="U24" s="136" t="str">
        <f>VLOOKUP(T24, 'TRI Crosswalk codes'!A:B, 2, FALSE)</f>
        <v>100 to 999</v>
      </c>
      <c r="V24">
        <v>0</v>
      </c>
      <c r="W24">
        <v>0</v>
      </c>
      <c r="Y24">
        <v>0</v>
      </c>
      <c r="Z24">
        <v>0</v>
      </c>
      <c r="AA24" t="s">
        <v>338</v>
      </c>
      <c r="AB24" s="137" t="str">
        <f t="shared" si="0"/>
        <v>Processing: As a formulation component; P210 - Flame Retardants; Processing: Recycling</v>
      </c>
      <c r="AC24" s="137" t="s">
        <v>339</v>
      </c>
      <c r="AD24" s="26" t="str">
        <f>VLOOKUP(K24, 'NAICS OES Crosswalk'!A:C, 3, FALSE)</f>
        <v>Processing: PCB and PCB Laminates Manufacturing</v>
      </c>
      <c r="AE24" s="26" t="str">
        <f>_xlfn.XLOOKUP($C24,'TRIFD to COU Crosswalk'!A:A,'TRIFD to COU Crosswalk'!B:B)</f>
        <v>Reactive use in electrical and electronic articles; Additive use in electrical and electronic articles</v>
      </c>
      <c r="AF24" s="137" t="s">
        <v>380</v>
      </c>
      <c r="AH24" s="137" t="s">
        <v>381</v>
      </c>
      <c r="AK24" t="s">
        <v>341</v>
      </c>
      <c r="AL24" t="s">
        <v>341</v>
      </c>
      <c r="AM24" t="s">
        <v>341</v>
      </c>
      <c r="AN24" t="s">
        <v>341</v>
      </c>
      <c r="AO24" t="s">
        <v>341</v>
      </c>
      <c r="AP24" t="s">
        <v>341</v>
      </c>
      <c r="AQ24" t="s">
        <v>341</v>
      </c>
      <c r="AR24" t="s">
        <v>341</v>
      </c>
      <c r="AS24" t="s">
        <v>341</v>
      </c>
      <c r="AT24" t="s">
        <v>341</v>
      </c>
      <c r="AU24" t="s">
        <v>341</v>
      </c>
      <c r="AV24" t="s">
        <v>341</v>
      </c>
      <c r="AW24" t="s">
        <v>342</v>
      </c>
      <c r="AX24" t="s">
        <v>341</v>
      </c>
      <c r="AY24" t="s">
        <v>341</v>
      </c>
      <c r="AZ24" t="s">
        <v>341</v>
      </c>
      <c r="BA24" t="s">
        <v>341</v>
      </c>
      <c r="BB24" t="s">
        <v>341</v>
      </c>
      <c r="BC24" t="s">
        <v>341</v>
      </c>
      <c r="BD24" t="s">
        <v>341</v>
      </c>
      <c r="BE24" t="s">
        <v>341</v>
      </c>
      <c r="BF24" t="s">
        <v>341</v>
      </c>
      <c r="BG24" t="s">
        <v>342</v>
      </c>
      <c r="BH24" t="s">
        <v>341</v>
      </c>
      <c r="BI24" t="s">
        <v>341</v>
      </c>
      <c r="BJ24" t="s">
        <v>341</v>
      </c>
      <c r="BK24" t="s">
        <v>341</v>
      </c>
      <c r="BL24" t="s">
        <v>341</v>
      </c>
      <c r="BM24" t="s">
        <v>342</v>
      </c>
      <c r="BN24" t="s">
        <v>341</v>
      </c>
      <c r="BO24" t="s">
        <v>341</v>
      </c>
      <c r="BP24" t="s">
        <v>341</v>
      </c>
      <c r="BQ24" t="s">
        <v>341</v>
      </c>
      <c r="BR24" t="s">
        <v>341</v>
      </c>
      <c r="BS24" t="s">
        <v>341</v>
      </c>
      <c r="BT24" t="s">
        <v>341</v>
      </c>
      <c r="BU24" t="s">
        <v>341</v>
      </c>
      <c r="BV24" t="s">
        <v>341</v>
      </c>
      <c r="BW24" t="s">
        <v>341</v>
      </c>
      <c r="BX24" t="s">
        <v>341</v>
      </c>
      <c r="BY24" t="s">
        <v>341</v>
      </c>
      <c r="BZ24" t="s">
        <v>341</v>
      </c>
      <c r="CA24" t="s">
        <v>341</v>
      </c>
      <c r="CB24" t="s">
        <v>341</v>
      </c>
      <c r="CC24" t="s">
        <v>341</v>
      </c>
      <c r="CD24" t="s">
        <v>341</v>
      </c>
      <c r="CE24" t="s">
        <v>341</v>
      </c>
      <c r="CF24" t="s">
        <v>341</v>
      </c>
      <c r="CG24" t="s">
        <v>341</v>
      </c>
      <c r="CH24" t="s">
        <v>341</v>
      </c>
      <c r="CI24" t="s">
        <v>341</v>
      </c>
      <c r="CJ24" t="s">
        <v>341</v>
      </c>
      <c r="CK24" t="s">
        <v>341</v>
      </c>
      <c r="CL24" t="s">
        <v>341</v>
      </c>
      <c r="CM24" t="str">
        <f t="shared" si="1"/>
        <v/>
      </c>
      <c r="CN24" t="str">
        <f t="shared" si="2"/>
        <v/>
      </c>
      <c r="CO24" t="str">
        <f t="shared" si="3"/>
        <v/>
      </c>
      <c r="CP24" t="str">
        <f t="shared" si="4"/>
        <v/>
      </c>
      <c r="CQ24" t="str">
        <f t="shared" si="5"/>
        <v/>
      </c>
      <c r="CR24" t="str">
        <f t="shared" si="6"/>
        <v/>
      </c>
      <c r="CS24" t="str">
        <f t="shared" si="7"/>
        <v/>
      </c>
      <c r="CT24" t="str">
        <f t="shared" si="8"/>
        <v/>
      </c>
      <c r="CU24" t="str">
        <f t="shared" si="9"/>
        <v/>
      </c>
      <c r="CV24" t="str">
        <f t="shared" si="10"/>
        <v/>
      </c>
      <c r="CW24" t="str">
        <f t="shared" si="11"/>
        <v/>
      </c>
      <c r="CX24" t="str">
        <f t="shared" si="12"/>
        <v/>
      </c>
      <c r="CY24" t="str">
        <f t="shared" si="13"/>
        <v>Processing: As a formulation component</v>
      </c>
      <c r="CZ24" t="str">
        <f t="shared" si="14"/>
        <v/>
      </c>
      <c r="DA24" t="str">
        <f t="shared" si="15"/>
        <v/>
      </c>
      <c r="DB24" t="str">
        <f t="shared" si="16"/>
        <v/>
      </c>
      <c r="DC24" t="str">
        <f t="shared" si="17"/>
        <v/>
      </c>
      <c r="DD24" t="str">
        <f t="shared" si="18"/>
        <v/>
      </c>
      <c r="DE24" t="str">
        <f t="shared" si="19"/>
        <v/>
      </c>
      <c r="DF24" t="str">
        <f t="shared" si="20"/>
        <v/>
      </c>
      <c r="DG24" t="str">
        <f t="shared" si="21"/>
        <v/>
      </c>
      <c r="DH24" t="str">
        <f t="shared" si="22"/>
        <v/>
      </c>
      <c r="DI24" t="str">
        <f t="shared" si="23"/>
        <v>P210 - Flame Retardants</v>
      </c>
      <c r="DJ24" t="str">
        <f t="shared" si="24"/>
        <v/>
      </c>
      <c r="DK24" t="str">
        <f t="shared" si="25"/>
        <v/>
      </c>
      <c r="DL24" t="str">
        <f t="shared" si="26"/>
        <v/>
      </c>
      <c r="DM24" t="str">
        <f t="shared" si="27"/>
        <v/>
      </c>
      <c r="DN24" t="str">
        <f t="shared" si="28"/>
        <v/>
      </c>
      <c r="DO24" t="str">
        <f t="shared" si="29"/>
        <v>Processing: Recycling</v>
      </c>
      <c r="DP24" t="str">
        <f t="shared" si="30"/>
        <v/>
      </c>
      <c r="DQ24" t="str">
        <f t="shared" si="31"/>
        <v/>
      </c>
      <c r="DR24" t="str">
        <f t="shared" si="32"/>
        <v/>
      </c>
      <c r="DS24" t="str">
        <f t="shared" si="33"/>
        <v/>
      </c>
      <c r="DT24" t="str">
        <f t="shared" si="34"/>
        <v/>
      </c>
      <c r="DU24" t="str">
        <f t="shared" si="35"/>
        <v/>
      </c>
      <c r="DV24" t="str">
        <f t="shared" si="36"/>
        <v/>
      </c>
      <c r="DW24" t="str">
        <f t="shared" si="37"/>
        <v/>
      </c>
      <c r="DX24" t="str">
        <f t="shared" si="38"/>
        <v/>
      </c>
      <c r="DY24" t="str">
        <f t="shared" si="39"/>
        <v/>
      </c>
      <c r="DZ24" t="str">
        <f t="shared" si="40"/>
        <v/>
      </c>
      <c r="EA24" t="str">
        <f t="shared" si="41"/>
        <v/>
      </c>
      <c r="EB24" t="str">
        <f t="shared" si="42"/>
        <v/>
      </c>
      <c r="EC24" t="str">
        <f t="shared" si="43"/>
        <v/>
      </c>
      <c r="ED24" t="str">
        <f t="shared" si="44"/>
        <v/>
      </c>
      <c r="EE24" t="str">
        <f t="shared" si="45"/>
        <v/>
      </c>
      <c r="EF24" t="str">
        <f t="shared" si="46"/>
        <v/>
      </c>
      <c r="EG24" t="str">
        <f t="shared" si="47"/>
        <v/>
      </c>
      <c r="EH24" t="str">
        <f t="shared" si="48"/>
        <v/>
      </c>
      <c r="EI24" t="str">
        <f t="shared" si="49"/>
        <v/>
      </c>
      <c r="EJ24" t="str">
        <f t="shared" si="50"/>
        <v/>
      </c>
      <c r="EK24" t="str">
        <f t="shared" si="51"/>
        <v/>
      </c>
      <c r="EL24" t="str">
        <f t="shared" si="52"/>
        <v/>
      </c>
      <c r="EM24" t="str">
        <f t="shared" si="53"/>
        <v/>
      </c>
      <c r="EN24" t="str">
        <f t="shared" si="54"/>
        <v/>
      </c>
    </row>
    <row r="25" spans="1:144" ht="57.6">
      <c r="A25" s="7" t="s">
        <v>328</v>
      </c>
      <c r="B25" s="7">
        <v>2023</v>
      </c>
      <c r="C25" t="s">
        <v>373</v>
      </c>
      <c r="D25" t="s">
        <v>374</v>
      </c>
      <c r="E25" t="s">
        <v>375</v>
      </c>
      <c r="F25" t="s">
        <v>376</v>
      </c>
      <c r="G25" t="s">
        <v>377</v>
      </c>
      <c r="H25" t="s">
        <v>378</v>
      </c>
      <c r="I25" s="160" t="s">
        <v>379</v>
      </c>
      <c r="J25" s="136">
        <f>VLOOKUP(H25, 'TRI Crosswalk codes'!D:E, 2, FALSE)</f>
        <v>1</v>
      </c>
      <c r="K25">
        <v>335929</v>
      </c>
      <c r="L25" s="137" t="str">
        <f>VLOOKUP(K25, '2017-2022 NAICS'!C:D, 2, FALSE)</f>
        <v>Other Communication and Energy Wire Manufacturing</v>
      </c>
      <c r="M25" s="137" t="str">
        <f>IF(COUNTIF('Raw TRI Data'!A:A, K25) &gt;0, "Yes", "No")</f>
        <v>No</v>
      </c>
      <c r="N25">
        <v>42.549259999999997</v>
      </c>
      <c r="O25">
        <v>-71.745149999999995</v>
      </c>
      <c r="P25" s="15">
        <v>110000308818</v>
      </c>
      <c r="Q25" s="15">
        <v>1323221905870</v>
      </c>
      <c r="R25" t="s">
        <v>335</v>
      </c>
      <c r="S25" t="s">
        <v>336</v>
      </c>
      <c r="T25" s="160">
        <v>3</v>
      </c>
      <c r="U25" s="136" t="str">
        <f>VLOOKUP(T25, 'TRI Crosswalk codes'!A:B, 2, FALSE)</f>
        <v>1,000 to 9,999</v>
      </c>
      <c r="V25">
        <v>0</v>
      </c>
      <c r="W25">
        <v>0</v>
      </c>
      <c r="Y25">
        <v>0</v>
      </c>
      <c r="Z25">
        <v>0</v>
      </c>
      <c r="AA25" t="s">
        <v>338</v>
      </c>
      <c r="AB25" s="137" t="str">
        <f t="shared" si="0"/>
        <v>Processing: As a formulation component; P210 - Flame Retardants; Processing: Recycling</v>
      </c>
      <c r="AC25" s="137" t="s">
        <v>339</v>
      </c>
      <c r="AD25" s="26" t="str">
        <f>VLOOKUP(K25, 'NAICS OES Crosswalk'!A:C, 3, FALSE)</f>
        <v>Processing: PCB and PCB Laminates Manufacturing</v>
      </c>
      <c r="AE25" s="26" t="str">
        <f>_xlfn.XLOOKUP($C25,'TRIFD to COU Crosswalk'!A:A,'TRIFD to COU Crosswalk'!B:B)</f>
        <v>Reactive use in electrical and electronic articles; Additive use in electrical and electronic articles</v>
      </c>
      <c r="AF25" s="137" t="s">
        <v>380</v>
      </c>
      <c r="AH25" s="137" t="s">
        <v>381</v>
      </c>
      <c r="AK25" t="s">
        <v>341</v>
      </c>
      <c r="AL25" t="s">
        <v>341</v>
      </c>
      <c r="AM25" t="s">
        <v>341</v>
      </c>
      <c r="AN25" t="s">
        <v>341</v>
      </c>
      <c r="AO25" t="s">
        <v>341</v>
      </c>
      <c r="AP25" t="s">
        <v>341</v>
      </c>
      <c r="AQ25" t="s">
        <v>341</v>
      </c>
      <c r="AR25" t="s">
        <v>341</v>
      </c>
      <c r="AS25" t="s">
        <v>341</v>
      </c>
      <c r="AT25" t="s">
        <v>341</v>
      </c>
      <c r="AU25" t="s">
        <v>341</v>
      </c>
      <c r="AV25" t="s">
        <v>341</v>
      </c>
      <c r="AW25" t="s">
        <v>342</v>
      </c>
      <c r="AX25" t="s">
        <v>341</v>
      </c>
      <c r="AY25" t="s">
        <v>341</v>
      </c>
      <c r="AZ25" t="s">
        <v>341</v>
      </c>
      <c r="BA25" t="s">
        <v>341</v>
      </c>
      <c r="BB25" t="s">
        <v>341</v>
      </c>
      <c r="BC25" t="s">
        <v>341</v>
      </c>
      <c r="BD25" t="s">
        <v>341</v>
      </c>
      <c r="BE25" t="s">
        <v>341</v>
      </c>
      <c r="BF25" t="s">
        <v>341</v>
      </c>
      <c r="BG25" t="s">
        <v>342</v>
      </c>
      <c r="BH25" t="s">
        <v>341</v>
      </c>
      <c r="BI25" t="s">
        <v>341</v>
      </c>
      <c r="BJ25" t="s">
        <v>341</v>
      </c>
      <c r="BK25" t="s">
        <v>341</v>
      </c>
      <c r="BL25" t="s">
        <v>341</v>
      </c>
      <c r="BM25" t="s">
        <v>342</v>
      </c>
      <c r="BN25" t="s">
        <v>341</v>
      </c>
      <c r="BO25" t="s">
        <v>341</v>
      </c>
      <c r="BP25" t="s">
        <v>341</v>
      </c>
      <c r="BQ25" t="s">
        <v>341</v>
      </c>
      <c r="BR25" t="s">
        <v>341</v>
      </c>
      <c r="BS25" t="s">
        <v>341</v>
      </c>
      <c r="BT25" t="s">
        <v>341</v>
      </c>
      <c r="BU25" t="s">
        <v>341</v>
      </c>
      <c r="BV25" t="s">
        <v>341</v>
      </c>
      <c r="BW25" t="s">
        <v>341</v>
      </c>
      <c r="BX25" t="s">
        <v>341</v>
      </c>
      <c r="BY25" t="s">
        <v>341</v>
      </c>
      <c r="BZ25" t="s">
        <v>341</v>
      </c>
      <c r="CA25" t="s">
        <v>341</v>
      </c>
      <c r="CB25" t="s">
        <v>341</v>
      </c>
      <c r="CC25" t="s">
        <v>341</v>
      </c>
      <c r="CD25" t="s">
        <v>341</v>
      </c>
      <c r="CE25" t="s">
        <v>341</v>
      </c>
      <c r="CF25" t="s">
        <v>341</v>
      </c>
      <c r="CG25" t="s">
        <v>341</v>
      </c>
      <c r="CH25" t="s">
        <v>341</v>
      </c>
      <c r="CI25" t="s">
        <v>341</v>
      </c>
      <c r="CJ25" t="s">
        <v>341</v>
      </c>
      <c r="CK25" t="s">
        <v>341</v>
      </c>
      <c r="CL25" t="s">
        <v>341</v>
      </c>
      <c r="CM25" t="str">
        <f t="shared" si="1"/>
        <v/>
      </c>
      <c r="CN25" t="str">
        <f t="shared" si="2"/>
        <v/>
      </c>
      <c r="CO25" t="str">
        <f t="shared" si="3"/>
        <v/>
      </c>
      <c r="CP25" t="str">
        <f t="shared" si="4"/>
        <v/>
      </c>
      <c r="CQ25" t="str">
        <f t="shared" si="5"/>
        <v/>
      </c>
      <c r="CR25" t="str">
        <f t="shared" si="6"/>
        <v/>
      </c>
      <c r="CS25" t="str">
        <f t="shared" si="7"/>
        <v/>
      </c>
      <c r="CT25" t="str">
        <f t="shared" si="8"/>
        <v/>
      </c>
      <c r="CU25" t="str">
        <f t="shared" si="9"/>
        <v/>
      </c>
      <c r="CV25" t="str">
        <f t="shared" si="10"/>
        <v/>
      </c>
      <c r="CW25" t="str">
        <f t="shared" si="11"/>
        <v/>
      </c>
      <c r="CX25" t="str">
        <f t="shared" si="12"/>
        <v/>
      </c>
      <c r="CY25" t="str">
        <f t="shared" si="13"/>
        <v>Processing: As a formulation component</v>
      </c>
      <c r="CZ25" t="str">
        <f t="shared" si="14"/>
        <v/>
      </c>
      <c r="DA25" t="str">
        <f t="shared" si="15"/>
        <v/>
      </c>
      <c r="DB25" t="str">
        <f t="shared" si="16"/>
        <v/>
      </c>
      <c r="DC25" t="str">
        <f t="shared" si="17"/>
        <v/>
      </c>
      <c r="DD25" t="str">
        <f t="shared" si="18"/>
        <v/>
      </c>
      <c r="DE25" t="str">
        <f t="shared" si="19"/>
        <v/>
      </c>
      <c r="DF25" t="str">
        <f t="shared" si="20"/>
        <v/>
      </c>
      <c r="DG25" t="str">
        <f t="shared" si="21"/>
        <v/>
      </c>
      <c r="DH25" t="str">
        <f t="shared" si="22"/>
        <v/>
      </c>
      <c r="DI25" t="str">
        <f t="shared" si="23"/>
        <v>P210 - Flame Retardants</v>
      </c>
      <c r="DJ25" t="str">
        <f t="shared" si="24"/>
        <v/>
      </c>
      <c r="DK25" t="str">
        <f t="shared" si="25"/>
        <v/>
      </c>
      <c r="DL25" t="str">
        <f t="shared" si="26"/>
        <v/>
      </c>
      <c r="DM25" t="str">
        <f t="shared" si="27"/>
        <v/>
      </c>
      <c r="DN25" t="str">
        <f t="shared" si="28"/>
        <v/>
      </c>
      <c r="DO25" t="str">
        <f t="shared" si="29"/>
        <v>Processing: Recycling</v>
      </c>
      <c r="DP25" t="str">
        <f t="shared" si="30"/>
        <v/>
      </c>
      <c r="DQ25" t="str">
        <f t="shared" si="31"/>
        <v/>
      </c>
      <c r="DR25" t="str">
        <f t="shared" si="32"/>
        <v/>
      </c>
      <c r="DS25" t="str">
        <f t="shared" si="33"/>
        <v/>
      </c>
      <c r="DT25" t="str">
        <f t="shared" si="34"/>
        <v/>
      </c>
      <c r="DU25" t="str">
        <f t="shared" si="35"/>
        <v/>
      </c>
      <c r="DV25" t="str">
        <f t="shared" si="36"/>
        <v/>
      </c>
      <c r="DW25" t="str">
        <f t="shared" si="37"/>
        <v/>
      </c>
      <c r="DX25" t="str">
        <f t="shared" si="38"/>
        <v/>
      </c>
      <c r="DY25" t="str">
        <f t="shared" si="39"/>
        <v/>
      </c>
      <c r="DZ25" t="str">
        <f t="shared" si="40"/>
        <v/>
      </c>
      <c r="EA25" t="str">
        <f t="shared" si="41"/>
        <v/>
      </c>
      <c r="EB25" t="str">
        <f t="shared" si="42"/>
        <v/>
      </c>
      <c r="EC25" t="str">
        <f t="shared" si="43"/>
        <v/>
      </c>
      <c r="ED25" t="str">
        <f t="shared" si="44"/>
        <v/>
      </c>
      <c r="EE25" t="str">
        <f t="shared" si="45"/>
        <v/>
      </c>
      <c r="EF25" t="str">
        <f t="shared" si="46"/>
        <v/>
      </c>
      <c r="EG25" t="str">
        <f t="shared" si="47"/>
        <v/>
      </c>
      <c r="EH25" t="str">
        <f t="shared" si="48"/>
        <v/>
      </c>
      <c r="EI25" t="str">
        <f t="shared" si="49"/>
        <v/>
      </c>
      <c r="EJ25" t="str">
        <f t="shared" si="50"/>
        <v/>
      </c>
      <c r="EK25" t="str">
        <f t="shared" si="51"/>
        <v/>
      </c>
      <c r="EL25" t="str">
        <f t="shared" si="52"/>
        <v/>
      </c>
      <c r="EM25" t="str">
        <f t="shared" si="53"/>
        <v/>
      </c>
      <c r="EN25" t="str">
        <f t="shared" si="54"/>
        <v/>
      </c>
    </row>
    <row r="26" spans="1:144" ht="86.45">
      <c r="A26" s="7" t="s">
        <v>328</v>
      </c>
      <c r="B26" s="7">
        <v>2019</v>
      </c>
      <c r="C26" t="s">
        <v>382</v>
      </c>
      <c r="D26" t="s">
        <v>383</v>
      </c>
      <c r="E26" t="s">
        <v>384</v>
      </c>
      <c r="F26" t="s">
        <v>385</v>
      </c>
      <c r="G26" t="s">
        <v>386</v>
      </c>
      <c r="H26" t="s">
        <v>387</v>
      </c>
      <c r="I26">
        <v>38017</v>
      </c>
      <c r="J26" s="136">
        <f>VLOOKUP(H26, 'TRI Crosswalk codes'!D:E, 2, FALSE)</f>
        <v>4</v>
      </c>
      <c r="K26">
        <v>325211</v>
      </c>
      <c r="L26" s="137" t="str">
        <f>VLOOKUP(K26, '2017-2022 NAICS'!C:D, 2, FALSE)</f>
        <v>Plastics Material and Resin Manufacturing</v>
      </c>
      <c r="M26" s="137" t="str">
        <f>IF(COUNTIF('Raw TRI Data'!A:A, K26) &gt;0, "Yes", "No")</f>
        <v>No</v>
      </c>
      <c r="N26">
        <v>35.041758000000002</v>
      </c>
      <c r="O26">
        <v>-89.625080999999994</v>
      </c>
      <c r="P26" s="15">
        <v>110000911737</v>
      </c>
      <c r="Q26" s="15">
        <v>1319217874686</v>
      </c>
      <c r="R26" t="s">
        <v>335</v>
      </c>
      <c r="S26" t="s">
        <v>336</v>
      </c>
      <c r="T26" s="160">
        <v>5</v>
      </c>
      <c r="U26" s="136" t="str">
        <f>VLOOKUP(T26, 'TRI Crosswalk codes'!A:B, 2, FALSE)</f>
        <v>100,000 to 999,999</v>
      </c>
      <c r="V26">
        <v>0</v>
      </c>
      <c r="W26">
        <v>0</v>
      </c>
      <c r="Y26">
        <v>0</v>
      </c>
      <c r="Z26">
        <v>0</v>
      </c>
      <c r="AA26" t="s">
        <v>338</v>
      </c>
      <c r="AB26" s="137" t="str">
        <f t="shared" si="0"/>
        <v>Processing: As a reactant; 102 - Raw Materials</v>
      </c>
      <c r="AC26" s="137" t="s">
        <v>339</v>
      </c>
      <c r="AD26" s="26" t="str">
        <f>VLOOKUP(K26, 'NAICS OES Crosswalk'!A:C, 3, FALSE)</f>
        <v>Processing: Plastics Compounding</v>
      </c>
      <c r="AE26" s="26" t="str">
        <f>_xlfn.XLOOKUP($C26,'TRIFD to COU Crosswalk'!A:A,'TRIFD to COU Crosswalk'!B:B)</f>
        <v xml:space="preserve">Processing as a reactant in plastic material and resin manufacturing; Processing as a reactant in all other chemical product and preparation manufacturing </v>
      </c>
      <c r="AF26" s="137" t="s">
        <v>388</v>
      </c>
      <c r="AK26" t="s">
        <v>341</v>
      </c>
      <c r="AL26" t="s">
        <v>341</v>
      </c>
      <c r="AM26" t="s">
        <v>341</v>
      </c>
      <c r="AN26" t="s">
        <v>341</v>
      </c>
      <c r="AO26" t="s">
        <v>341</v>
      </c>
      <c r="AP26" t="s">
        <v>341</v>
      </c>
      <c r="AQ26" t="s">
        <v>342</v>
      </c>
      <c r="AR26" t="s">
        <v>341</v>
      </c>
      <c r="AS26" t="s">
        <v>342</v>
      </c>
      <c r="AT26" t="s">
        <v>341</v>
      </c>
      <c r="AU26" t="s">
        <v>341</v>
      </c>
      <c r="AV26" t="s">
        <v>341</v>
      </c>
      <c r="AW26" t="s">
        <v>341</v>
      </c>
      <c r="AX26" t="s">
        <v>341</v>
      </c>
      <c r="AY26" t="s">
        <v>341</v>
      </c>
      <c r="AZ26" t="s">
        <v>341</v>
      </c>
      <c r="BA26" t="s">
        <v>341</v>
      </c>
      <c r="BB26" t="s">
        <v>341</v>
      </c>
      <c r="BC26" t="s">
        <v>341</v>
      </c>
      <c r="BD26" t="s">
        <v>341</v>
      </c>
      <c r="BE26" t="s">
        <v>341</v>
      </c>
      <c r="BF26" t="s">
        <v>341</v>
      </c>
      <c r="BG26" t="s">
        <v>341</v>
      </c>
      <c r="BH26" t="s">
        <v>341</v>
      </c>
      <c r="BI26" t="s">
        <v>341</v>
      </c>
      <c r="BJ26" t="s">
        <v>341</v>
      </c>
      <c r="BK26" t="s">
        <v>341</v>
      </c>
      <c r="BL26" t="s">
        <v>341</v>
      </c>
      <c r="BM26" t="s">
        <v>341</v>
      </c>
      <c r="BN26" t="s">
        <v>341</v>
      </c>
      <c r="BO26" t="s">
        <v>341</v>
      </c>
      <c r="BP26" t="s">
        <v>341</v>
      </c>
      <c r="BQ26" t="s">
        <v>341</v>
      </c>
      <c r="BR26" t="s">
        <v>341</v>
      </c>
      <c r="BS26" t="s">
        <v>341</v>
      </c>
      <c r="BT26" t="s">
        <v>341</v>
      </c>
      <c r="BU26" t="s">
        <v>341</v>
      </c>
      <c r="BV26" t="s">
        <v>341</v>
      </c>
      <c r="BW26" t="s">
        <v>341</v>
      </c>
      <c r="BX26" t="s">
        <v>341</v>
      </c>
      <c r="BY26" t="s">
        <v>341</v>
      </c>
      <c r="BZ26" t="s">
        <v>341</v>
      </c>
      <c r="CA26" t="s">
        <v>341</v>
      </c>
      <c r="CB26" t="s">
        <v>341</v>
      </c>
      <c r="CC26" t="s">
        <v>341</v>
      </c>
      <c r="CD26" t="s">
        <v>341</v>
      </c>
      <c r="CE26" t="s">
        <v>341</v>
      </c>
      <c r="CF26" t="s">
        <v>341</v>
      </c>
      <c r="CG26" t="s">
        <v>341</v>
      </c>
      <c r="CH26" t="s">
        <v>341</v>
      </c>
      <c r="CI26" t="s">
        <v>341</v>
      </c>
      <c r="CJ26" t="s">
        <v>341</v>
      </c>
      <c r="CK26" t="s">
        <v>341</v>
      </c>
      <c r="CL26" t="s">
        <v>341</v>
      </c>
      <c r="CM26" t="str">
        <f t="shared" si="1"/>
        <v/>
      </c>
      <c r="CN26" t="str">
        <f t="shared" si="2"/>
        <v/>
      </c>
      <c r="CO26" t="str">
        <f t="shared" si="3"/>
        <v/>
      </c>
      <c r="CP26" t="str">
        <f t="shared" si="4"/>
        <v/>
      </c>
      <c r="CQ26" t="str">
        <f t="shared" si="5"/>
        <v/>
      </c>
      <c r="CR26" t="str">
        <f t="shared" si="6"/>
        <v/>
      </c>
      <c r="CS26" t="str">
        <f t="shared" si="7"/>
        <v>Processing: As a reactant</v>
      </c>
      <c r="CT26" t="str">
        <f t="shared" si="8"/>
        <v/>
      </c>
      <c r="CU26" t="str">
        <f t="shared" si="9"/>
        <v>102 - Raw Materials</v>
      </c>
      <c r="CV26" t="str">
        <f t="shared" si="10"/>
        <v/>
      </c>
      <c r="CW26" t="str">
        <f t="shared" si="11"/>
        <v/>
      </c>
      <c r="CX26" t="str">
        <f t="shared" si="12"/>
        <v/>
      </c>
      <c r="CY26" t="str">
        <f t="shared" si="13"/>
        <v/>
      </c>
      <c r="CZ26" t="str">
        <f t="shared" si="14"/>
        <v/>
      </c>
      <c r="DA26" t="str">
        <f t="shared" si="15"/>
        <v/>
      </c>
      <c r="DB26" t="str">
        <f t="shared" si="16"/>
        <v/>
      </c>
      <c r="DC26" t="str">
        <f t="shared" si="17"/>
        <v/>
      </c>
      <c r="DD26" t="str">
        <f t="shared" si="18"/>
        <v/>
      </c>
      <c r="DE26" t="str">
        <f t="shared" si="19"/>
        <v/>
      </c>
      <c r="DF26" t="str">
        <f t="shared" si="20"/>
        <v/>
      </c>
      <c r="DG26" t="str">
        <f t="shared" si="21"/>
        <v/>
      </c>
      <c r="DH26" t="str">
        <f t="shared" si="22"/>
        <v/>
      </c>
      <c r="DI26" t="str">
        <f t="shared" si="23"/>
        <v/>
      </c>
      <c r="DJ26" t="str">
        <f t="shared" si="24"/>
        <v/>
      </c>
      <c r="DK26" t="str">
        <f t="shared" si="25"/>
        <v/>
      </c>
      <c r="DL26" t="str">
        <f t="shared" si="26"/>
        <v/>
      </c>
      <c r="DM26" t="str">
        <f t="shared" si="27"/>
        <v/>
      </c>
      <c r="DN26" t="str">
        <f t="shared" si="28"/>
        <v/>
      </c>
      <c r="DO26" t="str">
        <f t="shared" si="29"/>
        <v/>
      </c>
      <c r="DP26" t="str">
        <f t="shared" si="30"/>
        <v/>
      </c>
      <c r="DQ26" t="str">
        <f t="shared" si="31"/>
        <v/>
      </c>
      <c r="DR26" t="str">
        <f t="shared" si="32"/>
        <v/>
      </c>
      <c r="DS26" t="str">
        <f t="shared" si="33"/>
        <v/>
      </c>
      <c r="DT26" t="str">
        <f t="shared" si="34"/>
        <v/>
      </c>
      <c r="DU26" t="str">
        <f t="shared" si="35"/>
        <v/>
      </c>
      <c r="DV26" t="str">
        <f t="shared" si="36"/>
        <v/>
      </c>
      <c r="DW26" t="str">
        <f t="shared" si="37"/>
        <v/>
      </c>
      <c r="DX26" t="str">
        <f t="shared" si="38"/>
        <v/>
      </c>
      <c r="DY26" t="str">
        <f t="shared" si="39"/>
        <v/>
      </c>
      <c r="DZ26" t="str">
        <f t="shared" si="40"/>
        <v/>
      </c>
      <c r="EA26" t="str">
        <f t="shared" si="41"/>
        <v/>
      </c>
      <c r="EB26" t="str">
        <f t="shared" si="42"/>
        <v/>
      </c>
      <c r="EC26" t="str">
        <f t="shared" si="43"/>
        <v/>
      </c>
      <c r="ED26" t="str">
        <f t="shared" si="44"/>
        <v/>
      </c>
      <c r="EE26" t="str">
        <f t="shared" si="45"/>
        <v/>
      </c>
      <c r="EF26" t="str">
        <f t="shared" si="46"/>
        <v/>
      </c>
      <c r="EG26" t="str">
        <f t="shared" si="47"/>
        <v/>
      </c>
      <c r="EH26" t="str">
        <f t="shared" si="48"/>
        <v/>
      </c>
      <c r="EI26" t="str">
        <f t="shared" si="49"/>
        <v/>
      </c>
      <c r="EJ26" t="str">
        <f t="shared" si="50"/>
        <v/>
      </c>
      <c r="EK26" t="str">
        <f t="shared" si="51"/>
        <v/>
      </c>
      <c r="EL26" t="str">
        <f t="shared" si="52"/>
        <v/>
      </c>
      <c r="EM26" t="str">
        <f t="shared" si="53"/>
        <v/>
      </c>
      <c r="EN26" t="str">
        <f t="shared" si="54"/>
        <v/>
      </c>
    </row>
    <row r="27" spans="1:144" ht="86.45">
      <c r="A27" s="7" t="s">
        <v>328</v>
      </c>
      <c r="B27" s="7">
        <v>2020</v>
      </c>
      <c r="C27" t="s">
        <v>382</v>
      </c>
      <c r="D27" t="s">
        <v>383</v>
      </c>
      <c r="E27" t="s">
        <v>384</v>
      </c>
      <c r="F27" t="s">
        <v>385</v>
      </c>
      <c r="G27" t="s">
        <v>386</v>
      </c>
      <c r="H27" t="s">
        <v>387</v>
      </c>
      <c r="I27">
        <v>38017</v>
      </c>
      <c r="J27" s="136">
        <f>VLOOKUP(H27, 'TRI Crosswalk codes'!D:E, 2, FALSE)</f>
        <v>4</v>
      </c>
      <c r="K27">
        <v>325211</v>
      </c>
      <c r="L27" s="137" t="str">
        <f>VLOOKUP(K27, '2017-2022 NAICS'!C:D, 2, FALSE)</f>
        <v>Plastics Material and Resin Manufacturing</v>
      </c>
      <c r="M27" s="137" t="str">
        <f>IF(COUNTIF('Raw TRI Data'!A:A, K27) &gt;0, "Yes", "No")</f>
        <v>No</v>
      </c>
      <c r="N27">
        <v>35.041758000000002</v>
      </c>
      <c r="O27">
        <v>-89.625080999999994</v>
      </c>
      <c r="P27" s="15">
        <v>110000911737</v>
      </c>
      <c r="Q27" s="15">
        <v>1320219039613</v>
      </c>
      <c r="R27" t="s">
        <v>335</v>
      </c>
      <c r="S27" t="s">
        <v>336</v>
      </c>
      <c r="T27" s="160">
        <v>5</v>
      </c>
      <c r="U27" s="136" t="str">
        <f>VLOOKUP(T27, 'TRI Crosswalk codes'!A:B, 2, FALSE)</f>
        <v>100,000 to 999,999</v>
      </c>
      <c r="V27">
        <v>0</v>
      </c>
      <c r="W27">
        <v>0</v>
      </c>
      <c r="Y27">
        <v>0</v>
      </c>
      <c r="Z27">
        <v>0</v>
      </c>
      <c r="AA27" t="s">
        <v>338</v>
      </c>
      <c r="AB27" s="137" t="str">
        <f t="shared" si="0"/>
        <v>Processing: As a reactant; 102 - Raw Materials</v>
      </c>
      <c r="AC27" s="137" t="s">
        <v>339</v>
      </c>
      <c r="AD27" s="26" t="str">
        <f>VLOOKUP(K27, 'NAICS OES Crosswalk'!A:C, 3, FALSE)</f>
        <v>Processing: Plastics Compounding</v>
      </c>
      <c r="AE27" s="26" t="str">
        <f>_xlfn.XLOOKUP($C27,'TRIFD to COU Crosswalk'!A:A,'TRIFD to COU Crosswalk'!B:B)</f>
        <v xml:space="preserve">Processing as a reactant in plastic material and resin manufacturing; Processing as a reactant in all other chemical product and preparation manufacturing </v>
      </c>
      <c r="AF27" s="137" t="s">
        <v>388</v>
      </c>
      <c r="AK27" t="s">
        <v>341</v>
      </c>
      <c r="AL27" t="s">
        <v>341</v>
      </c>
      <c r="AM27" t="s">
        <v>341</v>
      </c>
      <c r="AN27" t="s">
        <v>341</v>
      </c>
      <c r="AO27" t="s">
        <v>341</v>
      </c>
      <c r="AP27" t="s">
        <v>341</v>
      </c>
      <c r="AQ27" t="s">
        <v>342</v>
      </c>
      <c r="AR27" t="s">
        <v>341</v>
      </c>
      <c r="AS27" t="s">
        <v>342</v>
      </c>
      <c r="AT27" t="s">
        <v>341</v>
      </c>
      <c r="AU27" t="s">
        <v>341</v>
      </c>
      <c r="AV27" t="s">
        <v>341</v>
      </c>
      <c r="AW27" t="s">
        <v>341</v>
      </c>
      <c r="AX27" t="s">
        <v>341</v>
      </c>
      <c r="AY27" t="s">
        <v>341</v>
      </c>
      <c r="AZ27" t="s">
        <v>341</v>
      </c>
      <c r="BA27" t="s">
        <v>341</v>
      </c>
      <c r="BB27" t="s">
        <v>341</v>
      </c>
      <c r="BC27" t="s">
        <v>341</v>
      </c>
      <c r="BD27" t="s">
        <v>341</v>
      </c>
      <c r="BE27" t="s">
        <v>341</v>
      </c>
      <c r="BF27" t="s">
        <v>341</v>
      </c>
      <c r="BG27" t="s">
        <v>341</v>
      </c>
      <c r="BH27" t="s">
        <v>341</v>
      </c>
      <c r="BI27" t="s">
        <v>341</v>
      </c>
      <c r="BJ27" t="s">
        <v>341</v>
      </c>
      <c r="BK27" t="s">
        <v>341</v>
      </c>
      <c r="BL27" t="s">
        <v>341</v>
      </c>
      <c r="BM27" t="s">
        <v>341</v>
      </c>
      <c r="BN27" t="s">
        <v>341</v>
      </c>
      <c r="BO27" t="s">
        <v>341</v>
      </c>
      <c r="BP27" t="s">
        <v>341</v>
      </c>
      <c r="BQ27" t="s">
        <v>341</v>
      </c>
      <c r="BR27" t="s">
        <v>341</v>
      </c>
      <c r="BS27" t="s">
        <v>341</v>
      </c>
      <c r="BT27" t="s">
        <v>341</v>
      </c>
      <c r="BU27" t="s">
        <v>341</v>
      </c>
      <c r="BV27" t="s">
        <v>341</v>
      </c>
      <c r="BW27" t="s">
        <v>341</v>
      </c>
      <c r="BX27" t="s">
        <v>341</v>
      </c>
      <c r="BY27" t="s">
        <v>341</v>
      </c>
      <c r="BZ27" t="s">
        <v>341</v>
      </c>
      <c r="CA27" t="s">
        <v>341</v>
      </c>
      <c r="CB27" t="s">
        <v>341</v>
      </c>
      <c r="CC27" t="s">
        <v>341</v>
      </c>
      <c r="CD27" t="s">
        <v>341</v>
      </c>
      <c r="CE27" t="s">
        <v>341</v>
      </c>
      <c r="CF27" t="s">
        <v>341</v>
      </c>
      <c r="CG27" t="s">
        <v>341</v>
      </c>
      <c r="CH27" t="s">
        <v>341</v>
      </c>
      <c r="CI27" t="s">
        <v>341</v>
      </c>
      <c r="CJ27" t="s">
        <v>341</v>
      </c>
      <c r="CK27" t="s">
        <v>341</v>
      </c>
      <c r="CL27" t="s">
        <v>341</v>
      </c>
      <c r="CM27" t="str">
        <f t="shared" si="1"/>
        <v/>
      </c>
      <c r="CN27" t="str">
        <f t="shared" si="2"/>
        <v/>
      </c>
      <c r="CO27" t="str">
        <f t="shared" si="3"/>
        <v/>
      </c>
      <c r="CP27" t="str">
        <f t="shared" si="4"/>
        <v/>
      </c>
      <c r="CQ27" t="str">
        <f t="shared" si="5"/>
        <v/>
      </c>
      <c r="CR27" t="str">
        <f t="shared" si="6"/>
        <v/>
      </c>
      <c r="CS27" t="str">
        <f t="shared" si="7"/>
        <v>Processing: As a reactant</v>
      </c>
      <c r="CT27" t="str">
        <f t="shared" si="8"/>
        <v/>
      </c>
      <c r="CU27" t="str">
        <f t="shared" si="9"/>
        <v>102 - Raw Materials</v>
      </c>
      <c r="CV27" t="str">
        <f t="shared" si="10"/>
        <v/>
      </c>
      <c r="CW27" t="str">
        <f t="shared" si="11"/>
        <v/>
      </c>
      <c r="CX27" t="str">
        <f t="shared" si="12"/>
        <v/>
      </c>
      <c r="CY27" t="str">
        <f t="shared" si="13"/>
        <v/>
      </c>
      <c r="CZ27" t="str">
        <f t="shared" si="14"/>
        <v/>
      </c>
      <c r="DA27" t="str">
        <f t="shared" si="15"/>
        <v/>
      </c>
      <c r="DB27" t="str">
        <f t="shared" si="16"/>
        <v/>
      </c>
      <c r="DC27" t="str">
        <f t="shared" si="17"/>
        <v/>
      </c>
      <c r="DD27" t="str">
        <f t="shared" si="18"/>
        <v/>
      </c>
      <c r="DE27" t="str">
        <f t="shared" si="19"/>
        <v/>
      </c>
      <c r="DF27" t="str">
        <f t="shared" si="20"/>
        <v/>
      </c>
      <c r="DG27" t="str">
        <f t="shared" si="21"/>
        <v/>
      </c>
      <c r="DH27" t="str">
        <f t="shared" si="22"/>
        <v/>
      </c>
      <c r="DI27" t="str">
        <f t="shared" si="23"/>
        <v/>
      </c>
      <c r="DJ27" t="str">
        <f t="shared" si="24"/>
        <v/>
      </c>
      <c r="DK27" t="str">
        <f t="shared" si="25"/>
        <v/>
      </c>
      <c r="DL27" t="str">
        <f t="shared" si="26"/>
        <v/>
      </c>
      <c r="DM27" t="str">
        <f t="shared" si="27"/>
        <v/>
      </c>
      <c r="DN27" t="str">
        <f t="shared" si="28"/>
        <v/>
      </c>
      <c r="DO27" t="str">
        <f t="shared" si="29"/>
        <v/>
      </c>
      <c r="DP27" t="str">
        <f t="shared" si="30"/>
        <v/>
      </c>
      <c r="DQ27" t="str">
        <f t="shared" si="31"/>
        <v/>
      </c>
      <c r="DR27" t="str">
        <f t="shared" si="32"/>
        <v/>
      </c>
      <c r="DS27" t="str">
        <f t="shared" si="33"/>
        <v/>
      </c>
      <c r="DT27" t="str">
        <f t="shared" si="34"/>
        <v/>
      </c>
      <c r="DU27" t="str">
        <f t="shared" si="35"/>
        <v/>
      </c>
      <c r="DV27" t="str">
        <f t="shared" si="36"/>
        <v/>
      </c>
      <c r="DW27" t="str">
        <f t="shared" si="37"/>
        <v/>
      </c>
      <c r="DX27" t="str">
        <f t="shared" si="38"/>
        <v/>
      </c>
      <c r="DY27" t="str">
        <f t="shared" si="39"/>
        <v/>
      </c>
      <c r="DZ27" t="str">
        <f t="shared" si="40"/>
        <v/>
      </c>
      <c r="EA27" t="str">
        <f t="shared" si="41"/>
        <v/>
      </c>
      <c r="EB27" t="str">
        <f t="shared" si="42"/>
        <v/>
      </c>
      <c r="EC27" t="str">
        <f t="shared" si="43"/>
        <v/>
      </c>
      <c r="ED27" t="str">
        <f t="shared" si="44"/>
        <v/>
      </c>
      <c r="EE27" t="str">
        <f t="shared" si="45"/>
        <v/>
      </c>
      <c r="EF27" t="str">
        <f t="shared" si="46"/>
        <v/>
      </c>
      <c r="EG27" t="str">
        <f t="shared" si="47"/>
        <v/>
      </c>
      <c r="EH27" t="str">
        <f t="shared" si="48"/>
        <v/>
      </c>
      <c r="EI27" t="str">
        <f t="shared" si="49"/>
        <v/>
      </c>
      <c r="EJ27" t="str">
        <f t="shared" si="50"/>
        <v/>
      </c>
      <c r="EK27" t="str">
        <f t="shared" si="51"/>
        <v/>
      </c>
      <c r="EL27" t="str">
        <f t="shared" si="52"/>
        <v/>
      </c>
      <c r="EM27" t="str">
        <f t="shared" si="53"/>
        <v/>
      </c>
      <c r="EN27" t="str">
        <f t="shared" si="54"/>
        <v/>
      </c>
    </row>
    <row r="28" spans="1:144" ht="86.45">
      <c r="A28" s="7" t="s">
        <v>328</v>
      </c>
      <c r="B28" s="7">
        <v>2021</v>
      </c>
      <c r="C28" t="s">
        <v>382</v>
      </c>
      <c r="D28" t="s">
        <v>383</v>
      </c>
      <c r="E28" t="s">
        <v>384</v>
      </c>
      <c r="F28" t="s">
        <v>385</v>
      </c>
      <c r="G28" t="s">
        <v>386</v>
      </c>
      <c r="H28" t="s">
        <v>387</v>
      </c>
      <c r="I28">
        <v>38017</v>
      </c>
      <c r="J28" s="136">
        <f>VLOOKUP(H28, 'TRI Crosswalk codes'!D:E, 2, FALSE)</f>
        <v>4</v>
      </c>
      <c r="K28">
        <v>325211</v>
      </c>
      <c r="L28" s="137" t="str">
        <f>VLOOKUP(K28, '2017-2022 NAICS'!C:D, 2, FALSE)</f>
        <v>Plastics Material and Resin Manufacturing</v>
      </c>
      <c r="M28" s="137" t="str">
        <f>IF(COUNTIF('Raw TRI Data'!A:A, K28) &gt;0, "Yes", "No")</f>
        <v>No</v>
      </c>
      <c r="N28">
        <v>35.041758000000002</v>
      </c>
      <c r="O28">
        <v>-89.625080999999994</v>
      </c>
      <c r="P28" s="15">
        <v>110000911737</v>
      </c>
      <c r="Q28" s="15">
        <v>1321219782707</v>
      </c>
      <c r="R28" t="s">
        <v>335</v>
      </c>
      <c r="S28" t="s">
        <v>336</v>
      </c>
      <c r="T28" s="160">
        <v>3</v>
      </c>
      <c r="U28" s="136" t="str">
        <f>VLOOKUP(T28, 'TRI Crosswalk codes'!A:B, 2, FALSE)</f>
        <v>1,000 to 9,999</v>
      </c>
      <c r="V28" t="s">
        <v>337</v>
      </c>
      <c r="W28">
        <v>0</v>
      </c>
      <c r="Y28">
        <v>0</v>
      </c>
      <c r="Z28">
        <v>0</v>
      </c>
      <c r="AA28" t="s">
        <v>338</v>
      </c>
      <c r="AB28" s="137" t="str">
        <f t="shared" si="0"/>
        <v>Processing: As a reactant; 102 - Raw Materials</v>
      </c>
      <c r="AC28" s="137" t="s">
        <v>339</v>
      </c>
      <c r="AD28" s="26" t="str">
        <f>VLOOKUP(K28, 'NAICS OES Crosswalk'!A:C, 3, FALSE)</f>
        <v>Processing: Plastics Compounding</v>
      </c>
      <c r="AE28" s="26" t="str">
        <f>_xlfn.XLOOKUP($C28,'TRIFD to COU Crosswalk'!A:A,'TRIFD to COU Crosswalk'!B:B)</f>
        <v xml:space="preserve">Processing as a reactant in plastic material and resin manufacturing; Processing as a reactant in all other chemical product and preparation manufacturing </v>
      </c>
      <c r="AF28" s="137" t="s">
        <v>388</v>
      </c>
      <c r="AK28" t="s">
        <v>341</v>
      </c>
      <c r="AL28" t="s">
        <v>341</v>
      </c>
      <c r="AM28" t="s">
        <v>341</v>
      </c>
      <c r="AN28" t="s">
        <v>341</v>
      </c>
      <c r="AO28" t="s">
        <v>341</v>
      </c>
      <c r="AP28" t="s">
        <v>341</v>
      </c>
      <c r="AQ28" t="s">
        <v>342</v>
      </c>
      <c r="AR28" t="s">
        <v>341</v>
      </c>
      <c r="AS28" t="s">
        <v>342</v>
      </c>
      <c r="AT28" t="s">
        <v>341</v>
      </c>
      <c r="AU28" t="s">
        <v>341</v>
      </c>
      <c r="AV28" t="s">
        <v>341</v>
      </c>
      <c r="AW28" t="s">
        <v>341</v>
      </c>
      <c r="AX28" t="s">
        <v>341</v>
      </c>
      <c r="AY28" t="s">
        <v>341</v>
      </c>
      <c r="AZ28" t="s">
        <v>341</v>
      </c>
      <c r="BA28" t="s">
        <v>341</v>
      </c>
      <c r="BB28" t="s">
        <v>341</v>
      </c>
      <c r="BC28" t="s">
        <v>341</v>
      </c>
      <c r="BD28" t="s">
        <v>341</v>
      </c>
      <c r="BE28" t="s">
        <v>341</v>
      </c>
      <c r="BF28" t="s">
        <v>341</v>
      </c>
      <c r="BG28" t="s">
        <v>341</v>
      </c>
      <c r="BH28" t="s">
        <v>341</v>
      </c>
      <c r="BI28" t="s">
        <v>341</v>
      </c>
      <c r="BJ28" t="s">
        <v>341</v>
      </c>
      <c r="BK28" t="s">
        <v>341</v>
      </c>
      <c r="BL28" t="s">
        <v>341</v>
      </c>
      <c r="BM28" t="s">
        <v>341</v>
      </c>
      <c r="BN28" t="s">
        <v>341</v>
      </c>
      <c r="BO28" t="s">
        <v>341</v>
      </c>
      <c r="BP28" t="s">
        <v>341</v>
      </c>
      <c r="BQ28" t="s">
        <v>341</v>
      </c>
      <c r="BR28" t="s">
        <v>341</v>
      </c>
      <c r="BS28" t="s">
        <v>341</v>
      </c>
      <c r="BT28" t="s">
        <v>341</v>
      </c>
      <c r="BU28" t="s">
        <v>341</v>
      </c>
      <c r="BV28" t="s">
        <v>341</v>
      </c>
      <c r="BW28" t="s">
        <v>341</v>
      </c>
      <c r="BX28" t="s">
        <v>341</v>
      </c>
      <c r="BY28" t="s">
        <v>341</v>
      </c>
      <c r="BZ28" t="s">
        <v>341</v>
      </c>
      <c r="CA28" t="s">
        <v>341</v>
      </c>
      <c r="CB28" t="s">
        <v>341</v>
      </c>
      <c r="CC28" t="s">
        <v>341</v>
      </c>
      <c r="CD28" t="s">
        <v>341</v>
      </c>
      <c r="CE28" t="s">
        <v>341</v>
      </c>
      <c r="CF28" t="s">
        <v>341</v>
      </c>
      <c r="CG28" t="s">
        <v>341</v>
      </c>
      <c r="CH28" t="s">
        <v>341</v>
      </c>
      <c r="CI28" t="s">
        <v>341</v>
      </c>
      <c r="CJ28" t="s">
        <v>341</v>
      </c>
      <c r="CK28" t="s">
        <v>341</v>
      </c>
      <c r="CL28" t="s">
        <v>341</v>
      </c>
      <c r="CM28" t="str">
        <f t="shared" si="1"/>
        <v/>
      </c>
      <c r="CN28" t="str">
        <f t="shared" si="2"/>
        <v/>
      </c>
      <c r="CO28" t="str">
        <f t="shared" si="3"/>
        <v/>
      </c>
      <c r="CP28" t="str">
        <f t="shared" si="4"/>
        <v/>
      </c>
      <c r="CQ28" t="str">
        <f t="shared" si="5"/>
        <v/>
      </c>
      <c r="CR28" t="str">
        <f t="shared" si="6"/>
        <v/>
      </c>
      <c r="CS28" t="str">
        <f t="shared" si="7"/>
        <v>Processing: As a reactant</v>
      </c>
      <c r="CT28" t="str">
        <f t="shared" si="8"/>
        <v/>
      </c>
      <c r="CU28" t="str">
        <f t="shared" si="9"/>
        <v>102 - Raw Materials</v>
      </c>
      <c r="CV28" t="str">
        <f t="shared" si="10"/>
        <v/>
      </c>
      <c r="CW28" t="str">
        <f t="shared" si="11"/>
        <v/>
      </c>
      <c r="CX28" t="str">
        <f t="shared" si="12"/>
        <v/>
      </c>
      <c r="CY28" t="str">
        <f t="shared" si="13"/>
        <v/>
      </c>
      <c r="CZ28" t="str">
        <f t="shared" si="14"/>
        <v/>
      </c>
      <c r="DA28" t="str">
        <f t="shared" si="15"/>
        <v/>
      </c>
      <c r="DB28" t="str">
        <f t="shared" si="16"/>
        <v/>
      </c>
      <c r="DC28" t="str">
        <f t="shared" si="17"/>
        <v/>
      </c>
      <c r="DD28" t="str">
        <f t="shared" si="18"/>
        <v/>
      </c>
      <c r="DE28" t="str">
        <f t="shared" si="19"/>
        <v/>
      </c>
      <c r="DF28" t="str">
        <f t="shared" si="20"/>
        <v/>
      </c>
      <c r="DG28" t="str">
        <f t="shared" si="21"/>
        <v/>
      </c>
      <c r="DH28" t="str">
        <f t="shared" si="22"/>
        <v/>
      </c>
      <c r="DI28" t="str">
        <f t="shared" si="23"/>
        <v/>
      </c>
      <c r="DJ28" t="str">
        <f t="shared" si="24"/>
        <v/>
      </c>
      <c r="DK28" t="str">
        <f t="shared" si="25"/>
        <v/>
      </c>
      <c r="DL28" t="str">
        <f t="shared" si="26"/>
        <v/>
      </c>
      <c r="DM28" t="str">
        <f t="shared" si="27"/>
        <v/>
      </c>
      <c r="DN28" t="str">
        <f t="shared" si="28"/>
        <v/>
      </c>
      <c r="DO28" t="str">
        <f t="shared" si="29"/>
        <v/>
      </c>
      <c r="DP28" t="str">
        <f t="shared" si="30"/>
        <v/>
      </c>
      <c r="DQ28" t="str">
        <f t="shared" si="31"/>
        <v/>
      </c>
      <c r="DR28" t="str">
        <f t="shared" si="32"/>
        <v/>
      </c>
      <c r="DS28" t="str">
        <f t="shared" si="33"/>
        <v/>
      </c>
      <c r="DT28" t="str">
        <f t="shared" si="34"/>
        <v/>
      </c>
      <c r="DU28" t="str">
        <f t="shared" si="35"/>
        <v/>
      </c>
      <c r="DV28" t="str">
        <f t="shared" si="36"/>
        <v/>
      </c>
      <c r="DW28" t="str">
        <f t="shared" si="37"/>
        <v/>
      </c>
      <c r="DX28" t="str">
        <f t="shared" si="38"/>
        <v/>
      </c>
      <c r="DY28" t="str">
        <f t="shared" si="39"/>
        <v/>
      </c>
      <c r="DZ28" t="str">
        <f t="shared" si="40"/>
        <v/>
      </c>
      <c r="EA28" t="str">
        <f t="shared" si="41"/>
        <v/>
      </c>
      <c r="EB28" t="str">
        <f t="shared" si="42"/>
        <v/>
      </c>
      <c r="EC28" t="str">
        <f t="shared" si="43"/>
        <v/>
      </c>
      <c r="ED28" t="str">
        <f t="shared" si="44"/>
        <v/>
      </c>
      <c r="EE28" t="str">
        <f t="shared" si="45"/>
        <v/>
      </c>
      <c r="EF28" t="str">
        <f t="shared" si="46"/>
        <v/>
      </c>
      <c r="EG28" t="str">
        <f t="shared" si="47"/>
        <v/>
      </c>
      <c r="EH28" t="str">
        <f t="shared" si="48"/>
        <v/>
      </c>
      <c r="EI28" t="str">
        <f t="shared" si="49"/>
        <v/>
      </c>
      <c r="EJ28" t="str">
        <f t="shared" si="50"/>
        <v/>
      </c>
      <c r="EK28" t="str">
        <f t="shared" si="51"/>
        <v/>
      </c>
      <c r="EL28" t="str">
        <f t="shared" si="52"/>
        <v/>
      </c>
      <c r="EM28" t="str">
        <f t="shared" si="53"/>
        <v/>
      </c>
      <c r="EN28" t="str">
        <f t="shared" si="54"/>
        <v/>
      </c>
    </row>
    <row r="29" spans="1:144" ht="86.45">
      <c r="A29" s="7" t="s">
        <v>328</v>
      </c>
      <c r="B29" s="7">
        <v>2022</v>
      </c>
      <c r="C29" t="s">
        <v>382</v>
      </c>
      <c r="D29" t="s">
        <v>383</v>
      </c>
      <c r="E29" t="s">
        <v>384</v>
      </c>
      <c r="F29" t="s">
        <v>385</v>
      </c>
      <c r="G29" t="s">
        <v>386</v>
      </c>
      <c r="H29" t="s">
        <v>387</v>
      </c>
      <c r="I29">
        <v>38017</v>
      </c>
      <c r="J29" s="136">
        <f>VLOOKUP(H29, 'TRI Crosswalk codes'!D:E, 2, FALSE)</f>
        <v>4</v>
      </c>
      <c r="K29">
        <v>325211</v>
      </c>
      <c r="L29" s="137" t="str">
        <f>VLOOKUP(K29, '2017-2022 NAICS'!C:D, 2, FALSE)</f>
        <v>Plastics Material and Resin Manufacturing</v>
      </c>
      <c r="M29" s="137" t="str">
        <f>IF(COUNTIF('Raw TRI Data'!A:A, K29) &gt;0, "Yes", "No")</f>
        <v>No</v>
      </c>
      <c r="N29">
        <v>35.041758000000002</v>
      </c>
      <c r="O29">
        <v>-89.625080999999994</v>
      </c>
      <c r="P29" s="15">
        <v>110000911737</v>
      </c>
      <c r="Q29" s="15">
        <v>1322221011721</v>
      </c>
      <c r="R29" t="s">
        <v>335</v>
      </c>
      <c r="S29" t="s">
        <v>336</v>
      </c>
      <c r="T29" s="160">
        <v>3</v>
      </c>
      <c r="U29" s="136" t="str">
        <f>VLOOKUP(T29, 'TRI Crosswalk codes'!A:B, 2, FALSE)</f>
        <v>1,000 to 9,999</v>
      </c>
      <c r="V29">
        <v>0</v>
      </c>
      <c r="W29">
        <v>0</v>
      </c>
      <c r="Y29">
        <v>0</v>
      </c>
      <c r="Z29">
        <v>0</v>
      </c>
      <c r="AA29" t="s">
        <v>338</v>
      </c>
      <c r="AB29" s="137" t="str">
        <f t="shared" si="0"/>
        <v>Processing: As a reactant; 102 - Raw Materials</v>
      </c>
      <c r="AC29" s="137" t="s">
        <v>339</v>
      </c>
      <c r="AD29" s="26" t="str">
        <f>VLOOKUP(K29, 'NAICS OES Crosswalk'!A:C, 3, FALSE)</f>
        <v>Processing: Plastics Compounding</v>
      </c>
      <c r="AE29" s="26" t="str">
        <f>_xlfn.XLOOKUP($C29,'TRIFD to COU Crosswalk'!A:A,'TRIFD to COU Crosswalk'!B:B)</f>
        <v xml:space="preserve">Processing as a reactant in plastic material and resin manufacturing; Processing as a reactant in all other chemical product and preparation manufacturing </v>
      </c>
      <c r="AF29" s="137" t="s">
        <v>388</v>
      </c>
      <c r="AK29" t="s">
        <v>341</v>
      </c>
      <c r="AL29" t="s">
        <v>341</v>
      </c>
      <c r="AM29" t="s">
        <v>341</v>
      </c>
      <c r="AN29" t="s">
        <v>341</v>
      </c>
      <c r="AO29" t="s">
        <v>341</v>
      </c>
      <c r="AP29" t="s">
        <v>341</v>
      </c>
      <c r="AQ29" t="s">
        <v>342</v>
      </c>
      <c r="AR29" t="s">
        <v>341</v>
      </c>
      <c r="AS29" t="s">
        <v>342</v>
      </c>
      <c r="AT29" t="s">
        <v>341</v>
      </c>
      <c r="AU29" t="s">
        <v>341</v>
      </c>
      <c r="AV29" t="s">
        <v>341</v>
      </c>
      <c r="AW29" t="s">
        <v>341</v>
      </c>
      <c r="AX29" t="s">
        <v>341</v>
      </c>
      <c r="AY29" t="s">
        <v>341</v>
      </c>
      <c r="AZ29" t="s">
        <v>341</v>
      </c>
      <c r="BA29" t="s">
        <v>341</v>
      </c>
      <c r="BB29" t="s">
        <v>341</v>
      </c>
      <c r="BC29" t="s">
        <v>341</v>
      </c>
      <c r="BD29" t="s">
        <v>341</v>
      </c>
      <c r="BE29" t="s">
        <v>341</v>
      </c>
      <c r="BF29" t="s">
        <v>341</v>
      </c>
      <c r="BG29" t="s">
        <v>341</v>
      </c>
      <c r="BH29" t="s">
        <v>341</v>
      </c>
      <c r="BI29" t="s">
        <v>341</v>
      </c>
      <c r="BJ29" t="s">
        <v>341</v>
      </c>
      <c r="BK29" t="s">
        <v>341</v>
      </c>
      <c r="BL29" t="s">
        <v>341</v>
      </c>
      <c r="BM29" t="s">
        <v>341</v>
      </c>
      <c r="BN29" t="s">
        <v>341</v>
      </c>
      <c r="BO29" t="s">
        <v>341</v>
      </c>
      <c r="BP29" t="s">
        <v>341</v>
      </c>
      <c r="BQ29" t="s">
        <v>341</v>
      </c>
      <c r="BR29" t="s">
        <v>341</v>
      </c>
      <c r="BS29" t="s">
        <v>341</v>
      </c>
      <c r="BT29" t="s">
        <v>341</v>
      </c>
      <c r="BU29" t="s">
        <v>341</v>
      </c>
      <c r="BV29" t="s">
        <v>341</v>
      </c>
      <c r="BW29" t="s">
        <v>341</v>
      </c>
      <c r="BX29" t="s">
        <v>341</v>
      </c>
      <c r="BY29" t="s">
        <v>341</v>
      </c>
      <c r="BZ29" t="s">
        <v>341</v>
      </c>
      <c r="CA29" t="s">
        <v>341</v>
      </c>
      <c r="CB29" t="s">
        <v>341</v>
      </c>
      <c r="CC29" t="s">
        <v>341</v>
      </c>
      <c r="CD29" t="s">
        <v>341</v>
      </c>
      <c r="CE29" t="s">
        <v>341</v>
      </c>
      <c r="CF29" t="s">
        <v>341</v>
      </c>
      <c r="CG29" t="s">
        <v>341</v>
      </c>
      <c r="CH29" t="s">
        <v>341</v>
      </c>
      <c r="CI29" t="s">
        <v>341</v>
      </c>
      <c r="CJ29" t="s">
        <v>341</v>
      </c>
      <c r="CK29" t="s">
        <v>341</v>
      </c>
      <c r="CL29" t="s">
        <v>341</v>
      </c>
      <c r="CM29" t="str">
        <f t="shared" si="1"/>
        <v/>
      </c>
      <c r="CN29" t="str">
        <f t="shared" si="2"/>
        <v/>
      </c>
      <c r="CO29" t="str">
        <f t="shared" si="3"/>
        <v/>
      </c>
      <c r="CP29" t="str">
        <f t="shared" si="4"/>
        <v/>
      </c>
      <c r="CQ29" t="str">
        <f t="shared" si="5"/>
        <v/>
      </c>
      <c r="CR29" t="str">
        <f t="shared" si="6"/>
        <v/>
      </c>
      <c r="CS29" t="str">
        <f t="shared" si="7"/>
        <v>Processing: As a reactant</v>
      </c>
      <c r="CT29" t="str">
        <f t="shared" si="8"/>
        <v/>
      </c>
      <c r="CU29" t="str">
        <f t="shared" si="9"/>
        <v>102 - Raw Materials</v>
      </c>
      <c r="CV29" t="str">
        <f t="shared" si="10"/>
        <v/>
      </c>
      <c r="CW29" t="str">
        <f t="shared" si="11"/>
        <v/>
      </c>
      <c r="CX29" t="str">
        <f t="shared" si="12"/>
        <v/>
      </c>
      <c r="CY29" t="str">
        <f t="shared" si="13"/>
        <v/>
      </c>
      <c r="CZ29" t="str">
        <f t="shared" si="14"/>
        <v/>
      </c>
      <c r="DA29" t="str">
        <f t="shared" si="15"/>
        <v/>
      </c>
      <c r="DB29" t="str">
        <f t="shared" si="16"/>
        <v/>
      </c>
      <c r="DC29" t="str">
        <f t="shared" si="17"/>
        <v/>
      </c>
      <c r="DD29" t="str">
        <f t="shared" si="18"/>
        <v/>
      </c>
      <c r="DE29" t="str">
        <f t="shared" si="19"/>
        <v/>
      </c>
      <c r="DF29" t="str">
        <f t="shared" si="20"/>
        <v/>
      </c>
      <c r="DG29" t="str">
        <f t="shared" si="21"/>
        <v/>
      </c>
      <c r="DH29" t="str">
        <f t="shared" si="22"/>
        <v/>
      </c>
      <c r="DI29" t="str">
        <f t="shared" si="23"/>
        <v/>
      </c>
      <c r="DJ29" t="str">
        <f t="shared" si="24"/>
        <v/>
      </c>
      <c r="DK29" t="str">
        <f t="shared" si="25"/>
        <v/>
      </c>
      <c r="DL29" t="str">
        <f t="shared" si="26"/>
        <v/>
      </c>
      <c r="DM29" t="str">
        <f t="shared" si="27"/>
        <v/>
      </c>
      <c r="DN29" t="str">
        <f t="shared" si="28"/>
        <v/>
      </c>
      <c r="DO29" t="str">
        <f t="shared" si="29"/>
        <v/>
      </c>
      <c r="DP29" t="str">
        <f t="shared" si="30"/>
        <v/>
      </c>
      <c r="DQ29" t="str">
        <f t="shared" si="31"/>
        <v/>
      </c>
      <c r="DR29" t="str">
        <f t="shared" si="32"/>
        <v/>
      </c>
      <c r="DS29" t="str">
        <f t="shared" si="33"/>
        <v/>
      </c>
      <c r="DT29" t="str">
        <f t="shared" si="34"/>
        <v/>
      </c>
      <c r="DU29" t="str">
        <f t="shared" si="35"/>
        <v/>
      </c>
      <c r="DV29" t="str">
        <f t="shared" si="36"/>
        <v/>
      </c>
      <c r="DW29" t="str">
        <f t="shared" si="37"/>
        <v/>
      </c>
      <c r="DX29" t="str">
        <f t="shared" si="38"/>
        <v/>
      </c>
      <c r="DY29" t="str">
        <f t="shared" si="39"/>
        <v/>
      </c>
      <c r="DZ29" t="str">
        <f t="shared" si="40"/>
        <v/>
      </c>
      <c r="EA29" t="str">
        <f t="shared" si="41"/>
        <v/>
      </c>
      <c r="EB29" t="str">
        <f t="shared" si="42"/>
        <v/>
      </c>
      <c r="EC29" t="str">
        <f t="shared" si="43"/>
        <v/>
      </c>
      <c r="ED29" t="str">
        <f t="shared" si="44"/>
        <v/>
      </c>
      <c r="EE29" t="str">
        <f t="shared" si="45"/>
        <v/>
      </c>
      <c r="EF29" t="str">
        <f t="shared" si="46"/>
        <v/>
      </c>
      <c r="EG29" t="str">
        <f t="shared" si="47"/>
        <v/>
      </c>
      <c r="EH29" t="str">
        <f t="shared" si="48"/>
        <v/>
      </c>
      <c r="EI29" t="str">
        <f t="shared" si="49"/>
        <v/>
      </c>
      <c r="EJ29" t="str">
        <f t="shared" si="50"/>
        <v/>
      </c>
      <c r="EK29" t="str">
        <f t="shared" si="51"/>
        <v/>
      </c>
      <c r="EL29" t="str">
        <f t="shared" si="52"/>
        <v/>
      </c>
      <c r="EM29" t="str">
        <f t="shared" si="53"/>
        <v/>
      </c>
      <c r="EN29" t="str">
        <f t="shared" si="54"/>
        <v/>
      </c>
    </row>
    <row r="30" spans="1:144" ht="86.45">
      <c r="A30" s="7" t="s">
        <v>328</v>
      </c>
      <c r="B30" s="7">
        <v>2023</v>
      </c>
      <c r="C30" t="s">
        <v>382</v>
      </c>
      <c r="D30" t="s">
        <v>383</v>
      </c>
      <c r="E30" t="s">
        <v>384</v>
      </c>
      <c r="F30" t="s">
        <v>385</v>
      </c>
      <c r="G30" t="s">
        <v>386</v>
      </c>
      <c r="H30" t="s">
        <v>387</v>
      </c>
      <c r="I30">
        <v>38017</v>
      </c>
      <c r="J30" s="136">
        <f>VLOOKUP(H30, 'TRI Crosswalk codes'!D:E, 2, FALSE)</f>
        <v>4</v>
      </c>
      <c r="K30">
        <v>325211</v>
      </c>
      <c r="L30" s="137" t="str">
        <f>VLOOKUP(K30, '2017-2022 NAICS'!C:D, 2, FALSE)</f>
        <v>Plastics Material and Resin Manufacturing</v>
      </c>
      <c r="M30" s="137" t="str">
        <f>IF(COUNTIF('Raw TRI Data'!A:A, K30) &gt;0, "Yes", "No")</f>
        <v>No</v>
      </c>
      <c r="N30">
        <v>35.041758000000002</v>
      </c>
      <c r="O30">
        <v>-89.625080999999994</v>
      </c>
      <c r="P30" s="15">
        <v>110000911737</v>
      </c>
      <c r="Q30" s="15">
        <v>1323221801475</v>
      </c>
      <c r="R30" t="s">
        <v>335</v>
      </c>
      <c r="S30" t="s">
        <v>336</v>
      </c>
      <c r="T30" s="160">
        <v>3</v>
      </c>
      <c r="U30" s="136" t="str">
        <f>VLOOKUP(T30, 'TRI Crosswalk codes'!A:B, 2, FALSE)</f>
        <v>1,000 to 9,999</v>
      </c>
      <c r="V30">
        <v>0</v>
      </c>
      <c r="W30">
        <v>0</v>
      </c>
      <c r="Y30">
        <v>0</v>
      </c>
      <c r="Z30">
        <v>0</v>
      </c>
      <c r="AA30" t="s">
        <v>338</v>
      </c>
      <c r="AB30" s="137" t="str">
        <f t="shared" si="0"/>
        <v>Processing: As a reactant; 102 - Raw Materials</v>
      </c>
      <c r="AC30" s="137" t="s">
        <v>339</v>
      </c>
      <c r="AD30" s="26" t="str">
        <f>VLOOKUP(K30, 'NAICS OES Crosswalk'!A:C, 3, FALSE)</f>
        <v>Processing: Plastics Compounding</v>
      </c>
      <c r="AE30" s="26" t="str">
        <f>_xlfn.XLOOKUP($C30,'TRIFD to COU Crosswalk'!A:A,'TRIFD to COU Crosswalk'!B:B)</f>
        <v xml:space="preserve">Processing as a reactant in plastic material and resin manufacturing; Processing as a reactant in all other chemical product and preparation manufacturing </v>
      </c>
      <c r="AF30" s="137" t="s">
        <v>388</v>
      </c>
      <c r="AK30" t="s">
        <v>341</v>
      </c>
      <c r="AL30" t="s">
        <v>341</v>
      </c>
      <c r="AM30" t="s">
        <v>341</v>
      </c>
      <c r="AN30" t="s">
        <v>341</v>
      </c>
      <c r="AO30" t="s">
        <v>341</v>
      </c>
      <c r="AP30" t="s">
        <v>341</v>
      </c>
      <c r="AQ30" t="s">
        <v>342</v>
      </c>
      <c r="AR30" t="s">
        <v>341</v>
      </c>
      <c r="AS30" t="s">
        <v>342</v>
      </c>
      <c r="AT30" t="s">
        <v>341</v>
      </c>
      <c r="AU30" t="s">
        <v>341</v>
      </c>
      <c r="AV30" t="s">
        <v>341</v>
      </c>
      <c r="AW30" t="s">
        <v>341</v>
      </c>
      <c r="AX30" t="s">
        <v>341</v>
      </c>
      <c r="AY30" t="s">
        <v>341</v>
      </c>
      <c r="AZ30" t="s">
        <v>341</v>
      </c>
      <c r="BA30" t="s">
        <v>341</v>
      </c>
      <c r="BB30" t="s">
        <v>341</v>
      </c>
      <c r="BC30" t="s">
        <v>341</v>
      </c>
      <c r="BD30" t="s">
        <v>341</v>
      </c>
      <c r="BE30" t="s">
        <v>341</v>
      </c>
      <c r="BF30" t="s">
        <v>341</v>
      </c>
      <c r="BG30" t="s">
        <v>341</v>
      </c>
      <c r="BH30" t="s">
        <v>341</v>
      </c>
      <c r="BI30" t="s">
        <v>341</v>
      </c>
      <c r="BJ30" t="s">
        <v>341</v>
      </c>
      <c r="BK30" t="s">
        <v>341</v>
      </c>
      <c r="BL30" t="s">
        <v>341</v>
      </c>
      <c r="BM30" t="s">
        <v>341</v>
      </c>
      <c r="BN30" t="s">
        <v>341</v>
      </c>
      <c r="BO30" t="s">
        <v>341</v>
      </c>
      <c r="BP30" t="s">
        <v>341</v>
      </c>
      <c r="BQ30" t="s">
        <v>341</v>
      </c>
      <c r="BR30" t="s">
        <v>341</v>
      </c>
      <c r="BS30" t="s">
        <v>341</v>
      </c>
      <c r="BT30" t="s">
        <v>341</v>
      </c>
      <c r="BU30" t="s">
        <v>341</v>
      </c>
      <c r="BV30" t="s">
        <v>341</v>
      </c>
      <c r="BW30" t="s">
        <v>341</v>
      </c>
      <c r="BX30" t="s">
        <v>341</v>
      </c>
      <c r="BY30" t="s">
        <v>341</v>
      </c>
      <c r="BZ30" t="s">
        <v>341</v>
      </c>
      <c r="CA30" t="s">
        <v>341</v>
      </c>
      <c r="CB30" t="s">
        <v>341</v>
      </c>
      <c r="CC30" t="s">
        <v>341</v>
      </c>
      <c r="CD30" t="s">
        <v>341</v>
      </c>
      <c r="CE30" t="s">
        <v>341</v>
      </c>
      <c r="CF30" t="s">
        <v>341</v>
      </c>
      <c r="CG30" t="s">
        <v>341</v>
      </c>
      <c r="CH30" t="s">
        <v>341</v>
      </c>
      <c r="CI30" t="s">
        <v>341</v>
      </c>
      <c r="CJ30" t="s">
        <v>341</v>
      </c>
      <c r="CK30" t="s">
        <v>341</v>
      </c>
      <c r="CL30" t="s">
        <v>341</v>
      </c>
      <c r="CM30" t="str">
        <f t="shared" si="1"/>
        <v/>
      </c>
      <c r="CN30" t="str">
        <f t="shared" si="2"/>
        <v/>
      </c>
      <c r="CO30" t="str">
        <f t="shared" si="3"/>
        <v/>
      </c>
      <c r="CP30" t="str">
        <f t="shared" si="4"/>
        <v/>
      </c>
      <c r="CQ30" t="str">
        <f t="shared" si="5"/>
        <v/>
      </c>
      <c r="CR30" t="str">
        <f t="shared" si="6"/>
        <v/>
      </c>
      <c r="CS30" t="str">
        <f t="shared" si="7"/>
        <v>Processing: As a reactant</v>
      </c>
      <c r="CT30" t="str">
        <f t="shared" si="8"/>
        <v/>
      </c>
      <c r="CU30" t="str">
        <f t="shared" si="9"/>
        <v>102 - Raw Materials</v>
      </c>
      <c r="CV30" t="str">
        <f t="shared" si="10"/>
        <v/>
      </c>
      <c r="CW30" t="str">
        <f t="shared" si="11"/>
        <v/>
      </c>
      <c r="CX30" t="str">
        <f t="shared" si="12"/>
        <v/>
      </c>
      <c r="CY30" t="str">
        <f t="shared" si="13"/>
        <v/>
      </c>
      <c r="CZ30" t="str">
        <f t="shared" si="14"/>
        <v/>
      </c>
      <c r="DA30" t="str">
        <f t="shared" si="15"/>
        <v/>
      </c>
      <c r="DB30" t="str">
        <f t="shared" si="16"/>
        <v/>
      </c>
      <c r="DC30" t="str">
        <f t="shared" si="17"/>
        <v/>
      </c>
      <c r="DD30" t="str">
        <f t="shared" si="18"/>
        <v/>
      </c>
      <c r="DE30" t="str">
        <f t="shared" si="19"/>
        <v/>
      </c>
      <c r="DF30" t="str">
        <f t="shared" si="20"/>
        <v/>
      </c>
      <c r="DG30" t="str">
        <f t="shared" si="21"/>
        <v/>
      </c>
      <c r="DH30" t="str">
        <f t="shared" si="22"/>
        <v/>
      </c>
      <c r="DI30" t="str">
        <f t="shared" si="23"/>
        <v/>
      </c>
      <c r="DJ30" t="str">
        <f t="shared" si="24"/>
        <v/>
      </c>
      <c r="DK30" t="str">
        <f t="shared" si="25"/>
        <v/>
      </c>
      <c r="DL30" t="str">
        <f t="shared" si="26"/>
        <v/>
      </c>
      <c r="DM30" t="str">
        <f t="shared" si="27"/>
        <v/>
      </c>
      <c r="DN30" t="str">
        <f t="shared" si="28"/>
        <v/>
      </c>
      <c r="DO30" t="str">
        <f t="shared" si="29"/>
        <v/>
      </c>
      <c r="DP30" t="str">
        <f t="shared" si="30"/>
        <v/>
      </c>
      <c r="DQ30" t="str">
        <f t="shared" si="31"/>
        <v/>
      </c>
      <c r="DR30" t="str">
        <f t="shared" si="32"/>
        <v/>
      </c>
      <c r="DS30" t="str">
        <f t="shared" si="33"/>
        <v/>
      </c>
      <c r="DT30" t="str">
        <f t="shared" si="34"/>
        <v/>
      </c>
      <c r="DU30" t="str">
        <f t="shared" si="35"/>
        <v/>
      </c>
      <c r="DV30" t="str">
        <f t="shared" si="36"/>
        <v/>
      </c>
      <c r="DW30" t="str">
        <f t="shared" si="37"/>
        <v/>
      </c>
      <c r="DX30" t="str">
        <f t="shared" si="38"/>
        <v/>
      </c>
      <c r="DY30" t="str">
        <f t="shared" si="39"/>
        <v/>
      </c>
      <c r="DZ30" t="str">
        <f t="shared" si="40"/>
        <v/>
      </c>
      <c r="EA30" t="str">
        <f t="shared" si="41"/>
        <v/>
      </c>
      <c r="EB30" t="str">
        <f t="shared" si="42"/>
        <v/>
      </c>
      <c r="EC30" t="str">
        <f t="shared" si="43"/>
        <v/>
      </c>
      <c r="ED30" t="str">
        <f t="shared" si="44"/>
        <v/>
      </c>
      <c r="EE30" t="str">
        <f t="shared" si="45"/>
        <v/>
      </c>
      <c r="EF30" t="str">
        <f t="shared" si="46"/>
        <v/>
      </c>
      <c r="EG30" t="str">
        <f t="shared" si="47"/>
        <v/>
      </c>
      <c r="EH30" t="str">
        <f t="shared" si="48"/>
        <v/>
      </c>
      <c r="EI30" t="str">
        <f t="shared" si="49"/>
        <v/>
      </c>
      <c r="EJ30" t="str">
        <f t="shared" si="50"/>
        <v/>
      </c>
      <c r="EK30" t="str">
        <f t="shared" si="51"/>
        <v/>
      </c>
      <c r="EL30" t="str">
        <f t="shared" si="52"/>
        <v/>
      </c>
      <c r="EM30" t="str">
        <f t="shared" si="53"/>
        <v/>
      </c>
      <c r="EN30" t="str">
        <f t="shared" si="54"/>
        <v/>
      </c>
    </row>
    <row r="31" spans="1:144" ht="57.6">
      <c r="A31" s="7" t="s">
        <v>328</v>
      </c>
      <c r="B31" s="7">
        <v>2023</v>
      </c>
      <c r="C31" t="s">
        <v>389</v>
      </c>
      <c r="D31" t="s">
        <v>390</v>
      </c>
      <c r="E31" t="s">
        <v>391</v>
      </c>
      <c r="F31" t="s">
        <v>392</v>
      </c>
      <c r="G31" t="s">
        <v>393</v>
      </c>
      <c r="H31" t="s">
        <v>394</v>
      </c>
      <c r="I31">
        <v>49224</v>
      </c>
      <c r="J31" s="136">
        <f>VLOOKUP(H31, 'TRI Crosswalk codes'!D:E, 2, FALSE)</f>
        <v>5</v>
      </c>
      <c r="K31">
        <v>325991</v>
      </c>
      <c r="L31" s="137" t="str">
        <f>VLOOKUP(K31, '2017-2022 NAICS'!C:D, 2, FALSE)</f>
        <v>Custom Compounding of Purchased Resins</v>
      </c>
      <c r="M31" s="137" t="str">
        <f>IF(COUNTIF('Raw TRI Data'!A:A, K31) &gt;0, "Yes", "No")</f>
        <v>No</v>
      </c>
      <c r="N31">
        <v>42.255090000000003</v>
      </c>
      <c r="O31">
        <v>-84.778819999999996</v>
      </c>
      <c r="P31" s="15">
        <v>110000409950</v>
      </c>
      <c r="Q31" s="15">
        <v>1323222020897</v>
      </c>
      <c r="R31" t="s">
        <v>335</v>
      </c>
      <c r="S31" t="s">
        <v>336</v>
      </c>
      <c r="T31" s="160">
        <v>2</v>
      </c>
      <c r="U31" s="136" t="str">
        <f>VLOOKUP(T31, 'TRI Crosswalk codes'!A:B, 2, FALSE)</f>
        <v>100 to 999</v>
      </c>
      <c r="V31">
        <v>0.2</v>
      </c>
      <c r="W31">
        <v>0.2</v>
      </c>
      <c r="Y31">
        <v>0.1</v>
      </c>
      <c r="Z31">
        <v>0.3</v>
      </c>
      <c r="AA31" t="s">
        <v>338</v>
      </c>
      <c r="AB31" s="137" t="str">
        <f t="shared" si="0"/>
        <v>Processing: As a formulation component; P201 - Additives; P299 - Other</v>
      </c>
      <c r="AC31" s="137" t="s">
        <v>339</v>
      </c>
      <c r="AD31" s="26" t="str">
        <f>VLOOKUP(K31, 'NAICS OES Crosswalk'!A:C, 3, FALSE)</f>
        <v>Processing: Plastics Compounding</v>
      </c>
      <c r="AE31" s="26" t="str">
        <f>_xlfn.XLOOKUP($C31,'TRIFD to COU Crosswalk'!A:A,'TRIFD to COU Crosswalk'!B:B)</f>
        <v>Processing: additive flame retardant in plastic, resin, and paints and coatings </v>
      </c>
      <c r="AF31" s="137" t="s">
        <v>395</v>
      </c>
      <c r="AH31" s="137" t="s">
        <v>396</v>
      </c>
      <c r="AK31" t="s">
        <v>341</v>
      </c>
      <c r="AL31" t="s">
        <v>341</v>
      </c>
      <c r="AM31" t="s">
        <v>341</v>
      </c>
      <c r="AN31" t="s">
        <v>341</v>
      </c>
      <c r="AO31" t="s">
        <v>341</v>
      </c>
      <c r="AP31" t="s">
        <v>341</v>
      </c>
      <c r="AQ31" t="s">
        <v>341</v>
      </c>
      <c r="AR31" t="s">
        <v>341</v>
      </c>
      <c r="AS31" t="s">
        <v>341</v>
      </c>
      <c r="AT31" t="s">
        <v>341</v>
      </c>
      <c r="AU31" t="s">
        <v>341</v>
      </c>
      <c r="AV31" t="s">
        <v>341</v>
      </c>
      <c r="AW31" t="s">
        <v>342</v>
      </c>
      <c r="AX31" t="s">
        <v>342</v>
      </c>
      <c r="AY31" t="s">
        <v>341</v>
      </c>
      <c r="AZ31" t="s">
        <v>341</v>
      </c>
      <c r="BA31" t="s">
        <v>341</v>
      </c>
      <c r="BB31" t="s">
        <v>341</v>
      </c>
      <c r="BC31" t="s">
        <v>341</v>
      </c>
      <c r="BD31" t="s">
        <v>341</v>
      </c>
      <c r="BE31" t="s">
        <v>341</v>
      </c>
      <c r="BF31" t="s">
        <v>341</v>
      </c>
      <c r="BG31" t="s">
        <v>341</v>
      </c>
      <c r="BH31" t="s">
        <v>341</v>
      </c>
      <c r="BI31" t="s">
        <v>342</v>
      </c>
      <c r="BJ31" t="s">
        <v>341</v>
      </c>
      <c r="BK31" t="s">
        <v>341</v>
      </c>
      <c r="BL31" t="s">
        <v>341</v>
      </c>
      <c r="BM31" t="s">
        <v>341</v>
      </c>
      <c r="BN31" t="s">
        <v>341</v>
      </c>
      <c r="BO31" t="s">
        <v>341</v>
      </c>
      <c r="BP31" t="s">
        <v>341</v>
      </c>
      <c r="BQ31" t="s">
        <v>341</v>
      </c>
      <c r="BR31" t="s">
        <v>341</v>
      </c>
      <c r="BS31" t="s">
        <v>341</v>
      </c>
      <c r="BT31" t="s">
        <v>341</v>
      </c>
      <c r="BU31" t="s">
        <v>341</v>
      </c>
      <c r="BV31" t="s">
        <v>341</v>
      </c>
      <c r="BW31" t="s">
        <v>341</v>
      </c>
      <c r="BX31" t="s">
        <v>341</v>
      </c>
      <c r="BY31" t="s">
        <v>341</v>
      </c>
      <c r="BZ31" t="s">
        <v>341</v>
      </c>
      <c r="CA31" t="s">
        <v>341</v>
      </c>
      <c r="CB31" t="s">
        <v>341</v>
      </c>
      <c r="CC31" t="s">
        <v>341</v>
      </c>
      <c r="CD31" t="s">
        <v>341</v>
      </c>
      <c r="CE31" t="s">
        <v>341</v>
      </c>
      <c r="CF31" t="s">
        <v>341</v>
      </c>
      <c r="CG31" t="s">
        <v>341</v>
      </c>
      <c r="CH31" t="s">
        <v>341</v>
      </c>
      <c r="CI31" t="s">
        <v>341</v>
      </c>
      <c r="CJ31" t="s">
        <v>341</v>
      </c>
      <c r="CK31" t="s">
        <v>341</v>
      </c>
      <c r="CL31" t="s">
        <v>341</v>
      </c>
      <c r="CM31" t="str">
        <f t="shared" si="1"/>
        <v/>
      </c>
      <c r="CN31" t="str">
        <f t="shared" si="2"/>
        <v/>
      </c>
      <c r="CO31" t="str">
        <f t="shared" si="3"/>
        <v/>
      </c>
      <c r="CP31" t="str">
        <f t="shared" si="4"/>
        <v/>
      </c>
      <c r="CQ31" t="str">
        <f t="shared" si="5"/>
        <v/>
      </c>
      <c r="CR31" t="str">
        <f t="shared" si="6"/>
        <v/>
      </c>
      <c r="CS31" t="str">
        <f t="shared" si="7"/>
        <v/>
      </c>
      <c r="CT31" t="str">
        <f t="shared" si="8"/>
        <v/>
      </c>
      <c r="CU31" t="str">
        <f t="shared" si="9"/>
        <v/>
      </c>
      <c r="CV31" t="str">
        <f t="shared" si="10"/>
        <v/>
      </c>
      <c r="CW31" t="str">
        <f t="shared" si="11"/>
        <v/>
      </c>
      <c r="CX31" t="str">
        <f t="shared" si="12"/>
        <v/>
      </c>
      <c r="CY31" t="str">
        <f t="shared" si="13"/>
        <v>Processing: As a formulation component</v>
      </c>
      <c r="CZ31" t="str">
        <f t="shared" si="14"/>
        <v>P201 - Additives</v>
      </c>
      <c r="DA31" t="str">
        <f t="shared" si="15"/>
        <v/>
      </c>
      <c r="DB31" t="str">
        <f t="shared" si="16"/>
        <v/>
      </c>
      <c r="DC31" t="str">
        <f t="shared" si="17"/>
        <v/>
      </c>
      <c r="DD31" t="str">
        <f t="shared" si="18"/>
        <v/>
      </c>
      <c r="DE31" t="str">
        <f t="shared" si="19"/>
        <v/>
      </c>
      <c r="DF31" t="str">
        <f t="shared" si="20"/>
        <v/>
      </c>
      <c r="DG31" t="str">
        <f t="shared" si="21"/>
        <v/>
      </c>
      <c r="DH31" t="str">
        <f t="shared" si="22"/>
        <v/>
      </c>
      <c r="DI31" t="str">
        <f t="shared" si="23"/>
        <v/>
      </c>
      <c r="DJ31" t="str">
        <f t="shared" si="24"/>
        <v/>
      </c>
      <c r="DK31" t="str">
        <f t="shared" si="25"/>
        <v>P299 - Other</v>
      </c>
      <c r="DL31" t="str">
        <f t="shared" si="26"/>
        <v/>
      </c>
      <c r="DM31" t="str">
        <f t="shared" si="27"/>
        <v/>
      </c>
      <c r="DN31" t="str">
        <f t="shared" si="28"/>
        <v/>
      </c>
      <c r="DO31" t="str">
        <f t="shared" si="29"/>
        <v/>
      </c>
      <c r="DP31" t="str">
        <f t="shared" si="30"/>
        <v/>
      </c>
      <c r="DQ31" t="str">
        <f t="shared" si="31"/>
        <v/>
      </c>
      <c r="DR31" t="str">
        <f t="shared" si="32"/>
        <v/>
      </c>
      <c r="DS31" t="str">
        <f t="shared" si="33"/>
        <v/>
      </c>
      <c r="DT31" t="str">
        <f t="shared" si="34"/>
        <v/>
      </c>
      <c r="DU31" t="str">
        <f t="shared" si="35"/>
        <v/>
      </c>
      <c r="DV31" t="str">
        <f t="shared" si="36"/>
        <v/>
      </c>
      <c r="DW31" t="str">
        <f t="shared" si="37"/>
        <v/>
      </c>
      <c r="DX31" t="str">
        <f t="shared" si="38"/>
        <v/>
      </c>
      <c r="DY31" t="str">
        <f t="shared" si="39"/>
        <v/>
      </c>
      <c r="DZ31" t="str">
        <f t="shared" si="40"/>
        <v/>
      </c>
      <c r="EA31" t="str">
        <f t="shared" si="41"/>
        <v/>
      </c>
      <c r="EB31" t="str">
        <f t="shared" si="42"/>
        <v/>
      </c>
      <c r="EC31" t="str">
        <f t="shared" si="43"/>
        <v/>
      </c>
      <c r="ED31" t="str">
        <f t="shared" si="44"/>
        <v/>
      </c>
      <c r="EE31" t="str">
        <f t="shared" si="45"/>
        <v/>
      </c>
      <c r="EF31" t="str">
        <f t="shared" si="46"/>
        <v/>
      </c>
      <c r="EG31" t="str">
        <f t="shared" si="47"/>
        <v/>
      </c>
      <c r="EH31" t="str">
        <f t="shared" si="48"/>
        <v/>
      </c>
      <c r="EI31" t="str">
        <f t="shared" si="49"/>
        <v/>
      </c>
      <c r="EJ31" t="str">
        <f t="shared" si="50"/>
        <v/>
      </c>
      <c r="EK31" t="str">
        <f t="shared" si="51"/>
        <v/>
      </c>
      <c r="EL31" t="str">
        <f t="shared" si="52"/>
        <v/>
      </c>
      <c r="EM31" t="str">
        <f t="shared" si="53"/>
        <v/>
      </c>
      <c r="EN31" t="str">
        <f t="shared" si="54"/>
        <v/>
      </c>
    </row>
    <row r="32" spans="1:144" ht="36" customHeight="1">
      <c r="A32" s="7" t="s">
        <v>328</v>
      </c>
      <c r="B32" s="7">
        <v>2019</v>
      </c>
      <c r="C32" t="s">
        <v>397</v>
      </c>
      <c r="D32" t="s">
        <v>398</v>
      </c>
      <c r="E32" t="s">
        <v>399</v>
      </c>
      <c r="F32" t="s">
        <v>400</v>
      </c>
      <c r="G32" t="s">
        <v>401</v>
      </c>
      <c r="H32" t="s">
        <v>402</v>
      </c>
      <c r="I32">
        <v>92705</v>
      </c>
      <c r="J32" s="136">
        <f>VLOOKUP(H32, 'TRI Crosswalk codes'!D:E, 2, FALSE)</f>
        <v>9</v>
      </c>
      <c r="K32">
        <v>313320</v>
      </c>
      <c r="L32" s="137" t="str">
        <f>VLOOKUP(K32, '2017-2022 NAICS'!C:D, 2, FALSE)</f>
        <v>Fabric Coating Mills</v>
      </c>
      <c r="M32" s="137" t="str">
        <f>IF(COUNTIF('Raw TRI Data'!A:A, K32) &gt;0, "Yes", "No")</f>
        <v>No</v>
      </c>
      <c r="N32">
        <v>33.713560000000001</v>
      </c>
      <c r="O32">
        <v>-117.84358</v>
      </c>
      <c r="P32" s="15">
        <v>110055500104</v>
      </c>
      <c r="Q32" s="15">
        <v>1319217983170</v>
      </c>
      <c r="R32" t="s">
        <v>335</v>
      </c>
      <c r="S32" t="s">
        <v>336</v>
      </c>
      <c r="T32" s="160">
        <v>3</v>
      </c>
      <c r="U32" s="136" t="str">
        <f>VLOOKUP(T32, 'TRI Crosswalk codes'!A:B, 2, FALSE)</f>
        <v>1,000 to 9,999</v>
      </c>
      <c r="V32">
        <v>358</v>
      </c>
      <c r="W32">
        <v>358</v>
      </c>
      <c r="Y32">
        <v>0</v>
      </c>
      <c r="Z32">
        <v>358</v>
      </c>
      <c r="AA32" t="s">
        <v>338</v>
      </c>
      <c r="AB32" s="137" t="str">
        <f t="shared" si="0"/>
        <v>Processing: As a reactant; 102 - Raw Materials</v>
      </c>
      <c r="AC32" s="137" t="s">
        <v>339</v>
      </c>
      <c r="AD32" s="26" t="str">
        <f>VLOOKUP(K32, 'NAICS OES Crosswalk'!A:C, 3, FALSE)</f>
        <v>Powder Coating Use</v>
      </c>
      <c r="AE32" s="26" t="str">
        <f>_xlfn.XLOOKUP($C32,'TRIFD to COU Crosswalk'!A:A,'TRIFD to COU Crosswalk'!B:B)</f>
        <v>Processing: reactive flame retardant in transportation equipment manufacturing</v>
      </c>
      <c r="AF32" s="137" t="s">
        <v>403</v>
      </c>
      <c r="AH32" s="137" t="s">
        <v>404</v>
      </c>
      <c r="AK32" t="s">
        <v>341</v>
      </c>
      <c r="AL32" t="s">
        <v>341</v>
      </c>
      <c r="AM32" t="s">
        <v>341</v>
      </c>
      <c r="AN32" t="s">
        <v>341</v>
      </c>
      <c r="AO32" t="s">
        <v>341</v>
      </c>
      <c r="AP32" t="s">
        <v>341</v>
      </c>
      <c r="AQ32" t="s">
        <v>342</v>
      </c>
      <c r="AR32" t="s">
        <v>341</v>
      </c>
      <c r="AS32" t="s">
        <v>342</v>
      </c>
      <c r="AT32" t="s">
        <v>341</v>
      </c>
      <c r="AU32" t="s">
        <v>341</v>
      </c>
      <c r="AV32" t="s">
        <v>341</v>
      </c>
      <c r="AW32" t="s">
        <v>341</v>
      </c>
      <c r="AX32" t="s">
        <v>341</v>
      </c>
      <c r="AY32" t="s">
        <v>341</v>
      </c>
      <c r="AZ32" t="s">
        <v>341</v>
      </c>
      <c r="BA32" t="s">
        <v>341</v>
      </c>
      <c r="BB32" t="s">
        <v>341</v>
      </c>
      <c r="BC32" t="s">
        <v>341</v>
      </c>
      <c r="BD32" t="s">
        <v>341</v>
      </c>
      <c r="BE32" t="s">
        <v>341</v>
      </c>
      <c r="BF32" t="s">
        <v>341</v>
      </c>
      <c r="BG32" t="s">
        <v>341</v>
      </c>
      <c r="BH32" t="s">
        <v>341</v>
      </c>
      <c r="BI32" t="s">
        <v>341</v>
      </c>
      <c r="BJ32" t="s">
        <v>341</v>
      </c>
      <c r="BK32" t="s">
        <v>341</v>
      </c>
      <c r="BL32" t="s">
        <v>341</v>
      </c>
      <c r="BM32" t="s">
        <v>341</v>
      </c>
      <c r="BN32" t="s">
        <v>341</v>
      </c>
      <c r="BO32" t="s">
        <v>341</v>
      </c>
      <c r="BP32" t="s">
        <v>341</v>
      </c>
      <c r="BQ32" t="s">
        <v>341</v>
      </c>
      <c r="BR32" t="s">
        <v>341</v>
      </c>
      <c r="BS32" t="s">
        <v>341</v>
      </c>
      <c r="BT32" t="s">
        <v>341</v>
      </c>
      <c r="BU32" t="s">
        <v>341</v>
      </c>
      <c r="BV32" t="s">
        <v>341</v>
      </c>
      <c r="BW32" t="s">
        <v>341</v>
      </c>
      <c r="BX32" t="s">
        <v>341</v>
      </c>
      <c r="BY32" t="s">
        <v>341</v>
      </c>
      <c r="BZ32" t="s">
        <v>341</v>
      </c>
      <c r="CA32" t="s">
        <v>341</v>
      </c>
      <c r="CB32" t="s">
        <v>341</v>
      </c>
      <c r="CC32" t="s">
        <v>341</v>
      </c>
      <c r="CD32" t="s">
        <v>341</v>
      </c>
      <c r="CE32" t="s">
        <v>341</v>
      </c>
      <c r="CF32" t="s">
        <v>341</v>
      </c>
      <c r="CG32" t="s">
        <v>341</v>
      </c>
      <c r="CH32" t="s">
        <v>341</v>
      </c>
      <c r="CI32" t="s">
        <v>341</v>
      </c>
      <c r="CJ32" t="s">
        <v>341</v>
      </c>
      <c r="CK32" t="s">
        <v>341</v>
      </c>
      <c r="CL32" t="s">
        <v>341</v>
      </c>
      <c r="CM32" t="str">
        <f t="shared" si="1"/>
        <v/>
      </c>
      <c r="CN32" t="str">
        <f t="shared" si="2"/>
        <v/>
      </c>
      <c r="CO32" t="str">
        <f t="shared" si="3"/>
        <v/>
      </c>
      <c r="CP32" t="str">
        <f t="shared" si="4"/>
        <v/>
      </c>
      <c r="CQ32" t="str">
        <f t="shared" si="5"/>
        <v/>
      </c>
      <c r="CR32" t="str">
        <f t="shared" si="6"/>
        <v/>
      </c>
      <c r="CS32" t="str">
        <f t="shared" si="7"/>
        <v>Processing: As a reactant</v>
      </c>
      <c r="CT32" t="str">
        <f t="shared" si="8"/>
        <v/>
      </c>
      <c r="CU32" t="str">
        <f t="shared" si="9"/>
        <v>102 - Raw Materials</v>
      </c>
      <c r="CV32" t="str">
        <f t="shared" si="10"/>
        <v/>
      </c>
      <c r="CW32" t="str">
        <f t="shared" si="11"/>
        <v/>
      </c>
      <c r="CX32" t="str">
        <f t="shared" si="12"/>
        <v/>
      </c>
      <c r="CY32" t="str">
        <f t="shared" si="13"/>
        <v/>
      </c>
      <c r="CZ32" t="str">
        <f t="shared" si="14"/>
        <v/>
      </c>
      <c r="DA32" t="str">
        <f t="shared" si="15"/>
        <v/>
      </c>
      <c r="DB32" t="str">
        <f t="shared" si="16"/>
        <v/>
      </c>
      <c r="DC32" t="str">
        <f t="shared" si="17"/>
        <v/>
      </c>
      <c r="DD32" t="str">
        <f t="shared" si="18"/>
        <v/>
      </c>
      <c r="DE32" t="str">
        <f t="shared" si="19"/>
        <v/>
      </c>
      <c r="DF32" t="str">
        <f t="shared" si="20"/>
        <v/>
      </c>
      <c r="DG32" t="str">
        <f t="shared" si="21"/>
        <v/>
      </c>
      <c r="DH32" t="str">
        <f t="shared" si="22"/>
        <v/>
      </c>
      <c r="DI32" t="str">
        <f t="shared" si="23"/>
        <v/>
      </c>
      <c r="DJ32" t="str">
        <f t="shared" si="24"/>
        <v/>
      </c>
      <c r="DK32" t="str">
        <f t="shared" si="25"/>
        <v/>
      </c>
      <c r="DL32" t="str">
        <f t="shared" si="26"/>
        <v/>
      </c>
      <c r="DM32" t="str">
        <f t="shared" si="27"/>
        <v/>
      </c>
      <c r="DN32" t="str">
        <f t="shared" si="28"/>
        <v/>
      </c>
      <c r="DO32" t="str">
        <f t="shared" si="29"/>
        <v/>
      </c>
      <c r="DP32" t="str">
        <f t="shared" si="30"/>
        <v/>
      </c>
      <c r="DQ32" t="str">
        <f t="shared" si="31"/>
        <v/>
      </c>
      <c r="DR32" t="str">
        <f t="shared" si="32"/>
        <v/>
      </c>
      <c r="DS32" t="str">
        <f t="shared" si="33"/>
        <v/>
      </c>
      <c r="DT32" t="str">
        <f t="shared" si="34"/>
        <v/>
      </c>
      <c r="DU32" t="str">
        <f t="shared" si="35"/>
        <v/>
      </c>
      <c r="DV32" t="str">
        <f t="shared" si="36"/>
        <v/>
      </c>
      <c r="DW32" t="str">
        <f t="shared" si="37"/>
        <v/>
      </c>
      <c r="DX32" t="str">
        <f t="shared" si="38"/>
        <v/>
      </c>
      <c r="DY32" t="str">
        <f t="shared" si="39"/>
        <v/>
      </c>
      <c r="DZ32" t="str">
        <f t="shared" si="40"/>
        <v/>
      </c>
      <c r="EA32" t="str">
        <f t="shared" si="41"/>
        <v/>
      </c>
      <c r="EB32" t="str">
        <f t="shared" si="42"/>
        <v/>
      </c>
      <c r="EC32" t="str">
        <f t="shared" si="43"/>
        <v/>
      </c>
      <c r="ED32" t="str">
        <f t="shared" si="44"/>
        <v/>
      </c>
      <c r="EE32" t="str">
        <f t="shared" si="45"/>
        <v/>
      </c>
      <c r="EF32" t="str">
        <f t="shared" si="46"/>
        <v/>
      </c>
      <c r="EG32" t="str">
        <f t="shared" si="47"/>
        <v/>
      </c>
      <c r="EH32" t="str">
        <f t="shared" si="48"/>
        <v/>
      </c>
      <c r="EI32" t="str">
        <f t="shared" si="49"/>
        <v/>
      </c>
      <c r="EJ32" t="str">
        <f t="shared" si="50"/>
        <v/>
      </c>
      <c r="EK32" t="str">
        <f t="shared" si="51"/>
        <v/>
      </c>
      <c r="EL32" t="str">
        <f t="shared" si="52"/>
        <v/>
      </c>
      <c r="EM32" t="str">
        <f t="shared" si="53"/>
        <v/>
      </c>
      <c r="EN32" t="str">
        <f t="shared" si="54"/>
        <v/>
      </c>
    </row>
    <row r="33" spans="1:144" ht="35.65" customHeight="1">
      <c r="A33" s="7" t="s">
        <v>328</v>
      </c>
      <c r="B33" s="7">
        <v>2020</v>
      </c>
      <c r="C33" t="s">
        <v>397</v>
      </c>
      <c r="D33" t="s">
        <v>398</v>
      </c>
      <c r="E33" t="s">
        <v>399</v>
      </c>
      <c r="F33" t="s">
        <v>400</v>
      </c>
      <c r="G33" t="s">
        <v>401</v>
      </c>
      <c r="H33" t="s">
        <v>402</v>
      </c>
      <c r="I33">
        <v>92705</v>
      </c>
      <c r="J33" s="136">
        <f>VLOOKUP(H33, 'TRI Crosswalk codes'!D:E, 2, FALSE)</f>
        <v>9</v>
      </c>
      <c r="K33">
        <v>313320</v>
      </c>
      <c r="L33" s="137" t="str">
        <f>VLOOKUP(K33, '2017-2022 NAICS'!C:D, 2, FALSE)</f>
        <v>Fabric Coating Mills</v>
      </c>
      <c r="M33" s="137" t="str">
        <f>IF(COUNTIF('Raw TRI Data'!A:A, K33) &gt;0, "Yes", "No")</f>
        <v>No</v>
      </c>
      <c r="N33">
        <v>33.713560000000001</v>
      </c>
      <c r="O33">
        <v>-117.84358</v>
      </c>
      <c r="P33" s="15">
        <v>110055500104</v>
      </c>
      <c r="Q33" s="15">
        <v>1320218919811</v>
      </c>
      <c r="R33" t="s">
        <v>335</v>
      </c>
      <c r="S33" t="s">
        <v>336</v>
      </c>
      <c r="T33" s="160">
        <v>3</v>
      </c>
      <c r="U33" s="136" t="str">
        <f>VLOOKUP(T33, 'TRI Crosswalk codes'!A:B, 2, FALSE)</f>
        <v>1,000 to 9,999</v>
      </c>
      <c r="V33">
        <v>280</v>
      </c>
      <c r="W33">
        <v>280</v>
      </c>
      <c r="Y33">
        <v>0</v>
      </c>
      <c r="Z33">
        <v>280</v>
      </c>
      <c r="AA33" t="s">
        <v>338</v>
      </c>
      <c r="AB33" s="137" t="str">
        <f t="shared" si="0"/>
        <v>Processing: As a reactant; 102 - Raw Materials</v>
      </c>
      <c r="AC33" s="137" t="s">
        <v>339</v>
      </c>
      <c r="AD33" s="26" t="str">
        <f>VLOOKUP(K33, 'NAICS OES Crosswalk'!A:C, 3, FALSE)</f>
        <v>Powder Coating Use</v>
      </c>
      <c r="AE33" s="26" t="str">
        <f>_xlfn.XLOOKUP($C33,'TRIFD to COU Crosswalk'!A:A,'TRIFD to COU Crosswalk'!B:B)</f>
        <v>Processing: reactive flame retardant in transportation equipment manufacturing</v>
      </c>
      <c r="AF33" s="137" t="s">
        <v>403</v>
      </c>
      <c r="AH33" s="137" t="s">
        <v>404</v>
      </c>
      <c r="AK33" t="s">
        <v>341</v>
      </c>
      <c r="AL33" t="s">
        <v>341</v>
      </c>
      <c r="AM33" t="s">
        <v>341</v>
      </c>
      <c r="AN33" t="s">
        <v>341</v>
      </c>
      <c r="AO33" t="s">
        <v>341</v>
      </c>
      <c r="AP33" t="s">
        <v>341</v>
      </c>
      <c r="AQ33" t="s">
        <v>342</v>
      </c>
      <c r="AR33" t="s">
        <v>341</v>
      </c>
      <c r="AS33" t="s">
        <v>342</v>
      </c>
      <c r="AT33" t="s">
        <v>341</v>
      </c>
      <c r="AU33" t="s">
        <v>341</v>
      </c>
      <c r="AV33" t="s">
        <v>341</v>
      </c>
      <c r="AW33" t="s">
        <v>341</v>
      </c>
      <c r="AX33" t="s">
        <v>341</v>
      </c>
      <c r="AY33" t="s">
        <v>341</v>
      </c>
      <c r="AZ33" t="s">
        <v>341</v>
      </c>
      <c r="BA33" t="s">
        <v>341</v>
      </c>
      <c r="BB33" t="s">
        <v>341</v>
      </c>
      <c r="BC33" t="s">
        <v>341</v>
      </c>
      <c r="BD33" t="s">
        <v>341</v>
      </c>
      <c r="BE33" t="s">
        <v>341</v>
      </c>
      <c r="BF33" t="s">
        <v>341</v>
      </c>
      <c r="BG33" t="s">
        <v>341</v>
      </c>
      <c r="BH33" t="s">
        <v>341</v>
      </c>
      <c r="BI33" t="s">
        <v>341</v>
      </c>
      <c r="BJ33" t="s">
        <v>341</v>
      </c>
      <c r="BK33" t="s">
        <v>341</v>
      </c>
      <c r="BL33" t="s">
        <v>341</v>
      </c>
      <c r="BM33" t="s">
        <v>341</v>
      </c>
      <c r="BN33" t="s">
        <v>341</v>
      </c>
      <c r="BO33" t="s">
        <v>341</v>
      </c>
      <c r="BP33" t="s">
        <v>341</v>
      </c>
      <c r="BQ33" t="s">
        <v>341</v>
      </c>
      <c r="BR33" t="s">
        <v>341</v>
      </c>
      <c r="BS33" t="s">
        <v>341</v>
      </c>
      <c r="BT33" t="s">
        <v>341</v>
      </c>
      <c r="BU33" t="s">
        <v>341</v>
      </c>
      <c r="BV33" t="s">
        <v>341</v>
      </c>
      <c r="BW33" t="s">
        <v>341</v>
      </c>
      <c r="BX33" t="s">
        <v>341</v>
      </c>
      <c r="BY33" t="s">
        <v>341</v>
      </c>
      <c r="BZ33" t="s">
        <v>341</v>
      </c>
      <c r="CA33" t="s">
        <v>341</v>
      </c>
      <c r="CB33" t="s">
        <v>341</v>
      </c>
      <c r="CC33" t="s">
        <v>341</v>
      </c>
      <c r="CD33" t="s">
        <v>341</v>
      </c>
      <c r="CE33" t="s">
        <v>341</v>
      </c>
      <c r="CF33" t="s">
        <v>341</v>
      </c>
      <c r="CG33" t="s">
        <v>341</v>
      </c>
      <c r="CH33" t="s">
        <v>341</v>
      </c>
      <c r="CI33" t="s">
        <v>341</v>
      </c>
      <c r="CJ33" t="s">
        <v>341</v>
      </c>
      <c r="CK33" t="s">
        <v>341</v>
      </c>
      <c r="CL33" t="s">
        <v>341</v>
      </c>
      <c r="CM33" t="str">
        <f t="shared" si="1"/>
        <v/>
      </c>
      <c r="CN33" t="str">
        <f t="shared" si="2"/>
        <v/>
      </c>
      <c r="CO33" t="str">
        <f t="shared" si="3"/>
        <v/>
      </c>
      <c r="CP33" t="str">
        <f t="shared" si="4"/>
        <v/>
      </c>
      <c r="CQ33" t="str">
        <f t="shared" si="5"/>
        <v/>
      </c>
      <c r="CR33" t="str">
        <f t="shared" si="6"/>
        <v/>
      </c>
      <c r="CS33" t="str">
        <f t="shared" si="7"/>
        <v>Processing: As a reactant</v>
      </c>
      <c r="CT33" t="str">
        <f t="shared" si="8"/>
        <v/>
      </c>
      <c r="CU33" t="str">
        <f t="shared" si="9"/>
        <v>102 - Raw Materials</v>
      </c>
      <c r="CV33" t="str">
        <f t="shared" si="10"/>
        <v/>
      </c>
      <c r="CW33" t="str">
        <f t="shared" si="11"/>
        <v/>
      </c>
      <c r="CX33" t="str">
        <f t="shared" si="12"/>
        <v/>
      </c>
      <c r="CY33" t="str">
        <f t="shared" si="13"/>
        <v/>
      </c>
      <c r="CZ33" t="str">
        <f t="shared" si="14"/>
        <v/>
      </c>
      <c r="DA33" t="str">
        <f t="shared" si="15"/>
        <v/>
      </c>
      <c r="DB33" t="str">
        <f t="shared" si="16"/>
        <v/>
      </c>
      <c r="DC33" t="str">
        <f t="shared" si="17"/>
        <v/>
      </c>
      <c r="DD33" t="str">
        <f t="shared" si="18"/>
        <v/>
      </c>
      <c r="DE33" t="str">
        <f t="shared" si="19"/>
        <v/>
      </c>
      <c r="DF33" t="str">
        <f t="shared" si="20"/>
        <v/>
      </c>
      <c r="DG33" t="str">
        <f t="shared" si="21"/>
        <v/>
      </c>
      <c r="DH33" t="str">
        <f t="shared" si="22"/>
        <v/>
      </c>
      <c r="DI33" t="str">
        <f t="shared" si="23"/>
        <v/>
      </c>
      <c r="DJ33" t="str">
        <f t="shared" si="24"/>
        <v/>
      </c>
      <c r="DK33" t="str">
        <f t="shared" si="25"/>
        <v/>
      </c>
      <c r="DL33" t="str">
        <f t="shared" si="26"/>
        <v/>
      </c>
      <c r="DM33" t="str">
        <f t="shared" si="27"/>
        <v/>
      </c>
      <c r="DN33" t="str">
        <f t="shared" si="28"/>
        <v/>
      </c>
      <c r="DO33" t="str">
        <f t="shared" si="29"/>
        <v/>
      </c>
      <c r="DP33" t="str">
        <f t="shared" si="30"/>
        <v/>
      </c>
      <c r="DQ33" t="str">
        <f t="shared" si="31"/>
        <v/>
      </c>
      <c r="DR33" t="str">
        <f t="shared" si="32"/>
        <v/>
      </c>
      <c r="DS33" t="str">
        <f t="shared" si="33"/>
        <v/>
      </c>
      <c r="DT33" t="str">
        <f t="shared" si="34"/>
        <v/>
      </c>
      <c r="DU33" t="str">
        <f t="shared" si="35"/>
        <v/>
      </c>
      <c r="DV33" t="str">
        <f t="shared" si="36"/>
        <v/>
      </c>
      <c r="DW33" t="str">
        <f t="shared" si="37"/>
        <v/>
      </c>
      <c r="DX33" t="str">
        <f t="shared" si="38"/>
        <v/>
      </c>
      <c r="DY33" t="str">
        <f t="shared" si="39"/>
        <v/>
      </c>
      <c r="DZ33" t="str">
        <f t="shared" si="40"/>
        <v/>
      </c>
      <c r="EA33" t="str">
        <f t="shared" si="41"/>
        <v/>
      </c>
      <c r="EB33" t="str">
        <f t="shared" si="42"/>
        <v/>
      </c>
      <c r="EC33" t="str">
        <f t="shared" si="43"/>
        <v/>
      </c>
      <c r="ED33" t="str">
        <f t="shared" si="44"/>
        <v/>
      </c>
      <c r="EE33" t="str">
        <f t="shared" si="45"/>
        <v/>
      </c>
      <c r="EF33" t="str">
        <f t="shared" si="46"/>
        <v/>
      </c>
      <c r="EG33" t="str">
        <f t="shared" si="47"/>
        <v/>
      </c>
      <c r="EH33" t="str">
        <f t="shared" si="48"/>
        <v/>
      </c>
      <c r="EI33" t="str">
        <f t="shared" si="49"/>
        <v/>
      </c>
      <c r="EJ33" t="str">
        <f t="shared" si="50"/>
        <v/>
      </c>
      <c r="EK33" t="str">
        <f t="shared" si="51"/>
        <v/>
      </c>
      <c r="EL33" t="str">
        <f t="shared" si="52"/>
        <v/>
      </c>
      <c r="EM33" t="str">
        <f t="shared" si="53"/>
        <v/>
      </c>
      <c r="EN33" t="str">
        <f t="shared" si="54"/>
        <v/>
      </c>
    </row>
    <row r="34" spans="1:144" ht="33.4" customHeight="1">
      <c r="A34" s="7" t="s">
        <v>328</v>
      </c>
      <c r="B34" s="7">
        <v>2021</v>
      </c>
      <c r="C34" t="s">
        <v>397</v>
      </c>
      <c r="D34" t="s">
        <v>398</v>
      </c>
      <c r="E34" t="s">
        <v>399</v>
      </c>
      <c r="F34" t="s">
        <v>400</v>
      </c>
      <c r="G34" t="s">
        <v>401</v>
      </c>
      <c r="H34" t="s">
        <v>402</v>
      </c>
      <c r="I34">
        <v>92705</v>
      </c>
      <c r="J34" s="136">
        <f>VLOOKUP(H34, 'TRI Crosswalk codes'!D:E, 2, FALSE)</f>
        <v>9</v>
      </c>
      <c r="K34">
        <v>313320</v>
      </c>
      <c r="L34" s="137" t="str">
        <f>VLOOKUP(K34, '2017-2022 NAICS'!C:D, 2, FALSE)</f>
        <v>Fabric Coating Mills</v>
      </c>
      <c r="M34" s="137" t="str">
        <f>IF(COUNTIF('Raw TRI Data'!A:A, K34) &gt;0, "Yes", "No")</f>
        <v>No</v>
      </c>
      <c r="N34">
        <v>33.713560000000001</v>
      </c>
      <c r="O34">
        <v>-117.84358</v>
      </c>
      <c r="P34" s="15">
        <v>110055500104</v>
      </c>
      <c r="Q34" s="15">
        <v>1321220524464</v>
      </c>
      <c r="R34" t="s">
        <v>335</v>
      </c>
      <c r="S34" t="s">
        <v>336</v>
      </c>
      <c r="T34" s="160">
        <v>3</v>
      </c>
      <c r="U34" s="136" t="str">
        <f>VLOOKUP(T34, 'TRI Crosswalk codes'!A:B, 2, FALSE)</f>
        <v>1,000 to 9,999</v>
      </c>
      <c r="V34">
        <v>235</v>
      </c>
      <c r="W34">
        <v>235</v>
      </c>
      <c r="Y34">
        <v>0</v>
      </c>
      <c r="Z34">
        <v>235</v>
      </c>
      <c r="AA34" t="s">
        <v>338</v>
      </c>
      <c r="AB34" s="137" t="str">
        <f t="shared" si="0"/>
        <v>Processing: As a reactant; 102 - Raw Materials</v>
      </c>
      <c r="AC34" s="137" t="s">
        <v>339</v>
      </c>
      <c r="AD34" s="26" t="str">
        <f>VLOOKUP(K34, 'NAICS OES Crosswalk'!A:C, 3, FALSE)</f>
        <v>Powder Coating Use</v>
      </c>
      <c r="AE34" s="26" t="str">
        <f>_xlfn.XLOOKUP($C34,'TRIFD to COU Crosswalk'!A:A,'TRIFD to COU Crosswalk'!B:B)</f>
        <v>Processing: reactive flame retardant in transportation equipment manufacturing</v>
      </c>
      <c r="AF34" s="137" t="s">
        <v>403</v>
      </c>
      <c r="AH34" s="137" t="s">
        <v>404</v>
      </c>
      <c r="AK34" t="s">
        <v>341</v>
      </c>
      <c r="AL34" t="s">
        <v>341</v>
      </c>
      <c r="AM34" t="s">
        <v>341</v>
      </c>
      <c r="AN34" t="s">
        <v>341</v>
      </c>
      <c r="AO34" t="s">
        <v>341</v>
      </c>
      <c r="AP34" t="s">
        <v>341</v>
      </c>
      <c r="AQ34" t="s">
        <v>342</v>
      </c>
      <c r="AR34" t="s">
        <v>341</v>
      </c>
      <c r="AS34" t="s">
        <v>342</v>
      </c>
      <c r="AT34" t="s">
        <v>341</v>
      </c>
      <c r="AU34" t="s">
        <v>341</v>
      </c>
      <c r="AV34" t="s">
        <v>341</v>
      </c>
      <c r="AW34" t="s">
        <v>341</v>
      </c>
      <c r="AX34" t="s">
        <v>341</v>
      </c>
      <c r="AY34" t="s">
        <v>341</v>
      </c>
      <c r="AZ34" t="s">
        <v>341</v>
      </c>
      <c r="BA34" t="s">
        <v>341</v>
      </c>
      <c r="BB34" t="s">
        <v>341</v>
      </c>
      <c r="BC34" t="s">
        <v>341</v>
      </c>
      <c r="BD34" t="s">
        <v>341</v>
      </c>
      <c r="BE34" t="s">
        <v>341</v>
      </c>
      <c r="BF34" t="s">
        <v>341</v>
      </c>
      <c r="BG34" t="s">
        <v>341</v>
      </c>
      <c r="BH34" t="s">
        <v>341</v>
      </c>
      <c r="BI34" t="s">
        <v>341</v>
      </c>
      <c r="BJ34" t="s">
        <v>341</v>
      </c>
      <c r="BK34" t="s">
        <v>341</v>
      </c>
      <c r="BL34" t="s">
        <v>341</v>
      </c>
      <c r="BM34" t="s">
        <v>341</v>
      </c>
      <c r="BN34" t="s">
        <v>341</v>
      </c>
      <c r="BO34" t="s">
        <v>341</v>
      </c>
      <c r="BP34" t="s">
        <v>341</v>
      </c>
      <c r="BQ34" t="s">
        <v>341</v>
      </c>
      <c r="BR34" t="s">
        <v>341</v>
      </c>
      <c r="BS34" t="s">
        <v>341</v>
      </c>
      <c r="BT34" t="s">
        <v>341</v>
      </c>
      <c r="BU34" t="s">
        <v>341</v>
      </c>
      <c r="BV34" t="s">
        <v>341</v>
      </c>
      <c r="BW34" t="s">
        <v>341</v>
      </c>
      <c r="BX34" t="s">
        <v>341</v>
      </c>
      <c r="BY34" t="s">
        <v>341</v>
      </c>
      <c r="BZ34" t="s">
        <v>341</v>
      </c>
      <c r="CA34" t="s">
        <v>341</v>
      </c>
      <c r="CB34" t="s">
        <v>341</v>
      </c>
      <c r="CC34" t="s">
        <v>341</v>
      </c>
      <c r="CD34" t="s">
        <v>341</v>
      </c>
      <c r="CE34" t="s">
        <v>341</v>
      </c>
      <c r="CF34" t="s">
        <v>341</v>
      </c>
      <c r="CG34" t="s">
        <v>341</v>
      </c>
      <c r="CH34" t="s">
        <v>341</v>
      </c>
      <c r="CI34" t="s">
        <v>341</v>
      </c>
      <c r="CJ34" t="s">
        <v>341</v>
      </c>
      <c r="CK34" t="s">
        <v>341</v>
      </c>
      <c r="CL34" t="s">
        <v>341</v>
      </c>
      <c r="CM34" t="str">
        <f t="shared" si="1"/>
        <v/>
      </c>
      <c r="CN34" t="str">
        <f t="shared" si="2"/>
        <v/>
      </c>
      <c r="CO34" t="str">
        <f t="shared" si="3"/>
        <v/>
      </c>
      <c r="CP34" t="str">
        <f t="shared" si="4"/>
        <v/>
      </c>
      <c r="CQ34" t="str">
        <f t="shared" si="5"/>
        <v/>
      </c>
      <c r="CR34" t="str">
        <f t="shared" si="6"/>
        <v/>
      </c>
      <c r="CS34" t="str">
        <f t="shared" si="7"/>
        <v>Processing: As a reactant</v>
      </c>
      <c r="CT34" t="str">
        <f t="shared" si="8"/>
        <v/>
      </c>
      <c r="CU34" t="str">
        <f t="shared" si="9"/>
        <v>102 - Raw Materials</v>
      </c>
      <c r="CV34" t="str">
        <f t="shared" si="10"/>
        <v/>
      </c>
      <c r="CW34" t="str">
        <f t="shared" si="11"/>
        <v/>
      </c>
      <c r="CX34" t="str">
        <f t="shared" si="12"/>
        <v/>
      </c>
      <c r="CY34" t="str">
        <f t="shared" si="13"/>
        <v/>
      </c>
      <c r="CZ34" t="str">
        <f t="shared" si="14"/>
        <v/>
      </c>
      <c r="DA34" t="str">
        <f t="shared" si="15"/>
        <v/>
      </c>
      <c r="DB34" t="str">
        <f t="shared" si="16"/>
        <v/>
      </c>
      <c r="DC34" t="str">
        <f t="shared" si="17"/>
        <v/>
      </c>
      <c r="DD34" t="str">
        <f t="shared" si="18"/>
        <v/>
      </c>
      <c r="DE34" t="str">
        <f t="shared" si="19"/>
        <v/>
      </c>
      <c r="DF34" t="str">
        <f t="shared" si="20"/>
        <v/>
      </c>
      <c r="DG34" t="str">
        <f t="shared" si="21"/>
        <v/>
      </c>
      <c r="DH34" t="str">
        <f t="shared" si="22"/>
        <v/>
      </c>
      <c r="DI34" t="str">
        <f t="shared" si="23"/>
        <v/>
      </c>
      <c r="DJ34" t="str">
        <f t="shared" si="24"/>
        <v/>
      </c>
      <c r="DK34" t="str">
        <f t="shared" si="25"/>
        <v/>
      </c>
      <c r="DL34" t="str">
        <f t="shared" si="26"/>
        <v/>
      </c>
      <c r="DM34" t="str">
        <f t="shared" si="27"/>
        <v/>
      </c>
      <c r="DN34" t="str">
        <f t="shared" si="28"/>
        <v/>
      </c>
      <c r="DO34" t="str">
        <f t="shared" si="29"/>
        <v/>
      </c>
      <c r="DP34" t="str">
        <f t="shared" si="30"/>
        <v/>
      </c>
      <c r="DQ34" t="str">
        <f t="shared" si="31"/>
        <v/>
      </c>
      <c r="DR34" t="str">
        <f t="shared" si="32"/>
        <v/>
      </c>
      <c r="DS34" t="str">
        <f t="shared" si="33"/>
        <v/>
      </c>
      <c r="DT34" t="str">
        <f t="shared" si="34"/>
        <v/>
      </c>
      <c r="DU34" t="str">
        <f t="shared" si="35"/>
        <v/>
      </c>
      <c r="DV34" t="str">
        <f t="shared" si="36"/>
        <v/>
      </c>
      <c r="DW34" t="str">
        <f t="shared" si="37"/>
        <v/>
      </c>
      <c r="DX34" t="str">
        <f t="shared" si="38"/>
        <v/>
      </c>
      <c r="DY34" t="str">
        <f t="shared" si="39"/>
        <v/>
      </c>
      <c r="DZ34" t="str">
        <f t="shared" si="40"/>
        <v/>
      </c>
      <c r="EA34" t="str">
        <f t="shared" si="41"/>
        <v/>
      </c>
      <c r="EB34" t="str">
        <f t="shared" si="42"/>
        <v/>
      </c>
      <c r="EC34" t="str">
        <f t="shared" si="43"/>
        <v/>
      </c>
      <c r="ED34" t="str">
        <f t="shared" si="44"/>
        <v/>
      </c>
      <c r="EE34" t="str">
        <f t="shared" si="45"/>
        <v/>
      </c>
      <c r="EF34" t="str">
        <f t="shared" si="46"/>
        <v/>
      </c>
      <c r="EG34" t="str">
        <f t="shared" si="47"/>
        <v/>
      </c>
      <c r="EH34" t="str">
        <f t="shared" si="48"/>
        <v/>
      </c>
      <c r="EI34" t="str">
        <f t="shared" si="49"/>
        <v/>
      </c>
      <c r="EJ34" t="str">
        <f t="shared" si="50"/>
        <v/>
      </c>
      <c r="EK34" t="str">
        <f t="shared" si="51"/>
        <v/>
      </c>
      <c r="EL34" t="str">
        <f t="shared" si="52"/>
        <v/>
      </c>
      <c r="EM34" t="str">
        <f t="shared" si="53"/>
        <v/>
      </c>
      <c r="EN34" t="str">
        <f t="shared" si="54"/>
        <v/>
      </c>
    </row>
    <row r="35" spans="1:144" ht="28.15" customHeight="1">
      <c r="A35" s="7" t="s">
        <v>328</v>
      </c>
      <c r="B35" s="7">
        <v>2022</v>
      </c>
      <c r="C35" t="s">
        <v>397</v>
      </c>
      <c r="D35" t="s">
        <v>398</v>
      </c>
      <c r="E35" t="s">
        <v>399</v>
      </c>
      <c r="F35" t="s">
        <v>400</v>
      </c>
      <c r="G35" t="s">
        <v>401</v>
      </c>
      <c r="H35" t="s">
        <v>402</v>
      </c>
      <c r="I35">
        <v>92705</v>
      </c>
      <c r="J35" s="136">
        <f>VLOOKUP(H35, 'TRI Crosswalk codes'!D:E, 2, FALSE)</f>
        <v>9</v>
      </c>
      <c r="K35">
        <v>313320</v>
      </c>
      <c r="L35" s="137" t="str">
        <f>VLOOKUP(K35, '2017-2022 NAICS'!C:D, 2, FALSE)</f>
        <v>Fabric Coating Mills</v>
      </c>
      <c r="M35" s="137" t="str">
        <f>IF(COUNTIF('Raw TRI Data'!A:A, K35) &gt;0, "Yes", "No")</f>
        <v>No</v>
      </c>
      <c r="N35">
        <v>33.713560000000001</v>
      </c>
      <c r="O35">
        <v>-117.84358</v>
      </c>
      <c r="P35" s="15">
        <v>110055500104</v>
      </c>
      <c r="Q35" s="15">
        <v>1322221432166</v>
      </c>
      <c r="R35" t="s">
        <v>335</v>
      </c>
      <c r="S35" t="s">
        <v>336</v>
      </c>
      <c r="T35" s="160">
        <v>4</v>
      </c>
      <c r="U35" s="136" t="str">
        <f>VLOOKUP(T35, 'TRI Crosswalk codes'!A:B, 2, FALSE)</f>
        <v>10,000 to 99,999</v>
      </c>
      <c r="V35">
        <v>265</v>
      </c>
      <c r="W35">
        <v>265</v>
      </c>
      <c r="Y35">
        <v>0</v>
      </c>
      <c r="Z35">
        <v>265</v>
      </c>
      <c r="AA35" t="s">
        <v>338</v>
      </c>
      <c r="AB35" s="137" t="str">
        <f t="shared" si="0"/>
        <v>Processing: As a reactant; 102 - Raw Materials</v>
      </c>
      <c r="AC35" s="137" t="s">
        <v>339</v>
      </c>
      <c r="AD35" s="26" t="str">
        <f>VLOOKUP(K35, 'NAICS OES Crosswalk'!A:C, 3, FALSE)</f>
        <v>Powder Coating Use</v>
      </c>
      <c r="AE35" s="26" t="str">
        <f>_xlfn.XLOOKUP($C35,'TRIFD to COU Crosswalk'!A:A,'TRIFD to COU Crosswalk'!B:B)</f>
        <v>Processing: reactive flame retardant in transportation equipment manufacturing</v>
      </c>
      <c r="AF35" s="137" t="s">
        <v>403</v>
      </c>
      <c r="AH35" s="137" t="s">
        <v>404</v>
      </c>
      <c r="AK35" t="s">
        <v>341</v>
      </c>
      <c r="AL35" t="s">
        <v>341</v>
      </c>
      <c r="AM35" t="s">
        <v>341</v>
      </c>
      <c r="AN35" t="s">
        <v>341</v>
      </c>
      <c r="AO35" t="s">
        <v>341</v>
      </c>
      <c r="AP35" t="s">
        <v>341</v>
      </c>
      <c r="AQ35" t="s">
        <v>342</v>
      </c>
      <c r="AR35" t="s">
        <v>341</v>
      </c>
      <c r="AS35" t="s">
        <v>342</v>
      </c>
      <c r="AT35" t="s">
        <v>341</v>
      </c>
      <c r="AU35" t="s">
        <v>341</v>
      </c>
      <c r="AV35" t="s">
        <v>341</v>
      </c>
      <c r="AW35" t="s">
        <v>341</v>
      </c>
      <c r="AX35" t="s">
        <v>341</v>
      </c>
      <c r="AY35" t="s">
        <v>341</v>
      </c>
      <c r="AZ35" t="s">
        <v>341</v>
      </c>
      <c r="BA35" t="s">
        <v>341</v>
      </c>
      <c r="BB35" t="s">
        <v>341</v>
      </c>
      <c r="BC35" t="s">
        <v>341</v>
      </c>
      <c r="BD35" t="s">
        <v>341</v>
      </c>
      <c r="BE35" t="s">
        <v>341</v>
      </c>
      <c r="BF35" t="s">
        <v>341</v>
      </c>
      <c r="BG35" t="s">
        <v>341</v>
      </c>
      <c r="BH35" t="s">
        <v>341</v>
      </c>
      <c r="BI35" t="s">
        <v>341</v>
      </c>
      <c r="BJ35" t="s">
        <v>341</v>
      </c>
      <c r="BK35" t="s">
        <v>341</v>
      </c>
      <c r="BL35" t="s">
        <v>341</v>
      </c>
      <c r="BM35" t="s">
        <v>341</v>
      </c>
      <c r="BN35" t="s">
        <v>341</v>
      </c>
      <c r="BO35" t="s">
        <v>341</v>
      </c>
      <c r="BP35" t="s">
        <v>341</v>
      </c>
      <c r="BQ35" t="s">
        <v>341</v>
      </c>
      <c r="BR35" t="s">
        <v>341</v>
      </c>
      <c r="BS35" t="s">
        <v>341</v>
      </c>
      <c r="BT35" t="s">
        <v>341</v>
      </c>
      <c r="BU35" t="s">
        <v>341</v>
      </c>
      <c r="BV35" t="s">
        <v>341</v>
      </c>
      <c r="BW35" t="s">
        <v>341</v>
      </c>
      <c r="BX35" t="s">
        <v>341</v>
      </c>
      <c r="BY35" t="s">
        <v>341</v>
      </c>
      <c r="BZ35" t="s">
        <v>341</v>
      </c>
      <c r="CA35" t="s">
        <v>341</v>
      </c>
      <c r="CB35" t="s">
        <v>341</v>
      </c>
      <c r="CC35" t="s">
        <v>341</v>
      </c>
      <c r="CD35" t="s">
        <v>341</v>
      </c>
      <c r="CE35" t="s">
        <v>341</v>
      </c>
      <c r="CF35" t="s">
        <v>341</v>
      </c>
      <c r="CG35" t="s">
        <v>341</v>
      </c>
      <c r="CH35" t="s">
        <v>341</v>
      </c>
      <c r="CI35" t="s">
        <v>341</v>
      </c>
      <c r="CJ35" t="s">
        <v>341</v>
      </c>
      <c r="CK35" t="s">
        <v>341</v>
      </c>
      <c r="CL35" t="s">
        <v>341</v>
      </c>
      <c r="CM35" t="str">
        <f t="shared" si="1"/>
        <v/>
      </c>
      <c r="CN35" t="str">
        <f t="shared" si="2"/>
        <v/>
      </c>
      <c r="CO35" t="str">
        <f t="shared" si="3"/>
        <v/>
      </c>
      <c r="CP35" t="str">
        <f t="shared" si="4"/>
        <v/>
      </c>
      <c r="CQ35" t="str">
        <f t="shared" si="5"/>
        <v/>
      </c>
      <c r="CR35" t="str">
        <f t="shared" si="6"/>
        <v/>
      </c>
      <c r="CS35" t="str">
        <f t="shared" si="7"/>
        <v>Processing: As a reactant</v>
      </c>
      <c r="CT35" t="str">
        <f t="shared" si="8"/>
        <v/>
      </c>
      <c r="CU35" t="str">
        <f t="shared" si="9"/>
        <v>102 - Raw Materials</v>
      </c>
      <c r="CV35" t="str">
        <f t="shared" si="10"/>
        <v/>
      </c>
      <c r="CW35" t="str">
        <f t="shared" si="11"/>
        <v/>
      </c>
      <c r="CX35" t="str">
        <f t="shared" si="12"/>
        <v/>
      </c>
      <c r="CY35" t="str">
        <f t="shared" si="13"/>
        <v/>
      </c>
      <c r="CZ35" t="str">
        <f t="shared" si="14"/>
        <v/>
      </c>
      <c r="DA35" t="str">
        <f t="shared" si="15"/>
        <v/>
      </c>
      <c r="DB35" t="str">
        <f t="shared" si="16"/>
        <v/>
      </c>
      <c r="DC35" t="str">
        <f t="shared" si="17"/>
        <v/>
      </c>
      <c r="DD35" t="str">
        <f t="shared" si="18"/>
        <v/>
      </c>
      <c r="DE35" t="str">
        <f t="shared" si="19"/>
        <v/>
      </c>
      <c r="DF35" t="str">
        <f t="shared" si="20"/>
        <v/>
      </c>
      <c r="DG35" t="str">
        <f t="shared" si="21"/>
        <v/>
      </c>
      <c r="DH35" t="str">
        <f t="shared" si="22"/>
        <v/>
      </c>
      <c r="DI35" t="str">
        <f t="shared" si="23"/>
        <v/>
      </c>
      <c r="DJ35" t="str">
        <f t="shared" si="24"/>
        <v/>
      </c>
      <c r="DK35" t="str">
        <f t="shared" si="25"/>
        <v/>
      </c>
      <c r="DL35" t="str">
        <f t="shared" si="26"/>
        <v/>
      </c>
      <c r="DM35" t="str">
        <f t="shared" si="27"/>
        <v/>
      </c>
      <c r="DN35" t="str">
        <f t="shared" si="28"/>
        <v/>
      </c>
      <c r="DO35" t="str">
        <f t="shared" si="29"/>
        <v/>
      </c>
      <c r="DP35" t="str">
        <f t="shared" si="30"/>
        <v/>
      </c>
      <c r="DQ35" t="str">
        <f t="shared" si="31"/>
        <v/>
      </c>
      <c r="DR35" t="str">
        <f t="shared" si="32"/>
        <v/>
      </c>
      <c r="DS35" t="str">
        <f t="shared" si="33"/>
        <v/>
      </c>
      <c r="DT35" t="str">
        <f t="shared" si="34"/>
        <v/>
      </c>
      <c r="DU35" t="str">
        <f t="shared" si="35"/>
        <v/>
      </c>
      <c r="DV35" t="str">
        <f t="shared" si="36"/>
        <v/>
      </c>
      <c r="DW35" t="str">
        <f t="shared" si="37"/>
        <v/>
      </c>
      <c r="DX35" t="str">
        <f t="shared" si="38"/>
        <v/>
      </c>
      <c r="DY35" t="str">
        <f t="shared" si="39"/>
        <v/>
      </c>
      <c r="DZ35" t="str">
        <f t="shared" si="40"/>
        <v/>
      </c>
      <c r="EA35" t="str">
        <f t="shared" si="41"/>
        <v/>
      </c>
      <c r="EB35" t="str">
        <f t="shared" si="42"/>
        <v/>
      </c>
      <c r="EC35" t="str">
        <f t="shared" si="43"/>
        <v/>
      </c>
      <c r="ED35" t="str">
        <f t="shared" si="44"/>
        <v/>
      </c>
      <c r="EE35" t="str">
        <f t="shared" si="45"/>
        <v/>
      </c>
      <c r="EF35" t="str">
        <f t="shared" si="46"/>
        <v/>
      </c>
      <c r="EG35" t="str">
        <f t="shared" si="47"/>
        <v/>
      </c>
      <c r="EH35" t="str">
        <f t="shared" si="48"/>
        <v/>
      </c>
      <c r="EI35" t="str">
        <f t="shared" si="49"/>
        <v/>
      </c>
      <c r="EJ35" t="str">
        <f t="shared" si="50"/>
        <v/>
      </c>
      <c r="EK35" t="str">
        <f t="shared" si="51"/>
        <v/>
      </c>
      <c r="EL35" t="str">
        <f t="shared" si="52"/>
        <v/>
      </c>
      <c r="EM35" t="str">
        <f t="shared" si="53"/>
        <v/>
      </c>
      <c r="EN35" t="str">
        <f t="shared" si="54"/>
        <v/>
      </c>
    </row>
    <row r="36" spans="1:144" ht="34.15" customHeight="1">
      <c r="A36" s="7" t="s">
        <v>328</v>
      </c>
      <c r="B36" s="7">
        <v>2023</v>
      </c>
      <c r="C36" t="s">
        <v>397</v>
      </c>
      <c r="D36" t="s">
        <v>398</v>
      </c>
      <c r="E36" t="s">
        <v>399</v>
      </c>
      <c r="F36" t="s">
        <v>400</v>
      </c>
      <c r="G36" t="s">
        <v>401</v>
      </c>
      <c r="H36" t="s">
        <v>402</v>
      </c>
      <c r="I36">
        <v>92705</v>
      </c>
      <c r="J36" s="136">
        <f>VLOOKUP(H36, 'TRI Crosswalk codes'!D:E, 2, FALSE)</f>
        <v>9</v>
      </c>
      <c r="K36">
        <v>313320</v>
      </c>
      <c r="L36" s="137" t="str">
        <f>VLOOKUP(K36, '2017-2022 NAICS'!C:D, 2, FALSE)</f>
        <v>Fabric Coating Mills</v>
      </c>
      <c r="M36" s="137" t="str">
        <f>IF(COUNTIF('Raw TRI Data'!A:A, K36) &gt;0, "Yes", "No")</f>
        <v>No</v>
      </c>
      <c r="N36">
        <v>33.713560000000001</v>
      </c>
      <c r="O36">
        <v>-117.84358</v>
      </c>
      <c r="P36" s="15">
        <v>110055500104</v>
      </c>
      <c r="Q36" s="15">
        <v>1323222095996</v>
      </c>
      <c r="R36" t="s">
        <v>335</v>
      </c>
      <c r="S36" t="s">
        <v>336</v>
      </c>
      <c r="T36" s="160">
        <v>4</v>
      </c>
      <c r="U36" s="136" t="str">
        <f>VLOOKUP(T36, 'TRI Crosswalk codes'!A:B, 2, FALSE)</f>
        <v>10,000 to 99,999</v>
      </c>
      <c r="V36">
        <v>305.3</v>
      </c>
      <c r="W36">
        <v>305.3</v>
      </c>
      <c r="Y36">
        <v>0</v>
      </c>
      <c r="Z36">
        <v>305.3</v>
      </c>
      <c r="AA36" t="s">
        <v>338</v>
      </c>
      <c r="AB36" s="137" t="str">
        <f t="shared" si="0"/>
        <v>Processing: As a reactant; 102 - Raw Materials</v>
      </c>
      <c r="AC36" s="137" t="s">
        <v>339</v>
      </c>
      <c r="AD36" s="26" t="str">
        <f>VLOOKUP(K36, 'NAICS OES Crosswalk'!A:C, 3, FALSE)</f>
        <v>Powder Coating Use</v>
      </c>
      <c r="AE36" s="26" t="str">
        <f>_xlfn.XLOOKUP($C36,'TRIFD to COU Crosswalk'!A:A,'TRIFD to COU Crosswalk'!B:B)</f>
        <v>Processing: reactive flame retardant in transportation equipment manufacturing</v>
      </c>
      <c r="AF36" s="137" t="s">
        <v>403</v>
      </c>
      <c r="AH36" s="137" t="s">
        <v>404</v>
      </c>
      <c r="AK36" t="s">
        <v>341</v>
      </c>
      <c r="AL36" t="s">
        <v>341</v>
      </c>
      <c r="AM36" t="s">
        <v>341</v>
      </c>
      <c r="AN36" t="s">
        <v>341</v>
      </c>
      <c r="AO36" t="s">
        <v>341</v>
      </c>
      <c r="AP36" t="s">
        <v>341</v>
      </c>
      <c r="AQ36" t="s">
        <v>342</v>
      </c>
      <c r="AR36" t="s">
        <v>341</v>
      </c>
      <c r="AS36" t="s">
        <v>342</v>
      </c>
      <c r="AT36" t="s">
        <v>341</v>
      </c>
      <c r="AU36" t="s">
        <v>341</v>
      </c>
      <c r="AV36" t="s">
        <v>341</v>
      </c>
      <c r="AW36" t="s">
        <v>341</v>
      </c>
      <c r="AX36" t="s">
        <v>341</v>
      </c>
      <c r="AY36" t="s">
        <v>341</v>
      </c>
      <c r="AZ36" t="s">
        <v>341</v>
      </c>
      <c r="BA36" t="s">
        <v>341</v>
      </c>
      <c r="BB36" t="s">
        <v>341</v>
      </c>
      <c r="BC36" t="s">
        <v>341</v>
      </c>
      <c r="BD36" t="s">
        <v>341</v>
      </c>
      <c r="BE36" t="s">
        <v>341</v>
      </c>
      <c r="BF36" t="s">
        <v>341</v>
      </c>
      <c r="BG36" t="s">
        <v>341</v>
      </c>
      <c r="BH36" t="s">
        <v>341</v>
      </c>
      <c r="BI36" t="s">
        <v>341</v>
      </c>
      <c r="BJ36" t="s">
        <v>341</v>
      </c>
      <c r="BK36" t="s">
        <v>341</v>
      </c>
      <c r="BL36" t="s">
        <v>341</v>
      </c>
      <c r="BM36" t="s">
        <v>341</v>
      </c>
      <c r="BN36" t="s">
        <v>341</v>
      </c>
      <c r="BO36" t="s">
        <v>341</v>
      </c>
      <c r="BP36" t="s">
        <v>341</v>
      </c>
      <c r="BQ36" t="s">
        <v>341</v>
      </c>
      <c r="BR36" t="s">
        <v>341</v>
      </c>
      <c r="BS36" t="s">
        <v>341</v>
      </c>
      <c r="BT36" t="s">
        <v>341</v>
      </c>
      <c r="BU36" t="s">
        <v>341</v>
      </c>
      <c r="BV36" t="s">
        <v>341</v>
      </c>
      <c r="BW36" t="s">
        <v>341</v>
      </c>
      <c r="BX36" t="s">
        <v>341</v>
      </c>
      <c r="BY36" t="s">
        <v>341</v>
      </c>
      <c r="BZ36" t="s">
        <v>341</v>
      </c>
      <c r="CA36" t="s">
        <v>341</v>
      </c>
      <c r="CB36" t="s">
        <v>341</v>
      </c>
      <c r="CC36" t="s">
        <v>341</v>
      </c>
      <c r="CD36" t="s">
        <v>341</v>
      </c>
      <c r="CE36" t="s">
        <v>341</v>
      </c>
      <c r="CF36" t="s">
        <v>341</v>
      </c>
      <c r="CG36" t="s">
        <v>341</v>
      </c>
      <c r="CH36" t="s">
        <v>341</v>
      </c>
      <c r="CI36" t="s">
        <v>341</v>
      </c>
      <c r="CJ36" t="s">
        <v>341</v>
      </c>
      <c r="CK36" t="s">
        <v>341</v>
      </c>
      <c r="CL36" t="s">
        <v>341</v>
      </c>
      <c r="CM36" t="str">
        <f t="shared" si="1"/>
        <v/>
      </c>
      <c r="CN36" t="str">
        <f t="shared" si="2"/>
        <v/>
      </c>
      <c r="CO36" t="str">
        <f t="shared" si="3"/>
        <v/>
      </c>
      <c r="CP36" t="str">
        <f t="shared" si="4"/>
        <v/>
      </c>
      <c r="CQ36" t="str">
        <f t="shared" si="5"/>
        <v/>
      </c>
      <c r="CR36" t="str">
        <f t="shared" si="6"/>
        <v/>
      </c>
      <c r="CS36" t="str">
        <f t="shared" si="7"/>
        <v>Processing: As a reactant</v>
      </c>
      <c r="CT36" t="str">
        <f t="shared" si="8"/>
        <v/>
      </c>
      <c r="CU36" t="str">
        <f t="shared" si="9"/>
        <v>102 - Raw Materials</v>
      </c>
      <c r="CV36" t="str">
        <f t="shared" si="10"/>
        <v/>
      </c>
      <c r="CW36" t="str">
        <f t="shared" si="11"/>
        <v/>
      </c>
      <c r="CX36" t="str">
        <f t="shared" si="12"/>
        <v/>
      </c>
      <c r="CY36" t="str">
        <f t="shared" si="13"/>
        <v/>
      </c>
      <c r="CZ36" t="str">
        <f t="shared" si="14"/>
        <v/>
      </c>
      <c r="DA36" t="str">
        <f t="shared" si="15"/>
        <v/>
      </c>
      <c r="DB36" t="str">
        <f t="shared" si="16"/>
        <v/>
      </c>
      <c r="DC36" t="str">
        <f t="shared" si="17"/>
        <v/>
      </c>
      <c r="DD36" t="str">
        <f t="shared" si="18"/>
        <v/>
      </c>
      <c r="DE36" t="str">
        <f t="shared" si="19"/>
        <v/>
      </c>
      <c r="DF36" t="str">
        <f t="shared" si="20"/>
        <v/>
      </c>
      <c r="DG36" t="str">
        <f t="shared" si="21"/>
        <v/>
      </c>
      <c r="DH36" t="str">
        <f t="shared" si="22"/>
        <v/>
      </c>
      <c r="DI36" t="str">
        <f t="shared" si="23"/>
        <v/>
      </c>
      <c r="DJ36" t="str">
        <f t="shared" si="24"/>
        <v/>
      </c>
      <c r="DK36" t="str">
        <f t="shared" si="25"/>
        <v/>
      </c>
      <c r="DL36" t="str">
        <f t="shared" si="26"/>
        <v/>
      </c>
      <c r="DM36" t="str">
        <f t="shared" si="27"/>
        <v/>
      </c>
      <c r="DN36" t="str">
        <f t="shared" si="28"/>
        <v/>
      </c>
      <c r="DO36" t="str">
        <f t="shared" si="29"/>
        <v/>
      </c>
      <c r="DP36" t="str">
        <f t="shared" si="30"/>
        <v/>
      </c>
      <c r="DQ36" t="str">
        <f t="shared" si="31"/>
        <v/>
      </c>
      <c r="DR36" t="str">
        <f t="shared" si="32"/>
        <v/>
      </c>
      <c r="DS36" t="str">
        <f t="shared" si="33"/>
        <v/>
      </c>
      <c r="DT36" t="str">
        <f t="shared" si="34"/>
        <v/>
      </c>
      <c r="DU36" t="str">
        <f t="shared" si="35"/>
        <v/>
      </c>
      <c r="DV36" t="str">
        <f t="shared" si="36"/>
        <v/>
      </c>
      <c r="DW36" t="str">
        <f t="shared" si="37"/>
        <v/>
      </c>
      <c r="DX36" t="str">
        <f t="shared" si="38"/>
        <v/>
      </c>
      <c r="DY36" t="str">
        <f t="shared" si="39"/>
        <v/>
      </c>
      <c r="DZ36" t="str">
        <f t="shared" si="40"/>
        <v/>
      </c>
      <c r="EA36" t="str">
        <f t="shared" si="41"/>
        <v/>
      </c>
      <c r="EB36" t="str">
        <f t="shared" si="42"/>
        <v/>
      </c>
      <c r="EC36" t="str">
        <f t="shared" si="43"/>
        <v/>
      </c>
      <c r="ED36" t="str">
        <f t="shared" si="44"/>
        <v/>
      </c>
      <c r="EE36" t="str">
        <f t="shared" si="45"/>
        <v/>
      </c>
      <c r="EF36" t="str">
        <f t="shared" si="46"/>
        <v/>
      </c>
      <c r="EG36" t="str">
        <f t="shared" si="47"/>
        <v/>
      </c>
      <c r="EH36" t="str">
        <f t="shared" si="48"/>
        <v/>
      </c>
      <c r="EI36" t="str">
        <f t="shared" si="49"/>
        <v/>
      </c>
      <c r="EJ36" t="str">
        <f t="shared" si="50"/>
        <v/>
      </c>
      <c r="EK36" t="str">
        <f t="shared" si="51"/>
        <v/>
      </c>
      <c r="EL36" t="str">
        <f t="shared" si="52"/>
        <v/>
      </c>
      <c r="EM36" t="str">
        <f t="shared" si="53"/>
        <v/>
      </c>
      <c r="EN36" t="str">
        <f t="shared" si="54"/>
        <v/>
      </c>
    </row>
    <row r="37" spans="1:144" ht="92.1" customHeight="1">
      <c r="A37" s="7" t="s">
        <v>328</v>
      </c>
      <c r="B37" s="7">
        <v>2021</v>
      </c>
      <c r="C37" t="s">
        <v>405</v>
      </c>
      <c r="D37" t="s">
        <v>406</v>
      </c>
      <c r="E37" t="s">
        <v>407</v>
      </c>
      <c r="F37" t="s">
        <v>408</v>
      </c>
      <c r="G37" t="s">
        <v>409</v>
      </c>
      <c r="H37" t="s">
        <v>410</v>
      </c>
      <c r="I37">
        <v>43570</v>
      </c>
      <c r="J37" s="136">
        <f>VLOOKUP(H37, 'TRI Crosswalk codes'!D:E, 2, FALSE)</f>
        <v>5</v>
      </c>
      <c r="K37">
        <v>325991</v>
      </c>
      <c r="L37" s="137" t="str">
        <f>VLOOKUP(K37, '2017-2022 NAICS'!C:D, 2, FALSE)</f>
        <v>Custom Compounding of Purchased Resins</v>
      </c>
      <c r="M37" s="137" t="str">
        <f>IF(COUNTIF('Raw TRI Data'!A:A, K37) &gt;0, "Yes", "No")</f>
        <v>No</v>
      </c>
      <c r="N37">
        <v>41.58475</v>
      </c>
      <c r="O37">
        <v>-84.439989999999995</v>
      </c>
      <c r="P37" s="15">
        <v>110018893848</v>
      </c>
      <c r="Q37" s="15">
        <v>1321219462734</v>
      </c>
      <c r="R37" t="s">
        <v>335</v>
      </c>
      <c r="S37" t="s">
        <v>336</v>
      </c>
      <c r="T37" s="160">
        <v>4</v>
      </c>
      <c r="U37" s="136" t="str">
        <f>VLOOKUP(T37, 'TRI Crosswalk codes'!A:B, 2, FALSE)</f>
        <v>10,000 to 99,999</v>
      </c>
      <c r="V37" t="s">
        <v>337</v>
      </c>
      <c r="W37">
        <v>0</v>
      </c>
      <c r="Y37">
        <v>2</v>
      </c>
      <c r="Z37">
        <v>2</v>
      </c>
      <c r="AA37" t="s">
        <v>338</v>
      </c>
      <c r="AB37" s="137" t="str">
        <f t="shared" si="0"/>
        <v>Processing: As a formulation component; P210 - Flame Retardants</v>
      </c>
      <c r="AC37" s="137" t="s">
        <v>339</v>
      </c>
      <c r="AD37" s="26" t="str">
        <f>VLOOKUP(K37, 'NAICS OES Crosswalk'!A:C, 3, FALSE)</f>
        <v>Processing: Plastics Compounding</v>
      </c>
      <c r="AE37" s="26" t="str">
        <f>_xlfn.XLOOKUP($C37,'TRIFD to COU Crosswalk'!A:A,'TRIFD to COU Crosswalk'!B:B)</f>
        <v>Processing: additive flame retardant in plastic, resin, and paints and coatings </v>
      </c>
      <c r="AF37" s="137" t="s">
        <v>411</v>
      </c>
      <c r="AH37" s="137" t="s">
        <v>396</v>
      </c>
      <c r="AK37" t="s">
        <v>341</v>
      </c>
      <c r="AL37" t="s">
        <v>341</v>
      </c>
      <c r="AM37" t="s">
        <v>341</v>
      </c>
      <c r="AN37" t="s">
        <v>341</v>
      </c>
      <c r="AO37" t="s">
        <v>341</v>
      </c>
      <c r="AP37" t="s">
        <v>341</v>
      </c>
      <c r="AQ37" t="s">
        <v>341</v>
      </c>
      <c r="AR37" t="s">
        <v>341</v>
      </c>
      <c r="AS37" t="s">
        <v>341</v>
      </c>
      <c r="AT37" t="s">
        <v>341</v>
      </c>
      <c r="AU37" t="s">
        <v>341</v>
      </c>
      <c r="AV37" t="s">
        <v>341</v>
      </c>
      <c r="AW37" t="s">
        <v>342</v>
      </c>
      <c r="AX37" t="s">
        <v>341</v>
      </c>
      <c r="AY37" t="s">
        <v>341</v>
      </c>
      <c r="AZ37" t="s">
        <v>341</v>
      </c>
      <c r="BA37" t="s">
        <v>341</v>
      </c>
      <c r="BB37" t="s">
        <v>341</v>
      </c>
      <c r="BC37" t="s">
        <v>341</v>
      </c>
      <c r="BD37" t="s">
        <v>341</v>
      </c>
      <c r="BE37" t="s">
        <v>341</v>
      </c>
      <c r="BF37" t="s">
        <v>341</v>
      </c>
      <c r="BG37" t="s">
        <v>342</v>
      </c>
      <c r="BH37" t="s">
        <v>341</v>
      </c>
      <c r="BI37" t="s">
        <v>341</v>
      </c>
      <c r="BJ37" t="s">
        <v>341</v>
      </c>
      <c r="BK37" t="s">
        <v>341</v>
      </c>
      <c r="BL37" t="s">
        <v>341</v>
      </c>
      <c r="BM37" t="s">
        <v>341</v>
      </c>
      <c r="BN37" t="s">
        <v>341</v>
      </c>
      <c r="BO37" t="s">
        <v>341</v>
      </c>
      <c r="BP37" t="s">
        <v>341</v>
      </c>
      <c r="BQ37" t="s">
        <v>341</v>
      </c>
      <c r="BR37" t="s">
        <v>341</v>
      </c>
      <c r="BS37" t="s">
        <v>341</v>
      </c>
      <c r="BT37" t="s">
        <v>341</v>
      </c>
      <c r="BU37" t="s">
        <v>341</v>
      </c>
      <c r="BV37" t="s">
        <v>341</v>
      </c>
      <c r="BW37" t="s">
        <v>341</v>
      </c>
      <c r="BX37" t="s">
        <v>341</v>
      </c>
      <c r="BY37" t="s">
        <v>341</v>
      </c>
      <c r="BZ37" t="s">
        <v>341</v>
      </c>
      <c r="CA37" t="s">
        <v>341</v>
      </c>
      <c r="CB37" t="s">
        <v>341</v>
      </c>
      <c r="CC37" t="s">
        <v>341</v>
      </c>
      <c r="CD37" t="s">
        <v>341</v>
      </c>
      <c r="CE37" t="s">
        <v>341</v>
      </c>
      <c r="CF37" t="s">
        <v>341</v>
      </c>
      <c r="CG37" t="s">
        <v>341</v>
      </c>
      <c r="CH37" t="s">
        <v>341</v>
      </c>
      <c r="CI37" t="s">
        <v>341</v>
      </c>
      <c r="CJ37" t="s">
        <v>341</v>
      </c>
      <c r="CK37" t="s">
        <v>341</v>
      </c>
      <c r="CL37" t="s">
        <v>341</v>
      </c>
      <c r="CM37" t="str">
        <f t="shared" si="1"/>
        <v/>
      </c>
      <c r="CN37" t="str">
        <f t="shared" si="2"/>
        <v/>
      </c>
      <c r="CO37" t="str">
        <f t="shared" si="3"/>
        <v/>
      </c>
      <c r="CP37" t="str">
        <f t="shared" si="4"/>
        <v/>
      </c>
      <c r="CQ37" t="str">
        <f t="shared" si="5"/>
        <v/>
      </c>
      <c r="CR37" t="str">
        <f t="shared" si="6"/>
        <v/>
      </c>
      <c r="CS37" t="str">
        <f t="shared" si="7"/>
        <v/>
      </c>
      <c r="CT37" t="str">
        <f t="shared" si="8"/>
        <v/>
      </c>
      <c r="CU37" t="str">
        <f t="shared" si="9"/>
        <v/>
      </c>
      <c r="CV37" t="str">
        <f t="shared" si="10"/>
        <v/>
      </c>
      <c r="CW37" t="str">
        <f t="shared" si="11"/>
        <v/>
      </c>
      <c r="CX37" t="str">
        <f t="shared" si="12"/>
        <v/>
      </c>
      <c r="CY37" t="str">
        <f t="shared" si="13"/>
        <v>Processing: As a formulation component</v>
      </c>
      <c r="CZ37" t="str">
        <f t="shared" si="14"/>
        <v/>
      </c>
      <c r="DA37" t="str">
        <f t="shared" si="15"/>
        <v/>
      </c>
      <c r="DB37" t="str">
        <f t="shared" si="16"/>
        <v/>
      </c>
      <c r="DC37" t="str">
        <f t="shared" si="17"/>
        <v/>
      </c>
      <c r="DD37" t="str">
        <f t="shared" si="18"/>
        <v/>
      </c>
      <c r="DE37" t="str">
        <f t="shared" si="19"/>
        <v/>
      </c>
      <c r="DF37" t="str">
        <f t="shared" si="20"/>
        <v/>
      </c>
      <c r="DG37" t="str">
        <f t="shared" si="21"/>
        <v/>
      </c>
      <c r="DH37" t="str">
        <f t="shared" si="22"/>
        <v/>
      </c>
      <c r="DI37" t="str">
        <f t="shared" si="23"/>
        <v>P210 - Flame Retardants</v>
      </c>
      <c r="DJ37" t="str">
        <f t="shared" si="24"/>
        <v/>
      </c>
      <c r="DK37" t="str">
        <f t="shared" si="25"/>
        <v/>
      </c>
      <c r="DL37" t="str">
        <f t="shared" si="26"/>
        <v/>
      </c>
      <c r="DM37" t="str">
        <f t="shared" si="27"/>
        <v/>
      </c>
      <c r="DN37" t="str">
        <f t="shared" si="28"/>
        <v/>
      </c>
      <c r="DO37" t="str">
        <f t="shared" si="29"/>
        <v/>
      </c>
      <c r="DP37" t="str">
        <f t="shared" si="30"/>
        <v/>
      </c>
      <c r="DQ37" t="str">
        <f t="shared" si="31"/>
        <v/>
      </c>
      <c r="DR37" t="str">
        <f t="shared" si="32"/>
        <v/>
      </c>
      <c r="DS37" t="str">
        <f t="shared" si="33"/>
        <v/>
      </c>
      <c r="DT37" t="str">
        <f t="shared" si="34"/>
        <v/>
      </c>
      <c r="DU37" t="str">
        <f t="shared" si="35"/>
        <v/>
      </c>
      <c r="DV37" t="str">
        <f t="shared" si="36"/>
        <v/>
      </c>
      <c r="DW37" t="str">
        <f t="shared" si="37"/>
        <v/>
      </c>
      <c r="DX37" t="str">
        <f t="shared" si="38"/>
        <v/>
      </c>
      <c r="DY37" t="str">
        <f t="shared" si="39"/>
        <v/>
      </c>
      <c r="DZ37" t="str">
        <f t="shared" si="40"/>
        <v/>
      </c>
      <c r="EA37" t="str">
        <f t="shared" si="41"/>
        <v/>
      </c>
      <c r="EB37" t="str">
        <f t="shared" si="42"/>
        <v/>
      </c>
      <c r="EC37" t="str">
        <f t="shared" si="43"/>
        <v/>
      </c>
      <c r="ED37" t="str">
        <f t="shared" si="44"/>
        <v/>
      </c>
      <c r="EE37" t="str">
        <f t="shared" si="45"/>
        <v/>
      </c>
      <c r="EF37" t="str">
        <f t="shared" si="46"/>
        <v/>
      </c>
      <c r="EG37" t="str">
        <f t="shared" si="47"/>
        <v/>
      </c>
      <c r="EH37" t="str">
        <f t="shared" si="48"/>
        <v/>
      </c>
      <c r="EI37" t="str">
        <f t="shared" si="49"/>
        <v/>
      </c>
      <c r="EJ37" t="str">
        <f t="shared" si="50"/>
        <v/>
      </c>
      <c r="EK37" t="str">
        <f t="shared" si="51"/>
        <v/>
      </c>
      <c r="EL37" t="str">
        <f t="shared" si="52"/>
        <v/>
      </c>
      <c r="EM37" t="str">
        <f t="shared" si="53"/>
        <v/>
      </c>
      <c r="EN37" t="str">
        <f t="shared" si="54"/>
        <v/>
      </c>
    </row>
    <row r="38" spans="1:144" ht="57.6">
      <c r="A38" s="7" t="s">
        <v>328</v>
      </c>
      <c r="B38" s="7">
        <v>2020</v>
      </c>
      <c r="C38" t="s">
        <v>412</v>
      </c>
      <c r="D38" t="s">
        <v>413</v>
      </c>
      <c r="E38" t="s">
        <v>414</v>
      </c>
      <c r="F38" t="s">
        <v>415</v>
      </c>
      <c r="G38" t="s">
        <v>416</v>
      </c>
      <c r="H38" t="s">
        <v>417</v>
      </c>
      <c r="I38">
        <v>85215</v>
      </c>
      <c r="J38" s="136">
        <f>VLOOKUP(H38, 'TRI Crosswalk codes'!D:E, 2, FALSE)</f>
        <v>9</v>
      </c>
      <c r="K38">
        <v>336411</v>
      </c>
      <c r="L38" s="137" t="str">
        <f>VLOOKUP(K38, '2017-2022 NAICS'!C:D, 2, FALSE)</f>
        <v>Aircraft Manufacturing</v>
      </c>
      <c r="M38" s="137" t="str">
        <f>IF(COUNTIF('Raw TRI Data'!A:A, K38) &gt;0, "Yes", "No")</f>
        <v>No</v>
      </c>
      <c r="N38">
        <v>33.466430000000003</v>
      </c>
      <c r="O38">
        <v>-111.72888</v>
      </c>
      <c r="P38" s="15">
        <v>110000470963</v>
      </c>
      <c r="Q38" s="15">
        <v>1320218835080</v>
      </c>
      <c r="R38" t="s">
        <v>335</v>
      </c>
      <c r="S38" t="s">
        <v>336</v>
      </c>
      <c r="T38" s="160">
        <v>2</v>
      </c>
      <c r="U38" s="136" t="str">
        <f>VLOOKUP(T38, 'TRI Crosswalk codes'!A:B, 2, FALSE)</f>
        <v>100 to 999</v>
      </c>
      <c r="V38">
        <v>0</v>
      </c>
      <c r="W38">
        <v>0</v>
      </c>
      <c r="Y38">
        <v>0</v>
      </c>
      <c r="Z38">
        <v>0</v>
      </c>
      <c r="AA38" t="s">
        <v>338</v>
      </c>
      <c r="AB38" s="137" t="str">
        <f t="shared" si="0"/>
        <v>Processing: As a formulation component; P210 - Flame Retardants</v>
      </c>
      <c r="AC38" s="137" t="s">
        <v>339</v>
      </c>
      <c r="AD38" s="26" t="str">
        <f>VLOOKUP(K38, 'NAICS OES Crosswalk'!A:C, 3, FALSE)</f>
        <v>Processing: Laminates and Prepreg Manufacturing</v>
      </c>
      <c r="AE38" s="26" t="str">
        <f>_xlfn.XLOOKUP($C38,'TRIFD to COU Crosswalk'!A:A,'TRIFD to COU Crosswalk'!B:B)</f>
        <v>Processing: reactive flame retardant in transportation equipment manufacturing</v>
      </c>
      <c r="AF38" s="137" t="s">
        <v>418</v>
      </c>
      <c r="AH38" s="26"/>
      <c r="AI38" s="26"/>
      <c r="AK38" t="s">
        <v>341</v>
      </c>
      <c r="AL38" t="s">
        <v>341</v>
      </c>
      <c r="AM38" t="s">
        <v>341</v>
      </c>
      <c r="AN38" t="s">
        <v>341</v>
      </c>
      <c r="AO38" t="s">
        <v>341</v>
      </c>
      <c r="AP38" t="s">
        <v>341</v>
      </c>
      <c r="AQ38" t="s">
        <v>341</v>
      </c>
      <c r="AR38" t="s">
        <v>341</v>
      </c>
      <c r="AS38" t="s">
        <v>341</v>
      </c>
      <c r="AT38" t="s">
        <v>341</v>
      </c>
      <c r="AU38" t="s">
        <v>341</v>
      </c>
      <c r="AV38" t="s">
        <v>341</v>
      </c>
      <c r="AW38" t="s">
        <v>342</v>
      </c>
      <c r="AX38" t="s">
        <v>341</v>
      </c>
      <c r="AY38" t="s">
        <v>341</v>
      </c>
      <c r="AZ38" t="s">
        <v>341</v>
      </c>
      <c r="BA38" t="s">
        <v>341</v>
      </c>
      <c r="BB38" t="s">
        <v>341</v>
      </c>
      <c r="BC38" t="s">
        <v>341</v>
      </c>
      <c r="BD38" t="s">
        <v>341</v>
      </c>
      <c r="BE38" t="s">
        <v>341</v>
      </c>
      <c r="BF38" t="s">
        <v>341</v>
      </c>
      <c r="BG38" t="s">
        <v>342</v>
      </c>
      <c r="BH38" t="s">
        <v>341</v>
      </c>
      <c r="BI38" t="s">
        <v>341</v>
      </c>
      <c r="BJ38" t="s">
        <v>341</v>
      </c>
      <c r="BK38" t="s">
        <v>341</v>
      </c>
      <c r="BL38" t="s">
        <v>341</v>
      </c>
      <c r="BM38" t="s">
        <v>341</v>
      </c>
      <c r="BN38" t="s">
        <v>341</v>
      </c>
      <c r="BO38" t="s">
        <v>341</v>
      </c>
      <c r="BP38" t="s">
        <v>341</v>
      </c>
      <c r="BQ38" t="s">
        <v>341</v>
      </c>
      <c r="BR38" t="s">
        <v>341</v>
      </c>
      <c r="BS38" t="s">
        <v>341</v>
      </c>
      <c r="BT38" t="s">
        <v>341</v>
      </c>
      <c r="BU38" t="s">
        <v>341</v>
      </c>
      <c r="BV38" t="s">
        <v>341</v>
      </c>
      <c r="BW38" t="s">
        <v>341</v>
      </c>
      <c r="BX38" t="s">
        <v>341</v>
      </c>
      <c r="BY38" t="s">
        <v>341</v>
      </c>
      <c r="BZ38" t="s">
        <v>341</v>
      </c>
      <c r="CA38" t="s">
        <v>341</v>
      </c>
      <c r="CB38" t="s">
        <v>341</v>
      </c>
      <c r="CC38" t="s">
        <v>341</v>
      </c>
      <c r="CD38" t="s">
        <v>341</v>
      </c>
      <c r="CE38" t="s">
        <v>341</v>
      </c>
      <c r="CF38" t="s">
        <v>341</v>
      </c>
      <c r="CG38" t="s">
        <v>341</v>
      </c>
      <c r="CH38" t="s">
        <v>341</v>
      </c>
      <c r="CI38" t="s">
        <v>341</v>
      </c>
      <c r="CJ38" t="s">
        <v>341</v>
      </c>
      <c r="CK38" t="s">
        <v>341</v>
      </c>
      <c r="CL38" t="s">
        <v>341</v>
      </c>
      <c r="CM38" t="str">
        <f t="shared" si="1"/>
        <v/>
      </c>
      <c r="CN38" t="str">
        <f t="shared" si="2"/>
        <v/>
      </c>
      <c r="CO38" t="str">
        <f t="shared" si="3"/>
        <v/>
      </c>
      <c r="CP38" t="str">
        <f t="shared" si="4"/>
        <v/>
      </c>
      <c r="CQ38" t="str">
        <f t="shared" si="5"/>
        <v/>
      </c>
      <c r="CR38" t="str">
        <f t="shared" si="6"/>
        <v/>
      </c>
      <c r="CS38" t="str">
        <f t="shared" si="7"/>
        <v/>
      </c>
      <c r="CT38" t="str">
        <f t="shared" si="8"/>
        <v/>
      </c>
      <c r="CU38" t="str">
        <f t="shared" si="9"/>
        <v/>
      </c>
      <c r="CV38" t="str">
        <f t="shared" si="10"/>
        <v/>
      </c>
      <c r="CW38" t="str">
        <f t="shared" si="11"/>
        <v/>
      </c>
      <c r="CX38" t="str">
        <f t="shared" si="12"/>
        <v/>
      </c>
      <c r="CY38" t="str">
        <f t="shared" si="13"/>
        <v>Processing: As a formulation component</v>
      </c>
      <c r="CZ38" t="str">
        <f t="shared" si="14"/>
        <v/>
      </c>
      <c r="DA38" t="str">
        <f t="shared" si="15"/>
        <v/>
      </c>
      <c r="DB38" t="str">
        <f t="shared" si="16"/>
        <v/>
      </c>
      <c r="DC38" t="str">
        <f t="shared" si="17"/>
        <v/>
      </c>
      <c r="DD38" t="str">
        <f t="shared" si="18"/>
        <v/>
      </c>
      <c r="DE38" t="str">
        <f t="shared" si="19"/>
        <v/>
      </c>
      <c r="DF38" t="str">
        <f t="shared" si="20"/>
        <v/>
      </c>
      <c r="DG38" t="str">
        <f t="shared" si="21"/>
        <v/>
      </c>
      <c r="DH38" t="str">
        <f t="shared" si="22"/>
        <v/>
      </c>
      <c r="DI38" t="str">
        <f t="shared" si="23"/>
        <v>P210 - Flame Retardants</v>
      </c>
      <c r="DJ38" t="str">
        <f t="shared" si="24"/>
        <v/>
      </c>
      <c r="DK38" t="str">
        <f t="shared" si="25"/>
        <v/>
      </c>
      <c r="DL38" t="str">
        <f t="shared" si="26"/>
        <v/>
      </c>
      <c r="DM38" t="str">
        <f t="shared" si="27"/>
        <v/>
      </c>
      <c r="DN38" t="str">
        <f t="shared" si="28"/>
        <v/>
      </c>
      <c r="DO38" t="str">
        <f t="shared" si="29"/>
        <v/>
      </c>
      <c r="DP38" t="str">
        <f t="shared" si="30"/>
        <v/>
      </c>
      <c r="DQ38" t="str">
        <f t="shared" si="31"/>
        <v/>
      </c>
      <c r="DR38" t="str">
        <f t="shared" si="32"/>
        <v/>
      </c>
      <c r="DS38" t="str">
        <f t="shared" si="33"/>
        <v/>
      </c>
      <c r="DT38" t="str">
        <f t="shared" si="34"/>
        <v/>
      </c>
      <c r="DU38" t="str">
        <f t="shared" si="35"/>
        <v/>
      </c>
      <c r="DV38" t="str">
        <f t="shared" si="36"/>
        <v/>
      </c>
      <c r="DW38" t="str">
        <f t="shared" si="37"/>
        <v/>
      </c>
      <c r="DX38" t="str">
        <f t="shared" si="38"/>
        <v/>
      </c>
      <c r="DY38" t="str">
        <f t="shared" si="39"/>
        <v/>
      </c>
      <c r="DZ38" t="str">
        <f t="shared" si="40"/>
        <v/>
      </c>
      <c r="EA38" t="str">
        <f t="shared" si="41"/>
        <v/>
      </c>
      <c r="EB38" t="str">
        <f t="shared" si="42"/>
        <v/>
      </c>
      <c r="EC38" t="str">
        <f t="shared" si="43"/>
        <v/>
      </c>
      <c r="ED38" t="str">
        <f t="shared" si="44"/>
        <v/>
      </c>
      <c r="EE38" t="str">
        <f t="shared" si="45"/>
        <v/>
      </c>
      <c r="EF38" t="str">
        <f t="shared" si="46"/>
        <v/>
      </c>
      <c r="EG38" t="str">
        <f t="shared" si="47"/>
        <v/>
      </c>
      <c r="EH38" t="str">
        <f t="shared" si="48"/>
        <v/>
      </c>
      <c r="EI38" t="str">
        <f t="shared" si="49"/>
        <v/>
      </c>
      <c r="EJ38" t="str">
        <f t="shared" si="50"/>
        <v/>
      </c>
      <c r="EK38" t="str">
        <f t="shared" si="51"/>
        <v/>
      </c>
      <c r="EL38" t="str">
        <f t="shared" si="52"/>
        <v/>
      </c>
      <c r="EM38" t="str">
        <f t="shared" si="53"/>
        <v/>
      </c>
      <c r="EN38" t="str">
        <f t="shared" si="54"/>
        <v/>
      </c>
    </row>
    <row r="39" spans="1:144" ht="57.6">
      <c r="A39" s="7" t="s">
        <v>328</v>
      </c>
      <c r="B39" s="7">
        <v>2021</v>
      </c>
      <c r="C39" t="s">
        <v>412</v>
      </c>
      <c r="D39" t="s">
        <v>413</v>
      </c>
      <c r="E39" t="s">
        <v>414</v>
      </c>
      <c r="F39" t="s">
        <v>415</v>
      </c>
      <c r="G39" t="s">
        <v>416</v>
      </c>
      <c r="H39" t="s">
        <v>417</v>
      </c>
      <c r="I39">
        <v>85215</v>
      </c>
      <c r="J39" s="136">
        <f>VLOOKUP(H39, 'TRI Crosswalk codes'!D:E, 2, FALSE)</f>
        <v>9</v>
      </c>
      <c r="K39">
        <v>336411</v>
      </c>
      <c r="L39" s="137" t="str">
        <f>VLOOKUP(K39, '2017-2022 NAICS'!C:D, 2, FALSE)</f>
        <v>Aircraft Manufacturing</v>
      </c>
      <c r="M39" s="137" t="str">
        <f>IF(COUNTIF('Raw TRI Data'!A:A, K39) &gt;0, "Yes", "No")</f>
        <v>No</v>
      </c>
      <c r="N39">
        <v>33.466430000000003</v>
      </c>
      <c r="O39">
        <v>-111.72888</v>
      </c>
      <c r="P39" s="15">
        <v>110000470963</v>
      </c>
      <c r="Q39" s="15">
        <v>1321220641221</v>
      </c>
      <c r="R39" t="s">
        <v>335</v>
      </c>
      <c r="S39" t="s">
        <v>336</v>
      </c>
      <c r="T39" s="160">
        <v>2</v>
      </c>
      <c r="U39" s="136" t="str">
        <f>VLOOKUP(T39, 'TRI Crosswalk codes'!A:B, 2, FALSE)</f>
        <v>100 to 999</v>
      </c>
      <c r="V39">
        <v>0</v>
      </c>
      <c r="W39">
        <v>0</v>
      </c>
      <c r="Y39">
        <v>0</v>
      </c>
      <c r="Z39">
        <v>0</v>
      </c>
      <c r="AA39" t="s">
        <v>338</v>
      </c>
      <c r="AB39" s="137" t="str">
        <f t="shared" si="0"/>
        <v>Processing: As a formulation component; P210 - Flame Retardants</v>
      </c>
      <c r="AC39" s="137" t="s">
        <v>339</v>
      </c>
      <c r="AD39" s="26" t="str">
        <f>VLOOKUP(K39, 'NAICS OES Crosswalk'!A:C, 3, FALSE)</f>
        <v>Processing: Laminates and Prepreg Manufacturing</v>
      </c>
      <c r="AE39" s="26" t="str">
        <f>_xlfn.XLOOKUP($C39,'TRIFD to COU Crosswalk'!A:A,'TRIFD to COU Crosswalk'!B:B)</f>
        <v>Processing: reactive flame retardant in transportation equipment manufacturing</v>
      </c>
      <c r="AF39" s="137" t="s">
        <v>418</v>
      </c>
      <c r="AH39" s="26"/>
      <c r="AI39" s="26"/>
      <c r="AK39" t="s">
        <v>341</v>
      </c>
      <c r="AL39" t="s">
        <v>341</v>
      </c>
      <c r="AM39" t="s">
        <v>341</v>
      </c>
      <c r="AN39" t="s">
        <v>341</v>
      </c>
      <c r="AO39" t="s">
        <v>341</v>
      </c>
      <c r="AP39" t="s">
        <v>341</v>
      </c>
      <c r="AQ39" t="s">
        <v>341</v>
      </c>
      <c r="AR39" t="s">
        <v>341</v>
      </c>
      <c r="AS39" t="s">
        <v>341</v>
      </c>
      <c r="AT39" t="s">
        <v>341</v>
      </c>
      <c r="AU39" t="s">
        <v>341</v>
      </c>
      <c r="AV39" t="s">
        <v>341</v>
      </c>
      <c r="AW39" t="s">
        <v>342</v>
      </c>
      <c r="AX39" t="s">
        <v>341</v>
      </c>
      <c r="AY39" t="s">
        <v>341</v>
      </c>
      <c r="AZ39" t="s">
        <v>341</v>
      </c>
      <c r="BA39" t="s">
        <v>341</v>
      </c>
      <c r="BB39" t="s">
        <v>341</v>
      </c>
      <c r="BC39" t="s">
        <v>341</v>
      </c>
      <c r="BD39" t="s">
        <v>341</v>
      </c>
      <c r="BE39" t="s">
        <v>341</v>
      </c>
      <c r="BF39" t="s">
        <v>341</v>
      </c>
      <c r="BG39" t="s">
        <v>342</v>
      </c>
      <c r="BH39" t="s">
        <v>341</v>
      </c>
      <c r="BI39" t="s">
        <v>341</v>
      </c>
      <c r="BJ39" t="s">
        <v>341</v>
      </c>
      <c r="BK39" t="s">
        <v>341</v>
      </c>
      <c r="BL39" t="s">
        <v>341</v>
      </c>
      <c r="BM39" t="s">
        <v>341</v>
      </c>
      <c r="BN39" t="s">
        <v>341</v>
      </c>
      <c r="BO39" t="s">
        <v>341</v>
      </c>
      <c r="BP39" t="s">
        <v>341</v>
      </c>
      <c r="BQ39" t="s">
        <v>341</v>
      </c>
      <c r="BR39" t="s">
        <v>341</v>
      </c>
      <c r="BS39" t="s">
        <v>341</v>
      </c>
      <c r="BT39" t="s">
        <v>341</v>
      </c>
      <c r="BU39" t="s">
        <v>341</v>
      </c>
      <c r="BV39" t="s">
        <v>341</v>
      </c>
      <c r="BW39" t="s">
        <v>341</v>
      </c>
      <c r="BX39" t="s">
        <v>341</v>
      </c>
      <c r="BY39" t="s">
        <v>341</v>
      </c>
      <c r="BZ39" t="s">
        <v>341</v>
      </c>
      <c r="CA39" t="s">
        <v>341</v>
      </c>
      <c r="CB39" t="s">
        <v>341</v>
      </c>
      <c r="CC39" t="s">
        <v>341</v>
      </c>
      <c r="CD39" t="s">
        <v>341</v>
      </c>
      <c r="CE39" t="s">
        <v>341</v>
      </c>
      <c r="CF39" t="s">
        <v>341</v>
      </c>
      <c r="CG39" t="s">
        <v>341</v>
      </c>
      <c r="CH39" t="s">
        <v>341</v>
      </c>
      <c r="CI39" t="s">
        <v>341</v>
      </c>
      <c r="CJ39" t="s">
        <v>341</v>
      </c>
      <c r="CK39" t="s">
        <v>341</v>
      </c>
      <c r="CL39" t="s">
        <v>341</v>
      </c>
      <c r="CM39" t="str">
        <f t="shared" si="1"/>
        <v/>
      </c>
      <c r="CN39" t="str">
        <f t="shared" si="2"/>
        <v/>
      </c>
      <c r="CO39" t="str">
        <f t="shared" si="3"/>
        <v/>
      </c>
      <c r="CP39" t="str">
        <f t="shared" si="4"/>
        <v/>
      </c>
      <c r="CQ39" t="str">
        <f t="shared" si="5"/>
        <v/>
      </c>
      <c r="CR39" t="str">
        <f t="shared" si="6"/>
        <v/>
      </c>
      <c r="CS39" t="str">
        <f t="shared" si="7"/>
        <v/>
      </c>
      <c r="CT39" t="str">
        <f t="shared" si="8"/>
        <v/>
      </c>
      <c r="CU39" t="str">
        <f t="shared" si="9"/>
        <v/>
      </c>
      <c r="CV39" t="str">
        <f t="shared" si="10"/>
        <v/>
      </c>
      <c r="CW39" t="str">
        <f t="shared" si="11"/>
        <v/>
      </c>
      <c r="CX39" t="str">
        <f t="shared" si="12"/>
        <v/>
      </c>
      <c r="CY39" t="str">
        <f t="shared" si="13"/>
        <v>Processing: As a formulation component</v>
      </c>
      <c r="CZ39" t="str">
        <f t="shared" si="14"/>
        <v/>
      </c>
      <c r="DA39" t="str">
        <f t="shared" si="15"/>
        <v/>
      </c>
      <c r="DB39" t="str">
        <f t="shared" si="16"/>
        <v/>
      </c>
      <c r="DC39" t="str">
        <f t="shared" si="17"/>
        <v/>
      </c>
      <c r="DD39" t="str">
        <f t="shared" si="18"/>
        <v/>
      </c>
      <c r="DE39" t="str">
        <f t="shared" si="19"/>
        <v/>
      </c>
      <c r="DF39" t="str">
        <f t="shared" si="20"/>
        <v/>
      </c>
      <c r="DG39" t="str">
        <f t="shared" si="21"/>
        <v/>
      </c>
      <c r="DH39" t="str">
        <f t="shared" si="22"/>
        <v/>
      </c>
      <c r="DI39" t="str">
        <f t="shared" si="23"/>
        <v>P210 - Flame Retardants</v>
      </c>
      <c r="DJ39" t="str">
        <f t="shared" si="24"/>
        <v/>
      </c>
      <c r="DK39" t="str">
        <f t="shared" si="25"/>
        <v/>
      </c>
      <c r="DL39" t="str">
        <f t="shared" si="26"/>
        <v/>
      </c>
      <c r="DM39" t="str">
        <f t="shared" si="27"/>
        <v/>
      </c>
      <c r="DN39" t="str">
        <f t="shared" si="28"/>
        <v/>
      </c>
      <c r="DO39" t="str">
        <f t="shared" si="29"/>
        <v/>
      </c>
      <c r="DP39" t="str">
        <f t="shared" si="30"/>
        <v/>
      </c>
      <c r="DQ39" t="str">
        <f t="shared" si="31"/>
        <v/>
      </c>
      <c r="DR39" t="str">
        <f t="shared" si="32"/>
        <v/>
      </c>
      <c r="DS39" t="str">
        <f t="shared" si="33"/>
        <v/>
      </c>
      <c r="DT39" t="str">
        <f t="shared" si="34"/>
        <v/>
      </c>
      <c r="DU39" t="str">
        <f t="shared" si="35"/>
        <v/>
      </c>
      <c r="DV39" t="str">
        <f t="shared" si="36"/>
        <v/>
      </c>
      <c r="DW39" t="str">
        <f t="shared" si="37"/>
        <v/>
      </c>
      <c r="DX39" t="str">
        <f t="shared" si="38"/>
        <v/>
      </c>
      <c r="DY39" t="str">
        <f t="shared" si="39"/>
        <v/>
      </c>
      <c r="DZ39" t="str">
        <f t="shared" si="40"/>
        <v/>
      </c>
      <c r="EA39" t="str">
        <f t="shared" si="41"/>
        <v/>
      </c>
      <c r="EB39" t="str">
        <f t="shared" si="42"/>
        <v/>
      </c>
      <c r="EC39" t="str">
        <f t="shared" si="43"/>
        <v/>
      </c>
      <c r="ED39" t="str">
        <f t="shared" si="44"/>
        <v/>
      </c>
      <c r="EE39" t="str">
        <f t="shared" si="45"/>
        <v/>
      </c>
      <c r="EF39" t="str">
        <f t="shared" si="46"/>
        <v/>
      </c>
      <c r="EG39" t="str">
        <f t="shared" si="47"/>
        <v/>
      </c>
      <c r="EH39" t="str">
        <f t="shared" si="48"/>
        <v/>
      </c>
      <c r="EI39" t="str">
        <f t="shared" si="49"/>
        <v/>
      </c>
      <c r="EJ39" t="str">
        <f t="shared" si="50"/>
        <v/>
      </c>
      <c r="EK39" t="str">
        <f t="shared" si="51"/>
        <v/>
      </c>
      <c r="EL39" t="str">
        <f t="shared" si="52"/>
        <v/>
      </c>
      <c r="EM39" t="str">
        <f t="shared" si="53"/>
        <v/>
      </c>
      <c r="EN39" t="str">
        <f t="shared" si="54"/>
        <v/>
      </c>
    </row>
    <row r="40" spans="1:144" ht="57.6">
      <c r="A40" s="7" t="s">
        <v>328</v>
      </c>
      <c r="B40" s="7">
        <v>2022</v>
      </c>
      <c r="C40" t="s">
        <v>412</v>
      </c>
      <c r="D40" t="s">
        <v>413</v>
      </c>
      <c r="E40" t="s">
        <v>414</v>
      </c>
      <c r="F40" t="s">
        <v>415</v>
      </c>
      <c r="G40" t="s">
        <v>416</v>
      </c>
      <c r="H40" t="s">
        <v>417</v>
      </c>
      <c r="I40">
        <v>85215</v>
      </c>
      <c r="J40" s="136">
        <f>VLOOKUP(H40, 'TRI Crosswalk codes'!D:E, 2, FALSE)</f>
        <v>9</v>
      </c>
      <c r="K40">
        <v>336411</v>
      </c>
      <c r="L40" s="137" t="str">
        <f>VLOOKUP(K40, '2017-2022 NAICS'!C:D, 2, FALSE)</f>
        <v>Aircraft Manufacturing</v>
      </c>
      <c r="M40" s="137" t="str">
        <f>IF(COUNTIF('Raw TRI Data'!A:A, K40) &gt;0, "Yes", "No")</f>
        <v>No</v>
      </c>
      <c r="N40">
        <v>33.466430000000003</v>
      </c>
      <c r="O40">
        <v>-111.72888</v>
      </c>
      <c r="P40" s="15">
        <v>110000470963</v>
      </c>
      <c r="Q40" s="15">
        <v>1322220805485</v>
      </c>
      <c r="R40" t="s">
        <v>335</v>
      </c>
      <c r="S40" t="s">
        <v>336</v>
      </c>
      <c r="T40" s="160">
        <v>1</v>
      </c>
      <c r="U40" s="136" t="str">
        <f>VLOOKUP(T40, 'TRI Crosswalk codes'!A:B, 2, FALSE)</f>
        <v>0 to 99</v>
      </c>
      <c r="V40">
        <v>0</v>
      </c>
      <c r="W40">
        <v>0</v>
      </c>
      <c r="Y40">
        <v>0</v>
      </c>
      <c r="Z40">
        <v>0</v>
      </c>
      <c r="AA40" t="s">
        <v>338</v>
      </c>
      <c r="AB40" s="137" t="str">
        <f t="shared" si="0"/>
        <v>Processing: As a formulation component; P210 - Flame Retardants</v>
      </c>
      <c r="AC40" s="137" t="s">
        <v>339</v>
      </c>
      <c r="AD40" s="26" t="str">
        <f>VLOOKUP(K40, 'NAICS OES Crosswalk'!A:C, 3, FALSE)</f>
        <v>Processing: Laminates and Prepreg Manufacturing</v>
      </c>
      <c r="AE40" s="26" t="str">
        <f>_xlfn.XLOOKUP($C40,'TRIFD to COU Crosswalk'!A:A,'TRIFD to COU Crosswalk'!B:B)</f>
        <v>Processing: reactive flame retardant in transportation equipment manufacturing</v>
      </c>
      <c r="AF40" s="137" t="s">
        <v>418</v>
      </c>
      <c r="AH40" s="26"/>
      <c r="AI40" s="26"/>
      <c r="AK40" t="s">
        <v>341</v>
      </c>
      <c r="AL40" t="s">
        <v>341</v>
      </c>
      <c r="AM40" t="s">
        <v>341</v>
      </c>
      <c r="AN40" t="s">
        <v>341</v>
      </c>
      <c r="AO40" t="s">
        <v>341</v>
      </c>
      <c r="AP40" t="s">
        <v>341</v>
      </c>
      <c r="AQ40" t="s">
        <v>341</v>
      </c>
      <c r="AR40" t="s">
        <v>341</v>
      </c>
      <c r="AS40" t="s">
        <v>341</v>
      </c>
      <c r="AT40" t="s">
        <v>341</v>
      </c>
      <c r="AU40" t="s">
        <v>341</v>
      </c>
      <c r="AV40" t="s">
        <v>341</v>
      </c>
      <c r="AW40" t="s">
        <v>342</v>
      </c>
      <c r="AX40" t="s">
        <v>341</v>
      </c>
      <c r="AY40" t="s">
        <v>341</v>
      </c>
      <c r="AZ40" t="s">
        <v>341</v>
      </c>
      <c r="BA40" t="s">
        <v>341</v>
      </c>
      <c r="BB40" t="s">
        <v>341</v>
      </c>
      <c r="BC40" t="s">
        <v>341</v>
      </c>
      <c r="BD40" t="s">
        <v>341</v>
      </c>
      <c r="BE40" t="s">
        <v>341</v>
      </c>
      <c r="BF40" t="s">
        <v>341</v>
      </c>
      <c r="BG40" t="s">
        <v>342</v>
      </c>
      <c r="BH40" t="s">
        <v>341</v>
      </c>
      <c r="BI40" t="s">
        <v>341</v>
      </c>
      <c r="BJ40" t="s">
        <v>341</v>
      </c>
      <c r="BK40" t="s">
        <v>341</v>
      </c>
      <c r="BL40" t="s">
        <v>341</v>
      </c>
      <c r="BM40" t="s">
        <v>341</v>
      </c>
      <c r="BN40" t="s">
        <v>341</v>
      </c>
      <c r="BO40" t="s">
        <v>341</v>
      </c>
      <c r="BP40" t="s">
        <v>341</v>
      </c>
      <c r="BQ40" t="s">
        <v>341</v>
      </c>
      <c r="BR40" t="s">
        <v>341</v>
      </c>
      <c r="BS40" t="s">
        <v>341</v>
      </c>
      <c r="BT40" t="s">
        <v>341</v>
      </c>
      <c r="BU40" t="s">
        <v>341</v>
      </c>
      <c r="BV40" t="s">
        <v>341</v>
      </c>
      <c r="BW40" t="s">
        <v>341</v>
      </c>
      <c r="BX40" t="s">
        <v>341</v>
      </c>
      <c r="BY40" t="s">
        <v>341</v>
      </c>
      <c r="BZ40" t="s">
        <v>341</v>
      </c>
      <c r="CA40" t="s">
        <v>341</v>
      </c>
      <c r="CB40" t="s">
        <v>341</v>
      </c>
      <c r="CC40" t="s">
        <v>341</v>
      </c>
      <c r="CD40" t="s">
        <v>341</v>
      </c>
      <c r="CE40" t="s">
        <v>341</v>
      </c>
      <c r="CF40" t="s">
        <v>341</v>
      </c>
      <c r="CG40" t="s">
        <v>341</v>
      </c>
      <c r="CH40" t="s">
        <v>341</v>
      </c>
      <c r="CI40" t="s">
        <v>341</v>
      </c>
      <c r="CJ40" t="s">
        <v>341</v>
      </c>
      <c r="CK40" t="s">
        <v>341</v>
      </c>
      <c r="CL40" t="s">
        <v>341</v>
      </c>
      <c r="CM40" t="str">
        <f t="shared" si="1"/>
        <v/>
      </c>
      <c r="CN40" t="str">
        <f t="shared" si="2"/>
        <v/>
      </c>
      <c r="CO40" t="str">
        <f t="shared" si="3"/>
        <v/>
      </c>
      <c r="CP40" t="str">
        <f t="shared" si="4"/>
        <v/>
      </c>
      <c r="CQ40" t="str">
        <f t="shared" si="5"/>
        <v/>
      </c>
      <c r="CR40" t="str">
        <f t="shared" si="6"/>
        <v/>
      </c>
      <c r="CS40" t="str">
        <f t="shared" si="7"/>
        <v/>
      </c>
      <c r="CT40" t="str">
        <f t="shared" si="8"/>
        <v/>
      </c>
      <c r="CU40" t="str">
        <f t="shared" si="9"/>
        <v/>
      </c>
      <c r="CV40" t="str">
        <f t="shared" si="10"/>
        <v/>
      </c>
      <c r="CW40" t="str">
        <f t="shared" si="11"/>
        <v/>
      </c>
      <c r="CX40" t="str">
        <f t="shared" si="12"/>
        <v/>
      </c>
      <c r="CY40" t="str">
        <f t="shared" si="13"/>
        <v>Processing: As a formulation component</v>
      </c>
      <c r="CZ40" t="str">
        <f t="shared" si="14"/>
        <v/>
      </c>
      <c r="DA40" t="str">
        <f t="shared" si="15"/>
        <v/>
      </c>
      <c r="DB40" t="str">
        <f t="shared" si="16"/>
        <v/>
      </c>
      <c r="DC40" t="str">
        <f t="shared" si="17"/>
        <v/>
      </c>
      <c r="DD40" t="str">
        <f t="shared" si="18"/>
        <v/>
      </c>
      <c r="DE40" t="str">
        <f t="shared" si="19"/>
        <v/>
      </c>
      <c r="DF40" t="str">
        <f t="shared" si="20"/>
        <v/>
      </c>
      <c r="DG40" t="str">
        <f t="shared" si="21"/>
        <v/>
      </c>
      <c r="DH40" t="str">
        <f t="shared" si="22"/>
        <v/>
      </c>
      <c r="DI40" t="str">
        <f t="shared" si="23"/>
        <v>P210 - Flame Retardants</v>
      </c>
      <c r="DJ40" t="str">
        <f t="shared" si="24"/>
        <v/>
      </c>
      <c r="DK40" t="str">
        <f t="shared" si="25"/>
        <v/>
      </c>
      <c r="DL40" t="str">
        <f t="shared" si="26"/>
        <v/>
      </c>
      <c r="DM40" t="str">
        <f t="shared" si="27"/>
        <v/>
      </c>
      <c r="DN40" t="str">
        <f t="shared" si="28"/>
        <v/>
      </c>
      <c r="DO40" t="str">
        <f t="shared" si="29"/>
        <v/>
      </c>
      <c r="DP40" t="str">
        <f t="shared" si="30"/>
        <v/>
      </c>
      <c r="DQ40" t="str">
        <f t="shared" si="31"/>
        <v/>
      </c>
      <c r="DR40" t="str">
        <f t="shared" si="32"/>
        <v/>
      </c>
      <c r="DS40" t="str">
        <f t="shared" si="33"/>
        <v/>
      </c>
      <c r="DT40" t="str">
        <f t="shared" si="34"/>
        <v/>
      </c>
      <c r="DU40" t="str">
        <f t="shared" si="35"/>
        <v/>
      </c>
      <c r="DV40" t="str">
        <f t="shared" si="36"/>
        <v/>
      </c>
      <c r="DW40" t="str">
        <f t="shared" si="37"/>
        <v/>
      </c>
      <c r="DX40" t="str">
        <f t="shared" si="38"/>
        <v/>
      </c>
      <c r="DY40" t="str">
        <f t="shared" si="39"/>
        <v/>
      </c>
      <c r="DZ40" t="str">
        <f t="shared" si="40"/>
        <v/>
      </c>
      <c r="EA40" t="str">
        <f t="shared" si="41"/>
        <v/>
      </c>
      <c r="EB40" t="str">
        <f t="shared" si="42"/>
        <v/>
      </c>
      <c r="EC40" t="str">
        <f t="shared" si="43"/>
        <v/>
      </c>
      <c r="ED40" t="str">
        <f t="shared" si="44"/>
        <v/>
      </c>
      <c r="EE40" t="str">
        <f t="shared" si="45"/>
        <v/>
      </c>
      <c r="EF40" t="str">
        <f t="shared" si="46"/>
        <v/>
      </c>
      <c r="EG40" t="str">
        <f t="shared" si="47"/>
        <v/>
      </c>
      <c r="EH40" t="str">
        <f t="shared" si="48"/>
        <v/>
      </c>
      <c r="EI40" t="str">
        <f t="shared" si="49"/>
        <v/>
      </c>
      <c r="EJ40" t="str">
        <f t="shared" si="50"/>
        <v/>
      </c>
      <c r="EK40" t="str">
        <f t="shared" si="51"/>
        <v/>
      </c>
      <c r="EL40" t="str">
        <f t="shared" si="52"/>
        <v/>
      </c>
      <c r="EM40" t="str">
        <f t="shared" si="53"/>
        <v/>
      </c>
      <c r="EN40" t="str">
        <f t="shared" si="54"/>
        <v/>
      </c>
    </row>
    <row r="41" spans="1:144" ht="57.6">
      <c r="A41" s="7" t="s">
        <v>328</v>
      </c>
      <c r="B41" s="7">
        <v>2023</v>
      </c>
      <c r="C41" t="s">
        <v>412</v>
      </c>
      <c r="D41" t="s">
        <v>413</v>
      </c>
      <c r="E41" t="s">
        <v>414</v>
      </c>
      <c r="F41" t="s">
        <v>415</v>
      </c>
      <c r="G41" t="s">
        <v>416</v>
      </c>
      <c r="H41" t="s">
        <v>417</v>
      </c>
      <c r="I41">
        <v>85215</v>
      </c>
      <c r="J41" s="136">
        <f>VLOOKUP(H41, 'TRI Crosswalk codes'!D:E, 2, FALSE)</f>
        <v>9</v>
      </c>
      <c r="K41">
        <v>336411</v>
      </c>
      <c r="L41" s="137" t="str">
        <f>VLOOKUP(K41, '2017-2022 NAICS'!C:D, 2, FALSE)</f>
        <v>Aircraft Manufacturing</v>
      </c>
      <c r="M41" s="137" t="str">
        <f>IF(COUNTIF('Raw TRI Data'!A:A, K41) &gt;0, "Yes", "No")</f>
        <v>No</v>
      </c>
      <c r="N41">
        <v>33.466430000000003</v>
      </c>
      <c r="O41">
        <v>-111.72888</v>
      </c>
      <c r="P41" s="15">
        <v>110000470963</v>
      </c>
      <c r="Q41" s="15">
        <v>1323222003509</v>
      </c>
      <c r="R41" t="s">
        <v>335</v>
      </c>
      <c r="S41" t="s">
        <v>336</v>
      </c>
      <c r="T41" s="160">
        <v>2</v>
      </c>
      <c r="U41" s="136" t="str">
        <f>VLOOKUP(T41, 'TRI Crosswalk codes'!A:B, 2, FALSE)</f>
        <v>100 to 999</v>
      </c>
      <c r="V41">
        <v>0</v>
      </c>
      <c r="W41">
        <v>0</v>
      </c>
      <c r="Y41">
        <v>0</v>
      </c>
      <c r="Z41">
        <v>0</v>
      </c>
      <c r="AA41" t="s">
        <v>338</v>
      </c>
      <c r="AB41" s="137" t="str">
        <f t="shared" si="0"/>
        <v>Processing: As a formulation component; P210 - Flame Retardants</v>
      </c>
      <c r="AC41" s="137" t="s">
        <v>339</v>
      </c>
      <c r="AD41" s="26" t="str">
        <f>VLOOKUP(K41, 'NAICS OES Crosswalk'!A:C, 3, FALSE)</f>
        <v>Processing: Laminates and Prepreg Manufacturing</v>
      </c>
      <c r="AE41" s="26" t="str">
        <f>_xlfn.XLOOKUP($C41,'TRIFD to COU Crosswalk'!A:A,'TRIFD to COU Crosswalk'!B:B)</f>
        <v>Processing: reactive flame retardant in transportation equipment manufacturing</v>
      </c>
      <c r="AF41" s="137" t="s">
        <v>418</v>
      </c>
      <c r="AH41" s="26"/>
      <c r="AI41" s="26"/>
      <c r="AK41" t="s">
        <v>341</v>
      </c>
      <c r="AL41" t="s">
        <v>341</v>
      </c>
      <c r="AM41" t="s">
        <v>341</v>
      </c>
      <c r="AN41" t="s">
        <v>341</v>
      </c>
      <c r="AO41" t="s">
        <v>341</v>
      </c>
      <c r="AP41" t="s">
        <v>341</v>
      </c>
      <c r="AQ41" t="s">
        <v>341</v>
      </c>
      <c r="AR41" t="s">
        <v>341</v>
      </c>
      <c r="AS41" t="s">
        <v>341</v>
      </c>
      <c r="AT41" t="s">
        <v>341</v>
      </c>
      <c r="AU41" t="s">
        <v>341</v>
      </c>
      <c r="AV41" t="s">
        <v>341</v>
      </c>
      <c r="AW41" t="s">
        <v>342</v>
      </c>
      <c r="AX41" t="s">
        <v>341</v>
      </c>
      <c r="AY41" t="s">
        <v>341</v>
      </c>
      <c r="AZ41" t="s">
        <v>341</v>
      </c>
      <c r="BA41" t="s">
        <v>341</v>
      </c>
      <c r="BB41" t="s">
        <v>341</v>
      </c>
      <c r="BC41" t="s">
        <v>341</v>
      </c>
      <c r="BD41" t="s">
        <v>341</v>
      </c>
      <c r="BE41" t="s">
        <v>341</v>
      </c>
      <c r="BF41" t="s">
        <v>341</v>
      </c>
      <c r="BG41" t="s">
        <v>342</v>
      </c>
      <c r="BH41" t="s">
        <v>341</v>
      </c>
      <c r="BI41" t="s">
        <v>341</v>
      </c>
      <c r="BJ41" t="s">
        <v>341</v>
      </c>
      <c r="BK41" t="s">
        <v>341</v>
      </c>
      <c r="BL41" t="s">
        <v>341</v>
      </c>
      <c r="BM41" t="s">
        <v>341</v>
      </c>
      <c r="BN41" t="s">
        <v>341</v>
      </c>
      <c r="BO41" t="s">
        <v>341</v>
      </c>
      <c r="BP41" t="s">
        <v>341</v>
      </c>
      <c r="BQ41" t="s">
        <v>341</v>
      </c>
      <c r="BR41" t="s">
        <v>341</v>
      </c>
      <c r="BS41" t="s">
        <v>341</v>
      </c>
      <c r="BT41" t="s">
        <v>341</v>
      </c>
      <c r="BU41" t="s">
        <v>341</v>
      </c>
      <c r="BV41" t="s">
        <v>341</v>
      </c>
      <c r="BW41" t="s">
        <v>341</v>
      </c>
      <c r="BX41" t="s">
        <v>341</v>
      </c>
      <c r="BY41" t="s">
        <v>341</v>
      </c>
      <c r="BZ41" t="s">
        <v>341</v>
      </c>
      <c r="CA41" t="s">
        <v>341</v>
      </c>
      <c r="CB41" t="s">
        <v>341</v>
      </c>
      <c r="CC41" t="s">
        <v>341</v>
      </c>
      <c r="CD41" t="s">
        <v>341</v>
      </c>
      <c r="CE41" t="s">
        <v>341</v>
      </c>
      <c r="CF41" t="s">
        <v>341</v>
      </c>
      <c r="CG41" t="s">
        <v>341</v>
      </c>
      <c r="CH41" t="s">
        <v>341</v>
      </c>
      <c r="CI41" t="s">
        <v>341</v>
      </c>
      <c r="CJ41" t="s">
        <v>341</v>
      </c>
      <c r="CK41" t="s">
        <v>341</v>
      </c>
      <c r="CL41" t="s">
        <v>341</v>
      </c>
      <c r="CM41" t="str">
        <f t="shared" si="1"/>
        <v/>
      </c>
      <c r="CN41" t="str">
        <f t="shared" si="2"/>
        <v/>
      </c>
      <c r="CO41" t="str">
        <f t="shared" si="3"/>
        <v/>
      </c>
      <c r="CP41" t="str">
        <f t="shared" si="4"/>
        <v/>
      </c>
      <c r="CQ41" t="str">
        <f t="shared" si="5"/>
        <v/>
      </c>
      <c r="CR41" t="str">
        <f t="shared" si="6"/>
        <v/>
      </c>
      <c r="CS41" t="str">
        <f t="shared" si="7"/>
        <v/>
      </c>
      <c r="CT41" t="str">
        <f t="shared" si="8"/>
        <v/>
      </c>
      <c r="CU41" t="str">
        <f t="shared" si="9"/>
        <v/>
      </c>
      <c r="CV41" t="str">
        <f t="shared" si="10"/>
        <v/>
      </c>
      <c r="CW41" t="str">
        <f t="shared" si="11"/>
        <v/>
      </c>
      <c r="CX41" t="str">
        <f t="shared" si="12"/>
        <v/>
      </c>
      <c r="CY41" t="str">
        <f t="shared" si="13"/>
        <v>Processing: As a formulation component</v>
      </c>
      <c r="CZ41" t="str">
        <f t="shared" si="14"/>
        <v/>
      </c>
      <c r="DA41" t="str">
        <f t="shared" si="15"/>
        <v/>
      </c>
      <c r="DB41" t="str">
        <f t="shared" si="16"/>
        <v/>
      </c>
      <c r="DC41" t="str">
        <f t="shared" si="17"/>
        <v/>
      </c>
      <c r="DD41" t="str">
        <f t="shared" si="18"/>
        <v/>
      </c>
      <c r="DE41" t="str">
        <f t="shared" si="19"/>
        <v/>
      </c>
      <c r="DF41" t="str">
        <f t="shared" si="20"/>
        <v/>
      </c>
      <c r="DG41" t="str">
        <f t="shared" si="21"/>
        <v/>
      </c>
      <c r="DH41" t="str">
        <f t="shared" si="22"/>
        <v/>
      </c>
      <c r="DI41" t="str">
        <f t="shared" si="23"/>
        <v>P210 - Flame Retardants</v>
      </c>
      <c r="DJ41" t="str">
        <f t="shared" si="24"/>
        <v/>
      </c>
      <c r="DK41" t="str">
        <f t="shared" si="25"/>
        <v/>
      </c>
      <c r="DL41" t="str">
        <f t="shared" si="26"/>
        <v/>
      </c>
      <c r="DM41" t="str">
        <f t="shared" si="27"/>
        <v/>
      </c>
      <c r="DN41" t="str">
        <f t="shared" si="28"/>
        <v/>
      </c>
      <c r="DO41" t="str">
        <f t="shared" si="29"/>
        <v/>
      </c>
      <c r="DP41" t="str">
        <f t="shared" si="30"/>
        <v/>
      </c>
      <c r="DQ41" t="str">
        <f t="shared" si="31"/>
        <v/>
      </c>
      <c r="DR41" t="str">
        <f t="shared" si="32"/>
        <v/>
      </c>
      <c r="DS41" t="str">
        <f t="shared" si="33"/>
        <v/>
      </c>
      <c r="DT41" t="str">
        <f t="shared" si="34"/>
        <v/>
      </c>
      <c r="DU41" t="str">
        <f t="shared" si="35"/>
        <v/>
      </c>
      <c r="DV41" t="str">
        <f t="shared" si="36"/>
        <v/>
      </c>
      <c r="DW41" t="str">
        <f t="shared" si="37"/>
        <v/>
      </c>
      <c r="DX41" t="str">
        <f t="shared" si="38"/>
        <v/>
      </c>
      <c r="DY41" t="str">
        <f t="shared" si="39"/>
        <v/>
      </c>
      <c r="DZ41" t="str">
        <f t="shared" si="40"/>
        <v/>
      </c>
      <c r="EA41" t="str">
        <f t="shared" si="41"/>
        <v/>
      </c>
      <c r="EB41" t="str">
        <f t="shared" si="42"/>
        <v/>
      </c>
      <c r="EC41" t="str">
        <f t="shared" si="43"/>
        <v/>
      </c>
      <c r="ED41" t="str">
        <f t="shared" si="44"/>
        <v/>
      </c>
      <c r="EE41" t="str">
        <f t="shared" si="45"/>
        <v/>
      </c>
      <c r="EF41" t="str">
        <f t="shared" si="46"/>
        <v/>
      </c>
      <c r="EG41" t="str">
        <f t="shared" si="47"/>
        <v/>
      </c>
      <c r="EH41" t="str">
        <f t="shared" si="48"/>
        <v/>
      </c>
      <c r="EI41" t="str">
        <f t="shared" si="49"/>
        <v/>
      </c>
      <c r="EJ41" t="str">
        <f t="shared" si="50"/>
        <v/>
      </c>
      <c r="EK41" t="str">
        <f t="shared" si="51"/>
        <v/>
      </c>
      <c r="EL41" t="str">
        <f t="shared" si="52"/>
        <v/>
      </c>
      <c r="EM41" t="str">
        <f t="shared" si="53"/>
        <v/>
      </c>
      <c r="EN41" t="str">
        <f t="shared" si="54"/>
        <v/>
      </c>
    </row>
    <row r="42" spans="1:144" ht="57.6">
      <c r="A42" s="7" t="s">
        <v>328</v>
      </c>
      <c r="B42" s="7">
        <v>2019</v>
      </c>
      <c r="C42" t="s">
        <v>419</v>
      </c>
      <c r="D42" t="s">
        <v>420</v>
      </c>
      <c r="E42" t="s">
        <v>421</v>
      </c>
      <c r="F42" t="s">
        <v>422</v>
      </c>
      <c r="G42" t="s">
        <v>423</v>
      </c>
      <c r="H42" t="s">
        <v>424</v>
      </c>
      <c r="I42">
        <v>98204</v>
      </c>
      <c r="J42" s="136">
        <f>VLOOKUP(H42, 'TRI Crosswalk codes'!D:E, 2, FALSE)</f>
        <v>10</v>
      </c>
      <c r="K42">
        <v>336411</v>
      </c>
      <c r="L42" s="137" t="str">
        <f>VLOOKUP(K42, '2017-2022 NAICS'!C:D, 2, FALSE)</f>
        <v>Aircraft Manufacturing</v>
      </c>
      <c r="M42" s="137" t="str">
        <f>IF(COUNTIF('Raw TRI Data'!A:A, K42) &gt;0, "Yes", "No")</f>
        <v>No</v>
      </c>
      <c r="N42">
        <v>47.923302</v>
      </c>
      <c r="O42">
        <v>-122.273197</v>
      </c>
      <c r="P42" s="15">
        <v>110017406788</v>
      </c>
      <c r="Q42" s="15">
        <v>1319217860333</v>
      </c>
      <c r="R42" t="s">
        <v>335</v>
      </c>
      <c r="S42" t="s">
        <v>336</v>
      </c>
      <c r="T42" s="160">
        <v>2</v>
      </c>
      <c r="U42" s="136" t="str">
        <f>VLOOKUP(T42, 'TRI Crosswalk codes'!A:B, 2, FALSE)</f>
        <v>100 to 999</v>
      </c>
      <c r="V42">
        <v>0</v>
      </c>
      <c r="W42">
        <v>0</v>
      </c>
      <c r="Y42">
        <v>0</v>
      </c>
      <c r="Z42">
        <v>0</v>
      </c>
      <c r="AA42" t="s">
        <v>338</v>
      </c>
      <c r="AB42" s="137" t="str">
        <f t="shared" si="0"/>
        <v>Processing: As a formulation component; P210 - Flame Retardants</v>
      </c>
      <c r="AC42" s="137" t="s">
        <v>339</v>
      </c>
      <c r="AD42" s="26" t="str">
        <f>VLOOKUP(K42, 'NAICS OES Crosswalk'!A:C, 3, FALSE)</f>
        <v>Processing: Laminates and Prepreg Manufacturing</v>
      </c>
      <c r="AE42" s="26" t="str">
        <f>_xlfn.XLOOKUP($C42,'TRIFD to COU Crosswalk'!A:A,'TRIFD to COU Crosswalk'!B:B)</f>
        <v>Processing: reactive flame retardant in transportation equipment manufacturing</v>
      </c>
      <c r="AF42" s="137" t="s">
        <v>418</v>
      </c>
      <c r="AH42" s="26"/>
      <c r="AI42" s="26"/>
      <c r="AK42" t="s">
        <v>341</v>
      </c>
      <c r="AL42" t="s">
        <v>341</v>
      </c>
      <c r="AM42" t="s">
        <v>341</v>
      </c>
      <c r="AN42" t="s">
        <v>341</v>
      </c>
      <c r="AO42" t="s">
        <v>341</v>
      </c>
      <c r="AP42" t="s">
        <v>341</v>
      </c>
      <c r="AQ42" t="s">
        <v>341</v>
      </c>
      <c r="AR42" t="s">
        <v>341</v>
      </c>
      <c r="AS42" t="s">
        <v>341</v>
      </c>
      <c r="AT42" t="s">
        <v>341</v>
      </c>
      <c r="AU42" t="s">
        <v>341</v>
      </c>
      <c r="AV42" t="s">
        <v>341</v>
      </c>
      <c r="AW42" t="s">
        <v>342</v>
      </c>
      <c r="AX42" t="s">
        <v>341</v>
      </c>
      <c r="AY42" t="s">
        <v>341</v>
      </c>
      <c r="AZ42" t="s">
        <v>341</v>
      </c>
      <c r="BA42" t="s">
        <v>341</v>
      </c>
      <c r="BB42" t="s">
        <v>341</v>
      </c>
      <c r="BC42" t="s">
        <v>341</v>
      </c>
      <c r="BD42" t="s">
        <v>341</v>
      </c>
      <c r="BE42" t="s">
        <v>341</v>
      </c>
      <c r="BF42" t="s">
        <v>341</v>
      </c>
      <c r="BG42" t="s">
        <v>342</v>
      </c>
      <c r="BH42" t="s">
        <v>341</v>
      </c>
      <c r="BI42" t="s">
        <v>341</v>
      </c>
      <c r="BJ42" t="s">
        <v>341</v>
      </c>
      <c r="BK42" t="s">
        <v>341</v>
      </c>
      <c r="BL42" t="s">
        <v>341</v>
      </c>
      <c r="BM42" t="s">
        <v>341</v>
      </c>
      <c r="BN42" t="s">
        <v>341</v>
      </c>
      <c r="BO42" t="s">
        <v>341</v>
      </c>
      <c r="BP42" t="s">
        <v>341</v>
      </c>
      <c r="BQ42" t="s">
        <v>341</v>
      </c>
      <c r="BR42" t="s">
        <v>341</v>
      </c>
      <c r="BS42" t="s">
        <v>341</v>
      </c>
      <c r="BT42" t="s">
        <v>341</v>
      </c>
      <c r="BU42" t="s">
        <v>341</v>
      </c>
      <c r="BV42" t="s">
        <v>341</v>
      </c>
      <c r="BW42" t="s">
        <v>341</v>
      </c>
      <c r="BX42" t="s">
        <v>341</v>
      </c>
      <c r="BY42" t="s">
        <v>341</v>
      </c>
      <c r="BZ42" t="s">
        <v>341</v>
      </c>
      <c r="CA42" t="s">
        <v>341</v>
      </c>
      <c r="CB42" t="s">
        <v>341</v>
      </c>
      <c r="CC42" t="s">
        <v>341</v>
      </c>
      <c r="CD42" t="s">
        <v>341</v>
      </c>
      <c r="CE42" t="s">
        <v>341</v>
      </c>
      <c r="CF42" t="s">
        <v>341</v>
      </c>
      <c r="CG42" t="s">
        <v>341</v>
      </c>
      <c r="CH42" t="s">
        <v>341</v>
      </c>
      <c r="CI42" t="s">
        <v>341</v>
      </c>
      <c r="CJ42" t="s">
        <v>341</v>
      </c>
      <c r="CK42" t="s">
        <v>341</v>
      </c>
      <c r="CL42" t="s">
        <v>341</v>
      </c>
      <c r="CM42" t="str">
        <f t="shared" si="1"/>
        <v/>
      </c>
      <c r="CN42" t="str">
        <f t="shared" si="2"/>
        <v/>
      </c>
      <c r="CO42" t="str">
        <f t="shared" si="3"/>
        <v/>
      </c>
      <c r="CP42" t="str">
        <f t="shared" si="4"/>
        <v/>
      </c>
      <c r="CQ42" t="str">
        <f t="shared" si="5"/>
        <v/>
      </c>
      <c r="CR42" t="str">
        <f t="shared" si="6"/>
        <v/>
      </c>
      <c r="CS42" t="str">
        <f t="shared" si="7"/>
        <v/>
      </c>
      <c r="CT42" t="str">
        <f t="shared" si="8"/>
        <v/>
      </c>
      <c r="CU42" t="str">
        <f t="shared" si="9"/>
        <v/>
      </c>
      <c r="CV42" t="str">
        <f t="shared" si="10"/>
        <v/>
      </c>
      <c r="CW42" t="str">
        <f t="shared" si="11"/>
        <v/>
      </c>
      <c r="CX42" t="str">
        <f t="shared" si="12"/>
        <v/>
      </c>
      <c r="CY42" t="str">
        <f t="shared" si="13"/>
        <v>Processing: As a formulation component</v>
      </c>
      <c r="CZ42" t="str">
        <f t="shared" si="14"/>
        <v/>
      </c>
      <c r="DA42" t="str">
        <f t="shared" si="15"/>
        <v/>
      </c>
      <c r="DB42" t="str">
        <f t="shared" si="16"/>
        <v/>
      </c>
      <c r="DC42" t="str">
        <f t="shared" si="17"/>
        <v/>
      </c>
      <c r="DD42" t="str">
        <f t="shared" si="18"/>
        <v/>
      </c>
      <c r="DE42" t="str">
        <f t="shared" si="19"/>
        <v/>
      </c>
      <c r="DF42" t="str">
        <f t="shared" si="20"/>
        <v/>
      </c>
      <c r="DG42" t="str">
        <f t="shared" si="21"/>
        <v/>
      </c>
      <c r="DH42" t="str">
        <f t="shared" si="22"/>
        <v/>
      </c>
      <c r="DI42" t="str">
        <f t="shared" si="23"/>
        <v>P210 - Flame Retardants</v>
      </c>
      <c r="DJ42" t="str">
        <f t="shared" si="24"/>
        <v/>
      </c>
      <c r="DK42" t="str">
        <f t="shared" si="25"/>
        <v/>
      </c>
      <c r="DL42" t="str">
        <f t="shared" si="26"/>
        <v/>
      </c>
      <c r="DM42" t="str">
        <f t="shared" si="27"/>
        <v/>
      </c>
      <c r="DN42" t="str">
        <f t="shared" si="28"/>
        <v/>
      </c>
      <c r="DO42" t="str">
        <f t="shared" si="29"/>
        <v/>
      </c>
      <c r="DP42" t="str">
        <f t="shared" si="30"/>
        <v/>
      </c>
      <c r="DQ42" t="str">
        <f t="shared" si="31"/>
        <v/>
      </c>
      <c r="DR42" t="str">
        <f t="shared" si="32"/>
        <v/>
      </c>
      <c r="DS42" t="str">
        <f t="shared" si="33"/>
        <v/>
      </c>
      <c r="DT42" t="str">
        <f t="shared" si="34"/>
        <v/>
      </c>
      <c r="DU42" t="str">
        <f t="shared" si="35"/>
        <v/>
      </c>
      <c r="DV42" t="str">
        <f t="shared" si="36"/>
        <v/>
      </c>
      <c r="DW42" t="str">
        <f t="shared" si="37"/>
        <v/>
      </c>
      <c r="DX42" t="str">
        <f t="shared" si="38"/>
        <v/>
      </c>
      <c r="DY42" t="str">
        <f t="shared" si="39"/>
        <v/>
      </c>
      <c r="DZ42" t="str">
        <f t="shared" si="40"/>
        <v/>
      </c>
      <c r="EA42" t="str">
        <f t="shared" si="41"/>
        <v/>
      </c>
      <c r="EB42" t="str">
        <f t="shared" si="42"/>
        <v/>
      </c>
      <c r="EC42" t="str">
        <f t="shared" si="43"/>
        <v/>
      </c>
      <c r="ED42" t="str">
        <f t="shared" si="44"/>
        <v/>
      </c>
      <c r="EE42" t="str">
        <f t="shared" si="45"/>
        <v/>
      </c>
      <c r="EF42" t="str">
        <f t="shared" si="46"/>
        <v/>
      </c>
      <c r="EG42" t="str">
        <f t="shared" si="47"/>
        <v/>
      </c>
      <c r="EH42" t="str">
        <f t="shared" si="48"/>
        <v/>
      </c>
      <c r="EI42" t="str">
        <f t="shared" si="49"/>
        <v/>
      </c>
      <c r="EJ42" t="str">
        <f t="shared" si="50"/>
        <v/>
      </c>
      <c r="EK42" t="str">
        <f t="shared" si="51"/>
        <v/>
      </c>
      <c r="EL42" t="str">
        <f t="shared" si="52"/>
        <v/>
      </c>
      <c r="EM42" t="str">
        <f t="shared" si="53"/>
        <v/>
      </c>
      <c r="EN42" t="str">
        <f t="shared" si="54"/>
        <v/>
      </c>
    </row>
    <row r="43" spans="1:144" ht="57.6">
      <c r="A43" s="7" t="s">
        <v>328</v>
      </c>
      <c r="B43" s="7">
        <v>2020</v>
      </c>
      <c r="C43" t="s">
        <v>419</v>
      </c>
      <c r="D43" t="s">
        <v>420</v>
      </c>
      <c r="E43" t="s">
        <v>421</v>
      </c>
      <c r="F43" t="s">
        <v>422</v>
      </c>
      <c r="G43" t="s">
        <v>423</v>
      </c>
      <c r="H43" t="s">
        <v>424</v>
      </c>
      <c r="I43">
        <v>98204</v>
      </c>
      <c r="J43" s="136">
        <f>VLOOKUP(H43, 'TRI Crosswalk codes'!D:E, 2, FALSE)</f>
        <v>10</v>
      </c>
      <c r="K43">
        <v>336411</v>
      </c>
      <c r="L43" s="137" t="str">
        <f>VLOOKUP(K43, '2017-2022 NAICS'!C:D, 2, FALSE)</f>
        <v>Aircraft Manufacturing</v>
      </c>
      <c r="M43" s="137" t="str">
        <f>IF(COUNTIF('Raw TRI Data'!A:A, K43) &gt;0, "Yes", "No")</f>
        <v>No</v>
      </c>
      <c r="N43">
        <v>47.923302</v>
      </c>
      <c r="O43">
        <v>-122.273197</v>
      </c>
      <c r="P43" s="15">
        <v>110017406788</v>
      </c>
      <c r="Q43" s="15">
        <v>1320218693063</v>
      </c>
      <c r="R43" t="s">
        <v>335</v>
      </c>
      <c r="S43" t="s">
        <v>336</v>
      </c>
      <c r="T43" s="160">
        <v>2</v>
      </c>
      <c r="U43" s="136" t="str">
        <f>VLOOKUP(T43, 'TRI Crosswalk codes'!A:B, 2, FALSE)</f>
        <v>100 to 999</v>
      </c>
      <c r="V43">
        <v>0</v>
      </c>
      <c r="W43">
        <v>0</v>
      </c>
      <c r="Y43">
        <v>0</v>
      </c>
      <c r="Z43">
        <v>0</v>
      </c>
      <c r="AA43" t="s">
        <v>338</v>
      </c>
      <c r="AB43" s="137" t="str">
        <f t="shared" si="0"/>
        <v>Processing: As a formulation component; P210 - Flame Retardants</v>
      </c>
      <c r="AC43" s="137" t="s">
        <v>339</v>
      </c>
      <c r="AD43" s="26" t="str">
        <f>VLOOKUP(K43, 'NAICS OES Crosswalk'!A:C, 3, FALSE)</f>
        <v>Processing: Laminates and Prepreg Manufacturing</v>
      </c>
      <c r="AE43" s="26" t="str">
        <f>_xlfn.XLOOKUP($C43,'TRIFD to COU Crosswalk'!A:A,'TRIFD to COU Crosswalk'!B:B)</f>
        <v>Processing: reactive flame retardant in transportation equipment manufacturing</v>
      </c>
      <c r="AF43" s="137" t="s">
        <v>418</v>
      </c>
      <c r="AH43" s="26"/>
      <c r="AI43" s="26"/>
      <c r="AK43" t="s">
        <v>341</v>
      </c>
      <c r="AL43" t="s">
        <v>341</v>
      </c>
      <c r="AM43" t="s">
        <v>341</v>
      </c>
      <c r="AN43" t="s">
        <v>341</v>
      </c>
      <c r="AO43" t="s">
        <v>341</v>
      </c>
      <c r="AP43" t="s">
        <v>341</v>
      </c>
      <c r="AQ43" t="s">
        <v>341</v>
      </c>
      <c r="AR43" t="s">
        <v>341</v>
      </c>
      <c r="AS43" t="s">
        <v>341</v>
      </c>
      <c r="AT43" t="s">
        <v>341</v>
      </c>
      <c r="AU43" t="s">
        <v>341</v>
      </c>
      <c r="AV43" t="s">
        <v>341</v>
      </c>
      <c r="AW43" t="s">
        <v>342</v>
      </c>
      <c r="AX43" t="s">
        <v>341</v>
      </c>
      <c r="AY43" t="s">
        <v>341</v>
      </c>
      <c r="AZ43" t="s">
        <v>341</v>
      </c>
      <c r="BA43" t="s">
        <v>341</v>
      </c>
      <c r="BB43" t="s">
        <v>341</v>
      </c>
      <c r="BC43" t="s">
        <v>341</v>
      </c>
      <c r="BD43" t="s">
        <v>341</v>
      </c>
      <c r="BE43" t="s">
        <v>341</v>
      </c>
      <c r="BF43" t="s">
        <v>341</v>
      </c>
      <c r="BG43" t="s">
        <v>342</v>
      </c>
      <c r="BH43" t="s">
        <v>341</v>
      </c>
      <c r="BI43" t="s">
        <v>341</v>
      </c>
      <c r="BJ43" t="s">
        <v>341</v>
      </c>
      <c r="BK43" t="s">
        <v>341</v>
      </c>
      <c r="BL43" t="s">
        <v>341</v>
      </c>
      <c r="BM43" t="s">
        <v>341</v>
      </c>
      <c r="BN43" t="s">
        <v>341</v>
      </c>
      <c r="BO43" t="s">
        <v>341</v>
      </c>
      <c r="BP43" t="s">
        <v>341</v>
      </c>
      <c r="BQ43" t="s">
        <v>341</v>
      </c>
      <c r="BR43" t="s">
        <v>341</v>
      </c>
      <c r="BS43" t="s">
        <v>341</v>
      </c>
      <c r="BT43" t="s">
        <v>341</v>
      </c>
      <c r="BU43" t="s">
        <v>341</v>
      </c>
      <c r="BV43" t="s">
        <v>341</v>
      </c>
      <c r="BW43" t="s">
        <v>341</v>
      </c>
      <c r="BX43" t="s">
        <v>341</v>
      </c>
      <c r="BY43" t="s">
        <v>341</v>
      </c>
      <c r="BZ43" t="s">
        <v>341</v>
      </c>
      <c r="CA43" t="s">
        <v>341</v>
      </c>
      <c r="CB43" t="s">
        <v>341</v>
      </c>
      <c r="CC43" t="s">
        <v>341</v>
      </c>
      <c r="CD43" t="s">
        <v>341</v>
      </c>
      <c r="CE43" t="s">
        <v>341</v>
      </c>
      <c r="CF43" t="s">
        <v>341</v>
      </c>
      <c r="CG43" t="s">
        <v>341</v>
      </c>
      <c r="CH43" t="s">
        <v>341</v>
      </c>
      <c r="CI43" t="s">
        <v>341</v>
      </c>
      <c r="CJ43" t="s">
        <v>341</v>
      </c>
      <c r="CK43" t="s">
        <v>341</v>
      </c>
      <c r="CL43" t="s">
        <v>341</v>
      </c>
      <c r="CM43" t="str">
        <f t="shared" si="1"/>
        <v/>
      </c>
      <c r="CN43" t="str">
        <f t="shared" si="2"/>
        <v/>
      </c>
      <c r="CO43" t="str">
        <f t="shared" si="3"/>
        <v/>
      </c>
      <c r="CP43" t="str">
        <f t="shared" si="4"/>
        <v/>
      </c>
      <c r="CQ43" t="str">
        <f t="shared" si="5"/>
        <v/>
      </c>
      <c r="CR43" t="str">
        <f t="shared" si="6"/>
        <v/>
      </c>
      <c r="CS43" t="str">
        <f t="shared" si="7"/>
        <v/>
      </c>
      <c r="CT43" t="str">
        <f t="shared" si="8"/>
        <v/>
      </c>
      <c r="CU43" t="str">
        <f t="shared" si="9"/>
        <v/>
      </c>
      <c r="CV43" t="str">
        <f t="shared" si="10"/>
        <v/>
      </c>
      <c r="CW43" t="str">
        <f t="shared" si="11"/>
        <v/>
      </c>
      <c r="CX43" t="str">
        <f t="shared" si="12"/>
        <v/>
      </c>
      <c r="CY43" t="str">
        <f t="shared" si="13"/>
        <v>Processing: As a formulation component</v>
      </c>
      <c r="CZ43" t="str">
        <f t="shared" si="14"/>
        <v/>
      </c>
      <c r="DA43" t="str">
        <f t="shared" si="15"/>
        <v/>
      </c>
      <c r="DB43" t="str">
        <f t="shared" si="16"/>
        <v/>
      </c>
      <c r="DC43" t="str">
        <f t="shared" si="17"/>
        <v/>
      </c>
      <c r="DD43" t="str">
        <f t="shared" si="18"/>
        <v/>
      </c>
      <c r="DE43" t="str">
        <f t="shared" si="19"/>
        <v/>
      </c>
      <c r="DF43" t="str">
        <f t="shared" si="20"/>
        <v/>
      </c>
      <c r="DG43" t="str">
        <f t="shared" si="21"/>
        <v/>
      </c>
      <c r="DH43" t="str">
        <f t="shared" si="22"/>
        <v/>
      </c>
      <c r="DI43" t="str">
        <f t="shared" si="23"/>
        <v>P210 - Flame Retardants</v>
      </c>
      <c r="DJ43" t="str">
        <f t="shared" si="24"/>
        <v/>
      </c>
      <c r="DK43" t="str">
        <f t="shared" si="25"/>
        <v/>
      </c>
      <c r="DL43" t="str">
        <f t="shared" si="26"/>
        <v/>
      </c>
      <c r="DM43" t="str">
        <f t="shared" si="27"/>
        <v/>
      </c>
      <c r="DN43" t="str">
        <f t="shared" si="28"/>
        <v/>
      </c>
      <c r="DO43" t="str">
        <f t="shared" si="29"/>
        <v/>
      </c>
      <c r="DP43" t="str">
        <f t="shared" si="30"/>
        <v/>
      </c>
      <c r="DQ43" t="str">
        <f t="shared" si="31"/>
        <v/>
      </c>
      <c r="DR43" t="str">
        <f t="shared" si="32"/>
        <v/>
      </c>
      <c r="DS43" t="str">
        <f t="shared" si="33"/>
        <v/>
      </c>
      <c r="DT43" t="str">
        <f t="shared" si="34"/>
        <v/>
      </c>
      <c r="DU43" t="str">
        <f t="shared" si="35"/>
        <v/>
      </c>
      <c r="DV43" t="str">
        <f t="shared" si="36"/>
        <v/>
      </c>
      <c r="DW43" t="str">
        <f t="shared" si="37"/>
        <v/>
      </c>
      <c r="DX43" t="str">
        <f t="shared" si="38"/>
        <v/>
      </c>
      <c r="DY43" t="str">
        <f t="shared" si="39"/>
        <v/>
      </c>
      <c r="DZ43" t="str">
        <f t="shared" si="40"/>
        <v/>
      </c>
      <c r="EA43" t="str">
        <f t="shared" si="41"/>
        <v/>
      </c>
      <c r="EB43" t="str">
        <f t="shared" si="42"/>
        <v/>
      </c>
      <c r="EC43" t="str">
        <f t="shared" si="43"/>
        <v/>
      </c>
      <c r="ED43" t="str">
        <f t="shared" si="44"/>
        <v/>
      </c>
      <c r="EE43" t="str">
        <f t="shared" si="45"/>
        <v/>
      </c>
      <c r="EF43" t="str">
        <f t="shared" si="46"/>
        <v/>
      </c>
      <c r="EG43" t="str">
        <f t="shared" si="47"/>
        <v/>
      </c>
      <c r="EH43" t="str">
        <f t="shared" si="48"/>
        <v/>
      </c>
      <c r="EI43" t="str">
        <f t="shared" si="49"/>
        <v/>
      </c>
      <c r="EJ43" t="str">
        <f t="shared" si="50"/>
        <v/>
      </c>
      <c r="EK43" t="str">
        <f t="shared" si="51"/>
        <v/>
      </c>
      <c r="EL43" t="str">
        <f t="shared" si="52"/>
        <v/>
      </c>
      <c r="EM43" t="str">
        <f t="shared" si="53"/>
        <v/>
      </c>
      <c r="EN43" t="str">
        <f t="shared" si="54"/>
        <v/>
      </c>
    </row>
    <row r="44" spans="1:144" ht="57.6">
      <c r="A44" s="7" t="s">
        <v>328</v>
      </c>
      <c r="B44" s="7">
        <v>2021</v>
      </c>
      <c r="C44" t="s">
        <v>419</v>
      </c>
      <c r="D44" t="s">
        <v>420</v>
      </c>
      <c r="E44" t="s">
        <v>421</v>
      </c>
      <c r="F44" t="s">
        <v>422</v>
      </c>
      <c r="G44" t="s">
        <v>423</v>
      </c>
      <c r="H44" t="s">
        <v>424</v>
      </c>
      <c r="I44">
        <v>98204</v>
      </c>
      <c r="J44" s="136">
        <f>VLOOKUP(H44, 'TRI Crosswalk codes'!D:E, 2, FALSE)</f>
        <v>10</v>
      </c>
      <c r="K44">
        <v>336411</v>
      </c>
      <c r="L44" s="137" t="str">
        <f>VLOOKUP(K44, '2017-2022 NAICS'!C:D, 2, FALSE)</f>
        <v>Aircraft Manufacturing</v>
      </c>
      <c r="M44" s="137" t="str">
        <f>IF(COUNTIF('Raw TRI Data'!A:A, K44) &gt;0, "Yes", "No")</f>
        <v>No</v>
      </c>
      <c r="N44">
        <v>47.923302</v>
      </c>
      <c r="O44">
        <v>-122.273197</v>
      </c>
      <c r="P44" s="15">
        <v>110017406788</v>
      </c>
      <c r="Q44" s="15">
        <v>1321220259218</v>
      </c>
      <c r="R44" t="s">
        <v>335</v>
      </c>
      <c r="S44" t="s">
        <v>336</v>
      </c>
      <c r="T44" s="160">
        <v>2</v>
      </c>
      <c r="U44" s="136" t="str">
        <f>VLOOKUP(T44, 'TRI Crosswalk codes'!A:B, 2, FALSE)</f>
        <v>100 to 999</v>
      </c>
      <c r="V44">
        <v>0</v>
      </c>
      <c r="W44">
        <v>0</v>
      </c>
      <c r="Y44">
        <v>0</v>
      </c>
      <c r="Z44">
        <v>0</v>
      </c>
      <c r="AA44" t="s">
        <v>338</v>
      </c>
      <c r="AB44" s="137" t="str">
        <f t="shared" si="0"/>
        <v>Processing: As a formulation component; P210 - Flame Retardants</v>
      </c>
      <c r="AC44" s="137" t="s">
        <v>339</v>
      </c>
      <c r="AD44" s="26" t="str">
        <f>VLOOKUP(K44, 'NAICS OES Crosswalk'!A:C, 3, FALSE)</f>
        <v>Processing: Laminates and Prepreg Manufacturing</v>
      </c>
      <c r="AE44" s="26" t="str">
        <f>_xlfn.XLOOKUP($C44,'TRIFD to COU Crosswalk'!A:A,'TRIFD to COU Crosswalk'!B:B)</f>
        <v>Processing: reactive flame retardant in transportation equipment manufacturing</v>
      </c>
      <c r="AF44" s="137" t="s">
        <v>418</v>
      </c>
      <c r="AH44" s="26"/>
      <c r="AI44" s="26"/>
      <c r="AK44" t="s">
        <v>341</v>
      </c>
      <c r="AL44" t="s">
        <v>341</v>
      </c>
      <c r="AM44" t="s">
        <v>341</v>
      </c>
      <c r="AN44" t="s">
        <v>341</v>
      </c>
      <c r="AO44" t="s">
        <v>341</v>
      </c>
      <c r="AP44" t="s">
        <v>341</v>
      </c>
      <c r="AQ44" t="s">
        <v>341</v>
      </c>
      <c r="AR44" t="s">
        <v>341</v>
      </c>
      <c r="AS44" t="s">
        <v>341</v>
      </c>
      <c r="AT44" t="s">
        <v>341</v>
      </c>
      <c r="AU44" t="s">
        <v>341</v>
      </c>
      <c r="AV44" t="s">
        <v>341</v>
      </c>
      <c r="AW44" t="s">
        <v>342</v>
      </c>
      <c r="AX44" t="s">
        <v>341</v>
      </c>
      <c r="AY44" t="s">
        <v>341</v>
      </c>
      <c r="AZ44" t="s">
        <v>341</v>
      </c>
      <c r="BA44" t="s">
        <v>341</v>
      </c>
      <c r="BB44" t="s">
        <v>341</v>
      </c>
      <c r="BC44" t="s">
        <v>341</v>
      </c>
      <c r="BD44" t="s">
        <v>341</v>
      </c>
      <c r="BE44" t="s">
        <v>341</v>
      </c>
      <c r="BF44" t="s">
        <v>341</v>
      </c>
      <c r="BG44" t="s">
        <v>342</v>
      </c>
      <c r="BH44" t="s">
        <v>341</v>
      </c>
      <c r="BI44" t="s">
        <v>341</v>
      </c>
      <c r="BJ44" t="s">
        <v>341</v>
      </c>
      <c r="BK44" t="s">
        <v>341</v>
      </c>
      <c r="BL44" t="s">
        <v>341</v>
      </c>
      <c r="BM44" t="s">
        <v>341</v>
      </c>
      <c r="BN44" t="s">
        <v>341</v>
      </c>
      <c r="BO44" t="s">
        <v>341</v>
      </c>
      <c r="BP44" t="s">
        <v>341</v>
      </c>
      <c r="BQ44" t="s">
        <v>341</v>
      </c>
      <c r="BR44" t="s">
        <v>341</v>
      </c>
      <c r="BS44" t="s">
        <v>341</v>
      </c>
      <c r="BT44" t="s">
        <v>341</v>
      </c>
      <c r="BU44" t="s">
        <v>341</v>
      </c>
      <c r="BV44" t="s">
        <v>341</v>
      </c>
      <c r="BW44" t="s">
        <v>341</v>
      </c>
      <c r="BX44" t="s">
        <v>341</v>
      </c>
      <c r="BY44" t="s">
        <v>341</v>
      </c>
      <c r="BZ44" t="s">
        <v>341</v>
      </c>
      <c r="CA44" t="s">
        <v>341</v>
      </c>
      <c r="CB44" t="s">
        <v>341</v>
      </c>
      <c r="CC44" t="s">
        <v>341</v>
      </c>
      <c r="CD44" t="s">
        <v>341</v>
      </c>
      <c r="CE44" t="s">
        <v>341</v>
      </c>
      <c r="CF44" t="s">
        <v>341</v>
      </c>
      <c r="CG44" t="s">
        <v>341</v>
      </c>
      <c r="CH44" t="s">
        <v>341</v>
      </c>
      <c r="CI44" t="s">
        <v>341</v>
      </c>
      <c r="CJ44" t="s">
        <v>341</v>
      </c>
      <c r="CK44" t="s">
        <v>341</v>
      </c>
      <c r="CL44" t="s">
        <v>341</v>
      </c>
      <c r="CM44" t="str">
        <f t="shared" si="1"/>
        <v/>
      </c>
      <c r="CN44" t="str">
        <f t="shared" si="2"/>
        <v/>
      </c>
      <c r="CO44" t="str">
        <f t="shared" si="3"/>
        <v/>
      </c>
      <c r="CP44" t="str">
        <f t="shared" si="4"/>
        <v/>
      </c>
      <c r="CQ44" t="str">
        <f t="shared" si="5"/>
        <v/>
      </c>
      <c r="CR44" t="str">
        <f t="shared" si="6"/>
        <v/>
      </c>
      <c r="CS44" t="str">
        <f t="shared" si="7"/>
        <v/>
      </c>
      <c r="CT44" t="str">
        <f t="shared" si="8"/>
        <v/>
      </c>
      <c r="CU44" t="str">
        <f t="shared" si="9"/>
        <v/>
      </c>
      <c r="CV44" t="str">
        <f t="shared" si="10"/>
        <v/>
      </c>
      <c r="CW44" t="str">
        <f t="shared" si="11"/>
        <v/>
      </c>
      <c r="CX44" t="str">
        <f t="shared" si="12"/>
        <v/>
      </c>
      <c r="CY44" t="str">
        <f t="shared" si="13"/>
        <v>Processing: As a formulation component</v>
      </c>
      <c r="CZ44" t="str">
        <f t="shared" si="14"/>
        <v/>
      </c>
      <c r="DA44" t="str">
        <f t="shared" si="15"/>
        <v/>
      </c>
      <c r="DB44" t="str">
        <f t="shared" si="16"/>
        <v/>
      </c>
      <c r="DC44" t="str">
        <f t="shared" si="17"/>
        <v/>
      </c>
      <c r="DD44" t="str">
        <f t="shared" si="18"/>
        <v/>
      </c>
      <c r="DE44" t="str">
        <f t="shared" si="19"/>
        <v/>
      </c>
      <c r="DF44" t="str">
        <f t="shared" si="20"/>
        <v/>
      </c>
      <c r="DG44" t="str">
        <f t="shared" si="21"/>
        <v/>
      </c>
      <c r="DH44" t="str">
        <f t="shared" si="22"/>
        <v/>
      </c>
      <c r="DI44" t="str">
        <f t="shared" si="23"/>
        <v>P210 - Flame Retardants</v>
      </c>
      <c r="DJ44" t="str">
        <f t="shared" si="24"/>
        <v/>
      </c>
      <c r="DK44" t="str">
        <f t="shared" si="25"/>
        <v/>
      </c>
      <c r="DL44" t="str">
        <f t="shared" si="26"/>
        <v/>
      </c>
      <c r="DM44" t="str">
        <f t="shared" si="27"/>
        <v/>
      </c>
      <c r="DN44" t="str">
        <f t="shared" si="28"/>
        <v/>
      </c>
      <c r="DO44" t="str">
        <f t="shared" si="29"/>
        <v/>
      </c>
      <c r="DP44" t="str">
        <f t="shared" si="30"/>
        <v/>
      </c>
      <c r="DQ44" t="str">
        <f t="shared" si="31"/>
        <v/>
      </c>
      <c r="DR44" t="str">
        <f t="shared" si="32"/>
        <v/>
      </c>
      <c r="DS44" t="str">
        <f t="shared" si="33"/>
        <v/>
      </c>
      <c r="DT44" t="str">
        <f t="shared" si="34"/>
        <v/>
      </c>
      <c r="DU44" t="str">
        <f t="shared" si="35"/>
        <v/>
      </c>
      <c r="DV44" t="str">
        <f t="shared" si="36"/>
        <v/>
      </c>
      <c r="DW44" t="str">
        <f t="shared" si="37"/>
        <v/>
      </c>
      <c r="DX44" t="str">
        <f t="shared" si="38"/>
        <v/>
      </c>
      <c r="DY44" t="str">
        <f t="shared" si="39"/>
        <v/>
      </c>
      <c r="DZ44" t="str">
        <f t="shared" si="40"/>
        <v/>
      </c>
      <c r="EA44" t="str">
        <f t="shared" si="41"/>
        <v/>
      </c>
      <c r="EB44" t="str">
        <f t="shared" si="42"/>
        <v/>
      </c>
      <c r="EC44" t="str">
        <f t="shared" si="43"/>
        <v/>
      </c>
      <c r="ED44" t="str">
        <f t="shared" si="44"/>
        <v/>
      </c>
      <c r="EE44" t="str">
        <f t="shared" si="45"/>
        <v/>
      </c>
      <c r="EF44" t="str">
        <f t="shared" si="46"/>
        <v/>
      </c>
      <c r="EG44" t="str">
        <f t="shared" si="47"/>
        <v/>
      </c>
      <c r="EH44" t="str">
        <f t="shared" si="48"/>
        <v/>
      </c>
      <c r="EI44" t="str">
        <f t="shared" si="49"/>
        <v/>
      </c>
      <c r="EJ44" t="str">
        <f t="shared" si="50"/>
        <v/>
      </c>
      <c r="EK44" t="str">
        <f t="shared" si="51"/>
        <v/>
      </c>
      <c r="EL44" t="str">
        <f t="shared" si="52"/>
        <v/>
      </c>
      <c r="EM44" t="str">
        <f t="shared" si="53"/>
        <v/>
      </c>
      <c r="EN44" t="str">
        <f t="shared" si="54"/>
        <v/>
      </c>
    </row>
    <row r="45" spans="1:144" ht="57.6">
      <c r="A45" s="7" t="s">
        <v>328</v>
      </c>
      <c r="B45" s="7">
        <v>2022</v>
      </c>
      <c r="C45" t="s">
        <v>419</v>
      </c>
      <c r="D45" t="s">
        <v>420</v>
      </c>
      <c r="E45" t="s">
        <v>421</v>
      </c>
      <c r="F45" t="s">
        <v>422</v>
      </c>
      <c r="G45" t="s">
        <v>423</v>
      </c>
      <c r="H45" t="s">
        <v>424</v>
      </c>
      <c r="I45">
        <v>98204</v>
      </c>
      <c r="J45" s="136">
        <f>VLOOKUP(H45, 'TRI Crosswalk codes'!D:E, 2, FALSE)</f>
        <v>10</v>
      </c>
      <c r="K45">
        <v>336411</v>
      </c>
      <c r="L45" s="137" t="str">
        <f>VLOOKUP(K45, '2017-2022 NAICS'!C:D, 2, FALSE)</f>
        <v>Aircraft Manufacturing</v>
      </c>
      <c r="M45" s="137" t="str">
        <f>IF(COUNTIF('Raw TRI Data'!A:A, K45) &gt;0, "Yes", "No")</f>
        <v>No</v>
      </c>
      <c r="N45">
        <v>47.923302</v>
      </c>
      <c r="O45">
        <v>-122.273197</v>
      </c>
      <c r="P45" s="15">
        <v>110017406788</v>
      </c>
      <c r="Q45" s="15">
        <v>1322220794453</v>
      </c>
      <c r="R45" t="s">
        <v>335</v>
      </c>
      <c r="S45" t="s">
        <v>336</v>
      </c>
      <c r="T45" s="160">
        <v>2</v>
      </c>
      <c r="U45" s="136" t="str">
        <f>VLOOKUP(T45, 'TRI Crosswalk codes'!A:B, 2, FALSE)</f>
        <v>100 to 999</v>
      </c>
      <c r="V45">
        <v>0</v>
      </c>
      <c r="W45">
        <v>0</v>
      </c>
      <c r="Y45">
        <v>0</v>
      </c>
      <c r="Z45">
        <v>0</v>
      </c>
      <c r="AA45" t="s">
        <v>338</v>
      </c>
      <c r="AB45" s="137" t="str">
        <f t="shared" si="0"/>
        <v>Processing: As a formulation component; P210 - Flame Retardants</v>
      </c>
      <c r="AC45" s="137" t="s">
        <v>339</v>
      </c>
      <c r="AD45" s="26" t="str">
        <f>VLOOKUP(K45, 'NAICS OES Crosswalk'!A:C, 3, FALSE)</f>
        <v>Processing: Laminates and Prepreg Manufacturing</v>
      </c>
      <c r="AE45" s="26" t="str">
        <f>_xlfn.XLOOKUP($C45,'TRIFD to COU Crosswalk'!A:A,'TRIFD to COU Crosswalk'!B:B)</f>
        <v>Processing: reactive flame retardant in transportation equipment manufacturing</v>
      </c>
      <c r="AF45" s="137" t="s">
        <v>418</v>
      </c>
      <c r="AH45" s="26"/>
      <c r="AI45" s="26"/>
      <c r="AK45" t="s">
        <v>341</v>
      </c>
      <c r="AL45" t="s">
        <v>341</v>
      </c>
      <c r="AM45" t="s">
        <v>341</v>
      </c>
      <c r="AN45" t="s">
        <v>341</v>
      </c>
      <c r="AO45" t="s">
        <v>341</v>
      </c>
      <c r="AP45" t="s">
        <v>341</v>
      </c>
      <c r="AQ45" t="s">
        <v>341</v>
      </c>
      <c r="AR45" t="s">
        <v>341</v>
      </c>
      <c r="AS45" t="s">
        <v>341</v>
      </c>
      <c r="AT45" t="s">
        <v>341</v>
      </c>
      <c r="AU45" t="s">
        <v>341</v>
      </c>
      <c r="AV45" t="s">
        <v>341</v>
      </c>
      <c r="AW45" t="s">
        <v>342</v>
      </c>
      <c r="AX45" t="s">
        <v>341</v>
      </c>
      <c r="AY45" t="s">
        <v>341</v>
      </c>
      <c r="AZ45" t="s">
        <v>341</v>
      </c>
      <c r="BA45" t="s">
        <v>341</v>
      </c>
      <c r="BB45" t="s">
        <v>341</v>
      </c>
      <c r="BC45" t="s">
        <v>341</v>
      </c>
      <c r="BD45" t="s">
        <v>341</v>
      </c>
      <c r="BE45" t="s">
        <v>341</v>
      </c>
      <c r="BF45" t="s">
        <v>341</v>
      </c>
      <c r="BG45" t="s">
        <v>342</v>
      </c>
      <c r="BH45" t="s">
        <v>341</v>
      </c>
      <c r="BI45" t="s">
        <v>341</v>
      </c>
      <c r="BJ45" t="s">
        <v>341</v>
      </c>
      <c r="BK45" t="s">
        <v>341</v>
      </c>
      <c r="BL45" t="s">
        <v>341</v>
      </c>
      <c r="BM45" t="s">
        <v>341</v>
      </c>
      <c r="BN45" t="s">
        <v>341</v>
      </c>
      <c r="BO45" t="s">
        <v>341</v>
      </c>
      <c r="BP45" t="s">
        <v>341</v>
      </c>
      <c r="BQ45" t="s">
        <v>341</v>
      </c>
      <c r="BR45" t="s">
        <v>341</v>
      </c>
      <c r="BS45" t="s">
        <v>341</v>
      </c>
      <c r="BT45" t="s">
        <v>341</v>
      </c>
      <c r="BU45" t="s">
        <v>341</v>
      </c>
      <c r="BV45" t="s">
        <v>341</v>
      </c>
      <c r="BW45" t="s">
        <v>341</v>
      </c>
      <c r="BX45" t="s">
        <v>341</v>
      </c>
      <c r="BY45" t="s">
        <v>341</v>
      </c>
      <c r="BZ45" t="s">
        <v>341</v>
      </c>
      <c r="CA45" t="s">
        <v>341</v>
      </c>
      <c r="CB45" t="s">
        <v>341</v>
      </c>
      <c r="CC45" t="s">
        <v>341</v>
      </c>
      <c r="CD45" t="s">
        <v>341</v>
      </c>
      <c r="CE45" t="s">
        <v>341</v>
      </c>
      <c r="CF45" t="s">
        <v>341</v>
      </c>
      <c r="CG45" t="s">
        <v>341</v>
      </c>
      <c r="CH45" t="s">
        <v>341</v>
      </c>
      <c r="CI45" t="s">
        <v>341</v>
      </c>
      <c r="CJ45" t="s">
        <v>341</v>
      </c>
      <c r="CK45" t="s">
        <v>341</v>
      </c>
      <c r="CL45" t="s">
        <v>341</v>
      </c>
      <c r="CM45" t="str">
        <f t="shared" si="1"/>
        <v/>
      </c>
      <c r="CN45" t="str">
        <f t="shared" si="2"/>
        <v/>
      </c>
      <c r="CO45" t="str">
        <f t="shared" si="3"/>
        <v/>
      </c>
      <c r="CP45" t="str">
        <f t="shared" si="4"/>
        <v/>
      </c>
      <c r="CQ45" t="str">
        <f t="shared" si="5"/>
        <v/>
      </c>
      <c r="CR45" t="str">
        <f t="shared" si="6"/>
        <v/>
      </c>
      <c r="CS45" t="str">
        <f t="shared" si="7"/>
        <v/>
      </c>
      <c r="CT45" t="str">
        <f t="shared" si="8"/>
        <v/>
      </c>
      <c r="CU45" t="str">
        <f t="shared" si="9"/>
        <v/>
      </c>
      <c r="CV45" t="str">
        <f t="shared" si="10"/>
        <v/>
      </c>
      <c r="CW45" t="str">
        <f t="shared" si="11"/>
        <v/>
      </c>
      <c r="CX45" t="str">
        <f t="shared" si="12"/>
        <v/>
      </c>
      <c r="CY45" t="str">
        <f t="shared" si="13"/>
        <v>Processing: As a formulation component</v>
      </c>
      <c r="CZ45" t="str">
        <f t="shared" si="14"/>
        <v/>
      </c>
      <c r="DA45" t="str">
        <f t="shared" si="15"/>
        <v/>
      </c>
      <c r="DB45" t="str">
        <f t="shared" si="16"/>
        <v/>
      </c>
      <c r="DC45" t="str">
        <f t="shared" si="17"/>
        <v/>
      </c>
      <c r="DD45" t="str">
        <f t="shared" si="18"/>
        <v/>
      </c>
      <c r="DE45" t="str">
        <f t="shared" si="19"/>
        <v/>
      </c>
      <c r="DF45" t="str">
        <f t="shared" si="20"/>
        <v/>
      </c>
      <c r="DG45" t="str">
        <f t="shared" si="21"/>
        <v/>
      </c>
      <c r="DH45" t="str">
        <f t="shared" si="22"/>
        <v/>
      </c>
      <c r="DI45" t="str">
        <f t="shared" si="23"/>
        <v>P210 - Flame Retardants</v>
      </c>
      <c r="DJ45" t="str">
        <f t="shared" si="24"/>
        <v/>
      </c>
      <c r="DK45" t="str">
        <f t="shared" si="25"/>
        <v/>
      </c>
      <c r="DL45" t="str">
        <f t="shared" si="26"/>
        <v/>
      </c>
      <c r="DM45" t="str">
        <f t="shared" si="27"/>
        <v/>
      </c>
      <c r="DN45" t="str">
        <f t="shared" si="28"/>
        <v/>
      </c>
      <c r="DO45" t="str">
        <f t="shared" si="29"/>
        <v/>
      </c>
      <c r="DP45" t="str">
        <f t="shared" si="30"/>
        <v/>
      </c>
      <c r="DQ45" t="str">
        <f t="shared" si="31"/>
        <v/>
      </c>
      <c r="DR45" t="str">
        <f t="shared" si="32"/>
        <v/>
      </c>
      <c r="DS45" t="str">
        <f t="shared" si="33"/>
        <v/>
      </c>
      <c r="DT45" t="str">
        <f t="shared" si="34"/>
        <v/>
      </c>
      <c r="DU45" t="str">
        <f t="shared" si="35"/>
        <v/>
      </c>
      <c r="DV45" t="str">
        <f t="shared" si="36"/>
        <v/>
      </c>
      <c r="DW45" t="str">
        <f t="shared" si="37"/>
        <v/>
      </c>
      <c r="DX45" t="str">
        <f t="shared" si="38"/>
        <v/>
      </c>
      <c r="DY45" t="str">
        <f t="shared" si="39"/>
        <v/>
      </c>
      <c r="DZ45" t="str">
        <f t="shared" si="40"/>
        <v/>
      </c>
      <c r="EA45" t="str">
        <f t="shared" si="41"/>
        <v/>
      </c>
      <c r="EB45" t="str">
        <f t="shared" si="42"/>
        <v/>
      </c>
      <c r="EC45" t="str">
        <f t="shared" si="43"/>
        <v/>
      </c>
      <c r="ED45" t="str">
        <f t="shared" si="44"/>
        <v/>
      </c>
      <c r="EE45" t="str">
        <f t="shared" si="45"/>
        <v/>
      </c>
      <c r="EF45" t="str">
        <f t="shared" si="46"/>
        <v/>
      </c>
      <c r="EG45" t="str">
        <f t="shared" si="47"/>
        <v/>
      </c>
      <c r="EH45" t="str">
        <f t="shared" si="48"/>
        <v/>
      </c>
      <c r="EI45" t="str">
        <f t="shared" si="49"/>
        <v/>
      </c>
      <c r="EJ45" t="str">
        <f t="shared" si="50"/>
        <v/>
      </c>
      <c r="EK45" t="str">
        <f t="shared" si="51"/>
        <v/>
      </c>
      <c r="EL45" t="str">
        <f t="shared" si="52"/>
        <v/>
      </c>
      <c r="EM45" t="str">
        <f t="shared" si="53"/>
        <v/>
      </c>
      <c r="EN45" t="str">
        <f t="shared" si="54"/>
        <v/>
      </c>
    </row>
    <row r="46" spans="1:144" ht="57.6">
      <c r="A46" s="7" t="s">
        <v>328</v>
      </c>
      <c r="B46" s="7">
        <v>2023</v>
      </c>
      <c r="C46" t="s">
        <v>419</v>
      </c>
      <c r="D46" t="s">
        <v>420</v>
      </c>
      <c r="E46" t="s">
        <v>421</v>
      </c>
      <c r="F46" t="s">
        <v>422</v>
      </c>
      <c r="G46" t="s">
        <v>423</v>
      </c>
      <c r="H46" t="s">
        <v>424</v>
      </c>
      <c r="I46">
        <v>98204</v>
      </c>
      <c r="J46" s="136">
        <f>VLOOKUP(H46, 'TRI Crosswalk codes'!D:E, 2, FALSE)</f>
        <v>10</v>
      </c>
      <c r="K46">
        <v>336411</v>
      </c>
      <c r="L46" s="137" t="str">
        <f>VLOOKUP(K46, '2017-2022 NAICS'!C:D, 2, FALSE)</f>
        <v>Aircraft Manufacturing</v>
      </c>
      <c r="M46" s="137" t="str">
        <f>IF(COUNTIF('Raw TRI Data'!A:A, K46) &gt;0, "Yes", "No")</f>
        <v>No</v>
      </c>
      <c r="N46">
        <v>47.923302</v>
      </c>
      <c r="O46">
        <v>-122.273197</v>
      </c>
      <c r="P46" s="15">
        <v>110017406788</v>
      </c>
      <c r="Q46" s="15">
        <v>1323221641424</v>
      </c>
      <c r="R46" t="s">
        <v>335</v>
      </c>
      <c r="S46" t="s">
        <v>336</v>
      </c>
      <c r="T46" s="160">
        <v>2</v>
      </c>
      <c r="U46" s="136" t="str">
        <f>VLOOKUP(T46, 'TRI Crosswalk codes'!A:B, 2, FALSE)</f>
        <v>100 to 999</v>
      </c>
      <c r="V46">
        <v>0</v>
      </c>
      <c r="W46">
        <v>0</v>
      </c>
      <c r="Y46">
        <v>0</v>
      </c>
      <c r="Z46">
        <v>0</v>
      </c>
      <c r="AA46" t="s">
        <v>338</v>
      </c>
      <c r="AB46" s="137" t="str">
        <f t="shared" si="0"/>
        <v>Processing: As a formulation component; P210 - Flame Retardants</v>
      </c>
      <c r="AC46" s="137" t="s">
        <v>339</v>
      </c>
      <c r="AD46" s="26" t="str">
        <f>VLOOKUP(K46, 'NAICS OES Crosswalk'!A:C, 3, FALSE)</f>
        <v>Processing: Laminates and Prepreg Manufacturing</v>
      </c>
      <c r="AE46" s="26" t="str">
        <f>_xlfn.XLOOKUP($C46,'TRIFD to COU Crosswalk'!A:A,'TRIFD to COU Crosswalk'!B:B)</f>
        <v>Processing: reactive flame retardant in transportation equipment manufacturing</v>
      </c>
      <c r="AF46" s="137" t="s">
        <v>418</v>
      </c>
      <c r="AH46" s="26"/>
      <c r="AI46" s="26"/>
      <c r="AK46" t="s">
        <v>341</v>
      </c>
      <c r="AL46" t="s">
        <v>341</v>
      </c>
      <c r="AM46" t="s">
        <v>341</v>
      </c>
      <c r="AN46" t="s">
        <v>341</v>
      </c>
      <c r="AO46" t="s">
        <v>341</v>
      </c>
      <c r="AP46" t="s">
        <v>341</v>
      </c>
      <c r="AQ46" t="s">
        <v>341</v>
      </c>
      <c r="AR46" t="s">
        <v>341</v>
      </c>
      <c r="AS46" t="s">
        <v>341</v>
      </c>
      <c r="AT46" t="s">
        <v>341</v>
      </c>
      <c r="AU46" t="s">
        <v>341</v>
      </c>
      <c r="AV46" t="s">
        <v>341</v>
      </c>
      <c r="AW46" t="s">
        <v>342</v>
      </c>
      <c r="AX46" t="s">
        <v>341</v>
      </c>
      <c r="AY46" t="s">
        <v>341</v>
      </c>
      <c r="AZ46" t="s">
        <v>341</v>
      </c>
      <c r="BA46" t="s">
        <v>341</v>
      </c>
      <c r="BB46" t="s">
        <v>341</v>
      </c>
      <c r="BC46" t="s">
        <v>341</v>
      </c>
      <c r="BD46" t="s">
        <v>341</v>
      </c>
      <c r="BE46" t="s">
        <v>341</v>
      </c>
      <c r="BF46" t="s">
        <v>341</v>
      </c>
      <c r="BG46" t="s">
        <v>342</v>
      </c>
      <c r="BH46" t="s">
        <v>341</v>
      </c>
      <c r="BI46" t="s">
        <v>341</v>
      </c>
      <c r="BJ46" t="s">
        <v>341</v>
      </c>
      <c r="BK46" t="s">
        <v>341</v>
      </c>
      <c r="BL46" t="s">
        <v>341</v>
      </c>
      <c r="BM46" t="s">
        <v>341</v>
      </c>
      <c r="BN46" t="s">
        <v>341</v>
      </c>
      <c r="BO46" t="s">
        <v>341</v>
      </c>
      <c r="BP46" t="s">
        <v>341</v>
      </c>
      <c r="BQ46" t="s">
        <v>341</v>
      </c>
      <c r="BR46" t="s">
        <v>341</v>
      </c>
      <c r="BS46" t="s">
        <v>341</v>
      </c>
      <c r="BT46" t="s">
        <v>341</v>
      </c>
      <c r="BU46" t="s">
        <v>341</v>
      </c>
      <c r="BV46" t="s">
        <v>341</v>
      </c>
      <c r="BW46" t="s">
        <v>341</v>
      </c>
      <c r="BX46" t="s">
        <v>341</v>
      </c>
      <c r="BY46" t="s">
        <v>341</v>
      </c>
      <c r="BZ46" t="s">
        <v>341</v>
      </c>
      <c r="CA46" t="s">
        <v>341</v>
      </c>
      <c r="CB46" t="s">
        <v>341</v>
      </c>
      <c r="CC46" t="s">
        <v>341</v>
      </c>
      <c r="CD46" t="s">
        <v>341</v>
      </c>
      <c r="CE46" t="s">
        <v>341</v>
      </c>
      <c r="CF46" t="s">
        <v>341</v>
      </c>
      <c r="CG46" t="s">
        <v>341</v>
      </c>
      <c r="CH46" t="s">
        <v>341</v>
      </c>
      <c r="CI46" t="s">
        <v>341</v>
      </c>
      <c r="CJ46" t="s">
        <v>341</v>
      </c>
      <c r="CK46" t="s">
        <v>341</v>
      </c>
      <c r="CL46" t="s">
        <v>341</v>
      </c>
      <c r="CM46" t="str">
        <f t="shared" si="1"/>
        <v/>
      </c>
      <c r="CN46" t="str">
        <f t="shared" si="2"/>
        <v/>
      </c>
      <c r="CO46" t="str">
        <f t="shared" si="3"/>
        <v/>
      </c>
      <c r="CP46" t="str">
        <f t="shared" si="4"/>
        <v/>
      </c>
      <c r="CQ46" t="str">
        <f t="shared" si="5"/>
        <v/>
      </c>
      <c r="CR46" t="str">
        <f t="shared" si="6"/>
        <v/>
      </c>
      <c r="CS46" t="str">
        <f t="shared" si="7"/>
        <v/>
      </c>
      <c r="CT46" t="str">
        <f t="shared" si="8"/>
        <v/>
      </c>
      <c r="CU46" t="str">
        <f t="shared" si="9"/>
        <v/>
      </c>
      <c r="CV46" t="str">
        <f t="shared" si="10"/>
        <v/>
      </c>
      <c r="CW46" t="str">
        <f t="shared" si="11"/>
        <v/>
      </c>
      <c r="CX46" t="str">
        <f t="shared" si="12"/>
        <v/>
      </c>
      <c r="CY46" t="str">
        <f t="shared" si="13"/>
        <v>Processing: As a formulation component</v>
      </c>
      <c r="CZ46" t="str">
        <f t="shared" si="14"/>
        <v/>
      </c>
      <c r="DA46" t="str">
        <f t="shared" si="15"/>
        <v/>
      </c>
      <c r="DB46" t="str">
        <f t="shared" si="16"/>
        <v/>
      </c>
      <c r="DC46" t="str">
        <f t="shared" si="17"/>
        <v/>
      </c>
      <c r="DD46" t="str">
        <f t="shared" si="18"/>
        <v/>
      </c>
      <c r="DE46" t="str">
        <f t="shared" si="19"/>
        <v/>
      </c>
      <c r="DF46" t="str">
        <f t="shared" si="20"/>
        <v/>
      </c>
      <c r="DG46" t="str">
        <f t="shared" si="21"/>
        <v/>
      </c>
      <c r="DH46" t="str">
        <f t="shared" si="22"/>
        <v/>
      </c>
      <c r="DI46" t="str">
        <f t="shared" si="23"/>
        <v>P210 - Flame Retardants</v>
      </c>
      <c r="DJ46" t="str">
        <f t="shared" si="24"/>
        <v/>
      </c>
      <c r="DK46" t="str">
        <f t="shared" si="25"/>
        <v/>
      </c>
      <c r="DL46" t="str">
        <f t="shared" si="26"/>
        <v/>
      </c>
      <c r="DM46" t="str">
        <f t="shared" si="27"/>
        <v/>
      </c>
      <c r="DN46" t="str">
        <f t="shared" si="28"/>
        <v/>
      </c>
      <c r="DO46" t="str">
        <f t="shared" si="29"/>
        <v/>
      </c>
      <c r="DP46" t="str">
        <f t="shared" si="30"/>
        <v/>
      </c>
      <c r="DQ46" t="str">
        <f t="shared" si="31"/>
        <v/>
      </c>
      <c r="DR46" t="str">
        <f t="shared" si="32"/>
        <v/>
      </c>
      <c r="DS46" t="str">
        <f t="shared" si="33"/>
        <v/>
      </c>
      <c r="DT46" t="str">
        <f t="shared" si="34"/>
        <v/>
      </c>
      <c r="DU46" t="str">
        <f t="shared" si="35"/>
        <v/>
      </c>
      <c r="DV46" t="str">
        <f t="shared" si="36"/>
        <v/>
      </c>
      <c r="DW46" t="str">
        <f t="shared" si="37"/>
        <v/>
      </c>
      <c r="DX46" t="str">
        <f t="shared" si="38"/>
        <v/>
      </c>
      <c r="DY46" t="str">
        <f t="shared" si="39"/>
        <v/>
      </c>
      <c r="DZ46" t="str">
        <f t="shared" si="40"/>
        <v/>
      </c>
      <c r="EA46" t="str">
        <f t="shared" si="41"/>
        <v/>
      </c>
      <c r="EB46" t="str">
        <f t="shared" si="42"/>
        <v/>
      </c>
      <c r="EC46" t="str">
        <f t="shared" si="43"/>
        <v/>
      </c>
      <c r="ED46" t="str">
        <f t="shared" si="44"/>
        <v/>
      </c>
      <c r="EE46" t="str">
        <f t="shared" si="45"/>
        <v/>
      </c>
      <c r="EF46" t="str">
        <f t="shared" si="46"/>
        <v/>
      </c>
      <c r="EG46" t="str">
        <f t="shared" si="47"/>
        <v/>
      </c>
      <c r="EH46" t="str">
        <f t="shared" si="48"/>
        <v/>
      </c>
      <c r="EI46" t="str">
        <f t="shared" si="49"/>
        <v/>
      </c>
      <c r="EJ46" t="str">
        <f t="shared" si="50"/>
        <v/>
      </c>
      <c r="EK46" t="str">
        <f t="shared" si="51"/>
        <v/>
      </c>
      <c r="EL46" t="str">
        <f t="shared" si="52"/>
        <v/>
      </c>
      <c r="EM46" t="str">
        <f t="shared" si="53"/>
        <v/>
      </c>
      <c r="EN46" t="str">
        <f t="shared" si="54"/>
        <v/>
      </c>
    </row>
    <row r="47" spans="1:144" ht="72">
      <c r="A47" s="7" t="s">
        <v>328</v>
      </c>
      <c r="B47" s="7">
        <v>2019</v>
      </c>
      <c r="C47" t="s">
        <v>425</v>
      </c>
      <c r="D47" t="s">
        <v>426</v>
      </c>
      <c r="E47" t="s">
        <v>427</v>
      </c>
      <c r="F47" t="s">
        <v>428</v>
      </c>
      <c r="G47" t="s">
        <v>429</v>
      </c>
      <c r="H47" t="s">
        <v>430</v>
      </c>
      <c r="I47">
        <v>29456</v>
      </c>
      <c r="J47" s="136">
        <f>VLOOKUP(H47, 'TRI Crosswalk codes'!D:E, 2, FALSE)</f>
        <v>4</v>
      </c>
      <c r="K47">
        <v>336413</v>
      </c>
      <c r="L47" s="137" t="str">
        <f>VLOOKUP(K47, '2017-2022 NAICS'!C:D, 2, FALSE)</f>
        <v>Other Aircraft Parts and Auxiliary Equipment Manufacturing</v>
      </c>
      <c r="M47" s="137" t="str">
        <f>IF(COUNTIF('Raw TRI Data'!A:A, K47) &gt;0, "Yes", "No")</f>
        <v>No</v>
      </c>
      <c r="N47">
        <v>32.964171</v>
      </c>
      <c r="O47">
        <v>-80.111960999999994</v>
      </c>
      <c r="P47" s="15">
        <v>110042260594</v>
      </c>
      <c r="Q47" s="15">
        <v>1319218491328</v>
      </c>
      <c r="R47" t="s">
        <v>335</v>
      </c>
      <c r="S47" t="s">
        <v>336</v>
      </c>
      <c r="T47" s="160">
        <v>2</v>
      </c>
      <c r="U47" s="136" t="str">
        <f>VLOOKUP(T47, 'TRI Crosswalk codes'!A:B, 2, FALSE)</f>
        <v>100 to 999</v>
      </c>
      <c r="V47">
        <v>0</v>
      </c>
      <c r="W47">
        <v>0</v>
      </c>
      <c r="Y47">
        <v>0</v>
      </c>
      <c r="Z47">
        <v>0</v>
      </c>
      <c r="AA47" t="s">
        <v>338</v>
      </c>
      <c r="AB47" s="137" t="str">
        <f t="shared" si="0"/>
        <v>Processing: As a formulation component; P210 - Flame Retardants</v>
      </c>
      <c r="AC47" s="137" t="s">
        <v>339</v>
      </c>
      <c r="AD47" s="26" t="str">
        <f>VLOOKUP(K47, 'NAICS OES Crosswalk'!A:C, 3, FALSE)</f>
        <v>Processing: Laminates and Prepreg Manufacturing</v>
      </c>
      <c r="AE47" s="26" t="str">
        <f>_xlfn.XLOOKUP($C47,'TRIFD to COU Crosswalk'!A:A,'TRIFD to COU Crosswalk'!B:B)</f>
        <v>Processing: reactive flame retardant in transportation equipment manufacturing</v>
      </c>
      <c r="AF47" s="137" t="s">
        <v>431</v>
      </c>
      <c r="AH47" s="26"/>
      <c r="AI47" s="26"/>
      <c r="AK47" t="s">
        <v>341</v>
      </c>
      <c r="AL47" t="s">
        <v>341</v>
      </c>
      <c r="AM47" t="s">
        <v>341</v>
      </c>
      <c r="AN47" t="s">
        <v>341</v>
      </c>
      <c r="AO47" t="s">
        <v>341</v>
      </c>
      <c r="AP47" t="s">
        <v>341</v>
      </c>
      <c r="AQ47" t="s">
        <v>341</v>
      </c>
      <c r="AR47" t="s">
        <v>341</v>
      </c>
      <c r="AS47" t="s">
        <v>341</v>
      </c>
      <c r="AT47" t="s">
        <v>341</v>
      </c>
      <c r="AU47" t="s">
        <v>341</v>
      </c>
      <c r="AV47" t="s">
        <v>341</v>
      </c>
      <c r="AW47" t="s">
        <v>342</v>
      </c>
      <c r="AX47" t="s">
        <v>341</v>
      </c>
      <c r="AY47" t="s">
        <v>341</v>
      </c>
      <c r="AZ47" t="s">
        <v>341</v>
      </c>
      <c r="BA47" t="s">
        <v>341</v>
      </c>
      <c r="BB47" t="s">
        <v>341</v>
      </c>
      <c r="BC47" t="s">
        <v>341</v>
      </c>
      <c r="BD47" t="s">
        <v>341</v>
      </c>
      <c r="BE47" t="s">
        <v>341</v>
      </c>
      <c r="BF47" t="s">
        <v>341</v>
      </c>
      <c r="BG47" t="s">
        <v>342</v>
      </c>
      <c r="BH47" t="s">
        <v>341</v>
      </c>
      <c r="BI47" t="s">
        <v>341</v>
      </c>
      <c r="BJ47" t="s">
        <v>341</v>
      </c>
      <c r="BK47" t="s">
        <v>341</v>
      </c>
      <c r="BL47" t="s">
        <v>341</v>
      </c>
      <c r="BM47" t="s">
        <v>341</v>
      </c>
      <c r="BN47" t="s">
        <v>341</v>
      </c>
      <c r="BO47" t="s">
        <v>341</v>
      </c>
      <c r="BP47" t="s">
        <v>341</v>
      </c>
      <c r="BQ47" t="s">
        <v>341</v>
      </c>
      <c r="BR47" t="s">
        <v>341</v>
      </c>
      <c r="BS47" t="s">
        <v>341</v>
      </c>
      <c r="BT47" t="s">
        <v>341</v>
      </c>
      <c r="BU47" t="s">
        <v>341</v>
      </c>
      <c r="BV47" t="s">
        <v>341</v>
      </c>
      <c r="BW47" t="s">
        <v>341</v>
      </c>
      <c r="BX47" t="s">
        <v>341</v>
      </c>
      <c r="BY47" t="s">
        <v>341</v>
      </c>
      <c r="BZ47" t="s">
        <v>341</v>
      </c>
      <c r="CA47" t="s">
        <v>341</v>
      </c>
      <c r="CB47" t="s">
        <v>341</v>
      </c>
      <c r="CC47" t="s">
        <v>341</v>
      </c>
      <c r="CD47" t="s">
        <v>341</v>
      </c>
      <c r="CE47" t="s">
        <v>341</v>
      </c>
      <c r="CF47" t="s">
        <v>341</v>
      </c>
      <c r="CG47" t="s">
        <v>341</v>
      </c>
      <c r="CH47" t="s">
        <v>341</v>
      </c>
      <c r="CI47" t="s">
        <v>341</v>
      </c>
      <c r="CJ47" t="s">
        <v>341</v>
      </c>
      <c r="CK47" t="s">
        <v>341</v>
      </c>
      <c r="CL47" t="s">
        <v>341</v>
      </c>
      <c r="CM47" t="str">
        <f t="shared" si="1"/>
        <v/>
      </c>
      <c r="CN47" t="str">
        <f t="shared" si="2"/>
        <v/>
      </c>
      <c r="CO47" t="str">
        <f t="shared" si="3"/>
        <v/>
      </c>
      <c r="CP47" t="str">
        <f t="shared" si="4"/>
        <v/>
      </c>
      <c r="CQ47" t="str">
        <f t="shared" si="5"/>
        <v/>
      </c>
      <c r="CR47" t="str">
        <f t="shared" si="6"/>
        <v/>
      </c>
      <c r="CS47" t="str">
        <f t="shared" si="7"/>
        <v/>
      </c>
      <c r="CT47" t="str">
        <f t="shared" si="8"/>
        <v/>
      </c>
      <c r="CU47" t="str">
        <f t="shared" si="9"/>
        <v/>
      </c>
      <c r="CV47" t="str">
        <f t="shared" si="10"/>
        <v/>
      </c>
      <c r="CW47" t="str">
        <f t="shared" si="11"/>
        <v/>
      </c>
      <c r="CX47" t="str">
        <f t="shared" si="12"/>
        <v/>
      </c>
      <c r="CY47" t="str">
        <f t="shared" si="13"/>
        <v>Processing: As a formulation component</v>
      </c>
      <c r="CZ47" t="str">
        <f t="shared" si="14"/>
        <v/>
      </c>
      <c r="DA47" t="str">
        <f t="shared" si="15"/>
        <v/>
      </c>
      <c r="DB47" t="str">
        <f t="shared" si="16"/>
        <v/>
      </c>
      <c r="DC47" t="str">
        <f t="shared" si="17"/>
        <v/>
      </c>
      <c r="DD47" t="str">
        <f t="shared" si="18"/>
        <v/>
      </c>
      <c r="DE47" t="str">
        <f t="shared" si="19"/>
        <v/>
      </c>
      <c r="DF47" t="str">
        <f t="shared" si="20"/>
        <v/>
      </c>
      <c r="DG47" t="str">
        <f t="shared" si="21"/>
        <v/>
      </c>
      <c r="DH47" t="str">
        <f t="shared" si="22"/>
        <v/>
      </c>
      <c r="DI47" t="str">
        <f t="shared" si="23"/>
        <v>P210 - Flame Retardants</v>
      </c>
      <c r="DJ47" t="str">
        <f t="shared" si="24"/>
        <v/>
      </c>
      <c r="DK47" t="str">
        <f t="shared" si="25"/>
        <v/>
      </c>
      <c r="DL47" t="str">
        <f t="shared" si="26"/>
        <v/>
      </c>
      <c r="DM47" t="str">
        <f t="shared" si="27"/>
        <v/>
      </c>
      <c r="DN47" t="str">
        <f t="shared" si="28"/>
        <v/>
      </c>
      <c r="DO47" t="str">
        <f t="shared" si="29"/>
        <v/>
      </c>
      <c r="DP47" t="str">
        <f t="shared" si="30"/>
        <v/>
      </c>
      <c r="DQ47" t="str">
        <f t="shared" si="31"/>
        <v/>
      </c>
      <c r="DR47" t="str">
        <f t="shared" si="32"/>
        <v/>
      </c>
      <c r="DS47" t="str">
        <f t="shared" si="33"/>
        <v/>
      </c>
      <c r="DT47" t="str">
        <f t="shared" si="34"/>
        <v/>
      </c>
      <c r="DU47" t="str">
        <f t="shared" si="35"/>
        <v/>
      </c>
      <c r="DV47" t="str">
        <f t="shared" si="36"/>
        <v/>
      </c>
      <c r="DW47" t="str">
        <f t="shared" si="37"/>
        <v/>
      </c>
      <c r="DX47" t="str">
        <f t="shared" si="38"/>
        <v/>
      </c>
      <c r="DY47" t="str">
        <f t="shared" si="39"/>
        <v/>
      </c>
      <c r="DZ47" t="str">
        <f t="shared" si="40"/>
        <v/>
      </c>
      <c r="EA47" t="str">
        <f t="shared" si="41"/>
        <v/>
      </c>
      <c r="EB47" t="str">
        <f t="shared" si="42"/>
        <v/>
      </c>
      <c r="EC47" t="str">
        <f t="shared" si="43"/>
        <v/>
      </c>
      <c r="ED47" t="str">
        <f t="shared" si="44"/>
        <v/>
      </c>
      <c r="EE47" t="str">
        <f t="shared" si="45"/>
        <v/>
      </c>
      <c r="EF47" t="str">
        <f t="shared" si="46"/>
        <v/>
      </c>
      <c r="EG47" t="str">
        <f t="shared" si="47"/>
        <v/>
      </c>
      <c r="EH47" t="str">
        <f t="shared" si="48"/>
        <v/>
      </c>
      <c r="EI47" t="str">
        <f t="shared" si="49"/>
        <v/>
      </c>
      <c r="EJ47" t="str">
        <f t="shared" si="50"/>
        <v/>
      </c>
      <c r="EK47" t="str">
        <f t="shared" si="51"/>
        <v/>
      </c>
      <c r="EL47" t="str">
        <f t="shared" si="52"/>
        <v/>
      </c>
      <c r="EM47" t="str">
        <f t="shared" si="53"/>
        <v/>
      </c>
      <c r="EN47" t="str">
        <f t="shared" si="54"/>
        <v/>
      </c>
    </row>
    <row r="48" spans="1:144" ht="72">
      <c r="A48" s="7" t="s">
        <v>328</v>
      </c>
      <c r="B48" s="7">
        <v>2020</v>
      </c>
      <c r="C48" t="s">
        <v>425</v>
      </c>
      <c r="D48" t="s">
        <v>426</v>
      </c>
      <c r="E48" t="s">
        <v>427</v>
      </c>
      <c r="F48" t="s">
        <v>428</v>
      </c>
      <c r="G48" t="s">
        <v>429</v>
      </c>
      <c r="H48" t="s">
        <v>430</v>
      </c>
      <c r="I48">
        <v>29456</v>
      </c>
      <c r="J48" s="136">
        <f>VLOOKUP(H48, 'TRI Crosswalk codes'!D:E, 2, FALSE)</f>
        <v>4</v>
      </c>
      <c r="K48">
        <v>336413</v>
      </c>
      <c r="L48" s="137" t="str">
        <f>VLOOKUP(K48, '2017-2022 NAICS'!C:D, 2, FALSE)</f>
        <v>Other Aircraft Parts and Auxiliary Equipment Manufacturing</v>
      </c>
      <c r="M48" s="137" t="str">
        <f>IF(COUNTIF('Raw TRI Data'!A:A, K48) &gt;0, "Yes", "No")</f>
        <v>No</v>
      </c>
      <c r="N48">
        <v>32.964171</v>
      </c>
      <c r="O48">
        <v>-80.111960999999994</v>
      </c>
      <c r="P48" s="15">
        <v>110042260594</v>
      </c>
      <c r="Q48" s="15">
        <v>1320219147461</v>
      </c>
      <c r="R48" t="s">
        <v>335</v>
      </c>
      <c r="S48" t="s">
        <v>336</v>
      </c>
      <c r="T48" s="160">
        <v>2</v>
      </c>
      <c r="U48" s="136" t="str">
        <f>VLOOKUP(T48, 'TRI Crosswalk codes'!A:B, 2, FALSE)</f>
        <v>100 to 999</v>
      </c>
      <c r="V48">
        <v>0</v>
      </c>
      <c r="W48">
        <v>0</v>
      </c>
      <c r="Y48">
        <v>0</v>
      </c>
      <c r="Z48">
        <v>0</v>
      </c>
      <c r="AA48" t="s">
        <v>338</v>
      </c>
      <c r="AB48" s="137" t="str">
        <f t="shared" si="0"/>
        <v>Processing: As a formulation component; P210 - Flame Retardants</v>
      </c>
      <c r="AC48" s="137" t="s">
        <v>339</v>
      </c>
      <c r="AD48" s="26" t="str">
        <f>VLOOKUP(K48, 'NAICS OES Crosswalk'!A:C, 3, FALSE)</f>
        <v>Processing: Laminates and Prepreg Manufacturing</v>
      </c>
      <c r="AE48" s="26" t="str">
        <f>_xlfn.XLOOKUP($C48,'TRIFD to COU Crosswalk'!A:A,'TRIFD to COU Crosswalk'!B:B)</f>
        <v>Processing: reactive flame retardant in transportation equipment manufacturing</v>
      </c>
      <c r="AF48" s="137" t="s">
        <v>431</v>
      </c>
      <c r="AH48" s="26"/>
      <c r="AI48" s="26"/>
      <c r="AK48" t="s">
        <v>341</v>
      </c>
      <c r="AL48" t="s">
        <v>341</v>
      </c>
      <c r="AM48" t="s">
        <v>341</v>
      </c>
      <c r="AN48" t="s">
        <v>341</v>
      </c>
      <c r="AO48" t="s">
        <v>341</v>
      </c>
      <c r="AP48" t="s">
        <v>341</v>
      </c>
      <c r="AQ48" t="s">
        <v>341</v>
      </c>
      <c r="AR48" t="s">
        <v>341</v>
      </c>
      <c r="AS48" t="s">
        <v>341</v>
      </c>
      <c r="AT48" t="s">
        <v>341</v>
      </c>
      <c r="AU48" t="s">
        <v>341</v>
      </c>
      <c r="AV48" t="s">
        <v>341</v>
      </c>
      <c r="AW48" t="s">
        <v>342</v>
      </c>
      <c r="AX48" t="s">
        <v>341</v>
      </c>
      <c r="AY48" t="s">
        <v>341</v>
      </c>
      <c r="AZ48" t="s">
        <v>341</v>
      </c>
      <c r="BA48" t="s">
        <v>341</v>
      </c>
      <c r="BB48" t="s">
        <v>341</v>
      </c>
      <c r="BC48" t="s">
        <v>341</v>
      </c>
      <c r="BD48" t="s">
        <v>341</v>
      </c>
      <c r="BE48" t="s">
        <v>341</v>
      </c>
      <c r="BF48" t="s">
        <v>341</v>
      </c>
      <c r="BG48" t="s">
        <v>342</v>
      </c>
      <c r="BH48" t="s">
        <v>341</v>
      </c>
      <c r="BI48" t="s">
        <v>341</v>
      </c>
      <c r="BJ48" t="s">
        <v>341</v>
      </c>
      <c r="BK48" t="s">
        <v>341</v>
      </c>
      <c r="BL48" t="s">
        <v>341</v>
      </c>
      <c r="BM48" t="s">
        <v>341</v>
      </c>
      <c r="BN48" t="s">
        <v>341</v>
      </c>
      <c r="BO48" t="s">
        <v>341</v>
      </c>
      <c r="BP48" t="s">
        <v>341</v>
      </c>
      <c r="BQ48" t="s">
        <v>341</v>
      </c>
      <c r="BR48" t="s">
        <v>341</v>
      </c>
      <c r="BS48" t="s">
        <v>341</v>
      </c>
      <c r="BT48" t="s">
        <v>341</v>
      </c>
      <c r="BU48" t="s">
        <v>341</v>
      </c>
      <c r="BV48" t="s">
        <v>341</v>
      </c>
      <c r="BW48" t="s">
        <v>341</v>
      </c>
      <c r="BX48" t="s">
        <v>341</v>
      </c>
      <c r="BY48" t="s">
        <v>341</v>
      </c>
      <c r="BZ48" t="s">
        <v>341</v>
      </c>
      <c r="CA48" t="s">
        <v>341</v>
      </c>
      <c r="CB48" t="s">
        <v>341</v>
      </c>
      <c r="CC48" t="s">
        <v>341</v>
      </c>
      <c r="CD48" t="s">
        <v>341</v>
      </c>
      <c r="CE48" t="s">
        <v>341</v>
      </c>
      <c r="CF48" t="s">
        <v>341</v>
      </c>
      <c r="CG48" t="s">
        <v>341</v>
      </c>
      <c r="CH48" t="s">
        <v>341</v>
      </c>
      <c r="CI48" t="s">
        <v>341</v>
      </c>
      <c r="CJ48" t="s">
        <v>341</v>
      </c>
      <c r="CK48" t="s">
        <v>341</v>
      </c>
      <c r="CL48" t="s">
        <v>341</v>
      </c>
      <c r="CM48" t="str">
        <f t="shared" si="1"/>
        <v/>
      </c>
      <c r="CN48" t="str">
        <f t="shared" si="2"/>
        <v/>
      </c>
      <c r="CO48" t="str">
        <f t="shared" si="3"/>
        <v/>
      </c>
      <c r="CP48" t="str">
        <f t="shared" si="4"/>
        <v/>
      </c>
      <c r="CQ48" t="str">
        <f t="shared" si="5"/>
        <v/>
      </c>
      <c r="CR48" t="str">
        <f t="shared" si="6"/>
        <v/>
      </c>
      <c r="CS48" t="str">
        <f t="shared" si="7"/>
        <v/>
      </c>
      <c r="CT48" t="str">
        <f t="shared" si="8"/>
        <v/>
      </c>
      <c r="CU48" t="str">
        <f t="shared" si="9"/>
        <v/>
      </c>
      <c r="CV48" t="str">
        <f t="shared" si="10"/>
        <v/>
      </c>
      <c r="CW48" t="str">
        <f t="shared" si="11"/>
        <v/>
      </c>
      <c r="CX48" t="str">
        <f t="shared" si="12"/>
        <v/>
      </c>
      <c r="CY48" t="str">
        <f t="shared" si="13"/>
        <v>Processing: As a formulation component</v>
      </c>
      <c r="CZ48" t="str">
        <f t="shared" si="14"/>
        <v/>
      </c>
      <c r="DA48" t="str">
        <f t="shared" si="15"/>
        <v/>
      </c>
      <c r="DB48" t="str">
        <f t="shared" si="16"/>
        <v/>
      </c>
      <c r="DC48" t="str">
        <f t="shared" si="17"/>
        <v/>
      </c>
      <c r="DD48" t="str">
        <f t="shared" si="18"/>
        <v/>
      </c>
      <c r="DE48" t="str">
        <f t="shared" si="19"/>
        <v/>
      </c>
      <c r="DF48" t="str">
        <f t="shared" si="20"/>
        <v/>
      </c>
      <c r="DG48" t="str">
        <f t="shared" si="21"/>
        <v/>
      </c>
      <c r="DH48" t="str">
        <f t="shared" si="22"/>
        <v/>
      </c>
      <c r="DI48" t="str">
        <f t="shared" si="23"/>
        <v>P210 - Flame Retardants</v>
      </c>
      <c r="DJ48" t="str">
        <f t="shared" si="24"/>
        <v/>
      </c>
      <c r="DK48" t="str">
        <f t="shared" si="25"/>
        <v/>
      </c>
      <c r="DL48" t="str">
        <f t="shared" si="26"/>
        <v/>
      </c>
      <c r="DM48" t="str">
        <f t="shared" si="27"/>
        <v/>
      </c>
      <c r="DN48" t="str">
        <f t="shared" si="28"/>
        <v/>
      </c>
      <c r="DO48" t="str">
        <f t="shared" si="29"/>
        <v/>
      </c>
      <c r="DP48" t="str">
        <f t="shared" si="30"/>
        <v/>
      </c>
      <c r="DQ48" t="str">
        <f t="shared" si="31"/>
        <v/>
      </c>
      <c r="DR48" t="str">
        <f t="shared" si="32"/>
        <v/>
      </c>
      <c r="DS48" t="str">
        <f t="shared" si="33"/>
        <v/>
      </c>
      <c r="DT48" t="str">
        <f t="shared" si="34"/>
        <v/>
      </c>
      <c r="DU48" t="str">
        <f t="shared" si="35"/>
        <v/>
      </c>
      <c r="DV48" t="str">
        <f t="shared" si="36"/>
        <v/>
      </c>
      <c r="DW48" t="str">
        <f t="shared" si="37"/>
        <v/>
      </c>
      <c r="DX48" t="str">
        <f t="shared" si="38"/>
        <v/>
      </c>
      <c r="DY48" t="str">
        <f t="shared" si="39"/>
        <v/>
      </c>
      <c r="DZ48" t="str">
        <f t="shared" si="40"/>
        <v/>
      </c>
      <c r="EA48" t="str">
        <f t="shared" si="41"/>
        <v/>
      </c>
      <c r="EB48" t="str">
        <f t="shared" si="42"/>
        <v/>
      </c>
      <c r="EC48" t="str">
        <f t="shared" si="43"/>
        <v/>
      </c>
      <c r="ED48" t="str">
        <f t="shared" si="44"/>
        <v/>
      </c>
      <c r="EE48" t="str">
        <f t="shared" si="45"/>
        <v/>
      </c>
      <c r="EF48" t="str">
        <f t="shared" si="46"/>
        <v/>
      </c>
      <c r="EG48" t="str">
        <f t="shared" si="47"/>
        <v/>
      </c>
      <c r="EH48" t="str">
        <f t="shared" si="48"/>
        <v/>
      </c>
      <c r="EI48" t="str">
        <f t="shared" si="49"/>
        <v/>
      </c>
      <c r="EJ48" t="str">
        <f t="shared" si="50"/>
        <v/>
      </c>
      <c r="EK48" t="str">
        <f t="shared" si="51"/>
        <v/>
      </c>
      <c r="EL48" t="str">
        <f t="shared" si="52"/>
        <v/>
      </c>
      <c r="EM48" t="str">
        <f t="shared" si="53"/>
        <v/>
      </c>
      <c r="EN48" t="str">
        <f t="shared" si="54"/>
        <v/>
      </c>
    </row>
    <row r="49" spans="1:144" ht="72">
      <c r="A49" s="7" t="s">
        <v>328</v>
      </c>
      <c r="B49" s="7">
        <v>2021</v>
      </c>
      <c r="C49" t="s">
        <v>425</v>
      </c>
      <c r="D49" t="s">
        <v>426</v>
      </c>
      <c r="E49" t="s">
        <v>427</v>
      </c>
      <c r="F49" t="s">
        <v>428</v>
      </c>
      <c r="G49" t="s">
        <v>429</v>
      </c>
      <c r="H49" t="s">
        <v>430</v>
      </c>
      <c r="I49">
        <v>29456</v>
      </c>
      <c r="J49" s="136">
        <f>VLOOKUP(H49, 'TRI Crosswalk codes'!D:E, 2, FALSE)</f>
        <v>4</v>
      </c>
      <c r="K49">
        <v>336413</v>
      </c>
      <c r="L49" s="137" t="str">
        <f>VLOOKUP(K49, '2017-2022 NAICS'!C:D, 2, FALSE)</f>
        <v>Other Aircraft Parts and Auxiliary Equipment Manufacturing</v>
      </c>
      <c r="M49" s="137" t="str">
        <f>IF(COUNTIF('Raw TRI Data'!A:A, K49) &gt;0, "Yes", "No")</f>
        <v>No</v>
      </c>
      <c r="N49">
        <v>32.964171</v>
      </c>
      <c r="O49">
        <v>-80.111960999999994</v>
      </c>
      <c r="P49" s="15">
        <v>110042260594</v>
      </c>
      <c r="Q49" s="15">
        <v>1321219952773</v>
      </c>
      <c r="R49" t="s">
        <v>335</v>
      </c>
      <c r="S49" t="s">
        <v>336</v>
      </c>
      <c r="T49" s="160">
        <v>5</v>
      </c>
      <c r="U49" s="136" t="str">
        <f>VLOOKUP(T49, 'TRI Crosswalk codes'!A:B, 2, FALSE)</f>
        <v>100,000 to 999,999</v>
      </c>
      <c r="V49">
        <v>0</v>
      </c>
      <c r="W49">
        <v>0</v>
      </c>
      <c r="Y49">
        <v>0</v>
      </c>
      <c r="Z49">
        <v>0</v>
      </c>
      <c r="AA49" t="s">
        <v>338</v>
      </c>
      <c r="AB49" s="137" t="str">
        <f t="shared" si="0"/>
        <v>Processing: As a formulation component; P210 - Flame Retardants</v>
      </c>
      <c r="AC49" s="137" t="s">
        <v>339</v>
      </c>
      <c r="AD49" s="26" t="str">
        <f>VLOOKUP(K49, 'NAICS OES Crosswalk'!A:C, 3, FALSE)</f>
        <v>Processing: Laminates and Prepreg Manufacturing</v>
      </c>
      <c r="AE49" s="26" t="str">
        <f>_xlfn.XLOOKUP($C49,'TRIFD to COU Crosswalk'!A:A,'TRIFD to COU Crosswalk'!B:B)</f>
        <v>Processing: reactive flame retardant in transportation equipment manufacturing</v>
      </c>
      <c r="AF49" s="137" t="s">
        <v>431</v>
      </c>
      <c r="AH49" s="26"/>
      <c r="AI49" s="26"/>
      <c r="AK49" t="s">
        <v>341</v>
      </c>
      <c r="AL49" t="s">
        <v>341</v>
      </c>
      <c r="AM49" t="s">
        <v>341</v>
      </c>
      <c r="AN49" t="s">
        <v>341</v>
      </c>
      <c r="AO49" t="s">
        <v>341</v>
      </c>
      <c r="AP49" t="s">
        <v>341</v>
      </c>
      <c r="AQ49" t="s">
        <v>341</v>
      </c>
      <c r="AR49" t="s">
        <v>341</v>
      </c>
      <c r="AS49" t="s">
        <v>341</v>
      </c>
      <c r="AT49" t="s">
        <v>341</v>
      </c>
      <c r="AU49" t="s">
        <v>341</v>
      </c>
      <c r="AV49" t="s">
        <v>341</v>
      </c>
      <c r="AW49" t="s">
        <v>342</v>
      </c>
      <c r="AX49" t="s">
        <v>341</v>
      </c>
      <c r="AY49" t="s">
        <v>341</v>
      </c>
      <c r="AZ49" t="s">
        <v>341</v>
      </c>
      <c r="BA49" t="s">
        <v>341</v>
      </c>
      <c r="BB49" t="s">
        <v>341</v>
      </c>
      <c r="BC49" t="s">
        <v>341</v>
      </c>
      <c r="BD49" t="s">
        <v>341</v>
      </c>
      <c r="BE49" t="s">
        <v>341</v>
      </c>
      <c r="BF49" t="s">
        <v>341</v>
      </c>
      <c r="BG49" t="s">
        <v>342</v>
      </c>
      <c r="BH49" t="s">
        <v>341</v>
      </c>
      <c r="BI49" t="s">
        <v>341</v>
      </c>
      <c r="BJ49" t="s">
        <v>341</v>
      </c>
      <c r="BK49" t="s">
        <v>341</v>
      </c>
      <c r="BL49" t="s">
        <v>341</v>
      </c>
      <c r="BM49" t="s">
        <v>341</v>
      </c>
      <c r="BN49" t="s">
        <v>341</v>
      </c>
      <c r="BO49" t="s">
        <v>341</v>
      </c>
      <c r="BP49" t="s">
        <v>341</v>
      </c>
      <c r="BQ49" t="s">
        <v>341</v>
      </c>
      <c r="BR49" t="s">
        <v>341</v>
      </c>
      <c r="BS49" t="s">
        <v>341</v>
      </c>
      <c r="BT49" t="s">
        <v>341</v>
      </c>
      <c r="BU49" t="s">
        <v>341</v>
      </c>
      <c r="BV49" t="s">
        <v>341</v>
      </c>
      <c r="BW49" t="s">
        <v>341</v>
      </c>
      <c r="BX49" t="s">
        <v>341</v>
      </c>
      <c r="BY49" t="s">
        <v>341</v>
      </c>
      <c r="BZ49" t="s">
        <v>341</v>
      </c>
      <c r="CA49" t="s">
        <v>341</v>
      </c>
      <c r="CB49" t="s">
        <v>341</v>
      </c>
      <c r="CC49" t="s">
        <v>341</v>
      </c>
      <c r="CD49" t="s">
        <v>341</v>
      </c>
      <c r="CE49" t="s">
        <v>341</v>
      </c>
      <c r="CF49" t="s">
        <v>341</v>
      </c>
      <c r="CG49" t="s">
        <v>341</v>
      </c>
      <c r="CH49" t="s">
        <v>341</v>
      </c>
      <c r="CI49" t="s">
        <v>341</v>
      </c>
      <c r="CJ49" t="s">
        <v>341</v>
      </c>
      <c r="CK49" t="s">
        <v>341</v>
      </c>
      <c r="CL49" t="s">
        <v>341</v>
      </c>
      <c r="CM49" t="str">
        <f t="shared" si="1"/>
        <v/>
      </c>
      <c r="CN49" t="str">
        <f t="shared" si="2"/>
        <v/>
      </c>
      <c r="CO49" t="str">
        <f t="shared" si="3"/>
        <v/>
      </c>
      <c r="CP49" t="str">
        <f t="shared" si="4"/>
        <v/>
      </c>
      <c r="CQ49" t="str">
        <f t="shared" si="5"/>
        <v/>
      </c>
      <c r="CR49" t="str">
        <f t="shared" si="6"/>
        <v/>
      </c>
      <c r="CS49" t="str">
        <f t="shared" si="7"/>
        <v/>
      </c>
      <c r="CT49" t="str">
        <f t="shared" si="8"/>
        <v/>
      </c>
      <c r="CU49" t="str">
        <f t="shared" si="9"/>
        <v/>
      </c>
      <c r="CV49" t="str">
        <f t="shared" si="10"/>
        <v/>
      </c>
      <c r="CW49" t="str">
        <f t="shared" si="11"/>
        <v/>
      </c>
      <c r="CX49" t="str">
        <f t="shared" si="12"/>
        <v/>
      </c>
      <c r="CY49" t="str">
        <f t="shared" si="13"/>
        <v>Processing: As a formulation component</v>
      </c>
      <c r="CZ49" t="str">
        <f t="shared" si="14"/>
        <v/>
      </c>
      <c r="DA49" t="str">
        <f t="shared" si="15"/>
        <v/>
      </c>
      <c r="DB49" t="str">
        <f t="shared" si="16"/>
        <v/>
      </c>
      <c r="DC49" t="str">
        <f t="shared" si="17"/>
        <v/>
      </c>
      <c r="DD49" t="str">
        <f t="shared" si="18"/>
        <v/>
      </c>
      <c r="DE49" t="str">
        <f t="shared" si="19"/>
        <v/>
      </c>
      <c r="DF49" t="str">
        <f t="shared" si="20"/>
        <v/>
      </c>
      <c r="DG49" t="str">
        <f t="shared" si="21"/>
        <v/>
      </c>
      <c r="DH49" t="str">
        <f t="shared" si="22"/>
        <v/>
      </c>
      <c r="DI49" t="str">
        <f t="shared" si="23"/>
        <v>P210 - Flame Retardants</v>
      </c>
      <c r="DJ49" t="str">
        <f t="shared" si="24"/>
        <v/>
      </c>
      <c r="DK49" t="str">
        <f t="shared" si="25"/>
        <v/>
      </c>
      <c r="DL49" t="str">
        <f t="shared" si="26"/>
        <v/>
      </c>
      <c r="DM49" t="str">
        <f t="shared" si="27"/>
        <v/>
      </c>
      <c r="DN49" t="str">
        <f t="shared" si="28"/>
        <v/>
      </c>
      <c r="DO49" t="str">
        <f t="shared" si="29"/>
        <v/>
      </c>
      <c r="DP49" t="str">
        <f t="shared" si="30"/>
        <v/>
      </c>
      <c r="DQ49" t="str">
        <f t="shared" si="31"/>
        <v/>
      </c>
      <c r="DR49" t="str">
        <f t="shared" si="32"/>
        <v/>
      </c>
      <c r="DS49" t="str">
        <f t="shared" si="33"/>
        <v/>
      </c>
      <c r="DT49" t="str">
        <f t="shared" si="34"/>
        <v/>
      </c>
      <c r="DU49" t="str">
        <f t="shared" si="35"/>
        <v/>
      </c>
      <c r="DV49" t="str">
        <f t="shared" si="36"/>
        <v/>
      </c>
      <c r="DW49" t="str">
        <f t="shared" si="37"/>
        <v/>
      </c>
      <c r="DX49" t="str">
        <f t="shared" si="38"/>
        <v/>
      </c>
      <c r="DY49" t="str">
        <f t="shared" si="39"/>
        <v/>
      </c>
      <c r="DZ49" t="str">
        <f t="shared" si="40"/>
        <v/>
      </c>
      <c r="EA49" t="str">
        <f t="shared" si="41"/>
        <v/>
      </c>
      <c r="EB49" t="str">
        <f t="shared" si="42"/>
        <v/>
      </c>
      <c r="EC49" t="str">
        <f t="shared" si="43"/>
        <v/>
      </c>
      <c r="ED49" t="str">
        <f t="shared" si="44"/>
        <v/>
      </c>
      <c r="EE49" t="str">
        <f t="shared" si="45"/>
        <v/>
      </c>
      <c r="EF49" t="str">
        <f t="shared" si="46"/>
        <v/>
      </c>
      <c r="EG49" t="str">
        <f t="shared" si="47"/>
        <v/>
      </c>
      <c r="EH49" t="str">
        <f t="shared" si="48"/>
        <v/>
      </c>
      <c r="EI49" t="str">
        <f t="shared" si="49"/>
        <v/>
      </c>
      <c r="EJ49" t="str">
        <f t="shared" si="50"/>
        <v/>
      </c>
      <c r="EK49" t="str">
        <f t="shared" si="51"/>
        <v/>
      </c>
      <c r="EL49" t="str">
        <f t="shared" si="52"/>
        <v/>
      </c>
      <c r="EM49" t="str">
        <f t="shared" si="53"/>
        <v/>
      </c>
      <c r="EN49" t="str">
        <f t="shared" si="54"/>
        <v/>
      </c>
    </row>
    <row r="50" spans="1:144" ht="72">
      <c r="A50" s="7" t="s">
        <v>328</v>
      </c>
      <c r="B50" s="7">
        <v>2022</v>
      </c>
      <c r="C50" t="s">
        <v>425</v>
      </c>
      <c r="D50" t="s">
        <v>426</v>
      </c>
      <c r="E50" t="s">
        <v>427</v>
      </c>
      <c r="F50" t="s">
        <v>428</v>
      </c>
      <c r="G50" t="s">
        <v>429</v>
      </c>
      <c r="H50" t="s">
        <v>430</v>
      </c>
      <c r="I50">
        <v>29456</v>
      </c>
      <c r="J50" s="136">
        <f>VLOOKUP(H50, 'TRI Crosswalk codes'!D:E, 2, FALSE)</f>
        <v>4</v>
      </c>
      <c r="K50">
        <v>336413</v>
      </c>
      <c r="L50" s="137" t="str">
        <f>VLOOKUP(K50, '2017-2022 NAICS'!C:D, 2, FALSE)</f>
        <v>Other Aircraft Parts and Auxiliary Equipment Manufacturing</v>
      </c>
      <c r="M50" s="137" t="str">
        <f>IF(COUNTIF('Raw TRI Data'!A:A, K50) &gt;0, "Yes", "No")</f>
        <v>No</v>
      </c>
      <c r="N50">
        <v>32.964171</v>
      </c>
      <c r="O50">
        <v>-80.111960999999994</v>
      </c>
      <c r="P50" s="15">
        <v>110042260594</v>
      </c>
      <c r="Q50" s="15">
        <v>1322221445861</v>
      </c>
      <c r="R50" t="s">
        <v>335</v>
      </c>
      <c r="S50" t="s">
        <v>336</v>
      </c>
      <c r="T50" s="160">
        <v>5</v>
      </c>
      <c r="U50" s="136" t="str">
        <f>VLOOKUP(T50, 'TRI Crosswalk codes'!A:B, 2, FALSE)</f>
        <v>100,000 to 999,999</v>
      </c>
      <c r="V50">
        <v>0</v>
      </c>
      <c r="W50">
        <v>0</v>
      </c>
      <c r="Y50">
        <v>0</v>
      </c>
      <c r="Z50">
        <v>0</v>
      </c>
      <c r="AA50" t="s">
        <v>338</v>
      </c>
      <c r="AB50" s="137" t="str">
        <f t="shared" si="0"/>
        <v>Processing: As a formulation component; P210 - Flame Retardants</v>
      </c>
      <c r="AC50" s="137" t="s">
        <v>339</v>
      </c>
      <c r="AD50" s="26" t="str">
        <f>VLOOKUP(K50, 'NAICS OES Crosswalk'!A:C, 3, FALSE)</f>
        <v>Processing: Laminates and Prepreg Manufacturing</v>
      </c>
      <c r="AE50" s="26" t="str">
        <f>_xlfn.XLOOKUP($C50,'TRIFD to COU Crosswalk'!A:A,'TRIFD to COU Crosswalk'!B:B)</f>
        <v>Processing: reactive flame retardant in transportation equipment manufacturing</v>
      </c>
      <c r="AF50" s="137" t="s">
        <v>431</v>
      </c>
      <c r="AH50" s="26"/>
      <c r="AI50" s="26"/>
      <c r="AK50" t="s">
        <v>341</v>
      </c>
      <c r="AL50" t="s">
        <v>341</v>
      </c>
      <c r="AM50" t="s">
        <v>341</v>
      </c>
      <c r="AN50" t="s">
        <v>341</v>
      </c>
      <c r="AO50" t="s">
        <v>341</v>
      </c>
      <c r="AP50" t="s">
        <v>341</v>
      </c>
      <c r="AQ50" t="s">
        <v>341</v>
      </c>
      <c r="AR50" t="s">
        <v>341</v>
      </c>
      <c r="AS50" t="s">
        <v>341</v>
      </c>
      <c r="AT50" t="s">
        <v>341</v>
      </c>
      <c r="AU50" t="s">
        <v>341</v>
      </c>
      <c r="AV50" t="s">
        <v>341</v>
      </c>
      <c r="AW50" t="s">
        <v>342</v>
      </c>
      <c r="AX50" t="s">
        <v>341</v>
      </c>
      <c r="AY50" t="s">
        <v>341</v>
      </c>
      <c r="AZ50" t="s">
        <v>341</v>
      </c>
      <c r="BA50" t="s">
        <v>341</v>
      </c>
      <c r="BB50" t="s">
        <v>341</v>
      </c>
      <c r="BC50" t="s">
        <v>341</v>
      </c>
      <c r="BD50" t="s">
        <v>341</v>
      </c>
      <c r="BE50" t="s">
        <v>341</v>
      </c>
      <c r="BF50" t="s">
        <v>341</v>
      </c>
      <c r="BG50" t="s">
        <v>342</v>
      </c>
      <c r="BH50" t="s">
        <v>341</v>
      </c>
      <c r="BI50" t="s">
        <v>341</v>
      </c>
      <c r="BJ50" t="s">
        <v>341</v>
      </c>
      <c r="BK50" t="s">
        <v>341</v>
      </c>
      <c r="BL50" t="s">
        <v>341</v>
      </c>
      <c r="BM50" t="s">
        <v>341</v>
      </c>
      <c r="BN50" t="s">
        <v>341</v>
      </c>
      <c r="BO50" t="s">
        <v>341</v>
      </c>
      <c r="BP50" t="s">
        <v>341</v>
      </c>
      <c r="BQ50" t="s">
        <v>341</v>
      </c>
      <c r="BR50" t="s">
        <v>341</v>
      </c>
      <c r="BS50" t="s">
        <v>341</v>
      </c>
      <c r="BT50" t="s">
        <v>341</v>
      </c>
      <c r="BU50" t="s">
        <v>341</v>
      </c>
      <c r="BV50" t="s">
        <v>341</v>
      </c>
      <c r="BW50" t="s">
        <v>341</v>
      </c>
      <c r="BX50" t="s">
        <v>341</v>
      </c>
      <c r="BY50" t="s">
        <v>341</v>
      </c>
      <c r="BZ50" t="s">
        <v>341</v>
      </c>
      <c r="CA50" t="s">
        <v>341</v>
      </c>
      <c r="CB50" t="s">
        <v>341</v>
      </c>
      <c r="CC50" t="s">
        <v>341</v>
      </c>
      <c r="CD50" t="s">
        <v>341</v>
      </c>
      <c r="CE50" t="s">
        <v>341</v>
      </c>
      <c r="CF50" t="s">
        <v>341</v>
      </c>
      <c r="CG50" t="s">
        <v>341</v>
      </c>
      <c r="CH50" t="s">
        <v>341</v>
      </c>
      <c r="CI50" t="s">
        <v>341</v>
      </c>
      <c r="CJ50" t="s">
        <v>341</v>
      </c>
      <c r="CK50" t="s">
        <v>341</v>
      </c>
      <c r="CL50" t="s">
        <v>341</v>
      </c>
      <c r="CM50" t="str">
        <f t="shared" si="1"/>
        <v/>
      </c>
      <c r="CN50" t="str">
        <f t="shared" si="2"/>
        <v/>
      </c>
      <c r="CO50" t="str">
        <f t="shared" si="3"/>
        <v/>
      </c>
      <c r="CP50" t="str">
        <f t="shared" si="4"/>
        <v/>
      </c>
      <c r="CQ50" t="str">
        <f t="shared" si="5"/>
        <v/>
      </c>
      <c r="CR50" t="str">
        <f t="shared" si="6"/>
        <v/>
      </c>
      <c r="CS50" t="str">
        <f t="shared" si="7"/>
        <v/>
      </c>
      <c r="CT50" t="str">
        <f t="shared" si="8"/>
        <v/>
      </c>
      <c r="CU50" t="str">
        <f t="shared" si="9"/>
        <v/>
      </c>
      <c r="CV50" t="str">
        <f t="shared" si="10"/>
        <v/>
      </c>
      <c r="CW50" t="str">
        <f t="shared" si="11"/>
        <v/>
      </c>
      <c r="CX50" t="str">
        <f t="shared" si="12"/>
        <v/>
      </c>
      <c r="CY50" t="str">
        <f t="shared" si="13"/>
        <v>Processing: As a formulation component</v>
      </c>
      <c r="CZ50" t="str">
        <f t="shared" si="14"/>
        <v/>
      </c>
      <c r="DA50" t="str">
        <f t="shared" si="15"/>
        <v/>
      </c>
      <c r="DB50" t="str">
        <f t="shared" si="16"/>
        <v/>
      </c>
      <c r="DC50" t="str">
        <f t="shared" si="17"/>
        <v/>
      </c>
      <c r="DD50" t="str">
        <f t="shared" si="18"/>
        <v/>
      </c>
      <c r="DE50" t="str">
        <f t="shared" si="19"/>
        <v/>
      </c>
      <c r="DF50" t="str">
        <f t="shared" si="20"/>
        <v/>
      </c>
      <c r="DG50" t="str">
        <f t="shared" si="21"/>
        <v/>
      </c>
      <c r="DH50" t="str">
        <f t="shared" si="22"/>
        <v/>
      </c>
      <c r="DI50" t="str">
        <f t="shared" si="23"/>
        <v>P210 - Flame Retardants</v>
      </c>
      <c r="DJ50" t="str">
        <f t="shared" si="24"/>
        <v/>
      </c>
      <c r="DK50" t="str">
        <f t="shared" si="25"/>
        <v/>
      </c>
      <c r="DL50" t="str">
        <f t="shared" si="26"/>
        <v/>
      </c>
      <c r="DM50" t="str">
        <f t="shared" si="27"/>
        <v/>
      </c>
      <c r="DN50" t="str">
        <f t="shared" si="28"/>
        <v/>
      </c>
      <c r="DO50" t="str">
        <f t="shared" si="29"/>
        <v/>
      </c>
      <c r="DP50" t="str">
        <f t="shared" si="30"/>
        <v/>
      </c>
      <c r="DQ50" t="str">
        <f t="shared" si="31"/>
        <v/>
      </c>
      <c r="DR50" t="str">
        <f t="shared" si="32"/>
        <v/>
      </c>
      <c r="DS50" t="str">
        <f t="shared" si="33"/>
        <v/>
      </c>
      <c r="DT50" t="str">
        <f t="shared" si="34"/>
        <v/>
      </c>
      <c r="DU50" t="str">
        <f t="shared" si="35"/>
        <v/>
      </c>
      <c r="DV50" t="str">
        <f t="shared" si="36"/>
        <v/>
      </c>
      <c r="DW50" t="str">
        <f t="shared" si="37"/>
        <v/>
      </c>
      <c r="DX50" t="str">
        <f t="shared" si="38"/>
        <v/>
      </c>
      <c r="DY50" t="str">
        <f t="shared" si="39"/>
        <v/>
      </c>
      <c r="DZ50" t="str">
        <f t="shared" si="40"/>
        <v/>
      </c>
      <c r="EA50" t="str">
        <f t="shared" si="41"/>
        <v/>
      </c>
      <c r="EB50" t="str">
        <f t="shared" si="42"/>
        <v/>
      </c>
      <c r="EC50" t="str">
        <f t="shared" si="43"/>
        <v/>
      </c>
      <c r="ED50" t="str">
        <f t="shared" si="44"/>
        <v/>
      </c>
      <c r="EE50" t="str">
        <f t="shared" si="45"/>
        <v/>
      </c>
      <c r="EF50" t="str">
        <f t="shared" si="46"/>
        <v/>
      </c>
      <c r="EG50" t="str">
        <f t="shared" si="47"/>
        <v/>
      </c>
      <c r="EH50" t="str">
        <f t="shared" si="48"/>
        <v/>
      </c>
      <c r="EI50" t="str">
        <f t="shared" si="49"/>
        <v/>
      </c>
      <c r="EJ50" t="str">
        <f t="shared" si="50"/>
        <v/>
      </c>
      <c r="EK50" t="str">
        <f t="shared" si="51"/>
        <v/>
      </c>
      <c r="EL50" t="str">
        <f t="shared" si="52"/>
        <v/>
      </c>
      <c r="EM50" t="str">
        <f t="shared" si="53"/>
        <v/>
      </c>
      <c r="EN50" t="str">
        <f t="shared" si="54"/>
        <v/>
      </c>
    </row>
    <row r="51" spans="1:144" ht="72">
      <c r="A51" s="7" t="s">
        <v>328</v>
      </c>
      <c r="B51" s="7">
        <v>2023</v>
      </c>
      <c r="C51" t="s">
        <v>425</v>
      </c>
      <c r="D51" t="s">
        <v>426</v>
      </c>
      <c r="E51" t="s">
        <v>427</v>
      </c>
      <c r="F51" t="s">
        <v>428</v>
      </c>
      <c r="G51" t="s">
        <v>429</v>
      </c>
      <c r="H51" t="s">
        <v>430</v>
      </c>
      <c r="I51">
        <v>29456</v>
      </c>
      <c r="J51" s="136">
        <f>VLOOKUP(H51, 'TRI Crosswalk codes'!D:E, 2, FALSE)</f>
        <v>4</v>
      </c>
      <c r="K51">
        <v>336413</v>
      </c>
      <c r="L51" s="137" t="str">
        <f>VLOOKUP(K51, '2017-2022 NAICS'!C:D, 2, FALSE)</f>
        <v>Other Aircraft Parts and Auxiliary Equipment Manufacturing</v>
      </c>
      <c r="M51" s="137" t="str">
        <f>IF(COUNTIF('Raw TRI Data'!A:A, K51) &gt;0, "Yes", "No")</f>
        <v>No</v>
      </c>
      <c r="N51">
        <v>32.964171</v>
      </c>
      <c r="O51">
        <v>-80.111960999999994</v>
      </c>
      <c r="P51" s="15">
        <v>110042260594</v>
      </c>
      <c r="Q51" s="15">
        <v>1323221713656</v>
      </c>
      <c r="R51" t="s">
        <v>335</v>
      </c>
      <c r="S51" t="s">
        <v>336</v>
      </c>
      <c r="T51" s="160">
        <v>5</v>
      </c>
      <c r="U51" s="136" t="str">
        <f>VLOOKUP(T51, 'TRI Crosswalk codes'!A:B, 2, FALSE)</f>
        <v>100,000 to 999,999</v>
      </c>
      <c r="V51">
        <v>0</v>
      </c>
      <c r="W51">
        <v>0</v>
      </c>
      <c r="Y51">
        <v>0</v>
      </c>
      <c r="Z51">
        <v>0</v>
      </c>
      <c r="AA51" t="s">
        <v>338</v>
      </c>
      <c r="AB51" s="137" t="str">
        <f t="shared" si="0"/>
        <v>Processing: As a formulation component; P210 - Flame Retardants</v>
      </c>
      <c r="AC51" s="137" t="s">
        <v>339</v>
      </c>
      <c r="AD51" s="26" t="str">
        <f>VLOOKUP(K51, 'NAICS OES Crosswalk'!A:C, 3, FALSE)</f>
        <v>Processing: Laminates and Prepreg Manufacturing</v>
      </c>
      <c r="AE51" s="26" t="str">
        <f>_xlfn.XLOOKUP($C51,'TRIFD to COU Crosswalk'!A:A,'TRIFD to COU Crosswalk'!B:B)</f>
        <v>Processing: reactive flame retardant in transportation equipment manufacturing</v>
      </c>
      <c r="AF51" s="137" t="s">
        <v>431</v>
      </c>
      <c r="AH51" s="26"/>
      <c r="AI51" s="26"/>
      <c r="AK51" t="s">
        <v>341</v>
      </c>
      <c r="AL51" t="s">
        <v>341</v>
      </c>
      <c r="AM51" t="s">
        <v>341</v>
      </c>
      <c r="AN51" t="s">
        <v>341</v>
      </c>
      <c r="AO51" t="s">
        <v>341</v>
      </c>
      <c r="AP51" t="s">
        <v>341</v>
      </c>
      <c r="AQ51" t="s">
        <v>341</v>
      </c>
      <c r="AR51" t="s">
        <v>341</v>
      </c>
      <c r="AS51" t="s">
        <v>341</v>
      </c>
      <c r="AT51" t="s">
        <v>341</v>
      </c>
      <c r="AU51" t="s">
        <v>341</v>
      </c>
      <c r="AV51" t="s">
        <v>341</v>
      </c>
      <c r="AW51" t="s">
        <v>342</v>
      </c>
      <c r="AX51" t="s">
        <v>341</v>
      </c>
      <c r="AY51" t="s">
        <v>341</v>
      </c>
      <c r="AZ51" t="s">
        <v>341</v>
      </c>
      <c r="BA51" t="s">
        <v>341</v>
      </c>
      <c r="BB51" t="s">
        <v>341</v>
      </c>
      <c r="BC51" t="s">
        <v>341</v>
      </c>
      <c r="BD51" t="s">
        <v>341</v>
      </c>
      <c r="BE51" t="s">
        <v>341</v>
      </c>
      <c r="BF51" t="s">
        <v>341</v>
      </c>
      <c r="BG51" t="s">
        <v>342</v>
      </c>
      <c r="BH51" t="s">
        <v>341</v>
      </c>
      <c r="BI51" t="s">
        <v>341</v>
      </c>
      <c r="BJ51" t="s">
        <v>341</v>
      </c>
      <c r="BK51" t="s">
        <v>341</v>
      </c>
      <c r="BL51" t="s">
        <v>341</v>
      </c>
      <c r="BM51" t="s">
        <v>341</v>
      </c>
      <c r="BN51" t="s">
        <v>341</v>
      </c>
      <c r="BO51" t="s">
        <v>341</v>
      </c>
      <c r="BP51" t="s">
        <v>341</v>
      </c>
      <c r="BQ51" t="s">
        <v>341</v>
      </c>
      <c r="BR51" t="s">
        <v>341</v>
      </c>
      <c r="BS51" t="s">
        <v>341</v>
      </c>
      <c r="BT51" t="s">
        <v>341</v>
      </c>
      <c r="BU51" t="s">
        <v>341</v>
      </c>
      <c r="BV51" t="s">
        <v>341</v>
      </c>
      <c r="BW51" t="s">
        <v>341</v>
      </c>
      <c r="BX51" t="s">
        <v>341</v>
      </c>
      <c r="BY51" t="s">
        <v>341</v>
      </c>
      <c r="BZ51" t="s">
        <v>341</v>
      </c>
      <c r="CA51" t="s">
        <v>341</v>
      </c>
      <c r="CB51" t="s">
        <v>341</v>
      </c>
      <c r="CC51" t="s">
        <v>341</v>
      </c>
      <c r="CD51" t="s">
        <v>341</v>
      </c>
      <c r="CE51" t="s">
        <v>341</v>
      </c>
      <c r="CF51" t="s">
        <v>341</v>
      </c>
      <c r="CG51" t="s">
        <v>341</v>
      </c>
      <c r="CH51" t="s">
        <v>341</v>
      </c>
      <c r="CI51" t="s">
        <v>341</v>
      </c>
      <c r="CJ51" t="s">
        <v>341</v>
      </c>
      <c r="CK51" t="s">
        <v>341</v>
      </c>
      <c r="CL51" t="s">
        <v>341</v>
      </c>
      <c r="CM51" t="str">
        <f t="shared" si="1"/>
        <v/>
      </c>
      <c r="CN51" t="str">
        <f t="shared" si="2"/>
        <v/>
      </c>
      <c r="CO51" t="str">
        <f t="shared" si="3"/>
        <v/>
      </c>
      <c r="CP51" t="str">
        <f t="shared" si="4"/>
        <v/>
      </c>
      <c r="CQ51" t="str">
        <f t="shared" si="5"/>
        <v/>
      </c>
      <c r="CR51" t="str">
        <f t="shared" si="6"/>
        <v/>
      </c>
      <c r="CS51" t="str">
        <f t="shared" si="7"/>
        <v/>
      </c>
      <c r="CT51" t="str">
        <f t="shared" si="8"/>
        <v/>
      </c>
      <c r="CU51" t="str">
        <f t="shared" si="9"/>
        <v/>
      </c>
      <c r="CV51" t="str">
        <f t="shared" si="10"/>
        <v/>
      </c>
      <c r="CW51" t="str">
        <f t="shared" si="11"/>
        <v/>
      </c>
      <c r="CX51" t="str">
        <f t="shared" si="12"/>
        <v/>
      </c>
      <c r="CY51" t="str">
        <f t="shared" si="13"/>
        <v>Processing: As a formulation component</v>
      </c>
      <c r="CZ51" t="str">
        <f t="shared" si="14"/>
        <v/>
      </c>
      <c r="DA51" t="str">
        <f t="shared" si="15"/>
        <v/>
      </c>
      <c r="DB51" t="str">
        <f t="shared" si="16"/>
        <v/>
      </c>
      <c r="DC51" t="str">
        <f t="shared" si="17"/>
        <v/>
      </c>
      <c r="DD51" t="str">
        <f t="shared" si="18"/>
        <v/>
      </c>
      <c r="DE51" t="str">
        <f t="shared" si="19"/>
        <v/>
      </c>
      <c r="DF51" t="str">
        <f t="shared" si="20"/>
        <v/>
      </c>
      <c r="DG51" t="str">
        <f t="shared" si="21"/>
        <v/>
      </c>
      <c r="DH51" t="str">
        <f t="shared" si="22"/>
        <v/>
      </c>
      <c r="DI51" t="str">
        <f t="shared" si="23"/>
        <v>P210 - Flame Retardants</v>
      </c>
      <c r="DJ51" t="str">
        <f t="shared" si="24"/>
        <v/>
      </c>
      <c r="DK51" t="str">
        <f t="shared" si="25"/>
        <v/>
      </c>
      <c r="DL51" t="str">
        <f t="shared" si="26"/>
        <v/>
      </c>
      <c r="DM51" t="str">
        <f t="shared" si="27"/>
        <v/>
      </c>
      <c r="DN51" t="str">
        <f t="shared" si="28"/>
        <v/>
      </c>
      <c r="DO51" t="str">
        <f t="shared" si="29"/>
        <v/>
      </c>
      <c r="DP51" t="str">
        <f t="shared" si="30"/>
        <v/>
      </c>
      <c r="DQ51" t="str">
        <f t="shared" si="31"/>
        <v/>
      </c>
      <c r="DR51" t="str">
        <f t="shared" si="32"/>
        <v/>
      </c>
      <c r="DS51" t="str">
        <f t="shared" si="33"/>
        <v/>
      </c>
      <c r="DT51" t="str">
        <f t="shared" si="34"/>
        <v/>
      </c>
      <c r="DU51" t="str">
        <f t="shared" si="35"/>
        <v/>
      </c>
      <c r="DV51" t="str">
        <f t="shared" si="36"/>
        <v/>
      </c>
      <c r="DW51" t="str">
        <f t="shared" si="37"/>
        <v/>
      </c>
      <c r="DX51" t="str">
        <f t="shared" si="38"/>
        <v/>
      </c>
      <c r="DY51" t="str">
        <f t="shared" si="39"/>
        <v/>
      </c>
      <c r="DZ51" t="str">
        <f t="shared" si="40"/>
        <v/>
      </c>
      <c r="EA51" t="str">
        <f t="shared" si="41"/>
        <v/>
      </c>
      <c r="EB51" t="str">
        <f t="shared" si="42"/>
        <v/>
      </c>
      <c r="EC51" t="str">
        <f t="shared" si="43"/>
        <v/>
      </c>
      <c r="ED51" t="str">
        <f t="shared" si="44"/>
        <v/>
      </c>
      <c r="EE51" t="str">
        <f t="shared" si="45"/>
        <v/>
      </c>
      <c r="EF51" t="str">
        <f t="shared" si="46"/>
        <v/>
      </c>
      <c r="EG51" t="str">
        <f t="shared" si="47"/>
        <v/>
      </c>
      <c r="EH51" t="str">
        <f t="shared" si="48"/>
        <v/>
      </c>
      <c r="EI51" t="str">
        <f t="shared" si="49"/>
        <v/>
      </c>
      <c r="EJ51" t="str">
        <f t="shared" si="50"/>
        <v/>
      </c>
      <c r="EK51" t="str">
        <f t="shared" si="51"/>
        <v/>
      </c>
      <c r="EL51" t="str">
        <f t="shared" si="52"/>
        <v/>
      </c>
      <c r="EM51" t="str">
        <f t="shared" si="53"/>
        <v/>
      </c>
      <c r="EN51" t="str">
        <f t="shared" si="54"/>
        <v/>
      </c>
    </row>
    <row r="52" spans="1:144" ht="28.9">
      <c r="A52" s="7" t="s">
        <v>328</v>
      </c>
      <c r="B52" s="7">
        <v>2019</v>
      </c>
      <c r="C52" t="s">
        <v>432</v>
      </c>
      <c r="D52" t="s">
        <v>433</v>
      </c>
      <c r="E52" t="s">
        <v>434</v>
      </c>
      <c r="F52" t="s">
        <v>435</v>
      </c>
      <c r="G52" t="s">
        <v>436</v>
      </c>
      <c r="H52" t="s">
        <v>378</v>
      </c>
      <c r="I52" s="160" t="s">
        <v>437</v>
      </c>
      <c r="J52" s="136">
        <f>VLOOKUP(H52, 'TRI Crosswalk codes'!D:E, 2, FALSE)</f>
        <v>1</v>
      </c>
      <c r="K52">
        <v>325520</v>
      </c>
      <c r="L52" s="137" t="str">
        <f>VLOOKUP(K52, '2017-2022 NAICS'!C:D, 2, FALSE)</f>
        <v>Adhesive Manufacturing</v>
      </c>
      <c r="M52" s="137" t="str">
        <f>IF(COUNTIF('Raw TRI Data'!A:A, K52) &gt;0, "Yes", "No")</f>
        <v>No</v>
      </c>
      <c r="N52">
        <v>42.569383000000002</v>
      </c>
      <c r="O52">
        <v>-71.029235</v>
      </c>
      <c r="P52" s="15">
        <v>110000310315</v>
      </c>
      <c r="Q52" s="15">
        <v>1319218390538</v>
      </c>
      <c r="R52" t="s">
        <v>335</v>
      </c>
      <c r="S52" t="s">
        <v>336</v>
      </c>
      <c r="T52" s="160">
        <v>2</v>
      </c>
      <c r="U52" s="136" t="str">
        <f>VLOOKUP(T52, 'TRI Crosswalk codes'!A:B, 2, FALSE)</f>
        <v>100 to 999</v>
      </c>
      <c r="V52" t="s">
        <v>337</v>
      </c>
      <c r="W52">
        <v>0</v>
      </c>
      <c r="Y52">
        <v>0</v>
      </c>
      <c r="Z52">
        <v>0</v>
      </c>
      <c r="AA52" t="s">
        <v>338</v>
      </c>
      <c r="AB52" s="137" t="str">
        <f t="shared" si="0"/>
        <v>Processing: As a formulation component; P201 - Additives</v>
      </c>
      <c r="AC52" s="137" t="s">
        <v>339</v>
      </c>
      <c r="AD52" s="26" t="str">
        <f>VLOOKUP(K52, 'NAICS OES Crosswalk'!A:C, 3, FALSE)</f>
        <v>Processing: Adhesives and Adhesives Products</v>
      </c>
      <c r="AE52" s="26" t="str">
        <f>_xlfn.XLOOKUP($C52,'TRIFD to COU Crosswalk'!A:A,'TRIFD to COU Crosswalk'!B:B)</f>
        <v xml:space="preserve">Processing: adhesive manufacturing </v>
      </c>
      <c r="AF52" s="137" t="s">
        <v>438</v>
      </c>
      <c r="AK52" t="s">
        <v>341</v>
      </c>
      <c r="AL52" t="s">
        <v>341</v>
      </c>
      <c r="AM52" t="s">
        <v>341</v>
      </c>
      <c r="AN52" t="s">
        <v>341</v>
      </c>
      <c r="AO52" t="s">
        <v>341</v>
      </c>
      <c r="AP52" t="s">
        <v>341</v>
      </c>
      <c r="AQ52" t="s">
        <v>341</v>
      </c>
      <c r="AR52" t="s">
        <v>341</v>
      </c>
      <c r="AS52" t="s">
        <v>341</v>
      </c>
      <c r="AT52" t="s">
        <v>341</v>
      </c>
      <c r="AU52" t="s">
        <v>341</v>
      </c>
      <c r="AV52" t="s">
        <v>341</v>
      </c>
      <c r="AW52" t="s">
        <v>342</v>
      </c>
      <c r="AX52" t="s">
        <v>342</v>
      </c>
      <c r="AY52" t="s">
        <v>341</v>
      </c>
      <c r="AZ52" t="s">
        <v>341</v>
      </c>
      <c r="BA52" t="s">
        <v>341</v>
      </c>
      <c r="BB52" t="s">
        <v>341</v>
      </c>
      <c r="BC52" t="s">
        <v>341</v>
      </c>
      <c r="BD52" t="s">
        <v>341</v>
      </c>
      <c r="BE52" t="s">
        <v>341</v>
      </c>
      <c r="BF52" t="s">
        <v>341</v>
      </c>
      <c r="BG52" t="s">
        <v>341</v>
      </c>
      <c r="BH52" t="s">
        <v>341</v>
      </c>
      <c r="BI52" t="s">
        <v>341</v>
      </c>
      <c r="BJ52" t="s">
        <v>341</v>
      </c>
      <c r="BK52" t="s">
        <v>341</v>
      </c>
      <c r="BL52" t="s">
        <v>341</v>
      </c>
      <c r="BM52" t="s">
        <v>341</v>
      </c>
      <c r="BN52" t="s">
        <v>341</v>
      </c>
      <c r="BO52" t="s">
        <v>341</v>
      </c>
      <c r="BP52" t="s">
        <v>341</v>
      </c>
      <c r="BQ52" t="s">
        <v>341</v>
      </c>
      <c r="BR52" t="s">
        <v>341</v>
      </c>
      <c r="BS52" t="s">
        <v>341</v>
      </c>
      <c r="BT52" t="s">
        <v>341</v>
      </c>
      <c r="BU52" t="s">
        <v>341</v>
      </c>
      <c r="BV52" t="s">
        <v>341</v>
      </c>
      <c r="BW52" t="s">
        <v>341</v>
      </c>
      <c r="BX52" t="s">
        <v>341</v>
      </c>
      <c r="BY52" t="s">
        <v>341</v>
      </c>
      <c r="BZ52" t="s">
        <v>341</v>
      </c>
      <c r="CA52" t="s">
        <v>341</v>
      </c>
      <c r="CB52" t="s">
        <v>341</v>
      </c>
      <c r="CC52" t="s">
        <v>341</v>
      </c>
      <c r="CD52" t="s">
        <v>341</v>
      </c>
      <c r="CE52" t="s">
        <v>341</v>
      </c>
      <c r="CF52" t="s">
        <v>341</v>
      </c>
      <c r="CG52" t="s">
        <v>341</v>
      </c>
      <c r="CH52" t="s">
        <v>341</v>
      </c>
      <c r="CI52" t="s">
        <v>341</v>
      </c>
      <c r="CJ52" t="s">
        <v>341</v>
      </c>
      <c r="CK52" t="s">
        <v>341</v>
      </c>
      <c r="CL52" t="s">
        <v>341</v>
      </c>
      <c r="CM52" t="str">
        <f t="shared" si="1"/>
        <v/>
      </c>
      <c r="CN52" t="str">
        <f t="shared" si="2"/>
        <v/>
      </c>
      <c r="CO52" t="str">
        <f t="shared" si="3"/>
        <v/>
      </c>
      <c r="CP52" t="str">
        <f t="shared" si="4"/>
        <v/>
      </c>
      <c r="CQ52" t="str">
        <f t="shared" si="5"/>
        <v/>
      </c>
      <c r="CR52" t="str">
        <f t="shared" si="6"/>
        <v/>
      </c>
      <c r="CS52" t="str">
        <f t="shared" si="7"/>
        <v/>
      </c>
      <c r="CT52" t="str">
        <f t="shared" si="8"/>
        <v/>
      </c>
      <c r="CU52" t="str">
        <f t="shared" si="9"/>
        <v/>
      </c>
      <c r="CV52" t="str">
        <f t="shared" si="10"/>
        <v/>
      </c>
      <c r="CW52" t="str">
        <f t="shared" si="11"/>
        <v/>
      </c>
      <c r="CX52" t="str">
        <f t="shared" si="12"/>
        <v/>
      </c>
      <c r="CY52" t="str">
        <f t="shared" si="13"/>
        <v>Processing: As a formulation component</v>
      </c>
      <c r="CZ52" t="str">
        <f t="shared" si="14"/>
        <v>P201 - Additives</v>
      </c>
      <c r="DA52" t="str">
        <f t="shared" si="15"/>
        <v/>
      </c>
      <c r="DB52" t="str">
        <f t="shared" si="16"/>
        <v/>
      </c>
      <c r="DC52" t="str">
        <f t="shared" si="17"/>
        <v/>
      </c>
      <c r="DD52" t="str">
        <f t="shared" si="18"/>
        <v/>
      </c>
      <c r="DE52" t="str">
        <f t="shared" si="19"/>
        <v/>
      </c>
      <c r="DF52" t="str">
        <f t="shared" si="20"/>
        <v/>
      </c>
      <c r="DG52" t="str">
        <f t="shared" si="21"/>
        <v/>
      </c>
      <c r="DH52" t="str">
        <f t="shared" si="22"/>
        <v/>
      </c>
      <c r="DI52" t="str">
        <f t="shared" si="23"/>
        <v/>
      </c>
      <c r="DJ52" t="str">
        <f t="shared" si="24"/>
        <v/>
      </c>
      <c r="DK52" t="str">
        <f t="shared" si="25"/>
        <v/>
      </c>
      <c r="DL52" t="str">
        <f t="shared" si="26"/>
        <v/>
      </c>
      <c r="DM52" t="str">
        <f t="shared" si="27"/>
        <v/>
      </c>
      <c r="DN52" t="str">
        <f t="shared" si="28"/>
        <v/>
      </c>
      <c r="DO52" t="str">
        <f t="shared" si="29"/>
        <v/>
      </c>
      <c r="DP52" t="str">
        <f t="shared" si="30"/>
        <v/>
      </c>
      <c r="DQ52" t="str">
        <f t="shared" si="31"/>
        <v/>
      </c>
      <c r="DR52" t="str">
        <f t="shared" si="32"/>
        <v/>
      </c>
      <c r="DS52" t="str">
        <f t="shared" si="33"/>
        <v/>
      </c>
      <c r="DT52" t="str">
        <f t="shared" si="34"/>
        <v/>
      </c>
      <c r="DU52" t="str">
        <f t="shared" si="35"/>
        <v/>
      </c>
      <c r="DV52" t="str">
        <f t="shared" si="36"/>
        <v/>
      </c>
      <c r="DW52" t="str">
        <f t="shared" si="37"/>
        <v/>
      </c>
      <c r="DX52" t="str">
        <f t="shared" si="38"/>
        <v/>
      </c>
      <c r="DY52" t="str">
        <f t="shared" si="39"/>
        <v/>
      </c>
      <c r="DZ52" t="str">
        <f t="shared" si="40"/>
        <v/>
      </c>
      <c r="EA52" t="str">
        <f t="shared" si="41"/>
        <v/>
      </c>
      <c r="EB52" t="str">
        <f t="shared" si="42"/>
        <v/>
      </c>
      <c r="EC52" t="str">
        <f t="shared" si="43"/>
        <v/>
      </c>
      <c r="ED52" t="str">
        <f t="shared" si="44"/>
        <v/>
      </c>
      <c r="EE52" t="str">
        <f t="shared" si="45"/>
        <v/>
      </c>
      <c r="EF52" t="str">
        <f t="shared" si="46"/>
        <v/>
      </c>
      <c r="EG52" t="str">
        <f t="shared" si="47"/>
        <v/>
      </c>
      <c r="EH52" t="str">
        <f t="shared" si="48"/>
        <v/>
      </c>
      <c r="EI52" t="str">
        <f t="shared" si="49"/>
        <v/>
      </c>
      <c r="EJ52" t="str">
        <f t="shared" si="50"/>
        <v/>
      </c>
      <c r="EK52" t="str">
        <f t="shared" si="51"/>
        <v/>
      </c>
      <c r="EL52" t="str">
        <f t="shared" si="52"/>
        <v/>
      </c>
      <c r="EM52" t="str">
        <f t="shared" si="53"/>
        <v/>
      </c>
      <c r="EN52" t="str">
        <f t="shared" si="54"/>
        <v/>
      </c>
    </row>
    <row r="53" spans="1:144" ht="28.9">
      <c r="A53" s="7" t="s">
        <v>328</v>
      </c>
      <c r="B53" s="7">
        <v>2020</v>
      </c>
      <c r="C53" t="s">
        <v>432</v>
      </c>
      <c r="D53" t="s">
        <v>433</v>
      </c>
      <c r="E53" t="s">
        <v>434</v>
      </c>
      <c r="F53" t="s">
        <v>435</v>
      </c>
      <c r="G53" t="s">
        <v>436</v>
      </c>
      <c r="H53" t="s">
        <v>378</v>
      </c>
      <c r="I53" s="160" t="s">
        <v>437</v>
      </c>
      <c r="J53" s="136">
        <f>VLOOKUP(H53, 'TRI Crosswalk codes'!D:E, 2, FALSE)</f>
        <v>1</v>
      </c>
      <c r="K53">
        <v>325520</v>
      </c>
      <c r="L53" s="137" t="str">
        <f>VLOOKUP(K53, '2017-2022 NAICS'!C:D, 2, FALSE)</f>
        <v>Adhesive Manufacturing</v>
      </c>
      <c r="M53" s="137" t="str">
        <f>IF(COUNTIF('Raw TRI Data'!A:A, K53) &gt;0, "Yes", "No")</f>
        <v>No</v>
      </c>
      <c r="N53">
        <v>42.569383000000002</v>
      </c>
      <c r="O53">
        <v>-71.029235</v>
      </c>
      <c r="P53" s="15">
        <v>110000310315</v>
      </c>
      <c r="Q53" s="15">
        <v>1320219297948</v>
      </c>
      <c r="R53" t="s">
        <v>335</v>
      </c>
      <c r="S53" t="s">
        <v>336</v>
      </c>
      <c r="T53" s="160">
        <v>2</v>
      </c>
      <c r="U53" s="136" t="str">
        <f>VLOOKUP(T53, 'TRI Crosswalk codes'!A:B, 2, FALSE)</f>
        <v>100 to 999</v>
      </c>
      <c r="V53" t="s">
        <v>337</v>
      </c>
      <c r="W53">
        <v>0</v>
      </c>
      <c r="Y53">
        <v>0</v>
      </c>
      <c r="Z53">
        <v>0</v>
      </c>
      <c r="AA53" t="s">
        <v>338</v>
      </c>
      <c r="AB53" s="137" t="str">
        <f t="shared" si="0"/>
        <v>Processing: As a formulation component; P201 - Additives</v>
      </c>
      <c r="AC53" s="137" t="s">
        <v>339</v>
      </c>
      <c r="AD53" s="26" t="str">
        <f>VLOOKUP(K53, 'NAICS OES Crosswalk'!A:C, 3, FALSE)</f>
        <v>Processing: Adhesives and Adhesives Products</v>
      </c>
      <c r="AE53" s="26" t="str">
        <f>_xlfn.XLOOKUP($C53,'TRIFD to COU Crosswalk'!A:A,'TRIFD to COU Crosswalk'!B:B)</f>
        <v xml:space="preserve">Processing: adhesive manufacturing </v>
      </c>
      <c r="AF53" s="137" t="s">
        <v>438</v>
      </c>
      <c r="AK53" t="s">
        <v>341</v>
      </c>
      <c r="AL53" t="s">
        <v>341</v>
      </c>
      <c r="AM53" t="s">
        <v>341</v>
      </c>
      <c r="AN53" t="s">
        <v>341</v>
      </c>
      <c r="AO53" t="s">
        <v>341</v>
      </c>
      <c r="AP53" t="s">
        <v>341</v>
      </c>
      <c r="AQ53" t="s">
        <v>341</v>
      </c>
      <c r="AR53" t="s">
        <v>341</v>
      </c>
      <c r="AS53" t="s">
        <v>341</v>
      </c>
      <c r="AT53" t="s">
        <v>341</v>
      </c>
      <c r="AU53" t="s">
        <v>341</v>
      </c>
      <c r="AV53" t="s">
        <v>341</v>
      </c>
      <c r="AW53" t="s">
        <v>342</v>
      </c>
      <c r="AX53" t="s">
        <v>342</v>
      </c>
      <c r="AY53" t="s">
        <v>341</v>
      </c>
      <c r="AZ53" t="s">
        <v>341</v>
      </c>
      <c r="BA53" t="s">
        <v>341</v>
      </c>
      <c r="BB53" t="s">
        <v>341</v>
      </c>
      <c r="BC53" t="s">
        <v>341</v>
      </c>
      <c r="BD53" t="s">
        <v>341</v>
      </c>
      <c r="BE53" t="s">
        <v>341</v>
      </c>
      <c r="BF53" t="s">
        <v>341</v>
      </c>
      <c r="BG53" t="s">
        <v>341</v>
      </c>
      <c r="BH53" t="s">
        <v>341</v>
      </c>
      <c r="BI53" t="s">
        <v>341</v>
      </c>
      <c r="BJ53" t="s">
        <v>341</v>
      </c>
      <c r="BK53" t="s">
        <v>341</v>
      </c>
      <c r="BL53" t="s">
        <v>341</v>
      </c>
      <c r="BM53" t="s">
        <v>341</v>
      </c>
      <c r="BN53" t="s">
        <v>341</v>
      </c>
      <c r="BO53" t="s">
        <v>341</v>
      </c>
      <c r="BP53" t="s">
        <v>341</v>
      </c>
      <c r="BQ53" t="s">
        <v>341</v>
      </c>
      <c r="BR53" t="s">
        <v>341</v>
      </c>
      <c r="BS53" t="s">
        <v>341</v>
      </c>
      <c r="BT53" t="s">
        <v>341</v>
      </c>
      <c r="BU53" t="s">
        <v>341</v>
      </c>
      <c r="BV53" t="s">
        <v>341</v>
      </c>
      <c r="BW53" t="s">
        <v>341</v>
      </c>
      <c r="BX53" t="s">
        <v>341</v>
      </c>
      <c r="BY53" t="s">
        <v>341</v>
      </c>
      <c r="BZ53" t="s">
        <v>341</v>
      </c>
      <c r="CA53" t="s">
        <v>341</v>
      </c>
      <c r="CB53" t="s">
        <v>341</v>
      </c>
      <c r="CC53" t="s">
        <v>341</v>
      </c>
      <c r="CD53" t="s">
        <v>341</v>
      </c>
      <c r="CE53" t="s">
        <v>341</v>
      </c>
      <c r="CF53" t="s">
        <v>341</v>
      </c>
      <c r="CG53" t="s">
        <v>341</v>
      </c>
      <c r="CH53" t="s">
        <v>341</v>
      </c>
      <c r="CI53" t="s">
        <v>341</v>
      </c>
      <c r="CJ53" t="s">
        <v>341</v>
      </c>
      <c r="CK53" t="s">
        <v>341</v>
      </c>
      <c r="CL53" t="s">
        <v>341</v>
      </c>
      <c r="CM53" t="str">
        <f t="shared" si="1"/>
        <v/>
      </c>
      <c r="CN53" t="str">
        <f t="shared" si="2"/>
        <v/>
      </c>
      <c r="CO53" t="str">
        <f t="shared" si="3"/>
        <v/>
      </c>
      <c r="CP53" t="str">
        <f t="shared" si="4"/>
        <v/>
      </c>
      <c r="CQ53" t="str">
        <f t="shared" si="5"/>
        <v/>
      </c>
      <c r="CR53" t="str">
        <f t="shared" si="6"/>
        <v/>
      </c>
      <c r="CS53" t="str">
        <f t="shared" si="7"/>
        <v/>
      </c>
      <c r="CT53" t="str">
        <f t="shared" si="8"/>
        <v/>
      </c>
      <c r="CU53" t="str">
        <f t="shared" si="9"/>
        <v/>
      </c>
      <c r="CV53" t="str">
        <f t="shared" si="10"/>
        <v/>
      </c>
      <c r="CW53" t="str">
        <f t="shared" si="11"/>
        <v/>
      </c>
      <c r="CX53" t="str">
        <f t="shared" si="12"/>
        <v/>
      </c>
      <c r="CY53" t="str">
        <f t="shared" si="13"/>
        <v>Processing: As a formulation component</v>
      </c>
      <c r="CZ53" t="str">
        <f t="shared" si="14"/>
        <v>P201 - Additives</v>
      </c>
      <c r="DA53" t="str">
        <f t="shared" si="15"/>
        <v/>
      </c>
      <c r="DB53" t="str">
        <f t="shared" si="16"/>
        <v/>
      </c>
      <c r="DC53" t="str">
        <f t="shared" si="17"/>
        <v/>
      </c>
      <c r="DD53" t="str">
        <f t="shared" si="18"/>
        <v/>
      </c>
      <c r="DE53" t="str">
        <f t="shared" si="19"/>
        <v/>
      </c>
      <c r="DF53" t="str">
        <f t="shared" si="20"/>
        <v/>
      </c>
      <c r="DG53" t="str">
        <f t="shared" si="21"/>
        <v/>
      </c>
      <c r="DH53" t="str">
        <f t="shared" si="22"/>
        <v/>
      </c>
      <c r="DI53" t="str">
        <f t="shared" si="23"/>
        <v/>
      </c>
      <c r="DJ53" t="str">
        <f t="shared" si="24"/>
        <v/>
      </c>
      <c r="DK53" t="str">
        <f t="shared" si="25"/>
        <v/>
      </c>
      <c r="DL53" t="str">
        <f t="shared" si="26"/>
        <v/>
      </c>
      <c r="DM53" t="str">
        <f t="shared" si="27"/>
        <v/>
      </c>
      <c r="DN53" t="str">
        <f t="shared" si="28"/>
        <v/>
      </c>
      <c r="DO53" t="str">
        <f t="shared" si="29"/>
        <v/>
      </c>
      <c r="DP53" t="str">
        <f t="shared" si="30"/>
        <v/>
      </c>
      <c r="DQ53" t="str">
        <f t="shared" si="31"/>
        <v/>
      </c>
      <c r="DR53" t="str">
        <f t="shared" si="32"/>
        <v/>
      </c>
      <c r="DS53" t="str">
        <f t="shared" si="33"/>
        <v/>
      </c>
      <c r="DT53" t="str">
        <f t="shared" si="34"/>
        <v/>
      </c>
      <c r="DU53" t="str">
        <f t="shared" si="35"/>
        <v/>
      </c>
      <c r="DV53" t="str">
        <f t="shared" si="36"/>
        <v/>
      </c>
      <c r="DW53" t="str">
        <f t="shared" si="37"/>
        <v/>
      </c>
      <c r="DX53" t="str">
        <f t="shared" si="38"/>
        <v/>
      </c>
      <c r="DY53" t="str">
        <f t="shared" si="39"/>
        <v/>
      </c>
      <c r="DZ53" t="str">
        <f t="shared" si="40"/>
        <v/>
      </c>
      <c r="EA53" t="str">
        <f t="shared" si="41"/>
        <v/>
      </c>
      <c r="EB53" t="str">
        <f t="shared" si="42"/>
        <v/>
      </c>
      <c r="EC53" t="str">
        <f t="shared" si="43"/>
        <v/>
      </c>
      <c r="ED53" t="str">
        <f t="shared" si="44"/>
        <v/>
      </c>
      <c r="EE53" t="str">
        <f t="shared" si="45"/>
        <v/>
      </c>
      <c r="EF53" t="str">
        <f t="shared" si="46"/>
        <v/>
      </c>
      <c r="EG53" t="str">
        <f t="shared" si="47"/>
        <v/>
      </c>
      <c r="EH53" t="str">
        <f t="shared" si="48"/>
        <v/>
      </c>
      <c r="EI53" t="str">
        <f t="shared" si="49"/>
        <v/>
      </c>
      <c r="EJ53" t="str">
        <f t="shared" si="50"/>
        <v/>
      </c>
      <c r="EK53" t="str">
        <f t="shared" si="51"/>
        <v/>
      </c>
      <c r="EL53" t="str">
        <f t="shared" si="52"/>
        <v/>
      </c>
      <c r="EM53" t="str">
        <f t="shared" si="53"/>
        <v/>
      </c>
      <c r="EN53" t="str">
        <f t="shared" si="54"/>
        <v/>
      </c>
    </row>
    <row r="54" spans="1:144" ht="28.9">
      <c r="A54" s="7" t="s">
        <v>328</v>
      </c>
      <c r="B54" s="7">
        <v>2021</v>
      </c>
      <c r="C54" t="s">
        <v>432</v>
      </c>
      <c r="D54" t="s">
        <v>433</v>
      </c>
      <c r="E54" t="s">
        <v>434</v>
      </c>
      <c r="F54" t="s">
        <v>435</v>
      </c>
      <c r="G54" t="s">
        <v>436</v>
      </c>
      <c r="H54" t="s">
        <v>378</v>
      </c>
      <c r="I54" s="160" t="s">
        <v>437</v>
      </c>
      <c r="J54" s="136">
        <f>VLOOKUP(H54, 'TRI Crosswalk codes'!D:E, 2, FALSE)</f>
        <v>1</v>
      </c>
      <c r="K54">
        <v>325520</v>
      </c>
      <c r="L54" s="137" t="str">
        <f>VLOOKUP(K54, '2017-2022 NAICS'!C:D, 2, FALSE)</f>
        <v>Adhesive Manufacturing</v>
      </c>
      <c r="M54" s="137" t="str">
        <f>IF(COUNTIF('Raw TRI Data'!A:A, K54) &gt;0, "Yes", "No")</f>
        <v>No</v>
      </c>
      <c r="N54">
        <v>42.569383000000002</v>
      </c>
      <c r="O54">
        <v>-71.029235</v>
      </c>
      <c r="P54" s="15">
        <v>110000310315</v>
      </c>
      <c r="Q54" s="15">
        <v>1321220469237</v>
      </c>
      <c r="R54" t="s">
        <v>335</v>
      </c>
      <c r="S54" t="s">
        <v>336</v>
      </c>
      <c r="T54" s="160">
        <v>2</v>
      </c>
      <c r="U54" s="136" t="str">
        <f>VLOOKUP(T54, 'TRI Crosswalk codes'!A:B, 2, FALSE)</f>
        <v>100 to 999</v>
      </c>
      <c r="V54" t="s">
        <v>337</v>
      </c>
      <c r="W54">
        <v>0</v>
      </c>
      <c r="Y54">
        <v>0</v>
      </c>
      <c r="Z54">
        <v>0</v>
      </c>
      <c r="AA54" t="s">
        <v>338</v>
      </c>
      <c r="AB54" s="137" t="str">
        <f t="shared" si="0"/>
        <v>Processing: As a formulation component; P201 - Additives</v>
      </c>
      <c r="AC54" s="137" t="s">
        <v>339</v>
      </c>
      <c r="AD54" s="26" t="str">
        <f>VLOOKUP(K54, 'NAICS OES Crosswalk'!A:C, 3, FALSE)</f>
        <v>Processing: Adhesives and Adhesives Products</v>
      </c>
      <c r="AE54" s="26" t="str">
        <f>_xlfn.XLOOKUP($C54,'TRIFD to COU Crosswalk'!A:A,'TRIFD to COU Crosswalk'!B:B)</f>
        <v xml:space="preserve">Processing: adhesive manufacturing </v>
      </c>
      <c r="AF54" s="137" t="s">
        <v>438</v>
      </c>
      <c r="AK54" t="s">
        <v>341</v>
      </c>
      <c r="AL54" t="s">
        <v>341</v>
      </c>
      <c r="AM54" t="s">
        <v>341</v>
      </c>
      <c r="AN54" t="s">
        <v>341</v>
      </c>
      <c r="AO54" t="s">
        <v>341</v>
      </c>
      <c r="AP54" t="s">
        <v>341</v>
      </c>
      <c r="AQ54" t="s">
        <v>341</v>
      </c>
      <c r="AR54" t="s">
        <v>341</v>
      </c>
      <c r="AS54" t="s">
        <v>341</v>
      </c>
      <c r="AT54" t="s">
        <v>341</v>
      </c>
      <c r="AU54" t="s">
        <v>341</v>
      </c>
      <c r="AV54" t="s">
        <v>341</v>
      </c>
      <c r="AW54" t="s">
        <v>342</v>
      </c>
      <c r="AX54" t="s">
        <v>342</v>
      </c>
      <c r="AY54" t="s">
        <v>341</v>
      </c>
      <c r="AZ54" t="s">
        <v>341</v>
      </c>
      <c r="BA54" t="s">
        <v>341</v>
      </c>
      <c r="BB54" t="s">
        <v>341</v>
      </c>
      <c r="BC54" t="s">
        <v>341</v>
      </c>
      <c r="BD54" t="s">
        <v>341</v>
      </c>
      <c r="BE54" t="s">
        <v>341</v>
      </c>
      <c r="BF54" t="s">
        <v>341</v>
      </c>
      <c r="BG54" t="s">
        <v>341</v>
      </c>
      <c r="BH54" t="s">
        <v>341</v>
      </c>
      <c r="BI54" t="s">
        <v>341</v>
      </c>
      <c r="BJ54" t="s">
        <v>341</v>
      </c>
      <c r="BK54" t="s">
        <v>341</v>
      </c>
      <c r="BL54" t="s">
        <v>341</v>
      </c>
      <c r="BM54" t="s">
        <v>341</v>
      </c>
      <c r="BN54" t="s">
        <v>341</v>
      </c>
      <c r="BO54" t="s">
        <v>341</v>
      </c>
      <c r="BP54" t="s">
        <v>341</v>
      </c>
      <c r="BQ54" t="s">
        <v>341</v>
      </c>
      <c r="BR54" t="s">
        <v>341</v>
      </c>
      <c r="BS54" t="s">
        <v>341</v>
      </c>
      <c r="BT54" t="s">
        <v>341</v>
      </c>
      <c r="BU54" t="s">
        <v>341</v>
      </c>
      <c r="BV54" t="s">
        <v>341</v>
      </c>
      <c r="BW54" t="s">
        <v>341</v>
      </c>
      <c r="BX54" t="s">
        <v>341</v>
      </c>
      <c r="BY54" t="s">
        <v>341</v>
      </c>
      <c r="BZ54" t="s">
        <v>341</v>
      </c>
      <c r="CA54" t="s">
        <v>341</v>
      </c>
      <c r="CB54" t="s">
        <v>341</v>
      </c>
      <c r="CC54" t="s">
        <v>341</v>
      </c>
      <c r="CD54" t="s">
        <v>341</v>
      </c>
      <c r="CE54" t="s">
        <v>341</v>
      </c>
      <c r="CF54" t="s">
        <v>341</v>
      </c>
      <c r="CG54" t="s">
        <v>341</v>
      </c>
      <c r="CH54" t="s">
        <v>341</v>
      </c>
      <c r="CI54" t="s">
        <v>341</v>
      </c>
      <c r="CJ54" t="s">
        <v>341</v>
      </c>
      <c r="CK54" t="s">
        <v>341</v>
      </c>
      <c r="CL54" t="s">
        <v>341</v>
      </c>
      <c r="CM54" t="str">
        <f t="shared" si="1"/>
        <v/>
      </c>
      <c r="CN54" t="str">
        <f t="shared" si="2"/>
        <v/>
      </c>
      <c r="CO54" t="str">
        <f t="shared" si="3"/>
        <v/>
      </c>
      <c r="CP54" t="str">
        <f t="shared" si="4"/>
        <v/>
      </c>
      <c r="CQ54" t="str">
        <f t="shared" si="5"/>
        <v/>
      </c>
      <c r="CR54" t="str">
        <f t="shared" si="6"/>
        <v/>
      </c>
      <c r="CS54" t="str">
        <f t="shared" si="7"/>
        <v/>
      </c>
      <c r="CT54" t="str">
        <f t="shared" si="8"/>
        <v/>
      </c>
      <c r="CU54" t="str">
        <f t="shared" si="9"/>
        <v/>
      </c>
      <c r="CV54" t="str">
        <f t="shared" si="10"/>
        <v/>
      </c>
      <c r="CW54" t="str">
        <f t="shared" si="11"/>
        <v/>
      </c>
      <c r="CX54" t="str">
        <f t="shared" si="12"/>
        <v/>
      </c>
      <c r="CY54" t="str">
        <f t="shared" si="13"/>
        <v>Processing: As a formulation component</v>
      </c>
      <c r="CZ54" t="str">
        <f t="shared" si="14"/>
        <v>P201 - Additives</v>
      </c>
      <c r="DA54" t="str">
        <f t="shared" si="15"/>
        <v/>
      </c>
      <c r="DB54" t="str">
        <f t="shared" si="16"/>
        <v/>
      </c>
      <c r="DC54" t="str">
        <f t="shared" si="17"/>
        <v/>
      </c>
      <c r="DD54" t="str">
        <f t="shared" si="18"/>
        <v/>
      </c>
      <c r="DE54" t="str">
        <f t="shared" si="19"/>
        <v/>
      </c>
      <c r="DF54" t="str">
        <f t="shared" si="20"/>
        <v/>
      </c>
      <c r="DG54" t="str">
        <f t="shared" si="21"/>
        <v/>
      </c>
      <c r="DH54" t="str">
        <f t="shared" si="22"/>
        <v/>
      </c>
      <c r="DI54" t="str">
        <f t="shared" si="23"/>
        <v/>
      </c>
      <c r="DJ54" t="str">
        <f t="shared" si="24"/>
        <v/>
      </c>
      <c r="DK54" t="str">
        <f t="shared" si="25"/>
        <v/>
      </c>
      <c r="DL54" t="str">
        <f t="shared" si="26"/>
        <v/>
      </c>
      <c r="DM54" t="str">
        <f t="shared" si="27"/>
        <v/>
      </c>
      <c r="DN54" t="str">
        <f t="shared" si="28"/>
        <v/>
      </c>
      <c r="DO54" t="str">
        <f t="shared" si="29"/>
        <v/>
      </c>
      <c r="DP54" t="str">
        <f t="shared" si="30"/>
        <v/>
      </c>
      <c r="DQ54" t="str">
        <f t="shared" si="31"/>
        <v/>
      </c>
      <c r="DR54" t="str">
        <f t="shared" si="32"/>
        <v/>
      </c>
      <c r="DS54" t="str">
        <f t="shared" si="33"/>
        <v/>
      </c>
      <c r="DT54" t="str">
        <f t="shared" si="34"/>
        <v/>
      </c>
      <c r="DU54" t="str">
        <f t="shared" si="35"/>
        <v/>
      </c>
      <c r="DV54" t="str">
        <f t="shared" si="36"/>
        <v/>
      </c>
      <c r="DW54" t="str">
        <f t="shared" si="37"/>
        <v/>
      </c>
      <c r="DX54" t="str">
        <f t="shared" si="38"/>
        <v/>
      </c>
      <c r="DY54" t="str">
        <f t="shared" si="39"/>
        <v/>
      </c>
      <c r="DZ54" t="str">
        <f t="shared" si="40"/>
        <v/>
      </c>
      <c r="EA54" t="str">
        <f t="shared" si="41"/>
        <v/>
      </c>
      <c r="EB54" t="str">
        <f t="shared" si="42"/>
        <v/>
      </c>
      <c r="EC54" t="str">
        <f t="shared" si="43"/>
        <v/>
      </c>
      <c r="ED54" t="str">
        <f t="shared" si="44"/>
        <v/>
      </c>
      <c r="EE54" t="str">
        <f t="shared" si="45"/>
        <v/>
      </c>
      <c r="EF54" t="str">
        <f t="shared" si="46"/>
        <v/>
      </c>
      <c r="EG54" t="str">
        <f t="shared" si="47"/>
        <v/>
      </c>
      <c r="EH54" t="str">
        <f t="shared" si="48"/>
        <v/>
      </c>
      <c r="EI54" t="str">
        <f t="shared" si="49"/>
        <v/>
      </c>
      <c r="EJ54" t="str">
        <f t="shared" si="50"/>
        <v/>
      </c>
      <c r="EK54" t="str">
        <f t="shared" si="51"/>
        <v/>
      </c>
      <c r="EL54" t="str">
        <f t="shared" si="52"/>
        <v/>
      </c>
      <c r="EM54" t="str">
        <f t="shared" si="53"/>
        <v/>
      </c>
      <c r="EN54" t="str">
        <f t="shared" si="54"/>
        <v/>
      </c>
    </row>
    <row r="55" spans="1:144" ht="57.6">
      <c r="A55" s="7" t="s">
        <v>328</v>
      </c>
      <c r="B55" s="7">
        <v>2022</v>
      </c>
      <c r="C55" t="s">
        <v>439</v>
      </c>
      <c r="D55" t="s">
        <v>440</v>
      </c>
      <c r="E55" t="s">
        <v>441</v>
      </c>
      <c r="F55" t="s">
        <v>442</v>
      </c>
      <c r="G55" t="s">
        <v>423</v>
      </c>
      <c r="H55" t="s">
        <v>424</v>
      </c>
      <c r="I55">
        <v>98271</v>
      </c>
      <c r="J55" s="136">
        <f>VLOOKUP(H55, 'TRI Crosswalk codes'!D:E, 2, FALSE)</f>
        <v>10</v>
      </c>
      <c r="K55">
        <v>336413</v>
      </c>
      <c r="L55" s="137" t="str">
        <f>VLOOKUP(K55, '2017-2022 NAICS'!C:D, 2, FALSE)</f>
        <v>Other Aircraft Parts and Auxiliary Equipment Manufacturing</v>
      </c>
      <c r="M55" s="137" t="str">
        <f>IF(COUNTIF('Raw TRI Data'!A:A, K55) &gt;0, "Yes", "No")</f>
        <v>No</v>
      </c>
      <c r="N55">
        <v>48.112122999999997</v>
      </c>
      <c r="O55">
        <v>-122.182142</v>
      </c>
      <c r="P55" s="15">
        <v>110000490184</v>
      </c>
      <c r="Q55" s="15">
        <v>1322221444146</v>
      </c>
      <c r="R55" t="s">
        <v>335</v>
      </c>
      <c r="S55" t="s">
        <v>336</v>
      </c>
      <c r="T55" s="160">
        <v>2</v>
      </c>
      <c r="U55" s="136" t="str">
        <f>VLOOKUP(T55, 'TRI Crosswalk codes'!A:B, 2, FALSE)</f>
        <v>100 to 999</v>
      </c>
      <c r="V55" t="s">
        <v>337</v>
      </c>
      <c r="W55">
        <v>0</v>
      </c>
      <c r="Y55">
        <v>0</v>
      </c>
      <c r="Z55">
        <v>0</v>
      </c>
      <c r="AA55" t="s">
        <v>338</v>
      </c>
      <c r="AB55" s="137" t="str">
        <f t="shared" si="0"/>
        <v>Processing: As a formulation component; P210 - Flame Retardants</v>
      </c>
      <c r="AC55" s="137" t="s">
        <v>339</v>
      </c>
      <c r="AD55" s="26" t="str">
        <f>VLOOKUP(K55, 'NAICS OES Crosswalk'!A:C, 3, FALSE)</f>
        <v>Processing: Laminates and Prepreg Manufacturing</v>
      </c>
      <c r="AE55" s="26" t="str">
        <f>_xlfn.XLOOKUP($C55,'TRIFD to COU Crosswalk'!A:A,'TRIFD to COU Crosswalk'!B:B)</f>
        <v>Processing: reactive flame retardant in transportation equipment manufacturing</v>
      </c>
      <c r="AF55" s="137" t="s">
        <v>443</v>
      </c>
      <c r="AK55" t="s">
        <v>341</v>
      </c>
      <c r="AL55" t="s">
        <v>341</v>
      </c>
      <c r="AM55" t="s">
        <v>341</v>
      </c>
      <c r="AN55" t="s">
        <v>341</v>
      </c>
      <c r="AO55" t="s">
        <v>341</v>
      </c>
      <c r="AP55" t="s">
        <v>341</v>
      </c>
      <c r="AQ55" t="s">
        <v>341</v>
      </c>
      <c r="AR55" t="s">
        <v>341</v>
      </c>
      <c r="AS55" t="s">
        <v>341</v>
      </c>
      <c r="AT55" t="s">
        <v>341</v>
      </c>
      <c r="AU55" t="s">
        <v>341</v>
      </c>
      <c r="AV55" t="s">
        <v>341</v>
      </c>
      <c r="AW55" t="s">
        <v>342</v>
      </c>
      <c r="AX55" t="s">
        <v>341</v>
      </c>
      <c r="AY55" t="s">
        <v>341</v>
      </c>
      <c r="AZ55" t="s">
        <v>341</v>
      </c>
      <c r="BA55" t="s">
        <v>341</v>
      </c>
      <c r="BB55" t="s">
        <v>341</v>
      </c>
      <c r="BC55" t="s">
        <v>341</v>
      </c>
      <c r="BD55" t="s">
        <v>341</v>
      </c>
      <c r="BE55" t="s">
        <v>341</v>
      </c>
      <c r="BF55" t="s">
        <v>341</v>
      </c>
      <c r="BG55" t="s">
        <v>342</v>
      </c>
      <c r="BH55" t="s">
        <v>341</v>
      </c>
      <c r="BI55" t="s">
        <v>341</v>
      </c>
      <c r="BJ55" t="s">
        <v>341</v>
      </c>
      <c r="BK55" t="s">
        <v>341</v>
      </c>
      <c r="BL55" t="s">
        <v>341</v>
      </c>
      <c r="BM55" t="s">
        <v>341</v>
      </c>
      <c r="BN55" t="s">
        <v>341</v>
      </c>
      <c r="BO55" t="s">
        <v>341</v>
      </c>
      <c r="BP55" t="s">
        <v>341</v>
      </c>
      <c r="BQ55" t="s">
        <v>341</v>
      </c>
      <c r="BR55" t="s">
        <v>341</v>
      </c>
      <c r="BS55" t="s">
        <v>341</v>
      </c>
      <c r="BT55" t="s">
        <v>341</v>
      </c>
      <c r="BU55" t="s">
        <v>341</v>
      </c>
      <c r="BV55" t="s">
        <v>341</v>
      </c>
      <c r="BW55" t="s">
        <v>341</v>
      </c>
      <c r="BX55" t="s">
        <v>341</v>
      </c>
      <c r="BY55" t="s">
        <v>341</v>
      </c>
      <c r="BZ55" t="s">
        <v>341</v>
      </c>
      <c r="CA55" t="s">
        <v>341</v>
      </c>
      <c r="CB55" t="s">
        <v>341</v>
      </c>
      <c r="CC55" t="s">
        <v>341</v>
      </c>
      <c r="CD55" t="s">
        <v>341</v>
      </c>
      <c r="CE55" t="s">
        <v>341</v>
      </c>
      <c r="CF55" t="s">
        <v>341</v>
      </c>
      <c r="CG55" t="s">
        <v>341</v>
      </c>
      <c r="CH55" t="s">
        <v>341</v>
      </c>
      <c r="CI55" t="s">
        <v>341</v>
      </c>
      <c r="CJ55" t="s">
        <v>341</v>
      </c>
      <c r="CK55" t="s">
        <v>341</v>
      </c>
      <c r="CL55" t="s">
        <v>341</v>
      </c>
      <c r="CM55" t="str">
        <f t="shared" si="1"/>
        <v/>
      </c>
      <c r="CN55" t="str">
        <f t="shared" si="2"/>
        <v/>
      </c>
      <c r="CO55" t="str">
        <f t="shared" si="3"/>
        <v/>
      </c>
      <c r="CP55" t="str">
        <f t="shared" si="4"/>
        <v/>
      </c>
      <c r="CQ55" t="str">
        <f t="shared" si="5"/>
        <v/>
      </c>
      <c r="CR55" t="str">
        <f t="shared" si="6"/>
        <v/>
      </c>
      <c r="CS55" t="str">
        <f t="shared" si="7"/>
        <v/>
      </c>
      <c r="CT55" t="str">
        <f t="shared" si="8"/>
        <v/>
      </c>
      <c r="CU55" t="str">
        <f t="shared" si="9"/>
        <v/>
      </c>
      <c r="CV55" t="str">
        <f t="shared" si="10"/>
        <v/>
      </c>
      <c r="CW55" t="str">
        <f t="shared" si="11"/>
        <v/>
      </c>
      <c r="CX55" t="str">
        <f t="shared" si="12"/>
        <v/>
      </c>
      <c r="CY55" t="str">
        <f t="shared" si="13"/>
        <v>Processing: As a formulation component</v>
      </c>
      <c r="CZ55" t="str">
        <f t="shared" si="14"/>
        <v/>
      </c>
      <c r="DA55" t="str">
        <f t="shared" si="15"/>
        <v/>
      </c>
      <c r="DB55" t="str">
        <f t="shared" si="16"/>
        <v/>
      </c>
      <c r="DC55" t="str">
        <f t="shared" si="17"/>
        <v/>
      </c>
      <c r="DD55" t="str">
        <f t="shared" si="18"/>
        <v/>
      </c>
      <c r="DE55" t="str">
        <f t="shared" si="19"/>
        <v/>
      </c>
      <c r="DF55" t="str">
        <f t="shared" si="20"/>
        <v/>
      </c>
      <c r="DG55" t="str">
        <f t="shared" si="21"/>
        <v/>
      </c>
      <c r="DH55" t="str">
        <f t="shared" si="22"/>
        <v/>
      </c>
      <c r="DI55" t="str">
        <f t="shared" si="23"/>
        <v>P210 - Flame Retardants</v>
      </c>
      <c r="DJ55" t="str">
        <f t="shared" si="24"/>
        <v/>
      </c>
      <c r="DK55" t="str">
        <f t="shared" si="25"/>
        <v/>
      </c>
      <c r="DL55" t="str">
        <f t="shared" si="26"/>
        <v/>
      </c>
      <c r="DM55" t="str">
        <f t="shared" si="27"/>
        <v/>
      </c>
      <c r="DN55" t="str">
        <f t="shared" si="28"/>
        <v/>
      </c>
      <c r="DO55" t="str">
        <f t="shared" si="29"/>
        <v/>
      </c>
      <c r="DP55" t="str">
        <f t="shared" si="30"/>
        <v/>
      </c>
      <c r="DQ55" t="str">
        <f t="shared" si="31"/>
        <v/>
      </c>
      <c r="DR55" t="str">
        <f t="shared" si="32"/>
        <v/>
      </c>
      <c r="DS55" t="str">
        <f t="shared" si="33"/>
        <v/>
      </c>
      <c r="DT55" t="str">
        <f t="shared" si="34"/>
        <v/>
      </c>
      <c r="DU55" t="str">
        <f t="shared" si="35"/>
        <v/>
      </c>
      <c r="DV55" t="str">
        <f t="shared" si="36"/>
        <v/>
      </c>
      <c r="DW55" t="str">
        <f t="shared" si="37"/>
        <v/>
      </c>
      <c r="DX55" t="str">
        <f t="shared" si="38"/>
        <v/>
      </c>
      <c r="DY55" t="str">
        <f t="shared" si="39"/>
        <v/>
      </c>
      <c r="DZ55" t="str">
        <f t="shared" si="40"/>
        <v/>
      </c>
      <c r="EA55" t="str">
        <f t="shared" si="41"/>
        <v/>
      </c>
      <c r="EB55" t="str">
        <f t="shared" si="42"/>
        <v/>
      </c>
      <c r="EC55" t="str">
        <f t="shared" si="43"/>
        <v/>
      </c>
      <c r="ED55" t="str">
        <f t="shared" si="44"/>
        <v/>
      </c>
      <c r="EE55" t="str">
        <f t="shared" si="45"/>
        <v/>
      </c>
      <c r="EF55" t="str">
        <f t="shared" si="46"/>
        <v/>
      </c>
      <c r="EG55" t="str">
        <f t="shared" si="47"/>
        <v/>
      </c>
      <c r="EH55" t="str">
        <f t="shared" si="48"/>
        <v/>
      </c>
      <c r="EI55" t="str">
        <f t="shared" si="49"/>
        <v/>
      </c>
      <c r="EJ55" t="str">
        <f t="shared" si="50"/>
        <v/>
      </c>
      <c r="EK55" t="str">
        <f t="shared" si="51"/>
        <v/>
      </c>
      <c r="EL55" t="str">
        <f t="shared" si="52"/>
        <v/>
      </c>
      <c r="EM55" t="str">
        <f t="shared" si="53"/>
        <v/>
      </c>
      <c r="EN55" t="str">
        <f t="shared" si="54"/>
        <v/>
      </c>
    </row>
    <row r="56" spans="1:144" ht="57.6">
      <c r="A56" s="7" t="s">
        <v>328</v>
      </c>
      <c r="B56" s="7">
        <v>2022</v>
      </c>
      <c r="C56" t="s">
        <v>439</v>
      </c>
      <c r="D56" t="s">
        <v>440</v>
      </c>
      <c r="E56" t="s">
        <v>441</v>
      </c>
      <c r="F56" t="s">
        <v>442</v>
      </c>
      <c r="G56" t="s">
        <v>423</v>
      </c>
      <c r="H56" t="s">
        <v>424</v>
      </c>
      <c r="I56">
        <v>98271</v>
      </c>
      <c r="J56" s="136">
        <f>VLOOKUP(H56, 'TRI Crosswalk codes'!D:E, 2, FALSE)</f>
        <v>10</v>
      </c>
      <c r="K56">
        <v>336413</v>
      </c>
      <c r="L56" s="137" t="str">
        <f>VLOOKUP(K56, '2017-2022 NAICS'!C:D, 2, FALSE)</f>
        <v>Other Aircraft Parts and Auxiliary Equipment Manufacturing</v>
      </c>
      <c r="M56" s="137" t="str">
        <f>IF(COUNTIF('Raw TRI Data'!A:A, K56) &gt;0, "Yes", "No")</f>
        <v>No</v>
      </c>
      <c r="N56">
        <v>48.112122999999997</v>
      </c>
      <c r="O56">
        <v>-122.182142</v>
      </c>
      <c r="P56" s="15">
        <v>110000490184</v>
      </c>
      <c r="Q56" s="15">
        <v>1322221444161</v>
      </c>
      <c r="R56" t="s">
        <v>335</v>
      </c>
      <c r="S56" t="s">
        <v>336</v>
      </c>
      <c r="T56" s="160">
        <v>2</v>
      </c>
      <c r="U56" s="136" t="str">
        <f>VLOOKUP(T56, 'TRI Crosswalk codes'!A:B, 2, FALSE)</f>
        <v>100 to 999</v>
      </c>
      <c r="V56" t="s">
        <v>337</v>
      </c>
      <c r="W56">
        <v>0</v>
      </c>
      <c r="Y56">
        <v>0</v>
      </c>
      <c r="Z56">
        <v>0</v>
      </c>
      <c r="AA56" t="s">
        <v>338</v>
      </c>
      <c r="AB56" s="137" t="str">
        <f t="shared" si="0"/>
        <v>Processing: As a formulation component; P210 - Flame Retardants</v>
      </c>
      <c r="AC56" s="137" t="s">
        <v>339</v>
      </c>
      <c r="AD56" s="26" t="str">
        <f>VLOOKUP(K56, 'NAICS OES Crosswalk'!A:C, 3, FALSE)</f>
        <v>Processing: Laminates and Prepreg Manufacturing</v>
      </c>
      <c r="AE56" s="26" t="str">
        <f>_xlfn.XLOOKUP($C56,'TRIFD to COU Crosswalk'!A:A,'TRIFD to COU Crosswalk'!B:B)</f>
        <v>Processing: reactive flame retardant in transportation equipment manufacturing</v>
      </c>
      <c r="AF56" s="137" t="s">
        <v>443</v>
      </c>
      <c r="AK56" t="s">
        <v>341</v>
      </c>
      <c r="AL56" t="s">
        <v>341</v>
      </c>
      <c r="AM56" t="s">
        <v>341</v>
      </c>
      <c r="AN56" t="s">
        <v>341</v>
      </c>
      <c r="AO56" t="s">
        <v>341</v>
      </c>
      <c r="AP56" t="s">
        <v>341</v>
      </c>
      <c r="AQ56" t="s">
        <v>341</v>
      </c>
      <c r="AR56" t="s">
        <v>341</v>
      </c>
      <c r="AS56" t="s">
        <v>341</v>
      </c>
      <c r="AT56" t="s">
        <v>341</v>
      </c>
      <c r="AU56" t="s">
        <v>341</v>
      </c>
      <c r="AV56" t="s">
        <v>341</v>
      </c>
      <c r="AW56" t="s">
        <v>342</v>
      </c>
      <c r="AX56" t="s">
        <v>341</v>
      </c>
      <c r="AY56" t="s">
        <v>341</v>
      </c>
      <c r="AZ56" t="s">
        <v>341</v>
      </c>
      <c r="BA56" t="s">
        <v>341</v>
      </c>
      <c r="BB56" t="s">
        <v>341</v>
      </c>
      <c r="BC56" t="s">
        <v>341</v>
      </c>
      <c r="BD56" t="s">
        <v>341</v>
      </c>
      <c r="BE56" t="s">
        <v>341</v>
      </c>
      <c r="BF56" t="s">
        <v>341</v>
      </c>
      <c r="BG56" t="s">
        <v>342</v>
      </c>
      <c r="BH56" t="s">
        <v>341</v>
      </c>
      <c r="BI56" t="s">
        <v>341</v>
      </c>
      <c r="BJ56" t="s">
        <v>341</v>
      </c>
      <c r="BK56" t="s">
        <v>341</v>
      </c>
      <c r="BL56" t="s">
        <v>341</v>
      </c>
      <c r="BM56" t="s">
        <v>341</v>
      </c>
      <c r="BN56" t="s">
        <v>341</v>
      </c>
      <c r="BO56" t="s">
        <v>341</v>
      </c>
      <c r="BP56" t="s">
        <v>341</v>
      </c>
      <c r="BQ56" t="s">
        <v>341</v>
      </c>
      <c r="BR56" t="s">
        <v>341</v>
      </c>
      <c r="BS56" t="s">
        <v>341</v>
      </c>
      <c r="BT56" t="s">
        <v>341</v>
      </c>
      <c r="BU56" t="s">
        <v>341</v>
      </c>
      <c r="BV56" t="s">
        <v>341</v>
      </c>
      <c r="BW56" t="s">
        <v>341</v>
      </c>
      <c r="BX56" t="s">
        <v>341</v>
      </c>
      <c r="BY56" t="s">
        <v>341</v>
      </c>
      <c r="BZ56" t="s">
        <v>341</v>
      </c>
      <c r="CA56" t="s">
        <v>341</v>
      </c>
      <c r="CB56" t="s">
        <v>341</v>
      </c>
      <c r="CC56" t="s">
        <v>341</v>
      </c>
      <c r="CD56" t="s">
        <v>341</v>
      </c>
      <c r="CE56" t="s">
        <v>341</v>
      </c>
      <c r="CF56" t="s">
        <v>341</v>
      </c>
      <c r="CG56" t="s">
        <v>341</v>
      </c>
      <c r="CH56" t="s">
        <v>341</v>
      </c>
      <c r="CI56" t="s">
        <v>341</v>
      </c>
      <c r="CJ56" t="s">
        <v>341</v>
      </c>
      <c r="CK56" t="s">
        <v>341</v>
      </c>
      <c r="CL56" t="s">
        <v>341</v>
      </c>
      <c r="CM56" t="str">
        <f t="shared" si="1"/>
        <v/>
      </c>
      <c r="CN56" t="str">
        <f t="shared" si="2"/>
        <v/>
      </c>
      <c r="CO56" t="str">
        <f t="shared" si="3"/>
        <v/>
      </c>
      <c r="CP56" t="str">
        <f t="shared" si="4"/>
        <v/>
      </c>
      <c r="CQ56" t="str">
        <f t="shared" si="5"/>
        <v/>
      </c>
      <c r="CR56" t="str">
        <f t="shared" si="6"/>
        <v/>
      </c>
      <c r="CS56" t="str">
        <f t="shared" si="7"/>
        <v/>
      </c>
      <c r="CT56" t="str">
        <f t="shared" si="8"/>
        <v/>
      </c>
      <c r="CU56" t="str">
        <f t="shared" si="9"/>
        <v/>
      </c>
      <c r="CV56" t="str">
        <f t="shared" si="10"/>
        <v/>
      </c>
      <c r="CW56" t="str">
        <f t="shared" si="11"/>
        <v/>
      </c>
      <c r="CX56" t="str">
        <f t="shared" si="12"/>
        <v/>
      </c>
      <c r="CY56" t="str">
        <f t="shared" si="13"/>
        <v>Processing: As a formulation component</v>
      </c>
      <c r="CZ56" t="str">
        <f t="shared" si="14"/>
        <v/>
      </c>
      <c r="DA56" t="str">
        <f t="shared" si="15"/>
        <v/>
      </c>
      <c r="DB56" t="str">
        <f t="shared" si="16"/>
        <v/>
      </c>
      <c r="DC56" t="str">
        <f t="shared" si="17"/>
        <v/>
      </c>
      <c r="DD56" t="str">
        <f t="shared" si="18"/>
        <v/>
      </c>
      <c r="DE56" t="str">
        <f t="shared" si="19"/>
        <v/>
      </c>
      <c r="DF56" t="str">
        <f t="shared" si="20"/>
        <v/>
      </c>
      <c r="DG56" t="str">
        <f t="shared" si="21"/>
        <v/>
      </c>
      <c r="DH56" t="str">
        <f t="shared" si="22"/>
        <v/>
      </c>
      <c r="DI56" t="str">
        <f t="shared" si="23"/>
        <v>P210 - Flame Retardants</v>
      </c>
      <c r="DJ56" t="str">
        <f t="shared" si="24"/>
        <v/>
      </c>
      <c r="DK56" t="str">
        <f t="shared" si="25"/>
        <v/>
      </c>
      <c r="DL56" t="str">
        <f t="shared" si="26"/>
        <v/>
      </c>
      <c r="DM56" t="str">
        <f t="shared" si="27"/>
        <v/>
      </c>
      <c r="DN56" t="str">
        <f t="shared" si="28"/>
        <v/>
      </c>
      <c r="DO56" t="str">
        <f t="shared" si="29"/>
        <v/>
      </c>
      <c r="DP56" t="str">
        <f t="shared" si="30"/>
        <v/>
      </c>
      <c r="DQ56" t="str">
        <f t="shared" si="31"/>
        <v/>
      </c>
      <c r="DR56" t="str">
        <f t="shared" si="32"/>
        <v/>
      </c>
      <c r="DS56" t="str">
        <f t="shared" si="33"/>
        <v/>
      </c>
      <c r="DT56" t="str">
        <f t="shared" si="34"/>
        <v/>
      </c>
      <c r="DU56" t="str">
        <f t="shared" si="35"/>
        <v/>
      </c>
      <c r="DV56" t="str">
        <f t="shared" si="36"/>
        <v/>
      </c>
      <c r="DW56" t="str">
        <f t="shared" si="37"/>
        <v/>
      </c>
      <c r="DX56" t="str">
        <f t="shared" si="38"/>
        <v/>
      </c>
      <c r="DY56" t="str">
        <f t="shared" si="39"/>
        <v/>
      </c>
      <c r="DZ56" t="str">
        <f t="shared" si="40"/>
        <v/>
      </c>
      <c r="EA56" t="str">
        <f t="shared" si="41"/>
        <v/>
      </c>
      <c r="EB56" t="str">
        <f t="shared" si="42"/>
        <v/>
      </c>
      <c r="EC56" t="str">
        <f t="shared" si="43"/>
        <v/>
      </c>
      <c r="ED56" t="str">
        <f t="shared" si="44"/>
        <v/>
      </c>
      <c r="EE56" t="str">
        <f t="shared" si="45"/>
        <v/>
      </c>
      <c r="EF56" t="str">
        <f t="shared" si="46"/>
        <v/>
      </c>
      <c r="EG56" t="str">
        <f t="shared" si="47"/>
        <v/>
      </c>
      <c r="EH56" t="str">
        <f t="shared" si="48"/>
        <v/>
      </c>
      <c r="EI56" t="str">
        <f t="shared" si="49"/>
        <v/>
      </c>
      <c r="EJ56" t="str">
        <f t="shared" si="50"/>
        <v/>
      </c>
      <c r="EK56" t="str">
        <f t="shared" si="51"/>
        <v/>
      </c>
      <c r="EL56" t="str">
        <f t="shared" si="52"/>
        <v/>
      </c>
      <c r="EM56" t="str">
        <f t="shared" si="53"/>
        <v/>
      </c>
      <c r="EN56" t="str">
        <f t="shared" si="54"/>
        <v/>
      </c>
    </row>
    <row r="57" spans="1:144" ht="57.6">
      <c r="A57" s="7" t="s">
        <v>328</v>
      </c>
      <c r="B57" s="7">
        <v>2023</v>
      </c>
      <c r="C57" t="s">
        <v>439</v>
      </c>
      <c r="D57" t="s">
        <v>440</v>
      </c>
      <c r="E57" t="s">
        <v>441</v>
      </c>
      <c r="F57" t="s">
        <v>442</v>
      </c>
      <c r="G57" t="s">
        <v>423</v>
      </c>
      <c r="H57" t="s">
        <v>424</v>
      </c>
      <c r="I57">
        <v>98271</v>
      </c>
      <c r="J57" s="136">
        <f>VLOOKUP(H57, 'TRI Crosswalk codes'!D:E, 2, FALSE)</f>
        <v>10</v>
      </c>
      <c r="K57">
        <v>336413</v>
      </c>
      <c r="L57" s="137" t="str">
        <f>VLOOKUP(K57, '2017-2022 NAICS'!C:D, 2, FALSE)</f>
        <v>Other Aircraft Parts and Auxiliary Equipment Manufacturing</v>
      </c>
      <c r="M57" s="137" t="str">
        <f>IF(COUNTIF('Raw TRI Data'!A:A, K57) &gt;0, "Yes", "No")</f>
        <v>No</v>
      </c>
      <c r="N57">
        <v>48.112122999999997</v>
      </c>
      <c r="O57">
        <v>-122.182142</v>
      </c>
      <c r="P57" s="15">
        <v>110000490184</v>
      </c>
      <c r="Q57" s="15">
        <v>1323222341620</v>
      </c>
      <c r="R57" t="s">
        <v>335</v>
      </c>
      <c r="S57" t="s">
        <v>336</v>
      </c>
      <c r="T57" s="160">
        <v>2</v>
      </c>
      <c r="U57" s="136" t="str">
        <f>VLOOKUP(T57, 'TRI Crosswalk codes'!A:B, 2, FALSE)</f>
        <v>100 to 999</v>
      </c>
      <c r="V57" t="s">
        <v>337</v>
      </c>
      <c r="W57">
        <v>0</v>
      </c>
      <c r="Y57">
        <v>0</v>
      </c>
      <c r="Z57">
        <v>0</v>
      </c>
      <c r="AA57" t="s">
        <v>338</v>
      </c>
      <c r="AB57" s="137" t="str">
        <f t="shared" si="0"/>
        <v>Processing: As a formulation component; P210 - Flame Retardants</v>
      </c>
      <c r="AC57" s="137" t="s">
        <v>339</v>
      </c>
      <c r="AD57" s="26" t="str">
        <f>VLOOKUP(K57, 'NAICS OES Crosswalk'!A:C, 3, FALSE)</f>
        <v>Processing: Laminates and Prepreg Manufacturing</v>
      </c>
      <c r="AE57" s="26" t="str">
        <f>_xlfn.XLOOKUP($C57,'TRIFD to COU Crosswalk'!A:A,'TRIFD to COU Crosswalk'!B:B)</f>
        <v>Processing: reactive flame retardant in transportation equipment manufacturing</v>
      </c>
      <c r="AF57" s="137" t="s">
        <v>443</v>
      </c>
      <c r="AK57" t="s">
        <v>341</v>
      </c>
      <c r="AL57" t="s">
        <v>341</v>
      </c>
      <c r="AM57" t="s">
        <v>341</v>
      </c>
      <c r="AN57" t="s">
        <v>341</v>
      </c>
      <c r="AO57" t="s">
        <v>341</v>
      </c>
      <c r="AP57" t="s">
        <v>341</v>
      </c>
      <c r="AQ57" t="s">
        <v>341</v>
      </c>
      <c r="AR57" t="s">
        <v>341</v>
      </c>
      <c r="AS57" t="s">
        <v>341</v>
      </c>
      <c r="AT57" t="s">
        <v>341</v>
      </c>
      <c r="AU57" t="s">
        <v>341</v>
      </c>
      <c r="AV57" t="s">
        <v>341</v>
      </c>
      <c r="AW57" t="s">
        <v>342</v>
      </c>
      <c r="AX57" t="s">
        <v>341</v>
      </c>
      <c r="AY57" t="s">
        <v>341</v>
      </c>
      <c r="AZ57" t="s">
        <v>341</v>
      </c>
      <c r="BA57" t="s">
        <v>341</v>
      </c>
      <c r="BB57" t="s">
        <v>341</v>
      </c>
      <c r="BC57" t="s">
        <v>341</v>
      </c>
      <c r="BD57" t="s">
        <v>341</v>
      </c>
      <c r="BE57" t="s">
        <v>341</v>
      </c>
      <c r="BF57" t="s">
        <v>341</v>
      </c>
      <c r="BG57" t="s">
        <v>342</v>
      </c>
      <c r="BH57" t="s">
        <v>341</v>
      </c>
      <c r="BI57" t="s">
        <v>341</v>
      </c>
      <c r="BJ57" t="s">
        <v>341</v>
      </c>
      <c r="BK57" t="s">
        <v>341</v>
      </c>
      <c r="BL57" t="s">
        <v>341</v>
      </c>
      <c r="BM57" t="s">
        <v>341</v>
      </c>
      <c r="BN57" t="s">
        <v>341</v>
      </c>
      <c r="BO57" t="s">
        <v>341</v>
      </c>
      <c r="BP57" t="s">
        <v>341</v>
      </c>
      <c r="BQ57" t="s">
        <v>341</v>
      </c>
      <c r="BR57" t="s">
        <v>341</v>
      </c>
      <c r="BS57" t="s">
        <v>341</v>
      </c>
      <c r="BT57" t="s">
        <v>341</v>
      </c>
      <c r="BU57" t="s">
        <v>341</v>
      </c>
      <c r="BV57" t="s">
        <v>341</v>
      </c>
      <c r="BW57" t="s">
        <v>341</v>
      </c>
      <c r="BX57" t="s">
        <v>341</v>
      </c>
      <c r="BY57" t="s">
        <v>341</v>
      </c>
      <c r="BZ57" t="s">
        <v>341</v>
      </c>
      <c r="CA57" t="s">
        <v>341</v>
      </c>
      <c r="CB57" t="s">
        <v>341</v>
      </c>
      <c r="CC57" t="s">
        <v>341</v>
      </c>
      <c r="CD57" t="s">
        <v>341</v>
      </c>
      <c r="CE57" t="s">
        <v>341</v>
      </c>
      <c r="CF57" t="s">
        <v>341</v>
      </c>
      <c r="CG57" t="s">
        <v>341</v>
      </c>
      <c r="CH57" t="s">
        <v>341</v>
      </c>
      <c r="CI57" t="s">
        <v>341</v>
      </c>
      <c r="CJ57" t="s">
        <v>341</v>
      </c>
      <c r="CK57" t="s">
        <v>341</v>
      </c>
      <c r="CL57" t="s">
        <v>341</v>
      </c>
      <c r="CM57" t="str">
        <f t="shared" si="1"/>
        <v/>
      </c>
      <c r="CN57" t="str">
        <f t="shared" si="2"/>
        <v/>
      </c>
      <c r="CO57" t="str">
        <f t="shared" si="3"/>
        <v/>
      </c>
      <c r="CP57" t="str">
        <f t="shared" si="4"/>
        <v/>
      </c>
      <c r="CQ57" t="str">
        <f t="shared" si="5"/>
        <v/>
      </c>
      <c r="CR57" t="str">
        <f t="shared" si="6"/>
        <v/>
      </c>
      <c r="CS57" t="str">
        <f t="shared" si="7"/>
        <v/>
      </c>
      <c r="CT57" t="str">
        <f t="shared" si="8"/>
        <v/>
      </c>
      <c r="CU57" t="str">
        <f t="shared" si="9"/>
        <v/>
      </c>
      <c r="CV57" t="str">
        <f t="shared" si="10"/>
        <v/>
      </c>
      <c r="CW57" t="str">
        <f t="shared" si="11"/>
        <v/>
      </c>
      <c r="CX57" t="str">
        <f t="shared" si="12"/>
        <v/>
      </c>
      <c r="CY57" t="str">
        <f t="shared" si="13"/>
        <v>Processing: As a formulation component</v>
      </c>
      <c r="CZ57" t="str">
        <f t="shared" si="14"/>
        <v/>
      </c>
      <c r="DA57" t="str">
        <f t="shared" si="15"/>
        <v/>
      </c>
      <c r="DB57" t="str">
        <f t="shared" si="16"/>
        <v/>
      </c>
      <c r="DC57" t="str">
        <f t="shared" si="17"/>
        <v/>
      </c>
      <c r="DD57" t="str">
        <f t="shared" si="18"/>
        <v/>
      </c>
      <c r="DE57" t="str">
        <f t="shared" si="19"/>
        <v/>
      </c>
      <c r="DF57" t="str">
        <f t="shared" si="20"/>
        <v/>
      </c>
      <c r="DG57" t="str">
        <f t="shared" si="21"/>
        <v/>
      </c>
      <c r="DH57" t="str">
        <f t="shared" si="22"/>
        <v/>
      </c>
      <c r="DI57" t="str">
        <f t="shared" si="23"/>
        <v>P210 - Flame Retardants</v>
      </c>
      <c r="DJ57" t="str">
        <f t="shared" si="24"/>
        <v/>
      </c>
      <c r="DK57" t="str">
        <f t="shared" si="25"/>
        <v/>
      </c>
      <c r="DL57" t="str">
        <f t="shared" si="26"/>
        <v/>
      </c>
      <c r="DM57" t="str">
        <f t="shared" si="27"/>
        <v/>
      </c>
      <c r="DN57" t="str">
        <f t="shared" si="28"/>
        <v/>
      </c>
      <c r="DO57" t="str">
        <f t="shared" si="29"/>
        <v/>
      </c>
      <c r="DP57" t="str">
        <f t="shared" si="30"/>
        <v/>
      </c>
      <c r="DQ57" t="str">
        <f t="shared" si="31"/>
        <v/>
      </c>
      <c r="DR57" t="str">
        <f t="shared" si="32"/>
        <v/>
      </c>
      <c r="DS57" t="str">
        <f t="shared" si="33"/>
        <v/>
      </c>
      <c r="DT57" t="str">
        <f t="shared" si="34"/>
        <v/>
      </c>
      <c r="DU57" t="str">
        <f t="shared" si="35"/>
        <v/>
      </c>
      <c r="DV57" t="str">
        <f t="shared" si="36"/>
        <v/>
      </c>
      <c r="DW57" t="str">
        <f t="shared" si="37"/>
        <v/>
      </c>
      <c r="DX57" t="str">
        <f t="shared" si="38"/>
        <v/>
      </c>
      <c r="DY57" t="str">
        <f t="shared" si="39"/>
        <v/>
      </c>
      <c r="DZ57" t="str">
        <f t="shared" si="40"/>
        <v/>
      </c>
      <c r="EA57" t="str">
        <f t="shared" si="41"/>
        <v/>
      </c>
      <c r="EB57" t="str">
        <f t="shared" si="42"/>
        <v/>
      </c>
      <c r="EC57" t="str">
        <f t="shared" si="43"/>
        <v/>
      </c>
      <c r="ED57" t="str">
        <f t="shared" si="44"/>
        <v/>
      </c>
      <c r="EE57" t="str">
        <f t="shared" si="45"/>
        <v/>
      </c>
      <c r="EF57" t="str">
        <f t="shared" si="46"/>
        <v/>
      </c>
      <c r="EG57" t="str">
        <f t="shared" si="47"/>
        <v/>
      </c>
      <c r="EH57" t="str">
        <f t="shared" si="48"/>
        <v/>
      </c>
      <c r="EI57" t="str">
        <f t="shared" si="49"/>
        <v/>
      </c>
      <c r="EJ57" t="str">
        <f t="shared" si="50"/>
        <v/>
      </c>
      <c r="EK57" t="str">
        <f t="shared" si="51"/>
        <v/>
      </c>
      <c r="EL57" t="str">
        <f t="shared" si="52"/>
        <v/>
      </c>
      <c r="EM57" t="str">
        <f t="shared" si="53"/>
        <v/>
      </c>
      <c r="EN57" t="str">
        <f t="shared" si="54"/>
        <v/>
      </c>
    </row>
    <row r="58" spans="1:144" ht="57.6">
      <c r="A58" s="7" t="s">
        <v>328</v>
      </c>
      <c r="B58" s="7">
        <v>2023</v>
      </c>
      <c r="C58" t="s">
        <v>439</v>
      </c>
      <c r="D58" t="s">
        <v>440</v>
      </c>
      <c r="E58" t="s">
        <v>441</v>
      </c>
      <c r="F58" t="s">
        <v>442</v>
      </c>
      <c r="G58" t="s">
        <v>423</v>
      </c>
      <c r="H58" t="s">
        <v>424</v>
      </c>
      <c r="I58">
        <v>98271</v>
      </c>
      <c r="J58" s="136">
        <f>VLOOKUP(H58, 'TRI Crosswalk codes'!D:E, 2, FALSE)</f>
        <v>10</v>
      </c>
      <c r="K58">
        <v>336413</v>
      </c>
      <c r="L58" s="137" t="str">
        <f>VLOOKUP(K58, '2017-2022 NAICS'!C:D, 2, FALSE)</f>
        <v>Other Aircraft Parts and Auxiliary Equipment Manufacturing</v>
      </c>
      <c r="M58" s="137" t="str">
        <f>IF(COUNTIF('Raw TRI Data'!A:A, K58) &gt;0, "Yes", "No")</f>
        <v>No</v>
      </c>
      <c r="N58">
        <v>48.112122999999997</v>
      </c>
      <c r="O58">
        <v>-122.182142</v>
      </c>
      <c r="P58" s="15">
        <v>110000490184</v>
      </c>
      <c r="Q58" s="15">
        <v>1323222341998</v>
      </c>
      <c r="R58" t="s">
        <v>335</v>
      </c>
      <c r="S58" t="s">
        <v>336</v>
      </c>
      <c r="T58" s="160">
        <v>2</v>
      </c>
      <c r="U58" s="136" t="str">
        <f>VLOOKUP(T58, 'TRI Crosswalk codes'!A:B, 2, FALSE)</f>
        <v>100 to 999</v>
      </c>
      <c r="V58">
        <v>0</v>
      </c>
      <c r="W58">
        <v>0</v>
      </c>
      <c r="Y58">
        <v>0</v>
      </c>
      <c r="Z58">
        <v>0</v>
      </c>
      <c r="AA58" t="s">
        <v>338</v>
      </c>
      <c r="AB58" s="137" t="str">
        <f t="shared" si="0"/>
        <v>Processing: As a formulation component; P210 - Flame Retardants</v>
      </c>
      <c r="AC58" s="137" t="s">
        <v>339</v>
      </c>
      <c r="AD58" s="26" t="str">
        <f>VLOOKUP(K58, 'NAICS OES Crosswalk'!A:C, 3, FALSE)</f>
        <v>Processing: Laminates and Prepreg Manufacturing</v>
      </c>
      <c r="AE58" s="26" t="str">
        <f>_xlfn.XLOOKUP($C58,'TRIFD to COU Crosswalk'!A:A,'TRIFD to COU Crosswalk'!B:B)</f>
        <v>Processing: reactive flame retardant in transportation equipment manufacturing</v>
      </c>
      <c r="AF58" s="137" t="s">
        <v>443</v>
      </c>
      <c r="AK58" t="s">
        <v>341</v>
      </c>
      <c r="AL58" t="s">
        <v>341</v>
      </c>
      <c r="AM58" t="s">
        <v>341</v>
      </c>
      <c r="AN58" t="s">
        <v>341</v>
      </c>
      <c r="AO58" t="s">
        <v>341</v>
      </c>
      <c r="AP58" t="s">
        <v>341</v>
      </c>
      <c r="AQ58" t="s">
        <v>341</v>
      </c>
      <c r="AR58" t="s">
        <v>341</v>
      </c>
      <c r="AS58" t="s">
        <v>341</v>
      </c>
      <c r="AT58" t="s">
        <v>341</v>
      </c>
      <c r="AU58" t="s">
        <v>341</v>
      </c>
      <c r="AV58" t="s">
        <v>341</v>
      </c>
      <c r="AW58" t="s">
        <v>342</v>
      </c>
      <c r="AX58" t="s">
        <v>341</v>
      </c>
      <c r="AY58" t="s">
        <v>341</v>
      </c>
      <c r="AZ58" t="s">
        <v>341</v>
      </c>
      <c r="BA58" t="s">
        <v>341</v>
      </c>
      <c r="BB58" t="s">
        <v>341</v>
      </c>
      <c r="BC58" t="s">
        <v>341</v>
      </c>
      <c r="BD58" t="s">
        <v>341</v>
      </c>
      <c r="BE58" t="s">
        <v>341</v>
      </c>
      <c r="BF58" t="s">
        <v>341</v>
      </c>
      <c r="BG58" t="s">
        <v>342</v>
      </c>
      <c r="BH58" t="s">
        <v>341</v>
      </c>
      <c r="BI58" t="s">
        <v>341</v>
      </c>
      <c r="BJ58" t="s">
        <v>341</v>
      </c>
      <c r="BK58" t="s">
        <v>341</v>
      </c>
      <c r="BL58" t="s">
        <v>341</v>
      </c>
      <c r="BM58" t="s">
        <v>341</v>
      </c>
      <c r="BN58" t="s">
        <v>341</v>
      </c>
      <c r="BO58" t="s">
        <v>341</v>
      </c>
      <c r="BP58" t="s">
        <v>341</v>
      </c>
      <c r="BQ58" t="s">
        <v>341</v>
      </c>
      <c r="BR58" t="s">
        <v>341</v>
      </c>
      <c r="BS58" t="s">
        <v>341</v>
      </c>
      <c r="BT58" t="s">
        <v>341</v>
      </c>
      <c r="BU58" t="s">
        <v>341</v>
      </c>
      <c r="BV58" t="s">
        <v>341</v>
      </c>
      <c r="BW58" t="s">
        <v>341</v>
      </c>
      <c r="BX58" t="s">
        <v>341</v>
      </c>
      <c r="BY58" t="s">
        <v>341</v>
      </c>
      <c r="BZ58" t="s">
        <v>341</v>
      </c>
      <c r="CA58" t="s">
        <v>341</v>
      </c>
      <c r="CB58" t="s">
        <v>341</v>
      </c>
      <c r="CC58" t="s">
        <v>341</v>
      </c>
      <c r="CD58" t="s">
        <v>341</v>
      </c>
      <c r="CE58" t="s">
        <v>341</v>
      </c>
      <c r="CF58" t="s">
        <v>341</v>
      </c>
      <c r="CG58" t="s">
        <v>341</v>
      </c>
      <c r="CH58" t="s">
        <v>341</v>
      </c>
      <c r="CI58" t="s">
        <v>341</v>
      </c>
      <c r="CJ58" t="s">
        <v>341</v>
      </c>
      <c r="CK58" t="s">
        <v>341</v>
      </c>
      <c r="CL58" t="s">
        <v>341</v>
      </c>
      <c r="CM58" t="str">
        <f t="shared" si="1"/>
        <v/>
      </c>
      <c r="CN58" t="str">
        <f t="shared" si="2"/>
        <v/>
      </c>
      <c r="CO58" t="str">
        <f t="shared" si="3"/>
        <v/>
      </c>
      <c r="CP58" t="str">
        <f t="shared" si="4"/>
        <v/>
      </c>
      <c r="CQ58" t="str">
        <f t="shared" si="5"/>
        <v/>
      </c>
      <c r="CR58" t="str">
        <f t="shared" si="6"/>
        <v/>
      </c>
      <c r="CS58" t="str">
        <f t="shared" si="7"/>
        <v/>
      </c>
      <c r="CT58" t="str">
        <f t="shared" si="8"/>
        <v/>
      </c>
      <c r="CU58" t="str">
        <f t="shared" si="9"/>
        <v/>
      </c>
      <c r="CV58" t="str">
        <f t="shared" si="10"/>
        <v/>
      </c>
      <c r="CW58" t="str">
        <f t="shared" si="11"/>
        <v/>
      </c>
      <c r="CX58" t="str">
        <f t="shared" si="12"/>
        <v/>
      </c>
      <c r="CY58" t="str">
        <f t="shared" si="13"/>
        <v>Processing: As a formulation component</v>
      </c>
      <c r="CZ58" t="str">
        <f t="shared" si="14"/>
        <v/>
      </c>
      <c r="DA58" t="str">
        <f t="shared" si="15"/>
        <v/>
      </c>
      <c r="DB58" t="str">
        <f t="shared" si="16"/>
        <v/>
      </c>
      <c r="DC58" t="str">
        <f t="shared" si="17"/>
        <v/>
      </c>
      <c r="DD58" t="str">
        <f t="shared" si="18"/>
        <v/>
      </c>
      <c r="DE58" t="str">
        <f t="shared" si="19"/>
        <v/>
      </c>
      <c r="DF58" t="str">
        <f t="shared" si="20"/>
        <v/>
      </c>
      <c r="DG58" t="str">
        <f t="shared" si="21"/>
        <v/>
      </c>
      <c r="DH58" t="str">
        <f t="shared" si="22"/>
        <v/>
      </c>
      <c r="DI58" t="str">
        <f t="shared" si="23"/>
        <v>P210 - Flame Retardants</v>
      </c>
      <c r="DJ58" t="str">
        <f t="shared" si="24"/>
        <v/>
      </c>
      <c r="DK58" t="str">
        <f t="shared" si="25"/>
        <v/>
      </c>
      <c r="DL58" t="str">
        <f t="shared" si="26"/>
        <v/>
      </c>
      <c r="DM58" t="str">
        <f t="shared" si="27"/>
        <v/>
      </c>
      <c r="DN58" t="str">
        <f t="shared" si="28"/>
        <v/>
      </c>
      <c r="DO58" t="str">
        <f t="shared" si="29"/>
        <v/>
      </c>
      <c r="DP58" t="str">
        <f t="shared" si="30"/>
        <v/>
      </c>
      <c r="DQ58" t="str">
        <f t="shared" si="31"/>
        <v/>
      </c>
      <c r="DR58" t="str">
        <f t="shared" si="32"/>
        <v/>
      </c>
      <c r="DS58" t="str">
        <f t="shared" si="33"/>
        <v/>
      </c>
      <c r="DT58" t="str">
        <f t="shared" si="34"/>
        <v/>
      </c>
      <c r="DU58" t="str">
        <f t="shared" si="35"/>
        <v/>
      </c>
      <c r="DV58" t="str">
        <f t="shared" si="36"/>
        <v/>
      </c>
      <c r="DW58" t="str">
        <f t="shared" si="37"/>
        <v/>
      </c>
      <c r="DX58" t="str">
        <f t="shared" si="38"/>
        <v/>
      </c>
      <c r="DY58" t="str">
        <f t="shared" si="39"/>
        <v/>
      </c>
      <c r="DZ58" t="str">
        <f t="shared" si="40"/>
        <v/>
      </c>
      <c r="EA58" t="str">
        <f t="shared" si="41"/>
        <v/>
      </c>
      <c r="EB58" t="str">
        <f t="shared" si="42"/>
        <v/>
      </c>
      <c r="EC58" t="str">
        <f t="shared" si="43"/>
        <v/>
      </c>
      <c r="ED58" t="str">
        <f t="shared" si="44"/>
        <v/>
      </c>
      <c r="EE58" t="str">
        <f t="shared" si="45"/>
        <v/>
      </c>
      <c r="EF58" t="str">
        <f t="shared" si="46"/>
        <v/>
      </c>
      <c r="EG58" t="str">
        <f t="shared" si="47"/>
        <v/>
      </c>
      <c r="EH58" t="str">
        <f t="shared" si="48"/>
        <v/>
      </c>
      <c r="EI58" t="str">
        <f t="shared" si="49"/>
        <v/>
      </c>
      <c r="EJ58" t="str">
        <f t="shared" si="50"/>
        <v/>
      </c>
      <c r="EK58" t="str">
        <f t="shared" si="51"/>
        <v/>
      </c>
      <c r="EL58" t="str">
        <f t="shared" si="52"/>
        <v/>
      </c>
      <c r="EM58" t="str">
        <f t="shared" si="53"/>
        <v/>
      </c>
      <c r="EN58" t="str">
        <f t="shared" si="54"/>
        <v/>
      </c>
    </row>
    <row r="59" spans="1:144" ht="28.9">
      <c r="A59" s="7" t="s">
        <v>328</v>
      </c>
      <c r="B59" s="7">
        <v>2020</v>
      </c>
      <c r="C59" t="s">
        <v>444</v>
      </c>
      <c r="D59" t="s">
        <v>445</v>
      </c>
      <c r="E59" t="s">
        <v>446</v>
      </c>
      <c r="F59" t="s">
        <v>447</v>
      </c>
      <c r="G59" t="s">
        <v>448</v>
      </c>
      <c r="H59" t="s">
        <v>449</v>
      </c>
      <c r="I59">
        <v>84029</v>
      </c>
      <c r="J59" s="136">
        <f>VLOOKUP(H59, 'TRI Crosswalk codes'!D:E, 2, FALSE)</f>
        <v>8</v>
      </c>
      <c r="K59">
        <v>562211</v>
      </c>
      <c r="L59" s="137" t="str">
        <f>VLOOKUP(K59, '2017-2022 NAICS'!C:D, 2, FALSE)</f>
        <v>Hazardous Waste Treatment and Disposal</v>
      </c>
      <c r="M59" s="137" t="str">
        <f>IF(COUNTIF('Raw TRI Data'!A:A, K59) &gt;0, "Yes", "No")</f>
        <v>No</v>
      </c>
      <c r="N59">
        <v>40.734400000000001</v>
      </c>
      <c r="O59">
        <v>-112.96810000000001</v>
      </c>
      <c r="P59" s="15">
        <v>110000906985</v>
      </c>
      <c r="Q59" s="15">
        <v>1320219326675</v>
      </c>
      <c r="R59" t="s">
        <v>335</v>
      </c>
      <c r="S59" t="s">
        <v>336</v>
      </c>
      <c r="T59" s="160">
        <v>3</v>
      </c>
      <c r="U59" s="136" t="str">
        <f>VLOOKUP(T59, 'TRI Crosswalk codes'!A:B, 2, FALSE)</f>
        <v>1,000 to 9,999</v>
      </c>
      <c r="V59">
        <v>0</v>
      </c>
      <c r="W59">
        <v>0</v>
      </c>
      <c r="Y59">
        <v>0.01</v>
      </c>
      <c r="Z59">
        <v>0.01</v>
      </c>
      <c r="AA59" t="s">
        <v>338</v>
      </c>
      <c r="AB59" s="137" t="str">
        <f t="shared" si="0"/>
        <v>Otherwise Use: Ancillary or Other Use; Z306 - Waste Treatment</v>
      </c>
      <c r="AC59" s="137" t="s">
        <v>339</v>
      </c>
      <c r="AD59" s="26" t="str">
        <f>VLOOKUP(K59, 'NAICS OES Crosswalk'!A:C, 3, FALSE)</f>
        <v>Disposal</v>
      </c>
      <c r="AE59" s="26" t="str">
        <f>_xlfn.XLOOKUP($C59,'TRIFD to COU Crosswalk'!A:A,'TRIFD to COU Crosswalk'!B:B)</f>
        <v>Disposal</v>
      </c>
      <c r="AF59" s="137" t="s">
        <v>450</v>
      </c>
      <c r="AK59" t="s">
        <v>341</v>
      </c>
      <c r="AL59" t="s">
        <v>341</v>
      </c>
      <c r="AM59" t="s">
        <v>341</v>
      </c>
      <c r="AN59" t="s">
        <v>341</v>
      </c>
      <c r="AO59" t="s">
        <v>341</v>
      </c>
      <c r="AP59" t="s">
        <v>341</v>
      </c>
      <c r="AQ59" t="s">
        <v>341</v>
      </c>
      <c r="AR59" t="s">
        <v>341</v>
      </c>
      <c r="AS59" t="s">
        <v>341</v>
      </c>
      <c r="AT59" t="s">
        <v>341</v>
      </c>
      <c r="AU59" t="s">
        <v>341</v>
      </c>
      <c r="AV59" t="s">
        <v>341</v>
      </c>
      <c r="AW59" t="s">
        <v>341</v>
      </c>
      <c r="AX59" t="s">
        <v>341</v>
      </c>
      <c r="AY59" t="s">
        <v>341</v>
      </c>
      <c r="AZ59" t="s">
        <v>341</v>
      </c>
      <c r="BA59" t="s">
        <v>341</v>
      </c>
      <c r="BB59" t="s">
        <v>341</v>
      </c>
      <c r="BC59" t="s">
        <v>341</v>
      </c>
      <c r="BD59" t="s">
        <v>341</v>
      </c>
      <c r="BE59" t="s">
        <v>341</v>
      </c>
      <c r="BF59" t="s">
        <v>341</v>
      </c>
      <c r="BG59" t="s">
        <v>341</v>
      </c>
      <c r="BH59" t="s">
        <v>341</v>
      </c>
      <c r="BI59" t="s">
        <v>341</v>
      </c>
      <c r="BJ59" t="s">
        <v>341</v>
      </c>
      <c r="BK59" t="s">
        <v>341</v>
      </c>
      <c r="BL59" t="s">
        <v>341</v>
      </c>
      <c r="BM59" t="s">
        <v>341</v>
      </c>
      <c r="BN59" t="s">
        <v>341</v>
      </c>
      <c r="BO59" t="s">
        <v>341</v>
      </c>
      <c r="BP59" t="s">
        <v>341</v>
      </c>
      <c r="BQ59" t="s">
        <v>341</v>
      </c>
      <c r="BR59" t="s">
        <v>341</v>
      </c>
      <c r="BS59" t="s">
        <v>341</v>
      </c>
      <c r="BT59" t="s">
        <v>341</v>
      </c>
      <c r="BU59" t="s">
        <v>341</v>
      </c>
      <c r="BV59" t="s">
        <v>341</v>
      </c>
      <c r="BW59" t="s">
        <v>341</v>
      </c>
      <c r="BX59" t="s">
        <v>341</v>
      </c>
      <c r="BY59" t="s">
        <v>341</v>
      </c>
      <c r="BZ59" t="s">
        <v>341</v>
      </c>
      <c r="CA59" t="s">
        <v>341</v>
      </c>
      <c r="CB59" t="s">
        <v>341</v>
      </c>
      <c r="CC59" t="s">
        <v>342</v>
      </c>
      <c r="CD59" t="s">
        <v>341</v>
      </c>
      <c r="CE59" t="s">
        <v>341</v>
      </c>
      <c r="CF59" t="s">
        <v>341</v>
      </c>
      <c r="CG59" t="s">
        <v>341</v>
      </c>
      <c r="CH59" t="s">
        <v>341</v>
      </c>
      <c r="CI59" t="s">
        <v>342</v>
      </c>
      <c r="CJ59" t="s">
        <v>341</v>
      </c>
      <c r="CK59" t="s">
        <v>341</v>
      </c>
      <c r="CL59" t="s">
        <v>341</v>
      </c>
      <c r="CM59" t="str">
        <f t="shared" si="1"/>
        <v/>
      </c>
      <c r="CN59" t="str">
        <f t="shared" si="2"/>
        <v/>
      </c>
      <c r="CO59" t="str">
        <f t="shared" si="3"/>
        <v/>
      </c>
      <c r="CP59" t="str">
        <f t="shared" si="4"/>
        <v/>
      </c>
      <c r="CQ59" t="str">
        <f t="shared" si="5"/>
        <v/>
      </c>
      <c r="CR59" t="str">
        <f t="shared" si="6"/>
        <v/>
      </c>
      <c r="CS59" t="str">
        <f t="shared" si="7"/>
        <v/>
      </c>
      <c r="CT59" t="str">
        <f t="shared" si="8"/>
        <v/>
      </c>
      <c r="CU59" t="str">
        <f t="shared" si="9"/>
        <v/>
      </c>
      <c r="CV59" t="str">
        <f t="shared" si="10"/>
        <v/>
      </c>
      <c r="CW59" t="str">
        <f t="shared" si="11"/>
        <v/>
      </c>
      <c r="CX59" t="str">
        <f t="shared" si="12"/>
        <v/>
      </c>
      <c r="CY59" t="str">
        <f t="shared" si="13"/>
        <v/>
      </c>
      <c r="CZ59" t="str">
        <f t="shared" si="14"/>
        <v/>
      </c>
      <c r="DA59" t="str">
        <f t="shared" si="15"/>
        <v/>
      </c>
      <c r="DB59" t="str">
        <f t="shared" si="16"/>
        <v/>
      </c>
      <c r="DC59" t="str">
        <f t="shared" si="17"/>
        <v/>
      </c>
      <c r="DD59" t="str">
        <f t="shared" si="18"/>
        <v/>
      </c>
      <c r="DE59" t="str">
        <f t="shared" si="19"/>
        <v/>
      </c>
      <c r="DF59" t="str">
        <f t="shared" si="20"/>
        <v/>
      </c>
      <c r="DG59" t="str">
        <f t="shared" si="21"/>
        <v/>
      </c>
      <c r="DH59" t="str">
        <f t="shared" si="22"/>
        <v/>
      </c>
      <c r="DI59" t="str">
        <f t="shared" si="23"/>
        <v/>
      </c>
      <c r="DJ59" t="str">
        <f t="shared" si="24"/>
        <v/>
      </c>
      <c r="DK59" t="str">
        <f t="shared" si="25"/>
        <v/>
      </c>
      <c r="DL59" t="str">
        <f t="shared" si="26"/>
        <v/>
      </c>
      <c r="DM59" t="str">
        <f t="shared" si="27"/>
        <v/>
      </c>
      <c r="DN59" t="str">
        <f t="shared" si="28"/>
        <v/>
      </c>
      <c r="DO59" t="str">
        <f t="shared" si="29"/>
        <v/>
      </c>
      <c r="DP59" t="str">
        <f t="shared" si="30"/>
        <v/>
      </c>
      <c r="DQ59" t="str">
        <f t="shared" si="31"/>
        <v/>
      </c>
      <c r="DR59" t="str">
        <f t="shared" si="32"/>
        <v/>
      </c>
      <c r="DS59" t="str">
        <f t="shared" si="33"/>
        <v/>
      </c>
      <c r="DT59" t="str">
        <f t="shared" si="34"/>
        <v/>
      </c>
      <c r="DU59" t="str">
        <f t="shared" si="35"/>
        <v/>
      </c>
      <c r="DV59" t="str">
        <f t="shared" si="36"/>
        <v/>
      </c>
      <c r="DW59" t="str">
        <f t="shared" si="37"/>
        <v/>
      </c>
      <c r="DX59" t="str">
        <f t="shared" si="38"/>
        <v/>
      </c>
      <c r="DY59" t="str">
        <f t="shared" si="39"/>
        <v/>
      </c>
      <c r="DZ59" t="str">
        <f t="shared" si="40"/>
        <v/>
      </c>
      <c r="EA59" t="str">
        <f t="shared" si="41"/>
        <v/>
      </c>
      <c r="EB59" t="str">
        <f t="shared" si="42"/>
        <v/>
      </c>
      <c r="EC59" t="str">
        <f t="shared" si="43"/>
        <v/>
      </c>
      <c r="ED59" t="str">
        <f t="shared" si="44"/>
        <v/>
      </c>
      <c r="EE59" t="str">
        <f t="shared" si="45"/>
        <v>Otherwise Use: Ancillary or Other Use</v>
      </c>
      <c r="EF59" t="str">
        <f t="shared" si="46"/>
        <v/>
      </c>
      <c r="EG59" t="str">
        <f t="shared" si="47"/>
        <v/>
      </c>
      <c r="EH59" t="str">
        <f t="shared" si="48"/>
        <v/>
      </c>
      <c r="EI59" t="str">
        <f t="shared" si="49"/>
        <v/>
      </c>
      <c r="EJ59" t="str">
        <f t="shared" si="50"/>
        <v/>
      </c>
      <c r="EK59" t="str">
        <f t="shared" si="51"/>
        <v>Z306 - Waste Treatment</v>
      </c>
      <c r="EL59" t="str">
        <f t="shared" si="52"/>
        <v/>
      </c>
      <c r="EM59" t="str">
        <f t="shared" si="53"/>
        <v/>
      </c>
      <c r="EN59" t="str">
        <f t="shared" si="54"/>
        <v/>
      </c>
    </row>
    <row r="60" spans="1:144" ht="28.9">
      <c r="A60" s="7" t="s">
        <v>328</v>
      </c>
      <c r="B60" s="7">
        <v>2021</v>
      </c>
      <c r="C60" t="s">
        <v>444</v>
      </c>
      <c r="D60" t="s">
        <v>445</v>
      </c>
      <c r="E60" t="s">
        <v>446</v>
      </c>
      <c r="F60" t="s">
        <v>447</v>
      </c>
      <c r="G60" t="s">
        <v>448</v>
      </c>
      <c r="H60" t="s">
        <v>449</v>
      </c>
      <c r="I60">
        <v>84029</v>
      </c>
      <c r="J60" s="136">
        <f>VLOOKUP(H60, 'TRI Crosswalk codes'!D:E, 2, FALSE)</f>
        <v>8</v>
      </c>
      <c r="K60">
        <v>562211</v>
      </c>
      <c r="L60" s="137" t="str">
        <f>VLOOKUP(K60, '2017-2022 NAICS'!C:D, 2, FALSE)</f>
        <v>Hazardous Waste Treatment and Disposal</v>
      </c>
      <c r="M60" s="137" t="str">
        <f>IF(COUNTIF('Raw TRI Data'!A:A, K60) &gt;0, "Yes", "No")</f>
        <v>No</v>
      </c>
      <c r="N60">
        <v>40.734400000000001</v>
      </c>
      <c r="O60">
        <v>-112.96810000000001</v>
      </c>
      <c r="P60" s="15">
        <v>110000906985</v>
      </c>
      <c r="Q60" s="15">
        <v>1321220579890</v>
      </c>
      <c r="R60" t="s">
        <v>335</v>
      </c>
      <c r="S60" t="s">
        <v>336</v>
      </c>
      <c r="T60" s="160">
        <v>2</v>
      </c>
      <c r="U60" s="136" t="str">
        <f>VLOOKUP(T60, 'TRI Crosswalk codes'!A:B, 2, FALSE)</f>
        <v>100 to 999</v>
      </c>
      <c r="V60">
        <v>0</v>
      </c>
      <c r="W60">
        <v>0</v>
      </c>
      <c r="Y60">
        <v>0.01</v>
      </c>
      <c r="Z60">
        <v>0.01</v>
      </c>
      <c r="AA60" t="s">
        <v>338</v>
      </c>
      <c r="AB60" s="137" t="str">
        <f t="shared" si="0"/>
        <v>Otherwise Use: Ancillary or Other Use; Z306 - Waste Treatment</v>
      </c>
      <c r="AC60" s="137" t="s">
        <v>339</v>
      </c>
      <c r="AD60" s="26" t="str">
        <f>VLOOKUP(K60, 'NAICS OES Crosswalk'!A:C, 3, FALSE)</f>
        <v>Disposal</v>
      </c>
      <c r="AE60" s="26" t="str">
        <f>_xlfn.XLOOKUP($C60,'TRIFD to COU Crosswalk'!A:A,'TRIFD to COU Crosswalk'!B:B)</f>
        <v>Disposal</v>
      </c>
      <c r="AF60" s="137" t="s">
        <v>450</v>
      </c>
      <c r="AK60" t="s">
        <v>341</v>
      </c>
      <c r="AL60" t="s">
        <v>341</v>
      </c>
      <c r="AM60" t="s">
        <v>341</v>
      </c>
      <c r="AN60" t="s">
        <v>341</v>
      </c>
      <c r="AO60" t="s">
        <v>341</v>
      </c>
      <c r="AP60" t="s">
        <v>341</v>
      </c>
      <c r="AQ60" t="s">
        <v>341</v>
      </c>
      <c r="AR60" t="s">
        <v>341</v>
      </c>
      <c r="AS60" t="s">
        <v>341</v>
      </c>
      <c r="AT60" t="s">
        <v>341</v>
      </c>
      <c r="AU60" t="s">
        <v>341</v>
      </c>
      <c r="AV60" t="s">
        <v>341</v>
      </c>
      <c r="AW60" t="s">
        <v>341</v>
      </c>
      <c r="AX60" t="s">
        <v>341</v>
      </c>
      <c r="AY60" t="s">
        <v>341</v>
      </c>
      <c r="AZ60" t="s">
        <v>341</v>
      </c>
      <c r="BA60" t="s">
        <v>341</v>
      </c>
      <c r="BB60" t="s">
        <v>341</v>
      </c>
      <c r="BC60" t="s">
        <v>341</v>
      </c>
      <c r="BD60" t="s">
        <v>341</v>
      </c>
      <c r="BE60" t="s">
        <v>341</v>
      </c>
      <c r="BF60" t="s">
        <v>341</v>
      </c>
      <c r="BG60" t="s">
        <v>341</v>
      </c>
      <c r="BH60" t="s">
        <v>341</v>
      </c>
      <c r="BI60" t="s">
        <v>341</v>
      </c>
      <c r="BJ60" t="s">
        <v>341</v>
      </c>
      <c r="BK60" t="s">
        <v>341</v>
      </c>
      <c r="BL60" t="s">
        <v>341</v>
      </c>
      <c r="BM60" t="s">
        <v>341</v>
      </c>
      <c r="BN60" t="s">
        <v>341</v>
      </c>
      <c r="BO60" t="s">
        <v>341</v>
      </c>
      <c r="BP60" t="s">
        <v>341</v>
      </c>
      <c r="BQ60" t="s">
        <v>341</v>
      </c>
      <c r="BR60" t="s">
        <v>341</v>
      </c>
      <c r="BS60" t="s">
        <v>341</v>
      </c>
      <c r="BT60" t="s">
        <v>341</v>
      </c>
      <c r="BU60" t="s">
        <v>341</v>
      </c>
      <c r="BV60" t="s">
        <v>341</v>
      </c>
      <c r="BW60" t="s">
        <v>341</v>
      </c>
      <c r="BX60" t="s">
        <v>341</v>
      </c>
      <c r="BY60" t="s">
        <v>341</v>
      </c>
      <c r="BZ60" t="s">
        <v>341</v>
      </c>
      <c r="CA60" t="s">
        <v>341</v>
      </c>
      <c r="CB60" t="s">
        <v>341</v>
      </c>
      <c r="CC60" t="s">
        <v>342</v>
      </c>
      <c r="CD60" t="s">
        <v>341</v>
      </c>
      <c r="CE60" t="s">
        <v>341</v>
      </c>
      <c r="CF60" t="s">
        <v>341</v>
      </c>
      <c r="CG60" t="s">
        <v>341</v>
      </c>
      <c r="CH60" t="s">
        <v>341</v>
      </c>
      <c r="CI60" t="s">
        <v>342</v>
      </c>
      <c r="CJ60" t="s">
        <v>341</v>
      </c>
      <c r="CK60" t="s">
        <v>341</v>
      </c>
      <c r="CL60" t="s">
        <v>341</v>
      </c>
      <c r="CM60" t="str">
        <f t="shared" si="1"/>
        <v/>
      </c>
      <c r="CN60" t="str">
        <f t="shared" si="2"/>
        <v/>
      </c>
      <c r="CO60" t="str">
        <f t="shared" si="3"/>
        <v/>
      </c>
      <c r="CP60" t="str">
        <f t="shared" si="4"/>
        <v/>
      </c>
      <c r="CQ60" t="str">
        <f t="shared" si="5"/>
        <v/>
      </c>
      <c r="CR60" t="str">
        <f t="shared" si="6"/>
        <v/>
      </c>
      <c r="CS60" t="str">
        <f t="shared" si="7"/>
        <v/>
      </c>
      <c r="CT60" t="str">
        <f t="shared" si="8"/>
        <v/>
      </c>
      <c r="CU60" t="str">
        <f t="shared" si="9"/>
        <v/>
      </c>
      <c r="CV60" t="str">
        <f t="shared" si="10"/>
        <v/>
      </c>
      <c r="CW60" t="str">
        <f t="shared" si="11"/>
        <v/>
      </c>
      <c r="CX60" t="str">
        <f t="shared" si="12"/>
        <v/>
      </c>
      <c r="CY60" t="str">
        <f t="shared" si="13"/>
        <v/>
      </c>
      <c r="CZ60" t="str">
        <f t="shared" si="14"/>
        <v/>
      </c>
      <c r="DA60" t="str">
        <f t="shared" si="15"/>
        <v/>
      </c>
      <c r="DB60" t="str">
        <f t="shared" si="16"/>
        <v/>
      </c>
      <c r="DC60" t="str">
        <f t="shared" si="17"/>
        <v/>
      </c>
      <c r="DD60" t="str">
        <f t="shared" si="18"/>
        <v/>
      </c>
      <c r="DE60" t="str">
        <f t="shared" si="19"/>
        <v/>
      </c>
      <c r="DF60" t="str">
        <f t="shared" si="20"/>
        <v/>
      </c>
      <c r="DG60" t="str">
        <f t="shared" si="21"/>
        <v/>
      </c>
      <c r="DH60" t="str">
        <f t="shared" si="22"/>
        <v/>
      </c>
      <c r="DI60" t="str">
        <f t="shared" si="23"/>
        <v/>
      </c>
      <c r="DJ60" t="str">
        <f t="shared" si="24"/>
        <v/>
      </c>
      <c r="DK60" t="str">
        <f t="shared" si="25"/>
        <v/>
      </c>
      <c r="DL60" t="str">
        <f t="shared" si="26"/>
        <v/>
      </c>
      <c r="DM60" t="str">
        <f t="shared" si="27"/>
        <v/>
      </c>
      <c r="DN60" t="str">
        <f t="shared" si="28"/>
        <v/>
      </c>
      <c r="DO60" t="str">
        <f t="shared" si="29"/>
        <v/>
      </c>
      <c r="DP60" t="str">
        <f t="shared" si="30"/>
        <v/>
      </c>
      <c r="DQ60" t="str">
        <f t="shared" si="31"/>
        <v/>
      </c>
      <c r="DR60" t="str">
        <f t="shared" si="32"/>
        <v/>
      </c>
      <c r="DS60" t="str">
        <f t="shared" si="33"/>
        <v/>
      </c>
      <c r="DT60" t="str">
        <f t="shared" si="34"/>
        <v/>
      </c>
      <c r="DU60" t="str">
        <f t="shared" si="35"/>
        <v/>
      </c>
      <c r="DV60" t="str">
        <f t="shared" si="36"/>
        <v/>
      </c>
      <c r="DW60" t="str">
        <f t="shared" si="37"/>
        <v/>
      </c>
      <c r="DX60" t="str">
        <f t="shared" si="38"/>
        <v/>
      </c>
      <c r="DY60" t="str">
        <f t="shared" si="39"/>
        <v/>
      </c>
      <c r="DZ60" t="str">
        <f t="shared" si="40"/>
        <v/>
      </c>
      <c r="EA60" t="str">
        <f t="shared" si="41"/>
        <v/>
      </c>
      <c r="EB60" t="str">
        <f t="shared" si="42"/>
        <v/>
      </c>
      <c r="EC60" t="str">
        <f t="shared" si="43"/>
        <v/>
      </c>
      <c r="ED60" t="str">
        <f t="shared" si="44"/>
        <v/>
      </c>
      <c r="EE60" t="str">
        <f t="shared" si="45"/>
        <v>Otherwise Use: Ancillary or Other Use</v>
      </c>
      <c r="EF60" t="str">
        <f t="shared" si="46"/>
        <v/>
      </c>
      <c r="EG60" t="str">
        <f t="shared" si="47"/>
        <v/>
      </c>
      <c r="EH60" t="str">
        <f t="shared" si="48"/>
        <v/>
      </c>
      <c r="EI60" t="str">
        <f t="shared" si="49"/>
        <v/>
      </c>
      <c r="EJ60" t="str">
        <f t="shared" si="50"/>
        <v/>
      </c>
      <c r="EK60" t="str">
        <f t="shared" si="51"/>
        <v>Z306 - Waste Treatment</v>
      </c>
      <c r="EL60" t="str">
        <f t="shared" si="52"/>
        <v/>
      </c>
      <c r="EM60" t="str">
        <f t="shared" si="53"/>
        <v/>
      </c>
      <c r="EN60" t="str">
        <f t="shared" si="54"/>
        <v/>
      </c>
    </row>
    <row r="61" spans="1:144" ht="28.9">
      <c r="A61" s="7" t="s">
        <v>328</v>
      </c>
      <c r="B61" s="7">
        <v>2022</v>
      </c>
      <c r="C61" t="s">
        <v>444</v>
      </c>
      <c r="D61" t="s">
        <v>445</v>
      </c>
      <c r="E61" t="s">
        <v>446</v>
      </c>
      <c r="F61" t="s">
        <v>447</v>
      </c>
      <c r="G61" t="s">
        <v>448</v>
      </c>
      <c r="H61" t="s">
        <v>449</v>
      </c>
      <c r="I61">
        <v>84029</v>
      </c>
      <c r="J61" s="136">
        <f>VLOOKUP(H61, 'TRI Crosswalk codes'!D:E, 2, FALSE)</f>
        <v>8</v>
      </c>
      <c r="K61">
        <v>562211</v>
      </c>
      <c r="L61" s="137" t="str">
        <f>VLOOKUP(K61, '2017-2022 NAICS'!C:D, 2, FALSE)</f>
        <v>Hazardous Waste Treatment and Disposal</v>
      </c>
      <c r="M61" s="137" t="str">
        <f>IF(COUNTIF('Raw TRI Data'!A:A, K61) &gt;0, "Yes", "No")</f>
        <v>No</v>
      </c>
      <c r="N61">
        <v>40.734400000000001</v>
      </c>
      <c r="O61">
        <v>-112.96810000000001</v>
      </c>
      <c r="P61" s="15">
        <v>110000906985</v>
      </c>
      <c r="Q61" s="15">
        <v>1322220908483</v>
      </c>
      <c r="R61" t="s">
        <v>335</v>
      </c>
      <c r="S61" t="s">
        <v>336</v>
      </c>
      <c r="T61" s="160">
        <v>2</v>
      </c>
      <c r="U61" s="136" t="str">
        <f>VLOOKUP(T61, 'TRI Crosswalk codes'!A:B, 2, FALSE)</f>
        <v>100 to 999</v>
      </c>
      <c r="V61">
        <v>0</v>
      </c>
      <c r="W61">
        <v>0</v>
      </c>
      <c r="Y61">
        <v>0.01</v>
      </c>
      <c r="Z61">
        <v>0.01</v>
      </c>
      <c r="AA61" t="s">
        <v>338</v>
      </c>
      <c r="AB61" s="137" t="str">
        <f t="shared" si="0"/>
        <v>Processing: Repackaging; Otherwise Use: Ancillary or Other Use; Z306 - Waste Treatment</v>
      </c>
      <c r="AC61" s="137" t="s">
        <v>339</v>
      </c>
      <c r="AD61" s="26" t="str">
        <f>VLOOKUP(K61, 'NAICS OES Crosswalk'!A:C, 3, FALSE)</f>
        <v>Disposal</v>
      </c>
      <c r="AE61" s="26" t="str">
        <f>_xlfn.XLOOKUP($C61,'TRIFD to COU Crosswalk'!A:A,'TRIFD to COU Crosswalk'!B:B)</f>
        <v>Disposal</v>
      </c>
      <c r="AF61" s="137" t="s">
        <v>450</v>
      </c>
      <c r="AK61" t="s">
        <v>341</v>
      </c>
      <c r="AL61" t="s">
        <v>341</v>
      </c>
      <c r="AM61" t="s">
        <v>341</v>
      </c>
      <c r="AN61" t="s">
        <v>341</v>
      </c>
      <c r="AO61" t="s">
        <v>341</v>
      </c>
      <c r="AP61" t="s">
        <v>341</v>
      </c>
      <c r="AQ61" t="s">
        <v>341</v>
      </c>
      <c r="AR61" t="s">
        <v>341</v>
      </c>
      <c r="AS61" t="s">
        <v>341</v>
      </c>
      <c r="AT61" t="s">
        <v>341</v>
      </c>
      <c r="AU61" t="s">
        <v>341</v>
      </c>
      <c r="AV61" t="s">
        <v>341</v>
      </c>
      <c r="AW61" t="s">
        <v>341</v>
      </c>
      <c r="AX61" t="s">
        <v>341</v>
      </c>
      <c r="AY61" t="s">
        <v>341</v>
      </c>
      <c r="AZ61" t="s">
        <v>341</v>
      </c>
      <c r="BA61" t="s">
        <v>341</v>
      </c>
      <c r="BB61" t="s">
        <v>341</v>
      </c>
      <c r="BC61" t="s">
        <v>341</v>
      </c>
      <c r="BD61" t="s">
        <v>341</v>
      </c>
      <c r="BE61" t="s">
        <v>341</v>
      </c>
      <c r="BF61" t="s">
        <v>341</v>
      </c>
      <c r="BG61" t="s">
        <v>341</v>
      </c>
      <c r="BH61" t="s">
        <v>341</v>
      </c>
      <c r="BI61" t="s">
        <v>341</v>
      </c>
      <c r="BJ61" t="s">
        <v>341</v>
      </c>
      <c r="BK61" t="s">
        <v>342</v>
      </c>
      <c r="BL61" t="s">
        <v>341</v>
      </c>
      <c r="BM61" t="s">
        <v>341</v>
      </c>
      <c r="BN61" t="s">
        <v>341</v>
      </c>
      <c r="BO61" t="s">
        <v>341</v>
      </c>
      <c r="BP61" t="s">
        <v>341</v>
      </c>
      <c r="BQ61" t="s">
        <v>341</v>
      </c>
      <c r="BR61" t="s">
        <v>341</v>
      </c>
      <c r="BS61" t="s">
        <v>341</v>
      </c>
      <c r="BT61" t="s">
        <v>341</v>
      </c>
      <c r="BU61" t="s">
        <v>341</v>
      </c>
      <c r="BV61" t="s">
        <v>341</v>
      </c>
      <c r="BW61" t="s">
        <v>341</v>
      </c>
      <c r="BX61" t="s">
        <v>341</v>
      </c>
      <c r="BY61" t="s">
        <v>341</v>
      </c>
      <c r="BZ61" t="s">
        <v>341</v>
      </c>
      <c r="CA61" t="s">
        <v>341</v>
      </c>
      <c r="CB61" t="s">
        <v>341</v>
      </c>
      <c r="CC61" t="s">
        <v>342</v>
      </c>
      <c r="CD61" t="s">
        <v>341</v>
      </c>
      <c r="CE61" t="s">
        <v>341</v>
      </c>
      <c r="CF61" t="s">
        <v>341</v>
      </c>
      <c r="CG61" t="s">
        <v>341</v>
      </c>
      <c r="CH61" t="s">
        <v>341</v>
      </c>
      <c r="CI61" t="s">
        <v>342</v>
      </c>
      <c r="CJ61" t="s">
        <v>341</v>
      </c>
      <c r="CK61" t="s">
        <v>341</v>
      </c>
      <c r="CL61" t="s">
        <v>341</v>
      </c>
      <c r="CM61" t="str">
        <f t="shared" si="1"/>
        <v/>
      </c>
      <c r="CN61" t="str">
        <f t="shared" si="2"/>
        <v/>
      </c>
      <c r="CO61" t="str">
        <f t="shared" si="3"/>
        <v/>
      </c>
      <c r="CP61" t="str">
        <f t="shared" si="4"/>
        <v/>
      </c>
      <c r="CQ61" t="str">
        <f t="shared" si="5"/>
        <v/>
      </c>
      <c r="CR61" t="str">
        <f t="shared" si="6"/>
        <v/>
      </c>
      <c r="CS61" t="str">
        <f t="shared" si="7"/>
        <v/>
      </c>
      <c r="CT61" t="str">
        <f t="shared" si="8"/>
        <v/>
      </c>
      <c r="CU61" t="str">
        <f t="shared" si="9"/>
        <v/>
      </c>
      <c r="CV61" t="str">
        <f t="shared" si="10"/>
        <v/>
      </c>
      <c r="CW61" t="str">
        <f t="shared" si="11"/>
        <v/>
      </c>
      <c r="CX61" t="str">
        <f t="shared" si="12"/>
        <v/>
      </c>
      <c r="CY61" t="str">
        <f t="shared" si="13"/>
        <v/>
      </c>
      <c r="CZ61" t="str">
        <f t="shared" si="14"/>
        <v/>
      </c>
      <c r="DA61" t="str">
        <f t="shared" si="15"/>
        <v/>
      </c>
      <c r="DB61" t="str">
        <f t="shared" si="16"/>
        <v/>
      </c>
      <c r="DC61" t="str">
        <f t="shared" si="17"/>
        <v/>
      </c>
      <c r="DD61" t="str">
        <f t="shared" si="18"/>
        <v/>
      </c>
      <c r="DE61" t="str">
        <f t="shared" si="19"/>
        <v/>
      </c>
      <c r="DF61" t="str">
        <f t="shared" si="20"/>
        <v/>
      </c>
      <c r="DG61" t="str">
        <f t="shared" si="21"/>
        <v/>
      </c>
      <c r="DH61" t="str">
        <f t="shared" si="22"/>
        <v/>
      </c>
      <c r="DI61" t="str">
        <f t="shared" si="23"/>
        <v/>
      </c>
      <c r="DJ61" t="str">
        <f t="shared" si="24"/>
        <v/>
      </c>
      <c r="DK61" t="str">
        <f t="shared" si="25"/>
        <v/>
      </c>
      <c r="DL61" t="str">
        <f t="shared" si="26"/>
        <v/>
      </c>
      <c r="DM61" t="str">
        <f t="shared" si="27"/>
        <v>Processing: Repackaging</v>
      </c>
      <c r="DN61" t="str">
        <f t="shared" si="28"/>
        <v/>
      </c>
      <c r="DO61" t="str">
        <f t="shared" si="29"/>
        <v/>
      </c>
      <c r="DP61" t="str">
        <f t="shared" si="30"/>
        <v/>
      </c>
      <c r="DQ61" t="str">
        <f t="shared" si="31"/>
        <v/>
      </c>
      <c r="DR61" t="str">
        <f t="shared" si="32"/>
        <v/>
      </c>
      <c r="DS61" t="str">
        <f t="shared" si="33"/>
        <v/>
      </c>
      <c r="DT61" t="str">
        <f t="shared" si="34"/>
        <v/>
      </c>
      <c r="DU61" t="str">
        <f t="shared" si="35"/>
        <v/>
      </c>
      <c r="DV61" t="str">
        <f t="shared" si="36"/>
        <v/>
      </c>
      <c r="DW61" t="str">
        <f t="shared" si="37"/>
        <v/>
      </c>
      <c r="DX61" t="str">
        <f t="shared" si="38"/>
        <v/>
      </c>
      <c r="DY61" t="str">
        <f t="shared" si="39"/>
        <v/>
      </c>
      <c r="DZ61" t="str">
        <f t="shared" si="40"/>
        <v/>
      </c>
      <c r="EA61" t="str">
        <f t="shared" si="41"/>
        <v/>
      </c>
      <c r="EB61" t="str">
        <f t="shared" si="42"/>
        <v/>
      </c>
      <c r="EC61" t="str">
        <f t="shared" si="43"/>
        <v/>
      </c>
      <c r="ED61" t="str">
        <f t="shared" si="44"/>
        <v/>
      </c>
      <c r="EE61" t="str">
        <f t="shared" si="45"/>
        <v>Otherwise Use: Ancillary or Other Use</v>
      </c>
      <c r="EF61" t="str">
        <f t="shared" si="46"/>
        <v/>
      </c>
      <c r="EG61" t="str">
        <f t="shared" si="47"/>
        <v/>
      </c>
      <c r="EH61" t="str">
        <f t="shared" si="48"/>
        <v/>
      </c>
      <c r="EI61" t="str">
        <f t="shared" si="49"/>
        <v/>
      </c>
      <c r="EJ61" t="str">
        <f t="shared" si="50"/>
        <v/>
      </c>
      <c r="EK61" t="str">
        <f t="shared" si="51"/>
        <v>Z306 - Waste Treatment</v>
      </c>
      <c r="EL61" t="str">
        <f t="shared" si="52"/>
        <v/>
      </c>
      <c r="EM61" t="str">
        <f t="shared" si="53"/>
        <v/>
      </c>
      <c r="EN61" t="str">
        <f t="shared" si="54"/>
        <v/>
      </c>
    </row>
    <row r="62" spans="1:144" ht="28.9">
      <c r="A62" s="7" t="s">
        <v>328</v>
      </c>
      <c r="B62" s="7">
        <v>2019</v>
      </c>
      <c r="C62" t="s">
        <v>451</v>
      </c>
      <c r="D62" t="s">
        <v>452</v>
      </c>
      <c r="E62" t="s">
        <v>453</v>
      </c>
      <c r="F62" t="s">
        <v>454</v>
      </c>
      <c r="G62" t="s">
        <v>455</v>
      </c>
      <c r="H62" t="s">
        <v>456</v>
      </c>
      <c r="I62">
        <v>77571</v>
      </c>
      <c r="J62" s="136">
        <f>VLOOKUP(H62, 'TRI Crosswalk codes'!D:E, 2, FALSE)</f>
        <v>6</v>
      </c>
      <c r="K62">
        <v>562211</v>
      </c>
      <c r="L62" s="137" t="str">
        <f>VLOOKUP(K62, '2017-2022 NAICS'!C:D, 2, FALSE)</f>
        <v>Hazardous Waste Treatment and Disposal</v>
      </c>
      <c r="M62" s="137" t="str">
        <f>IF(COUNTIF('Raw TRI Data'!A:A, K62) &gt;0, "Yes", "No")</f>
        <v>No</v>
      </c>
      <c r="N62">
        <v>29.73028</v>
      </c>
      <c r="O62">
        <v>-95.08981</v>
      </c>
      <c r="P62" s="15">
        <v>110000463365</v>
      </c>
      <c r="Q62" s="15">
        <v>1319218392064</v>
      </c>
      <c r="R62" t="s">
        <v>335</v>
      </c>
      <c r="S62" t="s">
        <v>336</v>
      </c>
      <c r="T62" s="160">
        <v>1</v>
      </c>
      <c r="U62" s="136" t="str">
        <f>VLOOKUP(T62, 'TRI Crosswalk codes'!A:B, 2, FALSE)</f>
        <v>0 to 99</v>
      </c>
      <c r="V62">
        <v>0.01</v>
      </c>
      <c r="W62">
        <v>0.01</v>
      </c>
      <c r="Y62">
        <v>0.01</v>
      </c>
      <c r="Z62">
        <v>0.02</v>
      </c>
      <c r="AA62" t="s">
        <v>338</v>
      </c>
      <c r="AB62" s="137" t="str">
        <f t="shared" si="0"/>
        <v>Otherwise Use: Ancillary or Other Use; Z306 - Waste Treatment</v>
      </c>
      <c r="AC62" s="137" t="s">
        <v>339</v>
      </c>
      <c r="AD62" s="26" t="str">
        <f>VLOOKUP(K62, 'NAICS OES Crosswalk'!A:C, 3, FALSE)</f>
        <v>Disposal</v>
      </c>
      <c r="AE62" s="26" t="str">
        <f>_xlfn.XLOOKUP($C62,'TRIFD to COU Crosswalk'!A:A,'TRIFD to COU Crosswalk'!B:B)</f>
        <v>Disposal</v>
      </c>
      <c r="AF62" s="137" t="s">
        <v>450</v>
      </c>
      <c r="AK62" t="s">
        <v>341</v>
      </c>
      <c r="AL62" t="s">
        <v>341</v>
      </c>
      <c r="AM62" t="s">
        <v>341</v>
      </c>
      <c r="AN62" t="s">
        <v>341</v>
      </c>
      <c r="AO62" t="s">
        <v>341</v>
      </c>
      <c r="AP62" t="s">
        <v>341</v>
      </c>
      <c r="AQ62" t="s">
        <v>341</v>
      </c>
      <c r="AR62" t="s">
        <v>341</v>
      </c>
      <c r="AS62" t="s">
        <v>341</v>
      </c>
      <c r="AT62" t="s">
        <v>341</v>
      </c>
      <c r="AU62" t="s">
        <v>341</v>
      </c>
      <c r="AV62" t="s">
        <v>341</v>
      </c>
      <c r="AW62" t="s">
        <v>341</v>
      </c>
      <c r="AX62" t="s">
        <v>341</v>
      </c>
      <c r="AY62" t="s">
        <v>341</v>
      </c>
      <c r="AZ62" t="s">
        <v>341</v>
      </c>
      <c r="BA62" t="s">
        <v>341</v>
      </c>
      <c r="BB62" t="s">
        <v>341</v>
      </c>
      <c r="BC62" t="s">
        <v>341</v>
      </c>
      <c r="BD62" t="s">
        <v>341</v>
      </c>
      <c r="BE62" t="s">
        <v>341</v>
      </c>
      <c r="BF62" t="s">
        <v>341</v>
      </c>
      <c r="BG62" t="s">
        <v>341</v>
      </c>
      <c r="BH62" t="s">
        <v>341</v>
      </c>
      <c r="BI62" t="s">
        <v>341</v>
      </c>
      <c r="BJ62" t="s">
        <v>341</v>
      </c>
      <c r="BK62" t="s">
        <v>341</v>
      </c>
      <c r="BL62" t="s">
        <v>341</v>
      </c>
      <c r="BM62" t="s">
        <v>341</v>
      </c>
      <c r="BN62" t="s">
        <v>341</v>
      </c>
      <c r="BO62" t="s">
        <v>341</v>
      </c>
      <c r="BP62" t="s">
        <v>341</v>
      </c>
      <c r="BQ62" t="s">
        <v>341</v>
      </c>
      <c r="BR62" t="s">
        <v>341</v>
      </c>
      <c r="BS62" t="s">
        <v>341</v>
      </c>
      <c r="BT62" t="s">
        <v>341</v>
      </c>
      <c r="BU62" t="s">
        <v>341</v>
      </c>
      <c r="BV62" t="s">
        <v>341</v>
      </c>
      <c r="BW62" t="s">
        <v>341</v>
      </c>
      <c r="BX62" t="s">
        <v>341</v>
      </c>
      <c r="BY62" t="s">
        <v>341</v>
      </c>
      <c r="BZ62" t="s">
        <v>341</v>
      </c>
      <c r="CA62" t="s">
        <v>341</v>
      </c>
      <c r="CB62" t="s">
        <v>341</v>
      </c>
      <c r="CC62" t="s">
        <v>342</v>
      </c>
      <c r="CD62" t="s">
        <v>341</v>
      </c>
      <c r="CE62" t="s">
        <v>341</v>
      </c>
      <c r="CF62" t="s">
        <v>341</v>
      </c>
      <c r="CG62" t="s">
        <v>341</v>
      </c>
      <c r="CH62" t="s">
        <v>341</v>
      </c>
      <c r="CI62" t="s">
        <v>342</v>
      </c>
      <c r="CJ62" t="s">
        <v>341</v>
      </c>
      <c r="CK62" t="s">
        <v>341</v>
      </c>
      <c r="CL62" t="s">
        <v>341</v>
      </c>
      <c r="CM62" t="str">
        <f t="shared" si="1"/>
        <v/>
      </c>
      <c r="CN62" t="str">
        <f t="shared" si="2"/>
        <v/>
      </c>
      <c r="CO62" t="str">
        <f t="shared" si="3"/>
        <v/>
      </c>
      <c r="CP62" t="str">
        <f t="shared" si="4"/>
        <v/>
      </c>
      <c r="CQ62" t="str">
        <f t="shared" si="5"/>
        <v/>
      </c>
      <c r="CR62" t="str">
        <f t="shared" si="6"/>
        <v/>
      </c>
      <c r="CS62" t="str">
        <f t="shared" si="7"/>
        <v/>
      </c>
      <c r="CT62" t="str">
        <f t="shared" si="8"/>
        <v/>
      </c>
      <c r="CU62" t="str">
        <f t="shared" si="9"/>
        <v/>
      </c>
      <c r="CV62" t="str">
        <f t="shared" si="10"/>
        <v/>
      </c>
      <c r="CW62" t="str">
        <f t="shared" si="11"/>
        <v/>
      </c>
      <c r="CX62" t="str">
        <f t="shared" si="12"/>
        <v/>
      </c>
      <c r="CY62" t="str">
        <f t="shared" si="13"/>
        <v/>
      </c>
      <c r="CZ62" t="str">
        <f t="shared" si="14"/>
        <v/>
      </c>
      <c r="DA62" t="str">
        <f t="shared" si="15"/>
        <v/>
      </c>
      <c r="DB62" t="str">
        <f t="shared" si="16"/>
        <v/>
      </c>
      <c r="DC62" t="str">
        <f t="shared" si="17"/>
        <v/>
      </c>
      <c r="DD62" t="str">
        <f t="shared" si="18"/>
        <v/>
      </c>
      <c r="DE62" t="str">
        <f t="shared" si="19"/>
        <v/>
      </c>
      <c r="DF62" t="str">
        <f t="shared" si="20"/>
        <v/>
      </c>
      <c r="DG62" t="str">
        <f t="shared" si="21"/>
        <v/>
      </c>
      <c r="DH62" t="str">
        <f t="shared" si="22"/>
        <v/>
      </c>
      <c r="DI62" t="str">
        <f t="shared" si="23"/>
        <v/>
      </c>
      <c r="DJ62" t="str">
        <f t="shared" si="24"/>
        <v/>
      </c>
      <c r="DK62" t="str">
        <f t="shared" si="25"/>
        <v/>
      </c>
      <c r="DL62" t="str">
        <f t="shared" si="26"/>
        <v/>
      </c>
      <c r="DM62" t="str">
        <f t="shared" si="27"/>
        <v/>
      </c>
      <c r="DN62" t="str">
        <f t="shared" si="28"/>
        <v/>
      </c>
      <c r="DO62" t="str">
        <f t="shared" si="29"/>
        <v/>
      </c>
      <c r="DP62" t="str">
        <f t="shared" si="30"/>
        <v/>
      </c>
      <c r="DQ62" t="str">
        <f t="shared" si="31"/>
        <v/>
      </c>
      <c r="DR62" t="str">
        <f t="shared" si="32"/>
        <v/>
      </c>
      <c r="DS62" t="str">
        <f t="shared" si="33"/>
        <v/>
      </c>
      <c r="DT62" t="str">
        <f t="shared" si="34"/>
        <v/>
      </c>
      <c r="DU62" t="str">
        <f t="shared" si="35"/>
        <v/>
      </c>
      <c r="DV62" t="str">
        <f t="shared" si="36"/>
        <v/>
      </c>
      <c r="DW62" t="str">
        <f t="shared" si="37"/>
        <v/>
      </c>
      <c r="DX62" t="str">
        <f t="shared" si="38"/>
        <v/>
      </c>
      <c r="DY62" t="str">
        <f t="shared" si="39"/>
        <v/>
      </c>
      <c r="DZ62" t="str">
        <f t="shared" si="40"/>
        <v/>
      </c>
      <c r="EA62" t="str">
        <f t="shared" si="41"/>
        <v/>
      </c>
      <c r="EB62" t="str">
        <f t="shared" si="42"/>
        <v/>
      </c>
      <c r="EC62" t="str">
        <f t="shared" si="43"/>
        <v/>
      </c>
      <c r="ED62" t="str">
        <f t="shared" si="44"/>
        <v/>
      </c>
      <c r="EE62" t="str">
        <f t="shared" si="45"/>
        <v>Otherwise Use: Ancillary or Other Use</v>
      </c>
      <c r="EF62" t="str">
        <f t="shared" si="46"/>
        <v/>
      </c>
      <c r="EG62" t="str">
        <f t="shared" si="47"/>
        <v/>
      </c>
      <c r="EH62" t="str">
        <f t="shared" si="48"/>
        <v/>
      </c>
      <c r="EI62" t="str">
        <f t="shared" si="49"/>
        <v/>
      </c>
      <c r="EJ62" t="str">
        <f t="shared" si="50"/>
        <v/>
      </c>
      <c r="EK62" t="str">
        <f t="shared" si="51"/>
        <v>Z306 - Waste Treatment</v>
      </c>
      <c r="EL62" t="str">
        <f t="shared" si="52"/>
        <v/>
      </c>
      <c r="EM62" t="str">
        <f t="shared" si="53"/>
        <v/>
      </c>
      <c r="EN62" t="str">
        <f t="shared" si="54"/>
        <v/>
      </c>
    </row>
    <row r="63" spans="1:144" ht="28.9">
      <c r="A63" s="7" t="s">
        <v>328</v>
      </c>
      <c r="B63" s="7">
        <v>2021</v>
      </c>
      <c r="C63" t="s">
        <v>451</v>
      </c>
      <c r="D63" t="s">
        <v>452</v>
      </c>
      <c r="E63" t="s">
        <v>453</v>
      </c>
      <c r="F63" t="s">
        <v>454</v>
      </c>
      <c r="G63" t="s">
        <v>455</v>
      </c>
      <c r="H63" t="s">
        <v>456</v>
      </c>
      <c r="I63">
        <v>77571</v>
      </c>
      <c r="J63" s="136">
        <f>VLOOKUP(H63, 'TRI Crosswalk codes'!D:E, 2, FALSE)</f>
        <v>6</v>
      </c>
      <c r="K63">
        <v>562211</v>
      </c>
      <c r="L63" s="137" t="str">
        <f>VLOOKUP(K63, '2017-2022 NAICS'!C:D, 2, FALSE)</f>
        <v>Hazardous Waste Treatment and Disposal</v>
      </c>
      <c r="M63" s="137" t="str">
        <f>IF(COUNTIF('Raw TRI Data'!A:A, K63) &gt;0, "Yes", "No")</f>
        <v>No</v>
      </c>
      <c r="N63">
        <v>29.73028</v>
      </c>
      <c r="O63">
        <v>-95.08981</v>
      </c>
      <c r="P63" s="15">
        <v>110000463365</v>
      </c>
      <c r="Q63" s="15">
        <v>1321220582264</v>
      </c>
      <c r="R63" t="s">
        <v>335</v>
      </c>
      <c r="S63" t="s">
        <v>336</v>
      </c>
      <c r="T63" s="160">
        <v>3</v>
      </c>
      <c r="U63" s="136" t="str">
        <f>VLOOKUP(T63, 'TRI Crosswalk codes'!A:B, 2, FALSE)</f>
        <v>1,000 to 9,999</v>
      </c>
      <c r="V63">
        <v>0</v>
      </c>
      <c r="W63">
        <v>0</v>
      </c>
      <c r="Y63">
        <v>0.1</v>
      </c>
      <c r="Z63">
        <v>0.1</v>
      </c>
      <c r="AA63" t="s">
        <v>338</v>
      </c>
      <c r="AB63" s="137" t="str">
        <f t="shared" si="0"/>
        <v>Otherwise Use: Ancillary or Other Use; Z306 - Waste Treatment</v>
      </c>
      <c r="AC63" s="137" t="s">
        <v>339</v>
      </c>
      <c r="AD63" s="26" t="str">
        <f>VLOOKUP(K63, 'NAICS OES Crosswalk'!A:C, 3, FALSE)</f>
        <v>Disposal</v>
      </c>
      <c r="AE63" s="26" t="str">
        <f>_xlfn.XLOOKUP($C63,'TRIFD to COU Crosswalk'!A:A,'TRIFD to COU Crosswalk'!B:B)</f>
        <v>Disposal</v>
      </c>
      <c r="AF63" s="137" t="s">
        <v>450</v>
      </c>
      <c r="AK63" t="s">
        <v>341</v>
      </c>
      <c r="AL63" t="s">
        <v>341</v>
      </c>
      <c r="AM63" t="s">
        <v>341</v>
      </c>
      <c r="AN63" t="s">
        <v>341</v>
      </c>
      <c r="AO63" t="s">
        <v>341</v>
      </c>
      <c r="AP63" t="s">
        <v>341</v>
      </c>
      <c r="AQ63" t="s">
        <v>341</v>
      </c>
      <c r="AR63" t="s">
        <v>341</v>
      </c>
      <c r="AS63" t="s">
        <v>341</v>
      </c>
      <c r="AT63" t="s">
        <v>341</v>
      </c>
      <c r="AU63" t="s">
        <v>341</v>
      </c>
      <c r="AV63" t="s">
        <v>341</v>
      </c>
      <c r="AW63" t="s">
        <v>341</v>
      </c>
      <c r="AX63" t="s">
        <v>341</v>
      </c>
      <c r="AY63" t="s">
        <v>341</v>
      </c>
      <c r="AZ63" t="s">
        <v>341</v>
      </c>
      <c r="BA63" t="s">
        <v>341</v>
      </c>
      <c r="BB63" t="s">
        <v>341</v>
      </c>
      <c r="BC63" t="s">
        <v>341</v>
      </c>
      <c r="BD63" t="s">
        <v>341</v>
      </c>
      <c r="BE63" t="s">
        <v>341</v>
      </c>
      <c r="BF63" t="s">
        <v>341</v>
      </c>
      <c r="BG63" t="s">
        <v>341</v>
      </c>
      <c r="BH63" t="s">
        <v>341</v>
      </c>
      <c r="BI63" t="s">
        <v>341</v>
      </c>
      <c r="BJ63" t="s">
        <v>341</v>
      </c>
      <c r="BK63" t="s">
        <v>341</v>
      </c>
      <c r="BL63" t="s">
        <v>341</v>
      </c>
      <c r="BM63" t="s">
        <v>341</v>
      </c>
      <c r="BN63" t="s">
        <v>341</v>
      </c>
      <c r="BO63" t="s">
        <v>341</v>
      </c>
      <c r="BP63" t="s">
        <v>341</v>
      </c>
      <c r="BQ63" t="s">
        <v>341</v>
      </c>
      <c r="BR63" t="s">
        <v>341</v>
      </c>
      <c r="BS63" t="s">
        <v>341</v>
      </c>
      <c r="BT63" t="s">
        <v>341</v>
      </c>
      <c r="BU63" t="s">
        <v>341</v>
      </c>
      <c r="BV63" t="s">
        <v>341</v>
      </c>
      <c r="BW63" t="s">
        <v>341</v>
      </c>
      <c r="BX63" t="s">
        <v>341</v>
      </c>
      <c r="BY63" t="s">
        <v>341</v>
      </c>
      <c r="BZ63" t="s">
        <v>341</v>
      </c>
      <c r="CA63" t="s">
        <v>341</v>
      </c>
      <c r="CB63" t="s">
        <v>341</v>
      </c>
      <c r="CC63" t="s">
        <v>342</v>
      </c>
      <c r="CD63" t="s">
        <v>341</v>
      </c>
      <c r="CE63" t="s">
        <v>341</v>
      </c>
      <c r="CF63" t="s">
        <v>341</v>
      </c>
      <c r="CG63" t="s">
        <v>341</v>
      </c>
      <c r="CH63" t="s">
        <v>341</v>
      </c>
      <c r="CI63" t="s">
        <v>342</v>
      </c>
      <c r="CJ63" t="s">
        <v>341</v>
      </c>
      <c r="CK63" t="s">
        <v>341</v>
      </c>
      <c r="CL63" t="s">
        <v>341</v>
      </c>
      <c r="CM63" t="str">
        <f t="shared" si="1"/>
        <v/>
      </c>
      <c r="CN63" t="str">
        <f t="shared" si="2"/>
        <v/>
      </c>
      <c r="CO63" t="str">
        <f t="shared" si="3"/>
        <v/>
      </c>
      <c r="CP63" t="str">
        <f t="shared" si="4"/>
        <v/>
      </c>
      <c r="CQ63" t="str">
        <f t="shared" si="5"/>
        <v/>
      </c>
      <c r="CR63" t="str">
        <f t="shared" si="6"/>
        <v/>
      </c>
      <c r="CS63" t="str">
        <f t="shared" si="7"/>
        <v/>
      </c>
      <c r="CT63" t="str">
        <f t="shared" si="8"/>
        <v/>
      </c>
      <c r="CU63" t="str">
        <f t="shared" si="9"/>
        <v/>
      </c>
      <c r="CV63" t="str">
        <f t="shared" si="10"/>
        <v/>
      </c>
      <c r="CW63" t="str">
        <f t="shared" si="11"/>
        <v/>
      </c>
      <c r="CX63" t="str">
        <f t="shared" si="12"/>
        <v/>
      </c>
      <c r="CY63" t="str">
        <f t="shared" si="13"/>
        <v/>
      </c>
      <c r="CZ63" t="str">
        <f t="shared" si="14"/>
        <v/>
      </c>
      <c r="DA63" t="str">
        <f t="shared" si="15"/>
        <v/>
      </c>
      <c r="DB63" t="str">
        <f t="shared" si="16"/>
        <v/>
      </c>
      <c r="DC63" t="str">
        <f t="shared" si="17"/>
        <v/>
      </c>
      <c r="DD63" t="str">
        <f t="shared" si="18"/>
        <v/>
      </c>
      <c r="DE63" t="str">
        <f t="shared" si="19"/>
        <v/>
      </c>
      <c r="DF63" t="str">
        <f t="shared" si="20"/>
        <v/>
      </c>
      <c r="DG63" t="str">
        <f t="shared" si="21"/>
        <v/>
      </c>
      <c r="DH63" t="str">
        <f t="shared" si="22"/>
        <v/>
      </c>
      <c r="DI63" t="str">
        <f t="shared" si="23"/>
        <v/>
      </c>
      <c r="DJ63" t="str">
        <f t="shared" si="24"/>
        <v/>
      </c>
      <c r="DK63" t="str">
        <f t="shared" si="25"/>
        <v/>
      </c>
      <c r="DL63" t="str">
        <f t="shared" si="26"/>
        <v/>
      </c>
      <c r="DM63" t="str">
        <f t="shared" si="27"/>
        <v/>
      </c>
      <c r="DN63" t="str">
        <f t="shared" si="28"/>
        <v/>
      </c>
      <c r="DO63" t="str">
        <f t="shared" si="29"/>
        <v/>
      </c>
      <c r="DP63" t="str">
        <f t="shared" si="30"/>
        <v/>
      </c>
      <c r="DQ63" t="str">
        <f t="shared" si="31"/>
        <v/>
      </c>
      <c r="DR63" t="str">
        <f t="shared" si="32"/>
        <v/>
      </c>
      <c r="DS63" t="str">
        <f t="shared" si="33"/>
        <v/>
      </c>
      <c r="DT63" t="str">
        <f t="shared" si="34"/>
        <v/>
      </c>
      <c r="DU63" t="str">
        <f t="shared" si="35"/>
        <v/>
      </c>
      <c r="DV63" t="str">
        <f t="shared" si="36"/>
        <v/>
      </c>
      <c r="DW63" t="str">
        <f t="shared" si="37"/>
        <v/>
      </c>
      <c r="DX63" t="str">
        <f t="shared" si="38"/>
        <v/>
      </c>
      <c r="DY63" t="str">
        <f t="shared" si="39"/>
        <v/>
      </c>
      <c r="DZ63" t="str">
        <f t="shared" si="40"/>
        <v/>
      </c>
      <c r="EA63" t="str">
        <f t="shared" si="41"/>
        <v/>
      </c>
      <c r="EB63" t="str">
        <f t="shared" si="42"/>
        <v/>
      </c>
      <c r="EC63" t="str">
        <f t="shared" si="43"/>
        <v/>
      </c>
      <c r="ED63" t="str">
        <f t="shared" si="44"/>
        <v/>
      </c>
      <c r="EE63" t="str">
        <f t="shared" si="45"/>
        <v>Otherwise Use: Ancillary or Other Use</v>
      </c>
      <c r="EF63" t="str">
        <f t="shared" si="46"/>
        <v/>
      </c>
      <c r="EG63" t="str">
        <f t="shared" si="47"/>
        <v/>
      </c>
      <c r="EH63" t="str">
        <f t="shared" si="48"/>
        <v/>
      </c>
      <c r="EI63" t="str">
        <f t="shared" si="49"/>
        <v/>
      </c>
      <c r="EJ63" t="str">
        <f t="shared" si="50"/>
        <v/>
      </c>
      <c r="EK63" t="str">
        <f t="shared" si="51"/>
        <v>Z306 - Waste Treatment</v>
      </c>
      <c r="EL63" t="str">
        <f t="shared" si="52"/>
        <v/>
      </c>
      <c r="EM63" t="str">
        <f t="shared" si="53"/>
        <v/>
      </c>
      <c r="EN63" t="str">
        <f t="shared" si="54"/>
        <v/>
      </c>
    </row>
    <row r="64" spans="1:144" ht="28.9">
      <c r="A64" s="7" t="s">
        <v>328</v>
      </c>
      <c r="B64" s="7">
        <v>2022</v>
      </c>
      <c r="C64" t="s">
        <v>451</v>
      </c>
      <c r="D64" t="s">
        <v>452</v>
      </c>
      <c r="E64" t="s">
        <v>453</v>
      </c>
      <c r="F64" t="s">
        <v>454</v>
      </c>
      <c r="G64" t="s">
        <v>455</v>
      </c>
      <c r="H64" t="s">
        <v>456</v>
      </c>
      <c r="I64">
        <v>77571</v>
      </c>
      <c r="J64" s="136">
        <f>VLOOKUP(H64, 'TRI Crosswalk codes'!D:E, 2, FALSE)</f>
        <v>6</v>
      </c>
      <c r="K64">
        <v>562211</v>
      </c>
      <c r="L64" s="137" t="str">
        <f>VLOOKUP(K64, '2017-2022 NAICS'!C:D, 2, FALSE)</f>
        <v>Hazardous Waste Treatment and Disposal</v>
      </c>
      <c r="M64" s="137" t="str">
        <f>IF(COUNTIF('Raw TRI Data'!A:A, K64) &gt;0, "Yes", "No")</f>
        <v>No</v>
      </c>
      <c r="N64">
        <v>29.73028</v>
      </c>
      <c r="O64">
        <v>-95.08981</v>
      </c>
      <c r="P64" s="15">
        <v>110000463365</v>
      </c>
      <c r="Q64" s="15">
        <v>1322220934436</v>
      </c>
      <c r="R64" t="s">
        <v>335</v>
      </c>
      <c r="S64" t="s">
        <v>336</v>
      </c>
      <c r="T64" s="160">
        <v>3</v>
      </c>
      <c r="U64" s="136" t="str">
        <f>VLOOKUP(T64, 'TRI Crosswalk codes'!A:B, 2, FALSE)</f>
        <v>1,000 to 9,999</v>
      </c>
      <c r="V64">
        <v>0.1</v>
      </c>
      <c r="W64">
        <v>0.1</v>
      </c>
      <c r="Y64">
        <v>0.1</v>
      </c>
      <c r="Z64">
        <v>0.2</v>
      </c>
      <c r="AA64" t="s">
        <v>338</v>
      </c>
      <c r="AB64" s="137" t="str">
        <f t="shared" si="0"/>
        <v>Otherwise Use: Ancillary or Other Use; Z306 - Waste Treatment</v>
      </c>
      <c r="AC64" s="137" t="s">
        <v>339</v>
      </c>
      <c r="AD64" s="26" t="str">
        <f>VLOOKUP(K64, 'NAICS OES Crosswalk'!A:C, 3, FALSE)</f>
        <v>Disposal</v>
      </c>
      <c r="AE64" s="26" t="str">
        <f>_xlfn.XLOOKUP($C64,'TRIFD to COU Crosswalk'!A:A,'TRIFD to COU Crosswalk'!B:B)</f>
        <v>Disposal</v>
      </c>
      <c r="AF64" s="137" t="s">
        <v>450</v>
      </c>
      <c r="AK64" t="s">
        <v>341</v>
      </c>
      <c r="AL64" t="s">
        <v>341</v>
      </c>
      <c r="AM64" t="s">
        <v>341</v>
      </c>
      <c r="AN64" t="s">
        <v>341</v>
      </c>
      <c r="AO64" t="s">
        <v>341</v>
      </c>
      <c r="AP64" t="s">
        <v>341</v>
      </c>
      <c r="AQ64" t="s">
        <v>341</v>
      </c>
      <c r="AR64" t="s">
        <v>341</v>
      </c>
      <c r="AS64" t="s">
        <v>341</v>
      </c>
      <c r="AT64" t="s">
        <v>341</v>
      </c>
      <c r="AU64" t="s">
        <v>341</v>
      </c>
      <c r="AV64" t="s">
        <v>341</v>
      </c>
      <c r="AW64" t="s">
        <v>341</v>
      </c>
      <c r="AX64" t="s">
        <v>341</v>
      </c>
      <c r="AY64" t="s">
        <v>341</v>
      </c>
      <c r="AZ64" t="s">
        <v>341</v>
      </c>
      <c r="BA64" t="s">
        <v>341</v>
      </c>
      <c r="BB64" t="s">
        <v>341</v>
      </c>
      <c r="BC64" t="s">
        <v>341</v>
      </c>
      <c r="BD64" t="s">
        <v>341</v>
      </c>
      <c r="BE64" t="s">
        <v>341</v>
      </c>
      <c r="BF64" t="s">
        <v>341</v>
      </c>
      <c r="BG64" t="s">
        <v>341</v>
      </c>
      <c r="BH64" t="s">
        <v>341</v>
      </c>
      <c r="BI64" t="s">
        <v>341</v>
      </c>
      <c r="BJ64" t="s">
        <v>341</v>
      </c>
      <c r="BK64" t="s">
        <v>341</v>
      </c>
      <c r="BL64" t="s">
        <v>341</v>
      </c>
      <c r="BM64" t="s">
        <v>341</v>
      </c>
      <c r="BN64" t="s">
        <v>341</v>
      </c>
      <c r="BO64" t="s">
        <v>341</v>
      </c>
      <c r="BP64" t="s">
        <v>341</v>
      </c>
      <c r="BQ64" t="s">
        <v>341</v>
      </c>
      <c r="BR64" t="s">
        <v>341</v>
      </c>
      <c r="BS64" t="s">
        <v>341</v>
      </c>
      <c r="BT64" t="s">
        <v>341</v>
      </c>
      <c r="BU64" t="s">
        <v>341</v>
      </c>
      <c r="BV64" t="s">
        <v>341</v>
      </c>
      <c r="BW64" t="s">
        <v>341</v>
      </c>
      <c r="BX64" t="s">
        <v>341</v>
      </c>
      <c r="BY64" t="s">
        <v>341</v>
      </c>
      <c r="BZ64" t="s">
        <v>341</v>
      </c>
      <c r="CA64" t="s">
        <v>341</v>
      </c>
      <c r="CB64" t="s">
        <v>341</v>
      </c>
      <c r="CC64" t="s">
        <v>342</v>
      </c>
      <c r="CD64" t="s">
        <v>341</v>
      </c>
      <c r="CE64" t="s">
        <v>341</v>
      </c>
      <c r="CF64" t="s">
        <v>341</v>
      </c>
      <c r="CG64" t="s">
        <v>341</v>
      </c>
      <c r="CH64" t="s">
        <v>341</v>
      </c>
      <c r="CI64" t="s">
        <v>342</v>
      </c>
      <c r="CJ64" t="s">
        <v>341</v>
      </c>
      <c r="CK64" t="s">
        <v>341</v>
      </c>
      <c r="CL64" t="s">
        <v>341</v>
      </c>
      <c r="CM64" t="str">
        <f t="shared" si="1"/>
        <v/>
      </c>
      <c r="CN64" t="str">
        <f t="shared" si="2"/>
        <v/>
      </c>
      <c r="CO64" t="str">
        <f t="shared" si="3"/>
        <v/>
      </c>
      <c r="CP64" t="str">
        <f t="shared" si="4"/>
        <v/>
      </c>
      <c r="CQ64" t="str">
        <f t="shared" si="5"/>
        <v/>
      </c>
      <c r="CR64" t="str">
        <f t="shared" si="6"/>
        <v/>
      </c>
      <c r="CS64" t="str">
        <f t="shared" si="7"/>
        <v/>
      </c>
      <c r="CT64" t="str">
        <f t="shared" si="8"/>
        <v/>
      </c>
      <c r="CU64" t="str">
        <f t="shared" si="9"/>
        <v/>
      </c>
      <c r="CV64" t="str">
        <f t="shared" si="10"/>
        <v/>
      </c>
      <c r="CW64" t="str">
        <f t="shared" si="11"/>
        <v/>
      </c>
      <c r="CX64" t="str">
        <f t="shared" si="12"/>
        <v/>
      </c>
      <c r="CY64" t="str">
        <f t="shared" si="13"/>
        <v/>
      </c>
      <c r="CZ64" t="str">
        <f t="shared" si="14"/>
        <v/>
      </c>
      <c r="DA64" t="str">
        <f t="shared" si="15"/>
        <v/>
      </c>
      <c r="DB64" t="str">
        <f t="shared" si="16"/>
        <v/>
      </c>
      <c r="DC64" t="str">
        <f t="shared" si="17"/>
        <v/>
      </c>
      <c r="DD64" t="str">
        <f t="shared" si="18"/>
        <v/>
      </c>
      <c r="DE64" t="str">
        <f t="shared" si="19"/>
        <v/>
      </c>
      <c r="DF64" t="str">
        <f t="shared" si="20"/>
        <v/>
      </c>
      <c r="DG64" t="str">
        <f t="shared" si="21"/>
        <v/>
      </c>
      <c r="DH64" t="str">
        <f t="shared" si="22"/>
        <v/>
      </c>
      <c r="DI64" t="str">
        <f t="shared" si="23"/>
        <v/>
      </c>
      <c r="DJ64" t="str">
        <f t="shared" si="24"/>
        <v/>
      </c>
      <c r="DK64" t="str">
        <f t="shared" si="25"/>
        <v/>
      </c>
      <c r="DL64" t="str">
        <f t="shared" si="26"/>
        <v/>
      </c>
      <c r="DM64" t="str">
        <f t="shared" si="27"/>
        <v/>
      </c>
      <c r="DN64" t="str">
        <f t="shared" si="28"/>
        <v/>
      </c>
      <c r="DO64" t="str">
        <f t="shared" si="29"/>
        <v/>
      </c>
      <c r="DP64" t="str">
        <f t="shared" si="30"/>
        <v/>
      </c>
      <c r="DQ64" t="str">
        <f t="shared" si="31"/>
        <v/>
      </c>
      <c r="DR64" t="str">
        <f t="shared" si="32"/>
        <v/>
      </c>
      <c r="DS64" t="str">
        <f t="shared" si="33"/>
        <v/>
      </c>
      <c r="DT64" t="str">
        <f t="shared" si="34"/>
        <v/>
      </c>
      <c r="DU64" t="str">
        <f t="shared" si="35"/>
        <v/>
      </c>
      <c r="DV64" t="str">
        <f t="shared" si="36"/>
        <v/>
      </c>
      <c r="DW64" t="str">
        <f t="shared" si="37"/>
        <v/>
      </c>
      <c r="DX64" t="str">
        <f t="shared" si="38"/>
        <v/>
      </c>
      <c r="DY64" t="str">
        <f t="shared" si="39"/>
        <v/>
      </c>
      <c r="DZ64" t="str">
        <f t="shared" si="40"/>
        <v/>
      </c>
      <c r="EA64" t="str">
        <f t="shared" si="41"/>
        <v/>
      </c>
      <c r="EB64" t="str">
        <f t="shared" si="42"/>
        <v/>
      </c>
      <c r="EC64" t="str">
        <f t="shared" si="43"/>
        <v/>
      </c>
      <c r="ED64" t="str">
        <f t="shared" si="44"/>
        <v/>
      </c>
      <c r="EE64" t="str">
        <f t="shared" si="45"/>
        <v>Otherwise Use: Ancillary or Other Use</v>
      </c>
      <c r="EF64" t="str">
        <f t="shared" si="46"/>
        <v/>
      </c>
      <c r="EG64" t="str">
        <f t="shared" si="47"/>
        <v/>
      </c>
      <c r="EH64" t="str">
        <f t="shared" si="48"/>
        <v/>
      </c>
      <c r="EI64" t="str">
        <f t="shared" si="49"/>
        <v/>
      </c>
      <c r="EJ64" t="str">
        <f t="shared" si="50"/>
        <v/>
      </c>
      <c r="EK64" t="str">
        <f t="shared" si="51"/>
        <v>Z306 - Waste Treatment</v>
      </c>
      <c r="EL64" t="str">
        <f t="shared" si="52"/>
        <v/>
      </c>
      <c r="EM64" t="str">
        <f t="shared" si="53"/>
        <v/>
      </c>
      <c r="EN64" t="str">
        <f t="shared" si="54"/>
        <v/>
      </c>
    </row>
    <row r="65" spans="1:144" ht="28.9">
      <c r="A65" s="7" t="s">
        <v>328</v>
      </c>
      <c r="B65" s="7">
        <v>2023</v>
      </c>
      <c r="C65" t="s">
        <v>451</v>
      </c>
      <c r="D65" t="s">
        <v>452</v>
      </c>
      <c r="E65" t="s">
        <v>453</v>
      </c>
      <c r="F65" t="s">
        <v>454</v>
      </c>
      <c r="G65" t="s">
        <v>455</v>
      </c>
      <c r="H65" t="s">
        <v>456</v>
      </c>
      <c r="I65">
        <v>77571</v>
      </c>
      <c r="J65" s="136">
        <f>VLOOKUP(H65, 'TRI Crosswalk codes'!D:E, 2, FALSE)</f>
        <v>6</v>
      </c>
      <c r="K65">
        <v>562211</v>
      </c>
      <c r="L65" s="137" t="str">
        <f>VLOOKUP(K65, '2017-2022 NAICS'!C:D, 2, FALSE)</f>
        <v>Hazardous Waste Treatment and Disposal</v>
      </c>
      <c r="M65" s="137" t="str">
        <f>IF(COUNTIF('Raw TRI Data'!A:A, K65) &gt;0, "Yes", "No")</f>
        <v>No</v>
      </c>
      <c r="N65">
        <v>29.73028</v>
      </c>
      <c r="O65">
        <v>-95.08981</v>
      </c>
      <c r="P65" s="15">
        <v>110000463365</v>
      </c>
      <c r="Q65" s="15">
        <v>1323221968528</v>
      </c>
      <c r="R65" t="s">
        <v>335</v>
      </c>
      <c r="S65" t="s">
        <v>336</v>
      </c>
      <c r="T65" s="160">
        <v>3</v>
      </c>
      <c r="U65" s="136" t="str">
        <f>VLOOKUP(T65, 'TRI Crosswalk codes'!A:B, 2, FALSE)</f>
        <v>1,000 to 9,999</v>
      </c>
      <c r="V65">
        <v>0.1</v>
      </c>
      <c r="W65">
        <v>0.1</v>
      </c>
      <c r="Y65">
        <v>0.1</v>
      </c>
      <c r="Z65">
        <v>0.2</v>
      </c>
      <c r="AA65" t="s">
        <v>338</v>
      </c>
      <c r="AB65" s="137" t="str">
        <f t="shared" si="0"/>
        <v>Otherwise Use: Ancillary or Other Use; Z306 - Waste Treatment</v>
      </c>
      <c r="AC65" s="137" t="s">
        <v>339</v>
      </c>
      <c r="AD65" s="26" t="str">
        <f>VLOOKUP(K65, 'NAICS OES Crosswalk'!A:C, 3, FALSE)</f>
        <v>Disposal</v>
      </c>
      <c r="AE65" s="26" t="str">
        <f>_xlfn.XLOOKUP($C65,'TRIFD to COU Crosswalk'!A:A,'TRIFD to COU Crosswalk'!B:B)</f>
        <v>Disposal</v>
      </c>
      <c r="AF65" s="137" t="s">
        <v>450</v>
      </c>
      <c r="AK65" t="s">
        <v>341</v>
      </c>
      <c r="AL65" t="s">
        <v>341</v>
      </c>
      <c r="AM65" t="s">
        <v>341</v>
      </c>
      <c r="AN65" t="s">
        <v>341</v>
      </c>
      <c r="AO65" t="s">
        <v>341</v>
      </c>
      <c r="AP65" t="s">
        <v>341</v>
      </c>
      <c r="AQ65" t="s">
        <v>341</v>
      </c>
      <c r="AR65" t="s">
        <v>341</v>
      </c>
      <c r="AS65" t="s">
        <v>341</v>
      </c>
      <c r="AT65" t="s">
        <v>341</v>
      </c>
      <c r="AU65" t="s">
        <v>341</v>
      </c>
      <c r="AV65" t="s">
        <v>341</v>
      </c>
      <c r="AW65" t="s">
        <v>341</v>
      </c>
      <c r="AX65" t="s">
        <v>341</v>
      </c>
      <c r="AY65" t="s">
        <v>341</v>
      </c>
      <c r="AZ65" t="s">
        <v>341</v>
      </c>
      <c r="BA65" t="s">
        <v>341</v>
      </c>
      <c r="BB65" t="s">
        <v>341</v>
      </c>
      <c r="BC65" t="s">
        <v>341</v>
      </c>
      <c r="BD65" t="s">
        <v>341</v>
      </c>
      <c r="BE65" t="s">
        <v>341</v>
      </c>
      <c r="BF65" t="s">
        <v>341</v>
      </c>
      <c r="BG65" t="s">
        <v>341</v>
      </c>
      <c r="BH65" t="s">
        <v>341</v>
      </c>
      <c r="BI65" t="s">
        <v>341</v>
      </c>
      <c r="BJ65" t="s">
        <v>341</v>
      </c>
      <c r="BK65" t="s">
        <v>341</v>
      </c>
      <c r="BL65" t="s">
        <v>341</v>
      </c>
      <c r="BM65" t="s">
        <v>341</v>
      </c>
      <c r="BN65" t="s">
        <v>341</v>
      </c>
      <c r="BO65" t="s">
        <v>341</v>
      </c>
      <c r="BP65" t="s">
        <v>341</v>
      </c>
      <c r="BQ65" t="s">
        <v>341</v>
      </c>
      <c r="BR65" t="s">
        <v>341</v>
      </c>
      <c r="BS65" t="s">
        <v>341</v>
      </c>
      <c r="BT65" t="s">
        <v>341</v>
      </c>
      <c r="BU65" t="s">
        <v>341</v>
      </c>
      <c r="BV65" t="s">
        <v>341</v>
      </c>
      <c r="BW65" t="s">
        <v>341</v>
      </c>
      <c r="BX65" t="s">
        <v>341</v>
      </c>
      <c r="BY65" t="s">
        <v>341</v>
      </c>
      <c r="BZ65" t="s">
        <v>341</v>
      </c>
      <c r="CA65" t="s">
        <v>341</v>
      </c>
      <c r="CB65" t="s">
        <v>341</v>
      </c>
      <c r="CC65" t="s">
        <v>342</v>
      </c>
      <c r="CD65" t="s">
        <v>341</v>
      </c>
      <c r="CE65" t="s">
        <v>341</v>
      </c>
      <c r="CF65" t="s">
        <v>341</v>
      </c>
      <c r="CG65" t="s">
        <v>341</v>
      </c>
      <c r="CH65" t="s">
        <v>341</v>
      </c>
      <c r="CI65" t="s">
        <v>342</v>
      </c>
      <c r="CJ65" t="s">
        <v>341</v>
      </c>
      <c r="CK65" t="s">
        <v>341</v>
      </c>
      <c r="CL65" t="s">
        <v>341</v>
      </c>
      <c r="CM65" t="str">
        <f t="shared" si="1"/>
        <v/>
      </c>
      <c r="CN65" t="str">
        <f t="shared" si="2"/>
        <v/>
      </c>
      <c r="CO65" t="str">
        <f t="shared" si="3"/>
        <v/>
      </c>
      <c r="CP65" t="str">
        <f t="shared" si="4"/>
        <v/>
      </c>
      <c r="CQ65" t="str">
        <f t="shared" si="5"/>
        <v/>
      </c>
      <c r="CR65" t="str">
        <f t="shared" si="6"/>
        <v/>
      </c>
      <c r="CS65" t="str">
        <f t="shared" si="7"/>
        <v/>
      </c>
      <c r="CT65" t="str">
        <f t="shared" si="8"/>
        <v/>
      </c>
      <c r="CU65" t="str">
        <f t="shared" si="9"/>
        <v/>
      </c>
      <c r="CV65" t="str">
        <f t="shared" si="10"/>
        <v/>
      </c>
      <c r="CW65" t="str">
        <f t="shared" si="11"/>
        <v/>
      </c>
      <c r="CX65" t="str">
        <f t="shared" si="12"/>
        <v/>
      </c>
      <c r="CY65" t="str">
        <f t="shared" si="13"/>
        <v/>
      </c>
      <c r="CZ65" t="str">
        <f t="shared" si="14"/>
        <v/>
      </c>
      <c r="DA65" t="str">
        <f t="shared" si="15"/>
        <v/>
      </c>
      <c r="DB65" t="str">
        <f t="shared" si="16"/>
        <v/>
      </c>
      <c r="DC65" t="str">
        <f t="shared" si="17"/>
        <v/>
      </c>
      <c r="DD65" t="str">
        <f t="shared" si="18"/>
        <v/>
      </c>
      <c r="DE65" t="str">
        <f t="shared" si="19"/>
        <v/>
      </c>
      <c r="DF65" t="str">
        <f t="shared" si="20"/>
        <v/>
      </c>
      <c r="DG65" t="str">
        <f t="shared" si="21"/>
        <v/>
      </c>
      <c r="DH65" t="str">
        <f t="shared" si="22"/>
        <v/>
      </c>
      <c r="DI65" t="str">
        <f t="shared" si="23"/>
        <v/>
      </c>
      <c r="DJ65" t="str">
        <f t="shared" si="24"/>
        <v/>
      </c>
      <c r="DK65" t="str">
        <f t="shared" si="25"/>
        <v/>
      </c>
      <c r="DL65" t="str">
        <f t="shared" si="26"/>
        <v/>
      </c>
      <c r="DM65" t="str">
        <f t="shared" si="27"/>
        <v/>
      </c>
      <c r="DN65" t="str">
        <f t="shared" si="28"/>
        <v/>
      </c>
      <c r="DO65" t="str">
        <f t="shared" si="29"/>
        <v/>
      </c>
      <c r="DP65" t="str">
        <f t="shared" si="30"/>
        <v/>
      </c>
      <c r="DQ65" t="str">
        <f t="shared" si="31"/>
        <v/>
      </c>
      <c r="DR65" t="str">
        <f t="shared" si="32"/>
        <v/>
      </c>
      <c r="DS65" t="str">
        <f t="shared" si="33"/>
        <v/>
      </c>
      <c r="DT65" t="str">
        <f t="shared" si="34"/>
        <v/>
      </c>
      <c r="DU65" t="str">
        <f t="shared" si="35"/>
        <v/>
      </c>
      <c r="DV65" t="str">
        <f t="shared" si="36"/>
        <v/>
      </c>
      <c r="DW65" t="str">
        <f t="shared" si="37"/>
        <v/>
      </c>
      <c r="DX65" t="str">
        <f t="shared" si="38"/>
        <v/>
      </c>
      <c r="DY65" t="str">
        <f t="shared" si="39"/>
        <v/>
      </c>
      <c r="DZ65" t="str">
        <f t="shared" si="40"/>
        <v/>
      </c>
      <c r="EA65" t="str">
        <f t="shared" si="41"/>
        <v/>
      </c>
      <c r="EB65" t="str">
        <f t="shared" si="42"/>
        <v/>
      </c>
      <c r="EC65" t="str">
        <f t="shared" si="43"/>
        <v/>
      </c>
      <c r="ED65" t="str">
        <f t="shared" si="44"/>
        <v/>
      </c>
      <c r="EE65" t="str">
        <f t="shared" si="45"/>
        <v>Otherwise Use: Ancillary or Other Use</v>
      </c>
      <c r="EF65" t="str">
        <f t="shared" si="46"/>
        <v/>
      </c>
      <c r="EG65" t="str">
        <f t="shared" si="47"/>
        <v/>
      </c>
      <c r="EH65" t="str">
        <f t="shared" si="48"/>
        <v/>
      </c>
      <c r="EI65" t="str">
        <f t="shared" si="49"/>
        <v/>
      </c>
      <c r="EJ65" t="str">
        <f t="shared" si="50"/>
        <v/>
      </c>
      <c r="EK65" t="str">
        <f t="shared" si="51"/>
        <v>Z306 - Waste Treatment</v>
      </c>
      <c r="EL65" t="str">
        <f t="shared" si="52"/>
        <v/>
      </c>
      <c r="EM65" t="str">
        <f t="shared" si="53"/>
        <v/>
      </c>
      <c r="EN65" t="str">
        <f t="shared" si="54"/>
        <v/>
      </c>
    </row>
    <row r="66" spans="1:144" ht="28.9">
      <c r="A66" s="7" t="s">
        <v>328</v>
      </c>
      <c r="B66" s="7">
        <v>2019</v>
      </c>
      <c r="C66" t="s">
        <v>457</v>
      </c>
      <c r="D66" t="s">
        <v>458</v>
      </c>
      <c r="E66" t="s">
        <v>459</v>
      </c>
      <c r="F66" t="s">
        <v>460</v>
      </c>
      <c r="G66" t="s">
        <v>461</v>
      </c>
      <c r="H66" t="s">
        <v>370</v>
      </c>
      <c r="I66">
        <v>71730</v>
      </c>
      <c r="J66" s="136">
        <f>VLOOKUP(H66, 'TRI Crosswalk codes'!D:E, 2, FALSE)</f>
        <v>6</v>
      </c>
      <c r="K66">
        <v>562211</v>
      </c>
      <c r="L66" s="137" t="str">
        <f>VLOOKUP(K66, '2017-2022 NAICS'!C:D, 2, FALSE)</f>
        <v>Hazardous Waste Treatment and Disposal</v>
      </c>
      <c r="M66" s="137" t="str">
        <f>IF(COUNTIF('Raw TRI Data'!A:A, K66) &gt;0, "Yes", "No")</f>
        <v>No</v>
      </c>
      <c r="N66">
        <v>33.2044</v>
      </c>
      <c r="O66">
        <v>-92.630799999999994</v>
      </c>
      <c r="P66" s="15">
        <v>110000521221</v>
      </c>
      <c r="Q66" s="15">
        <v>1319218426500</v>
      </c>
      <c r="R66" t="s">
        <v>335</v>
      </c>
      <c r="S66" t="s">
        <v>336</v>
      </c>
      <c r="T66" s="160">
        <v>3</v>
      </c>
      <c r="U66" s="136" t="str">
        <f>VLOOKUP(T66, 'TRI Crosswalk codes'!A:B, 2, FALSE)</f>
        <v>1,000 to 9,999</v>
      </c>
      <c r="V66">
        <v>0.01</v>
      </c>
      <c r="W66">
        <v>0.01</v>
      </c>
      <c r="Y66">
        <v>0.01</v>
      </c>
      <c r="Z66">
        <v>0.02</v>
      </c>
      <c r="AA66" t="s">
        <v>338</v>
      </c>
      <c r="AB66" s="137" t="str">
        <f t="shared" ref="AB66:AB129" si="55">_xlfn.TEXTJOIN("; ", TRUE, CM66:EN66)</f>
        <v>Otherwise Use: Ancillary or Other Use; Z306 - Waste Treatment</v>
      </c>
      <c r="AC66" s="137" t="s">
        <v>339</v>
      </c>
      <c r="AD66" s="26" t="str">
        <f>VLOOKUP(K66, 'NAICS OES Crosswalk'!A:C, 3, FALSE)</f>
        <v>Disposal</v>
      </c>
      <c r="AE66" s="26" t="str">
        <f>_xlfn.XLOOKUP($C66,'TRIFD to COU Crosswalk'!A:A,'TRIFD to COU Crosswalk'!B:B)</f>
        <v>Disposal</v>
      </c>
      <c r="AF66" s="137" t="s">
        <v>450</v>
      </c>
      <c r="AK66" t="s">
        <v>341</v>
      </c>
      <c r="AL66" t="s">
        <v>341</v>
      </c>
      <c r="AM66" t="s">
        <v>341</v>
      </c>
      <c r="AN66" t="s">
        <v>341</v>
      </c>
      <c r="AO66" t="s">
        <v>341</v>
      </c>
      <c r="AP66" t="s">
        <v>341</v>
      </c>
      <c r="AQ66" t="s">
        <v>341</v>
      </c>
      <c r="AR66" t="s">
        <v>341</v>
      </c>
      <c r="AS66" t="s">
        <v>341</v>
      </c>
      <c r="AT66" t="s">
        <v>341</v>
      </c>
      <c r="AU66" t="s">
        <v>341</v>
      </c>
      <c r="AV66" t="s">
        <v>341</v>
      </c>
      <c r="AW66" t="s">
        <v>341</v>
      </c>
      <c r="AX66" t="s">
        <v>341</v>
      </c>
      <c r="AY66" t="s">
        <v>341</v>
      </c>
      <c r="AZ66" t="s">
        <v>341</v>
      </c>
      <c r="BA66" t="s">
        <v>341</v>
      </c>
      <c r="BB66" t="s">
        <v>341</v>
      </c>
      <c r="BC66" t="s">
        <v>341</v>
      </c>
      <c r="BD66" t="s">
        <v>341</v>
      </c>
      <c r="BE66" t="s">
        <v>341</v>
      </c>
      <c r="BF66" t="s">
        <v>341</v>
      </c>
      <c r="BG66" t="s">
        <v>341</v>
      </c>
      <c r="BH66" t="s">
        <v>341</v>
      </c>
      <c r="BI66" t="s">
        <v>341</v>
      </c>
      <c r="BJ66" t="s">
        <v>341</v>
      </c>
      <c r="BK66" t="s">
        <v>341</v>
      </c>
      <c r="BL66" t="s">
        <v>341</v>
      </c>
      <c r="BM66" t="s">
        <v>341</v>
      </c>
      <c r="BN66" t="s">
        <v>341</v>
      </c>
      <c r="BO66" t="s">
        <v>341</v>
      </c>
      <c r="BP66" t="s">
        <v>341</v>
      </c>
      <c r="BQ66" t="s">
        <v>341</v>
      </c>
      <c r="BR66" t="s">
        <v>341</v>
      </c>
      <c r="BS66" t="s">
        <v>341</v>
      </c>
      <c r="BT66" t="s">
        <v>341</v>
      </c>
      <c r="BU66" t="s">
        <v>341</v>
      </c>
      <c r="BV66" t="s">
        <v>341</v>
      </c>
      <c r="BW66" t="s">
        <v>341</v>
      </c>
      <c r="BX66" t="s">
        <v>341</v>
      </c>
      <c r="BY66" t="s">
        <v>341</v>
      </c>
      <c r="BZ66" t="s">
        <v>341</v>
      </c>
      <c r="CA66" t="s">
        <v>341</v>
      </c>
      <c r="CB66" t="s">
        <v>341</v>
      </c>
      <c r="CC66" t="s">
        <v>342</v>
      </c>
      <c r="CD66" t="s">
        <v>341</v>
      </c>
      <c r="CE66" t="s">
        <v>341</v>
      </c>
      <c r="CF66" t="s">
        <v>341</v>
      </c>
      <c r="CG66" t="s">
        <v>341</v>
      </c>
      <c r="CH66" t="s">
        <v>341</v>
      </c>
      <c r="CI66" t="s">
        <v>342</v>
      </c>
      <c r="CJ66" t="s">
        <v>341</v>
      </c>
      <c r="CK66" t="s">
        <v>341</v>
      </c>
      <c r="CL66" t="s">
        <v>341</v>
      </c>
      <c r="CM66" t="str">
        <f t="shared" ref="CM66:CM129" si="56">IF(AK66="Yes", "Manufacture: Produce", "")</f>
        <v/>
      </c>
      <c r="CN66" t="str">
        <f t="shared" ref="CN66:CN129" si="57">IF(AL66="Yes", "Manufacture: Import", "")</f>
        <v/>
      </c>
      <c r="CO66" t="str">
        <f t="shared" ref="CO66:CO129" si="58">IF(AM66="Yes", "Manufacture: For on-site use/processing", "")</f>
        <v/>
      </c>
      <c r="CP66" t="str">
        <f t="shared" ref="CP66:CP129" si="59">IF(AN66="Yes", "Manufacture: For sale/distribution", "")</f>
        <v/>
      </c>
      <c r="CQ66" t="str">
        <f t="shared" ref="CQ66:CQ129" si="60">IF(AO66="Yes", "Manufacture: As a byproduct", "")</f>
        <v/>
      </c>
      <c r="CR66" t="str">
        <f t="shared" ref="CR66:CR129" si="61">IF(AP66="Yes", "Manufacture: As an Impurity", "")</f>
        <v/>
      </c>
      <c r="CS66" t="str">
        <f t="shared" ref="CS66:CS129" si="62">IF(AQ66="Yes", "Processing: As a reactant", "")</f>
        <v/>
      </c>
      <c r="CT66" t="str">
        <f t="shared" ref="CT66:CT129" si="63">IF(AR66="Yes", "P101 - Feedstocks", "")</f>
        <v/>
      </c>
      <c r="CU66" t="str">
        <f t="shared" ref="CU66:CU129" si="64">IF(AS66="Yes", "102 - Raw Materials", "")</f>
        <v/>
      </c>
      <c r="CV66" t="str">
        <f t="shared" ref="CV66:CV129" si="65">IF(AT66="Yes", "P103 - Intermediates", "")</f>
        <v/>
      </c>
      <c r="CW66" t="str">
        <f t="shared" ref="CW66:CW129" si="66">IF(AU66="Yes", "P104 - Initiators", "")</f>
        <v/>
      </c>
      <c r="CX66" t="str">
        <f t="shared" ref="CX66:CX129" si="67">IF(AV66="Yes", "P199 - Other", "")</f>
        <v/>
      </c>
      <c r="CY66" t="str">
        <f t="shared" ref="CY66:CY129" si="68">IF(AW66="Yes", "Processing: As a formulation component", "")</f>
        <v/>
      </c>
      <c r="CZ66" t="str">
        <f t="shared" ref="CZ66:CZ129" si="69">IF(AX66="Yes", "P201 - Additives", "")</f>
        <v/>
      </c>
      <c r="DA66" t="str">
        <f t="shared" ref="DA66:DA129" si="70">IF(AY66="Yes", "P202 - Dyes", "")</f>
        <v/>
      </c>
      <c r="DB66" t="str">
        <f t="shared" ref="DB66:DB129" si="71">IF(AZ66="Yes", "P203 - Reaction Diluent", "")</f>
        <v/>
      </c>
      <c r="DC66" t="str">
        <f t="shared" ref="DC66:DC129" si="72">IF(BA66="Yes", "P204 - Initiators", "")</f>
        <v/>
      </c>
      <c r="DD66" t="str">
        <f t="shared" ref="DD66:DD129" si="73">IF(BB66="Yes", "P205 - Solvents", "")</f>
        <v/>
      </c>
      <c r="DE66" t="str">
        <f t="shared" ref="DE66:DE129" si="74">IF(BC66="Yes", "P206 - Inhibitors", "")</f>
        <v/>
      </c>
      <c r="DF66" t="str">
        <f t="shared" ref="DF66:DF129" si="75">IF(BD66="Yes", "P207 - Emulsifiers", "")</f>
        <v/>
      </c>
      <c r="DG66" t="str">
        <f t="shared" ref="DG66:DG129" si="76">IF(BE66="Yes", "P208 - Surfactants", "")</f>
        <v/>
      </c>
      <c r="DH66" t="str">
        <f t="shared" ref="DH66:DH129" si="77">IF(BF66="Yes", "P209 - Lubricants", "")</f>
        <v/>
      </c>
      <c r="DI66" t="str">
        <f t="shared" ref="DI66:DI129" si="78">IF(BG66="Yes", "P210 - Flame Retardants", "")</f>
        <v/>
      </c>
      <c r="DJ66" t="str">
        <f t="shared" ref="DJ66:DJ129" si="79">IF(BH66="Yes", "P211 - Rheological Modifiers", "")</f>
        <v/>
      </c>
      <c r="DK66" t="str">
        <f t="shared" ref="DK66:DK129" si="80">IF(BI66="Yes", "P299 - Other", "")</f>
        <v/>
      </c>
      <c r="DL66" t="str">
        <f t="shared" ref="DL66:DL129" si="81">IF(BJ66="Yes", "Processing: As an article component", "")</f>
        <v/>
      </c>
      <c r="DM66" t="str">
        <f t="shared" ref="DM66:DM129" si="82">IF(BK66="Yes", "Processing: Repackaging", "")</f>
        <v/>
      </c>
      <c r="DN66" t="str">
        <f t="shared" ref="DN66:DN129" si="83">IF(BL66="Yes", "Processing: As an impurity", "")</f>
        <v/>
      </c>
      <c r="DO66" t="str">
        <f t="shared" ref="DO66:DO129" si="84">IF(BM66="Yes", "Processing: Recycling", "")</f>
        <v/>
      </c>
      <c r="DP66" t="str">
        <f t="shared" ref="DP66:DP129" si="85">IF(BN66="Yes", "Otherwise Use: As a chemical processing aid", "")</f>
        <v/>
      </c>
      <c r="DQ66" t="str">
        <f t="shared" ref="DQ66:DQ129" si="86">IF(BO66="Yes", "Z101 - Process Solvents", "")</f>
        <v/>
      </c>
      <c r="DR66" t="str">
        <f t="shared" ref="DR66:DR129" si="87">IF(BP66="Yes", "Z102 - Catalysts", "")</f>
        <v/>
      </c>
      <c r="DS66" t="str">
        <f t="shared" ref="DS66:DS129" si="88">IF(BQ66="Yes", "Z103 - Inhibitors", "")</f>
        <v/>
      </c>
      <c r="DT66" t="str">
        <f t="shared" ref="DT66:DT129" si="89">IF(BR66="Yes", "Z104 - Inititiators", "")</f>
        <v/>
      </c>
      <c r="DU66" t="str">
        <f t="shared" ref="DU66:DU129" si="90">IF(BS66="Yes", "Z105 - Reaction Terminators", "")</f>
        <v/>
      </c>
      <c r="DV66" t="str">
        <f t="shared" ref="DV66:DV129" si="91">IF(BT66="Yes", "Z106 - Solution Buffers", "")</f>
        <v/>
      </c>
      <c r="DW66" t="str">
        <f t="shared" ref="DW66:DW129" si="92">IF(BU66="Yes", "Z199 - Other", "")</f>
        <v/>
      </c>
      <c r="DX66" t="str">
        <f t="shared" ref="DX66:DX129" si="93">IF(BV66="Yes", "Otherwise Use: As a manufacturing aid", "")</f>
        <v/>
      </c>
      <c r="DY66" t="str">
        <f t="shared" ref="DY66:DY129" si="94">IF(BW66="Yes", "Z201 - Process Lubricants", "")</f>
        <v/>
      </c>
      <c r="DZ66" t="str">
        <f t="shared" ref="DZ66:DZ129" si="95">IF(BX66="Yes", "Z202 - Metalworking Fluids", "")</f>
        <v/>
      </c>
      <c r="EA66" t="str">
        <f t="shared" ref="EA66:EA129" si="96">IF(BY66="Yes", "Z203 - Coolants", "")</f>
        <v/>
      </c>
      <c r="EB66" t="str">
        <f t="shared" ref="EB66:EB129" si="97">IF(BZ66="Yes", "Z204 - Refrigerants", "")</f>
        <v/>
      </c>
      <c r="EC66" t="str">
        <f t="shared" ref="EC66:EC129" si="98">IF(CA66="Yes", "Z205 - Hydraulic Fluids", "")</f>
        <v/>
      </c>
      <c r="ED66" t="str">
        <f t="shared" ref="ED66:ED129" si="99">IF(CB66="Yes", "Z299 - Other", "")</f>
        <v/>
      </c>
      <c r="EE66" t="str">
        <f t="shared" ref="EE66:EE129" si="100">IF(CC66="Yes", "Otherwise Use: Ancillary or Other Use", "")</f>
        <v>Otherwise Use: Ancillary or Other Use</v>
      </c>
      <c r="EF66" t="str">
        <f t="shared" ref="EF66:EF129" si="101">IF(CD66="Yes", "Z301 - Cleaner", "")</f>
        <v/>
      </c>
      <c r="EG66" t="str">
        <f t="shared" ref="EG66:EG129" si="102">IF(CE66="Yes", "Z302 - Degreaser", "")</f>
        <v/>
      </c>
      <c r="EH66" t="str">
        <f t="shared" ref="EH66:EH129" si="103">IF(CF66="Yes", "Z303 - Lubricants", "")</f>
        <v/>
      </c>
      <c r="EI66" t="str">
        <f t="shared" ref="EI66:EI129" si="104">IF(CG66="Yes", "Z304 - Fuel", "")</f>
        <v/>
      </c>
      <c r="EJ66" t="str">
        <f t="shared" ref="EJ66:EJ129" si="105">IF(CH66="Yes", "Z305 - Flame Retardant", "")</f>
        <v/>
      </c>
      <c r="EK66" t="str">
        <f t="shared" ref="EK66:EK129" si="106">IF(CI66="Yes", "Z306 - Waste Treatment", "")</f>
        <v>Z306 - Waste Treatment</v>
      </c>
      <c r="EL66" t="str">
        <f t="shared" ref="EL66:EL129" si="107">IF(CJ66="Yes", "Z307 - Water Treatment", "")</f>
        <v/>
      </c>
      <c r="EM66" t="str">
        <f t="shared" ref="EM66:EM129" si="108">IF(CK66="Yes", "Z308 - Construction Materials", "")</f>
        <v/>
      </c>
      <c r="EN66" t="str">
        <f t="shared" ref="EN66:EN129" si="109">IF(CL66="Yes", "Z399 - Other", "")</f>
        <v/>
      </c>
    </row>
    <row r="67" spans="1:144" ht="28.9">
      <c r="A67" s="7" t="s">
        <v>328</v>
      </c>
      <c r="B67" s="7">
        <v>2020</v>
      </c>
      <c r="C67" t="s">
        <v>457</v>
      </c>
      <c r="D67" t="s">
        <v>458</v>
      </c>
      <c r="E67" t="s">
        <v>459</v>
      </c>
      <c r="F67" t="s">
        <v>460</v>
      </c>
      <c r="G67" t="s">
        <v>461</v>
      </c>
      <c r="H67" t="s">
        <v>370</v>
      </c>
      <c r="I67">
        <v>71730</v>
      </c>
      <c r="J67" s="136">
        <f>VLOOKUP(H67, 'TRI Crosswalk codes'!D:E, 2, FALSE)</f>
        <v>6</v>
      </c>
      <c r="K67">
        <v>562211</v>
      </c>
      <c r="L67" s="137" t="str">
        <f>VLOOKUP(K67, '2017-2022 NAICS'!C:D, 2, FALSE)</f>
        <v>Hazardous Waste Treatment and Disposal</v>
      </c>
      <c r="M67" s="137" t="str">
        <f>IF(COUNTIF('Raw TRI Data'!A:A, K67) &gt;0, "Yes", "No")</f>
        <v>No</v>
      </c>
      <c r="N67">
        <v>33.2044</v>
      </c>
      <c r="O67">
        <v>-92.630799999999994</v>
      </c>
      <c r="P67" s="15">
        <v>110000521221</v>
      </c>
      <c r="Q67" s="15">
        <v>1320219351867</v>
      </c>
      <c r="R67" t="s">
        <v>335</v>
      </c>
      <c r="S67" t="s">
        <v>336</v>
      </c>
      <c r="T67" s="160">
        <v>3</v>
      </c>
      <c r="U67" s="136" t="str">
        <f>VLOOKUP(T67, 'TRI Crosswalk codes'!A:B, 2, FALSE)</f>
        <v>1,000 to 9,999</v>
      </c>
      <c r="V67">
        <v>0</v>
      </c>
      <c r="W67">
        <v>0</v>
      </c>
      <c r="Y67">
        <v>0.1</v>
      </c>
      <c r="Z67">
        <v>0.1</v>
      </c>
      <c r="AA67" t="s">
        <v>338</v>
      </c>
      <c r="AB67" s="137" t="str">
        <f t="shared" si="55"/>
        <v>Otherwise Use: Ancillary or Other Use; Z306 - Waste Treatment</v>
      </c>
      <c r="AC67" s="137" t="s">
        <v>339</v>
      </c>
      <c r="AD67" s="26" t="str">
        <f>VLOOKUP(K67, 'NAICS OES Crosswalk'!A:C, 3, FALSE)</f>
        <v>Disposal</v>
      </c>
      <c r="AE67" s="26" t="str">
        <f>_xlfn.XLOOKUP($C67,'TRIFD to COU Crosswalk'!A:A,'TRIFD to COU Crosswalk'!B:B)</f>
        <v>Disposal</v>
      </c>
      <c r="AF67" s="137" t="s">
        <v>450</v>
      </c>
      <c r="AK67" t="s">
        <v>341</v>
      </c>
      <c r="AL67" t="s">
        <v>341</v>
      </c>
      <c r="AM67" t="s">
        <v>341</v>
      </c>
      <c r="AN67" t="s">
        <v>341</v>
      </c>
      <c r="AO67" t="s">
        <v>341</v>
      </c>
      <c r="AP67" t="s">
        <v>341</v>
      </c>
      <c r="AQ67" t="s">
        <v>341</v>
      </c>
      <c r="AR67" t="s">
        <v>341</v>
      </c>
      <c r="AS67" t="s">
        <v>341</v>
      </c>
      <c r="AT67" t="s">
        <v>341</v>
      </c>
      <c r="AU67" t="s">
        <v>341</v>
      </c>
      <c r="AV67" t="s">
        <v>341</v>
      </c>
      <c r="AW67" t="s">
        <v>341</v>
      </c>
      <c r="AX67" t="s">
        <v>341</v>
      </c>
      <c r="AY67" t="s">
        <v>341</v>
      </c>
      <c r="AZ67" t="s">
        <v>341</v>
      </c>
      <c r="BA67" t="s">
        <v>341</v>
      </c>
      <c r="BB67" t="s">
        <v>341</v>
      </c>
      <c r="BC67" t="s">
        <v>341</v>
      </c>
      <c r="BD67" t="s">
        <v>341</v>
      </c>
      <c r="BE67" t="s">
        <v>341</v>
      </c>
      <c r="BF67" t="s">
        <v>341</v>
      </c>
      <c r="BG67" t="s">
        <v>341</v>
      </c>
      <c r="BH67" t="s">
        <v>341</v>
      </c>
      <c r="BI67" t="s">
        <v>341</v>
      </c>
      <c r="BJ67" t="s">
        <v>341</v>
      </c>
      <c r="BK67" t="s">
        <v>341</v>
      </c>
      <c r="BL67" t="s">
        <v>341</v>
      </c>
      <c r="BM67" t="s">
        <v>341</v>
      </c>
      <c r="BN67" t="s">
        <v>341</v>
      </c>
      <c r="BO67" t="s">
        <v>341</v>
      </c>
      <c r="BP67" t="s">
        <v>341</v>
      </c>
      <c r="BQ67" t="s">
        <v>341</v>
      </c>
      <c r="BR67" t="s">
        <v>341</v>
      </c>
      <c r="BS67" t="s">
        <v>341</v>
      </c>
      <c r="BT67" t="s">
        <v>341</v>
      </c>
      <c r="BU67" t="s">
        <v>341</v>
      </c>
      <c r="BV67" t="s">
        <v>341</v>
      </c>
      <c r="BW67" t="s">
        <v>341</v>
      </c>
      <c r="BX67" t="s">
        <v>341</v>
      </c>
      <c r="BY67" t="s">
        <v>341</v>
      </c>
      <c r="BZ67" t="s">
        <v>341</v>
      </c>
      <c r="CA67" t="s">
        <v>341</v>
      </c>
      <c r="CB67" t="s">
        <v>341</v>
      </c>
      <c r="CC67" t="s">
        <v>342</v>
      </c>
      <c r="CD67" t="s">
        <v>341</v>
      </c>
      <c r="CE67" t="s">
        <v>341</v>
      </c>
      <c r="CF67" t="s">
        <v>341</v>
      </c>
      <c r="CG67" t="s">
        <v>341</v>
      </c>
      <c r="CH67" t="s">
        <v>341</v>
      </c>
      <c r="CI67" t="s">
        <v>342</v>
      </c>
      <c r="CJ67" t="s">
        <v>341</v>
      </c>
      <c r="CK67" t="s">
        <v>341</v>
      </c>
      <c r="CL67" t="s">
        <v>341</v>
      </c>
      <c r="CM67" t="str">
        <f t="shared" si="56"/>
        <v/>
      </c>
      <c r="CN67" t="str">
        <f t="shared" si="57"/>
        <v/>
      </c>
      <c r="CO67" t="str">
        <f t="shared" si="58"/>
        <v/>
      </c>
      <c r="CP67" t="str">
        <f t="shared" si="59"/>
        <v/>
      </c>
      <c r="CQ67" t="str">
        <f t="shared" si="60"/>
        <v/>
      </c>
      <c r="CR67" t="str">
        <f t="shared" si="61"/>
        <v/>
      </c>
      <c r="CS67" t="str">
        <f t="shared" si="62"/>
        <v/>
      </c>
      <c r="CT67" t="str">
        <f t="shared" si="63"/>
        <v/>
      </c>
      <c r="CU67" t="str">
        <f t="shared" si="64"/>
        <v/>
      </c>
      <c r="CV67" t="str">
        <f t="shared" si="65"/>
        <v/>
      </c>
      <c r="CW67" t="str">
        <f t="shared" si="66"/>
        <v/>
      </c>
      <c r="CX67" t="str">
        <f t="shared" si="67"/>
        <v/>
      </c>
      <c r="CY67" t="str">
        <f t="shared" si="68"/>
        <v/>
      </c>
      <c r="CZ67" t="str">
        <f t="shared" si="69"/>
        <v/>
      </c>
      <c r="DA67" t="str">
        <f t="shared" si="70"/>
        <v/>
      </c>
      <c r="DB67" t="str">
        <f t="shared" si="71"/>
        <v/>
      </c>
      <c r="DC67" t="str">
        <f t="shared" si="72"/>
        <v/>
      </c>
      <c r="DD67" t="str">
        <f t="shared" si="73"/>
        <v/>
      </c>
      <c r="DE67" t="str">
        <f t="shared" si="74"/>
        <v/>
      </c>
      <c r="DF67" t="str">
        <f t="shared" si="75"/>
        <v/>
      </c>
      <c r="DG67" t="str">
        <f t="shared" si="76"/>
        <v/>
      </c>
      <c r="DH67" t="str">
        <f t="shared" si="77"/>
        <v/>
      </c>
      <c r="DI67" t="str">
        <f t="shared" si="78"/>
        <v/>
      </c>
      <c r="DJ67" t="str">
        <f t="shared" si="79"/>
        <v/>
      </c>
      <c r="DK67" t="str">
        <f t="shared" si="80"/>
        <v/>
      </c>
      <c r="DL67" t="str">
        <f t="shared" si="81"/>
        <v/>
      </c>
      <c r="DM67" t="str">
        <f t="shared" si="82"/>
        <v/>
      </c>
      <c r="DN67" t="str">
        <f t="shared" si="83"/>
        <v/>
      </c>
      <c r="DO67" t="str">
        <f t="shared" si="84"/>
        <v/>
      </c>
      <c r="DP67" t="str">
        <f t="shared" si="85"/>
        <v/>
      </c>
      <c r="DQ67" t="str">
        <f t="shared" si="86"/>
        <v/>
      </c>
      <c r="DR67" t="str">
        <f t="shared" si="87"/>
        <v/>
      </c>
      <c r="DS67" t="str">
        <f t="shared" si="88"/>
        <v/>
      </c>
      <c r="DT67" t="str">
        <f t="shared" si="89"/>
        <v/>
      </c>
      <c r="DU67" t="str">
        <f t="shared" si="90"/>
        <v/>
      </c>
      <c r="DV67" t="str">
        <f t="shared" si="91"/>
        <v/>
      </c>
      <c r="DW67" t="str">
        <f t="shared" si="92"/>
        <v/>
      </c>
      <c r="DX67" t="str">
        <f t="shared" si="93"/>
        <v/>
      </c>
      <c r="DY67" t="str">
        <f t="shared" si="94"/>
        <v/>
      </c>
      <c r="DZ67" t="str">
        <f t="shared" si="95"/>
        <v/>
      </c>
      <c r="EA67" t="str">
        <f t="shared" si="96"/>
        <v/>
      </c>
      <c r="EB67" t="str">
        <f t="shared" si="97"/>
        <v/>
      </c>
      <c r="EC67" t="str">
        <f t="shared" si="98"/>
        <v/>
      </c>
      <c r="ED67" t="str">
        <f t="shared" si="99"/>
        <v/>
      </c>
      <c r="EE67" t="str">
        <f t="shared" si="100"/>
        <v>Otherwise Use: Ancillary or Other Use</v>
      </c>
      <c r="EF67" t="str">
        <f t="shared" si="101"/>
        <v/>
      </c>
      <c r="EG67" t="str">
        <f t="shared" si="102"/>
        <v/>
      </c>
      <c r="EH67" t="str">
        <f t="shared" si="103"/>
        <v/>
      </c>
      <c r="EI67" t="str">
        <f t="shared" si="104"/>
        <v/>
      </c>
      <c r="EJ67" t="str">
        <f t="shared" si="105"/>
        <v/>
      </c>
      <c r="EK67" t="str">
        <f t="shared" si="106"/>
        <v>Z306 - Waste Treatment</v>
      </c>
      <c r="EL67" t="str">
        <f t="shared" si="107"/>
        <v/>
      </c>
      <c r="EM67" t="str">
        <f t="shared" si="108"/>
        <v/>
      </c>
      <c r="EN67" t="str">
        <f t="shared" si="109"/>
        <v/>
      </c>
    </row>
    <row r="68" spans="1:144" ht="28.9">
      <c r="A68" s="7" t="s">
        <v>328</v>
      </c>
      <c r="B68" s="7">
        <v>2021</v>
      </c>
      <c r="C68" t="s">
        <v>457</v>
      </c>
      <c r="D68" t="s">
        <v>458</v>
      </c>
      <c r="E68" t="s">
        <v>459</v>
      </c>
      <c r="F68" t="s">
        <v>460</v>
      </c>
      <c r="G68" t="s">
        <v>461</v>
      </c>
      <c r="H68" t="s">
        <v>370</v>
      </c>
      <c r="I68">
        <v>71730</v>
      </c>
      <c r="J68" s="136">
        <f>VLOOKUP(H68, 'TRI Crosswalk codes'!D:E, 2, FALSE)</f>
        <v>6</v>
      </c>
      <c r="K68">
        <v>562211</v>
      </c>
      <c r="L68" s="137" t="str">
        <f>VLOOKUP(K68, '2017-2022 NAICS'!C:D, 2, FALSE)</f>
        <v>Hazardous Waste Treatment and Disposal</v>
      </c>
      <c r="M68" s="137" t="str">
        <f>IF(COUNTIF('Raw TRI Data'!A:A, K68) &gt;0, "Yes", "No")</f>
        <v>No</v>
      </c>
      <c r="N68">
        <v>33.2044</v>
      </c>
      <c r="O68">
        <v>-92.630799999999994</v>
      </c>
      <c r="P68" s="15">
        <v>110000521221</v>
      </c>
      <c r="Q68" s="15">
        <v>1321220575892</v>
      </c>
      <c r="R68" t="s">
        <v>335</v>
      </c>
      <c r="S68" t="s">
        <v>336</v>
      </c>
      <c r="T68" s="160">
        <v>3</v>
      </c>
      <c r="U68" s="136" t="str">
        <f>VLOOKUP(T68, 'TRI Crosswalk codes'!A:B, 2, FALSE)</f>
        <v>1,000 to 9,999</v>
      </c>
      <c r="V68">
        <v>0</v>
      </c>
      <c r="W68">
        <v>0</v>
      </c>
      <c r="Y68">
        <v>0.1</v>
      </c>
      <c r="Z68">
        <v>0.1</v>
      </c>
      <c r="AA68" t="s">
        <v>338</v>
      </c>
      <c r="AB68" s="137" t="str">
        <f t="shared" si="55"/>
        <v>Processing: Repackaging; Otherwise Use: Ancillary or Other Use; Z306 - Waste Treatment</v>
      </c>
      <c r="AC68" s="137" t="s">
        <v>339</v>
      </c>
      <c r="AD68" s="26" t="str">
        <f>VLOOKUP(K68, 'NAICS OES Crosswalk'!A:C, 3, FALSE)</f>
        <v>Disposal</v>
      </c>
      <c r="AE68" s="26" t="str">
        <f>_xlfn.XLOOKUP($C68,'TRIFD to COU Crosswalk'!A:A,'TRIFD to COU Crosswalk'!B:B)</f>
        <v>Disposal</v>
      </c>
      <c r="AF68" s="137" t="s">
        <v>450</v>
      </c>
      <c r="AK68" t="s">
        <v>341</v>
      </c>
      <c r="AL68" t="s">
        <v>341</v>
      </c>
      <c r="AM68" t="s">
        <v>341</v>
      </c>
      <c r="AN68" t="s">
        <v>341</v>
      </c>
      <c r="AO68" t="s">
        <v>341</v>
      </c>
      <c r="AP68" t="s">
        <v>341</v>
      </c>
      <c r="AQ68" t="s">
        <v>341</v>
      </c>
      <c r="AR68" t="s">
        <v>341</v>
      </c>
      <c r="AS68" t="s">
        <v>341</v>
      </c>
      <c r="AT68" t="s">
        <v>341</v>
      </c>
      <c r="AU68" t="s">
        <v>341</v>
      </c>
      <c r="AV68" t="s">
        <v>341</v>
      </c>
      <c r="AW68" t="s">
        <v>341</v>
      </c>
      <c r="AX68" t="s">
        <v>341</v>
      </c>
      <c r="AY68" t="s">
        <v>341</v>
      </c>
      <c r="AZ68" t="s">
        <v>341</v>
      </c>
      <c r="BA68" t="s">
        <v>341</v>
      </c>
      <c r="BB68" t="s">
        <v>341</v>
      </c>
      <c r="BC68" t="s">
        <v>341</v>
      </c>
      <c r="BD68" t="s">
        <v>341</v>
      </c>
      <c r="BE68" t="s">
        <v>341</v>
      </c>
      <c r="BF68" t="s">
        <v>341</v>
      </c>
      <c r="BG68" t="s">
        <v>341</v>
      </c>
      <c r="BH68" t="s">
        <v>341</v>
      </c>
      <c r="BI68" t="s">
        <v>341</v>
      </c>
      <c r="BJ68" t="s">
        <v>341</v>
      </c>
      <c r="BK68" t="s">
        <v>342</v>
      </c>
      <c r="BL68" t="s">
        <v>341</v>
      </c>
      <c r="BM68" t="s">
        <v>341</v>
      </c>
      <c r="BN68" t="s">
        <v>341</v>
      </c>
      <c r="BO68" t="s">
        <v>341</v>
      </c>
      <c r="BP68" t="s">
        <v>341</v>
      </c>
      <c r="BQ68" t="s">
        <v>341</v>
      </c>
      <c r="BR68" t="s">
        <v>341</v>
      </c>
      <c r="BS68" t="s">
        <v>341</v>
      </c>
      <c r="BT68" t="s">
        <v>341</v>
      </c>
      <c r="BU68" t="s">
        <v>341</v>
      </c>
      <c r="BV68" t="s">
        <v>341</v>
      </c>
      <c r="BW68" t="s">
        <v>341</v>
      </c>
      <c r="BX68" t="s">
        <v>341</v>
      </c>
      <c r="BY68" t="s">
        <v>341</v>
      </c>
      <c r="BZ68" t="s">
        <v>341</v>
      </c>
      <c r="CA68" t="s">
        <v>341</v>
      </c>
      <c r="CB68" t="s">
        <v>341</v>
      </c>
      <c r="CC68" t="s">
        <v>342</v>
      </c>
      <c r="CD68" t="s">
        <v>341</v>
      </c>
      <c r="CE68" t="s">
        <v>341</v>
      </c>
      <c r="CF68" t="s">
        <v>341</v>
      </c>
      <c r="CG68" t="s">
        <v>341</v>
      </c>
      <c r="CH68" t="s">
        <v>341</v>
      </c>
      <c r="CI68" t="s">
        <v>342</v>
      </c>
      <c r="CJ68" t="s">
        <v>341</v>
      </c>
      <c r="CK68" t="s">
        <v>341</v>
      </c>
      <c r="CL68" t="s">
        <v>341</v>
      </c>
      <c r="CM68" t="str">
        <f t="shared" si="56"/>
        <v/>
      </c>
      <c r="CN68" t="str">
        <f t="shared" si="57"/>
        <v/>
      </c>
      <c r="CO68" t="str">
        <f t="shared" si="58"/>
        <v/>
      </c>
      <c r="CP68" t="str">
        <f t="shared" si="59"/>
        <v/>
      </c>
      <c r="CQ68" t="str">
        <f t="shared" si="60"/>
        <v/>
      </c>
      <c r="CR68" t="str">
        <f t="shared" si="61"/>
        <v/>
      </c>
      <c r="CS68" t="str">
        <f t="shared" si="62"/>
        <v/>
      </c>
      <c r="CT68" t="str">
        <f t="shared" si="63"/>
        <v/>
      </c>
      <c r="CU68" t="str">
        <f t="shared" si="64"/>
        <v/>
      </c>
      <c r="CV68" t="str">
        <f t="shared" si="65"/>
        <v/>
      </c>
      <c r="CW68" t="str">
        <f t="shared" si="66"/>
        <v/>
      </c>
      <c r="CX68" t="str">
        <f t="shared" si="67"/>
        <v/>
      </c>
      <c r="CY68" t="str">
        <f t="shared" si="68"/>
        <v/>
      </c>
      <c r="CZ68" t="str">
        <f t="shared" si="69"/>
        <v/>
      </c>
      <c r="DA68" t="str">
        <f t="shared" si="70"/>
        <v/>
      </c>
      <c r="DB68" t="str">
        <f t="shared" si="71"/>
        <v/>
      </c>
      <c r="DC68" t="str">
        <f t="shared" si="72"/>
        <v/>
      </c>
      <c r="DD68" t="str">
        <f t="shared" si="73"/>
        <v/>
      </c>
      <c r="DE68" t="str">
        <f t="shared" si="74"/>
        <v/>
      </c>
      <c r="DF68" t="str">
        <f t="shared" si="75"/>
        <v/>
      </c>
      <c r="DG68" t="str">
        <f t="shared" si="76"/>
        <v/>
      </c>
      <c r="DH68" t="str">
        <f t="shared" si="77"/>
        <v/>
      </c>
      <c r="DI68" t="str">
        <f t="shared" si="78"/>
        <v/>
      </c>
      <c r="DJ68" t="str">
        <f t="shared" si="79"/>
        <v/>
      </c>
      <c r="DK68" t="str">
        <f t="shared" si="80"/>
        <v/>
      </c>
      <c r="DL68" t="str">
        <f t="shared" si="81"/>
        <v/>
      </c>
      <c r="DM68" t="str">
        <f t="shared" si="82"/>
        <v>Processing: Repackaging</v>
      </c>
      <c r="DN68" t="str">
        <f t="shared" si="83"/>
        <v/>
      </c>
      <c r="DO68" t="str">
        <f t="shared" si="84"/>
        <v/>
      </c>
      <c r="DP68" t="str">
        <f t="shared" si="85"/>
        <v/>
      </c>
      <c r="DQ68" t="str">
        <f t="shared" si="86"/>
        <v/>
      </c>
      <c r="DR68" t="str">
        <f t="shared" si="87"/>
        <v/>
      </c>
      <c r="DS68" t="str">
        <f t="shared" si="88"/>
        <v/>
      </c>
      <c r="DT68" t="str">
        <f t="shared" si="89"/>
        <v/>
      </c>
      <c r="DU68" t="str">
        <f t="shared" si="90"/>
        <v/>
      </c>
      <c r="DV68" t="str">
        <f t="shared" si="91"/>
        <v/>
      </c>
      <c r="DW68" t="str">
        <f t="shared" si="92"/>
        <v/>
      </c>
      <c r="DX68" t="str">
        <f t="shared" si="93"/>
        <v/>
      </c>
      <c r="DY68" t="str">
        <f t="shared" si="94"/>
        <v/>
      </c>
      <c r="DZ68" t="str">
        <f t="shared" si="95"/>
        <v/>
      </c>
      <c r="EA68" t="str">
        <f t="shared" si="96"/>
        <v/>
      </c>
      <c r="EB68" t="str">
        <f t="shared" si="97"/>
        <v/>
      </c>
      <c r="EC68" t="str">
        <f t="shared" si="98"/>
        <v/>
      </c>
      <c r="ED68" t="str">
        <f t="shared" si="99"/>
        <v/>
      </c>
      <c r="EE68" t="str">
        <f t="shared" si="100"/>
        <v>Otherwise Use: Ancillary or Other Use</v>
      </c>
      <c r="EF68" t="str">
        <f t="shared" si="101"/>
        <v/>
      </c>
      <c r="EG68" t="str">
        <f t="shared" si="102"/>
        <v/>
      </c>
      <c r="EH68" t="str">
        <f t="shared" si="103"/>
        <v/>
      </c>
      <c r="EI68" t="str">
        <f t="shared" si="104"/>
        <v/>
      </c>
      <c r="EJ68" t="str">
        <f t="shared" si="105"/>
        <v/>
      </c>
      <c r="EK68" t="str">
        <f t="shared" si="106"/>
        <v>Z306 - Waste Treatment</v>
      </c>
      <c r="EL68" t="str">
        <f t="shared" si="107"/>
        <v/>
      </c>
      <c r="EM68" t="str">
        <f t="shared" si="108"/>
        <v/>
      </c>
      <c r="EN68" t="str">
        <f t="shared" si="109"/>
        <v/>
      </c>
    </row>
    <row r="69" spans="1:144" ht="28.9">
      <c r="A69" s="7" t="s">
        <v>328</v>
      </c>
      <c r="B69" s="7">
        <v>2022</v>
      </c>
      <c r="C69" t="s">
        <v>457</v>
      </c>
      <c r="D69" t="s">
        <v>458</v>
      </c>
      <c r="E69" t="s">
        <v>459</v>
      </c>
      <c r="F69" t="s">
        <v>460</v>
      </c>
      <c r="G69" t="s">
        <v>461</v>
      </c>
      <c r="H69" t="s">
        <v>370</v>
      </c>
      <c r="I69">
        <v>71730</v>
      </c>
      <c r="J69" s="136">
        <f>VLOOKUP(H69, 'TRI Crosswalk codes'!D:E, 2, FALSE)</f>
        <v>6</v>
      </c>
      <c r="K69">
        <v>562211</v>
      </c>
      <c r="L69" s="137" t="str">
        <f>VLOOKUP(K69, '2017-2022 NAICS'!C:D, 2, FALSE)</f>
        <v>Hazardous Waste Treatment and Disposal</v>
      </c>
      <c r="M69" s="137" t="str">
        <f>IF(COUNTIF('Raw TRI Data'!A:A, K69) &gt;0, "Yes", "No")</f>
        <v>No</v>
      </c>
      <c r="N69">
        <v>33.2044</v>
      </c>
      <c r="O69">
        <v>-92.630799999999994</v>
      </c>
      <c r="P69" s="15">
        <v>110000521221</v>
      </c>
      <c r="Q69" s="15">
        <v>1322220925174</v>
      </c>
      <c r="R69" t="s">
        <v>335</v>
      </c>
      <c r="S69" t="s">
        <v>336</v>
      </c>
      <c r="T69" s="160">
        <v>3</v>
      </c>
      <c r="U69" s="136" t="str">
        <f>VLOOKUP(T69, 'TRI Crosswalk codes'!A:B, 2, FALSE)</f>
        <v>1,000 to 9,999</v>
      </c>
      <c r="V69">
        <v>0.1</v>
      </c>
      <c r="W69">
        <v>0.1</v>
      </c>
      <c r="Y69">
        <v>0.1</v>
      </c>
      <c r="Z69">
        <v>0.2</v>
      </c>
      <c r="AA69" t="s">
        <v>338</v>
      </c>
      <c r="AB69" s="137" t="str">
        <f t="shared" si="55"/>
        <v>Processing: Repackaging; Otherwise Use: Ancillary or Other Use; Z306 - Waste Treatment</v>
      </c>
      <c r="AC69" s="137" t="s">
        <v>339</v>
      </c>
      <c r="AD69" s="26" t="str">
        <f>VLOOKUP(K69, 'NAICS OES Crosswalk'!A:C, 3, FALSE)</f>
        <v>Disposal</v>
      </c>
      <c r="AE69" s="26" t="str">
        <f>_xlfn.XLOOKUP($C69,'TRIFD to COU Crosswalk'!A:A,'TRIFD to COU Crosswalk'!B:B)</f>
        <v>Disposal</v>
      </c>
      <c r="AF69" s="137" t="s">
        <v>450</v>
      </c>
      <c r="AK69" t="s">
        <v>341</v>
      </c>
      <c r="AL69" t="s">
        <v>341</v>
      </c>
      <c r="AM69" t="s">
        <v>341</v>
      </c>
      <c r="AN69" t="s">
        <v>341</v>
      </c>
      <c r="AO69" t="s">
        <v>341</v>
      </c>
      <c r="AP69" t="s">
        <v>341</v>
      </c>
      <c r="AQ69" t="s">
        <v>341</v>
      </c>
      <c r="AR69" t="s">
        <v>341</v>
      </c>
      <c r="AS69" t="s">
        <v>341</v>
      </c>
      <c r="AT69" t="s">
        <v>341</v>
      </c>
      <c r="AU69" t="s">
        <v>341</v>
      </c>
      <c r="AV69" t="s">
        <v>341</v>
      </c>
      <c r="AW69" t="s">
        <v>341</v>
      </c>
      <c r="AX69" t="s">
        <v>341</v>
      </c>
      <c r="AY69" t="s">
        <v>341</v>
      </c>
      <c r="AZ69" t="s">
        <v>341</v>
      </c>
      <c r="BA69" t="s">
        <v>341</v>
      </c>
      <c r="BB69" t="s">
        <v>341</v>
      </c>
      <c r="BC69" t="s">
        <v>341</v>
      </c>
      <c r="BD69" t="s">
        <v>341</v>
      </c>
      <c r="BE69" t="s">
        <v>341</v>
      </c>
      <c r="BF69" t="s">
        <v>341</v>
      </c>
      <c r="BG69" t="s">
        <v>341</v>
      </c>
      <c r="BH69" t="s">
        <v>341</v>
      </c>
      <c r="BI69" t="s">
        <v>341</v>
      </c>
      <c r="BJ69" t="s">
        <v>341</v>
      </c>
      <c r="BK69" t="s">
        <v>342</v>
      </c>
      <c r="BL69" t="s">
        <v>341</v>
      </c>
      <c r="BM69" t="s">
        <v>341</v>
      </c>
      <c r="BN69" t="s">
        <v>341</v>
      </c>
      <c r="BO69" t="s">
        <v>341</v>
      </c>
      <c r="BP69" t="s">
        <v>341</v>
      </c>
      <c r="BQ69" t="s">
        <v>341</v>
      </c>
      <c r="BR69" t="s">
        <v>341</v>
      </c>
      <c r="BS69" t="s">
        <v>341</v>
      </c>
      <c r="BT69" t="s">
        <v>341</v>
      </c>
      <c r="BU69" t="s">
        <v>341</v>
      </c>
      <c r="BV69" t="s">
        <v>341</v>
      </c>
      <c r="BW69" t="s">
        <v>341</v>
      </c>
      <c r="BX69" t="s">
        <v>341</v>
      </c>
      <c r="BY69" t="s">
        <v>341</v>
      </c>
      <c r="BZ69" t="s">
        <v>341</v>
      </c>
      <c r="CA69" t="s">
        <v>341</v>
      </c>
      <c r="CB69" t="s">
        <v>341</v>
      </c>
      <c r="CC69" t="s">
        <v>342</v>
      </c>
      <c r="CD69" t="s">
        <v>341</v>
      </c>
      <c r="CE69" t="s">
        <v>341</v>
      </c>
      <c r="CF69" t="s">
        <v>341</v>
      </c>
      <c r="CG69" t="s">
        <v>341</v>
      </c>
      <c r="CH69" t="s">
        <v>341</v>
      </c>
      <c r="CI69" t="s">
        <v>342</v>
      </c>
      <c r="CJ69" t="s">
        <v>341</v>
      </c>
      <c r="CK69" t="s">
        <v>341</v>
      </c>
      <c r="CL69" t="s">
        <v>341</v>
      </c>
      <c r="CM69" t="str">
        <f t="shared" si="56"/>
        <v/>
      </c>
      <c r="CN69" t="str">
        <f t="shared" si="57"/>
        <v/>
      </c>
      <c r="CO69" t="str">
        <f t="shared" si="58"/>
        <v/>
      </c>
      <c r="CP69" t="str">
        <f t="shared" si="59"/>
        <v/>
      </c>
      <c r="CQ69" t="str">
        <f t="shared" si="60"/>
        <v/>
      </c>
      <c r="CR69" t="str">
        <f t="shared" si="61"/>
        <v/>
      </c>
      <c r="CS69" t="str">
        <f t="shared" si="62"/>
        <v/>
      </c>
      <c r="CT69" t="str">
        <f t="shared" si="63"/>
        <v/>
      </c>
      <c r="CU69" t="str">
        <f t="shared" si="64"/>
        <v/>
      </c>
      <c r="CV69" t="str">
        <f t="shared" si="65"/>
        <v/>
      </c>
      <c r="CW69" t="str">
        <f t="shared" si="66"/>
        <v/>
      </c>
      <c r="CX69" t="str">
        <f t="shared" si="67"/>
        <v/>
      </c>
      <c r="CY69" t="str">
        <f t="shared" si="68"/>
        <v/>
      </c>
      <c r="CZ69" t="str">
        <f t="shared" si="69"/>
        <v/>
      </c>
      <c r="DA69" t="str">
        <f t="shared" si="70"/>
        <v/>
      </c>
      <c r="DB69" t="str">
        <f t="shared" si="71"/>
        <v/>
      </c>
      <c r="DC69" t="str">
        <f t="shared" si="72"/>
        <v/>
      </c>
      <c r="DD69" t="str">
        <f t="shared" si="73"/>
        <v/>
      </c>
      <c r="DE69" t="str">
        <f t="shared" si="74"/>
        <v/>
      </c>
      <c r="DF69" t="str">
        <f t="shared" si="75"/>
        <v/>
      </c>
      <c r="DG69" t="str">
        <f t="shared" si="76"/>
        <v/>
      </c>
      <c r="DH69" t="str">
        <f t="shared" si="77"/>
        <v/>
      </c>
      <c r="DI69" t="str">
        <f t="shared" si="78"/>
        <v/>
      </c>
      <c r="DJ69" t="str">
        <f t="shared" si="79"/>
        <v/>
      </c>
      <c r="DK69" t="str">
        <f t="shared" si="80"/>
        <v/>
      </c>
      <c r="DL69" t="str">
        <f t="shared" si="81"/>
        <v/>
      </c>
      <c r="DM69" t="str">
        <f t="shared" si="82"/>
        <v>Processing: Repackaging</v>
      </c>
      <c r="DN69" t="str">
        <f t="shared" si="83"/>
        <v/>
      </c>
      <c r="DO69" t="str">
        <f t="shared" si="84"/>
        <v/>
      </c>
      <c r="DP69" t="str">
        <f t="shared" si="85"/>
        <v/>
      </c>
      <c r="DQ69" t="str">
        <f t="shared" si="86"/>
        <v/>
      </c>
      <c r="DR69" t="str">
        <f t="shared" si="87"/>
        <v/>
      </c>
      <c r="DS69" t="str">
        <f t="shared" si="88"/>
        <v/>
      </c>
      <c r="DT69" t="str">
        <f t="shared" si="89"/>
        <v/>
      </c>
      <c r="DU69" t="str">
        <f t="shared" si="90"/>
        <v/>
      </c>
      <c r="DV69" t="str">
        <f t="shared" si="91"/>
        <v/>
      </c>
      <c r="DW69" t="str">
        <f t="shared" si="92"/>
        <v/>
      </c>
      <c r="DX69" t="str">
        <f t="shared" si="93"/>
        <v/>
      </c>
      <c r="DY69" t="str">
        <f t="shared" si="94"/>
        <v/>
      </c>
      <c r="DZ69" t="str">
        <f t="shared" si="95"/>
        <v/>
      </c>
      <c r="EA69" t="str">
        <f t="shared" si="96"/>
        <v/>
      </c>
      <c r="EB69" t="str">
        <f t="shared" si="97"/>
        <v/>
      </c>
      <c r="EC69" t="str">
        <f t="shared" si="98"/>
        <v/>
      </c>
      <c r="ED69" t="str">
        <f t="shared" si="99"/>
        <v/>
      </c>
      <c r="EE69" t="str">
        <f t="shared" si="100"/>
        <v>Otherwise Use: Ancillary or Other Use</v>
      </c>
      <c r="EF69" t="str">
        <f t="shared" si="101"/>
        <v/>
      </c>
      <c r="EG69" t="str">
        <f t="shared" si="102"/>
        <v/>
      </c>
      <c r="EH69" t="str">
        <f t="shared" si="103"/>
        <v/>
      </c>
      <c r="EI69" t="str">
        <f t="shared" si="104"/>
        <v/>
      </c>
      <c r="EJ69" t="str">
        <f t="shared" si="105"/>
        <v/>
      </c>
      <c r="EK69" t="str">
        <f t="shared" si="106"/>
        <v>Z306 - Waste Treatment</v>
      </c>
      <c r="EL69" t="str">
        <f t="shared" si="107"/>
        <v/>
      </c>
      <c r="EM69" t="str">
        <f t="shared" si="108"/>
        <v/>
      </c>
      <c r="EN69" t="str">
        <f t="shared" si="109"/>
        <v/>
      </c>
    </row>
    <row r="70" spans="1:144" ht="28.9">
      <c r="A70" s="7" t="s">
        <v>328</v>
      </c>
      <c r="B70" s="7">
        <v>2023</v>
      </c>
      <c r="C70" t="s">
        <v>457</v>
      </c>
      <c r="D70" t="s">
        <v>458</v>
      </c>
      <c r="E70" t="s">
        <v>459</v>
      </c>
      <c r="F70" t="s">
        <v>460</v>
      </c>
      <c r="G70" t="s">
        <v>461</v>
      </c>
      <c r="H70" t="s">
        <v>370</v>
      </c>
      <c r="I70">
        <v>71730</v>
      </c>
      <c r="J70" s="136">
        <f>VLOOKUP(H70, 'TRI Crosswalk codes'!D:E, 2, FALSE)</f>
        <v>6</v>
      </c>
      <c r="K70">
        <v>562211</v>
      </c>
      <c r="L70" s="137" t="str">
        <f>VLOOKUP(K70, '2017-2022 NAICS'!C:D, 2, FALSE)</f>
        <v>Hazardous Waste Treatment and Disposal</v>
      </c>
      <c r="M70" s="137" t="str">
        <f>IF(COUNTIF('Raw TRI Data'!A:A, K70) &gt;0, "Yes", "No")</f>
        <v>No</v>
      </c>
      <c r="N70">
        <v>33.2044</v>
      </c>
      <c r="O70">
        <v>-92.630799999999994</v>
      </c>
      <c r="P70" s="15">
        <v>110000521221</v>
      </c>
      <c r="Q70" s="15">
        <v>1323222100810</v>
      </c>
      <c r="R70" t="s">
        <v>335</v>
      </c>
      <c r="S70" t="s">
        <v>336</v>
      </c>
      <c r="T70" s="160">
        <v>3</v>
      </c>
      <c r="U70" s="136" t="str">
        <f>VLOOKUP(T70, 'TRI Crosswalk codes'!A:B, 2, FALSE)</f>
        <v>1,000 to 9,999</v>
      </c>
      <c r="V70">
        <v>0.1</v>
      </c>
      <c r="W70">
        <v>0.1</v>
      </c>
      <c r="Y70">
        <v>0.1</v>
      </c>
      <c r="Z70">
        <v>0.2</v>
      </c>
      <c r="AA70" t="s">
        <v>338</v>
      </c>
      <c r="AB70" s="137" t="str">
        <f t="shared" si="55"/>
        <v>Processing: Repackaging; Otherwise Use: Ancillary or Other Use; Z306 - Waste Treatment</v>
      </c>
      <c r="AC70" s="137" t="s">
        <v>339</v>
      </c>
      <c r="AD70" s="26" t="str">
        <f>VLOOKUP(K70, 'NAICS OES Crosswalk'!A:C, 3, FALSE)</f>
        <v>Disposal</v>
      </c>
      <c r="AE70" s="26" t="str">
        <f>_xlfn.XLOOKUP($C70,'TRIFD to COU Crosswalk'!A:A,'TRIFD to COU Crosswalk'!B:B)</f>
        <v>Disposal</v>
      </c>
      <c r="AF70" s="137" t="s">
        <v>450</v>
      </c>
      <c r="AK70" t="s">
        <v>341</v>
      </c>
      <c r="AL70" t="s">
        <v>341</v>
      </c>
      <c r="AM70" t="s">
        <v>341</v>
      </c>
      <c r="AN70" t="s">
        <v>341</v>
      </c>
      <c r="AO70" t="s">
        <v>341</v>
      </c>
      <c r="AP70" t="s">
        <v>341</v>
      </c>
      <c r="AQ70" t="s">
        <v>341</v>
      </c>
      <c r="AR70" t="s">
        <v>341</v>
      </c>
      <c r="AS70" t="s">
        <v>341</v>
      </c>
      <c r="AT70" t="s">
        <v>341</v>
      </c>
      <c r="AU70" t="s">
        <v>341</v>
      </c>
      <c r="AV70" t="s">
        <v>341</v>
      </c>
      <c r="AW70" t="s">
        <v>341</v>
      </c>
      <c r="AX70" t="s">
        <v>341</v>
      </c>
      <c r="AY70" t="s">
        <v>341</v>
      </c>
      <c r="AZ70" t="s">
        <v>341</v>
      </c>
      <c r="BA70" t="s">
        <v>341</v>
      </c>
      <c r="BB70" t="s">
        <v>341</v>
      </c>
      <c r="BC70" t="s">
        <v>341</v>
      </c>
      <c r="BD70" t="s">
        <v>341</v>
      </c>
      <c r="BE70" t="s">
        <v>341</v>
      </c>
      <c r="BF70" t="s">
        <v>341</v>
      </c>
      <c r="BG70" t="s">
        <v>341</v>
      </c>
      <c r="BH70" t="s">
        <v>341</v>
      </c>
      <c r="BI70" t="s">
        <v>341</v>
      </c>
      <c r="BJ70" t="s">
        <v>341</v>
      </c>
      <c r="BK70" t="s">
        <v>342</v>
      </c>
      <c r="BL70" t="s">
        <v>341</v>
      </c>
      <c r="BM70" t="s">
        <v>341</v>
      </c>
      <c r="BN70" t="s">
        <v>341</v>
      </c>
      <c r="BO70" t="s">
        <v>341</v>
      </c>
      <c r="BP70" t="s">
        <v>341</v>
      </c>
      <c r="BQ70" t="s">
        <v>341</v>
      </c>
      <c r="BR70" t="s">
        <v>341</v>
      </c>
      <c r="BS70" t="s">
        <v>341</v>
      </c>
      <c r="BT70" t="s">
        <v>341</v>
      </c>
      <c r="BU70" t="s">
        <v>341</v>
      </c>
      <c r="BV70" t="s">
        <v>341</v>
      </c>
      <c r="BW70" t="s">
        <v>341</v>
      </c>
      <c r="BX70" t="s">
        <v>341</v>
      </c>
      <c r="BY70" t="s">
        <v>341</v>
      </c>
      <c r="BZ70" t="s">
        <v>341</v>
      </c>
      <c r="CA70" t="s">
        <v>341</v>
      </c>
      <c r="CB70" t="s">
        <v>341</v>
      </c>
      <c r="CC70" t="s">
        <v>342</v>
      </c>
      <c r="CD70" t="s">
        <v>341</v>
      </c>
      <c r="CE70" t="s">
        <v>341</v>
      </c>
      <c r="CF70" t="s">
        <v>341</v>
      </c>
      <c r="CG70" t="s">
        <v>341</v>
      </c>
      <c r="CH70" t="s">
        <v>341</v>
      </c>
      <c r="CI70" t="s">
        <v>342</v>
      </c>
      <c r="CJ70" t="s">
        <v>341</v>
      </c>
      <c r="CK70" t="s">
        <v>341</v>
      </c>
      <c r="CL70" t="s">
        <v>341</v>
      </c>
      <c r="CM70" t="str">
        <f t="shared" si="56"/>
        <v/>
      </c>
      <c r="CN70" t="str">
        <f t="shared" si="57"/>
        <v/>
      </c>
      <c r="CO70" t="str">
        <f t="shared" si="58"/>
        <v/>
      </c>
      <c r="CP70" t="str">
        <f t="shared" si="59"/>
        <v/>
      </c>
      <c r="CQ70" t="str">
        <f t="shared" si="60"/>
        <v/>
      </c>
      <c r="CR70" t="str">
        <f t="shared" si="61"/>
        <v/>
      </c>
      <c r="CS70" t="str">
        <f t="shared" si="62"/>
        <v/>
      </c>
      <c r="CT70" t="str">
        <f t="shared" si="63"/>
        <v/>
      </c>
      <c r="CU70" t="str">
        <f t="shared" si="64"/>
        <v/>
      </c>
      <c r="CV70" t="str">
        <f t="shared" si="65"/>
        <v/>
      </c>
      <c r="CW70" t="str">
        <f t="shared" si="66"/>
        <v/>
      </c>
      <c r="CX70" t="str">
        <f t="shared" si="67"/>
        <v/>
      </c>
      <c r="CY70" t="str">
        <f t="shared" si="68"/>
        <v/>
      </c>
      <c r="CZ70" t="str">
        <f t="shared" si="69"/>
        <v/>
      </c>
      <c r="DA70" t="str">
        <f t="shared" si="70"/>
        <v/>
      </c>
      <c r="DB70" t="str">
        <f t="shared" si="71"/>
        <v/>
      </c>
      <c r="DC70" t="str">
        <f t="shared" si="72"/>
        <v/>
      </c>
      <c r="DD70" t="str">
        <f t="shared" si="73"/>
        <v/>
      </c>
      <c r="DE70" t="str">
        <f t="shared" si="74"/>
        <v/>
      </c>
      <c r="DF70" t="str">
        <f t="shared" si="75"/>
        <v/>
      </c>
      <c r="DG70" t="str">
        <f t="shared" si="76"/>
        <v/>
      </c>
      <c r="DH70" t="str">
        <f t="shared" si="77"/>
        <v/>
      </c>
      <c r="DI70" t="str">
        <f t="shared" si="78"/>
        <v/>
      </c>
      <c r="DJ70" t="str">
        <f t="shared" si="79"/>
        <v/>
      </c>
      <c r="DK70" t="str">
        <f t="shared" si="80"/>
        <v/>
      </c>
      <c r="DL70" t="str">
        <f t="shared" si="81"/>
        <v/>
      </c>
      <c r="DM70" t="str">
        <f t="shared" si="82"/>
        <v>Processing: Repackaging</v>
      </c>
      <c r="DN70" t="str">
        <f t="shared" si="83"/>
        <v/>
      </c>
      <c r="DO70" t="str">
        <f t="shared" si="84"/>
        <v/>
      </c>
      <c r="DP70" t="str">
        <f t="shared" si="85"/>
        <v/>
      </c>
      <c r="DQ70" t="str">
        <f t="shared" si="86"/>
        <v/>
      </c>
      <c r="DR70" t="str">
        <f t="shared" si="87"/>
        <v/>
      </c>
      <c r="DS70" t="str">
        <f t="shared" si="88"/>
        <v/>
      </c>
      <c r="DT70" t="str">
        <f t="shared" si="89"/>
        <v/>
      </c>
      <c r="DU70" t="str">
        <f t="shared" si="90"/>
        <v/>
      </c>
      <c r="DV70" t="str">
        <f t="shared" si="91"/>
        <v/>
      </c>
      <c r="DW70" t="str">
        <f t="shared" si="92"/>
        <v/>
      </c>
      <c r="DX70" t="str">
        <f t="shared" si="93"/>
        <v/>
      </c>
      <c r="DY70" t="str">
        <f t="shared" si="94"/>
        <v/>
      </c>
      <c r="DZ70" t="str">
        <f t="shared" si="95"/>
        <v/>
      </c>
      <c r="EA70" t="str">
        <f t="shared" si="96"/>
        <v/>
      </c>
      <c r="EB70" t="str">
        <f t="shared" si="97"/>
        <v/>
      </c>
      <c r="EC70" t="str">
        <f t="shared" si="98"/>
        <v/>
      </c>
      <c r="ED70" t="str">
        <f t="shared" si="99"/>
        <v/>
      </c>
      <c r="EE70" t="str">
        <f t="shared" si="100"/>
        <v>Otherwise Use: Ancillary or Other Use</v>
      </c>
      <c r="EF70" t="str">
        <f t="shared" si="101"/>
        <v/>
      </c>
      <c r="EG70" t="str">
        <f t="shared" si="102"/>
        <v/>
      </c>
      <c r="EH70" t="str">
        <f t="shared" si="103"/>
        <v/>
      </c>
      <c r="EI70" t="str">
        <f t="shared" si="104"/>
        <v/>
      </c>
      <c r="EJ70" t="str">
        <f t="shared" si="105"/>
        <v/>
      </c>
      <c r="EK70" t="str">
        <f t="shared" si="106"/>
        <v>Z306 - Waste Treatment</v>
      </c>
      <c r="EL70" t="str">
        <f t="shared" si="107"/>
        <v/>
      </c>
      <c r="EM70" t="str">
        <f t="shared" si="108"/>
        <v/>
      </c>
      <c r="EN70" t="str">
        <f t="shared" si="109"/>
        <v/>
      </c>
    </row>
    <row r="71" spans="1:144" ht="28.9">
      <c r="A71" s="7" t="s">
        <v>328</v>
      </c>
      <c r="B71" s="7">
        <v>2020</v>
      </c>
      <c r="C71" t="s">
        <v>462</v>
      </c>
      <c r="D71" t="s">
        <v>463</v>
      </c>
      <c r="E71" t="s">
        <v>464</v>
      </c>
      <c r="F71" t="s">
        <v>465</v>
      </c>
      <c r="G71" t="s">
        <v>465</v>
      </c>
      <c r="H71" t="s">
        <v>466</v>
      </c>
      <c r="I71">
        <v>69145</v>
      </c>
      <c r="J71" s="136">
        <f>VLOOKUP(H71, 'TRI Crosswalk codes'!D:E, 2, FALSE)</f>
        <v>7</v>
      </c>
      <c r="K71">
        <v>562211</v>
      </c>
      <c r="L71" s="137" t="str">
        <f>VLOOKUP(K71, '2017-2022 NAICS'!C:D, 2, FALSE)</f>
        <v>Hazardous Waste Treatment and Disposal</v>
      </c>
      <c r="M71" s="137" t="str">
        <f>IF(COUNTIF('Raw TRI Data'!A:A, K71) &gt;0, "Yes", "No")</f>
        <v>No</v>
      </c>
      <c r="N71">
        <v>41.154423999999999</v>
      </c>
      <c r="O71">
        <v>-103.65900000000001</v>
      </c>
      <c r="P71" s="15">
        <v>110041638458</v>
      </c>
      <c r="Q71" s="15">
        <v>1320219282264</v>
      </c>
      <c r="R71" t="s">
        <v>335</v>
      </c>
      <c r="S71" t="s">
        <v>336</v>
      </c>
      <c r="T71" s="160">
        <v>3</v>
      </c>
      <c r="U71" s="136" t="str">
        <f>VLOOKUP(T71, 'TRI Crosswalk codes'!A:B, 2, FALSE)</f>
        <v>1,000 to 9,999</v>
      </c>
      <c r="V71">
        <v>0</v>
      </c>
      <c r="W71">
        <v>0</v>
      </c>
      <c r="Y71">
        <v>0.2</v>
      </c>
      <c r="Z71">
        <v>0.2</v>
      </c>
      <c r="AA71" t="s">
        <v>338</v>
      </c>
      <c r="AB71" s="137" t="str">
        <f t="shared" si="55"/>
        <v>Otherwise Use: Ancillary or Other Use; Z306 - Waste Treatment</v>
      </c>
      <c r="AC71" s="137" t="s">
        <v>339</v>
      </c>
      <c r="AD71" s="26" t="str">
        <f>VLOOKUP(K71, 'NAICS OES Crosswalk'!A:C, 3, FALSE)</f>
        <v>Disposal</v>
      </c>
      <c r="AE71" s="26" t="str">
        <f>_xlfn.XLOOKUP($C71,'TRIFD to COU Crosswalk'!A:A,'TRIFD to COU Crosswalk'!B:B)</f>
        <v>Disposal</v>
      </c>
      <c r="AF71" s="137" t="s">
        <v>450</v>
      </c>
      <c r="AK71" t="s">
        <v>341</v>
      </c>
      <c r="AL71" t="s">
        <v>341</v>
      </c>
      <c r="AM71" t="s">
        <v>341</v>
      </c>
      <c r="AN71" t="s">
        <v>341</v>
      </c>
      <c r="AO71" t="s">
        <v>341</v>
      </c>
      <c r="AP71" t="s">
        <v>341</v>
      </c>
      <c r="AQ71" t="s">
        <v>341</v>
      </c>
      <c r="AR71" t="s">
        <v>341</v>
      </c>
      <c r="AS71" t="s">
        <v>341</v>
      </c>
      <c r="AT71" t="s">
        <v>341</v>
      </c>
      <c r="AU71" t="s">
        <v>341</v>
      </c>
      <c r="AV71" t="s">
        <v>341</v>
      </c>
      <c r="AW71" t="s">
        <v>341</v>
      </c>
      <c r="AX71" t="s">
        <v>341</v>
      </c>
      <c r="AY71" t="s">
        <v>341</v>
      </c>
      <c r="AZ71" t="s">
        <v>341</v>
      </c>
      <c r="BA71" t="s">
        <v>341</v>
      </c>
      <c r="BB71" t="s">
        <v>341</v>
      </c>
      <c r="BC71" t="s">
        <v>341</v>
      </c>
      <c r="BD71" t="s">
        <v>341</v>
      </c>
      <c r="BE71" t="s">
        <v>341</v>
      </c>
      <c r="BF71" t="s">
        <v>341</v>
      </c>
      <c r="BG71" t="s">
        <v>341</v>
      </c>
      <c r="BH71" t="s">
        <v>341</v>
      </c>
      <c r="BI71" t="s">
        <v>341</v>
      </c>
      <c r="BJ71" t="s">
        <v>341</v>
      </c>
      <c r="BK71" t="s">
        <v>341</v>
      </c>
      <c r="BL71" t="s">
        <v>341</v>
      </c>
      <c r="BM71" t="s">
        <v>341</v>
      </c>
      <c r="BN71" t="s">
        <v>341</v>
      </c>
      <c r="BO71" t="s">
        <v>341</v>
      </c>
      <c r="BP71" t="s">
        <v>341</v>
      </c>
      <c r="BQ71" t="s">
        <v>341</v>
      </c>
      <c r="BR71" t="s">
        <v>341</v>
      </c>
      <c r="BS71" t="s">
        <v>341</v>
      </c>
      <c r="BT71" t="s">
        <v>341</v>
      </c>
      <c r="BU71" t="s">
        <v>341</v>
      </c>
      <c r="BV71" t="s">
        <v>341</v>
      </c>
      <c r="BW71" t="s">
        <v>341</v>
      </c>
      <c r="BX71" t="s">
        <v>341</v>
      </c>
      <c r="BY71" t="s">
        <v>341</v>
      </c>
      <c r="BZ71" t="s">
        <v>341</v>
      </c>
      <c r="CA71" t="s">
        <v>341</v>
      </c>
      <c r="CB71" t="s">
        <v>341</v>
      </c>
      <c r="CC71" t="s">
        <v>342</v>
      </c>
      <c r="CD71" t="s">
        <v>341</v>
      </c>
      <c r="CE71" t="s">
        <v>341</v>
      </c>
      <c r="CF71" t="s">
        <v>341</v>
      </c>
      <c r="CG71" t="s">
        <v>341</v>
      </c>
      <c r="CH71" t="s">
        <v>341</v>
      </c>
      <c r="CI71" t="s">
        <v>342</v>
      </c>
      <c r="CJ71" t="s">
        <v>341</v>
      </c>
      <c r="CK71" t="s">
        <v>341</v>
      </c>
      <c r="CL71" t="s">
        <v>341</v>
      </c>
      <c r="CM71" t="str">
        <f t="shared" si="56"/>
        <v/>
      </c>
      <c r="CN71" t="str">
        <f t="shared" si="57"/>
        <v/>
      </c>
      <c r="CO71" t="str">
        <f t="shared" si="58"/>
        <v/>
      </c>
      <c r="CP71" t="str">
        <f t="shared" si="59"/>
        <v/>
      </c>
      <c r="CQ71" t="str">
        <f t="shared" si="60"/>
        <v/>
      </c>
      <c r="CR71" t="str">
        <f t="shared" si="61"/>
        <v/>
      </c>
      <c r="CS71" t="str">
        <f t="shared" si="62"/>
        <v/>
      </c>
      <c r="CT71" t="str">
        <f t="shared" si="63"/>
        <v/>
      </c>
      <c r="CU71" t="str">
        <f t="shared" si="64"/>
        <v/>
      </c>
      <c r="CV71" t="str">
        <f t="shared" si="65"/>
        <v/>
      </c>
      <c r="CW71" t="str">
        <f t="shared" si="66"/>
        <v/>
      </c>
      <c r="CX71" t="str">
        <f t="shared" si="67"/>
        <v/>
      </c>
      <c r="CY71" t="str">
        <f t="shared" si="68"/>
        <v/>
      </c>
      <c r="CZ71" t="str">
        <f t="shared" si="69"/>
        <v/>
      </c>
      <c r="DA71" t="str">
        <f t="shared" si="70"/>
        <v/>
      </c>
      <c r="DB71" t="str">
        <f t="shared" si="71"/>
        <v/>
      </c>
      <c r="DC71" t="str">
        <f t="shared" si="72"/>
        <v/>
      </c>
      <c r="DD71" t="str">
        <f t="shared" si="73"/>
        <v/>
      </c>
      <c r="DE71" t="str">
        <f t="shared" si="74"/>
        <v/>
      </c>
      <c r="DF71" t="str">
        <f t="shared" si="75"/>
        <v/>
      </c>
      <c r="DG71" t="str">
        <f t="shared" si="76"/>
        <v/>
      </c>
      <c r="DH71" t="str">
        <f t="shared" si="77"/>
        <v/>
      </c>
      <c r="DI71" t="str">
        <f t="shared" si="78"/>
        <v/>
      </c>
      <c r="DJ71" t="str">
        <f t="shared" si="79"/>
        <v/>
      </c>
      <c r="DK71" t="str">
        <f t="shared" si="80"/>
        <v/>
      </c>
      <c r="DL71" t="str">
        <f t="shared" si="81"/>
        <v/>
      </c>
      <c r="DM71" t="str">
        <f t="shared" si="82"/>
        <v/>
      </c>
      <c r="DN71" t="str">
        <f t="shared" si="83"/>
        <v/>
      </c>
      <c r="DO71" t="str">
        <f t="shared" si="84"/>
        <v/>
      </c>
      <c r="DP71" t="str">
        <f t="shared" si="85"/>
        <v/>
      </c>
      <c r="DQ71" t="str">
        <f t="shared" si="86"/>
        <v/>
      </c>
      <c r="DR71" t="str">
        <f t="shared" si="87"/>
        <v/>
      </c>
      <c r="DS71" t="str">
        <f t="shared" si="88"/>
        <v/>
      </c>
      <c r="DT71" t="str">
        <f t="shared" si="89"/>
        <v/>
      </c>
      <c r="DU71" t="str">
        <f t="shared" si="90"/>
        <v/>
      </c>
      <c r="DV71" t="str">
        <f t="shared" si="91"/>
        <v/>
      </c>
      <c r="DW71" t="str">
        <f t="shared" si="92"/>
        <v/>
      </c>
      <c r="DX71" t="str">
        <f t="shared" si="93"/>
        <v/>
      </c>
      <c r="DY71" t="str">
        <f t="shared" si="94"/>
        <v/>
      </c>
      <c r="DZ71" t="str">
        <f t="shared" si="95"/>
        <v/>
      </c>
      <c r="EA71" t="str">
        <f t="shared" si="96"/>
        <v/>
      </c>
      <c r="EB71" t="str">
        <f t="shared" si="97"/>
        <v/>
      </c>
      <c r="EC71" t="str">
        <f t="shared" si="98"/>
        <v/>
      </c>
      <c r="ED71" t="str">
        <f t="shared" si="99"/>
        <v/>
      </c>
      <c r="EE71" t="str">
        <f t="shared" si="100"/>
        <v>Otherwise Use: Ancillary or Other Use</v>
      </c>
      <c r="EF71" t="str">
        <f t="shared" si="101"/>
        <v/>
      </c>
      <c r="EG71" t="str">
        <f t="shared" si="102"/>
        <v/>
      </c>
      <c r="EH71" t="str">
        <f t="shared" si="103"/>
        <v/>
      </c>
      <c r="EI71" t="str">
        <f t="shared" si="104"/>
        <v/>
      </c>
      <c r="EJ71" t="str">
        <f t="shared" si="105"/>
        <v/>
      </c>
      <c r="EK71" t="str">
        <f t="shared" si="106"/>
        <v>Z306 - Waste Treatment</v>
      </c>
      <c r="EL71" t="str">
        <f t="shared" si="107"/>
        <v/>
      </c>
      <c r="EM71" t="str">
        <f t="shared" si="108"/>
        <v/>
      </c>
      <c r="EN71" t="str">
        <f t="shared" si="109"/>
        <v/>
      </c>
    </row>
    <row r="72" spans="1:144" ht="28.9">
      <c r="A72" s="7" t="s">
        <v>328</v>
      </c>
      <c r="B72" s="7">
        <v>2021</v>
      </c>
      <c r="C72" t="s">
        <v>462</v>
      </c>
      <c r="D72" t="s">
        <v>463</v>
      </c>
      <c r="E72" t="s">
        <v>464</v>
      </c>
      <c r="F72" t="s">
        <v>465</v>
      </c>
      <c r="G72" t="s">
        <v>465</v>
      </c>
      <c r="H72" t="s">
        <v>466</v>
      </c>
      <c r="I72">
        <v>69145</v>
      </c>
      <c r="J72" s="136">
        <f>VLOOKUP(H72, 'TRI Crosswalk codes'!D:E, 2, FALSE)</f>
        <v>7</v>
      </c>
      <c r="K72">
        <v>562211</v>
      </c>
      <c r="L72" s="137" t="str">
        <f>VLOOKUP(K72, '2017-2022 NAICS'!C:D, 2, FALSE)</f>
        <v>Hazardous Waste Treatment and Disposal</v>
      </c>
      <c r="M72" s="137" t="str">
        <f>IF(COUNTIF('Raw TRI Data'!A:A, K72) &gt;0, "Yes", "No")</f>
        <v>No</v>
      </c>
      <c r="N72">
        <v>41.154423999999999</v>
      </c>
      <c r="O72">
        <v>-103.65900000000001</v>
      </c>
      <c r="P72" s="15">
        <v>110041638458</v>
      </c>
      <c r="Q72" s="15">
        <v>1321220573303</v>
      </c>
      <c r="R72" t="s">
        <v>335</v>
      </c>
      <c r="S72" t="s">
        <v>336</v>
      </c>
      <c r="T72" s="160">
        <v>2</v>
      </c>
      <c r="U72" s="136" t="str">
        <f>VLOOKUP(T72, 'TRI Crosswalk codes'!A:B, 2, FALSE)</f>
        <v>100 to 999</v>
      </c>
      <c r="V72">
        <v>0.1</v>
      </c>
      <c r="W72">
        <v>0.1</v>
      </c>
      <c r="Y72">
        <v>0.2</v>
      </c>
      <c r="Z72">
        <v>0.3</v>
      </c>
      <c r="AA72" t="s">
        <v>338</v>
      </c>
      <c r="AB72" s="137" t="str">
        <f t="shared" si="55"/>
        <v>Otherwise Use: Ancillary or Other Use; Z306 - Waste Treatment</v>
      </c>
      <c r="AC72" s="137" t="s">
        <v>339</v>
      </c>
      <c r="AD72" s="26" t="str">
        <f>VLOOKUP(K72, 'NAICS OES Crosswalk'!A:C, 3, FALSE)</f>
        <v>Disposal</v>
      </c>
      <c r="AE72" s="26" t="str">
        <f>_xlfn.XLOOKUP($C72,'TRIFD to COU Crosswalk'!A:A,'TRIFD to COU Crosswalk'!B:B)</f>
        <v>Disposal</v>
      </c>
      <c r="AF72" s="137" t="s">
        <v>450</v>
      </c>
      <c r="AK72" t="s">
        <v>341</v>
      </c>
      <c r="AL72" t="s">
        <v>341</v>
      </c>
      <c r="AM72" t="s">
        <v>341</v>
      </c>
      <c r="AN72" t="s">
        <v>341</v>
      </c>
      <c r="AO72" t="s">
        <v>341</v>
      </c>
      <c r="AP72" t="s">
        <v>341</v>
      </c>
      <c r="AQ72" t="s">
        <v>341</v>
      </c>
      <c r="AR72" t="s">
        <v>341</v>
      </c>
      <c r="AS72" t="s">
        <v>341</v>
      </c>
      <c r="AT72" t="s">
        <v>341</v>
      </c>
      <c r="AU72" t="s">
        <v>341</v>
      </c>
      <c r="AV72" t="s">
        <v>341</v>
      </c>
      <c r="AW72" t="s">
        <v>341</v>
      </c>
      <c r="AX72" t="s">
        <v>341</v>
      </c>
      <c r="AY72" t="s">
        <v>341</v>
      </c>
      <c r="AZ72" t="s">
        <v>341</v>
      </c>
      <c r="BA72" t="s">
        <v>341</v>
      </c>
      <c r="BB72" t="s">
        <v>341</v>
      </c>
      <c r="BC72" t="s">
        <v>341</v>
      </c>
      <c r="BD72" t="s">
        <v>341</v>
      </c>
      <c r="BE72" t="s">
        <v>341</v>
      </c>
      <c r="BF72" t="s">
        <v>341</v>
      </c>
      <c r="BG72" t="s">
        <v>341</v>
      </c>
      <c r="BH72" t="s">
        <v>341</v>
      </c>
      <c r="BI72" t="s">
        <v>341</v>
      </c>
      <c r="BJ72" t="s">
        <v>341</v>
      </c>
      <c r="BK72" t="s">
        <v>341</v>
      </c>
      <c r="BL72" t="s">
        <v>341</v>
      </c>
      <c r="BM72" t="s">
        <v>341</v>
      </c>
      <c r="BN72" t="s">
        <v>341</v>
      </c>
      <c r="BO72" t="s">
        <v>341</v>
      </c>
      <c r="BP72" t="s">
        <v>341</v>
      </c>
      <c r="BQ72" t="s">
        <v>341</v>
      </c>
      <c r="BR72" t="s">
        <v>341</v>
      </c>
      <c r="BS72" t="s">
        <v>341</v>
      </c>
      <c r="BT72" t="s">
        <v>341</v>
      </c>
      <c r="BU72" t="s">
        <v>341</v>
      </c>
      <c r="BV72" t="s">
        <v>341</v>
      </c>
      <c r="BW72" t="s">
        <v>341</v>
      </c>
      <c r="BX72" t="s">
        <v>341</v>
      </c>
      <c r="BY72" t="s">
        <v>341</v>
      </c>
      <c r="BZ72" t="s">
        <v>341</v>
      </c>
      <c r="CA72" t="s">
        <v>341</v>
      </c>
      <c r="CB72" t="s">
        <v>341</v>
      </c>
      <c r="CC72" t="s">
        <v>342</v>
      </c>
      <c r="CD72" t="s">
        <v>341</v>
      </c>
      <c r="CE72" t="s">
        <v>341</v>
      </c>
      <c r="CF72" t="s">
        <v>341</v>
      </c>
      <c r="CG72" t="s">
        <v>341</v>
      </c>
      <c r="CH72" t="s">
        <v>341</v>
      </c>
      <c r="CI72" t="s">
        <v>342</v>
      </c>
      <c r="CJ72" t="s">
        <v>341</v>
      </c>
      <c r="CK72" t="s">
        <v>341</v>
      </c>
      <c r="CL72" t="s">
        <v>341</v>
      </c>
      <c r="CM72" t="str">
        <f t="shared" si="56"/>
        <v/>
      </c>
      <c r="CN72" t="str">
        <f t="shared" si="57"/>
        <v/>
      </c>
      <c r="CO72" t="str">
        <f t="shared" si="58"/>
        <v/>
      </c>
      <c r="CP72" t="str">
        <f t="shared" si="59"/>
        <v/>
      </c>
      <c r="CQ72" t="str">
        <f t="shared" si="60"/>
        <v/>
      </c>
      <c r="CR72" t="str">
        <f t="shared" si="61"/>
        <v/>
      </c>
      <c r="CS72" t="str">
        <f t="shared" si="62"/>
        <v/>
      </c>
      <c r="CT72" t="str">
        <f t="shared" si="63"/>
        <v/>
      </c>
      <c r="CU72" t="str">
        <f t="shared" si="64"/>
        <v/>
      </c>
      <c r="CV72" t="str">
        <f t="shared" si="65"/>
        <v/>
      </c>
      <c r="CW72" t="str">
        <f t="shared" si="66"/>
        <v/>
      </c>
      <c r="CX72" t="str">
        <f t="shared" si="67"/>
        <v/>
      </c>
      <c r="CY72" t="str">
        <f t="shared" si="68"/>
        <v/>
      </c>
      <c r="CZ72" t="str">
        <f t="shared" si="69"/>
        <v/>
      </c>
      <c r="DA72" t="str">
        <f t="shared" si="70"/>
        <v/>
      </c>
      <c r="DB72" t="str">
        <f t="shared" si="71"/>
        <v/>
      </c>
      <c r="DC72" t="str">
        <f t="shared" si="72"/>
        <v/>
      </c>
      <c r="DD72" t="str">
        <f t="shared" si="73"/>
        <v/>
      </c>
      <c r="DE72" t="str">
        <f t="shared" si="74"/>
        <v/>
      </c>
      <c r="DF72" t="str">
        <f t="shared" si="75"/>
        <v/>
      </c>
      <c r="DG72" t="str">
        <f t="shared" si="76"/>
        <v/>
      </c>
      <c r="DH72" t="str">
        <f t="shared" si="77"/>
        <v/>
      </c>
      <c r="DI72" t="str">
        <f t="shared" si="78"/>
        <v/>
      </c>
      <c r="DJ72" t="str">
        <f t="shared" si="79"/>
        <v/>
      </c>
      <c r="DK72" t="str">
        <f t="shared" si="80"/>
        <v/>
      </c>
      <c r="DL72" t="str">
        <f t="shared" si="81"/>
        <v/>
      </c>
      <c r="DM72" t="str">
        <f t="shared" si="82"/>
        <v/>
      </c>
      <c r="DN72" t="str">
        <f t="shared" si="83"/>
        <v/>
      </c>
      <c r="DO72" t="str">
        <f t="shared" si="84"/>
        <v/>
      </c>
      <c r="DP72" t="str">
        <f t="shared" si="85"/>
        <v/>
      </c>
      <c r="DQ72" t="str">
        <f t="shared" si="86"/>
        <v/>
      </c>
      <c r="DR72" t="str">
        <f t="shared" si="87"/>
        <v/>
      </c>
      <c r="DS72" t="str">
        <f t="shared" si="88"/>
        <v/>
      </c>
      <c r="DT72" t="str">
        <f t="shared" si="89"/>
        <v/>
      </c>
      <c r="DU72" t="str">
        <f t="shared" si="90"/>
        <v/>
      </c>
      <c r="DV72" t="str">
        <f t="shared" si="91"/>
        <v/>
      </c>
      <c r="DW72" t="str">
        <f t="shared" si="92"/>
        <v/>
      </c>
      <c r="DX72" t="str">
        <f t="shared" si="93"/>
        <v/>
      </c>
      <c r="DY72" t="str">
        <f t="shared" si="94"/>
        <v/>
      </c>
      <c r="DZ72" t="str">
        <f t="shared" si="95"/>
        <v/>
      </c>
      <c r="EA72" t="str">
        <f t="shared" si="96"/>
        <v/>
      </c>
      <c r="EB72" t="str">
        <f t="shared" si="97"/>
        <v/>
      </c>
      <c r="EC72" t="str">
        <f t="shared" si="98"/>
        <v/>
      </c>
      <c r="ED72" t="str">
        <f t="shared" si="99"/>
        <v/>
      </c>
      <c r="EE72" t="str">
        <f t="shared" si="100"/>
        <v>Otherwise Use: Ancillary or Other Use</v>
      </c>
      <c r="EF72" t="str">
        <f t="shared" si="101"/>
        <v/>
      </c>
      <c r="EG72" t="str">
        <f t="shared" si="102"/>
        <v/>
      </c>
      <c r="EH72" t="str">
        <f t="shared" si="103"/>
        <v/>
      </c>
      <c r="EI72" t="str">
        <f t="shared" si="104"/>
        <v/>
      </c>
      <c r="EJ72" t="str">
        <f t="shared" si="105"/>
        <v/>
      </c>
      <c r="EK72" t="str">
        <f t="shared" si="106"/>
        <v>Z306 - Waste Treatment</v>
      </c>
      <c r="EL72" t="str">
        <f t="shared" si="107"/>
        <v/>
      </c>
      <c r="EM72" t="str">
        <f t="shared" si="108"/>
        <v/>
      </c>
      <c r="EN72" t="str">
        <f t="shared" si="109"/>
        <v/>
      </c>
    </row>
    <row r="73" spans="1:144" ht="28.9">
      <c r="A73" s="7" t="s">
        <v>328</v>
      </c>
      <c r="B73" s="7">
        <v>2022</v>
      </c>
      <c r="C73" t="s">
        <v>462</v>
      </c>
      <c r="D73" t="s">
        <v>463</v>
      </c>
      <c r="E73" t="s">
        <v>464</v>
      </c>
      <c r="F73" t="s">
        <v>465</v>
      </c>
      <c r="G73" t="s">
        <v>465</v>
      </c>
      <c r="H73" t="s">
        <v>466</v>
      </c>
      <c r="I73">
        <v>69145</v>
      </c>
      <c r="J73" s="136">
        <f>VLOOKUP(H73, 'TRI Crosswalk codes'!D:E, 2, FALSE)</f>
        <v>7</v>
      </c>
      <c r="K73">
        <v>562211</v>
      </c>
      <c r="L73" s="137" t="str">
        <f>VLOOKUP(K73, '2017-2022 NAICS'!C:D, 2, FALSE)</f>
        <v>Hazardous Waste Treatment and Disposal</v>
      </c>
      <c r="M73" s="137" t="str">
        <f>IF(COUNTIF('Raw TRI Data'!A:A, K73) &gt;0, "Yes", "No")</f>
        <v>No</v>
      </c>
      <c r="N73">
        <v>41.154423999999999</v>
      </c>
      <c r="O73">
        <v>-103.65900000000001</v>
      </c>
      <c r="P73" s="15">
        <v>110041638458</v>
      </c>
      <c r="Q73" s="15">
        <v>1322220894733</v>
      </c>
      <c r="R73" t="s">
        <v>335</v>
      </c>
      <c r="S73" t="s">
        <v>336</v>
      </c>
      <c r="T73" s="160">
        <v>3</v>
      </c>
      <c r="U73" s="136" t="str">
        <f>VLOOKUP(T73, 'TRI Crosswalk codes'!A:B, 2, FALSE)</f>
        <v>1,000 to 9,999</v>
      </c>
      <c r="V73">
        <v>0.1</v>
      </c>
      <c r="W73">
        <v>0.1</v>
      </c>
      <c r="Y73">
        <v>0.2</v>
      </c>
      <c r="Z73">
        <v>0.3</v>
      </c>
      <c r="AA73" t="s">
        <v>338</v>
      </c>
      <c r="AB73" s="137" t="str">
        <f t="shared" si="55"/>
        <v>Processing: Repackaging; Otherwise Use: Ancillary or Other Use; Z306 - Waste Treatment</v>
      </c>
      <c r="AC73" s="137" t="s">
        <v>339</v>
      </c>
      <c r="AD73" s="26" t="str">
        <f>VLOOKUP(K73, 'NAICS OES Crosswalk'!A:C, 3, FALSE)</f>
        <v>Disposal</v>
      </c>
      <c r="AE73" s="26" t="str">
        <f>_xlfn.XLOOKUP($C73,'TRIFD to COU Crosswalk'!A:A,'TRIFD to COU Crosswalk'!B:B)</f>
        <v>Disposal</v>
      </c>
      <c r="AF73" s="137" t="s">
        <v>450</v>
      </c>
      <c r="AK73" t="s">
        <v>341</v>
      </c>
      <c r="AL73" t="s">
        <v>341</v>
      </c>
      <c r="AM73" t="s">
        <v>341</v>
      </c>
      <c r="AN73" t="s">
        <v>341</v>
      </c>
      <c r="AO73" t="s">
        <v>341</v>
      </c>
      <c r="AP73" t="s">
        <v>341</v>
      </c>
      <c r="AQ73" t="s">
        <v>341</v>
      </c>
      <c r="AR73" t="s">
        <v>341</v>
      </c>
      <c r="AS73" t="s">
        <v>341</v>
      </c>
      <c r="AT73" t="s">
        <v>341</v>
      </c>
      <c r="AU73" t="s">
        <v>341</v>
      </c>
      <c r="AV73" t="s">
        <v>341</v>
      </c>
      <c r="AW73" t="s">
        <v>341</v>
      </c>
      <c r="AX73" t="s">
        <v>341</v>
      </c>
      <c r="AY73" t="s">
        <v>341</v>
      </c>
      <c r="AZ73" t="s">
        <v>341</v>
      </c>
      <c r="BA73" t="s">
        <v>341</v>
      </c>
      <c r="BB73" t="s">
        <v>341</v>
      </c>
      <c r="BC73" t="s">
        <v>341</v>
      </c>
      <c r="BD73" t="s">
        <v>341</v>
      </c>
      <c r="BE73" t="s">
        <v>341</v>
      </c>
      <c r="BF73" t="s">
        <v>341</v>
      </c>
      <c r="BG73" t="s">
        <v>341</v>
      </c>
      <c r="BH73" t="s">
        <v>341</v>
      </c>
      <c r="BI73" t="s">
        <v>341</v>
      </c>
      <c r="BJ73" t="s">
        <v>341</v>
      </c>
      <c r="BK73" t="s">
        <v>342</v>
      </c>
      <c r="BL73" t="s">
        <v>341</v>
      </c>
      <c r="BM73" t="s">
        <v>341</v>
      </c>
      <c r="BN73" t="s">
        <v>341</v>
      </c>
      <c r="BO73" t="s">
        <v>341</v>
      </c>
      <c r="BP73" t="s">
        <v>341</v>
      </c>
      <c r="BQ73" t="s">
        <v>341</v>
      </c>
      <c r="BR73" t="s">
        <v>341</v>
      </c>
      <c r="BS73" t="s">
        <v>341</v>
      </c>
      <c r="BT73" t="s">
        <v>341</v>
      </c>
      <c r="BU73" t="s">
        <v>341</v>
      </c>
      <c r="BV73" t="s">
        <v>341</v>
      </c>
      <c r="BW73" t="s">
        <v>341</v>
      </c>
      <c r="BX73" t="s">
        <v>341</v>
      </c>
      <c r="BY73" t="s">
        <v>341</v>
      </c>
      <c r="BZ73" t="s">
        <v>341</v>
      </c>
      <c r="CA73" t="s">
        <v>341</v>
      </c>
      <c r="CB73" t="s">
        <v>341</v>
      </c>
      <c r="CC73" t="s">
        <v>342</v>
      </c>
      <c r="CD73" t="s">
        <v>341</v>
      </c>
      <c r="CE73" t="s">
        <v>341</v>
      </c>
      <c r="CF73" t="s">
        <v>341</v>
      </c>
      <c r="CG73" t="s">
        <v>341</v>
      </c>
      <c r="CH73" t="s">
        <v>341</v>
      </c>
      <c r="CI73" t="s">
        <v>342</v>
      </c>
      <c r="CJ73" t="s">
        <v>341</v>
      </c>
      <c r="CK73" t="s">
        <v>341</v>
      </c>
      <c r="CL73" t="s">
        <v>341</v>
      </c>
      <c r="CM73" t="str">
        <f t="shared" si="56"/>
        <v/>
      </c>
      <c r="CN73" t="str">
        <f t="shared" si="57"/>
        <v/>
      </c>
      <c r="CO73" t="str">
        <f t="shared" si="58"/>
        <v/>
      </c>
      <c r="CP73" t="str">
        <f t="shared" si="59"/>
        <v/>
      </c>
      <c r="CQ73" t="str">
        <f t="shared" si="60"/>
        <v/>
      </c>
      <c r="CR73" t="str">
        <f t="shared" si="61"/>
        <v/>
      </c>
      <c r="CS73" t="str">
        <f t="shared" si="62"/>
        <v/>
      </c>
      <c r="CT73" t="str">
        <f t="shared" si="63"/>
        <v/>
      </c>
      <c r="CU73" t="str">
        <f t="shared" si="64"/>
        <v/>
      </c>
      <c r="CV73" t="str">
        <f t="shared" si="65"/>
        <v/>
      </c>
      <c r="CW73" t="str">
        <f t="shared" si="66"/>
        <v/>
      </c>
      <c r="CX73" t="str">
        <f t="shared" si="67"/>
        <v/>
      </c>
      <c r="CY73" t="str">
        <f t="shared" si="68"/>
        <v/>
      </c>
      <c r="CZ73" t="str">
        <f t="shared" si="69"/>
        <v/>
      </c>
      <c r="DA73" t="str">
        <f t="shared" si="70"/>
        <v/>
      </c>
      <c r="DB73" t="str">
        <f t="shared" si="71"/>
        <v/>
      </c>
      <c r="DC73" t="str">
        <f t="shared" si="72"/>
        <v/>
      </c>
      <c r="DD73" t="str">
        <f t="shared" si="73"/>
        <v/>
      </c>
      <c r="DE73" t="str">
        <f t="shared" si="74"/>
        <v/>
      </c>
      <c r="DF73" t="str">
        <f t="shared" si="75"/>
        <v/>
      </c>
      <c r="DG73" t="str">
        <f t="shared" si="76"/>
        <v/>
      </c>
      <c r="DH73" t="str">
        <f t="shared" si="77"/>
        <v/>
      </c>
      <c r="DI73" t="str">
        <f t="shared" si="78"/>
        <v/>
      </c>
      <c r="DJ73" t="str">
        <f t="shared" si="79"/>
        <v/>
      </c>
      <c r="DK73" t="str">
        <f t="shared" si="80"/>
        <v/>
      </c>
      <c r="DL73" t="str">
        <f t="shared" si="81"/>
        <v/>
      </c>
      <c r="DM73" t="str">
        <f t="shared" si="82"/>
        <v>Processing: Repackaging</v>
      </c>
      <c r="DN73" t="str">
        <f t="shared" si="83"/>
        <v/>
      </c>
      <c r="DO73" t="str">
        <f t="shared" si="84"/>
        <v/>
      </c>
      <c r="DP73" t="str">
        <f t="shared" si="85"/>
        <v/>
      </c>
      <c r="DQ73" t="str">
        <f t="shared" si="86"/>
        <v/>
      </c>
      <c r="DR73" t="str">
        <f t="shared" si="87"/>
        <v/>
      </c>
      <c r="DS73" t="str">
        <f t="shared" si="88"/>
        <v/>
      </c>
      <c r="DT73" t="str">
        <f t="shared" si="89"/>
        <v/>
      </c>
      <c r="DU73" t="str">
        <f t="shared" si="90"/>
        <v/>
      </c>
      <c r="DV73" t="str">
        <f t="shared" si="91"/>
        <v/>
      </c>
      <c r="DW73" t="str">
        <f t="shared" si="92"/>
        <v/>
      </c>
      <c r="DX73" t="str">
        <f t="shared" si="93"/>
        <v/>
      </c>
      <c r="DY73" t="str">
        <f t="shared" si="94"/>
        <v/>
      </c>
      <c r="DZ73" t="str">
        <f t="shared" si="95"/>
        <v/>
      </c>
      <c r="EA73" t="str">
        <f t="shared" si="96"/>
        <v/>
      </c>
      <c r="EB73" t="str">
        <f t="shared" si="97"/>
        <v/>
      </c>
      <c r="EC73" t="str">
        <f t="shared" si="98"/>
        <v/>
      </c>
      <c r="ED73" t="str">
        <f t="shared" si="99"/>
        <v/>
      </c>
      <c r="EE73" t="str">
        <f t="shared" si="100"/>
        <v>Otherwise Use: Ancillary or Other Use</v>
      </c>
      <c r="EF73" t="str">
        <f t="shared" si="101"/>
        <v/>
      </c>
      <c r="EG73" t="str">
        <f t="shared" si="102"/>
        <v/>
      </c>
      <c r="EH73" t="str">
        <f t="shared" si="103"/>
        <v/>
      </c>
      <c r="EI73" t="str">
        <f t="shared" si="104"/>
        <v/>
      </c>
      <c r="EJ73" t="str">
        <f t="shared" si="105"/>
        <v/>
      </c>
      <c r="EK73" t="str">
        <f t="shared" si="106"/>
        <v>Z306 - Waste Treatment</v>
      </c>
      <c r="EL73" t="str">
        <f t="shared" si="107"/>
        <v/>
      </c>
      <c r="EM73" t="str">
        <f t="shared" si="108"/>
        <v/>
      </c>
      <c r="EN73" t="str">
        <f t="shared" si="109"/>
        <v/>
      </c>
    </row>
    <row r="74" spans="1:144" ht="86.45">
      <c r="A74" s="7" t="s">
        <v>328</v>
      </c>
      <c r="B74" s="7">
        <v>2019</v>
      </c>
      <c r="C74" t="s">
        <v>467</v>
      </c>
      <c r="D74" t="s">
        <v>468</v>
      </c>
      <c r="E74" t="s">
        <v>469</v>
      </c>
      <c r="F74" t="s">
        <v>470</v>
      </c>
      <c r="G74" t="s">
        <v>471</v>
      </c>
      <c r="H74" t="s">
        <v>472</v>
      </c>
      <c r="I74">
        <v>14760</v>
      </c>
      <c r="J74" s="136">
        <f>VLOOKUP(H74, 'TRI Crosswalk codes'!D:E, 2, FALSE)</f>
        <v>2</v>
      </c>
      <c r="K74">
        <v>335931</v>
      </c>
      <c r="L74" s="137" t="str">
        <f>VLOOKUP(K74, '2017-2022 NAICS'!C:D, 2, FALSE)</f>
        <v>Current-Carrying Wiring Device Manufacturing</v>
      </c>
      <c r="M74" s="137" t="str">
        <f>IF(COUNTIF('Raw TRI Data'!A:A, K74) &gt;0, "Yes", "No")</f>
        <v>No</v>
      </c>
      <c r="N74">
        <v>42.0717</v>
      </c>
      <c r="O74">
        <v>-78.39067</v>
      </c>
      <c r="P74" s="15">
        <v>110000328360</v>
      </c>
      <c r="Q74" s="15">
        <v>1319218531438</v>
      </c>
      <c r="R74" t="s">
        <v>335</v>
      </c>
      <c r="S74" t="s">
        <v>336</v>
      </c>
      <c r="T74" s="160">
        <v>2</v>
      </c>
      <c r="U74" s="136" t="str">
        <f>VLOOKUP(T74, 'TRI Crosswalk codes'!A:B, 2, FALSE)</f>
        <v>100 to 999</v>
      </c>
      <c r="V74">
        <v>5.5</v>
      </c>
      <c r="W74">
        <v>5.5</v>
      </c>
      <c r="Y74">
        <v>0</v>
      </c>
      <c r="Z74">
        <v>5.5</v>
      </c>
      <c r="AA74" t="s">
        <v>338</v>
      </c>
      <c r="AB74" s="137" t="str">
        <f t="shared" si="55"/>
        <v>Processing: As a reactant; P199 - Other</v>
      </c>
      <c r="AC74" s="137" t="s">
        <v>339</v>
      </c>
      <c r="AD74" s="26" t="str">
        <f>VLOOKUP(K74, 'NAICS OES Crosswalk'!A:C, 3, FALSE)</f>
        <v>Processing: PCB and PCB Laminates Manufacturing</v>
      </c>
      <c r="AE74" s="26" t="str">
        <f>_xlfn.XLOOKUP($C74,'TRIFD to COU Crosswalk'!A:A,'TRIFD to COU Crosswalk'!B:B)</f>
        <v xml:space="preserve">Processing as a reactant in plastic material and resin manufacturing; Processing as a reactant in all other chemical product and preparation manufacturing </v>
      </c>
      <c r="AF74" s="137" t="s">
        <v>473</v>
      </c>
      <c r="AH74" s="26" t="s">
        <v>474</v>
      </c>
      <c r="AK74" t="s">
        <v>341</v>
      </c>
      <c r="AL74" t="s">
        <v>341</v>
      </c>
      <c r="AM74" t="s">
        <v>341</v>
      </c>
      <c r="AN74" t="s">
        <v>341</v>
      </c>
      <c r="AO74" t="s">
        <v>341</v>
      </c>
      <c r="AP74" t="s">
        <v>341</v>
      </c>
      <c r="AQ74" t="s">
        <v>342</v>
      </c>
      <c r="AR74" t="s">
        <v>341</v>
      </c>
      <c r="AS74" t="s">
        <v>341</v>
      </c>
      <c r="AT74" t="s">
        <v>341</v>
      </c>
      <c r="AU74" t="s">
        <v>341</v>
      </c>
      <c r="AV74" t="s">
        <v>342</v>
      </c>
      <c r="AW74" t="s">
        <v>341</v>
      </c>
      <c r="AX74" t="s">
        <v>341</v>
      </c>
      <c r="AY74" t="s">
        <v>341</v>
      </c>
      <c r="AZ74" t="s">
        <v>341</v>
      </c>
      <c r="BA74" t="s">
        <v>341</v>
      </c>
      <c r="BB74" t="s">
        <v>341</v>
      </c>
      <c r="BC74" t="s">
        <v>341</v>
      </c>
      <c r="BD74" t="s">
        <v>341</v>
      </c>
      <c r="BE74" t="s">
        <v>341</v>
      </c>
      <c r="BF74" t="s">
        <v>341</v>
      </c>
      <c r="BG74" t="s">
        <v>341</v>
      </c>
      <c r="BH74" t="s">
        <v>341</v>
      </c>
      <c r="BI74" t="s">
        <v>341</v>
      </c>
      <c r="BJ74" t="s">
        <v>341</v>
      </c>
      <c r="BK74" t="s">
        <v>341</v>
      </c>
      <c r="BL74" t="s">
        <v>341</v>
      </c>
      <c r="BM74" t="s">
        <v>341</v>
      </c>
      <c r="BN74" t="s">
        <v>341</v>
      </c>
      <c r="BO74" t="s">
        <v>341</v>
      </c>
      <c r="BP74" t="s">
        <v>341</v>
      </c>
      <c r="BQ74" t="s">
        <v>341</v>
      </c>
      <c r="BR74" t="s">
        <v>341</v>
      </c>
      <c r="BS74" t="s">
        <v>341</v>
      </c>
      <c r="BT74" t="s">
        <v>341</v>
      </c>
      <c r="BU74" t="s">
        <v>341</v>
      </c>
      <c r="BV74" t="s">
        <v>341</v>
      </c>
      <c r="BW74" t="s">
        <v>341</v>
      </c>
      <c r="BX74" t="s">
        <v>341</v>
      </c>
      <c r="BY74" t="s">
        <v>341</v>
      </c>
      <c r="BZ74" t="s">
        <v>341</v>
      </c>
      <c r="CA74" t="s">
        <v>341</v>
      </c>
      <c r="CB74" t="s">
        <v>341</v>
      </c>
      <c r="CC74" t="s">
        <v>341</v>
      </c>
      <c r="CD74" t="s">
        <v>341</v>
      </c>
      <c r="CE74" t="s">
        <v>341</v>
      </c>
      <c r="CF74" t="s">
        <v>341</v>
      </c>
      <c r="CG74" t="s">
        <v>341</v>
      </c>
      <c r="CH74" t="s">
        <v>341</v>
      </c>
      <c r="CI74" t="s">
        <v>341</v>
      </c>
      <c r="CJ74" t="s">
        <v>341</v>
      </c>
      <c r="CK74" t="s">
        <v>341</v>
      </c>
      <c r="CL74" t="s">
        <v>341</v>
      </c>
      <c r="CM74" t="str">
        <f t="shared" si="56"/>
        <v/>
      </c>
      <c r="CN74" t="str">
        <f t="shared" si="57"/>
        <v/>
      </c>
      <c r="CO74" t="str">
        <f t="shared" si="58"/>
        <v/>
      </c>
      <c r="CP74" t="str">
        <f t="shared" si="59"/>
        <v/>
      </c>
      <c r="CQ74" t="str">
        <f t="shared" si="60"/>
        <v/>
      </c>
      <c r="CR74" t="str">
        <f t="shared" si="61"/>
        <v/>
      </c>
      <c r="CS74" t="str">
        <f t="shared" si="62"/>
        <v>Processing: As a reactant</v>
      </c>
      <c r="CT74" t="str">
        <f t="shared" si="63"/>
        <v/>
      </c>
      <c r="CU74" t="str">
        <f t="shared" si="64"/>
        <v/>
      </c>
      <c r="CV74" t="str">
        <f t="shared" si="65"/>
        <v/>
      </c>
      <c r="CW74" t="str">
        <f t="shared" si="66"/>
        <v/>
      </c>
      <c r="CX74" t="str">
        <f t="shared" si="67"/>
        <v>P199 - Other</v>
      </c>
      <c r="CY74" t="str">
        <f t="shared" si="68"/>
        <v/>
      </c>
      <c r="CZ74" t="str">
        <f t="shared" si="69"/>
        <v/>
      </c>
      <c r="DA74" t="str">
        <f t="shared" si="70"/>
        <v/>
      </c>
      <c r="DB74" t="str">
        <f t="shared" si="71"/>
        <v/>
      </c>
      <c r="DC74" t="str">
        <f t="shared" si="72"/>
        <v/>
      </c>
      <c r="DD74" t="str">
        <f t="shared" si="73"/>
        <v/>
      </c>
      <c r="DE74" t="str">
        <f t="shared" si="74"/>
        <v/>
      </c>
      <c r="DF74" t="str">
        <f t="shared" si="75"/>
        <v/>
      </c>
      <c r="DG74" t="str">
        <f t="shared" si="76"/>
        <v/>
      </c>
      <c r="DH74" t="str">
        <f t="shared" si="77"/>
        <v/>
      </c>
      <c r="DI74" t="str">
        <f t="shared" si="78"/>
        <v/>
      </c>
      <c r="DJ74" t="str">
        <f t="shared" si="79"/>
        <v/>
      </c>
      <c r="DK74" t="str">
        <f t="shared" si="80"/>
        <v/>
      </c>
      <c r="DL74" t="str">
        <f t="shared" si="81"/>
        <v/>
      </c>
      <c r="DM74" t="str">
        <f t="shared" si="82"/>
        <v/>
      </c>
      <c r="DN74" t="str">
        <f t="shared" si="83"/>
        <v/>
      </c>
      <c r="DO74" t="str">
        <f t="shared" si="84"/>
        <v/>
      </c>
      <c r="DP74" t="str">
        <f t="shared" si="85"/>
        <v/>
      </c>
      <c r="DQ74" t="str">
        <f t="shared" si="86"/>
        <v/>
      </c>
      <c r="DR74" t="str">
        <f t="shared" si="87"/>
        <v/>
      </c>
      <c r="DS74" t="str">
        <f t="shared" si="88"/>
        <v/>
      </c>
      <c r="DT74" t="str">
        <f t="shared" si="89"/>
        <v/>
      </c>
      <c r="DU74" t="str">
        <f t="shared" si="90"/>
        <v/>
      </c>
      <c r="DV74" t="str">
        <f t="shared" si="91"/>
        <v/>
      </c>
      <c r="DW74" t="str">
        <f t="shared" si="92"/>
        <v/>
      </c>
      <c r="DX74" t="str">
        <f t="shared" si="93"/>
        <v/>
      </c>
      <c r="DY74" t="str">
        <f t="shared" si="94"/>
        <v/>
      </c>
      <c r="DZ74" t="str">
        <f t="shared" si="95"/>
        <v/>
      </c>
      <c r="EA74" t="str">
        <f t="shared" si="96"/>
        <v/>
      </c>
      <c r="EB74" t="str">
        <f t="shared" si="97"/>
        <v/>
      </c>
      <c r="EC74" t="str">
        <f t="shared" si="98"/>
        <v/>
      </c>
      <c r="ED74" t="str">
        <f t="shared" si="99"/>
        <v/>
      </c>
      <c r="EE74" t="str">
        <f t="shared" si="100"/>
        <v/>
      </c>
      <c r="EF74" t="str">
        <f t="shared" si="101"/>
        <v/>
      </c>
      <c r="EG74" t="str">
        <f t="shared" si="102"/>
        <v/>
      </c>
      <c r="EH74" t="str">
        <f t="shared" si="103"/>
        <v/>
      </c>
      <c r="EI74" t="str">
        <f t="shared" si="104"/>
        <v/>
      </c>
      <c r="EJ74" t="str">
        <f t="shared" si="105"/>
        <v/>
      </c>
      <c r="EK74" t="str">
        <f t="shared" si="106"/>
        <v/>
      </c>
      <c r="EL74" t="str">
        <f t="shared" si="107"/>
        <v/>
      </c>
      <c r="EM74" t="str">
        <f t="shared" si="108"/>
        <v/>
      </c>
      <c r="EN74" t="str">
        <f t="shared" si="109"/>
        <v/>
      </c>
    </row>
    <row r="75" spans="1:144" ht="86.45">
      <c r="A75" s="7" t="s">
        <v>328</v>
      </c>
      <c r="B75" s="7">
        <v>2020</v>
      </c>
      <c r="C75" t="s">
        <v>467</v>
      </c>
      <c r="D75" t="s">
        <v>468</v>
      </c>
      <c r="E75" t="s">
        <v>469</v>
      </c>
      <c r="F75" t="s">
        <v>470</v>
      </c>
      <c r="G75" t="s">
        <v>471</v>
      </c>
      <c r="H75" t="s">
        <v>472</v>
      </c>
      <c r="I75">
        <v>14760</v>
      </c>
      <c r="J75" s="136">
        <f>VLOOKUP(H75, 'TRI Crosswalk codes'!D:E, 2, FALSE)</f>
        <v>2</v>
      </c>
      <c r="K75">
        <v>335931</v>
      </c>
      <c r="L75" s="137" t="str">
        <f>VLOOKUP(K75, '2017-2022 NAICS'!C:D, 2, FALSE)</f>
        <v>Current-Carrying Wiring Device Manufacturing</v>
      </c>
      <c r="M75" s="137" t="str">
        <f>IF(COUNTIF('Raw TRI Data'!A:A, K75) &gt;0, "Yes", "No")</f>
        <v>No</v>
      </c>
      <c r="N75">
        <v>42.0717</v>
      </c>
      <c r="O75">
        <v>-78.39067</v>
      </c>
      <c r="P75" s="15">
        <v>110000328360</v>
      </c>
      <c r="Q75" s="15">
        <v>1320219270105</v>
      </c>
      <c r="R75" t="s">
        <v>335</v>
      </c>
      <c r="S75" t="s">
        <v>336</v>
      </c>
      <c r="T75" s="160">
        <v>1</v>
      </c>
      <c r="U75" s="136" t="str">
        <f>VLOOKUP(T75, 'TRI Crosswalk codes'!A:B, 2, FALSE)</f>
        <v>0 to 99</v>
      </c>
      <c r="V75">
        <v>10</v>
      </c>
      <c r="W75">
        <v>10</v>
      </c>
      <c r="Y75">
        <v>0</v>
      </c>
      <c r="Z75">
        <v>10</v>
      </c>
      <c r="AA75" t="s">
        <v>338</v>
      </c>
      <c r="AB75" s="137" t="str">
        <f t="shared" si="55"/>
        <v>Processing: As a reactant; P199 - Other</v>
      </c>
      <c r="AC75" s="137" t="s">
        <v>339</v>
      </c>
      <c r="AD75" s="26" t="str">
        <f>VLOOKUP(K75, 'NAICS OES Crosswalk'!A:C, 3, FALSE)</f>
        <v>Processing: PCB and PCB Laminates Manufacturing</v>
      </c>
      <c r="AE75" s="26" t="str">
        <f>_xlfn.XLOOKUP($C75,'TRIFD to COU Crosswalk'!A:A,'TRIFD to COU Crosswalk'!B:B)</f>
        <v xml:space="preserve">Processing as a reactant in plastic material and resin manufacturing; Processing as a reactant in all other chemical product and preparation manufacturing </v>
      </c>
      <c r="AF75" s="137" t="s">
        <v>475</v>
      </c>
      <c r="AH75" s="26" t="s">
        <v>474</v>
      </c>
      <c r="AK75" t="s">
        <v>341</v>
      </c>
      <c r="AL75" t="s">
        <v>341</v>
      </c>
      <c r="AM75" t="s">
        <v>341</v>
      </c>
      <c r="AN75" t="s">
        <v>341</v>
      </c>
      <c r="AO75" t="s">
        <v>341</v>
      </c>
      <c r="AP75" t="s">
        <v>341</v>
      </c>
      <c r="AQ75" t="s">
        <v>342</v>
      </c>
      <c r="AR75" t="s">
        <v>341</v>
      </c>
      <c r="AS75" t="s">
        <v>341</v>
      </c>
      <c r="AT75" t="s">
        <v>341</v>
      </c>
      <c r="AU75" t="s">
        <v>341</v>
      </c>
      <c r="AV75" t="s">
        <v>342</v>
      </c>
      <c r="AW75" t="s">
        <v>341</v>
      </c>
      <c r="AX75" t="s">
        <v>341</v>
      </c>
      <c r="AY75" t="s">
        <v>341</v>
      </c>
      <c r="AZ75" t="s">
        <v>341</v>
      </c>
      <c r="BA75" t="s">
        <v>341</v>
      </c>
      <c r="BB75" t="s">
        <v>341</v>
      </c>
      <c r="BC75" t="s">
        <v>341</v>
      </c>
      <c r="BD75" t="s">
        <v>341</v>
      </c>
      <c r="BE75" t="s">
        <v>341</v>
      </c>
      <c r="BF75" t="s">
        <v>341</v>
      </c>
      <c r="BG75" t="s">
        <v>341</v>
      </c>
      <c r="BH75" t="s">
        <v>341</v>
      </c>
      <c r="BI75" t="s">
        <v>341</v>
      </c>
      <c r="BJ75" t="s">
        <v>341</v>
      </c>
      <c r="BK75" t="s">
        <v>341</v>
      </c>
      <c r="BL75" t="s">
        <v>341</v>
      </c>
      <c r="BM75" t="s">
        <v>341</v>
      </c>
      <c r="BN75" t="s">
        <v>341</v>
      </c>
      <c r="BO75" t="s">
        <v>341</v>
      </c>
      <c r="BP75" t="s">
        <v>341</v>
      </c>
      <c r="BQ75" t="s">
        <v>341</v>
      </c>
      <c r="BR75" t="s">
        <v>341</v>
      </c>
      <c r="BS75" t="s">
        <v>341</v>
      </c>
      <c r="BT75" t="s">
        <v>341</v>
      </c>
      <c r="BU75" t="s">
        <v>341</v>
      </c>
      <c r="BV75" t="s">
        <v>341</v>
      </c>
      <c r="BW75" t="s">
        <v>341</v>
      </c>
      <c r="BX75" t="s">
        <v>341</v>
      </c>
      <c r="BY75" t="s">
        <v>341</v>
      </c>
      <c r="BZ75" t="s">
        <v>341</v>
      </c>
      <c r="CA75" t="s">
        <v>341</v>
      </c>
      <c r="CB75" t="s">
        <v>341</v>
      </c>
      <c r="CC75" t="s">
        <v>341</v>
      </c>
      <c r="CD75" t="s">
        <v>341</v>
      </c>
      <c r="CE75" t="s">
        <v>341</v>
      </c>
      <c r="CF75" t="s">
        <v>341</v>
      </c>
      <c r="CG75" t="s">
        <v>341</v>
      </c>
      <c r="CH75" t="s">
        <v>341</v>
      </c>
      <c r="CI75" t="s">
        <v>341</v>
      </c>
      <c r="CJ75" t="s">
        <v>341</v>
      </c>
      <c r="CK75" t="s">
        <v>341</v>
      </c>
      <c r="CL75" t="s">
        <v>341</v>
      </c>
      <c r="CM75" t="str">
        <f t="shared" si="56"/>
        <v/>
      </c>
      <c r="CN75" t="str">
        <f t="shared" si="57"/>
        <v/>
      </c>
      <c r="CO75" t="str">
        <f t="shared" si="58"/>
        <v/>
      </c>
      <c r="CP75" t="str">
        <f t="shared" si="59"/>
        <v/>
      </c>
      <c r="CQ75" t="str">
        <f t="shared" si="60"/>
        <v/>
      </c>
      <c r="CR75" t="str">
        <f t="shared" si="61"/>
        <v/>
      </c>
      <c r="CS75" t="str">
        <f t="shared" si="62"/>
        <v>Processing: As a reactant</v>
      </c>
      <c r="CT75" t="str">
        <f t="shared" si="63"/>
        <v/>
      </c>
      <c r="CU75" t="str">
        <f t="shared" si="64"/>
        <v/>
      </c>
      <c r="CV75" t="str">
        <f t="shared" si="65"/>
        <v/>
      </c>
      <c r="CW75" t="str">
        <f t="shared" si="66"/>
        <v/>
      </c>
      <c r="CX75" t="str">
        <f t="shared" si="67"/>
        <v>P199 - Other</v>
      </c>
      <c r="CY75" t="str">
        <f t="shared" si="68"/>
        <v/>
      </c>
      <c r="CZ75" t="str">
        <f t="shared" si="69"/>
        <v/>
      </c>
      <c r="DA75" t="str">
        <f t="shared" si="70"/>
        <v/>
      </c>
      <c r="DB75" t="str">
        <f t="shared" si="71"/>
        <v/>
      </c>
      <c r="DC75" t="str">
        <f t="shared" si="72"/>
        <v/>
      </c>
      <c r="DD75" t="str">
        <f t="shared" si="73"/>
        <v/>
      </c>
      <c r="DE75" t="str">
        <f t="shared" si="74"/>
        <v/>
      </c>
      <c r="DF75" t="str">
        <f t="shared" si="75"/>
        <v/>
      </c>
      <c r="DG75" t="str">
        <f t="shared" si="76"/>
        <v/>
      </c>
      <c r="DH75" t="str">
        <f t="shared" si="77"/>
        <v/>
      </c>
      <c r="DI75" t="str">
        <f t="shared" si="78"/>
        <v/>
      </c>
      <c r="DJ75" t="str">
        <f t="shared" si="79"/>
        <v/>
      </c>
      <c r="DK75" t="str">
        <f t="shared" si="80"/>
        <v/>
      </c>
      <c r="DL75" t="str">
        <f t="shared" si="81"/>
        <v/>
      </c>
      <c r="DM75" t="str">
        <f t="shared" si="82"/>
        <v/>
      </c>
      <c r="DN75" t="str">
        <f t="shared" si="83"/>
        <v/>
      </c>
      <c r="DO75" t="str">
        <f t="shared" si="84"/>
        <v/>
      </c>
      <c r="DP75" t="str">
        <f t="shared" si="85"/>
        <v/>
      </c>
      <c r="DQ75" t="str">
        <f t="shared" si="86"/>
        <v/>
      </c>
      <c r="DR75" t="str">
        <f t="shared" si="87"/>
        <v/>
      </c>
      <c r="DS75" t="str">
        <f t="shared" si="88"/>
        <v/>
      </c>
      <c r="DT75" t="str">
        <f t="shared" si="89"/>
        <v/>
      </c>
      <c r="DU75" t="str">
        <f t="shared" si="90"/>
        <v/>
      </c>
      <c r="DV75" t="str">
        <f t="shared" si="91"/>
        <v/>
      </c>
      <c r="DW75" t="str">
        <f t="shared" si="92"/>
        <v/>
      </c>
      <c r="DX75" t="str">
        <f t="shared" si="93"/>
        <v/>
      </c>
      <c r="DY75" t="str">
        <f t="shared" si="94"/>
        <v/>
      </c>
      <c r="DZ75" t="str">
        <f t="shared" si="95"/>
        <v/>
      </c>
      <c r="EA75" t="str">
        <f t="shared" si="96"/>
        <v/>
      </c>
      <c r="EB75" t="str">
        <f t="shared" si="97"/>
        <v/>
      </c>
      <c r="EC75" t="str">
        <f t="shared" si="98"/>
        <v/>
      </c>
      <c r="ED75" t="str">
        <f t="shared" si="99"/>
        <v/>
      </c>
      <c r="EE75" t="str">
        <f t="shared" si="100"/>
        <v/>
      </c>
      <c r="EF75" t="str">
        <f t="shared" si="101"/>
        <v/>
      </c>
      <c r="EG75" t="str">
        <f t="shared" si="102"/>
        <v/>
      </c>
      <c r="EH75" t="str">
        <f t="shared" si="103"/>
        <v/>
      </c>
      <c r="EI75" t="str">
        <f t="shared" si="104"/>
        <v/>
      </c>
      <c r="EJ75" t="str">
        <f t="shared" si="105"/>
        <v/>
      </c>
      <c r="EK75" t="str">
        <f t="shared" si="106"/>
        <v/>
      </c>
      <c r="EL75" t="str">
        <f t="shared" si="107"/>
        <v/>
      </c>
      <c r="EM75" t="str">
        <f t="shared" si="108"/>
        <v/>
      </c>
      <c r="EN75" t="str">
        <f t="shared" si="109"/>
        <v/>
      </c>
    </row>
    <row r="76" spans="1:144" ht="86.45">
      <c r="A76" s="7" t="s">
        <v>328</v>
      </c>
      <c r="B76" s="7">
        <v>2021</v>
      </c>
      <c r="C76" t="s">
        <v>467</v>
      </c>
      <c r="D76" t="s">
        <v>468</v>
      </c>
      <c r="E76" t="s">
        <v>469</v>
      </c>
      <c r="F76" t="s">
        <v>470</v>
      </c>
      <c r="G76" t="s">
        <v>471</v>
      </c>
      <c r="H76" t="s">
        <v>472</v>
      </c>
      <c r="I76">
        <v>14760</v>
      </c>
      <c r="J76" s="136">
        <f>VLOOKUP(H76, 'TRI Crosswalk codes'!D:E, 2, FALSE)</f>
        <v>2</v>
      </c>
      <c r="K76">
        <v>335931</v>
      </c>
      <c r="L76" s="137" t="str">
        <f>VLOOKUP(K76, '2017-2022 NAICS'!C:D, 2, FALSE)</f>
        <v>Current-Carrying Wiring Device Manufacturing</v>
      </c>
      <c r="M76" s="137" t="str">
        <f>IF(COUNTIF('Raw TRI Data'!A:A, K76) &gt;0, "Yes", "No")</f>
        <v>No</v>
      </c>
      <c r="N76">
        <v>42.0717</v>
      </c>
      <c r="O76">
        <v>-78.39067</v>
      </c>
      <c r="P76" s="15">
        <v>110000328360</v>
      </c>
      <c r="Q76" s="15">
        <v>1321220462624</v>
      </c>
      <c r="R76" t="s">
        <v>335</v>
      </c>
      <c r="S76" t="s">
        <v>336</v>
      </c>
      <c r="T76" s="160">
        <v>1</v>
      </c>
      <c r="U76" s="136" t="str">
        <f>VLOOKUP(T76, 'TRI Crosswalk codes'!A:B, 2, FALSE)</f>
        <v>0 to 99</v>
      </c>
      <c r="V76">
        <v>18</v>
      </c>
      <c r="W76">
        <v>18</v>
      </c>
      <c r="Y76">
        <v>0</v>
      </c>
      <c r="Z76">
        <v>18</v>
      </c>
      <c r="AA76" t="s">
        <v>338</v>
      </c>
      <c r="AB76" s="137" t="str">
        <f t="shared" si="55"/>
        <v>Processing: As a reactant; P199 - Other</v>
      </c>
      <c r="AC76" s="137" t="s">
        <v>339</v>
      </c>
      <c r="AD76" s="26" t="str">
        <f>VLOOKUP(K76, 'NAICS OES Crosswalk'!A:C, 3, FALSE)</f>
        <v>Processing: PCB and PCB Laminates Manufacturing</v>
      </c>
      <c r="AE76" s="26" t="str">
        <f>_xlfn.XLOOKUP($C76,'TRIFD to COU Crosswalk'!A:A,'TRIFD to COU Crosswalk'!B:B)</f>
        <v xml:space="preserve">Processing as a reactant in plastic material and resin manufacturing; Processing as a reactant in all other chemical product and preparation manufacturing </v>
      </c>
      <c r="AF76" s="137" t="s">
        <v>475</v>
      </c>
      <c r="AH76" s="26" t="s">
        <v>474</v>
      </c>
      <c r="AK76" t="s">
        <v>341</v>
      </c>
      <c r="AL76" t="s">
        <v>341</v>
      </c>
      <c r="AM76" t="s">
        <v>341</v>
      </c>
      <c r="AN76" t="s">
        <v>341</v>
      </c>
      <c r="AO76" t="s">
        <v>341</v>
      </c>
      <c r="AP76" t="s">
        <v>341</v>
      </c>
      <c r="AQ76" t="s">
        <v>342</v>
      </c>
      <c r="AR76" t="s">
        <v>341</v>
      </c>
      <c r="AS76" t="s">
        <v>341</v>
      </c>
      <c r="AT76" t="s">
        <v>341</v>
      </c>
      <c r="AU76" t="s">
        <v>341</v>
      </c>
      <c r="AV76" t="s">
        <v>342</v>
      </c>
      <c r="AW76" t="s">
        <v>341</v>
      </c>
      <c r="AX76" t="s">
        <v>341</v>
      </c>
      <c r="AY76" t="s">
        <v>341</v>
      </c>
      <c r="AZ76" t="s">
        <v>341</v>
      </c>
      <c r="BA76" t="s">
        <v>341</v>
      </c>
      <c r="BB76" t="s">
        <v>341</v>
      </c>
      <c r="BC76" t="s">
        <v>341</v>
      </c>
      <c r="BD76" t="s">
        <v>341</v>
      </c>
      <c r="BE76" t="s">
        <v>341</v>
      </c>
      <c r="BF76" t="s">
        <v>341</v>
      </c>
      <c r="BG76" t="s">
        <v>341</v>
      </c>
      <c r="BH76" t="s">
        <v>341</v>
      </c>
      <c r="BI76" t="s">
        <v>341</v>
      </c>
      <c r="BJ76" t="s">
        <v>341</v>
      </c>
      <c r="BK76" t="s">
        <v>341</v>
      </c>
      <c r="BL76" t="s">
        <v>341</v>
      </c>
      <c r="BM76" t="s">
        <v>341</v>
      </c>
      <c r="BN76" t="s">
        <v>341</v>
      </c>
      <c r="BO76" t="s">
        <v>341</v>
      </c>
      <c r="BP76" t="s">
        <v>341</v>
      </c>
      <c r="BQ76" t="s">
        <v>341</v>
      </c>
      <c r="BR76" t="s">
        <v>341</v>
      </c>
      <c r="BS76" t="s">
        <v>341</v>
      </c>
      <c r="BT76" t="s">
        <v>341</v>
      </c>
      <c r="BU76" t="s">
        <v>341</v>
      </c>
      <c r="BV76" t="s">
        <v>341</v>
      </c>
      <c r="BW76" t="s">
        <v>341</v>
      </c>
      <c r="BX76" t="s">
        <v>341</v>
      </c>
      <c r="BY76" t="s">
        <v>341</v>
      </c>
      <c r="BZ76" t="s">
        <v>341</v>
      </c>
      <c r="CA76" t="s">
        <v>341</v>
      </c>
      <c r="CB76" t="s">
        <v>341</v>
      </c>
      <c r="CC76" t="s">
        <v>341</v>
      </c>
      <c r="CD76" t="s">
        <v>341</v>
      </c>
      <c r="CE76" t="s">
        <v>341</v>
      </c>
      <c r="CF76" t="s">
        <v>341</v>
      </c>
      <c r="CG76" t="s">
        <v>341</v>
      </c>
      <c r="CH76" t="s">
        <v>341</v>
      </c>
      <c r="CI76" t="s">
        <v>341</v>
      </c>
      <c r="CJ76" t="s">
        <v>341</v>
      </c>
      <c r="CK76" t="s">
        <v>341</v>
      </c>
      <c r="CL76" t="s">
        <v>341</v>
      </c>
      <c r="CM76" t="str">
        <f t="shared" si="56"/>
        <v/>
      </c>
      <c r="CN76" t="str">
        <f t="shared" si="57"/>
        <v/>
      </c>
      <c r="CO76" t="str">
        <f t="shared" si="58"/>
        <v/>
      </c>
      <c r="CP76" t="str">
        <f t="shared" si="59"/>
        <v/>
      </c>
      <c r="CQ76" t="str">
        <f t="shared" si="60"/>
        <v/>
      </c>
      <c r="CR76" t="str">
        <f t="shared" si="61"/>
        <v/>
      </c>
      <c r="CS76" t="str">
        <f t="shared" si="62"/>
        <v>Processing: As a reactant</v>
      </c>
      <c r="CT76" t="str">
        <f t="shared" si="63"/>
        <v/>
      </c>
      <c r="CU76" t="str">
        <f t="shared" si="64"/>
        <v/>
      </c>
      <c r="CV76" t="str">
        <f t="shared" si="65"/>
        <v/>
      </c>
      <c r="CW76" t="str">
        <f t="shared" si="66"/>
        <v/>
      </c>
      <c r="CX76" t="str">
        <f t="shared" si="67"/>
        <v>P199 - Other</v>
      </c>
      <c r="CY76" t="str">
        <f t="shared" si="68"/>
        <v/>
      </c>
      <c r="CZ76" t="str">
        <f t="shared" si="69"/>
        <v/>
      </c>
      <c r="DA76" t="str">
        <f t="shared" si="70"/>
        <v/>
      </c>
      <c r="DB76" t="str">
        <f t="shared" si="71"/>
        <v/>
      </c>
      <c r="DC76" t="str">
        <f t="shared" si="72"/>
        <v/>
      </c>
      <c r="DD76" t="str">
        <f t="shared" si="73"/>
        <v/>
      </c>
      <c r="DE76" t="str">
        <f t="shared" si="74"/>
        <v/>
      </c>
      <c r="DF76" t="str">
        <f t="shared" si="75"/>
        <v/>
      </c>
      <c r="DG76" t="str">
        <f t="shared" si="76"/>
        <v/>
      </c>
      <c r="DH76" t="str">
        <f t="shared" si="77"/>
        <v/>
      </c>
      <c r="DI76" t="str">
        <f t="shared" si="78"/>
        <v/>
      </c>
      <c r="DJ76" t="str">
        <f t="shared" si="79"/>
        <v/>
      </c>
      <c r="DK76" t="str">
        <f t="shared" si="80"/>
        <v/>
      </c>
      <c r="DL76" t="str">
        <f t="shared" si="81"/>
        <v/>
      </c>
      <c r="DM76" t="str">
        <f t="shared" si="82"/>
        <v/>
      </c>
      <c r="DN76" t="str">
        <f t="shared" si="83"/>
        <v/>
      </c>
      <c r="DO76" t="str">
        <f t="shared" si="84"/>
        <v/>
      </c>
      <c r="DP76" t="str">
        <f t="shared" si="85"/>
        <v/>
      </c>
      <c r="DQ76" t="str">
        <f t="shared" si="86"/>
        <v/>
      </c>
      <c r="DR76" t="str">
        <f t="shared" si="87"/>
        <v/>
      </c>
      <c r="DS76" t="str">
        <f t="shared" si="88"/>
        <v/>
      </c>
      <c r="DT76" t="str">
        <f t="shared" si="89"/>
        <v/>
      </c>
      <c r="DU76" t="str">
        <f t="shared" si="90"/>
        <v/>
      </c>
      <c r="DV76" t="str">
        <f t="shared" si="91"/>
        <v/>
      </c>
      <c r="DW76" t="str">
        <f t="shared" si="92"/>
        <v/>
      </c>
      <c r="DX76" t="str">
        <f t="shared" si="93"/>
        <v/>
      </c>
      <c r="DY76" t="str">
        <f t="shared" si="94"/>
        <v/>
      </c>
      <c r="DZ76" t="str">
        <f t="shared" si="95"/>
        <v/>
      </c>
      <c r="EA76" t="str">
        <f t="shared" si="96"/>
        <v/>
      </c>
      <c r="EB76" t="str">
        <f t="shared" si="97"/>
        <v/>
      </c>
      <c r="EC76" t="str">
        <f t="shared" si="98"/>
        <v/>
      </c>
      <c r="ED76" t="str">
        <f t="shared" si="99"/>
        <v/>
      </c>
      <c r="EE76" t="str">
        <f t="shared" si="100"/>
        <v/>
      </c>
      <c r="EF76" t="str">
        <f t="shared" si="101"/>
        <v/>
      </c>
      <c r="EG76" t="str">
        <f t="shared" si="102"/>
        <v/>
      </c>
      <c r="EH76" t="str">
        <f t="shared" si="103"/>
        <v/>
      </c>
      <c r="EI76" t="str">
        <f t="shared" si="104"/>
        <v/>
      </c>
      <c r="EJ76" t="str">
        <f t="shared" si="105"/>
        <v/>
      </c>
      <c r="EK76" t="str">
        <f t="shared" si="106"/>
        <v/>
      </c>
      <c r="EL76" t="str">
        <f t="shared" si="107"/>
        <v/>
      </c>
      <c r="EM76" t="str">
        <f t="shared" si="108"/>
        <v/>
      </c>
      <c r="EN76" t="str">
        <f t="shared" si="109"/>
        <v/>
      </c>
    </row>
    <row r="77" spans="1:144" ht="86.45">
      <c r="A77" s="7" t="s">
        <v>328</v>
      </c>
      <c r="B77" s="7">
        <v>2022</v>
      </c>
      <c r="C77" t="s">
        <v>467</v>
      </c>
      <c r="D77" t="s">
        <v>468</v>
      </c>
      <c r="E77" t="s">
        <v>469</v>
      </c>
      <c r="F77" t="s">
        <v>470</v>
      </c>
      <c r="G77" t="s">
        <v>471</v>
      </c>
      <c r="H77" t="s">
        <v>472</v>
      </c>
      <c r="I77">
        <v>14760</v>
      </c>
      <c r="J77" s="136">
        <f>VLOOKUP(H77, 'TRI Crosswalk codes'!D:E, 2, FALSE)</f>
        <v>2</v>
      </c>
      <c r="K77">
        <v>335931</v>
      </c>
      <c r="L77" s="137" t="str">
        <f>VLOOKUP(K77, '2017-2022 NAICS'!C:D, 2, FALSE)</f>
        <v>Current-Carrying Wiring Device Manufacturing</v>
      </c>
      <c r="M77" s="137" t="str">
        <f>IF(COUNTIF('Raw TRI Data'!A:A, K77) &gt;0, "Yes", "No")</f>
        <v>No</v>
      </c>
      <c r="N77">
        <v>42.0717</v>
      </c>
      <c r="O77">
        <v>-78.39067</v>
      </c>
      <c r="P77" s="15">
        <v>110000328360</v>
      </c>
      <c r="Q77" s="15">
        <v>1322221351570</v>
      </c>
      <c r="R77" t="s">
        <v>335</v>
      </c>
      <c r="S77" t="s">
        <v>336</v>
      </c>
      <c r="T77" s="160">
        <v>3</v>
      </c>
      <c r="U77" s="136" t="str">
        <f>VLOOKUP(T77, 'TRI Crosswalk codes'!A:B, 2, FALSE)</f>
        <v>1,000 to 9,999</v>
      </c>
      <c r="V77">
        <v>3.12</v>
      </c>
      <c r="W77">
        <v>3.12</v>
      </c>
      <c r="Y77">
        <v>0</v>
      </c>
      <c r="Z77">
        <v>3.12</v>
      </c>
      <c r="AA77" t="s">
        <v>338</v>
      </c>
      <c r="AB77" s="137" t="str">
        <f t="shared" si="55"/>
        <v>Processing: As a reactant; P199 - Other</v>
      </c>
      <c r="AC77" s="137" t="s">
        <v>339</v>
      </c>
      <c r="AD77" s="26" t="str">
        <f>VLOOKUP(K77, 'NAICS OES Crosswalk'!A:C, 3, FALSE)</f>
        <v>Processing: PCB and PCB Laminates Manufacturing</v>
      </c>
      <c r="AE77" s="26" t="str">
        <f>_xlfn.XLOOKUP($C77,'TRIFD to COU Crosswalk'!A:A,'TRIFD to COU Crosswalk'!B:B)</f>
        <v xml:space="preserve">Processing as a reactant in plastic material and resin manufacturing; Processing as a reactant in all other chemical product and preparation manufacturing </v>
      </c>
      <c r="AF77" s="137" t="s">
        <v>475</v>
      </c>
      <c r="AH77" s="26" t="s">
        <v>474</v>
      </c>
      <c r="AK77" t="s">
        <v>341</v>
      </c>
      <c r="AL77" t="s">
        <v>341</v>
      </c>
      <c r="AM77" t="s">
        <v>341</v>
      </c>
      <c r="AN77" t="s">
        <v>341</v>
      </c>
      <c r="AO77" t="s">
        <v>341</v>
      </c>
      <c r="AP77" t="s">
        <v>341</v>
      </c>
      <c r="AQ77" t="s">
        <v>342</v>
      </c>
      <c r="AR77" t="s">
        <v>341</v>
      </c>
      <c r="AS77" t="s">
        <v>341</v>
      </c>
      <c r="AT77" t="s">
        <v>341</v>
      </c>
      <c r="AU77" t="s">
        <v>341</v>
      </c>
      <c r="AV77" t="s">
        <v>342</v>
      </c>
      <c r="AW77" t="s">
        <v>341</v>
      </c>
      <c r="AX77" t="s">
        <v>341</v>
      </c>
      <c r="AY77" t="s">
        <v>341</v>
      </c>
      <c r="AZ77" t="s">
        <v>341</v>
      </c>
      <c r="BA77" t="s">
        <v>341</v>
      </c>
      <c r="BB77" t="s">
        <v>341</v>
      </c>
      <c r="BC77" t="s">
        <v>341</v>
      </c>
      <c r="BD77" t="s">
        <v>341</v>
      </c>
      <c r="BE77" t="s">
        <v>341</v>
      </c>
      <c r="BF77" t="s">
        <v>341</v>
      </c>
      <c r="BG77" t="s">
        <v>341</v>
      </c>
      <c r="BH77" t="s">
        <v>341</v>
      </c>
      <c r="BI77" t="s">
        <v>341</v>
      </c>
      <c r="BJ77" t="s">
        <v>341</v>
      </c>
      <c r="BK77" t="s">
        <v>341</v>
      </c>
      <c r="BL77" t="s">
        <v>341</v>
      </c>
      <c r="BM77" t="s">
        <v>341</v>
      </c>
      <c r="BN77" t="s">
        <v>341</v>
      </c>
      <c r="BO77" t="s">
        <v>341</v>
      </c>
      <c r="BP77" t="s">
        <v>341</v>
      </c>
      <c r="BQ77" t="s">
        <v>341</v>
      </c>
      <c r="BR77" t="s">
        <v>341</v>
      </c>
      <c r="BS77" t="s">
        <v>341</v>
      </c>
      <c r="BT77" t="s">
        <v>341</v>
      </c>
      <c r="BU77" t="s">
        <v>341</v>
      </c>
      <c r="BV77" t="s">
        <v>341</v>
      </c>
      <c r="BW77" t="s">
        <v>341</v>
      </c>
      <c r="BX77" t="s">
        <v>341</v>
      </c>
      <c r="BY77" t="s">
        <v>341</v>
      </c>
      <c r="BZ77" t="s">
        <v>341</v>
      </c>
      <c r="CA77" t="s">
        <v>341</v>
      </c>
      <c r="CB77" t="s">
        <v>341</v>
      </c>
      <c r="CC77" t="s">
        <v>341</v>
      </c>
      <c r="CD77" t="s">
        <v>341</v>
      </c>
      <c r="CE77" t="s">
        <v>341</v>
      </c>
      <c r="CF77" t="s">
        <v>341</v>
      </c>
      <c r="CG77" t="s">
        <v>341</v>
      </c>
      <c r="CH77" t="s">
        <v>341</v>
      </c>
      <c r="CI77" t="s">
        <v>341</v>
      </c>
      <c r="CJ77" t="s">
        <v>341</v>
      </c>
      <c r="CK77" t="s">
        <v>341</v>
      </c>
      <c r="CL77" t="s">
        <v>341</v>
      </c>
      <c r="CM77" t="str">
        <f t="shared" si="56"/>
        <v/>
      </c>
      <c r="CN77" t="str">
        <f t="shared" si="57"/>
        <v/>
      </c>
      <c r="CO77" t="str">
        <f t="shared" si="58"/>
        <v/>
      </c>
      <c r="CP77" t="str">
        <f t="shared" si="59"/>
        <v/>
      </c>
      <c r="CQ77" t="str">
        <f t="shared" si="60"/>
        <v/>
      </c>
      <c r="CR77" t="str">
        <f t="shared" si="61"/>
        <v/>
      </c>
      <c r="CS77" t="str">
        <f t="shared" si="62"/>
        <v>Processing: As a reactant</v>
      </c>
      <c r="CT77" t="str">
        <f t="shared" si="63"/>
        <v/>
      </c>
      <c r="CU77" t="str">
        <f t="shared" si="64"/>
        <v/>
      </c>
      <c r="CV77" t="str">
        <f t="shared" si="65"/>
        <v/>
      </c>
      <c r="CW77" t="str">
        <f t="shared" si="66"/>
        <v/>
      </c>
      <c r="CX77" t="str">
        <f t="shared" si="67"/>
        <v>P199 - Other</v>
      </c>
      <c r="CY77" t="str">
        <f t="shared" si="68"/>
        <v/>
      </c>
      <c r="CZ77" t="str">
        <f t="shared" si="69"/>
        <v/>
      </c>
      <c r="DA77" t="str">
        <f t="shared" si="70"/>
        <v/>
      </c>
      <c r="DB77" t="str">
        <f t="shared" si="71"/>
        <v/>
      </c>
      <c r="DC77" t="str">
        <f t="shared" si="72"/>
        <v/>
      </c>
      <c r="DD77" t="str">
        <f t="shared" si="73"/>
        <v/>
      </c>
      <c r="DE77" t="str">
        <f t="shared" si="74"/>
        <v/>
      </c>
      <c r="DF77" t="str">
        <f t="shared" si="75"/>
        <v/>
      </c>
      <c r="DG77" t="str">
        <f t="shared" si="76"/>
        <v/>
      </c>
      <c r="DH77" t="str">
        <f t="shared" si="77"/>
        <v/>
      </c>
      <c r="DI77" t="str">
        <f t="shared" si="78"/>
        <v/>
      </c>
      <c r="DJ77" t="str">
        <f t="shared" si="79"/>
        <v/>
      </c>
      <c r="DK77" t="str">
        <f t="shared" si="80"/>
        <v/>
      </c>
      <c r="DL77" t="str">
        <f t="shared" si="81"/>
        <v/>
      </c>
      <c r="DM77" t="str">
        <f t="shared" si="82"/>
        <v/>
      </c>
      <c r="DN77" t="str">
        <f t="shared" si="83"/>
        <v/>
      </c>
      <c r="DO77" t="str">
        <f t="shared" si="84"/>
        <v/>
      </c>
      <c r="DP77" t="str">
        <f t="shared" si="85"/>
        <v/>
      </c>
      <c r="DQ77" t="str">
        <f t="shared" si="86"/>
        <v/>
      </c>
      <c r="DR77" t="str">
        <f t="shared" si="87"/>
        <v/>
      </c>
      <c r="DS77" t="str">
        <f t="shared" si="88"/>
        <v/>
      </c>
      <c r="DT77" t="str">
        <f t="shared" si="89"/>
        <v/>
      </c>
      <c r="DU77" t="str">
        <f t="shared" si="90"/>
        <v/>
      </c>
      <c r="DV77" t="str">
        <f t="shared" si="91"/>
        <v/>
      </c>
      <c r="DW77" t="str">
        <f t="shared" si="92"/>
        <v/>
      </c>
      <c r="DX77" t="str">
        <f t="shared" si="93"/>
        <v/>
      </c>
      <c r="DY77" t="str">
        <f t="shared" si="94"/>
        <v/>
      </c>
      <c r="DZ77" t="str">
        <f t="shared" si="95"/>
        <v/>
      </c>
      <c r="EA77" t="str">
        <f t="shared" si="96"/>
        <v/>
      </c>
      <c r="EB77" t="str">
        <f t="shared" si="97"/>
        <v/>
      </c>
      <c r="EC77" t="str">
        <f t="shared" si="98"/>
        <v/>
      </c>
      <c r="ED77" t="str">
        <f t="shared" si="99"/>
        <v/>
      </c>
      <c r="EE77" t="str">
        <f t="shared" si="100"/>
        <v/>
      </c>
      <c r="EF77" t="str">
        <f t="shared" si="101"/>
        <v/>
      </c>
      <c r="EG77" t="str">
        <f t="shared" si="102"/>
        <v/>
      </c>
      <c r="EH77" t="str">
        <f t="shared" si="103"/>
        <v/>
      </c>
      <c r="EI77" t="str">
        <f t="shared" si="104"/>
        <v/>
      </c>
      <c r="EJ77" t="str">
        <f t="shared" si="105"/>
        <v/>
      </c>
      <c r="EK77" t="str">
        <f t="shared" si="106"/>
        <v/>
      </c>
      <c r="EL77" t="str">
        <f t="shared" si="107"/>
        <v/>
      </c>
      <c r="EM77" t="str">
        <f t="shared" si="108"/>
        <v/>
      </c>
      <c r="EN77" t="str">
        <f t="shared" si="109"/>
        <v/>
      </c>
    </row>
    <row r="78" spans="1:144" ht="86.45">
      <c r="A78" s="7" t="s">
        <v>328</v>
      </c>
      <c r="B78" s="7">
        <v>2023</v>
      </c>
      <c r="C78" t="s">
        <v>467</v>
      </c>
      <c r="D78" t="s">
        <v>468</v>
      </c>
      <c r="E78" t="s">
        <v>469</v>
      </c>
      <c r="F78" t="s">
        <v>470</v>
      </c>
      <c r="G78" t="s">
        <v>471</v>
      </c>
      <c r="H78" t="s">
        <v>472</v>
      </c>
      <c r="I78">
        <v>14760</v>
      </c>
      <c r="J78" s="136">
        <f>VLOOKUP(H78, 'TRI Crosswalk codes'!D:E, 2, FALSE)</f>
        <v>2</v>
      </c>
      <c r="K78">
        <v>335931</v>
      </c>
      <c r="L78" s="137" t="str">
        <f>VLOOKUP(K78, '2017-2022 NAICS'!C:D, 2, FALSE)</f>
        <v>Current-Carrying Wiring Device Manufacturing</v>
      </c>
      <c r="M78" s="137" t="str">
        <f>IF(COUNTIF('Raw TRI Data'!A:A, K78) &gt;0, "Yes", "No")</f>
        <v>No</v>
      </c>
      <c r="N78">
        <v>42.0717</v>
      </c>
      <c r="O78">
        <v>-78.39067</v>
      </c>
      <c r="P78" s="15">
        <v>110000328360</v>
      </c>
      <c r="Q78" s="15">
        <v>1323221909361</v>
      </c>
      <c r="R78" t="s">
        <v>335</v>
      </c>
      <c r="S78" t="s">
        <v>336</v>
      </c>
      <c r="T78" s="160">
        <v>1</v>
      </c>
      <c r="U78" s="136" t="str">
        <f>VLOOKUP(T78, 'TRI Crosswalk codes'!A:B, 2, FALSE)</f>
        <v>0 to 99</v>
      </c>
      <c r="V78">
        <v>23.78</v>
      </c>
      <c r="W78">
        <v>23.78</v>
      </c>
      <c r="Y78">
        <v>0</v>
      </c>
      <c r="Z78">
        <v>23.78</v>
      </c>
      <c r="AA78" t="s">
        <v>338</v>
      </c>
      <c r="AB78" s="137" t="str">
        <f t="shared" si="55"/>
        <v>Processing: As a reactant; P199 - Other</v>
      </c>
      <c r="AC78" s="137" t="s">
        <v>339</v>
      </c>
      <c r="AD78" s="26" t="str">
        <f>VLOOKUP(K78, 'NAICS OES Crosswalk'!A:C, 3, FALSE)</f>
        <v>Processing: PCB and PCB Laminates Manufacturing</v>
      </c>
      <c r="AE78" s="26" t="str">
        <f>_xlfn.XLOOKUP($C78,'TRIFD to COU Crosswalk'!A:A,'TRIFD to COU Crosswalk'!B:B)</f>
        <v xml:space="preserve">Processing as a reactant in plastic material and resin manufacturing; Processing as a reactant in all other chemical product and preparation manufacturing </v>
      </c>
      <c r="AF78" s="137" t="s">
        <v>475</v>
      </c>
      <c r="AH78" s="26" t="s">
        <v>474</v>
      </c>
      <c r="AK78" t="s">
        <v>341</v>
      </c>
      <c r="AL78" t="s">
        <v>341</v>
      </c>
      <c r="AM78" t="s">
        <v>341</v>
      </c>
      <c r="AN78" t="s">
        <v>341</v>
      </c>
      <c r="AO78" t="s">
        <v>341</v>
      </c>
      <c r="AP78" t="s">
        <v>341</v>
      </c>
      <c r="AQ78" t="s">
        <v>342</v>
      </c>
      <c r="AR78" t="s">
        <v>341</v>
      </c>
      <c r="AS78" t="s">
        <v>341</v>
      </c>
      <c r="AT78" t="s">
        <v>341</v>
      </c>
      <c r="AU78" t="s">
        <v>341</v>
      </c>
      <c r="AV78" t="s">
        <v>342</v>
      </c>
      <c r="AW78" t="s">
        <v>341</v>
      </c>
      <c r="AX78" t="s">
        <v>341</v>
      </c>
      <c r="AY78" t="s">
        <v>341</v>
      </c>
      <c r="AZ78" t="s">
        <v>341</v>
      </c>
      <c r="BA78" t="s">
        <v>341</v>
      </c>
      <c r="BB78" t="s">
        <v>341</v>
      </c>
      <c r="BC78" t="s">
        <v>341</v>
      </c>
      <c r="BD78" t="s">
        <v>341</v>
      </c>
      <c r="BE78" t="s">
        <v>341</v>
      </c>
      <c r="BF78" t="s">
        <v>341</v>
      </c>
      <c r="BG78" t="s">
        <v>341</v>
      </c>
      <c r="BH78" t="s">
        <v>341</v>
      </c>
      <c r="BI78" t="s">
        <v>341</v>
      </c>
      <c r="BJ78" t="s">
        <v>341</v>
      </c>
      <c r="BK78" t="s">
        <v>341</v>
      </c>
      <c r="BL78" t="s">
        <v>341</v>
      </c>
      <c r="BM78" t="s">
        <v>341</v>
      </c>
      <c r="BN78" t="s">
        <v>341</v>
      </c>
      <c r="BO78" t="s">
        <v>341</v>
      </c>
      <c r="BP78" t="s">
        <v>341</v>
      </c>
      <c r="BQ78" t="s">
        <v>341</v>
      </c>
      <c r="BR78" t="s">
        <v>341</v>
      </c>
      <c r="BS78" t="s">
        <v>341</v>
      </c>
      <c r="BT78" t="s">
        <v>341</v>
      </c>
      <c r="BU78" t="s">
        <v>341</v>
      </c>
      <c r="BV78" t="s">
        <v>341</v>
      </c>
      <c r="BW78" t="s">
        <v>341</v>
      </c>
      <c r="BX78" t="s">
        <v>341</v>
      </c>
      <c r="BY78" t="s">
        <v>341</v>
      </c>
      <c r="BZ78" t="s">
        <v>341</v>
      </c>
      <c r="CA78" t="s">
        <v>341</v>
      </c>
      <c r="CB78" t="s">
        <v>341</v>
      </c>
      <c r="CC78" t="s">
        <v>341</v>
      </c>
      <c r="CD78" t="s">
        <v>341</v>
      </c>
      <c r="CE78" t="s">
        <v>341</v>
      </c>
      <c r="CF78" t="s">
        <v>341</v>
      </c>
      <c r="CG78" t="s">
        <v>341</v>
      </c>
      <c r="CH78" t="s">
        <v>341</v>
      </c>
      <c r="CI78" t="s">
        <v>341</v>
      </c>
      <c r="CJ78" t="s">
        <v>341</v>
      </c>
      <c r="CK78" t="s">
        <v>341</v>
      </c>
      <c r="CL78" t="s">
        <v>341</v>
      </c>
      <c r="CM78" t="str">
        <f t="shared" si="56"/>
        <v/>
      </c>
      <c r="CN78" t="str">
        <f t="shared" si="57"/>
        <v/>
      </c>
      <c r="CO78" t="str">
        <f t="shared" si="58"/>
        <v/>
      </c>
      <c r="CP78" t="str">
        <f t="shared" si="59"/>
        <v/>
      </c>
      <c r="CQ78" t="str">
        <f t="shared" si="60"/>
        <v/>
      </c>
      <c r="CR78" t="str">
        <f t="shared" si="61"/>
        <v/>
      </c>
      <c r="CS78" t="str">
        <f t="shared" si="62"/>
        <v>Processing: As a reactant</v>
      </c>
      <c r="CT78" t="str">
        <f t="shared" si="63"/>
        <v/>
      </c>
      <c r="CU78" t="str">
        <f t="shared" si="64"/>
        <v/>
      </c>
      <c r="CV78" t="str">
        <f t="shared" si="65"/>
        <v/>
      </c>
      <c r="CW78" t="str">
        <f t="shared" si="66"/>
        <v/>
      </c>
      <c r="CX78" t="str">
        <f t="shared" si="67"/>
        <v>P199 - Other</v>
      </c>
      <c r="CY78" t="str">
        <f t="shared" si="68"/>
        <v/>
      </c>
      <c r="CZ78" t="str">
        <f t="shared" si="69"/>
        <v/>
      </c>
      <c r="DA78" t="str">
        <f t="shared" si="70"/>
        <v/>
      </c>
      <c r="DB78" t="str">
        <f t="shared" si="71"/>
        <v/>
      </c>
      <c r="DC78" t="str">
        <f t="shared" si="72"/>
        <v/>
      </c>
      <c r="DD78" t="str">
        <f t="shared" si="73"/>
        <v/>
      </c>
      <c r="DE78" t="str">
        <f t="shared" si="74"/>
        <v/>
      </c>
      <c r="DF78" t="str">
        <f t="shared" si="75"/>
        <v/>
      </c>
      <c r="DG78" t="str">
        <f t="shared" si="76"/>
        <v/>
      </c>
      <c r="DH78" t="str">
        <f t="shared" si="77"/>
        <v/>
      </c>
      <c r="DI78" t="str">
        <f t="shared" si="78"/>
        <v/>
      </c>
      <c r="DJ78" t="str">
        <f t="shared" si="79"/>
        <v/>
      </c>
      <c r="DK78" t="str">
        <f t="shared" si="80"/>
        <v/>
      </c>
      <c r="DL78" t="str">
        <f t="shared" si="81"/>
        <v/>
      </c>
      <c r="DM78" t="str">
        <f t="shared" si="82"/>
        <v/>
      </c>
      <c r="DN78" t="str">
        <f t="shared" si="83"/>
        <v/>
      </c>
      <c r="DO78" t="str">
        <f t="shared" si="84"/>
        <v/>
      </c>
      <c r="DP78" t="str">
        <f t="shared" si="85"/>
        <v/>
      </c>
      <c r="DQ78" t="str">
        <f t="shared" si="86"/>
        <v/>
      </c>
      <c r="DR78" t="str">
        <f t="shared" si="87"/>
        <v/>
      </c>
      <c r="DS78" t="str">
        <f t="shared" si="88"/>
        <v/>
      </c>
      <c r="DT78" t="str">
        <f t="shared" si="89"/>
        <v/>
      </c>
      <c r="DU78" t="str">
        <f t="shared" si="90"/>
        <v/>
      </c>
      <c r="DV78" t="str">
        <f t="shared" si="91"/>
        <v/>
      </c>
      <c r="DW78" t="str">
        <f t="shared" si="92"/>
        <v/>
      </c>
      <c r="DX78" t="str">
        <f t="shared" si="93"/>
        <v/>
      </c>
      <c r="DY78" t="str">
        <f t="shared" si="94"/>
        <v/>
      </c>
      <c r="DZ78" t="str">
        <f t="shared" si="95"/>
        <v/>
      </c>
      <c r="EA78" t="str">
        <f t="shared" si="96"/>
        <v/>
      </c>
      <c r="EB78" t="str">
        <f t="shared" si="97"/>
        <v/>
      </c>
      <c r="EC78" t="str">
        <f t="shared" si="98"/>
        <v/>
      </c>
      <c r="ED78" t="str">
        <f t="shared" si="99"/>
        <v/>
      </c>
      <c r="EE78" t="str">
        <f t="shared" si="100"/>
        <v/>
      </c>
      <c r="EF78" t="str">
        <f t="shared" si="101"/>
        <v/>
      </c>
      <c r="EG78" t="str">
        <f t="shared" si="102"/>
        <v/>
      </c>
      <c r="EH78" t="str">
        <f t="shared" si="103"/>
        <v/>
      </c>
      <c r="EI78" t="str">
        <f t="shared" si="104"/>
        <v/>
      </c>
      <c r="EJ78" t="str">
        <f t="shared" si="105"/>
        <v/>
      </c>
      <c r="EK78" t="str">
        <f t="shared" si="106"/>
        <v/>
      </c>
      <c r="EL78" t="str">
        <f t="shared" si="107"/>
        <v/>
      </c>
      <c r="EM78" t="str">
        <f t="shared" si="108"/>
        <v/>
      </c>
      <c r="EN78" t="str">
        <f t="shared" si="109"/>
        <v/>
      </c>
    </row>
    <row r="79" spans="1:144" ht="28.9">
      <c r="A79" s="7" t="s">
        <v>328</v>
      </c>
      <c r="B79" s="7">
        <v>2019</v>
      </c>
      <c r="C79" t="s">
        <v>476</v>
      </c>
      <c r="D79" t="s">
        <v>477</v>
      </c>
      <c r="E79" t="s">
        <v>478</v>
      </c>
      <c r="F79" t="s">
        <v>479</v>
      </c>
      <c r="G79" t="s">
        <v>480</v>
      </c>
      <c r="H79" t="s">
        <v>481</v>
      </c>
      <c r="I79">
        <v>21078</v>
      </c>
      <c r="J79" s="136">
        <f>VLOOKUP(H79, 'TRI Crosswalk codes'!D:E, 2, FALSE)</f>
        <v>3</v>
      </c>
      <c r="K79">
        <v>325520</v>
      </c>
      <c r="L79" s="137" t="str">
        <f>VLOOKUP(K79, '2017-2022 NAICS'!C:D, 2, FALSE)</f>
        <v>Adhesive Manufacturing</v>
      </c>
      <c r="M79" s="137" t="str">
        <f>IF(COUNTIF('Raw TRI Data'!A:A, K79) &gt;0, "Yes", "No")</f>
        <v>No</v>
      </c>
      <c r="N79">
        <v>39.53875</v>
      </c>
      <c r="O79">
        <v>-76.108590000000007</v>
      </c>
      <c r="P79" s="15">
        <v>110012464001</v>
      </c>
      <c r="Q79" s="15">
        <v>1319218348783</v>
      </c>
      <c r="R79" t="s">
        <v>335</v>
      </c>
      <c r="S79" t="s">
        <v>336</v>
      </c>
      <c r="T79" s="160">
        <v>4</v>
      </c>
      <c r="U79" s="136" t="str">
        <f>VLOOKUP(T79, 'TRI Crosswalk codes'!A:B, 2, FALSE)</f>
        <v>10,000 to 99,999</v>
      </c>
      <c r="V79">
        <v>0</v>
      </c>
      <c r="W79">
        <v>0</v>
      </c>
      <c r="Y79">
        <v>120</v>
      </c>
      <c r="Z79">
        <v>120</v>
      </c>
      <c r="AA79" t="s">
        <v>338</v>
      </c>
      <c r="AB79" s="137" t="str">
        <f t="shared" si="55"/>
        <v>Processing: As an article component</v>
      </c>
      <c r="AC79" s="137" t="s">
        <v>339</v>
      </c>
      <c r="AD79" s="26" t="str">
        <f>VLOOKUP(K79, 'NAICS OES Crosswalk'!A:C, 3, FALSE)</f>
        <v>Processing: Adhesives and Adhesives Products</v>
      </c>
      <c r="AE79" s="26" t="str">
        <f>_xlfn.XLOOKUP($C79,'TRIFD to COU Crosswalk'!A:A,'TRIFD to COU Crosswalk'!B:B)</f>
        <v xml:space="preserve">Processing: adhesive manufacturing </v>
      </c>
      <c r="AF79" s="137" t="s">
        <v>482</v>
      </c>
      <c r="AK79" t="s">
        <v>341</v>
      </c>
      <c r="AL79" t="s">
        <v>341</v>
      </c>
      <c r="AM79" t="s">
        <v>341</v>
      </c>
      <c r="AN79" t="s">
        <v>341</v>
      </c>
      <c r="AO79" t="s">
        <v>341</v>
      </c>
      <c r="AP79" t="s">
        <v>341</v>
      </c>
      <c r="AQ79" t="s">
        <v>341</v>
      </c>
      <c r="AR79" t="s">
        <v>341</v>
      </c>
      <c r="AS79" t="s">
        <v>341</v>
      </c>
      <c r="AT79" t="s">
        <v>341</v>
      </c>
      <c r="AU79" t="s">
        <v>341</v>
      </c>
      <c r="AV79" t="s">
        <v>341</v>
      </c>
      <c r="AW79" t="s">
        <v>341</v>
      </c>
      <c r="AX79" t="s">
        <v>341</v>
      </c>
      <c r="AY79" t="s">
        <v>341</v>
      </c>
      <c r="AZ79" t="s">
        <v>341</v>
      </c>
      <c r="BA79" t="s">
        <v>341</v>
      </c>
      <c r="BB79" t="s">
        <v>341</v>
      </c>
      <c r="BC79" t="s">
        <v>341</v>
      </c>
      <c r="BD79" t="s">
        <v>341</v>
      </c>
      <c r="BE79" t="s">
        <v>341</v>
      </c>
      <c r="BF79" t="s">
        <v>341</v>
      </c>
      <c r="BG79" t="s">
        <v>341</v>
      </c>
      <c r="BH79" t="s">
        <v>341</v>
      </c>
      <c r="BI79" t="s">
        <v>341</v>
      </c>
      <c r="BJ79" t="s">
        <v>342</v>
      </c>
      <c r="BK79" t="s">
        <v>341</v>
      </c>
      <c r="BL79" t="s">
        <v>341</v>
      </c>
      <c r="BM79" t="s">
        <v>341</v>
      </c>
      <c r="BN79" t="s">
        <v>341</v>
      </c>
      <c r="BO79" t="s">
        <v>341</v>
      </c>
      <c r="BP79" t="s">
        <v>341</v>
      </c>
      <c r="BQ79" t="s">
        <v>341</v>
      </c>
      <c r="BR79" t="s">
        <v>341</v>
      </c>
      <c r="BS79" t="s">
        <v>341</v>
      </c>
      <c r="BT79" t="s">
        <v>341</v>
      </c>
      <c r="BU79" t="s">
        <v>341</v>
      </c>
      <c r="BV79" t="s">
        <v>341</v>
      </c>
      <c r="BW79" t="s">
        <v>341</v>
      </c>
      <c r="BX79" t="s">
        <v>341</v>
      </c>
      <c r="BY79" t="s">
        <v>341</v>
      </c>
      <c r="BZ79" t="s">
        <v>341</v>
      </c>
      <c r="CA79" t="s">
        <v>341</v>
      </c>
      <c r="CB79" t="s">
        <v>341</v>
      </c>
      <c r="CC79" t="s">
        <v>341</v>
      </c>
      <c r="CD79" t="s">
        <v>341</v>
      </c>
      <c r="CE79" t="s">
        <v>341</v>
      </c>
      <c r="CF79" t="s">
        <v>341</v>
      </c>
      <c r="CG79" t="s">
        <v>341</v>
      </c>
      <c r="CH79" t="s">
        <v>341</v>
      </c>
      <c r="CI79" t="s">
        <v>341</v>
      </c>
      <c r="CJ79" t="s">
        <v>341</v>
      </c>
      <c r="CK79" t="s">
        <v>341</v>
      </c>
      <c r="CL79" t="s">
        <v>341</v>
      </c>
      <c r="CM79" t="str">
        <f t="shared" si="56"/>
        <v/>
      </c>
      <c r="CN79" t="str">
        <f t="shared" si="57"/>
        <v/>
      </c>
      <c r="CO79" t="str">
        <f t="shared" si="58"/>
        <v/>
      </c>
      <c r="CP79" t="str">
        <f t="shared" si="59"/>
        <v/>
      </c>
      <c r="CQ79" t="str">
        <f t="shared" si="60"/>
        <v/>
      </c>
      <c r="CR79" t="str">
        <f t="shared" si="61"/>
        <v/>
      </c>
      <c r="CS79" t="str">
        <f t="shared" si="62"/>
        <v/>
      </c>
      <c r="CT79" t="str">
        <f t="shared" si="63"/>
        <v/>
      </c>
      <c r="CU79" t="str">
        <f t="shared" si="64"/>
        <v/>
      </c>
      <c r="CV79" t="str">
        <f t="shared" si="65"/>
        <v/>
      </c>
      <c r="CW79" t="str">
        <f t="shared" si="66"/>
        <v/>
      </c>
      <c r="CX79" t="str">
        <f t="shared" si="67"/>
        <v/>
      </c>
      <c r="CY79" t="str">
        <f t="shared" si="68"/>
        <v/>
      </c>
      <c r="CZ79" t="str">
        <f t="shared" si="69"/>
        <v/>
      </c>
      <c r="DA79" t="str">
        <f t="shared" si="70"/>
        <v/>
      </c>
      <c r="DB79" t="str">
        <f t="shared" si="71"/>
        <v/>
      </c>
      <c r="DC79" t="str">
        <f t="shared" si="72"/>
        <v/>
      </c>
      <c r="DD79" t="str">
        <f t="shared" si="73"/>
        <v/>
      </c>
      <c r="DE79" t="str">
        <f t="shared" si="74"/>
        <v/>
      </c>
      <c r="DF79" t="str">
        <f t="shared" si="75"/>
        <v/>
      </c>
      <c r="DG79" t="str">
        <f t="shared" si="76"/>
        <v/>
      </c>
      <c r="DH79" t="str">
        <f t="shared" si="77"/>
        <v/>
      </c>
      <c r="DI79" t="str">
        <f t="shared" si="78"/>
        <v/>
      </c>
      <c r="DJ79" t="str">
        <f t="shared" si="79"/>
        <v/>
      </c>
      <c r="DK79" t="str">
        <f t="shared" si="80"/>
        <v/>
      </c>
      <c r="DL79" t="str">
        <f t="shared" si="81"/>
        <v>Processing: As an article component</v>
      </c>
      <c r="DM79" t="str">
        <f t="shared" si="82"/>
        <v/>
      </c>
      <c r="DN79" t="str">
        <f t="shared" si="83"/>
        <v/>
      </c>
      <c r="DO79" t="str">
        <f t="shared" si="84"/>
        <v/>
      </c>
      <c r="DP79" t="str">
        <f t="shared" si="85"/>
        <v/>
      </c>
      <c r="DQ79" t="str">
        <f t="shared" si="86"/>
        <v/>
      </c>
      <c r="DR79" t="str">
        <f t="shared" si="87"/>
        <v/>
      </c>
      <c r="DS79" t="str">
        <f t="shared" si="88"/>
        <v/>
      </c>
      <c r="DT79" t="str">
        <f t="shared" si="89"/>
        <v/>
      </c>
      <c r="DU79" t="str">
        <f t="shared" si="90"/>
        <v/>
      </c>
      <c r="DV79" t="str">
        <f t="shared" si="91"/>
        <v/>
      </c>
      <c r="DW79" t="str">
        <f t="shared" si="92"/>
        <v/>
      </c>
      <c r="DX79" t="str">
        <f t="shared" si="93"/>
        <v/>
      </c>
      <c r="DY79" t="str">
        <f t="shared" si="94"/>
        <v/>
      </c>
      <c r="DZ79" t="str">
        <f t="shared" si="95"/>
        <v/>
      </c>
      <c r="EA79" t="str">
        <f t="shared" si="96"/>
        <v/>
      </c>
      <c r="EB79" t="str">
        <f t="shared" si="97"/>
        <v/>
      </c>
      <c r="EC79" t="str">
        <f t="shared" si="98"/>
        <v/>
      </c>
      <c r="ED79" t="str">
        <f t="shared" si="99"/>
        <v/>
      </c>
      <c r="EE79" t="str">
        <f t="shared" si="100"/>
        <v/>
      </c>
      <c r="EF79" t="str">
        <f t="shared" si="101"/>
        <v/>
      </c>
      <c r="EG79" t="str">
        <f t="shared" si="102"/>
        <v/>
      </c>
      <c r="EH79" t="str">
        <f t="shared" si="103"/>
        <v/>
      </c>
      <c r="EI79" t="str">
        <f t="shared" si="104"/>
        <v/>
      </c>
      <c r="EJ79" t="str">
        <f t="shared" si="105"/>
        <v/>
      </c>
      <c r="EK79" t="str">
        <f t="shared" si="106"/>
        <v/>
      </c>
      <c r="EL79" t="str">
        <f t="shared" si="107"/>
        <v/>
      </c>
      <c r="EM79" t="str">
        <f t="shared" si="108"/>
        <v/>
      </c>
      <c r="EN79" t="str">
        <f t="shared" si="109"/>
        <v/>
      </c>
    </row>
    <row r="80" spans="1:144" ht="28.9">
      <c r="A80" s="7" t="s">
        <v>328</v>
      </c>
      <c r="B80" s="7">
        <v>2020</v>
      </c>
      <c r="C80" t="s">
        <v>476</v>
      </c>
      <c r="D80" t="s">
        <v>477</v>
      </c>
      <c r="E80" t="s">
        <v>478</v>
      </c>
      <c r="F80" t="s">
        <v>479</v>
      </c>
      <c r="G80" t="s">
        <v>480</v>
      </c>
      <c r="H80" t="s">
        <v>481</v>
      </c>
      <c r="I80">
        <v>21078</v>
      </c>
      <c r="J80" s="136">
        <f>VLOOKUP(H80, 'TRI Crosswalk codes'!D:E, 2, FALSE)</f>
        <v>3</v>
      </c>
      <c r="K80">
        <v>325520</v>
      </c>
      <c r="L80" s="137" t="str">
        <f>VLOOKUP(K80, '2017-2022 NAICS'!C:D, 2, FALSE)</f>
        <v>Adhesive Manufacturing</v>
      </c>
      <c r="M80" s="137" t="str">
        <f>IF(COUNTIF('Raw TRI Data'!A:A, K80) &gt;0, "Yes", "No")</f>
        <v>No</v>
      </c>
      <c r="N80">
        <v>39.53875</v>
      </c>
      <c r="O80">
        <v>-76.108590000000007</v>
      </c>
      <c r="P80" s="15">
        <v>110012464001</v>
      </c>
      <c r="Q80" s="15">
        <v>1320218976114</v>
      </c>
      <c r="R80" t="s">
        <v>335</v>
      </c>
      <c r="S80" t="s">
        <v>336</v>
      </c>
      <c r="T80" s="160">
        <v>3</v>
      </c>
      <c r="U80" s="136" t="str">
        <f>VLOOKUP(T80, 'TRI Crosswalk codes'!A:B, 2, FALSE)</f>
        <v>1,000 to 9,999</v>
      </c>
      <c r="V80">
        <v>0</v>
      </c>
      <c r="W80">
        <v>0</v>
      </c>
      <c r="Y80">
        <v>30</v>
      </c>
      <c r="Z80">
        <v>30</v>
      </c>
      <c r="AA80" t="s">
        <v>338</v>
      </c>
      <c r="AB80" s="137" t="str">
        <f t="shared" si="55"/>
        <v>Processing: As an article component</v>
      </c>
      <c r="AC80" s="137" t="s">
        <v>339</v>
      </c>
      <c r="AD80" s="26" t="str">
        <f>VLOOKUP(K80, 'NAICS OES Crosswalk'!A:C, 3, FALSE)</f>
        <v>Processing: Adhesives and Adhesives Products</v>
      </c>
      <c r="AE80" s="26" t="str">
        <f>_xlfn.XLOOKUP($C80,'TRIFD to COU Crosswalk'!A:A,'TRIFD to COU Crosswalk'!B:B)</f>
        <v xml:space="preserve">Processing: adhesive manufacturing </v>
      </c>
      <c r="AF80" s="137" t="s">
        <v>482</v>
      </c>
      <c r="AK80" t="s">
        <v>341</v>
      </c>
      <c r="AL80" t="s">
        <v>341</v>
      </c>
      <c r="AM80" t="s">
        <v>341</v>
      </c>
      <c r="AN80" t="s">
        <v>341</v>
      </c>
      <c r="AO80" t="s">
        <v>341</v>
      </c>
      <c r="AP80" t="s">
        <v>341</v>
      </c>
      <c r="AQ80" t="s">
        <v>341</v>
      </c>
      <c r="AR80" t="s">
        <v>341</v>
      </c>
      <c r="AS80" t="s">
        <v>341</v>
      </c>
      <c r="AT80" t="s">
        <v>341</v>
      </c>
      <c r="AU80" t="s">
        <v>341</v>
      </c>
      <c r="AV80" t="s">
        <v>341</v>
      </c>
      <c r="AW80" t="s">
        <v>341</v>
      </c>
      <c r="AX80" t="s">
        <v>341</v>
      </c>
      <c r="AY80" t="s">
        <v>341</v>
      </c>
      <c r="AZ80" t="s">
        <v>341</v>
      </c>
      <c r="BA80" t="s">
        <v>341</v>
      </c>
      <c r="BB80" t="s">
        <v>341</v>
      </c>
      <c r="BC80" t="s">
        <v>341</v>
      </c>
      <c r="BD80" t="s">
        <v>341</v>
      </c>
      <c r="BE80" t="s">
        <v>341</v>
      </c>
      <c r="BF80" t="s">
        <v>341</v>
      </c>
      <c r="BG80" t="s">
        <v>341</v>
      </c>
      <c r="BH80" t="s">
        <v>341</v>
      </c>
      <c r="BI80" t="s">
        <v>341</v>
      </c>
      <c r="BJ80" t="s">
        <v>342</v>
      </c>
      <c r="BK80" t="s">
        <v>341</v>
      </c>
      <c r="BL80" t="s">
        <v>341</v>
      </c>
      <c r="BM80" t="s">
        <v>341</v>
      </c>
      <c r="BN80" t="s">
        <v>341</v>
      </c>
      <c r="BO80" t="s">
        <v>341</v>
      </c>
      <c r="BP80" t="s">
        <v>341</v>
      </c>
      <c r="BQ80" t="s">
        <v>341</v>
      </c>
      <c r="BR80" t="s">
        <v>341</v>
      </c>
      <c r="BS80" t="s">
        <v>341</v>
      </c>
      <c r="BT80" t="s">
        <v>341</v>
      </c>
      <c r="BU80" t="s">
        <v>341</v>
      </c>
      <c r="BV80" t="s">
        <v>341</v>
      </c>
      <c r="BW80" t="s">
        <v>341</v>
      </c>
      <c r="BX80" t="s">
        <v>341</v>
      </c>
      <c r="BY80" t="s">
        <v>341</v>
      </c>
      <c r="BZ80" t="s">
        <v>341</v>
      </c>
      <c r="CA80" t="s">
        <v>341</v>
      </c>
      <c r="CB80" t="s">
        <v>341</v>
      </c>
      <c r="CC80" t="s">
        <v>341</v>
      </c>
      <c r="CD80" t="s">
        <v>341</v>
      </c>
      <c r="CE80" t="s">
        <v>341</v>
      </c>
      <c r="CF80" t="s">
        <v>341</v>
      </c>
      <c r="CG80" t="s">
        <v>341</v>
      </c>
      <c r="CH80" t="s">
        <v>341</v>
      </c>
      <c r="CI80" t="s">
        <v>341</v>
      </c>
      <c r="CJ80" t="s">
        <v>341</v>
      </c>
      <c r="CK80" t="s">
        <v>341</v>
      </c>
      <c r="CL80" t="s">
        <v>341</v>
      </c>
      <c r="CM80" t="str">
        <f t="shared" si="56"/>
        <v/>
      </c>
      <c r="CN80" t="str">
        <f t="shared" si="57"/>
        <v/>
      </c>
      <c r="CO80" t="str">
        <f t="shared" si="58"/>
        <v/>
      </c>
      <c r="CP80" t="str">
        <f t="shared" si="59"/>
        <v/>
      </c>
      <c r="CQ80" t="str">
        <f t="shared" si="60"/>
        <v/>
      </c>
      <c r="CR80" t="str">
        <f t="shared" si="61"/>
        <v/>
      </c>
      <c r="CS80" t="str">
        <f t="shared" si="62"/>
        <v/>
      </c>
      <c r="CT80" t="str">
        <f t="shared" si="63"/>
        <v/>
      </c>
      <c r="CU80" t="str">
        <f t="shared" si="64"/>
        <v/>
      </c>
      <c r="CV80" t="str">
        <f t="shared" si="65"/>
        <v/>
      </c>
      <c r="CW80" t="str">
        <f t="shared" si="66"/>
        <v/>
      </c>
      <c r="CX80" t="str">
        <f t="shared" si="67"/>
        <v/>
      </c>
      <c r="CY80" t="str">
        <f t="shared" si="68"/>
        <v/>
      </c>
      <c r="CZ80" t="str">
        <f t="shared" si="69"/>
        <v/>
      </c>
      <c r="DA80" t="str">
        <f t="shared" si="70"/>
        <v/>
      </c>
      <c r="DB80" t="str">
        <f t="shared" si="71"/>
        <v/>
      </c>
      <c r="DC80" t="str">
        <f t="shared" si="72"/>
        <v/>
      </c>
      <c r="DD80" t="str">
        <f t="shared" si="73"/>
        <v/>
      </c>
      <c r="DE80" t="str">
        <f t="shared" si="74"/>
        <v/>
      </c>
      <c r="DF80" t="str">
        <f t="shared" si="75"/>
        <v/>
      </c>
      <c r="DG80" t="str">
        <f t="shared" si="76"/>
        <v/>
      </c>
      <c r="DH80" t="str">
        <f t="shared" si="77"/>
        <v/>
      </c>
      <c r="DI80" t="str">
        <f t="shared" si="78"/>
        <v/>
      </c>
      <c r="DJ80" t="str">
        <f t="shared" si="79"/>
        <v/>
      </c>
      <c r="DK80" t="str">
        <f t="shared" si="80"/>
        <v/>
      </c>
      <c r="DL80" t="str">
        <f t="shared" si="81"/>
        <v>Processing: As an article component</v>
      </c>
      <c r="DM80" t="str">
        <f t="shared" si="82"/>
        <v/>
      </c>
      <c r="DN80" t="str">
        <f t="shared" si="83"/>
        <v/>
      </c>
      <c r="DO80" t="str">
        <f t="shared" si="84"/>
        <v/>
      </c>
      <c r="DP80" t="str">
        <f t="shared" si="85"/>
        <v/>
      </c>
      <c r="DQ80" t="str">
        <f t="shared" si="86"/>
        <v/>
      </c>
      <c r="DR80" t="str">
        <f t="shared" si="87"/>
        <v/>
      </c>
      <c r="DS80" t="str">
        <f t="shared" si="88"/>
        <v/>
      </c>
      <c r="DT80" t="str">
        <f t="shared" si="89"/>
        <v/>
      </c>
      <c r="DU80" t="str">
        <f t="shared" si="90"/>
        <v/>
      </c>
      <c r="DV80" t="str">
        <f t="shared" si="91"/>
        <v/>
      </c>
      <c r="DW80" t="str">
        <f t="shared" si="92"/>
        <v/>
      </c>
      <c r="DX80" t="str">
        <f t="shared" si="93"/>
        <v/>
      </c>
      <c r="DY80" t="str">
        <f t="shared" si="94"/>
        <v/>
      </c>
      <c r="DZ80" t="str">
        <f t="shared" si="95"/>
        <v/>
      </c>
      <c r="EA80" t="str">
        <f t="shared" si="96"/>
        <v/>
      </c>
      <c r="EB80" t="str">
        <f t="shared" si="97"/>
        <v/>
      </c>
      <c r="EC80" t="str">
        <f t="shared" si="98"/>
        <v/>
      </c>
      <c r="ED80" t="str">
        <f t="shared" si="99"/>
        <v/>
      </c>
      <c r="EE80" t="str">
        <f t="shared" si="100"/>
        <v/>
      </c>
      <c r="EF80" t="str">
        <f t="shared" si="101"/>
        <v/>
      </c>
      <c r="EG80" t="str">
        <f t="shared" si="102"/>
        <v/>
      </c>
      <c r="EH80" t="str">
        <f t="shared" si="103"/>
        <v/>
      </c>
      <c r="EI80" t="str">
        <f t="shared" si="104"/>
        <v/>
      </c>
      <c r="EJ80" t="str">
        <f t="shared" si="105"/>
        <v/>
      </c>
      <c r="EK80" t="str">
        <f t="shared" si="106"/>
        <v/>
      </c>
      <c r="EL80" t="str">
        <f t="shared" si="107"/>
        <v/>
      </c>
      <c r="EM80" t="str">
        <f t="shared" si="108"/>
        <v/>
      </c>
      <c r="EN80" t="str">
        <f t="shared" si="109"/>
        <v/>
      </c>
    </row>
    <row r="81" spans="1:144" ht="28.9">
      <c r="A81" s="7" t="s">
        <v>328</v>
      </c>
      <c r="B81" s="7">
        <v>2021</v>
      </c>
      <c r="C81" t="s">
        <v>476</v>
      </c>
      <c r="D81" t="s">
        <v>477</v>
      </c>
      <c r="E81" t="s">
        <v>478</v>
      </c>
      <c r="F81" t="s">
        <v>479</v>
      </c>
      <c r="G81" t="s">
        <v>480</v>
      </c>
      <c r="H81" t="s">
        <v>481</v>
      </c>
      <c r="I81">
        <v>21078</v>
      </c>
      <c r="J81" s="136">
        <f>VLOOKUP(H81, 'TRI Crosswalk codes'!D:E, 2, FALSE)</f>
        <v>3</v>
      </c>
      <c r="K81">
        <v>325520</v>
      </c>
      <c r="L81" s="137" t="str">
        <f>VLOOKUP(K81, '2017-2022 NAICS'!C:D, 2, FALSE)</f>
        <v>Adhesive Manufacturing</v>
      </c>
      <c r="M81" s="137" t="str">
        <f>IF(COUNTIF('Raw TRI Data'!A:A, K81) &gt;0, "Yes", "No")</f>
        <v>No</v>
      </c>
      <c r="N81">
        <v>39.53875</v>
      </c>
      <c r="O81">
        <v>-76.108590000000007</v>
      </c>
      <c r="P81" s="15">
        <v>110012464001</v>
      </c>
      <c r="Q81" s="15">
        <v>1321219827488</v>
      </c>
      <c r="R81" t="s">
        <v>335</v>
      </c>
      <c r="S81" t="s">
        <v>336</v>
      </c>
      <c r="T81" s="160">
        <v>3</v>
      </c>
      <c r="U81" s="136" t="str">
        <f>VLOOKUP(T81, 'TRI Crosswalk codes'!A:B, 2, FALSE)</f>
        <v>1,000 to 9,999</v>
      </c>
      <c r="V81">
        <v>0</v>
      </c>
      <c r="W81">
        <v>0</v>
      </c>
      <c r="Y81">
        <v>37</v>
      </c>
      <c r="Z81">
        <v>37</v>
      </c>
      <c r="AA81" t="s">
        <v>338</v>
      </c>
      <c r="AB81" s="137" t="str">
        <f t="shared" si="55"/>
        <v>Processing: As an article component</v>
      </c>
      <c r="AC81" s="137" t="s">
        <v>339</v>
      </c>
      <c r="AD81" s="26" t="str">
        <f>VLOOKUP(K81, 'NAICS OES Crosswalk'!A:C, 3, FALSE)</f>
        <v>Processing: Adhesives and Adhesives Products</v>
      </c>
      <c r="AE81" s="26" t="str">
        <f>_xlfn.XLOOKUP($C81,'TRIFD to COU Crosswalk'!A:A,'TRIFD to COU Crosswalk'!B:B)</f>
        <v xml:space="preserve">Processing: adhesive manufacturing </v>
      </c>
      <c r="AF81" s="137" t="s">
        <v>482</v>
      </c>
      <c r="AK81" t="s">
        <v>341</v>
      </c>
      <c r="AL81" t="s">
        <v>341</v>
      </c>
      <c r="AM81" t="s">
        <v>341</v>
      </c>
      <c r="AN81" t="s">
        <v>341</v>
      </c>
      <c r="AO81" t="s">
        <v>341</v>
      </c>
      <c r="AP81" t="s">
        <v>341</v>
      </c>
      <c r="AQ81" t="s">
        <v>341</v>
      </c>
      <c r="AR81" t="s">
        <v>341</v>
      </c>
      <c r="AS81" t="s">
        <v>341</v>
      </c>
      <c r="AT81" t="s">
        <v>341</v>
      </c>
      <c r="AU81" t="s">
        <v>341</v>
      </c>
      <c r="AV81" t="s">
        <v>341</v>
      </c>
      <c r="AW81" t="s">
        <v>341</v>
      </c>
      <c r="AX81" t="s">
        <v>341</v>
      </c>
      <c r="AY81" t="s">
        <v>341</v>
      </c>
      <c r="AZ81" t="s">
        <v>341</v>
      </c>
      <c r="BA81" t="s">
        <v>341</v>
      </c>
      <c r="BB81" t="s">
        <v>341</v>
      </c>
      <c r="BC81" t="s">
        <v>341</v>
      </c>
      <c r="BD81" t="s">
        <v>341</v>
      </c>
      <c r="BE81" t="s">
        <v>341</v>
      </c>
      <c r="BF81" t="s">
        <v>341</v>
      </c>
      <c r="BG81" t="s">
        <v>341</v>
      </c>
      <c r="BH81" t="s">
        <v>341</v>
      </c>
      <c r="BI81" t="s">
        <v>341</v>
      </c>
      <c r="BJ81" t="s">
        <v>342</v>
      </c>
      <c r="BK81" t="s">
        <v>341</v>
      </c>
      <c r="BL81" t="s">
        <v>341</v>
      </c>
      <c r="BM81" t="s">
        <v>341</v>
      </c>
      <c r="BN81" t="s">
        <v>341</v>
      </c>
      <c r="BO81" t="s">
        <v>341</v>
      </c>
      <c r="BP81" t="s">
        <v>341</v>
      </c>
      <c r="BQ81" t="s">
        <v>341</v>
      </c>
      <c r="BR81" t="s">
        <v>341</v>
      </c>
      <c r="BS81" t="s">
        <v>341</v>
      </c>
      <c r="BT81" t="s">
        <v>341</v>
      </c>
      <c r="BU81" t="s">
        <v>341</v>
      </c>
      <c r="BV81" t="s">
        <v>341</v>
      </c>
      <c r="BW81" t="s">
        <v>341</v>
      </c>
      <c r="BX81" t="s">
        <v>341</v>
      </c>
      <c r="BY81" t="s">
        <v>341</v>
      </c>
      <c r="BZ81" t="s">
        <v>341</v>
      </c>
      <c r="CA81" t="s">
        <v>341</v>
      </c>
      <c r="CB81" t="s">
        <v>341</v>
      </c>
      <c r="CC81" t="s">
        <v>341</v>
      </c>
      <c r="CD81" t="s">
        <v>341</v>
      </c>
      <c r="CE81" t="s">
        <v>341</v>
      </c>
      <c r="CF81" t="s">
        <v>341</v>
      </c>
      <c r="CG81" t="s">
        <v>341</v>
      </c>
      <c r="CH81" t="s">
        <v>341</v>
      </c>
      <c r="CI81" t="s">
        <v>341</v>
      </c>
      <c r="CJ81" t="s">
        <v>341</v>
      </c>
      <c r="CK81" t="s">
        <v>341</v>
      </c>
      <c r="CL81" t="s">
        <v>341</v>
      </c>
      <c r="CM81" t="str">
        <f t="shared" si="56"/>
        <v/>
      </c>
      <c r="CN81" t="str">
        <f t="shared" si="57"/>
        <v/>
      </c>
      <c r="CO81" t="str">
        <f t="shared" si="58"/>
        <v/>
      </c>
      <c r="CP81" t="str">
        <f t="shared" si="59"/>
        <v/>
      </c>
      <c r="CQ81" t="str">
        <f t="shared" si="60"/>
        <v/>
      </c>
      <c r="CR81" t="str">
        <f t="shared" si="61"/>
        <v/>
      </c>
      <c r="CS81" t="str">
        <f t="shared" si="62"/>
        <v/>
      </c>
      <c r="CT81" t="str">
        <f t="shared" si="63"/>
        <v/>
      </c>
      <c r="CU81" t="str">
        <f t="shared" si="64"/>
        <v/>
      </c>
      <c r="CV81" t="str">
        <f t="shared" si="65"/>
        <v/>
      </c>
      <c r="CW81" t="str">
        <f t="shared" si="66"/>
        <v/>
      </c>
      <c r="CX81" t="str">
        <f t="shared" si="67"/>
        <v/>
      </c>
      <c r="CY81" t="str">
        <f t="shared" si="68"/>
        <v/>
      </c>
      <c r="CZ81" t="str">
        <f t="shared" si="69"/>
        <v/>
      </c>
      <c r="DA81" t="str">
        <f t="shared" si="70"/>
        <v/>
      </c>
      <c r="DB81" t="str">
        <f t="shared" si="71"/>
        <v/>
      </c>
      <c r="DC81" t="str">
        <f t="shared" si="72"/>
        <v/>
      </c>
      <c r="DD81" t="str">
        <f t="shared" si="73"/>
        <v/>
      </c>
      <c r="DE81" t="str">
        <f t="shared" si="74"/>
        <v/>
      </c>
      <c r="DF81" t="str">
        <f t="shared" si="75"/>
        <v/>
      </c>
      <c r="DG81" t="str">
        <f t="shared" si="76"/>
        <v/>
      </c>
      <c r="DH81" t="str">
        <f t="shared" si="77"/>
        <v/>
      </c>
      <c r="DI81" t="str">
        <f t="shared" si="78"/>
        <v/>
      </c>
      <c r="DJ81" t="str">
        <f t="shared" si="79"/>
        <v/>
      </c>
      <c r="DK81" t="str">
        <f t="shared" si="80"/>
        <v/>
      </c>
      <c r="DL81" t="str">
        <f t="shared" si="81"/>
        <v>Processing: As an article component</v>
      </c>
      <c r="DM81" t="str">
        <f t="shared" si="82"/>
        <v/>
      </c>
      <c r="DN81" t="str">
        <f t="shared" si="83"/>
        <v/>
      </c>
      <c r="DO81" t="str">
        <f t="shared" si="84"/>
        <v/>
      </c>
      <c r="DP81" t="str">
        <f t="shared" si="85"/>
        <v/>
      </c>
      <c r="DQ81" t="str">
        <f t="shared" si="86"/>
        <v/>
      </c>
      <c r="DR81" t="str">
        <f t="shared" si="87"/>
        <v/>
      </c>
      <c r="DS81" t="str">
        <f t="shared" si="88"/>
        <v/>
      </c>
      <c r="DT81" t="str">
        <f t="shared" si="89"/>
        <v/>
      </c>
      <c r="DU81" t="str">
        <f t="shared" si="90"/>
        <v/>
      </c>
      <c r="DV81" t="str">
        <f t="shared" si="91"/>
        <v/>
      </c>
      <c r="DW81" t="str">
        <f t="shared" si="92"/>
        <v/>
      </c>
      <c r="DX81" t="str">
        <f t="shared" si="93"/>
        <v/>
      </c>
      <c r="DY81" t="str">
        <f t="shared" si="94"/>
        <v/>
      </c>
      <c r="DZ81" t="str">
        <f t="shared" si="95"/>
        <v/>
      </c>
      <c r="EA81" t="str">
        <f t="shared" si="96"/>
        <v/>
      </c>
      <c r="EB81" t="str">
        <f t="shared" si="97"/>
        <v/>
      </c>
      <c r="EC81" t="str">
        <f t="shared" si="98"/>
        <v/>
      </c>
      <c r="ED81" t="str">
        <f t="shared" si="99"/>
        <v/>
      </c>
      <c r="EE81" t="str">
        <f t="shared" si="100"/>
        <v/>
      </c>
      <c r="EF81" t="str">
        <f t="shared" si="101"/>
        <v/>
      </c>
      <c r="EG81" t="str">
        <f t="shared" si="102"/>
        <v/>
      </c>
      <c r="EH81" t="str">
        <f t="shared" si="103"/>
        <v/>
      </c>
      <c r="EI81" t="str">
        <f t="shared" si="104"/>
        <v/>
      </c>
      <c r="EJ81" t="str">
        <f t="shared" si="105"/>
        <v/>
      </c>
      <c r="EK81" t="str">
        <f t="shared" si="106"/>
        <v/>
      </c>
      <c r="EL81" t="str">
        <f t="shared" si="107"/>
        <v/>
      </c>
      <c r="EM81" t="str">
        <f t="shared" si="108"/>
        <v/>
      </c>
      <c r="EN81" t="str">
        <f t="shared" si="109"/>
        <v/>
      </c>
    </row>
    <row r="82" spans="1:144" ht="28.9">
      <c r="A82" s="7" t="s">
        <v>328</v>
      </c>
      <c r="B82" s="7">
        <v>2022</v>
      </c>
      <c r="C82" t="s">
        <v>476</v>
      </c>
      <c r="D82" t="s">
        <v>477</v>
      </c>
      <c r="E82" t="s">
        <v>478</v>
      </c>
      <c r="F82" t="s">
        <v>479</v>
      </c>
      <c r="G82" t="s">
        <v>480</v>
      </c>
      <c r="H82" t="s">
        <v>481</v>
      </c>
      <c r="I82">
        <v>21078</v>
      </c>
      <c r="J82" s="136">
        <f>VLOOKUP(H82, 'TRI Crosswalk codes'!D:E, 2, FALSE)</f>
        <v>3</v>
      </c>
      <c r="K82">
        <v>325520</v>
      </c>
      <c r="L82" s="137" t="str">
        <f>VLOOKUP(K82, '2017-2022 NAICS'!C:D, 2, FALSE)</f>
        <v>Adhesive Manufacturing</v>
      </c>
      <c r="M82" s="137" t="str">
        <f>IF(COUNTIF('Raw TRI Data'!A:A, K82) &gt;0, "Yes", "No")</f>
        <v>No</v>
      </c>
      <c r="N82">
        <v>39.53875</v>
      </c>
      <c r="O82">
        <v>-76.108590000000007</v>
      </c>
      <c r="P82" s="15">
        <v>110012464001</v>
      </c>
      <c r="Q82" s="15">
        <v>1322220712842</v>
      </c>
      <c r="R82" t="s">
        <v>335</v>
      </c>
      <c r="S82" t="s">
        <v>336</v>
      </c>
      <c r="T82" s="160">
        <v>3</v>
      </c>
      <c r="U82" s="136" t="str">
        <f>VLOOKUP(T82, 'TRI Crosswalk codes'!A:B, 2, FALSE)</f>
        <v>1,000 to 9,999</v>
      </c>
      <c r="V82">
        <v>0</v>
      </c>
      <c r="W82">
        <v>0</v>
      </c>
      <c r="Y82">
        <v>67</v>
      </c>
      <c r="Z82">
        <v>67</v>
      </c>
      <c r="AA82" t="s">
        <v>338</v>
      </c>
      <c r="AB82" s="137" t="str">
        <f t="shared" si="55"/>
        <v>Processing: As an article component</v>
      </c>
      <c r="AC82" s="137" t="s">
        <v>339</v>
      </c>
      <c r="AD82" s="26" t="str">
        <f>VLOOKUP(K82, 'NAICS OES Crosswalk'!A:C, 3, FALSE)</f>
        <v>Processing: Adhesives and Adhesives Products</v>
      </c>
      <c r="AE82" s="26" t="str">
        <f>_xlfn.XLOOKUP($C82,'TRIFD to COU Crosswalk'!A:A,'TRIFD to COU Crosswalk'!B:B)</f>
        <v xml:space="preserve">Processing: adhesive manufacturing </v>
      </c>
      <c r="AF82" s="137" t="s">
        <v>482</v>
      </c>
      <c r="AK82" t="s">
        <v>341</v>
      </c>
      <c r="AL82" t="s">
        <v>341</v>
      </c>
      <c r="AM82" t="s">
        <v>341</v>
      </c>
      <c r="AN82" t="s">
        <v>341</v>
      </c>
      <c r="AO82" t="s">
        <v>341</v>
      </c>
      <c r="AP82" t="s">
        <v>341</v>
      </c>
      <c r="AQ82" t="s">
        <v>341</v>
      </c>
      <c r="AR82" t="s">
        <v>341</v>
      </c>
      <c r="AS82" t="s">
        <v>341</v>
      </c>
      <c r="AT82" t="s">
        <v>341</v>
      </c>
      <c r="AU82" t="s">
        <v>341</v>
      </c>
      <c r="AV82" t="s">
        <v>341</v>
      </c>
      <c r="AW82" t="s">
        <v>341</v>
      </c>
      <c r="AX82" t="s">
        <v>341</v>
      </c>
      <c r="AY82" t="s">
        <v>341</v>
      </c>
      <c r="AZ82" t="s">
        <v>341</v>
      </c>
      <c r="BA82" t="s">
        <v>341</v>
      </c>
      <c r="BB82" t="s">
        <v>341</v>
      </c>
      <c r="BC82" t="s">
        <v>341</v>
      </c>
      <c r="BD82" t="s">
        <v>341</v>
      </c>
      <c r="BE82" t="s">
        <v>341</v>
      </c>
      <c r="BF82" t="s">
        <v>341</v>
      </c>
      <c r="BG82" t="s">
        <v>341</v>
      </c>
      <c r="BH82" t="s">
        <v>341</v>
      </c>
      <c r="BI82" t="s">
        <v>341</v>
      </c>
      <c r="BJ82" t="s">
        <v>342</v>
      </c>
      <c r="BK82" t="s">
        <v>341</v>
      </c>
      <c r="BL82" t="s">
        <v>341</v>
      </c>
      <c r="BM82" t="s">
        <v>341</v>
      </c>
      <c r="BN82" t="s">
        <v>341</v>
      </c>
      <c r="BO82" t="s">
        <v>341</v>
      </c>
      <c r="BP82" t="s">
        <v>341</v>
      </c>
      <c r="BQ82" t="s">
        <v>341</v>
      </c>
      <c r="BR82" t="s">
        <v>341</v>
      </c>
      <c r="BS82" t="s">
        <v>341</v>
      </c>
      <c r="BT82" t="s">
        <v>341</v>
      </c>
      <c r="BU82" t="s">
        <v>341</v>
      </c>
      <c r="BV82" t="s">
        <v>341</v>
      </c>
      <c r="BW82" t="s">
        <v>341</v>
      </c>
      <c r="BX82" t="s">
        <v>341</v>
      </c>
      <c r="BY82" t="s">
        <v>341</v>
      </c>
      <c r="BZ82" t="s">
        <v>341</v>
      </c>
      <c r="CA82" t="s">
        <v>341</v>
      </c>
      <c r="CB82" t="s">
        <v>341</v>
      </c>
      <c r="CC82" t="s">
        <v>341</v>
      </c>
      <c r="CD82" t="s">
        <v>341</v>
      </c>
      <c r="CE82" t="s">
        <v>341</v>
      </c>
      <c r="CF82" t="s">
        <v>341</v>
      </c>
      <c r="CG82" t="s">
        <v>341</v>
      </c>
      <c r="CH82" t="s">
        <v>341</v>
      </c>
      <c r="CI82" t="s">
        <v>341</v>
      </c>
      <c r="CJ82" t="s">
        <v>341</v>
      </c>
      <c r="CK82" t="s">
        <v>341</v>
      </c>
      <c r="CL82" t="s">
        <v>341</v>
      </c>
      <c r="CM82" t="str">
        <f t="shared" si="56"/>
        <v/>
      </c>
      <c r="CN82" t="str">
        <f t="shared" si="57"/>
        <v/>
      </c>
      <c r="CO82" t="str">
        <f t="shared" si="58"/>
        <v/>
      </c>
      <c r="CP82" t="str">
        <f t="shared" si="59"/>
        <v/>
      </c>
      <c r="CQ82" t="str">
        <f t="shared" si="60"/>
        <v/>
      </c>
      <c r="CR82" t="str">
        <f t="shared" si="61"/>
        <v/>
      </c>
      <c r="CS82" t="str">
        <f t="shared" si="62"/>
        <v/>
      </c>
      <c r="CT82" t="str">
        <f t="shared" si="63"/>
        <v/>
      </c>
      <c r="CU82" t="str">
        <f t="shared" si="64"/>
        <v/>
      </c>
      <c r="CV82" t="str">
        <f t="shared" si="65"/>
        <v/>
      </c>
      <c r="CW82" t="str">
        <f t="shared" si="66"/>
        <v/>
      </c>
      <c r="CX82" t="str">
        <f t="shared" si="67"/>
        <v/>
      </c>
      <c r="CY82" t="str">
        <f t="shared" si="68"/>
        <v/>
      </c>
      <c r="CZ82" t="str">
        <f t="shared" si="69"/>
        <v/>
      </c>
      <c r="DA82" t="str">
        <f t="shared" si="70"/>
        <v/>
      </c>
      <c r="DB82" t="str">
        <f t="shared" si="71"/>
        <v/>
      </c>
      <c r="DC82" t="str">
        <f t="shared" si="72"/>
        <v/>
      </c>
      <c r="DD82" t="str">
        <f t="shared" si="73"/>
        <v/>
      </c>
      <c r="DE82" t="str">
        <f t="shared" si="74"/>
        <v/>
      </c>
      <c r="DF82" t="str">
        <f t="shared" si="75"/>
        <v/>
      </c>
      <c r="DG82" t="str">
        <f t="shared" si="76"/>
        <v/>
      </c>
      <c r="DH82" t="str">
        <f t="shared" si="77"/>
        <v/>
      </c>
      <c r="DI82" t="str">
        <f t="shared" si="78"/>
        <v/>
      </c>
      <c r="DJ82" t="str">
        <f t="shared" si="79"/>
        <v/>
      </c>
      <c r="DK82" t="str">
        <f t="shared" si="80"/>
        <v/>
      </c>
      <c r="DL82" t="str">
        <f t="shared" si="81"/>
        <v>Processing: As an article component</v>
      </c>
      <c r="DM82" t="str">
        <f t="shared" si="82"/>
        <v/>
      </c>
      <c r="DN82" t="str">
        <f t="shared" si="83"/>
        <v/>
      </c>
      <c r="DO82" t="str">
        <f t="shared" si="84"/>
        <v/>
      </c>
      <c r="DP82" t="str">
        <f t="shared" si="85"/>
        <v/>
      </c>
      <c r="DQ82" t="str">
        <f t="shared" si="86"/>
        <v/>
      </c>
      <c r="DR82" t="str">
        <f t="shared" si="87"/>
        <v/>
      </c>
      <c r="DS82" t="str">
        <f t="shared" si="88"/>
        <v/>
      </c>
      <c r="DT82" t="str">
        <f t="shared" si="89"/>
        <v/>
      </c>
      <c r="DU82" t="str">
        <f t="shared" si="90"/>
        <v/>
      </c>
      <c r="DV82" t="str">
        <f t="shared" si="91"/>
        <v/>
      </c>
      <c r="DW82" t="str">
        <f t="shared" si="92"/>
        <v/>
      </c>
      <c r="DX82" t="str">
        <f t="shared" si="93"/>
        <v/>
      </c>
      <c r="DY82" t="str">
        <f t="shared" si="94"/>
        <v/>
      </c>
      <c r="DZ82" t="str">
        <f t="shared" si="95"/>
        <v/>
      </c>
      <c r="EA82" t="str">
        <f t="shared" si="96"/>
        <v/>
      </c>
      <c r="EB82" t="str">
        <f t="shared" si="97"/>
        <v/>
      </c>
      <c r="EC82" t="str">
        <f t="shared" si="98"/>
        <v/>
      </c>
      <c r="ED82" t="str">
        <f t="shared" si="99"/>
        <v/>
      </c>
      <c r="EE82" t="str">
        <f t="shared" si="100"/>
        <v/>
      </c>
      <c r="EF82" t="str">
        <f t="shared" si="101"/>
        <v/>
      </c>
      <c r="EG82" t="str">
        <f t="shared" si="102"/>
        <v/>
      </c>
      <c r="EH82" t="str">
        <f t="shared" si="103"/>
        <v/>
      </c>
      <c r="EI82" t="str">
        <f t="shared" si="104"/>
        <v/>
      </c>
      <c r="EJ82" t="str">
        <f t="shared" si="105"/>
        <v/>
      </c>
      <c r="EK82" t="str">
        <f t="shared" si="106"/>
        <v/>
      </c>
      <c r="EL82" t="str">
        <f t="shared" si="107"/>
        <v/>
      </c>
      <c r="EM82" t="str">
        <f t="shared" si="108"/>
        <v/>
      </c>
      <c r="EN82" t="str">
        <f t="shared" si="109"/>
        <v/>
      </c>
    </row>
    <row r="83" spans="1:144" ht="28.9">
      <c r="A83" s="7" t="s">
        <v>328</v>
      </c>
      <c r="B83" s="7">
        <v>2023</v>
      </c>
      <c r="C83" t="s">
        <v>476</v>
      </c>
      <c r="D83" t="s">
        <v>477</v>
      </c>
      <c r="E83" t="s">
        <v>478</v>
      </c>
      <c r="F83" t="s">
        <v>479</v>
      </c>
      <c r="G83" t="s">
        <v>480</v>
      </c>
      <c r="H83" t="s">
        <v>481</v>
      </c>
      <c r="I83">
        <v>21078</v>
      </c>
      <c r="J83" s="136">
        <f>VLOOKUP(H83, 'TRI Crosswalk codes'!D:E, 2, FALSE)</f>
        <v>3</v>
      </c>
      <c r="K83">
        <v>325520</v>
      </c>
      <c r="L83" s="137" t="str">
        <f>VLOOKUP(K83, '2017-2022 NAICS'!C:D, 2, FALSE)</f>
        <v>Adhesive Manufacturing</v>
      </c>
      <c r="M83" s="137" t="str">
        <f>IF(COUNTIF('Raw TRI Data'!A:A, K83) &gt;0, "Yes", "No")</f>
        <v>No</v>
      </c>
      <c r="N83">
        <v>39.53875</v>
      </c>
      <c r="O83">
        <v>-76.108590000000007</v>
      </c>
      <c r="P83" s="15">
        <v>110012464001</v>
      </c>
      <c r="Q83" s="15">
        <v>1323221744307</v>
      </c>
      <c r="R83" t="s">
        <v>335</v>
      </c>
      <c r="S83" t="s">
        <v>336</v>
      </c>
      <c r="T83" s="160">
        <v>3</v>
      </c>
      <c r="U83" s="136" t="str">
        <f>VLOOKUP(T83, 'TRI Crosswalk codes'!A:B, 2, FALSE)</f>
        <v>1,000 to 9,999</v>
      </c>
      <c r="V83">
        <v>0</v>
      </c>
      <c r="W83">
        <v>0</v>
      </c>
      <c r="Y83">
        <v>68</v>
      </c>
      <c r="Z83">
        <v>68</v>
      </c>
      <c r="AA83" t="s">
        <v>338</v>
      </c>
      <c r="AB83" s="137" t="str">
        <f t="shared" si="55"/>
        <v>Processing: As an article component</v>
      </c>
      <c r="AC83" s="137" t="s">
        <v>339</v>
      </c>
      <c r="AD83" s="26" t="str">
        <f>VLOOKUP(K83, 'NAICS OES Crosswalk'!A:C, 3, FALSE)</f>
        <v>Processing: Adhesives and Adhesives Products</v>
      </c>
      <c r="AE83" s="26" t="str">
        <f>_xlfn.XLOOKUP($C83,'TRIFD to COU Crosswalk'!A:A,'TRIFD to COU Crosswalk'!B:B)</f>
        <v xml:space="preserve">Processing: adhesive manufacturing </v>
      </c>
      <c r="AF83" s="137" t="s">
        <v>482</v>
      </c>
      <c r="AK83" t="s">
        <v>341</v>
      </c>
      <c r="AL83" t="s">
        <v>341</v>
      </c>
      <c r="AM83" t="s">
        <v>341</v>
      </c>
      <c r="AN83" t="s">
        <v>341</v>
      </c>
      <c r="AO83" t="s">
        <v>341</v>
      </c>
      <c r="AP83" t="s">
        <v>341</v>
      </c>
      <c r="AQ83" t="s">
        <v>341</v>
      </c>
      <c r="AR83" t="s">
        <v>341</v>
      </c>
      <c r="AS83" t="s">
        <v>341</v>
      </c>
      <c r="AT83" t="s">
        <v>341</v>
      </c>
      <c r="AU83" t="s">
        <v>341</v>
      </c>
      <c r="AV83" t="s">
        <v>341</v>
      </c>
      <c r="AW83" t="s">
        <v>341</v>
      </c>
      <c r="AX83" t="s">
        <v>341</v>
      </c>
      <c r="AY83" t="s">
        <v>341</v>
      </c>
      <c r="AZ83" t="s">
        <v>341</v>
      </c>
      <c r="BA83" t="s">
        <v>341</v>
      </c>
      <c r="BB83" t="s">
        <v>341</v>
      </c>
      <c r="BC83" t="s">
        <v>341</v>
      </c>
      <c r="BD83" t="s">
        <v>341</v>
      </c>
      <c r="BE83" t="s">
        <v>341</v>
      </c>
      <c r="BF83" t="s">
        <v>341</v>
      </c>
      <c r="BG83" t="s">
        <v>341</v>
      </c>
      <c r="BH83" t="s">
        <v>341</v>
      </c>
      <c r="BI83" t="s">
        <v>341</v>
      </c>
      <c r="BJ83" t="s">
        <v>342</v>
      </c>
      <c r="BK83" t="s">
        <v>341</v>
      </c>
      <c r="BL83" t="s">
        <v>341</v>
      </c>
      <c r="BM83" t="s">
        <v>341</v>
      </c>
      <c r="BN83" t="s">
        <v>341</v>
      </c>
      <c r="BO83" t="s">
        <v>341</v>
      </c>
      <c r="BP83" t="s">
        <v>341</v>
      </c>
      <c r="BQ83" t="s">
        <v>341</v>
      </c>
      <c r="BR83" t="s">
        <v>341</v>
      </c>
      <c r="BS83" t="s">
        <v>341</v>
      </c>
      <c r="BT83" t="s">
        <v>341</v>
      </c>
      <c r="BU83" t="s">
        <v>341</v>
      </c>
      <c r="BV83" t="s">
        <v>341</v>
      </c>
      <c r="BW83" t="s">
        <v>341</v>
      </c>
      <c r="BX83" t="s">
        <v>341</v>
      </c>
      <c r="BY83" t="s">
        <v>341</v>
      </c>
      <c r="BZ83" t="s">
        <v>341</v>
      </c>
      <c r="CA83" t="s">
        <v>341</v>
      </c>
      <c r="CB83" t="s">
        <v>341</v>
      </c>
      <c r="CC83" t="s">
        <v>341</v>
      </c>
      <c r="CD83" t="s">
        <v>341</v>
      </c>
      <c r="CE83" t="s">
        <v>341</v>
      </c>
      <c r="CF83" t="s">
        <v>341</v>
      </c>
      <c r="CG83" t="s">
        <v>341</v>
      </c>
      <c r="CH83" t="s">
        <v>341</v>
      </c>
      <c r="CI83" t="s">
        <v>341</v>
      </c>
      <c r="CJ83" t="s">
        <v>341</v>
      </c>
      <c r="CK83" t="s">
        <v>341</v>
      </c>
      <c r="CL83" t="s">
        <v>341</v>
      </c>
      <c r="CM83" t="str">
        <f t="shared" si="56"/>
        <v/>
      </c>
      <c r="CN83" t="str">
        <f t="shared" si="57"/>
        <v/>
      </c>
      <c r="CO83" t="str">
        <f t="shared" si="58"/>
        <v/>
      </c>
      <c r="CP83" t="str">
        <f t="shared" si="59"/>
        <v/>
      </c>
      <c r="CQ83" t="str">
        <f t="shared" si="60"/>
        <v/>
      </c>
      <c r="CR83" t="str">
        <f t="shared" si="61"/>
        <v/>
      </c>
      <c r="CS83" t="str">
        <f t="shared" si="62"/>
        <v/>
      </c>
      <c r="CT83" t="str">
        <f t="shared" si="63"/>
        <v/>
      </c>
      <c r="CU83" t="str">
        <f t="shared" si="64"/>
        <v/>
      </c>
      <c r="CV83" t="str">
        <f t="shared" si="65"/>
        <v/>
      </c>
      <c r="CW83" t="str">
        <f t="shared" si="66"/>
        <v/>
      </c>
      <c r="CX83" t="str">
        <f t="shared" si="67"/>
        <v/>
      </c>
      <c r="CY83" t="str">
        <f t="shared" si="68"/>
        <v/>
      </c>
      <c r="CZ83" t="str">
        <f t="shared" si="69"/>
        <v/>
      </c>
      <c r="DA83" t="str">
        <f t="shared" si="70"/>
        <v/>
      </c>
      <c r="DB83" t="str">
        <f t="shared" si="71"/>
        <v/>
      </c>
      <c r="DC83" t="str">
        <f t="shared" si="72"/>
        <v/>
      </c>
      <c r="DD83" t="str">
        <f t="shared" si="73"/>
        <v/>
      </c>
      <c r="DE83" t="str">
        <f t="shared" si="74"/>
        <v/>
      </c>
      <c r="DF83" t="str">
        <f t="shared" si="75"/>
        <v/>
      </c>
      <c r="DG83" t="str">
        <f t="shared" si="76"/>
        <v/>
      </c>
      <c r="DH83" t="str">
        <f t="shared" si="77"/>
        <v/>
      </c>
      <c r="DI83" t="str">
        <f t="shared" si="78"/>
        <v/>
      </c>
      <c r="DJ83" t="str">
        <f t="shared" si="79"/>
        <v/>
      </c>
      <c r="DK83" t="str">
        <f t="shared" si="80"/>
        <v/>
      </c>
      <c r="DL83" t="str">
        <f t="shared" si="81"/>
        <v>Processing: As an article component</v>
      </c>
      <c r="DM83" t="str">
        <f t="shared" si="82"/>
        <v/>
      </c>
      <c r="DN83" t="str">
        <f t="shared" si="83"/>
        <v/>
      </c>
      <c r="DO83" t="str">
        <f t="shared" si="84"/>
        <v/>
      </c>
      <c r="DP83" t="str">
        <f t="shared" si="85"/>
        <v/>
      </c>
      <c r="DQ83" t="str">
        <f t="shared" si="86"/>
        <v/>
      </c>
      <c r="DR83" t="str">
        <f t="shared" si="87"/>
        <v/>
      </c>
      <c r="DS83" t="str">
        <f t="shared" si="88"/>
        <v/>
      </c>
      <c r="DT83" t="str">
        <f t="shared" si="89"/>
        <v/>
      </c>
      <c r="DU83" t="str">
        <f t="shared" si="90"/>
        <v/>
      </c>
      <c r="DV83" t="str">
        <f t="shared" si="91"/>
        <v/>
      </c>
      <c r="DW83" t="str">
        <f t="shared" si="92"/>
        <v/>
      </c>
      <c r="DX83" t="str">
        <f t="shared" si="93"/>
        <v/>
      </c>
      <c r="DY83" t="str">
        <f t="shared" si="94"/>
        <v/>
      </c>
      <c r="DZ83" t="str">
        <f t="shared" si="95"/>
        <v/>
      </c>
      <c r="EA83" t="str">
        <f t="shared" si="96"/>
        <v/>
      </c>
      <c r="EB83" t="str">
        <f t="shared" si="97"/>
        <v/>
      </c>
      <c r="EC83" t="str">
        <f t="shared" si="98"/>
        <v/>
      </c>
      <c r="ED83" t="str">
        <f t="shared" si="99"/>
        <v/>
      </c>
      <c r="EE83" t="str">
        <f t="shared" si="100"/>
        <v/>
      </c>
      <c r="EF83" t="str">
        <f t="shared" si="101"/>
        <v/>
      </c>
      <c r="EG83" t="str">
        <f t="shared" si="102"/>
        <v/>
      </c>
      <c r="EH83" t="str">
        <f t="shared" si="103"/>
        <v/>
      </c>
      <c r="EI83" t="str">
        <f t="shared" si="104"/>
        <v/>
      </c>
      <c r="EJ83" t="str">
        <f t="shared" si="105"/>
        <v/>
      </c>
      <c r="EK83" t="str">
        <f t="shared" si="106"/>
        <v/>
      </c>
      <c r="EL83" t="str">
        <f t="shared" si="107"/>
        <v/>
      </c>
      <c r="EM83" t="str">
        <f t="shared" si="108"/>
        <v/>
      </c>
      <c r="EN83" t="str">
        <f t="shared" si="109"/>
        <v/>
      </c>
    </row>
    <row r="84" spans="1:144" ht="57.6">
      <c r="A84" s="7" t="s">
        <v>328</v>
      </c>
      <c r="B84" s="7">
        <v>2019</v>
      </c>
      <c r="C84" t="s">
        <v>483</v>
      </c>
      <c r="D84" t="s">
        <v>484</v>
      </c>
      <c r="E84" t="s">
        <v>485</v>
      </c>
      <c r="F84" t="s">
        <v>486</v>
      </c>
      <c r="G84" t="s">
        <v>486</v>
      </c>
      <c r="H84" t="s">
        <v>348</v>
      </c>
      <c r="I84">
        <v>55987</v>
      </c>
      <c r="J84" s="136">
        <f>VLOOKUP(H84, 'TRI Crosswalk codes'!D:E, 2, FALSE)</f>
        <v>5</v>
      </c>
      <c r="K84">
        <v>325211</v>
      </c>
      <c r="L84" s="137" t="str">
        <f>VLOOKUP(K84, '2017-2022 NAICS'!C:D, 2, FALSE)</f>
        <v>Plastics Material and Resin Manufacturing</v>
      </c>
      <c r="M84" s="137" t="str">
        <f>IF(COUNTIF('Raw TRI Data'!A:A, K84) &gt;0, "Yes", "No")</f>
        <v>No</v>
      </c>
      <c r="N84">
        <v>44.055869999999999</v>
      </c>
      <c r="O84">
        <v>-91.649199999999993</v>
      </c>
      <c r="P84" s="15">
        <v>110008817165</v>
      </c>
      <c r="Q84" s="15">
        <v>1319218230314</v>
      </c>
      <c r="R84" t="s">
        <v>335</v>
      </c>
      <c r="S84" t="s">
        <v>336</v>
      </c>
      <c r="T84" s="160">
        <v>3</v>
      </c>
      <c r="U84" s="136" t="str">
        <f>VLOOKUP(T84, 'TRI Crosswalk codes'!A:B, 2, FALSE)</f>
        <v>1,000 to 9,999</v>
      </c>
      <c r="V84">
        <v>271.44</v>
      </c>
      <c r="W84">
        <v>271.44</v>
      </c>
      <c r="Y84">
        <v>53.74</v>
      </c>
      <c r="Z84">
        <v>325.18</v>
      </c>
      <c r="AA84" t="s">
        <v>338</v>
      </c>
      <c r="AB84" s="137" t="str">
        <f t="shared" si="55"/>
        <v>Processing: As a formulation component; P210 - Flame Retardants</v>
      </c>
      <c r="AC84" s="137" t="s">
        <v>339</v>
      </c>
      <c r="AD84" s="26" t="str">
        <f>VLOOKUP(K84, 'NAICS OES Crosswalk'!A:C, 3, FALSE)</f>
        <v>Processing: Plastics Compounding</v>
      </c>
      <c r="AE84" s="26" t="str">
        <f>_xlfn.XLOOKUP($C84,'TRIFD to COU Crosswalk'!A:A,'TRIFD to COU Crosswalk'!B:B)</f>
        <v>Processing: additive flame retardant in plastic, resin, and paints and coatings </v>
      </c>
      <c r="AF84" s="137" t="s">
        <v>487</v>
      </c>
      <c r="AH84" s="26" t="s">
        <v>396</v>
      </c>
      <c r="AK84" t="s">
        <v>341</v>
      </c>
      <c r="AL84" t="s">
        <v>341</v>
      </c>
      <c r="AM84" t="s">
        <v>341</v>
      </c>
      <c r="AN84" t="s">
        <v>341</v>
      </c>
      <c r="AO84" t="s">
        <v>341</v>
      </c>
      <c r="AP84" t="s">
        <v>341</v>
      </c>
      <c r="AQ84" t="s">
        <v>341</v>
      </c>
      <c r="AR84" t="s">
        <v>341</v>
      </c>
      <c r="AS84" t="s">
        <v>341</v>
      </c>
      <c r="AT84" t="s">
        <v>341</v>
      </c>
      <c r="AU84" t="s">
        <v>341</v>
      </c>
      <c r="AV84" t="s">
        <v>341</v>
      </c>
      <c r="AW84" t="s">
        <v>342</v>
      </c>
      <c r="AX84" t="s">
        <v>341</v>
      </c>
      <c r="AY84" t="s">
        <v>341</v>
      </c>
      <c r="AZ84" t="s">
        <v>341</v>
      </c>
      <c r="BA84" t="s">
        <v>341</v>
      </c>
      <c r="BB84" t="s">
        <v>341</v>
      </c>
      <c r="BC84" t="s">
        <v>341</v>
      </c>
      <c r="BD84" t="s">
        <v>341</v>
      </c>
      <c r="BE84" t="s">
        <v>341</v>
      </c>
      <c r="BF84" t="s">
        <v>341</v>
      </c>
      <c r="BG84" t="s">
        <v>342</v>
      </c>
      <c r="BH84" t="s">
        <v>341</v>
      </c>
      <c r="BI84" t="s">
        <v>341</v>
      </c>
      <c r="BJ84" t="s">
        <v>341</v>
      </c>
      <c r="BK84" t="s">
        <v>341</v>
      </c>
      <c r="BL84" t="s">
        <v>341</v>
      </c>
      <c r="BM84" t="s">
        <v>341</v>
      </c>
      <c r="BN84" t="s">
        <v>341</v>
      </c>
      <c r="BO84" t="s">
        <v>341</v>
      </c>
      <c r="BP84" t="s">
        <v>341</v>
      </c>
      <c r="BQ84" t="s">
        <v>341</v>
      </c>
      <c r="BR84" t="s">
        <v>341</v>
      </c>
      <c r="BS84" t="s">
        <v>341</v>
      </c>
      <c r="BT84" t="s">
        <v>341</v>
      </c>
      <c r="BU84" t="s">
        <v>341</v>
      </c>
      <c r="BV84" t="s">
        <v>341</v>
      </c>
      <c r="BW84" t="s">
        <v>341</v>
      </c>
      <c r="BX84" t="s">
        <v>341</v>
      </c>
      <c r="BY84" t="s">
        <v>341</v>
      </c>
      <c r="BZ84" t="s">
        <v>341</v>
      </c>
      <c r="CA84" t="s">
        <v>341</v>
      </c>
      <c r="CB84" t="s">
        <v>341</v>
      </c>
      <c r="CC84" t="s">
        <v>341</v>
      </c>
      <c r="CD84" t="s">
        <v>341</v>
      </c>
      <c r="CE84" t="s">
        <v>341</v>
      </c>
      <c r="CF84" t="s">
        <v>341</v>
      </c>
      <c r="CG84" t="s">
        <v>341</v>
      </c>
      <c r="CH84" t="s">
        <v>341</v>
      </c>
      <c r="CI84" t="s">
        <v>341</v>
      </c>
      <c r="CJ84" t="s">
        <v>341</v>
      </c>
      <c r="CK84" t="s">
        <v>341</v>
      </c>
      <c r="CL84" t="s">
        <v>341</v>
      </c>
      <c r="CM84" t="str">
        <f t="shared" si="56"/>
        <v/>
      </c>
      <c r="CN84" t="str">
        <f t="shared" si="57"/>
        <v/>
      </c>
      <c r="CO84" t="str">
        <f t="shared" si="58"/>
        <v/>
      </c>
      <c r="CP84" t="str">
        <f t="shared" si="59"/>
        <v/>
      </c>
      <c r="CQ84" t="str">
        <f t="shared" si="60"/>
        <v/>
      </c>
      <c r="CR84" t="str">
        <f t="shared" si="61"/>
        <v/>
      </c>
      <c r="CS84" t="str">
        <f t="shared" si="62"/>
        <v/>
      </c>
      <c r="CT84" t="str">
        <f t="shared" si="63"/>
        <v/>
      </c>
      <c r="CU84" t="str">
        <f t="shared" si="64"/>
        <v/>
      </c>
      <c r="CV84" t="str">
        <f t="shared" si="65"/>
        <v/>
      </c>
      <c r="CW84" t="str">
        <f t="shared" si="66"/>
        <v/>
      </c>
      <c r="CX84" t="str">
        <f t="shared" si="67"/>
        <v/>
      </c>
      <c r="CY84" t="str">
        <f t="shared" si="68"/>
        <v>Processing: As a formulation component</v>
      </c>
      <c r="CZ84" t="str">
        <f t="shared" si="69"/>
        <v/>
      </c>
      <c r="DA84" t="str">
        <f t="shared" si="70"/>
        <v/>
      </c>
      <c r="DB84" t="str">
        <f t="shared" si="71"/>
        <v/>
      </c>
      <c r="DC84" t="str">
        <f t="shared" si="72"/>
        <v/>
      </c>
      <c r="DD84" t="str">
        <f t="shared" si="73"/>
        <v/>
      </c>
      <c r="DE84" t="str">
        <f t="shared" si="74"/>
        <v/>
      </c>
      <c r="DF84" t="str">
        <f t="shared" si="75"/>
        <v/>
      </c>
      <c r="DG84" t="str">
        <f t="shared" si="76"/>
        <v/>
      </c>
      <c r="DH84" t="str">
        <f t="shared" si="77"/>
        <v/>
      </c>
      <c r="DI84" t="str">
        <f t="shared" si="78"/>
        <v>P210 - Flame Retardants</v>
      </c>
      <c r="DJ84" t="str">
        <f t="shared" si="79"/>
        <v/>
      </c>
      <c r="DK84" t="str">
        <f t="shared" si="80"/>
        <v/>
      </c>
      <c r="DL84" t="str">
        <f t="shared" si="81"/>
        <v/>
      </c>
      <c r="DM84" t="str">
        <f t="shared" si="82"/>
        <v/>
      </c>
      <c r="DN84" t="str">
        <f t="shared" si="83"/>
        <v/>
      </c>
      <c r="DO84" t="str">
        <f t="shared" si="84"/>
        <v/>
      </c>
      <c r="DP84" t="str">
        <f t="shared" si="85"/>
        <v/>
      </c>
      <c r="DQ84" t="str">
        <f t="shared" si="86"/>
        <v/>
      </c>
      <c r="DR84" t="str">
        <f t="shared" si="87"/>
        <v/>
      </c>
      <c r="DS84" t="str">
        <f t="shared" si="88"/>
        <v/>
      </c>
      <c r="DT84" t="str">
        <f t="shared" si="89"/>
        <v/>
      </c>
      <c r="DU84" t="str">
        <f t="shared" si="90"/>
        <v/>
      </c>
      <c r="DV84" t="str">
        <f t="shared" si="91"/>
        <v/>
      </c>
      <c r="DW84" t="str">
        <f t="shared" si="92"/>
        <v/>
      </c>
      <c r="DX84" t="str">
        <f t="shared" si="93"/>
        <v/>
      </c>
      <c r="DY84" t="str">
        <f t="shared" si="94"/>
        <v/>
      </c>
      <c r="DZ84" t="str">
        <f t="shared" si="95"/>
        <v/>
      </c>
      <c r="EA84" t="str">
        <f t="shared" si="96"/>
        <v/>
      </c>
      <c r="EB84" t="str">
        <f t="shared" si="97"/>
        <v/>
      </c>
      <c r="EC84" t="str">
        <f t="shared" si="98"/>
        <v/>
      </c>
      <c r="ED84" t="str">
        <f t="shared" si="99"/>
        <v/>
      </c>
      <c r="EE84" t="str">
        <f t="shared" si="100"/>
        <v/>
      </c>
      <c r="EF84" t="str">
        <f t="shared" si="101"/>
        <v/>
      </c>
      <c r="EG84" t="str">
        <f t="shared" si="102"/>
        <v/>
      </c>
      <c r="EH84" t="str">
        <f t="shared" si="103"/>
        <v/>
      </c>
      <c r="EI84" t="str">
        <f t="shared" si="104"/>
        <v/>
      </c>
      <c r="EJ84" t="str">
        <f t="shared" si="105"/>
        <v/>
      </c>
      <c r="EK84" t="str">
        <f t="shared" si="106"/>
        <v/>
      </c>
      <c r="EL84" t="str">
        <f t="shared" si="107"/>
        <v/>
      </c>
      <c r="EM84" t="str">
        <f t="shared" si="108"/>
        <v/>
      </c>
      <c r="EN84" t="str">
        <f t="shared" si="109"/>
        <v/>
      </c>
    </row>
    <row r="85" spans="1:144" ht="57.6">
      <c r="A85" s="7" t="s">
        <v>328</v>
      </c>
      <c r="B85" s="7">
        <v>2020</v>
      </c>
      <c r="C85" t="s">
        <v>483</v>
      </c>
      <c r="D85" t="s">
        <v>484</v>
      </c>
      <c r="E85" t="s">
        <v>485</v>
      </c>
      <c r="F85" t="s">
        <v>486</v>
      </c>
      <c r="G85" t="s">
        <v>486</v>
      </c>
      <c r="H85" t="s">
        <v>348</v>
      </c>
      <c r="I85">
        <v>55987</v>
      </c>
      <c r="J85" s="136">
        <f>VLOOKUP(H85, 'TRI Crosswalk codes'!D:E, 2, FALSE)</f>
        <v>5</v>
      </c>
      <c r="K85">
        <v>325211</v>
      </c>
      <c r="L85" s="137" t="str">
        <f>VLOOKUP(K85, '2017-2022 NAICS'!C:D, 2, FALSE)</f>
        <v>Plastics Material and Resin Manufacturing</v>
      </c>
      <c r="M85" s="137" t="str">
        <f>IF(COUNTIF('Raw TRI Data'!A:A, K85) &gt;0, "Yes", "No")</f>
        <v>No</v>
      </c>
      <c r="N85">
        <v>44.055869999999999</v>
      </c>
      <c r="O85">
        <v>-91.649199999999993</v>
      </c>
      <c r="P85" s="15">
        <v>110008817165</v>
      </c>
      <c r="Q85" s="15">
        <v>1320219341132</v>
      </c>
      <c r="R85" t="s">
        <v>335</v>
      </c>
      <c r="S85" t="s">
        <v>336</v>
      </c>
      <c r="T85" s="160">
        <v>3</v>
      </c>
      <c r="U85" s="136" t="str">
        <f>VLOOKUP(T85, 'TRI Crosswalk codes'!A:B, 2, FALSE)</f>
        <v>1,000 to 9,999</v>
      </c>
      <c r="V85">
        <v>1.43</v>
      </c>
      <c r="W85">
        <v>1.43</v>
      </c>
      <c r="Y85">
        <v>0.28000000000000003</v>
      </c>
      <c r="Z85">
        <v>1.71</v>
      </c>
      <c r="AA85" t="s">
        <v>338</v>
      </c>
      <c r="AB85" s="137" t="str">
        <f t="shared" si="55"/>
        <v>Processing: As a formulation component; P210 - Flame Retardants</v>
      </c>
      <c r="AC85" s="137" t="s">
        <v>339</v>
      </c>
      <c r="AD85" s="26" t="str">
        <f>VLOOKUP(K85, 'NAICS OES Crosswalk'!A:C, 3, FALSE)</f>
        <v>Processing: Plastics Compounding</v>
      </c>
      <c r="AE85" s="26" t="str">
        <f>_xlfn.XLOOKUP($C85,'TRIFD to COU Crosswalk'!A:A,'TRIFD to COU Crosswalk'!B:B)</f>
        <v>Processing: additive flame retardant in plastic, resin, and paints and coatings </v>
      </c>
      <c r="AF85" s="137" t="s">
        <v>487</v>
      </c>
      <c r="AH85" s="26" t="s">
        <v>396</v>
      </c>
      <c r="AK85" t="s">
        <v>341</v>
      </c>
      <c r="AL85" t="s">
        <v>341</v>
      </c>
      <c r="AM85" t="s">
        <v>341</v>
      </c>
      <c r="AN85" t="s">
        <v>341</v>
      </c>
      <c r="AO85" t="s">
        <v>341</v>
      </c>
      <c r="AP85" t="s">
        <v>341</v>
      </c>
      <c r="AQ85" t="s">
        <v>341</v>
      </c>
      <c r="AR85" t="s">
        <v>341</v>
      </c>
      <c r="AS85" t="s">
        <v>341</v>
      </c>
      <c r="AT85" t="s">
        <v>341</v>
      </c>
      <c r="AU85" t="s">
        <v>341</v>
      </c>
      <c r="AV85" t="s">
        <v>341</v>
      </c>
      <c r="AW85" t="s">
        <v>342</v>
      </c>
      <c r="AX85" t="s">
        <v>341</v>
      </c>
      <c r="AY85" t="s">
        <v>341</v>
      </c>
      <c r="AZ85" t="s">
        <v>341</v>
      </c>
      <c r="BA85" t="s">
        <v>341</v>
      </c>
      <c r="BB85" t="s">
        <v>341</v>
      </c>
      <c r="BC85" t="s">
        <v>341</v>
      </c>
      <c r="BD85" t="s">
        <v>341</v>
      </c>
      <c r="BE85" t="s">
        <v>341</v>
      </c>
      <c r="BF85" t="s">
        <v>341</v>
      </c>
      <c r="BG85" t="s">
        <v>342</v>
      </c>
      <c r="BH85" t="s">
        <v>341</v>
      </c>
      <c r="BI85" t="s">
        <v>341</v>
      </c>
      <c r="BJ85" t="s">
        <v>341</v>
      </c>
      <c r="BK85" t="s">
        <v>341</v>
      </c>
      <c r="BL85" t="s">
        <v>341</v>
      </c>
      <c r="BM85" t="s">
        <v>341</v>
      </c>
      <c r="BN85" t="s">
        <v>341</v>
      </c>
      <c r="BO85" t="s">
        <v>341</v>
      </c>
      <c r="BP85" t="s">
        <v>341</v>
      </c>
      <c r="BQ85" t="s">
        <v>341</v>
      </c>
      <c r="BR85" t="s">
        <v>341</v>
      </c>
      <c r="BS85" t="s">
        <v>341</v>
      </c>
      <c r="BT85" t="s">
        <v>341</v>
      </c>
      <c r="BU85" t="s">
        <v>341</v>
      </c>
      <c r="BV85" t="s">
        <v>341</v>
      </c>
      <c r="BW85" t="s">
        <v>341</v>
      </c>
      <c r="BX85" t="s">
        <v>341</v>
      </c>
      <c r="BY85" t="s">
        <v>341</v>
      </c>
      <c r="BZ85" t="s">
        <v>341</v>
      </c>
      <c r="CA85" t="s">
        <v>341</v>
      </c>
      <c r="CB85" t="s">
        <v>341</v>
      </c>
      <c r="CC85" t="s">
        <v>341</v>
      </c>
      <c r="CD85" t="s">
        <v>341</v>
      </c>
      <c r="CE85" t="s">
        <v>341</v>
      </c>
      <c r="CF85" t="s">
        <v>341</v>
      </c>
      <c r="CG85" t="s">
        <v>341</v>
      </c>
      <c r="CH85" t="s">
        <v>341</v>
      </c>
      <c r="CI85" t="s">
        <v>341</v>
      </c>
      <c r="CJ85" t="s">
        <v>341</v>
      </c>
      <c r="CK85" t="s">
        <v>341</v>
      </c>
      <c r="CL85" t="s">
        <v>341</v>
      </c>
      <c r="CM85" t="str">
        <f t="shared" si="56"/>
        <v/>
      </c>
      <c r="CN85" t="str">
        <f t="shared" si="57"/>
        <v/>
      </c>
      <c r="CO85" t="str">
        <f t="shared" si="58"/>
        <v/>
      </c>
      <c r="CP85" t="str">
        <f t="shared" si="59"/>
        <v/>
      </c>
      <c r="CQ85" t="str">
        <f t="shared" si="60"/>
        <v/>
      </c>
      <c r="CR85" t="str">
        <f t="shared" si="61"/>
        <v/>
      </c>
      <c r="CS85" t="str">
        <f t="shared" si="62"/>
        <v/>
      </c>
      <c r="CT85" t="str">
        <f t="shared" si="63"/>
        <v/>
      </c>
      <c r="CU85" t="str">
        <f t="shared" si="64"/>
        <v/>
      </c>
      <c r="CV85" t="str">
        <f t="shared" si="65"/>
        <v/>
      </c>
      <c r="CW85" t="str">
        <f t="shared" si="66"/>
        <v/>
      </c>
      <c r="CX85" t="str">
        <f t="shared" si="67"/>
        <v/>
      </c>
      <c r="CY85" t="str">
        <f t="shared" si="68"/>
        <v>Processing: As a formulation component</v>
      </c>
      <c r="CZ85" t="str">
        <f t="shared" si="69"/>
        <v/>
      </c>
      <c r="DA85" t="str">
        <f t="shared" si="70"/>
        <v/>
      </c>
      <c r="DB85" t="str">
        <f t="shared" si="71"/>
        <v/>
      </c>
      <c r="DC85" t="str">
        <f t="shared" si="72"/>
        <v/>
      </c>
      <c r="DD85" t="str">
        <f t="shared" si="73"/>
        <v/>
      </c>
      <c r="DE85" t="str">
        <f t="shared" si="74"/>
        <v/>
      </c>
      <c r="DF85" t="str">
        <f t="shared" si="75"/>
        <v/>
      </c>
      <c r="DG85" t="str">
        <f t="shared" si="76"/>
        <v/>
      </c>
      <c r="DH85" t="str">
        <f t="shared" si="77"/>
        <v/>
      </c>
      <c r="DI85" t="str">
        <f t="shared" si="78"/>
        <v>P210 - Flame Retardants</v>
      </c>
      <c r="DJ85" t="str">
        <f t="shared" si="79"/>
        <v/>
      </c>
      <c r="DK85" t="str">
        <f t="shared" si="80"/>
        <v/>
      </c>
      <c r="DL85" t="str">
        <f t="shared" si="81"/>
        <v/>
      </c>
      <c r="DM85" t="str">
        <f t="shared" si="82"/>
        <v/>
      </c>
      <c r="DN85" t="str">
        <f t="shared" si="83"/>
        <v/>
      </c>
      <c r="DO85" t="str">
        <f t="shared" si="84"/>
        <v/>
      </c>
      <c r="DP85" t="str">
        <f t="shared" si="85"/>
        <v/>
      </c>
      <c r="DQ85" t="str">
        <f t="shared" si="86"/>
        <v/>
      </c>
      <c r="DR85" t="str">
        <f t="shared" si="87"/>
        <v/>
      </c>
      <c r="DS85" t="str">
        <f t="shared" si="88"/>
        <v/>
      </c>
      <c r="DT85" t="str">
        <f t="shared" si="89"/>
        <v/>
      </c>
      <c r="DU85" t="str">
        <f t="shared" si="90"/>
        <v/>
      </c>
      <c r="DV85" t="str">
        <f t="shared" si="91"/>
        <v/>
      </c>
      <c r="DW85" t="str">
        <f t="shared" si="92"/>
        <v/>
      </c>
      <c r="DX85" t="str">
        <f t="shared" si="93"/>
        <v/>
      </c>
      <c r="DY85" t="str">
        <f t="shared" si="94"/>
        <v/>
      </c>
      <c r="DZ85" t="str">
        <f t="shared" si="95"/>
        <v/>
      </c>
      <c r="EA85" t="str">
        <f t="shared" si="96"/>
        <v/>
      </c>
      <c r="EB85" t="str">
        <f t="shared" si="97"/>
        <v/>
      </c>
      <c r="EC85" t="str">
        <f t="shared" si="98"/>
        <v/>
      </c>
      <c r="ED85" t="str">
        <f t="shared" si="99"/>
        <v/>
      </c>
      <c r="EE85" t="str">
        <f t="shared" si="100"/>
        <v/>
      </c>
      <c r="EF85" t="str">
        <f t="shared" si="101"/>
        <v/>
      </c>
      <c r="EG85" t="str">
        <f t="shared" si="102"/>
        <v/>
      </c>
      <c r="EH85" t="str">
        <f t="shared" si="103"/>
        <v/>
      </c>
      <c r="EI85" t="str">
        <f t="shared" si="104"/>
        <v/>
      </c>
      <c r="EJ85" t="str">
        <f t="shared" si="105"/>
        <v/>
      </c>
      <c r="EK85" t="str">
        <f t="shared" si="106"/>
        <v/>
      </c>
      <c r="EL85" t="str">
        <f t="shared" si="107"/>
        <v/>
      </c>
      <c r="EM85" t="str">
        <f t="shared" si="108"/>
        <v/>
      </c>
      <c r="EN85" t="str">
        <f t="shared" si="109"/>
        <v/>
      </c>
    </row>
    <row r="86" spans="1:144" ht="57.6">
      <c r="A86" s="7" t="s">
        <v>328</v>
      </c>
      <c r="B86" s="7">
        <v>2021</v>
      </c>
      <c r="C86" t="s">
        <v>483</v>
      </c>
      <c r="D86" t="s">
        <v>484</v>
      </c>
      <c r="E86" t="s">
        <v>485</v>
      </c>
      <c r="F86" t="s">
        <v>486</v>
      </c>
      <c r="G86" t="s">
        <v>486</v>
      </c>
      <c r="H86" t="s">
        <v>348</v>
      </c>
      <c r="I86">
        <v>55987</v>
      </c>
      <c r="J86" s="136">
        <f>VLOOKUP(H86, 'TRI Crosswalk codes'!D:E, 2, FALSE)</f>
        <v>5</v>
      </c>
      <c r="K86">
        <v>325211</v>
      </c>
      <c r="L86" s="137" t="str">
        <f>VLOOKUP(K86, '2017-2022 NAICS'!C:D, 2, FALSE)</f>
        <v>Plastics Material and Resin Manufacturing</v>
      </c>
      <c r="M86" s="137" t="str">
        <f>IF(COUNTIF('Raw TRI Data'!A:A, K86) &gt;0, "Yes", "No")</f>
        <v>No</v>
      </c>
      <c r="N86">
        <v>44.055869999999999</v>
      </c>
      <c r="O86">
        <v>-91.649199999999993</v>
      </c>
      <c r="P86" s="15">
        <v>110008817165</v>
      </c>
      <c r="Q86" s="15">
        <v>1321220128399</v>
      </c>
      <c r="R86" t="s">
        <v>335</v>
      </c>
      <c r="S86" t="s">
        <v>336</v>
      </c>
      <c r="T86" s="160">
        <v>3</v>
      </c>
      <c r="U86" s="136" t="str">
        <f>VLOOKUP(T86, 'TRI Crosswalk codes'!A:B, 2, FALSE)</f>
        <v>1,000 to 9,999</v>
      </c>
      <c r="V86">
        <v>1.68</v>
      </c>
      <c r="W86">
        <v>1.68</v>
      </c>
      <c r="Y86">
        <v>0.33</v>
      </c>
      <c r="Z86">
        <v>2.0099999999999998</v>
      </c>
      <c r="AA86" t="s">
        <v>338</v>
      </c>
      <c r="AB86" s="137" t="str">
        <f t="shared" si="55"/>
        <v>Processing: As a formulation component; P210 - Flame Retardants</v>
      </c>
      <c r="AC86" s="137" t="s">
        <v>339</v>
      </c>
      <c r="AD86" s="26" t="str">
        <f>VLOOKUP(K86, 'NAICS OES Crosswalk'!A:C, 3, FALSE)</f>
        <v>Processing: Plastics Compounding</v>
      </c>
      <c r="AE86" s="26" t="str">
        <f>_xlfn.XLOOKUP($C86,'TRIFD to COU Crosswalk'!A:A,'TRIFD to COU Crosswalk'!B:B)</f>
        <v>Processing: additive flame retardant in plastic, resin, and paints and coatings </v>
      </c>
      <c r="AF86" s="137" t="s">
        <v>487</v>
      </c>
      <c r="AH86" s="26" t="s">
        <v>396</v>
      </c>
      <c r="AK86" t="s">
        <v>341</v>
      </c>
      <c r="AL86" t="s">
        <v>341</v>
      </c>
      <c r="AM86" t="s">
        <v>341</v>
      </c>
      <c r="AN86" t="s">
        <v>341</v>
      </c>
      <c r="AO86" t="s">
        <v>341</v>
      </c>
      <c r="AP86" t="s">
        <v>341</v>
      </c>
      <c r="AQ86" t="s">
        <v>341</v>
      </c>
      <c r="AR86" t="s">
        <v>341</v>
      </c>
      <c r="AS86" t="s">
        <v>341</v>
      </c>
      <c r="AT86" t="s">
        <v>341</v>
      </c>
      <c r="AU86" t="s">
        <v>341</v>
      </c>
      <c r="AV86" t="s">
        <v>341</v>
      </c>
      <c r="AW86" t="s">
        <v>342</v>
      </c>
      <c r="AX86" t="s">
        <v>341</v>
      </c>
      <c r="AY86" t="s">
        <v>341</v>
      </c>
      <c r="AZ86" t="s">
        <v>341</v>
      </c>
      <c r="BA86" t="s">
        <v>341</v>
      </c>
      <c r="BB86" t="s">
        <v>341</v>
      </c>
      <c r="BC86" t="s">
        <v>341</v>
      </c>
      <c r="BD86" t="s">
        <v>341</v>
      </c>
      <c r="BE86" t="s">
        <v>341</v>
      </c>
      <c r="BF86" t="s">
        <v>341</v>
      </c>
      <c r="BG86" t="s">
        <v>342</v>
      </c>
      <c r="BH86" t="s">
        <v>341</v>
      </c>
      <c r="BI86" t="s">
        <v>341</v>
      </c>
      <c r="BJ86" t="s">
        <v>341</v>
      </c>
      <c r="BK86" t="s">
        <v>341</v>
      </c>
      <c r="BL86" t="s">
        <v>341</v>
      </c>
      <c r="BM86" t="s">
        <v>341</v>
      </c>
      <c r="BN86" t="s">
        <v>341</v>
      </c>
      <c r="BO86" t="s">
        <v>341</v>
      </c>
      <c r="BP86" t="s">
        <v>341</v>
      </c>
      <c r="BQ86" t="s">
        <v>341</v>
      </c>
      <c r="BR86" t="s">
        <v>341</v>
      </c>
      <c r="BS86" t="s">
        <v>341</v>
      </c>
      <c r="BT86" t="s">
        <v>341</v>
      </c>
      <c r="BU86" t="s">
        <v>341</v>
      </c>
      <c r="BV86" t="s">
        <v>341</v>
      </c>
      <c r="BW86" t="s">
        <v>341</v>
      </c>
      <c r="BX86" t="s">
        <v>341</v>
      </c>
      <c r="BY86" t="s">
        <v>341</v>
      </c>
      <c r="BZ86" t="s">
        <v>341</v>
      </c>
      <c r="CA86" t="s">
        <v>341</v>
      </c>
      <c r="CB86" t="s">
        <v>341</v>
      </c>
      <c r="CC86" t="s">
        <v>341</v>
      </c>
      <c r="CD86" t="s">
        <v>341</v>
      </c>
      <c r="CE86" t="s">
        <v>341</v>
      </c>
      <c r="CF86" t="s">
        <v>341</v>
      </c>
      <c r="CG86" t="s">
        <v>341</v>
      </c>
      <c r="CH86" t="s">
        <v>341</v>
      </c>
      <c r="CI86" t="s">
        <v>341</v>
      </c>
      <c r="CJ86" t="s">
        <v>341</v>
      </c>
      <c r="CK86" t="s">
        <v>341</v>
      </c>
      <c r="CL86" t="s">
        <v>341</v>
      </c>
      <c r="CM86" t="str">
        <f t="shared" si="56"/>
        <v/>
      </c>
      <c r="CN86" t="str">
        <f t="shared" si="57"/>
        <v/>
      </c>
      <c r="CO86" t="str">
        <f t="shared" si="58"/>
        <v/>
      </c>
      <c r="CP86" t="str">
        <f t="shared" si="59"/>
        <v/>
      </c>
      <c r="CQ86" t="str">
        <f t="shared" si="60"/>
        <v/>
      </c>
      <c r="CR86" t="str">
        <f t="shared" si="61"/>
        <v/>
      </c>
      <c r="CS86" t="str">
        <f t="shared" si="62"/>
        <v/>
      </c>
      <c r="CT86" t="str">
        <f t="shared" si="63"/>
        <v/>
      </c>
      <c r="CU86" t="str">
        <f t="shared" si="64"/>
        <v/>
      </c>
      <c r="CV86" t="str">
        <f t="shared" si="65"/>
        <v/>
      </c>
      <c r="CW86" t="str">
        <f t="shared" si="66"/>
        <v/>
      </c>
      <c r="CX86" t="str">
        <f t="shared" si="67"/>
        <v/>
      </c>
      <c r="CY86" t="str">
        <f t="shared" si="68"/>
        <v>Processing: As a formulation component</v>
      </c>
      <c r="CZ86" t="str">
        <f t="shared" si="69"/>
        <v/>
      </c>
      <c r="DA86" t="str">
        <f t="shared" si="70"/>
        <v/>
      </c>
      <c r="DB86" t="str">
        <f t="shared" si="71"/>
        <v/>
      </c>
      <c r="DC86" t="str">
        <f t="shared" si="72"/>
        <v/>
      </c>
      <c r="DD86" t="str">
        <f t="shared" si="73"/>
        <v/>
      </c>
      <c r="DE86" t="str">
        <f t="shared" si="74"/>
        <v/>
      </c>
      <c r="DF86" t="str">
        <f t="shared" si="75"/>
        <v/>
      </c>
      <c r="DG86" t="str">
        <f t="shared" si="76"/>
        <v/>
      </c>
      <c r="DH86" t="str">
        <f t="shared" si="77"/>
        <v/>
      </c>
      <c r="DI86" t="str">
        <f t="shared" si="78"/>
        <v>P210 - Flame Retardants</v>
      </c>
      <c r="DJ86" t="str">
        <f t="shared" si="79"/>
        <v/>
      </c>
      <c r="DK86" t="str">
        <f t="shared" si="80"/>
        <v/>
      </c>
      <c r="DL86" t="str">
        <f t="shared" si="81"/>
        <v/>
      </c>
      <c r="DM86" t="str">
        <f t="shared" si="82"/>
        <v/>
      </c>
      <c r="DN86" t="str">
        <f t="shared" si="83"/>
        <v/>
      </c>
      <c r="DO86" t="str">
        <f t="shared" si="84"/>
        <v/>
      </c>
      <c r="DP86" t="str">
        <f t="shared" si="85"/>
        <v/>
      </c>
      <c r="DQ86" t="str">
        <f t="shared" si="86"/>
        <v/>
      </c>
      <c r="DR86" t="str">
        <f t="shared" si="87"/>
        <v/>
      </c>
      <c r="DS86" t="str">
        <f t="shared" si="88"/>
        <v/>
      </c>
      <c r="DT86" t="str">
        <f t="shared" si="89"/>
        <v/>
      </c>
      <c r="DU86" t="str">
        <f t="shared" si="90"/>
        <v/>
      </c>
      <c r="DV86" t="str">
        <f t="shared" si="91"/>
        <v/>
      </c>
      <c r="DW86" t="str">
        <f t="shared" si="92"/>
        <v/>
      </c>
      <c r="DX86" t="str">
        <f t="shared" si="93"/>
        <v/>
      </c>
      <c r="DY86" t="str">
        <f t="shared" si="94"/>
        <v/>
      </c>
      <c r="DZ86" t="str">
        <f t="shared" si="95"/>
        <v/>
      </c>
      <c r="EA86" t="str">
        <f t="shared" si="96"/>
        <v/>
      </c>
      <c r="EB86" t="str">
        <f t="shared" si="97"/>
        <v/>
      </c>
      <c r="EC86" t="str">
        <f t="shared" si="98"/>
        <v/>
      </c>
      <c r="ED86" t="str">
        <f t="shared" si="99"/>
        <v/>
      </c>
      <c r="EE86" t="str">
        <f t="shared" si="100"/>
        <v/>
      </c>
      <c r="EF86" t="str">
        <f t="shared" si="101"/>
        <v/>
      </c>
      <c r="EG86" t="str">
        <f t="shared" si="102"/>
        <v/>
      </c>
      <c r="EH86" t="str">
        <f t="shared" si="103"/>
        <v/>
      </c>
      <c r="EI86" t="str">
        <f t="shared" si="104"/>
        <v/>
      </c>
      <c r="EJ86" t="str">
        <f t="shared" si="105"/>
        <v/>
      </c>
      <c r="EK86" t="str">
        <f t="shared" si="106"/>
        <v/>
      </c>
      <c r="EL86" t="str">
        <f t="shared" si="107"/>
        <v/>
      </c>
      <c r="EM86" t="str">
        <f t="shared" si="108"/>
        <v/>
      </c>
      <c r="EN86" t="str">
        <f t="shared" si="109"/>
        <v/>
      </c>
    </row>
    <row r="87" spans="1:144" ht="57.6">
      <c r="A87" s="7" t="s">
        <v>328</v>
      </c>
      <c r="B87" s="7">
        <v>2022</v>
      </c>
      <c r="C87" t="s">
        <v>483</v>
      </c>
      <c r="D87" t="s">
        <v>484</v>
      </c>
      <c r="E87" t="s">
        <v>485</v>
      </c>
      <c r="F87" t="s">
        <v>486</v>
      </c>
      <c r="G87" t="s">
        <v>486</v>
      </c>
      <c r="H87" t="s">
        <v>348</v>
      </c>
      <c r="I87">
        <v>55987</v>
      </c>
      <c r="J87" s="136">
        <f>VLOOKUP(H87, 'TRI Crosswalk codes'!D:E, 2, FALSE)</f>
        <v>5</v>
      </c>
      <c r="K87">
        <v>325211</v>
      </c>
      <c r="L87" s="137" t="str">
        <f>VLOOKUP(K87, '2017-2022 NAICS'!C:D, 2, FALSE)</f>
        <v>Plastics Material and Resin Manufacturing</v>
      </c>
      <c r="M87" s="137" t="str">
        <f>IF(COUNTIF('Raw TRI Data'!A:A, K87) &gt;0, "Yes", "No")</f>
        <v>No</v>
      </c>
      <c r="N87">
        <v>44.055869999999999</v>
      </c>
      <c r="O87">
        <v>-91.649199999999993</v>
      </c>
      <c r="P87" s="15">
        <v>110008817165</v>
      </c>
      <c r="Q87" s="15">
        <v>1322221316298</v>
      </c>
      <c r="R87" t="s">
        <v>335</v>
      </c>
      <c r="S87" t="s">
        <v>336</v>
      </c>
      <c r="T87" s="160">
        <v>3</v>
      </c>
      <c r="U87" s="136" t="str">
        <f>VLOOKUP(T87, 'TRI Crosswalk codes'!A:B, 2, FALSE)</f>
        <v>1,000 to 9,999</v>
      </c>
      <c r="V87">
        <v>1.78</v>
      </c>
      <c r="W87">
        <v>1.78</v>
      </c>
      <c r="Y87">
        <v>0.35</v>
      </c>
      <c r="Z87">
        <v>2.13</v>
      </c>
      <c r="AA87" t="s">
        <v>338</v>
      </c>
      <c r="AB87" s="137" t="str">
        <f t="shared" si="55"/>
        <v>Processing: As a formulation component; P210 - Flame Retardants</v>
      </c>
      <c r="AC87" s="137" t="s">
        <v>339</v>
      </c>
      <c r="AD87" s="26" t="str">
        <f>VLOOKUP(K87, 'NAICS OES Crosswalk'!A:C, 3, FALSE)</f>
        <v>Processing: Plastics Compounding</v>
      </c>
      <c r="AE87" s="26" t="str">
        <f>_xlfn.XLOOKUP($C87,'TRIFD to COU Crosswalk'!A:A,'TRIFD to COU Crosswalk'!B:B)</f>
        <v>Processing: additive flame retardant in plastic, resin, and paints and coatings </v>
      </c>
      <c r="AF87" s="137" t="s">
        <v>487</v>
      </c>
      <c r="AH87" s="26" t="s">
        <v>396</v>
      </c>
      <c r="AK87" t="s">
        <v>341</v>
      </c>
      <c r="AL87" t="s">
        <v>341</v>
      </c>
      <c r="AM87" t="s">
        <v>341</v>
      </c>
      <c r="AN87" t="s">
        <v>341</v>
      </c>
      <c r="AO87" t="s">
        <v>341</v>
      </c>
      <c r="AP87" t="s">
        <v>341</v>
      </c>
      <c r="AQ87" t="s">
        <v>341</v>
      </c>
      <c r="AR87" t="s">
        <v>341</v>
      </c>
      <c r="AS87" t="s">
        <v>341</v>
      </c>
      <c r="AT87" t="s">
        <v>341</v>
      </c>
      <c r="AU87" t="s">
        <v>341</v>
      </c>
      <c r="AV87" t="s">
        <v>341</v>
      </c>
      <c r="AW87" t="s">
        <v>342</v>
      </c>
      <c r="AX87" t="s">
        <v>341</v>
      </c>
      <c r="AY87" t="s">
        <v>341</v>
      </c>
      <c r="AZ87" t="s">
        <v>341</v>
      </c>
      <c r="BA87" t="s">
        <v>341</v>
      </c>
      <c r="BB87" t="s">
        <v>341</v>
      </c>
      <c r="BC87" t="s">
        <v>341</v>
      </c>
      <c r="BD87" t="s">
        <v>341</v>
      </c>
      <c r="BE87" t="s">
        <v>341</v>
      </c>
      <c r="BF87" t="s">
        <v>341</v>
      </c>
      <c r="BG87" t="s">
        <v>342</v>
      </c>
      <c r="BH87" t="s">
        <v>341</v>
      </c>
      <c r="BI87" t="s">
        <v>341</v>
      </c>
      <c r="BJ87" t="s">
        <v>341</v>
      </c>
      <c r="BK87" t="s">
        <v>341</v>
      </c>
      <c r="BL87" t="s">
        <v>341</v>
      </c>
      <c r="BM87" t="s">
        <v>341</v>
      </c>
      <c r="BN87" t="s">
        <v>341</v>
      </c>
      <c r="BO87" t="s">
        <v>341</v>
      </c>
      <c r="BP87" t="s">
        <v>341</v>
      </c>
      <c r="BQ87" t="s">
        <v>341</v>
      </c>
      <c r="BR87" t="s">
        <v>341</v>
      </c>
      <c r="BS87" t="s">
        <v>341</v>
      </c>
      <c r="BT87" t="s">
        <v>341</v>
      </c>
      <c r="BU87" t="s">
        <v>341</v>
      </c>
      <c r="BV87" t="s">
        <v>341</v>
      </c>
      <c r="BW87" t="s">
        <v>341</v>
      </c>
      <c r="BX87" t="s">
        <v>341</v>
      </c>
      <c r="BY87" t="s">
        <v>341</v>
      </c>
      <c r="BZ87" t="s">
        <v>341</v>
      </c>
      <c r="CA87" t="s">
        <v>341</v>
      </c>
      <c r="CB87" t="s">
        <v>341</v>
      </c>
      <c r="CC87" t="s">
        <v>341</v>
      </c>
      <c r="CD87" t="s">
        <v>341</v>
      </c>
      <c r="CE87" t="s">
        <v>341</v>
      </c>
      <c r="CF87" t="s">
        <v>341</v>
      </c>
      <c r="CG87" t="s">
        <v>341</v>
      </c>
      <c r="CH87" t="s">
        <v>341</v>
      </c>
      <c r="CI87" t="s">
        <v>341</v>
      </c>
      <c r="CJ87" t="s">
        <v>341</v>
      </c>
      <c r="CK87" t="s">
        <v>341</v>
      </c>
      <c r="CL87" t="s">
        <v>341</v>
      </c>
      <c r="CM87" t="str">
        <f t="shared" si="56"/>
        <v/>
      </c>
      <c r="CN87" t="str">
        <f t="shared" si="57"/>
        <v/>
      </c>
      <c r="CO87" t="str">
        <f t="shared" si="58"/>
        <v/>
      </c>
      <c r="CP87" t="str">
        <f t="shared" si="59"/>
        <v/>
      </c>
      <c r="CQ87" t="str">
        <f t="shared" si="60"/>
        <v/>
      </c>
      <c r="CR87" t="str">
        <f t="shared" si="61"/>
        <v/>
      </c>
      <c r="CS87" t="str">
        <f t="shared" si="62"/>
        <v/>
      </c>
      <c r="CT87" t="str">
        <f t="shared" si="63"/>
        <v/>
      </c>
      <c r="CU87" t="str">
        <f t="shared" si="64"/>
        <v/>
      </c>
      <c r="CV87" t="str">
        <f t="shared" si="65"/>
        <v/>
      </c>
      <c r="CW87" t="str">
        <f t="shared" si="66"/>
        <v/>
      </c>
      <c r="CX87" t="str">
        <f t="shared" si="67"/>
        <v/>
      </c>
      <c r="CY87" t="str">
        <f t="shared" si="68"/>
        <v>Processing: As a formulation component</v>
      </c>
      <c r="CZ87" t="str">
        <f t="shared" si="69"/>
        <v/>
      </c>
      <c r="DA87" t="str">
        <f t="shared" si="70"/>
        <v/>
      </c>
      <c r="DB87" t="str">
        <f t="shared" si="71"/>
        <v/>
      </c>
      <c r="DC87" t="str">
        <f t="shared" si="72"/>
        <v/>
      </c>
      <c r="DD87" t="str">
        <f t="shared" si="73"/>
        <v/>
      </c>
      <c r="DE87" t="str">
        <f t="shared" si="74"/>
        <v/>
      </c>
      <c r="DF87" t="str">
        <f t="shared" si="75"/>
        <v/>
      </c>
      <c r="DG87" t="str">
        <f t="shared" si="76"/>
        <v/>
      </c>
      <c r="DH87" t="str">
        <f t="shared" si="77"/>
        <v/>
      </c>
      <c r="DI87" t="str">
        <f t="shared" si="78"/>
        <v>P210 - Flame Retardants</v>
      </c>
      <c r="DJ87" t="str">
        <f t="shared" si="79"/>
        <v/>
      </c>
      <c r="DK87" t="str">
        <f t="shared" si="80"/>
        <v/>
      </c>
      <c r="DL87" t="str">
        <f t="shared" si="81"/>
        <v/>
      </c>
      <c r="DM87" t="str">
        <f t="shared" si="82"/>
        <v/>
      </c>
      <c r="DN87" t="str">
        <f t="shared" si="83"/>
        <v/>
      </c>
      <c r="DO87" t="str">
        <f t="shared" si="84"/>
        <v/>
      </c>
      <c r="DP87" t="str">
        <f t="shared" si="85"/>
        <v/>
      </c>
      <c r="DQ87" t="str">
        <f t="shared" si="86"/>
        <v/>
      </c>
      <c r="DR87" t="str">
        <f t="shared" si="87"/>
        <v/>
      </c>
      <c r="DS87" t="str">
        <f t="shared" si="88"/>
        <v/>
      </c>
      <c r="DT87" t="str">
        <f t="shared" si="89"/>
        <v/>
      </c>
      <c r="DU87" t="str">
        <f t="shared" si="90"/>
        <v/>
      </c>
      <c r="DV87" t="str">
        <f t="shared" si="91"/>
        <v/>
      </c>
      <c r="DW87" t="str">
        <f t="shared" si="92"/>
        <v/>
      </c>
      <c r="DX87" t="str">
        <f t="shared" si="93"/>
        <v/>
      </c>
      <c r="DY87" t="str">
        <f t="shared" si="94"/>
        <v/>
      </c>
      <c r="DZ87" t="str">
        <f t="shared" si="95"/>
        <v/>
      </c>
      <c r="EA87" t="str">
        <f t="shared" si="96"/>
        <v/>
      </c>
      <c r="EB87" t="str">
        <f t="shared" si="97"/>
        <v/>
      </c>
      <c r="EC87" t="str">
        <f t="shared" si="98"/>
        <v/>
      </c>
      <c r="ED87" t="str">
        <f t="shared" si="99"/>
        <v/>
      </c>
      <c r="EE87" t="str">
        <f t="shared" si="100"/>
        <v/>
      </c>
      <c r="EF87" t="str">
        <f t="shared" si="101"/>
        <v/>
      </c>
      <c r="EG87" t="str">
        <f t="shared" si="102"/>
        <v/>
      </c>
      <c r="EH87" t="str">
        <f t="shared" si="103"/>
        <v/>
      </c>
      <c r="EI87" t="str">
        <f t="shared" si="104"/>
        <v/>
      </c>
      <c r="EJ87" t="str">
        <f t="shared" si="105"/>
        <v/>
      </c>
      <c r="EK87" t="str">
        <f t="shared" si="106"/>
        <v/>
      </c>
      <c r="EL87" t="str">
        <f t="shared" si="107"/>
        <v/>
      </c>
      <c r="EM87" t="str">
        <f t="shared" si="108"/>
        <v/>
      </c>
      <c r="EN87" t="str">
        <f t="shared" si="109"/>
        <v/>
      </c>
    </row>
    <row r="88" spans="1:144" ht="57.6">
      <c r="A88" s="7" t="s">
        <v>328</v>
      </c>
      <c r="B88" s="7">
        <v>2023</v>
      </c>
      <c r="C88" t="s">
        <v>483</v>
      </c>
      <c r="D88" t="s">
        <v>484</v>
      </c>
      <c r="E88" t="s">
        <v>485</v>
      </c>
      <c r="F88" t="s">
        <v>486</v>
      </c>
      <c r="G88" t="s">
        <v>486</v>
      </c>
      <c r="H88" t="s">
        <v>348</v>
      </c>
      <c r="I88">
        <v>55987</v>
      </c>
      <c r="J88" s="136">
        <f>VLOOKUP(H88, 'TRI Crosswalk codes'!D:E, 2, FALSE)</f>
        <v>5</v>
      </c>
      <c r="K88">
        <v>325211</v>
      </c>
      <c r="L88" s="137" t="str">
        <f>VLOOKUP(K88, '2017-2022 NAICS'!C:D, 2, FALSE)</f>
        <v>Plastics Material and Resin Manufacturing</v>
      </c>
      <c r="M88" s="137" t="str">
        <f>IF(COUNTIF('Raw TRI Data'!A:A, K88) &gt;0, "Yes", "No")</f>
        <v>No</v>
      </c>
      <c r="N88">
        <v>44.055869999999999</v>
      </c>
      <c r="O88">
        <v>-91.649199999999993</v>
      </c>
      <c r="P88" s="15">
        <v>110008817165</v>
      </c>
      <c r="Q88" s="15">
        <v>1323221649155</v>
      </c>
      <c r="R88" t="s">
        <v>335</v>
      </c>
      <c r="S88" t="s">
        <v>336</v>
      </c>
      <c r="T88" s="160">
        <v>3</v>
      </c>
      <c r="U88" s="136" t="str">
        <f>VLOOKUP(T88, 'TRI Crosswalk codes'!A:B, 2, FALSE)</f>
        <v>1,000 to 9,999</v>
      </c>
      <c r="V88">
        <v>1.83</v>
      </c>
      <c r="W88">
        <v>1.83</v>
      </c>
      <c r="Y88">
        <v>0.36</v>
      </c>
      <c r="Z88">
        <v>2.19</v>
      </c>
      <c r="AA88" t="s">
        <v>338</v>
      </c>
      <c r="AB88" s="137" t="str">
        <f t="shared" si="55"/>
        <v>Processing: As a formulation component; P210 - Flame Retardants</v>
      </c>
      <c r="AC88" s="137" t="s">
        <v>339</v>
      </c>
      <c r="AD88" s="26" t="str">
        <f>VLOOKUP(K88, 'NAICS OES Crosswalk'!A:C, 3, FALSE)</f>
        <v>Processing: Plastics Compounding</v>
      </c>
      <c r="AE88" s="26" t="str">
        <f>_xlfn.XLOOKUP($C88,'TRIFD to COU Crosswalk'!A:A,'TRIFD to COU Crosswalk'!B:B)</f>
        <v>Processing: additive flame retardant in plastic, resin, and paints and coatings </v>
      </c>
      <c r="AF88" s="137" t="s">
        <v>487</v>
      </c>
      <c r="AH88" s="26" t="s">
        <v>396</v>
      </c>
      <c r="AK88" t="s">
        <v>341</v>
      </c>
      <c r="AL88" t="s">
        <v>341</v>
      </c>
      <c r="AM88" t="s">
        <v>341</v>
      </c>
      <c r="AN88" t="s">
        <v>341</v>
      </c>
      <c r="AO88" t="s">
        <v>341</v>
      </c>
      <c r="AP88" t="s">
        <v>341</v>
      </c>
      <c r="AQ88" t="s">
        <v>341</v>
      </c>
      <c r="AR88" t="s">
        <v>341</v>
      </c>
      <c r="AS88" t="s">
        <v>341</v>
      </c>
      <c r="AT88" t="s">
        <v>341</v>
      </c>
      <c r="AU88" t="s">
        <v>341</v>
      </c>
      <c r="AV88" t="s">
        <v>341</v>
      </c>
      <c r="AW88" t="s">
        <v>342</v>
      </c>
      <c r="AX88" t="s">
        <v>341</v>
      </c>
      <c r="AY88" t="s">
        <v>341</v>
      </c>
      <c r="AZ88" t="s">
        <v>341</v>
      </c>
      <c r="BA88" t="s">
        <v>341</v>
      </c>
      <c r="BB88" t="s">
        <v>341</v>
      </c>
      <c r="BC88" t="s">
        <v>341</v>
      </c>
      <c r="BD88" t="s">
        <v>341</v>
      </c>
      <c r="BE88" t="s">
        <v>341</v>
      </c>
      <c r="BF88" t="s">
        <v>341</v>
      </c>
      <c r="BG88" t="s">
        <v>342</v>
      </c>
      <c r="BH88" t="s">
        <v>341</v>
      </c>
      <c r="BI88" t="s">
        <v>341</v>
      </c>
      <c r="BJ88" t="s">
        <v>341</v>
      </c>
      <c r="BK88" t="s">
        <v>341</v>
      </c>
      <c r="BL88" t="s">
        <v>341</v>
      </c>
      <c r="BM88" t="s">
        <v>341</v>
      </c>
      <c r="BN88" t="s">
        <v>341</v>
      </c>
      <c r="BO88" t="s">
        <v>341</v>
      </c>
      <c r="BP88" t="s">
        <v>341</v>
      </c>
      <c r="BQ88" t="s">
        <v>341</v>
      </c>
      <c r="BR88" t="s">
        <v>341</v>
      </c>
      <c r="BS88" t="s">
        <v>341</v>
      </c>
      <c r="BT88" t="s">
        <v>341</v>
      </c>
      <c r="BU88" t="s">
        <v>341</v>
      </c>
      <c r="BV88" t="s">
        <v>341</v>
      </c>
      <c r="BW88" t="s">
        <v>341</v>
      </c>
      <c r="BX88" t="s">
        <v>341</v>
      </c>
      <c r="BY88" t="s">
        <v>341</v>
      </c>
      <c r="BZ88" t="s">
        <v>341</v>
      </c>
      <c r="CA88" t="s">
        <v>341</v>
      </c>
      <c r="CB88" t="s">
        <v>341</v>
      </c>
      <c r="CC88" t="s">
        <v>341</v>
      </c>
      <c r="CD88" t="s">
        <v>341</v>
      </c>
      <c r="CE88" t="s">
        <v>341</v>
      </c>
      <c r="CF88" t="s">
        <v>341</v>
      </c>
      <c r="CG88" t="s">
        <v>341</v>
      </c>
      <c r="CH88" t="s">
        <v>341</v>
      </c>
      <c r="CI88" t="s">
        <v>341</v>
      </c>
      <c r="CJ88" t="s">
        <v>341</v>
      </c>
      <c r="CK88" t="s">
        <v>341</v>
      </c>
      <c r="CL88" t="s">
        <v>341</v>
      </c>
      <c r="CM88" t="str">
        <f t="shared" si="56"/>
        <v/>
      </c>
      <c r="CN88" t="str">
        <f t="shared" si="57"/>
        <v/>
      </c>
      <c r="CO88" t="str">
        <f t="shared" si="58"/>
        <v/>
      </c>
      <c r="CP88" t="str">
        <f t="shared" si="59"/>
        <v/>
      </c>
      <c r="CQ88" t="str">
        <f t="shared" si="60"/>
        <v/>
      </c>
      <c r="CR88" t="str">
        <f t="shared" si="61"/>
        <v/>
      </c>
      <c r="CS88" t="str">
        <f t="shared" si="62"/>
        <v/>
      </c>
      <c r="CT88" t="str">
        <f t="shared" si="63"/>
        <v/>
      </c>
      <c r="CU88" t="str">
        <f t="shared" si="64"/>
        <v/>
      </c>
      <c r="CV88" t="str">
        <f t="shared" si="65"/>
        <v/>
      </c>
      <c r="CW88" t="str">
        <f t="shared" si="66"/>
        <v/>
      </c>
      <c r="CX88" t="str">
        <f t="shared" si="67"/>
        <v/>
      </c>
      <c r="CY88" t="str">
        <f t="shared" si="68"/>
        <v>Processing: As a formulation component</v>
      </c>
      <c r="CZ88" t="str">
        <f t="shared" si="69"/>
        <v/>
      </c>
      <c r="DA88" t="str">
        <f t="shared" si="70"/>
        <v/>
      </c>
      <c r="DB88" t="str">
        <f t="shared" si="71"/>
        <v/>
      </c>
      <c r="DC88" t="str">
        <f t="shared" si="72"/>
        <v/>
      </c>
      <c r="DD88" t="str">
        <f t="shared" si="73"/>
        <v/>
      </c>
      <c r="DE88" t="str">
        <f t="shared" si="74"/>
        <v/>
      </c>
      <c r="DF88" t="str">
        <f t="shared" si="75"/>
        <v/>
      </c>
      <c r="DG88" t="str">
        <f t="shared" si="76"/>
        <v/>
      </c>
      <c r="DH88" t="str">
        <f t="shared" si="77"/>
        <v/>
      </c>
      <c r="DI88" t="str">
        <f t="shared" si="78"/>
        <v>P210 - Flame Retardants</v>
      </c>
      <c r="DJ88" t="str">
        <f t="shared" si="79"/>
        <v/>
      </c>
      <c r="DK88" t="str">
        <f t="shared" si="80"/>
        <v/>
      </c>
      <c r="DL88" t="str">
        <f t="shared" si="81"/>
        <v/>
      </c>
      <c r="DM88" t="str">
        <f t="shared" si="82"/>
        <v/>
      </c>
      <c r="DN88" t="str">
        <f t="shared" si="83"/>
        <v/>
      </c>
      <c r="DO88" t="str">
        <f t="shared" si="84"/>
        <v/>
      </c>
      <c r="DP88" t="str">
        <f t="shared" si="85"/>
        <v/>
      </c>
      <c r="DQ88" t="str">
        <f t="shared" si="86"/>
        <v/>
      </c>
      <c r="DR88" t="str">
        <f t="shared" si="87"/>
        <v/>
      </c>
      <c r="DS88" t="str">
        <f t="shared" si="88"/>
        <v/>
      </c>
      <c r="DT88" t="str">
        <f t="shared" si="89"/>
        <v/>
      </c>
      <c r="DU88" t="str">
        <f t="shared" si="90"/>
        <v/>
      </c>
      <c r="DV88" t="str">
        <f t="shared" si="91"/>
        <v/>
      </c>
      <c r="DW88" t="str">
        <f t="shared" si="92"/>
        <v/>
      </c>
      <c r="DX88" t="str">
        <f t="shared" si="93"/>
        <v/>
      </c>
      <c r="DY88" t="str">
        <f t="shared" si="94"/>
        <v/>
      </c>
      <c r="DZ88" t="str">
        <f t="shared" si="95"/>
        <v/>
      </c>
      <c r="EA88" t="str">
        <f t="shared" si="96"/>
        <v/>
      </c>
      <c r="EB88" t="str">
        <f t="shared" si="97"/>
        <v/>
      </c>
      <c r="EC88" t="str">
        <f t="shared" si="98"/>
        <v/>
      </c>
      <c r="ED88" t="str">
        <f t="shared" si="99"/>
        <v/>
      </c>
      <c r="EE88" t="str">
        <f t="shared" si="100"/>
        <v/>
      </c>
      <c r="EF88" t="str">
        <f t="shared" si="101"/>
        <v/>
      </c>
      <c r="EG88" t="str">
        <f t="shared" si="102"/>
        <v/>
      </c>
      <c r="EH88" t="str">
        <f t="shared" si="103"/>
        <v/>
      </c>
      <c r="EI88" t="str">
        <f t="shared" si="104"/>
        <v/>
      </c>
      <c r="EJ88" t="str">
        <f t="shared" si="105"/>
        <v/>
      </c>
      <c r="EK88" t="str">
        <f t="shared" si="106"/>
        <v/>
      </c>
      <c r="EL88" t="str">
        <f t="shared" si="107"/>
        <v/>
      </c>
      <c r="EM88" t="str">
        <f t="shared" si="108"/>
        <v/>
      </c>
      <c r="EN88" t="str">
        <f t="shared" si="109"/>
        <v/>
      </c>
    </row>
    <row r="89" spans="1:144" ht="28.9">
      <c r="A89" s="7" t="s">
        <v>328</v>
      </c>
      <c r="B89" s="7">
        <v>2019</v>
      </c>
      <c r="C89" t="s">
        <v>488</v>
      </c>
      <c r="D89" t="s">
        <v>489</v>
      </c>
      <c r="E89" t="s">
        <v>490</v>
      </c>
      <c r="F89" t="s">
        <v>491</v>
      </c>
      <c r="G89" t="s">
        <v>401</v>
      </c>
      <c r="H89" t="s">
        <v>402</v>
      </c>
      <c r="I89">
        <v>92806</v>
      </c>
      <c r="J89" s="136">
        <f>VLOOKUP(H89, 'TRI Crosswalk codes'!D:E, 2, FALSE)</f>
        <v>9</v>
      </c>
      <c r="K89">
        <v>325520</v>
      </c>
      <c r="L89" s="137" t="str">
        <f>VLOOKUP(K89, '2017-2022 NAICS'!C:D, 2, FALSE)</f>
        <v>Adhesive Manufacturing</v>
      </c>
      <c r="M89" s="137" t="str">
        <f>IF(COUNTIF('Raw TRI Data'!A:A, K89) &gt;0, "Yes", "No")</f>
        <v>No</v>
      </c>
      <c r="N89">
        <v>33.861939999999997</v>
      </c>
      <c r="O89">
        <v>-117.86123000000001</v>
      </c>
      <c r="P89" s="15">
        <v>110000480952</v>
      </c>
      <c r="Q89" s="15">
        <v>1319218017402</v>
      </c>
      <c r="R89" t="s">
        <v>335</v>
      </c>
      <c r="S89" t="s">
        <v>336</v>
      </c>
      <c r="T89" s="160">
        <v>3</v>
      </c>
      <c r="U89" s="136" t="str">
        <f>VLOOKUP(T89, 'TRI Crosswalk codes'!A:B, 2, FALSE)</f>
        <v>1,000 to 9,999</v>
      </c>
      <c r="V89" t="s">
        <v>337</v>
      </c>
      <c r="W89">
        <v>0</v>
      </c>
      <c r="Y89">
        <v>2</v>
      </c>
      <c r="Z89">
        <v>2</v>
      </c>
      <c r="AA89" t="s">
        <v>338</v>
      </c>
      <c r="AB89" s="137" t="str">
        <f t="shared" si="55"/>
        <v>Processing: As a formulation component; P299 - Other</v>
      </c>
      <c r="AC89" s="137" t="s">
        <v>339</v>
      </c>
      <c r="AD89" s="26" t="str">
        <f>VLOOKUP(K89, 'NAICS OES Crosswalk'!A:C, 3, FALSE)</f>
        <v>Processing: Adhesives and Adhesives Products</v>
      </c>
      <c r="AE89" s="26" t="str">
        <f>_xlfn.XLOOKUP($C89,'TRIFD to COU Crosswalk'!A:A,'TRIFD to COU Crosswalk'!B:B)</f>
        <v xml:space="preserve">Processing: adhesive manufacturing </v>
      </c>
      <c r="AF89" s="137" t="s">
        <v>492</v>
      </c>
      <c r="AK89" t="s">
        <v>341</v>
      </c>
      <c r="AL89" t="s">
        <v>341</v>
      </c>
      <c r="AM89" t="s">
        <v>341</v>
      </c>
      <c r="AN89" t="s">
        <v>341</v>
      </c>
      <c r="AO89" t="s">
        <v>341</v>
      </c>
      <c r="AP89" t="s">
        <v>341</v>
      </c>
      <c r="AQ89" t="s">
        <v>341</v>
      </c>
      <c r="AR89" t="s">
        <v>341</v>
      </c>
      <c r="AS89" t="s">
        <v>341</v>
      </c>
      <c r="AT89" t="s">
        <v>341</v>
      </c>
      <c r="AU89" t="s">
        <v>341</v>
      </c>
      <c r="AV89" t="s">
        <v>341</v>
      </c>
      <c r="AW89" t="s">
        <v>342</v>
      </c>
      <c r="AX89" t="s">
        <v>341</v>
      </c>
      <c r="AY89" t="s">
        <v>341</v>
      </c>
      <c r="AZ89" t="s">
        <v>341</v>
      </c>
      <c r="BA89" t="s">
        <v>341</v>
      </c>
      <c r="BB89" t="s">
        <v>341</v>
      </c>
      <c r="BC89" t="s">
        <v>341</v>
      </c>
      <c r="BD89" t="s">
        <v>341</v>
      </c>
      <c r="BE89" t="s">
        <v>341</v>
      </c>
      <c r="BF89" t="s">
        <v>341</v>
      </c>
      <c r="BG89" t="s">
        <v>341</v>
      </c>
      <c r="BH89" t="s">
        <v>341</v>
      </c>
      <c r="BI89" t="s">
        <v>342</v>
      </c>
      <c r="BJ89" t="s">
        <v>341</v>
      </c>
      <c r="BK89" t="s">
        <v>341</v>
      </c>
      <c r="BL89" t="s">
        <v>341</v>
      </c>
      <c r="BM89" t="s">
        <v>341</v>
      </c>
      <c r="BN89" t="s">
        <v>341</v>
      </c>
      <c r="BO89" t="s">
        <v>341</v>
      </c>
      <c r="BP89" t="s">
        <v>341</v>
      </c>
      <c r="BQ89" t="s">
        <v>341</v>
      </c>
      <c r="BR89" t="s">
        <v>341</v>
      </c>
      <c r="BS89" t="s">
        <v>341</v>
      </c>
      <c r="BT89" t="s">
        <v>341</v>
      </c>
      <c r="BU89" t="s">
        <v>341</v>
      </c>
      <c r="BV89" t="s">
        <v>341</v>
      </c>
      <c r="BW89" t="s">
        <v>341</v>
      </c>
      <c r="BX89" t="s">
        <v>341</v>
      </c>
      <c r="BY89" t="s">
        <v>341</v>
      </c>
      <c r="BZ89" t="s">
        <v>341</v>
      </c>
      <c r="CA89" t="s">
        <v>341</v>
      </c>
      <c r="CB89" t="s">
        <v>341</v>
      </c>
      <c r="CC89" t="s">
        <v>341</v>
      </c>
      <c r="CD89" t="s">
        <v>341</v>
      </c>
      <c r="CE89" t="s">
        <v>341</v>
      </c>
      <c r="CF89" t="s">
        <v>341</v>
      </c>
      <c r="CG89" t="s">
        <v>341</v>
      </c>
      <c r="CH89" t="s">
        <v>341</v>
      </c>
      <c r="CI89" t="s">
        <v>341</v>
      </c>
      <c r="CJ89" t="s">
        <v>341</v>
      </c>
      <c r="CK89" t="s">
        <v>341</v>
      </c>
      <c r="CL89" t="s">
        <v>341</v>
      </c>
      <c r="CM89" t="str">
        <f t="shared" si="56"/>
        <v/>
      </c>
      <c r="CN89" t="str">
        <f t="shared" si="57"/>
        <v/>
      </c>
      <c r="CO89" t="str">
        <f t="shared" si="58"/>
        <v/>
      </c>
      <c r="CP89" t="str">
        <f t="shared" si="59"/>
        <v/>
      </c>
      <c r="CQ89" t="str">
        <f t="shared" si="60"/>
        <v/>
      </c>
      <c r="CR89" t="str">
        <f t="shared" si="61"/>
        <v/>
      </c>
      <c r="CS89" t="str">
        <f t="shared" si="62"/>
        <v/>
      </c>
      <c r="CT89" t="str">
        <f t="shared" si="63"/>
        <v/>
      </c>
      <c r="CU89" t="str">
        <f t="shared" si="64"/>
        <v/>
      </c>
      <c r="CV89" t="str">
        <f t="shared" si="65"/>
        <v/>
      </c>
      <c r="CW89" t="str">
        <f t="shared" si="66"/>
        <v/>
      </c>
      <c r="CX89" t="str">
        <f t="shared" si="67"/>
        <v/>
      </c>
      <c r="CY89" t="str">
        <f t="shared" si="68"/>
        <v>Processing: As a formulation component</v>
      </c>
      <c r="CZ89" t="str">
        <f t="shared" si="69"/>
        <v/>
      </c>
      <c r="DA89" t="str">
        <f t="shared" si="70"/>
        <v/>
      </c>
      <c r="DB89" t="str">
        <f t="shared" si="71"/>
        <v/>
      </c>
      <c r="DC89" t="str">
        <f t="shared" si="72"/>
        <v/>
      </c>
      <c r="DD89" t="str">
        <f t="shared" si="73"/>
        <v/>
      </c>
      <c r="DE89" t="str">
        <f t="shared" si="74"/>
        <v/>
      </c>
      <c r="DF89" t="str">
        <f t="shared" si="75"/>
        <v/>
      </c>
      <c r="DG89" t="str">
        <f t="shared" si="76"/>
        <v/>
      </c>
      <c r="DH89" t="str">
        <f t="shared" si="77"/>
        <v/>
      </c>
      <c r="DI89" t="str">
        <f t="shared" si="78"/>
        <v/>
      </c>
      <c r="DJ89" t="str">
        <f t="shared" si="79"/>
        <v/>
      </c>
      <c r="DK89" t="str">
        <f t="shared" si="80"/>
        <v>P299 - Other</v>
      </c>
      <c r="DL89" t="str">
        <f t="shared" si="81"/>
        <v/>
      </c>
      <c r="DM89" t="str">
        <f t="shared" si="82"/>
        <v/>
      </c>
      <c r="DN89" t="str">
        <f t="shared" si="83"/>
        <v/>
      </c>
      <c r="DO89" t="str">
        <f t="shared" si="84"/>
        <v/>
      </c>
      <c r="DP89" t="str">
        <f t="shared" si="85"/>
        <v/>
      </c>
      <c r="DQ89" t="str">
        <f t="shared" si="86"/>
        <v/>
      </c>
      <c r="DR89" t="str">
        <f t="shared" si="87"/>
        <v/>
      </c>
      <c r="DS89" t="str">
        <f t="shared" si="88"/>
        <v/>
      </c>
      <c r="DT89" t="str">
        <f t="shared" si="89"/>
        <v/>
      </c>
      <c r="DU89" t="str">
        <f t="shared" si="90"/>
        <v/>
      </c>
      <c r="DV89" t="str">
        <f t="shared" si="91"/>
        <v/>
      </c>
      <c r="DW89" t="str">
        <f t="shared" si="92"/>
        <v/>
      </c>
      <c r="DX89" t="str">
        <f t="shared" si="93"/>
        <v/>
      </c>
      <c r="DY89" t="str">
        <f t="shared" si="94"/>
        <v/>
      </c>
      <c r="DZ89" t="str">
        <f t="shared" si="95"/>
        <v/>
      </c>
      <c r="EA89" t="str">
        <f t="shared" si="96"/>
        <v/>
      </c>
      <c r="EB89" t="str">
        <f t="shared" si="97"/>
        <v/>
      </c>
      <c r="EC89" t="str">
        <f t="shared" si="98"/>
        <v/>
      </c>
      <c r="ED89" t="str">
        <f t="shared" si="99"/>
        <v/>
      </c>
      <c r="EE89" t="str">
        <f t="shared" si="100"/>
        <v/>
      </c>
      <c r="EF89" t="str">
        <f t="shared" si="101"/>
        <v/>
      </c>
      <c r="EG89" t="str">
        <f t="shared" si="102"/>
        <v/>
      </c>
      <c r="EH89" t="str">
        <f t="shared" si="103"/>
        <v/>
      </c>
      <c r="EI89" t="str">
        <f t="shared" si="104"/>
        <v/>
      </c>
      <c r="EJ89" t="str">
        <f t="shared" si="105"/>
        <v/>
      </c>
      <c r="EK89" t="str">
        <f t="shared" si="106"/>
        <v/>
      </c>
      <c r="EL89" t="str">
        <f t="shared" si="107"/>
        <v/>
      </c>
      <c r="EM89" t="str">
        <f t="shared" si="108"/>
        <v/>
      </c>
      <c r="EN89" t="str">
        <f t="shared" si="109"/>
        <v/>
      </c>
    </row>
    <row r="90" spans="1:144" ht="28.9">
      <c r="A90" s="7" t="s">
        <v>328</v>
      </c>
      <c r="B90" s="7">
        <v>2020</v>
      </c>
      <c r="C90" t="s">
        <v>488</v>
      </c>
      <c r="D90" t="s">
        <v>489</v>
      </c>
      <c r="E90" t="s">
        <v>490</v>
      </c>
      <c r="F90" t="s">
        <v>491</v>
      </c>
      <c r="G90" t="s">
        <v>401</v>
      </c>
      <c r="H90" t="s">
        <v>402</v>
      </c>
      <c r="I90">
        <v>92806</v>
      </c>
      <c r="J90" s="136">
        <f>VLOOKUP(H90, 'TRI Crosswalk codes'!D:E, 2, FALSE)</f>
        <v>9</v>
      </c>
      <c r="K90">
        <v>325520</v>
      </c>
      <c r="L90" s="137" t="str">
        <f>VLOOKUP(K90, '2017-2022 NAICS'!C:D, 2, FALSE)</f>
        <v>Adhesive Manufacturing</v>
      </c>
      <c r="M90" s="137" t="str">
        <f>IF(COUNTIF('Raw TRI Data'!A:A, K90) &gt;0, "Yes", "No")</f>
        <v>No</v>
      </c>
      <c r="N90">
        <v>33.861939999999997</v>
      </c>
      <c r="O90">
        <v>-117.86123000000001</v>
      </c>
      <c r="P90" s="15">
        <v>110000480952</v>
      </c>
      <c r="Q90" s="15">
        <v>1320219308145</v>
      </c>
      <c r="R90" t="s">
        <v>335</v>
      </c>
      <c r="S90" t="s">
        <v>336</v>
      </c>
      <c r="T90" s="160">
        <v>4</v>
      </c>
      <c r="U90" s="136" t="str">
        <f>VLOOKUP(T90, 'TRI Crosswalk codes'!A:B, 2, FALSE)</f>
        <v>10,000 to 99,999</v>
      </c>
      <c r="V90" t="s">
        <v>337</v>
      </c>
      <c r="W90">
        <v>0</v>
      </c>
      <c r="Y90">
        <v>137.57</v>
      </c>
      <c r="Z90">
        <v>137.57</v>
      </c>
      <c r="AA90" t="s">
        <v>338</v>
      </c>
      <c r="AB90" s="137" t="str">
        <f t="shared" si="55"/>
        <v>Processing: As a formulation component; P299 - Other</v>
      </c>
      <c r="AC90" s="137" t="s">
        <v>339</v>
      </c>
      <c r="AD90" s="26" t="str">
        <f>VLOOKUP(K90, 'NAICS OES Crosswalk'!A:C, 3, FALSE)</f>
        <v>Processing: Adhesives and Adhesives Products</v>
      </c>
      <c r="AE90" s="26" t="str">
        <f>_xlfn.XLOOKUP($C90,'TRIFD to COU Crosswalk'!A:A,'TRIFD to COU Crosswalk'!B:B)</f>
        <v xml:space="preserve">Processing: adhesive manufacturing </v>
      </c>
      <c r="AF90" s="137" t="s">
        <v>492</v>
      </c>
      <c r="AK90" t="s">
        <v>341</v>
      </c>
      <c r="AL90" t="s">
        <v>341</v>
      </c>
      <c r="AM90" t="s">
        <v>341</v>
      </c>
      <c r="AN90" t="s">
        <v>341</v>
      </c>
      <c r="AO90" t="s">
        <v>341</v>
      </c>
      <c r="AP90" t="s">
        <v>341</v>
      </c>
      <c r="AQ90" t="s">
        <v>341</v>
      </c>
      <c r="AR90" t="s">
        <v>341</v>
      </c>
      <c r="AS90" t="s">
        <v>341</v>
      </c>
      <c r="AT90" t="s">
        <v>341</v>
      </c>
      <c r="AU90" t="s">
        <v>341</v>
      </c>
      <c r="AV90" t="s">
        <v>341</v>
      </c>
      <c r="AW90" t="s">
        <v>342</v>
      </c>
      <c r="AX90" t="s">
        <v>341</v>
      </c>
      <c r="AY90" t="s">
        <v>341</v>
      </c>
      <c r="AZ90" t="s">
        <v>341</v>
      </c>
      <c r="BA90" t="s">
        <v>341</v>
      </c>
      <c r="BB90" t="s">
        <v>341</v>
      </c>
      <c r="BC90" t="s">
        <v>341</v>
      </c>
      <c r="BD90" t="s">
        <v>341</v>
      </c>
      <c r="BE90" t="s">
        <v>341</v>
      </c>
      <c r="BF90" t="s">
        <v>341</v>
      </c>
      <c r="BG90" t="s">
        <v>341</v>
      </c>
      <c r="BH90" t="s">
        <v>341</v>
      </c>
      <c r="BI90" t="s">
        <v>342</v>
      </c>
      <c r="BJ90" t="s">
        <v>341</v>
      </c>
      <c r="BK90" t="s">
        <v>341</v>
      </c>
      <c r="BL90" t="s">
        <v>341</v>
      </c>
      <c r="BM90" t="s">
        <v>341</v>
      </c>
      <c r="BN90" t="s">
        <v>341</v>
      </c>
      <c r="BO90" t="s">
        <v>341</v>
      </c>
      <c r="BP90" t="s">
        <v>341</v>
      </c>
      <c r="BQ90" t="s">
        <v>341</v>
      </c>
      <c r="BR90" t="s">
        <v>341</v>
      </c>
      <c r="BS90" t="s">
        <v>341</v>
      </c>
      <c r="BT90" t="s">
        <v>341</v>
      </c>
      <c r="BU90" t="s">
        <v>341</v>
      </c>
      <c r="BV90" t="s">
        <v>341</v>
      </c>
      <c r="BW90" t="s">
        <v>341</v>
      </c>
      <c r="BX90" t="s">
        <v>341</v>
      </c>
      <c r="BY90" t="s">
        <v>341</v>
      </c>
      <c r="BZ90" t="s">
        <v>341</v>
      </c>
      <c r="CA90" t="s">
        <v>341</v>
      </c>
      <c r="CB90" t="s">
        <v>341</v>
      </c>
      <c r="CC90" t="s">
        <v>341</v>
      </c>
      <c r="CD90" t="s">
        <v>341</v>
      </c>
      <c r="CE90" t="s">
        <v>341</v>
      </c>
      <c r="CF90" t="s">
        <v>341</v>
      </c>
      <c r="CG90" t="s">
        <v>341</v>
      </c>
      <c r="CH90" t="s">
        <v>341</v>
      </c>
      <c r="CI90" t="s">
        <v>341</v>
      </c>
      <c r="CJ90" t="s">
        <v>341</v>
      </c>
      <c r="CK90" t="s">
        <v>341</v>
      </c>
      <c r="CL90" t="s">
        <v>341</v>
      </c>
      <c r="CM90" t="str">
        <f t="shared" si="56"/>
        <v/>
      </c>
      <c r="CN90" t="str">
        <f t="shared" si="57"/>
        <v/>
      </c>
      <c r="CO90" t="str">
        <f t="shared" si="58"/>
        <v/>
      </c>
      <c r="CP90" t="str">
        <f t="shared" si="59"/>
        <v/>
      </c>
      <c r="CQ90" t="str">
        <f t="shared" si="60"/>
        <v/>
      </c>
      <c r="CR90" t="str">
        <f t="shared" si="61"/>
        <v/>
      </c>
      <c r="CS90" t="str">
        <f t="shared" si="62"/>
        <v/>
      </c>
      <c r="CT90" t="str">
        <f t="shared" si="63"/>
        <v/>
      </c>
      <c r="CU90" t="str">
        <f t="shared" si="64"/>
        <v/>
      </c>
      <c r="CV90" t="str">
        <f t="shared" si="65"/>
        <v/>
      </c>
      <c r="CW90" t="str">
        <f t="shared" si="66"/>
        <v/>
      </c>
      <c r="CX90" t="str">
        <f t="shared" si="67"/>
        <v/>
      </c>
      <c r="CY90" t="str">
        <f t="shared" si="68"/>
        <v>Processing: As a formulation component</v>
      </c>
      <c r="CZ90" t="str">
        <f t="shared" si="69"/>
        <v/>
      </c>
      <c r="DA90" t="str">
        <f t="shared" si="70"/>
        <v/>
      </c>
      <c r="DB90" t="str">
        <f t="shared" si="71"/>
        <v/>
      </c>
      <c r="DC90" t="str">
        <f t="shared" si="72"/>
        <v/>
      </c>
      <c r="DD90" t="str">
        <f t="shared" si="73"/>
        <v/>
      </c>
      <c r="DE90" t="str">
        <f t="shared" si="74"/>
        <v/>
      </c>
      <c r="DF90" t="str">
        <f t="shared" si="75"/>
        <v/>
      </c>
      <c r="DG90" t="str">
        <f t="shared" si="76"/>
        <v/>
      </c>
      <c r="DH90" t="str">
        <f t="shared" si="77"/>
        <v/>
      </c>
      <c r="DI90" t="str">
        <f t="shared" si="78"/>
        <v/>
      </c>
      <c r="DJ90" t="str">
        <f t="shared" si="79"/>
        <v/>
      </c>
      <c r="DK90" t="str">
        <f t="shared" si="80"/>
        <v>P299 - Other</v>
      </c>
      <c r="DL90" t="str">
        <f t="shared" si="81"/>
        <v/>
      </c>
      <c r="DM90" t="str">
        <f t="shared" si="82"/>
        <v/>
      </c>
      <c r="DN90" t="str">
        <f t="shared" si="83"/>
        <v/>
      </c>
      <c r="DO90" t="str">
        <f t="shared" si="84"/>
        <v/>
      </c>
      <c r="DP90" t="str">
        <f t="shared" si="85"/>
        <v/>
      </c>
      <c r="DQ90" t="str">
        <f t="shared" si="86"/>
        <v/>
      </c>
      <c r="DR90" t="str">
        <f t="shared" si="87"/>
        <v/>
      </c>
      <c r="DS90" t="str">
        <f t="shared" si="88"/>
        <v/>
      </c>
      <c r="DT90" t="str">
        <f t="shared" si="89"/>
        <v/>
      </c>
      <c r="DU90" t="str">
        <f t="shared" si="90"/>
        <v/>
      </c>
      <c r="DV90" t="str">
        <f t="shared" si="91"/>
        <v/>
      </c>
      <c r="DW90" t="str">
        <f t="shared" si="92"/>
        <v/>
      </c>
      <c r="DX90" t="str">
        <f t="shared" si="93"/>
        <v/>
      </c>
      <c r="DY90" t="str">
        <f t="shared" si="94"/>
        <v/>
      </c>
      <c r="DZ90" t="str">
        <f t="shared" si="95"/>
        <v/>
      </c>
      <c r="EA90" t="str">
        <f t="shared" si="96"/>
        <v/>
      </c>
      <c r="EB90" t="str">
        <f t="shared" si="97"/>
        <v/>
      </c>
      <c r="EC90" t="str">
        <f t="shared" si="98"/>
        <v/>
      </c>
      <c r="ED90" t="str">
        <f t="shared" si="99"/>
        <v/>
      </c>
      <c r="EE90" t="str">
        <f t="shared" si="100"/>
        <v/>
      </c>
      <c r="EF90" t="str">
        <f t="shared" si="101"/>
        <v/>
      </c>
      <c r="EG90" t="str">
        <f t="shared" si="102"/>
        <v/>
      </c>
      <c r="EH90" t="str">
        <f t="shared" si="103"/>
        <v/>
      </c>
      <c r="EI90" t="str">
        <f t="shared" si="104"/>
        <v/>
      </c>
      <c r="EJ90" t="str">
        <f t="shared" si="105"/>
        <v/>
      </c>
      <c r="EK90" t="str">
        <f t="shared" si="106"/>
        <v/>
      </c>
      <c r="EL90" t="str">
        <f t="shared" si="107"/>
        <v/>
      </c>
      <c r="EM90" t="str">
        <f t="shared" si="108"/>
        <v/>
      </c>
      <c r="EN90" t="str">
        <f t="shared" si="109"/>
        <v/>
      </c>
    </row>
    <row r="91" spans="1:144" ht="28.9">
      <c r="A91" s="7" t="s">
        <v>328</v>
      </c>
      <c r="B91" s="7">
        <v>2021</v>
      </c>
      <c r="C91" t="s">
        <v>488</v>
      </c>
      <c r="D91" t="s">
        <v>489</v>
      </c>
      <c r="E91" t="s">
        <v>490</v>
      </c>
      <c r="F91" t="s">
        <v>491</v>
      </c>
      <c r="G91" t="s">
        <v>401</v>
      </c>
      <c r="H91" t="s">
        <v>402</v>
      </c>
      <c r="I91">
        <v>92806</v>
      </c>
      <c r="J91" s="136">
        <f>VLOOKUP(H91, 'TRI Crosswalk codes'!D:E, 2, FALSE)</f>
        <v>9</v>
      </c>
      <c r="K91">
        <v>325520</v>
      </c>
      <c r="L91" s="137" t="str">
        <f>VLOOKUP(K91, '2017-2022 NAICS'!C:D, 2, FALSE)</f>
        <v>Adhesive Manufacturing</v>
      </c>
      <c r="M91" s="137" t="str">
        <f>IF(COUNTIF('Raw TRI Data'!A:A, K91) &gt;0, "Yes", "No")</f>
        <v>No</v>
      </c>
      <c r="N91">
        <v>33.861939999999997</v>
      </c>
      <c r="O91">
        <v>-117.86123000000001</v>
      </c>
      <c r="P91" s="15">
        <v>110000480952</v>
      </c>
      <c r="Q91" s="15">
        <v>1321219816461</v>
      </c>
      <c r="R91" t="s">
        <v>335</v>
      </c>
      <c r="S91" t="s">
        <v>336</v>
      </c>
      <c r="T91" s="160">
        <v>3</v>
      </c>
      <c r="U91" s="136" t="str">
        <f>VLOOKUP(T91, 'TRI Crosswalk codes'!A:B, 2, FALSE)</f>
        <v>1,000 to 9,999</v>
      </c>
      <c r="V91" t="s">
        <v>337</v>
      </c>
      <c r="W91">
        <v>0</v>
      </c>
      <c r="Y91">
        <v>1</v>
      </c>
      <c r="Z91">
        <v>1</v>
      </c>
      <c r="AA91" t="s">
        <v>338</v>
      </c>
      <c r="AB91" s="137" t="str">
        <f t="shared" si="55"/>
        <v>Processing: As a formulation component; P299 - Other</v>
      </c>
      <c r="AC91" s="137" t="s">
        <v>339</v>
      </c>
      <c r="AD91" s="26" t="str">
        <f>VLOOKUP(K91, 'NAICS OES Crosswalk'!A:C, 3, FALSE)</f>
        <v>Processing: Adhesives and Adhesives Products</v>
      </c>
      <c r="AE91" s="26" t="str">
        <f>_xlfn.XLOOKUP($C91,'TRIFD to COU Crosswalk'!A:A,'TRIFD to COU Crosswalk'!B:B)</f>
        <v xml:space="preserve">Processing: adhesive manufacturing </v>
      </c>
      <c r="AF91" s="137" t="s">
        <v>492</v>
      </c>
      <c r="AK91" t="s">
        <v>341</v>
      </c>
      <c r="AL91" t="s">
        <v>341</v>
      </c>
      <c r="AM91" t="s">
        <v>341</v>
      </c>
      <c r="AN91" t="s">
        <v>341</v>
      </c>
      <c r="AO91" t="s">
        <v>341</v>
      </c>
      <c r="AP91" t="s">
        <v>341</v>
      </c>
      <c r="AQ91" t="s">
        <v>341</v>
      </c>
      <c r="AR91" t="s">
        <v>341</v>
      </c>
      <c r="AS91" t="s">
        <v>341</v>
      </c>
      <c r="AT91" t="s">
        <v>341</v>
      </c>
      <c r="AU91" t="s">
        <v>341</v>
      </c>
      <c r="AV91" t="s">
        <v>341</v>
      </c>
      <c r="AW91" t="s">
        <v>342</v>
      </c>
      <c r="AX91" t="s">
        <v>341</v>
      </c>
      <c r="AY91" t="s">
        <v>341</v>
      </c>
      <c r="AZ91" t="s">
        <v>341</v>
      </c>
      <c r="BA91" t="s">
        <v>341</v>
      </c>
      <c r="BB91" t="s">
        <v>341</v>
      </c>
      <c r="BC91" t="s">
        <v>341</v>
      </c>
      <c r="BD91" t="s">
        <v>341</v>
      </c>
      <c r="BE91" t="s">
        <v>341</v>
      </c>
      <c r="BF91" t="s">
        <v>341</v>
      </c>
      <c r="BG91" t="s">
        <v>341</v>
      </c>
      <c r="BH91" t="s">
        <v>341</v>
      </c>
      <c r="BI91" t="s">
        <v>342</v>
      </c>
      <c r="BJ91" t="s">
        <v>341</v>
      </c>
      <c r="BK91" t="s">
        <v>341</v>
      </c>
      <c r="BL91" t="s">
        <v>341</v>
      </c>
      <c r="BM91" t="s">
        <v>341</v>
      </c>
      <c r="BN91" t="s">
        <v>341</v>
      </c>
      <c r="BO91" t="s">
        <v>341</v>
      </c>
      <c r="BP91" t="s">
        <v>341</v>
      </c>
      <c r="BQ91" t="s">
        <v>341</v>
      </c>
      <c r="BR91" t="s">
        <v>341</v>
      </c>
      <c r="BS91" t="s">
        <v>341</v>
      </c>
      <c r="BT91" t="s">
        <v>341</v>
      </c>
      <c r="BU91" t="s">
        <v>341</v>
      </c>
      <c r="BV91" t="s">
        <v>341</v>
      </c>
      <c r="BW91" t="s">
        <v>341</v>
      </c>
      <c r="BX91" t="s">
        <v>341</v>
      </c>
      <c r="BY91" t="s">
        <v>341</v>
      </c>
      <c r="BZ91" t="s">
        <v>341</v>
      </c>
      <c r="CA91" t="s">
        <v>341</v>
      </c>
      <c r="CB91" t="s">
        <v>341</v>
      </c>
      <c r="CC91" t="s">
        <v>341</v>
      </c>
      <c r="CD91" t="s">
        <v>341</v>
      </c>
      <c r="CE91" t="s">
        <v>341</v>
      </c>
      <c r="CF91" t="s">
        <v>341</v>
      </c>
      <c r="CG91" t="s">
        <v>341</v>
      </c>
      <c r="CH91" t="s">
        <v>341</v>
      </c>
      <c r="CI91" t="s">
        <v>341</v>
      </c>
      <c r="CJ91" t="s">
        <v>341</v>
      </c>
      <c r="CK91" t="s">
        <v>341</v>
      </c>
      <c r="CL91" t="s">
        <v>341</v>
      </c>
      <c r="CM91" t="str">
        <f t="shared" si="56"/>
        <v/>
      </c>
      <c r="CN91" t="str">
        <f t="shared" si="57"/>
        <v/>
      </c>
      <c r="CO91" t="str">
        <f t="shared" si="58"/>
        <v/>
      </c>
      <c r="CP91" t="str">
        <f t="shared" si="59"/>
        <v/>
      </c>
      <c r="CQ91" t="str">
        <f t="shared" si="60"/>
        <v/>
      </c>
      <c r="CR91" t="str">
        <f t="shared" si="61"/>
        <v/>
      </c>
      <c r="CS91" t="str">
        <f t="shared" si="62"/>
        <v/>
      </c>
      <c r="CT91" t="str">
        <f t="shared" si="63"/>
        <v/>
      </c>
      <c r="CU91" t="str">
        <f t="shared" si="64"/>
        <v/>
      </c>
      <c r="CV91" t="str">
        <f t="shared" si="65"/>
        <v/>
      </c>
      <c r="CW91" t="str">
        <f t="shared" si="66"/>
        <v/>
      </c>
      <c r="CX91" t="str">
        <f t="shared" si="67"/>
        <v/>
      </c>
      <c r="CY91" t="str">
        <f t="shared" si="68"/>
        <v>Processing: As a formulation component</v>
      </c>
      <c r="CZ91" t="str">
        <f t="shared" si="69"/>
        <v/>
      </c>
      <c r="DA91" t="str">
        <f t="shared" si="70"/>
        <v/>
      </c>
      <c r="DB91" t="str">
        <f t="shared" si="71"/>
        <v/>
      </c>
      <c r="DC91" t="str">
        <f t="shared" si="72"/>
        <v/>
      </c>
      <c r="DD91" t="str">
        <f t="shared" si="73"/>
        <v/>
      </c>
      <c r="DE91" t="str">
        <f t="shared" si="74"/>
        <v/>
      </c>
      <c r="DF91" t="str">
        <f t="shared" si="75"/>
        <v/>
      </c>
      <c r="DG91" t="str">
        <f t="shared" si="76"/>
        <v/>
      </c>
      <c r="DH91" t="str">
        <f t="shared" si="77"/>
        <v/>
      </c>
      <c r="DI91" t="str">
        <f t="shared" si="78"/>
        <v/>
      </c>
      <c r="DJ91" t="str">
        <f t="shared" si="79"/>
        <v/>
      </c>
      <c r="DK91" t="str">
        <f t="shared" si="80"/>
        <v>P299 - Other</v>
      </c>
      <c r="DL91" t="str">
        <f t="shared" si="81"/>
        <v/>
      </c>
      <c r="DM91" t="str">
        <f t="shared" si="82"/>
        <v/>
      </c>
      <c r="DN91" t="str">
        <f t="shared" si="83"/>
        <v/>
      </c>
      <c r="DO91" t="str">
        <f t="shared" si="84"/>
        <v/>
      </c>
      <c r="DP91" t="str">
        <f t="shared" si="85"/>
        <v/>
      </c>
      <c r="DQ91" t="str">
        <f t="shared" si="86"/>
        <v/>
      </c>
      <c r="DR91" t="str">
        <f t="shared" si="87"/>
        <v/>
      </c>
      <c r="DS91" t="str">
        <f t="shared" si="88"/>
        <v/>
      </c>
      <c r="DT91" t="str">
        <f t="shared" si="89"/>
        <v/>
      </c>
      <c r="DU91" t="str">
        <f t="shared" si="90"/>
        <v/>
      </c>
      <c r="DV91" t="str">
        <f t="shared" si="91"/>
        <v/>
      </c>
      <c r="DW91" t="str">
        <f t="shared" si="92"/>
        <v/>
      </c>
      <c r="DX91" t="str">
        <f t="shared" si="93"/>
        <v/>
      </c>
      <c r="DY91" t="str">
        <f t="shared" si="94"/>
        <v/>
      </c>
      <c r="DZ91" t="str">
        <f t="shared" si="95"/>
        <v/>
      </c>
      <c r="EA91" t="str">
        <f t="shared" si="96"/>
        <v/>
      </c>
      <c r="EB91" t="str">
        <f t="shared" si="97"/>
        <v/>
      </c>
      <c r="EC91" t="str">
        <f t="shared" si="98"/>
        <v/>
      </c>
      <c r="ED91" t="str">
        <f t="shared" si="99"/>
        <v/>
      </c>
      <c r="EE91" t="str">
        <f t="shared" si="100"/>
        <v/>
      </c>
      <c r="EF91" t="str">
        <f t="shared" si="101"/>
        <v/>
      </c>
      <c r="EG91" t="str">
        <f t="shared" si="102"/>
        <v/>
      </c>
      <c r="EH91" t="str">
        <f t="shared" si="103"/>
        <v/>
      </c>
      <c r="EI91" t="str">
        <f t="shared" si="104"/>
        <v/>
      </c>
      <c r="EJ91" t="str">
        <f t="shared" si="105"/>
        <v/>
      </c>
      <c r="EK91" t="str">
        <f t="shared" si="106"/>
        <v/>
      </c>
      <c r="EL91" t="str">
        <f t="shared" si="107"/>
        <v/>
      </c>
      <c r="EM91" t="str">
        <f t="shared" si="108"/>
        <v/>
      </c>
      <c r="EN91" t="str">
        <f t="shared" si="109"/>
        <v/>
      </c>
    </row>
    <row r="92" spans="1:144" ht="28.9">
      <c r="A92" s="7" t="s">
        <v>328</v>
      </c>
      <c r="B92" s="7">
        <v>2022</v>
      </c>
      <c r="C92" t="s">
        <v>488</v>
      </c>
      <c r="D92" t="s">
        <v>489</v>
      </c>
      <c r="E92" t="s">
        <v>490</v>
      </c>
      <c r="F92" t="s">
        <v>491</v>
      </c>
      <c r="G92" t="s">
        <v>401</v>
      </c>
      <c r="H92" t="s">
        <v>402</v>
      </c>
      <c r="I92">
        <v>92806</v>
      </c>
      <c r="J92" s="136">
        <f>VLOOKUP(H92, 'TRI Crosswalk codes'!D:E, 2, FALSE)</f>
        <v>9</v>
      </c>
      <c r="K92">
        <v>325520</v>
      </c>
      <c r="L92" s="137" t="str">
        <f>VLOOKUP(K92, '2017-2022 NAICS'!C:D, 2, FALSE)</f>
        <v>Adhesive Manufacturing</v>
      </c>
      <c r="M92" s="137" t="str">
        <f>IF(COUNTIF('Raw TRI Data'!A:A, K92) &gt;0, "Yes", "No")</f>
        <v>No</v>
      </c>
      <c r="N92">
        <v>33.861939999999997</v>
      </c>
      <c r="O92">
        <v>-117.86123000000001</v>
      </c>
      <c r="P92" s="15">
        <v>110000480952</v>
      </c>
      <c r="Q92" s="15">
        <v>1322221007723</v>
      </c>
      <c r="R92" t="s">
        <v>335</v>
      </c>
      <c r="S92" t="s">
        <v>336</v>
      </c>
      <c r="T92" s="160">
        <v>3</v>
      </c>
      <c r="U92" s="136" t="str">
        <f>VLOOKUP(T92, 'TRI Crosswalk codes'!A:B, 2, FALSE)</f>
        <v>1,000 to 9,999</v>
      </c>
      <c r="V92" t="s">
        <v>337</v>
      </c>
      <c r="W92">
        <v>0</v>
      </c>
      <c r="Y92">
        <v>1</v>
      </c>
      <c r="Z92">
        <v>1</v>
      </c>
      <c r="AA92" t="s">
        <v>338</v>
      </c>
      <c r="AB92" s="137" t="str">
        <f t="shared" si="55"/>
        <v>Processing: As a formulation component; P299 - Other</v>
      </c>
      <c r="AC92" s="137" t="s">
        <v>339</v>
      </c>
      <c r="AD92" s="26" t="str">
        <f>VLOOKUP(K92, 'NAICS OES Crosswalk'!A:C, 3, FALSE)</f>
        <v>Processing: Adhesives and Adhesives Products</v>
      </c>
      <c r="AE92" s="26" t="str">
        <f>_xlfn.XLOOKUP($C92,'TRIFD to COU Crosswalk'!A:A,'TRIFD to COU Crosswalk'!B:B)</f>
        <v xml:space="preserve">Processing: adhesive manufacturing </v>
      </c>
      <c r="AF92" s="137" t="s">
        <v>492</v>
      </c>
      <c r="AK92" t="s">
        <v>341</v>
      </c>
      <c r="AL92" t="s">
        <v>341</v>
      </c>
      <c r="AM92" t="s">
        <v>341</v>
      </c>
      <c r="AN92" t="s">
        <v>341</v>
      </c>
      <c r="AO92" t="s">
        <v>341</v>
      </c>
      <c r="AP92" t="s">
        <v>341</v>
      </c>
      <c r="AQ92" t="s">
        <v>341</v>
      </c>
      <c r="AR92" t="s">
        <v>341</v>
      </c>
      <c r="AS92" t="s">
        <v>341</v>
      </c>
      <c r="AT92" t="s">
        <v>341</v>
      </c>
      <c r="AU92" t="s">
        <v>341</v>
      </c>
      <c r="AV92" t="s">
        <v>341</v>
      </c>
      <c r="AW92" t="s">
        <v>342</v>
      </c>
      <c r="AX92" t="s">
        <v>341</v>
      </c>
      <c r="AY92" t="s">
        <v>341</v>
      </c>
      <c r="AZ92" t="s">
        <v>341</v>
      </c>
      <c r="BA92" t="s">
        <v>341</v>
      </c>
      <c r="BB92" t="s">
        <v>341</v>
      </c>
      <c r="BC92" t="s">
        <v>341</v>
      </c>
      <c r="BD92" t="s">
        <v>341</v>
      </c>
      <c r="BE92" t="s">
        <v>341</v>
      </c>
      <c r="BF92" t="s">
        <v>341</v>
      </c>
      <c r="BG92" t="s">
        <v>341</v>
      </c>
      <c r="BH92" t="s">
        <v>341</v>
      </c>
      <c r="BI92" t="s">
        <v>342</v>
      </c>
      <c r="BJ92" t="s">
        <v>341</v>
      </c>
      <c r="BK92" t="s">
        <v>341</v>
      </c>
      <c r="BL92" t="s">
        <v>341</v>
      </c>
      <c r="BM92" t="s">
        <v>341</v>
      </c>
      <c r="BN92" t="s">
        <v>341</v>
      </c>
      <c r="BO92" t="s">
        <v>341</v>
      </c>
      <c r="BP92" t="s">
        <v>341</v>
      </c>
      <c r="BQ92" t="s">
        <v>341</v>
      </c>
      <c r="BR92" t="s">
        <v>341</v>
      </c>
      <c r="BS92" t="s">
        <v>341</v>
      </c>
      <c r="BT92" t="s">
        <v>341</v>
      </c>
      <c r="BU92" t="s">
        <v>341</v>
      </c>
      <c r="BV92" t="s">
        <v>341</v>
      </c>
      <c r="BW92" t="s">
        <v>341</v>
      </c>
      <c r="BX92" t="s">
        <v>341</v>
      </c>
      <c r="BY92" t="s">
        <v>341</v>
      </c>
      <c r="BZ92" t="s">
        <v>341</v>
      </c>
      <c r="CA92" t="s">
        <v>341</v>
      </c>
      <c r="CB92" t="s">
        <v>341</v>
      </c>
      <c r="CC92" t="s">
        <v>341</v>
      </c>
      <c r="CD92" t="s">
        <v>341</v>
      </c>
      <c r="CE92" t="s">
        <v>341</v>
      </c>
      <c r="CF92" t="s">
        <v>341</v>
      </c>
      <c r="CG92" t="s">
        <v>341</v>
      </c>
      <c r="CH92" t="s">
        <v>341</v>
      </c>
      <c r="CI92" t="s">
        <v>341</v>
      </c>
      <c r="CJ92" t="s">
        <v>341</v>
      </c>
      <c r="CK92" t="s">
        <v>341</v>
      </c>
      <c r="CL92" t="s">
        <v>341</v>
      </c>
      <c r="CM92" t="str">
        <f t="shared" si="56"/>
        <v/>
      </c>
      <c r="CN92" t="str">
        <f t="shared" si="57"/>
        <v/>
      </c>
      <c r="CO92" t="str">
        <f t="shared" si="58"/>
        <v/>
      </c>
      <c r="CP92" t="str">
        <f t="shared" si="59"/>
        <v/>
      </c>
      <c r="CQ92" t="str">
        <f t="shared" si="60"/>
        <v/>
      </c>
      <c r="CR92" t="str">
        <f t="shared" si="61"/>
        <v/>
      </c>
      <c r="CS92" t="str">
        <f t="shared" si="62"/>
        <v/>
      </c>
      <c r="CT92" t="str">
        <f t="shared" si="63"/>
        <v/>
      </c>
      <c r="CU92" t="str">
        <f t="shared" si="64"/>
        <v/>
      </c>
      <c r="CV92" t="str">
        <f t="shared" si="65"/>
        <v/>
      </c>
      <c r="CW92" t="str">
        <f t="shared" si="66"/>
        <v/>
      </c>
      <c r="CX92" t="str">
        <f t="shared" si="67"/>
        <v/>
      </c>
      <c r="CY92" t="str">
        <f t="shared" si="68"/>
        <v>Processing: As a formulation component</v>
      </c>
      <c r="CZ92" t="str">
        <f t="shared" si="69"/>
        <v/>
      </c>
      <c r="DA92" t="str">
        <f t="shared" si="70"/>
        <v/>
      </c>
      <c r="DB92" t="str">
        <f t="shared" si="71"/>
        <v/>
      </c>
      <c r="DC92" t="str">
        <f t="shared" si="72"/>
        <v/>
      </c>
      <c r="DD92" t="str">
        <f t="shared" si="73"/>
        <v/>
      </c>
      <c r="DE92" t="str">
        <f t="shared" si="74"/>
        <v/>
      </c>
      <c r="DF92" t="str">
        <f t="shared" si="75"/>
        <v/>
      </c>
      <c r="DG92" t="str">
        <f t="shared" si="76"/>
        <v/>
      </c>
      <c r="DH92" t="str">
        <f t="shared" si="77"/>
        <v/>
      </c>
      <c r="DI92" t="str">
        <f t="shared" si="78"/>
        <v/>
      </c>
      <c r="DJ92" t="str">
        <f t="shared" si="79"/>
        <v/>
      </c>
      <c r="DK92" t="str">
        <f t="shared" si="80"/>
        <v>P299 - Other</v>
      </c>
      <c r="DL92" t="str">
        <f t="shared" si="81"/>
        <v/>
      </c>
      <c r="DM92" t="str">
        <f t="shared" si="82"/>
        <v/>
      </c>
      <c r="DN92" t="str">
        <f t="shared" si="83"/>
        <v/>
      </c>
      <c r="DO92" t="str">
        <f t="shared" si="84"/>
        <v/>
      </c>
      <c r="DP92" t="str">
        <f t="shared" si="85"/>
        <v/>
      </c>
      <c r="DQ92" t="str">
        <f t="shared" si="86"/>
        <v/>
      </c>
      <c r="DR92" t="str">
        <f t="shared" si="87"/>
        <v/>
      </c>
      <c r="DS92" t="str">
        <f t="shared" si="88"/>
        <v/>
      </c>
      <c r="DT92" t="str">
        <f t="shared" si="89"/>
        <v/>
      </c>
      <c r="DU92" t="str">
        <f t="shared" si="90"/>
        <v/>
      </c>
      <c r="DV92" t="str">
        <f t="shared" si="91"/>
        <v/>
      </c>
      <c r="DW92" t="str">
        <f t="shared" si="92"/>
        <v/>
      </c>
      <c r="DX92" t="str">
        <f t="shared" si="93"/>
        <v/>
      </c>
      <c r="DY92" t="str">
        <f t="shared" si="94"/>
        <v/>
      </c>
      <c r="DZ92" t="str">
        <f t="shared" si="95"/>
        <v/>
      </c>
      <c r="EA92" t="str">
        <f t="shared" si="96"/>
        <v/>
      </c>
      <c r="EB92" t="str">
        <f t="shared" si="97"/>
        <v/>
      </c>
      <c r="EC92" t="str">
        <f t="shared" si="98"/>
        <v/>
      </c>
      <c r="ED92" t="str">
        <f t="shared" si="99"/>
        <v/>
      </c>
      <c r="EE92" t="str">
        <f t="shared" si="100"/>
        <v/>
      </c>
      <c r="EF92" t="str">
        <f t="shared" si="101"/>
        <v/>
      </c>
      <c r="EG92" t="str">
        <f t="shared" si="102"/>
        <v/>
      </c>
      <c r="EH92" t="str">
        <f t="shared" si="103"/>
        <v/>
      </c>
      <c r="EI92" t="str">
        <f t="shared" si="104"/>
        <v/>
      </c>
      <c r="EJ92" t="str">
        <f t="shared" si="105"/>
        <v/>
      </c>
      <c r="EK92" t="str">
        <f t="shared" si="106"/>
        <v/>
      </c>
      <c r="EL92" t="str">
        <f t="shared" si="107"/>
        <v/>
      </c>
      <c r="EM92" t="str">
        <f t="shared" si="108"/>
        <v/>
      </c>
      <c r="EN92" t="str">
        <f t="shared" si="109"/>
        <v/>
      </c>
    </row>
    <row r="93" spans="1:144" ht="28.9">
      <c r="A93" s="7" t="s">
        <v>328</v>
      </c>
      <c r="B93" s="7">
        <v>2023</v>
      </c>
      <c r="C93" t="s">
        <v>488</v>
      </c>
      <c r="D93" t="s">
        <v>489</v>
      </c>
      <c r="E93" t="s">
        <v>490</v>
      </c>
      <c r="F93" t="s">
        <v>491</v>
      </c>
      <c r="G93" t="s">
        <v>401</v>
      </c>
      <c r="H93" t="s">
        <v>402</v>
      </c>
      <c r="I93">
        <v>92806</v>
      </c>
      <c r="J93" s="136">
        <f>VLOOKUP(H93, 'TRI Crosswalk codes'!D:E, 2, FALSE)</f>
        <v>9</v>
      </c>
      <c r="K93">
        <v>325520</v>
      </c>
      <c r="L93" s="137" t="str">
        <f>VLOOKUP(K93, '2017-2022 NAICS'!C:D, 2, FALSE)</f>
        <v>Adhesive Manufacturing</v>
      </c>
      <c r="M93" s="137" t="str">
        <f>IF(COUNTIF('Raw TRI Data'!A:A, K93) &gt;0, "Yes", "No")</f>
        <v>No</v>
      </c>
      <c r="N93">
        <v>33.861939999999997</v>
      </c>
      <c r="O93">
        <v>-117.86123000000001</v>
      </c>
      <c r="P93" s="15">
        <v>110000480952</v>
      </c>
      <c r="Q93" s="15">
        <v>1323221674029</v>
      </c>
      <c r="R93" t="s">
        <v>335</v>
      </c>
      <c r="S93" t="s">
        <v>336</v>
      </c>
      <c r="T93" s="160">
        <v>3</v>
      </c>
      <c r="U93" s="136" t="str">
        <f>VLOOKUP(T93, 'TRI Crosswalk codes'!A:B, 2, FALSE)</f>
        <v>1,000 to 9,999</v>
      </c>
      <c r="V93" t="s">
        <v>337</v>
      </c>
      <c r="W93">
        <v>0</v>
      </c>
      <c r="Y93">
        <v>1</v>
      </c>
      <c r="Z93">
        <v>1</v>
      </c>
      <c r="AA93" t="s">
        <v>338</v>
      </c>
      <c r="AB93" s="137" t="str">
        <f t="shared" si="55"/>
        <v>Processing: As a formulation component; P299 - Other</v>
      </c>
      <c r="AC93" s="137" t="s">
        <v>339</v>
      </c>
      <c r="AD93" s="26" t="str">
        <f>VLOOKUP(K93, 'NAICS OES Crosswalk'!A:C, 3, FALSE)</f>
        <v>Processing: Adhesives and Adhesives Products</v>
      </c>
      <c r="AE93" s="26" t="str">
        <f>_xlfn.XLOOKUP($C93,'TRIFD to COU Crosswalk'!A:A,'TRIFD to COU Crosswalk'!B:B)</f>
        <v xml:space="preserve">Processing: adhesive manufacturing </v>
      </c>
      <c r="AF93" s="137" t="s">
        <v>492</v>
      </c>
      <c r="AK93" t="s">
        <v>341</v>
      </c>
      <c r="AL93" t="s">
        <v>341</v>
      </c>
      <c r="AM93" t="s">
        <v>341</v>
      </c>
      <c r="AN93" t="s">
        <v>341</v>
      </c>
      <c r="AO93" t="s">
        <v>341</v>
      </c>
      <c r="AP93" t="s">
        <v>341</v>
      </c>
      <c r="AQ93" t="s">
        <v>341</v>
      </c>
      <c r="AR93" t="s">
        <v>341</v>
      </c>
      <c r="AS93" t="s">
        <v>341</v>
      </c>
      <c r="AT93" t="s">
        <v>341</v>
      </c>
      <c r="AU93" t="s">
        <v>341</v>
      </c>
      <c r="AV93" t="s">
        <v>341</v>
      </c>
      <c r="AW93" t="s">
        <v>342</v>
      </c>
      <c r="AX93" t="s">
        <v>341</v>
      </c>
      <c r="AY93" t="s">
        <v>341</v>
      </c>
      <c r="AZ93" t="s">
        <v>341</v>
      </c>
      <c r="BA93" t="s">
        <v>341</v>
      </c>
      <c r="BB93" t="s">
        <v>341</v>
      </c>
      <c r="BC93" t="s">
        <v>341</v>
      </c>
      <c r="BD93" t="s">
        <v>341</v>
      </c>
      <c r="BE93" t="s">
        <v>341</v>
      </c>
      <c r="BF93" t="s">
        <v>341</v>
      </c>
      <c r="BG93" t="s">
        <v>341</v>
      </c>
      <c r="BH93" t="s">
        <v>341</v>
      </c>
      <c r="BI93" t="s">
        <v>342</v>
      </c>
      <c r="BJ93" t="s">
        <v>341</v>
      </c>
      <c r="BK93" t="s">
        <v>341</v>
      </c>
      <c r="BL93" t="s">
        <v>341</v>
      </c>
      <c r="BM93" t="s">
        <v>341</v>
      </c>
      <c r="BN93" t="s">
        <v>341</v>
      </c>
      <c r="BO93" t="s">
        <v>341</v>
      </c>
      <c r="BP93" t="s">
        <v>341</v>
      </c>
      <c r="BQ93" t="s">
        <v>341</v>
      </c>
      <c r="BR93" t="s">
        <v>341</v>
      </c>
      <c r="BS93" t="s">
        <v>341</v>
      </c>
      <c r="BT93" t="s">
        <v>341</v>
      </c>
      <c r="BU93" t="s">
        <v>341</v>
      </c>
      <c r="BV93" t="s">
        <v>341</v>
      </c>
      <c r="BW93" t="s">
        <v>341</v>
      </c>
      <c r="BX93" t="s">
        <v>341</v>
      </c>
      <c r="BY93" t="s">
        <v>341</v>
      </c>
      <c r="BZ93" t="s">
        <v>341</v>
      </c>
      <c r="CA93" t="s">
        <v>341</v>
      </c>
      <c r="CB93" t="s">
        <v>341</v>
      </c>
      <c r="CC93" t="s">
        <v>341</v>
      </c>
      <c r="CD93" t="s">
        <v>341</v>
      </c>
      <c r="CE93" t="s">
        <v>341</v>
      </c>
      <c r="CF93" t="s">
        <v>341</v>
      </c>
      <c r="CG93" t="s">
        <v>341</v>
      </c>
      <c r="CH93" t="s">
        <v>341</v>
      </c>
      <c r="CI93" t="s">
        <v>341</v>
      </c>
      <c r="CJ93" t="s">
        <v>341</v>
      </c>
      <c r="CK93" t="s">
        <v>341</v>
      </c>
      <c r="CL93" t="s">
        <v>341</v>
      </c>
      <c r="CM93" t="str">
        <f t="shared" si="56"/>
        <v/>
      </c>
      <c r="CN93" t="str">
        <f t="shared" si="57"/>
        <v/>
      </c>
      <c r="CO93" t="str">
        <f t="shared" si="58"/>
        <v/>
      </c>
      <c r="CP93" t="str">
        <f t="shared" si="59"/>
        <v/>
      </c>
      <c r="CQ93" t="str">
        <f t="shared" si="60"/>
        <v/>
      </c>
      <c r="CR93" t="str">
        <f t="shared" si="61"/>
        <v/>
      </c>
      <c r="CS93" t="str">
        <f t="shared" si="62"/>
        <v/>
      </c>
      <c r="CT93" t="str">
        <f t="shared" si="63"/>
        <v/>
      </c>
      <c r="CU93" t="str">
        <f t="shared" si="64"/>
        <v/>
      </c>
      <c r="CV93" t="str">
        <f t="shared" si="65"/>
        <v/>
      </c>
      <c r="CW93" t="str">
        <f t="shared" si="66"/>
        <v/>
      </c>
      <c r="CX93" t="str">
        <f t="shared" si="67"/>
        <v/>
      </c>
      <c r="CY93" t="str">
        <f t="shared" si="68"/>
        <v>Processing: As a formulation component</v>
      </c>
      <c r="CZ93" t="str">
        <f t="shared" si="69"/>
        <v/>
      </c>
      <c r="DA93" t="str">
        <f t="shared" si="70"/>
        <v/>
      </c>
      <c r="DB93" t="str">
        <f t="shared" si="71"/>
        <v/>
      </c>
      <c r="DC93" t="str">
        <f t="shared" si="72"/>
        <v/>
      </c>
      <c r="DD93" t="str">
        <f t="shared" si="73"/>
        <v/>
      </c>
      <c r="DE93" t="str">
        <f t="shared" si="74"/>
        <v/>
      </c>
      <c r="DF93" t="str">
        <f t="shared" si="75"/>
        <v/>
      </c>
      <c r="DG93" t="str">
        <f t="shared" si="76"/>
        <v/>
      </c>
      <c r="DH93" t="str">
        <f t="shared" si="77"/>
        <v/>
      </c>
      <c r="DI93" t="str">
        <f t="shared" si="78"/>
        <v/>
      </c>
      <c r="DJ93" t="str">
        <f t="shared" si="79"/>
        <v/>
      </c>
      <c r="DK93" t="str">
        <f t="shared" si="80"/>
        <v>P299 - Other</v>
      </c>
      <c r="DL93" t="str">
        <f t="shared" si="81"/>
        <v/>
      </c>
      <c r="DM93" t="str">
        <f t="shared" si="82"/>
        <v/>
      </c>
      <c r="DN93" t="str">
        <f t="shared" si="83"/>
        <v/>
      </c>
      <c r="DO93" t="str">
        <f t="shared" si="84"/>
        <v/>
      </c>
      <c r="DP93" t="str">
        <f t="shared" si="85"/>
        <v/>
      </c>
      <c r="DQ93" t="str">
        <f t="shared" si="86"/>
        <v/>
      </c>
      <c r="DR93" t="str">
        <f t="shared" si="87"/>
        <v/>
      </c>
      <c r="DS93" t="str">
        <f t="shared" si="88"/>
        <v/>
      </c>
      <c r="DT93" t="str">
        <f t="shared" si="89"/>
        <v/>
      </c>
      <c r="DU93" t="str">
        <f t="shared" si="90"/>
        <v/>
      </c>
      <c r="DV93" t="str">
        <f t="shared" si="91"/>
        <v/>
      </c>
      <c r="DW93" t="str">
        <f t="shared" si="92"/>
        <v/>
      </c>
      <c r="DX93" t="str">
        <f t="shared" si="93"/>
        <v/>
      </c>
      <c r="DY93" t="str">
        <f t="shared" si="94"/>
        <v/>
      </c>
      <c r="DZ93" t="str">
        <f t="shared" si="95"/>
        <v/>
      </c>
      <c r="EA93" t="str">
        <f t="shared" si="96"/>
        <v/>
      </c>
      <c r="EB93" t="str">
        <f t="shared" si="97"/>
        <v/>
      </c>
      <c r="EC93" t="str">
        <f t="shared" si="98"/>
        <v/>
      </c>
      <c r="ED93" t="str">
        <f t="shared" si="99"/>
        <v/>
      </c>
      <c r="EE93" t="str">
        <f t="shared" si="100"/>
        <v/>
      </c>
      <c r="EF93" t="str">
        <f t="shared" si="101"/>
        <v/>
      </c>
      <c r="EG93" t="str">
        <f t="shared" si="102"/>
        <v/>
      </c>
      <c r="EH93" t="str">
        <f t="shared" si="103"/>
        <v/>
      </c>
      <c r="EI93" t="str">
        <f t="shared" si="104"/>
        <v/>
      </c>
      <c r="EJ93" t="str">
        <f t="shared" si="105"/>
        <v/>
      </c>
      <c r="EK93" t="str">
        <f t="shared" si="106"/>
        <v/>
      </c>
      <c r="EL93" t="str">
        <f t="shared" si="107"/>
        <v/>
      </c>
      <c r="EM93" t="str">
        <f t="shared" si="108"/>
        <v/>
      </c>
      <c r="EN93" t="str">
        <f t="shared" si="109"/>
        <v/>
      </c>
    </row>
    <row r="94" spans="1:144" ht="52.5" customHeight="1">
      <c r="A94" s="7" t="s">
        <v>328</v>
      </c>
      <c r="B94" s="7">
        <v>2020</v>
      </c>
      <c r="C94" t="s">
        <v>493</v>
      </c>
      <c r="D94" t="s">
        <v>494</v>
      </c>
      <c r="E94" t="s">
        <v>495</v>
      </c>
      <c r="F94" t="s">
        <v>401</v>
      </c>
      <c r="G94" t="s">
        <v>401</v>
      </c>
      <c r="H94" t="s">
        <v>402</v>
      </c>
      <c r="I94">
        <v>92867</v>
      </c>
      <c r="J94" s="136">
        <f>VLOOKUP(H94, 'TRI Crosswalk codes'!D:E, 2, FALSE)</f>
        <v>9</v>
      </c>
      <c r="K94">
        <v>313320</v>
      </c>
      <c r="L94" s="137" t="str">
        <f>VLOOKUP(K94, '2017-2022 NAICS'!C:D, 2, FALSE)</f>
        <v>Fabric Coating Mills</v>
      </c>
      <c r="M94" s="137" t="str">
        <f>IF(COUNTIF('Raw TRI Data'!A:A, K94) &gt;0, "Yes", "No")</f>
        <v>No</v>
      </c>
      <c r="N94">
        <v>33.797759999999997</v>
      </c>
      <c r="O94">
        <v>-117.85581999999999</v>
      </c>
      <c r="P94" s="15">
        <v>110021287819</v>
      </c>
      <c r="Q94" s="15">
        <v>1320219307992</v>
      </c>
      <c r="R94" t="s">
        <v>335</v>
      </c>
      <c r="S94" t="s">
        <v>336</v>
      </c>
      <c r="T94" s="160">
        <v>4</v>
      </c>
      <c r="U94" s="136" t="str">
        <f>VLOOKUP(T94, 'TRI Crosswalk codes'!A:B, 2, FALSE)</f>
        <v>10,000 to 99,999</v>
      </c>
      <c r="V94" t="s">
        <v>337</v>
      </c>
      <c r="W94">
        <v>0</v>
      </c>
      <c r="Y94">
        <v>137.53</v>
      </c>
      <c r="Z94">
        <v>137.53</v>
      </c>
      <c r="AA94" t="s">
        <v>338</v>
      </c>
      <c r="AB94" s="137" t="str">
        <f t="shared" si="55"/>
        <v>Processing: As a formulation component; P205 - Solvents</v>
      </c>
      <c r="AC94" s="137" t="s">
        <v>339</v>
      </c>
      <c r="AD94" s="26" t="str">
        <f>VLOOKUP(K94, 'NAICS OES Crosswalk'!A:C, 3, FALSE)</f>
        <v>Powder Coating Use</v>
      </c>
      <c r="AE94" s="26" t="str">
        <f>_xlfn.XLOOKUP($C94,'TRIFD to COU Crosswalk'!A:A,'TRIFD to COU Crosswalk'!B:B)</f>
        <v>Processing: reactive flame retardant in computer and electronic product manufacturing</v>
      </c>
      <c r="AF94" s="137" t="s">
        <v>496</v>
      </c>
      <c r="AH94" s="137" t="s">
        <v>404</v>
      </c>
      <c r="AK94" t="s">
        <v>341</v>
      </c>
      <c r="AL94" t="s">
        <v>341</v>
      </c>
      <c r="AM94" t="s">
        <v>341</v>
      </c>
      <c r="AN94" t="s">
        <v>341</v>
      </c>
      <c r="AO94" t="s">
        <v>341</v>
      </c>
      <c r="AP94" t="s">
        <v>341</v>
      </c>
      <c r="AQ94" t="s">
        <v>341</v>
      </c>
      <c r="AR94" t="s">
        <v>341</v>
      </c>
      <c r="AS94" t="s">
        <v>341</v>
      </c>
      <c r="AT94" t="s">
        <v>341</v>
      </c>
      <c r="AU94" t="s">
        <v>341</v>
      </c>
      <c r="AV94" t="s">
        <v>341</v>
      </c>
      <c r="AW94" t="s">
        <v>342</v>
      </c>
      <c r="AX94" t="s">
        <v>341</v>
      </c>
      <c r="AY94" t="s">
        <v>341</v>
      </c>
      <c r="AZ94" t="s">
        <v>341</v>
      </c>
      <c r="BA94" t="s">
        <v>341</v>
      </c>
      <c r="BB94" t="s">
        <v>342</v>
      </c>
      <c r="BC94" t="s">
        <v>341</v>
      </c>
      <c r="BD94" t="s">
        <v>341</v>
      </c>
      <c r="BE94" t="s">
        <v>341</v>
      </c>
      <c r="BF94" t="s">
        <v>341</v>
      </c>
      <c r="BG94" t="s">
        <v>341</v>
      </c>
      <c r="BH94" t="s">
        <v>341</v>
      </c>
      <c r="BI94" t="s">
        <v>341</v>
      </c>
      <c r="BJ94" t="s">
        <v>341</v>
      </c>
      <c r="BK94" t="s">
        <v>341</v>
      </c>
      <c r="BL94" t="s">
        <v>341</v>
      </c>
      <c r="BM94" t="s">
        <v>341</v>
      </c>
      <c r="BN94" t="s">
        <v>341</v>
      </c>
      <c r="BO94" t="s">
        <v>341</v>
      </c>
      <c r="BP94" t="s">
        <v>341</v>
      </c>
      <c r="BQ94" t="s">
        <v>341</v>
      </c>
      <c r="BR94" t="s">
        <v>341</v>
      </c>
      <c r="BS94" t="s">
        <v>341</v>
      </c>
      <c r="BT94" t="s">
        <v>341</v>
      </c>
      <c r="BU94" t="s">
        <v>341</v>
      </c>
      <c r="BV94" t="s">
        <v>341</v>
      </c>
      <c r="BW94" t="s">
        <v>341</v>
      </c>
      <c r="BX94" t="s">
        <v>341</v>
      </c>
      <c r="BY94" t="s">
        <v>341</v>
      </c>
      <c r="BZ94" t="s">
        <v>341</v>
      </c>
      <c r="CA94" t="s">
        <v>341</v>
      </c>
      <c r="CB94" t="s">
        <v>341</v>
      </c>
      <c r="CC94" t="s">
        <v>341</v>
      </c>
      <c r="CD94" t="s">
        <v>341</v>
      </c>
      <c r="CE94" t="s">
        <v>341</v>
      </c>
      <c r="CF94" t="s">
        <v>341</v>
      </c>
      <c r="CG94" t="s">
        <v>341</v>
      </c>
      <c r="CH94" t="s">
        <v>341</v>
      </c>
      <c r="CI94" t="s">
        <v>341</v>
      </c>
      <c r="CJ94" t="s">
        <v>341</v>
      </c>
      <c r="CK94" t="s">
        <v>341</v>
      </c>
      <c r="CL94" t="s">
        <v>341</v>
      </c>
      <c r="CM94" t="str">
        <f t="shared" si="56"/>
        <v/>
      </c>
      <c r="CN94" t="str">
        <f t="shared" si="57"/>
        <v/>
      </c>
      <c r="CO94" t="str">
        <f t="shared" si="58"/>
        <v/>
      </c>
      <c r="CP94" t="str">
        <f t="shared" si="59"/>
        <v/>
      </c>
      <c r="CQ94" t="str">
        <f t="shared" si="60"/>
        <v/>
      </c>
      <c r="CR94" t="str">
        <f t="shared" si="61"/>
        <v/>
      </c>
      <c r="CS94" t="str">
        <f t="shared" si="62"/>
        <v/>
      </c>
      <c r="CT94" t="str">
        <f t="shared" si="63"/>
        <v/>
      </c>
      <c r="CU94" t="str">
        <f t="shared" si="64"/>
        <v/>
      </c>
      <c r="CV94" t="str">
        <f t="shared" si="65"/>
        <v/>
      </c>
      <c r="CW94" t="str">
        <f t="shared" si="66"/>
        <v/>
      </c>
      <c r="CX94" t="str">
        <f t="shared" si="67"/>
        <v/>
      </c>
      <c r="CY94" t="str">
        <f t="shared" si="68"/>
        <v>Processing: As a formulation component</v>
      </c>
      <c r="CZ94" t="str">
        <f t="shared" si="69"/>
        <v/>
      </c>
      <c r="DA94" t="str">
        <f t="shared" si="70"/>
        <v/>
      </c>
      <c r="DB94" t="str">
        <f t="shared" si="71"/>
        <v/>
      </c>
      <c r="DC94" t="str">
        <f t="shared" si="72"/>
        <v/>
      </c>
      <c r="DD94" t="str">
        <f t="shared" si="73"/>
        <v>P205 - Solvents</v>
      </c>
      <c r="DE94" t="str">
        <f t="shared" si="74"/>
        <v/>
      </c>
      <c r="DF94" t="str">
        <f t="shared" si="75"/>
        <v/>
      </c>
      <c r="DG94" t="str">
        <f t="shared" si="76"/>
        <v/>
      </c>
      <c r="DH94" t="str">
        <f t="shared" si="77"/>
        <v/>
      </c>
      <c r="DI94" t="str">
        <f t="shared" si="78"/>
        <v/>
      </c>
      <c r="DJ94" t="str">
        <f t="shared" si="79"/>
        <v/>
      </c>
      <c r="DK94" t="str">
        <f t="shared" si="80"/>
        <v/>
      </c>
      <c r="DL94" t="str">
        <f t="shared" si="81"/>
        <v/>
      </c>
      <c r="DM94" t="str">
        <f t="shared" si="82"/>
        <v/>
      </c>
      <c r="DN94" t="str">
        <f t="shared" si="83"/>
        <v/>
      </c>
      <c r="DO94" t="str">
        <f t="shared" si="84"/>
        <v/>
      </c>
      <c r="DP94" t="str">
        <f t="shared" si="85"/>
        <v/>
      </c>
      <c r="DQ94" t="str">
        <f t="shared" si="86"/>
        <v/>
      </c>
      <c r="DR94" t="str">
        <f t="shared" si="87"/>
        <v/>
      </c>
      <c r="DS94" t="str">
        <f t="shared" si="88"/>
        <v/>
      </c>
      <c r="DT94" t="str">
        <f t="shared" si="89"/>
        <v/>
      </c>
      <c r="DU94" t="str">
        <f t="shared" si="90"/>
        <v/>
      </c>
      <c r="DV94" t="str">
        <f t="shared" si="91"/>
        <v/>
      </c>
      <c r="DW94" t="str">
        <f t="shared" si="92"/>
        <v/>
      </c>
      <c r="DX94" t="str">
        <f t="shared" si="93"/>
        <v/>
      </c>
      <c r="DY94" t="str">
        <f t="shared" si="94"/>
        <v/>
      </c>
      <c r="DZ94" t="str">
        <f t="shared" si="95"/>
        <v/>
      </c>
      <c r="EA94" t="str">
        <f t="shared" si="96"/>
        <v/>
      </c>
      <c r="EB94" t="str">
        <f t="shared" si="97"/>
        <v/>
      </c>
      <c r="EC94" t="str">
        <f t="shared" si="98"/>
        <v/>
      </c>
      <c r="ED94" t="str">
        <f t="shared" si="99"/>
        <v/>
      </c>
      <c r="EE94" t="str">
        <f t="shared" si="100"/>
        <v/>
      </c>
      <c r="EF94" t="str">
        <f t="shared" si="101"/>
        <v/>
      </c>
      <c r="EG94" t="str">
        <f t="shared" si="102"/>
        <v/>
      </c>
      <c r="EH94" t="str">
        <f t="shared" si="103"/>
        <v/>
      </c>
      <c r="EI94" t="str">
        <f t="shared" si="104"/>
        <v/>
      </c>
      <c r="EJ94" t="str">
        <f t="shared" si="105"/>
        <v/>
      </c>
      <c r="EK94" t="str">
        <f t="shared" si="106"/>
        <v/>
      </c>
      <c r="EL94" t="str">
        <f t="shared" si="107"/>
        <v/>
      </c>
      <c r="EM94" t="str">
        <f t="shared" si="108"/>
        <v/>
      </c>
      <c r="EN94" t="str">
        <f t="shared" si="109"/>
        <v/>
      </c>
    </row>
    <row r="95" spans="1:144" ht="57.6">
      <c r="A95" s="7" t="s">
        <v>328</v>
      </c>
      <c r="B95" s="7">
        <v>2021</v>
      </c>
      <c r="C95" t="s">
        <v>493</v>
      </c>
      <c r="D95" t="s">
        <v>494</v>
      </c>
      <c r="E95" t="s">
        <v>495</v>
      </c>
      <c r="F95" t="s">
        <v>401</v>
      </c>
      <c r="G95" t="s">
        <v>401</v>
      </c>
      <c r="H95" t="s">
        <v>402</v>
      </c>
      <c r="I95">
        <v>92867</v>
      </c>
      <c r="J95" s="136">
        <f>VLOOKUP(H95, 'TRI Crosswalk codes'!D:E, 2, FALSE)</f>
        <v>9</v>
      </c>
      <c r="K95">
        <v>313320</v>
      </c>
      <c r="L95" s="137" t="str">
        <f>VLOOKUP(K95, '2017-2022 NAICS'!C:D, 2, FALSE)</f>
        <v>Fabric Coating Mills</v>
      </c>
      <c r="M95" s="137" t="str">
        <f>IF(COUNTIF('Raw TRI Data'!A:A, K95) &gt;0, "Yes", "No")</f>
        <v>No</v>
      </c>
      <c r="N95">
        <v>33.797759999999997</v>
      </c>
      <c r="O95">
        <v>-117.85581999999999</v>
      </c>
      <c r="P95" s="15">
        <v>110021287819</v>
      </c>
      <c r="Q95" s="15">
        <v>1321219817689</v>
      </c>
      <c r="R95" t="s">
        <v>335</v>
      </c>
      <c r="S95" t="s">
        <v>336</v>
      </c>
      <c r="T95" s="160">
        <v>3</v>
      </c>
      <c r="U95" s="136" t="str">
        <f>VLOOKUP(T95, 'TRI Crosswalk codes'!A:B, 2, FALSE)</f>
        <v>1,000 to 9,999</v>
      </c>
      <c r="V95" t="s">
        <v>337</v>
      </c>
      <c r="W95">
        <v>0</v>
      </c>
      <c r="Y95">
        <v>1</v>
      </c>
      <c r="Z95">
        <v>1</v>
      </c>
      <c r="AA95" t="s">
        <v>338</v>
      </c>
      <c r="AB95" s="137" t="str">
        <f t="shared" si="55"/>
        <v>Processing: As a formulation component; P299 - Other</v>
      </c>
      <c r="AC95" s="137" t="s">
        <v>339</v>
      </c>
      <c r="AD95" s="26" t="str">
        <f>VLOOKUP(K95, 'NAICS OES Crosswalk'!A:C, 3, FALSE)</f>
        <v>Powder Coating Use</v>
      </c>
      <c r="AE95" s="26" t="str">
        <f>_xlfn.XLOOKUP($C95,'TRIFD to COU Crosswalk'!A:A,'TRIFD to COU Crosswalk'!B:B)</f>
        <v>Processing: reactive flame retardant in computer and electronic product manufacturing</v>
      </c>
      <c r="AF95" s="137" t="s">
        <v>496</v>
      </c>
      <c r="AH95" s="137" t="s">
        <v>404</v>
      </c>
      <c r="AK95" t="s">
        <v>341</v>
      </c>
      <c r="AL95" t="s">
        <v>341</v>
      </c>
      <c r="AM95" t="s">
        <v>341</v>
      </c>
      <c r="AN95" t="s">
        <v>341</v>
      </c>
      <c r="AO95" t="s">
        <v>341</v>
      </c>
      <c r="AP95" t="s">
        <v>341</v>
      </c>
      <c r="AQ95" t="s">
        <v>341</v>
      </c>
      <c r="AR95" t="s">
        <v>341</v>
      </c>
      <c r="AS95" t="s">
        <v>341</v>
      </c>
      <c r="AT95" t="s">
        <v>341</v>
      </c>
      <c r="AU95" t="s">
        <v>341</v>
      </c>
      <c r="AV95" t="s">
        <v>341</v>
      </c>
      <c r="AW95" t="s">
        <v>342</v>
      </c>
      <c r="AX95" t="s">
        <v>341</v>
      </c>
      <c r="AY95" t="s">
        <v>341</v>
      </c>
      <c r="AZ95" t="s">
        <v>341</v>
      </c>
      <c r="BA95" t="s">
        <v>341</v>
      </c>
      <c r="BB95" t="s">
        <v>341</v>
      </c>
      <c r="BC95" t="s">
        <v>341</v>
      </c>
      <c r="BD95" t="s">
        <v>341</v>
      </c>
      <c r="BE95" t="s">
        <v>341</v>
      </c>
      <c r="BF95" t="s">
        <v>341</v>
      </c>
      <c r="BG95" t="s">
        <v>341</v>
      </c>
      <c r="BH95" t="s">
        <v>341</v>
      </c>
      <c r="BI95" t="s">
        <v>342</v>
      </c>
      <c r="BJ95" t="s">
        <v>341</v>
      </c>
      <c r="BK95" t="s">
        <v>341</v>
      </c>
      <c r="BL95" t="s">
        <v>341</v>
      </c>
      <c r="BM95" t="s">
        <v>341</v>
      </c>
      <c r="BN95" t="s">
        <v>341</v>
      </c>
      <c r="BO95" t="s">
        <v>341</v>
      </c>
      <c r="BP95" t="s">
        <v>341</v>
      </c>
      <c r="BQ95" t="s">
        <v>341</v>
      </c>
      <c r="BR95" t="s">
        <v>341</v>
      </c>
      <c r="BS95" t="s">
        <v>341</v>
      </c>
      <c r="BT95" t="s">
        <v>341</v>
      </c>
      <c r="BU95" t="s">
        <v>341</v>
      </c>
      <c r="BV95" t="s">
        <v>341</v>
      </c>
      <c r="BW95" t="s">
        <v>341</v>
      </c>
      <c r="BX95" t="s">
        <v>341</v>
      </c>
      <c r="BY95" t="s">
        <v>341</v>
      </c>
      <c r="BZ95" t="s">
        <v>341</v>
      </c>
      <c r="CA95" t="s">
        <v>341</v>
      </c>
      <c r="CB95" t="s">
        <v>341</v>
      </c>
      <c r="CC95" t="s">
        <v>341</v>
      </c>
      <c r="CD95" t="s">
        <v>341</v>
      </c>
      <c r="CE95" t="s">
        <v>341</v>
      </c>
      <c r="CF95" t="s">
        <v>341</v>
      </c>
      <c r="CG95" t="s">
        <v>341</v>
      </c>
      <c r="CH95" t="s">
        <v>341</v>
      </c>
      <c r="CI95" t="s">
        <v>341</v>
      </c>
      <c r="CJ95" t="s">
        <v>341</v>
      </c>
      <c r="CK95" t="s">
        <v>341</v>
      </c>
      <c r="CL95" t="s">
        <v>341</v>
      </c>
      <c r="CM95" t="str">
        <f t="shared" si="56"/>
        <v/>
      </c>
      <c r="CN95" t="str">
        <f t="shared" si="57"/>
        <v/>
      </c>
      <c r="CO95" t="str">
        <f t="shared" si="58"/>
        <v/>
      </c>
      <c r="CP95" t="str">
        <f t="shared" si="59"/>
        <v/>
      </c>
      <c r="CQ95" t="str">
        <f t="shared" si="60"/>
        <v/>
      </c>
      <c r="CR95" t="str">
        <f t="shared" si="61"/>
        <v/>
      </c>
      <c r="CS95" t="str">
        <f t="shared" si="62"/>
        <v/>
      </c>
      <c r="CT95" t="str">
        <f t="shared" si="63"/>
        <v/>
      </c>
      <c r="CU95" t="str">
        <f t="shared" si="64"/>
        <v/>
      </c>
      <c r="CV95" t="str">
        <f t="shared" si="65"/>
        <v/>
      </c>
      <c r="CW95" t="str">
        <f t="shared" si="66"/>
        <v/>
      </c>
      <c r="CX95" t="str">
        <f t="shared" si="67"/>
        <v/>
      </c>
      <c r="CY95" t="str">
        <f t="shared" si="68"/>
        <v>Processing: As a formulation component</v>
      </c>
      <c r="CZ95" t="str">
        <f t="shared" si="69"/>
        <v/>
      </c>
      <c r="DA95" t="str">
        <f t="shared" si="70"/>
        <v/>
      </c>
      <c r="DB95" t="str">
        <f t="shared" si="71"/>
        <v/>
      </c>
      <c r="DC95" t="str">
        <f t="shared" si="72"/>
        <v/>
      </c>
      <c r="DD95" t="str">
        <f t="shared" si="73"/>
        <v/>
      </c>
      <c r="DE95" t="str">
        <f t="shared" si="74"/>
        <v/>
      </c>
      <c r="DF95" t="str">
        <f t="shared" si="75"/>
        <v/>
      </c>
      <c r="DG95" t="str">
        <f t="shared" si="76"/>
        <v/>
      </c>
      <c r="DH95" t="str">
        <f t="shared" si="77"/>
        <v/>
      </c>
      <c r="DI95" t="str">
        <f t="shared" si="78"/>
        <v/>
      </c>
      <c r="DJ95" t="str">
        <f t="shared" si="79"/>
        <v/>
      </c>
      <c r="DK95" t="str">
        <f t="shared" si="80"/>
        <v>P299 - Other</v>
      </c>
      <c r="DL95" t="str">
        <f t="shared" si="81"/>
        <v/>
      </c>
      <c r="DM95" t="str">
        <f t="shared" si="82"/>
        <v/>
      </c>
      <c r="DN95" t="str">
        <f t="shared" si="83"/>
        <v/>
      </c>
      <c r="DO95" t="str">
        <f t="shared" si="84"/>
        <v/>
      </c>
      <c r="DP95" t="str">
        <f t="shared" si="85"/>
        <v/>
      </c>
      <c r="DQ95" t="str">
        <f t="shared" si="86"/>
        <v/>
      </c>
      <c r="DR95" t="str">
        <f t="shared" si="87"/>
        <v/>
      </c>
      <c r="DS95" t="str">
        <f t="shared" si="88"/>
        <v/>
      </c>
      <c r="DT95" t="str">
        <f t="shared" si="89"/>
        <v/>
      </c>
      <c r="DU95" t="str">
        <f t="shared" si="90"/>
        <v/>
      </c>
      <c r="DV95" t="str">
        <f t="shared" si="91"/>
        <v/>
      </c>
      <c r="DW95" t="str">
        <f t="shared" si="92"/>
        <v/>
      </c>
      <c r="DX95" t="str">
        <f t="shared" si="93"/>
        <v/>
      </c>
      <c r="DY95" t="str">
        <f t="shared" si="94"/>
        <v/>
      </c>
      <c r="DZ95" t="str">
        <f t="shared" si="95"/>
        <v/>
      </c>
      <c r="EA95" t="str">
        <f t="shared" si="96"/>
        <v/>
      </c>
      <c r="EB95" t="str">
        <f t="shared" si="97"/>
        <v/>
      </c>
      <c r="EC95" t="str">
        <f t="shared" si="98"/>
        <v/>
      </c>
      <c r="ED95" t="str">
        <f t="shared" si="99"/>
        <v/>
      </c>
      <c r="EE95" t="str">
        <f t="shared" si="100"/>
        <v/>
      </c>
      <c r="EF95" t="str">
        <f t="shared" si="101"/>
        <v/>
      </c>
      <c r="EG95" t="str">
        <f t="shared" si="102"/>
        <v/>
      </c>
      <c r="EH95" t="str">
        <f t="shared" si="103"/>
        <v/>
      </c>
      <c r="EI95" t="str">
        <f t="shared" si="104"/>
        <v/>
      </c>
      <c r="EJ95" t="str">
        <f t="shared" si="105"/>
        <v/>
      </c>
      <c r="EK95" t="str">
        <f t="shared" si="106"/>
        <v/>
      </c>
      <c r="EL95" t="str">
        <f t="shared" si="107"/>
        <v/>
      </c>
      <c r="EM95" t="str">
        <f t="shared" si="108"/>
        <v/>
      </c>
      <c r="EN95" t="str">
        <f t="shared" si="109"/>
        <v/>
      </c>
    </row>
    <row r="96" spans="1:144" ht="57.6">
      <c r="A96" s="7" t="s">
        <v>328</v>
      </c>
      <c r="B96" s="7">
        <v>2022</v>
      </c>
      <c r="C96" t="s">
        <v>493</v>
      </c>
      <c r="D96" t="s">
        <v>494</v>
      </c>
      <c r="E96" t="s">
        <v>495</v>
      </c>
      <c r="F96" t="s">
        <v>401</v>
      </c>
      <c r="G96" t="s">
        <v>401</v>
      </c>
      <c r="H96" t="s">
        <v>402</v>
      </c>
      <c r="I96">
        <v>92867</v>
      </c>
      <c r="J96" s="136">
        <f>VLOOKUP(H96, 'TRI Crosswalk codes'!D:E, 2, FALSE)</f>
        <v>9</v>
      </c>
      <c r="K96">
        <v>313320</v>
      </c>
      <c r="L96" s="137" t="str">
        <f>VLOOKUP(K96, '2017-2022 NAICS'!C:D, 2, FALSE)</f>
        <v>Fabric Coating Mills</v>
      </c>
      <c r="M96" s="137" t="str">
        <f>IF(COUNTIF('Raw TRI Data'!A:A, K96) &gt;0, "Yes", "No")</f>
        <v>No</v>
      </c>
      <c r="N96">
        <v>33.797759999999997</v>
      </c>
      <c r="O96">
        <v>-117.85581999999999</v>
      </c>
      <c r="P96" s="15">
        <v>110021287819</v>
      </c>
      <c r="Q96" s="15">
        <v>1322221007913</v>
      </c>
      <c r="R96" t="s">
        <v>335</v>
      </c>
      <c r="S96" t="s">
        <v>336</v>
      </c>
      <c r="T96" s="160">
        <v>3</v>
      </c>
      <c r="U96" s="136" t="str">
        <f>VLOOKUP(T96, 'TRI Crosswalk codes'!A:B, 2, FALSE)</f>
        <v>1,000 to 9,999</v>
      </c>
      <c r="V96" t="s">
        <v>337</v>
      </c>
      <c r="W96">
        <v>0</v>
      </c>
      <c r="Y96">
        <v>1</v>
      </c>
      <c r="Z96">
        <v>1</v>
      </c>
      <c r="AA96" t="s">
        <v>338</v>
      </c>
      <c r="AB96" s="137" t="str">
        <f t="shared" si="55"/>
        <v>Processing: As a formulation component; P299 - Other</v>
      </c>
      <c r="AC96" s="137" t="s">
        <v>339</v>
      </c>
      <c r="AD96" s="26" t="str">
        <f>VLOOKUP(K96, 'NAICS OES Crosswalk'!A:C, 3, FALSE)</f>
        <v>Powder Coating Use</v>
      </c>
      <c r="AE96" s="26" t="str">
        <f>_xlfn.XLOOKUP($C96,'TRIFD to COU Crosswalk'!A:A,'TRIFD to COU Crosswalk'!B:B)</f>
        <v>Processing: reactive flame retardant in computer and electronic product manufacturing</v>
      </c>
      <c r="AF96" s="137" t="s">
        <v>496</v>
      </c>
      <c r="AH96" s="137" t="s">
        <v>404</v>
      </c>
      <c r="AK96" t="s">
        <v>341</v>
      </c>
      <c r="AL96" t="s">
        <v>341</v>
      </c>
      <c r="AM96" t="s">
        <v>341</v>
      </c>
      <c r="AN96" t="s">
        <v>341</v>
      </c>
      <c r="AO96" t="s">
        <v>341</v>
      </c>
      <c r="AP96" t="s">
        <v>341</v>
      </c>
      <c r="AQ96" t="s">
        <v>341</v>
      </c>
      <c r="AR96" t="s">
        <v>341</v>
      </c>
      <c r="AS96" t="s">
        <v>341</v>
      </c>
      <c r="AT96" t="s">
        <v>341</v>
      </c>
      <c r="AU96" t="s">
        <v>341</v>
      </c>
      <c r="AV96" t="s">
        <v>341</v>
      </c>
      <c r="AW96" t="s">
        <v>342</v>
      </c>
      <c r="AX96" t="s">
        <v>341</v>
      </c>
      <c r="AY96" t="s">
        <v>341</v>
      </c>
      <c r="AZ96" t="s">
        <v>341</v>
      </c>
      <c r="BA96" t="s">
        <v>341</v>
      </c>
      <c r="BB96" t="s">
        <v>341</v>
      </c>
      <c r="BC96" t="s">
        <v>341</v>
      </c>
      <c r="BD96" t="s">
        <v>341</v>
      </c>
      <c r="BE96" t="s">
        <v>341</v>
      </c>
      <c r="BF96" t="s">
        <v>341</v>
      </c>
      <c r="BG96" t="s">
        <v>341</v>
      </c>
      <c r="BH96" t="s">
        <v>341</v>
      </c>
      <c r="BI96" t="s">
        <v>342</v>
      </c>
      <c r="BJ96" t="s">
        <v>341</v>
      </c>
      <c r="BK96" t="s">
        <v>341</v>
      </c>
      <c r="BL96" t="s">
        <v>341</v>
      </c>
      <c r="BM96" t="s">
        <v>341</v>
      </c>
      <c r="BN96" t="s">
        <v>341</v>
      </c>
      <c r="BO96" t="s">
        <v>341</v>
      </c>
      <c r="BP96" t="s">
        <v>341</v>
      </c>
      <c r="BQ96" t="s">
        <v>341</v>
      </c>
      <c r="BR96" t="s">
        <v>341</v>
      </c>
      <c r="BS96" t="s">
        <v>341</v>
      </c>
      <c r="BT96" t="s">
        <v>341</v>
      </c>
      <c r="BU96" t="s">
        <v>341</v>
      </c>
      <c r="BV96" t="s">
        <v>341</v>
      </c>
      <c r="BW96" t="s">
        <v>341</v>
      </c>
      <c r="BX96" t="s">
        <v>341</v>
      </c>
      <c r="BY96" t="s">
        <v>341</v>
      </c>
      <c r="BZ96" t="s">
        <v>341</v>
      </c>
      <c r="CA96" t="s">
        <v>341</v>
      </c>
      <c r="CB96" t="s">
        <v>341</v>
      </c>
      <c r="CC96" t="s">
        <v>341</v>
      </c>
      <c r="CD96" t="s">
        <v>341</v>
      </c>
      <c r="CE96" t="s">
        <v>341</v>
      </c>
      <c r="CF96" t="s">
        <v>341</v>
      </c>
      <c r="CG96" t="s">
        <v>341</v>
      </c>
      <c r="CH96" t="s">
        <v>341</v>
      </c>
      <c r="CI96" t="s">
        <v>341</v>
      </c>
      <c r="CJ96" t="s">
        <v>341</v>
      </c>
      <c r="CK96" t="s">
        <v>341</v>
      </c>
      <c r="CL96" t="s">
        <v>341</v>
      </c>
      <c r="CM96" t="str">
        <f t="shared" si="56"/>
        <v/>
      </c>
      <c r="CN96" t="str">
        <f t="shared" si="57"/>
        <v/>
      </c>
      <c r="CO96" t="str">
        <f t="shared" si="58"/>
        <v/>
      </c>
      <c r="CP96" t="str">
        <f t="shared" si="59"/>
        <v/>
      </c>
      <c r="CQ96" t="str">
        <f t="shared" si="60"/>
        <v/>
      </c>
      <c r="CR96" t="str">
        <f t="shared" si="61"/>
        <v/>
      </c>
      <c r="CS96" t="str">
        <f t="shared" si="62"/>
        <v/>
      </c>
      <c r="CT96" t="str">
        <f t="shared" si="63"/>
        <v/>
      </c>
      <c r="CU96" t="str">
        <f t="shared" si="64"/>
        <v/>
      </c>
      <c r="CV96" t="str">
        <f t="shared" si="65"/>
        <v/>
      </c>
      <c r="CW96" t="str">
        <f t="shared" si="66"/>
        <v/>
      </c>
      <c r="CX96" t="str">
        <f t="shared" si="67"/>
        <v/>
      </c>
      <c r="CY96" t="str">
        <f t="shared" si="68"/>
        <v>Processing: As a formulation component</v>
      </c>
      <c r="CZ96" t="str">
        <f t="shared" si="69"/>
        <v/>
      </c>
      <c r="DA96" t="str">
        <f t="shared" si="70"/>
        <v/>
      </c>
      <c r="DB96" t="str">
        <f t="shared" si="71"/>
        <v/>
      </c>
      <c r="DC96" t="str">
        <f t="shared" si="72"/>
        <v/>
      </c>
      <c r="DD96" t="str">
        <f t="shared" si="73"/>
        <v/>
      </c>
      <c r="DE96" t="str">
        <f t="shared" si="74"/>
        <v/>
      </c>
      <c r="DF96" t="str">
        <f t="shared" si="75"/>
        <v/>
      </c>
      <c r="DG96" t="str">
        <f t="shared" si="76"/>
        <v/>
      </c>
      <c r="DH96" t="str">
        <f t="shared" si="77"/>
        <v/>
      </c>
      <c r="DI96" t="str">
        <f t="shared" si="78"/>
        <v/>
      </c>
      <c r="DJ96" t="str">
        <f t="shared" si="79"/>
        <v/>
      </c>
      <c r="DK96" t="str">
        <f t="shared" si="80"/>
        <v>P299 - Other</v>
      </c>
      <c r="DL96" t="str">
        <f t="shared" si="81"/>
        <v/>
      </c>
      <c r="DM96" t="str">
        <f t="shared" si="82"/>
        <v/>
      </c>
      <c r="DN96" t="str">
        <f t="shared" si="83"/>
        <v/>
      </c>
      <c r="DO96" t="str">
        <f t="shared" si="84"/>
        <v/>
      </c>
      <c r="DP96" t="str">
        <f t="shared" si="85"/>
        <v/>
      </c>
      <c r="DQ96" t="str">
        <f t="shared" si="86"/>
        <v/>
      </c>
      <c r="DR96" t="str">
        <f t="shared" si="87"/>
        <v/>
      </c>
      <c r="DS96" t="str">
        <f t="shared" si="88"/>
        <v/>
      </c>
      <c r="DT96" t="str">
        <f t="shared" si="89"/>
        <v/>
      </c>
      <c r="DU96" t="str">
        <f t="shared" si="90"/>
        <v/>
      </c>
      <c r="DV96" t="str">
        <f t="shared" si="91"/>
        <v/>
      </c>
      <c r="DW96" t="str">
        <f t="shared" si="92"/>
        <v/>
      </c>
      <c r="DX96" t="str">
        <f t="shared" si="93"/>
        <v/>
      </c>
      <c r="DY96" t="str">
        <f t="shared" si="94"/>
        <v/>
      </c>
      <c r="DZ96" t="str">
        <f t="shared" si="95"/>
        <v/>
      </c>
      <c r="EA96" t="str">
        <f t="shared" si="96"/>
        <v/>
      </c>
      <c r="EB96" t="str">
        <f t="shared" si="97"/>
        <v/>
      </c>
      <c r="EC96" t="str">
        <f t="shared" si="98"/>
        <v/>
      </c>
      <c r="ED96" t="str">
        <f t="shared" si="99"/>
        <v/>
      </c>
      <c r="EE96" t="str">
        <f t="shared" si="100"/>
        <v/>
      </c>
      <c r="EF96" t="str">
        <f t="shared" si="101"/>
        <v/>
      </c>
      <c r="EG96" t="str">
        <f t="shared" si="102"/>
        <v/>
      </c>
      <c r="EH96" t="str">
        <f t="shared" si="103"/>
        <v/>
      </c>
      <c r="EI96" t="str">
        <f t="shared" si="104"/>
        <v/>
      </c>
      <c r="EJ96" t="str">
        <f t="shared" si="105"/>
        <v/>
      </c>
      <c r="EK96" t="str">
        <f t="shared" si="106"/>
        <v/>
      </c>
      <c r="EL96" t="str">
        <f t="shared" si="107"/>
        <v/>
      </c>
      <c r="EM96" t="str">
        <f t="shared" si="108"/>
        <v/>
      </c>
      <c r="EN96" t="str">
        <f t="shared" si="109"/>
        <v/>
      </c>
    </row>
    <row r="97" spans="1:144" ht="57.6">
      <c r="A97" s="7" t="s">
        <v>328</v>
      </c>
      <c r="B97" s="7">
        <v>2023</v>
      </c>
      <c r="C97" t="s">
        <v>493</v>
      </c>
      <c r="D97" t="s">
        <v>494</v>
      </c>
      <c r="E97" t="s">
        <v>495</v>
      </c>
      <c r="F97" t="s">
        <v>401</v>
      </c>
      <c r="G97" t="s">
        <v>401</v>
      </c>
      <c r="H97" t="s">
        <v>402</v>
      </c>
      <c r="I97">
        <v>92867</v>
      </c>
      <c r="J97" s="136">
        <f>VLOOKUP(H97, 'TRI Crosswalk codes'!D:E, 2, FALSE)</f>
        <v>9</v>
      </c>
      <c r="K97">
        <v>313320</v>
      </c>
      <c r="L97" s="137" t="str">
        <f>VLOOKUP(K97, '2017-2022 NAICS'!C:D, 2, FALSE)</f>
        <v>Fabric Coating Mills</v>
      </c>
      <c r="M97" s="137" t="str">
        <f>IF(COUNTIF('Raw TRI Data'!A:A, K97) &gt;0, "Yes", "No")</f>
        <v>No</v>
      </c>
      <c r="N97">
        <v>33.797759999999997</v>
      </c>
      <c r="O97">
        <v>-117.85581999999999</v>
      </c>
      <c r="P97" s="15">
        <v>110021287819</v>
      </c>
      <c r="Q97" s="15">
        <v>1323221673902</v>
      </c>
      <c r="R97" t="s">
        <v>335</v>
      </c>
      <c r="S97" t="s">
        <v>336</v>
      </c>
      <c r="T97" s="160">
        <v>3</v>
      </c>
      <c r="U97" s="136" t="str">
        <f>VLOOKUP(T97, 'TRI Crosswalk codes'!A:B, 2, FALSE)</f>
        <v>1,000 to 9,999</v>
      </c>
      <c r="V97" t="s">
        <v>337</v>
      </c>
      <c r="W97">
        <v>0</v>
      </c>
      <c r="Y97">
        <v>1</v>
      </c>
      <c r="Z97">
        <v>1</v>
      </c>
      <c r="AA97" t="s">
        <v>338</v>
      </c>
      <c r="AB97" s="137" t="str">
        <f t="shared" si="55"/>
        <v>Processing: As a formulation component; P299 - Other</v>
      </c>
      <c r="AC97" s="137" t="s">
        <v>339</v>
      </c>
      <c r="AD97" s="26" t="str">
        <f>VLOOKUP(K97, 'NAICS OES Crosswalk'!A:C, 3, FALSE)</f>
        <v>Powder Coating Use</v>
      </c>
      <c r="AE97" s="26" t="str">
        <f>_xlfn.XLOOKUP($C97,'TRIFD to COU Crosswalk'!A:A,'TRIFD to COU Crosswalk'!B:B)</f>
        <v>Processing: reactive flame retardant in computer and electronic product manufacturing</v>
      </c>
      <c r="AF97" s="137" t="s">
        <v>496</v>
      </c>
      <c r="AH97" s="137" t="s">
        <v>404</v>
      </c>
      <c r="AK97" t="s">
        <v>341</v>
      </c>
      <c r="AL97" t="s">
        <v>341</v>
      </c>
      <c r="AM97" t="s">
        <v>341</v>
      </c>
      <c r="AN97" t="s">
        <v>341</v>
      </c>
      <c r="AO97" t="s">
        <v>341</v>
      </c>
      <c r="AP97" t="s">
        <v>341</v>
      </c>
      <c r="AQ97" t="s">
        <v>341</v>
      </c>
      <c r="AR97" t="s">
        <v>341</v>
      </c>
      <c r="AS97" t="s">
        <v>341</v>
      </c>
      <c r="AT97" t="s">
        <v>341</v>
      </c>
      <c r="AU97" t="s">
        <v>341</v>
      </c>
      <c r="AV97" t="s">
        <v>341</v>
      </c>
      <c r="AW97" t="s">
        <v>342</v>
      </c>
      <c r="AX97" t="s">
        <v>341</v>
      </c>
      <c r="AY97" t="s">
        <v>341</v>
      </c>
      <c r="AZ97" t="s">
        <v>341</v>
      </c>
      <c r="BA97" t="s">
        <v>341</v>
      </c>
      <c r="BB97" t="s">
        <v>341</v>
      </c>
      <c r="BC97" t="s">
        <v>341</v>
      </c>
      <c r="BD97" t="s">
        <v>341</v>
      </c>
      <c r="BE97" t="s">
        <v>341</v>
      </c>
      <c r="BF97" t="s">
        <v>341</v>
      </c>
      <c r="BG97" t="s">
        <v>341</v>
      </c>
      <c r="BH97" t="s">
        <v>341</v>
      </c>
      <c r="BI97" t="s">
        <v>342</v>
      </c>
      <c r="BJ97" t="s">
        <v>341</v>
      </c>
      <c r="BK97" t="s">
        <v>341</v>
      </c>
      <c r="BL97" t="s">
        <v>341</v>
      </c>
      <c r="BM97" t="s">
        <v>341</v>
      </c>
      <c r="BN97" t="s">
        <v>341</v>
      </c>
      <c r="BO97" t="s">
        <v>341</v>
      </c>
      <c r="BP97" t="s">
        <v>341</v>
      </c>
      <c r="BQ97" t="s">
        <v>341</v>
      </c>
      <c r="BR97" t="s">
        <v>341</v>
      </c>
      <c r="BS97" t="s">
        <v>341</v>
      </c>
      <c r="BT97" t="s">
        <v>341</v>
      </c>
      <c r="BU97" t="s">
        <v>341</v>
      </c>
      <c r="BV97" t="s">
        <v>341</v>
      </c>
      <c r="BW97" t="s">
        <v>341</v>
      </c>
      <c r="BX97" t="s">
        <v>341</v>
      </c>
      <c r="BY97" t="s">
        <v>341</v>
      </c>
      <c r="BZ97" t="s">
        <v>341</v>
      </c>
      <c r="CA97" t="s">
        <v>341</v>
      </c>
      <c r="CB97" t="s">
        <v>341</v>
      </c>
      <c r="CC97" t="s">
        <v>341</v>
      </c>
      <c r="CD97" t="s">
        <v>341</v>
      </c>
      <c r="CE97" t="s">
        <v>341</v>
      </c>
      <c r="CF97" t="s">
        <v>341</v>
      </c>
      <c r="CG97" t="s">
        <v>341</v>
      </c>
      <c r="CH97" t="s">
        <v>341</v>
      </c>
      <c r="CI97" t="s">
        <v>341</v>
      </c>
      <c r="CJ97" t="s">
        <v>341</v>
      </c>
      <c r="CK97" t="s">
        <v>341</v>
      </c>
      <c r="CL97" t="s">
        <v>341</v>
      </c>
      <c r="CM97" t="str">
        <f t="shared" si="56"/>
        <v/>
      </c>
      <c r="CN97" t="str">
        <f t="shared" si="57"/>
        <v/>
      </c>
      <c r="CO97" t="str">
        <f t="shared" si="58"/>
        <v/>
      </c>
      <c r="CP97" t="str">
        <f t="shared" si="59"/>
        <v/>
      </c>
      <c r="CQ97" t="str">
        <f t="shared" si="60"/>
        <v/>
      </c>
      <c r="CR97" t="str">
        <f t="shared" si="61"/>
        <v/>
      </c>
      <c r="CS97" t="str">
        <f t="shared" si="62"/>
        <v/>
      </c>
      <c r="CT97" t="str">
        <f t="shared" si="63"/>
        <v/>
      </c>
      <c r="CU97" t="str">
        <f t="shared" si="64"/>
        <v/>
      </c>
      <c r="CV97" t="str">
        <f t="shared" si="65"/>
        <v/>
      </c>
      <c r="CW97" t="str">
        <f t="shared" si="66"/>
        <v/>
      </c>
      <c r="CX97" t="str">
        <f t="shared" si="67"/>
        <v/>
      </c>
      <c r="CY97" t="str">
        <f t="shared" si="68"/>
        <v>Processing: As a formulation component</v>
      </c>
      <c r="CZ97" t="str">
        <f t="shared" si="69"/>
        <v/>
      </c>
      <c r="DA97" t="str">
        <f t="shared" si="70"/>
        <v/>
      </c>
      <c r="DB97" t="str">
        <f t="shared" si="71"/>
        <v/>
      </c>
      <c r="DC97" t="str">
        <f t="shared" si="72"/>
        <v/>
      </c>
      <c r="DD97" t="str">
        <f t="shared" si="73"/>
        <v/>
      </c>
      <c r="DE97" t="str">
        <f t="shared" si="74"/>
        <v/>
      </c>
      <c r="DF97" t="str">
        <f t="shared" si="75"/>
        <v/>
      </c>
      <c r="DG97" t="str">
        <f t="shared" si="76"/>
        <v/>
      </c>
      <c r="DH97" t="str">
        <f t="shared" si="77"/>
        <v/>
      </c>
      <c r="DI97" t="str">
        <f t="shared" si="78"/>
        <v/>
      </c>
      <c r="DJ97" t="str">
        <f t="shared" si="79"/>
        <v/>
      </c>
      <c r="DK97" t="str">
        <f t="shared" si="80"/>
        <v>P299 - Other</v>
      </c>
      <c r="DL97" t="str">
        <f t="shared" si="81"/>
        <v/>
      </c>
      <c r="DM97" t="str">
        <f t="shared" si="82"/>
        <v/>
      </c>
      <c r="DN97" t="str">
        <f t="shared" si="83"/>
        <v/>
      </c>
      <c r="DO97" t="str">
        <f t="shared" si="84"/>
        <v/>
      </c>
      <c r="DP97" t="str">
        <f t="shared" si="85"/>
        <v/>
      </c>
      <c r="DQ97" t="str">
        <f t="shared" si="86"/>
        <v/>
      </c>
      <c r="DR97" t="str">
        <f t="shared" si="87"/>
        <v/>
      </c>
      <c r="DS97" t="str">
        <f t="shared" si="88"/>
        <v/>
      </c>
      <c r="DT97" t="str">
        <f t="shared" si="89"/>
        <v/>
      </c>
      <c r="DU97" t="str">
        <f t="shared" si="90"/>
        <v/>
      </c>
      <c r="DV97" t="str">
        <f t="shared" si="91"/>
        <v/>
      </c>
      <c r="DW97" t="str">
        <f t="shared" si="92"/>
        <v/>
      </c>
      <c r="DX97" t="str">
        <f t="shared" si="93"/>
        <v/>
      </c>
      <c r="DY97" t="str">
        <f t="shared" si="94"/>
        <v/>
      </c>
      <c r="DZ97" t="str">
        <f t="shared" si="95"/>
        <v/>
      </c>
      <c r="EA97" t="str">
        <f t="shared" si="96"/>
        <v/>
      </c>
      <c r="EB97" t="str">
        <f t="shared" si="97"/>
        <v/>
      </c>
      <c r="EC97" t="str">
        <f t="shared" si="98"/>
        <v/>
      </c>
      <c r="ED97" t="str">
        <f t="shared" si="99"/>
        <v/>
      </c>
      <c r="EE97" t="str">
        <f t="shared" si="100"/>
        <v/>
      </c>
      <c r="EF97" t="str">
        <f t="shared" si="101"/>
        <v/>
      </c>
      <c r="EG97" t="str">
        <f t="shared" si="102"/>
        <v/>
      </c>
      <c r="EH97" t="str">
        <f t="shared" si="103"/>
        <v/>
      </c>
      <c r="EI97" t="str">
        <f t="shared" si="104"/>
        <v/>
      </c>
      <c r="EJ97" t="str">
        <f t="shared" si="105"/>
        <v/>
      </c>
      <c r="EK97" t="str">
        <f t="shared" si="106"/>
        <v/>
      </c>
      <c r="EL97" t="str">
        <f t="shared" si="107"/>
        <v/>
      </c>
      <c r="EM97" t="str">
        <f t="shared" si="108"/>
        <v/>
      </c>
      <c r="EN97" t="str">
        <f t="shared" si="109"/>
        <v/>
      </c>
    </row>
    <row r="98" spans="1:144" ht="43.15">
      <c r="A98" s="7" t="s">
        <v>328</v>
      </c>
      <c r="B98" s="7">
        <v>2019</v>
      </c>
      <c r="C98" t="s">
        <v>497</v>
      </c>
      <c r="D98" t="s">
        <v>498</v>
      </c>
      <c r="E98" t="s">
        <v>499</v>
      </c>
      <c r="F98" t="s">
        <v>500</v>
      </c>
      <c r="G98" t="s">
        <v>501</v>
      </c>
      <c r="H98" t="s">
        <v>370</v>
      </c>
      <c r="I98">
        <v>72202</v>
      </c>
      <c r="J98" s="136">
        <f>VLOOKUP(H98, 'TRI Crosswalk codes'!D:E, 2, FALSE)</f>
        <v>6</v>
      </c>
      <c r="K98">
        <v>336411</v>
      </c>
      <c r="L98" s="137" t="str">
        <f>VLOOKUP(K98, '2017-2022 NAICS'!C:D, 2, FALSE)</f>
        <v>Aircraft Manufacturing</v>
      </c>
      <c r="M98" s="137" t="str">
        <f>IF(COUNTIF('Raw TRI Data'!A:A, K98) &gt;0, "Yes", "No")</f>
        <v>No</v>
      </c>
      <c r="N98">
        <v>34.736629000000001</v>
      </c>
      <c r="O98">
        <v>-92.231876</v>
      </c>
      <c r="P98" s="15">
        <v>110007409964</v>
      </c>
      <c r="Q98" s="15">
        <v>1319217864406</v>
      </c>
      <c r="R98" t="s">
        <v>335</v>
      </c>
      <c r="S98" t="s">
        <v>336</v>
      </c>
      <c r="T98" s="160">
        <v>2</v>
      </c>
      <c r="U98" s="136" t="str">
        <f>VLOOKUP(T98, 'TRI Crosswalk codes'!A:B, 2, FALSE)</f>
        <v>100 to 999</v>
      </c>
      <c r="V98" t="s">
        <v>337</v>
      </c>
      <c r="W98">
        <v>0</v>
      </c>
      <c r="Y98">
        <v>0</v>
      </c>
      <c r="Z98">
        <v>0</v>
      </c>
      <c r="AA98" t="s">
        <v>338</v>
      </c>
      <c r="AB98" s="137" t="str">
        <f t="shared" si="55"/>
        <v>Processing: As an article component</v>
      </c>
      <c r="AC98" s="137" t="s">
        <v>339</v>
      </c>
      <c r="AD98" s="26" t="str">
        <f>VLOOKUP(K98, 'NAICS OES Crosswalk'!A:C, 3, FALSE)</f>
        <v>Processing: Laminates and Prepreg Manufacturing</v>
      </c>
      <c r="AE98" s="26" t="str">
        <f>_xlfn.XLOOKUP($C98,'TRIFD to COU Crosswalk'!A:A,'TRIFD to COU Crosswalk'!B:B)</f>
        <v>Reactive use in automotive and aviation articles </v>
      </c>
      <c r="AF98" s="137" t="s">
        <v>502</v>
      </c>
      <c r="AH98" s="26"/>
      <c r="AK98" t="s">
        <v>341</v>
      </c>
      <c r="AL98" t="s">
        <v>341</v>
      </c>
      <c r="AM98" t="s">
        <v>341</v>
      </c>
      <c r="AN98" t="s">
        <v>341</v>
      </c>
      <c r="AO98" t="s">
        <v>341</v>
      </c>
      <c r="AP98" t="s">
        <v>341</v>
      </c>
      <c r="AQ98" t="s">
        <v>341</v>
      </c>
      <c r="AR98" t="s">
        <v>341</v>
      </c>
      <c r="AS98" t="s">
        <v>341</v>
      </c>
      <c r="AT98" t="s">
        <v>341</v>
      </c>
      <c r="AU98" t="s">
        <v>341</v>
      </c>
      <c r="AV98" t="s">
        <v>341</v>
      </c>
      <c r="AW98" t="s">
        <v>341</v>
      </c>
      <c r="AX98" t="s">
        <v>341</v>
      </c>
      <c r="AY98" t="s">
        <v>341</v>
      </c>
      <c r="AZ98" t="s">
        <v>341</v>
      </c>
      <c r="BA98" t="s">
        <v>341</v>
      </c>
      <c r="BB98" t="s">
        <v>341</v>
      </c>
      <c r="BC98" t="s">
        <v>341</v>
      </c>
      <c r="BD98" t="s">
        <v>341</v>
      </c>
      <c r="BE98" t="s">
        <v>341</v>
      </c>
      <c r="BF98" t="s">
        <v>341</v>
      </c>
      <c r="BG98" t="s">
        <v>341</v>
      </c>
      <c r="BH98" t="s">
        <v>341</v>
      </c>
      <c r="BI98" t="s">
        <v>341</v>
      </c>
      <c r="BJ98" t="s">
        <v>342</v>
      </c>
      <c r="BK98" t="s">
        <v>341</v>
      </c>
      <c r="BL98" t="s">
        <v>341</v>
      </c>
      <c r="BM98" t="s">
        <v>341</v>
      </c>
      <c r="BN98" t="s">
        <v>341</v>
      </c>
      <c r="BO98" t="s">
        <v>341</v>
      </c>
      <c r="BP98" t="s">
        <v>341</v>
      </c>
      <c r="BQ98" t="s">
        <v>341</v>
      </c>
      <c r="BR98" t="s">
        <v>341</v>
      </c>
      <c r="BS98" t="s">
        <v>341</v>
      </c>
      <c r="BT98" t="s">
        <v>341</v>
      </c>
      <c r="BU98" t="s">
        <v>341</v>
      </c>
      <c r="BV98" t="s">
        <v>341</v>
      </c>
      <c r="BW98" t="s">
        <v>341</v>
      </c>
      <c r="BX98" t="s">
        <v>341</v>
      </c>
      <c r="BY98" t="s">
        <v>341</v>
      </c>
      <c r="BZ98" t="s">
        <v>341</v>
      </c>
      <c r="CA98" t="s">
        <v>341</v>
      </c>
      <c r="CB98" t="s">
        <v>341</v>
      </c>
      <c r="CC98" t="s">
        <v>341</v>
      </c>
      <c r="CD98" t="s">
        <v>341</v>
      </c>
      <c r="CE98" t="s">
        <v>341</v>
      </c>
      <c r="CF98" t="s">
        <v>341</v>
      </c>
      <c r="CG98" t="s">
        <v>341</v>
      </c>
      <c r="CH98" t="s">
        <v>341</v>
      </c>
      <c r="CI98" t="s">
        <v>341</v>
      </c>
      <c r="CJ98" t="s">
        <v>341</v>
      </c>
      <c r="CK98" t="s">
        <v>341</v>
      </c>
      <c r="CL98" t="s">
        <v>341</v>
      </c>
      <c r="CM98" t="str">
        <f t="shared" si="56"/>
        <v/>
      </c>
      <c r="CN98" t="str">
        <f t="shared" si="57"/>
        <v/>
      </c>
      <c r="CO98" t="str">
        <f t="shared" si="58"/>
        <v/>
      </c>
      <c r="CP98" t="str">
        <f t="shared" si="59"/>
        <v/>
      </c>
      <c r="CQ98" t="str">
        <f t="shared" si="60"/>
        <v/>
      </c>
      <c r="CR98" t="str">
        <f t="shared" si="61"/>
        <v/>
      </c>
      <c r="CS98" t="str">
        <f t="shared" si="62"/>
        <v/>
      </c>
      <c r="CT98" t="str">
        <f t="shared" si="63"/>
        <v/>
      </c>
      <c r="CU98" t="str">
        <f t="shared" si="64"/>
        <v/>
      </c>
      <c r="CV98" t="str">
        <f t="shared" si="65"/>
        <v/>
      </c>
      <c r="CW98" t="str">
        <f t="shared" si="66"/>
        <v/>
      </c>
      <c r="CX98" t="str">
        <f t="shared" si="67"/>
        <v/>
      </c>
      <c r="CY98" t="str">
        <f t="shared" si="68"/>
        <v/>
      </c>
      <c r="CZ98" t="str">
        <f t="shared" si="69"/>
        <v/>
      </c>
      <c r="DA98" t="str">
        <f t="shared" si="70"/>
        <v/>
      </c>
      <c r="DB98" t="str">
        <f t="shared" si="71"/>
        <v/>
      </c>
      <c r="DC98" t="str">
        <f t="shared" si="72"/>
        <v/>
      </c>
      <c r="DD98" t="str">
        <f t="shared" si="73"/>
        <v/>
      </c>
      <c r="DE98" t="str">
        <f t="shared" si="74"/>
        <v/>
      </c>
      <c r="DF98" t="str">
        <f t="shared" si="75"/>
        <v/>
      </c>
      <c r="DG98" t="str">
        <f t="shared" si="76"/>
        <v/>
      </c>
      <c r="DH98" t="str">
        <f t="shared" si="77"/>
        <v/>
      </c>
      <c r="DI98" t="str">
        <f t="shared" si="78"/>
        <v/>
      </c>
      <c r="DJ98" t="str">
        <f t="shared" si="79"/>
        <v/>
      </c>
      <c r="DK98" t="str">
        <f t="shared" si="80"/>
        <v/>
      </c>
      <c r="DL98" t="str">
        <f t="shared" si="81"/>
        <v>Processing: As an article component</v>
      </c>
      <c r="DM98" t="str">
        <f t="shared" si="82"/>
        <v/>
      </c>
      <c r="DN98" t="str">
        <f t="shared" si="83"/>
        <v/>
      </c>
      <c r="DO98" t="str">
        <f t="shared" si="84"/>
        <v/>
      </c>
      <c r="DP98" t="str">
        <f t="shared" si="85"/>
        <v/>
      </c>
      <c r="DQ98" t="str">
        <f t="shared" si="86"/>
        <v/>
      </c>
      <c r="DR98" t="str">
        <f t="shared" si="87"/>
        <v/>
      </c>
      <c r="DS98" t="str">
        <f t="shared" si="88"/>
        <v/>
      </c>
      <c r="DT98" t="str">
        <f t="shared" si="89"/>
        <v/>
      </c>
      <c r="DU98" t="str">
        <f t="shared" si="90"/>
        <v/>
      </c>
      <c r="DV98" t="str">
        <f t="shared" si="91"/>
        <v/>
      </c>
      <c r="DW98" t="str">
        <f t="shared" si="92"/>
        <v/>
      </c>
      <c r="DX98" t="str">
        <f t="shared" si="93"/>
        <v/>
      </c>
      <c r="DY98" t="str">
        <f t="shared" si="94"/>
        <v/>
      </c>
      <c r="DZ98" t="str">
        <f t="shared" si="95"/>
        <v/>
      </c>
      <c r="EA98" t="str">
        <f t="shared" si="96"/>
        <v/>
      </c>
      <c r="EB98" t="str">
        <f t="shared" si="97"/>
        <v/>
      </c>
      <c r="EC98" t="str">
        <f t="shared" si="98"/>
        <v/>
      </c>
      <c r="ED98" t="str">
        <f t="shared" si="99"/>
        <v/>
      </c>
      <c r="EE98" t="str">
        <f t="shared" si="100"/>
        <v/>
      </c>
      <c r="EF98" t="str">
        <f t="shared" si="101"/>
        <v/>
      </c>
      <c r="EG98" t="str">
        <f t="shared" si="102"/>
        <v/>
      </c>
      <c r="EH98" t="str">
        <f t="shared" si="103"/>
        <v/>
      </c>
      <c r="EI98" t="str">
        <f t="shared" si="104"/>
        <v/>
      </c>
      <c r="EJ98" t="str">
        <f t="shared" si="105"/>
        <v/>
      </c>
      <c r="EK98" t="str">
        <f t="shared" si="106"/>
        <v/>
      </c>
      <c r="EL98" t="str">
        <f t="shared" si="107"/>
        <v/>
      </c>
      <c r="EM98" t="str">
        <f t="shared" si="108"/>
        <v/>
      </c>
      <c r="EN98" t="str">
        <f t="shared" si="109"/>
        <v/>
      </c>
    </row>
    <row r="99" spans="1:144" ht="43.15">
      <c r="A99" s="7" t="s">
        <v>328</v>
      </c>
      <c r="B99" s="7">
        <v>2020</v>
      </c>
      <c r="C99" t="s">
        <v>497</v>
      </c>
      <c r="D99" t="s">
        <v>498</v>
      </c>
      <c r="E99" t="s">
        <v>499</v>
      </c>
      <c r="F99" t="s">
        <v>500</v>
      </c>
      <c r="G99" t="s">
        <v>501</v>
      </c>
      <c r="H99" t="s">
        <v>370</v>
      </c>
      <c r="I99">
        <v>72202</v>
      </c>
      <c r="J99" s="136">
        <f>VLOOKUP(H99, 'TRI Crosswalk codes'!D:E, 2, FALSE)</f>
        <v>6</v>
      </c>
      <c r="K99">
        <v>336411</v>
      </c>
      <c r="L99" s="137" t="str">
        <f>VLOOKUP(K99, '2017-2022 NAICS'!C:D, 2, FALSE)</f>
        <v>Aircraft Manufacturing</v>
      </c>
      <c r="M99" s="137" t="str">
        <f>IF(COUNTIF('Raw TRI Data'!A:A, K99) &gt;0, "Yes", "No")</f>
        <v>No</v>
      </c>
      <c r="N99">
        <v>34.736629000000001</v>
      </c>
      <c r="O99">
        <v>-92.231876</v>
      </c>
      <c r="P99" s="15">
        <v>110007409964</v>
      </c>
      <c r="Q99" s="15">
        <v>1320218911749</v>
      </c>
      <c r="R99" t="s">
        <v>335</v>
      </c>
      <c r="S99" t="s">
        <v>336</v>
      </c>
      <c r="T99" s="160">
        <v>2</v>
      </c>
      <c r="U99" s="136" t="str">
        <f>VLOOKUP(T99, 'TRI Crosswalk codes'!A:B, 2, FALSE)</f>
        <v>100 to 999</v>
      </c>
      <c r="V99" t="s">
        <v>337</v>
      </c>
      <c r="W99">
        <v>0</v>
      </c>
      <c r="Y99">
        <v>0</v>
      </c>
      <c r="Z99">
        <v>0</v>
      </c>
      <c r="AA99" t="s">
        <v>338</v>
      </c>
      <c r="AB99" s="137" t="str">
        <f t="shared" si="55"/>
        <v>Processing: As an article component</v>
      </c>
      <c r="AC99" s="137" t="s">
        <v>339</v>
      </c>
      <c r="AD99" s="26" t="str">
        <f>VLOOKUP(K99, 'NAICS OES Crosswalk'!A:C, 3, FALSE)</f>
        <v>Processing: Laminates and Prepreg Manufacturing</v>
      </c>
      <c r="AE99" s="26" t="str">
        <f>_xlfn.XLOOKUP($C99,'TRIFD to COU Crosswalk'!A:A,'TRIFD to COU Crosswalk'!B:B)</f>
        <v>Reactive use in automotive and aviation articles </v>
      </c>
      <c r="AF99" s="137" t="s">
        <v>502</v>
      </c>
      <c r="AH99" s="26"/>
      <c r="AK99" t="s">
        <v>341</v>
      </c>
      <c r="AL99" t="s">
        <v>341</v>
      </c>
      <c r="AM99" t="s">
        <v>341</v>
      </c>
      <c r="AN99" t="s">
        <v>341</v>
      </c>
      <c r="AO99" t="s">
        <v>341</v>
      </c>
      <c r="AP99" t="s">
        <v>341</v>
      </c>
      <c r="AQ99" t="s">
        <v>341</v>
      </c>
      <c r="AR99" t="s">
        <v>341</v>
      </c>
      <c r="AS99" t="s">
        <v>341</v>
      </c>
      <c r="AT99" t="s">
        <v>341</v>
      </c>
      <c r="AU99" t="s">
        <v>341</v>
      </c>
      <c r="AV99" t="s">
        <v>341</v>
      </c>
      <c r="AW99" t="s">
        <v>341</v>
      </c>
      <c r="AX99" t="s">
        <v>341</v>
      </c>
      <c r="AY99" t="s">
        <v>341</v>
      </c>
      <c r="AZ99" t="s">
        <v>341</v>
      </c>
      <c r="BA99" t="s">
        <v>341</v>
      </c>
      <c r="BB99" t="s">
        <v>341</v>
      </c>
      <c r="BC99" t="s">
        <v>341</v>
      </c>
      <c r="BD99" t="s">
        <v>341</v>
      </c>
      <c r="BE99" t="s">
        <v>341</v>
      </c>
      <c r="BF99" t="s">
        <v>341</v>
      </c>
      <c r="BG99" t="s">
        <v>341</v>
      </c>
      <c r="BH99" t="s">
        <v>341</v>
      </c>
      <c r="BI99" t="s">
        <v>341</v>
      </c>
      <c r="BJ99" t="s">
        <v>342</v>
      </c>
      <c r="BK99" t="s">
        <v>341</v>
      </c>
      <c r="BL99" t="s">
        <v>341</v>
      </c>
      <c r="BM99" t="s">
        <v>341</v>
      </c>
      <c r="BN99" t="s">
        <v>341</v>
      </c>
      <c r="BO99" t="s">
        <v>341</v>
      </c>
      <c r="BP99" t="s">
        <v>341</v>
      </c>
      <c r="BQ99" t="s">
        <v>341</v>
      </c>
      <c r="BR99" t="s">
        <v>341</v>
      </c>
      <c r="BS99" t="s">
        <v>341</v>
      </c>
      <c r="BT99" t="s">
        <v>341</v>
      </c>
      <c r="BU99" t="s">
        <v>341</v>
      </c>
      <c r="BV99" t="s">
        <v>341</v>
      </c>
      <c r="BW99" t="s">
        <v>341</v>
      </c>
      <c r="BX99" t="s">
        <v>341</v>
      </c>
      <c r="BY99" t="s">
        <v>341</v>
      </c>
      <c r="BZ99" t="s">
        <v>341</v>
      </c>
      <c r="CA99" t="s">
        <v>341</v>
      </c>
      <c r="CB99" t="s">
        <v>341</v>
      </c>
      <c r="CC99" t="s">
        <v>341</v>
      </c>
      <c r="CD99" t="s">
        <v>341</v>
      </c>
      <c r="CE99" t="s">
        <v>341</v>
      </c>
      <c r="CF99" t="s">
        <v>341</v>
      </c>
      <c r="CG99" t="s">
        <v>341</v>
      </c>
      <c r="CH99" t="s">
        <v>341</v>
      </c>
      <c r="CI99" t="s">
        <v>341</v>
      </c>
      <c r="CJ99" t="s">
        <v>341</v>
      </c>
      <c r="CK99" t="s">
        <v>341</v>
      </c>
      <c r="CL99" t="s">
        <v>341</v>
      </c>
      <c r="CM99" t="str">
        <f t="shared" si="56"/>
        <v/>
      </c>
      <c r="CN99" t="str">
        <f t="shared" si="57"/>
        <v/>
      </c>
      <c r="CO99" t="str">
        <f t="shared" si="58"/>
        <v/>
      </c>
      <c r="CP99" t="str">
        <f t="shared" si="59"/>
        <v/>
      </c>
      <c r="CQ99" t="str">
        <f t="shared" si="60"/>
        <v/>
      </c>
      <c r="CR99" t="str">
        <f t="shared" si="61"/>
        <v/>
      </c>
      <c r="CS99" t="str">
        <f t="shared" si="62"/>
        <v/>
      </c>
      <c r="CT99" t="str">
        <f t="shared" si="63"/>
        <v/>
      </c>
      <c r="CU99" t="str">
        <f t="shared" si="64"/>
        <v/>
      </c>
      <c r="CV99" t="str">
        <f t="shared" si="65"/>
        <v/>
      </c>
      <c r="CW99" t="str">
        <f t="shared" si="66"/>
        <v/>
      </c>
      <c r="CX99" t="str">
        <f t="shared" si="67"/>
        <v/>
      </c>
      <c r="CY99" t="str">
        <f t="shared" si="68"/>
        <v/>
      </c>
      <c r="CZ99" t="str">
        <f t="shared" si="69"/>
        <v/>
      </c>
      <c r="DA99" t="str">
        <f t="shared" si="70"/>
        <v/>
      </c>
      <c r="DB99" t="str">
        <f t="shared" si="71"/>
        <v/>
      </c>
      <c r="DC99" t="str">
        <f t="shared" si="72"/>
        <v/>
      </c>
      <c r="DD99" t="str">
        <f t="shared" si="73"/>
        <v/>
      </c>
      <c r="DE99" t="str">
        <f t="shared" si="74"/>
        <v/>
      </c>
      <c r="DF99" t="str">
        <f t="shared" si="75"/>
        <v/>
      </c>
      <c r="DG99" t="str">
        <f t="shared" si="76"/>
        <v/>
      </c>
      <c r="DH99" t="str">
        <f t="shared" si="77"/>
        <v/>
      </c>
      <c r="DI99" t="str">
        <f t="shared" si="78"/>
        <v/>
      </c>
      <c r="DJ99" t="str">
        <f t="shared" si="79"/>
        <v/>
      </c>
      <c r="DK99" t="str">
        <f t="shared" si="80"/>
        <v/>
      </c>
      <c r="DL99" t="str">
        <f t="shared" si="81"/>
        <v>Processing: As an article component</v>
      </c>
      <c r="DM99" t="str">
        <f t="shared" si="82"/>
        <v/>
      </c>
      <c r="DN99" t="str">
        <f t="shared" si="83"/>
        <v/>
      </c>
      <c r="DO99" t="str">
        <f t="shared" si="84"/>
        <v/>
      </c>
      <c r="DP99" t="str">
        <f t="shared" si="85"/>
        <v/>
      </c>
      <c r="DQ99" t="str">
        <f t="shared" si="86"/>
        <v/>
      </c>
      <c r="DR99" t="str">
        <f t="shared" si="87"/>
        <v/>
      </c>
      <c r="DS99" t="str">
        <f t="shared" si="88"/>
        <v/>
      </c>
      <c r="DT99" t="str">
        <f t="shared" si="89"/>
        <v/>
      </c>
      <c r="DU99" t="str">
        <f t="shared" si="90"/>
        <v/>
      </c>
      <c r="DV99" t="str">
        <f t="shared" si="91"/>
        <v/>
      </c>
      <c r="DW99" t="str">
        <f t="shared" si="92"/>
        <v/>
      </c>
      <c r="DX99" t="str">
        <f t="shared" si="93"/>
        <v/>
      </c>
      <c r="DY99" t="str">
        <f t="shared" si="94"/>
        <v/>
      </c>
      <c r="DZ99" t="str">
        <f t="shared" si="95"/>
        <v/>
      </c>
      <c r="EA99" t="str">
        <f t="shared" si="96"/>
        <v/>
      </c>
      <c r="EB99" t="str">
        <f t="shared" si="97"/>
        <v/>
      </c>
      <c r="EC99" t="str">
        <f t="shared" si="98"/>
        <v/>
      </c>
      <c r="ED99" t="str">
        <f t="shared" si="99"/>
        <v/>
      </c>
      <c r="EE99" t="str">
        <f t="shared" si="100"/>
        <v/>
      </c>
      <c r="EF99" t="str">
        <f t="shared" si="101"/>
        <v/>
      </c>
      <c r="EG99" t="str">
        <f t="shared" si="102"/>
        <v/>
      </c>
      <c r="EH99" t="str">
        <f t="shared" si="103"/>
        <v/>
      </c>
      <c r="EI99" t="str">
        <f t="shared" si="104"/>
        <v/>
      </c>
      <c r="EJ99" t="str">
        <f t="shared" si="105"/>
        <v/>
      </c>
      <c r="EK99" t="str">
        <f t="shared" si="106"/>
        <v/>
      </c>
      <c r="EL99" t="str">
        <f t="shared" si="107"/>
        <v/>
      </c>
      <c r="EM99" t="str">
        <f t="shared" si="108"/>
        <v/>
      </c>
      <c r="EN99" t="str">
        <f t="shared" si="109"/>
        <v/>
      </c>
    </row>
    <row r="100" spans="1:144" ht="43.15">
      <c r="A100" s="7" t="s">
        <v>328</v>
      </c>
      <c r="B100" s="7">
        <v>2023</v>
      </c>
      <c r="C100" t="s">
        <v>497</v>
      </c>
      <c r="D100" t="s">
        <v>498</v>
      </c>
      <c r="E100" t="s">
        <v>499</v>
      </c>
      <c r="F100" t="s">
        <v>500</v>
      </c>
      <c r="G100" t="s">
        <v>501</v>
      </c>
      <c r="H100" t="s">
        <v>370</v>
      </c>
      <c r="I100">
        <v>72202</v>
      </c>
      <c r="J100" s="136">
        <f>VLOOKUP(H100, 'TRI Crosswalk codes'!D:E, 2, FALSE)</f>
        <v>6</v>
      </c>
      <c r="K100">
        <v>336411</v>
      </c>
      <c r="L100" s="137" t="str">
        <f>VLOOKUP(K100, '2017-2022 NAICS'!C:D, 2, FALSE)</f>
        <v>Aircraft Manufacturing</v>
      </c>
      <c r="M100" s="137" t="str">
        <f>IF(COUNTIF('Raw TRI Data'!A:A, K100) &gt;0, "Yes", "No")</f>
        <v>No</v>
      </c>
      <c r="N100">
        <v>34.736629000000001</v>
      </c>
      <c r="O100">
        <v>-92.231876</v>
      </c>
      <c r="P100" s="15">
        <v>110007409964</v>
      </c>
      <c r="Q100" s="15">
        <v>1323221808381</v>
      </c>
      <c r="R100" t="s">
        <v>335</v>
      </c>
      <c r="S100" t="s">
        <v>336</v>
      </c>
      <c r="T100" s="160">
        <v>2</v>
      </c>
      <c r="U100" s="136" t="str">
        <f>VLOOKUP(T100, 'TRI Crosswalk codes'!A:B, 2, FALSE)</f>
        <v>100 to 999</v>
      </c>
      <c r="V100" t="s">
        <v>337</v>
      </c>
      <c r="W100">
        <v>0</v>
      </c>
      <c r="Y100">
        <v>0</v>
      </c>
      <c r="Z100">
        <v>0</v>
      </c>
      <c r="AA100" t="s">
        <v>338</v>
      </c>
      <c r="AB100" s="137" t="str">
        <f t="shared" si="55"/>
        <v>Processing: As an article component</v>
      </c>
      <c r="AC100" s="137" t="s">
        <v>339</v>
      </c>
      <c r="AD100" s="26" t="str">
        <f>VLOOKUP(K100, 'NAICS OES Crosswalk'!A:C, 3, FALSE)</f>
        <v>Processing: Laminates and Prepreg Manufacturing</v>
      </c>
      <c r="AE100" s="26" t="str">
        <f>_xlfn.XLOOKUP($C100,'TRIFD to COU Crosswalk'!A:A,'TRIFD to COU Crosswalk'!B:B)</f>
        <v>Reactive use in automotive and aviation articles </v>
      </c>
      <c r="AF100" s="137" t="s">
        <v>502</v>
      </c>
      <c r="AH100" s="26"/>
      <c r="AK100" t="s">
        <v>341</v>
      </c>
      <c r="AL100" t="s">
        <v>341</v>
      </c>
      <c r="AM100" t="s">
        <v>341</v>
      </c>
      <c r="AN100" t="s">
        <v>341</v>
      </c>
      <c r="AO100" t="s">
        <v>341</v>
      </c>
      <c r="AP100" t="s">
        <v>341</v>
      </c>
      <c r="AQ100" t="s">
        <v>341</v>
      </c>
      <c r="AR100" t="s">
        <v>341</v>
      </c>
      <c r="AS100" t="s">
        <v>341</v>
      </c>
      <c r="AT100" t="s">
        <v>341</v>
      </c>
      <c r="AU100" t="s">
        <v>341</v>
      </c>
      <c r="AV100" t="s">
        <v>341</v>
      </c>
      <c r="AW100" t="s">
        <v>341</v>
      </c>
      <c r="AX100" t="s">
        <v>341</v>
      </c>
      <c r="AY100" t="s">
        <v>341</v>
      </c>
      <c r="AZ100" t="s">
        <v>341</v>
      </c>
      <c r="BA100" t="s">
        <v>341</v>
      </c>
      <c r="BB100" t="s">
        <v>341</v>
      </c>
      <c r="BC100" t="s">
        <v>341</v>
      </c>
      <c r="BD100" t="s">
        <v>341</v>
      </c>
      <c r="BE100" t="s">
        <v>341</v>
      </c>
      <c r="BF100" t="s">
        <v>341</v>
      </c>
      <c r="BG100" t="s">
        <v>341</v>
      </c>
      <c r="BH100" t="s">
        <v>341</v>
      </c>
      <c r="BI100" t="s">
        <v>341</v>
      </c>
      <c r="BJ100" t="s">
        <v>342</v>
      </c>
      <c r="BK100" t="s">
        <v>341</v>
      </c>
      <c r="BL100" t="s">
        <v>341</v>
      </c>
      <c r="BM100" t="s">
        <v>341</v>
      </c>
      <c r="BN100" t="s">
        <v>341</v>
      </c>
      <c r="BO100" t="s">
        <v>341</v>
      </c>
      <c r="BP100" t="s">
        <v>341</v>
      </c>
      <c r="BQ100" t="s">
        <v>341</v>
      </c>
      <c r="BR100" t="s">
        <v>341</v>
      </c>
      <c r="BS100" t="s">
        <v>341</v>
      </c>
      <c r="BT100" t="s">
        <v>341</v>
      </c>
      <c r="BU100" t="s">
        <v>341</v>
      </c>
      <c r="BV100" t="s">
        <v>341</v>
      </c>
      <c r="BW100" t="s">
        <v>341</v>
      </c>
      <c r="BX100" t="s">
        <v>341</v>
      </c>
      <c r="BY100" t="s">
        <v>341</v>
      </c>
      <c r="BZ100" t="s">
        <v>341</v>
      </c>
      <c r="CA100" t="s">
        <v>341</v>
      </c>
      <c r="CB100" t="s">
        <v>341</v>
      </c>
      <c r="CC100" t="s">
        <v>341</v>
      </c>
      <c r="CD100" t="s">
        <v>341</v>
      </c>
      <c r="CE100" t="s">
        <v>341</v>
      </c>
      <c r="CF100" t="s">
        <v>341</v>
      </c>
      <c r="CG100" t="s">
        <v>341</v>
      </c>
      <c r="CH100" t="s">
        <v>341</v>
      </c>
      <c r="CI100" t="s">
        <v>341</v>
      </c>
      <c r="CJ100" t="s">
        <v>341</v>
      </c>
      <c r="CK100" t="s">
        <v>341</v>
      </c>
      <c r="CL100" t="s">
        <v>341</v>
      </c>
      <c r="CM100" t="str">
        <f t="shared" si="56"/>
        <v/>
      </c>
      <c r="CN100" t="str">
        <f t="shared" si="57"/>
        <v/>
      </c>
      <c r="CO100" t="str">
        <f t="shared" si="58"/>
        <v/>
      </c>
      <c r="CP100" t="str">
        <f t="shared" si="59"/>
        <v/>
      </c>
      <c r="CQ100" t="str">
        <f t="shared" si="60"/>
        <v/>
      </c>
      <c r="CR100" t="str">
        <f t="shared" si="61"/>
        <v/>
      </c>
      <c r="CS100" t="str">
        <f t="shared" si="62"/>
        <v/>
      </c>
      <c r="CT100" t="str">
        <f t="shared" si="63"/>
        <v/>
      </c>
      <c r="CU100" t="str">
        <f t="shared" si="64"/>
        <v/>
      </c>
      <c r="CV100" t="str">
        <f t="shared" si="65"/>
        <v/>
      </c>
      <c r="CW100" t="str">
        <f t="shared" si="66"/>
        <v/>
      </c>
      <c r="CX100" t="str">
        <f t="shared" si="67"/>
        <v/>
      </c>
      <c r="CY100" t="str">
        <f t="shared" si="68"/>
        <v/>
      </c>
      <c r="CZ100" t="str">
        <f t="shared" si="69"/>
        <v/>
      </c>
      <c r="DA100" t="str">
        <f t="shared" si="70"/>
        <v/>
      </c>
      <c r="DB100" t="str">
        <f t="shared" si="71"/>
        <v/>
      </c>
      <c r="DC100" t="str">
        <f t="shared" si="72"/>
        <v/>
      </c>
      <c r="DD100" t="str">
        <f t="shared" si="73"/>
        <v/>
      </c>
      <c r="DE100" t="str">
        <f t="shared" si="74"/>
        <v/>
      </c>
      <c r="DF100" t="str">
        <f t="shared" si="75"/>
        <v/>
      </c>
      <c r="DG100" t="str">
        <f t="shared" si="76"/>
        <v/>
      </c>
      <c r="DH100" t="str">
        <f t="shared" si="77"/>
        <v/>
      </c>
      <c r="DI100" t="str">
        <f t="shared" si="78"/>
        <v/>
      </c>
      <c r="DJ100" t="str">
        <f t="shared" si="79"/>
        <v/>
      </c>
      <c r="DK100" t="str">
        <f t="shared" si="80"/>
        <v/>
      </c>
      <c r="DL100" t="str">
        <f t="shared" si="81"/>
        <v>Processing: As an article component</v>
      </c>
      <c r="DM100" t="str">
        <f t="shared" si="82"/>
        <v/>
      </c>
      <c r="DN100" t="str">
        <f t="shared" si="83"/>
        <v/>
      </c>
      <c r="DO100" t="str">
        <f t="shared" si="84"/>
        <v/>
      </c>
      <c r="DP100" t="str">
        <f t="shared" si="85"/>
        <v/>
      </c>
      <c r="DQ100" t="str">
        <f t="shared" si="86"/>
        <v/>
      </c>
      <c r="DR100" t="str">
        <f t="shared" si="87"/>
        <v/>
      </c>
      <c r="DS100" t="str">
        <f t="shared" si="88"/>
        <v/>
      </c>
      <c r="DT100" t="str">
        <f t="shared" si="89"/>
        <v/>
      </c>
      <c r="DU100" t="str">
        <f t="shared" si="90"/>
        <v/>
      </c>
      <c r="DV100" t="str">
        <f t="shared" si="91"/>
        <v/>
      </c>
      <c r="DW100" t="str">
        <f t="shared" si="92"/>
        <v/>
      </c>
      <c r="DX100" t="str">
        <f t="shared" si="93"/>
        <v/>
      </c>
      <c r="DY100" t="str">
        <f t="shared" si="94"/>
        <v/>
      </c>
      <c r="DZ100" t="str">
        <f t="shared" si="95"/>
        <v/>
      </c>
      <c r="EA100" t="str">
        <f t="shared" si="96"/>
        <v/>
      </c>
      <c r="EB100" t="str">
        <f t="shared" si="97"/>
        <v/>
      </c>
      <c r="EC100" t="str">
        <f t="shared" si="98"/>
        <v/>
      </c>
      <c r="ED100" t="str">
        <f t="shared" si="99"/>
        <v/>
      </c>
      <c r="EE100" t="str">
        <f t="shared" si="100"/>
        <v/>
      </c>
      <c r="EF100" t="str">
        <f t="shared" si="101"/>
        <v/>
      </c>
      <c r="EG100" t="str">
        <f t="shared" si="102"/>
        <v/>
      </c>
      <c r="EH100" t="str">
        <f t="shared" si="103"/>
        <v/>
      </c>
      <c r="EI100" t="str">
        <f t="shared" si="104"/>
        <v/>
      </c>
      <c r="EJ100" t="str">
        <f t="shared" si="105"/>
        <v/>
      </c>
      <c r="EK100" t="str">
        <f t="shared" si="106"/>
        <v/>
      </c>
      <c r="EL100" t="str">
        <f t="shared" si="107"/>
        <v/>
      </c>
      <c r="EM100" t="str">
        <f t="shared" si="108"/>
        <v/>
      </c>
      <c r="EN100" t="str">
        <f t="shared" si="109"/>
        <v/>
      </c>
    </row>
    <row r="101" spans="1:144" ht="28.9">
      <c r="A101" s="7" t="s">
        <v>328</v>
      </c>
      <c r="B101" s="7">
        <v>2022</v>
      </c>
      <c r="C101" t="s">
        <v>503</v>
      </c>
      <c r="D101" t="s">
        <v>504</v>
      </c>
      <c r="E101" t="s">
        <v>505</v>
      </c>
      <c r="F101" t="s">
        <v>506</v>
      </c>
      <c r="G101" t="s">
        <v>507</v>
      </c>
      <c r="H101" t="s">
        <v>394</v>
      </c>
      <c r="I101">
        <v>48211</v>
      </c>
      <c r="J101" s="136">
        <f>VLOOKUP(H101, 'TRI Crosswalk codes'!D:E, 2, FALSE)</f>
        <v>5</v>
      </c>
      <c r="K101">
        <v>562219</v>
      </c>
      <c r="L101" s="137" t="str">
        <f>VLOOKUP(K101, '2017-2022 NAICS'!C:D, 2, FALSE)</f>
        <v>Other Nonhazardous Waste Treatment and Disposal</v>
      </c>
      <c r="M101" s="137" t="str">
        <f>IF(COUNTIF('Raw TRI Data'!A:A, K101) &gt;0, "Yes", "No")</f>
        <v>No</v>
      </c>
      <c r="N101">
        <v>42.36591</v>
      </c>
      <c r="O101">
        <v>-83.047740000000005</v>
      </c>
      <c r="P101" s="15">
        <v>110000406695</v>
      </c>
      <c r="Q101" s="15">
        <v>1322221204249</v>
      </c>
      <c r="R101" t="s">
        <v>335</v>
      </c>
      <c r="S101" t="s">
        <v>336</v>
      </c>
      <c r="T101" s="160">
        <v>1</v>
      </c>
      <c r="U101" s="136" t="str">
        <f>VLOOKUP(T101, 'TRI Crosswalk codes'!A:B, 2, FALSE)</f>
        <v>0 to 99</v>
      </c>
      <c r="V101" t="s">
        <v>337</v>
      </c>
      <c r="W101">
        <v>0</v>
      </c>
      <c r="Y101">
        <v>5</v>
      </c>
      <c r="Z101">
        <v>5</v>
      </c>
      <c r="AA101" t="s">
        <v>338</v>
      </c>
      <c r="AB101" s="137" t="str">
        <f t="shared" si="55"/>
        <v>Otherwise Use: Ancillary or Other Use; Z306 - Waste Treatment</v>
      </c>
      <c r="AC101" s="137" t="s">
        <v>339</v>
      </c>
      <c r="AD101" s="26" t="str">
        <f>VLOOKUP(K101, 'NAICS OES Crosswalk'!A:C, 3, FALSE)</f>
        <v>Disposal</v>
      </c>
      <c r="AE101" s="26" t="str">
        <f>_xlfn.XLOOKUP($C101,'TRIFD to COU Crosswalk'!A:A,'TRIFD to COU Crosswalk'!B:B)</f>
        <v>Disposal</v>
      </c>
      <c r="AF101" s="137" t="s">
        <v>450</v>
      </c>
      <c r="AK101" t="s">
        <v>341</v>
      </c>
      <c r="AL101" t="s">
        <v>341</v>
      </c>
      <c r="AM101" t="s">
        <v>341</v>
      </c>
      <c r="AN101" t="s">
        <v>341</v>
      </c>
      <c r="AO101" t="s">
        <v>341</v>
      </c>
      <c r="AP101" t="s">
        <v>341</v>
      </c>
      <c r="AQ101" t="s">
        <v>341</v>
      </c>
      <c r="AR101" t="s">
        <v>341</v>
      </c>
      <c r="AS101" t="s">
        <v>341</v>
      </c>
      <c r="AT101" t="s">
        <v>341</v>
      </c>
      <c r="AU101" t="s">
        <v>341</v>
      </c>
      <c r="AV101" t="s">
        <v>341</v>
      </c>
      <c r="AW101" t="s">
        <v>341</v>
      </c>
      <c r="AX101" t="s">
        <v>341</v>
      </c>
      <c r="AY101" t="s">
        <v>341</v>
      </c>
      <c r="AZ101" t="s">
        <v>341</v>
      </c>
      <c r="BA101" t="s">
        <v>341</v>
      </c>
      <c r="BB101" t="s">
        <v>341</v>
      </c>
      <c r="BC101" t="s">
        <v>341</v>
      </c>
      <c r="BD101" t="s">
        <v>341</v>
      </c>
      <c r="BE101" t="s">
        <v>341</v>
      </c>
      <c r="BF101" t="s">
        <v>341</v>
      </c>
      <c r="BG101" t="s">
        <v>341</v>
      </c>
      <c r="BH101" t="s">
        <v>341</v>
      </c>
      <c r="BI101" t="s">
        <v>341</v>
      </c>
      <c r="BJ101" t="s">
        <v>341</v>
      </c>
      <c r="BK101" t="s">
        <v>341</v>
      </c>
      <c r="BL101" t="s">
        <v>341</v>
      </c>
      <c r="BM101" t="s">
        <v>341</v>
      </c>
      <c r="BN101" t="s">
        <v>341</v>
      </c>
      <c r="BO101" t="s">
        <v>341</v>
      </c>
      <c r="BP101" t="s">
        <v>341</v>
      </c>
      <c r="BQ101" t="s">
        <v>341</v>
      </c>
      <c r="BR101" t="s">
        <v>341</v>
      </c>
      <c r="BS101" t="s">
        <v>341</v>
      </c>
      <c r="BT101" t="s">
        <v>341</v>
      </c>
      <c r="BU101" t="s">
        <v>341</v>
      </c>
      <c r="BV101" t="s">
        <v>341</v>
      </c>
      <c r="BW101" t="s">
        <v>341</v>
      </c>
      <c r="BX101" t="s">
        <v>341</v>
      </c>
      <c r="BY101" t="s">
        <v>341</v>
      </c>
      <c r="BZ101" t="s">
        <v>341</v>
      </c>
      <c r="CA101" t="s">
        <v>341</v>
      </c>
      <c r="CB101" t="s">
        <v>341</v>
      </c>
      <c r="CC101" t="s">
        <v>342</v>
      </c>
      <c r="CD101" t="s">
        <v>341</v>
      </c>
      <c r="CE101" t="s">
        <v>341</v>
      </c>
      <c r="CF101" t="s">
        <v>341</v>
      </c>
      <c r="CG101" t="s">
        <v>341</v>
      </c>
      <c r="CH101" t="s">
        <v>341</v>
      </c>
      <c r="CI101" t="s">
        <v>342</v>
      </c>
      <c r="CJ101" t="s">
        <v>341</v>
      </c>
      <c r="CK101" t="s">
        <v>341</v>
      </c>
      <c r="CL101" t="s">
        <v>341</v>
      </c>
      <c r="CM101" t="str">
        <f t="shared" si="56"/>
        <v/>
      </c>
      <c r="CN101" t="str">
        <f t="shared" si="57"/>
        <v/>
      </c>
      <c r="CO101" t="str">
        <f t="shared" si="58"/>
        <v/>
      </c>
      <c r="CP101" t="str">
        <f t="shared" si="59"/>
        <v/>
      </c>
      <c r="CQ101" t="str">
        <f t="shared" si="60"/>
        <v/>
      </c>
      <c r="CR101" t="str">
        <f t="shared" si="61"/>
        <v/>
      </c>
      <c r="CS101" t="str">
        <f t="shared" si="62"/>
        <v/>
      </c>
      <c r="CT101" t="str">
        <f t="shared" si="63"/>
        <v/>
      </c>
      <c r="CU101" t="str">
        <f t="shared" si="64"/>
        <v/>
      </c>
      <c r="CV101" t="str">
        <f t="shared" si="65"/>
        <v/>
      </c>
      <c r="CW101" t="str">
        <f t="shared" si="66"/>
        <v/>
      </c>
      <c r="CX101" t="str">
        <f t="shared" si="67"/>
        <v/>
      </c>
      <c r="CY101" t="str">
        <f t="shared" si="68"/>
        <v/>
      </c>
      <c r="CZ101" t="str">
        <f t="shared" si="69"/>
        <v/>
      </c>
      <c r="DA101" t="str">
        <f t="shared" si="70"/>
        <v/>
      </c>
      <c r="DB101" t="str">
        <f t="shared" si="71"/>
        <v/>
      </c>
      <c r="DC101" t="str">
        <f t="shared" si="72"/>
        <v/>
      </c>
      <c r="DD101" t="str">
        <f t="shared" si="73"/>
        <v/>
      </c>
      <c r="DE101" t="str">
        <f t="shared" si="74"/>
        <v/>
      </c>
      <c r="DF101" t="str">
        <f t="shared" si="75"/>
        <v/>
      </c>
      <c r="DG101" t="str">
        <f t="shared" si="76"/>
        <v/>
      </c>
      <c r="DH101" t="str">
        <f t="shared" si="77"/>
        <v/>
      </c>
      <c r="DI101" t="str">
        <f t="shared" si="78"/>
        <v/>
      </c>
      <c r="DJ101" t="str">
        <f t="shared" si="79"/>
        <v/>
      </c>
      <c r="DK101" t="str">
        <f t="shared" si="80"/>
        <v/>
      </c>
      <c r="DL101" t="str">
        <f t="shared" si="81"/>
        <v/>
      </c>
      <c r="DM101" t="str">
        <f t="shared" si="82"/>
        <v/>
      </c>
      <c r="DN101" t="str">
        <f t="shared" si="83"/>
        <v/>
      </c>
      <c r="DO101" t="str">
        <f t="shared" si="84"/>
        <v/>
      </c>
      <c r="DP101" t="str">
        <f t="shared" si="85"/>
        <v/>
      </c>
      <c r="DQ101" t="str">
        <f t="shared" si="86"/>
        <v/>
      </c>
      <c r="DR101" t="str">
        <f t="shared" si="87"/>
        <v/>
      </c>
      <c r="DS101" t="str">
        <f t="shared" si="88"/>
        <v/>
      </c>
      <c r="DT101" t="str">
        <f t="shared" si="89"/>
        <v/>
      </c>
      <c r="DU101" t="str">
        <f t="shared" si="90"/>
        <v/>
      </c>
      <c r="DV101" t="str">
        <f t="shared" si="91"/>
        <v/>
      </c>
      <c r="DW101" t="str">
        <f t="shared" si="92"/>
        <v/>
      </c>
      <c r="DX101" t="str">
        <f t="shared" si="93"/>
        <v/>
      </c>
      <c r="DY101" t="str">
        <f t="shared" si="94"/>
        <v/>
      </c>
      <c r="DZ101" t="str">
        <f t="shared" si="95"/>
        <v/>
      </c>
      <c r="EA101" t="str">
        <f t="shared" si="96"/>
        <v/>
      </c>
      <c r="EB101" t="str">
        <f t="shared" si="97"/>
        <v/>
      </c>
      <c r="EC101" t="str">
        <f t="shared" si="98"/>
        <v/>
      </c>
      <c r="ED101" t="str">
        <f t="shared" si="99"/>
        <v/>
      </c>
      <c r="EE101" t="str">
        <f t="shared" si="100"/>
        <v>Otherwise Use: Ancillary or Other Use</v>
      </c>
      <c r="EF101" t="str">
        <f t="shared" si="101"/>
        <v/>
      </c>
      <c r="EG101" t="str">
        <f t="shared" si="102"/>
        <v/>
      </c>
      <c r="EH101" t="str">
        <f t="shared" si="103"/>
        <v/>
      </c>
      <c r="EI101" t="str">
        <f t="shared" si="104"/>
        <v/>
      </c>
      <c r="EJ101" t="str">
        <f t="shared" si="105"/>
        <v/>
      </c>
      <c r="EK101" t="str">
        <f t="shared" si="106"/>
        <v>Z306 - Waste Treatment</v>
      </c>
      <c r="EL101" t="str">
        <f t="shared" si="107"/>
        <v/>
      </c>
      <c r="EM101" t="str">
        <f t="shared" si="108"/>
        <v/>
      </c>
      <c r="EN101" t="str">
        <f t="shared" si="109"/>
        <v/>
      </c>
    </row>
    <row r="102" spans="1:144" ht="72">
      <c r="A102" s="7" t="s">
        <v>328</v>
      </c>
      <c r="B102" s="7">
        <v>2019</v>
      </c>
      <c r="C102" t="s">
        <v>508</v>
      </c>
      <c r="D102" t="s">
        <v>509</v>
      </c>
      <c r="E102" t="s">
        <v>510</v>
      </c>
      <c r="F102" t="s">
        <v>511</v>
      </c>
      <c r="G102" t="s">
        <v>512</v>
      </c>
      <c r="H102" t="s">
        <v>394</v>
      </c>
      <c r="I102">
        <v>48312</v>
      </c>
      <c r="J102" s="136">
        <f>VLOOKUP(H102, 'TRI Crosswalk codes'!D:E, 2, FALSE)</f>
        <v>5</v>
      </c>
      <c r="K102">
        <v>336111</v>
      </c>
      <c r="L102" s="137" t="s">
        <v>513</v>
      </c>
      <c r="M102" s="137" t="str">
        <f>IF(COUNTIF('Raw TRI Data'!A:A, K102) &gt;0, "Yes", "No")</f>
        <v>No</v>
      </c>
      <c r="N102">
        <v>42.569552000000002</v>
      </c>
      <c r="O102">
        <v>-83.033733999999995</v>
      </c>
      <c r="P102" s="15">
        <v>110017425375</v>
      </c>
      <c r="Q102" s="15">
        <v>1319218256220</v>
      </c>
      <c r="R102" t="s">
        <v>335</v>
      </c>
      <c r="S102" t="s">
        <v>336</v>
      </c>
      <c r="T102" s="160">
        <v>3</v>
      </c>
      <c r="U102" s="136" t="str">
        <f>VLOOKUP(T102, 'TRI Crosswalk codes'!A:B, 2, FALSE)</f>
        <v>1,000 to 9,999</v>
      </c>
      <c r="V102" t="s">
        <v>337</v>
      </c>
      <c r="W102">
        <v>0</v>
      </c>
      <c r="Y102">
        <v>0</v>
      </c>
      <c r="Z102">
        <v>0</v>
      </c>
      <c r="AA102" t="s">
        <v>338</v>
      </c>
      <c r="AB102" s="137" t="str">
        <f t="shared" si="55"/>
        <v>Otherwise Use: As a manufacturing aid; Z299 - Other</v>
      </c>
      <c r="AC102" s="137" t="s">
        <v>339</v>
      </c>
      <c r="AD102" s="26" t="str">
        <f>VLOOKUP(K102, 'NAICS OES Crosswalk'!A:C, 3, FALSE)</f>
        <v>Processing: Laminates and Prepreg Manufacturing</v>
      </c>
      <c r="AE102" s="26" t="str">
        <f>_xlfn.XLOOKUP($C102,'TRIFD to COU Crosswalk'!A:A,'TRIFD to COU Crosswalk'!B:B)</f>
        <v>Reactive use in automotive and aviation articles </v>
      </c>
      <c r="AF102" s="137" t="s">
        <v>514</v>
      </c>
      <c r="AH102" s="137" t="s">
        <v>515</v>
      </c>
      <c r="AK102" t="s">
        <v>341</v>
      </c>
      <c r="AL102" t="s">
        <v>341</v>
      </c>
      <c r="AM102" t="s">
        <v>341</v>
      </c>
      <c r="AN102" t="s">
        <v>341</v>
      </c>
      <c r="AO102" t="s">
        <v>341</v>
      </c>
      <c r="AP102" t="s">
        <v>341</v>
      </c>
      <c r="AQ102" t="s">
        <v>341</v>
      </c>
      <c r="AR102" t="s">
        <v>341</v>
      </c>
      <c r="AS102" t="s">
        <v>341</v>
      </c>
      <c r="AT102" t="s">
        <v>341</v>
      </c>
      <c r="AU102" t="s">
        <v>341</v>
      </c>
      <c r="AV102" t="s">
        <v>341</v>
      </c>
      <c r="AW102" t="s">
        <v>341</v>
      </c>
      <c r="AX102" t="s">
        <v>341</v>
      </c>
      <c r="AY102" t="s">
        <v>341</v>
      </c>
      <c r="AZ102" t="s">
        <v>341</v>
      </c>
      <c r="BA102" t="s">
        <v>341</v>
      </c>
      <c r="BB102" t="s">
        <v>341</v>
      </c>
      <c r="BC102" t="s">
        <v>341</v>
      </c>
      <c r="BD102" t="s">
        <v>341</v>
      </c>
      <c r="BE102" t="s">
        <v>341</v>
      </c>
      <c r="BF102" t="s">
        <v>341</v>
      </c>
      <c r="BG102" t="s">
        <v>341</v>
      </c>
      <c r="BH102" t="s">
        <v>341</v>
      </c>
      <c r="BI102" t="s">
        <v>341</v>
      </c>
      <c r="BJ102" t="s">
        <v>341</v>
      </c>
      <c r="BK102" t="s">
        <v>341</v>
      </c>
      <c r="BL102" t="s">
        <v>341</v>
      </c>
      <c r="BM102" t="s">
        <v>341</v>
      </c>
      <c r="BN102" t="s">
        <v>341</v>
      </c>
      <c r="BO102" t="s">
        <v>341</v>
      </c>
      <c r="BP102" t="s">
        <v>341</v>
      </c>
      <c r="BQ102" t="s">
        <v>341</v>
      </c>
      <c r="BR102" t="s">
        <v>341</v>
      </c>
      <c r="BS102" t="s">
        <v>341</v>
      </c>
      <c r="BT102" t="s">
        <v>341</v>
      </c>
      <c r="BU102" t="s">
        <v>341</v>
      </c>
      <c r="BV102" t="s">
        <v>342</v>
      </c>
      <c r="BW102" t="s">
        <v>341</v>
      </c>
      <c r="BX102" t="s">
        <v>341</v>
      </c>
      <c r="BY102" t="s">
        <v>341</v>
      </c>
      <c r="BZ102" t="s">
        <v>341</v>
      </c>
      <c r="CA102" t="s">
        <v>341</v>
      </c>
      <c r="CB102" t="s">
        <v>342</v>
      </c>
      <c r="CC102" t="s">
        <v>341</v>
      </c>
      <c r="CD102" t="s">
        <v>341</v>
      </c>
      <c r="CE102" t="s">
        <v>341</v>
      </c>
      <c r="CF102" t="s">
        <v>341</v>
      </c>
      <c r="CG102" t="s">
        <v>341</v>
      </c>
      <c r="CH102" t="s">
        <v>341</v>
      </c>
      <c r="CI102" t="s">
        <v>341</v>
      </c>
      <c r="CJ102" t="s">
        <v>341</v>
      </c>
      <c r="CK102" t="s">
        <v>341</v>
      </c>
      <c r="CL102" t="s">
        <v>341</v>
      </c>
      <c r="CM102" t="str">
        <f t="shared" si="56"/>
        <v/>
      </c>
      <c r="CN102" t="str">
        <f t="shared" si="57"/>
        <v/>
      </c>
      <c r="CO102" t="str">
        <f t="shared" si="58"/>
        <v/>
      </c>
      <c r="CP102" t="str">
        <f t="shared" si="59"/>
        <v/>
      </c>
      <c r="CQ102" t="str">
        <f t="shared" si="60"/>
        <v/>
      </c>
      <c r="CR102" t="str">
        <f t="shared" si="61"/>
        <v/>
      </c>
      <c r="CS102" t="str">
        <f t="shared" si="62"/>
        <v/>
      </c>
      <c r="CT102" t="str">
        <f t="shared" si="63"/>
        <v/>
      </c>
      <c r="CU102" t="str">
        <f t="shared" si="64"/>
        <v/>
      </c>
      <c r="CV102" t="str">
        <f t="shared" si="65"/>
        <v/>
      </c>
      <c r="CW102" t="str">
        <f t="shared" si="66"/>
        <v/>
      </c>
      <c r="CX102" t="str">
        <f t="shared" si="67"/>
        <v/>
      </c>
      <c r="CY102" t="str">
        <f t="shared" si="68"/>
        <v/>
      </c>
      <c r="CZ102" t="str">
        <f t="shared" si="69"/>
        <v/>
      </c>
      <c r="DA102" t="str">
        <f t="shared" si="70"/>
        <v/>
      </c>
      <c r="DB102" t="str">
        <f t="shared" si="71"/>
        <v/>
      </c>
      <c r="DC102" t="str">
        <f t="shared" si="72"/>
        <v/>
      </c>
      <c r="DD102" t="str">
        <f t="shared" si="73"/>
        <v/>
      </c>
      <c r="DE102" t="str">
        <f t="shared" si="74"/>
        <v/>
      </c>
      <c r="DF102" t="str">
        <f t="shared" si="75"/>
        <v/>
      </c>
      <c r="DG102" t="str">
        <f t="shared" si="76"/>
        <v/>
      </c>
      <c r="DH102" t="str">
        <f t="shared" si="77"/>
        <v/>
      </c>
      <c r="DI102" t="str">
        <f t="shared" si="78"/>
        <v/>
      </c>
      <c r="DJ102" t="str">
        <f t="shared" si="79"/>
        <v/>
      </c>
      <c r="DK102" t="str">
        <f t="shared" si="80"/>
        <v/>
      </c>
      <c r="DL102" t="str">
        <f t="shared" si="81"/>
        <v/>
      </c>
      <c r="DM102" t="str">
        <f t="shared" si="82"/>
        <v/>
      </c>
      <c r="DN102" t="str">
        <f t="shared" si="83"/>
        <v/>
      </c>
      <c r="DO102" t="str">
        <f t="shared" si="84"/>
        <v/>
      </c>
      <c r="DP102" t="str">
        <f t="shared" si="85"/>
        <v/>
      </c>
      <c r="DQ102" t="str">
        <f t="shared" si="86"/>
        <v/>
      </c>
      <c r="DR102" t="str">
        <f t="shared" si="87"/>
        <v/>
      </c>
      <c r="DS102" t="str">
        <f t="shared" si="88"/>
        <v/>
      </c>
      <c r="DT102" t="str">
        <f t="shared" si="89"/>
        <v/>
      </c>
      <c r="DU102" t="str">
        <f t="shared" si="90"/>
        <v/>
      </c>
      <c r="DV102" t="str">
        <f t="shared" si="91"/>
        <v/>
      </c>
      <c r="DW102" t="str">
        <f t="shared" si="92"/>
        <v/>
      </c>
      <c r="DX102" t="str">
        <f t="shared" si="93"/>
        <v>Otherwise Use: As a manufacturing aid</v>
      </c>
      <c r="DY102" t="str">
        <f t="shared" si="94"/>
        <v/>
      </c>
      <c r="DZ102" t="str">
        <f t="shared" si="95"/>
        <v/>
      </c>
      <c r="EA102" t="str">
        <f t="shared" si="96"/>
        <v/>
      </c>
      <c r="EB102" t="str">
        <f t="shared" si="97"/>
        <v/>
      </c>
      <c r="EC102" t="str">
        <f t="shared" si="98"/>
        <v/>
      </c>
      <c r="ED102" t="str">
        <f t="shared" si="99"/>
        <v>Z299 - Other</v>
      </c>
      <c r="EE102" t="str">
        <f t="shared" si="100"/>
        <v/>
      </c>
      <c r="EF102" t="str">
        <f t="shared" si="101"/>
        <v/>
      </c>
      <c r="EG102" t="str">
        <f t="shared" si="102"/>
        <v/>
      </c>
      <c r="EH102" t="str">
        <f t="shared" si="103"/>
        <v/>
      </c>
      <c r="EI102" t="str">
        <f t="shared" si="104"/>
        <v/>
      </c>
      <c r="EJ102" t="str">
        <f t="shared" si="105"/>
        <v/>
      </c>
      <c r="EK102" t="str">
        <f t="shared" si="106"/>
        <v/>
      </c>
      <c r="EL102" t="str">
        <f t="shared" si="107"/>
        <v/>
      </c>
      <c r="EM102" t="str">
        <f t="shared" si="108"/>
        <v/>
      </c>
      <c r="EN102" t="str">
        <f t="shared" si="109"/>
        <v/>
      </c>
    </row>
    <row r="103" spans="1:144" ht="72">
      <c r="A103" s="7" t="s">
        <v>328</v>
      </c>
      <c r="B103" s="7">
        <v>2020</v>
      </c>
      <c r="C103" t="s">
        <v>508</v>
      </c>
      <c r="D103" t="s">
        <v>509</v>
      </c>
      <c r="E103" t="s">
        <v>510</v>
      </c>
      <c r="F103" t="s">
        <v>511</v>
      </c>
      <c r="G103" t="s">
        <v>512</v>
      </c>
      <c r="H103" t="s">
        <v>394</v>
      </c>
      <c r="I103">
        <v>48312</v>
      </c>
      <c r="J103" s="136">
        <f>VLOOKUP(H103, 'TRI Crosswalk codes'!D:E, 2, FALSE)</f>
        <v>5</v>
      </c>
      <c r="K103">
        <v>336111</v>
      </c>
      <c r="L103" s="137" t="s">
        <v>513</v>
      </c>
      <c r="M103" s="137" t="str">
        <f>IF(COUNTIF('Raw TRI Data'!A:A, K103) &gt;0, "Yes", "No")</f>
        <v>No</v>
      </c>
      <c r="N103">
        <v>42.569552000000002</v>
      </c>
      <c r="O103">
        <v>-83.033733999999995</v>
      </c>
      <c r="P103" s="15">
        <v>110017425375</v>
      </c>
      <c r="Q103" s="15">
        <v>1320218975175</v>
      </c>
      <c r="R103" t="s">
        <v>335</v>
      </c>
      <c r="S103" t="s">
        <v>336</v>
      </c>
      <c r="T103" s="160">
        <v>3</v>
      </c>
      <c r="U103" s="136" t="str">
        <f>VLOOKUP(T103, 'TRI Crosswalk codes'!A:B, 2, FALSE)</f>
        <v>1,000 to 9,999</v>
      </c>
      <c r="V103" t="s">
        <v>337</v>
      </c>
      <c r="W103">
        <v>0</v>
      </c>
      <c r="Y103">
        <v>0</v>
      </c>
      <c r="Z103">
        <v>0</v>
      </c>
      <c r="AA103" t="s">
        <v>338</v>
      </c>
      <c r="AB103" s="137" t="str">
        <f t="shared" si="55"/>
        <v>Otherwise Use: As a manufacturing aid; Z299 - Other</v>
      </c>
      <c r="AC103" s="137" t="s">
        <v>339</v>
      </c>
      <c r="AD103" s="26" t="str">
        <f>VLOOKUP(K103, 'NAICS OES Crosswalk'!A:C, 3, FALSE)</f>
        <v>Processing: Laminates and Prepreg Manufacturing</v>
      </c>
      <c r="AE103" s="26" t="str">
        <f>_xlfn.XLOOKUP($C103,'TRIFD to COU Crosswalk'!A:A,'TRIFD to COU Crosswalk'!B:B)</f>
        <v>Reactive use in automotive and aviation articles </v>
      </c>
      <c r="AF103" s="137" t="s">
        <v>514</v>
      </c>
      <c r="AH103" s="137" t="s">
        <v>515</v>
      </c>
      <c r="AK103" t="s">
        <v>341</v>
      </c>
      <c r="AL103" t="s">
        <v>341</v>
      </c>
      <c r="AM103" t="s">
        <v>341</v>
      </c>
      <c r="AN103" t="s">
        <v>341</v>
      </c>
      <c r="AO103" t="s">
        <v>341</v>
      </c>
      <c r="AP103" t="s">
        <v>341</v>
      </c>
      <c r="AQ103" t="s">
        <v>341</v>
      </c>
      <c r="AR103" t="s">
        <v>341</v>
      </c>
      <c r="AS103" t="s">
        <v>341</v>
      </c>
      <c r="AT103" t="s">
        <v>341</v>
      </c>
      <c r="AU103" t="s">
        <v>341</v>
      </c>
      <c r="AV103" t="s">
        <v>341</v>
      </c>
      <c r="AW103" t="s">
        <v>341</v>
      </c>
      <c r="AX103" t="s">
        <v>341</v>
      </c>
      <c r="AY103" t="s">
        <v>341</v>
      </c>
      <c r="AZ103" t="s">
        <v>341</v>
      </c>
      <c r="BA103" t="s">
        <v>341</v>
      </c>
      <c r="BB103" t="s">
        <v>341</v>
      </c>
      <c r="BC103" t="s">
        <v>341</v>
      </c>
      <c r="BD103" t="s">
        <v>341</v>
      </c>
      <c r="BE103" t="s">
        <v>341</v>
      </c>
      <c r="BF103" t="s">
        <v>341</v>
      </c>
      <c r="BG103" t="s">
        <v>341</v>
      </c>
      <c r="BH103" t="s">
        <v>341</v>
      </c>
      <c r="BI103" t="s">
        <v>341</v>
      </c>
      <c r="BJ103" t="s">
        <v>341</v>
      </c>
      <c r="BK103" t="s">
        <v>341</v>
      </c>
      <c r="BL103" t="s">
        <v>341</v>
      </c>
      <c r="BM103" t="s">
        <v>341</v>
      </c>
      <c r="BN103" t="s">
        <v>341</v>
      </c>
      <c r="BO103" t="s">
        <v>341</v>
      </c>
      <c r="BP103" t="s">
        <v>341</v>
      </c>
      <c r="BQ103" t="s">
        <v>341</v>
      </c>
      <c r="BR103" t="s">
        <v>341</v>
      </c>
      <c r="BS103" t="s">
        <v>341</v>
      </c>
      <c r="BT103" t="s">
        <v>341</v>
      </c>
      <c r="BU103" t="s">
        <v>341</v>
      </c>
      <c r="BV103" t="s">
        <v>342</v>
      </c>
      <c r="BW103" t="s">
        <v>341</v>
      </c>
      <c r="BX103" t="s">
        <v>341</v>
      </c>
      <c r="BY103" t="s">
        <v>341</v>
      </c>
      <c r="BZ103" t="s">
        <v>341</v>
      </c>
      <c r="CA103" t="s">
        <v>341</v>
      </c>
      <c r="CB103" t="s">
        <v>342</v>
      </c>
      <c r="CC103" t="s">
        <v>341</v>
      </c>
      <c r="CD103" t="s">
        <v>341</v>
      </c>
      <c r="CE103" t="s">
        <v>341</v>
      </c>
      <c r="CF103" t="s">
        <v>341</v>
      </c>
      <c r="CG103" t="s">
        <v>341</v>
      </c>
      <c r="CH103" t="s">
        <v>341</v>
      </c>
      <c r="CI103" t="s">
        <v>341</v>
      </c>
      <c r="CJ103" t="s">
        <v>341</v>
      </c>
      <c r="CK103" t="s">
        <v>341</v>
      </c>
      <c r="CL103" t="s">
        <v>341</v>
      </c>
      <c r="CM103" t="str">
        <f t="shared" si="56"/>
        <v/>
      </c>
      <c r="CN103" t="str">
        <f t="shared" si="57"/>
        <v/>
      </c>
      <c r="CO103" t="str">
        <f t="shared" si="58"/>
        <v/>
      </c>
      <c r="CP103" t="str">
        <f t="shared" si="59"/>
        <v/>
      </c>
      <c r="CQ103" t="str">
        <f t="shared" si="60"/>
        <v/>
      </c>
      <c r="CR103" t="str">
        <f t="shared" si="61"/>
        <v/>
      </c>
      <c r="CS103" t="str">
        <f t="shared" si="62"/>
        <v/>
      </c>
      <c r="CT103" t="str">
        <f t="shared" si="63"/>
        <v/>
      </c>
      <c r="CU103" t="str">
        <f t="shared" si="64"/>
        <v/>
      </c>
      <c r="CV103" t="str">
        <f t="shared" si="65"/>
        <v/>
      </c>
      <c r="CW103" t="str">
        <f t="shared" si="66"/>
        <v/>
      </c>
      <c r="CX103" t="str">
        <f t="shared" si="67"/>
        <v/>
      </c>
      <c r="CY103" t="str">
        <f t="shared" si="68"/>
        <v/>
      </c>
      <c r="CZ103" t="str">
        <f t="shared" si="69"/>
        <v/>
      </c>
      <c r="DA103" t="str">
        <f t="shared" si="70"/>
        <v/>
      </c>
      <c r="DB103" t="str">
        <f t="shared" si="71"/>
        <v/>
      </c>
      <c r="DC103" t="str">
        <f t="shared" si="72"/>
        <v/>
      </c>
      <c r="DD103" t="str">
        <f t="shared" si="73"/>
        <v/>
      </c>
      <c r="DE103" t="str">
        <f t="shared" si="74"/>
        <v/>
      </c>
      <c r="DF103" t="str">
        <f t="shared" si="75"/>
        <v/>
      </c>
      <c r="DG103" t="str">
        <f t="shared" si="76"/>
        <v/>
      </c>
      <c r="DH103" t="str">
        <f t="shared" si="77"/>
        <v/>
      </c>
      <c r="DI103" t="str">
        <f t="shared" si="78"/>
        <v/>
      </c>
      <c r="DJ103" t="str">
        <f t="shared" si="79"/>
        <v/>
      </c>
      <c r="DK103" t="str">
        <f t="shared" si="80"/>
        <v/>
      </c>
      <c r="DL103" t="str">
        <f t="shared" si="81"/>
        <v/>
      </c>
      <c r="DM103" t="str">
        <f t="shared" si="82"/>
        <v/>
      </c>
      <c r="DN103" t="str">
        <f t="shared" si="83"/>
        <v/>
      </c>
      <c r="DO103" t="str">
        <f t="shared" si="84"/>
        <v/>
      </c>
      <c r="DP103" t="str">
        <f t="shared" si="85"/>
        <v/>
      </c>
      <c r="DQ103" t="str">
        <f t="shared" si="86"/>
        <v/>
      </c>
      <c r="DR103" t="str">
        <f t="shared" si="87"/>
        <v/>
      </c>
      <c r="DS103" t="str">
        <f t="shared" si="88"/>
        <v/>
      </c>
      <c r="DT103" t="str">
        <f t="shared" si="89"/>
        <v/>
      </c>
      <c r="DU103" t="str">
        <f t="shared" si="90"/>
        <v/>
      </c>
      <c r="DV103" t="str">
        <f t="shared" si="91"/>
        <v/>
      </c>
      <c r="DW103" t="str">
        <f t="shared" si="92"/>
        <v/>
      </c>
      <c r="DX103" t="str">
        <f t="shared" si="93"/>
        <v>Otherwise Use: As a manufacturing aid</v>
      </c>
      <c r="DY103" t="str">
        <f t="shared" si="94"/>
        <v/>
      </c>
      <c r="DZ103" t="str">
        <f t="shared" si="95"/>
        <v/>
      </c>
      <c r="EA103" t="str">
        <f t="shared" si="96"/>
        <v/>
      </c>
      <c r="EB103" t="str">
        <f t="shared" si="97"/>
        <v/>
      </c>
      <c r="EC103" t="str">
        <f t="shared" si="98"/>
        <v/>
      </c>
      <c r="ED103" t="str">
        <f t="shared" si="99"/>
        <v>Z299 - Other</v>
      </c>
      <c r="EE103" t="str">
        <f t="shared" si="100"/>
        <v/>
      </c>
      <c r="EF103" t="str">
        <f t="shared" si="101"/>
        <v/>
      </c>
      <c r="EG103" t="str">
        <f t="shared" si="102"/>
        <v/>
      </c>
      <c r="EH103" t="str">
        <f t="shared" si="103"/>
        <v/>
      </c>
      <c r="EI103" t="str">
        <f t="shared" si="104"/>
        <v/>
      </c>
      <c r="EJ103" t="str">
        <f t="shared" si="105"/>
        <v/>
      </c>
      <c r="EK103" t="str">
        <f t="shared" si="106"/>
        <v/>
      </c>
      <c r="EL103" t="str">
        <f t="shared" si="107"/>
        <v/>
      </c>
      <c r="EM103" t="str">
        <f t="shared" si="108"/>
        <v/>
      </c>
      <c r="EN103" t="str">
        <f t="shared" si="109"/>
        <v/>
      </c>
    </row>
    <row r="104" spans="1:144" ht="72">
      <c r="A104" s="7" t="s">
        <v>328</v>
      </c>
      <c r="B104" s="7">
        <v>2021</v>
      </c>
      <c r="C104" t="s">
        <v>508</v>
      </c>
      <c r="D104" t="s">
        <v>509</v>
      </c>
      <c r="E104" t="s">
        <v>510</v>
      </c>
      <c r="F104" t="s">
        <v>511</v>
      </c>
      <c r="G104" t="s">
        <v>512</v>
      </c>
      <c r="H104" t="s">
        <v>394</v>
      </c>
      <c r="I104">
        <v>48312</v>
      </c>
      <c r="J104" s="136">
        <f>VLOOKUP(H104, 'TRI Crosswalk codes'!D:E, 2, FALSE)</f>
        <v>5</v>
      </c>
      <c r="K104">
        <v>336111</v>
      </c>
      <c r="L104" s="137" t="s">
        <v>513</v>
      </c>
      <c r="M104" s="137" t="str">
        <f>IF(COUNTIF('Raw TRI Data'!A:A, K104) &gt;0, "Yes", "No")</f>
        <v>No</v>
      </c>
      <c r="N104">
        <v>42.569552000000002</v>
      </c>
      <c r="O104">
        <v>-83.033733999999995</v>
      </c>
      <c r="P104" s="15">
        <v>110017425375</v>
      </c>
      <c r="Q104" s="15">
        <v>1321219841475</v>
      </c>
      <c r="R104" t="s">
        <v>335</v>
      </c>
      <c r="S104" t="s">
        <v>336</v>
      </c>
      <c r="T104" s="160">
        <v>3</v>
      </c>
      <c r="U104" s="136" t="str">
        <f>VLOOKUP(T104, 'TRI Crosswalk codes'!A:B, 2, FALSE)</f>
        <v>1,000 to 9,999</v>
      </c>
      <c r="V104" t="s">
        <v>337</v>
      </c>
      <c r="W104">
        <v>0</v>
      </c>
      <c r="Y104">
        <v>0</v>
      </c>
      <c r="Z104">
        <v>0</v>
      </c>
      <c r="AA104" t="s">
        <v>338</v>
      </c>
      <c r="AB104" s="137" t="str">
        <f t="shared" si="55"/>
        <v>Otherwise Use: As a manufacturing aid; Z299 - Other</v>
      </c>
      <c r="AC104" s="137" t="s">
        <v>339</v>
      </c>
      <c r="AD104" s="26" t="str">
        <f>VLOOKUP(K104, 'NAICS OES Crosswalk'!A:C, 3, FALSE)</f>
        <v>Processing: Laminates and Prepreg Manufacturing</v>
      </c>
      <c r="AE104" s="26" t="str">
        <f>_xlfn.XLOOKUP($C104,'TRIFD to COU Crosswalk'!A:A,'TRIFD to COU Crosswalk'!B:B)</f>
        <v>Reactive use in automotive and aviation articles </v>
      </c>
      <c r="AF104" s="137" t="s">
        <v>514</v>
      </c>
      <c r="AH104" s="137" t="s">
        <v>515</v>
      </c>
      <c r="AK104" t="s">
        <v>341</v>
      </c>
      <c r="AL104" t="s">
        <v>341</v>
      </c>
      <c r="AM104" t="s">
        <v>341</v>
      </c>
      <c r="AN104" t="s">
        <v>341</v>
      </c>
      <c r="AO104" t="s">
        <v>341</v>
      </c>
      <c r="AP104" t="s">
        <v>341</v>
      </c>
      <c r="AQ104" t="s">
        <v>341</v>
      </c>
      <c r="AR104" t="s">
        <v>341</v>
      </c>
      <c r="AS104" t="s">
        <v>341</v>
      </c>
      <c r="AT104" t="s">
        <v>341</v>
      </c>
      <c r="AU104" t="s">
        <v>341</v>
      </c>
      <c r="AV104" t="s">
        <v>341</v>
      </c>
      <c r="AW104" t="s">
        <v>341</v>
      </c>
      <c r="AX104" t="s">
        <v>341</v>
      </c>
      <c r="AY104" t="s">
        <v>341</v>
      </c>
      <c r="AZ104" t="s">
        <v>341</v>
      </c>
      <c r="BA104" t="s">
        <v>341</v>
      </c>
      <c r="BB104" t="s">
        <v>341</v>
      </c>
      <c r="BC104" t="s">
        <v>341</v>
      </c>
      <c r="BD104" t="s">
        <v>341</v>
      </c>
      <c r="BE104" t="s">
        <v>341</v>
      </c>
      <c r="BF104" t="s">
        <v>341</v>
      </c>
      <c r="BG104" t="s">
        <v>341</v>
      </c>
      <c r="BH104" t="s">
        <v>341</v>
      </c>
      <c r="BI104" t="s">
        <v>341</v>
      </c>
      <c r="BJ104" t="s">
        <v>341</v>
      </c>
      <c r="BK104" t="s">
        <v>341</v>
      </c>
      <c r="BL104" t="s">
        <v>341</v>
      </c>
      <c r="BM104" t="s">
        <v>341</v>
      </c>
      <c r="BN104" t="s">
        <v>341</v>
      </c>
      <c r="BO104" t="s">
        <v>341</v>
      </c>
      <c r="BP104" t="s">
        <v>341</v>
      </c>
      <c r="BQ104" t="s">
        <v>341</v>
      </c>
      <c r="BR104" t="s">
        <v>341</v>
      </c>
      <c r="BS104" t="s">
        <v>341</v>
      </c>
      <c r="BT104" t="s">
        <v>341</v>
      </c>
      <c r="BU104" t="s">
        <v>341</v>
      </c>
      <c r="BV104" t="s">
        <v>342</v>
      </c>
      <c r="BW104" t="s">
        <v>341</v>
      </c>
      <c r="BX104" t="s">
        <v>341</v>
      </c>
      <c r="BY104" t="s">
        <v>341</v>
      </c>
      <c r="BZ104" t="s">
        <v>341</v>
      </c>
      <c r="CA104" t="s">
        <v>341</v>
      </c>
      <c r="CB104" t="s">
        <v>342</v>
      </c>
      <c r="CC104" t="s">
        <v>341</v>
      </c>
      <c r="CD104" t="s">
        <v>341</v>
      </c>
      <c r="CE104" t="s">
        <v>341</v>
      </c>
      <c r="CF104" t="s">
        <v>341</v>
      </c>
      <c r="CG104" t="s">
        <v>341</v>
      </c>
      <c r="CH104" t="s">
        <v>341</v>
      </c>
      <c r="CI104" t="s">
        <v>341</v>
      </c>
      <c r="CJ104" t="s">
        <v>341</v>
      </c>
      <c r="CK104" t="s">
        <v>341</v>
      </c>
      <c r="CL104" t="s">
        <v>341</v>
      </c>
      <c r="CM104" t="str">
        <f t="shared" si="56"/>
        <v/>
      </c>
      <c r="CN104" t="str">
        <f t="shared" si="57"/>
        <v/>
      </c>
      <c r="CO104" t="str">
        <f t="shared" si="58"/>
        <v/>
      </c>
      <c r="CP104" t="str">
        <f t="shared" si="59"/>
        <v/>
      </c>
      <c r="CQ104" t="str">
        <f t="shared" si="60"/>
        <v/>
      </c>
      <c r="CR104" t="str">
        <f t="shared" si="61"/>
        <v/>
      </c>
      <c r="CS104" t="str">
        <f t="shared" si="62"/>
        <v/>
      </c>
      <c r="CT104" t="str">
        <f t="shared" si="63"/>
        <v/>
      </c>
      <c r="CU104" t="str">
        <f t="shared" si="64"/>
        <v/>
      </c>
      <c r="CV104" t="str">
        <f t="shared" si="65"/>
        <v/>
      </c>
      <c r="CW104" t="str">
        <f t="shared" si="66"/>
        <v/>
      </c>
      <c r="CX104" t="str">
        <f t="shared" si="67"/>
        <v/>
      </c>
      <c r="CY104" t="str">
        <f t="shared" si="68"/>
        <v/>
      </c>
      <c r="CZ104" t="str">
        <f t="shared" si="69"/>
        <v/>
      </c>
      <c r="DA104" t="str">
        <f t="shared" si="70"/>
        <v/>
      </c>
      <c r="DB104" t="str">
        <f t="shared" si="71"/>
        <v/>
      </c>
      <c r="DC104" t="str">
        <f t="shared" si="72"/>
        <v/>
      </c>
      <c r="DD104" t="str">
        <f t="shared" si="73"/>
        <v/>
      </c>
      <c r="DE104" t="str">
        <f t="shared" si="74"/>
        <v/>
      </c>
      <c r="DF104" t="str">
        <f t="shared" si="75"/>
        <v/>
      </c>
      <c r="DG104" t="str">
        <f t="shared" si="76"/>
        <v/>
      </c>
      <c r="DH104" t="str">
        <f t="shared" si="77"/>
        <v/>
      </c>
      <c r="DI104" t="str">
        <f t="shared" si="78"/>
        <v/>
      </c>
      <c r="DJ104" t="str">
        <f t="shared" si="79"/>
        <v/>
      </c>
      <c r="DK104" t="str">
        <f t="shared" si="80"/>
        <v/>
      </c>
      <c r="DL104" t="str">
        <f t="shared" si="81"/>
        <v/>
      </c>
      <c r="DM104" t="str">
        <f t="shared" si="82"/>
        <v/>
      </c>
      <c r="DN104" t="str">
        <f t="shared" si="83"/>
        <v/>
      </c>
      <c r="DO104" t="str">
        <f t="shared" si="84"/>
        <v/>
      </c>
      <c r="DP104" t="str">
        <f t="shared" si="85"/>
        <v/>
      </c>
      <c r="DQ104" t="str">
        <f t="shared" si="86"/>
        <v/>
      </c>
      <c r="DR104" t="str">
        <f t="shared" si="87"/>
        <v/>
      </c>
      <c r="DS104" t="str">
        <f t="shared" si="88"/>
        <v/>
      </c>
      <c r="DT104" t="str">
        <f t="shared" si="89"/>
        <v/>
      </c>
      <c r="DU104" t="str">
        <f t="shared" si="90"/>
        <v/>
      </c>
      <c r="DV104" t="str">
        <f t="shared" si="91"/>
        <v/>
      </c>
      <c r="DW104" t="str">
        <f t="shared" si="92"/>
        <v/>
      </c>
      <c r="DX104" t="str">
        <f t="shared" si="93"/>
        <v>Otherwise Use: As a manufacturing aid</v>
      </c>
      <c r="DY104" t="str">
        <f t="shared" si="94"/>
        <v/>
      </c>
      <c r="DZ104" t="str">
        <f t="shared" si="95"/>
        <v/>
      </c>
      <c r="EA104" t="str">
        <f t="shared" si="96"/>
        <v/>
      </c>
      <c r="EB104" t="str">
        <f t="shared" si="97"/>
        <v/>
      </c>
      <c r="EC104" t="str">
        <f t="shared" si="98"/>
        <v/>
      </c>
      <c r="ED104" t="str">
        <f t="shared" si="99"/>
        <v>Z299 - Other</v>
      </c>
      <c r="EE104" t="str">
        <f t="shared" si="100"/>
        <v/>
      </c>
      <c r="EF104" t="str">
        <f t="shared" si="101"/>
        <v/>
      </c>
      <c r="EG104" t="str">
        <f t="shared" si="102"/>
        <v/>
      </c>
      <c r="EH104" t="str">
        <f t="shared" si="103"/>
        <v/>
      </c>
      <c r="EI104" t="str">
        <f t="shared" si="104"/>
        <v/>
      </c>
      <c r="EJ104" t="str">
        <f t="shared" si="105"/>
        <v/>
      </c>
      <c r="EK104" t="str">
        <f t="shared" si="106"/>
        <v/>
      </c>
      <c r="EL104" t="str">
        <f t="shared" si="107"/>
        <v/>
      </c>
      <c r="EM104" t="str">
        <f t="shared" si="108"/>
        <v/>
      </c>
      <c r="EN104" t="str">
        <f t="shared" si="109"/>
        <v/>
      </c>
    </row>
    <row r="105" spans="1:144" ht="72">
      <c r="A105" s="7" t="s">
        <v>328</v>
      </c>
      <c r="B105" s="7">
        <v>2022</v>
      </c>
      <c r="C105" t="s">
        <v>508</v>
      </c>
      <c r="D105" t="s">
        <v>509</v>
      </c>
      <c r="E105" t="s">
        <v>510</v>
      </c>
      <c r="F105" t="s">
        <v>511</v>
      </c>
      <c r="G105" t="s">
        <v>512</v>
      </c>
      <c r="H105" t="s">
        <v>394</v>
      </c>
      <c r="I105">
        <v>48312</v>
      </c>
      <c r="J105" s="136">
        <f>VLOOKUP(H105, 'TRI Crosswalk codes'!D:E, 2, FALSE)</f>
        <v>5</v>
      </c>
      <c r="K105">
        <v>336110</v>
      </c>
      <c r="L105" s="137" t="str">
        <f>VLOOKUP(K105, '2017-2022 NAICS'!C:D, 2, FALSE)</f>
        <v>Automobile and Light Duty Motor Vehicle Manufacturing</v>
      </c>
      <c r="M105" s="137" t="str">
        <f>IF(COUNTIF('Raw TRI Data'!A:A, K105) &gt;0, "Yes", "No")</f>
        <v>No</v>
      </c>
      <c r="N105">
        <v>42.569552000000002</v>
      </c>
      <c r="O105">
        <v>-83.033733999999995</v>
      </c>
      <c r="P105" s="15">
        <v>110017425375</v>
      </c>
      <c r="Q105" s="15">
        <v>1322220735688</v>
      </c>
      <c r="R105" t="s">
        <v>335</v>
      </c>
      <c r="S105" t="s">
        <v>336</v>
      </c>
      <c r="T105" s="160">
        <v>3</v>
      </c>
      <c r="U105" s="136" t="str">
        <f>VLOOKUP(T105, 'TRI Crosswalk codes'!A:B, 2, FALSE)</f>
        <v>1,000 to 9,999</v>
      </c>
      <c r="V105" t="s">
        <v>337</v>
      </c>
      <c r="W105">
        <v>0</v>
      </c>
      <c r="Y105">
        <v>0</v>
      </c>
      <c r="Z105">
        <v>0</v>
      </c>
      <c r="AA105" t="s">
        <v>338</v>
      </c>
      <c r="AB105" s="137" t="str">
        <f t="shared" si="55"/>
        <v>Otherwise Use: As a manufacturing aid; Z299 - Other</v>
      </c>
      <c r="AC105" s="137" t="s">
        <v>339</v>
      </c>
      <c r="AD105" s="26" t="str">
        <f>VLOOKUP(K105, 'NAICS OES Crosswalk'!A:C, 3, FALSE)</f>
        <v>Processing: Laminates and Prepreg Manufacturing</v>
      </c>
      <c r="AE105" s="26" t="str">
        <f>_xlfn.XLOOKUP($C105,'TRIFD to COU Crosswalk'!A:A,'TRIFD to COU Crosswalk'!B:B)</f>
        <v>Reactive use in automotive and aviation articles </v>
      </c>
      <c r="AF105" s="137" t="s">
        <v>514</v>
      </c>
      <c r="AH105" s="137" t="s">
        <v>515</v>
      </c>
      <c r="AK105" t="s">
        <v>341</v>
      </c>
      <c r="AL105" t="s">
        <v>341</v>
      </c>
      <c r="AM105" t="s">
        <v>341</v>
      </c>
      <c r="AN105" t="s">
        <v>341</v>
      </c>
      <c r="AO105" t="s">
        <v>341</v>
      </c>
      <c r="AP105" t="s">
        <v>341</v>
      </c>
      <c r="AQ105" t="s">
        <v>341</v>
      </c>
      <c r="AR105" t="s">
        <v>341</v>
      </c>
      <c r="AS105" t="s">
        <v>341</v>
      </c>
      <c r="AT105" t="s">
        <v>341</v>
      </c>
      <c r="AU105" t="s">
        <v>341</v>
      </c>
      <c r="AV105" t="s">
        <v>341</v>
      </c>
      <c r="AW105" t="s">
        <v>341</v>
      </c>
      <c r="AX105" t="s">
        <v>341</v>
      </c>
      <c r="AY105" t="s">
        <v>341</v>
      </c>
      <c r="AZ105" t="s">
        <v>341</v>
      </c>
      <c r="BA105" t="s">
        <v>341</v>
      </c>
      <c r="BB105" t="s">
        <v>341</v>
      </c>
      <c r="BC105" t="s">
        <v>341</v>
      </c>
      <c r="BD105" t="s">
        <v>341</v>
      </c>
      <c r="BE105" t="s">
        <v>341</v>
      </c>
      <c r="BF105" t="s">
        <v>341</v>
      </c>
      <c r="BG105" t="s">
        <v>341</v>
      </c>
      <c r="BH105" t="s">
        <v>341</v>
      </c>
      <c r="BI105" t="s">
        <v>341</v>
      </c>
      <c r="BJ105" t="s">
        <v>341</v>
      </c>
      <c r="BK105" t="s">
        <v>341</v>
      </c>
      <c r="BL105" t="s">
        <v>341</v>
      </c>
      <c r="BM105" t="s">
        <v>341</v>
      </c>
      <c r="BN105" t="s">
        <v>341</v>
      </c>
      <c r="BO105" t="s">
        <v>341</v>
      </c>
      <c r="BP105" t="s">
        <v>341</v>
      </c>
      <c r="BQ105" t="s">
        <v>341</v>
      </c>
      <c r="BR105" t="s">
        <v>341</v>
      </c>
      <c r="BS105" t="s">
        <v>341</v>
      </c>
      <c r="BT105" t="s">
        <v>341</v>
      </c>
      <c r="BU105" t="s">
        <v>341</v>
      </c>
      <c r="BV105" t="s">
        <v>342</v>
      </c>
      <c r="BW105" t="s">
        <v>341</v>
      </c>
      <c r="BX105" t="s">
        <v>341</v>
      </c>
      <c r="BY105" t="s">
        <v>341</v>
      </c>
      <c r="BZ105" t="s">
        <v>341</v>
      </c>
      <c r="CA105" t="s">
        <v>341</v>
      </c>
      <c r="CB105" t="s">
        <v>342</v>
      </c>
      <c r="CC105" t="s">
        <v>341</v>
      </c>
      <c r="CD105" t="s">
        <v>341</v>
      </c>
      <c r="CE105" t="s">
        <v>341</v>
      </c>
      <c r="CF105" t="s">
        <v>341</v>
      </c>
      <c r="CG105" t="s">
        <v>341</v>
      </c>
      <c r="CH105" t="s">
        <v>341</v>
      </c>
      <c r="CI105" t="s">
        <v>341</v>
      </c>
      <c r="CJ105" t="s">
        <v>341</v>
      </c>
      <c r="CK105" t="s">
        <v>341</v>
      </c>
      <c r="CL105" t="s">
        <v>341</v>
      </c>
      <c r="CM105" t="str">
        <f t="shared" si="56"/>
        <v/>
      </c>
      <c r="CN105" t="str">
        <f t="shared" si="57"/>
        <v/>
      </c>
      <c r="CO105" t="str">
        <f t="shared" si="58"/>
        <v/>
      </c>
      <c r="CP105" t="str">
        <f t="shared" si="59"/>
        <v/>
      </c>
      <c r="CQ105" t="str">
        <f t="shared" si="60"/>
        <v/>
      </c>
      <c r="CR105" t="str">
        <f t="shared" si="61"/>
        <v/>
      </c>
      <c r="CS105" t="str">
        <f t="shared" si="62"/>
        <v/>
      </c>
      <c r="CT105" t="str">
        <f t="shared" si="63"/>
        <v/>
      </c>
      <c r="CU105" t="str">
        <f t="shared" si="64"/>
        <v/>
      </c>
      <c r="CV105" t="str">
        <f t="shared" si="65"/>
        <v/>
      </c>
      <c r="CW105" t="str">
        <f t="shared" si="66"/>
        <v/>
      </c>
      <c r="CX105" t="str">
        <f t="shared" si="67"/>
        <v/>
      </c>
      <c r="CY105" t="str">
        <f t="shared" si="68"/>
        <v/>
      </c>
      <c r="CZ105" t="str">
        <f t="shared" si="69"/>
        <v/>
      </c>
      <c r="DA105" t="str">
        <f t="shared" si="70"/>
        <v/>
      </c>
      <c r="DB105" t="str">
        <f t="shared" si="71"/>
        <v/>
      </c>
      <c r="DC105" t="str">
        <f t="shared" si="72"/>
        <v/>
      </c>
      <c r="DD105" t="str">
        <f t="shared" si="73"/>
        <v/>
      </c>
      <c r="DE105" t="str">
        <f t="shared" si="74"/>
        <v/>
      </c>
      <c r="DF105" t="str">
        <f t="shared" si="75"/>
        <v/>
      </c>
      <c r="DG105" t="str">
        <f t="shared" si="76"/>
        <v/>
      </c>
      <c r="DH105" t="str">
        <f t="shared" si="77"/>
        <v/>
      </c>
      <c r="DI105" t="str">
        <f t="shared" si="78"/>
        <v/>
      </c>
      <c r="DJ105" t="str">
        <f t="shared" si="79"/>
        <v/>
      </c>
      <c r="DK105" t="str">
        <f t="shared" si="80"/>
        <v/>
      </c>
      <c r="DL105" t="str">
        <f t="shared" si="81"/>
        <v/>
      </c>
      <c r="DM105" t="str">
        <f t="shared" si="82"/>
        <v/>
      </c>
      <c r="DN105" t="str">
        <f t="shared" si="83"/>
        <v/>
      </c>
      <c r="DO105" t="str">
        <f t="shared" si="84"/>
        <v/>
      </c>
      <c r="DP105" t="str">
        <f t="shared" si="85"/>
        <v/>
      </c>
      <c r="DQ105" t="str">
        <f t="shared" si="86"/>
        <v/>
      </c>
      <c r="DR105" t="str">
        <f t="shared" si="87"/>
        <v/>
      </c>
      <c r="DS105" t="str">
        <f t="shared" si="88"/>
        <v/>
      </c>
      <c r="DT105" t="str">
        <f t="shared" si="89"/>
        <v/>
      </c>
      <c r="DU105" t="str">
        <f t="shared" si="90"/>
        <v/>
      </c>
      <c r="DV105" t="str">
        <f t="shared" si="91"/>
        <v/>
      </c>
      <c r="DW105" t="str">
        <f t="shared" si="92"/>
        <v/>
      </c>
      <c r="DX105" t="str">
        <f t="shared" si="93"/>
        <v>Otherwise Use: As a manufacturing aid</v>
      </c>
      <c r="DY105" t="str">
        <f t="shared" si="94"/>
        <v/>
      </c>
      <c r="DZ105" t="str">
        <f t="shared" si="95"/>
        <v/>
      </c>
      <c r="EA105" t="str">
        <f t="shared" si="96"/>
        <v/>
      </c>
      <c r="EB105" t="str">
        <f t="shared" si="97"/>
        <v/>
      </c>
      <c r="EC105" t="str">
        <f t="shared" si="98"/>
        <v/>
      </c>
      <c r="ED105" t="str">
        <f t="shared" si="99"/>
        <v>Z299 - Other</v>
      </c>
      <c r="EE105" t="str">
        <f t="shared" si="100"/>
        <v/>
      </c>
      <c r="EF105" t="str">
        <f t="shared" si="101"/>
        <v/>
      </c>
      <c r="EG105" t="str">
        <f t="shared" si="102"/>
        <v/>
      </c>
      <c r="EH105" t="str">
        <f t="shared" si="103"/>
        <v/>
      </c>
      <c r="EI105" t="str">
        <f t="shared" si="104"/>
        <v/>
      </c>
      <c r="EJ105" t="str">
        <f t="shared" si="105"/>
        <v/>
      </c>
      <c r="EK105" t="str">
        <f t="shared" si="106"/>
        <v/>
      </c>
      <c r="EL105" t="str">
        <f t="shared" si="107"/>
        <v/>
      </c>
      <c r="EM105" t="str">
        <f t="shared" si="108"/>
        <v/>
      </c>
      <c r="EN105" t="str">
        <f t="shared" si="109"/>
        <v/>
      </c>
    </row>
    <row r="106" spans="1:144" ht="72">
      <c r="A106" s="7" t="s">
        <v>328</v>
      </c>
      <c r="B106" s="7">
        <v>2023</v>
      </c>
      <c r="C106" t="s">
        <v>508</v>
      </c>
      <c r="D106" t="s">
        <v>509</v>
      </c>
      <c r="E106" t="s">
        <v>510</v>
      </c>
      <c r="F106" t="s">
        <v>511</v>
      </c>
      <c r="G106" t="s">
        <v>512</v>
      </c>
      <c r="H106" t="s">
        <v>394</v>
      </c>
      <c r="I106">
        <v>48312</v>
      </c>
      <c r="J106" s="136">
        <f>VLOOKUP(H106, 'TRI Crosswalk codes'!D:E, 2, FALSE)</f>
        <v>5</v>
      </c>
      <c r="K106">
        <v>336110</v>
      </c>
      <c r="L106" s="137" t="str">
        <f>VLOOKUP(K106, '2017-2022 NAICS'!C:D, 2, FALSE)</f>
        <v>Automobile and Light Duty Motor Vehicle Manufacturing</v>
      </c>
      <c r="M106" s="137" t="str">
        <f>IF(COUNTIF('Raw TRI Data'!A:A, K106) &gt;0, "Yes", "No")</f>
        <v>No</v>
      </c>
      <c r="N106">
        <v>42.569552000000002</v>
      </c>
      <c r="O106">
        <v>-83.033733999999995</v>
      </c>
      <c r="P106" s="15">
        <v>110017425375</v>
      </c>
      <c r="Q106" s="15">
        <v>1323221999966</v>
      </c>
      <c r="R106" t="s">
        <v>335</v>
      </c>
      <c r="S106" t="s">
        <v>336</v>
      </c>
      <c r="T106" s="160">
        <v>3</v>
      </c>
      <c r="U106" s="136" t="str">
        <f>VLOOKUP(T106, 'TRI Crosswalk codes'!A:B, 2, FALSE)</f>
        <v>1,000 to 9,999</v>
      </c>
      <c r="V106" t="s">
        <v>337</v>
      </c>
      <c r="W106">
        <v>0</v>
      </c>
      <c r="Y106">
        <v>0</v>
      </c>
      <c r="Z106">
        <v>0</v>
      </c>
      <c r="AA106" t="s">
        <v>338</v>
      </c>
      <c r="AB106" s="137" t="str">
        <f t="shared" si="55"/>
        <v>Otherwise Use: As a manufacturing aid; Z299 - Other</v>
      </c>
      <c r="AC106" s="137" t="s">
        <v>339</v>
      </c>
      <c r="AD106" s="26" t="str">
        <f>VLOOKUP(K106, 'NAICS OES Crosswalk'!A:C, 3, FALSE)</f>
        <v>Processing: Laminates and Prepreg Manufacturing</v>
      </c>
      <c r="AE106" s="26" t="str">
        <f>_xlfn.XLOOKUP($C106,'TRIFD to COU Crosswalk'!A:A,'TRIFD to COU Crosswalk'!B:B)</f>
        <v>Reactive use in automotive and aviation articles </v>
      </c>
      <c r="AF106" s="137" t="s">
        <v>514</v>
      </c>
      <c r="AH106" s="137" t="s">
        <v>515</v>
      </c>
      <c r="AK106" t="s">
        <v>341</v>
      </c>
      <c r="AL106" t="s">
        <v>341</v>
      </c>
      <c r="AM106" t="s">
        <v>341</v>
      </c>
      <c r="AN106" t="s">
        <v>341</v>
      </c>
      <c r="AO106" t="s">
        <v>341</v>
      </c>
      <c r="AP106" t="s">
        <v>341</v>
      </c>
      <c r="AQ106" t="s">
        <v>341</v>
      </c>
      <c r="AR106" t="s">
        <v>341</v>
      </c>
      <c r="AS106" t="s">
        <v>341</v>
      </c>
      <c r="AT106" t="s">
        <v>341</v>
      </c>
      <c r="AU106" t="s">
        <v>341</v>
      </c>
      <c r="AV106" t="s">
        <v>341</v>
      </c>
      <c r="AW106" t="s">
        <v>341</v>
      </c>
      <c r="AX106" t="s">
        <v>341</v>
      </c>
      <c r="AY106" t="s">
        <v>341</v>
      </c>
      <c r="AZ106" t="s">
        <v>341</v>
      </c>
      <c r="BA106" t="s">
        <v>341</v>
      </c>
      <c r="BB106" t="s">
        <v>341</v>
      </c>
      <c r="BC106" t="s">
        <v>341</v>
      </c>
      <c r="BD106" t="s">
        <v>341</v>
      </c>
      <c r="BE106" t="s">
        <v>341</v>
      </c>
      <c r="BF106" t="s">
        <v>341</v>
      </c>
      <c r="BG106" t="s">
        <v>341</v>
      </c>
      <c r="BH106" t="s">
        <v>341</v>
      </c>
      <c r="BI106" t="s">
        <v>341</v>
      </c>
      <c r="BJ106" t="s">
        <v>341</v>
      </c>
      <c r="BK106" t="s">
        <v>341</v>
      </c>
      <c r="BL106" t="s">
        <v>341</v>
      </c>
      <c r="BM106" t="s">
        <v>341</v>
      </c>
      <c r="BN106" t="s">
        <v>341</v>
      </c>
      <c r="BO106" t="s">
        <v>341</v>
      </c>
      <c r="BP106" t="s">
        <v>341</v>
      </c>
      <c r="BQ106" t="s">
        <v>341</v>
      </c>
      <c r="BR106" t="s">
        <v>341</v>
      </c>
      <c r="BS106" t="s">
        <v>341</v>
      </c>
      <c r="BT106" t="s">
        <v>341</v>
      </c>
      <c r="BU106" t="s">
        <v>341</v>
      </c>
      <c r="BV106" t="s">
        <v>342</v>
      </c>
      <c r="BW106" t="s">
        <v>341</v>
      </c>
      <c r="BX106" t="s">
        <v>341</v>
      </c>
      <c r="BY106" t="s">
        <v>341</v>
      </c>
      <c r="BZ106" t="s">
        <v>341</v>
      </c>
      <c r="CA106" t="s">
        <v>341</v>
      </c>
      <c r="CB106" t="s">
        <v>342</v>
      </c>
      <c r="CC106" t="s">
        <v>341</v>
      </c>
      <c r="CD106" t="s">
        <v>341</v>
      </c>
      <c r="CE106" t="s">
        <v>341</v>
      </c>
      <c r="CF106" t="s">
        <v>341</v>
      </c>
      <c r="CG106" t="s">
        <v>341</v>
      </c>
      <c r="CH106" t="s">
        <v>341</v>
      </c>
      <c r="CI106" t="s">
        <v>341</v>
      </c>
      <c r="CJ106" t="s">
        <v>341</v>
      </c>
      <c r="CK106" t="s">
        <v>341</v>
      </c>
      <c r="CL106" t="s">
        <v>341</v>
      </c>
      <c r="CM106" t="str">
        <f t="shared" si="56"/>
        <v/>
      </c>
      <c r="CN106" t="str">
        <f t="shared" si="57"/>
        <v/>
      </c>
      <c r="CO106" t="str">
        <f t="shared" si="58"/>
        <v/>
      </c>
      <c r="CP106" t="str">
        <f t="shared" si="59"/>
        <v/>
      </c>
      <c r="CQ106" t="str">
        <f t="shared" si="60"/>
        <v/>
      </c>
      <c r="CR106" t="str">
        <f t="shared" si="61"/>
        <v/>
      </c>
      <c r="CS106" t="str">
        <f t="shared" si="62"/>
        <v/>
      </c>
      <c r="CT106" t="str">
        <f t="shared" si="63"/>
        <v/>
      </c>
      <c r="CU106" t="str">
        <f t="shared" si="64"/>
        <v/>
      </c>
      <c r="CV106" t="str">
        <f t="shared" si="65"/>
        <v/>
      </c>
      <c r="CW106" t="str">
        <f t="shared" si="66"/>
        <v/>
      </c>
      <c r="CX106" t="str">
        <f t="shared" si="67"/>
        <v/>
      </c>
      <c r="CY106" t="str">
        <f t="shared" si="68"/>
        <v/>
      </c>
      <c r="CZ106" t="str">
        <f t="shared" si="69"/>
        <v/>
      </c>
      <c r="DA106" t="str">
        <f t="shared" si="70"/>
        <v/>
      </c>
      <c r="DB106" t="str">
        <f t="shared" si="71"/>
        <v/>
      </c>
      <c r="DC106" t="str">
        <f t="shared" si="72"/>
        <v/>
      </c>
      <c r="DD106" t="str">
        <f t="shared" si="73"/>
        <v/>
      </c>
      <c r="DE106" t="str">
        <f t="shared" si="74"/>
        <v/>
      </c>
      <c r="DF106" t="str">
        <f t="shared" si="75"/>
        <v/>
      </c>
      <c r="DG106" t="str">
        <f t="shared" si="76"/>
        <v/>
      </c>
      <c r="DH106" t="str">
        <f t="shared" si="77"/>
        <v/>
      </c>
      <c r="DI106" t="str">
        <f t="shared" si="78"/>
        <v/>
      </c>
      <c r="DJ106" t="str">
        <f t="shared" si="79"/>
        <v/>
      </c>
      <c r="DK106" t="str">
        <f t="shared" si="80"/>
        <v/>
      </c>
      <c r="DL106" t="str">
        <f t="shared" si="81"/>
        <v/>
      </c>
      <c r="DM106" t="str">
        <f t="shared" si="82"/>
        <v/>
      </c>
      <c r="DN106" t="str">
        <f t="shared" si="83"/>
        <v/>
      </c>
      <c r="DO106" t="str">
        <f t="shared" si="84"/>
        <v/>
      </c>
      <c r="DP106" t="str">
        <f t="shared" si="85"/>
        <v/>
      </c>
      <c r="DQ106" t="str">
        <f t="shared" si="86"/>
        <v/>
      </c>
      <c r="DR106" t="str">
        <f t="shared" si="87"/>
        <v/>
      </c>
      <c r="DS106" t="str">
        <f t="shared" si="88"/>
        <v/>
      </c>
      <c r="DT106" t="str">
        <f t="shared" si="89"/>
        <v/>
      </c>
      <c r="DU106" t="str">
        <f t="shared" si="90"/>
        <v/>
      </c>
      <c r="DV106" t="str">
        <f t="shared" si="91"/>
        <v/>
      </c>
      <c r="DW106" t="str">
        <f t="shared" si="92"/>
        <v/>
      </c>
      <c r="DX106" t="str">
        <f t="shared" si="93"/>
        <v>Otherwise Use: As a manufacturing aid</v>
      </c>
      <c r="DY106" t="str">
        <f t="shared" si="94"/>
        <v/>
      </c>
      <c r="DZ106" t="str">
        <f t="shared" si="95"/>
        <v/>
      </c>
      <c r="EA106" t="str">
        <f t="shared" si="96"/>
        <v/>
      </c>
      <c r="EB106" t="str">
        <f t="shared" si="97"/>
        <v/>
      </c>
      <c r="EC106" t="str">
        <f t="shared" si="98"/>
        <v/>
      </c>
      <c r="ED106" t="str">
        <f t="shared" si="99"/>
        <v>Z299 - Other</v>
      </c>
      <c r="EE106" t="str">
        <f t="shared" si="100"/>
        <v/>
      </c>
      <c r="EF106" t="str">
        <f t="shared" si="101"/>
        <v/>
      </c>
      <c r="EG106" t="str">
        <f t="shared" si="102"/>
        <v/>
      </c>
      <c r="EH106" t="str">
        <f t="shared" si="103"/>
        <v/>
      </c>
      <c r="EI106" t="str">
        <f t="shared" si="104"/>
        <v/>
      </c>
      <c r="EJ106" t="str">
        <f t="shared" si="105"/>
        <v/>
      </c>
      <c r="EK106" t="str">
        <f t="shared" si="106"/>
        <v/>
      </c>
      <c r="EL106" t="str">
        <f t="shared" si="107"/>
        <v/>
      </c>
      <c r="EM106" t="str">
        <f t="shared" si="108"/>
        <v/>
      </c>
      <c r="EN106" t="str">
        <f t="shared" si="109"/>
        <v/>
      </c>
    </row>
    <row r="107" spans="1:144" ht="86.45">
      <c r="A107" s="7" t="s">
        <v>328</v>
      </c>
      <c r="B107" s="7">
        <v>2022</v>
      </c>
      <c r="C107" t="s">
        <v>516</v>
      </c>
      <c r="D107" t="s">
        <v>517</v>
      </c>
      <c r="E107" t="s">
        <v>518</v>
      </c>
      <c r="F107" t="s">
        <v>519</v>
      </c>
      <c r="G107" t="s">
        <v>520</v>
      </c>
      <c r="H107" t="s">
        <v>521</v>
      </c>
      <c r="I107">
        <v>24354</v>
      </c>
      <c r="J107" s="136">
        <f>VLOOKUP(H107, 'TRI Crosswalk codes'!D:E, 2, FALSE)</f>
        <v>3</v>
      </c>
      <c r="K107">
        <v>336413</v>
      </c>
      <c r="L107" s="137" t="str">
        <f>VLOOKUP(K107, '2017-2022 NAICS'!C:D, 2, FALSE)</f>
        <v>Other Aircraft Parts and Auxiliary Equipment Manufacturing</v>
      </c>
      <c r="M107" s="137" t="str">
        <f>IF(COUNTIF('Raw TRI Data'!A:A, K107) &gt;0, "Yes", "No")</f>
        <v>No</v>
      </c>
      <c r="N107">
        <v>36.844889999999999</v>
      </c>
      <c r="O107">
        <v>-81.494540000000001</v>
      </c>
      <c r="P107" s="15">
        <v>110000343575</v>
      </c>
      <c r="Q107" s="15">
        <v>1322220829271</v>
      </c>
      <c r="R107" t="s">
        <v>335</v>
      </c>
      <c r="S107" t="s">
        <v>336</v>
      </c>
      <c r="T107" s="160">
        <v>2</v>
      </c>
      <c r="U107" s="136" t="str">
        <f>VLOOKUP(T107, 'TRI Crosswalk codes'!A:B, 2, FALSE)</f>
        <v>100 to 999</v>
      </c>
      <c r="V107" t="s">
        <v>337</v>
      </c>
      <c r="W107">
        <v>0</v>
      </c>
      <c r="Y107">
        <v>0</v>
      </c>
      <c r="Z107">
        <v>0</v>
      </c>
      <c r="AA107" t="s">
        <v>338</v>
      </c>
      <c r="AB107" s="137" t="str">
        <f t="shared" si="55"/>
        <v>Processing: As a formulation component; P210 - Flame Retardants</v>
      </c>
      <c r="AC107" s="137" t="s">
        <v>339</v>
      </c>
      <c r="AD107" s="26" t="str">
        <f>VLOOKUP(K107, 'NAICS OES Crosswalk'!A:C, 3, FALSE)</f>
        <v>Processing: Laminates and Prepreg Manufacturing</v>
      </c>
      <c r="AE107" s="26" t="str">
        <f>_xlfn.XLOOKUP($C107,'TRIFD to COU Crosswalk'!A:A,'TRIFD to COU Crosswalk'!B:B)</f>
        <v>Processing: reactive flame retardant in transportation equipment manufacturing</v>
      </c>
      <c r="AF107" s="137" t="s">
        <v>522</v>
      </c>
      <c r="AH107" s="26"/>
      <c r="AI107" s="26"/>
      <c r="AK107" t="s">
        <v>341</v>
      </c>
      <c r="AL107" t="s">
        <v>341</v>
      </c>
      <c r="AM107" t="s">
        <v>341</v>
      </c>
      <c r="AN107" t="s">
        <v>341</v>
      </c>
      <c r="AO107" t="s">
        <v>341</v>
      </c>
      <c r="AP107" t="s">
        <v>341</v>
      </c>
      <c r="AQ107" t="s">
        <v>341</v>
      </c>
      <c r="AR107" t="s">
        <v>341</v>
      </c>
      <c r="AS107" t="s">
        <v>341</v>
      </c>
      <c r="AT107" t="s">
        <v>341</v>
      </c>
      <c r="AU107" t="s">
        <v>341</v>
      </c>
      <c r="AV107" t="s">
        <v>341</v>
      </c>
      <c r="AW107" t="s">
        <v>342</v>
      </c>
      <c r="AX107" t="s">
        <v>341</v>
      </c>
      <c r="AY107" t="s">
        <v>341</v>
      </c>
      <c r="AZ107" t="s">
        <v>341</v>
      </c>
      <c r="BA107" t="s">
        <v>341</v>
      </c>
      <c r="BB107" t="s">
        <v>341</v>
      </c>
      <c r="BC107" t="s">
        <v>341</v>
      </c>
      <c r="BD107" t="s">
        <v>341</v>
      </c>
      <c r="BE107" t="s">
        <v>341</v>
      </c>
      <c r="BF107" t="s">
        <v>341</v>
      </c>
      <c r="BG107" t="s">
        <v>342</v>
      </c>
      <c r="BH107" t="s">
        <v>341</v>
      </c>
      <c r="BI107" t="s">
        <v>341</v>
      </c>
      <c r="BJ107" t="s">
        <v>341</v>
      </c>
      <c r="BK107" t="s">
        <v>341</v>
      </c>
      <c r="BL107" t="s">
        <v>341</v>
      </c>
      <c r="BM107" t="s">
        <v>341</v>
      </c>
      <c r="BN107" t="s">
        <v>341</v>
      </c>
      <c r="BO107" t="s">
        <v>341</v>
      </c>
      <c r="BP107" t="s">
        <v>341</v>
      </c>
      <c r="BQ107" t="s">
        <v>341</v>
      </c>
      <c r="BR107" t="s">
        <v>341</v>
      </c>
      <c r="BS107" t="s">
        <v>341</v>
      </c>
      <c r="BT107" t="s">
        <v>341</v>
      </c>
      <c r="BU107" t="s">
        <v>341</v>
      </c>
      <c r="BV107" t="s">
        <v>341</v>
      </c>
      <c r="BW107" t="s">
        <v>341</v>
      </c>
      <c r="BX107" t="s">
        <v>341</v>
      </c>
      <c r="BY107" t="s">
        <v>341</v>
      </c>
      <c r="BZ107" t="s">
        <v>341</v>
      </c>
      <c r="CA107" t="s">
        <v>341</v>
      </c>
      <c r="CB107" t="s">
        <v>341</v>
      </c>
      <c r="CC107" t="s">
        <v>341</v>
      </c>
      <c r="CD107" t="s">
        <v>341</v>
      </c>
      <c r="CE107" t="s">
        <v>341</v>
      </c>
      <c r="CF107" t="s">
        <v>341</v>
      </c>
      <c r="CG107" t="s">
        <v>341</v>
      </c>
      <c r="CH107" t="s">
        <v>341</v>
      </c>
      <c r="CI107" t="s">
        <v>341</v>
      </c>
      <c r="CJ107" t="s">
        <v>341</v>
      </c>
      <c r="CK107" t="s">
        <v>341</v>
      </c>
      <c r="CL107" t="s">
        <v>341</v>
      </c>
      <c r="CM107" t="str">
        <f t="shared" si="56"/>
        <v/>
      </c>
      <c r="CN107" t="str">
        <f t="shared" si="57"/>
        <v/>
      </c>
      <c r="CO107" t="str">
        <f t="shared" si="58"/>
        <v/>
      </c>
      <c r="CP107" t="str">
        <f t="shared" si="59"/>
        <v/>
      </c>
      <c r="CQ107" t="str">
        <f t="shared" si="60"/>
        <v/>
      </c>
      <c r="CR107" t="str">
        <f t="shared" si="61"/>
        <v/>
      </c>
      <c r="CS107" t="str">
        <f t="shared" si="62"/>
        <v/>
      </c>
      <c r="CT107" t="str">
        <f t="shared" si="63"/>
        <v/>
      </c>
      <c r="CU107" t="str">
        <f t="shared" si="64"/>
        <v/>
      </c>
      <c r="CV107" t="str">
        <f t="shared" si="65"/>
        <v/>
      </c>
      <c r="CW107" t="str">
        <f t="shared" si="66"/>
        <v/>
      </c>
      <c r="CX107" t="str">
        <f t="shared" si="67"/>
        <v/>
      </c>
      <c r="CY107" t="str">
        <f t="shared" si="68"/>
        <v>Processing: As a formulation component</v>
      </c>
      <c r="CZ107" t="str">
        <f t="shared" si="69"/>
        <v/>
      </c>
      <c r="DA107" t="str">
        <f t="shared" si="70"/>
        <v/>
      </c>
      <c r="DB107" t="str">
        <f t="shared" si="71"/>
        <v/>
      </c>
      <c r="DC107" t="str">
        <f t="shared" si="72"/>
        <v/>
      </c>
      <c r="DD107" t="str">
        <f t="shared" si="73"/>
        <v/>
      </c>
      <c r="DE107" t="str">
        <f t="shared" si="74"/>
        <v/>
      </c>
      <c r="DF107" t="str">
        <f t="shared" si="75"/>
        <v/>
      </c>
      <c r="DG107" t="str">
        <f t="shared" si="76"/>
        <v/>
      </c>
      <c r="DH107" t="str">
        <f t="shared" si="77"/>
        <v/>
      </c>
      <c r="DI107" t="str">
        <f t="shared" si="78"/>
        <v>P210 - Flame Retardants</v>
      </c>
      <c r="DJ107" t="str">
        <f t="shared" si="79"/>
        <v/>
      </c>
      <c r="DK107" t="str">
        <f t="shared" si="80"/>
        <v/>
      </c>
      <c r="DL107" t="str">
        <f t="shared" si="81"/>
        <v/>
      </c>
      <c r="DM107" t="str">
        <f t="shared" si="82"/>
        <v/>
      </c>
      <c r="DN107" t="str">
        <f t="shared" si="83"/>
        <v/>
      </c>
      <c r="DO107" t="str">
        <f t="shared" si="84"/>
        <v/>
      </c>
      <c r="DP107" t="str">
        <f t="shared" si="85"/>
        <v/>
      </c>
      <c r="DQ107" t="str">
        <f t="shared" si="86"/>
        <v/>
      </c>
      <c r="DR107" t="str">
        <f t="shared" si="87"/>
        <v/>
      </c>
      <c r="DS107" t="str">
        <f t="shared" si="88"/>
        <v/>
      </c>
      <c r="DT107" t="str">
        <f t="shared" si="89"/>
        <v/>
      </c>
      <c r="DU107" t="str">
        <f t="shared" si="90"/>
        <v/>
      </c>
      <c r="DV107" t="str">
        <f t="shared" si="91"/>
        <v/>
      </c>
      <c r="DW107" t="str">
        <f t="shared" si="92"/>
        <v/>
      </c>
      <c r="DX107" t="str">
        <f t="shared" si="93"/>
        <v/>
      </c>
      <c r="DY107" t="str">
        <f t="shared" si="94"/>
        <v/>
      </c>
      <c r="DZ107" t="str">
        <f t="shared" si="95"/>
        <v/>
      </c>
      <c r="EA107" t="str">
        <f t="shared" si="96"/>
        <v/>
      </c>
      <c r="EB107" t="str">
        <f t="shared" si="97"/>
        <v/>
      </c>
      <c r="EC107" t="str">
        <f t="shared" si="98"/>
        <v/>
      </c>
      <c r="ED107" t="str">
        <f t="shared" si="99"/>
        <v/>
      </c>
      <c r="EE107" t="str">
        <f t="shared" si="100"/>
        <v/>
      </c>
      <c r="EF107" t="str">
        <f t="shared" si="101"/>
        <v/>
      </c>
      <c r="EG107" t="str">
        <f t="shared" si="102"/>
        <v/>
      </c>
      <c r="EH107" t="str">
        <f t="shared" si="103"/>
        <v/>
      </c>
      <c r="EI107" t="str">
        <f t="shared" si="104"/>
        <v/>
      </c>
      <c r="EJ107" t="str">
        <f t="shared" si="105"/>
        <v/>
      </c>
      <c r="EK107" t="str">
        <f t="shared" si="106"/>
        <v/>
      </c>
      <c r="EL107" t="str">
        <f t="shared" si="107"/>
        <v/>
      </c>
      <c r="EM107" t="str">
        <f t="shared" si="108"/>
        <v/>
      </c>
      <c r="EN107" t="str">
        <f t="shared" si="109"/>
        <v/>
      </c>
    </row>
    <row r="108" spans="1:144" ht="43.15">
      <c r="A108" s="7" t="s">
        <v>328</v>
      </c>
      <c r="B108" s="7">
        <v>2019</v>
      </c>
      <c r="C108" t="s">
        <v>523</v>
      </c>
      <c r="D108" t="s">
        <v>524</v>
      </c>
      <c r="E108" t="s">
        <v>525</v>
      </c>
      <c r="F108" t="s">
        <v>526</v>
      </c>
      <c r="G108" t="s">
        <v>527</v>
      </c>
      <c r="H108" t="s">
        <v>410</v>
      </c>
      <c r="I108">
        <v>44065</v>
      </c>
      <c r="J108" s="136">
        <f>VLOOKUP(H108, 'TRI Crosswalk codes'!D:E, 2, FALSE)</f>
        <v>5</v>
      </c>
      <c r="K108">
        <v>325998</v>
      </c>
      <c r="L108" s="137" t="str">
        <f>VLOOKUP(K108, '2017-2022 NAICS'!C:D, 2, FALSE)</f>
        <v>All Other Miscellaneous Chemical Product and Preparation Manufacturing</v>
      </c>
      <c r="M108" s="137" t="str">
        <f>IF(COUNTIF('Raw TRI Data'!A:A, K108) &gt;0, "Yes", "No")</f>
        <v>No</v>
      </c>
      <c r="N108">
        <v>41.463217999999998</v>
      </c>
      <c r="O108">
        <v>-81.285612999999998</v>
      </c>
      <c r="P108" s="15">
        <v>110004739631</v>
      </c>
      <c r="Q108" s="15">
        <v>1319217727573</v>
      </c>
      <c r="R108" t="s">
        <v>335</v>
      </c>
      <c r="S108" t="s">
        <v>336</v>
      </c>
      <c r="T108" s="160">
        <v>3</v>
      </c>
      <c r="U108" s="136" t="str">
        <f>VLOOKUP(T108, 'TRI Crosswalk codes'!A:B, 2, FALSE)</f>
        <v>1,000 to 9,999</v>
      </c>
      <c r="V108">
        <v>0</v>
      </c>
      <c r="W108">
        <v>0</v>
      </c>
      <c r="Y108">
        <v>0</v>
      </c>
      <c r="Z108">
        <v>0</v>
      </c>
      <c r="AA108" t="s">
        <v>338</v>
      </c>
      <c r="AB108" s="137" t="str">
        <f t="shared" si="55"/>
        <v>Processing: Repackaging</v>
      </c>
      <c r="AC108" s="137" t="s">
        <v>339</v>
      </c>
      <c r="AD108" s="26" t="str">
        <f>VLOOKUP(K108, 'NAICS OES Crosswalk'!A:C, 3, FALSE)</f>
        <v>Processing: Reactant</v>
      </c>
      <c r="AE108" s="26" t="str">
        <f>_xlfn.XLOOKUP($C108,'TRIFD to COU Crosswalk'!A:A,'TRIFD to COU Crosswalk'!B:B)</f>
        <v>Repackaging</v>
      </c>
      <c r="AF108" s="137" t="s">
        <v>528</v>
      </c>
      <c r="AK108" t="s">
        <v>341</v>
      </c>
      <c r="AL108" t="s">
        <v>341</v>
      </c>
      <c r="AM108" t="s">
        <v>341</v>
      </c>
      <c r="AN108" t="s">
        <v>341</v>
      </c>
      <c r="AO108" t="s">
        <v>341</v>
      </c>
      <c r="AP108" t="s">
        <v>341</v>
      </c>
      <c r="AQ108" t="s">
        <v>341</v>
      </c>
      <c r="AR108" t="s">
        <v>341</v>
      </c>
      <c r="AS108" t="s">
        <v>341</v>
      </c>
      <c r="AT108" t="s">
        <v>341</v>
      </c>
      <c r="AU108" t="s">
        <v>341</v>
      </c>
      <c r="AV108" t="s">
        <v>341</v>
      </c>
      <c r="AW108" t="s">
        <v>341</v>
      </c>
      <c r="AX108" t="s">
        <v>341</v>
      </c>
      <c r="AY108" t="s">
        <v>341</v>
      </c>
      <c r="AZ108" t="s">
        <v>341</v>
      </c>
      <c r="BA108" t="s">
        <v>341</v>
      </c>
      <c r="BB108" t="s">
        <v>341</v>
      </c>
      <c r="BC108" t="s">
        <v>341</v>
      </c>
      <c r="BD108" t="s">
        <v>341</v>
      </c>
      <c r="BE108" t="s">
        <v>341</v>
      </c>
      <c r="BF108" t="s">
        <v>341</v>
      </c>
      <c r="BG108" t="s">
        <v>341</v>
      </c>
      <c r="BH108" t="s">
        <v>341</v>
      </c>
      <c r="BI108" t="s">
        <v>341</v>
      </c>
      <c r="BJ108" t="s">
        <v>341</v>
      </c>
      <c r="BK108" t="s">
        <v>342</v>
      </c>
      <c r="BL108" t="s">
        <v>341</v>
      </c>
      <c r="BM108" t="s">
        <v>341</v>
      </c>
      <c r="BN108" t="s">
        <v>341</v>
      </c>
      <c r="BO108" t="s">
        <v>341</v>
      </c>
      <c r="BP108" t="s">
        <v>341</v>
      </c>
      <c r="BQ108" t="s">
        <v>341</v>
      </c>
      <c r="BR108" t="s">
        <v>341</v>
      </c>
      <c r="BS108" t="s">
        <v>341</v>
      </c>
      <c r="BT108" t="s">
        <v>341</v>
      </c>
      <c r="BU108" t="s">
        <v>341</v>
      </c>
      <c r="BV108" t="s">
        <v>341</v>
      </c>
      <c r="BW108" t="s">
        <v>341</v>
      </c>
      <c r="BX108" t="s">
        <v>341</v>
      </c>
      <c r="BY108" t="s">
        <v>341</v>
      </c>
      <c r="BZ108" t="s">
        <v>341</v>
      </c>
      <c r="CA108" t="s">
        <v>341</v>
      </c>
      <c r="CB108" t="s">
        <v>341</v>
      </c>
      <c r="CC108" t="s">
        <v>341</v>
      </c>
      <c r="CD108" t="s">
        <v>341</v>
      </c>
      <c r="CE108" t="s">
        <v>341</v>
      </c>
      <c r="CF108" t="s">
        <v>341</v>
      </c>
      <c r="CG108" t="s">
        <v>341</v>
      </c>
      <c r="CH108" t="s">
        <v>341</v>
      </c>
      <c r="CI108" t="s">
        <v>341</v>
      </c>
      <c r="CJ108" t="s">
        <v>341</v>
      </c>
      <c r="CK108" t="s">
        <v>341</v>
      </c>
      <c r="CL108" t="s">
        <v>341</v>
      </c>
      <c r="CM108" t="str">
        <f t="shared" si="56"/>
        <v/>
      </c>
      <c r="CN108" t="str">
        <f t="shared" si="57"/>
        <v/>
      </c>
      <c r="CO108" t="str">
        <f t="shared" si="58"/>
        <v/>
      </c>
      <c r="CP108" t="str">
        <f t="shared" si="59"/>
        <v/>
      </c>
      <c r="CQ108" t="str">
        <f t="shared" si="60"/>
        <v/>
      </c>
      <c r="CR108" t="str">
        <f t="shared" si="61"/>
        <v/>
      </c>
      <c r="CS108" t="str">
        <f t="shared" si="62"/>
        <v/>
      </c>
      <c r="CT108" t="str">
        <f t="shared" si="63"/>
        <v/>
      </c>
      <c r="CU108" t="str">
        <f t="shared" si="64"/>
        <v/>
      </c>
      <c r="CV108" t="str">
        <f t="shared" si="65"/>
        <v/>
      </c>
      <c r="CW108" t="str">
        <f t="shared" si="66"/>
        <v/>
      </c>
      <c r="CX108" t="str">
        <f t="shared" si="67"/>
        <v/>
      </c>
      <c r="CY108" t="str">
        <f t="shared" si="68"/>
        <v/>
      </c>
      <c r="CZ108" t="str">
        <f t="shared" si="69"/>
        <v/>
      </c>
      <c r="DA108" t="str">
        <f t="shared" si="70"/>
        <v/>
      </c>
      <c r="DB108" t="str">
        <f t="shared" si="71"/>
        <v/>
      </c>
      <c r="DC108" t="str">
        <f t="shared" si="72"/>
        <v/>
      </c>
      <c r="DD108" t="str">
        <f t="shared" si="73"/>
        <v/>
      </c>
      <c r="DE108" t="str">
        <f t="shared" si="74"/>
        <v/>
      </c>
      <c r="DF108" t="str">
        <f t="shared" si="75"/>
        <v/>
      </c>
      <c r="DG108" t="str">
        <f t="shared" si="76"/>
        <v/>
      </c>
      <c r="DH108" t="str">
        <f t="shared" si="77"/>
        <v/>
      </c>
      <c r="DI108" t="str">
        <f t="shared" si="78"/>
        <v/>
      </c>
      <c r="DJ108" t="str">
        <f t="shared" si="79"/>
        <v/>
      </c>
      <c r="DK108" t="str">
        <f t="shared" si="80"/>
        <v/>
      </c>
      <c r="DL108" t="str">
        <f t="shared" si="81"/>
        <v/>
      </c>
      <c r="DM108" t="str">
        <f t="shared" si="82"/>
        <v>Processing: Repackaging</v>
      </c>
      <c r="DN108" t="str">
        <f t="shared" si="83"/>
        <v/>
      </c>
      <c r="DO108" t="str">
        <f t="shared" si="84"/>
        <v/>
      </c>
      <c r="DP108" t="str">
        <f t="shared" si="85"/>
        <v/>
      </c>
      <c r="DQ108" t="str">
        <f t="shared" si="86"/>
        <v/>
      </c>
      <c r="DR108" t="str">
        <f t="shared" si="87"/>
        <v/>
      </c>
      <c r="DS108" t="str">
        <f t="shared" si="88"/>
        <v/>
      </c>
      <c r="DT108" t="str">
        <f t="shared" si="89"/>
        <v/>
      </c>
      <c r="DU108" t="str">
        <f t="shared" si="90"/>
        <v/>
      </c>
      <c r="DV108" t="str">
        <f t="shared" si="91"/>
        <v/>
      </c>
      <c r="DW108" t="str">
        <f t="shared" si="92"/>
        <v/>
      </c>
      <c r="DX108" t="str">
        <f t="shared" si="93"/>
        <v/>
      </c>
      <c r="DY108" t="str">
        <f t="shared" si="94"/>
        <v/>
      </c>
      <c r="DZ108" t="str">
        <f t="shared" si="95"/>
        <v/>
      </c>
      <c r="EA108" t="str">
        <f t="shared" si="96"/>
        <v/>
      </c>
      <c r="EB108" t="str">
        <f t="shared" si="97"/>
        <v/>
      </c>
      <c r="EC108" t="str">
        <f t="shared" si="98"/>
        <v/>
      </c>
      <c r="ED108" t="str">
        <f t="shared" si="99"/>
        <v/>
      </c>
      <c r="EE108" t="str">
        <f t="shared" si="100"/>
        <v/>
      </c>
      <c r="EF108" t="str">
        <f t="shared" si="101"/>
        <v/>
      </c>
      <c r="EG108" t="str">
        <f t="shared" si="102"/>
        <v/>
      </c>
      <c r="EH108" t="str">
        <f t="shared" si="103"/>
        <v/>
      </c>
      <c r="EI108" t="str">
        <f t="shared" si="104"/>
        <v/>
      </c>
      <c r="EJ108" t="str">
        <f t="shared" si="105"/>
        <v/>
      </c>
      <c r="EK108" t="str">
        <f t="shared" si="106"/>
        <v/>
      </c>
      <c r="EL108" t="str">
        <f t="shared" si="107"/>
        <v/>
      </c>
      <c r="EM108" t="str">
        <f t="shared" si="108"/>
        <v/>
      </c>
      <c r="EN108" t="str">
        <f t="shared" si="109"/>
        <v/>
      </c>
    </row>
    <row r="109" spans="1:144" ht="43.15">
      <c r="A109" s="7" t="s">
        <v>328</v>
      </c>
      <c r="B109" s="7">
        <v>2019</v>
      </c>
      <c r="C109" t="s">
        <v>529</v>
      </c>
      <c r="D109" t="s">
        <v>530</v>
      </c>
      <c r="E109" t="s">
        <v>531</v>
      </c>
      <c r="F109" t="s">
        <v>532</v>
      </c>
      <c r="G109" t="s">
        <v>533</v>
      </c>
      <c r="H109" t="s">
        <v>534</v>
      </c>
      <c r="I109">
        <v>28147</v>
      </c>
      <c r="J109" s="136">
        <f>VLOOKUP(H109, 'TRI Crosswalk codes'!D:E, 2, FALSE)</f>
        <v>4</v>
      </c>
      <c r="K109">
        <v>325199</v>
      </c>
      <c r="L109" s="137" t="str">
        <f>VLOOKUP(K109, '2017-2022 NAICS'!C:D, 2, FALSE)</f>
        <v>All Other Basic Organic Chemical Manufacturing</v>
      </c>
      <c r="M109" s="137" t="str">
        <f>IF(COUNTIF('Raw TRI Data'!A:A, K109) &gt;0, "Yes", "No")</f>
        <v>No</v>
      </c>
      <c r="N109">
        <v>35.633670000000002</v>
      </c>
      <c r="O109">
        <v>-80.533349999999999</v>
      </c>
      <c r="P109" s="15">
        <v>110056525835</v>
      </c>
      <c r="Q109" s="15">
        <v>1319218496394</v>
      </c>
      <c r="R109" t="s">
        <v>335</v>
      </c>
      <c r="S109" t="s">
        <v>336</v>
      </c>
      <c r="T109" s="160">
        <v>1</v>
      </c>
      <c r="U109" s="136" t="str">
        <f>VLOOKUP(T109, 'TRI Crosswalk codes'!A:B, 2, FALSE)</f>
        <v>0 to 99</v>
      </c>
      <c r="V109">
        <v>0</v>
      </c>
      <c r="W109">
        <v>0</v>
      </c>
      <c r="Y109">
        <v>0</v>
      </c>
      <c r="Z109">
        <v>0</v>
      </c>
      <c r="AA109" t="s">
        <v>338</v>
      </c>
      <c r="AB109" s="137" t="str">
        <f t="shared" si="55"/>
        <v>Processing: As a formulation component; P210 - Flame Retardants</v>
      </c>
      <c r="AC109" s="137" t="s">
        <v>339</v>
      </c>
      <c r="AD109" s="26" t="str">
        <f>VLOOKUP(K109, 'NAICS OES Crosswalk'!A:C, 3, FALSE)</f>
        <v>Manufacturing</v>
      </c>
      <c r="AE109" s="26" t="str">
        <f>_xlfn.XLOOKUP($C109,'TRIFD to COU Crosswalk'!A:A,'TRIFD to COU Crosswalk'!B:B)</f>
        <v xml:space="preserve">Processing: adhesive manufacturing </v>
      </c>
      <c r="AF109" s="137" t="s">
        <v>535</v>
      </c>
      <c r="AK109" t="s">
        <v>341</v>
      </c>
      <c r="AL109" t="s">
        <v>341</v>
      </c>
      <c r="AM109" t="s">
        <v>341</v>
      </c>
      <c r="AN109" t="s">
        <v>341</v>
      </c>
      <c r="AO109" t="s">
        <v>341</v>
      </c>
      <c r="AP109" t="s">
        <v>341</v>
      </c>
      <c r="AQ109" t="s">
        <v>341</v>
      </c>
      <c r="AR109" t="s">
        <v>341</v>
      </c>
      <c r="AS109" t="s">
        <v>341</v>
      </c>
      <c r="AT109" t="s">
        <v>341</v>
      </c>
      <c r="AU109" t="s">
        <v>341</v>
      </c>
      <c r="AV109" t="s">
        <v>341</v>
      </c>
      <c r="AW109" t="s">
        <v>342</v>
      </c>
      <c r="AX109" t="s">
        <v>341</v>
      </c>
      <c r="AY109" t="s">
        <v>341</v>
      </c>
      <c r="AZ109" t="s">
        <v>341</v>
      </c>
      <c r="BA109" t="s">
        <v>341</v>
      </c>
      <c r="BB109" t="s">
        <v>341</v>
      </c>
      <c r="BC109" t="s">
        <v>341</v>
      </c>
      <c r="BD109" t="s">
        <v>341</v>
      </c>
      <c r="BE109" t="s">
        <v>341</v>
      </c>
      <c r="BF109" t="s">
        <v>341</v>
      </c>
      <c r="BG109" t="s">
        <v>342</v>
      </c>
      <c r="BH109" t="s">
        <v>341</v>
      </c>
      <c r="BI109" t="s">
        <v>341</v>
      </c>
      <c r="BJ109" t="s">
        <v>341</v>
      </c>
      <c r="BK109" t="s">
        <v>341</v>
      </c>
      <c r="BL109" t="s">
        <v>341</v>
      </c>
      <c r="BM109" t="s">
        <v>341</v>
      </c>
      <c r="BN109" t="s">
        <v>341</v>
      </c>
      <c r="BO109" t="s">
        <v>341</v>
      </c>
      <c r="BP109" t="s">
        <v>341</v>
      </c>
      <c r="BQ109" t="s">
        <v>341</v>
      </c>
      <c r="BR109" t="s">
        <v>341</v>
      </c>
      <c r="BS109" t="s">
        <v>341</v>
      </c>
      <c r="BT109" t="s">
        <v>341</v>
      </c>
      <c r="BU109" t="s">
        <v>341</v>
      </c>
      <c r="BV109" t="s">
        <v>341</v>
      </c>
      <c r="BW109" t="s">
        <v>341</v>
      </c>
      <c r="BX109" t="s">
        <v>341</v>
      </c>
      <c r="BY109" t="s">
        <v>341</v>
      </c>
      <c r="BZ109" t="s">
        <v>341</v>
      </c>
      <c r="CA109" t="s">
        <v>341</v>
      </c>
      <c r="CB109" t="s">
        <v>341</v>
      </c>
      <c r="CC109" t="s">
        <v>341</v>
      </c>
      <c r="CD109" t="s">
        <v>341</v>
      </c>
      <c r="CE109" t="s">
        <v>341</v>
      </c>
      <c r="CF109" t="s">
        <v>341</v>
      </c>
      <c r="CG109" t="s">
        <v>341</v>
      </c>
      <c r="CH109" t="s">
        <v>341</v>
      </c>
      <c r="CI109" t="s">
        <v>341</v>
      </c>
      <c r="CJ109" t="s">
        <v>341</v>
      </c>
      <c r="CK109" t="s">
        <v>341</v>
      </c>
      <c r="CL109" t="s">
        <v>341</v>
      </c>
      <c r="CM109" t="str">
        <f t="shared" si="56"/>
        <v/>
      </c>
      <c r="CN109" t="str">
        <f t="shared" si="57"/>
        <v/>
      </c>
      <c r="CO109" t="str">
        <f t="shared" si="58"/>
        <v/>
      </c>
      <c r="CP109" t="str">
        <f t="shared" si="59"/>
        <v/>
      </c>
      <c r="CQ109" t="str">
        <f t="shared" si="60"/>
        <v/>
      </c>
      <c r="CR109" t="str">
        <f t="shared" si="61"/>
        <v/>
      </c>
      <c r="CS109" t="str">
        <f t="shared" si="62"/>
        <v/>
      </c>
      <c r="CT109" t="str">
        <f t="shared" si="63"/>
        <v/>
      </c>
      <c r="CU109" t="str">
        <f t="shared" si="64"/>
        <v/>
      </c>
      <c r="CV109" t="str">
        <f t="shared" si="65"/>
        <v/>
      </c>
      <c r="CW109" t="str">
        <f t="shared" si="66"/>
        <v/>
      </c>
      <c r="CX109" t="str">
        <f t="shared" si="67"/>
        <v/>
      </c>
      <c r="CY109" t="str">
        <f t="shared" si="68"/>
        <v>Processing: As a formulation component</v>
      </c>
      <c r="CZ109" t="str">
        <f t="shared" si="69"/>
        <v/>
      </c>
      <c r="DA109" t="str">
        <f t="shared" si="70"/>
        <v/>
      </c>
      <c r="DB109" t="str">
        <f t="shared" si="71"/>
        <v/>
      </c>
      <c r="DC109" t="str">
        <f t="shared" si="72"/>
        <v/>
      </c>
      <c r="DD109" t="str">
        <f t="shared" si="73"/>
        <v/>
      </c>
      <c r="DE109" t="str">
        <f t="shared" si="74"/>
        <v/>
      </c>
      <c r="DF109" t="str">
        <f t="shared" si="75"/>
        <v/>
      </c>
      <c r="DG109" t="str">
        <f t="shared" si="76"/>
        <v/>
      </c>
      <c r="DH109" t="str">
        <f t="shared" si="77"/>
        <v/>
      </c>
      <c r="DI109" t="str">
        <f t="shared" si="78"/>
        <v>P210 - Flame Retardants</v>
      </c>
      <c r="DJ109" t="str">
        <f t="shared" si="79"/>
        <v/>
      </c>
      <c r="DK109" t="str">
        <f t="shared" si="80"/>
        <v/>
      </c>
      <c r="DL109" t="str">
        <f t="shared" si="81"/>
        <v/>
      </c>
      <c r="DM109" t="str">
        <f t="shared" si="82"/>
        <v/>
      </c>
      <c r="DN109" t="str">
        <f t="shared" si="83"/>
        <v/>
      </c>
      <c r="DO109" t="str">
        <f t="shared" si="84"/>
        <v/>
      </c>
      <c r="DP109" t="str">
        <f t="shared" si="85"/>
        <v/>
      </c>
      <c r="DQ109" t="str">
        <f t="shared" si="86"/>
        <v/>
      </c>
      <c r="DR109" t="str">
        <f t="shared" si="87"/>
        <v/>
      </c>
      <c r="DS109" t="str">
        <f t="shared" si="88"/>
        <v/>
      </c>
      <c r="DT109" t="str">
        <f t="shared" si="89"/>
        <v/>
      </c>
      <c r="DU109" t="str">
        <f t="shared" si="90"/>
        <v/>
      </c>
      <c r="DV109" t="str">
        <f t="shared" si="91"/>
        <v/>
      </c>
      <c r="DW109" t="str">
        <f t="shared" si="92"/>
        <v/>
      </c>
      <c r="DX109" t="str">
        <f t="shared" si="93"/>
        <v/>
      </c>
      <c r="DY109" t="str">
        <f t="shared" si="94"/>
        <v/>
      </c>
      <c r="DZ109" t="str">
        <f t="shared" si="95"/>
        <v/>
      </c>
      <c r="EA109" t="str">
        <f t="shared" si="96"/>
        <v/>
      </c>
      <c r="EB109" t="str">
        <f t="shared" si="97"/>
        <v/>
      </c>
      <c r="EC109" t="str">
        <f t="shared" si="98"/>
        <v/>
      </c>
      <c r="ED109" t="str">
        <f t="shared" si="99"/>
        <v/>
      </c>
      <c r="EE109" t="str">
        <f t="shared" si="100"/>
        <v/>
      </c>
      <c r="EF109" t="str">
        <f t="shared" si="101"/>
        <v/>
      </c>
      <c r="EG109" t="str">
        <f t="shared" si="102"/>
        <v/>
      </c>
      <c r="EH109" t="str">
        <f t="shared" si="103"/>
        <v/>
      </c>
      <c r="EI109" t="str">
        <f t="shared" si="104"/>
        <v/>
      </c>
      <c r="EJ109" t="str">
        <f t="shared" si="105"/>
        <v/>
      </c>
      <c r="EK109" t="str">
        <f t="shared" si="106"/>
        <v/>
      </c>
      <c r="EL109" t="str">
        <f t="shared" si="107"/>
        <v/>
      </c>
      <c r="EM109" t="str">
        <f t="shared" si="108"/>
        <v/>
      </c>
      <c r="EN109" t="str">
        <f t="shared" si="109"/>
        <v/>
      </c>
    </row>
    <row r="110" spans="1:144" ht="43.15">
      <c r="A110" s="7" t="s">
        <v>328</v>
      </c>
      <c r="B110" s="7">
        <v>2019</v>
      </c>
      <c r="C110" t="s">
        <v>536</v>
      </c>
      <c r="D110" t="s">
        <v>530</v>
      </c>
      <c r="E110" t="s">
        <v>537</v>
      </c>
      <c r="F110" t="s">
        <v>538</v>
      </c>
      <c r="G110" t="s">
        <v>539</v>
      </c>
      <c r="H110" t="s">
        <v>540</v>
      </c>
      <c r="I110">
        <v>53154</v>
      </c>
      <c r="J110" s="136">
        <f>VLOOKUP(H110, 'TRI Crosswalk codes'!D:E, 2, FALSE)</f>
        <v>5</v>
      </c>
      <c r="K110">
        <v>325998</v>
      </c>
      <c r="L110" s="137" t="str">
        <f>VLOOKUP(K110, '2017-2022 NAICS'!C:D, 2, FALSE)</f>
        <v>All Other Miscellaneous Chemical Product and Preparation Manufacturing</v>
      </c>
      <c r="M110" s="137" t="str">
        <f>IF(COUNTIF('Raw TRI Data'!A:A, K110) &gt;0, "Yes", "No")</f>
        <v>No</v>
      </c>
      <c r="N110">
        <v>42.910539999999997</v>
      </c>
      <c r="O110">
        <v>-87.917950000000005</v>
      </c>
      <c r="P110" s="15">
        <v>110000417781</v>
      </c>
      <c r="Q110" s="15">
        <v>1319217869104</v>
      </c>
      <c r="R110" t="s">
        <v>335</v>
      </c>
      <c r="S110" t="s">
        <v>336</v>
      </c>
      <c r="T110" s="160">
        <v>3</v>
      </c>
      <c r="U110" s="136" t="str">
        <f>VLOOKUP(T110, 'TRI Crosswalk codes'!A:B, 2, FALSE)</f>
        <v>1,000 to 9,999</v>
      </c>
      <c r="V110">
        <v>4</v>
      </c>
      <c r="W110">
        <v>4</v>
      </c>
      <c r="Y110">
        <v>4</v>
      </c>
      <c r="Z110">
        <v>8</v>
      </c>
      <c r="AA110" t="s">
        <v>338</v>
      </c>
      <c r="AB110" s="137" t="str">
        <f t="shared" si="55"/>
        <v>Processing: As a formulation component; P201 - Additives</v>
      </c>
      <c r="AC110" s="137" t="s">
        <v>339</v>
      </c>
      <c r="AD110" s="26" t="str">
        <f>VLOOKUP(K110, 'NAICS OES Crosswalk'!A:C, 3, FALSE)</f>
        <v>Processing: Reactant</v>
      </c>
      <c r="AE110" s="26" t="str">
        <f>_xlfn.XLOOKUP($C110,'TRIFD to COU Crosswalk'!A:A,'TRIFD to COU Crosswalk'!B:B)</f>
        <v xml:space="preserve">Processing: adhesive manufacturing </v>
      </c>
      <c r="AF110" s="137" t="s">
        <v>535</v>
      </c>
      <c r="AK110" t="s">
        <v>341</v>
      </c>
      <c r="AL110" t="s">
        <v>341</v>
      </c>
      <c r="AM110" t="s">
        <v>341</v>
      </c>
      <c r="AN110" t="s">
        <v>341</v>
      </c>
      <c r="AO110" t="s">
        <v>341</v>
      </c>
      <c r="AP110" t="s">
        <v>341</v>
      </c>
      <c r="AQ110" t="s">
        <v>341</v>
      </c>
      <c r="AR110" t="s">
        <v>341</v>
      </c>
      <c r="AS110" t="s">
        <v>341</v>
      </c>
      <c r="AT110" t="s">
        <v>341</v>
      </c>
      <c r="AU110" t="s">
        <v>341</v>
      </c>
      <c r="AV110" t="s">
        <v>341</v>
      </c>
      <c r="AW110" t="s">
        <v>342</v>
      </c>
      <c r="AX110" t="s">
        <v>342</v>
      </c>
      <c r="AY110" t="s">
        <v>341</v>
      </c>
      <c r="AZ110" t="s">
        <v>341</v>
      </c>
      <c r="BA110" t="s">
        <v>341</v>
      </c>
      <c r="BB110" t="s">
        <v>341</v>
      </c>
      <c r="BC110" t="s">
        <v>341</v>
      </c>
      <c r="BD110" t="s">
        <v>341</v>
      </c>
      <c r="BE110" t="s">
        <v>341</v>
      </c>
      <c r="BF110" t="s">
        <v>341</v>
      </c>
      <c r="BG110" t="s">
        <v>341</v>
      </c>
      <c r="BH110" t="s">
        <v>341</v>
      </c>
      <c r="BI110" t="s">
        <v>341</v>
      </c>
      <c r="BJ110" t="s">
        <v>341</v>
      </c>
      <c r="BK110" t="s">
        <v>341</v>
      </c>
      <c r="BL110" t="s">
        <v>341</v>
      </c>
      <c r="BM110" t="s">
        <v>341</v>
      </c>
      <c r="BN110" t="s">
        <v>341</v>
      </c>
      <c r="BO110" t="s">
        <v>341</v>
      </c>
      <c r="BP110" t="s">
        <v>341</v>
      </c>
      <c r="BQ110" t="s">
        <v>341</v>
      </c>
      <c r="BR110" t="s">
        <v>341</v>
      </c>
      <c r="BS110" t="s">
        <v>341</v>
      </c>
      <c r="BT110" t="s">
        <v>341</v>
      </c>
      <c r="BU110" t="s">
        <v>341</v>
      </c>
      <c r="BV110" t="s">
        <v>341</v>
      </c>
      <c r="BW110" t="s">
        <v>341</v>
      </c>
      <c r="BX110" t="s">
        <v>341</v>
      </c>
      <c r="BY110" t="s">
        <v>341</v>
      </c>
      <c r="BZ110" t="s">
        <v>341</v>
      </c>
      <c r="CA110" t="s">
        <v>341</v>
      </c>
      <c r="CB110" t="s">
        <v>341</v>
      </c>
      <c r="CC110" t="s">
        <v>341</v>
      </c>
      <c r="CD110" t="s">
        <v>341</v>
      </c>
      <c r="CE110" t="s">
        <v>341</v>
      </c>
      <c r="CF110" t="s">
        <v>341</v>
      </c>
      <c r="CG110" t="s">
        <v>341</v>
      </c>
      <c r="CH110" t="s">
        <v>341</v>
      </c>
      <c r="CI110" t="s">
        <v>341</v>
      </c>
      <c r="CJ110" t="s">
        <v>341</v>
      </c>
      <c r="CK110" t="s">
        <v>341</v>
      </c>
      <c r="CL110" t="s">
        <v>341</v>
      </c>
      <c r="CM110" t="str">
        <f t="shared" si="56"/>
        <v/>
      </c>
      <c r="CN110" t="str">
        <f t="shared" si="57"/>
        <v/>
      </c>
      <c r="CO110" t="str">
        <f t="shared" si="58"/>
        <v/>
      </c>
      <c r="CP110" t="str">
        <f t="shared" si="59"/>
        <v/>
      </c>
      <c r="CQ110" t="str">
        <f t="shared" si="60"/>
        <v/>
      </c>
      <c r="CR110" t="str">
        <f t="shared" si="61"/>
        <v/>
      </c>
      <c r="CS110" t="str">
        <f t="shared" si="62"/>
        <v/>
      </c>
      <c r="CT110" t="str">
        <f t="shared" si="63"/>
        <v/>
      </c>
      <c r="CU110" t="str">
        <f t="shared" si="64"/>
        <v/>
      </c>
      <c r="CV110" t="str">
        <f t="shared" si="65"/>
        <v/>
      </c>
      <c r="CW110" t="str">
        <f t="shared" si="66"/>
        <v/>
      </c>
      <c r="CX110" t="str">
        <f t="shared" si="67"/>
        <v/>
      </c>
      <c r="CY110" t="str">
        <f t="shared" si="68"/>
        <v>Processing: As a formulation component</v>
      </c>
      <c r="CZ110" t="str">
        <f t="shared" si="69"/>
        <v>P201 - Additives</v>
      </c>
      <c r="DA110" t="str">
        <f t="shared" si="70"/>
        <v/>
      </c>
      <c r="DB110" t="str">
        <f t="shared" si="71"/>
        <v/>
      </c>
      <c r="DC110" t="str">
        <f t="shared" si="72"/>
        <v/>
      </c>
      <c r="DD110" t="str">
        <f t="shared" si="73"/>
        <v/>
      </c>
      <c r="DE110" t="str">
        <f t="shared" si="74"/>
        <v/>
      </c>
      <c r="DF110" t="str">
        <f t="shared" si="75"/>
        <v/>
      </c>
      <c r="DG110" t="str">
        <f t="shared" si="76"/>
        <v/>
      </c>
      <c r="DH110" t="str">
        <f t="shared" si="77"/>
        <v/>
      </c>
      <c r="DI110" t="str">
        <f t="shared" si="78"/>
        <v/>
      </c>
      <c r="DJ110" t="str">
        <f t="shared" si="79"/>
        <v/>
      </c>
      <c r="DK110" t="str">
        <f t="shared" si="80"/>
        <v/>
      </c>
      <c r="DL110" t="str">
        <f t="shared" si="81"/>
        <v/>
      </c>
      <c r="DM110" t="str">
        <f t="shared" si="82"/>
        <v/>
      </c>
      <c r="DN110" t="str">
        <f t="shared" si="83"/>
        <v/>
      </c>
      <c r="DO110" t="str">
        <f t="shared" si="84"/>
        <v/>
      </c>
      <c r="DP110" t="str">
        <f t="shared" si="85"/>
        <v/>
      </c>
      <c r="DQ110" t="str">
        <f t="shared" si="86"/>
        <v/>
      </c>
      <c r="DR110" t="str">
        <f t="shared" si="87"/>
        <v/>
      </c>
      <c r="DS110" t="str">
        <f t="shared" si="88"/>
        <v/>
      </c>
      <c r="DT110" t="str">
        <f t="shared" si="89"/>
        <v/>
      </c>
      <c r="DU110" t="str">
        <f t="shared" si="90"/>
        <v/>
      </c>
      <c r="DV110" t="str">
        <f t="shared" si="91"/>
        <v/>
      </c>
      <c r="DW110" t="str">
        <f t="shared" si="92"/>
        <v/>
      </c>
      <c r="DX110" t="str">
        <f t="shared" si="93"/>
        <v/>
      </c>
      <c r="DY110" t="str">
        <f t="shared" si="94"/>
        <v/>
      </c>
      <c r="DZ110" t="str">
        <f t="shared" si="95"/>
        <v/>
      </c>
      <c r="EA110" t="str">
        <f t="shared" si="96"/>
        <v/>
      </c>
      <c r="EB110" t="str">
        <f t="shared" si="97"/>
        <v/>
      </c>
      <c r="EC110" t="str">
        <f t="shared" si="98"/>
        <v/>
      </c>
      <c r="ED110" t="str">
        <f t="shared" si="99"/>
        <v/>
      </c>
      <c r="EE110" t="str">
        <f t="shared" si="100"/>
        <v/>
      </c>
      <c r="EF110" t="str">
        <f t="shared" si="101"/>
        <v/>
      </c>
      <c r="EG110" t="str">
        <f t="shared" si="102"/>
        <v/>
      </c>
      <c r="EH110" t="str">
        <f t="shared" si="103"/>
        <v/>
      </c>
      <c r="EI110" t="str">
        <f t="shared" si="104"/>
        <v/>
      </c>
      <c r="EJ110" t="str">
        <f t="shared" si="105"/>
        <v/>
      </c>
      <c r="EK110" t="str">
        <f t="shared" si="106"/>
        <v/>
      </c>
      <c r="EL110" t="str">
        <f t="shared" si="107"/>
        <v/>
      </c>
      <c r="EM110" t="str">
        <f t="shared" si="108"/>
        <v/>
      </c>
      <c r="EN110" t="str">
        <f t="shared" si="109"/>
        <v/>
      </c>
    </row>
    <row r="111" spans="1:144" ht="28.9">
      <c r="A111" s="7" t="s">
        <v>328</v>
      </c>
      <c r="B111" s="7">
        <v>2023</v>
      </c>
      <c r="C111" t="s">
        <v>541</v>
      </c>
      <c r="D111" t="s">
        <v>530</v>
      </c>
      <c r="E111" t="s">
        <v>542</v>
      </c>
      <c r="F111" t="s">
        <v>543</v>
      </c>
      <c r="G111" t="s">
        <v>544</v>
      </c>
      <c r="H111" t="s">
        <v>402</v>
      </c>
      <c r="I111">
        <v>94565</v>
      </c>
      <c r="J111" s="136">
        <f>VLOOKUP(H111, 'TRI Crosswalk codes'!D:E, 2, FALSE)</f>
        <v>9</v>
      </c>
      <c r="K111">
        <v>325520</v>
      </c>
      <c r="L111" s="137" t="str">
        <f>VLOOKUP(K111, '2017-2022 NAICS'!C:D, 2, FALSE)</f>
        <v>Adhesive Manufacturing</v>
      </c>
      <c r="M111" s="137" t="str">
        <f>IF(COUNTIF('Raw TRI Data'!A:A, K111) &gt;0, "Yes", "No")</f>
        <v>No</v>
      </c>
      <c r="N111">
        <v>38.026760000000003</v>
      </c>
      <c r="O111">
        <v>-121.94571000000001</v>
      </c>
      <c r="P111" s="15">
        <v>110000499130</v>
      </c>
      <c r="Q111" s="15">
        <v>1323222293540</v>
      </c>
      <c r="R111" t="s">
        <v>335</v>
      </c>
      <c r="S111" t="s">
        <v>336</v>
      </c>
      <c r="T111" s="160">
        <v>3</v>
      </c>
      <c r="U111" s="136" t="str">
        <f>VLOOKUP(T111, 'TRI Crosswalk codes'!A:B, 2, FALSE)</f>
        <v>1,000 to 9,999</v>
      </c>
      <c r="V111">
        <v>0.43</v>
      </c>
      <c r="W111">
        <v>0.43</v>
      </c>
      <c r="Y111">
        <v>0.39</v>
      </c>
      <c r="Z111">
        <v>0.82</v>
      </c>
      <c r="AA111" t="s">
        <v>338</v>
      </c>
      <c r="AB111" s="137" t="str">
        <f t="shared" si="55"/>
        <v>Processing: As a formulation component; P201 - Additives</v>
      </c>
      <c r="AC111" s="137" t="s">
        <v>339</v>
      </c>
      <c r="AD111" s="26" t="str">
        <f>VLOOKUP(K111, 'NAICS OES Crosswalk'!A:C, 3, FALSE)</f>
        <v>Processing: Adhesives and Adhesives Products</v>
      </c>
      <c r="AE111" s="26" t="str">
        <f>_xlfn.XLOOKUP($C111,'TRIFD to COU Crosswalk'!A:A,'TRIFD to COU Crosswalk'!B:B)</f>
        <v xml:space="preserve">Processing: adhesive manufacturing </v>
      </c>
      <c r="AF111" s="137" t="s">
        <v>545</v>
      </c>
      <c r="AK111" t="s">
        <v>341</v>
      </c>
      <c r="AL111" t="s">
        <v>341</v>
      </c>
      <c r="AM111" t="s">
        <v>341</v>
      </c>
      <c r="AN111" t="s">
        <v>341</v>
      </c>
      <c r="AO111" t="s">
        <v>341</v>
      </c>
      <c r="AP111" t="s">
        <v>341</v>
      </c>
      <c r="AQ111" t="s">
        <v>341</v>
      </c>
      <c r="AR111" t="s">
        <v>341</v>
      </c>
      <c r="AS111" t="s">
        <v>341</v>
      </c>
      <c r="AT111" t="s">
        <v>341</v>
      </c>
      <c r="AU111" t="s">
        <v>341</v>
      </c>
      <c r="AV111" t="s">
        <v>341</v>
      </c>
      <c r="AW111" t="s">
        <v>342</v>
      </c>
      <c r="AX111" t="s">
        <v>342</v>
      </c>
      <c r="AY111" t="s">
        <v>341</v>
      </c>
      <c r="AZ111" t="s">
        <v>341</v>
      </c>
      <c r="BA111" t="s">
        <v>341</v>
      </c>
      <c r="BB111" t="s">
        <v>341</v>
      </c>
      <c r="BC111" t="s">
        <v>341</v>
      </c>
      <c r="BD111" t="s">
        <v>341</v>
      </c>
      <c r="BE111" t="s">
        <v>341</v>
      </c>
      <c r="BF111" t="s">
        <v>341</v>
      </c>
      <c r="BG111" t="s">
        <v>341</v>
      </c>
      <c r="BH111" t="s">
        <v>341</v>
      </c>
      <c r="BI111" t="s">
        <v>341</v>
      </c>
      <c r="BJ111" t="s">
        <v>341</v>
      </c>
      <c r="BK111" t="s">
        <v>341</v>
      </c>
      <c r="BL111" t="s">
        <v>341</v>
      </c>
      <c r="BM111" t="s">
        <v>341</v>
      </c>
      <c r="BN111" t="s">
        <v>341</v>
      </c>
      <c r="BO111" t="s">
        <v>341</v>
      </c>
      <c r="BP111" t="s">
        <v>341</v>
      </c>
      <c r="BQ111" t="s">
        <v>341</v>
      </c>
      <c r="BR111" t="s">
        <v>341</v>
      </c>
      <c r="BS111" t="s">
        <v>341</v>
      </c>
      <c r="BT111" t="s">
        <v>341</v>
      </c>
      <c r="BU111" t="s">
        <v>341</v>
      </c>
      <c r="BV111" t="s">
        <v>341</v>
      </c>
      <c r="BW111" t="s">
        <v>341</v>
      </c>
      <c r="BX111" t="s">
        <v>341</v>
      </c>
      <c r="BY111" t="s">
        <v>341</v>
      </c>
      <c r="BZ111" t="s">
        <v>341</v>
      </c>
      <c r="CA111" t="s">
        <v>341</v>
      </c>
      <c r="CB111" t="s">
        <v>341</v>
      </c>
      <c r="CC111" t="s">
        <v>341</v>
      </c>
      <c r="CD111" t="s">
        <v>341</v>
      </c>
      <c r="CE111" t="s">
        <v>341</v>
      </c>
      <c r="CF111" t="s">
        <v>341</v>
      </c>
      <c r="CG111" t="s">
        <v>341</v>
      </c>
      <c r="CH111" t="s">
        <v>341</v>
      </c>
      <c r="CI111" t="s">
        <v>341</v>
      </c>
      <c r="CJ111" t="s">
        <v>341</v>
      </c>
      <c r="CK111" t="s">
        <v>341</v>
      </c>
      <c r="CL111" t="s">
        <v>341</v>
      </c>
      <c r="CM111" t="str">
        <f t="shared" si="56"/>
        <v/>
      </c>
      <c r="CN111" t="str">
        <f t="shared" si="57"/>
        <v/>
      </c>
      <c r="CO111" t="str">
        <f t="shared" si="58"/>
        <v/>
      </c>
      <c r="CP111" t="str">
        <f t="shared" si="59"/>
        <v/>
      </c>
      <c r="CQ111" t="str">
        <f t="shared" si="60"/>
        <v/>
      </c>
      <c r="CR111" t="str">
        <f t="shared" si="61"/>
        <v/>
      </c>
      <c r="CS111" t="str">
        <f t="shared" si="62"/>
        <v/>
      </c>
      <c r="CT111" t="str">
        <f t="shared" si="63"/>
        <v/>
      </c>
      <c r="CU111" t="str">
        <f t="shared" si="64"/>
        <v/>
      </c>
      <c r="CV111" t="str">
        <f t="shared" si="65"/>
        <v/>
      </c>
      <c r="CW111" t="str">
        <f t="shared" si="66"/>
        <v/>
      </c>
      <c r="CX111" t="str">
        <f t="shared" si="67"/>
        <v/>
      </c>
      <c r="CY111" t="str">
        <f t="shared" si="68"/>
        <v>Processing: As a formulation component</v>
      </c>
      <c r="CZ111" t="str">
        <f t="shared" si="69"/>
        <v>P201 - Additives</v>
      </c>
      <c r="DA111" t="str">
        <f t="shared" si="70"/>
        <v/>
      </c>
      <c r="DB111" t="str">
        <f t="shared" si="71"/>
        <v/>
      </c>
      <c r="DC111" t="str">
        <f t="shared" si="72"/>
        <v/>
      </c>
      <c r="DD111" t="str">
        <f t="shared" si="73"/>
        <v/>
      </c>
      <c r="DE111" t="str">
        <f t="shared" si="74"/>
        <v/>
      </c>
      <c r="DF111" t="str">
        <f t="shared" si="75"/>
        <v/>
      </c>
      <c r="DG111" t="str">
        <f t="shared" si="76"/>
        <v/>
      </c>
      <c r="DH111" t="str">
        <f t="shared" si="77"/>
        <v/>
      </c>
      <c r="DI111" t="str">
        <f t="shared" si="78"/>
        <v/>
      </c>
      <c r="DJ111" t="str">
        <f t="shared" si="79"/>
        <v/>
      </c>
      <c r="DK111" t="str">
        <f t="shared" si="80"/>
        <v/>
      </c>
      <c r="DL111" t="str">
        <f t="shared" si="81"/>
        <v/>
      </c>
      <c r="DM111" t="str">
        <f t="shared" si="82"/>
        <v/>
      </c>
      <c r="DN111" t="str">
        <f t="shared" si="83"/>
        <v/>
      </c>
      <c r="DO111" t="str">
        <f t="shared" si="84"/>
        <v/>
      </c>
      <c r="DP111" t="str">
        <f t="shared" si="85"/>
        <v/>
      </c>
      <c r="DQ111" t="str">
        <f t="shared" si="86"/>
        <v/>
      </c>
      <c r="DR111" t="str">
        <f t="shared" si="87"/>
        <v/>
      </c>
      <c r="DS111" t="str">
        <f t="shared" si="88"/>
        <v/>
      </c>
      <c r="DT111" t="str">
        <f t="shared" si="89"/>
        <v/>
      </c>
      <c r="DU111" t="str">
        <f t="shared" si="90"/>
        <v/>
      </c>
      <c r="DV111" t="str">
        <f t="shared" si="91"/>
        <v/>
      </c>
      <c r="DW111" t="str">
        <f t="shared" si="92"/>
        <v/>
      </c>
      <c r="DX111" t="str">
        <f t="shared" si="93"/>
        <v/>
      </c>
      <c r="DY111" t="str">
        <f t="shared" si="94"/>
        <v/>
      </c>
      <c r="DZ111" t="str">
        <f t="shared" si="95"/>
        <v/>
      </c>
      <c r="EA111" t="str">
        <f t="shared" si="96"/>
        <v/>
      </c>
      <c r="EB111" t="str">
        <f t="shared" si="97"/>
        <v/>
      </c>
      <c r="EC111" t="str">
        <f t="shared" si="98"/>
        <v/>
      </c>
      <c r="ED111" t="str">
        <f t="shared" si="99"/>
        <v/>
      </c>
      <c r="EE111" t="str">
        <f t="shared" si="100"/>
        <v/>
      </c>
      <c r="EF111" t="str">
        <f t="shared" si="101"/>
        <v/>
      </c>
      <c r="EG111" t="str">
        <f t="shared" si="102"/>
        <v/>
      </c>
      <c r="EH111" t="str">
        <f t="shared" si="103"/>
        <v/>
      </c>
      <c r="EI111" t="str">
        <f t="shared" si="104"/>
        <v/>
      </c>
      <c r="EJ111" t="str">
        <f t="shared" si="105"/>
        <v/>
      </c>
      <c r="EK111" t="str">
        <f t="shared" si="106"/>
        <v/>
      </c>
      <c r="EL111" t="str">
        <f t="shared" si="107"/>
        <v/>
      </c>
      <c r="EM111" t="str">
        <f t="shared" si="108"/>
        <v/>
      </c>
      <c r="EN111" t="str">
        <f t="shared" si="109"/>
        <v/>
      </c>
    </row>
    <row r="112" spans="1:144" ht="86.45">
      <c r="A112" s="7" t="s">
        <v>328</v>
      </c>
      <c r="B112" s="7">
        <v>2019</v>
      </c>
      <c r="C112" t="s">
        <v>546</v>
      </c>
      <c r="D112" t="s">
        <v>547</v>
      </c>
      <c r="E112" t="s">
        <v>548</v>
      </c>
      <c r="F112" t="s">
        <v>549</v>
      </c>
      <c r="G112" t="s">
        <v>550</v>
      </c>
      <c r="H112" t="s">
        <v>449</v>
      </c>
      <c r="I112">
        <v>84118</v>
      </c>
      <c r="J112" s="136">
        <f>VLOOKUP(H112, 'TRI Crosswalk codes'!D:E, 2, FALSE)</f>
        <v>8</v>
      </c>
      <c r="K112">
        <v>325211</v>
      </c>
      <c r="L112" s="137" t="str">
        <f>VLOOKUP(K112, '2017-2022 NAICS'!C:D, 2, FALSE)</f>
        <v>Plastics Material and Resin Manufacturing</v>
      </c>
      <c r="M112" s="137" t="str">
        <f>IF(COUNTIF('Raw TRI Data'!A:A, K112) &gt;0, "Yes", "No")</f>
        <v>No</v>
      </c>
      <c r="N112">
        <v>40.653604000000001</v>
      </c>
      <c r="O112">
        <v>-112.054074</v>
      </c>
      <c r="P112" s="15">
        <v>110020094351</v>
      </c>
      <c r="Q112" s="15">
        <v>1319218083956</v>
      </c>
      <c r="R112" t="s">
        <v>335</v>
      </c>
      <c r="S112" t="s">
        <v>336</v>
      </c>
      <c r="T112" s="160">
        <v>3</v>
      </c>
      <c r="U112" s="136" t="str">
        <f>VLOOKUP(T112, 'TRI Crosswalk codes'!A:B, 2, FALSE)</f>
        <v>1,000 to 9,999</v>
      </c>
      <c r="V112" t="s">
        <v>337</v>
      </c>
      <c r="W112">
        <v>0</v>
      </c>
      <c r="Y112">
        <v>0</v>
      </c>
      <c r="Z112">
        <v>0</v>
      </c>
      <c r="AA112" t="s">
        <v>338</v>
      </c>
      <c r="AB112" s="137" t="str">
        <f t="shared" si="55"/>
        <v>Processing: As a formulation component; P299 - Other</v>
      </c>
      <c r="AC112" s="137" t="s">
        <v>339</v>
      </c>
      <c r="AD112" s="26" t="str">
        <f>VLOOKUP(K112, 'NAICS OES Crosswalk'!A:C, 3, FALSE)</f>
        <v>Processing: Plastics Compounding</v>
      </c>
      <c r="AE112" s="26" t="str">
        <f>_xlfn.XLOOKUP($C112,'TRIFD to COU Crosswalk'!A:A,'TRIFD to COU Crosswalk'!B:B)</f>
        <v>Processing: additive flame retardant in plastic, resin, and paints and coatings </v>
      </c>
      <c r="AF112" s="137" t="s">
        <v>551</v>
      </c>
      <c r="AH112" s="26" t="s">
        <v>396</v>
      </c>
      <c r="AI112" s="137" t="s">
        <v>552</v>
      </c>
      <c r="AK112" t="s">
        <v>341</v>
      </c>
      <c r="AL112" t="s">
        <v>341</v>
      </c>
      <c r="AM112" t="s">
        <v>341</v>
      </c>
      <c r="AN112" t="s">
        <v>341</v>
      </c>
      <c r="AO112" t="s">
        <v>341</v>
      </c>
      <c r="AP112" t="s">
        <v>341</v>
      </c>
      <c r="AQ112" t="s">
        <v>341</v>
      </c>
      <c r="AR112" t="s">
        <v>341</v>
      </c>
      <c r="AS112" t="s">
        <v>341</v>
      </c>
      <c r="AT112" t="s">
        <v>341</v>
      </c>
      <c r="AU112" t="s">
        <v>341</v>
      </c>
      <c r="AV112" t="s">
        <v>341</v>
      </c>
      <c r="AW112" t="s">
        <v>342</v>
      </c>
      <c r="AX112" t="s">
        <v>341</v>
      </c>
      <c r="AY112" t="s">
        <v>341</v>
      </c>
      <c r="AZ112" t="s">
        <v>341</v>
      </c>
      <c r="BA112" t="s">
        <v>341</v>
      </c>
      <c r="BB112" t="s">
        <v>341</v>
      </c>
      <c r="BC112" t="s">
        <v>341</v>
      </c>
      <c r="BD112" t="s">
        <v>341</v>
      </c>
      <c r="BE112" t="s">
        <v>341</v>
      </c>
      <c r="BF112" t="s">
        <v>341</v>
      </c>
      <c r="BG112" t="s">
        <v>341</v>
      </c>
      <c r="BH112" t="s">
        <v>341</v>
      </c>
      <c r="BI112" t="s">
        <v>342</v>
      </c>
      <c r="BJ112" t="s">
        <v>341</v>
      </c>
      <c r="BK112" t="s">
        <v>341</v>
      </c>
      <c r="BL112" t="s">
        <v>341</v>
      </c>
      <c r="BM112" t="s">
        <v>341</v>
      </c>
      <c r="BN112" t="s">
        <v>341</v>
      </c>
      <c r="BO112" t="s">
        <v>341</v>
      </c>
      <c r="BP112" t="s">
        <v>341</v>
      </c>
      <c r="BQ112" t="s">
        <v>341</v>
      </c>
      <c r="BR112" t="s">
        <v>341</v>
      </c>
      <c r="BS112" t="s">
        <v>341</v>
      </c>
      <c r="BT112" t="s">
        <v>341</v>
      </c>
      <c r="BU112" t="s">
        <v>341</v>
      </c>
      <c r="BV112" t="s">
        <v>341</v>
      </c>
      <c r="BW112" t="s">
        <v>341</v>
      </c>
      <c r="BX112" t="s">
        <v>341</v>
      </c>
      <c r="BY112" t="s">
        <v>341</v>
      </c>
      <c r="BZ112" t="s">
        <v>341</v>
      </c>
      <c r="CA112" t="s">
        <v>341</v>
      </c>
      <c r="CB112" t="s">
        <v>341</v>
      </c>
      <c r="CC112" t="s">
        <v>341</v>
      </c>
      <c r="CD112" t="s">
        <v>341</v>
      </c>
      <c r="CE112" t="s">
        <v>341</v>
      </c>
      <c r="CF112" t="s">
        <v>341</v>
      </c>
      <c r="CG112" t="s">
        <v>341</v>
      </c>
      <c r="CH112" t="s">
        <v>341</v>
      </c>
      <c r="CI112" t="s">
        <v>341</v>
      </c>
      <c r="CJ112" t="s">
        <v>341</v>
      </c>
      <c r="CK112" t="s">
        <v>341</v>
      </c>
      <c r="CL112" t="s">
        <v>341</v>
      </c>
      <c r="CM112" t="str">
        <f t="shared" si="56"/>
        <v/>
      </c>
      <c r="CN112" t="str">
        <f t="shared" si="57"/>
        <v/>
      </c>
      <c r="CO112" t="str">
        <f t="shared" si="58"/>
        <v/>
      </c>
      <c r="CP112" t="str">
        <f t="shared" si="59"/>
        <v/>
      </c>
      <c r="CQ112" t="str">
        <f t="shared" si="60"/>
        <v/>
      </c>
      <c r="CR112" t="str">
        <f t="shared" si="61"/>
        <v/>
      </c>
      <c r="CS112" t="str">
        <f t="shared" si="62"/>
        <v/>
      </c>
      <c r="CT112" t="str">
        <f t="shared" si="63"/>
        <v/>
      </c>
      <c r="CU112" t="str">
        <f t="shared" si="64"/>
        <v/>
      </c>
      <c r="CV112" t="str">
        <f t="shared" si="65"/>
        <v/>
      </c>
      <c r="CW112" t="str">
        <f t="shared" si="66"/>
        <v/>
      </c>
      <c r="CX112" t="str">
        <f t="shared" si="67"/>
        <v/>
      </c>
      <c r="CY112" t="str">
        <f t="shared" si="68"/>
        <v>Processing: As a formulation component</v>
      </c>
      <c r="CZ112" t="str">
        <f t="shared" si="69"/>
        <v/>
      </c>
      <c r="DA112" t="str">
        <f t="shared" si="70"/>
        <v/>
      </c>
      <c r="DB112" t="str">
        <f t="shared" si="71"/>
        <v/>
      </c>
      <c r="DC112" t="str">
        <f t="shared" si="72"/>
        <v/>
      </c>
      <c r="DD112" t="str">
        <f t="shared" si="73"/>
        <v/>
      </c>
      <c r="DE112" t="str">
        <f t="shared" si="74"/>
        <v/>
      </c>
      <c r="DF112" t="str">
        <f t="shared" si="75"/>
        <v/>
      </c>
      <c r="DG112" t="str">
        <f t="shared" si="76"/>
        <v/>
      </c>
      <c r="DH112" t="str">
        <f t="shared" si="77"/>
        <v/>
      </c>
      <c r="DI112" t="str">
        <f t="shared" si="78"/>
        <v/>
      </c>
      <c r="DJ112" t="str">
        <f t="shared" si="79"/>
        <v/>
      </c>
      <c r="DK112" t="str">
        <f t="shared" si="80"/>
        <v>P299 - Other</v>
      </c>
      <c r="DL112" t="str">
        <f t="shared" si="81"/>
        <v/>
      </c>
      <c r="DM112" t="str">
        <f t="shared" si="82"/>
        <v/>
      </c>
      <c r="DN112" t="str">
        <f t="shared" si="83"/>
        <v/>
      </c>
      <c r="DO112" t="str">
        <f t="shared" si="84"/>
        <v/>
      </c>
      <c r="DP112" t="str">
        <f t="shared" si="85"/>
        <v/>
      </c>
      <c r="DQ112" t="str">
        <f t="shared" si="86"/>
        <v/>
      </c>
      <c r="DR112" t="str">
        <f t="shared" si="87"/>
        <v/>
      </c>
      <c r="DS112" t="str">
        <f t="shared" si="88"/>
        <v/>
      </c>
      <c r="DT112" t="str">
        <f t="shared" si="89"/>
        <v/>
      </c>
      <c r="DU112" t="str">
        <f t="shared" si="90"/>
        <v/>
      </c>
      <c r="DV112" t="str">
        <f t="shared" si="91"/>
        <v/>
      </c>
      <c r="DW112" t="str">
        <f t="shared" si="92"/>
        <v/>
      </c>
      <c r="DX112" t="str">
        <f t="shared" si="93"/>
        <v/>
      </c>
      <c r="DY112" t="str">
        <f t="shared" si="94"/>
        <v/>
      </c>
      <c r="DZ112" t="str">
        <f t="shared" si="95"/>
        <v/>
      </c>
      <c r="EA112" t="str">
        <f t="shared" si="96"/>
        <v/>
      </c>
      <c r="EB112" t="str">
        <f t="shared" si="97"/>
        <v/>
      </c>
      <c r="EC112" t="str">
        <f t="shared" si="98"/>
        <v/>
      </c>
      <c r="ED112" t="str">
        <f t="shared" si="99"/>
        <v/>
      </c>
      <c r="EE112" t="str">
        <f t="shared" si="100"/>
        <v/>
      </c>
      <c r="EF112" t="str">
        <f t="shared" si="101"/>
        <v/>
      </c>
      <c r="EG112" t="str">
        <f t="shared" si="102"/>
        <v/>
      </c>
      <c r="EH112" t="str">
        <f t="shared" si="103"/>
        <v/>
      </c>
      <c r="EI112" t="str">
        <f t="shared" si="104"/>
        <v/>
      </c>
      <c r="EJ112" t="str">
        <f t="shared" si="105"/>
        <v/>
      </c>
      <c r="EK112" t="str">
        <f t="shared" si="106"/>
        <v/>
      </c>
      <c r="EL112" t="str">
        <f t="shared" si="107"/>
        <v/>
      </c>
      <c r="EM112" t="str">
        <f t="shared" si="108"/>
        <v/>
      </c>
      <c r="EN112" t="str">
        <f t="shared" si="109"/>
        <v/>
      </c>
    </row>
    <row r="113" spans="1:144" ht="86.45">
      <c r="A113" s="7" t="s">
        <v>328</v>
      </c>
      <c r="B113" s="7">
        <v>2020</v>
      </c>
      <c r="C113" t="s">
        <v>546</v>
      </c>
      <c r="D113" t="s">
        <v>547</v>
      </c>
      <c r="E113" t="s">
        <v>548</v>
      </c>
      <c r="F113" t="s">
        <v>549</v>
      </c>
      <c r="G113" t="s">
        <v>550</v>
      </c>
      <c r="H113" t="s">
        <v>449</v>
      </c>
      <c r="I113">
        <v>84118</v>
      </c>
      <c r="J113" s="136">
        <f>VLOOKUP(H113, 'TRI Crosswalk codes'!D:E, 2, FALSE)</f>
        <v>8</v>
      </c>
      <c r="K113">
        <v>325211</v>
      </c>
      <c r="L113" s="137" t="str">
        <f>VLOOKUP(K113, '2017-2022 NAICS'!C:D, 2, FALSE)</f>
        <v>Plastics Material and Resin Manufacturing</v>
      </c>
      <c r="M113" s="137" t="str">
        <f>IF(COUNTIF('Raw TRI Data'!A:A, K113) &gt;0, "Yes", "No")</f>
        <v>No</v>
      </c>
      <c r="N113">
        <v>40.653604000000001</v>
      </c>
      <c r="O113">
        <v>-112.054074</v>
      </c>
      <c r="P113" s="15">
        <v>110020094351</v>
      </c>
      <c r="Q113" s="15">
        <v>1320219320355</v>
      </c>
      <c r="R113" t="s">
        <v>335</v>
      </c>
      <c r="S113" t="s">
        <v>336</v>
      </c>
      <c r="T113" s="160">
        <v>3</v>
      </c>
      <c r="U113" s="136" t="str">
        <f>VLOOKUP(T113, 'TRI Crosswalk codes'!A:B, 2, FALSE)</f>
        <v>1,000 to 9,999</v>
      </c>
      <c r="V113" t="s">
        <v>337</v>
      </c>
      <c r="W113">
        <v>0</v>
      </c>
      <c r="Y113">
        <v>0</v>
      </c>
      <c r="Z113">
        <v>0</v>
      </c>
      <c r="AA113" t="s">
        <v>338</v>
      </c>
      <c r="AB113" s="137" t="str">
        <f t="shared" si="55"/>
        <v>Processing: As a formulation component; P299 - Other</v>
      </c>
      <c r="AC113" s="137" t="s">
        <v>339</v>
      </c>
      <c r="AD113" s="26" t="str">
        <f>VLOOKUP(K113, 'NAICS OES Crosswalk'!A:C, 3, FALSE)</f>
        <v>Processing: Plastics Compounding</v>
      </c>
      <c r="AE113" s="26" t="str">
        <f>_xlfn.XLOOKUP($C113,'TRIFD to COU Crosswalk'!A:A,'TRIFD to COU Crosswalk'!B:B)</f>
        <v>Processing: additive flame retardant in plastic, resin, and paints and coatings </v>
      </c>
      <c r="AF113" s="137" t="s">
        <v>551</v>
      </c>
      <c r="AH113" s="26" t="s">
        <v>396</v>
      </c>
      <c r="AI113" s="137" t="s">
        <v>552</v>
      </c>
      <c r="AK113" t="s">
        <v>341</v>
      </c>
      <c r="AL113" t="s">
        <v>341</v>
      </c>
      <c r="AM113" t="s">
        <v>341</v>
      </c>
      <c r="AN113" t="s">
        <v>341</v>
      </c>
      <c r="AO113" t="s">
        <v>341</v>
      </c>
      <c r="AP113" t="s">
        <v>341</v>
      </c>
      <c r="AQ113" t="s">
        <v>341</v>
      </c>
      <c r="AR113" t="s">
        <v>341</v>
      </c>
      <c r="AS113" t="s">
        <v>341</v>
      </c>
      <c r="AT113" t="s">
        <v>341</v>
      </c>
      <c r="AU113" t="s">
        <v>341</v>
      </c>
      <c r="AV113" t="s">
        <v>341</v>
      </c>
      <c r="AW113" t="s">
        <v>342</v>
      </c>
      <c r="AX113" t="s">
        <v>341</v>
      </c>
      <c r="AY113" t="s">
        <v>341</v>
      </c>
      <c r="AZ113" t="s">
        <v>341</v>
      </c>
      <c r="BA113" t="s">
        <v>341</v>
      </c>
      <c r="BB113" t="s">
        <v>341</v>
      </c>
      <c r="BC113" t="s">
        <v>341</v>
      </c>
      <c r="BD113" t="s">
        <v>341</v>
      </c>
      <c r="BE113" t="s">
        <v>341</v>
      </c>
      <c r="BF113" t="s">
        <v>341</v>
      </c>
      <c r="BG113" t="s">
        <v>341</v>
      </c>
      <c r="BH113" t="s">
        <v>341</v>
      </c>
      <c r="BI113" t="s">
        <v>342</v>
      </c>
      <c r="BJ113" t="s">
        <v>341</v>
      </c>
      <c r="BK113" t="s">
        <v>341</v>
      </c>
      <c r="BL113" t="s">
        <v>341</v>
      </c>
      <c r="BM113" t="s">
        <v>341</v>
      </c>
      <c r="BN113" t="s">
        <v>341</v>
      </c>
      <c r="BO113" t="s">
        <v>341</v>
      </c>
      <c r="BP113" t="s">
        <v>341</v>
      </c>
      <c r="BQ113" t="s">
        <v>341</v>
      </c>
      <c r="BR113" t="s">
        <v>341</v>
      </c>
      <c r="BS113" t="s">
        <v>341</v>
      </c>
      <c r="BT113" t="s">
        <v>341</v>
      </c>
      <c r="BU113" t="s">
        <v>341</v>
      </c>
      <c r="BV113" t="s">
        <v>341</v>
      </c>
      <c r="BW113" t="s">
        <v>341</v>
      </c>
      <c r="BX113" t="s">
        <v>341</v>
      </c>
      <c r="BY113" t="s">
        <v>341</v>
      </c>
      <c r="BZ113" t="s">
        <v>341</v>
      </c>
      <c r="CA113" t="s">
        <v>341</v>
      </c>
      <c r="CB113" t="s">
        <v>341</v>
      </c>
      <c r="CC113" t="s">
        <v>341</v>
      </c>
      <c r="CD113" t="s">
        <v>341</v>
      </c>
      <c r="CE113" t="s">
        <v>341</v>
      </c>
      <c r="CF113" t="s">
        <v>341</v>
      </c>
      <c r="CG113" t="s">
        <v>341</v>
      </c>
      <c r="CH113" t="s">
        <v>341</v>
      </c>
      <c r="CI113" t="s">
        <v>341</v>
      </c>
      <c r="CJ113" t="s">
        <v>341</v>
      </c>
      <c r="CK113" t="s">
        <v>341</v>
      </c>
      <c r="CL113" t="s">
        <v>341</v>
      </c>
      <c r="CM113" t="str">
        <f t="shared" si="56"/>
        <v/>
      </c>
      <c r="CN113" t="str">
        <f t="shared" si="57"/>
        <v/>
      </c>
      <c r="CO113" t="str">
        <f t="shared" si="58"/>
        <v/>
      </c>
      <c r="CP113" t="str">
        <f t="shared" si="59"/>
        <v/>
      </c>
      <c r="CQ113" t="str">
        <f t="shared" si="60"/>
        <v/>
      </c>
      <c r="CR113" t="str">
        <f t="shared" si="61"/>
        <v/>
      </c>
      <c r="CS113" t="str">
        <f t="shared" si="62"/>
        <v/>
      </c>
      <c r="CT113" t="str">
        <f t="shared" si="63"/>
        <v/>
      </c>
      <c r="CU113" t="str">
        <f t="shared" si="64"/>
        <v/>
      </c>
      <c r="CV113" t="str">
        <f t="shared" si="65"/>
        <v/>
      </c>
      <c r="CW113" t="str">
        <f t="shared" si="66"/>
        <v/>
      </c>
      <c r="CX113" t="str">
        <f t="shared" si="67"/>
        <v/>
      </c>
      <c r="CY113" t="str">
        <f t="shared" si="68"/>
        <v>Processing: As a formulation component</v>
      </c>
      <c r="CZ113" t="str">
        <f t="shared" si="69"/>
        <v/>
      </c>
      <c r="DA113" t="str">
        <f t="shared" si="70"/>
        <v/>
      </c>
      <c r="DB113" t="str">
        <f t="shared" si="71"/>
        <v/>
      </c>
      <c r="DC113" t="str">
        <f t="shared" si="72"/>
        <v/>
      </c>
      <c r="DD113" t="str">
        <f t="shared" si="73"/>
        <v/>
      </c>
      <c r="DE113" t="str">
        <f t="shared" si="74"/>
        <v/>
      </c>
      <c r="DF113" t="str">
        <f t="shared" si="75"/>
        <v/>
      </c>
      <c r="DG113" t="str">
        <f t="shared" si="76"/>
        <v/>
      </c>
      <c r="DH113" t="str">
        <f t="shared" si="77"/>
        <v/>
      </c>
      <c r="DI113" t="str">
        <f t="shared" si="78"/>
        <v/>
      </c>
      <c r="DJ113" t="str">
        <f t="shared" si="79"/>
        <v/>
      </c>
      <c r="DK113" t="str">
        <f t="shared" si="80"/>
        <v>P299 - Other</v>
      </c>
      <c r="DL113" t="str">
        <f t="shared" si="81"/>
        <v/>
      </c>
      <c r="DM113" t="str">
        <f t="shared" si="82"/>
        <v/>
      </c>
      <c r="DN113" t="str">
        <f t="shared" si="83"/>
        <v/>
      </c>
      <c r="DO113" t="str">
        <f t="shared" si="84"/>
        <v/>
      </c>
      <c r="DP113" t="str">
        <f t="shared" si="85"/>
        <v/>
      </c>
      <c r="DQ113" t="str">
        <f t="shared" si="86"/>
        <v/>
      </c>
      <c r="DR113" t="str">
        <f t="shared" si="87"/>
        <v/>
      </c>
      <c r="DS113" t="str">
        <f t="shared" si="88"/>
        <v/>
      </c>
      <c r="DT113" t="str">
        <f t="shared" si="89"/>
        <v/>
      </c>
      <c r="DU113" t="str">
        <f t="shared" si="90"/>
        <v/>
      </c>
      <c r="DV113" t="str">
        <f t="shared" si="91"/>
        <v/>
      </c>
      <c r="DW113" t="str">
        <f t="shared" si="92"/>
        <v/>
      </c>
      <c r="DX113" t="str">
        <f t="shared" si="93"/>
        <v/>
      </c>
      <c r="DY113" t="str">
        <f t="shared" si="94"/>
        <v/>
      </c>
      <c r="DZ113" t="str">
        <f t="shared" si="95"/>
        <v/>
      </c>
      <c r="EA113" t="str">
        <f t="shared" si="96"/>
        <v/>
      </c>
      <c r="EB113" t="str">
        <f t="shared" si="97"/>
        <v/>
      </c>
      <c r="EC113" t="str">
        <f t="shared" si="98"/>
        <v/>
      </c>
      <c r="ED113" t="str">
        <f t="shared" si="99"/>
        <v/>
      </c>
      <c r="EE113" t="str">
        <f t="shared" si="100"/>
        <v/>
      </c>
      <c r="EF113" t="str">
        <f t="shared" si="101"/>
        <v/>
      </c>
      <c r="EG113" t="str">
        <f t="shared" si="102"/>
        <v/>
      </c>
      <c r="EH113" t="str">
        <f t="shared" si="103"/>
        <v/>
      </c>
      <c r="EI113" t="str">
        <f t="shared" si="104"/>
        <v/>
      </c>
      <c r="EJ113" t="str">
        <f t="shared" si="105"/>
        <v/>
      </c>
      <c r="EK113" t="str">
        <f t="shared" si="106"/>
        <v/>
      </c>
      <c r="EL113" t="str">
        <f t="shared" si="107"/>
        <v/>
      </c>
      <c r="EM113" t="str">
        <f t="shared" si="108"/>
        <v/>
      </c>
      <c r="EN113" t="str">
        <f t="shared" si="109"/>
        <v/>
      </c>
    </row>
    <row r="114" spans="1:144" ht="86.45">
      <c r="A114" s="7" t="s">
        <v>328</v>
      </c>
      <c r="B114" s="7">
        <v>2021</v>
      </c>
      <c r="C114" t="s">
        <v>546</v>
      </c>
      <c r="D114" t="s">
        <v>547</v>
      </c>
      <c r="E114" t="s">
        <v>548</v>
      </c>
      <c r="F114" t="s">
        <v>549</v>
      </c>
      <c r="G114" t="s">
        <v>550</v>
      </c>
      <c r="H114" t="s">
        <v>449</v>
      </c>
      <c r="I114">
        <v>84118</v>
      </c>
      <c r="J114" s="136">
        <f>VLOOKUP(H114, 'TRI Crosswalk codes'!D:E, 2, FALSE)</f>
        <v>8</v>
      </c>
      <c r="K114">
        <v>325211</v>
      </c>
      <c r="L114" s="137" t="str">
        <f>VLOOKUP(K114, '2017-2022 NAICS'!C:D, 2, FALSE)</f>
        <v>Plastics Material and Resin Manufacturing</v>
      </c>
      <c r="M114" s="137" t="str">
        <f>IF(COUNTIF('Raw TRI Data'!A:A, K114) &gt;0, "Yes", "No")</f>
        <v>No</v>
      </c>
      <c r="N114">
        <v>40.653604000000001</v>
      </c>
      <c r="O114">
        <v>-112.054074</v>
      </c>
      <c r="P114" s="15">
        <v>110020094351</v>
      </c>
      <c r="Q114" s="15">
        <v>1321219736562</v>
      </c>
      <c r="R114" t="s">
        <v>335</v>
      </c>
      <c r="S114" t="s">
        <v>336</v>
      </c>
      <c r="T114" s="160">
        <v>3</v>
      </c>
      <c r="U114" s="136" t="str">
        <f>VLOOKUP(T114, 'TRI Crosswalk codes'!A:B, 2, FALSE)</f>
        <v>1,000 to 9,999</v>
      </c>
      <c r="V114" t="s">
        <v>337</v>
      </c>
      <c r="W114">
        <v>0</v>
      </c>
      <c r="Y114">
        <v>0</v>
      </c>
      <c r="Z114">
        <v>0</v>
      </c>
      <c r="AA114" t="s">
        <v>338</v>
      </c>
      <c r="AB114" s="137" t="str">
        <f t="shared" si="55"/>
        <v>Processing: As a formulation component; P299 - Other</v>
      </c>
      <c r="AC114" s="137" t="s">
        <v>339</v>
      </c>
      <c r="AD114" s="26" t="str">
        <f>VLOOKUP(K114, 'NAICS OES Crosswalk'!A:C, 3, FALSE)</f>
        <v>Processing: Plastics Compounding</v>
      </c>
      <c r="AE114" s="26" t="str">
        <f>_xlfn.XLOOKUP($C114,'TRIFD to COU Crosswalk'!A:A,'TRIFD to COU Crosswalk'!B:B)</f>
        <v>Processing: additive flame retardant in plastic, resin, and paints and coatings </v>
      </c>
      <c r="AF114" s="137" t="s">
        <v>551</v>
      </c>
      <c r="AH114" s="26" t="s">
        <v>396</v>
      </c>
      <c r="AI114" s="137" t="s">
        <v>552</v>
      </c>
      <c r="AK114" t="s">
        <v>341</v>
      </c>
      <c r="AL114" t="s">
        <v>341</v>
      </c>
      <c r="AM114" t="s">
        <v>341</v>
      </c>
      <c r="AN114" t="s">
        <v>341</v>
      </c>
      <c r="AO114" t="s">
        <v>341</v>
      </c>
      <c r="AP114" t="s">
        <v>341</v>
      </c>
      <c r="AQ114" t="s">
        <v>341</v>
      </c>
      <c r="AR114" t="s">
        <v>341</v>
      </c>
      <c r="AS114" t="s">
        <v>341</v>
      </c>
      <c r="AT114" t="s">
        <v>341</v>
      </c>
      <c r="AU114" t="s">
        <v>341</v>
      </c>
      <c r="AV114" t="s">
        <v>341</v>
      </c>
      <c r="AW114" t="s">
        <v>342</v>
      </c>
      <c r="AX114" t="s">
        <v>341</v>
      </c>
      <c r="AY114" t="s">
        <v>341</v>
      </c>
      <c r="AZ114" t="s">
        <v>341</v>
      </c>
      <c r="BA114" t="s">
        <v>341</v>
      </c>
      <c r="BB114" t="s">
        <v>341</v>
      </c>
      <c r="BC114" t="s">
        <v>341</v>
      </c>
      <c r="BD114" t="s">
        <v>341</v>
      </c>
      <c r="BE114" t="s">
        <v>341</v>
      </c>
      <c r="BF114" t="s">
        <v>341</v>
      </c>
      <c r="BG114" t="s">
        <v>341</v>
      </c>
      <c r="BH114" t="s">
        <v>341</v>
      </c>
      <c r="BI114" t="s">
        <v>342</v>
      </c>
      <c r="BJ114" t="s">
        <v>341</v>
      </c>
      <c r="BK114" t="s">
        <v>341</v>
      </c>
      <c r="BL114" t="s">
        <v>341</v>
      </c>
      <c r="BM114" t="s">
        <v>341</v>
      </c>
      <c r="BN114" t="s">
        <v>341</v>
      </c>
      <c r="BO114" t="s">
        <v>341</v>
      </c>
      <c r="BP114" t="s">
        <v>341</v>
      </c>
      <c r="BQ114" t="s">
        <v>341</v>
      </c>
      <c r="BR114" t="s">
        <v>341</v>
      </c>
      <c r="BS114" t="s">
        <v>341</v>
      </c>
      <c r="BT114" t="s">
        <v>341</v>
      </c>
      <c r="BU114" t="s">
        <v>341</v>
      </c>
      <c r="BV114" t="s">
        <v>341</v>
      </c>
      <c r="BW114" t="s">
        <v>341</v>
      </c>
      <c r="BX114" t="s">
        <v>341</v>
      </c>
      <c r="BY114" t="s">
        <v>341</v>
      </c>
      <c r="BZ114" t="s">
        <v>341</v>
      </c>
      <c r="CA114" t="s">
        <v>341</v>
      </c>
      <c r="CB114" t="s">
        <v>341</v>
      </c>
      <c r="CC114" t="s">
        <v>341</v>
      </c>
      <c r="CD114" t="s">
        <v>341</v>
      </c>
      <c r="CE114" t="s">
        <v>341</v>
      </c>
      <c r="CF114" t="s">
        <v>341</v>
      </c>
      <c r="CG114" t="s">
        <v>341</v>
      </c>
      <c r="CH114" t="s">
        <v>341</v>
      </c>
      <c r="CI114" t="s">
        <v>341</v>
      </c>
      <c r="CJ114" t="s">
        <v>341</v>
      </c>
      <c r="CK114" t="s">
        <v>341</v>
      </c>
      <c r="CL114" t="s">
        <v>341</v>
      </c>
      <c r="CM114" t="str">
        <f t="shared" si="56"/>
        <v/>
      </c>
      <c r="CN114" t="str">
        <f t="shared" si="57"/>
        <v/>
      </c>
      <c r="CO114" t="str">
        <f t="shared" si="58"/>
        <v/>
      </c>
      <c r="CP114" t="str">
        <f t="shared" si="59"/>
        <v/>
      </c>
      <c r="CQ114" t="str">
        <f t="shared" si="60"/>
        <v/>
      </c>
      <c r="CR114" t="str">
        <f t="shared" si="61"/>
        <v/>
      </c>
      <c r="CS114" t="str">
        <f t="shared" si="62"/>
        <v/>
      </c>
      <c r="CT114" t="str">
        <f t="shared" si="63"/>
        <v/>
      </c>
      <c r="CU114" t="str">
        <f t="shared" si="64"/>
        <v/>
      </c>
      <c r="CV114" t="str">
        <f t="shared" si="65"/>
        <v/>
      </c>
      <c r="CW114" t="str">
        <f t="shared" si="66"/>
        <v/>
      </c>
      <c r="CX114" t="str">
        <f t="shared" si="67"/>
        <v/>
      </c>
      <c r="CY114" t="str">
        <f t="shared" si="68"/>
        <v>Processing: As a formulation component</v>
      </c>
      <c r="CZ114" t="str">
        <f t="shared" si="69"/>
        <v/>
      </c>
      <c r="DA114" t="str">
        <f t="shared" si="70"/>
        <v/>
      </c>
      <c r="DB114" t="str">
        <f t="shared" si="71"/>
        <v/>
      </c>
      <c r="DC114" t="str">
        <f t="shared" si="72"/>
        <v/>
      </c>
      <c r="DD114" t="str">
        <f t="shared" si="73"/>
        <v/>
      </c>
      <c r="DE114" t="str">
        <f t="shared" si="74"/>
        <v/>
      </c>
      <c r="DF114" t="str">
        <f t="shared" si="75"/>
        <v/>
      </c>
      <c r="DG114" t="str">
        <f t="shared" si="76"/>
        <v/>
      </c>
      <c r="DH114" t="str">
        <f t="shared" si="77"/>
        <v/>
      </c>
      <c r="DI114" t="str">
        <f t="shared" si="78"/>
        <v/>
      </c>
      <c r="DJ114" t="str">
        <f t="shared" si="79"/>
        <v/>
      </c>
      <c r="DK114" t="str">
        <f t="shared" si="80"/>
        <v>P299 - Other</v>
      </c>
      <c r="DL114" t="str">
        <f t="shared" si="81"/>
        <v/>
      </c>
      <c r="DM114" t="str">
        <f t="shared" si="82"/>
        <v/>
      </c>
      <c r="DN114" t="str">
        <f t="shared" si="83"/>
        <v/>
      </c>
      <c r="DO114" t="str">
        <f t="shared" si="84"/>
        <v/>
      </c>
      <c r="DP114" t="str">
        <f t="shared" si="85"/>
        <v/>
      </c>
      <c r="DQ114" t="str">
        <f t="shared" si="86"/>
        <v/>
      </c>
      <c r="DR114" t="str">
        <f t="shared" si="87"/>
        <v/>
      </c>
      <c r="DS114" t="str">
        <f t="shared" si="88"/>
        <v/>
      </c>
      <c r="DT114" t="str">
        <f t="shared" si="89"/>
        <v/>
      </c>
      <c r="DU114" t="str">
        <f t="shared" si="90"/>
        <v/>
      </c>
      <c r="DV114" t="str">
        <f t="shared" si="91"/>
        <v/>
      </c>
      <c r="DW114" t="str">
        <f t="shared" si="92"/>
        <v/>
      </c>
      <c r="DX114" t="str">
        <f t="shared" si="93"/>
        <v/>
      </c>
      <c r="DY114" t="str">
        <f t="shared" si="94"/>
        <v/>
      </c>
      <c r="DZ114" t="str">
        <f t="shared" si="95"/>
        <v/>
      </c>
      <c r="EA114" t="str">
        <f t="shared" si="96"/>
        <v/>
      </c>
      <c r="EB114" t="str">
        <f t="shared" si="97"/>
        <v/>
      </c>
      <c r="EC114" t="str">
        <f t="shared" si="98"/>
        <v/>
      </c>
      <c r="ED114" t="str">
        <f t="shared" si="99"/>
        <v/>
      </c>
      <c r="EE114" t="str">
        <f t="shared" si="100"/>
        <v/>
      </c>
      <c r="EF114" t="str">
        <f t="shared" si="101"/>
        <v/>
      </c>
      <c r="EG114" t="str">
        <f t="shared" si="102"/>
        <v/>
      </c>
      <c r="EH114" t="str">
        <f t="shared" si="103"/>
        <v/>
      </c>
      <c r="EI114" t="str">
        <f t="shared" si="104"/>
        <v/>
      </c>
      <c r="EJ114" t="str">
        <f t="shared" si="105"/>
        <v/>
      </c>
      <c r="EK114" t="str">
        <f t="shared" si="106"/>
        <v/>
      </c>
      <c r="EL114" t="str">
        <f t="shared" si="107"/>
        <v/>
      </c>
      <c r="EM114" t="str">
        <f t="shared" si="108"/>
        <v/>
      </c>
      <c r="EN114" t="str">
        <f t="shared" si="109"/>
        <v/>
      </c>
    </row>
    <row r="115" spans="1:144" ht="86.45">
      <c r="A115" s="7" t="s">
        <v>328</v>
      </c>
      <c r="B115" s="7">
        <v>2022</v>
      </c>
      <c r="C115" t="s">
        <v>546</v>
      </c>
      <c r="D115" t="s">
        <v>547</v>
      </c>
      <c r="E115" t="s">
        <v>548</v>
      </c>
      <c r="F115" t="s">
        <v>549</v>
      </c>
      <c r="G115" t="s">
        <v>550</v>
      </c>
      <c r="H115" t="s">
        <v>449</v>
      </c>
      <c r="I115">
        <v>84118</v>
      </c>
      <c r="J115" s="136">
        <f>VLOOKUP(H115, 'TRI Crosswalk codes'!D:E, 2, FALSE)</f>
        <v>8</v>
      </c>
      <c r="K115">
        <v>325211</v>
      </c>
      <c r="L115" s="137" t="str">
        <f>VLOOKUP(K115, '2017-2022 NAICS'!C:D, 2, FALSE)</f>
        <v>Plastics Material and Resin Manufacturing</v>
      </c>
      <c r="M115" s="137" t="str">
        <f>IF(COUNTIF('Raw TRI Data'!A:A, K115) &gt;0, "Yes", "No")</f>
        <v>No</v>
      </c>
      <c r="N115">
        <v>40.653604000000001</v>
      </c>
      <c r="O115">
        <v>-112.054074</v>
      </c>
      <c r="P115" s="15">
        <v>110020094351</v>
      </c>
      <c r="Q115" s="15">
        <v>1322221281684</v>
      </c>
      <c r="R115" t="s">
        <v>335</v>
      </c>
      <c r="S115" t="s">
        <v>336</v>
      </c>
      <c r="T115" s="160">
        <v>3</v>
      </c>
      <c r="U115" s="136" t="str">
        <f>VLOOKUP(T115, 'TRI Crosswalk codes'!A:B, 2, FALSE)</f>
        <v>1,000 to 9,999</v>
      </c>
      <c r="V115" t="s">
        <v>337</v>
      </c>
      <c r="W115">
        <v>0</v>
      </c>
      <c r="Y115">
        <v>0</v>
      </c>
      <c r="Z115">
        <v>0</v>
      </c>
      <c r="AA115" t="s">
        <v>338</v>
      </c>
      <c r="AB115" s="137" t="str">
        <f t="shared" si="55"/>
        <v>Processing: As a formulation component; P299 - Other</v>
      </c>
      <c r="AC115" s="137" t="s">
        <v>339</v>
      </c>
      <c r="AD115" s="26" t="str">
        <f>VLOOKUP(K115, 'NAICS OES Crosswalk'!A:C, 3, FALSE)</f>
        <v>Processing: Plastics Compounding</v>
      </c>
      <c r="AE115" s="26" t="str">
        <f>_xlfn.XLOOKUP($C115,'TRIFD to COU Crosswalk'!A:A,'TRIFD to COU Crosswalk'!B:B)</f>
        <v>Processing: additive flame retardant in plastic, resin, and paints and coatings </v>
      </c>
      <c r="AF115" s="137" t="s">
        <v>551</v>
      </c>
      <c r="AH115" s="26" t="s">
        <v>396</v>
      </c>
      <c r="AI115" s="137" t="s">
        <v>552</v>
      </c>
      <c r="AK115" t="s">
        <v>341</v>
      </c>
      <c r="AL115" t="s">
        <v>341</v>
      </c>
      <c r="AM115" t="s">
        <v>341</v>
      </c>
      <c r="AN115" t="s">
        <v>341</v>
      </c>
      <c r="AO115" t="s">
        <v>341</v>
      </c>
      <c r="AP115" t="s">
        <v>341</v>
      </c>
      <c r="AQ115" t="s">
        <v>341</v>
      </c>
      <c r="AR115" t="s">
        <v>341</v>
      </c>
      <c r="AS115" t="s">
        <v>341</v>
      </c>
      <c r="AT115" t="s">
        <v>341</v>
      </c>
      <c r="AU115" t="s">
        <v>341</v>
      </c>
      <c r="AV115" t="s">
        <v>341</v>
      </c>
      <c r="AW115" t="s">
        <v>342</v>
      </c>
      <c r="AX115" t="s">
        <v>341</v>
      </c>
      <c r="AY115" t="s">
        <v>341</v>
      </c>
      <c r="AZ115" t="s">
        <v>341</v>
      </c>
      <c r="BA115" t="s">
        <v>341</v>
      </c>
      <c r="BB115" t="s">
        <v>341</v>
      </c>
      <c r="BC115" t="s">
        <v>341</v>
      </c>
      <c r="BD115" t="s">
        <v>341</v>
      </c>
      <c r="BE115" t="s">
        <v>341</v>
      </c>
      <c r="BF115" t="s">
        <v>341</v>
      </c>
      <c r="BG115" t="s">
        <v>341</v>
      </c>
      <c r="BH115" t="s">
        <v>341</v>
      </c>
      <c r="BI115" t="s">
        <v>342</v>
      </c>
      <c r="BJ115" t="s">
        <v>341</v>
      </c>
      <c r="BK115" t="s">
        <v>341</v>
      </c>
      <c r="BL115" t="s">
        <v>341</v>
      </c>
      <c r="BM115" t="s">
        <v>341</v>
      </c>
      <c r="BN115" t="s">
        <v>341</v>
      </c>
      <c r="BO115" t="s">
        <v>341</v>
      </c>
      <c r="BP115" t="s">
        <v>341</v>
      </c>
      <c r="BQ115" t="s">
        <v>341</v>
      </c>
      <c r="BR115" t="s">
        <v>341</v>
      </c>
      <c r="BS115" t="s">
        <v>341</v>
      </c>
      <c r="BT115" t="s">
        <v>341</v>
      </c>
      <c r="BU115" t="s">
        <v>341</v>
      </c>
      <c r="BV115" t="s">
        <v>341</v>
      </c>
      <c r="BW115" t="s">
        <v>341</v>
      </c>
      <c r="BX115" t="s">
        <v>341</v>
      </c>
      <c r="BY115" t="s">
        <v>341</v>
      </c>
      <c r="BZ115" t="s">
        <v>341</v>
      </c>
      <c r="CA115" t="s">
        <v>341</v>
      </c>
      <c r="CB115" t="s">
        <v>341</v>
      </c>
      <c r="CC115" t="s">
        <v>341</v>
      </c>
      <c r="CD115" t="s">
        <v>341</v>
      </c>
      <c r="CE115" t="s">
        <v>341</v>
      </c>
      <c r="CF115" t="s">
        <v>341</v>
      </c>
      <c r="CG115" t="s">
        <v>341</v>
      </c>
      <c r="CH115" t="s">
        <v>341</v>
      </c>
      <c r="CI115" t="s">
        <v>341</v>
      </c>
      <c r="CJ115" t="s">
        <v>341</v>
      </c>
      <c r="CK115" t="s">
        <v>341</v>
      </c>
      <c r="CL115" t="s">
        <v>341</v>
      </c>
      <c r="CM115" t="str">
        <f t="shared" si="56"/>
        <v/>
      </c>
      <c r="CN115" t="str">
        <f t="shared" si="57"/>
        <v/>
      </c>
      <c r="CO115" t="str">
        <f t="shared" si="58"/>
        <v/>
      </c>
      <c r="CP115" t="str">
        <f t="shared" si="59"/>
        <v/>
      </c>
      <c r="CQ115" t="str">
        <f t="shared" si="60"/>
        <v/>
      </c>
      <c r="CR115" t="str">
        <f t="shared" si="61"/>
        <v/>
      </c>
      <c r="CS115" t="str">
        <f t="shared" si="62"/>
        <v/>
      </c>
      <c r="CT115" t="str">
        <f t="shared" si="63"/>
        <v/>
      </c>
      <c r="CU115" t="str">
        <f t="shared" si="64"/>
        <v/>
      </c>
      <c r="CV115" t="str">
        <f t="shared" si="65"/>
        <v/>
      </c>
      <c r="CW115" t="str">
        <f t="shared" si="66"/>
        <v/>
      </c>
      <c r="CX115" t="str">
        <f t="shared" si="67"/>
        <v/>
      </c>
      <c r="CY115" t="str">
        <f t="shared" si="68"/>
        <v>Processing: As a formulation component</v>
      </c>
      <c r="CZ115" t="str">
        <f t="shared" si="69"/>
        <v/>
      </c>
      <c r="DA115" t="str">
        <f t="shared" si="70"/>
        <v/>
      </c>
      <c r="DB115" t="str">
        <f t="shared" si="71"/>
        <v/>
      </c>
      <c r="DC115" t="str">
        <f t="shared" si="72"/>
        <v/>
      </c>
      <c r="DD115" t="str">
        <f t="shared" si="73"/>
        <v/>
      </c>
      <c r="DE115" t="str">
        <f t="shared" si="74"/>
        <v/>
      </c>
      <c r="DF115" t="str">
        <f t="shared" si="75"/>
        <v/>
      </c>
      <c r="DG115" t="str">
        <f t="shared" si="76"/>
        <v/>
      </c>
      <c r="DH115" t="str">
        <f t="shared" si="77"/>
        <v/>
      </c>
      <c r="DI115" t="str">
        <f t="shared" si="78"/>
        <v/>
      </c>
      <c r="DJ115" t="str">
        <f t="shared" si="79"/>
        <v/>
      </c>
      <c r="DK115" t="str">
        <f t="shared" si="80"/>
        <v>P299 - Other</v>
      </c>
      <c r="DL115" t="str">
        <f t="shared" si="81"/>
        <v/>
      </c>
      <c r="DM115" t="str">
        <f t="shared" si="82"/>
        <v/>
      </c>
      <c r="DN115" t="str">
        <f t="shared" si="83"/>
        <v/>
      </c>
      <c r="DO115" t="str">
        <f t="shared" si="84"/>
        <v/>
      </c>
      <c r="DP115" t="str">
        <f t="shared" si="85"/>
        <v/>
      </c>
      <c r="DQ115" t="str">
        <f t="shared" si="86"/>
        <v/>
      </c>
      <c r="DR115" t="str">
        <f t="shared" si="87"/>
        <v/>
      </c>
      <c r="DS115" t="str">
        <f t="shared" si="88"/>
        <v/>
      </c>
      <c r="DT115" t="str">
        <f t="shared" si="89"/>
        <v/>
      </c>
      <c r="DU115" t="str">
        <f t="shared" si="90"/>
        <v/>
      </c>
      <c r="DV115" t="str">
        <f t="shared" si="91"/>
        <v/>
      </c>
      <c r="DW115" t="str">
        <f t="shared" si="92"/>
        <v/>
      </c>
      <c r="DX115" t="str">
        <f t="shared" si="93"/>
        <v/>
      </c>
      <c r="DY115" t="str">
        <f t="shared" si="94"/>
        <v/>
      </c>
      <c r="DZ115" t="str">
        <f t="shared" si="95"/>
        <v/>
      </c>
      <c r="EA115" t="str">
        <f t="shared" si="96"/>
        <v/>
      </c>
      <c r="EB115" t="str">
        <f t="shared" si="97"/>
        <v/>
      </c>
      <c r="EC115" t="str">
        <f t="shared" si="98"/>
        <v/>
      </c>
      <c r="ED115" t="str">
        <f t="shared" si="99"/>
        <v/>
      </c>
      <c r="EE115" t="str">
        <f t="shared" si="100"/>
        <v/>
      </c>
      <c r="EF115" t="str">
        <f t="shared" si="101"/>
        <v/>
      </c>
      <c r="EG115" t="str">
        <f t="shared" si="102"/>
        <v/>
      </c>
      <c r="EH115" t="str">
        <f t="shared" si="103"/>
        <v/>
      </c>
      <c r="EI115" t="str">
        <f t="shared" si="104"/>
        <v/>
      </c>
      <c r="EJ115" t="str">
        <f t="shared" si="105"/>
        <v/>
      </c>
      <c r="EK115" t="str">
        <f t="shared" si="106"/>
        <v/>
      </c>
      <c r="EL115" t="str">
        <f t="shared" si="107"/>
        <v/>
      </c>
      <c r="EM115" t="str">
        <f t="shared" si="108"/>
        <v/>
      </c>
      <c r="EN115" t="str">
        <f t="shared" si="109"/>
        <v/>
      </c>
    </row>
    <row r="116" spans="1:144" ht="86.45">
      <c r="A116" s="7" t="s">
        <v>328</v>
      </c>
      <c r="B116" s="7">
        <v>2023</v>
      </c>
      <c r="C116" t="s">
        <v>546</v>
      </c>
      <c r="D116" t="s">
        <v>547</v>
      </c>
      <c r="E116" t="s">
        <v>548</v>
      </c>
      <c r="F116" t="s">
        <v>549</v>
      </c>
      <c r="G116" t="s">
        <v>550</v>
      </c>
      <c r="H116" t="s">
        <v>449</v>
      </c>
      <c r="I116">
        <v>84118</v>
      </c>
      <c r="J116" s="136">
        <f>VLOOKUP(H116, 'TRI Crosswalk codes'!D:E, 2, FALSE)</f>
        <v>8</v>
      </c>
      <c r="K116">
        <v>325211</v>
      </c>
      <c r="L116" s="137" t="str">
        <f>VLOOKUP(K116, '2017-2022 NAICS'!C:D, 2, FALSE)</f>
        <v>Plastics Material and Resin Manufacturing</v>
      </c>
      <c r="M116" s="137" t="str">
        <f>IF(COUNTIF('Raw TRI Data'!A:A, K116) &gt;0, "Yes", "No")</f>
        <v>No</v>
      </c>
      <c r="N116">
        <v>40.653604000000001</v>
      </c>
      <c r="O116">
        <v>-112.054074</v>
      </c>
      <c r="P116" s="15">
        <v>110020094351</v>
      </c>
      <c r="Q116" s="15">
        <v>1323221679451</v>
      </c>
      <c r="R116" t="s">
        <v>335</v>
      </c>
      <c r="S116" t="s">
        <v>336</v>
      </c>
      <c r="T116" s="160">
        <v>3</v>
      </c>
      <c r="U116" s="136" t="str">
        <f>VLOOKUP(T116, 'TRI Crosswalk codes'!A:B, 2, FALSE)</f>
        <v>1,000 to 9,999</v>
      </c>
      <c r="V116" t="s">
        <v>337</v>
      </c>
      <c r="W116">
        <v>0</v>
      </c>
      <c r="Y116">
        <v>0</v>
      </c>
      <c r="Z116">
        <v>0</v>
      </c>
      <c r="AA116" t="s">
        <v>338</v>
      </c>
      <c r="AB116" s="137" t="str">
        <f t="shared" si="55"/>
        <v>Processing: As a formulation component; P299 - Other</v>
      </c>
      <c r="AC116" s="137" t="s">
        <v>339</v>
      </c>
      <c r="AD116" s="26" t="str">
        <f>VLOOKUP(K116, 'NAICS OES Crosswalk'!A:C, 3, FALSE)</f>
        <v>Processing: Plastics Compounding</v>
      </c>
      <c r="AE116" s="26" t="str">
        <f>_xlfn.XLOOKUP($C116,'TRIFD to COU Crosswalk'!A:A,'TRIFD to COU Crosswalk'!B:B)</f>
        <v>Processing: additive flame retardant in plastic, resin, and paints and coatings </v>
      </c>
      <c r="AF116" s="137" t="s">
        <v>551</v>
      </c>
      <c r="AH116" s="26" t="s">
        <v>396</v>
      </c>
      <c r="AI116" s="137" t="s">
        <v>552</v>
      </c>
      <c r="AK116" t="s">
        <v>341</v>
      </c>
      <c r="AL116" t="s">
        <v>341</v>
      </c>
      <c r="AM116" t="s">
        <v>341</v>
      </c>
      <c r="AN116" t="s">
        <v>341</v>
      </c>
      <c r="AO116" t="s">
        <v>341</v>
      </c>
      <c r="AP116" t="s">
        <v>341</v>
      </c>
      <c r="AQ116" t="s">
        <v>341</v>
      </c>
      <c r="AR116" t="s">
        <v>341</v>
      </c>
      <c r="AS116" t="s">
        <v>341</v>
      </c>
      <c r="AT116" t="s">
        <v>341</v>
      </c>
      <c r="AU116" t="s">
        <v>341</v>
      </c>
      <c r="AV116" t="s">
        <v>341</v>
      </c>
      <c r="AW116" t="s">
        <v>342</v>
      </c>
      <c r="AX116" t="s">
        <v>341</v>
      </c>
      <c r="AY116" t="s">
        <v>341</v>
      </c>
      <c r="AZ116" t="s">
        <v>341</v>
      </c>
      <c r="BA116" t="s">
        <v>341</v>
      </c>
      <c r="BB116" t="s">
        <v>341</v>
      </c>
      <c r="BC116" t="s">
        <v>341</v>
      </c>
      <c r="BD116" t="s">
        <v>341</v>
      </c>
      <c r="BE116" t="s">
        <v>341</v>
      </c>
      <c r="BF116" t="s">
        <v>341</v>
      </c>
      <c r="BG116" t="s">
        <v>341</v>
      </c>
      <c r="BH116" t="s">
        <v>341</v>
      </c>
      <c r="BI116" t="s">
        <v>342</v>
      </c>
      <c r="BJ116" t="s">
        <v>341</v>
      </c>
      <c r="BK116" t="s">
        <v>341</v>
      </c>
      <c r="BL116" t="s">
        <v>341</v>
      </c>
      <c r="BM116" t="s">
        <v>341</v>
      </c>
      <c r="BN116" t="s">
        <v>341</v>
      </c>
      <c r="BO116" t="s">
        <v>341</v>
      </c>
      <c r="BP116" t="s">
        <v>341</v>
      </c>
      <c r="BQ116" t="s">
        <v>341</v>
      </c>
      <c r="BR116" t="s">
        <v>341</v>
      </c>
      <c r="BS116" t="s">
        <v>341</v>
      </c>
      <c r="BT116" t="s">
        <v>341</v>
      </c>
      <c r="BU116" t="s">
        <v>341</v>
      </c>
      <c r="BV116" t="s">
        <v>341</v>
      </c>
      <c r="BW116" t="s">
        <v>341</v>
      </c>
      <c r="BX116" t="s">
        <v>341</v>
      </c>
      <c r="BY116" t="s">
        <v>341</v>
      </c>
      <c r="BZ116" t="s">
        <v>341</v>
      </c>
      <c r="CA116" t="s">
        <v>341</v>
      </c>
      <c r="CB116" t="s">
        <v>341</v>
      </c>
      <c r="CC116" t="s">
        <v>341</v>
      </c>
      <c r="CD116" t="s">
        <v>341</v>
      </c>
      <c r="CE116" t="s">
        <v>341</v>
      </c>
      <c r="CF116" t="s">
        <v>341</v>
      </c>
      <c r="CG116" t="s">
        <v>341</v>
      </c>
      <c r="CH116" t="s">
        <v>341</v>
      </c>
      <c r="CI116" t="s">
        <v>341</v>
      </c>
      <c r="CJ116" t="s">
        <v>341</v>
      </c>
      <c r="CK116" t="s">
        <v>341</v>
      </c>
      <c r="CL116" t="s">
        <v>341</v>
      </c>
      <c r="CM116" t="str">
        <f t="shared" si="56"/>
        <v/>
      </c>
      <c r="CN116" t="str">
        <f t="shared" si="57"/>
        <v/>
      </c>
      <c r="CO116" t="str">
        <f t="shared" si="58"/>
        <v/>
      </c>
      <c r="CP116" t="str">
        <f t="shared" si="59"/>
        <v/>
      </c>
      <c r="CQ116" t="str">
        <f t="shared" si="60"/>
        <v/>
      </c>
      <c r="CR116" t="str">
        <f t="shared" si="61"/>
        <v/>
      </c>
      <c r="CS116" t="str">
        <f t="shared" si="62"/>
        <v/>
      </c>
      <c r="CT116" t="str">
        <f t="shared" si="63"/>
        <v/>
      </c>
      <c r="CU116" t="str">
        <f t="shared" si="64"/>
        <v/>
      </c>
      <c r="CV116" t="str">
        <f t="shared" si="65"/>
        <v/>
      </c>
      <c r="CW116" t="str">
        <f t="shared" si="66"/>
        <v/>
      </c>
      <c r="CX116" t="str">
        <f t="shared" si="67"/>
        <v/>
      </c>
      <c r="CY116" t="str">
        <f t="shared" si="68"/>
        <v>Processing: As a formulation component</v>
      </c>
      <c r="CZ116" t="str">
        <f t="shared" si="69"/>
        <v/>
      </c>
      <c r="DA116" t="str">
        <f t="shared" si="70"/>
        <v/>
      </c>
      <c r="DB116" t="str">
        <f t="shared" si="71"/>
        <v/>
      </c>
      <c r="DC116" t="str">
        <f t="shared" si="72"/>
        <v/>
      </c>
      <c r="DD116" t="str">
        <f t="shared" si="73"/>
        <v/>
      </c>
      <c r="DE116" t="str">
        <f t="shared" si="74"/>
        <v/>
      </c>
      <c r="DF116" t="str">
        <f t="shared" si="75"/>
        <v/>
      </c>
      <c r="DG116" t="str">
        <f t="shared" si="76"/>
        <v/>
      </c>
      <c r="DH116" t="str">
        <f t="shared" si="77"/>
        <v/>
      </c>
      <c r="DI116" t="str">
        <f t="shared" si="78"/>
        <v/>
      </c>
      <c r="DJ116" t="str">
        <f t="shared" si="79"/>
        <v/>
      </c>
      <c r="DK116" t="str">
        <f t="shared" si="80"/>
        <v>P299 - Other</v>
      </c>
      <c r="DL116" t="str">
        <f t="shared" si="81"/>
        <v/>
      </c>
      <c r="DM116" t="str">
        <f t="shared" si="82"/>
        <v/>
      </c>
      <c r="DN116" t="str">
        <f t="shared" si="83"/>
        <v/>
      </c>
      <c r="DO116" t="str">
        <f t="shared" si="84"/>
        <v/>
      </c>
      <c r="DP116" t="str">
        <f t="shared" si="85"/>
        <v/>
      </c>
      <c r="DQ116" t="str">
        <f t="shared" si="86"/>
        <v/>
      </c>
      <c r="DR116" t="str">
        <f t="shared" si="87"/>
        <v/>
      </c>
      <c r="DS116" t="str">
        <f t="shared" si="88"/>
        <v/>
      </c>
      <c r="DT116" t="str">
        <f t="shared" si="89"/>
        <v/>
      </c>
      <c r="DU116" t="str">
        <f t="shared" si="90"/>
        <v/>
      </c>
      <c r="DV116" t="str">
        <f t="shared" si="91"/>
        <v/>
      </c>
      <c r="DW116" t="str">
        <f t="shared" si="92"/>
        <v/>
      </c>
      <c r="DX116" t="str">
        <f t="shared" si="93"/>
        <v/>
      </c>
      <c r="DY116" t="str">
        <f t="shared" si="94"/>
        <v/>
      </c>
      <c r="DZ116" t="str">
        <f t="shared" si="95"/>
        <v/>
      </c>
      <c r="EA116" t="str">
        <f t="shared" si="96"/>
        <v/>
      </c>
      <c r="EB116" t="str">
        <f t="shared" si="97"/>
        <v/>
      </c>
      <c r="EC116" t="str">
        <f t="shared" si="98"/>
        <v/>
      </c>
      <c r="ED116" t="str">
        <f t="shared" si="99"/>
        <v/>
      </c>
      <c r="EE116" t="str">
        <f t="shared" si="100"/>
        <v/>
      </c>
      <c r="EF116" t="str">
        <f t="shared" si="101"/>
        <v/>
      </c>
      <c r="EG116" t="str">
        <f t="shared" si="102"/>
        <v/>
      </c>
      <c r="EH116" t="str">
        <f t="shared" si="103"/>
        <v/>
      </c>
      <c r="EI116" t="str">
        <f t="shared" si="104"/>
        <v/>
      </c>
      <c r="EJ116" t="str">
        <f t="shared" si="105"/>
        <v/>
      </c>
      <c r="EK116" t="str">
        <f t="shared" si="106"/>
        <v/>
      </c>
      <c r="EL116" t="str">
        <f t="shared" si="107"/>
        <v/>
      </c>
      <c r="EM116" t="str">
        <f t="shared" si="108"/>
        <v/>
      </c>
      <c r="EN116" t="str">
        <f t="shared" si="109"/>
        <v/>
      </c>
    </row>
    <row r="117" spans="1:144" ht="43.15">
      <c r="A117" s="7" t="s">
        <v>328</v>
      </c>
      <c r="B117" s="7">
        <v>2019</v>
      </c>
      <c r="C117" t="s">
        <v>553</v>
      </c>
      <c r="D117" t="s">
        <v>547</v>
      </c>
      <c r="E117" t="s">
        <v>554</v>
      </c>
      <c r="F117" t="s">
        <v>555</v>
      </c>
      <c r="G117" t="s">
        <v>556</v>
      </c>
      <c r="H117" t="s">
        <v>424</v>
      </c>
      <c r="I117">
        <v>98032</v>
      </c>
      <c r="J117" s="136">
        <f>VLOOKUP(H117, 'TRI Crosswalk codes'!D:E, 2, FALSE)</f>
        <v>10</v>
      </c>
      <c r="K117">
        <v>336413</v>
      </c>
      <c r="L117" s="137" t="str">
        <f>VLOOKUP(K117, '2017-2022 NAICS'!C:D, 2, FALSE)</f>
        <v>Other Aircraft Parts and Auxiliary Equipment Manufacturing</v>
      </c>
      <c r="M117" s="137" t="str">
        <f>IF(COUNTIF('Raw TRI Data'!A:A, K117) &gt;0, "Yes", "No")</f>
        <v>No</v>
      </c>
      <c r="N117">
        <v>47.424143000000001</v>
      </c>
      <c r="O117">
        <v>-122.229086</v>
      </c>
      <c r="P117" s="15">
        <v>110000489141</v>
      </c>
      <c r="Q117" s="15">
        <v>1319218319933</v>
      </c>
      <c r="R117" t="s">
        <v>335</v>
      </c>
      <c r="S117" t="s">
        <v>336</v>
      </c>
      <c r="T117" s="160">
        <v>3</v>
      </c>
      <c r="U117" s="136" t="str">
        <f>VLOOKUP(T117, 'TRI Crosswalk codes'!A:B, 2, FALSE)</f>
        <v>1,000 to 9,999</v>
      </c>
      <c r="V117" t="s">
        <v>337</v>
      </c>
      <c r="W117">
        <v>0</v>
      </c>
      <c r="Y117">
        <v>0</v>
      </c>
      <c r="Z117">
        <v>0</v>
      </c>
      <c r="AA117" t="s">
        <v>338</v>
      </c>
      <c r="AB117" s="137" t="str">
        <f t="shared" si="55"/>
        <v>Processing: As a reactant; 102 - Raw Materials; Processing: As an article component</v>
      </c>
      <c r="AC117" s="137" t="s">
        <v>339</v>
      </c>
      <c r="AD117" s="26" t="str">
        <f>VLOOKUP(K117, 'NAICS OES Crosswalk'!A:C, 3, FALSE)</f>
        <v>Processing: Laminates and Prepreg Manufacturing</v>
      </c>
      <c r="AE117" s="26" t="str">
        <f>_xlfn.XLOOKUP($C117,'TRIFD to COU Crosswalk'!A:A,'TRIFD to COU Crosswalk'!B:B)</f>
        <v>Processing: reactive flame retardant in transportation equipment manufacturing</v>
      </c>
      <c r="AF117" s="137" t="s">
        <v>557</v>
      </c>
      <c r="AK117" t="s">
        <v>341</v>
      </c>
      <c r="AL117" t="s">
        <v>341</v>
      </c>
      <c r="AM117" t="s">
        <v>341</v>
      </c>
      <c r="AN117" t="s">
        <v>341</v>
      </c>
      <c r="AO117" t="s">
        <v>341</v>
      </c>
      <c r="AP117" t="s">
        <v>341</v>
      </c>
      <c r="AQ117" t="s">
        <v>342</v>
      </c>
      <c r="AR117" t="s">
        <v>341</v>
      </c>
      <c r="AS117" t="s">
        <v>342</v>
      </c>
      <c r="AT117" t="s">
        <v>341</v>
      </c>
      <c r="AU117" t="s">
        <v>341</v>
      </c>
      <c r="AV117" t="s">
        <v>341</v>
      </c>
      <c r="AW117" t="s">
        <v>341</v>
      </c>
      <c r="AX117" t="s">
        <v>341</v>
      </c>
      <c r="AY117" t="s">
        <v>341</v>
      </c>
      <c r="AZ117" t="s">
        <v>341</v>
      </c>
      <c r="BA117" t="s">
        <v>341</v>
      </c>
      <c r="BB117" t="s">
        <v>341</v>
      </c>
      <c r="BC117" t="s">
        <v>341</v>
      </c>
      <c r="BD117" t="s">
        <v>341</v>
      </c>
      <c r="BE117" t="s">
        <v>341</v>
      </c>
      <c r="BF117" t="s">
        <v>341</v>
      </c>
      <c r="BG117" t="s">
        <v>341</v>
      </c>
      <c r="BH117" t="s">
        <v>341</v>
      </c>
      <c r="BI117" t="s">
        <v>341</v>
      </c>
      <c r="BJ117" t="s">
        <v>342</v>
      </c>
      <c r="BK117" t="s">
        <v>341</v>
      </c>
      <c r="BL117" t="s">
        <v>341</v>
      </c>
      <c r="BM117" t="s">
        <v>341</v>
      </c>
      <c r="BN117" t="s">
        <v>341</v>
      </c>
      <c r="BO117" t="s">
        <v>341</v>
      </c>
      <c r="BP117" t="s">
        <v>341</v>
      </c>
      <c r="BQ117" t="s">
        <v>341</v>
      </c>
      <c r="BR117" t="s">
        <v>341</v>
      </c>
      <c r="BS117" t="s">
        <v>341</v>
      </c>
      <c r="BT117" t="s">
        <v>341</v>
      </c>
      <c r="BU117" t="s">
        <v>341</v>
      </c>
      <c r="BV117" t="s">
        <v>341</v>
      </c>
      <c r="BW117" t="s">
        <v>341</v>
      </c>
      <c r="BX117" t="s">
        <v>341</v>
      </c>
      <c r="BY117" t="s">
        <v>341</v>
      </c>
      <c r="BZ117" t="s">
        <v>341</v>
      </c>
      <c r="CA117" t="s">
        <v>341</v>
      </c>
      <c r="CB117" t="s">
        <v>341</v>
      </c>
      <c r="CC117" t="s">
        <v>341</v>
      </c>
      <c r="CD117" t="s">
        <v>341</v>
      </c>
      <c r="CE117" t="s">
        <v>341</v>
      </c>
      <c r="CF117" t="s">
        <v>341</v>
      </c>
      <c r="CG117" t="s">
        <v>341</v>
      </c>
      <c r="CH117" t="s">
        <v>341</v>
      </c>
      <c r="CI117" t="s">
        <v>341</v>
      </c>
      <c r="CJ117" t="s">
        <v>341</v>
      </c>
      <c r="CK117" t="s">
        <v>341</v>
      </c>
      <c r="CL117" t="s">
        <v>341</v>
      </c>
      <c r="CM117" t="str">
        <f t="shared" si="56"/>
        <v/>
      </c>
      <c r="CN117" t="str">
        <f t="shared" si="57"/>
        <v/>
      </c>
      <c r="CO117" t="str">
        <f t="shared" si="58"/>
        <v/>
      </c>
      <c r="CP117" t="str">
        <f t="shared" si="59"/>
        <v/>
      </c>
      <c r="CQ117" t="str">
        <f t="shared" si="60"/>
        <v/>
      </c>
      <c r="CR117" t="str">
        <f t="shared" si="61"/>
        <v/>
      </c>
      <c r="CS117" t="str">
        <f t="shared" si="62"/>
        <v>Processing: As a reactant</v>
      </c>
      <c r="CT117" t="str">
        <f t="shared" si="63"/>
        <v/>
      </c>
      <c r="CU117" t="str">
        <f t="shared" si="64"/>
        <v>102 - Raw Materials</v>
      </c>
      <c r="CV117" t="str">
        <f t="shared" si="65"/>
        <v/>
      </c>
      <c r="CW117" t="str">
        <f t="shared" si="66"/>
        <v/>
      </c>
      <c r="CX117" t="str">
        <f t="shared" si="67"/>
        <v/>
      </c>
      <c r="CY117" t="str">
        <f t="shared" si="68"/>
        <v/>
      </c>
      <c r="CZ117" t="str">
        <f t="shared" si="69"/>
        <v/>
      </c>
      <c r="DA117" t="str">
        <f t="shared" si="70"/>
        <v/>
      </c>
      <c r="DB117" t="str">
        <f t="shared" si="71"/>
        <v/>
      </c>
      <c r="DC117" t="str">
        <f t="shared" si="72"/>
        <v/>
      </c>
      <c r="DD117" t="str">
        <f t="shared" si="73"/>
        <v/>
      </c>
      <c r="DE117" t="str">
        <f t="shared" si="74"/>
        <v/>
      </c>
      <c r="DF117" t="str">
        <f t="shared" si="75"/>
        <v/>
      </c>
      <c r="DG117" t="str">
        <f t="shared" si="76"/>
        <v/>
      </c>
      <c r="DH117" t="str">
        <f t="shared" si="77"/>
        <v/>
      </c>
      <c r="DI117" t="str">
        <f t="shared" si="78"/>
        <v/>
      </c>
      <c r="DJ117" t="str">
        <f t="shared" si="79"/>
        <v/>
      </c>
      <c r="DK117" t="str">
        <f t="shared" si="80"/>
        <v/>
      </c>
      <c r="DL117" t="str">
        <f t="shared" si="81"/>
        <v>Processing: As an article component</v>
      </c>
      <c r="DM117" t="str">
        <f t="shared" si="82"/>
        <v/>
      </c>
      <c r="DN117" t="str">
        <f t="shared" si="83"/>
        <v/>
      </c>
      <c r="DO117" t="str">
        <f t="shared" si="84"/>
        <v/>
      </c>
      <c r="DP117" t="str">
        <f t="shared" si="85"/>
        <v/>
      </c>
      <c r="DQ117" t="str">
        <f t="shared" si="86"/>
        <v/>
      </c>
      <c r="DR117" t="str">
        <f t="shared" si="87"/>
        <v/>
      </c>
      <c r="DS117" t="str">
        <f t="shared" si="88"/>
        <v/>
      </c>
      <c r="DT117" t="str">
        <f t="shared" si="89"/>
        <v/>
      </c>
      <c r="DU117" t="str">
        <f t="shared" si="90"/>
        <v/>
      </c>
      <c r="DV117" t="str">
        <f t="shared" si="91"/>
        <v/>
      </c>
      <c r="DW117" t="str">
        <f t="shared" si="92"/>
        <v/>
      </c>
      <c r="DX117" t="str">
        <f t="shared" si="93"/>
        <v/>
      </c>
      <c r="DY117" t="str">
        <f t="shared" si="94"/>
        <v/>
      </c>
      <c r="DZ117" t="str">
        <f t="shared" si="95"/>
        <v/>
      </c>
      <c r="EA117" t="str">
        <f t="shared" si="96"/>
        <v/>
      </c>
      <c r="EB117" t="str">
        <f t="shared" si="97"/>
        <v/>
      </c>
      <c r="EC117" t="str">
        <f t="shared" si="98"/>
        <v/>
      </c>
      <c r="ED117" t="str">
        <f t="shared" si="99"/>
        <v/>
      </c>
      <c r="EE117" t="str">
        <f t="shared" si="100"/>
        <v/>
      </c>
      <c r="EF117" t="str">
        <f t="shared" si="101"/>
        <v/>
      </c>
      <c r="EG117" t="str">
        <f t="shared" si="102"/>
        <v/>
      </c>
      <c r="EH117" t="str">
        <f t="shared" si="103"/>
        <v/>
      </c>
      <c r="EI117" t="str">
        <f t="shared" si="104"/>
        <v/>
      </c>
      <c r="EJ117" t="str">
        <f t="shared" si="105"/>
        <v/>
      </c>
      <c r="EK117" t="str">
        <f t="shared" si="106"/>
        <v/>
      </c>
      <c r="EL117" t="str">
        <f t="shared" si="107"/>
        <v/>
      </c>
      <c r="EM117" t="str">
        <f t="shared" si="108"/>
        <v/>
      </c>
      <c r="EN117" t="str">
        <f t="shared" si="109"/>
        <v/>
      </c>
    </row>
    <row r="118" spans="1:144" ht="43.15">
      <c r="A118" s="7" t="s">
        <v>328</v>
      </c>
      <c r="B118" s="7">
        <v>2020</v>
      </c>
      <c r="C118" t="s">
        <v>553</v>
      </c>
      <c r="D118" t="s">
        <v>547</v>
      </c>
      <c r="E118" t="s">
        <v>554</v>
      </c>
      <c r="F118" t="s">
        <v>555</v>
      </c>
      <c r="G118" t="s">
        <v>556</v>
      </c>
      <c r="H118" t="s">
        <v>424</v>
      </c>
      <c r="I118">
        <v>98032</v>
      </c>
      <c r="J118" s="136">
        <f>VLOOKUP(H118, 'TRI Crosswalk codes'!D:E, 2, FALSE)</f>
        <v>10</v>
      </c>
      <c r="K118">
        <v>336413</v>
      </c>
      <c r="L118" s="137" t="str">
        <f>VLOOKUP(K118, '2017-2022 NAICS'!C:D, 2, FALSE)</f>
        <v>Other Aircraft Parts and Auxiliary Equipment Manufacturing</v>
      </c>
      <c r="M118" s="137" t="str">
        <f>IF(COUNTIF('Raw TRI Data'!A:A, K118) &gt;0, "Yes", "No")</f>
        <v>No</v>
      </c>
      <c r="N118">
        <v>47.424143000000001</v>
      </c>
      <c r="O118">
        <v>-122.229086</v>
      </c>
      <c r="P118" s="15">
        <v>110000489141</v>
      </c>
      <c r="Q118" s="15">
        <v>1320218882076</v>
      </c>
      <c r="R118" t="s">
        <v>335</v>
      </c>
      <c r="S118" t="s">
        <v>336</v>
      </c>
      <c r="T118" s="160">
        <v>3</v>
      </c>
      <c r="U118" s="136" t="str">
        <f>VLOOKUP(T118, 'TRI Crosswalk codes'!A:B, 2, FALSE)</f>
        <v>1,000 to 9,999</v>
      </c>
      <c r="V118" t="s">
        <v>337</v>
      </c>
      <c r="W118">
        <v>0</v>
      </c>
      <c r="Y118">
        <v>0</v>
      </c>
      <c r="Z118">
        <v>0</v>
      </c>
      <c r="AA118" t="s">
        <v>338</v>
      </c>
      <c r="AB118" s="137" t="str">
        <f t="shared" si="55"/>
        <v>Processing: As a reactant; 102 - Raw Materials; Processing: As an article component</v>
      </c>
      <c r="AC118" s="137" t="s">
        <v>339</v>
      </c>
      <c r="AD118" s="26" t="str">
        <f>VLOOKUP(K118, 'NAICS OES Crosswalk'!A:C, 3, FALSE)</f>
        <v>Processing: Laminates and Prepreg Manufacturing</v>
      </c>
      <c r="AE118" s="26" t="str">
        <f>_xlfn.XLOOKUP($C118,'TRIFD to COU Crosswalk'!A:A,'TRIFD to COU Crosswalk'!B:B)</f>
        <v>Processing: reactive flame retardant in transportation equipment manufacturing</v>
      </c>
      <c r="AF118" s="137" t="s">
        <v>557</v>
      </c>
      <c r="AK118" t="s">
        <v>341</v>
      </c>
      <c r="AL118" t="s">
        <v>341</v>
      </c>
      <c r="AM118" t="s">
        <v>341</v>
      </c>
      <c r="AN118" t="s">
        <v>341</v>
      </c>
      <c r="AO118" t="s">
        <v>341</v>
      </c>
      <c r="AP118" t="s">
        <v>341</v>
      </c>
      <c r="AQ118" t="s">
        <v>342</v>
      </c>
      <c r="AR118" t="s">
        <v>341</v>
      </c>
      <c r="AS118" t="s">
        <v>342</v>
      </c>
      <c r="AT118" t="s">
        <v>341</v>
      </c>
      <c r="AU118" t="s">
        <v>341</v>
      </c>
      <c r="AV118" t="s">
        <v>341</v>
      </c>
      <c r="AW118" t="s">
        <v>341</v>
      </c>
      <c r="AX118" t="s">
        <v>341</v>
      </c>
      <c r="AY118" t="s">
        <v>341</v>
      </c>
      <c r="AZ118" t="s">
        <v>341</v>
      </c>
      <c r="BA118" t="s">
        <v>341</v>
      </c>
      <c r="BB118" t="s">
        <v>341</v>
      </c>
      <c r="BC118" t="s">
        <v>341</v>
      </c>
      <c r="BD118" t="s">
        <v>341</v>
      </c>
      <c r="BE118" t="s">
        <v>341</v>
      </c>
      <c r="BF118" t="s">
        <v>341</v>
      </c>
      <c r="BG118" t="s">
        <v>341</v>
      </c>
      <c r="BH118" t="s">
        <v>341</v>
      </c>
      <c r="BI118" t="s">
        <v>341</v>
      </c>
      <c r="BJ118" t="s">
        <v>342</v>
      </c>
      <c r="BK118" t="s">
        <v>341</v>
      </c>
      <c r="BL118" t="s">
        <v>341</v>
      </c>
      <c r="BM118" t="s">
        <v>341</v>
      </c>
      <c r="BN118" t="s">
        <v>341</v>
      </c>
      <c r="BO118" t="s">
        <v>341</v>
      </c>
      <c r="BP118" t="s">
        <v>341</v>
      </c>
      <c r="BQ118" t="s">
        <v>341</v>
      </c>
      <c r="BR118" t="s">
        <v>341</v>
      </c>
      <c r="BS118" t="s">
        <v>341</v>
      </c>
      <c r="BT118" t="s">
        <v>341</v>
      </c>
      <c r="BU118" t="s">
        <v>341</v>
      </c>
      <c r="BV118" t="s">
        <v>341</v>
      </c>
      <c r="BW118" t="s">
        <v>341</v>
      </c>
      <c r="BX118" t="s">
        <v>341</v>
      </c>
      <c r="BY118" t="s">
        <v>341</v>
      </c>
      <c r="BZ118" t="s">
        <v>341</v>
      </c>
      <c r="CA118" t="s">
        <v>341</v>
      </c>
      <c r="CB118" t="s">
        <v>341</v>
      </c>
      <c r="CC118" t="s">
        <v>341</v>
      </c>
      <c r="CD118" t="s">
        <v>341</v>
      </c>
      <c r="CE118" t="s">
        <v>341</v>
      </c>
      <c r="CF118" t="s">
        <v>341</v>
      </c>
      <c r="CG118" t="s">
        <v>341</v>
      </c>
      <c r="CH118" t="s">
        <v>341</v>
      </c>
      <c r="CI118" t="s">
        <v>341</v>
      </c>
      <c r="CJ118" t="s">
        <v>341</v>
      </c>
      <c r="CK118" t="s">
        <v>341</v>
      </c>
      <c r="CL118" t="s">
        <v>341</v>
      </c>
      <c r="CM118" t="str">
        <f t="shared" si="56"/>
        <v/>
      </c>
      <c r="CN118" t="str">
        <f t="shared" si="57"/>
        <v/>
      </c>
      <c r="CO118" t="str">
        <f t="shared" si="58"/>
        <v/>
      </c>
      <c r="CP118" t="str">
        <f t="shared" si="59"/>
        <v/>
      </c>
      <c r="CQ118" t="str">
        <f t="shared" si="60"/>
        <v/>
      </c>
      <c r="CR118" t="str">
        <f t="shared" si="61"/>
        <v/>
      </c>
      <c r="CS118" t="str">
        <f t="shared" si="62"/>
        <v>Processing: As a reactant</v>
      </c>
      <c r="CT118" t="str">
        <f t="shared" si="63"/>
        <v/>
      </c>
      <c r="CU118" t="str">
        <f t="shared" si="64"/>
        <v>102 - Raw Materials</v>
      </c>
      <c r="CV118" t="str">
        <f t="shared" si="65"/>
        <v/>
      </c>
      <c r="CW118" t="str">
        <f t="shared" si="66"/>
        <v/>
      </c>
      <c r="CX118" t="str">
        <f t="shared" si="67"/>
        <v/>
      </c>
      <c r="CY118" t="str">
        <f t="shared" si="68"/>
        <v/>
      </c>
      <c r="CZ118" t="str">
        <f t="shared" si="69"/>
        <v/>
      </c>
      <c r="DA118" t="str">
        <f t="shared" si="70"/>
        <v/>
      </c>
      <c r="DB118" t="str">
        <f t="shared" si="71"/>
        <v/>
      </c>
      <c r="DC118" t="str">
        <f t="shared" si="72"/>
        <v/>
      </c>
      <c r="DD118" t="str">
        <f t="shared" si="73"/>
        <v/>
      </c>
      <c r="DE118" t="str">
        <f t="shared" si="74"/>
        <v/>
      </c>
      <c r="DF118" t="str">
        <f t="shared" si="75"/>
        <v/>
      </c>
      <c r="DG118" t="str">
        <f t="shared" si="76"/>
        <v/>
      </c>
      <c r="DH118" t="str">
        <f t="shared" si="77"/>
        <v/>
      </c>
      <c r="DI118" t="str">
        <f t="shared" si="78"/>
        <v/>
      </c>
      <c r="DJ118" t="str">
        <f t="shared" si="79"/>
        <v/>
      </c>
      <c r="DK118" t="str">
        <f t="shared" si="80"/>
        <v/>
      </c>
      <c r="DL118" t="str">
        <f t="shared" si="81"/>
        <v>Processing: As an article component</v>
      </c>
      <c r="DM118" t="str">
        <f t="shared" si="82"/>
        <v/>
      </c>
      <c r="DN118" t="str">
        <f t="shared" si="83"/>
        <v/>
      </c>
      <c r="DO118" t="str">
        <f t="shared" si="84"/>
        <v/>
      </c>
      <c r="DP118" t="str">
        <f t="shared" si="85"/>
        <v/>
      </c>
      <c r="DQ118" t="str">
        <f t="shared" si="86"/>
        <v/>
      </c>
      <c r="DR118" t="str">
        <f t="shared" si="87"/>
        <v/>
      </c>
      <c r="DS118" t="str">
        <f t="shared" si="88"/>
        <v/>
      </c>
      <c r="DT118" t="str">
        <f t="shared" si="89"/>
        <v/>
      </c>
      <c r="DU118" t="str">
        <f t="shared" si="90"/>
        <v/>
      </c>
      <c r="DV118" t="str">
        <f t="shared" si="91"/>
        <v/>
      </c>
      <c r="DW118" t="str">
        <f t="shared" si="92"/>
        <v/>
      </c>
      <c r="DX118" t="str">
        <f t="shared" si="93"/>
        <v/>
      </c>
      <c r="DY118" t="str">
        <f t="shared" si="94"/>
        <v/>
      </c>
      <c r="DZ118" t="str">
        <f t="shared" si="95"/>
        <v/>
      </c>
      <c r="EA118" t="str">
        <f t="shared" si="96"/>
        <v/>
      </c>
      <c r="EB118" t="str">
        <f t="shared" si="97"/>
        <v/>
      </c>
      <c r="EC118" t="str">
        <f t="shared" si="98"/>
        <v/>
      </c>
      <c r="ED118" t="str">
        <f t="shared" si="99"/>
        <v/>
      </c>
      <c r="EE118" t="str">
        <f t="shared" si="100"/>
        <v/>
      </c>
      <c r="EF118" t="str">
        <f t="shared" si="101"/>
        <v/>
      </c>
      <c r="EG118" t="str">
        <f t="shared" si="102"/>
        <v/>
      </c>
      <c r="EH118" t="str">
        <f t="shared" si="103"/>
        <v/>
      </c>
      <c r="EI118" t="str">
        <f t="shared" si="104"/>
        <v/>
      </c>
      <c r="EJ118" t="str">
        <f t="shared" si="105"/>
        <v/>
      </c>
      <c r="EK118" t="str">
        <f t="shared" si="106"/>
        <v/>
      </c>
      <c r="EL118" t="str">
        <f t="shared" si="107"/>
        <v/>
      </c>
      <c r="EM118" t="str">
        <f t="shared" si="108"/>
        <v/>
      </c>
      <c r="EN118" t="str">
        <f t="shared" si="109"/>
        <v/>
      </c>
    </row>
    <row r="119" spans="1:144" ht="43.15">
      <c r="A119" s="7" t="s">
        <v>328</v>
      </c>
      <c r="B119" s="7">
        <v>2021</v>
      </c>
      <c r="C119" t="s">
        <v>553</v>
      </c>
      <c r="D119" t="s">
        <v>547</v>
      </c>
      <c r="E119" t="s">
        <v>554</v>
      </c>
      <c r="F119" t="s">
        <v>555</v>
      </c>
      <c r="G119" t="s">
        <v>556</v>
      </c>
      <c r="H119" t="s">
        <v>424</v>
      </c>
      <c r="I119">
        <v>98032</v>
      </c>
      <c r="J119" s="136">
        <f>VLOOKUP(H119, 'TRI Crosswalk codes'!D:E, 2, FALSE)</f>
        <v>10</v>
      </c>
      <c r="K119">
        <v>336413</v>
      </c>
      <c r="L119" s="137" t="str">
        <f>VLOOKUP(K119, '2017-2022 NAICS'!C:D, 2, FALSE)</f>
        <v>Other Aircraft Parts and Auxiliary Equipment Manufacturing</v>
      </c>
      <c r="M119" s="137" t="str">
        <f>IF(COUNTIF('Raw TRI Data'!A:A, K119) &gt;0, "Yes", "No")</f>
        <v>No</v>
      </c>
      <c r="N119">
        <v>47.424143000000001</v>
      </c>
      <c r="O119">
        <v>-122.229086</v>
      </c>
      <c r="P119" s="15">
        <v>110000489141</v>
      </c>
      <c r="Q119" s="15">
        <v>1321220522748</v>
      </c>
      <c r="R119" t="s">
        <v>335</v>
      </c>
      <c r="S119" t="s">
        <v>336</v>
      </c>
      <c r="T119" s="160">
        <v>3</v>
      </c>
      <c r="U119" s="136" t="str">
        <f>VLOOKUP(T119, 'TRI Crosswalk codes'!A:B, 2, FALSE)</f>
        <v>1,000 to 9,999</v>
      </c>
      <c r="V119" t="s">
        <v>337</v>
      </c>
      <c r="W119">
        <v>0</v>
      </c>
      <c r="Y119">
        <v>0</v>
      </c>
      <c r="Z119">
        <v>0</v>
      </c>
      <c r="AA119" t="s">
        <v>338</v>
      </c>
      <c r="AB119" s="137" t="str">
        <f t="shared" si="55"/>
        <v>Processing: As a reactant; 102 - Raw Materials; Processing: As an article component</v>
      </c>
      <c r="AC119" s="137" t="s">
        <v>339</v>
      </c>
      <c r="AD119" s="26" t="str">
        <f>VLOOKUP(K119, 'NAICS OES Crosswalk'!A:C, 3, FALSE)</f>
        <v>Processing: Laminates and Prepreg Manufacturing</v>
      </c>
      <c r="AE119" s="26" t="str">
        <f>_xlfn.XLOOKUP($C119,'TRIFD to COU Crosswalk'!A:A,'TRIFD to COU Crosswalk'!B:B)</f>
        <v>Processing: reactive flame retardant in transportation equipment manufacturing</v>
      </c>
      <c r="AF119" s="137" t="s">
        <v>557</v>
      </c>
      <c r="AK119" t="s">
        <v>341</v>
      </c>
      <c r="AL119" t="s">
        <v>341</v>
      </c>
      <c r="AM119" t="s">
        <v>341</v>
      </c>
      <c r="AN119" t="s">
        <v>341</v>
      </c>
      <c r="AO119" t="s">
        <v>341</v>
      </c>
      <c r="AP119" t="s">
        <v>341</v>
      </c>
      <c r="AQ119" t="s">
        <v>342</v>
      </c>
      <c r="AR119" t="s">
        <v>341</v>
      </c>
      <c r="AS119" t="s">
        <v>342</v>
      </c>
      <c r="AT119" t="s">
        <v>341</v>
      </c>
      <c r="AU119" t="s">
        <v>341</v>
      </c>
      <c r="AV119" t="s">
        <v>341</v>
      </c>
      <c r="AW119" t="s">
        <v>341</v>
      </c>
      <c r="AX119" t="s">
        <v>341</v>
      </c>
      <c r="AY119" t="s">
        <v>341</v>
      </c>
      <c r="AZ119" t="s">
        <v>341</v>
      </c>
      <c r="BA119" t="s">
        <v>341</v>
      </c>
      <c r="BB119" t="s">
        <v>341</v>
      </c>
      <c r="BC119" t="s">
        <v>341</v>
      </c>
      <c r="BD119" t="s">
        <v>341</v>
      </c>
      <c r="BE119" t="s">
        <v>341</v>
      </c>
      <c r="BF119" t="s">
        <v>341</v>
      </c>
      <c r="BG119" t="s">
        <v>341</v>
      </c>
      <c r="BH119" t="s">
        <v>341</v>
      </c>
      <c r="BI119" t="s">
        <v>341</v>
      </c>
      <c r="BJ119" t="s">
        <v>342</v>
      </c>
      <c r="BK119" t="s">
        <v>341</v>
      </c>
      <c r="BL119" t="s">
        <v>341</v>
      </c>
      <c r="BM119" t="s">
        <v>341</v>
      </c>
      <c r="BN119" t="s">
        <v>341</v>
      </c>
      <c r="BO119" t="s">
        <v>341</v>
      </c>
      <c r="BP119" t="s">
        <v>341</v>
      </c>
      <c r="BQ119" t="s">
        <v>341</v>
      </c>
      <c r="BR119" t="s">
        <v>341</v>
      </c>
      <c r="BS119" t="s">
        <v>341</v>
      </c>
      <c r="BT119" t="s">
        <v>341</v>
      </c>
      <c r="BU119" t="s">
        <v>341</v>
      </c>
      <c r="BV119" t="s">
        <v>341</v>
      </c>
      <c r="BW119" t="s">
        <v>341</v>
      </c>
      <c r="BX119" t="s">
        <v>341</v>
      </c>
      <c r="BY119" t="s">
        <v>341</v>
      </c>
      <c r="BZ119" t="s">
        <v>341</v>
      </c>
      <c r="CA119" t="s">
        <v>341</v>
      </c>
      <c r="CB119" t="s">
        <v>341</v>
      </c>
      <c r="CC119" t="s">
        <v>341</v>
      </c>
      <c r="CD119" t="s">
        <v>341</v>
      </c>
      <c r="CE119" t="s">
        <v>341</v>
      </c>
      <c r="CF119" t="s">
        <v>341</v>
      </c>
      <c r="CG119" t="s">
        <v>341</v>
      </c>
      <c r="CH119" t="s">
        <v>341</v>
      </c>
      <c r="CI119" t="s">
        <v>341</v>
      </c>
      <c r="CJ119" t="s">
        <v>341</v>
      </c>
      <c r="CK119" t="s">
        <v>341</v>
      </c>
      <c r="CL119" t="s">
        <v>341</v>
      </c>
      <c r="CM119" t="str">
        <f t="shared" si="56"/>
        <v/>
      </c>
      <c r="CN119" t="str">
        <f t="shared" si="57"/>
        <v/>
      </c>
      <c r="CO119" t="str">
        <f t="shared" si="58"/>
        <v/>
      </c>
      <c r="CP119" t="str">
        <f t="shared" si="59"/>
        <v/>
      </c>
      <c r="CQ119" t="str">
        <f t="shared" si="60"/>
        <v/>
      </c>
      <c r="CR119" t="str">
        <f t="shared" si="61"/>
        <v/>
      </c>
      <c r="CS119" t="str">
        <f t="shared" si="62"/>
        <v>Processing: As a reactant</v>
      </c>
      <c r="CT119" t="str">
        <f t="shared" si="63"/>
        <v/>
      </c>
      <c r="CU119" t="str">
        <f t="shared" si="64"/>
        <v>102 - Raw Materials</v>
      </c>
      <c r="CV119" t="str">
        <f t="shared" si="65"/>
        <v/>
      </c>
      <c r="CW119" t="str">
        <f t="shared" si="66"/>
        <v/>
      </c>
      <c r="CX119" t="str">
        <f t="shared" si="67"/>
        <v/>
      </c>
      <c r="CY119" t="str">
        <f t="shared" si="68"/>
        <v/>
      </c>
      <c r="CZ119" t="str">
        <f t="shared" si="69"/>
        <v/>
      </c>
      <c r="DA119" t="str">
        <f t="shared" si="70"/>
        <v/>
      </c>
      <c r="DB119" t="str">
        <f t="shared" si="71"/>
        <v/>
      </c>
      <c r="DC119" t="str">
        <f t="shared" si="72"/>
        <v/>
      </c>
      <c r="DD119" t="str">
        <f t="shared" si="73"/>
        <v/>
      </c>
      <c r="DE119" t="str">
        <f t="shared" si="74"/>
        <v/>
      </c>
      <c r="DF119" t="str">
        <f t="shared" si="75"/>
        <v/>
      </c>
      <c r="DG119" t="str">
        <f t="shared" si="76"/>
        <v/>
      </c>
      <c r="DH119" t="str">
        <f t="shared" si="77"/>
        <v/>
      </c>
      <c r="DI119" t="str">
        <f t="shared" si="78"/>
        <v/>
      </c>
      <c r="DJ119" t="str">
        <f t="shared" si="79"/>
        <v/>
      </c>
      <c r="DK119" t="str">
        <f t="shared" si="80"/>
        <v/>
      </c>
      <c r="DL119" t="str">
        <f t="shared" si="81"/>
        <v>Processing: As an article component</v>
      </c>
      <c r="DM119" t="str">
        <f t="shared" si="82"/>
        <v/>
      </c>
      <c r="DN119" t="str">
        <f t="shared" si="83"/>
        <v/>
      </c>
      <c r="DO119" t="str">
        <f t="shared" si="84"/>
        <v/>
      </c>
      <c r="DP119" t="str">
        <f t="shared" si="85"/>
        <v/>
      </c>
      <c r="DQ119" t="str">
        <f t="shared" si="86"/>
        <v/>
      </c>
      <c r="DR119" t="str">
        <f t="shared" si="87"/>
        <v/>
      </c>
      <c r="DS119" t="str">
        <f t="shared" si="88"/>
        <v/>
      </c>
      <c r="DT119" t="str">
        <f t="shared" si="89"/>
        <v/>
      </c>
      <c r="DU119" t="str">
        <f t="shared" si="90"/>
        <v/>
      </c>
      <c r="DV119" t="str">
        <f t="shared" si="91"/>
        <v/>
      </c>
      <c r="DW119" t="str">
        <f t="shared" si="92"/>
        <v/>
      </c>
      <c r="DX119" t="str">
        <f t="shared" si="93"/>
        <v/>
      </c>
      <c r="DY119" t="str">
        <f t="shared" si="94"/>
        <v/>
      </c>
      <c r="DZ119" t="str">
        <f t="shared" si="95"/>
        <v/>
      </c>
      <c r="EA119" t="str">
        <f t="shared" si="96"/>
        <v/>
      </c>
      <c r="EB119" t="str">
        <f t="shared" si="97"/>
        <v/>
      </c>
      <c r="EC119" t="str">
        <f t="shared" si="98"/>
        <v/>
      </c>
      <c r="ED119" t="str">
        <f t="shared" si="99"/>
        <v/>
      </c>
      <c r="EE119" t="str">
        <f t="shared" si="100"/>
        <v/>
      </c>
      <c r="EF119" t="str">
        <f t="shared" si="101"/>
        <v/>
      </c>
      <c r="EG119" t="str">
        <f t="shared" si="102"/>
        <v/>
      </c>
      <c r="EH119" t="str">
        <f t="shared" si="103"/>
        <v/>
      </c>
      <c r="EI119" t="str">
        <f t="shared" si="104"/>
        <v/>
      </c>
      <c r="EJ119" t="str">
        <f t="shared" si="105"/>
        <v/>
      </c>
      <c r="EK119" t="str">
        <f t="shared" si="106"/>
        <v/>
      </c>
      <c r="EL119" t="str">
        <f t="shared" si="107"/>
        <v/>
      </c>
      <c r="EM119" t="str">
        <f t="shared" si="108"/>
        <v/>
      </c>
      <c r="EN119" t="str">
        <f t="shared" si="109"/>
        <v/>
      </c>
    </row>
    <row r="120" spans="1:144" ht="43.15">
      <c r="A120" s="7" t="s">
        <v>328</v>
      </c>
      <c r="B120" s="7">
        <v>2022</v>
      </c>
      <c r="C120" t="s">
        <v>553</v>
      </c>
      <c r="D120" t="s">
        <v>547</v>
      </c>
      <c r="E120" t="s">
        <v>554</v>
      </c>
      <c r="F120" t="s">
        <v>555</v>
      </c>
      <c r="G120" t="s">
        <v>556</v>
      </c>
      <c r="H120" t="s">
        <v>424</v>
      </c>
      <c r="I120">
        <v>98032</v>
      </c>
      <c r="J120" s="136">
        <f>VLOOKUP(H120, 'TRI Crosswalk codes'!D:E, 2, FALSE)</f>
        <v>10</v>
      </c>
      <c r="K120">
        <v>336413</v>
      </c>
      <c r="L120" s="137" t="str">
        <f>VLOOKUP(K120, '2017-2022 NAICS'!C:D, 2, FALSE)</f>
        <v>Other Aircraft Parts and Auxiliary Equipment Manufacturing</v>
      </c>
      <c r="M120" s="137" t="str">
        <f>IF(COUNTIF('Raw TRI Data'!A:A, K120) &gt;0, "Yes", "No")</f>
        <v>No</v>
      </c>
      <c r="N120">
        <v>47.424143000000001</v>
      </c>
      <c r="O120">
        <v>-122.229086</v>
      </c>
      <c r="P120" s="15">
        <v>110000489141</v>
      </c>
      <c r="Q120" s="15">
        <v>1322221446394</v>
      </c>
      <c r="R120" t="s">
        <v>335</v>
      </c>
      <c r="S120" t="s">
        <v>336</v>
      </c>
      <c r="T120" s="160">
        <v>3</v>
      </c>
      <c r="U120" s="136" t="str">
        <f>VLOOKUP(T120, 'TRI Crosswalk codes'!A:B, 2, FALSE)</f>
        <v>1,000 to 9,999</v>
      </c>
      <c r="V120" t="s">
        <v>337</v>
      </c>
      <c r="W120">
        <v>0</v>
      </c>
      <c r="Y120">
        <v>0</v>
      </c>
      <c r="Z120">
        <v>0</v>
      </c>
      <c r="AA120" t="s">
        <v>338</v>
      </c>
      <c r="AB120" s="137" t="str">
        <f t="shared" si="55"/>
        <v>Processing: As a reactant; 102 - Raw Materials; Processing: As an article component</v>
      </c>
      <c r="AC120" s="137" t="s">
        <v>339</v>
      </c>
      <c r="AD120" s="26" t="str">
        <f>VLOOKUP(K120, 'NAICS OES Crosswalk'!A:C, 3, FALSE)</f>
        <v>Processing: Laminates and Prepreg Manufacturing</v>
      </c>
      <c r="AE120" s="26" t="str">
        <f>_xlfn.XLOOKUP($C120,'TRIFD to COU Crosswalk'!A:A,'TRIFD to COU Crosswalk'!B:B)</f>
        <v>Processing: reactive flame retardant in transportation equipment manufacturing</v>
      </c>
      <c r="AF120" s="137" t="s">
        <v>557</v>
      </c>
      <c r="AK120" t="s">
        <v>341</v>
      </c>
      <c r="AL120" t="s">
        <v>341</v>
      </c>
      <c r="AM120" t="s">
        <v>341</v>
      </c>
      <c r="AN120" t="s">
        <v>341</v>
      </c>
      <c r="AO120" t="s">
        <v>341</v>
      </c>
      <c r="AP120" t="s">
        <v>341</v>
      </c>
      <c r="AQ120" t="s">
        <v>342</v>
      </c>
      <c r="AR120" t="s">
        <v>341</v>
      </c>
      <c r="AS120" t="s">
        <v>342</v>
      </c>
      <c r="AT120" t="s">
        <v>341</v>
      </c>
      <c r="AU120" t="s">
        <v>341</v>
      </c>
      <c r="AV120" t="s">
        <v>341</v>
      </c>
      <c r="AW120" t="s">
        <v>341</v>
      </c>
      <c r="AX120" t="s">
        <v>341</v>
      </c>
      <c r="AY120" t="s">
        <v>341</v>
      </c>
      <c r="AZ120" t="s">
        <v>341</v>
      </c>
      <c r="BA120" t="s">
        <v>341</v>
      </c>
      <c r="BB120" t="s">
        <v>341</v>
      </c>
      <c r="BC120" t="s">
        <v>341</v>
      </c>
      <c r="BD120" t="s">
        <v>341</v>
      </c>
      <c r="BE120" t="s">
        <v>341</v>
      </c>
      <c r="BF120" t="s">
        <v>341</v>
      </c>
      <c r="BG120" t="s">
        <v>341</v>
      </c>
      <c r="BH120" t="s">
        <v>341</v>
      </c>
      <c r="BI120" t="s">
        <v>341</v>
      </c>
      <c r="BJ120" t="s">
        <v>342</v>
      </c>
      <c r="BK120" t="s">
        <v>341</v>
      </c>
      <c r="BL120" t="s">
        <v>341</v>
      </c>
      <c r="BM120" t="s">
        <v>341</v>
      </c>
      <c r="BN120" t="s">
        <v>341</v>
      </c>
      <c r="BO120" t="s">
        <v>341</v>
      </c>
      <c r="BP120" t="s">
        <v>341</v>
      </c>
      <c r="BQ120" t="s">
        <v>341</v>
      </c>
      <c r="BR120" t="s">
        <v>341</v>
      </c>
      <c r="BS120" t="s">
        <v>341</v>
      </c>
      <c r="BT120" t="s">
        <v>341</v>
      </c>
      <c r="BU120" t="s">
        <v>341</v>
      </c>
      <c r="BV120" t="s">
        <v>341</v>
      </c>
      <c r="BW120" t="s">
        <v>341</v>
      </c>
      <c r="BX120" t="s">
        <v>341</v>
      </c>
      <c r="BY120" t="s">
        <v>341</v>
      </c>
      <c r="BZ120" t="s">
        <v>341</v>
      </c>
      <c r="CA120" t="s">
        <v>341</v>
      </c>
      <c r="CB120" t="s">
        <v>341</v>
      </c>
      <c r="CC120" t="s">
        <v>341</v>
      </c>
      <c r="CD120" t="s">
        <v>341</v>
      </c>
      <c r="CE120" t="s">
        <v>341</v>
      </c>
      <c r="CF120" t="s">
        <v>341</v>
      </c>
      <c r="CG120" t="s">
        <v>341</v>
      </c>
      <c r="CH120" t="s">
        <v>341</v>
      </c>
      <c r="CI120" t="s">
        <v>341</v>
      </c>
      <c r="CJ120" t="s">
        <v>341</v>
      </c>
      <c r="CK120" t="s">
        <v>341</v>
      </c>
      <c r="CL120" t="s">
        <v>341</v>
      </c>
      <c r="CM120" t="str">
        <f t="shared" si="56"/>
        <v/>
      </c>
      <c r="CN120" t="str">
        <f t="shared" si="57"/>
        <v/>
      </c>
      <c r="CO120" t="str">
        <f t="shared" si="58"/>
        <v/>
      </c>
      <c r="CP120" t="str">
        <f t="shared" si="59"/>
        <v/>
      </c>
      <c r="CQ120" t="str">
        <f t="shared" si="60"/>
        <v/>
      </c>
      <c r="CR120" t="str">
        <f t="shared" si="61"/>
        <v/>
      </c>
      <c r="CS120" t="str">
        <f t="shared" si="62"/>
        <v>Processing: As a reactant</v>
      </c>
      <c r="CT120" t="str">
        <f t="shared" si="63"/>
        <v/>
      </c>
      <c r="CU120" t="str">
        <f t="shared" si="64"/>
        <v>102 - Raw Materials</v>
      </c>
      <c r="CV120" t="str">
        <f t="shared" si="65"/>
        <v/>
      </c>
      <c r="CW120" t="str">
        <f t="shared" si="66"/>
        <v/>
      </c>
      <c r="CX120" t="str">
        <f t="shared" si="67"/>
        <v/>
      </c>
      <c r="CY120" t="str">
        <f t="shared" si="68"/>
        <v/>
      </c>
      <c r="CZ120" t="str">
        <f t="shared" si="69"/>
        <v/>
      </c>
      <c r="DA120" t="str">
        <f t="shared" si="70"/>
        <v/>
      </c>
      <c r="DB120" t="str">
        <f t="shared" si="71"/>
        <v/>
      </c>
      <c r="DC120" t="str">
        <f t="shared" si="72"/>
        <v/>
      </c>
      <c r="DD120" t="str">
        <f t="shared" si="73"/>
        <v/>
      </c>
      <c r="DE120" t="str">
        <f t="shared" si="74"/>
        <v/>
      </c>
      <c r="DF120" t="str">
        <f t="shared" si="75"/>
        <v/>
      </c>
      <c r="DG120" t="str">
        <f t="shared" si="76"/>
        <v/>
      </c>
      <c r="DH120" t="str">
        <f t="shared" si="77"/>
        <v/>
      </c>
      <c r="DI120" t="str">
        <f t="shared" si="78"/>
        <v/>
      </c>
      <c r="DJ120" t="str">
        <f t="shared" si="79"/>
        <v/>
      </c>
      <c r="DK120" t="str">
        <f t="shared" si="80"/>
        <v/>
      </c>
      <c r="DL120" t="str">
        <f t="shared" si="81"/>
        <v>Processing: As an article component</v>
      </c>
      <c r="DM120" t="str">
        <f t="shared" si="82"/>
        <v/>
      </c>
      <c r="DN120" t="str">
        <f t="shared" si="83"/>
        <v/>
      </c>
      <c r="DO120" t="str">
        <f t="shared" si="84"/>
        <v/>
      </c>
      <c r="DP120" t="str">
        <f t="shared" si="85"/>
        <v/>
      </c>
      <c r="DQ120" t="str">
        <f t="shared" si="86"/>
        <v/>
      </c>
      <c r="DR120" t="str">
        <f t="shared" si="87"/>
        <v/>
      </c>
      <c r="DS120" t="str">
        <f t="shared" si="88"/>
        <v/>
      </c>
      <c r="DT120" t="str">
        <f t="shared" si="89"/>
        <v/>
      </c>
      <c r="DU120" t="str">
        <f t="shared" si="90"/>
        <v/>
      </c>
      <c r="DV120" t="str">
        <f t="shared" si="91"/>
        <v/>
      </c>
      <c r="DW120" t="str">
        <f t="shared" si="92"/>
        <v/>
      </c>
      <c r="DX120" t="str">
        <f t="shared" si="93"/>
        <v/>
      </c>
      <c r="DY120" t="str">
        <f t="shared" si="94"/>
        <v/>
      </c>
      <c r="DZ120" t="str">
        <f t="shared" si="95"/>
        <v/>
      </c>
      <c r="EA120" t="str">
        <f t="shared" si="96"/>
        <v/>
      </c>
      <c r="EB120" t="str">
        <f t="shared" si="97"/>
        <v/>
      </c>
      <c r="EC120" t="str">
        <f t="shared" si="98"/>
        <v/>
      </c>
      <c r="ED120" t="str">
        <f t="shared" si="99"/>
        <v/>
      </c>
      <c r="EE120" t="str">
        <f t="shared" si="100"/>
        <v/>
      </c>
      <c r="EF120" t="str">
        <f t="shared" si="101"/>
        <v/>
      </c>
      <c r="EG120" t="str">
        <f t="shared" si="102"/>
        <v/>
      </c>
      <c r="EH120" t="str">
        <f t="shared" si="103"/>
        <v/>
      </c>
      <c r="EI120" t="str">
        <f t="shared" si="104"/>
        <v/>
      </c>
      <c r="EJ120" t="str">
        <f t="shared" si="105"/>
        <v/>
      </c>
      <c r="EK120" t="str">
        <f t="shared" si="106"/>
        <v/>
      </c>
      <c r="EL120" t="str">
        <f t="shared" si="107"/>
        <v/>
      </c>
      <c r="EM120" t="str">
        <f t="shared" si="108"/>
        <v/>
      </c>
      <c r="EN120" t="str">
        <f t="shared" si="109"/>
        <v/>
      </c>
    </row>
    <row r="121" spans="1:144" ht="43.15">
      <c r="A121" s="7" t="s">
        <v>328</v>
      </c>
      <c r="B121" s="7">
        <v>2023</v>
      </c>
      <c r="C121" t="s">
        <v>553</v>
      </c>
      <c r="D121" t="s">
        <v>547</v>
      </c>
      <c r="E121" t="s">
        <v>554</v>
      </c>
      <c r="F121" t="s">
        <v>555</v>
      </c>
      <c r="G121" t="s">
        <v>556</v>
      </c>
      <c r="H121" t="s">
        <v>424</v>
      </c>
      <c r="I121">
        <v>98032</v>
      </c>
      <c r="J121" s="136">
        <f>VLOOKUP(H121, 'TRI Crosswalk codes'!D:E, 2, FALSE)</f>
        <v>10</v>
      </c>
      <c r="K121">
        <v>336413</v>
      </c>
      <c r="L121" s="137" t="str">
        <f>VLOOKUP(K121, '2017-2022 NAICS'!C:D, 2, FALSE)</f>
        <v>Other Aircraft Parts and Auxiliary Equipment Manufacturing</v>
      </c>
      <c r="M121" s="137" t="str">
        <f>IF(COUNTIF('Raw TRI Data'!A:A, K121) &gt;0, "Yes", "No")</f>
        <v>No</v>
      </c>
      <c r="N121">
        <v>47.424143000000001</v>
      </c>
      <c r="O121">
        <v>-122.229086</v>
      </c>
      <c r="P121" s="15">
        <v>110000489141</v>
      </c>
      <c r="Q121" s="15">
        <v>1323222154775</v>
      </c>
      <c r="R121" t="s">
        <v>335</v>
      </c>
      <c r="S121" t="s">
        <v>336</v>
      </c>
      <c r="T121" s="160">
        <v>3</v>
      </c>
      <c r="U121" s="136" t="str">
        <f>VLOOKUP(T121, 'TRI Crosswalk codes'!A:B, 2, FALSE)</f>
        <v>1,000 to 9,999</v>
      </c>
      <c r="V121" t="s">
        <v>337</v>
      </c>
      <c r="W121">
        <v>0</v>
      </c>
      <c r="Y121">
        <v>0</v>
      </c>
      <c r="Z121">
        <v>0</v>
      </c>
      <c r="AA121" t="s">
        <v>338</v>
      </c>
      <c r="AB121" s="137" t="str">
        <f t="shared" si="55"/>
        <v>Processing: As a reactant; 102 - Raw Materials; Processing: As an article component</v>
      </c>
      <c r="AC121" s="137" t="s">
        <v>339</v>
      </c>
      <c r="AD121" s="26" t="str">
        <f>VLOOKUP(K121, 'NAICS OES Crosswalk'!A:C, 3, FALSE)</f>
        <v>Processing: Laminates and Prepreg Manufacturing</v>
      </c>
      <c r="AE121" s="26" t="str">
        <f>_xlfn.XLOOKUP($C121,'TRIFD to COU Crosswalk'!A:A,'TRIFD to COU Crosswalk'!B:B)</f>
        <v>Processing: reactive flame retardant in transportation equipment manufacturing</v>
      </c>
      <c r="AF121" s="137" t="s">
        <v>557</v>
      </c>
      <c r="AK121" t="s">
        <v>341</v>
      </c>
      <c r="AL121" t="s">
        <v>341</v>
      </c>
      <c r="AM121" t="s">
        <v>341</v>
      </c>
      <c r="AN121" t="s">
        <v>341</v>
      </c>
      <c r="AO121" t="s">
        <v>341</v>
      </c>
      <c r="AP121" t="s">
        <v>341</v>
      </c>
      <c r="AQ121" t="s">
        <v>342</v>
      </c>
      <c r="AR121" t="s">
        <v>341</v>
      </c>
      <c r="AS121" t="s">
        <v>342</v>
      </c>
      <c r="AT121" t="s">
        <v>341</v>
      </c>
      <c r="AU121" t="s">
        <v>341</v>
      </c>
      <c r="AV121" t="s">
        <v>341</v>
      </c>
      <c r="AW121" t="s">
        <v>341</v>
      </c>
      <c r="AX121" t="s">
        <v>341</v>
      </c>
      <c r="AY121" t="s">
        <v>341</v>
      </c>
      <c r="AZ121" t="s">
        <v>341</v>
      </c>
      <c r="BA121" t="s">
        <v>341</v>
      </c>
      <c r="BB121" t="s">
        <v>341</v>
      </c>
      <c r="BC121" t="s">
        <v>341</v>
      </c>
      <c r="BD121" t="s">
        <v>341</v>
      </c>
      <c r="BE121" t="s">
        <v>341</v>
      </c>
      <c r="BF121" t="s">
        <v>341</v>
      </c>
      <c r="BG121" t="s">
        <v>341</v>
      </c>
      <c r="BH121" t="s">
        <v>341</v>
      </c>
      <c r="BI121" t="s">
        <v>341</v>
      </c>
      <c r="BJ121" t="s">
        <v>342</v>
      </c>
      <c r="BK121" t="s">
        <v>341</v>
      </c>
      <c r="BL121" t="s">
        <v>341</v>
      </c>
      <c r="BM121" t="s">
        <v>341</v>
      </c>
      <c r="BN121" t="s">
        <v>341</v>
      </c>
      <c r="BO121" t="s">
        <v>341</v>
      </c>
      <c r="BP121" t="s">
        <v>341</v>
      </c>
      <c r="BQ121" t="s">
        <v>341</v>
      </c>
      <c r="BR121" t="s">
        <v>341</v>
      </c>
      <c r="BS121" t="s">
        <v>341</v>
      </c>
      <c r="BT121" t="s">
        <v>341</v>
      </c>
      <c r="BU121" t="s">
        <v>341</v>
      </c>
      <c r="BV121" t="s">
        <v>341</v>
      </c>
      <c r="BW121" t="s">
        <v>341</v>
      </c>
      <c r="BX121" t="s">
        <v>341</v>
      </c>
      <c r="BY121" t="s">
        <v>341</v>
      </c>
      <c r="BZ121" t="s">
        <v>341</v>
      </c>
      <c r="CA121" t="s">
        <v>341</v>
      </c>
      <c r="CB121" t="s">
        <v>341</v>
      </c>
      <c r="CC121" t="s">
        <v>341</v>
      </c>
      <c r="CD121" t="s">
        <v>341</v>
      </c>
      <c r="CE121" t="s">
        <v>341</v>
      </c>
      <c r="CF121" t="s">
        <v>341</v>
      </c>
      <c r="CG121" t="s">
        <v>341</v>
      </c>
      <c r="CH121" t="s">
        <v>341</v>
      </c>
      <c r="CI121" t="s">
        <v>341</v>
      </c>
      <c r="CJ121" t="s">
        <v>341</v>
      </c>
      <c r="CK121" t="s">
        <v>341</v>
      </c>
      <c r="CL121" t="s">
        <v>341</v>
      </c>
      <c r="CM121" t="str">
        <f t="shared" si="56"/>
        <v/>
      </c>
      <c r="CN121" t="str">
        <f t="shared" si="57"/>
        <v/>
      </c>
      <c r="CO121" t="str">
        <f t="shared" si="58"/>
        <v/>
      </c>
      <c r="CP121" t="str">
        <f t="shared" si="59"/>
        <v/>
      </c>
      <c r="CQ121" t="str">
        <f t="shared" si="60"/>
        <v/>
      </c>
      <c r="CR121" t="str">
        <f t="shared" si="61"/>
        <v/>
      </c>
      <c r="CS121" t="str">
        <f t="shared" si="62"/>
        <v>Processing: As a reactant</v>
      </c>
      <c r="CT121" t="str">
        <f t="shared" si="63"/>
        <v/>
      </c>
      <c r="CU121" t="str">
        <f t="shared" si="64"/>
        <v>102 - Raw Materials</v>
      </c>
      <c r="CV121" t="str">
        <f t="shared" si="65"/>
        <v/>
      </c>
      <c r="CW121" t="str">
        <f t="shared" si="66"/>
        <v/>
      </c>
      <c r="CX121" t="str">
        <f t="shared" si="67"/>
        <v/>
      </c>
      <c r="CY121" t="str">
        <f t="shared" si="68"/>
        <v/>
      </c>
      <c r="CZ121" t="str">
        <f t="shared" si="69"/>
        <v/>
      </c>
      <c r="DA121" t="str">
        <f t="shared" si="70"/>
        <v/>
      </c>
      <c r="DB121" t="str">
        <f t="shared" si="71"/>
        <v/>
      </c>
      <c r="DC121" t="str">
        <f t="shared" si="72"/>
        <v/>
      </c>
      <c r="DD121" t="str">
        <f t="shared" si="73"/>
        <v/>
      </c>
      <c r="DE121" t="str">
        <f t="shared" si="74"/>
        <v/>
      </c>
      <c r="DF121" t="str">
        <f t="shared" si="75"/>
        <v/>
      </c>
      <c r="DG121" t="str">
        <f t="shared" si="76"/>
        <v/>
      </c>
      <c r="DH121" t="str">
        <f t="shared" si="77"/>
        <v/>
      </c>
      <c r="DI121" t="str">
        <f t="shared" si="78"/>
        <v/>
      </c>
      <c r="DJ121" t="str">
        <f t="shared" si="79"/>
        <v/>
      </c>
      <c r="DK121" t="str">
        <f t="shared" si="80"/>
        <v/>
      </c>
      <c r="DL121" t="str">
        <f t="shared" si="81"/>
        <v>Processing: As an article component</v>
      </c>
      <c r="DM121" t="str">
        <f t="shared" si="82"/>
        <v/>
      </c>
      <c r="DN121" t="str">
        <f t="shared" si="83"/>
        <v/>
      </c>
      <c r="DO121" t="str">
        <f t="shared" si="84"/>
        <v/>
      </c>
      <c r="DP121" t="str">
        <f t="shared" si="85"/>
        <v/>
      </c>
      <c r="DQ121" t="str">
        <f t="shared" si="86"/>
        <v/>
      </c>
      <c r="DR121" t="str">
        <f t="shared" si="87"/>
        <v/>
      </c>
      <c r="DS121" t="str">
        <f t="shared" si="88"/>
        <v/>
      </c>
      <c r="DT121" t="str">
        <f t="shared" si="89"/>
        <v/>
      </c>
      <c r="DU121" t="str">
        <f t="shared" si="90"/>
        <v/>
      </c>
      <c r="DV121" t="str">
        <f t="shared" si="91"/>
        <v/>
      </c>
      <c r="DW121" t="str">
        <f t="shared" si="92"/>
        <v/>
      </c>
      <c r="DX121" t="str">
        <f t="shared" si="93"/>
        <v/>
      </c>
      <c r="DY121" t="str">
        <f t="shared" si="94"/>
        <v/>
      </c>
      <c r="DZ121" t="str">
        <f t="shared" si="95"/>
        <v/>
      </c>
      <c r="EA121" t="str">
        <f t="shared" si="96"/>
        <v/>
      </c>
      <c r="EB121" t="str">
        <f t="shared" si="97"/>
        <v/>
      </c>
      <c r="EC121" t="str">
        <f t="shared" si="98"/>
        <v/>
      </c>
      <c r="ED121" t="str">
        <f t="shared" si="99"/>
        <v/>
      </c>
      <c r="EE121" t="str">
        <f t="shared" si="100"/>
        <v/>
      </c>
      <c r="EF121" t="str">
        <f t="shared" si="101"/>
        <v/>
      </c>
      <c r="EG121" t="str">
        <f t="shared" si="102"/>
        <v/>
      </c>
      <c r="EH121" t="str">
        <f t="shared" si="103"/>
        <v/>
      </c>
      <c r="EI121" t="str">
        <f t="shared" si="104"/>
        <v/>
      </c>
      <c r="EJ121" t="str">
        <f t="shared" si="105"/>
        <v/>
      </c>
      <c r="EK121" t="str">
        <f t="shared" si="106"/>
        <v/>
      </c>
      <c r="EL121" t="str">
        <f t="shared" si="107"/>
        <v/>
      </c>
      <c r="EM121" t="str">
        <f t="shared" si="108"/>
        <v/>
      </c>
      <c r="EN121" t="str">
        <f t="shared" si="109"/>
        <v/>
      </c>
    </row>
    <row r="122" spans="1:144" ht="57.6">
      <c r="A122" s="7" t="s">
        <v>328</v>
      </c>
      <c r="B122" s="7">
        <v>2023</v>
      </c>
      <c r="C122" t="s">
        <v>558</v>
      </c>
      <c r="D122" t="s">
        <v>559</v>
      </c>
      <c r="E122" t="s">
        <v>560</v>
      </c>
      <c r="F122" t="s">
        <v>561</v>
      </c>
      <c r="G122" t="s">
        <v>562</v>
      </c>
      <c r="H122" t="s">
        <v>563</v>
      </c>
      <c r="I122" s="160" t="s">
        <v>564</v>
      </c>
      <c r="J122" s="136">
        <f>VLOOKUP(H122, 'TRI Crosswalk codes'!D:E, 2, FALSE)</f>
        <v>2</v>
      </c>
      <c r="K122">
        <v>335999</v>
      </c>
      <c r="L122" s="137" t="str">
        <f>VLOOKUP(K122, '2017-2022 NAICS'!C:D, 2, FALSE)</f>
        <v>All Other Miscellaneous Electrical Equipment and Component Manufacturing</v>
      </c>
      <c r="M122" s="137" t="str">
        <f>IF(COUNTIF('Raw TRI Data'!A:A, K122) &gt;0, "Yes", "No")</f>
        <v>No</v>
      </c>
      <c r="N122">
        <v>18.486470000000001</v>
      </c>
      <c r="O122">
        <v>-66.405198999999996</v>
      </c>
      <c r="P122" s="15">
        <v>110001142488</v>
      </c>
      <c r="Q122" s="15">
        <v>1323222053338</v>
      </c>
      <c r="R122" t="s">
        <v>335</v>
      </c>
      <c r="S122" t="s">
        <v>336</v>
      </c>
      <c r="T122" s="160">
        <v>2</v>
      </c>
      <c r="U122" s="136" t="str">
        <f>VLOOKUP(T122, 'TRI Crosswalk codes'!A:B, 2, FALSE)</f>
        <v>100 to 999</v>
      </c>
      <c r="V122" t="s">
        <v>337</v>
      </c>
      <c r="W122">
        <v>0</v>
      </c>
      <c r="Y122">
        <v>0</v>
      </c>
      <c r="Z122">
        <v>0</v>
      </c>
      <c r="AA122" t="s">
        <v>338</v>
      </c>
      <c r="AB122" s="137" t="str">
        <f t="shared" si="55"/>
        <v>Processing: As an article component</v>
      </c>
      <c r="AC122" s="137" t="s">
        <v>339</v>
      </c>
      <c r="AD122" s="26" t="str">
        <f>VLOOKUP(K122, 'NAICS OES Crosswalk'!A:C, 3, FALSE)</f>
        <v>Processing: PCB and PCB Laminates Manufacturing</v>
      </c>
      <c r="AE122" s="26" t="str">
        <f>_xlfn.XLOOKUP($C122,'TRIFD to COU Crosswalk'!A:A,'TRIFD to COU Crosswalk'!B:B)</f>
        <v>Reactive use in electrical and electronic articles; Additive use in electrical and electronic articles</v>
      </c>
      <c r="AF122" s="137" t="s">
        <v>482</v>
      </c>
      <c r="AK122" t="s">
        <v>341</v>
      </c>
      <c r="AL122" t="s">
        <v>341</v>
      </c>
      <c r="AM122" t="s">
        <v>341</v>
      </c>
      <c r="AN122" t="s">
        <v>341</v>
      </c>
      <c r="AO122" t="s">
        <v>341</v>
      </c>
      <c r="AP122" t="s">
        <v>341</v>
      </c>
      <c r="AQ122" t="s">
        <v>341</v>
      </c>
      <c r="AR122" t="s">
        <v>341</v>
      </c>
      <c r="AS122" t="s">
        <v>341</v>
      </c>
      <c r="AT122" t="s">
        <v>341</v>
      </c>
      <c r="AU122" t="s">
        <v>341</v>
      </c>
      <c r="AV122" t="s">
        <v>341</v>
      </c>
      <c r="AW122" t="s">
        <v>341</v>
      </c>
      <c r="AX122" t="s">
        <v>341</v>
      </c>
      <c r="AY122" t="s">
        <v>341</v>
      </c>
      <c r="AZ122" t="s">
        <v>341</v>
      </c>
      <c r="BA122" t="s">
        <v>341</v>
      </c>
      <c r="BB122" t="s">
        <v>341</v>
      </c>
      <c r="BC122" t="s">
        <v>341</v>
      </c>
      <c r="BD122" t="s">
        <v>341</v>
      </c>
      <c r="BE122" t="s">
        <v>341</v>
      </c>
      <c r="BF122" t="s">
        <v>341</v>
      </c>
      <c r="BG122" t="s">
        <v>341</v>
      </c>
      <c r="BH122" t="s">
        <v>341</v>
      </c>
      <c r="BI122" t="s">
        <v>341</v>
      </c>
      <c r="BJ122" t="s">
        <v>342</v>
      </c>
      <c r="BK122" t="s">
        <v>341</v>
      </c>
      <c r="BL122" t="s">
        <v>341</v>
      </c>
      <c r="BM122" t="s">
        <v>341</v>
      </c>
      <c r="BN122" t="s">
        <v>341</v>
      </c>
      <c r="BO122" t="s">
        <v>341</v>
      </c>
      <c r="BP122" t="s">
        <v>341</v>
      </c>
      <c r="BQ122" t="s">
        <v>341</v>
      </c>
      <c r="BR122" t="s">
        <v>341</v>
      </c>
      <c r="BS122" t="s">
        <v>341</v>
      </c>
      <c r="BT122" t="s">
        <v>341</v>
      </c>
      <c r="BU122" t="s">
        <v>341</v>
      </c>
      <c r="BV122" t="s">
        <v>341</v>
      </c>
      <c r="BW122" t="s">
        <v>341</v>
      </c>
      <c r="BX122" t="s">
        <v>341</v>
      </c>
      <c r="BY122" t="s">
        <v>341</v>
      </c>
      <c r="BZ122" t="s">
        <v>341</v>
      </c>
      <c r="CA122" t="s">
        <v>341</v>
      </c>
      <c r="CB122" t="s">
        <v>341</v>
      </c>
      <c r="CC122" t="s">
        <v>341</v>
      </c>
      <c r="CD122" t="s">
        <v>341</v>
      </c>
      <c r="CE122" t="s">
        <v>341</v>
      </c>
      <c r="CF122" t="s">
        <v>341</v>
      </c>
      <c r="CG122" t="s">
        <v>341</v>
      </c>
      <c r="CH122" t="s">
        <v>341</v>
      </c>
      <c r="CI122" t="s">
        <v>341</v>
      </c>
      <c r="CJ122" t="s">
        <v>341</v>
      </c>
      <c r="CK122" t="s">
        <v>341</v>
      </c>
      <c r="CL122" t="s">
        <v>341</v>
      </c>
      <c r="CM122" t="str">
        <f t="shared" si="56"/>
        <v/>
      </c>
      <c r="CN122" t="str">
        <f t="shared" si="57"/>
        <v/>
      </c>
      <c r="CO122" t="str">
        <f t="shared" si="58"/>
        <v/>
      </c>
      <c r="CP122" t="str">
        <f t="shared" si="59"/>
        <v/>
      </c>
      <c r="CQ122" t="str">
        <f t="shared" si="60"/>
        <v/>
      </c>
      <c r="CR122" t="str">
        <f t="shared" si="61"/>
        <v/>
      </c>
      <c r="CS122" t="str">
        <f t="shared" si="62"/>
        <v/>
      </c>
      <c r="CT122" t="str">
        <f t="shared" si="63"/>
        <v/>
      </c>
      <c r="CU122" t="str">
        <f t="shared" si="64"/>
        <v/>
      </c>
      <c r="CV122" t="str">
        <f t="shared" si="65"/>
        <v/>
      </c>
      <c r="CW122" t="str">
        <f t="shared" si="66"/>
        <v/>
      </c>
      <c r="CX122" t="str">
        <f t="shared" si="67"/>
        <v/>
      </c>
      <c r="CY122" t="str">
        <f t="shared" si="68"/>
        <v/>
      </c>
      <c r="CZ122" t="str">
        <f t="shared" si="69"/>
        <v/>
      </c>
      <c r="DA122" t="str">
        <f t="shared" si="70"/>
        <v/>
      </c>
      <c r="DB122" t="str">
        <f t="shared" si="71"/>
        <v/>
      </c>
      <c r="DC122" t="str">
        <f t="shared" si="72"/>
        <v/>
      </c>
      <c r="DD122" t="str">
        <f t="shared" si="73"/>
        <v/>
      </c>
      <c r="DE122" t="str">
        <f t="shared" si="74"/>
        <v/>
      </c>
      <c r="DF122" t="str">
        <f t="shared" si="75"/>
        <v/>
      </c>
      <c r="DG122" t="str">
        <f t="shared" si="76"/>
        <v/>
      </c>
      <c r="DH122" t="str">
        <f t="shared" si="77"/>
        <v/>
      </c>
      <c r="DI122" t="str">
        <f t="shared" si="78"/>
        <v/>
      </c>
      <c r="DJ122" t="str">
        <f t="shared" si="79"/>
        <v/>
      </c>
      <c r="DK122" t="str">
        <f t="shared" si="80"/>
        <v/>
      </c>
      <c r="DL122" t="str">
        <f t="shared" si="81"/>
        <v>Processing: As an article component</v>
      </c>
      <c r="DM122" t="str">
        <f t="shared" si="82"/>
        <v/>
      </c>
      <c r="DN122" t="str">
        <f t="shared" si="83"/>
        <v/>
      </c>
      <c r="DO122" t="str">
        <f t="shared" si="84"/>
        <v/>
      </c>
      <c r="DP122" t="str">
        <f t="shared" si="85"/>
        <v/>
      </c>
      <c r="DQ122" t="str">
        <f t="shared" si="86"/>
        <v/>
      </c>
      <c r="DR122" t="str">
        <f t="shared" si="87"/>
        <v/>
      </c>
      <c r="DS122" t="str">
        <f t="shared" si="88"/>
        <v/>
      </c>
      <c r="DT122" t="str">
        <f t="shared" si="89"/>
        <v/>
      </c>
      <c r="DU122" t="str">
        <f t="shared" si="90"/>
        <v/>
      </c>
      <c r="DV122" t="str">
        <f t="shared" si="91"/>
        <v/>
      </c>
      <c r="DW122" t="str">
        <f t="shared" si="92"/>
        <v/>
      </c>
      <c r="DX122" t="str">
        <f t="shared" si="93"/>
        <v/>
      </c>
      <c r="DY122" t="str">
        <f t="shared" si="94"/>
        <v/>
      </c>
      <c r="DZ122" t="str">
        <f t="shared" si="95"/>
        <v/>
      </c>
      <c r="EA122" t="str">
        <f t="shared" si="96"/>
        <v/>
      </c>
      <c r="EB122" t="str">
        <f t="shared" si="97"/>
        <v/>
      </c>
      <c r="EC122" t="str">
        <f t="shared" si="98"/>
        <v/>
      </c>
      <c r="ED122" t="str">
        <f t="shared" si="99"/>
        <v/>
      </c>
      <c r="EE122" t="str">
        <f t="shared" si="100"/>
        <v/>
      </c>
      <c r="EF122" t="str">
        <f t="shared" si="101"/>
        <v/>
      </c>
      <c r="EG122" t="str">
        <f t="shared" si="102"/>
        <v/>
      </c>
      <c r="EH122" t="str">
        <f t="shared" si="103"/>
        <v/>
      </c>
      <c r="EI122" t="str">
        <f t="shared" si="104"/>
        <v/>
      </c>
      <c r="EJ122" t="str">
        <f t="shared" si="105"/>
        <v/>
      </c>
      <c r="EK122" t="str">
        <f t="shared" si="106"/>
        <v/>
      </c>
      <c r="EL122" t="str">
        <f t="shared" si="107"/>
        <v/>
      </c>
      <c r="EM122" t="str">
        <f t="shared" si="108"/>
        <v/>
      </c>
      <c r="EN122" t="str">
        <f t="shared" si="109"/>
        <v/>
      </c>
    </row>
    <row r="123" spans="1:144" ht="86.45">
      <c r="A123" s="7" t="s">
        <v>328</v>
      </c>
      <c r="B123" s="7">
        <v>2019</v>
      </c>
      <c r="C123" t="s">
        <v>565</v>
      </c>
      <c r="D123" t="s">
        <v>566</v>
      </c>
      <c r="E123" t="s">
        <v>567</v>
      </c>
      <c r="F123" t="s">
        <v>568</v>
      </c>
      <c r="G123" t="s">
        <v>347</v>
      </c>
      <c r="H123" t="s">
        <v>569</v>
      </c>
      <c r="I123">
        <v>36553</v>
      </c>
      <c r="J123" s="136">
        <f>VLOOKUP(H123, 'TRI Crosswalk codes'!D:E, 2, FALSE)</f>
        <v>4</v>
      </c>
      <c r="K123">
        <v>325211</v>
      </c>
      <c r="L123" s="137" t="str">
        <f>VLOOKUP(K123, '2017-2022 NAICS'!C:D, 2, FALSE)</f>
        <v>Plastics Material and Resin Manufacturing</v>
      </c>
      <c r="M123" s="137" t="str">
        <f>IF(COUNTIF('Raw TRI Data'!A:A, K123) &gt;0, "Yes", "No")</f>
        <v>No</v>
      </c>
      <c r="N123">
        <v>31.278055999999999</v>
      </c>
      <c r="O123">
        <v>-88.001666999999998</v>
      </c>
      <c r="P123" s="15">
        <v>110067041007</v>
      </c>
      <c r="Q123" s="15">
        <v>1319217807585</v>
      </c>
      <c r="R123" t="s">
        <v>335</v>
      </c>
      <c r="S123" t="s">
        <v>336</v>
      </c>
      <c r="T123" s="160">
        <v>4</v>
      </c>
      <c r="U123" s="136" t="str">
        <f>VLOOKUP(T123, 'TRI Crosswalk codes'!A:B, 2, FALSE)</f>
        <v>10,000 to 99,999</v>
      </c>
      <c r="V123">
        <v>9.1999999999999993</v>
      </c>
      <c r="W123">
        <v>9.1999999999999993</v>
      </c>
      <c r="Y123">
        <v>92</v>
      </c>
      <c r="Z123">
        <v>101.2</v>
      </c>
      <c r="AA123" t="s">
        <v>338</v>
      </c>
      <c r="AB123" s="137" t="str">
        <f t="shared" si="55"/>
        <v>Processing: As a reactant; 102 - Raw Materials</v>
      </c>
      <c r="AC123" s="137" t="s">
        <v>570</v>
      </c>
      <c r="AD123" s="26" t="str">
        <f>VLOOKUP(K123, 'NAICS OES Crosswalk'!A:C, 3, FALSE)</f>
        <v>Processing: Plastics Compounding</v>
      </c>
      <c r="AE123" s="26" t="str">
        <f>_xlfn.XLOOKUP($C123,'TRIFD to COU Crosswalk'!A:A,'TRIFD to COU Crosswalk'!B:B)</f>
        <v xml:space="preserve">Processing as a reactant in plastic material and resin manufacturing; Processing as a reactant in all other chemical product and preparation manufacturing </v>
      </c>
      <c r="AF123" s="137" t="s">
        <v>388</v>
      </c>
      <c r="AK123" t="s">
        <v>341</v>
      </c>
      <c r="AL123" t="s">
        <v>341</v>
      </c>
      <c r="AM123" t="s">
        <v>341</v>
      </c>
      <c r="AN123" t="s">
        <v>341</v>
      </c>
      <c r="AO123" t="s">
        <v>341</v>
      </c>
      <c r="AP123" t="s">
        <v>341</v>
      </c>
      <c r="AQ123" t="s">
        <v>342</v>
      </c>
      <c r="AR123" t="s">
        <v>341</v>
      </c>
      <c r="AS123" t="s">
        <v>342</v>
      </c>
      <c r="AT123" t="s">
        <v>341</v>
      </c>
      <c r="AU123" t="s">
        <v>341</v>
      </c>
      <c r="AV123" t="s">
        <v>341</v>
      </c>
      <c r="AW123" t="s">
        <v>341</v>
      </c>
      <c r="AX123" t="s">
        <v>341</v>
      </c>
      <c r="AY123" t="s">
        <v>341</v>
      </c>
      <c r="AZ123" t="s">
        <v>341</v>
      </c>
      <c r="BA123" t="s">
        <v>341</v>
      </c>
      <c r="BB123" t="s">
        <v>341</v>
      </c>
      <c r="BC123" t="s">
        <v>341</v>
      </c>
      <c r="BD123" t="s">
        <v>341</v>
      </c>
      <c r="BE123" t="s">
        <v>341</v>
      </c>
      <c r="BF123" t="s">
        <v>341</v>
      </c>
      <c r="BG123" t="s">
        <v>341</v>
      </c>
      <c r="BH123" t="s">
        <v>341</v>
      </c>
      <c r="BI123" t="s">
        <v>341</v>
      </c>
      <c r="BJ123" t="s">
        <v>341</v>
      </c>
      <c r="BK123" t="s">
        <v>341</v>
      </c>
      <c r="BL123" t="s">
        <v>341</v>
      </c>
      <c r="BM123" t="s">
        <v>341</v>
      </c>
      <c r="BN123" t="s">
        <v>341</v>
      </c>
      <c r="BO123" t="s">
        <v>341</v>
      </c>
      <c r="BP123" t="s">
        <v>341</v>
      </c>
      <c r="BQ123" t="s">
        <v>341</v>
      </c>
      <c r="BR123" t="s">
        <v>341</v>
      </c>
      <c r="BS123" t="s">
        <v>341</v>
      </c>
      <c r="BT123" t="s">
        <v>341</v>
      </c>
      <c r="BU123" t="s">
        <v>341</v>
      </c>
      <c r="BV123" t="s">
        <v>341</v>
      </c>
      <c r="BW123" t="s">
        <v>341</v>
      </c>
      <c r="BX123" t="s">
        <v>341</v>
      </c>
      <c r="BY123" t="s">
        <v>341</v>
      </c>
      <c r="BZ123" t="s">
        <v>341</v>
      </c>
      <c r="CA123" t="s">
        <v>341</v>
      </c>
      <c r="CB123" t="s">
        <v>341</v>
      </c>
      <c r="CC123" t="s">
        <v>341</v>
      </c>
      <c r="CD123" t="s">
        <v>341</v>
      </c>
      <c r="CE123" t="s">
        <v>341</v>
      </c>
      <c r="CF123" t="s">
        <v>341</v>
      </c>
      <c r="CG123" t="s">
        <v>341</v>
      </c>
      <c r="CH123" t="s">
        <v>341</v>
      </c>
      <c r="CI123" t="s">
        <v>341</v>
      </c>
      <c r="CJ123" t="s">
        <v>341</v>
      </c>
      <c r="CK123" t="s">
        <v>341</v>
      </c>
      <c r="CL123" t="s">
        <v>341</v>
      </c>
      <c r="CM123" t="str">
        <f t="shared" si="56"/>
        <v/>
      </c>
      <c r="CN123" t="str">
        <f t="shared" si="57"/>
        <v/>
      </c>
      <c r="CO123" t="str">
        <f t="shared" si="58"/>
        <v/>
      </c>
      <c r="CP123" t="str">
        <f t="shared" si="59"/>
        <v/>
      </c>
      <c r="CQ123" t="str">
        <f t="shared" si="60"/>
        <v/>
      </c>
      <c r="CR123" t="str">
        <f t="shared" si="61"/>
        <v/>
      </c>
      <c r="CS123" t="str">
        <f t="shared" si="62"/>
        <v>Processing: As a reactant</v>
      </c>
      <c r="CT123" t="str">
        <f t="shared" si="63"/>
        <v/>
      </c>
      <c r="CU123" t="str">
        <f t="shared" si="64"/>
        <v>102 - Raw Materials</v>
      </c>
      <c r="CV123" t="str">
        <f t="shared" si="65"/>
        <v/>
      </c>
      <c r="CW123" t="str">
        <f t="shared" si="66"/>
        <v/>
      </c>
      <c r="CX123" t="str">
        <f t="shared" si="67"/>
        <v/>
      </c>
      <c r="CY123" t="str">
        <f t="shared" si="68"/>
        <v/>
      </c>
      <c r="CZ123" t="str">
        <f t="shared" si="69"/>
        <v/>
      </c>
      <c r="DA123" t="str">
        <f t="shared" si="70"/>
        <v/>
      </c>
      <c r="DB123" t="str">
        <f t="shared" si="71"/>
        <v/>
      </c>
      <c r="DC123" t="str">
        <f t="shared" si="72"/>
        <v/>
      </c>
      <c r="DD123" t="str">
        <f t="shared" si="73"/>
        <v/>
      </c>
      <c r="DE123" t="str">
        <f t="shared" si="74"/>
        <v/>
      </c>
      <c r="DF123" t="str">
        <f t="shared" si="75"/>
        <v/>
      </c>
      <c r="DG123" t="str">
        <f t="shared" si="76"/>
        <v/>
      </c>
      <c r="DH123" t="str">
        <f t="shared" si="77"/>
        <v/>
      </c>
      <c r="DI123" t="str">
        <f t="shared" si="78"/>
        <v/>
      </c>
      <c r="DJ123" t="str">
        <f t="shared" si="79"/>
        <v/>
      </c>
      <c r="DK123" t="str">
        <f t="shared" si="80"/>
        <v/>
      </c>
      <c r="DL123" t="str">
        <f t="shared" si="81"/>
        <v/>
      </c>
      <c r="DM123" t="str">
        <f t="shared" si="82"/>
        <v/>
      </c>
      <c r="DN123" t="str">
        <f t="shared" si="83"/>
        <v/>
      </c>
      <c r="DO123" t="str">
        <f t="shared" si="84"/>
        <v/>
      </c>
      <c r="DP123" t="str">
        <f t="shared" si="85"/>
        <v/>
      </c>
      <c r="DQ123" t="str">
        <f t="shared" si="86"/>
        <v/>
      </c>
      <c r="DR123" t="str">
        <f t="shared" si="87"/>
        <v/>
      </c>
      <c r="DS123" t="str">
        <f t="shared" si="88"/>
        <v/>
      </c>
      <c r="DT123" t="str">
        <f t="shared" si="89"/>
        <v/>
      </c>
      <c r="DU123" t="str">
        <f t="shared" si="90"/>
        <v/>
      </c>
      <c r="DV123" t="str">
        <f t="shared" si="91"/>
        <v/>
      </c>
      <c r="DW123" t="str">
        <f t="shared" si="92"/>
        <v/>
      </c>
      <c r="DX123" t="str">
        <f t="shared" si="93"/>
        <v/>
      </c>
      <c r="DY123" t="str">
        <f t="shared" si="94"/>
        <v/>
      </c>
      <c r="DZ123" t="str">
        <f t="shared" si="95"/>
        <v/>
      </c>
      <c r="EA123" t="str">
        <f t="shared" si="96"/>
        <v/>
      </c>
      <c r="EB123" t="str">
        <f t="shared" si="97"/>
        <v/>
      </c>
      <c r="EC123" t="str">
        <f t="shared" si="98"/>
        <v/>
      </c>
      <c r="ED123" t="str">
        <f t="shared" si="99"/>
        <v/>
      </c>
      <c r="EE123" t="str">
        <f t="shared" si="100"/>
        <v/>
      </c>
      <c r="EF123" t="str">
        <f t="shared" si="101"/>
        <v/>
      </c>
      <c r="EG123" t="str">
        <f t="shared" si="102"/>
        <v/>
      </c>
      <c r="EH123" t="str">
        <f t="shared" si="103"/>
        <v/>
      </c>
      <c r="EI123" t="str">
        <f t="shared" si="104"/>
        <v/>
      </c>
      <c r="EJ123" t="str">
        <f t="shared" si="105"/>
        <v/>
      </c>
      <c r="EK123" t="str">
        <f t="shared" si="106"/>
        <v/>
      </c>
      <c r="EL123" t="str">
        <f t="shared" si="107"/>
        <v/>
      </c>
      <c r="EM123" t="str">
        <f t="shared" si="108"/>
        <v/>
      </c>
      <c r="EN123" t="str">
        <f t="shared" si="109"/>
        <v/>
      </c>
    </row>
    <row r="124" spans="1:144" ht="86.45">
      <c r="A124" s="7" t="s">
        <v>328</v>
      </c>
      <c r="B124" s="7">
        <v>2020</v>
      </c>
      <c r="C124" t="s">
        <v>565</v>
      </c>
      <c r="D124" t="s">
        <v>566</v>
      </c>
      <c r="E124" t="s">
        <v>567</v>
      </c>
      <c r="F124" t="s">
        <v>568</v>
      </c>
      <c r="G124" t="s">
        <v>347</v>
      </c>
      <c r="H124" t="s">
        <v>569</v>
      </c>
      <c r="I124">
        <v>36553</v>
      </c>
      <c r="J124" s="136">
        <f>VLOOKUP(H124, 'TRI Crosswalk codes'!D:E, 2, FALSE)</f>
        <v>4</v>
      </c>
      <c r="K124">
        <v>325211</v>
      </c>
      <c r="L124" s="137" t="str">
        <f>VLOOKUP(K124, '2017-2022 NAICS'!C:D, 2, FALSE)</f>
        <v>Plastics Material and Resin Manufacturing</v>
      </c>
      <c r="M124" s="137" t="str">
        <f>IF(COUNTIF('Raw TRI Data'!A:A, K124) &gt;0, "Yes", "No")</f>
        <v>No</v>
      </c>
      <c r="N124">
        <v>31.278055999999999</v>
      </c>
      <c r="O124">
        <v>-88.001666999999998</v>
      </c>
      <c r="P124" s="15">
        <v>110067041007</v>
      </c>
      <c r="Q124" s="15">
        <v>1320218714703</v>
      </c>
      <c r="R124" t="s">
        <v>335</v>
      </c>
      <c r="S124" t="s">
        <v>336</v>
      </c>
      <c r="T124" s="160">
        <v>4</v>
      </c>
      <c r="U124" s="136" t="str">
        <f>VLOOKUP(T124, 'TRI Crosswalk codes'!A:B, 2, FALSE)</f>
        <v>10,000 to 99,999</v>
      </c>
      <c r="V124">
        <v>6.4</v>
      </c>
      <c r="W124">
        <v>6.4</v>
      </c>
      <c r="Y124">
        <v>92</v>
      </c>
      <c r="Z124">
        <v>98.4</v>
      </c>
      <c r="AA124" t="s">
        <v>338</v>
      </c>
      <c r="AB124" s="137" t="str">
        <f t="shared" si="55"/>
        <v>Processing: As a reactant; 102 - Raw Materials</v>
      </c>
      <c r="AC124" s="137" t="s">
        <v>570</v>
      </c>
      <c r="AD124" s="26" t="str">
        <f>VLOOKUP(K124, 'NAICS OES Crosswalk'!A:C, 3, FALSE)</f>
        <v>Processing: Plastics Compounding</v>
      </c>
      <c r="AE124" s="26" t="str">
        <f>_xlfn.XLOOKUP($C124,'TRIFD to COU Crosswalk'!A:A,'TRIFD to COU Crosswalk'!B:B)</f>
        <v xml:space="preserve">Processing as a reactant in plastic material and resin manufacturing; Processing as a reactant in all other chemical product and preparation manufacturing </v>
      </c>
      <c r="AF124" s="137" t="s">
        <v>388</v>
      </c>
      <c r="AK124" t="s">
        <v>341</v>
      </c>
      <c r="AL124" t="s">
        <v>341</v>
      </c>
      <c r="AM124" t="s">
        <v>341</v>
      </c>
      <c r="AN124" t="s">
        <v>341</v>
      </c>
      <c r="AO124" t="s">
        <v>341</v>
      </c>
      <c r="AP124" t="s">
        <v>341</v>
      </c>
      <c r="AQ124" t="s">
        <v>342</v>
      </c>
      <c r="AR124" t="s">
        <v>341</v>
      </c>
      <c r="AS124" t="s">
        <v>342</v>
      </c>
      <c r="AT124" t="s">
        <v>341</v>
      </c>
      <c r="AU124" t="s">
        <v>341</v>
      </c>
      <c r="AV124" t="s">
        <v>341</v>
      </c>
      <c r="AW124" t="s">
        <v>341</v>
      </c>
      <c r="AX124" t="s">
        <v>341</v>
      </c>
      <c r="AY124" t="s">
        <v>341</v>
      </c>
      <c r="AZ124" t="s">
        <v>341</v>
      </c>
      <c r="BA124" t="s">
        <v>341</v>
      </c>
      <c r="BB124" t="s">
        <v>341</v>
      </c>
      <c r="BC124" t="s">
        <v>341</v>
      </c>
      <c r="BD124" t="s">
        <v>341</v>
      </c>
      <c r="BE124" t="s">
        <v>341</v>
      </c>
      <c r="BF124" t="s">
        <v>341</v>
      </c>
      <c r="BG124" t="s">
        <v>341</v>
      </c>
      <c r="BH124" t="s">
        <v>341</v>
      </c>
      <c r="BI124" t="s">
        <v>341</v>
      </c>
      <c r="BJ124" t="s">
        <v>341</v>
      </c>
      <c r="BK124" t="s">
        <v>341</v>
      </c>
      <c r="BL124" t="s">
        <v>341</v>
      </c>
      <c r="BM124" t="s">
        <v>341</v>
      </c>
      <c r="BN124" t="s">
        <v>341</v>
      </c>
      <c r="BO124" t="s">
        <v>341</v>
      </c>
      <c r="BP124" t="s">
        <v>341</v>
      </c>
      <c r="BQ124" t="s">
        <v>341</v>
      </c>
      <c r="BR124" t="s">
        <v>341</v>
      </c>
      <c r="BS124" t="s">
        <v>341</v>
      </c>
      <c r="BT124" t="s">
        <v>341</v>
      </c>
      <c r="BU124" t="s">
        <v>341</v>
      </c>
      <c r="BV124" t="s">
        <v>341</v>
      </c>
      <c r="BW124" t="s">
        <v>341</v>
      </c>
      <c r="BX124" t="s">
        <v>341</v>
      </c>
      <c r="BY124" t="s">
        <v>341</v>
      </c>
      <c r="BZ124" t="s">
        <v>341</v>
      </c>
      <c r="CA124" t="s">
        <v>341</v>
      </c>
      <c r="CB124" t="s">
        <v>341</v>
      </c>
      <c r="CC124" t="s">
        <v>341</v>
      </c>
      <c r="CD124" t="s">
        <v>341</v>
      </c>
      <c r="CE124" t="s">
        <v>341</v>
      </c>
      <c r="CF124" t="s">
        <v>341</v>
      </c>
      <c r="CG124" t="s">
        <v>341</v>
      </c>
      <c r="CH124" t="s">
        <v>341</v>
      </c>
      <c r="CI124" t="s">
        <v>341</v>
      </c>
      <c r="CJ124" t="s">
        <v>341</v>
      </c>
      <c r="CK124" t="s">
        <v>341</v>
      </c>
      <c r="CL124" t="s">
        <v>341</v>
      </c>
      <c r="CM124" t="str">
        <f t="shared" si="56"/>
        <v/>
      </c>
      <c r="CN124" t="str">
        <f t="shared" si="57"/>
        <v/>
      </c>
      <c r="CO124" t="str">
        <f t="shared" si="58"/>
        <v/>
      </c>
      <c r="CP124" t="str">
        <f t="shared" si="59"/>
        <v/>
      </c>
      <c r="CQ124" t="str">
        <f t="shared" si="60"/>
        <v/>
      </c>
      <c r="CR124" t="str">
        <f t="shared" si="61"/>
        <v/>
      </c>
      <c r="CS124" t="str">
        <f t="shared" si="62"/>
        <v>Processing: As a reactant</v>
      </c>
      <c r="CT124" t="str">
        <f t="shared" si="63"/>
        <v/>
      </c>
      <c r="CU124" t="str">
        <f t="shared" si="64"/>
        <v>102 - Raw Materials</v>
      </c>
      <c r="CV124" t="str">
        <f t="shared" si="65"/>
        <v/>
      </c>
      <c r="CW124" t="str">
        <f t="shared" si="66"/>
        <v/>
      </c>
      <c r="CX124" t="str">
        <f t="shared" si="67"/>
        <v/>
      </c>
      <c r="CY124" t="str">
        <f t="shared" si="68"/>
        <v/>
      </c>
      <c r="CZ124" t="str">
        <f t="shared" si="69"/>
        <v/>
      </c>
      <c r="DA124" t="str">
        <f t="shared" si="70"/>
        <v/>
      </c>
      <c r="DB124" t="str">
        <f t="shared" si="71"/>
        <v/>
      </c>
      <c r="DC124" t="str">
        <f t="shared" si="72"/>
        <v/>
      </c>
      <c r="DD124" t="str">
        <f t="shared" si="73"/>
        <v/>
      </c>
      <c r="DE124" t="str">
        <f t="shared" si="74"/>
        <v/>
      </c>
      <c r="DF124" t="str">
        <f t="shared" si="75"/>
        <v/>
      </c>
      <c r="DG124" t="str">
        <f t="shared" si="76"/>
        <v/>
      </c>
      <c r="DH124" t="str">
        <f t="shared" si="77"/>
        <v/>
      </c>
      <c r="DI124" t="str">
        <f t="shared" si="78"/>
        <v/>
      </c>
      <c r="DJ124" t="str">
        <f t="shared" si="79"/>
        <v/>
      </c>
      <c r="DK124" t="str">
        <f t="shared" si="80"/>
        <v/>
      </c>
      <c r="DL124" t="str">
        <f t="shared" si="81"/>
        <v/>
      </c>
      <c r="DM124" t="str">
        <f t="shared" si="82"/>
        <v/>
      </c>
      <c r="DN124" t="str">
        <f t="shared" si="83"/>
        <v/>
      </c>
      <c r="DO124" t="str">
        <f t="shared" si="84"/>
        <v/>
      </c>
      <c r="DP124" t="str">
        <f t="shared" si="85"/>
        <v/>
      </c>
      <c r="DQ124" t="str">
        <f t="shared" si="86"/>
        <v/>
      </c>
      <c r="DR124" t="str">
        <f t="shared" si="87"/>
        <v/>
      </c>
      <c r="DS124" t="str">
        <f t="shared" si="88"/>
        <v/>
      </c>
      <c r="DT124" t="str">
        <f t="shared" si="89"/>
        <v/>
      </c>
      <c r="DU124" t="str">
        <f t="shared" si="90"/>
        <v/>
      </c>
      <c r="DV124" t="str">
        <f t="shared" si="91"/>
        <v/>
      </c>
      <c r="DW124" t="str">
        <f t="shared" si="92"/>
        <v/>
      </c>
      <c r="DX124" t="str">
        <f t="shared" si="93"/>
        <v/>
      </c>
      <c r="DY124" t="str">
        <f t="shared" si="94"/>
        <v/>
      </c>
      <c r="DZ124" t="str">
        <f t="shared" si="95"/>
        <v/>
      </c>
      <c r="EA124" t="str">
        <f t="shared" si="96"/>
        <v/>
      </c>
      <c r="EB124" t="str">
        <f t="shared" si="97"/>
        <v/>
      </c>
      <c r="EC124" t="str">
        <f t="shared" si="98"/>
        <v/>
      </c>
      <c r="ED124" t="str">
        <f t="shared" si="99"/>
        <v/>
      </c>
      <c r="EE124" t="str">
        <f t="shared" si="100"/>
        <v/>
      </c>
      <c r="EF124" t="str">
        <f t="shared" si="101"/>
        <v/>
      </c>
      <c r="EG124" t="str">
        <f t="shared" si="102"/>
        <v/>
      </c>
      <c r="EH124" t="str">
        <f t="shared" si="103"/>
        <v/>
      </c>
      <c r="EI124" t="str">
        <f t="shared" si="104"/>
        <v/>
      </c>
      <c r="EJ124" t="str">
        <f t="shared" si="105"/>
        <v/>
      </c>
      <c r="EK124" t="str">
        <f t="shared" si="106"/>
        <v/>
      </c>
      <c r="EL124" t="str">
        <f t="shared" si="107"/>
        <v/>
      </c>
      <c r="EM124" t="str">
        <f t="shared" si="108"/>
        <v/>
      </c>
      <c r="EN124" t="str">
        <f t="shared" si="109"/>
        <v/>
      </c>
    </row>
    <row r="125" spans="1:144" ht="86.45">
      <c r="A125" s="7" t="s">
        <v>328</v>
      </c>
      <c r="B125" s="7">
        <v>2021</v>
      </c>
      <c r="C125" t="s">
        <v>565</v>
      </c>
      <c r="D125" t="s">
        <v>566</v>
      </c>
      <c r="E125" t="s">
        <v>567</v>
      </c>
      <c r="F125" t="s">
        <v>568</v>
      </c>
      <c r="G125" t="s">
        <v>347</v>
      </c>
      <c r="H125" t="s">
        <v>569</v>
      </c>
      <c r="I125">
        <v>36553</v>
      </c>
      <c r="J125" s="136">
        <f>VLOOKUP(H125, 'TRI Crosswalk codes'!D:E, 2, FALSE)</f>
        <v>4</v>
      </c>
      <c r="K125">
        <v>325211</v>
      </c>
      <c r="L125" s="137" t="str">
        <f>VLOOKUP(K125, '2017-2022 NAICS'!C:D, 2, FALSE)</f>
        <v>Plastics Material and Resin Manufacturing</v>
      </c>
      <c r="M125" s="137" t="str">
        <f>IF(COUNTIF('Raw TRI Data'!A:A, K125) &gt;0, "Yes", "No")</f>
        <v>No</v>
      </c>
      <c r="N125">
        <v>31.278055999999999</v>
      </c>
      <c r="O125">
        <v>-88.001666999999998</v>
      </c>
      <c r="P125" s="15">
        <v>110067041007</v>
      </c>
      <c r="Q125" s="15">
        <v>1321219688898</v>
      </c>
      <c r="R125" t="s">
        <v>335</v>
      </c>
      <c r="S125" t="s">
        <v>336</v>
      </c>
      <c r="T125" s="160">
        <v>4</v>
      </c>
      <c r="U125" s="136" t="str">
        <f>VLOOKUP(T125, 'TRI Crosswalk codes'!A:B, 2, FALSE)</f>
        <v>10,000 to 99,999</v>
      </c>
      <c r="V125">
        <v>5.2</v>
      </c>
      <c r="W125">
        <v>5.2</v>
      </c>
      <c r="Y125">
        <v>92</v>
      </c>
      <c r="Z125">
        <v>97.2</v>
      </c>
      <c r="AA125" t="s">
        <v>338</v>
      </c>
      <c r="AB125" s="137" t="str">
        <f t="shared" si="55"/>
        <v>Processing: As a reactant; 102 - Raw Materials</v>
      </c>
      <c r="AC125" s="137" t="s">
        <v>570</v>
      </c>
      <c r="AD125" s="26" t="str">
        <f>VLOOKUP(K125, 'NAICS OES Crosswalk'!A:C, 3, FALSE)</f>
        <v>Processing: Plastics Compounding</v>
      </c>
      <c r="AE125" s="26" t="str">
        <f>_xlfn.XLOOKUP($C125,'TRIFD to COU Crosswalk'!A:A,'TRIFD to COU Crosswalk'!B:B)</f>
        <v xml:space="preserve">Processing as a reactant in plastic material and resin manufacturing; Processing as a reactant in all other chemical product and preparation manufacturing </v>
      </c>
      <c r="AF125" s="137" t="s">
        <v>388</v>
      </c>
      <c r="AK125" t="s">
        <v>341</v>
      </c>
      <c r="AL125" t="s">
        <v>341</v>
      </c>
      <c r="AM125" t="s">
        <v>341</v>
      </c>
      <c r="AN125" t="s">
        <v>341</v>
      </c>
      <c r="AO125" t="s">
        <v>341</v>
      </c>
      <c r="AP125" t="s">
        <v>341</v>
      </c>
      <c r="AQ125" t="s">
        <v>342</v>
      </c>
      <c r="AR125" t="s">
        <v>341</v>
      </c>
      <c r="AS125" t="s">
        <v>342</v>
      </c>
      <c r="AT125" t="s">
        <v>341</v>
      </c>
      <c r="AU125" t="s">
        <v>341</v>
      </c>
      <c r="AV125" t="s">
        <v>341</v>
      </c>
      <c r="AW125" t="s">
        <v>341</v>
      </c>
      <c r="AX125" t="s">
        <v>341</v>
      </c>
      <c r="AY125" t="s">
        <v>341</v>
      </c>
      <c r="AZ125" t="s">
        <v>341</v>
      </c>
      <c r="BA125" t="s">
        <v>341</v>
      </c>
      <c r="BB125" t="s">
        <v>341</v>
      </c>
      <c r="BC125" t="s">
        <v>341</v>
      </c>
      <c r="BD125" t="s">
        <v>341</v>
      </c>
      <c r="BE125" t="s">
        <v>341</v>
      </c>
      <c r="BF125" t="s">
        <v>341</v>
      </c>
      <c r="BG125" t="s">
        <v>341</v>
      </c>
      <c r="BH125" t="s">
        <v>341</v>
      </c>
      <c r="BI125" t="s">
        <v>341</v>
      </c>
      <c r="BJ125" t="s">
        <v>341</v>
      </c>
      <c r="BK125" t="s">
        <v>341</v>
      </c>
      <c r="BL125" t="s">
        <v>341</v>
      </c>
      <c r="BM125" t="s">
        <v>341</v>
      </c>
      <c r="BN125" t="s">
        <v>341</v>
      </c>
      <c r="BO125" t="s">
        <v>341</v>
      </c>
      <c r="BP125" t="s">
        <v>341</v>
      </c>
      <c r="BQ125" t="s">
        <v>341</v>
      </c>
      <c r="BR125" t="s">
        <v>341</v>
      </c>
      <c r="BS125" t="s">
        <v>341</v>
      </c>
      <c r="BT125" t="s">
        <v>341</v>
      </c>
      <c r="BU125" t="s">
        <v>341</v>
      </c>
      <c r="BV125" t="s">
        <v>341</v>
      </c>
      <c r="BW125" t="s">
        <v>341</v>
      </c>
      <c r="BX125" t="s">
        <v>341</v>
      </c>
      <c r="BY125" t="s">
        <v>341</v>
      </c>
      <c r="BZ125" t="s">
        <v>341</v>
      </c>
      <c r="CA125" t="s">
        <v>341</v>
      </c>
      <c r="CB125" t="s">
        <v>341</v>
      </c>
      <c r="CC125" t="s">
        <v>341</v>
      </c>
      <c r="CD125" t="s">
        <v>341</v>
      </c>
      <c r="CE125" t="s">
        <v>341</v>
      </c>
      <c r="CF125" t="s">
        <v>341</v>
      </c>
      <c r="CG125" t="s">
        <v>341</v>
      </c>
      <c r="CH125" t="s">
        <v>341</v>
      </c>
      <c r="CI125" t="s">
        <v>341</v>
      </c>
      <c r="CJ125" t="s">
        <v>341</v>
      </c>
      <c r="CK125" t="s">
        <v>341</v>
      </c>
      <c r="CL125" t="s">
        <v>341</v>
      </c>
      <c r="CM125" t="str">
        <f t="shared" si="56"/>
        <v/>
      </c>
      <c r="CN125" t="str">
        <f t="shared" si="57"/>
        <v/>
      </c>
      <c r="CO125" t="str">
        <f t="shared" si="58"/>
        <v/>
      </c>
      <c r="CP125" t="str">
        <f t="shared" si="59"/>
        <v/>
      </c>
      <c r="CQ125" t="str">
        <f t="shared" si="60"/>
        <v/>
      </c>
      <c r="CR125" t="str">
        <f t="shared" si="61"/>
        <v/>
      </c>
      <c r="CS125" t="str">
        <f t="shared" si="62"/>
        <v>Processing: As a reactant</v>
      </c>
      <c r="CT125" t="str">
        <f t="shared" si="63"/>
        <v/>
      </c>
      <c r="CU125" t="str">
        <f t="shared" si="64"/>
        <v>102 - Raw Materials</v>
      </c>
      <c r="CV125" t="str">
        <f t="shared" si="65"/>
        <v/>
      </c>
      <c r="CW125" t="str">
        <f t="shared" si="66"/>
        <v/>
      </c>
      <c r="CX125" t="str">
        <f t="shared" si="67"/>
        <v/>
      </c>
      <c r="CY125" t="str">
        <f t="shared" si="68"/>
        <v/>
      </c>
      <c r="CZ125" t="str">
        <f t="shared" si="69"/>
        <v/>
      </c>
      <c r="DA125" t="str">
        <f t="shared" si="70"/>
        <v/>
      </c>
      <c r="DB125" t="str">
        <f t="shared" si="71"/>
        <v/>
      </c>
      <c r="DC125" t="str">
        <f t="shared" si="72"/>
        <v/>
      </c>
      <c r="DD125" t="str">
        <f t="shared" si="73"/>
        <v/>
      </c>
      <c r="DE125" t="str">
        <f t="shared" si="74"/>
        <v/>
      </c>
      <c r="DF125" t="str">
        <f t="shared" si="75"/>
        <v/>
      </c>
      <c r="DG125" t="str">
        <f t="shared" si="76"/>
        <v/>
      </c>
      <c r="DH125" t="str">
        <f t="shared" si="77"/>
        <v/>
      </c>
      <c r="DI125" t="str">
        <f t="shared" si="78"/>
        <v/>
      </c>
      <c r="DJ125" t="str">
        <f t="shared" si="79"/>
        <v/>
      </c>
      <c r="DK125" t="str">
        <f t="shared" si="80"/>
        <v/>
      </c>
      <c r="DL125" t="str">
        <f t="shared" si="81"/>
        <v/>
      </c>
      <c r="DM125" t="str">
        <f t="shared" si="82"/>
        <v/>
      </c>
      <c r="DN125" t="str">
        <f t="shared" si="83"/>
        <v/>
      </c>
      <c r="DO125" t="str">
        <f t="shared" si="84"/>
        <v/>
      </c>
      <c r="DP125" t="str">
        <f t="shared" si="85"/>
        <v/>
      </c>
      <c r="DQ125" t="str">
        <f t="shared" si="86"/>
        <v/>
      </c>
      <c r="DR125" t="str">
        <f t="shared" si="87"/>
        <v/>
      </c>
      <c r="DS125" t="str">
        <f t="shared" si="88"/>
        <v/>
      </c>
      <c r="DT125" t="str">
        <f t="shared" si="89"/>
        <v/>
      </c>
      <c r="DU125" t="str">
        <f t="shared" si="90"/>
        <v/>
      </c>
      <c r="DV125" t="str">
        <f t="shared" si="91"/>
        <v/>
      </c>
      <c r="DW125" t="str">
        <f t="shared" si="92"/>
        <v/>
      </c>
      <c r="DX125" t="str">
        <f t="shared" si="93"/>
        <v/>
      </c>
      <c r="DY125" t="str">
        <f t="shared" si="94"/>
        <v/>
      </c>
      <c r="DZ125" t="str">
        <f t="shared" si="95"/>
        <v/>
      </c>
      <c r="EA125" t="str">
        <f t="shared" si="96"/>
        <v/>
      </c>
      <c r="EB125" t="str">
        <f t="shared" si="97"/>
        <v/>
      </c>
      <c r="EC125" t="str">
        <f t="shared" si="98"/>
        <v/>
      </c>
      <c r="ED125" t="str">
        <f t="shared" si="99"/>
        <v/>
      </c>
      <c r="EE125" t="str">
        <f t="shared" si="100"/>
        <v/>
      </c>
      <c r="EF125" t="str">
        <f t="shared" si="101"/>
        <v/>
      </c>
      <c r="EG125" t="str">
        <f t="shared" si="102"/>
        <v/>
      </c>
      <c r="EH125" t="str">
        <f t="shared" si="103"/>
        <v/>
      </c>
      <c r="EI125" t="str">
        <f t="shared" si="104"/>
        <v/>
      </c>
      <c r="EJ125" t="str">
        <f t="shared" si="105"/>
        <v/>
      </c>
      <c r="EK125" t="str">
        <f t="shared" si="106"/>
        <v/>
      </c>
      <c r="EL125" t="str">
        <f t="shared" si="107"/>
        <v/>
      </c>
      <c r="EM125" t="str">
        <f t="shared" si="108"/>
        <v/>
      </c>
      <c r="EN125" t="str">
        <f t="shared" si="109"/>
        <v/>
      </c>
    </row>
    <row r="126" spans="1:144" ht="86.45">
      <c r="A126" s="7" t="s">
        <v>328</v>
      </c>
      <c r="B126" s="7">
        <v>2022</v>
      </c>
      <c r="C126" t="s">
        <v>565</v>
      </c>
      <c r="D126" t="s">
        <v>566</v>
      </c>
      <c r="E126" t="s">
        <v>567</v>
      </c>
      <c r="F126" t="s">
        <v>568</v>
      </c>
      <c r="G126" t="s">
        <v>347</v>
      </c>
      <c r="H126" t="s">
        <v>569</v>
      </c>
      <c r="I126">
        <v>36553</v>
      </c>
      <c r="J126" s="136">
        <f>VLOOKUP(H126, 'TRI Crosswalk codes'!D:E, 2, FALSE)</f>
        <v>4</v>
      </c>
      <c r="K126">
        <v>325211</v>
      </c>
      <c r="L126" s="137" t="str">
        <f>VLOOKUP(K126, '2017-2022 NAICS'!C:D, 2, FALSE)</f>
        <v>Plastics Material and Resin Manufacturing</v>
      </c>
      <c r="M126" s="137" t="str">
        <f>IF(COUNTIF('Raw TRI Data'!A:A, K126) &gt;0, "Yes", "No")</f>
        <v>No</v>
      </c>
      <c r="N126">
        <v>31.278055999999999</v>
      </c>
      <c r="O126">
        <v>-88.001666999999998</v>
      </c>
      <c r="P126" s="15">
        <v>110067041007</v>
      </c>
      <c r="Q126" s="15">
        <v>1322221457031</v>
      </c>
      <c r="R126" t="s">
        <v>335</v>
      </c>
      <c r="S126" t="s">
        <v>336</v>
      </c>
      <c r="T126" s="160">
        <v>4</v>
      </c>
      <c r="U126" s="136" t="str">
        <f>VLOOKUP(T126, 'TRI Crosswalk codes'!A:B, 2, FALSE)</f>
        <v>10,000 to 99,999</v>
      </c>
      <c r="V126">
        <v>5.16</v>
      </c>
      <c r="W126">
        <v>5.16</v>
      </c>
      <c r="Y126">
        <v>92</v>
      </c>
      <c r="Z126">
        <v>97.16</v>
      </c>
      <c r="AA126" t="s">
        <v>338</v>
      </c>
      <c r="AB126" s="137" t="str">
        <f t="shared" si="55"/>
        <v>Processing: As a reactant; 102 - Raw Materials</v>
      </c>
      <c r="AC126" s="137" t="s">
        <v>570</v>
      </c>
      <c r="AD126" s="26" t="str">
        <f>VLOOKUP(K126, 'NAICS OES Crosswalk'!A:C, 3, FALSE)</f>
        <v>Processing: Plastics Compounding</v>
      </c>
      <c r="AE126" s="26" t="str">
        <f>_xlfn.XLOOKUP($C126,'TRIFD to COU Crosswalk'!A:A,'TRIFD to COU Crosswalk'!B:B)</f>
        <v xml:space="preserve">Processing as a reactant in plastic material and resin manufacturing; Processing as a reactant in all other chemical product and preparation manufacturing </v>
      </c>
      <c r="AF126" s="137" t="s">
        <v>388</v>
      </c>
      <c r="AK126" t="s">
        <v>341</v>
      </c>
      <c r="AL126" t="s">
        <v>341</v>
      </c>
      <c r="AM126" t="s">
        <v>341</v>
      </c>
      <c r="AN126" t="s">
        <v>341</v>
      </c>
      <c r="AO126" t="s">
        <v>341</v>
      </c>
      <c r="AP126" t="s">
        <v>341</v>
      </c>
      <c r="AQ126" t="s">
        <v>342</v>
      </c>
      <c r="AR126" t="s">
        <v>341</v>
      </c>
      <c r="AS126" t="s">
        <v>342</v>
      </c>
      <c r="AT126" t="s">
        <v>341</v>
      </c>
      <c r="AU126" t="s">
        <v>341</v>
      </c>
      <c r="AV126" t="s">
        <v>341</v>
      </c>
      <c r="AW126" t="s">
        <v>341</v>
      </c>
      <c r="AX126" t="s">
        <v>341</v>
      </c>
      <c r="AY126" t="s">
        <v>341</v>
      </c>
      <c r="AZ126" t="s">
        <v>341</v>
      </c>
      <c r="BA126" t="s">
        <v>341</v>
      </c>
      <c r="BB126" t="s">
        <v>341</v>
      </c>
      <c r="BC126" t="s">
        <v>341</v>
      </c>
      <c r="BD126" t="s">
        <v>341</v>
      </c>
      <c r="BE126" t="s">
        <v>341</v>
      </c>
      <c r="BF126" t="s">
        <v>341</v>
      </c>
      <c r="BG126" t="s">
        <v>341</v>
      </c>
      <c r="BH126" t="s">
        <v>341</v>
      </c>
      <c r="BI126" t="s">
        <v>341</v>
      </c>
      <c r="BJ126" t="s">
        <v>341</v>
      </c>
      <c r="BK126" t="s">
        <v>341</v>
      </c>
      <c r="BL126" t="s">
        <v>341</v>
      </c>
      <c r="BM126" t="s">
        <v>341</v>
      </c>
      <c r="BN126" t="s">
        <v>341</v>
      </c>
      <c r="BO126" t="s">
        <v>341</v>
      </c>
      <c r="BP126" t="s">
        <v>341</v>
      </c>
      <c r="BQ126" t="s">
        <v>341</v>
      </c>
      <c r="BR126" t="s">
        <v>341</v>
      </c>
      <c r="BS126" t="s">
        <v>341</v>
      </c>
      <c r="BT126" t="s">
        <v>341</v>
      </c>
      <c r="BU126" t="s">
        <v>341</v>
      </c>
      <c r="BV126" t="s">
        <v>341</v>
      </c>
      <c r="BW126" t="s">
        <v>341</v>
      </c>
      <c r="BX126" t="s">
        <v>341</v>
      </c>
      <c r="BY126" t="s">
        <v>341</v>
      </c>
      <c r="BZ126" t="s">
        <v>341</v>
      </c>
      <c r="CA126" t="s">
        <v>341</v>
      </c>
      <c r="CB126" t="s">
        <v>341</v>
      </c>
      <c r="CC126" t="s">
        <v>341</v>
      </c>
      <c r="CD126" t="s">
        <v>341</v>
      </c>
      <c r="CE126" t="s">
        <v>341</v>
      </c>
      <c r="CF126" t="s">
        <v>341</v>
      </c>
      <c r="CG126" t="s">
        <v>341</v>
      </c>
      <c r="CH126" t="s">
        <v>341</v>
      </c>
      <c r="CI126" t="s">
        <v>341</v>
      </c>
      <c r="CJ126" t="s">
        <v>341</v>
      </c>
      <c r="CK126" t="s">
        <v>341</v>
      </c>
      <c r="CL126" t="s">
        <v>341</v>
      </c>
      <c r="CM126" t="str">
        <f t="shared" si="56"/>
        <v/>
      </c>
      <c r="CN126" t="str">
        <f t="shared" si="57"/>
        <v/>
      </c>
      <c r="CO126" t="str">
        <f t="shared" si="58"/>
        <v/>
      </c>
      <c r="CP126" t="str">
        <f t="shared" si="59"/>
        <v/>
      </c>
      <c r="CQ126" t="str">
        <f t="shared" si="60"/>
        <v/>
      </c>
      <c r="CR126" t="str">
        <f t="shared" si="61"/>
        <v/>
      </c>
      <c r="CS126" t="str">
        <f t="shared" si="62"/>
        <v>Processing: As a reactant</v>
      </c>
      <c r="CT126" t="str">
        <f t="shared" si="63"/>
        <v/>
      </c>
      <c r="CU126" t="str">
        <f t="shared" si="64"/>
        <v>102 - Raw Materials</v>
      </c>
      <c r="CV126" t="str">
        <f t="shared" si="65"/>
        <v/>
      </c>
      <c r="CW126" t="str">
        <f t="shared" si="66"/>
        <v/>
      </c>
      <c r="CX126" t="str">
        <f t="shared" si="67"/>
        <v/>
      </c>
      <c r="CY126" t="str">
        <f t="shared" si="68"/>
        <v/>
      </c>
      <c r="CZ126" t="str">
        <f t="shared" si="69"/>
        <v/>
      </c>
      <c r="DA126" t="str">
        <f t="shared" si="70"/>
        <v/>
      </c>
      <c r="DB126" t="str">
        <f t="shared" si="71"/>
        <v/>
      </c>
      <c r="DC126" t="str">
        <f t="shared" si="72"/>
        <v/>
      </c>
      <c r="DD126" t="str">
        <f t="shared" si="73"/>
        <v/>
      </c>
      <c r="DE126" t="str">
        <f t="shared" si="74"/>
        <v/>
      </c>
      <c r="DF126" t="str">
        <f t="shared" si="75"/>
        <v/>
      </c>
      <c r="DG126" t="str">
        <f t="shared" si="76"/>
        <v/>
      </c>
      <c r="DH126" t="str">
        <f t="shared" si="77"/>
        <v/>
      </c>
      <c r="DI126" t="str">
        <f t="shared" si="78"/>
        <v/>
      </c>
      <c r="DJ126" t="str">
        <f t="shared" si="79"/>
        <v/>
      </c>
      <c r="DK126" t="str">
        <f t="shared" si="80"/>
        <v/>
      </c>
      <c r="DL126" t="str">
        <f t="shared" si="81"/>
        <v/>
      </c>
      <c r="DM126" t="str">
        <f t="shared" si="82"/>
        <v/>
      </c>
      <c r="DN126" t="str">
        <f t="shared" si="83"/>
        <v/>
      </c>
      <c r="DO126" t="str">
        <f t="shared" si="84"/>
        <v/>
      </c>
      <c r="DP126" t="str">
        <f t="shared" si="85"/>
        <v/>
      </c>
      <c r="DQ126" t="str">
        <f t="shared" si="86"/>
        <v/>
      </c>
      <c r="DR126" t="str">
        <f t="shared" si="87"/>
        <v/>
      </c>
      <c r="DS126" t="str">
        <f t="shared" si="88"/>
        <v/>
      </c>
      <c r="DT126" t="str">
        <f t="shared" si="89"/>
        <v/>
      </c>
      <c r="DU126" t="str">
        <f t="shared" si="90"/>
        <v/>
      </c>
      <c r="DV126" t="str">
        <f t="shared" si="91"/>
        <v/>
      </c>
      <c r="DW126" t="str">
        <f t="shared" si="92"/>
        <v/>
      </c>
      <c r="DX126" t="str">
        <f t="shared" si="93"/>
        <v/>
      </c>
      <c r="DY126" t="str">
        <f t="shared" si="94"/>
        <v/>
      </c>
      <c r="DZ126" t="str">
        <f t="shared" si="95"/>
        <v/>
      </c>
      <c r="EA126" t="str">
        <f t="shared" si="96"/>
        <v/>
      </c>
      <c r="EB126" t="str">
        <f t="shared" si="97"/>
        <v/>
      </c>
      <c r="EC126" t="str">
        <f t="shared" si="98"/>
        <v/>
      </c>
      <c r="ED126" t="str">
        <f t="shared" si="99"/>
        <v/>
      </c>
      <c r="EE126" t="str">
        <f t="shared" si="100"/>
        <v/>
      </c>
      <c r="EF126" t="str">
        <f t="shared" si="101"/>
        <v/>
      </c>
      <c r="EG126" t="str">
        <f t="shared" si="102"/>
        <v/>
      </c>
      <c r="EH126" t="str">
        <f t="shared" si="103"/>
        <v/>
      </c>
      <c r="EI126" t="str">
        <f t="shared" si="104"/>
        <v/>
      </c>
      <c r="EJ126" t="str">
        <f t="shared" si="105"/>
        <v/>
      </c>
      <c r="EK126" t="str">
        <f t="shared" si="106"/>
        <v/>
      </c>
      <c r="EL126" t="str">
        <f t="shared" si="107"/>
        <v/>
      </c>
      <c r="EM126" t="str">
        <f t="shared" si="108"/>
        <v/>
      </c>
      <c r="EN126" t="str">
        <f t="shared" si="109"/>
        <v/>
      </c>
    </row>
    <row r="127" spans="1:144" ht="86.45">
      <c r="A127" s="7" t="s">
        <v>328</v>
      </c>
      <c r="B127" s="7">
        <v>2023</v>
      </c>
      <c r="C127" t="s">
        <v>565</v>
      </c>
      <c r="D127" t="s">
        <v>566</v>
      </c>
      <c r="E127" t="s">
        <v>567</v>
      </c>
      <c r="F127" t="s">
        <v>568</v>
      </c>
      <c r="G127" t="s">
        <v>347</v>
      </c>
      <c r="H127" t="s">
        <v>569</v>
      </c>
      <c r="I127">
        <v>36553</v>
      </c>
      <c r="J127" s="136">
        <f>VLOOKUP(H127, 'TRI Crosswalk codes'!D:E, 2, FALSE)</f>
        <v>4</v>
      </c>
      <c r="K127">
        <v>325211</v>
      </c>
      <c r="L127" s="137" t="str">
        <f>VLOOKUP(K127, '2017-2022 NAICS'!C:D, 2, FALSE)</f>
        <v>Plastics Material and Resin Manufacturing</v>
      </c>
      <c r="M127" s="137" t="str">
        <f>IF(COUNTIF('Raw TRI Data'!A:A, K127) &gt;0, "Yes", "No")</f>
        <v>No</v>
      </c>
      <c r="N127">
        <v>31.278055999999999</v>
      </c>
      <c r="O127">
        <v>-88.001666999999998</v>
      </c>
      <c r="P127" s="15">
        <v>110067041007</v>
      </c>
      <c r="Q127" s="15">
        <v>1323221773777</v>
      </c>
      <c r="R127" t="s">
        <v>335</v>
      </c>
      <c r="S127" t="s">
        <v>336</v>
      </c>
      <c r="T127" s="160">
        <v>4</v>
      </c>
      <c r="U127" s="136" t="str">
        <f>VLOOKUP(T127, 'TRI Crosswalk codes'!A:B, 2, FALSE)</f>
        <v>10,000 to 99,999</v>
      </c>
      <c r="V127">
        <v>1.36</v>
      </c>
      <c r="W127">
        <v>1.36</v>
      </c>
      <c r="Y127">
        <v>0</v>
      </c>
      <c r="Z127">
        <v>1.36</v>
      </c>
      <c r="AA127" t="s">
        <v>338</v>
      </c>
      <c r="AB127" s="137" t="str">
        <f t="shared" si="55"/>
        <v>Processing: As a reactant; 102 - Raw Materials</v>
      </c>
      <c r="AC127" s="137" t="s">
        <v>570</v>
      </c>
      <c r="AD127" s="26" t="str">
        <f>VLOOKUP(K127, 'NAICS OES Crosswalk'!A:C, 3, FALSE)</f>
        <v>Processing: Plastics Compounding</v>
      </c>
      <c r="AE127" s="26" t="str">
        <f>_xlfn.XLOOKUP($C127,'TRIFD to COU Crosswalk'!A:A,'TRIFD to COU Crosswalk'!B:B)</f>
        <v xml:space="preserve">Processing as a reactant in plastic material and resin manufacturing; Processing as a reactant in all other chemical product and preparation manufacturing </v>
      </c>
      <c r="AF127" s="137" t="s">
        <v>388</v>
      </c>
      <c r="AK127" t="s">
        <v>341</v>
      </c>
      <c r="AL127" t="s">
        <v>341</v>
      </c>
      <c r="AM127" t="s">
        <v>341</v>
      </c>
      <c r="AN127" t="s">
        <v>341</v>
      </c>
      <c r="AO127" t="s">
        <v>341</v>
      </c>
      <c r="AP127" t="s">
        <v>341</v>
      </c>
      <c r="AQ127" t="s">
        <v>342</v>
      </c>
      <c r="AR127" t="s">
        <v>341</v>
      </c>
      <c r="AS127" t="s">
        <v>342</v>
      </c>
      <c r="AT127" t="s">
        <v>341</v>
      </c>
      <c r="AU127" t="s">
        <v>341</v>
      </c>
      <c r="AV127" t="s">
        <v>341</v>
      </c>
      <c r="AW127" t="s">
        <v>341</v>
      </c>
      <c r="AX127" t="s">
        <v>341</v>
      </c>
      <c r="AY127" t="s">
        <v>341</v>
      </c>
      <c r="AZ127" t="s">
        <v>341</v>
      </c>
      <c r="BA127" t="s">
        <v>341</v>
      </c>
      <c r="BB127" t="s">
        <v>341</v>
      </c>
      <c r="BC127" t="s">
        <v>341</v>
      </c>
      <c r="BD127" t="s">
        <v>341</v>
      </c>
      <c r="BE127" t="s">
        <v>341</v>
      </c>
      <c r="BF127" t="s">
        <v>341</v>
      </c>
      <c r="BG127" t="s">
        <v>341</v>
      </c>
      <c r="BH127" t="s">
        <v>341</v>
      </c>
      <c r="BI127" t="s">
        <v>341</v>
      </c>
      <c r="BJ127" t="s">
        <v>341</v>
      </c>
      <c r="BK127" t="s">
        <v>341</v>
      </c>
      <c r="BL127" t="s">
        <v>341</v>
      </c>
      <c r="BM127" t="s">
        <v>341</v>
      </c>
      <c r="BN127" t="s">
        <v>341</v>
      </c>
      <c r="BO127" t="s">
        <v>341</v>
      </c>
      <c r="BP127" t="s">
        <v>341</v>
      </c>
      <c r="BQ127" t="s">
        <v>341</v>
      </c>
      <c r="BR127" t="s">
        <v>341</v>
      </c>
      <c r="BS127" t="s">
        <v>341</v>
      </c>
      <c r="BT127" t="s">
        <v>341</v>
      </c>
      <c r="BU127" t="s">
        <v>341</v>
      </c>
      <c r="BV127" t="s">
        <v>341</v>
      </c>
      <c r="BW127" t="s">
        <v>341</v>
      </c>
      <c r="BX127" t="s">
        <v>341</v>
      </c>
      <c r="BY127" t="s">
        <v>341</v>
      </c>
      <c r="BZ127" t="s">
        <v>341</v>
      </c>
      <c r="CA127" t="s">
        <v>341</v>
      </c>
      <c r="CB127" t="s">
        <v>341</v>
      </c>
      <c r="CC127" t="s">
        <v>341</v>
      </c>
      <c r="CD127" t="s">
        <v>341</v>
      </c>
      <c r="CE127" t="s">
        <v>341</v>
      </c>
      <c r="CF127" t="s">
        <v>341</v>
      </c>
      <c r="CG127" t="s">
        <v>341</v>
      </c>
      <c r="CH127" t="s">
        <v>341</v>
      </c>
      <c r="CI127" t="s">
        <v>341</v>
      </c>
      <c r="CJ127" t="s">
        <v>341</v>
      </c>
      <c r="CK127" t="s">
        <v>341</v>
      </c>
      <c r="CL127" t="s">
        <v>341</v>
      </c>
      <c r="CM127" t="str">
        <f t="shared" si="56"/>
        <v/>
      </c>
      <c r="CN127" t="str">
        <f t="shared" si="57"/>
        <v/>
      </c>
      <c r="CO127" t="str">
        <f t="shared" si="58"/>
        <v/>
      </c>
      <c r="CP127" t="str">
        <f t="shared" si="59"/>
        <v/>
      </c>
      <c r="CQ127" t="str">
        <f t="shared" si="60"/>
        <v/>
      </c>
      <c r="CR127" t="str">
        <f t="shared" si="61"/>
        <v/>
      </c>
      <c r="CS127" t="str">
        <f t="shared" si="62"/>
        <v>Processing: As a reactant</v>
      </c>
      <c r="CT127" t="str">
        <f t="shared" si="63"/>
        <v/>
      </c>
      <c r="CU127" t="str">
        <f t="shared" si="64"/>
        <v>102 - Raw Materials</v>
      </c>
      <c r="CV127" t="str">
        <f t="shared" si="65"/>
        <v/>
      </c>
      <c r="CW127" t="str">
        <f t="shared" si="66"/>
        <v/>
      </c>
      <c r="CX127" t="str">
        <f t="shared" si="67"/>
        <v/>
      </c>
      <c r="CY127" t="str">
        <f t="shared" si="68"/>
        <v/>
      </c>
      <c r="CZ127" t="str">
        <f t="shared" si="69"/>
        <v/>
      </c>
      <c r="DA127" t="str">
        <f t="shared" si="70"/>
        <v/>
      </c>
      <c r="DB127" t="str">
        <f t="shared" si="71"/>
        <v/>
      </c>
      <c r="DC127" t="str">
        <f t="shared" si="72"/>
        <v/>
      </c>
      <c r="DD127" t="str">
        <f t="shared" si="73"/>
        <v/>
      </c>
      <c r="DE127" t="str">
        <f t="shared" si="74"/>
        <v/>
      </c>
      <c r="DF127" t="str">
        <f t="shared" si="75"/>
        <v/>
      </c>
      <c r="DG127" t="str">
        <f t="shared" si="76"/>
        <v/>
      </c>
      <c r="DH127" t="str">
        <f t="shared" si="77"/>
        <v/>
      </c>
      <c r="DI127" t="str">
        <f t="shared" si="78"/>
        <v/>
      </c>
      <c r="DJ127" t="str">
        <f t="shared" si="79"/>
        <v/>
      </c>
      <c r="DK127" t="str">
        <f t="shared" si="80"/>
        <v/>
      </c>
      <c r="DL127" t="str">
        <f t="shared" si="81"/>
        <v/>
      </c>
      <c r="DM127" t="str">
        <f t="shared" si="82"/>
        <v/>
      </c>
      <c r="DN127" t="str">
        <f t="shared" si="83"/>
        <v/>
      </c>
      <c r="DO127" t="str">
        <f t="shared" si="84"/>
        <v/>
      </c>
      <c r="DP127" t="str">
        <f t="shared" si="85"/>
        <v/>
      </c>
      <c r="DQ127" t="str">
        <f t="shared" si="86"/>
        <v/>
      </c>
      <c r="DR127" t="str">
        <f t="shared" si="87"/>
        <v/>
      </c>
      <c r="DS127" t="str">
        <f t="shared" si="88"/>
        <v/>
      </c>
      <c r="DT127" t="str">
        <f t="shared" si="89"/>
        <v/>
      </c>
      <c r="DU127" t="str">
        <f t="shared" si="90"/>
        <v/>
      </c>
      <c r="DV127" t="str">
        <f t="shared" si="91"/>
        <v/>
      </c>
      <c r="DW127" t="str">
        <f t="shared" si="92"/>
        <v/>
      </c>
      <c r="DX127" t="str">
        <f t="shared" si="93"/>
        <v/>
      </c>
      <c r="DY127" t="str">
        <f t="shared" si="94"/>
        <v/>
      </c>
      <c r="DZ127" t="str">
        <f t="shared" si="95"/>
        <v/>
      </c>
      <c r="EA127" t="str">
        <f t="shared" si="96"/>
        <v/>
      </c>
      <c r="EB127" t="str">
        <f t="shared" si="97"/>
        <v/>
      </c>
      <c r="EC127" t="str">
        <f t="shared" si="98"/>
        <v/>
      </c>
      <c r="ED127" t="str">
        <f t="shared" si="99"/>
        <v/>
      </c>
      <c r="EE127" t="str">
        <f t="shared" si="100"/>
        <v/>
      </c>
      <c r="EF127" t="str">
        <f t="shared" si="101"/>
        <v/>
      </c>
      <c r="EG127" t="str">
        <f t="shared" si="102"/>
        <v/>
      </c>
      <c r="EH127" t="str">
        <f t="shared" si="103"/>
        <v/>
      </c>
      <c r="EI127" t="str">
        <f t="shared" si="104"/>
        <v/>
      </c>
      <c r="EJ127" t="str">
        <f t="shared" si="105"/>
        <v/>
      </c>
      <c r="EK127" t="str">
        <f t="shared" si="106"/>
        <v/>
      </c>
      <c r="EL127" t="str">
        <f t="shared" si="107"/>
        <v/>
      </c>
      <c r="EM127" t="str">
        <f t="shared" si="108"/>
        <v/>
      </c>
      <c r="EN127" t="str">
        <f t="shared" si="109"/>
        <v/>
      </c>
    </row>
    <row r="128" spans="1:144" ht="86.45">
      <c r="A128" s="7" t="s">
        <v>328</v>
      </c>
      <c r="B128" s="7">
        <v>2019</v>
      </c>
      <c r="C128" t="s">
        <v>571</v>
      </c>
      <c r="D128" t="s">
        <v>572</v>
      </c>
      <c r="E128" t="s">
        <v>573</v>
      </c>
      <c r="F128" t="s">
        <v>574</v>
      </c>
      <c r="G128" t="s">
        <v>574</v>
      </c>
      <c r="H128" t="s">
        <v>575</v>
      </c>
      <c r="I128">
        <v>19148</v>
      </c>
      <c r="J128" s="136">
        <f>VLOOKUP(H128, 'TRI Crosswalk codes'!D:E, 2, FALSE)</f>
        <v>3</v>
      </c>
      <c r="K128">
        <v>325211</v>
      </c>
      <c r="L128" s="137" t="str">
        <f>VLOOKUP(K128, '2017-2022 NAICS'!C:D, 2, FALSE)</f>
        <v>Plastics Material and Resin Manufacturing</v>
      </c>
      <c r="M128" s="137" t="str">
        <f>IF(COUNTIF('Raw TRI Data'!A:A, K128) &gt;0, "Yes", "No")</f>
        <v>No</v>
      </c>
      <c r="N128">
        <v>39.909557</v>
      </c>
      <c r="O128">
        <v>-75.130454</v>
      </c>
      <c r="P128" s="15">
        <v>110000337047</v>
      </c>
      <c r="Q128" s="15">
        <v>1319219433164</v>
      </c>
      <c r="R128" t="s">
        <v>335</v>
      </c>
      <c r="S128" t="s">
        <v>336</v>
      </c>
      <c r="T128" s="160">
        <v>4</v>
      </c>
      <c r="U128" s="136" t="str">
        <f>VLOOKUP(T128, 'TRI Crosswalk codes'!A:B, 2, FALSE)</f>
        <v>10,000 to 99,999</v>
      </c>
      <c r="V128" t="s">
        <v>337</v>
      </c>
      <c r="W128">
        <v>0</v>
      </c>
      <c r="Y128">
        <v>54</v>
      </c>
      <c r="Z128">
        <v>54</v>
      </c>
      <c r="AA128" t="s">
        <v>338</v>
      </c>
      <c r="AB128" s="137" t="str">
        <f t="shared" si="55"/>
        <v>Processing: As a reactant; 102 - Raw Materials</v>
      </c>
      <c r="AC128" s="137" t="s">
        <v>339</v>
      </c>
      <c r="AD128" s="26" t="str">
        <f>VLOOKUP(K128, 'NAICS OES Crosswalk'!A:C, 3, FALSE)</f>
        <v>Processing: Plastics Compounding</v>
      </c>
      <c r="AE128" s="26" t="str">
        <f>_xlfn.XLOOKUP($C128,'TRIFD to COU Crosswalk'!A:A,'TRIFD to COU Crosswalk'!B:B)</f>
        <v xml:space="preserve">Processing as a reactant in plastic material and resin manufacturing; Processing as a reactant in all other chemical product and preparation manufacturing </v>
      </c>
      <c r="AF128" s="137" t="s">
        <v>388</v>
      </c>
      <c r="AK128" t="s">
        <v>341</v>
      </c>
      <c r="AL128" t="s">
        <v>341</v>
      </c>
      <c r="AM128" t="s">
        <v>341</v>
      </c>
      <c r="AN128" t="s">
        <v>341</v>
      </c>
      <c r="AO128" t="s">
        <v>341</v>
      </c>
      <c r="AP128" t="s">
        <v>341</v>
      </c>
      <c r="AQ128" t="s">
        <v>342</v>
      </c>
      <c r="AR128" t="s">
        <v>341</v>
      </c>
      <c r="AS128" t="s">
        <v>342</v>
      </c>
      <c r="AT128" t="s">
        <v>341</v>
      </c>
      <c r="AU128" t="s">
        <v>341</v>
      </c>
      <c r="AV128" t="s">
        <v>341</v>
      </c>
      <c r="AW128" t="s">
        <v>341</v>
      </c>
      <c r="AX128" t="s">
        <v>341</v>
      </c>
      <c r="AY128" t="s">
        <v>341</v>
      </c>
      <c r="AZ128" t="s">
        <v>341</v>
      </c>
      <c r="BA128" t="s">
        <v>341</v>
      </c>
      <c r="BB128" t="s">
        <v>341</v>
      </c>
      <c r="BC128" t="s">
        <v>341</v>
      </c>
      <c r="BD128" t="s">
        <v>341</v>
      </c>
      <c r="BE128" t="s">
        <v>341</v>
      </c>
      <c r="BF128" t="s">
        <v>341</v>
      </c>
      <c r="BG128" t="s">
        <v>341</v>
      </c>
      <c r="BH128" t="s">
        <v>341</v>
      </c>
      <c r="BI128" t="s">
        <v>341</v>
      </c>
      <c r="BJ128" t="s">
        <v>341</v>
      </c>
      <c r="BK128" t="s">
        <v>341</v>
      </c>
      <c r="BL128" t="s">
        <v>341</v>
      </c>
      <c r="BM128" t="s">
        <v>341</v>
      </c>
      <c r="BN128" t="s">
        <v>341</v>
      </c>
      <c r="BO128" t="s">
        <v>341</v>
      </c>
      <c r="BP128" t="s">
        <v>341</v>
      </c>
      <c r="BQ128" t="s">
        <v>341</v>
      </c>
      <c r="BR128" t="s">
        <v>341</v>
      </c>
      <c r="BS128" t="s">
        <v>341</v>
      </c>
      <c r="BT128" t="s">
        <v>341</v>
      </c>
      <c r="BU128" t="s">
        <v>341</v>
      </c>
      <c r="BV128" t="s">
        <v>341</v>
      </c>
      <c r="BW128" t="s">
        <v>341</v>
      </c>
      <c r="BX128" t="s">
        <v>341</v>
      </c>
      <c r="BY128" t="s">
        <v>341</v>
      </c>
      <c r="BZ128" t="s">
        <v>341</v>
      </c>
      <c r="CA128" t="s">
        <v>341</v>
      </c>
      <c r="CB128" t="s">
        <v>341</v>
      </c>
      <c r="CC128" t="s">
        <v>341</v>
      </c>
      <c r="CD128" t="s">
        <v>341</v>
      </c>
      <c r="CE128" t="s">
        <v>341</v>
      </c>
      <c r="CF128" t="s">
        <v>341</v>
      </c>
      <c r="CG128" t="s">
        <v>341</v>
      </c>
      <c r="CH128" t="s">
        <v>341</v>
      </c>
      <c r="CI128" t="s">
        <v>341</v>
      </c>
      <c r="CJ128" t="s">
        <v>341</v>
      </c>
      <c r="CK128" t="s">
        <v>341</v>
      </c>
      <c r="CL128" t="s">
        <v>341</v>
      </c>
      <c r="CM128" t="str">
        <f t="shared" si="56"/>
        <v/>
      </c>
      <c r="CN128" t="str">
        <f t="shared" si="57"/>
        <v/>
      </c>
      <c r="CO128" t="str">
        <f t="shared" si="58"/>
        <v/>
      </c>
      <c r="CP128" t="str">
        <f t="shared" si="59"/>
        <v/>
      </c>
      <c r="CQ128" t="str">
        <f t="shared" si="60"/>
        <v/>
      </c>
      <c r="CR128" t="str">
        <f t="shared" si="61"/>
        <v/>
      </c>
      <c r="CS128" t="str">
        <f t="shared" si="62"/>
        <v>Processing: As a reactant</v>
      </c>
      <c r="CT128" t="str">
        <f t="shared" si="63"/>
        <v/>
      </c>
      <c r="CU128" t="str">
        <f t="shared" si="64"/>
        <v>102 - Raw Materials</v>
      </c>
      <c r="CV128" t="str">
        <f t="shared" si="65"/>
        <v/>
      </c>
      <c r="CW128" t="str">
        <f t="shared" si="66"/>
        <v/>
      </c>
      <c r="CX128" t="str">
        <f t="shared" si="67"/>
        <v/>
      </c>
      <c r="CY128" t="str">
        <f t="shared" si="68"/>
        <v/>
      </c>
      <c r="CZ128" t="str">
        <f t="shared" si="69"/>
        <v/>
      </c>
      <c r="DA128" t="str">
        <f t="shared" si="70"/>
        <v/>
      </c>
      <c r="DB128" t="str">
        <f t="shared" si="71"/>
        <v/>
      </c>
      <c r="DC128" t="str">
        <f t="shared" si="72"/>
        <v/>
      </c>
      <c r="DD128" t="str">
        <f t="shared" si="73"/>
        <v/>
      </c>
      <c r="DE128" t="str">
        <f t="shared" si="74"/>
        <v/>
      </c>
      <c r="DF128" t="str">
        <f t="shared" si="75"/>
        <v/>
      </c>
      <c r="DG128" t="str">
        <f t="shared" si="76"/>
        <v/>
      </c>
      <c r="DH128" t="str">
        <f t="shared" si="77"/>
        <v/>
      </c>
      <c r="DI128" t="str">
        <f t="shared" si="78"/>
        <v/>
      </c>
      <c r="DJ128" t="str">
        <f t="shared" si="79"/>
        <v/>
      </c>
      <c r="DK128" t="str">
        <f t="shared" si="80"/>
        <v/>
      </c>
      <c r="DL128" t="str">
        <f t="shared" si="81"/>
        <v/>
      </c>
      <c r="DM128" t="str">
        <f t="shared" si="82"/>
        <v/>
      </c>
      <c r="DN128" t="str">
        <f t="shared" si="83"/>
        <v/>
      </c>
      <c r="DO128" t="str">
        <f t="shared" si="84"/>
        <v/>
      </c>
      <c r="DP128" t="str">
        <f t="shared" si="85"/>
        <v/>
      </c>
      <c r="DQ128" t="str">
        <f t="shared" si="86"/>
        <v/>
      </c>
      <c r="DR128" t="str">
        <f t="shared" si="87"/>
        <v/>
      </c>
      <c r="DS128" t="str">
        <f t="shared" si="88"/>
        <v/>
      </c>
      <c r="DT128" t="str">
        <f t="shared" si="89"/>
        <v/>
      </c>
      <c r="DU128" t="str">
        <f t="shared" si="90"/>
        <v/>
      </c>
      <c r="DV128" t="str">
        <f t="shared" si="91"/>
        <v/>
      </c>
      <c r="DW128" t="str">
        <f t="shared" si="92"/>
        <v/>
      </c>
      <c r="DX128" t="str">
        <f t="shared" si="93"/>
        <v/>
      </c>
      <c r="DY128" t="str">
        <f t="shared" si="94"/>
        <v/>
      </c>
      <c r="DZ128" t="str">
        <f t="shared" si="95"/>
        <v/>
      </c>
      <c r="EA128" t="str">
        <f t="shared" si="96"/>
        <v/>
      </c>
      <c r="EB128" t="str">
        <f t="shared" si="97"/>
        <v/>
      </c>
      <c r="EC128" t="str">
        <f t="shared" si="98"/>
        <v/>
      </c>
      <c r="ED128" t="str">
        <f t="shared" si="99"/>
        <v/>
      </c>
      <c r="EE128" t="str">
        <f t="shared" si="100"/>
        <v/>
      </c>
      <c r="EF128" t="str">
        <f t="shared" si="101"/>
        <v/>
      </c>
      <c r="EG128" t="str">
        <f t="shared" si="102"/>
        <v/>
      </c>
      <c r="EH128" t="str">
        <f t="shared" si="103"/>
        <v/>
      </c>
      <c r="EI128" t="str">
        <f t="shared" si="104"/>
        <v/>
      </c>
      <c r="EJ128" t="str">
        <f t="shared" si="105"/>
        <v/>
      </c>
      <c r="EK128" t="str">
        <f t="shared" si="106"/>
        <v/>
      </c>
      <c r="EL128" t="str">
        <f t="shared" si="107"/>
        <v/>
      </c>
      <c r="EM128" t="str">
        <f t="shared" si="108"/>
        <v/>
      </c>
      <c r="EN128" t="str">
        <f t="shared" si="109"/>
        <v/>
      </c>
    </row>
    <row r="129" spans="1:144" ht="86.45">
      <c r="A129" s="7" t="s">
        <v>328</v>
      </c>
      <c r="B129" s="7">
        <v>2020</v>
      </c>
      <c r="C129" t="s">
        <v>571</v>
      </c>
      <c r="D129" t="s">
        <v>572</v>
      </c>
      <c r="E129" t="s">
        <v>573</v>
      </c>
      <c r="F129" t="s">
        <v>574</v>
      </c>
      <c r="G129" t="s">
        <v>574</v>
      </c>
      <c r="H129" t="s">
        <v>575</v>
      </c>
      <c r="I129">
        <v>19148</v>
      </c>
      <c r="J129" s="136">
        <f>VLOOKUP(H129, 'TRI Crosswalk codes'!D:E, 2, FALSE)</f>
        <v>3</v>
      </c>
      <c r="K129">
        <v>325211</v>
      </c>
      <c r="L129" s="137" t="str">
        <f>VLOOKUP(K129, '2017-2022 NAICS'!C:D, 2, FALSE)</f>
        <v>Plastics Material and Resin Manufacturing</v>
      </c>
      <c r="M129" s="137" t="str">
        <f>IF(COUNTIF('Raw TRI Data'!A:A, K129) &gt;0, "Yes", "No")</f>
        <v>No</v>
      </c>
      <c r="N129">
        <v>39.909557</v>
      </c>
      <c r="O129">
        <v>-75.130454</v>
      </c>
      <c r="P129" s="15">
        <v>110000337047</v>
      </c>
      <c r="Q129" s="15">
        <v>1320218821318</v>
      </c>
      <c r="R129" t="s">
        <v>335</v>
      </c>
      <c r="S129" t="s">
        <v>336</v>
      </c>
      <c r="T129" s="160">
        <v>4</v>
      </c>
      <c r="U129" s="136" t="str">
        <f>VLOOKUP(T129, 'TRI Crosswalk codes'!A:B, 2, FALSE)</f>
        <v>10,000 to 99,999</v>
      </c>
      <c r="V129" t="s">
        <v>337</v>
      </c>
      <c r="W129">
        <v>0</v>
      </c>
      <c r="Y129">
        <v>36</v>
      </c>
      <c r="Z129">
        <v>36</v>
      </c>
      <c r="AA129" t="s">
        <v>338</v>
      </c>
      <c r="AB129" s="137" t="str">
        <f t="shared" si="55"/>
        <v>Processing: As a reactant; 102 - Raw Materials</v>
      </c>
      <c r="AC129" s="137" t="s">
        <v>339</v>
      </c>
      <c r="AD129" s="26" t="str">
        <f>VLOOKUP(K129, 'NAICS OES Crosswalk'!A:C, 3, FALSE)</f>
        <v>Processing: Plastics Compounding</v>
      </c>
      <c r="AE129" s="26" t="str">
        <f>_xlfn.XLOOKUP($C129,'TRIFD to COU Crosswalk'!A:A,'TRIFD to COU Crosswalk'!B:B)</f>
        <v xml:space="preserve">Processing as a reactant in plastic material and resin manufacturing; Processing as a reactant in all other chemical product and preparation manufacturing </v>
      </c>
      <c r="AF129" s="137" t="s">
        <v>388</v>
      </c>
      <c r="AK129" t="s">
        <v>341</v>
      </c>
      <c r="AL129" t="s">
        <v>341</v>
      </c>
      <c r="AM129" t="s">
        <v>341</v>
      </c>
      <c r="AN129" t="s">
        <v>341</v>
      </c>
      <c r="AO129" t="s">
        <v>341</v>
      </c>
      <c r="AP129" t="s">
        <v>341</v>
      </c>
      <c r="AQ129" t="s">
        <v>342</v>
      </c>
      <c r="AR129" t="s">
        <v>341</v>
      </c>
      <c r="AS129" t="s">
        <v>342</v>
      </c>
      <c r="AT129" t="s">
        <v>341</v>
      </c>
      <c r="AU129" t="s">
        <v>341</v>
      </c>
      <c r="AV129" t="s">
        <v>341</v>
      </c>
      <c r="AW129" t="s">
        <v>341</v>
      </c>
      <c r="AX129" t="s">
        <v>341</v>
      </c>
      <c r="AY129" t="s">
        <v>341</v>
      </c>
      <c r="AZ129" t="s">
        <v>341</v>
      </c>
      <c r="BA129" t="s">
        <v>341</v>
      </c>
      <c r="BB129" t="s">
        <v>341</v>
      </c>
      <c r="BC129" t="s">
        <v>341</v>
      </c>
      <c r="BD129" t="s">
        <v>341</v>
      </c>
      <c r="BE129" t="s">
        <v>341</v>
      </c>
      <c r="BF129" t="s">
        <v>341</v>
      </c>
      <c r="BG129" t="s">
        <v>341</v>
      </c>
      <c r="BH129" t="s">
        <v>341</v>
      </c>
      <c r="BI129" t="s">
        <v>341</v>
      </c>
      <c r="BJ129" t="s">
        <v>341</v>
      </c>
      <c r="BK129" t="s">
        <v>341</v>
      </c>
      <c r="BL129" t="s">
        <v>341</v>
      </c>
      <c r="BM129" t="s">
        <v>341</v>
      </c>
      <c r="BN129" t="s">
        <v>341</v>
      </c>
      <c r="BO129" t="s">
        <v>341</v>
      </c>
      <c r="BP129" t="s">
        <v>341</v>
      </c>
      <c r="BQ129" t="s">
        <v>341</v>
      </c>
      <c r="BR129" t="s">
        <v>341</v>
      </c>
      <c r="BS129" t="s">
        <v>341</v>
      </c>
      <c r="BT129" t="s">
        <v>341</v>
      </c>
      <c r="BU129" t="s">
        <v>341</v>
      </c>
      <c r="BV129" t="s">
        <v>341</v>
      </c>
      <c r="BW129" t="s">
        <v>341</v>
      </c>
      <c r="BX129" t="s">
        <v>341</v>
      </c>
      <c r="BY129" t="s">
        <v>341</v>
      </c>
      <c r="BZ129" t="s">
        <v>341</v>
      </c>
      <c r="CA129" t="s">
        <v>341</v>
      </c>
      <c r="CB129" t="s">
        <v>341</v>
      </c>
      <c r="CC129" t="s">
        <v>341</v>
      </c>
      <c r="CD129" t="s">
        <v>341</v>
      </c>
      <c r="CE129" t="s">
        <v>341</v>
      </c>
      <c r="CF129" t="s">
        <v>341</v>
      </c>
      <c r="CG129" t="s">
        <v>341</v>
      </c>
      <c r="CH129" t="s">
        <v>341</v>
      </c>
      <c r="CI129" t="s">
        <v>341</v>
      </c>
      <c r="CJ129" t="s">
        <v>341</v>
      </c>
      <c r="CK129" t="s">
        <v>341</v>
      </c>
      <c r="CL129" t="s">
        <v>341</v>
      </c>
      <c r="CM129" t="str">
        <f t="shared" si="56"/>
        <v/>
      </c>
      <c r="CN129" t="str">
        <f t="shared" si="57"/>
        <v/>
      </c>
      <c r="CO129" t="str">
        <f t="shared" si="58"/>
        <v/>
      </c>
      <c r="CP129" t="str">
        <f t="shared" si="59"/>
        <v/>
      </c>
      <c r="CQ129" t="str">
        <f t="shared" si="60"/>
        <v/>
      </c>
      <c r="CR129" t="str">
        <f t="shared" si="61"/>
        <v/>
      </c>
      <c r="CS129" t="str">
        <f t="shared" si="62"/>
        <v>Processing: As a reactant</v>
      </c>
      <c r="CT129" t="str">
        <f t="shared" si="63"/>
        <v/>
      </c>
      <c r="CU129" t="str">
        <f t="shared" si="64"/>
        <v>102 - Raw Materials</v>
      </c>
      <c r="CV129" t="str">
        <f t="shared" si="65"/>
        <v/>
      </c>
      <c r="CW129" t="str">
        <f t="shared" si="66"/>
        <v/>
      </c>
      <c r="CX129" t="str">
        <f t="shared" si="67"/>
        <v/>
      </c>
      <c r="CY129" t="str">
        <f t="shared" si="68"/>
        <v/>
      </c>
      <c r="CZ129" t="str">
        <f t="shared" si="69"/>
        <v/>
      </c>
      <c r="DA129" t="str">
        <f t="shared" si="70"/>
        <v/>
      </c>
      <c r="DB129" t="str">
        <f t="shared" si="71"/>
        <v/>
      </c>
      <c r="DC129" t="str">
        <f t="shared" si="72"/>
        <v/>
      </c>
      <c r="DD129" t="str">
        <f t="shared" si="73"/>
        <v/>
      </c>
      <c r="DE129" t="str">
        <f t="shared" si="74"/>
        <v/>
      </c>
      <c r="DF129" t="str">
        <f t="shared" si="75"/>
        <v/>
      </c>
      <c r="DG129" t="str">
        <f t="shared" si="76"/>
        <v/>
      </c>
      <c r="DH129" t="str">
        <f t="shared" si="77"/>
        <v/>
      </c>
      <c r="DI129" t="str">
        <f t="shared" si="78"/>
        <v/>
      </c>
      <c r="DJ129" t="str">
        <f t="shared" si="79"/>
        <v/>
      </c>
      <c r="DK129" t="str">
        <f t="shared" si="80"/>
        <v/>
      </c>
      <c r="DL129" t="str">
        <f t="shared" si="81"/>
        <v/>
      </c>
      <c r="DM129" t="str">
        <f t="shared" si="82"/>
        <v/>
      </c>
      <c r="DN129" t="str">
        <f t="shared" si="83"/>
        <v/>
      </c>
      <c r="DO129" t="str">
        <f t="shared" si="84"/>
        <v/>
      </c>
      <c r="DP129" t="str">
        <f t="shared" si="85"/>
        <v/>
      </c>
      <c r="DQ129" t="str">
        <f t="shared" si="86"/>
        <v/>
      </c>
      <c r="DR129" t="str">
        <f t="shared" si="87"/>
        <v/>
      </c>
      <c r="DS129" t="str">
        <f t="shared" si="88"/>
        <v/>
      </c>
      <c r="DT129" t="str">
        <f t="shared" si="89"/>
        <v/>
      </c>
      <c r="DU129" t="str">
        <f t="shared" si="90"/>
        <v/>
      </c>
      <c r="DV129" t="str">
        <f t="shared" si="91"/>
        <v/>
      </c>
      <c r="DW129" t="str">
        <f t="shared" si="92"/>
        <v/>
      </c>
      <c r="DX129" t="str">
        <f t="shared" si="93"/>
        <v/>
      </c>
      <c r="DY129" t="str">
        <f t="shared" si="94"/>
        <v/>
      </c>
      <c r="DZ129" t="str">
        <f t="shared" si="95"/>
        <v/>
      </c>
      <c r="EA129" t="str">
        <f t="shared" si="96"/>
        <v/>
      </c>
      <c r="EB129" t="str">
        <f t="shared" si="97"/>
        <v/>
      </c>
      <c r="EC129" t="str">
        <f t="shared" si="98"/>
        <v/>
      </c>
      <c r="ED129" t="str">
        <f t="shared" si="99"/>
        <v/>
      </c>
      <c r="EE129" t="str">
        <f t="shared" si="100"/>
        <v/>
      </c>
      <c r="EF129" t="str">
        <f t="shared" si="101"/>
        <v/>
      </c>
      <c r="EG129" t="str">
        <f t="shared" si="102"/>
        <v/>
      </c>
      <c r="EH129" t="str">
        <f t="shared" si="103"/>
        <v/>
      </c>
      <c r="EI129" t="str">
        <f t="shared" si="104"/>
        <v/>
      </c>
      <c r="EJ129" t="str">
        <f t="shared" si="105"/>
        <v/>
      </c>
      <c r="EK129" t="str">
        <f t="shared" si="106"/>
        <v/>
      </c>
      <c r="EL129" t="str">
        <f t="shared" si="107"/>
        <v/>
      </c>
      <c r="EM129" t="str">
        <f t="shared" si="108"/>
        <v/>
      </c>
      <c r="EN129" t="str">
        <f t="shared" si="109"/>
        <v/>
      </c>
    </row>
    <row r="130" spans="1:144" ht="86.45">
      <c r="A130" s="7" t="s">
        <v>328</v>
      </c>
      <c r="B130" s="7">
        <v>2021</v>
      </c>
      <c r="C130" t="s">
        <v>571</v>
      </c>
      <c r="D130" t="s">
        <v>572</v>
      </c>
      <c r="E130" t="s">
        <v>573</v>
      </c>
      <c r="F130" t="s">
        <v>574</v>
      </c>
      <c r="G130" t="s">
        <v>574</v>
      </c>
      <c r="H130" t="s">
        <v>575</v>
      </c>
      <c r="I130">
        <v>19148</v>
      </c>
      <c r="J130" s="136">
        <f>VLOOKUP(H130, 'TRI Crosswalk codes'!D:E, 2, FALSE)</f>
        <v>3</v>
      </c>
      <c r="K130">
        <v>325211</v>
      </c>
      <c r="L130" s="137" t="str">
        <f>VLOOKUP(K130, '2017-2022 NAICS'!C:D, 2, FALSE)</f>
        <v>Plastics Material and Resin Manufacturing</v>
      </c>
      <c r="M130" s="137" t="str">
        <f>IF(COUNTIF('Raw TRI Data'!A:A, K130) &gt;0, "Yes", "No")</f>
        <v>No</v>
      </c>
      <c r="N130">
        <v>39.909557</v>
      </c>
      <c r="O130">
        <v>-75.130454</v>
      </c>
      <c r="P130" s="15">
        <v>110000337047</v>
      </c>
      <c r="Q130" s="15">
        <v>1321220008433</v>
      </c>
      <c r="R130" t="s">
        <v>335</v>
      </c>
      <c r="S130" t="s">
        <v>336</v>
      </c>
      <c r="T130" s="160">
        <v>4</v>
      </c>
      <c r="U130" s="136" t="str">
        <f>VLOOKUP(T130, 'TRI Crosswalk codes'!A:B, 2, FALSE)</f>
        <v>10,000 to 99,999</v>
      </c>
      <c r="V130" t="s">
        <v>337</v>
      </c>
      <c r="W130">
        <v>0</v>
      </c>
      <c r="Y130">
        <v>31</v>
      </c>
      <c r="Z130">
        <v>31</v>
      </c>
      <c r="AA130" t="s">
        <v>338</v>
      </c>
      <c r="AB130" s="137" t="str">
        <f t="shared" ref="AB130:AB193" si="110">_xlfn.TEXTJOIN("; ", TRUE, CM130:EN130)</f>
        <v>Processing: As a reactant; 102 - Raw Materials</v>
      </c>
      <c r="AC130" s="137" t="s">
        <v>339</v>
      </c>
      <c r="AD130" s="26" t="str">
        <f>VLOOKUP(K130, 'NAICS OES Crosswalk'!A:C, 3, FALSE)</f>
        <v>Processing: Plastics Compounding</v>
      </c>
      <c r="AE130" s="26" t="str">
        <f>_xlfn.XLOOKUP($C130,'TRIFD to COU Crosswalk'!A:A,'TRIFD to COU Crosswalk'!B:B)</f>
        <v xml:space="preserve">Processing as a reactant in plastic material and resin manufacturing; Processing as a reactant in all other chemical product and preparation manufacturing </v>
      </c>
      <c r="AF130" s="137" t="s">
        <v>388</v>
      </c>
      <c r="AK130" t="s">
        <v>341</v>
      </c>
      <c r="AL130" t="s">
        <v>341</v>
      </c>
      <c r="AM130" t="s">
        <v>341</v>
      </c>
      <c r="AN130" t="s">
        <v>341</v>
      </c>
      <c r="AO130" t="s">
        <v>341</v>
      </c>
      <c r="AP130" t="s">
        <v>341</v>
      </c>
      <c r="AQ130" t="s">
        <v>342</v>
      </c>
      <c r="AR130" t="s">
        <v>341</v>
      </c>
      <c r="AS130" t="s">
        <v>342</v>
      </c>
      <c r="AT130" t="s">
        <v>341</v>
      </c>
      <c r="AU130" t="s">
        <v>341</v>
      </c>
      <c r="AV130" t="s">
        <v>341</v>
      </c>
      <c r="AW130" t="s">
        <v>341</v>
      </c>
      <c r="AX130" t="s">
        <v>341</v>
      </c>
      <c r="AY130" t="s">
        <v>341</v>
      </c>
      <c r="AZ130" t="s">
        <v>341</v>
      </c>
      <c r="BA130" t="s">
        <v>341</v>
      </c>
      <c r="BB130" t="s">
        <v>341</v>
      </c>
      <c r="BC130" t="s">
        <v>341</v>
      </c>
      <c r="BD130" t="s">
        <v>341</v>
      </c>
      <c r="BE130" t="s">
        <v>341</v>
      </c>
      <c r="BF130" t="s">
        <v>341</v>
      </c>
      <c r="BG130" t="s">
        <v>341</v>
      </c>
      <c r="BH130" t="s">
        <v>341</v>
      </c>
      <c r="BI130" t="s">
        <v>341</v>
      </c>
      <c r="BJ130" t="s">
        <v>341</v>
      </c>
      <c r="BK130" t="s">
        <v>341</v>
      </c>
      <c r="BL130" t="s">
        <v>341</v>
      </c>
      <c r="BM130" t="s">
        <v>341</v>
      </c>
      <c r="BN130" t="s">
        <v>341</v>
      </c>
      <c r="BO130" t="s">
        <v>341</v>
      </c>
      <c r="BP130" t="s">
        <v>341</v>
      </c>
      <c r="BQ130" t="s">
        <v>341</v>
      </c>
      <c r="BR130" t="s">
        <v>341</v>
      </c>
      <c r="BS130" t="s">
        <v>341</v>
      </c>
      <c r="BT130" t="s">
        <v>341</v>
      </c>
      <c r="BU130" t="s">
        <v>341</v>
      </c>
      <c r="BV130" t="s">
        <v>341</v>
      </c>
      <c r="BW130" t="s">
        <v>341</v>
      </c>
      <c r="BX130" t="s">
        <v>341</v>
      </c>
      <c r="BY130" t="s">
        <v>341</v>
      </c>
      <c r="BZ130" t="s">
        <v>341</v>
      </c>
      <c r="CA130" t="s">
        <v>341</v>
      </c>
      <c r="CB130" t="s">
        <v>341</v>
      </c>
      <c r="CC130" t="s">
        <v>341</v>
      </c>
      <c r="CD130" t="s">
        <v>341</v>
      </c>
      <c r="CE130" t="s">
        <v>341</v>
      </c>
      <c r="CF130" t="s">
        <v>341</v>
      </c>
      <c r="CG130" t="s">
        <v>341</v>
      </c>
      <c r="CH130" t="s">
        <v>341</v>
      </c>
      <c r="CI130" t="s">
        <v>341</v>
      </c>
      <c r="CJ130" t="s">
        <v>341</v>
      </c>
      <c r="CK130" t="s">
        <v>341</v>
      </c>
      <c r="CL130" t="s">
        <v>341</v>
      </c>
      <c r="CM130" t="str">
        <f t="shared" ref="CM130:CM193" si="111">IF(AK130="Yes", "Manufacture: Produce", "")</f>
        <v/>
      </c>
      <c r="CN130" t="str">
        <f t="shared" ref="CN130:CN193" si="112">IF(AL130="Yes", "Manufacture: Import", "")</f>
        <v/>
      </c>
      <c r="CO130" t="str">
        <f t="shared" ref="CO130:CO193" si="113">IF(AM130="Yes", "Manufacture: For on-site use/processing", "")</f>
        <v/>
      </c>
      <c r="CP130" t="str">
        <f t="shared" ref="CP130:CP193" si="114">IF(AN130="Yes", "Manufacture: For sale/distribution", "")</f>
        <v/>
      </c>
      <c r="CQ130" t="str">
        <f t="shared" ref="CQ130:CQ193" si="115">IF(AO130="Yes", "Manufacture: As a byproduct", "")</f>
        <v/>
      </c>
      <c r="CR130" t="str">
        <f t="shared" ref="CR130:CR193" si="116">IF(AP130="Yes", "Manufacture: As an Impurity", "")</f>
        <v/>
      </c>
      <c r="CS130" t="str">
        <f t="shared" ref="CS130:CS193" si="117">IF(AQ130="Yes", "Processing: As a reactant", "")</f>
        <v>Processing: As a reactant</v>
      </c>
      <c r="CT130" t="str">
        <f t="shared" ref="CT130:CT193" si="118">IF(AR130="Yes", "P101 - Feedstocks", "")</f>
        <v/>
      </c>
      <c r="CU130" t="str">
        <f t="shared" ref="CU130:CU193" si="119">IF(AS130="Yes", "102 - Raw Materials", "")</f>
        <v>102 - Raw Materials</v>
      </c>
      <c r="CV130" t="str">
        <f t="shared" ref="CV130:CV193" si="120">IF(AT130="Yes", "P103 - Intermediates", "")</f>
        <v/>
      </c>
      <c r="CW130" t="str">
        <f t="shared" ref="CW130:CW193" si="121">IF(AU130="Yes", "P104 - Initiators", "")</f>
        <v/>
      </c>
      <c r="CX130" t="str">
        <f t="shared" ref="CX130:CX193" si="122">IF(AV130="Yes", "P199 - Other", "")</f>
        <v/>
      </c>
      <c r="CY130" t="str">
        <f t="shared" ref="CY130:CY193" si="123">IF(AW130="Yes", "Processing: As a formulation component", "")</f>
        <v/>
      </c>
      <c r="CZ130" t="str">
        <f t="shared" ref="CZ130:CZ193" si="124">IF(AX130="Yes", "P201 - Additives", "")</f>
        <v/>
      </c>
      <c r="DA130" t="str">
        <f t="shared" ref="DA130:DA193" si="125">IF(AY130="Yes", "P202 - Dyes", "")</f>
        <v/>
      </c>
      <c r="DB130" t="str">
        <f t="shared" ref="DB130:DB193" si="126">IF(AZ130="Yes", "P203 - Reaction Diluent", "")</f>
        <v/>
      </c>
      <c r="DC130" t="str">
        <f t="shared" ref="DC130:DC193" si="127">IF(BA130="Yes", "P204 - Initiators", "")</f>
        <v/>
      </c>
      <c r="DD130" t="str">
        <f t="shared" ref="DD130:DD193" si="128">IF(BB130="Yes", "P205 - Solvents", "")</f>
        <v/>
      </c>
      <c r="DE130" t="str">
        <f t="shared" ref="DE130:DE193" si="129">IF(BC130="Yes", "P206 - Inhibitors", "")</f>
        <v/>
      </c>
      <c r="DF130" t="str">
        <f t="shared" ref="DF130:DF193" si="130">IF(BD130="Yes", "P207 - Emulsifiers", "")</f>
        <v/>
      </c>
      <c r="DG130" t="str">
        <f t="shared" ref="DG130:DG193" si="131">IF(BE130="Yes", "P208 - Surfactants", "")</f>
        <v/>
      </c>
      <c r="DH130" t="str">
        <f t="shared" ref="DH130:DH193" si="132">IF(BF130="Yes", "P209 - Lubricants", "")</f>
        <v/>
      </c>
      <c r="DI130" t="str">
        <f t="shared" ref="DI130:DI193" si="133">IF(BG130="Yes", "P210 - Flame Retardants", "")</f>
        <v/>
      </c>
      <c r="DJ130" t="str">
        <f t="shared" ref="DJ130:DJ193" si="134">IF(BH130="Yes", "P211 - Rheological Modifiers", "")</f>
        <v/>
      </c>
      <c r="DK130" t="str">
        <f t="shared" ref="DK130:DK193" si="135">IF(BI130="Yes", "P299 - Other", "")</f>
        <v/>
      </c>
      <c r="DL130" t="str">
        <f t="shared" ref="DL130:DL193" si="136">IF(BJ130="Yes", "Processing: As an article component", "")</f>
        <v/>
      </c>
      <c r="DM130" t="str">
        <f t="shared" ref="DM130:DM193" si="137">IF(BK130="Yes", "Processing: Repackaging", "")</f>
        <v/>
      </c>
      <c r="DN130" t="str">
        <f t="shared" ref="DN130:DN193" si="138">IF(BL130="Yes", "Processing: As an impurity", "")</f>
        <v/>
      </c>
      <c r="DO130" t="str">
        <f t="shared" ref="DO130:DO193" si="139">IF(BM130="Yes", "Processing: Recycling", "")</f>
        <v/>
      </c>
      <c r="DP130" t="str">
        <f t="shared" ref="DP130:DP193" si="140">IF(BN130="Yes", "Otherwise Use: As a chemical processing aid", "")</f>
        <v/>
      </c>
      <c r="DQ130" t="str">
        <f t="shared" ref="DQ130:DQ193" si="141">IF(BO130="Yes", "Z101 - Process Solvents", "")</f>
        <v/>
      </c>
      <c r="DR130" t="str">
        <f t="shared" ref="DR130:DR193" si="142">IF(BP130="Yes", "Z102 - Catalysts", "")</f>
        <v/>
      </c>
      <c r="DS130" t="str">
        <f t="shared" ref="DS130:DS193" si="143">IF(BQ130="Yes", "Z103 - Inhibitors", "")</f>
        <v/>
      </c>
      <c r="DT130" t="str">
        <f t="shared" ref="DT130:DT193" si="144">IF(BR130="Yes", "Z104 - Inititiators", "")</f>
        <v/>
      </c>
      <c r="DU130" t="str">
        <f t="shared" ref="DU130:DU193" si="145">IF(BS130="Yes", "Z105 - Reaction Terminators", "")</f>
        <v/>
      </c>
      <c r="DV130" t="str">
        <f t="shared" ref="DV130:DV193" si="146">IF(BT130="Yes", "Z106 - Solution Buffers", "")</f>
        <v/>
      </c>
      <c r="DW130" t="str">
        <f t="shared" ref="DW130:DW193" si="147">IF(BU130="Yes", "Z199 - Other", "")</f>
        <v/>
      </c>
      <c r="DX130" t="str">
        <f t="shared" ref="DX130:DX193" si="148">IF(BV130="Yes", "Otherwise Use: As a manufacturing aid", "")</f>
        <v/>
      </c>
      <c r="DY130" t="str">
        <f t="shared" ref="DY130:DY193" si="149">IF(BW130="Yes", "Z201 - Process Lubricants", "")</f>
        <v/>
      </c>
      <c r="DZ130" t="str">
        <f t="shared" ref="DZ130:DZ193" si="150">IF(BX130="Yes", "Z202 - Metalworking Fluids", "")</f>
        <v/>
      </c>
      <c r="EA130" t="str">
        <f t="shared" ref="EA130:EA193" si="151">IF(BY130="Yes", "Z203 - Coolants", "")</f>
        <v/>
      </c>
      <c r="EB130" t="str">
        <f t="shared" ref="EB130:EB193" si="152">IF(BZ130="Yes", "Z204 - Refrigerants", "")</f>
        <v/>
      </c>
      <c r="EC130" t="str">
        <f t="shared" ref="EC130:EC193" si="153">IF(CA130="Yes", "Z205 - Hydraulic Fluids", "")</f>
        <v/>
      </c>
      <c r="ED130" t="str">
        <f t="shared" ref="ED130:ED193" si="154">IF(CB130="Yes", "Z299 - Other", "")</f>
        <v/>
      </c>
      <c r="EE130" t="str">
        <f t="shared" ref="EE130:EE193" si="155">IF(CC130="Yes", "Otherwise Use: Ancillary or Other Use", "")</f>
        <v/>
      </c>
      <c r="EF130" t="str">
        <f t="shared" ref="EF130:EF193" si="156">IF(CD130="Yes", "Z301 - Cleaner", "")</f>
        <v/>
      </c>
      <c r="EG130" t="str">
        <f t="shared" ref="EG130:EG193" si="157">IF(CE130="Yes", "Z302 - Degreaser", "")</f>
        <v/>
      </c>
      <c r="EH130" t="str">
        <f t="shared" ref="EH130:EH193" si="158">IF(CF130="Yes", "Z303 - Lubricants", "")</f>
        <v/>
      </c>
      <c r="EI130" t="str">
        <f t="shared" ref="EI130:EI193" si="159">IF(CG130="Yes", "Z304 - Fuel", "")</f>
        <v/>
      </c>
      <c r="EJ130" t="str">
        <f t="shared" ref="EJ130:EJ193" si="160">IF(CH130="Yes", "Z305 - Flame Retardant", "")</f>
        <v/>
      </c>
      <c r="EK130" t="str">
        <f t="shared" ref="EK130:EK193" si="161">IF(CI130="Yes", "Z306 - Waste Treatment", "")</f>
        <v/>
      </c>
      <c r="EL130" t="str">
        <f t="shared" ref="EL130:EL193" si="162">IF(CJ130="Yes", "Z307 - Water Treatment", "")</f>
        <v/>
      </c>
      <c r="EM130" t="str">
        <f t="shared" ref="EM130:EM193" si="163">IF(CK130="Yes", "Z308 - Construction Materials", "")</f>
        <v/>
      </c>
      <c r="EN130" t="str">
        <f t="shared" ref="EN130:EN193" si="164">IF(CL130="Yes", "Z399 - Other", "")</f>
        <v/>
      </c>
    </row>
    <row r="131" spans="1:144" ht="86.45">
      <c r="A131" s="7" t="s">
        <v>328</v>
      </c>
      <c r="B131" s="7">
        <v>2022</v>
      </c>
      <c r="C131" t="s">
        <v>571</v>
      </c>
      <c r="D131" t="s">
        <v>572</v>
      </c>
      <c r="E131" t="s">
        <v>573</v>
      </c>
      <c r="F131" t="s">
        <v>574</v>
      </c>
      <c r="G131" t="s">
        <v>574</v>
      </c>
      <c r="H131" t="s">
        <v>575</v>
      </c>
      <c r="I131">
        <v>19148</v>
      </c>
      <c r="J131" s="136">
        <f>VLOOKUP(H131, 'TRI Crosswalk codes'!D:E, 2, FALSE)</f>
        <v>3</v>
      </c>
      <c r="K131">
        <v>325211</v>
      </c>
      <c r="L131" s="137" t="str">
        <f>VLOOKUP(K131, '2017-2022 NAICS'!C:D, 2, FALSE)</f>
        <v>Plastics Material and Resin Manufacturing</v>
      </c>
      <c r="M131" s="137" t="str">
        <f>IF(COUNTIF('Raw TRI Data'!A:A, K131) &gt;0, "Yes", "No")</f>
        <v>No</v>
      </c>
      <c r="N131">
        <v>39.909557</v>
      </c>
      <c r="O131">
        <v>-75.130454</v>
      </c>
      <c r="P131" s="15">
        <v>110000337047</v>
      </c>
      <c r="Q131" s="15">
        <v>1322221302185</v>
      </c>
      <c r="R131" t="s">
        <v>335</v>
      </c>
      <c r="S131" t="s">
        <v>336</v>
      </c>
      <c r="T131" s="160">
        <v>4</v>
      </c>
      <c r="U131" s="136" t="str">
        <f>VLOOKUP(T131, 'TRI Crosswalk codes'!A:B, 2, FALSE)</f>
        <v>10,000 to 99,999</v>
      </c>
      <c r="V131" t="s">
        <v>337</v>
      </c>
      <c r="W131">
        <v>0</v>
      </c>
      <c r="Y131">
        <v>29</v>
      </c>
      <c r="Z131">
        <v>29</v>
      </c>
      <c r="AA131" t="s">
        <v>338</v>
      </c>
      <c r="AB131" s="137" t="str">
        <f t="shared" si="110"/>
        <v>Processing: As a reactant; 102 - Raw Materials</v>
      </c>
      <c r="AC131" s="137" t="s">
        <v>339</v>
      </c>
      <c r="AD131" s="26" t="str">
        <f>VLOOKUP(K131, 'NAICS OES Crosswalk'!A:C, 3, FALSE)</f>
        <v>Processing: Plastics Compounding</v>
      </c>
      <c r="AE131" s="26" t="str">
        <f>_xlfn.XLOOKUP($C131,'TRIFD to COU Crosswalk'!A:A,'TRIFD to COU Crosswalk'!B:B)</f>
        <v xml:space="preserve">Processing as a reactant in plastic material and resin manufacturing; Processing as a reactant in all other chemical product and preparation manufacturing </v>
      </c>
      <c r="AF131" s="137" t="s">
        <v>388</v>
      </c>
      <c r="AK131" t="s">
        <v>341</v>
      </c>
      <c r="AL131" t="s">
        <v>341</v>
      </c>
      <c r="AM131" t="s">
        <v>341</v>
      </c>
      <c r="AN131" t="s">
        <v>341</v>
      </c>
      <c r="AO131" t="s">
        <v>341</v>
      </c>
      <c r="AP131" t="s">
        <v>341</v>
      </c>
      <c r="AQ131" t="s">
        <v>342</v>
      </c>
      <c r="AR131" t="s">
        <v>341</v>
      </c>
      <c r="AS131" t="s">
        <v>342</v>
      </c>
      <c r="AT131" t="s">
        <v>341</v>
      </c>
      <c r="AU131" t="s">
        <v>341</v>
      </c>
      <c r="AV131" t="s">
        <v>341</v>
      </c>
      <c r="AW131" t="s">
        <v>341</v>
      </c>
      <c r="AX131" t="s">
        <v>341</v>
      </c>
      <c r="AY131" t="s">
        <v>341</v>
      </c>
      <c r="AZ131" t="s">
        <v>341</v>
      </c>
      <c r="BA131" t="s">
        <v>341</v>
      </c>
      <c r="BB131" t="s">
        <v>341</v>
      </c>
      <c r="BC131" t="s">
        <v>341</v>
      </c>
      <c r="BD131" t="s">
        <v>341</v>
      </c>
      <c r="BE131" t="s">
        <v>341</v>
      </c>
      <c r="BF131" t="s">
        <v>341</v>
      </c>
      <c r="BG131" t="s">
        <v>341</v>
      </c>
      <c r="BH131" t="s">
        <v>341</v>
      </c>
      <c r="BI131" t="s">
        <v>341</v>
      </c>
      <c r="BJ131" t="s">
        <v>341</v>
      </c>
      <c r="BK131" t="s">
        <v>341</v>
      </c>
      <c r="BL131" t="s">
        <v>341</v>
      </c>
      <c r="BM131" t="s">
        <v>341</v>
      </c>
      <c r="BN131" t="s">
        <v>341</v>
      </c>
      <c r="BO131" t="s">
        <v>341</v>
      </c>
      <c r="BP131" t="s">
        <v>341</v>
      </c>
      <c r="BQ131" t="s">
        <v>341</v>
      </c>
      <c r="BR131" t="s">
        <v>341</v>
      </c>
      <c r="BS131" t="s">
        <v>341</v>
      </c>
      <c r="BT131" t="s">
        <v>341</v>
      </c>
      <c r="BU131" t="s">
        <v>341</v>
      </c>
      <c r="BV131" t="s">
        <v>341</v>
      </c>
      <c r="BW131" t="s">
        <v>341</v>
      </c>
      <c r="BX131" t="s">
        <v>341</v>
      </c>
      <c r="BY131" t="s">
        <v>341</v>
      </c>
      <c r="BZ131" t="s">
        <v>341</v>
      </c>
      <c r="CA131" t="s">
        <v>341</v>
      </c>
      <c r="CB131" t="s">
        <v>341</v>
      </c>
      <c r="CC131" t="s">
        <v>341</v>
      </c>
      <c r="CD131" t="s">
        <v>341</v>
      </c>
      <c r="CE131" t="s">
        <v>341</v>
      </c>
      <c r="CF131" t="s">
        <v>341</v>
      </c>
      <c r="CG131" t="s">
        <v>341</v>
      </c>
      <c r="CH131" t="s">
        <v>341</v>
      </c>
      <c r="CI131" t="s">
        <v>341</v>
      </c>
      <c r="CJ131" t="s">
        <v>341</v>
      </c>
      <c r="CK131" t="s">
        <v>341</v>
      </c>
      <c r="CL131" t="s">
        <v>341</v>
      </c>
      <c r="CM131" t="str">
        <f t="shared" si="111"/>
        <v/>
      </c>
      <c r="CN131" t="str">
        <f t="shared" si="112"/>
        <v/>
      </c>
      <c r="CO131" t="str">
        <f t="shared" si="113"/>
        <v/>
      </c>
      <c r="CP131" t="str">
        <f t="shared" si="114"/>
        <v/>
      </c>
      <c r="CQ131" t="str">
        <f t="shared" si="115"/>
        <v/>
      </c>
      <c r="CR131" t="str">
        <f t="shared" si="116"/>
        <v/>
      </c>
      <c r="CS131" t="str">
        <f t="shared" si="117"/>
        <v>Processing: As a reactant</v>
      </c>
      <c r="CT131" t="str">
        <f t="shared" si="118"/>
        <v/>
      </c>
      <c r="CU131" t="str">
        <f t="shared" si="119"/>
        <v>102 - Raw Materials</v>
      </c>
      <c r="CV131" t="str">
        <f t="shared" si="120"/>
        <v/>
      </c>
      <c r="CW131" t="str">
        <f t="shared" si="121"/>
        <v/>
      </c>
      <c r="CX131" t="str">
        <f t="shared" si="122"/>
        <v/>
      </c>
      <c r="CY131" t="str">
        <f t="shared" si="123"/>
        <v/>
      </c>
      <c r="CZ131" t="str">
        <f t="shared" si="124"/>
        <v/>
      </c>
      <c r="DA131" t="str">
        <f t="shared" si="125"/>
        <v/>
      </c>
      <c r="DB131" t="str">
        <f t="shared" si="126"/>
        <v/>
      </c>
      <c r="DC131" t="str">
        <f t="shared" si="127"/>
        <v/>
      </c>
      <c r="DD131" t="str">
        <f t="shared" si="128"/>
        <v/>
      </c>
      <c r="DE131" t="str">
        <f t="shared" si="129"/>
        <v/>
      </c>
      <c r="DF131" t="str">
        <f t="shared" si="130"/>
        <v/>
      </c>
      <c r="DG131" t="str">
        <f t="shared" si="131"/>
        <v/>
      </c>
      <c r="DH131" t="str">
        <f t="shared" si="132"/>
        <v/>
      </c>
      <c r="DI131" t="str">
        <f t="shared" si="133"/>
        <v/>
      </c>
      <c r="DJ131" t="str">
        <f t="shared" si="134"/>
        <v/>
      </c>
      <c r="DK131" t="str">
        <f t="shared" si="135"/>
        <v/>
      </c>
      <c r="DL131" t="str">
        <f t="shared" si="136"/>
        <v/>
      </c>
      <c r="DM131" t="str">
        <f t="shared" si="137"/>
        <v/>
      </c>
      <c r="DN131" t="str">
        <f t="shared" si="138"/>
        <v/>
      </c>
      <c r="DO131" t="str">
        <f t="shared" si="139"/>
        <v/>
      </c>
      <c r="DP131" t="str">
        <f t="shared" si="140"/>
        <v/>
      </c>
      <c r="DQ131" t="str">
        <f t="shared" si="141"/>
        <v/>
      </c>
      <c r="DR131" t="str">
        <f t="shared" si="142"/>
        <v/>
      </c>
      <c r="DS131" t="str">
        <f t="shared" si="143"/>
        <v/>
      </c>
      <c r="DT131" t="str">
        <f t="shared" si="144"/>
        <v/>
      </c>
      <c r="DU131" t="str">
        <f t="shared" si="145"/>
        <v/>
      </c>
      <c r="DV131" t="str">
        <f t="shared" si="146"/>
        <v/>
      </c>
      <c r="DW131" t="str">
        <f t="shared" si="147"/>
        <v/>
      </c>
      <c r="DX131" t="str">
        <f t="shared" si="148"/>
        <v/>
      </c>
      <c r="DY131" t="str">
        <f t="shared" si="149"/>
        <v/>
      </c>
      <c r="DZ131" t="str">
        <f t="shared" si="150"/>
        <v/>
      </c>
      <c r="EA131" t="str">
        <f t="shared" si="151"/>
        <v/>
      </c>
      <c r="EB131" t="str">
        <f t="shared" si="152"/>
        <v/>
      </c>
      <c r="EC131" t="str">
        <f t="shared" si="153"/>
        <v/>
      </c>
      <c r="ED131" t="str">
        <f t="shared" si="154"/>
        <v/>
      </c>
      <c r="EE131" t="str">
        <f t="shared" si="155"/>
        <v/>
      </c>
      <c r="EF131" t="str">
        <f t="shared" si="156"/>
        <v/>
      </c>
      <c r="EG131" t="str">
        <f t="shared" si="157"/>
        <v/>
      </c>
      <c r="EH131" t="str">
        <f t="shared" si="158"/>
        <v/>
      </c>
      <c r="EI131" t="str">
        <f t="shared" si="159"/>
        <v/>
      </c>
      <c r="EJ131" t="str">
        <f t="shared" si="160"/>
        <v/>
      </c>
      <c r="EK131" t="str">
        <f t="shared" si="161"/>
        <v/>
      </c>
      <c r="EL131" t="str">
        <f t="shared" si="162"/>
        <v/>
      </c>
      <c r="EM131" t="str">
        <f t="shared" si="163"/>
        <v/>
      </c>
      <c r="EN131" t="str">
        <f t="shared" si="164"/>
        <v/>
      </c>
    </row>
    <row r="132" spans="1:144" ht="86.45">
      <c r="A132" s="7" t="s">
        <v>328</v>
      </c>
      <c r="B132" s="7">
        <v>2023</v>
      </c>
      <c r="C132" t="s">
        <v>571</v>
      </c>
      <c r="D132" t="s">
        <v>572</v>
      </c>
      <c r="E132" t="s">
        <v>573</v>
      </c>
      <c r="F132" t="s">
        <v>574</v>
      </c>
      <c r="G132" t="s">
        <v>574</v>
      </c>
      <c r="H132" t="s">
        <v>575</v>
      </c>
      <c r="I132">
        <v>19148</v>
      </c>
      <c r="J132" s="136">
        <f>VLOOKUP(H132, 'TRI Crosswalk codes'!D:E, 2, FALSE)</f>
        <v>3</v>
      </c>
      <c r="K132">
        <v>325211</v>
      </c>
      <c r="L132" s="137" t="str">
        <f>VLOOKUP(K132, '2017-2022 NAICS'!C:D, 2, FALSE)</f>
        <v>Plastics Material and Resin Manufacturing</v>
      </c>
      <c r="M132" s="137" t="str">
        <f>IF(COUNTIF('Raw TRI Data'!A:A, K132) &gt;0, "Yes", "No")</f>
        <v>No</v>
      </c>
      <c r="N132">
        <v>39.909557</v>
      </c>
      <c r="O132">
        <v>-75.130454</v>
      </c>
      <c r="P132" s="15">
        <v>110000337047</v>
      </c>
      <c r="Q132" s="15">
        <v>1323221742923</v>
      </c>
      <c r="R132" t="s">
        <v>335</v>
      </c>
      <c r="S132" t="s">
        <v>336</v>
      </c>
      <c r="T132" s="160">
        <v>4</v>
      </c>
      <c r="U132" s="136" t="str">
        <f>VLOOKUP(T132, 'TRI Crosswalk codes'!A:B, 2, FALSE)</f>
        <v>10,000 to 99,999</v>
      </c>
      <c r="V132" t="s">
        <v>337</v>
      </c>
      <c r="W132">
        <v>0</v>
      </c>
      <c r="Y132">
        <v>40</v>
      </c>
      <c r="Z132">
        <v>40</v>
      </c>
      <c r="AA132" t="s">
        <v>338</v>
      </c>
      <c r="AB132" s="137" t="str">
        <f t="shared" si="110"/>
        <v>Processing: As a reactant; 102 - Raw Materials</v>
      </c>
      <c r="AC132" s="137" t="s">
        <v>339</v>
      </c>
      <c r="AD132" s="26" t="str">
        <f>VLOOKUP(K132, 'NAICS OES Crosswalk'!A:C, 3, FALSE)</f>
        <v>Processing: Plastics Compounding</v>
      </c>
      <c r="AE132" s="26" t="str">
        <f>_xlfn.XLOOKUP($C132,'TRIFD to COU Crosswalk'!A:A,'TRIFD to COU Crosswalk'!B:B)</f>
        <v xml:space="preserve">Processing as a reactant in plastic material and resin manufacturing; Processing as a reactant in all other chemical product and preparation manufacturing </v>
      </c>
      <c r="AF132" s="137" t="s">
        <v>388</v>
      </c>
      <c r="AK132" t="s">
        <v>341</v>
      </c>
      <c r="AL132" t="s">
        <v>341</v>
      </c>
      <c r="AM132" t="s">
        <v>341</v>
      </c>
      <c r="AN132" t="s">
        <v>341</v>
      </c>
      <c r="AO132" t="s">
        <v>341</v>
      </c>
      <c r="AP132" t="s">
        <v>341</v>
      </c>
      <c r="AQ132" t="s">
        <v>342</v>
      </c>
      <c r="AR132" t="s">
        <v>341</v>
      </c>
      <c r="AS132" t="s">
        <v>342</v>
      </c>
      <c r="AT132" t="s">
        <v>341</v>
      </c>
      <c r="AU132" t="s">
        <v>341</v>
      </c>
      <c r="AV132" t="s">
        <v>341</v>
      </c>
      <c r="AW132" t="s">
        <v>341</v>
      </c>
      <c r="AX132" t="s">
        <v>341</v>
      </c>
      <c r="AY132" t="s">
        <v>341</v>
      </c>
      <c r="AZ132" t="s">
        <v>341</v>
      </c>
      <c r="BA132" t="s">
        <v>341</v>
      </c>
      <c r="BB132" t="s">
        <v>341</v>
      </c>
      <c r="BC132" t="s">
        <v>341</v>
      </c>
      <c r="BD132" t="s">
        <v>341</v>
      </c>
      <c r="BE132" t="s">
        <v>341</v>
      </c>
      <c r="BF132" t="s">
        <v>341</v>
      </c>
      <c r="BG132" t="s">
        <v>341</v>
      </c>
      <c r="BH132" t="s">
        <v>341</v>
      </c>
      <c r="BI132" t="s">
        <v>341</v>
      </c>
      <c r="BJ132" t="s">
        <v>341</v>
      </c>
      <c r="BK132" t="s">
        <v>341</v>
      </c>
      <c r="BL132" t="s">
        <v>341</v>
      </c>
      <c r="BM132" t="s">
        <v>341</v>
      </c>
      <c r="BN132" t="s">
        <v>341</v>
      </c>
      <c r="BO132" t="s">
        <v>341</v>
      </c>
      <c r="BP132" t="s">
        <v>341</v>
      </c>
      <c r="BQ132" t="s">
        <v>341</v>
      </c>
      <c r="BR132" t="s">
        <v>341</v>
      </c>
      <c r="BS132" t="s">
        <v>341</v>
      </c>
      <c r="BT132" t="s">
        <v>341</v>
      </c>
      <c r="BU132" t="s">
        <v>341</v>
      </c>
      <c r="BV132" t="s">
        <v>341</v>
      </c>
      <c r="BW132" t="s">
        <v>341</v>
      </c>
      <c r="BX132" t="s">
        <v>341</v>
      </c>
      <c r="BY132" t="s">
        <v>341</v>
      </c>
      <c r="BZ132" t="s">
        <v>341</v>
      </c>
      <c r="CA132" t="s">
        <v>341</v>
      </c>
      <c r="CB132" t="s">
        <v>341</v>
      </c>
      <c r="CC132" t="s">
        <v>341</v>
      </c>
      <c r="CD132" t="s">
        <v>341</v>
      </c>
      <c r="CE132" t="s">
        <v>341</v>
      </c>
      <c r="CF132" t="s">
        <v>341</v>
      </c>
      <c r="CG132" t="s">
        <v>341</v>
      </c>
      <c r="CH132" t="s">
        <v>341</v>
      </c>
      <c r="CI132" t="s">
        <v>341</v>
      </c>
      <c r="CJ132" t="s">
        <v>341</v>
      </c>
      <c r="CK132" t="s">
        <v>341</v>
      </c>
      <c r="CL132" t="s">
        <v>341</v>
      </c>
      <c r="CM132" t="str">
        <f t="shared" si="111"/>
        <v/>
      </c>
      <c r="CN132" t="str">
        <f t="shared" si="112"/>
        <v/>
      </c>
      <c r="CO132" t="str">
        <f t="shared" si="113"/>
        <v/>
      </c>
      <c r="CP132" t="str">
        <f t="shared" si="114"/>
        <v/>
      </c>
      <c r="CQ132" t="str">
        <f t="shared" si="115"/>
        <v/>
      </c>
      <c r="CR132" t="str">
        <f t="shared" si="116"/>
        <v/>
      </c>
      <c r="CS132" t="str">
        <f t="shared" si="117"/>
        <v>Processing: As a reactant</v>
      </c>
      <c r="CT132" t="str">
        <f t="shared" si="118"/>
        <v/>
      </c>
      <c r="CU132" t="str">
        <f t="shared" si="119"/>
        <v>102 - Raw Materials</v>
      </c>
      <c r="CV132" t="str">
        <f t="shared" si="120"/>
        <v/>
      </c>
      <c r="CW132" t="str">
        <f t="shared" si="121"/>
        <v/>
      </c>
      <c r="CX132" t="str">
        <f t="shared" si="122"/>
        <v/>
      </c>
      <c r="CY132" t="str">
        <f t="shared" si="123"/>
        <v/>
      </c>
      <c r="CZ132" t="str">
        <f t="shared" si="124"/>
        <v/>
      </c>
      <c r="DA132" t="str">
        <f t="shared" si="125"/>
        <v/>
      </c>
      <c r="DB132" t="str">
        <f t="shared" si="126"/>
        <v/>
      </c>
      <c r="DC132" t="str">
        <f t="shared" si="127"/>
        <v/>
      </c>
      <c r="DD132" t="str">
        <f t="shared" si="128"/>
        <v/>
      </c>
      <c r="DE132" t="str">
        <f t="shared" si="129"/>
        <v/>
      </c>
      <c r="DF132" t="str">
        <f t="shared" si="130"/>
        <v/>
      </c>
      <c r="DG132" t="str">
        <f t="shared" si="131"/>
        <v/>
      </c>
      <c r="DH132" t="str">
        <f t="shared" si="132"/>
        <v/>
      </c>
      <c r="DI132" t="str">
        <f t="shared" si="133"/>
        <v/>
      </c>
      <c r="DJ132" t="str">
        <f t="shared" si="134"/>
        <v/>
      </c>
      <c r="DK132" t="str">
        <f t="shared" si="135"/>
        <v/>
      </c>
      <c r="DL132" t="str">
        <f t="shared" si="136"/>
        <v/>
      </c>
      <c r="DM132" t="str">
        <f t="shared" si="137"/>
        <v/>
      </c>
      <c r="DN132" t="str">
        <f t="shared" si="138"/>
        <v/>
      </c>
      <c r="DO132" t="str">
        <f t="shared" si="139"/>
        <v/>
      </c>
      <c r="DP132" t="str">
        <f t="shared" si="140"/>
        <v/>
      </c>
      <c r="DQ132" t="str">
        <f t="shared" si="141"/>
        <v/>
      </c>
      <c r="DR132" t="str">
        <f t="shared" si="142"/>
        <v/>
      </c>
      <c r="DS132" t="str">
        <f t="shared" si="143"/>
        <v/>
      </c>
      <c r="DT132" t="str">
        <f t="shared" si="144"/>
        <v/>
      </c>
      <c r="DU132" t="str">
        <f t="shared" si="145"/>
        <v/>
      </c>
      <c r="DV132" t="str">
        <f t="shared" si="146"/>
        <v/>
      </c>
      <c r="DW132" t="str">
        <f t="shared" si="147"/>
        <v/>
      </c>
      <c r="DX132" t="str">
        <f t="shared" si="148"/>
        <v/>
      </c>
      <c r="DY132" t="str">
        <f t="shared" si="149"/>
        <v/>
      </c>
      <c r="DZ132" t="str">
        <f t="shared" si="150"/>
        <v/>
      </c>
      <c r="EA132" t="str">
        <f t="shared" si="151"/>
        <v/>
      </c>
      <c r="EB132" t="str">
        <f t="shared" si="152"/>
        <v/>
      </c>
      <c r="EC132" t="str">
        <f t="shared" si="153"/>
        <v/>
      </c>
      <c r="ED132" t="str">
        <f t="shared" si="154"/>
        <v/>
      </c>
      <c r="EE132" t="str">
        <f t="shared" si="155"/>
        <v/>
      </c>
      <c r="EF132" t="str">
        <f t="shared" si="156"/>
        <v/>
      </c>
      <c r="EG132" t="str">
        <f t="shared" si="157"/>
        <v/>
      </c>
      <c r="EH132" t="str">
        <f t="shared" si="158"/>
        <v/>
      </c>
      <c r="EI132" t="str">
        <f t="shared" si="159"/>
        <v/>
      </c>
      <c r="EJ132" t="str">
        <f t="shared" si="160"/>
        <v/>
      </c>
      <c r="EK132" t="str">
        <f t="shared" si="161"/>
        <v/>
      </c>
      <c r="EL132" t="str">
        <f t="shared" si="162"/>
        <v/>
      </c>
      <c r="EM132" t="str">
        <f t="shared" si="163"/>
        <v/>
      </c>
      <c r="EN132" t="str">
        <f t="shared" si="164"/>
        <v/>
      </c>
    </row>
    <row r="133" spans="1:144" ht="86.45">
      <c r="A133" s="7" t="s">
        <v>328</v>
      </c>
      <c r="B133" s="7">
        <v>2019</v>
      </c>
      <c r="C133" t="s">
        <v>576</v>
      </c>
      <c r="D133" t="s">
        <v>577</v>
      </c>
      <c r="E133" t="s">
        <v>578</v>
      </c>
      <c r="F133" t="s">
        <v>579</v>
      </c>
      <c r="G133" t="s">
        <v>580</v>
      </c>
      <c r="H133" t="s">
        <v>402</v>
      </c>
      <c r="I133">
        <v>90040</v>
      </c>
      <c r="J133" s="136">
        <f>VLOOKUP(H133, 'TRI Crosswalk codes'!D:E, 2, FALSE)</f>
        <v>9</v>
      </c>
      <c r="K133">
        <v>325211</v>
      </c>
      <c r="L133" s="137" t="str">
        <f>VLOOKUP(K133, '2017-2022 NAICS'!C:D, 2, FALSE)</f>
        <v>Plastics Material and Resin Manufacturing</v>
      </c>
      <c r="M133" s="137" t="str">
        <f>IF(COUNTIF('Raw TRI Data'!A:A, K133) &gt;0, "Yes", "No")</f>
        <v>No</v>
      </c>
      <c r="N133">
        <v>33.983333000000002</v>
      </c>
      <c r="O133">
        <v>-118.13333299999999</v>
      </c>
      <c r="P133" s="15">
        <v>110000510830</v>
      </c>
      <c r="Q133" s="15">
        <v>1319218052126</v>
      </c>
      <c r="R133" t="s">
        <v>335</v>
      </c>
      <c r="S133" t="s">
        <v>336</v>
      </c>
      <c r="T133" s="160">
        <v>6</v>
      </c>
      <c r="U133" s="136" t="str">
        <f>VLOOKUP(T133, 'TRI Crosswalk codes'!A:B, 2, FALSE)</f>
        <v>1,000,000 to 9,999,999</v>
      </c>
      <c r="V133" t="s">
        <v>337</v>
      </c>
      <c r="W133">
        <v>0</v>
      </c>
      <c r="Y133">
        <v>8</v>
      </c>
      <c r="Z133">
        <v>8</v>
      </c>
      <c r="AA133" t="s">
        <v>338</v>
      </c>
      <c r="AB133" s="137" t="str">
        <f t="shared" si="110"/>
        <v>Processing: As a reactant; 102 - Raw Materials</v>
      </c>
      <c r="AC133" s="137" t="s">
        <v>339</v>
      </c>
      <c r="AD133" s="26" t="str">
        <f>VLOOKUP(K133, 'NAICS OES Crosswalk'!A:C, 3, FALSE)</f>
        <v>Processing: Plastics Compounding</v>
      </c>
      <c r="AE133" s="26" t="str">
        <f>_xlfn.XLOOKUP($C133,'TRIFD to COU Crosswalk'!A:A,'TRIFD to COU Crosswalk'!B:B)</f>
        <v xml:space="preserve">Processing as a reactant in plastic material and resin manufacturing; Processing as a reactant in all other chemical product and preparation manufacturing </v>
      </c>
      <c r="AF133" s="137" t="s">
        <v>388</v>
      </c>
      <c r="AK133" t="s">
        <v>341</v>
      </c>
      <c r="AL133" t="s">
        <v>341</v>
      </c>
      <c r="AM133" t="s">
        <v>341</v>
      </c>
      <c r="AN133" t="s">
        <v>341</v>
      </c>
      <c r="AO133" t="s">
        <v>341</v>
      </c>
      <c r="AP133" t="s">
        <v>341</v>
      </c>
      <c r="AQ133" t="s">
        <v>342</v>
      </c>
      <c r="AR133" t="s">
        <v>341</v>
      </c>
      <c r="AS133" t="s">
        <v>342</v>
      </c>
      <c r="AT133" t="s">
        <v>341</v>
      </c>
      <c r="AU133" t="s">
        <v>341</v>
      </c>
      <c r="AV133" t="s">
        <v>341</v>
      </c>
      <c r="AW133" t="s">
        <v>341</v>
      </c>
      <c r="AX133" t="s">
        <v>341</v>
      </c>
      <c r="AY133" t="s">
        <v>341</v>
      </c>
      <c r="AZ133" t="s">
        <v>341</v>
      </c>
      <c r="BA133" t="s">
        <v>341</v>
      </c>
      <c r="BB133" t="s">
        <v>341</v>
      </c>
      <c r="BC133" t="s">
        <v>341</v>
      </c>
      <c r="BD133" t="s">
        <v>341</v>
      </c>
      <c r="BE133" t="s">
        <v>341</v>
      </c>
      <c r="BF133" t="s">
        <v>341</v>
      </c>
      <c r="BG133" t="s">
        <v>341</v>
      </c>
      <c r="BH133" t="s">
        <v>341</v>
      </c>
      <c r="BI133" t="s">
        <v>341</v>
      </c>
      <c r="BJ133" t="s">
        <v>341</v>
      </c>
      <c r="BK133" t="s">
        <v>341</v>
      </c>
      <c r="BL133" t="s">
        <v>341</v>
      </c>
      <c r="BM133" t="s">
        <v>341</v>
      </c>
      <c r="BN133" t="s">
        <v>341</v>
      </c>
      <c r="BO133" t="s">
        <v>341</v>
      </c>
      <c r="BP133" t="s">
        <v>341</v>
      </c>
      <c r="BQ133" t="s">
        <v>341</v>
      </c>
      <c r="BR133" t="s">
        <v>341</v>
      </c>
      <c r="BS133" t="s">
        <v>341</v>
      </c>
      <c r="BT133" t="s">
        <v>341</v>
      </c>
      <c r="BU133" t="s">
        <v>341</v>
      </c>
      <c r="BV133" t="s">
        <v>341</v>
      </c>
      <c r="BW133" t="s">
        <v>341</v>
      </c>
      <c r="BX133" t="s">
        <v>341</v>
      </c>
      <c r="BY133" t="s">
        <v>341</v>
      </c>
      <c r="BZ133" t="s">
        <v>341</v>
      </c>
      <c r="CA133" t="s">
        <v>341</v>
      </c>
      <c r="CB133" t="s">
        <v>341</v>
      </c>
      <c r="CC133" t="s">
        <v>341</v>
      </c>
      <c r="CD133" t="s">
        <v>341</v>
      </c>
      <c r="CE133" t="s">
        <v>341</v>
      </c>
      <c r="CF133" t="s">
        <v>341</v>
      </c>
      <c r="CG133" t="s">
        <v>341</v>
      </c>
      <c r="CH133" t="s">
        <v>341</v>
      </c>
      <c r="CI133" t="s">
        <v>341</v>
      </c>
      <c r="CJ133" t="s">
        <v>341</v>
      </c>
      <c r="CK133" t="s">
        <v>341</v>
      </c>
      <c r="CL133" t="s">
        <v>341</v>
      </c>
      <c r="CM133" t="str">
        <f t="shared" si="111"/>
        <v/>
      </c>
      <c r="CN133" t="str">
        <f t="shared" si="112"/>
        <v/>
      </c>
      <c r="CO133" t="str">
        <f t="shared" si="113"/>
        <v/>
      </c>
      <c r="CP133" t="str">
        <f t="shared" si="114"/>
        <v/>
      </c>
      <c r="CQ133" t="str">
        <f t="shared" si="115"/>
        <v/>
      </c>
      <c r="CR133" t="str">
        <f t="shared" si="116"/>
        <v/>
      </c>
      <c r="CS133" t="str">
        <f t="shared" si="117"/>
        <v>Processing: As a reactant</v>
      </c>
      <c r="CT133" t="str">
        <f t="shared" si="118"/>
        <v/>
      </c>
      <c r="CU133" t="str">
        <f t="shared" si="119"/>
        <v>102 - Raw Materials</v>
      </c>
      <c r="CV133" t="str">
        <f t="shared" si="120"/>
        <v/>
      </c>
      <c r="CW133" t="str">
        <f t="shared" si="121"/>
        <v/>
      </c>
      <c r="CX133" t="str">
        <f t="shared" si="122"/>
        <v/>
      </c>
      <c r="CY133" t="str">
        <f t="shared" si="123"/>
        <v/>
      </c>
      <c r="CZ133" t="str">
        <f t="shared" si="124"/>
        <v/>
      </c>
      <c r="DA133" t="str">
        <f t="shared" si="125"/>
        <v/>
      </c>
      <c r="DB133" t="str">
        <f t="shared" si="126"/>
        <v/>
      </c>
      <c r="DC133" t="str">
        <f t="shared" si="127"/>
        <v/>
      </c>
      <c r="DD133" t="str">
        <f t="shared" si="128"/>
        <v/>
      </c>
      <c r="DE133" t="str">
        <f t="shared" si="129"/>
        <v/>
      </c>
      <c r="DF133" t="str">
        <f t="shared" si="130"/>
        <v/>
      </c>
      <c r="DG133" t="str">
        <f t="shared" si="131"/>
        <v/>
      </c>
      <c r="DH133" t="str">
        <f t="shared" si="132"/>
        <v/>
      </c>
      <c r="DI133" t="str">
        <f t="shared" si="133"/>
        <v/>
      </c>
      <c r="DJ133" t="str">
        <f t="shared" si="134"/>
        <v/>
      </c>
      <c r="DK133" t="str">
        <f t="shared" si="135"/>
        <v/>
      </c>
      <c r="DL133" t="str">
        <f t="shared" si="136"/>
        <v/>
      </c>
      <c r="DM133" t="str">
        <f t="shared" si="137"/>
        <v/>
      </c>
      <c r="DN133" t="str">
        <f t="shared" si="138"/>
        <v/>
      </c>
      <c r="DO133" t="str">
        <f t="shared" si="139"/>
        <v/>
      </c>
      <c r="DP133" t="str">
        <f t="shared" si="140"/>
        <v/>
      </c>
      <c r="DQ133" t="str">
        <f t="shared" si="141"/>
        <v/>
      </c>
      <c r="DR133" t="str">
        <f t="shared" si="142"/>
        <v/>
      </c>
      <c r="DS133" t="str">
        <f t="shared" si="143"/>
        <v/>
      </c>
      <c r="DT133" t="str">
        <f t="shared" si="144"/>
        <v/>
      </c>
      <c r="DU133" t="str">
        <f t="shared" si="145"/>
        <v/>
      </c>
      <c r="DV133" t="str">
        <f t="shared" si="146"/>
        <v/>
      </c>
      <c r="DW133" t="str">
        <f t="shared" si="147"/>
        <v/>
      </c>
      <c r="DX133" t="str">
        <f t="shared" si="148"/>
        <v/>
      </c>
      <c r="DY133" t="str">
        <f t="shared" si="149"/>
        <v/>
      </c>
      <c r="DZ133" t="str">
        <f t="shared" si="150"/>
        <v/>
      </c>
      <c r="EA133" t="str">
        <f t="shared" si="151"/>
        <v/>
      </c>
      <c r="EB133" t="str">
        <f t="shared" si="152"/>
        <v/>
      </c>
      <c r="EC133" t="str">
        <f t="shared" si="153"/>
        <v/>
      </c>
      <c r="ED133" t="str">
        <f t="shared" si="154"/>
        <v/>
      </c>
      <c r="EE133" t="str">
        <f t="shared" si="155"/>
        <v/>
      </c>
      <c r="EF133" t="str">
        <f t="shared" si="156"/>
        <v/>
      </c>
      <c r="EG133" t="str">
        <f t="shared" si="157"/>
        <v/>
      </c>
      <c r="EH133" t="str">
        <f t="shared" si="158"/>
        <v/>
      </c>
      <c r="EI133" t="str">
        <f t="shared" si="159"/>
        <v/>
      </c>
      <c r="EJ133" t="str">
        <f t="shared" si="160"/>
        <v/>
      </c>
      <c r="EK133" t="str">
        <f t="shared" si="161"/>
        <v/>
      </c>
      <c r="EL133" t="str">
        <f t="shared" si="162"/>
        <v/>
      </c>
      <c r="EM133" t="str">
        <f t="shared" si="163"/>
        <v/>
      </c>
      <c r="EN133" t="str">
        <f t="shared" si="164"/>
        <v/>
      </c>
    </row>
    <row r="134" spans="1:144" ht="86.45">
      <c r="A134" s="7" t="s">
        <v>328</v>
      </c>
      <c r="B134" s="7">
        <v>2020</v>
      </c>
      <c r="C134" t="s">
        <v>576</v>
      </c>
      <c r="D134" t="s">
        <v>577</v>
      </c>
      <c r="E134" t="s">
        <v>578</v>
      </c>
      <c r="F134" t="s">
        <v>579</v>
      </c>
      <c r="G134" t="s">
        <v>580</v>
      </c>
      <c r="H134" t="s">
        <v>402</v>
      </c>
      <c r="I134">
        <v>90040</v>
      </c>
      <c r="J134" s="136">
        <f>VLOOKUP(H134, 'TRI Crosswalk codes'!D:E, 2, FALSE)</f>
        <v>9</v>
      </c>
      <c r="K134">
        <v>325211</v>
      </c>
      <c r="L134" s="137" t="str">
        <f>VLOOKUP(K134, '2017-2022 NAICS'!C:D, 2, FALSE)</f>
        <v>Plastics Material and Resin Manufacturing</v>
      </c>
      <c r="M134" s="137" t="str">
        <f>IF(COUNTIF('Raw TRI Data'!A:A, K134) &gt;0, "Yes", "No")</f>
        <v>No</v>
      </c>
      <c r="N134">
        <v>33.983333000000002</v>
      </c>
      <c r="O134">
        <v>-118.13333299999999</v>
      </c>
      <c r="P134" s="15">
        <v>110000510830</v>
      </c>
      <c r="Q134" s="15">
        <v>1320218817587</v>
      </c>
      <c r="R134" t="s">
        <v>335</v>
      </c>
      <c r="S134" t="s">
        <v>336</v>
      </c>
      <c r="T134" s="160">
        <v>6</v>
      </c>
      <c r="U134" s="136" t="str">
        <f>VLOOKUP(T134, 'TRI Crosswalk codes'!A:B, 2, FALSE)</f>
        <v>1,000,000 to 9,999,999</v>
      </c>
      <c r="V134" t="s">
        <v>337</v>
      </c>
      <c r="W134">
        <v>0</v>
      </c>
      <c r="Y134">
        <v>7</v>
      </c>
      <c r="Z134">
        <v>7</v>
      </c>
      <c r="AA134" t="s">
        <v>338</v>
      </c>
      <c r="AB134" s="137" t="str">
        <f t="shared" si="110"/>
        <v>Processing: As a reactant; 102 - Raw Materials</v>
      </c>
      <c r="AC134" s="137" t="s">
        <v>339</v>
      </c>
      <c r="AD134" s="26" t="str">
        <f>VLOOKUP(K134, 'NAICS OES Crosswalk'!A:C, 3, FALSE)</f>
        <v>Processing: Plastics Compounding</v>
      </c>
      <c r="AE134" s="26" t="str">
        <f>_xlfn.XLOOKUP($C134,'TRIFD to COU Crosswalk'!A:A,'TRIFD to COU Crosswalk'!B:B)</f>
        <v xml:space="preserve">Processing as a reactant in plastic material and resin manufacturing; Processing as a reactant in all other chemical product and preparation manufacturing </v>
      </c>
      <c r="AF134" s="137" t="s">
        <v>388</v>
      </c>
      <c r="AK134" t="s">
        <v>341</v>
      </c>
      <c r="AL134" t="s">
        <v>341</v>
      </c>
      <c r="AM134" t="s">
        <v>341</v>
      </c>
      <c r="AN134" t="s">
        <v>341</v>
      </c>
      <c r="AO134" t="s">
        <v>341</v>
      </c>
      <c r="AP134" t="s">
        <v>341</v>
      </c>
      <c r="AQ134" t="s">
        <v>342</v>
      </c>
      <c r="AR134" t="s">
        <v>341</v>
      </c>
      <c r="AS134" t="s">
        <v>342</v>
      </c>
      <c r="AT134" t="s">
        <v>341</v>
      </c>
      <c r="AU134" t="s">
        <v>341</v>
      </c>
      <c r="AV134" t="s">
        <v>341</v>
      </c>
      <c r="AW134" t="s">
        <v>341</v>
      </c>
      <c r="AX134" t="s">
        <v>341</v>
      </c>
      <c r="AY134" t="s">
        <v>341</v>
      </c>
      <c r="AZ134" t="s">
        <v>341</v>
      </c>
      <c r="BA134" t="s">
        <v>341</v>
      </c>
      <c r="BB134" t="s">
        <v>341</v>
      </c>
      <c r="BC134" t="s">
        <v>341</v>
      </c>
      <c r="BD134" t="s">
        <v>341</v>
      </c>
      <c r="BE134" t="s">
        <v>341</v>
      </c>
      <c r="BF134" t="s">
        <v>341</v>
      </c>
      <c r="BG134" t="s">
        <v>341</v>
      </c>
      <c r="BH134" t="s">
        <v>341</v>
      </c>
      <c r="BI134" t="s">
        <v>341</v>
      </c>
      <c r="BJ134" t="s">
        <v>341</v>
      </c>
      <c r="BK134" t="s">
        <v>341</v>
      </c>
      <c r="BL134" t="s">
        <v>341</v>
      </c>
      <c r="BM134" t="s">
        <v>341</v>
      </c>
      <c r="BN134" t="s">
        <v>341</v>
      </c>
      <c r="BO134" t="s">
        <v>341</v>
      </c>
      <c r="BP134" t="s">
        <v>341</v>
      </c>
      <c r="BQ134" t="s">
        <v>341</v>
      </c>
      <c r="BR134" t="s">
        <v>341</v>
      </c>
      <c r="BS134" t="s">
        <v>341</v>
      </c>
      <c r="BT134" t="s">
        <v>341</v>
      </c>
      <c r="BU134" t="s">
        <v>341</v>
      </c>
      <c r="BV134" t="s">
        <v>341</v>
      </c>
      <c r="BW134" t="s">
        <v>341</v>
      </c>
      <c r="BX134" t="s">
        <v>341</v>
      </c>
      <c r="BY134" t="s">
        <v>341</v>
      </c>
      <c r="BZ134" t="s">
        <v>341</v>
      </c>
      <c r="CA134" t="s">
        <v>341</v>
      </c>
      <c r="CB134" t="s">
        <v>341</v>
      </c>
      <c r="CC134" t="s">
        <v>341</v>
      </c>
      <c r="CD134" t="s">
        <v>341</v>
      </c>
      <c r="CE134" t="s">
        <v>341</v>
      </c>
      <c r="CF134" t="s">
        <v>341</v>
      </c>
      <c r="CG134" t="s">
        <v>341</v>
      </c>
      <c r="CH134" t="s">
        <v>341</v>
      </c>
      <c r="CI134" t="s">
        <v>341</v>
      </c>
      <c r="CJ134" t="s">
        <v>341</v>
      </c>
      <c r="CK134" t="s">
        <v>341</v>
      </c>
      <c r="CL134" t="s">
        <v>341</v>
      </c>
      <c r="CM134" t="str">
        <f t="shared" si="111"/>
        <v/>
      </c>
      <c r="CN134" t="str">
        <f t="shared" si="112"/>
        <v/>
      </c>
      <c r="CO134" t="str">
        <f t="shared" si="113"/>
        <v/>
      </c>
      <c r="CP134" t="str">
        <f t="shared" si="114"/>
        <v/>
      </c>
      <c r="CQ134" t="str">
        <f t="shared" si="115"/>
        <v/>
      </c>
      <c r="CR134" t="str">
        <f t="shared" si="116"/>
        <v/>
      </c>
      <c r="CS134" t="str">
        <f t="shared" si="117"/>
        <v>Processing: As a reactant</v>
      </c>
      <c r="CT134" t="str">
        <f t="shared" si="118"/>
        <v/>
      </c>
      <c r="CU134" t="str">
        <f t="shared" si="119"/>
        <v>102 - Raw Materials</v>
      </c>
      <c r="CV134" t="str">
        <f t="shared" si="120"/>
        <v/>
      </c>
      <c r="CW134" t="str">
        <f t="shared" si="121"/>
        <v/>
      </c>
      <c r="CX134" t="str">
        <f t="shared" si="122"/>
        <v/>
      </c>
      <c r="CY134" t="str">
        <f t="shared" si="123"/>
        <v/>
      </c>
      <c r="CZ134" t="str">
        <f t="shared" si="124"/>
        <v/>
      </c>
      <c r="DA134" t="str">
        <f t="shared" si="125"/>
        <v/>
      </c>
      <c r="DB134" t="str">
        <f t="shared" si="126"/>
        <v/>
      </c>
      <c r="DC134" t="str">
        <f t="shared" si="127"/>
        <v/>
      </c>
      <c r="DD134" t="str">
        <f t="shared" si="128"/>
        <v/>
      </c>
      <c r="DE134" t="str">
        <f t="shared" si="129"/>
        <v/>
      </c>
      <c r="DF134" t="str">
        <f t="shared" si="130"/>
        <v/>
      </c>
      <c r="DG134" t="str">
        <f t="shared" si="131"/>
        <v/>
      </c>
      <c r="DH134" t="str">
        <f t="shared" si="132"/>
        <v/>
      </c>
      <c r="DI134" t="str">
        <f t="shared" si="133"/>
        <v/>
      </c>
      <c r="DJ134" t="str">
        <f t="shared" si="134"/>
        <v/>
      </c>
      <c r="DK134" t="str">
        <f t="shared" si="135"/>
        <v/>
      </c>
      <c r="DL134" t="str">
        <f t="shared" si="136"/>
        <v/>
      </c>
      <c r="DM134" t="str">
        <f t="shared" si="137"/>
        <v/>
      </c>
      <c r="DN134" t="str">
        <f t="shared" si="138"/>
        <v/>
      </c>
      <c r="DO134" t="str">
        <f t="shared" si="139"/>
        <v/>
      </c>
      <c r="DP134" t="str">
        <f t="shared" si="140"/>
        <v/>
      </c>
      <c r="DQ134" t="str">
        <f t="shared" si="141"/>
        <v/>
      </c>
      <c r="DR134" t="str">
        <f t="shared" si="142"/>
        <v/>
      </c>
      <c r="DS134" t="str">
        <f t="shared" si="143"/>
        <v/>
      </c>
      <c r="DT134" t="str">
        <f t="shared" si="144"/>
        <v/>
      </c>
      <c r="DU134" t="str">
        <f t="shared" si="145"/>
        <v/>
      </c>
      <c r="DV134" t="str">
        <f t="shared" si="146"/>
        <v/>
      </c>
      <c r="DW134" t="str">
        <f t="shared" si="147"/>
        <v/>
      </c>
      <c r="DX134" t="str">
        <f t="shared" si="148"/>
        <v/>
      </c>
      <c r="DY134" t="str">
        <f t="shared" si="149"/>
        <v/>
      </c>
      <c r="DZ134" t="str">
        <f t="shared" si="150"/>
        <v/>
      </c>
      <c r="EA134" t="str">
        <f t="shared" si="151"/>
        <v/>
      </c>
      <c r="EB134" t="str">
        <f t="shared" si="152"/>
        <v/>
      </c>
      <c r="EC134" t="str">
        <f t="shared" si="153"/>
        <v/>
      </c>
      <c r="ED134" t="str">
        <f t="shared" si="154"/>
        <v/>
      </c>
      <c r="EE134" t="str">
        <f t="shared" si="155"/>
        <v/>
      </c>
      <c r="EF134" t="str">
        <f t="shared" si="156"/>
        <v/>
      </c>
      <c r="EG134" t="str">
        <f t="shared" si="157"/>
        <v/>
      </c>
      <c r="EH134" t="str">
        <f t="shared" si="158"/>
        <v/>
      </c>
      <c r="EI134" t="str">
        <f t="shared" si="159"/>
        <v/>
      </c>
      <c r="EJ134" t="str">
        <f t="shared" si="160"/>
        <v/>
      </c>
      <c r="EK134" t="str">
        <f t="shared" si="161"/>
        <v/>
      </c>
      <c r="EL134" t="str">
        <f t="shared" si="162"/>
        <v/>
      </c>
      <c r="EM134" t="str">
        <f t="shared" si="163"/>
        <v/>
      </c>
      <c r="EN134" t="str">
        <f t="shared" si="164"/>
        <v/>
      </c>
    </row>
    <row r="135" spans="1:144" ht="86.45">
      <c r="A135" s="7" t="s">
        <v>328</v>
      </c>
      <c r="B135" s="7">
        <v>2021</v>
      </c>
      <c r="C135" t="s">
        <v>576</v>
      </c>
      <c r="D135" t="s">
        <v>577</v>
      </c>
      <c r="E135" t="s">
        <v>578</v>
      </c>
      <c r="F135" t="s">
        <v>579</v>
      </c>
      <c r="G135" t="s">
        <v>580</v>
      </c>
      <c r="H135" t="s">
        <v>402</v>
      </c>
      <c r="I135">
        <v>90040</v>
      </c>
      <c r="J135" s="136">
        <f>VLOOKUP(H135, 'TRI Crosswalk codes'!D:E, 2, FALSE)</f>
        <v>9</v>
      </c>
      <c r="K135">
        <v>325211</v>
      </c>
      <c r="L135" s="137" t="str">
        <f>VLOOKUP(K135, '2017-2022 NAICS'!C:D, 2, FALSE)</f>
        <v>Plastics Material and Resin Manufacturing</v>
      </c>
      <c r="M135" s="137" t="str">
        <f>IF(COUNTIF('Raw TRI Data'!A:A, K135) &gt;0, "Yes", "No")</f>
        <v>No</v>
      </c>
      <c r="N135">
        <v>33.983333000000002</v>
      </c>
      <c r="O135">
        <v>-118.13333299999999</v>
      </c>
      <c r="P135" s="15">
        <v>110000510830</v>
      </c>
      <c r="Q135" s="15">
        <v>1321220081006</v>
      </c>
      <c r="R135" t="s">
        <v>335</v>
      </c>
      <c r="S135" t="s">
        <v>336</v>
      </c>
      <c r="T135" s="160">
        <v>6</v>
      </c>
      <c r="U135" s="136" t="str">
        <f>VLOOKUP(T135, 'TRI Crosswalk codes'!A:B, 2, FALSE)</f>
        <v>1,000,000 to 9,999,999</v>
      </c>
      <c r="V135" t="s">
        <v>337</v>
      </c>
      <c r="W135">
        <v>0</v>
      </c>
      <c r="Y135">
        <v>7</v>
      </c>
      <c r="Z135">
        <v>7</v>
      </c>
      <c r="AA135" t="s">
        <v>338</v>
      </c>
      <c r="AB135" s="137" t="str">
        <f t="shared" si="110"/>
        <v>Processing: As a reactant; 102 - Raw Materials</v>
      </c>
      <c r="AC135" s="137" t="s">
        <v>339</v>
      </c>
      <c r="AD135" s="26" t="str">
        <f>VLOOKUP(K135, 'NAICS OES Crosswalk'!A:C, 3, FALSE)</f>
        <v>Processing: Plastics Compounding</v>
      </c>
      <c r="AE135" s="26" t="str">
        <f>_xlfn.XLOOKUP($C135,'TRIFD to COU Crosswalk'!A:A,'TRIFD to COU Crosswalk'!B:B)</f>
        <v xml:space="preserve">Processing as a reactant in plastic material and resin manufacturing; Processing as a reactant in all other chemical product and preparation manufacturing </v>
      </c>
      <c r="AF135" s="137" t="s">
        <v>388</v>
      </c>
      <c r="AK135" t="s">
        <v>341</v>
      </c>
      <c r="AL135" t="s">
        <v>341</v>
      </c>
      <c r="AM135" t="s">
        <v>341</v>
      </c>
      <c r="AN135" t="s">
        <v>341</v>
      </c>
      <c r="AO135" t="s">
        <v>341</v>
      </c>
      <c r="AP135" t="s">
        <v>341</v>
      </c>
      <c r="AQ135" t="s">
        <v>342</v>
      </c>
      <c r="AR135" t="s">
        <v>341</v>
      </c>
      <c r="AS135" t="s">
        <v>342</v>
      </c>
      <c r="AT135" t="s">
        <v>341</v>
      </c>
      <c r="AU135" t="s">
        <v>341</v>
      </c>
      <c r="AV135" t="s">
        <v>341</v>
      </c>
      <c r="AW135" t="s">
        <v>341</v>
      </c>
      <c r="AX135" t="s">
        <v>341</v>
      </c>
      <c r="AY135" t="s">
        <v>341</v>
      </c>
      <c r="AZ135" t="s">
        <v>341</v>
      </c>
      <c r="BA135" t="s">
        <v>341</v>
      </c>
      <c r="BB135" t="s">
        <v>341</v>
      </c>
      <c r="BC135" t="s">
        <v>341</v>
      </c>
      <c r="BD135" t="s">
        <v>341</v>
      </c>
      <c r="BE135" t="s">
        <v>341</v>
      </c>
      <c r="BF135" t="s">
        <v>341</v>
      </c>
      <c r="BG135" t="s">
        <v>341</v>
      </c>
      <c r="BH135" t="s">
        <v>341</v>
      </c>
      <c r="BI135" t="s">
        <v>341</v>
      </c>
      <c r="BJ135" t="s">
        <v>341</v>
      </c>
      <c r="BK135" t="s">
        <v>341</v>
      </c>
      <c r="BL135" t="s">
        <v>341</v>
      </c>
      <c r="BM135" t="s">
        <v>341</v>
      </c>
      <c r="BN135" t="s">
        <v>341</v>
      </c>
      <c r="BO135" t="s">
        <v>341</v>
      </c>
      <c r="BP135" t="s">
        <v>341</v>
      </c>
      <c r="BQ135" t="s">
        <v>341</v>
      </c>
      <c r="BR135" t="s">
        <v>341</v>
      </c>
      <c r="BS135" t="s">
        <v>341</v>
      </c>
      <c r="BT135" t="s">
        <v>341</v>
      </c>
      <c r="BU135" t="s">
        <v>341</v>
      </c>
      <c r="BV135" t="s">
        <v>341</v>
      </c>
      <c r="BW135" t="s">
        <v>341</v>
      </c>
      <c r="BX135" t="s">
        <v>341</v>
      </c>
      <c r="BY135" t="s">
        <v>341</v>
      </c>
      <c r="BZ135" t="s">
        <v>341</v>
      </c>
      <c r="CA135" t="s">
        <v>341</v>
      </c>
      <c r="CB135" t="s">
        <v>341</v>
      </c>
      <c r="CC135" t="s">
        <v>341</v>
      </c>
      <c r="CD135" t="s">
        <v>341</v>
      </c>
      <c r="CE135" t="s">
        <v>341</v>
      </c>
      <c r="CF135" t="s">
        <v>341</v>
      </c>
      <c r="CG135" t="s">
        <v>341</v>
      </c>
      <c r="CH135" t="s">
        <v>341</v>
      </c>
      <c r="CI135" t="s">
        <v>341</v>
      </c>
      <c r="CJ135" t="s">
        <v>341</v>
      </c>
      <c r="CK135" t="s">
        <v>341</v>
      </c>
      <c r="CL135" t="s">
        <v>341</v>
      </c>
      <c r="CM135" t="str">
        <f t="shared" si="111"/>
        <v/>
      </c>
      <c r="CN135" t="str">
        <f t="shared" si="112"/>
        <v/>
      </c>
      <c r="CO135" t="str">
        <f t="shared" si="113"/>
        <v/>
      </c>
      <c r="CP135" t="str">
        <f t="shared" si="114"/>
        <v/>
      </c>
      <c r="CQ135" t="str">
        <f t="shared" si="115"/>
        <v/>
      </c>
      <c r="CR135" t="str">
        <f t="shared" si="116"/>
        <v/>
      </c>
      <c r="CS135" t="str">
        <f t="shared" si="117"/>
        <v>Processing: As a reactant</v>
      </c>
      <c r="CT135" t="str">
        <f t="shared" si="118"/>
        <v/>
      </c>
      <c r="CU135" t="str">
        <f t="shared" si="119"/>
        <v>102 - Raw Materials</v>
      </c>
      <c r="CV135" t="str">
        <f t="shared" si="120"/>
        <v/>
      </c>
      <c r="CW135" t="str">
        <f t="shared" si="121"/>
        <v/>
      </c>
      <c r="CX135" t="str">
        <f t="shared" si="122"/>
        <v/>
      </c>
      <c r="CY135" t="str">
        <f t="shared" si="123"/>
        <v/>
      </c>
      <c r="CZ135" t="str">
        <f t="shared" si="124"/>
        <v/>
      </c>
      <c r="DA135" t="str">
        <f t="shared" si="125"/>
        <v/>
      </c>
      <c r="DB135" t="str">
        <f t="shared" si="126"/>
        <v/>
      </c>
      <c r="DC135" t="str">
        <f t="shared" si="127"/>
        <v/>
      </c>
      <c r="DD135" t="str">
        <f t="shared" si="128"/>
        <v/>
      </c>
      <c r="DE135" t="str">
        <f t="shared" si="129"/>
        <v/>
      </c>
      <c r="DF135" t="str">
        <f t="shared" si="130"/>
        <v/>
      </c>
      <c r="DG135" t="str">
        <f t="shared" si="131"/>
        <v/>
      </c>
      <c r="DH135" t="str">
        <f t="shared" si="132"/>
        <v/>
      </c>
      <c r="DI135" t="str">
        <f t="shared" si="133"/>
        <v/>
      </c>
      <c r="DJ135" t="str">
        <f t="shared" si="134"/>
        <v/>
      </c>
      <c r="DK135" t="str">
        <f t="shared" si="135"/>
        <v/>
      </c>
      <c r="DL135" t="str">
        <f t="shared" si="136"/>
        <v/>
      </c>
      <c r="DM135" t="str">
        <f t="shared" si="137"/>
        <v/>
      </c>
      <c r="DN135" t="str">
        <f t="shared" si="138"/>
        <v/>
      </c>
      <c r="DO135" t="str">
        <f t="shared" si="139"/>
        <v/>
      </c>
      <c r="DP135" t="str">
        <f t="shared" si="140"/>
        <v/>
      </c>
      <c r="DQ135" t="str">
        <f t="shared" si="141"/>
        <v/>
      </c>
      <c r="DR135" t="str">
        <f t="shared" si="142"/>
        <v/>
      </c>
      <c r="DS135" t="str">
        <f t="shared" si="143"/>
        <v/>
      </c>
      <c r="DT135" t="str">
        <f t="shared" si="144"/>
        <v/>
      </c>
      <c r="DU135" t="str">
        <f t="shared" si="145"/>
        <v/>
      </c>
      <c r="DV135" t="str">
        <f t="shared" si="146"/>
        <v/>
      </c>
      <c r="DW135" t="str">
        <f t="shared" si="147"/>
        <v/>
      </c>
      <c r="DX135" t="str">
        <f t="shared" si="148"/>
        <v/>
      </c>
      <c r="DY135" t="str">
        <f t="shared" si="149"/>
        <v/>
      </c>
      <c r="DZ135" t="str">
        <f t="shared" si="150"/>
        <v/>
      </c>
      <c r="EA135" t="str">
        <f t="shared" si="151"/>
        <v/>
      </c>
      <c r="EB135" t="str">
        <f t="shared" si="152"/>
        <v/>
      </c>
      <c r="EC135" t="str">
        <f t="shared" si="153"/>
        <v/>
      </c>
      <c r="ED135" t="str">
        <f t="shared" si="154"/>
        <v/>
      </c>
      <c r="EE135" t="str">
        <f t="shared" si="155"/>
        <v/>
      </c>
      <c r="EF135" t="str">
        <f t="shared" si="156"/>
        <v/>
      </c>
      <c r="EG135" t="str">
        <f t="shared" si="157"/>
        <v/>
      </c>
      <c r="EH135" t="str">
        <f t="shared" si="158"/>
        <v/>
      </c>
      <c r="EI135" t="str">
        <f t="shared" si="159"/>
        <v/>
      </c>
      <c r="EJ135" t="str">
        <f t="shared" si="160"/>
        <v/>
      </c>
      <c r="EK135" t="str">
        <f t="shared" si="161"/>
        <v/>
      </c>
      <c r="EL135" t="str">
        <f t="shared" si="162"/>
        <v/>
      </c>
      <c r="EM135" t="str">
        <f t="shared" si="163"/>
        <v/>
      </c>
      <c r="EN135" t="str">
        <f t="shared" si="164"/>
        <v/>
      </c>
    </row>
    <row r="136" spans="1:144" ht="86.45">
      <c r="A136" s="7" t="s">
        <v>328</v>
      </c>
      <c r="B136" s="7">
        <v>2022</v>
      </c>
      <c r="C136" t="s">
        <v>576</v>
      </c>
      <c r="D136" t="s">
        <v>577</v>
      </c>
      <c r="E136" t="s">
        <v>578</v>
      </c>
      <c r="F136" t="s">
        <v>579</v>
      </c>
      <c r="G136" t="s">
        <v>580</v>
      </c>
      <c r="H136" t="s">
        <v>402</v>
      </c>
      <c r="I136">
        <v>90040</v>
      </c>
      <c r="J136" s="136">
        <f>VLOOKUP(H136, 'TRI Crosswalk codes'!D:E, 2, FALSE)</f>
        <v>9</v>
      </c>
      <c r="K136">
        <v>325211</v>
      </c>
      <c r="L136" s="137" t="str">
        <f>VLOOKUP(K136, '2017-2022 NAICS'!C:D, 2, FALSE)</f>
        <v>Plastics Material and Resin Manufacturing</v>
      </c>
      <c r="M136" s="137" t="str">
        <f>IF(COUNTIF('Raw TRI Data'!A:A, K136) &gt;0, "Yes", "No")</f>
        <v>No</v>
      </c>
      <c r="N136">
        <v>33.983333000000002</v>
      </c>
      <c r="O136">
        <v>-118.13333299999999</v>
      </c>
      <c r="P136" s="15">
        <v>110000510830</v>
      </c>
      <c r="Q136" s="15">
        <v>1322220940415</v>
      </c>
      <c r="R136" t="s">
        <v>335</v>
      </c>
      <c r="S136" t="s">
        <v>336</v>
      </c>
      <c r="T136" s="160">
        <v>5</v>
      </c>
      <c r="U136" s="136" t="str">
        <f>VLOOKUP(T136, 'TRI Crosswalk codes'!A:B, 2, FALSE)</f>
        <v>100,000 to 999,999</v>
      </c>
      <c r="V136" t="s">
        <v>337</v>
      </c>
      <c r="W136">
        <v>0</v>
      </c>
      <c r="Y136">
        <v>7</v>
      </c>
      <c r="Z136">
        <v>7</v>
      </c>
      <c r="AA136" t="s">
        <v>338</v>
      </c>
      <c r="AB136" s="137" t="str">
        <f t="shared" si="110"/>
        <v>Processing: As a reactant; 102 - Raw Materials</v>
      </c>
      <c r="AC136" s="137" t="s">
        <v>339</v>
      </c>
      <c r="AD136" s="26" t="str">
        <f>VLOOKUP(K136, 'NAICS OES Crosswalk'!A:C, 3, FALSE)</f>
        <v>Processing: Plastics Compounding</v>
      </c>
      <c r="AE136" s="26" t="str">
        <f>_xlfn.XLOOKUP($C136,'TRIFD to COU Crosswalk'!A:A,'TRIFD to COU Crosswalk'!B:B)</f>
        <v xml:space="preserve">Processing as a reactant in plastic material and resin manufacturing; Processing as a reactant in all other chemical product and preparation manufacturing </v>
      </c>
      <c r="AF136" s="137" t="s">
        <v>388</v>
      </c>
      <c r="AK136" t="s">
        <v>341</v>
      </c>
      <c r="AL136" t="s">
        <v>341</v>
      </c>
      <c r="AM136" t="s">
        <v>341</v>
      </c>
      <c r="AN136" t="s">
        <v>341</v>
      </c>
      <c r="AO136" t="s">
        <v>341</v>
      </c>
      <c r="AP136" t="s">
        <v>341</v>
      </c>
      <c r="AQ136" t="s">
        <v>342</v>
      </c>
      <c r="AR136" t="s">
        <v>341</v>
      </c>
      <c r="AS136" t="s">
        <v>342</v>
      </c>
      <c r="AT136" t="s">
        <v>341</v>
      </c>
      <c r="AU136" t="s">
        <v>341</v>
      </c>
      <c r="AV136" t="s">
        <v>341</v>
      </c>
      <c r="AW136" t="s">
        <v>341</v>
      </c>
      <c r="AX136" t="s">
        <v>341</v>
      </c>
      <c r="AY136" t="s">
        <v>341</v>
      </c>
      <c r="AZ136" t="s">
        <v>341</v>
      </c>
      <c r="BA136" t="s">
        <v>341</v>
      </c>
      <c r="BB136" t="s">
        <v>341</v>
      </c>
      <c r="BC136" t="s">
        <v>341</v>
      </c>
      <c r="BD136" t="s">
        <v>341</v>
      </c>
      <c r="BE136" t="s">
        <v>341</v>
      </c>
      <c r="BF136" t="s">
        <v>341</v>
      </c>
      <c r="BG136" t="s">
        <v>341</v>
      </c>
      <c r="BH136" t="s">
        <v>341</v>
      </c>
      <c r="BI136" t="s">
        <v>341</v>
      </c>
      <c r="BJ136" t="s">
        <v>341</v>
      </c>
      <c r="BK136" t="s">
        <v>341</v>
      </c>
      <c r="BL136" t="s">
        <v>341</v>
      </c>
      <c r="BM136" t="s">
        <v>341</v>
      </c>
      <c r="BN136" t="s">
        <v>341</v>
      </c>
      <c r="BO136" t="s">
        <v>341</v>
      </c>
      <c r="BP136" t="s">
        <v>341</v>
      </c>
      <c r="BQ136" t="s">
        <v>341</v>
      </c>
      <c r="BR136" t="s">
        <v>341</v>
      </c>
      <c r="BS136" t="s">
        <v>341</v>
      </c>
      <c r="BT136" t="s">
        <v>341</v>
      </c>
      <c r="BU136" t="s">
        <v>341</v>
      </c>
      <c r="BV136" t="s">
        <v>341</v>
      </c>
      <c r="BW136" t="s">
        <v>341</v>
      </c>
      <c r="BX136" t="s">
        <v>341</v>
      </c>
      <c r="BY136" t="s">
        <v>341</v>
      </c>
      <c r="BZ136" t="s">
        <v>341</v>
      </c>
      <c r="CA136" t="s">
        <v>341</v>
      </c>
      <c r="CB136" t="s">
        <v>341</v>
      </c>
      <c r="CC136" t="s">
        <v>341</v>
      </c>
      <c r="CD136" t="s">
        <v>341</v>
      </c>
      <c r="CE136" t="s">
        <v>341</v>
      </c>
      <c r="CF136" t="s">
        <v>341</v>
      </c>
      <c r="CG136" t="s">
        <v>341</v>
      </c>
      <c r="CH136" t="s">
        <v>341</v>
      </c>
      <c r="CI136" t="s">
        <v>341</v>
      </c>
      <c r="CJ136" t="s">
        <v>341</v>
      </c>
      <c r="CK136" t="s">
        <v>341</v>
      </c>
      <c r="CL136" t="s">
        <v>341</v>
      </c>
      <c r="CM136" t="str">
        <f t="shared" si="111"/>
        <v/>
      </c>
      <c r="CN136" t="str">
        <f t="shared" si="112"/>
        <v/>
      </c>
      <c r="CO136" t="str">
        <f t="shared" si="113"/>
        <v/>
      </c>
      <c r="CP136" t="str">
        <f t="shared" si="114"/>
        <v/>
      </c>
      <c r="CQ136" t="str">
        <f t="shared" si="115"/>
        <v/>
      </c>
      <c r="CR136" t="str">
        <f t="shared" si="116"/>
        <v/>
      </c>
      <c r="CS136" t="str">
        <f t="shared" si="117"/>
        <v>Processing: As a reactant</v>
      </c>
      <c r="CT136" t="str">
        <f t="shared" si="118"/>
        <v/>
      </c>
      <c r="CU136" t="str">
        <f t="shared" si="119"/>
        <v>102 - Raw Materials</v>
      </c>
      <c r="CV136" t="str">
        <f t="shared" si="120"/>
        <v/>
      </c>
      <c r="CW136" t="str">
        <f t="shared" si="121"/>
        <v/>
      </c>
      <c r="CX136" t="str">
        <f t="shared" si="122"/>
        <v/>
      </c>
      <c r="CY136" t="str">
        <f t="shared" si="123"/>
        <v/>
      </c>
      <c r="CZ136" t="str">
        <f t="shared" si="124"/>
        <v/>
      </c>
      <c r="DA136" t="str">
        <f t="shared" si="125"/>
        <v/>
      </c>
      <c r="DB136" t="str">
        <f t="shared" si="126"/>
        <v/>
      </c>
      <c r="DC136" t="str">
        <f t="shared" si="127"/>
        <v/>
      </c>
      <c r="DD136" t="str">
        <f t="shared" si="128"/>
        <v/>
      </c>
      <c r="DE136" t="str">
        <f t="shared" si="129"/>
        <v/>
      </c>
      <c r="DF136" t="str">
        <f t="shared" si="130"/>
        <v/>
      </c>
      <c r="DG136" t="str">
        <f t="shared" si="131"/>
        <v/>
      </c>
      <c r="DH136" t="str">
        <f t="shared" si="132"/>
        <v/>
      </c>
      <c r="DI136" t="str">
        <f t="shared" si="133"/>
        <v/>
      </c>
      <c r="DJ136" t="str">
        <f t="shared" si="134"/>
        <v/>
      </c>
      <c r="DK136" t="str">
        <f t="shared" si="135"/>
        <v/>
      </c>
      <c r="DL136" t="str">
        <f t="shared" si="136"/>
        <v/>
      </c>
      <c r="DM136" t="str">
        <f t="shared" si="137"/>
        <v/>
      </c>
      <c r="DN136" t="str">
        <f t="shared" si="138"/>
        <v/>
      </c>
      <c r="DO136" t="str">
        <f t="shared" si="139"/>
        <v/>
      </c>
      <c r="DP136" t="str">
        <f t="shared" si="140"/>
        <v/>
      </c>
      <c r="DQ136" t="str">
        <f t="shared" si="141"/>
        <v/>
      </c>
      <c r="DR136" t="str">
        <f t="shared" si="142"/>
        <v/>
      </c>
      <c r="DS136" t="str">
        <f t="shared" si="143"/>
        <v/>
      </c>
      <c r="DT136" t="str">
        <f t="shared" si="144"/>
        <v/>
      </c>
      <c r="DU136" t="str">
        <f t="shared" si="145"/>
        <v/>
      </c>
      <c r="DV136" t="str">
        <f t="shared" si="146"/>
        <v/>
      </c>
      <c r="DW136" t="str">
        <f t="shared" si="147"/>
        <v/>
      </c>
      <c r="DX136" t="str">
        <f t="shared" si="148"/>
        <v/>
      </c>
      <c r="DY136" t="str">
        <f t="shared" si="149"/>
        <v/>
      </c>
      <c r="DZ136" t="str">
        <f t="shared" si="150"/>
        <v/>
      </c>
      <c r="EA136" t="str">
        <f t="shared" si="151"/>
        <v/>
      </c>
      <c r="EB136" t="str">
        <f t="shared" si="152"/>
        <v/>
      </c>
      <c r="EC136" t="str">
        <f t="shared" si="153"/>
        <v/>
      </c>
      <c r="ED136" t="str">
        <f t="shared" si="154"/>
        <v/>
      </c>
      <c r="EE136" t="str">
        <f t="shared" si="155"/>
        <v/>
      </c>
      <c r="EF136" t="str">
        <f t="shared" si="156"/>
        <v/>
      </c>
      <c r="EG136" t="str">
        <f t="shared" si="157"/>
        <v/>
      </c>
      <c r="EH136" t="str">
        <f t="shared" si="158"/>
        <v/>
      </c>
      <c r="EI136" t="str">
        <f t="shared" si="159"/>
        <v/>
      </c>
      <c r="EJ136" t="str">
        <f t="shared" si="160"/>
        <v/>
      </c>
      <c r="EK136" t="str">
        <f t="shared" si="161"/>
        <v/>
      </c>
      <c r="EL136" t="str">
        <f t="shared" si="162"/>
        <v/>
      </c>
      <c r="EM136" t="str">
        <f t="shared" si="163"/>
        <v/>
      </c>
      <c r="EN136" t="str">
        <f t="shared" si="164"/>
        <v/>
      </c>
    </row>
    <row r="137" spans="1:144" ht="86.45">
      <c r="A137" s="7" t="s">
        <v>328</v>
      </c>
      <c r="B137" s="7">
        <v>2023</v>
      </c>
      <c r="C137" t="s">
        <v>576</v>
      </c>
      <c r="D137" t="s">
        <v>577</v>
      </c>
      <c r="E137" t="s">
        <v>578</v>
      </c>
      <c r="F137" t="s">
        <v>579</v>
      </c>
      <c r="G137" t="s">
        <v>580</v>
      </c>
      <c r="H137" t="s">
        <v>402</v>
      </c>
      <c r="I137">
        <v>90040</v>
      </c>
      <c r="J137" s="136">
        <f>VLOOKUP(H137, 'TRI Crosswalk codes'!D:E, 2, FALSE)</f>
        <v>9</v>
      </c>
      <c r="K137">
        <v>325211</v>
      </c>
      <c r="L137" s="137" t="str">
        <f>VLOOKUP(K137, '2017-2022 NAICS'!C:D, 2, FALSE)</f>
        <v>Plastics Material and Resin Manufacturing</v>
      </c>
      <c r="M137" s="137" t="str">
        <f>IF(COUNTIF('Raw TRI Data'!A:A, K137) &gt;0, "Yes", "No")</f>
        <v>No</v>
      </c>
      <c r="N137">
        <v>33.983333000000002</v>
      </c>
      <c r="O137">
        <v>-118.13333299999999</v>
      </c>
      <c r="P137" s="15">
        <v>110000510830</v>
      </c>
      <c r="Q137" s="15">
        <v>1323221825464</v>
      </c>
      <c r="R137" t="s">
        <v>335</v>
      </c>
      <c r="S137" t="s">
        <v>336</v>
      </c>
      <c r="T137" s="160">
        <v>5</v>
      </c>
      <c r="U137" s="136" t="str">
        <f>VLOOKUP(T137, 'TRI Crosswalk codes'!A:B, 2, FALSE)</f>
        <v>100,000 to 999,999</v>
      </c>
      <c r="V137" t="s">
        <v>337</v>
      </c>
      <c r="W137">
        <v>0</v>
      </c>
      <c r="Y137">
        <v>7</v>
      </c>
      <c r="Z137">
        <v>7</v>
      </c>
      <c r="AA137" t="s">
        <v>338</v>
      </c>
      <c r="AB137" s="137" t="str">
        <f t="shared" si="110"/>
        <v>Processing: As a reactant; 102 - Raw Materials</v>
      </c>
      <c r="AC137" s="137" t="s">
        <v>339</v>
      </c>
      <c r="AD137" s="26" t="str">
        <f>VLOOKUP(K137, 'NAICS OES Crosswalk'!A:C, 3, FALSE)</f>
        <v>Processing: Plastics Compounding</v>
      </c>
      <c r="AE137" s="26" t="str">
        <f>_xlfn.XLOOKUP($C137,'TRIFD to COU Crosswalk'!A:A,'TRIFD to COU Crosswalk'!B:B)</f>
        <v xml:space="preserve">Processing as a reactant in plastic material and resin manufacturing; Processing as a reactant in all other chemical product and preparation manufacturing </v>
      </c>
      <c r="AF137" s="137" t="s">
        <v>388</v>
      </c>
      <c r="AK137" t="s">
        <v>341</v>
      </c>
      <c r="AL137" t="s">
        <v>341</v>
      </c>
      <c r="AM137" t="s">
        <v>341</v>
      </c>
      <c r="AN137" t="s">
        <v>341</v>
      </c>
      <c r="AO137" t="s">
        <v>341</v>
      </c>
      <c r="AP137" t="s">
        <v>341</v>
      </c>
      <c r="AQ137" t="s">
        <v>342</v>
      </c>
      <c r="AR137" t="s">
        <v>341</v>
      </c>
      <c r="AS137" t="s">
        <v>342</v>
      </c>
      <c r="AT137" t="s">
        <v>341</v>
      </c>
      <c r="AU137" t="s">
        <v>341</v>
      </c>
      <c r="AV137" t="s">
        <v>341</v>
      </c>
      <c r="AW137" t="s">
        <v>341</v>
      </c>
      <c r="AX137" t="s">
        <v>341</v>
      </c>
      <c r="AY137" t="s">
        <v>341</v>
      </c>
      <c r="AZ137" t="s">
        <v>341</v>
      </c>
      <c r="BA137" t="s">
        <v>341</v>
      </c>
      <c r="BB137" t="s">
        <v>341</v>
      </c>
      <c r="BC137" t="s">
        <v>341</v>
      </c>
      <c r="BD137" t="s">
        <v>341</v>
      </c>
      <c r="BE137" t="s">
        <v>341</v>
      </c>
      <c r="BF137" t="s">
        <v>341</v>
      </c>
      <c r="BG137" t="s">
        <v>341</v>
      </c>
      <c r="BH137" t="s">
        <v>341</v>
      </c>
      <c r="BI137" t="s">
        <v>341</v>
      </c>
      <c r="BJ137" t="s">
        <v>341</v>
      </c>
      <c r="BK137" t="s">
        <v>341</v>
      </c>
      <c r="BL137" t="s">
        <v>341</v>
      </c>
      <c r="BM137" t="s">
        <v>341</v>
      </c>
      <c r="BN137" t="s">
        <v>341</v>
      </c>
      <c r="BO137" t="s">
        <v>341</v>
      </c>
      <c r="BP137" t="s">
        <v>341</v>
      </c>
      <c r="BQ137" t="s">
        <v>341</v>
      </c>
      <c r="BR137" t="s">
        <v>341</v>
      </c>
      <c r="BS137" t="s">
        <v>341</v>
      </c>
      <c r="BT137" t="s">
        <v>341</v>
      </c>
      <c r="BU137" t="s">
        <v>341</v>
      </c>
      <c r="BV137" t="s">
        <v>341</v>
      </c>
      <c r="BW137" t="s">
        <v>341</v>
      </c>
      <c r="BX137" t="s">
        <v>341</v>
      </c>
      <c r="BY137" t="s">
        <v>341</v>
      </c>
      <c r="BZ137" t="s">
        <v>341</v>
      </c>
      <c r="CA137" t="s">
        <v>341</v>
      </c>
      <c r="CB137" t="s">
        <v>341</v>
      </c>
      <c r="CC137" t="s">
        <v>341</v>
      </c>
      <c r="CD137" t="s">
        <v>341</v>
      </c>
      <c r="CE137" t="s">
        <v>341</v>
      </c>
      <c r="CF137" t="s">
        <v>341</v>
      </c>
      <c r="CG137" t="s">
        <v>341</v>
      </c>
      <c r="CH137" t="s">
        <v>341</v>
      </c>
      <c r="CI137" t="s">
        <v>341</v>
      </c>
      <c r="CJ137" t="s">
        <v>341</v>
      </c>
      <c r="CK137" t="s">
        <v>341</v>
      </c>
      <c r="CL137" t="s">
        <v>341</v>
      </c>
      <c r="CM137" t="str">
        <f t="shared" si="111"/>
        <v/>
      </c>
      <c r="CN137" t="str">
        <f t="shared" si="112"/>
        <v/>
      </c>
      <c r="CO137" t="str">
        <f t="shared" si="113"/>
        <v/>
      </c>
      <c r="CP137" t="str">
        <f t="shared" si="114"/>
        <v/>
      </c>
      <c r="CQ137" t="str">
        <f t="shared" si="115"/>
        <v/>
      </c>
      <c r="CR137" t="str">
        <f t="shared" si="116"/>
        <v/>
      </c>
      <c r="CS137" t="str">
        <f t="shared" si="117"/>
        <v>Processing: As a reactant</v>
      </c>
      <c r="CT137" t="str">
        <f t="shared" si="118"/>
        <v/>
      </c>
      <c r="CU137" t="str">
        <f t="shared" si="119"/>
        <v>102 - Raw Materials</v>
      </c>
      <c r="CV137" t="str">
        <f t="shared" si="120"/>
        <v/>
      </c>
      <c r="CW137" t="str">
        <f t="shared" si="121"/>
        <v/>
      </c>
      <c r="CX137" t="str">
        <f t="shared" si="122"/>
        <v/>
      </c>
      <c r="CY137" t="str">
        <f t="shared" si="123"/>
        <v/>
      </c>
      <c r="CZ137" t="str">
        <f t="shared" si="124"/>
        <v/>
      </c>
      <c r="DA137" t="str">
        <f t="shared" si="125"/>
        <v/>
      </c>
      <c r="DB137" t="str">
        <f t="shared" si="126"/>
        <v/>
      </c>
      <c r="DC137" t="str">
        <f t="shared" si="127"/>
        <v/>
      </c>
      <c r="DD137" t="str">
        <f t="shared" si="128"/>
        <v/>
      </c>
      <c r="DE137" t="str">
        <f t="shared" si="129"/>
        <v/>
      </c>
      <c r="DF137" t="str">
        <f t="shared" si="130"/>
        <v/>
      </c>
      <c r="DG137" t="str">
        <f t="shared" si="131"/>
        <v/>
      </c>
      <c r="DH137" t="str">
        <f t="shared" si="132"/>
        <v/>
      </c>
      <c r="DI137" t="str">
        <f t="shared" si="133"/>
        <v/>
      </c>
      <c r="DJ137" t="str">
        <f t="shared" si="134"/>
        <v/>
      </c>
      <c r="DK137" t="str">
        <f t="shared" si="135"/>
        <v/>
      </c>
      <c r="DL137" t="str">
        <f t="shared" si="136"/>
        <v/>
      </c>
      <c r="DM137" t="str">
        <f t="shared" si="137"/>
        <v/>
      </c>
      <c r="DN137" t="str">
        <f t="shared" si="138"/>
        <v/>
      </c>
      <c r="DO137" t="str">
        <f t="shared" si="139"/>
        <v/>
      </c>
      <c r="DP137" t="str">
        <f t="shared" si="140"/>
        <v/>
      </c>
      <c r="DQ137" t="str">
        <f t="shared" si="141"/>
        <v/>
      </c>
      <c r="DR137" t="str">
        <f t="shared" si="142"/>
        <v/>
      </c>
      <c r="DS137" t="str">
        <f t="shared" si="143"/>
        <v/>
      </c>
      <c r="DT137" t="str">
        <f t="shared" si="144"/>
        <v/>
      </c>
      <c r="DU137" t="str">
        <f t="shared" si="145"/>
        <v/>
      </c>
      <c r="DV137" t="str">
        <f t="shared" si="146"/>
        <v/>
      </c>
      <c r="DW137" t="str">
        <f t="shared" si="147"/>
        <v/>
      </c>
      <c r="DX137" t="str">
        <f t="shared" si="148"/>
        <v/>
      </c>
      <c r="DY137" t="str">
        <f t="shared" si="149"/>
        <v/>
      </c>
      <c r="DZ137" t="str">
        <f t="shared" si="150"/>
        <v/>
      </c>
      <c r="EA137" t="str">
        <f t="shared" si="151"/>
        <v/>
      </c>
      <c r="EB137" t="str">
        <f t="shared" si="152"/>
        <v/>
      </c>
      <c r="EC137" t="str">
        <f t="shared" si="153"/>
        <v/>
      </c>
      <c r="ED137" t="str">
        <f t="shared" si="154"/>
        <v/>
      </c>
      <c r="EE137" t="str">
        <f t="shared" si="155"/>
        <v/>
      </c>
      <c r="EF137" t="str">
        <f t="shared" si="156"/>
        <v/>
      </c>
      <c r="EG137" t="str">
        <f t="shared" si="157"/>
        <v/>
      </c>
      <c r="EH137" t="str">
        <f t="shared" si="158"/>
        <v/>
      </c>
      <c r="EI137" t="str">
        <f t="shared" si="159"/>
        <v/>
      </c>
      <c r="EJ137" t="str">
        <f t="shared" si="160"/>
        <v/>
      </c>
      <c r="EK137" t="str">
        <f t="shared" si="161"/>
        <v/>
      </c>
      <c r="EL137" t="str">
        <f t="shared" si="162"/>
        <v/>
      </c>
      <c r="EM137" t="str">
        <f t="shared" si="163"/>
        <v/>
      </c>
      <c r="EN137" t="str">
        <f t="shared" si="164"/>
        <v/>
      </c>
    </row>
    <row r="138" spans="1:144" ht="57.6">
      <c r="A138" s="7" t="s">
        <v>328</v>
      </c>
      <c r="B138" s="7">
        <v>2021</v>
      </c>
      <c r="C138" t="s">
        <v>581</v>
      </c>
      <c r="D138" t="s">
        <v>582</v>
      </c>
      <c r="E138" t="s">
        <v>583</v>
      </c>
      <c r="F138" t="s">
        <v>584</v>
      </c>
      <c r="G138" t="s">
        <v>585</v>
      </c>
      <c r="H138" t="s">
        <v>586</v>
      </c>
      <c r="I138" s="160" t="s">
        <v>587</v>
      </c>
      <c r="J138" s="136">
        <f>VLOOKUP(H138, 'TRI Crosswalk codes'!D:E, 2, FALSE)</f>
        <v>2</v>
      </c>
      <c r="K138">
        <v>325991</v>
      </c>
      <c r="L138" s="137" t="str">
        <f>VLOOKUP(K138, '2017-2022 NAICS'!C:D, 2, FALSE)</f>
        <v>Custom Compounding of Purchased Resins</v>
      </c>
      <c r="M138" s="137" t="str">
        <f>IF(COUNTIF('Raw TRI Data'!A:A, K138) &gt;0, "Yes", "No")</f>
        <v>No</v>
      </c>
      <c r="N138">
        <v>39.766240000000003</v>
      </c>
      <c r="O138">
        <v>-75.366219999999998</v>
      </c>
      <c r="P138" s="15">
        <v>110070244755</v>
      </c>
      <c r="Q138" s="15">
        <v>1321220442925</v>
      </c>
      <c r="R138" t="s">
        <v>335</v>
      </c>
      <c r="S138" t="s">
        <v>336</v>
      </c>
      <c r="T138" s="160">
        <v>2</v>
      </c>
      <c r="U138" s="136" t="str">
        <f>VLOOKUP(T138, 'TRI Crosswalk codes'!A:B, 2, FALSE)</f>
        <v>100 to 999</v>
      </c>
      <c r="V138" t="s">
        <v>337</v>
      </c>
      <c r="W138">
        <v>0</v>
      </c>
      <c r="Y138">
        <v>1</v>
      </c>
      <c r="Z138">
        <v>1</v>
      </c>
      <c r="AA138" t="s">
        <v>338</v>
      </c>
      <c r="AB138" s="137" t="str">
        <f t="shared" si="110"/>
        <v>Processing: As a formulation component; P210 - Flame Retardants</v>
      </c>
      <c r="AC138" s="137" t="s">
        <v>339</v>
      </c>
      <c r="AD138" s="26" t="str">
        <f>VLOOKUP(K138, 'NAICS OES Crosswalk'!A:C, 3, FALSE)</f>
        <v>Processing: Plastics Compounding</v>
      </c>
      <c r="AE138" s="26" t="str">
        <f>_xlfn.XLOOKUP($C138,'TRIFD to COU Crosswalk'!A:A,'TRIFD to COU Crosswalk'!B:B)</f>
        <v>Processing: additive flame retardant in plastic, resin, and paints and coatings </v>
      </c>
      <c r="AF138" s="137" t="s">
        <v>487</v>
      </c>
      <c r="AH138" s="137" t="s">
        <v>396</v>
      </c>
      <c r="AK138" t="s">
        <v>341</v>
      </c>
      <c r="AL138" t="s">
        <v>341</v>
      </c>
      <c r="AM138" t="s">
        <v>341</v>
      </c>
      <c r="AN138" t="s">
        <v>341</v>
      </c>
      <c r="AO138" t="s">
        <v>341</v>
      </c>
      <c r="AP138" t="s">
        <v>341</v>
      </c>
      <c r="AQ138" t="s">
        <v>341</v>
      </c>
      <c r="AR138" t="s">
        <v>341</v>
      </c>
      <c r="AS138" t="s">
        <v>341</v>
      </c>
      <c r="AT138" t="s">
        <v>341</v>
      </c>
      <c r="AU138" t="s">
        <v>341</v>
      </c>
      <c r="AV138" t="s">
        <v>341</v>
      </c>
      <c r="AW138" t="s">
        <v>342</v>
      </c>
      <c r="AX138" t="s">
        <v>341</v>
      </c>
      <c r="AY138" t="s">
        <v>341</v>
      </c>
      <c r="AZ138" t="s">
        <v>341</v>
      </c>
      <c r="BA138" t="s">
        <v>341</v>
      </c>
      <c r="BB138" t="s">
        <v>341</v>
      </c>
      <c r="BC138" t="s">
        <v>341</v>
      </c>
      <c r="BD138" t="s">
        <v>341</v>
      </c>
      <c r="BE138" t="s">
        <v>341</v>
      </c>
      <c r="BF138" t="s">
        <v>341</v>
      </c>
      <c r="BG138" t="s">
        <v>342</v>
      </c>
      <c r="BH138" t="s">
        <v>341</v>
      </c>
      <c r="BI138" t="s">
        <v>341</v>
      </c>
      <c r="BJ138" t="s">
        <v>341</v>
      </c>
      <c r="BK138" t="s">
        <v>341</v>
      </c>
      <c r="BL138" t="s">
        <v>341</v>
      </c>
      <c r="BM138" t="s">
        <v>341</v>
      </c>
      <c r="BN138" t="s">
        <v>341</v>
      </c>
      <c r="BO138" t="s">
        <v>341</v>
      </c>
      <c r="BP138" t="s">
        <v>341</v>
      </c>
      <c r="BQ138" t="s">
        <v>341</v>
      </c>
      <c r="BR138" t="s">
        <v>341</v>
      </c>
      <c r="BS138" t="s">
        <v>341</v>
      </c>
      <c r="BT138" t="s">
        <v>341</v>
      </c>
      <c r="BU138" t="s">
        <v>341</v>
      </c>
      <c r="BV138" t="s">
        <v>341</v>
      </c>
      <c r="BW138" t="s">
        <v>341</v>
      </c>
      <c r="BX138" t="s">
        <v>341</v>
      </c>
      <c r="BY138" t="s">
        <v>341</v>
      </c>
      <c r="BZ138" t="s">
        <v>341</v>
      </c>
      <c r="CA138" t="s">
        <v>341</v>
      </c>
      <c r="CB138" t="s">
        <v>341</v>
      </c>
      <c r="CC138" t="s">
        <v>341</v>
      </c>
      <c r="CD138" t="s">
        <v>341</v>
      </c>
      <c r="CE138" t="s">
        <v>341</v>
      </c>
      <c r="CF138" t="s">
        <v>341</v>
      </c>
      <c r="CG138" t="s">
        <v>341</v>
      </c>
      <c r="CH138" t="s">
        <v>341</v>
      </c>
      <c r="CI138" t="s">
        <v>341</v>
      </c>
      <c r="CJ138" t="s">
        <v>341</v>
      </c>
      <c r="CK138" t="s">
        <v>341</v>
      </c>
      <c r="CL138" t="s">
        <v>341</v>
      </c>
      <c r="CM138" t="str">
        <f t="shared" si="111"/>
        <v/>
      </c>
      <c r="CN138" t="str">
        <f t="shared" si="112"/>
        <v/>
      </c>
      <c r="CO138" t="str">
        <f t="shared" si="113"/>
        <v/>
      </c>
      <c r="CP138" t="str">
        <f t="shared" si="114"/>
        <v/>
      </c>
      <c r="CQ138" t="str">
        <f t="shared" si="115"/>
        <v/>
      </c>
      <c r="CR138" t="str">
        <f t="shared" si="116"/>
        <v/>
      </c>
      <c r="CS138" t="str">
        <f t="shared" si="117"/>
        <v/>
      </c>
      <c r="CT138" t="str">
        <f t="shared" si="118"/>
        <v/>
      </c>
      <c r="CU138" t="str">
        <f t="shared" si="119"/>
        <v/>
      </c>
      <c r="CV138" t="str">
        <f t="shared" si="120"/>
        <v/>
      </c>
      <c r="CW138" t="str">
        <f t="shared" si="121"/>
        <v/>
      </c>
      <c r="CX138" t="str">
        <f t="shared" si="122"/>
        <v/>
      </c>
      <c r="CY138" t="str">
        <f t="shared" si="123"/>
        <v>Processing: As a formulation component</v>
      </c>
      <c r="CZ138" t="str">
        <f t="shared" si="124"/>
        <v/>
      </c>
      <c r="DA138" t="str">
        <f t="shared" si="125"/>
        <v/>
      </c>
      <c r="DB138" t="str">
        <f t="shared" si="126"/>
        <v/>
      </c>
      <c r="DC138" t="str">
        <f t="shared" si="127"/>
        <v/>
      </c>
      <c r="DD138" t="str">
        <f t="shared" si="128"/>
        <v/>
      </c>
      <c r="DE138" t="str">
        <f t="shared" si="129"/>
        <v/>
      </c>
      <c r="DF138" t="str">
        <f t="shared" si="130"/>
        <v/>
      </c>
      <c r="DG138" t="str">
        <f t="shared" si="131"/>
        <v/>
      </c>
      <c r="DH138" t="str">
        <f t="shared" si="132"/>
        <v/>
      </c>
      <c r="DI138" t="str">
        <f t="shared" si="133"/>
        <v>P210 - Flame Retardants</v>
      </c>
      <c r="DJ138" t="str">
        <f t="shared" si="134"/>
        <v/>
      </c>
      <c r="DK138" t="str">
        <f t="shared" si="135"/>
        <v/>
      </c>
      <c r="DL138" t="str">
        <f t="shared" si="136"/>
        <v/>
      </c>
      <c r="DM138" t="str">
        <f t="shared" si="137"/>
        <v/>
      </c>
      <c r="DN138" t="str">
        <f t="shared" si="138"/>
        <v/>
      </c>
      <c r="DO138" t="str">
        <f t="shared" si="139"/>
        <v/>
      </c>
      <c r="DP138" t="str">
        <f t="shared" si="140"/>
        <v/>
      </c>
      <c r="DQ138" t="str">
        <f t="shared" si="141"/>
        <v/>
      </c>
      <c r="DR138" t="str">
        <f t="shared" si="142"/>
        <v/>
      </c>
      <c r="DS138" t="str">
        <f t="shared" si="143"/>
        <v/>
      </c>
      <c r="DT138" t="str">
        <f t="shared" si="144"/>
        <v/>
      </c>
      <c r="DU138" t="str">
        <f t="shared" si="145"/>
        <v/>
      </c>
      <c r="DV138" t="str">
        <f t="shared" si="146"/>
        <v/>
      </c>
      <c r="DW138" t="str">
        <f t="shared" si="147"/>
        <v/>
      </c>
      <c r="DX138" t="str">
        <f t="shared" si="148"/>
        <v/>
      </c>
      <c r="DY138" t="str">
        <f t="shared" si="149"/>
        <v/>
      </c>
      <c r="DZ138" t="str">
        <f t="shared" si="150"/>
        <v/>
      </c>
      <c r="EA138" t="str">
        <f t="shared" si="151"/>
        <v/>
      </c>
      <c r="EB138" t="str">
        <f t="shared" si="152"/>
        <v/>
      </c>
      <c r="EC138" t="str">
        <f t="shared" si="153"/>
        <v/>
      </c>
      <c r="ED138" t="str">
        <f t="shared" si="154"/>
        <v/>
      </c>
      <c r="EE138" t="str">
        <f t="shared" si="155"/>
        <v/>
      </c>
      <c r="EF138" t="str">
        <f t="shared" si="156"/>
        <v/>
      </c>
      <c r="EG138" t="str">
        <f t="shared" si="157"/>
        <v/>
      </c>
      <c r="EH138" t="str">
        <f t="shared" si="158"/>
        <v/>
      </c>
      <c r="EI138" t="str">
        <f t="shared" si="159"/>
        <v/>
      </c>
      <c r="EJ138" t="str">
        <f t="shared" si="160"/>
        <v/>
      </c>
      <c r="EK138" t="str">
        <f t="shared" si="161"/>
        <v/>
      </c>
      <c r="EL138" t="str">
        <f t="shared" si="162"/>
        <v/>
      </c>
      <c r="EM138" t="str">
        <f t="shared" si="163"/>
        <v/>
      </c>
      <c r="EN138" t="str">
        <f t="shared" si="164"/>
        <v/>
      </c>
    </row>
    <row r="139" spans="1:144" ht="57.6">
      <c r="A139" s="7" t="s">
        <v>328</v>
      </c>
      <c r="B139" s="7">
        <v>2019</v>
      </c>
      <c r="C139" t="s">
        <v>588</v>
      </c>
      <c r="D139" t="s">
        <v>582</v>
      </c>
      <c r="E139" t="s">
        <v>589</v>
      </c>
      <c r="F139" t="s">
        <v>590</v>
      </c>
      <c r="G139" t="s">
        <v>591</v>
      </c>
      <c r="H139" t="s">
        <v>575</v>
      </c>
      <c r="I139">
        <v>19067</v>
      </c>
      <c r="J139" s="136">
        <f>VLOOKUP(H139, 'TRI Crosswalk codes'!D:E, 2, FALSE)</f>
        <v>3</v>
      </c>
      <c r="K139">
        <v>325991</v>
      </c>
      <c r="L139" s="137" t="str">
        <f>VLOOKUP(K139, '2017-2022 NAICS'!C:D, 2, FALSE)</f>
        <v>Custom Compounding of Purchased Resins</v>
      </c>
      <c r="M139" s="137" t="str">
        <f>IF(COUNTIF('Raw TRI Data'!A:A, K139) &gt;0, "Yes", "No")</f>
        <v>No</v>
      </c>
      <c r="N139">
        <v>40.172089999999997</v>
      </c>
      <c r="O139">
        <v>-74.765199999999993</v>
      </c>
      <c r="P139" s="15">
        <v>110004887294</v>
      </c>
      <c r="Q139" s="15">
        <v>1319218482432</v>
      </c>
      <c r="R139" t="s">
        <v>335</v>
      </c>
      <c r="S139" t="s">
        <v>336</v>
      </c>
      <c r="T139" s="160">
        <v>5</v>
      </c>
      <c r="U139" s="136" t="str">
        <f>VLOOKUP(T139, 'TRI Crosswalk codes'!A:B, 2, FALSE)</f>
        <v>100,000 to 999,999</v>
      </c>
      <c r="V139">
        <v>0</v>
      </c>
      <c r="W139">
        <v>0</v>
      </c>
      <c r="Y139">
        <v>11</v>
      </c>
      <c r="Z139">
        <v>11</v>
      </c>
      <c r="AA139" t="s">
        <v>338</v>
      </c>
      <c r="AB139" s="137" t="str">
        <f t="shared" si="110"/>
        <v>Processing: As a formulation component; P210 - Flame Retardants</v>
      </c>
      <c r="AC139" s="137" t="s">
        <v>339</v>
      </c>
      <c r="AD139" s="26" t="str">
        <f>VLOOKUP(K139, 'NAICS OES Crosswalk'!A:C, 3, FALSE)</f>
        <v>Processing: Plastics Compounding</v>
      </c>
      <c r="AE139" s="26" t="str">
        <f>_xlfn.XLOOKUP($C139,'TRIFD to COU Crosswalk'!A:A,'TRIFD to COU Crosswalk'!B:B)</f>
        <v>Processing: additive flame retardant in plastic, resin, and paints and coatings </v>
      </c>
      <c r="AF139" s="137" t="s">
        <v>487</v>
      </c>
      <c r="AH139" s="137" t="s">
        <v>396</v>
      </c>
      <c r="AK139" t="s">
        <v>341</v>
      </c>
      <c r="AL139" t="s">
        <v>341</v>
      </c>
      <c r="AM139" t="s">
        <v>341</v>
      </c>
      <c r="AN139" t="s">
        <v>341</v>
      </c>
      <c r="AO139" t="s">
        <v>341</v>
      </c>
      <c r="AP139" t="s">
        <v>341</v>
      </c>
      <c r="AQ139" t="s">
        <v>341</v>
      </c>
      <c r="AR139" t="s">
        <v>341</v>
      </c>
      <c r="AS139" t="s">
        <v>341</v>
      </c>
      <c r="AT139" t="s">
        <v>341</v>
      </c>
      <c r="AU139" t="s">
        <v>341</v>
      </c>
      <c r="AV139" t="s">
        <v>341</v>
      </c>
      <c r="AW139" t="s">
        <v>342</v>
      </c>
      <c r="AX139" t="s">
        <v>341</v>
      </c>
      <c r="AY139" t="s">
        <v>341</v>
      </c>
      <c r="AZ139" t="s">
        <v>341</v>
      </c>
      <c r="BA139" t="s">
        <v>341</v>
      </c>
      <c r="BB139" t="s">
        <v>341</v>
      </c>
      <c r="BC139" t="s">
        <v>341</v>
      </c>
      <c r="BD139" t="s">
        <v>341</v>
      </c>
      <c r="BE139" t="s">
        <v>341</v>
      </c>
      <c r="BF139" t="s">
        <v>341</v>
      </c>
      <c r="BG139" t="s">
        <v>342</v>
      </c>
      <c r="BH139" t="s">
        <v>341</v>
      </c>
      <c r="BI139" t="s">
        <v>341</v>
      </c>
      <c r="BJ139" t="s">
        <v>341</v>
      </c>
      <c r="BK139" t="s">
        <v>341</v>
      </c>
      <c r="BL139" t="s">
        <v>341</v>
      </c>
      <c r="BM139" t="s">
        <v>341</v>
      </c>
      <c r="BN139" t="s">
        <v>341</v>
      </c>
      <c r="BO139" t="s">
        <v>341</v>
      </c>
      <c r="BP139" t="s">
        <v>341</v>
      </c>
      <c r="BQ139" t="s">
        <v>341</v>
      </c>
      <c r="BR139" t="s">
        <v>341</v>
      </c>
      <c r="BS139" t="s">
        <v>341</v>
      </c>
      <c r="BT139" t="s">
        <v>341</v>
      </c>
      <c r="BU139" t="s">
        <v>341</v>
      </c>
      <c r="BV139" t="s">
        <v>341</v>
      </c>
      <c r="BW139" t="s">
        <v>341</v>
      </c>
      <c r="BX139" t="s">
        <v>341</v>
      </c>
      <c r="BY139" t="s">
        <v>341</v>
      </c>
      <c r="BZ139" t="s">
        <v>341</v>
      </c>
      <c r="CA139" t="s">
        <v>341</v>
      </c>
      <c r="CB139" t="s">
        <v>341</v>
      </c>
      <c r="CC139" t="s">
        <v>341</v>
      </c>
      <c r="CD139" t="s">
        <v>341</v>
      </c>
      <c r="CE139" t="s">
        <v>341</v>
      </c>
      <c r="CF139" t="s">
        <v>341</v>
      </c>
      <c r="CG139" t="s">
        <v>341</v>
      </c>
      <c r="CH139" t="s">
        <v>341</v>
      </c>
      <c r="CI139" t="s">
        <v>341</v>
      </c>
      <c r="CJ139" t="s">
        <v>341</v>
      </c>
      <c r="CK139" t="s">
        <v>341</v>
      </c>
      <c r="CL139" t="s">
        <v>341</v>
      </c>
      <c r="CM139" t="str">
        <f t="shared" si="111"/>
        <v/>
      </c>
      <c r="CN139" t="str">
        <f t="shared" si="112"/>
        <v/>
      </c>
      <c r="CO139" t="str">
        <f t="shared" si="113"/>
        <v/>
      </c>
      <c r="CP139" t="str">
        <f t="shared" si="114"/>
        <v/>
      </c>
      <c r="CQ139" t="str">
        <f t="shared" si="115"/>
        <v/>
      </c>
      <c r="CR139" t="str">
        <f t="shared" si="116"/>
        <v/>
      </c>
      <c r="CS139" t="str">
        <f t="shared" si="117"/>
        <v/>
      </c>
      <c r="CT139" t="str">
        <f t="shared" si="118"/>
        <v/>
      </c>
      <c r="CU139" t="str">
        <f t="shared" si="119"/>
        <v/>
      </c>
      <c r="CV139" t="str">
        <f t="shared" si="120"/>
        <v/>
      </c>
      <c r="CW139" t="str">
        <f t="shared" si="121"/>
        <v/>
      </c>
      <c r="CX139" t="str">
        <f t="shared" si="122"/>
        <v/>
      </c>
      <c r="CY139" t="str">
        <f t="shared" si="123"/>
        <v>Processing: As a formulation component</v>
      </c>
      <c r="CZ139" t="str">
        <f t="shared" si="124"/>
        <v/>
      </c>
      <c r="DA139" t="str">
        <f t="shared" si="125"/>
        <v/>
      </c>
      <c r="DB139" t="str">
        <f t="shared" si="126"/>
        <v/>
      </c>
      <c r="DC139" t="str">
        <f t="shared" si="127"/>
        <v/>
      </c>
      <c r="DD139" t="str">
        <f t="shared" si="128"/>
        <v/>
      </c>
      <c r="DE139" t="str">
        <f t="shared" si="129"/>
        <v/>
      </c>
      <c r="DF139" t="str">
        <f t="shared" si="130"/>
        <v/>
      </c>
      <c r="DG139" t="str">
        <f t="shared" si="131"/>
        <v/>
      </c>
      <c r="DH139" t="str">
        <f t="shared" si="132"/>
        <v/>
      </c>
      <c r="DI139" t="str">
        <f t="shared" si="133"/>
        <v>P210 - Flame Retardants</v>
      </c>
      <c r="DJ139" t="str">
        <f t="shared" si="134"/>
        <v/>
      </c>
      <c r="DK139" t="str">
        <f t="shared" si="135"/>
        <v/>
      </c>
      <c r="DL139" t="str">
        <f t="shared" si="136"/>
        <v/>
      </c>
      <c r="DM139" t="str">
        <f t="shared" si="137"/>
        <v/>
      </c>
      <c r="DN139" t="str">
        <f t="shared" si="138"/>
        <v/>
      </c>
      <c r="DO139" t="str">
        <f t="shared" si="139"/>
        <v/>
      </c>
      <c r="DP139" t="str">
        <f t="shared" si="140"/>
        <v/>
      </c>
      <c r="DQ139" t="str">
        <f t="shared" si="141"/>
        <v/>
      </c>
      <c r="DR139" t="str">
        <f t="shared" si="142"/>
        <v/>
      </c>
      <c r="DS139" t="str">
        <f t="shared" si="143"/>
        <v/>
      </c>
      <c r="DT139" t="str">
        <f t="shared" si="144"/>
        <v/>
      </c>
      <c r="DU139" t="str">
        <f t="shared" si="145"/>
        <v/>
      </c>
      <c r="DV139" t="str">
        <f t="shared" si="146"/>
        <v/>
      </c>
      <c r="DW139" t="str">
        <f t="shared" si="147"/>
        <v/>
      </c>
      <c r="DX139" t="str">
        <f t="shared" si="148"/>
        <v/>
      </c>
      <c r="DY139" t="str">
        <f t="shared" si="149"/>
        <v/>
      </c>
      <c r="DZ139" t="str">
        <f t="shared" si="150"/>
        <v/>
      </c>
      <c r="EA139" t="str">
        <f t="shared" si="151"/>
        <v/>
      </c>
      <c r="EB139" t="str">
        <f t="shared" si="152"/>
        <v/>
      </c>
      <c r="EC139" t="str">
        <f t="shared" si="153"/>
        <v/>
      </c>
      <c r="ED139" t="str">
        <f t="shared" si="154"/>
        <v/>
      </c>
      <c r="EE139" t="str">
        <f t="shared" si="155"/>
        <v/>
      </c>
      <c r="EF139" t="str">
        <f t="shared" si="156"/>
        <v/>
      </c>
      <c r="EG139" t="str">
        <f t="shared" si="157"/>
        <v/>
      </c>
      <c r="EH139" t="str">
        <f t="shared" si="158"/>
        <v/>
      </c>
      <c r="EI139" t="str">
        <f t="shared" si="159"/>
        <v/>
      </c>
      <c r="EJ139" t="str">
        <f t="shared" si="160"/>
        <v/>
      </c>
      <c r="EK139" t="str">
        <f t="shared" si="161"/>
        <v/>
      </c>
      <c r="EL139" t="str">
        <f t="shared" si="162"/>
        <v/>
      </c>
      <c r="EM139" t="str">
        <f t="shared" si="163"/>
        <v/>
      </c>
      <c r="EN139" t="str">
        <f t="shared" si="164"/>
        <v/>
      </c>
    </row>
    <row r="140" spans="1:144" ht="57.6">
      <c r="A140" s="7" t="s">
        <v>328</v>
      </c>
      <c r="B140" s="7">
        <v>2020</v>
      </c>
      <c r="C140" t="s">
        <v>588</v>
      </c>
      <c r="D140" t="s">
        <v>582</v>
      </c>
      <c r="E140" t="s">
        <v>589</v>
      </c>
      <c r="F140" t="s">
        <v>590</v>
      </c>
      <c r="G140" t="s">
        <v>591</v>
      </c>
      <c r="H140" t="s">
        <v>575</v>
      </c>
      <c r="I140">
        <v>19067</v>
      </c>
      <c r="J140" s="136">
        <f>VLOOKUP(H140, 'TRI Crosswalk codes'!D:E, 2, FALSE)</f>
        <v>3</v>
      </c>
      <c r="K140">
        <v>325991</v>
      </c>
      <c r="L140" s="137" t="str">
        <f>VLOOKUP(K140, '2017-2022 NAICS'!C:D, 2, FALSE)</f>
        <v>Custom Compounding of Purchased Resins</v>
      </c>
      <c r="M140" s="137" t="str">
        <f>IF(COUNTIF('Raw TRI Data'!A:A, K140) &gt;0, "Yes", "No")</f>
        <v>No</v>
      </c>
      <c r="N140">
        <v>40.172089999999997</v>
      </c>
      <c r="O140">
        <v>-74.765199999999993</v>
      </c>
      <c r="P140" s="15">
        <v>110004887294</v>
      </c>
      <c r="Q140" s="15">
        <v>1320219274899</v>
      </c>
      <c r="R140" t="s">
        <v>335</v>
      </c>
      <c r="S140" t="s">
        <v>336</v>
      </c>
      <c r="T140" s="160">
        <v>4</v>
      </c>
      <c r="U140" s="136" t="str">
        <f>VLOOKUP(T140, 'TRI Crosswalk codes'!A:B, 2, FALSE)</f>
        <v>10,000 to 99,999</v>
      </c>
      <c r="V140">
        <v>0</v>
      </c>
      <c r="W140">
        <v>0</v>
      </c>
      <c r="Y140">
        <v>12</v>
      </c>
      <c r="Z140">
        <v>12</v>
      </c>
      <c r="AA140" t="s">
        <v>338</v>
      </c>
      <c r="AB140" s="137" t="str">
        <f t="shared" si="110"/>
        <v>Processing: As a formulation component; P210 - Flame Retardants</v>
      </c>
      <c r="AC140" s="137" t="s">
        <v>339</v>
      </c>
      <c r="AD140" s="26" t="str">
        <f>VLOOKUP(K140, 'NAICS OES Crosswalk'!A:C, 3, FALSE)</f>
        <v>Processing: Plastics Compounding</v>
      </c>
      <c r="AE140" s="26" t="str">
        <f>_xlfn.XLOOKUP($C140,'TRIFD to COU Crosswalk'!A:A,'TRIFD to COU Crosswalk'!B:B)</f>
        <v>Processing: additive flame retardant in plastic, resin, and paints and coatings </v>
      </c>
      <c r="AF140" s="137" t="s">
        <v>487</v>
      </c>
      <c r="AH140" s="137" t="s">
        <v>396</v>
      </c>
      <c r="AK140" t="s">
        <v>341</v>
      </c>
      <c r="AL140" t="s">
        <v>341</v>
      </c>
      <c r="AM140" t="s">
        <v>341</v>
      </c>
      <c r="AN140" t="s">
        <v>341</v>
      </c>
      <c r="AO140" t="s">
        <v>341</v>
      </c>
      <c r="AP140" t="s">
        <v>341</v>
      </c>
      <c r="AQ140" t="s">
        <v>341</v>
      </c>
      <c r="AR140" t="s">
        <v>341</v>
      </c>
      <c r="AS140" t="s">
        <v>341</v>
      </c>
      <c r="AT140" t="s">
        <v>341</v>
      </c>
      <c r="AU140" t="s">
        <v>341</v>
      </c>
      <c r="AV140" t="s">
        <v>341</v>
      </c>
      <c r="AW140" t="s">
        <v>342</v>
      </c>
      <c r="AX140" t="s">
        <v>341</v>
      </c>
      <c r="AY140" t="s">
        <v>341</v>
      </c>
      <c r="AZ140" t="s">
        <v>341</v>
      </c>
      <c r="BA140" t="s">
        <v>341</v>
      </c>
      <c r="BB140" t="s">
        <v>341</v>
      </c>
      <c r="BC140" t="s">
        <v>341</v>
      </c>
      <c r="BD140" t="s">
        <v>341</v>
      </c>
      <c r="BE140" t="s">
        <v>341</v>
      </c>
      <c r="BF140" t="s">
        <v>341</v>
      </c>
      <c r="BG140" t="s">
        <v>342</v>
      </c>
      <c r="BH140" t="s">
        <v>341</v>
      </c>
      <c r="BI140" t="s">
        <v>341</v>
      </c>
      <c r="BJ140" t="s">
        <v>341</v>
      </c>
      <c r="BK140" t="s">
        <v>341</v>
      </c>
      <c r="BL140" t="s">
        <v>341</v>
      </c>
      <c r="BM140" t="s">
        <v>341</v>
      </c>
      <c r="BN140" t="s">
        <v>341</v>
      </c>
      <c r="BO140" t="s">
        <v>341</v>
      </c>
      <c r="BP140" t="s">
        <v>341</v>
      </c>
      <c r="BQ140" t="s">
        <v>341</v>
      </c>
      <c r="BR140" t="s">
        <v>341</v>
      </c>
      <c r="BS140" t="s">
        <v>341</v>
      </c>
      <c r="BT140" t="s">
        <v>341</v>
      </c>
      <c r="BU140" t="s">
        <v>341</v>
      </c>
      <c r="BV140" t="s">
        <v>341</v>
      </c>
      <c r="BW140" t="s">
        <v>341</v>
      </c>
      <c r="BX140" t="s">
        <v>341</v>
      </c>
      <c r="BY140" t="s">
        <v>341</v>
      </c>
      <c r="BZ140" t="s">
        <v>341</v>
      </c>
      <c r="CA140" t="s">
        <v>341</v>
      </c>
      <c r="CB140" t="s">
        <v>341</v>
      </c>
      <c r="CC140" t="s">
        <v>341</v>
      </c>
      <c r="CD140" t="s">
        <v>341</v>
      </c>
      <c r="CE140" t="s">
        <v>341</v>
      </c>
      <c r="CF140" t="s">
        <v>341</v>
      </c>
      <c r="CG140" t="s">
        <v>341</v>
      </c>
      <c r="CH140" t="s">
        <v>341</v>
      </c>
      <c r="CI140" t="s">
        <v>341</v>
      </c>
      <c r="CJ140" t="s">
        <v>341</v>
      </c>
      <c r="CK140" t="s">
        <v>341</v>
      </c>
      <c r="CL140" t="s">
        <v>341</v>
      </c>
      <c r="CM140" t="str">
        <f t="shared" si="111"/>
        <v/>
      </c>
      <c r="CN140" t="str">
        <f t="shared" si="112"/>
        <v/>
      </c>
      <c r="CO140" t="str">
        <f t="shared" si="113"/>
        <v/>
      </c>
      <c r="CP140" t="str">
        <f t="shared" si="114"/>
        <v/>
      </c>
      <c r="CQ140" t="str">
        <f t="shared" si="115"/>
        <v/>
      </c>
      <c r="CR140" t="str">
        <f t="shared" si="116"/>
        <v/>
      </c>
      <c r="CS140" t="str">
        <f t="shared" si="117"/>
        <v/>
      </c>
      <c r="CT140" t="str">
        <f t="shared" si="118"/>
        <v/>
      </c>
      <c r="CU140" t="str">
        <f t="shared" si="119"/>
        <v/>
      </c>
      <c r="CV140" t="str">
        <f t="shared" si="120"/>
        <v/>
      </c>
      <c r="CW140" t="str">
        <f t="shared" si="121"/>
        <v/>
      </c>
      <c r="CX140" t="str">
        <f t="shared" si="122"/>
        <v/>
      </c>
      <c r="CY140" t="str">
        <f t="shared" si="123"/>
        <v>Processing: As a formulation component</v>
      </c>
      <c r="CZ140" t="str">
        <f t="shared" si="124"/>
        <v/>
      </c>
      <c r="DA140" t="str">
        <f t="shared" si="125"/>
        <v/>
      </c>
      <c r="DB140" t="str">
        <f t="shared" si="126"/>
        <v/>
      </c>
      <c r="DC140" t="str">
        <f t="shared" si="127"/>
        <v/>
      </c>
      <c r="DD140" t="str">
        <f t="shared" si="128"/>
        <v/>
      </c>
      <c r="DE140" t="str">
        <f t="shared" si="129"/>
        <v/>
      </c>
      <c r="DF140" t="str">
        <f t="shared" si="130"/>
        <v/>
      </c>
      <c r="DG140" t="str">
        <f t="shared" si="131"/>
        <v/>
      </c>
      <c r="DH140" t="str">
        <f t="shared" si="132"/>
        <v/>
      </c>
      <c r="DI140" t="str">
        <f t="shared" si="133"/>
        <v>P210 - Flame Retardants</v>
      </c>
      <c r="DJ140" t="str">
        <f t="shared" si="134"/>
        <v/>
      </c>
      <c r="DK140" t="str">
        <f t="shared" si="135"/>
        <v/>
      </c>
      <c r="DL140" t="str">
        <f t="shared" si="136"/>
        <v/>
      </c>
      <c r="DM140" t="str">
        <f t="shared" si="137"/>
        <v/>
      </c>
      <c r="DN140" t="str">
        <f t="shared" si="138"/>
        <v/>
      </c>
      <c r="DO140" t="str">
        <f t="shared" si="139"/>
        <v/>
      </c>
      <c r="DP140" t="str">
        <f t="shared" si="140"/>
        <v/>
      </c>
      <c r="DQ140" t="str">
        <f t="shared" si="141"/>
        <v/>
      </c>
      <c r="DR140" t="str">
        <f t="shared" si="142"/>
        <v/>
      </c>
      <c r="DS140" t="str">
        <f t="shared" si="143"/>
        <v/>
      </c>
      <c r="DT140" t="str">
        <f t="shared" si="144"/>
        <v/>
      </c>
      <c r="DU140" t="str">
        <f t="shared" si="145"/>
        <v/>
      </c>
      <c r="DV140" t="str">
        <f t="shared" si="146"/>
        <v/>
      </c>
      <c r="DW140" t="str">
        <f t="shared" si="147"/>
        <v/>
      </c>
      <c r="DX140" t="str">
        <f t="shared" si="148"/>
        <v/>
      </c>
      <c r="DY140" t="str">
        <f t="shared" si="149"/>
        <v/>
      </c>
      <c r="DZ140" t="str">
        <f t="shared" si="150"/>
        <v/>
      </c>
      <c r="EA140" t="str">
        <f t="shared" si="151"/>
        <v/>
      </c>
      <c r="EB140" t="str">
        <f t="shared" si="152"/>
        <v/>
      </c>
      <c r="EC140" t="str">
        <f t="shared" si="153"/>
        <v/>
      </c>
      <c r="ED140" t="str">
        <f t="shared" si="154"/>
        <v/>
      </c>
      <c r="EE140" t="str">
        <f t="shared" si="155"/>
        <v/>
      </c>
      <c r="EF140" t="str">
        <f t="shared" si="156"/>
        <v/>
      </c>
      <c r="EG140" t="str">
        <f t="shared" si="157"/>
        <v/>
      </c>
      <c r="EH140" t="str">
        <f t="shared" si="158"/>
        <v/>
      </c>
      <c r="EI140" t="str">
        <f t="shared" si="159"/>
        <v/>
      </c>
      <c r="EJ140" t="str">
        <f t="shared" si="160"/>
        <v/>
      </c>
      <c r="EK140" t="str">
        <f t="shared" si="161"/>
        <v/>
      </c>
      <c r="EL140" t="str">
        <f t="shared" si="162"/>
        <v/>
      </c>
      <c r="EM140" t="str">
        <f t="shared" si="163"/>
        <v/>
      </c>
      <c r="EN140" t="str">
        <f t="shared" si="164"/>
        <v/>
      </c>
    </row>
    <row r="141" spans="1:144" ht="57.6">
      <c r="A141" s="7" t="s">
        <v>328</v>
      </c>
      <c r="B141" s="7">
        <v>2021</v>
      </c>
      <c r="C141" t="s">
        <v>588</v>
      </c>
      <c r="D141" t="s">
        <v>582</v>
      </c>
      <c r="E141" t="s">
        <v>589</v>
      </c>
      <c r="F141" t="s">
        <v>590</v>
      </c>
      <c r="G141" t="s">
        <v>591</v>
      </c>
      <c r="H141" t="s">
        <v>575</v>
      </c>
      <c r="I141">
        <v>19067</v>
      </c>
      <c r="J141" s="136">
        <f>VLOOKUP(H141, 'TRI Crosswalk codes'!D:E, 2, FALSE)</f>
        <v>3</v>
      </c>
      <c r="K141">
        <v>325991</v>
      </c>
      <c r="L141" s="137" t="str">
        <f>VLOOKUP(K141, '2017-2022 NAICS'!C:D, 2, FALSE)</f>
        <v>Custom Compounding of Purchased Resins</v>
      </c>
      <c r="M141" s="137" t="str">
        <f>IF(COUNTIF('Raw TRI Data'!A:A, K141) &gt;0, "Yes", "No")</f>
        <v>No</v>
      </c>
      <c r="N141">
        <v>40.172089999999997</v>
      </c>
      <c r="O141">
        <v>-74.765199999999993</v>
      </c>
      <c r="P141" s="15">
        <v>110004887294</v>
      </c>
      <c r="Q141" s="15">
        <v>1321220443170</v>
      </c>
      <c r="R141" t="s">
        <v>335</v>
      </c>
      <c r="S141" t="s">
        <v>336</v>
      </c>
      <c r="T141" s="160">
        <v>4</v>
      </c>
      <c r="U141" s="136" t="str">
        <f>VLOOKUP(T141, 'TRI Crosswalk codes'!A:B, 2, FALSE)</f>
        <v>10,000 to 99,999</v>
      </c>
      <c r="V141" t="s">
        <v>337</v>
      </c>
      <c r="W141">
        <v>0</v>
      </c>
      <c r="Y141">
        <v>24</v>
      </c>
      <c r="Z141">
        <v>24</v>
      </c>
      <c r="AA141" t="s">
        <v>338</v>
      </c>
      <c r="AB141" s="137" t="str">
        <f t="shared" si="110"/>
        <v>Processing: As a formulation component; P210 - Flame Retardants</v>
      </c>
      <c r="AC141" s="137" t="s">
        <v>339</v>
      </c>
      <c r="AD141" s="26" t="str">
        <f>VLOOKUP(K141, 'NAICS OES Crosswalk'!A:C, 3, FALSE)</f>
        <v>Processing: Plastics Compounding</v>
      </c>
      <c r="AE141" s="26" t="str">
        <f>_xlfn.XLOOKUP($C141,'TRIFD to COU Crosswalk'!A:A,'TRIFD to COU Crosswalk'!B:B)</f>
        <v>Processing: additive flame retardant in plastic, resin, and paints and coatings </v>
      </c>
      <c r="AF141" s="137" t="s">
        <v>487</v>
      </c>
      <c r="AH141" s="137" t="s">
        <v>396</v>
      </c>
      <c r="AK141" t="s">
        <v>341</v>
      </c>
      <c r="AL141" t="s">
        <v>341</v>
      </c>
      <c r="AM141" t="s">
        <v>341</v>
      </c>
      <c r="AN141" t="s">
        <v>341</v>
      </c>
      <c r="AO141" t="s">
        <v>341</v>
      </c>
      <c r="AP141" t="s">
        <v>341</v>
      </c>
      <c r="AQ141" t="s">
        <v>341</v>
      </c>
      <c r="AR141" t="s">
        <v>341</v>
      </c>
      <c r="AS141" t="s">
        <v>341</v>
      </c>
      <c r="AT141" t="s">
        <v>341</v>
      </c>
      <c r="AU141" t="s">
        <v>341</v>
      </c>
      <c r="AV141" t="s">
        <v>341</v>
      </c>
      <c r="AW141" t="s">
        <v>342</v>
      </c>
      <c r="AX141" t="s">
        <v>341</v>
      </c>
      <c r="AY141" t="s">
        <v>341</v>
      </c>
      <c r="AZ141" t="s">
        <v>341</v>
      </c>
      <c r="BA141" t="s">
        <v>341</v>
      </c>
      <c r="BB141" t="s">
        <v>341</v>
      </c>
      <c r="BC141" t="s">
        <v>341</v>
      </c>
      <c r="BD141" t="s">
        <v>341</v>
      </c>
      <c r="BE141" t="s">
        <v>341</v>
      </c>
      <c r="BF141" t="s">
        <v>341</v>
      </c>
      <c r="BG141" t="s">
        <v>342</v>
      </c>
      <c r="BH141" t="s">
        <v>341</v>
      </c>
      <c r="BI141" t="s">
        <v>341</v>
      </c>
      <c r="BJ141" t="s">
        <v>341</v>
      </c>
      <c r="BK141" t="s">
        <v>341</v>
      </c>
      <c r="BL141" t="s">
        <v>341</v>
      </c>
      <c r="BM141" t="s">
        <v>341</v>
      </c>
      <c r="BN141" t="s">
        <v>341</v>
      </c>
      <c r="BO141" t="s">
        <v>341</v>
      </c>
      <c r="BP141" t="s">
        <v>341</v>
      </c>
      <c r="BQ141" t="s">
        <v>341</v>
      </c>
      <c r="BR141" t="s">
        <v>341</v>
      </c>
      <c r="BS141" t="s">
        <v>341</v>
      </c>
      <c r="BT141" t="s">
        <v>341</v>
      </c>
      <c r="BU141" t="s">
        <v>341</v>
      </c>
      <c r="BV141" t="s">
        <v>341</v>
      </c>
      <c r="BW141" t="s">
        <v>341</v>
      </c>
      <c r="BX141" t="s">
        <v>341</v>
      </c>
      <c r="BY141" t="s">
        <v>341</v>
      </c>
      <c r="BZ141" t="s">
        <v>341</v>
      </c>
      <c r="CA141" t="s">
        <v>341</v>
      </c>
      <c r="CB141" t="s">
        <v>341</v>
      </c>
      <c r="CC141" t="s">
        <v>341</v>
      </c>
      <c r="CD141" t="s">
        <v>341</v>
      </c>
      <c r="CE141" t="s">
        <v>341</v>
      </c>
      <c r="CF141" t="s">
        <v>341</v>
      </c>
      <c r="CG141" t="s">
        <v>341</v>
      </c>
      <c r="CH141" t="s">
        <v>341</v>
      </c>
      <c r="CI141" t="s">
        <v>341</v>
      </c>
      <c r="CJ141" t="s">
        <v>341</v>
      </c>
      <c r="CK141" t="s">
        <v>341</v>
      </c>
      <c r="CL141" t="s">
        <v>341</v>
      </c>
      <c r="CM141" t="str">
        <f t="shared" si="111"/>
        <v/>
      </c>
      <c r="CN141" t="str">
        <f t="shared" si="112"/>
        <v/>
      </c>
      <c r="CO141" t="str">
        <f t="shared" si="113"/>
        <v/>
      </c>
      <c r="CP141" t="str">
        <f t="shared" si="114"/>
        <v/>
      </c>
      <c r="CQ141" t="str">
        <f t="shared" si="115"/>
        <v/>
      </c>
      <c r="CR141" t="str">
        <f t="shared" si="116"/>
        <v/>
      </c>
      <c r="CS141" t="str">
        <f t="shared" si="117"/>
        <v/>
      </c>
      <c r="CT141" t="str">
        <f t="shared" si="118"/>
        <v/>
      </c>
      <c r="CU141" t="str">
        <f t="shared" si="119"/>
        <v/>
      </c>
      <c r="CV141" t="str">
        <f t="shared" si="120"/>
        <v/>
      </c>
      <c r="CW141" t="str">
        <f t="shared" si="121"/>
        <v/>
      </c>
      <c r="CX141" t="str">
        <f t="shared" si="122"/>
        <v/>
      </c>
      <c r="CY141" t="str">
        <f t="shared" si="123"/>
        <v>Processing: As a formulation component</v>
      </c>
      <c r="CZ141" t="str">
        <f t="shared" si="124"/>
        <v/>
      </c>
      <c r="DA141" t="str">
        <f t="shared" si="125"/>
        <v/>
      </c>
      <c r="DB141" t="str">
        <f t="shared" si="126"/>
        <v/>
      </c>
      <c r="DC141" t="str">
        <f t="shared" si="127"/>
        <v/>
      </c>
      <c r="DD141" t="str">
        <f t="shared" si="128"/>
        <v/>
      </c>
      <c r="DE141" t="str">
        <f t="shared" si="129"/>
        <v/>
      </c>
      <c r="DF141" t="str">
        <f t="shared" si="130"/>
        <v/>
      </c>
      <c r="DG141" t="str">
        <f t="shared" si="131"/>
        <v/>
      </c>
      <c r="DH141" t="str">
        <f t="shared" si="132"/>
        <v/>
      </c>
      <c r="DI141" t="str">
        <f t="shared" si="133"/>
        <v>P210 - Flame Retardants</v>
      </c>
      <c r="DJ141" t="str">
        <f t="shared" si="134"/>
        <v/>
      </c>
      <c r="DK141" t="str">
        <f t="shared" si="135"/>
        <v/>
      </c>
      <c r="DL141" t="str">
        <f t="shared" si="136"/>
        <v/>
      </c>
      <c r="DM141" t="str">
        <f t="shared" si="137"/>
        <v/>
      </c>
      <c r="DN141" t="str">
        <f t="shared" si="138"/>
        <v/>
      </c>
      <c r="DO141" t="str">
        <f t="shared" si="139"/>
        <v/>
      </c>
      <c r="DP141" t="str">
        <f t="shared" si="140"/>
        <v/>
      </c>
      <c r="DQ141" t="str">
        <f t="shared" si="141"/>
        <v/>
      </c>
      <c r="DR141" t="str">
        <f t="shared" si="142"/>
        <v/>
      </c>
      <c r="DS141" t="str">
        <f t="shared" si="143"/>
        <v/>
      </c>
      <c r="DT141" t="str">
        <f t="shared" si="144"/>
        <v/>
      </c>
      <c r="DU141" t="str">
        <f t="shared" si="145"/>
        <v/>
      </c>
      <c r="DV141" t="str">
        <f t="shared" si="146"/>
        <v/>
      </c>
      <c r="DW141" t="str">
        <f t="shared" si="147"/>
        <v/>
      </c>
      <c r="DX141" t="str">
        <f t="shared" si="148"/>
        <v/>
      </c>
      <c r="DY141" t="str">
        <f t="shared" si="149"/>
        <v/>
      </c>
      <c r="DZ141" t="str">
        <f t="shared" si="150"/>
        <v/>
      </c>
      <c r="EA141" t="str">
        <f t="shared" si="151"/>
        <v/>
      </c>
      <c r="EB141" t="str">
        <f t="shared" si="152"/>
        <v/>
      </c>
      <c r="EC141" t="str">
        <f t="shared" si="153"/>
        <v/>
      </c>
      <c r="ED141" t="str">
        <f t="shared" si="154"/>
        <v/>
      </c>
      <c r="EE141" t="str">
        <f t="shared" si="155"/>
        <v/>
      </c>
      <c r="EF141" t="str">
        <f t="shared" si="156"/>
        <v/>
      </c>
      <c r="EG141" t="str">
        <f t="shared" si="157"/>
        <v/>
      </c>
      <c r="EH141" t="str">
        <f t="shared" si="158"/>
        <v/>
      </c>
      <c r="EI141" t="str">
        <f t="shared" si="159"/>
        <v/>
      </c>
      <c r="EJ141" t="str">
        <f t="shared" si="160"/>
        <v/>
      </c>
      <c r="EK141" t="str">
        <f t="shared" si="161"/>
        <v/>
      </c>
      <c r="EL141" t="str">
        <f t="shared" si="162"/>
        <v/>
      </c>
      <c r="EM141" t="str">
        <f t="shared" si="163"/>
        <v/>
      </c>
      <c r="EN141" t="str">
        <f t="shared" si="164"/>
        <v/>
      </c>
    </row>
    <row r="142" spans="1:144" ht="57.6">
      <c r="A142" s="7" t="s">
        <v>328</v>
      </c>
      <c r="B142" s="7">
        <v>2022</v>
      </c>
      <c r="C142" t="s">
        <v>588</v>
      </c>
      <c r="D142" t="s">
        <v>582</v>
      </c>
      <c r="E142" t="s">
        <v>589</v>
      </c>
      <c r="F142" t="s">
        <v>590</v>
      </c>
      <c r="G142" t="s">
        <v>591</v>
      </c>
      <c r="H142" t="s">
        <v>575</v>
      </c>
      <c r="I142">
        <v>19067</v>
      </c>
      <c r="J142" s="136">
        <f>VLOOKUP(H142, 'TRI Crosswalk codes'!D:E, 2, FALSE)</f>
        <v>3</v>
      </c>
      <c r="K142">
        <v>325991</v>
      </c>
      <c r="L142" s="137" t="str">
        <f>VLOOKUP(K142, '2017-2022 NAICS'!C:D, 2, FALSE)</f>
        <v>Custom Compounding of Purchased Resins</v>
      </c>
      <c r="M142" s="137" t="str">
        <f>IF(COUNTIF('Raw TRI Data'!A:A, K142) &gt;0, "Yes", "No")</f>
        <v>No</v>
      </c>
      <c r="N142">
        <v>40.172089999999997</v>
      </c>
      <c r="O142">
        <v>-74.765199999999993</v>
      </c>
      <c r="P142" s="15">
        <v>110004887294</v>
      </c>
      <c r="Q142" s="15">
        <v>1322221034832</v>
      </c>
      <c r="R142" t="s">
        <v>335</v>
      </c>
      <c r="S142" t="s">
        <v>336</v>
      </c>
      <c r="T142" s="160">
        <v>3</v>
      </c>
      <c r="U142" s="136" t="str">
        <f>VLOOKUP(T142, 'TRI Crosswalk codes'!A:B, 2, FALSE)</f>
        <v>1,000 to 9,999</v>
      </c>
      <c r="V142" t="s">
        <v>337</v>
      </c>
      <c r="W142">
        <v>0</v>
      </c>
      <c r="Y142">
        <v>5.89</v>
      </c>
      <c r="Z142">
        <v>5.89</v>
      </c>
      <c r="AA142" t="s">
        <v>338</v>
      </c>
      <c r="AB142" s="137" t="str">
        <f t="shared" si="110"/>
        <v>Processing: As a formulation component; P210 - Flame Retardants</v>
      </c>
      <c r="AC142" s="137" t="s">
        <v>339</v>
      </c>
      <c r="AD142" s="26" t="str">
        <f>VLOOKUP(K142, 'NAICS OES Crosswalk'!A:C, 3, FALSE)</f>
        <v>Processing: Plastics Compounding</v>
      </c>
      <c r="AE142" s="26" t="str">
        <f>_xlfn.XLOOKUP($C142,'TRIFD to COU Crosswalk'!A:A,'TRIFD to COU Crosswalk'!B:B)</f>
        <v>Processing: additive flame retardant in plastic, resin, and paints and coatings </v>
      </c>
      <c r="AF142" s="137" t="s">
        <v>487</v>
      </c>
      <c r="AH142" s="137" t="s">
        <v>396</v>
      </c>
      <c r="AK142" t="s">
        <v>341</v>
      </c>
      <c r="AL142" t="s">
        <v>341</v>
      </c>
      <c r="AM142" t="s">
        <v>341</v>
      </c>
      <c r="AN142" t="s">
        <v>341</v>
      </c>
      <c r="AO142" t="s">
        <v>341</v>
      </c>
      <c r="AP142" t="s">
        <v>341</v>
      </c>
      <c r="AQ142" t="s">
        <v>341</v>
      </c>
      <c r="AR142" t="s">
        <v>341</v>
      </c>
      <c r="AS142" t="s">
        <v>341</v>
      </c>
      <c r="AT142" t="s">
        <v>341</v>
      </c>
      <c r="AU142" t="s">
        <v>341</v>
      </c>
      <c r="AV142" t="s">
        <v>341</v>
      </c>
      <c r="AW142" t="s">
        <v>342</v>
      </c>
      <c r="AX142" t="s">
        <v>341</v>
      </c>
      <c r="AY142" t="s">
        <v>341</v>
      </c>
      <c r="AZ142" t="s">
        <v>341</v>
      </c>
      <c r="BA142" t="s">
        <v>341</v>
      </c>
      <c r="BB142" t="s">
        <v>341</v>
      </c>
      <c r="BC142" t="s">
        <v>341</v>
      </c>
      <c r="BD142" t="s">
        <v>341</v>
      </c>
      <c r="BE142" t="s">
        <v>341</v>
      </c>
      <c r="BF142" t="s">
        <v>341</v>
      </c>
      <c r="BG142" t="s">
        <v>342</v>
      </c>
      <c r="BH142" t="s">
        <v>341</v>
      </c>
      <c r="BI142" t="s">
        <v>341</v>
      </c>
      <c r="BJ142" t="s">
        <v>341</v>
      </c>
      <c r="BK142" t="s">
        <v>341</v>
      </c>
      <c r="BL142" t="s">
        <v>341</v>
      </c>
      <c r="BM142" t="s">
        <v>341</v>
      </c>
      <c r="BN142" t="s">
        <v>341</v>
      </c>
      <c r="BO142" t="s">
        <v>341</v>
      </c>
      <c r="BP142" t="s">
        <v>341</v>
      </c>
      <c r="BQ142" t="s">
        <v>341</v>
      </c>
      <c r="BR142" t="s">
        <v>341</v>
      </c>
      <c r="BS142" t="s">
        <v>341</v>
      </c>
      <c r="BT142" t="s">
        <v>341</v>
      </c>
      <c r="BU142" t="s">
        <v>341</v>
      </c>
      <c r="BV142" t="s">
        <v>341</v>
      </c>
      <c r="BW142" t="s">
        <v>341</v>
      </c>
      <c r="BX142" t="s">
        <v>341</v>
      </c>
      <c r="BY142" t="s">
        <v>341</v>
      </c>
      <c r="BZ142" t="s">
        <v>341</v>
      </c>
      <c r="CA142" t="s">
        <v>341</v>
      </c>
      <c r="CB142" t="s">
        <v>341</v>
      </c>
      <c r="CC142" t="s">
        <v>341</v>
      </c>
      <c r="CD142" t="s">
        <v>341</v>
      </c>
      <c r="CE142" t="s">
        <v>341</v>
      </c>
      <c r="CF142" t="s">
        <v>341</v>
      </c>
      <c r="CG142" t="s">
        <v>341</v>
      </c>
      <c r="CH142" t="s">
        <v>341</v>
      </c>
      <c r="CI142" t="s">
        <v>341</v>
      </c>
      <c r="CJ142" t="s">
        <v>341</v>
      </c>
      <c r="CK142" t="s">
        <v>341</v>
      </c>
      <c r="CL142" t="s">
        <v>341</v>
      </c>
      <c r="CM142" t="str">
        <f t="shared" si="111"/>
        <v/>
      </c>
      <c r="CN142" t="str">
        <f t="shared" si="112"/>
        <v/>
      </c>
      <c r="CO142" t="str">
        <f t="shared" si="113"/>
        <v/>
      </c>
      <c r="CP142" t="str">
        <f t="shared" si="114"/>
        <v/>
      </c>
      <c r="CQ142" t="str">
        <f t="shared" si="115"/>
        <v/>
      </c>
      <c r="CR142" t="str">
        <f t="shared" si="116"/>
        <v/>
      </c>
      <c r="CS142" t="str">
        <f t="shared" si="117"/>
        <v/>
      </c>
      <c r="CT142" t="str">
        <f t="shared" si="118"/>
        <v/>
      </c>
      <c r="CU142" t="str">
        <f t="shared" si="119"/>
        <v/>
      </c>
      <c r="CV142" t="str">
        <f t="shared" si="120"/>
        <v/>
      </c>
      <c r="CW142" t="str">
        <f t="shared" si="121"/>
        <v/>
      </c>
      <c r="CX142" t="str">
        <f t="shared" si="122"/>
        <v/>
      </c>
      <c r="CY142" t="str">
        <f t="shared" si="123"/>
        <v>Processing: As a formulation component</v>
      </c>
      <c r="CZ142" t="str">
        <f t="shared" si="124"/>
        <v/>
      </c>
      <c r="DA142" t="str">
        <f t="shared" si="125"/>
        <v/>
      </c>
      <c r="DB142" t="str">
        <f t="shared" si="126"/>
        <v/>
      </c>
      <c r="DC142" t="str">
        <f t="shared" si="127"/>
        <v/>
      </c>
      <c r="DD142" t="str">
        <f t="shared" si="128"/>
        <v/>
      </c>
      <c r="DE142" t="str">
        <f t="shared" si="129"/>
        <v/>
      </c>
      <c r="DF142" t="str">
        <f t="shared" si="130"/>
        <v/>
      </c>
      <c r="DG142" t="str">
        <f t="shared" si="131"/>
        <v/>
      </c>
      <c r="DH142" t="str">
        <f t="shared" si="132"/>
        <v/>
      </c>
      <c r="DI142" t="str">
        <f t="shared" si="133"/>
        <v>P210 - Flame Retardants</v>
      </c>
      <c r="DJ142" t="str">
        <f t="shared" si="134"/>
        <v/>
      </c>
      <c r="DK142" t="str">
        <f t="shared" si="135"/>
        <v/>
      </c>
      <c r="DL142" t="str">
        <f t="shared" si="136"/>
        <v/>
      </c>
      <c r="DM142" t="str">
        <f t="shared" si="137"/>
        <v/>
      </c>
      <c r="DN142" t="str">
        <f t="shared" si="138"/>
        <v/>
      </c>
      <c r="DO142" t="str">
        <f t="shared" si="139"/>
        <v/>
      </c>
      <c r="DP142" t="str">
        <f t="shared" si="140"/>
        <v/>
      </c>
      <c r="DQ142" t="str">
        <f t="shared" si="141"/>
        <v/>
      </c>
      <c r="DR142" t="str">
        <f t="shared" si="142"/>
        <v/>
      </c>
      <c r="DS142" t="str">
        <f t="shared" si="143"/>
        <v/>
      </c>
      <c r="DT142" t="str">
        <f t="shared" si="144"/>
        <v/>
      </c>
      <c r="DU142" t="str">
        <f t="shared" si="145"/>
        <v/>
      </c>
      <c r="DV142" t="str">
        <f t="shared" si="146"/>
        <v/>
      </c>
      <c r="DW142" t="str">
        <f t="shared" si="147"/>
        <v/>
      </c>
      <c r="DX142" t="str">
        <f t="shared" si="148"/>
        <v/>
      </c>
      <c r="DY142" t="str">
        <f t="shared" si="149"/>
        <v/>
      </c>
      <c r="DZ142" t="str">
        <f t="shared" si="150"/>
        <v/>
      </c>
      <c r="EA142" t="str">
        <f t="shared" si="151"/>
        <v/>
      </c>
      <c r="EB142" t="str">
        <f t="shared" si="152"/>
        <v/>
      </c>
      <c r="EC142" t="str">
        <f t="shared" si="153"/>
        <v/>
      </c>
      <c r="ED142" t="str">
        <f t="shared" si="154"/>
        <v/>
      </c>
      <c r="EE142" t="str">
        <f t="shared" si="155"/>
        <v/>
      </c>
      <c r="EF142" t="str">
        <f t="shared" si="156"/>
        <v/>
      </c>
      <c r="EG142" t="str">
        <f t="shared" si="157"/>
        <v/>
      </c>
      <c r="EH142" t="str">
        <f t="shared" si="158"/>
        <v/>
      </c>
      <c r="EI142" t="str">
        <f t="shared" si="159"/>
        <v/>
      </c>
      <c r="EJ142" t="str">
        <f t="shared" si="160"/>
        <v/>
      </c>
      <c r="EK142" t="str">
        <f t="shared" si="161"/>
        <v/>
      </c>
      <c r="EL142" t="str">
        <f t="shared" si="162"/>
        <v/>
      </c>
      <c r="EM142" t="str">
        <f t="shared" si="163"/>
        <v/>
      </c>
      <c r="EN142" t="str">
        <f t="shared" si="164"/>
        <v/>
      </c>
    </row>
    <row r="143" spans="1:144" ht="57.6">
      <c r="A143" s="7" t="s">
        <v>328</v>
      </c>
      <c r="B143" s="7">
        <v>2023</v>
      </c>
      <c r="C143" t="s">
        <v>588</v>
      </c>
      <c r="D143" t="s">
        <v>582</v>
      </c>
      <c r="E143" t="s">
        <v>589</v>
      </c>
      <c r="F143" t="s">
        <v>590</v>
      </c>
      <c r="G143" t="s">
        <v>591</v>
      </c>
      <c r="H143" t="s">
        <v>575</v>
      </c>
      <c r="I143">
        <v>19067</v>
      </c>
      <c r="J143" s="136">
        <f>VLOOKUP(H143, 'TRI Crosswalk codes'!D:E, 2, FALSE)</f>
        <v>3</v>
      </c>
      <c r="K143">
        <v>325991</v>
      </c>
      <c r="L143" s="137" t="str">
        <f>VLOOKUP(K143, '2017-2022 NAICS'!C:D, 2, FALSE)</f>
        <v>Custom Compounding of Purchased Resins</v>
      </c>
      <c r="M143" s="137" t="str">
        <f>IF(COUNTIF('Raw TRI Data'!A:A, K143) &gt;0, "Yes", "No")</f>
        <v>No</v>
      </c>
      <c r="N143">
        <v>40.172089999999997</v>
      </c>
      <c r="O143">
        <v>-74.765199999999993</v>
      </c>
      <c r="P143" s="15">
        <v>110004887294</v>
      </c>
      <c r="Q143" s="15">
        <v>1323222065928</v>
      </c>
      <c r="R143" t="s">
        <v>335</v>
      </c>
      <c r="S143" t="s">
        <v>336</v>
      </c>
      <c r="T143" s="160">
        <v>3</v>
      </c>
      <c r="U143" s="136" t="str">
        <f>VLOOKUP(T143, 'TRI Crosswalk codes'!A:B, 2, FALSE)</f>
        <v>1,000 to 9,999</v>
      </c>
      <c r="V143" t="s">
        <v>337</v>
      </c>
      <c r="W143">
        <v>0</v>
      </c>
      <c r="Y143">
        <v>13</v>
      </c>
      <c r="Z143">
        <v>13</v>
      </c>
      <c r="AA143" t="s">
        <v>338</v>
      </c>
      <c r="AB143" s="137" t="str">
        <f t="shared" si="110"/>
        <v>Processing: As a formulation component; P210 - Flame Retardants</v>
      </c>
      <c r="AC143" s="137" t="s">
        <v>339</v>
      </c>
      <c r="AD143" s="26" t="str">
        <f>VLOOKUP(K143, 'NAICS OES Crosswalk'!A:C, 3, FALSE)</f>
        <v>Processing: Plastics Compounding</v>
      </c>
      <c r="AE143" s="26" t="str">
        <f>_xlfn.XLOOKUP($C143,'TRIFD to COU Crosswalk'!A:A,'TRIFD to COU Crosswalk'!B:B)</f>
        <v>Processing: additive flame retardant in plastic, resin, and paints and coatings </v>
      </c>
      <c r="AF143" s="137" t="s">
        <v>487</v>
      </c>
      <c r="AH143" s="137" t="s">
        <v>396</v>
      </c>
      <c r="AK143" t="s">
        <v>341</v>
      </c>
      <c r="AL143" t="s">
        <v>341</v>
      </c>
      <c r="AM143" t="s">
        <v>341</v>
      </c>
      <c r="AN143" t="s">
        <v>341</v>
      </c>
      <c r="AO143" t="s">
        <v>341</v>
      </c>
      <c r="AP143" t="s">
        <v>341</v>
      </c>
      <c r="AQ143" t="s">
        <v>341</v>
      </c>
      <c r="AR143" t="s">
        <v>341</v>
      </c>
      <c r="AS143" t="s">
        <v>341</v>
      </c>
      <c r="AT143" t="s">
        <v>341</v>
      </c>
      <c r="AU143" t="s">
        <v>341</v>
      </c>
      <c r="AV143" t="s">
        <v>341</v>
      </c>
      <c r="AW143" t="s">
        <v>342</v>
      </c>
      <c r="AX143" t="s">
        <v>341</v>
      </c>
      <c r="AY143" t="s">
        <v>341</v>
      </c>
      <c r="AZ143" t="s">
        <v>341</v>
      </c>
      <c r="BA143" t="s">
        <v>341</v>
      </c>
      <c r="BB143" t="s">
        <v>341</v>
      </c>
      <c r="BC143" t="s">
        <v>341</v>
      </c>
      <c r="BD143" t="s">
        <v>341</v>
      </c>
      <c r="BE143" t="s">
        <v>341</v>
      </c>
      <c r="BF143" t="s">
        <v>341</v>
      </c>
      <c r="BG143" t="s">
        <v>342</v>
      </c>
      <c r="BH143" t="s">
        <v>341</v>
      </c>
      <c r="BI143" t="s">
        <v>341</v>
      </c>
      <c r="BJ143" t="s">
        <v>341</v>
      </c>
      <c r="BK143" t="s">
        <v>341</v>
      </c>
      <c r="BL143" t="s">
        <v>341</v>
      </c>
      <c r="BM143" t="s">
        <v>341</v>
      </c>
      <c r="BN143" t="s">
        <v>341</v>
      </c>
      <c r="BO143" t="s">
        <v>341</v>
      </c>
      <c r="BP143" t="s">
        <v>341</v>
      </c>
      <c r="BQ143" t="s">
        <v>341</v>
      </c>
      <c r="BR143" t="s">
        <v>341</v>
      </c>
      <c r="BS143" t="s">
        <v>341</v>
      </c>
      <c r="BT143" t="s">
        <v>341</v>
      </c>
      <c r="BU143" t="s">
        <v>341</v>
      </c>
      <c r="BV143" t="s">
        <v>341</v>
      </c>
      <c r="BW143" t="s">
        <v>341</v>
      </c>
      <c r="BX143" t="s">
        <v>341</v>
      </c>
      <c r="BY143" t="s">
        <v>341</v>
      </c>
      <c r="BZ143" t="s">
        <v>341</v>
      </c>
      <c r="CA143" t="s">
        <v>341</v>
      </c>
      <c r="CB143" t="s">
        <v>341</v>
      </c>
      <c r="CC143" t="s">
        <v>341</v>
      </c>
      <c r="CD143" t="s">
        <v>341</v>
      </c>
      <c r="CE143" t="s">
        <v>341</v>
      </c>
      <c r="CF143" t="s">
        <v>341</v>
      </c>
      <c r="CG143" t="s">
        <v>341</v>
      </c>
      <c r="CH143" t="s">
        <v>341</v>
      </c>
      <c r="CI143" t="s">
        <v>341</v>
      </c>
      <c r="CJ143" t="s">
        <v>341</v>
      </c>
      <c r="CK143" t="s">
        <v>341</v>
      </c>
      <c r="CL143" t="s">
        <v>341</v>
      </c>
      <c r="CM143" t="str">
        <f t="shared" si="111"/>
        <v/>
      </c>
      <c r="CN143" t="str">
        <f t="shared" si="112"/>
        <v/>
      </c>
      <c r="CO143" t="str">
        <f t="shared" si="113"/>
        <v/>
      </c>
      <c r="CP143" t="str">
        <f t="shared" si="114"/>
        <v/>
      </c>
      <c r="CQ143" t="str">
        <f t="shared" si="115"/>
        <v/>
      </c>
      <c r="CR143" t="str">
        <f t="shared" si="116"/>
        <v/>
      </c>
      <c r="CS143" t="str">
        <f t="shared" si="117"/>
        <v/>
      </c>
      <c r="CT143" t="str">
        <f t="shared" si="118"/>
        <v/>
      </c>
      <c r="CU143" t="str">
        <f t="shared" si="119"/>
        <v/>
      </c>
      <c r="CV143" t="str">
        <f t="shared" si="120"/>
        <v/>
      </c>
      <c r="CW143" t="str">
        <f t="shared" si="121"/>
        <v/>
      </c>
      <c r="CX143" t="str">
        <f t="shared" si="122"/>
        <v/>
      </c>
      <c r="CY143" t="str">
        <f t="shared" si="123"/>
        <v>Processing: As a formulation component</v>
      </c>
      <c r="CZ143" t="str">
        <f t="shared" si="124"/>
        <v/>
      </c>
      <c r="DA143" t="str">
        <f t="shared" si="125"/>
        <v/>
      </c>
      <c r="DB143" t="str">
        <f t="shared" si="126"/>
        <v/>
      </c>
      <c r="DC143" t="str">
        <f t="shared" si="127"/>
        <v/>
      </c>
      <c r="DD143" t="str">
        <f t="shared" si="128"/>
        <v/>
      </c>
      <c r="DE143" t="str">
        <f t="shared" si="129"/>
        <v/>
      </c>
      <c r="DF143" t="str">
        <f t="shared" si="130"/>
        <v/>
      </c>
      <c r="DG143" t="str">
        <f t="shared" si="131"/>
        <v/>
      </c>
      <c r="DH143" t="str">
        <f t="shared" si="132"/>
        <v/>
      </c>
      <c r="DI143" t="str">
        <f t="shared" si="133"/>
        <v>P210 - Flame Retardants</v>
      </c>
      <c r="DJ143" t="str">
        <f t="shared" si="134"/>
        <v/>
      </c>
      <c r="DK143" t="str">
        <f t="shared" si="135"/>
        <v/>
      </c>
      <c r="DL143" t="str">
        <f t="shared" si="136"/>
        <v/>
      </c>
      <c r="DM143" t="str">
        <f t="shared" si="137"/>
        <v/>
      </c>
      <c r="DN143" t="str">
        <f t="shared" si="138"/>
        <v/>
      </c>
      <c r="DO143" t="str">
        <f t="shared" si="139"/>
        <v/>
      </c>
      <c r="DP143" t="str">
        <f t="shared" si="140"/>
        <v/>
      </c>
      <c r="DQ143" t="str">
        <f t="shared" si="141"/>
        <v/>
      </c>
      <c r="DR143" t="str">
        <f t="shared" si="142"/>
        <v/>
      </c>
      <c r="DS143" t="str">
        <f t="shared" si="143"/>
        <v/>
      </c>
      <c r="DT143" t="str">
        <f t="shared" si="144"/>
        <v/>
      </c>
      <c r="DU143" t="str">
        <f t="shared" si="145"/>
        <v/>
      </c>
      <c r="DV143" t="str">
        <f t="shared" si="146"/>
        <v/>
      </c>
      <c r="DW143" t="str">
        <f t="shared" si="147"/>
        <v/>
      </c>
      <c r="DX143" t="str">
        <f t="shared" si="148"/>
        <v/>
      </c>
      <c r="DY143" t="str">
        <f t="shared" si="149"/>
        <v/>
      </c>
      <c r="DZ143" t="str">
        <f t="shared" si="150"/>
        <v/>
      </c>
      <c r="EA143" t="str">
        <f t="shared" si="151"/>
        <v/>
      </c>
      <c r="EB143" t="str">
        <f t="shared" si="152"/>
        <v/>
      </c>
      <c r="EC143" t="str">
        <f t="shared" si="153"/>
        <v/>
      </c>
      <c r="ED143" t="str">
        <f t="shared" si="154"/>
        <v/>
      </c>
      <c r="EE143" t="str">
        <f t="shared" si="155"/>
        <v/>
      </c>
      <c r="EF143" t="str">
        <f t="shared" si="156"/>
        <v/>
      </c>
      <c r="EG143" t="str">
        <f t="shared" si="157"/>
        <v/>
      </c>
      <c r="EH143" t="str">
        <f t="shared" si="158"/>
        <v/>
      </c>
      <c r="EI143" t="str">
        <f t="shared" si="159"/>
        <v/>
      </c>
      <c r="EJ143" t="str">
        <f t="shared" si="160"/>
        <v/>
      </c>
      <c r="EK143" t="str">
        <f t="shared" si="161"/>
        <v/>
      </c>
      <c r="EL143" t="str">
        <f t="shared" si="162"/>
        <v/>
      </c>
      <c r="EM143" t="str">
        <f t="shared" si="163"/>
        <v/>
      </c>
      <c r="EN143" t="str">
        <f t="shared" si="164"/>
        <v/>
      </c>
    </row>
    <row r="144" spans="1:144" ht="86.45">
      <c r="A144" s="7" t="s">
        <v>328</v>
      </c>
      <c r="B144" s="7">
        <v>2019</v>
      </c>
      <c r="C144" t="s">
        <v>592</v>
      </c>
      <c r="D144" t="s">
        <v>593</v>
      </c>
      <c r="E144" t="s">
        <v>594</v>
      </c>
      <c r="F144" t="s">
        <v>595</v>
      </c>
      <c r="G144" t="s">
        <v>596</v>
      </c>
      <c r="H144" t="s">
        <v>597</v>
      </c>
      <c r="I144">
        <v>74361</v>
      </c>
      <c r="J144" s="136">
        <f>VLOOKUP(H144, 'TRI Crosswalk codes'!D:E, 2, FALSE)</f>
        <v>6</v>
      </c>
      <c r="K144">
        <v>325211</v>
      </c>
      <c r="L144" s="137" t="str">
        <f>VLOOKUP(K144, '2017-2022 NAICS'!C:D, 2, FALSE)</f>
        <v>Plastics Material and Resin Manufacturing</v>
      </c>
      <c r="M144" s="137" t="str">
        <f>IF(COUNTIF('Raw TRI Data'!A:A, K144) &gt;0, "Yes", "No")</f>
        <v>No</v>
      </c>
      <c r="N144">
        <v>36.236510000000003</v>
      </c>
      <c r="O144">
        <v>-95.27664</v>
      </c>
      <c r="P144" s="15">
        <v>110000598540</v>
      </c>
      <c r="Q144" s="15">
        <v>1319218194304</v>
      </c>
      <c r="R144" t="s">
        <v>335</v>
      </c>
      <c r="S144" t="s">
        <v>336</v>
      </c>
      <c r="T144" s="160">
        <v>4</v>
      </c>
      <c r="U144" s="136" t="str">
        <f>VLOOKUP(T144, 'TRI Crosswalk codes'!A:B, 2, FALSE)</f>
        <v>10,000 to 99,999</v>
      </c>
      <c r="V144">
        <v>0</v>
      </c>
      <c r="W144">
        <v>0</v>
      </c>
      <c r="Y144">
        <v>0</v>
      </c>
      <c r="Z144">
        <v>0</v>
      </c>
      <c r="AA144" t="s">
        <v>338</v>
      </c>
      <c r="AB144" s="137" t="str">
        <f t="shared" si="110"/>
        <v>Processing: As a reactant; 102 - Raw Materials</v>
      </c>
      <c r="AC144" s="137" t="s">
        <v>339</v>
      </c>
      <c r="AD144" s="26" t="str">
        <f>VLOOKUP(K144, 'NAICS OES Crosswalk'!A:C, 3, FALSE)</f>
        <v>Processing: Plastics Compounding</v>
      </c>
      <c r="AE144" s="26" t="str">
        <f>_xlfn.XLOOKUP($C144,'TRIFD to COU Crosswalk'!A:A,'TRIFD to COU Crosswalk'!B:B)</f>
        <v xml:space="preserve">Processing as a reactant in plastic material and resin manufacturing; Processing as a reactant in all other chemical product and preparation manufacturing </v>
      </c>
      <c r="AF144" s="137" t="s">
        <v>388</v>
      </c>
      <c r="AK144" t="s">
        <v>341</v>
      </c>
      <c r="AL144" t="s">
        <v>341</v>
      </c>
      <c r="AM144" t="s">
        <v>341</v>
      </c>
      <c r="AN144" t="s">
        <v>341</v>
      </c>
      <c r="AO144" t="s">
        <v>341</v>
      </c>
      <c r="AP144" t="s">
        <v>341</v>
      </c>
      <c r="AQ144" t="s">
        <v>342</v>
      </c>
      <c r="AR144" t="s">
        <v>341</v>
      </c>
      <c r="AS144" t="s">
        <v>342</v>
      </c>
      <c r="AT144" t="s">
        <v>341</v>
      </c>
      <c r="AU144" t="s">
        <v>341</v>
      </c>
      <c r="AV144" t="s">
        <v>341</v>
      </c>
      <c r="AW144" t="s">
        <v>341</v>
      </c>
      <c r="AX144" t="s">
        <v>341</v>
      </c>
      <c r="AY144" t="s">
        <v>341</v>
      </c>
      <c r="AZ144" t="s">
        <v>341</v>
      </c>
      <c r="BA144" t="s">
        <v>341</v>
      </c>
      <c r="BB144" t="s">
        <v>341</v>
      </c>
      <c r="BC144" t="s">
        <v>341</v>
      </c>
      <c r="BD144" t="s">
        <v>341</v>
      </c>
      <c r="BE144" t="s">
        <v>341</v>
      </c>
      <c r="BF144" t="s">
        <v>341</v>
      </c>
      <c r="BG144" t="s">
        <v>341</v>
      </c>
      <c r="BH144" t="s">
        <v>341</v>
      </c>
      <c r="BI144" t="s">
        <v>341</v>
      </c>
      <c r="BJ144" t="s">
        <v>341</v>
      </c>
      <c r="BK144" t="s">
        <v>341</v>
      </c>
      <c r="BL144" t="s">
        <v>341</v>
      </c>
      <c r="BM144" t="s">
        <v>341</v>
      </c>
      <c r="BN144" t="s">
        <v>341</v>
      </c>
      <c r="BO144" t="s">
        <v>341</v>
      </c>
      <c r="BP144" t="s">
        <v>341</v>
      </c>
      <c r="BQ144" t="s">
        <v>341</v>
      </c>
      <c r="BR144" t="s">
        <v>341</v>
      </c>
      <c r="BS144" t="s">
        <v>341</v>
      </c>
      <c r="BT144" t="s">
        <v>341</v>
      </c>
      <c r="BU144" t="s">
        <v>341</v>
      </c>
      <c r="BV144" t="s">
        <v>341</v>
      </c>
      <c r="BW144" t="s">
        <v>341</v>
      </c>
      <c r="BX144" t="s">
        <v>341</v>
      </c>
      <c r="BY144" t="s">
        <v>341</v>
      </c>
      <c r="BZ144" t="s">
        <v>341</v>
      </c>
      <c r="CA144" t="s">
        <v>341</v>
      </c>
      <c r="CB144" t="s">
        <v>341</v>
      </c>
      <c r="CC144" t="s">
        <v>341</v>
      </c>
      <c r="CD144" t="s">
        <v>341</v>
      </c>
      <c r="CE144" t="s">
        <v>341</v>
      </c>
      <c r="CF144" t="s">
        <v>341</v>
      </c>
      <c r="CG144" t="s">
        <v>341</v>
      </c>
      <c r="CH144" t="s">
        <v>341</v>
      </c>
      <c r="CI144" t="s">
        <v>341</v>
      </c>
      <c r="CJ144" t="s">
        <v>341</v>
      </c>
      <c r="CK144" t="s">
        <v>341</v>
      </c>
      <c r="CL144" t="s">
        <v>341</v>
      </c>
      <c r="CM144" t="str">
        <f t="shared" si="111"/>
        <v/>
      </c>
      <c r="CN144" t="str">
        <f t="shared" si="112"/>
        <v/>
      </c>
      <c r="CO144" t="str">
        <f t="shared" si="113"/>
        <v/>
      </c>
      <c r="CP144" t="str">
        <f t="shared" si="114"/>
        <v/>
      </c>
      <c r="CQ144" t="str">
        <f t="shared" si="115"/>
        <v/>
      </c>
      <c r="CR144" t="str">
        <f t="shared" si="116"/>
        <v/>
      </c>
      <c r="CS144" t="str">
        <f t="shared" si="117"/>
        <v>Processing: As a reactant</v>
      </c>
      <c r="CT144" t="str">
        <f t="shared" si="118"/>
        <v/>
      </c>
      <c r="CU144" t="str">
        <f t="shared" si="119"/>
        <v>102 - Raw Materials</v>
      </c>
      <c r="CV144" t="str">
        <f t="shared" si="120"/>
        <v/>
      </c>
      <c r="CW144" t="str">
        <f t="shared" si="121"/>
        <v/>
      </c>
      <c r="CX144" t="str">
        <f t="shared" si="122"/>
        <v/>
      </c>
      <c r="CY144" t="str">
        <f t="shared" si="123"/>
        <v/>
      </c>
      <c r="CZ144" t="str">
        <f t="shared" si="124"/>
        <v/>
      </c>
      <c r="DA144" t="str">
        <f t="shared" si="125"/>
        <v/>
      </c>
      <c r="DB144" t="str">
        <f t="shared" si="126"/>
        <v/>
      </c>
      <c r="DC144" t="str">
        <f t="shared" si="127"/>
        <v/>
      </c>
      <c r="DD144" t="str">
        <f t="shared" si="128"/>
        <v/>
      </c>
      <c r="DE144" t="str">
        <f t="shared" si="129"/>
        <v/>
      </c>
      <c r="DF144" t="str">
        <f t="shared" si="130"/>
        <v/>
      </c>
      <c r="DG144" t="str">
        <f t="shared" si="131"/>
        <v/>
      </c>
      <c r="DH144" t="str">
        <f t="shared" si="132"/>
        <v/>
      </c>
      <c r="DI144" t="str">
        <f t="shared" si="133"/>
        <v/>
      </c>
      <c r="DJ144" t="str">
        <f t="shared" si="134"/>
        <v/>
      </c>
      <c r="DK144" t="str">
        <f t="shared" si="135"/>
        <v/>
      </c>
      <c r="DL144" t="str">
        <f t="shared" si="136"/>
        <v/>
      </c>
      <c r="DM144" t="str">
        <f t="shared" si="137"/>
        <v/>
      </c>
      <c r="DN144" t="str">
        <f t="shared" si="138"/>
        <v/>
      </c>
      <c r="DO144" t="str">
        <f t="shared" si="139"/>
        <v/>
      </c>
      <c r="DP144" t="str">
        <f t="shared" si="140"/>
        <v/>
      </c>
      <c r="DQ144" t="str">
        <f t="shared" si="141"/>
        <v/>
      </c>
      <c r="DR144" t="str">
        <f t="shared" si="142"/>
        <v/>
      </c>
      <c r="DS144" t="str">
        <f t="shared" si="143"/>
        <v/>
      </c>
      <c r="DT144" t="str">
        <f t="shared" si="144"/>
        <v/>
      </c>
      <c r="DU144" t="str">
        <f t="shared" si="145"/>
        <v/>
      </c>
      <c r="DV144" t="str">
        <f t="shared" si="146"/>
        <v/>
      </c>
      <c r="DW144" t="str">
        <f t="shared" si="147"/>
        <v/>
      </c>
      <c r="DX144" t="str">
        <f t="shared" si="148"/>
        <v/>
      </c>
      <c r="DY144" t="str">
        <f t="shared" si="149"/>
        <v/>
      </c>
      <c r="DZ144" t="str">
        <f t="shared" si="150"/>
        <v/>
      </c>
      <c r="EA144" t="str">
        <f t="shared" si="151"/>
        <v/>
      </c>
      <c r="EB144" t="str">
        <f t="shared" si="152"/>
        <v/>
      </c>
      <c r="EC144" t="str">
        <f t="shared" si="153"/>
        <v/>
      </c>
      <c r="ED144" t="str">
        <f t="shared" si="154"/>
        <v/>
      </c>
      <c r="EE144" t="str">
        <f t="shared" si="155"/>
        <v/>
      </c>
      <c r="EF144" t="str">
        <f t="shared" si="156"/>
        <v/>
      </c>
      <c r="EG144" t="str">
        <f t="shared" si="157"/>
        <v/>
      </c>
      <c r="EH144" t="str">
        <f t="shared" si="158"/>
        <v/>
      </c>
      <c r="EI144" t="str">
        <f t="shared" si="159"/>
        <v/>
      </c>
      <c r="EJ144" t="str">
        <f t="shared" si="160"/>
        <v/>
      </c>
      <c r="EK144" t="str">
        <f t="shared" si="161"/>
        <v/>
      </c>
      <c r="EL144" t="str">
        <f t="shared" si="162"/>
        <v/>
      </c>
      <c r="EM144" t="str">
        <f t="shared" si="163"/>
        <v/>
      </c>
      <c r="EN144" t="str">
        <f t="shared" si="164"/>
        <v/>
      </c>
    </row>
    <row r="145" spans="1:144" ht="86.45">
      <c r="A145" s="7" t="s">
        <v>328</v>
      </c>
      <c r="B145" s="7">
        <v>2020</v>
      </c>
      <c r="C145" t="s">
        <v>592</v>
      </c>
      <c r="D145" t="s">
        <v>593</v>
      </c>
      <c r="E145" t="s">
        <v>594</v>
      </c>
      <c r="F145" t="s">
        <v>595</v>
      </c>
      <c r="G145" t="s">
        <v>596</v>
      </c>
      <c r="H145" t="s">
        <v>597</v>
      </c>
      <c r="I145">
        <v>74361</v>
      </c>
      <c r="J145" s="136">
        <f>VLOOKUP(H145, 'TRI Crosswalk codes'!D:E, 2, FALSE)</f>
        <v>6</v>
      </c>
      <c r="K145">
        <v>325211</v>
      </c>
      <c r="L145" s="137" t="str">
        <f>VLOOKUP(K145, '2017-2022 NAICS'!C:D, 2, FALSE)</f>
        <v>Plastics Material and Resin Manufacturing</v>
      </c>
      <c r="M145" s="137" t="str">
        <f>IF(COUNTIF('Raw TRI Data'!A:A, K145) &gt;0, "Yes", "No")</f>
        <v>No</v>
      </c>
      <c r="N145">
        <v>36.236510000000003</v>
      </c>
      <c r="O145">
        <v>-95.27664</v>
      </c>
      <c r="P145" s="15">
        <v>110000598540</v>
      </c>
      <c r="Q145" s="15">
        <v>1320219231457</v>
      </c>
      <c r="R145" t="s">
        <v>335</v>
      </c>
      <c r="S145" t="s">
        <v>336</v>
      </c>
      <c r="T145" s="160">
        <v>4</v>
      </c>
      <c r="U145" s="136" t="str">
        <f>VLOOKUP(T145, 'TRI Crosswalk codes'!A:B, 2, FALSE)</f>
        <v>10,000 to 99,999</v>
      </c>
      <c r="V145">
        <v>0</v>
      </c>
      <c r="W145">
        <v>0</v>
      </c>
      <c r="Y145">
        <v>0</v>
      </c>
      <c r="Z145">
        <v>0</v>
      </c>
      <c r="AA145" t="s">
        <v>338</v>
      </c>
      <c r="AB145" s="137" t="str">
        <f t="shared" si="110"/>
        <v>Processing: As a reactant; 102 - Raw Materials</v>
      </c>
      <c r="AC145" s="137" t="s">
        <v>339</v>
      </c>
      <c r="AD145" s="26" t="str">
        <f>VLOOKUP(K145, 'NAICS OES Crosswalk'!A:C, 3, FALSE)</f>
        <v>Processing: Plastics Compounding</v>
      </c>
      <c r="AE145" s="26" t="str">
        <f>_xlfn.XLOOKUP($C145,'TRIFD to COU Crosswalk'!A:A,'TRIFD to COU Crosswalk'!B:B)</f>
        <v xml:space="preserve">Processing as a reactant in plastic material and resin manufacturing; Processing as a reactant in all other chemical product and preparation manufacturing </v>
      </c>
      <c r="AF145" s="137" t="s">
        <v>388</v>
      </c>
      <c r="AK145" t="s">
        <v>341</v>
      </c>
      <c r="AL145" t="s">
        <v>341</v>
      </c>
      <c r="AM145" t="s">
        <v>341</v>
      </c>
      <c r="AN145" t="s">
        <v>341</v>
      </c>
      <c r="AO145" t="s">
        <v>341</v>
      </c>
      <c r="AP145" t="s">
        <v>341</v>
      </c>
      <c r="AQ145" t="s">
        <v>342</v>
      </c>
      <c r="AR145" t="s">
        <v>341</v>
      </c>
      <c r="AS145" t="s">
        <v>342</v>
      </c>
      <c r="AT145" t="s">
        <v>341</v>
      </c>
      <c r="AU145" t="s">
        <v>341</v>
      </c>
      <c r="AV145" t="s">
        <v>341</v>
      </c>
      <c r="AW145" t="s">
        <v>341</v>
      </c>
      <c r="AX145" t="s">
        <v>341</v>
      </c>
      <c r="AY145" t="s">
        <v>341</v>
      </c>
      <c r="AZ145" t="s">
        <v>341</v>
      </c>
      <c r="BA145" t="s">
        <v>341</v>
      </c>
      <c r="BB145" t="s">
        <v>341</v>
      </c>
      <c r="BC145" t="s">
        <v>341</v>
      </c>
      <c r="BD145" t="s">
        <v>341</v>
      </c>
      <c r="BE145" t="s">
        <v>341</v>
      </c>
      <c r="BF145" t="s">
        <v>341</v>
      </c>
      <c r="BG145" t="s">
        <v>341</v>
      </c>
      <c r="BH145" t="s">
        <v>341</v>
      </c>
      <c r="BI145" t="s">
        <v>341</v>
      </c>
      <c r="BJ145" t="s">
        <v>341</v>
      </c>
      <c r="BK145" t="s">
        <v>341</v>
      </c>
      <c r="BL145" t="s">
        <v>341</v>
      </c>
      <c r="BM145" t="s">
        <v>341</v>
      </c>
      <c r="BN145" t="s">
        <v>341</v>
      </c>
      <c r="BO145" t="s">
        <v>341</v>
      </c>
      <c r="BP145" t="s">
        <v>341</v>
      </c>
      <c r="BQ145" t="s">
        <v>341</v>
      </c>
      <c r="BR145" t="s">
        <v>341</v>
      </c>
      <c r="BS145" t="s">
        <v>341</v>
      </c>
      <c r="BT145" t="s">
        <v>341</v>
      </c>
      <c r="BU145" t="s">
        <v>341</v>
      </c>
      <c r="BV145" t="s">
        <v>341</v>
      </c>
      <c r="BW145" t="s">
        <v>341</v>
      </c>
      <c r="BX145" t="s">
        <v>341</v>
      </c>
      <c r="BY145" t="s">
        <v>341</v>
      </c>
      <c r="BZ145" t="s">
        <v>341</v>
      </c>
      <c r="CA145" t="s">
        <v>341</v>
      </c>
      <c r="CB145" t="s">
        <v>341</v>
      </c>
      <c r="CC145" t="s">
        <v>341</v>
      </c>
      <c r="CD145" t="s">
        <v>341</v>
      </c>
      <c r="CE145" t="s">
        <v>341</v>
      </c>
      <c r="CF145" t="s">
        <v>341</v>
      </c>
      <c r="CG145" t="s">
        <v>341</v>
      </c>
      <c r="CH145" t="s">
        <v>341</v>
      </c>
      <c r="CI145" t="s">
        <v>341</v>
      </c>
      <c r="CJ145" t="s">
        <v>341</v>
      </c>
      <c r="CK145" t="s">
        <v>341</v>
      </c>
      <c r="CL145" t="s">
        <v>341</v>
      </c>
      <c r="CM145" t="str">
        <f t="shared" si="111"/>
        <v/>
      </c>
      <c r="CN145" t="str">
        <f t="shared" si="112"/>
        <v/>
      </c>
      <c r="CO145" t="str">
        <f t="shared" si="113"/>
        <v/>
      </c>
      <c r="CP145" t="str">
        <f t="shared" si="114"/>
        <v/>
      </c>
      <c r="CQ145" t="str">
        <f t="shared" si="115"/>
        <v/>
      </c>
      <c r="CR145" t="str">
        <f t="shared" si="116"/>
        <v/>
      </c>
      <c r="CS145" t="str">
        <f t="shared" si="117"/>
        <v>Processing: As a reactant</v>
      </c>
      <c r="CT145" t="str">
        <f t="shared" si="118"/>
        <v/>
      </c>
      <c r="CU145" t="str">
        <f t="shared" si="119"/>
        <v>102 - Raw Materials</v>
      </c>
      <c r="CV145" t="str">
        <f t="shared" si="120"/>
        <v/>
      </c>
      <c r="CW145" t="str">
        <f t="shared" si="121"/>
        <v/>
      </c>
      <c r="CX145" t="str">
        <f t="shared" si="122"/>
        <v/>
      </c>
      <c r="CY145" t="str">
        <f t="shared" si="123"/>
        <v/>
      </c>
      <c r="CZ145" t="str">
        <f t="shared" si="124"/>
        <v/>
      </c>
      <c r="DA145" t="str">
        <f t="shared" si="125"/>
        <v/>
      </c>
      <c r="DB145" t="str">
        <f t="shared" si="126"/>
        <v/>
      </c>
      <c r="DC145" t="str">
        <f t="shared" si="127"/>
        <v/>
      </c>
      <c r="DD145" t="str">
        <f t="shared" si="128"/>
        <v/>
      </c>
      <c r="DE145" t="str">
        <f t="shared" si="129"/>
        <v/>
      </c>
      <c r="DF145" t="str">
        <f t="shared" si="130"/>
        <v/>
      </c>
      <c r="DG145" t="str">
        <f t="shared" si="131"/>
        <v/>
      </c>
      <c r="DH145" t="str">
        <f t="shared" si="132"/>
        <v/>
      </c>
      <c r="DI145" t="str">
        <f t="shared" si="133"/>
        <v/>
      </c>
      <c r="DJ145" t="str">
        <f t="shared" si="134"/>
        <v/>
      </c>
      <c r="DK145" t="str">
        <f t="shared" si="135"/>
        <v/>
      </c>
      <c r="DL145" t="str">
        <f t="shared" si="136"/>
        <v/>
      </c>
      <c r="DM145" t="str">
        <f t="shared" si="137"/>
        <v/>
      </c>
      <c r="DN145" t="str">
        <f t="shared" si="138"/>
        <v/>
      </c>
      <c r="DO145" t="str">
        <f t="shared" si="139"/>
        <v/>
      </c>
      <c r="DP145" t="str">
        <f t="shared" si="140"/>
        <v/>
      </c>
      <c r="DQ145" t="str">
        <f t="shared" si="141"/>
        <v/>
      </c>
      <c r="DR145" t="str">
        <f t="shared" si="142"/>
        <v/>
      </c>
      <c r="DS145" t="str">
        <f t="shared" si="143"/>
        <v/>
      </c>
      <c r="DT145" t="str">
        <f t="shared" si="144"/>
        <v/>
      </c>
      <c r="DU145" t="str">
        <f t="shared" si="145"/>
        <v/>
      </c>
      <c r="DV145" t="str">
        <f t="shared" si="146"/>
        <v/>
      </c>
      <c r="DW145" t="str">
        <f t="shared" si="147"/>
        <v/>
      </c>
      <c r="DX145" t="str">
        <f t="shared" si="148"/>
        <v/>
      </c>
      <c r="DY145" t="str">
        <f t="shared" si="149"/>
        <v/>
      </c>
      <c r="DZ145" t="str">
        <f t="shared" si="150"/>
        <v/>
      </c>
      <c r="EA145" t="str">
        <f t="shared" si="151"/>
        <v/>
      </c>
      <c r="EB145" t="str">
        <f t="shared" si="152"/>
        <v/>
      </c>
      <c r="EC145" t="str">
        <f t="shared" si="153"/>
        <v/>
      </c>
      <c r="ED145" t="str">
        <f t="shared" si="154"/>
        <v/>
      </c>
      <c r="EE145" t="str">
        <f t="shared" si="155"/>
        <v/>
      </c>
      <c r="EF145" t="str">
        <f t="shared" si="156"/>
        <v/>
      </c>
      <c r="EG145" t="str">
        <f t="shared" si="157"/>
        <v/>
      </c>
      <c r="EH145" t="str">
        <f t="shared" si="158"/>
        <v/>
      </c>
      <c r="EI145" t="str">
        <f t="shared" si="159"/>
        <v/>
      </c>
      <c r="EJ145" t="str">
        <f t="shared" si="160"/>
        <v/>
      </c>
      <c r="EK145" t="str">
        <f t="shared" si="161"/>
        <v/>
      </c>
      <c r="EL145" t="str">
        <f t="shared" si="162"/>
        <v/>
      </c>
      <c r="EM145" t="str">
        <f t="shared" si="163"/>
        <v/>
      </c>
      <c r="EN145" t="str">
        <f t="shared" si="164"/>
        <v/>
      </c>
    </row>
    <row r="146" spans="1:144" ht="86.45">
      <c r="A146" s="7" t="s">
        <v>328</v>
      </c>
      <c r="B146" s="7">
        <v>2021</v>
      </c>
      <c r="C146" t="s">
        <v>592</v>
      </c>
      <c r="D146" t="s">
        <v>593</v>
      </c>
      <c r="E146" t="s">
        <v>594</v>
      </c>
      <c r="F146" t="s">
        <v>595</v>
      </c>
      <c r="G146" t="s">
        <v>596</v>
      </c>
      <c r="H146" t="s">
        <v>597</v>
      </c>
      <c r="I146">
        <v>74361</v>
      </c>
      <c r="J146" s="136">
        <f>VLOOKUP(H146, 'TRI Crosswalk codes'!D:E, 2, FALSE)</f>
        <v>6</v>
      </c>
      <c r="K146">
        <v>325211</v>
      </c>
      <c r="L146" s="137" t="str">
        <f>VLOOKUP(K146, '2017-2022 NAICS'!C:D, 2, FALSE)</f>
        <v>Plastics Material and Resin Manufacturing</v>
      </c>
      <c r="M146" s="137" t="str">
        <f>IF(COUNTIF('Raw TRI Data'!A:A, K146) &gt;0, "Yes", "No")</f>
        <v>No</v>
      </c>
      <c r="N146">
        <v>36.236510000000003</v>
      </c>
      <c r="O146">
        <v>-95.27664</v>
      </c>
      <c r="P146" s="15">
        <v>110000598540</v>
      </c>
      <c r="Q146" s="15">
        <v>1321220304152</v>
      </c>
      <c r="R146" t="s">
        <v>335</v>
      </c>
      <c r="S146" t="s">
        <v>336</v>
      </c>
      <c r="T146" s="160">
        <v>4</v>
      </c>
      <c r="U146" s="136" t="str">
        <f>VLOOKUP(T146, 'TRI Crosswalk codes'!A:B, 2, FALSE)</f>
        <v>10,000 to 99,999</v>
      </c>
      <c r="V146">
        <v>0</v>
      </c>
      <c r="W146">
        <v>0</v>
      </c>
      <c r="Y146">
        <v>0</v>
      </c>
      <c r="Z146">
        <v>0</v>
      </c>
      <c r="AA146" t="s">
        <v>338</v>
      </c>
      <c r="AB146" s="137" t="str">
        <f t="shared" si="110"/>
        <v>Processing: As a reactant; 102 - Raw Materials</v>
      </c>
      <c r="AC146" s="137" t="s">
        <v>339</v>
      </c>
      <c r="AD146" s="26" t="str">
        <f>VLOOKUP(K146, 'NAICS OES Crosswalk'!A:C, 3, FALSE)</f>
        <v>Processing: Plastics Compounding</v>
      </c>
      <c r="AE146" s="26" t="str">
        <f>_xlfn.XLOOKUP($C146,'TRIFD to COU Crosswalk'!A:A,'TRIFD to COU Crosswalk'!B:B)</f>
        <v xml:space="preserve">Processing as a reactant in plastic material and resin manufacturing; Processing as a reactant in all other chemical product and preparation manufacturing </v>
      </c>
      <c r="AF146" s="137" t="s">
        <v>388</v>
      </c>
      <c r="AK146" t="s">
        <v>341</v>
      </c>
      <c r="AL146" t="s">
        <v>341</v>
      </c>
      <c r="AM146" t="s">
        <v>341</v>
      </c>
      <c r="AN146" t="s">
        <v>341</v>
      </c>
      <c r="AO146" t="s">
        <v>341</v>
      </c>
      <c r="AP146" t="s">
        <v>341</v>
      </c>
      <c r="AQ146" t="s">
        <v>342</v>
      </c>
      <c r="AR146" t="s">
        <v>341</v>
      </c>
      <c r="AS146" t="s">
        <v>342</v>
      </c>
      <c r="AT146" t="s">
        <v>341</v>
      </c>
      <c r="AU146" t="s">
        <v>341</v>
      </c>
      <c r="AV146" t="s">
        <v>341</v>
      </c>
      <c r="AW146" t="s">
        <v>341</v>
      </c>
      <c r="AX146" t="s">
        <v>341</v>
      </c>
      <c r="AY146" t="s">
        <v>341</v>
      </c>
      <c r="AZ146" t="s">
        <v>341</v>
      </c>
      <c r="BA146" t="s">
        <v>341</v>
      </c>
      <c r="BB146" t="s">
        <v>341</v>
      </c>
      <c r="BC146" t="s">
        <v>341</v>
      </c>
      <c r="BD146" t="s">
        <v>341</v>
      </c>
      <c r="BE146" t="s">
        <v>341</v>
      </c>
      <c r="BF146" t="s">
        <v>341</v>
      </c>
      <c r="BG146" t="s">
        <v>341</v>
      </c>
      <c r="BH146" t="s">
        <v>341</v>
      </c>
      <c r="BI146" t="s">
        <v>341</v>
      </c>
      <c r="BJ146" t="s">
        <v>341</v>
      </c>
      <c r="BK146" t="s">
        <v>341</v>
      </c>
      <c r="BL146" t="s">
        <v>341</v>
      </c>
      <c r="BM146" t="s">
        <v>341</v>
      </c>
      <c r="BN146" t="s">
        <v>341</v>
      </c>
      <c r="BO146" t="s">
        <v>341</v>
      </c>
      <c r="BP146" t="s">
        <v>341</v>
      </c>
      <c r="BQ146" t="s">
        <v>341</v>
      </c>
      <c r="BR146" t="s">
        <v>341</v>
      </c>
      <c r="BS146" t="s">
        <v>341</v>
      </c>
      <c r="BT146" t="s">
        <v>341</v>
      </c>
      <c r="BU146" t="s">
        <v>341</v>
      </c>
      <c r="BV146" t="s">
        <v>341</v>
      </c>
      <c r="BW146" t="s">
        <v>341</v>
      </c>
      <c r="BX146" t="s">
        <v>341</v>
      </c>
      <c r="BY146" t="s">
        <v>341</v>
      </c>
      <c r="BZ146" t="s">
        <v>341</v>
      </c>
      <c r="CA146" t="s">
        <v>341</v>
      </c>
      <c r="CB146" t="s">
        <v>341</v>
      </c>
      <c r="CC146" t="s">
        <v>341</v>
      </c>
      <c r="CD146" t="s">
        <v>341</v>
      </c>
      <c r="CE146" t="s">
        <v>341</v>
      </c>
      <c r="CF146" t="s">
        <v>341</v>
      </c>
      <c r="CG146" t="s">
        <v>341</v>
      </c>
      <c r="CH146" t="s">
        <v>341</v>
      </c>
      <c r="CI146" t="s">
        <v>341</v>
      </c>
      <c r="CJ146" t="s">
        <v>341</v>
      </c>
      <c r="CK146" t="s">
        <v>341</v>
      </c>
      <c r="CL146" t="s">
        <v>341</v>
      </c>
      <c r="CM146" t="str">
        <f t="shared" si="111"/>
        <v/>
      </c>
      <c r="CN146" t="str">
        <f t="shared" si="112"/>
        <v/>
      </c>
      <c r="CO146" t="str">
        <f t="shared" si="113"/>
        <v/>
      </c>
      <c r="CP146" t="str">
        <f t="shared" si="114"/>
        <v/>
      </c>
      <c r="CQ146" t="str">
        <f t="shared" si="115"/>
        <v/>
      </c>
      <c r="CR146" t="str">
        <f t="shared" si="116"/>
        <v/>
      </c>
      <c r="CS146" t="str">
        <f t="shared" si="117"/>
        <v>Processing: As a reactant</v>
      </c>
      <c r="CT146" t="str">
        <f t="shared" si="118"/>
        <v/>
      </c>
      <c r="CU146" t="str">
        <f t="shared" si="119"/>
        <v>102 - Raw Materials</v>
      </c>
      <c r="CV146" t="str">
        <f t="shared" si="120"/>
        <v/>
      </c>
      <c r="CW146" t="str">
        <f t="shared" si="121"/>
        <v/>
      </c>
      <c r="CX146" t="str">
        <f t="shared" si="122"/>
        <v/>
      </c>
      <c r="CY146" t="str">
        <f t="shared" si="123"/>
        <v/>
      </c>
      <c r="CZ146" t="str">
        <f t="shared" si="124"/>
        <v/>
      </c>
      <c r="DA146" t="str">
        <f t="shared" si="125"/>
        <v/>
      </c>
      <c r="DB146" t="str">
        <f t="shared" si="126"/>
        <v/>
      </c>
      <c r="DC146" t="str">
        <f t="shared" si="127"/>
        <v/>
      </c>
      <c r="DD146" t="str">
        <f t="shared" si="128"/>
        <v/>
      </c>
      <c r="DE146" t="str">
        <f t="shared" si="129"/>
        <v/>
      </c>
      <c r="DF146" t="str">
        <f t="shared" si="130"/>
        <v/>
      </c>
      <c r="DG146" t="str">
        <f t="shared" si="131"/>
        <v/>
      </c>
      <c r="DH146" t="str">
        <f t="shared" si="132"/>
        <v/>
      </c>
      <c r="DI146" t="str">
        <f t="shared" si="133"/>
        <v/>
      </c>
      <c r="DJ146" t="str">
        <f t="shared" si="134"/>
        <v/>
      </c>
      <c r="DK146" t="str">
        <f t="shared" si="135"/>
        <v/>
      </c>
      <c r="DL146" t="str">
        <f t="shared" si="136"/>
        <v/>
      </c>
      <c r="DM146" t="str">
        <f t="shared" si="137"/>
        <v/>
      </c>
      <c r="DN146" t="str">
        <f t="shared" si="138"/>
        <v/>
      </c>
      <c r="DO146" t="str">
        <f t="shared" si="139"/>
        <v/>
      </c>
      <c r="DP146" t="str">
        <f t="shared" si="140"/>
        <v/>
      </c>
      <c r="DQ146" t="str">
        <f t="shared" si="141"/>
        <v/>
      </c>
      <c r="DR146" t="str">
        <f t="shared" si="142"/>
        <v/>
      </c>
      <c r="DS146" t="str">
        <f t="shared" si="143"/>
        <v/>
      </c>
      <c r="DT146" t="str">
        <f t="shared" si="144"/>
        <v/>
      </c>
      <c r="DU146" t="str">
        <f t="shared" si="145"/>
        <v/>
      </c>
      <c r="DV146" t="str">
        <f t="shared" si="146"/>
        <v/>
      </c>
      <c r="DW146" t="str">
        <f t="shared" si="147"/>
        <v/>
      </c>
      <c r="DX146" t="str">
        <f t="shared" si="148"/>
        <v/>
      </c>
      <c r="DY146" t="str">
        <f t="shared" si="149"/>
        <v/>
      </c>
      <c r="DZ146" t="str">
        <f t="shared" si="150"/>
        <v/>
      </c>
      <c r="EA146" t="str">
        <f t="shared" si="151"/>
        <v/>
      </c>
      <c r="EB146" t="str">
        <f t="shared" si="152"/>
        <v/>
      </c>
      <c r="EC146" t="str">
        <f t="shared" si="153"/>
        <v/>
      </c>
      <c r="ED146" t="str">
        <f t="shared" si="154"/>
        <v/>
      </c>
      <c r="EE146" t="str">
        <f t="shared" si="155"/>
        <v/>
      </c>
      <c r="EF146" t="str">
        <f t="shared" si="156"/>
        <v/>
      </c>
      <c r="EG146" t="str">
        <f t="shared" si="157"/>
        <v/>
      </c>
      <c r="EH146" t="str">
        <f t="shared" si="158"/>
        <v/>
      </c>
      <c r="EI146" t="str">
        <f t="shared" si="159"/>
        <v/>
      </c>
      <c r="EJ146" t="str">
        <f t="shared" si="160"/>
        <v/>
      </c>
      <c r="EK146" t="str">
        <f t="shared" si="161"/>
        <v/>
      </c>
      <c r="EL146" t="str">
        <f t="shared" si="162"/>
        <v/>
      </c>
      <c r="EM146" t="str">
        <f t="shared" si="163"/>
        <v/>
      </c>
      <c r="EN146" t="str">
        <f t="shared" si="164"/>
        <v/>
      </c>
    </row>
    <row r="147" spans="1:144" ht="86.45">
      <c r="A147" s="7" t="s">
        <v>328</v>
      </c>
      <c r="B147" s="7">
        <v>2022</v>
      </c>
      <c r="C147" t="s">
        <v>592</v>
      </c>
      <c r="D147" t="s">
        <v>593</v>
      </c>
      <c r="E147" t="s">
        <v>594</v>
      </c>
      <c r="F147" t="s">
        <v>595</v>
      </c>
      <c r="G147" t="s">
        <v>596</v>
      </c>
      <c r="H147" t="s">
        <v>597</v>
      </c>
      <c r="I147">
        <v>74361</v>
      </c>
      <c r="J147" s="136">
        <f>VLOOKUP(H147, 'TRI Crosswalk codes'!D:E, 2, FALSE)</f>
        <v>6</v>
      </c>
      <c r="K147">
        <v>325211</v>
      </c>
      <c r="L147" s="137" t="str">
        <f>VLOOKUP(K147, '2017-2022 NAICS'!C:D, 2, FALSE)</f>
        <v>Plastics Material and Resin Manufacturing</v>
      </c>
      <c r="M147" s="137" t="str">
        <f>IF(COUNTIF('Raw TRI Data'!A:A, K147) &gt;0, "Yes", "No")</f>
        <v>No</v>
      </c>
      <c r="N147">
        <v>36.236510000000003</v>
      </c>
      <c r="O147">
        <v>-95.27664</v>
      </c>
      <c r="P147" s="15">
        <v>110000598540</v>
      </c>
      <c r="Q147" s="15">
        <v>1322221285113</v>
      </c>
      <c r="R147" t="s">
        <v>335</v>
      </c>
      <c r="S147" t="s">
        <v>336</v>
      </c>
      <c r="T147" s="160">
        <v>4</v>
      </c>
      <c r="U147" s="136" t="str">
        <f>VLOOKUP(T147, 'TRI Crosswalk codes'!A:B, 2, FALSE)</f>
        <v>10,000 to 99,999</v>
      </c>
      <c r="V147">
        <v>1</v>
      </c>
      <c r="W147">
        <v>1</v>
      </c>
      <c r="Y147">
        <v>1</v>
      </c>
      <c r="Z147">
        <v>2</v>
      </c>
      <c r="AA147" t="s">
        <v>338</v>
      </c>
      <c r="AB147" s="137" t="str">
        <f t="shared" si="110"/>
        <v>Processing: As a reactant; 102 - Raw Materials</v>
      </c>
      <c r="AC147" s="137" t="s">
        <v>339</v>
      </c>
      <c r="AD147" s="26" t="str">
        <f>VLOOKUP(K147, 'NAICS OES Crosswalk'!A:C, 3, FALSE)</f>
        <v>Processing: Plastics Compounding</v>
      </c>
      <c r="AE147" s="26" t="str">
        <f>_xlfn.XLOOKUP($C147,'TRIFD to COU Crosswalk'!A:A,'TRIFD to COU Crosswalk'!B:B)</f>
        <v xml:space="preserve">Processing as a reactant in plastic material and resin manufacturing; Processing as a reactant in all other chemical product and preparation manufacturing </v>
      </c>
      <c r="AF147" s="137" t="s">
        <v>388</v>
      </c>
      <c r="AK147" t="s">
        <v>341</v>
      </c>
      <c r="AL147" t="s">
        <v>341</v>
      </c>
      <c r="AM147" t="s">
        <v>341</v>
      </c>
      <c r="AN147" t="s">
        <v>341</v>
      </c>
      <c r="AO147" t="s">
        <v>341</v>
      </c>
      <c r="AP147" t="s">
        <v>341</v>
      </c>
      <c r="AQ147" t="s">
        <v>342</v>
      </c>
      <c r="AR147" t="s">
        <v>341</v>
      </c>
      <c r="AS147" t="s">
        <v>342</v>
      </c>
      <c r="AT147" t="s">
        <v>341</v>
      </c>
      <c r="AU147" t="s">
        <v>341</v>
      </c>
      <c r="AV147" t="s">
        <v>341</v>
      </c>
      <c r="AW147" t="s">
        <v>341</v>
      </c>
      <c r="AX147" t="s">
        <v>341</v>
      </c>
      <c r="AY147" t="s">
        <v>341</v>
      </c>
      <c r="AZ147" t="s">
        <v>341</v>
      </c>
      <c r="BA147" t="s">
        <v>341</v>
      </c>
      <c r="BB147" t="s">
        <v>341</v>
      </c>
      <c r="BC147" t="s">
        <v>341</v>
      </c>
      <c r="BD147" t="s">
        <v>341</v>
      </c>
      <c r="BE147" t="s">
        <v>341</v>
      </c>
      <c r="BF147" t="s">
        <v>341</v>
      </c>
      <c r="BG147" t="s">
        <v>341</v>
      </c>
      <c r="BH147" t="s">
        <v>341</v>
      </c>
      <c r="BI147" t="s">
        <v>341</v>
      </c>
      <c r="BJ147" t="s">
        <v>341</v>
      </c>
      <c r="BK147" t="s">
        <v>341</v>
      </c>
      <c r="BL147" t="s">
        <v>341</v>
      </c>
      <c r="BM147" t="s">
        <v>341</v>
      </c>
      <c r="BN147" t="s">
        <v>341</v>
      </c>
      <c r="BO147" t="s">
        <v>341</v>
      </c>
      <c r="BP147" t="s">
        <v>341</v>
      </c>
      <c r="BQ147" t="s">
        <v>341</v>
      </c>
      <c r="BR147" t="s">
        <v>341</v>
      </c>
      <c r="BS147" t="s">
        <v>341</v>
      </c>
      <c r="BT147" t="s">
        <v>341</v>
      </c>
      <c r="BU147" t="s">
        <v>341</v>
      </c>
      <c r="BV147" t="s">
        <v>341</v>
      </c>
      <c r="BW147" t="s">
        <v>341</v>
      </c>
      <c r="BX147" t="s">
        <v>341</v>
      </c>
      <c r="BY147" t="s">
        <v>341</v>
      </c>
      <c r="BZ147" t="s">
        <v>341</v>
      </c>
      <c r="CA147" t="s">
        <v>341</v>
      </c>
      <c r="CB147" t="s">
        <v>341</v>
      </c>
      <c r="CC147" t="s">
        <v>341</v>
      </c>
      <c r="CD147" t="s">
        <v>341</v>
      </c>
      <c r="CE147" t="s">
        <v>341</v>
      </c>
      <c r="CF147" t="s">
        <v>341</v>
      </c>
      <c r="CG147" t="s">
        <v>341</v>
      </c>
      <c r="CH147" t="s">
        <v>341</v>
      </c>
      <c r="CI147" t="s">
        <v>341</v>
      </c>
      <c r="CJ147" t="s">
        <v>341</v>
      </c>
      <c r="CK147" t="s">
        <v>341</v>
      </c>
      <c r="CL147" t="s">
        <v>341</v>
      </c>
      <c r="CM147" t="str">
        <f t="shared" si="111"/>
        <v/>
      </c>
      <c r="CN147" t="str">
        <f t="shared" si="112"/>
        <v/>
      </c>
      <c r="CO147" t="str">
        <f t="shared" si="113"/>
        <v/>
      </c>
      <c r="CP147" t="str">
        <f t="shared" si="114"/>
        <v/>
      </c>
      <c r="CQ147" t="str">
        <f t="shared" si="115"/>
        <v/>
      </c>
      <c r="CR147" t="str">
        <f t="shared" si="116"/>
        <v/>
      </c>
      <c r="CS147" t="str">
        <f t="shared" si="117"/>
        <v>Processing: As a reactant</v>
      </c>
      <c r="CT147" t="str">
        <f t="shared" si="118"/>
        <v/>
      </c>
      <c r="CU147" t="str">
        <f t="shared" si="119"/>
        <v>102 - Raw Materials</v>
      </c>
      <c r="CV147" t="str">
        <f t="shared" si="120"/>
        <v/>
      </c>
      <c r="CW147" t="str">
        <f t="shared" si="121"/>
        <v/>
      </c>
      <c r="CX147" t="str">
        <f t="shared" si="122"/>
        <v/>
      </c>
      <c r="CY147" t="str">
        <f t="shared" si="123"/>
        <v/>
      </c>
      <c r="CZ147" t="str">
        <f t="shared" si="124"/>
        <v/>
      </c>
      <c r="DA147" t="str">
        <f t="shared" si="125"/>
        <v/>
      </c>
      <c r="DB147" t="str">
        <f t="shared" si="126"/>
        <v/>
      </c>
      <c r="DC147" t="str">
        <f t="shared" si="127"/>
        <v/>
      </c>
      <c r="DD147" t="str">
        <f t="shared" si="128"/>
        <v/>
      </c>
      <c r="DE147" t="str">
        <f t="shared" si="129"/>
        <v/>
      </c>
      <c r="DF147" t="str">
        <f t="shared" si="130"/>
        <v/>
      </c>
      <c r="DG147" t="str">
        <f t="shared" si="131"/>
        <v/>
      </c>
      <c r="DH147" t="str">
        <f t="shared" si="132"/>
        <v/>
      </c>
      <c r="DI147" t="str">
        <f t="shared" si="133"/>
        <v/>
      </c>
      <c r="DJ147" t="str">
        <f t="shared" si="134"/>
        <v/>
      </c>
      <c r="DK147" t="str">
        <f t="shared" si="135"/>
        <v/>
      </c>
      <c r="DL147" t="str">
        <f t="shared" si="136"/>
        <v/>
      </c>
      <c r="DM147" t="str">
        <f t="shared" si="137"/>
        <v/>
      </c>
      <c r="DN147" t="str">
        <f t="shared" si="138"/>
        <v/>
      </c>
      <c r="DO147" t="str">
        <f t="shared" si="139"/>
        <v/>
      </c>
      <c r="DP147" t="str">
        <f t="shared" si="140"/>
        <v/>
      </c>
      <c r="DQ147" t="str">
        <f t="shared" si="141"/>
        <v/>
      </c>
      <c r="DR147" t="str">
        <f t="shared" si="142"/>
        <v/>
      </c>
      <c r="DS147" t="str">
        <f t="shared" si="143"/>
        <v/>
      </c>
      <c r="DT147" t="str">
        <f t="shared" si="144"/>
        <v/>
      </c>
      <c r="DU147" t="str">
        <f t="shared" si="145"/>
        <v/>
      </c>
      <c r="DV147" t="str">
        <f t="shared" si="146"/>
        <v/>
      </c>
      <c r="DW147" t="str">
        <f t="shared" si="147"/>
        <v/>
      </c>
      <c r="DX147" t="str">
        <f t="shared" si="148"/>
        <v/>
      </c>
      <c r="DY147" t="str">
        <f t="shared" si="149"/>
        <v/>
      </c>
      <c r="DZ147" t="str">
        <f t="shared" si="150"/>
        <v/>
      </c>
      <c r="EA147" t="str">
        <f t="shared" si="151"/>
        <v/>
      </c>
      <c r="EB147" t="str">
        <f t="shared" si="152"/>
        <v/>
      </c>
      <c r="EC147" t="str">
        <f t="shared" si="153"/>
        <v/>
      </c>
      <c r="ED147" t="str">
        <f t="shared" si="154"/>
        <v/>
      </c>
      <c r="EE147" t="str">
        <f t="shared" si="155"/>
        <v/>
      </c>
      <c r="EF147" t="str">
        <f t="shared" si="156"/>
        <v/>
      </c>
      <c r="EG147" t="str">
        <f t="shared" si="157"/>
        <v/>
      </c>
      <c r="EH147" t="str">
        <f t="shared" si="158"/>
        <v/>
      </c>
      <c r="EI147" t="str">
        <f t="shared" si="159"/>
        <v/>
      </c>
      <c r="EJ147" t="str">
        <f t="shared" si="160"/>
        <v/>
      </c>
      <c r="EK147" t="str">
        <f t="shared" si="161"/>
        <v/>
      </c>
      <c r="EL147" t="str">
        <f t="shared" si="162"/>
        <v/>
      </c>
      <c r="EM147" t="str">
        <f t="shared" si="163"/>
        <v/>
      </c>
      <c r="EN147" t="str">
        <f t="shared" si="164"/>
        <v/>
      </c>
    </row>
    <row r="148" spans="1:144" ht="86.45">
      <c r="A148" s="7" t="s">
        <v>328</v>
      </c>
      <c r="B148" s="7">
        <v>2023</v>
      </c>
      <c r="C148" t="s">
        <v>592</v>
      </c>
      <c r="D148" t="s">
        <v>593</v>
      </c>
      <c r="E148" t="s">
        <v>594</v>
      </c>
      <c r="F148" t="s">
        <v>595</v>
      </c>
      <c r="G148" t="s">
        <v>596</v>
      </c>
      <c r="H148" t="s">
        <v>597</v>
      </c>
      <c r="I148">
        <v>74361</v>
      </c>
      <c r="J148" s="136">
        <f>VLOOKUP(H148, 'TRI Crosswalk codes'!D:E, 2, FALSE)</f>
        <v>6</v>
      </c>
      <c r="K148">
        <v>325211</v>
      </c>
      <c r="L148" s="137" t="str">
        <f>VLOOKUP(K148, '2017-2022 NAICS'!C:D, 2, FALSE)</f>
        <v>Plastics Material and Resin Manufacturing</v>
      </c>
      <c r="M148" s="137" t="str">
        <f>IF(COUNTIF('Raw TRI Data'!A:A, K148) &gt;0, "Yes", "No")</f>
        <v>No</v>
      </c>
      <c r="N148">
        <v>36.236510000000003</v>
      </c>
      <c r="O148">
        <v>-95.27664</v>
      </c>
      <c r="P148" s="15">
        <v>110000598540</v>
      </c>
      <c r="Q148" s="15">
        <v>1323221941040</v>
      </c>
      <c r="R148" t="s">
        <v>335</v>
      </c>
      <c r="S148" t="s">
        <v>336</v>
      </c>
      <c r="T148" s="160">
        <v>4</v>
      </c>
      <c r="U148" s="136" t="str">
        <f>VLOOKUP(T148, 'TRI Crosswalk codes'!A:B, 2, FALSE)</f>
        <v>10,000 to 99,999</v>
      </c>
      <c r="V148">
        <v>1</v>
      </c>
      <c r="W148">
        <v>1</v>
      </c>
      <c r="Y148">
        <v>1</v>
      </c>
      <c r="Z148">
        <v>2</v>
      </c>
      <c r="AA148" t="s">
        <v>338</v>
      </c>
      <c r="AB148" s="137" t="str">
        <f t="shared" si="110"/>
        <v>Processing: As a reactant; 102 - Raw Materials</v>
      </c>
      <c r="AC148" s="137" t="s">
        <v>339</v>
      </c>
      <c r="AD148" s="26" t="str">
        <f>VLOOKUP(K148, 'NAICS OES Crosswalk'!A:C, 3, FALSE)</f>
        <v>Processing: Plastics Compounding</v>
      </c>
      <c r="AE148" s="26" t="str">
        <f>_xlfn.XLOOKUP($C148,'TRIFD to COU Crosswalk'!A:A,'TRIFD to COU Crosswalk'!B:B)</f>
        <v xml:space="preserve">Processing as a reactant in plastic material and resin manufacturing; Processing as a reactant in all other chemical product and preparation manufacturing </v>
      </c>
      <c r="AF148" s="137" t="s">
        <v>388</v>
      </c>
      <c r="AK148" t="s">
        <v>341</v>
      </c>
      <c r="AL148" t="s">
        <v>341</v>
      </c>
      <c r="AM148" t="s">
        <v>341</v>
      </c>
      <c r="AN148" t="s">
        <v>341</v>
      </c>
      <c r="AO148" t="s">
        <v>341</v>
      </c>
      <c r="AP148" t="s">
        <v>341</v>
      </c>
      <c r="AQ148" t="s">
        <v>342</v>
      </c>
      <c r="AR148" t="s">
        <v>341</v>
      </c>
      <c r="AS148" t="s">
        <v>342</v>
      </c>
      <c r="AT148" t="s">
        <v>341</v>
      </c>
      <c r="AU148" t="s">
        <v>341</v>
      </c>
      <c r="AV148" t="s">
        <v>341</v>
      </c>
      <c r="AW148" t="s">
        <v>341</v>
      </c>
      <c r="AX148" t="s">
        <v>341</v>
      </c>
      <c r="AY148" t="s">
        <v>341</v>
      </c>
      <c r="AZ148" t="s">
        <v>341</v>
      </c>
      <c r="BA148" t="s">
        <v>341</v>
      </c>
      <c r="BB148" t="s">
        <v>341</v>
      </c>
      <c r="BC148" t="s">
        <v>341</v>
      </c>
      <c r="BD148" t="s">
        <v>341</v>
      </c>
      <c r="BE148" t="s">
        <v>341</v>
      </c>
      <c r="BF148" t="s">
        <v>341</v>
      </c>
      <c r="BG148" t="s">
        <v>341</v>
      </c>
      <c r="BH148" t="s">
        <v>341</v>
      </c>
      <c r="BI148" t="s">
        <v>341</v>
      </c>
      <c r="BJ148" t="s">
        <v>341</v>
      </c>
      <c r="BK148" t="s">
        <v>341</v>
      </c>
      <c r="BL148" t="s">
        <v>341</v>
      </c>
      <c r="BM148" t="s">
        <v>341</v>
      </c>
      <c r="BN148" t="s">
        <v>341</v>
      </c>
      <c r="BO148" t="s">
        <v>341</v>
      </c>
      <c r="BP148" t="s">
        <v>341</v>
      </c>
      <c r="BQ148" t="s">
        <v>341</v>
      </c>
      <c r="BR148" t="s">
        <v>341</v>
      </c>
      <c r="BS148" t="s">
        <v>341</v>
      </c>
      <c r="BT148" t="s">
        <v>341</v>
      </c>
      <c r="BU148" t="s">
        <v>341</v>
      </c>
      <c r="BV148" t="s">
        <v>341</v>
      </c>
      <c r="BW148" t="s">
        <v>341</v>
      </c>
      <c r="BX148" t="s">
        <v>341</v>
      </c>
      <c r="BY148" t="s">
        <v>341</v>
      </c>
      <c r="BZ148" t="s">
        <v>341</v>
      </c>
      <c r="CA148" t="s">
        <v>341</v>
      </c>
      <c r="CB148" t="s">
        <v>341</v>
      </c>
      <c r="CC148" t="s">
        <v>341</v>
      </c>
      <c r="CD148" t="s">
        <v>341</v>
      </c>
      <c r="CE148" t="s">
        <v>341</v>
      </c>
      <c r="CF148" t="s">
        <v>341</v>
      </c>
      <c r="CG148" t="s">
        <v>341</v>
      </c>
      <c r="CH148" t="s">
        <v>341</v>
      </c>
      <c r="CI148" t="s">
        <v>341</v>
      </c>
      <c r="CJ148" t="s">
        <v>341</v>
      </c>
      <c r="CK148" t="s">
        <v>341</v>
      </c>
      <c r="CL148" t="s">
        <v>341</v>
      </c>
      <c r="CM148" t="str">
        <f t="shared" si="111"/>
        <v/>
      </c>
      <c r="CN148" t="str">
        <f t="shared" si="112"/>
        <v/>
      </c>
      <c r="CO148" t="str">
        <f t="shared" si="113"/>
        <v/>
      </c>
      <c r="CP148" t="str">
        <f t="shared" si="114"/>
        <v/>
      </c>
      <c r="CQ148" t="str">
        <f t="shared" si="115"/>
        <v/>
      </c>
      <c r="CR148" t="str">
        <f t="shared" si="116"/>
        <v/>
      </c>
      <c r="CS148" t="str">
        <f t="shared" si="117"/>
        <v>Processing: As a reactant</v>
      </c>
      <c r="CT148" t="str">
        <f t="shared" si="118"/>
        <v/>
      </c>
      <c r="CU148" t="str">
        <f t="shared" si="119"/>
        <v>102 - Raw Materials</v>
      </c>
      <c r="CV148" t="str">
        <f t="shared" si="120"/>
        <v/>
      </c>
      <c r="CW148" t="str">
        <f t="shared" si="121"/>
        <v/>
      </c>
      <c r="CX148" t="str">
        <f t="shared" si="122"/>
        <v/>
      </c>
      <c r="CY148" t="str">
        <f t="shared" si="123"/>
        <v/>
      </c>
      <c r="CZ148" t="str">
        <f t="shared" si="124"/>
        <v/>
      </c>
      <c r="DA148" t="str">
        <f t="shared" si="125"/>
        <v/>
      </c>
      <c r="DB148" t="str">
        <f t="shared" si="126"/>
        <v/>
      </c>
      <c r="DC148" t="str">
        <f t="shared" si="127"/>
        <v/>
      </c>
      <c r="DD148" t="str">
        <f t="shared" si="128"/>
        <v/>
      </c>
      <c r="DE148" t="str">
        <f t="shared" si="129"/>
        <v/>
      </c>
      <c r="DF148" t="str">
        <f t="shared" si="130"/>
        <v/>
      </c>
      <c r="DG148" t="str">
        <f t="shared" si="131"/>
        <v/>
      </c>
      <c r="DH148" t="str">
        <f t="shared" si="132"/>
        <v/>
      </c>
      <c r="DI148" t="str">
        <f t="shared" si="133"/>
        <v/>
      </c>
      <c r="DJ148" t="str">
        <f t="shared" si="134"/>
        <v/>
      </c>
      <c r="DK148" t="str">
        <f t="shared" si="135"/>
        <v/>
      </c>
      <c r="DL148" t="str">
        <f t="shared" si="136"/>
        <v/>
      </c>
      <c r="DM148" t="str">
        <f t="shared" si="137"/>
        <v/>
      </c>
      <c r="DN148" t="str">
        <f t="shared" si="138"/>
        <v/>
      </c>
      <c r="DO148" t="str">
        <f t="shared" si="139"/>
        <v/>
      </c>
      <c r="DP148" t="str">
        <f t="shared" si="140"/>
        <v/>
      </c>
      <c r="DQ148" t="str">
        <f t="shared" si="141"/>
        <v/>
      </c>
      <c r="DR148" t="str">
        <f t="shared" si="142"/>
        <v/>
      </c>
      <c r="DS148" t="str">
        <f t="shared" si="143"/>
        <v/>
      </c>
      <c r="DT148" t="str">
        <f t="shared" si="144"/>
        <v/>
      </c>
      <c r="DU148" t="str">
        <f t="shared" si="145"/>
        <v/>
      </c>
      <c r="DV148" t="str">
        <f t="shared" si="146"/>
        <v/>
      </c>
      <c r="DW148" t="str">
        <f t="shared" si="147"/>
        <v/>
      </c>
      <c r="DX148" t="str">
        <f t="shared" si="148"/>
        <v/>
      </c>
      <c r="DY148" t="str">
        <f t="shared" si="149"/>
        <v/>
      </c>
      <c r="DZ148" t="str">
        <f t="shared" si="150"/>
        <v/>
      </c>
      <c r="EA148" t="str">
        <f t="shared" si="151"/>
        <v/>
      </c>
      <c r="EB148" t="str">
        <f t="shared" si="152"/>
        <v/>
      </c>
      <c r="EC148" t="str">
        <f t="shared" si="153"/>
        <v/>
      </c>
      <c r="ED148" t="str">
        <f t="shared" si="154"/>
        <v/>
      </c>
      <c r="EE148" t="str">
        <f t="shared" si="155"/>
        <v/>
      </c>
      <c r="EF148" t="str">
        <f t="shared" si="156"/>
        <v/>
      </c>
      <c r="EG148" t="str">
        <f t="shared" si="157"/>
        <v/>
      </c>
      <c r="EH148" t="str">
        <f t="shared" si="158"/>
        <v/>
      </c>
      <c r="EI148" t="str">
        <f t="shared" si="159"/>
        <v/>
      </c>
      <c r="EJ148" t="str">
        <f t="shared" si="160"/>
        <v/>
      </c>
      <c r="EK148" t="str">
        <f t="shared" si="161"/>
        <v/>
      </c>
      <c r="EL148" t="str">
        <f t="shared" si="162"/>
        <v/>
      </c>
      <c r="EM148" t="str">
        <f t="shared" si="163"/>
        <v/>
      </c>
      <c r="EN148" t="str">
        <f t="shared" si="164"/>
        <v/>
      </c>
    </row>
    <row r="149" spans="1:144" ht="57.6">
      <c r="A149" s="7" t="s">
        <v>328</v>
      </c>
      <c r="B149" s="7">
        <v>2019</v>
      </c>
      <c r="C149" t="s">
        <v>598</v>
      </c>
      <c r="D149" t="s">
        <v>599</v>
      </c>
      <c r="E149" t="s">
        <v>600</v>
      </c>
      <c r="F149" t="s">
        <v>601</v>
      </c>
      <c r="G149" t="s">
        <v>416</v>
      </c>
      <c r="H149" t="s">
        <v>417</v>
      </c>
      <c r="I149">
        <v>85224</v>
      </c>
      <c r="J149" s="136">
        <f>VLOOKUP(H149, 'TRI Crosswalk codes'!D:E, 2, FALSE)</f>
        <v>9</v>
      </c>
      <c r="K149">
        <v>334419</v>
      </c>
      <c r="L149" s="137" t="str">
        <f>VLOOKUP(K149, '2017-2022 NAICS'!C:D, 2, FALSE)</f>
        <v>Other Electronic Component Manufacturing</v>
      </c>
      <c r="M149" s="137" t="str">
        <f>IF(COUNTIF('Raw TRI Data'!A:A, K149) &gt;0, "Yes", "No")</f>
        <v>No</v>
      </c>
      <c r="N149">
        <v>33.301090000000002</v>
      </c>
      <c r="O149">
        <v>-111.89358</v>
      </c>
      <c r="P149" s="15">
        <v>110017407162</v>
      </c>
      <c r="Q149" s="15">
        <v>1319218175723</v>
      </c>
      <c r="R149" t="s">
        <v>335</v>
      </c>
      <c r="S149" t="s">
        <v>336</v>
      </c>
      <c r="T149" s="160">
        <v>2</v>
      </c>
      <c r="U149" s="136" t="str">
        <f>VLOOKUP(T149, 'TRI Crosswalk codes'!A:B, 2, FALSE)</f>
        <v>100 to 999</v>
      </c>
      <c r="V149">
        <v>0</v>
      </c>
      <c r="W149">
        <v>0</v>
      </c>
      <c r="Y149">
        <v>0</v>
      </c>
      <c r="Z149">
        <v>0</v>
      </c>
      <c r="AA149" t="s">
        <v>338</v>
      </c>
      <c r="AB149" s="137" t="str">
        <f t="shared" si="110"/>
        <v>Processing: As a formulation component; P210 - Flame Retardants; Otherwise Use: As a chemical processing aid; Z199 - Other</v>
      </c>
      <c r="AC149" s="137" t="s">
        <v>339</v>
      </c>
      <c r="AD149" s="26" t="str">
        <f>VLOOKUP(K149, 'NAICS OES Crosswalk'!A:C, 3, FALSE)</f>
        <v>Processing: PCB and PCB Laminates Manufacturing</v>
      </c>
      <c r="AE149" s="26" t="str">
        <f>_xlfn.XLOOKUP($C149,'TRIFD to COU Crosswalk'!A:A,'TRIFD to COU Crosswalk'!B:B)</f>
        <v>Processing: reactive flame retardant in computer and electronic product manufacturing</v>
      </c>
      <c r="AF149" s="137" t="s">
        <v>602</v>
      </c>
      <c r="AK149" t="s">
        <v>341</v>
      </c>
      <c r="AL149" t="s">
        <v>341</v>
      </c>
      <c r="AM149" t="s">
        <v>341</v>
      </c>
      <c r="AN149" t="s">
        <v>341</v>
      </c>
      <c r="AO149" t="s">
        <v>341</v>
      </c>
      <c r="AP149" t="s">
        <v>341</v>
      </c>
      <c r="AQ149" t="s">
        <v>341</v>
      </c>
      <c r="AR149" t="s">
        <v>341</v>
      </c>
      <c r="AS149" t="s">
        <v>341</v>
      </c>
      <c r="AT149" t="s">
        <v>341</v>
      </c>
      <c r="AU149" t="s">
        <v>341</v>
      </c>
      <c r="AV149" t="s">
        <v>341</v>
      </c>
      <c r="AW149" t="s">
        <v>342</v>
      </c>
      <c r="AX149" t="s">
        <v>341</v>
      </c>
      <c r="AY149" t="s">
        <v>341</v>
      </c>
      <c r="AZ149" t="s">
        <v>341</v>
      </c>
      <c r="BA149" t="s">
        <v>341</v>
      </c>
      <c r="BB149" t="s">
        <v>341</v>
      </c>
      <c r="BC149" t="s">
        <v>341</v>
      </c>
      <c r="BD149" t="s">
        <v>341</v>
      </c>
      <c r="BE149" t="s">
        <v>341</v>
      </c>
      <c r="BF149" t="s">
        <v>341</v>
      </c>
      <c r="BG149" t="s">
        <v>342</v>
      </c>
      <c r="BH149" t="s">
        <v>341</v>
      </c>
      <c r="BI149" t="s">
        <v>341</v>
      </c>
      <c r="BJ149" t="s">
        <v>341</v>
      </c>
      <c r="BK149" t="s">
        <v>341</v>
      </c>
      <c r="BL149" t="s">
        <v>341</v>
      </c>
      <c r="BM149" t="s">
        <v>341</v>
      </c>
      <c r="BN149" t="s">
        <v>342</v>
      </c>
      <c r="BO149" t="s">
        <v>341</v>
      </c>
      <c r="BP149" t="s">
        <v>341</v>
      </c>
      <c r="BQ149" t="s">
        <v>341</v>
      </c>
      <c r="BR149" t="s">
        <v>341</v>
      </c>
      <c r="BS149" t="s">
        <v>341</v>
      </c>
      <c r="BT149" t="s">
        <v>341</v>
      </c>
      <c r="BU149" t="s">
        <v>342</v>
      </c>
      <c r="BV149" t="s">
        <v>341</v>
      </c>
      <c r="BW149" t="s">
        <v>341</v>
      </c>
      <c r="BX149" t="s">
        <v>341</v>
      </c>
      <c r="BY149" t="s">
        <v>341</v>
      </c>
      <c r="BZ149" t="s">
        <v>341</v>
      </c>
      <c r="CA149" t="s">
        <v>341</v>
      </c>
      <c r="CB149" t="s">
        <v>341</v>
      </c>
      <c r="CC149" t="s">
        <v>341</v>
      </c>
      <c r="CD149" t="s">
        <v>341</v>
      </c>
      <c r="CE149" t="s">
        <v>341</v>
      </c>
      <c r="CF149" t="s">
        <v>341</v>
      </c>
      <c r="CG149" t="s">
        <v>341</v>
      </c>
      <c r="CH149" t="s">
        <v>341</v>
      </c>
      <c r="CI149" t="s">
        <v>341</v>
      </c>
      <c r="CJ149" t="s">
        <v>341</v>
      </c>
      <c r="CK149" t="s">
        <v>341</v>
      </c>
      <c r="CL149" t="s">
        <v>341</v>
      </c>
      <c r="CM149" t="str">
        <f t="shared" si="111"/>
        <v/>
      </c>
      <c r="CN149" t="str">
        <f t="shared" si="112"/>
        <v/>
      </c>
      <c r="CO149" t="str">
        <f t="shared" si="113"/>
        <v/>
      </c>
      <c r="CP149" t="str">
        <f t="shared" si="114"/>
        <v/>
      </c>
      <c r="CQ149" t="str">
        <f t="shared" si="115"/>
        <v/>
      </c>
      <c r="CR149" t="str">
        <f t="shared" si="116"/>
        <v/>
      </c>
      <c r="CS149" t="str">
        <f t="shared" si="117"/>
        <v/>
      </c>
      <c r="CT149" t="str">
        <f t="shared" si="118"/>
        <v/>
      </c>
      <c r="CU149" t="str">
        <f t="shared" si="119"/>
        <v/>
      </c>
      <c r="CV149" t="str">
        <f t="shared" si="120"/>
        <v/>
      </c>
      <c r="CW149" t="str">
        <f t="shared" si="121"/>
        <v/>
      </c>
      <c r="CX149" t="str">
        <f t="shared" si="122"/>
        <v/>
      </c>
      <c r="CY149" t="str">
        <f t="shared" si="123"/>
        <v>Processing: As a formulation component</v>
      </c>
      <c r="CZ149" t="str">
        <f t="shared" si="124"/>
        <v/>
      </c>
      <c r="DA149" t="str">
        <f t="shared" si="125"/>
        <v/>
      </c>
      <c r="DB149" t="str">
        <f t="shared" si="126"/>
        <v/>
      </c>
      <c r="DC149" t="str">
        <f t="shared" si="127"/>
        <v/>
      </c>
      <c r="DD149" t="str">
        <f t="shared" si="128"/>
        <v/>
      </c>
      <c r="DE149" t="str">
        <f t="shared" si="129"/>
        <v/>
      </c>
      <c r="DF149" t="str">
        <f t="shared" si="130"/>
        <v/>
      </c>
      <c r="DG149" t="str">
        <f t="shared" si="131"/>
        <v/>
      </c>
      <c r="DH149" t="str">
        <f t="shared" si="132"/>
        <v/>
      </c>
      <c r="DI149" t="str">
        <f t="shared" si="133"/>
        <v>P210 - Flame Retardants</v>
      </c>
      <c r="DJ149" t="str">
        <f t="shared" si="134"/>
        <v/>
      </c>
      <c r="DK149" t="str">
        <f t="shared" si="135"/>
        <v/>
      </c>
      <c r="DL149" t="str">
        <f t="shared" si="136"/>
        <v/>
      </c>
      <c r="DM149" t="str">
        <f t="shared" si="137"/>
        <v/>
      </c>
      <c r="DN149" t="str">
        <f t="shared" si="138"/>
        <v/>
      </c>
      <c r="DO149" t="str">
        <f t="shared" si="139"/>
        <v/>
      </c>
      <c r="DP149" t="str">
        <f t="shared" si="140"/>
        <v>Otherwise Use: As a chemical processing aid</v>
      </c>
      <c r="DQ149" t="str">
        <f t="shared" si="141"/>
        <v/>
      </c>
      <c r="DR149" t="str">
        <f t="shared" si="142"/>
        <v/>
      </c>
      <c r="DS149" t="str">
        <f t="shared" si="143"/>
        <v/>
      </c>
      <c r="DT149" t="str">
        <f t="shared" si="144"/>
        <v/>
      </c>
      <c r="DU149" t="str">
        <f t="shared" si="145"/>
        <v/>
      </c>
      <c r="DV149" t="str">
        <f t="shared" si="146"/>
        <v/>
      </c>
      <c r="DW149" t="str">
        <f t="shared" si="147"/>
        <v>Z199 - Other</v>
      </c>
      <c r="DX149" t="str">
        <f t="shared" si="148"/>
        <v/>
      </c>
      <c r="DY149" t="str">
        <f t="shared" si="149"/>
        <v/>
      </c>
      <c r="DZ149" t="str">
        <f t="shared" si="150"/>
        <v/>
      </c>
      <c r="EA149" t="str">
        <f t="shared" si="151"/>
        <v/>
      </c>
      <c r="EB149" t="str">
        <f t="shared" si="152"/>
        <v/>
      </c>
      <c r="EC149" t="str">
        <f t="shared" si="153"/>
        <v/>
      </c>
      <c r="ED149" t="str">
        <f t="shared" si="154"/>
        <v/>
      </c>
      <c r="EE149" t="str">
        <f t="shared" si="155"/>
        <v/>
      </c>
      <c r="EF149" t="str">
        <f t="shared" si="156"/>
        <v/>
      </c>
      <c r="EG149" t="str">
        <f t="shared" si="157"/>
        <v/>
      </c>
      <c r="EH149" t="str">
        <f t="shared" si="158"/>
        <v/>
      </c>
      <c r="EI149" t="str">
        <f t="shared" si="159"/>
        <v/>
      </c>
      <c r="EJ149" t="str">
        <f t="shared" si="160"/>
        <v/>
      </c>
      <c r="EK149" t="str">
        <f t="shared" si="161"/>
        <v/>
      </c>
      <c r="EL149" t="str">
        <f t="shared" si="162"/>
        <v/>
      </c>
      <c r="EM149" t="str">
        <f t="shared" si="163"/>
        <v/>
      </c>
      <c r="EN149" t="str">
        <f t="shared" si="164"/>
        <v/>
      </c>
    </row>
    <row r="150" spans="1:144" ht="72">
      <c r="A150" s="7" t="s">
        <v>328</v>
      </c>
      <c r="B150" s="7">
        <v>2019</v>
      </c>
      <c r="C150" t="s">
        <v>603</v>
      </c>
      <c r="D150" t="s">
        <v>604</v>
      </c>
      <c r="E150" t="s">
        <v>605</v>
      </c>
      <c r="F150" t="s">
        <v>606</v>
      </c>
      <c r="G150" t="s">
        <v>607</v>
      </c>
      <c r="H150" t="s">
        <v>456</v>
      </c>
      <c r="I150">
        <v>75402</v>
      </c>
      <c r="J150" s="136">
        <f>VLOOKUP(H150, 'TRI Crosswalk codes'!D:E, 2, FALSE)</f>
        <v>6</v>
      </c>
      <c r="K150">
        <v>336411</v>
      </c>
      <c r="L150" s="137" t="str">
        <f>VLOOKUP(K150, '2017-2022 NAICS'!C:D, 2, FALSE)</f>
        <v>Aircraft Manufacturing</v>
      </c>
      <c r="M150" s="137" t="str">
        <f>IF(COUNTIF('Raw TRI Data'!A:A, K150) &gt;0, "Yes", "No")</f>
        <v>No</v>
      </c>
      <c r="N150">
        <v>33.040700000000001</v>
      </c>
      <c r="O150">
        <v>-96.042199999999994</v>
      </c>
      <c r="P150" s="15">
        <v>110013887801</v>
      </c>
      <c r="Q150" s="15">
        <v>1319218403828</v>
      </c>
      <c r="R150" t="s">
        <v>335</v>
      </c>
      <c r="S150" t="s">
        <v>336</v>
      </c>
      <c r="T150" s="160">
        <v>2</v>
      </c>
      <c r="U150" s="136" t="str">
        <f>VLOOKUP(T150, 'TRI Crosswalk codes'!A:B, 2, FALSE)</f>
        <v>100 to 999</v>
      </c>
      <c r="V150" t="s">
        <v>337</v>
      </c>
      <c r="W150">
        <v>0</v>
      </c>
      <c r="Y150">
        <v>0</v>
      </c>
      <c r="Z150">
        <v>0</v>
      </c>
      <c r="AA150" t="s">
        <v>338</v>
      </c>
      <c r="AB150" s="137" t="str">
        <f t="shared" si="110"/>
        <v>Otherwise Use: As a chemical processing aid; Z199 - Other</v>
      </c>
      <c r="AC150" s="137" t="s">
        <v>339</v>
      </c>
      <c r="AD150" s="26" t="str">
        <f>VLOOKUP(K150, 'NAICS OES Crosswalk'!A:C, 3, FALSE)</f>
        <v>Processing: Laminates and Prepreg Manufacturing</v>
      </c>
      <c r="AE150" s="26" t="str">
        <f>_xlfn.XLOOKUP($C150,'TRIFD to COU Crosswalk'!A:A,'TRIFD to COU Crosswalk'!B:B)</f>
        <v>Processing: reactive flame retardant in transportation equipment manufacturing</v>
      </c>
      <c r="AF150" s="137" t="s">
        <v>608</v>
      </c>
      <c r="AH150" s="26"/>
      <c r="AI150" s="26"/>
      <c r="AK150" t="s">
        <v>341</v>
      </c>
      <c r="AL150" t="s">
        <v>341</v>
      </c>
      <c r="AM150" t="s">
        <v>341</v>
      </c>
      <c r="AN150" t="s">
        <v>341</v>
      </c>
      <c r="AO150" t="s">
        <v>341</v>
      </c>
      <c r="AP150" t="s">
        <v>341</v>
      </c>
      <c r="AQ150" t="s">
        <v>341</v>
      </c>
      <c r="AR150" t="s">
        <v>341</v>
      </c>
      <c r="AS150" t="s">
        <v>341</v>
      </c>
      <c r="AT150" t="s">
        <v>341</v>
      </c>
      <c r="AU150" t="s">
        <v>341</v>
      </c>
      <c r="AV150" t="s">
        <v>341</v>
      </c>
      <c r="AW150" t="s">
        <v>341</v>
      </c>
      <c r="AX150" t="s">
        <v>341</v>
      </c>
      <c r="AY150" t="s">
        <v>341</v>
      </c>
      <c r="AZ150" t="s">
        <v>341</v>
      </c>
      <c r="BA150" t="s">
        <v>341</v>
      </c>
      <c r="BB150" t="s">
        <v>341</v>
      </c>
      <c r="BC150" t="s">
        <v>341</v>
      </c>
      <c r="BD150" t="s">
        <v>341</v>
      </c>
      <c r="BE150" t="s">
        <v>341</v>
      </c>
      <c r="BF150" t="s">
        <v>341</v>
      </c>
      <c r="BG150" t="s">
        <v>341</v>
      </c>
      <c r="BH150" t="s">
        <v>341</v>
      </c>
      <c r="BI150" t="s">
        <v>341</v>
      </c>
      <c r="BJ150" t="s">
        <v>341</v>
      </c>
      <c r="BK150" t="s">
        <v>341</v>
      </c>
      <c r="BL150" t="s">
        <v>341</v>
      </c>
      <c r="BM150" t="s">
        <v>341</v>
      </c>
      <c r="BN150" t="s">
        <v>342</v>
      </c>
      <c r="BO150" t="s">
        <v>341</v>
      </c>
      <c r="BP150" t="s">
        <v>341</v>
      </c>
      <c r="BQ150" t="s">
        <v>341</v>
      </c>
      <c r="BR150" t="s">
        <v>341</v>
      </c>
      <c r="BS150" t="s">
        <v>341</v>
      </c>
      <c r="BT150" t="s">
        <v>341</v>
      </c>
      <c r="BU150" t="s">
        <v>342</v>
      </c>
      <c r="BV150" t="s">
        <v>341</v>
      </c>
      <c r="BW150" t="s">
        <v>341</v>
      </c>
      <c r="BX150" t="s">
        <v>341</v>
      </c>
      <c r="BY150" t="s">
        <v>341</v>
      </c>
      <c r="BZ150" t="s">
        <v>341</v>
      </c>
      <c r="CA150" t="s">
        <v>341</v>
      </c>
      <c r="CB150" t="s">
        <v>341</v>
      </c>
      <c r="CC150" t="s">
        <v>341</v>
      </c>
      <c r="CD150" t="s">
        <v>341</v>
      </c>
      <c r="CE150" t="s">
        <v>341</v>
      </c>
      <c r="CF150" t="s">
        <v>341</v>
      </c>
      <c r="CG150" t="s">
        <v>341</v>
      </c>
      <c r="CH150" t="s">
        <v>341</v>
      </c>
      <c r="CI150" t="s">
        <v>341</v>
      </c>
      <c r="CJ150" t="s">
        <v>341</v>
      </c>
      <c r="CK150" t="s">
        <v>341</v>
      </c>
      <c r="CL150" t="s">
        <v>341</v>
      </c>
      <c r="CM150" t="str">
        <f t="shared" si="111"/>
        <v/>
      </c>
      <c r="CN150" t="str">
        <f t="shared" si="112"/>
        <v/>
      </c>
      <c r="CO150" t="str">
        <f t="shared" si="113"/>
        <v/>
      </c>
      <c r="CP150" t="str">
        <f t="shared" si="114"/>
        <v/>
      </c>
      <c r="CQ150" t="str">
        <f t="shared" si="115"/>
        <v/>
      </c>
      <c r="CR150" t="str">
        <f t="shared" si="116"/>
        <v/>
      </c>
      <c r="CS150" t="str">
        <f t="shared" si="117"/>
        <v/>
      </c>
      <c r="CT150" t="str">
        <f t="shared" si="118"/>
        <v/>
      </c>
      <c r="CU150" t="str">
        <f t="shared" si="119"/>
        <v/>
      </c>
      <c r="CV150" t="str">
        <f t="shared" si="120"/>
        <v/>
      </c>
      <c r="CW150" t="str">
        <f t="shared" si="121"/>
        <v/>
      </c>
      <c r="CX150" t="str">
        <f t="shared" si="122"/>
        <v/>
      </c>
      <c r="CY150" t="str">
        <f t="shared" si="123"/>
        <v/>
      </c>
      <c r="CZ150" t="str">
        <f t="shared" si="124"/>
        <v/>
      </c>
      <c r="DA150" t="str">
        <f t="shared" si="125"/>
        <v/>
      </c>
      <c r="DB150" t="str">
        <f t="shared" si="126"/>
        <v/>
      </c>
      <c r="DC150" t="str">
        <f t="shared" si="127"/>
        <v/>
      </c>
      <c r="DD150" t="str">
        <f t="shared" si="128"/>
        <v/>
      </c>
      <c r="DE150" t="str">
        <f t="shared" si="129"/>
        <v/>
      </c>
      <c r="DF150" t="str">
        <f t="shared" si="130"/>
        <v/>
      </c>
      <c r="DG150" t="str">
        <f t="shared" si="131"/>
        <v/>
      </c>
      <c r="DH150" t="str">
        <f t="shared" si="132"/>
        <v/>
      </c>
      <c r="DI150" t="str">
        <f t="shared" si="133"/>
        <v/>
      </c>
      <c r="DJ150" t="str">
        <f t="shared" si="134"/>
        <v/>
      </c>
      <c r="DK150" t="str">
        <f t="shared" si="135"/>
        <v/>
      </c>
      <c r="DL150" t="str">
        <f t="shared" si="136"/>
        <v/>
      </c>
      <c r="DM150" t="str">
        <f t="shared" si="137"/>
        <v/>
      </c>
      <c r="DN150" t="str">
        <f t="shared" si="138"/>
        <v/>
      </c>
      <c r="DO150" t="str">
        <f t="shared" si="139"/>
        <v/>
      </c>
      <c r="DP150" t="str">
        <f t="shared" si="140"/>
        <v>Otherwise Use: As a chemical processing aid</v>
      </c>
      <c r="DQ150" t="str">
        <f t="shared" si="141"/>
        <v/>
      </c>
      <c r="DR150" t="str">
        <f t="shared" si="142"/>
        <v/>
      </c>
      <c r="DS150" t="str">
        <f t="shared" si="143"/>
        <v/>
      </c>
      <c r="DT150" t="str">
        <f t="shared" si="144"/>
        <v/>
      </c>
      <c r="DU150" t="str">
        <f t="shared" si="145"/>
        <v/>
      </c>
      <c r="DV150" t="str">
        <f t="shared" si="146"/>
        <v/>
      </c>
      <c r="DW150" t="str">
        <f t="shared" si="147"/>
        <v>Z199 - Other</v>
      </c>
      <c r="DX150" t="str">
        <f t="shared" si="148"/>
        <v/>
      </c>
      <c r="DY150" t="str">
        <f t="shared" si="149"/>
        <v/>
      </c>
      <c r="DZ150" t="str">
        <f t="shared" si="150"/>
        <v/>
      </c>
      <c r="EA150" t="str">
        <f t="shared" si="151"/>
        <v/>
      </c>
      <c r="EB150" t="str">
        <f t="shared" si="152"/>
        <v/>
      </c>
      <c r="EC150" t="str">
        <f t="shared" si="153"/>
        <v/>
      </c>
      <c r="ED150" t="str">
        <f t="shared" si="154"/>
        <v/>
      </c>
      <c r="EE150" t="str">
        <f t="shared" si="155"/>
        <v/>
      </c>
      <c r="EF150" t="str">
        <f t="shared" si="156"/>
        <v/>
      </c>
      <c r="EG150" t="str">
        <f t="shared" si="157"/>
        <v/>
      </c>
      <c r="EH150" t="str">
        <f t="shared" si="158"/>
        <v/>
      </c>
      <c r="EI150" t="str">
        <f t="shared" si="159"/>
        <v/>
      </c>
      <c r="EJ150" t="str">
        <f t="shared" si="160"/>
        <v/>
      </c>
      <c r="EK150" t="str">
        <f t="shared" si="161"/>
        <v/>
      </c>
      <c r="EL150" t="str">
        <f t="shared" si="162"/>
        <v/>
      </c>
      <c r="EM150" t="str">
        <f t="shared" si="163"/>
        <v/>
      </c>
      <c r="EN150" t="str">
        <f t="shared" si="164"/>
        <v/>
      </c>
    </row>
    <row r="151" spans="1:144" ht="100.9">
      <c r="A151" s="7" t="s">
        <v>328</v>
      </c>
      <c r="B151" s="7">
        <v>2020</v>
      </c>
      <c r="C151" t="s">
        <v>603</v>
      </c>
      <c r="D151" t="s">
        <v>604</v>
      </c>
      <c r="E151" t="s">
        <v>605</v>
      </c>
      <c r="F151" t="s">
        <v>606</v>
      </c>
      <c r="G151" t="s">
        <v>607</v>
      </c>
      <c r="H151" t="s">
        <v>456</v>
      </c>
      <c r="I151">
        <v>75402</v>
      </c>
      <c r="J151" s="136">
        <f>VLOOKUP(H151, 'TRI Crosswalk codes'!D:E, 2, FALSE)</f>
        <v>6</v>
      </c>
      <c r="K151">
        <v>336411</v>
      </c>
      <c r="L151" s="137" t="str">
        <f>VLOOKUP(K151, '2017-2022 NAICS'!C:D, 2, FALSE)</f>
        <v>Aircraft Manufacturing</v>
      </c>
      <c r="M151" s="137" t="str">
        <f>IF(COUNTIF('Raw TRI Data'!A:A, K151) &gt;0, "Yes", "No")</f>
        <v>No</v>
      </c>
      <c r="N151">
        <v>33.040700000000001</v>
      </c>
      <c r="O151">
        <v>-96.042199999999994</v>
      </c>
      <c r="P151" s="15">
        <v>110013887801</v>
      </c>
      <c r="Q151" s="15">
        <v>1320219294473</v>
      </c>
      <c r="R151" t="s">
        <v>335</v>
      </c>
      <c r="S151" t="s">
        <v>336</v>
      </c>
      <c r="T151" s="160">
        <v>2</v>
      </c>
      <c r="U151" s="136" t="str">
        <f>VLOOKUP(T151, 'TRI Crosswalk codes'!A:B, 2, FALSE)</f>
        <v>100 to 999</v>
      </c>
      <c r="V151" t="s">
        <v>337</v>
      </c>
      <c r="W151">
        <v>0</v>
      </c>
      <c r="Y151">
        <v>0</v>
      </c>
      <c r="Z151">
        <v>0</v>
      </c>
      <c r="AA151" t="s">
        <v>338</v>
      </c>
      <c r="AB151" s="137" t="str">
        <f t="shared" si="110"/>
        <v>Otherwise Use: As a chemical processing aid; Z199 - Other</v>
      </c>
      <c r="AC151" s="137" t="s">
        <v>339</v>
      </c>
      <c r="AD151" s="26" t="str">
        <f>VLOOKUP(K151, 'NAICS OES Crosswalk'!A:C, 3, FALSE)</f>
        <v>Processing: Laminates and Prepreg Manufacturing</v>
      </c>
      <c r="AE151" s="26" t="str">
        <f>_xlfn.XLOOKUP($C151,'TRIFD to COU Crosswalk'!A:A,'TRIFD to COU Crosswalk'!B:B)</f>
        <v>Processing: reactive flame retardant in transportation equipment manufacturing</v>
      </c>
      <c r="AF151" s="137" t="s">
        <v>609</v>
      </c>
      <c r="AH151" s="26"/>
      <c r="AI151" s="26"/>
      <c r="AK151" t="s">
        <v>341</v>
      </c>
      <c r="AL151" t="s">
        <v>341</v>
      </c>
      <c r="AM151" t="s">
        <v>341</v>
      </c>
      <c r="AN151" t="s">
        <v>341</v>
      </c>
      <c r="AO151" t="s">
        <v>341</v>
      </c>
      <c r="AP151" t="s">
        <v>341</v>
      </c>
      <c r="AQ151" t="s">
        <v>341</v>
      </c>
      <c r="AR151" t="s">
        <v>341</v>
      </c>
      <c r="AS151" t="s">
        <v>341</v>
      </c>
      <c r="AT151" t="s">
        <v>341</v>
      </c>
      <c r="AU151" t="s">
        <v>341</v>
      </c>
      <c r="AV151" t="s">
        <v>341</v>
      </c>
      <c r="AW151" t="s">
        <v>341</v>
      </c>
      <c r="AX151" t="s">
        <v>341</v>
      </c>
      <c r="AY151" t="s">
        <v>341</v>
      </c>
      <c r="AZ151" t="s">
        <v>341</v>
      </c>
      <c r="BA151" t="s">
        <v>341</v>
      </c>
      <c r="BB151" t="s">
        <v>341</v>
      </c>
      <c r="BC151" t="s">
        <v>341</v>
      </c>
      <c r="BD151" t="s">
        <v>341</v>
      </c>
      <c r="BE151" t="s">
        <v>341</v>
      </c>
      <c r="BF151" t="s">
        <v>341</v>
      </c>
      <c r="BG151" t="s">
        <v>341</v>
      </c>
      <c r="BH151" t="s">
        <v>341</v>
      </c>
      <c r="BI151" t="s">
        <v>341</v>
      </c>
      <c r="BJ151" t="s">
        <v>341</v>
      </c>
      <c r="BK151" t="s">
        <v>341</v>
      </c>
      <c r="BL151" t="s">
        <v>341</v>
      </c>
      <c r="BM151" t="s">
        <v>341</v>
      </c>
      <c r="BN151" t="s">
        <v>342</v>
      </c>
      <c r="BO151" t="s">
        <v>341</v>
      </c>
      <c r="BP151" t="s">
        <v>341</v>
      </c>
      <c r="BQ151" t="s">
        <v>341</v>
      </c>
      <c r="BR151" t="s">
        <v>341</v>
      </c>
      <c r="BS151" t="s">
        <v>341</v>
      </c>
      <c r="BT151" t="s">
        <v>341</v>
      </c>
      <c r="BU151" t="s">
        <v>342</v>
      </c>
      <c r="BV151" t="s">
        <v>341</v>
      </c>
      <c r="BW151" t="s">
        <v>341</v>
      </c>
      <c r="BX151" t="s">
        <v>341</v>
      </c>
      <c r="BY151" t="s">
        <v>341</v>
      </c>
      <c r="BZ151" t="s">
        <v>341</v>
      </c>
      <c r="CA151" t="s">
        <v>341</v>
      </c>
      <c r="CB151" t="s">
        <v>341</v>
      </c>
      <c r="CC151" t="s">
        <v>341</v>
      </c>
      <c r="CD151" t="s">
        <v>341</v>
      </c>
      <c r="CE151" t="s">
        <v>341</v>
      </c>
      <c r="CF151" t="s">
        <v>341</v>
      </c>
      <c r="CG151" t="s">
        <v>341</v>
      </c>
      <c r="CH151" t="s">
        <v>341</v>
      </c>
      <c r="CI151" t="s">
        <v>341</v>
      </c>
      <c r="CJ151" t="s">
        <v>341</v>
      </c>
      <c r="CK151" t="s">
        <v>341</v>
      </c>
      <c r="CL151" t="s">
        <v>341</v>
      </c>
      <c r="CM151" t="str">
        <f t="shared" si="111"/>
        <v/>
      </c>
      <c r="CN151" t="str">
        <f t="shared" si="112"/>
        <v/>
      </c>
      <c r="CO151" t="str">
        <f t="shared" si="113"/>
        <v/>
      </c>
      <c r="CP151" t="str">
        <f t="shared" si="114"/>
        <v/>
      </c>
      <c r="CQ151" t="str">
        <f t="shared" si="115"/>
        <v/>
      </c>
      <c r="CR151" t="str">
        <f t="shared" si="116"/>
        <v/>
      </c>
      <c r="CS151" t="str">
        <f t="shared" si="117"/>
        <v/>
      </c>
      <c r="CT151" t="str">
        <f t="shared" si="118"/>
        <v/>
      </c>
      <c r="CU151" t="str">
        <f t="shared" si="119"/>
        <v/>
      </c>
      <c r="CV151" t="str">
        <f t="shared" si="120"/>
        <v/>
      </c>
      <c r="CW151" t="str">
        <f t="shared" si="121"/>
        <v/>
      </c>
      <c r="CX151" t="str">
        <f t="shared" si="122"/>
        <v/>
      </c>
      <c r="CY151" t="str">
        <f t="shared" si="123"/>
        <v/>
      </c>
      <c r="CZ151" t="str">
        <f t="shared" si="124"/>
        <v/>
      </c>
      <c r="DA151" t="str">
        <f t="shared" si="125"/>
        <v/>
      </c>
      <c r="DB151" t="str">
        <f t="shared" si="126"/>
        <v/>
      </c>
      <c r="DC151" t="str">
        <f t="shared" si="127"/>
        <v/>
      </c>
      <c r="DD151" t="str">
        <f t="shared" si="128"/>
        <v/>
      </c>
      <c r="DE151" t="str">
        <f t="shared" si="129"/>
        <v/>
      </c>
      <c r="DF151" t="str">
        <f t="shared" si="130"/>
        <v/>
      </c>
      <c r="DG151" t="str">
        <f t="shared" si="131"/>
        <v/>
      </c>
      <c r="DH151" t="str">
        <f t="shared" si="132"/>
        <v/>
      </c>
      <c r="DI151" t="str">
        <f t="shared" si="133"/>
        <v/>
      </c>
      <c r="DJ151" t="str">
        <f t="shared" si="134"/>
        <v/>
      </c>
      <c r="DK151" t="str">
        <f t="shared" si="135"/>
        <v/>
      </c>
      <c r="DL151" t="str">
        <f t="shared" si="136"/>
        <v/>
      </c>
      <c r="DM151" t="str">
        <f t="shared" si="137"/>
        <v/>
      </c>
      <c r="DN151" t="str">
        <f t="shared" si="138"/>
        <v/>
      </c>
      <c r="DO151" t="str">
        <f t="shared" si="139"/>
        <v/>
      </c>
      <c r="DP151" t="str">
        <f t="shared" si="140"/>
        <v>Otherwise Use: As a chemical processing aid</v>
      </c>
      <c r="DQ151" t="str">
        <f t="shared" si="141"/>
        <v/>
      </c>
      <c r="DR151" t="str">
        <f t="shared" si="142"/>
        <v/>
      </c>
      <c r="DS151" t="str">
        <f t="shared" si="143"/>
        <v/>
      </c>
      <c r="DT151" t="str">
        <f t="shared" si="144"/>
        <v/>
      </c>
      <c r="DU151" t="str">
        <f t="shared" si="145"/>
        <v/>
      </c>
      <c r="DV151" t="str">
        <f t="shared" si="146"/>
        <v/>
      </c>
      <c r="DW151" t="str">
        <f t="shared" si="147"/>
        <v>Z199 - Other</v>
      </c>
      <c r="DX151" t="str">
        <f t="shared" si="148"/>
        <v/>
      </c>
      <c r="DY151" t="str">
        <f t="shared" si="149"/>
        <v/>
      </c>
      <c r="DZ151" t="str">
        <f t="shared" si="150"/>
        <v/>
      </c>
      <c r="EA151" t="str">
        <f t="shared" si="151"/>
        <v/>
      </c>
      <c r="EB151" t="str">
        <f t="shared" si="152"/>
        <v/>
      </c>
      <c r="EC151" t="str">
        <f t="shared" si="153"/>
        <v/>
      </c>
      <c r="ED151" t="str">
        <f t="shared" si="154"/>
        <v/>
      </c>
      <c r="EE151" t="str">
        <f t="shared" si="155"/>
        <v/>
      </c>
      <c r="EF151" t="str">
        <f t="shared" si="156"/>
        <v/>
      </c>
      <c r="EG151" t="str">
        <f t="shared" si="157"/>
        <v/>
      </c>
      <c r="EH151" t="str">
        <f t="shared" si="158"/>
        <v/>
      </c>
      <c r="EI151" t="str">
        <f t="shared" si="159"/>
        <v/>
      </c>
      <c r="EJ151" t="str">
        <f t="shared" si="160"/>
        <v/>
      </c>
      <c r="EK151" t="str">
        <f t="shared" si="161"/>
        <v/>
      </c>
      <c r="EL151" t="str">
        <f t="shared" si="162"/>
        <v/>
      </c>
      <c r="EM151" t="str">
        <f t="shared" si="163"/>
        <v/>
      </c>
      <c r="EN151" t="str">
        <f t="shared" si="164"/>
        <v/>
      </c>
    </row>
    <row r="152" spans="1:144" ht="100.9">
      <c r="A152" s="7" t="s">
        <v>328</v>
      </c>
      <c r="B152" s="7">
        <v>2021</v>
      </c>
      <c r="C152" t="s">
        <v>603</v>
      </c>
      <c r="D152" t="s">
        <v>604</v>
      </c>
      <c r="E152" t="s">
        <v>605</v>
      </c>
      <c r="F152" t="s">
        <v>606</v>
      </c>
      <c r="G152" t="s">
        <v>607</v>
      </c>
      <c r="H152" t="s">
        <v>456</v>
      </c>
      <c r="I152">
        <v>75402</v>
      </c>
      <c r="J152" s="136">
        <f>VLOOKUP(H152, 'TRI Crosswalk codes'!D:E, 2, FALSE)</f>
        <v>6</v>
      </c>
      <c r="K152">
        <v>336411</v>
      </c>
      <c r="L152" s="137" t="str">
        <f>VLOOKUP(K152, '2017-2022 NAICS'!C:D, 2, FALSE)</f>
        <v>Aircraft Manufacturing</v>
      </c>
      <c r="M152" s="137" t="str">
        <f>IF(COUNTIF('Raw TRI Data'!A:A, K152) &gt;0, "Yes", "No")</f>
        <v>No</v>
      </c>
      <c r="N152">
        <v>33.040700000000001</v>
      </c>
      <c r="O152">
        <v>-96.042199999999994</v>
      </c>
      <c r="P152" s="15">
        <v>110013887801</v>
      </c>
      <c r="Q152" s="15">
        <v>1321220193130</v>
      </c>
      <c r="R152" t="s">
        <v>335</v>
      </c>
      <c r="S152" t="s">
        <v>336</v>
      </c>
      <c r="T152" s="160">
        <v>2</v>
      </c>
      <c r="U152" s="136" t="str">
        <f>VLOOKUP(T152, 'TRI Crosswalk codes'!A:B, 2, FALSE)</f>
        <v>100 to 999</v>
      </c>
      <c r="V152" t="s">
        <v>337</v>
      </c>
      <c r="W152">
        <v>0</v>
      </c>
      <c r="Y152">
        <v>0</v>
      </c>
      <c r="Z152">
        <v>0</v>
      </c>
      <c r="AA152" t="s">
        <v>338</v>
      </c>
      <c r="AB152" s="137" t="str">
        <f t="shared" si="110"/>
        <v>Otherwise Use: As a chemical processing aid; Z199 - Other</v>
      </c>
      <c r="AC152" s="137" t="s">
        <v>339</v>
      </c>
      <c r="AD152" s="26" t="str">
        <f>VLOOKUP(K152, 'NAICS OES Crosswalk'!A:C, 3, FALSE)</f>
        <v>Processing: Laminates and Prepreg Manufacturing</v>
      </c>
      <c r="AE152" s="26" t="str">
        <f>_xlfn.XLOOKUP($C152,'TRIFD to COU Crosswalk'!A:A,'TRIFD to COU Crosswalk'!B:B)</f>
        <v>Processing: reactive flame retardant in transportation equipment manufacturing</v>
      </c>
      <c r="AF152" s="137" t="s">
        <v>609</v>
      </c>
      <c r="AH152" s="26"/>
      <c r="AI152" s="26"/>
      <c r="AK152" t="s">
        <v>341</v>
      </c>
      <c r="AL152" t="s">
        <v>341</v>
      </c>
      <c r="AM152" t="s">
        <v>341</v>
      </c>
      <c r="AN152" t="s">
        <v>341</v>
      </c>
      <c r="AO152" t="s">
        <v>341</v>
      </c>
      <c r="AP152" t="s">
        <v>341</v>
      </c>
      <c r="AQ152" t="s">
        <v>341</v>
      </c>
      <c r="AR152" t="s">
        <v>341</v>
      </c>
      <c r="AS152" t="s">
        <v>341</v>
      </c>
      <c r="AT152" t="s">
        <v>341</v>
      </c>
      <c r="AU152" t="s">
        <v>341</v>
      </c>
      <c r="AV152" t="s">
        <v>341</v>
      </c>
      <c r="AW152" t="s">
        <v>341</v>
      </c>
      <c r="AX152" t="s">
        <v>341</v>
      </c>
      <c r="AY152" t="s">
        <v>341</v>
      </c>
      <c r="AZ152" t="s">
        <v>341</v>
      </c>
      <c r="BA152" t="s">
        <v>341</v>
      </c>
      <c r="BB152" t="s">
        <v>341</v>
      </c>
      <c r="BC152" t="s">
        <v>341</v>
      </c>
      <c r="BD152" t="s">
        <v>341</v>
      </c>
      <c r="BE152" t="s">
        <v>341</v>
      </c>
      <c r="BF152" t="s">
        <v>341</v>
      </c>
      <c r="BG152" t="s">
        <v>341</v>
      </c>
      <c r="BH152" t="s">
        <v>341</v>
      </c>
      <c r="BI152" t="s">
        <v>341</v>
      </c>
      <c r="BJ152" t="s">
        <v>341</v>
      </c>
      <c r="BK152" t="s">
        <v>341</v>
      </c>
      <c r="BL152" t="s">
        <v>341</v>
      </c>
      <c r="BM152" t="s">
        <v>341</v>
      </c>
      <c r="BN152" t="s">
        <v>342</v>
      </c>
      <c r="BO152" t="s">
        <v>341</v>
      </c>
      <c r="BP152" t="s">
        <v>341</v>
      </c>
      <c r="BQ152" t="s">
        <v>341</v>
      </c>
      <c r="BR152" t="s">
        <v>341</v>
      </c>
      <c r="BS152" t="s">
        <v>341</v>
      </c>
      <c r="BT152" t="s">
        <v>341</v>
      </c>
      <c r="BU152" t="s">
        <v>342</v>
      </c>
      <c r="BV152" t="s">
        <v>341</v>
      </c>
      <c r="BW152" t="s">
        <v>341</v>
      </c>
      <c r="BX152" t="s">
        <v>341</v>
      </c>
      <c r="BY152" t="s">
        <v>341</v>
      </c>
      <c r="BZ152" t="s">
        <v>341</v>
      </c>
      <c r="CA152" t="s">
        <v>341</v>
      </c>
      <c r="CB152" t="s">
        <v>341</v>
      </c>
      <c r="CC152" t="s">
        <v>341</v>
      </c>
      <c r="CD152" t="s">
        <v>341</v>
      </c>
      <c r="CE152" t="s">
        <v>341</v>
      </c>
      <c r="CF152" t="s">
        <v>341</v>
      </c>
      <c r="CG152" t="s">
        <v>341</v>
      </c>
      <c r="CH152" t="s">
        <v>341</v>
      </c>
      <c r="CI152" t="s">
        <v>341</v>
      </c>
      <c r="CJ152" t="s">
        <v>341</v>
      </c>
      <c r="CK152" t="s">
        <v>341</v>
      </c>
      <c r="CL152" t="s">
        <v>341</v>
      </c>
      <c r="CM152" t="str">
        <f t="shared" si="111"/>
        <v/>
      </c>
      <c r="CN152" t="str">
        <f t="shared" si="112"/>
        <v/>
      </c>
      <c r="CO152" t="str">
        <f t="shared" si="113"/>
        <v/>
      </c>
      <c r="CP152" t="str">
        <f t="shared" si="114"/>
        <v/>
      </c>
      <c r="CQ152" t="str">
        <f t="shared" si="115"/>
        <v/>
      </c>
      <c r="CR152" t="str">
        <f t="shared" si="116"/>
        <v/>
      </c>
      <c r="CS152" t="str">
        <f t="shared" si="117"/>
        <v/>
      </c>
      <c r="CT152" t="str">
        <f t="shared" si="118"/>
        <v/>
      </c>
      <c r="CU152" t="str">
        <f t="shared" si="119"/>
        <v/>
      </c>
      <c r="CV152" t="str">
        <f t="shared" si="120"/>
        <v/>
      </c>
      <c r="CW152" t="str">
        <f t="shared" si="121"/>
        <v/>
      </c>
      <c r="CX152" t="str">
        <f t="shared" si="122"/>
        <v/>
      </c>
      <c r="CY152" t="str">
        <f t="shared" si="123"/>
        <v/>
      </c>
      <c r="CZ152" t="str">
        <f t="shared" si="124"/>
        <v/>
      </c>
      <c r="DA152" t="str">
        <f t="shared" si="125"/>
        <v/>
      </c>
      <c r="DB152" t="str">
        <f t="shared" si="126"/>
        <v/>
      </c>
      <c r="DC152" t="str">
        <f t="shared" si="127"/>
        <v/>
      </c>
      <c r="DD152" t="str">
        <f t="shared" si="128"/>
        <v/>
      </c>
      <c r="DE152" t="str">
        <f t="shared" si="129"/>
        <v/>
      </c>
      <c r="DF152" t="str">
        <f t="shared" si="130"/>
        <v/>
      </c>
      <c r="DG152" t="str">
        <f t="shared" si="131"/>
        <v/>
      </c>
      <c r="DH152" t="str">
        <f t="shared" si="132"/>
        <v/>
      </c>
      <c r="DI152" t="str">
        <f t="shared" si="133"/>
        <v/>
      </c>
      <c r="DJ152" t="str">
        <f t="shared" si="134"/>
        <v/>
      </c>
      <c r="DK152" t="str">
        <f t="shared" si="135"/>
        <v/>
      </c>
      <c r="DL152" t="str">
        <f t="shared" si="136"/>
        <v/>
      </c>
      <c r="DM152" t="str">
        <f t="shared" si="137"/>
        <v/>
      </c>
      <c r="DN152" t="str">
        <f t="shared" si="138"/>
        <v/>
      </c>
      <c r="DO152" t="str">
        <f t="shared" si="139"/>
        <v/>
      </c>
      <c r="DP152" t="str">
        <f t="shared" si="140"/>
        <v>Otherwise Use: As a chemical processing aid</v>
      </c>
      <c r="DQ152" t="str">
        <f t="shared" si="141"/>
        <v/>
      </c>
      <c r="DR152" t="str">
        <f t="shared" si="142"/>
        <v/>
      </c>
      <c r="DS152" t="str">
        <f t="shared" si="143"/>
        <v/>
      </c>
      <c r="DT152" t="str">
        <f t="shared" si="144"/>
        <v/>
      </c>
      <c r="DU152" t="str">
        <f t="shared" si="145"/>
        <v/>
      </c>
      <c r="DV152" t="str">
        <f t="shared" si="146"/>
        <v/>
      </c>
      <c r="DW152" t="str">
        <f t="shared" si="147"/>
        <v>Z199 - Other</v>
      </c>
      <c r="DX152" t="str">
        <f t="shared" si="148"/>
        <v/>
      </c>
      <c r="DY152" t="str">
        <f t="shared" si="149"/>
        <v/>
      </c>
      <c r="DZ152" t="str">
        <f t="shared" si="150"/>
        <v/>
      </c>
      <c r="EA152" t="str">
        <f t="shared" si="151"/>
        <v/>
      </c>
      <c r="EB152" t="str">
        <f t="shared" si="152"/>
        <v/>
      </c>
      <c r="EC152" t="str">
        <f t="shared" si="153"/>
        <v/>
      </c>
      <c r="ED152" t="str">
        <f t="shared" si="154"/>
        <v/>
      </c>
      <c r="EE152" t="str">
        <f t="shared" si="155"/>
        <v/>
      </c>
      <c r="EF152" t="str">
        <f t="shared" si="156"/>
        <v/>
      </c>
      <c r="EG152" t="str">
        <f t="shared" si="157"/>
        <v/>
      </c>
      <c r="EH152" t="str">
        <f t="shared" si="158"/>
        <v/>
      </c>
      <c r="EI152" t="str">
        <f t="shared" si="159"/>
        <v/>
      </c>
      <c r="EJ152" t="str">
        <f t="shared" si="160"/>
        <v/>
      </c>
      <c r="EK152" t="str">
        <f t="shared" si="161"/>
        <v/>
      </c>
      <c r="EL152" t="str">
        <f t="shared" si="162"/>
        <v/>
      </c>
      <c r="EM152" t="str">
        <f t="shared" si="163"/>
        <v/>
      </c>
      <c r="EN152" t="str">
        <f t="shared" si="164"/>
        <v/>
      </c>
    </row>
    <row r="153" spans="1:144" ht="100.9">
      <c r="A153" s="7" t="s">
        <v>328</v>
      </c>
      <c r="B153" s="7">
        <v>2022</v>
      </c>
      <c r="C153" t="s">
        <v>603</v>
      </c>
      <c r="D153" t="s">
        <v>604</v>
      </c>
      <c r="E153" t="s">
        <v>605</v>
      </c>
      <c r="F153" t="s">
        <v>606</v>
      </c>
      <c r="G153" t="s">
        <v>607</v>
      </c>
      <c r="H153" t="s">
        <v>456</v>
      </c>
      <c r="I153">
        <v>75402</v>
      </c>
      <c r="J153" s="136">
        <f>VLOOKUP(H153, 'TRI Crosswalk codes'!D:E, 2, FALSE)</f>
        <v>6</v>
      </c>
      <c r="K153">
        <v>336411</v>
      </c>
      <c r="L153" s="137" t="str">
        <f>VLOOKUP(K153, '2017-2022 NAICS'!C:D, 2, FALSE)</f>
        <v>Aircraft Manufacturing</v>
      </c>
      <c r="M153" s="137" t="str">
        <f>IF(COUNTIF('Raw TRI Data'!A:A, K153) &gt;0, "Yes", "No")</f>
        <v>No</v>
      </c>
      <c r="N153">
        <v>33.040700000000001</v>
      </c>
      <c r="O153">
        <v>-96.042199999999994</v>
      </c>
      <c r="P153" s="15">
        <v>110013887801</v>
      </c>
      <c r="Q153" s="15">
        <v>1322221398047</v>
      </c>
      <c r="R153" t="s">
        <v>335</v>
      </c>
      <c r="S153" t="s">
        <v>336</v>
      </c>
      <c r="T153" s="160">
        <v>2</v>
      </c>
      <c r="U153" s="136" t="str">
        <f>VLOOKUP(T153, 'TRI Crosswalk codes'!A:B, 2, FALSE)</f>
        <v>100 to 999</v>
      </c>
      <c r="V153" t="s">
        <v>337</v>
      </c>
      <c r="W153">
        <v>0</v>
      </c>
      <c r="Y153">
        <v>0</v>
      </c>
      <c r="Z153">
        <v>0</v>
      </c>
      <c r="AA153" t="s">
        <v>338</v>
      </c>
      <c r="AB153" s="137" t="str">
        <f t="shared" si="110"/>
        <v>Otherwise Use: As a chemical processing aid; Z199 - Other</v>
      </c>
      <c r="AC153" s="137" t="s">
        <v>339</v>
      </c>
      <c r="AD153" s="26" t="str">
        <f>VLOOKUP(K153, 'NAICS OES Crosswalk'!A:C, 3, FALSE)</f>
        <v>Processing: Laminates and Prepreg Manufacturing</v>
      </c>
      <c r="AE153" s="26" t="str">
        <f>_xlfn.XLOOKUP($C153,'TRIFD to COU Crosswalk'!A:A,'TRIFD to COU Crosswalk'!B:B)</f>
        <v>Processing: reactive flame retardant in transportation equipment manufacturing</v>
      </c>
      <c r="AF153" s="137" t="s">
        <v>609</v>
      </c>
      <c r="AH153" s="26"/>
      <c r="AI153" s="26"/>
      <c r="AK153" t="s">
        <v>341</v>
      </c>
      <c r="AL153" t="s">
        <v>341</v>
      </c>
      <c r="AM153" t="s">
        <v>341</v>
      </c>
      <c r="AN153" t="s">
        <v>341</v>
      </c>
      <c r="AO153" t="s">
        <v>341</v>
      </c>
      <c r="AP153" t="s">
        <v>341</v>
      </c>
      <c r="AQ153" t="s">
        <v>341</v>
      </c>
      <c r="AR153" t="s">
        <v>341</v>
      </c>
      <c r="AS153" t="s">
        <v>341</v>
      </c>
      <c r="AT153" t="s">
        <v>341</v>
      </c>
      <c r="AU153" t="s">
        <v>341</v>
      </c>
      <c r="AV153" t="s">
        <v>341</v>
      </c>
      <c r="AW153" t="s">
        <v>341</v>
      </c>
      <c r="AX153" t="s">
        <v>341</v>
      </c>
      <c r="AY153" t="s">
        <v>341</v>
      </c>
      <c r="AZ153" t="s">
        <v>341</v>
      </c>
      <c r="BA153" t="s">
        <v>341</v>
      </c>
      <c r="BB153" t="s">
        <v>341</v>
      </c>
      <c r="BC153" t="s">
        <v>341</v>
      </c>
      <c r="BD153" t="s">
        <v>341</v>
      </c>
      <c r="BE153" t="s">
        <v>341</v>
      </c>
      <c r="BF153" t="s">
        <v>341</v>
      </c>
      <c r="BG153" t="s">
        <v>341</v>
      </c>
      <c r="BH153" t="s">
        <v>341</v>
      </c>
      <c r="BI153" t="s">
        <v>341</v>
      </c>
      <c r="BJ153" t="s">
        <v>341</v>
      </c>
      <c r="BK153" t="s">
        <v>341</v>
      </c>
      <c r="BL153" t="s">
        <v>341</v>
      </c>
      <c r="BM153" t="s">
        <v>341</v>
      </c>
      <c r="BN153" t="s">
        <v>342</v>
      </c>
      <c r="BO153" t="s">
        <v>341</v>
      </c>
      <c r="BP153" t="s">
        <v>341</v>
      </c>
      <c r="BQ153" t="s">
        <v>341</v>
      </c>
      <c r="BR153" t="s">
        <v>341</v>
      </c>
      <c r="BS153" t="s">
        <v>341</v>
      </c>
      <c r="BT153" t="s">
        <v>341</v>
      </c>
      <c r="BU153" t="s">
        <v>342</v>
      </c>
      <c r="BV153" t="s">
        <v>341</v>
      </c>
      <c r="BW153" t="s">
        <v>341</v>
      </c>
      <c r="BX153" t="s">
        <v>341</v>
      </c>
      <c r="BY153" t="s">
        <v>341</v>
      </c>
      <c r="BZ153" t="s">
        <v>341</v>
      </c>
      <c r="CA153" t="s">
        <v>341</v>
      </c>
      <c r="CB153" t="s">
        <v>341</v>
      </c>
      <c r="CC153" t="s">
        <v>341</v>
      </c>
      <c r="CD153" t="s">
        <v>341</v>
      </c>
      <c r="CE153" t="s">
        <v>341</v>
      </c>
      <c r="CF153" t="s">
        <v>341</v>
      </c>
      <c r="CG153" t="s">
        <v>341</v>
      </c>
      <c r="CH153" t="s">
        <v>341</v>
      </c>
      <c r="CI153" t="s">
        <v>341</v>
      </c>
      <c r="CJ153" t="s">
        <v>341</v>
      </c>
      <c r="CK153" t="s">
        <v>341</v>
      </c>
      <c r="CL153" t="s">
        <v>341</v>
      </c>
      <c r="CM153" t="str">
        <f t="shared" si="111"/>
        <v/>
      </c>
      <c r="CN153" t="str">
        <f t="shared" si="112"/>
        <v/>
      </c>
      <c r="CO153" t="str">
        <f t="shared" si="113"/>
        <v/>
      </c>
      <c r="CP153" t="str">
        <f t="shared" si="114"/>
        <v/>
      </c>
      <c r="CQ153" t="str">
        <f t="shared" si="115"/>
        <v/>
      </c>
      <c r="CR153" t="str">
        <f t="shared" si="116"/>
        <v/>
      </c>
      <c r="CS153" t="str">
        <f t="shared" si="117"/>
        <v/>
      </c>
      <c r="CT153" t="str">
        <f t="shared" si="118"/>
        <v/>
      </c>
      <c r="CU153" t="str">
        <f t="shared" si="119"/>
        <v/>
      </c>
      <c r="CV153" t="str">
        <f t="shared" si="120"/>
        <v/>
      </c>
      <c r="CW153" t="str">
        <f t="shared" si="121"/>
        <v/>
      </c>
      <c r="CX153" t="str">
        <f t="shared" si="122"/>
        <v/>
      </c>
      <c r="CY153" t="str">
        <f t="shared" si="123"/>
        <v/>
      </c>
      <c r="CZ153" t="str">
        <f t="shared" si="124"/>
        <v/>
      </c>
      <c r="DA153" t="str">
        <f t="shared" si="125"/>
        <v/>
      </c>
      <c r="DB153" t="str">
        <f t="shared" si="126"/>
        <v/>
      </c>
      <c r="DC153" t="str">
        <f t="shared" si="127"/>
        <v/>
      </c>
      <c r="DD153" t="str">
        <f t="shared" si="128"/>
        <v/>
      </c>
      <c r="DE153" t="str">
        <f t="shared" si="129"/>
        <v/>
      </c>
      <c r="DF153" t="str">
        <f t="shared" si="130"/>
        <v/>
      </c>
      <c r="DG153" t="str">
        <f t="shared" si="131"/>
        <v/>
      </c>
      <c r="DH153" t="str">
        <f t="shared" si="132"/>
        <v/>
      </c>
      <c r="DI153" t="str">
        <f t="shared" si="133"/>
        <v/>
      </c>
      <c r="DJ153" t="str">
        <f t="shared" si="134"/>
        <v/>
      </c>
      <c r="DK153" t="str">
        <f t="shared" si="135"/>
        <v/>
      </c>
      <c r="DL153" t="str">
        <f t="shared" si="136"/>
        <v/>
      </c>
      <c r="DM153" t="str">
        <f t="shared" si="137"/>
        <v/>
      </c>
      <c r="DN153" t="str">
        <f t="shared" si="138"/>
        <v/>
      </c>
      <c r="DO153" t="str">
        <f t="shared" si="139"/>
        <v/>
      </c>
      <c r="DP153" t="str">
        <f t="shared" si="140"/>
        <v>Otherwise Use: As a chemical processing aid</v>
      </c>
      <c r="DQ153" t="str">
        <f t="shared" si="141"/>
        <v/>
      </c>
      <c r="DR153" t="str">
        <f t="shared" si="142"/>
        <v/>
      </c>
      <c r="DS153" t="str">
        <f t="shared" si="143"/>
        <v/>
      </c>
      <c r="DT153" t="str">
        <f t="shared" si="144"/>
        <v/>
      </c>
      <c r="DU153" t="str">
        <f t="shared" si="145"/>
        <v/>
      </c>
      <c r="DV153" t="str">
        <f t="shared" si="146"/>
        <v/>
      </c>
      <c r="DW153" t="str">
        <f t="shared" si="147"/>
        <v>Z199 - Other</v>
      </c>
      <c r="DX153" t="str">
        <f t="shared" si="148"/>
        <v/>
      </c>
      <c r="DY153" t="str">
        <f t="shared" si="149"/>
        <v/>
      </c>
      <c r="DZ153" t="str">
        <f t="shared" si="150"/>
        <v/>
      </c>
      <c r="EA153" t="str">
        <f t="shared" si="151"/>
        <v/>
      </c>
      <c r="EB153" t="str">
        <f t="shared" si="152"/>
        <v/>
      </c>
      <c r="EC153" t="str">
        <f t="shared" si="153"/>
        <v/>
      </c>
      <c r="ED153" t="str">
        <f t="shared" si="154"/>
        <v/>
      </c>
      <c r="EE153" t="str">
        <f t="shared" si="155"/>
        <v/>
      </c>
      <c r="EF153" t="str">
        <f t="shared" si="156"/>
        <v/>
      </c>
      <c r="EG153" t="str">
        <f t="shared" si="157"/>
        <v/>
      </c>
      <c r="EH153" t="str">
        <f t="shared" si="158"/>
        <v/>
      </c>
      <c r="EI153" t="str">
        <f t="shared" si="159"/>
        <v/>
      </c>
      <c r="EJ153" t="str">
        <f t="shared" si="160"/>
        <v/>
      </c>
      <c r="EK153" t="str">
        <f t="shared" si="161"/>
        <v/>
      </c>
      <c r="EL153" t="str">
        <f t="shared" si="162"/>
        <v/>
      </c>
      <c r="EM153" t="str">
        <f t="shared" si="163"/>
        <v/>
      </c>
      <c r="EN153" t="str">
        <f t="shared" si="164"/>
        <v/>
      </c>
    </row>
    <row r="154" spans="1:144" ht="100.9">
      <c r="A154" s="7" t="s">
        <v>328</v>
      </c>
      <c r="B154" s="7">
        <v>2023</v>
      </c>
      <c r="C154" t="s">
        <v>603</v>
      </c>
      <c r="D154" t="s">
        <v>604</v>
      </c>
      <c r="E154" t="s">
        <v>605</v>
      </c>
      <c r="F154" t="s">
        <v>606</v>
      </c>
      <c r="G154" t="s">
        <v>607</v>
      </c>
      <c r="H154" t="s">
        <v>456</v>
      </c>
      <c r="I154">
        <v>75402</v>
      </c>
      <c r="J154" s="136">
        <f>VLOOKUP(H154, 'TRI Crosswalk codes'!D:E, 2, FALSE)</f>
        <v>6</v>
      </c>
      <c r="K154">
        <v>336411</v>
      </c>
      <c r="L154" s="137" t="str">
        <f>VLOOKUP(K154, '2017-2022 NAICS'!C:D, 2, FALSE)</f>
        <v>Aircraft Manufacturing</v>
      </c>
      <c r="M154" s="137" t="str">
        <f>IF(COUNTIF('Raw TRI Data'!A:A, K154) &gt;0, "Yes", "No")</f>
        <v>No</v>
      </c>
      <c r="N154">
        <v>33.040700000000001</v>
      </c>
      <c r="O154">
        <v>-96.042199999999994</v>
      </c>
      <c r="P154" s="15">
        <v>110013887801</v>
      </c>
      <c r="Q154" s="15">
        <v>1323222178182</v>
      </c>
      <c r="R154" t="s">
        <v>335</v>
      </c>
      <c r="S154" t="s">
        <v>336</v>
      </c>
      <c r="T154" s="160">
        <v>2</v>
      </c>
      <c r="U154" s="136" t="str">
        <f>VLOOKUP(T154, 'TRI Crosswalk codes'!A:B, 2, FALSE)</f>
        <v>100 to 999</v>
      </c>
      <c r="V154" t="s">
        <v>337</v>
      </c>
      <c r="W154">
        <v>0</v>
      </c>
      <c r="Y154">
        <v>0</v>
      </c>
      <c r="Z154">
        <v>0</v>
      </c>
      <c r="AA154" t="s">
        <v>338</v>
      </c>
      <c r="AB154" s="137" t="str">
        <f t="shared" si="110"/>
        <v>Otherwise Use: As a chemical processing aid; Z199 - Other; Otherwise Use: As a manufacturing aid; Z299 - Other</v>
      </c>
      <c r="AC154" s="137" t="s">
        <v>339</v>
      </c>
      <c r="AD154" s="26" t="str">
        <f>VLOOKUP(K154, 'NAICS OES Crosswalk'!A:C, 3, FALSE)</f>
        <v>Processing: Laminates and Prepreg Manufacturing</v>
      </c>
      <c r="AE154" s="26" t="str">
        <f>_xlfn.XLOOKUP($C154,'TRIFD to COU Crosswalk'!A:A,'TRIFD to COU Crosswalk'!B:B)</f>
        <v>Processing: reactive flame retardant in transportation equipment manufacturing</v>
      </c>
      <c r="AF154" s="137" t="s">
        <v>609</v>
      </c>
      <c r="AH154" s="26"/>
      <c r="AI154" s="26"/>
      <c r="AK154" t="s">
        <v>341</v>
      </c>
      <c r="AL154" t="s">
        <v>341</v>
      </c>
      <c r="AM154" t="s">
        <v>341</v>
      </c>
      <c r="AN154" t="s">
        <v>341</v>
      </c>
      <c r="AO154" t="s">
        <v>341</v>
      </c>
      <c r="AP154" t="s">
        <v>341</v>
      </c>
      <c r="AQ154" t="s">
        <v>341</v>
      </c>
      <c r="AR154" t="s">
        <v>341</v>
      </c>
      <c r="AS154" t="s">
        <v>341</v>
      </c>
      <c r="AT154" t="s">
        <v>341</v>
      </c>
      <c r="AU154" t="s">
        <v>341</v>
      </c>
      <c r="AV154" t="s">
        <v>341</v>
      </c>
      <c r="AW154" t="s">
        <v>341</v>
      </c>
      <c r="AX154" t="s">
        <v>341</v>
      </c>
      <c r="AY154" t="s">
        <v>341</v>
      </c>
      <c r="AZ154" t="s">
        <v>341</v>
      </c>
      <c r="BA154" t="s">
        <v>341</v>
      </c>
      <c r="BB154" t="s">
        <v>341</v>
      </c>
      <c r="BC154" t="s">
        <v>341</v>
      </c>
      <c r="BD154" t="s">
        <v>341</v>
      </c>
      <c r="BE154" t="s">
        <v>341</v>
      </c>
      <c r="BF154" t="s">
        <v>341</v>
      </c>
      <c r="BG154" t="s">
        <v>341</v>
      </c>
      <c r="BH154" t="s">
        <v>341</v>
      </c>
      <c r="BI154" t="s">
        <v>341</v>
      </c>
      <c r="BJ154" t="s">
        <v>341</v>
      </c>
      <c r="BK154" t="s">
        <v>341</v>
      </c>
      <c r="BL154" t="s">
        <v>341</v>
      </c>
      <c r="BM154" t="s">
        <v>341</v>
      </c>
      <c r="BN154" t="s">
        <v>342</v>
      </c>
      <c r="BO154" t="s">
        <v>341</v>
      </c>
      <c r="BP154" t="s">
        <v>341</v>
      </c>
      <c r="BQ154" t="s">
        <v>341</v>
      </c>
      <c r="BR154" t="s">
        <v>341</v>
      </c>
      <c r="BS154" t="s">
        <v>341</v>
      </c>
      <c r="BT154" t="s">
        <v>341</v>
      </c>
      <c r="BU154" t="s">
        <v>342</v>
      </c>
      <c r="BV154" t="s">
        <v>342</v>
      </c>
      <c r="BW154" t="s">
        <v>341</v>
      </c>
      <c r="BX154" t="s">
        <v>341</v>
      </c>
      <c r="BY154" t="s">
        <v>341</v>
      </c>
      <c r="BZ154" t="s">
        <v>341</v>
      </c>
      <c r="CA154" t="s">
        <v>341</v>
      </c>
      <c r="CB154" t="s">
        <v>342</v>
      </c>
      <c r="CC154" t="s">
        <v>341</v>
      </c>
      <c r="CD154" t="s">
        <v>341</v>
      </c>
      <c r="CE154" t="s">
        <v>341</v>
      </c>
      <c r="CF154" t="s">
        <v>341</v>
      </c>
      <c r="CG154" t="s">
        <v>341</v>
      </c>
      <c r="CH154" t="s">
        <v>341</v>
      </c>
      <c r="CI154" t="s">
        <v>341</v>
      </c>
      <c r="CJ154" t="s">
        <v>341</v>
      </c>
      <c r="CK154" t="s">
        <v>341</v>
      </c>
      <c r="CL154" t="s">
        <v>341</v>
      </c>
      <c r="CM154" t="str">
        <f t="shared" si="111"/>
        <v/>
      </c>
      <c r="CN154" t="str">
        <f t="shared" si="112"/>
        <v/>
      </c>
      <c r="CO154" t="str">
        <f t="shared" si="113"/>
        <v/>
      </c>
      <c r="CP154" t="str">
        <f t="shared" si="114"/>
        <v/>
      </c>
      <c r="CQ154" t="str">
        <f t="shared" si="115"/>
        <v/>
      </c>
      <c r="CR154" t="str">
        <f t="shared" si="116"/>
        <v/>
      </c>
      <c r="CS154" t="str">
        <f t="shared" si="117"/>
        <v/>
      </c>
      <c r="CT154" t="str">
        <f t="shared" si="118"/>
        <v/>
      </c>
      <c r="CU154" t="str">
        <f t="shared" si="119"/>
        <v/>
      </c>
      <c r="CV154" t="str">
        <f t="shared" si="120"/>
        <v/>
      </c>
      <c r="CW154" t="str">
        <f t="shared" si="121"/>
        <v/>
      </c>
      <c r="CX154" t="str">
        <f t="shared" si="122"/>
        <v/>
      </c>
      <c r="CY154" t="str">
        <f t="shared" si="123"/>
        <v/>
      </c>
      <c r="CZ154" t="str">
        <f t="shared" si="124"/>
        <v/>
      </c>
      <c r="DA154" t="str">
        <f t="shared" si="125"/>
        <v/>
      </c>
      <c r="DB154" t="str">
        <f t="shared" si="126"/>
        <v/>
      </c>
      <c r="DC154" t="str">
        <f t="shared" si="127"/>
        <v/>
      </c>
      <c r="DD154" t="str">
        <f t="shared" si="128"/>
        <v/>
      </c>
      <c r="DE154" t="str">
        <f t="shared" si="129"/>
        <v/>
      </c>
      <c r="DF154" t="str">
        <f t="shared" si="130"/>
        <v/>
      </c>
      <c r="DG154" t="str">
        <f t="shared" si="131"/>
        <v/>
      </c>
      <c r="DH154" t="str">
        <f t="shared" si="132"/>
        <v/>
      </c>
      <c r="DI154" t="str">
        <f t="shared" si="133"/>
        <v/>
      </c>
      <c r="DJ154" t="str">
        <f t="shared" si="134"/>
        <v/>
      </c>
      <c r="DK154" t="str">
        <f t="shared" si="135"/>
        <v/>
      </c>
      <c r="DL154" t="str">
        <f t="shared" si="136"/>
        <v/>
      </c>
      <c r="DM154" t="str">
        <f t="shared" si="137"/>
        <v/>
      </c>
      <c r="DN154" t="str">
        <f t="shared" si="138"/>
        <v/>
      </c>
      <c r="DO154" t="str">
        <f t="shared" si="139"/>
        <v/>
      </c>
      <c r="DP154" t="str">
        <f t="shared" si="140"/>
        <v>Otherwise Use: As a chemical processing aid</v>
      </c>
      <c r="DQ154" t="str">
        <f t="shared" si="141"/>
        <v/>
      </c>
      <c r="DR154" t="str">
        <f t="shared" si="142"/>
        <v/>
      </c>
      <c r="DS154" t="str">
        <f t="shared" si="143"/>
        <v/>
      </c>
      <c r="DT154" t="str">
        <f t="shared" si="144"/>
        <v/>
      </c>
      <c r="DU154" t="str">
        <f t="shared" si="145"/>
        <v/>
      </c>
      <c r="DV154" t="str">
        <f t="shared" si="146"/>
        <v/>
      </c>
      <c r="DW154" t="str">
        <f t="shared" si="147"/>
        <v>Z199 - Other</v>
      </c>
      <c r="DX154" t="str">
        <f t="shared" si="148"/>
        <v>Otherwise Use: As a manufacturing aid</v>
      </c>
      <c r="DY154" t="str">
        <f t="shared" si="149"/>
        <v/>
      </c>
      <c r="DZ154" t="str">
        <f t="shared" si="150"/>
        <v/>
      </c>
      <c r="EA154" t="str">
        <f t="shared" si="151"/>
        <v/>
      </c>
      <c r="EB154" t="str">
        <f t="shared" si="152"/>
        <v/>
      </c>
      <c r="EC154" t="str">
        <f t="shared" si="153"/>
        <v/>
      </c>
      <c r="ED154" t="str">
        <f t="shared" si="154"/>
        <v>Z299 - Other</v>
      </c>
      <c r="EE154" t="str">
        <f t="shared" si="155"/>
        <v/>
      </c>
      <c r="EF154" t="str">
        <f t="shared" si="156"/>
        <v/>
      </c>
      <c r="EG154" t="str">
        <f t="shared" si="157"/>
        <v/>
      </c>
      <c r="EH154" t="str">
        <f t="shared" si="158"/>
        <v/>
      </c>
      <c r="EI154" t="str">
        <f t="shared" si="159"/>
        <v/>
      </c>
      <c r="EJ154" t="str">
        <f t="shared" si="160"/>
        <v/>
      </c>
      <c r="EK154" t="str">
        <f t="shared" si="161"/>
        <v/>
      </c>
      <c r="EL154" t="str">
        <f t="shared" si="162"/>
        <v/>
      </c>
      <c r="EM154" t="str">
        <f t="shared" si="163"/>
        <v/>
      </c>
      <c r="EN154" t="str">
        <f t="shared" si="164"/>
        <v/>
      </c>
    </row>
    <row r="155" spans="1:144" ht="129.6">
      <c r="A155" s="7" t="s">
        <v>328</v>
      </c>
      <c r="B155" s="7">
        <v>2019</v>
      </c>
      <c r="C155" t="s">
        <v>610</v>
      </c>
      <c r="D155" t="s">
        <v>611</v>
      </c>
      <c r="E155" t="s">
        <v>612</v>
      </c>
      <c r="F155" t="s">
        <v>613</v>
      </c>
      <c r="G155" t="s">
        <v>614</v>
      </c>
      <c r="H155" t="s">
        <v>586</v>
      </c>
      <c r="I155" s="160" t="s">
        <v>615</v>
      </c>
      <c r="J155" s="136">
        <f>VLOOKUP(H155, 'TRI Crosswalk codes'!D:E, 2, FALSE)</f>
        <v>2</v>
      </c>
      <c r="K155">
        <v>322220</v>
      </c>
      <c r="L155" s="137" t="str">
        <f>VLOOKUP(K155, '2017-2022 NAICS'!C:D, 2, FALSE)</f>
        <v>Paper Bag and Coated and Treated Paper Manufacturing</v>
      </c>
      <c r="M155" s="137" t="str">
        <f>IF(COUNTIF('Raw TRI Data'!A:A, K155) &gt;0, "Yes", "No")</f>
        <v>No</v>
      </c>
      <c r="N155">
        <v>40.889431999999999</v>
      </c>
      <c r="O155">
        <v>-74.160195000000002</v>
      </c>
      <c r="P155" s="15">
        <v>110000318077</v>
      </c>
      <c r="Q155" s="15">
        <v>1319217938036</v>
      </c>
      <c r="R155" t="s">
        <v>335</v>
      </c>
      <c r="S155" t="s">
        <v>336</v>
      </c>
      <c r="T155" s="160">
        <v>3</v>
      </c>
      <c r="U155" s="136" t="str">
        <f>VLOOKUP(T155, 'TRI Crosswalk codes'!A:B, 2, FALSE)</f>
        <v>1,000 to 9,999</v>
      </c>
      <c r="V155" t="s">
        <v>337</v>
      </c>
      <c r="W155">
        <v>0</v>
      </c>
      <c r="Y155">
        <v>0</v>
      </c>
      <c r="Z155">
        <v>0</v>
      </c>
      <c r="AA155" t="s">
        <v>338</v>
      </c>
      <c r="AB155" s="137" t="str">
        <f t="shared" si="110"/>
        <v>Processing: As a formulation component; P299 - Other</v>
      </c>
      <c r="AC155" s="137" t="s">
        <v>339</v>
      </c>
      <c r="AD155" s="26" t="str">
        <f>VLOOKUP(K155, 'NAICS OES Crosswalk'!A:C, 3, FALSE)</f>
        <v>Powder Coating Use</v>
      </c>
      <c r="AE155" s="26" t="str">
        <f>_xlfn.XLOOKUP($C155,'TRIFD to COU Crosswalk'!A:A,'TRIFD to COU Crosswalk'!B:B)</f>
        <v xml:space="preserve">Processing: adhesive manufacturing </v>
      </c>
      <c r="AF155" s="137" t="s">
        <v>616</v>
      </c>
      <c r="AK155" t="s">
        <v>341</v>
      </c>
      <c r="AL155" t="s">
        <v>341</v>
      </c>
      <c r="AM155" t="s">
        <v>341</v>
      </c>
      <c r="AN155" t="s">
        <v>341</v>
      </c>
      <c r="AO155" t="s">
        <v>341</v>
      </c>
      <c r="AP155" t="s">
        <v>341</v>
      </c>
      <c r="AQ155" t="s">
        <v>341</v>
      </c>
      <c r="AR155" t="s">
        <v>341</v>
      </c>
      <c r="AS155" t="s">
        <v>341</v>
      </c>
      <c r="AT155" t="s">
        <v>341</v>
      </c>
      <c r="AU155" t="s">
        <v>341</v>
      </c>
      <c r="AV155" t="s">
        <v>341</v>
      </c>
      <c r="AW155" t="s">
        <v>342</v>
      </c>
      <c r="AX155" t="s">
        <v>341</v>
      </c>
      <c r="AY155" t="s">
        <v>341</v>
      </c>
      <c r="AZ155" t="s">
        <v>341</v>
      </c>
      <c r="BA155" t="s">
        <v>341</v>
      </c>
      <c r="BB155" t="s">
        <v>341</v>
      </c>
      <c r="BC155" t="s">
        <v>341</v>
      </c>
      <c r="BD155" t="s">
        <v>341</v>
      </c>
      <c r="BE155" t="s">
        <v>341</v>
      </c>
      <c r="BF155" t="s">
        <v>341</v>
      </c>
      <c r="BG155" t="s">
        <v>341</v>
      </c>
      <c r="BH155" t="s">
        <v>341</v>
      </c>
      <c r="BI155" t="s">
        <v>342</v>
      </c>
      <c r="BJ155" t="s">
        <v>341</v>
      </c>
      <c r="BK155" t="s">
        <v>341</v>
      </c>
      <c r="BL155" t="s">
        <v>341</v>
      </c>
      <c r="BM155" t="s">
        <v>341</v>
      </c>
      <c r="BN155" t="s">
        <v>341</v>
      </c>
      <c r="BO155" t="s">
        <v>341</v>
      </c>
      <c r="BP155" t="s">
        <v>341</v>
      </c>
      <c r="BQ155" t="s">
        <v>341</v>
      </c>
      <c r="BR155" t="s">
        <v>341</v>
      </c>
      <c r="BS155" t="s">
        <v>341</v>
      </c>
      <c r="BT155" t="s">
        <v>341</v>
      </c>
      <c r="BU155" t="s">
        <v>341</v>
      </c>
      <c r="BV155" t="s">
        <v>341</v>
      </c>
      <c r="BW155" t="s">
        <v>341</v>
      </c>
      <c r="BX155" t="s">
        <v>341</v>
      </c>
      <c r="BY155" t="s">
        <v>341</v>
      </c>
      <c r="BZ155" t="s">
        <v>341</v>
      </c>
      <c r="CA155" t="s">
        <v>341</v>
      </c>
      <c r="CB155" t="s">
        <v>341</v>
      </c>
      <c r="CC155" t="s">
        <v>341</v>
      </c>
      <c r="CD155" t="s">
        <v>341</v>
      </c>
      <c r="CE155" t="s">
        <v>341</v>
      </c>
      <c r="CF155" t="s">
        <v>341</v>
      </c>
      <c r="CG155" t="s">
        <v>341</v>
      </c>
      <c r="CH155" t="s">
        <v>341</v>
      </c>
      <c r="CI155" t="s">
        <v>341</v>
      </c>
      <c r="CJ155" t="s">
        <v>341</v>
      </c>
      <c r="CK155" t="s">
        <v>341</v>
      </c>
      <c r="CL155" t="s">
        <v>341</v>
      </c>
      <c r="CM155" t="str">
        <f t="shared" si="111"/>
        <v/>
      </c>
      <c r="CN155" t="str">
        <f t="shared" si="112"/>
        <v/>
      </c>
      <c r="CO155" t="str">
        <f t="shared" si="113"/>
        <v/>
      </c>
      <c r="CP155" t="str">
        <f t="shared" si="114"/>
        <v/>
      </c>
      <c r="CQ155" t="str">
        <f t="shared" si="115"/>
        <v/>
      </c>
      <c r="CR155" t="str">
        <f t="shared" si="116"/>
        <v/>
      </c>
      <c r="CS155" t="str">
        <f t="shared" si="117"/>
        <v/>
      </c>
      <c r="CT155" t="str">
        <f t="shared" si="118"/>
        <v/>
      </c>
      <c r="CU155" t="str">
        <f t="shared" si="119"/>
        <v/>
      </c>
      <c r="CV155" t="str">
        <f t="shared" si="120"/>
        <v/>
      </c>
      <c r="CW155" t="str">
        <f t="shared" si="121"/>
        <v/>
      </c>
      <c r="CX155" t="str">
        <f t="shared" si="122"/>
        <v/>
      </c>
      <c r="CY155" t="str">
        <f t="shared" si="123"/>
        <v>Processing: As a formulation component</v>
      </c>
      <c r="CZ155" t="str">
        <f t="shared" si="124"/>
        <v/>
      </c>
      <c r="DA155" t="str">
        <f t="shared" si="125"/>
        <v/>
      </c>
      <c r="DB155" t="str">
        <f t="shared" si="126"/>
        <v/>
      </c>
      <c r="DC155" t="str">
        <f t="shared" si="127"/>
        <v/>
      </c>
      <c r="DD155" t="str">
        <f t="shared" si="128"/>
        <v/>
      </c>
      <c r="DE155" t="str">
        <f t="shared" si="129"/>
        <v/>
      </c>
      <c r="DF155" t="str">
        <f t="shared" si="130"/>
        <v/>
      </c>
      <c r="DG155" t="str">
        <f t="shared" si="131"/>
        <v/>
      </c>
      <c r="DH155" t="str">
        <f t="shared" si="132"/>
        <v/>
      </c>
      <c r="DI155" t="str">
        <f t="shared" si="133"/>
        <v/>
      </c>
      <c r="DJ155" t="str">
        <f t="shared" si="134"/>
        <v/>
      </c>
      <c r="DK155" t="str">
        <f t="shared" si="135"/>
        <v>P299 - Other</v>
      </c>
      <c r="DL155" t="str">
        <f t="shared" si="136"/>
        <v/>
      </c>
      <c r="DM155" t="str">
        <f t="shared" si="137"/>
        <v/>
      </c>
      <c r="DN155" t="str">
        <f t="shared" si="138"/>
        <v/>
      </c>
      <c r="DO155" t="str">
        <f t="shared" si="139"/>
        <v/>
      </c>
      <c r="DP155" t="str">
        <f t="shared" si="140"/>
        <v/>
      </c>
      <c r="DQ155" t="str">
        <f t="shared" si="141"/>
        <v/>
      </c>
      <c r="DR155" t="str">
        <f t="shared" si="142"/>
        <v/>
      </c>
      <c r="DS155" t="str">
        <f t="shared" si="143"/>
        <v/>
      </c>
      <c r="DT155" t="str">
        <f t="shared" si="144"/>
        <v/>
      </c>
      <c r="DU155" t="str">
        <f t="shared" si="145"/>
        <v/>
      </c>
      <c r="DV155" t="str">
        <f t="shared" si="146"/>
        <v/>
      </c>
      <c r="DW155" t="str">
        <f t="shared" si="147"/>
        <v/>
      </c>
      <c r="DX155" t="str">
        <f t="shared" si="148"/>
        <v/>
      </c>
      <c r="DY155" t="str">
        <f t="shared" si="149"/>
        <v/>
      </c>
      <c r="DZ155" t="str">
        <f t="shared" si="150"/>
        <v/>
      </c>
      <c r="EA155" t="str">
        <f t="shared" si="151"/>
        <v/>
      </c>
      <c r="EB155" t="str">
        <f t="shared" si="152"/>
        <v/>
      </c>
      <c r="EC155" t="str">
        <f t="shared" si="153"/>
        <v/>
      </c>
      <c r="ED155" t="str">
        <f t="shared" si="154"/>
        <v/>
      </c>
      <c r="EE155" t="str">
        <f t="shared" si="155"/>
        <v/>
      </c>
      <c r="EF155" t="str">
        <f t="shared" si="156"/>
        <v/>
      </c>
      <c r="EG155" t="str">
        <f t="shared" si="157"/>
        <v/>
      </c>
      <c r="EH155" t="str">
        <f t="shared" si="158"/>
        <v/>
      </c>
      <c r="EI155" t="str">
        <f t="shared" si="159"/>
        <v/>
      </c>
      <c r="EJ155" t="str">
        <f t="shared" si="160"/>
        <v/>
      </c>
      <c r="EK155" t="str">
        <f t="shared" si="161"/>
        <v/>
      </c>
      <c r="EL155" t="str">
        <f t="shared" si="162"/>
        <v/>
      </c>
      <c r="EM155" t="str">
        <f t="shared" si="163"/>
        <v/>
      </c>
      <c r="EN155" t="str">
        <f t="shared" si="164"/>
        <v/>
      </c>
    </row>
    <row r="156" spans="1:144" ht="129.6">
      <c r="A156" s="7" t="s">
        <v>328</v>
      </c>
      <c r="B156" s="7">
        <v>2020</v>
      </c>
      <c r="C156" t="s">
        <v>610</v>
      </c>
      <c r="D156" t="s">
        <v>611</v>
      </c>
      <c r="E156" t="s">
        <v>612</v>
      </c>
      <c r="F156" t="s">
        <v>613</v>
      </c>
      <c r="G156" t="s">
        <v>614</v>
      </c>
      <c r="H156" t="s">
        <v>586</v>
      </c>
      <c r="I156" s="160" t="s">
        <v>615</v>
      </c>
      <c r="J156" s="136">
        <f>VLOOKUP(H156, 'TRI Crosswalk codes'!D:E, 2, FALSE)</f>
        <v>2</v>
      </c>
      <c r="K156">
        <v>322220</v>
      </c>
      <c r="L156" s="137" t="str">
        <f>VLOOKUP(K156, '2017-2022 NAICS'!C:D, 2, FALSE)</f>
        <v>Paper Bag and Coated and Treated Paper Manufacturing</v>
      </c>
      <c r="M156" s="137" t="str">
        <f>IF(COUNTIF('Raw TRI Data'!A:A, K156) &gt;0, "Yes", "No")</f>
        <v>No</v>
      </c>
      <c r="N156">
        <v>40.889431999999999</v>
      </c>
      <c r="O156">
        <v>-74.160195000000002</v>
      </c>
      <c r="P156" s="15">
        <v>110000318077</v>
      </c>
      <c r="Q156" s="15">
        <v>1320218831752</v>
      </c>
      <c r="R156" t="s">
        <v>335</v>
      </c>
      <c r="S156" t="s">
        <v>336</v>
      </c>
      <c r="T156" s="160">
        <v>3</v>
      </c>
      <c r="U156" s="136" t="str">
        <f>VLOOKUP(T156, 'TRI Crosswalk codes'!A:B, 2, FALSE)</f>
        <v>1,000 to 9,999</v>
      </c>
      <c r="V156" t="s">
        <v>337</v>
      </c>
      <c r="W156">
        <v>0</v>
      </c>
      <c r="Y156">
        <v>0</v>
      </c>
      <c r="Z156">
        <v>0</v>
      </c>
      <c r="AA156" t="s">
        <v>338</v>
      </c>
      <c r="AB156" s="137" t="str">
        <f t="shared" si="110"/>
        <v>Processing: As a formulation component; P299 - Other</v>
      </c>
      <c r="AC156" s="137" t="s">
        <v>339</v>
      </c>
      <c r="AD156" s="26" t="str">
        <f>VLOOKUP(K156, 'NAICS OES Crosswalk'!A:C, 3, FALSE)</f>
        <v>Powder Coating Use</v>
      </c>
      <c r="AE156" s="26" t="str">
        <f>_xlfn.XLOOKUP($C156,'TRIFD to COU Crosswalk'!A:A,'TRIFD to COU Crosswalk'!B:B)</f>
        <v xml:space="preserve">Processing: adhesive manufacturing </v>
      </c>
      <c r="AF156" s="137" t="s">
        <v>616</v>
      </c>
      <c r="AK156" t="s">
        <v>341</v>
      </c>
      <c r="AL156" t="s">
        <v>341</v>
      </c>
      <c r="AM156" t="s">
        <v>341</v>
      </c>
      <c r="AN156" t="s">
        <v>341</v>
      </c>
      <c r="AO156" t="s">
        <v>341</v>
      </c>
      <c r="AP156" t="s">
        <v>341</v>
      </c>
      <c r="AQ156" t="s">
        <v>341</v>
      </c>
      <c r="AR156" t="s">
        <v>341</v>
      </c>
      <c r="AS156" t="s">
        <v>341</v>
      </c>
      <c r="AT156" t="s">
        <v>341</v>
      </c>
      <c r="AU156" t="s">
        <v>341</v>
      </c>
      <c r="AV156" t="s">
        <v>341</v>
      </c>
      <c r="AW156" t="s">
        <v>342</v>
      </c>
      <c r="AX156" t="s">
        <v>341</v>
      </c>
      <c r="AY156" t="s">
        <v>341</v>
      </c>
      <c r="AZ156" t="s">
        <v>341</v>
      </c>
      <c r="BA156" t="s">
        <v>341</v>
      </c>
      <c r="BB156" t="s">
        <v>341</v>
      </c>
      <c r="BC156" t="s">
        <v>341</v>
      </c>
      <c r="BD156" t="s">
        <v>341</v>
      </c>
      <c r="BE156" t="s">
        <v>341</v>
      </c>
      <c r="BF156" t="s">
        <v>341</v>
      </c>
      <c r="BG156" t="s">
        <v>341</v>
      </c>
      <c r="BH156" t="s">
        <v>341</v>
      </c>
      <c r="BI156" t="s">
        <v>342</v>
      </c>
      <c r="BJ156" t="s">
        <v>341</v>
      </c>
      <c r="BK156" t="s">
        <v>341</v>
      </c>
      <c r="BL156" t="s">
        <v>341</v>
      </c>
      <c r="BM156" t="s">
        <v>341</v>
      </c>
      <c r="BN156" t="s">
        <v>341</v>
      </c>
      <c r="BO156" t="s">
        <v>341</v>
      </c>
      <c r="BP156" t="s">
        <v>341</v>
      </c>
      <c r="BQ156" t="s">
        <v>341</v>
      </c>
      <c r="BR156" t="s">
        <v>341</v>
      </c>
      <c r="BS156" t="s">
        <v>341</v>
      </c>
      <c r="BT156" t="s">
        <v>341</v>
      </c>
      <c r="BU156" t="s">
        <v>341</v>
      </c>
      <c r="BV156" t="s">
        <v>341</v>
      </c>
      <c r="BW156" t="s">
        <v>341</v>
      </c>
      <c r="BX156" t="s">
        <v>341</v>
      </c>
      <c r="BY156" t="s">
        <v>341</v>
      </c>
      <c r="BZ156" t="s">
        <v>341</v>
      </c>
      <c r="CA156" t="s">
        <v>341</v>
      </c>
      <c r="CB156" t="s">
        <v>341</v>
      </c>
      <c r="CC156" t="s">
        <v>341</v>
      </c>
      <c r="CD156" t="s">
        <v>341</v>
      </c>
      <c r="CE156" t="s">
        <v>341</v>
      </c>
      <c r="CF156" t="s">
        <v>341</v>
      </c>
      <c r="CG156" t="s">
        <v>341</v>
      </c>
      <c r="CH156" t="s">
        <v>341</v>
      </c>
      <c r="CI156" t="s">
        <v>341</v>
      </c>
      <c r="CJ156" t="s">
        <v>341</v>
      </c>
      <c r="CK156" t="s">
        <v>341</v>
      </c>
      <c r="CL156" t="s">
        <v>341</v>
      </c>
      <c r="CM156" t="str">
        <f t="shared" si="111"/>
        <v/>
      </c>
      <c r="CN156" t="str">
        <f t="shared" si="112"/>
        <v/>
      </c>
      <c r="CO156" t="str">
        <f t="shared" si="113"/>
        <v/>
      </c>
      <c r="CP156" t="str">
        <f t="shared" si="114"/>
        <v/>
      </c>
      <c r="CQ156" t="str">
        <f t="shared" si="115"/>
        <v/>
      </c>
      <c r="CR156" t="str">
        <f t="shared" si="116"/>
        <v/>
      </c>
      <c r="CS156" t="str">
        <f t="shared" si="117"/>
        <v/>
      </c>
      <c r="CT156" t="str">
        <f t="shared" si="118"/>
        <v/>
      </c>
      <c r="CU156" t="str">
        <f t="shared" si="119"/>
        <v/>
      </c>
      <c r="CV156" t="str">
        <f t="shared" si="120"/>
        <v/>
      </c>
      <c r="CW156" t="str">
        <f t="shared" si="121"/>
        <v/>
      </c>
      <c r="CX156" t="str">
        <f t="shared" si="122"/>
        <v/>
      </c>
      <c r="CY156" t="str">
        <f t="shared" si="123"/>
        <v>Processing: As a formulation component</v>
      </c>
      <c r="CZ156" t="str">
        <f t="shared" si="124"/>
        <v/>
      </c>
      <c r="DA156" t="str">
        <f t="shared" si="125"/>
        <v/>
      </c>
      <c r="DB156" t="str">
        <f t="shared" si="126"/>
        <v/>
      </c>
      <c r="DC156" t="str">
        <f t="shared" si="127"/>
        <v/>
      </c>
      <c r="DD156" t="str">
        <f t="shared" si="128"/>
        <v/>
      </c>
      <c r="DE156" t="str">
        <f t="shared" si="129"/>
        <v/>
      </c>
      <c r="DF156" t="str">
        <f t="shared" si="130"/>
        <v/>
      </c>
      <c r="DG156" t="str">
        <f t="shared" si="131"/>
        <v/>
      </c>
      <c r="DH156" t="str">
        <f t="shared" si="132"/>
        <v/>
      </c>
      <c r="DI156" t="str">
        <f t="shared" si="133"/>
        <v/>
      </c>
      <c r="DJ156" t="str">
        <f t="shared" si="134"/>
        <v/>
      </c>
      <c r="DK156" t="str">
        <f t="shared" si="135"/>
        <v>P299 - Other</v>
      </c>
      <c r="DL156" t="str">
        <f t="shared" si="136"/>
        <v/>
      </c>
      <c r="DM156" t="str">
        <f t="shared" si="137"/>
        <v/>
      </c>
      <c r="DN156" t="str">
        <f t="shared" si="138"/>
        <v/>
      </c>
      <c r="DO156" t="str">
        <f t="shared" si="139"/>
        <v/>
      </c>
      <c r="DP156" t="str">
        <f t="shared" si="140"/>
        <v/>
      </c>
      <c r="DQ156" t="str">
        <f t="shared" si="141"/>
        <v/>
      </c>
      <c r="DR156" t="str">
        <f t="shared" si="142"/>
        <v/>
      </c>
      <c r="DS156" t="str">
        <f t="shared" si="143"/>
        <v/>
      </c>
      <c r="DT156" t="str">
        <f t="shared" si="144"/>
        <v/>
      </c>
      <c r="DU156" t="str">
        <f t="shared" si="145"/>
        <v/>
      </c>
      <c r="DV156" t="str">
        <f t="shared" si="146"/>
        <v/>
      </c>
      <c r="DW156" t="str">
        <f t="shared" si="147"/>
        <v/>
      </c>
      <c r="DX156" t="str">
        <f t="shared" si="148"/>
        <v/>
      </c>
      <c r="DY156" t="str">
        <f t="shared" si="149"/>
        <v/>
      </c>
      <c r="DZ156" t="str">
        <f t="shared" si="150"/>
        <v/>
      </c>
      <c r="EA156" t="str">
        <f t="shared" si="151"/>
        <v/>
      </c>
      <c r="EB156" t="str">
        <f t="shared" si="152"/>
        <v/>
      </c>
      <c r="EC156" t="str">
        <f t="shared" si="153"/>
        <v/>
      </c>
      <c r="ED156" t="str">
        <f t="shared" si="154"/>
        <v/>
      </c>
      <c r="EE156" t="str">
        <f t="shared" si="155"/>
        <v/>
      </c>
      <c r="EF156" t="str">
        <f t="shared" si="156"/>
        <v/>
      </c>
      <c r="EG156" t="str">
        <f t="shared" si="157"/>
        <v/>
      </c>
      <c r="EH156" t="str">
        <f t="shared" si="158"/>
        <v/>
      </c>
      <c r="EI156" t="str">
        <f t="shared" si="159"/>
        <v/>
      </c>
      <c r="EJ156" t="str">
        <f t="shared" si="160"/>
        <v/>
      </c>
      <c r="EK156" t="str">
        <f t="shared" si="161"/>
        <v/>
      </c>
      <c r="EL156" t="str">
        <f t="shared" si="162"/>
        <v/>
      </c>
      <c r="EM156" t="str">
        <f t="shared" si="163"/>
        <v/>
      </c>
      <c r="EN156" t="str">
        <f t="shared" si="164"/>
        <v/>
      </c>
    </row>
    <row r="157" spans="1:144" ht="129.6">
      <c r="A157" s="7" t="s">
        <v>328</v>
      </c>
      <c r="B157" s="7">
        <v>2021</v>
      </c>
      <c r="C157" t="s">
        <v>610</v>
      </c>
      <c r="D157" t="s">
        <v>611</v>
      </c>
      <c r="E157" t="s">
        <v>612</v>
      </c>
      <c r="F157" t="s">
        <v>613</v>
      </c>
      <c r="G157" t="s">
        <v>614</v>
      </c>
      <c r="H157" t="s">
        <v>586</v>
      </c>
      <c r="I157" s="160" t="s">
        <v>615</v>
      </c>
      <c r="J157" s="136">
        <f>VLOOKUP(H157, 'TRI Crosswalk codes'!D:E, 2, FALSE)</f>
        <v>2</v>
      </c>
      <c r="K157">
        <v>322220</v>
      </c>
      <c r="L157" s="137" t="str">
        <f>VLOOKUP(K157, '2017-2022 NAICS'!C:D, 2, FALSE)</f>
        <v>Paper Bag and Coated and Treated Paper Manufacturing</v>
      </c>
      <c r="M157" s="137" t="str">
        <f>IF(COUNTIF('Raw TRI Data'!A:A, K157) &gt;0, "Yes", "No")</f>
        <v>No</v>
      </c>
      <c r="N157">
        <v>40.889431999999999</v>
      </c>
      <c r="O157">
        <v>-74.160195000000002</v>
      </c>
      <c r="P157" s="15">
        <v>110000318077</v>
      </c>
      <c r="Q157" s="15">
        <v>1321219754254</v>
      </c>
      <c r="R157" t="s">
        <v>335</v>
      </c>
      <c r="S157" t="s">
        <v>336</v>
      </c>
      <c r="T157" s="160">
        <v>2</v>
      </c>
      <c r="U157" s="136" t="str">
        <f>VLOOKUP(T157, 'TRI Crosswalk codes'!A:B, 2, FALSE)</f>
        <v>100 to 999</v>
      </c>
      <c r="V157" t="s">
        <v>337</v>
      </c>
      <c r="W157">
        <v>0</v>
      </c>
      <c r="Y157">
        <v>0</v>
      </c>
      <c r="Z157">
        <v>0</v>
      </c>
      <c r="AA157" t="s">
        <v>338</v>
      </c>
      <c r="AB157" s="137" t="str">
        <f t="shared" si="110"/>
        <v>Processing: As a formulation component; P299 - Other</v>
      </c>
      <c r="AC157" s="137" t="s">
        <v>339</v>
      </c>
      <c r="AD157" s="26" t="str">
        <f>VLOOKUP(K157, 'NAICS OES Crosswalk'!A:C, 3, FALSE)</f>
        <v>Powder Coating Use</v>
      </c>
      <c r="AE157" s="26" t="str">
        <f>_xlfn.XLOOKUP($C157,'TRIFD to COU Crosswalk'!A:A,'TRIFD to COU Crosswalk'!B:B)</f>
        <v xml:space="preserve">Processing: adhesive manufacturing </v>
      </c>
      <c r="AF157" s="137" t="s">
        <v>616</v>
      </c>
      <c r="AK157" t="s">
        <v>341</v>
      </c>
      <c r="AL157" t="s">
        <v>341</v>
      </c>
      <c r="AM157" t="s">
        <v>341</v>
      </c>
      <c r="AN157" t="s">
        <v>341</v>
      </c>
      <c r="AO157" t="s">
        <v>341</v>
      </c>
      <c r="AP157" t="s">
        <v>341</v>
      </c>
      <c r="AQ157" t="s">
        <v>341</v>
      </c>
      <c r="AR157" t="s">
        <v>341</v>
      </c>
      <c r="AS157" t="s">
        <v>341</v>
      </c>
      <c r="AT157" t="s">
        <v>341</v>
      </c>
      <c r="AU157" t="s">
        <v>341</v>
      </c>
      <c r="AV157" t="s">
        <v>341</v>
      </c>
      <c r="AW157" t="s">
        <v>342</v>
      </c>
      <c r="AX157" t="s">
        <v>341</v>
      </c>
      <c r="AY157" t="s">
        <v>341</v>
      </c>
      <c r="AZ157" t="s">
        <v>341</v>
      </c>
      <c r="BA157" t="s">
        <v>341</v>
      </c>
      <c r="BB157" t="s">
        <v>341</v>
      </c>
      <c r="BC157" t="s">
        <v>341</v>
      </c>
      <c r="BD157" t="s">
        <v>341</v>
      </c>
      <c r="BE157" t="s">
        <v>341</v>
      </c>
      <c r="BF157" t="s">
        <v>341</v>
      </c>
      <c r="BG157" t="s">
        <v>341</v>
      </c>
      <c r="BH157" t="s">
        <v>341</v>
      </c>
      <c r="BI157" t="s">
        <v>342</v>
      </c>
      <c r="BJ157" t="s">
        <v>341</v>
      </c>
      <c r="BK157" t="s">
        <v>341</v>
      </c>
      <c r="BL157" t="s">
        <v>341</v>
      </c>
      <c r="BM157" t="s">
        <v>341</v>
      </c>
      <c r="BN157" t="s">
        <v>341</v>
      </c>
      <c r="BO157" t="s">
        <v>341</v>
      </c>
      <c r="BP157" t="s">
        <v>341</v>
      </c>
      <c r="BQ157" t="s">
        <v>341</v>
      </c>
      <c r="BR157" t="s">
        <v>341</v>
      </c>
      <c r="BS157" t="s">
        <v>341</v>
      </c>
      <c r="BT157" t="s">
        <v>341</v>
      </c>
      <c r="BU157" t="s">
        <v>341</v>
      </c>
      <c r="BV157" t="s">
        <v>341</v>
      </c>
      <c r="BW157" t="s">
        <v>341</v>
      </c>
      <c r="BX157" t="s">
        <v>341</v>
      </c>
      <c r="BY157" t="s">
        <v>341</v>
      </c>
      <c r="BZ157" t="s">
        <v>341</v>
      </c>
      <c r="CA157" t="s">
        <v>341</v>
      </c>
      <c r="CB157" t="s">
        <v>341</v>
      </c>
      <c r="CC157" t="s">
        <v>341</v>
      </c>
      <c r="CD157" t="s">
        <v>341</v>
      </c>
      <c r="CE157" t="s">
        <v>341</v>
      </c>
      <c r="CF157" t="s">
        <v>341</v>
      </c>
      <c r="CG157" t="s">
        <v>341</v>
      </c>
      <c r="CH157" t="s">
        <v>341</v>
      </c>
      <c r="CI157" t="s">
        <v>341</v>
      </c>
      <c r="CJ157" t="s">
        <v>341</v>
      </c>
      <c r="CK157" t="s">
        <v>341</v>
      </c>
      <c r="CL157" t="s">
        <v>341</v>
      </c>
      <c r="CM157" t="str">
        <f t="shared" si="111"/>
        <v/>
      </c>
      <c r="CN157" t="str">
        <f t="shared" si="112"/>
        <v/>
      </c>
      <c r="CO157" t="str">
        <f t="shared" si="113"/>
        <v/>
      </c>
      <c r="CP157" t="str">
        <f t="shared" si="114"/>
        <v/>
      </c>
      <c r="CQ157" t="str">
        <f t="shared" si="115"/>
        <v/>
      </c>
      <c r="CR157" t="str">
        <f t="shared" si="116"/>
        <v/>
      </c>
      <c r="CS157" t="str">
        <f t="shared" si="117"/>
        <v/>
      </c>
      <c r="CT157" t="str">
        <f t="shared" si="118"/>
        <v/>
      </c>
      <c r="CU157" t="str">
        <f t="shared" si="119"/>
        <v/>
      </c>
      <c r="CV157" t="str">
        <f t="shared" si="120"/>
        <v/>
      </c>
      <c r="CW157" t="str">
        <f t="shared" si="121"/>
        <v/>
      </c>
      <c r="CX157" t="str">
        <f t="shared" si="122"/>
        <v/>
      </c>
      <c r="CY157" t="str">
        <f t="shared" si="123"/>
        <v>Processing: As a formulation component</v>
      </c>
      <c r="CZ157" t="str">
        <f t="shared" si="124"/>
        <v/>
      </c>
      <c r="DA157" t="str">
        <f t="shared" si="125"/>
        <v/>
      </c>
      <c r="DB157" t="str">
        <f t="shared" si="126"/>
        <v/>
      </c>
      <c r="DC157" t="str">
        <f t="shared" si="127"/>
        <v/>
      </c>
      <c r="DD157" t="str">
        <f t="shared" si="128"/>
        <v/>
      </c>
      <c r="DE157" t="str">
        <f t="shared" si="129"/>
        <v/>
      </c>
      <c r="DF157" t="str">
        <f t="shared" si="130"/>
        <v/>
      </c>
      <c r="DG157" t="str">
        <f t="shared" si="131"/>
        <v/>
      </c>
      <c r="DH157" t="str">
        <f t="shared" si="132"/>
        <v/>
      </c>
      <c r="DI157" t="str">
        <f t="shared" si="133"/>
        <v/>
      </c>
      <c r="DJ157" t="str">
        <f t="shared" si="134"/>
        <v/>
      </c>
      <c r="DK157" t="str">
        <f t="shared" si="135"/>
        <v>P299 - Other</v>
      </c>
      <c r="DL157" t="str">
        <f t="shared" si="136"/>
        <v/>
      </c>
      <c r="DM157" t="str">
        <f t="shared" si="137"/>
        <v/>
      </c>
      <c r="DN157" t="str">
        <f t="shared" si="138"/>
        <v/>
      </c>
      <c r="DO157" t="str">
        <f t="shared" si="139"/>
        <v/>
      </c>
      <c r="DP157" t="str">
        <f t="shared" si="140"/>
        <v/>
      </c>
      <c r="DQ157" t="str">
        <f t="shared" si="141"/>
        <v/>
      </c>
      <c r="DR157" t="str">
        <f t="shared" si="142"/>
        <v/>
      </c>
      <c r="DS157" t="str">
        <f t="shared" si="143"/>
        <v/>
      </c>
      <c r="DT157" t="str">
        <f t="shared" si="144"/>
        <v/>
      </c>
      <c r="DU157" t="str">
        <f t="shared" si="145"/>
        <v/>
      </c>
      <c r="DV157" t="str">
        <f t="shared" si="146"/>
        <v/>
      </c>
      <c r="DW157" t="str">
        <f t="shared" si="147"/>
        <v/>
      </c>
      <c r="DX157" t="str">
        <f t="shared" si="148"/>
        <v/>
      </c>
      <c r="DY157" t="str">
        <f t="shared" si="149"/>
        <v/>
      </c>
      <c r="DZ157" t="str">
        <f t="shared" si="150"/>
        <v/>
      </c>
      <c r="EA157" t="str">
        <f t="shared" si="151"/>
        <v/>
      </c>
      <c r="EB157" t="str">
        <f t="shared" si="152"/>
        <v/>
      </c>
      <c r="EC157" t="str">
        <f t="shared" si="153"/>
        <v/>
      </c>
      <c r="ED157" t="str">
        <f t="shared" si="154"/>
        <v/>
      </c>
      <c r="EE157" t="str">
        <f t="shared" si="155"/>
        <v/>
      </c>
      <c r="EF157" t="str">
        <f t="shared" si="156"/>
        <v/>
      </c>
      <c r="EG157" t="str">
        <f t="shared" si="157"/>
        <v/>
      </c>
      <c r="EH157" t="str">
        <f t="shared" si="158"/>
        <v/>
      </c>
      <c r="EI157" t="str">
        <f t="shared" si="159"/>
        <v/>
      </c>
      <c r="EJ157" t="str">
        <f t="shared" si="160"/>
        <v/>
      </c>
      <c r="EK157" t="str">
        <f t="shared" si="161"/>
        <v/>
      </c>
      <c r="EL157" t="str">
        <f t="shared" si="162"/>
        <v/>
      </c>
      <c r="EM157" t="str">
        <f t="shared" si="163"/>
        <v/>
      </c>
      <c r="EN157" t="str">
        <f t="shared" si="164"/>
        <v/>
      </c>
    </row>
    <row r="158" spans="1:144" ht="86.45">
      <c r="A158" s="7" t="s">
        <v>328</v>
      </c>
      <c r="B158" s="7">
        <v>2019</v>
      </c>
      <c r="C158" t="s">
        <v>617</v>
      </c>
      <c r="D158" t="s">
        <v>618</v>
      </c>
      <c r="E158" t="s">
        <v>619</v>
      </c>
      <c r="F158" t="s">
        <v>460</v>
      </c>
      <c r="G158" t="s">
        <v>461</v>
      </c>
      <c r="H158" t="s">
        <v>370</v>
      </c>
      <c r="I158">
        <v>71730</v>
      </c>
      <c r="J158" s="136">
        <f>VLOOKUP(H158, 'TRI Crosswalk codes'!D:E, 2, FALSE)</f>
        <v>6</v>
      </c>
      <c r="K158">
        <v>325180</v>
      </c>
      <c r="L158" s="137" t="str">
        <f>VLOOKUP(K158, '2017-2022 NAICS'!C:D, 2, FALSE)</f>
        <v>Other Basic Inorganic Chemical Manufacturing</v>
      </c>
      <c r="M158" s="137" t="str">
        <f>IF(COUNTIF('Raw TRI Data'!A:A, K158) &gt;0, "Yes", "No")</f>
        <v>No</v>
      </c>
      <c r="N158">
        <v>33.183100000000003</v>
      </c>
      <c r="O158">
        <v>-92.706900000000005</v>
      </c>
      <c r="P158" s="15">
        <v>110000451109</v>
      </c>
      <c r="Q158" s="15">
        <v>1319219417615</v>
      </c>
      <c r="R158" t="s">
        <v>335</v>
      </c>
      <c r="S158" t="s">
        <v>336</v>
      </c>
      <c r="T158" s="160">
        <v>6</v>
      </c>
      <c r="U158" s="136" t="str">
        <f>VLOOKUP(T158, 'TRI Crosswalk codes'!A:B, 2, FALSE)</f>
        <v>1,000,000 to 9,999,999</v>
      </c>
      <c r="V158">
        <v>0</v>
      </c>
      <c r="W158">
        <v>0</v>
      </c>
      <c r="Y158">
        <v>530</v>
      </c>
      <c r="Z158">
        <v>530</v>
      </c>
      <c r="AA158" t="s">
        <v>338</v>
      </c>
      <c r="AB158" s="137" t="str">
        <f t="shared" si="110"/>
        <v>Manufacture: Produce; Manufacture: As a byproduct; Processing: As a reactant; 102 - Raw Materials</v>
      </c>
      <c r="AC158" s="137" t="s">
        <v>339</v>
      </c>
      <c r="AD158" s="26" t="str">
        <f>VLOOKUP(K158, 'NAICS OES Crosswalk'!A:C, 3, FALSE)</f>
        <v>Processing: Reactant</v>
      </c>
      <c r="AE158" s="26" t="str">
        <f>_xlfn.XLOOKUP($C158,'TRIFD to COU Crosswalk'!A:A,'TRIFD to COU Crosswalk'!B:B)</f>
        <v xml:space="preserve">Processing as a reactant in plastic material and resin manufacturing; Processing as a reactant in all other chemical product and preparation manufacturing </v>
      </c>
      <c r="AF158" s="137" t="s">
        <v>388</v>
      </c>
      <c r="AK158" t="s">
        <v>342</v>
      </c>
      <c r="AL158" t="s">
        <v>341</v>
      </c>
      <c r="AM158" t="s">
        <v>341</v>
      </c>
      <c r="AN158" t="s">
        <v>341</v>
      </c>
      <c r="AO158" t="s">
        <v>342</v>
      </c>
      <c r="AP158" t="s">
        <v>341</v>
      </c>
      <c r="AQ158" t="s">
        <v>342</v>
      </c>
      <c r="AR158" t="s">
        <v>341</v>
      </c>
      <c r="AS158" t="s">
        <v>342</v>
      </c>
      <c r="AT158" t="s">
        <v>341</v>
      </c>
      <c r="AU158" t="s">
        <v>341</v>
      </c>
      <c r="AV158" t="s">
        <v>341</v>
      </c>
      <c r="AW158" t="s">
        <v>341</v>
      </c>
      <c r="AX158" t="s">
        <v>341</v>
      </c>
      <c r="AY158" t="s">
        <v>341</v>
      </c>
      <c r="AZ158" t="s">
        <v>341</v>
      </c>
      <c r="BA158" t="s">
        <v>341</v>
      </c>
      <c r="BB158" t="s">
        <v>341</v>
      </c>
      <c r="BC158" t="s">
        <v>341</v>
      </c>
      <c r="BD158" t="s">
        <v>341</v>
      </c>
      <c r="BE158" t="s">
        <v>341</v>
      </c>
      <c r="BF158" t="s">
        <v>341</v>
      </c>
      <c r="BG158" t="s">
        <v>341</v>
      </c>
      <c r="BH158" t="s">
        <v>341</v>
      </c>
      <c r="BI158" t="s">
        <v>341</v>
      </c>
      <c r="BJ158" t="s">
        <v>341</v>
      </c>
      <c r="BK158" t="s">
        <v>341</v>
      </c>
      <c r="BL158" t="s">
        <v>341</v>
      </c>
      <c r="BM158" t="s">
        <v>341</v>
      </c>
      <c r="BN158" t="s">
        <v>341</v>
      </c>
      <c r="BO158" t="s">
        <v>341</v>
      </c>
      <c r="BP158" t="s">
        <v>341</v>
      </c>
      <c r="BQ158" t="s">
        <v>341</v>
      </c>
      <c r="BR158" t="s">
        <v>341</v>
      </c>
      <c r="BS158" t="s">
        <v>341</v>
      </c>
      <c r="BT158" t="s">
        <v>341</v>
      </c>
      <c r="BU158" t="s">
        <v>341</v>
      </c>
      <c r="BV158" t="s">
        <v>341</v>
      </c>
      <c r="BW158" t="s">
        <v>341</v>
      </c>
      <c r="BX158" t="s">
        <v>341</v>
      </c>
      <c r="BY158" t="s">
        <v>341</v>
      </c>
      <c r="BZ158" t="s">
        <v>341</v>
      </c>
      <c r="CA158" t="s">
        <v>341</v>
      </c>
      <c r="CB158" t="s">
        <v>341</v>
      </c>
      <c r="CC158" t="s">
        <v>341</v>
      </c>
      <c r="CD158" t="s">
        <v>341</v>
      </c>
      <c r="CE158" t="s">
        <v>341</v>
      </c>
      <c r="CF158" t="s">
        <v>341</v>
      </c>
      <c r="CG158" t="s">
        <v>341</v>
      </c>
      <c r="CH158" t="s">
        <v>341</v>
      </c>
      <c r="CI158" t="s">
        <v>341</v>
      </c>
      <c r="CJ158" t="s">
        <v>341</v>
      </c>
      <c r="CK158" t="s">
        <v>341</v>
      </c>
      <c r="CL158" t="s">
        <v>341</v>
      </c>
      <c r="CM158" t="str">
        <f t="shared" si="111"/>
        <v>Manufacture: Produce</v>
      </c>
      <c r="CN158" t="str">
        <f t="shared" si="112"/>
        <v/>
      </c>
      <c r="CO158" t="str">
        <f t="shared" si="113"/>
        <v/>
      </c>
      <c r="CP158" t="str">
        <f t="shared" si="114"/>
        <v/>
      </c>
      <c r="CQ158" t="str">
        <f t="shared" si="115"/>
        <v>Manufacture: As a byproduct</v>
      </c>
      <c r="CR158" t="str">
        <f t="shared" si="116"/>
        <v/>
      </c>
      <c r="CS158" t="str">
        <f t="shared" si="117"/>
        <v>Processing: As a reactant</v>
      </c>
      <c r="CT158" t="str">
        <f t="shared" si="118"/>
        <v/>
      </c>
      <c r="CU158" t="str">
        <f t="shared" si="119"/>
        <v>102 - Raw Materials</v>
      </c>
      <c r="CV158" t="str">
        <f t="shared" si="120"/>
        <v/>
      </c>
      <c r="CW158" t="str">
        <f t="shared" si="121"/>
        <v/>
      </c>
      <c r="CX158" t="str">
        <f t="shared" si="122"/>
        <v/>
      </c>
      <c r="CY158" t="str">
        <f t="shared" si="123"/>
        <v/>
      </c>
      <c r="CZ158" t="str">
        <f t="shared" si="124"/>
        <v/>
      </c>
      <c r="DA158" t="str">
        <f t="shared" si="125"/>
        <v/>
      </c>
      <c r="DB158" t="str">
        <f t="shared" si="126"/>
        <v/>
      </c>
      <c r="DC158" t="str">
        <f t="shared" si="127"/>
        <v/>
      </c>
      <c r="DD158" t="str">
        <f t="shared" si="128"/>
        <v/>
      </c>
      <c r="DE158" t="str">
        <f t="shared" si="129"/>
        <v/>
      </c>
      <c r="DF158" t="str">
        <f t="shared" si="130"/>
        <v/>
      </c>
      <c r="DG158" t="str">
        <f t="shared" si="131"/>
        <v/>
      </c>
      <c r="DH158" t="str">
        <f t="shared" si="132"/>
        <v/>
      </c>
      <c r="DI158" t="str">
        <f t="shared" si="133"/>
        <v/>
      </c>
      <c r="DJ158" t="str">
        <f t="shared" si="134"/>
        <v/>
      </c>
      <c r="DK158" t="str">
        <f t="shared" si="135"/>
        <v/>
      </c>
      <c r="DL158" t="str">
        <f t="shared" si="136"/>
        <v/>
      </c>
      <c r="DM158" t="str">
        <f t="shared" si="137"/>
        <v/>
      </c>
      <c r="DN158" t="str">
        <f t="shared" si="138"/>
        <v/>
      </c>
      <c r="DO158" t="str">
        <f t="shared" si="139"/>
        <v/>
      </c>
      <c r="DP158" t="str">
        <f t="shared" si="140"/>
        <v/>
      </c>
      <c r="DQ158" t="str">
        <f t="shared" si="141"/>
        <v/>
      </c>
      <c r="DR158" t="str">
        <f t="shared" si="142"/>
        <v/>
      </c>
      <c r="DS158" t="str">
        <f t="shared" si="143"/>
        <v/>
      </c>
      <c r="DT158" t="str">
        <f t="shared" si="144"/>
        <v/>
      </c>
      <c r="DU158" t="str">
        <f t="shared" si="145"/>
        <v/>
      </c>
      <c r="DV158" t="str">
        <f t="shared" si="146"/>
        <v/>
      </c>
      <c r="DW158" t="str">
        <f t="shared" si="147"/>
        <v/>
      </c>
      <c r="DX158" t="str">
        <f t="shared" si="148"/>
        <v/>
      </c>
      <c r="DY158" t="str">
        <f t="shared" si="149"/>
        <v/>
      </c>
      <c r="DZ158" t="str">
        <f t="shared" si="150"/>
        <v/>
      </c>
      <c r="EA158" t="str">
        <f t="shared" si="151"/>
        <v/>
      </c>
      <c r="EB158" t="str">
        <f t="shared" si="152"/>
        <v/>
      </c>
      <c r="EC158" t="str">
        <f t="shared" si="153"/>
        <v/>
      </c>
      <c r="ED158" t="str">
        <f t="shared" si="154"/>
        <v/>
      </c>
      <c r="EE158" t="str">
        <f t="shared" si="155"/>
        <v/>
      </c>
      <c r="EF158" t="str">
        <f t="shared" si="156"/>
        <v/>
      </c>
      <c r="EG158" t="str">
        <f t="shared" si="157"/>
        <v/>
      </c>
      <c r="EH158" t="str">
        <f t="shared" si="158"/>
        <v/>
      </c>
      <c r="EI158" t="str">
        <f t="shared" si="159"/>
        <v/>
      </c>
      <c r="EJ158" t="str">
        <f t="shared" si="160"/>
        <v/>
      </c>
      <c r="EK158" t="str">
        <f t="shared" si="161"/>
        <v/>
      </c>
      <c r="EL158" t="str">
        <f t="shared" si="162"/>
        <v/>
      </c>
      <c r="EM158" t="str">
        <f t="shared" si="163"/>
        <v/>
      </c>
      <c r="EN158" t="str">
        <f t="shared" si="164"/>
        <v/>
      </c>
    </row>
    <row r="159" spans="1:144" ht="86.45">
      <c r="A159" s="7" t="s">
        <v>328</v>
      </c>
      <c r="B159" s="7">
        <v>2020</v>
      </c>
      <c r="C159" t="s">
        <v>617</v>
      </c>
      <c r="D159" t="s">
        <v>618</v>
      </c>
      <c r="E159" t="s">
        <v>619</v>
      </c>
      <c r="F159" t="s">
        <v>460</v>
      </c>
      <c r="G159" t="s">
        <v>461</v>
      </c>
      <c r="H159" t="s">
        <v>370</v>
      </c>
      <c r="I159">
        <v>71730</v>
      </c>
      <c r="J159" s="136">
        <f>VLOOKUP(H159, 'TRI Crosswalk codes'!D:E, 2, FALSE)</f>
        <v>6</v>
      </c>
      <c r="K159">
        <v>325180</v>
      </c>
      <c r="L159" s="137" t="str">
        <f>VLOOKUP(K159, '2017-2022 NAICS'!C:D, 2, FALSE)</f>
        <v>Other Basic Inorganic Chemical Manufacturing</v>
      </c>
      <c r="M159" s="137" t="str">
        <f>IF(COUNTIF('Raw TRI Data'!A:A, K159) &gt;0, "Yes", "No")</f>
        <v>No</v>
      </c>
      <c r="N159">
        <v>33.183100000000003</v>
      </c>
      <c r="O159">
        <v>-92.706900000000005</v>
      </c>
      <c r="P159" s="15">
        <v>110000451109</v>
      </c>
      <c r="Q159" s="15">
        <v>1320219417538</v>
      </c>
      <c r="R159" t="s">
        <v>335</v>
      </c>
      <c r="S159" t="s">
        <v>336</v>
      </c>
      <c r="T159" s="160">
        <v>6</v>
      </c>
      <c r="U159" s="136" t="str">
        <f>VLOOKUP(T159, 'TRI Crosswalk codes'!A:B, 2, FALSE)</f>
        <v>1,000,000 to 9,999,999</v>
      </c>
      <c r="V159" t="s">
        <v>337</v>
      </c>
      <c r="W159">
        <v>0</v>
      </c>
      <c r="Y159">
        <v>1200</v>
      </c>
      <c r="Z159">
        <v>1200</v>
      </c>
      <c r="AA159" t="s">
        <v>338</v>
      </c>
      <c r="AB159" s="137" t="str">
        <f t="shared" si="110"/>
        <v>Manufacture: Produce; Manufacture: As a byproduct; Processing: As a reactant; 102 - Raw Materials</v>
      </c>
      <c r="AC159" s="137" t="s">
        <v>339</v>
      </c>
      <c r="AD159" s="26" t="str">
        <f>VLOOKUP(K159, 'NAICS OES Crosswalk'!A:C, 3, FALSE)</f>
        <v>Processing: Reactant</v>
      </c>
      <c r="AE159" s="26" t="str">
        <f>_xlfn.XLOOKUP($C159,'TRIFD to COU Crosswalk'!A:A,'TRIFD to COU Crosswalk'!B:B)</f>
        <v xml:space="preserve">Processing as a reactant in plastic material and resin manufacturing; Processing as a reactant in all other chemical product and preparation manufacturing </v>
      </c>
      <c r="AF159" s="137" t="s">
        <v>388</v>
      </c>
      <c r="AK159" t="s">
        <v>342</v>
      </c>
      <c r="AL159" t="s">
        <v>341</v>
      </c>
      <c r="AM159" t="s">
        <v>341</v>
      </c>
      <c r="AN159" t="s">
        <v>341</v>
      </c>
      <c r="AO159" t="s">
        <v>342</v>
      </c>
      <c r="AP159" t="s">
        <v>341</v>
      </c>
      <c r="AQ159" t="s">
        <v>342</v>
      </c>
      <c r="AR159" t="s">
        <v>341</v>
      </c>
      <c r="AS159" t="s">
        <v>342</v>
      </c>
      <c r="AT159" t="s">
        <v>341</v>
      </c>
      <c r="AU159" t="s">
        <v>341</v>
      </c>
      <c r="AV159" t="s">
        <v>341</v>
      </c>
      <c r="AW159" t="s">
        <v>341</v>
      </c>
      <c r="AX159" t="s">
        <v>341</v>
      </c>
      <c r="AY159" t="s">
        <v>341</v>
      </c>
      <c r="AZ159" t="s">
        <v>341</v>
      </c>
      <c r="BA159" t="s">
        <v>341</v>
      </c>
      <c r="BB159" t="s">
        <v>341</v>
      </c>
      <c r="BC159" t="s">
        <v>341</v>
      </c>
      <c r="BD159" t="s">
        <v>341</v>
      </c>
      <c r="BE159" t="s">
        <v>341</v>
      </c>
      <c r="BF159" t="s">
        <v>341</v>
      </c>
      <c r="BG159" t="s">
        <v>341</v>
      </c>
      <c r="BH159" t="s">
        <v>341</v>
      </c>
      <c r="BI159" t="s">
        <v>341</v>
      </c>
      <c r="BJ159" t="s">
        <v>341</v>
      </c>
      <c r="BK159" t="s">
        <v>341</v>
      </c>
      <c r="BL159" t="s">
        <v>341</v>
      </c>
      <c r="BM159" t="s">
        <v>341</v>
      </c>
      <c r="BN159" t="s">
        <v>341</v>
      </c>
      <c r="BO159" t="s">
        <v>341</v>
      </c>
      <c r="BP159" t="s">
        <v>341</v>
      </c>
      <c r="BQ159" t="s">
        <v>341</v>
      </c>
      <c r="BR159" t="s">
        <v>341</v>
      </c>
      <c r="BS159" t="s">
        <v>341</v>
      </c>
      <c r="BT159" t="s">
        <v>341</v>
      </c>
      <c r="BU159" t="s">
        <v>341</v>
      </c>
      <c r="BV159" t="s">
        <v>341</v>
      </c>
      <c r="BW159" t="s">
        <v>341</v>
      </c>
      <c r="BX159" t="s">
        <v>341</v>
      </c>
      <c r="BY159" t="s">
        <v>341</v>
      </c>
      <c r="BZ159" t="s">
        <v>341</v>
      </c>
      <c r="CA159" t="s">
        <v>341</v>
      </c>
      <c r="CB159" t="s">
        <v>341</v>
      </c>
      <c r="CC159" t="s">
        <v>341</v>
      </c>
      <c r="CD159" t="s">
        <v>341</v>
      </c>
      <c r="CE159" t="s">
        <v>341</v>
      </c>
      <c r="CF159" t="s">
        <v>341</v>
      </c>
      <c r="CG159" t="s">
        <v>341</v>
      </c>
      <c r="CH159" t="s">
        <v>341</v>
      </c>
      <c r="CI159" t="s">
        <v>341</v>
      </c>
      <c r="CJ159" t="s">
        <v>341</v>
      </c>
      <c r="CK159" t="s">
        <v>341</v>
      </c>
      <c r="CL159" t="s">
        <v>341</v>
      </c>
      <c r="CM159" t="str">
        <f t="shared" si="111"/>
        <v>Manufacture: Produce</v>
      </c>
      <c r="CN159" t="str">
        <f t="shared" si="112"/>
        <v/>
      </c>
      <c r="CO159" t="str">
        <f t="shared" si="113"/>
        <v/>
      </c>
      <c r="CP159" t="str">
        <f t="shared" si="114"/>
        <v/>
      </c>
      <c r="CQ159" t="str">
        <f t="shared" si="115"/>
        <v>Manufacture: As a byproduct</v>
      </c>
      <c r="CR159" t="str">
        <f t="shared" si="116"/>
        <v/>
      </c>
      <c r="CS159" t="str">
        <f t="shared" si="117"/>
        <v>Processing: As a reactant</v>
      </c>
      <c r="CT159" t="str">
        <f t="shared" si="118"/>
        <v/>
      </c>
      <c r="CU159" t="str">
        <f t="shared" si="119"/>
        <v>102 - Raw Materials</v>
      </c>
      <c r="CV159" t="str">
        <f t="shared" si="120"/>
        <v/>
      </c>
      <c r="CW159" t="str">
        <f t="shared" si="121"/>
        <v/>
      </c>
      <c r="CX159" t="str">
        <f t="shared" si="122"/>
        <v/>
      </c>
      <c r="CY159" t="str">
        <f t="shared" si="123"/>
        <v/>
      </c>
      <c r="CZ159" t="str">
        <f t="shared" si="124"/>
        <v/>
      </c>
      <c r="DA159" t="str">
        <f t="shared" si="125"/>
        <v/>
      </c>
      <c r="DB159" t="str">
        <f t="shared" si="126"/>
        <v/>
      </c>
      <c r="DC159" t="str">
        <f t="shared" si="127"/>
        <v/>
      </c>
      <c r="DD159" t="str">
        <f t="shared" si="128"/>
        <v/>
      </c>
      <c r="DE159" t="str">
        <f t="shared" si="129"/>
        <v/>
      </c>
      <c r="DF159" t="str">
        <f t="shared" si="130"/>
        <v/>
      </c>
      <c r="DG159" t="str">
        <f t="shared" si="131"/>
        <v/>
      </c>
      <c r="DH159" t="str">
        <f t="shared" si="132"/>
        <v/>
      </c>
      <c r="DI159" t="str">
        <f t="shared" si="133"/>
        <v/>
      </c>
      <c r="DJ159" t="str">
        <f t="shared" si="134"/>
        <v/>
      </c>
      <c r="DK159" t="str">
        <f t="shared" si="135"/>
        <v/>
      </c>
      <c r="DL159" t="str">
        <f t="shared" si="136"/>
        <v/>
      </c>
      <c r="DM159" t="str">
        <f t="shared" si="137"/>
        <v/>
      </c>
      <c r="DN159" t="str">
        <f t="shared" si="138"/>
        <v/>
      </c>
      <c r="DO159" t="str">
        <f t="shared" si="139"/>
        <v/>
      </c>
      <c r="DP159" t="str">
        <f t="shared" si="140"/>
        <v/>
      </c>
      <c r="DQ159" t="str">
        <f t="shared" si="141"/>
        <v/>
      </c>
      <c r="DR159" t="str">
        <f t="shared" si="142"/>
        <v/>
      </c>
      <c r="DS159" t="str">
        <f t="shared" si="143"/>
        <v/>
      </c>
      <c r="DT159" t="str">
        <f t="shared" si="144"/>
        <v/>
      </c>
      <c r="DU159" t="str">
        <f t="shared" si="145"/>
        <v/>
      </c>
      <c r="DV159" t="str">
        <f t="shared" si="146"/>
        <v/>
      </c>
      <c r="DW159" t="str">
        <f t="shared" si="147"/>
        <v/>
      </c>
      <c r="DX159" t="str">
        <f t="shared" si="148"/>
        <v/>
      </c>
      <c r="DY159" t="str">
        <f t="shared" si="149"/>
        <v/>
      </c>
      <c r="DZ159" t="str">
        <f t="shared" si="150"/>
        <v/>
      </c>
      <c r="EA159" t="str">
        <f t="shared" si="151"/>
        <v/>
      </c>
      <c r="EB159" t="str">
        <f t="shared" si="152"/>
        <v/>
      </c>
      <c r="EC159" t="str">
        <f t="shared" si="153"/>
        <v/>
      </c>
      <c r="ED159" t="str">
        <f t="shared" si="154"/>
        <v/>
      </c>
      <c r="EE159" t="str">
        <f t="shared" si="155"/>
        <v/>
      </c>
      <c r="EF159" t="str">
        <f t="shared" si="156"/>
        <v/>
      </c>
      <c r="EG159" t="str">
        <f t="shared" si="157"/>
        <v/>
      </c>
      <c r="EH159" t="str">
        <f t="shared" si="158"/>
        <v/>
      </c>
      <c r="EI159" t="str">
        <f t="shared" si="159"/>
        <v/>
      </c>
      <c r="EJ159" t="str">
        <f t="shared" si="160"/>
        <v/>
      </c>
      <c r="EK159" t="str">
        <f t="shared" si="161"/>
        <v/>
      </c>
      <c r="EL159" t="str">
        <f t="shared" si="162"/>
        <v/>
      </c>
      <c r="EM159" t="str">
        <f t="shared" si="163"/>
        <v/>
      </c>
      <c r="EN159" t="str">
        <f t="shared" si="164"/>
        <v/>
      </c>
    </row>
    <row r="160" spans="1:144" ht="86.45">
      <c r="A160" s="7" t="s">
        <v>328</v>
      </c>
      <c r="B160" s="7">
        <v>2021</v>
      </c>
      <c r="C160" t="s">
        <v>617</v>
      </c>
      <c r="D160" t="s">
        <v>618</v>
      </c>
      <c r="E160" t="s">
        <v>619</v>
      </c>
      <c r="F160" t="s">
        <v>460</v>
      </c>
      <c r="G160" t="s">
        <v>461</v>
      </c>
      <c r="H160" t="s">
        <v>370</v>
      </c>
      <c r="I160">
        <v>71730</v>
      </c>
      <c r="J160" s="136">
        <f>VLOOKUP(H160, 'TRI Crosswalk codes'!D:E, 2, FALSE)</f>
        <v>6</v>
      </c>
      <c r="K160">
        <v>325180</v>
      </c>
      <c r="L160" s="137" t="str">
        <f>VLOOKUP(K160, '2017-2022 NAICS'!C:D, 2, FALSE)</f>
        <v>Other Basic Inorganic Chemical Manufacturing</v>
      </c>
      <c r="M160" s="137" t="str">
        <f>IF(COUNTIF('Raw TRI Data'!A:A, K160) &gt;0, "Yes", "No")</f>
        <v>No</v>
      </c>
      <c r="N160">
        <v>33.183100000000003</v>
      </c>
      <c r="O160">
        <v>-92.706900000000005</v>
      </c>
      <c r="P160" s="15">
        <v>110000451109</v>
      </c>
      <c r="Q160" s="15">
        <v>1321220262632</v>
      </c>
      <c r="R160" t="s">
        <v>335</v>
      </c>
      <c r="S160" t="s">
        <v>336</v>
      </c>
      <c r="T160" s="160">
        <v>6</v>
      </c>
      <c r="U160" s="136" t="str">
        <f>VLOOKUP(T160, 'TRI Crosswalk codes'!A:B, 2, FALSE)</f>
        <v>1,000,000 to 9,999,999</v>
      </c>
      <c r="V160" t="s">
        <v>337</v>
      </c>
      <c r="W160">
        <v>0</v>
      </c>
      <c r="Y160">
        <v>1500</v>
      </c>
      <c r="Z160">
        <v>1500</v>
      </c>
      <c r="AA160" t="s">
        <v>338</v>
      </c>
      <c r="AB160" s="137" t="str">
        <f t="shared" si="110"/>
        <v>Processing: As a reactant; 102 - Raw Materials</v>
      </c>
      <c r="AC160" s="137" t="s">
        <v>339</v>
      </c>
      <c r="AD160" s="26" t="str">
        <f>VLOOKUP(K160, 'NAICS OES Crosswalk'!A:C, 3, FALSE)</f>
        <v>Processing: Reactant</v>
      </c>
      <c r="AE160" s="26" t="str">
        <f>_xlfn.XLOOKUP($C160,'TRIFD to COU Crosswalk'!A:A,'TRIFD to COU Crosswalk'!B:B)</f>
        <v xml:space="preserve">Processing as a reactant in plastic material and resin manufacturing; Processing as a reactant in all other chemical product and preparation manufacturing </v>
      </c>
      <c r="AF160" s="137" t="s">
        <v>388</v>
      </c>
      <c r="AK160" t="s">
        <v>341</v>
      </c>
      <c r="AL160" t="s">
        <v>341</v>
      </c>
      <c r="AM160" t="s">
        <v>341</v>
      </c>
      <c r="AN160" t="s">
        <v>341</v>
      </c>
      <c r="AO160" t="s">
        <v>341</v>
      </c>
      <c r="AP160" t="s">
        <v>341</v>
      </c>
      <c r="AQ160" t="s">
        <v>342</v>
      </c>
      <c r="AR160" t="s">
        <v>341</v>
      </c>
      <c r="AS160" t="s">
        <v>342</v>
      </c>
      <c r="AT160" t="s">
        <v>341</v>
      </c>
      <c r="AU160" t="s">
        <v>341</v>
      </c>
      <c r="AV160" t="s">
        <v>341</v>
      </c>
      <c r="AW160" t="s">
        <v>341</v>
      </c>
      <c r="AX160" t="s">
        <v>341</v>
      </c>
      <c r="AY160" t="s">
        <v>341</v>
      </c>
      <c r="AZ160" t="s">
        <v>341</v>
      </c>
      <c r="BA160" t="s">
        <v>341</v>
      </c>
      <c r="BB160" t="s">
        <v>341</v>
      </c>
      <c r="BC160" t="s">
        <v>341</v>
      </c>
      <c r="BD160" t="s">
        <v>341</v>
      </c>
      <c r="BE160" t="s">
        <v>341</v>
      </c>
      <c r="BF160" t="s">
        <v>341</v>
      </c>
      <c r="BG160" t="s">
        <v>341</v>
      </c>
      <c r="BH160" t="s">
        <v>341</v>
      </c>
      <c r="BI160" t="s">
        <v>341</v>
      </c>
      <c r="BJ160" t="s">
        <v>341</v>
      </c>
      <c r="BK160" t="s">
        <v>341</v>
      </c>
      <c r="BL160" t="s">
        <v>341</v>
      </c>
      <c r="BM160" t="s">
        <v>341</v>
      </c>
      <c r="BN160" t="s">
        <v>341</v>
      </c>
      <c r="BO160" t="s">
        <v>341</v>
      </c>
      <c r="BP160" t="s">
        <v>341</v>
      </c>
      <c r="BQ160" t="s">
        <v>341</v>
      </c>
      <c r="BR160" t="s">
        <v>341</v>
      </c>
      <c r="BS160" t="s">
        <v>341</v>
      </c>
      <c r="BT160" t="s">
        <v>341</v>
      </c>
      <c r="BU160" t="s">
        <v>341</v>
      </c>
      <c r="BV160" t="s">
        <v>341</v>
      </c>
      <c r="BW160" t="s">
        <v>341</v>
      </c>
      <c r="BX160" t="s">
        <v>341</v>
      </c>
      <c r="BY160" t="s">
        <v>341</v>
      </c>
      <c r="BZ160" t="s">
        <v>341</v>
      </c>
      <c r="CA160" t="s">
        <v>341</v>
      </c>
      <c r="CB160" t="s">
        <v>341</v>
      </c>
      <c r="CC160" t="s">
        <v>341</v>
      </c>
      <c r="CD160" t="s">
        <v>341</v>
      </c>
      <c r="CE160" t="s">
        <v>341</v>
      </c>
      <c r="CF160" t="s">
        <v>341</v>
      </c>
      <c r="CG160" t="s">
        <v>341</v>
      </c>
      <c r="CH160" t="s">
        <v>341</v>
      </c>
      <c r="CI160" t="s">
        <v>341</v>
      </c>
      <c r="CJ160" t="s">
        <v>341</v>
      </c>
      <c r="CK160" t="s">
        <v>341</v>
      </c>
      <c r="CL160" t="s">
        <v>341</v>
      </c>
      <c r="CM160" t="str">
        <f t="shared" si="111"/>
        <v/>
      </c>
      <c r="CN160" t="str">
        <f t="shared" si="112"/>
        <v/>
      </c>
      <c r="CO160" t="str">
        <f t="shared" si="113"/>
        <v/>
      </c>
      <c r="CP160" t="str">
        <f t="shared" si="114"/>
        <v/>
      </c>
      <c r="CQ160" t="str">
        <f t="shared" si="115"/>
        <v/>
      </c>
      <c r="CR160" t="str">
        <f t="shared" si="116"/>
        <v/>
      </c>
      <c r="CS160" t="str">
        <f t="shared" si="117"/>
        <v>Processing: As a reactant</v>
      </c>
      <c r="CT160" t="str">
        <f t="shared" si="118"/>
        <v/>
      </c>
      <c r="CU160" t="str">
        <f t="shared" si="119"/>
        <v>102 - Raw Materials</v>
      </c>
      <c r="CV160" t="str">
        <f t="shared" si="120"/>
        <v/>
      </c>
      <c r="CW160" t="str">
        <f t="shared" si="121"/>
        <v/>
      </c>
      <c r="CX160" t="str">
        <f t="shared" si="122"/>
        <v/>
      </c>
      <c r="CY160" t="str">
        <f t="shared" si="123"/>
        <v/>
      </c>
      <c r="CZ160" t="str">
        <f t="shared" si="124"/>
        <v/>
      </c>
      <c r="DA160" t="str">
        <f t="shared" si="125"/>
        <v/>
      </c>
      <c r="DB160" t="str">
        <f t="shared" si="126"/>
        <v/>
      </c>
      <c r="DC160" t="str">
        <f t="shared" si="127"/>
        <v/>
      </c>
      <c r="DD160" t="str">
        <f t="shared" si="128"/>
        <v/>
      </c>
      <c r="DE160" t="str">
        <f t="shared" si="129"/>
        <v/>
      </c>
      <c r="DF160" t="str">
        <f t="shared" si="130"/>
        <v/>
      </c>
      <c r="DG160" t="str">
        <f t="shared" si="131"/>
        <v/>
      </c>
      <c r="DH160" t="str">
        <f t="shared" si="132"/>
        <v/>
      </c>
      <c r="DI160" t="str">
        <f t="shared" si="133"/>
        <v/>
      </c>
      <c r="DJ160" t="str">
        <f t="shared" si="134"/>
        <v/>
      </c>
      <c r="DK160" t="str">
        <f t="shared" si="135"/>
        <v/>
      </c>
      <c r="DL160" t="str">
        <f t="shared" si="136"/>
        <v/>
      </c>
      <c r="DM160" t="str">
        <f t="shared" si="137"/>
        <v/>
      </c>
      <c r="DN160" t="str">
        <f t="shared" si="138"/>
        <v/>
      </c>
      <c r="DO160" t="str">
        <f t="shared" si="139"/>
        <v/>
      </c>
      <c r="DP160" t="str">
        <f t="shared" si="140"/>
        <v/>
      </c>
      <c r="DQ160" t="str">
        <f t="shared" si="141"/>
        <v/>
      </c>
      <c r="DR160" t="str">
        <f t="shared" si="142"/>
        <v/>
      </c>
      <c r="DS160" t="str">
        <f t="shared" si="143"/>
        <v/>
      </c>
      <c r="DT160" t="str">
        <f t="shared" si="144"/>
        <v/>
      </c>
      <c r="DU160" t="str">
        <f t="shared" si="145"/>
        <v/>
      </c>
      <c r="DV160" t="str">
        <f t="shared" si="146"/>
        <v/>
      </c>
      <c r="DW160" t="str">
        <f t="shared" si="147"/>
        <v/>
      </c>
      <c r="DX160" t="str">
        <f t="shared" si="148"/>
        <v/>
      </c>
      <c r="DY160" t="str">
        <f t="shared" si="149"/>
        <v/>
      </c>
      <c r="DZ160" t="str">
        <f t="shared" si="150"/>
        <v/>
      </c>
      <c r="EA160" t="str">
        <f t="shared" si="151"/>
        <v/>
      </c>
      <c r="EB160" t="str">
        <f t="shared" si="152"/>
        <v/>
      </c>
      <c r="EC160" t="str">
        <f t="shared" si="153"/>
        <v/>
      </c>
      <c r="ED160" t="str">
        <f t="shared" si="154"/>
        <v/>
      </c>
      <c r="EE160" t="str">
        <f t="shared" si="155"/>
        <v/>
      </c>
      <c r="EF160" t="str">
        <f t="shared" si="156"/>
        <v/>
      </c>
      <c r="EG160" t="str">
        <f t="shared" si="157"/>
        <v/>
      </c>
      <c r="EH160" t="str">
        <f t="shared" si="158"/>
        <v/>
      </c>
      <c r="EI160" t="str">
        <f t="shared" si="159"/>
        <v/>
      </c>
      <c r="EJ160" t="str">
        <f t="shared" si="160"/>
        <v/>
      </c>
      <c r="EK160" t="str">
        <f t="shared" si="161"/>
        <v/>
      </c>
      <c r="EL160" t="str">
        <f t="shared" si="162"/>
        <v/>
      </c>
      <c r="EM160" t="str">
        <f t="shared" si="163"/>
        <v/>
      </c>
      <c r="EN160" t="str">
        <f t="shared" si="164"/>
        <v/>
      </c>
    </row>
    <row r="161" spans="1:144" ht="86.45">
      <c r="A161" s="7" t="s">
        <v>328</v>
      </c>
      <c r="B161" s="7">
        <v>2022</v>
      </c>
      <c r="C161" t="s">
        <v>617</v>
      </c>
      <c r="D161" t="s">
        <v>618</v>
      </c>
      <c r="E161" t="s">
        <v>619</v>
      </c>
      <c r="F161" t="s">
        <v>460</v>
      </c>
      <c r="G161" t="s">
        <v>461</v>
      </c>
      <c r="H161" t="s">
        <v>370</v>
      </c>
      <c r="I161">
        <v>71730</v>
      </c>
      <c r="J161" s="136">
        <f>VLOOKUP(H161, 'TRI Crosswalk codes'!D:E, 2, FALSE)</f>
        <v>6</v>
      </c>
      <c r="K161">
        <v>325180</v>
      </c>
      <c r="L161" s="137" t="str">
        <f>VLOOKUP(K161, '2017-2022 NAICS'!C:D, 2, FALSE)</f>
        <v>Other Basic Inorganic Chemical Manufacturing</v>
      </c>
      <c r="M161" s="137" t="str">
        <f>IF(COUNTIF('Raw TRI Data'!A:A, K161) &gt;0, "Yes", "No")</f>
        <v>No</v>
      </c>
      <c r="N161">
        <v>33.183100000000003</v>
      </c>
      <c r="O161">
        <v>-92.706900000000005</v>
      </c>
      <c r="P161" s="15">
        <v>110000451109</v>
      </c>
      <c r="Q161" s="15">
        <v>1322221451495</v>
      </c>
      <c r="R161" t="s">
        <v>335</v>
      </c>
      <c r="S161" t="s">
        <v>336</v>
      </c>
      <c r="T161" s="160">
        <v>5</v>
      </c>
      <c r="U161" s="136" t="str">
        <f>VLOOKUP(T161, 'TRI Crosswalk codes'!A:B, 2, FALSE)</f>
        <v>100,000 to 999,999</v>
      </c>
      <c r="V161" t="s">
        <v>337</v>
      </c>
      <c r="W161">
        <v>0</v>
      </c>
      <c r="Y161">
        <v>1766</v>
      </c>
      <c r="Z161">
        <v>1766</v>
      </c>
      <c r="AA161" t="s">
        <v>338</v>
      </c>
      <c r="AB161" s="137" t="str">
        <f t="shared" si="110"/>
        <v>Processing: As a reactant; 102 - Raw Materials</v>
      </c>
      <c r="AC161" s="137" t="s">
        <v>339</v>
      </c>
      <c r="AD161" s="26" t="str">
        <f>VLOOKUP(K161, 'NAICS OES Crosswalk'!A:C, 3, FALSE)</f>
        <v>Processing: Reactant</v>
      </c>
      <c r="AE161" s="26" t="str">
        <f>_xlfn.XLOOKUP($C161,'TRIFD to COU Crosswalk'!A:A,'TRIFD to COU Crosswalk'!B:B)</f>
        <v xml:space="preserve">Processing as a reactant in plastic material and resin manufacturing; Processing as a reactant in all other chemical product and preparation manufacturing </v>
      </c>
      <c r="AF161" s="137" t="s">
        <v>388</v>
      </c>
      <c r="AK161" t="s">
        <v>341</v>
      </c>
      <c r="AL161" t="s">
        <v>341</v>
      </c>
      <c r="AM161" t="s">
        <v>341</v>
      </c>
      <c r="AN161" t="s">
        <v>341</v>
      </c>
      <c r="AO161" t="s">
        <v>341</v>
      </c>
      <c r="AP161" t="s">
        <v>341</v>
      </c>
      <c r="AQ161" t="s">
        <v>342</v>
      </c>
      <c r="AR161" t="s">
        <v>341</v>
      </c>
      <c r="AS161" t="s">
        <v>342</v>
      </c>
      <c r="AT161" t="s">
        <v>341</v>
      </c>
      <c r="AU161" t="s">
        <v>341</v>
      </c>
      <c r="AV161" t="s">
        <v>341</v>
      </c>
      <c r="AW161" t="s">
        <v>341</v>
      </c>
      <c r="AX161" t="s">
        <v>341</v>
      </c>
      <c r="AY161" t="s">
        <v>341</v>
      </c>
      <c r="AZ161" t="s">
        <v>341</v>
      </c>
      <c r="BA161" t="s">
        <v>341</v>
      </c>
      <c r="BB161" t="s">
        <v>341</v>
      </c>
      <c r="BC161" t="s">
        <v>341</v>
      </c>
      <c r="BD161" t="s">
        <v>341</v>
      </c>
      <c r="BE161" t="s">
        <v>341</v>
      </c>
      <c r="BF161" t="s">
        <v>341</v>
      </c>
      <c r="BG161" t="s">
        <v>341</v>
      </c>
      <c r="BH161" t="s">
        <v>341</v>
      </c>
      <c r="BI161" t="s">
        <v>341</v>
      </c>
      <c r="BJ161" t="s">
        <v>341</v>
      </c>
      <c r="BK161" t="s">
        <v>341</v>
      </c>
      <c r="BL161" t="s">
        <v>341</v>
      </c>
      <c r="BM161" t="s">
        <v>341</v>
      </c>
      <c r="BN161" t="s">
        <v>341</v>
      </c>
      <c r="BO161" t="s">
        <v>341</v>
      </c>
      <c r="BP161" t="s">
        <v>341</v>
      </c>
      <c r="BQ161" t="s">
        <v>341</v>
      </c>
      <c r="BR161" t="s">
        <v>341</v>
      </c>
      <c r="BS161" t="s">
        <v>341</v>
      </c>
      <c r="BT161" t="s">
        <v>341</v>
      </c>
      <c r="BU161" t="s">
        <v>341</v>
      </c>
      <c r="BV161" t="s">
        <v>341</v>
      </c>
      <c r="BW161" t="s">
        <v>341</v>
      </c>
      <c r="BX161" t="s">
        <v>341</v>
      </c>
      <c r="BY161" t="s">
        <v>341</v>
      </c>
      <c r="BZ161" t="s">
        <v>341</v>
      </c>
      <c r="CA161" t="s">
        <v>341</v>
      </c>
      <c r="CB161" t="s">
        <v>341</v>
      </c>
      <c r="CC161" t="s">
        <v>341</v>
      </c>
      <c r="CD161" t="s">
        <v>341</v>
      </c>
      <c r="CE161" t="s">
        <v>341</v>
      </c>
      <c r="CF161" t="s">
        <v>341</v>
      </c>
      <c r="CG161" t="s">
        <v>341</v>
      </c>
      <c r="CH161" t="s">
        <v>341</v>
      </c>
      <c r="CI161" t="s">
        <v>341</v>
      </c>
      <c r="CJ161" t="s">
        <v>341</v>
      </c>
      <c r="CK161" t="s">
        <v>341</v>
      </c>
      <c r="CL161" t="s">
        <v>341</v>
      </c>
      <c r="CM161" t="str">
        <f t="shared" si="111"/>
        <v/>
      </c>
      <c r="CN161" t="str">
        <f t="shared" si="112"/>
        <v/>
      </c>
      <c r="CO161" t="str">
        <f t="shared" si="113"/>
        <v/>
      </c>
      <c r="CP161" t="str">
        <f t="shared" si="114"/>
        <v/>
      </c>
      <c r="CQ161" t="str">
        <f t="shared" si="115"/>
        <v/>
      </c>
      <c r="CR161" t="str">
        <f t="shared" si="116"/>
        <v/>
      </c>
      <c r="CS161" t="str">
        <f t="shared" si="117"/>
        <v>Processing: As a reactant</v>
      </c>
      <c r="CT161" t="str">
        <f t="shared" si="118"/>
        <v/>
      </c>
      <c r="CU161" t="str">
        <f t="shared" si="119"/>
        <v>102 - Raw Materials</v>
      </c>
      <c r="CV161" t="str">
        <f t="shared" si="120"/>
        <v/>
      </c>
      <c r="CW161" t="str">
        <f t="shared" si="121"/>
        <v/>
      </c>
      <c r="CX161" t="str">
        <f t="shared" si="122"/>
        <v/>
      </c>
      <c r="CY161" t="str">
        <f t="shared" si="123"/>
        <v/>
      </c>
      <c r="CZ161" t="str">
        <f t="shared" si="124"/>
        <v/>
      </c>
      <c r="DA161" t="str">
        <f t="shared" si="125"/>
        <v/>
      </c>
      <c r="DB161" t="str">
        <f t="shared" si="126"/>
        <v/>
      </c>
      <c r="DC161" t="str">
        <f t="shared" si="127"/>
        <v/>
      </c>
      <c r="DD161" t="str">
        <f t="shared" si="128"/>
        <v/>
      </c>
      <c r="DE161" t="str">
        <f t="shared" si="129"/>
        <v/>
      </c>
      <c r="DF161" t="str">
        <f t="shared" si="130"/>
        <v/>
      </c>
      <c r="DG161" t="str">
        <f t="shared" si="131"/>
        <v/>
      </c>
      <c r="DH161" t="str">
        <f t="shared" si="132"/>
        <v/>
      </c>
      <c r="DI161" t="str">
        <f t="shared" si="133"/>
        <v/>
      </c>
      <c r="DJ161" t="str">
        <f t="shared" si="134"/>
        <v/>
      </c>
      <c r="DK161" t="str">
        <f t="shared" si="135"/>
        <v/>
      </c>
      <c r="DL161" t="str">
        <f t="shared" si="136"/>
        <v/>
      </c>
      <c r="DM161" t="str">
        <f t="shared" si="137"/>
        <v/>
      </c>
      <c r="DN161" t="str">
        <f t="shared" si="138"/>
        <v/>
      </c>
      <c r="DO161" t="str">
        <f t="shared" si="139"/>
        <v/>
      </c>
      <c r="DP161" t="str">
        <f t="shared" si="140"/>
        <v/>
      </c>
      <c r="DQ161" t="str">
        <f t="shared" si="141"/>
        <v/>
      </c>
      <c r="DR161" t="str">
        <f t="shared" si="142"/>
        <v/>
      </c>
      <c r="DS161" t="str">
        <f t="shared" si="143"/>
        <v/>
      </c>
      <c r="DT161" t="str">
        <f t="shared" si="144"/>
        <v/>
      </c>
      <c r="DU161" t="str">
        <f t="shared" si="145"/>
        <v/>
      </c>
      <c r="DV161" t="str">
        <f t="shared" si="146"/>
        <v/>
      </c>
      <c r="DW161" t="str">
        <f t="shared" si="147"/>
        <v/>
      </c>
      <c r="DX161" t="str">
        <f t="shared" si="148"/>
        <v/>
      </c>
      <c r="DY161" t="str">
        <f t="shared" si="149"/>
        <v/>
      </c>
      <c r="DZ161" t="str">
        <f t="shared" si="150"/>
        <v/>
      </c>
      <c r="EA161" t="str">
        <f t="shared" si="151"/>
        <v/>
      </c>
      <c r="EB161" t="str">
        <f t="shared" si="152"/>
        <v/>
      </c>
      <c r="EC161" t="str">
        <f t="shared" si="153"/>
        <v/>
      </c>
      <c r="ED161" t="str">
        <f t="shared" si="154"/>
        <v/>
      </c>
      <c r="EE161" t="str">
        <f t="shared" si="155"/>
        <v/>
      </c>
      <c r="EF161" t="str">
        <f t="shared" si="156"/>
        <v/>
      </c>
      <c r="EG161" t="str">
        <f t="shared" si="157"/>
        <v/>
      </c>
      <c r="EH161" t="str">
        <f t="shared" si="158"/>
        <v/>
      </c>
      <c r="EI161" t="str">
        <f t="shared" si="159"/>
        <v/>
      </c>
      <c r="EJ161" t="str">
        <f t="shared" si="160"/>
        <v/>
      </c>
      <c r="EK161" t="str">
        <f t="shared" si="161"/>
        <v/>
      </c>
      <c r="EL161" t="str">
        <f t="shared" si="162"/>
        <v/>
      </c>
      <c r="EM161" t="str">
        <f t="shared" si="163"/>
        <v/>
      </c>
      <c r="EN161" t="str">
        <f t="shared" si="164"/>
        <v/>
      </c>
    </row>
    <row r="162" spans="1:144" ht="86.45">
      <c r="A162" s="7" t="s">
        <v>328</v>
      </c>
      <c r="B162" s="7">
        <v>2023</v>
      </c>
      <c r="C162" t="s">
        <v>617</v>
      </c>
      <c r="D162" t="s">
        <v>618</v>
      </c>
      <c r="E162" t="s">
        <v>619</v>
      </c>
      <c r="F162" t="s">
        <v>460</v>
      </c>
      <c r="G162" t="s">
        <v>461</v>
      </c>
      <c r="H162" t="s">
        <v>370</v>
      </c>
      <c r="I162">
        <v>71730</v>
      </c>
      <c r="J162" s="136">
        <f>VLOOKUP(H162, 'TRI Crosswalk codes'!D:E, 2, FALSE)</f>
        <v>6</v>
      </c>
      <c r="K162">
        <v>325180</v>
      </c>
      <c r="L162" s="137" t="str">
        <f>VLOOKUP(K162, '2017-2022 NAICS'!C:D, 2, FALSE)</f>
        <v>Other Basic Inorganic Chemical Manufacturing</v>
      </c>
      <c r="M162" s="137" t="str">
        <f>IF(COUNTIF('Raw TRI Data'!A:A, K162) &gt;0, "Yes", "No")</f>
        <v>No</v>
      </c>
      <c r="N162">
        <v>33.183100000000003</v>
      </c>
      <c r="O162">
        <v>-92.706900000000005</v>
      </c>
      <c r="P162" s="15">
        <v>110000451109</v>
      </c>
      <c r="Q162" s="15">
        <v>1323222137097</v>
      </c>
      <c r="R162" t="s">
        <v>335</v>
      </c>
      <c r="S162" t="s">
        <v>336</v>
      </c>
      <c r="T162" s="160">
        <v>5</v>
      </c>
      <c r="U162" s="136" t="str">
        <f>VLOOKUP(T162, 'TRI Crosswalk codes'!A:B, 2, FALSE)</f>
        <v>100,000 to 999,999</v>
      </c>
      <c r="V162" t="s">
        <v>337</v>
      </c>
      <c r="W162">
        <v>0</v>
      </c>
      <c r="Y162">
        <v>440</v>
      </c>
      <c r="Z162">
        <v>440</v>
      </c>
      <c r="AA162" t="s">
        <v>338</v>
      </c>
      <c r="AB162" s="137" t="str">
        <f t="shared" si="110"/>
        <v>Processing: As a reactant; 102 - Raw Materials</v>
      </c>
      <c r="AC162" s="137" t="s">
        <v>339</v>
      </c>
      <c r="AD162" s="26" t="str">
        <f>VLOOKUP(K162, 'NAICS OES Crosswalk'!A:C, 3, FALSE)</f>
        <v>Processing: Reactant</v>
      </c>
      <c r="AE162" s="26" t="str">
        <f>_xlfn.XLOOKUP($C162,'TRIFD to COU Crosswalk'!A:A,'TRIFD to COU Crosswalk'!B:B)</f>
        <v xml:space="preserve">Processing as a reactant in plastic material and resin manufacturing; Processing as a reactant in all other chemical product and preparation manufacturing </v>
      </c>
      <c r="AF162" s="137" t="s">
        <v>388</v>
      </c>
      <c r="AK162" t="s">
        <v>341</v>
      </c>
      <c r="AL162" t="s">
        <v>341</v>
      </c>
      <c r="AM162" t="s">
        <v>341</v>
      </c>
      <c r="AN162" t="s">
        <v>341</v>
      </c>
      <c r="AO162" t="s">
        <v>341</v>
      </c>
      <c r="AP162" t="s">
        <v>341</v>
      </c>
      <c r="AQ162" t="s">
        <v>342</v>
      </c>
      <c r="AR162" t="s">
        <v>341</v>
      </c>
      <c r="AS162" t="s">
        <v>342</v>
      </c>
      <c r="AT162" t="s">
        <v>341</v>
      </c>
      <c r="AU162" t="s">
        <v>341</v>
      </c>
      <c r="AV162" t="s">
        <v>341</v>
      </c>
      <c r="AW162" t="s">
        <v>341</v>
      </c>
      <c r="AX162" t="s">
        <v>341</v>
      </c>
      <c r="AY162" t="s">
        <v>341</v>
      </c>
      <c r="AZ162" t="s">
        <v>341</v>
      </c>
      <c r="BA162" t="s">
        <v>341</v>
      </c>
      <c r="BB162" t="s">
        <v>341</v>
      </c>
      <c r="BC162" t="s">
        <v>341</v>
      </c>
      <c r="BD162" t="s">
        <v>341</v>
      </c>
      <c r="BE162" t="s">
        <v>341</v>
      </c>
      <c r="BF162" t="s">
        <v>341</v>
      </c>
      <c r="BG162" t="s">
        <v>341</v>
      </c>
      <c r="BH162" t="s">
        <v>341</v>
      </c>
      <c r="BI162" t="s">
        <v>341</v>
      </c>
      <c r="BJ162" t="s">
        <v>341</v>
      </c>
      <c r="BK162" t="s">
        <v>341</v>
      </c>
      <c r="BL162" t="s">
        <v>341</v>
      </c>
      <c r="BM162" t="s">
        <v>341</v>
      </c>
      <c r="BN162" t="s">
        <v>341</v>
      </c>
      <c r="BO162" t="s">
        <v>341</v>
      </c>
      <c r="BP162" t="s">
        <v>341</v>
      </c>
      <c r="BQ162" t="s">
        <v>341</v>
      </c>
      <c r="BR162" t="s">
        <v>341</v>
      </c>
      <c r="BS162" t="s">
        <v>341</v>
      </c>
      <c r="BT162" t="s">
        <v>341</v>
      </c>
      <c r="BU162" t="s">
        <v>341</v>
      </c>
      <c r="BV162" t="s">
        <v>341</v>
      </c>
      <c r="BW162" t="s">
        <v>341</v>
      </c>
      <c r="BX162" t="s">
        <v>341</v>
      </c>
      <c r="BY162" t="s">
        <v>341</v>
      </c>
      <c r="BZ162" t="s">
        <v>341</v>
      </c>
      <c r="CA162" t="s">
        <v>341</v>
      </c>
      <c r="CB162" t="s">
        <v>341</v>
      </c>
      <c r="CC162" t="s">
        <v>341</v>
      </c>
      <c r="CD162" t="s">
        <v>341</v>
      </c>
      <c r="CE162" t="s">
        <v>341</v>
      </c>
      <c r="CF162" t="s">
        <v>341</v>
      </c>
      <c r="CG162" t="s">
        <v>341</v>
      </c>
      <c r="CH162" t="s">
        <v>341</v>
      </c>
      <c r="CI162" t="s">
        <v>341</v>
      </c>
      <c r="CJ162" t="s">
        <v>341</v>
      </c>
      <c r="CK162" t="s">
        <v>341</v>
      </c>
      <c r="CL162" t="s">
        <v>341</v>
      </c>
      <c r="CM162" t="str">
        <f t="shared" si="111"/>
        <v/>
      </c>
      <c r="CN162" t="str">
        <f t="shared" si="112"/>
        <v/>
      </c>
      <c r="CO162" t="str">
        <f t="shared" si="113"/>
        <v/>
      </c>
      <c r="CP162" t="str">
        <f t="shared" si="114"/>
        <v/>
      </c>
      <c r="CQ162" t="str">
        <f t="shared" si="115"/>
        <v/>
      </c>
      <c r="CR162" t="str">
        <f t="shared" si="116"/>
        <v/>
      </c>
      <c r="CS162" t="str">
        <f t="shared" si="117"/>
        <v>Processing: As a reactant</v>
      </c>
      <c r="CT162" t="str">
        <f t="shared" si="118"/>
        <v/>
      </c>
      <c r="CU162" t="str">
        <f t="shared" si="119"/>
        <v>102 - Raw Materials</v>
      </c>
      <c r="CV162" t="str">
        <f t="shared" si="120"/>
        <v/>
      </c>
      <c r="CW162" t="str">
        <f t="shared" si="121"/>
        <v/>
      </c>
      <c r="CX162" t="str">
        <f t="shared" si="122"/>
        <v/>
      </c>
      <c r="CY162" t="str">
        <f t="shared" si="123"/>
        <v/>
      </c>
      <c r="CZ162" t="str">
        <f t="shared" si="124"/>
        <v/>
      </c>
      <c r="DA162" t="str">
        <f t="shared" si="125"/>
        <v/>
      </c>
      <c r="DB162" t="str">
        <f t="shared" si="126"/>
        <v/>
      </c>
      <c r="DC162" t="str">
        <f t="shared" si="127"/>
        <v/>
      </c>
      <c r="DD162" t="str">
        <f t="shared" si="128"/>
        <v/>
      </c>
      <c r="DE162" t="str">
        <f t="shared" si="129"/>
        <v/>
      </c>
      <c r="DF162" t="str">
        <f t="shared" si="130"/>
        <v/>
      </c>
      <c r="DG162" t="str">
        <f t="shared" si="131"/>
        <v/>
      </c>
      <c r="DH162" t="str">
        <f t="shared" si="132"/>
        <v/>
      </c>
      <c r="DI162" t="str">
        <f t="shared" si="133"/>
        <v/>
      </c>
      <c r="DJ162" t="str">
        <f t="shared" si="134"/>
        <v/>
      </c>
      <c r="DK162" t="str">
        <f t="shared" si="135"/>
        <v/>
      </c>
      <c r="DL162" t="str">
        <f t="shared" si="136"/>
        <v/>
      </c>
      <c r="DM162" t="str">
        <f t="shared" si="137"/>
        <v/>
      </c>
      <c r="DN162" t="str">
        <f t="shared" si="138"/>
        <v/>
      </c>
      <c r="DO162" t="str">
        <f t="shared" si="139"/>
        <v/>
      </c>
      <c r="DP162" t="str">
        <f t="shared" si="140"/>
        <v/>
      </c>
      <c r="DQ162" t="str">
        <f t="shared" si="141"/>
        <v/>
      </c>
      <c r="DR162" t="str">
        <f t="shared" si="142"/>
        <v/>
      </c>
      <c r="DS162" t="str">
        <f t="shared" si="143"/>
        <v/>
      </c>
      <c r="DT162" t="str">
        <f t="shared" si="144"/>
        <v/>
      </c>
      <c r="DU162" t="str">
        <f t="shared" si="145"/>
        <v/>
      </c>
      <c r="DV162" t="str">
        <f t="shared" si="146"/>
        <v/>
      </c>
      <c r="DW162" t="str">
        <f t="shared" si="147"/>
        <v/>
      </c>
      <c r="DX162" t="str">
        <f t="shared" si="148"/>
        <v/>
      </c>
      <c r="DY162" t="str">
        <f t="shared" si="149"/>
        <v/>
      </c>
      <c r="DZ162" t="str">
        <f t="shared" si="150"/>
        <v/>
      </c>
      <c r="EA162" t="str">
        <f t="shared" si="151"/>
        <v/>
      </c>
      <c r="EB162" t="str">
        <f t="shared" si="152"/>
        <v/>
      </c>
      <c r="EC162" t="str">
        <f t="shared" si="153"/>
        <v/>
      </c>
      <c r="ED162" t="str">
        <f t="shared" si="154"/>
        <v/>
      </c>
      <c r="EE162" t="str">
        <f t="shared" si="155"/>
        <v/>
      </c>
      <c r="EF162" t="str">
        <f t="shared" si="156"/>
        <v/>
      </c>
      <c r="EG162" t="str">
        <f t="shared" si="157"/>
        <v/>
      </c>
      <c r="EH162" t="str">
        <f t="shared" si="158"/>
        <v/>
      </c>
      <c r="EI162" t="str">
        <f t="shared" si="159"/>
        <v/>
      </c>
      <c r="EJ162" t="str">
        <f t="shared" si="160"/>
        <v/>
      </c>
      <c r="EK162" t="str">
        <f t="shared" si="161"/>
        <v/>
      </c>
      <c r="EL162" t="str">
        <f t="shared" si="162"/>
        <v/>
      </c>
      <c r="EM162" t="str">
        <f t="shared" si="163"/>
        <v/>
      </c>
      <c r="EN162" t="str">
        <f t="shared" si="164"/>
        <v/>
      </c>
    </row>
    <row r="163" spans="1:144" ht="57.6">
      <c r="A163" s="7" t="s">
        <v>328</v>
      </c>
      <c r="B163" s="7">
        <v>2021</v>
      </c>
      <c r="C163" t="s">
        <v>620</v>
      </c>
      <c r="D163" t="s">
        <v>621</v>
      </c>
      <c r="E163" t="s">
        <v>622</v>
      </c>
      <c r="F163" t="s">
        <v>623</v>
      </c>
      <c r="G163" t="s">
        <v>624</v>
      </c>
      <c r="H163" t="s">
        <v>625</v>
      </c>
      <c r="I163">
        <v>47711</v>
      </c>
      <c r="J163" s="136">
        <f>VLOOKUP(H163, 'TRI Crosswalk codes'!D:E, 2, FALSE)</f>
        <v>5</v>
      </c>
      <c r="K163">
        <v>325991</v>
      </c>
      <c r="L163" s="137" t="str">
        <f>VLOOKUP(K163, '2017-2022 NAICS'!C:D, 2, FALSE)</f>
        <v>Custom Compounding of Purchased Resins</v>
      </c>
      <c r="M163" s="137" t="str">
        <f>IF(COUNTIF('Raw TRI Data'!A:A, K163) &gt;0, "Yes", "No")</f>
        <v>No</v>
      </c>
      <c r="N163">
        <v>38.013579999999997</v>
      </c>
      <c r="O163">
        <v>-87.532259999999994</v>
      </c>
      <c r="P163" s="15">
        <v>110070058126</v>
      </c>
      <c r="Q163" s="15">
        <v>1321219896709</v>
      </c>
      <c r="R163" t="s">
        <v>335</v>
      </c>
      <c r="S163" t="s">
        <v>336</v>
      </c>
      <c r="T163" s="160">
        <v>2</v>
      </c>
      <c r="U163" s="136" t="str">
        <f>VLOOKUP(T163, 'TRI Crosswalk codes'!A:B, 2, FALSE)</f>
        <v>100 to 999</v>
      </c>
      <c r="V163">
        <v>1</v>
      </c>
      <c r="W163">
        <v>1</v>
      </c>
      <c r="Y163">
        <v>0</v>
      </c>
      <c r="Z163">
        <v>1</v>
      </c>
      <c r="AA163" t="s">
        <v>338</v>
      </c>
      <c r="AB163" s="137" t="str">
        <f t="shared" si="110"/>
        <v>Processing: As a formulation component; P210 - Flame Retardants</v>
      </c>
      <c r="AC163" s="137" t="s">
        <v>570</v>
      </c>
      <c r="AD163" s="26" t="str">
        <f>VLOOKUP(K163, 'NAICS OES Crosswalk'!A:C, 3, FALSE)</f>
        <v>Processing: Plastics Compounding</v>
      </c>
      <c r="AE163" s="26" t="str">
        <f>_xlfn.XLOOKUP($C163,'TRIFD to COU Crosswalk'!A:A,'TRIFD to COU Crosswalk'!B:B)</f>
        <v>Processing: additive flame retardant in plastic, resin, and paints and coatings </v>
      </c>
      <c r="AF163" s="137" t="s">
        <v>487</v>
      </c>
      <c r="AH163" s="137" t="s">
        <v>396</v>
      </c>
      <c r="AK163" t="s">
        <v>341</v>
      </c>
      <c r="AL163" t="s">
        <v>341</v>
      </c>
      <c r="AM163" t="s">
        <v>341</v>
      </c>
      <c r="AN163" t="s">
        <v>341</v>
      </c>
      <c r="AO163" t="s">
        <v>341</v>
      </c>
      <c r="AP163" t="s">
        <v>341</v>
      </c>
      <c r="AQ163" t="s">
        <v>341</v>
      </c>
      <c r="AR163" t="s">
        <v>341</v>
      </c>
      <c r="AS163" t="s">
        <v>341</v>
      </c>
      <c r="AT163" t="s">
        <v>341</v>
      </c>
      <c r="AU163" t="s">
        <v>341</v>
      </c>
      <c r="AV163" t="s">
        <v>341</v>
      </c>
      <c r="AW163" t="s">
        <v>342</v>
      </c>
      <c r="AX163" t="s">
        <v>341</v>
      </c>
      <c r="AY163" t="s">
        <v>341</v>
      </c>
      <c r="AZ163" t="s">
        <v>341</v>
      </c>
      <c r="BA163" t="s">
        <v>341</v>
      </c>
      <c r="BB163" t="s">
        <v>341</v>
      </c>
      <c r="BC163" t="s">
        <v>341</v>
      </c>
      <c r="BD163" t="s">
        <v>341</v>
      </c>
      <c r="BE163" t="s">
        <v>341</v>
      </c>
      <c r="BF163" t="s">
        <v>341</v>
      </c>
      <c r="BG163" t="s">
        <v>342</v>
      </c>
      <c r="BH163" t="s">
        <v>341</v>
      </c>
      <c r="BI163" t="s">
        <v>341</v>
      </c>
      <c r="BJ163" t="s">
        <v>341</v>
      </c>
      <c r="BK163" t="s">
        <v>341</v>
      </c>
      <c r="BL163" t="s">
        <v>341</v>
      </c>
      <c r="BM163" t="s">
        <v>341</v>
      </c>
      <c r="BN163" t="s">
        <v>341</v>
      </c>
      <c r="BO163" t="s">
        <v>341</v>
      </c>
      <c r="BP163" t="s">
        <v>341</v>
      </c>
      <c r="BQ163" t="s">
        <v>341</v>
      </c>
      <c r="BR163" t="s">
        <v>341</v>
      </c>
      <c r="BS163" t="s">
        <v>341</v>
      </c>
      <c r="BT163" t="s">
        <v>341</v>
      </c>
      <c r="BU163" t="s">
        <v>341</v>
      </c>
      <c r="BV163" t="s">
        <v>341</v>
      </c>
      <c r="BW163" t="s">
        <v>341</v>
      </c>
      <c r="BX163" t="s">
        <v>341</v>
      </c>
      <c r="BY163" t="s">
        <v>341</v>
      </c>
      <c r="BZ163" t="s">
        <v>341</v>
      </c>
      <c r="CA163" t="s">
        <v>341</v>
      </c>
      <c r="CB163" t="s">
        <v>341</v>
      </c>
      <c r="CC163" t="s">
        <v>341</v>
      </c>
      <c r="CD163" t="s">
        <v>341</v>
      </c>
      <c r="CE163" t="s">
        <v>341</v>
      </c>
      <c r="CF163" t="s">
        <v>341</v>
      </c>
      <c r="CG163" t="s">
        <v>341</v>
      </c>
      <c r="CH163" t="s">
        <v>341</v>
      </c>
      <c r="CI163" t="s">
        <v>341</v>
      </c>
      <c r="CJ163" t="s">
        <v>341</v>
      </c>
      <c r="CK163" t="s">
        <v>341</v>
      </c>
      <c r="CL163" t="s">
        <v>341</v>
      </c>
      <c r="CM163" t="str">
        <f t="shared" si="111"/>
        <v/>
      </c>
      <c r="CN163" t="str">
        <f t="shared" si="112"/>
        <v/>
      </c>
      <c r="CO163" t="str">
        <f t="shared" si="113"/>
        <v/>
      </c>
      <c r="CP163" t="str">
        <f t="shared" si="114"/>
        <v/>
      </c>
      <c r="CQ163" t="str">
        <f t="shared" si="115"/>
        <v/>
      </c>
      <c r="CR163" t="str">
        <f t="shared" si="116"/>
        <v/>
      </c>
      <c r="CS163" t="str">
        <f t="shared" si="117"/>
        <v/>
      </c>
      <c r="CT163" t="str">
        <f t="shared" si="118"/>
        <v/>
      </c>
      <c r="CU163" t="str">
        <f t="shared" si="119"/>
        <v/>
      </c>
      <c r="CV163" t="str">
        <f t="shared" si="120"/>
        <v/>
      </c>
      <c r="CW163" t="str">
        <f t="shared" si="121"/>
        <v/>
      </c>
      <c r="CX163" t="str">
        <f t="shared" si="122"/>
        <v/>
      </c>
      <c r="CY163" t="str">
        <f t="shared" si="123"/>
        <v>Processing: As a formulation component</v>
      </c>
      <c r="CZ163" t="str">
        <f t="shared" si="124"/>
        <v/>
      </c>
      <c r="DA163" t="str">
        <f t="shared" si="125"/>
        <v/>
      </c>
      <c r="DB163" t="str">
        <f t="shared" si="126"/>
        <v/>
      </c>
      <c r="DC163" t="str">
        <f t="shared" si="127"/>
        <v/>
      </c>
      <c r="DD163" t="str">
        <f t="shared" si="128"/>
        <v/>
      </c>
      <c r="DE163" t="str">
        <f t="shared" si="129"/>
        <v/>
      </c>
      <c r="DF163" t="str">
        <f t="shared" si="130"/>
        <v/>
      </c>
      <c r="DG163" t="str">
        <f t="shared" si="131"/>
        <v/>
      </c>
      <c r="DH163" t="str">
        <f t="shared" si="132"/>
        <v/>
      </c>
      <c r="DI163" t="str">
        <f t="shared" si="133"/>
        <v>P210 - Flame Retardants</v>
      </c>
      <c r="DJ163" t="str">
        <f t="shared" si="134"/>
        <v/>
      </c>
      <c r="DK163" t="str">
        <f t="shared" si="135"/>
        <v/>
      </c>
      <c r="DL163" t="str">
        <f t="shared" si="136"/>
        <v/>
      </c>
      <c r="DM163" t="str">
        <f t="shared" si="137"/>
        <v/>
      </c>
      <c r="DN163" t="str">
        <f t="shared" si="138"/>
        <v/>
      </c>
      <c r="DO163" t="str">
        <f t="shared" si="139"/>
        <v/>
      </c>
      <c r="DP163" t="str">
        <f t="shared" si="140"/>
        <v/>
      </c>
      <c r="DQ163" t="str">
        <f t="shared" si="141"/>
        <v/>
      </c>
      <c r="DR163" t="str">
        <f t="shared" si="142"/>
        <v/>
      </c>
      <c r="DS163" t="str">
        <f t="shared" si="143"/>
        <v/>
      </c>
      <c r="DT163" t="str">
        <f t="shared" si="144"/>
        <v/>
      </c>
      <c r="DU163" t="str">
        <f t="shared" si="145"/>
        <v/>
      </c>
      <c r="DV163" t="str">
        <f t="shared" si="146"/>
        <v/>
      </c>
      <c r="DW163" t="str">
        <f t="shared" si="147"/>
        <v/>
      </c>
      <c r="DX163" t="str">
        <f t="shared" si="148"/>
        <v/>
      </c>
      <c r="DY163" t="str">
        <f t="shared" si="149"/>
        <v/>
      </c>
      <c r="DZ163" t="str">
        <f t="shared" si="150"/>
        <v/>
      </c>
      <c r="EA163" t="str">
        <f t="shared" si="151"/>
        <v/>
      </c>
      <c r="EB163" t="str">
        <f t="shared" si="152"/>
        <v/>
      </c>
      <c r="EC163" t="str">
        <f t="shared" si="153"/>
        <v/>
      </c>
      <c r="ED163" t="str">
        <f t="shared" si="154"/>
        <v/>
      </c>
      <c r="EE163" t="str">
        <f t="shared" si="155"/>
        <v/>
      </c>
      <c r="EF163" t="str">
        <f t="shared" si="156"/>
        <v/>
      </c>
      <c r="EG163" t="str">
        <f t="shared" si="157"/>
        <v/>
      </c>
      <c r="EH163" t="str">
        <f t="shared" si="158"/>
        <v/>
      </c>
      <c r="EI163" t="str">
        <f t="shared" si="159"/>
        <v/>
      </c>
      <c r="EJ163" t="str">
        <f t="shared" si="160"/>
        <v/>
      </c>
      <c r="EK163" t="str">
        <f t="shared" si="161"/>
        <v/>
      </c>
      <c r="EL163" t="str">
        <f t="shared" si="162"/>
        <v/>
      </c>
      <c r="EM163" t="str">
        <f t="shared" si="163"/>
        <v/>
      </c>
      <c r="EN163" t="str">
        <f t="shared" si="164"/>
        <v/>
      </c>
    </row>
    <row r="164" spans="1:144" ht="57.6">
      <c r="A164" s="7" t="s">
        <v>328</v>
      </c>
      <c r="B164" s="7">
        <v>2022</v>
      </c>
      <c r="C164" t="s">
        <v>620</v>
      </c>
      <c r="D164" t="s">
        <v>621</v>
      </c>
      <c r="E164" t="s">
        <v>622</v>
      </c>
      <c r="F164" t="s">
        <v>623</v>
      </c>
      <c r="G164" t="s">
        <v>624</v>
      </c>
      <c r="H164" t="s">
        <v>625</v>
      </c>
      <c r="I164">
        <v>47711</v>
      </c>
      <c r="J164" s="136">
        <f>VLOOKUP(H164, 'TRI Crosswalk codes'!D:E, 2, FALSE)</f>
        <v>5</v>
      </c>
      <c r="K164">
        <v>325991</v>
      </c>
      <c r="L164" s="137" t="str">
        <f>VLOOKUP(K164, '2017-2022 NAICS'!C:D, 2, FALSE)</f>
        <v>Custom Compounding of Purchased Resins</v>
      </c>
      <c r="M164" s="137" t="str">
        <f>IF(COUNTIF('Raw TRI Data'!A:A, K164) &gt;0, "Yes", "No")</f>
        <v>No</v>
      </c>
      <c r="N164">
        <v>38.013579999999997</v>
      </c>
      <c r="O164">
        <v>-87.532259999999994</v>
      </c>
      <c r="P164" s="15">
        <v>110070058126</v>
      </c>
      <c r="Q164" s="15">
        <v>1322221402555</v>
      </c>
      <c r="R164" t="s">
        <v>335</v>
      </c>
      <c r="S164" t="s">
        <v>336</v>
      </c>
      <c r="T164" s="160">
        <v>2</v>
      </c>
      <c r="U164" s="136" t="str">
        <f>VLOOKUP(T164, 'TRI Crosswalk codes'!A:B, 2, FALSE)</f>
        <v>100 to 999</v>
      </c>
      <c r="V164">
        <v>1</v>
      </c>
      <c r="W164">
        <v>1</v>
      </c>
      <c r="Y164">
        <v>0</v>
      </c>
      <c r="Z164">
        <v>1</v>
      </c>
      <c r="AA164" t="s">
        <v>338</v>
      </c>
      <c r="AB164" s="137" t="str">
        <f t="shared" si="110"/>
        <v>Processing: As a formulation component; P210 - Flame Retardants</v>
      </c>
      <c r="AC164" s="137" t="s">
        <v>570</v>
      </c>
      <c r="AD164" s="26" t="str">
        <f>VLOOKUP(K164, 'NAICS OES Crosswalk'!A:C, 3, FALSE)</f>
        <v>Processing: Plastics Compounding</v>
      </c>
      <c r="AE164" s="26" t="str">
        <f>_xlfn.XLOOKUP($C164,'TRIFD to COU Crosswalk'!A:A,'TRIFD to COU Crosswalk'!B:B)</f>
        <v>Processing: additive flame retardant in plastic, resin, and paints and coatings </v>
      </c>
      <c r="AF164" s="137" t="s">
        <v>487</v>
      </c>
      <c r="AH164" s="137" t="s">
        <v>396</v>
      </c>
      <c r="AK164" t="s">
        <v>341</v>
      </c>
      <c r="AL164" t="s">
        <v>341</v>
      </c>
      <c r="AM164" t="s">
        <v>341</v>
      </c>
      <c r="AN164" t="s">
        <v>341</v>
      </c>
      <c r="AO164" t="s">
        <v>341</v>
      </c>
      <c r="AP164" t="s">
        <v>341</v>
      </c>
      <c r="AQ164" t="s">
        <v>341</v>
      </c>
      <c r="AR164" t="s">
        <v>341</v>
      </c>
      <c r="AS164" t="s">
        <v>341</v>
      </c>
      <c r="AT164" t="s">
        <v>341</v>
      </c>
      <c r="AU164" t="s">
        <v>341</v>
      </c>
      <c r="AV164" t="s">
        <v>341</v>
      </c>
      <c r="AW164" t="s">
        <v>342</v>
      </c>
      <c r="AX164" t="s">
        <v>341</v>
      </c>
      <c r="AY164" t="s">
        <v>341</v>
      </c>
      <c r="AZ164" t="s">
        <v>341</v>
      </c>
      <c r="BA164" t="s">
        <v>341</v>
      </c>
      <c r="BB164" t="s">
        <v>341</v>
      </c>
      <c r="BC164" t="s">
        <v>341</v>
      </c>
      <c r="BD164" t="s">
        <v>341</v>
      </c>
      <c r="BE164" t="s">
        <v>341</v>
      </c>
      <c r="BF164" t="s">
        <v>341</v>
      </c>
      <c r="BG164" t="s">
        <v>342</v>
      </c>
      <c r="BH164" t="s">
        <v>341</v>
      </c>
      <c r="BI164" t="s">
        <v>341</v>
      </c>
      <c r="BJ164" t="s">
        <v>341</v>
      </c>
      <c r="BK164" t="s">
        <v>341</v>
      </c>
      <c r="BL164" t="s">
        <v>341</v>
      </c>
      <c r="BM164" t="s">
        <v>341</v>
      </c>
      <c r="BN164" t="s">
        <v>341</v>
      </c>
      <c r="BO164" t="s">
        <v>341</v>
      </c>
      <c r="BP164" t="s">
        <v>341</v>
      </c>
      <c r="BQ164" t="s">
        <v>341</v>
      </c>
      <c r="BR164" t="s">
        <v>341</v>
      </c>
      <c r="BS164" t="s">
        <v>341</v>
      </c>
      <c r="BT164" t="s">
        <v>341</v>
      </c>
      <c r="BU164" t="s">
        <v>341</v>
      </c>
      <c r="BV164" t="s">
        <v>341</v>
      </c>
      <c r="BW164" t="s">
        <v>341</v>
      </c>
      <c r="BX164" t="s">
        <v>341</v>
      </c>
      <c r="BY164" t="s">
        <v>341</v>
      </c>
      <c r="BZ164" t="s">
        <v>341</v>
      </c>
      <c r="CA164" t="s">
        <v>341</v>
      </c>
      <c r="CB164" t="s">
        <v>341</v>
      </c>
      <c r="CC164" t="s">
        <v>341</v>
      </c>
      <c r="CD164" t="s">
        <v>341</v>
      </c>
      <c r="CE164" t="s">
        <v>341</v>
      </c>
      <c r="CF164" t="s">
        <v>341</v>
      </c>
      <c r="CG164" t="s">
        <v>341</v>
      </c>
      <c r="CH164" t="s">
        <v>341</v>
      </c>
      <c r="CI164" t="s">
        <v>341</v>
      </c>
      <c r="CJ164" t="s">
        <v>341</v>
      </c>
      <c r="CK164" t="s">
        <v>341</v>
      </c>
      <c r="CL164" t="s">
        <v>341</v>
      </c>
      <c r="CM164" t="str">
        <f t="shared" si="111"/>
        <v/>
      </c>
      <c r="CN164" t="str">
        <f t="shared" si="112"/>
        <v/>
      </c>
      <c r="CO164" t="str">
        <f t="shared" si="113"/>
        <v/>
      </c>
      <c r="CP164" t="str">
        <f t="shared" si="114"/>
        <v/>
      </c>
      <c r="CQ164" t="str">
        <f t="shared" si="115"/>
        <v/>
      </c>
      <c r="CR164" t="str">
        <f t="shared" si="116"/>
        <v/>
      </c>
      <c r="CS164" t="str">
        <f t="shared" si="117"/>
        <v/>
      </c>
      <c r="CT164" t="str">
        <f t="shared" si="118"/>
        <v/>
      </c>
      <c r="CU164" t="str">
        <f t="shared" si="119"/>
        <v/>
      </c>
      <c r="CV164" t="str">
        <f t="shared" si="120"/>
        <v/>
      </c>
      <c r="CW164" t="str">
        <f t="shared" si="121"/>
        <v/>
      </c>
      <c r="CX164" t="str">
        <f t="shared" si="122"/>
        <v/>
      </c>
      <c r="CY164" t="str">
        <f t="shared" si="123"/>
        <v>Processing: As a formulation component</v>
      </c>
      <c r="CZ164" t="str">
        <f t="shared" si="124"/>
        <v/>
      </c>
      <c r="DA164" t="str">
        <f t="shared" si="125"/>
        <v/>
      </c>
      <c r="DB164" t="str">
        <f t="shared" si="126"/>
        <v/>
      </c>
      <c r="DC164" t="str">
        <f t="shared" si="127"/>
        <v/>
      </c>
      <c r="DD164" t="str">
        <f t="shared" si="128"/>
        <v/>
      </c>
      <c r="DE164" t="str">
        <f t="shared" si="129"/>
        <v/>
      </c>
      <c r="DF164" t="str">
        <f t="shared" si="130"/>
        <v/>
      </c>
      <c r="DG164" t="str">
        <f t="shared" si="131"/>
        <v/>
      </c>
      <c r="DH164" t="str">
        <f t="shared" si="132"/>
        <v/>
      </c>
      <c r="DI164" t="str">
        <f t="shared" si="133"/>
        <v>P210 - Flame Retardants</v>
      </c>
      <c r="DJ164" t="str">
        <f t="shared" si="134"/>
        <v/>
      </c>
      <c r="DK164" t="str">
        <f t="shared" si="135"/>
        <v/>
      </c>
      <c r="DL164" t="str">
        <f t="shared" si="136"/>
        <v/>
      </c>
      <c r="DM164" t="str">
        <f t="shared" si="137"/>
        <v/>
      </c>
      <c r="DN164" t="str">
        <f t="shared" si="138"/>
        <v/>
      </c>
      <c r="DO164" t="str">
        <f t="shared" si="139"/>
        <v/>
      </c>
      <c r="DP164" t="str">
        <f t="shared" si="140"/>
        <v/>
      </c>
      <c r="DQ164" t="str">
        <f t="shared" si="141"/>
        <v/>
      </c>
      <c r="DR164" t="str">
        <f t="shared" si="142"/>
        <v/>
      </c>
      <c r="DS164" t="str">
        <f t="shared" si="143"/>
        <v/>
      </c>
      <c r="DT164" t="str">
        <f t="shared" si="144"/>
        <v/>
      </c>
      <c r="DU164" t="str">
        <f t="shared" si="145"/>
        <v/>
      </c>
      <c r="DV164" t="str">
        <f t="shared" si="146"/>
        <v/>
      </c>
      <c r="DW164" t="str">
        <f t="shared" si="147"/>
        <v/>
      </c>
      <c r="DX164" t="str">
        <f t="shared" si="148"/>
        <v/>
      </c>
      <c r="DY164" t="str">
        <f t="shared" si="149"/>
        <v/>
      </c>
      <c r="DZ164" t="str">
        <f t="shared" si="150"/>
        <v/>
      </c>
      <c r="EA164" t="str">
        <f t="shared" si="151"/>
        <v/>
      </c>
      <c r="EB164" t="str">
        <f t="shared" si="152"/>
        <v/>
      </c>
      <c r="EC164" t="str">
        <f t="shared" si="153"/>
        <v/>
      </c>
      <c r="ED164" t="str">
        <f t="shared" si="154"/>
        <v/>
      </c>
      <c r="EE164" t="str">
        <f t="shared" si="155"/>
        <v/>
      </c>
      <c r="EF164" t="str">
        <f t="shared" si="156"/>
        <v/>
      </c>
      <c r="EG164" t="str">
        <f t="shared" si="157"/>
        <v/>
      </c>
      <c r="EH164" t="str">
        <f t="shared" si="158"/>
        <v/>
      </c>
      <c r="EI164" t="str">
        <f t="shared" si="159"/>
        <v/>
      </c>
      <c r="EJ164" t="str">
        <f t="shared" si="160"/>
        <v/>
      </c>
      <c r="EK164" t="str">
        <f t="shared" si="161"/>
        <v/>
      </c>
      <c r="EL164" t="str">
        <f t="shared" si="162"/>
        <v/>
      </c>
      <c r="EM164" t="str">
        <f t="shared" si="163"/>
        <v/>
      </c>
      <c r="EN164" t="str">
        <f t="shared" si="164"/>
        <v/>
      </c>
    </row>
    <row r="165" spans="1:144" ht="43.15">
      <c r="A165" s="7" t="s">
        <v>328</v>
      </c>
      <c r="B165" s="7">
        <v>2019</v>
      </c>
      <c r="C165" t="s">
        <v>626</v>
      </c>
      <c r="D165" t="s">
        <v>627</v>
      </c>
      <c r="E165" t="s">
        <v>628</v>
      </c>
      <c r="F165" t="s">
        <v>629</v>
      </c>
      <c r="G165" t="s">
        <v>630</v>
      </c>
      <c r="H165" t="s">
        <v>534</v>
      </c>
      <c r="I165">
        <v>28677</v>
      </c>
      <c r="J165" s="136">
        <f>VLOOKUP(H165, 'TRI Crosswalk codes'!D:E, 2, FALSE)</f>
        <v>4</v>
      </c>
      <c r="K165">
        <v>326199</v>
      </c>
      <c r="L165" s="137" t="str">
        <f>VLOOKUP(K165, '2017-2022 NAICS'!C:D, 2, FALSE)</f>
        <v>All Other Plastics Product Manufacturing</v>
      </c>
      <c r="M165" s="137" t="str">
        <f>IF(COUNTIF('Raw TRI Data'!A:A, K165) &gt;0, "Yes", "No")</f>
        <v>No</v>
      </c>
      <c r="N165">
        <v>35.77122</v>
      </c>
      <c r="O165">
        <v>-80.999679999999998</v>
      </c>
      <c r="P165" s="15">
        <v>110001482958</v>
      </c>
      <c r="Q165" s="15">
        <v>1319218019596</v>
      </c>
      <c r="R165" t="s">
        <v>335</v>
      </c>
      <c r="S165" t="s">
        <v>336</v>
      </c>
      <c r="T165" s="160">
        <v>3</v>
      </c>
      <c r="U165" s="136" t="str">
        <f>VLOOKUP(T165, 'TRI Crosswalk codes'!A:B, 2, FALSE)</f>
        <v>1,000 to 9,999</v>
      </c>
      <c r="V165">
        <v>0</v>
      </c>
      <c r="W165">
        <v>0</v>
      </c>
      <c r="Y165">
        <v>0</v>
      </c>
      <c r="Z165">
        <v>0</v>
      </c>
      <c r="AA165" t="s">
        <v>338</v>
      </c>
      <c r="AB165" s="137" t="str">
        <f t="shared" si="110"/>
        <v>Processing: As a formulation component; P210 - Flame Retardants</v>
      </c>
      <c r="AC165" s="137" t="s">
        <v>339</v>
      </c>
      <c r="AD165" s="26" t="str">
        <f>VLOOKUP(K165, 'NAICS OES Crosswalk'!A:C, 3, FALSE)</f>
        <v>Processing: Plastics Compounding</v>
      </c>
      <c r="AE165" s="26" t="str">
        <f>_xlfn.XLOOKUP($C165,'TRIFD to COU Crosswalk'!A:A,'TRIFD to COU Crosswalk'!B:B)</f>
        <v>Processing: additive flame retardant in plastic products </v>
      </c>
      <c r="AF165" s="137" t="s">
        <v>631</v>
      </c>
      <c r="AH165" s="26"/>
      <c r="AI165" s="26"/>
      <c r="AK165" t="s">
        <v>341</v>
      </c>
      <c r="AL165" t="s">
        <v>341</v>
      </c>
      <c r="AM165" t="s">
        <v>341</v>
      </c>
      <c r="AN165" t="s">
        <v>341</v>
      </c>
      <c r="AO165" t="s">
        <v>341</v>
      </c>
      <c r="AP165" t="s">
        <v>341</v>
      </c>
      <c r="AQ165" t="s">
        <v>341</v>
      </c>
      <c r="AR165" t="s">
        <v>341</v>
      </c>
      <c r="AS165" t="s">
        <v>341</v>
      </c>
      <c r="AT165" t="s">
        <v>341</v>
      </c>
      <c r="AU165" t="s">
        <v>341</v>
      </c>
      <c r="AV165" t="s">
        <v>341</v>
      </c>
      <c r="AW165" t="s">
        <v>342</v>
      </c>
      <c r="AX165" t="s">
        <v>341</v>
      </c>
      <c r="AY165" t="s">
        <v>341</v>
      </c>
      <c r="AZ165" t="s">
        <v>341</v>
      </c>
      <c r="BA165" t="s">
        <v>341</v>
      </c>
      <c r="BB165" t="s">
        <v>341</v>
      </c>
      <c r="BC165" t="s">
        <v>341</v>
      </c>
      <c r="BD165" t="s">
        <v>341</v>
      </c>
      <c r="BE165" t="s">
        <v>341</v>
      </c>
      <c r="BF165" t="s">
        <v>341</v>
      </c>
      <c r="BG165" t="s">
        <v>342</v>
      </c>
      <c r="BH165" t="s">
        <v>341</v>
      </c>
      <c r="BI165" t="s">
        <v>341</v>
      </c>
      <c r="BJ165" t="s">
        <v>341</v>
      </c>
      <c r="BK165" t="s">
        <v>341</v>
      </c>
      <c r="BL165" t="s">
        <v>341</v>
      </c>
      <c r="BM165" t="s">
        <v>341</v>
      </c>
      <c r="BN165" t="s">
        <v>341</v>
      </c>
      <c r="BO165" t="s">
        <v>341</v>
      </c>
      <c r="BP165" t="s">
        <v>341</v>
      </c>
      <c r="BQ165" t="s">
        <v>341</v>
      </c>
      <c r="BR165" t="s">
        <v>341</v>
      </c>
      <c r="BS165" t="s">
        <v>341</v>
      </c>
      <c r="BT165" t="s">
        <v>341</v>
      </c>
      <c r="BU165" t="s">
        <v>341</v>
      </c>
      <c r="BV165" t="s">
        <v>341</v>
      </c>
      <c r="BW165" t="s">
        <v>341</v>
      </c>
      <c r="BX165" t="s">
        <v>341</v>
      </c>
      <c r="BY165" t="s">
        <v>341</v>
      </c>
      <c r="BZ165" t="s">
        <v>341</v>
      </c>
      <c r="CA165" t="s">
        <v>341</v>
      </c>
      <c r="CB165" t="s">
        <v>341</v>
      </c>
      <c r="CC165" t="s">
        <v>341</v>
      </c>
      <c r="CD165" t="s">
        <v>341</v>
      </c>
      <c r="CE165" t="s">
        <v>341</v>
      </c>
      <c r="CF165" t="s">
        <v>341</v>
      </c>
      <c r="CG165" t="s">
        <v>341</v>
      </c>
      <c r="CH165" t="s">
        <v>341</v>
      </c>
      <c r="CI165" t="s">
        <v>341</v>
      </c>
      <c r="CJ165" t="s">
        <v>341</v>
      </c>
      <c r="CK165" t="s">
        <v>341</v>
      </c>
      <c r="CL165" t="s">
        <v>341</v>
      </c>
      <c r="CM165" t="str">
        <f t="shared" si="111"/>
        <v/>
      </c>
      <c r="CN165" t="str">
        <f t="shared" si="112"/>
        <v/>
      </c>
      <c r="CO165" t="str">
        <f t="shared" si="113"/>
        <v/>
      </c>
      <c r="CP165" t="str">
        <f t="shared" si="114"/>
        <v/>
      </c>
      <c r="CQ165" t="str">
        <f t="shared" si="115"/>
        <v/>
      </c>
      <c r="CR165" t="str">
        <f t="shared" si="116"/>
        <v/>
      </c>
      <c r="CS165" t="str">
        <f t="shared" si="117"/>
        <v/>
      </c>
      <c r="CT165" t="str">
        <f t="shared" si="118"/>
        <v/>
      </c>
      <c r="CU165" t="str">
        <f t="shared" si="119"/>
        <v/>
      </c>
      <c r="CV165" t="str">
        <f t="shared" si="120"/>
        <v/>
      </c>
      <c r="CW165" t="str">
        <f t="shared" si="121"/>
        <v/>
      </c>
      <c r="CX165" t="str">
        <f t="shared" si="122"/>
        <v/>
      </c>
      <c r="CY165" t="str">
        <f t="shared" si="123"/>
        <v>Processing: As a formulation component</v>
      </c>
      <c r="CZ165" t="str">
        <f t="shared" si="124"/>
        <v/>
      </c>
      <c r="DA165" t="str">
        <f t="shared" si="125"/>
        <v/>
      </c>
      <c r="DB165" t="str">
        <f t="shared" si="126"/>
        <v/>
      </c>
      <c r="DC165" t="str">
        <f t="shared" si="127"/>
        <v/>
      </c>
      <c r="DD165" t="str">
        <f t="shared" si="128"/>
        <v/>
      </c>
      <c r="DE165" t="str">
        <f t="shared" si="129"/>
        <v/>
      </c>
      <c r="DF165" t="str">
        <f t="shared" si="130"/>
        <v/>
      </c>
      <c r="DG165" t="str">
        <f t="shared" si="131"/>
        <v/>
      </c>
      <c r="DH165" t="str">
        <f t="shared" si="132"/>
        <v/>
      </c>
      <c r="DI165" t="str">
        <f t="shared" si="133"/>
        <v>P210 - Flame Retardants</v>
      </c>
      <c r="DJ165" t="str">
        <f t="shared" si="134"/>
        <v/>
      </c>
      <c r="DK165" t="str">
        <f t="shared" si="135"/>
        <v/>
      </c>
      <c r="DL165" t="str">
        <f t="shared" si="136"/>
        <v/>
      </c>
      <c r="DM165" t="str">
        <f t="shared" si="137"/>
        <v/>
      </c>
      <c r="DN165" t="str">
        <f t="shared" si="138"/>
        <v/>
      </c>
      <c r="DO165" t="str">
        <f t="shared" si="139"/>
        <v/>
      </c>
      <c r="DP165" t="str">
        <f t="shared" si="140"/>
        <v/>
      </c>
      <c r="DQ165" t="str">
        <f t="shared" si="141"/>
        <v/>
      </c>
      <c r="DR165" t="str">
        <f t="shared" si="142"/>
        <v/>
      </c>
      <c r="DS165" t="str">
        <f t="shared" si="143"/>
        <v/>
      </c>
      <c r="DT165" t="str">
        <f t="shared" si="144"/>
        <v/>
      </c>
      <c r="DU165" t="str">
        <f t="shared" si="145"/>
        <v/>
      </c>
      <c r="DV165" t="str">
        <f t="shared" si="146"/>
        <v/>
      </c>
      <c r="DW165" t="str">
        <f t="shared" si="147"/>
        <v/>
      </c>
      <c r="DX165" t="str">
        <f t="shared" si="148"/>
        <v/>
      </c>
      <c r="DY165" t="str">
        <f t="shared" si="149"/>
        <v/>
      </c>
      <c r="DZ165" t="str">
        <f t="shared" si="150"/>
        <v/>
      </c>
      <c r="EA165" t="str">
        <f t="shared" si="151"/>
        <v/>
      </c>
      <c r="EB165" t="str">
        <f t="shared" si="152"/>
        <v/>
      </c>
      <c r="EC165" t="str">
        <f t="shared" si="153"/>
        <v/>
      </c>
      <c r="ED165" t="str">
        <f t="shared" si="154"/>
        <v/>
      </c>
      <c r="EE165" t="str">
        <f t="shared" si="155"/>
        <v/>
      </c>
      <c r="EF165" t="str">
        <f t="shared" si="156"/>
        <v/>
      </c>
      <c r="EG165" t="str">
        <f t="shared" si="157"/>
        <v/>
      </c>
      <c r="EH165" t="str">
        <f t="shared" si="158"/>
        <v/>
      </c>
      <c r="EI165" t="str">
        <f t="shared" si="159"/>
        <v/>
      </c>
      <c r="EJ165" t="str">
        <f t="shared" si="160"/>
        <v/>
      </c>
      <c r="EK165" t="str">
        <f t="shared" si="161"/>
        <v/>
      </c>
      <c r="EL165" t="str">
        <f t="shared" si="162"/>
        <v/>
      </c>
      <c r="EM165" t="str">
        <f t="shared" si="163"/>
        <v/>
      </c>
      <c r="EN165" t="str">
        <f t="shared" si="164"/>
        <v/>
      </c>
    </row>
    <row r="166" spans="1:144" ht="43.15">
      <c r="A166" s="7" t="s">
        <v>328</v>
      </c>
      <c r="B166" s="7">
        <v>2020</v>
      </c>
      <c r="C166" t="s">
        <v>626</v>
      </c>
      <c r="D166" t="s">
        <v>627</v>
      </c>
      <c r="E166" t="s">
        <v>628</v>
      </c>
      <c r="F166" t="s">
        <v>629</v>
      </c>
      <c r="G166" t="s">
        <v>630</v>
      </c>
      <c r="H166" t="s">
        <v>534</v>
      </c>
      <c r="I166">
        <v>28677</v>
      </c>
      <c r="J166" s="136">
        <f>VLOOKUP(H166, 'TRI Crosswalk codes'!D:E, 2, FALSE)</f>
        <v>4</v>
      </c>
      <c r="K166">
        <v>326199</v>
      </c>
      <c r="L166" s="137" t="str">
        <f>VLOOKUP(K166, '2017-2022 NAICS'!C:D, 2, FALSE)</f>
        <v>All Other Plastics Product Manufacturing</v>
      </c>
      <c r="M166" s="137" t="str">
        <f>IF(COUNTIF('Raw TRI Data'!A:A, K166) &gt;0, "Yes", "No")</f>
        <v>No</v>
      </c>
      <c r="N166">
        <v>35.77122</v>
      </c>
      <c r="O166">
        <v>-80.999679999999998</v>
      </c>
      <c r="P166" s="15">
        <v>110001482958</v>
      </c>
      <c r="Q166" s="15">
        <v>1320219118561</v>
      </c>
      <c r="R166" t="s">
        <v>335</v>
      </c>
      <c r="S166" t="s">
        <v>336</v>
      </c>
      <c r="T166" s="160">
        <v>3</v>
      </c>
      <c r="U166" s="136" t="str">
        <f>VLOOKUP(T166, 'TRI Crosswalk codes'!A:B, 2, FALSE)</f>
        <v>1,000 to 9,999</v>
      </c>
      <c r="V166">
        <v>0</v>
      </c>
      <c r="W166">
        <v>0</v>
      </c>
      <c r="Y166">
        <v>0</v>
      </c>
      <c r="Z166">
        <v>0</v>
      </c>
      <c r="AA166" t="s">
        <v>338</v>
      </c>
      <c r="AB166" s="137" t="str">
        <f t="shared" si="110"/>
        <v>Processing: As a formulation component; P210 - Flame Retardants</v>
      </c>
      <c r="AC166" s="137" t="s">
        <v>339</v>
      </c>
      <c r="AD166" s="26" t="str">
        <f>VLOOKUP(K166, 'NAICS OES Crosswalk'!A:C, 3, FALSE)</f>
        <v>Processing: Plastics Compounding</v>
      </c>
      <c r="AE166" s="26" t="str">
        <f>_xlfn.XLOOKUP($C166,'TRIFD to COU Crosswalk'!A:A,'TRIFD to COU Crosswalk'!B:B)</f>
        <v>Processing: additive flame retardant in plastic products </v>
      </c>
      <c r="AF166" s="137" t="s">
        <v>631</v>
      </c>
      <c r="AH166" s="26"/>
      <c r="AI166" s="26"/>
      <c r="AK166" t="s">
        <v>341</v>
      </c>
      <c r="AL166" t="s">
        <v>341</v>
      </c>
      <c r="AM166" t="s">
        <v>341</v>
      </c>
      <c r="AN166" t="s">
        <v>341</v>
      </c>
      <c r="AO166" t="s">
        <v>341</v>
      </c>
      <c r="AP166" t="s">
        <v>341</v>
      </c>
      <c r="AQ166" t="s">
        <v>341</v>
      </c>
      <c r="AR166" t="s">
        <v>341</v>
      </c>
      <c r="AS166" t="s">
        <v>341</v>
      </c>
      <c r="AT166" t="s">
        <v>341</v>
      </c>
      <c r="AU166" t="s">
        <v>341</v>
      </c>
      <c r="AV166" t="s">
        <v>341</v>
      </c>
      <c r="AW166" t="s">
        <v>342</v>
      </c>
      <c r="AX166" t="s">
        <v>341</v>
      </c>
      <c r="AY166" t="s">
        <v>341</v>
      </c>
      <c r="AZ166" t="s">
        <v>341</v>
      </c>
      <c r="BA166" t="s">
        <v>341</v>
      </c>
      <c r="BB166" t="s">
        <v>341</v>
      </c>
      <c r="BC166" t="s">
        <v>341</v>
      </c>
      <c r="BD166" t="s">
        <v>341</v>
      </c>
      <c r="BE166" t="s">
        <v>341</v>
      </c>
      <c r="BF166" t="s">
        <v>341</v>
      </c>
      <c r="BG166" t="s">
        <v>342</v>
      </c>
      <c r="BH166" t="s">
        <v>341</v>
      </c>
      <c r="BI166" t="s">
        <v>341</v>
      </c>
      <c r="BJ166" t="s">
        <v>341</v>
      </c>
      <c r="BK166" t="s">
        <v>341</v>
      </c>
      <c r="BL166" t="s">
        <v>341</v>
      </c>
      <c r="BM166" t="s">
        <v>341</v>
      </c>
      <c r="BN166" t="s">
        <v>341</v>
      </c>
      <c r="BO166" t="s">
        <v>341</v>
      </c>
      <c r="BP166" t="s">
        <v>341</v>
      </c>
      <c r="BQ166" t="s">
        <v>341</v>
      </c>
      <c r="BR166" t="s">
        <v>341</v>
      </c>
      <c r="BS166" t="s">
        <v>341</v>
      </c>
      <c r="BT166" t="s">
        <v>341</v>
      </c>
      <c r="BU166" t="s">
        <v>341</v>
      </c>
      <c r="BV166" t="s">
        <v>341</v>
      </c>
      <c r="BW166" t="s">
        <v>341</v>
      </c>
      <c r="BX166" t="s">
        <v>341</v>
      </c>
      <c r="BY166" t="s">
        <v>341</v>
      </c>
      <c r="BZ166" t="s">
        <v>341</v>
      </c>
      <c r="CA166" t="s">
        <v>341</v>
      </c>
      <c r="CB166" t="s">
        <v>341</v>
      </c>
      <c r="CC166" t="s">
        <v>341</v>
      </c>
      <c r="CD166" t="s">
        <v>341</v>
      </c>
      <c r="CE166" t="s">
        <v>341</v>
      </c>
      <c r="CF166" t="s">
        <v>341</v>
      </c>
      <c r="CG166" t="s">
        <v>341</v>
      </c>
      <c r="CH166" t="s">
        <v>341</v>
      </c>
      <c r="CI166" t="s">
        <v>341</v>
      </c>
      <c r="CJ166" t="s">
        <v>341</v>
      </c>
      <c r="CK166" t="s">
        <v>341</v>
      </c>
      <c r="CL166" t="s">
        <v>341</v>
      </c>
      <c r="CM166" t="str">
        <f t="shared" si="111"/>
        <v/>
      </c>
      <c r="CN166" t="str">
        <f t="shared" si="112"/>
        <v/>
      </c>
      <c r="CO166" t="str">
        <f t="shared" si="113"/>
        <v/>
      </c>
      <c r="CP166" t="str">
        <f t="shared" si="114"/>
        <v/>
      </c>
      <c r="CQ166" t="str">
        <f t="shared" si="115"/>
        <v/>
      </c>
      <c r="CR166" t="str">
        <f t="shared" si="116"/>
        <v/>
      </c>
      <c r="CS166" t="str">
        <f t="shared" si="117"/>
        <v/>
      </c>
      <c r="CT166" t="str">
        <f t="shared" si="118"/>
        <v/>
      </c>
      <c r="CU166" t="str">
        <f t="shared" si="119"/>
        <v/>
      </c>
      <c r="CV166" t="str">
        <f t="shared" si="120"/>
        <v/>
      </c>
      <c r="CW166" t="str">
        <f t="shared" si="121"/>
        <v/>
      </c>
      <c r="CX166" t="str">
        <f t="shared" si="122"/>
        <v/>
      </c>
      <c r="CY166" t="str">
        <f t="shared" si="123"/>
        <v>Processing: As a formulation component</v>
      </c>
      <c r="CZ166" t="str">
        <f t="shared" si="124"/>
        <v/>
      </c>
      <c r="DA166" t="str">
        <f t="shared" si="125"/>
        <v/>
      </c>
      <c r="DB166" t="str">
        <f t="shared" si="126"/>
        <v/>
      </c>
      <c r="DC166" t="str">
        <f t="shared" si="127"/>
        <v/>
      </c>
      <c r="DD166" t="str">
        <f t="shared" si="128"/>
        <v/>
      </c>
      <c r="DE166" t="str">
        <f t="shared" si="129"/>
        <v/>
      </c>
      <c r="DF166" t="str">
        <f t="shared" si="130"/>
        <v/>
      </c>
      <c r="DG166" t="str">
        <f t="shared" si="131"/>
        <v/>
      </c>
      <c r="DH166" t="str">
        <f t="shared" si="132"/>
        <v/>
      </c>
      <c r="DI166" t="str">
        <f t="shared" si="133"/>
        <v>P210 - Flame Retardants</v>
      </c>
      <c r="DJ166" t="str">
        <f t="shared" si="134"/>
        <v/>
      </c>
      <c r="DK166" t="str">
        <f t="shared" si="135"/>
        <v/>
      </c>
      <c r="DL166" t="str">
        <f t="shared" si="136"/>
        <v/>
      </c>
      <c r="DM166" t="str">
        <f t="shared" si="137"/>
        <v/>
      </c>
      <c r="DN166" t="str">
        <f t="shared" si="138"/>
        <v/>
      </c>
      <c r="DO166" t="str">
        <f t="shared" si="139"/>
        <v/>
      </c>
      <c r="DP166" t="str">
        <f t="shared" si="140"/>
        <v/>
      </c>
      <c r="DQ166" t="str">
        <f t="shared" si="141"/>
        <v/>
      </c>
      <c r="DR166" t="str">
        <f t="shared" si="142"/>
        <v/>
      </c>
      <c r="DS166" t="str">
        <f t="shared" si="143"/>
        <v/>
      </c>
      <c r="DT166" t="str">
        <f t="shared" si="144"/>
        <v/>
      </c>
      <c r="DU166" t="str">
        <f t="shared" si="145"/>
        <v/>
      </c>
      <c r="DV166" t="str">
        <f t="shared" si="146"/>
        <v/>
      </c>
      <c r="DW166" t="str">
        <f t="shared" si="147"/>
        <v/>
      </c>
      <c r="DX166" t="str">
        <f t="shared" si="148"/>
        <v/>
      </c>
      <c r="DY166" t="str">
        <f t="shared" si="149"/>
        <v/>
      </c>
      <c r="DZ166" t="str">
        <f t="shared" si="150"/>
        <v/>
      </c>
      <c r="EA166" t="str">
        <f t="shared" si="151"/>
        <v/>
      </c>
      <c r="EB166" t="str">
        <f t="shared" si="152"/>
        <v/>
      </c>
      <c r="EC166" t="str">
        <f t="shared" si="153"/>
        <v/>
      </c>
      <c r="ED166" t="str">
        <f t="shared" si="154"/>
        <v/>
      </c>
      <c r="EE166" t="str">
        <f t="shared" si="155"/>
        <v/>
      </c>
      <c r="EF166" t="str">
        <f t="shared" si="156"/>
        <v/>
      </c>
      <c r="EG166" t="str">
        <f t="shared" si="157"/>
        <v/>
      </c>
      <c r="EH166" t="str">
        <f t="shared" si="158"/>
        <v/>
      </c>
      <c r="EI166" t="str">
        <f t="shared" si="159"/>
        <v/>
      </c>
      <c r="EJ166" t="str">
        <f t="shared" si="160"/>
        <v/>
      </c>
      <c r="EK166" t="str">
        <f t="shared" si="161"/>
        <v/>
      </c>
      <c r="EL166" t="str">
        <f t="shared" si="162"/>
        <v/>
      </c>
      <c r="EM166" t="str">
        <f t="shared" si="163"/>
        <v/>
      </c>
      <c r="EN166" t="str">
        <f t="shared" si="164"/>
        <v/>
      </c>
    </row>
    <row r="167" spans="1:144" ht="57.6">
      <c r="A167" s="7" t="s">
        <v>328</v>
      </c>
      <c r="B167" s="7">
        <v>2019</v>
      </c>
      <c r="C167" t="s">
        <v>632</v>
      </c>
      <c r="D167" t="s">
        <v>633</v>
      </c>
      <c r="E167" t="s">
        <v>634</v>
      </c>
      <c r="F167" t="s">
        <v>486</v>
      </c>
      <c r="G167" t="s">
        <v>486</v>
      </c>
      <c r="H167" t="s">
        <v>348</v>
      </c>
      <c r="I167">
        <v>55987</v>
      </c>
      <c r="J167" s="136">
        <f>VLOOKUP(H167, 'TRI Crosswalk codes'!D:E, 2, FALSE)</f>
        <v>5</v>
      </c>
      <c r="K167">
        <v>325991</v>
      </c>
      <c r="L167" s="137" t="str">
        <f>VLOOKUP(K167, '2017-2022 NAICS'!C:D, 2, FALSE)</f>
        <v>Custom Compounding of Purchased Resins</v>
      </c>
      <c r="M167" s="137" t="str">
        <f>IF(COUNTIF('Raw TRI Data'!A:A, K167) &gt;0, "Yes", "No")</f>
        <v>No</v>
      </c>
      <c r="N167">
        <v>44.050314999999998</v>
      </c>
      <c r="O167">
        <v>-91.621390000000005</v>
      </c>
      <c r="P167" s="15">
        <v>110000426628</v>
      </c>
      <c r="Q167" s="15">
        <v>1319218126086</v>
      </c>
      <c r="R167" t="s">
        <v>335</v>
      </c>
      <c r="S167" t="s">
        <v>336</v>
      </c>
      <c r="T167" s="160">
        <v>3</v>
      </c>
      <c r="U167" s="136" t="str">
        <f>VLOOKUP(T167, 'TRI Crosswalk codes'!A:B, 2, FALSE)</f>
        <v>1,000 to 9,999</v>
      </c>
      <c r="V167" t="s">
        <v>337</v>
      </c>
      <c r="W167">
        <v>0</v>
      </c>
      <c r="Y167">
        <v>0</v>
      </c>
      <c r="Z167">
        <v>0</v>
      </c>
      <c r="AA167" t="s">
        <v>338</v>
      </c>
      <c r="AB167" s="137" t="str">
        <f t="shared" si="110"/>
        <v>Processing: As a formulation component; P201 - Additives</v>
      </c>
      <c r="AC167" s="137" t="s">
        <v>339</v>
      </c>
      <c r="AD167" s="26" t="str">
        <f>VLOOKUP(K167, 'NAICS OES Crosswalk'!A:C, 3, FALSE)</f>
        <v>Processing: Plastics Compounding</v>
      </c>
      <c r="AE167" s="26" t="str">
        <f>_xlfn.XLOOKUP($C167,'TRIFD to COU Crosswalk'!A:A,'TRIFD to COU Crosswalk'!B:B)</f>
        <v>Processing: additive flame retardant in plastic, resin, and paints and coatings </v>
      </c>
      <c r="AF167" s="137" t="s">
        <v>635</v>
      </c>
      <c r="AH167" s="137" t="s">
        <v>396</v>
      </c>
      <c r="AK167" t="s">
        <v>341</v>
      </c>
      <c r="AL167" t="s">
        <v>341</v>
      </c>
      <c r="AM167" t="s">
        <v>341</v>
      </c>
      <c r="AN167" t="s">
        <v>341</v>
      </c>
      <c r="AO167" t="s">
        <v>341</v>
      </c>
      <c r="AP167" t="s">
        <v>341</v>
      </c>
      <c r="AQ167" t="s">
        <v>341</v>
      </c>
      <c r="AR167" t="s">
        <v>341</v>
      </c>
      <c r="AS167" t="s">
        <v>341</v>
      </c>
      <c r="AT167" t="s">
        <v>341</v>
      </c>
      <c r="AU167" t="s">
        <v>341</v>
      </c>
      <c r="AV167" t="s">
        <v>341</v>
      </c>
      <c r="AW167" t="s">
        <v>342</v>
      </c>
      <c r="AX167" t="s">
        <v>342</v>
      </c>
      <c r="AY167" t="s">
        <v>341</v>
      </c>
      <c r="AZ167" t="s">
        <v>341</v>
      </c>
      <c r="BA167" t="s">
        <v>341</v>
      </c>
      <c r="BB167" t="s">
        <v>341</v>
      </c>
      <c r="BC167" t="s">
        <v>341</v>
      </c>
      <c r="BD167" t="s">
        <v>341</v>
      </c>
      <c r="BE167" t="s">
        <v>341</v>
      </c>
      <c r="BF167" t="s">
        <v>341</v>
      </c>
      <c r="BG167" t="s">
        <v>341</v>
      </c>
      <c r="BH167" t="s">
        <v>341</v>
      </c>
      <c r="BI167" t="s">
        <v>341</v>
      </c>
      <c r="BJ167" t="s">
        <v>341</v>
      </c>
      <c r="BK167" t="s">
        <v>341</v>
      </c>
      <c r="BL167" t="s">
        <v>341</v>
      </c>
      <c r="BM167" t="s">
        <v>341</v>
      </c>
      <c r="BN167" t="s">
        <v>341</v>
      </c>
      <c r="BO167" t="s">
        <v>341</v>
      </c>
      <c r="BP167" t="s">
        <v>341</v>
      </c>
      <c r="BQ167" t="s">
        <v>341</v>
      </c>
      <c r="BR167" t="s">
        <v>341</v>
      </c>
      <c r="BS167" t="s">
        <v>341</v>
      </c>
      <c r="BT167" t="s">
        <v>341</v>
      </c>
      <c r="BU167" t="s">
        <v>341</v>
      </c>
      <c r="BV167" t="s">
        <v>341</v>
      </c>
      <c r="BW167" t="s">
        <v>341</v>
      </c>
      <c r="BX167" t="s">
        <v>341</v>
      </c>
      <c r="BY167" t="s">
        <v>341</v>
      </c>
      <c r="BZ167" t="s">
        <v>341</v>
      </c>
      <c r="CA167" t="s">
        <v>341</v>
      </c>
      <c r="CB167" t="s">
        <v>341</v>
      </c>
      <c r="CC167" t="s">
        <v>341</v>
      </c>
      <c r="CD167" t="s">
        <v>341</v>
      </c>
      <c r="CE167" t="s">
        <v>341</v>
      </c>
      <c r="CF167" t="s">
        <v>341</v>
      </c>
      <c r="CG167" t="s">
        <v>341</v>
      </c>
      <c r="CH167" t="s">
        <v>341</v>
      </c>
      <c r="CI167" t="s">
        <v>341</v>
      </c>
      <c r="CJ167" t="s">
        <v>341</v>
      </c>
      <c r="CK167" t="s">
        <v>341</v>
      </c>
      <c r="CL167" t="s">
        <v>341</v>
      </c>
      <c r="CM167" t="str">
        <f t="shared" si="111"/>
        <v/>
      </c>
      <c r="CN167" t="str">
        <f t="shared" si="112"/>
        <v/>
      </c>
      <c r="CO167" t="str">
        <f t="shared" si="113"/>
        <v/>
      </c>
      <c r="CP167" t="str">
        <f t="shared" si="114"/>
        <v/>
      </c>
      <c r="CQ167" t="str">
        <f t="shared" si="115"/>
        <v/>
      </c>
      <c r="CR167" t="str">
        <f t="shared" si="116"/>
        <v/>
      </c>
      <c r="CS167" t="str">
        <f t="shared" si="117"/>
        <v/>
      </c>
      <c r="CT167" t="str">
        <f t="shared" si="118"/>
        <v/>
      </c>
      <c r="CU167" t="str">
        <f t="shared" si="119"/>
        <v/>
      </c>
      <c r="CV167" t="str">
        <f t="shared" si="120"/>
        <v/>
      </c>
      <c r="CW167" t="str">
        <f t="shared" si="121"/>
        <v/>
      </c>
      <c r="CX167" t="str">
        <f t="shared" si="122"/>
        <v/>
      </c>
      <c r="CY167" t="str">
        <f t="shared" si="123"/>
        <v>Processing: As a formulation component</v>
      </c>
      <c r="CZ167" t="str">
        <f t="shared" si="124"/>
        <v>P201 - Additives</v>
      </c>
      <c r="DA167" t="str">
        <f t="shared" si="125"/>
        <v/>
      </c>
      <c r="DB167" t="str">
        <f t="shared" si="126"/>
        <v/>
      </c>
      <c r="DC167" t="str">
        <f t="shared" si="127"/>
        <v/>
      </c>
      <c r="DD167" t="str">
        <f t="shared" si="128"/>
        <v/>
      </c>
      <c r="DE167" t="str">
        <f t="shared" si="129"/>
        <v/>
      </c>
      <c r="DF167" t="str">
        <f t="shared" si="130"/>
        <v/>
      </c>
      <c r="DG167" t="str">
        <f t="shared" si="131"/>
        <v/>
      </c>
      <c r="DH167" t="str">
        <f t="shared" si="132"/>
        <v/>
      </c>
      <c r="DI167" t="str">
        <f t="shared" si="133"/>
        <v/>
      </c>
      <c r="DJ167" t="str">
        <f t="shared" si="134"/>
        <v/>
      </c>
      <c r="DK167" t="str">
        <f t="shared" si="135"/>
        <v/>
      </c>
      <c r="DL167" t="str">
        <f t="shared" si="136"/>
        <v/>
      </c>
      <c r="DM167" t="str">
        <f t="shared" si="137"/>
        <v/>
      </c>
      <c r="DN167" t="str">
        <f t="shared" si="138"/>
        <v/>
      </c>
      <c r="DO167" t="str">
        <f t="shared" si="139"/>
        <v/>
      </c>
      <c r="DP167" t="str">
        <f t="shared" si="140"/>
        <v/>
      </c>
      <c r="DQ167" t="str">
        <f t="shared" si="141"/>
        <v/>
      </c>
      <c r="DR167" t="str">
        <f t="shared" si="142"/>
        <v/>
      </c>
      <c r="DS167" t="str">
        <f t="shared" si="143"/>
        <v/>
      </c>
      <c r="DT167" t="str">
        <f t="shared" si="144"/>
        <v/>
      </c>
      <c r="DU167" t="str">
        <f t="shared" si="145"/>
        <v/>
      </c>
      <c r="DV167" t="str">
        <f t="shared" si="146"/>
        <v/>
      </c>
      <c r="DW167" t="str">
        <f t="shared" si="147"/>
        <v/>
      </c>
      <c r="DX167" t="str">
        <f t="shared" si="148"/>
        <v/>
      </c>
      <c r="DY167" t="str">
        <f t="shared" si="149"/>
        <v/>
      </c>
      <c r="DZ167" t="str">
        <f t="shared" si="150"/>
        <v/>
      </c>
      <c r="EA167" t="str">
        <f t="shared" si="151"/>
        <v/>
      </c>
      <c r="EB167" t="str">
        <f t="shared" si="152"/>
        <v/>
      </c>
      <c r="EC167" t="str">
        <f t="shared" si="153"/>
        <v/>
      </c>
      <c r="ED167" t="str">
        <f t="shared" si="154"/>
        <v/>
      </c>
      <c r="EE167" t="str">
        <f t="shared" si="155"/>
        <v/>
      </c>
      <c r="EF167" t="str">
        <f t="shared" si="156"/>
        <v/>
      </c>
      <c r="EG167" t="str">
        <f t="shared" si="157"/>
        <v/>
      </c>
      <c r="EH167" t="str">
        <f t="shared" si="158"/>
        <v/>
      </c>
      <c r="EI167" t="str">
        <f t="shared" si="159"/>
        <v/>
      </c>
      <c r="EJ167" t="str">
        <f t="shared" si="160"/>
        <v/>
      </c>
      <c r="EK167" t="str">
        <f t="shared" si="161"/>
        <v/>
      </c>
      <c r="EL167" t="str">
        <f t="shared" si="162"/>
        <v/>
      </c>
      <c r="EM167" t="str">
        <f t="shared" si="163"/>
        <v/>
      </c>
      <c r="EN167" t="str">
        <f t="shared" si="164"/>
        <v/>
      </c>
    </row>
    <row r="168" spans="1:144" ht="57.6">
      <c r="A168" s="7" t="s">
        <v>328</v>
      </c>
      <c r="B168" s="7">
        <v>2020</v>
      </c>
      <c r="C168" t="s">
        <v>632</v>
      </c>
      <c r="D168" t="s">
        <v>633</v>
      </c>
      <c r="E168" t="s">
        <v>634</v>
      </c>
      <c r="F168" t="s">
        <v>486</v>
      </c>
      <c r="G168" t="s">
        <v>486</v>
      </c>
      <c r="H168" t="s">
        <v>348</v>
      </c>
      <c r="I168">
        <v>55987</v>
      </c>
      <c r="J168" s="136">
        <f>VLOOKUP(H168, 'TRI Crosswalk codes'!D:E, 2, FALSE)</f>
        <v>5</v>
      </c>
      <c r="K168">
        <v>325991</v>
      </c>
      <c r="L168" s="137" t="str">
        <f>VLOOKUP(K168, '2017-2022 NAICS'!C:D, 2, FALSE)</f>
        <v>Custom Compounding of Purchased Resins</v>
      </c>
      <c r="M168" s="137" t="str">
        <f>IF(COUNTIF('Raw TRI Data'!A:A, K168) &gt;0, "Yes", "No")</f>
        <v>No</v>
      </c>
      <c r="N168">
        <v>44.050314999999998</v>
      </c>
      <c r="O168">
        <v>-91.621390000000005</v>
      </c>
      <c r="P168" s="15">
        <v>110000426628</v>
      </c>
      <c r="Q168" s="15">
        <v>1320218800427</v>
      </c>
      <c r="R168" t="s">
        <v>335</v>
      </c>
      <c r="S168" t="s">
        <v>336</v>
      </c>
      <c r="T168" s="160">
        <v>2</v>
      </c>
      <c r="U168" s="136" t="str">
        <f>VLOOKUP(T168, 'TRI Crosswalk codes'!A:B, 2, FALSE)</f>
        <v>100 to 999</v>
      </c>
      <c r="V168" t="s">
        <v>337</v>
      </c>
      <c r="W168">
        <v>0</v>
      </c>
      <c r="Y168">
        <v>0</v>
      </c>
      <c r="Z168">
        <v>0</v>
      </c>
      <c r="AA168" t="s">
        <v>338</v>
      </c>
      <c r="AB168" s="137" t="str">
        <f t="shared" si="110"/>
        <v>Processing: As a formulation component; P201 - Additives</v>
      </c>
      <c r="AC168" s="137" t="s">
        <v>339</v>
      </c>
      <c r="AD168" s="26" t="str">
        <f>VLOOKUP(K168, 'NAICS OES Crosswalk'!A:C, 3, FALSE)</f>
        <v>Processing: Plastics Compounding</v>
      </c>
      <c r="AE168" s="26" t="str">
        <f>_xlfn.XLOOKUP($C168,'TRIFD to COU Crosswalk'!A:A,'TRIFD to COU Crosswalk'!B:B)</f>
        <v>Processing: additive flame retardant in plastic, resin, and paints and coatings </v>
      </c>
      <c r="AF168" s="137" t="s">
        <v>635</v>
      </c>
      <c r="AH168" s="137" t="s">
        <v>396</v>
      </c>
      <c r="AK168" t="s">
        <v>341</v>
      </c>
      <c r="AL168" t="s">
        <v>341</v>
      </c>
      <c r="AM168" t="s">
        <v>341</v>
      </c>
      <c r="AN168" t="s">
        <v>341</v>
      </c>
      <c r="AO168" t="s">
        <v>341</v>
      </c>
      <c r="AP168" t="s">
        <v>341</v>
      </c>
      <c r="AQ168" t="s">
        <v>341</v>
      </c>
      <c r="AR168" t="s">
        <v>341</v>
      </c>
      <c r="AS168" t="s">
        <v>341</v>
      </c>
      <c r="AT168" t="s">
        <v>341</v>
      </c>
      <c r="AU168" t="s">
        <v>341</v>
      </c>
      <c r="AV168" t="s">
        <v>341</v>
      </c>
      <c r="AW168" t="s">
        <v>342</v>
      </c>
      <c r="AX168" t="s">
        <v>342</v>
      </c>
      <c r="AY168" t="s">
        <v>341</v>
      </c>
      <c r="AZ168" t="s">
        <v>341</v>
      </c>
      <c r="BA168" t="s">
        <v>341</v>
      </c>
      <c r="BB168" t="s">
        <v>341</v>
      </c>
      <c r="BC168" t="s">
        <v>341</v>
      </c>
      <c r="BD168" t="s">
        <v>341</v>
      </c>
      <c r="BE168" t="s">
        <v>341</v>
      </c>
      <c r="BF168" t="s">
        <v>341</v>
      </c>
      <c r="BG168" t="s">
        <v>341</v>
      </c>
      <c r="BH168" t="s">
        <v>341</v>
      </c>
      <c r="BI168" t="s">
        <v>341</v>
      </c>
      <c r="BJ168" t="s">
        <v>341</v>
      </c>
      <c r="BK168" t="s">
        <v>341</v>
      </c>
      <c r="BL168" t="s">
        <v>341</v>
      </c>
      <c r="BM168" t="s">
        <v>341</v>
      </c>
      <c r="BN168" t="s">
        <v>341</v>
      </c>
      <c r="BO168" t="s">
        <v>341</v>
      </c>
      <c r="BP168" t="s">
        <v>341</v>
      </c>
      <c r="BQ168" t="s">
        <v>341</v>
      </c>
      <c r="BR168" t="s">
        <v>341</v>
      </c>
      <c r="BS168" t="s">
        <v>341</v>
      </c>
      <c r="BT168" t="s">
        <v>341</v>
      </c>
      <c r="BU168" t="s">
        <v>341</v>
      </c>
      <c r="BV168" t="s">
        <v>341</v>
      </c>
      <c r="BW168" t="s">
        <v>341</v>
      </c>
      <c r="BX168" t="s">
        <v>341</v>
      </c>
      <c r="BY168" t="s">
        <v>341</v>
      </c>
      <c r="BZ168" t="s">
        <v>341</v>
      </c>
      <c r="CA168" t="s">
        <v>341</v>
      </c>
      <c r="CB168" t="s">
        <v>341</v>
      </c>
      <c r="CC168" t="s">
        <v>341</v>
      </c>
      <c r="CD168" t="s">
        <v>341</v>
      </c>
      <c r="CE168" t="s">
        <v>341</v>
      </c>
      <c r="CF168" t="s">
        <v>341</v>
      </c>
      <c r="CG168" t="s">
        <v>341</v>
      </c>
      <c r="CH168" t="s">
        <v>341</v>
      </c>
      <c r="CI168" t="s">
        <v>341</v>
      </c>
      <c r="CJ168" t="s">
        <v>341</v>
      </c>
      <c r="CK168" t="s">
        <v>341</v>
      </c>
      <c r="CL168" t="s">
        <v>341</v>
      </c>
      <c r="CM168" t="str">
        <f t="shared" si="111"/>
        <v/>
      </c>
      <c r="CN168" t="str">
        <f t="shared" si="112"/>
        <v/>
      </c>
      <c r="CO168" t="str">
        <f t="shared" si="113"/>
        <v/>
      </c>
      <c r="CP168" t="str">
        <f t="shared" si="114"/>
        <v/>
      </c>
      <c r="CQ168" t="str">
        <f t="shared" si="115"/>
        <v/>
      </c>
      <c r="CR168" t="str">
        <f t="shared" si="116"/>
        <v/>
      </c>
      <c r="CS168" t="str">
        <f t="shared" si="117"/>
        <v/>
      </c>
      <c r="CT168" t="str">
        <f t="shared" si="118"/>
        <v/>
      </c>
      <c r="CU168" t="str">
        <f t="shared" si="119"/>
        <v/>
      </c>
      <c r="CV168" t="str">
        <f t="shared" si="120"/>
        <v/>
      </c>
      <c r="CW168" t="str">
        <f t="shared" si="121"/>
        <v/>
      </c>
      <c r="CX168" t="str">
        <f t="shared" si="122"/>
        <v/>
      </c>
      <c r="CY168" t="str">
        <f t="shared" si="123"/>
        <v>Processing: As a formulation component</v>
      </c>
      <c r="CZ168" t="str">
        <f t="shared" si="124"/>
        <v>P201 - Additives</v>
      </c>
      <c r="DA168" t="str">
        <f t="shared" si="125"/>
        <v/>
      </c>
      <c r="DB168" t="str">
        <f t="shared" si="126"/>
        <v/>
      </c>
      <c r="DC168" t="str">
        <f t="shared" si="127"/>
        <v/>
      </c>
      <c r="DD168" t="str">
        <f t="shared" si="128"/>
        <v/>
      </c>
      <c r="DE168" t="str">
        <f t="shared" si="129"/>
        <v/>
      </c>
      <c r="DF168" t="str">
        <f t="shared" si="130"/>
        <v/>
      </c>
      <c r="DG168" t="str">
        <f t="shared" si="131"/>
        <v/>
      </c>
      <c r="DH168" t="str">
        <f t="shared" si="132"/>
        <v/>
      </c>
      <c r="DI168" t="str">
        <f t="shared" si="133"/>
        <v/>
      </c>
      <c r="DJ168" t="str">
        <f t="shared" si="134"/>
        <v/>
      </c>
      <c r="DK168" t="str">
        <f t="shared" si="135"/>
        <v/>
      </c>
      <c r="DL168" t="str">
        <f t="shared" si="136"/>
        <v/>
      </c>
      <c r="DM168" t="str">
        <f t="shared" si="137"/>
        <v/>
      </c>
      <c r="DN168" t="str">
        <f t="shared" si="138"/>
        <v/>
      </c>
      <c r="DO168" t="str">
        <f t="shared" si="139"/>
        <v/>
      </c>
      <c r="DP168" t="str">
        <f t="shared" si="140"/>
        <v/>
      </c>
      <c r="DQ168" t="str">
        <f t="shared" si="141"/>
        <v/>
      </c>
      <c r="DR168" t="str">
        <f t="shared" si="142"/>
        <v/>
      </c>
      <c r="DS168" t="str">
        <f t="shared" si="143"/>
        <v/>
      </c>
      <c r="DT168" t="str">
        <f t="shared" si="144"/>
        <v/>
      </c>
      <c r="DU168" t="str">
        <f t="shared" si="145"/>
        <v/>
      </c>
      <c r="DV168" t="str">
        <f t="shared" si="146"/>
        <v/>
      </c>
      <c r="DW168" t="str">
        <f t="shared" si="147"/>
        <v/>
      </c>
      <c r="DX168" t="str">
        <f t="shared" si="148"/>
        <v/>
      </c>
      <c r="DY168" t="str">
        <f t="shared" si="149"/>
        <v/>
      </c>
      <c r="DZ168" t="str">
        <f t="shared" si="150"/>
        <v/>
      </c>
      <c r="EA168" t="str">
        <f t="shared" si="151"/>
        <v/>
      </c>
      <c r="EB168" t="str">
        <f t="shared" si="152"/>
        <v/>
      </c>
      <c r="EC168" t="str">
        <f t="shared" si="153"/>
        <v/>
      </c>
      <c r="ED168" t="str">
        <f t="shared" si="154"/>
        <v/>
      </c>
      <c r="EE168" t="str">
        <f t="shared" si="155"/>
        <v/>
      </c>
      <c r="EF168" t="str">
        <f t="shared" si="156"/>
        <v/>
      </c>
      <c r="EG168" t="str">
        <f t="shared" si="157"/>
        <v/>
      </c>
      <c r="EH168" t="str">
        <f t="shared" si="158"/>
        <v/>
      </c>
      <c r="EI168" t="str">
        <f t="shared" si="159"/>
        <v/>
      </c>
      <c r="EJ168" t="str">
        <f t="shared" si="160"/>
        <v/>
      </c>
      <c r="EK168" t="str">
        <f t="shared" si="161"/>
        <v/>
      </c>
      <c r="EL168" t="str">
        <f t="shared" si="162"/>
        <v/>
      </c>
      <c r="EM168" t="str">
        <f t="shared" si="163"/>
        <v/>
      </c>
      <c r="EN168" t="str">
        <f t="shared" si="164"/>
        <v/>
      </c>
    </row>
    <row r="169" spans="1:144" ht="28.9">
      <c r="A169" s="7" t="s">
        <v>328</v>
      </c>
      <c r="B169" s="7">
        <v>2019</v>
      </c>
      <c r="C169" t="s">
        <v>636</v>
      </c>
      <c r="D169" t="s">
        <v>637</v>
      </c>
      <c r="E169" t="s">
        <v>638</v>
      </c>
      <c r="F169" t="s">
        <v>639</v>
      </c>
      <c r="G169" t="s">
        <v>640</v>
      </c>
      <c r="H169" t="s">
        <v>355</v>
      </c>
      <c r="I169">
        <v>64030</v>
      </c>
      <c r="J169" s="136">
        <f>VLOOKUP(H169, 'TRI Crosswalk codes'!D:E, 2, FALSE)</f>
        <v>7</v>
      </c>
      <c r="K169">
        <v>326199</v>
      </c>
      <c r="L169" s="137" t="str">
        <f>VLOOKUP(K169, '2017-2022 NAICS'!C:D, 2, FALSE)</f>
        <v>All Other Plastics Product Manufacturing</v>
      </c>
      <c r="M169" s="137" t="str">
        <f>IF(COUNTIF('Raw TRI Data'!A:A, K169) &gt;0, "Yes", "No")</f>
        <v>No</v>
      </c>
      <c r="N169">
        <v>38.88064</v>
      </c>
      <c r="O169">
        <v>-94.543744000000004</v>
      </c>
      <c r="P169" s="15">
        <v>110000442753</v>
      </c>
      <c r="Q169" s="15">
        <v>1319217908983</v>
      </c>
      <c r="R169" t="s">
        <v>335</v>
      </c>
      <c r="S169" t="s">
        <v>336</v>
      </c>
      <c r="T169" s="160">
        <v>3</v>
      </c>
      <c r="U169" s="136" t="str">
        <f>VLOOKUP(T169, 'TRI Crosswalk codes'!A:B, 2, FALSE)</f>
        <v>1,000 to 9,999</v>
      </c>
      <c r="V169" t="s">
        <v>337</v>
      </c>
      <c r="W169">
        <v>0</v>
      </c>
      <c r="Y169">
        <v>0</v>
      </c>
      <c r="Z169">
        <v>0</v>
      </c>
      <c r="AA169" t="s">
        <v>338</v>
      </c>
      <c r="AB169" s="137" t="str">
        <f t="shared" si="110"/>
        <v>Processing: As an article component</v>
      </c>
      <c r="AC169" s="137" t="s">
        <v>339</v>
      </c>
      <c r="AD169" s="26" t="str">
        <f>VLOOKUP(K169, 'NAICS OES Crosswalk'!A:C, 3, FALSE)</f>
        <v>Processing: Plastics Compounding</v>
      </c>
      <c r="AE169" s="26" t="str">
        <f>_xlfn.XLOOKUP($C169,'TRIFD to COU Crosswalk'!A:A,'TRIFD to COU Crosswalk'!B:B)</f>
        <v>Processing: additive flame retardant in plastic products </v>
      </c>
      <c r="AF169" s="137" t="s">
        <v>340</v>
      </c>
      <c r="AH169" s="26"/>
      <c r="AK169" t="s">
        <v>341</v>
      </c>
      <c r="AL169" t="s">
        <v>341</v>
      </c>
      <c r="AM169" t="s">
        <v>341</v>
      </c>
      <c r="AN169" t="s">
        <v>341</v>
      </c>
      <c r="AO169" t="s">
        <v>341</v>
      </c>
      <c r="AP169" t="s">
        <v>341</v>
      </c>
      <c r="AQ169" t="s">
        <v>341</v>
      </c>
      <c r="AR169" t="s">
        <v>341</v>
      </c>
      <c r="AS169" t="s">
        <v>341</v>
      </c>
      <c r="AT169" t="s">
        <v>341</v>
      </c>
      <c r="AU169" t="s">
        <v>341</v>
      </c>
      <c r="AV169" t="s">
        <v>341</v>
      </c>
      <c r="AW169" t="s">
        <v>341</v>
      </c>
      <c r="AX169" t="s">
        <v>341</v>
      </c>
      <c r="AY169" t="s">
        <v>341</v>
      </c>
      <c r="AZ169" t="s">
        <v>341</v>
      </c>
      <c r="BA169" t="s">
        <v>341</v>
      </c>
      <c r="BB169" t="s">
        <v>341</v>
      </c>
      <c r="BC169" t="s">
        <v>341</v>
      </c>
      <c r="BD169" t="s">
        <v>341</v>
      </c>
      <c r="BE169" t="s">
        <v>341</v>
      </c>
      <c r="BF169" t="s">
        <v>341</v>
      </c>
      <c r="BG169" t="s">
        <v>341</v>
      </c>
      <c r="BH169" t="s">
        <v>341</v>
      </c>
      <c r="BI169" t="s">
        <v>341</v>
      </c>
      <c r="BJ169" t="s">
        <v>342</v>
      </c>
      <c r="BK169" t="s">
        <v>341</v>
      </c>
      <c r="BL169" t="s">
        <v>341</v>
      </c>
      <c r="BM169" t="s">
        <v>341</v>
      </c>
      <c r="BN169" t="s">
        <v>341</v>
      </c>
      <c r="BO169" t="s">
        <v>341</v>
      </c>
      <c r="BP169" t="s">
        <v>341</v>
      </c>
      <c r="BQ169" t="s">
        <v>341</v>
      </c>
      <c r="BR169" t="s">
        <v>341</v>
      </c>
      <c r="BS169" t="s">
        <v>341</v>
      </c>
      <c r="BT169" t="s">
        <v>341</v>
      </c>
      <c r="BU169" t="s">
        <v>341</v>
      </c>
      <c r="BV169" t="s">
        <v>341</v>
      </c>
      <c r="BW169" t="s">
        <v>341</v>
      </c>
      <c r="BX169" t="s">
        <v>341</v>
      </c>
      <c r="BY169" t="s">
        <v>341</v>
      </c>
      <c r="BZ169" t="s">
        <v>341</v>
      </c>
      <c r="CA169" t="s">
        <v>341</v>
      </c>
      <c r="CB169" t="s">
        <v>341</v>
      </c>
      <c r="CC169" t="s">
        <v>341</v>
      </c>
      <c r="CD169" t="s">
        <v>341</v>
      </c>
      <c r="CE169" t="s">
        <v>341</v>
      </c>
      <c r="CF169" t="s">
        <v>341</v>
      </c>
      <c r="CG169" t="s">
        <v>341</v>
      </c>
      <c r="CH169" t="s">
        <v>341</v>
      </c>
      <c r="CI169" t="s">
        <v>341</v>
      </c>
      <c r="CJ169" t="s">
        <v>341</v>
      </c>
      <c r="CK169" t="s">
        <v>341</v>
      </c>
      <c r="CL169" t="s">
        <v>341</v>
      </c>
      <c r="CM169" t="str">
        <f t="shared" si="111"/>
        <v/>
      </c>
      <c r="CN169" t="str">
        <f t="shared" si="112"/>
        <v/>
      </c>
      <c r="CO169" t="str">
        <f t="shared" si="113"/>
        <v/>
      </c>
      <c r="CP169" t="str">
        <f t="shared" si="114"/>
        <v/>
      </c>
      <c r="CQ169" t="str">
        <f t="shared" si="115"/>
        <v/>
      </c>
      <c r="CR169" t="str">
        <f t="shared" si="116"/>
        <v/>
      </c>
      <c r="CS169" t="str">
        <f t="shared" si="117"/>
        <v/>
      </c>
      <c r="CT169" t="str">
        <f t="shared" si="118"/>
        <v/>
      </c>
      <c r="CU169" t="str">
        <f t="shared" si="119"/>
        <v/>
      </c>
      <c r="CV169" t="str">
        <f t="shared" si="120"/>
        <v/>
      </c>
      <c r="CW169" t="str">
        <f t="shared" si="121"/>
        <v/>
      </c>
      <c r="CX169" t="str">
        <f t="shared" si="122"/>
        <v/>
      </c>
      <c r="CY169" t="str">
        <f t="shared" si="123"/>
        <v/>
      </c>
      <c r="CZ169" t="str">
        <f t="shared" si="124"/>
        <v/>
      </c>
      <c r="DA169" t="str">
        <f t="shared" si="125"/>
        <v/>
      </c>
      <c r="DB169" t="str">
        <f t="shared" si="126"/>
        <v/>
      </c>
      <c r="DC169" t="str">
        <f t="shared" si="127"/>
        <v/>
      </c>
      <c r="DD169" t="str">
        <f t="shared" si="128"/>
        <v/>
      </c>
      <c r="DE169" t="str">
        <f t="shared" si="129"/>
        <v/>
      </c>
      <c r="DF169" t="str">
        <f t="shared" si="130"/>
        <v/>
      </c>
      <c r="DG169" t="str">
        <f t="shared" si="131"/>
        <v/>
      </c>
      <c r="DH169" t="str">
        <f t="shared" si="132"/>
        <v/>
      </c>
      <c r="DI169" t="str">
        <f t="shared" si="133"/>
        <v/>
      </c>
      <c r="DJ169" t="str">
        <f t="shared" si="134"/>
        <v/>
      </c>
      <c r="DK169" t="str">
        <f t="shared" si="135"/>
        <v/>
      </c>
      <c r="DL169" t="str">
        <f t="shared" si="136"/>
        <v>Processing: As an article component</v>
      </c>
      <c r="DM169" t="str">
        <f t="shared" si="137"/>
        <v/>
      </c>
      <c r="DN169" t="str">
        <f t="shared" si="138"/>
        <v/>
      </c>
      <c r="DO169" t="str">
        <f t="shared" si="139"/>
        <v/>
      </c>
      <c r="DP169" t="str">
        <f t="shared" si="140"/>
        <v/>
      </c>
      <c r="DQ169" t="str">
        <f t="shared" si="141"/>
        <v/>
      </c>
      <c r="DR169" t="str">
        <f t="shared" si="142"/>
        <v/>
      </c>
      <c r="DS169" t="str">
        <f t="shared" si="143"/>
        <v/>
      </c>
      <c r="DT169" t="str">
        <f t="shared" si="144"/>
        <v/>
      </c>
      <c r="DU169" t="str">
        <f t="shared" si="145"/>
        <v/>
      </c>
      <c r="DV169" t="str">
        <f t="shared" si="146"/>
        <v/>
      </c>
      <c r="DW169" t="str">
        <f t="shared" si="147"/>
        <v/>
      </c>
      <c r="DX169" t="str">
        <f t="shared" si="148"/>
        <v/>
      </c>
      <c r="DY169" t="str">
        <f t="shared" si="149"/>
        <v/>
      </c>
      <c r="DZ169" t="str">
        <f t="shared" si="150"/>
        <v/>
      </c>
      <c r="EA169" t="str">
        <f t="shared" si="151"/>
        <v/>
      </c>
      <c r="EB169" t="str">
        <f t="shared" si="152"/>
        <v/>
      </c>
      <c r="EC169" t="str">
        <f t="shared" si="153"/>
        <v/>
      </c>
      <c r="ED169" t="str">
        <f t="shared" si="154"/>
        <v/>
      </c>
      <c r="EE169" t="str">
        <f t="shared" si="155"/>
        <v/>
      </c>
      <c r="EF169" t="str">
        <f t="shared" si="156"/>
        <v/>
      </c>
      <c r="EG169" t="str">
        <f t="shared" si="157"/>
        <v/>
      </c>
      <c r="EH169" t="str">
        <f t="shared" si="158"/>
        <v/>
      </c>
      <c r="EI169" t="str">
        <f t="shared" si="159"/>
        <v/>
      </c>
      <c r="EJ169" t="str">
        <f t="shared" si="160"/>
        <v/>
      </c>
      <c r="EK169" t="str">
        <f t="shared" si="161"/>
        <v/>
      </c>
      <c r="EL169" t="str">
        <f t="shared" si="162"/>
        <v/>
      </c>
      <c r="EM169" t="str">
        <f t="shared" si="163"/>
        <v/>
      </c>
      <c r="EN169" t="str">
        <f t="shared" si="164"/>
        <v/>
      </c>
    </row>
    <row r="170" spans="1:144" ht="43.15">
      <c r="A170" s="7" t="s">
        <v>328</v>
      </c>
      <c r="B170" s="7">
        <v>2020</v>
      </c>
      <c r="C170" t="s">
        <v>636</v>
      </c>
      <c r="D170" t="s">
        <v>637</v>
      </c>
      <c r="E170" t="s">
        <v>638</v>
      </c>
      <c r="F170" t="s">
        <v>639</v>
      </c>
      <c r="G170" t="s">
        <v>640</v>
      </c>
      <c r="H170" t="s">
        <v>355</v>
      </c>
      <c r="I170">
        <v>64030</v>
      </c>
      <c r="J170" s="136">
        <f>VLOOKUP(H170, 'TRI Crosswalk codes'!D:E, 2, FALSE)</f>
        <v>7</v>
      </c>
      <c r="K170">
        <v>326199</v>
      </c>
      <c r="L170" s="137" t="str">
        <f>VLOOKUP(K170, '2017-2022 NAICS'!C:D, 2, FALSE)</f>
        <v>All Other Plastics Product Manufacturing</v>
      </c>
      <c r="M170" s="137" t="str">
        <f>IF(COUNTIF('Raw TRI Data'!A:A, K170) &gt;0, "Yes", "No")</f>
        <v>No</v>
      </c>
      <c r="N170">
        <v>38.88064</v>
      </c>
      <c r="O170">
        <v>-94.543744000000004</v>
      </c>
      <c r="P170" s="15">
        <v>110000442753</v>
      </c>
      <c r="Q170" s="15">
        <v>1320219226596</v>
      </c>
      <c r="R170" t="s">
        <v>335</v>
      </c>
      <c r="S170" t="s">
        <v>336</v>
      </c>
      <c r="T170" s="160">
        <v>3</v>
      </c>
      <c r="U170" s="136" t="str">
        <f>VLOOKUP(T170, 'TRI Crosswalk codes'!A:B, 2, FALSE)</f>
        <v>1,000 to 9,999</v>
      </c>
      <c r="V170" t="s">
        <v>337</v>
      </c>
      <c r="W170">
        <v>0</v>
      </c>
      <c r="Y170">
        <v>0</v>
      </c>
      <c r="Z170">
        <v>0</v>
      </c>
      <c r="AA170" t="s">
        <v>338</v>
      </c>
      <c r="AB170" s="137" t="str">
        <f t="shared" si="110"/>
        <v>Manufacture: Produce; Manufacture: Import; Manufacture: For on-site use/processing; Processing: As an article component</v>
      </c>
      <c r="AC170" s="137" t="s">
        <v>339</v>
      </c>
      <c r="AD170" s="26" t="str">
        <f>VLOOKUP(K170, 'NAICS OES Crosswalk'!A:C, 3, FALSE)</f>
        <v>Processing: Plastics Compounding</v>
      </c>
      <c r="AE170" s="26" t="str">
        <f>_xlfn.XLOOKUP($C170,'TRIFD to COU Crosswalk'!A:A,'TRIFD to COU Crosswalk'!B:B)</f>
        <v>Processing: additive flame retardant in plastic products </v>
      </c>
      <c r="AF170" s="137" t="s">
        <v>340</v>
      </c>
      <c r="AH170" s="26"/>
      <c r="AK170" t="s">
        <v>342</v>
      </c>
      <c r="AL170" t="s">
        <v>342</v>
      </c>
      <c r="AM170" t="s">
        <v>342</v>
      </c>
      <c r="AN170" t="s">
        <v>341</v>
      </c>
      <c r="AO170" t="s">
        <v>341</v>
      </c>
      <c r="AP170" t="s">
        <v>341</v>
      </c>
      <c r="AQ170" t="s">
        <v>341</v>
      </c>
      <c r="AR170" t="s">
        <v>341</v>
      </c>
      <c r="AS170" t="s">
        <v>341</v>
      </c>
      <c r="AT170" t="s">
        <v>341</v>
      </c>
      <c r="AU170" t="s">
        <v>341</v>
      </c>
      <c r="AV170" t="s">
        <v>341</v>
      </c>
      <c r="AW170" t="s">
        <v>341</v>
      </c>
      <c r="AX170" t="s">
        <v>341</v>
      </c>
      <c r="AY170" t="s">
        <v>341</v>
      </c>
      <c r="AZ170" t="s">
        <v>341</v>
      </c>
      <c r="BA170" t="s">
        <v>341</v>
      </c>
      <c r="BB170" t="s">
        <v>341</v>
      </c>
      <c r="BC170" t="s">
        <v>341</v>
      </c>
      <c r="BD170" t="s">
        <v>341</v>
      </c>
      <c r="BE170" t="s">
        <v>341</v>
      </c>
      <c r="BF170" t="s">
        <v>341</v>
      </c>
      <c r="BG170" t="s">
        <v>341</v>
      </c>
      <c r="BH170" t="s">
        <v>341</v>
      </c>
      <c r="BI170" t="s">
        <v>341</v>
      </c>
      <c r="BJ170" t="s">
        <v>342</v>
      </c>
      <c r="BK170" t="s">
        <v>341</v>
      </c>
      <c r="BL170" t="s">
        <v>341</v>
      </c>
      <c r="BM170" t="s">
        <v>341</v>
      </c>
      <c r="BN170" t="s">
        <v>341</v>
      </c>
      <c r="BO170" t="s">
        <v>341</v>
      </c>
      <c r="BP170" t="s">
        <v>341</v>
      </c>
      <c r="BQ170" t="s">
        <v>341</v>
      </c>
      <c r="BR170" t="s">
        <v>341</v>
      </c>
      <c r="BS170" t="s">
        <v>341</v>
      </c>
      <c r="BT170" t="s">
        <v>341</v>
      </c>
      <c r="BU170" t="s">
        <v>341</v>
      </c>
      <c r="BV170" t="s">
        <v>341</v>
      </c>
      <c r="BW170" t="s">
        <v>341</v>
      </c>
      <c r="BX170" t="s">
        <v>341</v>
      </c>
      <c r="BY170" t="s">
        <v>341</v>
      </c>
      <c r="BZ170" t="s">
        <v>341</v>
      </c>
      <c r="CA170" t="s">
        <v>341</v>
      </c>
      <c r="CB170" t="s">
        <v>341</v>
      </c>
      <c r="CC170" t="s">
        <v>341</v>
      </c>
      <c r="CD170" t="s">
        <v>341</v>
      </c>
      <c r="CE170" t="s">
        <v>341</v>
      </c>
      <c r="CF170" t="s">
        <v>341</v>
      </c>
      <c r="CG170" t="s">
        <v>341</v>
      </c>
      <c r="CH170" t="s">
        <v>341</v>
      </c>
      <c r="CI170" t="s">
        <v>341</v>
      </c>
      <c r="CJ170" t="s">
        <v>341</v>
      </c>
      <c r="CK170" t="s">
        <v>341</v>
      </c>
      <c r="CL170" t="s">
        <v>341</v>
      </c>
      <c r="CM170" t="str">
        <f t="shared" si="111"/>
        <v>Manufacture: Produce</v>
      </c>
      <c r="CN170" t="str">
        <f t="shared" si="112"/>
        <v>Manufacture: Import</v>
      </c>
      <c r="CO170" t="str">
        <f t="shared" si="113"/>
        <v>Manufacture: For on-site use/processing</v>
      </c>
      <c r="CP170" t="str">
        <f t="shared" si="114"/>
        <v/>
      </c>
      <c r="CQ170" t="str">
        <f t="shared" si="115"/>
        <v/>
      </c>
      <c r="CR170" t="str">
        <f t="shared" si="116"/>
        <v/>
      </c>
      <c r="CS170" t="str">
        <f t="shared" si="117"/>
        <v/>
      </c>
      <c r="CT170" t="str">
        <f t="shared" si="118"/>
        <v/>
      </c>
      <c r="CU170" t="str">
        <f t="shared" si="119"/>
        <v/>
      </c>
      <c r="CV170" t="str">
        <f t="shared" si="120"/>
        <v/>
      </c>
      <c r="CW170" t="str">
        <f t="shared" si="121"/>
        <v/>
      </c>
      <c r="CX170" t="str">
        <f t="shared" si="122"/>
        <v/>
      </c>
      <c r="CY170" t="str">
        <f t="shared" si="123"/>
        <v/>
      </c>
      <c r="CZ170" t="str">
        <f t="shared" si="124"/>
        <v/>
      </c>
      <c r="DA170" t="str">
        <f t="shared" si="125"/>
        <v/>
      </c>
      <c r="DB170" t="str">
        <f t="shared" si="126"/>
        <v/>
      </c>
      <c r="DC170" t="str">
        <f t="shared" si="127"/>
        <v/>
      </c>
      <c r="DD170" t="str">
        <f t="shared" si="128"/>
        <v/>
      </c>
      <c r="DE170" t="str">
        <f t="shared" si="129"/>
        <v/>
      </c>
      <c r="DF170" t="str">
        <f t="shared" si="130"/>
        <v/>
      </c>
      <c r="DG170" t="str">
        <f t="shared" si="131"/>
        <v/>
      </c>
      <c r="DH170" t="str">
        <f t="shared" si="132"/>
        <v/>
      </c>
      <c r="DI170" t="str">
        <f t="shared" si="133"/>
        <v/>
      </c>
      <c r="DJ170" t="str">
        <f t="shared" si="134"/>
        <v/>
      </c>
      <c r="DK170" t="str">
        <f t="shared" si="135"/>
        <v/>
      </c>
      <c r="DL170" t="str">
        <f t="shared" si="136"/>
        <v>Processing: As an article component</v>
      </c>
      <c r="DM170" t="str">
        <f t="shared" si="137"/>
        <v/>
      </c>
      <c r="DN170" t="str">
        <f t="shared" si="138"/>
        <v/>
      </c>
      <c r="DO170" t="str">
        <f t="shared" si="139"/>
        <v/>
      </c>
      <c r="DP170" t="str">
        <f t="shared" si="140"/>
        <v/>
      </c>
      <c r="DQ170" t="str">
        <f t="shared" si="141"/>
        <v/>
      </c>
      <c r="DR170" t="str">
        <f t="shared" si="142"/>
        <v/>
      </c>
      <c r="DS170" t="str">
        <f t="shared" si="143"/>
        <v/>
      </c>
      <c r="DT170" t="str">
        <f t="shared" si="144"/>
        <v/>
      </c>
      <c r="DU170" t="str">
        <f t="shared" si="145"/>
        <v/>
      </c>
      <c r="DV170" t="str">
        <f t="shared" si="146"/>
        <v/>
      </c>
      <c r="DW170" t="str">
        <f t="shared" si="147"/>
        <v/>
      </c>
      <c r="DX170" t="str">
        <f t="shared" si="148"/>
        <v/>
      </c>
      <c r="DY170" t="str">
        <f t="shared" si="149"/>
        <v/>
      </c>
      <c r="DZ170" t="str">
        <f t="shared" si="150"/>
        <v/>
      </c>
      <c r="EA170" t="str">
        <f t="shared" si="151"/>
        <v/>
      </c>
      <c r="EB170" t="str">
        <f t="shared" si="152"/>
        <v/>
      </c>
      <c r="EC170" t="str">
        <f t="shared" si="153"/>
        <v/>
      </c>
      <c r="ED170" t="str">
        <f t="shared" si="154"/>
        <v/>
      </c>
      <c r="EE170" t="str">
        <f t="shared" si="155"/>
        <v/>
      </c>
      <c r="EF170" t="str">
        <f t="shared" si="156"/>
        <v/>
      </c>
      <c r="EG170" t="str">
        <f t="shared" si="157"/>
        <v/>
      </c>
      <c r="EH170" t="str">
        <f t="shared" si="158"/>
        <v/>
      </c>
      <c r="EI170" t="str">
        <f t="shared" si="159"/>
        <v/>
      </c>
      <c r="EJ170" t="str">
        <f t="shared" si="160"/>
        <v/>
      </c>
      <c r="EK170" t="str">
        <f t="shared" si="161"/>
        <v/>
      </c>
      <c r="EL170" t="str">
        <f t="shared" si="162"/>
        <v/>
      </c>
      <c r="EM170" t="str">
        <f t="shared" si="163"/>
        <v/>
      </c>
      <c r="EN170" t="str">
        <f t="shared" si="164"/>
        <v/>
      </c>
    </row>
    <row r="171" spans="1:144" ht="43.15">
      <c r="A171" s="7" t="s">
        <v>328</v>
      </c>
      <c r="B171" s="7">
        <v>2021</v>
      </c>
      <c r="C171" t="s">
        <v>636</v>
      </c>
      <c r="D171" t="s">
        <v>637</v>
      </c>
      <c r="E171" t="s">
        <v>638</v>
      </c>
      <c r="F171" t="s">
        <v>639</v>
      </c>
      <c r="G171" t="s">
        <v>640</v>
      </c>
      <c r="H171" t="s">
        <v>355</v>
      </c>
      <c r="I171">
        <v>64030</v>
      </c>
      <c r="J171" s="136">
        <f>VLOOKUP(H171, 'TRI Crosswalk codes'!D:E, 2, FALSE)</f>
        <v>7</v>
      </c>
      <c r="K171">
        <v>326199</v>
      </c>
      <c r="L171" s="137" t="str">
        <f>VLOOKUP(K171, '2017-2022 NAICS'!C:D, 2, FALSE)</f>
        <v>All Other Plastics Product Manufacturing</v>
      </c>
      <c r="M171" s="137" t="str">
        <f>IF(COUNTIF('Raw TRI Data'!A:A, K171) &gt;0, "Yes", "No")</f>
        <v>No</v>
      </c>
      <c r="N171">
        <v>38.88064</v>
      </c>
      <c r="O171">
        <v>-94.543744000000004</v>
      </c>
      <c r="P171" s="15">
        <v>110000442753</v>
      </c>
      <c r="Q171" s="15">
        <v>1321220143768</v>
      </c>
      <c r="R171" t="s">
        <v>335</v>
      </c>
      <c r="S171" t="s">
        <v>336</v>
      </c>
      <c r="T171" s="160">
        <v>3</v>
      </c>
      <c r="U171" s="136" t="str">
        <f>VLOOKUP(T171, 'TRI Crosswalk codes'!A:B, 2, FALSE)</f>
        <v>1,000 to 9,999</v>
      </c>
      <c r="V171" t="s">
        <v>337</v>
      </c>
      <c r="W171">
        <v>0</v>
      </c>
      <c r="Y171">
        <v>0</v>
      </c>
      <c r="Z171">
        <v>0</v>
      </c>
      <c r="AA171" t="s">
        <v>338</v>
      </c>
      <c r="AB171" s="137" t="str">
        <f t="shared" si="110"/>
        <v>Manufacture: Produce; Manufacture: Import; Manufacture: For on-site use/processing; Processing: As an article component</v>
      </c>
      <c r="AC171" s="137" t="s">
        <v>339</v>
      </c>
      <c r="AD171" s="26" t="str">
        <f>VLOOKUP(K171, 'NAICS OES Crosswalk'!A:C, 3, FALSE)</f>
        <v>Processing: Plastics Compounding</v>
      </c>
      <c r="AE171" s="26" t="str">
        <f>_xlfn.XLOOKUP($C171,'TRIFD to COU Crosswalk'!A:A,'TRIFD to COU Crosswalk'!B:B)</f>
        <v>Processing: additive flame retardant in plastic products </v>
      </c>
      <c r="AF171" s="137" t="s">
        <v>340</v>
      </c>
      <c r="AH171" s="26"/>
      <c r="AK171" t="s">
        <v>342</v>
      </c>
      <c r="AL171" t="s">
        <v>342</v>
      </c>
      <c r="AM171" t="s">
        <v>342</v>
      </c>
      <c r="AN171" t="s">
        <v>341</v>
      </c>
      <c r="AO171" t="s">
        <v>341</v>
      </c>
      <c r="AP171" t="s">
        <v>341</v>
      </c>
      <c r="AQ171" t="s">
        <v>341</v>
      </c>
      <c r="AR171" t="s">
        <v>341</v>
      </c>
      <c r="AS171" t="s">
        <v>341</v>
      </c>
      <c r="AT171" t="s">
        <v>341</v>
      </c>
      <c r="AU171" t="s">
        <v>341</v>
      </c>
      <c r="AV171" t="s">
        <v>341</v>
      </c>
      <c r="AW171" t="s">
        <v>341</v>
      </c>
      <c r="AX171" t="s">
        <v>341</v>
      </c>
      <c r="AY171" t="s">
        <v>341</v>
      </c>
      <c r="AZ171" t="s">
        <v>341</v>
      </c>
      <c r="BA171" t="s">
        <v>341</v>
      </c>
      <c r="BB171" t="s">
        <v>341</v>
      </c>
      <c r="BC171" t="s">
        <v>341</v>
      </c>
      <c r="BD171" t="s">
        <v>341</v>
      </c>
      <c r="BE171" t="s">
        <v>341</v>
      </c>
      <c r="BF171" t="s">
        <v>341</v>
      </c>
      <c r="BG171" t="s">
        <v>341</v>
      </c>
      <c r="BH171" t="s">
        <v>341</v>
      </c>
      <c r="BI171" t="s">
        <v>341</v>
      </c>
      <c r="BJ171" t="s">
        <v>342</v>
      </c>
      <c r="BK171" t="s">
        <v>341</v>
      </c>
      <c r="BL171" t="s">
        <v>341</v>
      </c>
      <c r="BM171" t="s">
        <v>341</v>
      </c>
      <c r="BN171" t="s">
        <v>341</v>
      </c>
      <c r="BO171" t="s">
        <v>341</v>
      </c>
      <c r="BP171" t="s">
        <v>341</v>
      </c>
      <c r="BQ171" t="s">
        <v>341</v>
      </c>
      <c r="BR171" t="s">
        <v>341</v>
      </c>
      <c r="BS171" t="s">
        <v>341</v>
      </c>
      <c r="BT171" t="s">
        <v>341</v>
      </c>
      <c r="BU171" t="s">
        <v>341</v>
      </c>
      <c r="BV171" t="s">
        <v>341</v>
      </c>
      <c r="BW171" t="s">
        <v>341</v>
      </c>
      <c r="BX171" t="s">
        <v>341</v>
      </c>
      <c r="BY171" t="s">
        <v>341</v>
      </c>
      <c r="BZ171" t="s">
        <v>341</v>
      </c>
      <c r="CA171" t="s">
        <v>341</v>
      </c>
      <c r="CB171" t="s">
        <v>341</v>
      </c>
      <c r="CC171" t="s">
        <v>341</v>
      </c>
      <c r="CD171" t="s">
        <v>341</v>
      </c>
      <c r="CE171" t="s">
        <v>341</v>
      </c>
      <c r="CF171" t="s">
        <v>341</v>
      </c>
      <c r="CG171" t="s">
        <v>341</v>
      </c>
      <c r="CH171" t="s">
        <v>341</v>
      </c>
      <c r="CI171" t="s">
        <v>341</v>
      </c>
      <c r="CJ171" t="s">
        <v>341</v>
      </c>
      <c r="CK171" t="s">
        <v>341</v>
      </c>
      <c r="CL171" t="s">
        <v>341</v>
      </c>
      <c r="CM171" t="str">
        <f t="shared" si="111"/>
        <v>Manufacture: Produce</v>
      </c>
      <c r="CN171" t="str">
        <f t="shared" si="112"/>
        <v>Manufacture: Import</v>
      </c>
      <c r="CO171" t="str">
        <f t="shared" si="113"/>
        <v>Manufacture: For on-site use/processing</v>
      </c>
      <c r="CP171" t="str">
        <f t="shared" si="114"/>
        <v/>
      </c>
      <c r="CQ171" t="str">
        <f t="shared" si="115"/>
        <v/>
      </c>
      <c r="CR171" t="str">
        <f t="shared" si="116"/>
        <v/>
      </c>
      <c r="CS171" t="str">
        <f t="shared" si="117"/>
        <v/>
      </c>
      <c r="CT171" t="str">
        <f t="shared" si="118"/>
        <v/>
      </c>
      <c r="CU171" t="str">
        <f t="shared" si="119"/>
        <v/>
      </c>
      <c r="CV171" t="str">
        <f t="shared" si="120"/>
        <v/>
      </c>
      <c r="CW171" t="str">
        <f t="shared" si="121"/>
        <v/>
      </c>
      <c r="CX171" t="str">
        <f t="shared" si="122"/>
        <v/>
      </c>
      <c r="CY171" t="str">
        <f t="shared" si="123"/>
        <v/>
      </c>
      <c r="CZ171" t="str">
        <f t="shared" si="124"/>
        <v/>
      </c>
      <c r="DA171" t="str">
        <f t="shared" si="125"/>
        <v/>
      </c>
      <c r="DB171" t="str">
        <f t="shared" si="126"/>
        <v/>
      </c>
      <c r="DC171" t="str">
        <f t="shared" si="127"/>
        <v/>
      </c>
      <c r="DD171" t="str">
        <f t="shared" si="128"/>
        <v/>
      </c>
      <c r="DE171" t="str">
        <f t="shared" si="129"/>
        <v/>
      </c>
      <c r="DF171" t="str">
        <f t="shared" si="130"/>
        <v/>
      </c>
      <c r="DG171" t="str">
        <f t="shared" si="131"/>
        <v/>
      </c>
      <c r="DH171" t="str">
        <f t="shared" si="132"/>
        <v/>
      </c>
      <c r="DI171" t="str">
        <f t="shared" si="133"/>
        <v/>
      </c>
      <c r="DJ171" t="str">
        <f t="shared" si="134"/>
        <v/>
      </c>
      <c r="DK171" t="str">
        <f t="shared" si="135"/>
        <v/>
      </c>
      <c r="DL171" t="str">
        <f t="shared" si="136"/>
        <v>Processing: As an article component</v>
      </c>
      <c r="DM171" t="str">
        <f t="shared" si="137"/>
        <v/>
      </c>
      <c r="DN171" t="str">
        <f t="shared" si="138"/>
        <v/>
      </c>
      <c r="DO171" t="str">
        <f t="shared" si="139"/>
        <v/>
      </c>
      <c r="DP171" t="str">
        <f t="shared" si="140"/>
        <v/>
      </c>
      <c r="DQ171" t="str">
        <f t="shared" si="141"/>
        <v/>
      </c>
      <c r="DR171" t="str">
        <f t="shared" si="142"/>
        <v/>
      </c>
      <c r="DS171" t="str">
        <f t="shared" si="143"/>
        <v/>
      </c>
      <c r="DT171" t="str">
        <f t="shared" si="144"/>
        <v/>
      </c>
      <c r="DU171" t="str">
        <f t="shared" si="145"/>
        <v/>
      </c>
      <c r="DV171" t="str">
        <f t="shared" si="146"/>
        <v/>
      </c>
      <c r="DW171" t="str">
        <f t="shared" si="147"/>
        <v/>
      </c>
      <c r="DX171" t="str">
        <f t="shared" si="148"/>
        <v/>
      </c>
      <c r="DY171" t="str">
        <f t="shared" si="149"/>
        <v/>
      </c>
      <c r="DZ171" t="str">
        <f t="shared" si="150"/>
        <v/>
      </c>
      <c r="EA171" t="str">
        <f t="shared" si="151"/>
        <v/>
      </c>
      <c r="EB171" t="str">
        <f t="shared" si="152"/>
        <v/>
      </c>
      <c r="EC171" t="str">
        <f t="shared" si="153"/>
        <v/>
      </c>
      <c r="ED171" t="str">
        <f t="shared" si="154"/>
        <v/>
      </c>
      <c r="EE171" t="str">
        <f t="shared" si="155"/>
        <v/>
      </c>
      <c r="EF171" t="str">
        <f t="shared" si="156"/>
        <v/>
      </c>
      <c r="EG171" t="str">
        <f t="shared" si="157"/>
        <v/>
      </c>
      <c r="EH171" t="str">
        <f t="shared" si="158"/>
        <v/>
      </c>
      <c r="EI171" t="str">
        <f t="shared" si="159"/>
        <v/>
      </c>
      <c r="EJ171" t="str">
        <f t="shared" si="160"/>
        <v/>
      </c>
      <c r="EK171" t="str">
        <f t="shared" si="161"/>
        <v/>
      </c>
      <c r="EL171" t="str">
        <f t="shared" si="162"/>
        <v/>
      </c>
      <c r="EM171" t="str">
        <f t="shared" si="163"/>
        <v/>
      </c>
      <c r="EN171" t="str">
        <f t="shared" si="164"/>
        <v/>
      </c>
    </row>
    <row r="172" spans="1:144" ht="57.6">
      <c r="A172" s="7" t="s">
        <v>328</v>
      </c>
      <c r="B172" s="7">
        <v>2019</v>
      </c>
      <c r="C172" t="s">
        <v>641</v>
      </c>
      <c r="D172" t="s">
        <v>642</v>
      </c>
      <c r="E172" t="s">
        <v>643</v>
      </c>
      <c r="F172" t="s">
        <v>644</v>
      </c>
      <c r="G172" t="s">
        <v>645</v>
      </c>
      <c r="H172" t="s">
        <v>402</v>
      </c>
      <c r="I172">
        <v>92064</v>
      </c>
      <c r="J172" s="136">
        <f>VLOOKUP(H172, 'TRI Crosswalk codes'!D:E, 2, FALSE)</f>
        <v>9</v>
      </c>
      <c r="K172">
        <v>335991</v>
      </c>
      <c r="L172" s="137" t="str">
        <f>VLOOKUP(K172, '2017-2022 NAICS'!C:D, 2, FALSE)</f>
        <v>Carbon and Graphite Product Manufacturing</v>
      </c>
      <c r="M172" s="137" t="str">
        <f>IF(COUNTIF('Raw TRI Data'!A:A, K172) &gt;0, "Yes", "No")</f>
        <v>No</v>
      </c>
      <c r="N172">
        <v>32.941459999999999</v>
      </c>
      <c r="O172">
        <v>-117.03915000000001</v>
      </c>
      <c r="P172" s="15">
        <v>110000781217</v>
      </c>
      <c r="Q172" s="15">
        <v>1319217856350</v>
      </c>
      <c r="R172" t="s">
        <v>335</v>
      </c>
      <c r="S172" t="s">
        <v>336</v>
      </c>
      <c r="T172" s="160">
        <v>2</v>
      </c>
      <c r="U172" s="136" t="str">
        <f>VLOOKUP(T172, 'TRI Crosswalk codes'!A:B, 2, FALSE)</f>
        <v>100 to 999</v>
      </c>
      <c r="V172" t="s">
        <v>337</v>
      </c>
      <c r="W172">
        <v>0</v>
      </c>
      <c r="Y172">
        <v>0</v>
      </c>
      <c r="Z172">
        <v>0</v>
      </c>
      <c r="AA172" t="s">
        <v>338</v>
      </c>
      <c r="AB172" s="137" t="str">
        <f t="shared" si="110"/>
        <v>Processing: As a formulation component; P210 - Flame Retardants</v>
      </c>
      <c r="AC172" s="137" t="s">
        <v>339</v>
      </c>
      <c r="AD172" s="26" t="str">
        <f>VLOOKUP(K172, 'NAICS OES Crosswalk'!A:C, 3, FALSE)</f>
        <v>Processing: PCB and PCB Laminates Manufacturing</v>
      </c>
      <c r="AE172" s="26" t="str">
        <f>_xlfn.XLOOKUP($C172,'TRIFD to COU Crosswalk'!A:A,'TRIFD to COU Crosswalk'!B:B)</f>
        <v>Processing: reactive flame retardant in computer and electronic product manufacturing</v>
      </c>
      <c r="AF172" s="137" t="s">
        <v>646</v>
      </c>
      <c r="AK172" t="s">
        <v>341</v>
      </c>
      <c r="AL172" t="s">
        <v>341</v>
      </c>
      <c r="AM172" t="s">
        <v>341</v>
      </c>
      <c r="AN172" t="s">
        <v>341</v>
      </c>
      <c r="AO172" t="s">
        <v>341</v>
      </c>
      <c r="AP172" t="s">
        <v>341</v>
      </c>
      <c r="AQ172" t="s">
        <v>341</v>
      </c>
      <c r="AR172" t="s">
        <v>341</v>
      </c>
      <c r="AS172" t="s">
        <v>341</v>
      </c>
      <c r="AT172" t="s">
        <v>341</v>
      </c>
      <c r="AU172" t="s">
        <v>341</v>
      </c>
      <c r="AV172" t="s">
        <v>341</v>
      </c>
      <c r="AW172" t="s">
        <v>342</v>
      </c>
      <c r="AX172" t="s">
        <v>341</v>
      </c>
      <c r="AY172" t="s">
        <v>341</v>
      </c>
      <c r="AZ172" t="s">
        <v>341</v>
      </c>
      <c r="BA172" t="s">
        <v>341</v>
      </c>
      <c r="BB172" t="s">
        <v>341</v>
      </c>
      <c r="BC172" t="s">
        <v>341</v>
      </c>
      <c r="BD172" t="s">
        <v>341</v>
      </c>
      <c r="BE172" t="s">
        <v>341</v>
      </c>
      <c r="BF172" t="s">
        <v>341</v>
      </c>
      <c r="BG172" t="s">
        <v>342</v>
      </c>
      <c r="BH172" t="s">
        <v>341</v>
      </c>
      <c r="BI172" t="s">
        <v>341</v>
      </c>
      <c r="BJ172" t="s">
        <v>341</v>
      </c>
      <c r="BK172" t="s">
        <v>341</v>
      </c>
      <c r="BL172" t="s">
        <v>341</v>
      </c>
      <c r="BM172" t="s">
        <v>341</v>
      </c>
      <c r="BN172" t="s">
        <v>341</v>
      </c>
      <c r="BO172" t="s">
        <v>341</v>
      </c>
      <c r="BP172" t="s">
        <v>341</v>
      </c>
      <c r="BQ172" t="s">
        <v>341</v>
      </c>
      <c r="BR172" t="s">
        <v>341</v>
      </c>
      <c r="BS172" t="s">
        <v>341</v>
      </c>
      <c r="BT172" t="s">
        <v>341</v>
      </c>
      <c r="BU172" t="s">
        <v>341</v>
      </c>
      <c r="BV172" t="s">
        <v>341</v>
      </c>
      <c r="BW172" t="s">
        <v>341</v>
      </c>
      <c r="BX172" t="s">
        <v>341</v>
      </c>
      <c r="BY172" t="s">
        <v>341</v>
      </c>
      <c r="BZ172" t="s">
        <v>341</v>
      </c>
      <c r="CA172" t="s">
        <v>341</v>
      </c>
      <c r="CB172" t="s">
        <v>341</v>
      </c>
      <c r="CC172" t="s">
        <v>341</v>
      </c>
      <c r="CD172" t="s">
        <v>341</v>
      </c>
      <c r="CE172" t="s">
        <v>341</v>
      </c>
      <c r="CF172" t="s">
        <v>341</v>
      </c>
      <c r="CG172" t="s">
        <v>341</v>
      </c>
      <c r="CH172" t="s">
        <v>341</v>
      </c>
      <c r="CI172" t="s">
        <v>341</v>
      </c>
      <c r="CJ172" t="s">
        <v>341</v>
      </c>
      <c r="CK172" t="s">
        <v>341</v>
      </c>
      <c r="CL172" t="s">
        <v>341</v>
      </c>
      <c r="CM172" t="str">
        <f t="shared" si="111"/>
        <v/>
      </c>
      <c r="CN172" t="str">
        <f t="shared" si="112"/>
        <v/>
      </c>
      <c r="CO172" t="str">
        <f t="shared" si="113"/>
        <v/>
      </c>
      <c r="CP172" t="str">
        <f t="shared" si="114"/>
        <v/>
      </c>
      <c r="CQ172" t="str">
        <f t="shared" si="115"/>
        <v/>
      </c>
      <c r="CR172" t="str">
        <f t="shared" si="116"/>
        <v/>
      </c>
      <c r="CS172" t="str">
        <f t="shared" si="117"/>
        <v/>
      </c>
      <c r="CT172" t="str">
        <f t="shared" si="118"/>
        <v/>
      </c>
      <c r="CU172" t="str">
        <f t="shared" si="119"/>
        <v/>
      </c>
      <c r="CV172" t="str">
        <f t="shared" si="120"/>
        <v/>
      </c>
      <c r="CW172" t="str">
        <f t="shared" si="121"/>
        <v/>
      </c>
      <c r="CX172" t="str">
        <f t="shared" si="122"/>
        <v/>
      </c>
      <c r="CY172" t="str">
        <f t="shared" si="123"/>
        <v>Processing: As a formulation component</v>
      </c>
      <c r="CZ172" t="str">
        <f t="shared" si="124"/>
        <v/>
      </c>
      <c r="DA172" t="str">
        <f t="shared" si="125"/>
        <v/>
      </c>
      <c r="DB172" t="str">
        <f t="shared" si="126"/>
        <v/>
      </c>
      <c r="DC172" t="str">
        <f t="shared" si="127"/>
        <v/>
      </c>
      <c r="DD172" t="str">
        <f t="shared" si="128"/>
        <v/>
      </c>
      <c r="DE172" t="str">
        <f t="shared" si="129"/>
        <v/>
      </c>
      <c r="DF172" t="str">
        <f t="shared" si="130"/>
        <v/>
      </c>
      <c r="DG172" t="str">
        <f t="shared" si="131"/>
        <v/>
      </c>
      <c r="DH172" t="str">
        <f t="shared" si="132"/>
        <v/>
      </c>
      <c r="DI172" t="str">
        <f t="shared" si="133"/>
        <v>P210 - Flame Retardants</v>
      </c>
      <c r="DJ172" t="str">
        <f t="shared" si="134"/>
        <v/>
      </c>
      <c r="DK172" t="str">
        <f t="shared" si="135"/>
        <v/>
      </c>
      <c r="DL172" t="str">
        <f t="shared" si="136"/>
        <v/>
      </c>
      <c r="DM172" t="str">
        <f t="shared" si="137"/>
        <v/>
      </c>
      <c r="DN172" t="str">
        <f t="shared" si="138"/>
        <v/>
      </c>
      <c r="DO172" t="str">
        <f t="shared" si="139"/>
        <v/>
      </c>
      <c r="DP172" t="str">
        <f t="shared" si="140"/>
        <v/>
      </c>
      <c r="DQ172" t="str">
        <f t="shared" si="141"/>
        <v/>
      </c>
      <c r="DR172" t="str">
        <f t="shared" si="142"/>
        <v/>
      </c>
      <c r="DS172" t="str">
        <f t="shared" si="143"/>
        <v/>
      </c>
      <c r="DT172" t="str">
        <f t="shared" si="144"/>
        <v/>
      </c>
      <c r="DU172" t="str">
        <f t="shared" si="145"/>
        <v/>
      </c>
      <c r="DV172" t="str">
        <f t="shared" si="146"/>
        <v/>
      </c>
      <c r="DW172" t="str">
        <f t="shared" si="147"/>
        <v/>
      </c>
      <c r="DX172" t="str">
        <f t="shared" si="148"/>
        <v/>
      </c>
      <c r="DY172" t="str">
        <f t="shared" si="149"/>
        <v/>
      </c>
      <c r="DZ172" t="str">
        <f t="shared" si="150"/>
        <v/>
      </c>
      <c r="EA172" t="str">
        <f t="shared" si="151"/>
        <v/>
      </c>
      <c r="EB172" t="str">
        <f t="shared" si="152"/>
        <v/>
      </c>
      <c r="EC172" t="str">
        <f t="shared" si="153"/>
        <v/>
      </c>
      <c r="ED172" t="str">
        <f t="shared" si="154"/>
        <v/>
      </c>
      <c r="EE172" t="str">
        <f t="shared" si="155"/>
        <v/>
      </c>
      <c r="EF172" t="str">
        <f t="shared" si="156"/>
        <v/>
      </c>
      <c r="EG172" t="str">
        <f t="shared" si="157"/>
        <v/>
      </c>
      <c r="EH172" t="str">
        <f t="shared" si="158"/>
        <v/>
      </c>
      <c r="EI172" t="str">
        <f t="shared" si="159"/>
        <v/>
      </c>
      <c r="EJ172" t="str">
        <f t="shared" si="160"/>
        <v/>
      </c>
      <c r="EK172" t="str">
        <f t="shared" si="161"/>
        <v/>
      </c>
      <c r="EL172" t="str">
        <f t="shared" si="162"/>
        <v/>
      </c>
      <c r="EM172" t="str">
        <f t="shared" si="163"/>
        <v/>
      </c>
      <c r="EN172" t="str">
        <f t="shared" si="164"/>
        <v/>
      </c>
    </row>
    <row r="173" spans="1:144" ht="57.6">
      <c r="A173" s="7" t="s">
        <v>328</v>
      </c>
      <c r="B173" s="7">
        <v>2020</v>
      </c>
      <c r="C173" t="s">
        <v>641</v>
      </c>
      <c r="D173" t="s">
        <v>642</v>
      </c>
      <c r="E173" t="s">
        <v>643</v>
      </c>
      <c r="F173" t="s">
        <v>644</v>
      </c>
      <c r="G173" t="s">
        <v>645</v>
      </c>
      <c r="H173" t="s">
        <v>402</v>
      </c>
      <c r="I173">
        <v>92064</v>
      </c>
      <c r="J173" s="136">
        <f>VLOOKUP(H173, 'TRI Crosswalk codes'!D:E, 2, FALSE)</f>
        <v>9</v>
      </c>
      <c r="K173">
        <v>335991</v>
      </c>
      <c r="L173" s="137" t="str">
        <f>VLOOKUP(K173, '2017-2022 NAICS'!C:D, 2, FALSE)</f>
        <v>Carbon and Graphite Product Manufacturing</v>
      </c>
      <c r="M173" s="137" t="str">
        <f>IF(COUNTIF('Raw TRI Data'!A:A, K173) &gt;0, "Yes", "No")</f>
        <v>No</v>
      </c>
      <c r="N173">
        <v>32.941459999999999</v>
      </c>
      <c r="O173">
        <v>-117.03915000000001</v>
      </c>
      <c r="P173" s="15">
        <v>110000781217</v>
      </c>
      <c r="Q173" s="15">
        <v>1320218854089</v>
      </c>
      <c r="R173" t="s">
        <v>335</v>
      </c>
      <c r="S173" t="s">
        <v>336</v>
      </c>
      <c r="T173" s="160">
        <v>2</v>
      </c>
      <c r="U173" s="136" t="str">
        <f>VLOOKUP(T173, 'TRI Crosswalk codes'!A:B, 2, FALSE)</f>
        <v>100 to 999</v>
      </c>
      <c r="V173" t="s">
        <v>337</v>
      </c>
      <c r="W173">
        <v>0</v>
      </c>
      <c r="Y173">
        <v>0</v>
      </c>
      <c r="Z173">
        <v>0</v>
      </c>
      <c r="AA173" t="s">
        <v>338</v>
      </c>
      <c r="AB173" s="137" t="str">
        <f t="shared" si="110"/>
        <v>Processing: As a formulation component; P210 - Flame Retardants</v>
      </c>
      <c r="AC173" s="137" t="s">
        <v>339</v>
      </c>
      <c r="AD173" s="26" t="str">
        <f>VLOOKUP(K173, 'NAICS OES Crosswalk'!A:C, 3, FALSE)</f>
        <v>Processing: PCB and PCB Laminates Manufacturing</v>
      </c>
      <c r="AE173" s="26" t="str">
        <f>_xlfn.XLOOKUP($C173,'TRIFD to COU Crosswalk'!A:A,'TRIFD to COU Crosswalk'!B:B)</f>
        <v>Processing: reactive flame retardant in computer and electronic product manufacturing</v>
      </c>
      <c r="AF173" s="137" t="s">
        <v>646</v>
      </c>
      <c r="AK173" t="s">
        <v>341</v>
      </c>
      <c r="AL173" t="s">
        <v>341</v>
      </c>
      <c r="AM173" t="s">
        <v>341</v>
      </c>
      <c r="AN173" t="s">
        <v>341</v>
      </c>
      <c r="AO173" t="s">
        <v>341</v>
      </c>
      <c r="AP173" t="s">
        <v>341</v>
      </c>
      <c r="AQ173" t="s">
        <v>341</v>
      </c>
      <c r="AR173" t="s">
        <v>341</v>
      </c>
      <c r="AS173" t="s">
        <v>341</v>
      </c>
      <c r="AT173" t="s">
        <v>341</v>
      </c>
      <c r="AU173" t="s">
        <v>341</v>
      </c>
      <c r="AV173" t="s">
        <v>341</v>
      </c>
      <c r="AW173" t="s">
        <v>342</v>
      </c>
      <c r="AX173" t="s">
        <v>341</v>
      </c>
      <c r="AY173" t="s">
        <v>341</v>
      </c>
      <c r="AZ173" t="s">
        <v>341</v>
      </c>
      <c r="BA173" t="s">
        <v>341</v>
      </c>
      <c r="BB173" t="s">
        <v>341</v>
      </c>
      <c r="BC173" t="s">
        <v>341</v>
      </c>
      <c r="BD173" t="s">
        <v>341</v>
      </c>
      <c r="BE173" t="s">
        <v>341</v>
      </c>
      <c r="BF173" t="s">
        <v>341</v>
      </c>
      <c r="BG173" t="s">
        <v>342</v>
      </c>
      <c r="BH173" t="s">
        <v>341</v>
      </c>
      <c r="BI173" t="s">
        <v>341</v>
      </c>
      <c r="BJ173" t="s">
        <v>341</v>
      </c>
      <c r="BK173" t="s">
        <v>341</v>
      </c>
      <c r="BL173" t="s">
        <v>341</v>
      </c>
      <c r="BM173" t="s">
        <v>341</v>
      </c>
      <c r="BN173" t="s">
        <v>341</v>
      </c>
      <c r="BO173" t="s">
        <v>341</v>
      </c>
      <c r="BP173" t="s">
        <v>341</v>
      </c>
      <c r="BQ173" t="s">
        <v>341</v>
      </c>
      <c r="BR173" t="s">
        <v>341</v>
      </c>
      <c r="BS173" t="s">
        <v>341</v>
      </c>
      <c r="BT173" t="s">
        <v>341</v>
      </c>
      <c r="BU173" t="s">
        <v>341</v>
      </c>
      <c r="BV173" t="s">
        <v>341</v>
      </c>
      <c r="BW173" t="s">
        <v>341</v>
      </c>
      <c r="BX173" t="s">
        <v>341</v>
      </c>
      <c r="BY173" t="s">
        <v>341</v>
      </c>
      <c r="BZ173" t="s">
        <v>341</v>
      </c>
      <c r="CA173" t="s">
        <v>341</v>
      </c>
      <c r="CB173" t="s">
        <v>341</v>
      </c>
      <c r="CC173" t="s">
        <v>341</v>
      </c>
      <c r="CD173" t="s">
        <v>341</v>
      </c>
      <c r="CE173" t="s">
        <v>341</v>
      </c>
      <c r="CF173" t="s">
        <v>341</v>
      </c>
      <c r="CG173" t="s">
        <v>341</v>
      </c>
      <c r="CH173" t="s">
        <v>341</v>
      </c>
      <c r="CI173" t="s">
        <v>341</v>
      </c>
      <c r="CJ173" t="s">
        <v>341</v>
      </c>
      <c r="CK173" t="s">
        <v>341</v>
      </c>
      <c r="CL173" t="s">
        <v>341</v>
      </c>
      <c r="CM173" t="str">
        <f t="shared" si="111"/>
        <v/>
      </c>
      <c r="CN173" t="str">
        <f t="shared" si="112"/>
        <v/>
      </c>
      <c r="CO173" t="str">
        <f t="shared" si="113"/>
        <v/>
      </c>
      <c r="CP173" t="str">
        <f t="shared" si="114"/>
        <v/>
      </c>
      <c r="CQ173" t="str">
        <f t="shared" si="115"/>
        <v/>
      </c>
      <c r="CR173" t="str">
        <f t="shared" si="116"/>
        <v/>
      </c>
      <c r="CS173" t="str">
        <f t="shared" si="117"/>
        <v/>
      </c>
      <c r="CT173" t="str">
        <f t="shared" si="118"/>
        <v/>
      </c>
      <c r="CU173" t="str">
        <f t="shared" si="119"/>
        <v/>
      </c>
      <c r="CV173" t="str">
        <f t="shared" si="120"/>
        <v/>
      </c>
      <c r="CW173" t="str">
        <f t="shared" si="121"/>
        <v/>
      </c>
      <c r="CX173" t="str">
        <f t="shared" si="122"/>
        <v/>
      </c>
      <c r="CY173" t="str">
        <f t="shared" si="123"/>
        <v>Processing: As a formulation component</v>
      </c>
      <c r="CZ173" t="str">
        <f t="shared" si="124"/>
        <v/>
      </c>
      <c r="DA173" t="str">
        <f t="shared" si="125"/>
        <v/>
      </c>
      <c r="DB173" t="str">
        <f t="shared" si="126"/>
        <v/>
      </c>
      <c r="DC173" t="str">
        <f t="shared" si="127"/>
        <v/>
      </c>
      <c r="DD173" t="str">
        <f t="shared" si="128"/>
        <v/>
      </c>
      <c r="DE173" t="str">
        <f t="shared" si="129"/>
        <v/>
      </c>
      <c r="DF173" t="str">
        <f t="shared" si="130"/>
        <v/>
      </c>
      <c r="DG173" t="str">
        <f t="shared" si="131"/>
        <v/>
      </c>
      <c r="DH173" t="str">
        <f t="shared" si="132"/>
        <v/>
      </c>
      <c r="DI173" t="str">
        <f t="shared" si="133"/>
        <v>P210 - Flame Retardants</v>
      </c>
      <c r="DJ173" t="str">
        <f t="shared" si="134"/>
        <v/>
      </c>
      <c r="DK173" t="str">
        <f t="shared" si="135"/>
        <v/>
      </c>
      <c r="DL173" t="str">
        <f t="shared" si="136"/>
        <v/>
      </c>
      <c r="DM173" t="str">
        <f t="shared" si="137"/>
        <v/>
      </c>
      <c r="DN173" t="str">
        <f t="shared" si="138"/>
        <v/>
      </c>
      <c r="DO173" t="str">
        <f t="shared" si="139"/>
        <v/>
      </c>
      <c r="DP173" t="str">
        <f t="shared" si="140"/>
        <v/>
      </c>
      <c r="DQ173" t="str">
        <f t="shared" si="141"/>
        <v/>
      </c>
      <c r="DR173" t="str">
        <f t="shared" si="142"/>
        <v/>
      </c>
      <c r="DS173" t="str">
        <f t="shared" si="143"/>
        <v/>
      </c>
      <c r="DT173" t="str">
        <f t="shared" si="144"/>
        <v/>
      </c>
      <c r="DU173" t="str">
        <f t="shared" si="145"/>
        <v/>
      </c>
      <c r="DV173" t="str">
        <f t="shared" si="146"/>
        <v/>
      </c>
      <c r="DW173" t="str">
        <f t="shared" si="147"/>
        <v/>
      </c>
      <c r="DX173" t="str">
        <f t="shared" si="148"/>
        <v/>
      </c>
      <c r="DY173" t="str">
        <f t="shared" si="149"/>
        <v/>
      </c>
      <c r="DZ173" t="str">
        <f t="shared" si="150"/>
        <v/>
      </c>
      <c r="EA173" t="str">
        <f t="shared" si="151"/>
        <v/>
      </c>
      <c r="EB173" t="str">
        <f t="shared" si="152"/>
        <v/>
      </c>
      <c r="EC173" t="str">
        <f t="shared" si="153"/>
        <v/>
      </c>
      <c r="ED173" t="str">
        <f t="shared" si="154"/>
        <v/>
      </c>
      <c r="EE173" t="str">
        <f t="shared" si="155"/>
        <v/>
      </c>
      <c r="EF173" t="str">
        <f t="shared" si="156"/>
        <v/>
      </c>
      <c r="EG173" t="str">
        <f t="shared" si="157"/>
        <v/>
      </c>
      <c r="EH173" t="str">
        <f t="shared" si="158"/>
        <v/>
      </c>
      <c r="EI173" t="str">
        <f t="shared" si="159"/>
        <v/>
      </c>
      <c r="EJ173" t="str">
        <f t="shared" si="160"/>
        <v/>
      </c>
      <c r="EK173" t="str">
        <f t="shared" si="161"/>
        <v/>
      </c>
      <c r="EL173" t="str">
        <f t="shared" si="162"/>
        <v/>
      </c>
      <c r="EM173" t="str">
        <f t="shared" si="163"/>
        <v/>
      </c>
      <c r="EN173" t="str">
        <f t="shared" si="164"/>
        <v/>
      </c>
    </row>
    <row r="174" spans="1:144" ht="57.6">
      <c r="A174" s="7" t="s">
        <v>328</v>
      </c>
      <c r="B174" s="7">
        <v>2021</v>
      </c>
      <c r="C174" t="s">
        <v>641</v>
      </c>
      <c r="D174" t="s">
        <v>642</v>
      </c>
      <c r="E174" t="s">
        <v>643</v>
      </c>
      <c r="F174" t="s">
        <v>644</v>
      </c>
      <c r="G174" t="s">
        <v>645</v>
      </c>
      <c r="H174" t="s">
        <v>402</v>
      </c>
      <c r="I174">
        <v>92064</v>
      </c>
      <c r="J174" s="136">
        <f>VLOOKUP(H174, 'TRI Crosswalk codes'!D:E, 2, FALSE)</f>
        <v>9</v>
      </c>
      <c r="K174">
        <v>335991</v>
      </c>
      <c r="L174" s="137" t="str">
        <f>VLOOKUP(K174, '2017-2022 NAICS'!C:D, 2, FALSE)</f>
        <v>Carbon and Graphite Product Manufacturing</v>
      </c>
      <c r="M174" s="137" t="str">
        <f>IF(COUNTIF('Raw TRI Data'!A:A, K174) &gt;0, "Yes", "No")</f>
        <v>No</v>
      </c>
      <c r="N174">
        <v>32.941459999999999</v>
      </c>
      <c r="O174">
        <v>-117.03915000000001</v>
      </c>
      <c r="P174" s="15">
        <v>110000781217</v>
      </c>
      <c r="Q174" s="15">
        <v>1321220316564</v>
      </c>
      <c r="R174" t="s">
        <v>335</v>
      </c>
      <c r="S174" t="s">
        <v>336</v>
      </c>
      <c r="T174" s="160">
        <v>2</v>
      </c>
      <c r="U174" s="136" t="str">
        <f>VLOOKUP(T174, 'TRI Crosswalk codes'!A:B, 2, FALSE)</f>
        <v>100 to 999</v>
      </c>
      <c r="V174" t="s">
        <v>337</v>
      </c>
      <c r="W174">
        <v>0</v>
      </c>
      <c r="Y174">
        <v>0</v>
      </c>
      <c r="Z174">
        <v>0</v>
      </c>
      <c r="AA174" t="s">
        <v>338</v>
      </c>
      <c r="AB174" s="137" t="str">
        <f t="shared" si="110"/>
        <v>Processing: As a formulation component; P210 - Flame Retardants</v>
      </c>
      <c r="AC174" s="137" t="s">
        <v>339</v>
      </c>
      <c r="AD174" s="26" t="str">
        <f>VLOOKUP(K174, 'NAICS OES Crosswalk'!A:C, 3, FALSE)</f>
        <v>Processing: PCB and PCB Laminates Manufacturing</v>
      </c>
      <c r="AE174" s="26" t="str">
        <f>_xlfn.XLOOKUP($C174,'TRIFD to COU Crosswalk'!A:A,'TRIFD to COU Crosswalk'!B:B)</f>
        <v>Processing: reactive flame retardant in computer and electronic product manufacturing</v>
      </c>
      <c r="AF174" s="137" t="s">
        <v>646</v>
      </c>
      <c r="AK174" t="s">
        <v>341</v>
      </c>
      <c r="AL174" t="s">
        <v>341</v>
      </c>
      <c r="AM174" t="s">
        <v>341</v>
      </c>
      <c r="AN174" t="s">
        <v>341</v>
      </c>
      <c r="AO174" t="s">
        <v>341</v>
      </c>
      <c r="AP174" t="s">
        <v>341</v>
      </c>
      <c r="AQ174" t="s">
        <v>341</v>
      </c>
      <c r="AR174" t="s">
        <v>341</v>
      </c>
      <c r="AS174" t="s">
        <v>341</v>
      </c>
      <c r="AT174" t="s">
        <v>341</v>
      </c>
      <c r="AU174" t="s">
        <v>341</v>
      </c>
      <c r="AV174" t="s">
        <v>341</v>
      </c>
      <c r="AW174" t="s">
        <v>342</v>
      </c>
      <c r="AX174" t="s">
        <v>341</v>
      </c>
      <c r="AY174" t="s">
        <v>341</v>
      </c>
      <c r="AZ174" t="s">
        <v>341</v>
      </c>
      <c r="BA174" t="s">
        <v>341</v>
      </c>
      <c r="BB174" t="s">
        <v>341</v>
      </c>
      <c r="BC174" t="s">
        <v>341</v>
      </c>
      <c r="BD174" t="s">
        <v>341</v>
      </c>
      <c r="BE174" t="s">
        <v>341</v>
      </c>
      <c r="BF174" t="s">
        <v>341</v>
      </c>
      <c r="BG174" t="s">
        <v>342</v>
      </c>
      <c r="BH174" t="s">
        <v>341</v>
      </c>
      <c r="BI174" t="s">
        <v>341</v>
      </c>
      <c r="BJ174" t="s">
        <v>341</v>
      </c>
      <c r="BK174" t="s">
        <v>341</v>
      </c>
      <c r="BL174" t="s">
        <v>341</v>
      </c>
      <c r="BM174" t="s">
        <v>341</v>
      </c>
      <c r="BN174" t="s">
        <v>341</v>
      </c>
      <c r="BO174" t="s">
        <v>341</v>
      </c>
      <c r="BP174" t="s">
        <v>341</v>
      </c>
      <c r="BQ174" t="s">
        <v>341</v>
      </c>
      <c r="BR174" t="s">
        <v>341</v>
      </c>
      <c r="BS174" t="s">
        <v>341</v>
      </c>
      <c r="BT174" t="s">
        <v>341</v>
      </c>
      <c r="BU174" t="s">
        <v>341</v>
      </c>
      <c r="BV174" t="s">
        <v>341</v>
      </c>
      <c r="BW174" t="s">
        <v>341</v>
      </c>
      <c r="BX174" t="s">
        <v>341</v>
      </c>
      <c r="BY174" t="s">
        <v>341</v>
      </c>
      <c r="BZ174" t="s">
        <v>341</v>
      </c>
      <c r="CA174" t="s">
        <v>341</v>
      </c>
      <c r="CB174" t="s">
        <v>341</v>
      </c>
      <c r="CC174" t="s">
        <v>341</v>
      </c>
      <c r="CD174" t="s">
        <v>341</v>
      </c>
      <c r="CE174" t="s">
        <v>341</v>
      </c>
      <c r="CF174" t="s">
        <v>341</v>
      </c>
      <c r="CG174" t="s">
        <v>341</v>
      </c>
      <c r="CH174" t="s">
        <v>341</v>
      </c>
      <c r="CI174" t="s">
        <v>341</v>
      </c>
      <c r="CJ174" t="s">
        <v>341</v>
      </c>
      <c r="CK174" t="s">
        <v>341</v>
      </c>
      <c r="CL174" t="s">
        <v>341</v>
      </c>
      <c r="CM174" t="str">
        <f t="shared" si="111"/>
        <v/>
      </c>
      <c r="CN174" t="str">
        <f t="shared" si="112"/>
        <v/>
      </c>
      <c r="CO174" t="str">
        <f t="shared" si="113"/>
        <v/>
      </c>
      <c r="CP174" t="str">
        <f t="shared" si="114"/>
        <v/>
      </c>
      <c r="CQ174" t="str">
        <f t="shared" si="115"/>
        <v/>
      </c>
      <c r="CR174" t="str">
        <f t="shared" si="116"/>
        <v/>
      </c>
      <c r="CS174" t="str">
        <f t="shared" si="117"/>
        <v/>
      </c>
      <c r="CT174" t="str">
        <f t="shared" si="118"/>
        <v/>
      </c>
      <c r="CU174" t="str">
        <f t="shared" si="119"/>
        <v/>
      </c>
      <c r="CV174" t="str">
        <f t="shared" si="120"/>
        <v/>
      </c>
      <c r="CW174" t="str">
        <f t="shared" si="121"/>
        <v/>
      </c>
      <c r="CX174" t="str">
        <f t="shared" si="122"/>
        <v/>
      </c>
      <c r="CY174" t="str">
        <f t="shared" si="123"/>
        <v>Processing: As a formulation component</v>
      </c>
      <c r="CZ174" t="str">
        <f t="shared" si="124"/>
        <v/>
      </c>
      <c r="DA174" t="str">
        <f t="shared" si="125"/>
        <v/>
      </c>
      <c r="DB174" t="str">
        <f t="shared" si="126"/>
        <v/>
      </c>
      <c r="DC174" t="str">
        <f t="shared" si="127"/>
        <v/>
      </c>
      <c r="DD174" t="str">
        <f t="shared" si="128"/>
        <v/>
      </c>
      <c r="DE174" t="str">
        <f t="shared" si="129"/>
        <v/>
      </c>
      <c r="DF174" t="str">
        <f t="shared" si="130"/>
        <v/>
      </c>
      <c r="DG174" t="str">
        <f t="shared" si="131"/>
        <v/>
      </c>
      <c r="DH174" t="str">
        <f t="shared" si="132"/>
        <v/>
      </c>
      <c r="DI174" t="str">
        <f t="shared" si="133"/>
        <v>P210 - Flame Retardants</v>
      </c>
      <c r="DJ174" t="str">
        <f t="shared" si="134"/>
        <v/>
      </c>
      <c r="DK174" t="str">
        <f t="shared" si="135"/>
        <v/>
      </c>
      <c r="DL174" t="str">
        <f t="shared" si="136"/>
        <v/>
      </c>
      <c r="DM174" t="str">
        <f t="shared" si="137"/>
        <v/>
      </c>
      <c r="DN174" t="str">
        <f t="shared" si="138"/>
        <v/>
      </c>
      <c r="DO174" t="str">
        <f t="shared" si="139"/>
        <v/>
      </c>
      <c r="DP174" t="str">
        <f t="shared" si="140"/>
        <v/>
      </c>
      <c r="DQ174" t="str">
        <f t="shared" si="141"/>
        <v/>
      </c>
      <c r="DR174" t="str">
        <f t="shared" si="142"/>
        <v/>
      </c>
      <c r="DS174" t="str">
        <f t="shared" si="143"/>
        <v/>
      </c>
      <c r="DT174" t="str">
        <f t="shared" si="144"/>
        <v/>
      </c>
      <c r="DU174" t="str">
        <f t="shared" si="145"/>
        <v/>
      </c>
      <c r="DV174" t="str">
        <f t="shared" si="146"/>
        <v/>
      </c>
      <c r="DW174" t="str">
        <f t="shared" si="147"/>
        <v/>
      </c>
      <c r="DX174" t="str">
        <f t="shared" si="148"/>
        <v/>
      </c>
      <c r="DY174" t="str">
        <f t="shared" si="149"/>
        <v/>
      </c>
      <c r="DZ174" t="str">
        <f t="shared" si="150"/>
        <v/>
      </c>
      <c r="EA174" t="str">
        <f t="shared" si="151"/>
        <v/>
      </c>
      <c r="EB174" t="str">
        <f t="shared" si="152"/>
        <v/>
      </c>
      <c r="EC174" t="str">
        <f t="shared" si="153"/>
        <v/>
      </c>
      <c r="ED174" t="str">
        <f t="shared" si="154"/>
        <v/>
      </c>
      <c r="EE174" t="str">
        <f t="shared" si="155"/>
        <v/>
      </c>
      <c r="EF174" t="str">
        <f t="shared" si="156"/>
        <v/>
      </c>
      <c r="EG174" t="str">
        <f t="shared" si="157"/>
        <v/>
      </c>
      <c r="EH174" t="str">
        <f t="shared" si="158"/>
        <v/>
      </c>
      <c r="EI174" t="str">
        <f t="shared" si="159"/>
        <v/>
      </c>
      <c r="EJ174" t="str">
        <f t="shared" si="160"/>
        <v/>
      </c>
      <c r="EK174" t="str">
        <f t="shared" si="161"/>
        <v/>
      </c>
      <c r="EL174" t="str">
        <f t="shared" si="162"/>
        <v/>
      </c>
      <c r="EM174" t="str">
        <f t="shared" si="163"/>
        <v/>
      </c>
      <c r="EN174" t="str">
        <f t="shared" si="164"/>
        <v/>
      </c>
    </row>
    <row r="175" spans="1:144" ht="57.6">
      <c r="A175" s="7" t="s">
        <v>328</v>
      </c>
      <c r="B175" s="7">
        <v>2022</v>
      </c>
      <c r="C175" t="s">
        <v>641</v>
      </c>
      <c r="D175" t="s">
        <v>642</v>
      </c>
      <c r="E175" t="s">
        <v>643</v>
      </c>
      <c r="F175" t="s">
        <v>644</v>
      </c>
      <c r="G175" t="s">
        <v>645</v>
      </c>
      <c r="H175" t="s">
        <v>402</v>
      </c>
      <c r="I175">
        <v>92064</v>
      </c>
      <c r="J175" s="136">
        <f>VLOOKUP(H175, 'TRI Crosswalk codes'!D:E, 2, FALSE)</f>
        <v>9</v>
      </c>
      <c r="K175">
        <v>335991</v>
      </c>
      <c r="L175" s="137" t="str">
        <f>VLOOKUP(K175, '2017-2022 NAICS'!C:D, 2, FALSE)</f>
        <v>Carbon and Graphite Product Manufacturing</v>
      </c>
      <c r="M175" s="137" t="str">
        <f>IF(COUNTIF('Raw TRI Data'!A:A, K175) &gt;0, "Yes", "No")</f>
        <v>No</v>
      </c>
      <c r="N175">
        <v>32.941459999999999</v>
      </c>
      <c r="O175">
        <v>-117.03915000000001</v>
      </c>
      <c r="P175" s="15">
        <v>110000781217</v>
      </c>
      <c r="Q175" s="15">
        <v>1322221176074</v>
      </c>
      <c r="R175" t="s">
        <v>335</v>
      </c>
      <c r="S175" t="s">
        <v>336</v>
      </c>
      <c r="T175" s="160">
        <v>2</v>
      </c>
      <c r="U175" s="136" t="str">
        <f>VLOOKUP(T175, 'TRI Crosswalk codes'!A:B, 2, FALSE)</f>
        <v>100 to 999</v>
      </c>
      <c r="V175" t="s">
        <v>337</v>
      </c>
      <c r="W175">
        <v>0</v>
      </c>
      <c r="Y175">
        <v>0</v>
      </c>
      <c r="Z175">
        <v>0</v>
      </c>
      <c r="AA175" t="s">
        <v>338</v>
      </c>
      <c r="AB175" s="137" t="str">
        <f t="shared" si="110"/>
        <v>Processing: As a formulation component; P210 - Flame Retardants</v>
      </c>
      <c r="AC175" s="137" t="s">
        <v>339</v>
      </c>
      <c r="AD175" s="26" t="str">
        <f>VLOOKUP(K175, 'NAICS OES Crosswalk'!A:C, 3, FALSE)</f>
        <v>Processing: PCB and PCB Laminates Manufacturing</v>
      </c>
      <c r="AE175" s="26" t="str">
        <f>_xlfn.XLOOKUP($C175,'TRIFD to COU Crosswalk'!A:A,'TRIFD to COU Crosswalk'!B:B)</f>
        <v>Processing: reactive flame retardant in computer and electronic product manufacturing</v>
      </c>
      <c r="AF175" s="137" t="s">
        <v>646</v>
      </c>
      <c r="AK175" t="s">
        <v>341</v>
      </c>
      <c r="AL175" t="s">
        <v>341</v>
      </c>
      <c r="AM175" t="s">
        <v>341</v>
      </c>
      <c r="AN175" t="s">
        <v>341</v>
      </c>
      <c r="AO175" t="s">
        <v>341</v>
      </c>
      <c r="AP175" t="s">
        <v>341</v>
      </c>
      <c r="AQ175" t="s">
        <v>341</v>
      </c>
      <c r="AR175" t="s">
        <v>341</v>
      </c>
      <c r="AS175" t="s">
        <v>341</v>
      </c>
      <c r="AT175" t="s">
        <v>341</v>
      </c>
      <c r="AU175" t="s">
        <v>341</v>
      </c>
      <c r="AV175" t="s">
        <v>341</v>
      </c>
      <c r="AW175" t="s">
        <v>342</v>
      </c>
      <c r="AX175" t="s">
        <v>341</v>
      </c>
      <c r="AY175" t="s">
        <v>341</v>
      </c>
      <c r="AZ175" t="s">
        <v>341</v>
      </c>
      <c r="BA175" t="s">
        <v>341</v>
      </c>
      <c r="BB175" t="s">
        <v>341</v>
      </c>
      <c r="BC175" t="s">
        <v>341</v>
      </c>
      <c r="BD175" t="s">
        <v>341</v>
      </c>
      <c r="BE175" t="s">
        <v>341</v>
      </c>
      <c r="BF175" t="s">
        <v>341</v>
      </c>
      <c r="BG175" t="s">
        <v>342</v>
      </c>
      <c r="BH175" t="s">
        <v>341</v>
      </c>
      <c r="BI175" t="s">
        <v>341</v>
      </c>
      <c r="BJ175" t="s">
        <v>341</v>
      </c>
      <c r="BK175" t="s">
        <v>341</v>
      </c>
      <c r="BL175" t="s">
        <v>341</v>
      </c>
      <c r="BM175" t="s">
        <v>341</v>
      </c>
      <c r="BN175" t="s">
        <v>341</v>
      </c>
      <c r="BO175" t="s">
        <v>341</v>
      </c>
      <c r="BP175" t="s">
        <v>341</v>
      </c>
      <c r="BQ175" t="s">
        <v>341</v>
      </c>
      <c r="BR175" t="s">
        <v>341</v>
      </c>
      <c r="BS175" t="s">
        <v>341</v>
      </c>
      <c r="BT175" t="s">
        <v>341</v>
      </c>
      <c r="BU175" t="s">
        <v>341</v>
      </c>
      <c r="BV175" t="s">
        <v>341</v>
      </c>
      <c r="BW175" t="s">
        <v>341</v>
      </c>
      <c r="BX175" t="s">
        <v>341</v>
      </c>
      <c r="BY175" t="s">
        <v>341</v>
      </c>
      <c r="BZ175" t="s">
        <v>341</v>
      </c>
      <c r="CA175" t="s">
        <v>341</v>
      </c>
      <c r="CB175" t="s">
        <v>341</v>
      </c>
      <c r="CC175" t="s">
        <v>341</v>
      </c>
      <c r="CD175" t="s">
        <v>341</v>
      </c>
      <c r="CE175" t="s">
        <v>341</v>
      </c>
      <c r="CF175" t="s">
        <v>341</v>
      </c>
      <c r="CG175" t="s">
        <v>341</v>
      </c>
      <c r="CH175" t="s">
        <v>341</v>
      </c>
      <c r="CI175" t="s">
        <v>341</v>
      </c>
      <c r="CJ175" t="s">
        <v>341</v>
      </c>
      <c r="CK175" t="s">
        <v>341</v>
      </c>
      <c r="CL175" t="s">
        <v>341</v>
      </c>
      <c r="CM175" t="str">
        <f t="shared" si="111"/>
        <v/>
      </c>
      <c r="CN175" t="str">
        <f t="shared" si="112"/>
        <v/>
      </c>
      <c r="CO175" t="str">
        <f t="shared" si="113"/>
        <v/>
      </c>
      <c r="CP175" t="str">
        <f t="shared" si="114"/>
        <v/>
      </c>
      <c r="CQ175" t="str">
        <f t="shared" si="115"/>
        <v/>
      </c>
      <c r="CR175" t="str">
        <f t="shared" si="116"/>
        <v/>
      </c>
      <c r="CS175" t="str">
        <f t="shared" si="117"/>
        <v/>
      </c>
      <c r="CT175" t="str">
        <f t="shared" si="118"/>
        <v/>
      </c>
      <c r="CU175" t="str">
        <f t="shared" si="119"/>
        <v/>
      </c>
      <c r="CV175" t="str">
        <f t="shared" si="120"/>
        <v/>
      </c>
      <c r="CW175" t="str">
        <f t="shared" si="121"/>
        <v/>
      </c>
      <c r="CX175" t="str">
        <f t="shared" si="122"/>
        <v/>
      </c>
      <c r="CY175" t="str">
        <f t="shared" si="123"/>
        <v>Processing: As a formulation component</v>
      </c>
      <c r="CZ175" t="str">
        <f t="shared" si="124"/>
        <v/>
      </c>
      <c r="DA175" t="str">
        <f t="shared" si="125"/>
        <v/>
      </c>
      <c r="DB175" t="str">
        <f t="shared" si="126"/>
        <v/>
      </c>
      <c r="DC175" t="str">
        <f t="shared" si="127"/>
        <v/>
      </c>
      <c r="DD175" t="str">
        <f t="shared" si="128"/>
        <v/>
      </c>
      <c r="DE175" t="str">
        <f t="shared" si="129"/>
        <v/>
      </c>
      <c r="DF175" t="str">
        <f t="shared" si="130"/>
        <v/>
      </c>
      <c r="DG175" t="str">
        <f t="shared" si="131"/>
        <v/>
      </c>
      <c r="DH175" t="str">
        <f t="shared" si="132"/>
        <v/>
      </c>
      <c r="DI175" t="str">
        <f t="shared" si="133"/>
        <v>P210 - Flame Retardants</v>
      </c>
      <c r="DJ175" t="str">
        <f t="shared" si="134"/>
        <v/>
      </c>
      <c r="DK175" t="str">
        <f t="shared" si="135"/>
        <v/>
      </c>
      <c r="DL175" t="str">
        <f t="shared" si="136"/>
        <v/>
      </c>
      <c r="DM175" t="str">
        <f t="shared" si="137"/>
        <v/>
      </c>
      <c r="DN175" t="str">
        <f t="shared" si="138"/>
        <v/>
      </c>
      <c r="DO175" t="str">
        <f t="shared" si="139"/>
        <v/>
      </c>
      <c r="DP175" t="str">
        <f t="shared" si="140"/>
        <v/>
      </c>
      <c r="DQ175" t="str">
        <f t="shared" si="141"/>
        <v/>
      </c>
      <c r="DR175" t="str">
        <f t="shared" si="142"/>
        <v/>
      </c>
      <c r="DS175" t="str">
        <f t="shared" si="143"/>
        <v/>
      </c>
      <c r="DT175" t="str">
        <f t="shared" si="144"/>
        <v/>
      </c>
      <c r="DU175" t="str">
        <f t="shared" si="145"/>
        <v/>
      </c>
      <c r="DV175" t="str">
        <f t="shared" si="146"/>
        <v/>
      </c>
      <c r="DW175" t="str">
        <f t="shared" si="147"/>
        <v/>
      </c>
      <c r="DX175" t="str">
        <f t="shared" si="148"/>
        <v/>
      </c>
      <c r="DY175" t="str">
        <f t="shared" si="149"/>
        <v/>
      </c>
      <c r="DZ175" t="str">
        <f t="shared" si="150"/>
        <v/>
      </c>
      <c r="EA175" t="str">
        <f t="shared" si="151"/>
        <v/>
      </c>
      <c r="EB175" t="str">
        <f t="shared" si="152"/>
        <v/>
      </c>
      <c r="EC175" t="str">
        <f t="shared" si="153"/>
        <v/>
      </c>
      <c r="ED175" t="str">
        <f t="shared" si="154"/>
        <v/>
      </c>
      <c r="EE175" t="str">
        <f t="shared" si="155"/>
        <v/>
      </c>
      <c r="EF175" t="str">
        <f t="shared" si="156"/>
        <v/>
      </c>
      <c r="EG175" t="str">
        <f t="shared" si="157"/>
        <v/>
      </c>
      <c r="EH175" t="str">
        <f t="shared" si="158"/>
        <v/>
      </c>
      <c r="EI175" t="str">
        <f t="shared" si="159"/>
        <v/>
      </c>
      <c r="EJ175" t="str">
        <f t="shared" si="160"/>
        <v/>
      </c>
      <c r="EK175" t="str">
        <f t="shared" si="161"/>
        <v/>
      </c>
      <c r="EL175" t="str">
        <f t="shared" si="162"/>
        <v/>
      </c>
      <c r="EM175" t="str">
        <f t="shared" si="163"/>
        <v/>
      </c>
      <c r="EN175" t="str">
        <f t="shared" si="164"/>
        <v/>
      </c>
    </row>
    <row r="176" spans="1:144" ht="57.6">
      <c r="A176" s="7" t="s">
        <v>328</v>
      </c>
      <c r="B176" s="7">
        <v>2023</v>
      </c>
      <c r="C176" t="s">
        <v>641</v>
      </c>
      <c r="D176" t="s">
        <v>642</v>
      </c>
      <c r="E176" t="s">
        <v>643</v>
      </c>
      <c r="F176" t="s">
        <v>644</v>
      </c>
      <c r="G176" t="s">
        <v>645</v>
      </c>
      <c r="H176" t="s">
        <v>402</v>
      </c>
      <c r="I176">
        <v>92064</v>
      </c>
      <c r="J176" s="136">
        <f>VLOOKUP(H176, 'TRI Crosswalk codes'!D:E, 2, FALSE)</f>
        <v>9</v>
      </c>
      <c r="K176">
        <v>335991</v>
      </c>
      <c r="L176" s="137" t="str">
        <f>VLOOKUP(K176, '2017-2022 NAICS'!C:D, 2, FALSE)</f>
        <v>Carbon and Graphite Product Manufacturing</v>
      </c>
      <c r="M176" s="137" t="str">
        <f>IF(COUNTIF('Raw TRI Data'!A:A, K176) &gt;0, "Yes", "No")</f>
        <v>No</v>
      </c>
      <c r="N176">
        <v>32.941459999999999</v>
      </c>
      <c r="O176">
        <v>-117.03915000000001</v>
      </c>
      <c r="P176" s="15">
        <v>110000781217</v>
      </c>
      <c r="Q176" s="15">
        <v>1323221777168</v>
      </c>
      <c r="R176" t="s">
        <v>335</v>
      </c>
      <c r="S176" t="s">
        <v>336</v>
      </c>
      <c r="T176" s="160">
        <v>2</v>
      </c>
      <c r="U176" s="136" t="str">
        <f>VLOOKUP(T176, 'TRI Crosswalk codes'!A:B, 2, FALSE)</f>
        <v>100 to 999</v>
      </c>
      <c r="V176" t="s">
        <v>337</v>
      </c>
      <c r="W176">
        <v>0</v>
      </c>
      <c r="Y176">
        <v>0</v>
      </c>
      <c r="Z176">
        <v>0</v>
      </c>
      <c r="AA176" t="s">
        <v>338</v>
      </c>
      <c r="AB176" s="137" t="str">
        <f t="shared" si="110"/>
        <v>Processing: As a formulation component; P210 - Flame Retardants</v>
      </c>
      <c r="AC176" s="137" t="s">
        <v>339</v>
      </c>
      <c r="AD176" s="26" t="str">
        <f>VLOOKUP(K176, 'NAICS OES Crosswalk'!A:C, 3, FALSE)</f>
        <v>Processing: PCB and PCB Laminates Manufacturing</v>
      </c>
      <c r="AE176" s="26" t="str">
        <f>_xlfn.XLOOKUP($C176,'TRIFD to COU Crosswalk'!A:A,'TRIFD to COU Crosswalk'!B:B)</f>
        <v>Processing: reactive flame retardant in computer and electronic product manufacturing</v>
      </c>
      <c r="AF176" s="137" t="s">
        <v>646</v>
      </c>
      <c r="AK176" t="s">
        <v>341</v>
      </c>
      <c r="AL176" t="s">
        <v>341</v>
      </c>
      <c r="AM176" t="s">
        <v>341</v>
      </c>
      <c r="AN176" t="s">
        <v>341</v>
      </c>
      <c r="AO176" t="s">
        <v>341</v>
      </c>
      <c r="AP176" t="s">
        <v>341</v>
      </c>
      <c r="AQ176" t="s">
        <v>341</v>
      </c>
      <c r="AR176" t="s">
        <v>341</v>
      </c>
      <c r="AS176" t="s">
        <v>341</v>
      </c>
      <c r="AT176" t="s">
        <v>341</v>
      </c>
      <c r="AU176" t="s">
        <v>341</v>
      </c>
      <c r="AV176" t="s">
        <v>341</v>
      </c>
      <c r="AW176" t="s">
        <v>342</v>
      </c>
      <c r="AX176" t="s">
        <v>341</v>
      </c>
      <c r="AY176" t="s">
        <v>341</v>
      </c>
      <c r="AZ176" t="s">
        <v>341</v>
      </c>
      <c r="BA176" t="s">
        <v>341</v>
      </c>
      <c r="BB176" t="s">
        <v>341</v>
      </c>
      <c r="BC176" t="s">
        <v>341</v>
      </c>
      <c r="BD176" t="s">
        <v>341</v>
      </c>
      <c r="BE176" t="s">
        <v>341</v>
      </c>
      <c r="BF176" t="s">
        <v>341</v>
      </c>
      <c r="BG176" t="s">
        <v>342</v>
      </c>
      <c r="BH176" t="s">
        <v>341</v>
      </c>
      <c r="BI176" t="s">
        <v>341</v>
      </c>
      <c r="BJ176" t="s">
        <v>341</v>
      </c>
      <c r="BK176" t="s">
        <v>341</v>
      </c>
      <c r="BL176" t="s">
        <v>341</v>
      </c>
      <c r="BM176" t="s">
        <v>341</v>
      </c>
      <c r="BN176" t="s">
        <v>341</v>
      </c>
      <c r="BO176" t="s">
        <v>341</v>
      </c>
      <c r="BP176" t="s">
        <v>341</v>
      </c>
      <c r="BQ176" t="s">
        <v>341</v>
      </c>
      <c r="BR176" t="s">
        <v>341</v>
      </c>
      <c r="BS176" t="s">
        <v>341</v>
      </c>
      <c r="BT176" t="s">
        <v>341</v>
      </c>
      <c r="BU176" t="s">
        <v>341</v>
      </c>
      <c r="BV176" t="s">
        <v>341</v>
      </c>
      <c r="BW176" t="s">
        <v>341</v>
      </c>
      <c r="BX176" t="s">
        <v>341</v>
      </c>
      <c r="BY176" t="s">
        <v>341</v>
      </c>
      <c r="BZ176" t="s">
        <v>341</v>
      </c>
      <c r="CA176" t="s">
        <v>341</v>
      </c>
      <c r="CB176" t="s">
        <v>341</v>
      </c>
      <c r="CC176" t="s">
        <v>341</v>
      </c>
      <c r="CD176" t="s">
        <v>341</v>
      </c>
      <c r="CE176" t="s">
        <v>341</v>
      </c>
      <c r="CF176" t="s">
        <v>341</v>
      </c>
      <c r="CG176" t="s">
        <v>341</v>
      </c>
      <c r="CH176" t="s">
        <v>341</v>
      </c>
      <c r="CI176" t="s">
        <v>341</v>
      </c>
      <c r="CJ176" t="s">
        <v>341</v>
      </c>
      <c r="CK176" t="s">
        <v>341</v>
      </c>
      <c r="CL176" t="s">
        <v>341</v>
      </c>
      <c r="CM176" t="str">
        <f t="shared" si="111"/>
        <v/>
      </c>
      <c r="CN176" t="str">
        <f t="shared" si="112"/>
        <v/>
      </c>
      <c r="CO176" t="str">
        <f t="shared" si="113"/>
        <v/>
      </c>
      <c r="CP176" t="str">
        <f t="shared" si="114"/>
        <v/>
      </c>
      <c r="CQ176" t="str">
        <f t="shared" si="115"/>
        <v/>
      </c>
      <c r="CR176" t="str">
        <f t="shared" si="116"/>
        <v/>
      </c>
      <c r="CS176" t="str">
        <f t="shared" si="117"/>
        <v/>
      </c>
      <c r="CT176" t="str">
        <f t="shared" si="118"/>
        <v/>
      </c>
      <c r="CU176" t="str">
        <f t="shared" si="119"/>
        <v/>
      </c>
      <c r="CV176" t="str">
        <f t="shared" si="120"/>
        <v/>
      </c>
      <c r="CW176" t="str">
        <f t="shared" si="121"/>
        <v/>
      </c>
      <c r="CX176" t="str">
        <f t="shared" si="122"/>
        <v/>
      </c>
      <c r="CY176" t="str">
        <f t="shared" si="123"/>
        <v>Processing: As a formulation component</v>
      </c>
      <c r="CZ176" t="str">
        <f t="shared" si="124"/>
        <v/>
      </c>
      <c r="DA176" t="str">
        <f t="shared" si="125"/>
        <v/>
      </c>
      <c r="DB176" t="str">
        <f t="shared" si="126"/>
        <v/>
      </c>
      <c r="DC176" t="str">
        <f t="shared" si="127"/>
        <v/>
      </c>
      <c r="DD176" t="str">
        <f t="shared" si="128"/>
        <v/>
      </c>
      <c r="DE176" t="str">
        <f t="shared" si="129"/>
        <v/>
      </c>
      <c r="DF176" t="str">
        <f t="shared" si="130"/>
        <v/>
      </c>
      <c r="DG176" t="str">
        <f t="shared" si="131"/>
        <v/>
      </c>
      <c r="DH176" t="str">
        <f t="shared" si="132"/>
        <v/>
      </c>
      <c r="DI176" t="str">
        <f t="shared" si="133"/>
        <v>P210 - Flame Retardants</v>
      </c>
      <c r="DJ176" t="str">
        <f t="shared" si="134"/>
        <v/>
      </c>
      <c r="DK176" t="str">
        <f t="shared" si="135"/>
        <v/>
      </c>
      <c r="DL176" t="str">
        <f t="shared" si="136"/>
        <v/>
      </c>
      <c r="DM176" t="str">
        <f t="shared" si="137"/>
        <v/>
      </c>
      <c r="DN176" t="str">
        <f t="shared" si="138"/>
        <v/>
      </c>
      <c r="DO176" t="str">
        <f t="shared" si="139"/>
        <v/>
      </c>
      <c r="DP176" t="str">
        <f t="shared" si="140"/>
        <v/>
      </c>
      <c r="DQ176" t="str">
        <f t="shared" si="141"/>
        <v/>
      </c>
      <c r="DR176" t="str">
        <f t="shared" si="142"/>
        <v/>
      </c>
      <c r="DS176" t="str">
        <f t="shared" si="143"/>
        <v/>
      </c>
      <c r="DT176" t="str">
        <f t="shared" si="144"/>
        <v/>
      </c>
      <c r="DU176" t="str">
        <f t="shared" si="145"/>
        <v/>
      </c>
      <c r="DV176" t="str">
        <f t="shared" si="146"/>
        <v/>
      </c>
      <c r="DW176" t="str">
        <f t="shared" si="147"/>
        <v/>
      </c>
      <c r="DX176" t="str">
        <f t="shared" si="148"/>
        <v/>
      </c>
      <c r="DY176" t="str">
        <f t="shared" si="149"/>
        <v/>
      </c>
      <c r="DZ176" t="str">
        <f t="shared" si="150"/>
        <v/>
      </c>
      <c r="EA176" t="str">
        <f t="shared" si="151"/>
        <v/>
      </c>
      <c r="EB176" t="str">
        <f t="shared" si="152"/>
        <v/>
      </c>
      <c r="EC176" t="str">
        <f t="shared" si="153"/>
        <v/>
      </c>
      <c r="ED176" t="str">
        <f t="shared" si="154"/>
        <v/>
      </c>
      <c r="EE176" t="str">
        <f t="shared" si="155"/>
        <v/>
      </c>
      <c r="EF176" t="str">
        <f t="shared" si="156"/>
        <v/>
      </c>
      <c r="EG176" t="str">
        <f t="shared" si="157"/>
        <v/>
      </c>
      <c r="EH176" t="str">
        <f t="shared" si="158"/>
        <v/>
      </c>
      <c r="EI176" t="str">
        <f t="shared" si="159"/>
        <v/>
      </c>
      <c r="EJ176" t="str">
        <f t="shared" si="160"/>
        <v/>
      </c>
      <c r="EK176" t="str">
        <f t="shared" si="161"/>
        <v/>
      </c>
      <c r="EL176" t="str">
        <f t="shared" si="162"/>
        <v/>
      </c>
      <c r="EM176" t="str">
        <f t="shared" si="163"/>
        <v/>
      </c>
      <c r="EN176" t="str">
        <f t="shared" si="164"/>
        <v/>
      </c>
    </row>
    <row r="177" spans="1:144" ht="57.6">
      <c r="A177" s="7" t="s">
        <v>328</v>
      </c>
      <c r="B177" s="7">
        <v>2019</v>
      </c>
      <c r="C177" t="s">
        <v>647</v>
      </c>
      <c r="D177" t="s">
        <v>648</v>
      </c>
      <c r="E177" t="s">
        <v>649</v>
      </c>
      <c r="F177" t="s">
        <v>650</v>
      </c>
      <c r="G177" t="s">
        <v>401</v>
      </c>
      <c r="H177" t="s">
        <v>402</v>
      </c>
      <c r="I177">
        <v>92614</v>
      </c>
      <c r="J177" s="136">
        <f>VLOOKUP(H177, 'TRI Crosswalk codes'!D:E, 2, FALSE)</f>
        <v>9</v>
      </c>
      <c r="K177">
        <v>325991</v>
      </c>
      <c r="L177" s="137" t="str">
        <f>VLOOKUP(K177, '2017-2022 NAICS'!C:D, 2, FALSE)</f>
        <v>Custom Compounding of Purchased Resins</v>
      </c>
      <c r="M177" s="137" t="str">
        <f>IF(COUNTIF('Raw TRI Data'!A:A, K177) &gt;0, "Yes", "No")</f>
        <v>No</v>
      </c>
      <c r="N177">
        <v>33.69238</v>
      </c>
      <c r="O177">
        <v>-117.84932000000001</v>
      </c>
      <c r="P177" s="15">
        <v>110008061863</v>
      </c>
      <c r="Q177" s="15">
        <v>1319218053561</v>
      </c>
      <c r="R177" t="s">
        <v>335</v>
      </c>
      <c r="S177" t="s">
        <v>336</v>
      </c>
      <c r="T177" s="160">
        <v>3</v>
      </c>
      <c r="U177" s="136" t="str">
        <f>VLOOKUP(T177, 'TRI Crosswalk codes'!A:B, 2, FALSE)</f>
        <v>1,000 to 9,999</v>
      </c>
      <c r="V177" t="s">
        <v>337</v>
      </c>
      <c r="W177">
        <v>0</v>
      </c>
      <c r="Y177">
        <v>0</v>
      </c>
      <c r="Z177">
        <v>0</v>
      </c>
      <c r="AA177" t="s">
        <v>338</v>
      </c>
      <c r="AB177" s="137" t="str">
        <f t="shared" si="110"/>
        <v>Processing: As a formulation component; P201 - Additives; P210 - Flame Retardants</v>
      </c>
      <c r="AC177" s="137" t="s">
        <v>339</v>
      </c>
      <c r="AD177" s="26" t="str">
        <f>VLOOKUP(K177, 'NAICS OES Crosswalk'!A:C, 3, FALSE)</f>
        <v>Processing: Plastics Compounding</v>
      </c>
      <c r="AE177" s="26" t="str">
        <f>_xlfn.XLOOKUP($C177,'TRIFD to COU Crosswalk'!A:A,'TRIFD to COU Crosswalk'!B:B)</f>
        <v>Processing: additive flame retardant in plastic, resin, and paints and coatings </v>
      </c>
      <c r="AF177" s="137" t="s">
        <v>651</v>
      </c>
      <c r="AH177" s="137" t="s">
        <v>396</v>
      </c>
      <c r="AK177" t="s">
        <v>341</v>
      </c>
      <c r="AL177" t="s">
        <v>341</v>
      </c>
      <c r="AM177" t="s">
        <v>341</v>
      </c>
      <c r="AN177" t="s">
        <v>341</v>
      </c>
      <c r="AO177" t="s">
        <v>341</v>
      </c>
      <c r="AP177" t="s">
        <v>341</v>
      </c>
      <c r="AQ177" t="s">
        <v>341</v>
      </c>
      <c r="AR177" t="s">
        <v>341</v>
      </c>
      <c r="AS177" t="s">
        <v>341</v>
      </c>
      <c r="AT177" t="s">
        <v>341</v>
      </c>
      <c r="AU177" t="s">
        <v>341</v>
      </c>
      <c r="AV177" t="s">
        <v>341</v>
      </c>
      <c r="AW177" t="s">
        <v>342</v>
      </c>
      <c r="AX177" t="s">
        <v>342</v>
      </c>
      <c r="AY177" t="s">
        <v>341</v>
      </c>
      <c r="AZ177" t="s">
        <v>341</v>
      </c>
      <c r="BA177" t="s">
        <v>341</v>
      </c>
      <c r="BB177" t="s">
        <v>341</v>
      </c>
      <c r="BC177" t="s">
        <v>341</v>
      </c>
      <c r="BD177" t="s">
        <v>341</v>
      </c>
      <c r="BE177" t="s">
        <v>341</v>
      </c>
      <c r="BF177" t="s">
        <v>341</v>
      </c>
      <c r="BG177" t="s">
        <v>342</v>
      </c>
      <c r="BH177" t="s">
        <v>341</v>
      </c>
      <c r="BI177" t="s">
        <v>341</v>
      </c>
      <c r="BJ177" t="s">
        <v>341</v>
      </c>
      <c r="BK177" t="s">
        <v>341</v>
      </c>
      <c r="BL177" t="s">
        <v>341</v>
      </c>
      <c r="BM177" t="s">
        <v>341</v>
      </c>
      <c r="BN177" t="s">
        <v>341</v>
      </c>
      <c r="BO177" t="s">
        <v>341</v>
      </c>
      <c r="BP177" t="s">
        <v>341</v>
      </c>
      <c r="BQ177" t="s">
        <v>341</v>
      </c>
      <c r="BR177" t="s">
        <v>341</v>
      </c>
      <c r="BS177" t="s">
        <v>341</v>
      </c>
      <c r="BT177" t="s">
        <v>341</v>
      </c>
      <c r="BU177" t="s">
        <v>341</v>
      </c>
      <c r="BV177" t="s">
        <v>341</v>
      </c>
      <c r="BW177" t="s">
        <v>341</v>
      </c>
      <c r="BX177" t="s">
        <v>341</v>
      </c>
      <c r="BY177" t="s">
        <v>341</v>
      </c>
      <c r="BZ177" t="s">
        <v>341</v>
      </c>
      <c r="CA177" t="s">
        <v>341</v>
      </c>
      <c r="CB177" t="s">
        <v>341</v>
      </c>
      <c r="CC177" t="s">
        <v>341</v>
      </c>
      <c r="CD177" t="s">
        <v>341</v>
      </c>
      <c r="CE177" t="s">
        <v>341</v>
      </c>
      <c r="CF177" t="s">
        <v>341</v>
      </c>
      <c r="CG177" t="s">
        <v>341</v>
      </c>
      <c r="CH177" t="s">
        <v>341</v>
      </c>
      <c r="CI177" t="s">
        <v>341</v>
      </c>
      <c r="CJ177" t="s">
        <v>341</v>
      </c>
      <c r="CK177" t="s">
        <v>341</v>
      </c>
      <c r="CL177" t="s">
        <v>341</v>
      </c>
      <c r="CM177" t="str">
        <f t="shared" si="111"/>
        <v/>
      </c>
      <c r="CN177" t="str">
        <f t="shared" si="112"/>
        <v/>
      </c>
      <c r="CO177" t="str">
        <f t="shared" si="113"/>
        <v/>
      </c>
      <c r="CP177" t="str">
        <f t="shared" si="114"/>
        <v/>
      </c>
      <c r="CQ177" t="str">
        <f t="shared" si="115"/>
        <v/>
      </c>
      <c r="CR177" t="str">
        <f t="shared" si="116"/>
        <v/>
      </c>
      <c r="CS177" t="str">
        <f t="shared" si="117"/>
        <v/>
      </c>
      <c r="CT177" t="str">
        <f t="shared" si="118"/>
        <v/>
      </c>
      <c r="CU177" t="str">
        <f t="shared" si="119"/>
        <v/>
      </c>
      <c r="CV177" t="str">
        <f t="shared" si="120"/>
        <v/>
      </c>
      <c r="CW177" t="str">
        <f t="shared" si="121"/>
        <v/>
      </c>
      <c r="CX177" t="str">
        <f t="shared" si="122"/>
        <v/>
      </c>
      <c r="CY177" t="str">
        <f t="shared" si="123"/>
        <v>Processing: As a formulation component</v>
      </c>
      <c r="CZ177" t="str">
        <f t="shared" si="124"/>
        <v>P201 - Additives</v>
      </c>
      <c r="DA177" t="str">
        <f t="shared" si="125"/>
        <v/>
      </c>
      <c r="DB177" t="str">
        <f t="shared" si="126"/>
        <v/>
      </c>
      <c r="DC177" t="str">
        <f t="shared" si="127"/>
        <v/>
      </c>
      <c r="DD177" t="str">
        <f t="shared" si="128"/>
        <v/>
      </c>
      <c r="DE177" t="str">
        <f t="shared" si="129"/>
        <v/>
      </c>
      <c r="DF177" t="str">
        <f t="shared" si="130"/>
        <v/>
      </c>
      <c r="DG177" t="str">
        <f t="shared" si="131"/>
        <v/>
      </c>
      <c r="DH177" t="str">
        <f t="shared" si="132"/>
        <v/>
      </c>
      <c r="DI177" t="str">
        <f t="shared" si="133"/>
        <v>P210 - Flame Retardants</v>
      </c>
      <c r="DJ177" t="str">
        <f t="shared" si="134"/>
        <v/>
      </c>
      <c r="DK177" t="str">
        <f t="shared" si="135"/>
        <v/>
      </c>
      <c r="DL177" t="str">
        <f t="shared" si="136"/>
        <v/>
      </c>
      <c r="DM177" t="str">
        <f t="shared" si="137"/>
        <v/>
      </c>
      <c r="DN177" t="str">
        <f t="shared" si="138"/>
        <v/>
      </c>
      <c r="DO177" t="str">
        <f t="shared" si="139"/>
        <v/>
      </c>
      <c r="DP177" t="str">
        <f t="shared" si="140"/>
        <v/>
      </c>
      <c r="DQ177" t="str">
        <f t="shared" si="141"/>
        <v/>
      </c>
      <c r="DR177" t="str">
        <f t="shared" si="142"/>
        <v/>
      </c>
      <c r="DS177" t="str">
        <f t="shared" si="143"/>
        <v/>
      </c>
      <c r="DT177" t="str">
        <f t="shared" si="144"/>
        <v/>
      </c>
      <c r="DU177" t="str">
        <f t="shared" si="145"/>
        <v/>
      </c>
      <c r="DV177" t="str">
        <f t="shared" si="146"/>
        <v/>
      </c>
      <c r="DW177" t="str">
        <f t="shared" si="147"/>
        <v/>
      </c>
      <c r="DX177" t="str">
        <f t="shared" si="148"/>
        <v/>
      </c>
      <c r="DY177" t="str">
        <f t="shared" si="149"/>
        <v/>
      </c>
      <c r="DZ177" t="str">
        <f t="shared" si="150"/>
        <v/>
      </c>
      <c r="EA177" t="str">
        <f t="shared" si="151"/>
        <v/>
      </c>
      <c r="EB177" t="str">
        <f t="shared" si="152"/>
        <v/>
      </c>
      <c r="EC177" t="str">
        <f t="shared" si="153"/>
        <v/>
      </c>
      <c r="ED177" t="str">
        <f t="shared" si="154"/>
        <v/>
      </c>
      <c r="EE177" t="str">
        <f t="shared" si="155"/>
        <v/>
      </c>
      <c r="EF177" t="str">
        <f t="shared" si="156"/>
        <v/>
      </c>
      <c r="EG177" t="str">
        <f t="shared" si="157"/>
        <v/>
      </c>
      <c r="EH177" t="str">
        <f t="shared" si="158"/>
        <v/>
      </c>
      <c r="EI177" t="str">
        <f t="shared" si="159"/>
        <v/>
      </c>
      <c r="EJ177" t="str">
        <f t="shared" si="160"/>
        <v/>
      </c>
      <c r="EK177" t="str">
        <f t="shared" si="161"/>
        <v/>
      </c>
      <c r="EL177" t="str">
        <f t="shared" si="162"/>
        <v/>
      </c>
      <c r="EM177" t="str">
        <f t="shared" si="163"/>
        <v/>
      </c>
      <c r="EN177" t="str">
        <f t="shared" si="164"/>
        <v/>
      </c>
    </row>
    <row r="178" spans="1:144" ht="57.6">
      <c r="A178" s="7" t="s">
        <v>328</v>
      </c>
      <c r="B178" s="7">
        <v>2020</v>
      </c>
      <c r="C178" t="s">
        <v>647</v>
      </c>
      <c r="D178" t="s">
        <v>648</v>
      </c>
      <c r="E178" t="s">
        <v>649</v>
      </c>
      <c r="F178" t="s">
        <v>650</v>
      </c>
      <c r="G178" t="s">
        <v>401</v>
      </c>
      <c r="H178" t="s">
        <v>402</v>
      </c>
      <c r="I178">
        <v>92614</v>
      </c>
      <c r="J178" s="136">
        <f>VLOOKUP(H178, 'TRI Crosswalk codes'!D:E, 2, FALSE)</f>
        <v>9</v>
      </c>
      <c r="K178">
        <v>325991</v>
      </c>
      <c r="L178" s="137" t="str">
        <f>VLOOKUP(K178, '2017-2022 NAICS'!C:D, 2, FALSE)</f>
        <v>Custom Compounding of Purchased Resins</v>
      </c>
      <c r="M178" s="137" t="str">
        <f>IF(COUNTIF('Raw TRI Data'!A:A, K178) &gt;0, "Yes", "No")</f>
        <v>No</v>
      </c>
      <c r="N178">
        <v>33.69238</v>
      </c>
      <c r="O178">
        <v>-117.84932000000001</v>
      </c>
      <c r="P178" s="15">
        <v>110008061863</v>
      </c>
      <c r="Q178" s="15">
        <v>1320218684557</v>
      </c>
      <c r="R178" t="s">
        <v>335</v>
      </c>
      <c r="S178" t="s">
        <v>336</v>
      </c>
      <c r="T178" s="160">
        <v>3</v>
      </c>
      <c r="U178" s="136" t="str">
        <f>VLOOKUP(T178, 'TRI Crosswalk codes'!A:B, 2, FALSE)</f>
        <v>1,000 to 9,999</v>
      </c>
      <c r="V178">
        <v>1.71</v>
      </c>
      <c r="W178">
        <v>1.71</v>
      </c>
      <c r="Y178">
        <v>0</v>
      </c>
      <c r="Z178">
        <v>1.71</v>
      </c>
      <c r="AA178" t="s">
        <v>338</v>
      </c>
      <c r="AB178" s="137" t="str">
        <f t="shared" si="110"/>
        <v>Processing: As a reactant; 102 - Raw Materials</v>
      </c>
      <c r="AC178" s="137" t="s">
        <v>339</v>
      </c>
      <c r="AD178" s="26" t="str">
        <f>VLOOKUP(K178, 'NAICS OES Crosswalk'!A:C, 3, FALSE)</f>
        <v>Processing: Plastics Compounding</v>
      </c>
      <c r="AE178" s="26" t="str">
        <f>_xlfn.XLOOKUP($C178,'TRIFD to COU Crosswalk'!A:A,'TRIFD to COU Crosswalk'!B:B)</f>
        <v>Processing: additive flame retardant in plastic, resin, and paints and coatings </v>
      </c>
      <c r="AF178" s="137" t="s">
        <v>651</v>
      </c>
      <c r="AH178" s="137" t="s">
        <v>396</v>
      </c>
      <c r="AK178" t="s">
        <v>341</v>
      </c>
      <c r="AL178" t="s">
        <v>341</v>
      </c>
      <c r="AM178" t="s">
        <v>341</v>
      </c>
      <c r="AN178" t="s">
        <v>341</v>
      </c>
      <c r="AO178" t="s">
        <v>341</v>
      </c>
      <c r="AP178" t="s">
        <v>341</v>
      </c>
      <c r="AQ178" t="s">
        <v>342</v>
      </c>
      <c r="AR178" t="s">
        <v>341</v>
      </c>
      <c r="AS178" t="s">
        <v>342</v>
      </c>
      <c r="AT178" t="s">
        <v>341</v>
      </c>
      <c r="AU178" t="s">
        <v>341</v>
      </c>
      <c r="AV178" t="s">
        <v>341</v>
      </c>
      <c r="AW178" t="s">
        <v>341</v>
      </c>
      <c r="AX178" t="s">
        <v>341</v>
      </c>
      <c r="AY178" t="s">
        <v>341</v>
      </c>
      <c r="AZ178" t="s">
        <v>341</v>
      </c>
      <c r="BA178" t="s">
        <v>341</v>
      </c>
      <c r="BB178" t="s">
        <v>341</v>
      </c>
      <c r="BC178" t="s">
        <v>341</v>
      </c>
      <c r="BD178" t="s">
        <v>341</v>
      </c>
      <c r="BE178" t="s">
        <v>341</v>
      </c>
      <c r="BF178" t="s">
        <v>341</v>
      </c>
      <c r="BG178" t="s">
        <v>341</v>
      </c>
      <c r="BH178" t="s">
        <v>341</v>
      </c>
      <c r="BI178" t="s">
        <v>341</v>
      </c>
      <c r="BJ178" t="s">
        <v>341</v>
      </c>
      <c r="BK178" t="s">
        <v>341</v>
      </c>
      <c r="BL178" t="s">
        <v>341</v>
      </c>
      <c r="BM178" t="s">
        <v>341</v>
      </c>
      <c r="BN178" t="s">
        <v>341</v>
      </c>
      <c r="BO178" t="s">
        <v>341</v>
      </c>
      <c r="BP178" t="s">
        <v>341</v>
      </c>
      <c r="BQ178" t="s">
        <v>341</v>
      </c>
      <c r="BR178" t="s">
        <v>341</v>
      </c>
      <c r="BS178" t="s">
        <v>341</v>
      </c>
      <c r="BT178" t="s">
        <v>341</v>
      </c>
      <c r="BU178" t="s">
        <v>341</v>
      </c>
      <c r="BV178" t="s">
        <v>341</v>
      </c>
      <c r="BW178" t="s">
        <v>341</v>
      </c>
      <c r="BX178" t="s">
        <v>341</v>
      </c>
      <c r="BY178" t="s">
        <v>341</v>
      </c>
      <c r="BZ178" t="s">
        <v>341</v>
      </c>
      <c r="CA178" t="s">
        <v>341</v>
      </c>
      <c r="CB178" t="s">
        <v>341</v>
      </c>
      <c r="CC178" t="s">
        <v>341</v>
      </c>
      <c r="CD178" t="s">
        <v>341</v>
      </c>
      <c r="CE178" t="s">
        <v>341</v>
      </c>
      <c r="CF178" t="s">
        <v>341</v>
      </c>
      <c r="CG178" t="s">
        <v>341</v>
      </c>
      <c r="CH178" t="s">
        <v>341</v>
      </c>
      <c r="CI178" t="s">
        <v>341</v>
      </c>
      <c r="CJ178" t="s">
        <v>341</v>
      </c>
      <c r="CK178" t="s">
        <v>341</v>
      </c>
      <c r="CL178" t="s">
        <v>341</v>
      </c>
      <c r="CM178" t="str">
        <f t="shared" si="111"/>
        <v/>
      </c>
      <c r="CN178" t="str">
        <f t="shared" si="112"/>
        <v/>
      </c>
      <c r="CO178" t="str">
        <f t="shared" si="113"/>
        <v/>
      </c>
      <c r="CP178" t="str">
        <f t="shared" si="114"/>
        <v/>
      </c>
      <c r="CQ178" t="str">
        <f t="shared" si="115"/>
        <v/>
      </c>
      <c r="CR178" t="str">
        <f t="shared" si="116"/>
        <v/>
      </c>
      <c r="CS178" t="str">
        <f t="shared" si="117"/>
        <v>Processing: As a reactant</v>
      </c>
      <c r="CT178" t="str">
        <f t="shared" si="118"/>
        <v/>
      </c>
      <c r="CU178" t="str">
        <f t="shared" si="119"/>
        <v>102 - Raw Materials</v>
      </c>
      <c r="CV178" t="str">
        <f t="shared" si="120"/>
        <v/>
      </c>
      <c r="CW178" t="str">
        <f t="shared" si="121"/>
        <v/>
      </c>
      <c r="CX178" t="str">
        <f t="shared" si="122"/>
        <v/>
      </c>
      <c r="CY178" t="str">
        <f t="shared" si="123"/>
        <v/>
      </c>
      <c r="CZ178" t="str">
        <f t="shared" si="124"/>
        <v/>
      </c>
      <c r="DA178" t="str">
        <f t="shared" si="125"/>
        <v/>
      </c>
      <c r="DB178" t="str">
        <f t="shared" si="126"/>
        <v/>
      </c>
      <c r="DC178" t="str">
        <f t="shared" si="127"/>
        <v/>
      </c>
      <c r="DD178" t="str">
        <f t="shared" si="128"/>
        <v/>
      </c>
      <c r="DE178" t="str">
        <f t="shared" si="129"/>
        <v/>
      </c>
      <c r="DF178" t="str">
        <f t="shared" si="130"/>
        <v/>
      </c>
      <c r="DG178" t="str">
        <f t="shared" si="131"/>
        <v/>
      </c>
      <c r="DH178" t="str">
        <f t="shared" si="132"/>
        <v/>
      </c>
      <c r="DI178" t="str">
        <f t="shared" si="133"/>
        <v/>
      </c>
      <c r="DJ178" t="str">
        <f t="shared" si="134"/>
        <v/>
      </c>
      <c r="DK178" t="str">
        <f t="shared" si="135"/>
        <v/>
      </c>
      <c r="DL178" t="str">
        <f t="shared" si="136"/>
        <v/>
      </c>
      <c r="DM178" t="str">
        <f t="shared" si="137"/>
        <v/>
      </c>
      <c r="DN178" t="str">
        <f t="shared" si="138"/>
        <v/>
      </c>
      <c r="DO178" t="str">
        <f t="shared" si="139"/>
        <v/>
      </c>
      <c r="DP178" t="str">
        <f t="shared" si="140"/>
        <v/>
      </c>
      <c r="DQ178" t="str">
        <f t="shared" si="141"/>
        <v/>
      </c>
      <c r="DR178" t="str">
        <f t="shared" si="142"/>
        <v/>
      </c>
      <c r="DS178" t="str">
        <f t="shared" si="143"/>
        <v/>
      </c>
      <c r="DT178" t="str">
        <f t="shared" si="144"/>
        <v/>
      </c>
      <c r="DU178" t="str">
        <f t="shared" si="145"/>
        <v/>
      </c>
      <c r="DV178" t="str">
        <f t="shared" si="146"/>
        <v/>
      </c>
      <c r="DW178" t="str">
        <f t="shared" si="147"/>
        <v/>
      </c>
      <c r="DX178" t="str">
        <f t="shared" si="148"/>
        <v/>
      </c>
      <c r="DY178" t="str">
        <f t="shared" si="149"/>
        <v/>
      </c>
      <c r="DZ178" t="str">
        <f t="shared" si="150"/>
        <v/>
      </c>
      <c r="EA178" t="str">
        <f t="shared" si="151"/>
        <v/>
      </c>
      <c r="EB178" t="str">
        <f t="shared" si="152"/>
        <v/>
      </c>
      <c r="EC178" t="str">
        <f t="shared" si="153"/>
        <v/>
      </c>
      <c r="ED178" t="str">
        <f t="shared" si="154"/>
        <v/>
      </c>
      <c r="EE178" t="str">
        <f t="shared" si="155"/>
        <v/>
      </c>
      <c r="EF178" t="str">
        <f t="shared" si="156"/>
        <v/>
      </c>
      <c r="EG178" t="str">
        <f t="shared" si="157"/>
        <v/>
      </c>
      <c r="EH178" t="str">
        <f t="shared" si="158"/>
        <v/>
      </c>
      <c r="EI178" t="str">
        <f t="shared" si="159"/>
        <v/>
      </c>
      <c r="EJ178" t="str">
        <f t="shared" si="160"/>
        <v/>
      </c>
      <c r="EK178" t="str">
        <f t="shared" si="161"/>
        <v/>
      </c>
      <c r="EL178" t="str">
        <f t="shared" si="162"/>
        <v/>
      </c>
      <c r="EM178" t="str">
        <f t="shared" si="163"/>
        <v/>
      </c>
      <c r="EN178" t="str">
        <f t="shared" si="164"/>
        <v/>
      </c>
    </row>
    <row r="179" spans="1:144" ht="57.6">
      <c r="A179" s="7" t="s">
        <v>328</v>
      </c>
      <c r="B179" s="7">
        <v>2021</v>
      </c>
      <c r="C179" t="s">
        <v>647</v>
      </c>
      <c r="D179" t="s">
        <v>648</v>
      </c>
      <c r="E179" t="s">
        <v>649</v>
      </c>
      <c r="F179" t="s">
        <v>650</v>
      </c>
      <c r="G179" t="s">
        <v>401</v>
      </c>
      <c r="H179" t="s">
        <v>402</v>
      </c>
      <c r="I179">
        <v>92614</v>
      </c>
      <c r="J179" s="136">
        <f>VLOOKUP(H179, 'TRI Crosswalk codes'!D:E, 2, FALSE)</f>
        <v>9</v>
      </c>
      <c r="K179">
        <v>325991</v>
      </c>
      <c r="L179" s="137" t="str">
        <f>VLOOKUP(K179, '2017-2022 NAICS'!C:D, 2, FALSE)</f>
        <v>Custom Compounding of Purchased Resins</v>
      </c>
      <c r="M179" s="137" t="str">
        <f>IF(COUNTIF('Raw TRI Data'!A:A, K179) &gt;0, "Yes", "No")</f>
        <v>No</v>
      </c>
      <c r="N179">
        <v>33.69238</v>
      </c>
      <c r="O179">
        <v>-117.84932000000001</v>
      </c>
      <c r="P179" s="15">
        <v>110008061863</v>
      </c>
      <c r="Q179" s="15">
        <v>1321219605831</v>
      </c>
      <c r="R179" t="s">
        <v>335</v>
      </c>
      <c r="S179" t="s">
        <v>336</v>
      </c>
      <c r="T179" s="160">
        <v>3</v>
      </c>
      <c r="U179" s="136" t="str">
        <f>VLOOKUP(T179, 'TRI Crosswalk codes'!A:B, 2, FALSE)</f>
        <v>1,000 to 9,999</v>
      </c>
      <c r="V179">
        <v>3.37</v>
      </c>
      <c r="W179">
        <v>3.37</v>
      </c>
      <c r="Y179">
        <v>0</v>
      </c>
      <c r="Z179">
        <v>3.37</v>
      </c>
      <c r="AA179" t="s">
        <v>338</v>
      </c>
      <c r="AB179" s="137" t="str">
        <f t="shared" si="110"/>
        <v>Processing: As a reactant; 102 - Raw Materials</v>
      </c>
      <c r="AC179" s="137" t="s">
        <v>339</v>
      </c>
      <c r="AD179" s="26" t="str">
        <f>VLOOKUP(K179, 'NAICS OES Crosswalk'!A:C, 3, FALSE)</f>
        <v>Processing: Plastics Compounding</v>
      </c>
      <c r="AE179" s="26" t="str">
        <f>_xlfn.XLOOKUP($C179,'TRIFD to COU Crosswalk'!A:A,'TRIFD to COU Crosswalk'!B:B)</f>
        <v>Processing: additive flame retardant in plastic, resin, and paints and coatings </v>
      </c>
      <c r="AF179" s="137" t="s">
        <v>651</v>
      </c>
      <c r="AH179" s="137" t="s">
        <v>396</v>
      </c>
      <c r="AK179" t="s">
        <v>341</v>
      </c>
      <c r="AL179" t="s">
        <v>341</v>
      </c>
      <c r="AM179" t="s">
        <v>341</v>
      </c>
      <c r="AN179" t="s">
        <v>341</v>
      </c>
      <c r="AO179" t="s">
        <v>341</v>
      </c>
      <c r="AP179" t="s">
        <v>341</v>
      </c>
      <c r="AQ179" t="s">
        <v>342</v>
      </c>
      <c r="AR179" t="s">
        <v>341</v>
      </c>
      <c r="AS179" t="s">
        <v>342</v>
      </c>
      <c r="AT179" t="s">
        <v>341</v>
      </c>
      <c r="AU179" t="s">
        <v>341</v>
      </c>
      <c r="AV179" t="s">
        <v>341</v>
      </c>
      <c r="AW179" t="s">
        <v>341</v>
      </c>
      <c r="AX179" t="s">
        <v>341</v>
      </c>
      <c r="AY179" t="s">
        <v>341</v>
      </c>
      <c r="AZ179" t="s">
        <v>341</v>
      </c>
      <c r="BA179" t="s">
        <v>341</v>
      </c>
      <c r="BB179" t="s">
        <v>341</v>
      </c>
      <c r="BC179" t="s">
        <v>341</v>
      </c>
      <c r="BD179" t="s">
        <v>341</v>
      </c>
      <c r="BE179" t="s">
        <v>341</v>
      </c>
      <c r="BF179" t="s">
        <v>341</v>
      </c>
      <c r="BG179" t="s">
        <v>341</v>
      </c>
      <c r="BH179" t="s">
        <v>341</v>
      </c>
      <c r="BI179" t="s">
        <v>341</v>
      </c>
      <c r="BJ179" t="s">
        <v>341</v>
      </c>
      <c r="BK179" t="s">
        <v>341</v>
      </c>
      <c r="BL179" t="s">
        <v>341</v>
      </c>
      <c r="BM179" t="s">
        <v>341</v>
      </c>
      <c r="BN179" t="s">
        <v>341</v>
      </c>
      <c r="BO179" t="s">
        <v>341</v>
      </c>
      <c r="BP179" t="s">
        <v>341</v>
      </c>
      <c r="BQ179" t="s">
        <v>341</v>
      </c>
      <c r="BR179" t="s">
        <v>341</v>
      </c>
      <c r="BS179" t="s">
        <v>341</v>
      </c>
      <c r="BT179" t="s">
        <v>341</v>
      </c>
      <c r="BU179" t="s">
        <v>341</v>
      </c>
      <c r="BV179" t="s">
        <v>341</v>
      </c>
      <c r="BW179" t="s">
        <v>341</v>
      </c>
      <c r="BX179" t="s">
        <v>341</v>
      </c>
      <c r="BY179" t="s">
        <v>341</v>
      </c>
      <c r="BZ179" t="s">
        <v>341</v>
      </c>
      <c r="CA179" t="s">
        <v>341</v>
      </c>
      <c r="CB179" t="s">
        <v>341</v>
      </c>
      <c r="CC179" t="s">
        <v>341</v>
      </c>
      <c r="CD179" t="s">
        <v>341</v>
      </c>
      <c r="CE179" t="s">
        <v>341</v>
      </c>
      <c r="CF179" t="s">
        <v>341</v>
      </c>
      <c r="CG179" t="s">
        <v>341</v>
      </c>
      <c r="CH179" t="s">
        <v>341</v>
      </c>
      <c r="CI179" t="s">
        <v>341</v>
      </c>
      <c r="CJ179" t="s">
        <v>341</v>
      </c>
      <c r="CK179" t="s">
        <v>341</v>
      </c>
      <c r="CL179" t="s">
        <v>341</v>
      </c>
      <c r="CM179" t="str">
        <f t="shared" si="111"/>
        <v/>
      </c>
      <c r="CN179" t="str">
        <f t="shared" si="112"/>
        <v/>
      </c>
      <c r="CO179" t="str">
        <f t="shared" si="113"/>
        <v/>
      </c>
      <c r="CP179" t="str">
        <f t="shared" si="114"/>
        <v/>
      </c>
      <c r="CQ179" t="str">
        <f t="shared" si="115"/>
        <v/>
      </c>
      <c r="CR179" t="str">
        <f t="shared" si="116"/>
        <v/>
      </c>
      <c r="CS179" t="str">
        <f t="shared" si="117"/>
        <v>Processing: As a reactant</v>
      </c>
      <c r="CT179" t="str">
        <f t="shared" si="118"/>
        <v/>
      </c>
      <c r="CU179" t="str">
        <f t="shared" si="119"/>
        <v>102 - Raw Materials</v>
      </c>
      <c r="CV179" t="str">
        <f t="shared" si="120"/>
        <v/>
      </c>
      <c r="CW179" t="str">
        <f t="shared" si="121"/>
        <v/>
      </c>
      <c r="CX179" t="str">
        <f t="shared" si="122"/>
        <v/>
      </c>
      <c r="CY179" t="str">
        <f t="shared" si="123"/>
        <v/>
      </c>
      <c r="CZ179" t="str">
        <f t="shared" si="124"/>
        <v/>
      </c>
      <c r="DA179" t="str">
        <f t="shared" si="125"/>
        <v/>
      </c>
      <c r="DB179" t="str">
        <f t="shared" si="126"/>
        <v/>
      </c>
      <c r="DC179" t="str">
        <f t="shared" si="127"/>
        <v/>
      </c>
      <c r="DD179" t="str">
        <f t="shared" si="128"/>
        <v/>
      </c>
      <c r="DE179" t="str">
        <f t="shared" si="129"/>
        <v/>
      </c>
      <c r="DF179" t="str">
        <f t="shared" si="130"/>
        <v/>
      </c>
      <c r="DG179" t="str">
        <f t="shared" si="131"/>
        <v/>
      </c>
      <c r="DH179" t="str">
        <f t="shared" si="132"/>
        <v/>
      </c>
      <c r="DI179" t="str">
        <f t="shared" si="133"/>
        <v/>
      </c>
      <c r="DJ179" t="str">
        <f t="shared" si="134"/>
        <v/>
      </c>
      <c r="DK179" t="str">
        <f t="shared" si="135"/>
        <v/>
      </c>
      <c r="DL179" t="str">
        <f t="shared" si="136"/>
        <v/>
      </c>
      <c r="DM179" t="str">
        <f t="shared" si="137"/>
        <v/>
      </c>
      <c r="DN179" t="str">
        <f t="shared" si="138"/>
        <v/>
      </c>
      <c r="DO179" t="str">
        <f t="shared" si="139"/>
        <v/>
      </c>
      <c r="DP179" t="str">
        <f t="shared" si="140"/>
        <v/>
      </c>
      <c r="DQ179" t="str">
        <f t="shared" si="141"/>
        <v/>
      </c>
      <c r="DR179" t="str">
        <f t="shared" si="142"/>
        <v/>
      </c>
      <c r="DS179" t="str">
        <f t="shared" si="143"/>
        <v/>
      </c>
      <c r="DT179" t="str">
        <f t="shared" si="144"/>
        <v/>
      </c>
      <c r="DU179" t="str">
        <f t="shared" si="145"/>
        <v/>
      </c>
      <c r="DV179" t="str">
        <f t="shared" si="146"/>
        <v/>
      </c>
      <c r="DW179" t="str">
        <f t="shared" si="147"/>
        <v/>
      </c>
      <c r="DX179" t="str">
        <f t="shared" si="148"/>
        <v/>
      </c>
      <c r="DY179" t="str">
        <f t="shared" si="149"/>
        <v/>
      </c>
      <c r="DZ179" t="str">
        <f t="shared" si="150"/>
        <v/>
      </c>
      <c r="EA179" t="str">
        <f t="shared" si="151"/>
        <v/>
      </c>
      <c r="EB179" t="str">
        <f t="shared" si="152"/>
        <v/>
      </c>
      <c r="EC179" t="str">
        <f t="shared" si="153"/>
        <v/>
      </c>
      <c r="ED179" t="str">
        <f t="shared" si="154"/>
        <v/>
      </c>
      <c r="EE179" t="str">
        <f t="shared" si="155"/>
        <v/>
      </c>
      <c r="EF179" t="str">
        <f t="shared" si="156"/>
        <v/>
      </c>
      <c r="EG179" t="str">
        <f t="shared" si="157"/>
        <v/>
      </c>
      <c r="EH179" t="str">
        <f t="shared" si="158"/>
        <v/>
      </c>
      <c r="EI179" t="str">
        <f t="shared" si="159"/>
        <v/>
      </c>
      <c r="EJ179" t="str">
        <f t="shared" si="160"/>
        <v/>
      </c>
      <c r="EK179" t="str">
        <f t="shared" si="161"/>
        <v/>
      </c>
      <c r="EL179" t="str">
        <f t="shared" si="162"/>
        <v/>
      </c>
      <c r="EM179" t="str">
        <f t="shared" si="163"/>
        <v/>
      </c>
      <c r="EN179" t="str">
        <f t="shared" si="164"/>
        <v/>
      </c>
    </row>
    <row r="180" spans="1:144" ht="57.6">
      <c r="A180" s="7" t="s">
        <v>328</v>
      </c>
      <c r="B180" s="7">
        <v>2022</v>
      </c>
      <c r="C180" t="s">
        <v>647</v>
      </c>
      <c r="D180" t="s">
        <v>648</v>
      </c>
      <c r="E180" t="s">
        <v>649</v>
      </c>
      <c r="F180" t="s">
        <v>650</v>
      </c>
      <c r="G180" t="s">
        <v>401</v>
      </c>
      <c r="H180" t="s">
        <v>402</v>
      </c>
      <c r="I180">
        <v>92614</v>
      </c>
      <c r="J180" s="136">
        <f>VLOOKUP(H180, 'TRI Crosswalk codes'!D:E, 2, FALSE)</f>
        <v>9</v>
      </c>
      <c r="K180">
        <v>325991</v>
      </c>
      <c r="L180" s="137" t="str">
        <f>VLOOKUP(K180, '2017-2022 NAICS'!C:D, 2, FALSE)</f>
        <v>Custom Compounding of Purchased Resins</v>
      </c>
      <c r="M180" s="137" t="str">
        <f>IF(COUNTIF('Raw TRI Data'!A:A, K180) &gt;0, "Yes", "No")</f>
        <v>No</v>
      </c>
      <c r="N180">
        <v>33.69238</v>
      </c>
      <c r="O180">
        <v>-117.84932000000001</v>
      </c>
      <c r="P180" s="15">
        <v>110008061863</v>
      </c>
      <c r="Q180" s="15">
        <v>1322221185200</v>
      </c>
      <c r="R180" t="s">
        <v>335</v>
      </c>
      <c r="S180" t="s">
        <v>336</v>
      </c>
      <c r="T180" s="160">
        <v>3</v>
      </c>
      <c r="U180" s="136" t="str">
        <f>VLOOKUP(T180, 'TRI Crosswalk codes'!A:B, 2, FALSE)</f>
        <v>1,000 to 9,999</v>
      </c>
      <c r="V180" t="s">
        <v>337</v>
      </c>
      <c r="W180">
        <v>0</v>
      </c>
      <c r="Y180">
        <v>0</v>
      </c>
      <c r="Z180">
        <v>0</v>
      </c>
      <c r="AA180" t="s">
        <v>338</v>
      </c>
      <c r="AB180" s="137" t="str">
        <f t="shared" si="110"/>
        <v>Processing: As a reactant; 102 - Raw Materials</v>
      </c>
      <c r="AC180" s="137" t="s">
        <v>339</v>
      </c>
      <c r="AD180" s="26" t="str">
        <f>VLOOKUP(K180, 'NAICS OES Crosswalk'!A:C, 3, FALSE)</f>
        <v>Processing: Plastics Compounding</v>
      </c>
      <c r="AE180" s="26" t="str">
        <f>_xlfn.XLOOKUP($C180,'TRIFD to COU Crosswalk'!A:A,'TRIFD to COU Crosswalk'!B:B)</f>
        <v>Processing: additive flame retardant in plastic, resin, and paints and coatings </v>
      </c>
      <c r="AF180" s="137" t="s">
        <v>651</v>
      </c>
      <c r="AH180" s="137" t="s">
        <v>396</v>
      </c>
      <c r="AK180" t="s">
        <v>341</v>
      </c>
      <c r="AL180" t="s">
        <v>341</v>
      </c>
      <c r="AM180" t="s">
        <v>341</v>
      </c>
      <c r="AN180" t="s">
        <v>341</v>
      </c>
      <c r="AO180" t="s">
        <v>341</v>
      </c>
      <c r="AP180" t="s">
        <v>341</v>
      </c>
      <c r="AQ180" t="s">
        <v>342</v>
      </c>
      <c r="AR180" t="s">
        <v>341</v>
      </c>
      <c r="AS180" t="s">
        <v>342</v>
      </c>
      <c r="AT180" t="s">
        <v>341</v>
      </c>
      <c r="AU180" t="s">
        <v>341</v>
      </c>
      <c r="AV180" t="s">
        <v>341</v>
      </c>
      <c r="AW180" t="s">
        <v>341</v>
      </c>
      <c r="AX180" t="s">
        <v>341</v>
      </c>
      <c r="AY180" t="s">
        <v>341</v>
      </c>
      <c r="AZ180" t="s">
        <v>341</v>
      </c>
      <c r="BA180" t="s">
        <v>341</v>
      </c>
      <c r="BB180" t="s">
        <v>341</v>
      </c>
      <c r="BC180" t="s">
        <v>341</v>
      </c>
      <c r="BD180" t="s">
        <v>341</v>
      </c>
      <c r="BE180" t="s">
        <v>341</v>
      </c>
      <c r="BF180" t="s">
        <v>341</v>
      </c>
      <c r="BG180" t="s">
        <v>341</v>
      </c>
      <c r="BH180" t="s">
        <v>341</v>
      </c>
      <c r="BI180" t="s">
        <v>341</v>
      </c>
      <c r="BJ180" t="s">
        <v>341</v>
      </c>
      <c r="BK180" t="s">
        <v>341</v>
      </c>
      <c r="BL180" t="s">
        <v>341</v>
      </c>
      <c r="BM180" t="s">
        <v>341</v>
      </c>
      <c r="BN180" t="s">
        <v>341</v>
      </c>
      <c r="BO180" t="s">
        <v>341</v>
      </c>
      <c r="BP180" t="s">
        <v>341</v>
      </c>
      <c r="BQ180" t="s">
        <v>341</v>
      </c>
      <c r="BR180" t="s">
        <v>341</v>
      </c>
      <c r="BS180" t="s">
        <v>341</v>
      </c>
      <c r="BT180" t="s">
        <v>341</v>
      </c>
      <c r="BU180" t="s">
        <v>341</v>
      </c>
      <c r="BV180" t="s">
        <v>341</v>
      </c>
      <c r="BW180" t="s">
        <v>341</v>
      </c>
      <c r="BX180" t="s">
        <v>341</v>
      </c>
      <c r="BY180" t="s">
        <v>341</v>
      </c>
      <c r="BZ180" t="s">
        <v>341</v>
      </c>
      <c r="CA180" t="s">
        <v>341</v>
      </c>
      <c r="CB180" t="s">
        <v>341</v>
      </c>
      <c r="CC180" t="s">
        <v>341</v>
      </c>
      <c r="CD180" t="s">
        <v>341</v>
      </c>
      <c r="CE180" t="s">
        <v>341</v>
      </c>
      <c r="CF180" t="s">
        <v>341</v>
      </c>
      <c r="CG180" t="s">
        <v>341</v>
      </c>
      <c r="CH180" t="s">
        <v>341</v>
      </c>
      <c r="CI180" t="s">
        <v>341</v>
      </c>
      <c r="CJ180" t="s">
        <v>341</v>
      </c>
      <c r="CK180" t="s">
        <v>341</v>
      </c>
      <c r="CL180" t="s">
        <v>341</v>
      </c>
      <c r="CM180" t="str">
        <f t="shared" si="111"/>
        <v/>
      </c>
      <c r="CN180" t="str">
        <f t="shared" si="112"/>
        <v/>
      </c>
      <c r="CO180" t="str">
        <f t="shared" si="113"/>
        <v/>
      </c>
      <c r="CP180" t="str">
        <f t="shared" si="114"/>
        <v/>
      </c>
      <c r="CQ180" t="str">
        <f t="shared" si="115"/>
        <v/>
      </c>
      <c r="CR180" t="str">
        <f t="shared" si="116"/>
        <v/>
      </c>
      <c r="CS180" t="str">
        <f t="shared" si="117"/>
        <v>Processing: As a reactant</v>
      </c>
      <c r="CT180" t="str">
        <f t="shared" si="118"/>
        <v/>
      </c>
      <c r="CU180" t="str">
        <f t="shared" si="119"/>
        <v>102 - Raw Materials</v>
      </c>
      <c r="CV180" t="str">
        <f t="shared" si="120"/>
        <v/>
      </c>
      <c r="CW180" t="str">
        <f t="shared" si="121"/>
        <v/>
      </c>
      <c r="CX180" t="str">
        <f t="shared" si="122"/>
        <v/>
      </c>
      <c r="CY180" t="str">
        <f t="shared" si="123"/>
        <v/>
      </c>
      <c r="CZ180" t="str">
        <f t="shared" si="124"/>
        <v/>
      </c>
      <c r="DA180" t="str">
        <f t="shared" si="125"/>
        <v/>
      </c>
      <c r="DB180" t="str">
        <f t="shared" si="126"/>
        <v/>
      </c>
      <c r="DC180" t="str">
        <f t="shared" si="127"/>
        <v/>
      </c>
      <c r="DD180" t="str">
        <f t="shared" si="128"/>
        <v/>
      </c>
      <c r="DE180" t="str">
        <f t="shared" si="129"/>
        <v/>
      </c>
      <c r="DF180" t="str">
        <f t="shared" si="130"/>
        <v/>
      </c>
      <c r="DG180" t="str">
        <f t="shared" si="131"/>
        <v/>
      </c>
      <c r="DH180" t="str">
        <f t="shared" si="132"/>
        <v/>
      </c>
      <c r="DI180" t="str">
        <f t="shared" si="133"/>
        <v/>
      </c>
      <c r="DJ180" t="str">
        <f t="shared" si="134"/>
        <v/>
      </c>
      <c r="DK180" t="str">
        <f t="shared" si="135"/>
        <v/>
      </c>
      <c r="DL180" t="str">
        <f t="shared" si="136"/>
        <v/>
      </c>
      <c r="DM180" t="str">
        <f t="shared" si="137"/>
        <v/>
      </c>
      <c r="DN180" t="str">
        <f t="shared" si="138"/>
        <v/>
      </c>
      <c r="DO180" t="str">
        <f t="shared" si="139"/>
        <v/>
      </c>
      <c r="DP180" t="str">
        <f t="shared" si="140"/>
        <v/>
      </c>
      <c r="DQ180" t="str">
        <f t="shared" si="141"/>
        <v/>
      </c>
      <c r="DR180" t="str">
        <f t="shared" si="142"/>
        <v/>
      </c>
      <c r="DS180" t="str">
        <f t="shared" si="143"/>
        <v/>
      </c>
      <c r="DT180" t="str">
        <f t="shared" si="144"/>
        <v/>
      </c>
      <c r="DU180" t="str">
        <f t="shared" si="145"/>
        <v/>
      </c>
      <c r="DV180" t="str">
        <f t="shared" si="146"/>
        <v/>
      </c>
      <c r="DW180" t="str">
        <f t="shared" si="147"/>
        <v/>
      </c>
      <c r="DX180" t="str">
        <f t="shared" si="148"/>
        <v/>
      </c>
      <c r="DY180" t="str">
        <f t="shared" si="149"/>
        <v/>
      </c>
      <c r="DZ180" t="str">
        <f t="shared" si="150"/>
        <v/>
      </c>
      <c r="EA180" t="str">
        <f t="shared" si="151"/>
        <v/>
      </c>
      <c r="EB180" t="str">
        <f t="shared" si="152"/>
        <v/>
      </c>
      <c r="EC180" t="str">
        <f t="shared" si="153"/>
        <v/>
      </c>
      <c r="ED180" t="str">
        <f t="shared" si="154"/>
        <v/>
      </c>
      <c r="EE180" t="str">
        <f t="shared" si="155"/>
        <v/>
      </c>
      <c r="EF180" t="str">
        <f t="shared" si="156"/>
        <v/>
      </c>
      <c r="EG180" t="str">
        <f t="shared" si="157"/>
        <v/>
      </c>
      <c r="EH180" t="str">
        <f t="shared" si="158"/>
        <v/>
      </c>
      <c r="EI180" t="str">
        <f t="shared" si="159"/>
        <v/>
      </c>
      <c r="EJ180" t="str">
        <f t="shared" si="160"/>
        <v/>
      </c>
      <c r="EK180" t="str">
        <f t="shared" si="161"/>
        <v/>
      </c>
      <c r="EL180" t="str">
        <f t="shared" si="162"/>
        <v/>
      </c>
      <c r="EM180" t="str">
        <f t="shared" si="163"/>
        <v/>
      </c>
      <c r="EN180" t="str">
        <f t="shared" si="164"/>
        <v/>
      </c>
    </row>
    <row r="181" spans="1:144" ht="57.6">
      <c r="A181" s="7" t="s">
        <v>328</v>
      </c>
      <c r="B181" s="7">
        <v>2023</v>
      </c>
      <c r="C181" t="s">
        <v>647</v>
      </c>
      <c r="D181" t="s">
        <v>648</v>
      </c>
      <c r="E181" t="s">
        <v>649</v>
      </c>
      <c r="F181" t="s">
        <v>650</v>
      </c>
      <c r="G181" t="s">
        <v>401</v>
      </c>
      <c r="H181" t="s">
        <v>402</v>
      </c>
      <c r="I181">
        <v>92614</v>
      </c>
      <c r="J181" s="136">
        <f>VLOOKUP(H181, 'TRI Crosswalk codes'!D:E, 2, FALSE)</f>
        <v>9</v>
      </c>
      <c r="K181">
        <v>325991</v>
      </c>
      <c r="L181" s="137" t="str">
        <f>VLOOKUP(K181, '2017-2022 NAICS'!C:D, 2, FALSE)</f>
        <v>Custom Compounding of Purchased Resins</v>
      </c>
      <c r="M181" s="137" t="str">
        <f>IF(COUNTIF('Raw TRI Data'!A:A, K181) &gt;0, "Yes", "No")</f>
        <v>No</v>
      </c>
      <c r="N181">
        <v>33.69238</v>
      </c>
      <c r="O181">
        <v>-117.84932000000001</v>
      </c>
      <c r="P181" s="15">
        <v>110008061863</v>
      </c>
      <c r="Q181" s="15">
        <v>1323221775036</v>
      </c>
      <c r="R181" t="s">
        <v>335</v>
      </c>
      <c r="S181" t="s">
        <v>336</v>
      </c>
      <c r="T181" s="160">
        <v>3</v>
      </c>
      <c r="U181" s="136" t="str">
        <f>VLOOKUP(T181, 'TRI Crosswalk codes'!A:B, 2, FALSE)</f>
        <v>1,000 to 9,999</v>
      </c>
      <c r="V181" t="s">
        <v>337</v>
      </c>
      <c r="W181">
        <v>0</v>
      </c>
      <c r="Y181">
        <v>0</v>
      </c>
      <c r="Z181">
        <v>0</v>
      </c>
      <c r="AA181" t="s">
        <v>338</v>
      </c>
      <c r="AB181" s="137" t="str">
        <f t="shared" si="110"/>
        <v>Processing: As a reactant; 102 - Raw Materials</v>
      </c>
      <c r="AC181" s="137" t="s">
        <v>339</v>
      </c>
      <c r="AD181" s="26" t="str">
        <f>VLOOKUP(K181, 'NAICS OES Crosswalk'!A:C, 3, FALSE)</f>
        <v>Processing: Plastics Compounding</v>
      </c>
      <c r="AE181" s="26" t="str">
        <f>_xlfn.XLOOKUP($C181,'TRIFD to COU Crosswalk'!A:A,'TRIFD to COU Crosswalk'!B:B)</f>
        <v>Processing: additive flame retardant in plastic, resin, and paints and coatings </v>
      </c>
      <c r="AF181" s="137" t="s">
        <v>651</v>
      </c>
      <c r="AH181" s="137" t="s">
        <v>396</v>
      </c>
      <c r="AK181" t="s">
        <v>341</v>
      </c>
      <c r="AL181" t="s">
        <v>341</v>
      </c>
      <c r="AM181" t="s">
        <v>341</v>
      </c>
      <c r="AN181" t="s">
        <v>341</v>
      </c>
      <c r="AO181" t="s">
        <v>341</v>
      </c>
      <c r="AP181" t="s">
        <v>341</v>
      </c>
      <c r="AQ181" t="s">
        <v>342</v>
      </c>
      <c r="AR181" t="s">
        <v>341</v>
      </c>
      <c r="AS181" t="s">
        <v>342</v>
      </c>
      <c r="AT181" t="s">
        <v>341</v>
      </c>
      <c r="AU181" t="s">
        <v>341</v>
      </c>
      <c r="AV181" t="s">
        <v>341</v>
      </c>
      <c r="AW181" t="s">
        <v>341</v>
      </c>
      <c r="AX181" t="s">
        <v>341</v>
      </c>
      <c r="AY181" t="s">
        <v>341</v>
      </c>
      <c r="AZ181" t="s">
        <v>341</v>
      </c>
      <c r="BA181" t="s">
        <v>341</v>
      </c>
      <c r="BB181" t="s">
        <v>341</v>
      </c>
      <c r="BC181" t="s">
        <v>341</v>
      </c>
      <c r="BD181" t="s">
        <v>341</v>
      </c>
      <c r="BE181" t="s">
        <v>341</v>
      </c>
      <c r="BF181" t="s">
        <v>341</v>
      </c>
      <c r="BG181" t="s">
        <v>341</v>
      </c>
      <c r="BH181" t="s">
        <v>341</v>
      </c>
      <c r="BI181" t="s">
        <v>341</v>
      </c>
      <c r="BJ181" t="s">
        <v>341</v>
      </c>
      <c r="BK181" t="s">
        <v>341</v>
      </c>
      <c r="BL181" t="s">
        <v>341</v>
      </c>
      <c r="BM181" t="s">
        <v>341</v>
      </c>
      <c r="BN181" t="s">
        <v>341</v>
      </c>
      <c r="BO181" t="s">
        <v>341</v>
      </c>
      <c r="BP181" t="s">
        <v>341</v>
      </c>
      <c r="BQ181" t="s">
        <v>341</v>
      </c>
      <c r="BR181" t="s">
        <v>341</v>
      </c>
      <c r="BS181" t="s">
        <v>341</v>
      </c>
      <c r="BT181" t="s">
        <v>341</v>
      </c>
      <c r="BU181" t="s">
        <v>341</v>
      </c>
      <c r="BV181" t="s">
        <v>341</v>
      </c>
      <c r="BW181" t="s">
        <v>341</v>
      </c>
      <c r="BX181" t="s">
        <v>341</v>
      </c>
      <c r="BY181" t="s">
        <v>341</v>
      </c>
      <c r="BZ181" t="s">
        <v>341</v>
      </c>
      <c r="CA181" t="s">
        <v>341</v>
      </c>
      <c r="CB181" t="s">
        <v>341</v>
      </c>
      <c r="CC181" t="s">
        <v>341</v>
      </c>
      <c r="CD181" t="s">
        <v>341</v>
      </c>
      <c r="CE181" t="s">
        <v>341</v>
      </c>
      <c r="CF181" t="s">
        <v>341</v>
      </c>
      <c r="CG181" t="s">
        <v>341</v>
      </c>
      <c r="CH181" t="s">
        <v>341</v>
      </c>
      <c r="CI181" t="s">
        <v>341</v>
      </c>
      <c r="CJ181" t="s">
        <v>341</v>
      </c>
      <c r="CK181" t="s">
        <v>341</v>
      </c>
      <c r="CL181" t="s">
        <v>341</v>
      </c>
      <c r="CM181" t="str">
        <f t="shared" si="111"/>
        <v/>
      </c>
      <c r="CN181" t="str">
        <f t="shared" si="112"/>
        <v/>
      </c>
      <c r="CO181" t="str">
        <f t="shared" si="113"/>
        <v/>
      </c>
      <c r="CP181" t="str">
        <f t="shared" si="114"/>
        <v/>
      </c>
      <c r="CQ181" t="str">
        <f t="shared" si="115"/>
        <v/>
      </c>
      <c r="CR181" t="str">
        <f t="shared" si="116"/>
        <v/>
      </c>
      <c r="CS181" t="str">
        <f t="shared" si="117"/>
        <v>Processing: As a reactant</v>
      </c>
      <c r="CT181" t="str">
        <f t="shared" si="118"/>
        <v/>
      </c>
      <c r="CU181" t="str">
        <f t="shared" si="119"/>
        <v>102 - Raw Materials</v>
      </c>
      <c r="CV181" t="str">
        <f t="shared" si="120"/>
        <v/>
      </c>
      <c r="CW181" t="str">
        <f t="shared" si="121"/>
        <v/>
      </c>
      <c r="CX181" t="str">
        <f t="shared" si="122"/>
        <v/>
      </c>
      <c r="CY181" t="str">
        <f t="shared" si="123"/>
        <v/>
      </c>
      <c r="CZ181" t="str">
        <f t="shared" si="124"/>
        <v/>
      </c>
      <c r="DA181" t="str">
        <f t="shared" si="125"/>
        <v/>
      </c>
      <c r="DB181" t="str">
        <f t="shared" si="126"/>
        <v/>
      </c>
      <c r="DC181" t="str">
        <f t="shared" si="127"/>
        <v/>
      </c>
      <c r="DD181" t="str">
        <f t="shared" si="128"/>
        <v/>
      </c>
      <c r="DE181" t="str">
        <f t="shared" si="129"/>
        <v/>
      </c>
      <c r="DF181" t="str">
        <f t="shared" si="130"/>
        <v/>
      </c>
      <c r="DG181" t="str">
        <f t="shared" si="131"/>
        <v/>
      </c>
      <c r="DH181" t="str">
        <f t="shared" si="132"/>
        <v/>
      </c>
      <c r="DI181" t="str">
        <f t="shared" si="133"/>
        <v/>
      </c>
      <c r="DJ181" t="str">
        <f t="shared" si="134"/>
        <v/>
      </c>
      <c r="DK181" t="str">
        <f t="shared" si="135"/>
        <v/>
      </c>
      <c r="DL181" t="str">
        <f t="shared" si="136"/>
        <v/>
      </c>
      <c r="DM181" t="str">
        <f t="shared" si="137"/>
        <v/>
      </c>
      <c r="DN181" t="str">
        <f t="shared" si="138"/>
        <v/>
      </c>
      <c r="DO181" t="str">
        <f t="shared" si="139"/>
        <v/>
      </c>
      <c r="DP181" t="str">
        <f t="shared" si="140"/>
        <v/>
      </c>
      <c r="DQ181" t="str">
        <f t="shared" si="141"/>
        <v/>
      </c>
      <c r="DR181" t="str">
        <f t="shared" si="142"/>
        <v/>
      </c>
      <c r="DS181" t="str">
        <f t="shared" si="143"/>
        <v/>
      </c>
      <c r="DT181" t="str">
        <f t="shared" si="144"/>
        <v/>
      </c>
      <c r="DU181" t="str">
        <f t="shared" si="145"/>
        <v/>
      </c>
      <c r="DV181" t="str">
        <f t="shared" si="146"/>
        <v/>
      </c>
      <c r="DW181" t="str">
        <f t="shared" si="147"/>
        <v/>
      </c>
      <c r="DX181" t="str">
        <f t="shared" si="148"/>
        <v/>
      </c>
      <c r="DY181" t="str">
        <f t="shared" si="149"/>
        <v/>
      </c>
      <c r="DZ181" t="str">
        <f t="shared" si="150"/>
        <v/>
      </c>
      <c r="EA181" t="str">
        <f t="shared" si="151"/>
        <v/>
      </c>
      <c r="EB181" t="str">
        <f t="shared" si="152"/>
        <v/>
      </c>
      <c r="EC181" t="str">
        <f t="shared" si="153"/>
        <v/>
      </c>
      <c r="ED181" t="str">
        <f t="shared" si="154"/>
        <v/>
      </c>
      <c r="EE181" t="str">
        <f t="shared" si="155"/>
        <v/>
      </c>
      <c r="EF181" t="str">
        <f t="shared" si="156"/>
        <v/>
      </c>
      <c r="EG181" t="str">
        <f t="shared" si="157"/>
        <v/>
      </c>
      <c r="EH181" t="str">
        <f t="shared" si="158"/>
        <v/>
      </c>
      <c r="EI181" t="str">
        <f t="shared" si="159"/>
        <v/>
      </c>
      <c r="EJ181" t="str">
        <f t="shared" si="160"/>
        <v/>
      </c>
      <c r="EK181" t="str">
        <f t="shared" si="161"/>
        <v/>
      </c>
      <c r="EL181" t="str">
        <f t="shared" si="162"/>
        <v/>
      </c>
      <c r="EM181" t="str">
        <f t="shared" si="163"/>
        <v/>
      </c>
      <c r="EN181" t="str">
        <f t="shared" si="164"/>
        <v/>
      </c>
    </row>
    <row r="182" spans="1:144" ht="43.15">
      <c r="A182" s="7" t="s">
        <v>328</v>
      </c>
      <c r="B182" s="7">
        <v>2019</v>
      </c>
      <c r="C182" t="s">
        <v>652</v>
      </c>
      <c r="D182" t="s">
        <v>653</v>
      </c>
      <c r="E182" t="s">
        <v>654</v>
      </c>
      <c r="F182" t="s">
        <v>655</v>
      </c>
      <c r="G182" t="s">
        <v>655</v>
      </c>
      <c r="H182" t="s">
        <v>597</v>
      </c>
      <c r="I182">
        <v>74117</v>
      </c>
      <c r="J182" s="136">
        <f>VLOOKUP(H182, 'TRI Crosswalk codes'!D:E, 2, FALSE)</f>
        <v>6</v>
      </c>
      <c r="K182">
        <v>336411</v>
      </c>
      <c r="L182" s="137" t="str">
        <f>VLOOKUP(K182, '2017-2022 NAICS'!C:D, 2, FALSE)</f>
        <v>Aircraft Manufacturing</v>
      </c>
      <c r="M182" s="137" t="str">
        <f>IF(COUNTIF('Raw TRI Data'!A:A, K182) &gt;0, "Yes", "No")</f>
        <v>No</v>
      </c>
      <c r="N182">
        <v>36.255200000000002</v>
      </c>
      <c r="O182">
        <v>-95.919929999999994</v>
      </c>
      <c r="P182" s="15">
        <v>110022523839</v>
      </c>
      <c r="Q182" s="15">
        <v>1319218284457</v>
      </c>
      <c r="R182" t="s">
        <v>335</v>
      </c>
      <c r="S182" t="s">
        <v>336</v>
      </c>
      <c r="T182" s="160">
        <v>3</v>
      </c>
      <c r="U182" s="136" t="str">
        <f>VLOOKUP(T182, 'TRI Crosswalk codes'!A:B, 2, FALSE)</f>
        <v>1,000 to 9,999</v>
      </c>
      <c r="V182">
        <v>0</v>
      </c>
      <c r="W182">
        <v>0</v>
      </c>
      <c r="Y182">
        <v>0</v>
      </c>
      <c r="Z182">
        <v>0</v>
      </c>
      <c r="AA182" t="s">
        <v>338</v>
      </c>
      <c r="AB182" s="137" t="str">
        <f t="shared" si="110"/>
        <v>Processing: As an article component</v>
      </c>
      <c r="AC182" s="137" t="s">
        <v>339</v>
      </c>
      <c r="AD182" s="26" t="str">
        <f>VLOOKUP(K182, 'NAICS OES Crosswalk'!A:C, 3, FALSE)</f>
        <v>Processing: Laminates and Prepreg Manufacturing</v>
      </c>
      <c r="AE182" s="26" t="str">
        <f>_xlfn.XLOOKUP($C182,'TRIFD to COU Crosswalk'!A:A,'TRIFD to COU Crosswalk'!B:B)</f>
        <v>Processing: reactive flame retardant in transportation equipment manufacturing</v>
      </c>
      <c r="AF182" s="137" t="s">
        <v>656</v>
      </c>
      <c r="AH182" s="26"/>
      <c r="AK182" t="s">
        <v>341</v>
      </c>
      <c r="AL182" t="s">
        <v>341</v>
      </c>
      <c r="AM182" t="s">
        <v>341</v>
      </c>
      <c r="AN182" t="s">
        <v>341</v>
      </c>
      <c r="AO182" t="s">
        <v>341</v>
      </c>
      <c r="AP182" t="s">
        <v>341</v>
      </c>
      <c r="AQ182" t="s">
        <v>341</v>
      </c>
      <c r="AR182" t="s">
        <v>341</v>
      </c>
      <c r="AS182" t="s">
        <v>341</v>
      </c>
      <c r="AT182" t="s">
        <v>341</v>
      </c>
      <c r="AU182" t="s">
        <v>341</v>
      </c>
      <c r="AV182" t="s">
        <v>341</v>
      </c>
      <c r="AW182" t="s">
        <v>341</v>
      </c>
      <c r="AX182" t="s">
        <v>341</v>
      </c>
      <c r="AY182" t="s">
        <v>341</v>
      </c>
      <c r="AZ182" t="s">
        <v>341</v>
      </c>
      <c r="BA182" t="s">
        <v>341</v>
      </c>
      <c r="BB182" t="s">
        <v>341</v>
      </c>
      <c r="BC182" t="s">
        <v>341</v>
      </c>
      <c r="BD182" t="s">
        <v>341</v>
      </c>
      <c r="BE182" t="s">
        <v>341</v>
      </c>
      <c r="BF182" t="s">
        <v>341</v>
      </c>
      <c r="BG182" t="s">
        <v>341</v>
      </c>
      <c r="BH182" t="s">
        <v>341</v>
      </c>
      <c r="BI182" t="s">
        <v>341</v>
      </c>
      <c r="BJ182" t="s">
        <v>342</v>
      </c>
      <c r="BK182" t="s">
        <v>341</v>
      </c>
      <c r="BL182" t="s">
        <v>341</v>
      </c>
      <c r="BM182" t="s">
        <v>341</v>
      </c>
      <c r="BN182" t="s">
        <v>341</v>
      </c>
      <c r="BO182" t="s">
        <v>341</v>
      </c>
      <c r="BP182" t="s">
        <v>341</v>
      </c>
      <c r="BQ182" t="s">
        <v>341</v>
      </c>
      <c r="BR182" t="s">
        <v>341</v>
      </c>
      <c r="BS182" t="s">
        <v>341</v>
      </c>
      <c r="BT182" t="s">
        <v>341</v>
      </c>
      <c r="BU182" t="s">
        <v>341</v>
      </c>
      <c r="BV182" t="s">
        <v>341</v>
      </c>
      <c r="BW182" t="s">
        <v>341</v>
      </c>
      <c r="BX182" t="s">
        <v>341</v>
      </c>
      <c r="BY182" t="s">
        <v>341</v>
      </c>
      <c r="BZ182" t="s">
        <v>341</v>
      </c>
      <c r="CA182" t="s">
        <v>341</v>
      </c>
      <c r="CB182" t="s">
        <v>341</v>
      </c>
      <c r="CC182" t="s">
        <v>341</v>
      </c>
      <c r="CD182" t="s">
        <v>341</v>
      </c>
      <c r="CE182" t="s">
        <v>341</v>
      </c>
      <c r="CF182" t="s">
        <v>341</v>
      </c>
      <c r="CG182" t="s">
        <v>341</v>
      </c>
      <c r="CH182" t="s">
        <v>341</v>
      </c>
      <c r="CI182" t="s">
        <v>341</v>
      </c>
      <c r="CJ182" t="s">
        <v>341</v>
      </c>
      <c r="CK182" t="s">
        <v>341</v>
      </c>
      <c r="CL182" t="s">
        <v>341</v>
      </c>
      <c r="CM182" t="str">
        <f t="shared" si="111"/>
        <v/>
      </c>
      <c r="CN182" t="str">
        <f t="shared" si="112"/>
        <v/>
      </c>
      <c r="CO182" t="str">
        <f t="shared" si="113"/>
        <v/>
      </c>
      <c r="CP182" t="str">
        <f t="shared" si="114"/>
        <v/>
      </c>
      <c r="CQ182" t="str">
        <f t="shared" si="115"/>
        <v/>
      </c>
      <c r="CR182" t="str">
        <f t="shared" si="116"/>
        <v/>
      </c>
      <c r="CS182" t="str">
        <f t="shared" si="117"/>
        <v/>
      </c>
      <c r="CT182" t="str">
        <f t="shared" si="118"/>
        <v/>
      </c>
      <c r="CU182" t="str">
        <f t="shared" si="119"/>
        <v/>
      </c>
      <c r="CV182" t="str">
        <f t="shared" si="120"/>
        <v/>
      </c>
      <c r="CW182" t="str">
        <f t="shared" si="121"/>
        <v/>
      </c>
      <c r="CX182" t="str">
        <f t="shared" si="122"/>
        <v/>
      </c>
      <c r="CY182" t="str">
        <f t="shared" si="123"/>
        <v/>
      </c>
      <c r="CZ182" t="str">
        <f t="shared" si="124"/>
        <v/>
      </c>
      <c r="DA182" t="str">
        <f t="shared" si="125"/>
        <v/>
      </c>
      <c r="DB182" t="str">
        <f t="shared" si="126"/>
        <v/>
      </c>
      <c r="DC182" t="str">
        <f t="shared" si="127"/>
        <v/>
      </c>
      <c r="DD182" t="str">
        <f t="shared" si="128"/>
        <v/>
      </c>
      <c r="DE182" t="str">
        <f t="shared" si="129"/>
        <v/>
      </c>
      <c r="DF182" t="str">
        <f t="shared" si="130"/>
        <v/>
      </c>
      <c r="DG182" t="str">
        <f t="shared" si="131"/>
        <v/>
      </c>
      <c r="DH182" t="str">
        <f t="shared" si="132"/>
        <v/>
      </c>
      <c r="DI182" t="str">
        <f t="shared" si="133"/>
        <v/>
      </c>
      <c r="DJ182" t="str">
        <f t="shared" si="134"/>
        <v/>
      </c>
      <c r="DK182" t="str">
        <f t="shared" si="135"/>
        <v/>
      </c>
      <c r="DL182" t="str">
        <f t="shared" si="136"/>
        <v>Processing: As an article component</v>
      </c>
      <c r="DM182" t="str">
        <f t="shared" si="137"/>
        <v/>
      </c>
      <c r="DN182" t="str">
        <f t="shared" si="138"/>
        <v/>
      </c>
      <c r="DO182" t="str">
        <f t="shared" si="139"/>
        <v/>
      </c>
      <c r="DP182" t="str">
        <f t="shared" si="140"/>
        <v/>
      </c>
      <c r="DQ182" t="str">
        <f t="shared" si="141"/>
        <v/>
      </c>
      <c r="DR182" t="str">
        <f t="shared" si="142"/>
        <v/>
      </c>
      <c r="DS182" t="str">
        <f t="shared" si="143"/>
        <v/>
      </c>
      <c r="DT182" t="str">
        <f t="shared" si="144"/>
        <v/>
      </c>
      <c r="DU182" t="str">
        <f t="shared" si="145"/>
        <v/>
      </c>
      <c r="DV182" t="str">
        <f t="shared" si="146"/>
        <v/>
      </c>
      <c r="DW182" t="str">
        <f t="shared" si="147"/>
        <v/>
      </c>
      <c r="DX182" t="str">
        <f t="shared" si="148"/>
        <v/>
      </c>
      <c r="DY182" t="str">
        <f t="shared" si="149"/>
        <v/>
      </c>
      <c r="DZ182" t="str">
        <f t="shared" si="150"/>
        <v/>
      </c>
      <c r="EA182" t="str">
        <f t="shared" si="151"/>
        <v/>
      </c>
      <c r="EB182" t="str">
        <f t="shared" si="152"/>
        <v/>
      </c>
      <c r="EC182" t="str">
        <f t="shared" si="153"/>
        <v/>
      </c>
      <c r="ED182" t="str">
        <f t="shared" si="154"/>
        <v/>
      </c>
      <c r="EE182" t="str">
        <f t="shared" si="155"/>
        <v/>
      </c>
      <c r="EF182" t="str">
        <f t="shared" si="156"/>
        <v/>
      </c>
      <c r="EG182" t="str">
        <f t="shared" si="157"/>
        <v/>
      </c>
      <c r="EH182" t="str">
        <f t="shared" si="158"/>
        <v/>
      </c>
      <c r="EI182" t="str">
        <f t="shared" si="159"/>
        <v/>
      </c>
      <c r="EJ182" t="str">
        <f t="shared" si="160"/>
        <v/>
      </c>
      <c r="EK182" t="str">
        <f t="shared" si="161"/>
        <v/>
      </c>
      <c r="EL182" t="str">
        <f t="shared" si="162"/>
        <v/>
      </c>
      <c r="EM182" t="str">
        <f t="shared" si="163"/>
        <v/>
      </c>
      <c r="EN182" t="str">
        <f t="shared" si="164"/>
        <v/>
      </c>
    </row>
    <row r="183" spans="1:144" ht="43.15">
      <c r="A183" s="7" t="s">
        <v>328</v>
      </c>
      <c r="B183" s="7">
        <v>2020</v>
      </c>
      <c r="C183" t="s">
        <v>652</v>
      </c>
      <c r="D183" t="s">
        <v>653</v>
      </c>
      <c r="E183" t="s">
        <v>654</v>
      </c>
      <c r="F183" t="s">
        <v>655</v>
      </c>
      <c r="G183" t="s">
        <v>655</v>
      </c>
      <c r="H183" t="s">
        <v>597</v>
      </c>
      <c r="I183">
        <v>74117</v>
      </c>
      <c r="J183" s="136">
        <f>VLOOKUP(H183, 'TRI Crosswalk codes'!D:E, 2, FALSE)</f>
        <v>6</v>
      </c>
      <c r="K183">
        <v>336411</v>
      </c>
      <c r="L183" s="137" t="str">
        <f>VLOOKUP(K183, '2017-2022 NAICS'!C:D, 2, FALSE)</f>
        <v>Aircraft Manufacturing</v>
      </c>
      <c r="M183" s="137" t="str">
        <f>IF(COUNTIF('Raw TRI Data'!A:A, K183) &gt;0, "Yes", "No")</f>
        <v>No</v>
      </c>
      <c r="N183">
        <v>36.255200000000002</v>
      </c>
      <c r="O183">
        <v>-95.919929999999994</v>
      </c>
      <c r="P183" s="15">
        <v>110022523839</v>
      </c>
      <c r="Q183" s="15">
        <v>1320218789550</v>
      </c>
      <c r="R183" t="s">
        <v>335</v>
      </c>
      <c r="S183" t="s">
        <v>336</v>
      </c>
      <c r="T183" s="160">
        <v>3</v>
      </c>
      <c r="U183" s="136" t="str">
        <f>VLOOKUP(T183, 'TRI Crosswalk codes'!A:B, 2, FALSE)</f>
        <v>1,000 to 9,999</v>
      </c>
      <c r="V183">
        <v>0</v>
      </c>
      <c r="W183">
        <v>0</v>
      </c>
      <c r="Y183">
        <v>0</v>
      </c>
      <c r="Z183">
        <v>0</v>
      </c>
      <c r="AA183" t="s">
        <v>338</v>
      </c>
      <c r="AB183" s="137" t="str">
        <f t="shared" si="110"/>
        <v>Processing: As an article component</v>
      </c>
      <c r="AC183" s="137" t="s">
        <v>339</v>
      </c>
      <c r="AD183" s="26" t="str">
        <f>VLOOKUP(K183, 'NAICS OES Crosswalk'!A:C, 3, FALSE)</f>
        <v>Processing: Laminates and Prepreg Manufacturing</v>
      </c>
      <c r="AE183" s="26" t="str">
        <f>_xlfn.XLOOKUP($C183,'TRIFD to COU Crosswalk'!A:A,'TRIFD to COU Crosswalk'!B:B)</f>
        <v>Processing: reactive flame retardant in transportation equipment manufacturing</v>
      </c>
      <c r="AF183" s="137" t="s">
        <v>657</v>
      </c>
      <c r="AH183" s="26"/>
      <c r="AK183" t="s">
        <v>341</v>
      </c>
      <c r="AL183" t="s">
        <v>341</v>
      </c>
      <c r="AM183" t="s">
        <v>341</v>
      </c>
      <c r="AN183" t="s">
        <v>341</v>
      </c>
      <c r="AO183" t="s">
        <v>341</v>
      </c>
      <c r="AP183" t="s">
        <v>341</v>
      </c>
      <c r="AQ183" t="s">
        <v>341</v>
      </c>
      <c r="AR183" t="s">
        <v>341</v>
      </c>
      <c r="AS183" t="s">
        <v>341</v>
      </c>
      <c r="AT183" t="s">
        <v>341</v>
      </c>
      <c r="AU183" t="s">
        <v>341</v>
      </c>
      <c r="AV183" t="s">
        <v>341</v>
      </c>
      <c r="AW183" t="s">
        <v>341</v>
      </c>
      <c r="AX183" t="s">
        <v>341</v>
      </c>
      <c r="AY183" t="s">
        <v>341</v>
      </c>
      <c r="AZ183" t="s">
        <v>341</v>
      </c>
      <c r="BA183" t="s">
        <v>341</v>
      </c>
      <c r="BB183" t="s">
        <v>341</v>
      </c>
      <c r="BC183" t="s">
        <v>341</v>
      </c>
      <c r="BD183" t="s">
        <v>341</v>
      </c>
      <c r="BE183" t="s">
        <v>341</v>
      </c>
      <c r="BF183" t="s">
        <v>341</v>
      </c>
      <c r="BG183" t="s">
        <v>341</v>
      </c>
      <c r="BH183" t="s">
        <v>341</v>
      </c>
      <c r="BI183" t="s">
        <v>341</v>
      </c>
      <c r="BJ183" t="s">
        <v>342</v>
      </c>
      <c r="BK183" t="s">
        <v>341</v>
      </c>
      <c r="BL183" t="s">
        <v>341</v>
      </c>
      <c r="BM183" t="s">
        <v>341</v>
      </c>
      <c r="BN183" t="s">
        <v>341</v>
      </c>
      <c r="BO183" t="s">
        <v>341</v>
      </c>
      <c r="BP183" t="s">
        <v>341</v>
      </c>
      <c r="BQ183" t="s">
        <v>341</v>
      </c>
      <c r="BR183" t="s">
        <v>341</v>
      </c>
      <c r="BS183" t="s">
        <v>341</v>
      </c>
      <c r="BT183" t="s">
        <v>341</v>
      </c>
      <c r="BU183" t="s">
        <v>341</v>
      </c>
      <c r="BV183" t="s">
        <v>341</v>
      </c>
      <c r="BW183" t="s">
        <v>341</v>
      </c>
      <c r="BX183" t="s">
        <v>341</v>
      </c>
      <c r="BY183" t="s">
        <v>341</v>
      </c>
      <c r="BZ183" t="s">
        <v>341</v>
      </c>
      <c r="CA183" t="s">
        <v>341</v>
      </c>
      <c r="CB183" t="s">
        <v>341</v>
      </c>
      <c r="CC183" t="s">
        <v>341</v>
      </c>
      <c r="CD183" t="s">
        <v>341</v>
      </c>
      <c r="CE183" t="s">
        <v>341</v>
      </c>
      <c r="CF183" t="s">
        <v>341</v>
      </c>
      <c r="CG183" t="s">
        <v>341</v>
      </c>
      <c r="CH183" t="s">
        <v>341</v>
      </c>
      <c r="CI183" t="s">
        <v>341</v>
      </c>
      <c r="CJ183" t="s">
        <v>341</v>
      </c>
      <c r="CK183" t="s">
        <v>341</v>
      </c>
      <c r="CL183" t="s">
        <v>341</v>
      </c>
      <c r="CM183" t="str">
        <f t="shared" si="111"/>
        <v/>
      </c>
      <c r="CN183" t="str">
        <f t="shared" si="112"/>
        <v/>
      </c>
      <c r="CO183" t="str">
        <f t="shared" si="113"/>
        <v/>
      </c>
      <c r="CP183" t="str">
        <f t="shared" si="114"/>
        <v/>
      </c>
      <c r="CQ183" t="str">
        <f t="shared" si="115"/>
        <v/>
      </c>
      <c r="CR183" t="str">
        <f t="shared" si="116"/>
        <v/>
      </c>
      <c r="CS183" t="str">
        <f t="shared" si="117"/>
        <v/>
      </c>
      <c r="CT183" t="str">
        <f t="shared" si="118"/>
        <v/>
      </c>
      <c r="CU183" t="str">
        <f t="shared" si="119"/>
        <v/>
      </c>
      <c r="CV183" t="str">
        <f t="shared" si="120"/>
        <v/>
      </c>
      <c r="CW183" t="str">
        <f t="shared" si="121"/>
        <v/>
      </c>
      <c r="CX183" t="str">
        <f t="shared" si="122"/>
        <v/>
      </c>
      <c r="CY183" t="str">
        <f t="shared" si="123"/>
        <v/>
      </c>
      <c r="CZ183" t="str">
        <f t="shared" si="124"/>
        <v/>
      </c>
      <c r="DA183" t="str">
        <f t="shared" si="125"/>
        <v/>
      </c>
      <c r="DB183" t="str">
        <f t="shared" si="126"/>
        <v/>
      </c>
      <c r="DC183" t="str">
        <f t="shared" si="127"/>
        <v/>
      </c>
      <c r="DD183" t="str">
        <f t="shared" si="128"/>
        <v/>
      </c>
      <c r="DE183" t="str">
        <f t="shared" si="129"/>
        <v/>
      </c>
      <c r="DF183" t="str">
        <f t="shared" si="130"/>
        <v/>
      </c>
      <c r="DG183" t="str">
        <f t="shared" si="131"/>
        <v/>
      </c>
      <c r="DH183" t="str">
        <f t="shared" si="132"/>
        <v/>
      </c>
      <c r="DI183" t="str">
        <f t="shared" si="133"/>
        <v/>
      </c>
      <c r="DJ183" t="str">
        <f t="shared" si="134"/>
        <v/>
      </c>
      <c r="DK183" t="str">
        <f t="shared" si="135"/>
        <v/>
      </c>
      <c r="DL183" t="str">
        <f t="shared" si="136"/>
        <v>Processing: As an article component</v>
      </c>
      <c r="DM183" t="str">
        <f t="shared" si="137"/>
        <v/>
      </c>
      <c r="DN183" t="str">
        <f t="shared" si="138"/>
        <v/>
      </c>
      <c r="DO183" t="str">
        <f t="shared" si="139"/>
        <v/>
      </c>
      <c r="DP183" t="str">
        <f t="shared" si="140"/>
        <v/>
      </c>
      <c r="DQ183" t="str">
        <f t="shared" si="141"/>
        <v/>
      </c>
      <c r="DR183" t="str">
        <f t="shared" si="142"/>
        <v/>
      </c>
      <c r="DS183" t="str">
        <f t="shared" si="143"/>
        <v/>
      </c>
      <c r="DT183" t="str">
        <f t="shared" si="144"/>
        <v/>
      </c>
      <c r="DU183" t="str">
        <f t="shared" si="145"/>
        <v/>
      </c>
      <c r="DV183" t="str">
        <f t="shared" si="146"/>
        <v/>
      </c>
      <c r="DW183" t="str">
        <f t="shared" si="147"/>
        <v/>
      </c>
      <c r="DX183" t="str">
        <f t="shared" si="148"/>
        <v/>
      </c>
      <c r="DY183" t="str">
        <f t="shared" si="149"/>
        <v/>
      </c>
      <c r="DZ183" t="str">
        <f t="shared" si="150"/>
        <v/>
      </c>
      <c r="EA183" t="str">
        <f t="shared" si="151"/>
        <v/>
      </c>
      <c r="EB183" t="str">
        <f t="shared" si="152"/>
        <v/>
      </c>
      <c r="EC183" t="str">
        <f t="shared" si="153"/>
        <v/>
      </c>
      <c r="ED183" t="str">
        <f t="shared" si="154"/>
        <v/>
      </c>
      <c r="EE183" t="str">
        <f t="shared" si="155"/>
        <v/>
      </c>
      <c r="EF183" t="str">
        <f t="shared" si="156"/>
        <v/>
      </c>
      <c r="EG183" t="str">
        <f t="shared" si="157"/>
        <v/>
      </c>
      <c r="EH183" t="str">
        <f t="shared" si="158"/>
        <v/>
      </c>
      <c r="EI183" t="str">
        <f t="shared" si="159"/>
        <v/>
      </c>
      <c r="EJ183" t="str">
        <f t="shared" si="160"/>
        <v/>
      </c>
      <c r="EK183" t="str">
        <f t="shared" si="161"/>
        <v/>
      </c>
      <c r="EL183" t="str">
        <f t="shared" si="162"/>
        <v/>
      </c>
      <c r="EM183" t="str">
        <f t="shared" si="163"/>
        <v/>
      </c>
      <c r="EN183" t="str">
        <f t="shared" si="164"/>
        <v/>
      </c>
    </row>
    <row r="184" spans="1:144" ht="43.15">
      <c r="A184" s="7" t="s">
        <v>328</v>
      </c>
      <c r="B184" s="7">
        <v>2021</v>
      </c>
      <c r="C184" t="s">
        <v>652</v>
      </c>
      <c r="D184" t="s">
        <v>653</v>
      </c>
      <c r="E184" t="s">
        <v>654</v>
      </c>
      <c r="F184" t="s">
        <v>655</v>
      </c>
      <c r="G184" t="s">
        <v>655</v>
      </c>
      <c r="H184" t="s">
        <v>597</v>
      </c>
      <c r="I184">
        <v>74117</v>
      </c>
      <c r="J184" s="136">
        <f>VLOOKUP(H184, 'TRI Crosswalk codes'!D:E, 2, FALSE)</f>
        <v>6</v>
      </c>
      <c r="K184">
        <v>336411</v>
      </c>
      <c r="L184" s="137" t="str">
        <f>VLOOKUP(K184, '2017-2022 NAICS'!C:D, 2, FALSE)</f>
        <v>Aircraft Manufacturing</v>
      </c>
      <c r="M184" s="137" t="str">
        <f>IF(COUNTIF('Raw TRI Data'!A:A, K184) &gt;0, "Yes", "No")</f>
        <v>No</v>
      </c>
      <c r="N184">
        <v>36.255200000000002</v>
      </c>
      <c r="O184">
        <v>-95.919929999999994</v>
      </c>
      <c r="P184" s="15">
        <v>110022523839</v>
      </c>
      <c r="Q184" s="15">
        <v>1321219946441</v>
      </c>
      <c r="R184" t="s">
        <v>335</v>
      </c>
      <c r="S184" t="s">
        <v>336</v>
      </c>
      <c r="T184" s="160">
        <v>3</v>
      </c>
      <c r="U184" s="136" t="str">
        <f>VLOOKUP(T184, 'TRI Crosswalk codes'!A:B, 2, FALSE)</f>
        <v>1,000 to 9,999</v>
      </c>
      <c r="V184">
        <v>0</v>
      </c>
      <c r="W184">
        <v>0</v>
      </c>
      <c r="Y184">
        <v>0</v>
      </c>
      <c r="Z184">
        <v>0</v>
      </c>
      <c r="AA184" t="s">
        <v>338</v>
      </c>
      <c r="AB184" s="137" t="str">
        <f t="shared" si="110"/>
        <v>Processing: As an article component</v>
      </c>
      <c r="AC184" s="137" t="s">
        <v>339</v>
      </c>
      <c r="AD184" s="26" t="str">
        <f>VLOOKUP(K184, 'NAICS OES Crosswalk'!A:C, 3, FALSE)</f>
        <v>Processing: Laminates and Prepreg Manufacturing</v>
      </c>
      <c r="AE184" s="26" t="str">
        <f>_xlfn.XLOOKUP($C184,'TRIFD to COU Crosswalk'!A:A,'TRIFD to COU Crosswalk'!B:B)</f>
        <v>Processing: reactive flame retardant in transportation equipment manufacturing</v>
      </c>
      <c r="AF184" s="137" t="s">
        <v>657</v>
      </c>
      <c r="AH184" s="26"/>
      <c r="AK184" t="s">
        <v>341</v>
      </c>
      <c r="AL184" t="s">
        <v>341</v>
      </c>
      <c r="AM184" t="s">
        <v>341</v>
      </c>
      <c r="AN184" t="s">
        <v>341</v>
      </c>
      <c r="AO184" t="s">
        <v>341</v>
      </c>
      <c r="AP184" t="s">
        <v>341</v>
      </c>
      <c r="AQ184" t="s">
        <v>341</v>
      </c>
      <c r="AR184" t="s">
        <v>341</v>
      </c>
      <c r="AS184" t="s">
        <v>341</v>
      </c>
      <c r="AT184" t="s">
        <v>341</v>
      </c>
      <c r="AU184" t="s">
        <v>341</v>
      </c>
      <c r="AV184" t="s">
        <v>341</v>
      </c>
      <c r="AW184" t="s">
        <v>341</v>
      </c>
      <c r="AX184" t="s">
        <v>341</v>
      </c>
      <c r="AY184" t="s">
        <v>341</v>
      </c>
      <c r="AZ184" t="s">
        <v>341</v>
      </c>
      <c r="BA184" t="s">
        <v>341</v>
      </c>
      <c r="BB184" t="s">
        <v>341</v>
      </c>
      <c r="BC184" t="s">
        <v>341</v>
      </c>
      <c r="BD184" t="s">
        <v>341</v>
      </c>
      <c r="BE184" t="s">
        <v>341</v>
      </c>
      <c r="BF184" t="s">
        <v>341</v>
      </c>
      <c r="BG184" t="s">
        <v>341</v>
      </c>
      <c r="BH184" t="s">
        <v>341</v>
      </c>
      <c r="BI184" t="s">
        <v>341</v>
      </c>
      <c r="BJ184" t="s">
        <v>342</v>
      </c>
      <c r="BK184" t="s">
        <v>341</v>
      </c>
      <c r="BL184" t="s">
        <v>341</v>
      </c>
      <c r="BM184" t="s">
        <v>341</v>
      </c>
      <c r="BN184" t="s">
        <v>341</v>
      </c>
      <c r="BO184" t="s">
        <v>341</v>
      </c>
      <c r="BP184" t="s">
        <v>341</v>
      </c>
      <c r="BQ184" t="s">
        <v>341</v>
      </c>
      <c r="BR184" t="s">
        <v>341</v>
      </c>
      <c r="BS184" t="s">
        <v>341</v>
      </c>
      <c r="BT184" t="s">
        <v>341</v>
      </c>
      <c r="BU184" t="s">
        <v>341</v>
      </c>
      <c r="BV184" t="s">
        <v>341</v>
      </c>
      <c r="BW184" t="s">
        <v>341</v>
      </c>
      <c r="BX184" t="s">
        <v>341</v>
      </c>
      <c r="BY184" t="s">
        <v>341</v>
      </c>
      <c r="BZ184" t="s">
        <v>341</v>
      </c>
      <c r="CA184" t="s">
        <v>341</v>
      </c>
      <c r="CB184" t="s">
        <v>341</v>
      </c>
      <c r="CC184" t="s">
        <v>341</v>
      </c>
      <c r="CD184" t="s">
        <v>341</v>
      </c>
      <c r="CE184" t="s">
        <v>341</v>
      </c>
      <c r="CF184" t="s">
        <v>341</v>
      </c>
      <c r="CG184" t="s">
        <v>341</v>
      </c>
      <c r="CH184" t="s">
        <v>341</v>
      </c>
      <c r="CI184" t="s">
        <v>341</v>
      </c>
      <c r="CJ184" t="s">
        <v>341</v>
      </c>
      <c r="CK184" t="s">
        <v>341</v>
      </c>
      <c r="CL184" t="s">
        <v>341</v>
      </c>
      <c r="CM184" t="str">
        <f t="shared" si="111"/>
        <v/>
      </c>
      <c r="CN184" t="str">
        <f t="shared" si="112"/>
        <v/>
      </c>
      <c r="CO184" t="str">
        <f t="shared" si="113"/>
        <v/>
      </c>
      <c r="CP184" t="str">
        <f t="shared" si="114"/>
        <v/>
      </c>
      <c r="CQ184" t="str">
        <f t="shared" si="115"/>
        <v/>
      </c>
      <c r="CR184" t="str">
        <f t="shared" si="116"/>
        <v/>
      </c>
      <c r="CS184" t="str">
        <f t="shared" si="117"/>
        <v/>
      </c>
      <c r="CT184" t="str">
        <f t="shared" si="118"/>
        <v/>
      </c>
      <c r="CU184" t="str">
        <f t="shared" si="119"/>
        <v/>
      </c>
      <c r="CV184" t="str">
        <f t="shared" si="120"/>
        <v/>
      </c>
      <c r="CW184" t="str">
        <f t="shared" si="121"/>
        <v/>
      </c>
      <c r="CX184" t="str">
        <f t="shared" si="122"/>
        <v/>
      </c>
      <c r="CY184" t="str">
        <f t="shared" si="123"/>
        <v/>
      </c>
      <c r="CZ184" t="str">
        <f t="shared" si="124"/>
        <v/>
      </c>
      <c r="DA184" t="str">
        <f t="shared" si="125"/>
        <v/>
      </c>
      <c r="DB184" t="str">
        <f t="shared" si="126"/>
        <v/>
      </c>
      <c r="DC184" t="str">
        <f t="shared" si="127"/>
        <v/>
      </c>
      <c r="DD184" t="str">
        <f t="shared" si="128"/>
        <v/>
      </c>
      <c r="DE184" t="str">
        <f t="shared" si="129"/>
        <v/>
      </c>
      <c r="DF184" t="str">
        <f t="shared" si="130"/>
        <v/>
      </c>
      <c r="DG184" t="str">
        <f t="shared" si="131"/>
        <v/>
      </c>
      <c r="DH184" t="str">
        <f t="shared" si="132"/>
        <v/>
      </c>
      <c r="DI184" t="str">
        <f t="shared" si="133"/>
        <v/>
      </c>
      <c r="DJ184" t="str">
        <f t="shared" si="134"/>
        <v/>
      </c>
      <c r="DK184" t="str">
        <f t="shared" si="135"/>
        <v/>
      </c>
      <c r="DL184" t="str">
        <f t="shared" si="136"/>
        <v>Processing: As an article component</v>
      </c>
      <c r="DM184" t="str">
        <f t="shared" si="137"/>
        <v/>
      </c>
      <c r="DN184" t="str">
        <f t="shared" si="138"/>
        <v/>
      </c>
      <c r="DO184" t="str">
        <f t="shared" si="139"/>
        <v/>
      </c>
      <c r="DP184" t="str">
        <f t="shared" si="140"/>
        <v/>
      </c>
      <c r="DQ184" t="str">
        <f t="shared" si="141"/>
        <v/>
      </c>
      <c r="DR184" t="str">
        <f t="shared" si="142"/>
        <v/>
      </c>
      <c r="DS184" t="str">
        <f t="shared" si="143"/>
        <v/>
      </c>
      <c r="DT184" t="str">
        <f t="shared" si="144"/>
        <v/>
      </c>
      <c r="DU184" t="str">
        <f t="shared" si="145"/>
        <v/>
      </c>
      <c r="DV184" t="str">
        <f t="shared" si="146"/>
        <v/>
      </c>
      <c r="DW184" t="str">
        <f t="shared" si="147"/>
        <v/>
      </c>
      <c r="DX184" t="str">
        <f t="shared" si="148"/>
        <v/>
      </c>
      <c r="DY184" t="str">
        <f t="shared" si="149"/>
        <v/>
      </c>
      <c r="DZ184" t="str">
        <f t="shared" si="150"/>
        <v/>
      </c>
      <c r="EA184" t="str">
        <f t="shared" si="151"/>
        <v/>
      </c>
      <c r="EB184" t="str">
        <f t="shared" si="152"/>
        <v/>
      </c>
      <c r="EC184" t="str">
        <f t="shared" si="153"/>
        <v/>
      </c>
      <c r="ED184" t="str">
        <f t="shared" si="154"/>
        <v/>
      </c>
      <c r="EE184" t="str">
        <f t="shared" si="155"/>
        <v/>
      </c>
      <c r="EF184" t="str">
        <f t="shared" si="156"/>
        <v/>
      </c>
      <c r="EG184" t="str">
        <f t="shared" si="157"/>
        <v/>
      </c>
      <c r="EH184" t="str">
        <f t="shared" si="158"/>
        <v/>
      </c>
      <c r="EI184" t="str">
        <f t="shared" si="159"/>
        <v/>
      </c>
      <c r="EJ184" t="str">
        <f t="shared" si="160"/>
        <v/>
      </c>
      <c r="EK184" t="str">
        <f t="shared" si="161"/>
        <v/>
      </c>
      <c r="EL184" t="str">
        <f t="shared" si="162"/>
        <v/>
      </c>
      <c r="EM184" t="str">
        <f t="shared" si="163"/>
        <v/>
      </c>
      <c r="EN184" t="str">
        <f t="shared" si="164"/>
        <v/>
      </c>
    </row>
    <row r="185" spans="1:144" ht="43.15">
      <c r="A185" s="7" t="s">
        <v>328</v>
      </c>
      <c r="B185" s="7">
        <v>2022</v>
      </c>
      <c r="C185" t="s">
        <v>652</v>
      </c>
      <c r="D185" t="s">
        <v>653</v>
      </c>
      <c r="E185" t="s">
        <v>654</v>
      </c>
      <c r="F185" t="s">
        <v>655</v>
      </c>
      <c r="G185" t="s">
        <v>655</v>
      </c>
      <c r="H185" t="s">
        <v>597</v>
      </c>
      <c r="I185">
        <v>74117</v>
      </c>
      <c r="J185" s="136">
        <f>VLOOKUP(H185, 'TRI Crosswalk codes'!D:E, 2, FALSE)</f>
        <v>6</v>
      </c>
      <c r="K185">
        <v>336411</v>
      </c>
      <c r="L185" s="137" t="str">
        <f>VLOOKUP(K185, '2017-2022 NAICS'!C:D, 2, FALSE)</f>
        <v>Aircraft Manufacturing</v>
      </c>
      <c r="M185" s="137" t="str">
        <f>IF(COUNTIF('Raw TRI Data'!A:A, K185) &gt;0, "Yes", "No")</f>
        <v>No</v>
      </c>
      <c r="N185">
        <v>36.255200000000002</v>
      </c>
      <c r="O185">
        <v>-95.919929999999994</v>
      </c>
      <c r="P185" s="15">
        <v>110022523839</v>
      </c>
      <c r="Q185" s="15">
        <v>1322220898074</v>
      </c>
      <c r="R185" t="s">
        <v>335</v>
      </c>
      <c r="S185" t="s">
        <v>336</v>
      </c>
      <c r="T185" s="160">
        <v>3</v>
      </c>
      <c r="U185" s="136" t="str">
        <f>VLOOKUP(T185, 'TRI Crosswalk codes'!A:B, 2, FALSE)</f>
        <v>1,000 to 9,999</v>
      </c>
      <c r="V185">
        <v>0</v>
      </c>
      <c r="W185">
        <v>0</v>
      </c>
      <c r="Y185">
        <v>0</v>
      </c>
      <c r="Z185">
        <v>0</v>
      </c>
      <c r="AA185" t="s">
        <v>338</v>
      </c>
      <c r="AB185" s="137" t="str">
        <f t="shared" si="110"/>
        <v>Processing: As an article component</v>
      </c>
      <c r="AC185" s="137" t="s">
        <v>339</v>
      </c>
      <c r="AD185" s="26" t="str">
        <f>VLOOKUP(K185, 'NAICS OES Crosswalk'!A:C, 3, FALSE)</f>
        <v>Processing: Laminates and Prepreg Manufacturing</v>
      </c>
      <c r="AE185" s="26" t="str">
        <f>_xlfn.XLOOKUP($C185,'TRIFD to COU Crosswalk'!A:A,'TRIFD to COU Crosswalk'!B:B)</f>
        <v>Processing: reactive flame retardant in transportation equipment manufacturing</v>
      </c>
      <c r="AF185" s="137" t="s">
        <v>657</v>
      </c>
      <c r="AH185" s="26"/>
      <c r="AK185" t="s">
        <v>341</v>
      </c>
      <c r="AL185" t="s">
        <v>341</v>
      </c>
      <c r="AM185" t="s">
        <v>341</v>
      </c>
      <c r="AN185" t="s">
        <v>341</v>
      </c>
      <c r="AO185" t="s">
        <v>341</v>
      </c>
      <c r="AP185" t="s">
        <v>341</v>
      </c>
      <c r="AQ185" t="s">
        <v>341</v>
      </c>
      <c r="AR185" t="s">
        <v>341</v>
      </c>
      <c r="AS185" t="s">
        <v>341</v>
      </c>
      <c r="AT185" t="s">
        <v>341</v>
      </c>
      <c r="AU185" t="s">
        <v>341</v>
      </c>
      <c r="AV185" t="s">
        <v>341</v>
      </c>
      <c r="AW185" t="s">
        <v>341</v>
      </c>
      <c r="AX185" t="s">
        <v>341</v>
      </c>
      <c r="AY185" t="s">
        <v>341</v>
      </c>
      <c r="AZ185" t="s">
        <v>341</v>
      </c>
      <c r="BA185" t="s">
        <v>341</v>
      </c>
      <c r="BB185" t="s">
        <v>341</v>
      </c>
      <c r="BC185" t="s">
        <v>341</v>
      </c>
      <c r="BD185" t="s">
        <v>341</v>
      </c>
      <c r="BE185" t="s">
        <v>341</v>
      </c>
      <c r="BF185" t="s">
        <v>341</v>
      </c>
      <c r="BG185" t="s">
        <v>341</v>
      </c>
      <c r="BH185" t="s">
        <v>341</v>
      </c>
      <c r="BI185" t="s">
        <v>341</v>
      </c>
      <c r="BJ185" t="s">
        <v>342</v>
      </c>
      <c r="BK185" t="s">
        <v>341</v>
      </c>
      <c r="BL185" t="s">
        <v>341</v>
      </c>
      <c r="BM185" t="s">
        <v>341</v>
      </c>
      <c r="BN185" t="s">
        <v>341</v>
      </c>
      <c r="BO185" t="s">
        <v>341</v>
      </c>
      <c r="BP185" t="s">
        <v>341</v>
      </c>
      <c r="BQ185" t="s">
        <v>341</v>
      </c>
      <c r="BR185" t="s">
        <v>341</v>
      </c>
      <c r="BS185" t="s">
        <v>341</v>
      </c>
      <c r="BT185" t="s">
        <v>341</v>
      </c>
      <c r="BU185" t="s">
        <v>341</v>
      </c>
      <c r="BV185" t="s">
        <v>341</v>
      </c>
      <c r="BW185" t="s">
        <v>341</v>
      </c>
      <c r="BX185" t="s">
        <v>341</v>
      </c>
      <c r="BY185" t="s">
        <v>341</v>
      </c>
      <c r="BZ185" t="s">
        <v>341</v>
      </c>
      <c r="CA185" t="s">
        <v>341</v>
      </c>
      <c r="CB185" t="s">
        <v>341</v>
      </c>
      <c r="CC185" t="s">
        <v>341</v>
      </c>
      <c r="CD185" t="s">
        <v>341</v>
      </c>
      <c r="CE185" t="s">
        <v>341</v>
      </c>
      <c r="CF185" t="s">
        <v>341</v>
      </c>
      <c r="CG185" t="s">
        <v>341</v>
      </c>
      <c r="CH185" t="s">
        <v>341</v>
      </c>
      <c r="CI185" t="s">
        <v>341</v>
      </c>
      <c r="CJ185" t="s">
        <v>341</v>
      </c>
      <c r="CK185" t="s">
        <v>341</v>
      </c>
      <c r="CL185" t="s">
        <v>341</v>
      </c>
      <c r="CM185" t="str">
        <f t="shared" si="111"/>
        <v/>
      </c>
      <c r="CN185" t="str">
        <f t="shared" si="112"/>
        <v/>
      </c>
      <c r="CO185" t="str">
        <f t="shared" si="113"/>
        <v/>
      </c>
      <c r="CP185" t="str">
        <f t="shared" si="114"/>
        <v/>
      </c>
      <c r="CQ185" t="str">
        <f t="shared" si="115"/>
        <v/>
      </c>
      <c r="CR185" t="str">
        <f t="shared" si="116"/>
        <v/>
      </c>
      <c r="CS185" t="str">
        <f t="shared" si="117"/>
        <v/>
      </c>
      <c r="CT185" t="str">
        <f t="shared" si="118"/>
        <v/>
      </c>
      <c r="CU185" t="str">
        <f t="shared" si="119"/>
        <v/>
      </c>
      <c r="CV185" t="str">
        <f t="shared" si="120"/>
        <v/>
      </c>
      <c r="CW185" t="str">
        <f t="shared" si="121"/>
        <v/>
      </c>
      <c r="CX185" t="str">
        <f t="shared" si="122"/>
        <v/>
      </c>
      <c r="CY185" t="str">
        <f t="shared" si="123"/>
        <v/>
      </c>
      <c r="CZ185" t="str">
        <f t="shared" si="124"/>
        <v/>
      </c>
      <c r="DA185" t="str">
        <f t="shared" si="125"/>
        <v/>
      </c>
      <c r="DB185" t="str">
        <f t="shared" si="126"/>
        <v/>
      </c>
      <c r="DC185" t="str">
        <f t="shared" si="127"/>
        <v/>
      </c>
      <c r="DD185" t="str">
        <f t="shared" si="128"/>
        <v/>
      </c>
      <c r="DE185" t="str">
        <f t="shared" si="129"/>
        <v/>
      </c>
      <c r="DF185" t="str">
        <f t="shared" si="130"/>
        <v/>
      </c>
      <c r="DG185" t="str">
        <f t="shared" si="131"/>
        <v/>
      </c>
      <c r="DH185" t="str">
        <f t="shared" si="132"/>
        <v/>
      </c>
      <c r="DI185" t="str">
        <f t="shared" si="133"/>
        <v/>
      </c>
      <c r="DJ185" t="str">
        <f t="shared" si="134"/>
        <v/>
      </c>
      <c r="DK185" t="str">
        <f t="shared" si="135"/>
        <v/>
      </c>
      <c r="DL185" t="str">
        <f t="shared" si="136"/>
        <v>Processing: As an article component</v>
      </c>
      <c r="DM185" t="str">
        <f t="shared" si="137"/>
        <v/>
      </c>
      <c r="DN185" t="str">
        <f t="shared" si="138"/>
        <v/>
      </c>
      <c r="DO185" t="str">
        <f t="shared" si="139"/>
        <v/>
      </c>
      <c r="DP185" t="str">
        <f t="shared" si="140"/>
        <v/>
      </c>
      <c r="DQ185" t="str">
        <f t="shared" si="141"/>
        <v/>
      </c>
      <c r="DR185" t="str">
        <f t="shared" si="142"/>
        <v/>
      </c>
      <c r="DS185" t="str">
        <f t="shared" si="143"/>
        <v/>
      </c>
      <c r="DT185" t="str">
        <f t="shared" si="144"/>
        <v/>
      </c>
      <c r="DU185" t="str">
        <f t="shared" si="145"/>
        <v/>
      </c>
      <c r="DV185" t="str">
        <f t="shared" si="146"/>
        <v/>
      </c>
      <c r="DW185" t="str">
        <f t="shared" si="147"/>
        <v/>
      </c>
      <c r="DX185" t="str">
        <f t="shared" si="148"/>
        <v/>
      </c>
      <c r="DY185" t="str">
        <f t="shared" si="149"/>
        <v/>
      </c>
      <c r="DZ185" t="str">
        <f t="shared" si="150"/>
        <v/>
      </c>
      <c r="EA185" t="str">
        <f t="shared" si="151"/>
        <v/>
      </c>
      <c r="EB185" t="str">
        <f t="shared" si="152"/>
        <v/>
      </c>
      <c r="EC185" t="str">
        <f t="shared" si="153"/>
        <v/>
      </c>
      <c r="ED185" t="str">
        <f t="shared" si="154"/>
        <v/>
      </c>
      <c r="EE185" t="str">
        <f t="shared" si="155"/>
        <v/>
      </c>
      <c r="EF185" t="str">
        <f t="shared" si="156"/>
        <v/>
      </c>
      <c r="EG185" t="str">
        <f t="shared" si="157"/>
        <v/>
      </c>
      <c r="EH185" t="str">
        <f t="shared" si="158"/>
        <v/>
      </c>
      <c r="EI185" t="str">
        <f t="shared" si="159"/>
        <v/>
      </c>
      <c r="EJ185" t="str">
        <f t="shared" si="160"/>
        <v/>
      </c>
      <c r="EK185" t="str">
        <f t="shared" si="161"/>
        <v/>
      </c>
      <c r="EL185" t="str">
        <f t="shared" si="162"/>
        <v/>
      </c>
      <c r="EM185" t="str">
        <f t="shared" si="163"/>
        <v/>
      </c>
      <c r="EN185" t="str">
        <f t="shared" si="164"/>
        <v/>
      </c>
    </row>
    <row r="186" spans="1:144" ht="43.15">
      <c r="A186" s="7" t="s">
        <v>328</v>
      </c>
      <c r="B186" s="7">
        <v>2023</v>
      </c>
      <c r="C186" t="s">
        <v>652</v>
      </c>
      <c r="D186" t="s">
        <v>653</v>
      </c>
      <c r="E186" t="s">
        <v>654</v>
      </c>
      <c r="F186" t="s">
        <v>655</v>
      </c>
      <c r="G186" t="s">
        <v>655</v>
      </c>
      <c r="H186" t="s">
        <v>597</v>
      </c>
      <c r="I186">
        <v>74117</v>
      </c>
      <c r="J186" s="136">
        <f>VLOOKUP(H186, 'TRI Crosswalk codes'!D:E, 2, FALSE)</f>
        <v>6</v>
      </c>
      <c r="K186">
        <v>336411</v>
      </c>
      <c r="L186" s="137" t="str">
        <f>VLOOKUP(K186, '2017-2022 NAICS'!C:D, 2, FALSE)</f>
        <v>Aircraft Manufacturing</v>
      </c>
      <c r="M186" s="137" t="str">
        <f>IF(COUNTIF('Raw TRI Data'!A:A, K186) &gt;0, "Yes", "No")</f>
        <v>No</v>
      </c>
      <c r="N186">
        <v>36.255200000000002</v>
      </c>
      <c r="O186">
        <v>-95.919929999999994</v>
      </c>
      <c r="P186" s="15">
        <v>110022523839</v>
      </c>
      <c r="Q186" s="15">
        <v>1323221716309</v>
      </c>
      <c r="R186" t="s">
        <v>335</v>
      </c>
      <c r="S186" t="s">
        <v>336</v>
      </c>
      <c r="T186" s="160">
        <v>3</v>
      </c>
      <c r="U186" s="136" t="str">
        <f>VLOOKUP(T186, 'TRI Crosswalk codes'!A:B, 2, FALSE)</f>
        <v>1,000 to 9,999</v>
      </c>
      <c r="V186">
        <v>0</v>
      </c>
      <c r="W186">
        <v>0</v>
      </c>
      <c r="Y186">
        <v>0</v>
      </c>
      <c r="Z186">
        <v>0</v>
      </c>
      <c r="AA186" t="s">
        <v>338</v>
      </c>
      <c r="AB186" s="137" t="str">
        <f t="shared" si="110"/>
        <v>Processing: As an article component</v>
      </c>
      <c r="AC186" s="137" t="s">
        <v>339</v>
      </c>
      <c r="AD186" s="26" t="str">
        <f>VLOOKUP(K186, 'NAICS OES Crosswalk'!A:C, 3, FALSE)</f>
        <v>Processing: Laminates and Prepreg Manufacturing</v>
      </c>
      <c r="AE186" s="26" t="str">
        <f>_xlfn.XLOOKUP($C186,'TRIFD to COU Crosswalk'!A:A,'TRIFD to COU Crosswalk'!B:B)</f>
        <v>Processing: reactive flame retardant in transportation equipment manufacturing</v>
      </c>
      <c r="AF186" s="137" t="s">
        <v>657</v>
      </c>
      <c r="AH186" s="26"/>
      <c r="AK186" t="s">
        <v>341</v>
      </c>
      <c r="AL186" t="s">
        <v>341</v>
      </c>
      <c r="AM186" t="s">
        <v>341</v>
      </c>
      <c r="AN186" t="s">
        <v>341</v>
      </c>
      <c r="AO186" t="s">
        <v>341</v>
      </c>
      <c r="AP186" t="s">
        <v>341</v>
      </c>
      <c r="AQ186" t="s">
        <v>341</v>
      </c>
      <c r="AR186" t="s">
        <v>341</v>
      </c>
      <c r="AS186" t="s">
        <v>341</v>
      </c>
      <c r="AT186" t="s">
        <v>341</v>
      </c>
      <c r="AU186" t="s">
        <v>341</v>
      </c>
      <c r="AV186" t="s">
        <v>341</v>
      </c>
      <c r="AW186" t="s">
        <v>341</v>
      </c>
      <c r="AX186" t="s">
        <v>341</v>
      </c>
      <c r="AY186" t="s">
        <v>341</v>
      </c>
      <c r="AZ186" t="s">
        <v>341</v>
      </c>
      <c r="BA186" t="s">
        <v>341</v>
      </c>
      <c r="BB186" t="s">
        <v>341</v>
      </c>
      <c r="BC186" t="s">
        <v>341</v>
      </c>
      <c r="BD186" t="s">
        <v>341</v>
      </c>
      <c r="BE186" t="s">
        <v>341</v>
      </c>
      <c r="BF186" t="s">
        <v>341</v>
      </c>
      <c r="BG186" t="s">
        <v>341</v>
      </c>
      <c r="BH186" t="s">
        <v>341</v>
      </c>
      <c r="BI186" t="s">
        <v>341</v>
      </c>
      <c r="BJ186" t="s">
        <v>342</v>
      </c>
      <c r="BK186" t="s">
        <v>341</v>
      </c>
      <c r="BL186" t="s">
        <v>341</v>
      </c>
      <c r="BM186" t="s">
        <v>341</v>
      </c>
      <c r="BN186" t="s">
        <v>341</v>
      </c>
      <c r="BO186" t="s">
        <v>341</v>
      </c>
      <c r="BP186" t="s">
        <v>341</v>
      </c>
      <c r="BQ186" t="s">
        <v>341</v>
      </c>
      <c r="BR186" t="s">
        <v>341</v>
      </c>
      <c r="BS186" t="s">
        <v>341</v>
      </c>
      <c r="BT186" t="s">
        <v>341</v>
      </c>
      <c r="BU186" t="s">
        <v>341</v>
      </c>
      <c r="BV186" t="s">
        <v>341</v>
      </c>
      <c r="BW186" t="s">
        <v>341</v>
      </c>
      <c r="BX186" t="s">
        <v>341</v>
      </c>
      <c r="BY186" t="s">
        <v>341</v>
      </c>
      <c r="BZ186" t="s">
        <v>341</v>
      </c>
      <c r="CA186" t="s">
        <v>341</v>
      </c>
      <c r="CB186" t="s">
        <v>341</v>
      </c>
      <c r="CC186" t="s">
        <v>341</v>
      </c>
      <c r="CD186" t="s">
        <v>341</v>
      </c>
      <c r="CE186" t="s">
        <v>341</v>
      </c>
      <c r="CF186" t="s">
        <v>341</v>
      </c>
      <c r="CG186" t="s">
        <v>341</v>
      </c>
      <c r="CH186" t="s">
        <v>341</v>
      </c>
      <c r="CI186" t="s">
        <v>341</v>
      </c>
      <c r="CJ186" t="s">
        <v>341</v>
      </c>
      <c r="CK186" t="s">
        <v>341</v>
      </c>
      <c r="CL186" t="s">
        <v>341</v>
      </c>
      <c r="CM186" t="str">
        <f t="shared" si="111"/>
        <v/>
      </c>
      <c r="CN186" t="str">
        <f t="shared" si="112"/>
        <v/>
      </c>
      <c r="CO186" t="str">
        <f t="shared" si="113"/>
        <v/>
      </c>
      <c r="CP186" t="str">
        <f t="shared" si="114"/>
        <v/>
      </c>
      <c r="CQ186" t="str">
        <f t="shared" si="115"/>
        <v/>
      </c>
      <c r="CR186" t="str">
        <f t="shared" si="116"/>
        <v/>
      </c>
      <c r="CS186" t="str">
        <f t="shared" si="117"/>
        <v/>
      </c>
      <c r="CT186" t="str">
        <f t="shared" si="118"/>
        <v/>
      </c>
      <c r="CU186" t="str">
        <f t="shared" si="119"/>
        <v/>
      </c>
      <c r="CV186" t="str">
        <f t="shared" si="120"/>
        <v/>
      </c>
      <c r="CW186" t="str">
        <f t="shared" si="121"/>
        <v/>
      </c>
      <c r="CX186" t="str">
        <f t="shared" si="122"/>
        <v/>
      </c>
      <c r="CY186" t="str">
        <f t="shared" si="123"/>
        <v/>
      </c>
      <c r="CZ186" t="str">
        <f t="shared" si="124"/>
        <v/>
      </c>
      <c r="DA186" t="str">
        <f t="shared" si="125"/>
        <v/>
      </c>
      <c r="DB186" t="str">
        <f t="shared" si="126"/>
        <v/>
      </c>
      <c r="DC186" t="str">
        <f t="shared" si="127"/>
        <v/>
      </c>
      <c r="DD186" t="str">
        <f t="shared" si="128"/>
        <v/>
      </c>
      <c r="DE186" t="str">
        <f t="shared" si="129"/>
        <v/>
      </c>
      <c r="DF186" t="str">
        <f t="shared" si="130"/>
        <v/>
      </c>
      <c r="DG186" t="str">
        <f t="shared" si="131"/>
        <v/>
      </c>
      <c r="DH186" t="str">
        <f t="shared" si="132"/>
        <v/>
      </c>
      <c r="DI186" t="str">
        <f t="shared" si="133"/>
        <v/>
      </c>
      <c r="DJ186" t="str">
        <f t="shared" si="134"/>
        <v/>
      </c>
      <c r="DK186" t="str">
        <f t="shared" si="135"/>
        <v/>
      </c>
      <c r="DL186" t="str">
        <f t="shared" si="136"/>
        <v>Processing: As an article component</v>
      </c>
      <c r="DM186" t="str">
        <f t="shared" si="137"/>
        <v/>
      </c>
      <c r="DN186" t="str">
        <f t="shared" si="138"/>
        <v/>
      </c>
      <c r="DO186" t="str">
        <f t="shared" si="139"/>
        <v/>
      </c>
      <c r="DP186" t="str">
        <f t="shared" si="140"/>
        <v/>
      </c>
      <c r="DQ186" t="str">
        <f t="shared" si="141"/>
        <v/>
      </c>
      <c r="DR186" t="str">
        <f t="shared" si="142"/>
        <v/>
      </c>
      <c r="DS186" t="str">
        <f t="shared" si="143"/>
        <v/>
      </c>
      <c r="DT186" t="str">
        <f t="shared" si="144"/>
        <v/>
      </c>
      <c r="DU186" t="str">
        <f t="shared" si="145"/>
        <v/>
      </c>
      <c r="DV186" t="str">
        <f t="shared" si="146"/>
        <v/>
      </c>
      <c r="DW186" t="str">
        <f t="shared" si="147"/>
        <v/>
      </c>
      <c r="DX186" t="str">
        <f t="shared" si="148"/>
        <v/>
      </c>
      <c r="DY186" t="str">
        <f t="shared" si="149"/>
        <v/>
      </c>
      <c r="DZ186" t="str">
        <f t="shared" si="150"/>
        <v/>
      </c>
      <c r="EA186" t="str">
        <f t="shared" si="151"/>
        <v/>
      </c>
      <c r="EB186" t="str">
        <f t="shared" si="152"/>
        <v/>
      </c>
      <c r="EC186" t="str">
        <f t="shared" si="153"/>
        <v/>
      </c>
      <c r="ED186" t="str">
        <f t="shared" si="154"/>
        <v/>
      </c>
      <c r="EE186" t="str">
        <f t="shared" si="155"/>
        <v/>
      </c>
      <c r="EF186" t="str">
        <f t="shared" si="156"/>
        <v/>
      </c>
      <c r="EG186" t="str">
        <f t="shared" si="157"/>
        <v/>
      </c>
      <c r="EH186" t="str">
        <f t="shared" si="158"/>
        <v/>
      </c>
      <c r="EI186" t="str">
        <f t="shared" si="159"/>
        <v/>
      </c>
      <c r="EJ186" t="str">
        <f t="shared" si="160"/>
        <v/>
      </c>
      <c r="EK186" t="str">
        <f t="shared" si="161"/>
        <v/>
      </c>
      <c r="EL186" t="str">
        <f t="shared" si="162"/>
        <v/>
      </c>
      <c r="EM186" t="str">
        <f t="shared" si="163"/>
        <v/>
      </c>
      <c r="EN186" t="str">
        <f t="shared" si="164"/>
        <v/>
      </c>
    </row>
    <row r="187" spans="1:144" ht="57.6">
      <c r="A187" s="7" t="s">
        <v>328</v>
      </c>
      <c r="B187" s="7">
        <v>2019</v>
      </c>
      <c r="C187" t="s">
        <v>658</v>
      </c>
      <c r="D187" t="s">
        <v>659</v>
      </c>
      <c r="E187" t="s">
        <v>660</v>
      </c>
      <c r="F187" t="s">
        <v>655</v>
      </c>
      <c r="G187" t="s">
        <v>661</v>
      </c>
      <c r="H187" t="s">
        <v>597</v>
      </c>
      <c r="I187">
        <v>74116</v>
      </c>
      <c r="J187" s="136">
        <f>VLOOKUP(H187, 'TRI Crosswalk codes'!D:E, 2, FALSE)</f>
        <v>6</v>
      </c>
      <c r="K187">
        <v>336413</v>
      </c>
      <c r="L187" s="137" t="str">
        <f>VLOOKUP(K187, '2017-2022 NAICS'!C:D, 2, FALSE)</f>
        <v>Other Aircraft Parts and Auxiliary Equipment Manufacturing</v>
      </c>
      <c r="M187" s="137" t="str">
        <f>IF(COUNTIF('Raw TRI Data'!A:A, K187) &gt;0, "Yes", "No")</f>
        <v>No</v>
      </c>
      <c r="N187">
        <v>36.177070000000001</v>
      </c>
      <c r="O187">
        <v>-95.798885999999996</v>
      </c>
      <c r="P187" s="15">
        <v>110064192582</v>
      </c>
      <c r="Q187" s="15">
        <v>1319218234286</v>
      </c>
      <c r="R187" t="s">
        <v>335</v>
      </c>
      <c r="S187" t="s">
        <v>336</v>
      </c>
      <c r="T187" s="160">
        <v>3</v>
      </c>
      <c r="U187" s="136" t="str">
        <f>VLOOKUP(T187, 'TRI Crosswalk codes'!A:B, 2, FALSE)</f>
        <v>1,000 to 9,999</v>
      </c>
      <c r="V187">
        <v>0</v>
      </c>
      <c r="W187">
        <v>0</v>
      </c>
      <c r="Y187">
        <v>0</v>
      </c>
      <c r="Z187">
        <v>0</v>
      </c>
      <c r="AA187" t="s">
        <v>338</v>
      </c>
      <c r="AB187" s="137" t="str">
        <f t="shared" si="110"/>
        <v>Processing: As an article component</v>
      </c>
      <c r="AC187" s="137" t="s">
        <v>339</v>
      </c>
      <c r="AD187" s="26" t="str">
        <f>VLOOKUP(K187, 'NAICS OES Crosswalk'!A:C, 3, FALSE)</f>
        <v>Processing: Laminates and Prepreg Manufacturing</v>
      </c>
      <c r="AE187" s="26" t="str">
        <f>_xlfn.XLOOKUP($C187,'TRIFD to COU Crosswalk'!A:A,'TRIFD to COU Crosswalk'!B:B)</f>
        <v>Reactive use in automotive and aviation articles </v>
      </c>
      <c r="AF187" s="137" t="s">
        <v>662</v>
      </c>
      <c r="AK187" t="s">
        <v>341</v>
      </c>
      <c r="AL187" t="s">
        <v>341</v>
      </c>
      <c r="AM187" t="s">
        <v>341</v>
      </c>
      <c r="AN187" t="s">
        <v>341</v>
      </c>
      <c r="AO187" t="s">
        <v>341</v>
      </c>
      <c r="AP187" t="s">
        <v>341</v>
      </c>
      <c r="AQ187" t="s">
        <v>341</v>
      </c>
      <c r="AR187" t="s">
        <v>341</v>
      </c>
      <c r="AS187" t="s">
        <v>341</v>
      </c>
      <c r="AT187" t="s">
        <v>341</v>
      </c>
      <c r="AU187" t="s">
        <v>341</v>
      </c>
      <c r="AV187" t="s">
        <v>341</v>
      </c>
      <c r="AW187" t="s">
        <v>341</v>
      </c>
      <c r="AX187" t="s">
        <v>341</v>
      </c>
      <c r="AY187" t="s">
        <v>341</v>
      </c>
      <c r="AZ187" t="s">
        <v>341</v>
      </c>
      <c r="BA187" t="s">
        <v>341</v>
      </c>
      <c r="BB187" t="s">
        <v>341</v>
      </c>
      <c r="BC187" t="s">
        <v>341</v>
      </c>
      <c r="BD187" t="s">
        <v>341</v>
      </c>
      <c r="BE187" t="s">
        <v>341</v>
      </c>
      <c r="BF187" t="s">
        <v>341</v>
      </c>
      <c r="BG187" t="s">
        <v>341</v>
      </c>
      <c r="BH187" t="s">
        <v>341</v>
      </c>
      <c r="BI187" t="s">
        <v>341</v>
      </c>
      <c r="BJ187" t="s">
        <v>342</v>
      </c>
      <c r="BK187" t="s">
        <v>341</v>
      </c>
      <c r="BL187" t="s">
        <v>341</v>
      </c>
      <c r="BM187" t="s">
        <v>341</v>
      </c>
      <c r="BN187" t="s">
        <v>341</v>
      </c>
      <c r="BO187" t="s">
        <v>341</v>
      </c>
      <c r="BP187" t="s">
        <v>341</v>
      </c>
      <c r="BQ187" t="s">
        <v>341</v>
      </c>
      <c r="BR187" t="s">
        <v>341</v>
      </c>
      <c r="BS187" t="s">
        <v>341</v>
      </c>
      <c r="BT187" t="s">
        <v>341</v>
      </c>
      <c r="BU187" t="s">
        <v>341</v>
      </c>
      <c r="BV187" t="s">
        <v>341</v>
      </c>
      <c r="BW187" t="s">
        <v>341</v>
      </c>
      <c r="BX187" t="s">
        <v>341</v>
      </c>
      <c r="BY187" t="s">
        <v>341</v>
      </c>
      <c r="BZ187" t="s">
        <v>341</v>
      </c>
      <c r="CA187" t="s">
        <v>341</v>
      </c>
      <c r="CB187" t="s">
        <v>341</v>
      </c>
      <c r="CC187" t="s">
        <v>341</v>
      </c>
      <c r="CD187" t="s">
        <v>341</v>
      </c>
      <c r="CE187" t="s">
        <v>341</v>
      </c>
      <c r="CF187" t="s">
        <v>341</v>
      </c>
      <c r="CG187" t="s">
        <v>341</v>
      </c>
      <c r="CH187" t="s">
        <v>341</v>
      </c>
      <c r="CI187" t="s">
        <v>341</v>
      </c>
      <c r="CJ187" t="s">
        <v>341</v>
      </c>
      <c r="CK187" t="s">
        <v>341</v>
      </c>
      <c r="CL187" t="s">
        <v>341</v>
      </c>
      <c r="CM187" t="str">
        <f t="shared" si="111"/>
        <v/>
      </c>
      <c r="CN187" t="str">
        <f t="shared" si="112"/>
        <v/>
      </c>
      <c r="CO187" t="str">
        <f t="shared" si="113"/>
        <v/>
      </c>
      <c r="CP187" t="str">
        <f t="shared" si="114"/>
        <v/>
      </c>
      <c r="CQ187" t="str">
        <f t="shared" si="115"/>
        <v/>
      </c>
      <c r="CR187" t="str">
        <f t="shared" si="116"/>
        <v/>
      </c>
      <c r="CS187" t="str">
        <f t="shared" si="117"/>
        <v/>
      </c>
      <c r="CT187" t="str">
        <f t="shared" si="118"/>
        <v/>
      </c>
      <c r="CU187" t="str">
        <f t="shared" si="119"/>
        <v/>
      </c>
      <c r="CV187" t="str">
        <f t="shared" si="120"/>
        <v/>
      </c>
      <c r="CW187" t="str">
        <f t="shared" si="121"/>
        <v/>
      </c>
      <c r="CX187" t="str">
        <f t="shared" si="122"/>
        <v/>
      </c>
      <c r="CY187" t="str">
        <f t="shared" si="123"/>
        <v/>
      </c>
      <c r="CZ187" t="str">
        <f t="shared" si="124"/>
        <v/>
      </c>
      <c r="DA187" t="str">
        <f t="shared" si="125"/>
        <v/>
      </c>
      <c r="DB187" t="str">
        <f t="shared" si="126"/>
        <v/>
      </c>
      <c r="DC187" t="str">
        <f t="shared" si="127"/>
        <v/>
      </c>
      <c r="DD187" t="str">
        <f t="shared" si="128"/>
        <v/>
      </c>
      <c r="DE187" t="str">
        <f t="shared" si="129"/>
        <v/>
      </c>
      <c r="DF187" t="str">
        <f t="shared" si="130"/>
        <v/>
      </c>
      <c r="DG187" t="str">
        <f t="shared" si="131"/>
        <v/>
      </c>
      <c r="DH187" t="str">
        <f t="shared" si="132"/>
        <v/>
      </c>
      <c r="DI187" t="str">
        <f t="shared" si="133"/>
        <v/>
      </c>
      <c r="DJ187" t="str">
        <f t="shared" si="134"/>
        <v/>
      </c>
      <c r="DK187" t="str">
        <f t="shared" si="135"/>
        <v/>
      </c>
      <c r="DL187" t="str">
        <f t="shared" si="136"/>
        <v>Processing: As an article component</v>
      </c>
      <c r="DM187" t="str">
        <f t="shared" si="137"/>
        <v/>
      </c>
      <c r="DN187" t="str">
        <f t="shared" si="138"/>
        <v/>
      </c>
      <c r="DO187" t="str">
        <f t="shared" si="139"/>
        <v/>
      </c>
      <c r="DP187" t="str">
        <f t="shared" si="140"/>
        <v/>
      </c>
      <c r="DQ187" t="str">
        <f t="shared" si="141"/>
        <v/>
      </c>
      <c r="DR187" t="str">
        <f t="shared" si="142"/>
        <v/>
      </c>
      <c r="DS187" t="str">
        <f t="shared" si="143"/>
        <v/>
      </c>
      <c r="DT187" t="str">
        <f t="shared" si="144"/>
        <v/>
      </c>
      <c r="DU187" t="str">
        <f t="shared" si="145"/>
        <v/>
      </c>
      <c r="DV187" t="str">
        <f t="shared" si="146"/>
        <v/>
      </c>
      <c r="DW187" t="str">
        <f t="shared" si="147"/>
        <v/>
      </c>
      <c r="DX187" t="str">
        <f t="shared" si="148"/>
        <v/>
      </c>
      <c r="DY187" t="str">
        <f t="shared" si="149"/>
        <v/>
      </c>
      <c r="DZ187" t="str">
        <f t="shared" si="150"/>
        <v/>
      </c>
      <c r="EA187" t="str">
        <f t="shared" si="151"/>
        <v/>
      </c>
      <c r="EB187" t="str">
        <f t="shared" si="152"/>
        <v/>
      </c>
      <c r="EC187" t="str">
        <f t="shared" si="153"/>
        <v/>
      </c>
      <c r="ED187" t="str">
        <f t="shared" si="154"/>
        <v/>
      </c>
      <c r="EE187" t="str">
        <f t="shared" si="155"/>
        <v/>
      </c>
      <c r="EF187" t="str">
        <f t="shared" si="156"/>
        <v/>
      </c>
      <c r="EG187" t="str">
        <f t="shared" si="157"/>
        <v/>
      </c>
      <c r="EH187" t="str">
        <f t="shared" si="158"/>
        <v/>
      </c>
      <c r="EI187" t="str">
        <f t="shared" si="159"/>
        <v/>
      </c>
      <c r="EJ187" t="str">
        <f t="shared" si="160"/>
        <v/>
      </c>
      <c r="EK187" t="str">
        <f t="shared" si="161"/>
        <v/>
      </c>
      <c r="EL187" t="str">
        <f t="shared" si="162"/>
        <v/>
      </c>
      <c r="EM187" t="str">
        <f t="shared" si="163"/>
        <v/>
      </c>
      <c r="EN187" t="str">
        <f t="shared" si="164"/>
        <v/>
      </c>
    </row>
    <row r="188" spans="1:144" ht="57.6">
      <c r="A188" s="7" t="s">
        <v>328</v>
      </c>
      <c r="B188" s="7">
        <v>2020</v>
      </c>
      <c r="C188" t="s">
        <v>658</v>
      </c>
      <c r="D188" t="s">
        <v>659</v>
      </c>
      <c r="E188" t="s">
        <v>660</v>
      </c>
      <c r="F188" t="s">
        <v>655</v>
      </c>
      <c r="G188" t="s">
        <v>661</v>
      </c>
      <c r="H188" t="s">
        <v>597</v>
      </c>
      <c r="I188">
        <v>74116</v>
      </c>
      <c r="J188" s="136">
        <f>VLOOKUP(H188, 'TRI Crosswalk codes'!D:E, 2, FALSE)</f>
        <v>6</v>
      </c>
      <c r="K188">
        <v>336413</v>
      </c>
      <c r="L188" s="137" t="str">
        <f>VLOOKUP(K188, '2017-2022 NAICS'!C:D, 2, FALSE)</f>
        <v>Other Aircraft Parts and Auxiliary Equipment Manufacturing</v>
      </c>
      <c r="M188" s="137" t="str">
        <f>IF(COUNTIF('Raw TRI Data'!A:A, K188) &gt;0, "Yes", "No")</f>
        <v>No</v>
      </c>
      <c r="N188">
        <v>36.177070000000001</v>
      </c>
      <c r="O188">
        <v>-95.798885999999996</v>
      </c>
      <c r="P188" s="15">
        <v>110064192582</v>
      </c>
      <c r="Q188" s="15">
        <v>1320218797660</v>
      </c>
      <c r="R188" t="s">
        <v>335</v>
      </c>
      <c r="S188" t="s">
        <v>336</v>
      </c>
      <c r="T188" s="160">
        <v>2</v>
      </c>
      <c r="U188" s="136" t="str">
        <f>VLOOKUP(T188, 'TRI Crosswalk codes'!A:B, 2, FALSE)</f>
        <v>100 to 999</v>
      </c>
      <c r="V188">
        <v>0</v>
      </c>
      <c r="W188">
        <v>0</v>
      </c>
      <c r="Y188">
        <v>0</v>
      </c>
      <c r="Z188">
        <v>0</v>
      </c>
      <c r="AA188" t="s">
        <v>338</v>
      </c>
      <c r="AB188" s="137" t="str">
        <f t="shared" si="110"/>
        <v>Processing: As an article component</v>
      </c>
      <c r="AC188" s="137" t="s">
        <v>339</v>
      </c>
      <c r="AD188" s="26" t="str">
        <f>VLOOKUP(K188, 'NAICS OES Crosswalk'!A:C, 3, FALSE)</f>
        <v>Processing: Laminates and Prepreg Manufacturing</v>
      </c>
      <c r="AE188" s="26" t="str">
        <f>_xlfn.XLOOKUP($C188,'TRIFD to COU Crosswalk'!A:A,'TRIFD to COU Crosswalk'!B:B)</f>
        <v>Reactive use in automotive and aviation articles </v>
      </c>
      <c r="AF188" s="137" t="s">
        <v>662</v>
      </c>
      <c r="AK188" t="s">
        <v>341</v>
      </c>
      <c r="AL188" t="s">
        <v>341</v>
      </c>
      <c r="AM188" t="s">
        <v>341</v>
      </c>
      <c r="AN188" t="s">
        <v>341</v>
      </c>
      <c r="AO188" t="s">
        <v>341</v>
      </c>
      <c r="AP188" t="s">
        <v>341</v>
      </c>
      <c r="AQ188" t="s">
        <v>341</v>
      </c>
      <c r="AR188" t="s">
        <v>341</v>
      </c>
      <c r="AS188" t="s">
        <v>341</v>
      </c>
      <c r="AT188" t="s">
        <v>341</v>
      </c>
      <c r="AU188" t="s">
        <v>341</v>
      </c>
      <c r="AV188" t="s">
        <v>341</v>
      </c>
      <c r="AW188" t="s">
        <v>341</v>
      </c>
      <c r="AX188" t="s">
        <v>341</v>
      </c>
      <c r="AY188" t="s">
        <v>341</v>
      </c>
      <c r="AZ188" t="s">
        <v>341</v>
      </c>
      <c r="BA188" t="s">
        <v>341</v>
      </c>
      <c r="BB188" t="s">
        <v>341</v>
      </c>
      <c r="BC188" t="s">
        <v>341</v>
      </c>
      <c r="BD188" t="s">
        <v>341</v>
      </c>
      <c r="BE188" t="s">
        <v>341</v>
      </c>
      <c r="BF188" t="s">
        <v>341</v>
      </c>
      <c r="BG188" t="s">
        <v>341</v>
      </c>
      <c r="BH188" t="s">
        <v>341</v>
      </c>
      <c r="BI188" t="s">
        <v>341</v>
      </c>
      <c r="BJ188" t="s">
        <v>342</v>
      </c>
      <c r="BK188" t="s">
        <v>341</v>
      </c>
      <c r="BL188" t="s">
        <v>341</v>
      </c>
      <c r="BM188" t="s">
        <v>341</v>
      </c>
      <c r="BN188" t="s">
        <v>341</v>
      </c>
      <c r="BO188" t="s">
        <v>341</v>
      </c>
      <c r="BP188" t="s">
        <v>341</v>
      </c>
      <c r="BQ188" t="s">
        <v>341</v>
      </c>
      <c r="BR188" t="s">
        <v>341</v>
      </c>
      <c r="BS188" t="s">
        <v>341</v>
      </c>
      <c r="BT188" t="s">
        <v>341</v>
      </c>
      <c r="BU188" t="s">
        <v>341</v>
      </c>
      <c r="BV188" t="s">
        <v>341</v>
      </c>
      <c r="BW188" t="s">
        <v>341</v>
      </c>
      <c r="BX188" t="s">
        <v>341</v>
      </c>
      <c r="BY188" t="s">
        <v>341</v>
      </c>
      <c r="BZ188" t="s">
        <v>341</v>
      </c>
      <c r="CA188" t="s">
        <v>341</v>
      </c>
      <c r="CB188" t="s">
        <v>341</v>
      </c>
      <c r="CC188" t="s">
        <v>341</v>
      </c>
      <c r="CD188" t="s">
        <v>341</v>
      </c>
      <c r="CE188" t="s">
        <v>341</v>
      </c>
      <c r="CF188" t="s">
        <v>341</v>
      </c>
      <c r="CG188" t="s">
        <v>341</v>
      </c>
      <c r="CH188" t="s">
        <v>341</v>
      </c>
      <c r="CI188" t="s">
        <v>341</v>
      </c>
      <c r="CJ188" t="s">
        <v>341</v>
      </c>
      <c r="CK188" t="s">
        <v>341</v>
      </c>
      <c r="CL188" t="s">
        <v>341</v>
      </c>
      <c r="CM188" t="str">
        <f t="shared" si="111"/>
        <v/>
      </c>
      <c r="CN188" t="str">
        <f t="shared" si="112"/>
        <v/>
      </c>
      <c r="CO188" t="str">
        <f t="shared" si="113"/>
        <v/>
      </c>
      <c r="CP188" t="str">
        <f t="shared" si="114"/>
        <v/>
      </c>
      <c r="CQ188" t="str">
        <f t="shared" si="115"/>
        <v/>
      </c>
      <c r="CR188" t="str">
        <f t="shared" si="116"/>
        <v/>
      </c>
      <c r="CS188" t="str">
        <f t="shared" si="117"/>
        <v/>
      </c>
      <c r="CT188" t="str">
        <f t="shared" si="118"/>
        <v/>
      </c>
      <c r="CU188" t="str">
        <f t="shared" si="119"/>
        <v/>
      </c>
      <c r="CV188" t="str">
        <f t="shared" si="120"/>
        <v/>
      </c>
      <c r="CW188" t="str">
        <f t="shared" si="121"/>
        <v/>
      </c>
      <c r="CX188" t="str">
        <f t="shared" si="122"/>
        <v/>
      </c>
      <c r="CY188" t="str">
        <f t="shared" si="123"/>
        <v/>
      </c>
      <c r="CZ188" t="str">
        <f t="shared" si="124"/>
        <v/>
      </c>
      <c r="DA188" t="str">
        <f t="shared" si="125"/>
        <v/>
      </c>
      <c r="DB188" t="str">
        <f t="shared" si="126"/>
        <v/>
      </c>
      <c r="DC188" t="str">
        <f t="shared" si="127"/>
        <v/>
      </c>
      <c r="DD188" t="str">
        <f t="shared" si="128"/>
        <v/>
      </c>
      <c r="DE188" t="str">
        <f t="shared" si="129"/>
        <v/>
      </c>
      <c r="DF188" t="str">
        <f t="shared" si="130"/>
        <v/>
      </c>
      <c r="DG188" t="str">
        <f t="shared" si="131"/>
        <v/>
      </c>
      <c r="DH188" t="str">
        <f t="shared" si="132"/>
        <v/>
      </c>
      <c r="DI188" t="str">
        <f t="shared" si="133"/>
        <v/>
      </c>
      <c r="DJ188" t="str">
        <f t="shared" si="134"/>
        <v/>
      </c>
      <c r="DK188" t="str">
        <f t="shared" si="135"/>
        <v/>
      </c>
      <c r="DL188" t="str">
        <f t="shared" si="136"/>
        <v>Processing: As an article component</v>
      </c>
      <c r="DM188" t="str">
        <f t="shared" si="137"/>
        <v/>
      </c>
      <c r="DN188" t="str">
        <f t="shared" si="138"/>
        <v/>
      </c>
      <c r="DO188" t="str">
        <f t="shared" si="139"/>
        <v/>
      </c>
      <c r="DP188" t="str">
        <f t="shared" si="140"/>
        <v/>
      </c>
      <c r="DQ188" t="str">
        <f t="shared" si="141"/>
        <v/>
      </c>
      <c r="DR188" t="str">
        <f t="shared" si="142"/>
        <v/>
      </c>
      <c r="DS188" t="str">
        <f t="shared" si="143"/>
        <v/>
      </c>
      <c r="DT188" t="str">
        <f t="shared" si="144"/>
        <v/>
      </c>
      <c r="DU188" t="str">
        <f t="shared" si="145"/>
        <v/>
      </c>
      <c r="DV188" t="str">
        <f t="shared" si="146"/>
        <v/>
      </c>
      <c r="DW188" t="str">
        <f t="shared" si="147"/>
        <v/>
      </c>
      <c r="DX188" t="str">
        <f t="shared" si="148"/>
        <v/>
      </c>
      <c r="DY188" t="str">
        <f t="shared" si="149"/>
        <v/>
      </c>
      <c r="DZ188" t="str">
        <f t="shared" si="150"/>
        <v/>
      </c>
      <c r="EA188" t="str">
        <f t="shared" si="151"/>
        <v/>
      </c>
      <c r="EB188" t="str">
        <f t="shared" si="152"/>
        <v/>
      </c>
      <c r="EC188" t="str">
        <f t="shared" si="153"/>
        <v/>
      </c>
      <c r="ED188" t="str">
        <f t="shared" si="154"/>
        <v/>
      </c>
      <c r="EE188" t="str">
        <f t="shared" si="155"/>
        <v/>
      </c>
      <c r="EF188" t="str">
        <f t="shared" si="156"/>
        <v/>
      </c>
      <c r="EG188" t="str">
        <f t="shared" si="157"/>
        <v/>
      </c>
      <c r="EH188" t="str">
        <f t="shared" si="158"/>
        <v/>
      </c>
      <c r="EI188" t="str">
        <f t="shared" si="159"/>
        <v/>
      </c>
      <c r="EJ188" t="str">
        <f t="shared" si="160"/>
        <v/>
      </c>
      <c r="EK188" t="str">
        <f t="shared" si="161"/>
        <v/>
      </c>
      <c r="EL188" t="str">
        <f t="shared" si="162"/>
        <v/>
      </c>
      <c r="EM188" t="str">
        <f t="shared" si="163"/>
        <v/>
      </c>
      <c r="EN188" t="str">
        <f t="shared" si="164"/>
        <v/>
      </c>
    </row>
    <row r="189" spans="1:144" ht="57.6">
      <c r="A189" s="7" t="s">
        <v>328</v>
      </c>
      <c r="B189" s="7">
        <v>2021</v>
      </c>
      <c r="C189" t="s">
        <v>658</v>
      </c>
      <c r="D189" t="s">
        <v>659</v>
      </c>
      <c r="E189" t="s">
        <v>660</v>
      </c>
      <c r="F189" t="s">
        <v>655</v>
      </c>
      <c r="G189" t="s">
        <v>661</v>
      </c>
      <c r="H189" t="s">
        <v>597</v>
      </c>
      <c r="I189">
        <v>74116</v>
      </c>
      <c r="J189" s="136">
        <f>VLOOKUP(H189, 'TRI Crosswalk codes'!D:E, 2, FALSE)</f>
        <v>6</v>
      </c>
      <c r="K189">
        <v>336413</v>
      </c>
      <c r="L189" s="137" t="str">
        <f>VLOOKUP(K189, '2017-2022 NAICS'!C:D, 2, FALSE)</f>
        <v>Other Aircraft Parts and Auxiliary Equipment Manufacturing</v>
      </c>
      <c r="M189" s="137" t="str">
        <f>IF(COUNTIF('Raw TRI Data'!A:A, K189) &gt;0, "Yes", "No")</f>
        <v>No</v>
      </c>
      <c r="N189">
        <v>36.177070000000001</v>
      </c>
      <c r="O189">
        <v>-95.798885999999996</v>
      </c>
      <c r="P189" s="15">
        <v>110064192582</v>
      </c>
      <c r="Q189" s="15">
        <v>1321219957750</v>
      </c>
      <c r="R189" t="s">
        <v>335</v>
      </c>
      <c r="S189" t="s">
        <v>336</v>
      </c>
      <c r="T189" s="160">
        <v>2</v>
      </c>
      <c r="U189" s="136" t="str">
        <f>VLOOKUP(T189, 'TRI Crosswalk codes'!A:B, 2, FALSE)</f>
        <v>100 to 999</v>
      </c>
      <c r="V189">
        <v>0</v>
      </c>
      <c r="W189">
        <v>0</v>
      </c>
      <c r="Y189">
        <v>0</v>
      </c>
      <c r="Z189">
        <v>0</v>
      </c>
      <c r="AA189" t="s">
        <v>338</v>
      </c>
      <c r="AB189" s="137" t="str">
        <f t="shared" si="110"/>
        <v>Processing: As an article component</v>
      </c>
      <c r="AC189" s="137" t="s">
        <v>339</v>
      </c>
      <c r="AD189" s="26" t="str">
        <f>VLOOKUP(K189, 'NAICS OES Crosswalk'!A:C, 3, FALSE)</f>
        <v>Processing: Laminates and Prepreg Manufacturing</v>
      </c>
      <c r="AE189" s="26" t="str">
        <f>_xlfn.XLOOKUP($C189,'TRIFD to COU Crosswalk'!A:A,'TRIFD to COU Crosswalk'!B:B)</f>
        <v>Reactive use in automotive and aviation articles </v>
      </c>
      <c r="AF189" s="137" t="s">
        <v>662</v>
      </c>
      <c r="AK189" t="s">
        <v>341</v>
      </c>
      <c r="AL189" t="s">
        <v>341</v>
      </c>
      <c r="AM189" t="s">
        <v>341</v>
      </c>
      <c r="AN189" t="s">
        <v>341</v>
      </c>
      <c r="AO189" t="s">
        <v>341</v>
      </c>
      <c r="AP189" t="s">
        <v>341</v>
      </c>
      <c r="AQ189" t="s">
        <v>341</v>
      </c>
      <c r="AR189" t="s">
        <v>341</v>
      </c>
      <c r="AS189" t="s">
        <v>341</v>
      </c>
      <c r="AT189" t="s">
        <v>341</v>
      </c>
      <c r="AU189" t="s">
        <v>341</v>
      </c>
      <c r="AV189" t="s">
        <v>341</v>
      </c>
      <c r="AW189" t="s">
        <v>341</v>
      </c>
      <c r="AX189" t="s">
        <v>341</v>
      </c>
      <c r="AY189" t="s">
        <v>341</v>
      </c>
      <c r="AZ189" t="s">
        <v>341</v>
      </c>
      <c r="BA189" t="s">
        <v>341</v>
      </c>
      <c r="BB189" t="s">
        <v>341</v>
      </c>
      <c r="BC189" t="s">
        <v>341</v>
      </c>
      <c r="BD189" t="s">
        <v>341</v>
      </c>
      <c r="BE189" t="s">
        <v>341</v>
      </c>
      <c r="BF189" t="s">
        <v>341</v>
      </c>
      <c r="BG189" t="s">
        <v>341</v>
      </c>
      <c r="BH189" t="s">
        <v>341</v>
      </c>
      <c r="BI189" t="s">
        <v>341</v>
      </c>
      <c r="BJ189" t="s">
        <v>342</v>
      </c>
      <c r="BK189" t="s">
        <v>341</v>
      </c>
      <c r="BL189" t="s">
        <v>341</v>
      </c>
      <c r="BM189" t="s">
        <v>341</v>
      </c>
      <c r="BN189" t="s">
        <v>341</v>
      </c>
      <c r="BO189" t="s">
        <v>341</v>
      </c>
      <c r="BP189" t="s">
        <v>341</v>
      </c>
      <c r="BQ189" t="s">
        <v>341</v>
      </c>
      <c r="BR189" t="s">
        <v>341</v>
      </c>
      <c r="BS189" t="s">
        <v>341</v>
      </c>
      <c r="BT189" t="s">
        <v>341</v>
      </c>
      <c r="BU189" t="s">
        <v>341</v>
      </c>
      <c r="BV189" t="s">
        <v>341</v>
      </c>
      <c r="BW189" t="s">
        <v>341</v>
      </c>
      <c r="BX189" t="s">
        <v>341</v>
      </c>
      <c r="BY189" t="s">
        <v>341</v>
      </c>
      <c r="BZ189" t="s">
        <v>341</v>
      </c>
      <c r="CA189" t="s">
        <v>341</v>
      </c>
      <c r="CB189" t="s">
        <v>341</v>
      </c>
      <c r="CC189" t="s">
        <v>341</v>
      </c>
      <c r="CD189" t="s">
        <v>341</v>
      </c>
      <c r="CE189" t="s">
        <v>341</v>
      </c>
      <c r="CF189" t="s">
        <v>341</v>
      </c>
      <c r="CG189" t="s">
        <v>341</v>
      </c>
      <c r="CH189" t="s">
        <v>341</v>
      </c>
      <c r="CI189" t="s">
        <v>341</v>
      </c>
      <c r="CJ189" t="s">
        <v>341</v>
      </c>
      <c r="CK189" t="s">
        <v>341</v>
      </c>
      <c r="CL189" t="s">
        <v>341</v>
      </c>
      <c r="CM189" t="str">
        <f t="shared" si="111"/>
        <v/>
      </c>
      <c r="CN189" t="str">
        <f t="shared" si="112"/>
        <v/>
      </c>
      <c r="CO189" t="str">
        <f t="shared" si="113"/>
        <v/>
      </c>
      <c r="CP189" t="str">
        <f t="shared" si="114"/>
        <v/>
      </c>
      <c r="CQ189" t="str">
        <f t="shared" si="115"/>
        <v/>
      </c>
      <c r="CR189" t="str">
        <f t="shared" si="116"/>
        <v/>
      </c>
      <c r="CS189" t="str">
        <f t="shared" si="117"/>
        <v/>
      </c>
      <c r="CT189" t="str">
        <f t="shared" si="118"/>
        <v/>
      </c>
      <c r="CU189" t="str">
        <f t="shared" si="119"/>
        <v/>
      </c>
      <c r="CV189" t="str">
        <f t="shared" si="120"/>
        <v/>
      </c>
      <c r="CW189" t="str">
        <f t="shared" si="121"/>
        <v/>
      </c>
      <c r="CX189" t="str">
        <f t="shared" si="122"/>
        <v/>
      </c>
      <c r="CY189" t="str">
        <f t="shared" si="123"/>
        <v/>
      </c>
      <c r="CZ189" t="str">
        <f t="shared" si="124"/>
        <v/>
      </c>
      <c r="DA189" t="str">
        <f t="shared" si="125"/>
        <v/>
      </c>
      <c r="DB189" t="str">
        <f t="shared" si="126"/>
        <v/>
      </c>
      <c r="DC189" t="str">
        <f t="shared" si="127"/>
        <v/>
      </c>
      <c r="DD189" t="str">
        <f t="shared" si="128"/>
        <v/>
      </c>
      <c r="DE189" t="str">
        <f t="shared" si="129"/>
        <v/>
      </c>
      <c r="DF189" t="str">
        <f t="shared" si="130"/>
        <v/>
      </c>
      <c r="DG189" t="str">
        <f t="shared" si="131"/>
        <v/>
      </c>
      <c r="DH189" t="str">
        <f t="shared" si="132"/>
        <v/>
      </c>
      <c r="DI189" t="str">
        <f t="shared" si="133"/>
        <v/>
      </c>
      <c r="DJ189" t="str">
        <f t="shared" si="134"/>
        <v/>
      </c>
      <c r="DK189" t="str">
        <f t="shared" si="135"/>
        <v/>
      </c>
      <c r="DL189" t="str">
        <f t="shared" si="136"/>
        <v>Processing: As an article component</v>
      </c>
      <c r="DM189" t="str">
        <f t="shared" si="137"/>
        <v/>
      </c>
      <c r="DN189" t="str">
        <f t="shared" si="138"/>
        <v/>
      </c>
      <c r="DO189" t="str">
        <f t="shared" si="139"/>
        <v/>
      </c>
      <c r="DP189" t="str">
        <f t="shared" si="140"/>
        <v/>
      </c>
      <c r="DQ189" t="str">
        <f t="shared" si="141"/>
        <v/>
      </c>
      <c r="DR189" t="str">
        <f t="shared" si="142"/>
        <v/>
      </c>
      <c r="DS189" t="str">
        <f t="shared" si="143"/>
        <v/>
      </c>
      <c r="DT189" t="str">
        <f t="shared" si="144"/>
        <v/>
      </c>
      <c r="DU189" t="str">
        <f t="shared" si="145"/>
        <v/>
      </c>
      <c r="DV189" t="str">
        <f t="shared" si="146"/>
        <v/>
      </c>
      <c r="DW189" t="str">
        <f t="shared" si="147"/>
        <v/>
      </c>
      <c r="DX189" t="str">
        <f t="shared" si="148"/>
        <v/>
      </c>
      <c r="DY189" t="str">
        <f t="shared" si="149"/>
        <v/>
      </c>
      <c r="DZ189" t="str">
        <f t="shared" si="150"/>
        <v/>
      </c>
      <c r="EA189" t="str">
        <f t="shared" si="151"/>
        <v/>
      </c>
      <c r="EB189" t="str">
        <f t="shared" si="152"/>
        <v/>
      </c>
      <c r="EC189" t="str">
        <f t="shared" si="153"/>
        <v/>
      </c>
      <c r="ED189" t="str">
        <f t="shared" si="154"/>
        <v/>
      </c>
      <c r="EE189" t="str">
        <f t="shared" si="155"/>
        <v/>
      </c>
      <c r="EF189" t="str">
        <f t="shared" si="156"/>
        <v/>
      </c>
      <c r="EG189" t="str">
        <f t="shared" si="157"/>
        <v/>
      </c>
      <c r="EH189" t="str">
        <f t="shared" si="158"/>
        <v/>
      </c>
      <c r="EI189" t="str">
        <f t="shared" si="159"/>
        <v/>
      </c>
      <c r="EJ189" t="str">
        <f t="shared" si="160"/>
        <v/>
      </c>
      <c r="EK189" t="str">
        <f t="shared" si="161"/>
        <v/>
      </c>
      <c r="EL189" t="str">
        <f t="shared" si="162"/>
        <v/>
      </c>
      <c r="EM189" t="str">
        <f t="shared" si="163"/>
        <v/>
      </c>
      <c r="EN189" t="str">
        <f t="shared" si="164"/>
        <v/>
      </c>
    </row>
    <row r="190" spans="1:144" ht="57.6">
      <c r="A190" s="7" t="s">
        <v>328</v>
      </c>
      <c r="B190" s="7">
        <v>2022</v>
      </c>
      <c r="C190" t="s">
        <v>658</v>
      </c>
      <c r="D190" t="s">
        <v>659</v>
      </c>
      <c r="E190" t="s">
        <v>660</v>
      </c>
      <c r="F190" t="s">
        <v>655</v>
      </c>
      <c r="G190" t="s">
        <v>661</v>
      </c>
      <c r="H190" t="s">
        <v>597</v>
      </c>
      <c r="I190">
        <v>74116</v>
      </c>
      <c r="J190" s="136">
        <f>VLOOKUP(H190, 'TRI Crosswalk codes'!D:E, 2, FALSE)</f>
        <v>6</v>
      </c>
      <c r="K190">
        <v>336413</v>
      </c>
      <c r="L190" s="137" t="str">
        <f>VLOOKUP(K190, '2017-2022 NAICS'!C:D, 2, FALSE)</f>
        <v>Other Aircraft Parts and Auxiliary Equipment Manufacturing</v>
      </c>
      <c r="M190" s="137" t="str">
        <f>IF(COUNTIF('Raw TRI Data'!A:A, K190) &gt;0, "Yes", "No")</f>
        <v>No</v>
      </c>
      <c r="N190">
        <v>36.177070000000001</v>
      </c>
      <c r="O190">
        <v>-95.798885999999996</v>
      </c>
      <c r="P190" s="15">
        <v>110064192582</v>
      </c>
      <c r="Q190" s="15">
        <v>1322220896195</v>
      </c>
      <c r="R190" t="s">
        <v>335</v>
      </c>
      <c r="S190" t="s">
        <v>336</v>
      </c>
      <c r="T190" s="160">
        <v>2</v>
      </c>
      <c r="U190" s="136" t="str">
        <f>VLOOKUP(T190, 'TRI Crosswalk codes'!A:B, 2, FALSE)</f>
        <v>100 to 999</v>
      </c>
      <c r="V190">
        <v>0</v>
      </c>
      <c r="W190">
        <v>0</v>
      </c>
      <c r="Y190">
        <v>0</v>
      </c>
      <c r="Z190">
        <v>0</v>
      </c>
      <c r="AA190" t="s">
        <v>338</v>
      </c>
      <c r="AB190" s="137" t="str">
        <f t="shared" si="110"/>
        <v>Processing: As an article component</v>
      </c>
      <c r="AC190" s="137" t="s">
        <v>339</v>
      </c>
      <c r="AD190" s="26" t="str">
        <f>VLOOKUP(K190, 'NAICS OES Crosswalk'!A:C, 3, FALSE)</f>
        <v>Processing: Laminates and Prepreg Manufacturing</v>
      </c>
      <c r="AE190" s="26" t="str">
        <f>_xlfn.XLOOKUP($C190,'TRIFD to COU Crosswalk'!A:A,'TRIFD to COU Crosswalk'!B:B)</f>
        <v>Reactive use in automotive and aviation articles </v>
      </c>
      <c r="AF190" s="137" t="s">
        <v>662</v>
      </c>
      <c r="AK190" t="s">
        <v>341</v>
      </c>
      <c r="AL190" t="s">
        <v>341</v>
      </c>
      <c r="AM190" t="s">
        <v>341</v>
      </c>
      <c r="AN190" t="s">
        <v>341</v>
      </c>
      <c r="AO190" t="s">
        <v>341</v>
      </c>
      <c r="AP190" t="s">
        <v>341</v>
      </c>
      <c r="AQ190" t="s">
        <v>341</v>
      </c>
      <c r="AR190" t="s">
        <v>341</v>
      </c>
      <c r="AS190" t="s">
        <v>341</v>
      </c>
      <c r="AT190" t="s">
        <v>341</v>
      </c>
      <c r="AU190" t="s">
        <v>341</v>
      </c>
      <c r="AV190" t="s">
        <v>341</v>
      </c>
      <c r="AW190" t="s">
        <v>341</v>
      </c>
      <c r="AX190" t="s">
        <v>341</v>
      </c>
      <c r="AY190" t="s">
        <v>341</v>
      </c>
      <c r="AZ190" t="s">
        <v>341</v>
      </c>
      <c r="BA190" t="s">
        <v>341</v>
      </c>
      <c r="BB190" t="s">
        <v>341</v>
      </c>
      <c r="BC190" t="s">
        <v>341</v>
      </c>
      <c r="BD190" t="s">
        <v>341</v>
      </c>
      <c r="BE190" t="s">
        <v>341</v>
      </c>
      <c r="BF190" t="s">
        <v>341</v>
      </c>
      <c r="BG190" t="s">
        <v>341</v>
      </c>
      <c r="BH190" t="s">
        <v>341</v>
      </c>
      <c r="BI190" t="s">
        <v>341</v>
      </c>
      <c r="BJ190" t="s">
        <v>342</v>
      </c>
      <c r="BK190" t="s">
        <v>341</v>
      </c>
      <c r="BL190" t="s">
        <v>341</v>
      </c>
      <c r="BM190" t="s">
        <v>341</v>
      </c>
      <c r="BN190" t="s">
        <v>341</v>
      </c>
      <c r="BO190" t="s">
        <v>341</v>
      </c>
      <c r="BP190" t="s">
        <v>341</v>
      </c>
      <c r="BQ190" t="s">
        <v>341</v>
      </c>
      <c r="BR190" t="s">
        <v>341</v>
      </c>
      <c r="BS190" t="s">
        <v>341</v>
      </c>
      <c r="BT190" t="s">
        <v>341</v>
      </c>
      <c r="BU190" t="s">
        <v>341</v>
      </c>
      <c r="BV190" t="s">
        <v>341</v>
      </c>
      <c r="BW190" t="s">
        <v>341</v>
      </c>
      <c r="BX190" t="s">
        <v>341</v>
      </c>
      <c r="BY190" t="s">
        <v>341</v>
      </c>
      <c r="BZ190" t="s">
        <v>341</v>
      </c>
      <c r="CA190" t="s">
        <v>341</v>
      </c>
      <c r="CB190" t="s">
        <v>341</v>
      </c>
      <c r="CC190" t="s">
        <v>341</v>
      </c>
      <c r="CD190" t="s">
        <v>341</v>
      </c>
      <c r="CE190" t="s">
        <v>341</v>
      </c>
      <c r="CF190" t="s">
        <v>341</v>
      </c>
      <c r="CG190" t="s">
        <v>341</v>
      </c>
      <c r="CH190" t="s">
        <v>341</v>
      </c>
      <c r="CI190" t="s">
        <v>341</v>
      </c>
      <c r="CJ190" t="s">
        <v>341</v>
      </c>
      <c r="CK190" t="s">
        <v>341</v>
      </c>
      <c r="CL190" t="s">
        <v>341</v>
      </c>
      <c r="CM190" t="str">
        <f t="shared" si="111"/>
        <v/>
      </c>
      <c r="CN190" t="str">
        <f t="shared" si="112"/>
        <v/>
      </c>
      <c r="CO190" t="str">
        <f t="shared" si="113"/>
        <v/>
      </c>
      <c r="CP190" t="str">
        <f t="shared" si="114"/>
        <v/>
      </c>
      <c r="CQ190" t="str">
        <f t="shared" si="115"/>
        <v/>
      </c>
      <c r="CR190" t="str">
        <f t="shared" si="116"/>
        <v/>
      </c>
      <c r="CS190" t="str">
        <f t="shared" si="117"/>
        <v/>
      </c>
      <c r="CT190" t="str">
        <f t="shared" si="118"/>
        <v/>
      </c>
      <c r="CU190" t="str">
        <f t="shared" si="119"/>
        <v/>
      </c>
      <c r="CV190" t="str">
        <f t="shared" si="120"/>
        <v/>
      </c>
      <c r="CW190" t="str">
        <f t="shared" si="121"/>
        <v/>
      </c>
      <c r="CX190" t="str">
        <f t="shared" si="122"/>
        <v/>
      </c>
      <c r="CY190" t="str">
        <f t="shared" si="123"/>
        <v/>
      </c>
      <c r="CZ190" t="str">
        <f t="shared" si="124"/>
        <v/>
      </c>
      <c r="DA190" t="str">
        <f t="shared" si="125"/>
        <v/>
      </c>
      <c r="DB190" t="str">
        <f t="shared" si="126"/>
        <v/>
      </c>
      <c r="DC190" t="str">
        <f t="shared" si="127"/>
        <v/>
      </c>
      <c r="DD190" t="str">
        <f t="shared" si="128"/>
        <v/>
      </c>
      <c r="DE190" t="str">
        <f t="shared" si="129"/>
        <v/>
      </c>
      <c r="DF190" t="str">
        <f t="shared" si="130"/>
        <v/>
      </c>
      <c r="DG190" t="str">
        <f t="shared" si="131"/>
        <v/>
      </c>
      <c r="DH190" t="str">
        <f t="shared" si="132"/>
        <v/>
      </c>
      <c r="DI190" t="str">
        <f t="shared" si="133"/>
        <v/>
      </c>
      <c r="DJ190" t="str">
        <f t="shared" si="134"/>
        <v/>
      </c>
      <c r="DK190" t="str">
        <f t="shared" si="135"/>
        <v/>
      </c>
      <c r="DL190" t="str">
        <f t="shared" si="136"/>
        <v>Processing: As an article component</v>
      </c>
      <c r="DM190" t="str">
        <f t="shared" si="137"/>
        <v/>
      </c>
      <c r="DN190" t="str">
        <f t="shared" si="138"/>
        <v/>
      </c>
      <c r="DO190" t="str">
        <f t="shared" si="139"/>
        <v/>
      </c>
      <c r="DP190" t="str">
        <f t="shared" si="140"/>
        <v/>
      </c>
      <c r="DQ190" t="str">
        <f t="shared" si="141"/>
        <v/>
      </c>
      <c r="DR190" t="str">
        <f t="shared" si="142"/>
        <v/>
      </c>
      <c r="DS190" t="str">
        <f t="shared" si="143"/>
        <v/>
      </c>
      <c r="DT190" t="str">
        <f t="shared" si="144"/>
        <v/>
      </c>
      <c r="DU190" t="str">
        <f t="shared" si="145"/>
        <v/>
      </c>
      <c r="DV190" t="str">
        <f t="shared" si="146"/>
        <v/>
      </c>
      <c r="DW190" t="str">
        <f t="shared" si="147"/>
        <v/>
      </c>
      <c r="DX190" t="str">
        <f t="shared" si="148"/>
        <v/>
      </c>
      <c r="DY190" t="str">
        <f t="shared" si="149"/>
        <v/>
      </c>
      <c r="DZ190" t="str">
        <f t="shared" si="150"/>
        <v/>
      </c>
      <c r="EA190" t="str">
        <f t="shared" si="151"/>
        <v/>
      </c>
      <c r="EB190" t="str">
        <f t="shared" si="152"/>
        <v/>
      </c>
      <c r="EC190" t="str">
        <f t="shared" si="153"/>
        <v/>
      </c>
      <c r="ED190" t="str">
        <f t="shared" si="154"/>
        <v/>
      </c>
      <c r="EE190" t="str">
        <f t="shared" si="155"/>
        <v/>
      </c>
      <c r="EF190" t="str">
        <f t="shared" si="156"/>
        <v/>
      </c>
      <c r="EG190" t="str">
        <f t="shared" si="157"/>
        <v/>
      </c>
      <c r="EH190" t="str">
        <f t="shared" si="158"/>
        <v/>
      </c>
      <c r="EI190" t="str">
        <f t="shared" si="159"/>
        <v/>
      </c>
      <c r="EJ190" t="str">
        <f t="shared" si="160"/>
        <v/>
      </c>
      <c r="EK190" t="str">
        <f t="shared" si="161"/>
        <v/>
      </c>
      <c r="EL190" t="str">
        <f t="shared" si="162"/>
        <v/>
      </c>
      <c r="EM190" t="str">
        <f t="shared" si="163"/>
        <v/>
      </c>
      <c r="EN190" t="str">
        <f t="shared" si="164"/>
        <v/>
      </c>
    </row>
    <row r="191" spans="1:144" ht="57.6">
      <c r="A191" s="7" t="s">
        <v>328</v>
      </c>
      <c r="B191" s="7">
        <v>2023</v>
      </c>
      <c r="C191" t="s">
        <v>658</v>
      </c>
      <c r="D191" t="s">
        <v>659</v>
      </c>
      <c r="E191" t="s">
        <v>660</v>
      </c>
      <c r="F191" t="s">
        <v>655</v>
      </c>
      <c r="G191" t="s">
        <v>661</v>
      </c>
      <c r="H191" t="s">
        <v>597</v>
      </c>
      <c r="I191">
        <v>74116</v>
      </c>
      <c r="J191" s="136">
        <f>VLOOKUP(H191, 'TRI Crosswalk codes'!D:E, 2, FALSE)</f>
        <v>6</v>
      </c>
      <c r="K191">
        <v>336413</v>
      </c>
      <c r="L191" s="137" t="str">
        <f>VLOOKUP(K191, '2017-2022 NAICS'!C:D, 2, FALSE)</f>
        <v>Other Aircraft Parts and Auxiliary Equipment Manufacturing</v>
      </c>
      <c r="M191" s="137" t="str">
        <f>IF(COUNTIF('Raw TRI Data'!A:A, K191) &gt;0, "Yes", "No")</f>
        <v>No</v>
      </c>
      <c r="N191">
        <v>36.177070000000001</v>
      </c>
      <c r="O191">
        <v>-95.798885999999996</v>
      </c>
      <c r="P191" s="15">
        <v>110064192582</v>
      </c>
      <c r="Q191" s="15">
        <v>1323221810676</v>
      </c>
      <c r="R191" t="s">
        <v>335</v>
      </c>
      <c r="S191" t="s">
        <v>336</v>
      </c>
      <c r="T191" s="160">
        <v>2</v>
      </c>
      <c r="U191" s="136" t="str">
        <f>VLOOKUP(T191, 'TRI Crosswalk codes'!A:B, 2, FALSE)</f>
        <v>100 to 999</v>
      </c>
      <c r="V191">
        <v>0</v>
      </c>
      <c r="W191">
        <v>0</v>
      </c>
      <c r="Y191">
        <v>0</v>
      </c>
      <c r="Z191">
        <v>0</v>
      </c>
      <c r="AA191" t="s">
        <v>338</v>
      </c>
      <c r="AB191" s="137" t="str">
        <f t="shared" si="110"/>
        <v>Processing: As an article component</v>
      </c>
      <c r="AC191" s="137" t="s">
        <v>339</v>
      </c>
      <c r="AD191" s="26" t="str">
        <f>VLOOKUP(K191, 'NAICS OES Crosswalk'!A:C, 3, FALSE)</f>
        <v>Processing: Laminates and Prepreg Manufacturing</v>
      </c>
      <c r="AE191" s="26" t="str">
        <f>_xlfn.XLOOKUP($C191,'TRIFD to COU Crosswalk'!A:A,'TRIFD to COU Crosswalk'!B:B)</f>
        <v>Reactive use in automotive and aviation articles </v>
      </c>
      <c r="AF191" s="137" t="s">
        <v>662</v>
      </c>
      <c r="AK191" t="s">
        <v>341</v>
      </c>
      <c r="AL191" t="s">
        <v>341</v>
      </c>
      <c r="AM191" t="s">
        <v>341</v>
      </c>
      <c r="AN191" t="s">
        <v>341</v>
      </c>
      <c r="AO191" t="s">
        <v>341</v>
      </c>
      <c r="AP191" t="s">
        <v>341</v>
      </c>
      <c r="AQ191" t="s">
        <v>341</v>
      </c>
      <c r="AR191" t="s">
        <v>341</v>
      </c>
      <c r="AS191" t="s">
        <v>341</v>
      </c>
      <c r="AT191" t="s">
        <v>341</v>
      </c>
      <c r="AU191" t="s">
        <v>341</v>
      </c>
      <c r="AV191" t="s">
        <v>341</v>
      </c>
      <c r="AW191" t="s">
        <v>341</v>
      </c>
      <c r="AX191" t="s">
        <v>341</v>
      </c>
      <c r="AY191" t="s">
        <v>341</v>
      </c>
      <c r="AZ191" t="s">
        <v>341</v>
      </c>
      <c r="BA191" t="s">
        <v>341</v>
      </c>
      <c r="BB191" t="s">
        <v>341</v>
      </c>
      <c r="BC191" t="s">
        <v>341</v>
      </c>
      <c r="BD191" t="s">
        <v>341</v>
      </c>
      <c r="BE191" t="s">
        <v>341</v>
      </c>
      <c r="BF191" t="s">
        <v>341</v>
      </c>
      <c r="BG191" t="s">
        <v>341</v>
      </c>
      <c r="BH191" t="s">
        <v>341</v>
      </c>
      <c r="BI191" t="s">
        <v>341</v>
      </c>
      <c r="BJ191" t="s">
        <v>342</v>
      </c>
      <c r="BK191" t="s">
        <v>341</v>
      </c>
      <c r="BL191" t="s">
        <v>341</v>
      </c>
      <c r="BM191" t="s">
        <v>341</v>
      </c>
      <c r="BN191" t="s">
        <v>341</v>
      </c>
      <c r="BO191" t="s">
        <v>341</v>
      </c>
      <c r="BP191" t="s">
        <v>341</v>
      </c>
      <c r="BQ191" t="s">
        <v>341</v>
      </c>
      <c r="BR191" t="s">
        <v>341</v>
      </c>
      <c r="BS191" t="s">
        <v>341</v>
      </c>
      <c r="BT191" t="s">
        <v>341</v>
      </c>
      <c r="BU191" t="s">
        <v>341</v>
      </c>
      <c r="BV191" t="s">
        <v>341</v>
      </c>
      <c r="BW191" t="s">
        <v>341</v>
      </c>
      <c r="BX191" t="s">
        <v>341</v>
      </c>
      <c r="BY191" t="s">
        <v>341</v>
      </c>
      <c r="BZ191" t="s">
        <v>341</v>
      </c>
      <c r="CA191" t="s">
        <v>341</v>
      </c>
      <c r="CB191" t="s">
        <v>341</v>
      </c>
      <c r="CC191" t="s">
        <v>341</v>
      </c>
      <c r="CD191" t="s">
        <v>341</v>
      </c>
      <c r="CE191" t="s">
        <v>341</v>
      </c>
      <c r="CF191" t="s">
        <v>341</v>
      </c>
      <c r="CG191" t="s">
        <v>341</v>
      </c>
      <c r="CH191" t="s">
        <v>341</v>
      </c>
      <c r="CI191" t="s">
        <v>341</v>
      </c>
      <c r="CJ191" t="s">
        <v>341</v>
      </c>
      <c r="CK191" t="s">
        <v>341</v>
      </c>
      <c r="CL191" t="s">
        <v>341</v>
      </c>
      <c r="CM191" t="str">
        <f t="shared" si="111"/>
        <v/>
      </c>
      <c r="CN191" t="str">
        <f t="shared" si="112"/>
        <v/>
      </c>
      <c r="CO191" t="str">
        <f t="shared" si="113"/>
        <v/>
      </c>
      <c r="CP191" t="str">
        <f t="shared" si="114"/>
        <v/>
      </c>
      <c r="CQ191" t="str">
        <f t="shared" si="115"/>
        <v/>
      </c>
      <c r="CR191" t="str">
        <f t="shared" si="116"/>
        <v/>
      </c>
      <c r="CS191" t="str">
        <f t="shared" si="117"/>
        <v/>
      </c>
      <c r="CT191" t="str">
        <f t="shared" si="118"/>
        <v/>
      </c>
      <c r="CU191" t="str">
        <f t="shared" si="119"/>
        <v/>
      </c>
      <c r="CV191" t="str">
        <f t="shared" si="120"/>
        <v/>
      </c>
      <c r="CW191" t="str">
        <f t="shared" si="121"/>
        <v/>
      </c>
      <c r="CX191" t="str">
        <f t="shared" si="122"/>
        <v/>
      </c>
      <c r="CY191" t="str">
        <f t="shared" si="123"/>
        <v/>
      </c>
      <c r="CZ191" t="str">
        <f t="shared" si="124"/>
        <v/>
      </c>
      <c r="DA191" t="str">
        <f t="shared" si="125"/>
        <v/>
      </c>
      <c r="DB191" t="str">
        <f t="shared" si="126"/>
        <v/>
      </c>
      <c r="DC191" t="str">
        <f t="shared" si="127"/>
        <v/>
      </c>
      <c r="DD191" t="str">
        <f t="shared" si="128"/>
        <v/>
      </c>
      <c r="DE191" t="str">
        <f t="shared" si="129"/>
        <v/>
      </c>
      <c r="DF191" t="str">
        <f t="shared" si="130"/>
        <v/>
      </c>
      <c r="DG191" t="str">
        <f t="shared" si="131"/>
        <v/>
      </c>
      <c r="DH191" t="str">
        <f t="shared" si="132"/>
        <v/>
      </c>
      <c r="DI191" t="str">
        <f t="shared" si="133"/>
        <v/>
      </c>
      <c r="DJ191" t="str">
        <f t="shared" si="134"/>
        <v/>
      </c>
      <c r="DK191" t="str">
        <f t="shared" si="135"/>
        <v/>
      </c>
      <c r="DL191" t="str">
        <f t="shared" si="136"/>
        <v>Processing: As an article component</v>
      </c>
      <c r="DM191" t="str">
        <f t="shared" si="137"/>
        <v/>
      </c>
      <c r="DN191" t="str">
        <f t="shared" si="138"/>
        <v/>
      </c>
      <c r="DO191" t="str">
        <f t="shared" si="139"/>
        <v/>
      </c>
      <c r="DP191" t="str">
        <f t="shared" si="140"/>
        <v/>
      </c>
      <c r="DQ191" t="str">
        <f t="shared" si="141"/>
        <v/>
      </c>
      <c r="DR191" t="str">
        <f t="shared" si="142"/>
        <v/>
      </c>
      <c r="DS191" t="str">
        <f t="shared" si="143"/>
        <v/>
      </c>
      <c r="DT191" t="str">
        <f t="shared" si="144"/>
        <v/>
      </c>
      <c r="DU191" t="str">
        <f t="shared" si="145"/>
        <v/>
      </c>
      <c r="DV191" t="str">
        <f t="shared" si="146"/>
        <v/>
      </c>
      <c r="DW191" t="str">
        <f t="shared" si="147"/>
        <v/>
      </c>
      <c r="DX191" t="str">
        <f t="shared" si="148"/>
        <v/>
      </c>
      <c r="DY191" t="str">
        <f t="shared" si="149"/>
        <v/>
      </c>
      <c r="DZ191" t="str">
        <f t="shared" si="150"/>
        <v/>
      </c>
      <c r="EA191" t="str">
        <f t="shared" si="151"/>
        <v/>
      </c>
      <c r="EB191" t="str">
        <f t="shared" si="152"/>
        <v/>
      </c>
      <c r="EC191" t="str">
        <f t="shared" si="153"/>
        <v/>
      </c>
      <c r="ED191" t="str">
        <f t="shared" si="154"/>
        <v/>
      </c>
      <c r="EE191" t="str">
        <f t="shared" si="155"/>
        <v/>
      </c>
      <c r="EF191" t="str">
        <f t="shared" si="156"/>
        <v/>
      </c>
      <c r="EG191" t="str">
        <f t="shared" si="157"/>
        <v/>
      </c>
      <c r="EH191" t="str">
        <f t="shared" si="158"/>
        <v/>
      </c>
      <c r="EI191" t="str">
        <f t="shared" si="159"/>
        <v/>
      </c>
      <c r="EJ191" t="str">
        <f t="shared" si="160"/>
        <v/>
      </c>
      <c r="EK191" t="str">
        <f t="shared" si="161"/>
        <v/>
      </c>
      <c r="EL191" t="str">
        <f t="shared" si="162"/>
        <v/>
      </c>
      <c r="EM191" t="str">
        <f t="shared" si="163"/>
        <v/>
      </c>
      <c r="EN191" t="str">
        <f t="shared" si="164"/>
        <v/>
      </c>
    </row>
    <row r="192" spans="1:144" ht="45" customHeight="1">
      <c r="A192" s="7" t="s">
        <v>328</v>
      </c>
      <c r="B192" s="7">
        <v>2022</v>
      </c>
      <c r="C192" t="s">
        <v>663</v>
      </c>
      <c r="D192" t="s">
        <v>664</v>
      </c>
      <c r="E192" t="s">
        <v>665</v>
      </c>
      <c r="F192" t="s">
        <v>666</v>
      </c>
      <c r="G192" t="s">
        <v>667</v>
      </c>
      <c r="H192" t="s">
        <v>449</v>
      </c>
      <c r="I192">
        <v>84016</v>
      </c>
      <c r="J192" s="136">
        <f>VLOOKUP(H192, 'TRI Crosswalk codes'!D:E, 2, FALSE)</f>
        <v>8</v>
      </c>
      <c r="K192">
        <v>336413</v>
      </c>
      <c r="L192" s="137" t="str">
        <f>VLOOKUP(K192, '2017-2022 NAICS'!C:D, 2, FALSE)</f>
        <v>Other Aircraft Parts and Auxiliary Equipment Manufacturing</v>
      </c>
      <c r="M192" s="137" t="str">
        <f>IF(COUNTIF('Raw TRI Data'!A:A, K192) &gt;0, "Yes", "No")</f>
        <v>No</v>
      </c>
      <c r="N192">
        <v>41.094831999999997</v>
      </c>
      <c r="O192">
        <v>-112.022256</v>
      </c>
      <c r="P192" s="15">
        <v>110041905098</v>
      </c>
      <c r="Q192" s="15">
        <v>1322220640054</v>
      </c>
      <c r="R192" t="s">
        <v>335</v>
      </c>
      <c r="S192" t="s">
        <v>336</v>
      </c>
      <c r="T192" s="160">
        <v>2</v>
      </c>
      <c r="U192" s="136" t="str">
        <f>VLOOKUP(T192, 'TRI Crosswalk codes'!A:B, 2, FALSE)</f>
        <v>100 to 999</v>
      </c>
      <c r="V192">
        <v>0</v>
      </c>
      <c r="W192">
        <v>0</v>
      </c>
      <c r="Y192">
        <v>0</v>
      </c>
      <c r="Z192">
        <v>0</v>
      </c>
      <c r="AA192" t="s">
        <v>338</v>
      </c>
      <c r="AB192" s="137" t="str">
        <f t="shared" si="110"/>
        <v>Otherwise Use: Ancillary or Other Use; Z399 - Other</v>
      </c>
      <c r="AC192" s="137" t="s">
        <v>339</v>
      </c>
      <c r="AD192" s="26" t="str">
        <f>VLOOKUP(K192, 'NAICS OES Crosswalk'!A:C, 3, FALSE)</f>
        <v>Processing: Laminates and Prepreg Manufacturing</v>
      </c>
      <c r="AE192" s="26" t="str">
        <f>_xlfn.XLOOKUP($C192,'TRIFD to COU Crosswalk'!A:A,'TRIFD to COU Crosswalk'!B:B)</f>
        <v>Processing: reactive flame retardant in transportation equipment manufacturing</v>
      </c>
      <c r="AF192" s="137" t="s">
        <v>668</v>
      </c>
      <c r="AH192" s="26"/>
      <c r="AK192" t="s">
        <v>341</v>
      </c>
      <c r="AL192" t="s">
        <v>341</v>
      </c>
      <c r="AM192" t="s">
        <v>341</v>
      </c>
      <c r="AN192" t="s">
        <v>341</v>
      </c>
      <c r="AO192" t="s">
        <v>341</v>
      </c>
      <c r="AP192" t="s">
        <v>341</v>
      </c>
      <c r="AQ192" t="s">
        <v>341</v>
      </c>
      <c r="AR192" t="s">
        <v>341</v>
      </c>
      <c r="AS192" t="s">
        <v>341</v>
      </c>
      <c r="AT192" t="s">
        <v>341</v>
      </c>
      <c r="AU192" t="s">
        <v>341</v>
      </c>
      <c r="AV192" t="s">
        <v>341</v>
      </c>
      <c r="AW192" t="s">
        <v>341</v>
      </c>
      <c r="AX192" t="s">
        <v>341</v>
      </c>
      <c r="AY192" t="s">
        <v>341</v>
      </c>
      <c r="AZ192" t="s">
        <v>341</v>
      </c>
      <c r="BA192" t="s">
        <v>341</v>
      </c>
      <c r="BB192" t="s">
        <v>341</v>
      </c>
      <c r="BC192" t="s">
        <v>341</v>
      </c>
      <c r="BD192" t="s">
        <v>341</v>
      </c>
      <c r="BE192" t="s">
        <v>341</v>
      </c>
      <c r="BF192" t="s">
        <v>341</v>
      </c>
      <c r="BG192" t="s">
        <v>341</v>
      </c>
      <c r="BH192" t="s">
        <v>341</v>
      </c>
      <c r="BI192" t="s">
        <v>341</v>
      </c>
      <c r="BJ192" t="s">
        <v>341</v>
      </c>
      <c r="BK192" t="s">
        <v>341</v>
      </c>
      <c r="BL192" t="s">
        <v>341</v>
      </c>
      <c r="BM192" t="s">
        <v>341</v>
      </c>
      <c r="BN192" t="s">
        <v>341</v>
      </c>
      <c r="BO192" t="s">
        <v>341</v>
      </c>
      <c r="BP192" t="s">
        <v>341</v>
      </c>
      <c r="BQ192" t="s">
        <v>341</v>
      </c>
      <c r="BR192" t="s">
        <v>341</v>
      </c>
      <c r="BS192" t="s">
        <v>341</v>
      </c>
      <c r="BT192" t="s">
        <v>341</v>
      </c>
      <c r="BU192" t="s">
        <v>341</v>
      </c>
      <c r="BV192" t="s">
        <v>341</v>
      </c>
      <c r="BW192" t="s">
        <v>341</v>
      </c>
      <c r="BX192" t="s">
        <v>341</v>
      </c>
      <c r="BY192" t="s">
        <v>341</v>
      </c>
      <c r="BZ192" t="s">
        <v>341</v>
      </c>
      <c r="CA192" t="s">
        <v>341</v>
      </c>
      <c r="CB192" t="s">
        <v>341</v>
      </c>
      <c r="CC192" t="s">
        <v>342</v>
      </c>
      <c r="CD192" t="s">
        <v>341</v>
      </c>
      <c r="CE192" t="s">
        <v>341</v>
      </c>
      <c r="CF192" t="s">
        <v>341</v>
      </c>
      <c r="CG192" t="s">
        <v>341</v>
      </c>
      <c r="CH192" t="s">
        <v>341</v>
      </c>
      <c r="CI192" t="s">
        <v>341</v>
      </c>
      <c r="CJ192" t="s">
        <v>341</v>
      </c>
      <c r="CK192" t="s">
        <v>341</v>
      </c>
      <c r="CL192" t="s">
        <v>342</v>
      </c>
      <c r="CM192" t="str">
        <f t="shared" si="111"/>
        <v/>
      </c>
      <c r="CN192" t="str">
        <f t="shared" si="112"/>
        <v/>
      </c>
      <c r="CO192" t="str">
        <f t="shared" si="113"/>
        <v/>
      </c>
      <c r="CP192" t="str">
        <f t="shared" si="114"/>
        <v/>
      </c>
      <c r="CQ192" t="str">
        <f t="shared" si="115"/>
        <v/>
      </c>
      <c r="CR192" t="str">
        <f t="shared" si="116"/>
        <v/>
      </c>
      <c r="CS192" t="str">
        <f t="shared" si="117"/>
        <v/>
      </c>
      <c r="CT192" t="str">
        <f t="shared" si="118"/>
        <v/>
      </c>
      <c r="CU192" t="str">
        <f t="shared" si="119"/>
        <v/>
      </c>
      <c r="CV192" t="str">
        <f t="shared" si="120"/>
        <v/>
      </c>
      <c r="CW192" t="str">
        <f t="shared" si="121"/>
        <v/>
      </c>
      <c r="CX192" t="str">
        <f t="shared" si="122"/>
        <v/>
      </c>
      <c r="CY192" t="str">
        <f t="shared" si="123"/>
        <v/>
      </c>
      <c r="CZ192" t="str">
        <f t="shared" si="124"/>
        <v/>
      </c>
      <c r="DA192" t="str">
        <f t="shared" si="125"/>
        <v/>
      </c>
      <c r="DB192" t="str">
        <f t="shared" si="126"/>
        <v/>
      </c>
      <c r="DC192" t="str">
        <f t="shared" si="127"/>
        <v/>
      </c>
      <c r="DD192" t="str">
        <f t="shared" si="128"/>
        <v/>
      </c>
      <c r="DE192" t="str">
        <f t="shared" si="129"/>
        <v/>
      </c>
      <c r="DF192" t="str">
        <f t="shared" si="130"/>
        <v/>
      </c>
      <c r="DG192" t="str">
        <f t="shared" si="131"/>
        <v/>
      </c>
      <c r="DH192" t="str">
        <f t="shared" si="132"/>
        <v/>
      </c>
      <c r="DI192" t="str">
        <f t="shared" si="133"/>
        <v/>
      </c>
      <c r="DJ192" t="str">
        <f t="shared" si="134"/>
        <v/>
      </c>
      <c r="DK192" t="str">
        <f t="shared" si="135"/>
        <v/>
      </c>
      <c r="DL192" t="str">
        <f t="shared" si="136"/>
        <v/>
      </c>
      <c r="DM192" t="str">
        <f t="shared" si="137"/>
        <v/>
      </c>
      <c r="DN192" t="str">
        <f t="shared" si="138"/>
        <v/>
      </c>
      <c r="DO192" t="str">
        <f t="shared" si="139"/>
        <v/>
      </c>
      <c r="DP192" t="str">
        <f t="shared" si="140"/>
        <v/>
      </c>
      <c r="DQ192" t="str">
        <f t="shared" si="141"/>
        <v/>
      </c>
      <c r="DR192" t="str">
        <f t="shared" si="142"/>
        <v/>
      </c>
      <c r="DS192" t="str">
        <f t="shared" si="143"/>
        <v/>
      </c>
      <c r="DT192" t="str">
        <f t="shared" si="144"/>
        <v/>
      </c>
      <c r="DU192" t="str">
        <f t="shared" si="145"/>
        <v/>
      </c>
      <c r="DV192" t="str">
        <f t="shared" si="146"/>
        <v/>
      </c>
      <c r="DW192" t="str">
        <f t="shared" si="147"/>
        <v/>
      </c>
      <c r="DX192" t="str">
        <f t="shared" si="148"/>
        <v/>
      </c>
      <c r="DY192" t="str">
        <f t="shared" si="149"/>
        <v/>
      </c>
      <c r="DZ192" t="str">
        <f t="shared" si="150"/>
        <v/>
      </c>
      <c r="EA192" t="str">
        <f t="shared" si="151"/>
        <v/>
      </c>
      <c r="EB192" t="str">
        <f t="shared" si="152"/>
        <v/>
      </c>
      <c r="EC192" t="str">
        <f t="shared" si="153"/>
        <v/>
      </c>
      <c r="ED192" t="str">
        <f t="shared" si="154"/>
        <v/>
      </c>
      <c r="EE192" t="str">
        <f t="shared" si="155"/>
        <v>Otherwise Use: Ancillary or Other Use</v>
      </c>
      <c r="EF192" t="str">
        <f t="shared" si="156"/>
        <v/>
      </c>
      <c r="EG192" t="str">
        <f t="shared" si="157"/>
        <v/>
      </c>
      <c r="EH192" t="str">
        <f t="shared" si="158"/>
        <v/>
      </c>
      <c r="EI192" t="str">
        <f t="shared" si="159"/>
        <v/>
      </c>
      <c r="EJ192" t="str">
        <f t="shared" si="160"/>
        <v/>
      </c>
      <c r="EK192" t="str">
        <f t="shared" si="161"/>
        <v/>
      </c>
      <c r="EL192" t="str">
        <f t="shared" si="162"/>
        <v/>
      </c>
      <c r="EM192" t="str">
        <f t="shared" si="163"/>
        <v/>
      </c>
      <c r="EN192" t="str">
        <f t="shared" si="164"/>
        <v>Z399 - Other</v>
      </c>
    </row>
    <row r="193" spans="1:144" ht="54.4" customHeight="1">
      <c r="A193" s="7" t="s">
        <v>328</v>
      </c>
      <c r="B193" s="7">
        <v>2023</v>
      </c>
      <c r="C193" t="s">
        <v>663</v>
      </c>
      <c r="D193" t="s">
        <v>664</v>
      </c>
      <c r="E193" t="s">
        <v>665</v>
      </c>
      <c r="F193" t="s">
        <v>666</v>
      </c>
      <c r="G193" t="s">
        <v>667</v>
      </c>
      <c r="H193" t="s">
        <v>449</v>
      </c>
      <c r="I193">
        <v>84016</v>
      </c>
      <c r="J193" s="136">
        <f>VLOOKUP(H193, 'TRI Crosswalk codes'!D:E, 2, FALSE)</f>
        <v>8</v>
      </c>
      <c r="K193">
        <v>336413</v>
      </c>
      <c r="L193" s="137" t="str">
        <f>VLOOKUP(K193, '2017-2022 NAICS'!C:D, 2, FALSE)</f>
        <v>Other Aircraft Parts and Auxiliary Equipment Manufacturing</v>
      </c>
      <c r="M193" s="137" t="str">
        <f>IF(COUNTIF('Raw TRI Data'!A:A, K193) &gt;0, "Yes", "No")</f>
        <v>No</v>
      </c>
      <c r="N193">
        <v>41.094831999999997</v>
      </c>
      <c r="O193">
        <v>-112.022256</v>
      </c>
      <c r="P193" s="15">
        <v>110041905098</v>
      </c>
      <c r="Q193" s="15">
        <v>1323221613425</v>
      </c>
      <c r="R193" t="s">
        <v>335</v>
      </c>
      <c r="S193" t="s">
        <v>336</v>
      </c>
      <c r="T193" s="160">
        <v>2</v>
      </c>
      <c r="U193" s="136" t="str">
        <f>VLOOKUP(T193, 'TRI Crosswalk codes'!A:B, 2, FALSE)</f>
        <v>100 to 999</v>
      </c>
      <c r="V193">
        <v>0</v>
      </c>
      <c r="W193">
        <v>0</v>
      </c>
      <c r="Y193">
        <v>0</v>
      </c>
      <c r="Z193">
        <v>0</v>
      </c>
      <c r="AA193" t="s">
        <v>338</v>
      </c>
      <c r="AB193" s="137" t="str">
        <f t="shared" si="110"/>
        <v>Processing: As a reactant; 102 - Raw Materials</v>
      </c>
      <c r="AC193" s="137" t="s">
        <v>339</v>
      </c>
      <c r="AD193" s="26" t="str">
        <f>VLOOKUP(K193, 'NAICS OES Crosswalk'!A:C, 3, FALSE)</f>
        <v>Processing: Laminates and Prepreg Manufacturing</v>
      </c>
      <c r="AE193" s="26" t="str">
        <f>_xlfn.XLOOKUP($C193,'TRIFD to COU Crosswalk'!A:A,'TRIFD to COU Crosswalk'!B:B)</f>
        <v>Processing: reactive flame retardant in transportation equipment manufacturing</v>
      </c>
      <c r="AF193" s="137" t="s">
        <v>668</v>
      </c>
      <c r="AH193" s="26"/>
      <c r="AK193" t="s">
        <v>341</v>
      </c>
      <c r="AL193" t="s">
        <v>341</v>
      </c>
      <c r="AM193" t="s">
        <v>341</v>
      </c>
      <c r="AN193" t="s">
        <v>341</v>
      </c>
      <c r="AO193" t="s">
        <v>341</v>
      </c>
      <c r="AP193" t="s">
        <v>341</v>
      </c>
      <c r="AQ193" t="s">
        <v>342</v>
      </c>
      <c r="AR193" t="s">
        <v>341</v>
      </c>
      <c r="AS193" t="s">
        <v>342</v>
      </c>
      <c r="AT193" t="s">
        <v>341</v>
      </c>
      <c r="AU193" t="s">
        <v>341</v>
      </c>
      <c r="AV193" t="s">
        <v>341</v>
      </c>
      <c r="AW193" t="s">
        <v>341</v>
      </c>
      <c r="AX193" t="s">
        <v>341</v>
      </c>
      <c r="AY193" t="s">
        <v>341</v>
      </c>
      <c r="AZ193" t="s">
        <v>341</v>
      </c>
      <c r="BA193" t="s">
        <v>341</v>
      </c>
      <c r="BB193" t="s">
        <v>341</v>
      </c>
      <c r="BC193" t="s">
        <v>341</v>
      </c>
      <c r="BD193" t="s">
        <v>341</v>
      </c>
      <c r="BE193" t="s">
        <v>341</v>
      </c>
      <c r="BF193" t="s">
        <v>341</v>
      </c>
      <c r="BG193" t="s">
        <v>341</v>
      </c>
      <c r="BH193" t="s">
        <v>341</v>
      </c>
      <c r="BI193" t="s">
        <v>341</v>
      </c>
      <c r="BJ193" t="s">
        <v>341</v>
      </c>
      <c r="BK193" t="s">
        <v>341</v>
      </c>
      <c r="BL193" t="s">
        <v>341</v>
      </c>
      <c r="BM193" t="s">
        <v>341</v>
      </c>
      <c r="BN193" t="s">
        <v>341</v>
      </c>
      <c r="BO193" t="s">
        <v>341</v>
      </c>
      <c r="BP193" t="s">
        <v>341</v>
      </c>
      <c r="BQ193" t="s">
        <v>341</v>
      </c>
      <c r="BR193" t="s">
        <v>341</v>
      </c>
      <c r="BS193" t="s">
        <v>341</v>
      </c>
      <c r="BT193" t="s">
        <v>341</v>
      </c>
      <c r="BU193" t="s">
        <v>341</v>
      </c>
      <c r="BV193" t="s">
        <v>341</v>
      </c>
      <c r="BW193" t="s">
        <v>341</v>
      </c>
      <c r="BX193" t="s">
        <v>341</v>
      </c>
      <c r="BY193" t="s">
        <v>341</v>
      </c>
      <c r="BZ193" t="s">
        <v>341</v>
      </c>
      <c r="CA193" t="s">
        <v>341</v>
      </c>
      <c r="CB193" t="s">
        <v>341</v>
      </c>
      <c r="CC193" t="s">
        <v>341</v>
      </c>
      <c r="CD193" t="s">
        <v>341</v>
      </c>
      <c r="CE193" t="s">
        <v>341</v>
      </c>
      <c r="CF193" t="s">
        <v>341</v>
      </c>
      <c r="CG193" t="s">
        <v>341</v>
      </c>
      <c r="CH193" t="s">
        <v>341</v>
      </c>
      <c r="CI193" t="s">
        <v>341</v>
      </c>
      <c r="CJ193" t="s">
        <v>341</v>
      </c>
      <c r="CK193" t="s">
        <v>341</v>
      </c>
      <c r="CL193" t="s">
        <v>341</v>
      </c>
      <c r="CM193" t="str">
        <f t="shared" si="111"/>
        <v/>
      </c>
      <c r="CN193" t="str">
        <f t="shared" si="112"/>
        <v/>
      </c>
      <c r="CO193" t="str">
        <f t="shared" si="113"/>
        <v/>
      </c>
      <c r="CP193" t="str">
        <f t="shared" si="114"/>
        <v/>
      </c>
      <c r="CQ193" t="str">
        <f t="shared" si="115"/>
        <v/>
      </c>
      <c r="CR193" t="str">
        <f t="shared" si="116"/>
        <v/>
      </c>
      <c r="CS193" t="str">
        <f t="shared" si="117"/>
        <v>Processing: As a reactant</v>
      </c>
      <c r="CT193" t="str">
        <f t="shared" si="118"/>
        <v/>
      </c>
      <c r="CU193" t="str">
        <f t="shared" si="119"/>
        <v>102 - Raw Materials</v>
      </c>
      <c r="CV193" t="str">
        <f t="shared" si="120"/>
        <v/>
      </c>
      <c r="CW193" t="str">
        <f t="shared" si="121"/>
        <v/>
      </c>
      <c r="CX193" t="str">
        <f t="shared" si="122"/>
        <v/>
      </c>
      <c r="CY193" t="str">
        <f t="shared" si="123"/>
        <v/>
      </c>
      <c r="CZ193" t="str">
        <f t="shared" si="124"/>
        <v/>
      </c>
      <c r="DA193" t="str">
        <f t="shared" si="125"/>
        <v/>
      </c>
      <c r="DB193" t="str">
        <f t="shared" si="126"/>
        <v/>
      </c>
      <c r="DC193" t="str">
        <f t="shared" si="127"/>
        <v/>
      </c>
      <c r="DD193" t="str">
        <f t="shared" si="128"/>
        <v/>
      </c>
      <c r="DE193" t="str">
        <f t="shared" si="129"/>
        <v/>
      </c>
      <c r="DF193" t="str">
        <f t="shared" si="130"/>
        <v/>
      </c>
      <c r="DG193" t="str">
        <f t="shared" si="131"/>
        <v/>
      </c>
      <c r="DH193" t="str">
        <f t="shared" si="132"/>
        <v/>
      </c>
      <c r="DI193" t="str">
        <f t="shared" si="133"/>
        <v/>
      </c>
      <c r="DJ193" t="str">
        <f t="shared" si="134"/>
        <v/>
      </c>
      <c r="DK193" t="str">
        <f t="shared" si="135"/>
        <v/>
      </c>
      <c r="DL193" t="str">
        <f t="shared" si="136"/>
        <v/>
      </c>
      <c r="DM193" t="str">
        <f t="shared" si="137"/>
        <v/>
      </c>
      <c r="DN193" t="str">
        <f t="shared" si="138"/>
        <v/>
      </c>
      <c r="DO193" t="str">
        <f t="shared" si="139"/>
        <v/>
      </c>
      <c r="DP193" t="str">
        <f t="shared" si="140"/>
        <v/>
      </c>
      <c r="DQ193" t="str">
        <f t="shared" si="141"/>
        <v/>
      </c>
      <c r="DR193" t="str">
        <f t="shared" si="142"/>
        <v/>
      </c>
      <c r="DS193" t="str">
        <f t="shared" si="143"/>
        <v/>
      </c>
      <c r="DT193" t="str">
        <f t="shared" si="144"/>
        <v/>
      </c>
      <c r="DU193" t="str">
        <f t="shared" si="145"/>
        <v/>
      </c>
      <c r="DV193" t="str">
        <f t="shared" si="146"/>
        <v/>
      </c>
      <c r="DW193" t="str">
        <f t="shared" si="147"/>
        <v/>
      </c>
      <c r="DX193" t="str">
        <f t="shared" si="148"/>
        <v/>
      </c>
      <c r="DY193" t="str">
        <f t="shared" si="149"/>
        <v/>
      </c>
      <c r="DZ193" t="str">
        <f t="shared" si="150"/>
        <v/>
      </c>
      <c r="EA193" t="str">
        <f t="shared" si="151"/>
        <v/>
      </c>
      <c r="EB193" t="str">
        <f t="shared" si="152"/>
        <v/>
      </c>
      <c r="EC193" t="str">
        <f t="shared" si="153"/>
        <v/>
      </c>
      <c r="ED193" t="str">
        <f t="shared" si="154"/>
        <v/>
      </c>
      <c r="EE193" t="str">
        <f t="shared" si="155"/>
        <v/>
      </c>
      <c r="EF193" t="str">
        <f t="shared" si="156"/>
        <v/>
      </c>
      <c r="EG193" t="str">
        <f t="shared" si="157"/>
        <v/>
      </c>
      <c r="EH193" t="str">
        <f t="shared" si="158"/>
        <v/>
      </c>
      <c r="EI193" t="str">
        <f t="shared" si="159"/>
        <v/>
      </c>
      <c r="EJ193" t="str">
        <f t="shared" si="160"/>
        <v/>
      </c>
      <c r="EK193" t="str">
        <f t="shared" si="161"/>
        <v/>
      </c>
      <c r="EL193" t="str">
        <f t="shared" si="162"/>
        <v/>
      </c>
      <c r="EM193" t="str">
        <f t="shared" si="163"/>
        <v/>
      </c>
      <c r="EN193" t="str">
        <f t="shared" si="164"/>
        <v/>
      </c>
    </row>
    <row r="194" spans="1:144" ht="72">
      <c r="A194" s="7" t="s">
        <v>328</v>
      </c>
      <c r="B194" s="7">
        <v>2020</v>
      </c>
      <c r="C194" t="s">
        <v>669</v>
      </c>
      <c r="D194" t="s">
        <v>670</v>
      </c>
      <c r="E194" t="s">
        <v>671</v>
      </c>
      <c r="F194" t="s">
        <v>672</v>
      </c>
      <c r="G194" t="s">
        <v>673</v>
      </c>
      <c r="H194" t="s">
        <v>410</v>
      </c>
      <c r="I194">
        <v>43545</v>
      </c>
      <c r="J194" s="136">
        <f>VLOOKUP(H194, 'TRI Crosswalk codes'!D:E, 2, FALSE)</f>
        <v>5</v>
      </c>
      <c r="K194">
        <v>327390</v>
      </c>
      <c r="L194" s="137" t="str">
        <f>VLOOKUP(K194, '2017-2022 NAICS'!C:D, 2, FALSE)</f>
        <v>Other Concrete Product Manufacturing</v>
      </c>
      <c r="M194" s="137" t="str">
        <f>IF(COUNTIF('Raw TRI Data'!A:A, K194) &gt;0, "Yes", "No")</f>
        <v>No</v>
      </c>
      <c r="N194">
        <v>41.417873999999998</v>
      </c>
      <c r="O194">
        <v>-84.105553999999998</v>
      </c>
      <c r="P194" s="15">
        <v>110017614973</v>
      </c>
      <c r="Q194" s="15">
        <v>1320218865475</v>
      </c>
      <c r="R194" t="s">
        <v>335</v>
      </c>
      <c r="S194" t="s">
        <v>336</v>
      </c>
      <c r="T194" s="160">
        <v>3</v>
      </c>
      <c r="U194" s="136" t="str">
        <f>VLOOKUP(T194, 'TRI Crosswalk codes'!A:B, 2, FALSE)</f>
        <v>1,000 to 9,999</v>
      </c>
      <c r="V194" t="s">
        <v>337</v>
      </c>
      <c r="W194">
        <v>0</v>
      </c>
      <c r="Y194">
        <v>0</v>
      </c>
      <c r="Z194">
        <v>0</v>
      </c>
      <c r="AA194" t="s">
        <v>338</v>
      </c>
      <c r="AB194" s="137" t="str">
        <f t="shared" ref="AB194:AB257" si="165">_xlfn.TEXTJOIN("; ", TRUE, CM194:EN194)</f>
        <v>Processing: As an article component</v>
      </c>
      <c r="AC194" s="137" t="s">
        <v>339</v>
      </c>
      <c r="AD194" s="26" t="str">
        <f>VLOOKUP(K194, 'NAICS OES Crosswalk'!A:C, 3, FALSE)</f>
        <v>N/A</v>
      </c>
      <c r="AE194" s="26" t="str">
        <f>_xlfn.XLOOKUP($C194,'TRIFD to COU Crosswalk'!A:A,'TRIFD to COU Crosswalk'!B:B)</f>
        <v>Use in building and construction materials </v>
      </c>
      <c r="AF194" s="137" t="s">
        <v>674</v>
      </c>
      <c r="AH194" s="137" t="s">
        <v>404</v>
      </c>
      <c r="AK194" t="s">
        <v>341</v>
      </c>
      <c r="AL194" t="s">
        <v>341</v>
      </c>
      <c r="AM194" t="s">
        <v>341</v>
      </c>
      <c r="AN194" t="s">
        <v>341</v>
      </c>
      <c r="AO194" t="s">
        <v>341</v>
      </c>
      <c r="AP194" t="s">
        <v>341</v>
      </c>
      <c r="AQ194" t="s">
        <v>341</v>
      </c>
      <c r="AR194" t="s">
        <v>341</v>
      </c>
      <c r="AS194" t="s">
        <v>341</v>
      </c>
      <c r="AT194" t="s">
        <v>341</v>
      </c>
      <c r="AU194" t="s">
        <v>341</v>
      </c>
      <c r="AV194" t="s">
        <v>341</v>
      </c>
      <c r="AW194" t="s">
        <v>341</v>
      </c>
      <c r="AX194" t="s">
        <v>341</v>
      </c>
      <c r="AY194" t="s">
        <v>341</v>
      </c>
      <c r="AZ194" t="s">
        <v>341</v>
      </c>
      <c r="BA194" t="s">
        <v>341</v>
      </c>
      <c r="BB194" t="s">
        <v>341</v>
      </c>
      <c r="BC194" t="s">
        <v>341</v>
      </c>
      <c r="BD194" t="s">
        <v>341</v>
      </c>
      <c r="BE194" t="s">
        <v>341</v>
      </c>
      <c r="BF194" t="s">
        <v>341</v>
      </c>
      <c r="BG194" t="s">
        <v>341</v>
      </c>
      <c r="BH194" t="s">
        <v>341</v>
      </c>
      <c r="BI194" t="s">
        <v>341</v>
      </c>
      <c r="BJ194" t="s">
        <v>342</v>
      </c>
      <c r="BK194" t="s">
        <v>341</v>
      </c>
      <c r="BL194" t="s">
        <v>341</v>
      </c>
      <c r="BM194" t="s">
        <v>341</v>
      </c>
      <c r="BN194" t="s">
        <v>341</v>
      </c>
      <c r="BO194" t="s">
        <v>341</v>
      </c>
      <c r="BP194" t="s">
        <v>341</v>
      </c>
      <c r="BQ194" t="s">
        <v>341</v>
      </c>
      <c r="BR194" t="s">
        <v>341</v>
      </c>
      <c r="BS194" t="s">
        <v>341</v>
      </c>
      <c r="BT194" t="s">
        <v>341</v>
      </c>
      <c r="BU194" t="s">
        <v>341</v>
      </c>
      <c r="BV194" t="s">
        <v>341</v>
      </c>
      <c r="BW194" t="s">
        <v>341</v>
      </c>
      <c r="BX194" t="s">
        <v>341</v>
      </c>
      <c r="BY194" t="s">
        <v>341</v>
      </c>
      <c r="BZ194" t="s">
        <v>341</v>
      </c>
      <c r="CA194" t="s">
        <v>341</v>
      </c>
      <c r="CB194" t="s">
        <v>341</v>
      </c>
      <c r="CC194" t="s">
        <v>341</v>
      </c>
      <c r="CD194" t="s">
        <v>341</v>
      </c>
      <c r="CE194" t="s">
        <v>341</v>
      </c>
      <c r="CF194" t="s">
        <v>341</v>
      </c>
      <c r="CG194" t="s">
        <v>341</v>
      </c>
      <c r="CH194" t="s">
        <v>341</v>
      </c>
      <c r="CI194" t="s">
        <v>341</v>
      </c>
      <c r="CJ194" t="s">
        <v>341</v>
      </c>
      <c r="CK194" t="s">
        <v>341</v>
      </c>
      <c r="CL194" t="s">
        <v>341</v>
      </c>
      <c r="CM194" t="str">
        <f t="shared" ref="CM194:CM257" si="166">IF(AK194="Yes", "Manufacture: Produce", "")</f>
        <v/>
      </c>
      <c r="CN194" t="str">
        <f t="shared" ref="CN194:CN257" si="167">IF(AL194="Yes", "Manufacture: Import", "")</f>
        <v/>
      </c>
      <c r="CO194" t="str">
        <f t="shared" ref="CO194:CO257" si="168">IF(AM194="Yes", "Manufacture: For on-site use/processing", "")</f>
        <v/>
      </c>
      <c r="CP194" t="str">
        <f t="shared" ref="CP194:CP257" si="169">IF(AN194="Yes", "Manufacture: For sale/distribution", "")</f>
        <v/>
      </c>
      <c r="CQ194" t="str">
        <f t="shared" ref="CQ194:CQ257" si="170">IF(AO194="Yes", "Manufacture: As a byproduct", "")</f>
        <v/>
      </c>
      <c r="CR194" t="str">
        <f t="shared" ref="CR194:CR257" si="171">IF(AP194="Yes", "Manufacture: As an Impurity", "")</f>
        <v/>
      </c>
      <c r="CS194" t="str">
        <f t="shared" ref="CS194:CS257" si="172">IF(AQ194="Yes", "Processing: As a reactant", "")</f>
        <v/>
      </c>
      <c r="CT194" t="str">
        <f t="shared" ref="CT194:CT257" si="173">IF(AR194="Yes", "P101 - Feedstocks", "")</f>
        <v/>
      </c>
      <c r="CU194" t="str">
        <f t="shared" ref="CU194:CU257" si="174">IF(AS194="Yes", "102 - Raw Materials", "")</f>
        <v/>
      </c>
      <c r="CV194" t="str">
        <f t="shared" ref="CV194:CV257" si="175">IF(AT194="Yes", "P103 - Intermediates", "")</f>
        <v/>
      </c>
      <c r="CW194" t="str">
        <f t="shared" ref="CW194:CW257" si="176">IF(AU194="Yes", "P104 - Initiators", "")</f>
        <v/>
      </c>
      <c r="CX194" t="str">
        <f t="shared" ref="CX194:CX257" si="177">IF(AV194="Yes", "P199 - Other", "")</f>
        <v/>
      </c>
      <c r="CY194" t="str">
        <f t="shared" ref="CY194:CY257" si="178">IF(AW194="Yes", "Processing: As a formulation component", "")</f>
        <v/>
      </c>
      <c r="CZ194" t="str">
        <f t="shared" ref="CZ194:CZ257" si="179">IF(AX194="Yes", "P201 - Additives", "")</f>
        <v/>
      </c>
      <c r="DA194" t="str">
        <f t="shared" ref="DA194:DA257" si="180">IF(AY194="Yes", "P202 - Dyes", "")</f>
        <v/>
      </c>
      <c r="DB194" t="str">
        <f t="shared" ref="DB194:DB257" si="181">IF(AZ194="Yes", "P203 - Reaction Diluent", "")</f>
        <v/>
      </c>
      <c r="DC194" t="str">
        <f t="shared" ref="DC194:DC257" si="182">IF(BA194="Yes", "P204 - Initiators", "")</f>
        <v/>
      </c>
      <c r="DD194" t="str">
        <f t="shared" ref="DD194:DD257" si="183">IF(BB194="Yes", "P205 - Solvents", "")</f>
        <v/>
      </c>
      <c r="DE194" t="str">
        <f t="shared" ref="DE194:DE257" si="184">IF(BC194="Yes", "P206 - Inhibitors", "")</f>
        <v/>
      </c>
      <c r="DF194" t="str">
        <f t="shared" ref="DF194:DF257" si="185">IF(BD194="Yes", "P207 - Emulsifiers", "")</f>
        <v/>
      </c>
      <c r="DG194" t="str">
        <f t="shared" ref="DG194:DG257" si="186">IF(BE194="Yes", "P208 - Surfactants", "")</f>
        <v/>
      </c>
      <c r="DH194" t="str">
        <f t="shared" ref="DH194:DH257" si="187">IF(BF194="Yes", "P209 - Lubricants", "")</f>
        <v/>
      </c>
      <c r="DI194" t="str">
        <f t="shared" ref="DI194:DI257" si="188">IF(BG194="Yes", "P210 - Flame Retardants", "")</f>
        <v/>
      </c>
      <c r="DJ194" t="str">
        <f t="shared" ref="DJ194:DJ257" si="189">IF(BH194="Yes", "P211 - Rheological Modifiers", "")</f>
        <v/>
      </c>
      <c r="DK194" t="str">
        <f t="shared" ref="DK194:DK257" si="190">IF(BI194="Yes", "P299 - Other", "")</f>
        <v/>
      </c>
      <c r="DL194" t="str">
        <f t="shared" ref="DL194:DL257" si="191">IF(BJ194="Yes", "Processing: As an article component", "")</f>
        <v>Processing: As an article component</v>
      </c>
      <c r="DM194" t="str">
        <f t="shared" ref="DM194:DM257" si="192">IF(BK194="Yes", "Processing: Repackaging", "")</f>
        <v/>
      </c>
      <c r="DN194" t="str">
        <f t="shared" ref="DN194:DN257" si="193">IF(BL194="Yes", "Processing: As an impurity", "")</f>
        <v/>
      </c>
      <c r="DO194" t="str">
        <f t="shared" ref="DO194:DO257" si="194">IF(BM194="Yes", "Processing: Recycling", "")</f>
        <v/>
      </c>
      <c r="DP194" t="str">
        <f t="shared" ref="DP194:DP257" si="195">IF(BN194="Yes", "Otherwise Use: As a chemical processing aid", "")</f>
        <v/>
      </c>
      <c r="DQ194" t="str">
        <f t="shared" ref="DQ194:DQ257" si="196">IF(BO194="Yes", "Z101 - Process Solvents", "")</f>
        <v/>
      </c>
      <c r="DR194" t="str">
        <f t="shared" ref="DR194:DR257" si="197">IF(BP194="Yes", "Z102 - Catalysts", "")</f>
        <v/>
      </c>
      <c r="DS194" t="str">
        <f t="shared" ref="DS194:DS257" si="198">IF(BQ194="Yes", "Z103 - Inhibitors", "")</f>
        <v/>
      </c>
      <c r="DT194" t="str">
        <f t="shared" ref="DT194:DT257" si="199">IF(BR194="Yes", "Z104 - Inititiators", "")</f>
        <v/>
      </c>
      <c r="DU194" t="str">
        <f t="shared" ref="DU194:DU257" si="200">IF(BS194="Yes", "Z105 - Reaction Terminators", "")</f>
        <v/>
      </c>
      <c r="DV194" t="str">
        <f t="shared" ref="DV194:DV257" si="201">IF(BT194="Yes", "Z106 - Solution Buffers", "")</f>
        <v/>
      </c>
      <c r="DW194" t="str">
        <f t="shared" ref="DW194:DW257" si="202">IF(BU194="Yes", "Z199 - Other", "")</f>
        <v/>
      </c>
      <c r="DX194" t="str">
        <f t="shared" ref="DX194:DX257" si="203">IF(BV194="Yes", "Otherwise Use: As a manufacturing aid", "")</f>
        <v/>
      </c>
      <c r="DY194" t="str">
        <f t="shared" ref="DY194:DY257" si="204">IF(BW194="Yes", "Z201 - Process Lubricants", "")</f>
        <v/>
      </c>
      <c r="DZ194" t="str">
        <f t="shared" ref="DZ194:DZ257" si="205">IF(BX194="Yes", "Z202 - Metalworking Fluids", "")</f>
        <v/>
      </c>
      <c r="EA194" t="str">
        <f t="shared" ref="EA194:EA257" si="206">IF(BY194="Yes", "Z203 - Coolants", "")</f>
        <v/>
      </c>
      <c r="EB194" t="str">
        <f t="shared" ref="EB194:EB257" si="207">IF(BZ194="Yes", "Z204 - Refrigerants", "")</f>
        <v/>
      </c>
      <c r="EC194" t="str">
        <f t="shared" ref="EC194:EC257" si="208">IF(CA194="Yes", "Z205 - Hydraulic Fluids", "")</f>
        <v/>
      </c>
      <c r="ED194" t="str">
        <f t="shared" ref="ED194:ED257" si="209">IF(CB194="Yes", "Z299 - Other", "")</f>
        <v/>
      </c>
      <c r="EE194" t="str">
        <f t="shared" ref="EE194:EE257" si="210">IF(CC194="Yes", "Otherwise Use: Ancillary or Other Use", "")</f>
        <v/>
      </c>
      <c r="EF194" t="str">
        <f t="shared" ref="EF194:EF257" si="211">IF(CD194="Yes", "Z301 - Cleaner", "")</f>
        <v/>
      </c>
      <c r="EG194" t="str">
        <f t="shared" ref="EG194:EG257" si="212">IF(CE194="Yes", "Z302 - Degreaser", "")</f>
        <v/>
      </c>
      <c r="EH194" t="str">
        <f t="shared" ref="EH194:EH257" si="213">IF(CF194="Yes", "Z303 - Lubricants", "")</f>
        <v/>
      </c>
      <c r="EI194" t="str">
        <f t="shared" ref="EI194:EI257" si="214">IF(CG194="Yes", "Z304 - Fuel", "")</f>
        <v/>
      </c>
      <c r="EJ194" t="str">
        <f t="shared" ref="EJ194:EJ257" si="215">IF(CH194="Yes", "Z305 - Flame Retardant", "")</f>
        <v/>
      </c>
      <c r="EK194" t="str">
        <f t="shared" ref="EK194:EK257" si="216">IF(CI194="Yes", "Z306 - Waste Treatment", "")</f>
        <v/>
      </c>
      <c r="EL194" t="str">
        <f t="shared" ref="EL194:EL257" si="217">IF(CJ194="Yes", "Z307 - Water Treatment", "")</f>
        <v/>
      </c>
      <c r="EM194" t="str">
        <f t="shared" ref="EM194:EM257" si="218">IF(CK194="Yes", "Z308 - Construction Materials", "")</f>
        <v/>
      </c>
      <c r="EN194" t="str">
        <f t="shared" ref="EN194:EN257" si="219">IF(CL194="Yes", "Z399 - Other", "")</f>
        <v/>
      </c>
    </row>
    <row r="195" spans="1:144" ht="43.15">
      <c r="A195" s="7" t="s">
        <v>328</v>
      </c>
      <c r="B195" s="7">
        <v>2019</v>
      </c>
      <c r="C195" t="s">
        <v>675</v>
      </c>
      <c r="D195" t="s">
        <v>676</v>
      </c>
      <c r="E195" t="s">
        <v>677</v>
      </c>
      <c r="F195" t="s">
        <v>678</v>
      </c>
      <c r="G195" t="s">
        <v>679</v>
      </c>
      <c r="H195" t="s">
        <v>680</v>
      </c>
      <c r="I195">
        <v>67114</v>
      </c>
      <c r="J195" s="136">
        <f>VLOOKUP(H195, 'TRI Crosswalk codes'!D:E, 2, FALSE)</f>
        <v>7</v>
      </c>
      <c r="K195">
        <v>336413</v>
      </c>
      <c r="L195" s="137" t="str">
        <f>VLOOKUP(K195, '2017-2022 NAICS'!C:D, 2, FALSE)</f>
        <v>Other Aircraft Parts and Auxiliary Equipment Manufacturing</v>
      </c>
      <c r="M195" s="137" t="str">
        <f>IF(COUNTIF('Raw TRI Data'!A:A, K195) &gt;0, "Yes", "No")</f>
        <v>No</v>
      </c>
      <c r="N195">
        <v>38.04721</v>
      </c>
      <c r="O195">
        <v>-97.281599999999997</v>
      </c>
      <c r="P195" s="15">
        <v>110035962740</v>
      </c>
      <c r="Q195" s="15">
        <v>1319217640527</v>
      </c>
      <c r="R195" t="s">
        <v>335</v>
      </c>
      <c r="S195" t="s">
        <v>336</v>
      </c>
      <c r="T195" s="160">
        <v>3</v>
      </c>
      <c r="U195" s="136" t="str">
        <f>VLOOKUP(T195, 'TRI Crosswalk codes'!A:B, 2, FALSE)</f>
        <v>1,000 to 9,999</v>
      </c>
      <c r="V195">
        <v>0.7</v>
      </c>
      <c r="W195">
        <v>0.7</v>
      </c>
      <c r="Y195">
        <v>0.8</v>
      </c>
      <c r="Z195">
        <v>1.5</v>
      </c>
      <c r="AA195" t="s">
        <v>338</v>
      </c>
      <c r="AB195" s="137" t="str">
        <f t="shared" si="165"/>
        <v>Processing: As an article component</v>
      </c>
      <c r="AC195" s="137" t="s">
        <v>339</v>
      </c>
      <c r="AD195" s="26" t="str">
        <f>VLOOKUP(K195, 'NAICS OES Crosswalk'!A:C, 3, FALSE)</f>
        <v>Processing: Laminates and Prepreg Manufacturing</v>
      </c>
      <c r="AE195" s="26" t="str">
        <f>_xlfn.XLOOKUP($C195,'TRIFD to COU Crosswalk'!A:A,'TRIFD to COU Crosswalk'!B:B)</f>
        <v>Processing: reactive flame retardant in transportation equipment manufacturing</v>
      </c>
      <c r="AF195" s="137" t="s">
        <v>681</v>
      </c>
      <c r="AK195" t="s">
        <v>341</v>
      </c>
      <c r="AL195" t="s">
        <v>341</v>
      </c>
      <c r="AM195" t="s">
        <v>341</v>
      </c>
      <c r="AN195" t="s">
        <v>341</v>
      </c>
      <c r="AO195" t="s">
        <v>341</v>
      </c>
      <c r="AP195" t="s">
        <v>341</v>
      </c>
      <c r="AQ195" t="s">
        <v>341</v>
      </c>
      <c r="AR195" t="s">
        <v>341</v>
      </c>
      <c r="AS195" t="s">
        <v>341</v>
      </c>
      <c r="AT195" t="s">
        <v>341</v>
      </c>
      <c r="AU195" t="s">
        <v>341</v>
      </c>
      <c r="AV195" t="s">
        <v>341</v>
      </c>
      <c r="AW195" t="s">
        <v>341</v>
      </c>
      <c r="AX195" t="s">
        <v>341</v>
      </c>
      <c r="AY195" t="s">
        <v>341</v>
      </c>
      <c r="AZ195" t="s">
        <v>341</v>
      </c>
      <c r="BA195" t="s">
        <v>341</v>
      </c>
      <c r="BB195" t="s">
        <v>341</v>
      </c>
      <c r="BC195" t="s">
        <v>341</v>
      </c>
      <c r="BD195" t="s">
        <v>341</v>
      </c>
      <c r="BE195" t="s">
        <v>341</v>
      </c>
      <c r="BF195" t="s">
        <v>341</v>
      </c>
      <c r="BG195" t="s">
        <v>341</v>
      </c>
      <c r="BH195" t="s">
        <v>341</v>
      </c>
      <c r="BI195" t="s">
        <v>341</v>
      </c>
      <c r="BJ195" t="s">
        <v>342</v>
      </c>
      <c r="BK195" t="s">
        <v>341</v>
      </c>
      <c r="BL195" t="s">
        <v>341</v>
      </c>
      <c r="BM195" t="s">
        <v>341</v>
      </c>
      <c r="BN195" t="s">
        <v>341</v>
      </c>
      <c r="BO195" t="s">
        <v>341</v>
      </c>
      <c r="BP195" t="s">
        <v>341</v>
      </c>
      <c r="BQ195" t="s">
        <v>341</v>
      </c>
      <c r="BR195" t="s">
        <v>341</v>
      </c>
      <c r="BS195" t="s">
        <v>341</v>
      </c>
      <c r="BT195" t="s">
        <v>341</v>
      </c>
      <c r="BU195" t="s">
        <v>341</v>
      </c>
      <c r="BV195" t="s">
        <v>341</v>
      </c>
      <c r="BW195" t="s">
        <v>341</v>
      </c>
      <c r="BX195" t="s">
        <v>341</v>
      </c>
      <c r="BY195" t="s">
        <v>341</v>
      </c>
      <c r="BZ195" t="s">
        <v>341</v>
      </c>
      <c r="CA195" t="s">
        <v>341</v>
      </c>
      <c r="CB195" t="s">
        <v>341</v>
      </c>
      <c r="CC195" t="s">
        <v>341</v>
      </c>
      <c r="CD195" t="s">
        <v>341</v>
      </c>
      <c r="CE195" t="s">
        <v>341</v>
      </c>
      <c r="CF195" t="s">
        <v>341</v>
      </c>
      <c r="CG195" t="s">
        <v>341</v>
      </c>
      <c r="CH195" t="s">
        <v>341</v>
      </c>
      <c r="CI195" t="s">
        <v>341</v>
      </c>
      <c r="CJ195" t="s">
        <v>341</v>
      </c>
      <c r="CK195" t="s">
        <v>341</v>
      </c>
      <c r="CL195" t="s">
        <v>341</v>
      </c>
      <c r="CM195" t="str">
        <f t="shared" si="166"/>
        <v/>
      </c>
      <c r="CN195" t="str">
        <f t="shared" si="167"/>
        <v/>
      </c>
      <c r="CO195" t="str">
        <f t="shared" si="168"/>
        <v/>
      </c>
      <c r="CP195" t="str">
        <f t="shared" si="169"/>
        <v/>
      </c>
      <c r="CQ195" t="str">
        <f t="shared" si="170"/>
        <v/>
      </c>
      <c r="CR195" t="str">
        <f t="shared" si="171"/>
        <v/>
      </c>
      <c r="CS195" t="str">
        <f t="shared" si="172"/>
        <v/>
      </c>
      <c r="CT195" t="str">
        <f t="shared" si="173"/>
        <v/>
      </c>
      <c r="CU195" t="str">
        <f t="shared" si="174"/>
        <v/>
      </c>
      <c r="CV195" t="str">
        <f t="shared" si="175"/>
        <v/>
      </c>
      <c r="CW195" t="str">
        <f t="shared" si="176"/>
        <v/>
      </c>
      <c r="CX195" t="str">
        <f t="shared" si="177"/>
        <v/>
      </c>
      <c r="CY195" t="str">
        <f t="shared" si="178"/>
        <v/>
      </c>
      <c r="CZ195" t="str">
        <f t="shared" si="179"/>
        <v/>
      </c>
      <c r="DA195" t="str">
        <f t="shared" si="180"/>
        <v/>
      </c>
      <c r="DB195" t="str">
        <f t="shared" si="181"/>
        <v/>
      </c>
      <c r="DC195" t="str">
        <f t="shared" si="182"/>
        <v/>
      </c>
      <c r="DD195" t="str">
        <f t="shared" si="183"/>
        <v/>
      </c>
      <c r="DE195" t="str">
        <f t="shared" si="184"/>
        <v/>
      </c>
      <c r="DF195" t="str">
        <f t="shared" si="185"/>
        <v/>
      </c>
      <c r="DG195" t="str">
        <f t="shared" si="186"/>
        <v/>
      </c>
      <c r="DH195" t="str">
        <f t="shared" si="187"/>
        <v/>
      </c>
      <c r="DI195" t="str">
        <f t="shared" si="188"/>
        <v/>
      </c>
      <c r="DJ195" t="str">
        <f t="shared" si="189"/>
        <v/>
      </c>
      <c r="DK195" t="str">
        <f t="shared" si="190"/>
        <v/>
      </c>
      <c r="DL195" t="str">
        <f t="shared" si="191"/>
        <v>Processing: As an article component</v>
      </c>
      <c r="DM195" t="str">
        <f t="shared" si="192"/>
        <v/>
      </c>
      <c r="DN195" t="str">
        <f t="shared" si="193"/>
        <v/>
      </c>
      <c r="DO195" t="str">
        <f t="shared" si="194"/>
        <v/>
      </c>
      <c r="DP195" t="str">
        <f t="shared" si="195"/>
        <v/>
      </c>
      <c r="DQ195" t="str">
        <f t="shared" si="196"/>
        <v/>
      </c>
      <c r="DR195" t="str">
        <f t="shared" si="197"/>
        <v/>
      </c>
      <c r="DS195" t="str">
        <f t="shared" si="198"/>
        <v/>
      </c>
      <c r="DT195" t="str">
        <f t="shared" si="199"/>
        <v/>
      </c>
      <c r="DU195" t="str">
        <f t="shared" si="200"/>
        <v/>
      </c>
      <c r="DV195" t="str">
        <f t="shared" si="201"/>
        <v/>
      </c>
      <c r="DW195" t="str">
        <f t="shared" si="202"/>
        <v/>
      </c>
      <c r="DX195" t="str">
        <f t="shared" si="203"/>
        <v/>
      </c>
      <c r="DY195" t="str">
        <f t="shared" si="204"/>
        <v/>
      </c>
      <c r="DZ195" t="str">
        <f t="shared" si="205"/>
        <v/>
      </c>
      <c r="EA195" t="str">
        <f t="shared" si="206"/>
        <v/>
      </c>
      <c r="EB195" t="str">
        <f t="shared" si="207"/>
        <v/>
      </c>
      <c r="EC195" t="str">
        <f t="shared" si="208"/>
        <v/>
      </c>
      <c r="ED195" t="str">
        <f t="shared" si="209"/>
        <v/>
      </c>
      <c r="EE195" t="str">
        <f t="shared" si="210"/>
        <v/>
      </c>
      <c r="EF195" t="str">
        <f t="shared" si="211"/>
        <v/>
      </c>
      <c r="EG195" t="str">
        <f t="shared" si="212"/>
        <v/>
      </c>
      <c r="EH195" t="str">
        <f t="shared" si="213"/>
        <v/>
      </c>
      <c r="EI195" t="str">
        <f t="shared" si="214"/>
        <v/>
      </c>
      <c r="EJ195" t="str">
        <f t="shared" si="215"/>
        <v/>
      </c>
      <c r="EK195" t="str">
        <f t="shared" si="216"/>
        <v/>
      </c>
      <c r="EL195" t="str">
        <f t="shared" si="217"/>
        <v/>
      </c>
      <c r="EM195" t="str">
        <f t="shared" si="218"/>
        <v/>
      </c>
      <c r="EN195" t="str">
        <f t="shared" si="219"/>
        <v/>
      </c>
    </row>
    <row r="196" spans="1:144" ht="43.15">
      <c r="A196" s="7" t="s">
        <v>328</v>
      </c>
      <c r="B196" s="7">
        <v>2020</v>
      </c>
      <c r="C196" t="s">
        <v>675</v>
      </c>
      <c r="D196" t="s">
        <v>676</v>
      </c>
      <c r="E196" t="s">
        <v>677</v>
      </c>
      <c r="F196" t="s">
        <v>678</v>
      </c>
      <c r="G196" t="s">
        <v>679</v>
      </c>
      <c r="H196" t="s">
        <v>680</v>
      </c>
      <c r="I196">
        <v>67114</v>
      </c>
      <c r="J196" s="136">
        <f>VLOOKUP(H196, 'TRI Crosswalk codes'!D:E, 2, FALSE)</f>
        <v>7</v>
      </c>
      <c r="K196">
        <v>336413</v>
      </c>
      <c r="L196" s="137" t="str">
        <f>VLOOKUP(K196, '2017-2022 NAICS'!C:D, 2, FALSE)</f>
        <v>Other Aircraft Parts and Auxiliary Equipment Manufacturing</v>
      </c>
      <c r="M196" s="137" t="str">
        <f>IF(COUNTIF('Raw TRI Data'!A:A, K196) &gt;0, "Yes", "No")</f>
        <v>No</v>
      </c>
      <c r="N196">
        <v>38.04721</v>
      </c>
      <c r="O196">
        <v>-97.281599999999997</v>
      </c>
      <c r="P196" s="15">
        <v>110035962740</v>
      </c>
      <c r="Q196" s="15">
        <v>1320218765422</v>
      </c>
      <c r="R196" t="s">
        <v>335</v>
      </c>
      <c r="S196" t="s">
        <v>336</v>
      </c>
      <c r="T196" s="160">
        <v>3</v>
      </c>
      <c r="U196" s="136" t="str">
        <f>VLOOKUP(T196, 'TRI Crosswalk codes'!A:B, 2, FALSE)</f>
        <v>1,000 to 9,999</v>
      </c>
      <c r="V196">
        <v>0.4</v>
      </c>
      <c r="W196">
        <v>0.4</v>
      </c>
      <c r="Y196">
        <v>0.5</v>
      </c>
      <c r="Z196">
        <v>0.9</v>
      </c>
      <c r="AA196" t="s">
        <v>338</v>
      </c>
      <c r="AB196" s="137" t="str">
        <f t="shared" si="165"/>
        <v>Processing: As an article component</v>
      </c>
      <c r="AC196" s="137" t="s">
        <v>339</v>
      </c>
      <c r="AD196" s="26" t="str">
        <f>VLOOKUP(K196, 'NAICS OES Crosswalk'!A:C, 3, FALSE)</f>
        <v>Processing: Laminates and Prepreg Manufacturing</v>
      </c>
      <c r="AE196" s="26" t="str">
        <f>_xlfn.XLOOKUP($C196,'TRIFD to COU Crosswalk'!A:A,'TRIFD to COU Crosswalk'!B:B)</f>
        <v>Processing: reactive flame retardant in transportation equipment manufacturing</v>
      </c>
      <c r="AF196" s="137" t="s">
        <v>681</v>
      </c>
      <c r="AK196" t="s">
        <v>341</v>
      </c>
      <c r="AL196" t="s">
        <v>341</v>
      </c>
      <c r="AM196" t="s">
        <v>341</v>
      </c>
      <c r="AN196" t="s">
        <v>341</v>
      </c>
      <c r="AO196" t="s">
        <v>341</v>
      </c>
      <c r="AP196" t="s">
        <v>341</v>
      </c>
      <c r="AQ196" t="s">
        <v>341</v>
      </c>
      <c r="AR196" t="s">
        <v>341</v>
      </c>
      <c r="AS196" t="s">
        <v>341</v>
      </c>
      <c r="AT196" t="s">
        <v>341</v>
      </c>
      <c r="AU196" t="s">
        <v>341</v>
      </c>
      <c r="AV196" t="s">
        <v>341</v>
      </c>
      <c r="AW196" t="s">
        <v>341</v>
      </c>
      <c r="AX196" t="s">
        <v>341</v>
      </c>
      <c r="AY196" t="s">
        <v>341</v>
      </c>
      <c r="AZ196" t="s">
        <v>341</v>
      </c>
      <c r="BA196" t="s">
        <v>341</v>
      </c>
      <c r="BB196" t="s">
        <v>341</v>
      </c>
      <c r="BC196" t="s">
        <v>341</v>
      </c>
      <c r="BD196" t="s">
        <v>341</v>
      </c>
      <c r="BE196" t="s">
        <v>341</v>
      </c>
      <c r="BF196" t="s">
        <v>341</v>
      </c>
      <c r="BG196" t="s">
        <v>341</v>
      </c>
      <c r="BH196" t="s">
        <v>341</v>
      </c>
      <c r="BI196" t="s">
        <v>341</v>
      </c>
      <c r="BJ196" t="s">
        <v>342</v>
      </c>
      <c r="BK196" t="s">
        <v>341</v>
      </c>
      <c r="BL196" t="s">
        <v>341</v>
      </c>
      <c r="BM196" t="s">
        <v>341</v>
      </c>
      <c r="BN196" t="s">
        <v>341</v>
      </c>
      <c r="BO196" t="s">
        <v>341</v>
      </c>
      <c r="BP196" t="s">
        <v>341</v>
      </c>
      <c r="BQ196" t="s">
        <v>341</v>
      </c>
      <c r="BR196" t="s">
        <v>341</v>
      </c>
      <c r="BS196" t="s">
        <v>341</v>
      </c>
      <c r="BT196" t="s">
        <v>341</v>
      </c>
      <c r="BU196" t="s">
        <v>341</v>
      </c>
      <c r="BV196" t="s">
        <v>341</v>
      </c>
      <c r="BW196" t="s">
        <v>341</v>
      </c>
      <c r="BX196" t="s">
        <v>341</v>
      </c>
      <c r="BY196" t="s">
        <v>341</v>
      </c>
      <c r="BZ196" t="s">
        <v>341</v>
      </c>
      <c r="CA196" t="s">
        <v>341</v>
      </c>
      <c r="CB196" t="s">
        <v>341</v>
      </c>
      <c r="CC196" t="s">
        <v>341</v>
      </c>
      <c r="CD196" t="s">
        <v>341</v>
      </c>
      <c r="CE196" t="s">
        <v>341</v>
      </c>
      <c r="CF196" t="s">
        <v>341</v>
      </c>
      <c r="CG196" t="s">
        <v>341</v>
      </c>
      <c r="CH196" t="s">
        <v>341</v>
      </c>
      <c r="CI196" t="s">
        <v>341</v>
      </c>
      <c r="CJ196" t="s">
        <v>341</v>
      </c>
      <c r="CK196" t="s">
        <v>341</v>
      </c>
      <c r="CL196" t="s">
        <v>341</v>
      </c>
      <c r="CM196" t="str">
        <f t="shared" si="166"/>
        <v/>
      </c>
      <c r="CN196" t="str">
        <f t="shared" si="167"/>
        <v/>
      </c>
      <c r="CO196" t="str">
        <f t="shared" si="168"/>
        <v/>
      </c>
      <c r="CP196" t="str">
        <f t="shared" si="169"/>
        <v/>
      </c>
      <c r="CQ196" t="str">
        <f t="shared" si="170"/>
        <v/>
      </c>
      <c r="CR196" t="str">
        <f t="shared" si="171"/>
        <v/>
      </c>
      <c r="CS196" t="str">
        <f t="shared" si="172"/>
        <v/>
      </c>
      <c r="CT196" t="str">
        <f t="shared" si="173"/>
        <v/>
      </c>
      <c r="CU196" t="str">
        <f t="shared" si="174"/>
        <v/>
      </c>
      <c r="CV196" t="str">
        <f t="shared" si="175"/>
        <v/>
      </c>
      <c r="CW196" t="str">
        <f t="shared" si="176"/>
        <v/>
      </c>
      <c r="CX196" t="str">
        <f t="shared" si="177"/>
        <v/>
      </c>
      <c r="CY196" t="str">
        <f t="shared" si="178"/>
        <v/>
      </c>
      <c r="CZ196" t="str">
        <f t="shared" si="179"/>
        <v/>
      </c>
      <c r="DA196" t="str">
        <f t="shared" si="180"/>
        <v/>
      </c>
      <c r="DB196" t="str">
        <f t="shared" si="181"/>
        <v/>
      </c>
      <c r="DC196" t="str">
        <f t="shared" si="182"/>
        <v/>
      </c>
      <c r="DD196" t="str">
        <f t="shared" si="183"/>
        <v/>
      </c>
      <c r="DE196" t="str">
        <f t="shared" si="184"/>
        <v/>
      </c>
      <c r="DF196" t="str">
        <f t="shared" si="185"/>
        <v/>
      </c>
      <c r="DG196" t="str">
        <f t="shared" si="186"/>
        <v/>
      </c>
      <c r="DH196" t="str">
        <f t="shared" si="187"/>
        <v/>
      </c>
      <c r="DI196" t="str">
        <f t="shared" si="188"/>
        <v/>
      </c>
      <c r="DJ196" t="str">
        <f t="shared" si="189"/>
        <v/>
      </c>
      <c r="DK196" t="str">
        <f t="shared" si="190"/>
        <v/>
      </c>
      <c r="DL196" t="str">
        <f t="shared" si="191"/>
        <v>Processing: As an article component</v>
      </c>
      <c r="DM196" t="str">
        <f t="shared" si="192"/>
        <v/>
      </c>
      <c r="DN196" t="str">
        <f t="shared" si="193"/>
        <v/>
      </c>
      <c r="DO196" t="str">
        <f t="shared" si="194"/>
        <v/>
      </c>
      <c r="DP196" t="str">
        <f t="shared" si="195"/>
        <v/>
      </c>
      <c r="DQ196" t="str">
        <f t="shared" si="196"/>
        <v/>
      </c>
      <c r="DR196" t="str">
        <f t="shared" si="197"/>
        <v/>
      </c>
      <c r="DS196" t="str">
        <f t="shared" si="198"/>
        <v/>
      </c>
      <c r="DT196" t="str">
        <f t="shared" si="199"/>
        <v/>
      </c>
      <c r="DU196" t="str">
        <f t="shared" si="200"/>
        <v/>
      </c>
      <c r="DV196" t="str">
        <f t="shared" si="201"/>
        <v/>
      </c>
      <c r="DW196" t="str">
        <f t="shared" si="202"/>
        <v/>
      </c>
      <c r="DX196" t="str">
        <f t="shared" si="203"/>
        <v/>
      </c>
      <c r="DY196" t="str">
        <f t="shared" si="204"/>
        <v/>
      </c>
      <c r="DZ196" t="str">
        <f t="shared" si="205"/>
        <v/>
      </c>
      <c r="EA196" t="str">
        <f t="shared" si="206"/>
        <v/>
      </c>
      <c r="EB196" t="str">
        <f t="shared" si="207"/>
        <v/>
      </c>
      <c r="EC196" t="str">
        <f t="shared" si="208"/>
        <v/>
      </c>
      <c r="ED196" t="str">
        <f t="shared" si="209"/>
        <v/>
      </c>
      <c r="EE196" t="str">
        <f t="shared" si="210"/>
        <v/>
      </c>
      <c r="EF196" t="str">
        <f t="shared" si="211"/>
        <v/>
      </c>
      <c r="EG196" t="str">
        <f t="shared" si="212"/>
        <v/>
      </c>
      <c r="EH196" t="str">
        <f t="shared" si="213"/>
        <v/>
      </c>
      <c r="EI196" t="str">
        <f t="shared" si="214"/>
        <v/>
      </c>
      <c r="EJ196" t="str">
        <f t="shared" si="215"/>
        <v/>
      </c>
      <c r="EK196" t="str">
        <f t="shared" si="216"/>
        <v/>
      </c>
      <c r="EL196" t="str">
        <f t="shared" si="217"/>
        <v/>
      </c>
      <c r="EM196" t="str">
        <f t="shared" si="218"/>
        <v/>
      </c>
      <c r="EN196" t="str">
        <f t="shared" si="219"/>
        <v/>
      </c>
    </row>
    <row r="197" spans="1:144" ht="43.15">
      <c r="A197" s="7" t="s">
        <v>328</v>
      </c>
      <c r="B197" s="7">
        <v>2021</v>
      </c>
      <c r="C197" t="s">
        <v>675</v>
      </c>
      <c r="D197" t="s">
        <v>676</v>
      </c>
      <c r="E197" t="s">
        <v>677</v>
      </c>
      <c r="F197" t="s">
        <v>678</v>
      </c>
      <c r="G197" t="s">
        <v>679</v>
      </c>
      <c r="H197" t="s">
        <v>680</v>
      </c>
      <c r="I197">
        <v>67114</v>
      </c>
      <c r="J197" s="136">
        <f>VLOOKUP(H197, 'TRI Crosswalk codes'!D:E, 2, FALSE)</f>
        <v>7</v>
      </c>
      <c r="K197">
        <v>336413</v>
      </c>
      <c r="L197" s="137" t="str">
        <f>VLOOKUP(K197, '2017-2022 NAICS'!C:D, 2, FALSE)</f>
        <v>Other Aircraft Parts and Auxiliary Equipment Manufacturing</v>
      </c>
      <c r="M197" s="137" t="str">
        <f>IF(COUNTIF('Raw TRI Data'!A:A, K197) &gt;0, "Yes", "No")</f>
        <v>No</v>
      </c>
      <c r="N197">
        <v>38.04721</v>
      </c>
      <c r="O197">
        <v>-97.281599999999997</v>
      </c>
      <c r="P197" s="15">
        <v>110035962740</v>
      </c>
      <c r="Q197" s="15">
        <v>1321219723246</v>
      </c>
      <c r="R197" t="s">
        <v>335</v>
      </c>
      <c r="S197" t="s">
        <v>336</v>
      </c>
      <c r="T197" s="160">
        <v>3</v>
      </c>
      <c r="U197" s="136" t="str">
        <f>VLOOKUP(T197, 'TRI Crosswalk codes'!A:B, 2, FALSE)</f>
        <v>1,000 to 9,999</v>
      </c>
      <c r="V197">
        <v>0.4</v>
      </c>
      <c r="W197">
        <v>0.4</v>
      </c>
      <c r="Y197">
        <v>0.5</v>
      </c>
      <c r="Z197">
        <v>0.9</v>
      </c>
      <c r="AA197" t="s">
        <v>338</v>
      </c>
      <c r="AB197" s="137" t="str">
        <f t="shared" si="165"/>
        <v>Processing: As an article component</v>
      </c>
      <c r="AC197" s="137" t="s">
        <v>339</v>
      </c>
      <c r="AD197" s="26" t="str">
        <f>VLOOKUP(K197, 'NAICS OES Crosswalk'!A:C, 3, FALSE)</f>
        <v>Processing: Laminates and Prepreg Manufacturing</v>
      </c>
      <c r="AE197" s="26" t="str">
        <f>_xlfn.XLOOKUP($C197,'TRIFD to COU Crosswalk'!A:A,'TRIFD to COU Crosswalk'!B:B)</f>
        <v>Processing: reactive flame retardant in transportation equipment manufacturing</v>
      </c>
      <c r="AF197" s="137" t="s">
        <v>681</v>
      </c>
      <c r="AK197" t="s">
        <v>341</v>
      </c>
      <c r="AL197" t="s">
        <v>341</v>
      </c>
      <c r="AM197" t="s">
        <v>341</v>
      </c>
      <c r="AN197" t="s">
        <v>341</v>
      </c>
      <c r="AO197" t="s">
        <v>341</v>
      </c>
      <c r="AP197" t="s">
        <v>341</v>
      </c>
      <c r="AQ197" t="s">
        <v>341</v>
      </c>
      <c r="AR197" t="s">
        <v>341</v>
      </c>
      <c r="AS197" t="s">
        <v>341</v>
      </c>
      <c r="AT197" t="s">
        <v>341</v>
      </c>
      <c r="AU197" t="s">
        <v>341</v>
      </c>
      <c r="AV197" t="s">
        <v>341</v>
      </c>
      <c r="AW197" t="s">
        <v>341</v>
      </c>
      <c r="AX197" t="s">
        <v>341</v>
      </c>
      <c r="AY197" t="s">
        <v>341</v>
      </c>
      <c r="AZ197" t="s">
        <v>341</v>
      </c>
      <c r="BA197" t="s">
        <v>341</v>
      </c>
      <c r="BB197" t="s">
        <v>341</v>
      </c>
      <c r="BC197" t="s">
        <v>341</v>
      </c>
      <c r="BD197" t="s">
        <v>341</v>
      </c>
      <c r="BE197" t="s">
        <v>341</v>
      </c>
      <c r="BF197" t="s">
        <v>341</v>
      </c>
      <c r="BG197" t="s">
        <v>341</v>
      </c>
      <c r="BH197" t="s">
        <v>341</v>
      </c>
      <c r="BI197" t="s">
        <v>341</v>
      </c>
      <c r="BJ197" t="s">
        <v>342</v>
      </c>
      <c r="BK197" t="s">
        <v>341</v>
      </c>
      <c r="BL197" t="s">
        <v>341</v>
      </c>
      <c r="BM197" t="s">
        <v>341</v>
      </c>
      <c r="BN197" t="s">
        <v>341</v>
      </c>
      <c r="BO197" t="s">
        <v>341</v>
      </c>
      <c r="BP197" t="s">
        <v>341</v>
      </c>
      <c r="BQ197" t="s">
        <v>341</v>
      </c>
      <c r="BR197" t="s">
        <v>341</v>
      </c>
      <c r="BS197" t="s">
        <v>341</v>
      </c>
      <c r="BT197" t="s">
        <v>341</v>
      </c>
      <c r="BU197" t="s">
        <v>341</v>
      </c>
      <c r="BV197" t="s">
        <v>341</v>
      </c>
      <c r="BW197" t="s">
        <v>341</v>
      </c>
      <c r="BX197" t="s">
        <v>341</v>
      </c>
      <c r="BY197" t="s">
        <v>341</v>
      </c>
      <c r="BZ197" t="s">
        <v>341</v>
      </c>
      <c r="CA197" t="s">
        <v>341</v>
      </c>
      <c r="CB197" t="s">
        <v>341</v>
      </c>
      <c r="CC197" t="s">
        <v>341</v>
      </c>
      <c r="CD197" t="s">
        <v>341</v>
      </c>
      <c r="CE197" t="s">
        <v>341</v>
      </c>
      <c r="CF197" t="s">
        <v>341</v>
      </c>
      <c r="CG197" t="s">
        <v>341</v>
      </c>
      <c r="CH197" t="s">
        <v>341</v>
      </c>
      <c r="CI197" t="s">
        <v>341</v>
      </c>
      <c r="CJ197" t="s">
        <v>341</v>
      </c>
      <c r="CK197" t="s">
        <v>341</v>
      </c>
      <c r="CL197" t="s">
        <v>341</v>
      </c>
      <c r="CM197" t="str">
        <f t="shared" si="166"/>
        <v/>
      </c>
      <c r="CN197" t="str">
        <f t="shared" si="167"/>
        <v/>
      </c>
      <c r="CO197" t="str">
        <f t="shared" si="168"/>
        <v/>
      </c>
      <c r="CP197" t="str">
        <f t="shared" si="169"/>
        <v/>
      </c>
      <c r="CQ197" t="str">
        <f t="shared" si="170"/>
        <v/>
      </c>
      <c r="CR197" t="str">
        <f t="shared" si="171"/>
        <v/>
      </c>
      <c r="CS197" t="str">
        <f t="shared" si="172"/>
        <v/>
      </c>
      <c r="CT197" t="str">
        <f t="shared" si="173"/>
        <v/>
      </c>
      <c r="CU197" t="str">
        <f t="shared" si="174"/>
        <v/>
      </c>
      <c r="CV197" t="str">
        <f t="shared" si="175"/>
        <v/>
      </c>
      <c r="CW197" t="str">
        <f t="shared" si="176"/>
        <v/>
      </c>
      <c r="CX197" t="str">
        <f t="shared" si="177"/>
        <v/>
      </c>
      <c r="CY197" t="str">
        <f t="shared" si="178"/>
        <v/>
      </c>
      <c r="CZ197" t="str">
        <f t="shared" si="179"/>
        <v/>
      </c>
      <c r="DA197" t="str">
        <f t="shared" si="180"/>
        <v/>
      </c>
      <c r="DB197" t="str">
        <f t="shared" si="181"/>
        <v/>
      </c>
      <c r="DC197" t="str">
        <f t="shared" si="182"/>
        <v/>
      </c>
      <c r="DD197" t="str">
        <f t="shared" si="183"/>
        <v/>
      </c>
      <c r="DE197" t="str">
        <f t="shared" si="184"/>
        <v/>
      </c>
      <c r="DF197" t="str">
        <f t="shared" si="185"/>
        <v/>
      </c>
      <c r="DG197" t="str">
        <f t="shared" si="186"/>
        <v/>
      </c>
      <c r="DH197" t="str">
        <f t="shared" si="187"/>
        <v/>
      </c>
      <c r="DI197" t="str">
        <f t="shared" si="188"/>
        <v/>
      </c>
      <c r="DJ197" t="str">
        <f t="shared" si="189"/>
        <v/>
      </c>
      <c r="DK197" t="str">
        <f t="shared" si="190"/>
        <v/>
      </c>
      <c r="DL197" t="str">
        <f t="shared" si="191"/>
        <v>Processing: As an article component</v>
      </c>
      <c r="DM197" t="str">
        <f t="shared" si="192"/>
        <v/>
      </c>
      <c r="DN197" t="str">
        <f t="shared" si="193"/>
        <v/>
      </c>
      <c r="DO197" t="str">
        <f t="shared" si="194"/>
        <v/>
      </c>
      <c r="DP197" t="str">
        <f t="shared" si="195"/>
        <v/>
      </c>
      <c r="DQ197" t="str">
        <f t="shared" si="196"/>
        <v/>
      </c>
      <c r="DR197" t="str">
        <f t="shared" si="197"/>
        <v/>
      </c>
      <c r="DS197" t="str">
        <f t="shared" si="198"/>
        <v/>
      </c>
      <c r="DT197" t="str">
        <f t="shared" si="199"/>
        <v/>
      </c>
      <c r="DU197" t="str">
        <f t="shared" si="200"/>
        <v/>
      </c>
      <c r="DV197" t="str">
        <f t="shared" si="201"/>
        <v/>
      </c>
      <c r="DW197" t="str">
        <f t="shared" si="202"/>
        <v/>
      </c>
      <c r="DX197" t="str">
        <f t="shared" si="203"/>
        <v/>
      </c>
      <c r="DY197" t="str">
        <f t="shared" si="204"/>
        <v/>
      </c>
      <c r="DZ197" t="str">
        <f t="shared" si="205"/>
        <v/>
      </c>
      <c r="EA197" t="str">
        <f t="shared" si="206"/>
        <v/>
      </c>
      <c r="EB197" t="str">
        <f t="shared" si="207"/>
        <v/>
      </c>
      <c r="EC197" t="str">
        <f t="shared" si="208"/>
        <v/>
      </c>
      <c r="ED197" t="str">
        <f t="shared" si="209"/>
        <v/>
      </c>
      <c r="EE197" t="str">
        <f t="shared" si="210"/>
        <v/>
      </c>
      <c r="EF197" t="str">
        <f t="shared" si="211"/>
        <v/>
      </c>
      <c r="EG197" t="str">
        <f t="shared" si="212"/>
        <v/>
      </c>
      <c r="EH197" t="str">
        <f t="shared" si="213"/>
        <v/>
      </c>
      <c r="EI197" t="str">
        <f t="shared" si="214"/>
        <v/>
      </c>
      <c r="EJ197" t="str">
        <f t="shared" si="215"/>
        <v/>
      </c>
      <c r="EK197" t="str">
        <f t="shared" si="216"/>
        <v/>
      </c>
      <c r="EL197" t="str">
        <f t="shared" si="217"/>
        <v/>
      </c>
      <c r="EM197" t="str">
        <f t="shared" si="218"/>
        <v/>
      </c>
      <c r="EN197" t="str">
        <f t="shared" si="219"/>
        <v/>
      </c>
    </row>
    <row r="198" spans="1:144" ht="43.15">
      <c r="A198" s="7" t="s">
        <v>328</v>
      </c>
      <c r="B198" s="7">
        <v>2022</v>
      </c>
      <c r="C198" t="s">
        <v>675</v>
      </c>
      <c r="D198" t="s">
        <v>676</v>
      </c>
      <c r="E198" t="s">
        <v>677</v>
      </c>
      <c r="F198" t="s">
        <v>678</v>
      </c>
      <c r="G198" t="s">
        <v>679</v>
      </c>
      <c r="H198" t="s">
        <v>680</v>
      </c>
      <c r="I198">
        <v>67114</v>
      </c>
      <c r="J198" s="136">
        <f>VLOOKUP(H198, 'TRI Crosswalk codes'!D:E, 2, FALSE)</f>
        <v>7</v>
      </c>
      <c r="K198">
        <v>336413</v>
      </c>
      <c r="L198" s="137" t="str">
        <f>VLOOKUP(K198, '2017-2022 NAICS'!C:D, 2, FALSE)</f>
        <v>Other Aircraft Parts and Auxiliary Equipment Manufacturing</v>
      </c>
      <c r="M198" s="137" t="str">
        <f>IF(COUNTIF('Raw TRI Data'!A:A, K198) &gt;0, "Yes", "No")</f>
        <v>No</v>
      </c>
      <c r="N198">
        <v>38.04721</v>
      </c>
      <c r="O198">
        <v>-97.281599999999997</v>
      </c>
      <c r="P198" s="15">
        <v>110035962740</v>
      </c>
      <c r="Q198" s="15">
        <v>1322220948451</v>
      </c>
      <c r="R198" t="s">
        <v>335</v>
      </c>
      <c r="S198" t="s">
        <v>336</v>
      </c>
      <c r="T198" s="160">
        <v>3</v>
      </c>
      <c r="U198" s="136" t="str">
        <f>VLOOKUP(T198, 'TRI Crosswalk codes'!A:B, 2, FALSE)</f>
        <v>1,000 to 9,999</v>
      </c>
      <c r="V198">
        <v>0.6</v>
      </c>
      <c r="W198">
        <v>0.6</v>
      </c>
      <c r="Y198">
        <v>0.8</v>
      </c>
      <c r="Z198">
        <v>1.4</v>
      </c>
      <c r="AA198" t="s">
        <v>338</v>
      </c>
      <c r="AB198" s="137" t="str">
        <f t="shared" si="165"/>
        <v>Processing: As an article component</v>
      </c>
      <c r="AC198" s="137" t="s">
        <v>339</v>
      </c>
      <c r="AD198" s="26" t="str">
        <f>VLOOKUP(K198, 'NAICS OES Crosswalk'!A:C, 3, FALSE)</f>
        <v>Processing: Laminates and Prepreg Manufacturing</v>
      </c>
      <c r="AE198" s="26" t="str">
        <f>_xlfn.XLOOKUP($C198,'TRIFD to COU Crosswalk'!A:A,'TRIFD to COU Crosswalk'!B:B)</f>
        <v>Processing: reactive flame retardant in transportation equipment manufacturing</v>
      </c>
      <c r="AF198" s="137" t="s">
        <v>681</v>
      </c>
      <c r="AK198" t="s">
        <v>341</v>
      </c>
      <c r="AL198" t="s">
        <v>341</v>
      </c>
      <c r="AM198" t="s">
        <v>341</v>
      </c>
      <c r="AN198" t="s">
        <v>341</v>
      </c>
      <c r="AO198" t="s">
        <v>341</v>
      </c>
      <c r="AP198" t="s">
        <v>341</v>
      </c>
      <c r="AQ198" t="s">
        <v>341</v>
      </c>
      <c r="AR198" t="s">
        <v>341</v>
      </c>
      <c r="AS198" t="s">
        <v>341</v>
      </c>
      <c r="AT198" t="s">
        <v>341</v>
      </c>
      <c r="AU198" t="s">
        <v>341</v>
      </c>
      <c r="AV198" t="s">
        <v>341</v>
      </c>
      <c r="AW198" t="s">
        <v>341</v>
      </c>
      <c r="AX198" t="s">
        <v>341</v>
      </c>
      <c r="AY198" t="s">
        <v>341</v>
      </c>
      <c r="AZ198" t="s">
        <v>341</v>
      </c>
      <c r="BA198" t="s">
        <v>341</v>
      </c>
      <c r="BB198" t="s">
        <v>341</v>
      </c>
      <c r="BC198" t="s">
        <v>341</v>
      </c>
      <c r="BD198" t="s">
        <v>341</v>
      </c>
      <c r="BE198" t="s">
        <v>341</v>
      </c>
      <c r="BF198" t="s">
        <v>341</v>
      </c>
      <c r="BG198" t="s">
        <v>341</v>
      </c>
      <c r="BH198" t="s">
        <v>341</v>
      </c>
      <c r="BI198" t="s">
        <v>341</v>
      </c>
      <c r="BJ198" t="s">
        <v>342</v>
      </c>
      <c r="BK198" t="s">
        <v>341</v>
      </c>
      <c r="BL198" t="s">
        <v>341</v>
      </c>
      <c r="BM198" t="s">
        <v>341</v>
      </c>
      <c r="BN198" t="s">
        <v>341</v>
      </c>
      <c r="BO198" t="s">
        <v>341</v>
      </c>
      <c r="BP198" t="s">
        <v>341</v>
      </c>
      <c r="BQ198" t="s">
        <v>341</v>
      </c>
      <c r="BR198" t="s">
        <v>341</v>
      </c>
      <c r="BS198" t="s">
        <v>341</v>
      </c>
      <c r="BT198" t="s">
        <v>341</v>
      </c>
      <c r="BU198" t="s">
        <v>341</v>
      </c>
      <c r="BV198" t="s">
        <v>341</v>
      </c>
      <c r="BW198" t="s">
        <v>341</v>
      </c>
      <c r="BX198" t="s">
        <v>341</v>
      </c>
      <c r="BY198" t="s">
        <v>341</v>
      </c>
      <c r="BZ198" t="s">
        <v>341</v>
      </c>
      <c r="CA198" t="s">
        <v>341</v>
      </c>
      <c r="CB198" t="s">
        <v>341</v>
      </c>
      <c r="CC198" t="s">
        <v>341</v>
      </c>
      <c r="CD198" t="s">
        <v>341</v>
      </c>
      <c r="CE198" t="s">
        <v>341</v>
      </c>
      <c r="CF198" t="s">
        <v>341</v>
      </c>
      <c r="CG198" t="s">
        <v>341</v>
      </c>
      <c r="CH198" t="s">
        <v>341</v>
      </c>
      <c r="CI198" t="s">
        <v>341</v>
      </c>
      <c r="CJ198" t="s">
        <v>341</v>
      </c>
      <c r="CK198" t="s">
        <v>341</v>
      </c>
      <c r="CL198" t="s">
        <v>341</v>
      </c>
      <c r="CM198" t="str">
        <f t="shared" si="166"/>
        <v/>
      </c>
      <c r="CN198" t="str">
        <f t="shared" si="167"/>
        <v/>
      </c>
      <c r="CO198" t="str">
        <f t="shared" si="168"/>
        <v/>
      </c>
      <c r="CP198" t="str">
        <f t="shared" si="169"/>
        <v/>
      </c>
      <c r="CQ198" t="str">
        <f t="shared" si="170"/>
        <v/>
      </c>
      <c r="CR198" t="str">
        <f t="shared" si="171"/>
        <v/>
      </c>
      <c r="CS198" t="str">
        <f t="shared" si="172"/>
        <v/>
      </c>
      <c r="CT198" t="str">
        <f t="shared" si="173"/>
        <v/>
      </c>
      <c r="CU198" t="str">
        <f t="shared" si="174"/>
        <v/>
      </c>
      <c r="CV198" t="str">
        <f t="shared" si="175"/>
        <v/>
      </c>
      <c r="CW198" t="str">
        <f t="shared" si="176"/>
        <v/>
      </c>
      <c r="CX198" t="str">
        <f t="shared" si="177"/>
        <v/>
      </c>
      <c r="CY198" t="str">
        <f t="shared" si="178"/>
        <v/>
      </c>
      <c r="CZ198" t="str">
        <f t="shared" si="179"/>
        <v/>
      </c>
      <c r="DA198" t="str">
        <f t="shared" si="180"/>
        <v/>
      </c>
      <c r="DB198" t="str">
        <f t="shared" si="181"/>
        <v/>
      </c>
      <c r="DC198" t="str">
        <f t="shared" si="182"/>
        <v/>
      </c>
      <c r="DD198" t="str">
        <f t="shared" si="183"/>
        <v/>
      </c>
      <c r="DE198" t="str">
        <f t="shared" si="184"/>
        <v/>
      </c>
      <c r="DF198" t="str">
        <f t="shared" si="185"/>
        <v/>
      </c>
      <c r="DG198" t="str">
        <f t="shared" si="186"/>
        <v/>
      </c>
      <c r="DH198" t="str">
        <f t="shared" si="187"/>
        <v/>
      </c>
      <c r="DI198" t="str">
        <f t="shared" si="188"/>
        <v/>
      </c>
      <c r="DJ198" t="str">
        <f t="shared" si="189"/>
        <v/>
      </c>
      <c r="DK198" t="str">
        <f t="shared" si="190"/>
        <v/>
      </c>
      <c r="DL198" t="str">
        <f t="shared" si="191"/>
        <v>Processing: As an article component</v>
      </c>
      <c r="DM198" t="str">
        <f t="shared" si="192"/>
        <v/>
      </c>
      <c r="DN198" t="str">
        <f t="shared" si="193"/>
        <v/>
      </c>
      <c r="DO198" t="str">
        <f t="shared" si="194"/>
        <v/>
      </c>
      <c r="DP198" t="str">
        <f t="shared" si="195"/>
        <v/>
      </c>
      <c r="DQ198" t="str">
        <f t="shared" si="196"/>
        <v/>
      </c>
      <c r="DR198" t="str">
        <f t="shared" si="197"/>
        <v/>
      </c>
      <c r="DS198" t="str">
        <f t="shared" si="198"/>
        <v/>
      </c>
      <c r="DT198" t="str">
        <f t="shared" si="199"/>
        <v/>
      </c>
      <c r="DU198" t="str">
        <f t="shared" si="200"/>
        <v/>
      </c>
      <c r="DV198" t="str">
        <f t="shared" si="201"/>
        <v/>
      </c>
      <c r="DW198" t="str">
        <f t="shared" si="202"/>
        <v/>
      </c>
      <c r="DX198" t="str">
        <f t="shared" si="203"/>
        <v/>
      </c>
      <c r="DY198" t="str">
        <f t="shared" si="204"/>
        <v/>
      </c>
      <c r="DZ198" t="str">
        <f t="shared" si="205"/>
        <v/>
      </c>
      <c r="EA198" t="str">
        <f t="shared" si="206"/>
        <v/>
      </c>
      <c r="EB198" t="str">
        <f t="shared" si="207"/>
        <v/>
      </c>
      <c r="EC198" t="str">
        <f t="shared" si="208"/>
        <v/>
      </c>
      <c r="ED198" t="str">
        <f t="shared" si="209"/>
        <v/>
      </c>
      <c r="EE198" t="str">
        <f t="shared" si="210"/>
        <v/>
      </c>
      <c r="EF198" t="str">
        <f t="shared" si="211"/>
        <v/>
      </c>
      <c r="EG198" t="str">
        <f t="shared" si="212"/>
        <v/>
      </c>
      <c r="EH198" t="str">
        <f t="shared" si="213"/>
        <v/>
      </c>
      <c r="EI198" t="str">
        <f t="shared" si="214"/>
        <v/>
      </c>
      <c r="EJ198" t="str">
        <f t="shared" si="215"/>
        <v/>
      </c>
      <c r="EK198" t="str">
        <f t="shared" si="216"/>
        <v/>
      </c>
      <c r="EL198" t="str">
        <f t="shared" si="217"/>
        <v/>
      </c>
      <c r="EM198" t="str">
        <f t="shared" si="218"/>
        <v/>
      </c>
      <c r="EN198" t="str">
        <f t="shared" si="219"/>
        <v/>
      </c>
    </row>
    <row r="199" spans="1:144" ht="43.15">
      <c r="A199" s="7" t="s">
        <v>328</v>
      </c>
      <c r="B199" s="7">
        <v>2023</v>
      </c>
      <c r="C199" t="s">
        <v>675</v>
      </c>
      <c r="D199" t="s">
        <v>676</v>
      </c>
      <c r="E199" t="s">
        <v>677</v>
      </c>
      <c r="F199" t="s">
        <v>678</v>
      </c>
      <c r="G199" t="s">
        <v>679</v>
      </c>
      <c r="H199" t="s">
        <v>680</v>
      </c>
      <c r="I199">
        <v>67114</v>
      </c>
      <c r="J199" s="136">
        <f>VLOOKUP(H199, 'TRI Crosswalk codes'!D:E, 2, FALSE)</f>
        <v>7</v>
      </c>
      <c r="K199">
        <v>336413</v>
      </c>
      <c r="L199" s="137" t="str">
        <f>VLOOKUP(K199, '2017-2022 NAICS'!C:D, 2, FALSE)</f>
        <v>Other Aircraft Parts and Auxiliary Equipment Manufacturing</v>
      </c>
      <c r="M199" s="137" t="str">
        <f>IF(COUNTIF('Raw TRI Data'!A:A, K199) &gt;0, "Yes", "No")</f>
        <v>No</v>
      </c>
      <c r="N199">
        <v>38.04721</v>
      </c>
      <c r="O199">
        <v>-97.281599999999997</v>
      </c>
      <c r="P199" s="15">
        <v>110035962740</v>
      </c>
      <c r="Q199" s="15">
        <v>1323221804343</v>
      </c>
      <c r="R199" t="s">
        <v>335</v>
      </c>
      <c r="S199" t="s">
        <v>336</v>
      </c>
      <c r="T199" s="160">
        <v>3</v>
      </c>
      <c r="U199" s="136" t="str">
        <f>VLOOKUP(T199, 'TRI Crosswalk codes'!A:B, 2, FALSE)</f>
        <v>1,000 to 9,999</v>
      </c>
      <c r="V199">
        <v>0.7</v>
      </c>
      <c r="W199">
        <v>0.7</v>
      </c>
      <c r="Y199">
        <v>0.8</v>
      </c>
      <c r="Z199">
        <v>1.5</v>
      </c>
      <c r="AA199" t="s">
        <v>338</v>
      </c>
      <c r="AB199" s="137" t="str">
        <f t="shared" si="165"/>
        <v>Processing: As an article component</v>
      </c>
      <c r="AC199" s="137" t="s">
        <v>339</v>
      </c>
      <c r="AD199" s="26" t="str">
        <f>VLOOKUP(K199, 'NAICS OES Crosswalk'!A:C, 3, FALSE)</f>
        <v>Processing: Laminates and Prepreg Manufacturing</v>
      </c>
      <c r="AE199" s="26" t="str">
        <f>_xlfn.XLOOKUP($C199,'TRIFD to COU Crosswalk'!A:A,'TRIFD to COU Crosswalk'!B:B)</f>
        <v>Processing: reactive flame retardant in transportation equipment manufacturing</v>
      </c>
      <c r="AF199" s="137" t="s">
        <v>681</v>
      </c>
      <c r="AK199" t="s">
        <v>341</v>
      </c>
      <c r="AL199" t="s">
        <v>341</v>
      </c>
      <c r="AM199" t="s">
        <v>341</v>
      </c>
      <c r="AN199" t="s">
        <v>341</v>
      </c>
      <c r="AO199" t="s">
        <v>341</v>
      </c>
      <c r="AP199" t="s">
        <v>341</v>
      </c>
      <c r="AQ199" t="s">
        <v>341</v>
      </c>
      <c r="AR199" t="s">
        <v>341</v>
      </c>
      <c r="AS199" t="s">
        <v>341</v>
      </c>
      <c r="AT199" t="s">
        <v>341</v>
      </c>
      <c r="AU199" t="s">
        <v>341</v>
      </c>
      <c r="AV199" t="s">
        <v>341</v>
      </c>
      <c r="AW199" t="s">
        <v>341</v>
      </c>
      <c r="AX199" t="s">
        <v>341</v>
      </c>
      <c r="AY199" t="s">
        <v>341</v>
      </c>
      <c r="AZ199" t="s">
        <v>341</v>
      </c>
      <c r="BA199" t="s">
        <v>341</v>
      </c>
      <c r="BB199" t="s">
        <v>341</v>
      </c>
      <c r="BC199" t="s">
        <v>341</v>
      </c>
      <c r="BD199" t="s">
        <v>341</v>
      </c>
      <c r="BE199" t="s">
        <v>341</v>
      </c>
      <c r="BF199" t="s">
        <v>341</v>
      </c>
      <c r="BG199" t="s">
        <v>341</v>
      </c>
      <c r="BH199" t="s">
        <v>341</v>
      </c>
      <c r="BI199" t="s">
        <v>341</v>
      </c>
      <c r="BJ199" t="s">
        <v>342</v>
      </c>
      <c r="BK199" t="s">
        <v>341</v>
      </c>
      <c r="BL199" t="s">
        <v>341</v>
      </c>
      <c r="BM199" t="s">
        <v>341</v>
      </c>
      <c r="BN199" t="s">
        <v>341</v>
      </c>
      <c r="BO199" t="s">
        <v>341</v>
      </c>
      <c r="BP199" t="s">
        <v>341</v>
      </c>
      <c r="BQ199" t="s">
        <v>341</v>
      </c>
      <c r="BR199" t="s">
        <v>341</v>
      </c>
      <c r="BS199" t="s">
        <v>341</v>
      </c>
      <c r="BT199" t="s">
        <v>341</v>
      </c>
      <c r="BU199" t="s">
        <v>341</v>
      </c>
      <c r="BV199" t="s">
        <v>341</v>
      </c>
      <c r="BW199" t="s">
        <v>341</v>
      </c>
      <c r="BX199" t="s">
        <v>341</v>
      </c>
      <c r="BY199" t="s">
        <v>341</v>
      </c>
      <c r="BZ199" t="s">
        <v>341</v>
      </c>
      <c r="CA199" t="s">
        <v>341</v>
      </c>
      <c r="CB199" t="s">
        <v>341</v>
      </c>
      <c r="CC199" t="s">
        <v>341</v>
      </c>
      <c r="CD199" t="s">
        <v>341</v>
      </c>
      <c r="CE199" t="s">
        <v>341</v>
      </c>
      <c r="CF199" t="s">
        <v>341</v>
      </c>
      <c r="CG199" t="s">
        <v>341</v>
      </c>
      <c r="CH199" t="s">
        <v>341</v>
      </c>
      <c r="CI199" t="s">
        <v>341</v>
      </c>
      <c r="CJ199" t="s">
        <v>341</v>
      </c>
      <c r="CK199" t="s">
        <v>341</v>
      </c>
      <c r="CL199" t="s">
        <v>341</v>
      </c>
      <c r="CM199" t="str">
        <f t="shared" si="166"/>
        <v/>
      </c>
      <c r="CN199" t="str">
        <f t="shared" si="167"/>
        <v/>
      </c>
      <c r="CO199" t="str">
        <f t="shared" si="168"/>
        <v/>
      </c>
      <c r="CP199" t="str">
        <f t="shared" si="169"/>
        <v/>
      </c>
      <c r="CQ199" t="str">
        <f t="shared" si="170"/>
        <v/>
      </c>
      <c r="CR199" t="str">
        <f t="shared" si="171"/>
        <v/>
      </c>
      <c r="CS199" t="str">
        <f t="shared" si="172"/>
        <v/>
      </c>
      <c r="CT199" t="str">
        <f t="shared" si="173"/>
        <v/>
      </c>
      <c r="CU199" t="str">
        <f t="shared" si="174"/>
        <v/>
      </c>
      <c r="CV199" t="str">
        <f t="shared" si="175"/>
        <v/>
      </c>
      <c r="CW199" t="str">
        <f t="shared" si="176"/>
        <v/>
      </c>
      <c r="CX199" t="str">
        <f t="shared" si="177"/>
        <v/>
      </c>
      <c r="CY199" t="str">
        <f t="shared" si="178"/>
        <v/>
      </c>
      <c r="CZ199" t="str">
        <f t="shared" si="179"/>
        <v/>
      </c>
      <c r="DA199" t="str">
        <f t="shared" si="180"/>
        <v/>
      </c>
      <c r="DB199" t="str">
        <f t="shared" si="181"/>
        <v/>
      </c>
      <c r="DC199" t="str">
        <f t="shared" si="182"/>
        <v/>
      </c>
      <c r="DD199" t="str">
        <f t="shared" si="183"/>
        <v/>
      </c>
      <c r="DE199" t="str">
        <f t="shared" si="184"/>
        <v/>
      </c>
      <c r="DF199" t="str">
        <f t="shared" si="185"/>
        <v/>
      </c>
      <c r="DG199" t="str">
        <f t="shared" si="186"/>
        <v/>
      </c>
      <c r="DH199" t="str">
        <f t="shared" si="187"/>
        <v/>
      </c>
      <c r="DI199" t="str">
        <f t="shared" si="188"/>
        <v/>
      </c>
      <c r="DJ199" t="str">
        <f t="shared" si="189"/>
        <v/>
      </c>
      <c r="DK199" t="str">
        <f t="shared" si="190"/>
        <v/>
      </c>
      <c r="DL199" t="str">
        <f t="shared" si="191"/>
        <v>Processing: As an article component</v>
      </c>
      <c r="DM199" t="str">
        <f t="shared" si="192"/>
        <v/>
      </c>
      <c r="DN199" t="str">
        <f t="shared" si="193"/>
        <v/>
      </c>
      <c r="DO199" t="str">
        <f t="shared" si="194"/>
        <v/>
      </c>
      <c r="DP199" t="str">
        <f t="shared" si="195"/>
        <v/>
      </c>
      <c r="DQ199" t="str">
        <f t="shared" si="196"/>
        <v/>
      </c>
      <c r="DR199" t="str">
        <f t="shared" si="197"/>
        <v/>
      </c>
      <c r="DS199" t="str">
        <f t="shared" si="198"/>
        <v/>
      </c>
      <c r="DT199" t="str">
        <f t="shared" si="199"/>
        <v/>
      </c>
      <c r="DU199" t="str">
        <f t="shared" si="200"/>
        <v/>
      </c>
      <c r="DV199" t="str">
        <f t="shared" si="201"/>
        <v/>
      </c>
      <c r="DW199" t="str">
        <f t="shared" si="202"/>
        <v/>
      </c>
      <c r="DX199" t="str">
        <f t="shared" si="203"/>
        <v/>
      </c>
      <c r="DY199" t="str">
        <f t="shared" si="204"/>
        <v/>
      </c>
      <c r="DZ199" t="str">
        <f t="shared" si="205"/>
        <v/>
      </c>
      <c r="EA199" t="str">
        <f t="shared" si="206"/>
        <v/>
      </c>
      <c r="EB199" t="str">
        <f t="shared" si="207"/>
        <v/>
      </c>
      <c r="EC199" t="str">
        <f t="shared" si="208"/>
        <v/>
      </c>
      <c r="ED199" t="str">
        <f t="shared" si="209"/>
        <v/>
      </c>
      <c r="EE199" t="str">
        <f t="shared" si="210"/>
        <v/>
      </c>
      <c r="EF199" t="str">
        <f t="shared" si="211"/>
        <v/>
      </c>
      <c r="EG199" t="str">
        <f t="shared" si="212"/>
        <v/>
      </c>
      <c r="EH199" t="str">
        <f t="shared" si="213"/>
        <v/>
      </c>
      <c r="EI199" t="str">
        <f t="shared" si="214"/>
        <v/>
      </c>
      <c r="EJ199" t="str">
        <f t="shared" si="215"/>
        <v/>
      </c>
      <c r="EK199" t="str">
        <f t="shared" si="216"/>
        <v/>
      </c>
      <c r="EL199" t="str">
        <f t="shared" si="217"/>
        <v/>
      </c>
      <c r="EM199" t="str">
        <f t="shared" si="218"/>
        <v/>
      </c>
      <c r="EN199" t="str">
        <f t="shared" si="219"/>
        <v/>
      </c>
    </row>
    <row r="200" spans="1:144" ht="57.6">
      <c r="A200" s="7" t="s">
        <v>328</v>
      </c>
      <c r="B200" s="7">
        <v>2019</v>
      </c>
      <c r="C200" t="s">
        <v>682</v>
      </c>
      <c r="D200" t="s">
        <v>683</v>
      </c>
      <c r="E200" t="s">
        <v>684</v>
      </c>
      <c r="F200" t="s">
        <v>685</v>
      </c>
      <c r="G200" t="s">
        <v>686</v>
      </c>
      <c r="H200" t="s">
        <v>687</v>
      </c>
      <c r="I200" s="160" t="s">
        <v>688</v>
      </c>
      <c r="J200" s="136">
        <f>VLOOKUP(H200, 'TRI Crosswalk codes'!D:E, 2, FALSE)</f>
        <v>1</v>
      </c>
      <c r="K200">
        <v>334413</v>
      </c>
      <c r="L200" s="137" t="str">
        <f>VLOOKUP(K200, '2017-2022 NAICS'!C:D, 2, FALSE)</f>
        <v>Semiconductor and Related Device Manufacturing</v>
      </c>
      <c r="M200" s="137" t="str">
        <f>IF(COUNTIF('Raw TRI Data'!A:A, K200) &gt;0, "Yes", "No")</f>
        <v>No</v>
      </c>
      <c r="N200">
        <v>42.731000000000002</v>
      </c>
      <c r="O200">
        <v>-71.430999999999997</v>
      </c>
      <c r="P200" s="15">
        <v>110000313321</v>
      </c>
      <c r="Q200" s="15">
        <v>1319218141378</v>
      </c>
      <c r="R200" t="s">
        <v>335</v>
      </c>
      <c r="S200" t="s">
        <v>336</v>
      </c>
      <c r="T200" s="160">
        <v>2</v>
      </c>
      <c r="U200" s="136" t="str">
        <f>VLOOKUP(T200, 'TRI Crosswalk codes'!A:B, 2, FALSE)</f>
        <v>100 to 999</v>
      </c>
      <c r="V200">
        <v>0</v>
      </c>
      <c r="W200">
        <v>0</v>
      </c>
      <c r="Y200">
        <v>0.5</v>
      </c>
      <c r="Z200">
        <v>0.5</v>
      </c>
      <c r="AA200" t="s">
        <v>338</v>
      </c>
      <c r="AB200" s="137" t="str">
        <f t="shared" si="165"/>
        <v>Manufacture: Import; Manufacture: For on-site use/processing; Processing: As a formulation component; P201 - Additives; Processing: As an article component</v>
      </c>
      <c r="AC200" s="137" t="s">
        <v>339</v>
      </c>
      <c r="AD200" s="26" t="str">
        <f>VLOOKUP(K200, 'NAICS OES Crosswalk'!A:C, 3, FALSE)</f>
        <v>Processing: PCB and PCB Laminates Manufacturing</v>
      </c>
      <c r="AE200" s="26" t="str">
        <f>_xlfn.XLOOKUP($C200,'TRIFD to COU Crosswalk'!A:A,'TRIFD to COU Crosswalk'!B:B)</f>
        <v>Processing: reactive flame retardant in computer and electronic product manufacturing</v>
      </c>
      <c r="AF200" s="137" t="s">
        <v>689</v>
      </c>
      <c r="AH200" s="26"/>
      <c r="AK200" t="s">
        <v>341</v>
      </c>
      <c r="AL200" t="s">
        <v>342</v>
      </c>
      <c r="AM200" t="s">
        <v>342</v>
      </c>
      <c r="AN200" t="s">
        <v>341</v>
      </c>
      <c r="AO200" t="s">
        <v>341</v>
      </c>
      <c r="AP200" t="s">
        <v>341</v>
      </c>
      <c r="AQ200" t="s">
        <v>341</v>
      </c>
      <c r="AR200" t="s">
        <v>341</v>
      </c>
      <c r="AS200" t="s">
        <v>341</v>
      </c>
      <c r="AT200" t="s">
        <v>341</v>
      </c>
      <c r="AU200" t="s">
        <v>341</v>
      </c>
      <c r="AV200" t="s">
        <v>341</v>
      </c>
      <c r="AW200" t="s">
        <v>342</v>
      </c>
      <c r="AX200" t="s">
        <v>342</v>
      </c>
      <c r="AY200" t="s">
        <v>341</v>
      </c>
      <c r="AZ200" t="s">
        <v>341</v>
      </c>
      <c r="BA200" t="s">
        <v>341</v>
      </c>
      <c r="BB200" t="s">
        <v>341</v>
      </c>
      <c r="BC200" t="s">
        <v>341</v>
      </c>
      <c r="BD200" t="s">
        <v>341</v>
      </c>
      <c r="BE200" t="s">
        <v>341</v>
      </c>
      <c r="BF200" t="s">
        <v>341</v>
      </c>
      <c r="BG200" t="s">
        <v>341</v>
      </c>
      <c r="BH200" t="s">
        <v>341</v>
      </c>
      <c r="BI200" t="s">
        <v>341</v>
      </c>
      <c r="BJ200" t="s">
        <v>342</v>
      </c>
      <c r="BK200" t="s">
        <v>341</v>
      </c>
      <c r="BL200" t="s">
        <v>341</v>
      </c>
      <c r="BM200" t="s">
        <v>341</v>
      </c>
      <c r="BN200" t="s">
        <v>341</v>
      </c>
      <c r="BO200" t="s">
        <v>341</v>
      </c>
      <c r="BP200" t="s">
        <v>341</v>
      </c>
      <c r="BQ200" t="s">
        <v>341</v>
      </c>
      <c r="BR200" t="s">
        <v>341</v>
      </c>
      <c r="BS200" t="s">
        <v>341</v>
      </c>
      <c r="BT200" t="s">
        <v>341</v>
      </c>
      <c r="BU200" t="s">
        <v>341</v>
      </c>
      <c r="BV200" t="s">
        <v>341</v>
      </c>
      <c r="BW200" t="s">
        <v>341</v>
      </c>
      <c r="BX200" t="s">
        <v>341</v>
      </c>
      <c r="BY200" t="s">
        <v>341</v>
      </c>
      <c r="BZ200" t="s">
        <v>341</v>
      </c>
      <c r="CA200" t="s">
        <v>341</v>
      </c>
      <c r="CB200" t="s">
        <v>341</v>
      </c>
      <c r="CC200" t="s">
        <v>341</v>
      </c>
      <c r="CD200" t="s">
        <v>341</v>
      </c>
      <c r="CE200" t="s">
        <v>341</v>
      </c>
      <c r="CF200" t="s">
        <v>341</v>
      </c>
      <c r="CG200" t="s">
        <v>341</v>
      </c>
      <c r="CH200" t="s">
        <v>341</v>
      </c>
      <c r="CI200" t="s">
        <v>341</v>
      </c>
      <c r="CJ200" t="s">
        <v>341</v>
      </c>
      <c r="CK200" t="s">
        <v>341</v>
      </c>
      <c r="CL200" t="s">
        <v>341</v>
      </c>
      <c r="CM200" t="str">
        <f t="shared" si="166"/>
        <v/>
      </c>
      <c r="CN200" t="str">
        <f t="shared" si="167"/>
        <v>Manufacture: Import</v>
      </c>
      <c r="CO200" t="str">
        <f t="shared" si="168"/>
        <v>Manufacture: For on-site use/processing</v>
      </c>
      <c r="CP200" t="str">
        <f t="shared" si="169"/>
        <v/>
      </c>
      <c r="CQ200" t="str">
        <f t="shared" si="170"/>
        <v/>
      </c>
      <c r="CR200" t="str">
        <f t="shared" si="171"/>
        <v/>
      </c>
      <c r="CS200" t="str">
        <f t="shared" si="172"/>
        <v/>
      </c>
      <c r="CT200" t="str">
        <f t="shared" si="173"/>
        <v/>
      </c>
      <c r="CU200" t="str">
        <f t="shared" si="174"/>
        <v/>
      </c>
      <c r="CV200" t="str">
        <f t="shared" si="175"/>
        <v/>
      </c>
      <c r="CW200" t="str">
        <f t="shared" si="176"/>
        <v/>
      </c>
      <c r="CX200" t="str">
        <f t="shared" si="177"/>
        <v/>
      </c>
      <c r="CY200" t="str">
        <f t="shared" si="178"/>
        <v>Processing: As a formulation component</v>
      </c>
      <c r="CZ200" t="str">
        <f t="shared" si="179"/>
        <v>P201 - Additives</v>
      </c>
      <c r="DA200" t="str">
        <f t="shared" si="180"/>
        <v/>
      </c>
      <c r="DB200" t="str">
        <f t="shared" si="181"/>
        <v/>
      </c>
      <c r="DC200" t="str">
        <f t="shared" si="182"/>
        <v/>
      </c>
      <c r="DD200" t="str">
        <f t="shared" si="183"/>
        <v/>
      </c>
      <c r="DE200" t="str">
        <f t="shared" si="184"/>
        <v/>
      </c>
      <c r="DF200" t="str">
        <f t="shared" si="185"/>
        <v/>
      </c>
      <c r="DG200" t="str">
        <f t="shared" si="186"/>
        <v/>
      </c>
      <c r="DH200" t="str">
        <f t="shared" si="187"/>
        <v/>
      </c>
      <c r="DI200" t="str">
        <f t="shared" si="188"/>
        <v/>
      </c>
      <c r="DJ200" t="str">
        <f t="shared" si="189"/>
        <v/>
      </c>
      <c r="DK200" t="str">
        <f t="shared" si="190"/>
        <v/>
      </c>
      <c r="DL200" t="str">
        <f t="shared" si="191"/>
        <v>Processing: As an article component</v>
      </c>
      <c r="DM200" t="str">
        <f t="shared" si="192"/>
        <v/>
      </c>
      <c r="DN200" t="str">
        <f t="shared" si="193"/>
        <v/>
      </c>
      <c r="DO200" t="str">
        <f t="shared" si="194"/>
        <v/>
      </c>
      <c r="DP200" t="str">
        <f t="shared" si="195"/>
        <v/>
      </c>
      <c r="DQ200" t="str">
        <f t="shared" si="196"/>
        <v/>
      </c>
      <c r="DR200" t="str">
        <f t="shared" si="197"/>
        <v/>
      </c>
      <c r="DS200" t="str">
        <f t="shared" si="198"/>
        <v/>
      </c>
      <c r="DT200" t="str">
        <f t="shared" si="199"/>
        <v/>
      </c>
      <c r="DU200" t="str">
        <f t="shared" si="200"/>
        <v/>
      </c>
      <c r="DV200" t="str">
        <f t="shared" si="201"/>
        <v/>
      </c>
      <c r="DW200" t="str">
        <f t="shared" si="202"/>
        <v/>
      </c>
      <c r="DX200" t="str">
        <f t="shared" si="203"/>
        <v/>
      </c>
      <c r="DY200" t="str">
        <f t="shared" si="204"/>
        <v/>
      </c>
      <c r="DZ200" t="str">
        <f t="shared" si="205"/>
        <v/>
      </c>
      <c r="EA200" t="str">
        <f t="shared" si="206"/>
        <v/>
      </c>
      <c r="EB200" t="str">
        <f t="shared" si="207"/>
        <v/>
      </c>
      <c r="EC200" t="str">
        <f t="shared" si="208"/>
        <v/>
      </c>
      <c r="ED200" t="str">
        <f t="shared" si="209"/>
        <v/>
      </c>
      <c r="EE200" t="str">
        <f t="shared" si="210"/>
        <v/>
      </c>
      <c r="EF200" t="str">
        <f t="shared" si="211"/>
        <v/>
      </c>
      <c r="EG200" t="str">
        <f t="shared" si="212"/>
        <v/>
      </c>
      <c r="EH200" t="str">
        <f t="shared" si="213"/>
        <v/>
      </c>
      <c r="EI200" t="str">
        <f t="shared" si="214"/>
        <v/>
      </c>
      <c r="EJ200" t="str">
        <f t="shared" si="215"/>
        <v/>
      </c>
      <c r="EK200" t="str">
        <f t="shared" si="216"/>
        <v/>
      </c>
      <c r="EL200" t="str">
        <f t="shared" si="217"/>
        <v/>
      </c>
      <c r="EM200" t="str">
        <f t="shared" si="218"/>
        <v/>
      </c>
      <c r="EN200" t="str">
        <f t="shared" si="219"/>
        <v/>
      </c>
    </row>
    <row r="201" spans="1:144" ht="57.6">
      <c r="A201" s="7" t="s">
        <v>328</v>
      </c>
      <c r="B201" s="7">
        <v>2020</v>
      </c>
      <c r="C201" t="s">
        <v>682</v>
      </c>
      <c r="D201" t="s">
        <v>683</v>
      </c>
      <c r="E201" t="s">
        <v>684</v>
      </c>
      <c r="F201" t="s">
        <v>685</v>
      </c>
      <c r="G201" t="s">
        <v>686</v>
      </c>
      <c r="H201" t="s">
        <v>687</v>
      </c>
      <c r="I201" s="160" t="s">
        <v>688</v>
      </c>
      <c r="J201" s="136">
        <f>VLOOKUP(H201, 'TRI Crosswalk codes'!D:E, 2, FALSE)</f>
        <v>1</v>
      </c>
      <c r="K201">
        <v>334413</v>
      </c>
      <c r="L201" s="137" t="str">
        <f>VLOOKUP(K201, '2017-2022 NAICS'!C:D, 2, FALSE)</f>
        <v>Semiconductor and Related Device Manufacturing</v>
      </c>
      <c r="M201" s="137" t="str">
        <f>IF(COUNTIF('Raw TRI Data'!A:A, K201) &gt;0, "Yes", "No")</f>
        <v>No</v>
      </c>
      <c r="N201">
        <v>42.731000000000002</v>
      </c>
      <c r="O201">
        <v>-71.430999999999997</v>
      </c>
      <c r="P201" s="15">
        <v>110000313321</v>
      </c>
      <c r="Q201" s="15">
        <v>1320219347212</v>
      </c>
      <c r="R201" t="s">
        <v>335</v>
      </c>
      <c r="S201" t="s">
        <v>336</v>
      </c>
      <c r="T201" s="160">
        <v>2</v>
      </c>
      <c r="U201" s="136" t="str">
        <f>VLOOKUP(T201, 'TRI Crosswalk codes'!A:B, 2, FALSE)</f>
        <v>100 to 999</v>
      </c>
      <c r="V201">
        <v>0</v>
      </c>
      <c r="W201">
        <v>0</v>
      </c>
      <c r="Y201">
        <v>0.2</v>
      </c>
      <c r="Z201">
        <v>0.2</v>
      </c>
      <c r="AA201" t="s">
        <v>338</v>
      </c>
      <c r="AB201" s="137" t="str">
        <f t="shared" si="165"/>
        <v>Manufacture: Import; Manufacture: For on-site use/processing; Processing: As a formulation component; P201 - Additives; Processing: As an article component</v>
      </c>
      <c r="AC201" s="137" t="s">
        <v>339</v>
      </c>
      <c r="AD201" s="26" t="str">
        <f>VLOOKUP(K201, 'NAICS OES Crosswalk'!A:C, 3, FALSE)</f>
        <v>Processing: PCB and PCB Laminates Manufacturing</v>
      </c>
      <c r="AE201" s="26" t="str">
        <f>_xlfn.XLOOKUP($C201,'TRIFD to COU Crosswalk'!A:A,'TRIFD to COU Crosswalk'!B:B)</f>
        <v>Processing: reactive flame retardant in computer and electronic product manufacturing</v>
      </c>
      <c r="AF201" s="137" t="s">
        <v>689</v>
      </c>
      <c r="AH201" s="26"/>
      <c r="AK201" t="s">
        <v>341</v>
      </c>
      <c r="AL201" t="s">
        <v>342</v>
      </c>
      <c r="AM201" t="s">
        <v>342</v>
      </c>
      <c r="AN201" t="s">
        <v>341</v>
      </c>
      <c r="AO201" t="s">
        <v>341</v>
      </c>
      <c r="AP201" t="s">
        <v>341</v>
      </c>
      <c r="AQ201" t="s">
        <v>341</v>
      </c>
      <c r="AR201" t="s">
        <v>341</v>
      </c>
      <c r="AS201" t="s">
        <v>341</v>
      </c>
      <c r="AT201" t="s">
        <v>341</v>
      </c>
      <c r="AU201" t="s">
        <v>341</v>
      </c>
      <c r="AV201" t="s">
        <v>341</v>
      </c>
      <c r="AW201" t="s">
        <v>342</v>
      </c>
      <c r="AX201" t="s">
        <v>342</v>
      </c>
      <c r="AY201" t="s">
        <v>341</v>
      </c>
      <c r="AZ201" t="s">
        <v>341</v>
      </c>
      <c r="BA201" t="s">
        <v>341</v>
      </c>
      <c r="BB201" t="s">
        <v>341</v>
      </c>
      <c r="BC201" t="s">
        <v>341</v>
      </c>
      <c r="BD201" t="s">
        <v>341</v>
      </c>
      <c r="BE201" t="s">
        <v>341</v>
      </c>
      <c r="BF201" t="s">
        <v>341</v>
      </c>
      <c r="BG201" t="s">
        <v>341</v>
      </c>
      <c r="BH201" t="s">
        <v>341</v>
      </c>
      <c r="BI201" t="s">
        <v>341</v>
      </c>
      <c r="BJ201" t="s">
        <v>342</v>
      </c>
      <c r="BK201" t="s">
        <v>341</v>
      </c>
      <c r="BL201" t="s">
        <v>341</v>
      </c>
      <c r="BM201" t="s">
        <v>341</v>
      </c>
      <c r="BN201" t="s">
        <v>341</v>
      </c>
      <c r="BO201" t="s">
        <v>341</v>
      </c>
      <c r="BP201" t="s">
        <v>341</v>
      </c>
      <c r="BQ201" t="s">
        <v>341</v>
      </c>
      <c r="BR201" t="s">
        <v>341</v>
      </c>
      <c r="BS201" t="s">
        <v>341</v>
      </c>
      <c r="BT201" t="s">
        <v>341</v>
      </c>
      <c r="BU201" t="s">
        <v>341</v>
      </c>
      <c r="BV201" t="s">
        <v>341</v>
      </c>
      <c r="BW201" t="s">
        <v>341</v>
      </c>
      <c r="BX201" t="s">
        <v>341</v>
      </c>
      <c r="BY201" t="s">
        <v>341</v>
      </c>
      <c r="BZ201" t="s">
        <v>341</v>
      </c>
      <c r="CA201" t="s">
        <v>341</v>
      </c>
      <c r="CB201" t="s">
        <v>341</v>
      </c>
      <c r="CC201" t="s">
        <v>341</v>
      </c>
      <c r="CD201" t="s">
        <v>341</v>
      </c>
      <c r="CE201" t="s">
        <v>341</v>
      </c>
      <c r="CF201" t="s">
        <v>341</v>
      </c>
      <c r="CG201" t="s">
        <v>341</v>
      </c>
      <c r="CH201" t="s">
        <v>341</v>
      </c>
      <c r="CI201" t="s">
        <v>341</v>
      </c>
      <c r="CJ201" t="s">
        <v>341</v>
      </c>
      <c r="CK201" t="s">
        <v>341</v>
      </c>
      <c r="CL201" t="s">
        <v>341</v>
      </c>
      <c r="CM201" t="str">
        <f t="shared" si="166"/>
        <v/>
      </c>
      <c r="CN201" t="str">
        <f t="shared" si="167"/>
        <v>Manufacture: Import</v>
      </c>
      <c r="CO201" t="str">
        <f t="shared" si="168"/>
        <v>Manufacture: For on-site use/processing</v>
      </c>
      <c r="CP201" t="str">
        <f t="shared" si="169"/>
        <v/>
      </c>
      <c r="CQ201" t="str">
        <f t="shared" si="170"/>
        <v/>
      </c>
      <c r="CR201" t="str">
        <f t="shared" si="171"/>
        <v/>
      </c>
      <c r="CS201" t="str">
        <f t="shared" si="172"/>
        <v/>
      </c>
      <c r="CT201" t="str">
        <f t="shared" si="173"/>
        <v/>
      </c>
      <c r="CU201" t="str">
        <f t="shared" si="174"/>
        <v/>
      </c>
      <c r="CV201" t="str">
        <f t="shared" si="175"/>
        <v/>
      </c>
      <c r="CW201" t="str">
        <f t="shared" si="176"/>
        <v/>
      </c>
      <c r="CX201" t="str">
        <f t="shared" si="177"/>
        <v/>
      </c>
      <c r="CY201" t="str">
        <f t="shared" si="178"/>
        <v>Processing: As a formulation component</v>
      </c>
      <c r="CZ201" t="str">
        <f t="shared" si="179"/>
        <v>P201 - Additives</v>
      </c>
      <c r="DA201" t="str">
        <f t="shared" si="180"/>
        <v/>
      </c>
      <c r="DB201" t="str">
        <f t="shared" si="181"/>
        <v/>
      </c>
      <c r="DC201" t="str">
        <f t="shared" si="182"/>
        <v/>
      </c>
      <c r="DD201" t="str">
        <f t="shared" si="183"/>
        <v/>
      </c>
      <c r="DE201" t="str">
        <f t="shared" si="184"/>
        <v/>
      </c>
      <c r="DF201" t="str">
        <f t="shared" si="185"/>
        <v/>
      </c>
      <c r="DG201" t="str">
        <f t="shared" si="186"/>
        <v/>
      </c>
      <c r="DH201" t="str">
        <f t="shared" si="187"/>
        <v/>
      </c>
      <c r="DI201" t="str">
        <f t="shared" si="188"/>
        <v/>
      </c>
      <c r="DJ201" t="str">
        <f t="shared" si="189"/>
        <v/>
      </c>
      <c r="DK201" t="str">
        <f t="shared" si="190"/>
        <v/>
      </c>
      <c r="DL201" t="str">
        <f t="shared" si="191"/>
        <v>Processing: As an article component</v>
      </c>
      <c r="DM201" t="str">
        <f t="shared" si="192"/>
        <v/>
      </c>
      <c r="DN201" t="str">
        <f t="shared" si="193"/>
        <v/>
      </c>
      <c r="DO201" t="str">
        <f t="shared" si="194"/>
        <v/>
      </c>
      <c r="DP201" t="str">
        <f t="shared" si="195"/>
        <v/>
      </c>
      <c r="DQ201" t="str">
        <f t="shared" si="196"/>
        <v/>
      </c>
      <c r="DR201" t="str">
        <f t="shared" si="197"/>
        <v/>
      </c>
      <c r="DS201" t="str">
        <f t="shared" si="198"/>
        <v/>
      </c>
      <c r="DT201" t="str">
        <f t="shared" si="199"/>
        <v/>
      </c>
      <c r="DU201" t="str">
        <f t="shared" si="200"/>
        <v/>
      </c>
      <c r="DV201" t="str">
        <f t="shared" si="201"/>
        <v/>
      </c>
      <c r="DW201" t="str">
        <f t="shared" si="202"/>
        <v/>
      </c>
      <c r="DX201" t="str">
        <f t="shared" si="203"/>
        <v/>
      </c>
      <c r="DY201" t="str">
        <f t="shared" si="204"/>
        <v/>
      </c>
      <c r="DZ201" t="str">
        <f t="shared" si="205"/>
        <v/>
      </c>
      <c r="EA201" t="str">
        <f t="shared" si="206"/>
        <v/>
      </c>
      <c r="EB201" t="str">
        <f t="shared" si="207"/>
        <v/>
      </c>
      <c r="EC201" t="str">
        <f t="shared" si="208"/>
        <v/>
      </c>
      <c r="ED201" t="str">
        <f t="shared" si="209"/>
        <v/>
      </c>
      <c r="EE201" t="str">
        <f t="shared" si="210"/>
        <v/>
      </c>
      <c r="EF201" t="str">
        <f t="shared" si="211"/>
        <v/>
      </c>
      <c r="EG201" t="str">
        <f t="shared" si="212"/>
        <v/>
      </c>
      <c r="EH201" t="str">
        <f t="shared" si="213"/>
        <v/>
      </c>
      <c r="EI201" t="str">
        <f t="shared" si="214"/>
        <v/>
      </c>
      <c r="EJ201" t="str">
        <f t="shared" si="215"/>
        <v/>
      </c>
      <c r="EK201" t="str">
        <f t="shared" si="216"/>
        <v/>
      </c>
      <c r="EL201" t="str">
        <f t="shared" si="217"/>
        <v/>
      </c>
      <c r="EM201" t="str">
        <f t="shared" si="218"/>
        <v/>
      </c>
      <c r="EN201" t="str">
        <f t="shared" si="219"/>
        <v/>
      </c>
    </row>
    <row r="202" spans="1:144" ht="57.6">
      <c r="A202" s="7" t="s">
        <v>328</v>
      </c>
      <c r="B202" s="7">
        <v>2021</v>
      </c>
      <c r="C202" t="s">
        <v>682</v>
      </c>
      <c r="D202" t="s">
        <v>683</v>
      </c>
      <c r="E202" t="s">
        <v>684</v>
      </c>
      <c r="F202" t="s">
        <v>685</v>
      </c>
      <c r="G202" t="s">
        <v>686</v>
      </c>
      <c r="H202" t="s">
        <v>687</v>
      </c>
      <c r="I202" s="160" t="s">
        <v>688</v>
      </c>
      <c r="J202" s="136">
        <f>VLOOKUP(H202, 'TRI Crosswalk codes'!D:E, 2, FALSE)</f>
        <v>1</v>
      </c>
      <c r="K202">
        <v>334413</v>
      </c>
      <c r="L202" s="137" t="str">
        <f>VLOOKUP(K202, '2017-2022 NAICS'!C:D, 2, FALSE)</f>
        <v>Semiconductor and Related Device Manufacturing</v>
      </c>
      <c r="M202" s="137" t="str">
        <f>IF(COUNTIF('Raw TRI Data'!A:A, K202) &gt;0, "Yes", "No")</f>
        <v>No</v>
      </c>
      <c r="N202">
        <v>42.731000000000002</v>
      </c>
      <c r="O202">
        <v>-71.430999999999997</v>
      </c>
      <c r="P202" s="15">
        <v>110000313321</v>
      </c>
      <c r="Q202" s="15">
        <v>1321219897598</v>
      </c>
      <c r="R202" t="s">
        <v>335</v>
      </c>
      <c r="S202" t="s">
        <v>336</v>
      </c>
      <c r="T202" s="160">
        <v>2</v>
      </c>
      <c r="U202" s="136" t="str">
        <f>VLOOKUP(T202, 'TRI Crosswalk codes'!A:B, 2, FALSE)</f>
        <v>100 to 999</v>
      </c>
      <c r="V202">
        <v>0</v>
      </c>
      <c r="W202">
        <v>0</v>
      </c>
      <c r="Y202">
        <v>0.2</v>
      </c>
      <c r="Z202">
        <v>0.2</v>
      </c>
      <c r="AA202" t="s">
        <v>338</v>
      </c>
      <c r="AB202" s="137" t="str">
        <f t="shared" si="165"/>
        <v>Processing: As a formulation component; P201 - Additives; Processing: As an article component</v>
      </c>
      <c r="AC202" s="137" t="s">
        <v>339</v>
      </c>
      <c r="AD202" s="26" t="str">
        <f>VLOOKUP(K202, 'NAICS OES Crosswalk'!A:C, 3, FALSE)</f>
        <v>Processing: PCB and PCB Laminates Manufacturing</v>
      </c>
      <c r="AE202" s="26" t="str">
        <f>_xlfn.XLOOKUP($C202,'TRIFD to COU Crosswalk'!A:A,'TRIFD to COU Crosswalk'!B:B)</f>
        <v>Processing: reactive flame retardant in computer and electronic product manufacturing</v>
      </c>
      <c r="AF202" s="137" t="s">
        <v>689</v>
      </c>
      <c r="AH202" s="26"/>
      <c r="AK202" t="s">
        <v>341</v>
      </c>
      <c r="AL202" t="s">
        <v>341</v>
      </c>
      <c r="AM202" t="s">
        <v>341</v>
      </c>
      <c r="AN202" t="s">
        <v>341</v>
      </c>
      <c r="AO202" t="s">
        <v>341</v>
      </c>
      <c r="AP202" t="s">
        <v>341</v>
      </c>
      <c r="AQ202" t="s">
        <v>341</v>
      </c>
      <c r="AR202" t="s">
        <v>341</v>
      </c>
      <c r="AS202" t="s">
        <v>341</v>
      </c>
      <c r="AT202" t="s">
        <v>341</v>
      </c>
      <c r="AU202" t="s">
        <v>341</v>
      </c>
      <c r="AV202" t="s">
        <v>341</v>
      </c>
      <c r="AW202" t="s">
        <v>342</v>
      </c>
      <c r="AX202" t="s">
        <v>342</v>
      </c>
      <c r="AY202" t="s">
        <v>341</v>
      </c>
      <c r="AZ202" t="s">
        <v>341</v>
      </c>
      <c r="BA202" t="s">
        <v>341</v>
      </c>
      <c r="BB202" t="s">
        <v>341</v>
      </c>
      <c r="BC202" t="s">
        <v>341</v>
      </c>
      <c r="BD202" t="s">
        <v>341</v>
      </c>
      <c r="BE202" t="s">
        <v>341</v>
      </c>
      <c r="BF202" t="s">
        <v>341</v>
      </c>
      <c r="BG202" t="s">
        <v>341</v>
      </c>
      <c r="BH202" t="s">
        <v>341</v>
      </c>
      <c r="BI202" t="s">
        <v>341</v>
      </c>
      <c r="BJ202" t="s">
        <v>342</v>
      </c>
      <c r="BK202" t="s">
        <v>341</v>
      </c>
      <c r="BL202" t="s">
        <v>341</v>
      </c>
      <c r="BM202" t="s">
        <v>341</v>
      </c>
      <c r="BN202" t="s">
        <v>341</v>
      </c>
      <c r="BO202" t="s">
        <v>341</v>
      </c>
      <c r="BP202" t="s">
        <v>341</v>
      </c>
      <c r="BQ202" t="s">
        <v>341</v>
      </c>
      <c r="BR202" t="s">
        <v>341</v>
      </c>
      <c r="BS202" t="s">
        <v>341</v>
      </c>
      <c r="BT202" t="s">
        <v>341</v>
      </c>
      <c r="BU202" t="s">
        <v>341</v>
      </c>
      <c r="BV202" t="s">
        <v>341</v>
      </c>
      <c r="BW202" t="s">
        <v>341</v>
      </c>
      <c r="BX202" t="s">
        <v>341</v>
      </c>
      <c r="BY202" t="s">
        <v>341</v>
      </c>
      <c r="BZ202" t="s">
        <v>341</v>
      </c>
      <c r="CA202" t="s">
        <v>341</v>
      </c>
      <c r="CB202" t="s">
        <v>341</v>
      </c>
      <c r="CC202" t="s">
        <v>341</v>
      </c>
      <c r="CD202" t="s">
        <v>341</v>
      </c>
      <c r="CE202" t="s">
        <v>341</v>
      </c>
      <c r="CF202" t="s">
        <v>341</v>
      </c>
      <c r="CG202" t="s">
        <v>341</v>
      </c>
      <c r="CH202" t="s">
        <v>341</v>
      </c>
      <c r="CI202" t="s">
        <v>341</v>
      </c>
      <c r="CJ202" t="s">
        <v>341</v>
      </c>
      <c r="CK202" t="s">
        <v>341</v>
      </c>
      <c r="CL202" t="s">
        <v>341</v>
      </c>
      <c r="CM202" t="str">
        <f t="shared" si="166"/>
        <v/>
      </c>
      <c r="CN202" t="str">
        <f t="shared" si="167"/>
        <v/>
      </c>
      <c r="CO202" t="str">
        <f t="shared" si="168"/>
        <v/>
      </c>
      <c r="CP202" t="str">
        <f t="shared" si="169"/>
        <v/>
      </c>
      <c r="CQ202" t="str">
        <f t="shared" si="170"/>
        <v/>
      </c>
      <c r="CR202" t="str">
        <f t="shared" si="171"/>
        <v/>
      </c>
      <c r="CS202" t="str">
        <f t="shared" si="172"/>
        <v/>
      </c>
      <c r="CT202" t="str">
        <f t="shared" si="173"/>
        <v/>
      </c>
      <c r="CU202" t="str">
        <f t="shared" si="174"/>
        <v/>
      </c>
      <c r="CV202" t="str">
        <f t="shared" si="175"/>
        <v/>
      </c>
      <c r="CW202" t="str">
        <f t="shared" si="176"/>
        <v/>
      </c>
      <c r="CX202" t="str">
        <f t="shared" si="177"/>
        <v/>
      </c>
      <c r="CY202" t="str">
        <f t="shared" si="178"/>
        <v>Processing: As a formulation component</v>
      </c>
      <c r="CZ202" t="str">
        <f t="shared" si="179"/>
        <v>P201 - Additives</v>
      </c>
      <c r="DA202" t="str">
        <f t="shared" si="180"/>
        <v/>
      </c>
      <c r="DB202" t="str">
        <f t="shared" si="181"/>
        <v/>
      </c>
      <c r="DC202" t="str">
        <f t="shared" si="182"/>
        <v/>
      </c>
      <c r="DD202" t="str">
        <f t="shared" si="183"/>
        <v/>
      </c>
      <c r="DE202" t="str">
        <f t="shared" si="184"/>
        <v/>
      </c>
      <c r="DF202" t="str">
        <f t="shared" si="185"/>
        <v/>
      </c>
      <c r="DG202" t="str">
        <f t="shared" si="186"/>
        <v/>
      </c>
      <c r="DH202" t="str">
        <f t="shared" si="187"/>
        <v/>
      </c>
      <c r="DI202" t="str">
        <f t="shared" si="188"/>
        <v/>
      </c>
      <c r="DJ202" t="str">
        <f t="shared" si="189"/>
        <v/>
      </c>
      <c r="DK202" t="str">
        <f t="shared" si="190"/>
        <v/>
      </c>
      <c r="DL202" t="str">
        <f t="shared" si="191"/>
        <v>Processing: As an article component</v>
      </c>
      <c r="DM202" t="str">
        <f t="shared" si="192"/>
        <v/>
      </c>
      <c r="DN202" t="str">
        <f t="shared" si="193"/>
        <v/>
      </c>
      <c r="DO202" t="str">
        <f t="shared" si="194"/>
        <v/>
      </c>
      <c r="DP202" t="str">
        <f t="shared" si="195"/>
        <v/>
      </c>
      <c r="DQ202" t="str">
        <f t="shared" si="196"/>
        <v/>
      </c>
      <c r="DR202" t="str">
        <f t="shared" si="197"/>
        <v/>
      </c>
      <c r="DS202" t="str">
        <f t="shared" si="198"/>
        <v/>
      </c>
      <c r="DT202" t="str">
        <f t="shared" si="199"/>
        <v/>
      </c>
      <c r="DU202" t="str">
        <f t="shared" si="200"/>
        <v/>
      </c>
      <c r="DV202" t="str">
        <f t="shared" si="201"/>
        <v/>
      </c>
      <c r="DW202" t="str">
        <f t="shared" si="202"/>
        <v/>
      </c>
      <c r="DX202" t="str">
        <f t="shared" si="203"/>
        <v/>
      </c>
      <c r="DY202" t="str">
        <f t="shared" si="204"/>
        <v/>
      </c>
      <c r="DZ202" t="str">
        <f t="shared" si="205"/>
        <v/>
      </c>
      <c r="EA202" t="str">
        <f t="shared" si="206"/>
        <v/>
      </c>
      <c r="EB202" t="str">
        <f t="shared" si="207"/>
        <v/>
      </c>
      <c r="EC202" t="str">
        <f t="shared" si="208"/>
        <v/>
      </c>
      <c r="ED202" t="str">
        <f t="shared" si="209"/>
        <v/>
      </c>
      <c r="EE202" t="str">
        <f t="shared" si="210"/>
        <v/>
      </c>
      <c r="EF202" t="str">
        <f t="shared" si="211"/>
        <v/>
      </c>
      <c r="EG202" t="str">
        <f t="shared" si="212"/>
        <v/>
      </c>
      <c r="EH202" t="str">
        <f t="shared" si="213"/>
        <v/>
      </c>
      <c r="EI202" t="str">
        <f t="shared" si="214"/>
        <v/>
      </c>
      <c r="EJ202" t="str">
        <f t="shared" si="215"/>
        <v/>
      </c>
      <c r="EK202" t="str">
        <f t="shared" si="216"/>
        <v/>
      </c>
      <c r="EL202" t="str">
        <f t="shared" si="217"/>
        <v/>
      </c>
      <c r="EM202" t="str">
        <f t="shared" si="218"/>
        <v/>
      </c>
      <c r="EN202" t="str">
        <f t="shared" si="219"/>
        <v/>
      </c>
    </row>
    <row r="203" spans="1:144" ht="57.6">
      <c r="A203" s="7" t="s">
        <v>328</v>
      </c>
      <c r="B203" s="7">
        <v>2022</v>
      </c>
      <c r="C203" t="s">
        <v>682</v>
      </c>
      <c r="D203" t="s">
        <v>683</v>
      </c>
      <c r="E203" t="s">
        <v>684</v>
      </c>
      <c r="F203" t="s">
        <v>685</v>
      </c>
      <c r="G203" t="s">
        <v>686</v>
      </c>
      <c r="H203" t="s">
        <v>687</v>
      </c>
      <c r="I203" s="160" t="s">
        <v>688</v>
      </c>
      <c r="J203" s="136">
        <f>VLOOKUP(H203, 'TRI Crosswalk codes'!D:E, 2, FALSE)</f>
        <v>1</v>
      </c>
      <c r="K203">
        <v>334413</v>
      </c>
      <c r="L203" s="137" t="str">
        <f>VLOOKUP(K203, '2017-2022 NAICS'!C:D, 2, FALSE)</f>
        <v>Semiconductor and Related Device Manufacturing</v>
      </c>
      <c r="M203" s="137" t="str">
        <f>IF(COUNTIF('Raw TRI Data'!A:A, K203) &gt;0, "Yes", "No")</f>
        <v>No</v>
      </c>
      <c r="N203">
        <v>42.731000000000002</v>
      </c>
      <c r="O203">
        <v>-71.430999999999997</v>
      </c>
      <c r="P203" s="15">
        <v>110000313321</v>
      </c>
      <c r="Q203" s="15">
        <v>1322220996247</v>
      </c>
      <c r="R203" t="s">
        <v>335</v>
      </c>
      <c r="S203" t="s">
        <v>336</v>
      </c>
      <c r="T203" s="160">
        <v>2</v>
      </c>
      <c r="U203" s="136" t="str">
        <f>VLOOKUP(T203, 'TRI Crosswalk codes'!A:B, 2, FALSE)</f>
        <v>100 to 999</v>
      </c>
      <c r="V203">
        <v>0</v>
      </c>
      <c r="W203">
        <v>0</v>
      </c>
      <c r="Y203">
        <v>0.1</v>
      </c>
      <c r="Z203">
        <v>0.1</v>
      </c>
      <c r="AA203" t="s">
        <v>338</v>
      </c>
      <c r="AB203" s="137" t="str">
        <f t="shared" si="165"/>
        <v>Processing: As a formulation component; P201 - Additives; Processing: As an article component</v>
      </c>
      <c r="AC203" s="137" t="s">
        <v>339</v>
      </c>
      <c r="AD203" s="26" t="str">
        <f>VLOOKUP(K203, 'NAICS OES Crosswalk'!A:C, 3, FALSE)</f>
        <v>Processing: PCB and PCB Laminates Manufacturing</v>
      </c>
      <c r="AE203" s="26" t="str">
        <f>_xlfn.XLOOKUP($C203,'TRIFD to COU Crosswalk'!A:A,'TRIFD to COU Crosswalk'!B:B)</f>
        <v>Processing: reactive flame retardant in computer and electronic product manufacturing</v>
      </c>
      <c r="AF203" s="137" t="s">
        <v>689</v>
      </c>
      <c r="AH203" s="26"/>
      <c r="AK203" t="s">
        <v>341</v>
      </c>
      <c r="AL203" t="s">
        <v>341</v>
      </c>
      <c r="AM203" t="s">
        <v>341</v>
      </c>
      <c r="AN203" t="s">
        <v>341</v>
      </c>
      <c r="AO203" t="s">
        <v>341</v>
      </c>
      <c r="AP203" t="s">
        <v>341</v>
      </c>
      <c r="AQ203" t="s">
        <v>341</v>
      </c>
      <c r="AR203" t="s">
        <v>341</v>
      </c>
      <c r="AS203" t="s">
        <v>341</v>
      </c>
      <c r="AT203" t="s">
        <v>341</v>
      </c>
      <c r="AU203" t="s">
        <v>341</v>
      </c>
      <c r="AV203" t="s">
        <v>341</v>
      </c>
      <c r="AW203" t="s">
        <v>342</v>
      </c>
      <c r="AX203" t="s">
        <v>342</v>
      </c>
      <c r="AY203" t="s">
        <v>341</v>
      </c>
      <c r="AZ203" t="s">
        <v>341</v>
      </c>
      <c r="BA203" t="s">
        <v>341</v>
      </c>
      <c r="BB203" t="s">
        <v>341</v>
      </c>
      <c r="BC203" t="s">
        <v>341</v>
      </c>
      <c r="BD203" t="s">
        <v>341</v>
      </c>
      <c r="BE203" t="s">
        <v>341</v>
      </c>
      <c r="BF203" t="s">
        <v>341</v>
      </c>
      <c r="BG203" t="s">
        <v>341</v>
      </c>
      <c r="BH203" t="s">
        <v>341</v>
      </c>
      <c r="BI203" t="s">
        <v>341</v>
      </c>
      <c r="BJ203" t="s">
        <v>342</v>
      </c>
      <c r="BK203" t="s">
        <v>341</v>
      </c>
      <c r="BL203" t="s">
        <v>341</v>
      </c>
      <c r="BM203" t="s">
        <v>341</v>
      </c>
      <c r="BN203" t="s">
        <v>341</v>
      </c>
      <c r="BO203" t="s">
        <v>341</v>
      </c>
      <c r="BP203" t="s">
        <v>341</v>
      </c>
      <c r="BQ203" t="s">
        <v>341</v>
      </c>
      <c r="BR203" t="s">
        <v>341</v>
      </c>
      <c r="BS203" t="s">
        <v>341</v>
      </c>
      <c r="BT203" t="s">
        <v>341</v>
      </c>
      <c r="BU203" t="s">
        <v>341</v>
      </c>
      <c r="BV203" t="s">
        <v>341</v>
      </c>
      <c r="BW203" t="s">
        <v>341</v>
      </c>
      <c r="BX203" t="s">
        <v>341</v>
      </c>
      <c r="BY203" t="s">
        <v>341</v>
      </c>
      <c r="BZ203" t="s">
        <v>341</v>
      </c>
      <c r="CA203" t="s">
        <v>341</v>
      </c>
      <c r="CB203" t="s">
        <v>341</v>
      </c>
      <c r="CC203" t="s">
        <v>341</v>
      </c>
      <c r="CD203" t="s">
        <v>341</v>
      </c>
      <c r="CE203" t="s">
        <v>341</v>
      </c>
      <c r="CF203" t="s">
        <v>341</v>
      </c>
      <c r="CG203" t="s">
        <v>341</v>
      </c>
      <c r="CH203" t="s">
        <v>341</v>
      </c>
      <c r="CI203" t="s">
        <v>341</v>
      </c>
      <c r="CJ203" t="s">
        <v>341</v>
      </c>
      <c r="CK203" t="s">
        <v>341</v>
      </c>
      <c r="CL203" t="s">
        <v>341</v>
      </c>
      <c r="CM203" t="str">
        <f t="shared" si="166"/>
        <v/>
      </c>
      <c r="CN203" t="str">
        <f t="shared" si="167"/>
        <v/>
      </c>
      <c r="CO203" t="str">
        <f t="shared" si="168"/>
        <v/>
      </c>
      <c r="CP203" t="str">
        <f t="shared" si="169"/>
        <v/>
      </c>
      <c r="CQ203" t="str">
        <f t="shared" si="170"/>
        <v/>
      </c>
      <c r="CR203" t="str">
        <f t="shared" si="171"/>
        <v/>
      </c>
      <c r="CS203" t="str">
        <f t="shared" si="172"/>
        <v/>
      </c>
      <c r="CT203" t="str">
        <f t="shared" si="173"/>
        <v/>
      </c>
      <c r="CU203" t="str">
        <f t="shared" si="174"/>
        <v/>
      </c>
      <c r="CV203" t="str">
        <f t="shared" si="175"/>
        <v/>
      </c>
      <c r="CW203" t="str">
        <f t="shared" si="176"/>
        <v/>
      </c>
      <c r="CX203" t="str">
        <f t="shared" si="177"/>
        <v/>
      </c>
      <c r="CY203" t="str">
        <f t="shared" si="178"/>
        <v>Processing: As a formulation component</v>
      </c>
      <c r="CZ203" t="str">
        <f t="shared" si="179"/>
        <v>P201 - Additives</v>
      </c>
      <c r="DA203" t="str">
        <f t="shared" si="180"/>
        <v/>
      </c>
      <c r="DB203" t="str">
        <f t="shared" si="181"/>
        <v/>
      </c>
      <c r="DC203" t="str">
        <f t="shared" si="182"/>
        <v/>
      </c>
      <c r="DD203" t="str">
        <f t="shared" si="183"/>
        <v/>
      </c>
      <c r="DE203" t="str">
        <f t="shared" si="184"/>
        <v/>
      </c>
      <c r="DF203" t="str">
        <f t="shared" si="185"/>
        <v/>
      </c>
      <c r="DG203" t="str">
        <f t="shared" si="186"/>
        <v/>
      </c>
      <c r="DH203" t="str">
        <f t="shared" si="187"/>
        <v/>
      </c>
      <c r="DI203" t="str">
        <f t="shared" si="188"/>
        <v/>
      </c>
      <c r="DJ203" t="str">
        <f t="shared" si="189"/>
        <v/>
      </c>
      <c r="DK203" t="str">
        <f t="shared" si="190"/>
        <v/>
      </c>
      <c r="DL203" t="str">
        <f t="shared" si="191"/>
        <v>Processing: As an article component</v>
      </c>
      <c r="DM203" t="str">
        <f t="shared" si="192"/>
        <v/>
      </c>
      <c r="DN203" t="str">
        <f t="shared" si="193"/>
        <v/>
      </c>
      <c r="DO203" t="str">
        <f t="shared" si="194"/>
        <v/>
      </c>
      <c r="DP203" t="str">
        <f t="shared" si="195"/>
        <v/>
      </c>
      <c r="DQ203" t="str">
        <f t="shared" si="196"/>
        <v/>
      </c>
      <c r="DR203" t="str">
        <f t="shared" si="197"/>
        <v/>
      </c>
      <c r="DS203" t="str">
        <f t="shared" si="198"/>
        <v/>
      </c>
      <c r="DT203" t="str">
        <f t="shared" si="199"/>
        <v/>
      </c>
      <c r="DU203" t="str">
        <f t="shared" si="200"/>
        <v/>
      </c>
      <c r="DV203" t="str">
        <f t="shared" si="201"/>
        <v/>
      </c>
      <c r="DW203" t="str">
        <f t="shared" si="202"/>
        <v/>
      </c>
      <c r="DX203" t="str">
        <f t="shared" si="203"/>
        <v/>
      </c>
      <c r="DY203" t="str">
        <f t="shared" si="204"/>
        <v/>
      </c>
      <c r="DZ203" t="str">
        <f t="shared" si="205"/>
        <v/>
      </c>
      <c r="EA203" t="str">
        <f t="shared" si="206"/>
        <v/>
      </c>
      <c r="EB203" t="str">
        <f t="shared" si="207"/>
        <v/>
      </c>
      <c r="EC203" t="str">
        <f t="shared" si="208"/>
        <v/>
      </c>
      <c r="ED203" t="str">
        <f t="shared" si="209"/>
        <v/>
      </c>
      <c r="EE203" t="str">
        <f t="shared" si="210"/>
        <v/>
      </c>
      <c r="EF203" t="str">
        <f t="shared" si="211"/>
        <v/>
      </c>
      <c r="EG203" t="str">
        <f t="shared" si="212"/>
        <v/>
      </c>
      <c r="EH203" t="str">
        <f t="shared" si="213"/>
        <v/>
      </c>
      <c r="EI203" t="str">
        <f t="shared" si="214"/>
        <v/>
      </c>
      <c r="EJ203" t="str">
        <f t="shared" si="215"/>
        <v/>
      </c>
      <c r="EK203" t="str">
        <f t="shared" si="216"/>
        <v/>
      </c>
      <c r="EL203" t="str">
        <f t="shared" si="217"/>
        <v/>
      </c>
      <c r="EM203" t="str">
        <f t="shared" si="218"/>
        <v/>
      </c>
      <c r="EN203" t="str">
        <f t="shared" si="219"/>
        <v/>
      </c>
    </row>
    <row r="204" spans="1:144" ht="43.15">
      <c r="A204" s="7" t="s">
        <v>328</v>
      </c>
      <c r="B204" s="7">
        <v>2019</v>
      </c>
      <c r="C204" t="s">
        <v>690</v>
      </c>
      <c r="D204" t="s">
        <v>691</v>
      </c>
      <c r="E204" t="s">
        <v>692</v>
      </c>
      <c r="F204" t="s">
        <v>693</v>
      </c>
      <c r="G204" t="s">
        <v>694</v>
      </c>
      <c r="H204" t="s">
        <v>348</v>
      </c>
      <c r="I204">
        <v>55069</v>
      </c>
      <c r="J204" s="136">
        <f>VLOOKUP(H204, 'TRI Crosswalk codes'!D:E, 2, FALSE)</f>
        <v>5</v>
      </c>
      <c r="K204">
        <v>326199</v>
      </c>
      <c r="L204" s="137" t="str">
        <f>VLOOKUP(K204, '2017-2022 NAICS'!C:D, 2, FALSE)</f>
        <v>All Other Plastics Product Manufacturing</v>
      </c>
      <c r="M204" s="137" t="str">
        <f>IF(COUNTIF('Raw TRI Data'!A:A, K204) &gt;0, "Yes", "No")</f>
        <v>No</v>
      </c>
      <c r="N204">
        <v>45.677849999999999</v>
      </c>
      <c r="O204">
        <v>-92.967510000000004</v>
      </c>
      <c r="P204" s="15">
        <v>110000423916</v>
      </c>
      <c r="Q204" s="15">
        <v>1319217692363</v>
      </c>
      <c r="R204" t="s">
        <v>335</v>
      </c>
      <c r="S204" t="s">
        <v>336</v>
      </c>
      <c r="T204" s="160">
        <v>2</v>
      </c>
      <c r="U204" s="136" t="str">
        <f>VLOOKUP(T204, 'TRI Crosswalk codes'!A:B, 2, FALSE)</f>
        <v>100 to 999</v>
      </c>
      <c r="V204">
        <v>0</v>
      </c>
      <c r="W204">
        <v>0</v>
      </c>
      <c r="Y204">
        <v>0</v>
      </c>
      <c r="Z204">
        <v>0</v>
      </c>
      <c r="AA204" t="s">
        <v>338</v>
      </c>
      <c r="AB204" s="137" t="str">
        <f t="shared" si="165"/>
        <v>Processing: As a formulation component; P210 - Flame Retardants</v>
      </c>
      <c r="AC204" s="137" t="s">
        <v>339</v>
      </c>
      <c r="AD204" s="26" t="str">
        <f>VLOOKUP(K204, 'NAICS OES Crosswalk'!A:C, 3, FALSE)</f>
        <v>Processing: Plastics Compounding</v>
      </c>
      <c r="AE204" s="26" t="str">
        <f>_xlfn.XLOOKUP($C204,'TRIFD to COU Crosswalk'!A:A,'TRIFD to COU Crosswalk'!B:B)</f>
        <v>Processing: additive flame retardant in plastic products </v>
      </c>
      <c r="AF204" s="137" t="s">
        <v>695</v>
      </c>
      <c r="AH204" s="26"/>
      <c r="AK204" t="s">
        <v>341</v>
      </c>
      <c r="AL204" t="s">
        <v>341</v>
      </c>
      <c r="AM204" t="s">
        <v>341</v>
      </c>
      <c r="AN204" t="s">
        <v>341</v>
      </c>
      <c r="AO204" t="s">
        <v>341</v>
      </c>
      <c r="AP204" t="s">
        <v>341</v>
      </c>
      <c r="AQ204" t="s">
        <v>341</v>
      </c>
      <c r="AR204" t="s">
        <v>341</v>
      </c>
      <c r="AS204" t="s">
        <v>341</v>
      </c>
      <c r="AT204" t="s">
        <v>341</v>
      </c>
      <c r="AU204" t="s">
        <v>341</v>
      </c>
      <c r="AV204" t="s">
        <v>341</v>
      </c>
      <c r="AW204" t="s">
        <v>342</v>
      </c>
      <c r="AX204" t="s">
        <v>341</v>
      </c>
      <c r="AY204" t="s">
        <v>341</v>
      </c>
      <c r="AZ204" t="s">
        <v>341</v>
      </c>
      <c r="BA204" t="s">
        <v>341</v>
      </c>
      <c r="BB204" t="s">
        <v>341</v>
      </c>
      <c r="BC204" t="s">
        <v>341</v>
      </c>
      <c r="BD204" t="s">
        <v>341</v>
      </c>
      <c r="BE204" t="s">
        <v>341</v>
      </c>
      <c r="BF204" t="s">
        <v>341</v>
      </c>
      <c r="BG204" t="s">
        <v>342</v>
      </c>
      <c r="BH204" t="s">
        <v>341</v>
      </c>
      <c r="BI204" t="s">
        <v>341</v>
      </c>
      <c r="BJ204" t="s">
        <v>341</v>
      </c>
      <c r="BK204" t="s">
        <v>341</v>
      </c>
      <c r="BL204" t="s">
        <v>341</v>
      </c>
      <c r="BM204" t="s">
        <v>341</v>
      </c>
      <c r="BN204" t="s">
        <v>341</v>
      </c>
      <c r="BO204" t="s">
        <v>341</v>
      </c>
      <c r="BP204" t="s">
        <v>341</v>
      </c>
      <c r="BQ204" t="s">
        <v>341</v>
      </c>
      <c r="BR204" t="s">
        <v>341</v>
      </c>
      <c r="BS204" t="s">
        <v>341</v>
      </c>
      <c r="BT204" t="s">
        <v>341</v>
      </c>
      <c r="BU204" t="s">
        <v>341</v>
      </c>
      <c r="BV204" t="s">
        <v>341</v>
      </c>
      <c r="BW204" t="s">
        <v>341</v>
      </c>
      <c r="BX204" t="s">
        <v>341</v>
      </c>
      <c r="BY204" t="s">
        <v>341</v>
      </c>
      <c r="BZ204" t="s">
        <v>341</v>
      </c>
      <c r="CA204" t="s">
        <v>341</v>
      </c>
      <c r="CB204" t="s">
        <v>341</v>
      </c>
      <c r="CC204" t="s">
        <v>341</v>
      </c>
      <c r="CD204" t="s">
        <v>341</v>
      </c>
      <c r="CE204" t="s">
        <v>341</v>
      </c>
      <c r="CF204" t="s">
        <v>341</v>
      </c>
      <c r="CG204" t="s">
        <v>341</v>
      </c>
      <c r="CH204" t="s">
        <v>341</v>
      </c>
      <c r="CI204" t="s">
        <v>341</v>
      </c>
      <c r="CJ204" t="s">
        <v>341</v>
      </c>
      <c r="CK204" t="s">
        <v>341</v>
      </c>
      <c r="CL204" t="s">
        <v>341</v>
      </c>
      <c r="CM204" t="str">
        <f t="shared" si="166"/>
        <v/>
      </c>
      <c r="CN204" t="str">
        <f t="shared" si="167"/>
        <v/>
      </c>
      <c r="CO204" t="str">
        <f t="shared" si="168"/>
        <v/>
      </c>
      <c r="CP204" t="str">
        <f t="shared" si="169"/>
        <v/>
      </c>
      <c r="CQ204" t="str">
        <f t="shared" si="170"/>
        <v/>
      </c>
      <c r="CR204" t="str">
        <f t="shared" si="171"/>
        <v/>
      </c>
      <c r="CS204" t="str">
        <f t="shared" si="172"/>
        <v/>
      </c>
      <c r="CT204" t="str">
        <f t="shared" si="173"/>
        <v/>
      </c>
      <c r="CU204" t="str">
        <f t="shared" si="174"/>
        <v/>
      </c>
      <c r="CV204" t="str">
        <f t="shared" si="175"/>
        <v/>
      </c>
      <c r="CW204" t="str">
        <f t="shared" si="176"/>
        <v/>
      </c>
      <c r="CX204" t="str">
        <f t="shared" si="177"/>
        <v/>
      </c>
      <c r="CY204" t="str">
        <f t="shared" si="178"/>
        <v>Processing: As a formulation component</v>
      </c>
      <c r="CZ204" t="str">
        <f t="shared" si="179"/>
        <v/>
      </c>
      <c r="DA204" t="str">
        <f t="shared" si="180"/>
        <v/>
      </c>
      <c r="DB204" t="str">
        <f t="shared" si="181"/>
        <v/>
      </c>
      <c r="DC204" t="str">
        <f t="shared" si="182"/>
        <v/>
      </c>
      <c r="DD204" t="str">
        <f t="shared" si="183"/>
        <v/>
      </c>
      <c r="DE204" t="str">
        <f t="shared" si="184"/>
        <v/>
      </c>
      <c r="DF204" t="str">
        <f t="shared" si="185"/>
        <v/>
      </c>
      <c r="DG204" t="str">
        <f t="shared" si="186"/>
        <v/>
      </c>
      <c r="DH204" t="str">
        <f t="shared" si="187"/>
        <v/>
      </c>
      <c r="DI204" t="str">
        <f t="shared" si="188"/>
        <v>P210 - Flame Retardants</v>
      </c>
      <c r="DJ204" t="str">
        <f t="shared" si="189"/>
        <v/>
      </c>
      <c r="DK204" t="str">
        <f t="shared" si="190"/>
        <v/>
      </c>
      <c r="DL204" t="str">
        <f t="shared" si="191"/>
        <v/>
      </c>
      <c r="DM204" t="str">
        <f t="shared" si="192"/>
        <v/>
      </c>
      <c r="DN204" t="str">
        <f t="shared" si="193"/>
        <v/>
      </c>
      <c r="DO204" t="str">
        <f t="shared" si="194"/>
        <v/>
      </c>
      <c r="DP204" t="str">
        <f t="shared" si="195"/>
        <v/>
      </c>
      <c r="DQ204" t="str">
        <f t="shared" si="196"/>
        <v/>
      </c>
      <c r="DR204" t="str">
        <f t="shared" si="197"/>
        <v/>
      </c>
      <c r="DS204" t="str">
        <f t="shared" si="198"/>
        <v/>
      </c>
      <c r="DT204" t="str">
        <f t="shared" si="199"/>
        <v/>
      </c>
      <c r="DU204" t="str">
        <f t="shared" si="200"/>
        <v/>
      </c>
      <c r="DV204" t="str">
        <f t="shared" si="201"/>
        <v/>
      </c>
      <c r="DW204" t="str">
        <f t="shared" si="202"/>
        <v/>
      </c>
      <c r="DX204" t="str">
        <f t="shared" si="203"/>
        <v/>
      </c>
      <c r="DY204" t="str">
        <f t="shared" si="204"/>
        <v/>
      </c>
      <c r="DZ204" t="str">
        <f t="shared" si="205"/>
        <v/>
      </c>
      <c r="EA204" t="str">
        <f t="shared" si="206"/>
        <v/>
      </c>
      <c r="EB204" t="str">
        <f t="shared" si="207"/>
        <v/>
      </c>
      <c r="EC204" t="str">
        <f t="shared" si="208"/>
        <v/>
      </c>
      <c r="ED204" t="str">
        <f t="shared" si="209"/>
        <v/>
      </c>
      <c r="EE204" t="str">
        <f t="shared" si="210"/>
        <v/>
      </c>
      <c r="EF204" t="str">
        <f t="shared" si="211"/>
        <v/>
      </c>
      <c r="EG204" t="str">
        <f t="shared" si="212"/>
        <v/>
      </c>
      <c r="EH204" t="str">
        <f t="shared" si="213"/>
        <v/>
      </c>
      <c r="EI204" t="str">
        <f t="shared" si="214"/>
        <v/>
      </c>
      <c r="EJ204" t="str">
        <f t="shared" si="215"/>
        <v/>
      </c>
      <c r="EK204" t="str">
        <f t="shared" si="216"/>
        <v/>
      </c>
      <c r="EL204" t="str">
        <f t="shared" si="217"/>
        <v/>
      </c>
      <c r="EM204" t="str">
        <f t="shared" si="218"/>
        <v/>
      </c>
      <c r="EN204" t="str">
        <f t="shared" si="219"/>
        <v/>
      </c>
    </row>
    <row r="205" spans="1:144" ht="43.15">
      <c r="A205" s="7" t="s">
        <v>328</v>
      </c>
      <c r="B205" s="7">
        <v>2020</v>
      </c>
      <c r="C205" t="s">
        <v>690</v>
      </c>
      <c r="D205" t="s">
        <v>691</v>
      </c>
      <c r="E205" t="s">
        <v>692</v>
      </c>
      <c r="F205" t="s">
        <v>693</v>
      </c>
      <c r="G205" t="s">
        <v>694</v>
      </c>
      <c r="H205" t="s">
        <v>348</v>
      </c>
      <c r="I205">
        <v>55069</v>
      </c>
      <c r="J205" s="136">
        <f>VLOOKUP(H205, 'TRI Crosswalk codes'!D:E, 2, FALSE)</f>
        <v>5</v>
      </c>
      <c r="K205">
        <v>326199</v>
      </c>
      <c r="L205" s="137" t="str">
        <f>VLOOKUP(K205, '2017-2022 NAICS'!C:D, 2, FALSE)</f>
        <v>All Other Plastics Product Manufacturing</v>
      </c>
      <c r="M205" s="137" t="str">
        <f>IF(COUNTIF('Raw TRI Data'!A:A, K205) &gt;0, "Yes", "No")</f>
        <v>No</v>
      </c>
      <c r="N205">
        <v>45.677849999999999</v>
      </c>
      <c r="O205">
        <v>-92.967510000000004</v>
      </c>
      <c r="P205" s="15">
        <v>110000423916</v>
      </c>
      <c r="Q205" s="15">
        <v>1320218713624</v>
      </c>
      <c r="R205" t="s">
        <v>335</v>
      </c>
      <c r="S205" t="s">
        <v>336</v>
      </c>
      <c r="T205" s="160">
        <v>2</v>
      </c>
      <c r="U205" s="136" t="str">
        <f>VLOOKUP(T205, 'TRI Crosswalk codes'!A:B, 2, FALSE)</f>
        <v>100 to 999</v>
      </c>
      <c r="V205">
        <v>0</v>
      </c>
      <c r="W205">
        <v>0</v>
      </c>
      <c r="Y205">
        <v>0</v>
      </c>
      <c r="Z205">
        <v>0</v>
      </c>
      <c r="AA205" t="s">
        <v>338</v>
      </c>
      <c r="AB205" s="137" t="str">
        <f t="shared" si="165"/>
        <v>Processing: As a formulation component; P210 - Flame Retardants</v>
      </c>
      <c r="AC205" s="137" t="s">
        <v>339</v>
      </c>
      <c r="AD205" s="26" t="str">
        <f>VLOOKUP(K205, 'NAICS OES Crosswalk'!A:C, 3, FALSE)</f>
        <v>Processing: Plastics Compounding</v>
      </c>
      <c r="AE205" s="26" t="str">
        <f>_xlfn.XLOOKUP($C205,'TRIFD to COU Crosswalk'!A:A,'TRIFD to COU Crosswalk'!B:B)</f>
        <v>Processing: additive flame retardant in plastic products </v>
      </c>
      <c r="AF205" s="137" t="s">
        <v>695</v>
      </c>
      <c r="AH205" s="26"/>
      <c r="AK205" t="s">
        <v>341</v>
      </c>
      <c r="AL205" t="s">
        <v>341</v>
      </c>
      <c r="AM205" t="s">
        <v>341</v>
      </c>
      <c r="AN205" t="s">
        <v>341</v>
      </c>
      <c r="AO205" t="s">
        <v>341</v>
      </c>
      <c r="AP205" t="s">
        <v>341</v>
      </c>
      <c r="AQ205" t="s">
        <v>341</v>
      </c>
      <c r="AR205" t="s">
        <v>341</v>
      </c>
      <c r="AS205" t="s">
        <v>341</v>
      </c>
      <c r="AT205" t="s">
        <v>341</v>
      </c>
      <c r="AU205" t="s">
        <v>341</v>
      </c>
      <c r="AV205" t="s">
        <v>341</v>
      </c>
      <c r="AW205" t="s">
        <v>342</v>
      </c>
      <c r="AX205" t="s">
        <v>341</v>
      </c>
      <c r="AY205" t="s">
        <v>341</v>
      </c>
      <c r="AZ205" t="s">
        <v>341</v>
      </c>
      <c r="BA205" t="s">
        <v>341</v>
      </c>
      <c r="BB205" t="s">
        <v>341</v>
      </c>
      <c r="BC205" t="s">
        <v>341</v>
      </c>
      <c r="BD205" t="s">
        <v>341</v>
      </c>
      <c r="BE205" t="s">
        <v>341</v>
      </c>
      <c r="BF205" t="s">
        <v>341</v>
      </c>
      <c r="BG205" t="s">
        <v>342</v>
      </c>
      <c r="BH205" t="s">
        <v>341</v>
      </c>
      <c r="BI205" t="s">
        <v>341</v>
      </c>
      <c r="BJ205" t="s">
        <v>341</v>
      </c>
      <c r="BK205" t="s">
        <v>341</v>
      </c>
      <c r="BL205" t="s">
        <v>341</v>
      </c>
      <c r="BM205" t="s">
        <v>341</v>
      </c>
      <c r="BN205" t="s">
        <v>341</v>
      </c>
      <c r="BO205" t="s">
        <v>341</v>
      </c>
      <c r="BP205" t="s">
        <v>341</v>
      </c>
      <c r="BQ205" t="s">
        <v>341</v>
      </c>
      <c r="BR205" t="s">
        <v>341</v>
      </c>
      <c r="BS205" t="s">
        <v>341</v>
      </c>
      <c r="BT205" t="s">
        <v>341</v>
      </c>
      <c r="BU205" t="s">
        <v>341</v>
      </c>
      <c r="BV205" t="s">
        <v>341</v>
      </c>
      <c r="BW205" t="s">
        <v>341</v>
      </c>
      <c r="BX205" t="s">
        <v>341</v>
      </c>
      <c r="BY205" t="s">
        <v>341</v>
      </c>
      <c r="BZ205" t="s">
        <v>341</v>
      </c>
      <c r="CA205" t="s">
        <v>341</v>
      </c>
      <c r="CB205" t="s">
        <v>341</v>
      </c>
      <c r="CC205" t="s">
        <v>341</v>
      </c>
      <c r="CD205" t="s">
        <v>341</v>
      </c>
      <c r="CE205" t="s">
        <v>341</v>
      </c>
      <c r="CF205" t="s">
        <v>341</v>
      </c>
      <c r="CG205" t="s">
        <v>341</v>
      </c>
      <c r="CH205" t="s">
        <v>341</v>
      </c>
      <c r="CI205" t="s">
        <v>341</v>
      </c>
      <c r="CJ205" t="s">
        <v>341</v>
      </c>
      <c r="CK205" t="s">
        <v>341</v>
      </c>
      <c r="CL205" t="s">
        <v>341</v>
      </c>
      <c r="CM205" t="str">
        <f t="shared" si="166"/>
        <v/>
      </c>
      <c r="CN205" t="str">
        <f t="shared" si="167"/>
        <v/>
      </c>
      <c r="CO205" t="str">
        <f t="shared" si="168"/>
        <v/>
      </c>
      <c r="CP205" t="str">
        <f t="shared" si="169"/>
        <v/>
      </c>
      <c r="CQ205" t="str">
        <f t="shared" si="170"/>
        <v/>
      </c>
      <c r="CR205" t="str">
        <f t="shared" si="171"/>
        <v/>
      </c>
      <c r="CS205" t="str">
        <f t="shared" si="172"/>
        <v/>
      </c>
      <c r="CT205" t="str">
        <f t="shared" si="173"/>
        <v/>
      </c>
      <c r="CU205" t="str">
        <f t="shared" si="174"/>
        <v/>
      </c>
      <c r="CV205" t="str">
        <f t="shared" si="175"/>
        <v/>
      </c>
      <c r="CW205" t="str">
        <f t="shared" si="176"/>
        <v/>
      </c>
      <c r="CX205" t="str">
        <f t="shared" si="177"/>
        <v/>
      </c>
      <c r="CY205" t="str">
        <f t="shared" si="178"/>
        <v>Processing: As a formulation component</v>
      </c>
      <c r="CZ205" t="str">
        <f t="shared" si="179"/>
        <v/>
      </c>
      <c r="DA205" t="str">
        <f t="shared" si="180"/>
        <v/>
      </c>
      <c r="DB205" t="str">
        <f t="shared" si="181"/>
        <v/>
      </c>
      <c r="DC205" t="str">
        <f t="shared" si="182"/>
        <v/>
      </c>
      <c r="DD205" t="str">
        <f t="shared" si="183"/>
        <v/>
      </c>
      <c r="DE205" t="str">
        <f t="shared" si="184"/>
        <v/>
      </c>
      <c r="DF205" t="str">
        <f t="shared" si="185"/>
        <v/>
      </c>
      <c r="DG205" t="str">
        <f t="shared" si="186"/>
        <v/>
      </c>
      <c r="DH205" t="str">
        <f t="shared" si="187"/>
        <v/>
      </c>
      <c r="DI205" t="str">
        <f t="shared" si="188"/>
        <v>P210 - Flame Retardants</v>
      </c>
      <c r="DJ205" t="str">
        <f t="shared" si="189"/>
        <v/>
      </c>
      <c r="DK205" t="str">
        <f t="shared" si="190"/>
        <v/>
      </c>
      <c r="DL205" t="str">
        <f t="shared" si="191"/>
        <v/>
      </c>
      <c r="DM205" t="str">
        <f t="shared" si="192"/>
        <v/>
      </c>
      <c r="DN205" t="str">
        <f t="shared" si="193"/>
        <v/>
      </c>
      <c r="DO205" t="str">
        <f t="shared" si="194"/>
        <v/>
      </c>
      <c r="DP205" t="str">
        <f t="shared" si="195"/>
        <v/>
      </c>
      <c r="DQ205" t="str">
        <f t="shared" si="196"/>
        <v/>
      </c>
      <c r="DR205" t="str">
        <f t="shared" si="197"/>
        <v/>
      </c>
      <c r="DS205" t="str">
        <f t="shared" si="198"/>
        <v/>
      </c>
      <c r="DT205" t="str">
        <f t="shared" si="199"/>
        <v/>
      </c>
      <c r="DU205" t="str">
        <f t="shared" si="200"/>
        <v/>
      </c>
      <c r="DV205" t="str">
        <f t="shared" si="201"/>
        <v/>
      </c>
      <c r="DW205" t="str">
        <f t="shared" si="202"/>
        <v/>
      </c>
      <c r="DX205" t="str">
        <f t="shared" si="203"/>
        <v/>
      </c>
      <c r="DY205" t="str">
        <f t="shared" si="204"/>
        <v/>
      </c>
      <c r="DZ205" t="str">
        <f t="shared" si="205"/>
        <v/>
      </c>
      <c r="EA205" t="str">
        <f t="shared" si="206"/>
        <v/>
      </c>
      <c r="EB205" t="str">
        <f t="shared" si="207"/>
        <v/>
      </c>
      <c r="EC205" t="str">
        <f t="shared" si="208"/>
        <v/>
      </c>
      <c r="ED205" t="str">
        <f t="shared" si="209"/>
        <v/>
      </c>
      <c r="EE205" t="str">
        <f t="shared" si="210"/>
        <v/>
      </c>
      <c r="EF205" t="str">
        <f t="shared" si="211"/>
        <v/>
      </c>
      <c r="EG205" t="str">
        <f t="shared" si="212"/>
        <v/>
      </c>
      <c r="EH205" t="str">
        <f t="shared" si="213"/>
        <v/>
      </c>
      <c r="EI205" t="str">
        <f t="shared" si="214"/>
        <v/>
      </c>
      <c r="EJ205" t="str">
        <f t="shared" si="215"/>
        <v/>
      </c>
      <c r="EK205" t="str">
        <f t="shared" si="216"/>
        <v/>
      </c>
      <c r="EL205" t="str">
        <f t="shared" si="217"/>
        <v/>
      </c>
      <c r="EM205" t="str">
        <f t="shared" si="218"/>
        <v/>
      </c>
      <c r="EN205" t="str">
        <f t="shared" si="219"/>
        <v/>
      </c>
    </row>
    <row r="206" spans="1:144" ht="86.45">
      <c r="A206" s="7" t="s">
        <v>328</v>
      </c>
      <c r="B206" s="7">
        <v>2019</v>
      </c>
      <c r="C206" t="s">
        <v>696</v>
      </c>
      <c r="D206" t="s">
        <v>697</v>
      </c>
      <c r="E206" t="s">
        <v>698</v>
      </c>
      <c r="F206" t="s">
        <v>699</v>
      </c>
      <c r="G206" t="s">
        <v>700</v>
      </c>
      <c r="H206" t="s">
        <v>701</v>
      </c>
      <c r="I206">
        <v>32502</v>
      </c>
      <c r="J206" s="136">
        <f>VLOOKUP(H206, 'TRI Crosswalk codes'!D:E, 2, FALSE)</f>
        <v>4</v>
      </c>
      <c r="K206">
        <v>325211</v>
      </c>
      <c r="L206" s="137" t="str">
        <f>VLOOKUP(K206, '2017-2022 NAICS'!C:D, 2, FALSE)</f>
        <v>Plastics Material and Resin Manufacturing</v>
      </c>
      <c r="M206" s="137" t="str">
        <f>IF(COUNTIF('Raw TRI Data'!A:A, K206) &gt;0, "Yes", "No")</f>
        <v>No</v>
      </c>
      <c r="N206">
        <v>30.407230999999999</v>
      </c>
      <c r="O206">
        <v>-87.241979000000001</v>
      </c>
      <c r="P206" s="15">
        <v>110000362385</v>
      </c>
      <c r="Q206" s="15">
        <v>1319221506874</v>
      </c>
      <c r="R206" t="s">
        <v>335</v>
      </c>
      <c r="S206" t="s">
        <v>336</v>
      </c>
      <c r="T206" s="160">
        <v>4</v>
      </c>
      <c r="U206" s="136" t="str">
        <f>VLOOKUP(T206, 'TRI Crosswalk codes'!A:B, 2, FALSE)</f>
        <v>10,000 to 99,999</v>
      </c>
      <c r="V206">
        <v>46.3</v>
      </c>
      <c r="W206">
        <v>46.3</v>
      </c>
      <c r="Y206">
        <v>0.2</v>
      </c>
      <c r="Z206">
        <v>46.5</v>
      </c>
      <c r="AA206" t="s">
        <v>338</v>
      </c>
      <c r="AB206" s="137" t="str">
        <f t="shared" si="165"/>
        <v>Processing: As a reactant; 102 - Raw Materials</v>
      </c>
      <c r="AC206" s="137" t="s">
        <v>339</v>
      </c>
      <c r="AD206" s="26" t="str">
        <f>VLOOKUP(K206, 'NAICS OES Crosswalk'!A:C, 3, FALSE)</f>
        <v>Processing: Plastics Compounding</v>
      </c>
      <c r="AE206" s="26" t="str">
        <f>_xlfn.XLOOKUP($C206,'TRIFD to COU Crosswalk'!A:A,'TRIFD to COU Crosswalk'!B:B)</f>
        <v xml:space="preserve">Processing as a reactant in plastic material and resin manufacturing; Processing as a reactant in all other chemical product and preparation manufacturing </v>
      </c>
      <c r="AF206" s="137" t="s">
        <v>388</v>
      </c>
      <c r="AK206" t="s">
        <v>341</v>
      </c>
      <c r="AL206" t="s">
        <v>341</v>
      </c>
      <c r="AM206" t="s">
        <v>341</v>
      </c>
      <c r="AN206" t="s">
        <v>341</v>
      </c>
      <c r="AO206" t="s">
        <v>341</v>
      </c>
      <c r="AP206" t="s">
        <v>341</v>
      </c>
      <c r="AQ206" t="s">
        <v>342</v>
      </c>
      <c r="AR206" t="s">
        <v>341</v>
      </c>
      <c r="AS206" t="s">
        <v>342</v>
      </c>
      <c r="AT206" t="s">
        <v>341</v>
      </c>
      <c r="AU206" t="s">
        <v>341</v>
      </c>
      <c r="AV206" t="s">
        <v>341</v>
      </c>
      <c r="AW206" t="s">
        <v>341</v>
      </c>
      <c r="AX206" t="s">
        <v>341</v>
      </c>
      <c r="AY206" t="s">
        <v>341</v>
      </c>
      <c r="AZ206" t="s">
        <v>341</v>
      </c>
      <c r="BA206" t="s">
        <v>341</v>
      </c>
      <c r="BB206" t="s">
        <v>341</v>
      </c>
      <c r="BC206" t="s">
        <v>341</v>
      </c>
      <c r="BD206" t="s">
        <v>341</v>
      </c>
      <c r="BE206" t="s">
        <v>341</v>
      </c>
      <c r="BF206" t="s">
        <v>341</v>
      </c>
      <c r="BG206" t="s">
        <v>341</v>
      </c>
      <c r="BH206" t="s">
        <v>341</v>
      </c>
      <c r="BI206" t="s">
        <v>341</v>
      </c>
      <c r="BJ206" t="s">
        <v>341</v>
      </c>
      <c r="BK206" t="s">
        <v>341</v>
      </c>
      <c r="BL206" t="s">
        <v>341</v>
      </c>
      <c r="BM206" t="s">
        <v>341</v>
      </c>
      <c r="BN206" t="s">
        <v>341</v>
      </c>
      <c r="BO206" t="s">
        <v>341</v>
      </c>
      <c r="BP206" t="s">
        <v>341</v>
      </c>
      <c r="BQ206" t="s">
        <v>341</v>
      </c>
      <c r="BR206" t="s">
        <v>341</v>
      </c>
      <c r="BS206" t="s">
        <v>341</v>
      </c>
      <c r="BT206" t="s">
        <v>341</v>
      </c>
      <c r="BU206" t="s">
        <v>341</v>
      </c>
      <c r="BV206" t="s">
        <v>341</v>
      </c>
      <c r="BW206" t="s">
        <v>341</v>
      </c>
      <c r="BX206" t="s">
        <v>341</v>
      </c>
      <c r="BY206" t="s">
        <v>341</v>
      </c>
      <c r="BZ206" t="s">
        <v>341</v>
      </c>
      <c r="CA206" t="s">
        <v>341</v>
      </c>
      <c r="CB206" t="s">
        <v>341</v>
      </c>
      <c r="CC206" t="s">
        <v>341</v>
      </c>
      <c r="CD206" t="s">
        <v>341</v>
      </c>
      <c r="CE206" t="s">
        <v>341</v>
      </c>
      <c r="CF206" t="s">
        <v>341</v>
      </c>
      <c r="CG206" t="s">
        <v>341</v>
      </c>
      <c r="CH206" t="s">
        <v>341</v>
      </c>
      <c r="CI206" t="s">
        <v>341</v>
      </c>
      <c r="CJ206" t="s">
        <v>341</v>
      </c>
      <c r="CK206" t="s">
        <v>341</v>
      </c>
      <c r="CL206" t="s">
        <v>341</v>
      </c>
      <c r="CM206" t="str">
        <f t="shared" si="166"/>
        <v/>
      </c>
      <c r="CN206" t="str">
        <f t="shared" si="167"/>
        <v/>
      </c>
      <c r="CO206" t="str">
        <f t="shared" si="168"/>
        <v/>
      </c>
      <c r="CP206" t="str">
        <f t="shared" si="169"/>
        <v/>
      </c>
      <c r="CQ206" t="str">
        <f t="shared" si="170"/>
        <v/>
      </c>
      <c r="CR206" t="str">
        <f t="shared" si="171"/>
        <v/>
      </c>
      <c r="CS206" t="str">
        <f t="shared" si="172"/>
        <v>Processing: As a reactant</v>
      </c>
      <c r="CT206" t="str">
        <f t="shared" si="173"/>
        <v/>
      </c>
      <c r="CU206" t="str">
        <f t="shared" si="174"/>
        <v>102 - Raw Materials</v>
      </c>
      <c r="CV206" t="str">
        <f t="shared" si="175"/>
        <v/>
      </c>
      <c r="CW206" t="str">
        <f t="shared" si="176"/>
        <v/>
      </c>
      <c r="CX206" t="str">
        <f t="shared" si="177"/>
        <v/>
      </c>
      <c r="CY206" t="str">
        <f t="shared" si="178"/>
        <v/>
      </c>
      <c r="CZ206" t="str">
        <f t="shared" si="179"/>
        <v/>
      </c>
      <c r="DA206" t="str">
        <f t="shared" si="180"/>
        <v/>
      </c>
      <c r="DB206" t="str">
        <f t="shared" si="181"/>
        <v/>
      </c>
      <c r="DC206" t="str">
        <f t="shared" si="182"/>
        <v/>
      </c>
      <c r="DD206" t="str">
        <f t="shared" si="183"/>
        <v/>
      </c>
      <c r="DE206" t="str">
        <f t="shared" si="184"/>
        <v/>
      </c>
      <c r="DF206" t="str">
        <f t="shared" si="185"/>
        <v/>
      </c>
      <c r="DG206" t="str">
        <f t="shared" si="186"/>
        <v/>
      </c>
      <c r="DH206" t="str">
        <f t="shared" si="187"/>
        <v/>
      </c>
      <c r="DI206" t="str">
        <f t="shared" si="188"/>
        <v/>
      </c>
      <c r="DJ206" t="str">
        <f t="shared" si="189"/>
        <v/>
      </c>
      <c r="DK206" t="str">
        <f t="shared" si="190"/>
        <v/>
      </c>
      <c r="DL206" t="str">
        <f t="shared" si="191"/>
        <v/>
      </c>
      <c r="DM206" t="str">
        <f t="shared" si="192"/>
        <v/>
      </c>
      <c r="DN206" t="str">
        <f t="shared" si="193"/>
        <v/>
      </c>
      <c r="DO206" t="str">
        <f t="shared" si="194"/>
        <v/>
      </c>
      <c r="DP206" t="str">
        <f t="shared" si="195"/>
        <v/>
      </c>
      <c r="DQ206" t="str">
        <f t="shared" si="196"/>
        <v/>
      </c>
      <c r="DR206" t="str">
        <f t="shared" si="197"/>
        <v/>
      </c>
      <c r="DS206" t="str">
        <f t="shared" si="198"/>
        <v/>
      </c>
      <c r="DT206" t="str">
        <f t="shared" si="199"/>
        <v/>
      </c>
      <c r="DU206" t="str">
        <f t="shared" si="200"/>
        <v/>
      </c>
      <c r="DV206" t="str">
        <f t="shared" si="201"/>
        <v/>
      </c>
      <c r="DW206" t="str">
        <f t="shared" si="202"/>
        <v/>
      </c>
      <c r="DX206" t="str">
        <f t="shared" si="203"/>
        <v/>
      </c>
      <c r="DY206" t="str">
        <f t="shared" si="204"/>
        <v/>
      </c>
      <c r="DZ206" t="str">
        <f t="shared" si="205"/>
        <v/>
      </c>
      <c r="EA206" t="str">
        <f t="shared" si="206"/>
        <v/>
      </c>
      <c r="EB206" t="str">
        <f t="shared" si="207"/>
        <v/>
      </c>
      <c r="EC206" t="str">
        <f t="shared" si="208"/>
        <v/>
      </c>
      <c r="ED206" t="str">
        <f t="shared" si="209"/>
        <v/>
      </c>
      <c r="EE206" t="str">
        <f t="shared" si="210"/>
        <v/>
      </c>
      <c r="EF206" t="str">
        <f t="shared" si="211"/>
        <v/>
      </c>
      <c r="EG206" t="str">
        <f t="shared" si="212"/>
        <v/>
      </c>
      <c r="EH206" t="str">
        <f t="shared" si="213"/>
        <v/>
      </c>
      <c r="EI206" t="str">
        <f t="shared" si="214"/>
        <v/>
      </c>
      <c r="EJ206" t="str">
        <f t="shared" si="215"/>
        <v/>
      </c>
      <c r="EK206" t="str">
        <f t="shared" si="216"/>
        <v/>
      </c>
      <c r="EL206" t="str">
        <f t="shared" si="217"/>
        <v/>
      </c>
      <c r="EM206" t="str">
        <f t="shared" si="218"/>
        <v/>
      </c>
      <c r="EN206" t="str">
        <f t="shared" si="219"/>
        <v/>
      </c>
    </row>
    <row r="207" spans="1:144" ht="86.45">
      <c r="A207" s="7" t="s">
        <v>328</v>
      </c>
      <c r="B207" s="7">
        <v>2020</v>
      </c>
      <c r="C207" t="s">
        <v>696</v>
      </c>
      <c r="D207" t="s">
        <v>697</v>
      </c>
      <c r="E207" t="s">
        <v>698</v>
      </c>
      <c r="F207" t="s">
        <v>699</v>
      </c>
      <c r="G207" t="s">
        <v>700</v>
      </c>
      <c r="H207" t="s">
        <v>701</v>
      </c>
      <c r="I207">
        <v>32502</v>
      </c>
      <c r="J207" s="136">
        <f>VLOOKUP(H207, 'TRI Crosswalk codes'!D:E, 2, FALSE)</f>
        <v>4</v>
      </c>
      <c r="K207">
        <v>325211</v>
      </c>
      <c r="L207" s="137" t="str">
        <f>VLOOKUP(K207, '2017-2022 NAICS'!C:D, 2, FALSE)</f>
        <v>Plastics Material and Resin Manufacturing</v>
      </c>
      <c r="M207" s="137" t="str">
        <f>IF(COUNTIF('Raw TRI Data'!A:A, K207) &gt;0, "Yes", "No")</f>
        <v>No</v>
      </c>
      <c r="N207">
        <v>30.407230999999999</v>
      </c>
      <c r="O207">
        <v>-87.241979000000001</v>
      </c>
      <c r="P207" s="15">
        <v>110000362385</v>
      </c>
      <c r="Q207" s="15">
        <v>1320221506847</v>
      </c>
      <c r="R207" t="s">
        <v>335</v>
      </c>
      <c r="S207" t="s">
        <v>336</v>
      </c>
      <c r="T207" s="160">
        <v>4</v>
      </c>
      <c r="U207" s="136" t="str">
        <f>VLOOKUP(T207, 'TRI Crosswalk codes'!A:B, 2, FALSE)</f>
        <v>10,000 to 99,999</v>
      </c>
      <c r="V207">
        <v>73.3</v>
      </c>
      <c r="W207">
        <v>73.3</v>
      </c>
      <c r="Y207">
        <v>0.2</v>
      </c>
      <c r="Z207">
        <v>73.5</v>
      </c>
      <c r="AA207" t="s">
        <v>338</v>
      </c>
      <c r="AB207" s="137" t="str">
        <f t="shared" si="165"/>
        <v>Processing: As a reactant; 102 - Raw Materials</v>
      </c>
      <c r="AC207" s="137" t="s">
        <v>339</v>
      </c>
      <c r="AD207" s="26" t="str">
        <f>VLOOKUP(K207, 'NAICS OES Crosswalk'!A:C, 3, FALSE)</f>
        <v>Processing: Plastics Compounding</v>
      </c>
      <c r="AE207" s="26" t="str">
        <f>_xlfn.XLOOKUP($C207,'TRIFD to COU Crosswalk'!A:A,'TRIFD to COU Crosswalk'!B:B)</f>
        <v xml:space="preserve">Processing as a reactant in plastic material and resin manufacturing; Processing as a reactant in all other chemical product and preparation manufacturing </v>
      </c>
      <c r="AF207" s="137" t="s">
        <v>388</v>
      </c>
      <c r="AK207" t="s">
        <v>341</v>
      </c>
      <c r="AL207" t="s">
        <v>341</v>
      </c>
      <c r="AM207" t="s">
        <v>341</v>
      </c>
      <c r="AN207" t="s">
        <v>341</v>
      </c>
      <c r="AO207" t="s">
        <v>341</v>
      </c>
      <c r="AP207" t="s">
        <v>341</v>
      </c>
      <c r="AQ207" t="s">
        <v>342</v>
      </c>
      <c r="AR207" t="s">
        <v>341</v>
      </c>
      <c r="AS207" t="s">
        <v>342</v>
      </c>
      <c r="AT207" t="s">
        <v>341</v>
      </c>
      <c r="AU207" t="s">
        <v>341</v>
      </c>
      <c r="AV207" t="s">
        <v>341</v>
      </c>
      <c r="AW207" t="s">
        <v>341</v>
      </c>
      <c r="AX207" t="s">
        <v>341</v>
      </c>
      <c r="AY207" t="s">
        <v>341</v>
      </c>
      <c r="AZ207" t="s">
        <v>341</v>
      </c>
      <c r="BA207" t="s">
        <v>341</v>
      </c>
      <c r="BB207" t="s">
        <v>341</v>
      </c>
      <c r="BC207" t="s">
        <v>341</v>
      </c>
      <c r="BD207" t="s">
        <v>341</v>
      </c>
      <c r="BE207" t="s">
        <v>341</v>
      </c>
      <c r="BF207" t="s">
        <v>341</v>
      </c>
      <c r="BG207" t="s">
        <v>341</v>
      </c>
      <c r="BH207" t="s">
        <v>341</v>
      </c>
      <c r="BI207" t="s">
        <v>341</v>
      </c>
      <c r="BJ207" t="s">
        <v>341</v>
      </c>
      <c r="BK207" t="s">
        <v>341</v>
      </c>
      <c r="BL207" t="s">
        <v>341</v>
      </c>
      <c r="BM207" t="s">
        <v>341</v>
      </c>
      <c r="BN207" t="s">
        <v>341</v>
      </c>
      <c r="BO207" t="s">
        <v>341</v>
      </c>
      <c r="BP207" t="s">
        <v>341</v>
      </c>
      <c r="BQ207" t="s">
        <v>341</v>
      </c>
      <c r="BR207" t="s">
        <v>341</v>
      </c>
      <c r="BS207" t="s">
        <v>341</v>
      </c>
      <c r="BT207" t="s">
        <v>341</v>
      </c>
      <c r="BU207" t="s">
        <v>341</v>
      </c>
      <c r="BV207" t="s">
        <v>341</v>
      </c>
      <c r="BW207" t="s">
        <v>341</v>
      </c>
      <c r="BX207" t="s">
        <v>341</v>
      </c>
      <c r="BY207" t="s">
        <v>341</v>
      </c>
      <c r="BZ207" t="s">
        <v>341</v>
      </c>
      <c r="CA207" t="s">
        <v>341</v>
      </c>
      <c r="CB207" t="s">
        <v>341</v>
      </c>
      <c r="CC207" t="s">
        <v>341</v>
      </c>
      <c r="CD207" t="s">
        <v>341</v>
      </c>
      <c r="CE207" t="s">
        <v>341</v>
      </c>
      <c r="CF207" t="s">
        <v>341</v>
      </c>
      <c r="CG207" t="s">
        <v>341</v>
      </c>
      <c r="CH207" t="s">
        <v>341</v>
      </c>
      <c r="CI207" t="s">
        <v>341</v>
      </c>
      <c r="CJ207" t="s">
        <v>341</v>
      </c>
      <c r="CK207" t="s">
        <v>341</v>
      </c>
      <c r="CL207" t="s">
        <v>341</v>
      </c>
      <c r="CM207" t="str">
        <f t="shared" si="166"/>
        <v/>
      </c>
      <c r="CN207" t="str">
        <f t="shared" si="167"/>
        <v/>
      </c>
      <c r="CO207" t="str">
        <f t="shared" si="168"/>
        <v/>
      </c>
      <c r="CP207" t="str">
        <f t="shared" si="169"/>
        <v/>
      </c>
      <c r="CQ207" t="str">
        <f t="shared" si="170"/>
        <v/>
      </c>
      <c r="CR207" t="str">
        <f t="shared" si="171"/>
        <v/>
      </c>
      <c r="CS207" t="str">
        <f t="shared" si="172"/>
        <v>Processing: As a reactant</v>
      </c>
      <c r="CT207" t="str">
        <f t="shared" si="173"/>
        <v/>
      </c>
      <c r="CU207" t="str">
        <f t="shared" si="174"/>
        <v>102 - Raw Materials</v>
      </c>
      <c r="CV207" t="str">
        <f t="shared" si="175"/>
        <v/>
      </c>
      <c r="CW207" t="str">
        <f t="shared" si="176"/>
        <v/>
      </c>
      <c r="CX207" t="str">
        <f t="shared" si="177"/>
        <v/>
      </c>
      <c r="CY207" t="str">
        <f t="shared" si="178"/>
        <v/>
      </c>
      <c r="CZ207" t="str">
        <f t="shared" si="179"/>
        <v/>
      </c>
      <c r="DA207" t="str">
        <f t="shared" si="180"/>
        <v/>
      </c>
      <c r="DB207" t="str">
        <f t="shared" si="181"/>
        <v/>
      </c>
      <c r="DC207" t="str">
        <f t="shared" si="182"/>
        <v/>
      </c>
      <c r="DD207" t="str">
        <f t="shared" si="183"/>
        <v/>
      </c>
      <c r="DE207" t="str">
        <f t="shared" si="184"/>
        <v/>
      </c>
      <c r="DF207" t="str">
        <f t="shared" si="185"/>
        <v/>
      </c>
      <c r="DG207" t="str">
        <f t="shared" si="186"/>
        <v/>
      </c>
      <c r="DH207" t="str">
        <f t="shared" si="187"/>
        <v/>
      </c>
      <c r="DI207" t="str">
        <f t="shared" si="188"/>
        <v/>
      </c>
      <c r="DJ207" t="str">
        <f t="shared" si="189"/>
        <v/>
      </c>
      <c r="DK207" t="str">
        <f t="shared" si="190"/>
        <v/>
      </c>
      <c r="DL207" t="str">
        <f t="shared" si="191"/>
        <v/>
      </c>
      <c r="DM207" t="str">
        <f t="shared" si="192"/>
        <v/>
      </c>
      <c r="DN207" t="str">
        <f t="shared" si="193"/>
        <v/>
      </c>
      <c r="DO207" t="str">
        <f t="shared" si="194"/>
        <v/>
      </c>
      <c r="DP207" t="str">
        <f t="shared" si="195"/>
        <v/>
      </c>
      <c r="DQ207" t="str">
        <f t="shared" si="196"/>
        <v/>
      </c>
      <c r="DR207" t="str">
        <f t="shared" si="197"/>
        <v/>
      </c>
      <c r="DS207" t="str">
        <f t="shared" si="198"/>
        <v/>
      </c>
      <c r="DT207" t="str">
        <f t="shared" si="199"/>
        <v/>
      </c>
      <c r="DU207" t="str">
        <f t="shared" si="200"/>
        <v/>
      </c>
      <c r="DV207" t="str">
        <f t="shared" si="201"/>
        <v/>
      </c>
      <c r="DW207" t="str">
        <f t="shared" si="202"/>
        <v/>
      </c>
      <c r="DX207" t="str">
        <f t="shared" si="203"/>
        <v/>
      </c>
      <c r="DY207" t="str">
        <f t="shared" si="204"/>
        <v/>
      </c>
      <c r="DZ207" t="str">
        <f t="shared" si="205"/>
        <v/>
      </c>
      <c r="EA207" t="str">
        <f t="shared" si="206"/>
        <v/>
      </c>
      <c r="EB207" t="str">
        <f t="shared" si="207"/>
        <v/>
      </c>
      <c r="EC207" t="str">
        <f t="shared" si="208"/>
        <v/>
      </c>
      <c r="ED207" t="str">
        <f t="shared" si="209"/>
        <v/>
      </c>
      <c r="EE207" t="str">
        <f t="shared" si="210"/>
        <v/>
      </c>
      <c r="EF207" t="str">
        <f t="shared" si="211"/>
        <v/>
      </c>
      <c r="EG207" t="str">
        <f t="shared" si="212"/>
        <v/>
      </c>
      <c r="EH207" t="str">
        <f t="shared" si="213"/>
        <v/>
      </c>
      <c r="EI207" t="str">
        <f t="shared" si="214"/>
        <v/>
      </c>
      <c r="EJ207" t="str">
        <f t="shared" si="215"/>
        <v/>
      </c>
      <c r="EK207" t="str">
        <f t="shared" si="216"/>
        <v/>
      </c>
      <c r="EL207" t="str">
        <f t="shared" si="217"/>
        <v/>
      </c>
      <c r="EM207" t="str">
        <f t="shared" si="218"/>
        <v/>
      </c>
      <c r="EN207" t="str">
        <f t="shared" si="219"/>
        <v/>
      </c>
    </row>
    <row r="208" spans="1:144" ht="86.45">
      <c r="A208" s="7" t="s">
        <v>328</v>
      </c>
      <c r="B208" s="7">
        <v>2021</v>
      </c>
      <c r="C208" t="s">
        <v>696</v>
      </c>
      <c r="D208" t="s">
        <v>697</v>
      </c>
      <c r="E208" t="s">
        <v>698</v>
      </c>
      <c r="F208" t="s">
        <v>699</v>
      </c>
      <c r="G208" t="s">
        <v>700</v>
      </c>
      <c r="H208" t="s">
        <v>701</v>
      </c>
      <c r="I208">
        <v>32502</v>
      </c>
      <c r="J208" s="136">
        <f>VLOOKUP(H208, 'TRI Crosswalk codes'!D:E, 2, FALSE)</f>
        <v>4</v>
      </c>
      <c r="K208">
        <v>325211</v>
      </c>
      <c r="L208" s="137" t="str">
        <f>VLOOKUP(K208, '2017-2022 NAICS'!C:D, 2, FALSE)</f>
        <v>Plastics Material and Resin Manufacturing</v>
      </c>
      <c r="M208" s="137" t="str">
        <f>IF(COUNTIF('Raw TRI Data'!A:A, K208) &gt;0, "Yes", "No")</f>
        <v>No</v>
      </c>
      <c r="N208">
        <v>30.407230999999999</v>
      </c>
      <c r="O208">
        <v>-87.241979000000001</v>
      </c>
      <c r="P208" s="15">
        <v>110000362385</v>
      </c>
      <c r="Q208" s="15">
        <v>1321221506862</v>
      </c>
      <c r="R208" t="s">
        <v>335</v>
      </c>
      <c r="S208" t="s">
        <v>336</v>
      </c>
      <c r="T208" s="160">
        <v>4</v>
      </c>
      <c r="U208" s="136" t="str">
        <f>VLOOKUP(T208, 'TRI Crosswalk codes'!A:B, 2, FALSE)</f>
        <v>10,000 to 99,999</v>
      </c>
      <c r="V208">
        <v>45</v>
      </c>
      <c r="W208">
        <v>45</v>
      </c>
      <c r="Y208">
        <v>0.1</v>
      </c>
      <c r="Z208">
        <v>45.1</v>
      </c>
      <c r="AA208" t="s">
        <v>338</v>
      </c>
      <c r="AB208" s="137" t="str">
        <f t="shared" si="165"/>
        <v>Processing: As a reactant; 102 - Raw Materials</v>
      </c>
      <c r="AC208" s="137" t="s">
        <v>339</v>
      </c>
      <c r="AD208" s="26" t="str">
        <f>VLOOKUP(K208, 'NAICS OES Crosswalk'!A:C, 3, FALSE)</f>
        <v>Processing: Plastics Compounding</v>
      </c>
      <c r="AE208" s="26" t="str">
        <f>_xlfn.XLOOKUP($C208,'TRIFD to COU Crosswalk'!A:A,'TRIFD to COU Crosswalk'!B:B)</f>
        <v xml:space="preserve">Processing as a reactant in plastic material and resin manufacturing; Processing as a reactant in all other chemical product and preparation manufacturing </v>
      </c>
      <c r="AF208" s="137" t="s">
        <v>388</v>
      </c>
      <c r="AK208" t="s">
        <v>341</v>
      </c>
      <c r="AL208" t="s">
        <v>341</v>
      </c>
      <c r="AM208" t="s">
        <v>341</v>
      </c>
      <c r="AN208" t="s">
        <v>341</v>
      </c>
      <c r="AO208" t="s">
        <v>341</v>
      </c>
      <c r="AP208" t="s">
        <v>341</v>
      </c>
      <c r="AQ208" t="s">
        <v>342</v>
      </c>
      <c r="AR208" t="s">
        <v>341</v>
      </c>
      <c r="AS208" t="s">
        <v>342</v>
      </c>
      <c r="AT208" t="s">
        <v>341</v>
      </c>
      <c r="AU208" t="s">
        <v>341</v>
      </c>
      <c r="AV208" t="s">
        <v>341</v>
      </c>
      <c r="AW208" t="s">
        <v>341</v>
      </c>
      <c r="AX208" t="s">
        <v>341</v>
      </c>
      <c r="AY208" t="s">
        <v>341</v>
      </c>
      <c r="AZ208" t="s">
        <v>341</v>
      </c>
      <c r="BA208" t="s">
        <v>341</v>
      </c>
      <c r="BB208" t="s">
        <v>341</v>
      </c>
      <c r="BC208" t="s">
        <v>341</v>
      </c>
      <c r="BD208" t="s">
        <v>341</v>
      </c>
      <c r="BE208" t="s">
        <v>341</v>
      </c>
      <c r="BF208" t="s">
        <v>341</v>
      </c>
      <c r="BG208" t="s">
        <v>341</v>
      </c>
      <c r="BH208" t="s">
        <v>341</v>
      </c>
      <c r="BI208" t="s">
        <v>341</v>
      </c>
      <c r="BJ208" t="s">
        <v>341</v>
      </c>
      <c r="BK208" t="s">
        <v>341</v>
      </c>
      <c r="BL208" t="s">
        <v>341</v>
      </c>
      <c r="BM208" t="s">
        <v>341</v>
      </c>
      <c r="BN208" t="s">
        <v>341</v>
      </c>
      <c r="BO208" t="s">
        <v>341</v>
      </c>
      <c r="BP208" t="s">
        <v>341</v>
      </c>
      <c r="BQ208" t="s">
        <v>341</v>
      </c>
      <c r="BR208" t="s">
        <v>341</v>
      </c>
      <c r="BS208" t="s">
        <v>341</v>
      </c>
      <c r="BT208" t="s">
        <v>341</v>
      </c>
      <c r="BU208" t="s">
        <v>341</v>
      </c>
      <c r="BV208" t="s">
        <v>341</v>
      </c>
      <c r="BW208" t="s">
        <v>341</v>
      </c>
      <c r="BX208" t="s">
        <v>341</v>
      </c>
      <c r="BY208" t="s">
        <v>341</v>
      </c>
      <c r="BZ208" t="s">
        <v>341</v>
      </c>
      <c r="CA208" t="s">
        <v>341</v>
      </c>
      <c r="CB208" t="s">
        <v>341</v>
      </c>
      <c r="CC208" t="s">
        <v>341</v>
      </c>
      <c r="CD208" t="s">
        <v>341</v>
      </c>
      <c r="CE208" t="s">
        <v>341</v>
      </c>
      <c r="CF208" t="s">
        <v>341</v>
      </c>
      <c r="CG208" t="s">
        <v>341</v>
      </c>
      <c r="CH208" t="s">
        <v>341</v>
      </c>
      <c r="CI208" t="s">
        <v>341</v>
      </c>
      <c r="CJ208" t="s">
        <v>341</v>
      </c>
      <c r="CK208" t="s">
        <v>341</v>
      </c>
      <c r="CL208" t="s">
        <v>341</v>
      </c>
      <c r="CM208" t="str">
        <f t="shared" si="166"/>
        <v/>
      </c>
      <c r="CN208" t="str">
        <f t="shared" si="167"/>
        <v/>
      </c>
      <c r="CO208" t="str">
        <f t="shared" si="168"/>
        <v/>
      </c>
      <c r="CP208" t="str">
        <f t="shared" si="169"/>
        <v/>
      </c>
      <c r="CQ208" t="str">
        <f t="shared" si="170"/>
        <v/>
      </c>
      <c r="CR208" t="str">
        <f t="shared" si="171"/>
        <v/>
      </c>
      <c r="CS208" t="str">
        <f t="shared" si="172"/>
        <v>Processing: As a reactant</v>
      </c>
      <c r="CT208" t="str">
        <f t="shared" si="173"/>
        <v/>
      </c>
      <c r="CU208" t="str">
        <f t="shared" si="174"/>
        <v>102 - Raw Materials</v>
      </c>
      <c r="CV208" t="str">
        <f t="shared" si="175"/>
        <v/>
      </c>
      <c r="CW208" t="str">
        <f t="shared" si="176"/>
        <v/>
      </c>
      <c r="CX208" t="str">
        <f t="shared" si="177"/>
        <v/>
      </c>
      <c r="CY208" t="str">
        <f t="shared" si="178"/>
        <v/>
      </c>
      <c r="CZ208" t="str">
        <f t="shared" si="179"/>
        <v/>
      </c>
      <c r="DA208" t="str">
        <f t="shared" si="180"/>
        <v/>
      </c>
      <c r="DB208" t="str">
        <f t="shared" si="181"/>
        <v/>
      </c>
      <c r="DC208" t="str">
        <f t="shared" si="182"/>
        <v/>
      </c>
      <c r="DD208" t="str">
        <f t="shared" si="183"/>
        <v/>
      </c>
      <c r="DE208" t="str">
        <f t="shared" si="184"/>
        <v/>
      </c>
      <c r="DF208" t="str">
        <f t="shared" si="185"/>
        <v/>
      </c>
      <c r="DG208" t="str">
        <f t="shared" si="186"/>
        <v/>
      </c>
      <c r="DH208" t="str">
        <f t="shared" si="187"/>
        <v/>
      </c>
      <c r="DI208" t="str">
        <f t="shared" si="188"/>
        <v/>
      </c>
      <c r="DJ208" t="str">
        <f t="shared" si="189"/>
        <v/>
      </c>
      <c r="DK208" t="str">
        <f t="shared" si="190"/>
        <v/>
      </c>
      <c r="DL208" t="str">
        <f t="shared" si="191"/>
        <v/>
      </c>
      <c r="DM208" t="str">
        <f t="shared" si="192"/>
        <v/>
      </c>
      <c r="DN208" t="str">
        <f t="shared" si="193"/>
        <v/>
      </c>
      <c r="DO208" t="str">
        <f t="shared" si="194"/>
        <v/>
      </c>
      <c r="DP208" t="str">
        <f t="shared" si="195"/>
        <v/>
      </c>
      <c r="DQ208" t="str">
        <f t="shared" si="196"/>
        <v/>
      </c>
      <c r="DR208" t="str">
        <f t="shared" si="197"/>
        <v/>
      </c>
      <c r="DS208" t="str">
        <f t="shared" si="198"/>
        <v/>
      </c>
      <c r="DT208" t="str">
        <f t="shared" si="199"/>
        <v/>
      </c>
      <c r="DU208" t="str">
        <f t="shared" si="200"/>
        <v/>
      </c>
      <c r="DV208" t="str">
        <f t="shared" si="201"/>
        <v/>
      </c>
      <c r="DW208" t="str">
        <f t="shared" si="202"/>
        <v/>
      </c>
      <c r="DX208" t="str">
        <f t="shared" si="203"/>
        <v/>
      </c>
      <c r="DY208" t="str">
        <f t="shared" si="204"/>
        <v/>
      </c>
      <c r="DZ208" t="str">
        <f t="shared" si="205"/>
        <v/>
      </c>
      <c r="EA208" t="str">
        <f t="shared" si="206"/>
        <v/>
      </c>
      <c r="EB208" t="str">
        <f t="shared" si="207"/>
        <v/>
      </c>
      <c r="EC208" t="str">
        <f t="shared" si="208"/>
        <v/>
      </c>
      <c r="ED208" t="str">
        <f t="shared" si="209"/>
        <v/>
      </c>
      <c r="EE208" t="str">
        <f t="shared" si="210"/>
        <v/>
      </c>
      <c r="EF208" t="str">
        <f t="shared" si="211"/>
        <v/>
      </c>
      <c r="EG208" t="str">
        <f t="shared" si="212"/>
        <v/>
      </c>
      <c r="EH208" t="str">
        <f t="shared" si="213"/>
        <v/>
      </c>
      <c r="EI208" t="str">
        <f t="shared" si="214"/>
        <v/>
      </c>
      <c r="EJ208" t="str">
        <f t="shared" si="215"/>
        <v/>
      </c>
      <c r="EK208" t="str">
        <f t="shared" si="216"/>
        <v/>
      </c>
      <c r="EL208" t="str">
        <f t="shared" si="217"/>
        <v/>
      </c>
      <c r="EM208" t="str">
        <f t="shared" si="218"/>
        <v/>
      </c>
      <c r="EN208" t="str">
        <f t="shared" si="219"/>
        <v/>
      </c>
    </row>
    <row r="209" spans="1:144" ht="86.45">
      <c r="A209" s="7" t="s">
        <v>328</v>
      </c>
      <c r="B209" s="7">
        <v>2022</v>
      </c>
      <c r="C209" t="s">
        <v>696</v>
      </c>
      <c r="D209" t="s">
        <v>697</v>
      </c>
      <c r="E209" t="s">
        <v>698</v>
      </c>
      <c r="F209" t="s">
        <v>699</v>
      </c>
      <c r="G209" t="s">
        <v>700</v>
      </c>
      <c r="H209" t="s">
        <v>701</v>
      </c>
      <c r="I209">
        <v>32502</v>
      </c>
      <c r="J209" s="136">
        <f>VLOOKUP(H209, 'TRI Crosswalk codes'!D:E, 2, FALSE)</f>
        <v>4</v>
      </c>
      <c r="K209">
        <v>325211</v>
      </c>
      <c r="L209" s="137" t="str">
        <f>VLOOKUP(K209, '2017-2022 NAICS'!C:D, 2, FALSE)</f>
        <v>Plastics Material and Resin Manufacturing</v>
      </c>
      <c r="M209" s="137" t="str">
        <f>IF(COUNTIF('Raw TRI Data'!A:A, K209) &gt;0, "Yes", "No")</f>
        <v>No</v>
      </c>
      <c r="N209">
        <v>30.407230999999999</v>
      </c>
      <c r="O209">
        <v>-87.241979000000001</v>
      </c>
      <c r="P209" s="15">
        <v>110000362385</v>
      </c>
      <c r="Q209" s="15">
        <v>1322220951747</v>
      </c>
      <c r="R209" t="s">
        <v>335</v>
      </c>
      <c r="S209" t="s">
        <v>336</v>
      </c>
      <c r="T209" s="160">
        <v>4</v>
      </c>
      <c r="U209" s="136" t="str">
        <f>VLOOKUP(T209, 'TRI Crosswalk codes'!A:B, 2, FALSE)</f>
        <v>10,000 to 99,999</v>
      </c>
      <c r="V209">
        <v>112</v>
      </c>
      <c r="W209">
        <v>112</v>
      </c>
      <c r="Y209">
        <v>0.32</v>
      </c>
      <c r="Z209">
        <v>112.32</v>
      </c>
      <c r="AA209" t="s">
        <v>338</v>
      </c>
      <c r="AB209" s="137" t="str">
        <f t="shared" si="165"/>
        <v>Processing: As a reactant; 102 - Raw Materials</v>
      </c>
      <c r="AC209" s="137" t="s">
        <v>339</v>
      </c>
      <c r="AD209" s="26" t="str">
        <f>VLOOKUP(K209, 'NAICS OES Crosswalk'!A:C, 3, FALSE)</f>
        <v>Processing: Plastics Compounding</v>
      </c>
      <c r="AE209" s="26" t="str">
        <f>_xlfn.XLOOKUP($C209,'TRIFD to COU Crosswalk'!A:A,'TRIFD to COU Crosswalk'!B:B)</f>
        <v xml:space="preserve">Processing as a reactant in plastic material and resin manufacturing; Processing as a reactant in all other chemical product and preparation manufacturing </v>
      </c>
      <c r="AF209" s="137" t="s">
        <v>388</v>
      </c>
      <c r="AK209" t="s">
        <v>341</v>
      </c>
      <c r="AL209" t="s">
        <v>341</v>
      </c>
      <c r="AM209" t="s">
        <v>341</v>
      </c>
      <c r="AN209" t="s">
        <v>341</v>
      </c>
      <c r="AO209" t="s">
        <v>341</v>
      </c>
      <c r="AP209" t="s">
        <v>341</v>
      </c>
      <c r="AQ209" t="s">
        <v>342</v>
      </c>
      <c r="AR209" t="s">
        <v>341</v>
      </c>
      <c r="AS209" t="s">
        <v>342</v>
      </c>
      <c r="AT209" t="s">
        <v>341</v>
      </c>
      <c r="AU209" t="s">
        <v>341</v>
      </c>
      <c r="AV209" t="s">
        <v>341</v>
      </c>
      <c r="AW209" t="s">
        <v>341</v>
      </c>
      <c r="AX209" t="s">
        <v>341</v>
      </c>
      <c r="AY209" t="s">
        <v>341</v>
      </c>
      <c r="AZ209" t="s">
        <v>341</v>
      </c>
      <c r="BA209" t="s">
        <v>341</v>
      </c>
      <c r="BB209" t="s">
        <v>341</v>
      </c>
      <c r="BC209" t="s">
        <v>341</v>
      </c>
      <c r="BD209" t="s">
        <v>341</v>
      </c>
      <c r="BE209" t="s">
        <v>341</v>
      </c>
      <c r="BF209" t="s">
        <v>341</v>
      </c>
      <c r="BG209" t="s">
        <v>341</v>
      </c>
      <c r="BH209" t="s">
        <v>341</v>
      </c>
      <c r="BI209" t="s">
        <v>341</v>
      </c>
      <c r="BJ209" t="s">
        <v>341</v>
      </c>
      <c r="BK209" t="s">
        <v>341</v>
      </c>
      <c r="BL209" t="s">
        <v>341</v>
      </c>
      <c r="BM209" t="s">
        <v>341</v>
      </c>
      <c r="BN209" t="s">
        <v>341</v>
      </c>
      <c r="BO209" t="s">
        <v>341</v>
      </c>
      <c r="BP209" t="s">
        <v>341</v>
      </c>
      <c r="BQ209" t="s">
        <v>341</v>
      </c>
      <c r="BR209" t="s">
        <v>341</v>
      </c>
      <c r="BS209" t="s">
        <v>341</v>
      </c>
      <c r="BT209" t="s">
        <v>341</v>
      </c>
      <c r="BU209" t="s">
        <v>341</v>
      </c>
      <c r="BV209" t="s">
        <v>341</v>
      </c>
      <c r="BW209" t="s">
        <v>341</v>
      </c>
      <c r="BX209" t="s">
        <v>341</v>
      </c>
      <c r="BY209" t="s">
        <v>341</v>
      </c>
      <c r="BZ209" t="s">
        <v>341</v>
      </c>
      <c r="CA209" t="s">
        <v>341</v>
      </c>
      <c r="CB209" t="s">
        <v>341</v>
      </c>
      <c r="CC209" t="s">
        <v>341</v>
      </c>
      <c r="CD209" t="s">
        <v>341</v>
      </c>
      <c r="CE209" t="s">
        <v>341</v>
      </c>
      <c r="CF209" t="s">
        <v>341</v>
      </c>
      <c r="CG209" t="s">
        <v>341</v>
      </c>
      <c r="CH209" t="s">
        <v>341</v>
      </c>
      <c r="CI209" t="s">
        <v>341</v>
      </c>
      <c r="CJ209" t="s">
        <v>341</v>
      </c>
      <c r="CK209" t="s">
        <v>341</v>
      </c>
      <c r="CL209" t="s">
        <v>341</v>
      </c>
      <c r="CM209" t="str">
        <f t="shared" si="166"/>
        <v/>
      </c>
      <c r="CN209" t="str">
        <f t="shared" si="167"/>
        <v/>
      </c>
      <c r="CO209" t="str">
        <f t="shared" si="168"/>
        <v/>
      </c>
      <c r="CP209" t="str">
        <f t="shared" si="169"/>
        <v/>
      </c>
      <c r="CQ209" t="str">
        <f t="shared" si="170"/>
        <v/>
      </c>
      <c r="CR209" t="str">
        <f t="shared" si="171"/>
        <v/>
      </c>
      <c r="CS209" t="str">
        <f t="shared" si="172"/>
        <v>Processing: As a reactant</v>
      </c>
      <c r="CT209" t="str">
        <f t="shared" si="173"/>
        <v/>
      </c>
      <c r="CU209" t="str">
        <f t="shared" si="174"/>
        <v>102 - Raw Materials</v>
      </c>
      <c r="CV209" t="str">
        <f t="shared" si="175"/>
        <v/>
      </c>
      <c r="CW209" t="str">
        <f t="shared" si="176"/>
        <v/>
      </c>
      <c r="CX209" t="str">
        <f t="shared" si="177"/>
        <v/>
      </c>
      <c r="CY209" t="str">
        <f t="shared" si="178"/>
        <v/>
      </c>
      <c r="CZ209" t="str">
        <f t="shared" si="179"/>
        <v/>
      </c>
      <c r="DA209" t="str">
        <f t="shared" si="180"/>
        <v/>
      </c>
      <c r="DB209" t="str">
        <f t="shared" si="181"/>
        <v/>
      </c>
      <c r="DC209" t="str">
        <f t="shared" si="182"/>
        <v/>
      </c>
      <c r="DD209" t="str">
        <f t="shared" si="183"/>
        <v/>
      </c>
      <c r="DE209" t="str">
        <f t="shared" si="184"/>
        <v/>
      </c>
      <c r="DF209" t="str">
        <f t="shared" si="185"/>
        <v/>
      </c>
      <c r="DG209" t="str">
        <f t="shared" si="186"/>
        <v/>
      </c>
      <c r="DH209" t="str">
        <f t="shared" si="187"/>
        <v/>
      </c>
      <c r="DI209" t="str">
        <f t="shared" si="188"/>
        <v/>
      </c>
      <c r="DJ209" t="str">
        <f t="shared" si="189"/>
        <v/>
      </c>
      <c r="DK209" t="str">
        <f t="shared" si="190"/>
        <v/>
      </c>
      <c r="DL209" t="str">
        <f t="shared" si="191"/>
        <v/>
      </c>
      <c r="DM209" t="str">
        <f t="shared" si="192"/>
        <v/>
      </c>
      <c r="DN209" t="str">
        <f t="shared" si="193"/>
        <v/>
      </c>
      <c r="DO209" t="str">
        <f t="shared" si="194"/>
        <v/>
      </c>
      <c r="DP209" t="str">
        <f t="shared" si="195"/>
        <v/>
      </c>
      <c r="DQ209" t="str">
        <f t="shared" si="196"/>
        <v/>
      </c>
      <c r="DR209" t="str">
        <f t="shared" si="197"/>
        <v/>
      </c>
      <c r="DS209" t="str">
        <f t="shared" si="198"/>
        <v/>
      </c>
      <c r="DT209" t="str">
        <f t="shared" si="199"/>
        <v/>
      </c>
      <c r="DU209" t="str">
        <f t="shared" si="200"/>
        <v/>
      </c>
      <c r="DV209" t="str">
        <f t="shared" si="201"/>
        <v/>
      </c>
      <c r="DW209" t="str">
        <f t="shared" si="202"/>
        <v/>
      </c>
      <c r="DX209" t="str">
        <f t="shared" si="203"/>
        <v/>
      </c>
      <c r="DY209" t="str">
        <f t="shared" si="204"/>
        <v/>
      </c>
      <c r="DZ209" t="str">
        <f t="shared" si="205"/>
        <v/>
      </c>
      <c r="EA209" t="str">
        <f t="shared" si="206"/>
        <v/>
      </c>
      <c r="EB209" t="str">
        <f t="shared" si="207"/>
        <v/>
      </c>
      <c r="EC209" t="str">
        <f t="shared" si="208"/>
        <v/>
      </c>
      <c r="ED209" t="str">
        <f t="shared" si="209"/>
        <v/>
      </c>
      <c r="EE209" t="str">
        <f t="shared" si="210"/>
        <v/>
      </c>
      <c r="EF209" t="str">
        <f t="shared" si="211"/>
        <v/>
      </c>
      <c r="EG209" t="str">
        <f t="shared" si="212"/>
        <v/>
      </c>
      <c r="EH209" t="str">
        <f t="shared" si="213"/>
        <v/>
      </c>
      <c r="EI209" t="str">
        <f t="shared" si="214"/>
        <v/>
      </c>
      <c r="EJ209" t="str">
        <f t="shared" si="215"/>
        <v/>
      </c>
      <c r="EK209" t="str">
        <f t="shared" si="216"/>
        <v/>
      </c>
      <c r="EL209" t="str">
        <f t="shared" si="217"/>
        <v/>
      </c>
      <c r="EM209" t="str">
        <f t="shared" si="218"/>
        <v/>
      </c>
      <c r="EN209" t="str">
        <f t="shared" si="219"/>
        <v/>
      </c>
    </row>
    <row r="210" spans="1:144" ht="86.45">
      <c r="A210" s="7" t="s">
        <v>328</v>
      </c>
      <c r="B210" s="7">
        <v>2023</v>
      </c>
      <c r="C210" t="s">
        <v>696</v>
      </c>
      <c r="D210" t="s">
        <v>697</v>
      </c>
      <c r="E210" t="s">
        <v>698</v>
      </c>
      <c r="F210" t="s">
        <v>699</v>
      </c>
      <c r="G210" t="s">
        <v>700</v>
      </c>
      <c r="H210" t="s">
        <v>701</v>
      </c>
      <c r="I210">
        <v>32502</v>
      </c>
      <c r="J210" s="136">
        <f>VLOOKUP(H210, 'TRI Crosswalk codes'!D:E, 2, FALSE)</f>
        <v>4</v>
      </c>
      <c r="K210">
        <v>325211</v>
      </c>
      <c r="L210" s="137" t="str">
        <f>VLOOKUP(K210, '2017-2022 NAICS'!C:D, 2, FALSE)</f>
        <v>Plastics Material and Resin Manufacturing</v>
      </c>
      <c r="M210" s="137" t="str">
        <f>IF(COUNTIF('Raw TRI Data'!A:A, K210) &gt;0, "Yes", "No")</f>
        <v>No</v>
      </c>
      <c r="N210">
        <v>30.407230999999999</v>
      </c>
      <c r="O210">
        <v>-87.241979000000001</v>
      </c>
      <c r="P210" s="15">
        <v>110000362385</v>
      </c>
      <c r="Q210" s="15">
        <v>1323221845353</v>
      </c>
      <c r="R210" t="s">
        <v>335</v>
      </c>
      <c r="S210" t="s">
        <v>336</v>
      </c>
      <c r="T210" s="160">
        <v>4</v>
      </c>
      <c r="U210" s="136" t="str">
        <f>VLOOKUP(T210, 'TRI Crosswalk codes'!A:B, 2, FALSE)</f>
        <v>10,000 to 99,999</v>
      </c>
      <c r="V210">
        <v>97</v>
      </c>
      <c r="W210">
        <v>97</v>
      </c>
      <c r="Y210">
        <v>0.28000000000000003</v>
      </c>
      <c r="Z210">
        <v>97.28</v>
      </c>
      <c r="AA210" t="s">
        <v>338</v>
      </c>
      <c r="AB210" s="137" t="str">
        <f t="shared" si="165"/>
        <v>Processing: As a reactant; 102 - Raw Materials</v>
      </c>
      <c r="AC210" s="137" t="s">
        <v>339</v>
      </c>
      <c r="AD210" s="26" t="str">
        <f>VLOOKUP(K210, 'NAICS OES Crosswalk'!A:C, 3, FALSE)</f>
        <v>Processing: Plastics Compounding</v>
      </c>
      <c r="AE210" s="26" t="str">
        <f>_xlfn.XLOOKUP($C210,'TRIFD to COU Crosswalk'!A:A,'TRIFD to COU Crosswalk'!B:B)</f>
        <v xml:space="preserve">Processing as a reactant in plastic material and resin manufacturing; Processing as a reactant in all other chemical product and preparation manufacturing </v>
      </c>
      <c r="AF210" s="137" t="s">
        <v>388</v>
      </c>
      <c r="AK210" t="s">
        <v>341</v>
      </c>
      <c r="AL210" t="s">
        <v>341</v>
      </c>
      <c r="AM210" t="s">
        <v>341</v>
      </c>
      <c r="AN210" t="s">
        <v>341</v>
      </c>
      <c r="AO210" t="s">
        <v>341</v>
      </c>
      <c r="AP210" t="s">
        <v>341</v>
      </c>
      <c r="AQ210" t="s">
        <v>342</v>
      </c>
      <c r="AR210" t="s">
        <v>341</v>
      </c>
      <c r="AS210" t="s">
        <v>342</v>
      </c>
      <c r="AT210" t="s">
        <v>341</v>
      </c>
      <c r="AU210" t="s">
        <v>341</v>
      </c>
      <c r="AV210" t="s">
        <v>341</v>
      </c>
      <c r="AW210" t="s">
        <v>341</v>
      </c>
      <c r="AX210" t="s">
        <v>341</v>
      </c>
      <c r="AY210" t="s">
        <v>341</v>
      </c>
      <c r="AZ210" t="s">
        <v>341</v>
      </c>
      <c r="BA210" t="s">
        <v>341</v>
      </c>
      <c r="BB210" t="s">
        <v>341</v>
      </c>
      <c r="BC210" t="s">
        <v>341</v>
      </c>
      <c r="BD210" t="s">
        <v>341</v>
      </c>
      <c r="BE210" t="s">
        <v>341</v>
      </c>
      <c r="BF210" t="s">
        <v>341</v>
      </c>
      <c r="BG210" t="s">
        <v>341</v>
      </c>
      <c r="BH210" t="s">
        <v>341</v>
      </c>
      <c r="BI210" t="s">
        <v>341</v>
      </c>
      <c r="BJ210" t="s">
        <v>341</v>
      </c>
      <c r="BK210" t="s">
        <v>341</v>
      </c>
      <c r="BL210" t="s">
        <v>341</v>
      </c>
      <c r="BM210" t="s">
        <v>341</v>
      </c>
      <c r="BN210" t="s">
        <v>341</v>
      </c>
      <c r="BO210" t="s">
        <v>341</v>
      </c>
      <c r="BP210" t="s">
        <v>341</v>
      </c>
      <c r="BQ210" t="s">
        <v>341</v>
      </c>
      <c r="BR210" t="s">
        <v>341</v>
      </c>
      <c r="BS210" t="s">
        <v>341</v>
      </c>
      <c r="BT210" t="s">
        <v>341</v>
      </c>
      <c r="BU210" t="s">
        <v>341</v>
      </c>
      <c r="BV210" t="s">
        <v>341</v>
      </c>
      <c r="BW210" t="s">
        <v>341</v>
      </c>
      <c r="BX210" t="s">
        <v>341</v>
      </c>
      <c r="BY210" t="s">
        <v>341</v>
      </c>
      <c r="BZ210" t="s">
        <v>341</v>
      </c>
      <c r="CA210" t="s">
        <v>341</v>
      </c>
      <c r="CB210" t="s">
        <v>341</v>
      </c>
      <c r="CC210" t="s">
        <v>341</v>
      </c>
      <c r="CD210" t="s">
        <v>341</v>
      </c>
      <c r="CE210" t="s">
        <v>341</v>
      </c>
      <c r="CF210" t="s">
        <v>341</v>
      </c>
      <c r="CG210" t="s">
        <v>341</v>
      </c>
      <c r="CH210" t="s">
        <v>341</v>
      </c>
      <c r="CI210" t="s">
        <v>341</v>
      </c>
      <c r="CJ210" t="s">
        <v>341</v>
      </c>
      <c r="CK210" t="s">
        <v>341</v>
      </c>
      <c r="CL210" t="s">
        <v>341</v>
      </c>
      <c r="CM210" t="str">
        <f t="shared" si="166"/>
        <v/>
      </c>
      <c r="CN210" t="str">
        <f t="shared" si="167"/>
        <v/>
      </c>
      <c r="CO210" t="str">
        <f t="shared" si="168"/>
        <v/>
      </c>
      <c r="CP210" t="str">
        <f t="shared" si="169"/>
        <v/>
      </c>
      <c r="CQ210" t="str">
        <f t="shared" si="170"/>
        <v/>
      </c>
      <c r="CR210" t="str">
        <f t="shared" si="171"/>
        <v/>
      </c>
      <c r="CS210" t="str">
        <f t="shared" si="172"/>
        <v>Processing: As a reactant</v>
      </c>
      <c r="CT210" t="str">
        <f t="shared" si="173"/>
        <v/>
      </c>
      <c r="CU210" t="str">
        <f t="shared" si="174"/>
        <v>102 - Raw Materials</v>
      </c>
      <c r="CV210" t="str">
        <f t="shared" si="175"/>
        <v/>
      </c>
      <c r="CW210" t="str">
        <f t="shared" si="176"/>
        <v/>
      </c>
      <c r="CX210" t="str">
        <f t="shared" si="177"/>
        <v/>
      </c>
      <c r="CY210" t="str">
        <f t="shared" si="178"/>
        <v/>
      </c>
      <c r="CZ210" t="str">
        <f t="shared" si="179"/>
        <v/>
      </c>
      <c r="DA210" t="str">
        <f t="shared" si="180"/>
        <v/>
      </c>
      <c r="DB210" t="str">
        <f t="shared" si="181"/>
        <v/>
      </c>
      <c r="DC210" t="str">
        <f t="shared" si="182"/>
        <v/>
      </c>
      <c r="DD210" t="str">
        <f t="shared" si="183"/>
        <v/>
      </c>
      <c r="DE210" t="str">
        <f t="shared" si="184"/>
        <v/>
      </c>
      <c r="DF210" t="str">
        <f t="shared" si="185"/>
        <v/>
      </c>
      <c r="DG210" t="str">
        <f t="shared" si="186"/>
        <v/>
      </c>
      <c r="DH210" t="str">
        <f t="shared" si="187"/>
        <v/>
      </c>
      <c r="DI210" t="str">
        <f t="shared" si="188"/>
        <v/>
      </c>
      <c r="DJ210" t="str">
        <f t="shared" si="189"/>
        <v/>
      </c>
      <c r="DK210" t="str">
        <f t="shared" si="190"/>
        <v/>
      </c>
      <c r="DL210" t="str">
        <f t="shared" si="191"/>
        <v/>
      </c>
      <c r="DM210" t="str">
        <f t="shared" si="192"/>
        <v/>
      </c>
      <c r="DN210" t="str">
        <f t="shared" si="193"/>
        <v/>
      </c>
      <c r="DO210" t="str">
        <f t="shared" si="194"/>
        <v/>
      </c>
      <c r="DP210" t="str">
        <f t="shared" si="195"/>
        <v/>
      </c>
      <c r="DQ210" t="str">
        <f t="shared" si="196"/>
        <v/>
      </c>
      <c r="DR210" t="str">
        <f t="shared" si="197"/>
        <v/>
      </c>
      <c r="DS210" t="str">
        <f t="shared" si="198"/>
        <v/>
      </c>
      <c r="DT210" t="str">
        <f t="shared" si="199"/>
        <v/>
      </c>
      <c r="DU210" t="str">
        <f t="shared" si="200"/>
        <v/>
      </c>
      <c r="DV210" t="str">
        <f t="shared" si="201"/>
        <v/>
      </c>
      <c r="DW210" t="str">
        <f t="shared" si="202"/>
        <v/>
      </c>
      <c r="DX210" t="str">
        <f t="shared" si="203"/>
        <v/>
      </c>
      <c r="DY210" t="str">
        <f t="shared" si="204"/>
        <v/>
      </c>
      <c r="DZ210" t="str">
        <f t="shared" si="205"/>
        <v/>
      </c>
      <c r="EA210" t="str">
        <f t="shared" si="206"/>
        <v/>
      </c>
      <c r="EB210" t="str">
        <f t="shared" si="207"/>
        <v/>
      </c>
      <c r="EC210" t="str">
        <f t="shared" si="208"/>
        <v/>
      </c>
      <c r="ED210" t="str">
        <f t="shared" si="209"/>
        <v/>
      </c>
      <c r="EE210" t="str">
        <f t="shared" si="210"/>
        <v/>
      </c>
      <c r="EF210" t="str">
        <f t="shared" si="211"/>
        <v/>
      </c>
      <c r="EG210" t="str">
        <f t="shared" si="212"/>
        <v/>
      </c>
      <c r="EH210" t="str">
        <f t="shared" si="213"/>
        <v/>
      </c>
      <c r="EI210" t="str">
        <f t="shared" si="214"/>
        <v/>
      </c>
      <c r="EJ210" t="str">
        <f t="shared" si="215"/>
        <v/>
      </c>
      <c r="EK210" t="str">
        <f t="shared" si="216"/>
        <v/>
      </c>
      <c r="EL210" t="str">
        <f t="shared" si="217"/>
        <v/>
      </c>
      <c r="EM210" t="str">
        <f t="shared" si="218"/>
        <v/>
      </c>
      <c r="EN210" t="str">
        <f t="shared" si="219"/>
        <v/>
      </c>
    </row>
    <row r="211" spans="1:144" ht="57.6">
      <c r="A211" s="7" t="s">
        <v>328</v>
      </c>
      <c r="B211" s="7">
        <v>2023</v>
      </c>
      <c r="C211" t="s">
        <v>702</v>
      </c>
      <c r="D211" t="s">
        <v>703</v>
      </c>
      <c r="E211" t="s">
        <v>704</v>
      </c>
      <c r="F211" t="s">
        <v>705</v>
      </c>
      <c r="G211" t="s">
        <v>519</v>
      </c>
      <c r="H211" t="s">
        <v>387</v>
      </c>
      <c r="I211">
        <v>37347</v>
      </c>
      <c r="J211" s="136">
        <f>VLOOKUP(H211, 'TRI Crosswalk codes'!D:E, 2, FALSE)</f>
        <v>4</v>
      </c>
      <c r="K211">
        <v>325991</v>
      </c>
      <c r="L211" s="137" t="str">
        <f>VLOOKUP(K211, '2017-2022 NAICS'!C:D, 2, FALSE)</f>
        <v>Custom Compounding of Purchased Resins</v>
      </c>
      <c r="M211" s="137" t="str">
        <f>IF(COUNTIF('Raw TRI Data'!A:A, K211) &gt;0, "Yes", "No")</f>
        <v>No</v>
      </c>
      <c r="N211">
        <v>35.054949999999998</v>
      </c>
      <c r="O211">
        <v>-85.632310000000004</v>
      </c>
      <c r="P211" s="15">
        <v>110000499951</v>
      </c>
      <c r="Q211" s="15">
        <v>1323221666718</v>
      </c>
      <c r="R211" t="s">
        <v>335</v>
      </c>
      <c r="S211" t="s">
        <v>336</v>
      </c>
      <c r="T211" s="160">
        <v>2</v>
      </c>
      <c r="U211" s="136" t="str">
        <f>VLOOKUP(T211, 'TRI Crosswalk codes'!A:B, 2, FALSE)</f>
        <v>100 to 999</v>
      </c>
      <c r="V211">
        <v>0.01</v>
      </c>
      <c r="W211">
        <v>0.01</v>
      </c>
      <c r="Y211">
        <v>0</v>
      </c>
      <c r="Z211">
        <v>0.01</v>
      </c>
      <c r="AA211" t="s">
        <v>338</v>
      </c>
      <c r="AB211" s="137" t="str">
        <f t="shared" si="165"/>
        <v>Processing: As a formulation component; P210 - Flame Retardants</v>
      </c>
      <c r="AC211" s="137" t="s">
        <v>339</v>
      </c>
      <c r="AD211" s="26" t="str">
        <f>VLOOKUP(K211, 'NAICS OES Crosswalk'!A:C, 3, FALSE)</f>
        <v>Processing: Plastics Compounding</v>
      </c>
      <c r="AE211" s="26" t="str">
        <f>_xlfn.XLOOKUP($C211,'TRIFD to COU Crosswalk'!A:A,'TRIFD to COU Crosswalk'!B:B)</f>
        <v>Processing: additive flame retardant in plastic, resin, and paints and coatings </v>
      </c>
      <c r="AF211" s="137" t="s">
        <v>487</v>
      </c>
      <c r="AH211" s="137" t="s">
        <v>396</v>
      </c>
      <c r="AK211" t="s">
        <v>341</v>
      </c>
      <c r="AL211" t="s">
        <v>341</v>
      </c>
      <c r="AM211" t="s">
        <v>341</v>
      </c>
      <c r="AN211" t="s">
        <v>341</v>
      </c>
      <c r="AO211" t="s">
        <v>341</v>
      </c>
      <c r="AP211" t="s">
        <v>341</v>
      </c>
      <c r="AQ211" t="s">
        <v>341</v>
      </c>
      <c r="AR211" t="s">
        <v>341</v>
      </c>
      <c r="AS211" t="s">
        <v>341</v>
      </c>
      <c r="AT211" t="s">
        <v>341</v>
      </c>
      <c r="AU211" t="s">
        <v>341</v>
      </c>
      <c r="AV211" t="s">
        <v>341</v>
      </c>
      <c r="AW211" t="s">
        <v>342</v>
      </c>
      <c r="AX211" t="s">
        <v>341</v>
      </c>
      <c r="AY211" t="s">
        <v>341</v>
      </c>
      <c r="AZ211" t="s">
        <v>341</v>
      </c>
      <c r="BA211" t="s">
        <v>341</v>
      </c>
      <c r="BB211" t="s">
        <v>341</v>
      </c>
      <c r="BC211" t="s">
        <v>341</v>
      </c>
      <c r="BD211" t="s">
        <v>341</v>
      </c>
      <c r="BE211" t="s">
        <v>341</v>
      </c>
      <c r="BF211" t="s">
        <v>341</v>
      </c>
      <c r="BG211" t="s">
        <v>342</v>
      </c>
      <c r="BH211" t="s">
        <v>341</v>
      </c>
      <c r="BI211" t="s">
        <v>341</v>
      </c>
      <c r="BJ211" t="s">
        <v>341</v>
      </c>
      <c r="BK211" t="s">
        <v>341</v>
      </c>
      <c r="BL211" t="s">
        <v>341</v>
      </c>
      <c r="BM211" t="s">
        <v>341</v>
      </c>
      <c r="BN211" t="s">
        <v>341</v>
      </c>
      <c r="BO211" t="s">
        <v>341</v>
      </c>
      <c r="BP211" t="s">
        <v>341</v>
      </c>
      <c r="BQ211" t="s">
        <v>341</v>
      </c>
      <c r="BR211" t="s">
        <v>341</v>
      </c>
      <c r="BS211" t="s">
        <v>341</v>
      </c>
      <c r="BT211" t="s">
        <v>341</v>
      </c>
      <c r="BU211" t="s">
        <v>341</v>
      </c>
      <c r="BV211" t="s">
        <v>341</v>
      </c>
      <c r="BW211" t="s">
        <v>341</v>
      </c>
      <c r="BX211" t="s">
        <v>341</v>
      </c>
      <c r="BY211" t="s">
        <v>341</v>
      </c>
      <c r="BZ211" t="s">
        <v>341</v>
      </c>
      <c r="CA211" t="s">
        <v>341</v>
      </c>
      <c r="CB211" t="s">
        <v>341</v>
      </c>
      <c r="CC211" t="s">
        <v>341</v>
      </c>
      <c r="CD211" t="s">
        <v>341</v>
      </c>
      <c r="CE211" t="s">
        <v>341</v>
      </c>
      <c r="CF211" t="s">
        <v>341</v>
      </c>
      <c r="CG211" t="s">
        <v>341</v>
      </c>
      <c r="CH211" t="s">
        <v>341</v>
      </c>
      <c r="CI211" t="s">
        <v>341</v>
      </c>
      <c r="CJ211" t="s">
        <v>341</v>
      </c>
      <c r="CK211" t="s">
        <v>341</v>
      </c>
      <c r="CL211" t="s">
        <v>341</v>
      </c>
      <c r="CM211" t="str">
        <f t="shared" si="166"/>
        <v/>
      </c>
      <c r="CN211" t="str">
        <f t="shared" si="167"/>
        <v/>
      </c>
      <c r="CO211" t="str">
        <f t="shared" si="168"/>
        <v/>
      </c>
      <c r="CP211" t="str">
        <f t="shared" si="169"/>
        <v/>
      </c>
      <c r="CQ211" t="str">
        <f t="shared" si="170"/>
        <v/>
      </c>
      <c r="CR211" t="str">
        <f t="shared" si="171"/>
        <v/>
      </c>
      <c r="CS211" t="str">
        <f t="shared" si="172"/>
        <v/>
      </c>
      <c r="CT211" t="str">
        <f t="shared" si="173"/>
        <v/>
      </c>
      <c r="CU211" t="str">
        <f t="shared" si="174"/>
        <v/>
      </c>
      <c r="CV211" t="str">
        <f t="shared" si="175"/>
        <v/>
      </c>
      <c r="CW211" t="str">
        <f t="shared" si="176"/>
        <v/>
      </c>
      <c r="CX211" t="str">
        <f t="shared" si="177"/>
        <v/>
      </c>
      <c r="CY211" t="str">
        <f t="shared" si="178"/>
        <v>Processing: As a formulation component</v>
      </c>
      <c r="CZ211" t="str">
        <f t="shared" si="179"/>
        <v/>
      </c>
      <c r="DA211" t="str">
        <f t="shared" si="180"/>
        <v/>
      </c>
      <c r="DB211" t="str">
        <f t="shared" si="181"/>
        <v/>
      </c>
      <c r="DC211" t="str">
        <f t="shared" si="182"/>
        <v/>
      </c>
      <c r="DD211" t="str">
        <f t="shared" si="183"/>
        <v/>
      </c>
      <c r="DE211" t="str">
        <f t="shared" si="184"/>
        <v/>
      </c>
      <c r="DF211" t="str">
        <f t="shared" si="185"/>
        <v/>
      </c>
      <c r="DG211" t="str">
        <f t="shared" si="186"/>
        <v/>
      </c>
      <c r="DH211" t="str">
        <f t="shared" si="187"/>
        <v/>
      </c>
      <c r="DI211" t="str">
        <f t="shared" si="188"/>
        <v>P210 - Flame Retardants</v>
      </c>
      <c r="DJ211" t="str">
        <f t="shared" si="189"/>
        <v/>
      </c>
      <c r="DK211" t="str">
        <f t="shared" si="190"/>
        <v/>
      </c>
      <c r="DL211" t="str">
        <f t="shared" si="191"/>
        <v/>
      </c>
      <c r="DM211" t="str">
        <f t="shared" si="192"/>
        <v/>
      </c>
      <c r="DN211" t="str">
        <f t="shared" si="193"/>
        <v/>
      </c>
      <c r="DO211" t="str">
        <f t="shared" si="194"/>
        <v/>
      </c>
      <c r="DP211" t="str">
        <f t="shared" si="195"/>
        <v/>
      </c>
      <c r="DQ211" t="str">
        <f t="shared" si="196"/>
        <v/>
      </c>
      <c r="DR211" t="str">
        <f t="shared" si="197"/>
        <v/>
      </c>
      <c r="DS211" t="str">
        <f t="shared" si="198"/>
        <v/>
      </c>
      <c r="DT211" t="str">
        <f t="shared" si="199"/>
        <v/>
      </c>
      <c r="DU211" t="str">
        <f t="shared" si="200"/>
        <v/>
      </c>
      <c r="DV211" t="str">
        <f t="shared" si="201"/>
        <v/>
      </c>
      <c r="DW211" t="str">
        <f t="shared" si="202"/>
        <v/>
      </c>
      <c r="DX211" t="str">
        <f t="shared" si="203"/>
        <v/>
      </c>
      <c r="DY211" t="str">
        <f t="shared" si="204"/>
        <v/>
      </c>
      <c r="DZ211" t="str">
        <f t="shared" si="205"/>
        <v/>
      </c>
      <c r="EA211" t="str">
        <f t="shared" si="206"/>
        <v/>
      </c>
      <c r="EB211" t="str">
        <f t="shared" si="207"/>
        <v/>
      </c>
      <c r="EC211" t="str">
        <f t="shared" si="208"/>
        <v/>
      </c>
      <c r="ED211" t="str">
        <f t="shared" si="209"/>
        <v/>
      </c>
      <c r="EE211" t="str">
        <f t="shared" si="210"/>
        <v/>
      </c>
      <c r="EF211" t="str">
        <f t="shared" si="211"/>
        <v/>
      </c>
      <c r="EG211" t="str">
        <f t="shared" si="212"/>
        <v/>
      </c>
      <c r="EH211" t="str">
        <f t="shared" si="213"/>
        <v/>
      </c>
      <c r="EI211" t="str">
        <f t="shared" si="214"/>
        <v/>
      </c>
      <c r="EJ211" t="str">
        <f t="shared" si="215"/>
        <v/>
      </c>
      <c r="EK211" t="str">
        <f t="shared" si="216"/>
        <v/>
      </c>
      <c r="EL211" t="str">
        <f t="shared" si="217"/>
        <v/>
      </c>
      <c r="EM211" t="str">
        <f t="shared" si="218"/>
        <v/>
      </c>
      <c r="EN211" t="str">
        <f t="shared" si="219"/>
        <v/>
      </c>
    </row>
    <row r="212" spans="1:144" ht="57.6">
      <c r="A212" s="7" t="s">
        <v>328</v>
      </c>
      <c r="B212" s="7">
        <v>2020</v>
      </c>
      <c r="C212" t="s">
        <v>706</v>
      </c>
      <c r="D212" t="s">
        <v>707</v>
      </c>
      <c r="E212" t="s">
        <v>708</v>
      </c>
      <c r="F212" t="s">
        <v>709</v>
      </c>
      <c r="G212" t="s">
        <v>710</v>
      </c>
      <c r="H212" t="s">
        <v>687</v>
      </c>
      <c r="I212" s="160" t="s">
        <v>711</v>
      </c>
      <c r="J212" s="136">
        <f>VLOOKUP(H212, 'TRI Crosswalk codes'!D:E, 2, FALSE)</f>
        <v>1</v>
      </c>
      <c r="K212">
        <v>326199</v>
      </c>
      <c r="L212" s="137" t="str">
        <f>VLOOKUP(K212, '2017-2022 NAICS'!C:D, 2, FALSE)</f>
        <v>All Other Plastics Product Manufacturing</v>
      </c>
      <c r="M212" s="137" t="str">
        <f>IF(COUNTIF('Raw TRI Data'!A:A, K212) &gt;0, "Yes", "No")</f>
        <v>No</v>
      </c>
      <c r="N212">
        <v>43.605130000000003</v>
      </c>
      <c r="O212">
        <v>-71.212805000000003</v>
      </c>
      <c r="P212" s="15">
        <v>110004117688</v>
      </c>
      <c r="Q212" s="15">
        <v>1320219342262</v>
      </c>
      <c r="R212" t="s">
        <v>335</v>
      </c>
      <c r="S212" t="s">
        <v>336</v>
      </c>
      <c r="T212" s="160">
        <v>2</v>
      </c>
      <c r="U212" s="136" t="str">
        <f>VLOOKUP(T212, 'TRI Crosswalk codes'!A:B, 2, FALSE)</f>
        <v>100 to 999</v>
      </c>
      <c r="V212" t="s">
        <v>337</v>
      </c>
      <c r="W212">
        <v>0</v>
      </c>
      <c r="Y212">
        <v>0</v>
      </c>
      <c r="Z212">
        <v>0</v>
      </c>
      <c r="AA212" t="s">
        <v>338</v>
      </c>
      <c r="AB212" s="137" t="str">
        <f t="shared" si="165"/>
        <v>Processing: As a formulation component; P299 - Other; Processing: As an article component; Processing: As an impurity; Otherwise Use: Ancillary or Other Use; Z399 - Other</v>
      </c>
      <c r="AC212" s="137" t="s">
        <v>339</v>
      </c>
      <c r="AD212" s="26" t="str">
        <f>VLOOKUP(K212, 'NAICS OES Crosswalk'!A:C, 3, FALSE)</f>
        <v>Processing: Plastics Compounding</v>
      </c>
      <c r="AE212" s="26" t="str">
        <f>_xlfn.XLOOKUP($C212,'TRIFD to COU Crosswalk'!A:A,'TRIFD to COU Crosswalk'!B:B)</f>
        <v>Processing: additive flame retardant in plastic products </v>
      </c>
      <c r="AF212" s="137" t="s">
        <v>712</v>
      </c>
      <c r="AH212" s="26"/>
      <c r="AK212" t="s">
        <v>341</v>
      </c>
      <c r="AL212" t="s">
        <v>341</v>
      </c>
      <c r="AM212" t="s">
        <v>341</v>
      </c>
      <c r="AN212" t="s">
        <v>341</v>
      </c>
      <c r="AO212" t="s">
        <v>341</v>
      </c>
      <c r="AP212" t="s">
        <v>341</v>
      </c>
      <c r="AQ212" t="s">
        <v>341</v>
      </c>
      <c r="AR212" t="s">
        <v>341</v>
      </c>
      <c r="AS212" t="s">
        <v>341</v>
      </c>
      <c r="AT212" t="s">
        <v>341</v>
      </c>
      <c r="AU212" t="s">
        <v>341</v>
      </c>
      <c r="AV212" t="s">
        <v>341</v>
      </c>
      <c r="AW212" t="s">
        <v>342</v>
      </c>
      <c r="AX212" t="s">
        <v>341</v>
      </c>
      <c r="AY212" t="s">
        <v>341</v>
      </c>
      <c r="AZ212" t="s">
        <v>341</v>
      </c>
      <c r="BA212" t="s">
        <v>341</v>
      </c>
      <c r="BB212" t="s">
        <v>341</v>
      </c>
      <c r="BC212" t="s">
        <v>341</v>
      </c>
      <c r="BD212" t="s">
        <v>341</v>
      </c>
      <c r="BE212" t="s">
        <v>341</v>
      </c>
      <c r="BF212" t="s">
        <v>341</v>
      </c>
      <c r="BG212" t="s">
        <v>341</v>
      </c>
      <c r="BH212" t="s">
        <v>341</v>
      </c>
      <c r="BI212" t="s">
        <v>342</v>
      </c>
      <c r="BJ212" t="s">
        <v>342</v>
      </c>
      <c r="BK212" t="s">
        <v>341</v>
      </c>
      <c r="BL212" t="s">
        <v>342</v>
      </c>
      <c r="BM212" t="s">
        <v>341</v>
      </c>
      <c r="BN212" t="s">
        <v>341</v>
      </c>
      <c r="BO212" t="s">
        <v>341</v>
      </c>
      <c r="BP212" t="s">
        <v>341</v>
      </c>
      <c r="BQ212" t="s">
        <v>341</v>
      </c>
      <c r="BR212" t="s">
        <v>341</v>
      </c>
      <c r="BS212" t="s">
        <v>341</v>
      </c>
      <c r="BT212" t="s">
        <v>341</v>
      </c>
      <c r="BU212" t="s">
        <v>341</v>
      </c>
      <c r="BV212" t="s">
        <v>341</v>
      </c>
      <c r="BW212" t="s">
        <v>341</v>
      </c>
      <c r="BX212" t="s">
        <v>341</v>
      </c>
      <c r="BY212" t="s">
        <v>341</v>
      </c>
      <c r="BZ212" t="s">
        <v>341</v>
      </c>
      <c r="CA212" t="s">
        <v>341</v>
      </c>
      <c r="CB212" t="s">
        <v>341</v>
      </c>
      <c r="CC212" t="s">
        <v>342</v>
      </c>
      <c r="CD212" t="s">
        <v>341</v>
      </c>
      <c r="CE212" t="s">
        <v>341</v>
      </c>
      <c r="CF212" t="s">
        <v>341</v>
      </c>
      <c r="CG212" t="s">
        <v>341</v>
      </c>
      <c r="CH212" t="s">
        <v>341</v>
      </c>
      <c r="CI212" t="s">
        <v>341</v>
      </c>
      <c r="CJ212" t="s">
        <v>341</v>
      </c>
      <c r="CK212" t="s">
        <v>341</v>
      </c>
      <c r="CL212" t="s">
        <v>342</v>
      </c>
      <c r="CM212" t="str">
        <f t="shared" si="166"/>
        <v/>
      </c>
      <c r="CN212" t="str">
        <f t="shared" si="167"/>
        <v/>
      </c>
      <c r="CO212" t="str">
        <f t="shared" si="168"/>
        <v/>
      </c>
      <c r="CP212" t="str">
        <f t="shared" si="169"/>
        <v/>
      </c>
      <c r="CQ212" t="str">
        <f t="shared" si="170"/>
        <v/>
      </c>
      <c r="CR212" t="str">
        <f t="shared" si="171"/>
        <v/>
      </c>
      <c r="CS212" t="str">
        <f t="shared" si="172"/>
        <v/>
      </c>
      <c r="CT212" t="str">
        <f t="shared" si="173"/>
        <v/>
      </c>
      <c r="CU212" t="str">
        <f t="shared" si="174"/>
        <v/>
      </c>
      <c r="CV212" t="str">
        <f t="shared" si="175"/>
        <v/>
      </c>
      <c r="CW212" t="str">
        <f t="shared" si="176"/>
        <v/>
      </c>
      <c r="CX212" t="str">
        <f t="shared" si="177"/>
        <v/>
      </c>
      <c r="CY212" t="str">
        <f t="shared" si="178"/>
        <v>Processing: As a formulation component</v>
      </c>
      <c r="CZ212" t="str">
        <f t="shared" si="179"/>
        <v/>
      </c>
      <c r="DA212" t="str">
        <f t="shared" si="180"/>
        <v/>
      </c>
      <c r="DB212" t="str">
        <f t="shared" si="181"/>
        <v/>
      </c>
      <c r="DC212" t="str">
        <f t="shared" si="182"/>
        <v/>
      </c>
      <c r="DD212" t="str">
        <f t="shared" si="183"/>
        <v/>
      </c>
      <c r="DE212" t="str">
        <f t="shared" si="184"/>
        <v/>
      </c>
      <c r="DF212" t="str">
        <f t="shared" si="185"/>
        <v/>
      </c>
      <c r="DG212" t="str">
        <f t="shared" si="186"/>
        <v/>
      </c>
      <c r="DH212" t="str">
        <f t="shared" si="187"/>
        <v/>
      </c>
      <c r="DI212" t="str">
        <f t="shared" si="188"/>
        <v/>
      </c>
      <c r="DJ212" t="str">
        <f t="shared" si="189"/>
        <v/>
      </c>
      <c r="DK212" t="str">
        <f t="shared" si="190"/>
        <v>P299 - Other</v>
      </c>
      <c r="DL212" t="str">
        <f t="shared" si="191"/>
        <v>Processing: As an article component</v>
      </c>
      <c r="DM212" t="str">
        <f t="shared" si="192"/>
        <v/>
      </c>
      <c r="DN212" t="str">
        <f t="shared" si="193"/>
        <v>Processing: As an impurity</v>
      </c>
      <c r="DO212" t="str">
        <f t="shared" si="194"/>
        <v/>
      </c>
      <c r="DP212" t="str">
        <f t="shared" si="195"/>
        <v/>
      </c>
      <c r="DQ212" t="str">
        <f t="shared" si="196"/>
        <v/>
      </c>
      <c r="DR212" t="str">
        <f t="shared" si="197"/>
        <v/>
      </c>
      <c r="DS212" t="str">
        <f t="shared" si="198"/>
        <v/>
      </c>
      <c r="DT212" t="str">
        <f t="shared" si="199"/>
        <v/>
      </c>
      <c r="DU212" t="str">
        <f t="shared" si="200"/>
        <v/>
      </c>
      <c r="DV212" t="str">
        <f t="shared" si="201"/>
        <v/>
      </c>
      <c r="DW212" t="str">
        <f t="shared" si="202"/>
        <v/>
      </c>
      <c r="DX212" t="str">
        <f t="shared" si="203"/>
        <v/>
      </c>
      <c r="DY212" t="str">
        <f t="shared" si="204"/>
        <v/>
      </c>
      <c r="DZ212" t="str">
        <f t="shared" si="205"/>
        <v/>
      </c>
      <c r="EA212" t="str">
        <f t="shared" si="206"/>
        <v/>
      </c>
      <c r="EB212" t="str">
        <f t="shared" si="207"/>
        <v/>
      </c>
      <c r="EC212" t="str">
        <f t="shared" si="208"/>
        <v/>
      </c>
      <c r="ED212" t="str">
        <f t="shared" si="209"/>
        <v/>
      </c>
      <c r="EE212" t="str">
        <f t="shared" si="210"/>
        <v>Otherwise Use: Ancillary or Other Use</v>
      </c>
      <c r="EF212" t="str">
        <f t="shared" si="211"/>
        <v/>
      </c>
      <c r="EG212" t="str">
        <f t="shared" si="212"/>
        <v/>
      </c>
      <c r="EH212" t="str">
        <f t="shared" si="213"/>
        <v/>
      </c>
      <c r="EI212" t="str">
        <f t="shared" si="214"/>
        <v/>
      </c>
      <c r="EJ212" t="str">
        <f t="shared" si="215"/>
        <v/>
      </c>
      <c r="EK212" t="str">
        <f t="shared" si="216"/>
        <v/>
      </c>
      <c r="EL212" t="str">
        <f t="shared" si="217"/>
        <v/>
      </c>
      <c r="EM212" t="str">
        <f t="shared" si="218"/>
        <v/>
      </c>
      <c r="EN212" t="str">
        <f t="shared" si="219"/>
        <v>Z399 - Other</v>
      </c>
    </row>
    <row r="213" spans="1:144" ht="57.6">
      <c r="A213" s="7" t="s">
        <v>328</v>
      </c>
      <c r="B213" s="7">
        <v>2019</v>
      </c>
      <c r="C213" t="s">
        <v>713</v>
      </c>
      <c r="D213" t="s">
        <v>714</v>
      </c>
      <c r="E213" t="s">
        <v>715</v>
      </c>
      <c r="F213" t="s">
        <v>716</v>
      </c>
      <c r="G213" t="s">
        <v>717</v>
      </c>
      <c r="H213" t="s">
        <v>387</v>
      </c>
      <c r="I213">
        <v>37355</v>
      </c>
      <c r="J213" s="136">
        <f>VLOOKUP(H213, 'TRI Crosswalk codes'!D:E, 2, FALSE)</f>
        <v>4</v>
      </c>
      <c r="K213">
        <v>325991</v>
      </c>
      <c r="L213" s="137" t="str">
        <f>VLOOKUP(K213, '2017-2022 NAICS'!C:D, 2, FALSE)</f>
        <v>Custom Compounding of Purchased Resins</v>
      </c>
      <c r="M213" s="137" t="str">
        <f>IF(COUNTIF('Raw TRI Data'!A:A, K213) &gt;0, "Yes", "No")</f>
        <v>No</v>
      </c>
      <c r="N213">
        <v>35.437040000000003</v>
      </c>
      <c r="O213">
        <v>-86.024500000000003</v>
      </c>
      <c r="P213" s="15">
        <v>110060258224</v>
      </c>
      <c r="Q213" s="15">
        <v>1319217683756</v>
      </c>
      <c r="R213" t="s">
        <v>335</v>
      </c>
      <c r="S213" t="s">
        <v>336</v>
      </c>
      <c r="T213" s="160">
        <v>5</v>
      </c>
      <c r="U213" s="136" t="str">
        <f>VLOOKUP(T213, 'TRI Crosswalk codes'!A:B, 2, FALSE)</f>
        <v>100,000 to 999,999</v>
      </c>
      <c r="V213">
        <v>1</v>
      </c>
      <c r="W213">
        <v>1</v>
      </c>
      <c r="Y213">
        <v>0</v>
      </c>
      <c r="Z213">
        <v>1</v>
      </c>
      <c r="AA213" t="s">
        <v>338</v>
      </c>
      <c r="AB213" s="137" t="str">
        <f t="shared" si="165"/>
        <v>Processing: As a formulation component; P210 - Flame Retardants</v>
      </c>
      <c r="AC213" s="137" t="s">
        <v>718</v>
      </c>
      <c r="AD213" s="26" t="str">
        <f>VLOOKUP(K213, 'NAICS OES Crosswalk'!A:C, 3, FALSE)</f>
        <v>Processing: Plastics Compounding</v>
      </c>
      <c r="AE213" s="26" t="str">
        <f>_xlfn.XLOOKUP($C213,'TRIFD to COU Crosswalk'!A:A,'TRIFD to COU Crosswalk'!B:B)</f>
        <v>Processing: additive flame retardant in plastic, resin, and paints and coatings </v>
      </c>
      <c r="AF213" s="137" t="s">
        <v>719</v>
      </c>
      <c r="AH213" s="137" t="s">
        <v>396</v>
      </c>
      <c r="AK213" t="s">
        <v>341</v>
      </c>
      <c r="AL213" t="s">
        <v>341</v>
      </c>
      <c r="AM213" t="s">
        <v>341</v>
      </c>
      <c r="AN213" t="s">
        <v>341</v>
      </c>
      <c r="AO213" t="s">
        <v>341</v>
      </c>
      <c r="AP213" t="s">
        <v>341</v>
      </c>
      <c r="AQ213" t="s">
        <v>341</v>
      </c>
      <c r="AR213" t="s">
        <v>341</v>
      </c>
      <c r="AS213" t="s">
        <v>341</v>
      </c>
      <c r="AT213" t="s">
        <v>341</v>
      </c>
      <c r="AU213" t="s">
        <v>341</v>
      </c>
      <c r="AV213" t="s">
        <v>341</v>
      </c>
      <c r="AW213" t="s">
        <v>342</v>
      </c>
      <c r="AX213" t="s">
        <v>341</v>
      </c>
      <c r="AY213" t="s">
        <v>341</v>
      </c>
      <c r="AZ213" t="s">
        <v>341</v>
      </c>
      <c r="BA213" t="s">
        <v>341</v>
      </c>
      <c r="BB213" t="s">
        <v>341</v>
      </c>
      <c r="BC213" t="s">
        <v>341</v>
      </c>
      <c r="BD213" t="s">
        <v>341</v>
      </c>
      <c r="BE213" t="s">
        <v>341</v>
      </c>
      <c r="BF213" t="s">
        <v>341</v>
      </c>
      <c r="BG213" t="s">
        <v>342</v>
      </c>
      <c r="BH213" t="s">
        <v>341</v>
      </c>
      <c r="BI213" t="s">
        <v>341</v>
      </c>
      <c r="BJ213" t="s">
        <v>341</v>
      </c>
      <c r="BK213" t="s">
        <v>341</v>
      </c>
      <c r="BL213" t="s">
        <v>341</v>
      </c>
      <c r="BM213" t="s">
        <v>341</v>
      </c>
      <c r="BN213" t="s">
        <v>341</v>
      </c>
      <c r="BO213" t="s">
        <v>341</v>
      </c>
      <c r="BP213" t="s">
        <v>341</v>
      </c>
      <c r="BQ213" t="s">
        <v>341</v>
      </c>
      <c r="BR213" t="s">
        <v>341</v>
      </c>
      <c r="BS213" t="s">
        <v>341</v>
      </c>
      <c r="BT213" t="s">
        <v>341</v>
      </c>
      <c r="BU213" t="s">
        <v>341</v>
      </c>
      <c r="BV213" t="s">
        <v>341</v>
      </c>
      <c r="BW213" t="s">
        <v>341</v>
      </c>
      <c r="BX213" t="s">
        <v>341</v>
      </c>
      <c r="BY213" t="s">
        <v>341</v>
      </c>
      <c r="BZ213" t="s">
        <v>341</v>
      </c>
      <c r="CA213" t="s">
        <v>341</v>
      </c>
      <c r="CB213" t="s">
        <v>341</v>
      </c>
      <c r="CC213" t="s">
        <v>341</v>
      </c>
      <c r="CD213" t="s">
        <v>341</v>
      </c>
      <c r="CE213" t="s">
        <v>341</v>
      </c>
      <c r="CF213" t="s">
        <v>341</v>
      </c>
      <c r="CG213" t="s">
        <v>341</v>
      </c>
      <c r="CH213" t="s">
        <v>341</v>
      </c>
      <c r="CI213" t="s">
        <v>341</v>
      </c>
      <c r="CJ213" t="s">
        <v>341</v>
      </c>
      <c r="CK213" t="s">
        <v>341</v>
      </c>
      <c r="CL213" t="s">
        <v>341</v>
      </c>
      <c r="CM213" t="str">
        <f t="shared" si="166"/>
        <v/>
      </c>
      <c r="CN213" t="str">
        <f t="shared" si="167"/>
        <v/>
      </c>
      <c r="CO213" t="str">
        <f t="shared" si="168"/>
        <v/>
      </c>
      <c r="CP213" t="str">
        <f t="shared" si="169"/>
        <v/>
      </c>
      <c r="CQ213" t="str">
        <f t="shared" si="170"/>
        <v/>
      </c>
      <c r="CR213" t="str">
        <f t="shared" si="171"/>
        <v/>
      </c>
      <c r="CS213" t="str">
        <f t="shared" si="172"/>
        <v/>
      </c>
      <c r="CT213" t="str">
        <f t="shared" si="173"/>
        <v/>
      </c>
      <c r="CU213" t="str">
        <f t="shared" si="174"/>
        <v/>
      </c>
      <c r="CV213" t="str">
        <f t="shared" si="175"/>
        <v/>
      </c>
      <c r="CW213" t="str">
        <f t="shared" si="176"/>
        <v/>
      </c>
      <c r="CX213" t="str">
        <f t="shared" si="177"/>
        <v/>
      </c>
      <c r="CY213" t="str">
        <f t="shared" si="178"/>
        <v>Processing: As a formulation component</v>
      </c>
      <c r="CZ213" t="str">
        <f t="shared" si="179"/>
        <v/>
      </c>
      <c r="DA213" t="str">
        <f t="shared" si="180"/>
        <v/>
      </c>
      <c r="DB213" t="str">
        <f t="shared" si="181"/>
        <v/>
      </c>
      <c r="DC213" t="str">
        <f t="shared" si="182"/>
        <v/>
      </c>
      <c r="DD213" t="str">
        <f t="shared" si="183"/>
        <v/>
      </c>
      <c r="DE213" t="str">
        <f t="shared" si="184"/>
        <v/>
      </c>
      <c r="DF213" t="str">
        <f t="shared" si="185"/>
        <v/>
      </c>
      <c r="DG213" t="str">
        <f t="shared" si="186"/>
        <v/>
      </c>
      <c r="DH213" t="str">
        <f t="shared" si="187"/>
        <v/>
      </c>
      <c r="DI213" t="str">
        <f t="shared" si="188"/>
        <v>P210 - Flame Retardants</v>
      </c>
      <c r="DJ213" t="str">
        <f t="shared" si="189"/>
        <v/>
      </c>
      <c r="DK213" t="str">
        <f t="shared" si="190"/>
        <v/>
      </c>
      <c r="DL213" t="str">
        <f t="shared" si="191"/>
        <v/>
      </c>
      <c r="DM213" t="str">
        <f t="shared" si="192"/>
        <v/>
      </c>
      <c r="DN213" t="str">
        <f t="shared" si="193"/>
        <v/>
      </c>
      <c r="DO213" t="str">
        <f t="shared" si="194"/>
        <v/>
      </c>
      <c r="DP213" t="str">
        <f t="shared" si="195"/>
        <v/>
      </c>
      <c r="DQ213" t="str">
        <f t="shared" si="196"/>
        <v/>
      </c>
      <c r="DR213" t="str">
        <f t="shared" si="197"/>
        <v/>
      </c>
      <c r="DS213" t="str">
        <f t="shared" si="198"/>
        <v/>
      </c>
      <c r="DT213" t="str">
        <f t="shared" si="199"/>
        <v/>
      </c>
      <c r="DU213" t="str">
        <f t="shared" si="200"/>
        <v/>
      </c>
      <c r="DV213" t="str">
        <f t="shared" si="201"/>
        <v/>
      </c>
      <c r="DW213" t="str">
        <f t="shared" si="202"/>
        <v/>
      </c>
      <c r="DX213" t="str">
        <f t="shared" si="203"/>
        <v/>
      </c>
      <c r="DY213" t="str">
        <f t="shared" si="204"/>
        <v/>
      </c>
      <c r="DZ213" t="str">
        <f t="shared" si="205"/>
        <v/>
      </c>
      <c r="EA213" t="str">
        <f t="shared" si="206"/>
        <v/>
      </c>
      <c r="EB213" t="str">
        <f t="shared" si="207"/>
        <v/>
      </c>
      <c r="EC213" t="str">
        <f t="shared" si="208"/>
        <v/>
      </c>
      <c r="ED213" t="str">
        <f t="shared" si="209"/>
        <v/>
      </c>
      <c r="EE213" t="str">
        <f t="shared" si="210"/>
        <v/>
      </c>
      <c r="EF213" t="str">
        <f t="shared" si="211"/>
        <v/>
      </c>
      <c r="EG213" t="str">
        <f t="shared" si="212"/>
        <v/>
      </c>
      <c r="EH213" t="str">
        <f t="shared" si="213"/>
        <v/>
      </c>
      <c r="EI213" t="str">
        <f t="shared" si="214"/>
        <v/>
      </c>
      <c r="EJ213" t="str">
        <f t="shared" si="215"/>
        <v/>
      </c>
      <c r="EK213" t="str">
        <f t="shared" si="216"/>
        <v/>
      </c>
      <c r="EL213" t="str">
        <f t="shared" si="217"/>
        <v/>
      </c>
      <c r="EM213" t="str">
        <f t="shared" si="218"/>
        <v/>
      </c>
      <c r="EN213" t="str">
        <f t="shared" si="219"/>
        <v/>
      </c>
    </row>
    <row r="214" spans="1:144" ht="57.6">
      <c r="A214" s="7" t="s">
        <v>328</v>
      </c>
      <c r="B214" s="7">
        <v>2020</v>
      </c>
      <c r="C214" t="s">
        <v>713</v>
      </c>
      <c r="D214" t="s">
        <v>714</v>
      </c>
      <c r="E214" t="s">
        <v>715</v>
      </c>
      <c r="F214" t="s">
        <v>716</v>
      </c>
      <c r="G214" t="s">
        <v>717</v>
      </c>
      <c r="H214" t="s">
        <v>387</v>
      </c>
      <c r="I214">
        <v>37355</v>
      </c>
      <c r="J214" s="136">
        <f>VLOOKUP(H214, 'TRI Crosswalk codes'!D:E, 2, FALSE)</f>
        <v>4</v>
      </c>
      <c r="K214">
        <v>325991</v>
      </c>
      <c r="L214" s="137" t="str">
        <f>VLOOKUP(K214, '2017-2022 NAICS'!C:D, 2, FALSE)</f>
        <v>Custom Compounding of Purchased Resins</v>
      </c>
      <c r="M214" s="137" t="str">
        <f>IF(COUNTIF('Raw TRI Data'!A:A, K214) &gt;0, "Yes", "No")</f>
        <v>No</v>
      </c>
      <c r="N214">
        <v>35.437040000000003</v>
      </c>
      <c r="O214">
        <v>-86.024500000000003</v>
      </c>
      <c r="P214" s="15">
        <v>110060258224</v>
      </c>
      <c r="Q214" s="15">
        <v>1320218621148</v>
      </c>
      <c r="R214" t="s">
        <v>335</v>
      </c>
      <c r="S214" t="s">
        <v>336</v>
      </c>
      <c r="T214" s="160">
        <v>5</v>
      </c>
      <c r="U214" s="136" t="str">
        <f>VLOOKUP(T214, 'TRI Crosswalk codes'!A:B, 2, FALSE)</f>
        <v>100,000 to 999,999</v>
      </c>
      <c r="V214">
        <v>9</v>
      </c>
      <c r="W214">
        <v>9</v>
      </c>
      <c r="Y214">
        <v>0</v>
      </c>
      <c r="Z214">
        <v>9</v>
      </c>
      <c r="AA214" t="s">
        <v>338</v>
      </c>
      <c r="AB214" s="137" t="str">
        <f t="shared" si="165"/>
        <v>Processing: As a formulation component; P210 - Flame Retardants; Processing: As an article component</v>
      </c>
      <c r="AC214" s="137" t="s">
        <v>718</v>
      </c>
      <c r="AD214" s="26" t="str">
        <f>VLOOKUP(K214, 'NAICS OES Crosswalk'!A:C, 3, FALSE)</f>
        <v>Processing: Plastics Compounding</v>
      </c>
      <c r="AE214" s="26" t="str">
        <f>_xlfn.XLOOKUP($C214,'TRIFD to COU Crosswalk'!A:A,'TRIFD to COU Crosswalk'!B:B)</f>
        <v>Processing: additive flame retardant in plastic, resin, and paints and coatings </v>
      </c>
      <c r="AF214" s="137" t="s">
        <v>719</v>
      </c>
      <c r="AH214" s="137" t="s">
        <v>396</v>
      </c>
      <c r="AK214" t="s">
        <v>341</v>
      </c>
      <c r="AL214" t="s">
        <v>341</v>
      </c>
      <c r="AM214" t="s">
        <v>341</v>
      </c>
      <c r="AN214" t="s">
        <v>341</v>
      </c>
      <c r="AO214" t="s">
        <v>341</v>
      </c>
      <c r="AP214" t="s">
        <v>341</v>
      </c>
      <c r="AQ214" t="s">
        <v>341</v>
      </c>
      <c r="AR214" t="s">
        <v>341</v>
      </c>
      <c r="AS214" t="s">
        <v>341</v>
      </c>
      <c r="AT214" t="s">
        <v>341</v>
      </c>
      <c r="AU214" t="s">
        <v>341</v>
      </c>
      <c r="AV214" t="s">
        <v>341</v>
      </c>
      <c r="AW214" t="s">
        <v>342</v>
      </c>
      <c r="AX214" t="s">
        <v>341</v>
      </c>
      <c r="AY214" t="s">
        <v>341</v>
      </c>
      <c r="AZ214" t="s">
        <v>341</v>
      </c>
      <c r="BA214" t="s">
        <v>341</v>
      </c>
      <c r="BB214" t="s">
        <v>341</v>
      </c>
      <c r="BC214" t="s">
        <v>341</v>
      </c>
      <c r="BD214" t="s">
        <v>341</v>
      </c>
      <c r="BE214" t="s">
        <v>341</v>
      </c>
      <c r="BF214" t="s">
        <v>341</v>
      </c>
      <c r="BG214" t="s">
        <v>342</v>
      </c>
      <c r="BH214" t="s">
        <v>341</v>
      </c>
      <c r="BI214" t="s">
        <v>341</v>
      </c>
      <c r="BJ214" t="s">
        <v>342</v>
      </c>
      <c r="BK214" t="s">
        <v>341</v>
      </c>
      <c r="BL214" t="s">
        <v>341</v>
      </c>
      <c r="BM214" t="s">
        <v>341</v>
      </c>
      <c r="BN214" t="s">
        <v>341</v>
      </c>
      <c r="BO214" t="s">
        <v>341</v>
      </c>
      <c r="BP214" t="s">
        <v>341</v>
      </c>
      <c r="BQ214" t="s">
        <v>341</v>
      </c>
      <c r="BR214" t="s">
        <v>341</v>
      </c>
      <c r="BS214" t="s">
        <v>341</v>
      </c>
      <c r="BT214" t="s">
        <v>341</v>
      </c>
      <c r="BU214" t="s">
        <v>341</v>
      </c>
      <c r="BV214" t="s">
        <v>341</v>
      </c>
      <c r="BW214" t="s">
        <v>341</v>
      </c>
      <c r="BX214" t="s">
        <v>341</v>
      </c>
      <c r="BY214" t="s">
        <v>341</v>
      </c>
      <c r="BZ214" t="s">
        <v>341</v>
      </c>
      <c r="CA214" t="s">
        <v>341</v>
      </c>
      <c r="CB214" t="s">
        <v>341</v>
      </c>
      <c r="CC214" t="s">
        <v>341</v>
      </c>
      <c r="CD214" t="s">
        <v>341</v>
      </c>
      <c r="CE214" t="s">
        <v>341</v>
      </c>
      <c r="CF214" t="s">
        <v>341</v>
      </c>
      <c r="CG214" t="s">
        <v>341</v>
      </c>
      <c r="CH214" t="s">
        <v>341</v>
      </c>
      <c r="CI214" t="s">
        <v>341</v>
      </c>
      <c r="CJ214" t="s">
        <v>341</v>
      </c>
      <c r="CK214" t="s">
        <v>341</v>
      </c>
      <c r="CL214" t="s">
        <v>341</v>
      </c>
      <c r="CM214" t="str">
        <f t="shared" si="166"/>
        <v/>
      </c>
      <c r="CN214" t="str">
        <f t="shared" si="167"/>
        <v/>
      </c>
      <c r="CO214" t="str">
        <f t="shared" si="168"/>
        <v/>
      </c>
      <c r="CP214" t="str">
        <f t="shared" si="169"/>
        <v/>
      </c>
      <c r="CQ214" t="str">
        <f t="shared" si="170"/>
        <v/>
      </c>
      <c r="CR214" t="str">
        <f t="shared" si="171"/>
        <v/>
      </c>
      <c r="CS214" t="str">
        <f t="shared" si="172"/>
        <v/>
      </c>
      <c r="CT214" t="str">
        <f t="shared" si="173"/>
        <v/>
      </c>
      <c r="CU214" t="str">
        <f t="shared" si="174"/>
        <v/>
      </c>
      <c r="CV214" t="str">
        <f t="shared" si="175"/>
        <v/>
      </c>
      <c r="CW214" t="str">
        <f t="shared" si="176"/>
        <v/>
      </c>
      <c r="CX214" t="str">
        <f t="shared" si="177"/>
        <v/>
      </c>
      <c r="CY214" t="str">
        <f t="shared" si="178"/>
        <v>Processing: As a formulation component</v>
      </c>
      <c r="CZ214" t="str">
        <f t="shared" si="179"/>
        <v/>
      </c>
      <c r="DA214" t="str">
        <f t="shared" si="180"/>
        <v/>
      </c>
      <c r="DB214" t="str">
        <f t="shared" si="181"/>
        <v/>
      </c>
      <c r="DC214" t="str">
        <f t="shared" si="182"/>
        <v/>
      </c>
      <c r="DD214" t="str">
        <f t="shared" si="183"/>
        <v/>
      </c>
      <c r="DE214" t="str">
        <f t="shared" si="184"/>
        <v/>
      </c>
      <c r="DF214" t="str">
        <f t="shared" si="185"/>
        <v/>
      </c>
      <c r="DG214" t="str">
        <f t="shared" si="186"/>
        <v/>
      </c>
      <c r="DH214" t="str">
        <f t="shared" si="187"/>
        <v/>
      </c>
      <c r="DI214" t="str">
        <f t="shared" si="188"/>
        <v>P210 - Flame Retardants</v>
      </c>
      <c r="DJ214" t="str">
        <f t="shared" si="189"/>
        <v/>
      </c>
      <c r="DK214" t="str">
        <f t="shared" si="190"/>
        <v/>
      </c>
      <c r="DL214" t="str">
        <f t="shared" si="191"/>
        <v>Processing: As an article component</v>
      </c>
      <c r="DM214" t="str">
        <f t="shared" si="192"/>
        <v/>
      </c>
      <c r="DN214" t="str">
        <f t="shared" si="193"/>
        <v/>
      </c>
      <c r="DO214" t="str">
        <f t="shared" si="194"/>
        <v/>
      </c>
      <c r="DP214" t="str">
        <f t="shared" si="195"/>
        <v/>
      </c>
      <c r="DQ214" t="str">
        <f t="shared" si="196"/>
        <v/>
      </c>
      <c r="DR214" t="str">
        <f t="shared" si="197"/>
        <v/>
      </c>
      <c r="DS214" t="str">
        <f t="shared" si="198"/>
        <v/>
      </c>
      <c r="DT214" t="str">
        <f t="shared" si="199"/>
        <v/>
      </c>
      <c r="DU214" t="str">
        <f t="shared" si="200"/>
        <v/>
      </c>
      <c r="DV214" t="str">
        <f t="shared" si="201"/>
        <v/>
      </c>
      <c r="DW214" t="str">
        <f t="shared" si="202"/>
        <v/>
      </c>
      <c r="DX214" t="str">
        <f t="shared" si="203"/>
        <v/>
      </c>
      <c r="DY214" t="str">
        <f t="shared" si="204"/>
        <v/>
      </c>
      <c r="DZ214" t="str">
        <f t="shared" si="205"/>
        <v/>
      </c>
      <c r="EA214" t="str">
        <f t="shared" si="206"/>
        <v/>
      </c>
      <c r="EB214" t="str">
        <f t="shared" si="207"/>
        <v/>
      </c>
      <c r="EC214" t="str">
        <f t="shared" si="208"/>
        <v/>
      </c>
      <c r="ED214" t="str">
        <f t="shared" si="209"/>
        <v/>
      </c>
      <c r="EE214" t="str">
        <f t="shared" si="210"/>
        <v/>
      </c>
      <c r="EF214" t="str">
        <f t="shared" si="211"/>
        <v/>
      </c>
      <c r="EG214" t="str">
        <f t="shared" si="212"/>
        <v/>
      </c>
      <c r="EH214" t="str">
        <f t="shared" si="213"/>
        <v/>
      </c>
      <c r="EI214" t="str">
        <f t="shared" si="214"/>
        <v/>
      </c>
      <c r="EJ214" t="str">
        <f t="shared" si="215"/>
        <v/>
      </c>
      <c r="EK214" t="str">
        <f t="shared" si="216"/>
        <v/>
      </c>
      <c r="EL214" t="str">
        <f t="shared" si="217"/>
        <v/>
      </c>
      <c r="EM214" t="str">
        <f t="shared" si="218"/>
        <v/>
      </c>
      <c r="EN214" t="str">
        <f t="shared" si="219"/>
        <v/>
      </c>
    </row>
    <row r="215" spans="1:144" ht="57.6">
      <c r="A215" s="7" t="s">
        <v>328</v>
      </c>
      <c r="B215" s="7">
        <v>2021</v>
      </c>
      <c r="C215" t="s">
        <v>713</v>
      </c>
      <c r="D215" t="s">
        <v>714</v>
      </c>
      <c r="E215" t="s">
        <v>715</v>
      </c>
      <c r="F215" t="s">
        <v>716</v>
      </c>
      <c r="G215" t="s">
        <v>717</v>
      </c>
      <c r="H215" t="s">
        <v>387</v>
      </c>
      <c r="I215">
        <v>37355</v>
      </c>
      <c r="J215" s="136">
        <f>VLOOKUP(H215, 'TRI Crosswalk codes'!D:E, 2, FALSE)</f>
        <v>4</v>
      </c>
      <c r="K215">
        <v>325991</v>
      </c>
      <c r="L215" s="137" t="str">
        <f>VLOOKUP(K215, '2017-2022 NAICS'!C:D, 2, FALSE)</f>
        <v>Custom Compounding of Purchased Resins</v>
      </c>
      <c r="M215" s="137" t="str">
        <f>IF(COUNTIF('Raw TRI Data'!A:A, K215) &gt;0, "Yes", "No")</f>
        <v>No</v>
      </c>
      <c r="N215">
        <v>35.437040000000003</v>
      </c>
      <c r="O215">
        <v>-86.024500000000003</v>
      </c>
      <c r="P215" s="15">
        <v>110060258224</v>
      </c>
      <c r="Q215" s="15">
        <v>1321219462557</v>
      </c>
      <c r="R215" t="s">
        <v>335</v>
      </c>
      <c r="S215" t="s">
        <v>336</v>
      </c>
      <c r="T215" s="160">
        <v>5</v>
      </c>
      <c r="U215" s="136" t="str">
        <f>VLOOKUP(T215, 'TRI Crosswalk codes'!A:B, 2, FALSE)</f>
        <v>100,000 to 999,999</v>
      </c>
      <c r="V215">
        <v>1</v>
      </c>
      <c r="W215">
        <v>1</v>
      </c>
      <c r="Y215">
        <v>0</v>
      </c>
      <c r="Z215">
        <v>1</v>
      </c>
      <c r="AA215" t="s">
        <v>338</v>
      </c>
      <c r="AB215" s="137" t="str">
        <f t="shared" si="165"/>
        <v>Processing: As a formulation component; P210 - Flame Retardants; Processing: As an article component</v>
      </c>
      <c r="AC215" s="137" t="s">
        <v>718</v>
      </c>
      <c r="AD215" s="26" t="str">
        <f>VLOOKUP(K215, 'NAICS OES Crosswalk'!A:C, 3, FALSE)</f>
        <v>Processing: Plastics Compounding</v>
      </c>
      <c r="AE215" s="26" t="str">
        <f>_xlfn.XLOOKUP($C215,'TRIFD to COU Crosswalk'!A:A,'TRIFD to COU Crosswalk'!B:B)</f>
        <v>Processing: additive flame retardant in plastic, resin, and paints and coatings </v>
      </c>
      <c r="AF215" s="137" t="s">
        <v>719</v>
      </c>
      <c r="AH215" s="137" t="s">
        <v>396</v>
      </c>
      <c r="AK215" t="s">
        <v>341</v>
      </c>
      <c r="AL215" t="s">
        <v>341</v>
      </c>
      <c r="AM215" t="s">
        <v>341</v>
      </c>
      <c r="AN215" t="s">
        <v>341</v>
      </c>
      <c r="AO215" t="s">
        <v>341</v>
      </c>
      <c r="AP215" t="s">
        <v>341</v>
      </c>
      <c r="AQ215" t="s">
        <v>341</v>
      </c>
      <c r="AR215" t="s">
        <v>341</v>
      </c>
      <c r="AS215" t="s">
        <v>341</v>
      </c>
      <c r="AT215" t="s">
        <v>341</v>
      </c>
      <c r="AU215" t="s">
        <v>341</v>
      </c>
      <c r="AV215" t="s">
        <v>341</v>
      </c>
      <c r="AW215" t="s">
        <v>342</v>
      </c>
      <c r="AX215" t="s">
        <v>341</v>
      </c>
      <c r="AY215" t="s">
        <v>341</v>
      </c>
      <c r="AZ215" t="s">
        <v>341</v>
      </c>
      <c r="BA215" t="s">
        <v>341</v>
      </c>
      <c r="BB215" t="s">
        <v>341</v>
      </c>
      <c r="BC215" t="s">
        <v>341</v>
      </c>
      <c r="BD215" t="s">
        <v>341</v>
      </c>
      <c r="BE215" t="s">
        <v>341</v>
      </c>
      <c r="BF215" t="s">
        <v>341</v>
      </c>
      <c r="BG215" t="s">
        <v>342</v>
      </c>
      <c r="BH215" t="s">
        <v>341</v>
      </c>
      <c r="BI215" t="s">
        <v>341</v>
      </c>
      <c r="BJ215" t="s">
        <v>342</v>
      </c>
      <c r="BK215" t="s">
        <v>341</v>
      </c>
      <c r="BL215" t="s">
        <v>341</v>
      </c>
      <c r="BM215" t="s">
        <v>341</v>
      </c>
      <c r="BN215" t="s">
        <v>341</v>
      </c>
      <c r="BO215" t="s">
        <v>341</v>
      </c>
      <c r="BP215" t="s">
        <v>341</v>
      </c>
      <c r="BQ215" t="s">
        <v>341</v>
      </c>
      <c r="BR215" t="s">
        <v>341</v>
      </c>
      <c r="BS215" t="s">
        <v>341</v>
      </c>
      <c r="BT215" t="s">
        <v>341</v>
      </c>
      <c r="BU215" t="s">
        <v>341</v>
      </c>
      <c r="BV215" t="s">
        <v>341</v>
      </c>
      <c r="BW215" t="s">
        <v>341</v>
      </c>
      <c r="BX215" t="s">
        <v>341</v>
      </c>
      <c r="BY215" t="s">
        <v>341</v>
      </c>
      <c r="BZ215" t="s">
        <v>341</v>
      </c>
      <c r="CA215" t="s">
        <v>341</v>
      </c>
      <c r="CB215" t="s">
        <v>341</v>
      </c>
      <c r="CC215" t="s">
        <v>341</v>
      </c>
      <c r="CD215" t="s">
        <v>341</v>
      </c>
      <c r="CE215" t="s">
        <v>341</v>
      </c>
      <c r="CF215" t="s">
        <v>341</v>
      </c>
      <c r="CG215" t="s">
        <v>341</v>
      </c>
      <c r="CH215" t="s">
        <v>341</v>
      </c>
      <c r="CI215" t="s">
        <v>341</v>
      </c>
      <c r="CJ215" t="s">
        <v>341</v>
      </c>
      <c r="CK215" t="s">
        <v>341</v>
      </c>
      <c r="CL215" t="s">
        <v>341</v>
      </c>
      <c r="CM215" t="str">
        <f t="shared" si="166"/>
        <v/>
      </c>
      <c r="CN215" t="str">
        <f t="shared" si="167"/>
        <v/>
      </c>
      <c r="CO215" t="str">
        <f t="shared" si="168"/>
        <v/>
      </c>
      <c r="CP215" t="str">
        <f t="shared" si="169"/>
        <v/>
      </c>
      <c r="CQ215" t="str">
        <f t="shared" si="170"/>
        <v/>
      </c>
      <c r="CR215" t="str">
        <f t="shared" si="171"/>
        <v/>
      </c>
      <c r="CS215" t="str">
        <f t="shared" si="172"/>
        <v/>
      </c>
      <c r="CT215" t="str">
        <f t="shared" si="173"/>
        <v/>
      </c>
      <c r="CU215" t="str">
        <f t="shared" si="174"/>
        <v/>
      </c>
      <c r="CV215" t="str">
        <f t="shared" si="175"/>
        <v/>
      </c>
      <c r="CW215" t="str">
        <f t="shared" si="176"/>
        <v/>
      </c>
      <c r="CX215" t="str">
        <f t="shared" si="177"/>
        <v/>
      </c>
      <c r="CY215" t="str">
        <f t="shared" si="178"/>
        <v>Processing: As a formulation component</v>
      </c>
      <c r="CZ215" t="str">
        <f t="shared" si="179"/>
        <v/>
      </c>
      <c r="DA215" t="str">
        <f t="shared" si="180"/>
        <v/>
      </c>
      <c r="DB215" t="str">
        <f t="shared" si="181"/>
        <v/>
      </c>
      <c r="DC215" t="str">
        <f t="shared" si="182"/>
        <v/>
      </c>
      <c r="DD215" t="str">
        <f t="shared" si="183"/>
        <v/>
      </c>
      <c r="DE215" t="str">
        <f t="shared" si="184"/>
        <v/>
      </c>
      <c r="DF215" t="str">
        <f t="shared" si="185"/>
        <v/>
      </c>
      <c r="DG215" t="str">
        <f t="shared" si="186"/>
        <v/>
      </c>
      <c r="DH215" t="str">
        <f t="shared" si="187"/>
        <v/>
      </c>
      <c r="DI215" t="str">
        <f t="shared" si="188"/>
        <v>P210 - Flame Retardants</v>
      </c>
      <c r="DJ215" t="str">
        <f t="shared" si="189"/>
        <v/>
      </c>
      <c r="DK215" t="str">
        <f t="shared" si="190"/>
        <v/>
      </c>
      <c r="DL215" t="str">
        <f t="shared" si="191"/>
        <v>Processing: As an article component</v>
      </c>
      <c r="DM215" t="str">
        <f t="shared" si="192"/>
        <v/>
      </c>
      <c r="DN215" t="str">
        <f t="shared" si="193"/>
        <v/>
      </c>
      <c r="DO215" t="str">
        <f t="shared" si="194"/>
        <v/>
      </c>
      <c r="DP215" t="str">
        <f t="shared" si="195"/>
        <v/>
      </c>
      <c r="DQ215" t="str">
        <f t="shared" si="196"/>
        <v/>
      </c>
      <c r="DR215" t="str">
        <f t="shared" si="197"/>
        <v/>
      </c>
      <c r="DS215" t="str">
        <f t="shared" si="198"/>
        <v/>
      </c>
      <c r="DT215" t="str">
        <f t="shared" si="199"/>
        <v/>
      </c>
      <c r="DU215" t="str">
        <f t="shared" si="200"/>
        <v/>
      </c>
      <c r="DV215" t="str">
        <f t="shared" si="201"/>
        <v/>
      </c>
      <c r="DW215" t="str">
        <f t="shared" si="202"/>
        <v/>
      </c>
      <c r="DX215" t="str">
        <f t="shared" si="203"/>
        <v/>
      </c>
      <c r="DY215" t="str">
        <f t="shared" si="204"/>
        <v/>
      </c>
      <c r="DZ215" t="str">
        <f t="shared" si="205"/>
        <v/>
      </c>
      <c r="EA215" t="str">
        <f t="shared" si="206"/>
        <v/>
      </c>
      <c r="EB215" t="str">
        <f t="shared" si="207"/>
        <v/>
      </c>
      <c r="EC215" t="str">
        <f t="shared" si="208"/>
        <v/>
      </c>
      <c r="ED215" t="str">
        <f t="shared" si="209"/>
        <v/>
      </c>
      <c r="EE215" t="str">
        <f t="shared" si="210"/>
        <v/>
      </c>
      <c r="EF215" t="str">
        <f t="shared" si="211"/>
        <v/>
      </c>
      <c r="EG215" t="str">
        <f t="shared" si="212"/>
        <v/>
      </c>
      <c r="EH215" t="str">
        <f t="shared" si="213"/>
        <v/>
      </c>
      <c r="EI215" t="str">
        <f t="shared" si="214"/>
        <v/>
      </c>
      <c r="EJ215" t="str">
        <f t="shared" si="215"/>
        <v/>
      </c>
      <c r="EK215" t="str">
        <f t="shared" si="216"/>
        <v/>
      </c>
      <c r="EL215" t="str">
        <f t="shared" si="217"/>
        <v/>
      </c>
      <c r="EM215" t="str">
        <f t="shared" si="218"/>
        <v/>
      </c>
      <c r="EN215" t="str">
        <f t="shared" si="219"/>
        <v/>
      </c>
    </row>
    <row r="216" spans="1:144" ht="57.6">
      <c r="A216" s="7" t="s">
        <v>328</v>
      </c>
      <c r="B216" s="7">
        <v>2022</v>
      </c>
      <c r="C216" t="s">
        <v>713</v>
      </c>
      <c r="D216" t="s">
        <v>714</v>
      </c>
      <c r="E216" t="s">
        <v>715</v>
      </c>
      <c r="F216" t="s">
        <v>716</v>
      </c>
      <c r="G216" t="s">
        <v>717</v>
      </c>
      <c r="H216" t="s">
        <v>387</v>
      </c>
      <c r="I216">
        <v>37355</v>
      </c>
      <c r="J216" s="136">
        <f>VLOOKUP(H216, 'TRI Crosswalk codes'!D:E, 2, FALSE)</f>
        <v>4</v>
      </c>
      <c r="K216">
        <v>325991</v>
      </c>
      <c r="L216" s="137" t="str">
        <f>VLOOKUP(K216, '2017-2022 NAICS'!C:D, 2, FALSE)</f>
        <v>Custom Compounding of Purchased Resins</v>
      </c>
      <c r="M216" s="137" t="str">
        <f>IF(COUNTIF('Raw TRI Data'!A:A, K216) &gt;0, "Yes", "No")</f>
        <v>No</v>
      </c>
      <c r="N216">
        <v>35.437040000000003</v>
      </c>
      <c r="O216">
        <v>-86.024500000000003</v>
      </c>
      <c r="P216" s="15">
        <v>110060258224</v>
      </c>
      <c r="Q216" s="15">
        <v>1322220852723</v>
      </c>
      <c r="R216" t="s">
        <v>335</v>
      </c>
      <c r="S216" t="s">
        <v>336</v>
      </c>
      <c r="T216" s="160">
        <v>5</v>
      </c>
      <c r="U216" s="136" t="str">
        <f>VLOOKUP(T216, 'TRI Crosswalk codes'!A:B, 2, FALSE)</f>
        <v>100,000 to 999,999</v>
      </c>
      <c r="V216">
        <v>10</v>
      </c>
      <c r="W216">
        <v>10</v>
      </c>
      <c r="Y216">
        <v>0</v>
      </c>
      <c r="Z216">
        <v>10</v>
      </c>
      <c r="AA216" t="s">
        <v>338</v>
      </c>
      <c r="AB216" s="137" t="str">
        <f t="shared" si="165"/>
        <v>Processing: As a formulation component; P210 - Flame Retardants; Processing: As an article component</v>
      </c>
      <c r="AC216" s="137" t="s">
        <v>718</v>
      </c>
      <c r="AD216" s="26" t="str">
        <f>VLOOKUP(K216, 'NAICS OES Crosswalk'!A:C, 3, FALSE)</f>
        <v>Processing: Plastics Compounding</v>
      </c>
      <c r="AE216" s="26" t="str">
        <f>_xlfn.XLOOKUP($C216,'TRIFD to COU Crosswalk'!A:A,'TRIFD to COU Crosswalk'!B:B)</f>
        <v>Processing: additive flame retardant in plastic, resin, and paints and coatings </v>
      </c>
      <c r="AF216" s="137" t="s">
        <v>719</v>
      </c>
      <c r="AH216" s="137" t="s">
        <v>396</v>
      </c>
      <c r="AK216" t="s">
        <v>341</v>
      </c>
      <c r="AL216" t="s">
        <v>341</v>
      </c>
      <c r="AM216" t="s">
        <v>341</v>
      </c>
      <c r="AN216" t="s">
        <v>341</v>
      </c>
      <c r="AO216" t="s">
        <v>341</v>
      </c>
      <c r="AP216" t="s">
        <v>341</v>
      </c>
      <c r="AQ216" t="s">
        <v>341</v>
      </c>
      <c r="AR216" t="s">
        <v>341</v>
      </c>
      <c r="AS216" t="s">
        <v>341</v>
      </c>
      <c r="AT216" t="s">
        <v>341</v>
      </c>
      <c r="AU216" t="s">
        <v>341</v>
      </c>
      <c r="AV216" t="s">
        <v>341</v>
      </c>
      <c r="AW216" t="s">
        <v>342</v>
      </c>
      <c r="AX216" t="s">
        <v>341</v>
      </c>
      <c r="AY216" t="s">
        <v>341</v>
      </c>
      <c r="AZ216" t="s">
        <v>341</v>
      </c>
      <c r="BA216" t="s">
        <v>341</v>
      </c>
      <c r="BB216" t="s">
        <v>341</v>
      </c>
      <c r="BC216" t="s">
        <v>341</v>
      </c>
      <c r="BD216" t="s">
        <v>341</v>
      </c>
      <c r="BE216" t="s">
        <v>341</v>
      </c>
      <c r="BF216" t="s">
        <v>341</v>
      </c>
      <c r="BG216" t="s">
        <v>342</v>
      </c>
      <c r="BH216" t="s">
        <v>341</v>
      </c>
      <c r="BI216" t="s">
        <v>341</v>
      </c>
      <c r="BJ216" t="s">
        <v>342</v>
      </c>
      <c r="BK216" t="s">
        <v>341</v>
      </c>
      <c r="BL216" t="s">
        <v>341</v>
      </c>
      <c r="BM216" t="s">
        <v>341</v>
      </c>
      <c r="BN216" t="s">
        <v>341</v>
      </c>
      <c r="BO216" t="s">
        <v>341</v>
      </c>
      <c r="BP216" t="s">
        <v>341</v>
      </c>
      <c r="BQ216" t="s">
        <v>341</v>
      </c>
      <c r="BR216" t="s">
        <v>341</v>
      </c>
      <c r="BS216" t="s">
        <v>341</v>
      </c>
      <c r="BT216" t="s">
        <v>341</v>
      </c>
      <c r="BU216" t="s">
        <v>341</v>
      </c>
      <c r="BV216" t="s">
        <v>341</v>
      </c>
      <c r="BW216" t="s">
        <v>341</v>
      </c>
      <c r="BX216" t="s">
        <v>341</v>
      </c>
      <c r="BY216" t="s">
        <v>341</v>
      </c>
      <c r="BZ216" t="s">
        <v>341</v>
      </c>
      <c r="CA216" t="s">
        <v>341</v>
      </c>
      <c r="CB216" t="s">
        <v>341</v>
      </c>
      <c r="CC216" t="s">
        <v>341</v>
      </c>
      <c r="CD216" t="s">
        <v>341</v>
      </c>
      <c r="CE216" t="s">
        <v>341</v>
      </c>
      <c r="CF216" t="s">
        <v>341</v>
      </c>
      <c r="CG216" t="s">
        <v>341</v>
      </c>
      <c r="CH216" t="s">
        <v>341</v>
      </c>
      <c r="CI216" t="s">
        <v>341</v>
      </c>
      <c r="CJ216" t="s">
        <v>341</v>
      </c>
      <c r="CK216" t="s">
        <v>341</v>
      </c>
      <c r="CL216" t="s">
        <v>341</v>
      </c>
      <c r="CM216" t="str">
        <f t="shared" si="166"/>
        <v/>
      </c>
      <c r="CN216" t="str">
        <f t="shared" si="167"/>
        <v/>
      </c>
      <c r="CO216" t="str">
        <f t="shared" si="168"/>
        <v/>
      </c>
      <c r="CP216" t="str">
        <f t="shared" si="169"/>
        <v/>
      </c>
      <c r="CQ216" t="str">
        <f t="shared" si="170"/>
        <v/>
      </c>
      <c r="CR216" t="str">
        <f t="shared" si="171"/>
        <v/>
      </c>
      <c r="CS216" t="str">
        <f t="shared" si="172"/>
        <v/>
      </c>
      <c r="CT216" t="str">
        <f t="shared" si="173"/>
        <v/>
      </c>
      <c r="CU216" t="str">
        <f t="shared" si="174"/>
        <v/>
      </c>
      <c r="CV216" t="str">
        <f t="shared" si="175"/>
        <v/>
      </c>
      <c r="CW216" t="str">
        <f t="shared" si="176"/>
        <v/>
      </c>
      <c r="CX216" t="str">
        <f t="shared" si="177"/>
        <v/>
      </c>
      <c r="CY216" t="str">
        <f t="shared" si="178"/>
        <v>Processing: As a formulation component</v>
      </c>
      <c r="CZ216" t="str">
        <f t="shared" si="179"/>
        <v/>
      </c>
      <c r="DA216" t="str">
        <f t="shared" si="180"/>
        <v/>
      </c>
      <c r="DB216" t="str">
        <f t="shared" si="181"/>
        <v/>
      </c>
      <c r="DC216" t="str">
        <f t="shared" si="182"/>
        <v/>
      </c>
      <c r="DD216" t="str">
        <f t="shared" si="183"/>
        <v/>
      </c>
      <c r="DE216" t="str">
        <f t="shared" si="184"/>
        <v/>
      </c>
      <c r="DF216" t="str">
        <f t="shared" si="185"/>
        <v/>
      </c>
      <c r="DG216" t="str">
        <f t="shared" si="186"/>
        <v/>
      </c>
      <c r="DH216" t="str">
        <f t="shared" si="187"/>
        <v/>
      </c>
      <c r="DI216" t="str">
        <f t="shared" si="188"/>
        <v>P210 - Flame Retardants</v>
      </c>
      <c r="DJ216" t="str">
        <f t="shared" si="189"/>
        <v/>
      </c>
      <c r="DK216" t="str">
        <f t="shared" si="190"/>
        <v/>
      </c>
      <c r="DL216" t="str">
        <f t="shared" si="191"/>
        <v>Processing: As an article component</v>
      </c>
      <c r="DM216" t="str">
        <f t="shared" si="192"/>
        <v/>
      </c>
      <c r="DN216" t="str">
        <f t="shared" si="193"/>
        <v/>
      </c>
      <c r="DO216" t="str">
        <f t="shared" si="194"/>
        <v/>
      </c>
      <c r="DP216" t="str">
        <f t="shared" si="195"/>
        <v/>
      </c>
      <c r="DQ216" t="str">
        <f t="shared" si="196"/>
        <v/>
      </c>
      <c r="DR216" t="str">
        <f t="shared" si="197"/>
        <v/>
      </c>
      <c r="DS216" t="str">
        <f t="shared" si="198"/>
        <v/>
      </c>
      <c r="DT216" t="str">
        <f t="shared" si="199"/>
        <v/>
      </c>
      <c r="DU216" t="str">
        <f t="shared" si="200"/>
        <v/>
      </c>
      <c r="DV216" t="str">
        <f t="shared" si="201"/>
        <v/>
      </c>
      <c r="DW216" t="str">
        <f t="shared" si="202"/>
        <v/>
      </c>
      <c r="DX216" t="str">
        <f t="shared" si="203"/>
        <v/>
      </c>
      <c r="DY216" t="str">
        <f t="shared" si="204"/>
        <v/>
      </c>
      <c r="DZ216" t="str">
        <f t="shared" si="205"/>
        <v/>
      </c>
      <c r="EA216" t="str">
        <f t="shared" si="206"/>
        <v/>
      </c>
      <c r="EB216" t="str">
        <f t="shared" si="207"/>
        <v/>
      </c>
      <c r="EC216" t="str">
        <f t="shared" si="208"/>
        <v/>
      </c>
      <c r="ED216" t="str">
        <f t="shared" si="209"/>
        <v/>
      </c>
      <c r="EE216" t="str">
        <f t="shared" si="210"/>
        <v/>
      </c>
      <c r="EF216" t="str">
        <f t="shared" si="211"/>
        <v/>
      </c>
      <c r="EG216" t="str">
        <f t="shared" si="212"/>
        <v/>
      </c>
      <c r="EH216" t="str">
        <f t="shared" si="213"/>
        <v/>
      </c>
      <c r="EI216" t="str">
        <f t="shared" si="214"/>
        <v/>
      </c>
      <c r="EJ216" t="str">
        <f t="shared" si="215"/>
        <v/>
      </c>
      <c r="EK216" t="str">
        <f t="shared" si="216"/>
        <v/>
      </c>
      <c r="EL216" t="str">
        <f t="shared" si="217"/>
        <v/>
      </c>
      <c r="EM216" t="str">
        <f t="shared" si="218"/>
        <v/>
      </c>
      <c r="EN216" t="str">
        <f t="shared" si="219"/>
        <v/>
      </c>
    </row>
    <row r="217" spans="1:144" ht="57.6">
      <c r="A217" s="7" t="s">
        <v>328</v>
      </c>
      <c r="B217" s="7">
        <v>2023</v>
      </c>
      <c r="C217" t="s">
        <v>713</v>
      </c>
      <c r="D217" t="s">
        <v>714</v>
      </c>
      <c r="E217" t="s">
        <v>715</v>
      </c>
      <c r="F217" t="s">
        <v>716</v>
      </c>
      <c r="G217" t="s">
        <v>717</v>
      </c>
      <c r="H217" t="s">
        <v>387</v>
      </c>
      <c r="I217">
        <v>37355</v>
      </c>
      <c r="J217" s="136">
        <f>VLOOKUP(H217, 'TRI Crosswalk codes'!D:E, 2, FALSE)</f>
        <v>4</v>
      </c>
      <c r="K217">
        <v>325991</v>
      </c>
      <c r="L217" s="137" t="str">
        <f>VLOOKUP(K217, '2017-2022 NAICS'!C:D, 2, FALSE)</f>
        <v>Custom Compounding of Purchased Resins</v>
      </c>
      <c r="M217" s="137" t="str">
        <f>IF(COUNTIF('Raw TRI Data'!A:A, K217) &gt;0, "Yes", "No")</f>
        <v>No</v>
      </c>
      <c r="N217">
        <v>35.437040000000003</v>
      </c>
      <c r="O217">
        <v>-86.024500000000003</v>
      </c>
      <c r="P217" s="15">
        <v>110060258224</v>
      </c>
      <c r="Q217" s="15">
        <v>1323221677228</v>
      </c>
      <c r="R217" t="s">
        <v>335</v>
      </c>
      <c r="S217" t="s">
        <v>336</v>
      </c>
      <c r="T217" s="160">
        <v>5</v>
      </c>
      <c r="U217" s="136" t="str">
        <f>VLOOKUP(T217, 'TRI Crosswalk codes'!A:B, 2, FALSE)</f>
        <v>100,000 to 999,999</v>
      </c>
      <c r="V217">
        <v>18</v>
      </c>
      <c r="W217">
        <v>18</v>
      </c>
      <c r="Y217">
        <v>0</v>
      </c>
      <c r="Z217">
        <v>18</v>
      </c>
      <c r="AA217" t="s">
        <v>338</v>
      </c>
      <c r="AB217" s="137" t="str">
        <f t="shared" si="165"/>
        <v>Processing: As a formulation component; P210 - Flame Retardants; Processing: As an article component</v>
      </c>
      <c r="AC217" s="137" t="s">
        <v>718</v>
      </c>
      <c r="AD217" s="26" t="str">
        <f>VLOOKUP(K217, 'NAICS OES Crosswalk'!A:C, 3, FALSE)</f>
        <v>Processing: Plastics Compounding</v>
      </c>
      <c r="AE217" s="26" t="str">
        <f>_xlfn.XLOOKUP($C217,'TRIFD to COU Crosswalk'!A:A,'TRIFD to COU Crosswalk'!B:B)</f>
        <v>Processing: additive flame retardant in plastic, resin, and paints and coatings </v>
      </c>
      <c r="AF217" s="137" t="s">
        <v>719</v>
      </c>
      <c r="AH217" s="137" t="s">
        <v>396</v>
      </c>
      <c r="AK217" t="s">
        <v>341</v>
      </c>
      <c r="AL217" t="s">
        <v>341</v>
      </c>
      <c r="AM217" t="s">
        <v>341</v>
      </c>
      <c r="AN217" t="s">
        <v>341</v>
      </c>
      <c r="AO217" t="s">
        <v>341</v>
      </c>
      <c r="AP217" t="s">
        <v>341</v>
      </c>
      <c r="AQ217" t="s">
        <v>341</v>
      </c>
      <c r="AR217" t="s">
        <v>341</v>
      </c>
      <c r="AS217" t="s">
        <v>341</v>
      </c>
      <c r="AT217" t="s">
        <v>341</v>
      </c>
      <c r="AU217" t="s">
        <v>341</v>
      </c>
      <c r="AV217" t="s">
        <v>341</v>
      </c>
      <c r="AW217" t="s">
        <v>342</v>
      </c>
      <c r="AX217" t="s">
        <v>341</v>
      </c>
      <c r="AY217" t="s">
        <v>341</v>
      </c>
      <c r="AZ217" t="s">
        <v>341</v>
      </c>
      <c r="BA217" t="s">
        <v>341</v>
      </c>
      <c r="BB217" t="s">
        <v>341</v>
      </c>
      <c r="BC217" t="s">
        <v>341</v>
      </c>
      <c r="BD217" t="s">
        <v>341</v>
      </c>
      <c r="BE217" t="s">
        <v>341</v>
      </c>
      <c r="BF217" t="s">
        <v>341</v>
      </c>
      <c r="BG217" t="s">
        <v>342</v>
      </c>
      <c r="BH217" t="s">
        <v>341</v>
      </c>
      <c r="BI217" t="s">
        <v>341</v>
      </c>
      <c r="BJ217" t="s">
        <v>342</v>
      </c>
      <c r="BK217" t="s">
        <v>341</v>
      </c>
      <c r="BL217" t="s">
        <v>341</v>
      </c>
      <c r="BM217" t="s">
        <v>341</v>
      </c>
      <c r="BN217" t="s">
        <v>341</v>
      </c>
      <c r="BO217" t="s">
        <v>341</v>
      </c>
      <c r="BP217" t="s">
        <v>341</v>
      </c>
      <c r="BQ217" t="s">
        <v>341</v>
      </c>
      <c r="BR217" t="s">
        <v>341</v>
      </c>
      <c r="BS217" t="s">
        <v>341</v>
      </c>
      <c r="BT217" t="s">
        <v>341</v>
      </c>
      <c r="BU217" t="s">
        <v>341</v>
      </c>
      <c r="BV217" t="s">
        <v>341</v>
      </c>
      <c r="BW217" t="s">
        <v>341</v>
      </c>
      <c r="BX217" t="s">
        <v>341</v>
      </c>
      <c r="BY217" t="s">
        <v>341</v>
      </c>
      <c r="BZ217" t="s">
        <v>341</v>
      </c>
      <c r="CA217" t="s">
        <v>341</v>
      </c>
      <c r="CB217" t="s">
        <v>341</v>
      </c>
      <c r="CC217" t="s">
        <v>341</v>
      </c>
      <c r="CD217" t="s">
        <v>341</v>
      </c>
      <c r="CE217" t="s">
        <v>341</v>
      </c>
      <c r="CF217" t="s">
        <v>341</v>
      </c>
      <c r="CG217" t="s">
        <v>341</v>
      </c>
      <c r="CH217" t="s">
        <v>341</v>
      </c>
      <c r="CI217" t="s">
        <v>341</v>
      </c>
      <c r="CJ217" t="s">
        <v>341</v>
      </c>
      <c r="CK217" t="s">
        <v>341</v>
      </c>
      <c r="CL217" t="s">
        <v>341</v>
      </c>
      <c r="CM217" t="str">
        <f t="shared" si="166"/>
        <v/>
      </c>
      <c r="CN217" t="str">
        <f t="shared" si="167"/>
        <v/>
      </c>
      <c r="CO217" t="str">
        <f t="shared" si="168"/>
        <v/>
      </c>
      <c r="CP217" t="str">
        <f t="shared" si="169"/>
        <v/>
      </c>
      <c r="CQ217" t="str">
        <f t="shared" si="170"/>
        <v/>
      </c>
      <c r="CR217" t="str">
        <f t="shared" si="171"/>
        <v/>
      </c>
      <c r="CS217" t="str">
        <f t="shared" si="172"/>
        <v/>
      </c>
      <c r="CT217" t="str">
        <f t="shared" si="173"/>
        <v/>
      </c>
      <c r="CU217" t="str">
        <f t="shared" si="174"/>
        <v/>
      </c>
      <c r="CV217" t="str">
        <f t="shared" si="175"/>
        <v/>
      </c>
      <c r="CW217" t="str">
        <f t="shared" si="176"/>
        <v/>
      </c>
      <c r="CX217" t="str">
        <f t="shared" si="177"/>
        <v/>
      </c>
      <c r="CY217" t="str">
        <f t="shared" si="178"/>
        <v>Processing: As a formulation component</v>
      </c>
      <c r="CZ217" t="str">
        <f t="shared" si="179"/>
        <v/>
      </c>
      <c r="DA217" t="str">
        <f t="shared" si="180"/>
        <v/>
      </c>
      <c r="DB217" t="str">
        <f t="shared" si="181"/>
        <v/>
      </c>
      <c r="DC217" t="str">
        <f t="shared" si="182"/>
        <v/>
      </c>
      <c r="DD217" t="str">
        <f t="shared" si="183"/>
        <v/>
      </c>
      <c r="DE217" t="str">
        <f t="shared" si="184"/>
        <v/>
      </c>
      <c r="DF217" t="str">
        <f t="shared" si="185"/>
        <v/>
      </c>
      <c r="DG217" t="str">
        <f t="shared" si="186"/>
        <v/>
      </c>
      <c r="DH217" t="str">
        <f t="shared" si="187"/>
        <v/>
      </c>
      <c r="DI217" t="str">
        <f t="shared" si="188"/>
        <v>P210 - Flame Retardants</v>
      </c>
      <c r="DJ217" t="str">
        <f t="shared" si="189"/>
        <v/>
      </c>
      <c r="DK217" t="str">
        <f t="shared" si="190"/>
        <v/>
      </c>
      <c r="DL217" t="str">
        <f t="shared" si="191"/>
        <v>Processing: As an article component</v>
      </c>
      <c r="DM217" t="str">
        <f t="shared" si="192"/>
        <v/>
      </c>
      <c r="DN217" t="str">
        <f t="shared" si="193"/>
        <v/>
      </c>
      <c r="DO217" t="str">
        <f t="shared" si="194"/>
        <v/>
      </c>
      <c r="DP217" t="str">
        <f t="shared" si="195"/>
        <v/>
      </c>
      <c r="DQ217" t="str">
        <f t="shared" si="196"/>
        <v/>
      </c>
      <c r="DR217" t="str">
        <f t="shared" si="197"/>
        <v/>
      </c>
      <c r="DS217" t="str">
        <f t="shared" si="198"/>
        <v/>
      </c>
      <c r="DT217" t="str">
        <f t="shared" si="199"/>
        <v/>
      </c>
      <c r="DU217" t="str">
        <f t="shared" si="200"/>
        <v/>
      </c>
      <c r="DV217" t="str">
        <f t="shared" si="201"/>
        <v/>
      </c>
      <c r="DW217" t="str">
        <f t="shared" si="202"/>
        <v/>
      </c>
      <c r="DX217" t="str">
        <f t="shared" si="203"/>
        <v/>
      </c>
      <c r="DY217" t="str">
        <f t="shared" si="204"/>
        <v/>
      </c>
      <c r="DZ217" t="str">
        <f t="shared" si="205"/>
        <v/>
      </c>
      <c r="EA217" t="str">
        <f t="shared" si="206"/>
        <v/>
      </c>
      <c r="EB217" t="str">
        <f t="shared" si="207"/>
        <v/>
      </c>
      <c r="EC217" t="str">
        <f t="shared" si="208"/>
        <v/>
      </c>
      <c r="ED217" t="str">
        <f t="shared" si="209"/>
        <v/>
      </c>
      <c r="EE217" t="str">
        <f t="shared" si="210"/>
        <v/>
      </c>
      <c r="EF217" t="str">
        <f t="shared" si="211"/>
        <v/>
      </c>
      <c r="EG217" t="str">
        <f t="shared" si="212"/>
        <v/>
      </c>
      <c r="EH217" t="str">
        <f t="shared" si="213"/>
        <v/>
      </c>
      <c r="EI217" t="str">
        <f t="shared" si="214"/>
        <v/>
      </c>
      <c r="EJ217" t="str">
        <f t="shared" si="215"/>
        <v/>
      </c>
      <c r="EK217" t="str">
        <f t="shared" si="216"/>
        <v/>
      </c>
      <c r="EL217" t="str">
        <f t="shared" si="217"/>
        <v/>
      </c>
      <c r="EM217" t="str">
        <f t="shared" si="218"/>
        <v/>
      </c>
      <c r="EN217" t="str">
        <f t="shared" si="219"/>
        <v/>
      </c>
    </row>
    <row r="218" spans="1:144" ht="28.9">
      <c r="A218" s="7" t="s">
        <v>328</v>
      </c>
      <c r="B218" s="7">
        <v>2019</v>
      </c>
      <c r="C218" t="s">
        <v>720</v>
      </c>
      <c r="D218" t="s">
        <v>721</v>
      </c>
      <c r="E218" t="s">
        <v>722</v>
      </c>
      <c r="F218" t="s">
        <v>723</v>
      </c>
      <c r="G218" t="s">
        <v>724</v>
      </c>
      <c r="H218" t="s">
        <v>410</v>
      </c>
      <c r="I218">
        <v>44044</v>
      </c>
      <c r="J218" s="136">
        <f>VLOOKUP(H218, 'TRI Crosswalk codes'!D:E, 2, FALSE)</f>
        <v>5</v>
      </c>
      <c r="K218">
        <v>562211</v>
      </c>
      <c r="L218" s="137" t="str">
        <f>VLOOKUP(K218, '2017-2022 NAICS'!C:D, 2, FALSE)</f>
        <v>Hazardous Waste Treatment and Disposal</v>
      </c>
      <c r="M218" s="137" t="str">
        <f>IF(COUNTIF('Raw TRI Data'!A:A, K218) &gt;0, "Yes", "No")</f>
        <v>No</v>
      </c>
      <c r="N218">
        <v>41.324167000000003</v>
      </c>
      <c r="O218">
        <v>-82.034722000000002</v>
      </c>
      <c r="P218" s="15">
        <v>110000385592</v>
      </c>
      <c r="Q218" s="15">
        <v>1319218229084</v>
      </c>
      <c r="R218" t="s">
        <v>335</v>
      </c>
      <c r="S218" t="s">
        <v>336</v>
      </c>
      <c r="T218" s="160">
        <v>2</v>
      </c>
      <c r="U218" s="136" t="str">
        <f>VLOOKUP(T218, 'TRI Crosswalk codes'!A:B, 2, FALSE)</f>
        <v>100 to 999</v>
      </c>
      <c r="V218">
        <v>0</v>
      </c>
      <c r="W218">
        <v>0</v>
      </c>
      <c r="Y218">
        <v>0</v>
      </c>
      <c r="Z218">
        <v>0</v>
      </c>
      <c r="AA218" t="s">
        <v>338</v>
      </c>
      <c r="AB218" s="137" t="str">
        <f t="shared" si="165"/>
        <v>Otherwise Use: Ancillary or Other Use; Z306 - Waste Treatment; Z399 - Other</v>
      </c>
      <c r="AC218" s="137" t="s">
        <v>339</v>
      </c>
      <c r="AD218" s="26" t="str">
        <f>VLOOKUP(K218, 'NAICS OES Crosswalk'!A:C, 3, FALSE)</f>
        <v>Disposal</v>
      </c>
      <c r="AE218" s="26" t="str">
        <f>_xlfn.XLOOKUP($C218,'TRIFD to COU Crosswalk'!A:A,'TRIFD to COU Crosswalk'!B:B)</f>
        <v>Disposal</v>
      </c>
      <c r="AF218" s="137" t="s">
        <v>450</v>
      </c>
      <c r="AK218" t="s">
        <v>341</v>
      </c>
      <c r="AL218" t="s">
        <v>341</v>
      </c>
      <c r="AM218" t="s">
        <v>341</v>
      </c>
      <c r="AN218" t="s">
        <v>341</v>
      </c>
      <c r="AO218" t="s">
        <v>341</v>
      </c>
      <c r="AP218" t="s">
        <v>341</v>
      </c>
      <c r="AQ218" t="s">
        <v>341</v>
      </c>
      <c r="AR218" t="s">
        <v>341</v>
      </c>
      <c r="AS218" t="s">
        <v>341</v>
      </c>
      <c r="AT218" t="s">
        <v>341</v>
      </c>
      <c r="AU218" t="s">
        <v>341</v>
      </c>
      <c r="AV218" t="s">
        <v>341</v>
      </c>
      <c r="AW218" t="s">
        <v>341</v>
      </c>
      <c r="AX218" t="s">
        <v>341</v>
      </c>
      <c r="AY218" t="s">
        <v>341</v>
      </c>
      <c r="AZ218" t="s">
        <v>341</v>
      </c>
      <c r="BA218" t="s">
        <v>341</v>
      </c>
      <c r="BB218" t="s">
        <v>341</v>
      </c>
      <c r="BC218" t="s">
        <v>341</v>
      </c>
      <c r="BD218" t="s">
        <v>341</v>
      </c>
      <c r="BE218" t="s">
        <v>341</v>
      </c>
      <c r="BF218" t="s">
        <v>341</v>
      </c>
      <c r="BG218" t="s">
        <v>341</v>
      </c>
      <c r="BH218" t="s">
        <v>341</v>
      </c>
      <c r="BI218" t="s">
        <v>341</v>
      </c>
      <c r="BJ218" t="s">
        <v>341</v>
      </c>
      <c r="BK218" t="s">
        <v>341</v>
      </c>
      <c r="BL218" t="s">
        <v>341</v>
      </c>
      <c r="BM218" t="s">
        <v>341</v>
      </c>
      <c r="BN218" t="s">
        <v>341</v>
      </c>
      <c r="BO218" t="s">
        <v>341</v>
      </c>
      <c r="BP218" t="s">
        <v>341</v>
      </c>
      <c r="BQ218" t="s">
        <v>341</v>
      </c>
      <c r="BR218" t="s">
        <v>341</v>
      </c>
      <c r="BS218" t="s">
        <v>341</v>
      </c>
      <c r="BT218" t="s">
        <v>341</v>
      </c>
      <c r="BU218" t="s">
        <v>341</v>
      </c>
      <c r="BV218" t="s">
        <v>341</v>
      </c>
      <c r="BW218" t="s">
        <v>341</v>
      </c>
      <c r="BX218" t="s">
        <v>341</v>
      </c>
      <c r="BY218" t="s">
        <v>341</v>
      </c>
      <c r="BZ218" t="s">
        <v>341</v>
      </c>
      <c r="CA218" t="s">
        <v>341</v>
      </c>
      <c r="CB218" t="s">
        <v>341</v>
      </c>
      <c r="CC218" t="s">
        <v>342</v>
      </c>
      <c r="CD218" t="s">
        <v>341</v>
      </c>
      <c r="CE218" t="s">
        <v>341</v>
      </c>
      <c r="CF218" t="s">
        <v>341</v>
      </c>
      <c r="CG218" t="s">
        <v>341</v>
      </c>
      <c r="CH218" t="s">
        <v>341</v>
      </c>
      <c r="CI218" t="s">
        <v>342</v>
      </c>
      <c r="CJ218" t="s">
        <v>341</v>
      </c>
      <c r="CK218" t="s">
        <v>341</v>
      </c>
      <c r="CL218" t="s">
        <v>342</v>
      </c>
      <c r="CM218" t="str">
        <f t="shared" si="166"/>
        <v/>
      </c>
      <c r="CN218" t="str">
        <f t="shared" si="167"/>
        <v/>
      </c>
      <c r="CO218" t="str">
        <f t="shared" si="168"/>
        <v/>
      </c>
      <c r="CP218" t="str">
        <f t="shared" si="169"/>
        <v/>
      </c>
      <c r="CQ218" t="str">
        <f t="shared" si="170"/>
        <v/>
      </c>
      <c r="CR218" t="str">
        <f t="shared" si="171"/>
        <v/>
      </c>
      <c r="CS218" t="str">
        <f t="shared" si="172"/>
        <v/>
      </c>
      <c r="CT218" t="str">
        <f t="shared" si="173"/>
        <v/>
      </c>
      <c r="CU218" t="str">
        <f t="shared" si="174"/>
        <v/>
      </c>
      <c r="CV218" t="str">
        <f t="shared" si="175"/>
        <v/>
      </c>
      <c r="CW218" t="str">
        <f t="shared" si="176"/>
        <v/>
      </c>
      <c r="CX218" t="str">
        <f t="shared" si="177"/>
        <v/>
      </c>
      <c r="CY218" t="str">
        <f t="shared" si="178"/>
        <v/>
      </c>
      <c r="CZ218" t="str">
        <f t="shared" si="179"/>
        <v/>
      </c>
      <c r="DA218" t="str">
        <f t="shared" si="180"/>
        <v/>
      </c>
      <c r="DB218" t="str">
        <f t="shared" si="181"/>
        <v/>
      </c>
      <c r="DC218" t="str">
        <f t="shared" si="182"/>
        <v/>
      </c>
      <c r="DD218" t="str">
        <f t="shared" si="183"/>
        <v/>
      </c>
      <c r="DE218" t="str">
        <f t="shared" si="184"/>
        <v/>
      </c>
      <c r="DF218" t="str">
        <f t="shared" si="185"/>
        <v/>
      </c>
      <c r="DG218" t="str">
        <f t="shared" si="186"/>
        <v/>
      </c>
      <c r="DH218" t="str">
        <f t="shared" si="187"/>
        <v/>
      </c>
      <c r="DI218" t="str">
        <f t="shared" si="188"/>
        <v/>
      </c>
      <c r="DJ218" t="str">
        <f t="shared" si="189"/>
        <v/>
      </c>
      <c r="DK218" t="str">
        <f t="shared" si="190"/>
        <v/>
      </c>
      <c r="DL218" t="str">
        <f t="shared" si="191"/>
        <v/>
      </c>
      <c r="DM218" t="str">
        <f t="shared" si="192"/>
        <v/>
      </c>
      <c r="DN218" t="str">
        <f t="shared" si="193"/>
        <v/>
      </c>
      <c r="DO218" t="str">
        <f t="shared" si="194"/>
        <v/>
      </c>
      <c r="DP218" t="str">
        <f t="shared" si="195"/>
        <v/>
      </c>
      <c r="DQ218" t="str">
        <f t="shared" si="196"/>
        <v/>
      </c>
      <c r="DR218" t="str">
        <f t="shared" si="197"/>
        <v/>
      </c>
      <c r="DS218" t="str">
        <f t="shared" si="198"/>
        <v/>
      </c>
      <c r="DT218" t="str">
        <f t="shared" si="199"/>
        <v/>
      </c>
      <c r="DU218" t="str">
        <f t="shared" si="200"/>
        <v/>
      </c>
      <c r="DV218" t="str">
        <f t="shared" si="201"/>
        <v/>
      </c>
      <c r="DW218" t="str">
        <f t="shared" si="202"/>
        <v/>
      </c>
      <c r="DX218" t="str">
        <f t="shared" si="203"/>
        <v/>
      </c>
      <c r="DY218" t="str">
        <f t="shared" si="204"/>
        <v/>
      </c>
      <c r="DZ218" t="str">
        <f t="shared" si="205"/>
        <v/>
      </c>
      <c r="EA218" t="str">
        <f t="shared" si="206"/>
        <v/>
      </c>
      <c r="EB218" t="str">
        <f t="shared" si="207"/>
        <v/>
      </c>
      <c r="EC218" t="str">
        <f t="shared" si="208"/>
        <v/>
      </c>
      <c r="ED218" t="str">
        <f t="shared" si="209"/>
        <v/>
      </c>
      <c r="EE218" t="str">
        <f t="shared" si="210"/>
        <v>Otherwise Use: Ancillary or Other Use</v>
      </c>
      <c r="EF218" t="str">
        <f t="shared" si="211"/>
        <v/>
      </c>
      <c r="EG218" t="str">
        <f t="shared" si="212"/>
        <v/>
      </c>
      <c r="EH218" t="str">
        <f t="shared" si="213"/>
        <v/>
      </c>
      <c r="EI218" t="str">
        <f t="shared" si="214"/>
        <v/>
      </c>
      <c r="EJ218" t="str">
        <f t="shared" si="215"/>
        <v/>
      </c>
      <c r="EK218" t="str">
        <f t="shared" si="216"/>
        <v>Z306 - Waste Treatment</v>
      </c>
      <c r="EL218" t="str">
        <f t="shared" si="217"/>
        <v/>
      </c>
      <c r="EM218" t="str">
        <f t="shared" si="218"/>
        <v/>
      </c>
      <c r="EN218" t="str">
        <f t="shared" si="219"/>
        <v>Z399 - Other</v>
      </c>
    </row>
    <row r="219" spans="1:144" ht="86.45">
      <c r="A219" s="7" t="s">
        <v>328</v>
      </c>
      <c r="B219" s="7">
        <v>2019</v>
      </c>
      <c r="C219" t="s">
        <v>725</v>
      </c>
      <c r="D219" t="s">
        <v>726</v>
      </c>
      <c r="E219" t="s">
        <v>727</v>
      </c>
      <c r="F219" t="s">
        <v>728</v>
      </c>
      <c r="G219" t="s">
        <v>729</v>
      </c>
      <c r="H219" t="s">
        <v>625</v>
      </c>
      <c r="I219">
        <v>47620</v>
      </c>
      <c r="J219" s="136">
        <f>VLOOKUP(H219, 'TRI Crosswalk codes'!D:E, 2, FALSE)</f>
        <v>5</v>
      </c>
      <c r="K219">
        <v>325211</v>
      </c>
      <c r="L219" s="137" t="str">
        <f>VLOOKUP(K219, '2017-2022 NAICS'!C:D, 2, FALSE)</f>
        <v>Plastics Material and Resin Manufacturing</v>
      </c>
      <c r="M219" s="137" t="str">
        <f>IF(COUNTIF('Raw TRI Data'!A:A, K219) &gt;0, "Yes", "No")</f>
        <v>No</v>
      </c>
      <c r="N219">
        <v>37.907200000000003</v>
      </c>
      <c r="O219">
        <v>-87.927099999999996</v>
      </c>
      <c r="P219" s="15">
        <v>110000403670</v>
      </c>
      <c r="Q219" s="15">
        <v>1319218312243</v>
      </c>
      <c r="R219" t="s">
        <v>335</v>
      </c>
      <c r="S219" t="s">
        <v>336</v>
      </c>
      <c r="T219" s="160">
        <v>5</v>
      </c>
      <c r="U219" s="136" t="str">
        <f>VLOOKUP(T219, 'TRI Crosswalk codes'!A:B, 2, FALSE)</f>
        <v>100,000 to 999,999</v>
      </c>
      <c r="V219" t="s">
        <v>337</v>
      </c>
      <c r="W219">
        <v>0</v>
      </c>
      <c r="Y219">
        <v>2.4</v>
      </c>
      <c r="Z219">
        <v>2.4</v>
      </c>
      <c r="AA219" t="s">
        <v>338</v>
      </c>
      <c r="AB219" s="137" t="str">
        <f t="shared" si="165"/>
        <v>Processing: As a reactant; P199 - Other</v>
      </c>
      <c r="AC219" s="137" t="s">
        <v>570</v>
      </c>
      <c r="AD219" s="26" t="str">
        <f>VLOOKUP(K219, 'NAICS OES Crosswalk'!A:C, 3, FALSE)</f>
        <v>Processing: Plastics Compounding</v>
      </c>
      <c r="AE219" s="26" t="str">
        <f>_xlfn.XLOOKUP($C219,'TRIFD to COU Crosswalk'!A:A,'TRIFD to COU Crosswalk'!B:B)</f>
        <v xml:space="preserve">Processing as a reactant in plastic material and resin manufacturing; Processing as a reactant in all other chemical product and preparation manufacturing </v>
      </c>
      <c r="AF219" s="137" t="s">
        <v>730</v>
      </c>
      <c r="AH219" s="26" t="s">
        <v>731</v>
      </c>
      <c r="AI219" s="26" t="s">
        <v>396</v>
      </c>
      <c r="AK219" t="s">
        <v>341</v>
      </c>
      <c r="AL219" t="s">
        <v>341</v>
      </c>
      <c r="AM219" t="s">
        <v>341</v>
      </c>
      <c r="AN219" t="s">
        <v>341</v>
      </c>
      <c r="AO219" t="s">
        <v>341</v>
      </c>
      <c r="AP219" t="s">
        <v>341</v>
      </c>
      <c r="AQ219" t="s">
        <v>342</v>
      </c>
      <c r="AR219" t="s">
        <v>341</v>
      </c>
      <c r="AS219" t="s">
        <v>341</v>
      </c>
      <c r="AT219" t="s">
        <v>341</v>
      </c>
      <c r="AU219" t="s">
        <v>341</v>
      </c>
      <c r="AV219" t="s">
        <v>342</v>
      </c>
      <c r="AW219" t="s">
        <v>341</v>
      </c>
      <c r="AX219" t="s">
        <v>341</v>
      </c>
      <c r="AY219" t="s">
        <v>341</v>
      </c>
      <c r="AZ219" t="s">
        <v>341</v>
      </c>
      <c r="BA219" t="s">
        <v>341</v>
      </c>
      <c r="BB219" t="s">
        <v>341</v>
      </c>
      <c r="BC219" t="s">
        <v>341</v>
      </c>
      <c r="BD219" t="s">
        <v>341</v>
      </c>
      <c r="BE219" t="s">
        <v>341</v>
      </c>
      <c r="BF219" t="s">
        <v>341</v>
      </c>
      <c r="BG219" t="s">
        <v>341</v>
      </c>
      <c r="BH219" t="s">
        <v>341</v>
      </c>
      <c r="BI219" t="s">
        <v>341</v>
      </c>
      <c r="BJ219" t="s">
        <v>341</v>
      </c>
      <c r="BK219" t="s">
        <v>341</v>
      </c>
      <c r="BL219" t="s">
        <v>341</v>
      </c>
      <c r="BM219" t="s">
        <v>341</v>
      </c>
      <c r="BN219" t="s">
        <v>341</v>
      </c>
      <c r="BO219" t="s">
        <v>341</v>
      </c>
      <c r="BP219" t="s">
        <v>341</v>
      </c>
      <c r="BQ219" t="s">
        <v>341</v>
      </c>
      <c r="BR219" t="s">
        <v>341</v>
      </c>
      <c r="BS219" t="s">
        <v>341</v>
      </c>
      <c r="BT219" t="s">
        <v>341</v>
      </c>
      <c r="BU219" t="s">
        <v>341</v>
      </c>
      <c r="BV219" t="s">
        <v>341</v>
      </c>
      <c r="BW219" t="s">
        <v>341</v>
      </c>
      <c r="BX219" t="s">
        <v>341</v>
      </c>
      <c r="BY219" t="s">
        <v>341</v>
      </c>
      <c r="BZ219" t="s">
        <v>341</v>
      </c>
      <c r="CA219" t="s">
        <v>341</v>
      </c>
      <c r="CB219" t="s">
        <v>341</v>
      </c>
      <c r="CC219" t="s">
        <v>341</v>
      </c>
      <c r="CD219" t="s">
        <v>341</v>
      </c>
      <c r="CE219" t="s">
        <v>341</v>
      </c>
      <c r="CF219" t="s">
        <v>341</v>
      </c>
      <c r="CG219" t="s">
        <v>341</v>
      </c>
      <c r="CH219" t="s">
        <v>341</v>
      </c>
      <c r="CI219" t="s">
        <v>341</v>
      </c>
      <c r="CJ219" t="s">
        <v>341</v>
      </c>
      <c r="CK219" t="s">
        <v>341</v>
      </c>
      <c r="CL219" t="s">
        <v>341</v>
      </c>
      <c r="CM219" t="str">
        <f t="shared" si="166"/>
        <v/>
      </c>
      <c r="CN219" t="str">
        <f t="shared" si="167"/>
        <v/>
      </c>
      <c r="CO219" t="str">
        <f t="shared" si="168"/>
        <v/>
      </c>
      <c r="CP219" t="str">
        <f t="shared" si="169"/>
        <v/>
      </c>
      <c r="CQ219" t="str">
        <f t="shared" si="170"/>
        <v/>
      </c>
      <c r="CR219" t="str">
        <f t="shared" si="171"/>
        <v/>
      </c>
      <c r="CS219" t="str">
        <f t="shared" si="172"/>
        <v>Processing: As a reactant</v>
      </c>
      <c r="CT219" t="str">
        <f t="shared" si="173"/>
        <v/>
      </c>
      <c r="CU219" t="str">
        <f t="shared" si="174"/>
        <v/>
      </c>
      <c r="CV219" t="str">
        <f t="shared" si="175"/>
        <v/>
      </c>
      <c r="CW219" t="str">
        <f t="shared" si="176"/>
        <v/>
      </c>
      <c r="CX219" t="str">
        <f t="shared" si="177"/>
        <v>P199 - Other</v>
      </c>
      <c r="CY219" t="str">
        <f t="shared" si="178"/>
        <v/>
      </c>
      <c r="CZ219" t="str">
        <f t="shared" si="179"/>
        <v/>
      </c>
      <c r="DA219" t="str">
        <f t="shared" si="180"/>
        <v/>
      </c>
      <c r="DB219" t="str">
        <f t="shared" si="181"/>
        <v/>
      </c>
      <c r="DC219" t="str">
        <f t="shared" si="182"/>
        <v/>
      </c>
      <c r="DD219" t="str">
        <f t="shared" si="183"/>
        <v/>
      </c>
      <c r="DE219" t="str">
        <f t="shared" si="184"/>
        <v/>
      </c>
      <c r="DF219" t="str">
        <f t="shared" si="185"/>
        <v/>
      </c>
      <c r="DG219" t="str">
        <f t="shared" si="186"/>
        <v/>
      </c>
      <c r="DH219" t="str">
        <f t="shared" si="187"/>
        <v/>
      </c>
      <c r="DI219" t="str">
        <f t="shared" si="188"/>
        <v/>
      </c>
      <c r="DJ219" t="str">
        <f t="shared" si="189"/>
        <v/>
      </c>
      <c r="DK219" t="str">
        <f t="shared" si="190"/>
        <v/>
      </c>
      <c r="DL219" t="str">
        <f t="shared" si="191"/>
        <v/>
      </c>
      <c r="DM219" t="str">
        <f t="shared" si="192"/>
        <v/>
      </c>
      <c r="DN219" t="str">
        <f t="shared" si="193"/>
        <v/>
      </c>
      <c r="DO219" t="str">
        <f t="shared" si="194"/>
        <v/>
      </c>
      <c r="DP219" t="str">
        <f t="shared" si="195"/>
        <v/>
      </c>
      <c r="DQ219" t="str">
        <f t="shared" si="196"/>
        <v/>
      </c>
      <c r="DR219" t="str">
        <f t="shared" si="197"/>
        <v/>
      </c>
      <c r="DS219" t="str">
        <f t="shared" si="198"/>
        <v/>
      </c>
      <c r="DT219" t="str">
        <f t="shared" si="199"/>
        <v/>
      </c>
      <c r="DU219" t="str">
        <f t="shared" si="200"/>
        <v/>
      </c>
      <c r="DV219" t="str">
        <f t="shared" si="201"/>
        <v/>
      </c>
      <c r="DW219" t="str">
        <f t="shared" si="202"/>
        <v/>
      </c>
      <c r="DX219" t="str">
        <f t="shared" si="203"/>
        <v/>
      </c>
      <c r="DY219" t="str">
        <f t="shared" si="204"/>
        <v/>
      </c>
      <c r="DZ219" t="str">
        <f t="shared" si="205"/>
        <v/>
      </c>
      <c r="EA219" t="str">
        <f t="shared" si="206"/>
        <v/>
      </c>
      <c r="EB219" t="str">
        <f t="shared" si="207"/>
        <v/>
      </c>
      <c r="EC219" t="str">
        <f t="shared" si="208"/>
        <v/>
      </c>
      <c r="ED219" t="str">
        <f t="shared" si="209"/>
        <v/>
      </c>
      <c r="EE219" t="str">
        <f t="shared" si="210"/>
        <v/>
      </c>
      <c r="EF219" t="str">
        <f t="shared" si="211"/>
        <v/>
      </c>
      <c r="EG219" t="str">
        <f t="shared" si="212"/>
        <v/>
      </c>
      <c r="EH219" t="str">
        <f t="shared" si="213"/>
        <v/>
      </c>
      <c r="EI219" t="str">
        <f t="shared" si="214"/>
        <v/>
      </c>
      <c r="EJ219" t="str">
        <f t="shared" si="215"/>
        <v/>
      </c>
      <c r="EK219" t="str">
        <f t="shared" si="216"/>
        <v/>
      </c>
      <c r="EL219" t="str">
        <f t="shared" si="217"/>
        <v/>
      </c>
      <c r="EM219" t="str">
        <f t="shared" si="218"/>
        <v/>
      </c>
      <c r="EN219" t="str">
        <f t="shared" si="219"/>
        <v/>
      </c>
    </row>
    <row r="220" spans="1:144" ht="86.45">
      <c r="A220" s="7" t="s">
        <v>328</v>
      </c>
      <c r="B220" s="7">
        <v>2020</v>
      </c>
      <c r="C220" t="s">
        <v>725</v>
      </c>
      <c r="D220" t="s">
        <v>726</v>
      </c>
      <c r="E220" t="s">
        <v>727</v>
      </c>
      <c r="F220" t="s">
        <v>728</v>
      </c>
      <c r="G220" t="s">
        <v>729</v>
      </c>
      <c r="H220" t="s">
        <v>625</v>
      </c>
      <c r="I220">
        <v>47620</v>
      </c>
      <c r="J220" s="136">
        <f>VLOOKUP(H220, 'TRI Crosswalk codes'!D:E, 2, FALSE)</f>
        <v>5</v>
      </c>
      <c r="K220">
        <v>325211</v>
      </c>
      <c r="L220" s="137" t="str">
        <f>VLOOKUP(K220, '2017-2022 NAICS'!C:D, 2, FALSE)</f>
        <v>Plastics Material and Resin Manufacturing</v>
      </c>
      <c r="M220" s="137" t="str">
        <f>IF(COUNTIF('Raw TRI Data'!A:A, K220) &gt;0, "Yes", "No")</f>
        <v>No</v>
      </c>
      <c r="N220">
        <v>37.907200000000003</v>
      </c>
      <c r="O220">
        <v>-87.927099999999996</v>
      </c>
      <c r="P220" s="15">
        <v>110000403670</v>
      </c>
      <c r="Q220" s="15">
        <v>1320219227206</v>
      </c>
      <c r="R220" t="s">
        <v>335</v>
      </c>
      <c r="S220" t="s">
        <v>336</v>
      </c>
      <c r="T220" s="160">
        <v>5</v>
      </c>
      <c r="U220" s="136" t="str">
        <f>VLOOKUP(T220, 'TRI Crosswalk codes'!A:B, 2, FALSE)</f>
        <v>100,000 to 999,999</v>
      </c>
      <c r="V220" t="s">
        <v>337</v>
      </c>
      <c r="W220">
        <v>0</v>
      </c>
      <c r="Y220">
        <v>4</v>
      </c>
      <c r="Z220">
        <v>4</v>
      </c>
      <c r="AA220" t="s">
        <v>338</v>
      </c>
      <c r="AB220" s="137" t="str">
        <f t="shared" si="165"/>
        <v>Processing: As a reactant; P199 - Other</v>
      </c>
      <c r="AC220" s="137" t="s">
        <v>570</v>
      </c>
      <c r="AD220" s="26" t="str">
        <f>VLOOKUP(K220, 'NAICS OES Crosswalk'!A:C, 3, FALSE)</f>
        <v>Processing: Plastics Compounding</v>
      </c>
      <c r="AE220" s="26" t="str">
        <f>_xlfn.XLOOKUP($C220,'TRIFD to COU Crosswalk'!A:A,'TRIFD to COU Crosswalk'!B:B)</f>
        <v xml:space="preserve">Processing as a reactant in plastic material and resin manufacturing; Processing as a reactant in all other chemical product and preparation manufacturing </v>
      </c>
      <c r="AF220" s="137" t="s">
        <v>730</v>
      </c>
      <c r="AH220" s="26" t="s">
        <v>731</v>
      </c>
      <c r="AI220" s="26" t="s">
        <v>396</v>
      </c>
      <c r="AK220" t="s">
        <v>341</v>
      </c>
      <c r="AL220" t="s">
        <v>341</v>
      </c>
      <c r="AM220" t="s">
        <v>341</v>
      </c>
      <c r="AN220" t="s">
        <v>341</v>
      </c>
      <c r="AO220" t="s">
        <v>341</v>
      </c>
      <c r="AP220" t="s">
        <v>341</v>
      </c>
      <c r="AQ220" t="s">
        <v>342</v>
      </c>
      <c r="AR220" t="s">
        <v>341</v>
      </c>
      <c r="AS220" t="s">
        <v>341</v>
      </c>
      <c r="AT220" t="s">
        <v>341</v>
      </c>
      <c r="AU220" t="s">
        <v>341</v>
      </c>
      <c r="AV220" t="s">
        <v>342</v>
      </c>
      <c r="AW220" t="s">
        <v>341</v>
      </c>
      <c r="AX220" t="s">
        <v>341</v>
      </c>
      <c r="AY220" t="s">
        <v>341</v>
      </c>
      <c r="AZ220" t="s">
        <v>341</v>
      </c>
      <c r="BA220" t="s">
        <v>341</v>
      </c>
      <c r="BB220" t="s">
        <v>341</v>
      </c>
      <c r="BC220" t="s">
        <v>341</v>
      </c>
      <c r="BD220" t="s">
        <v>341</v>
      </c>
      <c r="BE220" t="s">
        <v>341</v>
      </c>
      <c r="BF220" t="s">
        <v>341</v>
      </c>
      <c r="BG220" t="s">
        <v>341</v>
      </c>
      <c r="BH220" t="s">
        <v>341</v>
      </c>
      <c r="BI220" t="s">
        <v>341</v>
      </c>
      <c r="BJ220" t="s">
        <v>341</v>
      </c>
      <c r="BK220" t="s">
        <v>341</v>
      </c>
      <c r="BL220" t="s">
        <v>341</v>
      </c>
      <c r="BM220" t="s">
        <v>341</v>
      </c>
      <c r="BN220" t="s">
        <v>341</v>
      </c>
      <c r="BO220" t="s">
        <v>341</v>
      </c>
      <c r="BP220" t="s">
        <v>341</v>
      </c>
      <c r="BQ220" t="s">
        <v>341</v>
      </c>
      <c r="BR220" t="s">
        <v>341</v>
      </c>
      <c r="BS220" t="s">
        <v>341</v>
      </c>
      <c r="BT220" t="s">
        <v>341</v>
      </c>
      <c r="BU220" t="s">
        <v>341</v>
      </c>
      <c r="BV220" t="s">
        <v>341</v>
      </c>
      <c r="BW220" t="s">
        <v>341</v>
      </c>
      <c r="BX220" t="s">
        <v>341</v>
      </c>
      <c r="BY220" t="s">
        <v>341</v>
      </c>
      <c r="BZ220" t="s">
        <v>341</v>
      </c>
      <c r="CA220" t="s">
        <v>341</v>
      </c>
      <c r="CB220" t="s">
        <v>341</v>
      </c>
      <c r="CC220" t="s">
        <v>341</v>
      </c>
      <c r="CD220" t="s">
        <v>341</v>
      </c>
      <c r="CE220" t="s">
        <v>341</v>
      </c>
      <c r="CF220" t="s">
        <v>341</v>
      </c>
      <c r="CG220" t="s">
        <v>341</v>
      </c>
      <c r="CH220" t="s">
        <v>341</v>
      </c>
      <c r="CI220" t="s">
        <v>341</v>
      </c>
      <c r="CJ220" t="s">
        <v>341</v>
      </c>
      <c r="CK220" t="s">
        <v>341</v>
      </c>
      <c r="CL220" t="s">
        <v>341</v>
      </c>
      <c r="CM220" t="str">
        <f t="shared" si="166"/>
        <v/>
      </c>
      <c r="CN220" t="str">
        <f t="shared" si="167"/>
        <v/>
      </c>
      <c r="CO220" t="str">
        <f t="shared" si="168"/>
        <v/>
      </c>
      <c r="CP220" t="str">
        <f t="shared" si="169"/>
        <v/>
      </c>
      <c r="CQ220" t="str">
        <f t="shared" si="170"/>
        <v/>
      </c>
      <c r="CR220" t="str">
        <f t="shared" si="171"/>
        <v/>
      </c>
      <c r="CS220" t="str">
        <f t="shared" si="172"/>
        <v>Processing: As a reactant</v>
      </c>
      <c r="CT220" t="str">
        <f t="shared" si="173"/>
        <v/>
      </c>
      <c r="CU220" t="str">
        <f t="shared" si="174"/>
        <v/>
      </c>
      <c r="CV220" t="str">
        <f t="shared" si="175"/>
        <v/>
      </c>
      <c r="CW220" t="str">
        <f t="shared" si="176"/>
        <v/>
      </c>
      <c r="CX220" t="str">
        <f t="shared" si="177"/>
        <v>P199 - Other</v>
      </c>
      <c r="CY220" t="str">
        <f t="shared" si="178"/>
        <v/>
      </c>
      <c r="CZ220" t="str">
        <f t="shared" si="179"/>
        <v/>
      </c>
      <c r="DA220" t="str">
        <f t="shared" si="180"/>
        <v/>
      </c>
      <c r="DB220" t="str">
        <f t="shared" si="181"/>
        <v/>
      </c>
      <c r="DC220" t="str">
        <f t="shared" si="182"/>
        <v/>
      </c>
      <c r="DD220" t="str">
        <f t="shared" si="183"/>
        <v/>
      </c>
      <c r="DE220" t="str">
        <f t="shared" si="184"/>
        <v/>
      </c>
      <c r="DF220" t="str">
        <f t="shared" si="185"/>
        <v/>
      </c>
      <c r="DG220" t="str">
        <f t="shared" si="186"/>
        <v/>
      </c>
      <c r="DH220" t="str">
        <f t="shared" si="187"/>
        <v/>
      </c>
      <c r="DI220" t="str">
        <f t="shared" si="188"/>
        <v/>
      </c>
      <c r="DJ220" t="str">
        <f t="shared" si="189"/>
        <v/>
      </c>
      <c r="DK220" t="str">
        <f t="shared" si="190"/>
        <v/>
      </c>
      <c r="DL220" t="str">
        <f t="shared" si="191"/>
        <v/>
      </c>
      <c r="DM220" t="str">
        <f t="shared" si="192"/>
        <v/>
      </c>
      <c r="DN220" t="str">
        <f t="shared" si="193"/>
        <v/>
      </c>
      <c r="DO220" t="str">
        <f t="shared" si="194"/>
        <v/>
      </c>
      <c r="DP220" t="str">
        <f t="shared" si="195"/>
        <v/>
      </c>
      <c r="DQ220" t="str">
        <f t="shared" si="196"/>
        <v/>
      </c>
      <c r="DR220" t="str">
        <f t="shared" si="197"/>
        <v/>
      </c>
      <c r="DS220" t="str">
        <f t="shared" si="198"/>
        <v/>
      </c>
      <c r="DT220" t="str">
        <f t="shared" si="199"/>
        <v/>
      </c>
      <c r="DU220" t="str">
        <f t="shared" si="200"/>
        <v/>
      </c>
      <c r="DV220" t="str">
        <f t="shared" si="201"/>
        <v/>
      </c>
      <c r="DW220" t="str">
        <f t="shared" si="202"/>
        <v/>
      </c>
      <c r="DX220" t="str">
        <f t="shared" si="203"/>
        <v/>
      </c>
      <c r="DY220" t="str">
        <f t="shared" si="204"/>
        <v/>
      </c>
      <c r="DZ220" t="str">
        <f t="shared" si="205"/>
        <v/>
      </c>
      <c r="EA220" t="str">
        <f t="shared" si="206"/>
        <v/>
      </c>
      <c r="EB220" t="str">
        <f t="shared" si="207"/>
        <v/>
      </c>
      <c r="EC220" t="str">
        <f t="shared" si="208"/>
        <v/>
      </c>
      <c r="ED220" t="str">
        <f t="shared" si="209"/>
        <v/>
      </c>
      <c r="EE220" t="str">
        <f t="shared" si="210"/>
        <v/>
      </c>
      <c r="EF220" t="str">
        <f t="shared" si="211"/>
        <v/>
      </c>
      <c r="EG220" t="str">
        <f t="shared" si="212"/>
        <v/>
      </c>
      <c r="EH220" t="str">
        <f t="shared" si="213"/>
        <v/>
      </c>
      <c r="EI220" t="str">
        <f t="shared" si="214"/>
        <v/>
      </c>
      <c r="EJ220" t="str">
        <f t="shared" si="215"/>
        <v/>
      </c>
      <c r="EK220" t="str">
        <f t="shared" si="216"/>
        <v/>
      </c>
      <c r="EL220" t="str">
        <f t="shared" si="217"/>
        <v/>
      </c>
      <c r="EM220" t="str">
        <f t="shared" si="218"/>
        <v/>
      </c>
      <c r="EN220" t="str">
        <f t="shared" si="219"/>
        <v/>
      </c>
    </row>
    <row r="221" spans="1:144" ht="86.45">
      <c r="A221" s="7" t="s">
        <v>328</v>
      </c>
      <c r="B221" s="7">
        <v>2021</v>
      </c>
      <c r="C221" t="s">
        <v>725</v>
      </c>
      <c r="D221" t="s">
        <v>726</v>
      </c>
      <c r="E221" t="s">
        <v>727</v>
      </c>
      <c r="F221" t="s">
        <v>728</v>
      </c>
      <c r="G221" t="s">
        <v>729</v>
      </c>
      <c r="H221" t="s">
        <v>625</v>
      </c>
      <c r="I221">
        <v>47620</v>
      </c>
      <c r="J221" s="136">
        <f>VLOOKUP(H221, 'TRI Crosswalk codes'!D:E, 2, FALSE)</f>
        <v>5</v>
      </c>
      <c r="K221">
        <v>325211</v>
      </c>
      <c r="L221" s="137" t="str">
        <f>VLOOKUP(K221, '2017-2022 NAICS'!C:D, 2, FALSE)</f>
        <v>Plastics Material and Resin Manufacturing</v>
      </c>
      <c r="M221" s="137" t="str">
        <f>IF(COUNTIF('Raw TRI Data'!A:A, K221) &gt;0, "Yes", "No")</f>
        <v>No</v>
      </c>
      <c r="N221">
        <v>37.907200000000003</v>
      </c>
      <c r="O221">
        <v>-87.927099999999996</v>
      </c>
      <c r="P221" s="15">
        <v>110000403670</v>
      </c>
      <c r="Q221" s="15">
        <v>1321220394682</v>
      </c>
      <c r="R221" t="s">
        <v>335</v>
      </c>
      <c r="S221" t="s">
        <v>336</v>
      </c>
      <c r="T221" s="160">
        <v>5</v>
      </c>
      <c r="U221" s="136" t="str">
        <f>VLOOKUP(T221, 'TRI Crosswalk codes'!A:B, 2, FALSE)</f>
        <v>100,000 to 999,999</v>
      </c>
      <c r="V221">
        <v>0</v>
      </c>
      <c r="W221">
        <v>0</v>
      </c>
      <c r="Y221">
        <v>3</v>
      </c>
      <c r="Z221">
        <v>3</v>
      </c>
      <c r="AA221" t="s">
        <v>338</v>
      </c>
      <c r="AB221" s="137" t="str">
        <f t="shared" si="165"/>
        <v>Processing: As a reactant; P199 - Other</v>
      </c>
      <c r="AC221" s="137" t="s">
        <v>570</v>
      </c>
      <c r="AD221" s="26" t="str">
        <f>VLOOKUP(K221, 'NAICS OES Crosswalk'!A:C, 3, FALSE)</f>
        <v>Processing: Plastics Compounding</v>
      </c>
      <c r="AE221" s="26" t="str">
        <f>_xlfn.XLOOKUP($C221,'TRIFD to COU Crosswalk'!A:A,'TRIFD to COU Crosswalk'!B:B)</f>
        <v xml:space="preserve">Processing as a reactant in plastic material and resin manufacturing; Processing as a reactant in all other chemical product and preparation manufacturing </v>
      </c>
      <c r="AF221" s="137" t="s">
        <v>730</v>
      </c>
      <c r="AH221" s="26" t="s">
        <v>731</v>
      </c>
      <c r="AI221" s="26" t="s">
        <v>396</v>
      </c>
      <c r="AK221" t="s">
        <v>341</v>
      </c>
      <c r="AL221" t="s">
        <v>341</v>
      </c>
      <c r="AM221" t="s">
        <v>341</v>
      </c>
      <c r="AN221" t="s">
        <v>341</v>
      </c>
      <c r="AO221" t="s">
        <v>341</v>
      </c>
      <c r="AP221" t="s">
        <v>341</v>
      </c>
      <c r="AQ221" t="s">
        <v>342</v>
      </c>
      <c r="AR221" t="s">
        <v>341</v>
      </c>
      <c r="AS221" t="s">
        <v>341</v>
      </c>
      <c r="AT221" t="s">
        <v>341</v>
      </c>
      <c r="AU221" t="s">
        <v>341</v>
      </c>
      <c r="AV221" t="s">
        <v>342</v>
      </c>
      <c r="AW221" t="s">
        <v>341</v>
      </c>
      <c r="AX221" t="s">
        <v>341</v>
      </c>
      <c r="AY221" t="s">
        <v>341</v>
      </c>
      <c r="AZ221" t="s">
        <v>341</v>
      </c>
      <c r="BA221" t="s">
        <v>341</v>
      </c>
      <c r="BB221" t="s">
        <v>341</v>
      </c>
      <c r="BC221" t="s">
        <v>341</v>
      </c>
      <c r="BD221" t="s">
        <v>341</v>
      </c>
      <c r="BE221" t="s">
        <v>341</v>
      </c>
      <c r="BF221" t="s">
        <v>341</v>
      </c>
      <c r="BG221" t="s">
        <v>341</v>
      </c>
      <c r="BH221" t="s">
        <v>341</v>
      </c>
      <c r="BI221" t="s">
        <v>341</v>
      </c>
      <c r="BJ221" t="s">
        <v>341</v>
      </c>
      <c r="BK221" t="s">
        <v>341</v>
      </c>
      <c r="BL221" t="s">
        <v>341</v>
      </c>
      <c r="BM221" t="s">
        <v>341</v>
      </c>
      <c r="BN221" t="s">
        <v>341</v>
      </c>
      <c r="BO221" t="s">
        <v>341</v>
      </c>
      <c r="BP221" t="s">
        <v>341</v>
      </c>
      <c r="BQ221" t="s">
        <v>341</v>
      </c>
      <c r="BR221" t="s">
        <v>341</v>
      </c>
      <c r="BS221" t="s">
        <v>341</v>
      </c>
      <c r="BT221" t="s">
        <v>341</v>
      </c>
      <c r="BU221" t="s">
        <v>341</v>
      </c>
      <c r="BV221" t="s">
        <v>341</v>
      </c>
      <c r="BW221" t="s">
        <v>341</v>
      </c>
      <c r="BX221" t="s">
        <v>341</v>
      </c>
      <c r="BY221" t="s">
        <v>341</v>
      </c>
      <c r="BZ221" t="s">
        <v>341</v>
      </c>
      <c r="CA221" t="s">
        <v>341</v>
      </c>
      <c r="CB221" t="s">
        <v>341</v>
      </c>
      <c r="CC221" t="s">
        <v>341</v>
      </c>
      <c r="CD221" t="s">
        <v>341</v>
      </c>
      <c r="CE221" t="s">
        <v>341</v>
      </c>
      <c r="CF221" t="s">
        <v>341</v>
      </c>
      <c r="CG221" t="s">
        <v>341</v>
      </c>
      <c r="CH221" t="s">
        <v>341</v>
      </c>
      <c r="CI221" t="s">
        <v>341</v>
      </c>
      <c r="CJ221" t="s">
        <v>341</v>
      </c>
      <c r="CK221" t="s">
        <v>341</v>
      </c>
      <c r="CL221" t="s">
        <v>341</v>
      </c>
      <c r="CM221" t="str">
        <f t="shared" si="166"/>
        <v/>
      </c>
      <c r="CN221" t="str">
        <f t="shared" si="167"/>
        <v/>
      </c>
      <c r="CO221" t="str">
        <f t="shared" si="168"/>
        <v/>
      </c>
      <c r="CP221" t="str">
        <f t="shared" si="169"/>
        <v/>
      </c>
      <c r="CQ221" t="str">
        <f t="shared" si="170"/>
        <v/>
      </c>
      <c r="CR221" t="str">
        <f t="shared" si="171"/>
        <v/>
      </c>
      <c r="CS221" t="str">
        <f t="shared" si="172"/>
        <v>Processing: As a reactant</v>
      </c>
      <c r="CT221" t="str">
        <f t="shared" si="173"/>
        <v/>
      </c>
      <c r="CU221" t="str">
        <f t="shared" si="174"/>
        <v/>
      </c>
      <c r="CV221" t="str">
        <f t="shared" si="175"/>
        <v/>
      </c>
      <c r="CW221" t="str">
        <f t="shared" si="176"/>
        <v/>
      </c>
      <c r="CX221" t="str">
        <f t="shared" si="177"/>
        <v>P199 - Other</v>
      </c>
      <c r="CY221" t="str">
        <f t="shared" si="178"/>
        <v/>
      </c>
      <c r="CZ221" t="str">
        <f t="shared" si="179"/>
        <v/>
      </c>
      <c r="DA221" t="str">
        <f t="shared" si="180"/>
        <v/>
      </c>
      <c r="DB221" t="str">
        <f t="shared" si="181"/>
        <v/>
      </c>
      <c r="DC221" t="str">
        <f t="shared" si="182"/>
        <v/>
      </c>
      <c r="DD221" t="str">
        <f t="shared" si="183"/>
        <v/>
      </c>
      <c r="DE221" t="str">
        <f t="shared" si="184"/>
        <v/>
      </c>
      <c r="DF221" t="str">
        <f t="shared" si="185"/>
        <v/>
      </c>
      <c r="DG221" t="str">
        <f t="shared" si="186"/>
        <v/>
      </c>
      <c r="DH221" t="str">
        <f t="shared" si="187"/>
        <v/>
      </c>
      <c r="DI221" t="str">
        <f t="shared" si="188"/>
        <v/>
      </c>
      <c r="DJ221" t="str">
        <f t="shared" si="189"/>
        <v/>
      </c>
      <c r="DK221" t="str">
        <f t="shared" si="190"/>
        <v/>
      </c>
      <c r="DL221" t="str">
        <f t="shared" si="191"/>
        <v/>
      </c>
      <c r="DM221" t="str">
        <f t="shared" si="192"/>
        <v/>
      </c>
      <c r="DN221" t="str">
        <f t="shared" si="193"/>
        <v/>
      </c>
      <c r="DO221" t="str">
        <f t="shared" si="194"/>
        <v/>
      </c>
      <c r="DP221" t="str">
        <f t="shared" si="195"/>
        <v/>
      </c>
      <c r="DQ221" t="str">
        <f t="shared" si="196"/>
        <v/>
      </c>
      <c r="DR221" t="str">
        <f t="shared" si="197"/>
        <v/>
      </c>
      <c r="DS221" t="str">
        <f t="shared" si="198"/>
        <v/>
      </c>
      <c r="DT221" t="str">
        <f t="shared" si="199"/>
        <v/>
      </c>
      <c r="DU221" t="str">
        <f t="shared" si="200"/>
        <v/>
      </c>
      <c r="DV221" t="str">
        <f t="shared" si="201"/>
        <v/>
      </c>
      <c r="DW221" t="str">
        <f t="shared" si="202"/>
        <v/>
      </c>
      <c r="DX221" t="str">
        <f t="shared" si="203"/>
        <v/>
      </c>
      <c r="DY221" t="str">
        <f t="shared" si="204"/>
        <v/>
      </c>
      <c r="DZ221" t="str">
        <f t="shared" si="205"/>
        <v/>
      </c>
      <c r="EA221" t="str">
        <f t="shared" si="206"/>
        <v/>
      </c>
      <c r="EB221" t="str">
        <f t="shared" si="207"/>
        <v/>
      </c>
      <c r="EC221" t="str">
        <f t="shared" si="208"/>
        <v/>
      </c>
      <c r="ED221" t="str">
        <f t="shared" si="209"/>
        <v/>
      </c>
      <c r="EE221" t="str">
        <f t="shared" si="210"/>
        <v/>
      </c>
      <c r="EF221" t="str">
        <f t="shared" si="211"/>
        <v/>
      </c>
      <c r="EG221" t="str">
        <f t="shared" si="212"/>
        <v/>
      </c>
      <c r="EH221" t="str">
        <f t="shared" si="213"/>
        <v/>
      </c>
      <c r="EI221" t="str">
        <f t="shared" si="214"/>
        <v/>
      </c>
      <c r="EJ221" t="str">
        <f t="shared" si="215"/>
        <v/>
      </c>
      <c r="EK221" t="str">
        <f t="shared" si="216"/>
        <v/>
      </c>
      <c r="EL221" t="str">
        <f t="shared" si="217"/>
        <v/>
      </c>
      <c r="EM221" t="str">
        <f t="shared" si="218"/>
        <v/>
      </c>
      <c r="EN221" t="str">
        <f t="shared" si="219"/>
        <v/>
      </c>
    </row>
    <row r="222" spans="1:144" ht="86.45">
      <c r="A222" s="7" t="s">
        <v>328</v>
      </c>
      <c r="B222" s="7">
        <v>2022</v>
      </c>
      <c r="C222" t="s">
        <v>725</v>
      </c>
      <c r="D222" t="s">
        <v>726</v>
      </c>
      <c r="E222" t="s">
        <v>727</v>
      </c>
      <c r="F222" t="s">
        <v>728</v>
      </c>
      <c r="G222" t="s">
        <v>729</v>
      </c>
      <c r="H222" t="s">
        <v>625</v>
      </c>
      <c r="I222">
        <v>47620</v>
      </c>
      <c r="J222" s="136">
        <f>VLOOKUP(H222, 'TRI Crosswalk codes'!D:E, 2, FALSE)</f>
        <v>5</v>
      </c>
      <c r="K222">
        <v>325211</v>
      </c>
      <c r="L222" s="137" t="str">
        <f>VLOOKUP(K222, '2017-2022 NAICS'!C:D, 2, FALSE)</f>
        <v>Plastics Material and Resin Manufacturing</v>
      </c>
      <c r="M222" s="137" t="str">
        <f>IF(COUNTIF('Raw TRI Data'!A:A, K222) &gt;0, "Yes", "No")</f>
        <v>No</v>
      </c>
      <c r="N222">
        <v>37.907200000000003</v>
      </c>
      <c r="O222">
        <v>-87.927099999999996</v>
      </c>
      <c r="P222" s="15">
        <v>110000403670</v>
      </c>
      <c r="Q222" s="15">
        <v>1322221356417</v>
      </c>
      <c r="R222" t="s">
        <v>335</v>
      </c>
      <c r="S222" t="s">
        <v>336</v>
      </c>
      <c r="T222" s="160">
        <v>5</v>
      </c>
      <c r="U222" s="136" t="str">
        <f>VLOOKUP(T222, 'TRI Crosswalk codes'!A:B, 2, FALSE)</f>
        <v>100,000 to 999,999</v>
      </c>
      <c r="V222">
        <v>0</v>
      </c>
      <c r="W222">
        <v>0</v>
      </c>
      <c r="Y222">
        <v>5</v>
      </c>
      <c r="Z222">
        <v>5</v>
      </c>
      <c r="AA222" t="s">
        <v>338</v>
      </c>
      <c r="AB222" s="137" t="str">
        <f t="shared" si="165"/>
        <v>Processing: As a reactant; P199 - Other</v>
      </c>
      <c r="AC222" s="137" t="s">
        <v>570</v>
      </c>
      <c r="AD222" s="26" t="str">
        <f>VLOOKUP(K222, 'NAICS OES Crosswalk'!A:C, 3, FALSE)</f>
        <v>Processing: Plastics Compounding</v>
      </c>
      <c r="AE222" s="26" t="str">
        <f>_xlfn.XLOOKUP($C222,'TRIFD to COU Crosswalk'!A:A,'TRIFD to COU Crosswalk'!B:B)</f>
        <v xml:space="preserve">Processing as a reactant in plastic material and resin manufacturing; Processing as a reactant in all other chemical product and preparation manufacturing </v>
      </c>
      <c r="AF222" s="137" t="s">
        <v>730</v>
      </c>
      <c r="AH222" s="26" t="s">
        <v>731</v>
      </c>
      <c r="AI222" s="26" t="s">
        <v>396</v>
      </c>
      <c r="AK222" t="s">
        <v>341</v>
      </c>
      <c r="AL222" t="s">
        <v>341</v>
      </c>
      <c r="AM222" t="s">
        <v>341</v>
      </c>
      <c r="AN222" t="s">
        <v>341</v>
      </c>
      <c r="AO222" t="s">
        <v>341</v>
      </c>
      <c r="AP222" t="s">
        <v>341</v>
      </c>
      <c r="AQ222" t="s">
        <v>342</v>
      </c>
      <c r="AR222" t="s">
        <v>341</v>
      </c>
      <c r="AS222" t="s">
        <v>341</v>
      </c>
      <c r="AT222" t="s">
        <v>341</v>
      </c>
      <c r="AU222" t="s">
        <v>341</v>
      </c>
      <c r="AV222" t="s">
        <v>342</v>
      </c>
      <c r="AW222" t="s">
        <v>341</v>
      </c>
      <c r="AX222" t="s">
        <v>341</v>
      </c>
      <c r="AY222" t="s">
        <v>341</v>
      </c>
      <c r="AZ222" t="s">
        <v>341</v>
      </c>
      <c r="BA222" t="s">
        <v>341</v>
      </c>
      <c r="BB222" t="s">
        <v>341</v>
      </c>
      <c r="BC222" t="s">
        <v>341</v>
      </c>
      <c r="BD222" t="s">
        <v>341</v>
      </c>
      <c r="BE222" t="s">
        <v>341</v>
      </c>
      <c r="BF222" t="s">
        <v>341</v>
      </c>
      <c r="BG222" t="s">
        <v>341</v>
      </c>
      <c r="BH222" t="s">
        <v>341</v>
      </c>
      <c r="BI222" t="s">
        <v>341</v>
      </c>
      <c r="BJ222" t="s">
        <v>341</v>
      </c>
      <c r="BK222" t="s">
        <v>341</v>
      </c>
      <c r="BL222" t="s">
        <v>341</v>
      </c>
      <c r="BM222" t="s">
        <v>341</v>
      </c>
      <c r="BN222" t="s">
        <v>341</v>
      </c>
      <c r="BO222" t="s">
        <v>341</v>
      </c>
      <c r="BP222" t="s">
        <v>341</v>
      </c>
      <c r="BQ222" t="s">
        <v>341</v>
      </c>
      <c r="BR222" t="s">
        <v>341</v>
      </c>
      <c r="BS222" t="s">
        <v>341</v>
      </c>
      <c r="BT222" t="s">
        <v>341</v>
      </c>
      <c r="BU222" t="s">
        <v>341</v>
      </c>
      <c r="BV222" t="s">
        <v>341</v>
      </c>
      <c r="BW222" t="s">
        <v>341</v>
      </c>
      <c r="BX222" t="s">
        <v>341</v>
      </c>
      <c r="BY222" t="s">
        <v>341</v>
      </c>
      <c r="BZ222" t="s">
        <v>341</v>
      </c>
      <c r="CA222" t="s">
        <v>341</v>
      </c>
      <c r="CB222" t="s">
        <v>341</v>
      </c>
      <c r="CC222" t="s">
        <v>341</v>
      </c>
      <c r="CD222" t="s">
        <v>341</v>
      </c>
      <c r="CE222" t="s">
        <v>341</v>
      </c>
      <c r="CF222" t="s">
        <v>341</v>
      </c>
      <c r="CG222" t="s">
        <v>341</v>
      </c>
      <c r="CH222" t="s">
        <v>341</v>
      </c>
      <c r="CI222" t="s">
        <v>341</v>
      </c>
      <c r="CJ222" t="s">
        <v>341</v>
      </c>
      <c r="CK222" t="s">
        <v>341</v>
      </c>
      <c r="CL222" t="s">
        <v>341</v>
      </c>
      <c r="CM222" t="str">
        <f t="shared" si="166"/>
        <v/>
      </c>
      <c r="CN222" t="str">
        <f t="shared" si="167"/>
        <v/>
      </c>
      <c r="CO222" t="str">
        <f t="shared" si="168"/>
        <v/>
      </c>
      <c r="CP222" t="str">
        <f t="shared" si="169"/>
        <v/>
      </c>
      <c r="CQ222" t="str">
        <f t="shared" si="170"/>
        <v/>
      </c>
      <c r="CR222" t="str">
        <f t="shared" si="171"/>
        <v/>
      </c>
      <c r="CS222" t="str">
        <f t="shared" si="172"/>
        <v>Processing: As a reactant</v>
      </c>
      <c r="CT222" t="str">
        <f t="shared" si="173"/>
        <v/>
      </c>
      <c r="CU222" t="str">
        <f t="shared" si="174"/>
        <v/>
      </c>
      <c r="CV222" t="str">
        <f t="shared" si="175"/>
        <v/>
      </c>
      <c r="CW222" t="str">
        <f t="shared" si="176"/>
        <v/>
      </c>
      <c r="CX222" t="str">
        <f t="shared" si="177"/>
        <v>P199 - Other</v>
      </c>
      <c r="CY222" t="str">
        <f t="shared" si="178"/>
        <v/>
      </c>
      <c r="CZ222" t="str">
        <f t="shared" si="179"/>
        <v/>
      </c>
      <c r="DA222" t="str">
        <f t="shared" si="180"/>
        <v/>
      </c>
      <c r="DB222" t="str">
        <f t="shared" si="181"/>
        <v/>
      </c>
      <c r="DC222" t="str">
        <f t="shared" si="182"/>
        <v/>
      </c>
      <c r="DD222" t="str">
        <f t="shared" si="183"/>
        <v/>
      </c>
      <c r="DE222" t="str">
        <f t="shared" si="184"/>
        <v/>
      </c>
      <c r="DF222" t="str">
        <f t="shared" si="185"/>
        <v/>
      </c>
      <c r="DG222" t="str">
        <f t="shared" si="186"/>
        <v/>
      </c>
      <c r="DH222" t="str">
        <f t="shared" si="187"/>
        <v/>
      </c>
      <c r="DI222" t="str">
        <f t="shared" si="188"/>
        <v/>
      </c>
      <c r="DJ222" t="str">
        <f t="shared" si="189"/>
        <v/>
      </c>
      <c r="DK222" t="str">
        <f t="shared" si="190"/>
        <v/>
      </c>
      <c r="DL222" t="str">
        <f t="shared" si="191"/>
        <v/>
      </c>
      <c r="DM222" t="str">
        <f t="shared" si="192"/>
        <v/>
      </c>
      <c r="DN222" t="str">
        <f t="shared" si="193"/>
        <v/>
      </c>
      <c r="DO222" t="str">
        <f t="shared" si="194"/>
        <v/>
      </c>
      <c r="DP222" t="str">
        <f t="shared" si="195"/>
        <v/>
      </c>
      <c r="DQ222" t="str">
        <f t="shared" si="196"/>
        <v/>
      </c>
      <c r="DR222" t="str">
        <f t="shared" si="197"/>
        <v/>
      </c>
      <c r="DS222" t="str">
        <f t="shared" si="198"/>
        <v/>
      </c>
      <c r="DT222" t="str">
        <f t="shared" si="199"/>
        <v/>
      </c>
      <c r="DU222" t="str">
        <f t="shared" si="200"/>
        <v/>
      </c>
      <c r="DV222" t="str">
        <f t="shared" si="201"/>
        <v/>
      </c>
      <c r="DW222" t="str">
        <f t="shared" si="202"/>
        <v/>
      </c>
      <c r="DX222" t="str">
        <f t="shared" si="203"/>
        <v/>
      </c>
      <c r="DY222" t="str">
        <f t="shared" si="204"/>
        <v/>
      </c>
      <c r="DZ222" t="str">
        <f t="shared" si="205"/>
        <v/>
      </c>
      <c r="EA222" t="str">
        <f t="shared" si="206"/>
        <v/>
      </c>
      <c r="EB222" t="str">
        <f t="shared" si="207"/>
        <v/>
      </c>
      <c r="EC222" t="str">
        <f t="shared" si="208"/>
        <v/>
      </c>
      <c r="ED222" t="str">
        <f t="shared" si="209"/>
        <v/>
      </c>
      <c r="EE222" t="str">
        <f t="shared" si="210"/>
        <v/>
      </c>
      <c r="EF222" t="str">
        <f t="shared" si="211"/>
        <v/>
      </c>
      <c r="EG222" t="str">
        <f t="shared" si="212"/>
        <v/>
      </c>
      <c r="EH222" t="str">
        <f t="shared" si="213"/>
        <v/>
      </c>
      <c r="EI222" t="str">
        <f t="shared" si="214"/>
        <v/>
      </c>
      <c r="EJ222" t="str">
        <f t="shared" si="215"/>
        <v/>
      </c>
      <c r="EK222" t="str">
        <f t="shared" si="216"/>
        <v/>
      </c>
      <c r="EL222" t="str">
        <f t="shared" si="217"/>
        <v/>
      </c>
      <c r="EM222" t="str">
        <f t="shared" si="218"/>
        <v/>
      </c>
      <c r="EN222" t="str">
        <f t="shared" si="219"/>
        <v/>
      </c>
    </row>
    <row r="223" spans="1:144" ht="86.45">
      <c r="A223" s="7" t="s">
        <v>328</v>
      </c>
      <c r="B223" s="7">
        <v>2023</v>
      </c>
      <c r="C223" t="s">
        <v>725</v>
      </c>
      <c r="D223" t="s">
        <v>726</v>
      </c>
      <c r="E223" t="s">
        <v>727</v>
      </c>
      <c r="F223" t="s">
        <v>728</v>
      </c>
      <c r="G223" t="s">
        <v>729</v>
      </c>
      <c r="H223" t="s">
        <v>625</v>
      </c>
      <c r="I223">
        <v>47620</v>
      </c>
      <c r="J223" s="136">
        <f>VLOOKUP(H223, 'TRI Crosswalk codes'!D:E, 2, FALSE)</f>
        <v>5</v>
      </c>
      <c r="K223">
        <v>325211</v>
      </c>
      <c r="L223" s="137" t="str">
        <f>VLOOKUP(K223, '2017-2022 NAICS'!C:D, 2, FALSE)</f>
        <v>Plastics Material and Resin Manufacturing</v>
      </c>
      <c r="M223" s="137" t="str">
        <f>IF(COUNTIF('Raw TRI Data'!A:A, K223) &gt;0, "Yes", "No")</f>
        <v>No</v>
      </c>
      <c r="N223">
        <v>37.907200000000003</v>
      </c>
      <c r="O223">
        <v>-87.927099999999996</v>
      </c>
      <c r="P223" s="15">
        <v>110000403670</v>
      </c>
      <c r="Q223" s="15">
        <v>1323222322238</v>
      </c>
      <c r="R223" t="s">
        <v>335</v>
      </c>
      <c r="S223" t="s">
        <v>336</v>
      </c>
      <c r="T223" s="160">
        <v>5</v>
      </c>
      <c r="U223" s="136" t="str">
        <f>VLOOKUP(T223, 'TRI Crosswalk codes'!A:B, 2, FALSE)</f>
        <v>100,000 to 999,999</v>
      </c>
      <c r="V223">
        <v>0</v>
      </c>
      <c r="W223">
        <v>0</v>
      </c>
      <c r="Y223">
        <v>2</v>
      </c>
      <c r="Z223">
        <v>2</v>
      </c>
      <c r="AA223" t="s">
        <v>338</v>
      </c>
      <c r="AB223" s="137" t="str">
        <f t="shared" si="165"/>
        <v>Manufacture: Produce; Manufacture: As a byproduct; Manufacture: As an Impurity; Processing: As a reactant; P103 - Intermediates; P199 - Other; Processing: As a formulation component; P201 - Additives</v>
      </c>
      <c r="AC223" s="137" t="s">
        <v>570</v>
      </c>
      <c r="AD223" s="26" t="str">
        <f>VLOOKUP(K223, 'NAICS OES Crosswalk'!A:C, 3, FALSE)</f>
        <v>Processing: Plastics Compounding</v>
      </c>
      <c r="AE223" s="26" t="str">
        <f>_xlfn.XLOOKUP($C223,'TRIFD to COU Crosswalk'!A:A,'TRIFD to COU Crosswalk'!B:B)</f>
        <v xml:space="preserve">Processing as a reactant in plastic material and resin manufacturing; Processing as a reactant in all other chemical product and preparation manufacturing </v>
      </c>
      <c r="AF223" s="137" t="s">
        <v>730</v>
      </c>
      <c r="AH223" s="26" t="s">
        <v>731</v>
      </c>
      <c r="AI223" s="26" t="s">
        <v>396</v>
      </c>
      <c r="AK223" t="s">
        <v>342</v>
      </c>
      <c r="AL223" t="s">
        <v>341</v>
      </c>
      <c r="AM223" t="s">
        <v>341</v>
      </c>
      <c r="AN223" t="s">
        <v>341</v>
      </c>
      <c r="AO223" t="s">
        <v>342</v>
      </c>
      <c r="AP223" t="s">
        <v>342</v>
      </c>
      <c r="AQ223" t="s">
        <v>342</v>
      </c>
      <c r="AR223" t="s">
        <v>341</v>
      </c>
      <c r="AS223" t="s">
        <v>341</v>
      </c>
      <c r="AT223" t="s">
        <v>342</v>
      </c>
      <c r="AU223" t="s">
        <v>341</v>
      </c>
      <c r="AV223" t="s">
        <v>342</v>
      </c>
      <c r="AW223" t="s">
        <v>342</v>
      </c>
      <c r="AX223" t="s">
        <v>342</v>
      </c>
      <c r="AY223" t="s">
        <v>341</v>
      </c>
      <c r="AZ223" t="s">
        <v>341</v>
      </c>
      <c r="BA223" t="s">
        <v>341</v>
      </c>
      <c r="BB223" t="s">
        <v>341</v>
      </c>
      <c r="BC223" t="s">
        <v>341</v>
      </c>
      <c r="BD223" t="s">
        <v>341</v>
      </c>
      <c r="BE223" t="s">
        <v>341</v>
      </c>
      <c r="BF223" t="s">
        <v>341</v>
      </c>
      <c r="BG223" t="s">
        <v>341</v>
      </c>
      <c r="BH223" t="s">
        <v>341</v>
      </c>
      <c r="BI223" t="s">
        <v>341</v>
      </c>
      <c r="BJ223" t="s">
        <v>341</v>
      </c>
      <c r="BK223" t="s">
        <v>341</v>
      </c>
      <c r="BL223" t="s">
        <v>341</v>
      </c>
      <c r="BM223" t="s">
        <v>341</v>
      </c>
      <c r="BN223" t="s">
        <v>341</v>
      </c>
      <c r="BO223" t="s">
        <v>341</v>
      </c>
      <c r="BP223" t="s">
        <v>341</v>
      </c>
      <c r="BQ223" t="s">
        <v>341</v>
      </c>
      <c r="BR223" t="s">
        <v>341</v>
      </c>
      <c r="BS223" t="s">
        <v>341</v>
      </c>
      <c r="BT223" t="s">
        <v>341</v>
      </c>
      <c r="BU223" t="s">
        <v>341</v>
      </c>
      <c r="BV223" t="s">
        <v>341</v>
      </c>
      <c r="BW223" t="s">
        <v>341</v>
      </c>
      <c r="BX223" t="s">
        <v>341</v>
      </c>
      <c r="BY223" t="s">
        <v>341</v>
      </c>
      <c r="BZ223" t="s">
        <v>341</v>
      </c>
      <c r="CA223" t="s">
        <v>341</v>
      </c>
      <c r="CB223" t="s">
        <v>341</v>
      </c>
      <c r="CC223" t="s">
        <v>341</v>
      </c>
      <c r="CD223" t="s">
        <v>341</v>
      </c>
      <c r="CE223" t="s">
        <v>341</v>
      </c>
      <c r="CF223" t="s">
        <v>341</v>
      </c>
      <c r="CG223" t="s">
        <v>341</v>
      </c>
      <c r="CH223" t="s">
        <v>341</v>
      </c>
      <c r="CI223" t="s">
        <v>341</v>
      </c>
      <c r="CJ223" t="s">
        <v>341</v>
      </c>
      <c r="CK223" t="s">
        <v>341</v>
      </c>
      <c r="CL223" t="s">
        <v>341</v>
      </c>
      <c r="CM223" t="str">
        <f t="shared" si="166"/>
        <v>Manufacture: Produce</v>
      </c>
      <c r="CN223" t="str">
        <f t="shared" si="167"/>
        <v/>
      </c>
      <c r="CO223" t="str">
        <f t="shared" si="168"/>
        <v/>
      </c>
      <c r="CP223" t="str">
        <f t="shared" si="169"/>
        <v/>
      </c>
      <c r="CQ223" t="str">
        <f t="shared" si="170"/>
        <v>Manufacture: As a byproduct</v>
      </c>
      <c r="CR223" t="str">
        <f t="shared" si="171"/>
        <v>Manufacture: As an Impurity</v>
      </c>
      <c r="CS223" t="str">
        <f t="shared" si="172"/>
        <v>Processing: As a reactant</v>
      </c>
      <c r="CT223" t="str">
        <f t="shared" si="173"/>
        <v/>
      </c>
      <c r="CU223" t="str">
        <f t="shared" si="174"/>
        <v/>
      </c>
      <c r="CV223" t="str">
        <f t="shared" si="175"/>
        <v>P103 - Intermediates</v>
      </c>
      <c r="CW223" t="str">
        <f t="shared" si="176"/>
        <v/>
      </c>
      <c r="CX223" t="str">
        <f t="shared" si="177"/>
        <v>P199 - Other</v>
      </c>
      <c r="CY223" t="str">
        <f t="shared" si="178"/>
        <v>Processing: As a formulation component</v>
      </c>
      <c r="CZ223" t="str">
        <f t="shared" si="179"/>
        <v>P201 - Additives</v>
      </c>
      <c r="DA223" t="str">
        <f t="shared" si="180"/>
        <v/>
      </c>
      <c r="DB223" t="str">
        <f t="shared" si="181"/>
        <v/>
      </c>
      <c r="DC223" t="str">
        <f t="shared" si="182"/>
        <v/>
      </c>
      <c r="DD223" t="str">
        <f t="shared" si="183"/>
        <v/>
      </c>
      <c r="DE223" t="str">
        <f t="shared" si="184"/>
        <v/>
      </c>
      <c r="DF223" t="str">
        <f t="shared" si="185"/>
        <v/>
      </c>
      <c r="DG223" t="str">
        <f t="shared" si="186"/>
        <v/>
      </c>
      <c r="DH223" t="str">
        <f t="shared" si="187"/>
        <v/>
      </c>
      <c r="DI223" t="str">
        <f t="shared" si="188"/>
        <v/>
      </c>
      <c r="DJ223" t="str">
        <f t="shared" si="189"/>
        <v/>
      </c>
      <c r="DK223" t="str">
        <f t="shared" si="190"/>
        <v/>
      </c>
      <c r="DL223" t="str">
        <f t="shared" si="191"/>
        <v/>
      </c>
      <c r="DM223" t="str">
        <f t="shared" si="192"/>
        <v/>
      </c>
      <c r="DN223" t="str">
        <f t="shared" si="193"/>
        <v/>
      </c>
      <c r="DO223" t="str">
        <f t="shared" si="194"/>
        <v/>
      </c>
      <c r="DP223" t="str">
        <f t="shared" si="195"/>
        <v/>
      </c>
      <c r="DQ223" t="str">
        <f t="shared" si="196"/>
        <v/>
      </c>
      <c r="DR223" t="str">
        <f t="shared" si="197"/>
        <v/>
      </c>
      <c r="DS223" t="str">
        <f t="shared" si="198"/>
        <v/>
      </c>
      <c r="DT223" t="str">
        <f t="shared" si="199"/>
        <v/>
      </c>
      <c r="DU223" t="str">
        <f t="shared" si="200"/>
        <v/>
      </c>
      <c r="DV223" t="str">
        <f t="shared" si="201"/>
        <v/>
      </c>
      <c r="DW223" t="str">
        <f t="shared" si="202"/>
        <v/>
      </c>
      <c r="DX223" t="str">
        <f t="shared" si="203"/>
        <v/>
      </c>
      <c r="DY223" t="str">
        <f t="shared" si="204"/>
        <v/>
      </c>
      <c r="DZ223" t="str">
        <f t="shared" si="205"/>
        <v/>
      </c>
      <c r="EA223" t="str">
        <f t="shared" si="206"/>
        <v/>
      </c>
      <c r="EB223" t="str">
        <f t="shared" si="207"/>
        <v/>
      </c>
      <c r="EC223" t="str">
        <f t="shared" si="208"/>
        <v/>
      </c>
      <c r="ED223" t="str">
        <f t="shared" si="209"/>
        <v/>
      </c>
      <c r="EE223" t="str">
        <f t="shared" si="210"/>
        <v/>
      </c>
      <c r="EF223" t="str">
        <f t="shared" si="211"/>
        <v/>
      </c>
      <c r="EG223" t="str">
        <f t="shared" si="212"/>
        <v/>
      </c>
      <c r="EH223" t="str">
        <f t="shared" si="213"/>
        <v/>
      </c>
      <c r="EI223" t="str">
        <f t="shared" si="214"/>
        <v/>
      </c>
      <c r="EJ223" t="str">
        <f t="shared" si="215"/>
        <v/>
      </c>
      <c r="EK223" t="str">
        <f t="shared" si="216"/>
        <v/>
      </c>
      <c r="EL223" t="str">
        <f t="shared" si="217"/>
        <v/>
      </c>
      <c r="EM223" t="str">
        <f t="shared" si="218"/>
        <v/>
      </c>
      <c r="EN223" t="str">
        <f t="shared" si="219"/>
        <v/>
      </c>
    </row>
    <row r="224" spans="1:144" ht="57.6">
      <c r="A224" s="7" t="s">
        <v>328</v>
      </c>
      <c r="B224" s="7">
        <v>2019</v>
      </c>
      <c r="C224" t="s">
        <v>732</v>
      </c>
      <c r="D224" t="s">
        <v>733</v>
      </c>
      <c r="E224" t="s">
        <v>734</v>
      </c>
      <c r="F224" t="s">
        <v>735</v>
      </c>
      <c r="G224" t="s">
        <v>736</v>
      </c>
      <c r="H224" t="s">
        <v>737</v>
      </c>
      <c r="I224">
        <v>61350</v>
      </c>
      <c r="J224" s="136">
        <f>VLOOKUP(H224, 'TRI Crosswalk codes'!D:E, 2, FALSE)</f>
        <v>5</v>
      </c>
      <c r="K224">
        <v>325211</v>
      </c>
      <c r="L224" s="137" t="str">
        <f>VLOOKUP(K224, '2017-2022 NAICS'!C:D, 2, FALSE)</f>
        <v>Plastics Material and Resin Manufacturing</v>
      </c>
      <c r="M224" s="137" t="str">
        <f>IF(COUNTIF('Raw TRI Data'!A:A, K224) &gt;0, "Yes", "No")</f>
        <v>No</v>
      </c>
      <c r="N224">
        <v>41.334533</v>
      </c>
      <c r="O224">
        <v>-88.755775</v>
      </c>
      <c r="P224" s="15">
        <v>110000437661</v>
      </c>
      <c r="Q224" s="15">
        <v>1319217953102</v>
      </c>
      <c r="R224" t="s">
        <v>335</v>
      </c>
      <c r="S224" t="s">
        <v>336</v>
      </c>
      <c r="T224" s="160">
        <v>5</v>
      </c>
      <c r="U224" s="136" t="str">
        <f>VLOOKUP(T224, 'TRI Crosswalk codes'!A:B, 2, FALSE)</f>
        <v>100,000 to 999,999</v>
      </c>
      <c r="V224">
        <v>5</v>
      </c>
      <c r="W224">
        <v>5</v>
      </c>
      <c r="Y224">
        <v>7</v>
      </c>
      <c r="Z224">
        <v>12</v>
      </c>
      <c r="AA224" t="s">
        <v>338</v>
      </c>
      <c r="AB224" s="137" t="str">
        <f t="shared" si="165"/>
        <v>Processing: As a formulation component; P210 - Flame Retardants</v>
      </c>
      <c r="AC224" s="137" t="s">
        <v>570</v>
      </c>
      <c r="AD224" s="26" t="str">
        <f>VLOOKUP(K224, 'NAICS OES Crosswalk'!A:C, 3, FALSE)</f>
        <v>Processing: Plastics Compounding</v>
      </c>
      <c r="AE224" s="26" t="str">
        <f>_xlfn.XLOOKUP($C224,'TRIFD to COU Crosswalk'!A:A,'TRIFD to COU Crosswalk'!B:B)</f>
        <v>Processing: additive flame retardant in plastic, resin, and paints and coatings </v>
      </c>
      <c r="AF224" s="137" t="s">
        <v>738</v>
      </c>
      <c r="AH224" s="26" t="s">
        <v>396</v>
      </c>
      <c r="AK224" t="s">
        <v>341</v>
      </c>
      <c r="AL224" t="s">
        <v>341</v>
      </c>
      <c r="AM224" t="s">
        <v>341</v>
      </c>
      <c r="AN224" t="s">
        <v>341</v>
      </c>
      <c r="AO224" t="s">
        <v>341</v>
      </c>
      <c r="AP224" t="s">
        <v>341</v>
      </c>
      <c r="AQ224" t="s">
        <v>341</v>
      </c>
      <c r="AR224" t="s">
        <v>341</v>
      </c>
      <c r="AS224" t="s">
        <v>341</v>
      </c>
      <c r="AT224" t="s">
        <v>341</v>
      </c>
      <c r="AU224" t="s">
        <v>341</v>
      </c>
      <c r="AV224" t="s">
        <v>341</v>
      </c>
      <c r="AW224" t="s">
        <v>342</v>
      </c>
      <c r="AX224" t="s">
        <v>341</v>
      </c>
      <c r="AY224" t="s">
        <v>341</v>
      </c>
      <c r="AZ224" t="s">
        <v>341</v>
      </c>
      <c r="BA224" t="s">
        <v>341</v>
      </c>
      <c r="BB224" t="s">
        <v>341</v>
      </c>
      <c r="BC224" t="s">
        <v>341</v>
      </c>
      <c r="BD224" t="s">
        <v>341</v>
      </c>
      <c r="BE224" t="s">
        <v>341</v>
      </c>
      <c r="BF224" t="s">
        <v>341</v>
      </c>
      <c r="BG224" t="s">
        <v>342</v>
      </c>
      <c r="BH224" t="s">
        <v>341</v>
      </c>
      <c r="BI224" t="s">
        <v>341</v>
      </c>
      <c r="BJ224" t="s">
        <v>341</v>
      </c>
      <c r="BK224" t="s">
        <v>341</v>
      </c>
      <c r="BL224" t="s">
        <v>341</v>
      </c>
      <c r="BM224" t="s">
        <v>341</v>
      </c>
      <c r="BN224" t="s">
        <v>341</v>
      </c>
      <c r="BO224" t="s">
        <v>341</v>
      </c>
      <c r="BP224" t="s">
        <v>341</v>
      </c>
      <c r="BQ224" t="s">
        <v>341</v>
      </c>
      <c r="BR224" t="s">
        <v>341</v>
      </c>
      <c r="BS224" t="s">
        <v>341</v>
      </c>
      <c r="BT224" t="s">
        <v>341</v>
      </c>
      <c r="BU224" t="s">
        <v>341</v>
      </c>
      <c r="BV224" t="s">
        <v>341</v>
      </c>
      <c r="BW224" t="s">
        <v>341</v>
      </c>
      <c r="BX224" t="s">
        <v>341</v>
      </c>
      <c r="BY224" t="s">
        <v>341</v>
      </c>
      <c r="BZ224" t="s">
        <v>341</v>
      </c>
      <c r="CA224" t="s">
        <v>341</v>
      </c>
      <c r="CB224" t="s">
        <v>341</v>
      </c>
      <c r="CC224" t="s">
        <v>341</v>
      </c>
      <c r="CD224" t="s">
        <v>341</v>
      </c>
      <c r="CE224" t="s">
        <v>341</v>
      </c>
      <c r="CF224" t="s">
        <v>341</v>
      </c>
      <c r="CG224" t="s">
        <v>341</v>
      </c>
      <c r="CH224" t="s">
        <v>341</v>
      </c>
      <c r="CI224" t="s">
        <v>341</v>
      </c>
      <c r="CJ224" t="s">
        <v>341</v>
      </c>
      <c r="CK224" t="s">
        <v>341</v>
      </c>
      <c r="CL224" t="s">
        <v>341</v>
      </c>
      <c r="CM224" t="str">
        <f t="shared" si="166"/>
        <v/>
      </c>
      <c r="CN224" t="str">
        <f t="shared" si="167"/>
        <v/>
      </c>
      <c r="CO224" t="str">
        <f t="shared" si="168"/>
        <v/>
      </c>
      <c r="CP224" t="str">
        <f t="shared" si="169"/>
        <v/>
      </c>
      <c r="CQ224" t="str">
        <f t="shared" si="170"/>
        <v/>
      </c>
      <c r="CR224" t="str">
        <f t="shared" si="171"/>
        <v/>
      </c>
      <c r="CS224" t="str">
        <f t="shared" si="172"/>
        <v/>
      </c>
      <c r="CT224" t="str">
        <f t="shared" si="173"/>
        <v/>
      </c>
      <c r="CU224" t="str">
        <f t="shared" si="174"/>
        <v/>
      </c>
      <c r="CV224" t="str">
        <f t="shared" si="175"/>
        <v/>
      </c>
      <c r="CW224" t="str">
        <f t="shared" si="176"/>
        <v/>
      </c>
      <c r="CX224" t="str">
        <f t="shared" si="177"/>
        <v/>
      </c>
      <c r="CY224" t="str">
        <f t="shared" si="178"/>
        <v>Processing: As a formulation component</v>
      </c>
      <c r="CZ224" t="str">
        <f t="shared" si="179"/>
        <v/>
      </c>
      <c r="DA224" t="str">
        <f t="shared" si="180"/>
        <v/>
      </c>
      <c r="DB224" t="str">
        <f t="shared" si="181"/>
        <v/>
      </c>
      <c r="DC224" t="str">
        <f t="shared" si="182"/>
        <v/>
      </c>
      <c r="DD224" t="str">
        <f t="shared" si="183"/>
        <v/>
      </c>
      <c r="DE224" t="str">
        <f t="shared" si="184"/>
        <v/>
      </c>
      <c r="DF224" t="str">
        <f t="shared" si="185"/>
        <v/>
      </c>
      <c r="DG224" t="str">
        <f t="shared" si="186"/>
        <v/>
      </c>
      <c r="DH224" t="str">
        <f t="shared" si="187"/>
        <v/>
      </c>
      <c r="DI224" t="str">
        <f t="shared" si="188"/>
        <v>P210 - Flame Retardants</v>
      </c>
      <c r="DJ224" t="str">
        <f t="shared" si="189"/>
        <v/>
      </c>
      <c r="DK224" t="str">
        <f t="shared" si="190"/>
        <v/>
      </c>
      <c r="DL224" t="str">
        <f t="shared" si="191"/>
        <v/>
      </c>
      <c r="DM224" t="str">
        <f t="shared" si="192"/>
        <v/>
      </c>
      <c r="DN224" t="str">
        <f t="shared" si="193"/>
        <v/>
      </c>
      <c r="DO224" t="str">
        <f t="shared" si="194"/>
        <v/>
      </c>
      <c r="DP224" t="str">
        <f t="shared" si="195"/>
        <v/>
      </c>
      <c r="DQ224" t="str">
        <f t="shared" si="196"/>
        <v/>
      </c>
      <c r="DR224" t="str">
        <f t="shared" si="197"/>
        <v/>
      </c>
      <c r="DS224" t="str">
        <f t="shared" si="198"/>
        <v/>
      </c>
      <c r="DT224" t="str">
        <f t="shared" si="199"/>
        <v/>
      </c>
      <c r="DU224" t="str">
        <f t="shared" si="200"/>
        <v/>
      </c>
      <c r="DV224" t="str">
        <f t="shared" si="201"/>
        <v/>
      </c>
      <c r="DW224" t="str">
        <f t="shared" si="202"/>
        <v/>
      </c>
      <c r="DX224" t="str">
        <f t="shared" si="203"/>
        <v/>
      </c>
      <c r="DY224" t="str">
        <f t="shared" si="204"/>
        <v/>
      </c>
      <c r="DZ224" t="str">
        <f t="shared" si="205"/>
        <v/>
      </c>
      <c r="EA224" t="str">
        <f t="shared" si="206"/>
        <v/>
      </c>
      <c r="EB224" t="str">
        <f t="shared" si="207"/>
        <v/>
      </c>
      <c r="EC224" t="str">
        <f t="shared" si="208"/>
        <v/>
      </c>
      <c r="ED224" t="str">
        <f t="shared" si="209"/>
        <v/>
      </c>
      <c r="EE224" t="str">
        <f t="shared" si="210"/>
        <v/>
      </c>
      <c r="EF224" t="str">
        <f t="shared" si="211"/>
        <v/>
      </c>
      <c r="EG224" t="str">
        <f t="shared" si="212"/>
        <v/>
      </c>
      <c r="EH224" t="str">
        <f t="shared" si="213"/>
        <v/>
      </c>
      <c r="EI224" t="str">
        <f t="shared" si="214"/>
        <v/>
      </c>
      <c r="EJ224" t="str">
        <f t="shared" si="215"/>
        <v/>
      </c>
      <c r="EK224" t="str">
        <f t="shared" si="216"/>
        <v/>
      </c>
      <c r="EL224" t="str">
        <f t="shared" si="217"/>
        <v/>
      </c>
      <c r="EM224" t="str">
        <f t="shared" si="218"/>
        <v/>
      </c>
      <c r="EN224" t="str">
        <f t="shared" si="219"/>
        <v/>
      </c>
    </row>
    <row r="225" spans="1:144" ht="57.6">
      <c r="A225" s="7" t="s">
        <v>328</v>
      </c>
      <c r="B225" s="7">
        <v>2020</v>
      </c>
      <c r="C225" t="s">
        <v>732</v>
      </c>
      <c r="D225" t="s">
        <v>733</v>
      </c>
      <c r="E225" t="s">
        <v>734</v>
      </c>
      <c r="F225" t="s">
        <v>735</v>
      </c>
      <c r="G225" t="s">
        <v>736</v>
      </c>
      <c r="H225" t="s">
        <v>737</v>
      </c>
      <c r="I225">
        <v>61350</v>
      </c>
      <c r="J225" s="136">
        <f>VLOOKUP(H225, 'TRI Crosswalk codes'!D:E, 2, FALSE)</f>
        <v>5</v>
      </c>
      <c r="K225">
        <v>325211</v>
      </c>
      <c r="L225" s="137" t="str">
        <f>VLOOKUP(K225, '2017-2022 NAICS'!C:D, 2, FALSE)</f>
        <v>Plastics Material and Resin Manufacturing</v>
      </c>
      <c r="M225" s="137" t="str">
        <f>IF(COUNTIF('Raw TRI Data'!A:A, K225) &gt;0, "Yes", "No")</f>
        <v>No</v>
      </c>
      <c r="N225">
        <v>41.334533</v>
      </c>
      <c r="O225">
        <v>-88.755775</v>
      </c>
      <c r="P225" s="15">
        <v>110000437661</v>
      </c>
      <c r="Q225" s="15">
        <v>1320218788521</v>
      </c>
      <c r="R225" t="s">
        <v>335</v>
      </c>
      <c r="S225" t="s">
        <v>336</v>
      </c>
      <c r="T225" s="160">
        <v>5</v>
      </c>
      <c r="U225" s="136" t="str">
        <f>VLOOKUP(T225, 'TRI Crosswalk codes'!A:B, 2, FALSE)</f>
        <v>100,000 to 999,999</v>
      </c>
      <c r="V225">
        <v>5</v>
      </c>
      <c r="W225">
        <v>5</v>
      </c>
      <c r="Y225">
        <v>23</v>
      </c>
      <c r="Z225">
        <v>28</v>
      </c>
      <c r="AA225" t="s">
        <v>338</v>
      </c>
      <c r="AB225" s="137" t="str">
        <f t="shared" si="165"/>
        <v>Processing: As a formulation component; P210 - Flame Retardants</v>
      </c>
      <c r="AC225" s="137" t="s">
        <v>570</v>
      </c>
      <c r="AD225" s="26" t="str">
        <f>VLOOKUP(K225, 'NAICS OES Crosswalk'!A:C, 3, FALSE)</f>
        <v>Processing: Plastics Compounding</v>
      </c>
      <c r="AE225" s="26" t="str">
        <f>_xlfn.XLOOKUP($C225,'TRIFD to COU Crosswalk'!A:A,'TRIFD to COU Crosswalk'!B:B)</f>
        <v>Processing: additive flame retardant in plastic, resin, and paints and coatings </v>
      </c>
      <c r="AF225" s="137" t="s">
        <v>738</v>
      </c>
      <c r="AH225" s="26" t="s">
        <v>396</v>
      </c>
      <c r="AK225" t="s">
        <v>341</v>
      </c>
      <c r="AL225" t="s">
        <v>341</v>
      </c>
      <c r="AM225" t="s">
        <v>341</v>
      </c>
      <c r="AN225" t="s">
        <v>341</v>
      </c>
      <c r="AO225" t="s">
        <v>341</v>
      </c>
      <c r="AP225" t="s">
        <v>341</v>
      </c>
      <c r="AQ225" t="s">
        <v>341</v>
      </c>
      <c r="AR225" t="s">
        <v>341</v>
      </c>
      <c r="AS225" t="s">
        <v>341</v>
      </c>
      <c r="AT225" t="s">
        <v>341</v>
      </c>
      <c r="AU225" t="s">
        <v>341</v>
      </c>
      <c r="AV225" t="s">
        <v>341</v>
      </c>
      <c r="AW225" t="s">
        <v>342</v>
      </c>
      <c r="AX225" t="s">
        <v>341</v>
      </c>
      <c r="AY225" t="s">
        <v>341</v>
      </c>
      <c r="AZ225" t="s">
        <v>341</v>
      </c>
      <c r="BA225" t="s">
        <v>341</v>
      </c>
      <c r="BB225" t="s">
        <v>341</v>
      </c>
      <c r="BC225" t="s">
        <v>341</v>
      </c>
      <c r="BD225" t="s">
        <v>341</v>
      </c>
      <c r="BE225" t="s">
        <v>341</v>
      </c>
      <c r="BF225" t="s">
        <v>341</v>
      </c>
      <c r="BG225" t="s">
        <v>342</v>
      </c>
      <c r="BH225" t="s">
        <v>341</v>
      </c>
      <c r="BI225" t="s">
        <v>341</v>
      </c>
      <c r="BJ225" t="s">
        <v>341</v>
      </c>
      <c r="BK225" t="s">
        <v>341</v>
      </c>
      <c r="BL225" t="s">
        <v>341</v>
      </c>
      <c r="BM225" t="s">
        <v>341</v>
      </c>
      <c r="BN225" t="s">
        <v>341</v>
      </c>
      <c r="BO225" t="s">
        <v>341</v>
      </c>
      <c r="BP225" t="s">
        <v>341</v>
      </c>
      <c r="BQ225" t="s">
        <v>341</v>
      </c>
      <c r="BR225" t="s">
        <v>341</v>
      </c>
      <c r="BS225" t="s">
        <v>341</v>
      </c>
      <c r="BT225" t="s">
        <v>341</v>
      </c>
      <c r="BU225" t="s">
        <v>341</v>
      </c>
      <c r="BV225" t="s">
        <v>341</v>
      </c>
      <c r="BW225" t="s">
        <v>341</v>
      </c>
      <c r="BX225" t="s">
        <v>341</v>
      </c>
      <c r="BY225" t="s">
        <v>341</v>
      </c>
      <c r="BZ225" t="s">
        <v>341</v>
      </c>
      <c r="CA225" t="s">
        <v>341</v>
      </c>
      <c r="CB225" t="s">
        <v>341</v>
      </c>
      <c r="CC225" t="s">
        <v>341</v>
      </c>
      <c r="CD225" t="s">
        <v>341</v>
      </c>
      <c r="CE225" t="s">
        <v>341</v>
      </c>
      <c r="CF225" t="s">
        <v>341</v>
      </c>
      <c r="CG225" t="s">
        <v>341</v>
      </c>
      <c r="CH225" t="s">
        <v>341</v>
      </c>
      <c r="CI225" t="s">
        <v>341</v>
      </c>
      <c r="CJ225" t="s">
        <v>341</v>
      </c>
      <c r="CK225" t="s">
        <v>341</v>
      </c>
      <c r="CL225" t="s">
        <v>341</v>
      </c>
      <c r="CM225" t="str">
        <f t="shared" si="166"/>
        <v/>
      </c>
      <c r="CN225" t="str">
        <f t="shared" si="167"/>
        <v/>
      </c>
      <c r="CO225" t="str">
        <f t="shared" si="168"/>
        <v/>
      </c>
      <c r="CP225" t="str">
        <f t="shared" si="169"/>
        <v/>
      </c>
      <c r="CQ225" t="str">
        <f t="shared" si="170"/>
        <v/>
      </c>
      <c r="CR225" t="str">
        <f t="shared" si="171"/>
        <v/>
      </c>
      <c r="CS225" t="str">
        <f t="shared" si="172"/>
        <v/>
      </c>
      <c r="CT225" t="str">
        <f t="shared" si="173"/>
        <v/>
      </c>
      <c r="CU225" t="str">
        <f t="shared" si="174"/>
        <v/>
      </c>
      <c r="CV225" t="str">
        <f t="shared" si="175"/>
        <v/>
      </c>
      <c r="CW225" t="str">
        <f t="shared" si="176"/>
        <v/>
      </c>
      <c r="CX225" t="str">
        <f t="shared" si="177"/>
        <v/>
      </c>
      <c r="CY225" t="str">
        <f t="shared" si="178"/>
        <v>Processing: As a formulation component</v>
      </c>
      <c r="CZ225" t="str">
        <f t="shared" si="179"/>
        <v/>
      </c>
      <c r="DA225" t="str">
        <f t="shared" si="180"/>
        <v/>
      </c>
      <c r="DB225" t="str">
        <f t="shared" si="181"/>
        <v/>
      </c>
      <c r="DC225" t="str">
        <f t="shared" si="182"/>
        <v/>
      </c>
      <c r="DD225" t="str">
        <f t="shared" si="183"/>
        <v/>
      </c>
      <c r="DE225" t="str">
        <f t="shared" si="184"/>
        <v/>
      </c>
      <c r="DF225" t="str">
        <f t="shared" si="185"/>
        <v/>
      </c>
      <c r="DG225" t="str">
        <f t="shared" si="186"/>
        <v/>
      </c>
      <c r="DH225" t="str">
        <f t="shared" si="187"/>
        <v/>
      </c>
      <c r="DI225" t="str">
        <f t="shared" si="188"/>
        <v>P210 - Flame Retardants</v>
      </c>
      <c r="DJ225" t="str">
        <f t="shared" si="189"/>
        <v/>
      </c>
      <c r="DK225" t="str">
        <f t="shared" si="190"/>
        <v/>
      </c>
      <c r="DL225" t="str">
        <f t="shared" si="191"/>
        <v/>
      </c>
      <c r="DM225" t="str">
        <f t="shared" si="192"/>
        <v/>
      </c>
      <c r="DN225" t="str">
        <f t="shared" si="193"/>
        <v/>
      </c>
      <c r="DO225" t="str">
        <f t="shared" si="194"/>
        <v/>
      </c>
      <c r="DP225" t="str">
        <f t="shared" si="195"/>
        <v/>
      </c>
      <c r="DQ225" t="str">
        <f t="shared" si="196"/>
        <v/>
      </c>
      <c r="DR225" t="str">
        <f t="shared" si="197"/>
        <v/>
      </c>
      <c r="DS225" t="str">
        <f t="shared" si="198"/>
        <v/>
      </c>
      <c r="DT225" t="str">
        <f t="shared" si="199"/>
        <v/>
      </c>
      <c r="DU225" t="str">
        <f t="shared" si="200"/>
        <v/>
      </c>
      <c r="DV225" t="str">
        <f t="shared" si="201"/>
        <v/>
      </c>
      <c r="DW225" t="str">
        <f t="shared" si="202"/>
        <v/>
      </c>
      <c r="DX225" t="str">
        <f t="shared" si="203"/>
        <v/>
      </c>
      <c r="DY225" t="str">
        <f t="shared" si="204"/>
        <v/>
      </c>
      <c r="DZ225" t="str">
        <f t="shared" si="205"/>
        <v/>
      </c>
      <c r="EA225" t="str">
        <f t="shared" si="206"/>
        <v/>
      </c>
      <c r="EB225" t="str">
        <f t="shared" si="207"/>
        <v/>
      </c>
      <c r="EC225" t="str">
        <f t="shared" si="208"/>
        <v/>
      </c>
      <c r="ED225" t="str">
        <f t="shared" si="209"/>
        <v/>
      </c>
      <c r="EE225" t="str">
        <f t="shared" si="210"/>
        <v/>
      </c>
      <c r="EF225" t="str">
        <f t="shared" si="211"/>
        <v/>
      </c>
      <c r="EG225" t="str">
        <f t="shared" si="212"/>
        <v/>
      </c>
      <c r="EH225" t="str">
        <f t="shared" si="213"/>
        <v/>
      </c>
      <c r="EI225" t="str">
        <f t="shared" si="214"/>
        <v/>
      </c>
      <c r="EJ225" t="str">
        <f t="shared" si="215"/>
        <v/>
      </c>
      <c r="EK225" t="str">
        <f t="shared" si="216"/>
        <v/>
      </c>
      <c r="EL225" t="str">
        <f t="shared" si="217"/>
        <v/>
      </c>
      <c r="EM225" t="str">
        <f t="shared" si="218"/>
        <v/>
      </c>
      <c r="EN225" t="str">
        <f t="shared" si="219"/>
        <v/>
      </c>
    </row>
    <row r="226" spans="1:144" ht="57.6">
      <c r="A226" s="7" t="s">
        <v>328</v>
      </c>
      <c r="B226" s="7">
        <v>2021</v>
      </c>
      <c r="C226" t="s">
        <v>732</v>
      </c>
      <c r="D226" t="s">
        <v>733</v>
      </c>
      <c r="E226" t="s">
        <v>734</v>
      </c>
      <c r="F226" t="s">
        <v>735</v>
      </c>
      <c r="G226" t="s">
        <v>736</v>
      </c>
      <c r="H226" t="s">
        <v>737</v>
      </c>
      <c r="I226">
        <v>61350</v>
      </c>
      <c r="J226" s="136">
        <f>VLOOKUP(H226, 'TRI Crosswalk codes'!D:E, 2, FALSE)</f>
        <v>5</v>
      </c>
      <c r="K226">
        <v>325211</v>
      </c>
      <c r="L226" s="137" t="str">
        <f>VLOOKUP(K226, '2017-2022 NAICS'!C:D, 2, FALSE)</f>
        <v>Plastics Material and Resin Manufacturing</v>
      </c>
      <c r="M226" s="137" t="str">
        <f>IF(COUNTIF('Raw TRI Data'!A:A, K226) &gt;0, "Yes", "No")</f>
        <v>No</v>
      </c>
      <c r="N226">
        <v>41.334533</v>
      </c>
      <c r="O226">
        <v>-88.755775</v>
      </c>
      <c r="P226" s="15">
        <v>110000437661</v>
      </c>
      <c r="Q226" s="15">
        <v>1321219758935</v>
      </c>
      <c r="R226" t="s">
        <v>335</v>
      </c>
      <c r="S226" t="s">
        <v>336</v>
      </c>
      <c r="T226" s="160">
        <v>5</v>
      </c>
      <c r="U226" s="136" t="str">
        <f>VLOOKUP(T226, 'TRI Crosswalk codes'!A:B, 2, FALSE)</f>
        <v>100,000 to 999,999</v>
      </c>
      <c r="V226">
        <v>5</v>
      </c>
      <c r="W226">
        <v>5</v>
      </c>
      <c r="Y226">
        <v>19</v>
      </c>
      <c r="Z226">
        <v>24</v>
      </c>
      <c r="AA226" t="s">
        <v>338</v>
      </c>
      <c r="AB226" s="137" t="str">
        <f t="shared" si="165"/>
        <v>Processing: As a formulation component; P210 - Flame Retardants</v>
      </c>
      <c r="AC226" s="137" t="s">
        <v>570</v>
      </c>
      <c r="AD226" s="26" t="str">
        <f>VLOOKUP(K226, 'NAICS OES Crosswalk'!A:C, 3, FALSE)</f>
        <v>Processing: Plastics Compounding</v>
      </c>
      <c r="AE226" s="26" t="str">
        <f>_xlfn.XLOOKUP($C226,'TRIFD to COU Crosswalk'!A:A,'TRIFD to COU Crosswalk'!B:B)</f>
        <v>Processing: additive flame retardant in plastic, resin, and paints and coatings </v>
      </c>
      <c r="AF226" s="137" t="s">
        <v>738</v>
      </c>
      <c r="AH226" s="26" t="s">
        <v>396</v>
      </c>
      <c r="AK226" t="s">
        <v>341</v>
      </c>
      <c r="AL226" t="s">
        <v>341</v>
      </c>
      <c r="AM226" t="s">
        <v>341</v>
      </c>
      <c r="AN226" t="s">
        <v>341</v>
      </c>
      <c r="AO226" t="s">
        <v>341</v>
      </c>
      <c r="AP226" t="s">
        <v>341</v>
      </c>
      <c r="AQ226" t="s">
        <v>341</v>
      </c>
      <c r="AR226" t="s">
        <v>341</v>
      </c>
      <c r="AS226" t="s">
        <v>341</v>
      </c>
      <c r="AT226" t="s">
        <v>341</v>
      </c>
      <c r="AU226" t="s">
        <v>341</v>
      </c>
      <c r="AV226" t="s">
        <v>341</v>
      </c>
      <c r="AW226" t="s">
        <v>342</v>
      </c>
      <c r="AX226" t="s">
        <v>341</v>
      </c>
      <c r="AY226" t="s">
        <v>341</v>
      </c>
      <c r="AZ226" t="s">
        <v>341</v>
      </c>
      <c r="BA226" t="s">
        <v>341</v>
      </c>
      <c r="BB226" t="s">
        <v>341</v>
      </c>
      <c r="BC226" t="s">
        <v>341</v>
      </c>
      <c r="BD226" t="s">
        <v>341</v>
      </c>
      <c r="BE226" t="s">
        <v>341</v>
      </c>
      <c r="BF226" t="s">
        <v>341</v>
      </c>
      <c r="BG226" t="s">
        <v>342</v>
      </c>
      <c r="BH226" t="s">
        <v>341</v>
      </c>
      <c r="BI226" t="s">
        <v>341</v>
      </c>
      <c r="BJ226" t="s">
        <v>341</v>
      </c>
      <c r="BK226" t="s">
        <v>341</v>
      </c>
      <c r="BL226" t="s">
        <v>341</v>
      </c>
      <c r="BM226" t="s">
        <v>341</v>
      </c>
      <c r="BN226" t="s">
        <v>341</v>
      </c>
      <c r="BO226" t="s">
        <v>341</v>
      </c>
      <c r="BP226" t="s">
        <v>341</v>
      </c>
      <c r="BQ226" t="s">
        <v>341</v>
      </c>
      <c r="BR226" t="s">
        <v>341</v>
      </c>
      <c r="BS226" t="s">
        <v>341</v>
      </c>
      <c r="BT226" t="s">
        <v>341</v>
      </c>
      <c r="BU226" t="s">
        <v>341</v>
      </c>
      <c r="BV226" t="s">
        <v>341</v>
      </c>
      <c r="BW226" t="s">
        <v>341</v>
      </c>
      <c r="BX226" t="s">
        <v>341</v>
      </c>
      <c r="BY226" t="s">
        <v>341</v>
      </c>
      <c r="BZ226" t="s">
        <v>341</v>
      </c>
      <c r="CA226" t="s">
        <v>341</v>
      </c>
      <c r="CB226" t="s">
        <v>341</v>
      </c>
      <c r="CC226" t="s">
        <v>341</v>
      </c>
      <c r="CD226" t="s">
        <v>341</v>
      </c>
      <c r="CE226" t="s">
        <v>341</v>
      </c>
      <c r="CF226" t="s">
        <v>341</v>
      </c>
      <c r="CG226" t="s">
        <v>341</v>
      </c>
      <c r="CH226" t="s">
        <v>341</v>
      </c>
      <c r="CI226" t="s">
        <v>341</v>
      </c>
      <c r="CJ226" t="s">
        <v>341</v>
      </c>
      <c r="CK226" t="s">
        <v>341</v>
      </c>
      <c r="CL226" t="s">
        <v>341</v>
      </c>
      <c r="CM226" t="str">
        <f t="shared" si="166"/>
        <v/>
      </c>
      <c r="CN226" t="str">
        <f t="shared" si="167"/>
        <v/>
      </c>
      <c r="CO226" t="str">
        <f t="shared" si="168"/>
        <v/>
      </c>
      <c r="CP226" t="str">
        <f t="shared" si="169"/>
        <v/>
      </c>
      <c r="CQ226" t="str">
        <f t="shared" si="170"/>
        <v/>
      </c>
      <c r="CR226" t="str">
        <f t="shared" si="171"/>
        <v/>
      </c>
      <c r="CS226" t="str">
        <f t="shared" si="172"/>
        <v/>
      </c>
      <c r="CT226" t="str">
        <f t="shared" si="173"/>
        <v/>
      </c>
      <c r="CU226" t="str">
        <f t="shared" si="174"/>
        <v/>
      </c>
      <c r="CV226" t="str">
        <f t="shared" si="175"/>
        <v/>
      </c>
      <c r="CW226" t="str">
        <f t="shared" si="176"/>
        <v/>
      </c>
      <c r="CX226" t="str">
        <f t="shared" si="177"/>
        <v/>
      </c>
      <c r="CY226" t="str">
        <f t="shared" si="178"/>
        <v>Processing: As a formulation component</v>
      </c>
      <c r="CZ226" t="str">
        <f t="shared" si="179"/>
        <v/>
      </c>
      <c r="DA226" t="str">
        <f t="shared" si="180"/>
        <v/>
      </c>
      <c r="DB226" t="str">
        <f t="shared" si="181"/>
        <v/>
      </c>
      <c r="DC226" t="str">
        <f t="shared" si="182"/>
        <v/>
      </c>
      <c r="DD226" t="str">
        <f t="shared" si="183"/>
        <v/>
      </c>
      <c r="DE226" t="str">
        <f t="shared" si="184"/>
        <v/>
      </c>
      <c r="DF226" t="str">
        <f t="shared" si="185"/>
        <v/>
      </c>
      <c r="DG226" t="str">
        <f t="shared" si="186"/>
        <v/>
      </c>
      <c r="DH226" t="str">
        <f t="shared" si="187"/>
        <v/>
      </c>
      <c r="DI226" t="str">
        <f t="shared" si="188"/>
        <v>P210 - Flame Retardants</v>
      </c>
      <c r="DJ226" t="str">
        <f t="shared" si="189"/>
        <v/>
      </c>
      <c r="DK226" t="str">
        <f t="shared" si="190"/>
        <v/>
      </c>
      <c r="DL226" t="str">
        <f t="shared" si="191"/>
        <v/>
      </c>
      <c r="DM226" t="str">
        <f t="shared" si="192"/>
        <v/>
      </c>
      <c r="DN226" t="str">
        <f t="shared" si="193"/>
        <v/>
      </c>
      <c r="DO226" t="str">
        <f t="shared" si="194"/>
        <v/>
      </c>
      <c r="DP226" t="str">
        <f t="shared" si="195"/>
        <v/>
      </c>
      <c r="DQ226" t="str">
        <f t="shared" si="196"/>
        <v/>
      </c>
      <c r="DR226" t="str">
        <f t="shared" si="197"/>
        <v/>
      </c>
      <c r="DS226" t="str">
        <f t="shared" si="198"/>
        <v/>
      </c>
      <c r="DT226" t="str">
        <f t="shared" si="199"/>
        <v/>
      </c>
      <c r="DU226" t="str">
        <f t="shared" si="200"/>
        <v/>
      </c>
      <c r="DV226" t="str">
        <f t="shared" si="201"/>
        <v/>
      </c>
      <c r="DW226" t="str">
        <f t="shared" si="202"/>
        <v/>
      </c>
      <c r="DX226" t="str">
        <f t="shared" si="203"/>
        <v/>
      </c>
      <c r="DY226" t="str">
        <f t="shared" si="204"/>
        <v/>
      </c>
      <c r="DZ226" t="str">
        <f t="shared" si="205"/>
        <v/>
      </c>
      <c r="EA226" t="str">
        <f t="shared" si="206"/>
        <v/>
      </c>
      <c r="EB226" t="str">
        <f t="shared" si="207"/>
        <v/>
      </c>
      <c r="EC226" t="str">
        <f t="shared" si="208"/>
        <v/>
      </c>
      <c r="ED226" t="str">
        <f t="shared" si="209"/>
        <v/>
      </c>
      <c r="EE226" t="str">
        <f t="shared" si="210"/>
        <v/>
      </c>
      <c r="EF226" t="str">
        <f t="shared" si="211"/>
        <v/>
      </c>
      <c r="EG226" t="str">
        <f t="shared" si="212"/>
        <v/>
      </c>
      <c r="EH226" t="str">
        <f t="shared" si="213"/>
        <v/>
      </c>
      <c r="EI226" t="str">
        <f t="shared" si="214"/>
        <v/>
      </c>
      <c r="EJ226" t="str">
        <f t="shared" si="215"/>
        <v/>
      </c>
      <c r="EK226" t="str">
        <f t="shared" si="216"/>
        <v/>
      </c>
      <c r="EL226" t="str">
        <f t="shared" si="217"/>
        <v/>
      </c>
      <c r="EM226" t="str">
        <f t="shared" si="218"/>
        <v/>
      </c>
      <c r="EN226" t="str">
        <f t="shared" si="219"/>
        <v/>
      </c>
    </row>
    <row r="227" spans="1:144" ht="57.6">
      <c r="A227" s="7" t="s">
        <v>328</v>
      </c>
      <c r="B227" s="7">
        <v>2022</v>
      </c>
      <c r="C227" t="s">
        <v>732</v>
      </c>
      <c r="D227" t="s">
        <v>733</v>
      </c>
      <c r="E227" t="s">
        <v>734</v>
      </c>
      <c r="F227" t="s">
        <v>735</v>
      </c>
      <c r="G227" t="s">
        <v>736</v>
      </c>
      <c r="H227" t="s">
        <v>737</v>
      </c>
      <c r="I227">
        <v>61350</v>
      </c>
      <c r="J227" s="136">
        <f>VLOOKUP(H227, 'TRI Crosswalk codes'!D:E, 2, FALSE)</f>
        <v>5</v>
      </c>
      <c r="K227">
        <v>325211</v>
      </c>
      <c r="L227" s="137" t="str">
        <f>VLOOKUP(K227, '2017-2022 NAICS'!C:D, 2, FALSE)</f>
        <v>Plastics Material and Resin Manufacturing</v>
      </c>
      <c r="M227" s="137" t="str">
        <f>IF(COUNTIF('Raw TRI Data'!A:A, K227) &gt;0, "Yes", "No")</f>
        <v>No</v>
      </c>
      <c r="N227">
        <v>41.334533</v>
      </c>
      <c r="O227">
        <v>-88.755775</v>
      </c>
      <c r="P227" s="15">
        <v>110000437661</v>
      </c>
      <c r="Q227" s="15">
        <v>1322220874388</v>
      </c>
      <c r="R227" t="s">
        <v>335</v>
      </c>
      <c r="S227" t="s">
        <v>336</v>
      </c>
      <c r="T227" s="160">
        <v>5</v>
      </c>
      <c r="U227" s="136" t="str">
        <f>VLOOKUP(T227, 'TRI Crosswalk codes'!A:B, 2, FALSE)</f>
        <v>100,000 to 999,999</v>
      </c>
      <c r="V227">
        <v>5</v>
      </c>
      <c r="W227">
        <v>5</v>
      </c>
      <c r="Y227">
        <v>20</v>
      </c>
      <c r="Z227">
        <v>25</v>
      </c>
      <c r="AA227" t="s">
        <v>338</v>
      </c>
      <c r="AB227" s="137" t="str">
        <f t="shared" si="165"/>
        <v>Processing: As a formulation component; P210 - Flame Retardants</v>
      </c>
      <c r="AC227" s="137" t="s">
        <v>570</v>
      </c>
      <c r="AD227" s="26" t="str">
        <f>VLOOKUP(K227, 'NAICS OES Crosswalk'!A:C, 3, FALSE)</f>
        <v>Processing: Plastics Compounding</v>
      </c>
      <c r="AE227" s="26" t="str">
        <f>_xlfn.XLOOKUP($C227,'TRIFD to COU Crosswalk'!A:A,'TRIFD to COU Crosswalk'!B:B)</f>
        <v>Processing: additive flame retardant in plastic, resin, and paints and coatings </v>
      </c>
      <c r="AF227" s="137" t="s">
        <v>738</v>
      </c>
      <c r="AH227" s="26" t="s">
        <v>396</v>
      </c>
      <c r="AK227" t="s">
        <v>341</v>
      </c>
      <c r="AL227" t="s">
        <v>341</v>
      </c>
      <c r="AM227" t="s">
        <v>341</v>
      </c>
      <c r="AN227" t="s">
        <v>341</v>
      </c>
      <c r="AO227" t="s">
        <v>341</v>
      </c>
      <c r="AP227" t="s">
        <v>341</v>
      </c>
      <c r="AQ227" t="s">
        <v>341</v>
      </c>
      <c r="AR227" t="s">
        <v>341</v>
      </c>
      <c r="AS227" t="s">
        <v>341</v>
      </c>
      <c r="AT227" t="s">
        <v>341</v>
      </c>
      <c r="AU227" t="s">
        <v>341</v>
      </c>
      <c r="AV227" t="s">
        <v>341</v>
      </c>
      <c r="AW227" t="s">
        <v>342</v>
      </c>
      <c r="AX227" t="s">
        <v>341</v>
      </c>
      <c r="AY227" t="s">
        <v>341</v>
      </c>
      <c r="AZ227" t="s">
        <v>341</v>
      </c>
      <c r="BA227" t="s">
        <v>341</v>
      </c>
      <c r="BB227" t="s">
        <v>341</v>
      </c>
      <c r="BC227" t="s">
        <v>341</v>
      </c>
      <c r="BD227" t="s">
        <v>341</v>
      </c>
      <c r="BE227" t="s">
        <v>341</v>
      </c>
      <c r="BF227" t="s">
        <v>341</v>
      </c>
      <c r="BG227" t="s">
        <v>342</v>
      </c>
      <c r="BH227" t="s">
        <v>341</v>
      </c>
      <c r="BI227" t="s">
        <v>341</v>
      </c>
      <c r="BJ227" t="s">
        <v>341</v>
      </c>
      <c r="BK227" t="s">
        <v>341</v>
      </c>
      <c r="BL227" t="s">
        <v>341</v>
      </c>
      <c r="BM227" t="s">
        <v>341</v>
      </c>
      <c r="BN227" t="s">
        <v>341</v>
      </c>
      <c r="BO227" t="s">
        <v>341</v>
      </c>
      <c r="BP227" t="s">
        <v>341</v>
      </c>
      <c r="BQ227" t="s">
        <v>341</v>
      </c>
      <c r="BR227" t="s">
        <v>341</v>
      </c>
      <c r="BS227" t="s">
        <v>341</v>
      </c>
      <c r="BT227" t="s">
        <v>341</v>
      </c>
      <c r="BU227" t="s">
        <v>341</v>
      </c>
      <c r="BV227" t="s">
        <v>341</v>
      </c>
      <c r="BW227" t="s">
        <v>341</v>
      </c>
      <c r="BX227" t="s">
        <v>341</v>
      </c>
      <c r="BY227" t="s">
        <v>341</v>
      </c>
      <c r="BZ227" t="s">
        <v>341</v>
      </c>
      <c r="CA227" t="s">
        <v>341</v>
      </c>
      <c r="CB227" t="s">
        <v>341</v>
      </c>
      <c r="CC227" t="s">
        <v>341</v>
      </c>
      <c r="CD227" t="s">
        <v>341</v>
      </c>
      <c r="CE227" t="s">
        <v>341</v>
      </c>
      <c r="CF227" t="s">
        <v>341</v>
      </c>
      <c r="CG227" t="s">
        <v>341</v>
      </c>
      <c r="CH227" t="s">
        <v>341</v>
      </c>
      <c r="CI227" t="s">
        <v>341</v>
      </c>
      <c r="CJ227" t="s">
        <v>341</v>
      </c>
      <c r="CK227" t="s">
        <v>341</v>
      </c>
      <c r="CL227" t="s">
        <v>341</v>
      </c>
      <c r="CM227" t="str">
        <f t="shared" si="166"/>
        <v/>
      </c>
      <c r="CN227" t="str">
        <f t="shared" si="167"/>
        <v/>
      </c>
      <c r="CO227" t="str">
        <f t="shared" si="168"/>
        <v/>
      </c>
      <c r="CP227" t="str">
        <f t="shared" si="169"/>
        <v/>
      </c>
      <c r="CQ227" t="str">
        <f t="shared" si="170"/>
        <v/>
      </c>
      <c r="CR227" t="str">
        <f t="shared" si="171"/>
        <v/>
      </c>
      <c r="CS227" t="str">
        <f t="shared" si="172"/>
        <v/>
      </c>
      <c r="CT227" t="str">
        <f t="shared" si="173"/>
        <v/>
      </c>
      <c r="CU227" t="str">
        <f t="shared" si="174"/>
        <v/>
      </c>
      <c r="CV227" t="str">
        <f t="shared" si="175"/>
        <v/>
      </c>
      <c r="CW227" t="str">
        <f t="shared" si="176"/>
        <v/>
      </c>
      <c r="CX227" t="str">
        <f t="shared" si="177"/>
        <v/>
      </c>
      <c r="CY227" t="str">
        <f t="shared" si="178"/>
        <v>Processing: As a formulation component</v>
      </c>
      <c r="CZ227" t="str">
        <f t="shared" si="179"/>
        <v/>
      </c>
      <c r="DA227" t="str">
        <f t="shared" si="180"/>
        <v/>
      </c>
      <c r="DB227" t="str">
        <f t="shared" si="181"/>
        <v/>
      </c>
      <c r="DC227" t="str">
        <f t="shared" si="182"/>
        <v/>
      </c>
      <c r="DD227" t="str">
        <f t="shared" si="183"/>
        <v/>
      </c>
      <c r="DE227" t="str">
        <f t="shared" si="184"/>
        <v/>
      </c>
      <c r="DF227" t="str">
        <f t="shared" si="185"/>
        <v/>
      </c>
      <c r="DG227" t="str">
        <f t="shared" si="186"/>
        <v/>
      </c>
      <c r="DH227" t="str">
        <f t="shared" si="187"/>
        <v/>
      </c>
      <c r="DI227" t="str">
        <f t="shared" si="188"/>
        <v>P210 - Flame Retardants</v>
      </c>
      <c r="DJ227" t="str">
        <f t="shared" si="189"/>
        <v/>
      </c>
      <c r="DK227" t="str">
        <f t="shared" si="190"/>
        <v/>
      </c>
      <c r="DL227" t="str">
        <f t="shared" si="191"/>
        <v/>
      </c>
      <c r="DM227" t="str">
        <f t="shared" si="192"/>
        <v/>
      </c>
      <c r="DN227" t="str">
        <f t="shared" si="193"/>
        <v/>
      </c>
      <c r="DO227" t="str">
        <f t="shared" si="194"/>
        <v/>
      </c>
      <c r="DP227" t="str">
        <f t="shared" si="195"/>
        <v/>
      </c>
      <c r="DQ227" t="str">
        <f t="shared" si="196"/>
        <v/>
      </c>
      <c r="DR227" t="str">
        <f t="shared" si="197"/>
        <v/>
      </c>
      <c r="DS227" t="str">
        <f t="shared" si="198"/>
        <v/>
      </c>
      <c r="DT227" t="str">
        <f t="shared" si="199"/>
        <v/>
      </c>
      <c r="DU227" t="str">
        <f t="shared" si="200"/>
        <v/>
      </c>
      <c r="DV227" t="str">
        <f t="shared" si="201"/>
        <v/>
      </c>
      <c r="DW227" t="str">
        <f t="shared" si="202"/>
        <v/>
      </c>
      <c r="DX227" t="str">
        <f t="shared" si="203"/>
        <v/>
      </c>
      <c r="DY227" t="str">
        <f t="shared" si="204"/>
        <v/>
      </c>
      <c r="DZ227" t="str">
        <f t="shared" si="205"/>
        <v/>
      </c>
      <c r="EA227" t="str">
        <f t="shared" si="206"/>
        <v/>
      </c>
      <c r="EB227" t="str">
        <f t="shared" si="207"/>
        <v/>
      </c>
      <c r="EC227" t="str">
        <f t="shared" si="208"/>
        <v/>
      </c>
      <c r="ED227" t="str">
        <f t="shared" si="209"/>
        <v/>
      </c>
      <c r="EE227" t="str">
        <f t="shared" si="210"/>
        <v/>
      </c>
      <c r="EF227" t="str">
        <f t="shared" si="211"/>
        <v/>
      </c>
      <c r="EG227" t="str">
        <f t="shared" si="212"/>
        <v/>
      </c>
      <c r="EH227" t="str">
        <f t="shared" si="213"/>
        <v/>
      </c>
      <c r="EI227" t="str">
        <f t="shared" si="214"/>
        <v/>
      </c>
      <c r="EJ227" t="str">
        <f t="shared" si="215"/>
        <v/>
      </c>
      <c r="EK227" t="str">
        <f t="shared" si="216"/>
        <v/>
      </c>
      <c r="EL227" t="str">
        <f t="shared" si="217"/>
        <v/>
      </c>
      <c r="EM227" t="str">
        <f t="shared" si="218"/>
        <v/>
      </c>
      <c r="EN227" t="str">
        <f t="shared" si="219"/>
        <v/>
      </c>
    </row>
    <row r="228" spans="1:144" ht="57.6">
      <c r="A228" s="7" t="s">
        <v>328</v>
      </c>
      <c r="B228" s="7">
        <v>2023</v>
      </c>
      <c r="C228" t="s">
        <v>732</v>
      </c>
      <c r="D228" t="s">
        <v>733</v>
      </c>
      <c r="E228" t="s">
        <v>734</v>
      </c>
      <c r="F228" t="s">
        <v>735</v>
      </c>
      <c r="G228" t="s">
        <v>736</v>
      </c>
      <c r="H228" t="s">
        <v>737</v>
      </c>
      <c r="I228">
        <v>61350</v>
      </c>
      <c r="J228" s="136">
        <f>VLOOKUP(H228, 'TRI Crosswalk codes'!D:E, 2, FALSE)</f>
        <v>5</v>
      </c>
      <c r="K228">
        <v>325211</v>
      </c>
      <c r="L228" s="137" t="str">
        <f>VLOOKUP(K228, '2017-2022 NAICS'!C:D, 2, FALSE)</f>
        <v>Plastics Material and Resin Manufacturing</v>
      </c>
      <c r="M228" s="137" t="str">
        <f>IF(COUNTIF('Raw TRI Data'!A:A, K228) &gt;0, "Yes", "No")</f>
        <v>No</v>
      </c>
      <c r="N228">
        <v>41.334533</v>
      </c>
      <c r="O228">
        <v>-88.755775</v>
      </c>
      <c r="P228" s="15">
        <v>110000437661</v>
      </c>
      <c r="Q228" s="15">
        <v>1323221685264</v>
      </c>
      <c r="R228" t="s">
        <v>335</v>
      </c>
      <c r="S228" t="s">
        <v>336</v>
      </c>
      <c r="T228" s="160">
        <v>5</v>
      </c>
      <c r="U228" s="136" t="str">
        <f>VLOOKUP(T228, 'TRI Crosswalk codes'!A:B, 2, FALSE)</f>
        <v>100,000 to 999,999</v>
      </c>
      <c r="V228">
        <v>5</v>
      </c>
      <c r="W228">
        <v>5</v>
      </c>
      <c r="Y228">
        <v>11</v>
      </c>
      <c r="Z228">
        <v>16</v>
      </c>
      <c r="AA228" t="s">
        <v>338</v>
      </c>
      <c r="AB228" s="137" t="str">
        <f t="shared" si="165"/>
        <v>Processing: As a formulation component; P210 - Flame Retardants</v>
      </c>
      <c r="AC228" s="137" t="s">
        <v>570</v>
      </c>
      <c r="AD228" s="26" t="str">
        <f>VLOOKUP(K228, 'NAICS OES Crosswalk'!A:C, 3, FALSE)</f>
        <v>Processing: Plastics Compounding</v>
      </c>
      <c r="AE228" s="26" t="str">
        <f>_xlfn.XLOOKUP($C228,'TRIFD to COU Crosswalk'!A:A,'TRIFD to COU Crosswalk'!B:B)</f>
        <v>Processing: additive flame retardant in plastic, resin, and paints and coatings </v>
      </c>
      <c r="AF228" s="137" t="s">
        <v>738</v>
      </c>
      <c r="AH228" s="26" t="s">
        <v>396</v>
      </c>
      <c r="AK228" t="s">
        <v>341</v>
      </c>
      <c r="AL228" t="s">
        <v>341</v>
      </c>
      <c r="AM228" t="s">
        <v>341</v>
      </c>
      <c r="AN228" t="s">
        <v>341</v>
      </c>
      <c r="AO228" t="s">
        <v>341</v>
      </c>
      <c r="AP228" t="s">
        <v>341</v>
      </c>
      <c r="AQ228" t="s">
        <v>341</v>
      </c>
      <c r="AR228" t="s">
        <v>341</v>
      </c>
      <c r="AS228" t="s">
        <v>341</v>
      </c>
      <c r="AT228" t="s">
        <v>341</v>
      </c>
      <c r="AU228" t="s">
        <v>341</v>
      </c>
      <c r="AV228" t="s">
        <v>341</v>
      </c>
      <c r="AW228" t="s">
        <v>342</v>
      </c>
      <c r="AX228" t="s">
        <v>341</v>
      </c>
      <c r="AY228" t="s">
        <v>341</v>
      </c>
      <c r="AZ228" t="s">
        <v>341</v>
      </c>
      <c r="BA228" t="s">
        <v>341</v>
      </c>
      <c r="BB228" t="s">
        <v>341</v>
      </c>
      <c r="BC228" t="s">
        <v>341</v>
      </c>
      <c r="BD228" t="s">
        <v>341</v>
      </c>
      <c r="BE228" t="s">
        <v>341</v>
      </c>
      <c r="BF228" t="s">
        <v>341</v>
      </c>
      <c r="BG228" t="s">
        <v>342</v>
      </c>
      <c r="BH228" t="s">
        <v>341</v>
      </c>
      <c r="BI228" t="s">
        <v>341</v>
      </c>
      <c r="BJ228" t="s">
        <v>341</v>
      </c>
      <c r="BK228" t="s">
        <v>341</v>
      </c>
      <c r="BL228" t="s">
        <v>341</v>
      </c>
      <c r="BM228" t="s">
        <v>341</v>
      </c>
      <c r="BN228" t="s">
        <v>341</v>
      </c>
      <c r="BO228" t="s">
        <v>341</v>
      </c>
      <c r="BP228" t="s">
        <v>341</v>
      </c>
      <c r="BQ228" t="s">
        <v>341</v>
      </c>
      <c r="BR228" t="s">
        <v>341</v>
      </c>
      <c r="BS228" t="s">
        <v>341</v>
      </c>
      <c r="BT228" t="s">
        <v>341</v>
      </c>
      <c r="BU228" t="s">
        <v>341</v>
      </c>
      <c r="BV228" t="s">
        <v>341</v>
      </c>
      <c r="BW228" t="s">
        <v>341</v>
      </c>
      <c r="BX228" t="s">
        <v>341</v>
      </c>
      <c r="BY228" t="s">
        <v>341</v>
      </c>
      <c r="BZ228" t="s">
        <v>341</v>
      </c>
      <c r="CA228" t="s">
        <v>341</v>
      </c>
      <c r="CB228" t="s">
        <v>341</v>
      </c>
      <c r="CC228" t="s">
        <v>341</v>
      </c>
      <c r="CD228" t="s">
        <v>341</v>
      </c>
      <c r="CE228" t="s">
        <v>341</v>
      </c>
      <c r="CF228" t="s">
        <v>341</v>
      </c>
      <c r="CG228" t="s">
        <v>341</v>
      </c>
      <c r="CH228" t="s">
        <v>341</v>
      </c>
      <c r="CI228" t="s">
        <v>341</v>
      </c>
      <c r="CJ228" t="s">
        <v>341</v>
      </c>
      <c r="CK228" t="s">
        <v>341</v>
      </c>
      <c r="CL228" t="s">
        <v>341</v>
      </c>
      <c r="CM228" t="str">
        <f t="shared" si="166"/>
        <v/>
      </c>
      <c r="CN228" t="str">
        <f t="shared" si="167"/>
        <v/>
      </c>
      <c r="CO228" t="str">
        <f t="shared" si="168"/>
        <v/>
      </c>
      <c r="CP228" t="str">
        <f t="shared" si="169"/>
        <v/>
      </c>
      <c r="CQ228" t="str">
        <f t="shared" si="170"/>
        <v/>
      </c>
      <c r="CR228" t="str">
        <f t="shared" si="171"/>
        <v/>
      </c>
      <c r="CS228" t="str">
        <f t="shared" si="172"/>
        <v/>
      </c>
      <c r="CT228" t="str">
        <f t="shared" si="173"/>
        <v/>
      </c>
      <c r="CU228" t="str">
        <f t="shared" si="174"/>
        <v/>
      </c>
      <c r="CV228" t="str">
        <f t="shared" si="175"/>
        <v/>
      </c>
      <c r="CW228" t="str">
        <f t="shared" si="176"/>
        <v/>
      </c>
      <c r="CX228" t="str">
        <f t="shared" si="177"/>
        <v/>
      </c>
      <c r="CY228" t="str">
        <f t="shared" si="178"/>
        <v>Processing: As a formulation component</v>
      </c>
      <c r="CZ228" t="str">
        <f t="shared" si="179"/>
        <v/>
      </c>
      <c r="DA228" t="str">
        <f t="shared" si="180"/>
        <v/>
      </c>
      <c r="DB228" t="str">
        <f t="shared" si="181"/>
        <v/>
      </c>
      <c r="DC228" t="str">
        <f t="shared" si="182"/>
        <v/>
      </c>
      <c r="DD228" t="str">
        <f t="shared" si="183"/>
        <v/>
      </c>
      <c r="DE228" t="str">
        <f t="shared" si="184"/>
        <v/>
      </c>
      <c r="DF228" t="str">
        <f t="shared" si="185"/>
        <v/>
      </c>
      <c r="DG228" t="str">
        <f t="shared" si="186"/>
        <v/>
      </c>
      <c r="DH228" t="str">
        <f t="shared" si="187"/>
        <v/>
      </c>
      <c r="DI228" t="str">
        <f t="shared" si="188"/>
        <v>P210 - Flame Retardants</v>
      </c>
      <c r="DJ228" t="str">
        <f t="shared" si="189"/>
        <v/>
      </c>
      <c r="DK228" t="str">
        <f t="shared" si="190"/>
        <v/>
      </c>
      <c r="DL228" t="str">
        <f t="shared" si="191"/>
        <v/>
      </c>
      <c r="DM228" t="str">
        <f t="shared" si="192"/>
        <v/>
      </c>
      <c r="DN228" t="str">
        <f t="shared" si="193"/>
        <v/>
      </c>
      <c r="DO228" t="str">
        <f t="shared" si="194"/>
        <v/>
      </c>
      <c r="DP228" t="str">
        <f t="shared" si="195"/>
        <v/>
      </c>
      <c r="DQ228" t="str">
        <f t="shared" si="196"/>
        <v/>
      </c>
      <c r="DR228" t="str">
        <f t="shared" si="197"/>
        <v/>
      </c>
      <c r="DS228" t="str">
        <f t="shared" si="198"/>
        <v/>
      </c>
      <c r="DT228" t="str">
        <f t="shared" si="199"/>
        <v/>
      </c>
      <c r="DU228" t="str">
        <f t="shared" si="200"/>
        <v/>
      </c>
      <c r="DV228" t="str">
        <f t="shared" si="201"/>
        <v/>
      </c>
      <c r="DW228" t="str">
        <f t="shared" si="202"/>
        <v/>
      </c>
      <c r="DX228" t="str">
        <f t="shared" si="203"/>
        <v/>
      </c>
      <c r="DY228" t="str">
        <f t="shared" si="204"/>
        <v/>
      </c>
      <c r="DZ228" t="str">
        <f t="shared" si="205"/>
        <v/>
      </c>
      <c r="EA228" t="str">
        <f t="shared" si="206"/>
        <v/>
      </c>
      <c r="EB228" t="str">
        <f t="shared" si="207"/>
        <v/>
      </c>
      <c r="EC228" t="str">
        <f t="shared" si="208"/>
        <v/>
      </c>
      <c r="ED228" t="str">
        <f t="shared" si="209"/>
        <v/>
      </c>
      <c r="EE228" t="str">
        <f t="shared" si="210"/>
        <v/>
      </c>
      <c r="EF228" t="str">
        <f t="shared" si="211"/>
        <v/>
      </c>
      <c r="EG228" t="str">
        <f t="shared" si="212"/>
        <v/>
      </c>
      <c r="EH228" t="str">
        <f t="shared" si="213"/>
        <v/>
      </c>
      <c r="EI228" t="str">
        <f t="shared" si="214"/>
        <v/>
      </c>
      <c r="EJ228" t="str">
        <f t="shared" si="215"/>
        <v/>
      </c>
      <c r="EK228" t="str">
        <f t="shared" si="216"/>
        <v/>
      </c>
      <c r="EL228" t="str">
        <f t="shared" si="217"/>
        <v/>
      </c>
      <c r="EM228" t="str">
        <f t="shared" si="218"/>
        <v/>
      </c>
      <c r="EN228" t="str">
        <f t="shared" si="219"/>
        <v/>
      </c>
    </row>
    <row r="229" spans="1:144" ht="57.6">
      <c r="A229" s="7" t="s">
        <v>328</v>
      </c>
      <c r="B229" s="7">
        <v>2019</v>
      </c>
      <c r="C229" t="s">
        <v>739</v>
      </c>
      <c r="D229" t="s">
        <v>740</v>
      </c>
      <c r="E229" t="s">
        <v>741</v>
      </c>
      <c r="F229" t="s">
        <v>742</v>
      </c>
      <c r="G229" t="s">
        <v>743</v>
      </c>
      <c r="H229" t="s">
        <v>424</v>
      </c>
      <c r="I229">
        <v>98226</v>
      </c>
      <c r="J229" s="136">
        <f>VLOOKUP(H229, 'TRI Crosswalk codes'!D:E, 2, FALSE)</f>
        <v>10</v>
      </c>
      <c r="K229">
        <v>336413</v>
      </c>
      <c r="L229" s="137" t="str">
        <f>VLOOKUP(K229, '2017-2022 NAICS'!C:D, 2, FALSE)</f>
        <v>Other Aircraft Parts and Auxiliary Equipment Manufacturing</v>
      </c>
      <c r="M229" s="137" t="str">
        <f>IF(COUNTIF('Raw TRI Data'!A:A, K229) &gt;0, "Yes", "No")</f>
        <v>No</v>
      </c>
      <c r="N229">
        <v>48.7729</v>
      </c>
      <c r="O229">
        <v>-122.44534</v>
      </c>
      <c r="P229" s="15">
        <v>110000829079</v>
      </c>
      <c r="Q229" s="15">
        <v>1319218226266</v>
      </c>
      <c r="R229" t="s">
        <v>335</v>
      </c>
      <c r="S229" t="s">
        <v>336</v>
      </c>
      <c r="T229" s="160">
        <v>2</v>
      </c>
      <c r="U229" s="136" t="str">
        <f>VLOOKUP(T229, 'TRI Crosswalk codes'!A:B, 2, FALSE)</f>
        <v>100 to 999</v>
      </c>
      <c r="V229">
        <v>0</v>
      </c>
      <c r="W229">
        <v>0</v>
      </c>
      <c r="Y229">
        <v>0</v>
      </c>
      <c r="Z229">
        <v>0</v>
      </c>
      <c r="AA229" t="s">
        <v>338</v>
      </c>
      <c r="AB229" s="137" t="str">
        <f t="shared" si="165"/>
        <v>Processing: As a reactant; 102 - Raw Materials</v>
      </c>
      <c r="AC229" s="137" t="s">
        <v>339</v>
      </c>
      <c r="AD229" s="26" t="str">
        <f>VLOOKUP(K229, 'NAICS OES Crosswalk'!A:C, 3, FALSE)</f>
        <v>Processing: Laminates and Prepreg Manufacturing</v>
      </c>
      <c r="AE229" s="26" t="str">
        <f>_xlfn.XLOOKUP($C229,'TRIFD to COU Crosswalk'!A:A,'TRIFD to COU Crosswalk'!B:B)</f>
        <v>Reactive use in automotive and aviation articles </v>
      </c>
      <c r="AF229" s="137" t="s">
        <v>744</v>
      </c>
      <c r="AK229" t="s">
        <v>341</v>
      </c>
      <c r="AL229" t="s">
        <v>341</v>
      </c>
      <c r="AM229" t="s">
        <v>341</v>
      </c>
      <c r="AN229" t="s">
        <v>341</v>
      </c>
      <c r="AO229" t="s">
        <v>341</v>
      </c>
      <c r="AP229" t="s">
        <v>341</v>
      </c>
      <c r="AQ229" t="s">
        <v>342</v>
      </c>
      <c r="AR229" t="s">
        <v>341</v>
      </c>
      <c r="AS229" t="s">
        <v>342</v>
      </c>
      <c r="AT229" t="s">
        <v>341</v>
      </c>
      <c r="AU229" t="s">
        <v>341</v>
      </c>
      <c r="AV229" t="s">
        <v>341</v>
      </c>
      <c r="AW229" t="s">
        <v>341</v>
      </c>
      <c r="AX229" t="s">
        <v>341</v>
      </c>
      <c r="AY229" t="s">
        <v>341</v>
      </c>
      <c r="AZ229" t="s">
        <v>341</v>
      </c>
      <c r="BA229" t="s">
        <v>341</v>
      </c>
      <c r="BB229" t="s">
        <v>341</v>
      </c>
      <c r="BC229" t="s">
        <v>341</v>
      </c>
      <c r="BD229" t="s">
        <v>341</v>
      </c>
      <c r="BE229" t="s">
        <v>341</v>
      </c>
      <c r="BF229" t="s">
        <v>341</v>
      </c>
      <c r="BG229" t="s">
        <v>341</v>
      </c>
      <c r="BH229" t="s">
        <v>341</v>
      </c>
      <c r="BI229" t="s">
        <v>341</v>
      </c>
      <c r="BJ229" t="s">
        <v>341</v>
      </c>
      <c r="BK229" t="s">
        <v>341</v>
      </c>
      <c r="BL229" t="s">
        <v>341</v>
      </c>
      <c r="BM229" t="s">
        <v>341</v>
      </c>
      <c r="BN229" t="s">
        <v>341</v>
      </c>
      <c r="BO229" t="s">
        <v>341</v>
      </c>
      <c r="BP229" t="s">
        <v>341</v>
      </c>
      <c r="BQ229" t="s">
        <v>341</v>
      </c>
      <c r="BR229" t="s">
        <v>341</v>
      </c>
      <c r="BS229" t="s">
        <v>341</v>
      </c>
      <c r="BT229" t="s">
        <v>341</v>
      </c>
      <c r="BU229" t="s">
        <v>341</v>
      </c>
      <c r="BV229" t="s">
        <v>341</v>
      </c>
      <c r="BW229" t="s">
        <v>341</v>
      </c>
      <c r="BX229" t="s">
        <v>341</v>
      </c>
      <c r="BY229" t="s">
        <v>341</v>
      </c>
      <c r="BZ229" t="s">
        <v>341</v>
      </c>
      <c r="CA229" t="s">
        <v>341</v>
      </c>
      <c r="CB229" t="s">
        <v>341</v>
      </c>
      <c r="CC229" t="s">
        <v>341</v>
      </c>
      <c r="CD229" t="s">
        <v>341</v>
      </c>
      <c r="CE229" t="s">
        <v>341</v>
      </c>
      <c r="CF229" t="s">
        <v>341</v>
      </c>
      <c r="CG229" t="s">
        <v>341</v>
      </c>
      <c r="CH229" t="s">
        <v>341</v>
      </c>
      <c r="CI229" t="s">
        <v>341</v>
      </c>
      <c r="CJ229" t="s">
        <v>341</v>
      </c>
      <c r="CK229" t="s">
        <v>341</v>
      </c>
      <c r="CL229" t="s">
        <v>341</v>
      </c>
      <c r="CM229" t="str">
        <f t="shared" si="166"/>
        <v/>
      </c>
      <c r="CN229" t="str">
        <f t="shared" si="167"/>
        <v/>
      </c>
      <c r="CO229" t="str">
        <f t="shared" si="168"/>
        <v/>
      </c>
      <c r="CP229" t="str">
        <f t="shared" si="169"/>
        <v/>
      </c>
      <c r="CQ229" t="str">
        <f t="shared" si="170"/>
        <v/>
      </c>
      <c r="CR229" t="str">
        <f t="shared" si="171"/>
        <v/>
      </c>
      <c r="CS229" t="str">
        <f t="shared" si="172"/>
        <v>Processing: As a reactant</v>
      </c>
      <c r="CT229" t="str">
        <f t="shared" si="173"/>
        <v/>
      </c>
      <c r="CU229" t="str">
        <f t="shared" si="174"/>
        <v>102 - Raw Materials</v>
      </c>
      <c r="CV229" t="str">
        <f t="shared" si="175"/>
        <v/>
      </c>
      <c r="CW229" t="str">
        <f t="shared" si="176"/>
        <v/>
      </c>
      <c r="CX229" t="str">
        <f t="shared" si="177"/>
        <v/>
      </c>
      <c r="CY229" t="str">
        <f t="shared" si="178"/>
        <v/>
      </c>
      <c r="CZ229" t="str">
        <f t="shared" si="179"/>
        <v/>
      </c>
      <c r="DA229" t="str">
        <f t="shared" si="180"/>
        <v/>
      </c>
      <c r="DB229" t="str">
        <f t="shared" si="181"/>
        <v/>
      </c>
      <c r="DC229" t="str">
        <f t="shared" si="182"/>
        <v/>
      </c>
      <c r="DD229" t="str">
        <f t="shared" si="183"/>
        <v/>
      </c>
      <c r="DE229" t="str">
        <f t="shared" si="184"/>
        <v/>
      </c>
      <c r="DF229" t="str">
        <f t="shared" si="185"/>
        <v/>
      </c>
      <c r="DG229" t="str">
        <f t="shared" si="186"/>
        <v/>
      </c>
      <c r="DH229" t="str">
        <f t="shared" si="187"/>
        <v/>
      </c>
      <c r="DI229" t="str">
        <f t="shared" si="188"/>
        <v/>
      </c>
      <c r="DJ229" t="str">
        <f t="shared" si="189"/>
        <v/>
      </c>
      <c r="DK229" t="str">
        <f t="shared" si="190"/>
        <v/>
      </c>
      <c r="DL229" t="str">
        <f t="shared" si="191"/>
        <v/>
      </c>
      <c r="DM229" t="str">
        <f t="shared" si="192"/>
        <v/>
      </c>
      <c r="DN229" t="str">
        <f t="shared" si="193"/>
        <v/>
      </c>
      <c r="DO229" t="str">
        <f t="shared" si="194"/>
        <v/>
      </c>
      <c r="DP229" t="str">
        <f t="shared" si="195"/>
        <v/>
      </c>
      <c r="DQ229" t="str">
        <f t="shared" si="196"/>
        <v/>
      </c>
      <c r="DR229" t="str">
        <f t="shared" si="197"/>
        <v/>
      </c>
      <c r="DS229" t="str">
        <f t="shared" si="198"/>
        <v/>
      </c>
      <c r="DT229" t="str">
        <f t="shared" si="199"/>
        <v/>
      </c>
      <c r="DU229" t="str">
        <f t="shared" si="200"/>
        <v/>
      </c>
      <c r="DV229" t="str">
        <f t="shared" si="201"/>
        <v/>
      </c>
      <c r="DW229" t="str">
        <f t="shared" si="202"/>
        <v/>
      </c>
      <c r="DX229" t="str">
        <f t="shared" si="203"/>
        <v/>
      </c>
      <c r="DY229" t="str">
        <f t="shared" si="204"/>
        <v/>
      </c>
      <c r="DZ229" t="str">
        <f t="shared" si="205"/>
        <v/>
      </c>
      <c r="EA229" t="str">
        <f t="shared" si="206"/>
        <v/>
      </c>
      <c r="EB229" t="str">
        <f t="shared" si="207"/>
        <v/>
      </c>
      <c r="EC229" t="str">
        <f t="shared" si="208"/>
        <v/>
      </c>
      <c r="ED229" t="str">
        <f t="shared" si="209"/>
        <v/>
      </c>
      <c r="EE229" t="str">
        <f t="shared" si="210"/>
        <v/>
      </c>
      <c r="EF229" t="str">
        <f t="shared" si="211"/>
        <v/>
      </c>
      <c r="EG229" t="str">
        <f t="shared" si="212"/>
        <v/>
      </c>
      <c r="EH229" t="str">
        <f t="shared" si="213"/>
        <v/>
      </c>
      <c r="EI229" t="str">
        <f t="shared" si="214"/>
        <v/>
      </c>
      <c r="EJ229" t="str">
        <f t="shared" si="215"/>
        <v/>
      </c>
      <c r="EK229" t="str">
        <f t="shared" si="216"/>
        <v/>
      </c>
      <c r="EL229" t="str">
        <f t="shared" si="217"/>
        <v/>
      </c>
      <c r="EM229" t="str">
        <f t="shared" si="218"/>
        <v/>
      </c>
      <c r="EN229" t="str">
        <f t="shared" si="219"/>
        <v/>
      </c>
    </row>
    <row r="230" spans="1:144" ht="57.6">
      <c r="A230" s="7" t="s">
        <v>328</v>
      </c>
      <c r="B230" s="7">
        <v>2022</v>
      </c>
      <c r="C230" t="s">
        <v>745</v>
      </c>
      <c r="D230" t="s">
        <v>746</v>
      </c>
      <c r="E230" t="s">
        <v>747</v>
      </c>
      <c r="F230" t="s">
        <v>748</v>
      </c>
      <c r="G230" t="s">
        <v>749</v>
      </c>
      <c r="H230" t="s">
        <v>424</v>
      </c>
      <c r="I230">
        <v>99156</v>
      </c>
      <c r="J230" s="136">
        <f>VLOOKUP(H230, 'TRI Crosswalk codes'!D:E, 2, FALSE)</f>
        <v>10</v>
      </c>
      <c r="K230">
        <v>336413</v>
      </c>
      <c r="L230" s="137" t="str">
        <f>VLOOKUP(K230, '2017-2022 NAICS'!C:D, 2, FALSE)</f>
        <v>Other Aircraft Parts and Auxiliary Equipment Manufacturing</v>
      </c>
      <c r="M230" s="137" t="str">
        <f>IF(COUNTIF('Raw TRI Data'!A:A, K230) &gt;0, "Yes", "No")</f>
        <v>No</v>
      </c>
      <c r="N230">
        <v>48.185363000000002</v>
      </c>
      <c r="O230">
        <v>-117.04006800000001</v>
      </c>
      <c r="P230" s="15">
        <v>110005397356</v>
      </c>
      <c r="Q230" s="15">
        <v>1322221444298</v>
      </c>
      <c r="R230" t="s">
        <v>335</v>
      </c>
      <c r="S230" t="s">
        <v>336</v>
      </c>
      <c r="T230" s="160">
        <v>2</v>
      </c>
      <c r="U230" s="136" t="str">
        <f>VLOOKUP(T230, 'TRI Crosswalk codes'!A:B, 2, FALSE)</f>
        <v>100 to 999</v>
      </c>
      <c r="V230" t="s">
        <v>337</v>
      </c>
      <c r="W230">
        <v>0</v>
      </c>
      <c r="Y230">
        <v>0</v>
      </c>
      <c r="Z230">
        <v>0</v>
      </c>
      <c r="AA230" t="s">
        <v>338</v>
      </c>
      <c r="AB230" s="137" t="str">
        <f t="shared" si="165"/>
        <v>Processing: As a formulation component; P210 - Flame Retardants</v>
      </c>
      <c r="AC230" s="137" t="s">
        <v>339</v>
      </c>
      <c r="AD230" s="26" t="str">
        <f>VLOOKUP(K230, 'NAICS OES Crosswalk'!A:C, 3, FALSE)</f>
        <v>Processing: Laminates and Prepreg Manufacturing</v>
      </c>
      <c r="AE230" s="26" t="str">
        <f>_xlfn.XLOOKUP($C230,'TRIFD to COU Crosswalk'!A:A,'TRIFD to COU Crosswalk'!B:B)</f>
        <v>Reactive use in automotive and aviation articles </v>
      </c>
      <c r="AF230" s="137" t="s">
        <v>744</v>
      </c>
      <c r="AK230" t="s">
        <v>341</v>
      </c>
      <c r="AL230" t="s">
        <v>341</v>
      </c>
      <c r="AM230" t="s">
        <v>341</v>
      </c>
      <c r="AN230" t="s">
        <v>341</v>
      </c>
      <c r="AO230" t="s">
        <v>341</v>
      </c>
      <c r="AP230" t="s">
        <v>341</v>
      </c>
      <c r="AQ230" t="s">
        <v>341</v>
      </c>
      <c r="AR230" t="s">
        <v>341</v>
      </c>
      <c r="AS230" t="s">
        <v>341</v>
      </c>
      <c r="AT230" t="s">
        <v>341</v>
      </c>
      <c r="AU230" t="s">
        <v>341</v>
      </c>
      <c r="AV230" t="s">
        <v>341</v>
      </c>
      <c r="AW230" t="s">
        <v>342</v>
      </c>
      <c r="AX230" t="s">
        <v>341</v>
      </c>
      <c r="AY230" t="s">
        <v>341</v>
      </c>
      <c r="AZ230" t="s">
        <v>341</v>
      </c>
      <c r="BA230" t="s">
        <v>341</v>
      </c>
      <c r="BB230" t="s">
        <v>341</v>
      </c>
      <c r="BC230" t="s">
        <v>341</v>
      </c>
      <c r="BD230" t="s">
        <v>341</v>
      </c>
      <c r="BE230" t="s">
        <v>341</v>
      </c>
      <c r="BF230" t="s">
        <v>341</v>
      </c>
      <c r="BG230" t="s">
        <v>342</v>
      </c>
      <c r="BH230" t="s">
        <v>341</v>
      </c>
      <c r="BI230" t="s">
        <v>341</v>
      </c>
      <c r="BJ230" t="s">
        <v>341</v>
      </c>
      <c r="BK230" t="s">
        <v>341</v>
      </c>
      <c r="BL230" t="s">
        <v>341</v>
      </c>
      <c r="BM230" t="s">
        <v>341</v>
      </c>
      <c r="BN230" t="s">
        <v>341</v>
      </c>
      <c r="BO230" t="s">
        <v>341</v>
      </c>
      <c r="BP230" t="s">
        <v>341</v>
      </c>
      <c r="BQ230" t="s">
        <v>341</v>
      </c>
      <c r="BR230" t="s">
        <v>341</v>
      </c>
      <c r="BS230" t="s">
        <v>341</v>
      </c>
      <c r="BT230" t="s">
        <v>341</v>
      </c>
      <c r="BU230" t="s">
        <v>341</v>
      </c>
      <c r="BV230" t="s">
        <v>341</v>
      </c>
      <c r="BW230" t="s">
        <v>341</v>
      </c>
      <c r="BX230" t="s">
        <v>341</v>
      </c>
      <c r="BY230" t="s">
        <v>341</v>
      </c>
      <c r="BZ230" t="s">
        <v>341</v>
      </c>
      <c r="CA230" t="s">
        <v>341</v>
      </c>
      <c r="CB230" t="s">
        <v>341</v>
      </c>
      <c r="CC230" t="s">
        <v>341</v>
      </c>
      <c r="CD230" t="s">
        <v>341</v>
      </c>
      <c r="CE230" t="s">
        <v>341</v>
      </c>
      <c r="CF230" t="s">
        <v>341</v>
      </c>
      <c r="CG230" t="s">
        <v>341</v>
      </c>
      <c r="CH230" t="s">
        <v>341</v>
      </c>
      <c r="CI230" t="s">
        <v>341</v>
      </c>
      <c r="CJ230" t="s">
        <v>341</v>
      </c>
      <c r="CK230" t="s">
        <v>341</v>
      </c>
      <c r="CL230" t="s">
        <v>341</v>
      </c>
      <c r="CM230" t="str">
        <f t="shared" si="166"/>
        <v/>
      </c>
      <c r="CN230" t="str">
        <f t="shared" si="167"/>
        <v/>
      </c>
      <c r="CO230" t="str">
        <f t="shared" si="168"/>
        <v/>
      </c>
      <c r="CP230" t="str">
        <f t="shared" si="169"/>
        <v/>
      </c>
      <c r="CQ230" t="str">
        <f t="shared" si="170"/>
        <v/>
      </c>
      <c r="CR230" t="str">
        <f t="shared" si="171"/>
        <v/>
      </c>
      <c r="CS230" t="str">
        <f t="shared" si="172"/>
        <v/>
      </c>
      <c r="CT230" t="str">
        <f t="shared" si="173"/>
        <v/>
      </c>
      <c r="CU230" t="str">
        <f t="shared" si="174"/>
        <v/>
      </c>
      <c r="CV230" t="str">
        <f t="shared" si="175"/>
        <v/>
      </c>
      <c r="CW230" t="str">
        <f t="shared" si="176"/>
        <v/>
      </c>
      <c r="CX230" t="str">
        <f t="shared" si="177"/>
        <v/>
      </c>
      <c r="CY230" t="str">
        <f t="shared" si="178"/>
        <v>Processing: As a formulation component</v>
      </c>
      <c r="CZ230" t="str">
        <f t="shared" si="179"/>
        <v/>
      </c>
      <c r="DA230" t="str">
        <f t="shared" si="180"/>
        <v/>
      </c>
      <c r="DB230" t="str">
        <f t="shared" si="181"/>
        <v/>
      </c>
      <c r="DC230" t="str">
        <f t="shared" si="182"/>
        <v/>
      </c>
      <c r="DD230" t="str">
        <f t="shared" si="183"/>
        <v/>
      </c>
      <c r="DE230" t="str">
        <f t="shared" si="184"/>
        <v/>
      </c>
      <c r="DF230" t="str">
        <f t="shared" si="185"/>
        <v/>
      </c>
      <c r="DG230" t="str">
        <f t="shared" si="186"/>
        <v/>
      </c>
      <c r="DH230" t="str">
        <f t="shared" si="187"/>
        <v/>
      </c>
      <c r="DI230" t="str">
        <f t="shared" si="188"/>
        <v>P210 - Flame Retardants</v>
      </c>
      <c r="DJ230" t="str">
        <f t="shared" si="189"/>
        <v/>
      </c>
      <c r="DK230" t="str">
        <f t="shared" si="190"/>
        <v/>
      </c>
      <c r="DL230" t="str">
        <f t="shared" si="191"/>
        <v/>
      </c>
      <c r="DM230" t="str">
        <f t="shared" si="192"/>
        <v/>
      </c>
      <c r="DN230" t="str">
        <f t="shared" si="193"/>
        <v/>
      </c>
      <c r="DO230" t="str">
        <f t="shared" si="194"/>
        <v/>
      </c>
      <c r="DP230" t="str">
        <f t="shared" si="195"/>
        <v/>
      </c>
      <c r="DQ230" t="str">
        <f t="shared" si="196"/>
        <v/>
      </c>
      <c r="DR230" t="str">
        <f t="shared" si="197"/>
        <v/>
      </c>
      <c r="DS230" t="str">
        <f t="shared" si="198"/>
        <v/>
      </c>
      <c r="DT230" t="str">
        <f t="shared" si="199"/>
        <v/>
      </c>
      <c r="DU230" t="str">
        <f t="shared" si="200"/>
        <v/>
      </c>
      <c r="DV230" t="str">
        <f t="shared" si="201"/>
        <v/>
      </c>
      <c r="DW230" t="str">
        <f t="shared" si="202"/>
        <v/>
      </c>
      <c r="DX230" t="str">
        <f t="shared" si="203"/>
        <v/>
      </c>
      <c r="DY230" t="str">
        <f t="shared" si="204"/>
        <v/>
      </c>
      <c r="DZ230" t="str">
        <f t="shared" si="205"/>
        <v/>
      </c>
      <c r="EA230" t="str">
        <f t="shared" si="206"/>
        <v/>
      </c>
      <c r="EB230" t="str">
        <f t="shared" si="207"/>
        <v/>
      </c>
      <c r="EC230" t="str">
        <f t="shared" si="208"/>
        <v/>
      </c>
      <c r="ED230" t="str">
        <f t="shared" si="209"/>
        <v/>
      </c>
      <c r="EE230" t="str">
        <f t="shared" si="210"/>
        <v/>
      </c>
      <c r="EF230" t="str">
        <f t="shared" si="211"/>
        <v/>
      </c>
      <c r="EG230" t="str">
        <f t="shared" si="212"/>
        <v/>
      </c>
      <c r="EH230" t="str">
        <f t="shared" si="213"/>
        <v/>
      </c>
      <c r="EI230" t="str">
        <f t="shared" si="214"/>
        <v/>
      </c>
      <c r="EJ230" t="str">
        <f t="shared" si="215"/>
        <v/>
      </c>
      <c r="EK230" t="str">
        <f t="shared" si="216"/>
        <v/>
      </c>
      <c r="EL230" t="str">
        <f t="shared" si="217"/>
        <v/>
      </c>
      <c r="EM230" t="str">
        <f t="shared" si="218"/>
        <v/>
      </c>
      <c r="EN230" t="str">
        <f t="shared" si="219"/>
        <v/>
      </c>
    </row>
    <row r="231" spans="1:144" ht="57.6">
      <c r="A231" s="7" t="s">
        <v>328</v>
      </c>
      <c r="B231" s="7">
        <v>2023</v>
      </c>
      <c r="C231" t="s">
        <v>745</v>
      </c>
      <c r="D231" t="s">
        <v>746</v>
      </c>
      <c r="E231" t="s">
        <v>747</v>
      </c>
      <c r="F231" t="s">
        <v>748</v>
      </c>
      <c r="G231" t="s">
        <v>749</v>
      </c>
      <c r="H231" t="s">
        <v>424</v>
      </c>
      <c r="I231">
        <v>99156</v>
      </c>
      <c r="J231" s="136">
        <f>VLOOKUP(H231, 'TRI Crosswalk codes'!D:E, 2, FALSE)</f>
        <v>10</v>
      </c>
      <c r="K231">
        <v>336413</v>
      </c>
      <c r="L231" s="137" t="str">
        <f>VLOOKUP(K231, '2017-2022 NAICS'!C:D, 2, FALSE)</f>
        <v>Other Aircraft Parts and Auxiliary Equipment Manufacturing</v>
      </c>
      <c r="M231" s="137" t="str">
        <f>IF(COUNTIF('Raw TRI Data'!A:A, K231) &gt;0, "Yes", "No")</f>
        <v>No</v>
      </c>
      <c r="N231">
        <v>48.185363000000002</v>
      </c>
      <c r="O231">
        <v>-117.04006800000001</v>
      </c>
      <c r="P231" s="15">
        <v>110005397356</v>
      </c>
      <c r="Q231" s="15">
        <v>1323222342457</v>
      </c>
      <c r="R231" t="s">
        <v>335</v>
      </c>
      <c r="S231" t="s">
        <v>336</v>
      </c>
      <c r="T231" s="160">
        <v>2</v>
      </c>
      <c r="U231" s="136" t="str">
        <f>VLOOKUP(T231, 'TRI Crosswalk codes'!A:B, 2, FALSE)</f>
        <v>100 to 999</v>
      </c>
      <c r="V231">
        <v>1.5</v>
      </c>
      <c r="W231">
        <v>1.5</v>
      </c>
      <c r="Y231">
        <v>0</v>
      </c>
      <c r="Z231">
        <v>1.5</v>
      </c>
      <c r="AA231" t="s">
        <v>338</v>
      </c>
      <c r="AB231" s="137" t="str">
        <f t="shared" si="165"/>
        <v>Processing: As a formulation component; P210 - Flame Retardants</v>
      </c>
      <c r="AC231" s="137" t="s">
        <v>339</v>
      </c>
      <c r="AD231" s="26" t="str">
        <f>VLOOKUP(K231, 'NAICS OES Crosswalk'!A:C, 3, FALSE)</f>
        <v>Processing: Laminates and Prepreg Manufacturing</v>
      </c>
      <c r="AE231" s="26" t="str">
        <f>_xlfn.XLOOKUP($C231,'TRIFD to COU Crosswalk'!A:A,'TRIFD to COU Crosswalk'!B:B)</f>
        <v>Reactive use in automotive and aviation articles </v>
      </c>
      <c r="AF231" s="137" t="s">
        <v>744</v>
      </c>
      <c r="AK231" t="s">
        <v>341</v>
      </c>
      <c r="AL231" t="s">
        <v>341</v>
      </c>
      <c r="AM231" t="s">
        <v>341</v>
      </c>
      <c r="AN231" t="s">
        <v>341</v>
      </c>
      <c r="AO231" t="s">
        <v>341</v>
      </c>
      <c r="AP231" t="s">
        <v>341</v>
      </c>
      <c r="AQ231" t="s">
        <v>341</v>
      </c>
      <c r="AR231" t="s">
        <v>341</v>
      </c>
      <c r="AS231" t="s">
        <v>341</v>
      </c>
      <c r="AT231" t="s">
        <v>341</v>
      </c>
      <c r="AU231" t="s">
        <v>341</v>
      </c>
      <c r="AV231" t="s">
        <v>341</v>
      </c>
      <c r="AW231" t="s">
        <v>342</v>
      </c>
      <c r="AX231" t="s">
        <v>341</v>
      </c>
      <c r="AY231" t="s">
        <v>341</v>
      </c>
      <c r="AZ231" t="s">
        <v>341</v>
      </c>
      <c r="BA231" t="s">
        <v>341</v>
      </c>
      <c r="BB231" t="s">
        <v>341</v>
      </c>
      <c r="BC231" t="s">
        <v>341</v>
      </c>
      <c r="BD231" t="s">
        <v>341</v>
      </c>
      <c r="BE231" t="s">
        <v>341</v>
      </c>
      <c r="BF231" t="s">
        <v>341</v>
      </c>
      <c r="BG231" t="s">
        <v>342</v>
      </c>
      <c r="BH231" t="s">
        <v>341</v>
      </c>
      <c r="BI231" t="s">
        <v>341</v>
      </c>
      <c r="BJ231" t="s">
        <v>341</v>
      </c>
      <c r="BK231" t="s">
        <v>341</v>
      </c>
      <c r="BL231" t="s">
        <v>341</v>
      </c>
      <c r="BM231" t="s">
        <v>341</v>
      </c>
      <c r="BN231" t="s">
        <v>341</v>
      </c>
      <c r="BO231" t="s">
        <v>341</v>
      </c>
      <c r="BP231" t="s">
        <v>341</v>
      </c>
      <c r="BQ231" t="s">
        <v>341</v>
      </c>
      <c r="BR231" t="s">
        <v>341</v>
      </c>
      <c r="BS231" t="s">
        <v>341</v>
      </c>
      <c r="BT231" t="s">
        <v>341</v>
      </c>
      <c r="BU231" t="s">
        <v>341</v>
      </c>
      <c r="BV231" t="s">
        <v>341</v>
      </c>
      <c r="BW231" t="s">
        <v>341</v>
      </c>
      <c r="BX231" t="s">
        <v>341</v>
      </c>
      <c r="BY231" t="s">
        <v>341</v>
      </c>
      <c r="BZ231" t="s">
        <v>341</v>
      </c>
      <c r="CA231" t="s">
        <v>341</v>
      </c>
      <c r="CB231" t="s">
        <v>341</v>
      </c>
      <c r="CC231" t="s">
        <v>341</v>
      </c>
      <c r="CD231" t="s">
        <v>341</v>
      </c>
      <c r="CE231" t="s">
        <v>341</v>
      </c>
      <c r="CF231" t="s">
        <v>341</v>
      </c>
      <c r="CG231" t="s">
        <v>341</v>
      </c>
      <c r="CH231" t="s">
        <v>341</v>
      </c>
      <c r="CI231" t="s">
        <v>341</v>
      </c>
      <c r="CJ231" t="s">
        <v>341</v>
      </c>
      <c r="CK231" t="s">
        <v>341</v>
      </c>
      <c r="CL231" t="s">
        <v>341</v>
      </c>
      <c r="CM231" t="str">
        <f t="shared" si="166"/>
        <v/>
      </c>
      <c r="CN231" t="str">
        <f t="shared" si="167"/>
        <v/>
      </c>
      <c r="CO231" t="str">
        <f t="shared" si="168"/>
        <v/>
      </c>
      <c r="CP231" t="str">
        <f t="shared" si="169"/>
        <v/>
      </c>
      <c r="CQ231" t="str">
        <f t="shared" si="170"/>
        <v/>
      </c>
      <c r="CR231" t="str">
        <f t="shared" si="171"/>
        <v/>
      </c>
      <c r="CS231" t="str">
        <f t="shared" si="172"/>
        <v/>
      </c>
      <c r="CT231" t="str">
        <f t="shared" si="173"/>
        <v/>
      </c>
      <c r="CU231" t="str">
        <f t="shared" si="174"/>
        <v/>
      </c>
      <c r="CV231" t="str">
        <f t="shared" si="175"/>
        <v/>
      </c>
      <c r="CW231" t="str">
        <f t="shared" si="176"/>
        <v/>
      </c>
      <c r="CX231" t="str">
        <f t="shared" si="177"/>
        <v/>
      </c>
      <c r="CY231" t="str">
        <f t="shared" si="178"/>
        <v>Processing: As a formulation component</v>
      </c>
      <c r="CZ231" t="str">
        <f t="shared" si="179"/>
        <v/>
      </c>
      <c r="DA231" t="str">
        <f t="shared" si="180"/>
        <v/>
      </c>
      <c r="DB231" t="str">
        <f t="shared" si="181"/>
        <v/>
      </c>
      <c r="DC231" t="str">
        <f t="shared" si="182"/>
        <v/>
      </c>
      <c r="DD231" t="str">
        <f t="shared" si="183"/>
        <v/>
      </c>
      <c r="DE231" t="str">
        <f t="shared" si="184"/>
        <v/>
      </c>
      <c r="DF231" t="str">
        <f t="shared" si="185"/>
        <v/>
      </c>
      <c r="DG231" t="str">
        <f t="shared" si="186"/>
        <v/>
      </c>
      <c r="DH231" t="str">
        <f t="shared" si="187"/>
        <v/>
      </c>
      <c r="DI231" t="str">
        <f t="shared" si="188"/>
        <v>P210 - Flame Retardants</v>
      </c>
      <c r="DJ231" t="str">
        <f t="shared" si="189"/>
        <v/>
      </c>
      <c r="DK231" t="str">
        <f t="shared" si="190"/>
        <v/>
      </c>
      <c r="DL231" t="str">
        <f t="shared" si="191"/>
        <v/>
      </c>
      <c r="DM231" t="str">
        <f t="shared" si="192"/>
        <v/>
      </c>
      <c r="DN231" t="str">
        <f t="shared" si="193"/>
        <v/>
      </c>
      <c r="DO231" t="str">
        <f t="shared" si="194"/>
        <v/>
      </c>
      <c r="DP231" t="str">
        <f t="shared" si="195"/>
        <v/>
      </c>
      <c r="DQ231" t="str">
        <f t="shared" si="196"/>
        <v/>
      </c>
      <c r="DR231" t="str">
        <f t="shared" si="197"/>
        <v/>
      </c>
      <c r="DS231" t="str">
        <f t="shared" si="198"/>
        <v/>
      </c>
      <c r="DT231" t="str">
        <f t="shared" si="199"/>
        <v/>
      </c>
      <c r="DU231" t="str">
        <f t="shared" si="200"/>
        <v/>
      </c>
      <c r="DV231" t="str">
        <f t="shared" si="201"/>
        <v/>
      </c>
      <c r="DW231" t="str">
        <f t="shared" si="202"/>
        <v/>
      </c>
      <c r="DX231" t="str">
        <f t="shared" si="203"/>
        <v/>
      </c>
      <c r="DY231" t="str">
        <f t="shared" si="204"/>
        <v/>
      </c>
      <c r="DZ231" t="str">
        <f t="shared" si="205"/>
        <v/>
      </c>
      <c r="EA231" t="str">
        <f t="shared" si="206"/>
        <v/>
      </c>
      <c r="EB231" t="str">
        <f t="shared" si="207"/>
        <v/>
      </c>
      <c r="EC231" t="str">
        <f t="shared" si="208"/>
        <v/>
      </c>
      <c r="ED231" t="str">
        <f t="shared" si="209"/>
        <v/>
      </c>
      <c r="EE231" t="str">
        <f t="shared" si="210"/>
        <v/>
      </c>
      <c r="EF231" t="str">
        <f t="shared" si="211"/>
        <v/>
      </c>
      <c r="EG231" t="str">
        <f t="shared" si="212"/>
        <v/>
      </c>
      <c r="EH231" t="str">
        <f t="shared" si="213"/>
        <v/>
      </c>
      <c r="EI231" t="str">
        <f t="shared" si="214"/>
        <v/>
      </c>
      <c r="EJ231" t="str">
        <f t="shared" si="215"/>
        <v/>
      </c>
      <c r="EK231" t="str">
        <f t="shared" si="216"/>
        <v/>
      </c>
      <c r="EL231" t="str">
        <f t="shared" si="217"/>
        <v/>
      </c>
      <c r="EM231" t="str">
        <f t="shared" si="218"/>
        <v/>
      </c>
      <c r="EN231" t="str">
        <f t="shared" si="219"/>
        <v/>
      </c>
    </row>
    <row r="232" spans="1:144" ht="100.9">
      <c r="A232" s="7" t="s">
        <v>328</v>
      </c>
      <c r="B232" s="7">
        <v>2019</v>
      </c>
      <c r="C232" t="s">
        <v>750</v>
      </c>
      <c r="D232" t="s">
        <v>751</v>
      </c>
      <c r="E232" t="s">
        <v>752</v>
      </c>
      <c r="F232" t="s">
        <v>753</v>
      </c>
      <c r="G232" t="s">
        <v>754</v>
      </c>
      <c r="H232" t="s">
        <v>755</v>
      </c>
      <c r="I232" s="160" t="s">
        <v>756</v>
      </c>
      <c r="J232" s="136">
        <f>VLOOKUP(H232, 'TRI Crosswalk codes'!D:E, 2, FALSE)</f>
        <v>1</v>
      </c>
      <c r="K232">
        <v>336411</v>
      </c>
      <c r="L232" s="137" t="str">
        <f>VLOOKUP(K232, '2017-2022 NAICS'!C:D, 2, FALSE)</f>
        <v>Aircraft Manufacturing</v>
      </c>
      <c r="M232" s="137" t="str">
        <f>IF(COUNTIF('Raw TRI Data'!A:A, K232) &gt;0, "Yes", "No")</f>
        <v>No</v>
      </c>
      <c r="N232">
        <v>41.247790000000002</v>
      </c>
      <c r="O232">
        <v>-73.101747000000003</v>
      </c>
      <c r="P232" s="15">
        <v>110000316970</v>
      </c>
      <c r="Q232" s="15">
        <v>1319218121402</v>
      </c>
      <c r="R232" t="s">
        <v>335</v>
      </c>
      <c r="S232" t="s">
        <v>336</v>
      </c>
      <c r="T232" s="160">
        <v>3</v>
      </c>
      <c r="U232" s="136" t="str">
        <f>VLOOKUP(T232, 'TRI Crosswalk codes'!A:B, 2, FALSE)</f>
        <v>1,000 to 9,999</v>
      </c>
      <c r="V232" t="s">
        <v>337</v>
      </c>
      <c r="W232">
        <v>0</v>
      </c>
      <c r="Y232">
        <v>0</v>
      </c>
      <c r="Z232">
        <v>0</v>
      </c>
      <c r="AA232" t="s">
        <v>338</v>
      </c>
      <c r="AB232" s="137" t="str">
        <f t="shared" si="165"/>
        <v>Processing: As a formulation component; P210 - Flame Retardants</v>
      </c>
      <c r="AC232" s="137" t="s">
        <v>339</v>
      </c>
      <c r="AD232" s="26" t="str">
        <f>VLOOKUP(K232, 'NAICS OES Crosswalk'!A:C, 3, FALSE)</f>
        <v>Processing: Laminates and Prepreg Manufacturing</v>
      </c>
      <c r="AE232" s="26" t="str">
        <f>_xlfn.XLOOKUP($C232,'TRIFD to COU Crosswalk'!A:A,'TRIFD to COU Crosswalk'!B:B)</f>
        <v>Processing: reactive flame retardant in transportation equipment manufacturing</v>
      </c>
      <c r="AF232" s="137" t="s">
        <v>757</v>
      </c>
      <c r="AH232" s="26"/>
      <c r="AI232" s="26"/>
      <c r="AK232" t="s">
        <v>341</v>
      </c>
      <c r="AL232" t="s">
        <v>341</v>
      </c>
      <c r="AM232" t="s">
        <v>341</v>
      </c>
      <c r="AN232" t="s">
        <v>341</v>
      </c>
      <c r="AO232" t="s">
        <v>341</v>
      </c>
      <c r="AP232" t="s">
        <v>341</v>
      </c>
      <c r="AQ232" t="s">
        <v>341</v>
      </c>
      <c r="AR232" t="s">
        <v>341</v>
      </c>
      <c r="AS232" t="s">
        <v>341</v>
      </c>
      <c r="AT232" t="s">
        <v>341</v>
      </c>
      <c r="AU232" t="s">
        <v>341</v>
      </c>
      <c r="AV232" t="s">
        <v>341</v>
      </c>
      <c r="AW232" t="s">
        <v>342</v>
      </c>
      <c r="AX232" t="s">
        <v>341</v>
      </c>
      <c r="AY232" t="s">
        <v>341</v>
      </c>
      <c r="AZ232" t="s">
        <v>341</v>
      </c>
      <c r="BA232" t="s">
        <v>341</v>
      </c>
      <c r="BB232" t="s">
        <v>341</v>
      </c>
      <c r="BC232" t="s">
        <v>341</v>
      </c>
      <c r="BD232" t="s">
        <v>341</v>
      </c>
      <c r="BE232" t="s">
        <v>341</v>
      </c>
      <c r="BF232" t="s">
        <v>341</v>
      </c>
      <c r="BG232" t="s">
        <v>342</v>
      </c>
      <c r="BH232" t="s">
        <v>341</v>
      </c>
      <c r="BI232" t="s">
        <v>341</v>
      </c>
      <c r="BJ232" t="s">
        <v>341</v>
      </c>
      <c r="BK232" t="s">
        <v>341</v>
      </c>
      <c r="BL232" t="s">
        <v>341</v>
      </c>
      <c r="BM232" t="s">
        <v>341</v>
      </c>
      <c r="BN232" t="s">
        <v>341</v>
      </c>
      <c r="BO232" t="s">
        <v>341</v>
      </c>
      <c r="BP232" t="s">
        <v>341</v>
      </c>
      <c r="BQ232" t="s">
        <v>341</v>
      </c>
      <c r="BR232" t="s">
        <v>341</v>
      </c>
      <c r="BS232" t="s">
        <v>341</v>
      </c>
      <c r="BT232" t="s">
        <v>341</v>
      </c>
      <c r="BU232" t="s">
        <v>341</v>
      </c>
      <c r="BV232" t="s">
        <v>341</v>
      </c>
      <c r="BW232" t="s">
        <v>341</v>
      </c>
      <c r="BX232" t="s">
        <v>341</v>
      </c>
      <c r="BY232" t="s">
        <v>341</v>
      </c>
      <c r="BZ232" t="s">
        <v>341</v>
      </c>
      <c r="CA232" t="s">
        <v>341</v>
      </c>
      <c r="CB232" t="s">
        <v>341</v>
      </c>
      <c r="CC232" t="s">
        <v>341</v>
      </c>
      <c r="CD232" t="s">
        <v>341</v>
      </c>
      <c r="CE232" t="s">
        <v>341</v>
      </c>
      <c r="CF232" t="s">
        <v>341</v>
      </c>
      <c r="CG232" t="s">
        <v>341</v>
      </c>
      <c r="CH232" t="s">
        <v>341</v>
      </c>
      <c r="CI232" t="s">
        <v>341</v>
      </c>
      <c r="CJ232" t="s">
        <v>341</v>
      </c>
      <c r="CK232" t="s">
        <v>341</v>
      </c>
      <c r="CL232" t="s">
        <v>341</v>
      </c>
      <c r="CM232" t="str">
        <f t="shared" si="166"/>
        <v/>
      </c>
      <c r="CN232" t="str">
        <f t="shared" si="167"/>
        <v/>
      </c>
      <c r="CO232" t="str">
        <f t="shared" si="168"/>
        <v/>
      </c>
      <c r="CP232" t="str">
        <f t="shared" si="169"/>
        <v/>
      </c>
      <c r="CQ232" t="str">
        <f t="shared" si="170"/>
        <v/>
      </c>
      <c r="CR232" t="str">
        <f t="shared" si="171"/>
        <v/>
      </c>
      <c r="CS232" t="str">
        <f t="shared" si="172"/>
        <v/>
      </c>
      <c r="CT232" t="str">
        <f t="shared" si="173"/>
        <v/>
      </c>
      <c r="CU232" t="str">
        <f t="shared" si="174"/>
        <v/>
      </c>
      <c r="CV232" t="str">
        <f t="shared" si="175"/>
        <v/>
      </c>
      <c r="CW232" t="str">
        <f t="shared" si="176"/>
        <v/>
      </c>
      <c r="CX232" t="str">
        <f t="shared" si="177"/>
        <v/>
      </c>
      <c r="CY232" t="str">
        <f t="shared" si="178"/>
        <v>Processing: As a formulation component</v>
      </c>
      <c r="CZ232" t="str">
        <f t="shared" si="179"/>
        <v/>
      </c>
      <c r="DA232" t="str">
        <f t="shared" si="180"/>
        <v/>
      </c>
      <c r="DB232" t="str">
        <f t="shared" si="181"/>
        <v/>
      </c>
      <c r="DC232" t="str">
        <f t="shared" si="182"/>
        <v/>
      </c>
      <c r="DD232" t="str">
        <f t="shared" si="183"/>
        <v/>
      </c>
      <c r="DE232" t="str">
        <f t="shared" si="184"/>
        <v/>
      </c>
      <c r="DF232" t="str">
        <f t="shared" si="185"/>
        <v/>
      </c>
      <c r="DG232" t="str">
        <f t="shared" si="186"/>
        <v/>
      </c>
      <c r="DH232" t="str">
        <f t="shared" si="187"/>
        <v/>
      </c>
      <c r="DI232" t="str">
        <f t="shared" si="188"/>
        <v>P210 - Flame Retardants</v>
      </c>
      <c r="DJ232" t="str">
        <f t="shared" si="189"/>
        <v/>
      </c>
      <c r="DK232" t="str">
        <f t="shared" si="190"/>
        <v/>
      </c>
      <c r="DL232" t="str">
        <f t="shared" si="191"/>
        <v/>
      </c>
      <c r="DM232" t="str">
        <f t="shared" si="192"/>
        <v/>
      </c>
      <c r="DN232" t="str">
        <f t="shared" si="193"/>
        <v/>
      </c>
      <c r="DO232" t="str">
        <f t="shared" si="194"/>
        <v/>
      </c>
      <c r="DP232" t="str">
        <f t="shared" si="195"/>
        <v/>
      </c>
      <c r="DQ232" t="str">
        <f t="shared" si="196"/>
        <v/>
      </c>
      <c r="DR232" t="str">
        <f t="shared" si="197"/>
        <v/>
      </c>
      <c r="DS232" t="str">
        <f t="shared" si="198"/>
        <v/>
      </c>
      <c r="DT232" t="str">
        <f t="shared" si="199"/>
        <v/>
      </c>
      <c r="DU232" t="str">
        <f t="shared" si="200"/>
        <v/>
      </c>
      <c r="DV232" t="str">
        <f t="shared" si="201"/>
        <v/>
      </c>
      <c r="DW232" t="str">
        <f t="shared" si="202"/>
        <v/>
      </c>
      <c r="DX232" t="str">
        <f t="shared" si="203"/>
        <v/>
      </c>
      <c r="DY232" t="str">
        <f t="shared" si="204"/>
        <v/>
      </c>
      <c r="DZ232" t="str">
        <f t="shared" si="205"/>
        <v/>
      </c>
      <c r="EA232" t="str">
        <f t="shared" si="206"/>
        <v/>
      </c>
      <c r="EB232" t="str">
        <f t="shared" si="207"/>
        <v/>
      </c>
      <c r="EC232" t="str">
        <f t="shared" si="208"/>
        <v/>
      </c>
      <c r="ED232" t="str">
        <f t="shared" si="209"/>
        <v/>
      </c>
      <c r="EE232" t="str">
        <f t="shared" si="210"/>
        <v/>
      </c>
      <c r="EF232" t="str">
        <f t="shared" si="211"/>
        <v/>
      </c>
      <c r="EG232" t="str">
        <f t="shared" si="212"/>
        <v/>
      </c>
      <c r="EH232" t="str">
        <f t="shared" si="213"/>
        <v/>
      </c>
      <c r="EI232" t="str">
        <f t="shared" si="214"/>
        <v/>
      </c>
      <c r="EJ232" t="str">
        <f t="shared" si="215"/>
        <v/>
      </c>
      <c r="EK232" t="str">
        <f t="shared" si="216"/>
        <v/>
      </c>
      <c r="EL232" t="str">
        <f t="shared" si="217"/>
        <v/>
      </c>
      <c r="EM232" t="str">
        <f t="shared" si="218"/>
        <v/>
      </c>
      <c r="EN232" t="str">
        <f t="shared" si="219"/>
        <v/>
      </c>
    </row>
    <row r="233" spans="1:144" ht="100.9">
      <c r="A233" s="7" t="s">
        <v>328</v>
      </c>
      <c r="B233" s="7">
        <v>2020</v>
      </c>
      <c r="C233" t="s">
        <v>750</v>
      </c>
      <c r="D233" t="s">
        <v>751</v>
      </c>
      <c r="E233" t="s">
        <v>752</v>
      </c>
      <c r="F233" t="s">
        <v>753</v>
      </c>
      <c r="G233" t="s">
        <v>754</v>
      </c>
      <c r="H233" t="s">
        <v>755</v>
      </c>
      <c r="I233" s="160" t="s">
        <v>756</v>
      </c>
      <c r="J233" s="136">
        <f>VLOOKUP(H233, 'TRI Crosswalk codes'!D:E, 2, FALSE)</f>
        <v>1</v>
      </c>
      <c r="K233">
        <v>336411</v>
      </c>
      <c r="L233" s="137" t="str">
        <f>VLOOKUP(K233, '2017-2022 NAICS'!C:D, 2, FALSE)</f>
        <v>Aircraft Manufacturing</v>
      </c>
      <c r="M233" s="137" t="str">
        <f>IF(COUNTIF('Raw TRI Data'!A:A, K233) &gt;0, "Yes", "No")</f>
        <v>No</v>
      </c>
      <c r="N233">
        <v>41.247790000000002</v>
      </c>
      <c r="O233">
        <v>-73.101747000000003</v>
      </c>
      <c r="P233" s="15">
        <v>110000316970</v>
      </c>
      <c r="Q233" s="15">
        <v>1320219011083</v>
      </c>
      <c r="R233" t="s">
        <v>335</v>
      </c>
      <c r="S233" t="s">
        <v>336</v>
      </c>
      <c r="T233" s="160">
        <v>3</v>
      </c>
      <c r="U233" s="136" t="str">
        <f>VLOOKUP(T233, 'TRI Crosswalk codes'!A:B, 2, FALSE)</f>
        <v>1,000 to 9,999</v>
      </c>
      <c r="V233" t="s">
        <v>337</v>
      </c>
      <c r="W233">
        <v>0</v>
      </c>
      <c r="Y233">
        <v>0</v>
      </c>
      <c r="Z233">
        <v>0</v>
      </c>
      <c r="AA233" t="s">
        <v>338</v>
      </c>
      <c r="AB233" s="137" t="str">
        <f t="shared" si="165"/>
        <v>Processing: As a formulation component; P210 - Flame Retardants</v>
      </c>
      <c r="AC233" s="137" t="s">
        <v>339</v>
      </c>
      <c r="AD233" s="26" t="str">
        <f>VLOOKUP(K233, 'NAICS OES Crosswalk'!A:C, 3, FALSE)</f>
        <v>Processing: Laminates and Prepreg Manufacturing</v>
      </c>
      <c r="AE233" s="26" t="str">
        <f>_xlfn.XLOOKUP($C233,'TRIFD to COU Crosswalk'!A:A,'TRIFD to COU Crosswalk'!B:B)</f>
        <v>Processing: reactive flame retardant in transportation equipment manufacturing</v>
      </c>
      <c r="AF233" s="137" t="s">
        <v>757</v>
      </c>
      <c r="AH233" s="26"/>
      <c r="AI233" s="26"/>
      <c r="AK233" t="s">
        <v>341</v>
      </c>
      <c r="AL233" t="s">
        <v>341</v>
      </c>
      <c r="AM233" t="s">
        <v>341</v>
      </c>
      <c r="AN233" t="s">
        <v>341</v>
      </c>
      <c r="AO233" t="s">
        <v>341</v>
      </c>
      <c r="AP233" t="s">
        <v>341</v>
      </c>
      <c r="AQ233" t="s">
        <v>341</v>
      </c>
      <c r="AR233" t="s">
        <v>341</v>
      </c>
      <c r="AS233" t="s">
        <v>341</v>
      </c>
      <c r="AT233" t="s">
        <v>341</v>
      </c>
      <c r="AU233" t="s">
        <v>341</v>
      </c>
      <c r="AV233" t="s">
        <v>341</v>
      </c>
      <c r="AW233" t="s">
        <v>342</v>
      </c>
      <c r="AX233" t="s">
        <v>341</v>
      </c>
      <c r="AY233" t="s">
        <v>341</v>
      </c>
      <c r="AZ233" t="s">
        <v>341</v>
      </c>
      <c r="BA233" t="s">
        <v>341</v>
      </c>
      <c r="BB233" t="s">
        <v>341</v>
      </c>
      <c r="BC233" t="s">
        <v>341</v>
      </c>
      <c r="BD233" t="s">
        <v>341</v>
      </c>
      <c r="BE233" t="s">
        <v>341</v>
      </c>
      <c r="BF233" t="s">
        <v>341</v>
      </c>
      <c r="BG233" t="s">
        <v>342</v>
      </c>
      <c r="BH233" t="s">
        <v>341</v>
      </c>
      <c r="BI233" t="s">
        <v>341</v>
      </c>
      <c r="BJ233" t="s">
        <v>341</v>
      </c>
      <c r="BK233" t="s">
        <v>341</v>
      </c>
      <c r="BL233" t="s">
        <v>341</v>
      </c>
      <c r="BM233" t="s">
        <v>341</v>
      </c>
      <c r="BN233" t="s">
        <v>341</v>
      </c>
      <c r="BO233" t="s">
        <v>341</v>
      </c>
      <c r="BP233" t="s">
        <v>341</v>
      </c>
      <c r="BQ233" t="s">
        <v>341</v>
      </c>
      <c r="BR233" t="s">
        <v>341</v>
      </c>
      <c r="BS233" t="s">
        <v>341</v>
      </c>
      <c r="BT233" t="s">
        <v>341</v>
      </c>
      <c r="BU233" t="s">
        <v>341</v>
      </c>
      <c r="BV233" t="s">
        <v>341</v>
      </c>
      <c r="BW233" t="s">
        <v>341</v>
      </c>
      <c r="BX233" t="s">
        <v>341</v>
      </c>
      <c r="BY233" t="s">
        <v>341</v>
      </c>
      <c r="BZ233" t="s">
        <v>341</v>
      </c>
      <c r="CA233" t="s">
        <v>341</v>
      </c>
      <c r="CB233" t="s">
        <v>341</v>
      </c>
      <c r="CC233" t="s">
        <v>341</v>
      </c>
      <c r="CD233" t="s">
        <v>341</v>
      </c>
      <c r="CE233" t="s">
        <v>341</v>
      </c>
      <c r="CF233" t="s">
        <v>341</v>
      </c>
      <c r="CG233" t="s">
        <v>341</v>
      </c>
      <c r="CH233" t="s">
        <v>341</v>
      </c>
      <c r="CI233" t="s">
        <v>341</v>
      </c>
      <c r="CJ233" t="s">
        <v>341</v>
      </c>
      <c r="CK233" t="s">
        <v>341</v>
      </c>
      <c r="CL233" t="s">
        <v>341</v>
      </c>
      <c r="CM233" t="str">
        <f t="shared" si="166"/>
        <v/>
      </c>
      <c r="CN233" t="str">
        <f t="shared" si="167"/>
        <v/>
      </c>
      <c r="CO233" t="str">
        <f t="shared" si="168"/>
        <v/>
      </c>
      <c r="CP233" t="str">
        <f t="shared" si="169"/>
        <v/>
      </c>
      <c r="CQ233" t="str">
        <f t="shared" si="170"/>
        <v/>
      </c>
      <c r="CR233" t="str">
        <f t="shared" si="171"/>
        <v/>
      </c>
      <c r="CS233" t="str">
        <f t="shared" si="172"/>
        <v/>
      </c>
      <c r="CT233" t="str">
        <f t="shared" si="173"/>
        <v/>
      </c>
      <c r="CU233" t="str">
        <f t="shared" si="174"/>
        <v/>
      </c>
      <c r="CV233" t="str">
        <f t="shared" si="175"/>
        <v/>
      </c>
      <c r="CW233" t="str">
        <f t="shared" si="176"/>
        <v/>
      </c>
      <c r="CX233" t="str">
        <f t="shared" si="177"/>
        <v/>
      </c>
      <c r="CY233" t="str">
        <f t="shared" si="178"/>
        <v>Processing: As a formulation component</v>
      </c>
      <c r="CZ233" t="str">
        <f t="shared" si="179"/>
        <v/>
      </c>
      <c r="DA233" t="str">
        <f t="shared" si="180"/>
        <v/>
      </c>
      <c r="DB233" t="str">
        <f t="shared" si="181"/>
        <v/>
      </c>
      <c r="DC233" t="str">
        <f t="shared" si="182"/>
        <v/>
      </c>
      <c r="DD233" t="str">
        <f t="shared" si="183"/>
        <v/>
      </c>
      <c r="DE233" t="str">
        <f t="shared" si="184"/>
        <v/>
      </c>
      <c r="DF233" t="str">
        <f t="shared" si="185"/>
        <v/>
      </c>
      <c r="DG233" t="str">
        <f t="shared" si="186"/>
        <v/>
      </c>
      <c r="DH233" t="str">
        <f t="shared" si="187"/>
        <v/>
      </c>
      <c r="DI233" t="str">
        <f t="shared" si="188"/>
        <v>P210 - Flame Retardants</v>
      </c>
      <c r="DJ233" t="str">
        <f t="shared" si="189"/>
        <v/>
      </c>
      <c r="DK233" t="str">
        <f t="shared" si="190"/>
        <v/>
      </c>
      <c r="DL233" t="str">
        <f t="shared" si="191"/>
        <v/>
      </c>
      <c r="DM233" t="str">
        <f t="shared" si="192"/>
        <v/>
      </c>
      <c r="DN233" t="str">
        <f t="shared" si="193"/>
        <v/>
      </c>
      <c r="DO233" t="str">
        <f t="shared" si="194"/>
        <v/>
      </c>
      <c r="DP233" t="str">
        <f t="shared" si="195"/>
        <v/>
      </c>
      <c r="DQ233" t="str">
        <f t="shared" si="196"/>
        <v/>
      </c>
      <c r="DR233" t="str">
        <f t="shared" si="197"/>
        <v/>
      </c>
      <c r="DS233" t="str">
        <f t="shared" si="198"/>
        <v/>
      </c>
      <c r="DT233" t="str">
        <f t="shared" si="199"/>
        <v/>
      </c>
      <c r="DU233" t="str">
        <f t="shared" si="200"/>
        <v/>
      </c>
      <c r="DV233" t="str">
        <f t="shared" si="201"/>
        <v/>
      </c>
      <c r="DW233" t="str">
        <f t="shared" si="202"/>
        <v/>
      </c>
      <c r="DX233" t="str">
        <f t="shared" si="203"/>
        <v/>
      </c>
      <c r="DY233" t="str">
        <f t="shared" si="204"/>
        <v/>
      </c>
      <c r="DZ233" t="str">
        <f t="shared" si="205"/>
        <v/>
      </c>
      <c r="EA233" t="str">
        <f t="shared" si="206"/>
        <v/>
      </c>
      <c r="EB233" t="str">
        <f t="shared" si="207"/>
        <v/>
      </c>
      <c r="EC233" t="str">
        <f t="shared" si="208"/>
        <v/>
      </c>
      <c r="ED233" t="str">
        <f t="shared" si="209"/>
        <v/>
      </c>
      <c r="EE233" t="str">
        <f t="shared" si="210"/>
        <v/>
      </c>
      <c r="EF233" t="str">
        <f t="shared" si="211"/>
        <v/>
      </c>
      <c r="EG233" t="str">
        <f t="shared" si="212"/>
        <v/>
      </c>
      <c r="EH233" t="str">
        <f t="shared" si="213"/>
        <v/>
      </c>
      <c r="EI233" t="str">
        <f t="shared" si="214"/>
        <v/>
      </c>
      <c r="EJ233" t="str">
        <f t="shared" si="215"/>
        <v/>
      </c>
      <c r="EK233" t="str">
        <f t="shared" si="216"/>
        <v/>
      </c>
      <c r="EL233" t="str">
        <f t="shared" si="217"/>
        <v/>
      </c>
      <c r="EM233" t="str">
        <f t="shared" si="218"/>
        <v/>
      </c>
      <c r="EN233" t="str">
        <f t="shared" si="219"/>
        <v/>
      </c>
    </row>
    <row r="234" spans="1:144" ht="100.9">
      <c r="A234" s="7" t="s">
        <v>328</v>
      </c>
      <c r="B234" s="7">
        <v>2021</v>
      </c>
      <c r="C234" t="s">
        <v>750</v>
      </c>
      <c r="D234" t="s">
        <v>751</v>
      </c>
      <c r="E234" t="s">
        <v>752</v>
      </c>
      <c r="F234" t="s">
        <v>753</v>
      </c>
      <c r="G234" t="s">
        <v>754</v>
      </c>
      <c r="H234" t="s">
        <v>755</v>
      </c>
      <c r="I234" s="160" t="s">
        <v>756</v>
      </c>
      <c r="J234" s="136">
        <f>VLOOKUP(H234, 'TRI Crosswalk codes'!D:E, 2, FALSE)</f>
        <v>1</v>
      </c>
      <c r="K234">
        <v>336411</v>
      </c>
      <c r="L234" s="137" t="str">
        <f>VLOOKUP(K234, '2017-2022 NAICS'!C:D, 2, FALSE)</f>
        <v>Aircraft Manufacturing</v>
      </c>
      <c r="M234" s="137" t="str">
        <f>IF(COUNTIF('Raw TRI Data'!A:A, K234) &gt;0, "Yes", "No")</f>
        <v>No</v>
      </c>
      <c r="N234">
        <v>41.247790000000002</v>
      </c>
      <c r="O234">
        <v>-73.101747000000003</v>
      </c>
      <c r="P234" s="15">
        <v>110000316970</v>
      </c>
      <c r="Q234" s="15">
        <v>1321220104689</v>
      </c>
      <c r="R234" t="s">
        <v>335</v>
      </c>
      <c r="S234" t="s">
        <v>336</v>
      </c>
      <c r="T234" s="160">
        <v>3</v>
      </c>
      <c r="U234" s="136" t="str">
        <f>VLOOKUP(T234, 'TRI Crosswalk codes'!A:B, 2, FALSE)</f>
        <v>1,000 to 9,999</v>
      </c>
      <c r="V234" t="s">
        <v>337</v>
      </c>
      <c r="W234">
        <v>0</v>
      </c>
      <c r="Y234">
        <v>0</v>
      </c>
      <c r="Z234">
        <v>0</v>
      </c>
      <c r="AA234" t="s">
        <v>338</v>
      </c>
      <c r="AB234" s="137" t="str">
        <f t="shared" si="165"/>
        <v>Processing: As a formulation component; P210 - Flame Retardants</v>
      </c>
      <c r="AC234" s="137" t="s">
        <v>339</v>
      </c>
      <c r="AD234" s="26" t="str">
        <f>VLOOKUP(K234, 'NAICS OES Crosswalk'!A:C, 3, FALSE)</f>
        <v>Processing: Laminates and Prepreg Manufacturing</v>
      </c>
      <c r="AE234" s="26" t="str">
        <f>_xlfn.XLOOKUP($C234,'TRIFD to COU Crosswalk'!A:A,'TRIFD to COU Crosswalk'!B:B)</f>
        <v>Processing: reactive flame retardant in transportation equipment manufacturing</v>
      </c>
      <c r="AF234" s="137" t="s">
        <v>757</v>
      </c>
      <c r="AH234" s="26"/>
      <c r="AI234" s="26"/>
      <c r="AK234" t="s">
        <v>341</v>
      </c>
      <c r="AL234" t="s">
        <v>341</v>
      </c>
      <c r="AM234" t="s">
        <v>341</v>
      </c>
      <c r="AN234" t="s">
        <v>341</v>
      </c>
      <c r="AO234" t="s">
        <v>341</v>
      </c>
      <c r="AP234" t="s">
        <v>341</v>
      </c>
      <c r="AQ234" t="s">
        <v>341</v>
      </c>
      <c r="AR234" t="s">
        <v>341</v>
      </c>
      <c r="AS234" t="s">
        <v>341</v>
      </c>
      <c r="AT234" t="s">
        <v>341</v>
      </c>
      <c r="AU234" t="s">
        <v>341</v>
      </c>
      <c r="AV234" t="s">
        <v>341</v>
      </c>
      <c r="AW234" t="s">
        <v>342</v>
      </c>
      <c r="AX234" t="s">
        <v>341</v>
      </c>
      <c r="AY234" t="s">
        <v>341</v>
      </c>
      <c r="AZ234" t="s">
        <v>341</v>
      </c>
      <c r="BA234" t="s">
        <v>341</v>
      </c>
      <c r="BB234" t="s">
        <v>341</v>
      </c>
      <c r="BC234" t="s">
        <v>341</v>
      </c>
      <c r="BD234" t="s">
        <v>341</v>
      </c>
      <c r="BE234" t="s">
        <v>341</v>
      </c>
      <c r="BF234" t="s">
        <v>341</v>
      </c>
      <c r="BG234" t="s">
        <v>342</v>
      </c>
      <c r="BH234" t="s">
        <v>341</v>
      </c>
      <c r="BI234" t="s">
        <v>341</v>
      </c>
      <c r="BJ234" t="s">
        <v>341</v>
      </c>
      <c r="BK234" t="s">
        <v>341</v>
      </c>
      <c r="BL234" t="s">
        <v>341</v>
      </c>
      <c r="BM234" t="s">
        <v>341</v>
      </c>
      <c r="BN234" t="s">
        <v>341</v>
      </c>
      <c r="BO234" t="s">
        <v>341</v>
      </c>
      <c r="BP234" t="s">
        <v>341</v>
      </c>
      <c r="BQ234" t="s">
        <v>341</v>
      </c>
      <c r="BR234" t="s">
        <v>341</v>
      </c>
      <c r="BS234" t="s">
        <v>341</v>
      </c>
      <c r="BT234" t="s">
        <v>341</v>
      </c>
      <c r="BU234" t="s">
        <v>341</v>
      </c>
      <c r="BV234" t="s">
        <v>341</v>
      </c>
      <c r="BW234" t="s">
        <v>341</v>
      </c>
      <c r="BX234" t="s">
        <v>341</v>
      </c>
      <c r="BY234" t="s">
        <v>341</v>
      </c>
      <c r="BZ234" t="s">
        <v>341</v>
      </c>
      <c r="CA234" t="s">
        <v>341</v>
      </c>
      <c r="CB234" t="s">
        <v>341</v>
      </c>
      <c r="CC234" t="s">
        <v>341</v>
      </c>
      <c r="CD234" t="s">
        <v>341</v>
      </c>
      <c r="CE234" t="s">
        <v>341</v>
      </c>
      <c r="CF234" t="s">
        <v>341</v>
      </c>
      <c r="CG234" t="s">
        <v>341</v>
      </c>
      <c r="CH234" t="s">
        <v>341</v>
      </c>
      <c r="CI234" t="s">
        <v>341</v>
      </c>
      <c r="CJ234" t="s">
        <v>341</v>
      </c>
      <c r="CK234" t="s">
        <v>341</v>
      </c>
      <c r="CL234" t="s">
        <v>341</v>
      </c>
      <c r="CM234" t="str">
        <f t="shared" si="166"/>
        <v/>
      </c>
      <c r="CN234" t="str">
        <f t="shared" si="167"/>
        <v/>
      </c>
      <c r="CO234" t="str">
        <f t="shared" si="168"/>
        <v/>
      </c>
      <c r="CP234" t="str">
        <f t="shared" si="169"/>
        <v/>
      </c>
      <c r="CQ234" t="str">
        <f t="shared" si="170"/>
        <v/>
      </c>
      <c r="CR234" t="str">
        <f t="shared" si="171"/>
        <v/>
      </c>
      <c r="CS234" t="str">
        <f t="shared" si="172"/>
        <v/>
      </c>
      <c r="CT234" t="str">
        <f t="shared" si="173"/>
        <v/>
      </c>
      <c r="CU234" t="str">
        <f t="shared" si="174"/>
        <v/>
      </c>
      <c r="CV234" t="str">
        <f t="shared" si="175"/>
        <v/>
      </c>
      <c r="CW234" t="str">
        <f t="shared" si="176"/>
        <v/>
      </c>
      <c r="CX234" t="str">
        <f t="shared" si="177"/>
        <v/>
      </c>
      <c r="CY234" t="str">
        <f t="shared" si="178"/>
        <v>Processing: As a formulation component</v>
      </c>
      <c r="CZ234" t="str">
        <f t="shared" si="179"/>
        <v/>
      </c>
      <c r="DA234" t="str">
        <f t="shared" si="180"/>
        <v/>
      </c>
      <c r="DB234" t="str">
        <f t="shared" si="181"/>
        <v/>
      </c>
      <c r="DC234" t="str">
        <f t="shared" si="182"/>
        <v/>
      </c>
      <c r="DD234" t="str">
        <f t="shared" si="183"/>
        <v/>
      </c>
      <c r="DE234" t="str">
        <f t="shared" si="184"/>
        <v/>
      </c>
      <c r="DF234" t="str">
        <f t="shared" si="185"/>
        <v/>
      </c>
      <c r="DG234" t="str">
        <f t="shared" si="186"/>
        <v/>
      </c>
      <c r="DH234" t="str">
        <f t="shared" si="187"/>
        <v/>
      </c>
      <c r="DI234" t="str">
        <f t="shared" si="188"/>
        <v>P210 - Flame Retardants</v>
      </c>
      <c r="DJ234" t="str">
        <f t="shared" si="189"/>
        <v/>
      </c>
      <c r="DK234" t="str">
        <f t="shared" si="190"/>
        <v/>
      </c>
      <c r="DL234" t="str">
        <f t="shared" si="191"/>
        <v/>
      </c>
      <c r="DM234" t="str">
        <f t="shared" si="192"/>
        <v/>
      </c>
      <c r="DN234" t="str">
        <f t="shared" si="193"/>
        <v/>
      </c>
      <c r="DO234" t="str">
        <f t="shared" si="194"/>
        <v/>
      </c>
      <c r="DP234" t="str">
        <f t="shared" si="195"/>
        <v/>
      </c>
      <c r="DQ234" t="str">
        <f t="shared" si="196"/>
        <v/>
      </c>
      <c r="DR234" t="str">
        <f t="shared" si="197"/>
        <v/>
      </c>
      <c r="DS234" t="str">
        <f t="shared" si="198"/>
        <v/>
      </c>
      <c r="DT234" t="str">
        <f t="shared" si="199"/>
        <v/>
      </c>
      <c r="DU234" t="str">
        <f t="shared" si="200"/>
        <v/>
      </c>
      <c r="DV234" t="str">
        <f t="shared" si="201"/>
        <v/>
      </c>
      <c r="DW234" t="str">
        <f t="shared" si="202"/>
        <v/>
      </c>
      <c r="DX234" t="str">
        <f t="shared" si="203"/>
        <v/>
      </c>
      <c r="DY234" t="str">
        <f t="shared" si="204"/>
        <v/>
      </c>
      <c r="DZ234" t="str">
        <f t="shared" si="205"/>
        <v/>
      </c>
      <c r="EA234" t="str">
        <f t="shared" si="206"/>
        <v/>
      </c>
      <c r="EB234" t="str">
        <f t="shared" si="207"/>
        <v/>
      </c>
      <c r="EC234" t="str">
        <f t="shared" si="208"/>
        <v/>
      </c>
      <c r="ED234" t="str">
        <f t="shared" si="209"/>
        <v/>
      </c>
      <c r="EE234" t="str">
        <f t="shared" si="210"/>
        <v/>
      </c>
      <c r="EF234" t="str">
        <f t="shared" si="211"/>
        <v/>
      </c>
      <c r="EG234" t="str">
        <f t="shared" si="212"/>
        <v/>
      </c>
      <c r="EH234" t="str">
        <f t="shared" si="213"/>
        <v/>
      </c>
      <c r="EI234" t="str">
        <f t="shared" si="214"/>
        <v/>
      </c>
      <c r="EJ234" t="str">
        <f t="shared" si="215"/>
        <v/>
      </c>
      <c r="EK234" t="str">
        <f t="shared" si="216"/>
        <v/>
      </c>
      <c r="EL234" t="str">
        <f t="shared" si="217"/>
        <v/>
      </c>
      <c r="EM234" t="str">
        <f t="shared" si="218"/>
        <v/>
      </c>
      <c r="EN234" t="str">
        <f t="shared" si="219"/>
        <v/>
      </c>
    </row>
    <row r="235" spans="1:144" ht="100.9">
      <c r="A235" s="7" t="s">
        <v>328</v>
      </c>
      <c r="B235" s="7">
        <v>2022</v>
      </c>
      <c r="C235" t="s">
        <v>750</v>
      </c>
      <c r="D235" t="s">
        <v>751</v>
      </c>
      <c r="E235" t="s">
        <v>752</v>
      </c>
      <c r="F235" t="s">
        <v>753</v>
      </c>
      <c r="G235" t="s">
        <v>754</v>
      </c>
      <c r="H235" t="s">
        <v>755</v>
      </c>
      <c r="I235" s="160" t="s">
        <v>756</v>
      </c>
      <c r="J235" s="136">
        <f>VLOOKUP(H235, 'TRI Crosswalk codes'!D:E, 2, FALSE)</f>
        <v>1</v>
      </c>
      <c r="K235">
        <v>336411</v>
      </c>
      <c r="L235" s="137" t="str">
        <f>VLOOKUP(K235, '2017-2022 NAICS'!C:D, 2, FALSE)</f>
        <v>Aircraft Manufacturing</v>
      </c>
      <c r="M235" s="137" t="str">
        <f>IF(COUNTIF('Raw TRI Data'!A:A, K235) &gt;0, "Yes", "No")</f>
        <v>No</v>
      </c>
      <c r="N235">
        <v>41.247790000000002</v>
      </c>
      <c r="O235">
        <v>-73.101747000000003</v>
      </c>
      <c r="P235" s="15">
        <v>110000316970</v>
      </c>
      <c r="Q235" s="15">
        <v>1322221219886</v>
      </c>
      <c r="R235" t="s">
        <v>335</v>
      </c>
      <c r="S235" t="s">
        <v>336</v>
      </c>
      <c r="T235" s="160">
        <v>3</v>
      </c>
      <c r="U235" s="136" t="str">
        <f>VLOOKUP(T235, 'TRI Crosswalk codes'!A:B, 2, FALSE)</f>
        <v>1,000 to 9,999</v>
      </c>
      <c r="V235" t="s">
        <v>337</v>
      </c>
      <c r="W235">
        <v>0</v>
      </c>
      <c r="Y235">
        <v>0</v>
      </c>
      <c r="Z235">
        <v>0</v>
      </c>
      <c r="AA235" t="s">
        <v>338</v>
      </c>
      <c r="AB235" s="137" t="str">
        <f t="shared" si="165"/>
        <v>Processing: As a formulation component; P210 - Flame Retardants</v>
      </c>
      <c r="AC235" s="137" t="s">
        <v>339</v>
      </c>
      <c r="AD235" s="26" t="str">
        <f>VLOOKUP(K235, 'NAICS OES Crosswalk'!A:C, 3, FALSE)</f>
        <v>Processing: Laminates and Prepreg Manufacturing</v>
      </c>
      <c r="AE235" s="26" t="str">
        <f>_xlfn.XLOOKUP($C235,'TRIFD to COU Crosswalk'!A:A,'TRIFD to COU Crosswalk'!B:B)</f>
        <v>Processing: reactive flame retardant in transportation equipment manufacturing</v>
      </c>
      <c r="AF235" s="137" t="s">
        <v>757</v>
      </c>
      <c r="AH235" s="26"/>
      <c r="AI235" s="26"/>
      <c r="AK235" t="s">
        <v>341</v>
      </c>
      <c r="AL235" t="s">
        <v>341</v>
      </c>
      <c r="AM235" t="s">
        <v>341</v>
      </c>
      <c r="AN235" t="s">
        <v>341</v>
      </c>
      <c r="AO235" t="s">
        <v>341</v>
      </c>
      <c r="AP235" t="s">
        <v>341</v>
      </c>
      <c r="AQ235" t="s">
        <v>341</v>
      </c>
      <c r="AR235" t="s">
        <v>341</v>
      </c>
      <c r="AS235" t="s">
        <v>341</v>
      </c>
      <c r="AT235" t="s">
        <v>341</v>
      </c>
      <c r="AU235" t="s">
        <v>341</v>
      </c>
      <c r="AV235" t="s">
        <v>341</v>
      </c>
      <c r="AW235" t="s">
        <v>342</v>
      </c>
      <c r="AX235" t="s">
        <v>341</v>
      </c>
      <c r="AY235" t="s">
        <v>341</v>
      </c>
      <c r="AZ235" t="s">
        <v>341</v>
      </c>
      <c r="BA235" t="s">
        <v>341</v>
      </c>
      <c r="BB235" t="s">
        <v>341</v>
      </c>
      <c r="BC235" t="s">
        <v>341</v>
      </c>
      <c r="BD235" t="s">
        <v>341</v>
      </c>
      <c r="BE235" t="s">
        <v>341</v>
      </c>
      <c r="BF235" t="s">
        <v>341</v>
      </c>
      <c r="BG235" t="s">
        <v>342</v>
      </c>
      <c r="BH235" t="s">
        <v>341</v>
      </c>
      <c r="BI235" t="s">
        <v>341</v>
      </c>
      <c r="BJ235" t="s">
        <v>341</v>
      </c>
      <c r="BK235" t="s">
        <v>341</v>
      </c>
      <c r="BL235" t="s">
        <v>341</v>
      </c>
      <c r="BM235" t="s">
        <v>341</v>
      </c>
      <c r="BN235" t="s">
        <v>341</v>
      </c>
      <c r="BO235" t="s">
        <v>341</v>
      </c>
      <c r="BP235" t="s">
        <v>341</v>
      </c>
      <c r="BQ235" t="s">
        <v>341</v>
      </c>
      <c r="BR235" t="s">
        <v>341</v>
      </c>
      <c r="BS235" t="s">
        <v>341</v>
      </c>
      <c r="BT235" t="s">
        <v>341</v>
      </c>
      <c r="BU235" t="s">
        <v>341</v>
      </c>
      <c r="BV235" t="s">
        <v>341</v>
      </c>
      <c r="BW235" t="s">
        <v>341</v>
      </c>
      <c r="BX235" t="s">
        <v>341</v>
      </c>
      <c r="BY235" t="s">
        <v>341</v>
      </c>
      <c r="BZ235" t="s">
        <v>341</v>
      </c>
      <c r="CA235" t="s">
        <v>341</v>
      </c>
      <c r="CB235" t="s">
        <v>341</v>
      </c>
      <c r="CC235" t="s">
        <v>341</v>
      </c>
      <c r="CD235" t="s">
        <v>341</v>
      </c>
      <c r="CE235" t="s">
        <v>341</v>
      </c>
      <c r="CF235" t="s">
        <v>341</v>
      </c>
      <c r="CG235" t="s">
        <v>341</v>
      </c>
      <c r="CH235" t="s">
        <v>341</v>
      </c>
      <c r="CI235" t="s">
        <v>341</v>
      </c>
      <c r="CJ235" t="s">
        <v>341</v>
      </c>
      <c r="CK235" t="s">
        <v>341</v>
      </c>
      <c r="CL235" t="s">
        <v>341</v>
      </c>
      <c r="CM235" t="str">
        <f t="shared" si="166"/>
        <v/>
      </c>
      <c r="CN235" t="str">
        <f t="shared" si="167"/>
        <v/>
      </c>
      <c r="CO235" t="str">
        <f t="shared" si="168"/>
        <v/>
      </c>
      <c r="CP235" t="str">
        <f t="shared" si="169"/>
        <v/>
      </c>
      <c r="CQ235" t="str">
        <f t="shared" si="170"/>
        <v/>
      </c>
      <c r="CR235" t="str">
        <f t="shared" si="171"/>
        <v/>
      </c>
      <c r="CS235" t="str">
        <f t="shared" si="172"/>
        <v/>
      </c>
      <c r="CT235" t="str">
        <f t="shared" si="173"/>
        <v/>
      </c>
      <c r="CU235" t="str">
        <f t="shared" si="174"/>
        <v/>
      </c>
      <c r="CV235" t="str">
        <f t="shared" si="175"/>
        <v/>
      </c>
      <c r="CW235" t="str">
        <f t="shared" si="176"/>
        <v/>
      </c>
      <c r="CX235" t="str">
        <f t="shared" si="177"/>
        <v/>
      </c>
      <c r="CY235" t="str">
        <f t="shared" si="178"/>
        <v>Processing: As a formulation component</v>
      </c>
      <c r="CZ235" t="str">
        <f t="shared" si="179"/>
        <v/>
      </c>
      <c r="DA235" t="str">
        <f t="shared" si="180"/>
        <v/>
      </c>
      <c r="DB235" t="str">
        <f t="shared" si="181"/>
        <v/>
      </c>
      <c r="DC235" t="str">
        <f t="shared" si="182"/>
        <v/>
      </c>
      <c r="DD235" t="str">
        <f t="shared" si="183"/>
        <v/>
      </c>
      <c r="DE235" t="str">
        <f t="shared" si="184"/>
        <v/>
      </c>
      <c r="DF235" t="str">
        <f t="shared" si="185"/>
        <v/>
      </c>
      <c r="DG235" t="str">
        <f t="shared" si="186"/>
        <v/>
      </c>
      <c r="DH235" t="str">
        <f t="shared" si="187"/>
        <v/>
      </c>
      <c r="DI235" t="str">
        <f t="shared" si="188"/>
        <v>P210 - Flame Retardants</v>
      </c>
      <c r="DJ235" t="str">
        <f t="shared" si="189"/>
        <v/>
      </c>
      <c r="DK235" t="str">
        <f t="shared" si="190"/>
        <v/>
      </c>
      <c r="DL235" t="str">
        <f t="shared" si="191"/>
        <v/>
      </c>
      <c r="DM235" t="str">
        <f t="shared" si="192"/>
        <v/>
      </c>
      <c r="DN235" t="str">
        <f t="shared" si="193"/>
        <v/>
      </c>
      <c r="DO235" t="str">
        <f t="shared" si="194"/>
        <v/>
      </c>
      <c r="DP235" t="str">
        <f t="shared" si="195"/>
        <v/>
      </c>
      <c r="DQ235" t="str">
        <f t="shared" si="196"/>
        <v/>
      </c>
      <c r="DR235" t="str">
        <f t="shared" si="197"/>
        <v/>
      </c>
      <c r="DS235" t="str">
        <f t="shared" si="198"/>
        <v/>
      </c>
      <c r="DT235" t="str">
        <f t="shared" si="199"/>
        <v/>
      </c>
      <c r="DU235" t="str">
        <f t="shared" si="200"/>
        <v/>
      </c>
      <c r="DV235" t="str">
        <f t="shared" si="201"/>
        <v/>
      </c>
      <c r="DW235" t="str">
        <f t="shared" si="202"/>
        <v/>
      </c>
      <c r="DX235" t="str">
        <f t="shared" si="203"/>
        <v/>
      </c>
      <c r="DY235" t="str">
        <f t="shared" si="204"/>
        <v/>
      </c>
      <c r="DZ235" t="str">
        <f t="shared" si="205"/>
        <v/>
      </c>
      <c r="EA235" t="str">
        <f t="shared" si="206"/>
        <v/>
      </c>
      <c r="EB235" t="str">
        <f t="shared" si="207"/>
        <v/>
      </c>
      <c r="EC235" t="str">
        <f t="shared" si="208"/>
        <v/>
      </c>
      <c r="ED235" t="str">
        <f t="shared" si="209"/>
        <v/>
      </c>
      <c r="EE235" t="str">
        <f t="shared" si="210"/>
        <v/>
      </c>
      <c r="EF235" t="str">
        <f t="shared" si="211"/>
        <v/>
      </c>
      <c r="EG235" t="str">
        <f t="shared" si="212"/>
        <v/>
      </c>
      <c r="EH235" t="str">
        <f t="shared" si="213"/>
        <v/>
      </c>
      <c r="EI235" t="str">
        <f t="shared" si="214"/>
        <v/>
      </c>
      <c r="EJ235" t="str">
        <f t="shared" si="215"/>
        <v/>
      </c>
      <c r="EK235" t="str">
        <f t="shared" si="216"/>
        <v/>
      </c>
      <c r="EL235" t="str">
        <f t="shared" si="217"/>
        <v/>
      </c>
      <c r="EM235" t="str">
        <f t="shared" si="218"/>
        <v/>
      </c>
      <c r="EN235" t="str">
        <f t="shared" si="219"/>
        <v/>
      </c>
    </row>
    <row r="236" spans="1:144" ht="100.9">
      <c r="A236" s="7" t="s">
        <v>328</v>
      </c>
      <c r="B236" s="7">
        <v>2023</v>
      </c>
      <c r="C236" t="s">
        <v>750</v>
      </c>
      <c r="D236" t="s">
        <v>751</v>
      </c>
      <c r="E236" t="s">
        <v>752</v>
      </c>
      <c r="F236" t="s">
        <v>753</v>
      </c>
      <c r="G236" t="s">
        <v>754</v>
      </c>
      <c r="H236" t="s">
        <v>755</v>
      </c>
      <c r="I236" s="160" t="s">
        <v>756</v>
      </c>
      <c r="J236" s="136">
        <f>VLOOKUP(H236, 'TRI Crosswalk codes'!D:E, 2, FALSE)</f>
        <v>1</v>
      </c>
      <c r="K236">
        <v>336411</v>
      </c>
      <c r="L236" s="137" t="str">
        <f>VLOOKUP(K236, '2017-2022 NAICS'!C:D, 2, FALSE)</f>
        <v>Aircraft Manufacturing</v>
      </c>
      <c r="M236" s="137" t="str">
        <f>IF(COUNTIF('Raw TRI Data'!A:A, K236) &gt;0, "Yes", "No")</f>
        <v>No</v>
      </c>
      <c r="N236">
        <v>41.247790000000002</v>
      </c>
      <c r="O236">
        <v>-73.101747000000003</v>
      </c>
      <c r="P236" s="15">
        <v>110000316970</v>
      </c>
      <c r="Q236" s="15">
        <v>1323221965686</v>
      </c>
      <c r="R236" t="s">
        <v>335</v>
      </c>
      <c r="S236" t="s">
        <v>336</v>
      </c>
      <c r="T236" s="160">
        <v>3</v>
      </c>
      <c r="U236" s="136" t="str">
        <f>VLOOKUP(T236, 'TRI Crosswalk codes'!A:B, 2, FALSE)</f>
        <v>1,000 to 9,999</v>
      </c>
      <c r="V236" t="s">
        <v>337</v>
      </c>
      <c r="W236">
        <v>0</v>
      </c>
      <c r="Y236">
        <v>0</v>
      </c>
      <c r="Z236">
        <v>0</v>
      </c>
      <c r="AA236" t="s">
        <v>338</v>
      </c>
      <c r="AB236" s="137" t="str">
        <f t="shared" si="165"/>
        <v>Processing: As a formulation component; P210 - Flame Retardants</v>
      </c>
      <c r="AC236" s="137" t="s">
        <v>339</v>
      </c>
      <c r="AD236" s="26" t="str">
        <f>VLOOKUP(K236, 'NAICS OES Crosswalk'!A:C, 3, FALSE)</f>
        <v>Processing: Laminates and Prepreg Manufacturing</v>
      </c>
      <c r="AE236" s="26" t="str">
        <f>_xlfn.XLOOKUP($C236,'TRIFD to COU Crosswalk'!A:A,'TRIFD to COU Crosswalk'!B:B)</f>
        <v>Processing: reactive flame retardant in transportation equipment manufacturing</v>
      </c>
      <c r="AF236" s="137" t="s">
        <v>757</v>
      </c>
      <c r="AH236" s="26"/>
      <c r="AI236" s="26"/>
      <c r="AK236" t="s">
        <v>341</v>
      </c>
      <c r="AL236" t="s">
        <v>341</v>
      </c>
      <c r="AM236" t="s">
        <v>341</v>
      </c>
      <c r="AN236" t="s">
        <v>341</v>
      </c>
      <c r="AO236" t="s">
        <v>341</v>
      </c>
      <c r="AP236" t="s">
        <v>341</v>
      </c>
      <c r="AQ236" t="s">
        <v>341</v>
      </c>
      <c r="AR236" t="s">
        <v>341</v>
      </c>
      <c r="AS236" t="s">
        <v>341</v>
      </c>
      <c r="AT236" t="s">
        <v>341</v>
      </c>
      <c r="AU236" t="s">
        <v>341</v>
      </c>
      <c r="AV236" t="s">
        <v>341</v>
      </c>
      <c r="AW236" t="s">
        <v>342</v>
      </c>
      <c r="AX236" t="s">
        <v>341</v>
      </c>
      <c r="AY236" t="s">
        <v>341</v>
      </c>
      <c r="AZ236" t="s">
        <v>341</v>
      </c>
      <c r="BA236" t="s">
        <v>341</v>
      </c>
      <c r="BB236" t="s">
        <v>341</v>
      </c>
      <c r="BC236" t="s">
        <v>341</v>
      </c>
      <c r="BD236" t="s">
        <v>341</v>
      </c>
      <c r="BE236" t="s">
        <v>341</v>
      </c>
      <c r="BF236" t="s">
        <v>341</v>
      </c>
      <c r="BG236" t="s">
        <v>342</v>
      </c>
      <c r="BH236" t="s">
        <v>341</v>
      </c>
      <c r="BI236" t="s">
        <v>341</v>
      </c>
      <c r="BJ236" t="s">
        <v>341</v>
      </c>
      <c r="BK236" t="s">
        <v>341</v>
      </c>
      <c r="BL236" t="s">
        <v>341</v>
      </c>
      <c r="BM236" t="s">
        <v>341</v>
      </c>
      <c r="BN236" t="s">
        <v>341</v>
      </c>
      <c r="BO236" t="s">
        <v>341</v>
      </c>
      <c r="BP236" t="s">
        <v>341</v>
      </c>
      <c r="BQ236" t="s">
        <v>341</v>
      </c>
      <c r="BR236" t="s">
        <v>341</v>
      </c>
      <c r="BS236" t="s">
        <v>341</v>
      </c>
      <c r="BT236" t="s">
        <v>341</v>
      </c>
      <c r="BU236" t="s">
        <v>341</v>
      </c>
      <c r="BV236" t="s">
        <v>341</v>
      </c>
      <c r="BW236" t="s">
        <v>341</v>
      </c>
      <c r="BX236" t="s">
        <v>341</v>
      </c>
      <c r="BY236" t="s">
        <v>341</v>
      </c>
      <c r="BZ236" t="s">
        <v>341</v>
      </c>
      <c r="CA236" t="s">
        <v>341</v>
      </c>
      <c r="CB236" t="s">
        <v>341</v>
      </c>
      <c r="CC236" t="s">
        <v>341</v>
      </c>
      <c r="CD236" t="s">
        <v>341</v>
      </c>
      <c r="CE236" t="s">
        <v>341</v>
      </c>
      <c r="CF236" t="s">
        <v>341</v>
      </c>
      <c r="CG236" t="s">
        <v>341</v>
      </c>
      <c r="CH236" t="s">
        <v>341</v>
      </c>
      <c r="CI236" t="s">
        <v>341</v>
      </c>
      <c r="CJ236" t="s">
        <v>341</v>
      </c>
      <c r="CK236" t="s">
        <v>341</v>
      </c>
      <c r="CL236" t="s">
        <v>341</v>
      </c>
      <c r="CM236" t="str">
        <f t="shared" si="166"/>
        <v/>
      </c>
      <c r="CN236" t="str">
        <f t="shared" si="167"/>
        <v/>
      </c>
      <c r="CO236" t="str">
        <f t="shared" si="168"/>
        <v/>
      </c>
      <c r="CP236" t="str">
        <f t="shared" si="169"/>
        <v/>
      </c>
      <c r="CQ236" t="str">
        <f t="shared" si="170"/>
        <v/>
      </c>
      <c r="CR236" t="str">
        <f t="shared" si="171"/>
        <v/>
      </c>
      <c r="CS236" t="str">
        <f t="shared" si="172"/>
        <v/>
      </c>
      <c r="CT236" t="str">
        <f t="shared" si="173"/>
        <v/>
      </c>
      <c r="CU236" t="str">
        <f t="shared" si="174"/>
        <v/>
      </c>
      <c r="CV236" t="str">
        <f t="shared" si="175"/>
        <v/>
      </c>
      <c r="CW236" t="str">
        <f t="shared" si="176"/>
        <v/>
      </c>
      <c r="CX236" t="str">
        <f t="shared" si="177"/>
        <v/>
      </c>
      <c r="CY236" t="str">
        <f t="shared" si="178"/>
        <v>Processing: As a formulation component</v>
      </c>
      <c r="CZ236" t="str">
        <f t="shared" si="179"/>
        <v/>
      </c>
      <c r="DA236" t="str">
        <f t="shared" si="180"/>
        <v/>
      </c>
      <c r="DB236" t="str">
        <f t="shared" si="181"/>
        <v/>
      </c>
      <c r="DC236" t="str">
        <f t="shared" si="182"/>
        <v/>
      </c>
      <c r="DD236" t="str">
        <f t="shared" si="183"/>
        <v/>
      </c>
      <c r="DE236" t="str">
        <f t="shared" si="184"/>
        <v/>
      </c>
      <c r="DF236" t="str">
        <f t="shared" si="185"/>
        <v/>
      </c>
      <c r="DG236" t="str">
        <f t="shared" si="186"/>
        <v/>
      </c>
      <c r="DH236" t="str">
        <f t="shared" si="187"/>
        <v/>
      </c>
      <c r="DI236" t="str">
        <f t="shared" si="188"/>
        <v>P210 - Flame Retardants</v>
      </c>
      <c r="DJ236" t="str">
        <f t="shared" si="189"/>
        <v/>
      </c>
      <c r="DK236" t="str">
        <f t="shared" si="190"/>
        <v/>
      </c>
      <c r="DL236" t="str">
        <f t="shared" si="191"/>
        <v/>
      </c>
      <c r="DM236" t="str">
        <f t="shared" si="192"/>
        <v/>
      </c>
      <c r="DN236" t="str">
        <f t="shared" si="193"/>
        <v/>
      </c>
      <c r="DO236" t="str">
        <f t="shared" si="194"/>
        <v/>
      </c>
      <c r="DP236" t="str">
        <f t="shared" si="195"/>
        <v/>
      </c>
      <c r="DQ236" t="str">
        <f t="shared" si="196"/>
        <v/>
      </c>
      <c r="DR236" t="str">
        <f t="shared" si="197"/>
        <v/>
      </c>
      <c r="DS236" t="str">
        <f t="shared" si="198"/>
        <v/>
      </c>
      <c r="DT236" t="str">
        <f t="shared" si="199"/>
        <v/>
      </c>
      <c r="DU236" t="str">
        <f t="shared" si="200"/>
        <v/>
      </c>
      <c r="DV236" t="str">
        <f t="shared" si="201"/>
        <v/>
      </c>
      <c r="DW236" t="str">
        <f t="shared" si="202"/>
        <v/>
      </c>
      <c r="DX236" t="str">
        <f t="shared" si="203"/>
        <v/>
      </c>
      <c r="DY236" t="str">
        <f t="shared" si="204"/>
        <v/>
      </c>
      <c r="DZ236" t="str">
        <f t="shared" si="205"/>
        <v/>
      </c>
      <c r="EA236" t="str">
        <f t="shared" si="206"/>
        <v/>
      </c>
      <c r="EB236" t="str">
        <f t="shared" si="207"/>
        <v/>
      </c>
      <c r="EC236" t="str">
        <f t="shared" si="208"/>
        <v/>
      </c>
      <c r="ED236" t="str">
        <f t="shared" si="209"/>
        <v/>
      </c>
      <c r="EE236" t="str">
        <f t="shared" si="210"/>
        <v/>
      </c>
      <c r="EF236" t="str">
        <f t="shared" si="211"/>
        <v/>
      </c>
      <c r="EG236" t="str">
        <f t="shared" si="212"/>
        <v/>
      </c>
      <c r="EH236" t="str">
        <f t="shared" si="213"/>
        <v/>
      </c>
      <c r="EI236" t="str">
        <f t="shared" si="214"/>
        <v/>
      </c>
      <c r="EJ236" t="str">
        <f t="shared" si="215"/>
        <v/>
      </c>
      <c r="EK236" t="str">
        <f t="shared" si="216"/>
        <v/>
      </c>
      <c r="EL236" t="str">
        <f t="shared" si="217"/>
        <v/>
      </c>
      <c r="EM236" t="str">
        <f t="shared" si="218"/>
        <v/>
      </c>
      <c r="EN236" t="str">
        <f t="shared" si="219"/>
        <v/>
      </c>
    </row>
    <row r="237" spans="1:144" ht="57.6">
      <c r="A237" s="7" t="s">
        <v>328</v>
      </c>
      <c r="B237" s="7">
        <v>2021</v>
      </c>
      <c r="C237" t="s">
        <v>758</v>
      </c>
      <c r="D237" t="s">
        <v>759</v>
      </c>
      <c r="E237" t="s">
        <v>760</v>
      </c>
      <c r="F237" t="s">
        <v>761</v>
      </c>
      <c r="G237" t="s">
        <v>762</v>
      </c>
      <c r="H237" t="s">
        <v>755</v>
      </c>
      <c r="I237" s="160" t="s">
        <v>763</v>
      </c>
      <c r="J237" s="136">
        <f>VLOOKUP(H237, 'TRI Crosswalk codes'!D:E, 2, FALSE)</f>
        <v>1</v>
      </c>
      <c r="K237">
        <v>326199</v>
      </c>
      <c r="L237" s="137" t="str">
        <f>VLOOKUP(K237, '2017-2022 NAICS'!C:D, 2, FALSE)</f>
        <v>All Other Plastics Product Manufacturing</v>
      </c>
      <c r="M237" s="137" t="str">
        <f>IF(COUNTIF('Raw TRI Data'!A:A, K237) &gt;0, "Yes", "No")</f>
        <v>No</v>
      </c>
      <c r="N237">
        <v>41.389105999999998</v>
      </c>
      <c r="O237">
        <v>-72.438293999999999</v>
      </c>
      <c r="P237" s="15" t="s">
        <v>337</v>
      </c>
      <c r="Q237" s="15">
        <v>1321220162061</v>
      </c>
      <c r="R237" t="s">
        <v>335</v>
      </c>
      <c r="S237" t="s">
        <v>336</v>
      </c>
      <c r="T237" s="160">
        <v>4</v>
      </c>
      <c r="U237" s="136" t="str">
        <f>VLOOKUP(T237, 'TRI Crosswalk codes'!A:B, 2, FALSE)</f>
        <v>10,000 to 99,999</v>
      </c>
      <c r="V237" t="s">
        <v>337</v>
      </c>
      <c r="W237">
        <v>0</v>
      </c>
      <c r="Y237">
        <v>0</v>
      </c>
      <c r="Z237">
        <v>0</v>
      </c>
      <c r="AA237" t="s">
        <v>338</v>
      </c>
      <c r="AB237" s="137" t="str">
        <f t="shared" si="165"/>
        <v>Processing: As a formulation component; P210 - Flame Retardants</v>
      </c>
      <c r="AC237" s="137" t="s">
        <v>339</v>
      </c>
      <c r="AD237" s="26" t="str">
        <f>VLOOKUP(K237, 'NAICS OES Crosswalk'!A:C, 3, FALSE)</f>
        <v>Processing: Plastics Compounding</v>
      </c>
      <c r="AE237" s="26" t="str">
        <f>_xlfn.XLOOKUP($C237,'TRIFD to COU Crosswalk'!A:A,'TRIFD to COU Crosswalk'!B:B)</f>
        <v>Processing: additive flame retardant in plastic products </v>
      </c>
      <c r="AF237" s="137" t="s">
        <v>764</v>
      </c>
      <c r="AH237" s="26"/>
      <c r="AK237" t="s">
        <v>341</v>
      </c>
      <c r="AL237" t="s">
        <v>341</v>
      </c>
      <c r="AM237" t="s">
        <v>341</v>
      </c>
      <c r="AN237" t="s">
        <v>341</v>
      </c>
      <c r="AO237" t="s">
        <v>341</v>
      </c>
      <c r="AP237" t="s">
        <v>341</v>
      </c>
      <c r="AQ237" t="s">
        <v>341</v>
      </c>
      <c r="AR237" t="s">
        <v>341</v>
      </c>
      <c r="AS237" t="s">
        <v>341</v>
      </c>
      <c r="AT237" t="s">
        <v>341</v>
      </c>
      <c r="AU237" t="s">
        <v>341</v>
      </c>
      <c r="AV237" t="s">
        <v>341</v>
      </c>
      <c r="AW237" t="s">
        <v>342</v>
      </c>
      <c r="AX237" t="s">
        <v>341</v>
      </c>
      <c r="AY237" t="s">
        <v>341</v>
      </c>
      <c r="AZ237" t="s">
        <v>341</v>
      </c>
      <c r="BA237" t="s">
        <v>341</v>
      </c>
      <c r="BB237" t="s">
        <v>341</v>
      </c>
      <c r="BC237" t="s">
        <v>341</v>
      </c>
      <c r="BD237" t="s">
        <v>341</v>
      </c>
      <c r="BE237" t="s">
        <v>341</v>
      </c>
      <c r="BF237" t="s">
        <v>341</v>
      </c>
      <c r="BG237" t="s">
        <v>342</v>
      </c>
      <c r="BH237" t="s">
        <v>341</v>
      </c>
      <c r="BI237" t="s">
        <v>341</v>
      </c>
      <c r="BJ237" t="s">
        <v>341</v>
      </c>
      <c r="BK237" t="s">
        <v>341</v>
      </c>
      <c r="BL237" t="s">
        <v>341</v>
      </c>
      <c r="BM237" t="s">
        <v>341</v>
      </c>
      <c r="BN237" t="s">
        <v>341</v>
      </c>
      <c r="BO237" t="s">
        <v>341</v>
      </c>
      <c r="BP237" t="s">
        <v>341</v>
      </c>
      <c r="BQ237" t="s">
        <v>341</v>
      </c>
      <c r="BR237" t="s">
        <v>341</v>
      </c>
      <c r="BS237" t="s">
        <v>341</v>
      </c>
      <c r="BT237" t="s">
        <v>341</v>
      </c>
      <c r="BU237" t="s">
        <v>341</v>
      </c>
      <c r="BV237" t="s">
        <v>341</v>
      </c>
      <c r="BW237" t="s">
        <v>341</v>
      </c>
      <c r="BX237" t="s">
        <v>341</v>
      </c>
      <c r="BY237" t="s">
        <v>341</v>
      </c>
      <c r="BZ237" t="s">
        <v>341</v>
      </c>
      <c r="CA237" t="s">
        <v>341</v>
      </c>
      <c r="CB237" t="s">
        <v>341</v>
      </c>
      <c r="CC237" t="s">
        <v>341</v>
      </c>
      <c r="CD237" t="s">
        <v>341</v>
      </c>
      <c r="CE237" t="s">
        <v>341</v>
      </c>
      <c r="CF237" t="s">
        <v>341</v>
      </c>
      <c r="CG237" t="s">
        <v>341</v>
      </c>
      <c r="CH237" t="s">
        <v>341</v>
      </c>
      <c r="CI237" t="s">
        <v>341</v>
      </c>
      <c r="CJ237" t="s">
        <v>341</v>
      </c>
      <c r="CK237" t="s">
        <v>341</v>
      </c>
      <c r="CL237" t="s">
        <v>341</v>
      </c>
      <c r="CM237" t="str">
        <f t="shared" si="166"/>
        <v/>
      </c>
      <c r="CN237" t="str">
        <f t="shared" si="167"/>
        <v/>
      </c>
      <c r="CO237" t="str">
        <f t="shared" si="168"/>
        <v/>
      </c>
      <c r="CP237" t="str">
        <f t="shared" si="169"/>
        <v/>
      </c>
      <c r="CQ237" t="str">
        <f t="shared" si="170"/>
        <v/>
      </c>
      <c r="CR237" t="str">
        <f t="shared" si="171"/>
        <v/>
      </c>
      <c r="CS237" t="str">
        <f t="shared" si="172"/>
        <v/>
      </c>
      <c r="CT237" t="str">
        <f t="shared" si="173"/>
        <v/>
      </c>
      <c r="CU237" t="str">
        <f t="shared" si="174"/>
        <v/>
      </c>
      <c r="CV237" t="str">
        <f t="shared" si="175"/>
        <v/>
      </c>
      <c r="CW237" t="str">
        <f t="shared" si="176"/>
        <v/>
      </c>
      <c r="CX237" t="str">
        <f t="shared" si="177"/>
        <v/>
      </c>
      <c r="CY237" t="str">
        <f t="shared" si="178"/>
        <v>Processing: As a formulation component</v>
      </c>
      <c r="CZ237" t="str">
        <f t="shared" si="179"/>
        <v/>
      </c>
      <c r="DA237" t="str">
        <f t="shared" si="180"/>
        <v/>
      </c>
      <c r="DB237" t="str">
        <f t="shared" si="181"/>
        <v/>
      </c>
      <c r="DC237" t="str">
        <f t="shared" si="182"/>
        <v/>
      </c>
      <c r="DD237" t="str">
        <f t="shared" si="183"/>
        <v/>
      </c>
      <c r="DE237" t="str">
        <f t="shared" si="184"/>
        <v/>
      </c>
      <c r="DF237" t="str">
        <f t="shared" si="185"/>
        <v/>
      </c>
      <c r="DG237" t="str">
        <f t="shared" si="186"/>
        <v/>
      </c>
      <c r="DH237" t="str">
        <f t="shared" si="187"/>
        <v/>
      </c>
      <c r="DI237" t="str">
        <f t="shared" si="188"/>
        <v>P210 - Flame Retardants</v>
      </c>
      <c r="DJ237" t="str">
        <f t="shared" si="189"/>
        <v/>
      </c>
      <c r="DK237" t="str">
        <f t="shared" si="190"/>
        <v/>
      </c>
      <c r="DL237" t="str">
        <f t="shared" si="191"/>
        <v/>
      </c>
      <c r="DM237" t="str">
        <f t="shared" si="192"/>
        <v/>
      </c>
      <c r="DN237" t="str">
        <f t="shared" si="193"/>
        <v/>
      </c>
      <c r="DO237" t="str">
        <f t="shared" si="194"/>
        <v/>
      </c>
      <c r="DP237" t="str">
        <f t="shared" si="195"/>
        <v/>
      </c>
      <c r="DQ237" t="str">
        <f t="shared" si="196"/>
        <v/>
      </c>
      <c r="DR237" t="str">
        <f t="shared" si="197"/>
        <v/>
      </c>
      <c r="DS237" t="str">
        <f t="shared" si="198"/>
        <v/>
      </c>
      <c r="DT237" t="str">
        <f t="shared" si="199"/>
        <v/>
      </c>
      <c r="DU237" t="str">
        <f t="shared" si="200"/>
        <v/>
      </c>
      <c r="DV237" t="str">
        <f t="shared" si="201"/>
        <v/>
      </c>
      <c r="DW237" t="str">
        <f t="shared" si="202"/>
        <v/>
      </c>
      <c r="DX237" t="str">
        <f t="shared" si="203"/>
        <v/>
      </c>
      <c r="DY237" t="str">
        <f t="shared" si="204"/>
        <v/>
      </c>
      <c r="DZ237" t="str">
        <f t="shared" si="205"/>
        <v/>
      </c>
      <c r="EA237" t="str">
        <f t="shared" si="206"/>
        <v/>
      </c>
      <c r="EB237" t="str">
        <f t="shared" si="207"/>
        <v/>
      </c>
      <c r="EC237" t="str">
        <f t="shared" si="208"/>
        <v/>
      </c>
      <c r="ED237" t="str">
        <f t="shared" si="209"/>
        <v/>
      </c>
      <c r="EE237" t="str">
        <f t="shared" si="210"/>
        <v/>
      </c>
      <c r="EF237" t="str">
        <f t="shared" si="211"/>
        <v/>
      </c>
      <c r="EG237" t="str">
        <f t="shared" si="212"/>
        <v/>
      </c>
      <c r="EH237" t="str">
        <f t="shared" si="213"/>
        <v/>
      </c>
      <c r="EI237" t="str">
        <f t="shared" si="214"/>
        <v/>
      </c>
      <c r="EJ237" t="str">
        <f t="shared" si="215"/>
        <v/>
      </c>
      <c r="EK237" t="str">
        <f t="shared" si="216"/>
        <v/>
      </c>
      <c r="EL237" t="str">
        <f t="shared" si="217"/>
        <v/>
      </c>
      <c r="EM237" t="str">
        <f t="shared" si="218"/>
        <v/>
      </c>
      <c r="EN237" t="str">
        <f t="shared" si="219"/>
        <v/>
      </c>
    </row>
    <row r="238" spans="1:144" ht="57.6">
      <c r="A238" s="7" t="s">
        <v>328</v>
      </c>
      <c r="B238" s="7">
        <v>2022</v>
      </c>
      <c r="C238" t="s">
        <v>758</v>
      </c>
      <c r="D238" t="s">
        <v>759</v>
      </c>
      <c r="E238" t="s">
        <v>760</v>
      </c>
      <c r="F238" t="s">
        <v>761</v>
      </c>
      <c r="G238" t="s">
        <v>762</v>
      </c>
      <c r="H238" t="s">
        <v>755</v>
      </c>
      <c r="I238" s="160" t="s">
        <v>763</v>
      </c>
      <c r="J238" s="136">
        <f>VLOOKUP(H238, 'TRI Crosswalk codes'!D:E, 2, FALSE)</f>
        <v>1</v>
      </c>
      <c r="K238">
        <v>326199</v>
      </c>
      <c r="L238" s="137" t="str">
        <f>VLOOKUP(K238, '2017-2022 NAICS'!C:D, 2, FALSE)</f>
        <v>All Other Plastics Product Manufacturing</v>
      </c>
      <c r="M238" s="137" t="str">
        <f>IF(COUNTIF('Raw TRI Data'!A:A, K238) &gt;0, "Yes", "No")</f>
        <v>No</v>
      </c>
      <c r="N238">
        <v>41.389105999999998</v>
      </c>
      <c r="O238">
        <v>-72.438293999999999</v>
      </c>
      <c r="P238" s="15" t="s">
        <v>337</v>
      </c>
      <c r="Q238" s="15">
        <v>1322221103245</v>
      </c>
      <c r="R238" t="s">
        <v>335</v>
      </c>
      <c r="S238" t="s">
        <v>336</v>
      </c>
      <c r="T238" s="160">
        <v>4</v>
      </c>
      <c r="U238" s="136" t="str">
        <f>VLOOKUP(T238, 'TRI Crosswalk codes'!A:B, 2, FALSE)</f>
        <v>10,000 to 99,999</v>
      </c>
      <c r="V238" t="s">
        <v>337</v>
      </c>
      <c r="W238">
        <v>0</v>
      </c>
      <c r="Y238">
        <v>0</v>
      </c>
      <c r="Z238">
        <v>0</v>
      </c>
      <c r="AA238" t="s">
        <v>338</v>
      </c>
      <c r="AB238" s="137" t="str">
        <f t="shared" si="165"/>
        <v>Processing: As a formulation component; P210 - Flame Retardants</v>
      </c>
      <c r="AC238" s="137" t="s">
        <v>339</v>
      </c>
      <c r="AD238" s="26" t="str">
        <f>VLOOKUP(K238, 'NAICS OES Crosswalk'!A:C, 3, FALSE)</f>
        <v>Processing: Plastics Compounding</v>
      </c>
      <c r="AE238" s="26" t="str">
        <f>_xlfn.XLOOKUP($C238,'TRIFD to COU Crosswalk'!A:A,'TRIFD to COU Crosswalk'!B:B)</f>
        <v>Processing: additive flame retardant in plastic products </v>
      </c>
      <c r="AF238" s="137" t="s">
        <v>764</v>
      </c>
      <c r="AH238" s="26"/>
      <c r="AK238" t="s">
        <v>341</v>
      </c>
      <c r="AL238" t="s">
        <v>341</v>
      </c>
      <c r="AM238" t="s">
        <v>341</v>
      </c>
      <c r="AN238" t="s">
        <v>341</v>
      </c>
      <c r="AO238" t="s">
        <v>341</v>
      </c>
      <c r="AP238" t="s">
        <v>341</v>
      </c>
      <c r="AQ238" t="s">
        <v>341</v>
      </c>
      <c r="AR238" t="s">
        <v>341</v>
      </c>
      <c r="AS238" t="s">
        <v>341</v>
      </c>
      <c r="AT238" t="s">
        <v>341</v>
      </c>
      <c r="AU238" t="s">
        <v>341</v>
      </c>
      <c r="AV238" t="s">
        <v>341</v>
      </c>
      <c r="AW238" t="s">
        <v>342</v>
      </c>
      <c r="AX238" t="s">
        <v>341</v>
      </c>
      <c r="AY238" t="s">
        <v>341</v>
      </c>
      <c r="AZ238" t="s">
        <v>341</v>
      </c>
      <c r="BA238" t="s">
        <v>341</v>
      </c>
      <c r="BB238" t="s">
        <v>341</v>
      </c>
      <c r="BC238" t="s">
        <v>341</v>
      </c>
      <c r="BD238" t="s">
        <v>341</v>
      </c>
      <c r="BE238" t="s">
        <v>341</v>
      </c>
      <c r="BF238" t="s">
        <v>341</v>
      </c>
      <c r="BG238" t="s">
        <v>342</v>
      </c>
      <c r="BH238" t="s">
        <v>341</v>
      </c>
      <c r="BI238" t="s">
        <v>341</v>
      </c>
      <c r="BJ238" t="s">
        <v>341</v>
      </c>
      <c r="BK238" t="s">
        <v>341</v>
      </c>
      <c r="BL238" t="s">
        <v>341</v>
      </c>
      <c r="BM238" t="s">
        <v>341</v>
      </c>
      <c r="BN238" t="s">
        <v>341</v>
      </c>
      <c r="BO238" t="s">
        <v>341</v>
      </c>
      <c r="BP238" t="s">
        <v>341</v>
      </c>
      <c r="BQ238" t="s">
        <v>341</v>
      </c>
      <c r="BR238" t="s">
        <v>341</v>
      </c>
      <c r="BS238" t="s">
        <v>341</v>
      </c>
      <c r="BT238" t="s">
        <v>341</v>
      </c>
      <c r="BU238" t="s">
        <v>341</v>
      </c>
      <c r="BV238" t="s">
        <v>341</v>
      </c>
      <c r="BW238" t="s">
        <v>341</v>
      </c>
      <c r="BX238" t="s">
        <v>341</v>
      </c>
      <c r="BY238" t="s">
        <v>341</v>
      </c>
      <c r="BZ238" t="s">
        <v>341</v>
      </c>
      <c r="CA238" t="s">
        <v>341</v>
      </c>
      <c r="CB238" t="s">
        <v>341</v>
      </c>
      <c r="CC238" t="s">
        <v>341</v>
      </c>
      <c r="CD238" t="s">
        <v>341</v>
      </c>
      <c r="CE238" t="s">
        <v>341</v>
      </c>
      <c r="CF238" t="s">
        <v>341</v>
      </c>
      <c r="CG238" t="s">
        <v>341</v>
      </c>
      <c r="CH238" t="s">
        <v>341</v>
      </c>
      <c r="CI238" t="s">
        <v>341</v>
      </c>
      <c r="CJ238" t="s">
        <v>341</v>
      </c>
      <c r="CK238" t="s">
        <v>341</v>
      </c>
      <c r="CL238" t="s">
        <v>341</v>
      </c>
      <c r="CM238" t="str">
        <f t="shared" si="166"/>
        <v/>
      </c>
      <c r="CN238" t="str">
        <f t="shared" si="167"/>
        <v/>
      </c>
      <c r="CO238" t="str">
        <f t="shared" si="168"/>
        <v/>
      </c>
      <c r="CP238" t="str">
        <f t="shared" si="169"/>
        <v/>
      </c>
      <c r="CQ238" t="str">
        <f t="shared" si="170"/>
        <v/>
      </c>
      <c r="CR238" t="str">
        <f t="shared" si="171"/>
        <v/>
      </c>
      <c r="CS238" t="str">
        <f t="shared" si="172"/>
        <v/>
      </c>
      <c r="CT238" t="str">
        <f t="shared" si="173"/>
        <v/>
      </c>
      <c r="CU238" t="str">
        <f t="shared" si="174"/>
        <v/>
      </c>
      <c r="CV238" t="str">
        <f t="shared" si="175"/>
        <v/>
      </c>
      <c r="CW238" t="str">
        <f t="shared" si="176"/>
        <v/>
      </c>
      <c r="CX238" t="str">
        <f t="shared" si="177"/>
        <v/>
      </c>
      <c r="CY238" t="str">
        <f t="shared" si="178"/>
        <v>Processing: As a formulation component</v>
      </c>
      <c r="CZ238" t="str">
        <f t="shared" si="179"/>
        <v/>
      </c>
      <c r="DA238" t="str">
        <f t="shared" si="180"/>
        <v/>
      </c>
      <c r="DB238" t="str">
        <f t="shared" si="181"/>
        <v/>
      </c>
      <c r="DC238" t="str">
        <f t="shared" si="182"/>
        <v/>
      </c>
      <c r="DD238" t="str">
        <f t="shared" si="183"/>
        <v/>
      </c>
      <c r="DE238" t="str">
        <f t="shared" si="184"/>
        <v/>
      </c>
      <c r="DF238" t="str">
        <f t="shared" si="185"/>
        <v/>
      </c>
      <c r="DG238" t="str">
        <f t="shared" si="186"/>
        <v/>
      </c>
      <c r="DH238" t="str">
        <f t="shared" si="187"/>
        <v/>
      </c>
      <c r="DI238" t="str">
        <f t="shared" si="188"/>
        <v>P210 - Flame Retardants</v>
      </c>
      <c r="DJ238" t="str">
        <f t="shared" si="189"/>
        <v/>
      </c>
      <c r="DK238" t="str">
        <f t="shared" si="190"/>
        <v/>
      </c>
      <c r="DL238" t="str">
        <f t="shared" si="191"/>
        <v/>
      </c>
      <c r="DM238" t="str">
        <f t="shared" si="192"/>
        <v/>
      </c>
      <c r="DN238" t="str">
        <f t="shared" si="193"/>
        <v/>
      </c>
      <c r="DO238" t="str">
        <f t="shared" si="194"/>
        <v/>
      </c>
      <c r="DP238" t="str">
        <f t="shared" si="195"/>
        <v/>
      </c>
      <c r="DQ238" t="str">
        <f t="shared" si="196"/>
        <v/>
      </c>
      <c r="DR238" t="str">
        <f t="shared" si="197"/>
        <v/>
      </c>
      <c r="DS238" t="str">
        <f t="shared" si="198"/>
        <v/>
      </c>
      <c r="DT238" t="str">
        <f t="shared" si="199"/>
        <v/>
      </c>
      <c r="DU238" t="str">
        <f t="shared" si="200"/>
        <v/>
      </c>
      <c r="DV238" t="str">
        <f t="shared" si="201"/>
        <v/>
      </c>
      <c r="DW238" t="str">
        <f t="shared" si="202"/>
        <v/>
      </c>
      <c r="DX238" t="str">
        <f t="shared" si="203"/>
        <v/>
      </c>
      <c r="DY238" t="str">
        <f t="shared" si="204"/>
        <v/>
      </c>
      <c r="DZ238" t="str">
        <f t="shared" si="205"/>
        <v/>
      </c>
      <c r="EA238" t="str">
        <f t="shared" si="206"/>
        <v/>
      </c>
      <c r="EB238" t="str">
        <f t="shared" si="207"/>
        <v/>
      </c>
      <c r="EC238" t="str">
        <f t="shared" si="208"/>
        <v/>
      </c>
      <c r="ED238" t="str">
        <f t="shared" si="209"/>
        <v/>
      </c>
      <c r="EE238" t="str">
        <f t="shared" si="210"/>
        <v/>
      </c>
      <c r="EF238" t="str">
        <f t="shared" si="211"/>
        <v/>
      </c>
      <c r="EG238" t="str">
        <f t="shared" si="212"/>
        <v/>
      </c>
      <c r="EH238" t="str">
        <f t="shared" si="213"/>
        <v/>
      </c>
      <c r="EI238" t="str">
        <f t="shared" si="214"/>
        <v/>
      </c>
      <c r="EJ238" t="str">
        <f t="shared" si="215"/>
        <v/>
      </c>
      <c r="EK238" t="str">
        <f t="shared" si="216"/>
        <v/>
      </c>
      <c r="EL238" t="str">
        <f t="shared" si="217"/>
        <v/>
      </c>
      <c r="EM238" t="str">
        <f t="shared" si="218"/>
        <v/>
      </c>
      <c r="EN238" t="str">
        <f t="shared" si="219"/>
        <v/>
      </c>
    </row>
    <row r="239" spans="1:144" ht="57.6">
      <c r="A239" s="7" t="s">
        <v>328</v>
      </c>
      <c r="B239" s="7">
        <v>2023</v>
      </c>
      <c r="C239" t="s">
        <v>758</v>
      </c>
      <c r="D239" t="s">
        <v>759</v>
      </c>
      <c r="E239" t="s">
        <v>760</v>
      </c>
      <c r="F239" t="s">
        <v>761</v>
      </c>
      <c r="G239" t="s">
        <v>762</v>
      </c>
      <c r="H239" t="s">
        <v>755</v>
      </c>
      <c r="I239" s="160" t="s">
        <v>763</v>
      </c>
      <c r="J239" s="136">
        <f>VLOOKUP(H239, 'TRI Crosswalk codes'!D:E, 2, FALSE)</f>
        <v>1</v>
      </c>
      <c r="K239">
        <v>326199</v>
      </c>
      <c r="L239" s="137" t="str">
        <f>VLOOKUP(K239, '2017-2022 NAICS'!C:D, 2, FALSE)</f>
        <v>All Other Plastics Product Manufacturing</v>
      </c>
      <c r="M239" s="137" t="str">
        <f>IF(COUNTIF('Raw TRI Data'!A:A, K239) &gt;0, "Yes", "No")</f>
        <v>No</v>
      </c>
      <c r="N239">
        <v>41.389105999999998</v>
      </c>
      <c r="O239">
        <v>-72.438293999999999</v>
      </c>
      <c r="P239" s="15" t="s">
        <v>337</v>
      </c>
      <c r="Q239" s="15">
        <v>1323222316628</v>
      </c>
      <c r="R239" t="s">
        <v>335</v>
      </c>
      <c r="S239" t="s">
        <v>336</v>
      </c>
      <c r="T239" s="160">
        <v>3</v>
      </c>
      <c r="U239" s="136" t="str">
        <f>VLOOKUP(T239, 'TRI Crosswalk codes'!A:B, 2, FALSE)</f>
        <v>1,000 to 9,999</v>
      </c>
      <c r="V239" t="s">
        <v>337</v>
      </c>
      <c r="W239">
        <v>0</v>
      </c>
      <c r="Y239">
        <v>0</v>
      </c>
      <c r="Z239">
        <v>0</v>
      </c>
      <c r="AA239" t="s">
        <v>338</v>
      </c>
      <c r="AB239" s="255" t="str">
        <f t="shared" si="165"/>
        <v>Processing: As a formulation component; P210 - Flame Retardants</v>
      </c>
      <c r="AC239" s="137" t="s">
        <v>339</v>
      </c>
      <c r="AD239" s="26" t="str">
        <f>VLOOKUP(K239, 'NAICS OES Crosswalk'!A:C, 3, FALSE)</f>
        <v>Processing: Plastics Compounding</v>
      </c>
      <c r="AE239" s="26" t="str">
        <f>_xlfn.XLOOKUP($C239,'TRIFD to COU Crosswalk'!A:A,'TRIFD to COU Crosswalk'!B:B)</f>
        <v>Processing: additive flame retardant in plastic products </v>
      </c>
      <c r="AF239" s="137" t="s">
        <v>764</v>
      </c>
      <c r="AH239" s="26"/>
      <c r="AK239" t="s">
        <v>341</v>
      </c>
      <c r="AL239" t="s">
        <v>341</v>
      </c>
      <c r="AM239" t="s">
        <v>341</v>
      </c>
      <c r="AN239" t="s">
        <v>341</v>
      </c>
      <c r="AO239" t="s">
        <v>341</v>
      </c>
      <c r="AP239" t="s">
        <v>341</v>
      </c>
      <c r="AQ239" t="s">
        <v>341</v>
      </c>
      <c r="AR239" t="s">
        <v>341</v>
      </c>
      <c r="AS239" t="s">
        <v>341</v>
      </c>
      <c r="AT239" t="s">
        <v>341</v>
      </c>
      <c r="AU239" t="s">
        <v>341</v>
      </c>
      <c r="AV239" t="s">
        <v>341</v>
      </c>
      <c r="AW239" t="s">
        <v>342</v>
      </c>
      <c r="AX239" t="s">
        <v>341</v>
      </c>
      <c r="AY239" t="s">
        <v>341</v>
      </c>
      <c r="AZ239" t="s">
        <v>341</v>
      </c>
      <c r="BA239" t="s">
        <v>341</v>
      </c>
      <c r="BB239" t="s">
        <v>341</v>
      </c>
      <c r="BC239" t="s">
        <v>341</v>
      </c>
      <c r="BD239" t="s">
        <v>341</v>
      </c>
      <c r="BE239" t="s">
        <v>341</v>
      </c>
      <c r="BF239" t="s">
        <v>341</v>
      </c>
      <c r="BG239" t="s">
        <v>342</v>
      </c>
      <c r="BH239" t="s">
        <v>341</v>
      </c>
      <c r="BI239" t="s">
        <v>341</v>
      </c>
      <c r="BJ239" t="s">
        <v>341</v>
      </c>
      <c r="BK239" t="s">
        <v>341</v>
      </c>
      <c r="BL239" t="s">
        <v>341</v>
      </c>
      <c r="BM239" t="s">
        <v>341</v>
      </c>
      <c r="BN239" t="s">
        <v>341</v>
      </c>
      <c r="BO239" t="s">
        <v>341</v>
      </c>
      <c r="BP239" t="s">
        <v>341</v>
      </c>
      <c r="BQ239" t="s">
        <v>341</v>
      </c>
      <c r="BR239" t="s">
        <v>341</v>
      </c>
      <c r="BS239" t="s">
        <v>341</v>
      </c>
      <c r="BT239" t="s">
        <v>341</v>
      </c>
      <c r="BU239" t="s">
        <v>341</v>
      </c>
      <c r="BV239" t="s">
        <v>341</v>
      </c>
      <c r="BW239" t="s">
        <v>341</v>
      </c>
      <c r="BX239" t="s">
        <v>341</v>
      </c>
      <c r="BY239" t="s">
        <v>341</v>
      </c>
      <c r="BZ239" t="s">
        <v>341</v>
      </c>
      <c r="CA239" t="s">
        <v>341</v>
      </c>
      <c r="CB239" t="s">
        <v>341</v>
      </c>
      <c r="CC239" t="s">
        <v>341</v>
      </c>
      <c r="CD239" t="s">
        <v>341</v>
      </c>
      <c r="CE239" t="s">
        <v>341</v>
      </c>
      <c r="CF239" t="s">
        <v>341</v>
      </c>
      <c r="CG239" t="s">
        <v>341</v>
      </c>
      <c r="CH239" t="s">
        <v>341</v>
      </c>
      <c r="CI239" t="s">
        <v>341</v>
      </c>
      <c r="CJ239" t="s">
        <v>341</v>
      </c>
      <c r="CK239" t="s">
        <v>341</v>
      </c>
      <c r="CL239" t="s">
        <v>341</v>
      </c>
      <c r="CM239" t="str">
        <f t="shared" si="166"/>
        <v/>
      </c>
      <c r="CN239" t="str">
        <f t="shared" si="167"/>
        <v/>
      </c>
      <c r="CO239" t="str">
        <f t="shared" si="168"/>
        <v/>
      </c>
      <c r="CP239" t="str">
        <f t="shared" si="169"/>
        <v/>
      </c>
      <c r="CQ239" t="str">
        <f t="shared" si="170"/>
        <v/>
      </c>
      <c r="CR239" t="str">
        <f t="shared" si="171"/>
        <v/>
      </c>
      <c r="CS239" t="str">
        <f t="shared" si="172"/>
        <v/>
      </c>
      <c r="CT239" t="str">
        <f t="shared" si="173"/>
        <v/>
      </c>
      <c r="CU239" t="str">
        <f t="shared" si="174"/>
        <v/>
      </c>
      <c r="CV239" t="str">
        <f t="shared" si="175"/>
        <v/>
      </c>
      <c r="CW239" t="str">
        <f t="shared" si="176"/>
        <v/>
      </c>
      <c r="CX239" t="str">
        <f t="shared" si="177"/>
        <v/>
      </c>
      <c r="CY239" t="str">
        <f t="shared" si="178"/>
        <v>Processing: As a formulation component</v>
      </c>
      <c r="CZ239" t="str">
        <f t="shared" si="179"/>
        <v/>
      </c>
      <c r="DA239" t="str">
        <f t="shared" si="180"/>
        <v/>
      </c>
      <c r="DB239" t="str">
        <f t="shared" si="181"/>
        <v/>
      </c>
      <c r="DC239" t="str">
        <f t="shared" si="182"/>
        <v/>
      </c>
      <c r="DD239" t="str">
        <f t="shared" si="183"/>
        <v/>
      </c>
      <c r="DE239" t="str">
        <f t="shared" si="184"/>
        <v/>
      </c>
      <c r="DF239" t="str">
        <f t="shared" si="185"/>
        <v/>
      </c>
      <c r="DG239" t="str">
        <f t="shared" si="186"/>
        <v/>
      </c>
      <c r="DH239" t="str">
        <f t="shared" si="187"/>
        <v/>
      </c>
      <c r="DI239" t="str">
        <f t="shared" si="188"/>
        <v>P210 - Flame Retardants</v>
      </c>
      <c r="DJ239" t="str">
        <f t="shared" si="189"/>
        <v/>
      </c>
      <c r="DK239" t="str">
        <f t="shared" si="190"/>
        <v/>
      </c>
      <c r="DL239" t="str">
        <f t="shared" si="191"/>
        <v/>
      </c>
      <c r="DM239" t="str">
        <f t="shared" si="192"/>
        <v/>
      </c>
      <c r="DN239" t="str">
        <f t="shared" si="193"/>
        <v/>
      </c>
      <c r="DO239" t="str">
        <f t="shared" si="194"/>
        <v/>
      </c>
      <c r="DP239" t="str">
        <f t="shared" si="195"/>
        <v/>
      </c>
      <c r="DQ239" t="str">
        <f t="shared" si="196"/>
        <v/>
      </c>
      <c r="DR239" t="str">
        <f t="shared" si="197"/>
        <v/>
      </c>
      <c r="DS239" t="str">
        <f t="shared" si="198"/>
        <v/>
      </c>
      <c r="DT239" t="str">
        <f t="shared" si="199"/>
        <v/>
      </c>
      <c r="DU239" t="str">
        <f t="shared" si="200"/>
        <v/>
      </c>
      <c r="DV239" t="str">
        <f t="shared" si="201"/>
        <v/>
      </c>
      <c r="DW239" t="str">
        <f t="shared" si="202"/>
        <v/>
      </c>
      <c r="DX239" t="str">
        <f t="shared" si="203"/>
        <v/>
      </c>
      <c r="DY239" t="str">
        <f t="shared" si="204"/>
        <v/>
      </c>
      <c r="DZ239" t="str">
        <f t="shared" si="205"/>
        <v/>
      </c>
      <c r="EA239" t="str">
        <f t="shared" si="206"/>
        <v/>
      </c>
      <c r="EB239" t="str">
        <f t="shared" si="207"/>
        <v/>
      </c>
      <c r="EC239" t="str">
        <f t="shared" si="208"/>
        <v/>
      </c>
      <c r="ED239" t="str">
        <f t="shared" si="209"/>
        <v/>
      </c>
      <c r="EE239" t="str">
        <f t="shared" si="210"/>
        <v/>
      </c>
      <c r="EF239" t="str">
        <f t="shared" si="211"/>
        <v/>
      </c>
      <c r="EG239" t="str">
        <f t="shared" si="212"/>
        <v/>
      </c>
      <c r="EH239" t="str">
        <f t="shared" si="213"/>
        <v/>
      </c>
      <c r="EI239" t="str">
        <f t="shared" si="214"/>
        <v/>
      </c>
      <c r="EJ239" t="str">
        <f t="shared" si="215"/>
        <v/>
      </c>
      <c r="EK239" t="str">
        <f t="shared" si="216"/>
        <v/>
      </c>
      <c r="EL239" t="str">
        <f t="shared" si="217"/>
        <v/>
      </c>
      <c r="EM239" t="str">
        <f t="shared" si="218"/>
        <v/>
      </c>
      <c r="EN239" t="str">
        <f t="shared" si="219"/>
        <v/>
      </c>
    </row>
    <row r="240" spans="1:144" ht="57.6">
      <c r="A240" s="7" t="s">
        <v>328</v>
      </c>
      <c r="B240" s="7">
        <v>2019</v>
      </c>
      <c r="C240" t="s">
        <v>765</v>
      </c>
      <c r="D240" t="s">
        <v>766</v>
      </c>
      <c r="E240" t="s">
        <v>767</v>
      </c>
      <c r="F240" t="s">
        <v>470</v>
      </c>
      <c r="G240" t="s">
        <v>471</v>
      </c>
      <c r="H240" t="s">
        <v>472</v>
      </c>
      <c r="I240">
        <v>14760</v>
      </c>
      <c r="J240" s="136">
        <f>VLOOKUP(H240, 'TRI Crosswalk codes'!D:E, 2, FALSE)</f>
        <v>2</v>
      </c>
      <c r="K240">
        <v>325991</v>
      </c>
      <c r="L240" s="137" t="str">
        <f>VLOOKUP(K240, '2017-2022 NAICS'!C:D, 2, FALSE)</f>
        <v>Custom Compounding of Purchased Resins</v>
      </c>
      <c r="M240" s="137" t="str">
        <f>IF(COUNTIF('Raw TRI Data'!A:A, K240) &gt;0, "Yes", "No")</f>
        <v>No</v>
      </c>
      <c r="N240">
        <v>42.094957000000001</v>
      </c>
      <c r="O240">
        <v>-78.441350999999997</v>
      </c>
      <c r="P240" s="15">
        <v>110000328388</v>
      </c>
      <c r="Q240" s="15">
        <v>1319217738780</v>
      </c>
      <c r="R240" t="s">
        <v>335</v>
      </c>
      <c r="S240" t="s">
        <v>336</v>
      </c>
      <c r="T240" s="160">
        <v>3</v>
      </c>
      <c r="U240" s="136" t="str">
        <f>VLOOKUP(T240, 'TRI Crosswalk codes'!A:B, 2, FALSE)</f>
        <v>1,000 to 9,999</v>
      </c>
      <c r="V240">
        <v>0.9</v>
      </c>
      <c r="W240">
        <v>0.9</v>
      </c>
      <c r="Y240">
        <v>9</v>
      </c>
      <c r="Z240">
        <v>9.9</v>
      </c>
      <c r="AA240" t="s">
        <v>338</v>
      </c>
      <c r="AB240" s="137" t="str">
        <f t="shared" si="165"/>
        <v>Processing: As a formulation component; P210 - Flame Retardants</v>
      </c>
      <c r="AC240" s="137" t="s">
        <v>339</v>
      </c>
      <c r="AD240" s="26" t="str">
        <f>VLOOKUP(K240, 'NAICS OES Crosswalk'!A:C, 3, FALSE)</f>
        <v>Processing: Plastics Compounding</v>
      </c>
      <c r="AE240" s="26" t="str">
        <f>_xlfn.XLOOKUP($C240,'TRIFD to COU Crosswalk'!A:A,'TRIFD to COU Crosswalk'!B:B)</f>
        <v>Processing: additive flame retardant in plastic, resin, and paints and coatings </v>
      </c>
      <c r="AF240" s="137" t="s">
        <v>768</v>
      </c>
      <c r="AK240" t="s">
        <v>341</v>
      </c>
      <c r="AL240" t="s">
        <v>341</v>
      </c>
      <c r="AM240" t="s">
        <v>341</v>
      </c>
      <c r="AN240" t="s">
        <v>341</v>
      </c>
      <c r="AO240" t="s">
        <v>341</v>
      </c>
      <c r="AP240" t="s">
        <v>341</v>
      </c>
      <c r="AQ240" t="s">
        <v>341</v>
      </c>
      <c r="AR240" t="s">
        <v>341</v>
      </c>
      <c r="AS240" t="s">
        <v>341</v>
      </c>
      <c r="AT240" t="s">
        <v>341</v>
      </c>
      <c r="AU240" t="s">
        <v>341</v>
      </c>
      <c r="AV240" t="s">
        <v>341</v>
      </c>
      <c r="AW240" t="s">
        <v>342</v>
      </c>
      <c r="AX240" t="s">
        <v>341</v>
      </c>
      <c r="AY240" t="s">
        <v>341</v>
      </c>
      <c r="AZ240" t="s">
        <v>341</v>
      </c>
      <c r="BA240" t="s">
        <v>341</v>
      </c>
      <c r="BB240" t="s">
        <v>341</v>
      </c>
      <c r="BC240" t="s">
        <v>341</v>
      </c>
      <c r="BD240" t="s">
        <v>341</v>
      </c>
      <c r="BE240" t="s">
        <v>341</v>
      </c>
      <c r="BF240" t="s">
        <v>341</v>
      </c>
      <c r="BG240" t="s">
        <v>342</v>
      </c>
      <c r="BH240" t="s">
        <v>341</v>
      </c>
      <c r="BI240" t="s">
        <v>341</v>
      </c>
      <c r="BJ240" t="s">
        <v>341</v>
      </c>
      <c r="BK240" t="s">
        <v>341</v>
      </c>
      <c r="BL240" t="s">
        <v>341</v>
      </c>
      <c r="BM240" t="s">
        <v>341</v>
      </c>
      <c r="BN240" t="s">
        <v>341</v>
      </c>
      <c r="BO240" t="s">
        <v>341</v>
      </c>
      <c r="BP240" t="s">
        <v>341</v>
      </c>
      <c r="BQ240" t="s">
        <v>341</v>
      </c>
      <c r="BR240" t="s">
        <v>341</v>
      </c>
      <c r="BS240" t="s">
        <v>341</v>
      </c>
      <c r="BT240" t="s">
        <v>341</v>
      </c>
      <c r="BU240" t="s">
        <v>341</v>
      </c>
      <c r="BV240" t="s">
        <v>341</v>
      </c>
      <c r="BW240" t="s">
        <v>341</v>
      </c>
      <c r="BX240" t="s">
        <v>341</v>
      </c>
      <c r="BY240" t="s">
        <v>341</v>
      </c>
      <c r="BZ240" t="s">
        <v>341</v>
      </c>
      <c r="CA240" t="s">
        <v>341</v>
      </c>
      <c r="CB240" t="s">
        <v>341</v>
      </c>
      <c r="CC240" t="s">
        <v>341</v>
      </c>
      <c r="CD240" t="s">
        <v>341</v>
      </c>
      <c r="CE240" t="s">
        <v>341</v>
      </c>
      <c r="CF240" t="s">
        <v>341</v>
      </c>
      <c r="CG240" t="s">
        <v>341</v>
      </c>
      <c r="CH240" t="s">
        <v>341</v>
      </c>
      <c r="CI240" t="s">
        <v>341</v>
      </c>
      <c r="CJ240" t="s">
        <v>341</v>
      </c>
      <c r="CK240" t="s">
        <v>341</v>
      </c>
      <c r="CL240" t="s">
        <v>341</v>
      </c>
      <c r="CM240" t="str">
        <f t="shared" si="166"/>
        <v/>
      </c>
      <c r="CN240" t="str">
        <f t="shared" si="167"/>
        <v/>
      </c>
      <c r="CO240" t="str">
        <f t="shared" si="168"/>
        <v/>
      </c>
      <c r="CP240" t="str">
        <f t="shared" si="169"/>
        <v/>
      </c>
      <c r="CQ240" t="str">
        <f t="shared" si="170"/>
        <v/>
      </c>
      <c r="CR240" t="str">
        <f t="shared" si="171"/>
        <v/>
      </c>
      <c r="CS240" t="str">
        <f t="shared" si="172"/>
        <v/>
      </c>
      <c r="CT240" t="str">
        <f t="shared" si="173"/>
        <v/>
      </c>
      <c r="CU240" t="str">
        <f t="shared" si="174"/>
        <v/>
      </c>
      <c r="CV240" t="str">
        <f t="shared" si="175"/>
        <v/>
      </c>
      <c r="CW240" t="str">
        <f t="shared" si="176"/>
        <v/>
      </c>
      <c r="CX240" t="str">
        <f t="shared" si="177"/>
        <v/>
      </c>
      <c r="CY240" t="str">
        <f t="shared" si="178"/>
        <v>Processing: As a formulation component</v>
      </c>
      <c r="CZ240" t="str">
        <f t="shared" si="179"/>
        <v/>
      </c>
      <c r="DA240" t="str">
        <f t="shared" si="180"/>
        <v/>
      </c>
      <c r="DB240" t="str">
        <f t="shared" si="181"/>
        <v/>
      </c>
      <c r="DC240" t="str">
        <f t="shared" si="182"/>
        <v/>
      </c>
      <c r="DD240" t="str">
        <f t="shared" si="183"/>
        <v/>
      </c>
      <c r="DE240" t="str">
        <f t="shared" si="184"/>
        <v/>
      </c>
      <c r="DF240" t="str">
        <f t="shared" si="185"/>
        <v/>
      </c>
      <c r="DG240" t="str">
        <f t="shared" si="186"/>
        <v/>
      </c>
      <c r="DH240" t="str">
        <f t="shared" si="187"/>
        <v/>
      </c>
      <c r="DI240" t="str">
        <f t="shared" si="188"/>
        <v>P210 - Flame Retardants</v>
      </c>
      <c r="DJ240" t="str">
        <f t="shared" si="189"/>
        <v/>
      </c>
      <c r="DK240" t="str">
        <f t="shared" si="190"/>
        <v/>
      </c>
      <c r="DL240" t="str">
        <f t="shared" si="191"/>
        <v/>
      </c>
      <c r="DM240" t="str">
        <f t="shared" si="192"/>
        <v/>
      </c>
      <c r="DN240" t="str">
        <f t="shared" si="193"/>
        <v/>
      </c>
      <c r="DO240" t="str">
        <f t="shared" si="194"/>
        <v/>
      </c>
      <c r="DP240" t="str">
        <f t="shared" si="195"/>
        <v/>
      </c>
      <c r="DQ240" t="str">
        <f t="shared" si="196"/>
        <v/>
      </c>
      <c r="DR240" t="str">
        <f t="shared" si="197"/>
        <v/>
      </c>
      <c r="DS240" t="str">
        <f t="shared" si="198"/>
        <v/>
      </c>
      <c r="DT240" t="str">
        <f t="shared" si="199"/>
        <v/>
      </c>
      <c r="DU240" t="str">
        <f t="shared" si="200"/>
        <v/>
      </c>
      <c r="DV240" t="str">
        <f t="shared" si="201"/>
        <v/>
      </c>
      <c r="DW240" t="str">
        <f t="shared" si="202"/>
        <v/>
      </c>
      <c r="DX240" t="str">
        <f t="shared" si="203"/>
        <v/>
      </c>
      <c r="DY240" t="str">
        <f t="shared" si="204"/>
        <v/>
      </c>
      <c r="DZ240" t="str">
        <f t="shared" si="205"/>
        <v/>
      </c>
      <c r="EA240" t="str">
        <f t="shared" si="206"/>
        <v/>
      </c>
      <c r="EB240" t="str">
        <f t="shared" si="207"/>
        <v/>
      </c>
      <c r="EC240" t="str">
        <f t="shared" si="208"/>
        <v/>
      </c>
      <c r="ED240" t="str">
        <f t="shared" si="209"/>
        <v/>
      </c>
      <c r="EE240" t="str">
        <f t="shared" si="210"/>
        <v/>
      </c>
      <c r="EF240" t="str">
        <f t="shared" si="211"/>
        <v/>
      </c>
      <c r="EG240" t="str">
        <f t="shared" si="212"/>
        <v/>
      </c>
      <c r="EH240" t="str">
        <f t="shared" si="213"/>
        <v/>
      </c>
      <c r="EI240" t="str">
        <f t="shared" si="214"/>
        <v/>
      </c>
      <c r="EJ240" t="str">
        <f t="shared" si="215"/>
        <v/>
      </c>
      <c r="EK240" t="str">
        <f t="shared" si="216"/>
        <v/>
      </c>
      <c r="EL240" t="str">
        <f t="shared" si="217"/>
        <v/>
      </c>
      <c r="EM240" t="str">
        <f t="shared" si="218"/>
        <v/>
      </c>
      <c r="EN240" t="str">
        <f t="shared" si="219"/>
        <v/>
      </c>
    </row>
    <row r="241" spans="1:144" ht="57.6">
      <c r="A241" s="7" t="s">
        <v>328</v>
      </c>
      <c r="B241" s="7">
        <v>2020</v>
      </c>
      <c r="C241" t="s">
        <v>765</v>
      </c>
      <c r="D241" t="s">
        <v>766</v>
      </c>
      <c r="E241" t="s">
        <v>767</v>
      </c>
      <c r="F241" t="s">
        <v>470</v>
      </c>
      <c r="G241" t="s">
        <v>471</v>
      </c>
      <c r="H241" t="s">
        <v>472</v>
      </c>
      <c r="I241">
        <v>14760</v>
      </c>
      <c r="J241" s="136">
        <f>VLOOKUP(H241, 'TRI Crosswalk codes'!D:E, 2, FALSE)</f>
        <v>2</v>
      </c>
      <c r="K241">
        <v>325991</v>
      </c>
      <c r="L241" s="137" t="str">
        <f>VLOOKUP(K241, '2017-2022 NAICS'!C:D, 2, FALSE)</f>
        <v>Custom Compounding of Purchased Resins</v>
      </c>
      <c r="M241" s="137" t="str">
        <f>IF(COUNTIF('Raw TRI Data'!A:A, K241) &gt;0, "Yes", "No")</f>
        <v>No</v>
      </c>
      <c r="N241">
        <v>42.094957000000001</v>
      </c>
      <c r="O241">
        <v>-78.441350999999997</v>
      </c>
      <c r="P241" s="15">
        <v>110000328388</v>
      </c>
      <c r="Q241" s="15">
        <v>1320218671028</v>
      </c>
      <c r="R241" t="s">
        <v>335</v>
      </c>
      <c r="S241" t="s">
        <v>336</v>
      </c>
      <c r="T241" s="160">
        <v>3</v>
      </c>
      <c r="U241" s="136" t="str">
        <f>VLOOKUP(T241, 'TRI Crosswalk codes'!A:B, 2, FALSE)</f>
        <v>1,000 to 9,999</v>
      </c>
      <c r="V241">
        <v>0.9</v>
      </c>
      <c r="W241">
        <v>0.9</v>
      </c>
      <c r="Y241">
        <v>9</v>
      </c>
      <c r="Z241">
        <v>9.9</v>
      </c>
      <c r="AA241" t="s">
        <v>338</v>
      </c>
      <c r="AB241" s="137" t="str">
        <f t="shared" si="165"/>
        <v>Processing: As a formulation component; P210 - Flame Retardants</v>
      </c>
      <c r="AC241" s="137" t="s">
        <v>339</v>
      </c>
      <c r="AD241" s="26" t="str">
        <f>VLOOKUP(K241, 'NAICS OES Crosswalk'!A:C, 3, FALSE)</f>
        <v>Processing: Plastics Compounding</v>
      </c>
      <c r="AE241" s="26" t="str">
        <f>_xlfn.XLOOKUP($C241,'TRIFD to COU Crosswalk'!A:A,'TRIFD to COU Crosswalk'!B:B)</f>
        <v>Processing: additive flame retardant in plastic, resin, and paints and coatings </v>
      </c>
      <c r="AF241" s="137" t="s">
        <v>768</v>
      </c>
      <c r="AK241" t="s">
        <v>341</v>
      </c>
      <c r="AL241" t="s">
        <v>341</v>
      </c>
      <c r="AM241" t="s">
        <v>341</v>
      </c>
      <c r="AN241" t="s">
        <v>341</v>
      </c>
      <c r="AO241" t="s">
        <v>341</v>
      </c>
      <c r="AP241" t="s">
        <v>341</v>
      </c>
      <c r="AQ241" t="s">
        <v>341</v>
      </c>
      <c r="AR241" t="s">
        <v>341</v>
      </c>
      <c r="AS241" t="s">
        <v>341</v>
      </c>
      <c r="AT241" t="s">
        <v>341</v>
      </c>
      <c r="AU241" t="s">
        <v>341</v>
      </c>
      <c r="AV241" t="s">
        <v>341</v>
      </c>
      <c r="AW241" t="s">
        <v>342</v>
      </c>
      <c r="AX241" t="s">
        <v>341</v>
      </c>
      <c r="AY241" t="s">
        <v>341</v>
      </c>
      <c r="AZ241" t="s">
        <v>341</v>
      </c>
      <c r="BA241" t="s">
        <v>341</v>
      </c>
      <c r="BB241" t="s">
        <v>341</v>
      </c>
      <c r="BC241" t="s">
        <v>341</v>
      </c>
      <c r="BD241" t="s">
        <v>341</v>
      </c>
      <c r="BE241" t="s">
        <v>341</v>
      </c>
      <c r="BF241" t="s">
        <v>341</v>
      </c>
      <c r="BG241" t="s">
        <v>342</v>
      </c>
      <c r="BH241" t="s">
        <v>341</v>
      </c>
      <c r="BI241" t="s">
        <v>341</v>
      </c>
      <c r="BJ241" t="s">
        <v>341</v>
      </c>
      <c r="BK241" t="s">
        <v>341</v>
      </c>
      <c r="BL241" t="s">
        <v>341</v>
      </c>
      <c r="BM241" t="s">
        <v>341</v>
      </c>
      <c r="BN241" t="s">
        <v>341</v>
      </c>
      <c r="BO241" t="s">
        <v>341</v>
      </c>
      <c r="BP241" t="s">
        <v>341</v>
      </c>
      <c r="BQ241" t="s">
        <v>341</v>
      </c>
      <c r="BR241" t="s">
        <v>341</v>
      </c>
      <c r="BS241" t="s">
        <v>341</v>
      </c>
      <c r="BT241" t="s">
        <v>341</v>
      </c>
      <c r="BU241" t="s">
        <v>341</v>
      </c>
      <c r="BV241" t="s">
        <v>341</v>
      </c>
      <c r="BW241" t="s">
        <v>341</v>
      </c>
      <c r="BX241" t="s">
        <v>341</v>
      </c>
      <c r="BY241" t="s">
        <v>341</v>
      </c>
      <c r="BZ241" t="s">
        <v>341</v>
      </c>
      <c r="CA241" t="s">
        <v>341</v>
      </c>
      <c r="CB241" t="s">
        <v>341</v>
      </c>
      <c r="CC241" t="s">
        <v>341</v>
      </c>
      <c r="CD241" t="s">
        <v>341</v>
      </c>
      <c r="CE241" t="s">
        <v>341</v>
      </c>
      <c r="CF241" t="s">
        <v>341</v>
      </c>
      <c r="CG241" t="s">
        <v>341</v>
      </c>
      <c r="CH241" t="s">
        <v>341</v>
      </c>
      <c r="CI241" t="s">
        <v>341</v>
      </c>
      <c r="CJ241" t="s">
        <v>341</v>
      </c>
      <c r="CK241" t="s">
        <v>341</v>
      </c>
      <c r="CL241" t="s">
        <v>341</v>
      </c>
      <c r="CM241" t="str">
        <f t="shared" si="166"/>
        <v/>
      </c>
      <c r="CN241" t="str">
        <f t="shared" si="167"/>
        <v/>
      </c>
      <c r="CO241" t="str">
        <f t="shared" si="168"/>
        <v/>
      </c>
      <c r="CP241" t="str">
        <f t="shared" si="169"/>
        <v/>
      </c>
      <c r="CQ241" t="str">
        <f t="shared" si="170"/>
        <v/>
      </c>
      <c r="CR241" t="str">
        <f t="shared" si="171"/>
        <v/>
      </c>
      <c r="CS241" t="str">
        <f t="shared" si="172"/>
        <v/>
      </c>
      <c r="CT241" t="str">
        <f t="shared" si="173"/>
        <v/>
      </c>
      <c r="CU241" t="str">
        <f t="shared" si="174"/>
        <v/>
      </c>
      <c r="CV241" t="str">
        <f t="shared" si="175"/>
        <v/>
      </c>
      <c r="CW241" t="str">
        <f t="shared" si="176"/>
        <v/>
      </c>
      <c r="CX241" t="str">
        <f t="shared" si="177"/>
        <v/>
      </c>
      <c r="CY241" t="str">
        <f t="shared" si="178"/>
        <v>Processing: As a formulation component</v>
      </c>
      <c r="CZ241" t="str">
        <f t="shared" si="179"/>
        <v/>
      </c>
      <c r="DA241" t="str">
        <f t="shared" si="180"/>
        <v/>
      </c>
      <c r="DB241" t="str">
        <f t="shared" si="181"/>
        <v/>
      </c>
      <c r="DC241" t="str">
        <f t="shared" si="182"/>
        <v/>
      </c>
      <c r="DD241" t="str">
        <f t="shared" si="183"/>
        <v/>
      </c>
      <c r="DE241" t="str">
        <f t="shared" si="184"/>
        <v/>
      </c>
      <c r="DF241" t="str">
        <f t="shared" si="185"/>
        <v/>
      </c>
      <c r="DG241" t="str">
        <f t="shared" si="186"/>
        <v/>
      </c>
      <c r="DH241" t="str">
        <f t="shared" si="187"/>
        <v/>
      </c>
      <c r="DI241" t="str">
        <f t="shared" si="188"/>
        <v>P210 - Flame Retardants</v>
      </c>
      <c r="DJ241" t="str">
        <f t="shared" si="189"/>
        <v/>
      </c>
      <c r="DK241" t="str">
        <f t="shared" si="190"/>
        <v/>
      </c>
      <c r="DL241" t="str">
        <f t="shared" si="191"/>
        <v/>
      </c>
      <c r="DM241" t="str">
        <f t="shared" si="192"/>
        <v/>
      </c>
      <c r="DN241" t="str">
        <f t="shared" si="193"/>
        <v/>
      </c>
      <c r="DO241" t="str">
        <f t="shared" si="194"/>
        <v/>
      </c>
      <c r="DP241" t="str">
        <f t="shared" si="195"/>
        <v/>
      </c>
      <c r="DQ241" t="str">
        <f t="shared" si="196"/>
        <v/>
      </c>
      <c r="DR241" t="str">
        <f t="shared" si="197"/>
        <v/>
      </c>
      <c r="DS241" t="str">
        <f t="shared" si="198"/>
        <v/>
      </c>
      <c r="DT241" t="str">
        <f t="shared" si="199"/>
        <v/>
      </c>
      <c r="DU241" t="str">
        <f t="shared" si="200"/>
        <v/>
      </c>
      <c r="DV241" t="str">
        <f t="shared" si="201"/>
        <v/>
      </c>
      <c r="DW241" t="str">
        <f t="shared" si="202"/>
        <v/>
      </c>
      <c r="DX241" t="str">
        <f t="shared" si="203"/>
        <v/>
      </c>
      <c r="DY241" t="str">
        <f t="shared" si="204"/>
        <v/>
      </c>
      <c r="DZ241" t="str">
        <f t="shared" si="205"/>
        <v/>
      </c>
      <c r="EA241" t="str">
        <f t="shared" si="206"/>
        <v/>
      </c>
      <c r="EB241" t="str">
        <f t="shared" si="207"/>
        <v/>
      </c>
      <c r="EC241" t="str">
        <f t="shared" si="208"/>
        <v/>
      </c>
      <c r="ED241" t="str">
        <f t="shared" si="209"/>
        <v/>
      </c>
      <c r="EE241" t="str">
        <f t="shared" si="210"/>
        <v/>
      </c>
      <c r="EF241" t="str">
        <f t="shared" si="211"/>
        <v/>
      </c>
      <c r="EG241" t="str">
        <f t="shared" si="212"/>
        <v/>
      </c>
      <c r="EH241" t="str">
        <f t="shared" si="213"/>
        <v/>
      </c>
      <c r="EI241" t="str">
        <f t="shared" si="214"/>
        <v/>
      </c>
      <c r="EJ241" t="str">
        <f t="shared" si="215"/>
        <v/>
      </c>
      <c r="EK241" t="str">
        <f t="shared" si="216"/>
        <v/>
      </c>
      <c r="EL241" t="str">
        <f t="shared" si="217"/>
        <v/>
      </c>
      <c r="EM241" t="str">
        <f t="shared" si="218"/>
        <v/>
      </c>
      <c r="EN241" t="str">
        <f t="shared" si="219"/>
        <v/>
      </c>
    </row>
    <row r="242" spans="1:144" ht="57.6">
      <c r="A242" s="7" t="s">
        <v>328</v>
      </c>
      <c r="B242" s="7">
        <v>2021</v>
      </c>
      <c r="C242" t="s">
        <v>765</v>
      </c>
      <c r="D242" t="s">
        <v>766</v>
      </c>
      <c r="E242" t="s">
        <v>767</v>
      </c>
      <c r="F242" t="s">
        <v>470</v>
      </c>
      <c r="G242" t="s">
        <v>471</v>
      </c>
      <c r="H242" t="s">
        <v>472</v>
      </c>
      <c r="I242">
        <v>14760</v>
      </c>
      <c r="J242" s="136">
        <f>VLOOKUP(H242, 'TRI Crosswalk codes'!D:E, 2, FALSE)</f>
        <v>2</v>
      </c>
      <c r="K242">
        <v>325991</v>
      </c>
      <c r="L242" s="137" t="str">
        <f>VLOOKUP(K242, '2017-2022 NAICS'!C:D, 2, FALSE)</f>
        <v>Custom Compounding of Purchased Resins</v>
      </c>
      <c r="M242" s="137" t="str">
        <f>IF(COUNTIF('Raw TRI Data'!A:A, K242) &gt;0, "Yes", "No")</f>
        <v>No</v>
      </c>
      <c r="N242">
        <v>42.094957000000001</v>
      </c>
      <c r="O242">
        <v>-78.441350999999997</v>
      </c>
      <c r="P242" s="15">
        <v>110000328388</v>
      </c>
      <c r="Q242" s="15">
        <v>1321219618257</v>
      </c>
      <c r="R242" t="s">
        <v>335</v>
      </c>
      <c r="S242" t="s">
        <v>336</v>
      </c>
      <c r="T242" s="160">
        <v>4</v>
      </c>
      <c r="U242" s="136" t="str">
        <f>VLOOKUP(T242, 'TRI Crosswalk codes'!A:B, 2, FALSE)</f>
        <v>10,000 to 99,999</v>
      </c>
      <c r="V242">
        <v>0.84899999999999998</v>
      </c>
      <c r="W242">
        <v>0.84899999999999998</v>
      </c>
      <c r="Y242">
        <v>8.5</v>
      </c>
      <c r="Z242">
        <v>9.3490000000000002</v>
      </c>
      <c r="AA242" t="s">
        <v>338</v>
      </c>
      <c r="AB242" s="137" t="str">
        <f t="shared" si="165"/>
        <v>Processing: As a formulation component; P210 - Flame Retardants</v>
      </c>
      <c r="AC242" s="137" t="s">
        <v>339</v>
      </c>
      <c r="AD242" s="26" t="str">
        <f>VLOOKUP(K242, 'NAICS OES Crosswalk'!A:C, 3, FALSE)</f>
        <v>Processing: Plastics Compounding</v>
      </c>
      <c r="AE242" s="26" t="str">
        <f>_xlfn.XLOOKUP($C242,'TRIFD to COU Crosswalk'!A:A,'TRIFD to COU Crosswalk'!B:B)</f>
        <v>Processing: additive flame retardant in plastic, resin, and paints and coatings </v>
      </c>
      <c r="AF242" s="137" t="s">
        <v>768</v>
      </c>
      <c r="AK242" t="s">
        <v>341</v>
      </c>
      <c r="AL242" t="s">
        <v>341</v>
      </c>
      <c r="AM242" t="s">
        <v>341</v>
      </c>
      <c r="AN242" t="s">
        <v>341</v>
      </c>
      <c r="AO242" t="s">
        <v>341</v>
      </c>
      <c r="AP242" t="s">
        <v>341</v>
      </c>
      <c r="AQ242" t="s">
        <v>341</v>
      </c>
      <c r="AR242" t="s">
        <v>341</v>
      </c>
      <c r="AS242" t="s">
        <v>341</v>
      </c>
      <c r="AT242" t="s">
        <v>341</v>
      </c>
      <c r="AU242" t="s">
        <v>341</v>
      </c>
      <c r="AV242" t="s">
        <v>341</v>
      </c>
      <c r="AW242" t="s">
        <v>342</v>
      </c>
      <c r="AX242" t="s">
        <v>341</v>
      </c>
      <c r="AY242" t="s">
        <v>341</v>
      </c>
      <c r="AZ242" t="s">
        <v>341</v>
      </c>
      <c r="BA242" t="s">
        <v>341</v>
      </c>
      <c r="BB242" t="s">
        <v>341</v>
      </c>
      <c r="BC242" t="s">
        <v>341</v>
      </c>
      <c r="BD242" t="s">
        <v>341</v>
      </c>
      <c r="BE242" t="s">
        <v>341</v>
      </c>
      <c r="BF242" t="s">
        <v>341</v>
      </c>
      <c r="BG242" t="s">
        <v>342</v>
      </c>
      <c r="BH242" t="s">
        <v>341</v>
      </c>
      <c r="BI242" t="s">
        <v>341</v>
      </c>
      <c r="BJ242" t="s">
        <v>341</v>
      </c>
      <c r="BK242" t="s">
        <v>341</v>
      </c>
      <c r="BL242" t="s">
        <v>341</v>
      </c>
      <c r="BM242" t="s">
        <v>341</v>
      </c>
      <c r="BN242" t="s">
        <v>341</v>
      </c>
      <c r="BO242" t="s">
        <v>341</v>
      </c>
      <c r="BP242" t="s">
        <v>341</v>
      </c>
      <c r="BQ242" t="s">
        <v>341</v>
      </c>
      <c r="BR242" t="s">
        <v>341</v>
      </c>
      <c r="BS242" t="s">
        <v>341</v>
      </c>
      <c r="BT242" t="s">
        <v>341</v>
      </c>
      <c r="BU242" t="s">
        <v>341</v>
      </c>
      <c r="BV242" t="s">
        <v>341</v>
      </c>
      <c r="BW242" t="s">
        <v>341</v>
      </c>
      <c r="BX242" t="s">
        <v>341</v>
      </c>
      <c r="BY242" t="s">
        <v>341</v>
      </c>
      <c r="BZ242" t="s">
        <v>341</v>
      </c>
      <c r="CA242" t="s">
        <v>341</v>
      </c>
      <c r="CB242" t="s">
        <v>341</v>
      </c>
      <c r="CC242" t="s">
        <v>341</v>
      </c>
      <c r="CD242" t="s">
        <v>341</v>
      </c>
      <c r="CE242" t="s">
        <v>341</v>
      </c>
      <c r="CF242" t="s">
        <v>341</v>
      </c>
      <c r="CG242" t="s">
        <v>341</v>
      </c>
      <c r="CH242" t="s">
        <v>341</v>
      </c>
      <c r="CI242" t="s">
        <v>341</v>
      </c>
      <c r="CJ242" t="s">
        <v>341</v>
      </c>
      <c r="CK242" t="s">
        <v>341</v>
      </c>
      <c r="CL242" t="s">
        <v>341</v>
      </c>
      <c r="CM242" t="str">
        <f t="shared" si="166"/>
        <v/>
      </c>
      <c r="CN242" t="str">
        <f t="shared" si="167"/>
        <v/>
      </c>
      <c r="CO242" t="str">
        <f t="shared" si="168"/>
        <v/>
      </c>
      <c r="CP242" t="str">
        <f t="shared" si="169"/>
        <v/>
      </c>
      <c r="CQ242" t="str">
        <f t="shared" si="170"/>
        <v/>
      </c>
      <c r="CR242" t="str">
        <f t="shared" si="171"/>
        <v/>
      </c>
      <c r="CS242" t="str">
        <f t="shared" si="172"/>
        <v/>
      </c>
      <c r="CT242" t="str">
        <f t="shared" si="173"/>
        <v/>
      </c>
      <c r="CU242" t="str">
        <f t="shared" si="174"/>
        <v/>
      </c>
      <c r="CV242" t="str">
        <f t="shared" si="175"/>
        <v/>
      </c>
      <c r="CW242" t="str">
        <f t="shared" si="176"/>
        <v/>
      </c>
      <c r="CX242" t="str">
        <f t="shared" si="177"/>
        <v/>
      </c>
      <c r="CY242" t="str">
        <f t="shared" si="178"/>
        <v>Processing: As a formulation component</v>
      </c>
      <c r="CZ242" t="str">
        <f t="shared" si="179"/>
        <v/>
      </c>
      <c r="DA242" t="str">
        <f t="shared" si="180"/>
        <v/>
      </c>
      <c r="DB242" t="str">
        <f t="shared" si="181"/>
        <v/>
      </c>
      <c r="DC242" t="str">
        <f t="shared" si="182"/>
        <v/>
      </c>
      <c r="DD242" t="str">
        <f t="shared" si="183"/>
        <v/>
      </c>
      <c r="DE242" t="str">
        <f t="shared" si="184"/>
        <v/>
      </c>
      <c r="DF242" t="str">
        <f t="shared" si="185"/>
        <v/>
      </c>
      <c r="DG242" t="str">
        <f t="shared" si="186"/>
        <v/>
      </c>
      <c r="DH242" t="str">
        <f t="shared" si="187"/>
        <v/>
      </c>
      <c r="DI242" t="str">
        <f t="shared" si="188"/>
        <v>P210 - Flame Retardants</v>
      </c>
      <c r="DJ242" t="str">
        <f t="shared" si="189"/>
        <v/>
      </c>
      <c r="DK242" t="str">
        <f t="shared" si="190"/>
        <v/>
      </c>
      <c r="DL242" t="str">
        <f t="shared" si="191"/>
        <v/>
      </c>
      <c r="DM242" t="str">
        <f t="shared" si="192"/>
        <v/>
      </c>
      <c r="DN242" t="str">
        <f t="shared" si="193"/>
        <v/>
      </c>
      <c r="DO242" t="str">
        <f t="shared" si="194"/>
        <v/>
      </c>
      <c r="DP242" t="str">
        <f t="shared" si="195"/>
        <v/>
      </c>
      <c r="DQ242" t="str">
        <f t="shared" si="196"/>
        <v/>
      </c>
      <c r="DR242" t="str">
        <f t="shared" si="197"/>
        <v/>
      </c>
      <c r="DS242" t="str">
        <f t="shared" si="198"/>
        <v/>
      </c>
      <c r="DT242" t="str">
        <f t="shared" si="199"/>
        <v/>
      </c>
      <c r="DU242" t="str">
        <f t="shared" si="200"/>
        <v/>
      </c>
      <c r="DV242" t="str">
        <f t="shared" si="201"/>
        <v/>
      </c>
      <c r="DW242" t="str">
        <f t="shared" si="202"/>
        <v/>
      </c>
      <c r="DX242" t="str">
        <f t="shared" si="203"/>
        <v/>
      </c>
      <c r="DY242" t="str">
        <f t="shared" si="204"/>
        <v/>
      </c>
      <c r="DZ242" t="str">
        <f t="shared" si="205"/>
        <v/>
      </c>
      <c r="EA242" t="str">
        <f t="shared" si="206"/>
        <v/>
      </c>
      <c r="EB242" t="str">
        <f t="shared" si="207"/>
        <v/>
      </c>
      <c r="EC242" t="str">
        <f t="shared" si="208"/>
        <v/>
      </c>
      <c r="ED242" t="str">
        <f t="shared" si="209"/>
        <v/>
      </c>
      <c r="EE242" t="str">
        <f t="shared" si="210"/>
        <v/>
      </c>
      <c r="EF242" t="str">
        <f t="shared" si="211"/>
        <v/>
      </c>
      <c r="EG242" t="str">
        <f t="shared" si="212"/>
        <v/>
      </c>
      <c r="EH242" t="str">
        <f t="shared" si="213"/>
        <v/>
      </c>
      <c r="EI242" t="str">
        <f t="shared" si="214"/>
        <v/>
      </c>
      <c r="EJ242" t="str">
        <f t="shared" si="215"/>
        <v/>
      </c>
      <c r="EK242" t="str">
        <f t="shared" si="216"/>
        <v/>
      </c>
      <c r="EL242" t="str">
        <f t="shared" si="217"/>
        <v/>
      </c>
      <c r="EM242" t="str">
        <f t="shared" si="218"/>
        <v/>
      </c>
      <c r="EN242" t="str">
        <f t="shared" si="219"/>
        <v/>
      </c>
    </row>
    <row r="243" spans="1:144" ht="57.6">
      <c r="A243" s="7" t="s">
        <v>328</v>
      </c>
      <c r="B243" s="7">
        <v>2022</v>
      </c>
      <c r="C243" t="s">
        <v>765</v>
      </c>
      <c r="D243" t="s">
        <v>766</v>
      </c>
      <c r="E243" t="s">
        <v>767</v>
      </c>
      <c r="F243" t="s">
        <v>470</v>
      </c>
      <c r="G243" t="s">
        <v>471</v>
      </c>
      <c r="H243" t="s">
        <v>472</v>
      </c>
      <c r="I243">
        <v>14760</v>
      </c>
      <c r="J243" s="136">
        <f>VLOOKUP(H243, 'TRI Crosswalk codes'!D:E, 2, FALSE)</f>
        <v>2</v>
      </c>
      <c r="K243">
        <v>325991</v>
      </c>
      <c r="L243" s="137" t="str">
        <f>VLOOKUP(K243, '2017-2022 NAICS'!C:D, 2, FALSE)</f>
        <v>Custom Compounding of Purchased Resins</v>
      </c>
      <c r="M243" s="137" t="str">
        <f>IF(COUNTIF('Raw TRI Data'!A:A, K243) &gt;0, "Yes", "No")</f>
        <v>No</v>
      </c>
      <c r="N243">
        <v>42.094957000000001</v>
      </c>
      <c r="O243">
        <v>-78.441350999999997</v>
      </c>
      <c r="P243" s="15">
        <v>110000328388</v>
      </c>
      <c r="Q243" s="15">
        <v>1322220680351</v>
      </c>
      <c r="R243" t="s">
        <v>335</v>
      </c>
      <c r="S243" t="s">
        <v>336</v>
      </c>
      <c r="T243" s="160">
        <v>3</v>
      </c>
      <c r="U243" s="136" t="str">
        <f>VLOOKUP(T243, 'TRI Crosswalk codes'!A:B, 2, FALSE)</f>
        <v>1,000 to 9,999</v>
      </c>
      <c r="V243">
        <v>1</v>
      </c>
      <c r="W243">
        <v>1</v>
      </c>
      <c r="Y243">
        <v>10</v>
      </c>
      <c r="Z243">
        <v>11</v>
      </c>
      <c r="AA243" t="s">
        <v>338</v>
      </c>
      <c r="AB243" s="137" t="str">
        <f t="shared" si="165"/>
        <v>Processing: As a formulation component; P210 - Flame Retardants</v>
      </c>
      <c r="AC243" s="137" t="s">
        <v>339</v>
      </c>
      <c r="AD243" s="26" t="str">
        <f>VLOOKUP(K243, 'NAICS OES Crosswalk'!A:C, 3, FALSE)</f>
        <v>Processing: Plastics Compounding</v>
      </c>
      <c r="AE243" s="26" t="str">
        <f>_xlfn.XLOOKUP($C243,'TRIFD to COU Crosswalk'!A:A,'TRIFD to COU Crosswalk'!B:B)</f>
        <v>Processing: additive flame retardant in plastic, resin, and paints and coatings </v>
      </c>
      <c r="AF243" s="137" t="s">
        <v>768</v>
      </c>
      <c r="AK243" t="s">
        <v>341</v>
      </c>
      <c r="AL243" t="s">
        <v>341</v>
      </c>
      <c r="AM243" t="s">
        <v>341</v>
      </c>
      <c r="AN243" t="s">
        <v>341</v>
      </c>
      <c r="AO243" t="s">
        <v>341</v>
      </c>
      <c r="AP243" t="s">
        <v>341</v>
      </c>
      <c r="AQ243" t="s">
        <v>341</v>
      </c>
      <c r="AR243" t="s">
        <v>341</v>
      </c>
      <c r="AS243" t="s">
        <v>341</v>
      </c>
      <c r="AT243" t="s">
        <v>341</v>
      </c>
      <c r="AU243" t="s">
        <v>341</v>
      </c>
      <c r="AV243" t="s">
        <v>341</v>
      </c>
      <c r="AW243" t="s">
        <v>342</v>
      </c>
      <c r="AX243" t="s">
        <v>341</v>
      </c>
      <c r="AY243" t="s">
        <v>341</v>
      </c>
      <c r="AZ243" t="s">
        <v>341</v>
      </c>
      <c r="BA243" t="s">
        <v>341</v>
      </c>
      <c r="BB243" t="s">
        <v>341</v>
      </c>
      <c r="BC243" t="s">
        <v>341</v>
      </c>
      <c r="BD243" t="s">
        <v>341</v>
      </c>
      <c r="BE243" t="s">
        <v>341</v>
      </c>
      <c r="BF243" t="s">
        <v>341</v>
      </c>
      <c r="BG243" t="s">
        <v>342</v>
      </c>
      <c r="BH243" t="s">
        <v>341</v>
      </c>
      <c r="BI243" t="s">
        <v>341</v>
      </c>
      <c r="BJ243" t="s">
        <v>341</v>
      </c>
      <c r="BK243" t="s">
        <v>341</v>
      </c>
      <c r="BL243" t="s">
        <v>341</v>
      </c>
      <c r="BM243" t="s">
        <v>341</v>
      </c>
      <c r="BN243" t="s">
        <v>341</v>
      </c>
      <c r="BO243" t="s">
        <v>341</v>
      </c>
      <c r="BP243" t="s">
        <v>341</v>
      </c>
      <c r="BQ243" t="s">
        <v>341</v>
      </c>
      <c r="BR243" t="s">
        <v>341</v>
      </c>
      <c r="BS243" t="s">
        <v>341</v>
      </c>
      <c r="BT243" t="s">
        <v>341</v>
      </c>
      <c r="BU243" t="s">
        <v>341</v>
      </c>
      <c r="BV243" t="s">
        <v>341</v>
      </c>
      <c r="BW243" t="s">
        <v>341</v>
      </c>
      <c r="BX243" t="s">
        <v>341</v>
      </c>
      <c r="BY243" t="s">
        <v>341</v>
      </c>
      <c r="BZ243" t="s">
        <v>341</v>
      </c>
      <c r="CA243" t="s">
        <v>341</v>
      </c>
      <c r="CB243" t="s">
        <v>341</v>
      </c>
      <c r="CC243" t="s">
        <v>341</v>
      </c>
      <c r="CD243" t="s">
        <v>341</v>
      </c>
      <c r="CE243" t="s">
        <v>341</v>
      </c>
      <c r="CF243" t="s">
        <v>341</v>
      </c>
      <c r="CG243" t="s">
        <v>341</v>
      </c>
      <c r="CH243" t="s">
        <v>341</v>
      </c>
      <c r="CI243" t="s">
        <v>341</v>
      </c>
      <c r="CJ243" t="s">
        <v>341</v>
      </c>
      <c r="CK243" t="s">
        <v>341</v>
      </c>
      <c r="CL243" t="s">
        <v>341</v>
      </c>
      <c r="CM243" t="str">
        <f t="shared" si="166"/>
        <v/>
      </c>
      <c r="CN243" t="str">
        <f t="shared" si="167"/>
        <v/>
      </c>
      <c r="CO243" t="str">
        <f t="shared" si="168"/>
        <v/>
      </c>
      <c r="CP243" t="str">
        <f t="shared" si="169"/>
        <v/>
      </c>
      <c r="CQ243" t="str">
        <f t="shared" si="170"/>
        <v/>
      </c>
      <c r="CR243" t="str">
        <f t="shared" si="171"/>
        <v/>
      </c>
      <c r="CS243" t="str">
        <f t="shared" si="172"/>
        <v/>
      </c>
      <c r="CT243" t="str">
        <f t="shared" si="173"/>
        <v/>
      </c>
      <c r="CU243" t="str">
        <f t="shared" si="174"/>
        <v/>
      </c>
      <c r="CV243" t="str">
        <f t="shared" si="175"/>
        <v/>
      </c>
      <c r="CW243" t="str">
        <f t="shared" si="176"/>
        <v/>
      </c>
      <c r="CX243" t="str">
        <f t="shared" si="177"/>
        <v/>
      </c>
      <c r="CY243" t="str">
        <f t="shared" si="178"/>
        <v>Processing: As a formulation component</v>
      </c>
      <c r="CZ243" t="str">
        <f t="shared" si="179"/>
        <v/>
      </c>
      <c r="DA243" t="str">
        <f t="shared" si="180"/>
        <v/>
      </c>
      <c r="DB243" t="str">
        <f t="shared" si="181"/>
        <v/>
      </c>
      <c r="DC243" t="str">
        <f t="shared" si="182"/>
        <v/>
      </c>
      <c r="DD243" t="str">
        <f t="shared" si="183"/>
        <v/>
      </c>
      <c r="DE243" t="str">
        <f t="shared" si="184"/>
        <v/>
      </c>
      <c r="DF243" t="str">
        <f t="shared" si="185"/>
        <v/>
      </c>
      <c r="DG243" t="str">
        <f t="shared" si="186"/>
        <v/>
      </c>
      <c r="DH243" t="str">
        <f t="shared" si="187"/>
        <v/>
      </c>
      <c r="DI243" t="str">
        <f t="shared" si="188"/>
        <v>P210 - Flame Retardants</v>
      </c>
      <c r="DJ243" t="str">
        <f t="shared" si="189"/>
        <v/>
      </c>
      <c r="DK243" t="str">
        <f t="shared" si="190"/>
        <v/>
      </c>
      <c r="DL243" t="str">
        <f t="shared" si="191"/>
        <v/>
      </c>
      <c r="DM243" t="str">
        <f t="shared" si="192"/>
        <v/>
      </c>
      <c r="DN243" t="str">
        <f t="shared" si="193"/>
        <v/>
      </c>
      <c r="DO243" t="str">
        <f t="shared" si="194"/>
        <v/>
      </c>
      <c r="DP243" t="str">
        <f t="shared" si="195"/>
        <v/>
      </c>
      <c r="DQ243" t="str">
        <f t="shared" si="196"/>
        <v/>
      </c>
      <c r="DR243" t="str">
        <f t="shared" si="197"/>
        <v/>
      </c>
      <c r="DS243" t="str">
        <f t="shared" si="198"/>
        <v/>
      </c>
      <c r="DT243" t="str">
        <f t="shared" si="199"/>
        <v/>
      </c>
      <c r="DU243" t="str">
        <f t="shared" si="200"/>
        <v/>
      </c>
      <c r="DV243" t="str">
        <f t="shared" si="201"/>
        <v/>
      </c>
      <c r="DW243" t="str">
        <f t="shared" si="202"/>
        <v/>
      </c>
      <c r="DX243" t="str">
        <f t="shared" si="203"/>
        <v/>
      </c>
      <c r="DY243" t="str">
        <f t="shared" si="204"/>
        <v/>
      </c>
      <c r="DZ243" t="str">
        <f t="shared" si="205"/>
        <v/>
      </c>
      <c r="EA243" t="str">
        <f t="shared" si="206"/>
        <v/>
      </c>
      <c r="EB243" t="str">
        <f t="shared" si="207"/>
        <v/>
      </c>
      <c r="EC243" t="str">
        <f t="shared" si="208"/>
        <v/>
      </c>
      <c r="ED243" t="str">
        <f t="shared" si="209"/>
        <v/>
      </c>
      <c r="EE243" t="str">
        <f t="shared" si="210"/>
        <v/>
      </c>
      <c r="EF243" t="str">
        <f t="shared" si="211"/>
        <v/>
      </c>
      <c r="EG243" t="str">
        <f t="shared" si="212"/>
        <v/>
      </c>
      <c r="EH243" t="str">
        <f t="shared" si="213"/>
        <v/>
      </c>
      <c r="EI243" t="str">
        <f t="shared" si="214"/>
        <v/>
      </c>
      <c r="EJ243" t="str">
        <f t="shared" si="215"/>
        <v/>
      </c>
      <c r="EK243" t="str">
        <f t="shared" si="216"/>
        <v/>
      </c>
      <c r="EL243" t="str">
        <f t="shared" si="217"/>
        <v/>
      </c>
      <c r="EM243" t="str">
        <f t="shared" si="218"/>
        <v/>
      </c>
      <c r="EN243" t="str">
        <f t="shared" si="219"/>
        <v/>
      </c>
    </row>
    <row r="244" spans="1:144" ht="57.6">
      <c r="A244" s="7" t="s">
        <v>328</v>
      </c>
      <c r="B244" s="7">
        <v>2023</v>
      </c>
      <c r="C244" t="s">
        <v>765</v>
      </c>
      <c r="D244" t="s">
        <v>766</v>
      </c>
      <c r="E244" t="s">
        <v>767</v>
      </c>
      <c r="F244" t="s">
        <v>470</v>
      </c>
      <c r="G244" t="s">
        <v>471</v>
      </c>
      <c r="H244" t="s">
        <v>472</v>
      </c>
      <c r="I244">
        <v>14760</v>
      </c>
      <c r="J244" s="136">
        <f>VLOOKUP(H244, 'TRI Crosswalk codes'!D:E, 2, FALSE)</f>
        <v>2</v>
      </c>
      <c r="K244">
        <v>325991</v>
      </c>
      <c r="L244" s="137" t="str">
        <f>VLOOKUP(K244, '2017-2022 NAICS'!C:D, 2, FALSE)</f>
        <v>Custom Compounding of Purchased Resins</v>
      </c>
      <c r="M244" s="137" t="str">
        <f>IF(COUNTIF('Raw TRI Data'!A:A, K244) &gt;0, "Yes", "No")</f>
        <v>No</v>
      </c>
      <c r="N244">
        <v>42.094957000000001</v>
      </c>
      <c r="O244">
        <v>-78.441350999999997</v>
      </c>
      <c r="P244" s="15">
        <v>110000328388</v>
      </c>
      <c r="Q244" s="15">
        <v>1323221539404</v>
      </c>
      <c r="R244" t="s">
        <v>335</v>
      </c>
      <c r="S244" t="s">
        <v>336</v>
      </c>
      <c r="T244" s="160">
        <v>3</v>
      </c>
      <c r="U244" s="136" t="str">
        <f>VLOOKUP(T244, 'TRI Crosswalk codes'!A:B, 2, FALSE)</f>
        <v>1,000 to 9,999</v>
      </c>
      <c r="V244">
        <v>1</v>
      </c>
      <c r="W244">
        <v>1</v>
      </c>
      <c r="Y244">
        <v>5.59</v>
      </c>
      <c r="Z244">
        <v>6.59</v>
      </c>
      <c r="AA244" t="s">
        <v>338</v>
      </c>
      <c r="AB244" s="137" t="str">
        <f t="shared" si="165"/>
        <v>Processing: As a formulation component; P210 - Flame Retardants</v>
      </c>
      <c r="AC244" s="137" t="s">
        <v>339</v>
      </c>
      <c r="AD244" s="26" t="str">
        <f>VLOOKUP(K244, 'NAICS OES Crosswalk'!A:C, 3, FALSE)</f>
        <v>Processing: Plastics Compounding</v>
      </c>
      <c r="AE244" s="26" t="str">
        <f>_xlfn.XLOOKUP($C244,'TRIFD to COU Crosswalk'!A:A,'TRIFD to COU Crosswalk'!B:B)</f>
        <v>Processing: additive flame retardant in plastic, resin, and paints and coatings </v>
      </c>
      <c r="AF244" s="137" t="s">
        <v>768</v>
      </c>
      <c r="AK244" t="s">
        <v>341</v>
      </c>
      <c r="AL244" t="s">
        <v>341</v>
      </c>
      <c r="AM244" t="s">
        <v>341</v>
      </c>
      <c r="AN244" t="s">
        <v>341</v>
      </c>
      <c r="AO244" t="s">
        <v>341</v>
      </c>
      <c r="AP244" t="s">
        <v>341</v>
      </c>
      <c r="AQ244" t="s">
        <v>341</v>
      </c>
      <c r="AR244" t="s">
        <v>341</v>
      </c>
      <c r="AS244" t="s">
        <v>341</v>
      </c>
      <c r="AT244" t="s">
        <v>341</v>
      </c>
      <c r="AU244" t="s">
        <v>341</v>
      </c>
      <c r="AV244" t="s">
        <v>341</v>
      </c>
      <c r="AW244" t="s">
        <v>342</v>
      </c>
      <c r="AX244" t="s">
        <v>341</v>
      </c>
      <c r="AY244" t="s">
        <v>341</v>
      </c>
      <c r="AZ244" t="s">
        <v>341</v>
      </c>
      <c r="BA244" t="s">
        <v>341</v>
      </c>
      <c r="BB244" t="s">
        <v>341</v>
      </c>
      <c r="BC244" t="s">
        <v>341</v>
      </c>
      <c r="BD244" t="s">
        <v>341</v>
      </c>
      <c r="BE244" t="s">
        <v>341</v>
      </c>
      <c r="BF244" t="s">
        <v>341</v>
      </c>
      <c r="BG244" t="s">
        <v>342</v>
      </c>
      <c r="BH244" t="s">
        <v>341</v>
      </c>
      <c r="BI244" t="s">
        <v>341</v>
      </c>
      <c r="BJ244" t="s">
        <v>341</v>
      </c>
      <c r="BK244" t="s">
        <v>341</v>
      </c>
      <c r="BL244" t="s">
        <v>341</v>
      </c>
      <c r="BM244" t="s">
        <v>341</v>
      </c>
      <c r="BN244" t="s">
        <v>341</v>
      </c>
      <c r="BO244" t="s">
        <v>341</v>
      </c>
      <c r="BP244" t="s">
        <v>341</v>
      </c>
      <c r="BQ244" t="s">
        <v>341</v>
      </c>
      <c r="BR244" t="s">
        <v>341</v>
      </c>
      <c r="BS244" t="s">
        <v>341</v>
      </c>
      <c r="BT244" t="s">
        <v>341</v>
      </c>
      <c r="BU244" t="s">
        <v>341</v>
      </c>
      <c r="BV244" t="s">
        <v>341</v>
      </c>
      <c r="BW244" t="s">
        <v>341</v>
      </c>
      <c r="BX244" t="s">
        <v>341</v>
      </c>
      <c r="BY244" t="s">
        <v>341</v>
      </c>
      <c r="BZ244" t="s">
        <v>341</v>
      </c>
      <c r="CA244" t="s">
        <v>341</v>
      </c>
      <c r="CB244" t="s">
        <v>341</v>
      </c>
      <c r="CC244" t="s">
        <v>341</v>
      </c>
      <c r="CD244" t="s">
        <v>341</v>
      </c>
      <c r="CE244" t="s">
        <v>341</v>
      </c>
      <c r="CF244" t="s">
        <v>341</v>
      </c>
      <c r="CG244" t="s">
        <v>341</v>
      </c>
      <c r="CH244" t="s">
        <v>341</v>
      </c>
      <c r="CI244" t="s">
        <v>341</v>
      </c>
      <c r="CJ244" t="s">
        <v>341</v>
      </c>
      <c r="CK244" t="s">
        <v>341</v>
      </c>
      <c r="CL244" t="s">
        <v>341</v>
      </c>
      <c r="CM244" t="str">
        <f t="shared" si="166"/>
        <v/>
      </c>
      <c r="CN244" t="str">
        <f t="shared" si="167"/>
        <v/>
      </c>
      <c r="CO244" t="str">
        <f t="shared" si="168"/>
        <v/>
      </c>
      <c r="CP244" t="str">
        <f t="shared" si="169"/>
        <v/>
      </c>
      <c r="CQ244" t="str">
        <f t="shared" si="170"/>
        <v/>
      </c>
      <c r="CR244" t="str">
        <f t="shared" si="171"/>
        <v/>
      </c>
      <c r="CS244" t="str">
        <f t="shared" si="172"/>
        <v/>
      </c>
      <c r="CT244" t="str">
        <f t="shared" si="173"/>
        <v/>
      </c>
      <c r="CU244" t="str">
        <f t="shared" si="174"/>
        <v/>
      </c>
      <c r="CV244" t="str">
        <f t="shared" si="175"/>
        <v/>
      </c>
      <c r="CW244" t="str">
        <f t="shared" si="176"/>
        <v/>
      </c>
      <c r="CX244" t="str">
        <f t="shared" si="177"/>
        <v/>
      </c>
      <c r="CY244" t="str">
        <f t="shared" si="178"/>
        <v>Processing: As a formulation component</v>
      </c>
      <c r="CZ244" t="str">
        <f t="shared" si="179"/>
        <v/>
      </c>
      <c r="DA244" t="str">
        <f t="shared" si="180"/>
        <v/>
      </c>
      <c r="DB244" t="str">
        <f t="shared" si="181"/>
        <v/>
      </c>
      <c r="DC244" t="str">
        <f t="shared" si="182"/>
        <v/>
      </c>
      <c r="DD244" t="str">
        <f t="shared" si="183"/>
        <v/>
      </c>
      <c r="DE244" t="str">
        <f t="shared" si="184"/>
        <v/>
      </c>
      <c r="DF244" t="str">
        <f t="shared" si="185"/>
        <v/>
      </c>
      <c r="DG244" t="str">
        <f t="shared" si="186"/>
        <v/>
      </c>
      <c r="DH244" t="str">
        <f t="shared" si="187"/>
        <v/>
      </c>
      <c r="DI244" t="str">
        <f t="shared" si="188"/>
        <v>P210 - Flame Retardants</v>
      </c>
      <c r="DJ244" t="str">
        <f t="shared" si="189"/>
        <v/>
      </c>
      <c r="DK244" t="str">
        <f t="shared" si="190"/>
        <v/>
      </c>
      <c r="DL244" t="str">
        <f t="shared" si="191"/>
        <v/>
      </c>
      <c r="DM244" t="str">
        <f t="shared" si="192"/>
        <v/>
      </c>
      <c r="DN244" t="str">
        <f t="shared" si="193"/>
        <v/>
      </c>
      <c r="DO244" t="str">
        <f t="shared" si="194"/>
        <v/>
      </c>
      <c r="DP244" t="str">
        <f t="shared" si="195"/>
        <v/>
      </c>
      <c r="DQ244" t="str">
        <f t="shared" si="196"/>
        <v/>
      </c>
      <c r="DR244" t="str">
        <f t="shared" si="197"/>
        <v/>
      </c>
      <c r="DS244" t="str">
        <f t="shared" si="198"/>
        <v/>
      </c>
      <c r="DT244" t="str">
        <f t="shared" si="199"/>
        <v/>
      </c>
      <c r="DU244" t="str">
        <f t="shared" si="200"/>
        <v/>
      </c>
      <c r="DV244" t="str">
        <f t="shared" si="201"/>
        <v/>
      </c>
      <c r="DW244" t="str">
        <f t="shared" si="202"/>
        <v/>
      </c>
      <c r="DX244" t="str">
        <f t="shared" si="203"/>
        <v/>
      </c>
      <c r="DY244" t="str">
        <f t="shared" si="204"/>
        <v/>
      </c>
      <c r="DZ244" t="str">
        <f t="shared" si="205"/>
        <v/>
      </c>
      <c r="EA244" t="str">
        <f t="shared" si="206"/>
        <v/>
      </c>
      <c r="EB244" t="str">
        <f t="shared" si="207"/>
        <v/>
      </c>
      <c r="EC244" t="str">
        <f t="shared" si="208"/>
        <v/>
      </c>
      <c r="ED244" t="str">
        <f t="shared" si="209"/>
        <v/>
      </c>
      <c r="EE244" t="str">
        <f t="shared" si="210"/>
        <v/>
      </c>
      <c r="EF244" t="str">
        <f t="shared" si="211"/>
        <v/>
      </c>
      <c r="EG244" t="str">
        <f t="shared" si="212"/>
        <v/>
      </c>
      <c r="EH244" t="str">
        <f t="shared" si="213"/>
        <v/>
      </c>
      <c r="EI244" t="str">
        <f t="shared" si="214"/>
        <v/>
      </c>
      <c r="EJ244" t="str">
        <f t="shared" si="215"/>
        <v/>
      </c>
      <c r="EK244" t="str">
        <f t="shared" si="216"/>
        <v/>
      </c>
      <c r="EL244" t="str">
        <f t="shared" si="217"/>
        <v/>
      </c>
      <c r="EM244" t="str">
        <f t="shared" si="218"/>
        <v/>
      </c>
      <c r="EN244" t="str">
        <f t="shared" si="219"/>
        <v/>
      </c>
    </row>
    <row r="245" spans="1:144" ht="72">
      <c r="A245" s="7" t="s">
        <v>328</v>
      </c>
      <c r="B245" s="7">
        <v>2020</v>
      </c>
      <c r="C245" t="s">
        <v>769</v>
      </c>
      <c r="D245" t="s">
        <v>770</v>
      </c>
      <c r="E245" t="s">
        <v>771</v>
      </c>
      <c r="F245" t="s">
        <v>606</v>
      </c>
      <c r="G245" t="s">
        <v>772</v>
      </c>
      <c r="H245" t="s">
        <v>410</v>
      </c>
      <c r="I245">
        <v>45331</v>
      </c>
      <c r="J245" s="136">
        <f>VLOOKUP(H245, 'TRI Crosswalk codes'!D:E, 2, FALSE)</f>
        <v>5</v>
      </c>
      <c r="K245">
        <v>326113</v>
      </c>
      <c r="L245" s="137" t="str">
        <f>VLOOKUP(K245, '2017-2022 NAICS'!C:D, 2, FALSE)</f>
        <v>Unlaminated Plastics Film and Sheet (except Packaging) Manufacturing</v>
      </c>
      <c r="M245" s="137" t="str">
        <f>IF(COUNTIF('Raw TRI Data'!A:A, K245) &gt;0, "Yes", "No")</f>
        <v>No</v>
      </c>
      <c r="N245">
        <v>40.088889999999999</v>
      </c>
      <c r="O245">
        <v>-84.592339999999993</v>
      </c>
      <c r="P245" s="15">
        <v>110037144239</v>
      </c>
      <c r="Q245" s="15">
        <v>1320220612687</v>
      </c>
      <c r="R245" t="s">
        <v>335</v>
      </c>
      <c r="S245" t="s">
        <v>336</v>
      </c>
      <c r="T245" s="160">
        <v>3</v>
      </c>
      <c r="U245" s="136" t="str">
        <f>VLOOKUP(T245, 'TRI Crosswalk codes'!A:B, 2, FALSE)</f>
        <v>1,000 to 9,999</v>
      </c>
      <c r="V245">
        <v>500</v>
      </c>
      <c r="W245">
        <v>500</v>
      </c>
      <c r="Y245">
        <v>0</v>
      </c>
      <c r="Z245">
        <v>500</v>
      </c>
      <c r="AA245" t="s">
        <v>338</v>
      </c>
      <c r="AB245" s="137" t="str">
        <f t="shared" si="165"/>
        <v>Processing: As a formulation component; P210 - Flame Retardants</v>
      </c>
      <c r="AC245" s="137" t="s">
        <v>339</v>
      </c>
      <c r="AD245" s="26" t="str">
        <f>VLOOKUP(K245, 'NAICS OES Crosswalk'!A:C, 3, FALSE)</f>
        <v>Processing: Plastics Converting</v>
      </c>
      <c r="AE245" s="26" t="str">
        <f>_xlfn.XLOOKUP($C245,'TRIFD to COU Crosswalk'!A:A,'TRIFD to COU Crosswalk'!B:B)</f>
        <v>Processing: additive flame retardant in plastic products </v>
      </c>
      <c r="AF245" s="137" t="s">
        <v>773</v>
      </c>
      <c r="AH245" s="26" t="s">
        <v>731</v>
      </c>
      <c r="AK245" t="s">
        <v>341</v>
      </c>
      <c r="AL245" t="s">
        <v>341</v>
      </c>
      <c r="AM245" t="s">
        <v>341</v>
      </c>
      <c r="AN245" t="s">
        <v>341</v>
      </c>
      <c r="AO245" t="s">
        <v>341</v>
      </c>
      <c r="AP245" t="s">
        <v>341</v>
      </c>
      <c r="AQ245" t="s">
        <v>341</v>
      </c>
      <c r="AR245" t="s">
        <v>341</v>
      </c>
      <c r="AS245" t="s">
        <v>341</v>
      </c>
      <c r="AT245" t="s">
        <v>341</v>
      </c>
      <c r="AU245" t="s">
        <v>341</v>
      </c>
      <c r="AV245" t="s">
        <v>341</v>
      </c>
      <c r="AW245" t="s">
        <v>342</v>
      </c>
      <c r="AX245" t="s">
        <v>341</v>
      </c>
      <c r="AY245" t="s">
        <v>341</v>
      </c>
      <c r="AZ245" t="s">
        <v>341</v>
      </c>
      <c r="BA245" t="s">
        <v>341</v>
      </c>
      <c r="BB245" t="s">
        <v>341</v>
      </c>
      <c r="BC245" t="s">
        <v>341</v>
      </c>
      <c r="BD245" t="s">
        <v>341</v>
      </c>
      <c r="BE245" t="s">
        <v>341</v>
      </c>
      <c r="BF245" t="s">
        <v>341</v>
      </c>
      <c r="BG245" t="s">
        <v>342</v>
      </c>
      <c r="BH245" t="s">
        <v>341</v>
      </c>
      <c r="BI245" t="s">
        <v>341</v>
      </c>
      <c r="BJ245" t="s">
        <v>341</v>
      </c>
      <c r="BK245" t="s">
        <v>341</v>
      </c>
      <c r="BL245" t="s">
        <v>341</v>
      </c>
      <c r="BM245" t="s">
        <v>341</v>
      </c>
      <c r="BN245" t="s">
        <v>341</v>
      </c>
      <c r="BO245" t="s">
        <v>341</v>
      </c>
      <c r="BP245" t="s">
        <v>341</v>
      </c>
      <c r="BQ245" t="s">
        <v>341</v>
      </c>
      <c r="BR245" t="s">
        <v>341</v>
      </c>
      <c r="BS245" t="s">
        <v>341</v>
      </c>
      <c r="BT245" t="s">
        <v>341</v>
      </c>
      <c r="BU245" t="s">
        <v>341</v>
      </c>
      <c r="BV245" t="s">
        <v>341</v>
      </c>
      <c r="BW245" t="s">
        <v>341</v>
      </c>
      <c r="BX245" t="s">
        <v>341</v>
      </c>
      <c r="BY245" t="s">
        <v>341</v>
      </c>
      <c r="BZ245" t="s">
        <v>341</v>
      </c>
      <c r="CA245" t="s">
        <v>341</v>
      </c>
      <c r="CB245" t="s">
        <v>341</v>
      </c>
      <c r="CC245" t="s">
        <v>341</v>
      </c>
      <c r="CD245" t="s">
        <v>341</v>
      </c>
      <c r="CE245" t="s">
        <v>341</v>
      </c>
      <c r="CF245" t="s">
        <v>341</v>
      </c>
      <c r="CG245" t="s">
        <v>341</v>
      </c>
      <c r="CH245" t="s">
        <v>341</v>
      </c>
      <c r="CI245" t="s">
        <v>341</v>
      </c>
      <c r="CJ245" t="s">
        <v>341</v>
      </c>
      <c r="CK245" t="s">
        <v>341</v>
      </c>
      <c r="CL245" t="s">
        <v>341</v>
      </c>
      <c r="CM245" t="str">
        <f t="shared" si="166"/>
        <v/>
      </c>
      <c r="CN245" t="str">
        <f t="shared" si="167"/>
        <v/>
      </c>
      <c r="CO245" t="str">
        <f t="shared" si="168"/>
        <v/>
      </c>
      <c r="CP245" t="str">
        <f t="shared" si="169"/>
        <v/>
      </c>
      <c r="CQ245" t="str">
        <f t="shared" si="170"/>
        <v/>
      </c>
      <c r="CR245" t="str">
        <f t="shared" si="171"/>
        <v/>
      </c>
      <c r="CS245" t="str">
        <f t="shared" si="172"/>
        <v/>
      </c>
      <c r="CT245" t="str">
        <f t="shared" si="173"/>
        <v/>
      </c>
      <c r="CU245" t="str">
        <f t="shared" si="174"/>
        <v/>
      </c>
      <c r="CV245" t="str">
        <f t="shared" si="175"/>
        <v/>
      </c>
      <c r="CW245" t="str">
        <f t="shared" si="176"/>
        <v/>
      </c>
      <c r="CX245" t="str">
        <f t="shared" si="177"/>
        <v/>
      </c>
      <c r="CY245" t="str">
        <f t="shared" si="178"/>
        <v>Processing: As a formulation component</v>
      </c>
      <c r="CZ245" t="str">
        <f t="shared" si="179"/>
        <v/>
      </c>
      <c r="DA245" t="str">
        <f t="shared" si="180"/>
        <v/>
      </c>
      <c r="DB245" t="str">
        <f t="shared" si="181"/>
        <v/>
      </c>
      <c r="DC245" t="str">
        <f t="shared" si="182"/>
        <v/>
      </c>
      <c r="DD245" t="str">
        <f t="shared" si="183"/>
        <v/>
      </c>
      <c r="DE245" t="str">
        <f t="shared" si="184"/>
        <v/>
      </c>
      <c r="DF245" t="str">
        <f t="shared" si="185"/>
        <v/>
      </c>
      <c r="DG245" t="str">
        <f t="shared" si="186"/>
        <v/>
      </c>
      <c r="DH245" t="str">
        <f t="shared" si="187"/>
        <v/>
      </c>
      <c r="DI245" t="str">
        <f t="shared" si="188"/>
        <v>P210 - Flame Retardants</v>
      </c>
      <c r="DJ245" t="str">
        <f t="shared" si="189"/>
        <v/>
      </c>
      <c r="DK245" t="str">
        <f t="shared" si="190"/>
        <v/>
      </c>
      <c r="DL245" t="str">
        <f t="shared" si="191"/>
        <v/>
      </c>
      <c r="DM245" t="str">
        <f t="shared" si="192"/>
        <v/>
      </c>
      <c r="DN245" t="str">
        <f t="shared" si="193"/>
        <v/>
      </c>
      <c r="DO245" t="str">
        <f t="shared" si="194"/>
        <v/>
      </c>
      <c r="DP245" t="str">
        <f t="shared" si="195"/>
        <v/>
      </c>
      <c r="DQ245" t="str">
        <f t="shared" si="196"/>
        <v/>
      </c>
      <c r="DR245" t="str">
        <f t="shared" si="197"/>
        <v/>
      </c>
      <c r="DS245" t="str">
        <f t="shared" si="198"/>
        <v/>
      </c>
      <c r="DT245" t="str">
        <f t="shared" si="199"/>
        <v/>
      </c>
      <c r="DU245" t="str">
        <f t="shared" si="200"/>
        <v/>
      </c>
      <c r="DV245" t="str">
        <f t="shared" si="201"/>
        <v/>
      </c>
      <c r="DW245" t="str">
        <f t="shared" si="202"/>
        <v/>
      </c>
      <c r="DX245" t="str">
        <f t="shared" si="203"/>
        <v/>
      </c>
      <c r="DY245" t="str">
        <f t="shared" si="204"/>
        <v/>
      </c>
      <c r="DZ245" t="str">
        <f t="shared" si="205"/>
        <v/>
      </c>
      <c r="EA245" t="str">
        <f t="shared" si="206"/>
        <v/>
      </c>
      <c r="EB245" t="str">
        <f t="shared" si="207"/>
        <v/>
      </c>
      <c r="EC245" t="str">
        <f t="shared" si="208"/>
        <v/>
      </c>
      <c r="ED245" t="str">
        <f t="shared" si="209"/>
        <v/>
      </c>
      <c r="EE245" t="str">
        <f t="shared" si="210"/>
        <v/>
      </c>
      <c r="EF245" t="str">
        <f t="shared" si="211"/>
        <v/>
      </c>
      <c r="EG245" t="str">
        <f t="shared" si="212"/>
        <v/>
      </c>
      <c r="EH245" t="str">
        <f t="shared" si="213"/>
        <v/>
      </c>
      <c r="EI245" t="str">
        <f t="shared" si="214"/>
        <v/>
      </c>
      <c r="EJ245" t="str">
        <f t="shared" si="215"/>
        <v/>
      </c>
      <c r="EK245" t="str">
        <f t="shared" si="216"/>
        <v/>
      </c>
      <c r="EL245" t="str">
        <f t="shared" si="217"/>
        <v/>
      </c>
      <c r="EM245" t="str">
        <f t="shared" si="218"/>
        <v/>
      </c>
      <c r="EN245" t="str">
        <f t="shared" si="219"/>
        <v/>
      </c>
    </row>
    <row r="246" spans="1:144" ht="72">
      <c r="A246" s="7" t="s">
        <v>328</v>
      </c>
      <c r="B246" s="7">
        <v>2021</v>
      </c>
      <c r="C246" t="s">
        <v>769</v>
      </c>
      <c r="D246" t="s">
        <v>770</v>
      </c>
      <c r="E246" t="s">
        <v>771</v>
      </c>
      <c r="F246" t="s">
        <v>606</v>
      </c>
      <c r="G246" t="s">
        <v>772</v>
      </c>
      <c r="H246" t="s">
        <v>410</v>
      </c>
      <c r="I246">
        <v>45331</v>
      </c>
      <c r="J246" s="136">
        <f>VLOOKUP(H246, 'TRI Crosswalk codes'!D:E, 2, FALSE)</f>
        <v>5</v>
      </c>
      <c r="K246">
        <v>326113</v>
      </c>
      <c r="L246" s="137" t="str">
        <f>VLOOKUP(K246, '2017-2022 NAICS'!C:D, 2, FALSE)</f>
        <v>Unlaminated Plastics Film and Sheet (except Packaging) Manufacturing</v>
      </c>
      <c r="M246" s="137" t="str">
        <f>IF(COUNTIF('Raw TRI Data'!A:A, K246) &gt;0, "Yes", "No")</f>
        <v>No</v>
      </c>
      <c r="N246">
        <v>40.088889999999999</v>
      </c>
      <c r="O246">
        <v>-84.592339999999993</v>
      </c>
      <c r="P246" s="15">
        <v>110037144239</v>
      </c>
      <c r="Q246" s="15">
        <v>1321222314686</v>
      </c>
      <c r="R246" t="s">
        <v>335</v>
      </c>
      <c r="S246" t="s">
        <v>336</v>
      </c>
      <c r="T246" s="160">
        <v>4</v>
      </c>
      <c r="U246" s="136" t="str">
        <f>VLOOKUP(T246, 'TRI Crosswalk codes'!A:B, 2, FALSE)</f>
        <v>10,000 to 99,999</v>
      </c>
      <c r="V246" t="s">
        <v>337</v>
      </c>
      <c r="W246">
        <v>0</v>
      </c>
      <c r="Y246">
        <v>0</v>
      </c>
      <c r="Z246">
        <v>0</v>
      </c>
      <c r="AA246" t="s">
        <v>338</v>
      </c>
      <c r="AB246" s="137" t="str">
        <f t="shared" si="165"/>
        <v>Processing: As a formulation component; P210 - Flame Retardants</v>
      </c>
      <c r="AC246" s="137" t="s">
        <v>339</v>
      </c>
      <c r="AD246" s="26" t="str">
        <f>VLOOKUP(K246, 'NAICS OES Crosswalk'!A:C, 3, FALSE)</f>
        <v>Processing: Plastics Converting</v>
      </c>
      <c r="AE246" s="26" t="str">
        <f>_xlfn.XLOOKUP($C246,'TRIFD to COU Crosswalk'!A:A,'TRIFD to COU Crosswalk'!B:B)</f>
        <v>Processing: additive flame retardant in plastic products </v>
      </c>
      <c r="AF246" s="137" t="s">
        <v>773</v>
      </c>
      <c r="AH246" s="26" t="s">
        <v>731</v>
      </c>
      <c r="AK246" t="s">
        <v>341</v>
      </c>
      <c r="AL246" t="s">
        <v>341</v>
      </c>
      <c r="AM246" t="s">
        <v>341</v>
      </c>
      <c r="AN246" t="s">
        <v>341</v>
      </c>
      <c r="AO246" t="s">
        <v>341</v>
      </c>
      <c r="AP246" t="s">
        <v>341</v>
      </c>
      <c r="AQ246" t="s">
        <v>341</v>
      </c>
      <c r="AR246" t="s">
        <v>341</v>
      </c>
      <c r="AS246" t="s">
        <v>341</v>
      </c>
      <c r="AT246" t="s">
        <v>341</v>
      </c>
      <c r="AU246" t="s">
        <v>341</v>
      </c>
      <c r="AV246" t="s">
        <v>341</v>
      </c>
      <c r="AW246" t="s">
        <v>342</v>
      </c>
      <c r="AX246" t="s">
        <v>341</v>
      </c>
      <c r="AY246" t="s">
        <v>341</v>
      </c>
      <c r="AZ246" t="s">
        <v>341</v>
      </c>
      <c r="BA246" t="s">
        <v>341</v>
      </c>
      <c r="BB246" t="s">
        <v>341</v>
      </c>
      <c r="BC246" t="s">
        <v>341</v>
      </c>
      <c r="BD246" t="s">
        <v>341</v>
      </c>
      <c r="BE246" t="s">
        <v>341</v>
      </c>
      <c r="BF246" t="s">
        <v>341</v>
      </c>
      <c r="BG246" t="s">
        <v>342</v>
      </c>
      <c r="BH246" t="s">
        <v>341</v>
      </c>
      <c r="BI246" t="s">
        <v>341</v>
      </c>
      <c r="BJ246" t="s">
        <v>341</v>
      </c>
      <c r="BK246" t="s">
        <v>341</v>
      </c>
      <c r="BL246" t="s">
        <v>341</v>
      </c>
      <c r="BM246" t="s">
        <v>341</v>
      </c>
      <c r="BN246" t="s">
        <v>341</v>
      </c>
      <c r="BO246" t="s">
        <v>341</v>
      </c>
      <c r="BP246" t="s">
        <v>341</v>
      </c>
      <c r="BQ246" t="s">
        <v>341</v>
      </c>
      <c r="BR246" t="s">
        <v>341</v>
      </c>
      <c r="BS246" t="s">
        <v>341</v>
      </c>
      <c r="BT246" t="s">
        <v>341</v>
      </c>
      <c r="BU246" t="s">
        <v>341</v>
      </c>
      <c r="BV246" t="s">
        <v>341</v>
      </c>
      <c r="BW246" t="s">
        <v>341</v>
      </c>
      <c r="BX246" t="s">
        <v>341</v>
      </c>
      <c r="BY246" t="s">
        <v>341</v>
      </c>
      <c r="BZ246" t="s">
        <v>341</v>
      </c>
      <c r="CA246" t="s">
        <v>341</v>
      </c>
      <c r="CB246" t="s">
        <v>341</v>
      </c>
      <c r="CC246" t="s">
        <v>341</v>
      </c>
      <c r="CD246" t="s">
        <v>341</v>
      </c>
      <c r="CE246" t="s">
        <v>341</v>
      </c>
      <c r="CF246" t="s">
        <v>341</v>
      </c>
      <c r="CG246" t="s">
        <v>341</v>
      </c>
      <c r="CH246" t="s">
        <v>341</v>
      </c>
      <c r="CI246" t="s">
        <v>341</v>
      </c>
      <c r="CJ246" t="s">
        <v>341</v>
      </c>
      <c r="CK246" t="s">
        <v>341</v>
      </c>
      <c r="CL246" t="s">
        <v>341</v>
      </c>
      <c r="CM246" t="str">
        <f t="shared" si="166"/>
        <v/>
      </c>
      <c r="CN246" t="str">
        <f t="shared" si="167"/>
        <v/>
      </c>
      <c r="CO246" t="str">
        <f t="shared" si="168"/>
        <v/>
      </c>
      <c r="CP246" t="str">
        <f t="shared" si="169"/>
        <v/>
      </c>
      <c r="CQ246" t="str">
        <f t="shared" si="170"/>
        <v/>
      </c>
      <c r="CR246" t="str">
        <f t="shared" si="171"/>
        <v/>
      </c>
      <c r="CS246" t="str">
        <f t="shared" si="172"/>
        <v/>
      </c>
      <c r="CT246" t="str">
        <f t="shared" si="173"/>
        <v/>
      </c>
      <c r="CU246" t="str">
        <f t="shared" si="174"/>
        <v/>
      </c>
      <c r="CV246" t="str">
        <f t="shared" si="175"/>
        <v/>
      </c>
      <c r="CW246" t="str">
        <f t="shared" si="176"/>
        <v/>
      </c>
      <c r="CX246" t="str">
        <f t="shared" si="177"/>
        <v/>
      </c>
      <c r="CY246" t="str">
        <f t="shared" si="178"/>
        <v>Processing: As a formulation component</v>
      </c>
      <c r="CZ246" t="str">
        <f t="shared" si="179"/>
        <v/>
      </c>
      <c r="DA246" t="str">
        <f t="shared" si="180"/>
        <v/>
      </c>
      <c r="DB246" t="str">
        <f t="shared" si="181"/>
        <v/>
      </c>
      <c r="DC246" t="str">
        <f t="shared" si="182"/>
        <v/>
      </c>
      <c r="DD246" t="str">
        <f t="shared" si="183"/>
        <v/>
      </c>
      <c r="DE246" t="str">
        <f t="shared" si="184"/>
        <v/>
      </c>
      <c r="DF246" t="str">
        <f t="shared" si="185"/>
        <v/>
      </c>
      <c r="DG246" t="str">
        <f t="shared" si="186"/>
        <v/>
      </c>
      <c r="DH246" t="str">
        <f t="shared" si="187"/>
        <v/>
      </c>
      <c r="DI246" t="str">
        <f t="shared" si="188"/>
        <v>P210 - Flame Retardants</v>
      </c>
      <c r="DJ246" t="str">
        <f t="shared" si="189"/>
        <v/>
      </c>
      <c r="DK246" t="str">
        <f t="shared" si="190"/>
        <v/>
      </c>
      <c r="DL246" t="str">
        <f t="shared" si="191"/>
        <v/>
      </c>
      <c r="DM246" t="str">
        <f t="shared" si="192"/>
        <v/>
      </c>
      <c r="DN246" t="str">
        <f t="shared" si="193"/>
        <v/>
      </c>
      <c r="DO246" t="str">
        <f t="shared" si="194"/>
        <v/>
      </c>
      <c r="DP246" t="str">
        <f t="shared" si="195"/>
        <v/>
      </c>
      <c r="DQ246" t="str">
        <f t="shared" si="196"/>
        <v/>
      </c>
      <c r="DR246" t="str">
        <f t="shared" si="197"/>
        <v/>
      </c>
      <c r="DS246" t="str">
        <f t="shared" si="198"/>
        <v/>
      </c>
      <c r="DT246" t="str">
        <f t="shared" si="199"/>
        <v/>
      </c>
      <c r="DU246" t="str">
        <f t="shared" si="200"/>
        <v/>
      </c>
      <c r="DV246" t="str">
        <f t="shared" si="201"/>
        <v/>
      </c>
      <c r="DW246" t="str">
        <f t="shared" si="202"/>
        <v/>
      </c>
      <c r="DX246" t="str">
        <f t="shared" si="203"/>
        <v/>
      </c>
      <c r="DY246" t="str">
        <f t="shared" si="204"/>
        <v/>
      </c>
      <c r="DZ246" t="str">
        <f t="shared" si="205"/>
        <v/>
      </c>
      <c r="EA246" t="str">
        <f t="shared" si="206"/>
        <v/>
      </c>
      <c r="EB246" t="str">
        <f t="shared" si="207"/>
        <v/>
      </c>
      <c r="EC246" t="str">
        <f t="shared" si="208"/>
        <v/>
      </c>
      <c r="ED246" t="str">
        <f t="shared" si="209"/>
        <v/>
      </c>
      <c r="EE246" t="str">
        <f t="shared" si="210"/>
        <v/>
      </c>
      <c r="EF246" t="str">
        <f t="shared" si="211"/>
        <v/>
      </c>
      <c r="EG246" t="str">
        <f t="shared" si="212"/>
        <v/>
      </c>
      <c r="EH246" t="str">
        <f t="shared" si="213"/>
        <v/>
      </c>
      <c r="EI246" t="str">
        <f t="shared" si="214"/>
        <v/>
      </c>
      <c r="EJ246" t="str">
        <f t="shared" si="215"/>
        <v/>
      </c>
      <c r="EK246" t="str">
        <f t="shared" si="216"/>
        <v/>
      </c>
      <c r="EL246" t="str">
        <f t="shared" si="217"/>
        <v/>
      </c>
      <c r="EM246" t="str">
        <f t="shared" si="218"/>
        <v/>
      </c>
      <c r="EN246" t="str">
        <f t="shared" si="219"/>
        <v/>
      </c>
    </row>
    <row r="247" spans="1:144" ht="72">
      <c r="A247" s="7" t="s">
        <v>328</v>
      </c>
      <c r="B247" s="7">
        <v>2022</v>
      </c>
      <c r="C247" t="s">
        <v>769</v>
      </c>
      <c r="D247" t="s">
        <v>770</v>
      </c>
      <c r="E247" t="s">
        <v>771</v>
      </c>
      <c r="F247" t="s">
        <v>606</v>
      </c>
      <c r="G247" t="s">
        <v>772</v>
      </c>
      <c r="H247" t="s">
        <v>410</v>
      </c>
      <c r="I247">
        <v>45331</v>
      </c>
      <c r="J247" s="136">
        <f>VLOOKUP(H247, 'TRI Crosswalk codes'!D:E, 2, FALSE)</f>
        <v>5</v>
      </c>
      <c r="K247">
        <v>326113</v>
      </c>
      <c r="L247" s="137" t="str">
        <f>VLOOKUP(K247, '2017-2022 NAICS'!C:D, 2, FALSE)</f>
        <v>Unlaminated Plastics Film and Sheet (except Packaging) Manufacturing</v>
      </c>
      <c r="M247" s="137" t="str">
        <f>IF(COUNTIF('Raw TRI Data'!A:A, K247) &gt;0, "Yes", "No")</f>
        <v>No</v>
      </c>
      <c r="N247">
        <v>40.088889999999999</v>
      </c>
      <c r="O247">
        <v>-84.592339999999993</v>
      </c>
      <c r="P247" s="15">
        <v>110037144239</v>
      </c>
      <c r="Q247" s="15">
        <v>1322222313722</v>
      </c>
      <c r="R247" t="s">
        <v>335</v>
      </c>
      <c r="S247" t="s">
        <v>336</v>
      </c>
      <c r="T247" s="160">
        <v>4</v>
      </c>
      <c r="U247" s="136" t="str">
        <f>VLOOKUP(T247, 'TRI Crosswalk codes'!A:B, 2, FALSE)</f>
        <v>10,000 to 99,999</v>
      </c>
      <c r="V247" t="s">
        <v>337</v>
      </c>
      <c r="W247">
        <v>0</v>
      </c>
      <c r="Y247">
        <v>0</v>
      </c>
      <c r="Z247">
        <v>0</v>
      </c>
      <c r="AA247" t="s">
        <v>338</v>
      </c>
      <c r="AB247" s="137" t="str">
        <f t="shared" si="165"/>
        <v>Processing: As a formulation component; P210 - Flame Retardants</v>
      </c>
      <c r="AC247" s="137" t="s">
        <v>339</v>
      </c>
      <c r="AD247" s="26" t="str">
        <f>VLOOKUP(K247, 'NAICS OES Crosswalk'!A:C, 3, FALSE)</f>
        <v>Processing: Plastics Converting</v>
      </c>
      <c r="AE247" s="26" t="str">
        <f>_xlfn.XLOOKUP($C247,'TRIFD to COU Crosswalk'!A:A,'TRIFD to COU Crosswalk'!B:B)</f>
        <v>Processing: additive flame retardant in plastic products </v>
      </c>
      <c r="AF247" s="137" t="s">
        <v>773</v>
      </c>
      <c r="AH247" s="26" t="s">
        <v>731</v>
      </c>
      <c r="AK247" t="s">
        <v>341</v>
      </c>
      <c r="AL247" t="s">
        <v>341</v>
      </c>
      <c r="AM247" t="s">
        <v>341</v>
      </c>
      <c r="AN247" t="s">
        <v>341</v>
      </c>
      <c r="AO247" t="s">
        <v>341</v>
      </c>
      <c r="AP247" t="s">
        <v>341</v>
      </c>
      <c r="AQ247" t="s">
        <v>341</v>
      </c>
      <c r="AR247" t="s">
        <v>341</v>
      </c>
      <c r="AS247" t="s">
        <v>341</v>
      </c>
      <c r="AT247" t="s">
        <v>341</v>
      </c>
      <c r="AU247" t="s">
        <v>341</v>
      </c>
      <c r="AV247" t="s">
        <v>341</v>
      </c>
      <c r="AW247" t="s">
        <v>342</v>
      </c>
      <c r="AX247" t="s">
        <v>341</v>
      </c>
      <c r="AY247" t="s">
        <v>341</v>
      </c>
      <c r="AZ247" t="s">
        <v>341</v>
      </c>
      <c r="BA247" t="s">
        <v>341</v>
      </c>
      <c r="BB247" t="s">
        <v>341</v>
      </c>
      <c r="BC247" t="s">
        <v>341</v>
      </c>
      <c r="BD247" t="s">
        <v>341</v>
      </c>
      <c r="BE247" t="s">
        <v>341</v>
      </c>
      <c r="BF247" t="s">
        <v>341</v>
      </c>
      <c r="BG247" t="s">
        <v>342</v>
      </c>
      <c r="BH247" t="s">
        <v>341</v>
      </c>
      <c r="BI247" t="s">
        <v>341</v>
      </c>
      <c r="BJ247" t="s">
        <v>341</v>
      </c>
      <c r="BK247" t="s">
        <v>341</v>
      </c>
      <c r="BL247" t="s">
        <v>341</v>
      </c>
      <c r="BM247" t="s">
        <v>341</v>
      </c>
      <c r="BN247" t="s">
        <v>341</v>
      </c>
      <c r="BO247" t="s">
        <v>341</v>
      </c>
      <c r="BP247" t="s">
        <v>341</v>
      </c>
      <c r="BQ247" t="s">
        <v>341</v>
      </c>
      <c r="BR247" t="s">
        <v>341</v>
      </c>
      <c r="BS247" t="s">
        <v>341</v>
      </c>
      <c r="BT247" t="s">
        <v>341</v>
      </c>
      <c r="BU247" t="s">
        <v>341</v>
      </c>
      <c r="BV247" t="s">
        <v>341</v>
      </c>
      <c r="BW247" t="s">
        <v>341</v>
      </c>
      <c r="BX247" t="s">
        <v>341</v>
      </c>
      <c r="BY247" t="s">
        <v>341</v>
      </c>
      <c r="BZ247" t="s">
        <v>341</v>
      </c>
      <c r="CA247" t="s">
        <v>341</v>
      </c>
      <c r="CB247" t="s">
        <v>341</v>
      </c>
      <c r="CC247" t="s">
        <v>341</v>
      </c>
      <c r="CD247" t="s">
        <v>341</v>
      </c>
      <c r="CE247" t="s">
        <v>341</v>
      </c>
      <c r="CF247" t="s">
        <v>341</v>
      </c>
      <c r="CG247" t="s">
        <v>341</v>
      </c>
      <c r="CH247" t="s">
        <v>341</v>
      </c>
      <c r="CI247" t="s">
        <v>341</v>
      </c>
      <c r="CJ247" t="s">
        <v>341</v>
      </c>
      <c r="CK247" t="s">
        <v>341</v>
      </c>
      <c r="CL247" t="s">
        <v>341</v>
      </c>
      <c r="CM247" t="str">
        <f t="shared" si="166"/>
        <v/>
      </c>
      <c r="CN247" t="str">
        <f t="shared" si="167"/>
        <v/>
      </c>
      <c r="CO247" t="str">
        <f t="shared" si="168"/>
        <v/>
      </c>
      <c r="CP247" t="str">
        <f t="shared" si="169"/>
        <v/>
      </c>
      <c r="CQ247" t="str">
        <f t="shared" si="170"/>
        <v/>
      </c>
      <c r="CR247" t="str">
        <f t="shared" si="171"/>
        <v/>
      </c>
      <c r="CS247" t="str">
        <f t="shared" si="172"/>
        <v/>
      </c>
      <c r="CT247" t="str">
        <f t="shared" si="173"/>
        <v/>
      </c>
      <c r="CU247" t="str">
        <f t="shared" si="174"/>
        <v/>
      </c>
      <c r="CV247" t="str">
        <f t="shared" si="175"/>
        <v/>
      </c>
      <c r="CW247" t="str">
        <f t="shared" si="176"/>
        <v/>
      </c>
      <c r="CX247" t="str">
        <f t="shared" si="177"/>
        <v/>
      </c>
      <c r="CY247" t="str">
        <f t="shared" si="178"/>
        <v>Processing: As a formulation component</v>
      </c>
      <c r="CZ247" t="str">
        <f t="shared" si="179"/>
        <v/>
      </c>
      <c r="DA247" t="str">
        <f t="shared" si="180"/>
        <v/>
      </c>
      <c r="DB247" t="str">
        <f t="shared" si="181"/>
        <v/>
      </c>
      <c r="DC247" t="str">
        <f t="shared" si="182"/>
        <v/>
      </c>
      <c r="DD247" t="str">
        <f t="shared" si="183"/>
        <v/>
      </c>
      <c r="DE247" t="str">
        <f t="shared" si="184"/>
        <v/>
      </c>
      <c r="DF247" t="str">
        <f t="shared" si="185"/>
        <v/>
      </c>
      <c r="DG247" t="str">
        <f t="shared" si="186"/>
        <v/>
      </c>
      <c r="DH247" t="str">
        <f t="shared" si="187"/>
        <v/>
      </c>
      <c r="DI247" t="str">
        <f t="shared" si="188"/>
        <v>P210 - Flame Retardants</v>
      </c>
      <c r="DJ247" t="str">
        <f t="shared" si="189"/>
        <v/>
      </c>
      <c r="DK247" t="str">
        <f t="shared" si="190"/>
        <v/>
      </c>
      <c r="DL247" t="str">
        <f t="shared" si="191"/>
        <v/>
      </c>
      <c r="DM247" t="str">
        <f t="shared" si="192"/>
        <v/>
      </c>
      <c r="DN247" t="str">
        <f t="shared" si="193"/>
        <v/>
      </c>
      <c r="DO247" t="str">
        <f t="shared" si="194"/>
        <v/>
      </c>
      <c r="DP247" t="str">
        <f t="shared" si="195"/>
        <v/>
      </c>
      <c r="DQ247" t="str">
        <f t="shared" si="196"/>
        <v/>
      </c>
      <c r="DR247" t="str">
        <f t="shared" si="197"/>
        <v/>
      </c>
      <c r="DS247" t="str">
        <f t="shared" si="198"/>
        <v/>
      </c>
      <c r="DT247" t="str">
        <f t="shared" si="199"/>
        <v/>
      </c>
      <c r="DU247" t="str">
        <f t="shared" si="200"/>
        <v/>
      </c>
      <c r="DV247" t="str">
        <f t="shared" si="201"/>
        <v/>
      </c>
      <c r="DW247" t="str">
        <f t="shared" si="202"/>
        <v/>
      </c>
      <c r="DX247" t="str">
        <f t="shared" si="203"/>
        <v/>
      </c>
      <c r="DY247" t="str">
        <f t="shared" si="204"/>
        <v/>
      </c>
      <c r="DZ247" t="str">
        <f t="shared" si="205"/>
        <v/>
      </c>
      <c r="EA247" t="str">
        <f t="shared" si="206"/>
        <v/>
      </c>
      <c r="EB247" t="str">
        <f t="shared" si="207"/>
        <v/>
      </c>
      <c r="EC247" t="str">
        <f t="shared" si="208"/>
        <v/>
      </c>
      <c r="ED247" t="str">
        <f t="shared" si="209"/>
        <v/>
      </c>
      <c r="EE247" t="str">
        <f t="shared" si="210"/>
        <v/>
      </c>
      <c r="EF247" t="str">
        <f t="shared" si="211"/>
        <v/>
      </c>
      <c r="EG247" t="str">
        <f t="shared" si="212"/>
        <v/>
      </c>
      <c r="EH247" t="str">
        <f t="shared" si="213"/>
        <v/>
      </c>
      <c r="EI247" t="str">
        <f t="shared" si="214"/>
        <v/>
      </c>
      <c r="EJ247" t="str">
        <f t="shared" si="215"/>
        <v/>
      </c>
      <c r="EK247" t="str">
        <f t="shared" si="216"/>
        <v/>
      </c>
      <c r="EL247" t="str">
        <f t="shared" si="217"/>
        <v/>
      </c>
      <c r="EM247" t="str">
        <f t="shared" si="218"/>
        <v/>
      </c>
      <c r="EN247" t="str">
        <f t="shared" si="219"/>
        <v/>
      </c>
    </row>
    <row r="248" spans="1:144" ht="72">
      <c r="A248" s="7" t="s">
        <v>328</v>
      </c>
      <c r="B248" s="7">
        <v>2023</v>
      </c>
      <c r="C248" t="s">
        <v>769</v>
      </c>
      <c r="D248" t="s">
        <v>770</v>
      </c>
      <c r="E248" t="s">
        <v>771</v>
      </c>
      <c r="F248" t="s">
        <v>606</v>
      </c>
      <c r="G248" t="s">
        <v>772</v>
      </c>
      <c r="H248" t="s">
        <v>410</v>
      </c>
      <c r="I248">
        <v>45331</v>
      </c>
      <c r="J248" s="136">
        <f>VLOOKUP(H248, 'TRI Crosswalk codes'!D:E, 2, FALSE)</f>
        <v>5</v>
      </c>
      <c r="K248">
        <v>326113</v>
      </c>
      <c r="L248" s="137" t="str">
        <f>VLOOKUP(K248, '2017-2022 NAICS'!C:D, 2, FALSE)</f>
        <v>Unlaminated Plastics Film and Sheet (except Packaging) Manufacturing</v>
      </c>
      <c r="M248" s="137" t="str">
        <f>IF(COUNTIF('Raw TRI Data'!A:A, K248) &gt;0, "Yes", "No")</f>
        <v>No</v>
      </c>
      <c r="N248">
        <v>40.088889999999999</v>
      </c>
      <c r="O248">
        <v>-84.592339999999993</v>
      </c>
      <c r="P248" s="15">
        <v>110037144239</v>
      </c>
      <c r="Q248" s="15">
        <v>1323222314647</v>
      </c>
      <c r="R248" t="s">
        <v>335</v>
      </c>
      <c r="S248" t="s">
        <v>336</v>
      </c>
      <c r="T248" s="160">
        <v>4</v>
      </c>
      <c r="U248" s="136" t="str">
        <f>VLOOKUP(T248, 'TRI Crosswalk codes'!A:B, 2, FALSE)</f>
        <v>10,000 to 99,999</v>
      </c>
      <c r="V248" t="s">
        <v>337</v>
      </c>
      <c r="W248">
        <v>0</v>
      </c>
      <c r="Y248">
        <v>0</v>
      </c>
      <c r="Z248">
        <v>0</v>
      </c>
      <c r="AA248" t="s">
        <v>338</v>
      </c>
      <c r="AB248" s="137" t="str">
        <f t="shared" si="165"/>
        <v>Processing: As a formulation component; P210 - Flame Retardants</v>
      </c>
      <c r="AC248" s="137" t="s">
        <v>339</v>
      </c>
      <c r="AD248" s="26" t="str">
        <f>VLOOKUP(K248, 'NAICS OES Crosswalk'!A:C, 3, FALSE)</f>
        <v>Processing: Plastics Converting</v>
      </c>
      <c r="AE248" s="26" t="str">
        <f>_xlfn.XLOOKUP($C248,'TRIFD to COU Crosswalk'!A:A,'TRIFD to COU Crosswalk'!B:B)</f>
        <v>Processing: additive flame retardant in plastic products </v>
      </c>
      <c r="AF248" s="137" t="s">
        <v>773</v>
      </c>
      <c r="AH248" s="26" t="s">
        <v>731</v>
      </c>
      <c r="AK248" t="s">
        <v>341</v>
      </c>
      <c r="AL248" t="s">
        <v>341</v>
      </c>
      <c r="AM248" t="s">
        <v>341</v>
      </c>
      <c r="AN248" t="s">
        <v>341</v>
      </c>
      <c r="AO248" t="s">
        <v>341</v>
      </c>
      <c r="AP248" t="s">
        <v>341</v>
      </c>
      <c r="AQ248" t="s">
        <v>341</v>
      </c>
      <c r="AR248" t="s">
        <v>341</v>
      </c>
      <c r="AS248" t="s">
        <v>341</v>
      </c>
      <c r="AT248" t="s">
        <v>341</v>
      </c>
      <c r="AU248" t="s">
        <v>341</v>
      </c>
      <c r="AV248" t="s">
        <v>341</v>
      </c>
      <c r="AW248" t="s">
        <v>342</v>
      </c>
      <c r="AX248" t="s">
        <v>341</v>
      </c>
      <c r="AY248" t="s">
        <v>341</v>
      </c>
      <c r="AZ248" t="s">
        <v>341</v>
      </c>
      <c r="BA248" t="s">
        <v>341</v>
      </c>
      <c r="BB248" t="s">
        <v>341</v>
      </c>
      <c r="BC248" t="s">
        <v>341</v>
      </c>
      <c r="BD248" t="s">
        <v>341</v>
      </c>
      <c r="BE248" t="s">
        <v>341</v>
      </c>
      <c r="BF248" t="s">
        <v>341</v>
      </c>
      <c r="BG248" t="s">
        <v>342</v>
      </c>
      <c r="BH248" t="s">
        <v>341</v>
      </c>
      <c r="BI248" t="s">
        <v>341</v>
      </c>
      <c r="BJ248" t="s">
        <v>341</v>
      </c>
      <c r="BK248" t="s">
        <v>341</v>
      </c>
      <c r="BL248" t="s">
        <v>341</v>
      </c>
      <c r="BM248" t="s">
        <v>341</v>
      </c>
      <c r="BN248" t="s">
        <v>341</v>
      </c>
      <c r="BO248" t="s">
        <v>341</v>
      </c>
      <c r="BP248" t="s">
        <v>341</v>
      </c>
      <c r="BQ248" t="s">
        <v>341</v>
      </c>
      <c r="BR248" t="s">
        <v>341</v>
      </c>
      <c r="BS248" t="s">
        <v>341</v>
      </c>
      <c r="BT248" t="s">
        <v>341</v>
      </c>
      <c r="BU248" t="s">
        <v>341</v>
      </c>
      <c r="BV248" t="s">
        <v>341</v>
      </c>
      <c r="BW248" t="s">
        <v>341</v>
      </c>
      <c r="BX248" t="s">
        <v>341</v>
      </c>
      <c r="BY248" t="s">
        <v>341</v>
      </c>
      <c r="BZ248" t="s">
        <v>341</v>
      </c>
      <c r="CA248" t="s">
        <v>341</v>
      </c>
      <c r="CB248" t="s">
        <v>341</v>
      </c>
      <c r="CC248" t="s">
        <v>341</v>
      </c>
      <c r="CD248" t="s">
        <v>341</v>
      </c>
      <c r="CE248" t="s">
        <v>341</v>
      </c>
      <c r="CF248" t="s">
        <v>341</v>
      </c>
      <c r="CG248" t="s">
        <v>341</v>
      </c>
      <c r="CH248" t="s">
        <v>341</v>
      </c>
      <c r="CI248" t="s">
        <v>341</v>
      </c>
      <c r="CJ248" t="s">
        <v>341</v>
      </c>
      <c r="CK248" t="s">
        <v>341</v>
      </c>
      <c r="CL248" t="s">
        <v>341</v>
      </c>
      <c r="CM248" t="str">
        <f t="shared" si="166"/>
        <v/>
      </c>
      <c r="CN248" t="str">
        <f t="shared" si="167"/>
        <v/>
      </c>
      <c r="CO248" t="str">
        <f t="shared" si="168"/>
        <v/>
      </c>
      <c r="CP248" t="str">
        <f t="shared" si="169"/>
        <v/>
      </c>
      <c r="CQ248" t="str">
        <f t="shared" si="170"/>
        <v/>
      </c>
      <c r="CR248" t="str">
        <f t="shared" si="171"/>
        <v/>
      </c>
      <c r="CS248" t="str">
        <f t="shared" si="172"/>
        <v/>
      </c>
      <c r="CT248" t="str">
        <f t="shared" si="173"/>
        <v/>
      </c>
      <c r="CU248" t="str">
        <f t="shared" si="174"/>
        <v/>
      </c>
      <c r="CV248" t="str">
        <f t="shared" si="175"/>
        <v/>
      </c>
      <c r="CW248" t="str">
        <f t="shared" si="176"/>
        <v/>
      </c>
      <c r="CX248" t="str">
        <f t="shared" si="177"/>
        <v/>
      </c>
      <c r="CY248" t="str">
        <f t="shared" si="178"/>
        <v>Processing: As a formulation component</v>
      </c>
      <c r="CZ248" t="str">
        <f t="shared" si="179"/>
        <v/>
      </c>
      <c r="DA248" t="str">
        <f t="shared" si="180"/>
        <v/>
      </c>
      <c r="DB248" t="str">
        <f t="shared" si="181"/>
        <v/>
      </c>
      <c r="DC248" t="str">
        <f t="shared" si="182"/>
        <v/>
      </c>
      <c r="DD248" t="str">
        <f t="shared" si="183"/>
        <v/>
      </c>
      <c r="DE248" t="str">
        <f t="shared" si="184"/>
        <v/>
      </c>
      <c r="DF248" t="str">
        <f t="shared" si="185"/>
        <v/>
      </c>
      <c r="DG248" t="str">
        <f t="shared" si="186"/>
        <v/>
      </c>
      <c r="DH248" t="str">
        <f t="shared" si="187"/>
        <v/>
      </c>
      <c r="DI248" t="str">
        <f t="shared" si="188"/>
        <v>P210 - Flame Retardants</v>
      </c>
      <c r="DJ248" t="str">
        <f t="shared" si="189"/>
        <v/>
      </c>
      <c r="DK248" t="str">
        <f t="shared" si="190"/>
        <v/>
      </c>
      <c r="DL248" t="str">
        <f t="shared" si="191"/>
        <v/>
      </c>
      <c r="DM248" t="str">
        <f t="shared" si="192"/>
        <v/>
      </c>
      <c r="DN248" t="str">
        <f t="shared" si="193"/>
        <v/>
      </c>
      <c r="DO248" t="str">
        <f t="shared" si="194"/>
        <v/>
      </c>
      <c r="DP248" t="str">
        <f t="shared" si="195"/>
        <v/>
      </c>
      <c r="DQ248" t="str">
        <f t="shared" si="196"/>
        <v/>
      </c>
      <c r="DR248" t="str">
        <f t="shared" si="197"/>
        <v/>
      </c>
      <c r="DS248" t="str">
        <f t="shared" si="198"/>
        <v/>
      </c>
      <c r="DT248" t="str">
        <f t="shared" si="199"/>
        <v/>
      </c>
      <c r="DU248" t="str">
        <f t="shared" si="200"/>
        <v/>
      </c>
      <c r="DV248" t="str">
        <f t="shared" si="201"/>
        <v/>
      </c>
      <c r="DW248" t="str">
        <f t="shared" si="202"/>
        <v/>
      </c>
      <c r="DX248" t="str">
        <f t="shared" si="203"/>
        <v/>
      </c>
      <c r="DY248" t="str">
        <f t="shared" si="204"/>
        <v/>
      </c>
      <c r="DZ248" t="str">
        <f t="shared" si="205"/>
        <v/>
      </c>
      <c r="EA248" t="str">
        <f t="shared" si="206"/>
        <v/>
      </c>
      <c r="EB248" t="str">
        <f t="shared" si="207"/>
        <v/>
      </c>
      <c r="EC248" t="str">
        <f t="shared" si="208"/>
        <v/>
      </c>
      <c r="ED248" t="str">
        <f t="shared" si="209"/>
        <v/>
      </c>
      <c r="EE248" t="str">
        <f t="shared" si="210"/>
        <v/>
      </c>
      <c r="EF248" t="str">
        <f t="shared" si="211"/>
        <v/>
      </c>
      <c r="EG248" t="str">
        <f t="shared" si="212"/>
        <v/>
      </c>
      <c r="EH248" t="str">
        <f t="shared" si="213"/>
        <v/>
      </c>
      <c r="EI248" t="str">
        <f t="shared" si="214"/>
        <v/>
      </c>
      <c r="EJ248" t="str">
        <f t="shared" si="215"/>
        <v/>
      </c>
      <c r="EK248" t="str">
        <f t="shared" si="216"/>
        <v/>
      </c>
      <c r="EL248" t="str">
        <f t="shared" si="217"/>
        <v/>
      </c>
      <c r="EM248" t="str">
        <f t="shared" si="218"/>
        <v/>
      </c>
      <c r="EN248" t="str">
        <f t="shared" si="219"/>
        <v/>
      </c>
    </row>
    <row r="249" spans="1:144" ht="57.6">
      <c r="A249" s="7" t="s">
        <v>328</v>
      </c>
      <c r="B249" s="7">
        <v>2021</v>
      </c>
      <c r="C249" t="s">
        <v>774</v>
      </c>
      <c r="D249" t="s">
        <v>775</v>
      </c>
      <c r="E249" t="s">
        <v>776</v>
      </c>
      <c r="F249" t="s">
        <v>777</v>
      </c>
      <c r="G249" t="s">
        <v>640</v>
      </c>
      <c r="H249" t="s">
        <v>778</v>
      </c>
      <c r="I249">
        <v>25262</v>
      </c>
      <c r="J249" s="136">
        <f>VLOOKUP(H249, 'TRI Crosswalk codes'!D:E, 2, FALSE)</f>
        <v>3</v>
      </c>
      <c r="K249">
        <v>325211</v>
      </c>
      <c r="L249" s="137" t="str">
        <f>VLOOKUP(K249, '2017-2022 NAICS'!C:D, 2, FALSE)</f>
        <v>Plastics Material and Resin Manufacturing</v>
      </c>
      <c r="M249" s="137" t="str">
        <f>IF(COUNTIF('Raw TRI Data'!A:A, K249) &gt;0, "Yes", "No")</f>
        <v>No</v>
      </c>
      <c r="N249">
        <v>38.905079999999998</v>
      </c>
      <c r="O249">
        <v>-81.837199999999996</v>
      </c>
      <c r="P249" s="15" t="s">
        <v>337</v>
      </c>
      <c r="Q249" s="15">
        <v>1321220555318</v>
      </c>
      <c r="R249" t="s">
        <v>335</v>
      </c>
      <c r="S249" t="s">
        <v>336</v>
      </c>
      <c r="T249" s="160">
        <v>3</v>
      </c>
      <c r="U249" s="136" t="str">
        <f>VLOOKUP(T249, 'TRI Crosswalk codes'!A:B, 2, FALSE)</f>
        <v>1,000 to 9,999</v>
      </c>
      <c r="V249" t="s">
        <v>337</v>
      </c>
      <c r="W249">
        <v>0</v>
      </c>
      <c r="Y249">
        <v>0</v>
      </c>
      <c r="Z249">
        <v>0</v>
      </c>
      <c r="AA249" t="s">
        <v>338</v>
      </c>
      <c r="AB249" s="137" t="str">
        <f t="shared" si="165"/>
        <v>Otherwise Use: Ancillary or Other Use; Z305 - Flame Retardant</v>
      </c>
      <c r="AC249" s="137" t="s">
        <v>339</v>
      </c>
      <c r="AD249" s="26" t="str">
        <f>VLOOKUP(K249, 'NAICS OES Crosswalk'!A:C, 3, FALSE)</f>
        <v>Processing: Plastics Compounding</v>
      </c>
      <c r="AE249" s="26" t="str">
        <f>_xlfn.XLOOKUP($C249,'TRIFD to COU Crosswalk'!A:A,'TRIFD to COU Crosswalk'!B:B)</f>
        <v>Processing: additive flame retardant in plastic, resin, and paints and coatings </v>
      </c>
      <c r="AF249" s="137" t="s">
        <v>779</v>
      </c>
      <c r="AH249" s="26" t="s">
        <v>396</v>
      </c>
      <c r="AI249" s="137" t="s">
        <v>780</v>
      </c>
      <c r="AK249" t="s">
        <v>341</v>
      </c>
      <c r="AL249" t="s">
        <v>341</v>
      </c>
      <c r="AM249" t="s">
        <v>341</v>
      </c>
      <c r="AN249" t="s">
        <v>341</v>
      </c>
      <c r="AO249" t="s">
        <v>341</v>
      </c>
      <c r="AP249" t="s">
        <v>341</v>
      </c>
      <c r="AQ249" t="s">
        <v>341</v>
      </c>
      <c r="AR249" t="s">
        <v>341</v>
      </c>
      <c r="AS249" t="s">
        <v>341</v>
      </c>
      <c r="AT249" t="s">
        <v>341</v>
      </c>
      <c r="AU249" t="s">
        <v>341</v>
      </c>
      <c r="AV249" t="s">
        <v>341</v>
      </c>
      <c r="AW249" t="s">
        <v>341</v>
      </c>
      <c r="AX249" t="s">
        <v>341</v>
      </c>
      <c r="AY249" t="s">
        <v>341</v>
      </c>
      <c r="AZ249" t="s">
        <v>341</v>
      </c>
      <c r="BA249" t="s">
        <v>341</v>
      </c>
      <c r="BB249" t="s">
        <v>341</v>
      </c>
      <c r="BC249" t="s">
        <v>341</v>
      </c>
      <c r="BD249" t="s">
        <v>341</v>
      </c>
      <c r="BE249" t="s">
        <v>341</v>
      </c>
      <c r="BF249" t="s">
        <v>341</v>
      </c>
      <c r="BG249" t="s">
        <v>341</v>
      </c>
      <c r="BH249" t="s">
        <v>341</v>
      </c>
      <c r="BI249" t="s">
        <v>341</v>
      </c>
      <c r="BJ249" t="s">
        <v>341</v>
      </c>
      <c r="BK249" t="s">
        <v>341</v>
      </c>
      <c r="BL249" t="s">
        <v>341</v>
      </c>
      <c r="BM249" t="s">
        <v>341</v>
      </c>
      <c r="BN249" t="s">
        <v>341</v>
      </c>
      <c r="BO249" t="s">
        <v>341</v>
      </c>
      <c r="BP249" t="s">
        <v>341</v>
      </c>
      <c r="BQ249" t="s">
        <v>341</v>
      </c>
      <c r="BR249" t="s">
        <v>341</v>
      </c>
      <c r="BS249" t="s">
        <v>341</v>
      </c>
      <c r="BT249" t="s">
        <v>341</v>
      </c>
      <c r="BU249" t="s">
        <v>341</v>
      </c>
      <c r="BV249" t="s">
        <v>341</v>
      </c>
      <c r="BW249" t="s">
        <v>341</v>
      </c>
      <c r="BX249" t="s">
        <v>341</v>
      </c>
      <c r="BY249" t="s">
        <v>341</v>
      </c>
      <c r="BZ249" t="s">
        <v>341</v>
      </c>
      <c r="CA249" t="s">
        <v>341</v>
      </c>
      <c r="CB249" t="s">
        <v>341</v>
      </c>
      <c r="CC249" t="s">
        <v>342</v>
      </c>
      <c r="CD249" t="s">
        <v>341</v>
      </c>
      <c r="CE249" t="s">
        <v>341</v>
      </c>
      <c r="CF249" t="s">
        <v>341</v>
      </c>
      <c r="CG249" t="s">
        <v>341</v>
      </c>
      <c r="CH249" t="s">
        <v>342</v>
      </c>
      <c r="CI249" t="s">
        <v>341</v>
      </c>
      <c r="CJ249" t="s">
        <v>341</v>
      </c>
      <c r="CK249" t="s">
        <v>341</v>
      </c>
      <c r="CL249" t="s">
        <v>341</v>
      </c>
      <c r="CM249" t="str">
        <f t="shared" si="166"/>
        <v/>
      </c>
      <c r="CN249" t="str">
        <f t="shared" si="167"/>
        <v/>
      </c>
      <c r="CO249" t="str">
        <f t="shared" si="168"/>
        <v/>
      </c>
      <c r="CP249" t="str">
        <f t="shared" si="169"/>
        <v/>
      </c>
      <c r="CQ249" t="str">
        <f t="shared" si="170"/>
        <v/>
      </c>
      <c r="CR249" t="str">
        <f t="shared" si="171"/>
        <v/>
      </c>
      <c r="CS249" t="str">
        <f t="shared" si="172"/>
        <v/>
      </c>
      <c r="CT249" t="str">
        <f t="shared" si="173"/>
        <v/>
      </c>
      <c r="CU249" t="str">
        <f t="shared" si="174"/>
        <v/>
      </c>
      <c r="CV249" t="str">
        <f t="shared" si="175"/>
        <v/>
      </c>
      <c r="CW249" t="str">
        <f t="shared" si="176"/>
        <v/>
      </c>
      <c r="CX249" t="str">
        <f t="shared" si="177"/>
        <v/>
      </c>
      <c r="CY249" t="str">
        <f t="shared" si="178"/>
        <v/>
      </c>
      <c r="CZ249" t="str">
        <f t="shared" si="179"/>
        <v/>
      </c>
      <c r="DA249" t="str">
        <f t="shared" si="180"/>
        <v/>
      </c>
      <c r="DB249" t="str">
        <f t="shared" si="181"/>
        <v/>
      </c>
      <c r="DC249" t="str">
        <f t="shared" si="182"/>
        <v/>
      </c>
      <c r="DD249" t="str">
        <f t="shared" si="183"/>
        <v/>
      </c>
      <c r="DE249" t="str">
        <f t="shared" si="184"/>
        <v/>
      </c>
      <c r="DF249" t="str">
        <f t="shared" si="185"/>
        <v/>
      </c>
      <c r="DG249" t="str">
        <f t="shared" si="186"/>
        <v/>
      </c>
      <c r="DH249" t="str">
        <f t="shared" si="187"/>
        <v/>
      </c>
      <c r="DI249" t="str">
        <f t="shared" si="188"/>
        <v/>
      </c>
      <c r="DJ249" t="str">
        <f t="shared" si="189"/>
        <v/>
      </c>
      <c r="DK249" t="str">
        <f t="shared" si="190"/>
        <v/>
      </c>
      <c r="DL249" t="str">
        <f t="shared" si="191"/>
        <v/>
      </c>
      <c r="DM249" t="str">
        <f t="shared" si="192"/>
        <v/>
      </c>
      <c r="DN249" t="str">
        <f t="shared" si="193"/>
        <v/>
      </c>
      <c r="DO249" t="str">
        <f t="shared" si="194"/>
        <v/>
      </c>
      <c r="DP249" t="str">
        <f t="shared" si="195"/>
        <v/>
      </c>
      <c r="DQ249" t="str">
        <f t="shared" si="196"/>
        <v/>
      </c>
      <c r="DR249" t="str">
        <f t="shared" si="197"/>
        <v/>
      </c>
      <c r="DS249" t="str">
        <f t="shared" si="198"/>
        <v/>
      </c>
      <c r="DT249" t="str">
        <f t="shared" si="199"/>
        <v/>
      </c>
      <c r="DU249" t="str">
        <f t="shared" si="200"/>
        <v/>
      </c>
      <c r="DV249" t="str">
        <f t="shared" si="201"/>
        <v/>
      </c>
      <c r="DW249" t="str">
        <f t="shared" si="202"/>
        <v/>
      </c>
      <c r="DX249" t="str">
        <f t="shared" si="203"/>
        <v/>
      </c>
      <c r="DY249" t="str">
        <f t="shared" si="204"/>
        <v/>
      </c>
      <c r="DZ249" t="str">
        <f t="shared" si="205"/>
        <v/>
      </c>
      <c r="EA249" t="str">
        <f t="shared" si="206"/>
        <v/>
      </c>
      <c r="EB249" t="str">
        <f t="shared" si="207"/>
        <v/>
      </c>
      <c r="EC249" t="str">
        <f t="shared" si="208"/>
        <v/>
      </c>
      <c r="ED249" t="str">
        <f t="shared" si="209"/>
        <v/>
      </c>
      <c r="EE249" t="str">
        <f t="shared" si="210"/>
        <v>Otherwise Use: Ancillary or Other Use</v>
      </c>
      <c r="EF249" t="str">
        <f t="shared" si="211"/>
        <v/>
      </c>
      <c r="EG249" t="str">
        <f t="shared" si="212"/>
        <v/>
      </c>
      <c r="EH249" t="str">
        <f t="shared" si="213"/>
        <v/>
      </c>
      <c r="EI249" t="str">
        <f t="shared" si="214"/>
        <v/>
      </c>
      <c r="EJ249" t="str">
        <f t="shared" si="215"/>
        <v>Z305 - Flame Retardant</v>
      </c>
      <c r="EK249" t="str">
        <f t="shared" si="216"/>
        <v/>
      </c>
      <c r="EL249" t="str">
        <f t="shared" si="217"/>
        <v/>
      </c>
      <c r="EM249" t="str">
        <f t="shared" si="218"/>
        <v/>
      </c>
      <c r="EN249" t="str">
        <f t="shared" si="219"/>
        <v/>
      </c>
    </row>
    <row r="250" spans="1:144" ht="57.6">
      <c r="A250" s="7" t="s">
        <v>328</v>
      </c>
      <c r="B250" s="7">
        <v>2019</v>
      </c>
      <c r="C250" t="s">
        <v>781</v>
      </c>
      <c r="D250" t="s">
        <v>782</v>
      </c>
      <c r="E250" t="s">
        <v>783</v>
      </c>
      <c r="F250" t="s">
        <v>716</v>
      </c>
      <c r="G250" t="s">
        <v>784</v>
      </c>
      <c r="H250" t="s">
        <v>755</v>
      </c>
      <c r="I250" s="160" t="s">
        <v>785</v>
      </c>
      <c r="J250" s="136">
        <f>VLOOKUP(H250, 'TRI Crosswalk codes'!D:E, 2, FALSE)</f>
        <v>1</v>
      </c>
      <c r="K250">
        <v>325991</v>
      </c>
      <c r="L250" s="137" t="str">
        <f>VLOOKUP(K250, '2017-2022 NAICS'!C:D, 2, FALSE)</f>
        <v>Custom Compounding of Purchased Resins</v>
      </c>
      <c r="M250" s="137" t="str">
        <f>IF(COUNTIF('Raw TRI Data'!A:A, K250) &gt;0, "Yes", "No")</f>
        <v>No</v>
      </c>
      <c r="N250">
        <v>41.797080000000001</v>
      </c>
      <c r="O250">
        <v>-72.517009999999999</v>
      </c>
      <c r="P250" s="15">
        <v>110000607978</v>
      </c>
      <c r="Q250" s="15">
        <v>1319217775117</v>
      </c>
      <c r="R250" t="s">
        <v>335</v>
      </c>
      <c r="S250" t="s">
        <v>336</v>
      </c>
      <c r="T250" s="160">
        <v>3</v>
      </c>
      <c r="U250" s="136" t="str">
        <f>VLOOKUP(T250, 'TRI Crosswalk codes'!A:B, 2, FALSE)</f>
        <v>1,000 to 9,999</v>
      </c>
      <c r="V250" t="s">
        <v>337</v>
      </c>
      <c r="W250">
        <v>0</v>
      </c>
      <c r="Y250">
        <v>0.1</v>
      </c>
      <c r="Z250">
        <v>0.1</v>
      </c>
      <c r="AA250" t="s">
        <v>338</v>
      </c>
      <c r="AB250" s="137" t="str">
        <f t="shared" si="165"/>
        <v>Processing: As a formulation component; P201 - Additives</v>
      </c>
      <c r="AC250" s="137" t="s">
        <v>339</v>
      </c>
      <c r="AD250" s="26" t="str">
        <f>VLOOKUP(K250, 'NAICS OES Crosswalk'!A:C, 3, FALSE)</f>
        <v>Processing: Plastics Compounding</v>
      </c>
      <c r="AE250" s="26" t="str">
        <f>_xlfn.XLOOKUP($C250,'TRIFD to COU Crosswalk'!A:A,'TRIFD to COU Crosswalk'!B:B)</f>
        <v>Processing: additive flame retardant in plastic, resin, and paints and coatings </v>
      </c>
      <c r="AF250" s="137" t="s">
        <v>487</v>
      </c>
      <c r="AH250" s="137" t="s">
        <v>396</v>
      </c>
      <c r="AK250" t="s">
        <v>341</v>
      </c>
      <c r="AL250" t="s">
        <v>341</v>
      </c>
      <c r="AM250" t="s">
        <v>341</v>
      </c>
      <c r="AN250" t="s">
        <v>341</v>
      </c>
      <c r="AO250" t="s">
        <v>341</v>
      </c>
      <c r="AP250" t="s">
        <v>341</v>
      </c>
      <c r="AQ250" t="s">
        <v>341</v>
      </c>
      <c r="AR250" t="s">
        <v>341</v>
      </c>
      <c r="AS250" t="s">
        <v>341</v>
      </c>
      <c r="AT250" t="s">
        <v>341</v>
      </c>
      <c r="AU250" t="s">
        <v>341</v>
      </c>
      <c r="AV250" t="s">
        <v>341</v>
      </c>
      <c r="AW250" t="s">
        <v>342</v>
      </c>
      <c r="AX250" t="s">
        <v>342</v>
      </c>
      <c r="AY250" t="s">
        <v>341</v>
      </c>
      <c r="AZ250" t="s">
        <v>341</v>
      </c>
      <c r="BA250" t="s">
        <v>341</v>
      </c>
      <c r="BB250" t="s">
        <v>341</v>
      </c>
      <c r="BC250" t="s">
        <v>341</v>
      </c>
      <c r="BD250" t="s">
        <v>341</v>
      </c>
      <c r="BE250" t="s">
        <v>341</v>
      </c>
      <c r="BF250" t="s">
        <v>341</v>
      </c>
      <c r="BG250" t="s">
        <v>341</v>
      </c>
      <c r="BH250" t="s">
        <v>341</v>
      </c>
      <c r="BI250" t="s">
        <v>341</v>
      </c>
      <c r="BJ250" t="s">
        <v>341</v>
      </c>
      <c r="BK250" t="s">
        <v>341</v>
      </c>
      <c r="BL250" t="s">
        <v>341</v>
      </c>
      <c r="BM250" t="s">
        <v>341</v>
      </c>
      <c r="BN250" t="s">
        <v>341</v>
      </c>
      <c r="BO250" t="s">
        <v>341</v>
      </c>
      <c r="BP250" t="s">
        <v>341</v>
      </c>
      <c r="BQ250" t="s">
        <v>341</v>
      </c>
      <c r="BR250" t="s">
        <v>341</v>
      </c>
      <c r="BS250" t="s">
        <v>341</v>
      </c>
      <c r="BT250" t="s">
        <v>341</v>
      </c>
      <c r="BU250" t="s">
        <v>341</v>
      </c>
      <c r="BV250" t="s">
        <v>341</v>
      </c>
      <c r="BW250" t="s">
        <v>341</v>
      </c>
      <c r="BX250" t="s">
        <v>341</v>
      </c>
      <c r="BY250" t="s">
        <v>341</v>
      </c>
      <c r="BZ250" t="s">
        <v>341</v>
      </c>
      <c r="CA250" t="s">
        <v>341</v>
      </c>
      <c r="CB250" t="s">
        <v>341</v>
      </c>
      <c r="CC250" t="s">
        <v>341</v>
      </c>
      <c r="CD250" t="s">
        <v>341</v>
      </c>
      <c r="CE250" t="s">
        <v>341</v>
      </c>
      <c r="CF250" t="s">
        <v>341</v>
      </c>
      <c r="CG250" t="s">
        <v>341</v>
      </c>
      <c r="CH250" t="s">
        <v>341</v>
      </c>
      <c r="CI250" t="s">
        <v>341</v>
      </c>
      <c r="CJ250" t="s">
        <v>341</v>
      </c>
      <c r="CK250" t="s">
        <v>341</v>
      </c>
      <c r="CL250" t="s">
        <v>341</v>
      </c>
      <c r="CM250" t="str">
        <f t="shared" si="166"/>
        <v/>
      </c>
      <c r="CN250" t="str">
        <f t="shared" si="167"/>
        <v/>
      </c>
      <c r="CO250" t="str">
        <f t="shared" si="168"/>
        <v/>
      </c>
      <c r="CP250" t="str">
        <f t="shared" si="169"/>
        <v/>
      </c>
      <c r="CQ250" t="str">
        <f t="shared" si="170"/>
        <v/>
      </c>
      <c r="CR250" t="str">
        <f t="shared" si="171"/>
        <v/>
      </c>
      <c r="CS250" t="str">
        <f t="shared" si="172"/>
        <v/>
      </c>
      <c r="CT250" t="str">
        <f t="shared" si="173"/>
        <v/>
      </c>
      <c r="CU250" t="str">
        <f t="shared" si="174"/>
        <v/>
      </c>
      <c r="CV250" t="str">
        <f t="shared" si="175"/>
        <v/>
      </c>
      <c r="CW250" t="str">
        <f t="shared" si="176"/>
        <v/>
      </c>
      <c r="CX250" t="str">
        <f t="shared" si="177"/>
        <v/>
      </c>
      <c r="CY250" t="str">
        <f t="shared" si="178"/>
        <v>Processing: As a formulation component</v>
      </c>
      <c r="CZ250" t="str">
        <f t="shared" si="179"/>
        <v>P201 - Additives</v>
      </c>
      <c r="DA250" t="str">
        <f t="shared" si="180"/>
        <v/>
      </c>
      <c r="DB250" t="str">
        <f t="shared" si="181"/>
        <v/>
      </c>
      <c r="DC250" t="str">
        <f t="shared" si="182"/>
        <v/>
      </c>
      <c r="DD250" t="str">
        <f t="shared" si="183"/>
        <v/>
      </c>
      <c r="DE250" t="str">
        <f t="shared" si="184"/>
        <v/>
      </c>
      <c r="DF250" t="str">
        <f t="shared" si="185"/>
        <v/>
      </c>
      <c r="DG250" t="str">
        <f t="shared" si="186"/>
        <v/>
      </c>
      <c r="DH250" t="str">
        <f t="shared" si="187"/>
        <v/>
      </c>
      <c r="DI250" t="str">
        <f t="shared" si="188"/>
        <v/>
      </c>
      <c r="DJ250" t="str">
        <f t="shared" si="189"/>
        <v/>
      </c>
      <c r="DK250" t="str">
        <f t="shared" si="190"/>
        <v/>
      </c>
      <c r="DL250" t="str">
        <f t="shared" si="191"/>
        <v/>
      </c>
      <c r="DM250" t="str">
        <f t="shared" si="192"/>
        <v/>
      </c>
      <c r="DN250" t="str">
        <f t="shared" si="193"/>
        <v/>
      </c>
      <c r="DO250" t="str">
        <f t="shared" si="194"/>
        <v/>
      </c>
      <c r="DP250" t="str">
        <f t="shared" si="195"/>
        <v/>
      </c>
      <c r="DQ250" t="str">
        <f t="shared" si="196"/>
        <v/>
      </c>
      <c r="DR250" t="str">
        <f t="shared" si="197"/>
        <v/>
      </c>
      <c r="DS250" t="str">
        <f t="shared" si="198"/>
        <v/>
      </c>
      <c r="DT250" t="str">
        <f t="shared" si="199"/>
        <v/>
      </c>
      <c r="DU250" t="str">
        <f t="shared" si="200"/>
        <v/>
      </c>
      <c r="DV250" t="str">
        <f t="shared" si="201"/>
        <v/>
      </c>
      <c r="DW250" t="str">
        <f t="shared" si="202"/>
        <v/>
      </c>
      <c r="DX250" t="str">
        <f t="shared" si="203"/>
        <v/>
      </c>
      <c r="DY250" t="str">
        <f t="shared" si="204"/>
        <v/>
      </c>
      <c r="DZ250" t="str">
        <f t="shared" si="205"/>
        <v/>
      </c>
      <c r="EA250" t="str">
        <f t="shared" si="206"/>
        <v/>
      </c>
      <c r="EB250" t="str">
        <f t="shared" si="207"/>
        <v/>
      </c>
      <c r="EC250" t="str">
        <f t="shared" si="208"/>
        <v/>
      </c>
      <c r="ED250" t="str">
        <f t="shared" si="209"/>
        <v/>
      </c>
      <c r="EE250" t="str">
        <f t="shared" si="210"/>
        <v/>
      </c>
      <c r="EF250" t="str">
        <f t="shared" si="211"/>
        <v/>
      </c>
      <c r="EG250" t="str">
        <f t="shared" si="212"/>
        <v/>
      </c>
      <c r="EH250" t="str">
        <f t="shared" si="213"/>
        <v/>
      </c>
      <c r="EI250" t="str">
        <f t="shared" si="214"/>
        <v/>
      </c>
      <c r="EJ250" t="str">
        <f t="shared" si="215"/>
        <v/>
      </c>
      <c r="EK250" t="str">
        <f t="shared" si="216"/>
        <v/>
      </c>
      <c r="EL250" t="str">
        <f t="shared" si="217"/>
        <v/>
      </c>
      <c r="EM250" t="str">
        <f t="shared" si="218"/>
        <v/>
      </c>
      <c r="EN250" t="str">
        <f t="shared" si="219"/>
        <v/>
      </c>
    </row>
    <row r="251" spans="1:144" ht="57.6">
      <c r="A251" s="7" t="s">
        <v>328</v>
      </c>
      <c r="B251" s="7">
        <v>2020</v>
      </c>
      <c r="C251" t="s">
        <v>781</v>
      </c>
      <c r="D251" t="s">
        <v>782</v>
      </c>
      <c r="E251" t="s">
        <v>783</v>
      </c>
      <c r="F251" t="s">
        <v>716</v>
      </c>
      <c r="G251" t="s">
        <v>784</v>
      </c>
      <c r="H251" t="s">
        <v>755</v>
      </c>
      <c r="I251" s="160" t="s">
        <v>785</v>
      </c>
      <c r="J251" s="136">
        <f>VLOOKUP(H251, 'TRI Crosswalk codes'!D:E, 2, FALSE)</f>
        <v>1</v>
      </c>
      <c r="K251">
        <v>325991</v>
      </c>
      <c r="L251" s="137" t="str">
        <f>VLOOKUP(K251, '2017-2022 NAICS'!C:D, 2, FALSE)</f>
        <v>Custom Compounding of Purchased Resins</v>
      </c>
      <c r="M251" s="137" t="str">
        <f>IF(COUNTIF('Raw TRI Data'!A:A, K251) &gt;0, "Yes", "No")</f>
        <v>No</v>
      </c>
      <c r="N251">
        <v>41.797080000000001</v>
      </c>
      <c r="O251">
        <v>-72.517009999999999</v>
      </c>
      <c r="P251" s="15">
        <v>110000607978</v>
      </c>
      <c r="Q251" s="15">
        <v>1320218730784</v>
      </c>
      <c r="R251" t="s">
        <v>335</v>
      </c>
      <c r="S251" t="s">
        <v>336</v>
      </c>
      <c r="T251" s="160">
        <v>3</v>
      </c>
      <c r="U251" s="136" t="str">
        <f>VLOOKUP(T251, 'TRI Crosswalk codes'!A:B, 2, FALSE)</f>
        <v>1,000 to 9,999</v>
      </c>
      <c r="V251" t="s">
        <v>337</v>
      </c>
      <c r="W251">
        <v>0</v>
      </c>
      <c r="Y251">
        <v>0.2</v>
      </c>
      <c r="Z251">
        <v>0.2</v>
      </c>
      <c r="AA251" t="s">
        <v>338</v>
      </c>
      <c r="AB251" s="137" t="str">
        <f t="shared" si="165"/>
        <v>Processing: As a formulation component; P201 - Additives</v>
      </c>
      <c r="AC251" s="137" t="s">
        <v>339</v>
      </c>
      <c r="AD251" s="26" t="str">
        <f>VLOOKUP(K251, 'NAICS OES Crosswalk'!A:C, 3, FALSE)</f>
        <v>Processing: Plastics Compounding</v>
      </c>
      <c r="AE251" s="26" t="str">
        <f>_xlfn.XLOOKUP($C251,'TRIFD to COU Crosswalk'!A:A,'TRIFD to COU Crosswalk'!B:B)</f>
        <v>Processing: additive flame retardant in plastic, resin, and paints and coatings </v>
      </c>
      <c r="AF251" s="137" t="s">
        <v>487</v>
      </c>
      <c r="AH251" s="137" t="s">
        <v>396</v>
      </c>
      <c r="AK251" t="s">
        <v>341</v>
      </c>
      <c r="AL251" t="s">
        <v>341</v>
      </c>
      <c r="AM251" t="s">
        <v>341</v>
      </c>
      <c r="AN251" t="s">
        <v>341</v>
      </c>
      <c r="AO251" t="s">
        <v>341</v>
      </c>
      <c r="AP251" t="s">
        <v>341</v>
      </c>
      <c r="AQ251" t="s">
        <v>341</v>
      </c>
      <c r="AR251" t="s">
        <v>341</v>
      </c>
      <c r="AS251" t="s">
        <v>341</v>
      </c>
      <c r="AT251" t="s">
        <v>341</v>
      </c>
      <c r="AU251" t="s">
        <v>341</v>
      </c>
      <c r="AV251" t="s">
        <v>341</v>
      </c>
      <c r="AW251" t="s">
        <v>342</v>
      </c>
      <c r="AX251" t="s">
        <v>342</v>
      </c>
      <c r="AY251" t="s">
        <v>341</v>
      </c>
      <c r="AZ251" t="s">
        <v>341</v>
      </c>
      <c r="BA251" t="s">
        <v>341</v>
      </c>
      <c r="BB251" t="s">
        <v>341</v>
      </c>
      <c r="BC251" t="s">
        <v>341</v>
      </c>
      <c r="BD251" t="s">
        <v>341</v>
      </c>
      <c r="BE251" t="s">
        <v>341</v>
      </c>
      <c r="BF251" t="s">
        <v>341</v>
      </c>
      <c r="BG251" t="s">
        <v>341</v>
      </c>
      <c r="BH251" t="s">
        <v>341</v>
      </c>
      <c r="BI251" t="s">
        <v>341</v>
      </c>
      <c r="BJ251" t="s">
        <v>341</v>
      </c>
      <c r="BK251" t="s">
        <v>341</v>
      </c>
      <c r="BL251" t="s">
        <v>341</v>
      </c>
      <c r="BM251" t="s">
        <v>341</v>
      </c>
      <c r="BN251" t="s">
        <v>341</v>
      </c>
      <c r="BO251" t="s">
        <v>341</v>
      </c>
      <c r="BP251" t="s">
        <v>341</v>
      </c>
      <c r="BQ251" t="s">
        <v>341</v>
      </c>
      <c r="BR251" t="s">
        <v>341</v>
      </c>
      <c r="BS251" t="s">
        <v>341</v>
      </c>
      <c r="BT251" t="s">
        <v>341</v>
      </c>
      <c r="BU251" t="s">
        <v>341</v>
      </c>
      <c r="BV251" t="s">
        <v>341</v>
      </c>
      <c r="BW251" t="s">
        <v>341</v>
      </c>
      <c r="BX251" t="s">
        <v>341</v>
      </c>
      <c r="BY251" t="s">
        <v>341</v>
      </c>
      <c r="BZ251" t="s">
        <v>341</v>
      </c>
      <c r="CA251" t="s">
        <v>341</v>
      </c>
      <c r="CB251" t="s">
        <v>341</v>
      </c>
      <c r="CC251" t="s">
        <v>341</v>
      </c>
      <c r="CD251" t="s">
        <v>341</v>
      </c>
      <c r="CE251" t="s">
        <v>341</v>
      </c>
      <c r="CF251" t="s">
        <v>341</v>
      </c>
      <c r="CG251" t="s">
        <v>341</v>
      </c>
      <c r="CH251" t="s">
        <v>341</v>
      </c>
      <c r="CI251" t="s">
        <v>341</v>
      </c>
      <c r="CJ251" t="s">
        <v>341</v>
      </c>
      <c r="CK251" t="s">
        <v>341</v>
      </c>
      <c r="CL251" t="s">
        <v>341</v>
      </c>
      <c r="CM251" t="str">
        <f t="shared" si="166"/>
        <v/>
      </c>
      <c r="CN251" t="str">
        <f t="shared" si="167"/>
        <v/>
      </c>
      <c r="CO251" t="str">
        <f t="shared" si="168"/>
        <v/>
      </c>
      <c r="CP251" t="str">
        <f t="shared" si="169"/>
        <v/>
      </c>
      <c r="CQ251" t="str">
        <f t="shared" si="170"/>
        <v/>
      </c>
      <c r="CR251" t="str">
        <f t="shared" si="171"/>
        <v/>
      </c>
      <c r="CS251" t="str">
        <f t="shared" si="172"/>
        <v/>
      </c>
      <c r="CT251" t="str">
        <f t="shared" si="173"/>
        <v/>
      </c>
      <c r="CU251" t="str">
        <f t="shared" si="174"/>
        <v/>
      </c>
      <c r="CV251" t="str">
        <f t="shared" si="175"/>
        <v/>
      </c>
      <c r="CW251" t="str">
        <f t="shared" si="176"/>
        <v/>
      </c>
      <c r="CX251" t="str">
        <f t="shared" si="177"/>
        <v/>
      </c>
      <c r="CY251" t="str">
        <f t="shared" si="178"/>
        <v>Processing: As a formulation component</v>
      </c>
      <c r="CZ251" t="str">
        <f t="shared" si="179"/>
        <v>P201 - Additives</v>
      </c>
      <c r="DA251" t="str">
        <f t="shared" si="180"/>
        <v/>
      </c>
      <c r="DB251" t="str">
        <f t="shared" si="181"/>
        <v/>
      </c>
      <c r="DC251" t="str">
        <f t="shared" si="182"/>
        <v/>
      </c>
      <c r="DD251" t="str">
        <f t="shared" si="183"/>
        <v/>
      </c>
      <c r="DE251" t="str">
        <f t="shared" si="184"/>
        <v/>
      </c>
      <c r="DF251" t="str">
        <f t="shared" si="185"/>
        <v/>
      </c>
      <c r="DG251" t="str">
        <f t="shared" si="186"/>
        <v/>
      </c>
      <c r="DH251" t="str">
        <f t="shared" si="187"/>
        <v/>
      </c>
      <c r="DI251" t="str">
        <f t="shared" si="188"/>
        <v/>
      </c>
      <c r="DJ251" t="str">
        <f t="shared" si="189"/>
        <v/>
      </c>
      <c r="DK251" t="str">
        <f t="shared" si="190"/>
        <v/>
      </c>
      <c r="DL251" t="str">
        <f t="shared" si="191"/>
        <v/>
      </c>
      <c r="DM251" t="str">
        <f t="shared" si="192"/>
        <v/>
      </c>
      <c r="DN251" t="str">
        <f t="shared" si="193"/>
        <v/>
      </c>
      <c r="DO251" t="str">
        <f t="shared" si="194"/>
        <v/>
      </c>
      <c r="DP251" t="str">
        <f t="shared" si="195"/>
        <v/>
      </c>
      <c r="DQ251" t="str">
        <f t="shared" si="196"/>
        <v/>
      </c>
      <c r="DR251" t="str">
        <f t="shared" si="197"/>
        <v/>
      </c>
      <c r="DS251" t="str">
        <f t="shared" si="198"/>
        <v/>
      </c>
      <c r="DT251" t="str">
        <f t="shared" si="199"/>
        <v/>
      </c>
      <c r="DU251" t="str">
        <f t="shared" si="200"/>
        <v/>
      </c>
      <c r="DV251" t="str">
        <f t="shared" si="201"/>
        <v/>
      </c>
      <c r="DW251" t="str">
        <f t="shared" si="202"/>
        <v/>
      </c>
      <c r="DX251" t="str">
        <f t="shared" si="203"/>
        <v/>
      </c>
      <c r="DY251" t="str">
        <f t="shared" si="204"/>
        <v/>
      </c>
      <c r="DZ251" t="str">
        <f t="shared" si="205"/>
        <v/>
      </c>
      <c r="EA251" t="str">
        <f t="shared" si="206"/>
        <v/>
      </c>
      <c r="EB251" t="str">
        <f t="shared" si="207"/>
        <v/>
      </c>
      <c r="EC251" t="str">
        <f t="shared" si="208"/>
        <v/>
      </c>
      <c r="ED251" t="str">
        <f t="shared" si="209"/>
        <v/>
      </c>
      <c r="EE251" t="str">
        <f t="shared" si="210"/>
        <v/>
      </c>
      <c r="EF251" t="str">
        <f t="shared" si="211"/>
        <v/>
      </c>
      <c r="EG251" t="str">
        <f t="shared" si="212"/>
        <v/>
      </c>
      <c r="EH251" t="str">
        <f t="shared" si="213"/>
        <v/>
      </c>
      <c r="EI251" t="str">
        <f t="shared" si="214"/>
        <v/>
      </c>
      <c r="EJ251" t="str">
        <f t="shared" si="215"/>
        <v/>
      </c>
      <c r="EK251" t="str">
        <f t="shared" si="216"/>
        <v/>
      </c>
      <c r="EL251" t="str">
        <f t="shared" si="217"/>
        <v/>
      </c>
      <c r="EM251" t="str">
        <f t="shared" si="218"/>
        <v/>
      </c>
      <c r="EN251" t="str">
        <f t="shared" si="219"/>
        <v/>
      </c>
    </row>
    <row r="252" spans="1:144" ht="57.6">
      <c r="A252" s="7" t="s">
        <v>328</v>
      </c>
      <c r="B252" s="7">
        <v>2021</v>
      </c>
      <c r="C252" t="s">
        <v>781</v>
      </c>
      <c r="D252" t="s">
        <v>782</v>
      </c>
      <c r="E252" t="s">
        <v>783</v>
      </c>
      <c r="F252" t="s">
        <v>716</v>
      </c>
      <c r="G252" t="s">
        <v>784</v>
      </c>
      <c r="H252" t="s">
        <v>755</v>
      </c>
      <c r="I252" s="160" t="s">
        <v>785</v>
      </c>
      <c r="J252" s="136">
        <f>VLOOKUP(H252, 'TRI Crosswalk codes'!D:E, 2, FALSE)</f>
        <v>1</v>
      </c>
      <c r="K252">
        <v>325991</v>
      </c>
      <c r="L252" s="137" t="str">
        <f>VLOOKUP(K252, '2017-2022 NAICS'!C:D, 2, FALSE)</f>
        <v>Custom Compounding of Purchased Resins</v>
      </c>
      <c r="M252" s="137" t="str">
        <f>IF(COUNTIF('Raw TRI Data'!A:A, K252) &gt;0, "Yes", "No")</f>
        <v>No</v>
      </c>
      <c r="N252">
        <v>41.797080000000001</v>
      </c>
      <c r="O252">
        <v>-72.517009999999999</v>
      </c>
      <c r="P252" s="15">
        <v>110000607978</v>
      </c>
      <c r="Q252" s="15">
        <v>1321219732548</v>
      </c>
      <c r="R252" t="s">
        <v>335</v>
      </c>
      <c r="S252" t="s">
        <v>336</v>
      </c>
      <c r="T252" s="160">
        <v>2</v>
      </c>
      <c r="U252" s="136" t="str">
        <f>VLOOKUP(T252, 'TRI Crosswalk codes'!A:B, 2, FALSE)</f>
        <v>100 to 999</v>
      </c>
      <c r="V252" t="s">
        <v>337</v>
      </c>
      <c r="W252">
        <v>0</v>
      </c>
      <c r="Y252">
        <v>0.1</v>
      </c>
      <c r="Z252">
        <v>0.1</v>
      </c>
      <c r="AA252" t="s">
        <v>338</v>
      </c>
      <c r="AB252" s="137" t="str">
        <f t="shared" si="165"/>
        <v>Processing: As a formulation component; P201 - Additives</v>
      </c>
      <c r="AC252" s="137" t="s">
        <v>339</v>
      </c>
      <c r="AD252" s="26" t="str">
        <f>VLOOKUP(K252, 'NAICS OES Crosswalk'!A:C, 3, FALSE)</f>
        <v>Processing: Plastics Compounding</v>
      </c>
      <c r="AE252" s="26" t="str">
        <f>_xlfn.XLOOKUP($C252,'TRIFD to COU Crosswalk'!A:A,'TRIFD to COU Crosswalk'!B:B)</f>
        <v>Processing: additive flame retardant in plastic, resin, and paints and coatings </v>
      </c>
      <c r="AF252" s="137" t="s">
        <v>487</v>
      </c>
      <c r="AH252" s="137" t="s">
        <v>396</v>
      </c>
      <c r="AK252" t="s">
        <v>341</v>
      </c>
      <c r="AL252" t="s">
        <v>341</v>
      </c>
      <c r="AM252" t="s">
        <v>341</v>
      </c>
      <c r="AN252" t="s">
        <v>341</v>
      </c>
      <c r="AO252" t="s">
        <v>341</v>
      </c>
      <c r="AP252" t="s">
        <v>341</v>
      </c>
      <c r="AQ252" t="s">
        <v>341</v>
      </c>
      <c r="AR252" t="s">
        <v>341</v>
      </c>
      <c r="AS252" t="s">
        <v>341</v>
      </c>
      <c r="AT252" t="s">
        <v>341</v>
      </c>
      <c r="AU252" t="s">
        <v>341</v>
      </c>
      <c r="AV252" t="s">
        <v>341</v>
      </c>
      <c r="AW252" t="s">
        <v>342</v>
      </c>
      <c r="AX252" t="s">
        <v>342</v>
      </c>
      <c r="AY252" t="s">
        <v>341</v>
      </c>
      <c r="AZ252" t="s">
        <v>341</v>
      </c>
      <c r="BA252" t="s">
        <v>341</v>
      </c>
      <c r="BB252" t="s">
        <v>341</v>
      </c>
      <c r="BC252" t="s">
        <v>341</v>
      </c>
      <c r="BD252" t="s">
        <v>341</v>
      </c>
      <c r="BE252" t="s">
        <v>341</v>
      </c>
      <c r="BF252" t="s">
        <v>341</v>
      </c>
      <c r="BG252" t="s">
        <v>341</v>
      </c>
      <c r="BH252" t="s">
        <v>341</v>
      </c>
      <c r="BI252" t="s">
        <v>341</v>
      </c>
      <c r="BJ252" t="s">
        <v>341</v>
      </c>
      <c r="BK252" t="s">
        <v>341</v>
      </c>
      <c r="BL252" t="s">
        <v>341</v>
      </c>
      <c r="BM252" t="s">
        <v>341</v>
      </c>
      <c r="BN252" t="s">
        <v>341</v>
      </c>
      <c r="BO252" t="s">
        <v>341</v>
      </c>
      <c r="BP252" t="s">
        <v>341</v>
      </c>
      <c r="BQ252" t="s">
        <v>341</v>
      </c>
      <c r="BR252" t="s">
        <v>341</v>
      </c>
      <c r="BS252" t="s">
        <v>341</v>
      </c>
      <c r="BT252" t="s">
        <v>341</v>
      </c>
      <c r="BU252" t="s">
        <v>341</v>
      </c>
      <c r="BV252" t="s">
        <v>341</v>
      </c>
      <c r="BW252" t="s">
        <v>341</v>
      </c>
      <c r="BX252" t="s">
        <v>341</v>
      </c>
      <c r="BY252" t="s">
        <v>341</v>
      </c>
      <c r="BZ252" t="s">
        <v>341</v>
      </c>
      <c r="CA252" t="s">
        <v>341</v>
      </c>
      <c r="CB252" t="s">
        <v>341</v>
      </c>
      <c r="CC252" t="s">
        <v>341</v>
      </c>
      <c r="CD252" t="s">
        <v>341</v>
      </c>
      <c r="CE252" t="s">
        <v>341</v>
      </c>
      <c r="CF252" t="s">
        <v>341</v>
      </c>
      <c r="CG252" t="s">
        <v>341</v>
      </c>
      <c r="CH252" t="s">
        <v>341</v>
      </c>
      <c r="CI252" t="s">
        <v>341</v>
      </c>
      <c r="CJ252" t="s">
        <v>341</v>
      </c>
      <c r="CK252" t="s">
        <v>341</v>
      </c>
      <c r="CL252" t="s">
        <v>341</v>
      </c>
      <c r="CM252" t="str">
        <f t="shared" si="166"/>
        <v/>
      </c>
      <c r="CN252" t="str">
        <f t="shared" si="167"/>
        <v/>
      </c>
      <c r="CO252" t="str">
        <f t="shared" si="168"/>
        <v/>
      </c>
      <c r="CP252" t="str">
        <f t="shared" si="169"/>
        <v/>
      </c>
      <c r="CQ252" t="str">
        <f t="shared" si="170"/>
        <v/>
      </c>
      <c r="CR252" t="str">
        <f t="shared" si="171"/>
        <v/>
      </c>
      <c r="CS252" t="str">
        <f t="shared" si="172"/>
        <v/>
      </c>
      <c r="CT252" t="str">
        <f t="shared" si="173"/>
        <v/>
      </c>
      <c r="CU252" t="str">
        <f t="shared" si="174"/>
        <v/>
      </c>
      <c r="CV252" t="str">
        <f t="shared" si="175"/>
        <v/>
      </c>
      <c r="CW252" t="str">
        <f t="shared" si="176"/>
        <v/>
      </c>
      <c r="CX252" t="str">
        <f t="shared" si="177"/>
        <v/>
      </c>
      <c r="CY252" t="str">
        <f t="shared" si="178"/>
        <v>Processing: As a formulation component</v>
      </c>
      <c r="CZ252" t="str">
        <f t="shared" si="179"/>
        <v>P201 - Additives</v>
      </c>
      <c r="DA252" t="str">
        <f t="shared" si="180"/>
        <v/>
      </c>
      <c r="DB252" t="str">
        <f t="shared" si="181"/>
        <v/>
      </c>
      <c r="DC252" t="str">
        <f t="shared" si="182"/>
        <v/>
      </c>
      <c r="DD252" t="str">
        <f t="shared" si="183"/>
        <v/>
      </c>
      <c r="DE252" t="str">
        <f t="shared" si="184"/>
        <v/>
      </c>
      <c r="DF252" t="str">
        <f t="shared" si="185"/>
        <v/>
      </c>
      <c r="DG252" t="str">
        <f t="shared" si="186"/>
        <v/>
      </c>
      <c r="DH252" t="str">
        <f t="shared" si="187"/>
        <v/>
      </c>
      <c r="DI252" t="str">
        <f t="shared" si="188"/>
        <v/>
      </c>
      <c r="DJ252" t="str">
        <f t="shared" si="189"/>
        <v/>
      </c>
      <c r="DK252" t="str">
        <f t="shared" si="190"/>
        <v/>
      </c>
      <c r="DL252" t="str">
        <f t="shared" si="191"/>
        <v/>
      </c>
      <c r="DM252" t="str">
        <f t="shared" si="192"/>
        <v/>
      </c>
      <c r="DN252" t="str">
        <f t="shared" si="193"/>
        <v/>
      </c>
      <c r="DO252" t="str">
        <f t="shared" si="194"/>
        <v/>
      </c>
      <c r="DP252" t="str">
        <f t="shared" si="195"/>
        <v/>
      </c>
      <c r="DQ252" t="str">
        <f t="shared" si="196"/>
        <v/>
      </c>
      <c r="DR252" t="str">
        <f t="shared" si="197"/>
        <v/>
      </c>
      <c r="DS252" t="str">
        <f t="shared" si="198"/>
        <v/>
      </c>
      <c r="DT252" t="str">
        <f t="shared" si="199"/>
        <v/>
      </c>
      <c r="DU252" t="str">
        <f t="shared" si="200"/>
        <v/>
      </c>
      <c r="DV252" t="str">
        <f t="shared" si="201"/>
        <v/>
      </c>
      <c r="DW252" t="str">
        <f t="shared" si="202"/>
        <v/>
      </c>
      <c r="DX252" t="str">
        <f t="shared" si="203"/>
        <v/>
      </c>
      <c r="DY252" t="str">
        <f t="shared" si="204"/>
        <v/>
      </c>
      <c r="DZ252" t="str">
        <f t="shared" si="205"/>
        <v/>
      </c>
      <c r="EA252" t="str">
        <f t="shared" si="206"/>
        <v/>
      </c>
      <c r="EB252" t="str">
        <f t="shared" si="207"/>
        <v/>
      </c>
      <c r="EC252" t="str">
        <f t="shared" si="208"/>
        <v/>
      </c>
      <c r="ED252" t="str">
        <f t="shared" si="209"/>
        <v/>
      </c>
      <c r="EE252" t="str">
        <f t="shared" si="210"/>
        <v/>
      </c>
      <c r="EF252" t="str">
        <f t="shared" si="211"/>
        <v/>
      </c>
      <c r="EG252" t="str">
        <f t="shared" si="212"/>
        <v/>
      </c>
      <c r="EH252" t="str">
        <f t="shared" si="213"/>
        <v/>
      </c>
      <c r="EI252" t="str">
        <f t="shared" si="214"/>
        <v/>
      </c>
      <c r="EJ252" t="str">
        <f t="shared" si="215"/>
        <v/>
      </c>
      <c r="EK252" t="str">
        <f t="shared" si="216"/>
        <v/>
      </c>
      <c r="EL252" t="str">
        <f t="shared" si="217"/>
        <v/>
      </c>
      <c r="EM252" t="str">
        <f t="shared" si="218"/>
        <v/>
      </c>
      <c r="EN252" t="str">
        <f t="shared" si="219"/>
        <v/>
      </c>
    </row>
    <row r="253" spans="1:144" ht="57.6">
      <c r="A253" s="7" t="s">
        <v>328</v>
      </c>
      <c r="B253" s="7">
        <v>2022</v>
      </c>
      <c r="C253" t="s">
        <v>781</v>
      </c>
      <c r="D253" t="s">
        <v>782</v>
      </c>
      <c r="E253" t="s">
        <v>783</v>
      </c>
      <c r="F253" t="s">
        <v>716</v>
      </c>
      <c r="G253" t="s">
        <v>784</v>
      </c>
      <c r="H253" t="s">
        <v>755</v>
      </c>
      <c r="I253" s="160" t="s">
        <v>785</v>
      </c>
      <c r="J253" s="136">
        <f>VLOOKUP(H253, 'TRI Crosswalk codes'!D:E, 2, FALSE)</f>
        <v>1</v>
      </c>
      <c r="K253">
        <v>325991</v>
      </c>
      <c r="L253" s="137" t="str">
        <f>VLOOKUP(K253, '2017-2022 NAICS'!C:D, 2, FALSE)</f>
        <v>Custom Compounding of Purchased Resins</v>
      </c>
      <c r="M253" s="137" t="str">
        <f>IF(COUNTIF('Raw TRI Data'!A:A, K253) &gt;0, "Yes", "No")</f>
        <v>No</v>
      </c>
      <c r="N253">
        <v>41.797080000000001</v>
      </c>
      <c r="O253">
        <v>-72.517009999999999</v>
      </c>
      <c r="P253" s="15">
        <v>110000607978</v>
      </c>
      <c r="Q253" s="15">
        <v>1322222188411</v>
      </c>
      <c r="R253" t="s">
        <v>335</v>
      </c>
      <c r="S253" t="s">
        <v>336</v>
      </c>
      <c r="T253" s="160">
        <v>2</v>
      </c>
      <c r="U253" s="136" t="str">
        <f>VLOOKUP(T253, 'TRI Crosswalk codes'!A:B, 2, FALSE)</f>
        <v>100 to 999</v>
      </c>
      <c r="V253" t="s">
        <v>337</v>
      </c>
      <c r="W253">
        <v>0</v>
      </c>
      <c r="Y253">
        <v>0.1</v>
      </c>
      <c r="Z253">
        <v>0.1</v>
      </c>
      <c r="AA253" t="s">
        <v>338</v>
      </c>
      <c r="AB253" s="137" t="str">
        <f t="shared" si="165"/>
        <v>Processing: As a formulation component; P201 - Additives</v>
      </c>
      <c r="AC253" s="137" t="s">
        <v>339</v>
      </c>
      <c r="AD253" s="26" t="str">
        <f>VLOOKUP(K253, 'NAICS OES Crosswalk'!A:C, 3, FALSE)</f>
        <v>Processing: Plastics Compounding</v>
      </c>
      <c r="AE253" s="26" t="str">
        <f>_xlfn.XLOOKUP($C253,'TRIFD to COU Crosswalk'!A:A,'TRIFD to COU Crosswalk'!B:B)</f>
        <v>Processing: additive flame retardant in plastic, resin, and paints and coatings </v>
      </c>
      <c r="AF253" s="137" t="s">
        <v>487</v>
      </c>
      <c r="AH253" s="137" t="s">
        <v>396</v>
      </c>
      <c r="AK253" t="s">
        <v>341</v>
      </c>
      <c r="AL253" t="s">
        <v>341</v>
      </c>
      <c r="AM253" t="s">
        <v>341</v>
      </c>
      <c r="AN253" t="s">
        <v>341</v>
      </c>
      <c r="AO253" t="s">
        <v>341</v>
      </c>
      <c r="AP253" t="s">
        <v>341</v>
      </c>
      <c r="AQ253" t="s">
        <v>341</v>
      </c>
      <c r="AR253" t="s">
        <v>341</v>
      </c>
      <c r="AS253" t="s">
        <v>341</v>
      </c>
      <c r="AT253" t="s">
        <v>341</v>
      </c>
      <c r="AU253" t="s">
        <v>341</v>
      </c>
      <c r="AV253" t="s">
        <v>341</v>
      </c>
      <c r="AW253" t="s">
        <v>342</v>
      </c>
      <c r="AX253" t="s">
        <v>342</v>
      </c>
      <c r="AY253" t="s">
        <v>341</v>
      </c>
      <c r="AZ253" t="s">
        <v>341</v>
      </c>
      <c r="BA253" t="s">
        <v>341</v>
      </c>
      <c r="BB253" t="s">
        <v>341</v>
      </c>
      <c r="BC253" t="s">
        <v>341</v>
      </c>
      <c r="BD253" t="s">
        <v>341</v>
      </c>
      <c r="BE253" t="s">
        <v>341</v>
      </c>
      <c r="BF253" t="s">
        <v>341</v>
      </c>
      <c r="BG253" t="s">
        <v>341</v>
      </c>
      <c r="BH253" t="s">
        <v>341</v>
      </c>
      <c r="BI253" t="s">
        <v>341</v>
      </c>
      <c r="BJ253" t="s">
        <v>341</v>
      </c>
      <c r="BK253" t="s">
        <v>341</v>
      </c>
      <c r="BL253" t="s">
        <v>341</v>
      </c>
      <c r="BM253" t="s">
        <v>341</v>
      </c>
      <c r="BN253" t="s">
        <v>341</v>
      </c>
      <c r="BO253" t="s">
        <v>341</v>
      </c>
      <c r="BP253" t="s">
        <v>341</v>
      </c>
      <c r="BQ253" t="s">
        <v>341</v>
      </c>
      <c r="BR253" t="s">
        <v>341</v>
      </c>
      <c r="BS253" t="s">
        <v>341</v>
      </c>
      <c r="BT253" t="s">
        <v>341</v>
      </c>
      <c r="BU253" t="s">
        <v>341</v>
      </c>
      <c r="BV253" t="s">
        <v>341</v>
      </c>
      <c r="BW253" t="s">
        <v>341</v>
      </c>
      <c r="BX253" t="s">
        <v>341</v>
      </c>
      <c r="BY253" t="s">
        <v>341</v>
      </c>
      <c r="BZ253" t="s">
        <v>341</v>
      </c>
      <c r="CA253" t="s">
        <v>341</v>
      </c>
      <c r="CB253" t="s">
        <v>341</v>
      </c>
      <c r="CC253" t="s">
        <v>341</v>
      </c>
      <c r="CD253" t="s">
        <v>341</v>
      </c>
      <c r="CE253" t="s">
        <v>341</v>
      </c>
      <c r="CF253" t="s">
        <v>341</v>
      </c>
      <c r="CG253" t="s">
        <v>341</v>
      </c>
      <c r="CH253" t="s">
        <v>341</v>
      </c>
      <c r="CI253" t="s">
        <v>341</v>
      </c>
      <c r="CJ253" t="s">
        <v>341</v>
      </c>
      <c r="CK253" t="s">
        <v>341</v>
      </c>
      <c r="CL253" t="s">
        <v>341</v>
      </c>
      <c r="CM253" t="str">
        <f t="shared" si="166"/>
        <v/>
      </c>
      <c r="CN253" t="str">
        <f t="shared" si="167"/>
        <v/>
      </c>
      <c r="CO253" t="str">
        <f t="shared" si="168"/>
        <v/>
      </c>
      <c r="CP253" t="str">
        <f t="shared" si="169"/>
        <v/>
      </c>
      <c r="CQ253" t="str">
        <f t="shared" si="170"/>
        <v/>
      </c>
      <c r="CR253" t="str">
        <f t="shared" si="171"/>
        <v/>
      </c>
      <c r="CS253" t="str">
        <f t="shared" si="172"/>
        <v/>
      </c>
      <c r="CT253" t="str">
        <f t="shared" si="173"/>
        <v/>
      </c>
      <c r="CU253" t="str">
        <f t="shared" si="174"/>
        <v/>
      </c>
      <c r="CV253" t="str">
        <f t="shared" si="175"/>
        <v/>
      </c>
      <c r="CW253" t="str">
        <f t="shared" si="176"/>
        <v/>
      </c>
      <c r="CX253" t="str">
        <f t="shared" si="177"/>
        <v/>
      </c>
      <c r="CY253" t="str">
        <f t="shared" si="178"/>
        <v>Processing: As a formulation component</v>
      </c>
      <c r="CZ253" t="str">
        <f t="shared" si="179"/>
        <v>P201 - Additives</v>
      </c>
      <c r="DA253" t="str">
        <f t="shared" si="180"/>
        <v/>
      </c>
      <c r="DB253" t="str">
        <f t="shared" si="181"/>
        <v/>
      </c>
      <c r="DC253" t="str">
        <f t="shared" si="182"/>
        <v/>
      </c>
      <c r="DD253" t="str">
        <f t="shared" si="183"/>
        <v/>
      </c>
      <c r="DE253" t="str">
        <f t="shared" si="184"/>
        <v/>
      </c>
      <c r="DF253" t="str">
        <f t="shared" si="185"/>
        <v/>
      </c>
      <c r="DG253" t="str">
        <f t="shared" si="186"/>
        <v/>
      </c>
      <c r="DH253" t="str">
        <f t="shared" si="187"/>
        <v/>
      </c>
      <c r="DI253" t="str">
        <f t="shared" si="188"/>
        <v/>
      </c>
      <c r="DJ253" t="str">
        <f t="shared" si="189"/>
        <v/>
      </c>
      <c r="DK253" t="str">
        <f t="shared" si="190"/>
        <v/>
      </c>
      <c r="DL253" t="str">
        <f t="shared" si="191"/>
        <v/>
      </c>
      <c r="DM253" t="str">
        <f t="shared" si="192"/>
        <v/>
      </c>
      <c r="DN253" t="str">
        <f t="shared" si="193"/>
        <v/>
      </c>
      <c r="DO253" t="str">
        <f t="shared" si="194"/>
        <v/>
      </c>
      <c r="DP253" t="str">
        <f t="shared" si="195"/>
        <v/>
      </c>
      <c r="DQ253" t="str">
        <f t="shared" si="196"/>
        <v/>
      </c>
      <c r="DR253" t="str">
        <f t="shared" si="197"/>
        <v/>
      </c>
      <c r="DS253" t="str">
        <f t="shared" si="198"/>
        <v/>
      </c>
      <c r="DT253" t="str">
        <f t="shared" si="199"/>
        <v/>
      </c>
      <c r="DU253" t="str">
        <f t="shared" si="200"/>
        <v/>
      </c>
      <c r="DV253" t="str">
        <f t="shared" si="201"/>
        <v/>
      </c>
      <c r="DW253" t="str">
        <f t="shared" si="202"/>
        <v/>
      </c>
      <c r="DX253" t="str">
        <f t="shared" si="203"/>
        <v/>
      </c>
      <c r="DY253" t="str">
        <f t="shared" si="204"/>
        <v/>
      </c>
      <c r="DZ253" t="str">
        <f t="shared" si="205"/>
        <v/>
      </c>
      <c r="EA253" t="str">
        <f t="shared" si="206"/>
        <v/>
      </c>
      <c r="EB253" t="str">
        <f t="shared" si="207"/>
        <v/>
      </c>
      <c r="EC253" t="str">
        <f t="shared" si="208"/>
        <v/>
      </c>
      <c r="ED253" t="str">
        <f t="shared" si="209"/>
        <v/>
      </c>
      <c r="EE253" t="str">
        <f t="shared" si="210"/>
        <v/>
      </c>
      <c r="EF253" t="str">
        <f t="shared" si="211"/>
        <v/>
      </c>
      <c r="EG253" t="str">
        <f t="shared" si="212"/>
        <v/>
      </c>
      <c r="EH253" t="str">
        <f t="shared" si="213"/>
        <v/>
      </c>
      <c r="EI253" t="str">
        <f t="shared" si="214"/>
        <v/>
      </c>
      <c r="EJ253" t="str">
        <f t="shared" si="215"/>
        <v/>
      </c>
      <c r="EK253" t="str">
        <f t="shared" si="216"/>
        <v/>
      </c>
      <c r="EL253" t="str">
        <f t="shared" si="217"/>
        <v/>
      </c>
      <c r="EM253" t="str">
        <f t="shared" si="218"/>
        <v/>
      </c>
      <c r="EN253" t="str">
        <f t="shared" si="219"/>
        <v/>
      </c>
    </row>
    <row r="254" spans="1:144" ht="57.6">
      <c r="A254" s="7" t="s">
        <v>328</v>
      </c>
      <c r="B254" s="7">
        <v>2023</v>
      </c>
      <c r="C254" t="s">
        <v>781</v>
      </c>
      <c r="D254" t="s">
        <v>782</v>
      </c>
      <c r="E254" t="s">
        <v>783</v>
      </c>
      <c r="F254" t="s">
        <v>716</v>
      </c>
      <c r="G254" t="s">
        <v>784</v>
      </c>
      <c r="H254" t="s">
        <v>755</v>
      </c>
      <c r="I254" s="160" t="s">
        <v>785</v>
      </c>
      <c r="J254" s="136">
        <f>VLOOKUP(H254, 'TRI Crosswalk codes'!D:E, 2, FALSE)</f>
        <v>1</v>
      </c>
      <c r="K254">
        <v>325991</v>
      </c>
      <c r="L254" s="137" t="str">
        <f>VLOOKUP(K254, '2017-2022 NAICS'!C:D, 2, FALSE)</f>
        <v>Custom Compounding of Purchased Resins</v>
      </c>
      <c r="M254" s="137" t="str">
        <f>IF(COUNTIF('Raw TRI Data'!A:A, K254) &gt;0, "Yes", "No")</f>
        <v>No</v>
      </c>
      <c r="N254">
        <v>41.797080000000001</v>
      </c>
      <c r="O254">
        <v>-72.517009999999999</v>
      </c>
      <c r="P254" s="15">
        <v>110000607978</v>
      </c>
      <c r="Q254" s="15">
        <v>1323222213581</v>
      </c>
      <c r="R254" t="s">
        <v>335</v>
      </c>
      <c r="S254" t="s">
        <v>336</v>
      </c>
      <c r="T254" s="160">
        <v>2</v>
      </c>
      <c r="U254" s="136" t="str">
        <f>VLOOKUP(T254, 'TRI Crosswalk codes'!A:B, 2, FALSE)</f>
        <v>100 to 999</v>
      </c>
      <c r="V254" t="s">
        <v>337</v>
      </c>
      <c r="W254">
        <v>0</v>
      </c>
      <c r="Y254">
        <v>0.1</v>
      </c>
      <c r="Z254">
        <v>0.1</v>
      </c>
      <c r="AA254" t="s">
        <v>338</v>
      </c>
      <c r="AB254" s="137" t="str">
        <f t="shared" si="165"/>
        <v>Processing: As a formulation component; P201 - Additives</v>
      </c>
      <c r="AC254" s="137" t="s">
        <v>339</v>
      </c>
      <c r="AD254" s="26" t="str">
        <f>VLOOKUP(K254, 'NAICS OES Crosswalk'!A:C, 3, FALSE)</f>
        <v>Processing: Plastics Compounding</v>
      </c>
      <c r="AE254" s="26" t="str">
        <f>_xlfn.XLOOKUP($C254,'TRIFD to COU Crosswalk'!A:A,'TRIFD to COU Crosswalk'!B:B)</f>
        <v>Processing: additive flame retardant in plastic, resin, and paints and coatings </v>
      </c>
      <c r="AF254" s="137" t="s">
        <v>487</v>
      </c>
      <c r="AH254" s="137" t="s">
        <v>396</v>
      </c>
      <c r="AK254" t="s">
        <v>341</v>
      </c>
      <c r="AL254" t="s">
        <v>341</v>
      </c>
      <c r="AM254" t="s">
        <v>341</v>
      </c>
      <c r="AN254" t="s">
        <v>341</v>
      </c>
      <c r="AO254" t="s">
        <v>341</v>
      </c>
      <c r="AP254" t="s">
        <v>341</v>
      </c>
      <c r="AQ254" t="s">
        <v>341</v>
      </c>
      <c r="AR254" t="s">
        <v>341</v>
      </c>
      <c r="AS254" t="s">
        <v>341</v>
      </c>
      <c r="AT254" t="s">
        <v>341</v>
      </c>
      <c r="AU254" t="s">
        <v>341</v>
      </c>
      <c r="AV254" t="s">
        <v>341</v>
      </c>
      <c r="AW254" t="s">
        <v>342</v>
      </c>
      <c r="AX254" t="s">
        <v>342</v>
      </c>
      <c r="AY254" t="s">
        <v>341</v>
      </c>
      <c r="AZ254" t="s">
        <v>341</v>
      </c>
      <c r="BA254" t="s">
        <v>341</v>
      </c>
      <c r="BB254" t="s">
        <v>341</v>
      </c>
      <c r="BC254" t="s">
        <v>341</v>
      </c>
      <c r="BD254" t="s">
        <v>341</v>
      </c>
      <c r="BE254" t="s">
        <v>341</v>
      </c>
      <c r="BF254" t="s">
        <v>341</v>
      </c>
      <c r="BG254" t="s">
        <v>341</v>
      </c>
      <c r="BH254" t="s">
        <v>341</v>
      </c>
      <c r="BI254" t="s">
        <v>341</v>
      </c>
      <c r="BJ254" t="s">
        <v>341</v>
      </c>
      <c r="BK254" t="s">
        <v>341</v>
      </c>
      <c r="BL254" t="s">
        <v>341</v>
      </c>
      <c r="BM254" t="s">
        <v>341</v>
      </c>
      <c r="BN254" t="s">
        <v>341</v>
      </c>
      <c r="BO254" t="s">
        <v>341</v>
      </c>
      <c r="BP254" t="s">
        <v>341</v>
      </c>
      <c r="BQ254" t="s">
        <v>341</v>
      </c>
      <c r="BR254" t="s">
        <v>341</v>
      </c>
      <c r="BS254" t="s">
        <v>341</v>
      </c>
      <c r="BT254" t="s">
        <v>341</v>
      </c>
      <c r="BU254" t="s">
        <v>341</v>
      </c>
      <c r="BV254" t="s">
        <v>341</v>
      </c>
      <c r="BW254" t="s">
        <v>341</v>
      </c>
      <c r="BX254" t="s">
        <v>341</v>
      </c>
      <c r="BY254" t="s">
        <v>341</v>
      </c>
      <c r="BZ254" t="s">
        <v>341</v>
      </c>
      <c r="CA254" t="s">
        <v>341</v>
      </c>
      <c r="CB254" t="s">
        <v>341</v>
      </c>
      <c r="CC254" t="s">
        <v>341</v>
      </c>
      <c r="CD254" t="s">
        <v>341</v>
      </c>
      <c r="CE254" t="s">
        <v>341</v>
      </c>
      <c r="CF254" t="s">
        <v>341</v>
      </c>
      <c r="CG254" t="s">
        <v>341</v>
      </c>
      <c r="CH254" t="s">
        <v>341</v>
      </c>
      <c r="CI254" t="s">
        <v>341</v>
      </c>
      <c r="CJ254" t="s">
        <v>341</v>
      </c>
      <c r="CK254" t="s">
        <v>341</v>
      </c>
      <c r="CL254" t="s">
        <v>341</v>
      </c>
      <c r="CM254" t="str">
        <f t="shared" si="166"/>
        <v/>
      </c>
      <c r="CN254" t="str">
        <f t="shared" si="167"/>
        <v/>
      </c>
      <c r="CO254" t="str">
        <f t="shared" si="168"/>
        <v/>
      </c>
      <c r="CP254" t="str">
        <f t="shared" si="169"/>
        <v/>
      </c>
      <c r="CQ254" t="str">
        <f t="shared" si="170"/>
        <v/>
      </c>
      <c r="CR254" t="str">
        <f t="shared" si="171"/>
        <v/>
      </c>
      <c r="CS254" t="str">
        <f t="shared" si="172"/>
        <v/>
      </c>
      <c r="CT254" t="str">
        <f t="shared" si="173"/>
        <v/>
      </c>
      <c r="CU254" t="str">
        <f t="shared" si="174"/>
        <v/>
      </c>
      <c r="CV254" t="str">
        <f t="shared" si="175"/>
        <v/>
      </c>
      <c r="CW254" t="str">
        <f t="shared" si="176"/>
        <v/>
      </c>
      <c r="CX254" t="str">
        <f t="shared" si="177"/>
        <v/>
      </c>
      <c r="CY254" t="str">
        <f t="shared" si="178"/>
        <v>Processing: As a formulation component</v>
      </c>
      <c r="CZ254" t="str">
        <f t="shared" si="179"/>
        <v>P201 - Additives</v>
      </c>
      <c r="DA254" t="str">
        <f t="shared" si="180"/>
        <v/>
      </c>
      <c r="DB254" t="str">
        <f t="shared" si="181"/>
        <v/>
      </c>
      <c r="DC254" t="str">
        <f t="shared" si="182"/>
        <v/>
      </c>
      <c r="DD254" t="str">
        <f t="shared" si="183"/>
        <v/>
      </c>
      <c r="DE254" t="str">
        <f t="shared" si="184"/>
        <v/>
      </c>
      <c r="DF254" t="str">
        <f t="shared" si="185"/>
        <v/>
      </c>
      <c r="DG254" t="str">
        <f t="shared" si="186"/>
        <v/>
      </c>
      <c r="DH254" t="str">
        <f t="shared" si="187"/>
        <v/>
      </c>
      <c r="DI254" t="str">
        <f t="shared" si="188"/>
        <v/>
      </c>
      <c r="DJ254" t="str">
        <f t="shared" si="189"/>
        <v/>
      </c>
      <c r="DK254" t="str">
        <f t="shared" si="190"/>
        <v/>
      </c>
      <c r="DL254" t="str">
        <f t="shared" si="191"/>
        <v/>
      </c>
      <c r="DM254" t="str">
        <f t="shared" si="192"/>
        <v/>
      </c>
      <c r="DN254" t="str">
        <f t="shared" si="193"/>
        <v/>
      </c>
      <c r="DO254" t="str">
        <f t="shared" si="194"/>
        <v/>
      </c>
      <c r="DP254" t="str">
        <f t="shared" si="195"/>
        <v/>
      </c>
      <c r="DQ254" t="str">
        <f t="shared" si="196"/>
        <v/>
      </c>
      <c r="DR254" t="str">
        <f t="shared" si="197"/>
        <v/>
      </c>
      <c r="DS254" t="str">
        <f t="shared" si="198"/>
        <v/>
      </c>
      <c r="DT254" t="str">
        <f t="shared" si="199"/>
        <v/>
      </c>
      <c r="DU254" t="str">
        <f t="shared" si="200"/>
        <v/>
      </c>
      <c r="DV254" t="str">
        <f t="shared" si="201"/>
        <v/>
      </c>
      <c r="DW254" t="str">
        <f t="shared" si="202"/>
        <v/>
      </c>
      <c r="DX254" t="str">
        <f t="shared" si="203"/>
        <v/>
      </c>
      <c r="DY254" t="str">
        <f t="shared" si="204"/>
        <v/>
      </c>
      <c r="DZ254" t="str">
        <f t="shared" si="205"/>
        <v/>
      </c>
      <c r="EA254" t="str">
        <f t="shared" si="206"/>
        <v/>
      </c>
      <c r="EB254" t="str">
        <f t="shared" si="207"/>
        <v/>
      </c>
      <c r="EC254" t="str">
        <f t="shared" si="208"/>
        <v/>
      </c>
      <c r="ED254" t="str">
        <f t="shared" si="209"/>
        <v/>
      </c>
      <c r="EE254" t="str">
        <f t="shared" si="210"/>
        <v/>
      </c>
      <c r="EF254" t="str">
        <f t="shared" si="211"/>
        <v/>
      </c>
      <c r="EG254" t="str">
        <f t="shared" si="212"/>
        <v/>
      </c>
      <c r="EH254" t="str">
        <f t="shared" si="213"/>
        <v/>
      </c>
      <c r="EI254" t="str">
        <f t="shared" si="214"/>
        <v/>
      </c>
      <c r="EJ254" t="str">
        <f t="shared" si="215"/>
        <v/>
      </c>
      <c r="EK254" t="str">
        <f t="shared" si="216"/>
        <v/>
      </c>
      <c r="EL254" t="str">
        <f t="shared" si="217"/>
        <v/>
      </c>
      <c r="EM254" t="str">
        <f t="shared" si="218"/>
        <v/>
      </c>
      <c r="EN254" t="str">
        <f t="shared" si="219"/>
        <v/>
      </c>
    </row>
    <row r="255" spans="1:144" ht="57.6">
      <c r="A255" s="7" t="s">
        <v>328</v>
      </c>
      <c r="B255" s="7">
        <v>2023</v>
      </c>
      <c r="C255" t="s">
        <v>786</v>
      </c>
      <c r="D255" t="s">
        <v>787</v>
      </c>
      <c r="E255" t="s">
        <v>788</v>
      </c>
      <c r="F255" t="s">
        <v>789</v>
      </c>
      <c r="G255" t="s">
        <v>790</v>
      </c>
      <c r="H255" t="s">
        <v>737</v>
      </c>
      <c r="I255">
        <v>60510</v>
      </c>
      <c r="J255" s="136">
        <f>VLOOKUP(H255, 'TRI Crosswalk codes'!D:E, 2, FALSE)</f>
        <v>5</v>
      </c>
      <c r="K255">
        <v>325991</v>
      </c>
      <c r="L255" s="137" t="str">
        <f>VLOOKUP(K255, '2017-2022 NAICS'!C:D, 2, FALSE)</f>
        <v>Custom Compounding of Purchased Resins</v>
      </c>
      <c r="M255" s="137" t="str">
        <f>IF(COUNTIF('Raw TRI Data'!A:A, K255) &gt;0, "Yes", "No")</f>
        <v>No</v>
      </c>
      <c r="N255">
        <v>41.860925999999999</v>
      </c>
      <c r="O255">
        <v>-88.292286000000004</v>
      </c>
      <c r="P255" s="15">
        <v>110001386367</v>
      </c>
      <c r="Q255" s="15">
        <v>1323221887019</v>
      </c>
      <c r="R255" t="s">
        <v>335</v>
      </c>
      <c r="S255" t="s">
        <v>336</v>
      </c>
      <c r="T255" s="160">
        <v>3</v>
      </c>
      <c r="U255" s="136" t="str">
        <f>VLOOKUP(T255, 'TRI Crosswalk codes'!A:B, 2, FALSE)</f>
        <v>1,000 to 9,999</v>
      </c>
      <c r="V255" t="s">
        <v>337</v>
      </c>
      <c r="W255">
        <v>0</v>
      </c>
      <c r="Y255">
        <v>0</v>
      </c>
      <c r="Z255">
        <v>0</v>
      </c>
      <c r="AA255" t="s">
        <v>338</v>
      </c>
      <c r="AB255" s="137" t="str">
        <f t="shared" si="165"/>
        <v>Processing: As a formulation component; P202 - Dyes</v>
      </c>
      <c r="AC255" s="137" t="s">
        <v>339</v>
      </c>
      <c r="AD255" s="26" t="str">
        <f>VLOOKUP(K255, 'NAICS OES Crosswalk'!A:C, 3, FALSE)</f>
        <v>Processing: Plastics Compounding</v>
      </c>
      <c r="AE255" s="26" t="str">
        <f>_xlfn.XLOOKUP($C255,'TRIFD to COU Crosswalk'!A:A,'TRIFD to COU Crosswalk'!B:B)</f>
        <v>Processing: additive flame retardant in plastic, resin, and paints and coatings </v>
      </c>
      <c r="AF255" s="137" t="s">
        <v>487</v>
      </c>
      <c r="AH255" s="137" t="s">
        <v>396</v>
      </c>
      <c r="AK255" t="s">
        <v>341</v>
      </c>
      <c r="AL255" t="s">
        <v>341</v>
      </c>
      <c r="AM255" t="s">
        <v>341</v>
      </c>
      <c r="AN255" t="s">
        <v>341</v>
      </c>
      <c r="AO255" t="s">
        <v>341</v>
      </c>
      <c r="AP255" t="s">
        <v>341</v>
      </c>
      <c r="AQ255" t="s">
        <v>341</v>
      </c>
      <c r="AR255" t="s">
        <v>341</v>
      </c>
      <c r="AS255" t="s">
        <v>341</v>
      </c>
      <c r="AT255" t="s">
        <v>341</v>
      </c>
      <c r="AU255" t="s">
        <v>341</v>
      </c>
      <c r="AV255" t="s">
        <v>341</v>
      </c>
      <c r="AW255" t="s">
        <v>342</v>
      </c>
      <c r="AX255" t="s">
        <v>341</v>
      </c>
      <c r="AY255" t="s">
        <v>342</v>
      </c>
      <c r="AZ255" t="s">
        <v>341</v>
      </c>
      <c r="BA255" t="s">
        <v>341</v>
      </c>
      <c r="BB255" t="s">
        <v>341</v>
      </c>
      <c r="BC255" t="s">
        <v>341</v>
      </c>
      <c r="BD255" t="s">
        <v>341</v>
      </c>
      <c r="BE255" t="s">
        <v>341</v>
      </c>
      <c r="BF255" t="s">
        <v>341</v>
      </c>
      <c r="BG255" t="s">
        <v>341</v>
      </c>
      <c r="BH255" t="s">
        <v>341</v>
      </c>
      <c r="BI255" t="s">
        <v>341</v>
      </c>
      <c r="BJ255" t="s">
        <v>341</v>
      </c>
      <c r="BK255" t="s">
        <v>341</v>
      </c>
      <c r="BL255" t="s">
        <v>341</v>
      </c>
      <c r="BM255" t="s">
        <v>341</v>
      </c>
      <c r="BN255" t="s">
        <v>341</v>
      </c>
      <c r="BO255" t="s">
        <v>341</v>
      </c>
      <c r="BP255" t="s">
        <v>341</v>
      </c>
      <c r="BQ255" t="s">
        <v>341</v>
      </c>
      <c r="BR255" t="s">
        <v>341</v>
      </c>
      <c r="BS255" t="s">
        <v>341</v>
      </c>
      <c r="BT255" t="s">
        <v>341</v>
      </c>
      <c r="BU255" t="s">
        <v>341</v>
      </c>
      <c r="BV255" t="s">
        <v>341</v>
      </c>
      <c r="BW255" t="s">
        <v>341</v>
      </c>
      <c r="BX255" t="s">
        <v>341</v>
      </c>
      <c r="BY255" t="s">
        <v>341</v>
      </c>
      <c r="BZ255" t="s">
        <v>341</v>
      </c>
      <c r="CA255" t="s">
        <v>341</v>
      </c>
      <c r="CB255" t="s">
        <v>341</v>
      </c>
      <c r="CC255" t="s">
        <v>341</v>
      </c>
      <c r="CD255" t="s">
        <v>341</v>
      </c>
      <c r="CE255" t="s">
        <v>341</v>
      </c>
      <c r="CF255" t="s">
        <v>341</v>
      </c>
      <c r="CG255" t="s">
        <v>341</v>
      </c>
      <c r="CH255" t="s">
        <v>341</v>
      </c>
      <c r="CI255" t="s">
        <v>341</v>
      </c>
      <c r="CJ255" t="s">
        <v>341</v>
      </c>
      <c r="CK255" t="s">
        <v>341</v>
      </c>
      <c r="CL255" t="s">
        <v>341</v>
      </c>
      <c r="CM255" t="str">
        <f t="shared" si="166"/>
        <v/>
      </c>
      <c r="CN255" t="str">
        <f t="shared" si="167"/>
        <v/>
      </c>
      <c r="CO255" t="str">
        <f t="shared" si="168"/>
        <v/>
      </c>
      <c r="CP255" t="str">
        <f t="shared" si="169"/>
        <v/>
      </c>
      <c r="CQ255" t="str">
        <f t="shared" si="170"/>
        <v/>
      </c>
      <c r="CR255" t="str">
        <f t="shared" si="171"/>
        <v/>
      </c>
      <c r="CS255" t="str">
        <f t="shared" si="172"/>
        <v/>
      </c>
      <c r="CT255" t="str">
        <f t="shared" si="173"/>
        <v/>
      </c>
      <c r="CU255" t="str">
        <f t="shared" si="174"/>
        <v/>
      </c>
      <c r="CV255" t="str">
        <f t="shared" si="175"/>
        <v/>
      </c>
      <c r="CW255" t="str">
        <f t="shared" si="176"/>
        <v/>
      </c>
      <c r="CX255" t="str">
        <f t="shared" si="177"/>
        <v/>
      </c>
      <c r="CY255" t="str">
        <f t="shared" si="178"/>
        <v>Processing: As a formulation component</v>
      </c>
      <c r="CZ255" t="str">
        <f t="shared" si="179"/>
        <v/>
      </c>
      <c r="DA255" t="str">
        <f t="shared" si="180"/>
        <v>P202 - Dyes</v>
      </c>
      <c r="DB255" t="str">
        <f t="shared" si="181"/>
        <v/>
      </c>
      <c r="DC255" t="str">
        <f t="shared" si="182"/>
        <v/>
      </c>
      <c r="DD255" t="str">
        <f t="shared" si="183"/>
        <v/>
      </c>
      <c r="DE255" t="str">
        <f t="shared" si="184"/>
        <v/>
      </c>
      <c r="DF255" t="str">
        <f t="shared" si="185"/>
        <v/>
      </c>
      <c r="DG255" t="str">
        <f t="shared" si="186"/>
        <v/>
      </c>
      <c r="DH255" t="str">
        <f t="shared" si="187"/>
        <v/>
      </c>
      <c r="DI255" t="str">
        <f t="shared" si="188"/>
        <v/>
      </c>
      <c r="DJ255" t="str">
        <f t="shared" si="189"/>
        <v/>
      </c>
      <c r="DK255" t="str">
        <f t="shared" si="190"/>
        <v/>
      </c>
      <c r="DL255" t="str">
        <f t="shared" si="191"/>
        <v/>
      </c>
      <c r="DM255" t="str">
        <f t="shared" si="192"/>
        <v/>
      </c>
      <c r="DN255" t="str">
        <f t="shared" si="193"/>
        <v/>
      </c>
      <c r="DO255" t="str">
        <f t="shared" si="194"/>
        <v/>
      </c>
      <c r="DP255" t="str">
        <f t="shared" si="195"/>
        <v/>
      </c>
      <c r="DQ255" t="str">
        <f t="shared" si="196"/>
        <v/>
      </c>
      <c r="DR255" t="str">
        <f t="shared" si="197"/>
        <v/>
      </c>
      <c r="DS255" t="str">
        <f t="shared" si="198"/>
        <v/>
      </c>
      <c r="DT255" t="str">
        <f t="shared" si="199"/>
        <v/>
      </c>
      <c r="DU255" t="str">
        <f t="shared" si="200"/>
        <v/>
      </c>
      <c r="DV255" t="str">
        <f t="shared" si="201"/>
        <v/>
      </c>
      <c r="DW255" t="str">
        <f t="shared" si="202"/>
        <v/>
      </c>
      <c r="DX255" t="str">
        <f t="shared" si="203"/>
        <v/>
      </c>
      <c r="DY255" t="str">
        <f t="shared" si="204"/>
        <v/>
      </c>
      <c r="DZ255" t="str">
        <f t="shared" si="205"/>
        <v/>
      </c>
      <c r="EA255" t="str">
        <f t="shared" si="206"/>
        <v/>
      </c>
      <c r="EB255" t="str">
        <f t="shared" si="207"/>
        <v/>
      </c>
      <c r="EC255" t="str">
        <f t="shared" si="208"/>
        <v/>
      </c>
      <c r="ED255" t="str">
        <f t="shared" si="209"/>
        <v/>
      </c>
      <c r="EE255" t="str">
        <f t="shared" si="210"/>
        <v/>
      </c>
      <c r="EF255" t="str">
        <f t="shared" si="211"/>
        <v/>
      </c>
      <c r="EG255" t="str">
        <f t="shared" si="212"/>
        <v/>
      </c>
      <c r="EH255" t="str">
        <f t="shared" si="213"/>
        <v/>
      </c>
      <c r="EI255" t="str">
        <f t="shared" si="214"/>
        <v/>
      </c>
      <c r="EJ255" t="str">
        <f t="shared" si="215"/>
        <v/>
      </c>
      <c r="EK255" t="str">
        <f t="shared" si="216"/>
        <v/>
      </c>
      <c r="EL255" t="str">
        <f t="shared" si="217"/>
        <v/>
      </c>
      <c r="EM255" t="str">
        <f t="shared" si="218"/>
        <v/>
      </c>
      <c r="EN255" t="str">
        <f t="shared" si="219"/>
        <v/>
      </c>
    </row>
    <row r="256" spans="1:144" ht="72">
      <c r="A256" s="7" t="s">
        <v>328</v>
      </c>
      <c r="B256" s="7">
        <v>2019</v>
      </c>
      <c r="C256" t="s">
        <v>791</v>
      </c>
      <c r="D256" t="s">
        <v>792</v>
      </c>
      <c r="E256" t="s">
        <v>793</v>
      </c>
      <c r="F256" t="s">
        <v>794</v>
      </c>
      <c r="G256" t="s">
        <v>795</v>
      </c>
      <c r="H256" t="s">
        <v>575</v>
      </c>
      <c r="I256">
        <v>19078</v>
      </c>
      <c r="J256" s="136">
        <f>VLOOKUP(H256, 'TRI Crosswalk codes'!D:E, 2, FALSE)</f>
        <v>3</v>
      </c>
      <c r="K256">
        <v>336411</v>
      </c>
      <c r="L256" s="137" t="str">
        <f>VLOOKUP(K256, '2017-2022 NAICS'!C:D, 2, FALSE)</f>
        <v>Aircraft Manufacturing</v>
      </c>
      <c r="M256" s="137" t="str">
        <f>IF(COUNTIF('Raw TRI Data'!A:A, K256) &gt;0, "Yes", "No")</f>
        <v>No</v>
      </c>
      <c r="N256">
        <v>39.865861000000002</v>
      </c>
      <c r="O256">
        <v>-75.323113000000006</v>
      </c>
      <c r="P256" s="15">
        <v>110070118559</v>
      </c>
      <c r="Q256" s="15">
        <v>1319217838022</v>
      </c>
      <c r="R256" t="s">
        <v>335</v>
      </c>
      <c r="S256" t="s">
        <v>336</v>
      </c>
      <c r="T256" s="160">
        <v>2</v>
      </c>
      <c r="U256" s="136" t="str">
        <f>VLOOKUP(T256, 'TRI Crosswalk codes'!A:B, 2, FALSE)</f>
        <v>100 to 999</v>
      </c>
      <c r="V256">
        <v>0</v>
      </c>
      <c r="W256">
        <v>0</v>
      </c>
      <c r="Y256">
        <v>0</v>
      </c>
      <c r="Z256">
        <v>0</v>
      </c>
      <c r="AA256" t="s">
        <v>338</v>
      </c>
      <c r="AB256" s="137" t="str">
        <f t="shared" si="165"/>
        <v>Processing: As a formulation component; P210 - Flame Retardants</v>
      </c>
      <c r="AC256" s="137" t="s">
        <v>339</v>
      </c>
      <c r="AD256" s="26" t="str">
        <f>VLOOKUP(K256, 'NAICS OES Crosswalk'!A:C, 3, FALSE)</f>
        <v>Processing: Laminates and Prepreg Manufacturing</v>
      </c>
      <c r="AE256" s="26" t="str">
        <f>_xlfn.XLOOKUP($C256,'TRIFD to COU Crosswalk'!A:A,'TRIFD to COU Crosswalk'!B:B)</f>
        <v>Reactive use in automotive and aviation articles </v>
      </c>
      <c r="AF256" s="137" t="s">
        <v>796</v>
      </c>
      <c r="AH256" s="26"/>
      <c r="AI256" s="26"/>
      <c r="AK256" t="s">
        <v>341</v>
      </c>
      <c r="AL256" t="s">
        <v>341</v>
      </c>
      <c r="AM256" t="s">
        <v>341</v>
      </c>
      <c r="AN256" t="s">
        <v>341</v>
      </c>
      <c r="AO256" t="s">
        <v>341</v>
      </c>
      <c r="AP256" t="s">
        <v>341</v>
      </c>
      <c r="AQ256" t="s">
        <v>341</v>
      </c>
      <c r="AR256" t="s">
        <v>341</v>
      </c>
      <c r="AS256" t="s">
        <v>341</v>
      </c>
      <c r="AT256" t="s">
        <v>341</v>
      </c>
      <c r="AU256" t="s">
        <v>341</v>
      </c>
      <c r="AV256" t="s">
        <v>341</v>
      </c>
      <c r="AW256" t="s">
        <v>342</v>
      </c>
      <c r="AX256" t="s">
        <v>341</v>
      </c>
      <c r="AY256" t="s">
        <v>341</v>
      </c>
      <c r="AZ256" t="s">
        <v>341</v>
      </c>
      <c r="BA256" t="s">
        <v>341</v>
      </c>
      <c r="BB256" t="s">
        <v>341</v>
      </c>
      <c r="BC256" t="s">
        <v>341</v>
      </c>
      <c r="BD256" t="s">
        <v>341</v>
      </c>
      <c r="BE256" t="s">
        <v>341</v>
      </c>
      <c r="BF256" t="s">
        <v>341</v>
      </c>
      <c r="BG256" t="s">
        <v>342</v>
      </c>
      <c r="BH256" t="s">
        <v>341</v>
      </c>
      <c r="BI256" t="s">
        <v>341</v>
      </c>
      <c r="BJ256" t="s">
        <v>341</v>
      </c>
      <c r="BK256" t="s">
        <v>341</v>
      </c>
      <c r="BL256" t="s">
        <v>341</v>
      </c>
      <c r="BM256" t="s">
        <v>341</v>
      </c>
      <c r="BN256" t="s">
        <v>341</v>
      </c>
      <c r="BO256" t="s">
        <v>341</v>
      </c>
      <c r="BP256" t="s">
        <v>341</v>
      </c>
      <c r="BQ256" t="s">
        <v>341</v>
      </c>
      <c r="BR256" t="s">
        <v>341</v>
      </c>
      <c r="BS256" t="s">
        <v>341</v>
      </c>
      <c r="BT256" t="s">
        <v>341</v>
      </c>
      <c r="BU256" t="s">
        <v>341</v>
      </c>
      <c r="BV256" t="s">
        <v>341</v>
      </c>
      <c r="BW256" t="s">
        <v>341</v>
      </c>
      <c r="BX256" t="s">
        <v>341</v>
      </c>
      <c r="BY256" t="s">
        <v>341</v>
      </c>
      <c r="BZ256" t="s">
        <v>341</v>
      </c>
      <c r="CA256" t="s">
        <v>341</v>
      </c>
      <c r="CB256" t="s">
        <v>341</v>
      </c>
      <c r="CC256" t="s">
        <v>341</v>
      </c>
      <c r="CD256" t="s">
        <v>341</v>
      </c>
      <c r="CE256" t="s">
        <v>341</v>
      </c>
      <c r="CF256" t="s">
        <v>341</v>
      </c>
      <c r="CG256" t="s">
        <v>341</v>
      </c>
      <c r="CH256" t="s">
        <v>341</v>
      </c>
      <c r="CI256" t="s">
        <v>341</v>
      </c>
      <c r="CJ256" t="s">
        <v>341</v>
      </c>
      <c r="CK256" t="s">
        <v>341</v>
      </c>
      <c r="CL256" t="s">
        <v>341</v>
      </c>
      <c r="CM256" t="str">
        <f t="shared" si="166"/>
        <v/>
      </c>
      <c r="CN256" t="str">
        <f t="shared" si="167"/>
        <v/>
      </c>
      <c r="CO256" t="str">
        <f t="shared" si="168"/>
        <v/>
      </c>
      <c r="CP256" t="str">
        <f t="shared" si="169"/>
        <v/>
      </c>
      <c r="CQ256" t="str">
        <f t="shared" si="170"/>
        <v/>
      </c>
      <c r="CR256" t="str">
        <f t="shared" si="171"/>
        <v/>
      </c>
      <c r="CS256" t="str">
        <f t="shared" si="172"/>
        <v/>
      </c>
      <c r="CT256" t="str">
        <f t="shared" si="173"/>
        <v/>
      </c>
      <c r="CU256" t="str">
        <f t="shared" si="174"/>
        <v/>
      </c>
      <c r="CV256" t="str">
        <f t="shared" si="175"/>
        <v/>
      </c>
      <c r="CW256" t="str">
        <f t="shared" si="176"/>
        <v/>
      </c>
      <c r="CX256" t="str">
        <f t="shared" si="177"/>
        <v/>
      </c>
      <c r="CY256" t="str">
        <f t="shared" si="178"/>
        <v>Processing: As a formulation component</v>
      </c>
      <c r="CZ256" t="str">
        <f t="shared" si="179"/>
        <v/>
      </c>
      <c r="DA256" t="str">
        <f t="shared" si="180"/>
        <v/>
      </c>
      <c r="DB256" t="str">
        <f t="shared" si="181"/>
        <v/>
      </c>
      <c r="DC256" t="str">
        <f t="shared" si="182"/>
        <v/>
      </c>
      <c r="DD256" t="str">
        <f t="shared" si="183"/>
        <v/>
      </c>
      <c r="DE256" t="str">
        <f t="shared" si="184"/>
        <v/>
      </c>
      <c r="DF256" t="str">
        <f t="shared" si="185"/>
        <v/>
      </c>
      <c r="DG256" t="str">
        <f t="shared" si="186"/>
        <v/>
      </c>
      <c r="DH256" t="str">
        <f t="shared" si="187"/>
        <v/>
      </c>
      <c r="DI256" t="str">
        <f t="shared" si="188"/>
        <v>P210 - Flame Retardants</v>
      </c>
      <c r="DJ256" t="str">
        <f t="shared" si="189"/>
        <v/>
      </c>
      <c r="DK256" t="str">
        <f t="shared" si="190"/>
        <v/>
      </c>
      <c r="DL256" t="str">
        <f t="shared" si="191"/>
        <v/>
      </c>
      <c r="DM256" t="str">
        <f t="shared" si="192"/>
        <v/>
      </c>
      <c r="DN256" t="str">
        <f t="shared" si="193"/>
        <v/>
      </c>
      <c r="DO256" t="str">
        <f t="shared" si="194"/>
        <v/>
      </c>
      <c r="DP256" t="str">
        <f t="shared" si="195"/>
        <v/>
      </c>
      <c r="DQ256" t="str">
        <f t="shared" si="196"/>
        <v/>
      </c>
      <c r="DR256" t="str">
        <f t="shared" si="197"/>
        <v/>
      </c>
      <c r="DS256" t="str">
        <f t="shared" si="198"/>
        <v/>
      </c>
      <c r="DT256" t="str">
        <f t="shared" si="199"/>
        <v/>
      </c>
      <c r="DU256" t="str">
        <f t="shared" si="200"/>
        <v/>
      </c>
      <c r="DV256" t="str">
        <f t="shared" si="201"/>
        <v/>
      </c>
      <c r="DW256" t="str">
        <f t="shared" si="202"/>
        <v/>
      </c>
      <c r="DX256" t="str">
        <f t="shared" si="203"/>
        <v/>
      </c>
      <c r="DY256" t="str">
        <f t="shared" si="204"/>
        <v/>
      </c>
      <c r="DZ256" t="str">
        <f t="shared" si="205"/>
        <v/>
      </c>
      <c r="EA256" t="str">
        <f t="shared" si="206"/>
        <v/>
      </c>
      <c r="EB256" t="str">
        <f t="shared" si="207"/>
        <v/>
      </c>
      <c r="EC256" t="str">
        <f t="shared" si="208"/>
        <v/>
      </c>
      <c r="ED256" t="str">
        <f t="shared" si="209"/>
        <v/>
      </c>
      <c r="EE256" t="str">
        <f t="shared" si="210"/>
        <v/>
      </c>
      <c r="EF256" t="str">
        <f t="shared" si="211"/>
        <v/>
      </c>
      <c r="EG256" t="str">
        <f t="shared" si="212"/>
        <v/>
      </c>
      <c r="EH256" t="str">
        <f t="shared" si="213"/>
        <v/>
      </c>
      <c r="EI256" t="str">
        <f t="shared" si="214"/>
        <v/>
      </c>
      <c r="EJ256" t="str">
        <f t="shared" si="215"/>
        <v/>
      </c>
      <c r="EK256" t="str">
        <f t="shared" si="216"/>
        <v/>
      </c>
      <c r="EL256" t="str">
        <f t="shared" si="217"/>
        <v/>
      </c>
      <c r="EM256" t="str">
        <f t="shared" si="218"/>
        <v/>
      </c>
      <c r="EN256" t="str">
        <f t="shared" si="219"/>
        <v/>
      </c>
    </row>
    <row r="257" spans="1:144" ht="72">
      <c r="A257" s="7" t="s">
        <v>328</v>
      </c>
      <c r="B257" s="7">
        <v>2020</v>
      </c>
      <c r="C257" t="s">
        <v>791</v>
      </c>
      <c r="D257" t="s">
        <v>792</v>
      </c>
      <c r="E257" t="s">
        <v>793</v>
      </c>
      <c r="F257" t="s">
        <v>794</v>
      </c>
      <c r="G257" t="s">
        <v>795</v>
      </c>
      <c r="H257" t="s">
        <v>575</v>
      </c>
      <c r="I257">
        <v>19078</v>
      </c>
      <c r="J257" s="136">
        <f>VLOOKUP(H257, 'TRI Crosswalk codes'!D:E, 2, FALSE)</f>
        <v>3</v>
      </c>
      <c r="K257">
        <v>336411</v>
      </c>
      <c r="L257" s="137" t="str">
        <f>VLOOKUP(K257, '2017-2022 NAICS'!C:D, 2, FALSE)</f>
        <v>Aircraft Manufacturing</v>
      </c>
      <c r="M257" s="137" t="str">
        <f>IF(COUNTIF('Raw TRI Data'!A:A, K257) &gt;0, "Yes", "No")</f>
        <v>No</v>
      </c>
      <c r="N257">
        <v>39.865861000000002</v>
      </c>
      <c r="O257">
        <v>-75.323113000000006</v>
      </c>
      <c r="P257" s="15">
        <v>110070118559</v>
      </c>
      <c r="Q257" s="15">
        <v>1320218794651</v>
      </c>
      <c r="R257" t="s">
        <v>335</v>
      </c>
      <c r="S257" t="s">
        <v>336</v>
      </c>
      <c r="T257" s="160">
        <v>2</v>
      </c>
      <c r="U257" s="136" t="str">
        <f>VLOOKUP(T257, 'TRI Crosswalk codes'!A:B, 2, FALSE)</f>
        <v>100 to 999</v>
      </c>
      <c r="V257">
        <v>0</v>
      </c>
      <c r="W257">
        <v>0</v>
      </c>
      <c r="Y257">
        <v>0</v>
      </c>
      <c r="Z257">
        <v>0</v>
      </c>
      <c r="AA257" t="s">
        <v>338</v>
      </c>
      <c r="AB257" s="137" t="str">
        <f t="shared" si="165"/>
        <v>Processing: As a formulation component; P210 - Flame Retardants</v>
      </c>
      <c r="AC257" s="137" t="s">
        <v>339</v>
      </c>
      <c r="AD257" s="26" t="str">
        <f>VLOOKUP(K257, 'NAICS OES Crosswalk'!A:C, 3, FALSE)</f>
        <v>Processing: Laminates and Prepreg Manufacturing</v>
      </c>
      <c r="AE257" s="26" t="str">
        <f>_xlfn.XLOOKUP($C257,'TRIFD to COU Crosswalk'!A:A,'TRIFD to COU Crosswalk'!B:B)</f>
        <v>Reactive use in automotive and aviation articles </v>
      </c>
      <c r="AF257" s="137" t="s">
        <v>796</v>
      </c>
      <c r="AH257" s="26"/>
      <c r="AI257" s="26"/>
      <c r="AK257" t="s">
        <v>341</v>
      </c>
      <c r="AL257" t="s">
        <v>341</v>
      </c>
      <c r="AM257" t="s">
        <v>341</v>
      </c>
      <c r="AN257" t="s">
        <v>341</v>
      </c>
      <c r="AO257" t="s">
        <v>341</v>
      </c>
      <c r="AP257" t="s">
        <v>341</v>
      </c>
      <c r="AQ257" t="s">
        <v>341</v>
      </c>
      <c r="AR257" t="s">
        <v>341</v>
      </c>
      <c r="AS257" t="s">
        <v>341</v>
      </c>
      <c r="AT257" t="s">
        <v>341</v>
      </c>
      <c r="AU257" t="s">
        <v>341</v>
      </c>
      <c r="AV257" t="s">
        <v>341</v>
      </c>
      <c r="AW257" t="s">
        <v>342</v>
      </c>
      <c r="AX257" t="s">
        <v>341</v>
      </c>
      <c r="AY257" t="s">
        <v>341</v>
      </c>
      <c r="AZ257" t="s">
        <v>341</v>
      </c>
      <c r="BA257" t="s">
        <v>341</v>
      </c>
      <c r="BB257" t="s">
        <v>341</v>
      </c>
      <c r="BC257" t="s">
        <v>341</v>
      </c>
      <c r="BD257" t="s">
        <v>341</v>
      </c>
      <c r="BE257" t="s">
        <v>341</v>
      </c>
      <c r="BF257" t="s">
        <v>341</v>
      </c>
      <c r="BG257" t="s">
        <v>342</v>
      </c>
      <c r="BH257" t="s">
        <v>341</v>
      </c>
      <c r="BI257" t="s">
        <v>341</v>
      </c>
      <c r="BJ257" t="s">
        <v>341</v>
      </c>
      <c r="BK257" t="s">
        <v>341</v>
      </c>
      <c r="BL257" t="s">
        <v>341</v>
      </c>
      <c r="BM257" t="s">
        <v>341</v>
      </c>
      <c r="BN257" t="s">
        <v>341</v>
      </c>
      <c r="BO257" t="s">
        <v>341</v>
      </c>
      <c r="BP257" t="s">
        <v>341</v>
      </c>
      <c r="BQ257" t="s">
        <v>341</v>
      </c>
      <c r="BR257" t="s">
        <v>341</v>
      </c>
      <c r="BS257" t="s">
        <v>341</v>
      </c>
      <c r="BT257" t="s">
        <v>341</v>
      </c>
      <c r="BU257" t="s">
        <v>341</v>
      </c>
      <c r="BV257" t="s">
        <v>341</v>
      </c>
      <c r="BW257" t="s">
        <v>341</v>
      </c>
      <c r="BX257" t="s">
        <v>341</v>
      </c>
      <c r="BY257" t="s">
        <v>341</v>
      </c>
      <c r="BZ257" t="s">
        <v>341</v>
      </c>
      <c r="CA257" t="s">
        <v>341</v>
      </c>
      <c r="CB257" t="s">
        <v>341</v>
      </c>
      <c r="CC257" t="s">
        <v>341</v>
      </c>
      <c r="CD257" t="s">
        <v>341</v>
      </c>
      <c r="CE257" t="s">
        <v>341</v>
      </c>
      <c r="CF257" t="s">
        <v>341</v>
      </c>
      <c r="CG257" t="s">
        <v>341</v>
      </c>
      <c r="CH257" t="s">
        <v>341</v>
      </c>
      <c r="CI257" t="s">
        <v>341</v>
      </c>
      <c r="CJ257" t="s">
        <v>341</v>
      </c>
      <c r="CK257" t="s">
        <v>341</v>
      </c>
      <c r="CL257" t="s">
        <v>341</v>
      </c>
      <c r="CM257" t="str">
        <f t="shared" si="166"/>
        <v/>
      </c>
      <c r="CN257" t="str">
        <f t="shared" si="167"/>
        <v/>
      </c>
      <c r="CO257" t="str">
        <f t="shared" si="168"/>
        <v/>
      </c>
      <c r="CP257" t="str">
        <f t="shared" si="169"/>
        <v/>
      </c>
      <c r="CQ257" t="str">
        <f t="shared" si="170"/>
        <v/>
      </c>
      <c r="CR257" t="str">
        <f t="shared" si="171"/>
        <v/>
      </c>
      <c r="CS257" t="str">
        <f t="shared" si="172"/>
        <v/>
      </c>
      <c r="CT257" t="str">
        <f t="shared" si="173"/>
        <v/>
      </c>
      <c r="CU257" t="str">
        <f t="shared" si="174"/>
        <v/>
      </c>
      <c r="CV257" t="str">
        <f t="shared" si="175"/>
        <v/>
      </c>
      <c r="CW257" t="str">
        <f t="shared" si="176"/>
        <v/>
      </c>
      <c r="CX257" t="str">
        <f t="shared" si="177"/>
        <v/>
      </c>
      <c r="CY257" t="str">
        <f t="shared" si="178"/>
        <v>Processing: As a formulation component</v>
      </c>
      <c r="CZ257" t="str">
        <f t="shared" si="179"/>
        <v/>
      </c>
      <c r="DA257" t="str">
        <f t="shared" si="180"/>
        <v/>
      </c>
      <c r="DB257" t="str">
        <f t="shared" si="181"/>
        <v/>
      </c>
      <c r="DC257" t="str">
        <f t="shared" si="182"/>
        <v/>
      </c>
      <c r="DD257" t="str">
        <f t="shared" si="183"/>
        <v/>
      </c>
      <c r="DE257" t="str">
        <f t="shared" si="184"/>
        <v/>
      </c>
      <c r="DF257" t="str">
        <f t="shared" si="185"/>
        <v/>
      </c>
      <c r="DG257" t="str">
        <f t="shared" si="186"/>
        <v/>
      </c>
      <c r="DH257" t="str">
        <f t="shared" si="187"/>
        <v/>
      </c>
      <c r="DI257" t="str">
        <f t="shared" si="188"/>
        <v>P210 - Flame Retardants</v>
      </c>
      <c r="DJ257" t="str">
        <f t="shared" si="189"/>
        <v/>
      </c>
      <c r="DK257" t="str">
        <f t="shared" si="190"/>
        <v/>
      </c>
      <c r="DL257" t="str">
        <f t="shared" si="191"/>
        <v/>
      </c>
      <c r="DM257" t="str">
        <f t="shared" si="192"/>
        <v/>
      </c>
      <c r="DN257" t="str">
        <f t="shared" si="193"/>
        <v/>
      </c>
      <c r="DO257" t="str">
        <f t="shared" si="194"/>
        <v/>
      </c>
      <c r="DP257" t="str">
        <f t="shared" si="195"/>
        <v/>
      </c>
      <c r="DQ257" t="str">
        <f t="shared" si="196"/>
        <v/>
      </c>
      <c r="DR257" t="str">
        <f t="shared" si="197"/>
        <v/>
      </c>
      <c r="DS257" t="str">
        <f t="shared" si="198"/>
        <v/>
      </c>
      <c r="DT257" t="str">
        <f t="shared" si="199"/>
        <v/>
      </c>
      <c r="DU257" t="str">
        <f t="shared" si="200"/>
        <v/>
      </c>
      <c r="DV257" t="str">
        <f t="shared" si="201"/>
        <v/>
      </c>
      <c r="DW257" t="str">
        <f t="shared" si="202"/>
        <v/>
      </c>
      <c r="DX257" t="str">
        <f t="shared" si="203"/>
        <v/>
      </c>
      <c r="DY257" t="str">
        <f t="shared" si="204"/>
        <v/>
      </c>
      <c r="DZ257" t="str">
        <f t="shared" si="205"/>
        <v/>
      </c>
      <c r="EA257" t="str">
        <f t="shared" si="206"/>
        <v/>
      </c>
      <c r="EB257" t="str">
        <f t="shared" si="207"/>
        <v/>
      </c>
      <c r="EC257" t="str">
        <f t="shared" si="208"/>
        <v/>
      </c>
      <c r="ED257" t="str">
        <f t="shared" si="209"/>
        <v/>
      </c>
      <c r="EE257" t="str">
        <f t="shared" si="210"/>
        <v/>
      </c>
      <c r="EF257" t="str">
        <f t="shared" si="211"/>
        <v/>
      </c>
      <c r="EG257" t="str">
        <f t="shared" si="212"/>
        <v/>
      </c>
      <c r="EH257" t="str">
        <f t="shared" si="213"/>
        <v/>
      </c>
      <c r="EI257" t="str">
        <f t="shared" si="214"/>
        <v/>
      </c>
      <c r="EJ257" t="str">
        <f t="shared" si="215"/>
        <v/>
      </c>
      <c r="EK257" t="str">
        <f t="shared" si="216"/>
        <v/>
      </c>
      <c r="EL257" t="str">
        <f t="shared" si="217"/>
        <v/>
      </c>
      <c r="EM257" t="str">
        <f t="shared" si="218"/>
        <v/>
      </c>
      <c r="EN257" t="str">
        <f t="shared" si="219"/>
        <v/>
      </c>
    </row>
    <row r="258" spans="1:144" ht="72">
      <c r="A258" s="7" t="s">
        <v>328</v>
      </c>
      <c r="B258" s="7">
        <v>2021</v>
      </c>
      <c r="C258" t="s">
        <v>791</v>
      </c>
      <c r="D258" t="s">
        <v>792</v>
      </c>
      <c r="E258" t="s">
        <v>793</v>
      </c>
      <c r="F258" t="s">
        <v>794</v>
      </c>
      <c r="G258" t="s">
        <v>795</v>
      </c>
      <c r="H258" t="s">
        <v>575</v>
      </c>
      <c r="I258">
        <v>19078</v>
      </c>
      <c r="J258" s="136">
        <f>VLOOKUP(H258, 'TRI Crosswalk codes'!D:E, 2, FALSE)</f>
        <v>3</v>
      </c>
      <c r="K258">
        <v>336411</v>
      </c>
      <c r="L258" s="137" t="str">
        <f>VLOOKUP(K258, '2017-2022 NAICS'!C:D, 2, FALSE)</f>
        <v>Aircraft Manufacturing</v>
      </c>
      <c r="M258" s="137" t="str">
        <f>IF(COUNTIF('Raw TRI Data'!A:A, K258) &gt;0, "Yes", "No")</f>
        <v>No</v>
      </c>
      <c r="N258">
        <v>39.865861000000002</v>
      </c>
      <c r="O258">
        <v>-75.323113000000006</v>
      </c>
      <c r="P258" s="15">
        <v>110070118559</v>
      </c>
      <c r="Q258" s="15">
        <v>1321220157263</v>
      </c>
      <c r="R258" t="s">
        <v>335</v>
      </c>
      <c r="S258" t="s">
        <v>336</v>
      </c>
      <c r="T258" s="160">
        <v>2</v>
      </c>
      <c r="U258" s="136" t="str">
        <f>VLOOKUP(T258, 'TRI Crosswalk codes'!A:B, 2, FALSE)</f>
        <v>100 to 999</v>
      </c>
      <c r="V258">
        <v>0</v>
      </c>
      <c r="W258">
        <v>0</v>
      </c>
      <c r="Y258">
        <v>0</v>
      </c>
      <c r="Z258">
        <v>0</v>
      </c>
      <c r="AA258" t="s">
        <v>338</v>
      </c>
      <c r="AB258" s="137" t="str">
        <f t="shared" ref="AB258:AB294" si="220">_xlfn.TEXTJOIN("; ", TRUE, CM258:EN258)</f>
        <v>Processing: As a formulation component; P210 - Flame Retardants</v>
      </c>
      <c r="AC258" s="137" t="s">
        <v>339</v>
      </c>
      <c r="AD258" s="26" t="str">
        <f>VLOOKUP(K258, 'NAICS OES Crosswalk'!A:C, 3, FALSE)</f>
        <v>Processing: Laminates and Prepreg Manufacturing</v>
      </c>
      <c r="AE258" s="26" t="str">
        <f>_xlfn.XLOOKUP($C258,'TRIFD to COU Crosswalk'!A:A,'TRIFD to COU Crosswalk'!B:B)</f>
        <v>Reactive use in automotive and aviation articles </v>
      </c>
      <c r="AF258" s="137" t="s">
        <v>796</v>
      </c>
      <c r="AH258" s="26"/>
      <c r="AI258" s="26"/>
      <c r="AK258" t="s">
        <v>341</v>
      </c>
      <c r="AL258" t="s">
        <v>341</v>
      </c>
      <c r="AM258" t="s">
        <v>341</v>
      </c>
      <c r="AN258" t="s">
        <v>341</v>
      </c>
      <c r="AO258" t="s">
        <v>341</v>
      </c>
      <c r="AP258" t="s">
        <v>341</v>
      </c>
      <c r="AQ258" t="s">
        <v>341</v>
      </c>
      <c r="AR258" t="s">
        <v>341</v>
      </c>
      <c r="AS258" t="s">
        <v>341</v>
      </c>
      <c r="AT258" t="s">
        <v>341</v>
      </c>
      <c r="AU258" t="s">
        <v>341</v>
      </c>
      <c r="AV258" t="s">
        <v>341</v>
      </c>
      <c r="AW258" t="s">
        <v>342</v>
      </c>
      <c r="AX258" t="s">
        <v>341</v>
      </c>
      <c r="AY258" t="s">
        <v>341</v>
      </c>
      <c r="AZ258" t="s">
        <v>341</v>
      </c>
      <c r="BA258" t="s">
        <v>341</v>
      </c>
      <c r="BB258" t="s">
        <v>341</v>
      </c>
      <c r="BC258" t="s">
        <v>341</v>
      </c>
      <c r="BD258" t="s">
        <v>341</v>
      </c>
      <c r="BE258" t="s">
        <v>341</v>
      </c>
      <c r="BF258" t="s">
        <v>341</v>
      </c>
      <c r="BG258" t="s">
        <v>342</v>
      </c>
      <c r="BH258" t="s">
        <v>341</v>
      </c>
      <c r="BI258" t="s">
        <v>341</v>
      </c>
      <c r="BJ258" t="s">
        <v>341</v>
      </c>
      <c r="BK258" t="s">
        <v>341</v>
      </c>
      <c r="BL258" t="s">
        <v>341</v>
      </c>
      <c r="BM258" t="s">
        <v>341</v>
      </c>
      <c r="BN258" t="s">
        <v>341</v>
      </c>
      <c r="BO258" t="s">
        <v>341</v>
      </c>
      <c r="BP258" t="s">
        <v>341</v>
      </c>
      <c r="BQ258" t="s">
        <v>341</v>
      </c>
      <c r="BR258" t="s">
        <v>341</v>
      </c>
      <c r="BS258" t="s">
        <v>341</v>
      </c>
      <c r="BT258" t="s">
        <v>341</v>
      </c>
      <c r="BU258" t="s">
        <v>341</v>
      </c>
      <c r="BV258" t="s">
        <v>341</v>
      </c>
      <c r="BW258" t="s">
        <v>341</v>
      </c>
      <c r="BX258" t="s">
        <v>341</v>
      </c>
      <c r="BY258" t="s">
        <v>341</v>
      </c>
      <c r="BZ258" t="s">
        <v>341</v>
      </c>
      <c r="CA258" t="s">
        <v>341</v>
      </c>
      <c r="CB258" t="s">
        <v>341</v>
      </c>
      <c r="CC258" t="s">
        <v>341</v>
      </c>
      <c r="CD258" t="s">
        <v>341</v>
      </c>
      <c r="CE258" t="s">
        <v>341</v>
      </c>
      <c r="CF258" t="s">
        <v>341</v>
      </c>
      <c r="CG258" t="s">
        <v>341</v>
      </c>
      <c r="CH258" t="s">
        <v>341</v>
      </c>
      <c r="CI258" t="s">
        <v>341</v>
      </c>
      <c r="CJ258" t="s">
        <v>341</v>
      </c>
      <c r="CK258" t="s">
        <v>341</v>
      </c>
      <c r="CL258" t="s">
        <v>341</v>
      </c>
      <c r="CM258" t="str">
        <f t="shared" ref="CM258:CM294" si="221">IF(AK258="Yes", "Manufacture: Produce", "")</f>
        <v/>
      </c>
      <c r="CN258" t="str">
        <f t="shared" ref="CN258:CN294" si="222">IF(AL258="Yes", "Manufacture: Import", "")</f>
        <v/>
      </c>
      <c r="CO258" t="str">
        <f t="shared" ref="CO258:CO294" si="223">IF(AM258="Yes", "Manufacture: For on-site use/processing", "")</f>
        <v/>
      </c>
      <c r="CP258" t="str">
        <f t="shared" ref="CP258:CP294" si="224">IF(AN258="Yes", "Manufacture: For sale/distribution", "")</f>
        <v/>
      </c>
      <c r="CQ258" t="str">
        <f t="shared" ref="CQ258:CQ294" si="225">IF(AO258="Yes", "Manufacture: As a byproduct", "")</f>
        <v/>
      </c>
      <c r="CR258" t="str">
        <f t="shared" ref="CR258:CR294" si="226">IF(AP258="Yes", "Manufacture: As an Impurity", "")</f>
        <v/>
      </c>
      <c r="CS258" t="str">
        <f t="shared" ref="CS258:CS294" si="227">IF(AQ258="Yes", "Processing: As a reactant", "")</f>
        <v/>
      </c>
      <c r="CT258" t="str">
        <f t="shared" ref="CT258:CT294" si="228">IF(AR258="Yes", "P101 - Feedstocks", "")</f>
        <v/>
      </c>
      <c r="CU258" t="str">
        <f t="shared" ref="CU258:CU294" si="229">IF(AS258="Yes", "102 - Raw Materials", "")</f>
        <v/>
      </c>
      <c r="CV258" t="str">
        <f t="shared" ref="CV258:CV294" si="230">IF(AT258="Yes", "P103 - Intermediates", "")</f>
        <v/>
      </c>
      <c r="CW258" t="str">
        <f t="shared" ref="CW258:CW294" si="231">IF(AU258="Yes", "P104 - Initiators", "")</f>
        <v/>
      </c>
      <c r="CX258" t="str">
        <f t="shared" ref="CX258:CX294" si="232">IF(AV258="Yes", "P199 - Other", "")</f>
        <v/>
      </c>
      <c r="CY258" t="str">
        <f t="shared" ref="CY258:CY294" si="233">IF(AW258="Yes", "Processing: As a formulation component", "")</f>
        <v>Processing: As a formulation component</v>
      </c>
      <c r="CZ258" t="str">
        <f t="shared" ref="CZ258:CZ294" si="234">IF(AX258="Yes", "P201 - Additives", "")</f>
        <v/>
      </c>
      <c r="DA258" t="str">
        <f t="shared" ref="DA258:DA294" si="235">IF(AY258="Yes", "P202 - Dyes", "")</f>
        <v/>
      </c>
      <c r="DB258" t="str">
        <f t="shared" ref="DB258:DB294" si="236">IF(AZ258="Yes", "P203 - Reaction Diluent", "")</f>
        <v/>
      </c>
      <c r="DC258" t="str">
        <f t="shared" ref="DC258:DC294" si="237">IF(BA258="Yes", "P204 - Initiators", "")</f>
        <v/>
      </c>
      <c r="DD258" t="str">
        <f t="shared" ref="DD258:DD294" si="238">IF(BB258="Yes", "P205 - Solvents", "")</f>
        <v/>
      </c>
      <c r="DE258" t="str">
        <f t="shared" ref="DE258:DE294" si="239">IF(BC258="Yes", "P206 - Inhibitors", "")</f>
        <v/>
      </c>
      <c r="DF258" t="str">
        <f t="shared" ref="DF258:DF294" si="240">IF(BD258="Yes", "P207 - Emulsifiers", "")</f>
        <v/>
      </c>
      <c r="DG258" t="str">
        <f t="shared" ref="DG258:DG294" si="241">IF(BE258="Yes", "P208 - Surfactants", "")</f>
        <v/>
      </c>
      <c r="DH258" t="str">
        <f t="shared" ref="DH258:DH294" si="242">IF(BF258="Yes", "P209 - Lubricants", "")</f>
        <v/>
      </c>
      <c r="DI258" t="str">
        <f t="shared" ref="DI258:DI294" si="243">IF(BG258="Yes", "P210 - Flame Retardants", "")</f>
        <v>P210 - Flame Retardants</v>
      </c>
      <c r="DJ258" t="str">
        <f t="shared" ref="DJ258:DJ294" si="244">IF(BH258="Yes", "P211 - Rheological Modifiers", "")</f>
        <v/>
      </c>
      <c r="DK258" t="str">
        <f t="shared" ref="DK258:DK294" si="245">IF(BI258="Yes", "P299 - Other", "")</f>
        <v/>
      </c>
      <c r="DL258" t="str">
        <f t="shared" ref="DL258:DL294" si="246">IF(BJ258="Yes", "Processing: As an article component", "")</f>
        <v/>
      </c>
      <c r="DM258" t="str">
        <f t="shared" ref="DM258:DM294" si="247">IF(BK258="Yes", "Processing: Repackaging", "")</f>
        <v/>
      </c>
      <c r="DN258" t="str">
        <f t="shared" ref="DN258:DN294" si="248">IF(BL258="Yes", "Processing: As an impurity", "")</f>
        <v/>
      </c>
      <c r="DO258" t="str">
        <f t="shared" ref="DO258:DO294" si="249">IF(BM258="Yes", "Processing: Recycling", "")</f>
        <v/>
      </c>
      <c r="DP258" t="str">
        <f t="shared" ref="DP258:DP294" si="250">IF(BN258="Yes", "Otherwise Use: As a chemical processing aid", "")</f>
        <v/>
      </c>
      <c r="DQ258" t="str">
        <f t="shared" ref="DQ258:DQ294" si="251">IF(BO258="Yes", "Z101 - Process Solvents", "")</f>
        <v/>
      </c>
      <c r="DR258" t="str">
        <f t="shared" ref="DR258:DR294" si="252">IF(BP258="Yes", "Z102 - Catalysts", "")</f>
        <v/>
      </c>
      <c r="DS258" t="str">
        <f t="shared" ref="DS258:DS294" si="253">IF(BQ258="Yes", "Z103 - Inhibitors", "")</f>
        <v/>
      </c>
      <c r="DT258" t="str">
        <f t="shared" ref="DT258:DT294" si="254">IF(BR258="Yes", "Z104 - Inititiators", "")</f>
        <v/>
      </c>
      <c r="DU258" t="str">
        <f t="shared" ref="DU258:DU294" si="255">IF(BS258="Yes", "Z105 - Reaction Terminators", "")</f>
        <v/>
      </c>
      <c r="DV258" t="str">
        <f t="shared" ref="DV258:DV294" si="256">IF(BT258="Yes", "Z106 - Solution Buffers", "")</f>
        <v/>
      </c>
      <c r="DW258" t="str">
        <f t="shared" ref="DW258:DW294" si="257">IF(BU258="Yes", "Z199 - Other", "")</f>
        <v/>
      </c>
      <c r="DX258" t="str">
        <f t="shared" ref="DX258:DX294" si="258">IF(BV258="Yes", "Otherwise Use: As a manufacturing aid", "")</f>
        <v/>
      </c>
      <c r="DY258" t="str">
        <f t="shared" ref="DY258:DY294" si="259">IF(BW258="Yes", "Z201 - Process Lubricants", "")</f>
        <v/>
      </c>
      <c r="DZ258" t="str">
        <f t="shared" ref="DZ258:DZ294" si="260">IF(BX258="Yes", "Z202 - Metalworking Fluids", "")</f>
        <v/>
      </c>
      <c r="EA258" t="str">
        <f t="shared" ref="EA258:EA294" si="261">IF(BY258="Yes", "Z203 - Coolants", "")</f>
        <v/>
      </c>
      <c r="EB258" t="str">
        <f t="shared" ref="EB258:EB294" si="262">IF(BZ258="Yes", "Z204 - Refrigerants", "")</f>
        <v/>
      </c>
      <c r="EC258" t="str">
        <f t="shared" ref="EC258:EC294" si="263">IF(CA258="Yes", "Z205 - Hydraulic Fluids", "")</f>
        <v/>
      </c>
      <c r="ED258" t="str">
        <f t="shared" ref="ED258:ED294" si="264">IF(CB258="Yes", "Z299 - Other", "")</f>
        <v/>
      </c>
      <c r="EE258" t="str">
        <f t="shared" ref="EE258:EE294" si="265">IF(CC258="Yes", "Otherwise Use: Ancillary or Other Use", "")</f>
        <v/>
      </c>
      <c r="EF258" t="str">
        <f t="shared" ref="EF258:EF294" si="266">IF(CD258="Yes", "Z301 - Cleaner", "")</f>
        <v/>
      </c>
      <c r="EG258" t="str">
        <f t="shared" ref="EG258:EG294" si="267">IF(CE258="Yes", "Z302 - Degreaser", "")</f>
        <v/>
      </c>
      <c r="EH258" t="str">
        <f t="shared" ref="EH258:EH294" si="268">IF(CF258="Yes", "Z303 - Lubricants", "")</f>
        <v/>
      </c>
      <c r="EI258" t="str">
        <f t="shared" ref="EI258:EI294" si="269">IF(CG258="Yes", "Z304 - Fuel", "")</f>
        <v/>
      </c>
      <c r="EJ258" t="str">
        <f t="shared" ref="EJ258:EJ294" si="270">IF(CH258="Yes", "Z305 - Flame Retardant", "")</f>
        <v/>
      </c>
      <c r="EK258" t="str">
        <f t="shared" ref="EK258:EK294" si="271">IF(CI258="Yes", "Z306 - Waste Treatment", "")</f>
        <v/>
      </c>
      <c r="EL258" t="str">
        <f t="shared" ref="EL258:EL294" si="272">IF(CJ258="Yes", "Z307 - Water Treatment", "")</f>
        <v/>
      </c>
      <c r="EM258" t="str">
        <f t="shared" ref="EM258:EM294" si="273">IF(CK258="Yes", "Z308 - Construction Materials", "")</f>
        <v/>
      </c>
      <c r="EN258" t="str">
        <f t="shared" ref="EN258:EN294" si="274">IF(CL258="Yes", "Z399 - Other", "")</f>
        <v/>
      </c>
    </row>
    <row r="259" spans="1:144" ht="72">
      <c r="A259" s="7" t="s">
        <v>328</v>
      </c>
      <c r="B259" s="7">
        <v>2022</v>
      </c>
      <c r="C259" t="s">
        <v>791</v>
      </c>
      <c r="D259" t="s">
        <v>792</v>
      </c>
      <c r="E259" t="s">
        <v>793</v>
      </c>
      <c r="F259" t="s">
        <v>794</v>
      </c>
      <c r="G259" t="s">
        <v>795</v>
      </c>
      <c r="H259" t="s">
        <v>575</v>
      </c>
      <c r="I259">
        <v>19078</v>
      </c>
      <c r="J259" s="136">
        <f>VLOOKUP(H259, 'TRI Crosswalk codes'!D:E, 2, FALSE)</f>
        <v>3</v>
      </c>
      <c r="K259">
        <v>336411</v>
      </c>
      <c r="L259" s="137" t="str">
        <f>VLOOKUP(K259, '2017-2022 NAICS'!C:D, 2, FALSE)</f>
        <v>Aircraft Manufacturing</v>
      </c>
      <c r="M259" s="137" t="str">
        <f>IF(COUNTIF('Raw TRI Data'!A:A, K259) &gt;0, "Yes", "No")</f>
        <v>No</v>
      </c>
      <c r="N259">
        <v>39.865861000000002</v>
      </c>
      <c r="O259">
        <v>-75.323113000000006</v>
      </c>
      <c r="P259" s="15">
        <v>110070118559</v>
      </c>
      <c r="Q259" s="15">
        <v>1322221445505</v>
      </c>
      <c r="R259" t="s">
        <v>335</v>
      </c>
      <c r="S259" t="s">
        <v>336</v>
      </c>
      <c r="T259" s="160">
        <v>2</v>
      </c>
      <c r="U259" s="136" t="str">
        <f>VLOOKUP(T259, 'TRI Crosswalk codes'!A:B, 2, FALSE)</f>
        <v>100 to 999</v>
      </c>
      <c r="V259">
        <v>0</v>
      </c>
      <c r="W259">
        <v>0</v>
      </c>
      <c r="Y259">
        <v>0</v>
      </c>
      <c r="Z259">
        <v>0</v>
      </c>
      <c r="AA259" t="s">
        <v>338</v>
      </c>
      <c r="AB259" s="137" t="str">
        <f t="shared" si="220"/>
        <v>Processing: As a formulation component; P210 - Flame Retardants</v>
      </c>
      <c r="AC259" s="137" t="s">
        <v>339</v>
      </c>
      <c r="AD259" s="26" t="str">
        <f>VLOOKUP(K259, 'NAICS OES Crosswalk'!A:C, 3, FALSE)</f>
        <v>Processing: Laminates and Prepreg Manufacturing</v>
      </c>
      <c r="AE259" s="26" t="str">
        <f>_xlfn.XLOOKUP($C259,'TRIFD to COU Crosswalk'!A:A,'TRIFD to COU Crosswalk'!B:B)</f>
        <v>Reactive use in automotive and aviation articles </v>
      </c>
      <c r="AF259" s="137" t="s">
        <v>796</v>
      </c>
      <c r="AH259" s="26"/>
      <c r="AI259" s="26"/>
      <c r="AK259" t="s">
        <v>341</v>
      </c>
      <c r="AL259" t="s">
        <v>341</v>
      </c>
      <c r="AM259" t="s">
        <v>341</v>
      </c>
      <c r="AN259" t="s">
        <v>341</v>
      </c>
      <c r="AO259" t="s">
        <v>341</v>
      </c>
      <c r="AP259" t="s">
        <v>341</v>
      </c>
      <c r="AQ259" t="s">
        <v>341</v>
      </c>
      <c r="AR259" t="s">
        <v>341</v>
      </c>
      <c r="AS259" t="s">
        <v>341</v>
      </c>
      <c r="AT259" t="s">
        <v>341</v>
      </c>
      <c r="AU259" t="s">
        <v>341</v>
      </c>
      <c r="AV259" t="s">
        <v>341</v>
      </c>
      <c r="AW259" t="s">
        <v>342</v>
      </c>
      <c r="AX259" t="s">
        <v>341</v>
      </c>
      <c r="AY259" t="s">
        <v>341</v>
      </c>
      <c r="AZ259" t="s">
        <v>341</v>
      </c>
      <c r="BA259" t="s">
        <v>341</v>
      </c>
      <c r="BB259" t="s">
        <v>341</v>
      </c>
      <c r="BC259" t="s">
        <v>341</v>
      </c>
      <c r="BD259" t="s">
        <v>341</v>
      </c>
      <c r="BE259" t="s">
        <v>341</v>
      </c>
      <c r="BF259" t="s">
        <v>341</v>
      </c>
      <c r="BG259" t="s">
        <v>342</v>
      </c>
      <c r="BH259" t="s">
        <v>341</v>
      </c>
      <c r="BI259" t="s">
        <v>341</v>
      </c>
      <c r="BJ259" t="s">
        <v>341</v>
      </c>
      <c r="BK259" t="s">
        <v>341</v>
      </c>
      <c r="BL259" t="s">
        <v>341</v>
      </c>
      <c r="BM259" t="s">
        <v>341</v>
      </c>
      <c r="BN259" t="s">
        <v>341</v>
      </c>
      <c r="BO259" t="s">
        <v>341</v>
      </c>
      <c r="BP259" t="s">
        <v>341</v>
      </c>
      <c r="BQ259" t="s">
        <v>341</v>
      </c>
      <c r="BR259" t="s">
        <v>341</v>
      </c>
      <c r="BS259" t="s">
        <v>341</v>
      </c>
      <c r="BT259" t="s">
        <v>341</v>
      </c>
      <c r="BU259" t="s">
        <v>341</v>
      </c>
      <c r="BV259" t="s">
        <v>341</v>
      </c>
      <c r="BW259" t="s">
        <v>341</v>
      </c>
      <c r="BX259" t="s">
        <v>341</v>
      </c>
      <c r="BY259" t="s">
        <v>341</v>
      </c>
      <c r="BZ259" t="s">
        <v>341</v>
      </c>
      <c r="CA259" t="s">
        <v>341</v>
      </c>
      <c r="CB259" t="s">
        <v>341</v>
      </c>
      <c r="CC259" t="s">
        <v>341</v>
      </c>
      <c r="CD259" t="s">
        <v>341</v>
      </c>
      <c r="CE259" t="s">
        <v>341</v>
      </c>
      <c r="CF259" t="s">
        <v>341</v>
      </c>
      <c r="CG259" t="s">
        <v>341</v>
      </c>
      <c r="CH259" t="s">
        <v>341</v>
      </c>
      <c r="CI259" t="s">
        <v>341</v>
      </c>
      <c r="CJ259" t="s">
        <v>341</v>
      </c>
      <c r="CK259" t="s">
        <v>341</v>
      </c>
      <c r="CL259" t="s">
        <v>341</v>
      </c>
      <c r="CM259" t="str">
        <f t="shared" si="221"/>
        <v/>
      </c>
      <c r="CN259" t="str">
        <f t="shared" si="222"/>
        <v/>
      </c>
      <c r="CO259" t="str">
        <f t="shared" si="223"/>
        <v/>
      </c>
      <c r="CP259" t="str">
        <f t="shared" si="224"/>
        <v/>
      </c>
      <c r="CQ259" t="str">
        <f t="shared" si="225"/>
        <v/>
      </c>
      <c r="CR259" t="str">
        <f t="shared" si="226"/>
        <v/>
      </c>
      <c r="CS259" t="str">
        <f t="shared" si="227"/>
        <v/>
      </c>
      <c r="CT259" t="str">
        <f t="shared" si="228"/>
        <v/>
      </c>
      <c r="CU259" t="str">
        <f t="shared" si="229"/>
        <v/>
      </c>
      <c r="CV259" t="str">
        <f t="shared" si="230"/>
        <v/>
      </c>
      <c r="CW259" t="str">
        <f t="shared" si="231"/>
        <v/>
      </c>
      <c r="CX259" t="str">
        <f t="shared" si="232"/>
        <v/>
      </c>
      <c r="CY259" t="str">
        <f t="shared" si="233"/>
        <v>Processing: As a formulation component</v>
      </c>
      <c r="CZ259" t="str">
        <f t="shared" si="234"/>
        <v/>
      </c>
      <c r="DA259" t="str">
        <f t="shared" si="235"/>
        <v/>
      </c>
      <c r="DB259" t="str">
        <f t="shared" si="236"/>
        <v/>
      </c>
      <c r="DC259" t="str">
        <f t="shared" si="237"/>
        <v/>
      </c>
      <c r="DD259" t="str">
        <f t="shared" si="238"/>
        <v/>
      </c>
      <c r="DE259" t="str">
        <f t="shared" si="239"/>
        <v/>
      </c>
      <c r="DF259" t="str">
        <f t="shared" si="240"/>
        <v/>
      </c>
      <c r="DG259" t="str">
        <f t="shared" si="241"/>
        <v/>
      </c>
      <c r="DH259" t="str">
        <f t="shared" si="242"/>
        <v/>
      </c>
      <c r="DI259" t="str">
        <f t="shared" si="243"/>
        <v>P210 - Flame Retardants</v>
      </c>
      <c r="DJ259" t="str">
        <f t="shared" si="244"/>
        <v/>
      </c>
      <c r="DK259" t="str">
        <f t="shared" si="245"/>
        <v/>
      </c>
      <c r="DL259" t="str">
        <f t="shared" si="246"/>
        <v/>
      </c>
      <c r="DM259" t="str">
        <f t="shared" si="247"/>
        <v/>
      </c>
      <c r="DN259" t="str">
        <f t="shared" si="248"/>
        <v/>
      </c>
      <c r="DO259" t="str">
        <f t="shared" si="249"/>
        <v/>
      </c>
      <c r="DP259" t="str">
        <f t="shared" si="250"/>
        <v/>
      </c>
      <c r="DQ259" t="str">
        <f t="shared" si="251"/>
        <v/>
      </c>
      <c r="DR259" t="str">
        <f t="shared" si="252"/>
        <v/>
      </c>
      <c r="DS259" t="str">
        <f t="shared" si="253"/>
        <v/>
      </c>
      <c r="DT259" t="str">
        <f t="shared" si="254"/>
        <v/>
      </c>
      <c r="DU259" t="str">
        <f t="shared" si="255"/>
        <v/>
      </c>
      <c r="DV259" t="str">
        <f t="shared" si="256"/>
        <v/>
      </c>
      <c r="DW259" t="str">
        <f t="shared" si="257"/>
        <v/>
      </c>
      <c r="DX259" t="str">
        <f t="shared" si="258"/>
        <v/>
      </c>
      <c r="DY259" t="str">
        <f t="shared" si="259"/>
        <v/>
      </c>
      <c r="DZ259" t="str">
        <f t="shared" si="260"/>
        <v/>
      </c>
      <c r="EA259" t="str">
        <f t="shared" si="261"/>
        <v/>
      </c>
      <c r="EB259" t="str">
        <f t="shared" si="262"/>
        <v/>
      </c>
      <c r="EC259" t="str">
        <f t="shared" si="263"/>
        <v/>
      </c>
      <c r="ED259" t="str">
        <f t="shared" si="264"/>
        <v/>
      </c>
      <c r="EE259" t="str">
        <f t="shared" si="265"/>
        <v/>
      </c>
      <c r="EF259" t="str">
        <f t="shared" si="266"/>
        <v/>
      </c>
      <c r="EG259" t="str">
        <f t="shared" si="267"/>
        <v/>
      </c>
      <c r="EH259" t="str">
        <f t="shared" si="268"/>
        <v/>
      </c>
      <c r="EI259" t="str">
        <f t="shared" si="269"/>
        <v/>
      </c>
      <c r="EJ259" t="str">
        <f t="shared" si="270"/>
        <v/>
      </c>
      <c r="EK259" t="str">
        <f t="shared" si="271"/>
        <v/>
      </c>
      <c r="EL259" t="str">
        <f t="shared" si="272"/>
        <v/>
      </c>
      <c r="EM259" t="str">
        <f t="shared" si="273"/>
        <v/>
      </c>
      <c r="EN259" t="str">
        <f t="shared" si="274"/>
        <v/>
      </c>
    </row>
    <row r="260" spans="1:144" ht="72">
      <c r="A260" s="7" t="s">
        <v>328</v>
      </c>
      <c r="B260" s="7">
        <v>2023</v>
      </c>
      <c r="C260" t="s">
        <v>791</v>
      </c>
      <c r="D260" t="s">
        <v>792</v>
      </c>
      <c r="E260" t="s">
        <v>793</v>
      </c>
      <c r="F260" t="s">
        <v>794</v>
      </c>
      <c r="G260" t="s">
        <v>795</v>
      </c>
      <c r="H260" t="s">
        <v>575</v>
      </c>
      <c r="I260">
        <v>19078</v>
      </c>
      <c r="J260" s="136">
        <f>VLOOKUP(H260, 'TRI Crosswalk codes'!D:E, 2, FALSE)</f>
        <v>3</v>
      </c>
      <c r="K260">
        <v>336411</v>
      </c>
      <c r="L260" s="137" t="str">
        <f>VLOOKUP(K260, '2017-2022 NAICS'!C:D, 2, FALSE)</f>
        <v>Aircraft Manufacturing</v>
      </c>
      <c r="M260" s="137" t="str">
        <f>IF(COUNTIF('Raw TRI Data'!A:A, K260) &gt;0, "Yes", "No")</f>
        <v>No</v>
      </c>
      <c r="N260">
        <v>39.865861000000002</v>
      </c>
      <c r="O260">
        <v>-75.323113000000006</v>
      </c>
      <c r="P260" s="15">
        <v>110070118559</v>
      </c>
      <c r="Q260" s="15">
        <v>1323222000756</v>
      </c>
      <c r="R260" t="s">
        <v>335</v>
      </c>
      <c r="S260" t="s">
        <v>336</v>
      </c>
      <c r="T260" s="160">
        <v>2</v>
      </c>
      <c r="U260" s="136" t="str">
        <f>VLOOKUP(T260, 'TRI Crosswalk codes'!A:B, 2, FALSE)</f>
        <v>100 to 999</v>
      </c>
      <c r="V260">
        <v>0</v>
      </c>
      <c r="W260">
        <v>0</v>
      </c>
      <c r="Y260">
        <v>0</v>
      </c>
      <c r="Z260">
        <v>0</v>
      </c>
      <c r="AA260" t="s">
        <v>338</v>
      </c>
      <c r="AB260" s="137" t="str">
        <f t="shared" si="220"/>
        <v>Processing: As a formulation component; P210 - Flame Retardants</v>
      </c>
      <c r="AC260" s="137" t="s">
        <v>339</v>
      </c>
      <c r="AD260" s="26" t="str">
        <f>VLOOKUP(K260, 'NAICS OES Crosswalk'!A:C, 3, FALSE)</f>
        <v>Processing: Laminates and Prepreg Manufacturing</v>
      </c>
      <c r="AE260" s="26" t="str">
        <f>_xlfn.XLOOKUP($C260,'TRIFD to COU Crosswalk'!A:A,'TRIFD to COU Crosswalk'!B:B)</f>
        <v>Reactive use in automotive and aviation articles </v>
      </c>
      <c r="AF260" s="137" t="s">
        <v>796</v>
      </c>
      <c r="AH260" s="26"/>
      <c r="AI260" s="26"/>
      <c r="AK260" t="s">
        <v>341</v>
      </c>
      <c r="AL260" t="s">
        <v>341</v>
      </c>
      <c r="AM260" t="s">
        <v>341</v>
      </c>
      <c r="AN260" t="s">
        <v>341</v>
      </c>
      <c r="AO260" t="s">
        <v>341</v>
      </c>
      <c r="AP260" t="s">
        <v>341</v>
      </c>
      <c r="AQ260" t="s">
        <v>341</v>
      </c>
      <c r="AR260" t="s">
        <v>341</v>
      </c>
      <c r="AS260" t="s">
        <v>341</v>
      </c>
      <c r="AT260" t="s">
        <v>341</v>
      </c>
      <c r="AU260" t="s">
        <v>341</v>
      </c>
      <c r="AV260" t="s">
        <v>341</v>
      </c>
      <c r="AW260" t="s">
        <v>342</v>
      </c>
      <c r="AX260" t="s">
        <v>341</v>
      </c>
      <c r="AY260" t="s">
        <v>341</v>
      </c>
      <c r="AZ260" t="s">
        <v>341</v>
      </c>
      <c r="BA260" t="s">
        <v>341</v>
      </c>
      <c r="BB260" t="s">
        <v>341</v>
      </c>
      <c r="BC260" t="s">
        <v>341</v>
      </c>
      <c r="BD260" t="s">
        <v>341</v>
      </c>
      <c r="BE260" t="s">
        <v>341</v>
      </c>
      <c r="BF260" t="s">
        <v>341</v>
      </c>
      <c r="BG260" t="s">
        <v>342</v>
      </c>
      <c r="BH260" t="s">
        <v>341</v>
      </c>
      <c r="BI260" t="s">
        <v>341</v>
      </c>
      <c r="BJ260" t="s">
        <v>341</v>
      </c>
      <c r="BK260" t="s">
        <v>341</v>
      </c>
      <c r="BL260" t="s">
        <v>341</v>
      </c>
      <c r="BM260" t="s">
        <v>341</v>
      </c>
      <c r="BN260" t="s">
        <v>341</v>
      </c>
      <c r="BO260" t="s">
        <v>341</v>
      </c>
      <c r="BP260" t="s">
        <v>341</v>
      </c>
      <c r="BQ260" t="s">
        <v>341</v>
      </c>
      <c r="BR260" t="s">
        <v>341</v>
      </c>
      <c r="BS260" t="s">
        <v>341</v>
      </c>
      <c r="BT260" t="s">
        <v>341</v>
      </c>
      <c r="BU260" t="s">
        <v>341</v>
      </c>
      <c r="BV260" t="s">
        <v>341</v>
      </c>
      <c r="BW260" t="s">
        <v>341</v>
      </c>
      <c r="BX260" t="s">
        <v>341</v>
      </c>
      <c r="BY260" t="s">
        <v>341</v>
      </c>
      <c r="BZ260" t="s">
        <v>341</v>
      </c>
      <c r="CA260" t="s">
        <v>341</v>
      </c>
      <c r="CB260" t="s">
        <v>341</v>
      </c>
      <c r="CC260" t="s">
        <v>341</v>
      </c>
      <c r="CD260" t="s">
        <v>341</v>
      </c>
      <c r="CE260" t="s">
        <v>341</v>
      </c>
      <c r="CF260" t="s">
        <v>341</v>
      </c>
      <c r="CG260" t="s">
        <v>341</v>
      </c>
      <c r="CH260" t="s">
        <v>341</v>
      </c>
      <c r="CI260" t="s">
        <v>341</v>
      </c>
      <c r="CJ260" t="s">
        <v>341</v>
      </c>
      <c r="CK260" t="s">
        <v>341</v>
      </c>
      <c r="CL260" t="s">
        <v>341</v>
      </c>
      <c r="CM260" t="str">
        <f t="shared" si="221"/>
        <v/>
      </c>
      <c r="CN260" t="str">
        <f t="shared" si="222"/>
        <v/>
      </c>
      <c r="CO260" t="str">
        <f t="shared" si="223"/>
        <v/>
      </c>
      <c r="CP260" t="str">
        <f t="shared" si="224"/>
        <v/>
      </c>
      <c r="CQ260" t="str">
        <f t="shared" si="225"/>
        <v/>
      </c>
      <c r="CR260" t="str">
        <f t="shared" si="226"/>
        <v/>
      </c>
      <c r="CS260" t="str">
        <f t="shared" si="227"/>
        <v/>
      </c>
      <c r="CT260" t="str">
        <f t="shared" si="228"/>
        <v/>
      </c>
      <c r="CU260" t="str">
        <f t="shared" si="229"/>
        <v/>
      </c>
      <c r="CV260" t="str">
        <f t="shared" si="230"/>
        <v/>
      </c>
      <c r="CW260" t="str">
        <f t="shared" si="231"/>
        <v/>
      </c>
      <c r="CX260" t="str">
        <f t="shared" si="232"/>
        <v/>
      </c>
      <c r="CY260" t="str">
        <f t="shared" si="233"/>
        <v>Processing: As a formulation component</v>
      </c>
      <c r="CZ260" t="str">
        <f t="shared" si="234"/>
        <v/>
      </c>
      <c r="DA260" t="str">
        <f t="shared" si="235"/>
        <v/>
      </c>
      <c r="DB260" t="str">
        <f t="shared" si="236"/>
        <v/>
      </c>
      <c r="DC260" t="str">
        <f t="shared" si="237"/>
        <v/>
      </c>
      <c r="DD260" t="str">
        <f t="shared" si="238"/>
        <v/>
      </c>
      <c r="DE260" t="str">
        <f t="shared" si="239"/>
        <v/>
      </c>
      <c r="DF260" t="str">
        <f t="shared" si="240"/>
        <v/>
      </c>
      <c r="DG260" t="str">
        <f t="shared" si="241"/>
        <v/>
      </c>
      <c r="DH260" t="str">
        <f t="shared" si="242"/>
        <v/>
      </c>
      <c r="DI260" t="str">
        <f t="shared" si="243"/>
        <v>P210 - Flame Retardants</v>
      </c>
      <c r="DJ260" t="str">
        <f t="shared" si="244"/>
        <v/>
      </c>
      <c r="DK260" t="str">
        <f t="shared" si="245"/>
        <v/>
      </c>
      <c r="DL260" t="str">
        <f t="shared" si="246"/>
        <v/>
      </c>
      <c r="DM260" t="str">
        <f t="shared" si="247"/>
        <v/>
      </c>
      <c r="DN260" t="str">
        <f t="shared" si="248"/>
        <v/>
      </c>
      <c r="DO260" t="str">
        <f t="shared" si="249"/>
        <v/>
      </c>
      <c r="DP260" t="str">
        <f t="shared" si="250"/>
        <v/>
      </c>
      <c r="DQ260" t="str">
        <f t="shared" si="251"/>
        <v/>
      </c>
      <c r="DR260" t="str">
        <f t="shared" si="252"/>
        <v/>
      </c>
      <c r="DS260" t="str">
        <f t="shared" si="253"/>
        <v/>
      </c>
      <c r="DT260" t="str">
        <f t="shared" si="254"/>
        <v/>
      </c>
      <c r="DU260" t="str">
        <f t="shared" si="255"/>
        <v/>
      </c>
      <c r="DV260" t="str">
        <f t="shared" si="256"/>
        <v/>
      </c>
      <c r="DW260" t="str">
        <f t="shared" si="257"/>
        <v/>
      </c>
      <c r="DX260" t="str">
        <f t="shared" si="258"/>
        <v/>
      </c>
      <c r="DY260" t="str">
        <f t="shared" si="259"/>
        <v/>
      </c>
      <c r="DZ260" t="str">
        <f t="shared" si="260"/>
        <v/>
      </c>
      <c r="EA260" t="str">
        <f t="shared" si="261"/>
        <v/>
      </c>
      <c r="EB260" t="str">
        <f t="shared" si="262"/>
        <v/>
      </c>
      <c r="EC260" t="str">
        <f t="shared" si="263"/>
        <v/>
      </c>
      <c r="ED260" t="str">
        <f t="shared" si="264"/>
        <v/>
      </c>
      <c r="EE260" t="str">
        <f t="shared" si="265"/>
        <v/>
      </c>
      <c r="EF260" t="str">
        <f t="shared" si="266"/>
        <v/>
      </c>
      <c r="EG260" t="str">
        <f t="shared" si="267"/>
        <v/>
      </c>
      <c r="EH260" t="str">
        <f t="shared" si="268"/>
        <v/>
      </c>
      <c r="EI260" t="str">
        <f t="shared" si="269"/>
        <v/>
      </c>
      <c r="EJ260" t="str">
        <f t="shared" si="270"/>
        <v/>
      </c>
      <c r="EK260" t="str">
        <f t="shared" si="271"/>
        <v/>
      </c>
      <c r="EL260" t="str">
        <f t="shared" si="272"/>
        <v/>
      </c>
      <c r="EM260" t="str">
        <f t="shared" si="273"/>
        <v/>
      </c>
      <c r="EN260" t="str">
        <f t="shared" si="274"/>
        <v/>
      </c>
    </row>
    <row r="261" spans="1:144" ht="72">
      <c r="A261" s="7" t="s">
        <v>328</v>
      </c>
      <c r="B261" s="7">
        <v>2019</v>
      </c>
      <c r="C261" t="s">
        <v>797</v>
      </c>
      <c r="D261" t="s">
        <v>798</v>
      </c>
      <c r="E261" t="s">
        <v>799</v>
      </c>
      <c r="F261" t="s">
        <v>800</v>
      </c>
      <c r="G261" t="s">
        <v>801</v>
      </c>
      <c r="H261" t="s">
        <v>625</v>
      </c>
      <c r="I261">
        <v>46725</v>
      </c>
      <c r="J261" s="136">
        <f>VLOOKUP(H261, 'TRI Crosswalk codes'!D:E, 2, FALSE)</f>
        <v>5</v>
      </c>
      <c r="K261">
        <v>326199</v>
      </c>
      <c r="L261" s="137" t="str">
        <f>VLOOKUP(K261, '2017-2022 NAICS'!C:D, 2, FALSE)</f>
        <v>All Other Plastics Product Manufacturing</v>
      </c>
      <c r="M261" s="137" t="str">
        <f>IF(COUNTIF('Raw TRI Data'!A:A, K261) &gt;0, "Yes", "No")</f>
        <v>No</v>
      </c>
      <c r="N261">
        <v>41.171289999999999</v>
      </c>
      <c r="O261">
        <v>-85.509810000000002</v>
      </c>
      <c r="P261" s="15">
        <v>110003131236</v>
      </c>
      <c r="Q261" s="15">
        <v>1319218476012</v>
      </c>
      <c r="R261" t="s">
        <v>335</v>
      </c>
      <c r="S261" t="s">
        <v>336</v>
      </c>
      <c r="T261" s="160">
        <v>2</v>
      </c>
      <c r="U261" s="136" t="str">
        <f>VLOOKUP(T261, 'TRI Crosswalk codes'!A:B, 2, FALSE)</f>
        <v>100 to 999</v>
      </c>
      <c r="V261">
        <v>1E-3</v>
      </c>
      <c r="W261">
        <v>1E-3</v>
      </c>
      <c r="Y261">
        <v>0</v>
      </c>
      <c r="Z261">
        <v>1E-3</v>
      </c>
      <c r="AA261" t="s">
        <v>338</v>
      </c>
      <c r="AB261" s="137" t="str">
        <f t="shared" si="220"/>
        <v>Processing: As an article component</v>
      </c>
      <c r="AC261" s="137" t="s">
        <v>339</v>
      </c>
      <c r="AD261" s="26" t="str">
        <f>VLOOKUP(K261, 'NAICS OES Crosswalk'!A:C, 3, FALSE)</f>
        <v>Processing: Plastics Compounding</v>
      </c>
      <c r="AE261" s="26" t="str">
        <f>_xlfn.XLOOKUP($C261,'TRIFD to COU Crosswalk'!A:A,'TRIFD to COU Crosswalk'!B:B)</f>
        <v>Processing: additive flame retardant in plastic products </v>
      </c>
      <c r="AF261" s="137" t="s">
        <v>802</v>
      </c>
      <c r="AH261" s="26"/>
      <c r="AK261" t="s">
        <v>341</v>
      </c>
      <c r="AL261" t="s">
        <v>341</v>
      </c>
      <c r="AM261" t="s">
        <v>341</v>
      </c>
      <c r="AN261" t="s">
        <v>341</v>
      </c>
      <c r="AO261" t="s">
        <v>341</v>
      </c>
      <c r="AP261" t="s">
        <v>341</v>
      </c>
      <c r="AQ261" t="s">
        <v>341</v>
      </c>
      <c r="AR261" t="s">
        <v>341</v>
      </c>
      <c r="AS261" t="s">
        <v>341</v>
      </c>
      <c r="AT261" t="s">
        <v>341</v>
      </c>
      <c r="AU261" t="s">
        <v>341</v>
      </c>
      <c r="AV261" t="s">
        <v>341</v>
      </c>
      <c r="AW261" t="s">
        <v>341</v>
      </c>
      <c r="AX261" t="s">
        <v>341</v>
      </c>
      <c r="AY261" t="s">
        <v>341</v>
      </c>
      <c r="AZ261" t="s">
        <v>341</v>
      </c>
      <c r="BA261" t="s">
        <v>341</v>
      </c>
      <c r="BB261" t="s">
        <v>341</v>
      </c>
      <c r="BC261" t="s">
        <v>341</v>
      </c>
      <c r="BD261" t="s">
        <v>341</v>
      </c>
      <c r="BE261" t="s">
        <v>341</v>
      </c>
      <c r="BF261" t="s">
        <v>341</v>
      </c>
      <c r="BG261" t="s">
        <v>341</v>
      </c>
      <c r="BH261" t="s">
        <v>341</v>
      </c>
      <c r="BI261" t="s">
        <v>341</v>
      </c>
      <c r="BJ261" t="s">
        <v>342</v>
      </c>
      <c r="BK261" t="s">
        <v>341</v>
      </c>
      <c r="BL261" t="s">
        <v>341</v>
      </c>
      <c r="BM261" t="s">
        <v>341</v>
      </c>
      <c r="BN261" t="s">
        <v>341</v>
      </c>
      <c r="BO261" t="s">
        <v>341</v>
      </c>
      <c r="BP261" t="s">
        <v>341</v>
      </c>
      <c r="BQ261" t="s">
        <v>341</v>
      </c>
      <c r="BR261" t="s">
        <v>341</v>
      </c>
      <c r="BS261" t="s">
        <v>341</v>
      </c>
      <c r="BT261" t="s">
        <v>341</v>
      </c>
      <c r="BU261" t="s">
        <v>341</v>
      </c>
      <c r="BV261" t="s">
        <v>341</v>
      </c>
      <c r="BW261" t="s">
        <v>341</v>
      </c>
      <c r="BX261" t="s">
        <v>341</v>
      </c>
      <c r="BY261" t="s">
        <v>341</v>
      </c>
      <c r="BZ261" t="s">
        <v>341</v>
      </c>
      <c r="CA261" t="s">
        <v>341</v>
      </c>
      <c r="CB261" t="s">
        <v>341</v>
      </c>
      <c r="CC261" t="s">
        <v>341</v>
      </c>
      <c r="CD261" t="s">
        <v>341</v>
      </c>
      <c r="CE261" t="s">
        <v>341</v>
      </c>
      <c r="CF261" t="s">
        <v>341</v>
      </c>
      <c r="CG261" t="s">
        <v>341</v>
      </c>
      <c r="CH261" t="s">
        <v>341</v>
      </c>
      <c r="CI261" t="s">
        <v>341</v>
      </c>
      <c r="CJ261" t="s">
        <v>341</v>
      </c>
      <c r="CK261" t="s">
        <v>341</v>
      </c>
      <c r="CL261" t="s">
        <v>341</v>
      </c>
      <c r="CM261" t="str">
        <f t="shared" si="221"/>
        <v/>
      </c>
      <c r="CN261" t="str">
        <f t="shared" si="222"/>
        <v/>
      </c>
      <c r="CO261" t="str">
        <f t="shared" si="223"/>
        <v/>
      </c>
      <c r="CP261" t="str">
        <f t="shared" si="224"/>
        <v/>
      </c>
      <c r="CQ261" t="str">
        <f t="shared" si="225"/>
        <v/>
      </c>
      <c r="CR261" t="str">
        <f t="shared" si="226"/>
        <v/>
      </c>
      <c r="CS261" t="str">
        <f t="shared" si="227"/>
        <v/>
      </c>
      <c r="CT261" t="str">
        <f t="shared" si="228"/>
        <v/>
      </c>
      <c r="CU261" t="str">
        <f t="shared" si="229"/>
        <v/>
      </c>
      <c r="CV261" t="str">
        <f t="shared" si="230"/>
        <v/>
      </c>
      <c r="CW261" t="str">
        <f t="shared" si="231"/>
        <v/>
      </c>
      <c r="CX261" t="str">
        <f t="shared" si="232"/>
        <v/>
      </c>
      <c r="CY261" t="str">
        <f t="shared" si="233"/>
        <v/>
      </c>
      <c r="CZ261" t="str">
        <f t="shared" si="234"/>
        <v/>
      </c>
      <c r="DA261" t="str">
        <f t="shared" si="235"/>
        <v/>
      </c>
      <c r="DB261" t="str">
        <f t="shared" si="236"/>
        <v/>
      </c>
      <c r="DC261" t="str">
        <f t="shared" si="237"/>
        <v/>
      </c>
      <c r="DD261" t="str">
        <f t="shared" si="238"/>
        <v/>
      </c>
      <c r="DE261" t="str">
        <f t="shared" si="239"/>
        <v/>
      </c>
      <c r="DF261" t="str">
        <f t="shared" si="240"/>
        <v/>
      </c>
      <c r="DG261" t="str">
        <f t="shared" si="241"/>
        <v/>
      </c>
      <c r="DH261" t="str">
        <f t="shared" si="242"/>
        <v/>
      </c>
      <c r="DI261" t="str">
        <f t="shared" si="243"/>
        <v/>
      </c>
      <c r="DJ261" t="str">
        <f t="shared" si="244"/>
        <v/>
      </c>
      <c r="DK261" t="str">
        <f t="shared" si="245"/>
        <v/>
      </c>
      <c r="DL261" t="str">
        <f t="shared" si="246"/>
        <v>Processing: As an article component</v>
      </c>
      <c r="DM261" t="str">
        <f t="shared" si="247"/>
        <v/>
      </c>
      <c r="DN261" t="str">
        <f t="shared" si="248"/>
        <v/>
      </c>
      <c r="DO261" t="str">
        <f t="shared" si="249"/>
        <v/>
      </c>
      <c r="DP261" t="str">
        <f t="shared" si="250"/>
        <v/>
      </c>
      <c r="DQ261" t="str">
        <f t="shared" si="251"/>
        <v/>
      </c>
      <c r="DR261" t="str">
        <f t="shared" si="252"/>
        <v/>
      </c>
      <c r="DS261" t="str">
        <f t="shared" si="253"/>
        <v/>
      </c>
      <c r="DT261" t="str">
        <f t="shared" si="254"/>
        <v/>
      </c>
      <c r="DU261" t="str">
        <f t="shared" si="255"/>
        <v/>
      </c>
      <c r="DV261" t="str">
        <f t="shared" si="256"/>
        <v/>
      </c>
      <c r="DW261" t="str">
        <f t="shared" si="257"/>
        <v/>
      </c>
      <c r="DX261" t="str">
        <f t="shared" si="258"/>
        <v/>
      </c>
      <c r="DY261" t="str">
        <f t="shared" si="259"/>
        <v/>
      </c>
      <c r="DZ261" t="str">
        <f t="shared" si="260"/>
        <v/>
      </c>
      <c r="EA261" t="str">
        <f t="shared" si="261"/>
        <v/>
      </c>
      <c r="EB261" t="str">
        <f t="shared" si="262"/>
        <v/>
      </c>
      <c r="EC261" t="str">
        <f t="shared" si="263"/>
        <v/>
      </c>
      <c r="ED261" t="str">
        <f t="shared" si="264"/>
        <v/>
      </c>
      <c r="EE261" t="str">
        <f t="shared" si="265"/>
        <v/>
      </c>
      <c r="EF261" t="str">
        <f t="shared" si="266"/>
        <v/>
      </c>
      <c r="EG261" t="str">
        <f t="shared" si="267"/>
        <v/>
      </c>
      <c r="EH261" t="str">
        <f t="shared" si="268"/>
        <v/>
      </c>
      <c r="EI261" t="str">
        <f t="shared" si="269"/>
        <v/>
      </c>
      <c r="EJ261" t="str">
        <f t="shared" si="270"/>
        <v/>
      </c>
      <c r="EK261" t="str">
        <f t="shared" si="271"/>
        <v/>
      </c>
      <c r="EL261" t="str">
        <f t="shared" si="272"/>
        <v/>
      </c>
      <c r="EM261" t="str">
        <f t="shared" si="273"/>
        <v/>
      </c>
      <c r="EN261" t="str">
        <f t="shared" si="274"/>
        <v/>
      </c>
    </row>
    <row r="262" spans="1:144" ht="72">
      <c r="A262" s="7" t="s">
        <v>328</v>
      </c>
      <c r="B262" s="7">
        <v>2020</v>
      </c>
      <c r="C262" t="s">
        <v>797</v>
      </c>
      <c r="D262" t="s">
        <v>798</v>
      </c>
      <c r="E262" t="s">
        <v>799</v>
      </c>
      <c r="F262" t="s">
        <v>800</v>
      </c>
      <c r="G262" t="s">
        <v>801</v>
      </c>
      <c r="H262" t="s">
        <v>625</v>
      </c>
      <c r="I262">
        <v>46725</v>
      </c>
      <c r="J262" s="136">
        <f>VLOOKUP(H262, 'TRI Crosswalk codes'!D:E, 2, FALSE)</f>
        <v>5</v>
      </c>
      <c r="K262">
        <v>326199</v>
      </c>
      <c r="L262" s="137" t="str">
        <f>VLOOKUP(K262, '2017-2022 NAICS'!C:D, 2, FALSE)</f>
        <v>All Other Plastics Product Manufacturing</v>
      </c>
      <c r="M262" s="137" t="str">
        <f>IF(COUNTIF('Raw TRI Data'!A:A, K262) &gt;0, "Yes", "No")</f>
        <v>No</v>
      </c>
      <c r="N262">
        <v>41.171289999999999</v>
      </c>
      <c r="O262">
        <v>-85.509810000000002</v>
      </c>
      <c r="P262" s="15">
        <v>110003131236</v>
      </c>
      <c r="Q262" s="15">
        <v>1320219324860</v>
      </c>
      <c r="R262" t="s">
        <v>335</v>
      </c>
      <c r="S262" t="s">
        <v>336</v>
      </c>
      <c r="T262" s="160">
        <v>2</v>
      </c>
      <c r="U262" s="136" t="str">
        <f>VLOOKUP(T262, 'TRI Crosswalk codes'!A:B, 2, FALSE)</f>
        <v>100 to 999</v>
      </c>
      <c r="V262">
        <v>1E-3</v>
      </c>
      <c r="W262">
        <v>1E-3</v>
      </c>
      <c r="Y262">
        <v>0</v>
      </c>
      <c r="Z262">
        <v>1E-3</v>
      </c>
      <c r="AA262" t="s">
        <v>338</v>
      </c>
      <c r="AB262" s="137" t="str">
        <f t="shared" si="220"/>
        <v>Processing: As an article component</v>
      </c>
      <c r="AC262" s="137" t="s">
        <v>339</v>
      </c>
      <c r="AD262" s="26" t="str">
        <f>VLOOKUP(K262, 'NAICS OES Crosswalk'!A:C, 3, FALSE)</f>
        <v>Processing: Plastics Compounding</v>
      </c>
      <c r="AE262" s="26" t="str">
        <f>_xlfn.XLOOKUP($C262,'TRIFD to COU Crosswalk'!A:A,'TRIFD to COU Crosswalk'!B:B)</f>
        <v>Processing: additive flame retardant in plastic products </v>
      </c>
      <c r="AF262" s="137" t="s">
        <v>802</v>
      </c>
      <c r="AH262" s="26"/>
      <c r="AK262" t="s">
        <v>341</v>
      </c>
      <c r="AL262" t="s">
        <v>341</v>
      </c>
      <c r="AM262" t="s">
        <v>341</v>
      </c>
      <c r="AN262" t="s">
        <v>341</v>
      </c>
      <c r="AO262" t="s">
        <v>341</v>
      </c>
      <c r="AP262" t="s">
        <v>341</v>
      </c>
      <c r="AQ262" t="s">
        <v>341</v>
      </c>
      <c r="AR262" t="s">
        <v>341</v>
      </c>
      <c r="AS262" t="s">
        <v>341</v>
      </c>
      <c r="AT262" t="s">
        <v>341</v>
      </c>
      <c r="AU262" t="s">
        <v>341</v>
      </c>
      <c r="AV262" t="s">
        <v>341</v>
      </c>
      <c r="AW262" t="s">
        <v>341</v>
      </c>
      <c r="AX262" t="s">
        <v>341</v>
      </c>
      <c r="AY262" t="s">
        <v>341</v>
      </c>
      <c r="AZ262" t="s">
        <v>341</v>
      </c>
      <c r="BA262" t="s">
        <v>341</v>
      </c>
      <c r="BB262" t="s">
        <v>341</v>
      </c>
      <c r="BC262" t="s">
        <v>341</v>
      </c>
      <c r="BD262" t="s">
        <v>341</v>
      </c>
      <c r="BE262" t="s">
        <v>341</v>
      </c>
      <c r="BF262" t="s">
        <v>341</v>
      </c>
      <c r="BG262" t="s">
        <v>341</v>
      </c>
      <c r="BH262" t="s">
        <v>341</v>
      </c>
      <c r="BI262" t="s">
        <v>341</v>
      </c>
      <c r="BJ262" t="s">
        <v>342</v>
      </c>
      <c r="BK262" t="s">
        <v>341</v>
      </c>
      <c r="BL262" t="s">
        <v>341</v>
      </c>
      <c r="BM262" t="s">
        <v>341</v>
      </c>
      <c r="BN262" t="s">
        <v>341</v>
      </c>
      <c r="BO262" t="s">
        <v>341</v>
      </c>
      <c r="BP262" t="s">
        <v>341</v>
      </c>
      <c r="BQ262" t="s">
        <v>341</v>
      </c>
      <c r="BR262" t="s">
        <v>341</v>
      </c>
      <c r="BS262" t="s">
        <v>341</v>
      </c>
      <c r="BT262" t="s">
        <v>341</v>
      </c>
      <c r="BU262" t="s">
        <v>341</v>
      </c>
      <c r="BV262" t="s">
        <v>341</v>
      </c>
      <c r="BW262" t="s">
        <v>341</v>
      </c>
      <c r="BX262" t="s">
        <v>341</v>
      </c>
      <c r="BY262" t="s">
        <v>341</v>
      </c>
      <c r="BZ262" t="s">
        <v>341</v>
      </c>
      <c r="CA262" t="s">
        <v>341</v>
      </c>
      <c r="CB262" t="s">
        <v>341</v>
      </c>
      <c r="CC262" t="s">
        <v>341</v>
      </c>
      <c r="CD262" t="s">
        <v>341</v>
      </c>
      <c r="CE262" t="s">
        <v>341</v>
      </c>
      <c r="CF262" t="s">
        <v>341</v>
      </c>
      <c r="CG262" t="s">
        <v>341</v>
      </c>
      <c r="CH262" t="s">
        <v>341</v>
      </c>
      <c r="CI262" t="s">
        <v>341</v>
      </c>
      <c r="CJ262" t="s">
        <v>341</v>
      </c>
      <c r="CK262" t="s">
        <v>341</v>
      </c>
      <c r="CL262" t="s">
        <v>341</v>
      </c>
      <c r="CM262" t="str">
        <f t="shared" si="221"/>
        <v/>
      </c>
      <c r="CN262" t="str">
        <f t="shared" si="222"/>
        <v/>
      </c>
      <c r="CO262" t="str">
        <f t="shared" si="223"/>
        <v/>
      </c>
      <c r="CP262" t="str">
        <f t="shared" si="224"/>
        <v/>
      </c>
      <c r="CQ262" t="str">
        <f t="shared" si="225"/>
        <v/>
      </c>
      <c r="CR262" t="str">
        <f t="shared" si="226"/>
        <v/>
      </c>
      <c r="CS262" t="str">
        <f t="shared" si="227"/>
        <v/>
      </c>
      <c r="CT262" t="str">
        <f t="shared" si="228"/>
        <v/>
      </c>
      <c r="CU262" t="str">
        <f t="shared" si="229"/>
        <v/>
      </c>
      <c r="CV262" t="str">
        <f t="shared" si="230"/>
        <v/>
      </c>
      <c r="CW262" t="str">
        <f t="shared" si="231"/>
        <v/>
      </c>
      <c r="CX262" t="str">
        <f t="shared" si="232"/>
        <v/>
      </c>
      <c r="CY262" t="str">
        <f t="shared" si="233"/>
        <v/>
      </c>
      <c r="CZ262" t="str">
        <f t="shared" si="234"/>
        <v/>
      </c>
      <c r="DA262" t="str">
        <f t="shared" si="235"/>
        <v/>
      </c>
      <c r="DB262" t="str">
        <f t="shared" si="236"/>
        <v/>
      </c>
      <c r="DC262" t="str">
        <f t="shared" si="237"/>
        <v/>
      </c>
      <c r="DD262" t="str">
        <f t="shared" si="238"/>
        <v/>
      </c>
      <c r="DE262" t="str">
        <f t="shared" si="239"/>
        <v/>
      </c>
      <c r="DF262" t="str">
        <f t="shared" si="240"/>
        <v/>
      </c>
      <c r="DG262" t="str">
        <f t="shared" si="241"/>
        <v/>
      </c>
      <c r="DH262" t="str">
        <f t="shared" si="242"/>
        <v/>
      </c>
      <c r="DI262" t="str">
        <f t="shared" si="243"/>
        <v/>
      </c>
      <c r="DJ262" t="str">
        <f t="shared" si="244"/>
        <v/>
      </c>
      <c r="DK262" t="str">
        <f t="shared" si="245"/>
        <v/>
      </c>
      <c r="DL262" t="str">
        <f t="shared" si="246"/>
        <v>Processing: As an article component</v>
      </c>
      <c r="DM262" t="str">
        <f t="shared" si="247"/>
        <v/>
      </c>
      <c r="DN262" t="str">
        <f t="shared" si="248"/>
        <v/>
      </c>
      <c r="DO262" t="str">
        <f t="shared" si="249"/>
        <v/>
      </c>
      <c r="DP262" t="str">
        <f t="shared" si="250"/>
        <v/>
      </c>
      <c r="DQ262" t="str">
        <f t="shared" si="251"/>
        <v/>
      </c>
      <c r="DR262" t="str">
        <f t="shared" si="252"/>
        <v/>
      </c>
      <c r="DS262" t="str">
        <f t="shared" si="253"/>
        <v/>
      </c>
      <c r="DT262" t="str">
        <f t="shared" si="254"/>
        <v/>
      </c>
      <c r="DU262" t="str">
        <f t="shared" si="255"/>
        <v/>
      </c>
      <c r="DV262" t="str">
        <f t="shared" si="256"/>
        <v/>
      </c>
      <c r="DW262" t="str">
        <f t="shared" si="257"/>
        <v/>
      </c>
      <c r="DX262" t="str">
        <f t="shared" si="258"/>
        <v/>
      </c>
      <c r="DY262" t="str">
        <f t="shared" si="259"/>
        <v/>
      </c>
      <c r="DZ262" t="str">
        <f t="shared" si="260"/>
        <v/>
      </c>
      <c r="EA262" t="str">
        <f t="shared" si="261"/>
        <v/>
      </c>
      <c r="EB262" t="str">
        <f t="shared" si="262"/>
        <v/>
      </c>
      <c r="EC262" t="str">
        <f t="shared" si="263"/>
        <v/>
      </c>
      <c r="ED262" t="str">
        <f t="shared" si="264"/>
        <v/>
      </c>
      <c r="EE262" t="str">
        <f t="shared" si="265"/>
        <v/>
      </c>
      <c r="EF262" t="str">
        <f t="shared" si="266"/>
        <v/>
      </c>
      <c r="EG262" t="str">
        <f t="shared" si="267"/>
        <v/>
      </c>
      <c r="EH262" t="str">
        <f t="shared" si="268"/>
        <v/>
      </c>
      <c r="EI262" t="str">
        <f t="shared" si="269"/>
        <v/>
      </c>
      <c r="EJ262" t="str">
        <f t="shared" si="270"/>
        <v/>
      </c>
      <c r="EK262" t="str">
        <f t="shared" si="271"/>
        <v/>
      </c>
      <c r="EL262" t="str">
        <f t="shared" si="272"/>
        <v/>
      </c>
      <c r="EM262" t="str">
        <f t="shared" si="273"/>
        <v/>
      </c>
      <c r="EN262" t="str">
        <f t="shared" si="274"/>
        <v/>
      </c>
    </row>
    <row r="263" spans="1:144" ht="72">
      <c r="A263" s="7" t="s">
        <v>328</v>
      </c>
      <c r="B263" s="7">
        <v>2021</v>
      </c>
      <c r="C263" t="s">
        <v>797</v>
      </c>
      <c r="D263" t="s">
        <v>798</v>
      </c>
      <c r="E263" t="s">
        <v>799</v>
      </c>
      <c r="F263" t="s">
        <v>800</v>
      </c>
      <c r="G263" t="s">
        <v>801</v>
      </c>
      <c r="H263" t="s">
        <v>625</v>
      </c>
      <c r="I263">
        <v>46725</v>
      </c>
      <c r="J263" s="136">
        <f>VLOOKUP(H263, 'TRI Crosswalk codes'!D:E, 2, FALSE)</f>
        <v>5</v>
      </c>
      <c r="K263">
        <v>326199</v>
      </c>
      <c r="L263" s="137" t="str">
        <f>VLOOKUP(K263, '2017-2022 NAICS'!C:D, 2, FALSE)</f>
        <v>All Other Plastics Product Manufacturing</v>
      </c>
      <c r="M263" s="137" t="str">
        <f>IF(COUNTIF('Raw TRI Data'!A:A, K263) &gt;0, "Yes", "No")</f>
        <v>No</v>
      </c>
      <c r="N263">
        <v>41.171289999999999</v>
      </c>
      <c r="O263">
        <v>-85.509810000000002</v>
      </c>
      <c r="P263" s="15">
        <v>110003131236</v>
      </c>
      <c r="Q263" s="15">
        <v>1321219813540</v>
      </c>
      <c r="R263" t="s">
        <v>335</v>
      </c>
      <c r="S263" t="s">
        <v>336</v>
      </c>
      <c r="T263" s="160">
        <v>2</v>
      </c>
      <c r="U263" s="136" t="str">
        <f>VLOOKUP(T263, 'TRI Crosswalk codes'!A:B, 2, FALSE)</f>
        <v>100 to 999</v>
      </c>
      <c r="V263">
        <v>2.0000000000000001E-4</v>
      </c>
      <c r="W263">
        <v>2.0000000000000001E-4</v>
      </c>
      <c r="Y263">
        <v>0</v>
      </c>
      <c r="Z263">
        <v>2.0000000000000001E-4</v>
      </c>
      <c r="AA263" t="s">
        <v>338</v>
      </c>
      <c r="AB263" s="137" t="str">
        <f t="shared" si="220"/>
        <v>Processing: As an article component</v>
      </c>
      <c r="AC263" s="137" t="s">
        <v>339</v>
      </c>
      <c r="AD263" s="26" t="str">
        <f>VLOOKUP(K263, 'NAICS OES Crosswalk'!A:C, 3, FALSE)</f>
        <v>Processing: Plastics Compounding</v>
      </c>
      <c r="AE263" s="26" t="str">
        <f>_xlfn.XLOOKUP($C263,'TRIFD to COU Crosswalk'!A:A,'TRIFD to COU Crosswalk'!B:B)</f>
        <v>Processing: additive flame retardant in plastic products </v>
      </c>
      <c r="AF263" s="137" t="s">
        <v>802</v>
      </c>
      <c r="AH263" s="26"/>
      <c r="AK263" t="s">
        <v>341</v>
      </c>
      <c r="AL263" t="s">
        <v>341</v>
      </c>
      <c r="AM263" t="s">
        <v>341</v>
      </c>
      <c r="AN263" t="s">
        <v>341</v>
      </c>
      <c r="AO263" t="s">
        <v>341</v>
      </c>
      <c r="AP263" t="s">
        <v>341</v>
      </c>
      <c r="AQ263" t="s">
        <v>341</v>
      </c>
      <c r="AR263" t="s">
        <v>341</v>
      </c>
      <c r="AS263" t="s">
        <v>341</v>
      </c>
      <c r="AT263" t="s">
        <v>341</v>
      </c>
      <c r="AU263" t="s">
        <v>341</v>
      </c>
      <c r="AV263" t="s">
        <v>341</v>
      </c>
      <c r="AW263" t="s">
        <v>341</v>
      </c>
      <c r="AX263" t="s">
        <v>341</v>
      </c>
      <c r="AY263" t="s">
        <v>341</v>
      </c>
      <c r="AZ263" t="s">
        <v>341</v>
      </c>
      <c r="BA263" t="s">
        <v>341</v>
      </c>
      <c r="BB263" t="s">
        <v>341</v>
      </c>
      <c r="BC263" t="s">
        <v>341</v>
      </c>
      <c r="BD263" t="s">
        <v>341</v>
      </c>
      <c r="BE263" t="s">
        <v>341</v>
      </c>
      <c r="BF263" t="s">
        <v>341</v>
      </c>
      <c r="BG263" t="s">
        <v>341</v>
      </c>
      <c r="BH263" t="s">
        <v>341</v>
      </c>
      <c r="BI263" t="s">
        <v>341</v>
      </c>
      <c r="BJ263" t="s">
        <v>342</v>
      </c>
      <c r="BK263" t="s">
        <v>341</v>
      </c>
      <c r="BL263" t="s">
        <v>341</v>
      </c>
      <c r="BM263" t="s">
        <v>341</v>
      </c>
      <c r="BN263" t="s">
        <v>341</v>
      </c>
      <c r="BO263" t="s">
        <v>341</v>
      </c>
      <c r="BP263" t="s">
        <v>341</v>
      </c>
      <c r="BQ263" t="s">
        <v>341</v>
      </c>
      <c r="BR263" t="s">
        <v>341</v>
      </c>
      <c r="BS263" t="s">
        <v>341</v>
      </c>
      <c r="BT263" t="s">
        <v>341</v>
      </c>
      <c r="BU263" t="s">
        <v>341</v>
      </c>
      <c r="BV263" t="s">
        <v>341</v>
      </c>
      <c r="BW263" t="s">
        <v>341</v>
      </c>
      <c r="BX263" t="s">
        <v>341</v>
      </c>
      <c r="BY263" t="s">
        <v>341</v>
      </c>
      <c r="BZ263" t="s">
        <v>341</v>
      </c>
      <c r="CA263" t="s">
        <v>341</v>
      </c>
      <c r="CB263" t="s">
        <v>341</v>
      </c>
      <c r="CC263" t="s">
        <v>341</v>
      </c>
      <c r="CD263" t="s">
        <v>341</v>
      </c>
      <c r="CE263" t="s">
        <v>341</v>
      </c>
      <c r="CF263" t="s">
        <v>341</v>
      </c>
      <c r="CG263" t="s">
        <v>341</v>
      </c>
      <c r="CH263" t="s">
        <v>341</v>
      </c>
      <c r="CI263" t="s">
        <v>341</v>
      </c>
      <c r="CJ263" t="s">
        <v>341</v>
      </c>
      <c r="CK263" t="s">
        <v>341</v>
      </c>
      <c r="CL263" t="s">
        <v>341</v>
      </c>
      <c r="CM263" t="str">
        <f t="shared" si="221"/>
        <v/>
      </c>
      <c r="CN263" t="str">
        <f t="shared" si="222"/>
        <v/>
      </c>
      <c r="CO263" t="str">
        <f t="shared" si="223"/>
        <v/>
      </c>
      <c r="CP263" t="str">
        <f t="shared" si="224"/>
        <v/>
      </c>
      <c r="CQ263" t="str">
        <f t="shared" si="225"/>
        <v/>
      </c>
      <c r="CR263" t="str">
        <f t="shared" si="226"/>
        <v/>
      </c>
      <c r="CS263" t="str">
        <f t="shared" si="227"/>
        <v/>
      </c>
      <c r="CT263" t="str">
        <f t="shared" si="228"/>
        <v/>
      </c>
      <c r="CU263" t="str">
        <f t="shared" si="229"/>
        <v/>
      </c>
      <c r="CV263" t="str">
        <f t="shared" si="230"/>
        <v/>
      </c>
      <c r="CW263" t="str">
        <f t="shared" si="231"/>
        <v/>
      </c>
      <c r="CX263" t="str">
        <f t="shared" si="232"/>
        <v/>
      </c>
      <c r="CY263" t="str">
        <f t="shared" si="233"/>
        <v/>
      </c>
      <c r="CZ263" t="str">
        <f t="shared" si="234"/>
        <v/>
      </c>
      <c r="DA263" t="str">
        <f t="shared" si="235"/>
        <v/>
      </c>
      <c r="DB263" t="str">
        <f t="shared" si="236"/>
        <v/>
      </c>
      <c r="DC263" t="str">
        <f t="shared" si="237"/>
        <v/>
      </c>
      <c r="DD263" t="str">
        <f t="shared" si="238"/>
        <v/>
      </c>
      <c r="DE263" t="str">
        <f t="shared" si="239"/>
        <v/>
      </c>
      <c r="DF263" t="str">
        <f t="shared" si="240"/>
        <v/>
      </c>
      <c r="DG263" t="str">
        <f t="shared" si="241"/>
        <v/>
      </c>
      <c r="DH263" t="str">
        <f t="shared" si="242"/>
        <v/>
      </c>
      <c r="DI263" t="str">
        <f t="shared" si="243"/>
        <v/>
      </c>
      <c r="DJ263" t="str">
        <f t="shared" si="244"/>
        <v/>
      </c>
      <c r="DK263" t="str">
        <f t="shared" si="245"/>
        <v/>
      </c>
      <c r="DL263" t="str">
        <f t="shared" si="246"/>
        <v>Processing: As an article component</v>
      </c>
      <c r="DM263" t="str">
        <f t="shared" si="247"/>
        <v/>
      </c>
      <c r="DN263" t="str">
        <f t="shared" si="248"/>
        <v/>
      </c>
      <c r="DO263" t="str">
        <f t="shared" si="249"/>
        <v/>
      </c>
      <c r="DP263" t="str">
        <f t="shared" si="250"/>
        <v/>
      </c>
      <c r="DQ263" t="str">
        <f t="shared" si="251"/>
        <v/>
      </c>
      <c r="DR263" t="str">
        <f t="shared" si="252"/>
        <v/>
      </c>
      <c r="DS263" t="str">
        <f t="shared" si="253"/>
        <v/>
      </c>
      <c r="DT263" t="str">
        <f t="shared" si="254"/>
        <v/>
      </c>
      <c r="DU263" t="str">
        <f t="shared" si="255"/>
        <v/>
      </c>
      <c r="DV263" t="str">
        <f t="shared" si="256"/>
        <v/>
      </c>
      <c r="DW263" t="str">
        <f t="shared" si="257"/>
        <v/>
      </c>
      <c r="DX263" t="str">
        <f t="shared" si="258"/>
        <v/>
      </c>
      <c r="DY263" t="str">
        <f t="shared" si="259"/>
        <v/>
      </c>
      <c r="DZ263" t="str">
        <f t="shared" si="260"/>
        <v/>
      </c>
      <c r="EA263" t="str">
        <f t="shared" si="261"/>
        <v/>
      </c>
      <c r="EB263" t="str">
        <f t="shared" si="262"/>
        <v/>
      </c>
      <c r="EC263" t="str">
        <f t="shared" si="263"/>
        <v/>
      </c>
      <c r="ED263" t="str">
        <f t="shared" si="264"/>
        <v/>
      </c>
      <c r="EE263" t="str">
        <f t="shared" si="265"/>
        <v/>
      </c>
      <c r="EF263" t="str">
        <f t="shared" si="266"/>
        <v/>
      </c>
      <c r="EG263" t="str">
        <f t="shared" si="267"/>
        <v/>
      </c>
      <c r="EH263" t="str">
        <f t="shared" si="268"/>
        <v/>
      </c>
      <c r="EI263" t="str">
        <f t="shared" si="269"/>
        <v/>
      </c>
      <c r="EJ263" t="str">
        <f t="shared" si="270"/>
        <v/>
      </c>
      <c r="EK263" t="str">
        <f t="shared" si="271"/>
        <v/>
      </c>
      <c r="EL263" t="str">
        <f t="shared" si="272"/>
        <v/>
      </c>
      <c r="EM263" t="str">
        <f t="shared" si="273"/>
        <v/>
      </c>
      <c r="EN263" t="str">
        <f t="shared" si="274"/>
        <v/>
      </c>
    </row>
    <row r="264" spans="1:144" ht="86.45">
      <c r="A264" s="7" t="s">
        <v>328</v>
      </c>
      <c r="B264" s="7">
        <v>2019</v>
      </c>
      <c r="C264" t="s">
        <v>803</v>
      </c>
      <c r="D264" t="s">
        <v>804</v>
      </c>
      <c r="E264" t="s">
        <v>805</v>
      </c>
      <c r="F264" t="s">
        <v>754</v>
      </c>
      <c r="G264" t="s">
        <v>806</v>
      </c>
      <c r="H264" t="s">
        <v>402</v>
      </c>
      <c r="I264">
        <v>94534</v>
      </c>
      <c r="J264" s="136">
        <f>VLOOKUP(H264, 'TRI Crosswalk codes'!D:E, 2, FALSE)</f>
        <v>9</v>
      </c>
      <c r="K264">
        <v>326130</v>
      </c>
      <c r="L264" s="137" t="str">
        <f>VLOOKUP(K264, '2017-2022 NAICS'!C:D, 2, FALSE)</f>
        <v>Laminated Plastics Plate, Sheet (except Packaging), and Shape Manufacturing</v>
      </c>
      <c r="M264" s="137" t="str">
        <f>IF(COUNTIF('Raw TRI Data'!A:A, K264) &gt;0, "Yes", "No")</f>
        <v>No</v>
      </c>
      <c r="N264">
        <v>38.228830000000002</v>
      </c>
      <c r="O264">
        <v>-122.07747000000001</v>
      </c>
      <c r="P264" s="15">
        <v>110070059193</v>
      </c>
      <c r="Q264" s="15">
        <v>1319218310744</v>
      </c>
      <c r="R264" t="s">
        <v>335</v>
      </c>
      <c r="S264" t="s">
        <v>336</v>
      </c>
      <c r="T264" s="160">
        <v>2</v>
      </c>
      <c r="U264" s="136" t="str">
        <f>VLOOKUP(T264, 'TRI Crosswalk codes'!A:B, 2, FALSE)</f>
        <v>100 to 999</v>
      </c>
      <c r="V264" t="s">
        <v>337</v>
      </c>
      <c r="W264">
        <v>0</v>
      </c>
      <c r="Y264">
        <v>0</v>
      </c>
      <c r="Z264">
        <v>0</v>
      </c>
      <c r="AA264" t="s">
        <v>338</v>
      </c>
      <c r="AB264" s="137" t="str">
        <f t="shared" si="220"/>
        <v>Processing: As a formulation component; P201 - Additives</v>
      </c>
      <c r="AC264" s="137" t="s">
        <v>339</v>
      </c>
      <c r="AD264" s="26" t="str">
        <f>VLOOKUP(K264, 'NAICS OES Crosswalk'!A:C, 3, FALSE)</f>
        <v>Processing: Plastics Converting</v>
      </c>
      <c r="AE264" s="26" t="str">
        <f>_xlfn.XLOOKUP($C264,'TRIFD to COU Crosswalk'!A:A,'TRIFD to COU Crosswalk'!B:B)</f>
        <v>Processing: reactive flame retardant in transportation equipment manufacturing</v>
      </c>
      <c r="AF264" s="137" t="s">
        <v>807</v>
      </c>
      <c r="AH264" s="137" t="s">
        <v>552</v>
      </c>
      <c r="AI264" s="137"/>
      <c r="AK264" t="s">
        <v>341</v>
      </c>
      <c r="AL264" t="s">
        <v>341</v>
      </c>
      <c r="AM264" t="s">
        <v>341</v>
      </c>
      <c r="AN264" t="s">
        <v>341</v>
      </c>
      <c r="AO264" t="s">
        <v>341</v>
      </c>
      <c r="AP264" t="s">
        <v>341</v>
      </c>
      <c r="AQ264" t="s">
        <v>341</v>
      </c>
      <c r="AR264" t="s">
        <v>341</v>
      </c>
      <c r="AS264" t="s">
        <v>341</v>
      </c>
      <c r="AT264" t="s">
        <v>341</v>
      </c>
      <c r="AU264" t="s">
        <v>341</v>
      </c>
      <c r="AV264" t="s">
        <v>341</v>
      </c>
      <c r="AW264" t="s">
        <v>342</v>
      </c>
      <c r="AX264" t="s">
        <v>342</v>
      </c>
      <c r="AY264" t="s">
        <v>341</v>
      </c>
      <c r="AZ264" t="s">
        <v>341</v>
      </c>
      <c r="BA264" t="s">
        <v>341</v>
      </c>
      <c r="BB264" t="s">
        <v>341</v>
      </c>
      <c r="BC264" t="s">
        <v>341</v>
      </c>
      <c r="BD264" t="s">
        <v>341</v>
      </c>
      <c r="BE264" t="s">
        <v>341</v>
      </c>
      <c r="BF264" t="s">
        <v>341</v>
      </c>
      <c r="BG264" t="s">
        <v>341</v>
      </c>
      <c r="BH264" t="s">
        <v>341</v>
      </c>
      <c r="BI264" t="s">
        <v>341</v>
      </c>
      <c r="BJ264" t="s">
        <v>341</v>
      </c>
      <c r="BK264" t="s">
        <v>341</v>
      </c>
      <c r="BL264" t="s">
        <v>341</v>
      </c>
      <c r="BM264" t="s">
        <v>341</v>
      </c>
      <c r="BN264" t="s">
        <v>341</v>
      </c>
      <c r="BO264" t="s">
        <v>341</v>
      </c>
      <c r="BP264" t="s">
        <v>341</v>
      </c>
      <c r="BQ264" t="s">
        <v>341</v>
      </c>
      <c r="BR264" t="s">
        <v>341</v>
      </c>
      <c r="BS264" t="s">
        <v>341</v>
      </c>
      <c r="BT264" t="s">
        <v>341</v>
      </c>
      <c r="BU264" t="s">
        <v>341</v>
      </c>
      <c r="BV264" t="s">
        <v>341</v>
      </c>
      <c r="BW264" t="s">
        <v>341</v>
      </c>
      <c r="BX264" t="s">
        <v>341</v>
      </c>
      <c r="BY264" t="s">
        <v>341</v>
      </c>
      <c r="BZ264" t="s">
        <v>341</v>
      </c>
      <c r="CA264" t="s">
        <v>341</v>
      </c>
      <c r="CB264" t="s">
        <v>341</v>
      </c>
      <c r="CC264" t="s">
        <v>341</v>
      </c>
      <c r="CD264" t="s">
        <v>341</v>
      </c>
      <c r="CE264" t="s">
        <v>341</v>
      </c>
      <c r="CF264" t="s">
        <v>341</v>
      </c>
      <c r="CG264" t="s">
        <v>341</v>
      </c>
      <c r="CH264" t="s">
        <v>341</v>
      </c>
      <c r="CI264" t="s">
        <v>341</v>
      </c>
      <c r="CJ264" t="s">
        <v>341</v>
      </c>
      <c r="CK264" t="s">
        <v>341</v>
      </c>
      <c r="CL264" t="s">
        <v>341</v>
      </c>
      <c r="CM264" t="str">
        <f t="shared" si="221"/>
        <v/>
      </c>
      <c r="CN264" t="str">
        <f t="shared" si="222"/>
        <v/>
      </c>
      <c r="CO264" t="str">
        <f t="shared" si="223"/>
        <v/>
      </c>
      <c r="CP264" t="str">
        <f t="shared" si="224"/>
        <v/>
      </c>
      <c r="CQ264" t="str">
        <f t="shared" si="225"/>
        <v/>
      </c>
      <c r="CR264" t="str">
        <f t="shared" si="226"/>
        <v/>
      </c>
      <c r="CS264" t="str">
        <f t="shared" si="227"/>
        <v/>
      </c>
      <c r="CT264" t="str">
        <f t="shared" si="228"/>
        <v/>
      </c>
      <c r="CU264" t="str">
        <f t="shared" si="229"/>
        <v/>
      </c>
      <c r="CV264" t="str">
        <f t="shared" si="230"/>
        <v/>
      </c>
      <c r="CW264" t="str">
        <f t="shared" si="231"/>
        <v/>
      </c>
      <c r="CX264" t="str">
        <f t="shared" si="232"/>
        <v/>
      </c>
      <c r="CY264" t="str">
        <f t="shared" si="233"/>
        <v>Processing: As a formulation component</v>
      </c>
      <c r="CZ264" t="str">
        <f t="shared" si="234"/>
        <v>P201 - Additives</v>
      </c>
      <c r="DA264" t="str">
        <f t="shared" si="235"/>
        <v/>
      </c>
      <c r="DB264" t="str">
        <f t="shared" si="236"/>
        <v/>
      </c>
      <c r="DC264" t="str">
        <f t="shared" si="237"/>
        <v/>
      </c>
      <c r="DD264" t="str">
        <f t="shared" si="238"/>
        <v/>
      </c>
      <c r="DE264" t="str">
        <f t="shared" si="239"/>
        <v/>
      </c>
      <c r="DF264" t="str">
        <f t="shared" si="240"/>
        <v/>
      </c>
      <c r="DG264" t="str">
        <f t="shared" si="241"/>
        <v/>
      </c>
      <c r="DH264" t="str">
        <f t="shared" si="242"/>
        <v/>
      </c>
      <c r="DI264" t="str">
        <f t="shared" si="243"/>
        <v/>
      </c>
      <c r="DJ264" t="str">
        <f t="shared" si="244"/>
        <v/>
      </c>
      <c r="DK264" t="str">
        <f t="shared" si="245"/>
        <v/>
      </c>
      <c r="DL264" t="str">
        <f t="shared" si="246"/>
        <v/>
      </c>
      <c r="DM264" t="str">
        <f t="shared" si="247"/>
        <v/>
      </c>
      <c r="DN264" t="str">
        <f t="shared" si="248"/>
        <v/>
      </c>
      <c r="DO264" t="str">
        <f t="shared" si="249"/>
        <v/>
      </c>
      <c r="DP264" t="str">
        <f t="shared" si="250"/>
        <v/>
      </c>
      <c r="DQ264" t="str">
        <f t="shared" si="251"/>
        <v/>
      </c>
      <c r="DR264" t="str">
        <f t="shared" si="252"/>
        <v/>
      </c>
      <c r="DS264" t="str">
        <f t="shared" si="253"/>
        <v/>
      </c>
      <c r="DT264" t="str">
        <f t="shared" si="254"/>
        <v/>
      </c>
      <c r="DU264" t="str">
        <f t="shared" si="255"/>
        <v/>
      </c>
      <c r="DV264" t="str">
        <f t="shared" si="256"/>
        <v/>
      </c>
      <c r="DW264" t="str">
        <f t="shared" si="257"/>
        <v/>
      </c>
      <c r="DX264" t="str">
        <f t="shared" si="258"/>
        <v/>
      </c>
      <c r="DY264" t="str">
        <f t="shared" si="259"/>
        <v/>
      </c>
      <c r="DZ264" t="str">
        <f t="shared" si="260"/>
        <v/>
      </c>
      <c r="EA264" t="str">
        <f t="shared" si="261"/>
        <v/>
      </c>
      <c r="EB264" t="str">
        <f t="shared" si="262"/>
        <v/>
      </c>
      <c r="EC264" t="str">
        <f t="shared" si="263"/>
        <v/>
      </c>
      <c r="ED264" t="str">
        <f t="shared" si="264"/>
        <v/>
      </c>
      <c r="EE264" t="str">
        <f t="shared" si="265"/>
        <v/>
      </c>
      <c r="EF264" t="str">
        <f t="shared" si="266"/>
        <v/>
      </c>
      <c r="EG264" t="str">
        <f t="shared" si="267"/>
        <v/>
      </c>
      <c r="EH264" t="str">
        <f t="shared" si="268"/>
        <v/>
      </c>
      <c r="EI264" t="str">
        <f t="shared" si="269"/>
        <v/>
      </c>
      <c r="EJ264" t="str">
        <f t="shared" si="270"/>
        <v/>
      </c>
      <c r="EK264" t="str">
        <f t="shared" si="271"/>
        <v/>
      </c>
      <c r="EL264" t="str">
        <f t="shared" si="272"/>
        <v/>
      </c>
      <c r="EM264" t="str">
        <f t="shared" si="273"/>
        <v/>
      </c>
      <c r="EN264" t="str">
        <f t="shared" si="274"/>
        <v/>
      </c>
    </row>
    <row r="265" spans="1:144" ht="86.45">
      <c r="A265" s="7" t="s">
        <v>328</v>
      </c>
      <c r="B265" s="7">
        <v>2020</v>
      </c>
      <c r="C265" t="s">
        <v>803</v>
      </c>
      <c r="D265" t="s">
        <v>804</v>
      </c>
      <c r="E265" t="s">
        <v>805</v>
      </c>
      <c r="F265" t="s">
        <v>754</v>
      </c>
      <c r="G265" t="s">
        <v>806</v>
      </c>
      <c r="H265" t="s">
        <v>402</v>
      </c>
      <c r="I265">
        <v>94534</v>
      </c>
      <c r="J265" s="136">
        <f>VLOOKUP(H265, 'TRI Crosswalk codes'!D:E, 2, FALSE)</f>
        <v>9</v>
      </c>
      <c r="K265">
        <v>326130</v>
      </c>
      <c r="L265" s="137" t="str">
        <f>VLOOKUP(K265, '2017-2022 NAICS'!C:D, 2, FALSE)</f>
        <v>Laminated Plastics Plate, Sheet (except Packaging), and Shape Manufacturing</v>
      </c>
      <c r="M265" s="137" t="str">
        <f>IF(COUNTIF('Raw TRI Data'!A:A, K265) &gt;0, "Yes", "No")</f>
        <v>No</v>
      </c>
      <c r="N265">
        <v>38.228830000000002</v>
      </c>
      <c r="O265">
        <v>-122.07747000000001</v>
      </c>
      <c r="P265" s="15">
        <v>110070059193</v>
      </c>
      <c r="Q265" s="15">
        <v>1320218662450</v>
      </c>
      <c r="R265" t="s">
        <v>335</v>
      </c>
      <c r="S265" t="s">
        <v>336</v>
      </c>
      <c r="T265" s="160">
        <v>2</v>
      </c>
      <c r="U265" s="136" t="str">
        <f>VLOOKUP(T265, 'TRI Crosswalk codes'!A:B, 2, FALSE)</f>
        <v>100 to 999</v>
      </c>
      <c r="V265" t="s">
        <v>337</v>
      </c>
      <c r="W265">
        <v>0</v>
      </c>
      <c r="Y265">
        <v>0</v>
      </c>
      <c r="Z265">
        <v>0</v>
      </c>
      <c r="AA265" t="s">
        <v>338</v>
      </c>
      <c r="AB265" s="137" t="str">
        <f t="shared" si="220"/>
        <v>Processing: As a formulation component; P201 - Additives</v>
      </c>
      <c r="AC265" s="137" t="s">
        <v>339</v>
      </c>
      <c r="AD265" s="26" t="str">
        <f>VLOOKUP(K265, 'NAICS OES Crosswalk'!A:C, 3, FALSE)</f>
        <v>Processing: Plastics Converting</v>
      </c>
      <c r="AE265" s="26" t="str">
        <f>_xlfn.XLOOKUP($C265,'TRIFD to COU Crosswalk'!A:A,'TRIFD to COU Crosswalk'!B:B)</f>
        <v>Processing: reactive flame retardant in transportation equipment manufacturing</v>
      </c>
      <c r="AF265" s="137" t="s">
        <v>807</v>
      </c>
      <c r="AH265" s="137" t="s">
        <v>552</v>
      </c>
      <c r="AI265" s="255"/>
      <c r="AK265" t="s">
        <v>341</v>
      </c>
      <c r="AL265" t="s">
        <v>341</v>
      </c>
      <c r="AM265" t="s">
        <v>341</v>
      </c>
      <c r="AN265" t="s">
        <v>341</v>
      </c>
      <c r="AO265" t="s">
        <v>341</v>
      </c>
      <c r="AP265" t="s">
        <v>341</v>
      </c>
      <c r="AQ265" t="s">
        <v>341</v>
      </c>
      <c r="AR265" t="s">
        <v>341</v>
      </c>
      <c r="AS265" t="s">
        <v>341</v>
      </c>
      <c r="AT265" t="s">
        <v>341</v>
      </c>
      <c r="AU265" t="s">
        <v>341</v>
      </c>
      <c r="AV265" t="s">
        <v>341</v>
      </c>
      <c r="AW265" t="s">
        <v>342</v>
      </c>
      <c r="AX265" t="s">
        <v>342</v>
      </c>
      <c r="AY265" t="s">
        <v>341</v>
      </c>
      <c r="AZ265" t="s">
        <v>341</v>
      </c>
      <c r="BA265" t="s">
        <v>341</v>
      </c>
      <c r="BB265" t="s">
        <v>341</v>
      </c>
      <c r="BC265" t="s">
        <v>341</v>
      </c>
      <c r="BD265" t="s">
        <v>341</v>
      </c>
      <c r="BE265" t="s">
        <v>341</v>
      </c>
      <c r="BF265" t="s">
        <v>341</v>
      </c>
      <c r="BG265" t="s">
        <v>341</v>
      </c>
      <c r="BH265" t="s">
        <v>341</v>
      </c>
      <c r="BI265" t="s">
        <v>341</v>
      </c>
      <c r="BJ265" t="s">
        <v>341</v>
      </c>
      <c r="BK265" t="s">
        <v>341</v>
      </c>
      <c r="BL265" t="s">
        <v>341</v>
      </c>
      <c r="BM265" t="s">
        <v>341</v>
      </c>
      <c r="BN265" t="s">
        <v>341</v>
      </c>
      <c r="BO265" t="s">
        <v>341</v>
      </c>
      <c r="BP265" t="s">
        <v>341</v>
      </c>
      <c r="BQ265" t="s">
        <v>341</v>
      </c>
      <c r="BR265" t="s">
        <v>341</v>
      </c>
      <c r="BS265" t="s">
        <v>341</v>
      </c>
      <c r="BT265" t="s">
        <v>341</v>
      </c>
      <c r="BU265" t="s">
        <v>341</v>
      </c>
      <c r="BV265" t="s">
        <v>341</v>
      </c>
      <c r="BW265" t="s">
        <v>341</v>
      </c>
      <c r="BX265" t="s">
        <v>341</v>
      </c>
      <c r="BY265" t="s">
        <v>341</v>
      </c>
      <c r="BZ265" t="s">
        <v>341</v>
      </c>
      <c r="CA265" t="s">
        <v>341</v>
      </c>
      <c r="CB265" t="s">
        <v>341</v>
      </c>
      <c r="CC265" t="s">
        <v>341</v>
      </c>
      <c r="CD265" t="s">
        <v>341</v>
      </c>
      <c r="CE265" t="s">
        <v>341</v>
      </c>
      <c r="CF265" t="s">
        <v>341</v>
      </c>
      <c r="CG265" t="s">
        <v>341</v>
      </c>
      <c r="CH265" t="s">
        <v>341</v>
      </c>
      <c r="CI265" t="s">
        <v>341</v>
      </c>
      <c r="CJ265" t="s">
        <v>341</v>
      </c>
      <c r="CK265" t="s">
        <v>341</v>
      </c>
      <c r="CL265" t="s">
        <v>341</v>
      </c>
      <c r="CM265" t="str">
        <f t="shared" si="221"/>
        <v/>
      </c>
      <c r="CN265" t="str">
        <f t="shared" si="222"/>
        <v/>
      </c>
      <c r="CO265" t="str">
        <f t="shared" si="223"/>
        <v/>
      </c>
      <c r="CP265" t="str">
        <f t="shared" si="224"/>
        <v/>
      </c>
      <c r="CQ265" t="str">
        <f t="shared" si="225"/>
        <v/>
      </c>
      <c r="CR265" t="str">
        <f t="shared" si="226"/>
        <v/>
      </c>
      <c r="CS265" t="str">
        <f t="shared" si="227"/>
        <v/>
      </c>
      <c r="CT265" t="str">
        <f t="shared" si="228"/>
        <v/>
      </c>
      <c r="CU265" t="str">
        <f t="shared" si="229"/>
        <v/>
      </c>
      <c r="CV265" t="str">
        <f t="shared" si="230"/>
        <v/>
      </c>
      <c r="CW265" t="str">
        <f t="shared" si="231"/>
        <v/>
      </c>
      <c r="CX265" t="str">
        <f t="shared" si="232"/>
        <v/>
      </c>
      <c r="CY265" t="str">
        <f t="shared" si="233"/>
        <v>Processing: As a formulation component</v>
      </c>
      <c r="CZ265" t="str">
        <f t="shared" si="234"/>
        <v>P201 - Additives</v>
      </c>
      <c r="DA265" t="str">
        <f t="shared" si="235"/>
        <v/>
      </c>
      <c r="DB265" t="str">
        <f t="shared" si="236"/>
        <v/>
      </c>
      <c r="DC265" t="str">
        <f t="shared" si="237"/>
        <v/>
      </c>
      <c r="DD265" t="str">
        <f t="shared" si="238"/>
        <v/>
      </c>
      <c r="DE265" t="str">
        <f t="shared" si="239"/>
        <v/>
      </c>
      <c r="DF265" t="str">
        <f t="shared" si="240"/>
        <v/>
      </c>
      <c r="DG265" t="str">
        <f t="shared" si="241"/>
        <v/>
      </c>
      <c r="DH265" t="str">
        <f t="shared" si="242"/>
        <v/>
      </c>
      <c r="DI265" t="str">
        <f t="shared" si="243"/>
        <v/>
      </c>
      <c r="DJ265" t="str">
        <f t="shared" si="244"/>
        <v/>
      </c>
      <c r="DK265" t="str">
        <f t="shared" si="245"/>
        <v/>
      </c>
      <c r="DL265" t="str">
        <f t="shared" si="246"/>
        <v/>
      </c>
      <c r="DM265" t="str">
        <f t="shared" si="247"/>
        <v/>
      </c>
      <c r="DN265" t="str">
        <f t="shared" si="248"/>
        <v/>
      </c>
      <c r="DO265" t="str">
        <f t="shared" si="249"/>
        <v/>
      </c>
      <c r="DP265" t="str">
        <f t="shared" si="250"/>
        <v/>
      </c>
      <c r="DQ265" t="str">
        <f t="shared" si="251"/>
        <v/>
      </c>
      <c r="DR265" t="str">
        <f t="shared" si="252"/>
        <v/>
      </c>
      <c r="DS265" t="str">
        <f t="shared" si="253"/>
        <v/>
      </c>
      <c r="DT265" t="str">
        <f t="shared" si="254"/>
        <v/>
      </c>
      <c r="DU265" t="str">
        <f t="shared" si="255"/>
        <v/>
      </c>
      <c r="DV265" t="str">
        <f t="shared" si="256"/>
        <v/>
      </c>
      <c r="DW265" t="str">
        <f t="shared" si="257"/>
        <v/>
      </c>
      <c r="DX265" t="str">
        <f t="shared" si="258"/>
        <v/>
      </c>
      <c r="DY265" t="str">
        <f t="shared" si="259"/>
        <v/>
      </c>
      <c r="DZ265" t="str">
        <f t="shared" si="260"/>
        <v/>
      </c>
      <c r="EA265" t="str">
        <f t="shared" si="261"/>
        <v/>
      </c>
      <c r="EB265" t="str">
        <f t="shared" si="262"/>
        <v/>
      </c>
      <c r="EC265" t="str">
        <f t="shared" si="263"/>
        <v/>
      </c>
      <c r="ED265" t="str">
        <f t="shared" si="264"/>
        <v/>
      </c>
      <c r="EE265" t="str">
        <f t="shared" si="265"/>
        <v/>
      </c>
      <c r="EF265" t="str">
        <f t="shared" si="266"/>
        <v/>
      </c>
      <c r="EG265" t="str">
        <f t="shared" si="267"/>
        <v/>
      </c>
      <c r="EH265" t="str">
        <f t="shared" si="268"/>
        <v/>
      </c>
      <c r="EI265" t="str">
        <f t="shared" si="269"/>
        <v/>
      </c>
      <c r="EJ265" t="str">
        <f t="shared" si="270"/>
        <v/>
      </c>
      <c r="EK265" t="str">
        <f t="shared" si="271"/>
        <v/>
      </c>
      <c r="EL265" t="str">
        <f t="shared" si="272"/>
        <v/>
      </c>
      <c r="EM265" t="str">
        <f t="shared" si="273"/>
        <v/>
      </c>
      <c r="EN265" t="str">
        <f t="shared" si="274"/>
        <v/>
      </c>
    </row>
    <row r="266" spans="1:144" ht="86.45">
      <c r="A266" s="7" t="s">
        <v>328</v>
      </c>
      <c r="B266" s="7">
        <v>2021</v>
      </c>
      <c r="C266" t="s">
        <v>803</v>
      </c>
      <c r="D266" t="s">
        <v>804</v>
      </c>
      <c r="E266" t="s">
        <v>805</v>
      </c>
      <c r="F266" t="s">
        <v>754</v>
      </c>
      <c r="G266" t="s">
        <v>806</v>
      </c>
      <c r="H266" t="s">
        <v>402</v>
      </c>
      <c r="I266">
        <v>94534</v>
      </c>
      <c r="J266" s="136">
        <f>VLOOKUP(H266, 'TRI Crosswalk codes'!D:E, 2, FALSE)</f>
        <v>9</v>
      </c>
      <c r="K266">
        <v>326130</v>
      </c>
      <c r="L266" s="137" t="str">
        <f>VLOOKUP(K266, '2017-2022 NAICS'!C:D, 2, FALSE)</f>
        <v>Laminated Plastics Plate, Sheet (except Packaging), and Shape Manufacturing</v>
      </c>
      <c r="M266" s="137" t="str">
        <f>IF(COUNTIF('Raw TRI Data'!A:A, K266) &gt;0, "Yes", "No")</f>
        <v>No</v>
      </c>
      <c r="N266">
        <v>38.228830000000002</v>
      </c>
      <c r="O266">
        <v>-122.07747000000001</v>
      </c>
      <c r="P266" s="15">
        <v>110070059193</v>
      </c>
      <c r="Q266" s="15">
        <v>1321219808425</v>
      </c>
      <c r="R266" t="s">
        <v>335</v>
      </c>
      <c r="S266" t="s">
        <v>336</v>
      </c>
      <c r="T266" s="160">
        <v>2</v>
      </c>
      <c r="U266" s="136" t="str">
        <f>VLOOKUP(T266, 'TRI Crosswalk codes'!A:B, 2, FALSE)</f>
        <v>100 to 999</v>
      </c>
      <c r="V266" t="s">
        <v>337</v>
      </c>
      <c r="W266">
        <v>0</v>
      </c>
      <c r="Y266">
        <v>0</v>
      </c>
      <c r="Z266">
        <v>0</v>
      </c>
      <c r="AA266" t="s">
        <v>338</v>
      </c>
      <c r="AB266" s="137" t="str">
        <f t="shared" si="220"/>
        <v>Processing: As a formulation component; P201 - Additives</v>
      </c>
      <c r="AC266" s="137" t="s">
        <v>339</v>
      </c>
      <c r="AD266" s="26" t="str">
        <f>VLOOKUP(K266, 'NAICS OES Crosswalk'!A:C, 3, FALSE)</f>
        <v>Processing: Plastics Converting</v>
      </c>
      <c r="AE266" s="26" t="str">
        <f>_xlfn.XLOOKUP($C266,'TRIFD to COU Crosswalk'!A:A,'TRIFD to COU Crosswalk'!B:B)</f>
        <v>Processing: reactive flame retardant in transportation equipment manufacturing</v>
      </c>
      <c r="AF266" s="137" t="s">
        <v>807</v>
      </c>
      <c r="AH266" s="137" t="s">
        <v>552</v>
      </c>
      <c r="AI266" s="255"/>
      <c r="AK266" t="s">
        <v>341</v>
      </c>
      <c r="AL266" t="s">
        <v>341</v>
      </c>
      <c r="AM266" t="s">
        <v>341</v>
      </c>
      <c r="AN266" t="s">
        <v>341</v>
      </c>
      <c r="AO266" t="s">
        <v>341</v>
      </c>
      <c r="AP266" t="s">
        <v>341</v>
      </c>
      <c r="AQ266" t="s">
        <v>341</v>
      </c>
      <c r="AR266" t="s">
        <v>341</v>
      </c>
      <c r="AS266" t="s">
        <v>341</v>
      </c>
      <c r="AT266" t="s">
        <v>341</v>
      </c>
      <c r="AU266" t="s">
        <v>341</v>
      </c>
      <c r="AV266" t="s">
        <v>341</v>
      </c>
      <c r="AW266" t="s">
        <v>342</v>
      </c>
      <c r="AX266" t="s">
        <v>342</v>
      </c>
      <c r="AY266" t="s">
        <v>341</v>
      </c>
      <c r="AZ266" t="s">
        <v>341</v>
      </c>
      <c r="BA266" t="s">
        <v>341</v>
      </c>
      <c r="BB266" t="s">
        <v>341</v>
      </c>
      <c r="BC266" t="s">
        <v>341</v>
      </c>
      <c r="BD266" t="s">
        <v>341</v>
      </c>
      <c r="BE266" t="s">
        <v>341</v>
      </c>
      <c r="BF266" t="s">
        <v>341</v>
      </c>
      <c r="BG266" t="s">
        <v>341</v>
      </c>
      <c r="BH266" t="s">
        <v>341</v>
      </c>
      <c r="BI266" t="s">
        <v>341</v>
      </c>
      <c r="BJ266" t="s">
        <v>341</v>
      </c>
      <c r="BK266" t="s">
        <v>341</v>
      </c>
      <c r="BL266" t="s">
        <v>341</v>
      </c>
      <c r="BM266" t="s">
        <v>341</v>
      </c>
      <c r="BN266" t="s">
        <v>341</v>
      </c>
      <c r="BO266" t="s">
        <v>341</v>
      </c>
      <c r="BP266" t="s">
        <v>341</v>
      </c>
      <c r="BQ266" t="s">
        <v>341</v>
      </c>
      <c r="BR266" t="s">
        <v>341</v>
      </c>
      <c r="BS266" t="s">
        <v>341</v>
      </c>
      <c r="BT266" t="s">
        <v>341</v>
      </c>
      <c r="BU266" t="s">
        <v>341</v>
      </c>
      <c r="BV266" t="s">
        <v>341</v>
      </c>
      <c r="BW266" t="s">
        <v>341</v>
      </c>
      <c r="BX266" t="s">
        <v>341</v>
      </c>
      <c r="BY266" t="s">
        <v>341</v>
      </c>
      <c r="BZ266" t="s">
        <v>341</v>
      </c>
      <c r="CA266" t="s">
        <v>341</v>
      </c>
      <c r="CB266" t="s">
        <v>341</v>
      </c>
      <c r="CC266" t="s">
        <v>341</v>
      </c>
      <c r="CD266" t="s">
        <v>341</v>
      </c>
      <c r="CE266" t="s">
        <v>341</v>
      </c>
      <c r="CF266" t="s">
        <v>341</v>
      </c>
      <c r="CG266" t="s">
        <v>341</v>
      </c>
      <c r="CH266" t="s">
        <v>341</v>
      </c>
      <c r="CI266" t="s">
        <v>341</v>
      </c>
      <c r="CJ266" t="s">
        <v>341</v>
      </c>
      <c r="CK266" t="s">
        <v>341</v>
      </c>
      <c r="CL266" t="s">
        <v>341</v>
      </c>
      <c r="CM266" t="str">
        <f t="shared" si="221"/>
        <v/>
      </c>
      <c r="CN266" t="str">
        <f t="shared" si="222"/>
        <v/>
      </c>
      <c r="CO266" t="str">
        <f t="shared" si="223"/>
        <v/>
      </c>
      <c r="CP266" t="str">
        <f t="shared" si="224"/>
        <v/>
      </c>
      <c r="CQ266" t="str">
        <f t="shared" si="225"/>
        <v/>
      </c>
      <c r="CR266" t="str">
        <f t="shared" si="226"/>
        <v/>
      </c>
      <c r="CS266" t="str">
        <f t="shared" si="227"/>
        <v/>
      </c>
      <c r="CT266" t="str">
        <f t="shared" si="228"/>
        <v/>
      </c>
      <c r="CU266" t="str">
        <f t="shared" si="229"/>
        <v/>
      </c>
      <c r="CV266" t="str">
        <f t="shared" si="230"/>
        <v/>
      </c>
      <c r="CW266" t="str">
        <f t="shared" si="231"/>
        <v/>
      </c>
      <c r="CX266" t="str">
        <f t="shared" si="232"/>
        <v/>
      </c>
      <c r="CY266" t="str">
        <f t="shared" si="233"/>
        <v>Processing: As a formulation component</v>
      </c>
      <c r="CZ266" t="str">
        <f t="shared" si="234"/>
        <v>P201 - Additives</v>
      </c>
      <c r="DA266" t="str">
        <f t="shared" si="235"/>
        <v/>
      </c>
      <c r="DB266" t="str">
        <f t="shared" si="236"/>
        <v/>
      </c>
      <c r="DC266" t="str">
        <f t="shared" si="237"/>
        <v/>
      </c>
      <c r="DD266" t="str">
        <f t="shared" si="238"/>
        <v/>
      </c>
      <c r="DE266" t="str">
        <f t="shared" si="239"/>
        <v/>
      </c>
      <c r="DF266" t="str">
        <f t="shared" si="240"/>
        <v/>
      </c>
      <c r="DG266" t="str">
        <f t="shared" si="241"/>
        <v/>
      </c>
      <c r="DH266" t="str">
        <f t="shared" si="242"/>
        <v/>
      </c>
      <c r="DI266" t="str">
        <f t="shared" si="243"/>
        <v/>
      </c>
      <c r="DJ266" t="str">
        <f t="shared" si="244"/>
        <v/>
      </c>
      <c r="DK266" t="str">
        <f t="shared" si="245"/>
        <v/>
      </c>
      <c r="DL266" t="str">
        <f t="shared" si="246"/>
        <v/>
      </c>
      <c r="DM266" t="str">
        <f t="shared" si="247"/>
        <v/>
      </c>
      <c r="DN266" t="str">
        <f t="shared" si="248"/>
        <v/>
      </c>
      <c r="DO266" t="str">
        <f t="shared" si="249"/>
        <v/>
      </c>
      <c r="DP266" t="str">
        <f t="shared" si="250"/>
        <v/>
      </c>
      <c r="DQ266" t="str">
        <f t="shared" si="251"/>
        <v/>
      </c>
      <c r="DR266" t="str">
        <f t="shared" si="252"/>
        <v/>
      </c>
      <c r="DS266" t="str">
        <f t="shared" si="253"/>
        <v/>
      </c>
      <c r="DT266" t="str">
        <f t="shared" si="254"/>
        <v/>
      </c>
      <c r="DU266" t="str">
        <f t="shared" si="255"/>
        <v/>
      </c>
      <c r="DV266" t="str">
        <f t="shared" si="256"/>
        <v/>
      </c>
      <c r="DW266" t="str">
        <f t="shared" si="257"/>
        <v/>
      </c>
      <c r="DX266" t="str">
        <f t="shared" si="258"/>
        <v/>
      </c>
      <c r="DY266" t="str">
        <f t="shared" si="259"/>
        <v/>
      </c>
      <c r="DZ266" t="str">
        <f t="shared" si="260"/>
        <v/>
      </c>
      <c r="EA266" t="str">
        <f t="shared" si="261"/>
        <v/>
      </c>
      <c r="EB266" t="str">
        <f t="shared" si="262"/>
        <v/>
      </c>
      <c r="EC266" t="str">
        <f t="shared" si="263"/>
        <v/>
      </c>
      <c r="ED266" t="str">
        <f t="shared" si="264"/>
        <v/>
      </c>
      <c r="EE266" t="str">
        <f t="shared" si="265"/>
        <v/>
      </c>
      <c r="EF266" t="str">
        <f t="shared" si="266"/>
        <v/>
      </c>
      <c r="EG266" t="str">
        <f t="shared" si="267"/>
        <v/>
      </c>
      <c r="EH266" t="str">
        <f t="shared" si="268"/>
        <v/>
      </c>
      <c r="EI266" t="str">
        <f t="shared" si="269"/>
        <v/>
      </c>
      <c r="EJ266" t="str">
        <f t="shared" si="270"/>
        <v/>
      </c>
      <c r="EK266" t="str">
        <f t="shared" si="271"/>
        <v/>
      </c>
      <c r="EL266" t="str">
        <f t="shared" si="272"/>
        <v/>
      </c>
      <c r="EM266" t="str">
        <f t="shared" si="273"/>
        <v/>
      </c>
      <c r="EN266" t="str">
        <f t="shared" si="274"/>
        <v/>
      </c>
    </row>
    <row r="267" spans="1:144" ht="28.9">
      <c r="A267" s="7" t="s">
        <v>328</v>
      </c>
      <c r="B267" s="7">
        <v>2019</v>
      </c>
      <c r="C267" t="s">
        <v>808</v>
      </c>
      <c r="D267" t="s">
        <v>809</v>
      </c>
      <c r="E267" t="s">
        <v>810</v>
      </c>
      <c r="F267" t="s">
        <v>811</v>
      </c>
      <c r="G267" t="s">
        <v>812</v>
      </c>
      <c r="H267" t="s">
        <v>625</v>
      </c>
      <c r="I267">
        <v>46312</v>
      </c>
      <c r="J267" s="136">
        <f>VLOOKUP(H267, 'TRI Crosswalk codes'!D:E, 2, FALSE)</f>
        <v>5</v>
      </c>
      <c r="K267">
        <v>562211</v>
      </c>
      <c r="L267" s="137" t="str">
        <f>VLOOKUP(K267, '2017-2022 NAICS'!C:D, 2, FALSE)</f>
        <v>Hazardous Waste Treatment and Disposal</v>
      </c>
      <c r="M267" s="137" t="str">
        <f>IF(COUNTIF('Raw TRI Data'!A:A, K267) &gt;0, "Yes", "No")</f>
        <v>No</v>
      </c>
      <c r="N267">
        <v>41.633440999999998</v>
      </c>
      <c r="O267">
        <v>-87.461568</v>
      </c>
      <c r="P267" s="15">
        <v>110000397874</v>
      </c>
      <c r="Q267" s="15">
        <v>1319218434138</v>
      </c>
      <c r="R267" t="s">
        <v>335</v>
      </c>
      <c r="S267" t="s">
        <v>336</v>
      </c>
      <c r="T267" s="160">
        <v>1</v>
      </c>
      <c r="U267" s="136" t="str">
        <f>VLOOKUP(T267, 'TRI Crosswalk codes'!A:B, 2, FALSE)</f>
        <v>0 to 99</v>
      </c>
      <c r="V267" t="s">
        <v>337</v>
      </c>
      <c r="W267">
        <v>0</v>
      </c>
      <c r="Y267">
        <v>0</v>
      </c>
      <c r="Z267">
        <v>0</v>
      </c>
      <c r="AA267" t="s">
        <v>338</v>
      </c>
      <c r="AB267" s="137" t="str">
        <f t="shared" si="220"/>
        <v>Processing: As an impurity; Processing: Recycling</v>
      </c>
      <c r="AC267" s="137" t="s">
        <v>339</v>
      </c>
      <c r="AD267" s="26" t="str">
        <f>VLOOKUP(K267, 'NAICS OES Crosswalk'!A:C, 3, FALSE)</f>
        <v>Disposal</v>
      </c>
      <c r="AE267" s="26" t="str">
        <f>_xlfn.XLOOKUP($C267,'TRIFD to COU Crosswalk'!A:A,'TRIFD to COU Crosswalk'!B:B)</f>
        <v>Disposal</v>
      </c>
      <c r="AF267" s="137" t="s">
        <v>813</v>
      </c>
      <c r="AH267" s="137" t="s">
        <v>381</v>
      </c>
      <c r="AK267" t="s">
        <v>341</v>
      </c>
      <c r="AL267" t="s">
        <v>341</v>
      </c>
      <c r="AM267" t="s">
        <v>341</v>
      </c>
      <c r="AN267" t="s">
        <v>341</v>
      </c>
      <c r="AO267" t="s">
        <v>341</v>
      </c>
      <c r="AP267" t="s">
        <v>341</v>
      </c>
      <c r="AQ267" t="s">
        <v>341</v>
      </c>
      <c r="AR267" t="s">
        <v>341</v>
      </c>
      <c r="AS267" t="s">
        <v>341</v>
      </c>
      <c r="AT267" t="s">
        <v>341</v>
      </c>
      <c r="AU267" t="s">
        <v>341</v>
      </c>
      <c r="AV267" t="s">
        <v>341</v>
      </c>
      <c r="AW267" t="s">
        <v>341</v>
      </c>
      <c r="AX267" t="s">
        <v>341</v>
      </c>
      <c r="AY267" t="s">
        <v>341</v>
      </c>
      <c r="AZ267" t="s">
        <v>341</v>
      </c>
      <c r="BA267" t="s">
        <v>341</v>
      </c>
      <c r="BB267" t="s">
        <v>341</v>
      </c>
      <c r="BC267" t="s">
        <v>341</v>
      </c>
      <c r="BD267" t="s">
        <v>341</v>
      </c>
      <c r="BE267" t="s">
        <v>341</v>
      </c>
      <c r="BF267" t="s">
        <v>341</v>
      </c>
      <c r="BG267" t="s">
        <v>341</v>
      </c>
      <c r="BH267" t="s">
        <v>341</v>
      </c>
      <c r="BI267" t="s">
        <v>341</v>
      </c>
      <c r="BJ267" t="s">
        <v>341</v>
      </c>
      <c r="BK267" t="s">
        <v>341</v>
      </c>
      <c r="BL267" t="s">
        <v>342</v>
      </c>
      <c r="BM267" t="s">
        <v>342</v>
      </c>
      <c r="BN267" t="s">
        <v>341</v>
      </c>
      <c r="BO267" t="s">
        <v>341</v>
      </c>
      <c r="BP267" t="s">
        <v>341</v>
      </c>
      <c r="BQ267" t="s">
        <v>341</v>
      </c>
      <c r="BR267" t="s">
        <v>341</v>
      </c>
      <c r="BS267" t="s">
        <v>341</v>
      </c>
      <c r="BT267" t="s">
        <v>341</v>
      </c>
      <c r="BU267" t="s">
        <v>341</v>
      </c>
      <c r="BV267" t="s">
        <v>341</v>
      </c>
      <c r="BW267" t="s">
        <v>341</v>
      </c>
      <c r="BX267" t="s">
        <v>341</v>
      </c>
      <c r="BY267" t="s">
        <v>341</v>
      </c>
      <c r="BZ267" t="s">
        <v>341</v>
      </c>
      <c r="CA267" t="s">
        <v>341</v>
      </c>
      <c r="CB267" t="s">
        <v>341</v>
      </c>
      <c r="CC267" t="s">
        <v>341</v>
      </c>
      <c r="CD267" t="s">
        <v>341</v>
      </c>
      <c r="CE267" t="s">
        <v>341</v>
      </c>
      <c r="CF267" t="s">
        <v>341</v>
      </c>
      <c r="CG267" t="s">
        <v>341</v>
      </c>
      <c r="CH267" t="s">
        <v>341</v>
      </c>
      <c r="CI267" t="s">
        <v>341</v>
      </c>
      <c r="CJ267" t="s">
        <v>341</v>
      </c>
      <c r="CK267" t="s">
        <v>341</v>
      </c>
      <c r="CL267" t="s">
        <v>341</v>
      </c>
      <c r="CM267" t="str">
        <f t="shared" si="221"/>
        <v/>
      </c>
      <c r="CN267" t="str">
        <f t="shared" si="222"/>
        <v/>
      </c>
      <c r="CO267" t="str">
        <f t="shared" si="223"/>
        <v/>
      </c>
      <c r="CP267" t="str">
        <f t="shared" si="224"/>
        <v/>
      </c>
      <c r="CQ267" t="str">
        <f t="shared" si="225"/>
        <v/>
      </c>
      <c r="CR267" t="str">
        <f t="shared" si="226"/>
        <v/>
      </c>
      <c r="CS267" t="str">
        <f t="shared" si="227"/>
        <v/>
      </c>
      <c r="CT267" t="str">
        <f t="shared" si="228"/>
        <v/>
      </c>
      <c r="CU267" t="str">
        <f t="shared" si="229"/>
        <v/>
      </c>
      <c r="CV267" t="str">
        <f t="shared" si="230"/>
        <v/>
      </c>
      <c r="CW267" t="str">
        <f t="shared" si="231"/>
        <v/>
      </c>
      <c r="CX267" t="str">
        <f t="shared" si="232"/>
        <v/>
      </c>
      <c r="CY267" t="str">
        <f t="shared" si="233"/>
        <v/>
      </c>
      <c r="CZ267" t="str">
        <f t="shared" si="234"/>
        <v/>
      </c>
      <c r="DA267" t="str">
        <f t="shared" si="235"/>
        <v/>
      </c>
      <c r="DB267" t="str">
        <f t="shared" si="236"/>
        <v/>
      </c>
      <c r="DC267" t="str">
        <f t="shared" si="237"/>
        <v/>
      </c>
      <c r="DD267" t="str">
        <f t="shared" si="238"/>
        <v/>
      </c>
      <c r="DE267" t="str">
        <f t="shared" si="239"/>
        <v/>
      </c>
      <c r="DF267" t="str">
        <f t="shared" si="240"/>
        <v/>
      </c>
      <c r="DG267" t="str">
        <f t="shared" si="241"/>
        <v/>
      </c>
      <c r="DH267" t="str">
        <f t="shared" si="242"/>
        <v/>
      </c>
      <c r="DI267" t="str">
        <f t="shared" si="243"/>
        <v/>
      </c>
      <c r="DJ267" t="str">
        <f t="shared" si="244"/>
        <v/>
      </c>
      <c r="DK267" t="str">
        <f t="shared" si="245"/>
        <v/>
      </c>
      <c r="DL267" t="str">
        <f t="shared" si="246"/>
        <v/>
      </c>
      <c r="DM267" t="str">
        <f t="shared" si="247"/>
        <v/>
      </c>
      <c r="DN267" t="str">
        <f t="shared" si="248"/>
        <v>Processing: As an impurity</v>
      </c>
      <c r="DO267" t="str">
        <f t="shared" si="249"/>
        <v>Processing: Recycling</v>
      </c>
      <c r="DP267" t="str">
        <f t="shared" si="250"/>
        <v/>
      </c>
      <c r="DQ267" t="str">
        <f t="shared" si="251"/>
        <v/>
      </c>
      <c r="DR267" t="str">
        <f t="shared" si="252"/>
        <v/>
      </c>
      <c r="DS267" t="str">
        <f t="shared" si="253"/>
        <v/>
      </c>
      <c r="DT267" t="str">
        <f t="shared" si="254"/>
        <v/>
      </c>
      <c r="DU267" t="str">
        <f t="shared" si="255"/>
        <v/>
      </c>
      <c r="DV267" t="str">
        <f t="shared" si="256"/>
        <v/>
      </c>
      <c r="DW267" t="str">
        <f t="shared" si="257"/>
        <v/>
      </c>
      <c r="DX267" t="str">
        <f t="shared" si="258"/>
        <v/>
      </c>
      <c r="DY267" t="str">
        <f t="shared" si="259"/>
        <v/>
      </c>
      <c r="DZ267" t="str">
        <f t="shared" si="260"/>
        <v/>
      </c>
      <c r="EA267" t="str">
        <f t="shared" si="261"/>
        <v/>
      </c>
      <c r="EB267" t="str">
        <f t="shared" si="262"/>
        <v/>
      </c>
      <c r="EC267" t="str">
        <f t="shared" si="263"/>
        <v/>
      </c>
      <c r="ED267" t="str">
        <f t="shared" si="264"/>
        <v/>
      </c>
      <c r="EE267" t="str">
        <f t="shared" si="265"/>
        <v/>
      </c>
      <c r="EF267" t="str">
        <f t="shared" si="266"/>
        <v/>
      </c>
      <c r="EG267" t="str">
        <f t="shared" si="267"/>
        <v/>
      </c>
      <c r="EH267" t="str">
        <f t="shared" si="268"/>
        <v/>
      </c>
      <c r="EI267" t="str">
        <f t="shared" si="269"/>
        <v/>
      </c>
      <c r="EJ267" t="str">
        <f t="shared" si="270"/>
        <v/>
      </c>
      <c r="EK267" t="str">
        <f t="shared" si="271"/>
        <v/>
      </c>
      <c r="EL267" t="str">
        <f t="shared" si="272"/>
        <v/>
      </c>
      <c r="EM267" t="str">
        <f t="shared" si="273"/>
        <v/>
      </c>
      <c r="EN267" t="str">
        <f t="shared" si="274"/>
        <v/>
      </c>
    </row>
    <row r="268" spans="1:144" ht="28.9">
      <c r="A268" s="7" t="s">
        <v>328</v>
      </c>
      <c r="B268" s="7">
        <v>2021</v>
      </c>
      <c r="C268" t="s">
        <v>808</v>
      </c>
      <c r="D268" t="s">
        <v>809</v>
      </c>
      <c r="E268" t="s">
        <v>810</v>
      </c>
      <c r="F268" t="s">
        <v>811</v>
      </c>
      <c r="G268" t="s">
        <v>812</v>
      </c>
      <c r="H268" t="s">
        <v>625</v>
      </c>
      <c r="I268">
        <v>46312</v>
      </c>
      <c r="J268" s="136">
        <f>VLOOKUP(H268, 'TRI Crosswalk codes'!D:E, 2, FALSE)</f>
        <v>5</v>
      </c>
      <c r="K268">
        <v>562211</v>
      </c>
      <c r="L268" s="137" t="str">
        <f>VLOOKUP(K268, '2017-2022 NAICS'!C:D, 2, FALSE)</f>
        <v>Hazardous Waste Treatment and Disposal</v>
      </c>
      <c r="M268" s="137" t="str">
        <f>IF(COUNTIF('Raw TRI Data'!A:A, K268) &gt;0, "Yes", "No")</f>
        <v>No</v>
      </c>
      <c r="N268">
        <v>41.633440999999998</v>
      </c>
      <c r="O268">
        <v>-87.461568</v>
      </c>
      <c r="P268" s="15">
        <v>110000397874</v>
      </c>
      <c r="Q268" s="15">
        <v>1321220583684</v>
      </c>
      <c r="R268" t="s">
        <v>335</v>
      </c>
      <c r="S268" t="s">
        <v>336</v>
      </c>
      <c r="T268" s="160">
        <v>2</v>
      </c>
      <c r="U268" s="136" t="str">
        <f>VLOOKUP(T268, 'TRI Crosswalk codes'!A:B, 2, FALSE)</f>
        <v>100 to 999</v>
      </c>
      <c r="V268">
        <v>2</v>
      </c>
      <c r="W268">
        <v>2</v>
      </c>
      <c r="Y268">
        <v>0</v>
      </c>
      <c r="Z268">
        <v>2</v>
      </c>
      <c r="AA268" t="s">
        <v>338</v>
      </c>
      <c r="AB268" s="137" t="str">
        <f t="shared" si="220"/>
        <v>Otherwise Use: Ancillary or Other Use; Z399 - Other</v>
      </c>
      <c r="AC268" s="137" t="s">
        <v>339</v>
      </c>
      <c r="AD268" s="26" t="str">
        <f>VLOOKUP(K268, 'NAICS OES Crosswalk'!A:C, 3, FALSE)</f>
        <v>Disposal</v>
      </c>
      <c r="AE268" s="26" t="str">
        <f>_xlfn.XLOOKUP($C268,'TRIFD to COU Crosswalk'!A:A,'TRIFD to COU Crosswalk'!B:B)</f>
        <v>Disposal</v>
      </c>
      <c r="AF268" s="137" t="s">
        <v>813</v>
      </c>
      <c r="AH268" s="137" t="s">
        <v>381</v>
      </c>
      <c r="AK268" t="s">
        <v>341</v>
      </c>
      <c r="AL268" t="s">
        <v>341</v>
      </c>
      <c r="AM268" t="s">
        <v>341</v>
      </c>
      <c r="AN268" t="s">
        <v>341</v>
      </c>
      <c r="AO268" t="s">
        <v>341</v>
      </c>
      <c r="AP268" t="s">
        <v>341</v>
      </c>
      <c r="AQ268" t="s">
        <v>341</v>
      </c>
      <c r="AR268" t="s">
        <v>341</v>
      </c>
      <c r="AS268" t="s">
        <v>341</v>
      </c>
      <c r="AT268" t="s">
        <v>341</v>
      </c>
      <c r="AU268" t="s">
        <v>341</v>
      </c>
      <c r="AV268" t="s">
        <v>341</v>
      </c>
      <c r="AW268" t="s">
        <v>341</v>
      </c>
      <c r="AX268" t="s">
        <v>341</v>
      </c>
      <c r="AY268" t="s">
        <v>341</v>
      </c>
      <c r="AZ268" t="s">
        <v>341</v>
      </c>
      <c r="BA268" t="s">
        <v>341</v>
      </c>
      <c r="BB268" t="s">
        <v>341</v>
      </c>
      <c r="BC268" t="s">
        <v>341</v>
      </c>
      <c r="BD268" t="s">
        <v>341</v>
      </c>
      <c r="BE268" t="s">
        <v>341</v>
      </c>
      <c r="BF268" t="s">
        <v>341</v>
      </c>
      <c r="BG268" t="s">
        <v>341</v>
      </c>
      <c r="BH268" t="s">
        <v>341</v>
      </c>
      <c r="BI268" t="s">
        <v>341</v>
      </c>
      <c r="BJ268" t="s">
        <v>341</v>
      </c>
      <c r="BK268" t="s">
        <v>341</v>
      </c>
      <c r="BL268" t="s">
        <v>341</v>
      </c>
      <c r="BM268" t="s">
        <v>341</v>
      </c>
      <c r="BN268" t="s">
        <v>341</v>
      </c>
      <c r="BO268" t="s">
        <v>341</v>
      </c>
      <c r="BP268" t="s">
        <v>341</v>
      </c>
      <c r="BQ268" t="s">
        <v>341</v>
      </c>
      <c r="BR268" t="s">
        <v>341</v>
      </c>
      <c r="BS268" t="s">
        <v>341</v>
      </c>
      <c r="BT268" t="s">
        <v>341</v>
      </c>
      <c r="BU268" t="s">
        <v>341</v>
      </c>
      <c r="BV268" t="s">
        <v>341</v>
      </c>
      <c r="BW268" t="s">
        <v>341</v>
      </c>
      <c r="BX268" t="s">
        <v>341</v>
      </c>
      <c r="BY268" t="s">
        <v>341</v>
      </c>
      <c r="BZ268" t="s">
        <v>341</v>
      </c>
      <c r="CA268" t="s">
        <v>341</v>
      </c>
      <c r="CB268" t="s">
        <v>341</v>
      </c>
      <c r="CC268" t="s">
        <v>342</v>
      </c>
      <c r="CD268" t="s">
        <v>341</v>
      </c>
      <c r="CE268" t="s">
        <v>341</v>
      </c>
      <c r="CF268" t="s">
        <v>341</v>
      </c>
      <c r="CG268" t="s">
        <v>341</v>
      </c>
      <c r="CH268" t="s">
        <v>341</v>
      </c>
      <c r="CI268" t="s">
        <v>341</v>
      </c>
      <c r="CJ268" t="s">
        <v>341</v>
      </c>
      <c r="CK268" t="s">
        <v>341</v>
      </c>
      <c r="CL268" t="s">
        <v>342</v>
      </c>
      <c r="CM268" t="str">
        <f t="shared" si="221"/>
        <v/>
      </c>
      <c r="CN268" t="str">
        <f t="shared" si="222"/>
        <v/>
      </c>
      <c r="CO268" t="str">
        <f t="shared" si="223"/>
        <v/>
      </c>
      <c r="CP268" t="str">
        <f t="shared" si="224"/>
        <v/>
      </c>
      <c r="CQ268" t="str">
        <f t="shared" si="225"/>
        <v/>
      </c>
      <c r="CR268" t="str">
        <f t="shared" si="226"/>
        <v/>
      </c>
      <c r="CS268" t="str">
        <f t="shared" si="227"/>
        <v/>
      </c>
      <c r="CT268" t="str">
        <f t="shared" si="228"/>
        <v/>
      </c>
      <c r="CU268" t="str">
        <f t="shared" si="229"/>
        <v/>
      </c>
      <c r="CV268" t="str">
        <f t="shared" si="230"/>
        <v/>
      </c>
      <c r="CW268" t="str">
        <f t="shared" si="231"/>
        <v/>
      </c>
      <c r="CX268" t="str">
        <f t="shared" si="232"/>
        <v/>
      </c>
      <c r="CY268" t="str">
        <f t="shared" si="233"/>
        <v/>
      </c>
      <c r="CZ268" t="str">
        <f t="shared" si="234"/>
        <v/>
      </c>
      <c r="DA268" t="str">
        <f t="shared" si="235"/>
        <v/>
      </c>
      <c r="DB268" t="str">
        <f t="shared" si="236"/>
        <v/>
      </c>
      <c r="DC268" t="str">
        <f t="shared" si="237"/>
        <v/>
      </c>
      <c r="DD268" t="str">
        <f t="shared" si="238"/>
        <v/>
      </c>
      <c r="DE268" t="str">
        <f t="shared" si="239"/>
        <v/>
      </c>
      <c r="DF268" t="str">
        <f t="shared" si="240"/>
        <v/>
      </c>
      <c r="DG268" t="str">
        <f t="shared" si="241"/>
        <v/>
      </c>
      <c r="DH268" t="str">
        <f t="shared" si="242"/>
        <v/>
      </c>
      <c r="DI268" t="str">
        <f t="shared" si="243"/>
        <v/>
      </c>
      <c r="DJ268" t="str">
        <f t="shared" si="244"/>
        <v/>
      </c>
      <c r="DK268" t="str">
        <f t="shared" si="245"/>
        <v/>
      </c>
      <c r="DL268" t="str">
        <f t="shared" si="246"/>
        <v/>
      </c>
      <c r="DM268" t="str">
        <f t="shared" si="247"/>
        <v/>
      </c>
      <c r="DN268" t="str">
        <f t="shared" si="248"/>
        <v/>
      </c>
      <c r="DO268" t="str">
        <f t="shared" si="249"/>
        <v/>
      </c>
      <c r="DP268" t="str">
        <f t="shared" si="250"/>
        <v/>
      </c>
      <c r="DQ268" t="str">
        <f t="shared" si="251"/>
        <v/>
      </c>
      <c r="DR268" t="str">
        <f t="shared" si="252"/>
        <v/>
      </c>
      <c r="DS268" t="str">
        <f t="shared" si="253"/>
        <v/>
      </c>
      <c r="DT268" t="str">
        <f t="shared" si="254"/>
        <v/>
      </c>
      <c r="DU268" t="str">
        <f t="shared" si="255"/>
        <v/>
      </c>
      <c r="DV268" t="str">
        <f t="shared" si="256"/>
        <v/>
      </c>
      <c r="DW268" t="str">
        <f t="shared" si="257"/>
        <v/>
      </c>
      <c r="DX268" t="str">
        <f t="shared" si="258"/>
        <v/>
      </c>
      <c r="DY268" t="str">
        <f t="shared" si="259"/>
        <v/>
      </c>
      <c r="DZ268" t="str">
        <f t="shared" si="260"/>
        <v/>
      </c>
      <c r="EA268" t="str">
        <f t="shared" si="261"/>
        <v/>
      </c>
      <c r="EB268" t="str">
        <f t="shared" si="262"/>
        <v/>
      </c>
      <c r="EC268" t="str">
        <f t="shared" si="263"/>
        <v/>
      </c>
      <c r="ED268" t="str">
        <f t="shared" si="264"/>
        <v/>
      </c>
      <c r="EE268" t="str">
        <f t="shared" si="265"/>
        <v>Otherwise Use: Ancillary or Other Use</v>
      </c>
      <c r="EF268" t="str">
        <f t="shared" si="266"/>
        <v/>
      </c>
      <c r="EG268" t="str">
        <f t="shared" si="267"/>
        <v/>
      </c>
      <c r="EH268" t="str">
        <f t="shared" si="268"/>
        <v/>
      </c>
      <c r="EI268" t="str">
        <f t="shared" si="269"/>
        <v/>
      </c>
      <c r="EJ268" t="str">
        <f t="shared" si="270"/>
        <v/>
      </c>
      <c r="EK268" t="str">
        <f t="shared" si="271"/>
        <v/>
      </c>
      <c r="EL268" t="str">
        <f t="shared" si="272"/>
        <v/>
      </c>
      <c r="EM268" t="str">
        <f t="shared" si="273"/>
        <v/>
      </c>
      <c r="EN268" t="str">
        <f t="shared" si="274"/>
        <v>Z399 - Other</v>
      </c>
    </row>
    <row r="269" spans="1:144" ht="43.15">
      <c r="A269" s="7" t="s">
        <v>328</v>
      </c>
      <c r="B269" s="7">
        <v>2020</v>
      </c>
      <c r="C269" t="s">
        <v>814</v>
      </c>
      <c r="D269" t="s">
        <v>815</v>
      </c>
      <c r="E269" t="s">
        <v>816</v>
      </c>
      <c r="F269" t="s">
        <v>817</v>
      </c>
      <c r="G269" t="s">
        <v>667</v>
      </c>
      <c r="H269" t="s">
        <v>449</v>
      </c>
      <c r="I269">
        <v>84056</v>
      </c>
      <c r="J269" s="136">
        <f>VLOOKUP(H269, 'TRI Crosswalk codes'!D:E, 2, FALSE)</f>
        <v>8</v>
      </c>
      <c r="K269">
        <v>928110</v>
      </c>
      <c r="L269" s="137" t="str">
        <f>VLOOKUP(K269, '2017-2022 NAICS'!C:D, 2, FALSE)</f>
        <v>National Security</v>
      </c>
      <c r="M269" s="137" t="str">
        <f>IF(COUNTIF('Raw TRI Data'!A:A, K269) &gt;0, "Yes", "No")</f>
        <v>No</v>
      </c>
      <c r="N269">
        <v>41.127622000000002</v>
      </c>
      <c r="O269">
        <v>-112.02051</v>
      </c>
      <c r="P269" s="15">
        <v>110064299085</v>
      </c>
      <c r="Q269" s="15">
        <v>1320218903882</v>
      </c>
      <c r="R269" t="s">
        <v>335</v>
      </c>
      <c r="S269" t="s">
        <v>336</v>
      </c>
      <c r="T269" s="160">
        <v>2</v>
      </c>
      <c r="U269" s="136" t="str">
        <f>VLOOKUP(T269, 'TRI Crosswalk codes'!A:B, 2, FALSE)</f>
        <v>100 to 999</v>
      </c>
      <c r="V269">
        <v>0</v>
      </c>
      <c r="W269">
        <v>0</v>
      </c>
      <c r="Y269">
        <v>0</v>
      </c>
      <c r="Z269">
        <v>0</v>
      </c>
      <c r="AA269" t="s">
        <v>338</v>
      </c>
      <c r="AB269" s="137" t="str">
        <f t="shared" si="220"/>
        <v>Processing: As an article component</v>
      </c>
      <c r="AC269" s="137" t="s">
        <v>339</v>
      </c>
      <c r="AD269" s="26" t="str">
        <f>VLOOKUP(K269, 'NAICS OES Crosswalk'!A:C, 3, FALSE)</f>
        <v>N/A</v>
      </c>
      <c r="AE269" s="26" t="str">
        <f>_xlfn.XLOOKUP($C269,'TRIFD to COU Crosswalk'!A:A,'TRIFD to COU Crosswalk'!B:B)</f>
        <v>Reactive use in automotive and aviation articles </v>
      </c>
      <c r="AF269" s="137" t="s">
        <v>818</v>
      </c>
      <c r="AK269" t="s">
        <v>341</v>
      </c>
      <c r="AL269" t="s">
        <v>341</v>
      </c>
      <c r="AM269" t="s">
        <v>341</v>
      </c>
      <c r="AN269" t="s">
        <v>341</v>
      </c>
      <c r="AO269" t="s">
        <v>341</v>
      </c>
      <c r="AP269" t="s">
        <v>341</v>
      </c>
      <c r="AQ269" t="s">
        <v>341</v>
      </c>
      <c r="AR269" t="s">
        <v>341</v>
      </c>
      <c r="AS269" t="s">
        <v>341</v>
      </c>
      <c r="AT269" t="s">
        <v>341</v>
      </c>
      <c r="AU269" t="s">
        <v>341</v>
      </c>
      <c r="AV269" t="s">
        <v>341</v>
      </c>
      <c r="AW269" t="s">
        <v>341</v>
      </c>
      <c r="AX269" t="s">
        <v>341</v>
      </c>
      <c r="AY269" t="s">
        <v>341</v>
      </c>
      <c r="AZ269" t="s">
        <v>341</v>
      </c>
      <c r="BA269" t="s">
        <v>341</v>
      </c>
      <c r="BB269" t="s">
        <v>341</v>
      </c>
      <c r="BC269" t="s">
        <v>341</v>
      </c>
      <c r="BD269" t="s">
        <v>341</v>
      </c>
      <c r="BE269" t="s">
        <v>341</v>
      </c>
      <c r="BF269" t="s">
        <v>341</v>
      </c>
      <c r="BG269" t="s">
        <v>341</v>
      </c>
      <c r="BH269" t="s">
        <v>341</v>
      </c>
      <c r="BI269" t="s">
        <v>341</v>
      </c>
      <c r="BJ269" t="s">
        <v>342</v>
      </c>
      <c r="BK269" t="s">
        <v>341</v>
      </c>
      <c r="BL269" t="s">
        <v>341</v>
      </c>
      <c r="BM269" t="s">
        <v>341</v>
      </c>
      <c r="BN269" t="s">
        <v>341</v>
      </c>
      <c r="BO269" t="s">
        <v>341</v>
      </c>
      <c r="BP269" t="s">
        <v>341</v>
      </c>
      <c r="BQ269" t="s">
        <v>341</v>
      </c>
      <c r="BR269" t="s">
        <v>341</v>
      </c>
      <c r="BS269" t="s">
        <v>341</v>
      </c>
      <c r="BT269" t="s">
        <v>341</v>
      </c>
      <c r="BU269" t="s">
        <v>341</v>
      </c>
      <c r="BV269" t="s">
        <v>341</v>
      </c>
      <c r="BW269" t="s">
        <v>341</v>
      </c>
      <c r="BX269" t="s">
        <v>341</v>
      </c>
      <c r="BY269" t="s">
        <v>341</v>
      </c>
      <c r="BZ269" t="s">
        <v>341</v>
      </c>
      <c r="CA269" t="s">
        <v>341</v>
      </c>
      <c r="CB269" t="s">
        <v>341</v>
      </c>
      <c r="CC269" t="s">
        <v>341</v>
      </c>
      <c r="CD269" t="s">
        <v>341</v>
      </c>
      <c r="CE269" t="s">
        <v>341</v>
      </c>
      <c r="CF269" t="s">
        <v>341</v>
      </c>
      <c r="CG269" t="s">
        <v>341</v>
      </c>
      <c r="CH269" t="s">
        <v>341</v>
      </c>
      <c r="CI269" t="s">
        <v>341</v>
      </c>
      <c r="CJ269" t="s">
        <v>341</v>
      </c>
      <c r="CK269" t="s">
        <v>341</v>
      </c>
      <c r="CL269" t="s">
        <v>341</v>
      </c>
      <c r="CM269" t="str">
        <f t="shared" si="221"/>
        <v/>
      </c>
      <c r="CN269" t="str">
        <f t="shared" si="222"/>
        <v/>
      </c>
      <c r="CO269" t="str">
        <f t="shared" si="223"/>
        <v/>
      </c>
      <c r="CP269" t="str">
        <f t="shared" si="224"/>
        <v/>
      </c>
      <c r="CQ269" t="str">
        <f t="shared" si="225"/>
        <v/>
      </c>
      <c r="CR269" t="str">
        <f t="shared" si="226"/>
        <v/>
      </c>
      <c r="CS269" t="str">
        <f t="shared" si="227"/>
        <v/>
      </c>
      <c r="CT269" t="str">
        <f t="shared" si="228"/>
        <v/>
      </c>
      <c r="CU269" t="str">
        <f t="shared" si="229"/>
        <v/>
      </c>
      <c r="CV269" t="str">
        <f t="shared" si="230"/>
        <v/>
      </c>
      <c r="CW269" t="str">
        <f t="shared" si="231"/>
        <v/>
      </c>
      <c r="CX269" t="str">
        <f t="shared" si="232"/>
        <v/>
      </c>
      <c r="CY269" t="str">
        <f t="shared" si="233"/>
        <v/>
      </c>
      <c r="CZ269" t="str">
        <f t="shared" si="234"/>
        <v/>
      </c>
      <c r="DA269" t="str">
        <f t="shared" si="235"/>
        <v/>
      </c>
      <c r="DB269" t="str">
        <f t="shared" si="236"/>
        <v/>
      </c>
      <c r="DC269" t="str">
        <f t="shared" si="237"/>
        <v/>
      </c>
      <c r="DD269" t="str">
        <f t="shared" si="238"/>
        <v/>
      </c>
      <c r="DE269" t="str">
        <f t="shared" si="239"/>
        <v/>
      </c>
      <c r="DF269" t="str">
        <f t="shared" si="240"/>
        <v/>
      </c>
      <c r="DG269" t="str">
        <f t="shared" si="241"/>
        <v/>
      </c>
      <c r="DH269" t="str">
        <f t="shared" si="242"/>
        <v/>
      </c>
      <c r="DI269" t="str">
        <f t="shared" si="243"/>
        <v/>
      </c>
      <c r="DJ269" t="str">
        <f t="shared" si="244"/>
        <v/>
      </c>
      <c r="DK269" t="str">
        <f t="shared" si="245"/>
        <v/>
      </c>
      <c r="DL269" t="str">
        <f t="shared" si="246"/>
        <v>Processing: As an article component</v>
      </c>
      <c r="DM269" t="str">
        <f t="shared" si="247"/>
        <v/>
      </c>
      <c r="DN269" t="str">
        <f t="shared" si="248"/>
        <v/>
      </c>
      <c r="DO269" t="str">
        <f t="shared" si="249"/>
        <v/>
      </c>
      <c r="DP269" t="str">
        <f t="shared" si="250"/>
        <v/>
      </c>
      <c r="DQ269" t="str">
        <f t="shared" si="251"/>
        <v/>
      </c>
      <c r="DR269" t="str">
        <f t="shared" si="252"/>
        <v/>
      </c>
      <c r="DS269" t="str">
        <f t="shared" si="253"/>
        <v/>
      </c>
      <c r="DT269" t="str">
        <f t="shared" si="254"/>
        <v/>
      </c>
      <c r="DU269" t="str">
        <f t="shared" si="255"/>
        <v/>
      </c>
      <c r="DV269" t="str">
        <f t="shared" si="256"/>
        <v/>
      </c>
      <c r="DW269" t="str">
        <f t="shared" si="257"/>
        <v/>
      </c>
      <c r="DX269" t="str">
        <f t="shared" si="258"/>
        <v/>
      </c>
      <c r="DY269" t="str">
        <f t="shared" si="259"/>
        <v/>
      </c>
      <c r="DZ269" t="str">
        <f t="shared" si="260"/>
        <v/>
      </c>
      <c r="EA269" t="str">
        <f t="shared" si="261"/>
        <v/>
      </c>
      <c r="EB269" t="str">
        <f t="shared" si="262"/>
        <v/>
      </c>
      <c r="EC269" t="str">
        <f t="shared" si="263"/>
        <v/>
      </c>
      <c r="ED269" t="str">
        <f t="shared" si="264"/>
        <v/>
      </c>
      <c r="EE269" t="str">
        <f t="shared" si="265"/>
        <v/>
      </c>
      <c r="EF269" t="str">
        <f t="shared" si="266"/>
        <v/>
      </c>
      <c r="EG269" t="str">
        <f t="shared" si="267"/>
        <v/>
      </c>
      <c r="EH269" t="str">
        <f t="shared" si="268"/>
        <v/>
      </c>
      <c r="EI269" t="str">
        <f t="shared" si="269"/>
        <v/>
      </c>
      <c r="EJ269" t="str">
        <f t="shared" si="270"/>
        <v/>
      </c>
      <c r="EK269" t="str">
        <f t="shared" si="271"/>
        <v/>
      </c>
      <c r="EL269" t="str">
        <f t="shared" si="272"/>
        <v/>
      </c>
      <c r="EM269" t="str">
        <f t="shared" si="273"/>
        <v/>
      </c>
      <c r="EN269" t="str">
        <f t="shared" si="274"/>
        <v/>
      </c>
    </row>
    <row r="270" spans="1:144" ht="43.15">
      <c r="A270" s="7" t="s">
        <v>328</v>
      </c>
      <c r="B270" s="7">
        <v>2022</v>
      </c>
      <c r="C270" t="s">
        <v>819</v>
      </c>
      <c r="D270" t="s">
        <v>820</v>
      </c>
      <c r="E270" t="s">
        <v>821</v>
      </c>
      <c r="F270" t="s">
        <v>822</v>
      </c>
      <c r="G270" t="s">
        <v>823</v>
      </c>
      <c r="H270" t="s">
        <v>597</v>
      </c>
      <c r="I270">
        <v>731459100</v>
      </c>
      <c r="J270" s="136">
        <f>VLOOKUP(H270, 'TRI Crosswalk codes'!D:E, 2, FALSE)</f>
        <v>6</v>
      </c>
      <c r="K270">
        <v>928110</v>
      </c>
      <c r="L270" s="137" t="str">
        <f>VLOOKUP(K270, '2017-2022 NAICS'!C:D, 2, FALSE)</f>
        <v>National Security</v>
      </c>
      <c r="M270" s="137" t="str">
        <f>IF(COUNTIF('Raw TRI Data'!A:A, K270) &gt;0, "Yes", "No")</f>
        <v>No</v>
      </c>
      <c r="N270">
        <v>35.412999999999997</v>
      </c>
      <c r="O270">
        <v>-97.388000000000005</v>
      </c>
      <c r="P270" s="15">
        <v>110000454099</v>
      </c>
      <c r="Q270" s="15">
        <v>1322221365733</v>
      </c>
      <c r="R270" t="s">
        <v>335</v>
      </c>
      <c r="S270" t="s">
        <v>336</v>
      </c>
      <c r="T270" s="160">
        <v>2</v>
      </c>
      <c r="U270" s="136" t="str">
        <f>VLOOKUP(T270, 'TRI Crosswalk codes'!A:B, 2, FALSE)</f>
        <v>100 to 999</v>
      </c>
      <c r="V270" t="s">
        <v>337</v>
      </c>
      <c r="W270">
        <v>0</v>
      </c>
      <c r="Y270">
        <v>0</v>
      </c>
      <c r="Z270">
        <v>0</v>
      </c>
      <c r="AA270" t="s">
        <v>338</v>
      </c>
      <c r="AB270" s="137" t="str">
        <f t="shared" si="220"/>
        <v>Processing: As an article component</v>
      </c>
      <c r="AC270" s="137" t="s">
        <v>339</v>
      </c>
      <c r="AD270" s="26" t="str">
        <f>VLOOKUP(K270, 'NAICS OES Crosswalk'!A:C, 3, FALSE)</f>
        <v>N/A</v>
      </c>
      <c r="AE270" s="26" t="str">
        <f>_xlfn.XLOOKUP($C270,'TRIFD to COU Crosswalk'!A:A,'TRIFD to COU Crosswalk'!B:B)</f>
        <v>Reactive use in automotive and aviation articles </v>
      </c>
      <c r="AF270" s="137" t="s">
        <v>818</v>
      </c>
      <c r="AK270" t="s">
        <v>341</v>
      </c>
      <c r="AL270" t="s">
        <v>341</v>
      </c>
      <c r="AM270" t="s">
        <v>341</v>
      </c>
      <c r="AN270" t="s">
        <v>341</v>
      </c>
      <c r="AO270" t="s">
        <v>341</v>
      </c>
      <c r="AP270" t="s">
        <v>341</v>
      </c>
      <c r="AQ270" t="s">
        <v>341</v>
      </c>
      <c r="AR270" t="s">
        <v>341</v>
      </c>
      <c r="AS270" t="s">
        <v>341</v>
      </c>
      <c r="AT270" t="s">
        <v>341</v>
      </c>
      <c r="AU270" t="s">
        <v>341</v>
      </c>
      <c r="AV270" t="s">
        <v>341</v>
      </c>
      <c r="AW270" t="s">
        <v>341</v>
      </c>
      <c r="AX270" t="s">
        <v>341</v>
      </c>
      <c r="AY270" t="s">
        <v>341</v>
      </c>
      <c r="AZ270" t="s">
        <v>341</v>
      </c>
      <c r="BA270" t="s">
        <v>341</v>
      </c>
      <c r="BB270" t="s">
        <v>341</v>
      </c>
      <c r="BC270" t="s">
        <v>341</v>
      </c>
      <c r="BD270" t="s">
        <v>341</v>
      </c>
      <c r="BE270" t="s">
        <v>341</v>
      </c>
      <c r="BF270" t="s">
        <v>341</v>
      </c>
      <c r="BG270" t="s">
        <v>341</v>
      </c>
      <c r="BH270" t="s">
        <v>341</v>
      </c>
      <c r="BI270" t="s">
        <v>341</v>
      </c>
      <c r="BJ270" t="s">
        <v>342</v>
      </c>
      <c r="BK270" t="s">
        <v>341</v>
      </c>
      <c r="BL270" t="s">
        <v>341</v>
      </c>
      <c r="BM270" t="s">
        <v>341</v>
      </c>
      <c r="BN270" t="s">
        <v>341</v>
      </c>
      <c r="BO270" t="s">
        <v>341</v>
      </c>
      <c r="BP270" t="s">
        <v>341</v>
      </c>
      <c r="BQ270" t="s">
        <v>341</v>
      </c>
      <c r="BR270" t="s">
        <v>341</v>
      </c>
      <c r="BS270" t="s">
        <v>341</v>
      </c>
      <c r="BT270" t="s">
        <v>341</v>
      </c>
      <c r="BU270" t="s">
        <v>341</v>
      </c>
      <c r="BV270" t="s">
        <v>341</v>
      </c>
      <c r="BW270" t="s">
        <v>341</v>
      </c>
      <c r="BX270" t="s">
        <v>341</v>
      </c>
      <c r="BY270" t="s">
        <v>341</v>
      </c>
      <c r="BZ270" t="s">
        <v>341</v>
      </c>
      <c r="CA270" t="s">
        <v>341</v>
      </c>
      <c r="CB270" t="s">
        <v>341</v>
      </c>
      <c r="CC270" t="s">
        <v>341</v>
      </c>
      <c r="CD270" t="s">
        <v>341</v>
      </c>
      <c r="CE270" t="s">
        <v>341</v>
      </c>
      <c r="CF270" t="s">
        <v>341</v>
      </c>
      <c r="CG270" t="s">
        <v>341</v>
      </c>
      <c r="CH270" t="s">
        <v>341</v>
      </c>
      <c r="CI270" t="s">
        <v>341</v>
      </c>
      <c r="CJ270" t="s">
        <v>341</v>
      </c>
      <c r="CK270" t="s">
        <v>341</v>
      </c>
      <c r="CL270" t="s">
        <v>341</v>
      </c>
      <c r="CM270" t="str">
        <f t="shared" si="221"/>
        <v/>
      </c>
      <c r="CN270" t="str">
        <f t="shared" si="222"/>
        <v/>
      </c>
      <c r="CO270" t="str">
        <f t="shared" si="223"/>
        <v/>
      </c>
      <c r="CP270" t="str">
        <f t="shared" si="224"/>
        <v/>
      </c>
      <c r="CQ270" t="str">
        <f t="shared" si="225"/>
        <v/>
      </c>
      <c r="CR270" t="str">
        <f t="shared" si="226"/>
        <v/>
      </c>
      <c r="CS270" t="str">
        <f t="shared" si="227"/>
        <v/>
      </c>
      <c r="CT270" t="str">
        <f t="shared" si="228"/>
        <v/>
      </c>
      <c r="CU270" t="str">
        <f t="shared" si="229"/>
        <v/>
      </c>
      <c r="CV270" t="str">
        <f t="shared" si="230"/>
        <v/>
      </c>
      <c r="CW270" t="str">
        <f t="shared" si="231"/>
        <v/>
      </c>
      <c r="CX270" t="str">
        <f t="shared" si="232"/>
        <v/>
      </c>
      <c r="CY270" t="str">
        <f t="shared" si="233"/>
        <v/>
      </c>
      <c r="CZ270" t="str">
        <f t="shared" si="234"/>
        <v/>
      </c>
      <c r="DA270" t="str">
        <f t="shared" si="235"/>
        <v/>
      </c>
      <c r="DB270" t="str">
        <f t="shared" si="236"/>
        <v/>
      </c>
      <c r="DC270" t="str">
        <f t="shared" si="237"/>
        <v/>
      </c>
      <c r="DD270" t="str">
        <f t="shared" si="238"/>
        <v/>
      </c>
      <c r="DE270" t="str">
        <f t="shared" si="239"/>
        <v/>
      </c>
      <c r="DF270" t="str">
        <f t="shared" si="240"/>
        <v/>
      </c>
      <c r="DG270" t="str">
        <f t="shared" si="241"/>
        <v/>
      </c>
      <c r="DH270" t="str">
        <f t="shared" si="242"/>
        <v/>
      </c>
      <c r="DI270" t="str">
        <f t="shared" si="243"/>
        <v/>
      </c>
      <c r="DJ270" t="str">
        <f t="shared" si="244"/>
        <v/>
      </c>
      <c r="DK270" t="str">
        <f t="shared" si="245"/>
        <v/>
      </c>
      <c r="DL270" t="str">
        <f t="shared" si="246"/>
        <v>Processing: As an article component</v>
      </c>
      <c r="DM270" t="str">
        <f t="shared" si="247"/>
        <v/>
      </c>
      <c r="DN270" t="str">
        <f t="shared" si="248"/>
        <v/>
      </c>
      <c r="DO270" t="str">
        <f t="shared" si="249"/>
        <v/>
      </c>
      <c r="DP270" t="str">
        <f t="shared" si="250"/>
        <v/>
      </c>
      <c r="DQ270" t="str">
        <f t="shared" si="251"/>
        <v/>
      </c>
      <c r="DR270" t="str">
        <f t="shared" si="252"/>
        <v/>
      </c>
      <c r="DS270" t="str">
        <f t="shared" si="253"/>
        <v/>
      </c>
      <c r="DT270" t="str">
        <f t="shared" si="254"/>
        <v/>
      </c>
      <c r="DU270" t="str">
        <f t="shared" si="255"/>
        <v/>
      </c>
      <c r="DV270" t="str">
        <f t="shared" si="256"/>
        <v/>
      </c>
      <c r="DW270" t="str">
        <f t="shared" si="257"/>
        <v/>
      </c>
      <c r="DX270" t="str">
        <f t="shared" si="258"/>
        <v/>
      </c>
      <c r="DY270" t="str">
        <f t="shared" si="259"/>
        <v/>
      </c>
      <c r="DZ270" t="str">
        <f t="shared" si="260"/>
        <v/>
      </c>
      <c r="EA270" t="str">
        <f t="shared" si="261"/>
        <v/>
      </c>
      <c r="EB270" t="str">
        <f t="shared" si="262"/>
        <v/>
      </c>
      <c r="EC270" t="str">
        <f t="shared" si="263"/>
        <v/>
      </c>
      <c r="ED270" t="str">
        <f t="shared" si="264"/>
        <v/>
      </c>
      <c r="EE270" t="str">
        <f t="shared" si="265"/>
        <v/>
      </c>
      <c r="EF270" t="str">
        <f t="shared" si="266"/>
        <v/>
      </c>
      <c r="EG270" t="str">
        <f t="shared" si="267"/>
        <v/>
      </c>
      <c r="EH270" t="str">
        <f t="shared" si="268"/>
        <v/>
      </c>
      <c r="EI270" t="str">
        <f t="shared" si="269"/>
        <v/>
      </c>
      <c r="EJ270" t="str">
        <f t="shared" si="270"/>
        <v/>
      </c>
      <c r="EK270" t="str">
        <f t="shared" si="271"/>
        <v/>
      </c>
      <c r="EL270" t="str">
        <f t="shared" si="272"/>
        <v/>
      </c>
      <c r="EM270" t="str">
        <f t="shared" si="273"/>
        <v/>
      </c>
      <c r="EN270" t="str">
        <f t="shared" si="274"/>
        <v/>
      </c>
    </row>
    <row r="271" spans="1:144" ht="43.15">
      <c r="A271" s="7" t="s">
        <v>328</v>
      </c>
      <c r="B271" s="7">
        <v>2023</v>
      </c>
      <c r="C271" t="s">
        <v>819</v>
      </c>
      <c r="D271" t="s">
        <v>820</v>
      </c>
      <c r="E271" t="s">
        <v>821</v>
      </c>
      <c r="F271" t="s">
        <v>822</v>
      </c>
      <c r="G271" t="s">
        <v>823</v>
      </c>
      <c r="H271" t="s">
        <v>597</v>
      </c>
      <c r="I271">
        <v>731459100</v>
      </c>
      <c r="J271" s="136">
        <f>VLOOKUP(H271, 'TRI Crosswalk codes'!D:E, 2, FALSE)</f>
        <v>6</v>
      </c>
      <c r="K271">
        <v>928110</v>
      </c>
      <c r="L271" s="137" t="str">
        <f>VLOOKUP(K271, '2017-2022 NAICS'!C:D, 2, FALSE)</f>
        <v>National Security</v>
      </c>
      <c r="M271" s="137" t="str">
        <f>IF(COUNTIF('Raw TRI Data'!A:A, K271) &gt;0, "Yes", "No")</f>
        <v>No</v>
      </c>
      <c r="N271">
        <v>35.412999999999997</v>
      </c>
      <c r="O271">
        <v>-97.388000000000005</v>
      </c>
      <c r="P271" s="15">
        <v>110000454099</v>
      </c>
      <c r="Q271" s="15">
        <v>1323222134924</v>
      </c>
      <c r="R271" t="s">
        <v>335</v>
      </c>
      <c r="S271" t="s">
        <v>336</v>
      </c>
      <c r="T271" s="160">
        <v>2</v>
      </c>
      <c r="U271" s="136" t="str">
        <f>VLOOKUP(T271, 'TRI Crosswalk codes'!A:B, 2, FALSE)</f>
        <v>100 to 999</v>
      </c>
      <c r="V271" t="s">
        <v>337</v>
      </c>
      <c r="W271">
        <v>0</v>
      </c>
      <c r="Y271">
        <v>0</v>
      </c>
      <c r="Z271">
        <v>0</v>
      </c>
      <c r="AA271" t="s">
        <v>338</v>
      </c>
      <c r="AB271" s="137" t="str">
        <f t="shared" si="220"/>
        <v>Processing: As an article component</v>
      </c>
      <c r="AC271" s="137" t="s">
        <v>339</v>
      </c>
      <c r="AD271" s="26" t="str">
        <f>VLOOKUP(K271, 'NAICS OES Crosswalk'!A:C, 3, FALSE)</f>
        <v>N/A</v>
      </c>
      <c r="AE271" s="26" t="str">
        <f>_xlfn.XLOOKUP($C271,'TRIFD to COU Crosswalk'!A:A,'TRIFD to COU Crosswalk'!B:B)</f>
        <v>Reactive use in automotive and aviation articles </v>
      </c>
      <c r="AF271" s="137" t="s">
        <v>818</v>
      </c>
      <c r="AK271" t="s">
        <v>341</v>
      </c>
      <c r="AL271" t="s">
        <v>341</v>
      </c>
      <c r="AM271" t="s">
        <v>341</v>
      </c>
      <c r="AN271" t="s">
        <v>341</v>
      </c>
      <c r="AO271" t="s">
        <v>341</v>
      </c>
      <c r="AP271" t="s">
        <v>341</v>
      </c>
      <c r="AQ271" t="s">
        <v>341</v>
      </c>
      <c r="AR271" t="s">
        <v>341</v>
      </c>
      <c r="AS271" t="s">
        <v>341</v>
      </c>
      <c r="AT271" t="s">
        <v>341</v>
      </c>
      <c r="AU271" t="s">
        <v>341</v>
      </c>
      <c r="AV271" t="s">
        <v>341</v>
      </c>
      <c r="AW271" t="s">
        <v>341</v>
      </c>
      <c r="AX271" t="s">
        <v>341</v>
      </c>
      <c r="AY271" t="s">
        <v>341</v>
      </c>
      <c r="AZ271" t="s">
        <v>341</v>
      </c>
      <c r="BA271" t="s">
        <v>341</v>
      </c>
      <c r="BB271" t="s">
        <v>341</v>
      </c>
      <c r="BC271" t="s">
        <v>341</v>
      </c>
      <c r="BD271" t="s">
        <v>341</v>
      </c>
      <c r="BE271" t="s">
        <v>341</v>
      </c>
      <c r="BF271" t="s">
        <v>341</v>
      </c>
      <c r="BG271" t="s">
        <v>341</v>
      </c>
      <c r="BH271" t="s">
        <v>341</v>
      </c>
      <c r="BI271" t="s">
        <v>341</v>
      </c>
      <c r="BJ271" t="s">
        <v>342</v>
      </c>
      <c r="BK271" t="s">
        <v>341</v>
      </c>
      <c r="BL271" t="s">
        <v>341</v>
      </c>
      <c r="BM271" t="s">
        <v>341</v>
      </c>
      <c r="BN271" t="s">
        <v>341</v>
      </c>
      <c r="BO271" t="s">
        <v>341</v>
      </c>
      <c r="BP271" t="s">
        <v>341</v>
      </c>
      <c r="BQ271" t="s">
        <v>341</v>
      </c>
      <c r="BR271" t="s">
        <v>341</v>
      </c>
      <c r="BS271" t="s">
        <v>341</v>
      </c>
      <c r="BT271" t="s">
        <v>341</v>
      </c>
      <c r="BU271" t="s">
        <v>341</v>
      </c>
      <c r="BV271" t="s">
        <v>341</v>
      </c>
      <c r="BW271" t="s">
        <v>341</v>
      </c>
      <c r="BX271" t="s">
        <v>341</v>
      </c>
      <c r="BY271" t="s">
        <v>341</v>
      </c>
      <c r="BZ271" t="s">
        <v>341</v>
      </c>
      <c r="CA271" t="s">
        <v>341</v>
      </c>
      <c r="CB271" t="s">
        <v>341</v>
      </c>
      <c r="CC271" t="s">
        <v>341</v>
      </c>
      <c r="CD271" t="s">
        <v>341</v>
      </c>
      <c r="CE271" t="s">
        <v>341</v>
      </c>
      <c r="CF271" t="s">
        <v>341</v>
      </c>
      <c r="CG271" t="s">
        <v>341</v>
      </c>
      <c r="CH271" t="s">
        <v>341</v>
      </c>
      <c r="CI271" t="s">
        <v>341</v>
      </c>
      <c r="CJ271" t="s">
        <v>341</v>
      </c>
      <c r="CK271" t="s">
        <v>341</v>
      </c>
      <c r="CL271" t="s">
        <v>341</v>
      </c>
      <c r="CM271" t="str">
        <f t="shared" si="221"/>
        <v/>
      </c>
      <c r="CN271" t="str">
        <f t="shared" si="222"/>
        <v/>
      </c>
      <c r="CO271" t="str">
        <f t="shared" si="223"/>
        <v/>
      </c>
      <c r="CP271" t="str">
        <f t="shared" si="224"/>
        <v/>
      </c>
      <c r="CQ271" t="str">
        <f t="shared" si="225"/>
        <v/>
      </c>
      <c r="CR271" t="str">
        <f t="shared" si="226"/>
        <v/>
      </c>
      <c r="CS271" t="str">
        <f t="shared" si="227"/>
        <v/>
      </c>
      <c r="CT271" t="str">
        <f t="shared" si="228"/>
        <v/>
      </c>
      <c r="CU271" t="str">
        <f t="shared" si="229"/>
        <v/>
      </c>
      <c r="CV271" t="str">
        <f t="shared" si="230"/>
        <v/>
      </c>
      <c r="CW271" t="str">
        <f t="shared" si="231"/>
        <v/>
      </c>
      <c r="CX271" t="str">
        <f t="shared" si="232"/>
        <v/>
      </c>
      <c r="CY271" t="str">
        <f t="shared" si="233"/>
        <v/>
      </c>
      <c r="CZ271" t="str">
        <f t="shared" si="234"/>
        <v/>
      </c>
      <c r="DA271" t="str">
        <f t="shared" si="235"/>
        <v/>
      </c>
      <c r="DB271" t="str">
        <f t="shared" si="236"/>
        <v/>
      </c>
      <c r="DC271" t="str">
        <f t="shared" si="237"/>
        <v/>
      </c>
      <c r="DD271" t="str">
        <f t="shared" si="238"/>
        <v/>
      </c>
      <c r="DE271" t="str">
        <f t="shared" si="239"/>
        <v/>
      </c>
      <c r="DF271" t="str">
        <f t="shared" si="240"/>
        <v/>
      </c>
      <c r="DG271" t="str">
        <f t="shared" si="241"/>
        <v/>
      </c>
      <c r="DH271" t="str">
        <f t="shared" si="242"/>
        <v/>
      </c>
      <c r="DI271" t="str">
        <f t="shared" si="243"/>
        <v/>
      </c>
      <c r="DJ271" t="str">
        <f t="shared" si="244"/>
        <v/>
      </c>
      <c r="DK271" t="str">
        <f t="shared" si="245"/>
        <v/>
      </c>
      <c r="DL271" t="str">
        <f t="shared" si="246"/>
        <v>Processing: As an article component</v>
      </c>
      <c r="DM271" t="str">
        <f t="shared" si="247"/>
        <v/>
      </c>
      <c r="DN271" t="str">
        <f t="shared" si="248"/>
        <v/>
      </c>
      <c r="DO271" t="str">
        <f t="shared" si="249"/>
        <v/>
      </c>
      <c r="DP271" t="str">
        <f t="shared" si="250"/>
        <v/>
      </c>
      <c r="DQ271" t="str">
        <f t="shared" si="251"/>
        <v/>
      </c>
      <c r="DR271" t="str">
        <f t="shared" si="252"/>
        <v/>
      </c>
      <c r="DS271" t="str">
        <f t="shared" si="253"/>
        <v/>
      </c>
      <c r="DT271" t="str">
        <f t="shared" si="254"/>
        <v/>
      </c>
      <c r="DU271" t="str">
        <f t="shared" si="255"/>
        <v/>
      </c>
      <c r="DV271" t="str">
        <f t="shared" si="256"/>
        <v/>
      </c>
      <c r="DW271" t="str">
        <f t="shared" si="257"/>
        <v/>
      </c>
      <c r="DX271" t="str">
        <f t="shared" si="258"/>
        <v/>
      </c>
      <c r="DY271" t="str">
        <f t="shared" si="259"/>
        <v/>
      </c>
      <c r="DZ271" t="str">
        <f t="shared" si="260"/>
        <v/>
      </c>
      <c r="EA271" t="str">
        <f t="shared" si="261"/>
        <v/>
      </c>
      <c r="EB271" t="str">
        <f t="shared" si="262"/>
        <v/>
      </c>
      <c r="EC271" t="str">
        <f t="shared" si="263"/>
        <v/>
      </c>
      <c r="ED271" t="str">
        <f t="shared" si="264"/>
        <v/>
      </c>
      <c r="EE271" t="str">
        <f t="shared" si="265"/>
        <v/>
      </c>
      <c r="EF271" t="str">
        <f t="shared" si="266"/>
        <v/>
      </c>
      <c r="EG271" t="str">
        <f t="shared" si="267"/>
        <v/>
      </c>
      <c r="EH271" t="str">
        <f t="shared" si="268"/>
        <v/>
      </c>
      <c r="EI271" t="str">
        <f t="shared" si="269"/>
        <v/>
      </c>
      <c r="EJ271" t="str">
        <f t="shared" si="270"/>
        <v/>
      </c>
      <c r="EK271" t="str">
        <f t="shared" si="271"/>
        <v/>
      </c>
      <c r="EL271" t="str">
        <f t="shared" si="272"/>
        <v/>
      </c>
      <c r="EM271" t="str">
        <f t="shared" si="273"/>
        <v/>
      </c>
      <c r="EN271" t="str">
        <f t="shared" si="274"/>
        <v/>
      </c>
    </row>
    <row r="272" spans="1:144">
      <c r="A272" s="7" t="s">
        <v>328</v>
      </c>
      <c r="B272" s="7">
        <v>2022</v>
      </c>
      <c r="C272" t="s">
        <v>824</v>
      </c>
      <c r="D272" t="s">
        <v>825</v>
      </c>
      <c r="E272" t="s">
        <v>826</v>
      </c>
      <c r="F272" t="s">
        <v>827</v>
      </c>
      <c r="G272" t="s">
        <v>828</v>
      </c>
      <c r="H272" t="s">
        <v>829</v>
      </c>
      <c r="I272">
        <v>83624</v>
      </c>
      <c r="J272" s="136">
        <f>VLOOKUP(H272, 'TRI Crosswalk codes'!D:E, 2, FALSE)</f>
        <v>10</v>
      </c>
      <c r="K272">
        <v>562211</v>
      </c>
      <c r="L272" s="137" t="str">
        <f>VLOOKUP(K272, '2017-2022 NAICS'!C:D, 2, FALSE)</f>
        <v>Hazardous Waste Treatment and Disposal</v>
      </c>
      <c r="M272" s="137" t="str">
        <f>IF(COUNTIF('Raw TRI Data'!A:A, K272) &gt;0, "Yes", "No")</f>
        <v>No</v>
      </c>
      <c r="N272">
        <v>43.063499999999998</v>
      </c>
      <c r="O272">
        <v>-116.26375</v>
      </c>
      <c r="P272" s="15">
        <v>110046358133</v>
      </c>
      <c r="Q272" s="15">
        <v>1322221558808</v>
      </c>
      <c r="R272" t="s">
        <v>335</v>
      </c>
      <c r="S272" t="s">
        <v>336</v>
      </c>
      <c r="T272" s="160">
        <v>2</v>
      </c>
      <c r="U272" s="136" t="str">
        <f>VLOOKUP(T272, 'TRI Crosswalk codes'!A:B, 2, FALSE)</f>
        <v>100 to 999</v>
      </c>
      <c r="V272" t="s">
        <v>337</v>
      </c>
      <c r="W272">
        <v>0</v>
      </c>
      <c r="Y272">
        <v>0</v>
      </c>
      <c r="Z272">
        <v>0</v>
      </c>
      <c r="AA272" t="s">
        <v>338</v>
      </c>
      <c r="AB272" s="137" t="str">
        <f t="shared" si="220"/>
        <v>Otherwise Use: Ancillary or Other Use; Z399 - Other</v>
      </c>
      <c r="AC272" s="137" t="s">
        <v>339</v>
      </c>
      <c r="AD272" s="26" t="str">
        <f>VLOOKUP(K272, 'NAICS OES Crosswalk'!A:C, 3, FALSE)</f>
        <v>Disposal</v>
      </c>
      <c r="AE272" s="26" t="str">
        <f>_xlfn.XLOOKUP($C272,'TRIFD to COU Crosswalk'!A:A,'TRIFD to COU Crosswalk'!B:B)</f>
        <v>Disposal</v>
      </c>
      <c r="AF272" s="137" t="s">
        <v>830</v>
      </c>
      <c r="AK272" t="s">
        <v>341</v>
      </c>
      <c r="AL272" t="s">
        <v>341</v>
      </c>
      <c r="AM272" t="s">
        <v>341</v>
      </c>
      <c r="AN272" t="s">
        <v>341</v>
      </c>
      <c r="AO272" t="s">
        <v>341</v>
      </c>
      <c r="AP272" t="s">
        <v>341</v>
      </c>
      <c r="AQ272" t="s">
        <v>341</v>
      </c>
      <c r="AR272" t="s">
        <v>341</v>
      </c>
      <c r="AS272" t="s">
        <v>341</v>
      </c>
      <c r="AT272" t="s">
        <v>341</v>
      </c>
      <c r="AU272" t="s">
        <v>341</v>
      </c>
      <c r="AV272" t="s">
        <v>341</v>
      </c>
      <c r="AW272" t="s">
        <v>341</v>
      </c>
      <c r="AX272" t="s">
        <v>341</v>
      </c>
      <c r="AY272" t="s">
        <v>341</v>
      </c>
      <c r="AZ272" t="s">
        <v>341</v>
      </c>
      <c r="BA272" t="s">
        <v>341</v>
      </c>
      <c r="BB272" t="s">
        <v>341</v>
      </c>
      <c r="BC272" t="s">
        <v>341</v>
      </c>
      <c r="BD272" t="s">
        <v>341</v>
      </c>
      <c r="BE272" t="s">
        <v>341</v>
      </c>
      <c r="BF272" t="s">
        <v>341</v>
      </c>
      <c r="BG272" t="s">
        <v>341</v>
      </c>
      <c r="BH272" t="s">
        <v>341</v>
      </c>
      <c r="BI272" t="s">
        <v>341</v>
      </c>
      <c r="BJ272" t="s">
        <v>341</v>
      </c>
      <c r="BK272" t="s">
        <v>341</v>
      </c>
      <c r="BL272" t="s">
        <v>341</v>
      </c>
      <c r="BM272" t="s">
        <v>341</v>
      </c>
      <c r="BN272" t="s">
        <v>341</v>
      </c>
      <c r="BO272" t="s">
        <v>341</v>
      </c>
      <c r="BP272" t="s">
        <v>341</v>
      </c>
      <c r="BQ272" t="s">
        <v>341</v>
      </c>
      <c r="BR272" t="s">
        <v>341</v>
      </c>
      <c r="BS272" t="s">
        <v>341</v>
      </c>
      <c r="BT272" t="s">
        <v>341</v>
      </c>
      <c r="BU272" t="s">
        <v>341</v>
      </c>
      <c r="BV272" t="s">
        <v>341</v>
      </c>
      <c r="BW272" t="s">
        <v>341</v>
      </c>
      <c r="BX272" t="s">
        <v>341</v>
      </c>
      <c r="BY272" t="s">
        <v>341</v>
      </c>
      <c r="BZ272" t="s">
        <v>341</v>
      </c>
      <c r="CA272" t="s">
        <v>341</v>
      </c>
      <c r="CB272" t="s">
        <v>341</v>
      </c>
      <c r="CC272" t="s">
        <v>342</v>
      </c>
      <c r="CD272" t="s">
        <v>341</v>
      </c>
      <c r="CE272" t="s">
        <v>341</v>
      </c>
      <c r="CF272" t="s">
        <v>341</v>
      </c>
      <c r="CG272" t="s">
        <v>341</v>
      </c>
      <c r="CH272" t="s">
        <v>341</v>
      </c>
      <c r="CI272" t="s">
        <v>341</v>
      </c>
      <c r="CJ272" t="s">
        <v>341</v>
      </c>
      <c r="CK272" t="s">
        <v>341</v>
      </c>
      <c r="CL272" t="s">
        <v>342</v>
      </c>
      <c r="CM272" t="str">
        <f t="shared" si="221"/>
        <v/>
      </c>
      <c r="CN272" t="str">
        <f t="shared" si="222"/>
        <v/>
      </c>
      <c r="CO272" t="str">
        <f t="shared" si="223"/>
        <v/>
      </c>
      <c r="CP272" t="str">
        <f t="shared" si="224"/>
        <v/>
      </c>
      <c r="CQ272" t="str">
        <f t="shared" si="225"/>
        <v/>
      </c>
      <c r="CR272" t="str">
        <f t="shared" si="226"/>
        <v/>
      </c>
      <c r="CS272" t="str">
        <f t="shared" si="227"/>
        <v/>
      </c>
      <c r="CT272" t="str">
        <f t="shared" si="228"/>
        <v/>
      </c>
      <c r="CU272" t="str">
        <f t="shared" si="229"/>
        <v/>
      </c>
      <c r="CV272" t="str">
        <f t="shared" si="230"/>
        <v/>
      </c>
      <c r="CW272" t="str">
        <f t="shared" si="231"/>
        <v/>
      </c>
      <c r="CX272" t="str">
        <f t="shared" si="232"/>
        <v/>
      </c>
      <c r="CY272" t="str">
        <f t="shared" si="233"/>
        <v/>
      </c>
      <c r="CZ272" t="str">
        <f t="shared" si="234"/>
        <v/>
      </c>
      <c r="DA272" t="str">
        <f t="shared" si="235"/>
        <v/>
      </c>
      <c r="DB272" t="str">
        <f t="shared" si="236"/>
        <v/>
      </c>
      <c r="DC272" t="str">
        <f t="shared" si="237"/>
        <v/>
      </c>
      <c r="DD272" t="str">
        <f t="shared" si="238"/>
        <v/>
      </c>
      <c r="DE272" t="str">
        <f t="shared" si="239"/>
        <v/>
      </c>
      <c r="DF272" t="str">
        <f t="shared" si="240"/>
        <v/>
      </c>
      <c r="DG272" t="str">
        <f t="shared" si="241"/>
        <v/>
      </c>
      <c r="DH272" t="str">
        <f t="shared" si="242"/>
        <v/>
      </c>
      <c r="DI272" t="str">
        <f t="shared" si="243"/>
        <v/>
      </c>
      <c r="DJ272" t="str">
        <f t="shared" si="244"/>
        <v/>
      </c>
      <c r="DK272" t="str">
        <f t="shared" si="245"/>
        <v/>
      </c>
      <c r="DL272" t="str">
        <f t="shared" si="246"/>
        <v/>
      </c>
      <c r="DM272" t="str">
        <f t="shared" si="247"/>
        <v/>
      </c>
      <c r="DN272" t="str">
        <f t="shared" si="248"/>
        <v/>
      </c>
      <c r="DO272" t="str">
        <f t="shared" si="249"/>
        <v/>
      </c>
      <c r="DP272" t="str">
        <f t="shared" si="250"/>
        <v/>
      </c>
      <c r="DQ272" t="str">
        <f t="shared" si="251"/>
        <v/>
      </c>
      <c r="DR272" t="str">
        <f t="shared" si="252"/>
        <v/>
      </c>
      <c r="DS272" t="str">
        <f t="shared" si="253"/>
        <v/>
      </c>
      <c r="DT272" t="str">
        <f t="shared" si="254"/>
        <v/>
      </c>
      <c r="DU272" t="str">
        <f t="shared" si="255"/>
        <v/>
      </c>
      <c r="DV272" t="str">
        <f t="shared" si="256"/>
        <v/>
      </c>
      <c r="DW272" t="str">
        <f t="shared" si="257"/>
        <v/>
      </c>
      <c r="DX272" t="str">
        <f t="shared" si="258"/>
        <v/>
      </c>
      <c r="DY272" t="str">
        <f t="shared" si="259"/>
        <v/>
      </c>
      <c r="DZ272" t="str">
        <f t="shared" si="260"/>
        <v/>
      </c>
      <c r="EA272" t="str">
        <f t="shared" si="261"/>
        <v/>
      </c>
      <c r="EB272" t="str">
        <f t="shared" si="262"/>
        <v/>
      </c>
      <c r="EC272" t="str">
        <f t="shared" si="263"/>
        <v/>
      </c>
      <c r="ED272" t="str">
        <f t="shared" si="264"/>
        <v/>
      </c>
      <c r="EE272" t="str">
        <f t="shared" si="265"/>
        <v>Otherwise Use: Ancillary or Other Use</v>
      </c>
      <c r="EF272" t="str">
        <f t="shared" si="266"/>
        <v/>
      </c>
      <c r="EG272" t="str">
        <f t="shared" si="267"/>
        <v/>
      </c>
      <c r="EH272" t="str">
        <f t="shared" si="268"/>
        <v/>
      </c>
      <c r="EI272" t="str">
        <f t="shared" si="269"/>
        <v/>
      </c>
      <c r="EJ272" t="str">
        <f t="shared" si="270"/>
        <v/>
      </c>
      <c r="EK272" t="str">
        <f t="shared" si="271"/>
        <v/>
      </c>
      <c r="EL272" t="str">
        <f t="shared" si="272"/>
        <v/>
      </c>
      <c r="EM272" t="str">
        <f t="shared" si="273"/>
        <v/>
      </c>
      <c r="EN272" t="str">
        <f t="shared" si="274"/>
        <v>Z399 - Other</v>
      </c>
    </row>
    <row r="273" spans="1:144" ht="28.9">
      <c r="A273" s="7" t="s">
        <v>328</v>
      </c>
      <c r="B273" s="7">
        <v>2023</v>
      </c>
      <c r="C273" t="s">
        <v>824</v>
      </c>
      <c r="D273" t="s">
        <v>825</v>
      </c>
      <c r="E273" t="s">
        <v>826</v>
      </c>
      <c r="F273" t="s">
        <v>827</v>
      </c>
      <c r="G273" t="s">
        <v>828</v>
      </c>
      <c r="H273" t="s">
        <v>829</v>
      </c>
      <c r="I273">
        <v>83624</v>
      </c>
      <c r="J273" s="136">
        <f>VLOOKUP(H273, 'TRI Crosswalk codes'!D:E, 2, FALSE)</f>
        <v>10</v>
      </c>
      <c r="K273">
        <v>562211</v>
      </c>
      <c r="L273" s="137" t="str">
        <f>VLOOKUP(K273, '2017-2022 NAICS'!C:D, 2, FALSE)</f>
        <v>Hazardous Waste Treatment and Disposal</v>
      </c>
      <c r="M273" s="137" t="str">
        <f>IF(COUNTIF('Raw TRI Data'!A:A, K273) &gt;0, "Yes", "No")</f>
        <v>No</v>
      </c>
      <c r="N273">
        <v>43.063499999999998</v>
      </c>
      <c r="O273">
        <v>-116.26375</v>
      </c>
      <c r="P273" s="15">
        <v>110046358133</v>
      </c>
      <c r="Q273" s="15">
        <v>1323222231211</v>
      </c>
      <c r="R273" t="s">
        <v>335</v>
      </c>
      <c r="S273" t="s">
        <v>336</v>
      </c>
      <c r="T273" s="160">
        <v>2</v>
      </c>
      <c r="U273" s="136" t="str">
        <f>VLOOKUP(T273, 'TRI Crosswalk codes'!A:B, 2, FALSE)</f>
        <v>100 to 999</v>
      </c>
      <c r="V273">
        <v>0.01</v>
      </c>
      <c r="W273">
        <v>0.01</v>
      </c>
      <c r="Y273">
        <v>0.01</v>
      </c>
      <c r="Z273">
        <v>0.02</v>
      </c>
      <c r="AA273" t="s">
        <v>338</v>
      </c>
      <c r="AB273" s="137" t="str">
        <f t="shared" si="220"/>
        <v>Otherwise Use: Ancillary or Other Use; Z306 - Waste Treatment</v>
      </c>
      <c r="AC273" s="137" t="s">
        <v>339</v>
      </c>
      <c r="AD273" s="26" t="str">
        <f>VLOOKUP(K273, 'NAICS OES Crosswalk'!A:C, 3, FALSE)</f>
        <v>Disposal</v>
      </c>
      <c r="AE273" s="26" t="str">
        <f>_xlfn.XLOOKUP($C273,'TRIFD to COU Crosswalk'!A:A,'TRIFD to COU Crosswalk'!B:B)</f>
        <v>Disposal</v>
      </c>
      <c r="AF273" s="137" t="s">
        <v>450</v>
      </c>
      <c r="AK273" t="s">
        <v>341</v>
      </c>
      <c r="AL273" t="s">
        <v>341</v>
      </c>
      <c r="AM273" t="s">
        <v>341</v>
      </c>
      <c r="AN273" t="s">
        <v>341</v>
      </c>
      <c r="AO273" t="s">
        <v>341</v>
      </c>
      <c r="AP273" t="s">
        <v>341</v>
      </c>
      <c r="AQ273" t="s">
        <v>341</v>
      </c>
      <c r="AR273" t="s">
        <v>341</v>
      </c>
      <c r="AS273" t="s">
        <v>341</v>
      </c>
      <c r="AT273" t="s">
        <v>341</v>
      </c>
      <c r="AU273" t="s">
        <v>341</v>
      </c>
      <c r="AV273" t="s">
        <v>341</v>
      </c>
      <c r="AW273" t="s">
        <v>341</v>
      </c>
      <c r="AX273" t="s">
        <v>341</v>
      </c>
      <c r="AY273" t="s">
        <v>341</v>
      </c>
      <c r="AZ273" t="s">
        <v>341</v>
      </c>
      <c r="BA273" t="s">
        <v>341</v>
      </c>
      <c r="BB273" t="s">
        <v>341</v>
      </c>
      <c r="BC273" t="s">
        <v>341</v>
      </c>
      <c r="BD273" t="s">
        <v>341</v>
      </c>
      <c r="BE273" t="s">
        <v>341</v>
      </c>
      <c r="BF273" t="s">
        <v>341</v>
      </c>
      <c r="BG273" t="s">
        <v>341</v>
      </c>
      <c r="BH273" t="s">
        <v>341</v>
      </c>
      <c r="BI273" t="s">
        <v>341</v>
      </c>
      <c r="BJ273" t="s">
        <v>341</v>
      </c>
      <c r="BK273" t="s">
        <v>341</v>
      </c>
      <c r="BL273" t="s">
        <v>341</v>
      </c>
      <c r="BM273" t="s">
        <v>341</v>
      </c>
      <c r="BN273" t="s">
        <v>341</v>
      </c>
      <c r="BO273" t="s">
        <v>341</v>
      </c>
      <c r="BP273" t="s">
        <v>341</v>
      </c>
      <c r="BQ273" t="s">
        <v>341</v>
      </c>
      <c r="BR273" t="s">
        <v>341</v>
      </c>
      <c r="BS273" t="s">
        <v>341</v>
      </c>
      <c r="BT273" t="s">
        <v>341</v>
      </c>
      <c r="BU273" t="s">
        <v>341</v>
      </c>
      <c r="BV273" t="s">
        <v>341</v>
      </c>
      <c r="BW273" t="s">
        <v>341</v>
      </c>
      <c r="BX273" t="s">
        <v>341</v>
      </c>
      <c r="BY273" t="s">
        <v>341</v>
      </c>
      <c r="BZ273" t="s">
        <v>341</v>
      </c>
      <c r="CA273" t="s">
        <v>341</v>
      </c>
      <c r="CB273" t="s">
        <v>341</v>
      </c>
      <c r="CC273" t="s">
        <v>342</v>
      </c>
      <c r="CD273" t="s">
        <v>341</v>
      </c>
      <c r="CE273" t="s">
        <v>341</v>
      </c>
      <c r="CF273" t="s">
        <v>341</v>
      </c>
      <c r="CG273" t="s">
        <v>341</v>
      </c>
      <c r="CH273" t="s">
        <v>341</v>
      </c>
      <c r="CI273" t="s">
        <v>342</v>
      </c>
      <c r="CJ273" t="s">
        <v>341</v>
      </c>
      <c r="CK273" t="s">
        <v>341</v>
      </c>
      <c r="CL273" t="s">
        <v>341</v>
      </c>
      <c r="CM273" t="str">
        <f t="shared" si="221"/>
        <v/>
      </c>
      <c r="CN273" t="str">
        <f t="shared" si="222"/>
        <v/>
      </c>
      <c r="CO273" t="str">
        <f t="shared" si="223"/>
        <v/>
      </c>
      <c r="CP273" t="str">
        <f t="shared" si="224"/>
        <v/>
      </c>
      <c r="CQ273" t="str">
        <f t="shared" si="225"/>
        <v/>
      </c>
      <c r="CR273" t="str">
        <f t="shared" si="226"/>
        <v/>
      </c>
      <c r="CS273" t="str">
        <f t="shared" si="227"/>
        <v/>
      </c>
      <c r="CT273" t="str">
        <f t="shared" si="228"/>
        <v/>
      </c>
      <c r="CU273" t="str">
        <f t="shared" si="229"/>
        <v/>
      </c>
      <c r="CV273" t="str">
        <f t="shared" si="230"/>
        <v/>
      </c>
      <c r="CW273" t="str">
        <f t="shared" si="231"/>
        <v/>
      </c>
      <c r="CX273" t="str">
        <f t="shared" si="232"/>
        <v/>
      </c>
      <c r="CY273" t="str">
        <f t="shared" si="233"/>
        <v/>
      </c>
      <c r="CZ273" t="str">
        <f t="shared" si="234"/>
        <v/>
      </c>
      <c r="DA273" t="str">
        <f t="shared" si="235"/>
        <v/>
      </c>
      <c r="DB273" t="str">
        <f t="shared" si="236"/>
        <v/>
      </c>
      <c r="DC273" t="str">
        <f t="shared" si="237"/>
        <v/>
      </c>
      <c r="DD273" t="str">
        <f t="shared" si="238"/>
        <v/>
      </c>
      <c r="DE273" t="str">
        <f t="shared" si="239"/>
        <v/>
      </c>
      <c r="DF273" t="str">
        <f t="shared" si="240"/>
        <v/>
      </c>
      <c r="DG273" t="str">
        <f t="shared" si="241"/>
        <v/>
      </c>
      <c r="DH273" t="str">
        <f t="shared" si="242"/>
        <v/>
      </c>
      <c r="DI273" t="str">
        <f t="shared" si="243"/>
        <v/>
      </c>
      <c r="DJ273" t="str">
        <f t="shared" si="244"/>
        <v/>
      </c>
      <c r="DK273" t="str">
        <f t="shared" si="245"/>
        <v/>
      </c>
      <c r="DL273" t="str">
        <f t="shared" si="246"/>
        <v/>
      </c>
      <c r="DM273" t="str">
        <f t="shared" si="247"/>
        <v/>
      </c>
      <c r="DN273" t="str">
        <f t="shared" si="248"/>
        <v/>
      </c>
      <c r="DO273" t="str">
        <f t="shared" si="249"/>
        <v/>
      </c>
      <c r="DP273" t="str">
        <f t="shared" si="250"/>
        <v/>
      </c>
      <c r="DQ273" t="str">
        <f t="shared" si="251"/>
        <v/>
      </c>
      <c r="DR273" t="str">
        <f t="shared" si="252"/>
        <v/>
      </c>
      <c r="DS273" t="str">
        <f t="shared" si="253"/>
        <v/>
      </c>
      <c r="DT273" t="str">
        <f t="shared" si="254"/>
        <v/>
      </c>
      <c r="DU273" t="str">
        <f t="shared" si="255"/>
        <v/>
      </c>
      <c r="DV273" t="str">
        <f t="shared" si="256"/>
        <v/>
      </c>
      <c r="DW273" t="str">
        <f t="shared" si="257"/>
        <v/>
      </c>
      <c r="DX273" t="str">
        <f t="shared" si="258"/>
        <v/>
      </c>
      <c r="DY273" t="str">
        <f t="shared" si="259"/>
        <v/>
      </c>
      <c r="DZ273" t="str">
        <f t="shared" si="260"/>
        <v/>
      </c>
      <c r="EA273" t="str">
        <f t="shared" si="261"/>
        <v/>
      </c>
      <c r="EB273" t="str">
        <f t="shared" si="262"/>
        <v/>
      </c>
      <c r="EC273" t="str">
        <f t="shared" si="263"/>
        <v/>
      </c>
      <c r="ED273" t="str">
        <f t="shared" si="264"/>
        <v/>
      </c>
      <c r="EE273" t="str">
        <f t="shared" si="265"/>
        <v>Otherwise Use: Ancillary or Other Use</v>
      </c>
      <c r="EF273" t="str">
        <f t="shared" si="266"/>
        <v/>
      </c>
      <c r="EG273" t="str">
        <f t="shared" si="267"/>
        <v/>
      </c>
      <c r="EH273" t="str">
        <f t="shared" si="268"/>
        <v/>
      </c>
      <c r="EI273" t="str">
        <f t="shared" si="269"/>
        <v/>
      </c>
      <c r="EJ273" t="str">
        <f t="shared" si="270"/>
        <v/>
      </c>
      <c r="EK273" t="str">
        <f t="shared" si="271"/>
        <v>Z306 - Waste Treatment</v>
      </c>
      <c r="EL273" t="str">
        <f t="shared" si="272"/>
        <v/>
      </c>
      <c r="EM273" t="str">
        <f t="shared" si="273"/>
        <v/>
      </c>
      <c r="EN273" t="str">
        <f t="shared" si="274"/>
        <v/>
      </c>
    </row>
    <row r="274" spans="1:144" ht="28.9">
      <c r="A274" s="7" t="s">
        <v>328</v>
      </c>
      <c r="B274" s="7">
        <v>2019</v>
      </c>
      <c r="C274" t="s">
        <v>831</v>
      </c>
      <c r="D274" t="s">
        <v>832</v>
      </c>
      <c r="E274" t="s">
        <v>833</v>
      </c>
      <c r="F274" t="s">
        <v>834</v>
      </c>
      <c r="G274" t="s">
        <v>835</v>
      </c>
      <c r="H274" t="s">
        <v>836</v>
      </c>
      <c r="I274">
        <v>89003</v>
      </c>
      <c r="J274" s="136">
        <f>VLOOKUP(H274, 'TRI Crosswalk codes'!D:E, 2, FALSE)</f>
        <v>9</v>
      </c>
      <c r="K274">
        <v>562211</v>
      </c>
      <c r="L274" s="137" t="str">
        <f>VLOOKUP(K274, '2017-2022 NAICS'!C:D, 2, FALSE)</f>
        <v>Hazardous Waste Treatment and Disposal</v>
      </c>
      <c r="M274" s="137" t="str">
        <f>IF(COUNTIF('Raw TRI Data'!A:A, K274) &gt;0, "Yes", "No")</f>
        <v>No</v>
      </c>
      <c r="N274">
        <v>36.767699</v>
      </c>
      <c r="O274">
        <v>-116.692791</v>
      </c>
      <c r="P274" s="15">
        <v>110000600920</v>
      </c>
      <c r="Q274" s="15">
        <v>1319218194708</v>
      </c>
      <c r="R274" t="s">
        <v>335</v>
      </c>
      <c r="S274" t="s">
        <v>336</v>
      </c>
      <c r="T274" s="160">
        <v>3</v>
      </c>
      <c r="U274" s="136" t="str">
        <f>VLOOKUP(T274, 'TRI Crosswalk codes'!A:B, 2, FALSE)</f>
        <v>1,000 to 9,999</v>
      </c>
      <c r="V274">
        <v>0</v>
      </c>
      <c r="W274">
        <v>0</v>
      </c>
      <c r="Y274">
        <v>0</v>
      </c>
      <c r="Z274">
        <v>0</v>
      </c>
      <c r="AA274" t="s">
        <v>338</v>
      </c>
      <c r="AB274" s="137" t="str">
        <f t="shared" si="220"/>
        <v>Otherwise Use: Ancillary or Other Use; Z306 - Waste Treatment; Z399 - Other</v>
      </c>
      <c r="AC274" s="137" t="s">
        <v>339</v>
      </c>
      <c r="AD274" s="26" t="str">
        <f>VLOOKUP(K274, 'NAICS OES Crosswalk'!A:C, 3, FALSE)</f>
        <v>Disposal</v>
      </c>
      <c r="AE274" s="26" t="str">
        <f>_xlfn.XLOOKUP($C274,'TRIFD to COU Crosswalk'!A:A,'TRIFD to COU Crosswalk'!B:B)</f>
        <v>Disposal</v>
      </c>
      <c r="AF274" s="137" t="s">
        <v>450</v>
      </c>
      <c r="AK274" t="s">
        <v>341</v>
      </c>
      <c r="AL274" t="s">
        <v>341</v>
      </c>
      <c r="AM274" t="s">
        <v>341</v>
      </c>
      <c r="AN274" t="s">
        <v>341</v>
      </c>
      <c r="AO274" t="s">
        <v>341</v>
      </c>
      <c r="AP274" t="s">
        <v>341</v>
      </c>
      <c r="AQ274" t="s">
        <v>341</v>
      </c>
      <c r="AR274" t="s">
        <v>341</v>
      </c>
      <c r="AS274" t="s">
        <v>341</v>
      </c>
      <c r="AT274" t="s">
        <v>341</v>
      </c>
      <c r="AU274" t="s">
        <v>341</v>
      </c>
      <c r="AV274" t="s">
        <v>341</v>
      </c>
      <c r="AW274" t="s">
        <v>341</v>
      </c>
      <c r="AX274" t="s">
        <v>341</v>
      </c>
      <c r="AY274" t="s">
        <v>341</v>
      </c>
      <c r="AZ274" t="s">
        <v>341</v>
      </c>
      <c r="BA274" t="s">
        <v>341</v>
      </c>
      <c r="BB274" t="s">
        <v>341</v>
      </c>
      <c r="BC274" t="s">
        <v>341</v>
      </c>
      <c r="BD274" t="s">
        <v>341</v>
      </c>
      <c r="BE274" t="s">
        <v>341</v>
      </c>
      <c r="BF274" t="s">
        <v>341</v>
      </c>
      <c r="BG274" t="s">
        <v>341</v>
      </c>
      <c r="BH274" t="s">
        <v>341</v>
      </c>
      <c r="BI274" t="s">
        <v>341</v>
      </c>
      <c r="BJ274" t="s">
        <v>341</v>
      </c>
      <c r="BK274" t="s">
        <v>341</v>
      </c>
      <c r="BL274" t="s">
        <v>341</v>
      </c>
      <c r="BM274" t="s">
        <v>341</v>
      </c>
      <c r="BN274" t="s">
        <v>341</v>
      </c>
      <c r="BO274" t="s">
        <v>341</v>
      </c>
      <c r="BP274" t="s">
        <v>341</v>
      </c>
      <c r="BQ274" t="s">
        <v>341</v>
      </c>
      <c r="BR274" t="s">
        <v>341</v>
      </c>
      <c r="BS274" t="s">
        <v>341</v>
      </c>
      <c r="BT274" t="s">
        <v>341</v>
      </c>
      <c r="BU274" t="s">
        <v>341</v>
      </c>
      <c r="BV274" t="s">
        <v>341</v>
      </c>
      <c r="BW274" t="s">
        <v>341</v>
      </c>
      <c r="BX274" t="s">
        <v>341</v>
      </c>
      <c r="BY274" t="s">
        <v>341</v>
      </c>
      <c r="BZ274" t="s">
        <v>341</v>
      </c>
      <c r="CA274" t="s">
        <v>341</v>
      </c>
      <c r="CB274" t="s">
        <v>341</v>
      </c>
      <c r="CC274" t="s">
        <v>342</v>
      </c>
      <c r="CD274" t="s">
        <v>341</v>
      </c>
      <c r="CE274" t="s">
        <v>341</v>
      </c>
      <c r="CF274" t="s">
        <v>341</v>
      </c>
      <c r="CG274" t="s">
        <v>341</v>
      </c>
      <c r="CH274" t="s">
        <v>341</v>
      </c>
      <c r="CI274" t="s">
        <v>342</v>
      </c>
      <c r="CJ274" t="s">
        <v>341</v>
      </c>
      <c r="CK274" t="s">
        <v>341</v>
      </c>
      <c r="CL274" t="s">
        <v>342</v>
      </c>
      <c r="CM274" t="str">
        <f t="shared" si="221"/>
        <v/>
      </c>
      <c r="CN274" t="str">
        <f t="shared" si="222"/>
        <v/>
      </c>
      <c r="CO274" t="str">
        <f t="shared" si="223"/>
        <v/>
      </c>
      <c r="CP274" t="str">
        <f t="shared" si="224"/>
        <v/>
      </c>
      <c r="CQ274" t="str">
        <f t="shared" si="225"/>
        <v/>
      </c>
      <c r="CR274" t="str">
        <f t="shared" si="226"/>
        <v/>
      </c>
      <c r="CS274" t="str">
        <f t="shared" si="227"/>
        <v/>
      </c>
      <c r="CT274" t="str">
        <f t="shared" si="228"/>
        <v/>
      </c>
      <c r="CU274" t="str">
        <f t="shared" si="229"/>
        <v/>
      </c>
      <c r="CV274" t="str">
        <f t="shared" si="230"/>
        <v/>
      </c>
      <c r="CW274" t="str">
        <f t="shared" si="231"/>
        <v/>
      </c>
      <c r="CX274" t="str">
        <f t="shared" si="232"/>
        <v/>
      </c>
      <c r="CY274" t="str">
        <f t="shared" si="233"/>
        <v/>
      </c>
      <c r="CZ274" t="str">
        <f t="shared" si="234"/>
        <v/>
      </c>
      <c r="DA274" t="str">
        <f t="shared" si="235"/>
        <v/>
      </c>
      <c r="DB274" t="str">
        <f t="shared" si="236"/>
        <v/>
      </c>
      <c r="DC274" t="str">
        <f t="shared" si="237"/>
        <v/>
      </c>
      <c r="DD274" t="str">
        <f t="shared" si="238"/>
        <v/>
      </c>
      <c r="DE274" t="str">
        <f t="shared" si="239"/>
        <v/>
      </c>
      <c r="DF274" t="str">
        <f t="shared" si="240"/>
        <v/>
      </c>
      <c r="DG274" t="str">
        <f t="shared" si="241"/>
        <v/>
      </c>
      <c r="DH274" t="str">
        <f t="shared" si="242"/>
        <v/>
      </c>
      <c r="DI274" t="str">
        <f t="shared" si="243"/>
        <v/>
      </c>
      <c r="DJ274" t="str">
        <f t="shared" si="244"/>
        <v/>
      </c>
      <c r="DK274" t="str">
        <f t="shared" si="245"/>
        <v/>
      </c>
      <c r="DL274" t="str">
        <f t="shared" si="246"/>
        <v/>
      </c>
      <c r="DM274" t="str">
        <f t="shared" si="247"/>
        <v/>
      </c>
      <c r="DN274" t="str">
        <f t="shared" si="248"/>
        <v/>
      </c>
      <c r="DO274" t="str">
        <f t="shared" si="249"/>
        <v/>
      </c>
      <c r="DP274" t="str">
        <f t="shared" si="250"/>
        <v/>
      </c>
      <c r="DQ274" t="str">
        <f t="shared" si="251"/>
        <v/>
      </c>
      <c r="DR274" t="str">
        <f t="shared" si="252"/>
        <v/>
      </c>
      <c r="DS274" t="str">
        <f t="shared" si="253"/>
        <v/>
      </c>
      <c r="DT274" t="str">
        <f t="shared" si="254"/>
        <v/>
      </c>
      <c r="DU274" t="str">
        <f t="shared" si="255"/>
        <v/>
      </c>
      <c r="DV274" t="str">
        <f t="shared" si="256"/>
        <v/>
      </c>
      <c r="DW274" t="str">
        <f t="shared" si="257"/>
        <v/>
      </c>
      <c r="DX274" t="str">
        <f t="shared" si="258"/>
        <v/>
      </c>
      <c r="DY274" t="str">
        <f t="shared" si="259"/>
        <v/>
      </c>
      <c r="DZ274" t="str">
        <f t="shared" si="260"/>
        <v/>
      </c>
      <c r="EA274" t="str">
        <f t="shared" si="261"/>
        <v/>
      </c>
      <c r="EB274" t="str">
        <f t="shared" si="262"/>
        <v/>
      </c>
      <c r="EC274" t="str">
        <f t="shared" si="263"/>
        <v/>
      </c>
      <c r="ED274" t="str">
        <f t="shared" si="264"/>
        <v/>
      </c>
      <c r="EE274" t="str">
        <f t="shared" si="265"/>
        <v>Otherwise Use: Ancillary or Other Use</v>
      </c>
      <c r="EF274" t="str">
        <f t="shared" si="266"/>
        <v/>
      </c>
      <c r="EG274" t="str">
        <f t="shared" si="267"/>
        <v/>
      </c>
      <c r="EH274" t="str">
        <f t="shared" si="268"/>
        <v/>
      </c>
      <c r="EI274" t="str">
        <f t="shared" si="269"/>
        <v/>
      </c>
      <c r="EJ274" t="str">
        <f t="shared" si="270"/>
        <v/>
      </c>
      <c r="EK274" t="str">
        <f t="shared" si="271"/>
        <v>Z306 - Waste Treatment</v>
      </c>
      <c r="EL274" t="str">
        <f t="shared" si="272"/>
        <v/>
      </c>
      <c r="EM274" t="str">
        <f t="shared" si="273"/>
        <v/>
      </c>
      <c r="EN274" t="str">
        <f t="shared" si="274"/>
        <v>Z399 - Other</v>
      </c>
    </row>
    <row r="275" spans="1:144" ht="28.9">
      <c r="A275" s="7" t="s">
        <v>328</v>
      </c>
      <c r="B275" s="7">
        <v>2020</v>
      </c>
      <c r="C275" t="s">
        <v>831</v>
      </c>
      <c r="D275" t="s">
        <v>832</v>
      </c>
      <c r="E275" t="s">
        <v>833</v>
      </c>
      <c r="F275" t="s">
        <v>834</v>
      </c>
      <c r="G275" t="s">
        <v>835</v>
      </c>
      <c r="H275" t="s">
        <v>836</v>
      </c>
      <c r="I275">
        <v>89003</v>
      </c>
      <c r="J275" s="136">
        <f>VLOOKUP(H275, 'TRI Crosswalk codes'!D:E, 2, FALSE)</f>
        <v>9</v>
      </c>
      <c r="K275">
        <v>562211</v>
      </c>
      <c r="L275" s="137" t="str">
        <f>VLOOKUP(K275, '2017-2022 NAICS'!C:D, 2, FALSE)</f>
        <v>Hazardous Waste Treatment and Disposal</v>
      </c>
      <c r="M275" s="137" t="str">
        <f>IF(COUNTIF('Raw TRI Data'!A:A, K275) &gt;0, "Yes", "No")</f>
        <v>No</v>
      </c>
      <c r="N275">
        <v>36.767699</v>
      </c>
      <c r="O275">
        <v>-116.692791</v>
      </c>
      <c r="P275" s="15">
        <v>110000600920</v>
      </c>
      <c r="Q275" s="15">
        <v>1320219113634</v>
      </c>
      <c r="R275" t="s">
        <v>335</v>
      </c>
      <c r="S275" t="s">
        <v>336</v>
      </c>
      <c r="T275" s="160">
        <v>3</v>
      </c>
      <c r="U275" s="136" t="str">
        <f>VLOOKUP(T275, 'TRI Crosswalk codes'!A:B, 2, FALSE)</f>
        <v>1,000 to 9,999</v>
      </c>
      <c r="V275">
        <v>0</v>
      </c>
      <c r="W275">
        <v>0</v>
      </c>
      <c r="Y275">
        <v>0</v>
      </c>
      <c r="Z275">
        <v>0</v>
      </c>
      <c r="AA275" t="s">
        <v>338</v>
      </c>
      <c r="AB275" s="137" t="str">
        <f t="shared" si="220"/>
        <v>Otherwise Use: Ancillary or Other Use; Z306 - Waste Treatment; Z399 - Other</v>
      </c>
      <c r="AC275" s="137" t="s">
        <v>339</v>
      </c>
      <c r="AD275" s="26" t="str">
        <f>VLOOKUP(K275, 'NAICS OES Crosswalk'!A:C, 3, FALSE)</f>
        <v>Disposal</v>
      </c>
      <c r="AE275" s="26" t="str">
        <f>_xlfn.XLOOKUP($C275,'TRIFD to COU Crosswalk'!A:A,'TRIFD to COU Crosswalk'!B:B)</f>
        <v>Disposal</v>
      </c>
      <c r="AF275" s="137" t="s">
        <v>450</v>
      </c>
      <c r="AK275" t="s">
        <v>341</v>
      </c>
      <c r="AL275" t="s">
        <v>341</v>
      </c>
      <c r="AM275" t="s">
        <v>341</v>
      </c>
      <c r="AN275" t="s">
        <v>341</v>
      </c>
      <c r="AO275" t="s">
        <v>341</v>
      </c>
      <c r="AP275" t="s">
        <v>341</v>
      </c>
      <c r="AQ275" t="s">
        <v>341</v>
      </c>
      <c r="AR275" t="s">
        <v>341</v>
      </c>
      <c r="AS275" t="s">
        <v>341</v>
      </c>
      <c r="AT275" t="s">
        <v>341</v>
      </c>
      <c r="AU275" t="s">
        <v>341</v>
      </c>
      <c r="AV275" t="s">
        <v>341</v>
      </c>
      <c r="AW275" t="s">
        <v>341</v>
      </c>
      <c r="AX275" t="s">
        <v>341</v>
      </c>
      <c r="AY275" t="s">
        <v>341</v>
      </c>
      <c r="AZ275" t="s">
        <v>341</v>
      </c>
      <c r="BA275" t="s">
        <v>341</v>
      </c>
      <c r="BB275" t="s">
        <v>341</v>
      </c>
      <c r="BC275" t="s">
        <v>341</v>
      </c>
      <c r="BD275" t="s">
        <v>341</v>
      </c>
      <c r="BE275" t="s">
        <v>341</v>
      </c>
      <c r="BF275" t="s">
        <v>341</v>
      </c>
      <c r="BG275" t="s">
        <v>341</v>
      </c>
      <c r="BH275" t="s">
        <v>341</v>
      </c>
      <c r="BI275" t="s">
        <v>341</v>
      </c>
      <c r="BJ275" t="s">
        <v>341</v>
      </c>
      <c r="BK275" t="s">
        <v>341</v>
      </c>
      <c r="BL275" t="s">
        <v>341</v>
      </c>
      <c r="BM275" t="s">
        <v>341</v>
      </c>
      <c r="BN275" t="s">
        <v>341</v>
      </c>
      <c r="BO275" t="s">
        <v>341</v>
      </c>
      <c r="BP275" t="s">
        <v>341</v>
      </c>
      <c r="BQ275" t="s">
        <v>341</v>
      </c>
      <c r="BR275" t="s">
        <v>341</v>
      </c>
      <c r="BS275" t="s">
        <v>341</v>
      </c>
      <c r="BT275" t="s">
        <v>341</v>
      </c>
      <c r="BU275" t="s">
        <v>341</v>
      </c>
      <c r="BV275" t="s">
        <v>341</v>
      </c>
      <c r="BW275" t="s">
        <v>341</v>
      </c>
      <c r="BX275" t="s">
        <v>341</v>
      </c>
      <c r="BY275" t="s">
        <v>341</v>
      </c>
      <c r="BZ275" t="s">
        <v>341</v>
      </c>
      <c r="CA275" t="s">
        <v>341</v>
      </c>
      <c r="CB275" t="s">
        <v>341</v>
      </c>
      <c r="CC275" t="s">
        <v>342</v>
      </c>
      <c r="CD275" t="s">
        <v>341</v>
      </c>
      <c r="CE275" t="s">
        <v>341</v>
      </c>
      <c r="CF275" t="s">
        <v>341</v>
      </c>
      <c r="CG275" t="s">
        <v>341</v>
      </c>
      <c r="CH275" t="s">
        <v>341</v>
      </c>
      <c r="CI275" t="s">
        <v>342</v>
      </c>
      <c r="CJ275" t="s">
        <v>341</v>
      </c>
      <c r="CK275" t="s">
        <v>341</v>
      </c>
      <c r="CL275" t="s">
        <v>342</v>
      </c>
      <c r="CM275" t="str">
        <f t="shared" si="221"/>
        <v/>
      </c>
      <c r="CN275" t="str">
        <f t="shared" si="222"/>
        <v/>
      </c>
      <c r="CO275" t="str">
        <f t="shared" si="223"/>
        <v/>
      </c>
      <c r="CP275" t="str">
        <f t="shared" si="224"/>
        <v/>
      </c>
      <c r="CQ275" t="str">
        <f t="shared" si="225"/>
        <v/>
      </c>
      <c r="CR275" t="str">
        <f t="shared" si="226"/>
        <v/>
      </c>
      <c r="CS275" t="str">
        <f t="shared" si="227"/>
        <v/>
      </c>
      <c r="CT275" t="str">
        <f t="shared" si="228"/>
        <v/>
      </c>
      <c r="CU275" t="str">
        <f t="shared" si="229"/>
        <v/>
      </c>
      <c r="CV275" t="str">
        <f t="shared" si="230"/>
        <v/>
      </c>
      <c r="CW275" t="str">
        <f t="shared" si="231"/>
        <v/>
      </c>
      <c r="CX275" t="str">
        <f t="shared" si="232"/>
        <v/>
      </c>
      <c r="CY275" t="str">
        <f t="shared" si="233"/>
        <v/>
      </c>
      <c r="CZ275" t="str">
        <f t="shared" si="234"/>
        <v/>
      </c>
      <c r="DA275" t="str">
        <f t="shared" si="235"/>
        <v/>
      </c>
      <c r="DB275" t="str">
        <f t="shared" si="236"/>
        <v/>
      </c>
      <c r="DC275" t="str">
        <f t="shared" si="237"/>
        <v/>
      </c>
      <c r="DD275" t="str">
        <f t="shared" si="238"/>
        <v/>
      </c>
      <c r="DE275" t="str">
        <f t="shared" si="239"/>
        <v/>
      </c>
      <c r="DF275" t="str">
        <f t="shared" si="240"/>
        <v/>
      </c>
      <c r="DG275" t="str">
        <f t="shared" si="241"/>
        <v/>
      </c>
      <c r="DH275" t="str">
        <f t="shared" si="242"/>
        <v/>
      </c>
      <c r="DI275" t="str">
        <f t="shared" si="243"/>
        <v/>
      </c>
      <c r="DJ275" t="str">
        <f t="shared" si="244"/>
        <v/>
      </c>
      <c r="DK275" t="str">
        <f t="shared" si="245"/>
        <v/>
      </c>
      <c r="DL275" t="str">
        <f t="shared" si="246"/>
        <v/>
      </c>
      <c r="DM275" t="str">
        <f t="shared" si="247"/>
        <v/>
      </c>
      <c r="DN275" t="str">
        <f t="shared" si="248"/>
        <v/>
      </c>
      <c r="DO275" t="str">
        <f t="shared" si="249"/>
        <v/>
      </c>
      <c r="DP275" t="str">
        <f t="shared" si="250"/>
        <v/>
      </c>
      <c r="DQ275" t="str">
        <f t="shared" si="251"/>
        <v/>
      </c>
      <c r="DR275" t="str">
        <f t="shared" si="252"/>
        <v/>
      </c>
      <c r="DS275" t="str">
        <f t="shared" si="253"/>
        <v/>
      </c>
      <c r="DT275" t="str">
        <f t="shared" si="254"/>
        <v/>
      </c>
      <c r="DU275" t="str">
        <f t="shared" si="255"/>
        <v/>
      </c>
      <c r="DV275" t="str">
        <f t="shared" si="256"/>
        <v/>
      </c>
      <c r="DW275" t="str">
        <f t="shared" si="257"/>
        <v/>
      </c>
      <c r="DX275" t="str">
        <f t="shared" si="258"/>
        <v/>
      </c>
      <c r="DY275" t="str">
        <f t="shared" si="259"/>
        <v/>
      </c>
      <c r="DZ275" t="str">
        <f t="shared" si="260"/>
        <v/>
      </c>
      <c r="EA275" t="str">
        <f t="shared" si="261"/>
        <v/>
      </c>
      <c r="EB275" t="str">
        <f t="shared" si="262"/>
        <v/>
      </c>
      <c r="EC275" t="str">
        <f t="shared" si="263"/>
        <v/>
      </c>
      <c r="ED275" t="str">
        <f t="shared" si="264"/>
        <v/>
      </c>
      <c r="EE275" t="str">
        <f t="shared" si="265"/>
        <v>Otherwise Use: Ancillary or Other Use</v>
      </c>
      <c r="EF275" t="str">
        <f t="shared" si="266"/>
        <v/>
      </c>
      <c r="EG275" t="str">
        <f t="shared" si="267"/>
        <v/>
      </c>
      <c r="EH275" t="str">
        <f t="shared" si="268"/>
        <v/>
      </c>
      <c r="EI275" t="str">
        <f t="shared" si="269"/>
        <v/>
      </c>
      <c r="EJ275" t="str">
        <f t="shared" si="270"/>
        <v/>
      </c>
      <c r="EK275" t="str">
        <f t="shared" si="271"/>
        <v>Z306 - Waste Treatment</v>
      </c>
      <c r="EL275" t="str">
        <f t="shared" si="272"/>
        <v/>
      </c>
      <c r="EM275" t="str">
        <f t="shared" si="273"/>
        <v/>
      </c>
      <c r="EN275" t="str">
        <f t="shared" si="274"/>
        <v>Z399 - Other</v>
      </c>
    </row>
    <row r="276" spans="1:144" ht="28.9">
      <c r="A276" s="7" t="s">
        <v>328</v>
      </c>
      <c r="B276" s="7">
        <v>2021</v>
      </c>
      <c r="C276" t="s">
        <v>831</v>
      </c>
      <c r="D276" t="s">
        <v>832</v>
      </c>
      <c r="E276" t="s">
        <v>833</v>
      </c>
      <c r="F276" t="s">
        <v>834</v>
      </c>
      <c r="G276" t="s">
        <v>835</v>
      </c>
      <c r="H276" t="s">
        <v>836</v>
      </c>
      <c r="I276">
        <v>89003</v>
      </c>
      <c r="J276" s="136">
        <f>VLOOKUP(H276, 'TRI Crosswalk codes'!D:E, 2, FALSE)</f>
        <v>9</v>
      </c>
      <c r="K276">
        <v>562211</v>
      </c>
      <c r="L276" s="137" t="str">
        <f>VLOOKUP(K276, '2017-2022 NAICS'!C:D, 2, FALSE)</f>
        <v>Hazardous Waste Treatment and Disposal</v>
      </c>
      <c r="M276" s="137" t="str">
        <f>IF(COUNTIF('Raw TRI Data'!A:A, K276) &gt;0, "Yes", "No")</f>
        <v>No</v>
      </c>
      <c r="N276">
        <v>36.767699</v>
      </c>
      <c r="O276">
        <v>-116.692791</v>
      </c>
      <c r="P276" s="15">
        <v>110000600920</v>
      </c>
      <c r="Q276" s="15">
        <v>1321220484745</v>
      </c>
      <c r="R276" t="s">
        <v>335</v>
      </c>
      <c r="S276" t="s">
        <v>336</v>
      </c>
      <c r="T276" s="160">
        <v>3</v>
      </c>
      <c r="U276" s="136" t="str">
        <f>VLOOKUP(T276, 'TRI Crosswalk codes'!A:B, 2, FALSE)</f>
        <v>1,000 to 9,999</v>
      </c>
      <c r="V276">
        <v>0</v>
      </c>
      <c r="W276">
        <v>0</v>
      </c>
      <c r="Y276">
        <v>0</v>
      </c>
      <c r="Z276">
        <v>0</v>
      </c>
      <c r="AA276" t="s">
        <v>338</v>
      </c>
      <c r="AB276" s="137" t="str">
        <f t="shared" si="220"/>
        <v>Otherwise Use: Ancillary or Other Use; Z306 - Waste Treatment; Z399 - Other</v>
      </c>
      <c r="AC276" s="137" t="s">
        <v>339</v>
      </c>
      <c r="AD276" s="26" t="str">
        <f>VLOOKUP(K276, 'NAICS OES Crosswalk'!A:C, 3, FALSE)</f>
        <v>Disposal</v>
      </c>
      <c r="AE276" s="26" t="str">
        <f>_xlfn.XLOOKUP($C276,'TRIFD to COU Crosswalk'!A:A,'TRIFD to COU Crosswalk'!B:B)</f>
        <v>Disposal</v>
      </c>
      <c r="AF276" s="137" t="s">
        <v>450</v>
      </c>
      <c r="AK276" t="s">
        <v>341</v>
      </c>
      <c r="AL276" t="s">
        <v>341</v>
      </c>
      <c r="AM276" t="s">
        <v>341</v>
      </c>
      <c r="AN276" t="s">
        <v>341</v>
      </c>
      <c r="AO276" t="s">
        <v>341</v>
      </c>
      <c r="AP276" t="s">
        <v>341</v>
      </c>
      <c r="AQ276" t="s">
        <v>341</v>
      </c>
      <c r="AR276" t="s">
        <v>341</v>
      </c>
      <c r="AS276" t="s">
        <v>341</v>
      </c>
      <c r="AT276" t="s">
        <v>341</v>
      </c>
      <c r="AU276" t="s">
        <v>341</v>
      </c>
      <c r="AV276" t="s">
        <v>341</v>
      </c>
      <c r="AW276" t="s">
        <v>341</v>
      </c>
      <c r="AX276" t="s">
        <v>341</v>
      </c>
      <c r="AY276" t="s">
        <v>341</v>
      </c>
      <c r="AZ276" t="s">
        <v>341</v>
      </c>
      <c r="BA276" t="s">
        <v>341</v>
      </c>
      <c r="BB276" t="s">
        <v>341</v>
      </c>
      <c r="BC276" t="s">
        <v>341</v>
      </c>
      <c r="BD276" t="s">
        <v>341</v>
      </c>
      <c r="BE276" t="s">
        <v>341</v>
      </c>
      <c r="BF276" t="s">
        <v>341</v>
      </c>
      <c r="BG276" t="s">
        <v>341</v>
      </c>
      <c r="BH276" t="s">
        <v>341</v>
      </c>
      <c r="BI276" t="s">
        <v>341</v>
      </c>
      <c r="BJ276" t="s">
        <v>341</v>
      </c>
      <c r="BK276" t="s">
        <v>341</v>
      </c>
      <c r="BL276" t="s">
        <v>341</v>
      </c>
      <c r="BM276" t="s">
        <v>341</v>
      </c>
      <c r="BN276" t="s">
        <v>341</v>
      </c>
      <c r="BO276" t="s">
        <v>341</v>
      </c>
      <c r="BP276" t="s">
        <v>341</v>
      </c>
      <c r="BQ276" t="s">
        <v>341</v>
      </c>
      <c r="BR276" t="s">
        <v>341</v>
      </c>
      <c r="BS276" t="s">
        <v>341</v>
      </c>
      <c r="BT276" t="s">
        <v>341</v>
      </c>
      <c r="BU276" t="s">
        <v>341</v>
      </c>
      <c r="BV276" t="s">
        <v>341</v>
      </c>
      <c r="BW276" t="s">
        <v>341</v>
      </c>
      <c r="BX276" t="s">
        <v>341</v>
      </c>
      <c r="BY276" t="s">
        <v>341</v>
      </c>
      <c r="BZ276" t="s">
        <v>341</v>
      </c>
      <c r="CA276" t="s">
        <v>341</v>
      </c>
      <c r="CB276" t="s">
        <v>341</v>
      </c>
      <c r="CC276" t="s">
        <v>342</v>
      </c>
      <c r="CD276" t="s">
        <v>341</v>
      </c>
      <c r="CE276" t="s">
        <v>341</v>
      </c>
      <c r="CF276" t="s">
        <v>341</v>
      </c>
      <c r="CG276" t="s">
        <v>341</v>
      </c>
      <c r="CH276" t="s">
        <v>341</v>
      </c>
      <c r="CI276" t="s">
        <v>342</v>
      </c>
      <c r="CJ276" t="s">
        <v>341</v>
      </c>
      <c r="CK276" t="s">
        <v>341</v>
      </c>
      <c r="CL276" t="s">
        <v>342</v>
      </c>
      <c r="CM276" t="str">
        <f t="shared" si="221"/>
        <v/>
      </c>
      <c r="CN276" t="str">
        <f t="shared" si="222"/>
        <v/>
      </c>
      <c r="CO276" t="str">
        <f t="shared" si="223"/>
        <v/>
      </c>
      <c r="CP276" t="str">
        <f t="shared" si="224"/>
        <v/>
      </c>
      <c r="CQ276" t="str">
        <f t="shared" si="225"/>
        <v/>
      </c>
      <c r="CR276" t="str">
        <f t="shared" si="226"/>
        <v/>
      </c>
      <c r="CS276" t="str">
        <f t="shared" si="227"/>
        <v/>
      </c>
      <c r="CT276" t="str">
        <f t="shared" si="228"/>
        <v/>
      </c>
      <c r="CU276" t="str">
        <f t="shared" si="229"/>
        <v/>
      </c>
      <c r="CV276" t="str">
        <f t="shared" si="230"/>
        <v/>
      </c>
      <c r="CW276" t="str">
        <f t="shared" si="231"/>
        <v/>
      </c>
      <c r="CX276" t="str">
        <f t="shared" si="232"/>
        <v/>
      </c>
      <c r="CY276" t="str">
        <f t="shared" si="233"/>
        <v/>
      </c>
      <c r="CZ276" t="str">
        <f t="shared" si="234"/>
        <v/>
      </c>
      <c r="DA276" t="str">
        <f t="shared" si="235"/>
        <v/>
      </c>
      <c r="DB276" t="str">
        <f t="shared" si="236"/>
        <v/>
      </c>
      <c r="DC276" t="str">
        <f t="shared" si="237"/>
        <v/>
      </c>
      <c r="DD276" t="str">
        <f t="shared" si="238"/>
        <v/>
      </c>
      <c r="DE276" t="str">
        <f t="shared" si="239"/>
        <v/>
      </c>
      <c r="DF276" t="str">
        <f t="shared" si="240"/>
        <v/>
      </c>
      <c r="DG276" t="str">
        <f t="shared" si="241"/>
        <v/>
      </c>
      <c r="DH276" t="str">
        <f t="shared" si="242"/>
        <v/>
      </c>
      <c r="DI276" t="str">
        <f t="shared" si="243"/>
        <v/>
      </c>
      <c r="DJ276" t="str">
        <f t="shared" si="244"/>
        <v/>
      </c>
      <c r="DK276" t="str">
        <f t="shared" si="245"/>
        <v/>
      </c>
      <c r="DL276" t="str">
        <f t="shared" si="246"/>
        <v/>
      </c>
      <c r="DM276" t="str">
        <f t="shared" si="247"/>
        <v/>
      </c>
      <c r="DN276" t="str">
        <f t="shared" si="248"/>
        <v/>
      </c>
      <c r="DO276" t="str">
        <f t="shared" si="249"/>
        <v/>
      </c>
      <c r="DP276" t="str">
        <f t="shared" si="250"/>
        <v/>
      </c>
      <c r="DQ276" t="str">
        <f t="shared" si="251"/>
        <v/>
      </c>
      <c r="DR276" t="str">
        <f t="shared" si="252"/>
        <v/>
      </c>
      <c r="DS276" t="str">
        <f t="shared" si="253"/>
        <v/>
      </c>
      <c r="DT276" t="str">
        <f t="shared" si="254"/>
        <v/>
      </c>
      <c r="DU276" t="str">
        <f t="shared" si="255"/>
        <v/>
      </c>
      <c r="DV276" t="str">
        <f t="shared" si="256"/>
        <v/>
      </c>
      <c r="DW276" t="str">
        <f t="shared" si="257"/>
        <v/>
      </c>
      <c r="DX276" t="str">
        <f t="shared" si="258"/>
        <v/>
      </c>
      <c r="DY276" t="str">
        <f t="shared" si="259"/>
        <v/>
      </c>
      <c r="DZ276" t="str">
        <f t="shared" si="260"/>
        <v/>
      </c>
      <c r="EA276" t="str">
        <f t="shared" si="261"/>
        <v/>
      </c>
      <c r="EB276" t="str">
        <f t="shared" si="262"/>
        <v/>
      </c>
      <c r="EC276" t="str">
        <f t="shared" si="263"/>
        <v/>
      </c>
      <c r="ED276" t="str">
        <f t="shared" si="264"/>
        <v/>
      </c>
      <c r="EE276" t="str">
        <f t="shared" si="265"/>
        <v>Otherwise Use: Ancillary or Other Use</v>
      </c>
      <c r="EF276" t="str">
        <f t="shared" si="266"/>
        <v/>
      </c>
      <c r="EG276" t="str">
        <f t="shared" si="267"/>
        <v/>
      </c>
      <c r="EH276" t="str">
        <f t="shared" si="268"/>
        <v/>
      </c>
      <c r="EI276" t="str">
        <f t="shared" si="269"/>
        <v/>
      </c>
      <c r="EJ276" t="str">
        <f t="shared" si="270"/>
        <v/>
      </c>
      <c r="EK276" t="str">
        <f t="shared" si="271"/>
        <v>Z306 - Waste Treatment</v>
      </c>
      <c r="EL276" t="str">
        <f t="shared" si="272"/>
        <v/>
      </c>
      <c r="EM276" t="str">
        <f t="shared" si="273"/>
        <v/>
      </c>
      <c r="EN276" t="str">
        <f t="shared" si="274"/>
        <v>Z399 - Other</v>
      </c>
    </row>
    <row r="277" spans="1:144" ht="28.9">
      <c r="A277" s="7" t="s">
        <v>328</v>
      </c>
      <c r="B277" s="7">
        <v>2022</v>
      </c>
      <c r="C277" t="s">
        <v>831</v>
      </c>
      <c r="D277" t="s">
        <v>832</v>
      </c>
      <c r="E277" t="s">
        <v>833</v>
      </c>
      <c r="F277" t="s">
        <v>834</v>
      </c>
      <c r="G277" t="s">
        <v>835</v>
      </c>
      <c r="H277" t="s">
        <v>836</v>
      </c>
      <c r="I277">
        <v>89003</v>
      </c>
      <c r="J277" s="136">
        <f>VLOOKUP(H277, 'TRI Crosswalk codes'!D:E, 2, FALSE)</f>
        <v>9</v>
      </c>
      <c r="K277">
        <v>562211</v>
      </c>
      <c r="L277" s="137" t="str">
        <f>VLOOKUP(K277, '2017-2022 NAICS'!C:D, 2, FALSE)</f>
        <v>Hazardous Waste Treatment and Disposal</v>
      </c>
      <c r="M277" s="137" t="str">
        <f>IF(COUNTIF('Raw TRI Data'!A:A, K277) &gt;0, "Yes", "No")</f>
        <v>No</v>
      </c>
      <c r="N277">
        <v>36.767699</v>
      </c>
      <c r="O277">
        <v>-116.692791</v>
      </c>
      <c r="P277" s="15">
        <v>110000600920</v>
      </c>
      <c r="Q277" s="15">
        <v>1322221440237</v>
      </c>
      <c r="R277" t="s">
        <v>335</v>
      </c>
      <c r="S277" t="s">
        <v>336</v>
      </c>
      <c r="T277" s="160">
        <v>3</v>
      </c>
      <c r="U277" s="136" t="str">
        <f>VLOOKUP(T277, 'TRI Crosswalk codes'!A:B, 2, FALSE)</f>
        <v>1,000 to 9,999</v>
      </c>
      <c r="V277">
        <v>9.6100000000000005E-5</v>
      </c>
      <c r="W277">
        <v>9.6100000000000005E-5</v>
      </c>
      <c r="Y277">
        <v>1.8199999999999999E-5</v>
      </c>
      <c r="Z277">
        <v>1.143E-4</v>
      </c>
      <c r="AA277" t="s">
        <v>338</v>
      </c>
      <c r="AB277" s="137" t="str">
        <f t="shared" si="220"/>
        <v>Otherwise Use: Ancillary or Other Use; Z306 - Waste Treatment; Z399 - Other</v>
      </c>
      <c r="AC277" s="137" t="s">
        <v>339</v>
      </c>
      <c r="AD277" s="26" t="str">
        <f>VLOOKUP(K277, 'NAICS OES Crosswalk'!A:C, 3, FALSE)</f>
        <v>Disposal</v>
      </c>
      <c r="AE277" s="26" t="str">
        <f>_xlfn.XLOOKUP($C277,'TRIFD to COU Crosswalk'!A:A,'TRIFD to COU Crosswalk'!B:B)</f>
        <v>Disposal</v>
      </c>
      <c r="AF277" s="137" t="s">
        <v>450</v>
      </c>
      <c r="AK277" t="s">
        <v>341</v>
      </c>
      <c r="AL277" t="s">
        <v>341</v>
      </c>
      <c r="AM277" t="s">
        <v>341</v>
      </c>
      <c r="AN277" t="s">
        <v>341</v>
      </c>
      <c r="AO277" t="s">
        <v>341</v>
      </c>
      <c r="AP277" t="s">
        <v>341</v>
      </c>
      <c r="AQ277" t="s">
        <v>341</v>
      </c>
      <c r="AR277" t="s">
        <v>341</v>
      </c>
      <c r="AS277" t="s">
        <v>341</v>
      </c>
      <c r="AT277" t="s">
        <v>341</v>
      </c>
      <c r="AU277" t="s">
        <v>341</v>
      </c>
      <c r="AV277" t="s">
        <v>341</v>
      </c>
      <c r="AW277" t="s">
        <v>341</v>
      </c>
      <c r="AX277" t="s">
        <v>341</v>
      </c>
      <c r="AY277" t="s">
        <v>341</v>
      </c>
      <c r="AZ277" t="s">
        <v>341</v>
      </c>
      <c r="BA277" t="s">
        <v>341</v>
      </c>
      <c r="BB277" t="s">
        <v>341</v>
      </c>
      <c r="BC277" t="s">
        <v>341</v>
      </c>
      <c r="BD277" t="s">
        <v>341</v>
      </c>
      <c r="BE277" t="s">
        <v>341</v>
      </c>
      <c r="BF277" t="s">
        <v>341</v>
      </c>
      <c r="BG277" t="s">
        <v>341</v>
      </c>
      <c r="BH277" t="s">
        <v>341</v>
      </c>
      <c r="BI277" t="s">
        <v>341</v>
      </c>
      <c r="BJ277" t="s">
        <v>341</v>
      </c>
      <c r="BK277" t="s">
        <v>341</v>
      </c>
      <c r="BL277" t="s">
        <v>341</v>
      </c>
      <c r="BM277" t="s">
        <v>341</v>
      </c>
      <c r="BN277" t="s">
        <v>341</v>
      </c>
      <c r="BO277" t="s">
        <v>341</v>
      </c>
      <c r="BP277" t="s">
        <v>341</v>
      </c>
      <c r="BQ277" t="s">
        <v>341</v>
      </c>
      <c r="BR277" t="s">
        <v>341</v>
      </c>
      <c r="BS277" t="s">
        <v>341</v>
      </c>
      <c r="BT277" t="s">
        <v>341</v>
      </c>
      <c r="BU277" t="s">
        <v>341</v>
      </c>
      <c r="BV277" t="s">
        <v>341</v>
      </c>
      <c r="BW277" t="s">
        <v>341</v>
      </c>
      <c r="BX277" t="s">
        <v>341</v>
      </c>
      <c r="BY277" t="s">
        <v>341</v>
      </c>
      <c r="BZ277" t="s">
        <v>341</v>
      </c>
      <c r="CA277" t="s">
        <v>341</v>
      </c>
      <c r="CB277" t="s">
        <v>341</v>
      </c>
      <c r="CC277" t="s">
        <v>342</v>
      </c>
      <c r="CD277" t="s">
        <v>341</v>
      </c>
      <c r="CE277" t="s">
        <v>341</v>
      </c>
      <c r="CF277" t="s">
        <v>341</v>
      </c>
      <c r="CG277" t="s">
        <v>341</v>
      </c>
      <c r="CH277" t="s">
        <v>341</v>
      </c>
      <c r="CI277" t="s">
        <v>342</v>
      </c>
      <c r="CJ277" t="s">
        <v>341</v>
      </c>
      <c r="CK277" t="s">
        <v>341</v>
      </c>
      <c r="CL277" t="s">
        <v>342</v>
      </c>
      <c r="CM277" t="str">
        <f t="shared" si="221"/>
        <v/>
      </c>
      <c r="CN277" t="str">
        <f t="shared" si="222"/>
        <v/>
      </c>
      <c r="CO277" t="str">
        <f t="shared" si="223"/>
        <v/>
      </c>
      <c r="CP277" t="str">
        <f t="shared" si="224"/>
        <v/>
      </c>
      <c r="CQ277" t="str">
        <f t="shared" si="225"/>
        <v/>
      </c>
      <c r="CR277" t="str">
        <f t="shared" si="226"/>
        <v/>
      </c>
      <c r="CS277" t="str">
        <f t="shared" si="227"/>
        <v/>
      </c>
      <c r="CT277" t="str">
        <f t="shared" si="228"/>
        <v/>
      </c>
      <c r="CU277" t="str">
        <f t="shared" si="229"/>
        <v/>
      </c>
      <c r="CV277" t="str">
        <f t="shared" si="230"/>
        <v/>
      </c>
      <c r="CW277" t="str">
        <f t="shared" si="231"/>
        <v/>
      </c>
      <c r="CX277" t="str">
        <f t="shared" si="232"/>
        <v/>
      </c>
      <c r="CY277" t="str">
        <f t="shared" si="233"/>
        <v/>
      </c>
      <c r="CZ277" t="str">
        <f t="shared" si="234"/>
        <v/>
      </c>
      <c r="DA277" t="str">
        <f t="shared" si="235"/>
        <v/>
      </c>
      <c r="DB277" t="str">
        <f t="shared" si="236"/>
        <v/>
      </c>
      <c r="DC277" t="str">
        <f t="shared" si="237"/>
        <v/>
      </c>
      <c r="DD277" t="str">
        <f t="shared" si="238"/>
        <v/>
      </c>
      <c r="DE277" t="str">
        <f t="shared" si="239"/>
        <v/>
      </c>
      <c r="DF277" t="str">
        <f t="shared" si="240"/>
        <v/>
      </c>
      <c r="DG277" t="str">
        <f t="shared" si="241"/>
        <v/>
      </c>
      <c r="DH277" t="str">
        <f t="shared" si="242"/>
        <v/>
      </c>
      <c r="DI277" t="str">
        <f t="shared" si="243"/>
        <v/>
      </c>
      <c r="DJ277" t="str">
        <f t="shared" si="244"/>
        <v/>
      </c>
      <c r="DK277" t="str">
        <f t="shared" si="245"/>
        <v/>
      </c>
      <c r="DL277" t="str">
        <f t="shared" si="246"/>
        <v/>
      </c>
      <c r="DM277" t="str">
        <f t="shared" si="247"/>
        <v/>
      </c>
      <c r="DN277" t="str">
        <f t="shared" si="248"/>
        <v/>
      </c>
      <c r="DO277" t="str">
        <f t="shared" si="249"/>
        <v/>
      </c>
      <c r="DP277" t="str">
        <f t="shared" si="250"/>
        <v/>
      </c>
      <c r="DQ277" t="str">
        <f t="shared" si="251"/>
        <v/>
      </c>
      <c r="DR277" t="str">
        <f t="shared" si="252"/>
        <v/>
      </c>
      <c r="DS277" t="str">
        <f t="shared" si="253"/>
        <v/>
      </c>
      <c r="DT277" t="str">
        <f t="shared" si="254"/>
        <v/>
      </c>
      <c r="DU277" t="str">
        <f t="shared" si="255"/>
        <v/>
      </c>
      <c r="DV277" t="str">
        <f t="shared" si="256"/>
        <v/>
      </c>
      <c r="DW277" t="str">
        <f t="shared" si="257"/>
        <v/>
      </c>
      <c r="DX277" t="str">
        <f t="shared" si="258"/>
        <v/>
      </c>
      <c r="DY277" t="str">
        <f t="shared" si="259"/>
        <v/>
      </c>
      <c r="DZ277" t="str">
        <f t="shared" si="260"/>
        <v/>
      </c>
      <c r="EA277" t="str">
        <f t="shared" si="261"/>
        <v/>
      </c>
      <c r="EB277" t="str">
        <f t="shared" si="262"/>
        <v/>
      </c>
      <c r="EC277" t="str">
        <f t="shared" si="263"/>
        <v/>
      </c>
      <c r="ED277" t="str">
        <f t="shared" si="264"/>
        <v/>
      </c>
      <c r="EE277" t="str">
        <f t="shared" si="265"/>
        <v>Otherwise Use: Ancillary or Other Use</v>
      </c>
      <c r="EF277" t="str">
        <f t="shared" si="266"/>
        <v/>
      </c>
      <c r="EG277" t="str">
        <f t="shared" si="267"/>
        <v/>
      </c>
      <c r="EH277" t="str">
        <f t="shared" si="268"/>
        <v/>
      </c>
      <c r="EI277" t="str">
        <f t="shared" si="269"/>
        <v/>
      </c>
      <c r="EJ277" t="str">
        <f t="shared" si="270"/>
        <v/>
      </c>
      <c r="EK277" t="str">
        <f t="shared" si="271"/>
        <v>Z306 - Waste Treatment</v>
      </c>
      <c r="EL277" t="str">
        <f t="shared" si="272"/>
        <v/>
      </c>
      <c r="EM277" t="str">
        <f t="shared" si="273"/>
        <v/>
      </c>
      <c r="EN277" t="str">
        <f t="shared" si="274"/>
        <v>Z399 - Other</v>
      </c>
    </row>
    <row r="278" spans="1:144" ht="28.9">
      <c r="A278" s="7" t="s">
        <v>328</v>
      </c>
      <c r="B278" s="7">
        <v>2023</v>
      </c>
      <c r="C278" t="s">
        <v>831</v>
      </c>
      <c r="D278" t="s">
        <v>832</v>
      </c>
      <c r="E278" t="s">
        <v>833</v>
      </c>
      <c r="F278" t="s">
        <v>834</v>
      </c>
      <c r="G278" t="s">
        <v>835</v>
      </c>
      <c r="H278" t="s">
        <v>836</v>
      </c>
      <c r="I278">
        <v>89003</v>
      </c>
      <c r="J278" s="136">
        <f>VLOOKUP(H278, 'TRI Crosswalk codes'!D:E, 2, FALSE)</f>
        <v>9</v>
      </c>
      <c r="K278">
        <v>562211</v>
      </c>
      <c r="L278" s="137" t="str">
        <f>VLOOKUP(K278, '2017-2022 NAICS'!C:D, 2, FALSE)</f>
        <v>Hazardous Waste Treatment and Disposal</v>
      </c>
      <c r="M278" s="137" t="str">
        <f>IF(COUNTIF('Raw TRI Data'!A:A, K278) &gt;0, "Yes", "No")</f>
        <v>No</v>
      </c>
      <c r="N278">
        <v>36.767699</v>
      </c>
      <c r="O278">
        <v>-116.692791</v>
      </c>
      <c r="P278" s="15">
        <v>110000600920</v>
      </c>
      <c r="Q278" s="15">
        <v>1323222161212</v>
      </c>
      <c r="R278" t="s">
        <v>335</v>
      </c>
      <c r="S278" t="s">
        <v>336</v>
      </c>
      <c r="T278" s="160">
        <v>3</v>
      </c>
      <c r="U278" s="136" t="str">
        <f>VLOOKUP(T278, 'TRI Crosswalk codes'!A:B, 2, FALSE)</f>
        <v>1,000 to 9,999</v>
      </c>
      <c r="V278">
        <v>7.1899999999999999E-5</v>
      </c>
      <c r="W278">
        <v>7.1899999999999999E-5</v>
      </c>
      <c r="Y278">
        <v>1.43E-5</v>
      </c>
      <c r="Z278">
        <v>8.6199999999999995E-5</v>
      </c>
      <c r="AA278" t="s">
        <v>338</v>
      </c>
      <c r="AB278" s="137" t="str">
        <f t="shared" si="220"/>
        <v>Otherwise Use: Ancillary or Other Use; Z306 - Waste Treatment; Z399 - Other</v>
      </c>
      <c r="AC278" s="137" t="s">
        <v>339</v>
      </c>
      <c r="AD278" s="26" t="str">
        <f>VLOOKUP(K278, 'NAICS OES Crosswalk'!A:C, 3, FALSE)</f>
        <v>Disposal</v>
      </c>
      <c r="AE278" s="26" t="str">
        <f>_xlfn.XLOOKUP($C278,'TRIFD to COU Crosswalk'!A:A,'TRIFD to COU Crosswalk'!B:B)</f>
        <v>Disposal</v>
      </c>
      <c r="AF278" s="137" t="s">
        <v>450</v>
      </c>
      <c r="AK278" t="s">
        <v>341</v>
      </c>
      <c r="AL278" t="s">
        <v>341</v>
      </c>
      <c r="AM278" t="s">
        <v>341</v>
      </c>
      <c r="AN278" t="s">
        <v>341</v>
      </c>
      <c r="AO278" t="s">
        <v>341</v>
      </c>
      <c r="AP278" t="s">
        <v>341</v>
      </c>
      <c r="AQ278" t="s">
        <v>341</v>
      </c>
      <c r="AR278" t="s">
        <v>341</v>
      </c>
      <c r="AS278" t="s">
        <v>341</v>
      </c>
      <c r="AT278" t="s">
        <v>341</v>
      </c>
      <c r="AU278" t="s">
        <v>341</v>
      </c>
      <c r="AV278" t="s">
        <v>341</v>
      </c>
      <c r="AW278" t="s">
        <v>341</v>
      </c>
      <c r="AX278" t="s">
        <v>341</v>
      </c>
      <c r="AY278" t="s">
        <v>341</v>
      </c>
      <c r="AZ278" t="s">
        <v>341</v>
      </c>
      <c r="BA278" t="s">
        <v>341</v>
      </c>
      <c r="BB278" t="s">
        <v>341</v>
      </c>
      <c r="BC278" t="s">
        <v>341</v>
      </c>
      <c r="BD278" t="s">
        <v>341</v>
      </c>
      <c r="BE278" t="s">
        <v>341</v>
      </c>
      <c r="BF278" t="s">
        <v>341</v>
      </c>
      <c r="BG278" t="s">
        <v>341</v>
      </c>
      <c r="BH278" t="s">
        <v>341</v>
      </c>
      <c r="BI278" t="s">
        <v>341</v>
      </c>
      <c r="BJ278" t="s">
        <v>341</v>
      </c>
      <c r="BK278" t="s">
        <v>341</v>
      </c>
      <c r="BL278" t="s">
        <v>341</v>
      </c>
      <c r="BM278" t="s">
        <v>341</v>
      </c>
      <c r="BN278" t="s">
        <v>341</v>
      </c>
      <c r="BO278" t="s">
        <v>341</v>
      </c>
      <c r="BP278" t="s">
        <v>341</v>
      </c>
      <c r="BQ278" t="s">
        <v>341</v>
      </c>
      <c r="BR278" t="s">
        <v>341</v>
      </c>
      <c r="BS278" t="s">
        <v>341</v>
      </c>
      <c r="BT278" t="s">
        <v>341</v>
      </c>
      <c r="BU278" t="s">
        <v>341</v>
      </c>
      <c r="BV278" t="s">
        <v>341</v>
      </c>
      <c r="BW278" t="s">
        <v>341</v>
      </c>
      <c r="BX278" t="s">
        <v>341</v>
      </c>
      <c r="BY278" t="s">
        <v>341</v>
      </c>
      <c r="BZ278" t="s">
        <v>341</v>
      </c>
      <c r="CA278" t="s">
        <v>341</v>
      </c>
      <c r="CB278" t="s">
        <v>341</v>
      </c>
      <c r="CC278" t="s">
        <v>342</v>
      </c>
      <c r="CD278" t="s">
        <v>341</v>
      </c>
      <c r="CE278" t="s">
        <v>341</v>
      </c>
      <c r="CF278" t="s">
        <v>341</v>
      </c>
      <c r="CG278" t="s">
        <v>341</v>
      </c>
      <c r="CH278" t="s">
        <v>341</v>
      </c>
      <c r="CI278" t="s">
        <v>342</v>
      </c>
      <c r="CJ278" t="s">
        <v>341</v>
      </c>
      <c r="CK278" t="s">
        <v>341</v>
      </c>
      <c r="CL278" t="s">
        <v>342</v>
      </c>
      <c r="CM278" t="str">
        <f t="shared" si="221"/>
        <v/>
      </c>
      <c r="CN278" t="str">
        <f t="shared" si="222"/>
        <v/>
      </c>
      <c r="CO278" t="str">
        <f t="shared" si="223"/>
        <v/>
      </c>
      <c r="CP278" t="str">
        <f t="shared" si="224"/>
        <v/>
      </c>
      <c r="CQ278" t="str">
        <f t="shared" si="225"/>
        <v/>
      </c>
      <c r="CR278" t="str">
        <f t="shared" si="226"/>
        <v/>
      </c>
      <c r="CS278" t="str">
        <f t="shared" si="227"/>
        <v/>
      </c>
      <c r="CT278" t="str">
        <f t="shared" si="228"/>
        <v/>
      </c>
      <c r="CU278" t="str">
        <f t="shared" si="229"/>
        <v/>
      </c>
      <c r="CV278" t="str">
        <f t="shared" si="230"/>
        <v/>
      </c>
      <c r="CW278" t="str">
        <f t="shared" si="231"/>
        <v/>
      </c>
      <c r="CX278" t="str">
        <f t="shared" si="232"/>
        <v/>
      </c>
      <c r="CY278" t="str">
        <f t="shared" si="233"/>
        <v/>
      </c>
      <c r="CZ278" t="str">
        <f t="shared" si="234"/>
        <v/>
      </c>
      <c r="DA278" t="str">
        <f t="shared" si="235"/>
        <v/>
      </c>
      <c r="DB278" t="str">
        <f t="shared" si="236"/>
        <v/>
      </c>
      <c r="DC278" t="str">
        <f t="shared" si="237"/>
        <v/>
      </c>
      <c r="DD278" t="str">
        <f t="shared" si="238"/>
        <v/>
      </c>
      <c r="DE278" t="str">
        <f t="shared" si="239"/>
        <v/>
      </c>
      <c r="DF278" t="str">
        <f t="shared" si="240"/>
        <v/>
      </c>
      <c r="DG278" t="str">
        <f t="shared" si="241"/>
        <v/>
      </c>
      <c r="DH278" t="str">
        <f t="shared" si="242"/>
        <v/>
      </c>
      <c r="DI278" t="str">
        <f t="shared" si="243"/>
        <v/>
      </c>
      <c r="DJ278" t="str">
        <f t="shared" si="244"/>
        <v/>
      </c>
      <c r="DK278" t="str">
        <f t="shared" si="245"/>
        <v/>
      </c>
      <c r="DL278" t="str">
        <f t="shared" si="246"/>
        <v/>
      </c>
      <c r="DM278" t="str">
        <f t="shared" si="247"/>
        <v/>
      </c>
      <c r="DN278" t="str">
        <f t="shared" si="248"/>
        <v/>
      </c>
      <c r="DO278" t="str">
        <f t="shared" si="249"/>
        <v/>
      </c>
      <c r="DP278" t="str">
        <f t="shared" si="250"/>
        <v/>
      </c>
      <c r="DQ278" t="str">
        <f t="shared" si="251"/>
        <v/>
      </c>
      <c r="DR278" t="str">
        <f t="shared" si="252"/>
        <v/>
      </c>
      <c r="DS278" t="str">
        <f t="shared" si="253"/>
        <v/>
      </c>
      <c r="DT278" t="str">
        <f t="shared" si="254"/>
        <v/>
      </c>
      <c r="DU278" t="str">
        <f t="shared" si="255"/>
        <v/>
      </c>
      <c r="DV278" t="str">
        <f t="shared" si="256"/>
        <v/>
      </c>
      <c r="DW278" t="str">
        <f t="shared" si="257"/>
        <v/>
      </c>
      <c r="DX278" t="str">
        <f t="shared" si="258"/>
        <v/>
      </c>
      <c r="DY278" t="str">
        <f t="shared" si="259"/>
        <v/>
      </c>
      <c r="DZ278" t="str">
        <f t="shared" si="260"/>
        <v/>
      </c>
      <c r="EA278" t="str">
        <f t="shared" si="261"/>
        <v/>
      </c>
      <c r="EB278" t="str">
        <f t="shared" si="262"/>
        <v/>
      </c>
      <c r="EC278" t="str">
        <f t="shared" si="263"/>
        <v/>
      </c>
      <c r="ED278" t="str">
        <f t="shared" si="264"/>
        <v/>
      </c>
      <c r="EE278" t="str">
        <f t="shared" si="265"/>
        <v>Otherwise Use: Ancillary or Other Use</v>
      </c>
      <c r="EF278" t="str">
        <f t="shared" si="266"/>
        <v/>
      </c>
      <c r="EG278" t="str">
        <f t="shared" si="267"/>
        <v/>
      </c>
      <c r="EH278" t="str">
        <f t="shared" si="268"/>
        <v/>
      </c>
      <c r="EI278" t="str">
        <f t="shared" si="269"/>
        <v/>
      </c>
      <c r="EJ278" t="str">
        <f t="shared" si="270"/>
        <v/>
      </c>
      <c r="EK278" t="str">
        <f t="shared" si="271"/>
        <v>Z306 - Waste Treatment</v>
      </c>
      <c r="EL278" t="str">
        <f t="shared" si="272"/>
        <v/>
      </c>
      <c r="EM278" t="str">
        <f t="shared" si="273"/>
        <v/>
      </c>
      <c r="EN278" t="str">
        <f t="shared" si="274"/>
        <v>Z399 - Other</v>
      </c>
    </row>
    <row r="279" spans="1:144" ht="28.9">
      <c r="A279" s="7" t="s">
        <v>328</v>
      </c>
      <c r="B279" s="7">
        <v>2019</v>
      </c>
      <c r="C279" t="s">
        <v>837</v>
      </c>
      <c r="D279" t="s">
        <v>838</v>
      </c>
      <c r="E279" t="s">
        <v>839</v>
      </c>
      <c r="F279" t="s">
        <v>840</v>
      </c>
      <c r="G279" t="s">
        <v>841</v>
      </c>
      <c r="H279" t="s">
        <v>456</v>
      </c>
      <c r="I279">
        <v>78380</v>
      </c>
      <c r="J279" s="136">
        <f>VLOOKUP(H279, 'TRI Crosswalk codes'!D:E, 2, FALSE)</f>
        <v>6</v>
      </c>
      <c r="K279">
        <v>562211</v>
      </c>
      <c r="L279" s="137" t="str">
        <f>VLOOKUP(K279, '2017-2022 NAICS'!C:D, 2, FALSE)</f>
        <v>Hazardous Waste Treatment and Disposal</v>
      </c>
      <c r="M279" s="137" t="str">
        <f>IF(COUNTIF('Raw TRI Data'!A:A, K279) &gt;0, "Yes", "No")</f>
        <v>No</v>
      </c>
      <c r="N279">
        <v>27.73076</v>
      </c>
      <c r="O279">
        <v>-97.652019999999993</v>
      </c>
      <c r="P279" s="15">
        <v>110000607013</v>
      </c>
      <c r="Q279" s="15">
        <v>1319218633648</v>
      </c>
      <c r="R279" t="s">
        <v>335</v>
      </c>
      <c r="S279" t="s">
        <v>336</v>
      </c>
      <c r="T279" s="160">
        <v>3</v>
      </c>
      <c r="U279" s="136" t="str">
        <f>VLOOKUP(T279, 'TRI Crosswalk codes'!A:B, 2, FALSE)</f>
        <v>1,000 to 9,999</v>
      </c>
      <c r="V279">
        <v>0</v>
      </c>
      <c r="W279">
        <v>0</v>
      </c>
      <c r="Y279">
        <v>0</v>
      </c>
      <c r="Z279">
        <v>0</v>
      </c>
      <c r="AA279" t="s">
        <v>338</v>
      </c>
      <c r="AB279" s="137" t="str">
        <f t="shared" si="220"/>
        <v>Otherwise Use: Ancillary or Other Use; Z306 - Waste Treatment</v>
      </c>
      <c r="AC279" s="137" t="s">
        <v>339</v>
      </c>
      <c r="AD279" s="26" t="str">
        <f>VLOOKUP(K279, 'NAICS OES Crosswalk'!A:C, 3, FALSE)</f>
        <v>Disposal</v>
      </c>
      <c r="AE279" s="26" t="str">
        <f>_xlfn.XLOOKUP($C279,'TRIFD to COU Crosswalk'!A:A,'TRIFD to COU Crosswalk'!B:B)</f>
        <v>Disposal</v>
      </c>
      <c r="AF279" s="137" t="s">
        <v>830</v>
      </c>
      <c r="AK279" t="s">
        <v>341</v>
      </c>
      <c r="AL279" t="s">
        <v>341</v>
      </c>
      <c r="AM279" t="s">
        <v>341</v>
      </c>
      <c r="AN279" t="s">
        <v>341</v>
      </c>
      <c r="AO279" t="s">
        <v>341</v>
      </c>
      <c r="AP279" t="s">
        <v>341</v>
      </c>
      <c r="AQ279" t="s">
        <v>341</v>
      </c>
      <c r="AR279" t="s">
        <v>341</v>
      </c>
      <c r="AS279" t="s">
        <v>341</v>
      </c>
      <c r="AT279" t="s">
        <v>341</v>
      </c>
      <c r="AU279" t="s">
        <v>341</v>
      </c>
      <c r="AV279" t="s">
        <v>341</v>
      </c>
      <c r="AW279" t="s">
        <v>341</v>
      </c>
      <c r="AX279" t="s">
        <v>341</v>
      </c>
      <c r="AY279" t="s">
        <v>341</v>
      </c>
      <c r="AZ279" t="s">
        <v>341</v>
      </c>
      <c r="BA279" t="s">
        <v>341</v>
      </c>
      <c r="BB279" t="s">
        <v>341</v>
      </c>
      <c r="BC279" t="s">
        <v>341</v>
      </c>
      <c r="BD279" t="s">
        <v>341</v>
      </c>
      <c r="BE279" t="s">
        <v>341</v>
      </c>
      <c r="BF279" t="s">
        <v>341</v>
      </c>
      <c r="BG279" t="s">
        <v>341</v>
      </c>
      <c r="BH279" t="s">
        <v>341</v>
      </c>
      <c r="BI279" t="s">
        <v>341</v>
      </c>
      <c r="BJ279" t="s">
        <v>341</v>
      </c>
      <c r="BK279" t="s">
        <v>341</v>
      </c>
      <c r="BL279" t="s">
        <v>341</v>
      </c>
      <c r="BM279" t="s">
        <v>341</v>
      </c>
      <c r="BN279" t="s">
        <v>341</v>
      </c>
      <c r="BO279" t="s">
        <v>341</v>
      </c>
      <c r="BP279" t="s">
        <v>341</v>
      </c>
      <c r="BQ279" t="s">
        <v>341</v>
      </c>
      <c r="BR279" t="s">
        <v>341</v>
      </c>
      <c r="BS279" t="s">
        <v>341</v>
      </c>
      <c r="BT279" t="s">
        <v>341</v>
      </c>
      <c r="BU279" t="s">
        <v>341</v>
      </c>
      <c r="BV279" t="s">
        <v>341</v>
      </c>
      <c r="BW279" t="s">
        <v>341</v>
      </c>
      <c r="BX279" t="s">
        <v>341</v>
      </c>
      <c r="BY279" t="s">
        <v>341</v>
      </c>
      <c r="BZ279" t="s">
        <v>341</v>
      </c>
      <c r="CA279" t="s">
        <v>341</v>
      </c>
      <c r="CB279" t="s">
        <v>341</v>
      </c>
      <c r="CC279" t="s">
        <v>342</v>
      </c>
      <c r="CD279" t="s">
        <v>341</v>
      </c>
      <c r="CE279" t="s">
        <v>341</v>
      </c>
      <c r="CF279" t="s">
        <v>341</v>
      </c>
      <c r="CG279" t="s">
        <v>341</v>
      </c>
      <c r="CH279" t="s">
        <v>341</v>
      </c>
      <c r="CI279" t="s">
        <v>342</v>
      </c>
      <c r="CJ279" t="s">
        <v>341</v>
      </c>
      <c r="CK279" t="s">
        <v>341</v>
      </c>
      <c r="CL279" t="s">
        <v>341</v>
      </c>
      <c r="CM279" t="str">
        <f t="shared" si="221"/>
        <v/>
      </c>
      <c r="CN279" t="str">
        <f t="shared" si="222"/>
        <v/>
      </c>
      <c r="CO279" t="str">
        <f t="shared" si="223"/>
        <v/>
      </c>
      <c r="CP279" t="str">
        <f t="shared" si="224"/>
        <v/>
      </c>
      <c r="CQ279" t="str">
        <f t="shared" si="225"/>
        <v/>
      </c>
      <c r="CR279" t="str">
        <f t="shared" si="226"/>
        <v/>
      </c>
      <c r="CS279" t="str">
        <f t="shared" si="227"/>
        <v/>
      </c>
      <c r="CT279" t="str">
        <f t="shared" si="228"/>
        <v/>
      </c>
      <c r="CU279" t="str">
        <f t="shared" si="229"/>
        <v/>
      </c>
      <c r="CV279" t="str">
        <f t="shared" si="230"/>
        <v/>
      </c>
      <c r="CW279" t="str">
        <f t="shared" si="231"/>
        <v/>
      </c>
      <c r="CX279" t="str">
        <f t="shared" si="232"/>
        <v/>
      </c>
      <c r="CY279" t="str">
        <f t="shared" si="233"/>
        <v/>
      </c>
      <c r="CZ279" t="str">
        <f t="shared" si="234"/>
        <v/>
      </c>
      <c r="DA279" t="str">
        <f t="shared" si="235"/>
        <v/>
      </c>
      <c r="DB279" t="str">
        <f t="shared" si="236"/>
        <v/>
      </c>
      <c r="DC279" t="str">
        <f t="shared" si="237"/>
        <v/>
      </c>
      <c r="DD279" t="str">
        <f t="shared" si="238"/>
        <v/>
      </c>
      <c r="DE279" t="str">
        <f t="shared" si="239"/>
        <v/>
      </c>
      <c r="DF279" t="str">
        <f t="shared" si="240"/>
        <v/>
      </c>
      <c r="DG279" t="str">
        <f t="shared" si="241"/>
        <v/>
      </c>
      <c r="DH279" t="str">
        <f t="shared" si="242"/>
        <v/>
      </c>
      <c r="DI279" t="str">
        <f t="shared" si="243"/>
        <v/>
      </c>
      <c r="DJ279" t="str">
        <f t="shared" si="244"/>
        <v/>
      </c>
      <c r="DK279" t="str">
        <f t="shared" si="245"/>
        <v/>
      </c>
      <c r="DL279" t="str">
        <f t="shared" si="246"/>
        <v/>
      </c>
      <c r="DM279" t="str">
        <f t="shared" si="247"/>
        <v/>
      </c>
      <c r="DN279" t="str">
        <f t="shared" si="248"/>
        <v/>
      </c>
      <c r="DO279" t="str">
        <f t="shared" si="249"/>
        <v/>
      </c>
      <c r="DP279" t="str">
        <f t="shared" si="250"/>
        <v/>
      </c>
      <c r="DQ279" t="str">
        <f t="shared" si="251"/>
        <v/>
      </c>
      <c r="DR279" t="str">
        <f t="shared" si="252"/>
        <v/>
      </c>
      <c r="DS279" t="str">
        <f t="shared" si="253"/>
        <v/>
      </c>
      <c r="DT279" t="str">
        <f t="shared" si="254"/>
        <v/>
      </c>
      <c r="DU279" t="str">
        <f t="shared" si="255"/>
        <v/>
      </c>
      <c r="DV279" t="str">
        <f t="shared" si="256"/>
        <v/>
      </c>
      <c r="DW279" t="str">
        <f t="shared" si="257"/>
        <v/>
      </c>
      <c r="DX279" t="str">
        <f t="shared" si="258"/>
        <v/>
      </c>
      <c r="DY279" t="str">
        <f t="shared" si="259"/>
        <v/>
      </c>
      <c r="DZ279" t="str">
        <f t="shared" si="260"/>
        <v/>
      </c>
      <c r="EA279" t="str">
        <f t="shared" si="261"/>
        <v/>
      </c>
      <c r="EB279" t="str">
        <f t="shared" si="262"/>
        <v/>
      </c>
      <c r="EC279" t="str">
        <f t="shared" si="263"/>
        <v/>
      </c>
      <c r="ED279" t="str">
        <f t="shared" si="264"/>
        <v/>
      </c>
      <c r="EE279" t="str">
        <f t="shared" si="265"/>
        <v>Otherwise Use: Ancillary or Other Use</v>
      </c>
      <c r="EF279" t="str">
        <f t="shared" si="266"/>
        <v/>
      </c>
      <c r="EG279" t="str">
        <f t="shared" si="267"/>
        <v/>
      </c>
      <c r="EH279" t="str">
        <f t="shared" si="268"/>
        <v/>
      </c>
      <c r="EI279" t="str">
        <f t="shared" si="269"/>
        <v/>
      </c>
      <c r="EJ279" t="str">
        <f t="shared" si="270"/>
        <v/>
      </c>
      <c r="EK279" t="str">
        <f t="shared" si="271"/>
        <v>Z306 - Waste Treatment</v>
      </c>
      <c r="EL279" t="str">
        <f t="shared" si="272"/>
        <v/>
      </c>
      <c r="EM279" t="str">
        <f t="shared" si="273"/>
        <v/>
      </c>
      <c r="EN279" t="str">
        <f t="shared" si="274"/>
        <v/>
      </c>
    </row>
    <row r="280" spans="1:144" ht="28.9">
      <c r="A280" s="7" t="s">
        <v>328</v>
      </c>
      <c r="B280" s="7">
        <v>2020</v>
      </c>
      <c r="C280" t="s">
        <v>837</v>
      </c>
      <c r="D280" t="s">
        <v>838</v>
      </c>
      <c r="E280" t="s">
        <v>839</v>
      </c>
      <c r="F280" t="s">
        <v>840</v>
      </c>
      <c r="G280" t="s">
        <v>841</v>
      </c>
      <c r="H280" t="s">
        <v>456</v>
      </c>
      <c r="I280">
        <v>78380</v>
      </c>
      <c r="J280" s="136">
        <f>VLOOKUP(H280, 'TRI Crosswalk codes'!D:E, 2, FALSE)</f>
        <v>6</v>
      </c>
      <c r="K280">
        <v>562211</v>
      </c>
      <c r="L280" s="137" t="str">
        <f>VLOOKUP(K280, '2017-2022 NAICS'!C:D, 2, FALSE)</f>
        <v>Hazardous Waste Treatment and Disposal</v>
      </c>
      <c r="M280" s="137" t="str">
        <f>IF(COUNTIF('Raw TRI Data'!A:A, K280) &gt;0, "Yes", "No")</f>
        <v>No</v>
      </c>
      <c r="N280">
        <v>27.73076</v>
      </c>
      <c r="O280">
        <v>-97.652019999999993</v>
      </c>
      <c r="P280" s="15">
        <v>110000607013</v>
      </c>
      <c r="Q280" s="15">
        <v>1320219228386</v>
      </c>
      <c r="R280" t="s">
        <v>335</v>
      </c>
      <c r="S280" t="s">
        <v>336</v>
      </c>
      <c r="T280" s="160">
        <v>3</v>
      </c>
      <c r="U280" s="136" t="str">
        <f>VLOOKUP(T280, 'TRI Crosswalk codes'!A:B, 2, FALSE)</f>
        <v>1,000 to 9,999</v>
      </c>
      <c r="V280">
        <v>0</v>
      </c>
      <c r="W280">
        <v>0</v>
      </c>
      <c r="Y280">
        <v>0</v>
      </c>
      <c r="Z280">
        <v>0</v>
      </c>
      <c r="AA280" t="s">
        <v>338</v>
      </c>
      <c r="AB280" s="137" t="str">
        <f t="shared" si="220"/>
        <v>Otherwise Use: Ancillary or Other Use; Z306 - Waste Treatment</v>
      </c>
      <c r="AC280" s="137" t="s">
        <v>339</v>
      </c>
      <c r="AD280" s="26" t="str">
        <f>VLOOKUP(K280, 'NAICS OES Crosswalk'!A:C, 3, FALSE)</f>
        <v>Disposal</v>
      </c>
      <c r="AE280" s="26" t="str">
        <f>_xlfn.XLOOKUP($C280,'TRIFD to COU Crosswalk'!A:A,'TRIFD to COU Crosswalk'!B:B)</f>
        <v>Disposal</v>
      </c>
      <c r="AF280" s="137" t="s">
        <v>830</v>
      </c>
      <c r="AK280" t="s">
        <v>341</v>
      </c>
      <c r="AL280" t="s">
        <v>341</v>
      </c>
      <c r="AM280" t="s">
        <v>341</v>
      </c>
      <c r="AN280" t="s">
        <v>341</v>
      </c>
      <c r="AO280" t="s">
        <v>341</v>
      </c>
      <c r="AP280" t="s">
        <v>341</v>
      </c>
      <c r="AQ280" t="s">
        <v>341</v>
      </c>
      <c r="AR280" t="s">
        <v>341</v>
      </c>
      <c r="AS280" t="s">
        <v>341</v>
      </c>
      <c r="AT280" t="s">
        <v>341</v>
      </c>
      <c r="AU280" t="s">
        <v>341</v>
      </c>
      <c r="AV280" t="s">
        <v>341</v>
      </c>
      <c r="AW280" t="s">
        <v>341</v>
      </c>
      <c r="AX280" t="s">
        <v>341</v>
      </c>
      <c r="AY280" t="s">
        <v>341</v>
      </c>
      <c r="AZ280" t="s">
        <v>341</v>
      </c>
      <c r="BA280" t="s">
        <v>341</v>
      </c>
      <c r="BB280" t="s">
        <v>341</v>
      </c>
      <c r="BC280" t="s">
        <v>341</v>
      </c>
      <c r="BD280" t="s">
        <v>341</v>
      </c>
      <c r="BE280" t="s">
        <v>341</v>
      </c>
      <c r="BF280" t="s">
        <v>341</v>
      </c>
      <c r="BG280" t="s">
        <v>341</v>
      </c>
      <c r="BH280" t="s">
        <v>341</v>
      </c>
      <c r="BI280" t="s">
        <v>341</v>
      </c>
      <c r="BJ280" t="s">
        <v>341</v>
      </c>
      <c r="BK280" t="s">
        <v>341</v>
      </c>
      <c r="BL280" t="s">
        <v>341</v>
      </c>
      <c r="BM280" t="s">
        <v>341</v>
      </c>
      <c r="BN280" t="s">
        <v>341</v>
      </c>
      <c r="BO280" t="s">
        <v>341</v>
      </c>
      <c r="BP280" t="s">
        <v>341</v>
      </c>
      <c r="BQ280" t="s">
        <v>341</v>
      </c>
      <c r="BR280" t="s">
        <v>341</v>
      </c>
      <c r="BS280" t="s">
        <v>341</v>
      </c>
      <c r="BT280" t="s">
        <v>341</v>
      </c>
      <c r="BU280" t="s">
        <v>341</v>
      </c>
      <c r="BV280" t="s">
        <v>341</v>
      </c>
      <c r="BW280" t="s">
        <v>341</v>
      </c>
      <c r="BX280" t="s">
        <v>341</v>
      </c>
      <c r="BY280" t="s">
        <v>341</v>
      </c>
      <c r="BZ280" t="s">
        <v>341</v>
      </c>
      <c r="CA280" t="s">
        <v>341</v>
      </c>
      <c r="CB280" t="s">
        <v>341</v>
      </c>
      <c r="CC280" t="s">
        <v>342</v>
      </c>
      <c r="CD280" t="s">
        <v>341</v>
      </c>
      <c r="CE280" t="s">
        <v>341</v>
      </c>
      <c r="CF280" t="s">
        <v>341</v>
      </c>
      <c r="CG280" t="s">
        <v>341</v>
      </c>
      <c r="CH280" t="s">
        <v>341</v>
      </c>
      <c r="CI280" t="s">
        <v>342</v>
      </c>
      <c r="CJ280" t="s">
        <v>341</v>
      </c>
      <c r="CK280" t="s">
        <v>341</v>
      </c>
      <c r="CL280" t="s">
        <v>341</v>
      </c>
      <c r="CM280" t="str">
        <f t="shared" si="221"/>
        <v/>
      </c>
      <c r="CN280" t="str">
        <f t="shared" si="222"/>
        <v/>
      </c>
      <c r="CO280" t="str">
        <f t="shared" si="223"/>
        <v/>
      </c>
      <c r="CP280" t="str">
        <f t="shared" si="224"/>
        <v/>
      </c>
      <c r="CQ280" t="str">
        <f t="shared" si="225"/>
        <v/>
      </c>
      <c r="CR280" t="str">
        <f t="shared" si="226"/>
        <v/>
      </c>
      <c r="CS280" t="str">
        <f t="shared" si="227"/>
        <v/>
      </c>
      <c r="CT280" t="str">
        <f t="shared" si="228"/>
        <v/>
      </c>
      <c r="CU280" t="str">
        <f t="shared" si="229"/>
        <v/>
      </c>
      <c r="CV280" t="str">
        <f t="shared" si="230"/>
        <v/>
      </c>
      <c r="CW280" t="str">
        <f t="shared" si="231"/>
        <v/>
      </c>
      <c r="CX280" t="str">
        <f t="shared" si="232"/>
        <v/>
      </c>
      <c r="CY280" t="str">
        <f t="shared" si="233"/>
        <v/>
      </c>
      <c r="CZ280" t="str">
        <f t="shared" si="234"/>
        <v/>
      </c>
      <c r="DA280" t="str">
        <f t="shared" si="235"/>
        <v/>
      </c>
      <c r="DB280" t="str">
        <f t="shared" si="236"/>
        <v/>
      </c>
      <c r="DC280" t="str">
        <f t="shared" si="237"/>
        <v/>
      </c>
      <c r="DD280" t="str">
        <f t="shared" si="238"/>
        <v/>
      </c>
      <c r="DE280" t="str">
        <f t="shared" si="239"/>
        <v/>
      </c>
      <c r="DF280" t="str">
        <f t="shared" si="240"/>
        <v/>
      </c>
      <c r="DG280" t="str">
        <f t="shared" si="241"/>
        <v/>
      </c>
      <c r="DH280" t="str">
        <f t="shared" si="242"/>
        <v/>
      </c>
      <c r="DI280" t="str">
        <f t="shared" si="243"/>
        <v/>
      </c>
      <c r="DJ280" t="str">
        <f t="shared" si="244"/>
        <v/>
      </c>
      <c r="DK280" t="str">
        <f t="shared" si="245"/>
        <v/>
      </c>
      <c r="DL280" t="str">
        <f t="shared" si="246"/>
        <v/>
      </c>
      <c r="DM280" t="str">
        <f t="shared" si="247"/>
        <v/>
      </c>
      <c r="DN280" t="str">
        <f t="shared" si="248"/>
        <v/>
      </c>
      <c r="DO280" t="str">
        <f t="shared" si="249"/>
        <v/>
      </c>
      <c r="DP280" t="str">
        <f t="shared" si="250"/>
        <v/>
      </c>
      <c r="DQ280" t="str">
        <f t="shared" si="251"/>
        <v/>
      </c>
      <c r="DR280" t="str">
        <f t="shared" si="252"/>
        <v/>
      </c>
      <c r="DS280" t="str">
        <f t="shared" si="253"/>
        <v/>
      </c>
      <c r="DT280" t="str">
        <f t="shared" si="254"/>
        <v/>
      </c>
      <c r="DU280" t="str">
        <f t="shared" si="255"/>
        <v/>
      </c>
      <c r="DV280" t="str">
        <f t="shared" si="256"/>
        <v/>
      </c>
      <c r="DW280" t="str">
        <f t="shared" si="257"/>
        <v/>
      </c>
      <c r="DX280" t="str">
        <f t="shared" si="258"/>
        <v/>
      </c>
      <c r="DY280" t="str">
        <f t="shared" si="259"/>
        <v/>
      </c>
      <c r="DZ280" t="str">
        <f t="shared" si="260"/>
        <v/>
      </c>
      <c r="EA280" t="str">
        <f t="shared" si="261"/>
        <v/>
      </c>
      <c r="EB280" t="str">
        <f t="shared" si="262"/>
        <v/>
      </c>
      <c r="EC280" t="str">
        <f t="shared" si="263"/>
        <v/>
      </c>
      <c r="ED280" t="str">
        <f t="shared" si="264"/>
        <v/>
      </c>
      <c r="EE280" t="str">
        <f t="shared" si="265"/>
        <v>Otherwise Use: Ancillary or Other Use</v>
      </c>
      <c r="EF280" t="str">
        <f t="shared" si="266"/>
        <v/>
      </c>
      <c r="EG280" t="str">
        <f t="shared" si="267"/>
        <v/>
      </c>
      <c r="EH280" t="str">
        <f t="shared" si="268"/>
        <v/>
      </c>
      <c r="EI280" t="str">
        <f t="shared" si="269"/>
        <v/>
      </c>
      <c r="EJ280" t="str">
        <f t="shared" si="270"/>
        <v/>
      </c>
      <c r="EK280" t="str">
        <f t="shared" si="271"/>
        <v>Z306 - Waste Treatment</v>
      </c>
      <c r="EL280" t="str">
        <f t="shared" si="272"/>
        <v/>
      </c>
      <c r="EM280" t="str">
        <f t="shared" si="273"/>
        <v/>
      </c>
      <c r="EN280" t="str">
        <f t="shared" si="274"/>
        <v/>
      </c>
    </row>
    <row r="281" spans="1:144" ht="28.9">
      <c r="A281" s="7" t="s">
        <v>328</v>
      </c>
      <c r="B281" s="7">
        <v>2021</v>
      </c>
      <c r="C281" t="s">
        <v>837</v>
      </c>
      <c r="D281" t="s">
        <v>838</v>
      </c>
      <c r="E281" t="s">
        <v>839</v>
      </c>
      <c r="F281" t="s">
        <v>840</v>
      </c>
      <c r="G281" t="s">
        <v>841</v>
      </c>
      <c r="H281" t="s">
        <v>456</v>
      </c>
      <c r="I281">
        <v>78380</v>
      </c>
      <c r="J281" s="136">
        <f>VLOOKUP(H281, 'TRI Crosswalk codes'!D:E, 2, FALSE)</f>
        <v>6</v>
      </c>
      <c r="K281">
        <v>562211</v>
      </c>
      <c r="L281" s="137" t="str">
        <f>VLOOKUP(K281, '2017-2022 NAICS'!C:D, 2, FALSE)</f>
        <v>Hazardous Waste Treatment and Disposal</v>
      </c>
      <c r="M281" s="137" t="str">
        <f>IF(COUNTIF('Raw TRI Data'!A:A, K281) &gt;0, "Yes", "No")</f>
        <v>No</v>
      </c>
      <c r="N281">
        <v>27.73076</v>
      </c>
      <c r="O281">
        <v>-97.652019999999993</v>
      </c>
      <c r="P281" s="15">
        <v>110000607013</v>
      </c>
      <c r="Q281" s="15">
        <v>1321220456610</v>
      </c>
      <c r="R281" t="s">
        <v>335</v>
      </c>
      <c r="S281" t="s">
        <v>336</v>
      </c>
      <c r="T281" s="160">
        <v>3</v>
      </c>
      <c r="U281" s="136" t="str">
        <f>VLOOKUP(T281, 'TRI Crosswalk codes'!A:B, 2, FALSE)</f>
        <v>1,000 to 9,999</v>
      </c>
      <c r="V281" t="s">
        <v>337</v>
      </c>
      <c r="W281">
        <v>0</v>
      </c>
      <c r="Y281">
        <v>0</v>
      </c>
      <c r="Z281">
        <v>0</v>
      </c>
      <c r="AA281" t="s">
        <v>338</v>
      </c>
      <c r="AB281" s="137" t="str">
        <f t="shared" si="220"/>
        <v>Otherwise Use: Ancillary or Other Use; Z306 - Waste Treatment</v>
      </c>
      <c r="AC281" s="137" t="s">
        <v>339</v>
      </c>
      <c r="AD281" s="26" t="str">
        <f>VLOOKUP(K281, 'NAICS OES Crosswalk'!A:C, 3, FALSE)</f>
        <v>Disposal</v>
      </c>
      <c r="AE281" s="26" t="str">
        <f>_xlfn.XLOOKUP($C281,'TRIFD to COU Crosswalk'!A:A,'TRIFD to COU Crosswalk'!B:B)</f>
        <v>Disposal</v>
      </c>
      <c r="AF281" s="137" t="s">
        <v>830</v>
      </c>
      <c r="AK281" t="s">
        <v>341</v>
      </c>
      <c r="AL281" t="s">
        <v>341</v>
      </c>
      <c r="AM281" t="s">
        <v>341</v>
      </c>
      <c r="AN281" t="s">
        <v>341</v>
      </c>
      <c r="AO281" t="s">
        <v>341</v>
      </c>
      <c r="AP281" t="s">
        <v>341</v>
      </c>
      <c r="AQ281" t="s">
        <v>341</v>
      </c>
      <c r="AR281" t="s">
        <v>341</v>
      </c>
      <c r="AS281" t="s">
        <v>341</v>
      </c>
      <c r="AT281" t="s">
        <v>341</v>
      </c>
      <c r="AU281" t="s">
        <v>341</v>
      </c>
      <c r="AV281" t="s">
        <v>341</v>
      </c>
      <c r="AW281" t="s">
        <v>341</v>
      </c>
      <c r="AX281" t="s">
        <v>341</v>
      </c>
      <c r="AY281" t="s">
        <v>341</v>
      </c>
      <c r="AZ281" t="s">
        <v>341</v>
      </c>
      <c r="BA281" t="s">
        <v>341</v>
      </c>
      <c r="BB281" t="s">
        <v>341</v>
      </c>
      <c r="BC281" t="s">
        <v>341</v>
      </c>
      <c r="BD281" t="s">
        <v>341</v>
      </c>
      <c r="BE281" t="s">
        <v>341</v>
      </c>
      <c r="BF281" t="s">
        <v>341</v>
      </c>
      <c r="BG281" t="s">
        <v>341</v>
      </c>
      <c r="BH281" t="s">
        <v>341</v>
      </c>
      <c r="BI281" t="s">
        <v>341</v>
      </c>
      <c r="BJ281" t="s">
        <v>341</v>
      </c>
      <c r="BK281" t="s">
        <v>341</v>
      </c>
      <c r="BL281" t="s">
        <v>341</v>
      </c>
      <c r="BM281" t="s">
        <v>341</v>
      </c>
      <c r="BN281" t="s">
        <v>341</v>
      </c>
      <c r="BO281" t="s">
        <v>341</v>
      </c>
      <c r="BP281" t="s">
        <v>341</v>
      </c>
      <c r="BQ281" t="s">
        <v>341</v>
      </c>
      <c r="BR281" t="s">
        <v>341</v>
      </c>
      <c r="BS281" t="s">
        <v>341</v>
      </c>
      <c r="BT281" t="s">
        <v>341</v>
      </c>
      <c r="BU281" t="s">
        <v>341</v>
      </c>
      <c r="BV281" t="s">
        <v>341</v>
      </c>
      <c r="BW281" t="s">
        <v>341</v>
      </c>
      <c r="BX281" t="s">
        <v>341</v>
      </c>
      <c r="BY281" t="s">
        <v>341</v>
      </c>
      <c r="BZ281" t="s">
        <v>341</v>
      </c>
      <c r="CA281" t="s">
        <v>341</v>
      </c>
      <c r="CB281" t="s">
        <v>341</v>
      </c>
      <c r="CC281" t="s">
        <v>342</v>
      </c>
      <c r="CD281" t="s">
        <v>341</v>
      </c>
      <c r="CE281" t="s">
        <v>341</v>
      </c>
      <c r="CF281" t="s">
        <v>341</v>
      </c>
      <c r="CG281" t="s">
        <v>341</v>
      </c>
      <c r="CH281" t="s">
        <v>341</v>
      </c>
      <c r="CI281" t="s">
        <v>342</v>
      </c>
      <c r="CJ281" t="s">
        <v>341</v>
      </c>
      <c r="CK281" t="s">
        <v>341</v>
      </c>
      <c r="CL281" t="s">
        <v>341</v>
      </c>
      <c r="CM281" t="str">
        <f t="shared" si="221"/>
        <v/>
      </c>
      <c r="CN281" t="str">
        <f t="shared" si="222"/>
        <v/>
      </c>
      <c r="CO281" t="str">
        <f t="shared" si="223"/>
        <v/>
      </c>
      <c r="CP281" t="str">
        <f t="shared" si="224"/>
        <v/>
      </c>
      <c r="CQ281" t="str">
        <f t="shared" si="225"/>
        <v/>
      </c>
      <c r="CR281" t="str">
        <f t="shared" si="226"/>
        <v/>
      </c>
      <c r="CS281" t="str">
        <f t="shared" si="227"/>
        <v/>
      </c>
      <c r="CT281" t="str">
        <f t="shared" si="228"/>
        <v/>
      </c>
      <c r="CU281" t="str">
        <f t="shared" si="229"/>
        <v/>
      </c>
      <c r="CV281" t="str">
        <f t="shared" si="230"/>
        <v/>
      </c>
      <c r="CW281" t="str">
        <f t="shared" si="231"/>
        <v/>
      </c>
      <c r="CX281" t="str">
        <f t="shared" si="232"/>
        <v/>
      </c>
      <c r="CY281" t="str">
        <f t="shared" si="233"/>
        <v/>
      </c>
      <c r="CZ281" t="str">
        <f t="shared" si="234"/>
        <v/>
      </c>
      <c r="DA281" t="str">
        <f t="shared" si="235"/>
        <v/>
      </c>
      <c r="DB281" t="str">
        <f t="shared" si="236"/>
        <v/>
      </c>
      <c r="DC281" t="str">
        <f t="shared" si="237"/>
        <v/>
      </c>
      <c r="DD281" t="str">
        <f t="shared" si="238"/>
        <v/>
      </c>
      <c r="DE281" t="str">
        <f t="shared" si="239"/>
        <v/>
      </c>
      <c r="DF281" t="str">
        <f t="shared" si="240"/>
        <v/>
      </c>
      <c r="DG281" t="str">
        <f t="shared" si="241"/>
        <v/>
      </c>
      <c r="DH281" t="str">
        <f t="shared" si="242"/>
        <v/>
      </c>
      <c r="DI281" t="str">
        <f t="shared" si="243"/>
        <v/>
      </c>
      <c r="DJ281" t="str">
        <f t="shared" si="244"/>
        <v/>
      </c>
      <c r="DK281" t="str">
        <f t="shared" si="245"/>
        <v/>
      </c>
      <c r="DL281" t="str">
        <f t="shared" si="246"/>
        <v/>
      </c>
      <c r="DM281" t="str">
        <f t="shared" si="247"/>
        <v/>
      </c>
      <c r="DN281" t="str">
        <f t="shared" si="248"/>
        <v/>
      </c>
      <c r="DO281" t="str">
        <f t="shared" si="249"/>
        <v/>
      </c>
      <c r="DP281" t="str">
        <f t="shared" si="250"/>
        <v/>
      </c>
      <c r="DQ281" t="str">
        <f t="shared" si="251"/>
        <v/>
      </c>
      <c r="DR281" t="str">
        <f t="shared" si="252"/>
        <v/>
      </c>
      <c r="DS281" t="str">
        <f t="shared" si="253"/>
        <v/>
      </c>
      <c r="DT281" t="str">
        <f t="shared" si="254"/>
        <v/>
      </c>
      <c r="DU281" t="str">
        <f t="shared" si="255"/>
        <v/>
      </c>
      <c r="DV281" t="str">
        <f t="shared" si="256"/>
        <v/>
      </c>
      <c r="DW281" t="str">
        <f t="shared" si="257"/>
        <v/>
      </c>
      <c r="DX281" t="str">
        <f t="shared" si="258"/>
        <v/>
      </c>
      <c r="DY281" t="str">
        <f t="shared" si="259"/>
        <v/>
      </c>
      <c r="DZ281" t="str">
        <f t="shared" si="260"/>
        <v/>
      </c>
      <c r="EA281" t="str">
        <f t="shared" si="261"/>
        <v/>
      </c>
      <c r="EB281" t="str">
        <f t="shared" si="262"/>
        <v/>
      </c>
      <c r="EC281" t="str">
        <f t="shared" si="263"/>
        <v/>
      </c>
      <c r="ED281" t="str">
        <f t="shared" si="264"/>
        <v/>
      </c>
      <c r="EE281" t="str">
        <f t="shared" si="265"/>
        <v>Otherwise Use: Ancillary or Other Use</v>
      </c>
      <c r="EF281" t="str">
        <f t="shared" si="266"/>
        <v/>
      </c>
      <c r="EG281" t="str">
        <f t="shared" si="267"/>
        <v/>
      </c>
      <c r="EH281" t="str">
        <f t="shared" si="268"/>
        <v/>
      </c>
      <c r="EI281" t="str">
        <f t="shared" si="269"/>
        <v/>
      </c>
      <c r="EJ281" t="str">
        <f t="shared" si="270"/>
        <v/>
      </c>
      <c r="EK281" t="str">
        <f t="shared" si="271"/>
        <v>Z306 - Waste Treatment</v>
      </c>
      <c r="EL281" t="str">
        <f t="shared" si="272"/>
        <v/>
      </c>
      <c r="EM281" t="str">
        <f t="shared" si="273"/>
        <v/>
      </c>
      <c r="EN281" t="str">
        <f t="shared" si="274"/>
        <v/>
      </c>
    </row>
    <row r="282" spans="1:144" ht="28.9">
      <c r="A282" s="7" t="s">
        <v>328</v>
      </c>
      <c r="B282" s="7">
        <v>2022</v>
      </c>
      <c r="C282" t="s">
        <v>837</v>
      </c>
      <c r="D282" t="s">
        <v>838</v>
      </c>
      <c r="E282" t="s">
        <v>839</v>
      </c>
      <c r="F282" t="s">
        <v>840</v>
      </c>
      <c r="G282" t="s">
        <v>841</v>
      </c>
      <c r="H282" t="s">
        <v>456</v>
      </c>
      <c r="I282">
        <v>78380</v>
      </c>
      <c r="J282" s="136">
        <f>VLOOKUP(H282, 'TRI Crosswalk codes'!D:E, 2, FALSE)</f>
        <v>6</v>
      </c>
      <c r="K282">
        <v>562211</v>
      </c>
      <c r="L282" s="137" t="str">
        <f>VLOOKUP(K282, '2017-2022 NAICS'!C:D, 2, FALSE)</f>
        <v>Hazardous Waste Treatment and Disposal</v>
      </c>
      <c r="M282" s="137" t="str">
        <f>IF(COUNTIF('Raw TRI Data'!A:A, K282) &gt;0, "Yes", "No")</f>
        <v>No</v>
      </c>
      <c r="N282">
        <v>27.73076</v>
      </c>
      <c r="O282">
        <v>-97.652019999999993</v>
      </c>
      <c r="P282" s="15">
        <v>110000607013</v>
      </c>
      <c r="Q282" s="15">
        <v>1322221357991</v>
      </c>
      <c r="R282" t="s">
        <v>335</v>
      </c>
      <c r="S282" t="s">
        <v>336</v>
      </c>
      <c r="T282" s="160">
        <v>3</v>
      </c>
      <c r="U282" s="136" t="str">
        <f>VLOOKUP(T282, 'TRI Crosswalk codes'!A:B, 2, FALSE)</f>
        <v>1,000 to 9,999</v>
      </c>
      <c r="V282" t="s">
        <v>337</v>
      </c>
      <c r="W282">
        <v>0</v>
      </c>
      <c r="Y282">
        <v>0</v>
      </c>
      <c r="Z282">
        <v>0</v>
      </c>
      <c r="AA282" t="s">
        <v>338</v>
      </c>
      <c r="AB282" s="137" t="str">
        <f t="shared" si="220"/>
        <v>Otherwise Use: Ancillary or Other Use; Z306 - Waste Treatment</v>
      </c>
      <c r="AC282" s="137" t="s">
        <v>339</v>
      </c>
      <c r="AD282" s="26" t="str">
        <f>VLOOKUP(K282, 'NAICS OES Crosswalk'!A:C, 3, FALSE)</f>
        <v>Disposal</v>
      </c>
      <c r="AE282" s="26" t="str">
        <f>_xlfn.XLOOKUP($C282,'TRIFD to COU Crosswalk'!A:A,'TRIFD to COU Crosswalk'!B:B)</f>
        <v>Disposal</v>
      </c>
      <c r="AF282" s="137" t="s">
        <v>830</v>
      </c>
      <c r="AK282" t="s">
        <v>341</v>
      </c>
      <c r="AL282" t="s">
        <v>341</v>
      </c>
      <c r="AM282" t="s">
        <v>341</v>
      </c>
      <c r="AN282" t="s">
        <v>341</v>
      </c>
      <c r="AO282" t="s">
        <v>341</v>
      </c>
      <c r="AP282" t="s">
        <v>341</v>
      </c>
      <c r="AQ282" t="s">
        <v>341</v>
      </c>
      <c r="AR282" t="s">
        <v>341</v>
      </c>
      <c r="AS282" t="s">
        <v>341</v>
      </c>
      <c r="AT282" t="s">
        <v>341</v>
      </c>
      <c r="AU282" t="s">
        <v>341</v>
      </c>
      <c r="AV282" t="s">
        <v>341</v>
      </c>
      <c r="AW282" t="s">
        <v>341</v>
      </c>
      <c r="AX282" t="s">
        <v>341</v>
      </c>
      <c r="AY282" t="s">
        <v>341</v>
      </c>
      <c r="AZ282" t="s">
        <v>341</v>
      </c>
      <c r="BA282" t="s">
        <v>341</v>
      </c>
      <c r="BB282" t="s">
        <v>341</v>
      </c>
      <c r="BC282" t="s">
        <v>341</v>
      </c>
      <c r="BD282" t="s">
        <v>341</v>
      </c>
      <c r="BE282" t="s">
        <v>341</v>
      </c>
      <c r="BF282" t="s">
        <v>341</v>
      </c>
      <c r="BG282" t="s">
        <v>341</v>
      </c>
      <c r="BH282" t="s">
        <v>341</v>
      </c>
      <c r="BI282" t="s">
        <v>341</v>
      </c>
      <c r="BJ282" t="s">
        <v>341</v>
      </c>
      <c r="BK282" t="s">
        <v>341</v>
      </c>
      <c r="BL282" t="s">
        <v>341</v>
      </c>
      <c r="BM282" t="s">
        <v>341</v>
      </c>
      <c r="BN282" t="s">
        <v>341</v>
      </c>
      <c r="BO282" t="s">
        <v>341</v>
      </c>
      <c r="BP282" t="s">
        <v>341</v>
      </c>
      <c r="BQ282" t="s">
        <v>341</v>
      </c>
      <c r="BR282" t="s">
        <v>341</v>
      </c>
      <c r="BS282" t="s">
        <v>341</v>
      </c>
      <c r="BT282" t="s">
        <v>341</v>
      </c>
      <c r="BU282" t="s">
        <v>341</v>
      </c>
      <c r="BV282" t="s">
        <v>341</v>
      </c>
      <c r="BW282" t="s">
        <v>341</v>
      </c>
      <c r="BX282" t="s">
        <v>341</v>
      </c>
      <c r="BY282" t="s">
        <v>341</v>
      </c>
      <c r="BZ282" t="s">
        <v>341</v>
      </c>
      <c r="CA282" t="s">
        <v>341</v>
      </c>
      <c r="CB282" t="s">
        <v>341</v>
      </c>
      <c r="CC282" t="s">
        <v>342</v>
      </c>
      <c r="CD282" t="s">
        <v>341</v>
      </c>
      <c r="CE282" t="s">
        <v>341</v>
      </c>
      <c r="CF282" t="s">
        <v>341</v>
      </c>
      <c r="CG282" t="s">
        <v>341</v>
      </c>
      <c r="CH282" t="s">
        <v>341</v>
      </c>
      <c r="CI282" t="s">
        <v>342</v>
      </c>
      <c r="CJ282" t="s">
        <v>341</v>
      </c>
      <c r="CK282" t="s">
        <v>341</v>
      </c>
      <c r="CL282" t="s">
        <v>341</v>
      </c>
      <c r="CM282" t="str">
        <f t="shared" si="221"/>
        <v/>
      </c>
      <c r="CN282" t="str">
        <f t="shared" si="222"/>
        <v/>
      </c>
      <c r="CO282" t="str">
        <f t="shared" si="223"/>
        <v/>
      </c>
      <c r="CP282" t="str">
        <f t="shared" si="224"/>
        <v/>
      </c>
      <c r="CQ282" t="str">
        <f t="shared" si="225"/>
        <v/>
      </c>
      <c r="CR282" t="str">
        <f t="shared" si="226"/>
        <v/>
      </c>
      <c r="CS282" t="str">
        <f t="shared" si="227"/>
        <v/>
      </c>
      <c r="CT282" t="str">
        <f t="shared" si="228"/>
        <v/>
      </c>
      <c r="CU282" t="str">
        <f t="shared" si="229"/>
        <v/>
      </c>
      <c r="CV282" t="str">
        <f t="shared" si="230"/>
        <v/>
      </c>
      <c r="CW282" t="str">
        <f t="shared" si="231"/>
        <v/>
      </c>
      <c r="CX282" t="str">
        <f t="shared" si="232"/>
        <v/>
      </c>
      <c r="CY282" t="str">
        <f t="shared" si="233"/>
        <v/>
      </c>
      <c r="CZ282" t="str">
        <f t="shared" si="234"/>
        <v/>
      </c>
      <c r="DA282" t="str">
        <f t="shared" si="235"/>
        <v/>
      </c>
      <c r="DB282" t="str">
        <f t="shared" si="236"/>
        <v/>
      </c>
      <c r="DC282" t="str">
        <f t="shared" si="237"/>
        <v/>
      </c>
      <c r="DD282" t="str">
        <f t="shared" si="238"/>
        <v/>
      </c>
      <c r="DE282" t="str">
        <f t="shared" si="239"/>
        <v/>
      </c>
      <c r="DF282" t="str">
        <f t="shared" si="240"/>
        <v/>
      </c>
      <c r="DG282" t="str">
        <f t="shared" si="241"/>
        <v/>
      </c>
      <c r="DH282" t="str">
        <f t="shared" si="242"/>
        <v/>
      </c>
      <c r="DI282" t="str">
        <f t="shared" si="243"/>
        <v/>
      </c>
      <c r="DJ282" t="str">
        <f t="shared" si="244"/>
        <v/>
      </c>
      <c r="DK282" t="str">
        <f t="shared" si="245"/>
        <v/>
      </c>
      <c r="DL282" t="str">
        <f t="shared" si="246"/>
        <v/>
      </c>
      <c r="DM282" t="str">
        <f t="shared" si="247"/>
        <v/>
      </c>
      <c r="DN282" t="str">
        <f t="shared" si="248"/>
        <v/>
      </c>
      <c r="DO282" t="str">
        <f t="shared" si="249"/>
        <v/>
      </c>
      <c r="DP282" t="str">
        <f t="shared" si="250"/>
        <v/>
      </c>
      <c r="DQ282" t="str">
        <f t="shared" si="251"/>
        <v/>
      </c>
      <c r="DR282" t="str">
        <f t="shared" si="252"/>
        <v/>
      </c>
      <c r="DS282" t="str">
        <f t="shared" si="253"/>
        <v/>
      </c>
      <c r="DT282" t="str">
        <f t="shared" si="254"/>
        <v/>
      </c>
      <c r="DU282" t="str">
        <f t="shared" si="255"/>
        <v/>
      </c>
      <c r="DV282" t="str">
        <f t="shared" si="256"/>
        <v/>
      </c>
      <c r="DW282" t="str">
        <f t="shared" si="257"/>
        <v/>
      </c>
      <c r="DX282" t="str">
        <f t="shared" si="258"/>
        <v/>
      </c>
      <c r="DY282" t="str">
        <f t="shared" si="259"/>
        <v/>
      </c>
      <c r="DZ282" t="str">
        <f t="shared" si="260"/>
        <v/>
      </c>
      <c r="EA282" t="str">
        <f t="shared" si="261"/>
        <v/>
      </c>
      <c r="EB282" t="str">
        <f t="shared" si="262"/>
        <v/>
      </c>
      <c r="EC282" t="str">
        <f t="shared" si="263"/>
        <v/>
      </c>
      <c r="ED282" t="str">
        <f t="shared" si="264"/>
        <v/>
      </c>
      <c r="EE282" t="str">
        <f t="shared" si="265"/>
        <v>Otherwise Use: Ancillary or Other Use</v>
      </c>
      <c r="EF282" t="str">
        <f t="shared" si="266"/>
        <v/>
      </c>
      <c r="EG282" t="str">
        <f t="shared" si="267"/>
        <v/>
      </c>
      <c r="EH282" t="str">
        <f t="shared" si="268"/>
        <v/>
      </c>
      <c r="EI282" t="str">
        <f t="shared" si="269"/>
        <v/>
      </c>
      <c r="EJ282" t="str">
        <f t="shared" si="270"/>
        <v/>
      </c>
      <c r="EK282" t="str">
        <f t="shared" si="271"/>
        <v>Z306 - Waste Treatment</v>
      </c>
      <c r="EL282" t="str">
        <f t="shared" si="272"/>
        <v/>
      </c>
      <c r="EM282" t="str">
        <f t="shared" si="273"/>
        <v/>
      </c>
      <c r="EN282" t="str">
        <f t="shared" si="274"/>
        <v/>
      </c>
    </row>
    <row r="283" spans="1:144" ht="28.9">
      <c r="A283" s="7" t="s">
        <v>328</v>
      </c>
      <c r="B283" s="7">
        <v>2023</v>
      </c>
      <c r="C283" t="s">
        <v>837</v>
      </c>
      <c r="D283" t="s">
        <v>838</v>
      </c>
      <c r="E283" t="s">
        <v>839</v>
      </c>
      <c r="F283" t="s">
        <v>840</v>
      </c>
      <c r="G283" t="s">
        <v>841</v>
      </c>
      <c r="H283" t="s">
        <v>456</v>
      </c>
      <c r="I283">
        <v>78380</v>
      </c>
      <c r="J283" s="136">
        <f>VLOOKUP(H283, 'TRI Crosswalk codes'!D:E, 2, FALSE)</f>
        <v>6</v>
      </c>
      <c r="K283">
        <v>562211</v>
      </c>
      <c r="L283" s="137" t="str">
        <f>VLOOKUP(K283, '2017-2022 NAICS'!C:D, 2, FALSE)</f>
        <v>Hazardous Waste Treatment and Disposal</v>
      </c>
      <c r="M283" s="137" t="str">
        <f>IF(COUNTIF('Raw TRI Data'!A:A, K283) &gt;0, "Yes", "No")</f>
        <v>No</v>
      </c>
      <c r="N283">
        <v>27.73076</v>
      </c>
      <c r="O283">
        <v>-97.652019999999993</v>
      </c>
      <c r="P283" s="15">
        <v>110000607013</v>
      </c>
      <c r="Q283" s="15">
        <v>1323221756873</v>
      </c>
      <c r="R283" t="s">
        <v>335</v>
      </c>
      <c r="S283" t="s">
        <v>336</v>
      </c>
      <c r="T283" s="160">
        <v>4</v>
      </c>
      <c r="U283" s="136" t="str">
        <f>VLOOKUP(T283, 'TRI Crosswalk codes'!A:B, 2, FALSE)</f>
        <v>10,000 to 99,999</v>
      </c>
      <c r="V283" t="s">
        <v>337</v>
      </c>
      <c r="W283">
        <v>0</v>
      </c>
      <c r="Y283">
        <v>0</v>
      </c>
      <c r="Z283">
        <v>0</v>
      </c>
      <c r="AA283" t="s">
        <v>338</v>
      </c>
      <c r="AB283" s="137" t="str">
        <f t="shared" si="220"/>
        <v>Otherwise Use: Ancillary or Other Use; Z306 - Waste Treatment</v>
      </c>
      <c r="AC283" s="137" t="s">
        <v>339</v>
      </c>
      <c r="AD283" s="26" t="str">
        <f>VLOOKUP(K283, 'NAICS OES Crosswalk'!A:C, 3, FALSE)</f>
        <v>Disposal</v>
      </c>
      <c r="AE283" s="26" t="str">
        <f>_xlfn.XLOOKUP($C283,'TRIFD to COU Crosswalk'!A:A,'TRIFD to COU Crosswalk'!B:B)</f>
        <v>Disposal</v>
      </c>
      <c r="AF283" s="137" t="s">
        <v>830</v>
      </c>
      <c r="AK283" t="s">
        <v>341</v>
      </c>
      <c r="AL283" t="s">
        <v>341</v>
      </c>
      <c r="AM283" t="s">
        <v>341</v>
      </c>
      <c r="AN283" t="s">
        <v>341</v>
      </c>
      <c r="AO283" t="s">
        <v>341</v>
      </c>
      <c r="AP283" t="s">
        <v>341</v>
      </c>
      <c r="AQ283" t="s">
        <v>341</v>
      </c>
      <c r="AR283" t="s">
        <v>341</v>
      </c>
      <c r="AS283" t="s">
        <v>341</v>
      </c>
      <c r="AT283" t="s">
        <v>341</v>
      </c>
      <c r="AU283" t="s">
        <v>341</v>
      </c>
      <c r="AV283" t="s">
        <v>341</v>
      </c>
      <c r="AW283" t="s">
        <v>341</v>
      </c>
      <c r="AX283" t="s">
        <v>341</v>
      </c>
      <c r="AY283" t="s">
        <v>341</v>
      </c>
      <c r="AZ283" t="s">
        <v>341</v>
      </c>
      <c r="BA283" t="s">
        <v>341</v>
      </c>
      <c r="BB283" t="s">
        <v>341</v>
      </c>
      <c r="BC283" t="s">
        <v>341</v>
      </c>
      <c r="BD283" t="s">
        <v>341</v>
      </c>
      <c r="BE283" t="s">
        <v>341</v>
      </c>
      <c r="BF283" t="s">
        <v>341</v>
      </c>
      <c r="BG283" t="s">
        <v>341</v>
      </c>
      <c r="BH283" t="s">
        <v>341</v>
      </c>
      <c r="BI283" t="s">
        <v>341</v>
      </c>
      <c r="BJ283" t="s">
        <v>341</v>
      </c>
      <c r="BK283" t="s">
        <v>341</v>
      </c>
      <c r="BL283" t="s">
        <v>341</v>
      </c>
      <c r="BM283" t="s">
        <v>341</v>
      </c>
      <c r="BN283" t="s">
        <v>341</v>
      </c>
      <c r="BO283" t="s">
        <v>341</v>
      </c>
      <c r="BP283" t="s">
        <v>341</v>
      </c>
      <c r="BQ283" t="s">
        <v>341</v>
      </c>
      <c r="BR283" t="s">
        <v>341</v>
      </c>
      <c r="BS283" t="s">
        <v>341</v>
      </c>
      <c r="BT283" t="s">
        <v>341</v>
      </c>
      <c r="BU283" t="s">
        <v>341</v>
      </c>
      <c r="BV283" t="s">
        <v>341</v>
      </c>
      <c r="BW283" t="s">
        <v>341</v>
      </c>
      <c r="BX283" t="s">
        <v>341</v>
      </c>
      <c r="BY283" t="s">
        <v>341</v>
      </c>
      <c r="BZ283" t="s">
        <v>341</v>
      </c>
      <c r="CA283" t="s">
        <v>341</v>
      </c>
      <c r="CB283" t="s">
        <v>341</v>
      </c>
      <c r="CC283" t="s">
        <v>342</v>
      </c>
      <c r="CD283" t="s">
        <v>341</v>
      </c>
      <c r="CE283" t="s">
        <v>341</v>
      </c>
      <c r="CF283" t="s">
        <v>341</v>
      </c>
      <c r="CG283" t="s">
        <v>341</v>
      </c>
      <c r="CH283" t="s">
        <v>341</v>
      </c>
      <c r="CI283" t="s">
        <v>342</v>
      </c>
      <c r="CJ283" t="s">
        <v>341</v>
      </c>
      <c r="CK283" t="s">
        <v>341</v>
      </c>
      <c r="CL283" t="s">
        <v>341</v>
      </c>
      <c r="CM283" t="str">
        <f t="shared" si="221"/>
        <v/>
      </c>
      <c r="CN283" t="str">
        <f t="shared" si="222"/>
        <v/>
      </c>
      <c r="CO283" t="str">
        <f t="shared" si="223"/>
        <v/>
      </c>
      <c r="CP283" t="str">
        <f t="shared" si="224"/>
        <v/>
      </c>
      <c r="CQ283" t="str">
        <f t="shared" si="225"/>
        <v/>
      </c>
      <c r="CR283" t="str">
        <f t="shared" si="226"/>
        <v/>
      </c>
      <c r="CS283" t="str">
        <f t="shared" si="227"/>
        <v/>
      </c>
      <c r="CT283" t="str">
        <f t="shared" si="228"/>
        <v/>
      </c>
      <c r="CU283" t="str">
        <f t="shared" si="229"/>
        <v/>
      </c>
      <c r="CV283" t="str">
        <f t="shared" si="230"/>
        <v/>
      </c>
      <c r="CW283" t="str">
        <f t="shared" si="231"/>
        <v/>
      </c>
      <c r="CX283" t="str">
        <f t="shared" si="232"/>
        <v/>
      </c>
      <c r="CY283" t="str">
        <f t="shared" si="233"/>
        <v/>
      </c>
      <c r="CZ283" t="str">
        <f t="shared" si="234"/>
        <v/>
      </c>
      <c r="DA283" t="str">
        <f t="shared" si="235"/>
        <v/>
      </c>
      <c r="DB283" t="str">
        <f t="shared" si="236"/>
        <v/>
      </c>
      <c r="DC283" t="str">
        <f t="shared" si="237"/>
        <v/>
      </c>
      <c r="DD283" t="str">
        <f t="shared" si="238"/>
        <v/>
      </c>
      <c r="DE283" t="str">
        <f t="shared" si="239"/>
        <v/>
      </c>
      <c r="DF283" t="str">
        <f t="shared" si="240"/>
        <v/>
      </c>
      <c r="DG283" t="str">
        <f t="shared" si="241"/>
        <v/>
      </c>
      <c r="DH283" t="str">
        <f t="shared" si="242"/>
        <v/>
      </c>
      <c r="DI283" t="str">
        <f t="shared" si="243"/>
        <v/>
      </c>
      <c r="DJ283" t="str">
        <f t="shared" si="244"/>
        <v/>
      </c>
      <c r="DK283" t="str">
        <f t="shared" si="245"/>
        <v/>
      </c>
      <c r="DL283" t="str">
        <f t="shared" si="246"/>
        <v/>
      </c>
      <c r="DM283" t="str">
        <f t="shared" si="247"/>
        <v/>
      </c>
      <c r="DN283" t="str">
        <f t="shared" si="248"/>
        <v/>
      </c>
      <c r="DO283" t="str">
        <f t="shared" si="249"/>
        <v/>
      </c>
      <c r="DP283" t="str">
        <f t="shared" si="250"/>
        <v/>
      </c>
      <c r="DQ283" t="str">
        <f t="shared" si="251"/>
        <v/>
      </c>
      <c r="DR283" t="str">
        <f t="shared" si="252"/>
        <v/>
      </c>
      <c r="DS283" t="str">
        <f t="shared" si="253"/>
        <v/>
      </c>
      <c r="DT283" t="str">
        <f t="shared" si="254"/>
        <v/>
      </c>
      <c r="DU283" t="str">
        <f t="shared" si="255"/>
        <v/>
      </c>
      <c r="DV283" t="str">
        <f t="shared" si="256"/>
        <v/>
      </c>
      <c r="DW283" t="str">
        <f t="shared" si="257"/>
        <v/>
      </c>
      <c r="DX283" t="str">
        <f t="shared" si="258"/>
        <v/>
      </c>
      <c r="DY283" t="str">
        <f t="shared" si="259"/>
        <v/>
      </c>
      <c r="DZ283" t="str">
        <f t="shared" si="260"/>
        <v/>
      </c>
      <c r="EA283" t="str">
        <f t="shared" si="261"/>
        <v/>
      </c>
      <c r="EB283" t="str">
        <f t="shared" si="262"/>
        <v/>
      </c>
      <c r="EC283" t="str">
        <f t="shared" si="263"/>
        <v/>
      </c>
      <c r="ED283" t="str">
        <f t="shared" si="264"/>
        <v/>
      </c>
      <c r="EE283" t="str">
        <f t="shared" si="265"/>
        <v>Otherwise Use: Ancillary or Other Use</v>
      </c>
      <c r="EF283" t="str">
        <f t="shared" si="266"/>
        <v/>
      </c>
      <c r="EG283" t="str">
        <f t="shared" si="267"/>
        <v/>
      </c>
      <c r="EH283" t="str">
        <f t="shared" si="268"/>
        <v/>
      </c>
      <c r="EI283" t="str">
        <f t="shared" si="269"/>
        <v/>
      </c>
      <c r="EJ283" t="str">
        <f t="shared" si="270"/>
        <v/>
      </c>
      <c r="EK283" t="str">
        <f t="shared" si="271"/>
        <v>Z306 - Waste Treatment</v>
      </c>
      <c r="EL283" t="str">
        <f t="shared" si="272"/>
        <v/>
      </c>
      <c r="EM283" t="str">
        <f t="shared" si="273"/>
        <v/>
      </c>
      <c r="EN283" t="str">
        <f t="shared" si="274"/>
        <v/>
      </c>
    </row>
    <row r="284" spans="1:144" ht="48.75" customHeight="1">
      <c r="A284" s="7" t="s">
        <v>328</v>
      </c>
      <c r="B284" s="7">
        <v>2023</v>
      </c>
      <c r="C284" t="s">
        <v>842</v>
      </c>
      <c r="D284" t="s">
        <v>843</v>
      </c>
      <c r="E284" t="s">
        <v>844</v>
      </c>
      <c r="F284" t="s">
        <v>845</v>
      </c>
      <c r="G284" t="s">
        <v>841</v>
      </c>
      <c r="H284" t="s">
        <v>456</v>
      </c>
      <c r="I284">
        <v>78419</v>
      </c>
      <c r="J284" s="136">
        <f>VLOOKUP(H284, 'TRI Crosswalk codes'!D:E, 2, FALSE)</f>
        <v>6</v>
      </c>
      <c r="K284">
        <v>928110</v>
      </c>
      <c r="L284" s="137" t="str">
        <f>VLOOKUP(K284, '2017-2022 NAICS'!C:D, 2, FALSE)</f>
        <v>National Security</v>
      </c>
      <c r="M284" s="137" t="str">
        <f>IF(COUNTIF('Raw TRI Data'!A:A, K284) &gt;0, "Yes", "No")</f>
        <v>No</v>
      </c>
      <c r="N284">
        <v>27.704833000000001</v>
      </c>
      <c r="O284">
        <v>-97.285639000000003</v>
      </c>
      <c r="P284" s="15">
        <v>110000465078</v>
      </c>
      <c r="Q284" s="15">
        <v>1323221666516</v>
      </c>
      <c r="R284" t="s">
        <v>335</v>
      </c>
      <c r="S284" t="s">
        <v>336</v>
      </c>
      <c r="T284" s="160">
        <v>2</v>
      </c>
      <c r="U284" s="136" t="str">
        <f>VLOOKUP(T284, 'TRI Crosswalk codes'!A:B, 2, FALSE)</f>
        <v>100 to 999</v>
      </c>
      <c r="V284">
        <v>415</v>
      </c>
      <c r="W284">
        <v>415</v>
      </c>
      <c r="Y284">
        <v>0</v>
      </c>
      <c r="Z284">
        <v>415</v>
      </c>
      <c r="AA284" t="s">
        <v>338</v>
      </c>
      <c r="AB284" s="137" t="str">
        <f t="shared" si="220"/>
        <v>Otherwise Use: Ancillary or Other Use; Z399 - Other</v>
      </c>
      <c r="AC284" s="137" t="s">
        <v>339</v>
      </c>
      <c r="AD284" s="26" t="str">
        <f>VLOOKUP(K284, 'NAICS OES Crosswalk'!A:C, 3, FALSE)</f>
        <v>N/A</v>
      </c>
      <c r="AE284" s="26" t="str">
        <f>_xlfn.XLOOKUP($C284,'TRIFD to COU Crosswalk'!A:A,'TRIFD to COU Crosswalk'!B:B)</f>
        <v>Reactive use in automotive and aviation articles </v>
      </c>
      <c r="AF284" s="137" t="s">
        <v>818</v>
      </c>
      <c r="AH284" s="26"/>
      <c r="AK284" t="s">
        <v>341</v>
      </c>
      <c r="AL284" t="s">
        <v>341</v>
      </c>
      <c r="AM284" t="s">
        <v>341</v>
      </c>
      <c r="AN284" t="s">
        <v>341</v>
      </c>
      <c r="AO284" t="s">
        <v>341</v>
      </c>
      <c r="AP284" t="s">
        <v>341</v>
      </c>
      <c r="AQ284" t="s">
        <v>341</v>
      </c>
      <c r="AR284" t="s">
        <v>341</v>
      </c>
      <c r="AS284" t="s">
        <v>341</v>
      </c>
      <c r="AT284" t="s">
        <v>341</v>
      </c>
      <c r="AU284" t="s">
        <v>341</v>
      </c>
      <c r="AV284" t="s">
        <v>341</v>
      </c>
      <c r="AW284" t="s">
        <v>341</v>
      </c>
      <c r="AX284" t="s">
        <v>341</v>
      </c>
      <c r="AY284" t="s">
        <v>341</v>
      </c>
      <c r="AZ284" t="s">
        <v>341</v>
      </c>
      <c r="BA284" t="s">
        <v>341</v>
      </c>
      <c r="BB284" t="s">
        <v>341</v>
      </c>
      <c r="BC284" t="s">
        <v>341</v>
      </c>
      <c r="BD284" t="s">
        <v>341</v>
      </c>
      <c r="BE284" t="s">
        <v>341</v>
      </c>
      <c r="BF284" t="s">
        <v>341</v>
      </c>
      <c r="BG284" t="s">
        <v>341</v>
      </c>
      <c r="BH284" t="s">
        <v>341</v>
      </c>
      <c r="BI284" t="s">
        <v>341</v>
      </c>
      <c r="BJ284" t="s">
        <v>341</v>
      </c>
      <c r="BK284" t="s">
        <v>341</v>
      </c>
      <c r="BL284" t="s">
        <v>341</v>
      </c>
      <c r="BM284" t="s">
        <v>341</v>
      </c>
      <c r="BN284" t="s">
        <v>341</v>
      </c>
      <c r="BO284" t="s">
        <v>341</v>
      </c>
      <c r="BP284" t="s">
        <v>341</v>
      </c>
      <c r="BQ284" t="s">
        <v>341</v>
      </c>
      <c r="BR284" t="s">
        <v>341</v>
      </c>
      <c r="BS284" t="s">
        <v>341</v>
      </c>
      <c r="BT284" t="s">
        <v>341</v>
      </c>
      <c r="BU284" t="s">
        <v>341</v>
      </c>
      <c r="BV284" t="s">
        <v>341</v>
      </c>
      <c r="BW284" t="s">
        <v>341</v>
      </c>
      <c r="BX284" t="s">
        <v>341</v>
      </c>
      <c r="BY284" t="s">
        <v>341</v>
      </c>
      <c r="BZ284" t="s">
        <v>341</v>
      </c>
      <c r="CA284" t="s">
        <v>341</v>
      </c>
      <c r="CB284" t="s">
        <v>341</v>
      </c>
      <c r="CC284" t="s">
        <v>342</v>
      </c>
      <c r="CD284" t="s">
        <v>341</v>
      </c>
      <c r="CE284" t="s">
        <v>341</v>
      </c>
      <c r="CF284" t="s">
        <v>341</v>
      </c>
      <c r="CG284" t="s">
        <v>341</v>
      </c>
      <c r="CH284" t="s">
        <v>341</v>
      </c>
      <c r="CI284" t="s">
        <v>341</v>
      </c>
      <c r="CJ284" t="s">
        <v>341</v>
      </c>
      <c r="CK284" t="s">
        <v>341</v>
      </c>
      <c r="CL284" t="s">
        <v>342</v>
      </c>
      <c r="CM284" t="str">
        <f t="shared" si="221"/>
        <v/>
      </c>
      <c r="CN284" t="str">
        <f t="shared" si="222"/>
        <v/>
      </c>
      <c r="CO284" t="str">
        <f t="shared" si="223"/>
        <v/>
      </c>
      <c r="CP284" t="str">
        <f t="shared" si="224"/>
        <v/>
      </c>
      <c r="CQ284" t="str">
        <f t="shared" si="225"/>
        <v/>
      </c>
      <c r="CR284" t="str">
        <f t="shared" si="226"/>
        <v/>
      </c>
      <c r="CS284" t="str">
        <f t="shared" si="227"/>
        <v/>
      </c>
      <c r="CT284" t="str">
        <f t="shared" si="228"/>
        <v/>
      </c>
      <c r="CU284" t="str">
        <f t="shared" si="229"/>
        <v/>
      </c>
      <c r="CV284" t="str">
        <f t="shared" si="230"/>
        <v/>
      </c>
      <c r="CW284" t="str">
        <f t="shared" si="231"/>
        <v/>
      </c>
      <c r="CX284" t="str">
        <f t="shared" si="232"/>
        <v/>
      </c>
      <c r="CY284" t="str">
        <f t="shared" si="233"/>
        <v/>
      </c>
      <c r="CZ284" t="str">
        <f t="shared" si="234"/>
        <v/>
      </c>
      <c r="DA284" t="str">
        <f t="shared" si="235"/>
        <v/>
      </c>
      <c r="DB284" t="str">
        <f t="shared" si="236"/>
        <v/>
      </c>
      <c r="DC284" t="str">
        <f t="shared" si="237"/>
        <v/>
      </c>
      <c r="DD284" t="str">
        <f t="shared" si="238"/>
        <v/>
      </c>
      <c r="DE284" t="str">
        <f t="shared" si="239"/>
        <v/>
      </c>
      <c r="DF284" t="str">
        <f t="shared" si="240"/>
        <v/>
      </c>
      <c r="DG284" t="str">
        <f t="shared" si="241"/>
        <v/>
      </c>
      <c r="DH284" t="str">
        <f t="shared" si="242"/>
        <v/>
      </c>
      <c r="DI284" t="str">
        <f t="shared" si="243"/>
        <v/>
      </c>
      <c r="DJ284" t="str">
        <f t="shared" si="244"/>
        <v/>
      </c>
      <c r="DK284" t="str">
        <f t="shared" si="245"/>
        <v/>
      </c>
      <c r="DL284" t="str">
        <f t="shared" si="246"/>
        <v/>
      </c>
      <c r="DM284" t="str">
        <f t="shared" si="247"/>
        <v/>
      </c>
      <c r="DN284" t="str">
        <f t="shared" si="248"/>
        <v/>
      </c>
      <c r="DO284" t="str">
        <f t="shared" si="249"/>
        <v/>
      </c>
      <c r="DP284" t="str">
        <f t="shared" si="250"/>
        <v/>
      </c>
      <c r="DQ284" t="str">
        <f t="shared" si="251"/>
        <v/>
      </c>
      <c r="DR284" t="str">
        <f t="shared" si="252"/>
        <v/>
      </c>
      <c r="DS284" t="str">
        <f t="shared" si="253"/>
        <v/>
      </c>
      <c r="DT284" t="str">
        <f t="shared" si="254"/>
        <v/>
      </c>
      <c r="DU284" t="str">
        <f t="shared" si="255"/>
        <v/>
      </c>
      <c r="DV284" t="str">
        <f t="shared" si="256"/>
        <v/>
      </c>
      <c r="DW284" t="str">
        <f t="shared" si="257"/>
        <v/>
      </c>
      <c r="DX284" t="str">
        <f t="shared" si="258"/>
        <v/>
      </c>
      <c r="DY284" t="str">
        <f t="shared" si="259"/>
        <v/>
      </c>
      <c r="DZ284" t="str">
        <f t="shared" si="260"/>
        <v/>
      </c>
      <c r="EA284" t="str">
        <f t="shared" si="261"/>
        <v/>
      </c>
      <c r="EB284" t="str">
        <f t="shared" si="262"/>
        <v/>
      </c>
      <c r="EC284" t="str">
        <f t="shared" si="263"/>
        <v/>
      </c>
      <c r="ED284" t="str">
        <f t="shared" si="264"/>
        <v/>
      </c>
      <c r="EE284" t="str">
        <f t="shared" si="265"/>
        <v>Otherwise Use: Ancillary or Other Use</v>
      </c>
      <c r="EF284" t="str">
        <f t="shared" si="266"/>
        <v/>
      </c>
      <c r="EG284" t="str">
        <f t="shared" si="267"/>
        <v/>
      </c>
      <c r="EH284" t="str">
        <f t="shared" si="268"/>
        <v/>
      </c>
      <c r="EI284" t="str">
        <f t="shared" si="269"/>
        <v/>
      </c>
      <c r="EJ284" t="str">
        <f t="shared" si="270"/>
        <v/>
      </c>
      <c r="EK284" t="str">
        <f t="shared" si="271"/>
        <v/>
      </c>
      <c r="EL284" t="str">
        <f t="shared" si="272"/>
        <v/>
      </c>
      <c r="EM284" t="str">
        <f t="shared" si="273"/>
        <v/>
      </c>
      <c r="EN284" t="str">
        <f t="shared" si="274"/>
        <v>Z399 - Other</v>
      </c>
    </row>
    <row r="285" spans="1:144" ht="86.45">
      <c r="A285" s="7" t="s">
        <v>328</v>
      </c>
      <c r="B285" s="7">
        <v>2019</v>
      </c>
      <c r="C285" t="s">
        <v>846</v>
      </c>
      <c r="D285" t="s">
        <v>847</v>
      </c>
      <c r="E285" t="s">
        <v>848</v>
      </c>
      <c r="F285" t="s">
        <v>849</v>
      </c>
      <c r="G285" t="s">
        <v>850</v>
      </c>
      <c r="H285" t="s">
        <v>737</v>
      </c>
      <c r="I285">
        <v>60501</v>
      </c>
      <c r="J285" s="136">
        <f>VLOOKUP(H285, 'TRI Crosswalk codes'!D:E, 2, FALSE)</f>
        <v>5</v>
      </c>
      <c r="K285">
        <v>325211</v>
      </c>
      <c r="L285" s="137" t="str">
        <f>VLOOKUP(K285, '2017-2022 NAICS'!C:D, 2, FALSE)</f>
        <v>Plastics Material and Resin Manufacturing</v>
      </c>
      <c r="M285" s="137" t="str">
        <f>IF(COUNTIF('Raw TRI Data'!A:A, K285) &gt;0, "Yes", "No")</f>
        <v>No</v>
      </c>
      <c r="N285">
        <v>41.762695000000001</v>
      </c>
      <c r="O285">
        <v>-87.837569999999999</v>
      </c>
      <c r="P285" s="15">
        <v>110066942358</v>
      </c>
      <c r="Q285" s="15">
        <v>1319219406170</v>
      </c>
      <c r="R285" t="s">
        <v>335</v>
      </c>
      <c r="S285" t="s">
        <v>336</v>
      </c>
      <c r="T285" s="160">
        <v>4</v>
      </c>
      <c r="U285" s="136" t="str">
        <f>VLOOKUP(T285, 'TRI Crosswalk codes'!A:B, 2, FALSE)</f>
        <v>10,000 to 99,999</v>
      </c>
      <c r="V285">
        <v>1</v>
      </c>
      <c r="W285">
        <v>1</v>
      </c>
      <c r="Y285">
        <v>473</v>
      </c>
      <c r="Z285">
        <v>474</v>
      </c>
      <c r="AA285" t="s">
        <v>338</v>
      </c>
      <c r="AB285" s="137" t="str">
        <f t="shared" si="220"/>
        <v>Processing: As a formulation component; P203 - Reaction Diluent</v>
      </c>
      <c r="AC285" s="137" t="s">
        <v>339</v>
      </c>
      <c r="AD285" s="26" t="str">
        <f>VLOOKUP(K285, 'NAICS OES Crosswalk'!A:C, 3, FALSE)</f>
        <v>Processing: Plastics Compounding</v>
      </c>
      <c r="AE285" s="26" t="str">
        <f>_xlfn.XLOOKUP($C285,'TRIFD to COU Crosswalk'!A:A,'TRIFD to COU Crosswalk'!B:B)</f>
        <v xml:space="preserve">Processing as a reactant in plastic material and resin manufacturing; Processing as a reactant in all other chemical product and preparation manufacturing </v>
      </c>
      <c r="AF285" s="137" t="s">
        <v>851</v>
      </c>
      <c r="AK285" t="s">
        <v>341</v>
      </c>
      <c r="AL285" t="s">
        <v>341</v>
      </c>
      <c r="AM285" t="s">
        <v>341</v>
      </c>
      <c r="AN285" t="s">
        <v>341</v>
      </c>
      <c r="AO285" t="s">
        <v>341</v>
      </c>
      <c r="AP285" t="s">
        <v>341</v>
      </c>
      <c r="AQ285" t="s">
        <v>341</v>
      </c>
      <c r="AR285" t="s">
        <v>341</v>
      </c>
      <c r="AS285" t="s">
        <v>341</v>
      </c>
      <c r="AT285" t="s">
        <v>341</v>
      </c>
      <c r="AU285" t="s">
        <v>341</v>
      </c>
      <c r="AV285" t="s">
        <v>341</v>
      </c>
      <c r="AW285" t="s">
        <v>342</v>
      </c>
      <c r="AX285" t="s">
        <v>341</v>
      </c>
      <c r="AY285" t="s">
        <v>341</v>
      </c>
      <c r="AZ285" t="s">
        <v>342</v>
      </c>
      <c r="BA285" t="s">
        <v>341</v>
      </c>
      <c r="BB285" t="s">
        <v>341</v>
      </c>
      <c r="BC285" t="s">
        <v>341</v>
      </c>
      <c r="BD285" t="s">
        <v>341</v>
      </c>
      <c r="BE285" t="s">
        <v>341</v>
      </c>
      <c r="BF285" t="s">
        <v>341</v>
      </c>
      <c r="BG285" t="s">
        <v>341</v>
      </c>
      <c r="BH285" t="s">
        <v>341</v>
      </c>
      <c r="BI285" t="s">
        <v>341</v>
      </c>
      <c r="BJ285" t="s">
        <v>341</v>
      </c>
      <c r="BK285" t="s">
        <v>341</v>
      </c>
      <c r="BL285" t="s">
        <v>341</v>
      </c>
      <c r="BM285" t="s">
        <v>341</v>
      </c>
      <c r="BN285" t="s">
        <v>341</v>
      </c>
      <c r="BO285" t="s">
        <v>341</v>
      </c>
      <c r="BP285" t="s">
        <v>341</v>
      </c>
      <c r="BQ285" t="s">
        <v>341</v>
      </c>
      <c r="BR285" t="s">
        <v>341</v>
      </c>
      <c r="BS285" t="s">
        <v>341</v>
      </c>
      <c r="BT285" t="s">
        <v>341</v>
      </c>
      <c r="BU285" t="s">
        <v>341</v>
      </c>
      <c r="BV285" t="s">
        <v>341</v>
      </c>
      <c r="BW285" t="s">
        <v>341</v>
      </c>
      <c r="BX285" t="s">
        <v>341</v>
      </c>
      <c r="BY285" t="s">
        <v>341</v>
      </c>
      <c r="BZ285" t="s">
        <v>341</v>
      </c>
      <c r="CA285" t="s">
        <v>341</v>
      </c>
      <c r="CB285" t="s">
        <v>341</v>
      </c>
      <c r="CC285" t="s">
        <v>341</v>
      </c>
      <c r="CD285" t="s">
        <v>341</v>
      </c>
      <c r="CE285" t="s">
        <v>341</v>
      </c>
      <c r="CF285" t="s">
        <v>341</v>
      </c>
      <c r="CG285" t="s">
        <v>341</v>
      </c>
      <c r="CH285" t="s">
        <v>341</v>
      </c>
      <c r="CI285" t="s">
        <v>341</v>
      </c>
      <c r="CJ285" t="s">
        <v>341</v>
      </c>
      <c r="CK285" t="s">
        <v>341</v>
      </c>
      <c r="CL285" t="s">
        <v>341</v>
      </c>
      <c r="CM285" t="str">
        <f t="shared" si="221"/>
        <v/>
      </c>
      <c r="CN285" t="str">
        <f t="shared" si="222"/>
        <v/>
      </c>
      <c r="CO285" t="str">
        <f t="shared" si="223"/>
        <v/>
      </c>
      <c r="CP285" t="str">
        <f t="shared" si="224"/>
        <v/>
      </c>
      <c r="CQ285" t="str">
        <f t="shared" si="225"/>
        <v/>
      </c>
      <c r="CR285" t="str">
        <f t="shared" si="226"/>
        <v/>
      </c>
      <c r="CS285" t="str">
        <f t="shared" si="227"/>
        <v/>
      </c>
      <c r="CT285" t="str">
        <f t="shared" si="228"/>
        <v/>
      </c>
      <c r="CU285" t="str">
        <f t="shared" si="229"/>
        <v/>
      </c>
      <c r="CV285" t="str">
        <f t="shared" si="230"/>
        <v/>
      </c>
      <c r="CW285" t="str">
        <f t="shared" si="231"/>
        <v/>
      </c>
      <c r="CX285" t="str">
        <f t="shared" si="232"/>
        <v/>
      </c>
      <c r="CY285" t="str">
        <f t="shared" si="233"/>
        <v>Processing: As a formulation component</v>
      </c>
      <c r="CZ285" t="str">
        <f t="shared" si="234"/>
        <v/>
      </c>
      <c r="DA285" t="str">
        <f t="shared" si="235"/>
        <v/>
      </c>
      <c r="DB285" t="str">
        <f t="shared" si="236"/>
        <v>P203 - Reaction Diluent</v>
      </c>
      <c r="DC285" t="str">
        <f t="shared" si="237"/>
        <v/>
      </c>
      <c r="DD285" t="str">
        <f t="shared" si="238"/>
        <v/>
      </c>
      <c r="DE285" t="str">
        <f t="shared" si="239"/>
        <v/>
      </c>
      <c r="DF285" t="str">
        <f t="shared" si="240"/>
        <v/>
      </c>
      <c r="DG285" t="str">
        <f t="shared" si="241"/>
        <v/>
      </c>
      <c r="DH285" t="str">
        <f t="shared" si="242"/>
        <v/>
      </c>
      <c r="DI285" t="str">
        <f t="shared" si="243"/>
        <v/>
      </c>
      <c r="DJ285" t="str">
        <f t="shared" si="244"/>
        <v/>
      </c>
      <c r="DK285" t="str">
        <f t="shared" si="245"/>
        <v/>
      </c>
      <c r="DL285" t="str">
        <f t="shared" si="246"/>
        <v/>
      </c>
      <c r="DM285" t="str">
        <f t="shared" si="247"/>
        <v/>
      </c>
      <c r="DN285" t="str">
        <f t="shared" si="248"/>
        <v/>
      </c>
      <c r="DO285" t="str">
        <f t="shared" si="249"/>
        <v/>
      </c>
      <c r="DP285" t="str">
        <f t="shared" si="250"/>
        <v/>
      </c>
      <c r="DQ285" t="str">
        <f t="shared" si="251"/>
        <v/>
      </c>
      <c r="DR285" t="str">
        <f t="shared" si="252"/>
        <v/>
      </c>
      <c r="DS285" t="str">
        <f t="shared" si="253"/>
        <v/>
      </c>
      <c r="DT285" t="str">
        <f t="shared" si="254"/>
        <v/>
      </c>
      <c r="DU285" t="str">
        <f t="shared" si="255"/>
        <v/>
      </c>
      <c r="DV285" t="str">
        <f t="shared" si="256"/>
        <v/>
      </c>
      <c r="DW285" t="str">
        <f t="shared" si="257"/>
        <v/>
      </c>
      <c r="DX285" t="str">
        <f t="shared" si="258"/>
        <v/>
      </c>
      <c r="DY285" t="str">
        <f t="shared" si="259"/>
        <v/>
      </c>
      <c r="DZ285" t="str">
        <f t="shared" si="260"/>
        <v/>
      </c>
      <c r="EA285" t="str">
        <f t="shared" si="261"/>
        <v/>
      </c>
      <c r="EB285" t="str">
        <f t="shared" si="262"/>
        <v/>
      </c>
      <c r="EC285" t="str">
        <f t="shared" si="263"/>
        <v/>
      </c>
      <c r="ED285" t="str">
        <f t="shared" si="264"/>
        <v/>
      </c>
      <c r="EE285" t="str">
        <f t="shared" si="265"/>
        <v/>
      </c>
      <c r="EF285" t="str">
        <f t="shared" si="266"/>
        <v/>
      </c>
      <c r="EG285" t="str">
        <f t="shared" si="267"/>
        <v/>
      </c>
      <c r="EH285" t="str">
        <f t="shared" si="268"/>
        <v/>
      </c>
      <c r="EI285" t="str">
        <f t="shared" si="269"/>
        <v/>
      </c>
      <c r="EJ285" t="str">
        <f t="shared" si="270"/>
        <v/>
      </c>
      <c r="EK285" t="str">
        <f t="shared" si="271"/>
        <v/>
      </c>
      <c r="EL285" t="str">
        <f t="shared" si="272"/>
        <v/>
      </c>
      <c r="EM285" t="str">
        <f t="shared" si="273"/>
        <v/>
      </c>
      <c r="EN285" t="str">
        <f t="shared" si="274"/>
        <v/>
      </c>
    </row>
    <row r="286" spans="1:144" ht="86.45">
      <c r="A286" s="7" t="s">
        <v>328</v>
      </c>
      <c r="B286" s="7">
        <v>2020</v>
      </c>
      <c r="C286" t="s">
        <v>846</v>
      </c>
      <c r="D286" t="s">
        <v>847</v>
      </c>
      <c r="E286" t="s">
        <v>848</v>
      </c>
      <c r="F286" t="s">
        <v>849</v>
      </c>
      <c r="G286" t="s">
        <v>850</v>
      </c>
      <c r="H286" t="s">
        <v>737</v>
      </c>
      <c r="I286">
        <v>60501</v>
      </c>
      <c r="J286" s="136">
        <f>VLOOKUP(H286, 'TRI Crosswalk codes'!D:E, 2, FALSE)</f>
        <v>5</v>
      </c>
      <c r="K286">
        <v>325211</v>
      </c>
      <c r="L286" s="137" t="str">
        <f>VLOOKUP(K286, '2017-2022 NAICS'!C:D, 2, FALSE)</f>
        <v>Plastics Material and Resin Manufacturing</v>
      </c>
      <c r="M286" s="137" t="str">
        <f>IF(COUNTIF('Raw TRI Data'!A:A, K286) &gt;0, "Yes", "No")</f>
        <v>No</v>
      </c>
      <c r="N286">
        <v>41.762695000000001</v>
      </c>
      <c r="O286">
        <v>-87.837569999999999</v>
      </c>
      <c r="P286" s="15">
        <v>110066942358</v>
      </c>
      <c r="Q286" s="15">
        <v>1320219135908</v>
      </c>
      <c r="R286" t="s">
        <v>335</v>
      </c>
      <c r="S286" t="s">
        <v>336</v>
      </c>
      <c r="T286" s="160">
        <v>4</v>
      </c>
      <c r="U286" s="136" t="str">
        <f>VLOOKUP(T286, 'TRI Crosswalk codes'!A:B, 2, FALSE)</f>
        <v>10,000 to 99,999</v>
      </c>
      <c r="V286">
        <v>12</v>
      </c>
      <c r="W286">
        <v>12</v>
      </c>
      <c r="Y286">
        <v>473</v>
      </c>
      <c r="Z286">
        <v>485</v>
      </c>
      <c r="AA286" t="s">
        <v>338</v>
      </c>
      <c r="AB286" s="137" t="str">
        <f t="shared" si="220"/>
        <v>Processing: As a formulation component; P203 - Reaction Diluent</v>
      </c>
      <c r="AC286" s="137" t="s">
        <v>339</v>
      </c>
      <c r="AD286" s="26" t="str">
        <f>VLOOKUP(K286, 'NAICS OES Crosswalk'!A:C, 3, FALSE)</f>
        <v>Processing: Plastics Compounding</v>
      </c>
      <c r="AE286" s="26" t="str">
        <f>_xlfn.XLOOKUP($C286,'TRIFD to COU Crosswalk'!A:A,'TRIFD to COU Crosswalk'!B:B)</f>
        <v xml:space="preserve">Processing as a reactant in plastic material and resin manufacturing; Processing as a reactant in all other chemical product and preparation manufacturing </v>
      </c>
      <c r="AF286" s="137" t="s">
        <v>851</v>
      </c>
      <c r="AK286" t="s">
        <v>341</v>
      </c>
      <c r="AL286" t="s">
        <v>341</v>
      </c>
      <c r="AM286" t="s">
        <v>341</v>
      </c>
      <c r="AN286" t="s">
        <v>341</v>
      </c>
      <c r="AO286" t="s">
        <v>341</v>
      </c>
      <c r="AP286" t="s">
        <v>341</v>
      </c>
      <c r="AQ286" t="s">
        <v>341</v>
      </c>
      <c r="AR286" t="s">
        <v>341</v>
      </c>
      <c r="AS286" t="s">
        <v>341</v>
      </c>
      <c r="AT286" t="s">
        <v>341</v>
      </c>
      <c r="AU286" t="s">
        <v>341</v>
      </c>
      <c r="AV286" t="s">
        <v>341</v>
      </c>
      <c r="AW286" t="s">
        <v>342</v>
      </c>
      <c r="AX286" t="s">
        <v>341</v>
      </c>
      <c r="AY286" t="s">
        <v>341</v>
      </c>
      <c r="AZ286" t="s">
        <v>342</v>
      </c>
      <c r="BA286" t="s">
        <v>341</v>
      </c>
      <c r="BB286" t="s">
        <v>341</v>
      </c>
      <c r="BC286" t="s">
        <v>341</v>
      </c>
      <c r="BD286" t="s">
        <v>341</v>
      </c>
      <c r="BE286" t="s">
        <v>341</v>
      </c>
      <c r="BF286" t="s">
        <v>341</v>
      </c>
      <c r="BG286" t="s">
        <v>341</v>
      </c>
      <c r="BH286" t="s">
        <v>341</v>
      </c>
      <c r="BI286" t="s">
        <v>341</v>
      </c>
      <c r="BJ286" t="s">
        <v>341</v>
      </c>
      <c r="BK286" t="s">
        <v>341</v>
      </c>
      <c r="BL286" t="s">
        <v>341</v>
      </c>
      <c r="BM286" t="s">
        <v>341</v>
      </c>
      <c r="BN286" t="s">
        <v>341</v>
      </c>
      <c r="BO286" t="s">
        <v>341</v>
      </c>
      <c r="BP286" t="s">
        <v>341</v>
      </c>
      <c r="BQ286" t="s">
        <v>341</v>
      </c>
      <c r="BR286" t="s">
        <v>341</v>
      </c>
      <c r="BS286" t="s">
        <v>341</v>
      </c>
      <c r="BT286" t="s">
        <v>341</v>
      </c>
      <c r="BU286" t="s">
        <v>341</v>
      </c>
      <c r="BV286" t="s">
        <v>341</v>
      </c>
      <c r="BW286" t="s">
        <v>341</v>
      </c>
      <c r="BX286" t="s">
        <v>341</v>
      </c>
      <c r="BY286" t="s">
        <v>341</v>
      </c>
      <c r="BZ286" t="s">
        <v>341</v>
      </c>
      <c r="CA286" t="s">
        <v>341</v>
      </c>
      <c r="CB286" t="s">
        <v>341</v>
      </c>
      <c r="CC286" t="s">
        <v>341</v>
      </c>
      <c r="CD286" t="s">
        <v>341</v>
      </c>
      <c r="CE286" t="s">
        <v>341</v>
      </c>
      <c r="CF286" t="s">
        <v>341</v>
      </c>
      <c r="CG286" t="s">
        <v>341</v>
      </c>
      <c r="CH286" t="s">
        <v>341</v>
      </c>
      <c r="CI286" t="s">
        <v>341</v>
      </c>
      <c r="CJ286" t="s">
        <v>341</v>
      </c>
      <c r="CK286" t="s">
        <v>341</v>
      </c>
      <c r="CL286" t="s">
        <v>341</v>
      </c>
      <c r="CM286" t="str">
        <f t="shared" si="221"/>
        <v/>
      </c>
      <c r="CN286" t="str">
        <f t="shared" si="222"/>
        <v/>
      </c>
      <c r="CO286" t="str">
        <f t="shared" si="223"/>
        <v/>
      </c>
      <c r="CP286" t="str">
        <f t="shared" si="224"/>
        <v/>
      </c>
      <c r="CQ286" t="str">
        <f t="shared" si="225"/>
        <v/>
      </c>
      <c r="CR286" t="str">
        <f t="shared" si="226"/>
        <v/>
      </c>
      <c r="CS286" t="str">
        <f t="shared" si="227"/>
        <v/>
      </c>
      <c r="CT286" t="str">
        <f t="shared" si="228"/>
        <v/>
      </c>
      <c r="CU286" t="str">
        <f t="shared" si="229"/>
        <v/>
      </c>
      <c r="CV286" t="str">
        <f t="shared" si="230"/>
        <v/>
      </c>
      <c r="CW286" t="str">
        <f t="shared" si="231"/>
        <v/>
      </c>
      <c r="CX286" t="str">
        <f t="shared" si="232"/>
        <v/>
      </c>
      <c r="CY286" t="str">
        <f t="shared" si="233"/>
        <v>Processing: As a formulation component</v>
      </c>
      <c r="CZ286" t="str">
        <f t="shared" si="234"/>
        <v/>
      </c>
      <c r="DA286" t="str">
        <f t="shared" si="235"/>
        <v/>
      </c>
      <c r="DB286" t="str">
        <f t="shared" si="236"/>
        <v>P203 - Reaction Diluent</v>
      </c>
      <c r="DC286" t="str">
        <f t="shared" si="237"/>
        <v/>
      </c>
      <c r="DD286" t="str">
        <f t="shared" si="238"/>
        <v/>
      </c>
      <c r="DE286" t="str">
        <f t="shared" si="239"/>
        <v/>
      </c>
      <c r="DF286" t="str">
        <f t="shared" si="240"/>
        <v/>
      </c>
      <c r="DG286" t="str">
        <f t="shared" si="241"/>
        <v/>
      </c>
      <c r="DH286" t="str">
        <f t="shared" si="242"/>
        <v/>
      </c>
      <c r="DI286" t="str">
        <f t="shared" si="243"/>
        <v/>
      </c>
      <c r="DJ286" t="str">
        <f t="shared" si="244"/>
        <v/>
      </c>
      <c r="DK286" t="str">
        <f t="shared" si="245"/>
        <v/>
      </c>
      <c r="DL286" t="str">
        <f t="shared" si="246"/>
        <v/>
      </c>
      <c r="DM286" t="str">
        <f t="shared" si="247"/>
        <v/>
      </c>
      <c r="DN286" t="str">
        <f t="shared" si="248"/>
        <v/>
      </c>
      <c r="DO286" t="str">
        <f t="shared" si="249"/>
        <v/>
      </c>
      <c r="DP286" t="str">
        <f t="shared" si="250"/>
        <v/>
      </c>
      <c r="DQ286" t="str">
        <f t="shared" si="251"/>
        <v/>
      </c>
      <c r="DR286" t="str">
        <f t="shared" si="252"/>
        <v/>
      </c>
      <c r="DS286" t="str">
        <f t="shared" si="253"/>
        <v/>
      </c>
      <c r="DT286" t="str">
        <f t="shared" si="254"/>
        <v/>
      </c>
      <c r="DU286" t="str">
        <f t="shared" si="255"/>
        <v/>
      </c>
      <c r="DV286" t="str">
        <f t="shared" si="256"/>
        <v/>
      </c>
      <c r="DW286" t="str">
        <f t="shared" si="257"/>
        <v/>
      </c>
      <c r="DX286" t="str">
        <f t="shared" si="258"/>
        <v/>
      </c>
      <c r="DY286" t="str">
        <f t="shared" si="259"/>
        <v/>
      </c>
      <c r="DZ286" t="str">
        <f t="shared" si="260"/>
        <v/>
      </c>
      <c r="EA286" t="str">
        <f t="shared" si="261"/>
        <v/>
      </c>
      <c r="EB286" t="str">
        <f t="shared" si="262"/>
        <v/>
      </c>
      <c r="EC286" t="str">
        <f t="shared" si="263"/>
        <v/>
      </c>
      <c r="ED286" t="str">
        <f t="shared" si="264"/>
        <v/>
      </c>
      <c r="EE286" t="str">
        <f t="shared" si="265"/>
        <v/>
      </c>
      <c r="EF286" t="str">
        <f t="shared" si="266"/>
        <v/>
      </c>
      <c r="EG286" t="str">
        <f t="shared" si="267"/>
        <v/>
      </c>
      <c r="EH286" t="str">
        <f t="shared" si="268"/>
        <v/>
      </c>
      <c r="EI286" t="str">
        <f t="shared" si="269"/>
        <v/>
      </c>
      <c r="EJ286" t="str">
        <f t="shared" si="270"/>
        <v/>
      </c>
      <c r="EK286" t="str">
        <f t="shared" si="271"/>
        <v/>
      </c>
      <c r="EL286" t="str">
        <f t="shared" si="272"/>
        <v/>
      </c>
      <c r="EM286" t="str">
        <f t="shared" si="273"/>
        <v/>
      </c>
      <c r="EN286" t="str">
        <f t="shared" si="274"/>
        <v/>
      </c>
    </row>
    <row r="287" spans="1:144" ht="86.45">
      <c r="A287" s="7" t="s">
        <v>328</v>
      </c>
      <c r="B287" s="7">
        <v>2021</v>
      </c>
      <c r="C287" t="s">
        <v>846</v>
      </c>
      <c r="D287" t="s">
        <v>847</v>
      </c>
      <c r="E287" t="s">
        <v>848</v>
      </c>
      <c r="F287" t="s">
        <v>849</v>
      </c>
      <c r="G287" t="s">
        <v>850</v>
      </c>
      <c r="H287" t="s">
        <v>737</v>
      </c>
      <c r="I287">
        <v>60501</v>
      </c>
      <c r="J287" s="136">
        <f>VLOOKUP(H287, 'TRI Crosswalk codes'!D:E, 2, FALSE)</f>
        <v>5</v>
      </c>
      <c r="K287">
        <v>325211</v>
      </c>
      <c r="L287" s="137" t="str">
        <f>VLOOKUP(K287, '2017-2022 NAICS'!C:D, 2, FALSE)</f>
        <v>Plastics Material and Resin Manufacturing</v>
      </c>
      <c r="M287" s="137" t="str">
        <f>IF(COUNTIF('Raw TRI Data'!A:A, K287) &gt;0, "Yes", "No")</f>
        <v>No</v>
      </c>
      <c r="N287">
        <v>41.762695000000001</v>
      </c>
      <c r="O287">
        <v>-87.837569999999999</v>
      </c>
      <c r="P287" s="15">
        <v>110066942358</v>
      </c>
      <c r="Q287" s="15">
        <v>1321219775032</v>
      </c>
      <c r="R287" t="s">
        <v>335</v>
      </c>
      <c r="S287" t="s">
        <v>336</v>
      </c>
      <c r="T287" s="160">
        <v>4</v>
      </c>
      <c r="U287" s="136" t="str">
        <f>VLOOKUP(T287, 'TRI Crosswalk codes'!A:B, 2, FALSE)</f>
        <v>10,000 to 99,999</v>
      </c>
      <c r="V287">
        <v>12</v>
      </c>
      <c r="W287">
        <v>12</v>
      </c>
      <c r="Y287">
        <v>473</v>
      </c>
      <c r="Z287">
        <v>485</v>
      </c>
      <c r="AA287" t="s">
        <v>338</v>
      </c>
      <c r="AB287" s="137" t="str">
        <f t="shared" si="220"/>
        <v>Processing: As a formulation component; P203 - Reaction Diluent</v>
      </c>
      <c r="AC287" s="137" t="s">
        <v>339</v>
      </c>
      <c r="AD287" s="26" t="str">
        <f>VLOOKUP(K287, 'NAICS OES Crosswalk'!A:C, 3, FALSE)</f>
        <v>Processing: Plastics Compounding</v>
      </c>
      <c r="AE287" s="26" t="str">
        <f>_xlfn.XLOOKUP($C287,'TRIFD to COU Crosswalk'!A:A,'TRIFD to COU Crosswalk'!B:B)</f>
        <v xml:space="preserve">Processing as a reactant in plastic material and resin manufacturing; Processing as a reactant in all other chemical product and preparation manufacturing </v>
      </c>
      <c r="AF287" s="137" t="s">
        <v>851</v>
      </c>
      <c r="AK287" t="s">
        <v>341</v>
      </c>
      <c r="AL287" t="s">
        <v>341</v>
      </c>
      <c r="AM287" t="s">
        <v>341</v>
      </c>
      <c r="AN287" t="s">
        <v>341</v>
      </c>
      <c r="AO287" t="s">
        <v>341</v>
      </c>
      <c r="AP287" t="s">
        <v>341</v>
      </c>
      <c r="AQ287" t="s">
        <v>341</v>
      </c>
      <c r="AR287" t="s">
        <v>341</v>
      </c>
      <c r="AS287" t="s">
        <v>341</v>
      </c>
      <c r="AT287" t="s">
        <v>341</v>
      </c>
      <c r="AU287" t="s">
        <v>341</v>
      </c>
      <c r="AV287" t="s">
        <v>341</v>
      </c>
      <c r="AW287" t="s">
        <v>342</v>
      </c>
      <c r="AX287" t="s">
        <v>341</v>
      </c>
      <c r="AY287" t="s">
        <v>341</v>
      </c>
      <c r="AZ287" t="s">
        <v>342</v>
      </c>
      <c r="BA287" t="s">
        <v>341</v>
      </c>
      <c r="BB287" t="s">
        <v>341</v>
      </c>
      <c r="BC287" t="s">
        <v>341</v>
      </c>
      <c r="BD287" t="s">
        <v>341</v>
      </c>
      <c r="BE287" t="s">
        <v>341</v>
      </c>
      <c r="BF287" t="s">
        <v>341</v>
      </c>
      <c r="BG287" t="s">
        <v>341</v>
      </c>
      <c r="BH287" t="s">
        <v>341</v>
      </c>
      <c r="BI287" t="s">
        <v>341</v>
      </c>
      <c r="BJ287" t="s">
        <v>341</v>
      </c>
      <c r="BK287" t="s">
        <v>341</v>
      </c>
      <c r="BL287" t="s">
        <v>341</v>
      </c>
      <c r="BM287" t="s">
        <v>341</v>
      </c>
      <c r="BN287" t="s">
        <v>341</v>
      </c>
      <c r="BO287" t="s">
        <v>341</v>
      </c>
      <c r="BP287" t="s">
        <v>341</v>
      </c>
      <c r="BQ287" t="s">
        <v>341</v>
      </c>
      <c r="BR287" t="s">
        <v>341</v>
      </c>
      <c r="BS287" t="s">
        <v>341</v>
      </c>
      <c r="BT287" t="s">
        <v>341</v>
      </c>
      <c r="BU287" t="s">
        <v>341</v>
      </c>
      <c r="BV287" t="s">
        <v>341</v>
      </c>
      <c r="BW287" t="s">
        <v>341</v>
      </c>
      <c r="BX287" t="s">
        <v>341</v>
      </c>
      <c r="BY287" t="s">
        <v>341</v>
      </c>
      <c r="BZ287" t="s">
        <v>341</v>
      </c>
      <c r="CA287" t="s">
        <v>341</v>
      </c>
      <c r="CB287" t="s">
        <v>341</v>
      </c>
      <c r="CC287" t="s">
        <v>341</v>
      </c>
      <c r="CD287" t="s">
        <v>341</v>
      </c>
      <c r="CE287" t="s">
        <v>341</v>
      </c>
      <c r="CF287" t="s">
        <v>341</v>
      </c>
      <c r="CG287" t="s">
        <v>341</v>
      </c>
      <c r="CH287" t="s">
        <v>341</v>
      </c>
      <c r="CI287" t="s">
        <v>341</v>
      </c>
      <c r="CJ287" t="s">
        <v>341</v>
      </c>
      <c r="CK287" t="s">
        <v>341</v>
      </c>
      <c r="CL287" t="s">
        <v>341</v>
      </c>
      <c r="CM287" t="str">
        <f t="shared" si="221"/>
        <v/>
      </c>
      <c r="CN287" t="str">
        <f t="shared" si="222"/>
        <v/>
      </c>
      <c r="CO287" t="str">
        <f t="shared" si="223"/>
        <v/>
      </c>
      <c r="CP287" t="str">
        <f t="shared" si="224"/>
        <v/>
      </c>
      <c r="CQ287" t="str">
        <f t="shared" si="225"/>
        <v/>
      </c>
      <c r="CR287" t="str">
        <f t="shared" si="226"/>
        <v/>
      </c>
      <c r="CS287" t="str">
        <f t="shared" si="227"/>
        <v/>
      </c>
      <c r="CT287" t="str">
        <f t="shared" si="228"/>
        <v/>
      </c>
      <c r="CU287" t="str">
        <f t="shared" si="229"/>
        <v/>
      </c>
      <c r="CV287" t="str">
        <f t="shared" si="230"/>
        <v/>
      </c>
      <c r="CW287" t="str">
        <f t="shared" si="231"/>
        <v/>
      </c>
      <c r="CX287" t="str">
        <f t="shared" si="232"/>
        <v/>
      </c>
      <c r="CY287" t="str">
        <f t="shared" si="233"/>
        <v>Processing: As a formulation component</v>
      </c>
      <c r="CZ287" t="str">
        <f t="shared" si="234"/>
        <v/>
      </c>
      <c r="DA287" t="str">
        <f t="shared" si="235"/>
        <v/>
      </c>
      <c r="DB287" t="str">
        <f t="shared" si="236"/>
        <v>P203 - Reaction Diluent</v>
      </c>
      <c r="DC287" t="str">
        <f t="shared" si="237"/>
        <v/>
      </c>
      <c r="DD287" t="str">
        <f t="shared" si="238"/>
        <v/>
      </c>
      <c r="DE287" t="str">
        <f t="shared" si="239"/>
        <v/>
      </c>
      <c r="DF287" t="str">
        <f t="shared" si="240"/>
        <v/>
      </c>
      <c r="DG287" t="str">
        <f t="shared" si="241"/>
        <v/>
      </c>
      <c r="DH287" t="str">
        <f t="shared" si="242"/>
        <v/>
      </c>
      <c r="DI287" t="str">
        <f t="shared" si="243"/>
        <v/>
      </c>
      <c r="DJ287" t="str">
        <f t="shared" si="244"/>
        <v/>
      </c>
      <c r="DK287" t="str">
        <f t="shared" si="245"/>
        <v/>
      </c>
      <c r="DL287" t="str">
        <f t="shared" si="246"/>
        <v/>
      </c>
      <c r="DM287" t="str">
        <f t="shared" si="247"/>
        <v/>
      </c>
      <c r="DN287" t="str">
        <f t="shared" si="248"/>
        <v/>
      </c>
      <c r="DO287" t="str">
        <f t="shared" si="249"/>
        <v/>
      </c>
      <c r="DP287" t="str">
        <f t="shared" si="250"/>
        <v/>
      </c>
      <c r="DQ287" t="str">
        <f t="shared" si="251"/>
        <v/>
      </c>
      <c r="DR287" t="str">
        <f t="shared" si="252"/>
        <v/>
      </c>
      <c r="DS287" t="str">
        <f t="shared" si="253"/>
        <v/>
      </c>
      <c r="DT287" t="str">
        <f t="shared" si="254"/>
        <v/>
      </c>
      <c r="DU287" t="str">
        <f t="shared" si="255"/>
        <v/>
      </c>
      <c r="DV287" t="str">
        <f t="shared" si="256"/>
        <v/>
      </c>
      <c r="DW287" t="str">
        <f t="shared" si="257"/>
        <v/>
      </c>
      <c r="DX287" t="str">
        <f t="shared" si="258"/>
        <v/>
      </c>
      <c r="DY287" t="str">
        <f t="shared" si="259"/>
        <v/>
      </c>
      <c r="DZ287" t="str">
        <f t="shared" si="260"/>
        <v/>
      </c>
      <c r="EA287" t="str">
        <f t="shared" si="261"/>
        <v/>
      </c>
      <c r="EB287" t="str">
        <f t="shared" si="262"/>
        <v/>
      </c>
      <c r="EC287" t="str">
        <f t="shared" si="263"/>
        <v/>
      </c>
      <c r="ED287" t="str">
        <f t="shared" si="264"/>
        <v/>
      </c>
      <c r="EE287" t="str">
        <f t="shared" si="265"/>
        <v/>
      </c>
      <c r="EF287" t="str">
        <f t="shared" si="266"/>
        <v/>
      </c>
      <c r="EG287" t="str">
        <f t="shared" si="267"/>
        <v/>
      </c>
      <c r="EH287" t="str">
        <f t="shared" si="268"/>
        <v/>
      </c>
      <c r="EI287" t="str">
        <f t="shared" si="269"/>
        <v/>
      </c>
      <c r="EJ287" t="str">
        <f t="shared" si="270"/>
        <v/>
      </c>
      <c r="EK287" t="str">
        <f t="shared" si="271"/>
        <v/>
      </c>
      <c r="EL287" t="str">
        <f t="shared" si="272"/>
        <v/>
      </c>
      <c r="EM287" t="str">
        <f t="shared" si="273"/>
        <v/>
      </c>
      <c r="EN287" t="str">
        <f t="shared" si="274"/>
        <v/>
      </c>
    </row>
    <row r="288" spans="1:144" ht="86.45">
      <c r="A288" s="7" t="s">
        <v>328</v>
      </c>
      <c r="B288" s="7">
        <v>2022</v>
      </c>
      <c r="C288" t="s">
        <v>846</v>
      </c>
      <c r="D288" t="s">
        <v>847</v>
      </c>
      <c r="E288" t="s">
        <v>848</v>
      </c>
      <c r="F288" t="s">
        <v>849</v>
      </c>
      <c r="G288" t="s">
        <v>850</v>
      </c>
      <c r="H288" t="s">
        <v>737</v>
      </c>
      <c r="I288">
        <v>60501</v>
      </c>
      <c r="J288" s="136">
        <f>VLOOKUP(H288, 'TRI Crosswalk codes'!D:E, 2, FALSE)</f>
        <v>5</v>
      </c>
      <c r="K288">
        <v>325211</v>
      </c>
      <c r="L288" s="137" t="str">
        <f>VLOOKUP(K288, '2017-2022 NAICS'!C:D, 2, FALSE)</f>
        <v>Plastics Material and Resin Manufacturing</v>
      </c>
      <c r="M288" s="137" t="str">
        <f>IF(COUNTIF('Raw TRI Data'!A:A, K288) &gt;0, "Yes", "No")</f>
        <v>No</v>
      </c>
      <c r="N288">
        <v>41.762695000000001</v>
      </c>
      <c r="O288">
        <v>-87.837569999999999</v>
      </c>
      <c r="P288" s="15">
        <v>110066942358</v>
      </c>
      <c r="Q288" s="15">
        <v>1322221383856</v>
      </c>
      <c r="R288" t="s">
        <v>335</v>
      </c>
      <c r="S288" t="s">
        <v>336</v>
      </c>
      <c r="T288" s="160">
        <v>5</v>
      </c>
      <c r="U288" s="136" t="str">
        <f>VLOOKUP(T288, 'TRI Crosswalk codes'!A:B, 2, FALSE)</f>
        <v>100,000 to 999,999</v>
      </c>
      <c r="V288">
        <v>12</v>
      </c>
      <c r="W288">
        <v>12</v>
      </c>
      <c r="Y288">
        <v>473</v>
      </c>
      <c r="Z288">
        <v>485</v>
      </c>
      <c r="AA288" t="s">
        <v>338</v>
      </c>
      <c r="AB288" s="137" t="str">
        <f t="shared" si="220"/>
        <v>Processing: As a reactant; 102 - Raw Materials</v>
      </c>
      <c r="AC288" s="137" t="s">
        <v>339</v>
      </c>
      <c r="AD288" s="26" t="str">
        <f>VLOOKUP(K288, 'NAICS OES Crosswalk'!A:C, 3, FALSE)</f>
        <v>Processing: Plastics Compounding</v>
      </c>
      <c r="AE288" s="26" t="str">
        <f>_xlfn.XLOOKUP($C288,'TRIFD to COU Crosswalk'!A:A,'TRIFD to COU Crosswalk'!B:B)</f>
        <v xml:space="preserve">Processing as a reactant in plastic material and resin manufacturing; Processing as a reactant in all other chemical product and preparation manufacturing </v>
      </c>
      <c r="AF288" s="137" t="s">
        <v>851</v>
      </c>
      <c r="AK288" t="s">
        <v>341</v>
      </c>
      <c r="AL288" t="s">
        <v>341</v>
      </c>
      <c r="AM288" t="s">
        <v>341</v>
      </c>
      <c r="AN288" t="s">
        <v>341</v>
      </c>
      <c r="AO288" t="s">
        <v>341</v>
      </c>
      <c r="AP288" t="s">
        <v>341</v>
      </c>
      <c r="AQ288" t="s">
        <v>342</v>
      </c>
      <c r="AR288" t="s">
        <v>341</v>
      </c>
      <c r="AS288" t="s">
        <v>342</v>
      </c>
      <c r="AT288" t="s">
        <v>341</v>
      </c>
      <c r="AU288" t="s">
        <v>341</v>
      </c>
      <c r="AV288" t="s">
        <v>341</v>
      </c>
      <c r="AW288" t="s">
        <v>341</v>
      </c>
      <c r="AX288" t="s">
        <v>341</v>
      </c>
      <c r="AY288" t="s">
        <v>341</v>
      </c>
      <c r="AZ288" t="s">
        <v>341</v>
      </c>
      <c r="BA288" t="s">
        <v>341</v>
      </c>
      <c r="BB288" t="s">
        <v>341</v>
      </c>
      <c r="BC288" t="s">
        <v>341</v>
      </c>
      <c r="BD288" t="s">
        <v>341</v>
      </c>
      <c r="BE288" t="s">
        <v>341</v>
      </c>
      <c r="BF288" t="s">
        <v>341</v>
      </c>
      <c r="BG288" t="s">
        <v>341</v>
      </c>
      <c r="BH288" t="s">
        <v>341</v>
      </c>
      <c r="BI288" t="s">
        <v>341</v>
      </c>
      <c r="BJ288" t="s">
        <v>341</v>
      </c>
      <c r="BK288" t="s">
        <v>341</v>
      </c>
      <c r="BL288" t="s">
        <v>341</v>
      </c>
      <c r="BM288" t="s">
        <v>341</v>
      </c>
      <c r="BN288" t="s">
        <v>341</v>
      </c>
      <c r="BO288" t="s">
        <v>341</v>
      </c>
      <c r="BP288" t="s">
        <v>341</v>
      </c>
      <c r="BQ288" t="s">
        <v>341</v>
      </c>
      <c r="BR288" t="s">
        <v>341</v>
      </c>
      <c r="BS288" t="s">
        <v>341</v>
      </c>
      <c r="BT288" t="s">
        <v>341</v>
      </c>
      <c r="BU288" t="s">
        <v>341</v>
      </c>
      <c r="BV288" t="s">
        <v>341</v>
      </c>
      <c r="BW288" t="s">
        <v>341</v>
      </c>
      <c r="BX288" t="s">
        <v>341</v>
      </c>
      <c r="BY288" t="s">
        <v>341</v>
      </c>
      <c r="BZ288" t="s">
        <v>341</v>
      </c>
      <c r="CA288" t="s">
        <v>341</v>
      </c>
      <c r="CB288" t="s">
        <v>341</v>
      </c>
      <c r="CC288" t="s">
        <v>341</v>
      </c>
      <c r="CD288" t="s">
        <v>341</v>
      </c>
      <c r="CE288" t="s">
        <v>341</v>
      </c>
      <c r="CF288" t="s">
        <v>341</v>
      </c>
      <c r="CG288" t="s">
        <v>341</v>
      </c>
      <c r="CH288" t="s">
        <v>341</v>
      </c>
      <c r="CI288" t="s">
        <v>341</v>
      </c>
      <c r="CJ288" t="s">
        <v>341</v>
      </c>
      <c r="CK288" t="s">
        <v>341</v>
      </c>
      <c r="CL288" t="s">
        <v>341</v>
      </c>
      <c r="CM288" t="str">
        <f t="shared" si="221"/>
        <v/>
      </c>
      <c r="CN288" t="str">
        <f t="shared" si="222"/>
        <v/>
      </c>
      <c r="CO288" t="str">
        <f t="shared" si="223"/>
        <v/>
      </c>
      <c r="CP288" t="str">
        <f t="shared" si="224"/>
        <v/>
      </c>
      <c r="CQ288" t="str">
        <f t="shared" si="225"/>
        <v/>
      </c>
      <c r="CR288" t="str">
        <f t="shared" si="226"/>
        <v/>
      </c>
      <c r="CS288" t="str">
        <f t="shared" si="227"/>
        <v>Processing: As a reactant</v>
      </c>
      <c r="CT288" t="str">
        <f t="shared" si="228"/>
        <v/>
      </c>
      <c r="CU288" t="str">
        <f t="shared" si="229"/>
        <v>102 - Raw Materials</v>
      </c>
      <c r="CV288" t="str">
        <f t="shared" si="230"/>
        <v/>
      </c>
      <c r="CW288" t="str">
        <f t="shared" si="231"/>
        <v/>
      </c>
      <c r="CX288" t="str">
        <f t="shared" si="232"/>
        <v/>
      </c>
      <c r="CY288" t="str">
        <f t="shared" si="233"/>
        <v/>
      </c>
      <c r="CZ288" t="str">
        <f t="shared" si="234"/>
        <v/>
      </c>
      <c r="DA288" t="str">
        <f t="shared" si="235"/>
        <v/>
      </c>
      <c r="DB288" t="str">
        <f t="shared" si="236"/>
        <v/>
      </c>
      <c r="DC288" t="str">
        <f t="shared" si="237"/>
        <v/>
      </c>
      <c r="DD288" t="str">
        <f t="shared" si="238"/>
        <v/>
      </c>
      <c r="DE288" t="str">
        <f t="shared" si="239"/>
        <v/>
      </c>
      <c r="DF288" t="str">
        <f t="shared" si="240"/>
        <v/>
      </c>
      <c r="DG288" t="str">
        <f t="shared" si="241"/>
        <v/>
      </c>
      <c r="DH288" t="str">
        <f t="shared" si="242"/>
        <v/>
      </c>
      <c r="DI288" t="str">
        <f t="shared" si="243"/>
        <v/>
      </c>
      <c r="DJ288" t="str">
        <f t="shared" si="244"/>
        <v/>
      </c>
      <c r="DK288" t="str">
        <f t="shared" si="245"/>
        <v/>
      </c>
      <c r="DL288" t="str">
        <f t="shared" si="246"/>
        <v/>
      </c>
      <c r="DM288" t="str">
        <f t="shared" si="247"/>
        <v/>
      </c>
      <c r="DN288" t="str">
        <f t="shared" si="248"/>
        <v/>
      </c>
      <c r="DO288" t="str">
        <f t="shared" si="249"/>
        <v/>
      </c>
      <c r="DP288" t="str">
        <f t="shared" si="250"/>
        <v/>
      </c>
      <c r="DQ288" t="str">
        <f t="shared" si="251"/>
        <v/>
      </c>
      <c r="DR288" t="str">
        <f t="shared" si="252"/>
        <v/>
      </c>
      <c r="DS288" t="str">
        <f t="shared" si="253"/>
        <v/>
      </c>
      <c r="DT288" t="str">
        <f t="shared" si="254"/>
        <v/>
      </c>
      <c r="DU288" t="str">
        <f t="shared" si="255"/>
        <v/>
      </c>
      <c r="DV288" t="str">
        <f t="shared" si="256"/>
        <v/>
      </c>
      <c r="DW288" t="str">
        <f t="shared" si="257"/>
        <v/>
      </c>
      <c r="DX288" t="str">
        <f t="shared" si="258"/>
        <v/>
      </c>
      <c r="DY288" t="str">
        <f t="shared" si="259"/>
        <v/>
      </c>
      <c r="DZ288" t="str">
        <f t="shared" si="260"/>
        <v/>
      </c>
      <c r="EA288" t="str">
        <f t="shared" si="261"/>
        <v/>
      </c>
      <c r="EB288" t="str">
        <f t="shared" si="262"/>
        <v/>
      </c>
      <c r="EC288" t="str">
        <f t="shared" si="263"/>
        <v/>
      </c>
      <c r="ED288" t="str">
        <f t="shared" si="264"/>
        <v/>
      </c>
      <c r="EE288" t="str">
        <f t="shared" si="265"/>
        <v/>
      </c>
      <c r="EF288" t="str">
        <f t="shared" si="266"/>
        <v/>
      </c>
      <c r="EG288" t="str">
        <f t="shared" si="267"/>
        <v/>
      </c>
      <c r="EH288" t="str">
        <f t="shared" si="268"/>
        <v/>
      </c>
      <c r="EI288" t="str">
        <f t="shared" si="269"/>
        <v/>
      </c>
      <c r="EJ288" t="str">
        <f t="shared" si="270"/>
        <v/>
      </c>
      <c r="EK288" t="str">
        <f t="shared" si="271"/>
        <v/>
      </c>
      <c r="EL288" t="str">
        <f t="shared" si="272"/>
        <v/>
      </c>
      <c r="EM288" t="str">
        <f t="shared" si="273"/>
        <v/>
      </c>
      <c r="EN288" t="str">
        <f t="shared" si="274"/>
        <v/>
      </c>
    </row>
    <row r="289" spans="1:144" ht="86.45">
      <c r="A289" s="7" t="s">
        <v>328</v>
      </c>
      <c r="B289" s="7">
        <v>2023</v>
      </c>
      <c r="C289" t="s">
        <v>846</v>
      </c>
      <c r="D289" t="s">
        <v>847</v>
      </c>
      <c r="E289" t="s">
        <v>848</v>
      </c>
      <c r="F289" t="s">
        <v>849</v>
      </c>
      <c r="G289" t="s">
        <v>850</v>
      </c>
      <c r="H289" t="s">
        <v>737</v>
      </c>
      <c r="I289">
        <v>60501</v>
      </c>
      <c r="J289" s="136">
        <f>VLOOKUP(H289, 'TRI Crosswalk codes'!D:E, 2, FALSE)</f>
        <v>5</v>
      </c>
      <c r="K289">
        <v>325211</v>
      </c>
      <c r="L289" s="137" t="str">
        <f>VLOOKUP(K289, '2017-2022 NAICS'!C:D, 2, FALSE)</f>
        <v>Plastics Material and Resin Manufacturing</v>
      </c>
      <c r="M289" s="137" t="str">
        <f>IF(COUNTIF('Raw TRI Data'!A:A, K289) &gt;0, "Yes", "No")</f>
        <v>No</v>
      </c>
      <c r="N289">
        <v>41.762695000000001</v>
      </c>
      <c r="O289">
        <v>-87.837569999999999</v>
      </c>
      <c r="P289" s="15">
        <v>110066942358</v>
      </c>
      <c r="Q289" s="15">
        <v>1323222268637</v>
      </c>
      <c r="R289" t="s">
        <v>335</v>
      </c>
      <c r="S289" t="s">
        <v>336</v>
      </c>
      <c r="T289" s="160">
        <v>5</v>
      </c>
      <c r="U289" s="136" t="str">
        <f>VLOOKUP(T289, 'TRI Crosswalk codes'!A:B, 2, FALSE)</f>
        <v>100,000 to 999,999</v>
      </c>
      <c r="V289">
        <v>12</v>
      </c>
      <c r="W289">
        <v>12</v>
      </c>
      <c r="Y289">
        <v>473</v>
      </c>
      <c r="Z289">
        <v>485</v>
      </c>
      <c r="AA289" t="s">
        <v>338</v>
      </c>
      <c r="AB289" s="137" t="str">
        <f t="shared" si="220"/>
        <v>Processing: As a reactant; 102 - Raw Materials</v>
      </c>
      <c r="AC289" s="137" t="s">
        <v>339</v>
      </c>
      <c r="AD289" s="26" t="str">
        <f>VLOOKUP(K289, 'NAICS OES Crosswalk'!A:C, 3, FALSE)</f>
        <v>Processing: Plastics Compounding</v>
      </c>
      <c r="AE289" s="26" t="str">
        <f>_xlfn.XLOOKUP($C289,'TRIFD to COU Crosswalk'!A:A,'TRIFD to COU Crosswalk'!B:B)</f>
        <v xml:space="preserve">Processing as a reactant in plastic material and resin manufacturing; Processing as a reactant in all other chemical product and preparation manufacturing </v>
      </c>
      <c r="AF289" s="137" t="s">
        <v>851</v>
      </c>
      <c r="AK289" t="s">
        <v>341</v>
      </c>
      <c r="AL289" t="s">
        <v>341</v>
      </c>
      <c r="AM289" t="s">
        <v>341</v>
      </c>
      <c r="AN289" t="s">
        <v>341</v>
      </c>
      <c r="AO289" t="s">
        <v>341</v>
      </c>
      <c r="AP289" t="s">
        <v>341</v>
      </c>
      <c r="AQ289" t="s">
        <v>342</v>
      </c>
      <c r="AR289" t="s">
        <v>341</v>
      </c>
      <c r="AS289" t="s">
        <v>342</v>
      </c>
      <c r="AT289" t="s">
        <v>341</v>
      </c>
      <c r="AU289" t="s">
        <v>341</v>
      </c>
      <c r="AV289" t="s">
        <v>341</v>
      </c>
      <c r="AW289" t="s">
        <v>341</v>
      </c>
      <c r="AX289" t="s">
        <v>341</v>
      </c>
      <c r="AY289" t="s">
        <v>341</v>
      </c>
      <c r="AZ289" t="s">
        <v>341</v>
      </c>
      <c r="BA289" t="s">
        <v>341</v>
      </c>
      <c r="BB289" t="s">
        <v>341</v>
      </c>
      <c r="BC289" t="s">
        <v>341</v>
      </c>
      <c r="BD289" t="s">
        <v>341</v>
      </c>
      <c r="BE289" t="s">
        <v>341</v>
      </c>
      <c r="BF289" t="s">
        <v>341</v>
      </c>
      <c r="BG289" t="s">
        <v>341</v>
      </c>
      <c r="BH289" t="s">
        <v>341</v>
      </c>
      <c r="BI289" t="s">
        <v>341</v>
      </c>
      <c r="BJ289" t="s">
        <v>341</v>
      </c>
      <c r="BK289" t="s">
        <v>341</v>
      </c>
      <c r="BL289" t="s">
        <v>341</v>
      </c>
      <c r="BM289" t="s">
        <v>341</v>
      </c>
      <c r="BN289" t="s">
        <v>341</v>
      </c>
      <c r="BO289" t="s">
        <v>341</v>
      </c>
      <c r="BP289" t="s">
        <v>341</v>
      </c>
      <c r="BQ289" t="s">
        <v>341</v>
      </c>
      <c r="BR289" t="s">
        <v>341</v>
      </c>
      <c r="BS289" t="s">
        <v>341</v>
      </c>
      <c r="BT289" t="s">
        <v>341</v>
      </c>
      <c r="BU289" t="s">
        <v>341</v>
      </c>
      <c r="BV289" t="s">
        <v>341</v>
      </c>
      <c r="BW289" t="s">
        <v>341</v>
      </c>
      <c r="BX289" t="s">
        <v>341</v>
      </c>
      <c r="BY289" t="s">
        <v>341</v>
      </c>
      <c r="BZ289" t="s">
        <v>341</v>
      </c>
      <c r="CA289" t="s">
        <v>341</v>
      </c>
      <c r="CB289" t="s">
        <v>341</v>
      </c>
      <c r="CC289" t="s">
        <v>341</v>
      </c>
      <c r="CD289" t="s">
        <v>341</v>
      </c>
      <c r="CE289" t="s">
        <v>341</v>
      </c>
      <c r="CF289" t="s">
        <v>341</v>
      </c>
      <c r="CG289" t="s">
        <v>341</v>
      </c>
      <c r="CH289" t="s">
        <v>341</v>
      </c>
      <c r="CI289" t="s">
        <v>341</v>
      </c>
      <c r="CJ289" t="s">
        <v>341</v>
      </c>
      <c r="CK289" t="s">
        <v>341</v>
      </c>
      <c r="CL289" t="s">
        <v>341</v>
      </c>
      <c r="CM289" t="str">
        <f t="shared" si="221"/>
        <v/>
      </c>
      <c r="CN289" t="str">
        <f t="shared" si="222"/>
        <v/>
      </c>
      <c r="CO289" t="str">
        <f t="shared" si="223"/>
        <v/>
      </c>
      <c r="CP289" t="str">
        <f t="shared" si="224"/>
        <v/>
      </c>
      <c r="CQ289" t="str">
        <f t="shared" si="225"/>
        <v/>
      </c>
      <c r="CR289" t="str">
        <f t="shared" si="226"/>
        <v/>
      </c>
      <c r="CS289" t="str">
        <f t="shared" si="227"/>
        <v>Processing: As a reactant</v>
      </c>
      <c r="CT289" t="str">
        <f t="shared" si="228"/>
        <v/>
      </c>
      <c r="CU289" t="str">
        <f t="shared" si="229"/>
        <v>102 - Raw Materials</v>
      </c>
      <c r="CV289" t="str">
        <f t="shared" si="230"/>
        <v/>
      </c>
      <c r="CW289" t="str">
        <f t="shared" si="231"/>
        <v/>
      </c>
      <c r="CX289" t="str">
        <f t="shared" si="232"/>
        <v/>
      </c>
      <c r="CY289" t="str">
        <f t="shared" si="233"/>
        <v/>
      </c>
      <c r="CZ289" t="str">
        <f t="shared" si="234"/>
        <v/>
      </c>
      <c r="DA289" t="str">
        <f t="shared" si="235"/>
        <v/>
      </c>
      <c r="DB289" t="str">
        <f t="shared" si="236"/>
        <v/>
      </c>
      <c r="DC289" t="str">
        <f t="shared" si="237"/>
        <v/>
      </c>
      <c r="DD289" t="str">
        <f t="shared" si="238"/>
        <v/>
      </c>
      <c r="DE289" t="str">
        <f t="shared" si="239"/>
        <v/>
      </c>
      <c r="DF289" t="str">
        <f t="shared" si="240"/>
        <v/>
      </c>
      <c r="DG289" t="str">
        <f t="shared" si="241"/>
        <v/>
      </c>
      <c r="DH289" t="str">
        <f t="shared" si="242"/>
        <v/>
      </c>
      <c r="DI289" t="str">
        <f t="shared" si="243"/>
        <v/>
      </c>
      <c r="DJ289" t="str">
        <f t="shared" si="244"/>
        <v/>
      </c>
      <c r="DK289" t="str">
        <f t="shared" si="245"/>
        <v/>
      </c>
      <c r="DL289" t="str">
        <f t="shared" si="246"/>
        <v/>
      </c>
      <c r="DM289" t="str">
        <f t="shared" si="247"/>
        <v/>
      </c>
      <c r="DN289" t="str">
        <f t="shared" si="248"/>
        <v/>
      </c>
      <c r="DO289" t="str">
        <f t="shared" si="249"/>
        <v/>
      </c>
      <c r="DP289" t="str">
        <f t="shared" si="250"/>
        <v/>
      </c>
      <c r="DQ289" t="str">
        <f t="shared" si="251"/>
        <v/>
      </c>
      <c r="DR289" t="str">
        <f t="shared" si="252"/>
        <v/>
      </c>
      <c r="DS289" t="str">
        <f t="shared" si="253"/>
        <v/>
      </c>
      <c r="DT289" t="str">
        <f t="shared" si="254"/>
        <v/>
      </c>
      <c r="DU289" t="str">
        <f t="shared" si="255"/>
        <v/>
      </c>
      <c r="DV289" t="str">
        <f t="shared" si="256"/>
        <v/>
      </c>
      <c r="DW289" t="str">
        <f t="shared" si="257"/>
        <v/>
      </c>
      <c r="DX289" t="str">
        <f t="shared" si="258"/>
        <v/>
      </c>
      <c r="DY289" t="str">
        <f t="shared" si="259"/>
        <v/>
      </c>
      <c r="DZ289" t="str">
        <f t="shared" si="260"/>
        <v/>
      </c>
      <c r="EA289" t="str">
        <f t="shared" si="261"/>
        <v/>
      </c>
      <c r="EB289" t="str">
        <f t="shared" si="262"/>
        <v/>
      </c>
      <c r="EC289" t="str">
        <f t="shared" si="263"/>
        <v/>
      </c>
      <c r="ED289" t="str">
        <f t="shared" si="264"/>
        <v/>
      </c>
      <c r="EE289" t="str">
        <f t="shared" si="265"/>
        <v/>
      </c>
      <c r="EF289" t="str">
        <f t="shared" si="266"/>
        <v/>
      </c>
      <c r="EG289" t="str">
        <f t="shared" si="267"/>
        <v/>
      </c>
      <c r="EH289" t="str">
        <f t="shared" si="268"/>
        <v/>
      </c>
      <c r="EI289" t="str">
        <f t="shared" si="269"/>
        <v/>
      </c>
      <c r="EJ289" t="str">
        <f t="shared" si="270"/>
        <v/>
      </c>
      <c r="EK289" t="str">
        <f t="shared" si="271"/>
        <v/>
      </c>
      <c r="EL289" t="str">
        <f t="shared" si="272"/>
        <v/>
      </c>
      <c r="EM289" t="str">
        <f t="shared" si="273"/>
        <v/>
      </c>
      <c r="EN289" t="str">
        <f t="shared" si="274"/>
        <v/>
      </c>
    </row>
    <row r="290" spans="1:144" ht="72">
      <c r="A290" s="7" t="s">
        <v>328</v>
      </c>
      <c r="B290" s="7">
        <v>2019</v>
      </c>
      <c r="C290" t="s">
        <v>852</v>
      </c>
      <c r="D290" t="s">
        <v>853</v>
      </c>
      <c r="E290" t="s">
        <v>854</v>
      </c>
      <c r="F290" t="s">
        <v>855</v>
      </c>
      <c r="G290" t="s">
        <v>856</v>
      </c>
      <c r="H290" t="s">
        <v>387</v>
      </c>
      <c r="I290">
        <v>37914</v>
      </c>
      <c r="J290" s="136">
        <f>VLOOKUP(H290, 'TRI Crosswalk codes'!D:E, 2, FALSE)</f>
        <v>4</v>
      </c>
      <c r="K290">
        <v>335999</v>
      </c>
      <c r="L290" s="137" t="str">
        <f>VLOOKUP(K290, '2017-2022 NAICS'!C:D, 2, FALSE)</f>
        <v>All Other Miscellaneous Electrical Equipment and Component Manufacturing</v>
      </c>
      <c r="M290" s="137" t="str">
        <f>IF(COUNTIF('Raw TRI Data'!A:A, K290) &gt;0, "Yes", "No")</f>
        <v>No</v>
      </c>
      <c r="N290">
        <v>35.956755000000001</v>
      </c>
      <c r="O290">
        <v>-83.826359999999994</v>
      </c>
      <c r="P290" s="15" t="s">
        <v>337</v>
      </c>
      <c r="Q290" s="15">
        <v>1319221220864</v>
      </c>
      <c r="R290" t="s">
        <v>335</v>
      </c>
      <c r="S290" t="s">
        <v>336</v>
      </c>
      <c r="T290" s="160">
        <v>3</v>
      </c>
      <c r="U290" s="136" t="str">
        <f>VLOOKUP(T290, 'TRI Crosswalk codes'!A:B, 2, FALSE)</f>
        <v>1,000 to 9,999</v>
      </c>
      <c r="V290">
        <v>3.55</v>
      </c>
      <c r="W290">
        <v>3.55</v>
      </c>
      <c r="Y290">
        <v>0</v>
      </c>
      <c r="Z290">
        <v>3.55</v>
      </c>
      <c r="AA290" t="s">
        <v>338</v>
      </c>
      <c r="AB290" s="137" t="str">
        <f t="shared" si="220"/>
        <v>Processing: As an impurity</v>
      </c>
      <c r="AC290" s="137" t="s">
        <v>339</v>
      </c>
      <c r="AD290" s="26" t="str">
        <f>VLOOKUP(K290, 'NAICS OES Crosswalk'!A:C, 3, FALSE)</f>
        <v>Processing: PCB and PCB Laminates Manufacturing</v>
      </c>
      <c r="AE290" s="26" t="str">
        <f>_xlfn.XLOOKUP($C290,'TRIFD to COU Crosswalk'!A:A,'TRIFD to COU Crosswalk'!B:B)</f>
        <v>Reactive use in electrical and electronic articles; Additive use in electrical and electronic articles</v>
      </c>
      <c r="AF290" s="137" t="s">
        <v>857</v>
      </c>
      <c r="AH290" s="26"/>
      <c r="AK290" t="s">
        <v>341</v>
      </c>
      <c r="AL290" t="s">
        <v>341</v>
      </c>
      <c r="AM290" t="s">
        <v>341</v>
      </c>
      <c r="AN290" t="s">
        <v>341</v>
      </c>
      <c r="AO290" t="s">
        <v>341</v>
      </c>
      <c r="AP290" t="s">
        <v>341</v>
      </c>
      <c r="AQ290" t="s">
        <v>341</v>
      </c>
      <c r="AR290" t="s">
        <v>341</v>
      </c>
      <c r="AS290" t="s">
        <v>341</v>
      </c>
      <c r="AT290" t="s">
        <v>341</v>
      </c>
      <c r="AU290" t="s">
        <v>341</v>
      </c>
      <c r="AV290" t="s">
        <v>341</v>
      </c>
      <c r="AW290" t="s">
        <v>341</v>
      </c>
      <c r="AX290" t="s">
        <v>341</v>
      </c>
      <c r="AY290" t="s">
        <v>341</v>
      </c>
      <c r="AZ290" t="s">
        <v>341</v>
      </c>
      <c r="BA290" t="s">
        <v>341</v>
      </c>
      <c r="BB290" t="s">
        <v>341</v>
      </c>
      <c r="BC290" t="s">
        <v>341</v>
      </c>
      <c r="BD290" t="s">
        <v>341</v>
      </c>
      <c r="BE290" t="s">
        <v>341</v>
      </c>
      <c r="BF290" t="s">
        <v>341</v>
      </c>
      <c r="BG290" t="s">
        <v>341</v>
      </c>
      <c r="BH290" t="s">
        <v>341</v>
      </c>
      <c r="BI290" t="s">
        <v>341</v>
      </c>
      <c r="BJ290" t="s">
        <v>341</v>
      </c>
      <c r="BK290" t="s">
        <v>341</v>
      </c>
      <c r="BL290" t="s">
        <v>342</v>
      </c>
      <c r="BM290" t="s">
        <v>341</v>
      </c>
      <c r="BN290" t="s">
        <v>341</v>
      </c>
      <c r="BO290" t="s">
        <v>341</v>
      </c>
      <c r="BP290" t="s">
        <v>341</v>
      </c>
      <c r="BQ290" t="s">
        <v>341</v>
      </c>
      <c r="BR290" t="s">
        <v>341</v>
      </c>
      <c r="BS290" t="s">
        <v>341</v>
      </c>
      <c r="BT290" t="s">
        <v>341</v>
      </c>
      <c r="BU290" t="s">
        <v>341</v>
      </c>
      <c r="BV290" t="s">
        <v>341</v>
      </c>
      <c r="BW290" t="s">
        <v>341</v>
      </c>
      <c r="BX290" t="s">
        <v>341</v>
      </c>
      <c r="BY290" t="s">
        <v>341</v>
      </c>
      <c r="BZ290" t="s">
        <v>341</v>
      </c>
      <c r="CA290" t="s">
        <v>341</v>
      </c>
      <c r="CB290" t="s">
        <v>341</v>
      </c>
      <c r="CC290" t="s">
        <v>341</v>
      </c>
      <c r="CD290" t="s">
        <v>341</v>
      </c>
      <c r="CE290" t="s">
        <v>341</v>
      </c>
      <c r="CF290" t="s">
        <v>341</v>
      </c>
      <c r="CG290" t="s">
        <v>341</v>
      </c>
      <c r="CH290" t="s">
        <v>341</v>
      </c>
      <c r="CI290" t="s">
        <v>341</v>
      </c>
      <c r="CJ290" t="s">
        <v>341</v>
      </c>
      <c r="CK290" t="s">
        <v>341</v>
      </c>
      <c r="CL290" t="s">
        <v>341</v>
      </c>
      <c r="CM290" t="str">
        <f t="shared" si="221"/>
        <v/>
      </c>
      <c r="CN290" t="str">
        <f t="shared" si="222"/>
        <v/>
      </c>
      <c r="CO290" t="str">
        <f t="shared" si="223"/>
        <v/>
      </c>
      <c r="CP290" t="str">
        <f t="shared" si="224"/>
        <v/>
      </c>
      <c r="CQ290" t="str">
        <f t="shared" si="225"/>
        <v/>
      </c>
      <c r="CR290" t="str">
        <f t="shared" si="226"/>
        <v/>
      </c>
      <c r="CS290" t="str">
        <f t="shared" si="227"/>
        <v/>
      </c>
      <c r="CT290" t="str">
        <f t="shared" si="228"/>
        <v/>
      </c>
      <c r="CU290" t="str">
        <f t="shared" si="229"/>
        <v/>
      </c>
      <c r="CV290" t="str">
        <f t="shared" si="230"/>
        <v/>
      </c>
      <c r="CW290" t="str">
        <f t="shared" si="231"/>
        <v/>
      </c>
      <c r="CX290" t="str">
        <f t="shared" si="232"/>
        <v/>
      </c>
      <c r="CY290" t="str">
        <f t="shared" si="233"/>
        <v/>
      </c>
      <c r="CZ290" t="str">
        <f t="shared" si="234"/>
        <v/>
      </c>
      <c r="DA290" t="str">
        <f t="shared" si="235"/>
        <v/>
      </c>
      <c r="DB290" t="str">
        <f t="shared" si="236"/>
        <v/>
      </c>
      <c r="DC290" t="str">
        <f t="shared" si="237"/>
        <v/>
      </c>
      <c r="DD290" t="str">
        <f t="shared" si="238"/>
        <v/>
      </c>
      <c r="DE290" t="str">
        <f t="shared" si="239"/>
        <v/>
      </c>
      <c r="DF290" t="str">
        <f t="shared" si="240"/>
        <v/>
      </c>
      <c r="DG290" t="str">
        <f t="shared" si="241"/>
        <v/>
      </c>
      <c r="DH290" t="str">
        <f t="shared" si="242"/>
        <v/>
      </c>
      <c r="DI290" t="str">
        <f t="shared" si="243"/>
        <v/>
      </c>
      <c r="DJ290" t="str">
        <f t="shared" si="244"/>
        <v/>
      </c>
      <c r="DK290" t="str">
        <f t="shared" si="245"/>
        <v/>
      </c>
      <c r="DL290" t="str">
        <f t="shared" si="246"/>
        <v/>
      </c>
      <c r="DM290" t="str">
        <f t="shared" si="247"/>
        <v/>
      </c>
      <c r="DN290" t="str">
        <f t="shared" si="248"/>
        <v>Processing: As an impurity</v>
      </c>
      <c r="DO290" t="str">
        <f t="shared" si="249"/>
        <v/>
      </c>
      <c r="DP290" t="str">
        <f t="shared" si="250"/>
        <v/>
      </c>
      <c r="DQ290" t="str">
        <f t="shared" si="251"/>
        <v/>
      </c>
      <c r="DR290" t="str">
        <f t="shared" si="252"/>
        <v/>
      </c>
      <c r="DS290" t="str">
        <f t="shared" si="253"/>
        <v/>
      </c>
      <c r="DT290" t="str">
        <f t="shared" si="254"/>
        <v/>
      </c>
      <c r="DU290" t="str">
        <f t="shared" si="255"/>
        <v/>
      </c>
      <c r="DV290" t="str">
        <f t="shared" si="256"/>
        <v/>
      </c>
      <c r="DW290" t="str">
        <f t="shared" si="257"/>
        <v/>
      </c>
      <c r="DX290" t="str">
        <f t="shared" si="258"/>
        <v/>
      </c>
      <c r="DY290" t="str">
        <f t="shared" si="259"/>
        <v/>
      </c>
      <c r="DZ290" t="str">
        <f t="shared" si="260"/>
        <v/>
      </c>
      <c r="EA290" t="str">
        <f t="shared" si="261"/>
        <v/>
      </c>
      <c r="EB290" t="str">
        <f t="shared" si="262"/>
        <v/>
      </c>
      <c r="EC290" t="str">
        <f t="shared" si="263"/>
        <v/>
      </c>
      <c r="ED290" t="str">
        <f t="shared" si="264"/>
        <v/>
      </c>
      <c r="EE290" t="str">
        <f t="shared" si="265"/>
        <v/>
      </c>
      <c r="EF290" t="str">
        <f t="shared" si="266"/>
        <v/>
      </c>
      <c r="EG290" t="str">
        <f t="shared" si="267"/>
        <v/>
      </c>
      <c r="EH290" t="str">
        <f t="shared" si="268"/>
        <v/>
      </c>
      <c r="EI290" t="str">
        <f t="shared" si="269"/>
        <v/>
      </c>
      <c r="EJ290" t="str">
        <f t="shared" si="270"/>
        <v/>
      </c>
      <c r="EK290" t="str">
        <f t="shared" si="271"/>
        <v/>
      </c>
      <c r="EL290" t="str">
        <f t="shared" si="272"/>
        <v/>
      </c>
      <c r="EM290" t="str">
        <f t="shared" si="273"/>
        <v/>
      </c>
      <c r="EN290" t="str">
        <f t="shared" si="274"/>
        <v/>
      </c>
    </row>
    <row r="291" spans="1:144" ht="72">
      <c r="A291" s="7" t="s">
        <v>328</v>
      </c>
      <c r="B291" s="7">
        <v>2020</v>
      </c>
      <c r="C291" t="s">
        <v>852</v>
      </c>
      <c r="D291" t="s">
        <v>853</v>
      </c>
      <c r="E291" t="s">
        <v>854</v>
      </c>
      <c r="F291" t="s">
        <v>855</v>
      </c>
      <c r="G291" t="s">
        <v>856</v>
      </c>
      <c r="H291" t="s">
        <v>387</v>
      </c>
      <c r="I291">
        <v>37914</v>
      </c>
      <c r="J291" s="136">
        <f>VLOOKUP(H291, 'TRI Crosswalk codes'!D:E, 2, FALSE)</f>
        <v>4</v>
      </c>
      <c r="K291">
        <v>335999</v>
      </c>
      <c r="L291" s="137" t="str">
        <f>VLOOKUP(K291, '2017-2022 NAICS'!C:D, 2, FALSE)</f>
        <v>All Other Miscellaneous Electrical Equipment and Component Manufacturing</v>
      </c>
      <c r="M291" s="137" t="str">
        <f>IF(COUNTIF('Raw TRI Data'!A:A, K291) &gt;0, "Yes", "No")</f>
        <v>No</v>
      </c>
      <c r="N291">
        <v>35.956755000000001</v>
      </c>
      <c r="O291">
        <v>-83.826359999999994</v>
      </c>
      <c r="P291" s="15" t="s">
        <v>337</v>
      </c>
      <c r="Q291" s="15">
        <v>1320221219607</v>
      </c>
      <c r="R291" t="s">
        <v>335</v>
      </c>
      <c r="S291" t="s">
        <v>336</v>
      </c>
      <c r="T291" s="160">
        <v>3</v>
      </c>
      <c r="U291" s="136" t="str">
        <f>VLOOKUP(T291, 'TRI Crosswalk codes'!A:B, 2, FALSE)</f>
        <v>1,000 to 9,999</v>
      </c>
      <c r="V291">
        <v>4.47</v>
      </c>
      <c r="W291">
        <v>4.47</v>
      </c>
      <c r="Y291">
        <v>0</v>
      </c>
      <c r="Z291">
        <v>4.47</v>
      </c>
      <c r="AA291" t="s">
        <v>338</v>
      </c>
      <c r="AB291" s="137" t="str">
        <f t="shared" si="220"/>
        <v>Processing: As an impurity</v>
      </c>
      <c r="AC291" s="137" t="s">
        <v>339</v>
      </c>
      <c r="AD291" s="26" t="str">
        <f>VLOOKUP(K291, 'NAICS OES Crosswalk'!A:C, 3, FALSE)</f>
        <v>Processing: PCB and PCB Laminates Manufacturing</v>
      </c>
      <c r="AE291" s="26" t="str">
        <f>_xlfn.XLOOKUP($C291,'TRIFD to COU Crosswalk'!A:A,'TRIFD to COU Crosswalk'!B:B)</f>
        <v>Reactive use in electrical and electronic articles; Additive use in electrical and electronic articles</v>
      </c>
      <c r="AF291" s="137" t="s">
        <v>857</v>
      </c>
      <c r="AH291" s="26"/>
      <c r="AK291" t="s">
        <v>341</v>
      </c>
      <c r="AL291" t="s">
        <v>341</v>
      </c>
      <c r="AM291" t="s">
        <v>341</v>
      </c>
      <c r="AN291" t="s">
        <v>341</v>
      </c>
      <c r="AO291" t="s">
        <v>341</v>
      </c>
      <c r="AP291" t="s">
        <v>341</v>
      </c>
      <c r="AQ291" t="s">
        <v>341</v>
      </c>
      <c r="AR291" t="s">
        <v>341</v>
      </c>
      <c r="AS291" t="s">
        <v>341</v>
      </c>
      <c r="AT291" t="s">
        <v>341</v>
      </c>
      <c r="AU291" t="s">
        <v>341</v>
      </c>
      <c r="AV291" t="s">
        <v>341</v>
      </c>
      <c r="AW291" t="s">
        <v>341</v>
      </c>
      <c r="AX291" t="s">
        <v>341</v>
      </c>
      <c r="AY291" t="s">
        <v>341</v>
      </c>
      <c r="AZ291" t="s">
        <v>341</v>
      </c>
      <c r="BA291" t="s">
        <v>341</v>
      </c>
      <c r="BB291" t="s">
        <v>341</v>
      </c>
      <c r="BC291" t="s">
        <v>341</v>
      </c>
      <c r="BD291" t="s">
        <v>341</v>
      </c>
      <c r="BE291" t="s">
        <v>341</v>
      </c>
      <c r="BF291" t="s">
        <v>341</v>
      </c>
      <c r="BG291" t="s">
        <v>341</v>
      </c>
      <c r="BH291" t="s">
        <v>341</v>
      </c>
      <c r="BI291" t="s">
        <v>341</v>
      </c>
      <c r="BJ291" t="s">
        <v>341</v>
      </c>
      <c r="BK291" t="s">
        <v>341</v>
      </c>
      <c r="BL291" t="s">
        <v>342</v>
      </c>
      <c r="BM291" t="s">
        <v>341</v>
      </c>
      <c r="BN291" t="s">
        <v>341</v>
      </c>
      <c r="BO291" t="s">
        <v>341</v>
      </c>
      <c r="BP291" t="s">
        <v>341</v>
      </c>
      <c r="BQ291" t="s">
        <v>341</v>
      </c>
      <c r="BR291" t="s">
        <v>341</v>
      </c>
      <c r="BS291" t="s">
        <v>341</v>
      </c>
      <c r="BT291" t="s">
        <v>341</v>
      </c>
      <c r="BU291" t="s">
        <v>341</v>
      </c>
      <c r="BV291" t="s">
        <v>341</v>
      </c>
      <c r="BW291" t="s">
        <v>341</v>
      </c>
      <c r="BX291" t="s">
        <v>341</v>
      </c>
      <c r="BY291" t="s">
        <v>341</v>
      </c>
      <c r="BZ291" t="s">
        <v>341</v>
      </c>
      <c r="CA291" t="s">
        <v>341</v>
      </c>
      <c r="CB291" t="s">
        <v>341</v>
      </c>
      <c r="CC291" t="s">
        <v>341</v>
      </c>
      <c r="CD291" t="s">
        <v>341</v>
      </c>
      <c r="CE291" t="s">
        <v>341</v>
      </c>
      <c r="CF291" t="s">
        <v>341</v>
      </c>
      <c r="CG291" t="s">
        <v>341</v>
      </c>
      <c r="CH291" t="s">
        <v>341</v>
      </c>
      <c r="CI291" t="s">
        <v>341</v>
      </c>
      <c r="CJ291" t="s">
        <v>341</v>
      </c>
      <c r="CK291" t="s">
        <v>341</v>
      </c>
      <c r="CL291" t="s">
        <v>341</v>
      </c>
      <c r="CM291" t="str">
        <f t="shared" si="221"/>
        <v/>
      </c>
      <c r="CN291" t="str">
        <f t="shared" si="222"/>
        <v/>
      </c>
      <c r="CO291" t="str">
        <f t="shared" si="223"/>
        <v/>
      </c>
      <c r="CP291" t="str">
        <f t="shared" si="224"/>
        <v/>
      </c>
      <c r="CQ291" t="str">
        <f t="shared" si="225"/>
        <v/>
      </c>
      <c r="CR291" t="str">
        <f t="shared" si="226"/>
        <v/>
      </c>
      <c r="CS291" t="str">
        <f t="shared" si="227"/>
        <v/>
      </c>
      <c r="CT291" t="str">
        <f t="shared" si="228"/>
        <v/>
      </c>
      <c r="CU291" t="str">
        <f t="shared" si="229"/>
        <v/>
      </c>
      <c r="CV291" t="str">
        <f t="shared" si="230"/>
        <v/>
      </c>
      <c r="CW291" t="str">
        <f t="shared" si="231"/>
        <v/>
      </c>
      <c r="CX291" t="str">
        <f t="shared" si="232"/>
        <v/>
      </c>
      <c r="CY291" t="str">
        <f t="shared" si="233"/>
        <v/>
      </c>
      <c r="CZ291" t="str">
        <f t="shared" si="234"/>
        <v/>
      </c>
      <c r="DA291" t="str">
        <f t="shared" si="235"/>
        <v/>
      </c>
      <c r="DB291" t="str">
        <f t="shared" si="236"/>
        <v/>
      </c>
      <c r="DC291" t="str">
        <f t="shared" si="237"/>
        <v/>
      </c>
      <c r="DD291" t="str">
        <f t="shared" si="238"/>
        <v/>
      </c>
      <c r="DE291" t="str">
        <f t="shared" si="239"/>
        <v/>
      </c>
      <c r="DF291" t="str">
        <f t="shared" si="240"/>
        <v/>
      </c>
      <c r="DG291" t="str">
        <f t="shared" si="241"/>
        <v/>
      </c>
      <c r="DH291" t="str">
        <f t="shared" si="242"/>
        <v/>
      </c>
      <c r="DI291" t="str">
        <f t="shared" si="243"/>
        <v/>
      </c>
      <c r="DJ291" t="str">
        <f t="shared" si="244"/>
        <v/>
      </c>
      <c r="DK291" t="str">
        <f t="shared" si="245"/>
        <v/>
      </c>
      <c r="DL291" t="str">
        <f t="shared" si="246"/>
        <v/>
      </c>
      <c r="DM291" t="str">
        <f t="shared" si="247"/>
        <v/>
      </c>
      <c r="DN291" t="str">
        <f t="shared" si="248"/>
        <v>Processing: As an impurity</v>
      </c>
      <c r="DO291" t="str">
        <f t="shared" si="249"/>
        <v/>
      </c>
      <c r="DP291" t="str">
        <f t="shared" si="250"/>
        <v/>
      </c>
      <c r="DQ291" t="str">
        <f t="shared" si="251"/>
        <v/>
      </c>
      <c r="DR291" t="str">
        <f t="shared" si="252"/>
        <v/>
      </c>
      <c r="DS291" t="str">
        <f t="shared" si="253"/>
        <v/>
      </c>
      <c r="DT291" t="str">
        <f t="shared" si="254"/>
        <v/>
      </c>
      <c r="DU291" t="str">
        <f t="shared" si="255"/>
        <v/>
      </c>
      <c r="DV291" t="str">
        <f t="shared" si="256"/>
        <v/>
      </c>
      <c r="DW291" t="str">
        <f t="shared" si="257"/>
        <v/>
      </c>
      <c r="DX291" t="str">
        <f t="shared" si="258"/>
        <v/>
      </c>
      <c r="DY291" t="str">
        <f t="shared" si="259"/>
        <v/>
      </c>
      <c r="DZ291" t="str">
        <f t="shared" si="260"/>
        <v/>
      </c>
      <c r="EA291" t="str">
        <f t="shared" si="261"/>
        <v/>
      </c>
      <c r="EB291" t="str">
        <f t="shared" si="262"/>
        <v/>
      </c>
      <c r="EC291" t="str">
        <f t="shared" si="263"/>
        <v/>
      </c>
      <c r="ED291" t="str">
        <f t="shared" si="264"/>
        <v/>
      </c>
      <c r="EE291" t="str">
        <f t="shared" si="265"/>
        <v/>
      </c>
      <c r="EF291" t="str">
        <f t="shared" si="266"/>
        <v/>
      </c>
      <c r="EG291" t="str">
        <f t="shared" si="267"/>
        <v/>
      </c>
      <c r="EH291" t="str">
        <f t="shared" si="268"/>
        <v/>
      </c>
      <c r="EI291" t="str">
        <f t="shared" si="269"/>
        <v/>
      </c>
      <c r="EJ291" t="str">
        <f t="shared" si="270"/>
        <v/>
      </c>
      <c r="EK291" t="str">
        <f t="shared" si="271"/>
        <v/>
      </c>
      <c r="EL291" t="str">
        <f t="shared" si="272"/>
        <v/>
      </c>
      <c r="EM291" t="str">
        <f t="shared" si="273"/>
        <v/>
      </c>
      <c r="EN291" t="str">
        <f t="shared" si="274"/>
        <v/>
      </c>
    </row>
    <row r="292" spans="1:144" ht="72">
      <c r="A292" s="7" t="s">
        <v>328</v>
      </c>
      <c r="B292" s="7">
        <v>2021</v>
      </c>
      <c r="C292" t="s">
        <v>852</v>
      </c>
      <c r="D292" t="s">
        <v>853</v>
      </c>
      <c r="E292" t="s">
        <v>854</v>
      </c>
      <c r="F292" t="s">
        <v>855</v>
      </c>
      <c r="G292" t="s">
        <v>856</v>
      </c>
      <c r="H292" t="s">
        <v>387</v>
      </c>
      <c r="I292">
        <v>37914</v>
      </c>
      <c r="J292" s="136">
        <f>VLOOKUP(H292, 'TRI Crosswalk codes'!D:E, 2, FALSE)</f>
        <v>4</v>
      </c>
      <c r="K292">
        <v>335999</v>
      </c>
      <c r="L292" s="137" t="str">
        <f>VLOOKUP(K292, '2017-2022 NAICS'!C:D, 2, FALSE)</f>
        <v>All Other Miscellaneous Electrical Equipment and Component Manufacturing</v>
      </c>
      <c r="M292" s="137" t="str">
        <f>IF(COUNTIF('Raw TRI Data'!A:A, K292) &gt;0, "Yes", "No")</f>
        <v>No</v>
      </c>
      <c r="N292">
        <v>35.956755000000001</v>
      </c>
      <c r="O292">
        <v>-83.826359999999994</v>
      </c>
      <c r="P292" s="15" t="s">
        <v>337</v>
      </c>
      <c r="Q292" s="15">
        <v>1321221220914</v>
      </c>
      <c r="R292" t="s">
        <v>335</v>
      </c>
      <c r="S292" t="s">
        <v>336</v>
      </c>
      <c r="T292" s="160">
        <v>3</v>
      </c>
      <c r="U292" s="136" t="str">
        <f>VLOOKUP(T292, 'TRI Crosswalk codes'!A:B, 2, FALSE)</f>
        <v>1,000 to 9,999</v>
      </c>
      <c r="V292">
        <v>2.0299999999999998</v>
      </c>
      <c r="W292">
        <v>2.0299999999999998</v>
      </c>
      <c r="Y292">
        <v>0</v>
      </c>
      <c r="Z292">
        <v>2.0299999999999998</v>
      </c>
      <c r="AA292" t="s">
        <v>338</v>
      </c>
      <c r="AB292" s="137" t="str">
        <f t="shared" si="220"/>
        <v>Processing: As an impurity</v>
      </c>
      <c r="AC292" s="137" t="s">
        <v>339</v>
      </c>
      <c r="AD292" s="26" t="str">
        <f>VLOOKUP(K292, 'NAICS OES Crosswalk'!A:C, 3, FALSE)</f>
        <v>Processing: PCB and PCB Laminates Manufacturing</v>
      </c>
      <c r="AE292" s="26" t="str">
        <f>_xlfn.XLOOKUP($C292,'TRIFD to COU Crosswalk'!A:A,'TRIFD to COU Crosswalk'!B:B)</f>
        <v>Reactive use in electrical and electronic articles; Additive use in electrical and electronic articles</v>
      </c>
      <c r="AF292" s="137" t="s">
        <v>857</v>
      </c>
      <c r="AH292" s="26"/>
      <c r="AK292" t="s">
        <v>341</v>
      </c>
      <c r="AL292" t="s">
        <v>341</v>
      </c>
      <c r="AM292" t="s">
        <v>341</v>
      </c>
      <c r="AN292" t="s">
        <v>341</v>
      </c>
      <c r="AO292" t="s">
        <v>341</v>
      </c>
      <c r="AP292" t="s">
        <v>341</v>
      </c>
      <c r="AQ292" t="s">
        <v>341</v>
      </c>
      <c r="AR292" t="s">
        <v>341</v>
      </c>
      <c r="AS292" t="s">
        <v>341</v>
      </c>
      <c r="AT292" t="s">
        <v>341</v>
      </c>
      <c r="AU292" t="s">
        <v>341</v>
      </c>
      <c r="AV292" t="s">
        <v>341</v>
      </c>
      <c r="AW292" t="s">
        <v>341</v>
      </c>
      <c r="AX292" t="s">
        <v>341</v>
      </c>
      <c r="AY292" t="s">
        <v>341</v>
      </c>
      <c r="AZ292" t="s">
        <v>341</v>
      </c>
      <c r="BA292" t="s">
        <v>341</v>
      </c>
      <c r="BB292" t="s">
        <v>341</v>
      </c>
      <c r="BC292" t="s">
        <v>341</v>
      </c>
      <c r="BD292" t="s">
        <v>341</v>
      </c>
      <c r="BE292" t="s">
        <v>341</v>
      </c>
      <c r="BF292" t="s">
        <v>341</v>
      </c>
      <c r="BG292" t="s">
        <v>341</v>
      </c>
      <c r="BH292" t="s">
        <v>341</v>
      </c>
      <c r="BI292" t="s">
        <v>341</v>
      </c>
      <c r="BJ292" t="s">
        <v>341</v>
      </c>
      <c r="BK292" t="s">
        <v>341</v>
      </c>
      <c r="BL292" t="s">
        <v>342</v>
      </c>
      <c r="BM292" t="s">
        <v>341</v>
      </c>
      <c r="BN292" t="s">
        <v>341</v>
      </c>
      <c r="BO292" t="s">
        <v>341</v>
      </c>
      <c r="BP292" t="s">
        <v>341</v>
      </c>
      <c r="BQ292" t="s">
        <v>341</v>
      </c>
      <c r="BR292" t="s">
        <v>341</v>
      </c>
      <c r="BS292" t="s">
        <v>341</v>
      </c>
      <c r="BT292" t="s">
        <v>341</v>
      </c>
      <c r="BU292" t="s">
        <v>341</v>
      </c>
      <c r="BV292" t="s">
        <v>341</v>
      </c>
      <c r="BW292" t="s">
        <v>341</v>
      </c>
      <c r="BX292" t="s">
        <v>341</v>
      </c>
      <c r="BY292" t="s">
        <v>341</v>
      </c>
      <c r="BZ292" t="s">
        <v>341</v>
      </c>
      <c r="CA292" t="s">
        <v>341</v>
      </c>
      <c r="CB292" t="s">
        <v>341</v>
      </c>
      <c r="CC292" t="s">
        <v>341</v>
      </c>
      <c r="CD292" t="s">
        <v>341</v>
      </c>
      <c r="CE292" t="s">
        <v>341</v>
      </c>
      <c r="CF292" t="s">
        <v>341</v>
      </c>
      <c r="CG292" t="s">
        <v>341</v>
      </c>
      <c r="CH292" t="s">
        <v>341</v>
      </c>
      <c r="CI292" t="s">
        <v>341</v>
      </c>
      <c r="CJ292" t="s">
        <v>341</v>
      </c>
      <c r="CK292" t="s">
        <v>341</v>
      </c>
      <c r="CL292" t="s">
        <v>341</v>
      </c>
      <c r="CM292" t="str">
        <f t="shared" si="221"/>
        <v/>
      </c>
      <c r="CN292" t="str">
        <f t="shared" si="222"/>
        <v/>
      </c>
      <c r="CO292" t="str">
        <f t="shared" si="223"/>
        <v/>
      </c>
      <c r="CP292" t="str">
        <f t="shared" si="224"/>
        <v/>
      </c>
      <c r="CQ292" t="str">
        <f t="shared" si="225"/>
        <v/>
      </c>
      <c r="CR292" t="str">
        <f t="shared" si="226"/>
        <v/>
      </c>
      <c r="CS292" t="str">
        <f t="shared" si="227"/>
        <v/>
      </c>
      <c r="CT292" t="str">
        <f t="shared" si="228"/>
        <v/>
      </c>
      <c r="CU292" t="str">
        <f t="shared" si="229"/>
        <v/>
      </c>
      <c r="CV292" t="str">
        <f t="shared" si="230"/>
        <v/>
      </c>
      <c r="CW292" t="str">
        <f t="shared" si="231"/>
        <v/>
      </c>
      <c r="CX292" t="str">
        <f t="shared" si="232"/>
        <v/>
      </c>
      <c r="CY292" t="str">
        <f t="shared" si="233"/>
        <v/>
      </c>
      <c r="CZ292" t="str">
        <f t="shared" si="234"/>
        <v/>
      </c>
      <c r="DA292" t="str">
        <f t="shared" si="235"/>
        <v/>
      </c>
      <c r="DB292" t="str">
        <f t="shared" si="236"/>
        <v/>
      </c>
      <c r="DC292" t="str">
        <f t="shared" si="237"/>
        <v/>
      </c>
      <c r="DD292" t="str">
        <f t="shared" si="238"/>
        <v/>
      </c>
      <c r="DE292" t="str">
        <f t="shared" si="239"/>
        <v/>
      </c>
      <c r="DF292" t="str">
        <f t="shared" si="240"/>
        <v/>
      </c>
      <c r="DG292" t="str">
        <f t="shared" si="241"/>
        <v/>
      </c>
      <c r="DH292" t="str">
        <f t="shared" si="242"/>
        <v/>
      </c>
      <c r="DI292" t="str">
        <f t="shared" si="243"/>
        <v/>
      </c>
      <c r="DJ292" t="str">
        <f t="shared" si="244"/>
        <v/>
      </c>
      <c r="DK292" t="str">
        <f t="shared" si="245"/>
        <v/>
      </c>
      <c r="DL292" t="str">
        <f t="shared" si="246"/>
        <v/>
      </c>
      <c r="DM292" t="str">
        <f t="shared" si="247"/>
        <v/>
      </c>
      <c r="DN292" t="str">
        <f t="shared" si="248"/>
        <v>Processing: As an impurity</v>
      </c>
      <c r="DO292" t="str">
        <f t="shared" si="249"/>
        <v/>
      </c>
      <c r="DP292" t="str">
        <f t="shared" si="250"/>
        <v/>
      </c>
      <c r="DQ292" t="str">
        <f t="shared" si="251"/>
        <v/>
      </c>
      <c r="DR292" t="str">
        <f t="shared" si="252"/>
        <v/>
      </c>
      <c r="DS292" t="str">
        <f t="shared" si="253"/>
        <v/>
      </c>
      <c r="DT292" t="str">
        <f t="shared" si="254"/>
        <v/>
      </c>
      <c r="DU292" t="str">
        <f t="shared" si="255"/>
        <v/>
      </c>
      <c r="DV292" t="str">
        <f t="shared" si="256"/>
        <v/>
      </c>
      <c r="DW292" t="str">
        <f t="shared" si="257"/>
        <v/>
      </c>
      <c r="DX292" t="str">
        <f t="shared" si="258"/>
        <v/>
      </c>
      <c r="DY292" t="str">
        <f t="shared" si="259"/>
        <v/>
      </c>
      <c r="DZ292" t="str">
        <f t="shared" si="260"/>
        <v/>
      </c>
      <c r="EA292" t="str">
        <f t="shared" si="261"/>
        <v/>
      </c>
      <c r="EB292" t="str">
        <f t="shared" si="262"/>
        <v/>
      </c>
      <c r="EC292" t="str">
        <f t="shared" si="263"/>
        <v/>
      </c>
      <c r="ED292" t="str">
        <f t="shared" si="264"/>
        <v/>
      </c>
      <c r="EE292" t="str">
        <f t="shared" si="265"/>
        <v/>
      </c>
      <c r="EF292" t="str">
        <f t="shared" si="266"/>
        <v/>
      </c>
      <c r="EG292" t="str">
        <f t="shared" si="267"/>
        <v/>
      </c>
      <c r="EH292" t="str">
        <f t="shared" si="268"/>
        <v/>
      </c>
      <c r="EI292" t="str">
        <f t="shared" si="269"/>
        <v/>
      </c>
      <c r="EJ292" t="str">
        <f t="shared" si="270"/>
        <v/>
      </c>
      <c r="EK292" t="str">
        <f t="shared" si="271"/>
        <v/>
      </c>
      <c r="EL292" t="str">
        <f t="shared" si="272"/>
        <v/>
      </c>
      <c r="EM292" t="str">
        <f t="shared" si="273"/>
        <v/>
      </c>
      <c r="EN292" t="str">
        <f t="shared" si="274"/>
        <v/>
      </c>
    </row>
    <row r="293" spans="1:144" ht="72">
      <c r="A293" s="7" t="s">
        <v>328</v>
      </c>
      <c r="B293" s="7">
        <v>2022</v>
      </c>
      <c r="C293" t="s">
        <v>852</v>
      </c>
      <c r="D293" t="s">
        <v>853</v>
      </c>
      <c r="E293" t="s">
        <v>854</v>
      </c>
      <c r="F293" t="s">
        <v>855</v>
      </c>
      <c r="G293" t="s">
        <v>856</v>
      </c>
      <c r="H293" t="s">
        <v>387</v>
      </c>
      <c r="I293">
        <v>37914</v>
      </c>
      <c r="J293" s="136">
        <f>VLOOKUP(H293, 'TRI Crosswalk codes'!D:E, 2, FALSE)</f>
        <v>4</v>
      </c>
      <c r="K293">
        <v>335999</v>
      </c>
      <c r="L293" s="137" t="str">
        <f>VLOOKUP(K293, '2017-2022 NAICS'!C:D, 2, FALSE)</f>
        <v>All Other Miscellaneous Electrical Equipment and Component Manufacturing</v>
      </c>
      <c r="M293" s="137" t="str">
        <f>IF(COUNTIF('Raw TRI Data'!A:A, K293) &gt;0, "Yes", "No")</f>
        <v>No</v>
      </c>
      <c r="N293">
        <v>35.956755000000001</v>
      </c>
      <c r="O293">
        <v>-83.826359999999994</v>
      </c>
      <c r="P293" s="15" t="s">
        <v>337</v>
      </c>
      <c r="Q293" s="15">
        <v>1322221220852</v>
      </c>
      <c r="R293" t="s">
        <v>335</v>
      </c>
      <c r="S293" t="s">
        <v>336</v>
      </c>
      <c r="T293" s="160">
        <v>3</v>
      </c>
      <c r="U293" s="136" t="str">
        <f>VLOOKUP(T293, 'TRI Crosswalk codes'!A:B, 2, FALSE)</f>
        <v>1,000 to 9,999</v>
      </c>
      <c r="V293">
        <v>1.29</v>
      </c>
      <c r="W293">
        <v>1.29</v>
      </c>
      <c r="Y293">
        <v>0</v>
      </c>
      <c r="Z293">
        <v>1.29</v>
      </c>
      <c r="AA293" t="s">
        <v>338</v>
      </c>
      <c r="AB293" s="137" t="str">
        <f t="shared" si="220"/>
        <v>Processing: As an impurity</v>
      </c>
      <c r="AC293" s="137" t="s">
        <v>339</v>
      </c>
      <c r="AD293" s="26" t="str">
        <f>VLOOKUP(K293, 'NAICS OES Crosswalk'!A:C, 3, FALSE)</f>
        <v>Processing: PCB and PCB Laminates Manufacturing</v>
      </c>
      <c r="AE293" s="26" t="str">
        <f>_xlfn.XLOOKUP($C293,'TRIFD to COU Crosswalk'!A:A,'TRIFD to COU Crosswalk'!B:B)</f>
        <v>Reactive use in electrical and electronic articles; Additive use in electrical and electronic articles</v>
      </c>
      <c r="AF293" s="137" t="s">
        <v>857</v>
      </c>
      <c r="AH293" s="26"/>
      <c r="AK293" t="s">
        <v>341</v>
      </c>
      <c r="AL293" t="s">
        <v>341</v>
      </c>
      <c r="AM293" t="s">
        <v>341</v>
      </c>
      <c r="AN293" t="s">
        <v>341</v>
      </c>
      <c r="AO293" t="s">
        <v>341</v>
      </c>
      <c r="AP293" t="s">
        <v>341</v>
      </c>
      <c r="AQ293" t="s">
        <v>341</v>
      </c>
      <c r="AR293" t="s">
        <v>341</v>
      </c>
      <c r="AS293" t="s">
        <v>341</v>
      </c>
      <c r="AT293" t="s">
        <v>341</v>
      </c>
      <c r="AU293" t="s">
        <v>341</v>
      </c>
      <c r="AV293" t="s">
        <v>341</v>
      </c>
      <c r="AW293" t="s">
        <v>341</v>
      </c>
      <c r="AX293" t="s">
        <v>341</v>
      </c>
      <c r="AY293" t="s">
        <v>341</v>
      </c>
      <c r="AZ293" t="s">
        <v>341</v>
      </c>
      <c r="BA293" t="s">
        <v>341</v>
      </c>
      <c r="BB293" t="s">
        <v>341</v>
      </c>
      <c r="BC293" t="s">
        <v>341</v>
      </c>
      <c r="BD293" t="s">
        <v>341</v>
      </c>
      <c r="BE293" t="s">
        <v>341</v>
      </c>
      <c r="BF293" t="s">
        <v>341</v>
      </c>
      <c r="BG293" t="s">
        <v>341</v>
      </c>
      <c r="BH293" t="s">
        <v>341</v>
      </c>
      <c r="BI293" t="s">
        <v>341</v>
      </c>
      <c r="BJ293" t="s">
        <v>341</v>
      </c>
      <c r="BK293" t="s">
        <v>341</v>
      </c>
      <c r="BL293" t="s">
        <v>342</v>
      </c>
      <c r="BM293" t="s">
        <v>341</v>
      </c>
      <c r="BN293" t="s">
        <v>341</v>
      </c>
      <c r="BO293" t="s">
        <v>341</v>
      </c>
      <c r="BP293" t="s">
        <v>341</v>
      </c>
      <c r="BQ293" t="s">
        <v>341</v>
      </c>
      <c r="BR293" t="s">
        <v>341</v>
      </c>
      <c r="BS293" t="s">
        <v>341</v>
      </c>
      <c r="BT293" t="s">
        <v>341</v>
      </c>
      <c r="BU293" t="s">
        <v>341</v>
      </c>
      <c r="BV293" t="s">
        <v>341</v>
      </c>
      <c r="BW293" t="s">
        <v>341</v>
      </c>
      <c r="BX293" t="s">
        <v>341</v>
      </c>
      <c r="BY293" t="s">
        <v>341</v>
      </c>
      <c r="BZ293" t="s">
        <v>341</v>
      </c>
      <c r="CA293" t="s">
        <v>341</v>
      </c>
      <c r="CB293" t="s">
        <v>341</v>
      </c>
      <c r="CC293" t="s">
        <v>341</v>
      </c>
      <c r="CD293" t="s">
        <v>341</v>
      </c>
      <c r="CE293" t="s">
        <v>341</v>
      </c>
      <c r="CF293" t="s">
        <v>341</v>
      </c>
      <c r="CG293" t="s">
        <v>341</v>
      </c>
      <c r="CH293" t="s">
        <v>341</v>
      </c>
      <c r="CI293" t="s">
        <v>341</v>
      </c>
      <c r="CJ293" t="s">
        <v>341</v>
      </c>
      <c r="CK293" t="s">
        <v>341</v>
      </c>
      <c r="CL293" t="s">
        <v>341</v>
      </c>
      <c r="CM293" t="str">
        <f t="shared" si="221"/>
        <v/>
      </c>
      <c r="CN293" t="str">
        <f t="shared" si="222"/>
        <v/>
      </c>
      <c r="CO293" t="str">
        <f t="shared" si="223"/>
        <v/>
      </c>
      <c r="CP293" t="str">
        <f t="shared" si="224"/>
        <v/>
      </c>
      <c r="CQ293" t="str">
        <f t="shared" si="225"/>
        <v/>
      </c>
      <c r="CR293" t="str">
        <f t="shared" si="226"/>
        <v/>
      </c>
      <c r="CS293" t="str">
        <f t="shared" si="227"/>
        <v/>
      </c>
      <c r="CT293" t="str">
        <f t="shared" si="228"/>
        <v/>
      </c>
      <c r="CU293" t="str">
        <f t="shared" si="229"/>
        <v/>
      </c>
      <c r="CV293" t="str">
        <f t="shared" si="230"/>
        <v/>
      </c>
      <c r="CW293" t="str">
        <f t="shared" si="231"/>
        <v/>
      </c>
      <c r="CX293" t="str">
        <f t="shared" si="232"/>
        <v/>
      </c>
      <c r="CY293" t="str">
        <f t="shared" si="233"/>
        <v/>
      </c>
      <c r="CZ293" t="str">
        <f t="shared" si="234"/>
        <v/>
      </c>
      <c r="DA293" t="str">
        <f t="shared" si="235"/>
        <v/>
      </c>
      <c r="DB293" t="str">
        <f t="shared" si="236"/>
        <v/>
      </c>
      <c r="DC293" t="str">
        <f t="shared" si="237"/>
        <v/>
      </c>
      <c r="DD293" t="str">
        <f t="shared" si="238"/>
        <v/>
      </c>
      <c r="DE293" t="str">
        <f t="shared" si="239"/>
        <v/>
      </c>
      <c r="DF293" t="str">
        <f t="shared" si="240"/>
        <v/>
      </c>
      <c r="DG293" t="str">
        <f t="shared" si="241"/>
        <v/>
      </c>
      <c r="DH293" t="str">
        <f t="shared" si="242"/>
        <v/>
      </c>
      <c r="DI293" t="str">
        <f t="shared" si="243"/>
        <v/>
      </c>
      <c r="DJ293" t="str">
        <f t="shared" si="244"/>
        <v/>
      </c>
      <c r="DK293" t="str">
        <f t="shared" si="245"/>
        <v/>
      </c>
      <c r="DL293" t="str">
        <f t="shared" si="246"/>
        <v/>
      </c>
      <c r="DM293" t="str">
        <f t="shared" si="247"/>
        <v/>
      </c>
      <c r="DN293" t="str">
        <f t="shared" si="248"/>
        <v>Processing: As an impurity</v>
      </c>
      <c r="DO293" t="str">
        <f t="shared" si="249"/>
        <v/>
      </c>
      <c r="DP293" t="str">
        <f t="shared" si="250"/>
        <v/>
      </c>
      <c r="DQ293" t="str">
        <f t="shared" si="251"/>
        <v/>
      </c>
      <c r="DR293" t="str">
        <f t="shared" si="252"/>
        <v/>
      </c>
      <c r="DS293" t="str">
        <f t="shared" si="253"/>
        <v/>
      </c>
      <c r="DT293" t="str">
        <f t="shared" si="254"/>
        <v/>
      </c>
      <c r="DU293" t="str">
        <f t="shared" si="255"/>
        <v/>
      </c>
      <c r="DV293" t="str">
        <f t="shared" si="256"/>
        <v/>
      </c>
      <c r="DW293" t="str">
        <f t="shared" si="257"/>
        <v/>
      </c>
      <c r="DX293" t="str">
        <f t="shared" si="258"/>
        <v/>
      </c>
      <c r="DY293" t="str">
        <f t="shared" si="259"/>
        <v/>
      </c>
      <c r="DZ293" t="str">
        <f t="shared" si="260"/>
        <v/>
      </c>
      <c r="EA293" t="str">
        <f t="shared" si="261"/>
        <v/>
      </c>
      <c r="EB293" t="str">
        <f t="shared" si="262"/>
        <v/>
      </c>
      <c r="EC293" t="str">
        <f t="shared" si="263"/>
        <v/>
      </c>
      <c r="ED293" t="str">
        <f t="shared" si="264"/>
        <v/>
      </c>
      <c r="EE293" t="str">
        <f t="shared" si="265"/>
        <v/>
      </c>
      <c r="EF293" t="str">
        <f t="shared" si="266"/>
        <v/>
      </c>
      <c r="EG293" t="str">
        <f t="shared" si="267"/>
        <v/>
      </c>
      <c r="EH293" t="str">
        <f t="shared" si="268"/>
        <v/>
      </c>
      <c r="EI293" t="str">
        <f t="shared" si="269"/>
        <v/>
      </c>
      <c r="EJ293" t="str">
        <f t="shared" si="270"/>
        <v/>
      </c>
      <c r="EK293" t="str">
        <f t="shared" si="271"/>
        <v/>
      </c>
      <c r="EL293" t="str">
        <f t="shared" si="272"/>
        <v/>
      </c>
      <c r="EM293" t="str">
        <f t="shared" si="273"/>
        <v/>
      </c>
      <c r="EN293" t="str">
        <f t="shared" si="274"/>
        <v/>
      </c>
    </row>
    <row r="294" spans="1:144" ht="72">
      <c r="A294" s="7" t="s">
        <v>328</v>
      </c>
      <c r="B294" s="7">
        <v>2023</v>
      </c>
      <c r="C294" t="s">
        <v>852</v>
      </c>
      <c r="D294" t="s">
        <v>853</v>
      </c>
      <c r="E294" t="s">
        <v>854</v>
      </c>
      <c r="F294" t="s">
        <v>855</v>
      </c>
      <c r="G294" t="s">
        <v>856</v>
      </c>
      <c r="H294" t="s">
        <v>387</v>
      </c>
      <c r="I294">
        <v>37914</v>
      </c>
      <c r="J294" s="136">
        <f>VLOOKUP(H294, 'TRI Crosswalk codes'!D:E, 2, FALSE)</f>
        <v>4</v>
      </c>
      <c r="K294">
        <v>335999</v>
      </c>
      <c r="L294" s="137" t="str">
        <f>VLOOKUP(K294, '2017-2022 NAICS'!C:D, 2, FALSE)</f>
        <v>All Other Miscellaneous Electrical Equipment and Component Manufacturing</v>
      </c>
      <c r="M294" s="137" t="str">
        <f>IF(COUNTIF('Raw TRI Data'!A:A, K294) &gt;0, "Yes", "No")</f>
        <v>No</v>
      </c>
      <c r="N294">
        <v>35.956755000000001</v>
      </c>
      <c r="O294">
        <v>-83.826359999999994</v>
      </c>
      <c r="P294" s="15" t="s">
        <v>337</v>
      </c>
      <c r="Q294" s="15">
        <v>1323221726348</v>
      </c>
      <c r="R294" t="s">
        <v>335</v>
      </c>
      <c r="S294" t="s">
        <v>336</v>
      </c>
      <c r="T294" s="160">
        <v>4</v>
      </c>
      <c r="U294" s="136" t="str">
        <f>VLOOKUP(T294, 'TRI Crosswalk codes'!A:B, 2, FALSE)</f>
        <v>10,000 to 99,999</v>
      </c>
      <c r="V294">
        <v>2.29</v>
      </c>
      <c r="W294">
        <v>2.29</v>
      </c>
      <c r="Y294">
        <v>0</v>
      </c>
      <c r="Z294">
        <v>2.29</v>
      </c>
      <c r="AA294" t="s">
        <v>338</v>
      </c>
      <c r="AB294" s="137" t="str">
        <f t="shared" si="220"/>
        <v>Processing: As an impurity</v>
      </c>
      <c r="AC294" s="137" t="s">
        <v>339</v>
      </c>
      <c r="AD294" s="26" t="str">
        <f>VLOOKUP(K294, 'NAICS OES Crosswalk'!A:C, 3, FALSE)</f>
        <v>Processing: PCB and PCB Laminates Manufacturing</v>
      </c>
      <c r="AE294" s="26" t="str">
        <f>_xlfn.XLOOKUP($C294,'TRIFD to COU Crosswalk'!A:A,'TRIFD to COU Crosswalk'!B:B)</f>
        <v>Reactive use in electrical and electronic articles; Additive use in electrical and electronic articles</v>
      </c>
      <c r="AF294" s="137" t="s">
        <v>857</v>
      </c>
      <c r="AH294" s="26"/>
      <c r="AK294" t="s">
        <v>341</v>
      </c>
      <c r="AL294" t="s">
        <v>341</v>
      </c>
      <c r="AM294" t="s">
        <v>341</v>
      </c>
      <c r="AN294" t="s">
        <v>341</v>
      </c>
      <c r="AO294" t="s">
        <v>341</v>
      </c>
      <c r="AP294" t="s">
        <v>341</v>
      </c>
      <c r="AQ294" t="s">
        <v>341</v>
      </c>
      <c r="AR294" t="s">
        <v>341</v>
      </c>
      <c r="AS294" t="s">
        <v>341</v>
      </c>
      <c r="AT294" t="s">
        <v>341</v>
      </c>
      <c r="AU294" t="s">
        <v>341</v>
      </c>
      <c r="AV294" t="s">
        <v>341</v>
      </c>
      <c r="AW294" t="s">
        <v>341</v>
      </c>
      <c r="AX294" t="s">
        <v>341</v>
      </c>
      <c r="AY294" t="s">
        <v>341</v>
      </c>
      <c r="AZ294" t="s">
        <v>341</v>
      </c>
      <c r="BA294" t="s">
        <v>341</v>
      </c>
      <c r="BB294" t="s">
        <v>341</v>
      </c>
      <c r="BC294" t="s">
        <v>341</v>
      </c>
      <c r="BD294" t="s">
        <v>341</v>
      </c>
      <c r="BE294" t="s">
        <v>341</v>
      </c>
      <c r="BF294" t="s">
        <v>341</v>
      </c>
      <c r="BG294" t="s">
        <v>341</v>
      </c>
      <c r="BH294" t="s">
        <v>341</v>
      </c>
      <c r="BI294" t="s">
        <v>341</v>
      </c>
      <c r="BJ294" t="s">
        <v>341</v>
      </c>
      <c r="BK294" t="s">
        <v>341</v>
      </c>
      <c r="BL294" t="s">
        <v>342</v>
      </c>
      <c r="BM294" t="s">
        <v>341</v>
      </c>
      <c r="BN294" t="s">
        <v>341</v>
      </c>
      <c r="BO294" t="s">
        <v>341</v>
      </c>
      <c r="BP294" t="s">
        <v>341</v>
      </c>
      <c r="BQ294" t="s">
        <v>341</v>
      </c>
      <c r="BR294" t="s">
        <v>341</v>
      </c>
      <c r="BS294" t="s">
        <v>341</v>
      </c>
      <c r="BT294" t="s">
        <v>341</v>
      </c>
      <c r="BU294" t="s">
        <v>341</v>
      </c>
      <c r="BV294" t="s">
        <v>341</v>
      </c>
      <c r="BW294" t="s">
        <v>341</v>
      </c>
      <c r="BX294" t="s">
        <v>341</v>
      </c>
      <c r="BY294" t="s">
        <v>341</v>
      </c>
      <c r="BZ294" t="s">
        <v>341</v>
      </c>
      <c r="CA294" t="s">
        <v>341</v>
      </c>
      <c r="CB294" t="s">
        <v>341</v>
      </c>
      <c r="CC294" t="s">
        <v>341</v>
      </c>
      <c r="CD294" t="s">
        <v>341</v>
      </c>
      <c r="CE294" t="s">
        <v>341</v>
      </c>
      <c r="CF294" t="s">
        <v>341</v>
      </c>
      <c r="CG294" t="s">
        <v>341</v>
      </c>
      <c r="CH294" t="s">
        <v>341</v>
      </c>
      <c r="CI294" t="s">
        <v>341</v>
      </c>
      <c r="CJ294" t="s">
        <v>341</v>
      </c>
      <c r="CK294" t="s">
        <v>341</v>
      </c>
      <c r="CL294" t="s">
        <v>341</v>
      </c>
      <c r="CM294" t="str">
        <f t="shared" si="221"/>
        <v/>
      </c>
      <c r="CN294" t="str">
        <f t="shared" si="222"/>
        <v/>
      </c>
      <c r="CO294" t="str">
        <f t="shared" si="223"/>
        <v/>
      </c>
      <c r="CP294" t="str">
        <f t="shared" si="224"/>
        <v/>
      </c>
      <c r="CQ294" t="str">
        <f t="shared" si="225"/>
        <v/>
      </c>
      <c r="CR294" t="str">
        <f t="shared" si="226"/>
        <v/>
      </c>
      <c r="CS294" t="str">
        <f t="shared" si="227"/>
        <v/>
      </c>
      <c r="CT294" t="str">
        <f t="shared" si="228"/>
        <v/>
      </c>
      <c r="CU294" t="str">
        <f t="shared" si="229"/>
        <v/>
      </c>
      <c r="CV294" t="str">
        <f t="shared" si="230"/>
        <v/>
      </c>
      <c r="CW294" t="str">
        <f t="shared" si="231"/>
        <v/>
      </c>
      <c r="CX294" t="str">
        <f t="shared" si="232"/>
        <v/>
      </c>
      <c r="CY294" t="str">
        <f t="shared" si="233"/>
        <v/>
      </c>
      <c r="CZ294" t="str">
        <f t="shared" si="234"/>
        <v/>
      </c>
      <c r="DA294" t="str">
        <f t="shared" si="235"/>
        <v/>
      </c>
      <c r="DB294" t="str">
        <f t="shared" si="236"/>
        <v/>
      </c>
      <c r="DC294" t="str">
        <f t="shared" si="237"/>
        <v/>
      </c>
      <c r="DD294" t="str">
        <f t="shared" si="238"/>
        <v/>
      </c>
      <c r="DE294" t="str">
        <f t="shared" si="239"/>
        <v/>
      </c>
      <c r="DF294" t="str">
        <f t="shared" si="240"/>
        <v/>
      </c>
      <c r="DG294" t="str">
        <f t="shared" si="241"/>
        <v/>
      </c>
      <c r="DH294" t="str">
        <f t="shared" si="242"/>
        <v/>
      </c>
      <c r="DI294" t="str">
        <f t="shared" si="243"/>
        <v/>
      </c>
      <c r="DJ294" t="str">
        <f t="shared" si="244"/>
        <v/>
      </c>
      <c r="DK294" t="str">
        <f t="shared" si="245"/>
        <v/>
      </c>
      <c r="DL294" t="str">
        <f t="shared" si="246"/>
        <v/>
      </c>
      <c r="DM294" t="str">
        <f t="shared" si="247"/>
        <v/>
      </c>
      <c r="DN294" t="str">
        <f t="shared" si="248"/>
        <v>Processing: As an impurity</v>
      </c>
      <c r="DO294" t="str">
        <f t="shared" si="249"/>
        <v/>
      </c>
      <c r="DP294" t="str">
        <f t="shared" si="250"/>
        <v/>
      </c>
      <c r="DQ294" t="str">
        <f t="shared" si="251"/>
        <v/>
      </c>
      <c r="DR294" t="str">
        <f t="shared" si="252"/>
        <v/>
      </c>
      <c r="DS294" t="str">
        <f t="shared" si="253"/>
        <v/>
      </c>
      <c r="DT294" t="str">
        <f t="shared" si="254"/>
        <v/>
      </c>
      <c r="DU294" t="str">
        <f t="shared" si="255"/>
        <v/>
      </c>
      <c r="DV294" t="str">
        <f t="shared" si="256"/>
        <v/>
      </c>
      <c r="DW294" t="str">
        <f t="shared" si="257"/>
        <v/>
      </c>
      <c r="DX294" t="str">
        <f t="shared" si="258"/>
        <v/>
      </c>
      <c r="DY294" t="str">
        <f t="shared" si="259"/>
        <v/>
      </c>
      <c r="DZ294" t="str">
        <f t="shared" si="260"/>
        <v/>
      </c>
      <c r="EA294" t="str">
        <f t="shared" si="261"/>
        <v/>
      </c>
      <c r="EB294" t="str">
        <f t="shared" si="262"/>
        <v/>
      </c>
      <c r="EC294" t="str">
        <f t="shared" si="263"/>
        <v/>
      </c>
      <c r="ED294" t="str">
        <f t="shared" si="264"/>
        <v/>
      </c>
      <c r="EE294" t="str">
        <f t="shared" si="265"/>
        <v/>
      </c>
      <c r="EF294" t="str">
        <f t="shared" si="266"/>
        <v/>
      </c>
      <c r="EG294" t="str">
        <f t="shared" si="267"/>
        <v/>
      </c>
      <c r="EH294" t="str">
        <f t="shared" si="268"/>
        <v/>
      </c>
      <c r="EI294" t="str">
        <f t="shared" si="269"/>
        <v/>
      </c>
      <c r="EJ294" t="str">
        <f t="shared" si="270"/>
        <v/>
      </c>
      <c r="EK294" t="str">
        <f t="shared" si="271"/>
        <v/>
      </c>
      <c r="EL294" t="str">
        <f t="shared" si="272"/>
        <v/>
      </c>
      <c r="EM294" t="str">
        <f t="shared" si="273"/>
        <v/>
      </c>
      <c r="EN294" t="str">
        <f t="shared" si="274"/>
        <v/>
      </c>
    </row>
    <row r="295" spans="1:144">
      <c r="A295" s="7"/>
      <c r="B295" s="7"/>
      <c r="C295"/>
      <c r="D295"/>
      <c r="E295"/>
      <c r="F295"/>
      <c r="G295"/>
      <c r="H295"/>
      <c r="I295"/>
      <c r="K295"/>
      <c r="N295"/>
      <c r="O295"/>
      <c r="P295" s="15"/>
      <c r="Q295" s="15"/>
      <c r="R295"/>
      <c r="S295"/>
      <c r="T295" s="160"/>
      <c r="V295"/>
      <c r="W295"/>
      <c r="X295" s="136">
        <v>0</v>
      </c>
      <c r="Y295"/>
      <c r="Z295"/>
      <c r="AA295"/>
      <c r="AD295" s="26"/>
      <c r="AE295" s="26"/>
      <c r="AI295" s="137"/>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row>
    <row r="296" spans="1:144">
      <c r="A296" s="7"/>
      <c r="B296" s="7"/>
      <c r="C296"/>
      <c r="D296"/>
      <c r="E296"/>
      <c r="F296"/>
      <c r="G296"/>
      <c r="H296"/>
      <c r="I296"/>
      <c r="K296"/>
      <c r="N296"/>
      <c r="O296"/>
      <c r="P296" s="15"/>
      <c r="Q296" s="15"/>
      <c r="R296"/>
      <c r="S296"/>
      <c r="T296" s="160"/>
      <c r="V296"/>
      <c r="W296"/>
      <c r="X296" s="136">
        <v>10</v>
      </c>
      <c r="Y296"/>
      <c r="Z296"/>
      <c r="AA296"/>
      <c r="AD296" s="26"/>
      <c r="AE296" s="2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row>
    <row r="297" spans="1:144">
      <c r="A297" s="7"/>
      <c r="B297" s="7"/>
      <c r="C297"/>
      <c r="D297"/>
      <c r="E297"/>
      <c r="F297"/>
      <c r="G297"/>
      <c r="H297"/>
      <c r="I297"/>
      <c r="K297"/>
      <c r="N297"/>
      <c r="O297"/>
      <c r="P297" s="15"/>
      <c r="Q297" s="15"/>
      <c r="R297"/>
      <c r="S297"/>
      <c r="T297" s="160"/>
      <c r="V297"/>
      <c r="W297"/>
      <c r="X297" s="136">
        <v>3.68</v>
      </c>
      <c r="Y297"/>
      <c r="Z297"/>
      <c r="AA297"/>
      <c r="AD297" s="26"/>
      <c r="AE297" s="26"/>
      <c r="AI297" s="13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row>
    <row r="298" spans="1:144">
      <c r="A298" s="7"/>
      <c r="B298" s="7"/>
      <c r="C298"/>
      <c r="D298"/>
      <c r="E298"/>
      <c r="F298"/>
      <c r="G298"/>
      <c r="H298"/>
      <c r="I298"/>
      <c r="K298"/>
      <c r="N298"/>
      <c r="O298"/>
      <c r="P298" s="15"/>
      <c r="Q298" s="15"/>
      <c r="R298"/>
      <c r="S298"/>
      <c r="T298" s="159"/>
      <c r="V298"/>
      <c r="W298"/>
      <c r="X298" s="136" t="s">
        <v>337</v>
      </c>
      <c r="Y298"/>
      <c r="Z298"/>
      <c r="AA298"/>
      <c r="AD298" s="26"/>
      <c r="AE298" s="26"/>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row>
    <row r="299" spans="1:144">
      <c r="A299" s="7"/>
      <c r="B299" s="7"/>
      <c r="C299"/>
      <c r="D299"/>
      <c r="E299"/>
      <c r="F299"/>
      <c r="G299"/>
      <c r="H299"/>
      <c r="I299"/>
      <c r="K299"/>
      <c r="N299"/>
      <c r="O299"/>
      <c r="P299" s="15"/>
      <c r="Q299" s="15"/>
      <c r="R299"/>
      <c r="S299"/>
      <c r="T299" s="160"/>
      <c r="V299"/>
      <c r="W299"/>
      <c r="X299" s="136" t="s">
        <v>858</v>
      </c>
      <c r="Y299"/>
      <c r="Z299"/>
      <c r="AA299"/>
      <c r="AD299" s="26"/>
      <c r="AE299" s="26"/>
      <c r="AI299" s="137"/>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row>
    <row r="300" spans="1:144">
      <c r="A300" s="7"/>
      <c r="B300" s="7"/>
      <c r="C300"/>
      <c r="D300"/>
      <c r="E300"/>
      <c r="F300"/>
      <c r="G300"/>
      <c r="H300"/>
      <c r="I300"/>
      <c r="K300"/>
      <c r="N300"/>
      <c r="O300"/>
      <c r="P300" s="15"/>
      <c r="Q300" s="15"/>
      <c r="R300"/>
      <c r="S300"/>
      <c r="T300" s="160"/>
      <c r="V300"/>
      <c r="W300"/>
      <c r="X300" s="136" t="s">
        <v>858</v>
      </c>
      <c r="Y300"/>
      <c r="Z300"/>
      <c r="AA300"/>
      <c r="AD300" s="26"/>
      <c r="AE300" s="26"/>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row>
    <row r="301" spans="1:144">
      <c r="A301" s="7"/>
      <c r="B301" s="7"/>
      <c r="C301"/>
      <c r="D301"/>
      <c r="E301"/>
      <c r="F301"/>
      <c r="G301"/>
      <c r="H301"/>
      <c r="I301"/>
      <c r="K301"/>
      <c r="N301"/>
      <c r="O301"/>
      <c r="P301" s="15"/>
      <c r="Q301" s="15"/>
      <c r="R301"/>
      <c r="S301"/>
      <c r="T301" s="160"/>
      <c r="V301"/>
      <c r="W301"/>
      <c r="X301" s="136">
        <v>173</v>
      </c>
      <c r="Y301"/>
      <c r="Z301"/>
      <c r="AA301"/>
      <c r="AD301" s="26"/>
      <c r="AE301" s="26"/>
      <c r="AI301" s="137"/>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row>
    <row r="302" spans="1:144">
      <c r="A302" s="7"/>
      <c r="B302" s="7"/>
      <c r="C302"/>
      <c r="D302"/>
      <c r="E302"/>
      <c r="F302"/>
      <c r="G302"/>
      <c r="H302"/>
      <c r="I302"/>
      <c r="K302"/>
      <c r="N302"/>
      <c r="O302"/>
      <c r="P302" s="15"/>
      <c r="Q302" s="15"/>
      <c r="R302"/>
      <c r="S302"/>
      <c r="T302" s="160"/>
      <c r="V302"/>
      <c r="W302"/>
      <c r="X302" s="136">
        <v>12.6</v>
      </c>
      <c r="Y302"/>
      <c r="Z302"/>
      <c r="AA302"/>
      <c r="AD302" s="26"/>
      <c r="AE302" s="26"/>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row>
    <row r="303" spans="1:144">
      <c r="A303" s="7"/>
      <c r="B303" s="7"/>
      <c r="C303"/>
      <c r="D303"/>
      <c r="E303"/>
      <c r="F303"/>
      <c r="G303"/>
      <c r="H303"/>
      <c r="I303"/>
      <c r="K303"/>
      <c r="N303"/>
      <c r="O303"/>
      <c r="P303" s="15"/>
      <c r="Q303" s="15"/>
      <c r="R303"/>
      <c r="S303"/>
      <c r="T303" s="160"/>
      <c r="V303"/>
      <c r="W303"/>
      <c r="X303" s="136" t="s">
        <v>337</v>
      </c>
      <c r="Y303"/>
      <c r="Z303"/>
      <c r="AA303"/>
      <c r="AD303" s="26"/>
      <c r="AE303" s="26"/>
      <c r="AI303" s="137"/>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row>
    <row r="304" spans="1:144">
      <c r="A304" s="7"/>
      <c r="B304" s="7"/>
      <c r="C304"/>
      <c r="D304"/>
      <c r="E304"/>
      <c r="F304"/>
      <c r="G304"/>
      <c r="H304"/>
      <c r="I304"/>
      <c r="K304"/>
      <c r="N304"/>
      <c r="O304"/>
      <c r="P304" s="15"/>
      <c r="Q304" s="15"/>
      <c r="R304"/>
      <c r="S304"/>
      <c r="T304" s="160"/>
      <c r="V304"/>
      <c r="W304"/>
      <c r="X304" s="136" t="s">
        <v>858</v>
      </c>
      <c r="Y304"/>
      <c r="Z304"/>
      <c r="AA304"/>
      <c r="AD304" s="26"/>
      <c r="AE304" s="26"/>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row>
    <row r="305" spans="1:144">
      <c r="A305" s="7"/>
      <c r="B305" s="7"/>
      <c r="C305"/>
      <c r="D305"/>
      <c r="E305"/>
      <c r="F305"/>
      <c r="G305"/>
      <c r="H305"/>
      <c r="I305"/>
      <c r="K305"/>
      <c r="N305"/>
      <c r="O305"/>
      <c r="P305" s="15"/>
      <c r="Q305" s="15"/>
      <c r="R305"/>
      <c r="S305"/>
      <c r="T305" s="160"/>
      <c r="V305"/>
      <c r="W305"/>
      <c r="X305" s="136" t="s">
        <v>858</v>
      </c>
      <c r="Y305"/>
      <c r="Z305"/>
      <c r="AA305"/>
      <c r="AD305" s="26"/>
      <c r="AE305" s="26"/>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row>
    <row r="306" spans="1:144">
      <c r="A306" s="7"/>
      <c r="B306" s="7"/>
      <c r="C306"/>
      <c r="D306"/>
      <c r="E306"/>
      <c r="F306"/>
      <c r="G306"/>
      <c r="H306"/>
      <c r="I306"/>
      <c r="K306"/>
      <c r="N306"/>
      <c r="O306"/>
      <c r="P306" s="15"/>
      <c r="Q306" s="15"/>
      <c r="R306"/>
      <c r="S306"/>
      <c r="T306" s="160"/>
      <c r="V306"/>
      <c r="W306"/>
      <c r="X306" s="136">
        <v>0</v>
      </c>
      <c r="Y306"/>
      <c r="Z306"/>
      <c r="AA306"/>
      <c r="AD306" s="26"/>
      <c r="AE306" s="2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row>
    <row r="307" spans="1:144">
      <c r="A307" s="7"/>
      <c r="B307" s="7"/>
      <c r="C307"/>
      <c r="D307"/>
      <c r="E307"/>
      <c r="F307"/>
      <c r="G307"/>
      <c r="H307"/>
      <c r="I307"/>
      <c r="K307"/>
      <c r="N307"/>
      <c r="O307"/>
      <c r="P307" s="15"/>
      <c r="Q307" s="15"/>
      <c r="R307"/>
      <c r="S307"/>
      <c r="T307" s="160"/>
      <c r="V307"/>
      <c r="W307"/>
      <c r="X307" s="136" t="s">
        <v>337</v>
      </c>
      <c r="Y307"/>
      <c r="Z307"/>
      <c r="AA307"/>
      <c r="AD307" s="26"/>
      <c r="AE307" s="26"/>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row>
    <row r="308" spans="1:144">
      <c r="A308" s="7"/>
      <c r="B308" s="7"/>
      <c r="C308"/>
      <c r="D308"/>
      <c r="E308"/>
      <c r="F308"/>
      <c r="G308"/>
      <c r="H308"/>
      <c r="I308"/>
      <c r="K308"/>
      <c r="N308"/>
      <c r="O308"/>
      <c r="P308" s="15"/>
      <c r="Q308" s="15"/>
      <c r="R308"/>
      <c r="S308"/>
      <c r="T308" s="160"/>
      <c r="V308"/>
      <c r="W308"/>
      <c r="X308" s="136">
        <v>21.34</v>
      </c>
      <c r="Y308"/>
      <c r="Z308"/>
      <c r="AA308"/>
      <c r="AD308" s="26"/>
      <c r="AE308" s="26"/>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row>
    <row r="309" spans="1:144">
      <c r="A309" s="7"/>
      <c r="B309" s="7"/>
      <c r="C309"/>
      <c r="D309"/>
      <c r="E309"/>
      <c r="F309"/>
      <c r="G309"/>
      <c r="H309"/>
      <c r="I309"/>
      <c r="K309"/>
      <c r="N309"/>
      <c r="O309"/>
      <c r="P309" s="15"/>
      <c r="Q309" s="15"/>
      <c r="R309"/>
      <c r="S309"/>
      <c r="T309" s="160"/>
      <c r="V309"/>
      <c r="W309"/>
      <c r="X309" s="136">
        <v>9</v>
      </c>
      <c r="Y309"/>
      <c r="Z309"/>
      <c r="AA309"/>
      <c r="AD309" s="26"/>
      <c r="AE309" s="26"/>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row>
    <row r="310" spans="1:144">
      <c r="A310" s="7"/>
      <c r="B310" s="7"/>
      <c r="C310"/>
      <c r="D310"/>
      <c r="E310"/>
      <c r="F310"/>
      <c r="G310"/>
      <c r="H310"/>
      <c r="I310"/>
      <c r="K310"/>
      <c r="N310"/>
      <c r="O310"/>
      <c r="P310" s="15"/>
      <c r="Q310" s="15"/>
      <c r="R310"/>
      <c r="S310"/>
      <c r="T310" s="160"/>
      <c r="V310"/>
      <c r="W310"/>
      <c r="X310" s="136">
        <v>1869</v>
      </c>
      <c r="Y310"/>
      <c r="Z310"/>
      <c r="AA310"/>
      <c r="AD310" s="26"/>
      <c r="AE310" s="26"/>
      <c r="AI310" s="137"/>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row>
    <row r="311" spans="1:144">
      <c r="A311" s="7"/>
      <c r="B311" s="7"/>
      <c r="C311"/>
      <c r="D311"/>
      <c r="E311"/>
      <c r="F311"/>
      <c r="G311"/>
      <c r="H311"/>
      <c r="I311"/>
      <c r="K311"/>
      <c r="N311"/>
      <c r="O311"/>
      <c r="P311" s="15"/>
      <c r="Q311" s="15"/>
      <c r="R311"/>
      <c r="S311"/>
      <c r="T311" s="159"/>
      <c r="V311"/>
      <c r="W311"/>
      <c r="X311" s="136" t="s">
        <v>858</v>
      </c>
      <c r="Y311"/>
      <c r="Z311"/>
      <c r="AA311"/>
      <c r="AD311" s="26"/>
      <c r="AE311" s="26"/>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row>
    <row r="312" spans="1:144">
      <c r="A312" s="7"/>
      <c r="B312" s="7"/>
      <c r="C312"/>
      <c r="D312"/>
      <c r="E312"/>
      <c r="F312"/>
      <c r="G312"/>
      <c r="H312"/>
      <c r="I312"/>
      <c r="K312"/>
      <c r="N312"/>
      <c r="O312"/>
      <c r="P312" s="15"/>
      <c r="Q312" s="15"/>
      <c r="R312"/>
      <c r="S312"/>
      <c r="T312" s="160"/>
      <c r="V312"/>
      <c r="W312"/>
      <c r="X312" s="136">
        <v>5</v>
      </c>
      <c r="Y312"/>
      <c r="Z312"/>
      <c r="AA312"/>
      <c r="AD312" s="26"/>
      <c r="AE312" s="26"/>
      <c r="AI312" s="137"/>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row>
    <row r="313" spans="1:144">
      <c r="A313" s="7"/>
      <c r="B313" s="7"/>
      <c r="C313"/>
      <c r="D313"/>
      <c r="E313"/>
      <c r="F313"/>
      <c r="G313"/>
      <c r="H313"/>
      <c r="I313"/>
      <c r="K313"/>
      <c r="N313"/>
      <c r="O313"/>
      <c r="P313" s="15"/>
      <c r="Q313" s="15"/>
      <c r="R313"/>
      <c r="S313"/>
      <c r="T313" s="160"/>
      <c r="V313"/>
      <c r="W313"/>
      <c r="X313" s="136" t="s">
        <v>337</v>
      </c>
      <c r="Y313"/>
      <c r="Z313"/>
      <c r="AA313"/>
      <c r="AD313" s="26"/>
      <c r="AE313" s="26"/>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row>
    <row r="314" spans="1:144">
      <c r="A314" s="7"/>
      <c r="B314" s="7"/>
      <c r="C314"/>
      <c r="D314"/>
      <c r="E314"/>
      <c r="F314"/>
      <c r="G314"/>
      <c r="H314"/>
      <c r="I314"/>
      <c r="K314"/>
      <c r="N314"/>
      <c r="O314"/>
      <c r="P314" s="15"/>
      <c r="Q314" s="15"/>
      <c r="R314"/>
      <c r="S314"/>
      <c r="T314" s="160"/>
      <c r="V314"/>
      <c r="W314"/>
      <c r="X314" s="136" t="s">
        <v>337</v>
      </c>
      <c r="Y314"/>
      <c r="Z314"/>
      <c r="AA314"/>
      <c r="AD314" s="26"/>
      <c r="AE314" s="26"/>
      <c r="AI314" s="137"/>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row>
    <row r="315" spans="1:144">
      <c r="A315" s="7"/>
      <c r="B315" s="7"/>
      <c r="C315"/>
      <c r="D315"/>
      <c r="E315"/>
      <c r="F315"/>
      <c r="G315"/>
      <c r="H315"/>
      <c r="I315"/>
      <c r="K315"/>
      <c r="N315"/>
      <c r="O315"/>
      <c r="P315" s="15"/>
      <c r="Q315" s="15"/>
      <c r="R315"/>
      <c r="S315"/>
      <c r="T315" s="160"/>
      <c r="V315"/>
      <c r="W315"/>
      <c r="X315" s="136">
        <v>0.10299999999999999</v>
      </c>
      <c r="Y315"/>
      <c r="Z315"/>
      <c r="AA315"/>
      <c r="AD315" s="26"/>
      <c r="AE315" s="26"/>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row>
    <row r="316" spans="1:144">
      <c r="A316" s="7"/>
      <c r="B316" s="7"/>
      <c r="C316"/>
      <c r="D316"/>
      <c r="E316"/>
      <c r="F316"/>
      <c r="G316"/>
      <c r="H316"/>
      <c r="I316"/>
      <c r="K316"/>
      <c r="N316"/>
      <c r="O316"/>
      <c r="P316" s="15"/>
      <c r="Q316" s="15"/>
      <c r="R316"/>
      <c r="S316"/>
      <c r="T316" s="160"/>
      <c r="V316"/>
      <c r="W316"/>
      <c r="X316" s="136">
        <v>164.89</v>
      </c>
      <c r="Y316"/>
      <c r="Z316"/>
      <c r="AA316"/>
      <c r="AD316" s="26"/>
      <c r="AE316" s="2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row>
    <row r="317" spans="1:144">
      <c r="A317" s="7"/>
      <c r="B317" s="7"/>
      <c r="C317"/>
      <c r="D317"/>
      <c r="E317"/>
      <c r="F317"/>
      <c r="G317"/>
      <c r="H317"/>
      <c r="I317"/>
      <c r="K317"/>
      <c r="N317"/>
      <c r="O317"/>
      <c r="P317" s="15"/>
      <c r="Q317" s="15"/>
      <c r="R317"/>
      <c r="S317"/>
      <c r="T317" s="160"/>
      <c r="V317"/>
      <c r="W317"/>
      <c r="X317" s="136" t="s">
        <v>858</v>
      </c>
      <c r="Y317"/>
      <c r="Z317"/>
      <c r="AA317"/>
      <c r="AD317" s="26"/>
      <c r="AE317" s="26"/>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row>
    <row r="318" spans="1:144">
      <c r="A318" s="7"/>
      <c r="B318" s="7"/>
      <c r="C318"/>
      <c r="D318"/>
      <c r="E318"/>
      <c r="F318"/>
      <c r="G318"/>
      <c r="H318"/>
      <c r="I318"/>
      <c r="K318"/>
      <c r="N318"/>
      <c r="O318"/>
      <c r="P318" s="15"/>
      <c r="Q318" s="15"/>
      <c r="R318"/>
      <c r="S318"/>
      <c r="T318" s="160"/>
      <c r="V318"/>
      <c r="W318"/>
      <c r="X318" s="136" t="s">
        <v>858</v>
      </c>
      <c r="Y318"/>
      <c r="Z318"/>
      <c r="AA318"/>
      <c r="AD318" s="26"/>
      <c r="AE318" s="26"/>
      <c r="AI318" s="137"/>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row>
    <row r="319" spans="1:144">
      <c r="A319" s="7"/>
      <c r="B319" s="7"/>
      <c r="C319"/>
      <c r="D319"/>
      <c r="E319"/>
      <c r="F319"/>
      <c r="G319"/>
      <c r="H319"/>
      <c r="I319"/>
      <c r="K319"/>
      <c r="N319"/>
      <c r="O319"/>
      <c r="P319" s="15"/>
      <c r="Q319" s="15"/>
      <c r="R319"/>
      <c r="S319"/>
      <c r="T319" s="160"/>
      <c r="V319"/>
      <c r="W319"/>
      <c r="X319" s="136">
        <v>471</v>
      </c>
      <c r="Y319"/>
      <c r="Z319"/>
      <c r="AA319"/>
      <c r="AD319" s="26"/>
      <c r="AE319" s="26"/>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row>
    <row r="320" spans="1:144">
      <c r="A320" s="7"/>
      <c r="B320" s="7"/>
      <c r="C320"/>
      <c r="D320"/>
      <c r="E320"/>
      <c r="F320"/>
      <c r="G320"/>
      <c r="H320"/>
      <c r="I320"/>
      <c r="K320"/>
      <c r="N320"/>
      <c r="O320"/>
      <c r="P320" s="15"/>
      <c r="Q320" s="15"/>
      <c r="R320"/>
      <c r="S320"/>
      <c r="T320" s="160"/>
      <c r="V320"/>
      <c r="W320"/>
      <c r="X320" s="136" t="s">
        <v>337</v>
      </c>
      <c r="Y320"/>
      <c r="Z320"/>
      <c r="AA320"/>
      <c r="AD320" s="26"/>
      <c r="AE320" s="26"/>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row>
    <row r="321" spans="1:144">
      <c r="A321" s="7"/>
      <c r="B321" s="7"/>
      <c r="C321"/>
      <c r="D321"/>
      <c r="E321"/>
      <c r="F321"/>
      <c r="G321"/>
      <c r="H321"/>
      <c r="I321"/>
      <c r="K321"/>
      <c r="N321"/>
      <c r="O321"/>
      <c r="P321" s="15"/>
      <c r="Q321" s="15"/>
      <c r="R321"/>
      <c r="S321"/>
      <c r="T321" s="160"/>
      <c r="V321"/>
      <c r="W321"/>
      <c r="X321" s="136" t="s">
        <v>337</v>
      </c>
      <c r="Y321"/>
      <c r="Z321"/>
      <c r="AA321"/>
      <c r="AD321" s="26"/>
      <c r="AE321" s="26"/>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row>
    <row r="322" spans="1:144">
      <c r="A322" s="7"/>
      <c r="B322" s="7"/>
      <c r="C322"/>
      <c r="D322"/>
      <c r="E322"/>
      <c r="F322"/>
      <c r="G322"/>
      <c r="H322"/>
      <c r="I322"/>
      <c r="K322"/>
      <c r="N322"/>
      <c r="O322"/>
      <c r="P322" s="15"/>
      <c r="Q322" s="15"/>
      <c r="R322"/>
      <c r="S322"/>
      <c r="T322" s="160"/>
      <c r="V322"/>
      <c r="W322"/>
      <c r="X322" s="136" t="s">
        <v>337</v>
      </c>
      <c r="Y322"/>
      <c r="Z322"/>
      <c r="AA322"/>
      <c r="AD322" s="26"/>
      <c r="AE322" s="26"/>
      <c r="AI322" s="137"/>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row>
    <row r="323" spans="1:144">
      <c r="A323" s="7"/>
      <c r="B323" s="7"/>
      <c r="C323"/>
      <c r="D323"/>
      <c r="E323"/>
      <c r="F323"/>
      <c r="G323"/>
      <c r="H323"/>
      <c r="I323"/>
      <c r="K323"/>
      <c r="N323"/>
      <c r="O323"/>
      <c r="P323" s="15"/>
      <c r="Q323" s="15"/>
      <c r="R323"/>
      <c r="S323"/>
      <c r="T323" s="160"/>
      <c r="V323"/>
      <c r="W323"/>
      <c r="X323" s="136">
        <v>471</v>
      </c>
      <c r="Y323"/>
      <c r="Z323"/>
      <c r="AA323"/>
      <c r="AD323" s="26"/>
      <c r="AE323" s="26"/>
      <c r="AI323" s="137"/>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row>
    <row r="324" spans="1:144">
      <c r="A324" s="7"/>
      <c r="B324" s="7"/>
      <c r="C324"/>
      <c r="D324"/>
      <c r="E324"/>
      <c r="F324"/>
      <c r="G324"/>
      <c r="H324"/>
      <c r="I324"/>
      <c r="K324"/>
      <c r="N324"/>
      <c r="O324"/>
      <c r="P324" s="15"/>
      <c r="Q324" s="15"/>
      <c r="R324"/>
      <c r="S324"/>
      <c r="T324" s="160"/>
      <c r="V324"/>
      <c r="W324"/>
      <c r="X324" s="136" t="s">
        <v>858</v>
      </c>
      <c r="Y324"/>
      <c r="Z324"/>
      <c r="AA324"/>
      <c r="AD324" s="26"/>
      <c r="AE324" s="26"/>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row>
    <row r="325" spans="1:144">
      <c r="A325" s="7"/>
      <c r="B325" s="7"/>
      <c r="C325"/>
      <c r="D325"/>
      <c r="E325"/>
      <c r="F325"/>
      <c r="G325"/>
      <c r="H325"/>
      <c r="I325"/>
      <c r="K325"/>
      <c r="N325"/>
      <c r="O325"/>
      <c r="P325" s="15"/>
      <c r="Q325" s="15"/>
      <c r="R325"/>
      <c r="S325"/>
      <c r="T325" s="160"/>
      <c r="V325"/>
      <c r="W325"/>
      <c r="X325" s="136" t="s">
        <v>858</v>
      </c>
      <c r="Y325"/>
      <c r="Z325"/>
      <c r="AA325"/>
      <c r="AD325" s="26"/>
      <c r="AE325" s="26"/>
      <c r="AI325" s="137"/>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row>
    <row r="326" spans="1:144">
      <c r="A326" s="7"/>
      <c r="B326" s="7"/>
      <c r="C326"/>
      <c r="D326"/>
      <c r="E326"/>
      <c r="F326"/>
      <c r="G326"/>
      <c r="H326"/>
      <c r="I326"/>
      <c r="K326"/>
      <c r="N326"/>
      <c r="O326"/>
      <c r="P326" s="15"/>
      <c r="Q326" s="15"/>
      <c r="R326"/>
      <c r="S326"/>
      <c r="T326" s="160"/>
      <c r="V326"/>
      <c r="W326"/>
      <c r="X326" s="136">
        <v>4</v>
      </c>
      <c r="Y326"/>
      <c r="Z326"/>
      <c r="AA326"/>
      <c r="AD326" s="26"/>
      <c r="AE326" s="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row>
    <row r="327" spans="1:144">
      <c r="A327" s="7"/>
      <c r="B327" s="7"/>
      <c r="C327"/>
      <c r="D327"/>
      <c r="E327"/>
      <c r="F327"/>
      <c r="G327"/>
      <c r="H327"/>
      <c r="I327"/>
      <c r="K327"/>
      <c r="N327"/>
      <c r="O327"/>
      <c r="P327" s="15"/>
      <c r="Q327" s="15"/>
      <c r="R327"/>
      <c r="S327"/>
      <c r="T327" s="160"/>
      <c r="V327"/>
      <c r="W327"/>
      <c r="X327" s="136" t="s">
        <v>858</v>
      </c>
      <c r="Y327"/>
      <c r="Z327"/>
      <c r="AA327"/>
      <c r="AD327" s="26"/>
      <c r="AE327" s="26"/>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row>
    <row r="328" spans="1:144">
      <c r="A328" s="7"/>
      <c r="B328" s="7"/>
      <c r="C328"/>
      <c r="D328"/>
      <c r="E328"/>
      <c r="F328"/>
      <c r="G328"/>
      <c r="H328"/>
      <c r="I328"/>
      <c r="K328"/>
      <c r="N328"/>
      <c r="O328"/>
      <c r="P328" s="15"/>
      <c r="Q328" s="15"/>
      <c r="R328"/>
      <c r="S328"/>
      <c r="T328" s="160"/>
      <c r="V328"/>
      <c r="W328"/>
      <c r="X328" s="136">
        <v>22.07</v>
      </c>
      <c r="Y328"/>
      <c r="Z328"/>
      <c r="AA328"/>
      <c r="AD328" s="26"/>
      <c r="AE328" s="26"/>
      <c r="AI328" s="137"/>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row>
    <row r="329" spans="1:144">
      <c r="A329" s="7"/>
      <c r="B329" s="7"/>
      <c r="C329"/>
      <c r="D329"/>
      <c r="E329"/>
      <c r="F329"/>
      <c r="G329"/>
      <c r="H329"/>
      <c r="I329"/>
      <c r="K329"/>
      <c r="N329"/>
      <c r="O329"/>
      <c r="P329" s="15"/>
      <c r="Q329" s="15"/>
      <c r="R329"/>
      <c r="S329"/>
      <c r="T329" s="160"/>
      <c r="V329"/>
      <c r="W329"/>
      <c r="X329" s="136" t="s">
        <v>337</v>
      </c>
      <c r="Y329"/>
      <c r="Z329"/>
      <c r="AA329"/>
      <c r="AD329" s="26"/>
      <c r="AE329" s="26"/>
      <c r="AI329" s="137"/>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row>
    <row r="330" spans="1:144">
      <c r="A330" s="7"/>
      <c r="B330" s="7"/>
      <c r="C330"/>
      <c r="D330"/>
      <c r="E330"/>
      <c r="F330"/>
      <c r="G330"/>
      <c r="H330"/>
      <c r="I330"/>
      <c r="K330"/>
      <c r="N330"/>
      <c r="O330"/>
      <c r="P330" s="15"/>
      <c r="Q330" s="15"/>
      <c r="R330"/>
      <c r="S330"/>
      <c r="T330" s="160"/>
      <c r="V330"/>
      <c r="W330"/>
      <c r="X330" s="136">
        <v>341</v>
      </c>
      <c r="Y330"/>
      <c r="Z330"/>
      <c r="AA330"/>
      <c r="AD330" s="26"/>
      <c r="AE330" s="26"/>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row>
    <row r="331" spans="1:144">
      <c r="A331" s="7"/>
      <c r="B331" s="7"/>
      <c r="C331"/>
      <c r="D331"/>
      <c r="E331"/>
      <c r="F331"/>
      <c r="G331"/>
      <c r="H331"/>
      <c r="I331"/>
      <c r="K331"/>
      <c r="N331"/>
      <c r="O331"/>
      <c r="P331" s="15"/>
      <c r="Q331" s="15"/>
      <c r="R331"/>
      <c r="S331"/>
      <c r="T331" s="160"/>
      <c r="V331"/>
      <c r="W331"/>
      <c r="X331" s="136" t="s">
        <v>337</v>
      </c>
      <c r="Y331"/>
      <c r="Z331"/>
      <c r="AA331"/>
      <c r="AD331" s="26"/>
      <c r="AE331" s="26"/>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row>
    <row r="332" spans="1:144">
      <c r="A332" s="7"/>
      <c r="B332" s="7"/>
      <c r="C332"/>
      <c r="D332"/>
      <c r="E332"/>
      <c r="F332"/>
      <c r="G332"/>
      <c r="H332"/>
      <c r="I332"/>
      <c r="K332"/>
      <c r="N332"/>
      <c r="O332"/>
      <c r="P332" s="15"/>
      <c r="Q332" s="15"/>
      <c r="R332"/>
      <c r="S332"/>
      <c r="T332" s="160"/>
      <c r="V332"/>
      <c r="W332"/>
      <c r="X332" s="136" t="s">
        <v>337</v>
      </c>
      <c r="Y332"/>
      <c r="Z332"/>
      <c r="AA332"/>
      <c r="AD332" s="26"/>
      <c r="AE332" s="26"/>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row>
    <row r="333" spans="1:144">
      <c r="A333" s="7"/>
      <c r="B333" s="7"/>
      <c r="C333"/>
      <c r="D333"/>
      <c r="E333"/>
      <c r="F333"/>
      <c r="G333"/>
      <c r="H333"/>
      <c r="I333"/>
      <c r="K333"/>
      <c r="N333"/>
      <c r="O333"/>
      <c r="P333" s="15"/>
      <c r="Q333" s="15"/>
      <c r="R333"/>
      <c r="S333"/>
      <c r="T333" s="160"/>
      <c r="V333"/>
      <c r="W333"/>
      <c r="X333" s="136">
        <v>0</v>
      </c>
      <c r="Y333"/>
      <c r="Z333"/>
      <c r="AA333"/>
      <c r="AD333" s="26"/>
      <c r="AE333" s="26"/>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row>
    <row r="334" spans="1:144">
      <c r="A334" s="7"/>
      <c r="B334" s="7"/>
      <c r="C334"/>
      <c r="D334"/>
      <c r="E334"/>
      <c r="F334"/>
      <c r="G334"/>
      <c r="H334"/>
      <c r="I334"/>
      <c r="K334"/>
      <c r="N334"/>
      <c r="O334"/>
      <c r="P334" s="15"/>
      <c r="Q334" s="15"/>
      <c r="R334"/>
      <c r="S334"/>
      <c r="T334" s="160"/>
      <c r="V334"/>
      <c r="W334"/>
      <c r="X334" s="136" t="s">
        <v>858</v>
      </c>
      <c r="Y334"/>
      <c r="Z334"/>
      <c r="AA334"/>
      <c r="AD334" s="26"/>
      <c r="AE334" s="26"/>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row>
    <row r="335" spans="1:144">
      <c r="A335" s="7"/>
      <c r="B335" s="7"/>
      <c r="C335"/>
      <c r="D335"/>
      <c r="E335"/>
      <c r="F335"/>
      <c r="G335"/>
      <c r="H335"/>
      <c r="I335"/>
      <c r="K335"/>
      <c r="N335"/>
      <c r="O335"/>
      <c r="P335" s="15"/>
      <c r="Q335" s="15"/>
      <c r="R335"/>
      <c r="S335"/>
      <c r="T335" s="160"/>
      <c r="V335"/>
      <c r="W335"/>
      <c r="X335" s="136" t="s">
        <v>337</v>
      </c>
      <c r="Y335"/>
      <c r="Z335"/>
      <c r="AA335"/>
      <c r="AD335" s="26"/>
      <c r="AE335" s="26"/>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row>
    <row r="336" spans="1:144">
      <c r="A336" s="7"/>
      <c r="B336" s="7"/>
      <c r="C336"/>
      <c r="D336"/>
      <c r="E336"/>
      <c r="F336"/>
      <c r="G336"/>
      <c r="H336"/>
      <c r="I336"/>
      <c r="K336"/>
      <c r="N336"/>
      <c r="O336"/>
      <c r="P336" s="15"/>
      <c r="Q336" s="15"/>
      <c r="R336"/>
      <c r="S336"/>
      <c r="T336" s="160"/>
      <c r="V336"/>
      <c r="W336"/>
      <c r="X336" s="136">
        <v>19248</v>
      </c>
      <c r="Y336"/>
      <c r="Z336"/>
      <c r="AA336"/>
      <c r="AD336" s="26"/>
      <c r="AE336" s="2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row>
    <row r="337" spans="1:144">
      <c r="A337" s="7"/>
      <c r="B337" s="7"/>
      <c r="C337"/>
      <c r="D337"/>
      <c r="E337"/>
      <c r="F337"/>
      <c r="G337"/>
      <c r="H337"/>
      <c r="I337"/>
      <c r="K337"/>
      <c r="N337"/>
      <c r="O337"/>
      <c r="P337" s="15"/>
      <c r="Q337" s="15"/>
      <c r="R337"/>
      <c r="S337"/>
      <c r="T337" s="160"/>
      <c r="V337"/>
      <c r="W337"/>
      <c r="X337" s="136">
        <v>3.3126000000000002E-3</v>
      </c>
      <c r="Y337"/>
      <c r="Z337"/>
      <c r="AA337"/>
      <c r="AD337" s="26"/>
      <c r="AE337" s="26"/>
      <c r="AI337" s="1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row>
    <row r="338" spans="1:144">
      <c r="A338" s="7"/>
      <c r="B338" s="7"/>
      <c r="C338"/>
      <c r="D338"/>
      <c r="E338"/>
      <c r="F338"/>
      <c r="G338"/>
      <c r="H338"/>
      <c r="I338"/>
      <c r="K338"/>
      <c r="N338"/>
      <c r="O338"/>
      <c r="P338" s="15"/>
      <c r="Q338" s="15"/>
      <c r="R338"/>
      <c r="S338"/>
      <c r="T338" s="160"/>
      <c r="V338"/>
      <c r="W338"/>
      <c r="X338" s="136">
        <v>0</v>
      </c>
      <c r="Y338"/>
      <c r="Z338"/>
      <c r="AA338"/>
      <c r="AD338" s="26"/>
      <c r="AE338" s="26"/>
      <c r="AI338" s="137"/>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row>
    <row r="339" spans="1:144">
      <c r="A339" s="7"/>
      <c r="B339" s="7"/>
      <c r="C339"/>
      <c r="D339"/>
      <c r="E339"/>
      <c r="F339"/>
      <c r="G339"/>
      <c r="H339"/>
      <c r="I339"/>
      <c r="K339"/>
      <c r="N339"/>
      <c r="O339"/>
      <c r="P339" s="15"/>
      <c r="Q339" s="15"/>
      <c r="R339"/>
      <c r="S339"/>
      <c r="T339" s="159"/>
      <c r="V339"/>
      <c r="W339"/>
      <c r="X339" s="136">
        <v>345</v>
      </c>
      <c r="Y339"/>
      <c r="Z339"/>
      <c r="AA339"/>
      <c r="AD339" s="26"/>
      <c r="AE339" s="26"/>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row>
    <row r="340" spans="1:144">
      <c r="A340" s="7"/>
      <c r="B340" s="7"/>
      <c r="C340"/>
      <c r="D340"/>
      <c r="E340"/>
      <c r="F340"/>
      <c r="G340"/>
      <c r="H340"/>
      <c r="I340"/>
      <c r="K340"/>
      <c r="N340"/>
      <c r="O340"/>
      <c r="P340" s="15"/>
      <c r="Q340" s="15"/>
      <c r="R340"/>
      <c r="S340"/>
      <c r="T340" s="160"/>
      <c r="V340"/>
      <c r="W340"/>
      <c r="X340" s="136" t="s">
        <v>337</v>
      </c>
      <c r="Y340"/>
      <c r="Z340"/>
      <c r="AA340"/>
      <c r="AD340" s="26"/>
      <c r="AE340" s="26"/>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row>
    <row r="341" spans="1:144">
      <c r="A341" s="7"/>
      <c r="B341" s="7"/>
      <c r="C341"/>
      <c r="D341"/>
      <c r="E341"/>
      <c r="F341"/>
      <c r="G341"/>
      <c r="H341"/>
      <c r="I341"/>
      <c r="K341"/>
      <c r="N341"/>
      <c r="O341"/>
      <c r="P341" s="15"/>
      <c r="Q341" s="15"/>
      <c r="R341"/>
      <c r="S341"/>
      <c r="T341" s="160"/>
      <c r="V341"/>
      <c r="W341"/>
      <c r="X341" s="136" t="s">
        <v>337</v>
      </c>
      <c r="Y341"/>
      <c r="Z341"/>
      <c r="AA341"/>
      <c r="AD341" s="26"/>
      <c r="AE341" s="26"/>
      <c r="AI341" s="137"/>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row>
    <row r="342" spans="1:144">
      <c r="A342" s="7"/>
      <c r="B342" s="7"/>
      <c r="C342"/>
      <c r="D342"/>
      <c r="E342"/>
      <c r="F342"/>
      <c r="G342"/>
      <c r="H342"/>
      <c r="I342"/>
      <c r="K342"/>
      <c r="N342"/>
      <c r="O342"/>
      <c r="P342" s="15"/>
      <c r="Q342" s="15"/>
      <c r="R342"/>
      <c r="S342"/>
      <c r="T342" s="160"/>
      <c r="V342"/>
      <c r="W342"/>
      <c r="X342" s="136">
        <v>3493</v>
      </c>
      <c r="Y342"/>
      <c r="Z342"/>
      <c r="AA342"/>
      <c r="AD342" s="26"/>
      <c r="AE342" s="26"/>
      <c r="AI342" s="137"/>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row>
    <row r="343" spans="1:144">
      <c r="A343" s="7"/>
      <c r="B343" s="7"/>
      <c r="C343"/>
      <c r="D343"/>
      <c r="E343"/>
      <c r="F343"/>
      <c r="G343"/>
      <c r="H343"/>
      <c r="I343"/>
      <c r="K343"/>
      <c r="N343"/>
      <c r="O343"/>
      <c r="P343" s="15"/>
      <c r="Q343" s="15"/>
      <c r="R343"/>
      <c r="S343"/>
      <c r="T343" s="160"/>
      <c r="V343"/>
      <c r="W343"/>
      <c r="X343" s="136" t="s">
        <v>337</v>
      </c>
      <c r="Y343"/>
      <c r="Z343"/>
      <c r="AA343"/>
      <c r="AD343" s="26"/>
      <c r="AE343" s="26"/>
      <c r="AI343" s="137"/>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row>
    <row r="344" spans="1:144">
      <c r="A344" s="7"/>
      <c r="B344" s="7"/>
      <c r="C344"/>
      <c r="D344"/>
      <c r="E344"/>
      <c r="F344"/>
      <c r="G344"/>
      <c r="H344"/>
      <c r="I344"/>
      <c r="K344"/>
      <c r="N344"/>
      <c r="O344"/>
      <c r="P344" s="15"/>
      <c r="Q344" s="15"/>
      <c r="R344"/>
      <c r="S344"/>
      <c r="T344" s="160"/>
      <c r="V344"/>
      <c r="W344"/>
      <c r="X344" s="136">
        <v>2700</v>
      </c>
      <c r="Y344"/>
      <c r="Z344"/>
      <c r="AA344"/>
      <c r="AD344" s="26"/>
      <c r="AE344" s="26"/>
      <c r="AI344" s="137"/>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row>
    <row r="345" spans="1:144">
      <c r="A345" s="7"/>
      <c r="B345" s="7"/>
      <c r="C345"/>
      <c r="D345"/>
      <c r="E345"/>
      <c r="F345"/>
      <c r="G345"/>
      <c r="H345"/>
      <c r="I345"/>
      <c r="K345"/>
      <c r="N345"/>
      <c r="O345"/>
      <c r="P345" s="15"/>
      <c r="Q345" s="15"/>
      <c r="R345"/>
      <c r="S345"/>
      <c r="T345" s="160"/>
      <c r="V345"/>
      <c r="W345"/>
      <c r="X345" s="136">
        <v>425</v>
      </c>
      <c r="Y345"/>
      <c r="Z345"/>
      <c r="AA345"/>
      <c r="AD345" s="26"/>
      <c r="AE345" s="26"/>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row>
    <row r="346" spans="1:144">
      <c r="A346" s="7"/>
      <c r="B346" s="7"/>
      <c r="C346"/>
      <c r="D346"/>
      <c r="E346"/>
      <c r="F346"/>
      <c r="G346"/>
      <c r="H346"/>
      <c r="I346"/>
      <c r="K346"/>
      <c r="N346"/>
      <c r="O346"/>
      <c r="P346" s="15"/>
      <c r="Q346" s="15"/>
      <c r="R346"/>
      <c r="S346"/>
      <c r="T346" s="160"/>
      <c r="V346"/>
      <c r="W346"/>
      <c r="X346" s="136" t="s">
        <v>337</v>
      </c>
      <c r="Y346"/>
      <c r="Z346"/>
      <c r="AA346"/>
      <c r="AD346" s="26"/>
      <c r="AE346" s="26"/>
      <c r="AG346" s="6"/>
      <c r="AI346" s="137"/>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row>
    <row r="347" spans="1:144">
      <c r="A347" s="7"/>
      <c r="B347" s="7"/>
      <c r="C347"/>
      <c r="D347"/>
      <c r="E347"/>
      <c r="F347"/>
      <c r="G347"/>
      <c r="H347"/>
      <c r="I347"/>
      <c r="K347"/>
      <c r="N347"/>
      <c r="O347"/>
      <c r="P347" s="15"/>
      <c r="Q347" s="15"/>
      <c r="R347"/>
      <c r="S347"/>
      <c r="T347" s="160"/>
      <c r="V347"/>
      <c r="W347"/>
      <c r="X347" s="136">
        <v>26.4</v>
      </c>
      <c r="Y347"/>
      <c r="Z347"/>
      <c r="AA347"/>
      <c r="AD347" s="26"/>
      <c r="AE347" s="26"/>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row>
    <row r="348" spans="1:144">
      <c r="A348" s="7"/>
      <c r="B348" s="7"/>
      <c r="C348"/>
      <c r="D348"/>
      <c r="E348"/>
      <c r="F348"/>
      <c r="G348"/>
      <c r="H348"/>
      <c r="I348"/>
      <c r="K348"/>
      <c r="N348"/>
      <c r="O348"/>
      <c r="P348" s="15"/>
      <c r="Q348" s="15"/>
      <c r="R348"/>
      <c r="S348"/>
      <c r="T348" s="160"/>
      <c r="V348"/>
      <c r="W348"/>
      <c r="X348" s="136">
        <v>0.34</v>
      </c>
      <c r="Y348"/>
      <c r="Z348"/>
      <c r="AA348"/>
      <c r="AD348" s="26"/>
      <c r="AE348" s="26"/>
      <c r="AI348" s="137"/>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row>
    <row r="349" spans="1:144">
      <c r="A349" s="7"/>
      <c r="B349" s="7"/>
      <c r="C349"/>
      <c r="D349"/>
      <c r="E349"/>
      <c r="F349"/>
      <c r="G349"/>
      <c r="H349"/>
      <c r="I349"/>
      <c r="K349"/>
      <c r="N349"/>
      <c r="O349"/>
      <c r="P349" s="15"/>
      <c r="Q349" s="15"/>
      <c r="R349"/>
      <c r="S349"/>
      <c r="T349" s="160"/>
      <c r="V349"/>
      <c r="W349"/>
      <c r="X349" s="136" t="s">
        <v>337</v>
      </c>
      <c r="Y349"/>
      <c r="Z349"/>
      <c r="AA349"/>
      <c r="AD349" s="26"/>
      <c r="AE349" s="26"/>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row>
    <row r="350" spans="1:144">
      <c r="A350" s="7"/>
      <c r="B350" s="7"/>
      <c r="C350"/>
      <c r="D350"/>
      <c r="E350"/>
      <c r="F350"/>
      <c r="G350"/>
      <c r="H350"/>
      <c r="I350"/>
      <c r="K350"/>
      <c r="N350"/>
      <c r="O350"/>
      <c r="P350" s="15"/>
      <c r="Q350" s="15"/>
      <c r="R350"/>
      <c r="S350"/>
      <c r="T350" s="160"/>
      <c r="V350"/>
      <c r="W350"/>
      <c r="X350" s="136" t="s">
        <v>858</v>
      </c>
      <c r="Y350"/>
      <c r="Z350"/>
      <c r="AA350"/>
      <c r="AD350" s="26"/>
      <c r="AE350" s="26"/>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row>
    <row r="351" spans="1:144">
      <c r="A351" s="7"/>
      <c r="B351" s="7"/>
      <c r="C351"/>
      <c r="D351"/>
      <c r="E351"/>
      <c r="F351"/>
      <c r="G351"/>
      <c r="H351"/>
      <c r="I351"/>
      <c r="K351"/>
      <c r="N351"/>
      <c r="O351"/>
      <c r="P351" s="15"/>
      <c r="Q351" s="15"/>
      <c r="R351"/>
      <c r="S351"/>
      <c r="T351" s="160"/>
      <c r="V351"/>
      <c r="W351"/>
      <c r="X351" s="136" t="s">
        <v>337</v>
      </c>
      <c r="Y351"/>
      <c r="Z351"/>
      <c r="AA351"/>
      <c r="AD351" s="26"/>
      <c r="AE351" s="26"/>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row>
    <row r="352" spans="1:144">
      <c r="A352" s="7"/>
      <c r="B352" s="7"/>
      <c r="C352"/>
      <c r="D352"/>
      <c r="E352"/>
      <c r="F352"/>
      <c r="G352"/>
      <c r="H352"/>
      <c r="I352"/>
      <c r="K352"/>
      <c r="N352"/>
      <c r="O352"/>
      <c r="P352" s="15"/>
      <c r="Q352" s="15"/>
      <c r="R352"/>
      <c r="S352"/>
      <c r="T352" s="160"/>
      <c r="V352"/>
      <c r="W352"/>
      <c r="X352" s="136">
        <v>1.4999999999999999E-2</v>
      </c>
      <c r="Y352"/>
      <c r="Z352"/>
      <c r="AA352"/>
      <c r="AD352" s="26"/>
      <c r="AE352" s="26"/>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row>
    <row r="353" spans="1:144">
      <c r="A353" s="7"/>
      <c r="B353" s="7"/>
      <c r="C353"/>
      <c r="D353"/>
      <c r="E353"/>
      <c r="F353"/>
      <c r="G353"/>
      <c r="H353"/>
      <c r="I353"/>
      <c r="K353"/>
      <c r="N353"/>
      <c r="O353"/>
      <c r="P353" s="15"/>
      <c r="Q353" s="15"/>
      <c r="R353"/>
      <c r="S353"/>
      <c r="T353" s="160"/>
      <c r="V353"/>
      <c r="W353"/>
      <c r="X353" s="136" t="s">
        <v>337</v>
      </c>
      <c r="Y353"/>
      <c r="Z353"/>
      <c r="AA353"/>
      <c r="AD353" s="26"/>
      <c r="AE353" s="26"/>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row>
    <row r="354" spans="1:144">
      <c r="A354" s="7"/>
      <c r="B354" s="7"/>
      <c r="C354"/>
      <c r="D354"/>
      <c r="E354"/>
      <c r="F354"/>
      <c r="G354"/>
      <c r="H354"/>
      <c r="I354"/>
      <c r="K354"/>
      <c r="N354"/>
      <c r="O354"/>
      <c r="P354" s="15"/>
      <c r="Q354" s="15"/>
      <c r="R354"/>
      <c r="S354"/>
      <c r="T354" s="160"/>
      <c r="V354"/>
      <c r="W354"/>
      <c r="X354" s="136" t="s">
        <v>337</v>
      </c>
      <c r="Y354"/>
      <c r="Z354"/>
      <c r="AA354"/>
      <c r="AD354" s="26"/>
      <c r="AE354" s="26"/>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row>
    <row r="355" spans="1:144">
      <c r="A355" s="7"/>
      <c r="B355" s="7"/>
      <c r="C355"/>
      <c r="D355"/>
      <c r="E355"/>
      <c r="F355"/>
      <c r="G355"/>
      <c r="H355"/>
      <c r="I355"/>
      <c r="K355"/>
      <c r="N355"/>
      <c r="O355"/>
      <c r="P355" s="15"/>
      <c r="Q355" s="15"/>
      <c r="R355"/>
      <c r="S355"/>
      <c r="T355" s="160"/>
      <c r="V355"/>
      <c r="W355"/>
      <c r="X355" s="136">
        <v>0</v>
      </c>
      <c r="Y355"/>
      <c r="Z355"/>
      <c r="AA355"/>
      <c r="AD355" s="26"/>
      <c r="AE355" s="26"/>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row>
    <row r="356" spans="1:144">
      <c r="A356" s="7"/>
      <c r="B356" s="7"/>
      <c r="C356"/>
      <c r="D356"/>
      <c r="E356"/>
      <c r="F356"/>
      <c r="G356"/>
      <c r="H356"/>
      <c r="I356"/>
      <c r="K356"/>
      <c r="N356"/>
      <c r="O356"/>
      <c r="P356" s="15"/>
      <c r="Q356" s="15"/>
      <c r="R356"/>
      <c r="S356"/>
      <c r="T356" s="160"/>
      <c r="V356"/>
      <c r="W356"/>
      <c r="X356" s="136" t="s">
        <v>858</v>
      </c>
      <c r="Y356"/>
      <c r="Z356"/>
      <c r="AA356"/>
      <c r="AD356" s="26"/>
      <c r="AE356" s="2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row>
    <row r="357" spans="1:144">
      <c r="A357" s="7"/>
      <c r="B357" s="7"/>
      <c r="C357"/>
      <c r="D357"/>
      <c r="E357"/>
      <c r="F357"/>
      <c r="G357"/>
      <c r="H357"/>
      <c r="I357"/>
      <c r="K357"/>
      <c r="N357"/>
      <c r="O357"/>
      <c r="P357" s="15"/>
      <c r="Q357" s="15"/>
      <c r="R357"/>
      <c r="S357"/>
      <c r="T357" s="160"/>
      <c r="V357"/>
      <c r="W357"/>
      <c r="X357" s="136" t="s">
        <v>337</v>
      </c>
      <c r="Y357"/>
      <c r="Z357"/>
      <c r="AA357"/>
      <c r="AD357" s="26"/>
      <c r="AE357" s="26"/>
      <c r="AI357" s="13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row>
    <row r="358" spans="1:144">
      <c r="A358" s="7"/>
      <c r="B358" s="7"/>
      <c r="C358"/>
      <c r="D358"/>
      <c r="E358"/>
      <c r="F358"/>
      <c r="G358"/>
      <c r="H358"/>
      <c r="I358"/>
      <c r="K358"/>
      <c r="N358"/>
      <c r="O358"/>
      <c r="P358" s="15"/>
      <c r="Q358" s="15"/>
      <c r="R358"/>
      <c r="S358"/>
      <c r="T358" s="160"/>
      <c r="V358"/>
      <c r="W358"/>
      <c r="X358" s="136">
        <v>0.5</v>
      </c>
      <c r="Y358"/>
      <c r="Z358"/>
      <c r="AA358"/>
      <c r="AD358" s="26"/>
      <c r="AE358" s="26"/>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row>
    <row r="359" spans="1:144">
      <c r="A359" s="7"/>
      <c r="B359" s="7"/>
      <c r="C359"/>
      <c r="D359"/>
      <c r="E359"/>
      <c r="F359"/>
      <c r="G359"/>
      <c r="H359"/>
      <c r="I359"/>
      <c r="K359"/>
      <c r="N359"/>
      <c r="O359"/>
      <c r="P359" s="15"/>
      <c r="Q359" s="15"/>
      <c r="R359"/>
      <c r="S359"/>
      <c r="T359" s="160"/>
      <c r="V359"/>
      <c r="W359"/>
      <c r="X359" s="136" t="s">
        <v>858</v>
      </c>
      <c r="Y359"/>
      <c r="Z359"/>
      <c r="AA359"/>
      <c r="AD359" s="26"/>
      <c r="AE359" s="26"/>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row>
    <row r="360" spans="1:144">
      <c r="A360" s="7"/>
      <c r="B360" s="7"/>
      <c r="C360"/>
      <c r="D360"/>
      <c r="E360"/>
      <c r="F360"/>
      <c r="G360"/>
      <c r="H360"/>
      <c r="I360"/>
      <c r="K360"/>
      <c r="N360"/>
      <c r="O360"/>
      <c r="P360" s="15"/>
      <c r="Q360" s="15"/>
      <c r="R360"/>
      <c r="S360"/>
      <c r="T360" s="160"/>
      <c r="V360"/>
      <c r="W360"/>
      <c r="X360" s="136" t="s">
        <v>337</v>
      </c>
      <c r="Y360"/>
      <c r="Z360"/>
      <c r="AA360"/>
      <c r="AD360" s="26"/>
      <c r="AE360" s="26"/>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row>
    <row r="361" spans="1:144">
      <c r="A361" s="7"/>
      <c r="B361" s="7"/>
      <c r="C361"/>
      <c r="D361"/>
      <c r="E361"/>
      <c r="F361"/>
      <c r="G361"/>
      <c r="H361"/>
      <c r="I361"/>
      <c r="K361"/>
      <c r="N361"/>
      <c r="O361"/>
      <c r="P361" s="15"/>
      <c r="Q361" s="15"/>
      <c r="R361"/>
      <c r="S361"/>
      <c r="T361" s="160"/>
      <c r="V361"/>
      <c r="W361"/>
      <c r="X361" s="136" t="s">
        <v>858</v>
      </c>
      <c r="Y361"/>
      <c r="Z361"/>
      <c r="AA361"/>
      <c r="AD361" s="26"/>
      <c r="AE361" s="26"/>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row>
    <row r="362" spans="1:144">
      <c r="A362" s="7"/>
      <c r="B362" s="7"/>
      <c r="C362"/>
      <c r="D362"/>
      <c r="E362"/>
      <c r="F362"/>
      <c r="G362"/>
      <c r="H362"/>
      <c r="I362"/>
      <c r="K362"/>
      <c r="N362"/>
      <c r="O362"/>
      <c r="P362" s="15"/>
      <c r="Q362" s="15"/>
      <c r="R362"/>
      <c r="S362"/>
      <c r="T362" s="160"/>
      <c r="V362"/>
      <c r="W362"/>
      <c r="X362" s="136" t="s">
        <v>337</v>
      </c>
      <c r="Y362"/>
      <c r="Z362"/>
      <c r="AA362"/>
      <c r="AD362" s="26"/>
      <c r="AE362" s="26"/>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row>
    <row r="363" spans="1:144">
      <c r="A363" s="7"/>
      <c r="B363" s="7"/>
      <c r="C363"/>
      <c r="D363"/>
      <c r="E363"/>
      <c r="F363"/>
      <c r="G363"/>
      <c r="H363"/>
      <c r="I363"/>
      <c r="K363"/>
      <c r="N363"/>
      <c r="O363"/>
      <c r="P363" s="15"/>
      <c r="Q363" s="15"/>
      <c r="R363"/>
      <c r="S363"/>
      <c r="T363" s="160"/>
      <c r="V363"/>
      <c r="W363"/>
      <c r="X363" s="136" t="s">
        <v>337</v>
      </c>
      <c r="Y363"/>
      <c r="Z363"/>
      <c r="AA363"/>
      <c r="AD363" s="26"/>
      <c r="AE363" s="26"/>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row>
    <row r="364" spans="1:144">
      <c r="A364" s="7"/>
      <c r="B364" s="7"/>
      <c r="C364"/>
      <c r="D364"/>
      <c r="E364"/>
      <c r="F364"/>
      <c r="G364"/>
      <c r="H364"/>
      <c r="I364"/>
      <c r="K364"/>
      <c r="N364"/>
      <c r="O364"/>
      <c r="P364" s="15"/>
      <c r="Q364" s="15"/>
      <c r="R364"/>
      <c r="S364"/>
      <c r="T364" s="160"/>
      <c r="V364"/>
      <c r="W364"/>
      <c r="X364" s="136" t="s">
        <v>858</v>
      </c>
      <c r="Y364"/>
      <c r="Z364"/>
      <c r="AA364"/>
      <c r="AD364" s="26"/>
      <c r="AE364" s="26"/>
      <c r="AI364" s="137"/>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row>
    <row r="365" spans="1:144">
      <c r="A365" s="7"/>
      <c r="B365" s="7"/>
      <c r="C365"/>
      <c r="D365"/>
      <c r="E365"/>
      <c r="F365"/>
      <c r="G365"/>
      <c r="H365"/>
      <c r="I365"/>
      <c r="K365"/>
      <c r="N365"/>
      <c r="O365"/>
      <c r="P365" s="15"/>
      <c r="Q365" s="15"/>
      <c r="R365"/>
      <c r="S365"/>
      <c r="T365" s="160"/>
      <c r="V365"/>
      <c r="W365"/>
      <c r="X365" s="136">
        <v>1.7</v>
      </c>
      <c r="Y365"/>
      <c r="Z365"/>
      <c r="AA365"/>
      <c r="AD365" s="26"/>
      <c r="AE365" s="26"/>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row>
    <row r="366" spans="1:144">
      <c r="A366" s="7"/>
      <c r="B366" s="7"/>
      <c r="C366"/>
      <c r="D366"/>
      <c r="E366"/>
      <c r="F366"/>
      <c r="G366"/>
      <c r="H366"/>
      <c r="I366"/>
      <c r="K366"/>
      <c r="N366"/>
      <c r="O366"/>
      <c r="P366" s="15"/>
      <c r="Q366" s="15"/>
      <c r="R366"/>
      <c r="S366"/>
      <c r="T366" s="160"/>
      <c r="V366"/>
      <c r="W366"/>
      <c r="X366" s="136">
        <v>130</v>
      </c>
      <c r="Y366"/>
      <c r="Z366"/>
      <c r="AA366"/>
      <c r="AD366" s="26"/>
      <c r="AE366" s="26"/>
      <c r="AI366" s="137"/>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row>
    <row r="367" spans="1:144">
      <c r="A367" s="7"/>
      <c r="B367" s="7"/>
      <c r="C367"/>
      <c r="D367"/>
      <c r="E367"/>
      <c r="F367"/>
      <c r="G367"/>
      <c r="H367"/>
      <c r="I367"/>
      <c r="K367"/>
      <c r="N367"/>
      <c r="O367"/>
      <c r="P367" s="15"/>
      <c r="Q367" s="15"/>
      <c r="R367"/>
      <c r="S367"/>
      <c r="T367" s="160"/>
      <c r="V367"/>
      <c r="W367"/>
      <c r="X367" s="136" t="s">
        <v>858</v>
      </c>
      <c r="Y367"/>
      <c r="Z367"/>
      <c r="AA367"/>
      <c r="AD367" s="26"/>
      <c r="AE367" s="26"/>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row>
    <row r="368" spans="1:144">
      <c r="A368" s="7"/>
      <c r="B368" s="7"/>
      <c r="C368"/>
      <c r="D368"/>
      <c r="E368"/>
      <c r="F368"/>
      <c r="G368"/>
      <c r="H368"/>
      <c r="I368"/>
      <c r="K368"/>
      <c r="N368"/>
      <c r="O368"/>
      <c r="P368" s="15"/>
      <c r="Q368" s="15"/>
      <c r="R368"/>
      <c r="S368"/>
      <c r="T368" s="160"/>
      <c r="V368"/>
      <c r="W368"/>
      <c r="X368" s="136" t="s">
        <v>858</v>
      </c>
      <c r="Y368"/>
      <c r="Z368"/>
      <c r="AA368"/>
      <c r="AD368" s="26"/>
      <c r="AE368" s="26"/>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row>
    <row r="369" spans="1:144">
      <c r="A369" s="7"/>
      <c r="B369" s="7"/>
      <c r="C369"/>
      <c r="D369"/>
      <c r="E369"/>
      <c r="F369"/>
      <c r="G369"/>
      <c r="H369"/>
      <c r="I369"/>
      <c r="K369"/>
      <c r="N369"/>
      <c r="O369"/>
      <c r="P369" s="15"/>
      <c r="Q369" s="15"/>
      <c r="R369"/>
      <c r="S369"/>
      <c r="T369" s="160"/>
      <c r="V369"/>
      <c r="W369"/>
      <c r="X369" s="136">
        <v>1</v>
      </c>
      <c r="Y369"/>
      <c r="Z369"/>
      <c r="AA369"/>
      <c r="AD369" s="26"/>
      <c r="AE369" s="26"/>
      <c r="AI369" s="137"/>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row>
    <row r="370" spans="1:144">
      <c r="A370" s="7"/>
      <c r="B370" s="7"/>
      <c r="C370"/>
      <c r="D370"/>
      <c r="E370"/>
      <c r="F370"/>
      <c r="G370"/>
      <c r="H370"/>
      <c r="I370"/>
      <c r="K370"/>
      <c r="N370"/>
      <c r="O370"/>
      <c r="P370" s="15"/>
      <c r="Q370" s="15"/>
      <c r="R370"/>
      <c r="S370"/>
      <c r="T370" s="160"/>
      <c r="V370"/>
      <c r="W370"/>
      <c r="X370" s="136" t="s">
        <v>337</v>
      </c>
      <c r="Y370"/>
      <c r="Z370"/>
      <c r="AA370"/>
      <c r="AD370" s="26"/>
      <c r="AE370" s="26"/>
      <c r="AI370" s="137"/>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row>
    <row r="371" spans="1:144">
      <c r="A371" s="7"/>
      <c r="B371" s="7"/>
      <c r="C371"/>
      <c r="D371"/>
      <c r="E371"/>
      <c r="F371"/>
      <c r="G371"/>
      <c r="H371"/>
      <c r="I371"/>
      <c r="K371"/>
      <c r="N371"/>
      <c r="O371"/>
      <c r="P371" s="15"/>
      <c r="Q371" s="15"/>
      <c r="R371"/>
      <c r="S371"/>
      <c r="T371" s="160"/>
      <c r="V371"/>
      <c r="W371"/>
      <c r="X371" s="136" t="s">
        <v>858</v>
      </c>
      <c r="Y371"/>
      <c r="Z371"/>
      <c r="AA371"/>
      <c r="AD371" s="26"/>
      <c r="AE371" s="26"/>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row>
    <row r="372" spans="1:144">
      <c r="A372" s="7"/>
      <c r="B372" s="7"/>
      <c r="C372"/>
      <c r="D372"/>
      <c r="E372"/>
      <c r="F372"/>
      <c r="G372"/>
      <c r="H372"/>
      <c r="I372"/>
      <c r="K372"/>
      <c r="N372"/>
      <c r="O372"/>
      <c r="P372" s="15"/>
      <c r="Q372" s="15"/>
      <c r="R372"/>
      <c r="S372"/>
      <c r="T372" s="160"/>
      <c r="V372"/>
      <c r="W372"/>
      <c r="X372" s="136" t="s">
        <v>337</v>
      </c>
      <c r="Y372"/>
      <c r="Z372"/>
      <c r="AA372"/>
      <c r="AD372" s="26"/>
      <c r="AE372" s="26"/>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row>
    <row r="373" spans="1:144">
      <c r="A373" s="7"/>
      <c r="B373" s="7"/>
      <c r="C373"/>
      <c r="D373"/>
      <c r="E373"/>
      <c r="F373"/>
      <c r="G373"/>
      <c r="H373"/>
      <c r="I373"/>
      <c r="K373"/>
      <c r="N373"/>
      <c r="O373"/>
      <c r="P373" s="15"/>
      <c r="Q373" s="15"/>
      <c r="R373"/>
      <c r="S373"/>
      <c r="T373" s="159"/>
      <c r="V373"/>
      <c r="W373"/>
      <c r="X373" s="136">
        <v>0.28000000000000003</v>
      </c>
      <c r="Y373"/>
      <c r="Z373"/>
      <c r="AA373"/>
      <c r="AD373" s="26"/>
      <c r="AE373" s="26"/>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row>
    <row r="374" spans="1:144">
      <c r="A374" s="7"/>
      <c r="B374" s="7"/>
      <c r="C374"/>
      <c r="D374"/>
      <c r="E374"/>
      <c r="F374"/>
      <c r="G374"/>
      <c r="H374"/>
      <c r="I374"/>
      <c r="K374"/>
      <c r="N374"/>
      <c r="O374"/>
      <c r="P374" s="15"/>
      <c r="Q374" s="15"/>
      <c r="R374"/>
      <c r="S374"/>
      <c r="T374" s="160"/>
      <c r="V374"/>
      <c r="W374"/>
      <c r="X374" s="136">
        <v>0.06</v>
      </c>
      <c r="Y374"/>
      <c r="Z374"/>
      <c r="AA374"/>
      <c r="AD374" s="26"/>
      <c r="AE374" s="26"/>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row>
    <row r="375" spans="1:144">
      <c r="A375" s="7"/>
      <c r="B375" s="7"/>
      <c r="C375"/>
      <c r="D375"/>
      <c r="E375"/>
      <c r="F375"/>
      <c r="G375"/>
      <c r="H375"/>
      <c r="I375"/>
      <c r="K375"/>
      <c r="N375"/>
      <c r="O375"/>
      <c r="P375" s="15"/>
      <c r="Q375" s="15"/>
      <c r="R375"/>
      <c r="S375"/>
      <c r="T375" s="160"/>
      <c r="V375"/>
      <c r="W375"/>
      <c r="X375" s="136" t="s">
        <v>858</v>
      </c>
      <c r="Y375"/>
      <c r="Z375"/>
      <c r="AA375"/>
      <c r="AD375" s="26"/>
      <c r="AE375" s="26"/>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row>
    <row r="376" spans="1:144">
      <c r="A376" s="7"/>
      <c r="B376" s="7"/>
      <c r="C376"/>
      <c r="D376"/>
      <c r="E376"/>
      <c r="F376"/>
      <c r="G376"/>
      <c r="H376"/>
      <c r="I376"/>
      <c r="K376"/>
      <c r="N376"/>
      <c r="O376"/>
      <c r="P376" s="15"/>
      <c r="Q376" s="15"/>
      <c r="R376"/>
      <c r="S376"/>
      <c r="T376" s="160"/>
      <c r="V376"/>
      <c r="W376"/>
      <c r="X376" s="136" t="s">
        <v>858</v>
      </c>
      <c r="Y376"/>
      <c r="Z376"/>
      <c r="AA376"/>
      <c r="AD376" s="26"/>
      <c r="AE376" s="2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row>
    <row r="377" spans="1:144">
      <c r="A377" s="7"/>
      <c r="B377" s="7"/>
      <c r="C377"/>
      <c r="D377"/>
      <c r="E377"/>
      <c r="F377"/>
      <c r="G377"/>
      <c r="H377"/>
      <c r="I377"/>
      <c r="K377"/>
      <c r="N377"/>
      <c r="O377"/>
      <c r="P377" s="15"/>
      <c r="Q377" s="15"/>
      <c r="R377"/>
      <c r="S377"/>
      <c r="T377" s="160"/>
      <c r="V377"/>
      <c r="W377"/>
      <c r="X377" s="136">
        <v>213</v>
      </c>
      <c r="Y377"/>
      <c r="Z377"/>
      <c r="AA377"/>
      <c r="AD377" s="26"/>
      <c r="AE377" s="26"/>
      <c r="AI377" s="13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row>
    <row r="378" spans="1:144">
      <c r="A378" s="7"/>
      <c r="B378" s="7"/>
      <c r="C378"/>
      <c r="D378"/>
      <c r="E378"/>
      <c r="F378"/>
      <c r="G378"/>
      <c r="H378"/>
      <c r="I378"/>
      <c r="K378"/>
      <c r="N378"/>
      <c r="O378"/>
      <c r="P378" s="15"/>
      <c r="Q378" s="15"/>
      <c r="R378"/>
      <c r="S378"/>
      <c r="T378" s="160"/>
      <c r="V378"/>
      <c r="W378"/>
      <c r="X378" s="136" t="s">
        <v>858</v>
      </c>
      <c r="Y378"/>
      <c r="Z378"/>
      <c r="AA378"/>
      <c r="AD378" s="26"/>
      <c r="AE378" s="26"/>
      <c r="AI378" s="137"/>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row>
    <row r="379" spans="1:144">
      <c r="A379" s="7"/>
      <c r="B379" s="7"/>
      <c r="C379"/>
      <c r="D379"/>
      <c r="E379"/>
      <c r="F379"/>
      <c r="G379"/>
      <c r="H379"/>
      <c r="I379"/>
      <c r="K379"/>
      <c r="N379"/>
      <c r="O379"/>
      <c r="P379" s="15"/>
      <c r="Q379" s="15"/>
      <c r="R379"/>
      <c r="S379"/>
      <c r="T379" s="160"/>
      <c r="V379"/>
      <c r="W379"/>
      <c r="X379" s="136" t="s">
        <v>337</v>
      </c>
      <c r="Y379"/>
      <c r="Z379"/>
      <c r="AA379"/>
      <c r="AD379" s="26"/>
      <c r="AE379" s="26"/>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row>
    <row r="380" spans="1:144">
      <c r="A380" s="7"/>
      <c r="B380" s="7"/>
      <c r="C380"/>
      <c r="D380"/>
      <c r="E380"/>
      <c r="F380"/>
      <c r="G380"/>
      <c r="H380"/>
      <c r="I380"/>
      <c r="K380"/>
      <c r="N380"/>
      <c r="O380"/>
      <c r="P380" s="15"/>
      <c r="Q380" s="15"/>
      <c r="R380"/>
      <c r="S380"/>
      <c r="T380" s="160"/>
      <c r="V380"/>
      <c r="W380"/>
      <c r="X380" s="136" t="s">
        <v>858</v>
      </c>
      <c r="Y380"/>
      <c r="Z380"/>
      <c r="AA380"/>
      <c r="AD380" s="26"/>
      <c r="AE380" s="26"/>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row>
    <row r="381" spans="1:144">
      <c r="A381" s="7"/>
      <c r="B381" s="7"/>
      <c r="C381"/>
      <c r="D381"/>
      <c r="E381"/>
      <c r="F381"/>
      <c r="G381"/>
      <c r="H381"/>
      <c r="I381"/>
      <c r="K381"/>
      <c r="N381"/>
      <c r="O381"/>
      <c r="P381" s="15"/>
      <c r="Q381" s="15"/>
      <c r="R381"/>
      <c r="S381"/>
      <c r="T381" s="159"/>
      <c r="V381"/>
      <c r="W381"/>
      <c r="X381" s="136" t="s">
        <v>337</v>
      </c>
      <c r="Y381"/>
      <c r="Z381"/>
      <c r="AA381"/>
      <c r="AD381" s="26"/>
      <c r="AE381" s="26"/>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row>
    <row r="382" spans="1:144">
      <c r="A382" s="7"/>
      <c r="B382" s="7"/>
      <c r="C382"/>
      <c r="D382"/>
      <c r="E382"/>
      <c r="F382"/>
      <c r="G382"/>
      <c r="H382"/>
      <c r="I382"/>
      <c r="K382"/>
      <c r="N382"/>
      <c r="O382"/>
      <c r="P382" s="15"/>
      <c r="Q382" s="15"/>
      <c r="R382"/>
      <c r="S382"/>
      <c r="T382" s="160"/>
      <c r="V382"/>
      <c r="W382"/>
      <c r="X382" s="136" t="s">
        <v>858</v>
      </c>
      <c r="Y382"/>
      <c r="Z382"/>
      <c r="AA382"/>
      <c r="AD382" s="26"/>
      <c r="AE382" s="26"/>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row>
    <row r="383" spans="1:144">
      <c r="A383" s="7"/>
      <c r="B383" s="7"/>
      <c r="C383"/>
      <c r="D383"/>
      <c r="E383"/>
      <c r="F383"/>
      <c r="G383"/>
      <c r="H383"/>
      <c r="I383"/>
      <c r="K383"/>
      <c r="N383"/>
      <c r="O383"/>
      <c r="P383" s="15"/>
      <c r="Q383" s="15"/>
      <c r="R383"/>
      <c r="S383"/>
      <c r="T383" s="160"/>
      <c r="V383"/>
      <c r="W383"/>
      <c r="X383" s="136">
        <v>0</v>
      </c>
      <c r="Y383"/>
      <c r="Z383"/>
      <c r="AA383"/>
      <c r="AD383" s="26"/>
      <c r="AE383" s="26"/>
      <c r="AI383" s="137"/>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row>
    <row r="384" spans="1:144">
      <c r="A384" s="7"/>
      <c r="B384" s="7"/>
      <c r="C384"/>
      <c r="D384"/>
      <c r="E384"/>
      <c r="F384"/>
      <c r="G384"/>
      <c r="H384"/>
      <c r="I384"/>
      <c r="K384"/>
      <c r="N384"/>
      <c r="O384"/>
      <c r="P384" s="15"/>
      <c r="Q384" s="15"/>
      <c r="R384"/>
      <c r="S384"/>
      <c r="T384" s="160"/>
      <c r="V384"/>
      <c r="W384"/>
      <c r="X384" s="136" t="s">
        <v>858</v>
      </c>
      <c r="Y384"/>
      <c r="Z384"/>
      <c r="AA384"/>
      <c r="AD384" s="26"/>
      <c r="AE384" s="26"/>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row>
    <row r="385" spans="1:144">
      <c r="A385" s="7"/>
      <c r="B385" s="7"/>
      <c r="C385"/>
      <c r="D385"/>
      <c r="E385"/>
      <c r="F385"/>
      <c r="G385"/>
      <c r="H385"/>
      <c r="I385"/>
      <c r="K385"/>
      <c r="N385"/>
      <c r="O385"/>
      <c r="P385" s="15"/>
      <c r="Q385" s="15"/>
      <c r="R385"/>
      <c r="S385"/>
      <c r="T385" s="160"/>
      <c r="V385"/>
      <c r="W385"/>
      <c r="X385" s="136" t="s">
        <v>858</v>
      </c>
      <c r="Y385"/>
      <c r="Z385"/>
      <c r="AA385"/>
      <c r="AD385" s="26"/>
      <c r="AE385" s="26"/>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row>
    <row r="386" spans="1:144">
      <c r="A386" s="7"/>
      <c r="B386" s="7"/>
      <c r="C386"/>
      <c r="D386"/>
      <c r="E386"/>
      <c r="F386"/>
      <c r="G386"/>
      <c r="H386"/>
      <c r="I386"/>
      <c r="K386"/>
      <c r="N386"/>
      <c r="O386"/>
      <c r="P386" s="15"/>
      <c r="Q386" s="15"/>
      <c r="R386"/>
      <c r="S386"/>
      <c r="T386" s="160"/>
      <c r="V386"/>
      <c r="W386"/>
      <c r="X386" s="136">
        <v>24.85</v>
      </c>
      <c r="Y386"/>
      <c r="Z386"/>
      <c r="AA386"/>
      <c r="AD386" s="26"/>
      <c r="AE386" s="2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row>
    <row r="387" spans="1:144">
      <c r="A387" s="7"/>
      <c r="B387" s="7"/>
      <c r="C387"/>
      <c r="D387"/>
      <c r="E387"/>
      <c r="F387"/>
      <c r="G387"/>
      <c r="H387"/>
      <c r="I387"/>
      <c r="K387"/>
      <c r="N387"/>
      <c r="O387"/>
      <c r="P387" s="15"/>
      <c r="Q387" s="15"/>
      <c r="R387"/>
      <c r="S387"/>
      <c r="T387" s="160"/>
      <c r="V387"/>
      <c r="W387"/>
      <c r="X387" s="136">
        <v>3.64</v>
      </c>
      <c r="Y387"/>
      <c r="Z387"/>
      <c r="AA387"/>
      <c r="AD387" s="26"/>
      <c r="AE387" s="26"/>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row>
    <row r="388" spans="1:144">
      <c r="A388" s="7"/>
      <c r="B388" s="7"/>
      <c r="C388"/>
      <c r="D388"/>
      <c r="E388"/>
      <c r="F388"/>
      <c r="G388"/>
      <c r="H388"/>
      <c r="I388"/>
      <c r="K388"/>
      <c r="N388"/>
      <c r="O388"/>
      <c r="P388" s="15"/>
      <c r="Q388" s="15"/>
      <c r="R388"/>
      <c r="S388"/>
      <c r="T388" s="160"/>
      <c r="V388"/>
      <c r="W388"/>
      <c r="X388" s="136" t="s">
        <v>337</v>
      </c>
      <c r="Y388"/>
      <c r="Z388"/>
      <c r="AA388"/>
      <c r="AD388" s="26"/>
      <c r="AE388" s="26"/>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row>
    <row r="389" spans="1:144">
      <c r="A389" s="7"/>
      <c r="B389" s="7"/>
      <c r="C389"/>
      <c r="D389"/>
      <c r="E389"/>
      <c r="F389"/>
      <c r="G389"/>
      <c r="H389"/>
      <c r="I389"/>
      <c r="K389"/>
      <c r="N389"/>
      <c r="O389"/>
      <c r="P389" s="15"/>
      <c r="Q389" s="15"/>
      <c r="R389"/>
      <c r="S389"/>
      <c r="T389" s="160"/>
      <c r="V389"/>
      <c r="W389"/>
      <c r="X389" s="136">
        <v>0</v>
      </c>
      <c r="Y389"/>
      <c r="Z389"/>
      <c r="AA389"/>
      <c r="AD389" s="26"/>
      <c r="AE389" s="26"/>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row>
    <row r="390" spans="1:144">
      <c r="A390" s="7"/>
      <c r="B390" s="7"/>
      <c r="C390"/>
      <c r="D390"/>
      <c r="E390"/>
      <c r="F390"/>
      <c r="G390"/>
      <c r="H390"/>
      <c r="I390"/>
      <c r="K390"/>
      <c r="N390"/>
      <c r="O390"/>
      <c r="P390" s="15"/>
      <c r="Q390" s="15"/>
      <c r="R390"/>
      <c r="S390"/>
      <c r="T390" s="159"/>
      <c r="V390"/>
      <c r="W390"/>
      <c r="X390" s="136">
        <v>8</v>
      </c>
      <c r="Y390"/>
      <c r="Z390"/>
      <c r="AA390"/>
      <c r="AD390" s="26"/>
      <c r="AE390" s="26"/>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row>
    <row r="391" spans="1:144">
      <c r="A391" s="7"/>
      <c r="B391" s="7"/>
      <c r="C391"/>
      <c r="D391"/>
      <c r="E391"/>
      <c r="F391"/>
      <c r="G391"/>
      <c r="H391"/>
      <c r="I391"/>
      <c r="K391"/>
      <c r="N391"/>
      <c r="O391"/>
      <c r="P391" s="15"/>
      <c r="Q391" s="15"/>
      <c r="R391"/>
      <c r="S391"/>
      <c r="T391" s="160"/>
      <c r="V391"/>
      <c r="W391"/>
      <c r="X391" s="136">
        <v>0</v>
      </c>
      <c r="Y391"/>
      <c r="Z391"/>
      <c r="AA391"/>
      <c r="AD391" s="26"/>
      <c r="AE391" s="26"/>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row>
    <row r="392" spans="1:144">
      <c r="A392" s="7"/>
      <c r="B392" s="7"/>
      <c r="C392"/>
      <c r="D392"/>
      <c r="E392"/>
      <c r="F392"/>
      <c r="G392"/>
      <c r="H392"/>
      <c r="I392"/>
      <c r="K392"/>
      <c r="N392"/>
      <c r="O392"/>
      <c r="P392" s="15"/>
      <c r="Q392" s="15"/>
      <c r="R392"/>
      <c r="S392"/>
      <c r="T392" s="160"/>
      <c r="V392"/>
      <c r="W392"/>
      <c r="X392" s="136">
        <v>16.07</v>
      </c>
      <c r="Y392"/>
      <c r="Z392"/>
      <c r="AA392"/>
      <c r="AD392" s="26"/>
      <c r="AE392" s="26"/>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row>
    <row r="393" spans="1:144">
      <c r="A393" s="7"/>
      <c r="B393" s="7"/>
      <c r="C393"/>
      <c r="D393"/>
      <c r="E393"/>
      <c r="F393"/>
      <c r="G393"/>
      <c r="H393"/>
      <c r="I393"/>
      <c r="K393"/>
      <c r="N393"/>
      <c r="O393"/>
      <c r="P393" s="15"/>
      <c r="Q393" s="15"/>
      <c r="R393"/>
      <c r="S393"/>
      <c r="T393" s="160"/>
      <c r="V393"/>
      <c r="W393"/>
      <c r="X393" s="136">
        <v>2</v>
      </c>
      <c r="Y393"/>
      <c r="Z393"/>
      <c r="AA393"/>
      <c r="AD393" s="26"/>
      <c r="AE393" s="26"/>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row>
    <row r="394" spans="1:144">
      <c r="A394" s="7"/>
      <c r="B394" s="7"/>
      <c r="C394"/>
      <c r="D394"/>
      <c r="E394"/>
      <c r="F394"/>
      <c r="G394"/>
      <c r="H394"/>
      <c r="I394"/>
      <c r="K394"/>
      <c r="N394"/>
      <c r="O394"/>
      <c r="P394" s="15"/>
      <c r="Q394" s="15"/>
      <c r="R394"/>
      <c r="S394"/>
      <c r="T394" s="160"/>
      <c r="V394"/>
      <c r="W394"/>
      <c r="X394" s="136" t="s">
        <v>337</v>
      </c>
      <c r="Y394"/>
      <c r="Z394"/>
      <c r="AA394"/>
      <c r="AD394" s="26"/>
      <c r="AE394" s="26"/>
      <c r="AI394" s="137"/>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row>
    <row r="395" spans="1:144">
      <c r="A395" s="7"/>
      <c r="B395" s="7"/>
      <c r="C395"/>
      <c r="D395"/>
      <c r="E395"/>
      <c r="F395"/>
      <c r="G395"/>
      <c r="H395"/>
      <c r="I395"/>
      <c r="K395"/>
      <c r="N395"/>
      <c r="O395"/>
      <c r="P395" s="15"/>
      <c r="Q395" s="15"/>
      <c r="R395"/>
      <c r="S395"/>
      <c r="T395" s="160"/>
      <c r="V395"/>
      <c r="W395"/>
      <c r="X395" s="136">
        <v>1057</v>
      </c>
      <c r="Y395"/>
      <c r="Z395"/>
      <c r="AA395"/>
      <c r="AD395" s="26"/>
      <c r="AE395" s="26"/>
      <c r="AI395" s="137"/>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row>
    <row r="396" spans="1:144">
      <c r="A396" s="7"/>
      <c r="B396" s="7"/>
      <c r="C396"/>
      <c r="D396"/>
      <c r="E396"/>
      <c r="F396"/>
      <c r="G396"/>
      <c r="H396"/>
      <c r="I396"/>
      <c r="K396"/>
      <c r="N396"/>
      <c r="O396"/>
      <c r="P396" s="15"/>
      <c r="Q396" s="15"/>
      <c r="R396"/>
      <c r="S396"/>
      <c r="T396" s="160"/>
      <c r="V396"/>
      <c r="W396"/>
      <c r="X396" s="136" t="s">
        <v>337</v>
      </c>
      <c r="Y396"/>
      <c r="Z396"/>
      <c r="AA396"/>
      <c r="AD396" s="26"/>
      <c r="AE396" s="2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row>
    <row r="397" spans="1:144">
      <c r="A397" s="7"/>
      <c r="B397" s="7"/>
      <c r="C397"/>
      <c r="D397"/>
      <c r="E397"/>
      <c r="F397"/>
      <c r="G397"/>
      <c r="H397"/>
      <c r="I397"/>
      <c r="K397"/>
      <c r="N397"/>
      <c r="O397"/>
      <c r="P397" s="15"/>
      <c r="Q397" s="15"/>
      <c r="R397"/>
      <c r="S397"/>
      <c r="T397" s="160"/>
      <c r="V397"/>
      <c r="W397"/>
      <c r="X397" s="136">
        <v>0.01</v>
      </c>
      <c r="Y397"/>
      <c r="Z397"/>
      <c r="AA397"/>
      <c r="AD397" s="26"/>
      <c r="AE397" s="26"/>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row>
    <row r="398" spans="1:144">
      <c r="A398" s="7"/>
      <c r="B398" s="7"/>
      <c r="C398"/>
      <c r="D398"/>
      <c r="E398"/>
      <c r="F398"/>
      <c r="G398"/>
      <c r="H398"/>
      <c r="I398"/>
      <c r="K398"/>
      <c r="N398"/>
      <c r="O398"/>
      <c r="P398" s="15"/>
      <c r="Q398" s="15"/>
      <c r="R398"/>
      <c r="S398"/>
      <c r="T398" s="159"/>
      <c r="V398"/>
      <c r="W398"/>
      <c r="X398" s="136">
        <v>0</v>
      </c>
      <c r="Y398"/>
      <c r="Z398"/>
      <c r="AA398"/>
      <c r="AD398" s="26"/>
      <c r="AE398" s="26"/>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row>
    <row r="399" spans="1:144">
      <c r="A399" s="7"/>
      <c r="B399" s="7"/>
      <c r="C399"/>
      <c r="D399"/>
      <c r="E399"/>
      <c r="F399"/>
      <c r="G399"/>
      <c r="H399"/>
      <c r="I399"/>
      <c r="K399"/>
      <c r="N399"/>
      <c r="O399"/>
      <c r="P399" s="15"/>
      <c r="Q399" s="15"/>
      <c r="R399"/>
      <c r="S399"/>
      <c r="T399" s="160"/>
      <c r="V399"/>
      <c r="W399"/>
      <c r="X399" s="136" t="s">
        <v>337</v>
      </c>
      <c r="Y399"/>
      <c r="Z399"/>
      <c r="AA399"/>
      <c r="AD399" s="26"/>
      <c r="AE399" s="26"/>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row>
    <row r="400" spans="1:144">
      <c r="A400" s="7"/>
      <c r="B400" s="7"/>
      <c r="C400"/>
      <c r="D400"/>
      <c r="E400"/>
      <c r="F400"/>
      <c r="G400"/>
      <c r="H400"/>
      <c r="I400"/>
      <c r="K400"/>
      <c r="N400"/>
      <c r="O400"/>
      <c r="P400" s="15"/>
      <c r="Q400" s="15"/>
      <c r="R400"/>
      <c r="S400"/>
      <c r="T400" s="160"/>
      <c r="V400"/>
      <c r="W400"/>
      <c r="X400" s="136" t="s">
        <v>337</v>
      </c>
      <c r="Y400"/>
      <c r="Z400"/>
      <c r="AA400"/>
      <c r="AD400" s="26"/>
      <c r="AE400" s="26"/>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row>
    <row r="401" spans="1:144">
      <c r="A401" s="7"/>
      <c r="B401" s="7"/>
      <c r="C401"/>
      <c r="D401"/>
      <c r="E401"/>
      <c r="F401"/>
      <c r="G401"/>
      <c r="H401"/>
      <c r="I401"/>
      <c r="K401"/>
      <c r="N401"/>
      <c r="O401"/>
      <c r="P401" s="15"/>
      <c r="Q401" s="15"/>
      <c r="R401"/>
      <c r="S401"/>
      <c r="T401" s="160"/>
      <c r="V401"/>
      <c r="W401"/>
      <c r="X401" s="136">
        <v>5.6000000000000001E-2</v>
      </c>
      <c r="Y401"/>
      <c r="Z401"/>
      <c r="AA401"/>
      <c r="AD401" s="26"/>
      <c r="AE401" s="26"/>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row>
    <row r="402" spans="1:144">
      <c r="A402" s="7"/>
      <c r="B402" s="7"/>
      <c r="C402"/>
      <c r="D402"/>
      <c r="E402"/>
      <c r="F402"/>
      <c r="G402"/>
      <c r="H402"/>
      <c r="I402"/>
      <c r="K402"/>
      <c r="N402"/>
      <c r="O402"/>
      <c r="P402" s="15"/>
      <c r="Q402" s="15"/>
      <c r="R402"/>
      <c r="S402"/>
      <c r="T402" s="160"/>
      <c r="V402"/>
      <c r="W402"/>
      <c r="X402" s="136">
        <v>27</v>
      </c>
      <c r="Y402"/>
      <c r="Z402"/>
      <c r="AA402"/>
      <c r="AD402" s="26"/>
      <c r="AE402" s="26"/>
      <c r="AI402" s="137"/>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row>
    <row r="403" spans="1:144">
      <c r="A403" s="7"/>
      <c r="B403" s="7"/>
      <c r="C403"/>
      <c r="D403"/>
      <c r="E403"/>
      <c r="F403"/>
      <c r="G403"/>
      <c r="H403"/>
      <c r="I403"/>
      <c r="K403"/>
      <c r="N403"/>
      <c r="O403"/>
      <c r="P403" s="15"/>
      <c r="Q403" s="15"/>
      <c r="R403"/>
      <c r="S403"/>
      <c r="T403" s="160"/>
      <c r="V403"/>
      <c r="W403"/>
      <c r="X403" s="136">
        <v>130</v>
      </c>
      <c r="Y403"/>
      <c r="Z403"/>
      <c r="AA403"/>
      <c r="AD403" s="26"/>
      <c r="AE403" s="26"/>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row>
    <row r="404" spans="1:144">
      <c r="A404" s="7"/>
      <c r="B404" s="7"/>
      <c r="C404"/>
      <c r="D404"/>
      <c r="E404"/>
      <c r="F404"/>
      <c r="G404"/>
      <c r="H404"/>
      <c r="I404"/>
      <c r="K404"/>
      <c r="N404"/>
      <c r="O404"/>
      <c r="P404" s="15"/>
      <c r="Q404" s="15"/>
      <c r="R404"/>
      <c r="S404"/>
      <c r="T404" s="160"/>
      <c r="V404"/>
      <c r="W404"/>
      <c r="X404" s="136">
        <v>10</v>
      </c>
      <c r="Y404"/>
      <c r="Z404"/>
      <c r="AA404"/>
      <c r="AD404" s="26"/>
      <c r="AE404" s="26"/>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row>
    <row r="405" spans="1:144">
      <c r="A405" s="7"/>
      <c r="B405" s="7"/>
      <c r="C405"/>
      <c r="D405"/>
      <c r="E405"/>
      <c r="F405"/>
      <c r="G405"/>
      <c r="H405"/>
      <c r="I405"/>
      <c r="K405"/>
      <c r="N405"/>
      <c r="O405"/>
      <c r="P405" s="15"/>
      <c r="Q405" s="15"/>
      <c r="R405"/>
      <c r="S405"/>
      <c r="T405" s="160"/>
      <c r="V405"/>
      <c r="W405"/>
      <c r="X405" s="136" t="s">
        <v>858</v>
      </c>
      <c r="Y405"/>
      <c r="Z405"/>
      <c r="AA405"/>
      <c r="AD405" s="26"/>
      <c r="AE405" s="26"/>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row>
    <row r="406" spans="1:144">
      <c r="A406" s="7"/>
      <c r="B406" s="7"/>
      <c r="C406"/>
      <c r="D406"/>
      <c r="E406"/>
      <c r="F406"/>
      <c r="G406"/>
      <c r="H406"/>
      <c r="I406"/>
      <c r="K406"/>
      <c r="N406"/>
      <c r="O406"/>
      <c r="P406" s="15"/>
      <c r="Q406" s="15"/>
      <c r="R406"/>
      <c r="S406"/>
      <c r="T406" s="160"/>
      <c r="V406"/>
      <c r="W406"/>
      <c r="X406" s="136" t="s">
        <v>858</v>
      </c>
      <c r="Y406"/>
      <c r="Z406"/>
      <c r="AA406"/>
      <c r="AD406" s="26"/>
      <c r="AE406" s="2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row>
    <row r="407" spans="1:144">
      <c r="A407" s="7"/>
      <c r="B407" s="7"/>
      <c r="C407"/>
      <c r="D407"/>
      <c r="E407"/>
      <c r="F407"/>
      <c r="G407"/>
      <c r="H407"/>
      <c r="I407"/>
      <c r="K407"/>
      <c r="N407"/>
      <c r="O407"/>
      <c r="P407" s="15"/>
      <c r="Q407" s="15"/>
      <c r="R407"/>
      <c r="S407"/>
      <c r="T407" s="160"/>
      <c r="V407"/>
      <c r="W407"/>
      <c r="X407" s="136" t="s">
        <v>337</v>
      </c>
      <c r="Y407"/>
      <c r="Z407"/>
      <c r="AA407"/>
      <c r="AD407" s="26"/>
      <c r="AE407" s="26"/>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row>
    <row r="408" spans="1:144">
      <c r="A408" s="7"/>
      <c r="B408" s="7"/>
      <c r="C408"/>
      <c r="D408"/>
      <c r="E408"/>
      <c r="F408"/>
      <c r="G408"/>
      <c r="H408"/>
      <c r="I408"/>
      <c r="K408"/>
      <c r="N408"/>
      <c r="O408"/>
      <c r="P408" s="15"/>
      <c r="Q408" s="15"/>
      <c r="R408"/>
      <c r="S408"/>
      <c r="T408" s="160"/>
      <c r="V408"/>
      <c r="W408"/>
      <c r="X408" s="136">
        <v>0</v>
      </c>
      <c r="Y408"/>
      <c r="Z408"/>
      <c r="AA408"/>
      <c r="AD408" s="26"/>
      <c r="AE408" s="26"/>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row>
    <row r="409" spans="1:144">
      <c r="A409" s="7"/>
      <c r="B409" s="7"/>
      <c r="C409"/>
      <c r="D409"/>
      <c r="E409"/>
      <c r="F409"/>
      <c r="G409"/>
      <c r="H409"/>
      <c r="I409"/>
      <c r="K409"/>
      <c r="N409"/>
      <c r="O409"/>
      <c r="P409" s="15"/>
      <c r="Q409" s="15"/>
      <c r="R409"/>
      <c r="S409"/>
      <c r="T409" s="160"/>
      <c r="V409"/>
      <c r="W409"/>
      <c r="X409" s="136" t="s">
        <v>337</v>
      </c>
      <c r="Y409"/>
      <c r="Z409"/>
      <c r="AA409"/>
      <c r="AD409" s="26"/>
      <c r="AE409" s="26"/>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row>
    <row r="410" spans="1:144">
      <c r="A410" s="7"/>
      <c r="B410" s="7"/>
      <c r="C410"/>
      <c r="D410"/>
      <c r="E410"/>
      <c r="F410"/>
      <c r="G410"/>
      <c r="H410"/>
      <c r="I410"/>
      <c r="K410"/>
      <c r="N410"/>
      <c r="O410"/>
      <c r="P410" s="15"/>
      <c r="Q410" s="15"/>
      <c r="R410"/>
      <c r="S410"/>
      <c r="T410" s="160"/>
      <c r="V410"/>
      <c r="W410"/>
      <c r="X410" s="136" t="s">
        <v>858</v>
      </c>
      <c r="Y410"/>
      <c r="Z410"/>
      <c r="AA410"/>
      <c r="AD410" s="26"/>
      <c r="AE410" s="26"/>
      <c r="AI410" s="137"/>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row>
    <row r="411" spans="1:144">
      <c r="A411" s="7"/>
      <c r="B411" s="7"/>
      <c r="C411"/>
      <c r="D411"/>
      <c r="E411"/>
      <c r="F411"/>
      <c r="G411"/>
      <c r="H411"/>
      <c r="I411"/>
      <c r="K411"/>
      <c r="N411"/>
      <c r="O411"/>
      <c r="P411" s="15"/>
      <c r="Q411" s="15"/>
      <c r="R411"/>
      <c r="S411"/>
      <c r="T411" s="160"/>
      <c r="V411"/>
      <c r="W411"/>
      <c r="X411" s="136">
        <v>0</v>
      </c>
      <c r="Y411"/>
      <c r="Z411"/>
      <c r="AA411"/>
      <c r="AD411" s="26"/>
      <c r="AE411" s="26"/>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row>
    <row r="412" spans="1:144">
      <c r="A412" s="7"/>
      <c r="B412" s="7"/>
      <c r="C412"/>
      <c r="D412"/>
      <c r="E412"/>
      <c r="F412"/>
      <c r="G412"/>
      <c r="H412"/>
      <c r="I412"/>
      <c r="K412"/>
      <c r="N412"/>
      <c r="O412"/>
      <c r="P412" s="15"/>
      <c r="Q412" s="15"/>
      <c r="R412"/>
      <c r="S412"/>
      <c r="T412" s="159"/>
      <c r="V412"/>
      <c r="W412"/>
      <c r="X412" s="136">
        <v>1.17</v>
      </c>
      <c r="Y412"/>
      <c r="Z412"/>
      <c r="AA412"/>
      <c r="AD412" s="26"/>
      <c r="AE412" s="26"/>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row>
    <row r="413" spans="1:144">
      <c r="A413" s="7"/>
      <c r="B413" s="7"/>
      <c r="C413"/>
      <c r="D413"/>
      <c r="E413"/>
      <c r="F413"/>
      <c r="G413"/>
      <c r="H413"/>
      <c r="I413"/>
      <c r="K413"/>
      <c r="N413"/>
      <c r="O413"/>
      <c r="P413" s="15"/>
      <c r="Q413" s="15"/>
      <c r="R413"/>
      <c r="S413"/>
      <c r="T413" s="160"/>
      <c r="V413"/>
      <c r="W413"/>
      <c r="X413" s="136">
        <v>9.6300000000000008</v>
      </c>
      <c r="Y413"/>
      <c r="Z413"/>
      <c r="AA413"/>
      <c r="AD413" s="26"/>
      <c r="AE413" s="26"/>
      <c r="AI413" s="137"/>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row>
    <row r="414" spans="1:144">
      <c r="A414" s="7"/>
      <c r="B414" s="7"/>
      <c r="C414"/>
      <c r="D414"/>
      <c r="E414"/>
      <c r="F414"/>
      <c r="G414"/>
      <c r="H414"/>
      <c r="I414"/>
      <c r="K414"/>
      <c r="N414"/>
      <c r="O414"/>
      <c r="P414" s="15"/>
      <c r="Q414" s="15"/>
      <c r="R414"/>
      <c r="S414"/>
      <c r="T414" s="160"/>
      <c r="V414"/>
      <c r="W414"/>
      <c r="X414" s="136">
        <v>283</v>
      </c>
      <c r="Y414"/>
      <c r="Z414"/>
      <c r="AA414"/>
      <c r="AD414" s="26"/>
      <c r="AE414" s="26"/>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row>
    <row r="415" spans="1:144">
      <c r="A415" s="7"/>
      <c r="B415" s="7"/>
      <c r="C415"/>
      <c r="D415"/>
      <c r="E415"/>
      <c r="F415"/>
      <c r="G415"/>
      <c r="H415"/>
      <c r="I415"/>
      <c r="K415"/>
      <c r="N415"/>
      <c r="O415"/>
      <c r="P415" s="15"/>
      <c r="Q415" s="15"/>
      <c r="R415"/>
      <c r="S415"/>
      <c r="T415" s="160"/>
      <c r="V415"/>
      <c r="W415"/>
      <c r="X415" s="136" t="s">
        <v>858</v>
      </c>
      <c r="Y415"/>
      <c r="Z415"/>
      <c r="AA415"/>
      <c r="AD415" s="26"/>
      <c r="AE415" s="26"/>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row>
    <row r="416" spans="1:144">
      <c r="A416" s="7"/>
      <c r="B416" s="7"/>
      <c r="C416"/>
      <c r="D416"/>
      <c r="E416"/>
      <c r="F416"/>
      <c r="G416"/>
      <c r="H416"/>
      <c r="I416"/>
      <c r="K416"/>
      <c r="N416"/>
      <c r="O416"/>
      <c r="P416" s="15"/>
      <c r="Q416" s="15"/>
      <c r="R416"/>
      <c r="S416"/>
      <c r="T416" s="160"/>
      <c r="V416"/>
      <c r="W416"/>
      <c r="X416" s="136" t="s">
        <v>858</v>
      </c>
      <c r="Y416"/>
      <c r="Z416"/>
      <c r="AA416"/>
      <c r="AD416" s="26"/>
      <c r="AE416" s="2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row>
    <row r="417" spans="1:144">
      <c r="A417" s="7"/>
      <c r="B417" s="7"/>
      <c r="C417"/>
      <c r="D417"/>
      <c r="E417"/>
      <c r="F417"/>
      <c r="G417"/>
      <c r="H417"/>
      <c r="I417" s="160"/>
      <c r="K417"/>
      <c r="N417"/>
      <c r="O417"/>
      <c r="P417" s="15"/>
      <c r="Q417" s="15"/>
      <c r="R417"/>
      <c r="S417"/>
      <c r="T417" s="160"/>
      <c r="V417"/>
      <c r="W417"/>
      <c r="X417" s="136">
        <v>0</v>
      </c>
      <c r="Y417"/>
      <c r="Z417"/>
      <c r="AA417"/>
      <c r="AD417" s="26"/>
      <c r="AE417" s="26"/>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row>
    <row r="435" spans="33:33">
      <c r="AG435" s="137" t="s">
        <v>28</v>
      </c>
    </row>
    <row r="1353" spans="91:144">
      <c r="CM1353" t="str">
        <f t="shared" ref="CM1353:CM1384" si="275">IF(AK1353="Yes", "Manufacture: Produce", "")</f>
        <v/>
      </c>
      <c r="CN1353" t="str">
        <f t="shared" ref="CN1353:CN1384" si="276">IF(AL1353="Yes", "Manufacture: Import", "")</f>
        <v/>
      </c>
      <c r="CO1353" t="str">
        <f t="shared" ref="CO1353:CO1384" si="277">IF(AM1353="Yes", "Manufacture: For on-site use/processing", "")</f>
        <v/>
      </c>
      <c r="CP1353" t="str">
        <f t="shared" ref="CP1353:CP1384" si="278">IF(AN1353="Yes", "Manufacture: For sale/distribution", "")</f>
        <v/>
      </c>
      <c r="CQ1353" t="str">
        <f t="shared" ref="CQ1353:CQ1384" si="279">IF(AO1353="Yes", "Manufacture: As a byproduct", "")</f>
        <v/>
      </c>
      <c r="CR1353" t="str">
        <f t="shared" ref="CR1353:CR1384" si="280">IF(AP1353="Yes", "Manufacture: As an Impurity", "")</f>
        <v/>
      </c>
      <c r="CS1353" t="str">
        <f t="shared" ref="CS1353:CS1384" si="281">IF(AQ1353="Yes", "Processing: As a reactant", "")</f>
        <v/>
      </c>
      <c r="CT1353" t="str">
        <f t="shared" ref="CT1353:CT1384" si="282">IF(AR1353="Yes", "P101 - Feedstocks", "")</f>
        <v/>
      </c>
      <c r="CU1353" t="str">
        <f t="shared" ref="CU1353:CU1384" si="283">IF(AS1353="Yes", "102 - Raw Materials", "")</f>
        <v/>
      </c>
      <c r="CV1353" t="str">
        <f t="shared" ref="CV1353:CV1384" si="284">IF(AT1353="Yes", "P103 - Intermediates", "")</f>
        <v/>
      </c>
      <c r="CW1353" t="str">
        <f t="shared" ref="CW1353:CW1384" si="285">IF(AU1353="Yes", "P104 - Initiators", "")</f>
        <v/>
      </c>
      <c r="CX1353" t="str">
        <f t="shared" ref="CX1353:CX1384" si="286">IF(AV1353="Yes", "P199 - Other", "")</f>
        <v/>
      </c>
      <c r="CY1353" t="str">
        <f t="shared" ref="CY1353:CY1384" si="287">IF(AW1353="Yes", "Processing: As a formulation component", "")</f>
        <v/>
      </c>
      <c r="CZ1353" t="str">
        <f t="shared" ref="CZ1353:CZ1384" si="288">IF(AX1353="Yes", "P201 - Additives", "")</f>
        <v/>
      </c>
      <c r="DA1353" t="str">
        <f t="shared" ref="DA1353:DA1384" si="289">IF(AY1353="Yes", "P202 - Dyes", "")</f>
        <v/>
      </c>
      <c r="DB1353" t="str">
        <f t="shared" ref="DB1353:DB1384" si="290">IF(AZ1353="Yes", "P203 - Reaction Diluent", "")</f>
        <v/>
      </c>
      <c r="DC1353" t="str">
        <f t="shared" ref="DC1353:DC1384" si="291">IF(BA1353="Yes", "P204 - Initiators", "")</f>
        <v/>
      </c>
      <c r="DD1353" t="str">
        <f t="shared" ref="DD1353:DD1384" si="292">IF(BB1353="Yes", "P205 - Solvents", "")</f>
        <v/>
      </c>
      <c r="DE1353" t="str">
        <f t="shared" ref="DE1353:DE1384" si="293">IF(BC1353="Yes", "P206 - Inhibitors", "")</f>
        <v/>
      </c>
      <c r="DF1353" t="str">
        <f t="shared" ref="DF1353:DF1384" si="294">IF(BD1353="Yes", "P207 - Emulsifiers", "")</f>
        <v/>
      </c>
      <c r="DG1353" t="str">
        <f t="shared" ref="DG1353:DG1384" si="295">IF(BE1353="Yes", "P208 - Surfactants", "")</f>
        <v/>
      </c>
      <c r="DH1353" t="str">
        <f t="shared" ref="DH1353:DH1384" si="296">IF(BF1353="Yes", "P209 - Lubricants", "")</f>
        <v/>
      </c>
      <c r="DI1353" t="str">
        <f t="shared" ref="DI1353:DI1384" si="297">IF(BG1353="Yes", "P210 - Flame Retardants", "")</f>
        <v/>
      </c>
      <c r="DJ1353" t="str">
        <f t="shared" ref="DJ1353:DJ1384" si="298">IF(BH1353="Yes", "P211 - Rheological Modifiers", "")</f>
        <v/>
      </c>
      <c r="DK1353" t="str">
        <f t="shared" ref="DK1353:DK1384" si="299">IF(BI1353="Yes", "P299 - Other", "")</f>
        <v/>
      </c>
      <c r="DL1353" t="str">
        <f t="shared" ref="DL1353:DL1384" si="300">IF(BJ1353="Yes", "Processing: As an article component", "")</f>
        <v/>
      </c>
      <c r="DM1353" t="str">
        <f t="shared" ref="DM1353:DM1384" si="301">IF(BK1353="Yes", "Processing: Repackaging", "")</f>
        <v/>
      </c>
      <c r="DN1353" t="str">
        <f t="shared" ref="DN1353:DN1384" si="302">IF(BL1353="Yes", "Processing: As an impurity", "")</f>
        <v/>
      </c>
      <c r="DO1353" t="str">
        <f t="shared" ref="DO1353:DO1384" si="303">IF(BM1353="Yes", "Processing: Recycling", "")</f>
        <v/>
      </c>
      <c r="DP1353" t="str">
        <f t="shared" ref="DP1353:DP1384" si="304">IF(BN1353="Yes", "Otherwise Use: As a chemical processing aid", "")</f>
        <v/>
      </c>
      <c r="DQ1353" t="str">
        <f t="shared" ref="DQ1353:DQ1384" si="305">IF(BO1353="Yes", "Z101 - Process Solvents", "")</f>
        <v/>
      </c>
      <c r="DR1353" t="str">
        <f t="shared" ref="DR1353:DR1384" si="306">IF(BP1353="Yes", "Z102 - Catalysts", "")</f>
        <v/>
      </c>
      <c r="DS1353" t="str">
        <f t="shared" ref="DS1353:DS1384" si="307">IF(BQ1353="Yes", "Z103 - Inhibitors", "")</f>
        <v/>
      </c>
      <c r="DT1353" t="str">
        <f t="shared" ref="DT1353:DT1384" si="308">IF(BR1353="Yes", "Z104 - Inititiators", "")</f>
        <v/>
      </c>
      <c r="DU1353" t="str">
        <f t="shared" ref="DU1353:DU1384" si="309">IF(BS1353="Yes", "Z105 - Reaction Terminators", "")</f>
        <v/>
      </c>
      <c r="DV1353" t="str">
        <f t="shared" ref="DV1353:DV1384" si="310">IF(BT1353="Yes", "Z106 - Solution Buffers", "")</f>
        <v/>
      </c>
      <c r="DW1353" t="str">
        <f t="shared" ref="DW1353:DW1384" si="311">IF(BU1353="Yes", "Z199 - Other", "")</f>
        <v/>
      </c>
      <c r="DX1353" t="str">
        <f t="shared" ref="DX1353:DX1384" si="312">IF(BV1353="Yes", "Otherwise Use: As a manufacturing aid", "")</f>
        <v/>
      </c>
      <c r="DY1353" t="str">
        <f t="shared" ref="DY1353:DY1384" si="313">IF(BW1353="Yes", "Z201 - Process Lubricants", "")</f>
        <v/>
      </c>
      <c r="DZ1353" t="str">
        <f t="shared" ref="DZ1353:DZ1384" si="314">IF(BX1353="Yes", "Z202 - Metalworking Fluids", "")</f>
        <v/>
      </c>
      <c r="EA1353" t="str">
        <f t="shared" ref="EA1353:EA1384" si="315">IF(BY1353="Yes", "Z203 - Coolants", "")</f>
        <v/>
      </c>
      <c r="EB1353" t="str">
        <f t="shared" ref="EB1353:EB1384" si="316">IF(BZ1353="Yes", "Z204 - Refrigerants", "")</f>
        <v/>
      </c>
      <c r="EC1353" t="str">
        <f t="shared" ref="EC1353:EC1384" si="317">IF(CA1353="Yes", "Z205 - Hydraulic Fluids", "")</f>
        <v/>
      </c>
      <c r="ED1353" t="str">
        <f t="shared" ref="ED1353:ED1384" si="318">IF(CB1353="Yes", "Z299 - Other", "")</f>
        <v/>
      </c>
      <c r="EE1353" t="str">
        <f t="shared" ref="EE1353:EE1384" si="319">IF(CC1353="Yes", "Otherwise Use: Ancillary or Other Use", "")</f>
        <v/>
      </c>
      <c r="EF1353" t="str">
        <f t="shared" ref="EF1353:EF1384" si="320">IF(CD1353="Yes", "Z301 - Cleaner", "")</f>
        <v/>
      </c>
      <c r="EG1353" t="str">
        <f t="shared" ref="EG1353:EG1384" si="321">IF(CE1353="Yes", "Z302 - Degreaser", "")</f>
        <v/>
      </c>
      <c r="EH1353" t="str">
        <f t="shared" ref="EH1353:EH1384" si="322">IF(CF1353="Yes", "Z303 - Lubricants", "")</f>
        <v/>
      </c>
      <c r="EI1353" t="str">
        <f t="shared" ref="EI1353:EI1384" si="323">IF(CG1353="Yes", "Z304 - Fuel", "")</f>
        <v/>
      </c>
      <c r="EJ1353" t="str">
        <f t="shared" ref="EJ1353:EJ1384" si="324">IF(CH1353="Yes", "Z305 - Flame Retardant", "")</f>
        <v/>
      </c>
      <c r="EK1353" t="str">
        <f t="shared" ref="EK1353:EK1384" si="325">IF(CI1353="Yes", "Z306 - Waste Treatment", "")</f>
        <v/>
      </c>
      <c r="EL1353" t="str">
        <f t="shared" ref="EL1353:EL1384" si="326">IF(CJ1353="Yes", "Z307 - Water Treatment", "")</f>
        <v/>
      </c>
      <c r="EM1353" t="str">
        <f t="shared" ref="EM1353:EM1384" si="327">IF(CK1353="Yes", "Z308 - Construction Materials", "")</f>
        <v/>
      </c>
      <c r="EN1353" t="str">
        <f t="shared" ref="EN1353:EN1384" si="328">IF(CL1353="Yes", "Z399 - Other", "")</f>
        <v/>
      </c>
    </row>
    <row r="1354" spans="91:144">
      <c r="CM1354" t="str">
        <f t="shared" si="275"/>
        <v/>
      </c>
      <c r="CN1354" t="str">
        <f t="shared" si="276"/>
        <v/>
      </c>
      <c r="CO1354" t="str">
        <f t="shared" si="277"/>
        <v/>
      </c>
      <c r="CP1354" t="str">
        <f t="shared" si="278"/>
        <v/>
      </c>
      <c r="CQ1354" t="str">
        <f t="shared" si="279"/>
        <v/>
      </c>
      <c r="CR1354" t="str">
        <f t="shared" si="280"/>
        <v/>
      </c>
      <c r="CS1354" t="str">
        <f t="shared" si="281"/>
        <v/>
      </c>
      <c r="CT1354" t="str">
        <f t="shared" si="282"/>
        <v/>
      </c>
      <c r="CU1354" t="str">
        <f t="shared" si="283"/>
        <v/>
      </c>
      <c r="CV1354" t="str">
        <f t="shared" si="284"/>
        <v/>
      </c>
      <c r="CW1354" t="str">
        <f t="shared" si="285"/>
        <v/>
      </c>
      <c r="CX1354" t="str">
        <f t="shared" si="286"/>
        <v/>
      </c>
      <c r="CY1354" t="str">
        <f t="shared" si="287"/>
        <v/>
      </c>
      <c r="CZ1354" t="str">
        <f t="shared" si="288"/>
        <v/>
      </c>
      <c r="DA1354" t="str">
        <f t="shared" si="289"/>
        <v/>
      </c>
      <c r="DB1354" t="str">
        <f t="shared" si="290"/>
        <v/>
      </c>
      <c r="DC1354" t="str">
        <f t="shared" si="291"/>
        <v/>
      </c>
      <c r="DD1354" t="str">
        <f t="shared" si="292"/>
        <v/>
      </c>
      <c r="DE1354" t="str">
        <f t="shared" si="293"/>
        <v/>
      </c>
      <c r="DF1354" t="str">
        <f t="shared" si="294"/>
        <v/>
      </c>
      <c r="DG1354" t="str">
        <f t="shared" si="295"/>
        <v/>
      </c>
      <c r="DH1354" t="str">
        <f t="shared" si="296"/>
        <v/>
      </c>
      <c r="DI1354" t="str">
        <f t="shared" si="297"/>
        <v/>
      </c>
      <c r="DJ1354" t="str">
        <f t="shared" si="298"/>
        <v/>
      </c>
      <c r="DK1354" t="str">
        <f t="shared" si="299"/>
        <v/>
      </c>
      <c r="DL1354" t="str">
        <f t="shared" si="300"/>
        <v/>
      </c>
      <c r="DM1354" t="str">
        <f t="shared" si="301"/>
        <v/>
      </c>
      <c r="DN1354" t="str">
        <f t="shared" si="302"/>
        <v/>
      </c>
      <c r="DO1354" t="str">
        <f t="shared" si="303"/>
        <v/>
      </c>
      <c r="DP1354" t="str">
        <f t="shared" si="304"/>
        <v/>
      </c>
      <c r="DQ1354" t="str">
        <f t="shared" si="305"/>
        <v/>
      </c>
      <c r="DR1354" t="str">
        <f t="shared" si="306"/>
        <v/>
      </c>
      <c r="DS1354" t="str">
        <f t="shared" si="307"/>
        <v/>
      </c>
      <c r="DT1354" t="str">
        <f t="shared" si="308"/>
        <v/>
      </c>
      <c r="DU1354" t="str">
        <f t="shared" si="309"/>
        <v/>
      </c>
      <c r="DV1354" t="str">
        <f t="shared" si="310"/>
        <v/>
      </c>
      <c r="DW1354" t="str">
        <f t="shared" si="311"/>
        <v/>
      </c>
      <c r="DX1354" t="str">
        <f t="shared" si="312"/>
        <v/>
      </c>
      <c r="DY1354" t="str">
        <f t="shared" si="313"/>
        <v/>
      </c>
      <c r="DZ1354" t="str">
        <f t="shared" si="314"/>
        <v/>
      </c>
      <c r="EA1354" t="str">
        <f t="shared" si="315"/>
        <v/>
      </c>
      <c r="EB1354" t="str">
        <f t="shared" si="316"/>
        <v/>
      </c>
      <c r="EC1354" t="str">
        <f t="shared" si="317"/>
        <v/>
      </c>
      <c r="ED1354" t="str">
        <f t="shared" si="318"/>
        <v/>
      </c>
      <c r="EE1354" t="str">
        <f t="shared" si="319"/>
        <v/>
      </c>
      <c r="EF1354" t="str">
        <f t="shared" si="320"/>
        <v/>
      </c>
      <c r="EG1354" t="str">
        <f t="shared" si="321"/>
        <v/>
      </c>
      <c r="EH1354" t="str">
        <f t="shared" si="322"/>
        <v/>
      </c>
      <c r="EI1354" t="str">
        <f t="shared" si="323"/>
        <v/>
      </c>
      <c r="EJ1354" t="str">
        <f t="shared" si="324"/>
        <v/>
      </c>
      <c r="EK1354" t="str">
        <f t="shared" si="325"/>
        <v/>
      </c>
      <c r="EL1354" t="str">
        <f t="shared" si="326"/>
        <v/>
      </c>
      <c r="EM1354" t="str">
        <f t="shared" si="327"/>
        <v/>
      </c>
      <c r="EN1354" t="str">
        <f t="shared" si="328"/>
        <v/>
      </c>
    </row>
    <row r="1355" spans="91:144">
      <c r="CM1355" t="str">
        <f t="shared" si="275"/>
        <v/>
      </c>
      <c r="CN1355" t="str">
        <f t="shared" si="276"/>
        <v/>
      </c>
      <c r="CO1355" t="str">
        <f t="shared" si="277"/>
        <v/>
      </c>
      <c r="CP1355" t="str">
        <f t="shared" si="278"/>
        <v/>
      </c>
      <c r="CQ1355" t="str">
        <f t="shared" si="279"/>
        <v/>
      </c>
      <c r="CR1355" t="str">
        <f t="shared" si="280"/>
        <v/>
      </c>
      <c r="CS1355" t="str">
        <f t="shared" si="281"/>
        <v/>
      </c>
      <c r="CT1355" t="str">
        <f t="shared" si="282"/>
        <v/>
      </c>
      <c r="CU1355" t="str">
        <f t="shared" si="283"/>
        <v/>
      </c>
      <c r="CV1355" t="str">
        <f t="shared" si="284"/>
        <v/>
      </c>
      <c r="CW1355" t="str">
        <f t="shared" si="285"/>
        <v/>
      </c>
      <c r="CX1355" t="str">
        <f t="shared" si="286"/>
        <v/>
      </c>
      <c r="CY1355" t="str">
        <f t="shared" si="287"/>
        <v/>
      </c>
      <c r="CZ1355" t="str">
        <f t="shared" si="288"/>
        <v/>
      </c>
      <c r="DA1355" t="str">
        <f t="shared" si="289"/>
        <v/>
      </c>
      <c r="DB1355" t="str">
        <f t="shared" si="290"/>
        <v/>
      </c>
      <c r="DC1355" t="str">
        <f t="shared" si="291"/>
        <v/>
      </c>
      <c r="DD1355" t="str">
        <f t="shared" si="292"/>
        <v/>
      </c>
      <c r="DE1355" t="str">
        <f t="shared" si="293"/>
        <v/>
      </c>
      <c r="DF1355" t="str">
        <f t="shared" si="294"/>
        <v/>
      </c>
      <c r="DG1355" t="str">
        <f t="shared" si="295"/>
        <v/>
      </c>
      <c r="DH1355" t="str">
        <f t="shared" si="296"/>
        <v/>
      </c>
      <c r="DI1355" t="str">
        <f t="shared" si="297"/>
        <v/>
      </c>
      <c r="DJ1355" t="str">
        <f t="shared" si="298"/>
        <v/>
      </c>
      <c r="DK1355" t="str">
        <f t="shared" si="299"/>
        <v/>
      </c>
      <c r="DL1355" t="str">
        <f t="shared" si="300"/>
        <v/>
      </c>
      <c r="DM1355" t="str">
        <f t="shared" si="301"/>
        <v/>
      </c>
      <c r="DN1355" t="str">
        <f t="shared" si="302"/>
        <v/>
      </c>
      <c r="DO1355" t="str">
        <f t="shared" si="303"/>
        <v/>
      </c>
      <c r="DP1355" t="str">
        <f t="shared" si="304"/>
        <v/>
      </c>
      <c r="DQ1355" t="str">
        <f t="shared" si="305"/>
        <v/>
      </c>
      <c r="DR1355" t="str">
        <f t="shared" si="306"/>
        <v/>
      </c>
      <c r="DS1355" t="str">
        <f t="shared" si="307"/>
        <v/>
      </c>
      <c r="DT1355" t="str">
        <f t="shared" si="308"/>
        <v/>
      </c>
      <c r="DU1355" t="str">
        <f t="shared" si="309"/>
        <v/>
      </c>
      <c r="DV1355" t="str">
        <f t="shared" si="310"/>
        <v/>
      </c>
      <c r="DW1355" t="str">
        <f t="shared" si="311"/>
        <v/>
      </c>
      <c r="DX1355" t="str">
        <f t="shared" si="312"/>
        <v/>
      </c>
      <c r="DY1355" t="str">
        <f t="shared" si="313"/>
        <v/>
      </c>
      <c r="DZ1355" t="str">
        <f t="shared" si="314"/>
        <v/>
      </c>
      <c r="EA1355" t="str">
        <f t="shared" si="315"/>
        <v/>
      </c>
      <c r="EB1355" t="str">
        <f t="shared" si="316"/>
        <v/>
      </c>
      <c r="EC1355" t="str">
        <f t="shared" si="317"/>
        <v/>
      </c>
      <c r="ED1355" t="str">
        <f t="shared" si="318"/>
        <v/>
      </c>
      <c r="EE1355" t="str">
        <f t="shared" si="319"/>
        <v/>
      </c>
      <c r="EF1355" t="str">
        <f t="shared" si="320"/>
        <v/>
      </c>
      <c r="EG1355" t="str">
        <f t="shared" si="321"/>
        <v/>
      </c>
      <c r="EH1355" t="str">
        <f t="shared" si="322"/>
        <v/>
      </c>
      <c r="EI1355" t="str">
        <f t="shared" si="323"/>
        <v/>
      </c>
      <c r="EJ1355" t="str">
        <f t="shared" si="324"/>
        <v/>
      </c>
      <c r="EK1355" t="str">
        <f t="shared" si="325"/>
        <v/>
      </c>
      <c r="EL1355" t="str">
        <f t="shared" si="326"/>
        <v/>
      </c>
      <c r="EM1355" t="str">
        <f t="shared" si="327"/>
        <v/>
      </c>
      <c r="EN1355" t="str">
        <f t="shared" si="328"/>
        <v/>
      </c>
    </row>
    <row r="1356" spans="91:144">
      <c r="CM1356" t="str">
        <f t="shared" si="275"/>
        <v/>
      </c>
      <c r="CN1356" t="str">
        <f t="shared" si="276"/>
        <v/>
      </c>
      <c r="CO1356" t="str">
        <f t="shared" si="277"/>
        <v/>
      </c>
      <c r="CP1356" t="str">
        <f t="shared" si="278"/>
        <v/>
      </c>
      <c r="CQ1356" t="str">
        <f t="shared" si="279"/>
        <v/>
      </c>
      <c r="CR1356" t="str">
        <f t="shared" si="280"/>
        <v/>
      </c>
      <c r="CS1356" t="str">
        <f t="shared" si="281"/>
        <v/>
      </c>
      <c r="CT1356" t="str">
        <f t="shared" si="282"/>
        <v/>
      </c>
      <c r="CU1356" t="str">
        <f t="shared" si="283"/>
        <v/>
      </c>
      <c r="CV1356" t="str">
        <f t="shared" si="284"/>
        <v/>
      </c>
      <c r="CW1356" t="str">
        <f t="shared" si="285"/>
        <v/>
      </c>
      <c r="CX1356" t="str">
        <f t="shared" si="286"/>
        <v/>
      </c>
      <c r="CY1356" t="str">
        <f t="shared" si="287"/>
        <v/>
      </c>
      <c r="CZ1356" t="str">
        <f t="shared" si="288"/>
        <v/>
      </c>
      <c r="DA1356" t="str">
        <f t="shared" si="289"/>
        <v/>
      </c>
      <c r="DB1356" t="str">
        <f t="shared" si="290"/>
        <v/>
      </c>
      <c r="DC1356" t="str">
        <f t="shared" si="291"/>
        <v/>
      </c>
      <c r="DD1356" t="str">
        <f t="shared" si="292"/>
        <v/>
      </c>
      <c r="DE1356" t="str">
        <f t="shared" si="293"/>
        <v/>
      </c>
      <c r="DF1356" t="str">
        <f t="shared" si="294"/>
        <v/>
      </c>
      <c r="DG1356" t="str">
        <f t="shared" si="295"/>
        <v/>
      </c>
      <c r="DH1356" t="str">
        <f t="shared" si="296"/>
        <v/>
      </c>
      <c r="DI1356" t="str">
        <f t="shared" si="297"/>
        <v/>
      </c>
      <c r="DJ1356" t="str">
        <f t="shared" si="298"/>
        <v/>
      </c>
      <c r="DK1356" t="str">
        <f t="shared" si="299"/>
        <v/>
      </c>
      <c r="DL1356" t="str">
        <f t="shared" si="300"/>
        <v/>
      </c>
      <c r="DM1356" t="str">
        <f t="shared" si="301"/>
        <v/>
      </c>
      <c r="DN1356" t="str">
        <f t="shared" si="302"/>
        <v/>
      </c>
      <c r="DO1356" t="str">
        <f t="shared" si="303"/>
        <v/>
      </c>
      <c r="DP1356" t="str">
        <f t="shared" si="304"/>
        <v/>
      </c>
      <c r="DQ1356" t="str">
        <f t="shared" si="305"/>
        <v/>
      </c>
      <c r="DR1356" t="str">
        <f t="shared" si="306"/>
        <v/>
      </c>
      <c r="DS1356" t="str">
        <f t="shared" si="307"/>
        <v/>
      </c>
      <c r="DT1356" t="str">
        <f t="shared" si="308"/>
        <v/>
      </c>
      <c r="DU1356" t="str">
        <f t="shared" si="309"/>
        <v/>
      </c>
      <c r="DV1356" t="str">
        <f t="shared" si="310"/>
        <v/>
      </c>
      <c r="DW1356" t="str">
        <f t="shared" si="311"/>
        <v/>
      </c>
      <c r="DX1356" t="str">
        <f t="shared" si="312"/>
        <v/>
      </c>
      <c r="DY1356" t="str">
        <f t="shared" si="313"/>
        <v/>
      </c>
      <c r="DZ1356" t="str">
        <f t="shared" si="314"/>
        <v/>
      </c>
      <c r="EA1356" t="str">
        <f t="shared" si="315"/>
        <v/>
      </c>
      <c r="EB1356" t="str">
        <f t="shared" si="316"/>
        <v/>
      </c>
      <c r="EC1356" t="str">
        <f t="shared" si="317"/>
        <v/>
      </c>
      <c r="ED1356" t="str">
        <f t="shared" si="318"/>
        <v/>
      </c>
      <c r="EE1356" t="str">
        <f t="shared" si="319"/>
        <v/>
      </c>
      <c r="EF1356" t="str">
        <f t="shared" si="320"/>
        <v/>
      </c>
      <c r="EG1356" t="str">
        <f t="shared" si="321"/>
        <v/>
      </c>
      <c r="EH1356" t="str">
        <f t="shared" si="322"/>
        <v/>
      </c>
      <c r="EI1356" t="str">
        <f t="shared" si="323"/>
        <v/>
      </c>
      <c r="EJ1356" t="str">
        <f t="shared" si="324"/>
        <v/>
      </c>
      <c r="EK1356" t="str">
        <f t="shared" si="325"/>
        <v/>
      </c>
      <c r="EL1356" t="str">
        <f t="shared" si="326"/>
        <v/>
      </c>
      <c r="EM1356" t="str">
        <f t="shared" si="327"/>
        <v/>
      </c>
      <c r="EN1356" t="str">
        <f t="shared" si="328"/>
        <v/>
      </c>
    </row>
    <row r="1357" spans="91:144">
      <c r="CM1357" t="str">
        <f t="shared" si="275"/>
        <v/>
      </c>
      <c r="CN1357" t="str">
        <f t="shared" si="276"/>
        <v/>
      </c>
      <c r="CO1357" t="str">
        <f t="shared" si="277"/>
        <v/>
      </c>
      <c r="CP1357" t="str">
        <f t="shared" si="278"/>
        <v/>
      </c>
      <c r="CQ1357" t="str">
        <f t="shared" si="279"/>
        <v/>
      </c>
      <c r="CR1357" t="str">
        <f t="shared" si="280"/>
        <v/>
      </c>
      <c r="CS1357" t="str">
        <f t="shared" si="281"/>
        <v/>
      </c>
      <c r="CT1357" t="str">
        <f t="shared" si="282"/>
        <v/>
      </c>
      <c r="CU1357" t="str">
        <f t="shared" si="283"/>
        <v/>
      </c>
      <c r="CV1357" t="str">
        <f t="shared" si="284"/>
        <v/>
      </c>
      <c r="CW1357" t="str">
        <f t="shared" si="285"/>
        <v/>
      </c>
      <c r="CX1357" t="str">
        <f t="shared" si="286"/>
        <v/>
      </c>
      <c r="CY1357" t="str">
        <f t="shared" si="287"/>
        <v/>
      </c>
      <c r="CZ1357" t="str">
        <f t="shared" si="288"/>
        <v/>
      </c>
      <c r="DA1357" t="str">
        <f t="shared" si="289"/>
        <v/>
      </c>
      <c r="DB1357" t="str">
        <f t="shared" si="290"/>
        <v/>
      </c>
      <c r="DC1357" t="str">
        <f t="shared" si="291"/>
        <v/>
      </c>
      <c r="DD1357" t="str">
        <f t="shared" si="292"/>
        <v/>
      </c>
      <c r="DE1357" t="str">
        <f t="shared" si="293"/>
        <v/>
      </c>
      <c r="DF1357" t="str">
        <f t="shared" si="294"/>
        <v/>
      </c>
      <c r="DG1357" t="str">
        <f t="shared" si="295"/>
        <v/>
      </c>
      <c r="DH1357" t="str">
        <f t="shared" si="296"/>
        <v/>
      </c>
      <c r="DI1357" t="str">
        <f t="shared" si="297"/>
        <v/>
      </c>
      <c r="DJ1357" t="str">
        <f t="shared" si="298"/>
        <v/>
      </c>
      <c r="DK1357" t="str">
        <f t="shared" si="299"/>
        <v/>
      </c>
      <c r="DL1357" t="str">
        <f t="shared" si="300"/>
        <v/>
      </c>
      <c r="DM1357" t="str">
        <f t="shared" si="301"/>
        <v/>
      </c>
      <c r="DN1357" t="str">
        <f t="shared" si="302"/>
        <v/>
      </c>
      <c r="DO1357" t="str">
        <f t="shared" si="303"/>
        <v/>
      </c>
      <c r="DP1357" t="str">
        <f t="shared" si="304"/>
        <v/>
      </c>
      <c r="DQ1357" t="str">
        <f t="shared" si="305"/>
        <v/>
      </c>
      <c r="DR1357" t="str">
        <f t="shared" si="306"/>
        <v/>
      </c>
      <c r="DS1357" t="str">
        <f t="shared" si="307"/>
        <v/>
      </c>
      <c r="DT1357" t="str">
        <f t="shared" si="308"/>
        <v/>
      </c>
      <c r="DU1357" t="str">
        <f t="shared" si="309"/>
        <v/>
      </c>
      <c r="DV1357" t="str">
        <f t="shared" si="310"/>
        <v/>
      </c>
      <c r="DW1357" t="str">
        <f t="shared" si="311"/>
        <v/>
      </c>
      <c r="DX1357" t="str">
        <f t="shared" si="312"/>
        <v/>
      </c>
      <c r="DY1357" t="str">
        <f t="shared" si="313"/>
        <v/>
      </c>
      <c r="DZ1357" t="str">
        <f t="shared" si="314"/>
        <v/>
      </c>
      <c r="EA1357" t="str">
        <f t="shared" si="315"/>
        <v/>
      </c>
      <c r="EB1357" t="str">
        <f t="shared" si="316"/>
        <v/>
      </c>
      <c r="EC1357" t="str">
        <f t="shared" si="317"/>
        <v/>
      </c>
      <c r="ED1357" t="str">
        <f t="shared" si="318"/>
        <v/>
      </c>
      <c r="EE1357" t="str">
        <f t="shared" si="319"/>
        <v/>
      </c>
      <c r="EF1357" t="str">
        <f t="shared" si="320"/>
        <v/>
      </c>
      <c r="EG1357" t="str">
        <f t="shared" si="321"/>
        <v/>
      </c>
      <c r="EH1357" t="str">
        <f t="shared" si="322"/>
        <v/>
      </c>
      <c r="EI1357" t="str">
        <f t="shared" si="323"/>
        <v/>
      </c>
      <c r="EJ1357" t="str">
        <f t="shared" si="324"/>
        <v/>
      </c>
      <c r="EK1357" t="str">
        <f t="shared" si="325"/>
        <v/>
      </c>
      <c r="EL1357" t="str">
        <f t="shared" si="326"/>
        <v/>
      </c>
      <c r="EM1357" t="str">
        <f t="shared" si="327"/>
        <v/>
      </c>
      <c r="EN1357" t="str">
        <f t="shared" si="328"/>
        <v/>
      </c>
    </row>
    <row r="1358" spans="91:144">
      <c r="CM1358" t="str">
        <f t="shared" si="275"/>
        <v/>
      </c>
      <c r="CN1358" t="str">
        <f t="shared" si="276"/>
        <v/>
      </c>
      <c r="CO1358" t="str">
        <f t="shared" si="277"/>
        <v/>
      </c>
      <c r="CP1358" t="str">
        <f t="shared" si="278"/>
        <v/>
      </c>
      <c r="CQ1358" t="str">
        <f t="shared" si="279"/>
        <v/>
      </c>
      <c r="CR1358" t="str">
        <f t="shared" si="280"/>
        <v/>
      </c>
      <c r="CS1358" t="str">
        <f t="shared" si="281"/>
        <v/>
      </c>
      <c r="CT1358" t="str">
        <f t="shared" si="282"/>
        <v/>
      </c>
      <c r="CU1358" t="str">
        <f t="shared" si="283"/>
        <v/>
      </c>
      <c r="CV1358" t="str">
        <f t="shared" si="284"/>
        <v/>
      </c>
      <c r="CW1358" t="str">
        <f t="shared" si="285"/>
        <v/>
      </c>
      <c r="CX1358" t="str">
        <f t="shared" si="286"/>
        <v/>
      </c>
      <c r="CY1358" t="str">
        <f t="shared" si="287"/>
        <v/>
      </c>
      <c r="CZ1358" t="str">
        <f t="shared" si="288"/>
        <v/>
      </c>
      <c r="DA1358" t="str">
        <f t="shared" si="289"/>
        <v/>
      </c>
      <c r="DB1358" t="str">
        <f t="shared" si="290"/>
        <v/>
      </c>
      <c r="DC1358" t="str">
        <f t="shared" si="291"/>
        <v/>
      </c>
      <c r="DD1358" t="str">
        <f t="shared" si="292"/>
        <v/>
      </c>
      <c r="DE1358" t="str">
        <f t="shared" si="293"/>
        <v/>
      </c>
      <c r="DF1358" t="str">
        <f t="shared" si="294"/>
        <v/>
      </c>
      <c r="DG1358" t="str">
        <f t="shared" si="295"/>
        <v/>
      </c>
      <c r="DH1358" t="str">
        <f t="shared" si="296"/>
        <v/>
      </c>
      <c r="DI1358" t="str">
        <f t="shared" si="297"/>
        <v/>
      </c>
      <c r="DJ1358" t="str">
        <f t="shared" si="298"/>
        <v/>
      </c>
      <c r="DK1358" t="str">
        <f t="shared" si="299"/>
        <v/>
      </c>
      <c r="DL1358" t="str">
        <f t="shared" si="300"/>
        <v/>
      </c>
      <c r="DM1358" t="str">
        <f t="shared" si="301"/>
        <v/>
      </c>
      <c r="DN1358" t="str">
        <f t="shared" si="302"/>
        <v/>
      </c>
      <c r="DO1358" t="str">
        <f t="shared" si="303"/>
        <v/>
      </c>
      <c r="DP1358" t="str">
        <f t="shared" si="304"/>
        <v/>
      </c>
      <c r="DQ1358" t="str">
        <f t="shared" si="305"/>
        <v/>
      </c>
      <c r="DR1358" t="str">
        <f t="shared" si="306"/>
        <v/>
      </c>
      <c r="DS1358" t="str">
        <f t="shared" si="307"/>
        <v/>
      </c>
      <c r="DT1358" t="str">
        <f t="shared" si="308"/>
        <v/>
      </c>
      <c r="DU1358" t="str">
        <f t="shared" si="309"/>
        <v/>
      </c>
      <c r="DV1358" t="str">
        <f t="shared" si="310"/>
        <v/>
      </c>
      <c r="DW1358" t="str">
        <f t="shared" si="311"/>
        <v/>
      </c>
      <c r="DX1358" t="str">
        <f t="shared" si="312"/>
        <v/>
      </c>
      <c r="DY1358" t="str">
        <f t="shared" si="313"/>
        <v/>
      </c>
      <c r="DZ1358" t="str">
        <f t="shared" si="314"/>
        <v/>
      </c>
      <c r="EA1358" t="str">
        <f t="shared" si="315"/>
        <v/>
      </c>
      <c r="EB1358" t="str">
        <f t="shared" si="316"/>
        <v/>
      </c>
      <c r="EC1358" t="str">
        <f t="shared" si="317"/>
        <v/>
      </c>
      <c r="ED1358" t="str">
        <f t="shared" si="318"/>
        <v/>
      </c>
      <c r="EE1358" t="str">
        <f t="shared" si="319"/>
        <v/>
      </c>
      <c r="EF1358" t="str">
        <f t="shared" si="320"/>
        <v/>
      </c>
      <c r="EG1358" t="str">
        <f t="shared" si="321"/>
        <v/>
      </c>
      <c r="EH1358" t="str">
        <f t="shared" si="322"/>
        <v/>
      </c>
      <c r="EI1358" t="str">
        <f t="shared" si="323"/>
        <v/>
      </c>
      <c r="EJ1358" t="str">
        <f t="shared" si="324"/>
        <v/>
      </c>
      <c r="EK1358" t="str">
        <f t="shared" si="325"/>
        <v/>
      </c>
      <c r="EL1358" t="str">
        <f t="shared" si="326"/>
        <v/>
      </c>
      <c r="EM1358" t="str">
        <f t="shared" si="327"/>
        <v/>
      </c>
      <c r="EN1358" t="str">
        <f t="shared" si="328"/>
        <v/>
      </c>
    </row>
    <row r="1359" spans="91:144">
      <c r="CM1359" t="str">
        <f t="shared" si="275"/>
        <v/>
      </c>
      <c r="CN1359" t="str">
        <f t="shared" si="276"/>
        <v/>
      </c>
      <c r="CO1359" t="str">
        <f t="shared" si="277"/>
        <v/>
      </c>
      <c r="CP1359" t="str">
        <f t="shared" si="278"/>
        <v/>
      </c>
      <c r="CQ1359" t="str">
        <f t="shared" si="279"/>
        <v/>
      </c>
      <c r="CR1359" t="str">
        <f t="shared" si="280"/>
        <v/>
      </c>
      <c r="CS1359" t="str">
        <f t="shared" si="281"/>
        <v/>
      </c>
      <c r="CT1359" t="str">
        <f t="shared" si="282"/>
        <v/>
      </c>
      <c r="CU1359" t="str">
        <f t="shared" si="283"/>
        <v/>
      </c>
      <c r="CV1359" t="str">
        <f t="shared" si="284"/>
        <v/>
      </c>
      <c r="CW1359" t="str">
        <f t="shared" si="285"/>
        <v/>
      </c>
      <c r="CX1359" t="str">
        <f t="shared" si="286"/>
        <v/>
      </c>
      <c r="CY1359" t="str">
        <f t="shared" si="287"/>
        <v/>
      </c>
      <c r="CZ1359" t="str">
        <f t="shared" si="288"/>
        <v/>
      </c>
      <c r="DA1359" t="str">
        <f t="shared" si="289"/>
        <v/>
      </c>
      <c r="DB1359" t="str">
        <f t="shared" si="290"/>
        <v/>
      </c>
      <c r="DC1359" t="str">
        <f t="shared" si="291"/>
        <v/>
      </c>
      <c r="DD1359" t="str">
        <f t="shared" si="292"/>
        <v/>
      </c>
      <c r="DE1359" t="str">
        <f t="shared" si="293"/>
        <v/>
      </c>
      <c r="DF1359" t="str">
        <f t="shared" si="294"/>
        <v/>
      </c>
      <c r="DG1359" t="str">
        <f t="shared" si="295"/>
        <v/>
      </c>
      <c r="DH1359" t="str">
        <f t="shared" si="296"/>
        <v/>
      </c>
      <c r="DI1359" t="str">
        <f t="shared" si="297"/>
        <v/>
      </c>
      <c r="DJ1359" t="str">
        <f t="shared" si="298"/>
        <v/>
      </c>
      <c r="DK1359" t="str">
        <f t="shared" si="299"/>
        <v/>
      </c>
      <c r="DL1359" t="str">
        <f t="shared" si="300"/>
        <v/>
      </c>
      <c r="DM1359" t="str">
        <f t="shared" si="301"/>
        <v/>
      </c>
      <c r="DN1359" t="str">
        <f t="shared" si="302"/>
        <v/>
      </c>
      <c r="DO1359" t="str">
        <f t="shared" si="303"/>
        <v/>
      </c>
      <c r="DP1359" t="str">
        <f t="shared" si="304"/>
        <v/>
      </c>
      <c r="DQ1359" t="str">
        <f t="shared" si="305"/>
        <v/>
      </c>
      <c r="DR1359" t="str">
        <f t="shared" si="306"/>
        <v/>
      </c>
      <c r="DS1359" t="str">
        <f t="shared" si="307"/>
        <v/>
      </c>
      <c r="DT1359" t="str">
        <f t="shared" si="308"/>
        <v/>
      </c>
      <c r="DU1359" t="str">
        <f t="shared" si="309"/>
        <v/>
      </c>
      <c r="DV1359" t="str">
        <f t="shared" si="310"/>
        <v/>
      </c>
      <c r="DW1359" t="str">
        <f t="shared" si="311"/>
        <v/>
      </c>
      <c r="DX1359" t="str">
        <f t="shared" si="312"/>
        <v/>
      </c>
      <c r="DY1359" t="str">
        <f t="shared" si="313"/>
        <v/>
      </c>
      <c r="DZ1359" t="str">
        <f t="shared" si="314"/>
        <v/>
      </c>
      <c r="EA1359" t="str">
        <f t="shared" si="315"/>
        <v/>
      </c>
      <c r="EB1359" t="str">
        <f t="shared" si="316"/>
        <v/>
      </c>
      <c r="EC1359" t="str">
        <f t="shared" si="317"/>
        <v/>
      </c>
      <c r="ED1359" t="str">
        <f t="shared" si="318"/>
        <v/>
      </c>
      <c r="EE1359" t="str">
        <f t="shared" si="319"/>
        <v/>
      </c>
      <c r="EF1359" t="str">
        <f t="shared" si="320"/>
        <v/>
      </c>
      <c r="EG1359" t="str">
        <f t="shared" si="321"/>
        <v/>
      </c>
      <c r="EH1359" t="str">
        <f t="shared" si="322"/>
        <v/>
      </c>
      <c r="EI1359" t="str">
        <f t="shared" si="323"/>
        <v/>
      </c>
      <c r="EJ1359" t="str">
        <f t="shared" si="324"/>
        <v/>
      </c>
      <c r="EK1359" t="str">
        <f t="shared" si="325"/>
        <v/>
      </c>
      <c r="EL1359" t="str">
        <f t="shared" si="326"/>
        <v/>
      </c>
      <c r="EM1359" t="str">
        <f t="shared" si="327"/>
        <v/>
      </c>
      <c r="EN1359" t="str">
        <f t="shared" si="328"/>
        <v/>
      </c>
    </row>
    <row r="1360" spans="91:144">
      <c r="CM1360" t="str">
        <f t="shared" si="275"/>
        <v/>
      </c>
      <c r="CN1360" t="str">
        <f t="shared" si="276"/>
        <v/>
      </c>
      <c r="CO1360" t="str">
        <f t="shared" si="277"/>
        <v/>
      </c>
      <c r="CP1360" t="str">
        <f t="shared" si="278"/>
        <v/>
      </c>
      <c r="CQ1360" t="str">
        <f t="shared" si="279"/>
        <v/>
      </c>
      <c r="CR1360" t="str">
        <f t="shared" si="280"/>
        <v/>
      </c>
      <c r="CS1360" t="str">
        <f t="shared" si="281"/>
        <v/>
      </c>
      <c r="CT1360" t="str">
        <f t="shared" si="282"/>
        <v/>
      </c>
      <c r="CU1360" t="str">
        <f t="shared" si="283"/>
        <v/>
      </c>
      <c r="CV1360" t="str">
        <f t="shared" si="284"/>
        <v/>
      </c>
      <c r="CW1360" t="str">
        <f t="shared" si="285"/>
        <v/>
      </c>
      <c r="CX1360" t="str">
        <f t="shared" si="286"/>
        <v/>
      </c>
      <c r="CY1360" t="str">
        <f t="shared" si="287"/>
        <v/>
      </c>
      <c r="CZ1360" t="str">
        <f t="shared" si="288"/>
        <v/>
      </c>
      <c r="DA1360" t="str">
        <f t="shared" si="289"/>
        <v/>
      </c>
      <c r="DB1360" t="str">
        <f t="shared" si="290"/>
        <v/>
      </c>
      <c r="DC1360" t="str">
        <f t="shared" si="291"/>
        <v/>
      </c>
      <c r="DD1360" t="str">
        <f t="shared" si="292"/>
        <v/>
      </c>
      <c r="DE1360" t="str">
        <f t="shared" si="293"/>
        <v/>
      </c>
      <c r="DF1360" t="str">
        <f t="shared" si="294"/>
        <v/>
      </c>
      <c r="DG1360" t="str">
        <f t="shared" si="295"/>
        <v/>
      </c>
      <c r="DH1360" t="str">
        <f t="shared" si="296"/>
        <v/>
      </c>
      <c r="DI1360" t="str">
        <f t="shared" si="297"/>
        <v/>
      </c>
      <c r="DJ1360" t="str">
        <f t="shared" si="298"/>
        <v/>
      </c>
      <c r="DK1360" t="str">
        <f t="shared" si="299"/>
        <v/>
      </c>
      <c r="DL1360" t="str">
        <f t="shared" si="300"/>
        <v/>
      </c>
      <c r="DM1360" t="str">
        <f t="shared" si="301"/>
        <v/>
      </c>
      <c r="DN1360" t="str">
        <f t="shared" si="302"/>
        <v/>
      </c>
      <c r="DO1360" t="str">
        <f t="shared" si="303"/>
        <v/>
      </c>
      <c r="DP1360" t="str">
        <f t="shared" si="304"/>
        <v/>
      </c>
      <c r="DQ1360" t="str">
        <f t="shared" si="305"/>
        <v/>
      </c>
      <c r="DR1360" t="str">
        <f t="shared" si="306"/>
        <v/>
      </c>
      <c r="DS1360" t="str">
        <f t="shared" si="307"/>
        <v/>
      </c>
      <c r="DT1360" t="str">
        <f t="shared" si="308"/>
        <v/>
      </c>
      <c r="DU1360" t="str">
        <f t="shared" si="309"/>
        <v/>
      </c>
      <c r="DV1360" t="str">
        <f t="shared" si="310"/>
        <v/>
      </c>
      <c r="DW1360" t="str">
        <f t="shared" si="311"/>
        <v/>
      </c>
      <c r="DX1360" t="str">
        <f t="shared" si="312"/>
        <v/>
      </c>
      <c r="DY1360" t="str">
        <f t="shared" si="313"/>
        <v/>
      </c>
      <c r="DZ1360" t="str">
        <f t="shared" si="314"/>
        <v/>
      </c>
      <c r="EA1360" t="str">
        <f t="shared" si="315"/>
        <v/>
      </c>
      <c r="EB1360" t="str">
        <f t="shared" si="316"/>
        <v/>
      </c>
      <c r="EC1360" t="str">
        <f t="shared" si="317"/>
        <v/>
      </c>
      <c r="ED1360" t="str">
        <f t="shared" si="318"/>
        <v/>
      </c>
      <c r="EE1360" t="str">
        <f t="shared" si="319"/>
        <v/>
      </c>
      <c r="EF1360" t="str">
        <f t="shared" si="320"/>
        <v/>
      </c>
      <c r="EG1360" t="str">
        <f t="shared" si="321"/>
        <v/>
      </c>
      <c r="EH1360" t="str">
        <f t="shared" si="322"/>
        <v/>
      </c>
      <c r="EI1360" t="str">
        <f t="shared" si="323"/>
        <v/>
      </c>
      <c r="EJ1360" t="str">
        <f t="shared" si="324"/>
        <v/>
      </c>
      <c r="EK1360" t="str">
        <f t="shared" si="325"/>
        <v/>
      </c>
      <c r="EL1360" t="str">
        <f t="shared" si="326"/>
        <v/>
      </c>
      <c r="EM1360" t="str">
        <f t="shared" si="327"/>
        <v/>
      </c>
      <c r="EN1360" t="str">
        <f t="shared" si="328"/>
        <v/>
      </c>
    </row>
    <row r="1361" spans="91:144">
      <c r="CM1361" t="str">
        <f t="shared" si="275"/>
        <v/>
      </c>
      <c r="CN1361" t="str">
        <f t="shared" si="276"/>
        <v/>
      </c>
      <c r="CO1361" t="str">
        <f t="shared" si="277"/>
        <v/>
      </c>
      <c r="CP1361" t="str">
        <f t="shared" si="278"/>
        <v/>
      </c>
      <c r="CQ1361" t="str">
        <f t="shared" si="279"/>
        <v/>
      </c>
      <c r="CR1361" t="str">
        <f t="shared" si="280"/>
        <v/>
      </c>
      <c r="CS1361" t="str">
        <f t="shared" si="281"/>
        <v/>
      </c>
      <c r="CT1361" t="str">
        <f t="shared" si="282"/>
        <v/>
      </c>
      <c r="CU1361" t="str">
        <f t="shared" si="283"/>
        <v/>
      </c>
      <c r="CV1361" t="str">
        <f t="shared" si="284"/>
        <v/>
      </c>
      <c r="CW1361" t="str">
        <f t="shared" si="285"/>
        <v/>
      </c>
      <c r="CX1361" t="str">
        <f t="shared" si="286"/>
        <v/>
      </c>
      <c r="CY1361" t="str">
        <f t="shared" si="287"/>
        <v/>
      </c>
      <c r="CZ1361" t="str">
        <f t="shared" si="288"/>
        <v/>
      </c>
      <c r="DA1361" t="str">
        <f t="shared" si="289"/>
        <v/>
      </c>
      <c r="DB1361" t="str">
        <f t="shared" si="290"/>
        <v/>
      </c>
      <c r="DC1361" t="str">
        <f t="shared" si="291"/>
        <v/>
      </c>
      <c r="DD1361" t="str">
        <f t="shared" si="292"/>
        <v/>
      </c>
      <c r="DE1361" t="str">
        <f t="shared" si="293"/>
        <v/>
      </c>
      <c r="DF1361" t="str">
        <f t="shared" si="294"/>
        <v/>
      </c>
      <c r="DG1361" t="str">
        <f t="shared" si="295"/>
        <v/>
      </c>
      <c r="DH1361" t="str">
        <f t="shared" si="296"/>
        <v/>
      </c>
      <c r="DI1361" t="str">
        <f t="shared" si="297"/>
        <v/>
      </c>
      <c r="DJ1361" t="str">
        <f t="shared" si="298"/>
        <v/>
      </c>
      <c r="DK1361" t="str">
        <f t="shared" si="299"/>
        <v/>
      </c>
      <c r="DL1361" t="str">
        <f t="shared" si="300"/>
        <v/>
      </c>
      <c r="DM1361" t="str">
        <f t="shared" si="301"/>
        <v/>
      </c>
      <c r="DN1361" t="str">
        <f t="shared" si="302"/>
        <v/>
      </c>
      <c r="DO1361" t="str">
        <f t="shared" si="303"/>
        <v/>
      </c>
      <c r="DP1361" t="str">
        <f t="shared" si="304"/>
        <v/>
      </c>
      <c r="DQ1361" t="str">
        <f t="shared" si="305"/>
        <v/>
      </c>
      <c r="DR1361" t="str">
        <f t="shared" si="306"/>
        <v/>
      </c>
      <c r="DS1361" t="str">
        <f t="shared" si="307"/>
        <v/>
      </c>
      <c r="DT1361" t="str">
        <f t="shared" si="308"/>
        <v/>
      </c>
      <c r="DU1361" t="str">
        <f t="shared" si="309"/>
        <v/>
      </c>
      <c r="DV1361" t="str">
        <f t="shared" si="310"/>
        <v/>
      </c>
      <c r="DW1361" t="str">
        <f t="shared" si="311"/>
        <v/>
      </c>
      <c r="DX1361" t="str">
        <f t="shared" si="312"/>
        <v/>
      </c>
      <c r="DY1361" t="str">
        <f t="shared" si="313"/>
        <v/>
      </c>
      <c r="DZ1361" t="str">
        <f t="shared" si="314"/>
        <v/>
      </c>
      <c r="EA1361" t="str">
        <f t="shared" si="315"/>
        <v/>
      </c>
      <c r="EB1361" t="str">
        <f t="shared" si="316"/>
        <v/>
      </c>
      <c r="EC1361" t="str">
        <f t="shared" si="317"/>
        <v/>
      </c>
      <c r="ED1361" t="str">
        <f t="shared" si="318"/>
        <v/>
      </c>
      <c r="EE1361" t="str">
        <f t="shared" si="319"/>
        <v/>
      </c>
      <c r="EF1361" t="str">
        <f t="shared" si="320"/>
        <v/>
      </c>
      <c r="EG1361" t="str">
        <f t="shared" si="321"/>
        <v/>
      </c>
      <c r="EH1361" t="str">
        <f t="shared" si="322"/>
        <v/>
      </c>
      <c r="EI1361" t="str">
        <f t="shared" si="323"/>
        <v/>
      </c>
      <c r="EJ1361" t="str">
        <f t="shared" si="324"/>
        <v/>
      </c>
      <c r="EK1361" t="str">
        <f t="shared" si="325"/>
        <v/>
      </c>
      <c r="EL1361" t="str">
        <f t="shared" si="326"/>
        <v/>
      </c>
      <c r="EM1361" t="str">
        <f t="shared" si="327"/>
        <v/>
      </c>
      <c r="EN1361" t="str">
        <f t="shared" si="328"/>
        <v/>
      </c>
    </row>
    <row r="1362" spans="91:144">
      <c r="CM1362" t="str">
        <f t="shared" si="275"/>
        <v/>
      </c>
      <c r="CN1362" t="str">
        <f t="shared" si="276"/>
        <v/>
      </c>
      <c r="CO1362" t="str">
        <f t="shared" si="277"/>
        <v/>
      </c>
      <c r="CP1362" t="str">
        <f t="shared" si="278"/>
        <v/>
      </c>
      <c r="CQ1362" t="str">
        <f t="shared" si="279"/>
        <v/>
      </c>
      <c r="CR1362" t="str">
        <f t="shared" si="280"/>
        <v/>
      </c>
      <c r="CS1362" t="str">
        <f t="shared" si="281"/>
        <v/>
      </c>
      <c r="CT1362" t="str">
        <f t="shared" si="282"/>
        <v/>
      </c>
      <c r="CU1362" t="str">
        <f t="shared" si="283"/>
        <v/>
      </c>
      <c r="CV1362" t="str">
        <f t="shared" si="284"/>
        <v/>
      </c>
      <c r="CW1362" t="str">
        <f t="shared" si="285"/>
        <v/>
      </c>
      <c r="CX1362" t="str">
        <f t="shared" si="286"/>
        <v/>
      </c>
      <c r="CY1362" t="str">
        <f t="shared" si="287"/>
        <v/>
      </c>
      <c r="CZ1362" t="str">
        <f t="shared" si="288"/>
        <v/>
      </c>
      <c r="DA1362" t="str">
        <f t="shared" si="289"/>
        <v/>
      </c>
      <c r="DB1362" t="str">
        <f t="shared" si="290"/>
        <v/>
      </c>
      <c r="DC1362" t="str">
        <f t="shared" si="291"/>
        <v/>
      </c>
      <c r="DD1362" t="str">
        <f t="shared" si="292"/>
        <v/>
      </c>
      <c r="DE1362" t="str">
        <f t="shared" si="293"/>
        <v/>
      </c>
      <c r="DF1362" t="str">
        <f t="shared" si="294"/>
        <v/>
      </c>
      <c r="DG1362" t="str">
        <f t="shared" si="295"/>
        <v/>
      </c>
      <c r="DH1362" t="str">
        <f t="shared" si="296"/>
        <v/>
      </c>
      <c r="DI1362" t="str">
        <f t="shared" si="297"/>
        <v/>
      </c>
      <c r="DJ1362" t="str">
        <f t="shared" si="298"/>
        <v/>
      </c>
      <c r="DK1362" t="str">
        <f t="shared" si="299"/>
        <v/>
      </c>
      <c r="DL1362" t="str">
        <f t="shared" si="300"/>
        <v/>
      </c>
      <c r="DM1362" t="str">
        <f t="shared" si="301"/>
        <v/>
      </c>
      <c r="DN1362" t="str">
        <f t="shared" si="302"/>
        <v/>
      </c>
      <c r="DO1362" t="str">
        <f t="shared" si="303"/>
        <v/>
      </c>
      <c r="DP1362" t="str">
        <f t="shared" si="304"/>
        <v/>
      </c>
      <c r="DQ1362" t="str">
        <f t="shared" si="305"/>
        <v/>
      </c>
      <c r="DR1362" t="str">
        <f t="shared" si="306"/>
        <v/>
      </c>
      <c r="DS1362" t="str">
        <f t="shared" si="307"/>
        <v/>
      </c>
      <c r="DT1362" t="str">
        <f t="shared" si="308"/>
        <v/>
      </c>
      <c r="DU1362" t="str">
        <f t="shared" si="309"/>
        <v/>
      </c>
      <c r="DV1362" t="str">
        <f t="shared" si="310"/>
        <v/>
      </c>
      <c r="DW1362" t="str">
        <f t="shared" si="311"/>
        <v/>
      </c>
      <c r="DX1362" t="str">
        <f t="shared" si="312"/>
        <v/>
      </c>
      <c r="DY1362" t="str">
        <f t="shared" si="313"/>
        <v/>
      </c>
      <c r="DZ1362" t="str">
        <f t="shared" si="314"/>
        <v/>
      </c>
      <c r="EA1362" t="str">
        <f t="shared" si="315"/>
        <v/>
      </c>
      <c r="EB1362" t="str">
        <f t="shared" si="316"/>
        <v/>
      </c>
      <c r="EC1362" t="str">
        <f t="shared" si="317"/>
        <v/>
      </c>
      <c r="ED1362" t="str">
        <f t="shared" si="318"/>
        <v/>
      </c>
      <c r="EE1362" t="str">
        <f t="shared" si="319"/>
        <v/>
      </c>
      <c r="EF1362" t="str">
        <f t="shared" si="320"/>
        <v/>
      </c>
      <c r="EG1362" t="str">
        <f t="shared" si="321"/>
        <v/>
      </c>
      <c r="EH1362" t="str">
        <f t="shared" si="322"/>
        <v/>
      </c>
      <c r="EI1362" t="str">
        <f t="shared" si="323"/>
        <v/>
      </c>
      <c r="EJ1362" t="str">
        <f t="shared" si="324"/>
        <v/>
      </c>
      <c r="EK1362" t="str">
        <f t="shared" si="325"/>
        <v/>
      </c>
      <c r="EL1362" t="str">
        <f t="shared" si="326"/>
        <v/>
      </c>
      <c r="EM1362" t="str">
        <f t="shared" si="327"/>
        <v/>
      </c>
      <c r="EN1362" t="str">
        <f t="shared" si="328"/>
        <v/>
      </c>
    </row>
    <row r="1363" spans="91:144">
      <c r="CM1363" t="str">
        <f t="shared" si="275"/>
        <v/>
      </c>
      <c r="CN1363" t="str">
        <f t="shared" si="276"/>
        <v/>
      </c>
      <c r="CO1363" t="str">
        <f t="shared" si="277"/>
        <v/>
      </c>
      <c r="CP1363" t="str">
        <f t="shared" si="278"/>
        <v/>
      </c>
      <c r="CQ1363" t="str">
        <f t="shared" si="279"/>
        <v/>
      </c>
      <c r="CR1363" t="str">
        <f t="shared" si="280"/>
        <v/>
      </c>
      <c r="CS1363" t="str">
        <f t="shared" si="281"/>
        <v/>
      </c>
      <c r="CT1363" t="str">
        <f t="shared" si="282"/>
        <v/>
      </c>
      <c r="CU1363" t="str">
        <f t="shared" si="283"/>
        <v/>
      </c>
      <c r="CV1363" t="str">
        <f t="shared" si="284"/>
        <v/>
      </c>
      <c r="CW1363" t="str">
        <f t="shared" si="285"/>
        <v/>
      </c>
      <c r="CX1363" t="str">
        <f t="shared" si="286"/>
        <v/>
      </c>
      <c r="CY1363" t="str">
        <f t="shared" si="287"/>
        <v/>
      </c>
      <c r="CZ1363" t="str">
        <f t="shared" si="288"/>
        <v/>
      </c>
      <c r="DA1363" t="str">
        <f t="shared" si="289"/>
        <v/>
      </c>
      <c r="DB1363" t="str">
        <f t="shared" si="290"/>
        <v/>
      </c>
      <c r="DC1363" t="str">
        <f t="shared" si="291"/>
        <v/>
      </c>
      <c r="DD1363" t="str">
        <f t="shared" si="292"/>
        <v/>
      </c>
      <c r="DE1363" t="str">
        <f t="shared" si="293"/>
        <v/>
      </c>
      <c r="DF1363" t="str">
        <f t="shared" si="294"/>
        <v/>
      </c>
      <c r="DG1363" t="str">
        <f t="shared" si="295"/>
        <v/>
      </c>
      <c r="DH1363" t="str">
        <f t="shared" si="296"/>
        <v/>
      </c>
      <c r="DI1363" t="str">
        <f t="shared" si="297"/>
        <v/>
      </c>
      <c r="DJ1363" t="str">
        <f t="shared" si="298"/>
        <v/>
      </c>
      <c r="DK1363" t="str">
        <f t="shared" si="299"/>
        <v/>
      </c>
      <c r="DL1363" t="str">
        <f t="shared" si="300"/>
        <v/>
      </c>
      <c r="DM1363" t="str">
        <f t="shared" si="301"/>
        <v/>
      </c>
      <c r="DN1363" t="str">
        <f t="shared" si="302"/>
        <v/>
      </c>
      <c r="DO1363" t="str">
        <f t="shared" si="303"/>
        <v/>
      </c>
      <c r="DP1363" t="str">
        <f t="shared" si="304"/>
        <v/>
      </c>
      <c r="DQ1363" t="str">
        <f t="shared" si="305"/>
        <v/>
      </c>
      <c r="DR1363" t="str">
        <f t="shared" si="306"/>
        <v/>
      </c>
      <c r="DS1363" t="str">
        <f t="shared" si="307"/>
        <v/>
      </c>
      <c r="DT1363" t="str">
        <f t="shared" si="308"/>
        <v/>
      </c>
      <c r="DU1363" t="str">
        <f t="shared" si="309"/>
        <v/>
      </c>
      <c r="DV1363" t="str">
        <f t="shared" si="310"/>
        <v/>
      </c>
      <c r="DW1363" t="str">
        <f t="shared" si="311"/>
        <v/>
      </c>
      <c r="DX1363" t="str">
        <f t="shared" si="312"/>
        <v/>
      </c>
      <c r="DY1363" t="str">
        <f t="shared" si="313"/>
        <v/>
      </c>
      <c r="DZ1363" t="str">
        <f t="shared" si="314"/>
        <v/>
      </c>
      <c r="EA1363" t="str">
        <f t="shared" si="315"/>
        <v/>
      </c>
      <c r="EB1363" t="str">
        <f t="shared" si="316"/>
        <v/>
      </c>
      <c r="EC1363" t="str">
        <f t="shared" si="317"/>
        <v/>
      </c>
      <c r="ED1363" t="str">
        <f t="shared" si="318"/>
        <v/>
      </c>
      <c r="EE1363" t="str">
        <f t="shared" si="319"/>
        <v/>
      </c>
      <c r="EF1363" t="str">
        <f t="shared" si="320"/>
        <v/>
      </c>
      <c r="EG1363" t="str">
        <f t="shared" si="321"/>
        <v/>
      </c>
      <c r="EH1363" t="str">
        <f t="shared" si="322"/>
        <v/>
      </c>
      <c r="EI1363" t="str">
        <f t="shared" si="323"/>
        <v/>
      </c>
      <c r="EJ1363" t="str">
        <f t="shared" si="324"/>
        <v/>
      </c>
      <c r="EK1363" t="str">
        <f t="shared" si="325"/>
        <v/>
      </c>
      <c r="EL1363" t="str">
        <f t="shared" si="326"/>
        <v/>
      </c>
      <c r="EM1363" t="str">
        <f t="shared" si="327"/>
        <v/>
      </c>
      <c r="EN1363" t="str">
        <f t="shared" si="328"/>
        <v/>
      </c>
    </row>
    <row r="1364" spans="91:144">
      <c r="CM1364" t="str">
        <f t="shared" si="275"/>
        <v/>
      </c>
      <c r="CN1364" t="str">
        <f t="shared" si="276"/>
        <v/>
      </c>
      <c r="CO1364" t="str">
        <f t="shared" si="277"/>
        <v/>
      </c>
      <c r="CP1364" t="str">
        <f t="shared" si="278"/>
        <v/>
      </c>
      <c r="CQ1364" t="str">
        <f t="shared" si="279"/>
        <v/>
      </c>
      <c r="CR1364" t="str">
        <f t="shared" si="280"/>
        <v/>
      </c>
      <c r="CS1364" t="str">
        <f t="shared" si="281"/>
        <v/>
      </c>
      <c r="CT1364" t="str">
        <f t="shared" si="282"/>
        <v/>
      </c>
      <c r="CU1364" t="str">
        <f t="shared" si="283"/>
        <v/>
      </c>
      <c r="CV1364" t="str">
        <f t="shared" si="284"/>
        <v/>
      </c>
      <c r="CW1364" t="str">
        <f t="shared" si="285"/>
        <v/>
      </c>
      <c r="CX1364" t="str">
        <f t="shared" si="286"/>
        <v/>
      </c>
      <c r="CY1364" t="str">
        <f t="shared" si="287"/>
        <v/>
      </c>
      <c r="CZ1364" t="str">
        <f t="shared" si="288"/>
        <v/>
      </c>
      <c r="DA1364" t="str">
        <f t="shared" si="289"/>
        <v/>
      </c>
      <c r="DB1364" t="str">
        <f t="shared" si="290"/>
        <v/>
      </c>
      <c r="DC1364" t="str">
        <f t="shared" si="291"/>
        <v/>
      </c>
      <c r="DD1364" t="str">
        <f t="shared" si="292"/>
        <v/>
      </c>
      <c r="DE1364" t="str">
        <f t="shared" si="293"/>
        <v/>
      </c>
      <c r="DF1364" t="str">
        <f t="shared" si="294"/>
        <v/>
      </c>
      <c r="DG1364" t="str">
        <f t="shared" si="295"/>
        <v/>
      </c>
      <c r="DH1364" t="str">
        <f t="shared" si="296"/>
        <v/>
      </c>
      <c r="DI1364" t="str">
        <f t="shared" si="297"/>
        <v/>
      </c>
      <c r="DJ1364" t="str">
        <f t="shared" si="298"/>
        <v/>
      </c>
      <c r="DK1364" t="str">
        <f t="shared" si="299"/>
        <v/>
      </c>
      <c r="DL1364" t="str">
        <f t="shared" si="300"/>
        <v/>
      </c>
      <c r="DM1364" t="str">
        <f t="shared" si="301"/>
        <v/>
      </c>
      <c r="DN1364" t="str">
        <f t="shared" si="302"/>
        <v/>
      </c>
      <c r="DO1364" t="str">
        <f t="shared" si="303"/>
        <v/>
      </c>
      <c r="DP1364" t="str">
        <f t="shared" si="304"/>
        <v/>
      </c>
      <c r="DQ1364" t="str">
        <f t="shared" si="305"/>
        <v/>
      </c>
      <c r="DR1364" t="str">
        <f t="shared" si="306"/>
        <v/>
      </c>
      <c r="DS1364" t="str">
        <f t="shared" si="307"/>
        <v/>
      </c>
      <c r="DT1364" t="str">
        <f t="shared" si="308"/>
        <v/>
      </c>
      <c r="DU1364" t="str">
        <f t="shared" si="309"/>
        <v/>
      </c>
      <c r="DV1364" t="str">
        <f t="shared" si="310"/>
        <v/>
      </c>
      <c r="DW1364" t="str">
        <f t="shared" si="311"/>
        <v/>
      </c>
      <c r="DX1364" t="str">
        <f t="shared" si="312"/>
        <v/>
      </c>
      <c r="DY1364" t="str">
        <f t="shared" si="313"/>
        <v/>
      </c>
      <c r="DZ1364" t="str">
        <f t="shared" si="314"/>
        <v/>
      </c>
      <c r="EA1364" t="str">
        <f t="shared" si="315"/>
        <v/>
      </c>
      <c r="EB1364" t="str">
        <f t="shared" si="316"/>
        <v/>
      </c>
      <c r="EC1364" t="str">
        <f t="shared" si="317"/>
        <v/>
      </c>
      <c r="ED1364" t="str">
        <f t="shared" si="318"/>
        <v/>
      </c>
      <c r="EE1364" t="str">
        <f t="shared" si="319"/>
        <v/>
      </c>
      <c r="EF1364" t="str">
        <f t="shared" si="320"/>
        <v/>
      </c>
      <c r="EG1364" t="str">
        <f t="shared" si="321"/>
        <v/>
      </c>
      <c r="EH1364" t="str">
        <f t="shared" si="322"/>
        <v/>
      </c>
      <c r="EI1364" t="str">
        <f t="shared" si="323"/>
        <v/>
      </c>
      <c r="EJ1364" t="str">
        <f t="shared" si="324"/>
        <v/>
      </c>
      <c r="EK1364" t="str">
        <f t="shared" si="325"/>
        <v/>
      </c>
      <c r="EL1364" t="str">
        <f t="shared" si="326"/>
        <v/>
      </c>
      <c r="EM1364" t="str">
        <f t="shared" si="327"/>
        <v/>
      </c>
      <c r="EN1364" t="str">
        <f t="shared" si="328"/>
        <v/>
      </c>
    </row>
    <row r="1365" spans="91:144">
      <c r="CM1365" t="str">
        <f t="shared" si="275"/>
        <v/>
      </c>
      <c r="CN1365" t="str">
        <f t="shared" si="276"/>
        <v/>
      </c>
      <c r="CO1365" t="str">
        <f t="shared" si="277"/>
        <v/>
      </c>
      <c r="CP1365" t="str">
        <f t="shared" si="278"/>
        <v/>
      </c>
      <c r="CQ1365" t="str">
        <f t="shared" si="279"/>
        <v/>
      </c>
      <c r="CR1365" t="str">
        <f t="shared" si="280"/>
        <v/>
      </c>
      <c r="CS1365" t="str">
        <f t="shared" si="281"/>
        <v/>
      </c>
      <c r="CT1365" t="str">
        <f t="shared" si="282"/>
        <v/>
      </c>
      <c r="CU1365" t="str">
        <f t="shared" si="283"/>
        <v/>
      </c>
      <c r="CV1365" t="str">
        <f t="shared" si="284"/>
        <v/>
      </c>
      <c r="CW1365" t="str">
        <f t="shared" si="285"/>
        <v/>
      </c>
      <c r="CX1365" t="str">
        <f t="shared" si="286"/>
        <v/>
      </c>
      <c r="CY1365" t="str">
        <f t="shared" si="287"/>
        <v/>
      </c>
      <c r="CZ1365" t="str">
        <f t="shared" si="288"/>
        <v/>
      </c>
      <c r="DA1365" t="str">
        <f t="shared" si="289"/>
        <v/>
      </c>
      <c r="DB1365" t="str">
        <f t="shared" si="290"/>
        <v/>
      </c>
      <c r="DC1365" t="str">
        <f t="shared" si="291"/>
        <v/>
      </c>
      <c r="DD1365" t="str">
        <f t="shared" si="292"/>
        <v/>
      </c>
      <c r="DE1365" t="str">
        <f t="shared" si="293"/>
        <v/>
      </c>
      <c r="DF1365" t="str">
        <f t="shared" si="294"/>
        <v/>
      </c>
      <c r="DG1365" t="str">
        <f t="shared" si="295"/>
        <v/>
      </c>
      <c r="DH1365" t="str">
        <f t="shared" si="296"/>
        <v/>
      </c>
      <c r="DI1365" t="str">
        <f t="shared" si="297"/>
        <v/>
      </c>
      <c r="DJ1365" t="str">
        <f t="shared" si="298"/>
        <v/>
      </c>
      <c r="DK1365" t="str">
        <f t="shared" si="299"/>
        <v/>
      </c>
      <c r="DL1365" t="str">
        <f t="shared" si="300"/>
        <v/>
      </c>
      <c r="DM1365" t="str">
        <f t="shared" si="301"/>
        <v/>
      </c>
      <c r="DN1365" t="str">
        <f t="shared" si="302"/>
        <v/>
      </c>
      <c r="DO1365" t="str">
        <f t="shared" si="303"/>
        <v/>
      </c>
      <c r="DP1365" t="str">
        <f t="shared" si="304"/>
        <v/>
      </c>
      <c r="DQ1365" t="str">
        <f t="shared" si="305"/>
        <v/>
      </c>
      <c r="DR1365" t="str">
        <f t="shared" si="306"/>
        <v/>
      </c>
      <c r="DS1365" t="str">
        <f t="shared" si="307"/>
        <v/>
      </c>
      <c r="DT1365" t="str">
        <f t="shared" si="308"/>
        <v/>
      </c>
      <c r="DU1365" t="str">
        <f t="shared" si="309"/>
        <v/>
      </c>
      <c r="DV1365" t="str">
        <f t="shared" si="310"/>
        <v/>
      </c>
      <c r="DW1365" t="str">
        <f t="shared" si="311"/>
        <v/>
      </c>
      <c r="DX1365" t="str">
        <f t="shared" si="312"/>
        <v/>
      </c>
      <c r="DY1365" t="str">
        <f t="shared" si="313"/>
        <v/>
      </c>
      <c r="DZ1365" t="str">
        <f t="shared" si="314"/>
        <v/>
      </c>
      <c r="EA1365" t="str">
        <f t="shared" si="315"/>
        <v/>
      </c>
      <c r="EB1365" t="str">
        <f t="shared" si="316"/>
        <v/>
      </c>
      <c r="EC1365" t="str">
        <f t="shared" si="317"/>
        <v/>
      </c>
      <c r="ED1365" t="str">
        <f t="shared" si="318"/>
        <v/>
      </c>
      <c r="EE1365" t="str">
        <f t="shared" si="319"/>
        <v/>
      </c>
      <c r="EF1365" t="str">
        <f t="shared" si="320"/>
        <v/>
      </c>
      <c r="EG1365" t="str">
        <f t="shared" si="321"/>
        <v/>
      </c>
      <c r="EH1365" t="str">
        <f t="shared" si="322"/>
        <v/>
      </c>
      <c r="EI1365" t="str">
        <f t="shared" si="323"/>
        <v/>
      </c>
      <c r="EJ1365" t="str">
        <f t="shared" si="324"/>
        <v/>
      </c>
      <c r="EK1365" t="str">
        <f t="shared" si="325"/>
        <v/>
      </c>
      <c r="EL1365" t="str">
        <f t="shared" si="326"/>
        <v/>
      </c>
      <c r="EM1365" t="str">
        <f t="shared" si="327"/>
        <v/>
      </c>
      <c r="EN1365" t="str">
        <f t="shared" si="328"/>
        <v/>
      </c>
    </row>
    <row r="1366" spans="91:144">
      <c r="CM1366" t="str">
        <f t="shared" si="275"/>
        <v/>
      </c>
      <c r="CN1366" t="str">
        <f t="shared" si="276"/>
        <v/>
      </c>
      <c r="CO1366" t="str">
        <f t="shared" si="277"/>
        <v/>
      </c>
      <c r="CP1366" t="str">
        <f t="shared" si="278"/>
        <v/>
      </c>
      <c r="CQ1366" t="str">
        <f t="shared" si="279"/>
        <v/>
      </c>
      <c r="CR1366" t="str">
        <f t="shared" si="280"/>
        <v/>
      </c>
      <c r="CS1366" t="str">
        <f t="shared" si="281"/>
        <v/>
      </c>
      <c r="CT1366" t="str">
        <f t="shared" si="282"/>
        <v/>
      </c>
      <c r="CU1366" t="str">
        <f t="shared" si="283"/>
        <v/>
      </c>
      <c r="CV1366" t="str">
        <f t="shared" si="284"/>
        <v/>
      </c>
      <c r="CW1366" t="str">
        <f t="shared" si="285"/>
        <v/>
      </c>
      <c r="CX1366" t="str">
        <f t="shared" si="286"/>
        <v/>
      </c>
      <c r="CY1366" t="str">
        <f t="shared" si="287"/>
        <v/>
      </c>
      <c r="CZ1366" t="str">
        <f t="shared" si="288"/>
        <v/>
      </c>
      <c r="DA1366" t="str">
        <f t="shared" si="289"/>
        <v/>
      </c>
      <c r="DB1366" t="str">
        <f t="shared" si="290"/>
        <v/>
      </c>
      <c r="DC1366" t="str">
        <f t="shared" si="291"/>
        <v/>
      </c>
      <c r="DD1366" t="str">
        <f t="shared" si="292"/>
        <v/>
      </c>
      <c r="DE1366" t="str">
        <f t="shared" si="293"/>
        <v/>
      </c>
      <c r="DF1366" t="str">
        <f t="shared" si="294"/>
        <v/>
      </c>
      <c r="DG1366" t="str">
        <f t="shared" si="295"/>
        <v/>
      </c>
      <c r="DH1366" t="str">
        <f t="shared" si="296"/>
        <v/>
      </c>
      <c r="DI1366" t="str">
        <f t="shared" si="297"/>
        <v/>
      </c>
      <c r="DJ1366" t="str">
        <f t="shared" si="298"/>
        <v/>
      </c>
      <c r="DK1366" t="str">
        <f t="shared" si="299"/>
        <v/>
      </c>
      <c r="DL1366" t="str">
        <f t="shared" si="300"/>
        <v/>
      </c>
      <c r="DM1366" t="str">
        <f t="shared" si="301"/>
        <v/>
      </c>
      <c r="DN1366" t="str">
        <f t="shared" si="302"/>
        <v/>
      </c>
      <c r="DO1366" t="str">
        <f t="shared" si="303"/>
        <v/>
      </c>
      <c r="DP1366" t="str">
        <f t="shared" si="304"/>
        <v/>
      </c>
      <c r="DQ1366" t="str">
        <f t="shared" si="305"/>
        <v/>
      </c>
      <c r="DR1366" t="str">
        <f t="shared" si="306"/>
        <v/>
      </c>
      <c r="DS1366" t="str">
        <f t="shared" si="307"/>
        <v/>
      </c>
      <c r="DT1366" t="str">
        <f t="shared" si="308"/>
        <v/>
      </c>
      <c r="DU1366" t="str">
        <f t="shared" si="309"/>
        <v/>
      </c>
      <c r="DV1366" t="str">
        <f t="shared" si="310"/>
        <v/>
      </c>
      <c r="DW1366" t="str">
        <f t="shared" si="311"/>
        <v/>
      </c>
      <c r="DX1366" t="str">
        <f t="shared" si="312"/>
        <v/>
      </c>
      <c r="DY1366" t="str">
        <f t="shared" si="313"/>
        <v/>
      </c>
      <c r="DZ1366" t="str">
        <f t="shared" si="314"/>
        <v/>
      </c>
      <c r="EA1366" t="str">
        <f t="shared" si="315"/>
        <v/>
      </c>
      <c r="EB1366" t="str">
        <f t="shared" si="316"/>
        <v/>
      </c>
      <c r="EC1366" t="str">
        <f t="shared" si="317"/>
        <v/>
      </c>
      <c r="ED1366" t="str">
        <f t="shared" si="318"/>
        <v/>
      </c>
      <c r="EE1366" t="str">
        <f t="shared" si="319"/>
        <v/>
      </c>
      <c r="EF1366" t="str">
        <f t="shared" si="320"/>
        <v/>
      </c>
      <c r="EG1366" t="str">
        <f t="shared" si="321"/>
        <v/>
      </c>
      <c r="EH1366" t="str">
        <f t="shared" si="322"/>
        <v/>
      </c>
      <c r="EI1366" t="str">
        <f t="shared" si="323"/>
        <v/>
      </c>
      <c r="EJ1366" t="str">
        <f t="shared" si="324"/>
        <v/>
      </c>
      <c r="EK1366" t="str">
        <f t="shared" si="325"/>
        <v/>
      </c>
      <c r="EL1366" t="str">
        <f t="shared" si="326"/>
        <v/>
      </c>
      <c r="EM1366" t="str">
        <f t="shared" si="327"/>
        <v/>
      </c>
      <c r="EN1366" t="str">
        <f t="shared" si="328"/>
        <v/>
      </c>
    </row>
    <row r="1367" spans="91:144">
      <c r="CM1367" t="str">
        <f t="shared" si="275"/>
        <v/>
      </c>
      <c r="CN1367" t="str">
        <f t="shared" si="276"/>
        <v/>
      </c>
      <c r="CO1367" t="str">
        <f t="shared" si="277"/>
        <v/>
      </c>
      <c r="CP1367" t="str">
        <f t="shared" si="278"/>
        <v/>
      </c>
      <c r="CQ1367" t="str">
        <f t="shared" si="279"/>
        <v/>
      </c>
      <c r="CR1367" t="str">
        <f t="shared" si="280"/>
        <v/>
      </c>
      <c r="CS1367" t="str">
        <f t="shared" si="281"/>
        <v/>
      </c>
      <c r="CT1367" t="str">
        <f t="shared" si="282"/>
        <v/>
      </c>
      <c r="CU1367" t="str">
        <f t="shared" si="283"/>
        <v/>
      </c>
      <c r="CV1367" t="str">
        <f t="shared" si="284"/>
        <v/>
      </c>
      <c r="CW1367" t="str">
        <f t="shared" si="285"/>
        <v/>
      </c>
      <c r="CX1367" t="str">
        <f t="shared" si="286"/>
        <v/>
      </c>
      <c r="CY1367" t="str">
        <f t="shared" si="287"/>
        <v/>
      </c>
      <c r="CZ1367" t="str">
        <f t="shared" si="288"/>
        <v/>
      </c>
      <c r="DA1367" t="str">
        <f t="shared" si="289"/>
        <v/>
      </c>
      <c r="DB1367" t="str">
        <f t="shared" si="290"/>
        <v/>
      </c>
      <c r="DC1367" t="str">
        <f t="shared" si="291"/>
        <v/>
      </c>
      <c r="DD1367" t="str">
        <f t="shared" si="292"/>
        <v/>
      </c>
      <c r="DE1367" t="str">
        <f t="shared" si="293"/>
        <v/>
      </c>
      <c r="DF1367" t="str">
        <f t="shared" si="294"/>
        <v/>
      </c>
      <c r="DG1367" t="str">
        <f t="shared" si="295"/>
        <v/>
      </c>
      <c r="DH1367" t="str">
        <f t="shared" si="296"/>
        <v/>
      </c>
      <c r="DI1367" t="str">
        <f t="shared" si="297"/>
        <v/>
      </c>
      <c r="DJ1367" t="str">
        <f t="shared" si="298"/>
        <v/>
      </c>
      <c r="DK1367" t="str">
        <f t="shared" si="299"/>
        <v/>
      </c>
      <c r="DL1367" t="str">
        <f t="shared" si="300"/>
        <v/>
      </c>
      <c r="DM1367" t="str">
        <f t="shared" si="301"/>
        <v/>
      </c>
      <c r="DN1367" t="str">
        <f t="shared" si="302"/>
        <v/>
      </c>
      <c r="DO1367" t="str">
        <f t="shared" si="303"/>
        <v/>
      </c>
      <c r="DP1367" t="str">
        <f t="shared" si="304"/>
        <v/>
      </c>
      <c r="DQ1367" t="str">
        <f t="shared" si="305"/>
        <v/>
      </c>
      <c r="DR1367" t="str">
        <f t="shared" si="306"/>
        <v/>
      </c>
      <c r="DS1367" t="str">
        <f t="shared" si="307"/>
        <v/>
      </c>
      <c r="DT1367" t="str">
        <f t="shared" si="308"/>
        <v/>
      </c>
      <c r="DU1367" t="str">
        <f t="shared" si="309"/>
        <v/>
      </c>
      <c r="DV1367" t="str">
        <f t="shared" si="310"/>
        <v/>
      </c>
      <c r="DW1367" t="str">
        <f t="shared" si="311"/>
        <v/>
      </c>
      <c r="DX1367" t="str">
        <f t="shared" si="312"/>
        <v/>
      </c>
      <c r="DY1367" t="str">
        <f t="shared" si="313"/>
        <v/>
      </c>
      <c r="DZ1367" t="str">
        <f t="shared" si="314"/>
        <v/>
      </c>
      <c r="EA1367" t="str">
        <f t="shared" si="315"/>
        <v/>
      </c>
      <c r="EB1367" t="str">
        <f t="shared" si="316"/>
        <v/>
      </c>
      <c r="EC1367" t="str">
        <f t="shared" si="317"/>
        <v/>
      </c>
      <c r="ED1367" t="str">
        <f t="shared" si="318"/>
        <v/>
      </c>
      <c r="EE1367" t="str">
        <f t="shared" si="319"/>
        <v/>
      </c>
      <c r="EF1367" t="str">
        <f t="shared" si="320"/>
        <v/>
      </c>
      <c r="EG1367" t="str">
        <f t="shared" si="321"/>
        <v/>
      </c>
      <c r="EH1367" t="str">
        <f t="shared" si="322"/>
        <v/>
      </c>
      <c r="EI1367" t="str">
        <f t="shared" si="323"/>
        <v/>
      </c>
      <c r="EJ1367" t="str">
        <f t="shared" si="324"/>
        <v/>
      </c>
      <c r="EK1367" t="str">
        <f t="shared" si="325"/>
        <v/>
      </c>
      <c r="EL1367" t="str">
        <f t="shared" si="326"/>
        <v/>
      </c>
      <c r="EM1367" t="str">
        <f t="shared" si="327"/>
        <v/>
      </c>
      <c r="EN1367" t="str">
        <f t="shared" si="328"/>
        <v/>
      </c>
    </row>
    <row r="1368" spans="91:144">
      <c r="CM1368" t="str">
        <f t="shared" si="275"/>
        <v/>
      </c>
      <c r="CN1368" t="str">
        <f t="shared" si="276"/>
        <v/>
      </c>
      <c r="CO1368" t="str">
        <f t="shared" si="277"/>
        <v/>
      </c>
      <c r="CP1368" t="str">
        <f t="shared" si="278"/>
        <v/>
      </c>
      <c r="CQ1368" t="str">
        <f t="shared" si="279"/>
        <v/>
      </c>
      <c r="CR1368" t="str">
        <f t="shared" si="280"/>
        <v/>
      </c>
      <c r="CS1368" t="str">
        <f t="shared" si="281"/>
        <v/>
      </c>
      <c r="CT1368" t="str">
        <f t="shared" si="282"/>
        <v/>
      </c>
      <c r="CU1368" t="str">
        <f t="shared" si="283"/>
        <v/>
      </c>
      <c r="CV1368" t="str">
        <f t="shared" si="284"/>
        <v/>
      </c>
      <c r="CW1368" t="str">
        <f t="shared" si="285"/>
        <v/>
      </c>
      <c r="CX1368" t="str">
        <f t="shared" si="286"/>
        <v/>
      </c>
      <c r="CY1368" t="str">
        <f t="shared" si="287"/>
        <v/>
      </c>
      <c r="CZ1368" t="str">
        <f t="shared" si="288"/>
        <v/>
      </c>
      <c r="DA1368" t="str">
        <f t="shared" si="289"/>
        <v/>
      </c>
      <c r="DB1368" t="str">
        <f t="shared" si="290"/>
        <v/>
      </c>
      <c r="DC1368" t="str">
        <f t="shared" si="291"/>
        <v/>
      </c>
      <c r="DD1368" t="str">
        <f t="shared" si="292"/>
        <v/>
      </c>
      <c r="DE1368" t="str">
        <f t="shared" si="293"/>
        <v/>
      </c>
      <c r="DF1368" t="str">
        <f t="shared" si="294"/>
        <v/>
      </c>
      <c r="DG1368" t="str">
        <f t="shared" si="295"/>
        <v/>
      </c>
      <c r="DH1368" t="str">
        <f t="shared" si="296"/>
        <v/>
      </c>
      <c r="DI1368" t="str">
        <f t="shared" si="297"/>
        <v/>
      </c>
      <c r="DJ1368" t="str">
        <f t="shared" si="298"/>
        <v/>
      </c>
      <c r="DK1368" t="str">
        <f t="shared" si="299"/>
        <v/>
      </c>
      <c r="DL1368" t="str">
        <f t="shared" si="300"/>
        <v/>
      </c>
      <c r="DM1368" t="str">
        <f t="shared" si="301"/>
        <v/>
      </c>
      <c r="DN1368" t="str">
        <f t="shared" si="302"/>
        <v/>
      </c>
      <c r="DO1368" t="str">
        <f t="shared" si="303"/>
        <v/>
      </c>
      <c r="DP1368" t="str">
        <f t="shared" si="304"/>
        <v/>
      </c>
      <c r="DQ1368" t="str">
        <f t="shared" si="305"/>
        <v/>
      </c>
      <c r="DR1368" t="str">
        <f t="shared" si="306"/>
        <v/>
      </c>
      <c r="DS1368" t="str">
        <f t="shared" si="307"/>
        <v/>
      </c>
      <c r="DT1368" t="str">
        <f t="shared" si="308"/>
        <v/>
      </c>
      <c r="DU1368" t="str">
        <f t="shared" si="309"/>
        <v/>
      </c>
      <c r="DV1368" t="str">
        <f t="shared" si="310"/>
        <v/>
      </c>
      <c r="DW1368" t="str">
        <f t="shared" si="311"/>
        <v/>
      </c>
      <c r="DX1368" t="str">
        <f t="shared" si="312"/>
        <v/>
      </c>
      <c r="DY1368" t="str">
        <f t="shared" si="313"/>
        <v/>
      </c>
      <c r="DZ1368" t="str">
        <f t="shared" si="314"/>
        <v/>
      </c>
      <c r="EA1368" t="str">
        <f t="shared" si="315"/>
        <v/>
      </c>
      <c r="EB1368" t="str">
        <f t="shared" si="316"/>
        <v/>
      </c>
      <c r="EC1368" t="str">
        <f t="shared" si="317"/>
        <v/>
      </c>
      <c r="ED1368" t="str">
        <f t="shared" si="318"/>
        <v/>
      </c>
      <c r="EE1368" t="str">
        <f t="shared" si="319"/>
        <v/>
      </c>
      <c r="EF1368" t="str">
        <f t="shared" si="320"/>
        <v/>
      </c>
      <c r="EG1368" t="str">
        <f t="shared" si="321"/>
        <v/>
      </c>
      <c r="EH1368" t="str">
        <f t="shared" si="322"/>
        <v/>
      </c>
      <c r="EI1368" t="str">
        <f t="shared" si="323"/>
        <v/>
      </c>
      <c r="EJ1368" t="str">
        <f t="shared" si="324"/>
        <v/>
      </c>
      <c r="EK1368" t="str">
        <f t="shared" si="325"/>
        <v/>
      </c>
      <c r="EL1368" t="str">
        <f t="shared" si="326"/>
        <v/>
      </c>
      <c r="EM1368" t="str">
        <f t="shared" si="327"/>
        <v/>
      </c>
      <c r="EN1368" t="str">
        <f t="shared" si="328"/>
        <v/>
      </c>
    </row>
    <row r="1369" spans="91:144">
      <c r="CM1369" t="str">
        <f t="shared" si="275"/>
        <v/>
      </c>
      <c r="CN1369" t="str">
        <f t="shared" si="276"/>
        <v/>
      </c>
      <c r="CO1369" t="str">
        <f t="shared" si="277"/>
        <v/>
      </c>
      <c r="CP1369" t="str">
        <f t="shared" si="278"/>
        <v/>
      </c>
      <c r="CQ1369" t="str">
        <f t="shared" si="279"/>
        <v/>
      </c>
      <c r="CR1369" t="str">
        <f t="shared" si="280"/>
        <v/>
      </c>
      <c r="CS1369" t="str">
        <f t="shared" si="281"/>
        <v/>
      </c>
      <c r="CT1369" t="str">
        <f t="shared" si="282"/>
        <v/>
      </c>
      <c r="CU1369" t="str">
        <f t="shared" si="283"/>
        <v/>
      </c>
      <c r="CV1369" t="str">
        <f t="shared" si="284"/>
        <v/>
      </c>
      <c r="CW1369" t="str">
        <f t="shared" si="285"/>
        <v/>
      </c>
      <c r="CX1369" t="str">
        <f t="shared" si="286"/>
        <v/>
      </c>
      <c r="CY1369" t="str">
        <f t="shared" si="287"/>
        <v/>
      </c>
      <c r="CZ1369" t="str">
        <f t="shared" si="288"/>
        <v/>
      </c>
      <c r="DA1369" t="str">
        <f t="shared" si="289"/>
        <v/>
      </c>
      <c r="DB1369" t="str">
        <f t="shared" si="290"/>
        <v/>
      </c>
      <c r="DC1369" t="str">
        <f t="shared" si="291"/>
        <v/>
      </c>
      <c r="DD1369" t="str">
        <f t="shared" si="292"/>
        <v/>
      </c>
      <c r="DE1369" t="str">
        <f t="shared" si="293"/>
        <v/>
      </c>
      <c r="DF1369" t="str">
        <f t="shared" si="294"/>
        <v/>
      </c>
      <c r="DG1369" t="str">
        <f t="shared" si="295"/>
        <v/>
      </c>
      <c r="DH1369" t="str">
        <f t="shared" si="296"/>
        <v/>
      </c>
      <c r="DI1369" t="str">
        <f t="shared" si="297"/>
        <v/>
      </c>
      <c r="DJ1369" t="str">
        <f t="shared" si="298"/>
        <v/>
      </c>
      <c r="DK1369" t="str">
        <f t="shared" si="299"/>
        <v/>
      </c>
      <c r="DL1369" t="str">
        <f t="shared" si="300"/>
        <v/>
      </c>
      <c r="DM1369" t="str">
        <f t="shared" si="301"/>
        <v/>
      </c>
      <c r="DN1369" t="str">
        <f t="shared" si="302"/>
        <v/>
      </c>
      <c r="DO1369" t="str">
        <f t="shared" si="303"/>
        <v/>
      </c>
      <c r="DP1369" t="str">
        <f t="shared" si="304"/>
        <v/>
      </c>
      <c r="DQ1369" t="str">
        <f t="shared" si="305"/>
        <v/>
      </c>
      <c r="DR1369" t="str">
        <f t="shared" si="306"/>
        <v/>
      </c>
      <c r="DS1369" t="str">
        <f t="shared" si="307"/>
        <v/>
      </c>
      <c r="DT1369" t="str">
        <f t="shared" si="308"/>
        <v/>
      </c>
      <c r="DU1369" t="str">
        <f t="shared" si="309"/>
        <v/>
      </c>
      <c r="DV1369" t="str">
        <f t="shared" si="310"/>
        <v/>
      </c>
      <c r="DW1369" t="str">
        <f t="shared" si="311"/>
        <v/>
      </c>
      <c r="DX1369" t="str">
        <f t="shared" si="312"/>
        <v/>
      </c>
      <c r="DY1369" t="str">
        <f t="shared" si="313"/>
        <v/>
      </c>
      <c r="DZ1369" t="str">
        <f t="shared" si="314"/>
        <v/>
      </c>
      <c r="EA1369" t="str">
        <f t="shared" si="315"/>
        <v/>
      </c>
      <c r="EB1369" t="str">
        <f t="shared" si="316"/>
        <v/>
      </c>
      <c r="EC1369" t="str">
        <f t="shared" si="317"/>
        <v/>
      </c>
      <c r="ED1369" t="str">
        <f t="shared" si="318"/>
        <v/>
      </c>
      <c r="EE1369" t="str">
        <f t="shared" si="319"/>
        <v/>
      </c>
      <c r="EF1369" t="str">
        <f t="shared" si="320"/>
        <v/>
      </c>
      <c r="EG1369" t="str">
        <f t="shared" si="321"/>
        <v/>
      </c>
      <c r="EH1369" t="str">
        <f t="shared" si="322"/>
        <v/>
      </c>
      <c r="EI1369" t="str">
        <f t="shared" si="323"/>
        <v/>
      </c>
      <c r="EJ1369" t="str">
        <f t="shared" si="324"/>
        <v/>
      </c>
      <c r="EK1369" t="str">
        <f t="shared" si="325"/>
        <v/>
      </c>
      <c r="EL1369" t="str">
        <f t="shared" si="326"/>
        <v/>
      </c>
      <c r="EM1369" t="str">
        <f t="shared" si="327"/>
        <v/>
      </c>
      <c r="EN1369" t="str">
        <f t="shared" si="328"/>
        <v/>
      </c>
    </row>
    <row r="1370" spans="91:144">
      <c r="CM1370" t="str">
        <f t="shared" si="275"/>
        <v/>
      </c>
      <c r="CN1370" t="str">
        <f t="shared" si="276"/>
        <v/>
      </c>
      <c r="CO1370" t="str">
        <f t="shared" si="277"/>
        <v/>
      </c>
      <c r="CP1370" t="str">
        <f t="shared" si="278"/>
        <v/>
      </c>
      <c r="CQ1370" t="str">
        <f t="shared" si="279"/>
        <v/>
      </c>
      <c r="CR1370" t="str">
        <f t="shared" si="280"/>
        <v/>
      </c>
      <c r="CS1370" t="str">
        <f t="shared" si="281"/>
        <v/>
      </c>
      <c r="CT1370" t="str">
        <f t="shared" si="282"/>
        <v/>
      </c>
      <c r="CU1370" t="str">
        <f t="shared" si="283"/>
        <v/>
      </c>
      <c r="CV1370" t="str">
        <f t="shared" si="284"/>
        <v/>
      </c>
      <c r="CW1370" t="str">
        <f t="shared" si="285"/>
        <v/>
      </c>
      <c r="CX1370" t="str">
        <f t="shared" si="286"/>
        <v/>
      </c>
      <c r="CY1370" t="str">
        <f t="shared" si="287"/>
        <v/>
      </c>
      <c r="CZ1370" t="str">
        <f t="shared" si="288"/>
        <v/>
      </c>
      <c r="DA1370" t="str">
        <f t="shared" si="289"/>
        <v/>
      </c>
      <c r="DB1370" t="str">
        <f t="shared" si="290"/>
        <v/>
      </c>
      <c r="DC1370" t="str">
        <f t="shared" si="291"/>
        <v/>
      </c>
      <c r="DD1370" t="str">
        <f t="shared" si="292"/>
        <v/>
      </c>
      <c r="DE1370" t="str">
        <f t="shared" si="293"/>
        <v/>
      </c>
      <c r="DF1370" t="str">
        <f t="shared" si="294"/>
        <v/>
      </c>
      <c r="DG1370" t="str">
        <f t="shared" si="295"/>
        <v/>
      </c>
      <c r="DH1370" t="str">
        <f t="shared" si="296"/>
        <v/>
      </c>
      <c r="DI1370" t="str">
        <f t="shared" si="297"/>
        <v/>
      </c>
      <c r="DJ1370" t="str">
        <f t="shared" si="298"/>
        <v/>
      </c>
      <c r="DK1370" t="str">
        <f t="shared" si="299"/>
        <v/>
      </c>
      <c r="DL1370" t="str">
        <f t="shared" si="300"/>
        <v/>
      </c>
      <c r="DM1370" t="str">
        <f t="shared" si="301"/>
        <v/>
      </c>
      <c r="DN1370" t="str">
        <f t="shared" si="302"/>
        <v/>
      </c>
      <c r="DO1370" t="str">
        <f t="shared" si="303"/>
        <v/>
      </c>
      <c r="DP1370" t="str">
        <f t="shared" si="304"/>
        <v/>
      </c>
      <c r="DQ1370" t="str">
        <f t="shared" si="305"/>
        <v/>
      </c>
      <c r="DR1370" t="str">
        <f t="shared" si="306"/>
        <v/>
      </c>
      <c r="DS1370" t="str">
        <f t="shared" si="307"/>
        <v/>
      </c>
      <c r="DT1370" t="str">
        <f t="shared" si="308"/>
        <v/>
      </c>
      <c r="DU1370" t="str">
        <f t="shared" si="309"/>
        <v/>
      </c>
      <c r="DV1370" t="str">
        <f t="shared" si="310"/>
        <v/>
      </c>
      <c r="DW1370" t="str">
        <f t="shared" si="311"/>
        <v/>
      </c>
      <c r="DX1370" t="str">
        <f t="shared" si="312"/>
        <v/>
      </c>
      <c r="DY1370" t="str">
        <f t="shared" si="313"/>
        <v/>
      </c>
      <c r="DZ1370" t="str">
        <f t="shared" si="314"/>
        <v/>
      </c>
      <c r="EA1370" t="str">
        <f t="shared" si="315"/>
        <v/>
      </c>
      <c r="EB1370" t="str">
        <f t="shared" si="316"/>
        <v/>
      </c>
      <c r="EC1370" t="str">
        <f t="shared" si="317"/>
        <v/>
      </c>
      <c r="ED1370" t="str">
        <f t="shared" si="318"/>
        <v/>
      </c>
      <c r="EE1370" t="str">
        <f t="shared" si="319"/>
        <v/>
      </c>
      <c r="EF1370" t="str">
        <f t="shared" si="320"/>
        <v/>
      </c>
      <c r="EG1370" t="str">
        <f t="shared" si="321"/>
        <v/>
      </c>
      <c r="EH1370" t="str">
        <f t="shared" si="322"/>
        <v/>
      </c>
      <c r="EI1370" t="str">
        <f t="shared" si="323"/>
        <v/>
      </c>
      <c r="EJ1370" t="str">
        <f t="shared" si="324"/>
        <v/>
      </c>
      <c r="EK1370" t="str">
        <f t="shared" si="325"/>
        <v/>
      </c>
      <c r="EL1370" t="str">
        <f t="shared" si="326"/>
        <v/>
      </c>
      <c r="EM1370" t="str">
        <f t="shared" si="327"/>
        <v/>
      </c>
      <c r="EN1370" t="str">
        <f t="shared" si="328"/>
        <v/>
      </c>
    </row>
    <row r="1371" spans="91:144">
      <c r="CM1371" t="str">
        <f t="shared" si="275"/>
        <v/>
      </c>
      <c r="CN1371" t="str">
        <f t="shared" si="276"/>
        <v/>
      </c>
      <c r="CO1371" t="str">
        <f t="shared" si="277"/>
        <v/>
      </c>
      <c r="CP1371" t="str">
        <f t="shared" si="278"/>
        <v/>
      </c>
      <c r="CQ1371" t="str">
        <f t="shared" si="279"/>
        <v/>
      </c>
      <c r="CR1371" t="str">
        <f t="shared" si="280"/>
        <v/>
      </c>
      <c r="CS1371" t="str">
        <f t="shared" si="281"/>
        <v/>
      </c>
      <c r="CT1371" t="str">
        <f t="shared" si="282"/>
        <v/>
      </c>
      <c r="CU1371" t="str">
        <f t="shared" si="283"/>
        <v/>
      </c>
      <c r="CV1371" t="str">
        <f t="shared" si="284"/>
        <v/>
      </c>
      <c r="CW1371" t="str">
        <f t="shared" si="285"/>
        <v/>
      </c>
      <c r="CX1371" t="str">
        <f t="shared" si="286"/>
        <v/>
      </c>
      <c r="CY1371" t="str">
        <f t="shared" si="287"/>
        <v/>
      </c>
      <c r="CZ1371" t="str">
        <f t="shared" si="288"/>
        <v/>
      </c>
      <c r="DA1371" t="str">
        <f t="shared" si="289"/>
        <v/>
      </c>
      <c r="DB1371" t="str">
        <f t="shared" si="290"/>
        <v/>
      </c>
      <c r="DC1371" t="str">
        <f t="shared" si="291"/>
        <v/>
      </c>
      <c r="DD1371" t="str">
        <f t="shared" si="292"/>
        <v/>
      </c>
      <c r="DE1371" t="str">
        <f t="shared" si="293"/>
        <v/>
      </c>
      <c r="DF1371" t="str">
        <f t="shared" si="294"/>
        <v/>
      </c>
      <c r="DG1371" t="str">
        <f t="shared" si="295"/>
        <v/>
      </c>
      <c r="DH1371" t="str">
        <f t="shared" si="296"/>
        <v/>
      </c>
      <c r="DI1371" t="str">
        <f t="shared" si="297"/>
        <v/>
      </c>
      <c r="DJ1371" t="str">
        <f t="shared" si="298"/>
        <v/>
      </c>
      <c r="DK1371" t="str">
        <f t="shared" si="299"/>
        <v/>
      </c>
      <c r="DL1371" t="str">
        <f t="shared" si="300"/>
        <v/>
      </c>
      <c r="DM1371" t="str">
        <f t="shared" si="301"/>
        <v/>
      </c>
      <c r="DN1371" t="str">
        <f t="shared" si="302"/>
        <v/>
      </c>
      <c r="DO1371" t="str">
        <f t="shared" si="303"/>
        <v/>
      </c>
      <c r="DP1371" t="str">
        <f t="shared" si="304"/>
        <v/>
      </c>
      <c r="DQ1371" t="str">
        <f t="shared" si="305"/>
        <v/>
      </c>
      <c r="DR1371" t="str">
        <f t="shared" si="306"/>
        <v/>
      </c>
      <c r="DS1371" t="str">
        <f t="shared" si="307"/>
        <v/>
      </c>
      <c r="DT1371" t="str">
        <f t="shared" si="308"/>
        <v/>
      </c>
      <c r="DU1371" t="str">
        <f t="shared" si="309"/>
        <v/>
      </c>
      <c r="DV1371" t="str">
        <f t="shared" si="310"/>
        <v/>
      </c>
      <c r="DW1371" t="str">
        <f t="shared" si="311"/>
        <v/>
      </c>
      <c r="DX1371" t="str">
        <f t="shared" si="312"/>
        <v/>
      </c>
      <c r="DY1371" t="str">
        <f t="shared" si="313"/>
        <v/>
      </c>
      <c r="DZ1371" t="str">
        <f t="shared" si="314"/>
        <v/>
      </c>
      <c r="EA1371" t="str">
        <f t="shared" si="315"/>
        <v/>
      </c>
      <c r="EB1371" t="str">
        <f t="shared" si="316"/>
        <v/>
      </c>
      <c r="EC1371" t="str">
        <f t="shared" si="317"/>
        <v/>
      </c>
      <c r="ED1371" t="str">
        <f t="shared" si="318"/>
        <v/>
      </c>
      <c r="EE1371" t="str">
        <f t="shared" si="319"/>
        <v/>
      </c>
      <c r="EF1371" t="str">
        <f t="shared" si="320"/>
        <v/>
      </c>
      <c r="EG1371" t="str">
        <f t="shared" si="321"/>
        <v/>
      </c>
      <c r="EH1371" t="str">
        <f t="shared" si="322"/>
        <v/>
      </c>
      <c r="EI1371" t="str">
        <f t="shared" si="323"/>
        <v/>
      </c>
      <c r="EJ1371" t="str">
        <f t="shared" si="324"/>
        <v/>
      </c>
      <c r="EK1371" t="str">
        <f t="shared" si="325"/>
        <v/>
      </c>
      <c r="EL1371" t="str">
        <f t="shared" si="326"/>
        <v/>
      </c>
      <c r="EM1371" t="str">
        <f t="shared" si="327"/>
        <v/>
      </c>
      <c r="EN1371" t="str">
        <f t="shared" si="328"/>
        <v/>
      </c>
    </row>
    <row r="1372" spans="91:144">
      <c r="CM1372" t="str">
        <f t="shared" si="275"/>
        <v/>
      </c>
      <c r="CN1372" t="str">
        <f t="shared" si="276"/>
        <v/>
      </c>
      <c r="CO1372" t="str">
        <f t="shared" si="277"/>
        <v/>
      </c>
      <c r="CP1372" t="str">
        <f t="shared" si="278"/>
        <v/>
      </c>
      <c r="CQ1372" t="str">
        <f t="shared" si="279"/>
        <v/>
      </c>
      <c r="CR1372" t="str">
        <f t="shared" si="280"/>
        <v/>
      </c>
      <c r="CS1372" t="str">
        <f t="shared" si="281"/>
        <v/>
      </c>
      <c r="CT1372" t="str">
        <f t="shared" si="282"/>
        <v/>
      </c>
      <c r="CU1372" t="str">
        <f t="shared" si="283"/>
        <v/>
      </c>
      <c r="CV1372" t="str">
        <f t="shared" si="284"/>
        <v/>
      </c>
      <c r="CW1372" t="str">
        <f t="shared" si="285"/>
        <v/>
      </c>
      <c r="CX1372" t="str">
        <f t="shared" si="286"/>
        <v/>
      </c>
      <c r="CY1372" t="str">
        <f t="shared" si="287"/>
        <v/>
      </c>
      <c r="CZ1372" t="str">
        <f t="shared" si="288"/>
        <v/>
      </c>
      <c r="DA1372" t="str">
        <f t="shared" si="289"/>
        <v/>
      </c>
      <c r="DB1372" t="str">
        <f t="shared" si="290"/>
        <v/>
      </c>
      <c r="DC1372" t="str">
        <f t="shared" si="291"/>
        <v/>
      </c>
      <c r="DD1372" t="str">
        <f t="shared" si="292"/>
        <v/>
      </c>
      <c r="DE1372" t="str">
        <f t="shared" si="293"/>
        <v/>
      </c>
      <c r="DF1372" t="str">
        <f t="shared" si="294"/>
        <v/>
      </c>
      <c r="DG1372" t="str">
        <f t="shared" si="295"/>
        <v/>
      </c>
      <c r="DH1372" t="str">
        <f t="shared" si="296"/>
        <v/>
      </c>
      <c r="DI1372" t="str">
        <f t="shared" si="297"/>
        <v/>
      </c>
      <c r="DJ1372" t="str">
        <f t="shared" si="298"/>
        <v/>
      </c>
      <c r="DK1372" t="str">
        <f t="shared" si="299"/>
        <v/>
      </c>
      <c r="DL1372" t="str">
        <f t="shared" si="300"/>
        <v/>
      </c>
      <c r="DM1372" t="str">
        <f t="shared" si="301"/>
        <v/>
      </c>
      <c r="DN1372" t="str">
        <f t="shared" si="302"/>
        <v/>
      </c>
      <c r="DO1372" t="str">
        <f t="shared" si="303"/>
        <v/>
      </c>
      <c r="DP1372" t="str">
        <f t="shared" si="304"/>
        <v/>
      </c>
      <c r="DQ1372" t="str">
        <f t="shared" si="305"/>
        <v/>
      </c>
      <c r="DR1372" t="str">
        <f t="shared" si="306"/>
        <v/>
      </c>
      <c r="DS1372" t="str">
        <f t="shared" si="307"/>
        <v/>
      </c>
      <c r="DT1372" t="str">
        <f t="shared" si="308"/>
        <v/>
      </c>
      <c r="DU1372" t="str">
        <f t="shared" si="309"/>
        <v/>
      </c>
      <c r="DV1372" t="str">
        <f t="shared" si="310"/>
        <v/>
      </c>
      <c r="DW1372" t="str">
        <f t="shared" si="311"/>
        <v/>
      </c>
      <c r="DX1372" t="str">
        <f t="shared" si="312"/>
        <v/>
      </c>
      <c r="DY1372" t="str">
        <f t="shared" si="313"/>
        <v/>
      </c>
      <c r="DZ1372" t="str">
        <f t="shared" si="314"/>
        <v/>
      </c>
      <c r="EA1372" t="str">
        <f t="shared" si="315"/>
        <v/>
      </c>
      <c r="EB1372" t="str">
        <f t="shared" si="316"/>
        <v/>
      </c>
      <c r="EC1372" t="str">
        <f t="shared" si="317"/>
        <v/>
      </c>
      <c r="ED1372" t="str">
        <f t="shared" si="318"/>
        <v/>
      </c>
      <c r="EE1372" t="str">
        <f t="shared" si="319"/>
        <v/>
      </c>
      <c r="EF1372" t="str">
        <f t="shared" si="320"/>
        <v/>
      </c>
      <c r="EG1372" t="str">
        <f t="shared" si="321"/>
        <v/>
      </c>
      <c r="EH1372" t="str">
        <f t="shared" si="322"/>
        <v/>
      </c>
      <c r="EI1372" t="str">
        <f t="shared" si="323"/>
        <v/>
      </c>
      <c r="EJ1372" t="str">
        <f t="shared" si="324"/>
        <v/>
      </c>
      <c r="EK1372" t="str">
        <f t="shared" si="325"/>
        <v/>
      </c>
      <c r="EL1372" t="str">
        <f t="shared" si="326"/>
        <v/>
      </c>
      <c r="EM1372" t="str">
        <f t="shared" si="327"/>
        <v/>
      </c>
      <c r="EN1372" t="str">
        <f t="shared" si="328"/>
        <v/>
      </c>
    </row>
    <row r="1373" spans="91:144">
      <c r="CM1373" t="str">
        <f t="shared" si="275"/>
        <v/>
      </c>
      <c r="CN1373" t="str">
        <f t="shared" si="276"/>
        <v/>
      </c>
      <c r="CO1373" t="str">
        <f t="shared" si="277"/>
        <v/>
      </c>
      <c r="CP1373" t="str">
        <f t="shared" si="278"/>
        <v/>
      </c>
      <c r="CQ1373" t="str">
        <f t="shared" si="279"/>
        <v/>
      </c>
      <c r="CR1373" t="str">
        <f t="shared" si="280"/>
        <v/>
      </c>
      <c r="CS1373" t="str">
        <f t="shared" si="281"/>
        <v/>
      </c>
      <c r="CT1373" t="str">
        <f t="shared" si="282"/>
        <v/>
      </c>
      <c r="CU1373" t="str">
        <f t="shared" si="283"/>
        <v/>
      </c>
      <c r="CV1373" t="str">
        <f t="shared" si="284"/>
        <v/>
      </c>
      <c r="CW1373" t="str">
        <f t="shared" si="285"/>
        <v/>
      </c>
      <c r="CX1373" t="str">
        <f t="shared" si="286"/>
        <v/>
      </c>
      <c r="CY1373" t="str">
        <f t="shared" si="287"/>
        <v/>
      </c>
      <c r="CZ1373" t="str">
        <f t="shared" si="288"/>
        <v/>
      </c>
      <c r="DA1373" t="str">
        <f t="shared" si="289"/>
        <v/>
      </c>
      <c r="DB1373" t="str">
        <f t="shared" si="290"/>
        <v/>
      </c>
      <c r="DC1373" t="str">
        <f t="shared" si="291"/>
        <v/>
      </c>
      <c r="DD1373" t="str">
        <f t="shared" si="292"/>
        <v/>
      </c>
      <c r="DE1373" t="str">
        <f t="shared" si="293"/>
        <v/>
      </c>
      <c r="DF1373" t="str">
        <f t="shared" si="294"/>
        <v/>
      </c>
      <c r="DG1373" t="str">
        <f t="shared" si="295"/>
        <v/>
      </c>
      <c r="DH1373" t="str">
        <f t="shared" si="296"/>
        <v/>
      </c>
      <c r="DI1373" t="str">
        <f t="shared" si="297"/>
        <v/>
      </c>
      <c r="DJ1373" t="str">
        <f t="shared" si="298"/>
        <v/>
      </c>
      <c r="DK1373" t="str">
        <f t="shared" si="299"/>
        <v/>
      </c>
      <c r="DL1373" t="str">
        <f t="shared" si="300"/>
        <v/>
      </c>
      <c r="DM1373" t="str">
        <f t="shared" si="301"/>
        <v/>
      </c>
      <c r="DN1373" t="str">
        <f t="shared" si="302"/>
        <v/>
      </c>
      <c r="DO1373" t="str">
        <f t="shared" si="303"/>
        <v/>
      </c>
      <c r="DP1373" t="str">
        <f t="shared" si="304"/>
        <v/>
      </c>
      <c r="DQ1373" t="str">
        <f t="shared" si="305"/>
        <v/>
      </c>
      <c r="DR1373" t="str">
        <f t="shared" si="306"/>
        <v/>
      </c>
      <c r="DS1373" t="str">
        <f t="shared" si="307"/>
        <v/>
      </c>
      <c r="DT1373" t="str">
        <f t="shared" si="308"/>
        <v/>
      </c>
      <c r="DU1373" t="str">
        <f t="shared" si="309"/>
        <v/>
      </c>
      <c r="DV1373" t="str">
        <f t="shared" si="310"/>
        <v/>
      </c>
      <c r="DW1373" t="str">
        <f t="shared" si="311"/>
        <v/>
      </c>
      <c r="DX1373" t="str">
        <f t="shared" si="312"/>
        <v/>
      </c>
      <c r="DY1373" t="str">
        <f t="shared" si="313"/>
        <v/>
      </c>
      <c r="DZ1373" t="str">
        <f t="shared" si="314"/>
        <v/>
      </c>
      <c r="EA1373" t="str">
        <f t="shared" si="315"/>
        <v/>
      </c>
      <c r="EB1373" t="str">
        <f t="shared" si="316"/>
        <v/>
      </c>
      <c r="EC1373" t="str">
        <f t="shared" si="317"/>
        <v/>
      </c>
      <c r="ED1373" t="str">
        <f t="shared" si="318"/>
        <v/>
      </c>
      <c r="EE1373" t="str">
        <f t="shared" si="319"/>
        <v/>
      </c>
      <c r="EF1373" t="str">
        <f t="shared" si="320"/>
        <v/>
      </c>
      <c r="EG1373" t="str">
        <f t="shared" si="321"/>
        <v/>
      </c>
      <c r="EH1373" t="str">
        <f t="shared" si="322"/>
        <v/>
      </c>
      <c r="EI1373" t="str">
        <f t="shared" si="323"/>
        <v/>
      </c>
      <c r="EJ1373" t="str">
        <f t="shared" si="324"/>
        <v/>
      </c>
      <c r="EK1373" t="str">
        <f t="shared" si="325"/>
        <v/>
      </c>
      <c r="EL1373" t="str">
        <f t="shared" si="326"/>
        <v/>
      </c>
      <c r="EM1373" t="str">
        <f t="shared" si="327"/>
        <v/>
      </c>
      <c r="EN1373" t="str">
        <f t="shared" si="328"/>
        <v/>
      </c>
    </row>
    <row r="1374" spans="91:144">
      <c r="CM1374" t="str">
        <f t="shared" si="275"/>
        <v/>
      </c>
      <c r="CN1374" t="str">
        <f t="shared" si="276"/>
        <v/>
      </c>
      <c r="CO1374" t="str">
        <f t="shared" si="277"/>
        <v/>
      </c>
      <c r="CP1374" t="str">
        <f t="shared" si="278"/>
        <v/>
      </c>
      <c r="CQ1374" t="str">
        <f t="shared" si="279"/>
        <v/>
      </c>
      <c r="CR1374" t="str">
        <f t="shared" si="280"/>
        <v/>
      </c>
      <c r="CS1374" t="str">
        <f t="shared" si="281"/>
        <v/>
      </c>
      <c r="CT1374" t="str">
        <f t="shared" si="282"/>
        <v/>
      </c>
      <c r="CU1374" t="str">
        <f t="shared" si="283"/>
        <v/>
      </c>
      <c r="CV1374" t="str">
        <f t="shared" si="284"/>
        <v/>
      </c>
      <c r="CW1374" t="str">
        <f t="shared" si="285"/>
        <v/>
      </c>
      <c r="CX1374" t="str">
        <f t="shared" si="286"/>
        <v/>
      </c>
      <c r="CY1374" t="str">
        <f t="shared" si="287"/>
        <v/>
      </c>
      <c r="CZ1374" t="str">
        <f t="shared" si="288"/>
        <v/>
      </c>
      <c r="DA1374" t="str">
        <f t="shared" si="289"/>
        <v/>
      </c>
      <c r="DB1374" t="str">
        <f t="shared" si="290"/>
        <v/>
      </c>
      <c r="DC1374" t="str">
        <f t="shared" si="291"/>
        <v/>
      </c>
      <c r="DD1374" t="str">
        <f t="shared" si="292"/>
        <v/>
      </c>
      <c r="DE1374" t="str">
        <f t="shared" si="293"/>
        <v/>
      </c>
      <c r="DF1374" t="str">
        <f t="shared" si="294"/>
        <v/>
      </c>
      <c r="DG1374" t="str">
        <f t="shared" si="295"/>
        <v/>
      </c>
      <c r="DH1374" t="str">
        <f t="shared" si="296"/>
        <v/>
      </c>
      <c r="DI1374" t="str">
        <f t="shared" si="297"/>
        <v/>
      </c>
      <c r="DJ1374" t="str">
        <f t="shared" si="298"/>
        <v/>
      </c>
      <c r="DK1374" t="str">
        <f t="shared" si="299"/>
        <v/>
      </c>
      <c r="DL1374" t="str">
        <f t="shared" si="300"/>
        <v/>
      </c>
      <c r="DM1374" t="str">
        <f t="shared" si="301"/>
        <v/>
      </c>
      <c r="DN1374" t="str">
        <f t="shared" si="302"/>
        <v/>
      </c>
      <c r="DO1374" t="str">
        <f t="shared" si="303"/>
        <v/>
      </c>
      <c r="DP1374" t="str">
        <f t="shared" si="304"/>
        <v/>
      </c>
      <c r="DQ1374" t="str">
        <f t="shared" si="305"/>
        <v/>
      </c>
      <c r="DR1374" t="str">
        <f t="shared" si="306"/>
        <v/>
      </c>
      <c r="DS1374" t="str">
        <f t="shared" si="307"/>
        <v/>
      </c>
      <c r="DT1374" t="str">
        <f t="shared" si="308"/>
        <v/>
      </c>
      <c r="DU1374" t="str">
        <f t="shared" si="309"/>
        <v/>
      </c>
      <c r="DV1374" t="str">
        <f t="shared" si="310"/>
        <v/>
      </c>
      <c r="DW1374" t="str">
        <f t="shared" si="311"/>
        <v/>
      </c>
      <c r="DX1374" t="str">
        <f t="shared" si="312"/>
        <v/>
      </c>
      <c r="DY1374" t="str">
        <f t="shared" si="313"/>
        <v/>
      </c>
      <c r="DZ1374" t="str">
        <f t="shared" si="314"/>
        <v/>
      </c>
      <c r="EA1374" t="str">
        <f t="shared" si="315"/>
        <v/>
      </c>
      <c r="EB1374" t="str">
        <f t="shared" si="316"/>
        <v/>
      </c>
      <c r="EC1374" t="str">
        <f t="shared" si="317"/>
        <v/>
      </c>
      <c r="ED1374" t="str">
        <f t="shared" si="318"/>
        <v/>
      </c>
      <c r="EE1374" t="str">
        <f t="shared" si="319"/>
        <v/>
      </c>
      <c r="EF1374" t="str">
        <f t="shared" si="320"/>
        <v/>
      </c>
      <c r="EG1374" t="str">
        <f t="shared" si="321"/>
        <v/>
      </c>
      <c r="EH1374" t="str">
        <f t="shared" si="322"/>
        <v/>
      </c>
      <c r="EI1374" t="str">
        <f t="shared" si="323"/>
        <v/>
      </c>
      <c r="EJ1374" t="str">
        <f t="shared" si="324"/>
        <v/>
      </c>
      <c r="EK1374" t="str">
        <f t="shared" si="325"/>
        <v/>
      </c>
      <c r="EL1374" t="str">
        <f t="shared" si="326"/>
        <v/>
      </c>
      <c r="EM1374" t="str">
        <f t="shared" si="327"/>
        <v/>
      </c>
      <c r="EN1374" t="str">
        <f t="shared" si="328"/>
        <v/>
      </c>
    </row>
    <row r="1375" spans="91:144">
      <c r="CM1375" t="str">
        <f t="shared" si="275"/>
        <v/>
      </c>
      <c r="CN1375" t="str">
        <f t="shared" si="276"/>
        <v/>
      </c>
      <c r="CO1375" t="str">
        <f t="shared" si="277"/>
        <v/>
      </c>
      <c r="CP1375" t="str">
        <f t="shared" si="278"/>
        <v/>
      </c>
      <c r="CQ1375" t="str">
        <f t="shared" si="279"/>
        <v/>
      </c>
      <c r="CR1375" t="str">
        <f t="shared" si="280"/>
        <v/>
      </c>
      <c r="CS1375" t="str">
        <f t="shared" si="281"/>
        <v/>
      </c>
      <c r="CT1375" t="str">
        <f t="shared" si="282"/>
        <v/>
      </c>
      <c r="CU1375" t="str">
        <f t="shared" si="283"/>
        <v/>
      </c>
      <c r="CV1375" t="str">
        <f t="shared" si="284"/>
        <v/>
      </c>
      <c r="CW1375" t="str">
        <f t="shared" si="285"/>
        <v/>
      </c>
      <c r="CX1375" t="str">
        <f t="shared" si="286"/>
        <v/>
      </c>
      <c r="CY1375" t="str">
        <f t="shared" si="287"/>
        <v/>
      </c>
      <c r="CZ1375" t="str">
        <f t="shared" si="288"/>
        <v/>
      </c>
      <c r="DA1375" t="str">
        <f t="shared" si="289"/>
        <v/>
      </c>
      <c r="DB1375" t="str">
        <f t="shared" si="290"/>
        <v/>
      </c>
      <c r="DC1375" t="str">
        <f t="shared" si="291"/>
        <v/>
      </c>
      <c r="DD1375" t="str">
        <f t="shared" si="292"/>
        <v/>
      </c>
      <c r="DE1375" t="str">
        <f t="shared" si="293"/>
        <v/>
      </c>
      <c r="DF1375" t="str">
        <f t="shared" si="294"/>
        <v/>
      </c>
      <c r="DG1375" t="str">
        <f t="shared" si="295"/>
        <v/>
      </c>
      <c r="DH1375" t="str">
        <f t="shared" si="296"/>
        <v/>
      </c>
      <c r="DI1375" t="str">
        <f t="shared" si="297"/>
        <v/>
      </c>
      <c r="DJ1375" t="str">
        <f t="shared" si="298"/>
        <v/>
      </c>
      <c r="DK1375" t="str">
        <f t="shared" si="299"/>
        <v/>
      </c>
      <c r="DL1375" t="str">
        <f t="shared" si="300"/>
        <v/>
      </c>
      <c r="DM1375" t="str">
        <f t="shared" si="301"/>
        <v/>
      </c>
      <c r="DN1375" t="str">
        <f t="shared" si="302"/>
        <v/>
      </c>
      <c r="DO1375" t="str">
        <f t="shared" si="303"/>
        <v/>
      </c>
      <c r="DP1375" t="str">
        <f t="shared" si="304"/>
        <v/>
      </c>
      <c r="DQ1375" t="str">
        <f t="shared" si="305"/>
        <v/>
      </c>
      <c r="DR1375" t="str">
        <f t="shared" si="306"/>
        <v/>
      </c>
      <c r="DS1375" t="str">
        <f t="shared" si="307"/>
        <v/>
      </c>
      <c r="DT1375" t="str">
        <f t="shared" si="308"/>
        <v/>
      </c>
      <c r="DU1375" t="str">
        <f t="shared" si="309"/>
        <v/>
      </c>
      <c r="DV1375" t="str">
        <f t="shared" si="310"/>
        <v/>
      </c>
      <c r="DW1375" t="str">
        <f t="shared" si="311"/>
        <v/>
      </c>
      <c r="DX1375" t="str">
        <f t="shared" si="312"/>
        <v/>
      </c>
      <c r="DY1375" t="str">
        <f t="shared" si="313"/>
        <v/>
      </c>
      <c r="DZ1375" t="str">
        <f t="shared" si="314"/>
        <v/>
      </c>
      <c r="EA1375" t="str">
        <f t="shared" si="315"/>
        <v/>
      </c>
      <c r="EB1375" t="str">
        <f t="shared" si="316"/>
        <v/>
      </c>
      <c r="EC1375" t="str">
        <f t="shared" si="317"/>
        <v/>
      </c>
      <c r="ED1375" t="str">
        <f t="shared" si="318"/>
        <v/>
      </c>
      <c r="EE1375" t="str">
        <f t="shared" si="319"/>
        <v/>
      </c>
      <c r="EF1375" t="str">
        <f t="shared" si="320"/>
        <v/>
      </c>
      <c r="EG1375" t="str">
        <f t="shared" si="321"/>
        <v/>
      </c>
      <c r="EH1375" t="str">
        <f t="shared" si="322"/>
        <v/>
      </c>
      <c r="EI1375" t="str">
        <f t="shared" si="323"/>
        <v/>
      </c>
      <c r="EJ1375" t="str">
        <f t="shared" si="324"/>
        <v/>
      </c>
      <c r="EK1375" t="str">
        <f t="shared" si="325"/>
        <v/>
      </c>
      <c r="EL1375" t="str">
        <f t="shared" si="326"/>
        <v/>
      </c>
      <c r="EM1375" t="str">
        <f t="shared" si="327"/>
        <v/>
      </c>
      <c r="EN1375" t="str">
        <f t="shared" si="328"/>
        <v/>
      </c>
    </row>
    <row r="1376" spans="91:144">
      <c r="CM1376" t="str">
        <f t="shared" si="275"/>
        <v/>
      </c>
      <c r="CN1376" t="str">
        <f t="shared" si="276"/>
        <v/>
      </c>
      <c r="CO1376" t="str">
        <f t="shared" si="277"/>
        <v/>
      </c>
      <c r="CP1376" t="str">
        <f t="shared" si="278"/>
        <v/>
      </c>
      <c r="CQ1376" t="str">
        <f t="shared" si="279"/>
        <v/>
      </c>
      <c r="CR1376" t="str">
        <f t="shared" si="280"/>
        <v/>
      </c>
      <c r="CS1376" t="str">
        <f t="shared" si="281"/>
        <v/>
      </c>
      <c r="CT1376" t="str">
        <f t="shared" si="282"/>
        <v/>
      </c>
      <c r="CU1376" t="str">
        <f t="shared" si="283"/>
        <v/>
      </c>
      <c r="CV1376" t="str">
        <f t="shared" si="284"/>
        <v/>
      </c>
      <c r="CW1376" t="str">
        <f t="shared" si="285"/>
        <v/>
      </c>
      <c r="CX1376" t="str">
        <f t="shared" si="286"/>
        <v/>
      </c>
      <c r="CY1376" t="str">
        <f t="shared" si="287"/>
        <v/>
      </c>
      <c r="CZ1376" t="str">
        <f t="shared" si="288"/>
        <v/>
      </c>
      <c r="DA1376" t="str">
        <f t="shared" si="289"/>
        <v/>
      </c>
      <c r="DB1376" t="str">
        <f t="shared" si="290"/>
        <v/>
      </c>
      <c r="DC1376" t="str">
        <f t="shared" si="291"/>
        <v/>
      </c>
      <c r="DD1376" t="str">
        <f t="shared" si="292"/>
        <v/>
      </c>
      <c r="DE1376" t="str">
        <f t="shared" si="293"/>
        <v/>
      </c>
      <c r="DF1376" t="str">
        <f t="shared" si="294"/>
        <v/>
      </c>
      <c r="DG1376" t="str">
        <f t="shared" si="295"/>
        <v/>
      </c>
      <c r="DH1376" t="str">
        <f t="shared" si="296"/>
        <v/>
      </c>
      <c r="DI1376" t="str">
        <f t="shared" si="297"/>
        <v/>
      </c>
      <c r="DJ1376" t="str">
        <f t="shared" si="298"/>
        <v/>
      </c>
      <c r="DK1376" t="str">
        <f t="shared" si="299"/>
        <v/>
      </c>
      <c r="DL1376" t="str">
        <f t="shared" si="300"/>
        <v/>
      </c>
      <c r="DM1376" t="str">
        <f t="shared" si="301"/>
        <v/>
      </c>
      <c r="DN1376" t="str">
        <f t="shared" si="302"/>
        <v/>
      </c>
      <c r="DO1376" t="str">
        <f t="shared" si="303"/>
        <v/>
      </c>
      <c r="DP1376" t="str">
        <f t="shared" si="304"/>
        <v/>
      </c>
      <c r="DQ1376" t="str">
        <f t="shared" si="305"/>
        <v/>
      </c>
      <c r="DR1376" t="str">
        <f t="shared" si="306"/>
        <v/>
      </c>
      <c r="DS1376" t="str">
        <f t="shared" si="307"/>
        <v/>
      </c>
      <c r="DT1376" t="str">
        <f t="shared" si="308"/>
        <v/>
      </c>
      <c r="DU1376" t="str">
        <f t="shared" si="309"/>
        <v/>
      </c>
      <c r="DV1376" t="str">
        <f t="shared" si="310"/>
        <v/>
      </c>
      <c r="DW1376" t="str">
        <f t="shared" si="311"/>
        <v/>
      </c>
      <c r="DX1376" t="str">
        <f t="shared" si="312"/>
        <v/>
      </c>
      <c r="DY1376" t="str">
        <f t="shared" si="313"/>
        <v/>
      </c>
      <c r="DZ1376" t="str">
        <f t="shared" si="314"/>
        <v/>
      </c>
      <c r="EA1376" t="str">
        <f t="shared" si="315"/>
        <v/>
      </c>
      <c r="EB1376" t="str">
        <f t="shared" si="316"/>
        <v/>
      </c>
      <c r="EC1376" t="str">
        <f t="shared" si="317"/>
        <v/>
      </c>
      <c r="ED1376" t="str">
        <f t="shared" si="318"/>
        <v/>
      </c>
      <c r="EE1376" t="str">
        <f t="shared" si="319"/>
        <v/>
      </c>
      <c r="EF1376" t="str">
        <f t="shared" si="320"/>
        <v/>
      </c>
      <c r="EG1376" t="str">
        <f t="shared" si="321"/>
        <v/>
      </c>
      <c r="EH1376" t="str">
        <f t="shared" si="322"/>
        <v/>
      </c>
      <c r="EI1376" t="str">
        <f t="shared" si="323"/>
        <v/>
      </c>
      <c r="EJ1376" t="str">
        <f t="shared" si="324"/>
        <v/>
      </c>
      <c r="EK1376" t="str">
        <f t="shared" si="325"/>
        <v/>
      </c>
      <c r="EL1376" t="str">
        <f t="shared" si="326"/>
        <v/>
      </c>
      <c r="EM1376" t="str">
        <f t="shared" si="327"/>
        <v/>
      </c>
      <c r="EN1376" t="str">
        <f t="shared" si="328"/>
        <v/>
      </c>
    </row>
    <row r="1377" spans="91:144">
      <c r="CM1377" t="str">
        <f t="shared" si="275"/>
        <v/>
      </c>
      <c r="CN1377" t="str">
        <f t="shared" si="276"/>
        <v/>
      </c>
      <c r="CO1377" t="str">
        <f t="shared" si="277"/>
        <v/>
      </c>
      <c r="CP1377" t="str">
        <f t="shared" si="278"/>
        <v/>
      </c>
      <c r="CQ1377" t="str">
        <f t="shared" si="279"/>
        <v/>
      </c>
      <c r="CR1377" t="str">
        <f t="shared" si="280"/>
        <v/>
      </c>
      <c r="CS1377" t="str">
        <f t="shared" si="281"/>
        <v/>
      </c>
      <c r="CT1377" t="str">
        <f t="shared" si="282"/>
        <v/>
      </c>
      <c r="CU1377" t="str">
        <f t="shared" si="283"/>
        <v/>
      </c>
      <c r="CV1377" t="str">
        <f t="shared" si="284"/>
        <v/>
      </c>
      <c r="CW1377" t="str">
        <f t="shared" si="285"/>
        <v/>
      </c>
      <c r="CX1377" t="str">
        <f t="shared" si="286"/>
        <v/>
      </c>
      <c r="CY1377" t="str">
        <f t="shared" si="287"/>
        <v/>
      </c>
      <c r="CZ1377" t="str">
        <f t="shared" si="288"/>
        <v/>
      </c>
      <c r="DA1377" t="str">
        <f t="shared" si="289"/>
        <v/>
      </c>
      <c r="DB1377" t="str">
        <f t="shared" si="290"/>
        <v/>
      </c>
      <c r="DC1377" t="str">
        <f t="shared" si="291"/>
        <v/>
      </c>
      <c r="DD1377" t="str">
        <f t="shared" si="292"/>
        <v/>
      </c>
      <c r="DE1377" t="str">
        <f t="shared" si="293"/>
        <v/>
      </c>
      <c r="DF1377" t="str">
        <f t="shared" si="294"/>
        <v/>
      </c>
      <c r="DG1377" t="str">
        <f t="shared" si="295"/>
        <v/>
      </c>
      <c r="DH1377" t="str">
        <f t="shared" si="296"/>
        <v/>
      </c>
      <c r="DI1377" t="str">
        <f t="shared" si="297"/>
        <v/>
      </c>
      <c r="DJ1377" t="str">
        <f t="shared" si="298"/>
        <v/>
      </c>
      <c r="DK1377" t="str">
        <f t="shared" si="299"/>
        <v/>
      </c>
      <c r="DL1377" t="str">
        <f t="shared" si="300"/>
        <v/>
      </c>
      <c r="DM1377" t="str">
        <f t="shared" si="301"/>
        <v/>
      </c>
      <c r="DN1377" t="str">
        <f t="shared" si="302"/>
        <v/>
      </c>
      <c r="DO1377" t="str">
        <f t="shared" si="303"/>
        <v/>
      </c>
      <c r="DP1377" t="str">
        <f t="shared" si="304"/>
        <v/>
      </c>
      <c r="DQ1377" t="str">
        <f t="shared" si="305"/>
        <v/>
      </c>
      <c r="DR1377" t="str">
        <f t="shared" si="306"/>
        <v/>
      </c>
      <c r="DS1377" t="str">
        <f t="shared" si="307"/>
        <v/>
      </c>
      <c r="DT1377" t="str">
        <f t="shared" si="308"/>
        <v/>
      </c>
      <c r="DU1377" t="str">
        <f t="shared" si="309"/>
        <v/>
      </c>
      <c r="DV1377" t="str">
        <f t="shared" si="310"/>
        <v/>
      </c>
      <c r="DW1377" t="str">
        <f t="shared" si="311"/>
        <v/>
      </c>
      <c r="DX1377" t="str">
        <f t="shared" si="312"/>
        <v/>
      </c>
      <c r="DY1377" t="str">
        <f t="shared" si="313"/>
        <v/>
      </c>
      <c r="DZ1377" t="str">
        <f t="shared" si="314"/>
        <v/>
      </c>
      <c r="EA1377" t="str">
        <f t="shared" si="315"/>
        <v/>
      </c>
      <c r="EB1377" t="str">
        <f t="shared" si="316"/>
        <v/>
      </c>
      <c r="EC1377" t="str">
        <f t="shared" si="317"/>
        <v/>
      </c>
      <c r="ED1377" t="str">
        <f t="shared" si="318"/>
        <v/>
      </c>
      <c r="EE1377" t="str">
        <f t="shared" si="319"/>
        <v/>
      </c>
      <c r="EF1377" t="str">
        <f t="shared" si="320"/>
        <v/>
      </c>
      <c r="EG1377" t="str">
        <f t="shared" si="321"/>
        <v/>
      </c>
      <c r="EH1377" t="str">
        <f t="shared" si="322"/>
        <v/>
      </c>
      <c r="EI1377" t="str">
        <f t="shared" si="323"/>
        <v/>
      </c>
      <c r="EJ1377" t="str">
        <f t="shared" si="324"/>
        <v/>
      </c>
      <c r="EK1377" t="str">
        <f t="shared" si="325"/>
        <v/>
      </c>
      <c r="EL1377" t="str">
        <f t="shared" si="326"/>
        <v/>
      </c>
      <c r="EM1377" t="str">
        <f t="shared" si="327"/>
        <v/>
      </c>
      <c r="EN1377" t="str">
        <f t="shared" si="328"/>
        <v/>
      </c>
    </row>
    <row r="1378" spans="91:144">
      <c r="CM1378" t="str">
        <f t="shared" si="275"/>
        <v/>
      </c>
      <c r="CN1378" t="str">
        <f t="shared" si="276"/>
        <v/>
      </c>
      <c r="CO1378" t="str">
        <f t="shared" si="277"/>
        <v/>
      </c>
      <c r="CP1378" t="str">
        <f t="shared" si="278"/>
        <v/>
      </c>
      <c r="CQ1378" t="str">
        <f t="shared" si="279"/>
        <v/>
      </c>
      <c r="CR1378" t="str">
        <f t="shared" si="280"/>
        <v/>
      </c>
      <c r="CS1378" t="str">
        <f t="shared" si="281"/>
        <v/>
      </c>
      <c r="CT1378" t="str">
        <f t="shared" si="282"/>
        <v/>
      </c>
      <c r="CU1378" t="str">
        <f t="shared" si="283"/>
        <v/>
      </c>
      <c r="CV1378" t="str">
        <f t="shared" si="284"/>
        <v/>
      </c>
      <c r="CW1378" t="str">
        <f t="shared" si="285"/>
        <v/>
      </c>
      <c r="CX1378" t="str">
        <f t="shared" si="286"/>
        <v/>
      </c>
      <c r="CY1378" t="str">
        <f t="shared" si="287"/>
        <v/>
      </c>
      <c r="CZ1378" t="str">
        <f t="shared" si="288"/>
        <v/>
      </c>
      <c r="DA1378" t="str">
        <f t="shared" si="289"/>
        <v/>
      </c>
      <c r="DB1378" t="str">
        <f t="shared" si="290"/>
        <v/>
      </c>
      <c r="DC1378" t="str">
        <f t="shared" si="291"/>
        <v/>
      </c>
      <c r="DD1378" t="str">
        <f t="shared" si="292"/>
        <v/>
      </c>
      <c r="DE1378" t="str">
        <f t="shared" si="293"/>
        <v/>
      </c>
      <c r="DF1378" t="str">
        <f t="shared" si="294"/>
        <v/>
      </c>
      <c r="DG1378" t="str">
        <f t="shared" si="295"/>
        <v/>
      </c>
      <c r="DH1378" t="str">
        <f t="shared" si="296"/>
        <v/>
      </c>
      <c r="DI1378" t="str">
        <f t="shared" si="297"/>
        <v/>
      </c>
      <c r="DJ1378" t="str">
        <f t="shared" si="298"/>
        <v/>
      </c>
      <c r="DK1378" t="str">
        <f t="shared" si="299"/>
        <v/>
      </c>
      <c r="DL1378" t="str">
        <f t="shared" si="300"/>
        <v/>
      </c>
      <c r="DM1378" t="str">
        <f t="shared" si="301"/>
        <v/>
      </c>
      <c r="DN1378" t="str">
        <f t="shared" si="302"/>
        <v/>
      </c>
      <c r="DO1378" t="str">
        <f t="shared" si="303"/>
        <v/>
      </c>
      <c r="DP1378" t="str">
        <f t="shared" si="304"/>
        <v/>
      </c>
      <c r="DQ1378" t="str">
        <f t="shared" si="305"/>
        <v/>
      </c>
      <c r="DR1378" t="str">
        <f t="shared" si="306"/>
        <v/>
      </c>
      <c r="DS1378" t="str">
        <f t="shared" si="307"/>
        <v/>
      </c>
      <c r="DT1378" t="str">
        <f t="shared" si="308"/>
        <v/>
      </c>
      <c r="DU1378" t="str">
        <f t="shared" si="309"/>
        <v/>
      </c>
      <c r="DV1378" t="str">
        <f t="shared" si="310"/>
        <v/>
      </c>
      <c r="DW1378" t="str">
        <f t="shared" si="311"/>
        <v/>
      </c>
      <c r="DX1378" t="str">
        <f t="shared" si="312"/>
        <v/>
      </c>
      <c r="DY1378" t="str">
        <f t="shared" si="313"/>
        <v/>
      </c>
      <c r="DZ1378" t="str">
        <f t="shared" si="314"/>
        <v/>
      </c>
      <c r="EA1378" t="str">
        <f t="shared" si="315"/>
        <v/>
      </c>
      <c r="EB1378" t="str">
        <f t="shared" si="316"/>
        <v/>
      </c>
      <c r="EC1378" t="str">
        <f t="shared" si="317"/>
        <v/>
      </c>
      <c r="ED1378" t="str">
        <f t="shared" si="318"/>
        <v/>
      </c>
      <c r="EE1378" t="str">
        <f t="shared" si="319"/>
        <v/>
      </c>
      <c r="EF1378" t="str">
        <f t="shared" si="320"/>
        <v/>
      </c>
      <c r="EG1378" t="str">
        <f t="shared" si="321"/>
        <v/>
      </c>
      <c r="EH1378" t="str">
        <f t="shared" si="322"/>
        <v/>
      </c>
      <c r="EI1378" t="str">
        <f t="shared" si="323"/>
        <v/>
      </c>
      <c r="EJ1378" t="str">
        <f t="shared" si="324"/>
        <v/>
      </c>
      <c r="EK1378" t="str">
        <f t="shared" si="325"/>
        <v/>
      </c>
      <c r="EL1378" t="str">
        <f t="shared" si="326"/>
        <v/>
      </c>
      <c r="EM1378" t="str">
        <f t="shared" si="327"/>
        <v/>
      </c>
      <c r="EN1378" t="str">
        <f t="shared" si="328"/>
        <v/>
      </c>
    </row>
    <row r="1379" spans="91:144">
      <c r="CM1379" t="str">
        <f t="shared" si="275"/>
        <v/>
      </c>
      <c r="CN1379" t="str">
        <f t="shared" si="276"/>
        <v/>
      </c>
      <c r="CO1379" t="str">
        <f t="shared" si="277"/>
        <v/>
      </c>
      <c r="CP1379" t="str">
        <f t="shared" si="278"/>
        <v/>
      </c>
      <c r="CQ1379" t="str">
        <f t="shared" si="279"/>
        <v/>
      </c>
      <c r="CR1379" t="str">
        <f t="shared" si="280"/>
        <v/>
      </c>
      <c r="CS1379" t="str">
        <f t="shared" si="281"/>
        <v/>
      </c>
      <c r="CT1379" t="str">
        <f t="shared" si="282"/>
        <v/>
      </c>
      <c r="CU1379" t="str">
        <f t="shared" si="283"/>
        <v/>
      </c>
      <c r="CV1379" t="str">
        <f t="shared" si="284"/>
        <v/>
      </c>
      <c r="CW1379" t="str">
        <f t="shared" si="285"/>
        <v/>
      </c>
      <c r="CX1379" t="str">
        <f t="shared" si="286"/>
        <v/>
      </c>
      <c r="CY1379" t="str">
        <f t="shared" si="287"/>
        <v/>
      </c>
      <c r="CZ1379" t="str">
        <f t="shared" si="288"/>
        <v/>
      </c>
      <c r="DA1379" t="str">
        <f t="shared" si="289"/>
        <v/>
      </c>
      <c r="DB1379" t="str">
        <f t="shared" si="290"/>
        <v/>
      </c>
      <c r="DC1379" t="str">
        <f t="shared" si="291"/>
        <v/>
      </c>
      <c r="DD1379" t="str">
        <f t="shared" si="292"/>
        <v/>
      </c>
      <c r="DE1379" t="str">
        <f t="shared" si="293"/>
        <v/>
      </c>
      <c r="DF1379" t="str">
        <f t="shared" si="294"/>
        <v/>
      </c>
      <c r="DG1379" t="str">
        <f t="shared" si="295"/>
        <v/>
      </c>
      <c r="DH1379" t="str">
        <f t="shared" si="296"/>
        <v/>
      </c>
      <c r="DI1379" t="str">
        <f t="shared" si="297"/>
        <v/>
      </c>
      <c r="DJ1379" t="str">
        <f t="shared" si="298"/>
        <v/>
      </c>
      <c r="DK1379" t="str">
        <f t="shared" si="299"/>
        <v/>
      </c>
      <c r="DL1379" t="str">
        <f t="shared" si="300"/>
        <v/>
      </c>
      <c r="DM1379" t="str">
        <f t="shared" si="301"/>
        <v/>
      </c>
      <c r="DN1379" t="str">
        <f t="shared" si="302"/>
        <v/>
      </c>
      <c r="DO1379" t="str">
        <f t="shared" si="303"/>
        <v/>
      </c>
      <c r="DP1379" t="str">
        <f t="shared" si="304"/>
        <v/>
      </c>
      <c r="DQ1379" t="str">
        <f t="shared" si="305"/>
        <v/>
      </c>
      <c r="DR1379" t="str">
        <f t="shared" si="306"/>
        <v/>
      </c>
      <c r="DS1379" t="str">
        <f t="shared" si="307"/>
        <v/>
      </c>
      <c r="DT1379" t="str">
        <f t="shared" si="308"/>
        <v/>
      </c>
      <c r="DU1379" t="str">
        <f t="shared" si="309"/>
        <v/>
      </c>
      <c r="DV1379" t="str">
        <f t="shared" si="310"/>
        <v/>
      </c>
      <c r="DW1379" t="str">
        <f t="shared" si="311"/>
        <v/>
      </c>
      <c r="DX1379" t="str">
        <f t="shared" si="312"/>
        <v/>
      </c>
      <c r="DY1379" t="str">
        <f t="shared" si="313"/>
        <v/>
      </c>
      <c r="DZ1379" t="str">
        <f t="shared" si="314"/>
        <v/>
      </c>
      <c r="EA1379" t="str">
        <f t="shared" si="315"/>
        <v/>
      </c>
      <c r="EB1379" t="str">
        <f t="shared" si="316"/>
        <v/>
      </c>
      <c r="EC1379" t="str">
        <f t="shared" si="317"/>
        <v/>
      </c>
      <c r="ED1379" t="str">
        <f t="shared" si="318"/>
        <v/>
      </c>
      <c r="EE1379" t="str">
        <f t="shared" si="319"/>
        <v/>
      </c>
      <c r="EF1379" t="str">
        <f t="shared" si="320"/>
        <v/>
      </c>
      <c r="EG1379" t="str">
        <f t="shared" si="321"/>
        <v/>
      </c>
      <c r="EH1379" t="str">
        <f t="shared" si="322"/>
        <v/>
      </c>
      <c r="EI1379" t="str">
        <f t="shared" si="323"/>
        <v/>
      </c>
      <c r="EJ1379" t="str">
        <f t="shared" si="324"/>
        <v/>
      </c>
      <c r="EK1379" t="str">
        <f t="shared" si="325"/>
        <v/>
      </c>
      <c r="EL1379" t="str">
        <f t="shared" si="326"/>
        <v/>
      </c>
      <c r="EM1379" t="str">
        <f t="shared" si="327"/>
        <v/>
      </c>
      <c r="EN1379" t="str">
        <f t="shared" si="328"/>
        <v/>
      </c>
    </row>
    <row r="1380" spans="91:144">
      <c r="CM1380" t="str">
        <f t="shared" si="275"/>
        <v/>
      </c>
      <c r="CN1380" t="str">
        <f t="shared" si="276"/>
        <v/>
      </c>
      <c r="CO1380" t="str">
        <f t="shared" si="277"/>
        <v/>
      </c>
      <c r="CP1380" t="str">
        <f t="shared" si="278"/>
        <v/>
      </c>
      <c r="CQ1380" t="str">
        <f t="shared" si="279"/>
        <v/>
      </c>
      <c r="CR1380" t="str">
        <f t="shared" si="280"/>
        <v/>
      </c>
      <c r="CS1380" t="str">
        <f t="shared" si="281"/>
        <v/>
      </c>
      <c r="CT1380" t="str">
        <f t="shared" si="282"/>
        <v/>
      </c>
      <c r="CU1380" t="str">
        <f t="shared" si="283"/>
        <v/>
      </c>
      <c r="CV1380" t="str">
        <f t="shared" si="284"/>
        <v/>
      </c>
      <c r="CW1380" t="str">
        <f t="shared" si="285"/>
        <v/>
      </c>
      <c r="CX1380" t="str">
        <f t="shared" si="286"/>
        <v/>
      </c>
      <c r="CY1380" t="str">
        <f t="shared" si="287"/>
        <v/>
      </c>
      <c r="CZ1380" t="str">
        <f t="shared" si="288"/>
        <v/>
      </c>
      <c r="DA1380" t="str">
        <f t="shared" si="289"/>
        <v/>
      </c>
      <c r="DB1380" t="str">
        <f t="shared" si="290"/>
        <v/>
      </c>
      <c r="DC1380" t="str">
        <f t="shared" si="291"/>
        <v/>
      </c>
      <c r="DD1380" t="str">
        <f t="shared" si="292"/>
        <v/>
      </c>
      <c r="DE1380" t="str">
        <f t="shared" si="293"/>
        <v/>
      </c>
      <c r="DF1380" t="str">
        <f t="shared" si="294"/>
        <v/>
      </c>
      <c r="DG1380" t="str">
        <f t="shared" si="295"/>
        <v/>
      </c>
      <c r="DH1380" t="str">
        <f t="shared" si="296"/>
        <v/>
      </c>
      <c r="DI1380" t="str">
        <f t="shared" si="297"/>
        <v/>
      </c>
      <c r="DJ1380" t="str">
        <f t="shared" si="298"/>
        <v/>
      </c>
      <c r="DK1380" t="str">
        <f t="shared" si="299"/>
        <v/>
      </c>
      <c r="DL1380" t="str">
        <f t="shared" si="300"/>
        <v/>
      </c>
      <c r="DM1380" t="str">
        <f t="shared" si="301"/>
        <v/>
      </c>
      <c r="DN1380" t="str">
        <f t="shared" si="302"/>
        <v/>
      </c>
      <c r="DO1380" t="str">
        <f t="shared" si="303"/>
        <v/>
      </c>
      <c r="DP1380" t="str">
        <f t="shared" si="304"/>
        <v/>
      </c>
      <c r="DQ1380" t="str">
        <f t="shared" si="305"/>
        <v/>
      </c>
      <c r="DR1380" t="str">
        <f t="shared" si="306"/>
        <v/>
      </c>
      <c r="DS1380" t="str">
        <f t="shared" si="307"/>
        <v/>
      </c>
      <c r="DT1380" t="str">
        <f t="shared" si="308"/>
        <v/>
      </c>
      <c r="DU1380" t="str">
        <f t="shared" si="309"/>
        <v/>
      </c>
      <c r="DV1380" t="str">
        <f t="shared" si="310"/>
        <v/>
      </c>
      <c r="DW1380" t="str">
        <f t="shared" si="311"/>
        <v/>
      </c>
      <c r="DX1380" t="str">
        <f t="shared" si="312"/>
        <v/>
      </c>
      <c r="DY1380" t="str">
        <f t="shared" si="313"/>
        <v/>
      </c>
      <c r="DZ1380" t="str">
        <f t="shared" si="314"/>
        <v/>
      </c>
      <c r="EA1380" t="str">
        <f t="shared" si="315"/>
        <v/>
      </c>
      <c r="EB1380" t="str">
        <f t="shared" si="316"/>
        <v/>
      </c>
      <c r="EC1380" t="str">
        <f t="shared" si="317"/>
        <v/>
      </c>
      <c r="ED1380" t="str">
        <f t="shared" si="318"/>
        <v/>
      </c>
      <c r="EE1380" t="str">
        <f t="shared" si="319"/>
        <v/>
      </c>
      <c r="EF1380" t="str">
        <f t="shared" si="320"/>
        <v/>
      </c>
      <c r="EG1380" t="str">
        <f t="shared" si="321"/>
        <v/>
      </c>
      <c r="EH1380" t="str">
        <f t="shared" si="322"/>
        <v/>
      </c>
      <c r="EI1380" t="str">
        <f t="shared" si="323"/>
        <v/>
      </c>
      <c r="EJ1380" t="str">
        <f t="shared" si="324"/>
        <v/>
      </c>
      <c r="EK1380" t="str">
        <f t="shared" si="325"/>
        <v/>
      </c>
      <c r="EL1380" t="str">
        <f t="shared" si="326"/>
        <v/>
      </c>
      <c r="EM1380" t="str">
        <f t="shared" si="327"/>
        <v/>
      </c>
      <c r="EN1380" t="str">
        <f t="shared" si="328"/>
        <v/>
      </c>
    </row>
    <row r="1381" spans="91:144">
      <c r="CM1381" t="str">
        <f t="shared" si="275"/>
        <v/>
      </c>
      <c r="CN1381" t="str">
        <f t="shared" si="276"/>
        <v/>
      </c>
      <c r="CO1381" t="str">
        <f t="shared" si="277"/>
        <v/>
      </c>
      <c r="CP1381" t="str">
        <f t="shared" si="278"/>
        <v/>
      </c>
      <c r="CQ1381" t="str">
        <f t="shared" si="279"/>
        <v/>
      </c>
      <c r="CR1381" t="str">
        <f t="shared" si="280"/>
        <v/>
      </c>
      <c r="CS1381" t="str">
        <f t="shared" si="281"/>
        <v/>
      </c>
      <c r="CT1381" t="str">
        <f t="shared" si="282"/>
        <v/>
      </c>
      <c r="CU1381" t="str">
        <f t="shared" si="283"/>
        <v/>
      </c>
      <c r="CV1381" t="str">
        <f t="shared" si="284"/>
        <v/>
      </c>
      <c r="CW1381" t="str">
        <f t="shared" si="285"/>
        <v/>
      </c>
      <c r="CX1381" t="str">
        <f t="shared" si="286"/>
        <v/>
      </c>
      <c r="CY1381" t="str">
        <f t="shared" si="287"/>
        <v/>
      </c>
      <c r="CZ1381" t="str">
        <f t="shared" si="288"/>
        <v/>
      </c>
      <c r="DA1381" t="str">
        <f t="shared" si="289"/>
        <v/>
      </c>
      <c r="DB1381" t="str">
        <f t="shared" si="290"/>
        <v/>
      </c>
      <c r="DC1381" t="str">
        <f t="shared" si="291"/>
        <v/>
      </c>
      <c r="DD1381" t="str">
        <f t="shared" si="292"/>
        <v/>
      </c>
      <c r="DE1381" t="str">
        <f t="shared" si="293"/>
        <v/>
      </c>
      <c r="DF1381" t="str">
        <f t="shared" si="294"/>
        <v/>
      </c>
      <c r="DG1381" t="str">
        <f t="shared" si="295"/>
        <v/>
      </c>
      <c r="DH1381" t="str">
        <f t="shared" si="296"/>
        <v/>
      </c>
      <c r="DI1381" t="str">
        <f t="shared" si="297"/>
        <v/>
      </c>
      <c r="DJ1381" t="str">
        <f t="shared" si="298"/>
        <v/>
      </c>
      <c r="DK1381" t="str">
        <f t="shared" si="299"/>
        <v/>
      </c>
      <c r="DL1381" t="str">
        <f t="shared" si="300"/>
        <v/>
      </c>
      <c r="DM1381" t="str">
        <f t="shared" si="301"/>
        <v/>
      </c>
      <c r="DN1381" t="str">
        <f t="shared" si="302"/>
        <v/>
      </c>
      <c r="DO1381" t="str">
        <f t="shared" si="303"/>
        <v/>
      </c>
      <c r="DP1381" t="str">
        <f t="shared" si="304"/>
        <v/>
      </c>
      <c r="DQ1381" t="str">
        <f t="shared" si="305"/>
        <v/>
      </c>
      <c r="DR1381" t="str">
        <f t="shared" si="306"/>
        <v/>
      </c>
      <c r="DS1381" t="str">
        <f t="shared" si="307"/>
        <v/>
      </c>
      <c r="DT1381" t="str">
        <f t="shared" si="308"/>
        <v/>
      </c>
      <c r="DU1381" t="str">
        <f t="shared" si="309"/>
        <v/>
      </c>
      <c r="DV1381" t="str">
        <f t="shared" si="310"/>
        <v/>
      </c>
      <c r="DW1381" t="str">
        <f t="shared" si="311"/>
        <v/>
      </c>
      <c r="DX1381" t="str">
        <f t="shared" si="312"/>
        <v/>
      </c>
      <c r="DY1381" t="str">
        <f t="shared" si="313"/>
        <v/>
      </c>
      <c r="DZ1381" t="str">
        <f t="shared" si="314"/>
        <v/>
      </c>
      <c r="EA1381" t="str">
        <f t="shared" si="315"/>
        <v/>
      </c>
      <c r="EB1381" t="str">
        <f t="shared" si="316"/>
        <v/>
      </c>
      <c r="EC1381" t="str">
        <f t="shared" si="317"/>
        <v/>
      </c>
      <c r="ED1381" t="str">
        <f t="shared" si="318"/>
        <v/>
      </c>
      <c r="EE1381" t="str">
        <f t="shared" si="319"/>
        <v/>
      </c>
      <c r="EF1381" t="str">
        <f t="shared" si="320"/>
        <v/>
      </c>
      <c r="EG1381" t="str">
        <f t="shared" si="321"/>
        <v/>
      </c>
      <c r="EH1381" t="str">
        <f t="shared" si="322"/>
        <v/>
      </c>
      <c r="EI1381" t="str">
        <f t="shared" si="323"/>
        <v/>
      </c>
      <c r="EJ1381" t="str">
        <f t="shared" si="324"/>
        <v/>
      </c>
      <c r="EK1381" t="str">
        <f t="shared" si="325"/>
        <v/>
      </c>
      <c r="EL1381" t="str">
        <f t="shared" si="326"/>
        <v/>
      </c>
      <c r="EM1381" t="str">
        <f t="shared" si="327"/>
        <v/>
      </c>
      <c r="EN1381" t="str">
        <f t="shared" si="328"/>
        <v/>
      </c>
    </row>
    <row r="1382" spans="91:144">
      <c r="CM1382" t="str">
        <f t="shared" si="275"/>
        <v/>
      </c>
      <c r="CN1382" t="str">
        <f t="shared" si="276"/>
        <v/>
      </c>
      <c r="CO1382" t="str">
        <f t="shared" si="277"/>
        <v/>
      </c>
      <c r="CP1382" t="str">
        <f t="shared" si="278"/>
        <v/>
      </c>
      <c r="CQ1382" t="str">
        <f t="shared" si="279"/>
        <v/>
      </c>
      <c r="CR1382" t="str">
        <f t="shared" si="280"/>
        <v/>
      </c>
      <c r="CS1382" t="str">
        <f t="shared" si="281"/>
        <v/>
      </c>
      <c r="CT1382" t="str">
        <f t="shared" si="282"/>
        <v/>
      </c>
      <c r="CU1382" t="str">
        <f t="shared" si="283"/>
        <v/>
      </c>
      <c r="CV1382" t="str">
        <f t="shared" si="284"/>
        <v/>
      </c>
      <c r="CW1382" t="str">
        <f t="shared" si="285"/>
        <v/>
      </c>
      <c r="CX1382" t="str">
        <f t="shared" si="286"/>
        <v/>
      </c>
      <c r="CY1382" t="str">
        <f t="shared" si="287"/>
        <v/>
      </c>
      <c r="CZ1382" t="str">
        <f t="shared" si="288"/>
        <v/>
      </c>
      <c r="DA1382" t="str">
        <f t="shared" si="289"/>
        <v/>
      </c>
      <c r="DB1382" t="str">
        <f t="shared" si="290"/>
        <v/>
      </c>
      <c r="DC1382" t="str">
        <f t="shared" si="291"/>
        <v/>
      </c>
      <c r="DD1382" t="str">
        <f t="shared" si="292"/>
        <v/>
      </c>
      <c r="DE1382" t="str">
        <f t="shared" si="293"/>
        <v/>
      </c>
      <c r="DF1382" t="str">
        <f t="shared" si="294"/>
        <v/>
      </c>
      <c r="DG1382" t="str">
        <f t="shared" si="295"/>
        <v/>
      </c>
      <c r="DH1382" t="str">
        <f t="shared" si="296"/>
        <v/>
      </c>
      <c r="DI1382" t="str">
        <f t="shared" si="297"/>
        <v/>
      </c>
      <c r="DJ1382" t="str">
        <f t="shared" si="298"/>
        <v/>
      </c>
      <c r="DK1382" t="str">
        <f t="shared" si="299"/>
        <v/>
      </c>
      <c r="DL1382" t="str">
        <f t="shared" si="300"/>
        <v/>
      </c>
      <c r="DM1382" t="str">
        <f t="shared" si="301"/>
        <v/>
      </c>
      <c r="DN1382" t="str">
        <f t="shared" si="302"/>
        <v/>
      </c>
      <c r="DO1382" t="str">
        <f t="shared" si="303"/>
        <v/>
      </c>
      <c r="DP1382" t="str">
        <f t="shared" si="304"/>
        <v/>
      </c>
      <c r="DQ1382" t="str">
        <f t="shared" si="305"/>
        <v/>
      </c>
      <c r="DR1382" t="str">
        <f t="shared" si="306"/>
        <v/>
      </c>
      <c r="DS1382" t="str">
        <f t="shared" si="307"/>
        <v/>
      </c>
      <c r="DT1382" t="str">
        <f t="shared" si="308"/>
        <v/>
      </c>
      <c r="DU1382" t="str">
        <f t="shared" si="309"/>
        <v/>
      </c>
      <c r="DV1382" t="str">
        <f t="shared" si="310"/>
        <v/>
      </c>
      <c r="DW1382" t="str">
        <f t="shared" si="311"/>
        <v/>
      </c>
      <c r="DX1382" t="str">
        <f t="shared" si="312"/>
        <v/>
      </c>
      <c r="DY1382" t="str">
        <f t="shared" si="313"/>
        <v/>
      </c>
      <c r="DZ1382" t="str">
        <f t="shared" si="314"/>
        <v/>
      </c>
      <c r="EA1382" t="str">
        <f t="shared" si="315"/>
        <v/>
      </c>
      <c r="EB1382" t="str">
        <f t="shared" si="316"/>
        <v/>
      </c>
      <c r="EC1382" t="str">
        <f t="shared" si="317"/>
        <v/>
      </c>
      <c r="ED1382" t="str">
        <f t="shared" si="318"/>
        <v/>
      </c>
      <c r="EE1382" t="str">
        <f t="shared" si="319"/>
        <v/>
      </c>
      <c r="EF1382" t="str">
        <f t="shared" si="320"/>
        <v/>
      </c>
      <c r="EG1382" t="str">
        <f t="shared" si="321"/>
        <v/>
      </c>
      <c r="EH1382" t="str">
        <f t="shared" si="322"/>
        <v/>
      </c>
      <c r="EI1382" t="str">
        <f t="shared" si="323"/>
        <v/>
      </c>
      <c r="EJ1382" t="str">
        <f t="shared" si="324"/>
        <v/>
      </c>
      <c r="EK1382" t="str">
        <f t="shared" si="325"/>
        <v/>
      </c>
      <c r="EL1382" t="str">
        <f t="shared" si="326"/>
        <v/>
      </c>
      <c r="EM1382" t="str">
        <f t="shared" si="327"/>
        <v/>
      </c>
      <c r="EN1382" t="str">
        <f t="shared" si="328"/>
        <v/>
      </c>
    </row>
    <row r="1383" spans="91:144">
      <c r="CM1383" t="str">
        <f t="shared" si="275"/>
        <v/>
      </c>
      <c r="CN1383" t="str">
        <f t="shared" si="276"/>
        <v/>
      </c>
      <c r="CO1383" t="str">
        <f t="shared" si="277"/>
        <v/>
      </c>
      <c r="CP1383" t="str">
        <f t="shared" si="278"/>
        <v/>
      </c>
      <c r="CQ1383" t="str">
        <f t="shared" si="279"/>
        <v/>
      </c>
      <c r="CR1383" t="str">
        <f t="shared" si="280"/>
        <v/>
      </c>
      <c r="CS1383" t="str">
        <f t="shared" si="281"/>
        <v/>
      </c>
      <c r="CT1383" t="str">
        <f t="shared" si="282"/>
        <v/>
      </c>
      <c r="CU1383" t="str">
        <f t="shared" si="283"/>
        <v/>
      </c>
      <c r="CV1383" t="str">
        <f t="shared" si="284"/>
        <v/>
      </c>
      <c r="CW1383" t="str">
        <f t="shared" si="285"/>
        <v/>
      </c>
      <c r="CX1383" t="str">
        <f t="shared" si="286"/>
        <v/>
      </c>
      <c r="CY1383" t="str">
        <f t="shared" si="287"/>
        <v/>
      </c>
      <c r="CZ1383" t="str">
        <f t="shared" si="288"/>
        <v/>
      </c>
      <c r="DA1383" t="str">
        <f t="shared" si="289"/>
        <v/>
      </c>
      <c r="DB1383" t="str">
        <f t="shared" si="290"/>
        <v/>
      </c>
      <c r="DC1383" t="str">
        <f t="shared" si="291"/>
        <v/>
      </c>
      <c r="DD1383" t="str">
        <f t="shared" si="292"/>
        <v/>
      </c>
      <c r="DE1383" t="str">
        <f t="shared" si="293"/>
        <v/>
      </c>
      <c r="DF1383" t="str">
        <f t="shared" si="294"/>
        <v/>
      </c>
      <c r="DG1383" t="str">
        <f t="shared" si="295"/>
        <v/>
      </c>
      <c r="DH1383" t="str">
        <f t="shared" si="296"/>
        <v/>
      </c>
      <c r="DI1383" t="str">
        <f t="shared" si="297"/>
        <v/>
      </c>
      <c r="DJ1383" t="str">
        <f t="shared" si="298"/>
        <v/>
      </c>
      <c r="DK1383" t="str">
        <f t="shared" si="299"/>
        <v/>
      </c>
      <c r="DL1383" t="str">
        <f t="shared" si="300"/>
        <v/>
      </c>
      <c r="DM1383" t="str">
        <f t="shared" si="301"/>
        <v/>
      </c>
      <c r="DN1383" t="str">
        <f t="shared" si="302"/>
        <v/>
      </c>
      <c r="DO1383" t="str">
        <f t="shared" si="303"/>
        <v/>
      </c>
      <c r="DP1383" t="str">
        <f t="shared" si="304"/>
        <v/>
      </c>
      <c r="DQ1383" t="str">
        <f t="shared" si="305"/>
        <v/>
      </c>
      <c r="DR1383" t="str">
        <f t="shared" si="306"/>
        <v/>
      </c>
      <c r="DS1383" t="str">
        <f t="shared" si="307"/>
        <v/>
      </c>
      <c r="DT1383" t="str">
        <f t="shared" si="308"/>
        <v/>
      </c>
      <c r="DU1383" t="str">
        <f t="shared" si="309"/>
        <v/>
      </c>
      <c r="DV1383" t="str">
        <f t="shared" si="310"/>
        <v/>
      </c>
      <c r="DW1383" t="str">
        <f t="shared" si="311"/>
        <v/>
      </c>
      <c r="DX1383" t="str">
        <f t="shared" si="312"/>
        <v/>
      </c>
      <c r="DY1383" t="str">
        <f t="shared" si="313"/>
        <v/>
      </c>
      <c r="DZ1383" t="str">
        <f t="shared" si="314"/>
        <v/>
      </c>
      <c r="EA1383" t="str">
        <f t="shared" si="315"/>
        <v/>
      </c>
      <c r="EB1383" t="str">
        <f t="shared" si="316"/>
        <v/>
      </c>
      <c r="EC1383" t="str">
        <f t="shared" si="317"/>
        <v/>
      </c>
      <c r="ED1383" t="str">
        <f t="shared" si="318"/>
        <v/>
      </c>
      <c r="EE1383" t="str">
        <f t="shared" si="319"/>
        <v/>
      </c>
      <c r="EF1383" t="str">
        <f t="shared" si="320"/>
        <v/>
      </c>
      <c r="EG1383" t="str">
        <f t="shared" si="321"/>
        <v/>
      </c>
      <c r="EH1383" t="str">
        <f t="shared" si="322"/>
        <v/>
      </c>
      <c r="EI1383" t="str">
        <f t="shared" si="323"/>
        <v/>
      </c>
      <c r="EJ1383" t="str">
        <f t="shared" si="324"/>
        <v/>
      </c>
      <c r="EK1383" t="str">
        <f t="shared" si="325"/>
        <v/>
      </c>
      <c r="EL1383" t="str">
        <f t="shared" si="326"/>
        <v/>
      </c>
      <c r="EM1383" t="str">
        <f t="shared" si="327"/>
        <v/>
      </c>
      <c r="EN1383" t="str">
        <f t="shared" si="328"/>
        <v/>
      </c>
    </row>
    <row r="1384" spans="91:144">
      <c r="CM1384" t="str">
        <f t="shared" si="275"/>
        <v/>
      </c>
      <c r="CN1384" t="str">
        <f t="shared" si="276"/>
        <v/>
      </c>
      <c r="CO1384" t="str">
        <f t="shared" si="277"/>
        <v/>
      </c>
      <c r="CP1384" t="str">
        <f t="shared" si="278"/>
        <v/>
      </c>
      <c r="CQ1384" t="str">
        <f t="shared" si="279"/>
        <v/>
      </c>
      <c r="CR1384" t="str">
        <f t="shared" si="280"/>
        <v/>
      </c>
      <c r="CS1384" t="str">
        <f t="shared" si="281"/>
        <v/>
      </c>
      <c r="CT1384" t="str">
        <f t="shared" si="282"/>
        <v/>
      </c>
      <c r="CU1384" t="str">
        <f t="shared" si="283"/>
        <v/>
      </c>
      <c r="CV1384" t="str">
        <f t="shared" si="284"/>
        <v/>
      </c>
      <c r="CW1384" t="str">
        <f t="shared" si="285"/>
        <v/>
      </c>
      <c r="CX1384" t="str">
        <f t="shared" si="286"/>
        <v/>
      </c>
      <c r="CY1384" t="str">
        <f t="shared" si="287"/>
        <v/>
      </c>
      <c r="CZ1384" t="str">
        <f t="shared" si="288"/>
        <v/>
      </c>
      <c r="DA1384" t="str">
        <f t="shared" si="289"/>
        <v/>
      </c>
      <c r="DB1384" t="str">
        <f t="shared" si="290"/>
        <v/>
      </c>
      <c r="DC1384" t="str">
        <f t="shared" si="291"/>
        <v/>
      </c>
      <c r="DD1384" t="str">
        <f t="shared" si="292"/>
        <v/>
      </c>
      <c r="DE1384" t="str">
        <f t="shared" si="293"/>
        <v/>
      </c>
      <c r="DF1384" t="str">
        <f t="shared" si="294"/>
        <v/>
      </c>
      <c r="DG1384" t="str">
        <f t="shared" si="295"/>
        <v/>
      </c>
      <c r="DH1384" t="str">
        <f t="shared" si="296"/>
        <v/>
      </c>
      <c r="DI1384" t="str">
        <f t="shared" si="297"/>
        <v/>
      </c>
      <c r="DJ1384" t="str">
        <f t="shared" si="298"/>
        <v/>
      </c>
      <c r="DK1384" t="str">
        <f t="shared" si="299"/>
        <v/>
      </c>
      <c r="DL1384" t="str">
        <f t="shared" si="300"/>
        <v/>
      </c>
      <c r="DM1384" t="str">
        <f t="shared" si="301"/>
        <v/>
      </c>
      <c r="DN1384" t="str">
        <f t="shared" si="302"/>
        <v/>
      </c>
      <c r="DO1384" t="str">
        <f t="shared" si="303"/>
        <v/>
      </c>
      <c r="DP1384" t="str">
        <f t="shared" si="304"/>
        <v/>
      </c>
      <c r="DQ1384" t="str">
        <f t="shared" si="305"/>
        <v/>
      </c>
      <c r="DR1384" t="str">
        <f t="shared" si="306"/>
        <v/>
      </c>
      <c r="DS1384" t="str">
        <f t="shared" si="307"/>
        <v/>
      </c>
      <c r="DT1384" t="str">
        <f t="shared" si="308"/>
        <v/>
      </c>
      <c r="DU1384" t="str">
        <f t="shared" si="309"/>
        <v/>
      </c>
      <c r="DV1384" t="str">
        <f t="shared" si="310"/>
        <v/>
      </c>
      <c r="DW1384" t="str">
        <f t="shared" si="311"/>
        <v/>
      </c>
      <c r="DX1384" t="str">
        <f t="shared" si="312"/>
        <v/>
      </c>
      <c r="DY1384" t="str">
        <f t="shared" si="313"/>
        <v/>
      </c>
      <c r="DZ1384" t="str">
        <f t="shared" si="314"/>
        <v/>
      </c>
      <c r="EA1384" t="str">
        <f t="shared" si="315"/>
        <v/>
      </c>
      <c r="EB1384" t="str">
        <f t="shared" si="316"/>
        <v/>
      </c>
      <c r="EC1384" t="str">
        <f t="shared" si="317"/>
        <v/>
      </c>
      <c r="ED1384" t="str">
        <f t="shared" si="318"/>
        <v/>
      </c>
      <c r="EE1384" t="str">
        <f t="shared" si="319"/>
        <v/>
      </c>
      <c r="EF1384" t="str">
        <f t="shared" si="320"/>
        <v/>
      </c>
      <c r="EG1384" t="str">
        <f t="shared" si="321"/>
        <v/>
      </c>
      <c r="EH1384" t="str">
        <f t="shared" si="322"/>
        <v/>
      </c>
      <c r="EI1384" t="str">
        <f t="shared" si="323"/>
        <v/>
      </c>
      <c r="EJ1384" t="str">
        <f t="shared" si="324"/>
        <v/>
      </c>
      <c r="EK1384" t="str">
        <f t="shared" si="325"/>
        <v/>
      </c>
      <c r="EL1384" t="str">
        <f t="shared" si="326"/>
        <v/>
      </c>
      <c r="EM1384" t="str">
        <f t="shared" si="327"/>
        <v/>
      </c>
      <c r="EN1384" t="str">
        <f t="shared" si="328"/>
        <v/>
      </c>
    </row>
    <row r="1385" spans="91:144">
      <c r="CM1385" t="str">
        <f t="shared" ref="CM1385:CM1416" si="329">IF(AK1385="Yes", "Manufacture: Produce", "")</f>
        <v/>
      </c>
      <c r="CN1385" t="str">
        <f t="shared" ref="CN1385:CN1416" si="330">IF(AL1385="Yes", "Manufacture: Import", "")</f>
        <v/>
      </c>
      <c r="CO1385" t="str">
        <f t="shared" ref="CO1385:CO1416" si="331">IF(AM1385="Yes", "Manufacture: For on-site use/processing", "")</f>
        <v/>
      </c>
      <c r="CP1385" t="str">
        <f t="shared" ref="CP1385:CP1416" si="332">IF(AN1385="Yes", "Manufacture: For sale/distribution", "")</f>
        <v/>
      </c>
      <c r="CQ1385" t="str">
        <f t="shared" ref="CQ1385:CQ1416" si="333">IF(AO1385="Yes", "Manufacture: As a byproduct", "")</f>
        <v/>
      </c>
      <c r="CR1385" t="str">
        <f t="shared" ref="CR1385:CR1416" si="334">IF(AP1385="Yes", "Manufacture: As an Impurity", "")</f>
        <v/>
      </c>
      <c r="CS1385" t="str">
        <f t="shared" ref="CS1385:CS1416" si="335">IF(AQ1385="Yes", "Processing: As a reactant", "")</f>
        <v/>
      </c>
      <c r="CT1385" t="str">
        <f t="shared" ref="CT1385:CT1416" si="336">IF(AR1385="Yes", "P101 - Feedstocks", "")</f>
        <v/>
      </c>
      <c r="CU1385" t="str">
        <f t="shared" ref="CU1385:CU1416" si="337">IF(AS1385="Yes", "102 - Raw Materials", "")</f>
        <v/>
      </c>
      <c r="CV1385" t="str">
        <f t="shared" ref="CV1385:CV1416" si="338">IF(AT1385="Yes", "P103 - Intermediates", "")</f>
        <v/>
      </c>
      <c r="CW1385" t="str">
        <f t="shared" ref="CW1385:CW1416" si="339">IF(AU1385="Yes", "P104 - Initiators", "")</f>
        <v/>
      </c>
      <c r="CX1385" t="str">
        <f t="shared" ref="CX1385:CX1416" si="340">IF(AV1385="Yes", "P199 - Other", "")</f>
        <v/>
      </c>
      <c r="CY1385" t="str">
        <f t="shared" ref="CY1385:CY1416" si="341">IF(AW1385="Yes", "Processing: As a formulation component", "")</f>
        <v/>
      </c>
      <c r="CZ1385" t="str">
        <f t="shared" ref="CZ1385:CZ1416" si="342">IF(AX1385="Yes", "P201 - Additives", "")</f>
        <v/>
      </c>
      <c r="DA1385" t="str">
        <f t="shared" ref="DA1385:DA1416" si="343">IF(AY1385="Yes", "P202 - Dyes", "")</f>
        <v/>
      </c>
      <c r="DB1385" t="str">
        <f t="shared" ref="DB1385:DB1416" si="344">IF(AZ1385="Yes", "P203 - Reaction Diluent", "")</f>
        <v/>
      </c>
      <c r="DC1385" t="str">
        <f t="shared" ref="DC1385:DC1416" si="345">IF(BA1385="Yes", "P204 - Initiators", "")</f>
        <v/>
      </c>
      <c r="DD1385" t="str">
        <f t="shared" ref="DD1385:DD1416" si="346">IF(BB1385="Yes", "P205 - Solvents", "")</f>
        <v/>
      </c>
      <c r="DE1385" t="str">
        <f t="shared" ref="DE1385:DE1416" si="347">IF(BC1385="Yes", "P206 - Inhibitors", "")</f>
        <v/>
      </c>
      <c r="DF1385" t="str">
        <f t="shared" ref="DF1385:DF1416" si="348">IF(BD1385="Yes", "P207 - Emulsifiers", "")</f>
        <v/>
      </c>
      <c r="DG1385" t="str">
        <f t="shared" ref="DG1385:DG1416" si="349">IF(BE1385="Yes", "P208 - Surfactants", "")</f>
        <v/>
      </c>
      <c r="DH1385" t="str">
        <f t="shared" ref="DH1385:DH1416" si="350">IF(BF1385="Yes", "P209 - Lubricants", "")</f>
        <v/>
      </c>
      <c r="DI1385" t="str">
        <f t="shared" ref="DI1385:DI1416" si="351">IF(BG1385="Yes", "P210 - Flame Retardants", "")</f>
        <v/>
      </c>
      <c r="DJ1385" t="str">
        <f t="shared" ref="DJ1385:DJ1416" si="352">IF(BH1385="Yes", "P211 - Rheological Modifiers", "")</f>
        <v/>
      </c>
      <c r="DK1385" t="str">
        <f t="shared" ref="DK1385:DK1416" si="353">IF(BI1385="Yes", "P299 - Other", "")</f>
        <v/>
      </c>
      <c r="DL1385" t="str">
        <f t="shared" ref="DL1385:DL1416" si="354">IF(BJ1385="Yes", "Processing: As an article component", "")</f>
        <v/>
      </c>
      <c r="DM1385" t="str">
        <f t="shared" ref="DM1385:DM1416" si="355">IF(BK1385="Yes", "Processing: Repackaging", "")</f>
        <v/>
      </c>
      <c r="DN1385" t="str">
        <f t="shared" ref="DN1385:DN1416" si="356">IF(BL1385="Yes", "Processing: As an impurity", "")</f>
        <v/>
      </c>
      <c r="DO1385" t="str">
        <f t="shared" ref="DO1385:DO1416" si="357">IF(BM1385="Yes", "Processing: Recycling", "")</f>
        <v/>
      </c>
      <c r="DP1385" t="str">
        <f t="shared" ref="DP1385:DP1416" si="358">IF(BN1385="Yes", "Otherwise Use: As a chemical processing aid", "")</f>
        <v/>
      </c>
      <c r="DQ1385" t="str">
        <f t="shared" ref="DQ1385:DQ1416" si="359">IF(BO1385="Yes", "Z101 - Process Solvents", "")</f>
        <v/>
      </c>
      <c r="DR1385" t="str">
        <f t="shared" ref="DR1385:DR1416" si="360">IF(BP1385="Yes", "Z102 - Catalysts", "")</f>
        <v/>
      </c>
      <c r="DS1385" t="str">
        <f t="shared" ref="DS1385:DS1416" si="361">IF(BQ1385="Yes", "Z103 - Inhibitors", "")</f>
        <v/>
      </c>
      <c r="DT1385" t="str">
        <f t="shared" ref="DT1385:DT1416" si="362">IF(BR1385="Yes", "Z104 - Inititiators", "")</f>
        <v/>
      </c>
      <c r="DU1385" t="str">
        <f t="shared" ref="DU1385:DU1416" si="363">IF(BS1385="Yes", "Z105 - Reaction Terminators", "")</f>
        <v/>
      </c>
      <c r="DV1385" t="str">
        <f t="shared" ref="DV1385:DV1416" si="364">IF(BT1385="Yes", "Z106 - Solution Buffers", "")</f>
        <v/>
      </c>
      <c r="DW1385" t="str">
        <f t="shared" ref="DW1385:DW1416" si="365">IF(BU1385="Yes", "Z199 - Other", "")</f>
        <v/>
      </c>
      <c r="DX1385" t="str">
        <f t="shared" ref="DX1385:DX1416" si="366">IF(BV1385="Yes", "Otherwise Use: As a manufacturing aid", "")</f>
        <v/>
      </c>
      <c r="DY1385" t="str">
        <f t="shared" ref="DY1385:DY1416" si="367">IF(BW1385="Yes", "Z201 - Process Lubricants", "")</f>
        <v/>
      </c>
      <c r="DZ1385" t="str">
        <f t="shared" ref="DZ1385:DZ1416" si="368">IF(BX1385="Yes", "Z202 - Metalworking Fluids", "")</f>
        <v/>
      </c>
      <c r="EA1385" t="str">
        <f t="shared" ref="EA1385:EA1416" si="369">IF(BY1385="Yes", "Z203 - Coolants", "")</f>
        <v/>
      </c>
      <c r="EB1385" t="str">
        <f t="shared" ref="EB1385:EB1416" si="370">IF(BZ1385="Yes", "Z204 - Refrigerants", "")</f>
        <v/>
      </c>
      <c r="EC1385" t="str">
        <f t="shared" ref="EC1385:EC1416" si="371">IF(CA1385="Yes", "Z205 - Hydraulic Fluids", "")</f>
        <v/>
      </c>
      <c r="ED1385" t="str">
        <f t="shared" ref="ED1385:ED1416" si="372">IF(CB1385="Yes", "Z299 - Other", "")</f>
        <v/>
      </c>
      <c r="EE1385" t="str">
        <f t="shared" ref="EE1385:EE1416" si="373">IF(CC1385="Yes", "Otherwise Use: Ancillary or Other Use", "")</f>
        <v/>
      </c>
      <c r="EF1385" t="str">
        <f t="shared" ref="EF1385:EF1416" si="374">IF(CD1385="Yes", "Z301 - Cleaner", "")</f>
        <v/>
      </c>
      <c r="EG1385" t="str">
        <f t="shared" ref="EG1385:EG1416" si="375">IF(CE1385="Yes", "Z302 - Degreaser", "")</f>
        <v/>
      </c>
      <c r="EH1385" t="str">
        <f t="shared" ref="EH1385:EH1416" si="376">IF(CF1385="Yes", "Z303 - Lubricants", "")</f>
        <v/>
      </c>
      <c r="EI1385" t="str">
        <f t="shared" ref="EI1385:EI1416" si="377">IF(CG1385="Yes", "Z304 - Fuel", "")</f>
        <v/>
      </c>
      <c r="EJ1385" t="str">
        <f t="shared" ref="EJ1385:EJ1416" si="378">IF(CH1385="Yes", "Z305 - Flame Retardant", "")</f>
        <v/>
      </c>
      <c r="EK1385" t="str">
        <f t="shared" ref="EK1385:EK1416" si="379">IF(CI1385="Yes", "Z306 - Waste Treatment", "")</f>
        <v/>
      </c>
      <c r="EL1385" t="str">
        <f t="shared" ref="EL1385:EL1416" si="380">IF(CJ1385="Yes", "Z307 - Water Treatment", "")</f>
        <v/>
      </c>
      <c r="EM1385" t="str">
        <f t="shared" ref="EM1385:EM1416" si="381">IF(CK1385="Yes", "Z308 - Construction Materials", "")</f>
        <v/>
      </c>
      <c r="EN1385" t="str">
        <f t="shared" ref="EN1385:EN1416" si="382">IF(CL1385="Yes", "Z399 - Other", "")</f>
        <v/>
      </c>
    </row>
    <row r="1386" spans="91:144">
      <c r="CM1386" t="str">
        <f t="shared" si="329"/>
        <v/>
      </c>
      <c r="CN1386" t="str">
        <f t="shared" si="330"/>
        <v/>
      </c>
      <c r="CO1386" t="str">
        <f t="shared" si="331"/>
        <v/>
      </c>
      <c r="CP1386" t="str">
        <f t="shared" si="332"/>
        <v/>
      </c>
      <c r="CQ1386" t="str">
        <f t="shared" si="333"/>
        <v/>
      </c>
      <c r="CR1386" t="str">
        <f t="shared" si="334"/>
        <v/>
      </c>
      <c r="CS1386" t="str">
        <f t="shared" si="335"/>
        <v/>
      </c>
      <c r="CT1386" t="str">
        <f t="shared" si="336"/>
        <v/>
      </c>
      <c r="CU1386" t="str">
        <f t="shared" si="337"/>
        <v/>
      </c>
      <c r="CV1386" t="str">
        <f t="shared" si="338"/>
        <v/>
      </c>
      <c r="CW1386" t="str">
        <f t="shared" si="339"/>
        <v/>
      </c>
      <c r="CX1386" t="str">
        <f t="shared" si="340"/>
        <v/>
      </c>
      <c r="CY1386" t="str">
        <f t="shared" si="341"/>
        <v/>
      </c>
      <c r="CZ1386" t="str">
        <f t="shared" si="342"/>
        <v/>
      </c>
      <c r="DA1386" t="str">
        <f t="shared" si="343"/>
        <v/>
      </c>
      <c r="DB1386" t="str">
        <f t="shared" si="344"/>
        <v/>
      </c>
      <c r="DC1386" t="str">
        <f t="shared" si="345"/>
        <v/>
      </c>
      <c r="DD1386" t="str">
        <f t="shared" si="346"/>
        <v/>
      </c>
      <c r="DE1386" t="str">
        <f t="shared" si="347"/>
        <v/>
      </c>
      <c r="DF1386" t="str">
        <f t="shared" si="348"/>
        <v/>
      </c>
      <c r="DG1386" t="str">
        <f t="shared" si="349"/>
        <v/>
      </c>
      <c r="DH1386" t="str">
        <f t="shared" si="350"/>
        <v/>
      </c>
      <c r="DI1386" t="str">
        <f t="shared" si="351"/>
        <v/>
      </c>
      <c r="DJ1386" t="str">
        <f t="shared" si="352"/>
        <v/>
      </c>
      <c r="DK1386" t="str">
        <f t="shared" si="353"/>
        <v/>
      </c>
      <c r="DL1386" t="str">
        <f t="shared" si="354"/>
        <v/>
      </c>
      <c r="DM1386" t="str">
        <f t="shared" si="355"/>
        <v/>
      </c>
      <c r="DN1386" t="str">
        <f t="shared" si="356"/>
        <v/>
      </c>
      <c r="DO1386" t="str">
        <f t="shared" si="357"/>
        <v/>
      </c>
      <c r="DP1386" t="str">
        <f t="shared" si="358"/>
        <v/>
      </c>
      <c r="DQ1386" t="str">
        <f t="shared" si="359"/>
        <v/>
      </c>
      <c r="DR1386" t="str">
        <f t="shared" si="360"/>
        <v/>
      </c>
      <c r="DS1386" t="str">
        <f t="shared" si="361"/>
        <v/>
      </c>
      <c r="DT1386" t="str">
        <f t="shared" si="362"/>
        <v/>
      </c>
      <c r="DU1386" t="str">
        <f t="shared" si="363"/>
        <v/>
      </c>
      <c r="DV1386" t="str">
        <f t="shared" si="364"/>
        <v/>
      </c>
      <c r="DW1386" t="str">
        <f t="shared" si="365"/>
        <v/>
      </c>
      <c r="DX1386" t="str">
        <f t="shared" si="366"/>
        <v/>
      </c>
      <c r="DY1386" t="str">
        <f t="shared" si="367"/>
        <v/>
      </c>
      <c r="DZ1386" t="str">
        <f t="shared" si="368"/>
        <v/>
      </c>
      <c r="EA1386" t="str">
        <f t="shared" si="369"/>
        <v/>
      </c>
      <c r="EB1386" t="str">
        <f t="shared" si="370"/>
        <v/>
      </c>
      <c r="EC1386" t="str">
        <f t="shared" si="371"/>
        <v/>
      </c>
      <c r="ED1386" t="str">
        <f t="shared" si="372"/>
        <v/>
      </c>
      <c r="EE1386" t="str">
        <f t="shared" si="373"/>
        <v/>
      </c>
      <c r="EF1386" t="str">
        <f t="shared" si="374"/>
        <v/>
      </c>
      <c r="EG1386" t="str">
        <f t="shared" si="375"/>
        <v/>
      </c>
      <c r="EH1386" t="str">
        <f t="shared" si="376"/>
        <v/>
      </c>
      <c r="EI1386" t="str">
        <f t="shared" si="377"/>
        <v/>
      </c>
      <c r="EJ1386" t="str">
        <f t="shared" si="378"/>
        <v/>
      </c>
      <c r="EK1386" t="str">
        <f t="shared" si="379"/>
        <v/>
      </c>
      <c r="EL1386" t="str">
        <f t="shared" si="380"/>
        <v/>
      </c>
      <c r="EM1386" t="str">
        <f t="shared" si="381"/>
        <v/>
      </c>
      <c r="EN1386" t="str">
        <f t="shared" si="382"/>
        <v/>
      </c>
    </row>
    <row r="1387" spans="91:144">
      <c r="CM1387" t="str">
        <f t="shared" si="329"/>
        <v/>
      </c>
      <c r="CN1387" t="str">
        <f t="shared" si="330"/>
        <v/>
      </c>
      <c r="CO1387" t="str">
        <f t="shared" si="331"/>
        <v/>
      </c>
      <c r="CP1387" t="str">
        <f t="shared" si="332"/>
        <v/>
      </c>
      <c r="CQ1387" t="str">
        <f t="shared" si="333"/>
        <v/>
      </c>
      <c r="CR1387" t="str">
        <f t="shared" si="334"/>
        <v/>
      </c>
      <c r="CS1387" t="str">
        <f t="shared" si="335"/>
        <v/>
      </c>
      <c r="CT1387" t="str">
        <f t="shared" si="336"/>
        <v/>
      </c>
      <c r="CU1387" t="str">
        <f t="shared" si="337"/>
        <v/>
      </c>
      <c r="CV1387" t="str">
        <f t="shared" si="338"/>
        <v/>
      </c>
      <c r="CW1387" t="str">
        <f t="shared" si="339"/>
        <v/>
      </c>
      <c r="CX1387" t="str">
        <f t="shared" si="340"/>
        <v/>
      </c>
      <c r="CY1387" t="str">
        <f t="shared" si="341"/>
        <v/>
      </c>
      <c r="CZ1387" t="str">
        <f t="shared" si="342"/>
        <v/>
      </c>
      <c r="DA1387" t="str">
        <f t="shared" si="343"/>
        <v/>
      </c>
      <c r="DB1387" t="str">
        <f t="shared" si="344"/>
        <v/>
      </c>
      <c r="DC1387" t="str">
        <f t="shared" si="345"/>
        <v/>
      </c>
      <c r="DD1387" t="str">
        <f t="shared" si="346"/>
        <v/>
      </c>
      <c r="DE1387" t="str">
        <f t="shared" si="347"/>
        <v/>
      </c>
      <c r="DF1387" t="str">
        <f t="shared" si="348"/>
        <v/>
      </c>
      <c r="DG1387" t="str">
        <f t="shared" si="349"/>
        <v/>
      </c>
      <c r="DH1387" t="str">
        <f t="shared" si="350"/>
        <v/>
      </c>
      <c r="DI1387" t="str">
        <f t="shared" si="351"/>
        <v/>
      </c>
      <c r="DJ1387" t="str">
        <f t="shared" si="352"/>
        <v/>
      </c>
      <c r="DK1387" t="str">
        <f t="shared" si="353"/>
        <v/>
      </c>
      <c r="DL1387" t="str">
        <f t="shared" si="354"/>
        <v/>
      </c>
      <c r="DM1387" t="str">
        <f t="shared" si="355"/>
        <v/>
      </c>
      <c r="DN1387" t="str">
        <f t="shared" si="356"/>
        <v/>
      </c>
      <c r="DO1387" t="str">
        <f t="shared" si="357"/>
        <v/>
      </c>
      <c r="DP1387" t="str">
        <f t="shared" si="358"/>
        <v/>
      </c>
      <c r="DQ1387" t="str">
        <f t="shared" si="359"/>
        <v/>
      </c>
      <c r="DR1387" t="str">
        <f t="shared" si="360"/>
        <v/>
      </c>
      <c r="DS1387" t="str">
        <f t="shared" si="361"/>
        <v/>
      </c>
      <c r="DT1387" t="str">
        <f t="shared" si="362"/>
        <v/>
      </c>
      <c r="DU1387" t="str">
        <f t="shared" si="363"/>
        <v/>
      </c>
      <c r="DV1387" t="str">
        <f t="shared" si="364"/>
        <v/>
      </c>
      <c r="DW1387" t="str">
        <f t="shared" si="365"/>
        <v/>
      </c>
      <c r="DX1387" t="str">
        <f t="shared" si="366"/>
        <v/>
      </c>
      <c r="DY1387" t="str">
        <f t="shared" si="367"/>
        <v/>
      </c>
      <c r="DZ1387" t="str">
        <f t="shared" si="368"/>
        <v/>
      </c>
      <c r="EA1387" t="str">
        <f t="shared" si="369"/>
        <v/>
      </c>
      <c r="EB1387" t="str">
        <f t="shared" si="370"/>
        <v/>
      </c>
      <c r="EC1387" t="str">
        <f t="shared" si="371"/>
        <v/>
      </c>
      <c r="ED1387" t="str">
        <f t="shared" si="372"/>
        <v/>
      </c>
      <c r="EE1387" t="str">
        <f t="shared" si="373"/>
        <v/>
      </c>
      <c r="EF1387" t="str">
        <f t="shared" si="374"/>
        <v/>
      </c>
      <c r="EG1387" t="str">
        <f t="shared" si="375"/>
        <v/>
      </c>
      <c r="EH1387" t="str">
        <f t="shared" si="376"/>
        <v/>
      </c>
      <c r="EI1387" t="str">
        <f t="shared" si="377"/>
        <v/>
      </c>
      <c r="EJ1387" t="str">
        <f t="shared" si="378"/>
        <v/>
      </c>
      <c r="EK1387" t="str">
        <f t="shared" si="379"/>
        <v/>
      </c>
      <c r="EL1387" t="str">
        <f t="shared" si="380"/>
        <v/>
      </c>
      <c r="EM1387" t="str">
        <f t="shared" si="381"/>
        <v/>
      </c>
      <c r="EN1387" t="str">
        <f t="shared" si="382"/>
        <v/>
      </c>
    </row>
    <row r="1388" spans="91:144">
      <c r="CM1388" t="str">
        <f t="shared" si="329"/>
        <v/>
      </c>
      <c r="CN1388" t="str">
        <f t="shared" si="330"/>
        <v/>
      </c>
      <c r="CO1388" t="str">
        <f t="shared" si="331"/>
        <v/>
      </c>
      <c r="CP1388" t="str">
        <f t="shared" si="332"/>
        <v/>
      </c>
      <c r="CQ1388" t="str">
        <f t="shared" si="333"/>
        <v/>
      </c>
      <c r="CR1388" t="str">
        <f t="shared" si="334"/>
        <v/>
      </c>
      <c r="CS1388" t="str">
        <f t="shared" si="335"/>
        <v/>
      </c>
      <c r="CT1388" t="str">
        <f t="shared" si="336"/>
        <v/>
      </c>
      <c r="CU1388" t="str">
        <f t="shared" si="337"/>
        <v/>
      </c>
      <c r="CV1388" t="str">
        <f t="shared" si="338"/>
        <v/>
      </c>
      <c r="CW1388" t="str">
        <f t="shared" si="339"/>
        <v/>
      </c>
      <c r="CX1388" t="str">
        <f t="shared" si="340"/>
        <v/>
      </c>
      <c r="CY1388" t="str">
        <f t="shared" si="341"/>
        <v/>
      </c>
      <c r="CZ1388" t="str">
        <f t="shared" si="342"/>
        <v/>
      </c>
      <c r="DA1388" t="str">
        <f t="shared" si="343"/>
        <v/>
      </c>
      <c r="DB1388" t="str">
        <f t="shared" si="344"/>
        <v/>
      </c>
      <c r="DC1388" t="str">
        <f t="shared" si="345"/>
        <v/>
      </c>
      <c r="DD1388" t="str">
        <f t="shared" si="346"/>
        <v/>
      </c>
      <c r="DE1388" t="str">
        <f t="shared" si="347"/>
        <v/>
      </c>
      <c r="DF1388" t="str">
        <f t="shared" si="348"/>
        <v/>
      </c>
      <c r="DG1388" t="str">
        <f t="shared" si="349"/>
        <v/>
      </c>
      <c r="DH1388" t="str">
        <f t="shared" si="350"/>
        <v/>
      </c>
      <c r="DI1388" t="str">
        <f t="shared" si="351"/>
        <v/>
      </c>
      <c r="DJ1388" t="str">
        <f t="shared" si="352"/>
        <v/>
      </c>
      <c r="DK1388" t="str">
        <f t="shared" si="353"/>
        <v/>
      </c>
      <c r="DL1388" t="str">
        <f t="shared" si="354"/>
        <v/>
      </c>
      <c r="DM1388" t="str">
        <f t="shared" si="355"/>
        <v/>
      </c>
      <c r="DN1388" t="str">
        <f t="shared" si="356"/>
        <v/>
      </c>
      <c r="DO1388" t="str">
        <f t="shared" si="357"/>
        <v/>
      </c>
      <c r="DP1388" t="str">
        <f t="shared" si="358"/>
        <v/>
      </c>
      <c r="DQ1388" t="str">
        <f t="shared" si="359"/>
        <v/>
      </c>
      <c r="DR1388" t="str">
        <f t="shared" si="360"/>
        <v/>
      </c>
      <c r="DS1388" t="str">
        <f t="shared" si="361"/>
        <v/>
      </c>
      <c r="DT1388" t="str">
        <f t="shared" si="362"/>
        <v/>
      </c>
      <c r="DU1388" t="str">
        <f t="shared" si="363"/>
        <v/>
      </c>
      <c r="DV1388" t="str">
        <f t="shared" si="364"/>
        <v/>
      </c>
      <c r="DW1388" t="str">
        <f t="shared" si="365"/>
        <v/>
      </c>
      <c r="DX1388" t="str">
        <f t="shared" si="366"/>
        <v/>
      </c>
      <c r="DY1388" t="str">
        <f t="shared" si="367"/>
        <v/>
      </c>
      <c r="DZ1388" t="str">
        <f t="shared" si="368"/>
        <v/>
      </c>
      <c r="EA1388" t="str">
        <f t="shared" si="369"/>
        <v/>
      </c>
      <c r="EB1388" t="str">
        <f t="shared" si="370"/>
        <v/>
      </c>
      <c r="EC1388" t="str">
        <f t="shared" si="371"/>
        <v/>
      </c>
      <c r="ED1388" t="str">
        <f t="shared" si="372"/>
        <v/>
      </c>
      <c r="EE1388" t="str">
        <f t="shared" si="373"/>
        <v/>
      </c>
      <c r="EF1388" t="str">
        <f t="shared" si="374"/>
        <v/>
      </c>
      <c r="EG1388" t="str">
        <f t="shared" si="375"/>
        <v/>
      </c>
      <c r="EH1388" t="str">
        <f t="shared" si="376"/>
        <v/>
      </c>
      <c r="EI1388" t="str">
        <f t="shared" si="377"/>
        <v/>
      </c>
      <c r="EJ1388" t="str">
        <f t="shared" si="378"/>
        <v/>
      </c>
      <c r="EK1388" t="str">
        <f t="shared" si="379"/>
        <v/>
      </c>
      <c r="EL1388" t="str">
        <f t="shared" si="380"/>
        <v/>
      </c>
      <c r="EM1388" t="str">
        <f t="shared" si="381"/>
        <v/>
      </c>
      <c r="EN1388" t="str">
        <f t="shared" si="382"/>
        <v/>
      </c>
    </row>
    <row r="1389" spans="91:144">
      <c r="CM1389" t="str">
        <f t="shared" si="329"/>
        <v/>
      </c>
      <c r="CN1389" t="str">
        <f t="shared" si="330"/>
        <v/>
      </c>
      <c r="CO1389" t="str">
        <f t="shared" si="331"/>
        <v/>
      </c>
      <c r="CP1389" t="str">
        <f t="shared" si="332"/>
        <v/>
      </c>
      <c r="CQ1389" t="str">
        <f t="shared" si="333"/>
        <v/>
      </c>
      <c r="CR1389" t="str">
        <f t="shared" si="334"/>
        <v/>
      </c>
      <c r="CS1389" t="str">
        <f t="shared" si="335"/>
        <v/>
      </c>
      <c r="CT1389" t="str">
        <f t="shared" si="336"/>
        <v/>
      </c>
      <c r="CU1389" t="str">
        <f t="shared" si="337"/>
        <v/>
      </c>
      <c r="CV1389" t="str">
        <f t="shared" si="338"/>
        <v/>
      </c>
      <c r="CW1389" t="str">
        <f t="shared" si="339"/>
        <v/>
      </c>
      <c r="CX1389" t="str">
        <f t="shared" si="340"/>
        <v/>
      </c>
      <c r="CY1389" t="str">
        <f t="shared" si="341"/>
        <v/>
      </c>
      <c r="CZ1389" t="str">
        <f t="shared" si="342"/>
        <v/>
      </c>
      <c r="DA1389" t="str">
        <f t="shared" si="343"/>
        <v/>
      </c>
      <c r="DB1389" t="str">
        <f t="shared" si="344"/>
        <v/>
      </c>
      <c r="DC1389" t="str">
        <f t="shared" si="345"/>
        <v/>
      </c>
      <c r="DD1389" t="str">
        <f t="shared" si="346"/>
        <v/>
      </c>
      <c r="DE1389" t="str">
        <f t="shared" si="347"/>
        <v/>
      </c>
      <c r="DF1389" t="str">
        <f t="shared" si="348"/>
        <v/>
      </c>
      <c r="DG1389" t="str">
        <f t="shared" si="349"/>
        <v/>
      </c>
      <c r="DH1389" t="str">
        <f t="shared" si="350"/>
        <v/>
      </c>
      <c r="DI1389" t="str">
        <f t="shared" si="351"/>
        <v/>
      </c>
      <c r="DJ1389" t="str">
        <f t="shared" si="352"/>
        <v/>
      </c>
      <c r="DK1389" t="str">
        <f t="shared" si="353"/>
        <v/>
      </c>
      <c r="DL1389" t="str">
        <f t="shared" si="354"/>
        <v/>
      </c>
      <c r="DM1389" t="str">
        <f t="shared" si="355"/>
        <v/>
      </c>
      <c r="DN1389" t="str">
        <f t="shared" si="356"/>
        <v/>
      </c>
      <c r="DO1389" t="str">
        <f t="shared" si="357"/>
        <v/>
      </c>
      <c r="DP1389" t="str">
        <f t="shared" si="358"/>
        <v/>
      </c>
      <c r="DQ1389" t="str">
        <f t="shared" si="359"/>
        <v/>
      </c>
      <c r="DR1389" t="str">
        <f t="shared" si="360"/>
        <v/>
      </c>
      <c r="DS1389" t="str">
        <f t="shared" si="361"/>
        <v/>
      </c>
      <c r="DT1389" t="str">
        <f t="shared" si="362"/>
        <v/>
      </c>
      <c r="DU1389" t="str">
        <f t="shared" si="363"/>
        <v/>
      </c>
      <c r="DV1389" t="str">
        <f t="shared" si="364"/>
        <v/>
      </c>
      <c r="DW1389" t="str">
        <f t="shared" si="365"/>
        <v/>
      </c>
      <c r="DX1389" t="str">
        <f t="shared" si="366"/>
        <v/>
      </c>
      <c r="DY1389" t="str">
        <f t="shared" si="367"/>
        <v/>
      </c>
      <c r="DZ1389" t="str">
        <f t="shared" si="368"/>
        <v/>
      </c>
      <c r="EA1389" t="str">
        <f t="shared" si="369"/>
        <v/>
      </c>
      <c r="EB1389" t="str">
        <f t="shared" si="370"/>
        <v/>
      </c>
      <c r="EC1389" t="str">
        <f t="shared" si="371"/>
        <v/>
      </c>
      <c r="ED1389" t="str">
        <f t="shared" si="372"/>
        <v/>
      </c>
      <c r="EE1389" t="str">
        <f t="shared" si="373"/>
        <v/>
      </c>
      <c r="EF1389" t="str">
        <f t="shared" si="374"/>
        <v/>
      </c>
      <c r="EG1389" t="str">
        <f t="shared" si="375"/>
        <v/>
      </c>
      <c r="EH1389" t="str">
        <f t="shared" si="376"/>
        <v/>
      </c>
      <c r="EI1389" t="str">
        <f t="shared" si="377"/>
        <v/>
      </c>
      <c r="EJ1389" t="str">
        <f t="shared" si="378"/>
        <v/>
      </c>
      <c r="EK1389" t="str">
        <f t="shared" si="379"/>
        <v/>
      </c>
      <c r="EL1389" t="str">
        <f t="shared" si="380"/>
        <v/>
      </c>
      <c r="EM1389" t="str">
        <f t="shared" si="381"/>
        <v/>
      </c>
      <c r="EN1389" t="str">
        <f t="shared" si="382"/>
        <v/>
      </c>
    </row>
    <row r="1390" spans="91:144">
      <c r="CM1390" t="str">
        <f t="shared" si="329"/>
        <v/>
      </c>
      <c r="CN1390" t="str">
        <f t="shared" si="330"/>
        <v/>
      </c>
      <c r="CO1390" t="str">
        <f t="shared" si="331"/>
        <v/>
      </c>
      <c r="CP1390" t="str">
        <f t="shared" si="332"/>
        <v/>
      </c>
      <c r="CQ1390" t="str">
        <f t="shared" si="333"/>
        <v/>
      </c>
      <c r="CR1390" t="str">
        <f t="shared" si="334"/>
        <v/>
      </c>
      <c r="CS1390" t="str">
        <f t="shared" si="335"/>
        <v/>
      </c>
      <c r="CT1390" t="str">
        <f t="shared" si="336"/>
        <v/>
      </c>
      <c r="CU1390" t="str">
        <f t="shared" si="337"/>
        <v/>
      </c>
      <c r="CV1390" t="str">
        <f t="shared" si="338"/>
        <v/>
      </c>
      <c r="CW1390" t="str">
        <f t="shared" si="339"/>
        <v/>
      </c>
      <c r="CX1390" t="str">
        <f t="shared" si="340"/>
        <v/>
      </c>
      <c r="CY1390" t="str">
        <f t="shared" si="341"/>
        <v/>
      </c>
      <c r="CZ1390" t="str">
        <f t="shared" si="342"/>
        <v/>
      </c>
      <c r="DA1390" t="str">
        <f t="shared" si="343"/>
        <v/>
      </c>
      <c r="DB1390" t="str">
        <f t="shared" si="344"/>
        <v/>
      </c>
      <c r="DC1390" t="str">
        <f t="shared" si="345"/>
        <v/>
      </c>
      <c r="DD1390" t="str">
        <f t="shared" si="346"/>
        <v/>
      </c>
      <c r="DE1390" t="str">
        <f t="shared" si="347"/>
        <v/>
      </c>
      <c r="DF1390" t="str">
        <f t="shared" si="348"/>
        <v/>
      </c>
      <c r="DG1390" t="str">
        <f t="shared" si="349"/>
        <v/>
      </c>
      <c r="DH1390" t="str">
        <f t="shared" si="350"/>
        <v/>
      </c>
      <c r="DI1390" t="str">
        <f t="shared" si="351"/>
        <v/>
      </c>
      <c r="DJ1390" t="str">
        <f t="shared" si="352"/>
        <v/>
      </c>
      <c r="DK1390" t="str">
        <f t="shared" si="353"/>
        <v/>
      </c>
      <c r="DL1390" t="str">
        <f t="shared" si="354"/>
        <v/>
      </c>
      <c r="DM1390" t="str">
        <f t="shared" si="355"/>
        <v/>
      </c>
      <c r="DN1390" t="str">
        <f t="shared" si="356"/>
        <v/>
      </c>
      <c r="DO1390" t="str">
        <f t="shared" si="357"/>
        <v/>
      </c>
      <c r="DP1390" t="str">
        <f t="shared" si="358"/>
        <v/>
      </c>
      <c r="DQ1390" t="str">
        <f t="shared" si="359"/>
        <v/>
      </c>
      <c r="DR1390" t="str">
        <f t="shared" si="360"/>
        <v/>
      </c>
      <c r="DS1390" t="str">
        <f t="shared" si="361"/>
        <v/>
      </c>
      <c r="DT1390" t="str">
        <f t="shared" si="362"/>
        <v/>
      </c>
      <c r="DU1390" t="str">
        <f t="shared" si="363"/>
        <v/>
      </c>
      <c r="DV1390" t="str">
        <f t="shared" si="364"/>
        <v/>
      </c>
      <c r="DW1390" t="str">
        <f t="shared" si="365"/>
        <v/>
      </c>
      <c r="DX1390" t="str">
        <f t="shared" si="366"/>
        <v/>
      </c>
      <c r="DY1390" t="str">
        <f t="shared" si="367"/>
        <v/>
      </c>
      <c r="DZ1390" t="str">
        <f t="shared" si="368"/>
        <v/>
      </c>
      <c r="EA1390" t="str">
        <f t="shared" si="369"/>
        <v/>
      </c>
      <c r="EB1390" t="str">
        <f t="shared" si="370"/>
        <v/>
      </c>
      <c r="EC1390" t="str">
        <f t="shared" si="371"/>
        <v/>
      </c>
      <c r="ED1390" t="str">
        <f t="shared" si="372"/>
        <v/>
      </c>
      <c r="EE1390" t="str">
        <f t="shared" si="373"/>
        <v/>
      </c>
      <c r="EF1390" t="str">
        <f t="shared" si="374"/>
        <v/>
      </c>
      <c r="EG1390" t="str">
        <f t="shared" si="375"/>
        <v/>
      </c>
      <c r="EH1390" t="str">
        <f t="shared" si="376"/>
        <v/>
      </c>
      <c r="EI1390" t="str">
        <f t="shared" si="377"/>
        <v/>
      </c>
      <c r="EJ1390" t="str">
        <f t="shared" si="378"/>
        <v/>
      </c>
      <c r="EK1390" t="str">
        <f t="shared" si="379"/>
        <v/>
      </c>
      <c r="EL1390" t="str">
        <f t="shared" si="380"/>
        <v/>
      </c>
      <c r="EM1390" t="str">
        <f t="shared" si="381"/>
        <v/>
      </c>
      <c r="EN1390" t="str">
        <f t="shared" si="382"/>
        <v/>
      </c>
    </row>
    <row r="1391" spans="91:144">
      <c r="CM1391" t="str">
        <f t="shared" si="329"/>
        <v/>
      </c>
      <c r="CN1391" t="str">
        <f t="shared" si="330"/>
        <v/>
      </c>
      <c r="CO1391" t="str">
        <f t="shared" si="331"/>
        <v/>
      </c>
      <c r="CP1391" t="str">
        <f t="shared" si="332"/>
        <v/>
      </c>
      <c r="CQ1391" t="str">
        <f t="shared" si="333"/>
        <v/>
      </c>
      <c r="CR1391" t="str">
        <f t="shared" si="334"/>
        <v/>
      </c>
      <c r="CS1391" t="str">
        <f t="shared" si="335"/>
        <v/>
      </c>
      <c r="CT1391" t="str">
        <f t="shared" si="336"/>
        <v/>
      </c>
      <c r="CU1391" t="str">
        <f t="shared" si="337"/>
        <v/>
      </c>
      <c r="CV1391" t="str">
        <f t="shared" si="338"/>
        <v/>
      </c>
      <c r="CW1391" t="str">
        <f t="shared" si="339"/>
        <v/>
      </c>
      <c r="CX1391" t="str">
        <f t="shared" si="340"/>
        <v/>
      </c>
      <c r="CY1391" t="str">
        <f t="shared" si="341"/>
        <v/>
      </c>
      <c r="CZ1391" t="str">
        <f t="shared" si="342"/>
        <v/>
      </c>
      <c r="DA1391" t="str">
        <f t="shared" si="343"/>
        <v/>
      </c>
      <c r="DB1391" t="str">
        <f t="shared" si="344"/>
        <v/>
      </c>
      <c r="DC1391" t="str">
        <f t="shared" si="345"/>
        <v/>
      </c>
      <c r="DD1391" t="str">
        <f t="shared" si="346"/>
        <v/>
      </c>
      <c r="DE1391" t="str">
        <f t="shared" si="347"/>
        <v/>
      </c>
      <c r="DF1391" t="str">
        <f t="shared" si="348"/>
        <v/>
      </c>
      <c r="DG1391" t="str">
        <f t="shared" si="349"/>
        <v/>
      </c>
      <c r="DH1391" t="str">
        <f t="shared" si="350"/>
        <v/>
      </c>
      <c r="DI1391" t="str">
        <f t="shared" si="351"/>
        <v/>
      </c>
      <c r="DJ1391" t="str">
        <f t="shared" si="352"/>
        <v/>
      </c>
      <c r="DK1391" t="str">
        <f t="shared" si="353"/>
        <v/>
      </c>
      <c r="DL1391" t="str">
        <f t="shared" si="354"/>
        <v/>
      </c>
      <c r="DM1391" t="str">
        <f t="shared" si="355"/>
        <v/>
      </c>
      <c r="DN1391" t="str">
        <f t="shared" si="356"/>
        <v/>
      </c>
      <c r="DO1391" t="str">
        <f t="shared" si="357"/>
        <v/>
      </c>
      <c r="DP1391" t="str">
        <f t="shared" si="358"/>
        <v/>
      </c>
      <c r="DQ1391" t="str">
        <f t="shared" si="359"/>
        <v/>
      </c>
      <c r="DR1391" t="str">
        <f t="shared" si="360"/>
        <v/>
      </c>
      <c r="DS1391" t="str">
        <f t="shared" si="361"/>
        <v/>
      </c>
      <c r="DT1391" t="str">
        <f t="shared" si="362"/>
        <v/>
      </c>
      <c r="DU1391" t="str">
        <f t="shared" si="363"/>
        <v/>
      </c>
      <c r="DV1391" t="str">
        <f t="shared" si="364"/>
        <v/>
      </c>
      <c r="DW1391" t="str">
        <f t="shared" si="365"/>
        <v/>
      </c>
      <c r="DX1391" t="str">
        <f t="shared" si="366"/>
        <v/>
      </c>
      <c r="DY1391" t="str">
        <f t="shared" si="367"/>
        <v/>
      </c>
      <c r="DZ1391" t="str">
        <f t="shared" si="368"/>
        <v/>
      </c>
      <c r="EA1391" t="str">
        <f t="shared" si="369"/>
        <v/>
      </c>
      <c r="EB1391" t="str">
        <f t="shared" si="370"/>
        <v/>
      </c>
      <c r="EC1391" t="str">
        <f t="shared" si="371"/>
        <v/>
      </c>
      <c r="ED1391" t="str">
        <f t="shared" si="372"/>
        <v/>
      </c>
      <c r="EE1391" t="str">
        <f t="shared" si="373"/>
        <v/>
      </c>
      <c r="EF1391" t="str">
        <f t="shared" si="374"/>
        <v/>
      </c>
      <c r="EG1391" t="str">
        <f t="shared" si="375"/>
        <v/>
      </c>
      <c r="EH1391" t="str">
        <f t="shared" si="376"/>
        <v/>
      </c>
      <c r="EI1391" t="str">
        <f t="shared" si="377"/>
        <v/>
      </c>
      <c r="EJ1391" t="str">
        <f t="shared" si="378"/>
        <v/>
      </c>
      <c r="EK1391" t="str">
        <f t="shared" si="379"/>
        <v/>
      </c>
      <c r="EL1391" t="str">
        <f t="shared" si="380"/>
        <v/>
      </c>
      <c r="EM1391" t="str">
        <f t="shared" si="381"/>
        <v/>
      </c>
      <c r="EN1391" t="str">
        <f t="shared" si="382"/>
        <v/>
      </c>
    </row>
    <row r="1392" spans="91:144">
      <c r="CM1392" t="str">
        <f t="shared" si="329"/>
        <v/>
      </c>
      <c r="CN1392" t="str">
        <f t="shared" si="330"/>
        <v/>
      </c>
      <c r="CO1392" t="str">
        <f t="shared" si="331"/>
        <v/>
      </c>
      <c r="CP1392" t="str">
        <f t="shared" si="332"/>
        <v/>
      </c>
      <c r="CQ1392" t="str">
        <f t="shared" si="333"/>
        <v/>
      </c>
      <c r="CR1392" t="str">
        <f t="shared" si="334"/>
        <v/>
      </c>
      <c r="CS1392" t="str">
        <f t="shared" si="335"/>
        <v/>
      </c>
      <c r="CT1392" t="str">
        <f t="shared" si="336"/>
        <v/>
      </c>
      <c r="CU1392" t="str">
        <f t="shared" si="337"/>
        <v/>
      </c>
      <c r="CV1392" t="str">
        <f t="shared" si="338"/>
        <v/>
      </c>
      <c r="CW1392" t="str">
        <f t="shared" si="339"/>
        <v/>
      </c>
      <c r="CX1392" t="str">
        <f t="shared" si="340"/>
        <v/>
      </c>
      <c r="CY1392" t="str">
        <f t="shared" si="341"/>
        <v/>
      </c>
      <c r="CZ1392" t="str">
        <f t="shared" si="342"/>
        <v/>
      </c>
      <c r="DA1392" t="str">
        <f t="shared" si="343"/>
        <v/>
      </c>
      <c r="DB1392" t="str">
        <f t="shared" si="344"/>
        <v/>
      </c>
      <c r="DC1392" t="str">
        <f t="shared" si="345"/>
        <v/>
      </c>
      <c r="DD1392" t="str">
        <f t="shared" si="346"/>
        <v/>
      </c>
      <c r="DE1392" t="str">
        <f t="shared" si="347"/>
        <v/>
      </c>
      <c r="DF1392" t="str">
        <f t="shared" si="348"/>
        <v/>
      </c>
      <c r="DG1392" t="str">
        <f t="shared" si="349"/>
        <v/>
      </c>
      <c r="DH1392" t="str">
        <f t="shared" si="350"/>
        <v/>
      </c>
      <c r="DI1392" t="str">
        <f t="shared" si="351"/>
        <v/>
      </c>
      <c r="DJ1392" t="str">
        <f t="shared" si="352"/>
        <v/>
      </c>
      <c r="DK1392" t="str">
        <f t="shared" si="353"/>
        <v/>
      </c>
      <c r="DL1392" t="str">
        <f t="shared" si="354"/>
        <v/>
      </c>
      <c r="DM1392" t="str">
        <f t="shared" si="355"/>
        <v/>
      </c>
      <c r="DN1392" t="str">
        <f t="shared" si="356"/>
        <v/>
      </c>
      <c r="DO1392" t="str">
        <f t="shared" si="357"/>
        <v/>
      </c>
      <c r="DP1392" t="str">
        <f t="shared" si="358"/>
        <v/>
      </c>
      <c r="DQ1392" t="str">
        <f t="shared" si="359"/>
        <v/>
      </c>
      <c r="DR1392" t="str">
        <f t="shared" si="360"/>
        <v/>
      </c>
      <c r="DS1392" t="str">
        <f t="shared" si="361"/>
        <v/>
      </c>
      <c r="DT1392" t="str">
        <f t="shared" si="362"/>
        <v/>
      </c>
      <c r="DU1392" t="str">
        <f t="shared" si="363"/>
        <v/>
      </c>
      <c r="DV1392" t="str">
        <f t="shared" si="364"/>
        <v/>
      </c>
      <c r="DW1392" t="str">
        <f t="shared" si="365"/>
        <v/>
      </c>
      <c r="DX1392" t="str">
        <f t="shared" si="366"/>
        <v/>
      </c>
      <c r="DY1392" t="str">
        <f t="shared" si="367"/>
        <v/>
      </c>
      <c r="DZ1392" t="str">
        <f t="shared" si="368"/>
        <v/>
      </c>
      <c r="EA1392" t="str">
        <f t="shared" si="369"/>
        <v/>
      </c>
      <c r="EB1392" t="str">
        <f t="shared" si="370"/>
        <v/>
      </c>
      <c r="EC1392" t="str">
        <f t="shared" si="371"/>
        <v/>
      </c>
      <c r="ED1392" t="str">
        <f t="shared" si="372"/>
        <v/>
      </c>
      <c r="EE1392" t="str">
        <f t="shared" si="373"/>
        <v/>
      </c>
      <c r="EF1392" t="str">
        <f t="shared" si="374"/>
        <v/>
      </c>
      <c r="EG1392" t="str">
        <f t="shared" si="375"/>
        <v/>
      </c>
      <c r="EH1392" t="str">
        <f t="shared" si="376"/>
        <v/>
      </c>
      <c r="EI1392" t="str">
        <f t="shared" si="377"/>
        <v/>
      </c>
      <c r="EJ1392" t="str">
        <f t="shared" si="378"/>
        <v/>
      </c>
      <c r="EK1392" t="str">
        <f t="shared" si="379"/>
        <v/>
      </c>
      <c r="EL1392" t="str">
        <f t="shared" si="380"/>
        <v/>
      </c>
      <c r="EM1392" t="str">
        <f t="shared" si="381"/>
        <v/>
      </c>
      <c r="EN1392" t="str">
        <f t="shared" si="382"/>
        <v/>
      </c>
    </row>
    <row r="1393" spans="91:144">
      <c r="CM1393" t="str">
        <f t="shared" si="329"/>
        <v/>
      </c>
      <c r="CN1393" t="str">
        <f t="shared" si="330"/>
        <v/>
      </c>
      <c r="CO1393" t="str">
        <f t="shared" si="331"/>
        <v/>
      </c>
      <c r="CP1393" t="str">
        <f t="shared" si="332"/>
        <v/>
      </c>
      <c r="CQ1393" t="str">
        <f t="shared" si="333"/>
        <v/>
      </c>
      <c r="CR1393" t="str">
        <f t="shared" si="334"/>
        <v/>
      </c>
      <c r="CS1393" t="str">
        <f t="shared" si="335"/>
        <v/>
      </c>
      <c r="CT1393" t="str">
        <f t="shared" si="336"/>
        <v/>
      </c>
      <c r="CU1393" t="str">
        <f t="shared" si="337"/>
        <v/>
      </c>
      <c r="CV1393" t="str">
        <f t="shared" si="338"/>
        <v/>
      </c>
      <c r="CW1393" t="str">
        <f t="shared" si="339"/>
        <v/>
      </c>
      <c r="CX1393" t="str">
        <f t="shared" si="340"/>
        <v/>
      </c>
      <c r="CY1393" t="str">
        <f t="shared" si="341"/>
        <v/>
      </c>
      <c r="CZ1393" t="str">
        <f t="shared" si="342"/>
        <v/>
      </c>
      <c r="DA1393" t="str">
        <f t="shared" si="343"/>
        <v/>
      </c>
      <c r="DB1393" t="str">
        <f t="shared" si="344"/>
        <v/>
      </c>
      <c r="DC1393" t="str">
        <f t="shared" si="345"/>
        <v/>
      </c>
      <c r="DD1393" t="str">
        <f t="shared" si="346"/>
        <v/>
      </c>
      <c r="DE1393" t="str">
        <f t="shared" si="347"/>
        <v/>
      </c>
      <c r="DF1393" t="str">
        <f t="shared" si="348"/>
        <v/>
      </c>
      <c r="DG1393" t="str">
        <f t="shared" si="349"/>
        <v/>
      </c>
      <c r="DH1393" t="str">
        <f t="shared" si="350"/>
        <v/>
      </c>
      <c r="DI1393" t="str">
        <f t="shared" si="351"/>
        <v/>
      </c>
      <c r="DJ1393" t="str">
        <f t="shared" si="352"/>
        <v/>
      </c>
      <c r="DK1393" t="str">
        <f t="shared" si="353"/>
        <v/>
      </c>
      <c r="DL1393" t="str">
        <f t="shared" si="354"/>
        <v/>
      </c>
      <c r="DM1393" t="str">
        <f t="shared" si="355"/>
        <v/>
      </c>
      <c r="DN1393" t="str">
        <f t="shared" si="356"/>
        <v/>
      </c>
      <c r="DO1393" t="str">
        <f t="shared" si="357"/>
        <v/>
      </c>
      <c r="DP1393" t="str">
        <f t="shared" si="358"/>
        <v/>
      </c>
      <c r="DQ1393" t="str">
        <f t="shared" si="359"/>
        <v/>
      </c>
      <c r="DR1393" t="str">
        <f t="shared" si="360"/>
        <v/>
      </c>
      <c r="DS1393" t="str">
        <f t="shared" si="361"/>
        <v/>
      </c>
      <c r="DT1393" t="str">
        <f t="shared" si="362"/>
        <v/>
      </c>
      <c r="DU1393" t="str">
        <f t="shared" si="363"/>
        <v/>
      </c>
      <c r="DV1393" t="str">
        <f t="shared" si="364"/>
        <v/>
      </c>
      <c r="DW1393" t="str">
        <f t="shared" si="365"/>
        <v/>
      </c>
      <c r="DX1393" t="str">
        <f t="shared" si="366"/>
        <v/>
      </c>
      <c r="DY1393" t="str">
        <f t="shared" si="367"/>
        <v/>
      </c>
      <c r="DZ1393" t="str">
        <f t="shared" si="368"/>
        <v/>
      </c>
      <c r="EA1393" t="str">
        <f t="shared" si="369"/>
        <v/>
      </c>
      <c r="EB1393" t="str">
        <f t="shared" si="370"/>
        <v/>
      </c>
      <c r="EC1393" t="str">
        <f t="shared" si="371"/>
        <v/>
      </c>
      <c r="ED1393" t="str">
        <f t="shared" si="372"/>
        <v/>
      </c>
      <c r="EE1393" t="str">
        <f t="shared" si="373"/>
        <v/>
      </c>
      <c r="EF1393" t="str">
        <f t="shared" si="374"/>
        <v/>
      </c>
      <c r="EG1393" t="str">
        <f t="shared" si="375"/>
        <v/>
      </c>
      <c r="EH1393" t="str">
        <f t="shared" si="376"/>
        <v/>
      </c>
      <c r="EI1393" t="str">
        <f t="shared" si="377"/>
        <v/>
      </c>
      <c r="EJ1393" t="str">
        <f t="shared" si="378"/>
        <v/>
      </c>
      <c r="EK1393" t="str">
        <f t="shared" si="379"/>
        <v/>
      </c>
      <c r="EL1393" t="str">
        <f t="shared" si="380"/>
        <v/>
      </c>
      <c r="EM1393" t="str">
        <f t="shared" si="381"/>
        <v/>
      </c>
      <c r="EN1393" t="str">
        <f t="shared" si="382"/>
        <v/>
      </c>
    </row>
    <row r="1394" spans="91:144">
      <c r="CM1394" t="str">
        <f t="shared" si="329"/>
        <v/>
      </c>
      <c r="CN1394" t="str">
        <f t="shared" si="330"/>
        <v/>
      </c>
      <c r="CO1394" t="str">
        <f t="shared" si="331"/>
        <v/>
      </c>
      <c r="CP1394" t="str">
        <f t="shared" si="332"/>
        <v/>
      </c>
      <c r="CQ1394" t="str">
        <f t="shared" si="333"/>
        <v/>
      </c>
      <c r="CR1394" t="str">
        <f t="shared" si="334"/>
        <v/>
      </c>
      <c r="CS1394" t="str">
        <f t="shared" si="335"/>
        <v/>
      </c>
      <c r="CT1394" t="str">
        <f t="shared" si="336"/>
        <v/>
      </c>
      <c r="CU1394" t="str">
        <f t="shared" si="337"/>
        <v/>
      </c>
      <c r="CV1394" t="str">
        <f t="shared" si="338"/>
        <v/>
      </c>
      <c r="CW1394" t="str">
        <f t="shared" si="339"/>
        <v/>
      </c>
      <c r="CX1394" t="str">
        <f t="shared" si="340"/>
        <v/>
      </c>
      <c r="CY1394" t="str">
        <f t="shared" si="341"/>
        <v/>
      </c>
      <c r="CZ1394" t="str">
        <f t="shared" si="342"/>
        <v/>
      </c>
      <c r="DA1394" t="str">
        <f t="shared" si="343"/>
        <v/>
      </c>
      <c r="DB1394" t="str">
        <f t="shared" si="344"/>
        <v/>
      </c>
      <c r="DC1394" t="str">
        <f t="shared" si="345"/>
        <v/>
      </c>
      <c r="DD1394" t="str">
        <f t="shared" si="346"/>
        <v/>
      </c>
      <c r="DE1394" t="str">
        <f t="shared" si="347"/>
        <v/>
      </c>
      <c r="DF1394" t="str">
        <f t="shared" si="348"/>
        <v/>
      </c>
      <c r="DG1394" t="str">
        <f t="shared" si="349"/>
        <v/>
      </c>
      <c r="DH1394" t="str">
        <f t="shared" si="350"/>
        <v/>
      </c>
      <c r="DI1394" t="str">
        <f t="shared" si="351"/>
        <v/>
      </c>
      <c r="DJ1394" t="str">
        <f t="shared" si="352"/>
        <v/>
      </c>
      <c r="DK1394" t="str">
        <f t="shared" si="353"/>
        <v/>
      </c>
      <c r="DL1394" t="str">
        <f t="shared" si="354"/>
        <v/>
      </c>
      <c r="DM1394" t="str">
        <f t="shared" si="355"/>
        <v/>
      </c>
      <c r="DN1394" t="str">
        <f t="shared" si="356"/>
        <v/>
      </c>
      <c r="DO1394" t="str">
        <f t="shared" si="357"/>
        <v/>
      </c>
      <c r="DP1394" t="str">
        <f t="shared" si="358"/>
        <v/>
      </c>
      <c r="DQ1394" t="str">
        <f t="shared" si="359"/>
        <v/>
      </c>
      <c r="DR1394" t="str">
        <f t="shared" si="360"/>
        <v/>
      </c>
      <c r="DS1394" t="str">
        <f t="shared" si="361"/>
        <v/>
      </c>
      <c r="DT1394" t="str">
        <f t="shared" si="362"/>
        <v/>
      </c>
      <c r="DU1394" t="str">
        <f t="shared" si="363"/>
        <v/>
      </c>
      <c r="DV1394" t="str">
        <f t="shared" si="364"/>
        <v/>
      </c>
      <c r="DW1394" t="str">
        <f t="shared" si="365"/>
        <v/>
      </c>
      <c r="DX1394" t="str">
        <f t="shared" si="366"/>
        <v/>
      </c>
      <c r="DY1394" t="str">
        <f t="shared" si="367"/>
        <v/>
      </c>
      <c r="DZ1394" t="str">
        <f t="shared" si="368"/>
        <v/>
      </c>
      <c r="EA1394" t="str">
        <f t="shared" si="369"/>
        <v/>
      </c>
      <c r="EB1394" t="str">
        <f t="shared" si="370"/>
        <v/>
      </c>
      <c r="EC1394" t="str">
        <f t="shared" si="371"/>
        <v/>
      </c>
      <c r="ED1394" t="str">
        <f t="shared" si="372"/>
        <v/>
      </c>
      <c r="EE1394" t="str">
        <f t="shared" si="373"/>
        <v/>
      </c>
      <c r="EF1394" t="str">
        <f t="shared" si="374"/>
        <v/>
      </c>
      <c r="EG1394" t="str">
        <f t="shared" si="375"/>
        <v/>
      </c>
      <c r="EH1394" t="str">
        <f t="shared" si="376"/>
        <v/>
      </c>
      <c r="EI1394" t="str">
        <f t="shared" si="377"/>
        <v/>
      </c>
      <c r="EJ1394" t="str">
        <f t="shared" si="378"/>
        <v/>
      </c>
      <c r="EK1394" t="str">
        <f t="shared" si="379"/>
        <v/>
      </c>
      <c r="EL1394" t="str">
        <f t="shared" si="380"/>
        <v/>
      </c>
      <c r="EM1394" t="str">
        <f t="shared" si="381"/>
        <v/>
      </c>
      <c r="EN1394" t="str">
        <f t="shared" si="382"/>
        <v/>
      </c>
    </row>
    <row r="1395" spans="91:144">
      <c r="CM1395" t="str">
        <f t="shared" si="329"/>
        <v/>
      </c>
      <c r="CN1395" t="str">
        <f t="shared" si="330"/>
        <v/>
      </c>
      <c r="CO1395" t="str">
        <f t="shared" si="331"/>
        <v/>
      </c>
      <c r="CP1395" t="str">
        <f t="shared" si="332"/>
        <v/>
      </c>
      <c r="CQ1395" t="str">
        <f t="shared" si="333"/>
        <v/>
      </c>
      <c r="CR1395" t="str">
        <f t="shared" si="334"/>
        <v/>
      </c>
      <c r="CS1395" t="str">
        <f t="shared" si="335"/>
        <v/>
      </c>
      <c r="CT1395" t="str">
        <f t="shared" si="336"/>
        <v/>
      </c>
      <c r="CU1395" t="str">
        <f t="shared" si="337"/>
        <v/>
      </c>
      <c r="CV1395" t="str">
        <f t="shared" si="338"/>
        <v/>
      </c>
      <c r="CW1395" t="str">
        <f t="shared" si="339"/>
        <v/>
      </c>
      <c r="CX1395" t="str">
        <f t="shared" si="340"/>
        <v/>
      </c>
      <c r="CY1395" t="str">
        <f t="shared" si="341"/>
        <v/>
      </c>
      <c r="CZ1395" t="str">
        <f t="shared" si="342"/>
        <v/>
      </c>
      <c r="DA1395" t="str">
        <f t="shared" si="343"/>
        <v/>
      </c>
      <c r="DB1395" t="str">
        <f t="shared" si="344"/>
        <v/>
      </c>
      <c r="DC1395" t="str">
        <f t="shared" si="345"/>
        <v/>
      </c>
      <c r="DD1395" t="str">
        <f t="shared" si="346"/>
        <v/>
      </c>
      <c r="DE1395" t="str">
        <f t="shared" si="347"/>
        <v/>
      </c>
      <c r="DF1395" t="str">
        <f t="shared" si="348"/>
        <v/>
      </c>
      <c r="DG1395" t="str">
        <f t="shared" si="349"/>
        <v/>
      </c>
      <c r="DH1395" t="str">
        <f t="shared" si="350"/>
        <v/>
      </c>
      <c r="DI1395" t="str">
        <f t="shared" si="351"/>
        <v/>
      </c>
      <c r="DJ1395" t="str">
        <f t="shared" si="352"/>
        <v/>
      </c>
      <c r="DK1395" t="str">
        <f t="shared" si="353"/>
        <v/>
      </c>
      <c r="DL1395" t="str">
        <f t="shared" si="354"/>
        <v/>
      </c>
      <c r="DM1395" t="str">
        <f t="shared" si="355"/>
        <v/>
      </c>
      <c r="DN1395" t="str">
        <f t="shared" si="356"/>
        <v/>
      </c>
      <c r="DO1395" t="str">
        <f t="shared" si="357"/>
        <v/>
      </c>
      <c r="DP1395" t="str">
        <f t="shared" si="358"/>
        <v/>
      </c>
      <c r="DQ1395" t="str">
        <f t="shared" si="359"/>
        <v/>
      </c>
      <c r="DR1395" t="str">
        <f t="shared" si="360"/>
        <v/>
      </c>
      <c r="DS1395" t="str">
        <f t="shared" si="361"/>
        <v/>
      </c>
      <c r="DT1395" t="str">
        <f t="shared" si="362"/>
        <v/>
      </c>
      <c r="DU1395" t="str">
        <f t="shared" si="363"/>
        <v/>
      </c>
      <c r="DV1395" t="str">
        <f t="shared" si="364"/>
        <v/>
      </c>
      <c r="DW1395" t="str">
        <f t="shared" si="365"/>
        <v/>
      </c>
      <c r="DX1395" t="str">
        <f t="shared" si="366"/>
        <v/>
      </c>
      <c r="DY1395" t="str">
        <f t="shared" si="367"/>
        <v/>
      </c>
      <c r="DZ1395" t="str">
        <f t="shared" si="368"/>
        <v/>
      </c>
      <c r="EA1395" t="str">
        <f t="shared" si="369"/>
        <v/>
      </c>
      <c r="EB1395" t="str">
        <f t="shared" si="370"/>
        <v/>
      </c>
      <c r="EC1395" t="str">
        <f t="shared" si="371"/>
        <v/>
      </c>
      <c r="ED1395" t="str">
        <f t="shared" si="372"/>
        <v/>
      </c>
      <c r="EE1395" t="str">
        <f t="shared" si="373"/>
        <v/>
      </c>
      <c r="EF1395" t="str">
        <f t="shared" si="374"/>
        <v/>
      </c>
      <c r="EG1395" t="str">
        <f t="shared" si="375"/>
        <v/>
      </c>
      <c r="EH1395" t="str">
        <f t="shared" si="376"/>
        <v/>
      </c>
      <c r="EI1395" t="str">
        <f t="shared" si="377"/>
        <v/>
      </c>
      <c r="EJ1395" t="str">
        <f t="shared" si="378"/>
        <v/>
      </c>
      <c r="EK1395" t="str">
        <f t="shared" si="379"/>
        <v/>
      </c>
      <c r="EL1395" t="str">
        <f t="shared" si="380"/>
        <v/>
      </c>
      <c r="EM1395" t="str">
        <f t="shared" si="381"/>
        <v/>
      </c>
      <c r="EN1395" t="str">
        <f t="shared" si="382"/>
        <v/>
      </c>
    </row>
    <row r="1396" spans="91:144">
      <c r="CM1396" t="str">
        <f t="shared" si="329"/>
        <v/>
      </c>
      <c r="CN1396" t="str">
        <f t="shared" si="330"/>
        <v/>
      </c>
      <c r="CO1396" t="str">
        <f t="shared" si="331"/>
        <v/>
      </c>
      <c r="CP1396" t="str">
        <f t="shared" si="332"/>
        <v/>
      </c>
      <c r="CQ1396" t="str">
        <f t="shared" si="333"/>
        <v/>
      </c>
      <c r="CR1396" t="str">
        <f t="shared" si="334"/>
        <v/>
      </c>
      <c r="CS1396" t="str">
        <f t="shared" si="335"/>
        <v/>
      </c>
      <c r="CT1396" t="str">
        <f t="shared" si="336"/>
        <v/>
      </c>
      <c r="CU1396" t="str">
        <f t="shared" si="337"/>
        <v/>
      </c>
      <c r="CV1396" t="str">
        <f t="shared" si="338"/>
        <v/>
      </c>
      <c r="CW1396" t="str">
        <f t="shared" si="339"/>
        <v/>
      </c>
      <c r="CX1396" t="str">
        <f t="shared" si="340"/>
        <v/>
      </c>
      <c r="CY1396" t="str">
        <f t="shared" si="341"/>
        <v/>
      </c>
      <c r="CZ1396" t="str">
        <f t="shared" si="342"/>
        <v/>
      </c>
      <c r="DA1396" t="str">
        <f t="shared" si="343"/>
        <v/>
      </c>
      <c r="DB1396" t="str">
        <f t="shared" si="344"/>
        <v/>
      </c>
      <c r="DC1396" t="str">
        <f t="shared" si="345"/>
        <v/>
      </c>
      <c r="DD1396" t="str">
        <f t="shared" si="346"/>
        <v/>
      </c>
      <c r="DE1396" t="str">
        <f t="shared" si="347"/>
        <v/>
      </c>
      <c r="DF1396" t="str">
        <f t="shared" si="348"/>
        <v/>
      </c>
      <c r="DG1396" t="str">
        <f t="shared" si="349"/>
        <v/>
      </c>
      <c r="DH1396" t="str">
        <f t="shared" si="350"/>
        <v/>
      </c>
      <c r="DI1396" t="str">
        <f t="shared" si="351"/>
        <v/>
      </c>
      <c r="DJ1396" t="str">
        <f t="shared" si="352"/>
        <v/>
      </c>
      <c r="DK1396" t="str">
        <f t="shared" si="353"/>
        <v/>
      </c>
      <c r="DL1396" t="str">
        <f t="shared" si="354"/>
        <v/>
      </c>
      <c r="DM1396" t="str">
        <f t="shared" si="355"/>
        <v/>
      </c>
      <c r="DN1396" t="str">
        <f t="shared" si="356"/>
        <v/>
      </c>
      <c r="DO1396" t="str">
        <f t="shared" si="357"/>
        <v/>
      </c>
      <c r="DP1396" t="str">
        <f t="shared" si="358"/>
        <v/>
      </c>
      <c r="DQ1396" t="str">
        <f t="shared" si="359"/>
        <v/>
      </c>
      <c r="DR1396" t="str">
        <f t="shared" si="360"/>
        <v/>
      </c>
      <c r="DS1396" t="str">
        <f t="shared" si="361"/>
        <v/>
      </c>
      <c r="DT1396" t="str">
        <f t="shared" si="362"/>
        <v/>
      </c>
      <c r="DU1396" t="str">
        <f t="shared" si="363"/>
        <v/>
      </c>
      <c r="DV1396" t="str">
        <f t="shared" si="364"/>
        <v/>
      </c>
      <c r="DW1396" t="str">
        <f t="shared" si="365"/>
        <v/>
      </c>
      <c r="DX1396" t="str">
        <f t="shared" si="366"/>
        <v/>
      </c>
      <c r="DY1396" t="str">
        <f t="shared" si="367"/>
        <v/>
      </c>
      <c r="DZ1396" t="str">
        <f t="shared" si="368"/>
        <v/>
      </c>
      <c r="EA1396" t="str">
        <f t="shared" si="369"/>
        <v/>
      </c>
      <c r="EB1396" t="str">
        <f t="shared" si="370"/>
        <v/>
      </c>
      <c r="EC1396" t="str">
        <f t="shared" si="371"/>
        <v/>
      </c>
      <c r="ED1396" t="str">
        <f t="shared" si="372"/>
        <v/>
      </c>
      <c r="EE1396" t="str">
        <f t="shared" si="373"/>
        <v/>
      </c>
      <c r="EF1396" t="str">
        <f t="shared" si="374"/>
        <v/>
      </c>
      <c r="EG1396" t="str">
        <f t="shared" si="375"/>
        <v/>
      </c>
      <c r="EH1396" t="str">
        <f t="shared" si="376"/>
        <v/>
      </c>
      <c r="EI1396" t="str">
        <f t="shared" si="377"/>
        <v/>
      </c>
      <c r="EJ1396" t="str">
        <f t="shared" si="378"/>
        <v/>
      </c>
      <c r="EK1396" t="str">
        <f t="shared" si="379"/>
        <v/>
      </c>
      <c r="EL1396" t="str">
        <f t="shared" si="380"/>
        <v/>
      </c>
      <c r="EM1396" t="str">
        <f t="shared" si="381"/>
        <v/>
      </c>
      <c r="EN1396" t="str">
        <f t="shared" si="382"/>
        <v/>
      </c>
    </row>
    <row r="1397" spans="91:144">
      <c r="CM1397" t="str">
        <f t="shared" si="329"/>
        <v/>
      </c>
      <c r="CN1397" t="str">
        <f t="shared" si="330"/>
        <v/>
      </c>
      <c r="CO1397" t="str">
        <f t="shared" si="331"/>
        <v/>
      </c>
      <c r="CP1397" t="str">
        <f t="shared" si="332"/>
        <v/>
      </c>
      <c r="CQ1397" t="str">
        <f t="shared" si="333"/>
        <v/>
      </c>
      <c r="CR1397" t="str">
        <f t="shared" si="334"/>
        <v/>
      </c>
      <c r="CS1397" t="str">
        <f t="shared" si="335"/>
        <v/>
      </c>
      <c r="CT1397" t="str">
        <f t="shared" si="336"/>
        <v/>
      </c>
      <c r="CU1397" t="str">
        <f t="shared" si="337"/>
        <v/>
      </c>
      <c r="CV1397" t="str">
        <f t="shared" si="338"/>
        <v/>
      </c>
      <c r="CW1397" t="str">
        <f t="shared" si="339"/>
        <v/>
      </c>
      <c r="CX1397" t="str">
        <f t="shared" si="340"/>
        <v/>
      </c>
      <c r="CY1397" t="str">
        <f t="shared" si="341"/>
        <v/>
      </c>
      <c r="CZ1397" t="str">
        <f t="shared" si="342"/>
        <v/>
      </c>
      <c r="DA1397" t="str">
        <f t="shared" si="343"/>
        <v/>
      </c>
      <c r="DB1397" t="str">
        <f t="shared" si="344"/>
        <v/>
      </c>
      <c r="DC1397" t="str">
        <f t="shared" si="345"/>
        <v/>
      </c>
      <c r="DD1397" t="str">
        <f t="shared" si="346"/>
        <v/>
      </c>
      <c r="DE1397" t="str">
        <f t="shared" si="347"/>
        <v/>
      </c>
      <c r="DF1397" t="str">
        <f t="shared" si="348"/>
        <v/>
      </c>
      <c r="DG1397" t="str">
        <f t="shared" si="349"/>
        <v/>
      </c>
      <c r="DH1397" t="str">
        <f t="shared" si="350"/>
        <v/>
      </c>
      <c r="DI1397" t="str">
        <f t="shared" si="351"/>
        <v/>
      </c>
      <c r="DJ1397" t="str">
        <f t="shared" si="352"/>
        <v/>
      </c>
      <c r="DK1397" t="str">
        <f t="shared" si="353"/>
        <v/>
      </c>
      <c r="DL1397" t="str">
        <f t="shared" si="354"/>
        <v/>
      </c>
      <c r="DM1397" t="str">
        <f t="shared" si="355"/>
        <v/>
      </c>
      <c r="DN1397" t="str">
        <f t="shared" si="356"/>
        <v/>
      </c>
      <c r="DO1397" t="str">
        <f t="shared" si="357"/>
        <v/>
      </c>
      <c r="DP1397" t="str">
        <f t="shared" si="358"/>
        <v/>
      </c>
      <c r="DQ1397" t="str">
        <f t="shared" si="359"/>
        <v/>
      </c>
      <c r="DR1397" t="str">
        <f t="shared" si="360"/>
        <v/>
      </c>
      <c r="DS1397" t="str">
        <f t="shared" si="361"/>
        <v/>
      </c>
      <c r="DT1397" t="str">
        <f t="shared" si="362"/>
        <v/>
      </c>
      <c r="DU1397" t="str">
        <f t="shared" si="363"/>
        <v/>
      </c>
      <c r="DV1397" t="str">
        <f t="shared" si="364"/>
        <v/>
      </c>
      <c r="DW1397" t="str">
        <f t="shared" si="365"/>
        <v/>
      </c>
      <c r="DX1397" t="str">
        <f t="shared" si="366"/>
        <v/>
      </c>
      <c r="DY1397" t="str">
        <f t="shared" si="367"/>
        <v/>
      </c>
      <c r="DZ1397" t="str">
        <f t="shared" si="368"/>
        <v/>
      </c>
      <c r="EA1397" t="str">
        <f t="shared" si="369"/>
        <v/>
      </c>
      <c r="EB1397" t="str">
        <f t="shared" si="370"/>
        <v/>
      </c>
      <c r="EC1397" t="str">
        <f t="shared" si="371"/>
        <v/>
      </c>
      <c r="ED1397" t="str">
        <f t="shared" si="372"/>
        <v/>
      </c>
      <c r="EE1397" t="str">
        <f t="shared" si="373"/>
        <v/>
      </c>
      <c r="EF1397" t="str">
        <f t="shared" si="374"/>
        <v/>
      </c>
      <c r="EG1397" t="str">
        <f t="shared" si="375"/>
        <v/>
      </c>
      <c r="EH1397" t="str">
        <f t="shared" si="376"/>
        <v/>
      </c>
      <c r="EI1397" t="str">
        <f t="shared" si="377"/>
        <v/>
      </c>
      <c r="EJ1397" t="str">
        <f t="shared" si="378"/>
        <v/>
      </c>
      <c r="EK1397" t="str">
        <f t="shared" si="379"/>
        <v/>
      </c>
      <c r="EL1397" t="str">
        <f t="shared" si="380"/>
        <v/>
      </c>
      <c r="EM1397" t="str">
        <f t="shared" si="381"/>
        <v/>
      </c>
      <c r="EN1397" t="str">
        <f t="shared" si="382"/>
        <v/>
      </c>
    </row>
    <row r="1398" spans="91:144">
      <c r="CM1398" t="str">
        <f t="shared" si="329"/>
        <v/>
      </c>
      <c r="CN1398" t="str">
        <f t="shared" si="330"/>
        <v/>
      </c>
      <c r="CO1398" t="str">
        <f t="shared" si="331"/>
        <v/>
      </c>
      <c r="CP1398" t="str">
        <f t="shared" si="332"/>
        <v/>
      </c>
      <c r="CQ1398" t="str">
        <f t="shared" si="333"/>
        <v/>
      </c>
      <c r="CR1398" t="str">
        <f t="shared" si="334"/>
        <v/>
      </c>
      <c r="CS1398" t="str">
        <f t="shared" si="335"/>
        <v/>
      </c>
      <c r="CT1398" t="str">
        <f t="shared" si="336"/>
        <v/>
      </c>
      <c r="CU1398" t="str">
        <f t="shared" si="337"/>
        <v/>
      </c>
      <c r="CV1398" t="str">
        <f t="shared" si="338"/>
        <v/>
      </c>
      <c r="CW1398" t="str">
        <f t="shared" si="339"/>
        <v/>
      </c>
      <c r="CX1398" t="str">
        <f t="shared" si="340"/>
        <v/>
      </c>
      <c r="CY1398" t="str">
        <f t="shared" si="341"/>
        <v/>
      </c>
      <c r="CZ1398" t="str">
        <f t="shared" si="342"/>
        <v/>
      </c>
      <c r="DA1398" t="str">
        <f t="shared" si="343"/>
        <v/>
      </c>
      <c r="DB1398" t="str">
        <f t="shared" si="344"/>
        <v/>
      </c>
      <c r="DC1398" t="str">
        <f t="shared" si="345"/>
        <v/>
      </c>
      <c r="DD1398" t="str">
        <f t="shared" si="346"/>
        <v/>
      </c>
      <c r="DE1398" t="str">
        <f t="shared" si="347"/>
        <v/>
      </c>
      <c r="DF1398" t="str">
        <f t="shared" si="348"/>
        <v/>
      </c>
      <c r="DG1398" t="str">
        <f t="shared" si="349"/>
        <v/>
      </c>
      <c r="DH1398" t="str">
        <f t="shared" si="350"/>
        <v/>
      </c>
      <c r="DI1398" t="str">
        <f t="shared" si="351"/>
        <v/>
      </c>
      <c r="DJ1398" t="str">
        <f t="shared" si="352"/>
        <v/>
      </c>
      <c r="DK1398" t="str">
        <f t="shared" si="353"/>
        <v/>
      </c>
      <c r="DL1398" t="str">
        <f t="shared" si="354"/>
        <v/>
      </c>
      <c r="DM1398" t="str">
        <f t="shared" si="355"/>
        <v/>
      </c>
      <c r="DN1398" t="str">
        <f t="shared" si="356"/>
        <v/>
      </c>
      <c r="DO1398" t="str">
        <f t="shared" si="357"/>
        <v/>
      </c>
      <c r="DP1398" t="str">
        <f t="shared" si="358"/>
        <v/>
      </c>
      <c r="DQ1398" t="str">
        <f t="shared" si="359"/>
        <v/>
      </c>
      <c r="DR1398" t="str">
        <f t="shared" si="360"/>
        <v/>
      </c>
      <c r="DS1398" t="str">
        <f t="shared" si="361"/>
        <v/>
      </c>
      <c r="DT1398" t="str">
        <f t="shared" si="362"/>
        <v/>
      </c>
      <c r="DU1398" t="str">
        <f t="shared" si="363"/>
        <v/>
      </c>
      <c r="DV1398" t="str">
        <f t="shared" si="364"/>
        <v/>
      </c>
      <c r="DW1398" t="str">
        <f t="shared" si="365"/>
        <v/>
      </c>
      <c r="DX1398" t="str">
        <f t="shared" si="366"/>
        <v/>
      </c>
      <c r="DY1398" t="str">
        <f t="shared" si="367"/>
        <v/>
      </c>
      <c r="DZ1398" t="str">
        <f t="shared" si="368"/>
        <v/>
      </c>
      <c r="EA1398" t="str">
        <f t="shared" si="369"/>
        <v/>
      </c>
      <c r="EB1398" t="str">
        <f t="shared" si="370"/>
        <v/>
      </c>
      <c r="EC1398" t="str">
        <f t="shared" si="371"/>
        <v/>
      </c>
      <c r="ED1398" t="str">
        <f t="shared" si="372"/>
        <v/>
      </c>
      <c r="EE1398" t="str">
        <f t="shared" si="373"/>
        <v/>
      </c>
      <c r="EF1398" t="str">
        <f t="shared" si="374"/>
        <v/>
      </c>
      <c r="EG1398" t="str">
        <f t="shared" si="375"/>
        <v/>
      </c>
      <c r="EH1398" t="str">
        <f t="shared" si="376"/>
        <v/>
      </c>
      <c r="EI1398" t="str">
        <f t="shared" si="377"/>
        <v/>
      </c>
      <c r="EJ1398" t="str">
        <f t="shared" si="378"/>
        <v/>
      </c>
      <c r="EK1398" t="str">
        <f t="shared" si="379"/>
        <v/>
      </c>
      <c r="EL1398" t="str">
        <f t="shared" si="380"/>
        <v/>
      </c>
      <c r="EM1398" t="str">
        <f t="shared" si="381"/>
        <v/>
      </c>
      <c r="EN1398" t="str">
        <f t="shared" si="382"/>
        <v/>
      </c>
    </row>
    <row r="1399" spans="91:144">
      <c r="CM1399" t="str">
        <f t="shared" si="329"/>
        <v/>
      </c>
      <c r="CN1399" t="str">
        <f t="shared" si="330"/>
        <v/>
      </c>
      <c r="CO1399" t="str">
        <f t="shared" si="331"/>
        <v/>
      </c>
      <c r="CP1399" t="str">
        <f t="shared" si="332"/>
        <v/>
      </c>
      <c r="CQ1399" t="str">
        <f t="shared" si="333"/>
        <v/>
      </c>
      <c r="CR1399" t="str">
        <f t="shared" si="334"/>
        <v/>
      </c>
      <c r="CS1399" t="str">
        <f t="shared" si="335"/>
        <v/>
      </c>
      <c r="CT1399" t="str">
        <f t="shared" si="336"/>
        <v/>
      </c>
      <c r="CU1399" t="str">
        <f t="shared" si="337"/>
        <v/>
      </c>
      <c r="CV1399" t="str">
        <f t="shared" si="338"/>
        <v/>
      </c>
      <c r="CW1399" t="str">
        <f t="shared" si="339"/>
        <v/>
      </c>
      <c r="CX1399" t="str">
        <f t="shared" si="340"/>
        <v/>
      </c>
      <c r="CY1399" t="str">
        <f t="shared" si="341"/>
        <v/>
      </c>
      <c r="CZ1399" t="str">
        <f t="shared" si="342"/>
        <v/>
      </c>
      <c r="DA1399" t="str">
        <f t="shared" si="343"/>
        <v/>
      </c>
      <c r="DB1399" t="str">
        <f t="shared" si="344"/>
        <v/>
      </c>
      <c r="DC1399" t="str">
        <f t="shared" si="345"/>
        <v/>
      </c>
      <c r="DD1399" t="str">
        <f t="shared" si="346"/>
        <v/>
      </c>
      <c r="DE1399" t="str">
        <f t="shared" si="347"/>
        <v/>
      </c>
      <c r="DF1399" t="str">
        <f t="shared" si="348"/>
        <v/>
      </c>
      <c r="DG1399" t="str">
        <f t="shared" si="349"/>
        <v/>
      </c>
      <c r="DH1399" t="str">
        <f t="shared" si="350"/>
        <v/>
      </c>
      <c r="DI1399" t="str">
        <f t="shared" si="351"/>
        <v/>
      </c>
      <c r="DJ1399" t="str">
        <f t="shared" si="352"/>
        <v/>
      </c>
      <c r="DK1399" t="str">
        <f t="shared" si="353"/>
        <v/>
      </c>
      <c r="DL1399" t="str">
        <f t="shared" si="354"/>
        <v/>
      </c>
      <c r="DM1399" t="str">
        <f t="shared" si="355"/>
        <v/>
      </c>
      <c r="DN1399" t="str">
        <f t="shared" si="356"/>
        <v/>
      </c>
      <c r="DO1399" t="str">
        <f t="shared" si="357"/>
        <v/>
      </c>
      <c r="DP1399" t="str">
        <f t="shared" si="358"/>
        <v/>
      </c>
      <c r="DQ1399" t="str">
        <f t="shared" si="359"/>
        <v/>
      </c>
      <c r="DR1399" t="str">
        <f t="shared" si="360"/>
        <v/>
      </c>
      <c r="DS1399" t="str">
        <f t="shared" si="361"/>
        <v/>
      </c>
      <c r="DT1399" t="str">
        <f t="shared" si="362"/>
        <v/>
      </c>
      <c r="DU1399" t="str">
        <f t="shared" si="363"/>
        <v/>
      </c>
      <c r="DV1399" t="str">
        <f t="shared" si="364"/>
        <v/>
      </c>
      <c r="DW1399" t="str">
        <f t="shared" si="365"/>
        <v/>
      </c>
      <c r="DX1399" t="str">
        <f t="shared" si="366"/>
        <v/>
      </c>
      <c r="DY1399" t="str">
        <f t="shared" si="367"/>
        <v/>
      </c>
      <c r="DZ1399" t="str">
        <f t="shared" si="368"/>
        <v/>
      </c>
      <c r="EA1399" t="str">
        <f t="shared" si="369"/>
        <v/>
      </c>
      <c r="EB1399" t="str">
        <f t="shared" si="370"/>
        <v/>
      </c>
      <c r="EC1399" t="str">
        <f t="shared" si="371"/>
        <v/>
      </c>
      <c r="ED1399" t="str">
        <f t="shared" si="372"/>
        <v/>
      </c>
      <c r="EE1399" t="str">
        <f t="shared" si="373"/>
        <v/>
      </c>
      <c r="EF1399" t="str">
        <f t="shared" si="374"/>
        <v/>
      </c>
      <c r="EG1399" t="str">
        <f t="shared" si="375"/>
        <v/>
      </c>
      <c r="EH1399" t="str">
        <f t="shared" si="376"/>
        <v/>
      </c>
      <c r="EI1399" t="str">
        <f t="shared" si="377"/>
        <v/>
      </c>
      <c r="EJ1399" t="str">
        <f t="shared" si="378"/>
        <v/>
      </c>
      <c r="EK1399" t="str">
        <f t="shared" si="379"/>
        <v/>
      </c>
      <c r="EL1399" t="str">
        <f t="shared" si="380"/>
        <v/>
      </c>
      <c r="EM1399" t="str">
        <f t="shared" si="381"/>
        <v/>
      </c>
      <c r="EN1399" t="str">
        <f t="shared" si="382"/>
        <v/>
      </c>
    </row>
    <row r="1400" spans="91:144">
      <c r="CM1400" t="str">
        <f t="shared" si="329"/>
        <v/>
      </c>
      <c r="CN1400" t="str">
        <f t="shared" si="330"/>
        <v/>
      </c>
      <c r="CO1400" t="str">
        <f t="shared" si="331"/>
        <v/>
      </c>
      <c r="CP1400" t="str">
        <f t="shared" si="332"/>
        <v/>
      </c>
      <c r="CQ1400" t="str">
        <f t="shared" si="333"/>
        <v/>
      </c>
      <c r="CR1400" t="str">
        <f t="shared" si="334"/>
        <v/>
      </c>
      <c r="CS1400" t="str">
        <f t="shared" si="335"/>
        <v/>
      </c>
      <c r="CT1400" t="str">
        <f t="shared" si="336"/>
        <v/>
      </c>
      <c r="CU1400" t="str">
        <f t="shared" si="337"/>
        <v/>
      </c>
      <c r="CV1400" t="str">
        <f t="shared" si="338"/>
        <v/>
      </c>
      <c r="CW1400" t="str">
        <f t="shared" si="339"/>
        <v/>
      </c>
      <c r="CX1400" t="str">
        <f t="shared" si="340"/>
        <v/>
      </c>
      <c r="CY1400" t="str">
        <f t="shared" si="341"/>
        <v/>
      </c>
      <c r="CZ1400" t="str">
        <f t="shared" si="342"/>
        <v/>
      </c>
      <c r="DA1400" t="str">
        <f t="shared" si="343"/>
        <v/>
      </c>
      <c r="DB1400" t="str">
        <f t="shared" si="344"/>
        <v/>
      </c>
      <c r="DC1400" t="str">
        <f t="shared" si="345"/>
        <v/>
      </c>
      <c r="DD1400" t="str">
        <f t="shared" si="346"/>
        <v/>
      </c>
      <c r="DE1400" t="str">
        <f t="shared" si="347"/>
        <v/>
      </c>
      <c r="DF1400" t="str">
        <f t="shared" si="348"/>
        <v/>
      </c>
      <c r="DG1400" t="str">
        <f t="shared" si="349"/>
        <v/>
      </c>
      <c r="DH1400" t="str">
        <f t="shared" si="350"/>
        <v/>
      </c>
      <c r="DI1400" t="str">
        <f t="shared" si="351"/>
        <v/>
      </c>
      <c r="DJ1400" t="str">
        <f t="shared" si="352"/>
        <v/>
      </c>
      <c r="DK1400" t="str">
        <f t="shared" si="353"/>
        <v/>
      </c>
      <c r="DL1400" t="str">
        <f t="shared" si="354"/>
        <v/>
      </c>
      <c r="DM1400" t="str">
        <f t="shared" si="355"/>
        <v/>
      </c>
      <c r="DN1400" t="str">
        <f t="shared" si="356"/>
        <v/>
      </c>
      <c r="DO1400" t="str">
        <f t="shared" si="357"/>
        <v/>
      </c>
      <c r="DP1400" t="str">
        <f t="shared" si="358"/>
        <v/>
      </c>
      <c r="DQ1400" t="str">
        <f t="shared" si="359"/>
        <v/>
      </c>
      <c r="DR1400" t="str">
        <f t="shared" si="360"/>
        <v/>
      </c>
      <c r="DS1400" t="str">
        <f t="shared" si="361"/>
        <v/>
      </c>
      <c r="DT1400" t="str">
        <f t="shared" si="362"/>
        <v/>
      </c>
      <c r="DU1400" t="str">
        <f t="shared" si="363"/>
        <v/>
      </c>
      <c r="DV1400" t="str">
        <f t="shared" si="364"/>
        <v/>
      </c>
      <c r="DW1400" t="str">
        <f t="shared" si="365"/>
        <v/>
      </c>
      <c r="DX1400" t="str">
        <f t="shared" si="366"/>
        <v/>
      </c>
      <c r="DY1400" t="str">
        <f t="shared" si="367"/>
        <v/>
      </c>
      <c r="DZ1400" t="str">
        <f t="shared" si="368"/>
        <v/>
      </c>
      <c r="EA1400" t="str">
        <f t="shared" si="369"/>
        <v/>
      </c>
      <c r="EB1400" t="str">
        <f t="shared" si="370"/>
        <v/>
      </c>
      <c r="EC1400" t="str">
        <f t="shared" si="371"/>
        <v/>
      </c>
      <c r="ED1400" t="str">
        <f t="shared" si="372"/>
        <v/>
      </c>
      <c r="EE1400" t="str">
        <f t="shared" si="373"/>
        <v/>
      </c>
      <c r="EF1400" t="str">
        <f t="shared" si="374"/>
        <v/>
      </c>
      <c r="EG1400" t="str">
        <f t="shared" si="375"/>
        <v/>
      </c>
      <c r="EH1400" t="str">
        <f t="shared" si="376"/>
        <v/>
      </c>
      <c r="EI1400" t="str">
        <f t="shared" si="377"/>
        <v/>
      </c>
      <c r="EJ1400" t="str">
        <f t="shared" si="378"/>
        <v/>
      </c>
      <c r="EK1400" t="str">
        <f t="shared" si="379"/>
        <v/>
      </c>
      <c r="EL1400" t="str">
        <f t="shared" si="380"/>
        <v/>
      </c>
      <c r="EM1400" t="str">
        <f t="shared" si="381"/>
        <v/>
      </c>
      <c r="EN1400" t="str">
        <f t="shared" si="382"/>
        <v/>
      </c>
    </row>
    <row r="1401" spans="91:144">
      <c r="CM1401" t="str">
        <f t="shared" si="329"/>
        <v/>
      </c>
      <c r="CN1401" t="str">
        <f t="shared" si="330"/>
        <v/>
      </c>
      <c r="CO1401" t="str">
        <f t="shared" si="331"/>
        <v/>
      </c>
      <c r="CP1401" t="str">
        <f t="shared" si="332"/>
        <v/>
      </c>
      <c r="CQ1401" t="str">
        <f t="shared" si="333"/>
        <v/>
      </c>
      <c r="CR1401" t="str">
        <f t="shared" si="334"/>
        <v/>
      </c>
      <c r="CS1401" t="str">
        <f t="shared" si="335"/>
        <v/>
      </c>
      <c r="CT1401" t="str">
        <f t="shared" si="336"/>
        <v/>
      </c>
      <c r="CU1401" t="str">
        <f t="shared" si="337"/>
        <v/>
      </c>
      <c r="CV1401" t="str">
        <f t="shared" si="338"/>
        <v/>
      </c>
      <c r="CW1401" t="str">
        <f t="shared" si="339"/>
        <v/>
      </c>
      <c r="CX1401" t="str">
        <f t="shared" si="340"/>
        <v/>
      </c>
      <c r="CY1401" t="str">
        <f t="shared" si="341"/>
        <v/>
      </c>
      <c r="CZ1401" t="str">
        <f t="shared" si="342"/>
        <v/>
      </c>
      <c r="DA1401" t="str">
        <f t="shared" si="343"/>
        <v/>
      </c>
      <c r="DB1401" t="str">
        <f t="shared" si="344"/>
        <v/>
      </c>
      <c r="DC1401" t="str">
        <f t="shared" si="345"/>
        <v/>
      </c>
      <c r="DD1401" t="str">
        <f t="shared" si="346"/>
        <v/>
      </c>
      <c r="DE1401" t="str">
        <f t="shared" si="347"/>
        <v/>
      </c>
      <c r="DF1401" t="str">
        <f t="shared" si="348"/>
        <v/>
      </c>
      <c r="DG1401" t="str">
        <f t="shared" si="349"/>
        <v/>
      </c>
      <c r="DH1401" t="str">
        <f t="shared" si="350"/>
        <v/>
      </c>
      <c r="DI1401" t="str">
        <f t="shared" si="351"/>
        <v/>
      </c>
      <c r="DJ1401" t="str">
        <f t="shared" si="352"/>
        <v/>
      </c>
      <c r="DK1401" t="str">
        <f t="shared" si="353"/>
        <v/>
      </c>
      <c r="DL1401" t="str">
        <f t="shared" si="354"/>
        <v/>
      </c>
      <c r="DM1401" t="str">
        <f t="shared" si="355"/>
        <v/>
      </c>
      <c r="DN1401" t="str">
        <f t="shared" si="356"/>
        <v/>
      </c>
      <c r="DO1401" t="str">
        <f t="shared" si="357"/>
        <v/>
      </c>
      <c r="DP1401" t="str">
        <f t="shared" si="358"/>
        <v/>
      </c>
      <c r="DQ1401" t="str">
        <f t="shared" si="359"/>
        <v/>
      </c>
      <c r="DR1401" t="str">
        <f t="shared" si="360"/>
        <v/>
      </c>
      <c r="DS1401" t="str">
        <f t="shared" si="361"/>
        <v/>
      </c>
      <c r="DT1401" t="str">
        <f t="shared" si="362"/>
        <v/>
      </c>
      <c r="DU1401" t="str">
        <f t="shared" si="363"/>
        <v/>
      </c>
      <c r="DV1401" t="str">
        <f t="shared" si="364"/>
        <v/>
      </c>
      <c r="DW1401" t="str">
        <f t="shared" si="365"/>
        <v/>
      </c>
      <c r="DX1401" t="str">
        <f t="shared" si="366"/>
        <v/>
      </c>
      <c r="DY1401" t="str">
        <f t="shared" si="367"/>
        <v/>
      </c>
      <c r="DZ1401" t="str">
        <f t="shared" si="368"/>
        <v/>
      </c>
      <c r="EA1401" t="str">
        <f t="shared" si="369"/>
        <v/>
      </c>
      <c r="EB1401" t="str">
        <f t="shared" si="370"/>
        <v/>
      </c>
      <c r="EC1401" t="str">
        <f t="shared" si="371"/>
        <v/>
      </c>
      <c r="ED1401" t="str">
        <f t="shared" si="372"/>
        <v/>
      </c>
      <c r="EE1401" t="str">
        <f t="shared" si="373"/>
        <v/>
      </c>
      <c r="EF1401" t="str">
        <f t="shared" si="374"/>
        <v/>
      </c>
      <c r="EG1401" t="str">
        <f t="shared" si="375"/>
        <v/>
      </c>
      <c r="EH1401" t="str">
        <f t="shared" si="376"/>
        <v/>
      </c>
      <c r="EI1401" t="str">
        <f t="shared" si="377"/>
        <v/>
      </c>
      <c r="EJ1401" t="str">
        <f t="shared" si="378"/>
        <v/>
      </c>
      <c r="EK1401" t="str">
        <f t="shared" si="379"/>
        <v/>
      </c>
      <c r="EL1401" t="str">
        <f t="shared" si="380"/>
        <v/>
      </c>
      <c r="EM1401" t="str">
        <f t="shared" si="381"/>
        <v/>
      </c>
      <c r="EN1401" t="str">
        <f t="shared" si="382"/>
        <v/>
      </c>
    </row>
    <row r="1402" spans="91:144">
      <c r="CM1402" t="str">
        <f t="shared" si="329"/>
        <v/>
      </c>
      <c r="CN1402" t="str">
        <f t="shared" si="330"/>
        <v/>
      </c>
      <c r="CO1402" t="str">
        <f t="shared" si="331"/>
        <v/>
      </c>
      <c r="CP1402" t="str">
        <f t="shared" si="332"/>
        <v/>
      </c>
      <c r="CQ1402" t="str">
        <f t="shared" si="333"/>
        <v/>
      </c>
      <c r="CR1402" t="str">
        <f t="shared" si="334"/>
        <v/>
      </c>
      <c r="CS1402" t="str">
        <f t="shared" si="335"/>
        <v/>
      </c>
      <c r="CT1402" t="str">
        <f t="shared" si="336"/>
        <v/>
      </c>
      <c r="CU1402" t="str">
        <f t="shared" si="337"/>
        <v/>
      </c>
      <c r="CV1402" t="str">
        <f t="shared" si="338"/>
        <v/>
      </c>
      <c r="CW1402" t="str">
        <f t="shared" si="339"/>
        <v/>
      </c>
      <c r="CX1402" t="str">
        <f t="shared" si="340"/>
        <v/>
      </c>
      <c r="CY1402" t="str">
        <f t="shared" si="341"/>
        <v/>
      </c>
      <c r="CZ1402" t="str">
        <f t="shared" si="342"/>
        <v/>
      </c>
      <c r="DA1402" t="str">
        <f t="shared" si="343"/>
        <v/>
      </c>
      <c r="DB1402" t="str">
        <f t="shared" si="344"/>
        <v/>
      </c>
      <c r="DC1402" t="str">
        <f t="shared" si="345"/>
        <v/>
      </c>
      <c r="DD1402" t="str">
        <f t="shared" si="346"/>
        <v/>
      </c>
      <c r="DE1402" t="str">
        <f t="shared" si="347"/>
        <v/>
      </c>
      <c r="DF1402" t="str">
        <f t="shared" si="348"/>
        <v/>
      </c>
      <c r="DG1402" t="str">
        <f t="shared" si="349"/>
        <v/>
      </c>
      <c r="DH1402" t="str">
        <f t="shared" si="350"/>
        <v/>
      </c>
      <c r="DI1402" t="str">
        <f t="shared" si="351"/>
        <v/>
      </c>
      <c r="DJ1402" t="str">
        <f t="shared" si="352"/>
        <v/>
      </c>
      <c r="DK1402" t="str">
        <f t="shared" si="353"/>
        <v/>
      </c>
      <c r="DL1402" t="str">
        <f t="shared" si="354"/>
        <v/>
      </c>
      <c r="DM1402" t="str">
        <f t="shared" si="355"/>
        <v/>
      </c>
      <c r="DN1402" t="str">
        <f t="shared" si="356"/>
        <v/>
      </c>
      <c r="DO1402" t="str">
        <f t="shared" si="357"/>
        <v/>
      </c>
      <c r="DP1402" t="str">
        <f t="shared" si="358"/>
        <v/>
      </c>
      <c r="DQ1402" t="str">
        <f t="shared" si="359"/>
        <v/>
      </c>
      <c r="DR1402" t="str">
        <f t="shared" si="360"/>
        <v/>
      </c>
      <c r="DS1402" t="str">
        <f t="shared" si="361"/>
        <v/>
      </c>
      <c r="DT1402" t="str">
        <f t="shared" si="362"/>
        <v/>
      </c>
      <c r="DU1402" t="str">
        <f t="shared" si="363"/>
        <v/>
      </c>
      <c r="DV1402" t="str">
        <f t="shared" si="364"/>
        <v/>
      </c>
      <c r="DW1402" t="str">
        <f t="shared" si="365"/>
        <v/>
      </c>
      <c r="DX1402" t="str">
        <f t="shared" si="366"/>
        <v/>
      </c>
      <c r="DY1402" t="str">
        <f t="shared" si="367"/>
        <v/>
      </c>
      <c r="DZ1402" t="str">
        <f t="shared" si="368"/>
        <v/>
      </c>
      <c r="EA1402" t="str">
        <f t="shared" si="369"/>
        <v/>
      </c>
      <c r="EB1402" t="str">
        <f t="shared" si="370"/>
        <v/>
      </c>
      <c r="EC1402" t="str">
        <f t="shared" si="371"/>
        <v/>
      </c>
      <c r="ED1402" t="str">
        <f t="shared" si="372"/>
        <v/>
      </c>
      <c r="EE1402" t="str">
        <f t="shared" si="373"/>
        <v/>
      </c>
      <c r="EF1402" t="str">
        <f t="shared" si="374"/>
        <v/>
      </c>
      <c r="EG1402" t="str">
        <f t="shared" si="375"/>
        <v/>
      </c>
      <c r="EH1402" t="str">
        <f t="shared" si="376"/>
        <v/>
      </c>
      <c r="EI1402" t="str">
        <f t="shared" si="377"/>
        <v/>
      </c>
      <c r="EJ1402" t="str">
        <f t="shared" si="378"/>
        <v/>
      </c>
      <c r="EK1402" t="str">
        <f t="shared" si="379"/>
        <v/>
      </c>
      <c r="EL1402" t="str">
        <f t="shared" si="380"/>
        <v/>
      </c>
      <c r="EM1402" t="str">
        <f t="shared" si="381"/>
        <v/>
      </c>
      <c r="EN1402" t="str">
        <f t="shared" si="382"/>
        <v/>
      </c>
    </row>
    <row r="1403" spans="91:144">
      <c r="CM1403" t="str">
        <f t="shared" si="329"/>
        <v/>
      </c>
      <c r="CN1403" t="str">
        <f t="shared" si="330"/>
        <v/>
      </c>
      <c r="CO1403" t="str">
        <f t="shared" si="331"/>
        <v/>
      </c>
      <c r="CP1403" t="str">
        <f t="shared" si="332"/>
        <v/>
      </c>
      <c r="CQ1403" t="str">
        <f t="shared" si="333"/>
        <v/>
      </c>
      <c r="CR1403" t="str">
        <f t="shared" si="334"/>
        <v/>
      </c>
      <c r="CS1403" t="str">
        <f t="shared" si="335"/>
        <v/>
      </c>
      <c r="CT1403" t="str">
        <f t="shared" si="336"/>
        <v/>
      </c>
      <c r="CU1403" t="str">
        <f t="shared" si="337"/>
        <v/>
      </c>
      <c r="CV1403" t="str">
        <f t="shared" si="338"/>
        <v/>
      </c>
      <c r="CW1403" t="str">
        <f t="shared" si="339"/>
        <v/>
      </c>
      <c r="CX1403" t="str">
        <f t="shared" si="340"/>
        <v/>
      </c>
      <c r="CY1403" t="str">
        <f t="shared" si="341"/>
        <v/>
      </c>
      <c r="CZ1403" t="str">
        <f t="shared" si="342"/>
        <v/>
      </c>
      <c r="DA1403" t="str">
        <f t="shared" si="343"/>
        <v/>
      </c>
      <c r="DB1403" t="str">
        <f t="shared" si="344"/>
        <v/>
      </c>
      <c r="DC1403" t="str">
        <f t="shared" si="345"/>
        <v/>
      </c>
      <c r="DD1403" t="str">
        <f t="shared" si="346"/>
        <v/>
      </c>
      <c r="DE1403" t="str">
        <f t="shared" si="347"/>
        <v/>
      </c>
      <c r="DF1403" t="str">
        <f t="shared" si="348"/>
        <v/>
      </c>
      <c r="DG1403" t="str">
        <f t="shared" si="349"/>
        <v/>
      </c>
      <c r="DH1403" t="str">
        <f t="shared" si="350"/>
        <v/>
      </c>
      <c r="DI1403" t="str">
        <f t="shared" si="351"/>
        <v/>
      </c>
      <c r="DJ1403" t="str">
        <f t="shared" si="352"/>
        <v/>
      </c>
      <c r="DK1403" t="str">
        <f t="shared" si="353"/>
        <v/>
      </c>
      <c r="DL1403" t="str">
        <f t="shared" si="354"/>
        <v/>
      </c>
      <c r="DM1403" t="str">
        <f t="shared" si="355"/>
        <v/>
      </c>
      <c r="DN1403" t="str">
        <f t="shared" si="356"/>
        <v/>
      </c>
      <c r="DO1403" t="str">
        <f t="shared" si="357"/>
        <v/>
      </c>
      <c r="DP1403" t="str">
        <f t="shared" si="358"/>
        <v/>
      </c>
      <c r="DQ1403" t="str">
        <f t="shared" si="359"/>
        <v/>
      </c>
      <c r="DR1403" t="str">
        <f t="shared" si="360"/>
        <v/>
      </c>
      <c r="DS1403" t="str">
        <f t="shared" si="361"/>
        <v/>
      </c>
      <c r="DT1403" t="str">
        <f t="shared" si="362"/>
        <v/>
      </c>
      <c r="DU1403" t="str">
        <f t="shared" si="363"/>
        <v/>
      </c>
      <c r="DV1403" t="str">
        <f t="shared" si="364"/>
        <v/>
      </c>
      <c r="DW1403" t="str">
        <f t="shared" si="365"/>
        <v/>
      </c>
      <c r="DX1403" t="str">
        <f t="shared" si="366"/>
        <v/>
      </c>
      <c r="DY1403" t="str">
        <f t="shared" si="367"/>
        <v/>
      </c>
      <c r="DZ1403" t="str">
        <f t="shared" si="368"/>
        <v/>
      </c>
      <c r="EA1403" t="str">
        <f t="shared" si="369"/>
        <v/>
      </c>
      <c r="EB1403" t="str">
        <f t="shared" si="370"/>
        <v/>
      </c>
      <c r="EC1403" t="str">
        <f t="shared" si="371"/>
        <v/>
      </c>
      <c r="ED1403" t="str">
        <f t="shared" si="372"/>
        <v/>
      </c>
      <c r="EE1403" t="str">
        <f t="shared" si="373"/>
        <v/>
      </c>
      <c r="EF1403" t="str">
        <f t="shared" si="374"/>
        <v/>
      </c>
      <c r="EG1403" t="str">
        <f t="shared" si="375"/>
        <v/>
      </c>
      <c r="EH1403" t="str">
        <f t="shared" si="376"/>
        <v/>
      </c>
      <c r="EI1403" t="str">
        <f t="shared" si="377"/>
        <v/>
      </c>
      <c r="EJ1403" t="str">
        <f t="shared" si="378"/>
        <v/>
      </c>
      <c r="EK1403" t="str">
        <f t="shared" si="379"/>
        <v/>
      </c>
      <c r="EL1403" t="str">
        <f t="shared" si="380"/>
        <v/>
      </c>
      <c r="EM1403" t="str">
        <f t="shared" si="381"/>
        <v/>
      </c>
      <c r="EN1403" t="str">
        <f t="shared" si="382"/>
        <v/>
      </c>
    </row>
    <row r="1404" spans="91:144">
      <c r="CM1404" t="str">
        <f t="shared" si="329"/>
        <v/>
      </c>
      <c r="CN1404" t="str">
        <f t="shared" si="330"/>
        <v/>
      </c>
      <c r="CO1404" t="str">
        <f t="shared" si="331"/>
        <v/>
      </c>
      <c r="CP1404" t="str">
        <f t="shared" si="332"/>
        <v/>
      </c>
      <c r="CQ1404" t="str">
        <f t="shared" si="333"/>
        <v/>
      </c>
      <c r="CR1404" t="str">
        <f t="shared" si="334"/>
        <v/>
      </c>
      <c r="CS1404" t="str">
        <f t="shared" si="335"/>
        <v/>
      </c>
      <c r="CT1404" t="str">
        <f t="shared" si="336"/>
        <v/>
      </c>
      <c r="CU1404" t="str">
        <f t="shared" si="337"/>
        <v/>
      </c>
      <c r="CV1404" t="str">
        <f t="shared" si="338"/>
        <v/>
      </c>
      <c r="CW1404" t="str">
        <f t="shared" si="339"/>
        <v/>
      </c>
      <c r="CX1404" t="str">
        <f t="shared" si="340"/>
        <v/>
      </c>
      <c r="CY1404" t="str">
        <f t="shared" si="341"/>
        <v/>
      </c>
      <c r="CZ1404" t="str">
        <f t="shared" si="342"/>
        <v/>
      </c>
      <c r="DA1404" t="str">
        <f t="shared" si="343"/>
        <v/>
      </c>
      <c r="DB1404" t="str">
        <f t="shared" si="344"/>
        <v/>
      </c>
      <c r="DC1404" t="str">
        <f t="shared" si="345"/>
        <v/>
      </c>
      <c r="DD1404" t="str">
        <f t="shared" si="346"/>
        <v/>
      </c>
      <c r="DE1404" t="str">
        <f t="shared" si="347"/>
        <v/>
      </c>
      <c r="DF1404" t="str">
        <f t="shared" si="348"/>
        <v/>
      </c>
      <c r="DG1404" t="str">
        <f t="shared" si="349"/>
        <v/>
      </c>
      <c r="DH1404" t="str">
        <f t="shared" si="350"/>
        <v/>
      </c>
      <c r="DI1404" t="str">
        <f t="shared" si="351"/>
        <v/>
      </c>
      <c r="DJ1404" t="str">
        <f t="shared" si="352"/>
        <v/>
      </c>
      <c r="DK1404" t="str">
        <f t="shared" si="353"/>
        <v/>
      </c>
      <c r="DL1404" t="str">
        <f t="shared" si="354"/>
        <v/>
      </c>
      <c r="DM1404" t="str">
        <f t="shared" si="355"/>
        <v/>
      </c>
      <c r="DN1404" t="str">
        <f t="shared" si="356"/>
        <v/>
      </c>
      <c r="DO1404" t="str">
        <f t="shared" si="357"/>
        <v/>
      </c>
      <c r="DP1404" t="str">
        <f t="shared" si="358"/>
        <v/>
      </c>
      <c r="DQ1404" t="str">
        <f t="shared" si="359"/>
        <v/>
      </c>
      <c r="DR1404" t="str">
        <f t="shared" si="360"/>
        <v/>
      </c>
      <c r="DS1404" t="str">
        <f t="shared" si="361"/>
        <v/>
      </c>
      <c r="DT1404" t="str">
        <f t="shared" si="362"/>
        <v/>
      </c>
      <c r="DU1404" t="str">
        <f t="shared" si="363"/>
        <v/>
      </c>
      <c r="DV1404" t="str">
        <f t="shared" si="364"/>
        <v/>
      </c>
      <c r="DW1404" t="str">
        <f t="shared" si="365"/>
        <v/>
      </c>
      <c r="DX1404" t="str">
        <f t="shared" si="366"/>
        <v/>
      </c>
      <c r="DY1404" t="str">
        <f t="shared" si="367"/>
        <v/>
      </c>
      <c r="DZ1404" t="str">
        <f t="shared" si="368"/>
        <v/>
      </c>
      <c r="EA1404" t="str">
        <f t="shared" si="369"/>
        <v/>
      </c>
      <c r="EB1404" t="str">
        <f t="shared" si="370"/>
        <v/>
      </c>
      <c r="EC1404" t="str">
        <f t="shared" si="371"/>
        <v/>
      </c>
      <c r="ED1404" t="str">
        <f t="shared" si="372"/>
        <v/>
      </c>
      <c r="EE1404" t="str">
        <f t="shared" si="373"/>
        <v/>
      </c>
      <c r="EF1404" t="str">
        <f t="shared" si="374"/>
        <v/>
      </c>
      <c r="EG1404" t="str">
        <f t="shared" si="375"/>
        <v/>
      </c>
      <c r="EH1404" t="str">
        <f t="shared" si="376"/>
        <v/>
      </c>
      <c r="EI1404" t="str">
        <f t="shared" si="377"/>
        <v/>
      </c>
      <c r="EJ1404" t="str">
        <f t="shared" si="378"/>
        <v/>
      </c>
      <c r="EK1404" t="str">
        <f t="shared" si="379"/>
        <v/>
      </c>
      <c r="EL1404" t="str">
        <f t="shared" si="380"/>
        <v/>
      </c>
      <c r="EM1404" t="str">
        <f t="shared" si="381"/>
        <v/>
      </c>
      <c r="EN1404" t="str">
        <f t="shared" si="382"/>
        <v/>
      </c>
    </row>
    <row r="1405" spans="91:144">
      <c r="CM1405" t="str">
        <f t="shared" si="329"/>
        <v/>
      </c>
      <c r="CN1405" t="str">
        <f t="shared" si="330"/>
        <v/>
      </c>
      <c r="CO1405" t="str">
        <f t="shared" si="331"/>
        <v/>
      </c>
      <c r="CP1405" t="str">
        <f t="shared" si="332"/>
        <v/>
      </c>
      <c r="CQ1405" t="str">
        <f t="shared" si="333"/>
        <v/>
      </c>
      <c r="CR1405" t="str">
        <f t="shared" si="334"/>
        <v/>
      </c>
      <c r="CS1405" t="str">
        <f t="shared" si="335"/>
        <v/>
      </c>
      <c r="CT1405" t="str">
        <f t="shared" si="336"/>
        <v/>
      </c>
      <c r="CU1405" t="str">
        <f t="shared" si="337"/>
        <v/>
      </c>
      <c r="CV1405" t="str">
        <f t="shared" si="338"/>
        <v/>
      </c>
      <c r="CW1405" t="str">
        <f t="shared" si="339"/>
        <v/>
      </c>
      <c r="CX1405" t="str">
        <f t="shared" si="340"/>
        <v/>
      </c>
      <c r="CY1405" t="str">
        <f t="shared" si="341"/>
        <v/>
      </c>
      <c r="CZ1405" t="str">
        <f t="shared" si="342"/>
        <v/>
      </c>
      <c r="DA1405" t="str">
        <f t="shared" si="343"/>
        <v/>
      </c>
      <c r="DB1405" t="str">
        <f t="shared" si="344"/>
        <v/>
      </c>
      <c r="DC1405" t="str">
        <f t="shared" si="345"/>
        <v/>
      </c>
      <c r="DD1405" t="str">
        <f t="shared" si="346"/>
        <v/>
      </c>
      <c r="DE1405" t="str">
        <f t="shared" si="347"/>
        <v/>
      </c>
      <c r="DF1405" t="str">
        <f t="shared" si="348"/>
        <v/>
      </c>
      <c r="DG1405" t="str">
        <f t="shared" si="349"/>
        <v/>
      </c>
      <c r="DH1405" t="str">
        <f t="shared" si="350"/>
        <v/>
      </c>
      <c r="DI1405" t="str">
        <f t="shared" si="351"/>
        <v/>
      </c>
      <c r="DJ1405" t="str">
        <f t="shared" si="352"/>
        <v/>
      </c>
      <c r="DK1405" t="str">
        <f t="shared" si="353"/>
        <v/>
      </c>
      <c r="DL1405" t="str">
        <f t="shared" si="354"/>
        <v/>
      </c>
      <c r="DM1405" t="str">
        <f t="shared" si="355"/>
        <v/>
      </c>
      <c r="DN1405" t="str">
        <f t="shared" si="356"/>
        <v/>
      </c>
      <c r="DO1405" t="str">
        <f t="shared" si="357"/>
        <v/>
      </c>
      <c r="DP1405" t="str">
        <f t="shared" si="358"/>
        <v/>
      </c>
      <c r="DQ1405" t="str">
        <f t="shared" si="359"/>
        <v/>
      </c>
      <c r="DR1405" t="str">
        <f t="shared" si="360"/>
        <v/>
      </c>
      <c r="DS1405" t="str">
        <f t="shared" si="361"/>
        <v/>
      </c>
      <c r="DT1405" t="str">
        <f t="shared" si="362"/>
        <v/>
      </c>
      <c r="DU1405" t="str">
        <f t="shared" si="363"/>
        <v/>
      </c>
      <c r="DV1405" t="str">
        <f t="shared" si="364"/>
        <v/>
      </c>
      <c r="DW1405" t="str">
        <f t="shared" si="365"/>
        <v/>
      </c>
      <c r="DX1405" t="str">
        <f t="shared" si="366"/>
        <v/>
      </c>
      <c r="DY1405" t="str">
        <f t="shared" si="367"/>
        <v/>
      </c>
      <c r="DZ1405" t="str">
        <f t="shared" si="368"/>
        <v/>
      </c>
      <c r="EA1405" t="str">
        <f t="shared" si="369"/>
        <v/>
      </c>
      <c r="EB1405" t="str">
        <f t="shared" si="370"/>
        <v/>
      </c>
      <c r="EC1405" t="str">
        <f t="shared" si="371"/>
        <v/>
      </c>
      <c r="ED1405" t="str">
        <f t="shared" si="372"/>
        <v/>
      </c>
      <c r="EE1405" t="str">
        <f t="shared" si="373"/>
        <v/>
      </c>
      <c r="EF1405" t="str">
        <f t="shared" si="374"/>
        <v/>
      </c>
      <c r="EG1405" t="str">
        <f t="shared" si="375"/>
        <v/>
      </c>
      <c r="EH1405" t="str">
        <f t="shared" si="376"/>
        <v/>
      </c>
      <c r="EI1405" t="str">
        <f t="shared" si="377"/>
        <v/>
      </c>
      <c r="EJ1405" t="str">
        <f t="shared" si="378"/>
        <v/>
      </c>
      <c r="EK1405" t="str">
        <f t="shared" si="379"/>
        <v/>
      </c>
      <c r="EL1405" t="str">
        <f t="shared" si="380"/>
        <v/>
      </c>
      <c r="EM1405" t="str">
        <f t="shared" si="381"/>
        <v/>
      </c>
      <c r="EN1405" t="str">
        <f t="shared" si="382"/>
        <v/>
      </c>
    </row>
    <row r="1406" spans="91:144">
      <c r="CM1406" t="str">
        <f t="shared" si="329"/>
        <v/>
      </c>
      <c r="CN1406" t="str">
        <f t="shared" si="330"/>
        <v/>
      </c>
      <c r="CO1406" t="str">
        <f t="shared" si="331"/>
        <v/>
      </c>
      <c r="CP1406" t="str">
        <f t="shared" si="332"/>
        <v/>
      </c>
      <c r="CQ1406" t="str">
        <f t="shared" si="333"/>
        <v/>
      </c>
      <c r="CR1406" t="str">
        <f t="shared" si="334"/>
        <v/>
      </c>
      <c r="CS1406" t="str">
        <f t="shared" si="335"/>
        <v/>
      </c>
      <c r="CT1406" t="str">
        <f t="shared" si="336"/>
        <v/>
      </c>
      <c r="CU1406" t="str">
        <f t="shared" si="337"/>
        <v/>
      </c>
      <c r="CV1406" t="str">
        <f t="shared" si="338"/>
        <v/>
      </c>
      <c r="CW1406" t="str">
        <f t="shared" si="339"/>
        <v/>
      </c>
      <c r="CX1406" t="str">
        <f t="shared" si="340"/>
        <v/>
      </c>
      <c r="CY1406" t="str">
        <f t="shared" si="341"/>
        <v/>
      </c>
      <c r="CZ1406" t="str">
        <f t="shared" si="342"/>
        <v/>
      </c>
      <c r="DA1406" t="str">
        <f t="shared" si="343"/>
        <v/>
      </c>
      <c r="DB1406" t="str">
        <f t="shared" si="344"/>
        <v/>
      </c>
      <c r="DC1406" t="str">
        <f t="shared" si="345"/>
        <v/>
      </c>
      <c r="DD1406" t="str">
        <f t="shared" si="346"/>
        <v/>
      </c>
      <c r="DE1406" t="str">
        <f t="shared" si="347"/>
        <v/>
      </c>
      <c r="DF1406" t="str">
        <f t="shared" si="348"/>
        <v/>
      </c>
      <c r="DG1406" t="str">
        <f t="shared" si="349"/>
        <v/>
      </c>
      <c r="DH1406" t="str">
        <f t="shared" si="350"/>
        <v/>
      </c>
      <c r="DI1406" t="str">
        <f t="shared" si="351"/>
        <v/>
      </c>
      <c r="DJ1406" t="str">
        <f t="shared" si="352"/>
        <v/>
      </c>
      <c r="DK1406" t="str">
        <f t="shared" si="353"/>
        <v/>
      </c>
      <c r="DL1406" t="str">
        <f t="shared" si="354"/>
        <v/>
      </c>
      <c r="DM1406" t="str">
        <f t="shared" si="355"/>
        <v/>
      </c>
      <c r="DN1406" t="str">
        <f t="shared" si="356"/>
        <v/>
      </c>
      <c r="DO1406" t="str">
        <f t="shared" si="357"/>
        <v/>
      </c>
      <c r="DP1406" t="str">
        <f t="shared" si="358"/>
        <v/>
      </c>
      <c r="DQ1406" t="str">
        <f t="shared" si="359"/>
        <v/>
      </c>
      <c r="DR1406" t="str">
        <f t="shared" si="360"/>
        <v/>
      </c>
      <c r="DS1406" t="str">
        <f t="shared" si="361"/>
        <v/>
      </c>
      <c r="DT1406" t="str">
        <f t="shared" si="362"/>
        <v/>
      </c>
      <c r="DU1406" t="str">
        <f t="shared" si="363"/>
        <v/>
      </c>
      <c r="DV1406" t="str">
        <f t="shared" si="364"/>
        <v/>
      </c>
      <c r="DW1406" t="str">
        <f t="shared" si="365"/>
        <v/>
      </c>
      <c r="DX1406" t="str">
        <f t="shared" si="366"/>
        <v/>
      </c>
      <c r="DY1406" t="str">
        <f t="shared" si="367"/>
        <v/>
      </c>
      <c r="DZ1406" t="str">
        <f t="shared" si="368"/>
        <v/>
      </c>
      <c r="EA1406" t="str">
        <f t="shared" si="369"/>
        <v/>
      </c>
      <c r="EB1406" t="str">
        <f t="shared" si="370"/>
        <v/>
      </c>
      <c r="EC1406" t="str">
        <f t="shared" si="371"/>
        <v/>
      </c>
      <c r="ED1406" t="str">
        <f t="shared" si="372"/>
        <v/>
      </c>
      <c r="EE1406" t="str">
        <f t="shared" si="373"/>
        <v/>
      </c>
      <c r="EF1406" t="str">
        <f t="shared" si="374"/>
        <v/>
      </c>
      <c r="EG1406" t="str">
        <f t="shared" si="375"/>
        <v/>
      </c>
      <c r="EH1406" t="str">
        <f t="shared" si="376"/>
        <v/>
      </c>
      <c r="EI1406" t="str">
        <f t="shared" si="377"/>
        <v/>
      </c>
      <c r="EJ1406" t="str">
        <f t="shared" si="378"/>
        <v/>
      </c>
      <c r="EK1406" t="str">
        <f t="shared" si="379"/>
        <v/>
      </c>
      <c r="EL1406" t="str">
        <f t="shared" si="380"/>
        <v/>
      </c>
      <c r="EM1406" t="str">
        <f t="shared" si="381"/>
        <v/>
      </c>
      <c r="EN1406" t="str">
        <f t="shared" si="382"/>
        <v/>
      </c>
    </row>
    <row r="1407" spans="91:144">
      <c r="CM1407" t="str">
        <f t="shared" si="329"/>
        <v/>
      </c>
      <c r="CN1407" t="str">
        <f t="shared" si="330"/>
        <v/>
      </c>
      <c r="CO1407" t="str">
        <f t="shared" si="331"/>
        <v/>
      </c>
      <c r="CP1407" t="str">
        <f t="shared" si="332"/>
        <v/>
      </c>
      <c r="CQ1407" t="str">
        <f t="shared" si="333"/>
        <v/>
      </c>
      <c r="CR1407" t="str">
        <f t="shared" si="334"/>
        <v/>
      </c>
      <c r="CS1407" t="str">
        <f t="shared" si="335"/>
        <v/>
      </c>
      <c r="CT1407" t="str">
        <f t="shared" si="336"/>
        <v/>
      </c>
      <c r="CU1407" t="str">
        <f t="shared" si="337"/>
        <v/>
      </c>
      <c r="CV1407" t="str">
        <f t="shared" si="338"/>
        <v/>
      </c>
      <c r="CW1407" t="str">
        <f t="shared" si="339"/>
        <v/>
      </c>
      <c r="CX1407" t="str">
        <f t="shared" si="340"/>
        <v/>
      </c>
      <c r="CY1407" t="str">
        <f t="shared" si="341"/>
        <v/>
      </c>
      <c r="CZ1407" t="str">
        <f t="shared" si="342"/>
        <v/>
      </c>
      <c r="DA1407" t="str">
        <f t="shared" si="343"/>
        <v/>
      </c>
      <c r="DB1407" t="str">
        <f t="shared" si="344"/>
        <v/>
      </c>
      <c r="DC1407" t="str">
        <f t="shared" si="345"/>
        <v/>
      </c>
      <c r="DD1407" t="str">
        <f t="shared" si="346"/>
        <v/>
      </c>
      <c r="DE1407" t="str">
        <f t="shared" si="347"/>
        <v/>
      </c>
      <c r="DF1407" t="str">
        <f t="shared" si="348"/>
        <v/>
      </c>
      <c r="DG1407" t="str">
        <f t="shared" si="349"/>
        <v/>
      </c>
      <c r="DH1407" t="str">
        <f t="shared" si="350"/>
        <v/>
      </c>
      <c r="DI1407" t="str">
        <f t="shared" si="351"/>
        <v/>
      </c>
      <c r="DJ1407" t="str">
        <f t="shared" si="352"/>
        <v/>
      </c>
      <c r="DK1407" t="str">
        <f t="shared" si="353"/>
        <v/>
      </c>
      <c r="DL1407" t="str">
        <f t="shared" si="354"/>
        <v/>
      </c>
      <c r="DM1407" t="str">
        <f t="shared" si="355"/>
        <v/>
      </c>
      <c r="DN1407" t="str">
        <f t="shared" si="356"/>
        <v/>
      </c>
      <c r="DO1407" t="str">
        <f t="shared" si="357"/>
        <v/>
      </c>
      <c r="DP1407" t="str">
        <f t="shared" si="358"/>
        <v/>
      </c>
      <c r="DQ1407" t="str">
        <f t="shared" si="359"/>
        <v/>
      </c>
      <c r="DR1407" t="str">
        <f t="shared" si="360"/>
        <v/>
      </c>
      <c r="DS1407" t="str">
        <f t="shared" si="361"/>
        <v/>
      </c>
      <c r="DT1407" t="str">
        <f t="shared" si="362"/>
        <v/>
      </c>
      <c r="DU1407" t="str">
        <f t="shared" si="363"/>
        <v/>
      </c>
      <c r="DV1407" t="str">
        <f t="shared" si="364"/>
        <v/>
      </c>
      <c r="DW1407" t="str">
        <f t="shared" si="365"/>
        <v/>
      </c>
      <c r="DX1407" t="str">
        <f t="shared" si="366"/>
        <v/>
      </c>
      <c r="DY1407" t="str">
        <f t="shared" si="367"/>
        <v/>
      </c>
      <c r="DZ1407" t="str">
        <f t="shared" si="368"/>
        <v/>
      </c>
      <c r="EA1407" t="str">
        <f t="shared" si="369"/>
        <v/>
      </c>
      <c r="EB1407" t="str">
        <f t="shared" si="370"/>
        <v/>
      </c>
      <c r="EC1407" t="str">
        <f t="shared" si="371"/>
        <v/>
      </c>
      <c r="ED1407" t="str">
        <f t="shared" si="372"/>
        <v/>
      </c>
      <c r="EE1407" t="str">
        <f t="shared" si="373"/>
        <v/>
      </c>
      <c r="EF1407" t="str">
        <f t="shared" si="374"/>
        <v/>
      </c>
      <c r="EG1407" t="str">
        <f t="shared" si="375"/>
        <v/>
      </c>
      <c r="EH1407" t="str">
        <f t="shared" si="376"/>
        <v/>
      </c>
      <c r="EI1407" t="str">
        <f t="shared" si="377"/>
        <v/>
      </c>
      <c r="EJ1407" t="str">
        <f t="shared" si="378"/>
        <v/>
      </c>
      <c r="EK1407" t="str">
        <f t="shared" si="379"/>
        <v/>
      </c>
      <c r="EL1407" t="str">
        <f t="shared" si="380"/>
        <v/>
      </c>
      <c r="EM1407" t="str">
        <f t="shared" si="381"/>
        <v/>
      </c>
      <c r="EN1407" t="str">
        <f t="shared" si="382"/>
        <v/>
      </c>
    </row>
    <row r="1408" spans="91:144">
      <c r="CM1408" t="str">
        <f t="shared" si="329"/>
        <v/>
      </c>
      <c r="CN1408" t="str">
        <f t="shared" si="330"/>
        <v/>
      </c>
      <c r="CO1408" t="str">
        <f t="shared" si="331"/>
        <v/>
      </c>
      <c r="CP1408" t="str">
        <f t="shared" si="332"/>
        <v/>
      </c>
      <c r="CQ1408" t="str">
        <f t="shared" si="333"/>
        <v/>
      </c>
      <c r="CR1408" t="str">
        <f t="shared" si="334"/>
        <v/>
      </c>
      <c r="CS1408" t="str">
        <f t="shared" si="335"/>
        <v/>
      </c>
      <c r="CT1408" t="str">
        <f t="shared" si="336"/>
        <v/>
      </c>
      <c r="CU1408" t="str">
        <f t="shared" si="337"/>
        <v/>
      </c>
      <c r="CV1408" t="str">
        <f t="shared" si="338"/>
        <v/>
      </c>
      <c r="CW1408" t="str">
        <f t="shared" si="339"/>
        <v/>
      </c>
      <c r="CX1408" t="str">
        <f t="shared" si="340"/>
        <v/>
      </c>
      <c r="CY1408" t="str">
        <f t="shared" si="341"/>
        <v/>
      </c>
      <c r="CZ1408" t="str">
        <f t="shared" si="342"/>
        <v/>
      </c>
      <c r="DA1408" t="str">
        <f t="shared" si="343"/>
        <v/>
      </c>
      <c r="DB1408" t="str">
        <f t="shared" si="344"/>
        <v/>
      </c>
      <c r="DC1408" t="str">
        <f t="shared" si="345"/>
        <v/>
      </c>
      <c r="DD1408" t="str">
        <f t="shared" si="346"/>
        <v/>
      </c>
      <c r="DE1408" t="str">
        <f t="shared" si="347"/>
        <v/>
      </c>
      <c r="DF1408" t="str">
        <f t="shared" si="348"/>
        <v/>
      </c>
      <c r="DG1408" t="str">
        <f t="shared" si="349"/>
        <v/>
      </c>
      <c r="DH1408" t="str">
        <f t="shared" si="350"/>
        <v/>
      </c>
      <c r="DI1408" t="str">
        <f t="shared" si="351"/>
        <v/>
      </c>
      <c r="DJ1408" t="str">
        <f t="shared" si="352"/>
        <v/>
      </c>
      <c r="DK1408" t="str">
        <f t="shared" si="353"/>
        <v/>
      </c>
      <c r="DL1408" t="str">
        <f t="shared" si="354"/>
        <v/>
      </c>
      <c r="DM1408" t="str">
        <f t="shared" si="355"/>
        <v/>
      </c>
      <c r="DN1408" t="str">
        <f t="shared" si="356"/>
        <v/>
      </c>
      <c r="DO1408" t="str">
        <f t="shared" si="357"/>
        <v/>
      </c>
      <c r="DP1408" t="str">
        <f t="shared" si="358"/>
        <v/>
      </c>
      <c r="DQ1408" t="str">
        <f t="shared" si="359"/>
        <v/>
      </c>
      <c r="DR1408" t="str">
        <f t="shared" si="360"/>
        <v/>
      </c>
      <c r="DS1408" t="str">
        <f t="shared" si="361"/>
        <v/>
      </c>
      <c r="DT1408" t="str">
        <f t="shared" si="362"/>
        <v/>
      </c>
      <c r="DU1408" t="str">
        <f t="shared" si="363"/>
        <v/>
      </c>
      <c r="DV1408" t="str">
        <f t="shared" si="364"/>
        <v/>
      </c>
      <c r="DW1408" t="str">
        <f t="shared" si="365"/>
        <v/>
      </c>
      <c r="DX1408" t="str">
        <f t="shared" si="366"/>
        <v/>
      </c>
      <c r="DY1408" t="str">
        <f t="shared" si="367"/>
        <v/>
      </c>
      <c r="DZ1408" t="str">
        <f t="shared" si="368"/>
        <v/>
      </c>
      <c r="EA1408" t="str">
        <f t="shared" si="369"/>
        <v/>
      </c>
      <c r="EB1408" t="str">
        <f t="shared" si="370"/>
        <v/>
      </c>
      <c r="EC1408" t="str">
        <f t="shared" si="371"/>
        <v/>
      </c>
      <c r="ED1408" t="str">
        <f t="shared" si="372"/>
        <v/>
      </c>
      <c r="EE1408" t="str">
        <f t="shared" si="373"/>
        <v/>
      </c>
      <c r="EF1408" t="str">
        <f t="shared" si="374"/>
        <v/>
      </c>
      <c r="EG1408" t="str">
        <f t="shared" si="375"/>
        <v/>
      </c>
      <c r="EH1408" t="str">
        <f t="shared" si="376"/>
        <v/>
      </c>
      <c r="EI1408" t="str">
        <f t="shared" si="377"/>
        <v/>
      </c>
      <c r="EJ1408" t="str">
        <f t="shared" si="378"/>
        <v/>
      </c>
      <c r="EK1408" t="str">
        <f t="shared" si="379"/>
        <v/>
      </c>
      <c r="EL1408" t="str">
        <f t="shared" si="380"/>
        <v/>
      </c>
      <c r="EM1408" t="str">
        <f t="shared" si="381"/>
        <v/>
      </c>
      <c r="EN1408" t="str">
        <f t="shared" si="382"/>
        <v/>
      </c>
    </row>
    <row r="1409" spans="91:144">
      <c r="CM1409" t="str">
        <f t="shared" si="329"/>
        <v/>
      </c>
      <c r="CN1409" t="str">
        <f t="shared" si="330"/>
        <v/>
      </c>
      <c r="CO1409" t="str">
        <f t="shared" si="331"/>
        <v/>
      </c>
      <c r="CP1409" t="str">
        <f t="shared" si="332"/>
        <v/>
      </c>
      <c r="CQ1409" t="str">
        <f t="shared" si="333"/>
        <v/>
      </c>
      <c r="CR1409" t="str">
        <f t="shared" si="334"/>
        <v/>
      </c>
      <c r="CS1409" t="str">
        <f t="shared" si="335"/>
        <v/>
      </c>
      <c r="CT1409" t="str">
        <f t="shared" si="336"/>
        <v/>
      </c>
      <c r="CU1409" t="str">
        <f t="shared" si="337"/>
        <v/>
      </c>
      <c r="CV1409" t="str">
        <f t="shared" si="338"/>
        <v/>
      </c>
      <c r="CW1409" t="str">
        <f t="shared" si="339"/>
        <v/>
      </c>
      <c r="CX1409" t="str">
        <f t="shared" si="340"/>
        <v/>
      </c>
      <c r="CY1409" t="str">
        <f t="shared" si="341"/>
        <v/>
      </c>
      <c r="CZ1409" t="str">
        <f t="shared" si="342"/>
        <v/>
      </c>
      <c r="DA1409" t="str">
        <f t="shared" si="343"/>
        <v/>
      </c>
      <c r="DB1409" t="str">
        <f t="shared" si="344"/>
        <v/>
      </c>
      <c r="DC1409" t="str">
        <f t="shared" si="345"/>
        <v/>
      </c>
      <c r="DD1409" t="str">
        <f t="shared" si="346"/>
        <v/>
      </c>
      <c r="DE1409" t="str">
        <f t="shared" si="347"/>
        <v/>
      </c>
      <c r="DF1409" t="str">
        <f t="shared" si="348"/>
        <v/>
      </c>
      <c r="DG1409" t="str">
        <f t="shared" si="349"/>
        <v/>
      </c>
      <c r="DH1409" t="str">
        <f t="shared" si="350"/>
        <v/>
      </c>
      <c r="DI1409" t="str">
        <f t="shared" si="351"/>
        <v/>
      </c>
      <c r="DJ1409" t="str">
        <f t="shared" si="352"/>
        <v/>
      </c>
      <c r="DK1409" t="str">
        <f t="shared" si="353"/>
        <v/>
      </c>
      <c r="DL1409" t="str">
        <f t="shared" si="354"/>
        <v/>
      </c>
      <c r="DM1409" t="str">
        <f t="shared" si="355"/>
        <v/>
      </c>
      <c r="DN1409" t="str">
        <f t="shared" si="356"/>
        <v/>
      </c>
      <c r="DO1409" t="str">
        <f t="shared" si="357"/>
        <v/>
      </c>
      <c r="DP1409" t="str">
        <f t="shared" si="358"/>
        <v/>
      </c>
      <c r="DQ1409" t="str">
        <f t="shared" si="359"/>
        <v/>
      </c>
      <c r="DR1409" t="str">
        <f t="shared" si="360"/>
        <v/>
      </c>
      <c r="DS1409" t="str">
        <f t="shared" si="361"/>
        <v/>
      </c>
      <c r="DT1409" t="str">
        <f t="shared" si="362"/>
        <v/>
      </c>
      <c r="DU1409" t="str">
        <f t="shared" si="363"/>
        <v/>
      </c>
      <c r="DV1409" t="str">
        <f t="shared" si="364"/>
        <v/>
      </c>
      <c r="DW1409" t="str">
        <f t="shared" si="365"/>
        <v/>
      </c>
      <c r="DX1409" t="str">
        <f t="shared" si="366"/>
        <v/>
      </c>
      <c r="DY1409" t="str">
        <f t="shared" si="367"/>
        <v/>
      </c>
      <c r="DZ1409" t="str">
        <f t="shared" si="368"/>
        <v/>
      </c>
      <c r="EA1409" t="str">
        <f t="shared" si="369"/>
        <v/>
      </c>
      <c r="EB1409" t="str">
        <f t="shared" si="370"/>
        <v/>
      </c>
      <c r="EC1409" t="str">
        <f t="shared" si="371"/>
        <v/>
      </c>
      <c r="ED1409" t="str">
        <f t="shared" si="372"/>
        <v/>
      </c>
      <c r="EE1409" t="str">
        <f t="shared" si="373"/>
        <v/>
      </c>
      <c r="EF1409" t="str">
        <f t="shared" si="374"/>
        <v/>
      </c>
      <c r="EG1409" t="str">
        <f t="shared" si="375"/>
        <v/>
      </c>
      <c r="EH1409" t="str">
        <f t="shared" si="376"/>
        <v/>
      </c>
      <c r="EI1409" t="str">
        <f t="shared" si="377"/>
        <v/>
      </c>
      <c r="EJ1409" t="str">
        <f t="shared" si="378"/>
        <v/>
      </c>
      <c r="EK1409" t="str">
        <f t="shared" si="379"/>
        <v/>
      </c>
      <c r="EL1409" t="str">
        <f t="shared" si="380"/>
        <v/>
      </c>
      <c r="EM1409" t="str">
        <f t="shared" si="381"/>
        <v/>
      </c>
      <c r="EN1409" t="str">
        <f t="shared" si="382"/>
        <v/>
      </c>
    </row>
    <row r="1410" spans="91:144">
      <c r="CM1410" t="str">
        <f t="shared" si="329"/>
        <v/>
      </c>
      <c r="CN1410" t="str">
        <f t="shared" si="330"/>
        <v/>
      </c>
      <c r="CO1410" t="str">
        <f t="shared" si="331"/>
        <v/>
      </c>
      <c r="CP1410" t="str">
        <f t="shared" si="332"/>
        <v/>
      </c>
      <c r="CQ1410" t="str">
        <f t="shared" si="333"/>
        <v/>
      </c>
      <c r="CR1410" t="str">
        <f t="shared" si="334"/>
        <v/>
      </c>
      <c r="CS1410" t="str">
        <f t="shared" si="335"/>
        <v/>
      </c>
      <c r="CT1410" t="str">
        <f t="shared" si="336"/>
        <v/>
      </c>
      <c r="CU1410" t="str">
        <f t="shared" si="337"/>
        <v/>
      </c>
      <c r="CV1410" t="str">
        <f t="shared" si="338"/>
        <v/>
      </c>
      <c r="CW1410" t="str">
        <f t="shared" si="339"/>
        <v/>
      </c>
      <c r="CX1410" t="str">
        <f t="shared" si="340"/>
        <v/>
      </c>
      <c r="CY1410" t="str">
        <f t="shared" si="341"/>
        <v/>
      </c>
      <c r="CZ1410" t="str">
        <f t="shared" si="342"/>
        <v/>
      </c>
      <c r="DA1410" t="str">
        <f t="shared" si="343"/>
        <v/>
      </c>
      <c r="DB1410" t="str">
        <f t="shared" si="344"/>
        <v/>
      </c>
      <c r="DC1410" t="str">
        <f t="shared" si="345"/>
        <v/>
      </c>
      <c r="DD1410" t="str">
        <f t="shared" si="346"/>
        <v/>
      </c>
      <c r="DE1410" t="str">
        <f t="shared" si="347"/>
        <v/>
      </c>
      <c r="DF1410" t="str">
        <f t="shared" si="348"/>
        <v/>
      </c>
      <c r="DG1410" t="str">
        <f t="shared" si="349"/>
        <v/>
      </c>
      <c r="DH1410" t="str">
        <f t="shared" si="350"/>
        <v/>
      </c>
      <c r="DI1410" t="str">
        <f t="shared" si="351"/>
        <v/>
      </c>
      <c r="DJ1410" t="str">
        <f t="shared" si="352"/>
        <v/>
      </c>
      <c r="DK1410" t="str">
        <f t="shared" si="353"/>
        <v/>
      </c>
      <c r="DL1410" t="str">
        <f t="shared" si="354"/>
        <v/>
      </c>
      <c r="DM1410" t="str">
        <f t="shared" si="355"/>
        <v/>
      </c>
      <c r="DN1410" t="str">
        <f t="shared" si="356"/>
        <v/>
      </c>
      <c r="DO1410" t="str">
        <f t="shared" si="357"/>
        <v/>
      </c>
      <c r="DP1410" t="str">
        <f t="shared" si="358"/>
        <v/>
      </c>
      <c r="DQ1410" t="str">
        <f t="shared" si="359"/>
        <v/>
      </c>
      <c r="DR1410" t="str">
        <f t="shared" si="360"/>
        <v/>
      </c>
      <c r="DS1410" t="str">
        <f t="shared" si="361"/>
        <v/>
      </c>
      <c r="DT1410" t="str">
        <f t="shared" si="362"/>
        <v/>
      </c>
      <c r="DU1410" t="str">
        <f t="shared" si="363"/>
        <v/>
      </c>
      <c r="DV1410" t="str">
        <f t="shared" si="364"/>
        <v/>
      </c>
      <c r="DW1410" t="str">
        <f t="shared" si="365"/>
        <v/>
      </c>
      <c r="DX1410" t="str">
        <f t="shared" si="366"/>
        <v/>
      </c>
      <c r="DY1410" t="str">
        <f t="shared" si="367"/>
        <v/>
      </c>
      <c r="DZ1410" t="str">
        <f t="shared" si="368"/>
        <v/>
      </c>
      <c r="EA1410" t="str">
        <f t="shared" si="369"/>
        <v/>
      </c>
      <c r="EB1410" t="str">
        <f t="shared" si="370"/>
        <v/>
      </c>
      <c r="EC1410" t="str">
        <f t="shared" si="371"/>
        <v/>
      </c>
      <c r="ED1410" t="str">
        <f t="shared" si="372"/>
        <v/>
      </c>
      <c r="EE1410" t="str">
        <f t="shared" si="373"/>
        <v/>
      </c>
      <c r="EF1410" t="str">
        <f t="shared" si="374"/>
        <v/>
      </c>
      <c r="EG1410" t="str">
        <f t="shared" si="375"/>
        <v/>
      </c>
      <c r="EH1410" t="str">
        <f t="shared" si="376"/>
        <v/>
      </c>
      <c r="EI1410" t="str">
        <f t="shared" si="377"/>
        <v/>
      </c>
      <c r="EJ1410" t="str">
        <f t="shared" si="378"/>
        <v/>
      </c>
      <c r="EK1410" t="str">
        <f t="shared" si="379"/>
        <v/>
      </c>
      <c r="EL1410" t="str">
        <f t="shared" si="380"/>
        <v/>
      </c>
      <c r="EM1410" t="str">
        <f t="shared" si="381"/>
        <v/>
      </c>
      <c r="EN1410" t="str">
        <f t="shared" si="382"/>
        <v/>
      </c>
    </row>
    <row r="1411" spans="91:144">
      <c r="CM1411" t="str">
        <f t="shared" si="329"/>
        <v/>
      </c>
      <c r="CN1411" t="str">
        <f t="shared" si="330"/>
        <v/>
      </c>
      <c r="CO1411" t="str">
        <f t="shared" si="331"/>
        <v/>
      </c>
      <c r="CP1411" t="str">
        <f t="shared" si="332"/>
        <v/>
      </c>
      <c r="CQ1411" t="str">
        <f t="shared" si="333"/>
        <v/>
      </c>
      <c r="CR1411" t="str">
        <f t="shared" si="334"/>
        <v/>
      </c>
      <c r="CS1411" t="str">
        <f t="shared" si="335"/>
        <v/>
      </c>
      <c r="CT1411" t="str">
        <f t="shared" si="336"/>
        <v/>
      </c>
      <c r="CU1411" t="str">
        <f t="shared" si="337"/>
        <v/>
      </c>
      <c r="CV1411" t="str">
        <f t="shared" si="338"/>
        <v/>
      </c>
      <c r="CW1411" t="str">
        <f t="shared" si="339"/>
        <v/>
      </c>
      <c r="CX1411" t="str">
        <f t="shared" si="340"/>
        <v/>
      </c>
      <c r="CY1411" t="str">
        <f t="shared" si="341"/>
        <v/>
      </c>
      <c r="CZ1411" t="str">
        <f t="shared" si="342"/>
        <v/>
      </c>
      <c r="DA1411" t="str">
        <f t="shared" si="343"/>
        <v/>
      </c>
      <c r="DB1411" t="str">
        <f t="shared" si="344"/>
        <v/>
      </c>
      <c r="DC1411" t="str">
        <f t="shared" si="345"/>
        <v/>
      </c>
      <c r="DD1411" t="str">
        <f t="shared" si="346"/>
        <v/>
      </c>
      <c r="DE1411" t="str">
        <f t="shared" si="347"/>
        <v/>
      </c>
      <c r="DF1411" t="str">
        <f t="shared" si="348"/>
        <v/>
      </c>
      <c r="DG1411" t="str">
        <f t="shared" si="349"/>
        <v/>
      </c>
      <c r="DH1411" t="str">
        <f t="shared" si="350"/>
        <v/>
      </c>
      <c r="DI1411" t="str">
        <f t="shared" si="351"/>
        <v/>
      </c>
      <c r="DJ1411" t="str">
        <f t="shared" si="352"/>
        <v/>
      </c>
      <c r="DK1411" t="str">
        <f t="shared" si="353"/>
        <v/>
      </c>
      <c r="DL1411" t="str">
        <f t="shared" si="354"/>
        <v/>
      </c>
      <c r="DM1411" t="str">
        <f t="shared" si="355"/>
        <v/>
      </c>
      <c r="DN1411" t="str">
        <f t="shared" si="356"/>
        <v/>
      </c>
      <c r="DO1411" t="str">
        <f t="shared" si="357"/>
        <v/>
      </c>
      <c r="DP1411" t="str">
        <f t="shared" si="358"/>
        <v/>
      </c>
      <c r="DQ1411" t="str">
        <f t="shared" si="359"/>
        <v/>
      </c>
      <c r="DR1411" t="str">
        <f t="shared" si="360"/>
        <v/>
      </c>
      <c r="DS1411" t="str">
        <f t="shared" si="361"/>
        <v/>
      </c>
      <c r="DT1411" t="str">
        <f t="shared" si="362"/>
        <v/>
      </c>
      <c r="DU1411" t="str">
        <f t="shared" si="363"/>
        <v/>
      </c>
      <c r="DV1411" t="str">
        <f t="shared" si="364"/>
        <v/>
      </c>
      <c r="DW1411" t="str">
        <f t="shared" si="365"/>
        <v/>
      </c>
      <c r="DX1411" t="str">
        <f t="shared" si="366"/>
        <v/>
      </c>
      <c r="DY1411" t="str">
        <f t="shared" si="367"/>
        <v/>
      </c>
      <c r="DZ1411" t="str">
        <f t="shared" si="368"/>
        <v/>
      </c>
      <c r="EA1411" t="str">
        <f t="shared" si="369"/>
        <v/>
      </c>
      <c r="EB1411" t="str">
        <f t="shared" si="370"/>
        <v/>
      </c>
      <c r="EC1411" t="str">
        <f t="shared" si="371"/>
        <v/>
      </c>
      <c r="ED1411" t="str">
        <f t="shared" si="372"/>
        <v/>
      </c>
      <c r="EE1411" t="str">
        <f t="shared" si="373"/>
        <v/>
      </c>
      <c r="EF1411" t="str">
        <f t="shared" si="374"/>
        <v/>
      </c>
      <c r="EG1411" t="str">
        <f t="shared" si="375"/>
        <v/>
      </c>
      <c r="EH1411" t="str">
        <f t="shared" si="376"/>
        <v/>
      </c>
      <c r="EI1411" t="str">
        <f t="shared" si="377"/>
        <v/>
      </c>
      <c r="EJ1411" t="str">
        <f t="shared" si="378"/>
        <v/>
      </c>
      <c r="EK1411" t="str">
        <f t="shared" si="379"/>
        <v/>
      </c>
      <c r="EL1411" t="str">
        <f t="shared" si="380"/>
        <v/>
      </c>
      <c r="EM1411" t="str">
        <f t="shared" si="381"/>
        <v/>
      </c>
      <c r="EN1411" t="str">
        <f t="shared" si="382"/>
        <v/>
      </c>
    </row>
    <row r="1412" spans="91:144">
      <c r="CM1412" t="str">
        <f t="shared" si="329"/>
        <v/>
      </c>
      <c r="CN1412" t="str">
        <f t="shared" si="330"/>
        <v/>
      </c>
      <c r="CO1412" t="str">
        <f t="shared" si="331"/>
        <v/>
      </c>
      <c r="CP1412" t="str">
        <f t="shared" si="332"/>
        <v/>
      </c>
      <c r="CQ1412" t="str">
        <f t="shared" si="333"/>
        <v/>
      </c>
      <c r="CR1412" t="str">
        <f t="shared" si="334"/>
        <v/>
      </c>
      <c r="CS1412" t="str">
        <f t="shared" si="335"/>
        <v/>
      </c>
      <c r="CT1412" t="str">
        <f t="shared" si="336"/>
        <v/>
      </c>
      <c r="CU1412" t="str">
        <f t="shared" si="337"/>
        <v/>
      </c>
      <c r="CV1412" t="str">
        <f t="shared" si="338"/>
        <v/>
      </c>
      <c r="CW1412" t="str">
        <f t="shared" si="339"/>
        <v/>
      </c>
      <c r="CX1412" t="str">
        <f t="shared" si="340"/>
        <v/>
      </c>
      <c r="CY1412" t="str">
        <f t="shared" si="341"/>
        <v/>
      </c>
      <c r="CZ1412" t="str">
        <f t="shared" si="342"/>
        <v/>
      </c>
      <c r="DA1412" t="str">
        <f t="shared" si="343"/>
        <v/>
      </c>
      <c r="DB1412" t="str">
        <f t="shared" si="344"/>
        <v/>
      </c>
      <c r="DC1412" t="str">
        <f t="shared" si="345"/>
        <v/>
      </c>
      <c r="DD1412" t="str">
        <f t="shared" si="346"/>
        <v/>
      </c>
      <c r="DE1412" t="str">
        <f t="shared" si="347"/>
        <v/>
      </c>
      <c r="DF1412" t="str">
        <f t="shared" si="348"/>
        <v/>
      </c>
      <c r="DG1412" t="str">
        <f t="shared" si="349"/>
        <v/>
      </c>
      <c r="DH1412" t="str">
        <f t="shared" si="350"/>
        <v/>
      </c>
      <c r="DI1412" t="str">
        <f t="shared" si="351"/>
        <v/>
      </c>
      <c r="DJ1412" t="str">
        <f t="shared" si="352"/>
        <v/>
      </c>
      <c r="DK1412" t="str">
        <f t="shared" si="353"/>
        <v/>
      </c>
      <c r="DL1412" t="str">
        <f t="shared" si="354"/>
        <v/>
      </c>
      <c r="DM1412" t="str">
        <f t="shared" si="355"/>
        <v/>
      </c>
      <c r="DN1412" t="str">
        <f t="shared" si="356"/>
        <v/>
      </c>
      <c r="DO1412" t="str">
        <f t="shared" si="357"/>
        <v/>
      </c>
      <c r="DP1412" t="str">
        <f t="shared" si="358"/>
        <v/>
      </c>
      <c r="DQ1412" t="str">
        <f t="shared" si="359"/>
        <v/>
      </c>
      <c r="DR1412" t="str">
        <f t="shared" si="360"/>
        <v/>
      </c>
      <c r="DS1412" t="str">
        <f t="shared" si="361"/>
        <v/>
      </c>
      <c r="DT1412" t="str">
        <f t="shared" si="362"/>
        <v/>
      </c>
      <c r="DU1412" t="str">
        <f t="shared" si="363"/>
        <v/>
      </c>
      <c r="DV1412" t="str">
        <f t="shared" si="364"/>
        <v/>
      </c>
      <c r="DW1412" t="str">
        <f t="shared" si="365"/>
        <v/>
      </c>
      <c r="DX1412" t="str">
        <f t="shared" si="366"/>
        <v/>
      </c>
      <c r="DY1412" t="str">
        <f t="shared" si="367"/>
        <v/>
      </c>
      <c r="DZ1412" t="str">
        <f t="shared" si="368"/>
        <v/>
      </c>
      <c r="EA1412" t="str">
        <f t="shared" si="369"/>
        <v/>
      </c>
      <c r="EB1412" t="str">
        <f t="shared" si="370"/>
        <v/>
      </c>
      <c r="EC1412" t="str">
        <f t="shared" si="371"/>
        <v/>
      </c>
      <c r="ED1412" t="str">
        <f t="shared" si="372"/>
        <v/>
      </c>
      <c r="EE1412" t="str">
        <f t="shared" si="373"/>
        <v/>
      </c>
      <c r="EF1412" t="str">
        <f t="shared" si="374"/>
        <v/>
      </c>
      <c r="EG1412" t="str">
        <f t="shared" si="375"/>
        <v/>
      </c>
      <c r="EH1412" t="str">
        <f t="shared" si="376"/>
        <v/>
      </c>
      <c r="EI1412" t="str">
        <f t="shared" si="377"/>
        <v/>
      </c>
      <c r="EJ1412" t="str">
        <f t="shared" si="378"/>
        <v/>
      </c>
      <c r="EK1412" t="str">
        <f t="shared" si="379"/>
        <v/>
      </c>
      <c r="EL1412" t="str">
        <f t="shared" si="380"/>
        <v/>
      </c>
      <c r="EM1412" t="str">
        <f t="shared" si="381"/>
        <v/>
      </c>
      <c r="EN1412" t="str">
        <f t="shared" si="382"/>
        <v/>
      </c>
    </row>
    <row r="1413" spans="91:144">
      <c r="CM1413" t="str">
        <f t="shared" si="329"/>
        <v/>
      </c>
      <c r="CN1413" t="str">
        <f t="shared" si="330"/>
        <v/>
      </c>
      <c r="CO1413" t="str">
        <f t="shared" si="331"/>
        <v/>
      </c>
      <c r="CP1413" t="str">
        <f t="shared" si="332"/>
        <v/>
      </c>
      <c r="CQ1413" t="str">
        <f t="shared" si="333"/>
        <v/>
      </c>
      <c r="CR1413" t="str">
        <f t="shared" si="334"/>
        <v/>
      </c>
      <c r="CS1413" t="str">
        <f t="shared" si="335"/>
        <v/>
      </c>
      <c r="CT1413" t="str">
        <f t="shared" si="336"/>
        <v/>
      </c>
      <c r="CU1413" t="str">
        <f t="shared" si="337"/>
        <v/>
      </c>
      <c r="CV1413" t="str">
        <f t="shared" si="338"/>
        <v/>
      </c>
      <c r="CW1413" t="str">
        <f t="shared" si="339"/>
        <v/>
      </c>
      <c r="CX1413" t="str">
        <f t="shared" si="340"/>
        <v/>
      </c>
      <c r="CY1413" t="str">
        <f t="shared" si="341"/>
        <v/>
      </c>
      <c r="CZ1413" t="str">
        <f t="shared" si="342"/>
        <v/>
      </c>
      <c r="DA1413" t="str">
        <f t="shared" si="343"/>
        <v/>
      </c>
      <c r="DB1413" t="str">
        <f t="shared" si="344"/>
        <v/>
      </c>
      <c r="DC1413" t="str">
        <f t="shared" si="345"/>
        <v/>
      </c>
      <c r="DD1413" t="str">
        <f t="shared" si="346"/>
        <v/>
      </c>
      <c r="DE1413" t="str">
        <f t="shared" si="347"/>
        <v/>
      </c>
      <c r="DF1413" t="str">
        <f t="shared" si="348"/>
        <v/>
      </c>
      <c r="DG1413" t="str">
        <f t="shared" si="349"/>
        <v/>
      </c>
      <c r="DH1413" t="str">
        <f t="shared" si="350"/>
        <v/>
      </c>
      <c r="DI1413" t="str">
        <f t="shared" si="351"/>
        <v/>
      </c>
      <c r="DJ1413" t="str">
        <f t="shared" si="352"/>
        <v/>
      </c>
      <c r="DK1413" t="str">
        <f t="shared" si="353"/>
        <v/>
      </c>
      <c r="DL1413" t="str">
        <f t="shared" si="354"/>
        <v/>
      </c>
      <c r="DM1413" t="str">
        <f t="shared" si="355"/>
        <v/>
      </c>
      <c r="DN1413" t="str">
        <f t="shared" si="356"/>
        <v/>
      </c>
      <c r="DO1413" t="str">
        <f t="shared" si="357"/>
        <v/>
      </c>
      <c r="DP1413" t="str">
        <f t="shared" si="358"/>
        <v/>
      </c>
      <c r="DQ1413" t="str">
        <f t="shared" si="359"/>
        <v/>
      </c>
      <c r="DR1413" t="str">
        <f t="shared" si="360"/>
        <v/>
      </c>
      <c r="DS1413" t="str">
        <f t="shared" si="361"/>
        <v/>
      </c>
      <c r="DT1413" t="str">
        <f t="shared" si="362"/>
        <v/>
      </c>
      <c r="DU1413" t="str">
        <f t="shared" si="363"/>
        <v/>
      </c>
      <c r="DV1413" t="str">
        <f t="shared" si="364"/>
        <v/>
      </c>
      <c r="DW1413" t="str">
        <f t="shared" si="365"/>
        <v/>
      </c>
      <c r="DX1413" t="str">
        <f t="shared" si="366"/>
        <v/>
      </c>
      <c r="DY1413" t="str">
        <f t="shared" si="367"/>
        <v/>
      </c>
      <c r="DZ1413" t="str">
        <f t="shared" si="368"/>
        <v/>
      </c>
      <c r="EA1413" t="str">
        <f t="shared" si="369"/>
        <v/>
      </c>
      <c r="EB1413" t="str">
        <f t="shared" si="370"/>
        <v/>
      </c>
      <c r="EC1413" t="str">
        <f t="shared" si="371"/>
        <v/>
      </c>
      <c r="ED1413" t="str">
        <f t="shared" si="372"/>
        <v/>
      </c>
      <c r="EE1413" t="str">
        <f t="shared" si="373"/>
        <v/>
      </c>
      <c r="EF1413" t="str">
        <f t="shared" si="374"/>
        <v/>
      </c>
      <c r="EG1413" t="str">
        <f t="shared" si="375"/>
        <v/>
      </c>
      <c r="EH1413" t="str">
        <f t="shared" si="376"/>
        <v/>
      </c>
      <c r="EI1413" t="str">
        <f t="shared" si="377"/>
        <v/>
      </c>
      <c r="EJ1413" t="str">
        <f t="shared" si="378"/>
        <v/>
      </c>
      <c r="EK1413" t="str">
        <f t="shared" si="379"/>
        <v/>
      </c>
      <c r="EL1413" t="str">
        <f t="shared" si="380"/>
        <v/>
      </c>
      <c r="EM1413" t="str">
        <f t="shared" si="381"/>
        <v/>
      </c>
      <c r="EN1413" t="str">
        <f t="shared" si="382"/>
        <v/>
      </c>
    </row>
    <row r="1414" spans="91:144">
      <c r="CM1414" t="str">
        <f t="shared" si="329"/>
        <v/>
      </c>
      <c r="CN1414" t="str">
        <f t="shared" si="330"/>
        <v/>
      </c>
      <c r="CO1414" t="str">
        <f t="shared" si="331"/>
        <v/>
      </c>
      <c r="CP1414" t="str">
        <f t="shared" si="332"/>
        <v/>
      </c>
      <c r="CQ1414" t="str">
        <f t="shared" si="333"/>
        <v/>
      </c>
      <c r="CR1414" t="str">
        <f t="shared" si="334"/>
        <v/>
      </c>
      <c r="CS1414" t="str">
        <f t="shared" si="335"/>
        <v/>
      </c>
      <c r="CT1414" t="str">
        <f t="shared" si="336"/>
        <v/>
      </c>
      <c r="CU1414" t="str">
        <f t="shared" si="337"/>
        <v/>
      </c>
      <c r="CV1414" t="str">
        <f t="shared" si="338"/>
        <v/>
      </c>
      <c r="CW1414" t="str">
        <f t="shared" si="339"/>
        <v/>
      </c>
      <c r="CX1414" t="str">
        <f t="shared" si="340"/>
        <v/>
      </c>
      <c r="CY1414" t="str">
        <f t="shared" si="341"/>
        <v/>
      </c>
      <c r="CZ1414" t="str">
        <f t="shared" si="342"/>
        <v/>
      </c>
      <c r="DA1414" t="str">
        <f t="shared" si="343"/>
        <v/>
      </c>
      <c r="DB1414" t="str">
        <f t="shared" si="344"/>
        <v/>
      </c>
      <c r="DC1414" t="str">
        <f t="shared" si="345"/>
        <v/>
      </c>
      <c r="DD1414" t="str">
        <f t="shared" si="346"/>
        <v/>
      </c>
      <c r="DE1414" t="str">
        <f t="shared" si="347"/>
        <v/>
      </c>
      <c r="DF1414" t="str">
        <f t="shared" si="348"/>
        <v/>
      </c>
      <c r="DG1414" t="str">
        <f t="shared" si="349"/>
        <v/>
      </c>
      <c r="DH1414" t="str">
        <f t="shared" si="350"/>
        <v/>
      </c>
      <c r="DI1414" t="str">
        <f t="shared" si="351"/>
        <v/>
      </c>
      <c r="DJ1414" t="str">
        <f t="shared" si="352"/>
        <v/>
      </c>
      <c r="DK1414" t="str">
        <f t="shared" si="353"/>
        <v/>
      </c>
      <c r="DL1414" t="str">
        <f t="shared" si="354"/>
        <v/>
      </c>
      <c r="DM1414" t="str">
        <f t="shared" si="355"/>
        <v/>
      </c>
      <c r="DN1414" t="str">
        <f t="shared" si="356"/>
        <v/>
      </c>
      <c r="DO1414" t="str">
        <f t="shared" si="357"/>
        <v/>
      </c>
      <c r="DP1414" t="str">
        <f t="shared" si="358"/>
        <v/>
      </c>
      <c r="DQ1414" t="str">
        <f t="shared" si="359"/>
        <v/>
      </c>
      <c r="DR1414" t="str">
        <f t="shared" si="360"/>
        <v/>
      </c>
      <c r="DS1414" t="str">
        <f t="shared" si="361"/>
        <v/>
      </c>
      <c r="DT1414" t="str">
        <f t="shared" si="362"/>
        <v/>
      </c>
      <c r="DU1414" t="str">
        <f t="shared" si="363"/>
        <v/>
      </c>
      <c r="DV1414" t="str">
        <f t="shared" si="364"/>
        <v/>
      </c>
      <c r="DW1414" t="str">
        <f t="shared" si="365"/>
        <v/>
      </c>
      <c r="DX1414" t="str">
        <f t="shared" si="366"/>
        <v/>
      </c>
      <c r="DY1414" t="str">
        <f t="shared" si="367"/>
        <v/>
      </c>
      <c r="DZ1414" t="str">
        <f t="shared" si="368"/>
        <v/>
      </c>
      <c r="EA1414" t="str">
        <f t="shared" si="369"/>
        <v/>
      </c>
      <c r="EB1414" t="str">
        <f t="shared" si="370"/>
        <v/>
      </c>
      <c r="EC1414" t="str">
        <f t="shared" si="371"/>
        <v/>
      </c>
      <c r="ED1414" t="str">
        <f t="shared" si="372"/>
        <v/>
      </c>
      <c r="EE1414" t="str">
        <f t="shared" si="373"/>
        <v/>
      </c>
      <c r="EF1414" t="str">
        <f t="shared" si="374"/>
        <v/>
      </c>
      <c r="EG1414" t="str">
        <f t="shared" si="375"/>
        <v/>
      </c>
      <c r="EH1414" t="str">
        <f t="shared" si="376"/>
        <v/>
      </c>
      <c r="EI1414" t="str">
        <f t="shared" si="377"/>
        <v/>
      </c>
      <c r="EJ1414" t="str">
        <f t="shared" si="378"/>
        <v/>
      </c>
      <c r="EK1414" t="str">
        <f t="shared" si="379"/>
        <v/>
      </c>
      <c r="EL1414" t="str">
        <f t="shared" si="380"/>
        <v/>
      </c>
      <c r="EM1414" t="str">
        <f t="shared" si="381"/>
        <v/>
      </c>
      <c r="EN1414" t="str">
        <f t="shared" si="382"/>
        <v/>
      </c>
    </row>
    <row r="1415" spans="91:144">
      <c r="CM1415" t="str">
        <f t="shared" si="329"/>
        <v/>
      </c>
      <c r="CN1415" t="str">
        <f t="shared" si="330"/>
        <v/>
      </c>
      <c r="CO1415" t="str">
        <f t="shared" si="331"/>
        <v/>
      </c>
      <c r="CP1415" t="str">
        <f t="shared" si="332"/>
        <v/>
      </c>
      <c r="CQ1415" t="str">
        <f t="shared" si="333"/>
        <v/>
      </c>
      <c r="CR1415" t="str">
        <f t="shared" si="334"/>
        <v/>
      </c>
      <c r="CS1415" t="str">
        <f t="shared" si="335"/>
        <v/>
      </c>
      <c r="CT1415" t="str">
        <f t="shared" si="336"/>
        <v/>
      </c>
      <c r="CU1415" t="str">
        <f t="shared" si="337"/>
        <v/>
      </c>
      <c r="CV1415" t="str">
        <f t="shared" si="338"/>
        <v/>
      </c>
      <c r="CW1415" t="str">
        <f t="shared" si="339"/>
        <v/>
      </c>
      <c r="CX1415" t="str">
        <f t="shared" si="340"/>
        <v/>
      </c>
      <c r="CY1415" t="str">
        <f t="shared" si="341"/>
        <v/>
      </c>
      <c r="CZ1415" t="str">
        <f t="shared" si="342"/>
        <v/>
      </c>
      <c r="DA1415" t="str">
        <f t="shared" si="343"/>
        <v/>
      </c>
      <c r="DB1415" t="str">
        <f t="shared" si="344"/>
        <v/>
      </c>
      <c r="DC1415" t="str">
        <f t="shared" si="345"/>
        <v/>
      </c>
      <c r="DD1415" t="str">
        <f t="shared" si="346"/>
        <v/>
      </c>
      <c r="DE1415" t="str">
        <f t="shared" si="347"/>
        <v/>
      </c>
      <c r="DF1415" t="str">
        <f t="shared" si="348"/>
        <v/>
      </c>
      <c r="DG1415" t="str">
        <f t="shared" si="349"/>
        <v/>
      </c>
      <c r="DH1415" t="str">
        <f t="shared" si="350"/>
        <v/>
      </c>
      <c r="DI1415" t="str">
        <f t="shared" si="351"/>
        <v/>
      </c>
      <c r="DJ1415" t="str">
        <f t="shared" si="352"/>
        <v/>
      </c>
      <c r="DK1415" t="str">
        <f t="shared" si="353"/>
        <v/>
      </c>
      <c r="DL1415" t="str">
        <f t="shared" si="354"/>
        <v/>
      </c>
      <c r="DM1415" t="str">
        <f t="shared" si="355"/>
        <v/>
      </c>
      <c r="DN1415" t="str">
        <f t="shared" si="356"/>
        <v/>
      </c>
      <c r="DO1415" t="str">
        <f t="shared" si="357"/>
        <v/>
      </c>
      <c r="DP1415" t="str">
        <f t="shared" si="358"/>
        <v/>
      </c>
      <c r="DQ1415" t="str">
        <f t="shared" si="359"/>
        <v/>
      </c>
      <c r="DR1415" t="str">
        <f t="shared" si="360"/>
        <v/>
      </c>
      <c r="DS1415" t="str">
        <f t="shared" si="361"/>
        <v/>
      </c>
      <c r="DT1415" t="str">
        <f t="shared" si="362"/>
        <v/>
      </c>
      <c r="DU1415" t="str">
        <f t="shared" si="363"/>
        <v/>
      </c>
      <c r="DV1415" t="str">
        <f t="shared" si="364"/>
        <v/>
      </c>
      <c r="DW1415" t="str">
        <f t="shared" si="365"/>
        <v/>
      </c>
      <c r="DX1415" t="str">
        <f t="shared" si="366"/>
        <v/>
      </c>
      <c r="DY1415" t="str">
        <f t="shared" si="367"/>
        <v/>
      </c>
      <c r="DZ1415" t="str">
        <f t="shared" si="368"/>
        <v/>
      </c>
      <c r="EA1415" t="str">
        <f t="shared" si="369"/>
        <v/>
      </c>
      <c r="EB1415" t="str">
        <f t="shared" si="370"/>
        <v/>
      </c>
      <c r="EC1415" t="str">
        <f t="shared" si="371"/>
        <v/>
      </c>
      <c r="ED1415" t="str">
        <f t="shared" si="372"/>
        <v/>
      </c>
      <c r="EE1415" t="str">
        <f t="shared" si="373"/>
        <v/>
      </c>
      <c r="EF1415" t="str">
        <f t="shared" si="374"/>
        <v/>
      </c>
      <c r="EG1415" t="str">
        <f t="shared" si="375"/>
        <v/>
      </c>
      <c r="EH1415" t="str">
        <f t="shared" si="376"/>
        <v/>
      </c>
      <c r="EI1415" t="str">
        <f t="shared" si="377"/>
        <v/>
      </c>
      <c r="EJ1415" t="str">
        <f t="shared" si="378"/>
        <v/>
      </c>
      <c r="EK1415" t="str">
        <f t="shared" si="379"/>
        <v/>
      </c>
      <c r="EL1415" t="str">
        <f t="shared" si="380"/>
        <v/>
      </c>
      <c r="EM1415" t="str">
        <f t="shared" si="381"/>
        <v/>
      </c>
      <c r="EN1415" t="str">
        <f t="shared" si="382"/>
        <v/>
      </c>
    </row>
    <row r="1416" spans="91:144">
      <c r="CM1416" t="str">
        <f t="shared" si="329"/>
        <v/>
      </c>
      <c r="CN1416" t="str">
        <f t="shared" si="330"/>
        <v/>
      </c>
      <c r="CO1416" t="str">
        <f t="shared" si="331"/>
        <v/>
      </c>
      <c r="CP1416" t="str">
        <f t="shared" si="332"/>
        <v/>
      </c>
      <c r="CQ1416" t="str">
        <f t="shared" si="333"/>
        <v/>
      </c>
      <c r="CR1416" t="str">
        <f t="shared" si="334"/>
        <v/>
      </c>
      <c r="CS1416" t="str">
        <f t="shared" si="335"/>
        <v/>
      </c>
      <c r="CT1416" t="str">
        <f t="shared" si="336"/>
        <v/>
      </c>
      <c r="CU1416" t="str">
        <f t="shared" si="337"/>
        <v/>
      </c>
      <c r="CV1416" t="str">
        <f t="shared" si="338"/>
        <v/>
      </c>
      <c r="CW1416" t="str">
        <f t="shared" si="339"/>
        <v/>
      </c>
      <c r="CX1416" t="str">
        <f t="shared" si="340"/>
        <v/>
      </c>
      <c r="CY1416" t="str">
        <f t="shared" si="341"/>
        <v/>
      </c>
      <c r="CZ1416" t="str">
        <f t="shared" si="342"/>
        <v/>
      </c>
      <c r="DA1416" t="str">
        <f t="shared" si="343"/>
        <v/>
      </c>
      <c r="DB1416" t="str">
        <f t="shared" si="344"/>
        <v/>
      </c>
      <c r="DC1416" t="str">
        <f t="shared" si="345"/>
        <v/>
      </c>
      <c r="DD1416" t="str">
        <f t="shared" si="346"/>
        <v/>
      </c>
      <c r="DE1416" t="str">
        <f t="shared" si="347"/>
        <v/>
      </c>
      <c r="DF1416" t="str">
        <f t="shared" si="348"/>
        <v/>
      </c>
      <c r="DG1416" t="str">
        <f t="shared" si="349"/>
        <v/>
      </c>
      <c r="DH1416" t="str">
        <f t="shared" si="350"/>
        <v/>
      </c>
      <c r="DI1416" t="str">
        <f t="shared" si="351"/>
        <v/>
      </c>
      <c r="DJ1416" t="str">
        <f t="shared" si="352"/>
        <v/>
      </c>
      <c r="DK1416" t="str">
        <f t="shared" si="353"/>
        <v/>
      </c>
      <c r="DL1416" t="str">
        <f t="shared" si="354"/>
        <v/>
      </c>
      <c r="DM1416" t="str">
        <f t="shared" si="355"/>
        <v/>
      </c>
      <c r="DN1416" t="str">
        <f t="shared" si="356"/>
        <v/>
      </c>
      <c r="DO1416" t="str">
        <f t="shared" si="357"/>
        <v/>
      </c>
      <c r="DP1416" t="str">
        <f t="shared" si="358"/>
        <v/>
      </c>
      <c r="DQ1416" t="str">
        <f t="shared" si="359"/>
        <v/>
      </c>
      <c r="DR1416" t="str">
        <f t="shared" si="360"/>
        <v/>
      </c>
      <c r="DS1416" t="str">
        <f t="shared" si="361"/>
        <v/>
      </c>
      <c r="DT1416" t="str">
        <f t="shared" si="362"/>
        <v/>
      </c>
      <c r="DU1416" t="str">
        <f t="shared" si="363"/>
        <v/>
      </c>
      <c r="DV1416" t="str">
        <f t="shared" si="364"/>
        <v/>
      </c>
      <c r="DW1416" t="str">
        <f t="shared" si="365"/>
        <v/>
      </c>
      <c r="DX1416" t="str">
        <f t="shared" si="366"/>
        <v/>
      </c>
      <c r="DY1416" t="str">
        <f t="shared" si="367"/>
        <v/>
      </c>
      <c r="DZ1416" t="str">
        <f t="shared" si="368"/>
        <v/>
      </c>
      <c r="EA1416" t="str">
        <f t="shared" si="369"/>
        <v/>
      </c>
      <c r="EB1416" t="str">
        <f t="shared" si="370"/>
        <v/>
      </c>
      <c r="EC1416" t="str">
        <f t="shared" si="371"/>
        <v/>
      </c>
      <c r="ED1416" t="str">
        <f t="shared" si="372"/>
        <v/>
      </c>
      <c r="EE1416" t="str">
        <f t="shared" si="373"/>
        <v/>
      </c>
      <c r="EF1416" t="str">
        <f t="shared" si="374"/>
        <v/>
      </c>
      <c r="EG1416" t="str">
        <f t="shared" si="375"/>
        <v/>
      </c>
      <c r="EH1416" t="str">
        <f t="shared" si="376"/>
        <v/>
      </c>
      <c r="EI1416" t="str">
        <f t="shared" si="377"/>
        <v/>
      </c>
      <c r="EJ1416" t="str">
        <f t="shared" si="378"/>
        <v/>
      </c>
      <c r="EK1416" t="str">
        <f t="shared" si="379"/>
        <v/>
      </c>
      <c r="EL1416" t="str">
        <f t="shared" si="380"/>
        <v/>
      </c>
      <c r="EM1416" t="str">
        <f t="shared" si="381"/>
        <v/>
      </c>
      <c r="EN1416" t="str">
        <f t="shared" si="382"/>
        <v/>
      </c>
    </row>
    <row r="1417" spans="91:144">
      <c r="CM1417" t="str">
        <f t="shared" ref="CM1417:CM1448" si="383">IF(AK1417="Yes", "Manufacture: Produce", "")</f>
        <v/>
      </c>
      <c r="CN1417" t="str">
        <f t="shared" ref="CN1417:CN1448" si="384">IF(AL1417="Yes", "Manufacture: Import", "")</f>
        <v/>
      </c>
      <c r="CO1417" t="str">
        <f t="shared" ref="CO1417:CO1448" si="385">IF(AM1417="Yes", "Manufacture: For on-site use/processing", "")</f>
        <v/>
      </c>
      <c r="CP1417" t="str">
        <f t="shared" ref="CP1417:CP1448" si="386">IF(AN1417="Yes", "Manufacture: For sale/distribution", "")</f>
        <v/>
      </c>
      <c r="CQ1417" t="str">
        <f t="shared" ref="CQ1417:CQ1448" si="387">IF(AO1417="Yes", "Manufacture: As a byproduct", "")</f>
        <v/>
      </c>
      <c r="CR1417" t="str">
        <f t="shared" ref="CR1417:CR1448" si="388">IF(AP1417="Yes", "Manufacture: As an Impurity", "")</f>
        <v/>
      </c>
      <c r="CS1417" t="str">
        <f t="shared" ref="CS1417:CS1448" si="389">IF(AQ1417="Yes", "Processing: As a reactant", "")</f>
        <v/>
      </c>
      <c r="CT1417" t="str">
        <f t="shared" ref="CT1417:CT1448" si="390">IF(AR1417="Yes", "P101 - Feedstocks", "")</f>
        <v/>
      </c>
      <c r="CU1417" t="str">
        <f t="shared" ref="CU1417:CU1448" si="391">IF(AS1417="Yes", "102 - Raw Materials", "")</f>
        <v/>
      </c>
      <c r="CV1417" t="str">
        <f t="shared" ref="CV1417:CV1448" si="392">IF(AT1417="Yes", "P103 - Intermediates", "")</f>
        <v/>
      </c>
      <c r="CW1417" t="str">
        <f t="shared" ref="CW1417:CW1448" si="393">IF(AU1417="Yes", "P104 - Initiators", "")</f>
        <v/>
      </c>
      <c r="CX1417" t="str">
        <f t="shared" ref="CX1417:CX1448" si="394">IF(AV1417="Yes", "P199 - Other", "")</f>
        <v/>
      </c>
      <c r="CY1417" t="str">
        <f t="shared" ref="CY1417:CY1448" si="395">IF(AW1417="Yes", "Processing: As a formulation component", "")</f>
        <v/>
      </c>
      <c r="CZ1417" t="str">
        <f t="shared" ref="CZ1417:CZ1448" si="396">IF(AX1417="Yes", "P201 - Additives", "")</f>
        <v/>
      </c>
      <c r="DA1417" t="str">
        <f t="shared" ref="DA1417:DA1448" si="397">IF(AY1417="Yes", "P202 - Dyes", "")</f>
        <v/>
      </c>
      <c r="DB1417" t="str">
        <f t="shared" ref="DB1417:DB1448" si="398">IF(AZ1417="Yes", "P203 - Reaction Diluent", "")</f>
        <v/>
      </c>
      <c r="DC1417" t="str">
        <f t="shared" ref="DC1417:DC1448" si="399">IF(BA1417="Yes", "P204 - Initiators", "")</f>
        <v/>
      </c>
      <c r="DD1417" t="str">
        <f t="shared" ref="DD1417:DD1448" si="400">IF(BB1417="Yes", "P205 - Solvents", "")</f>
        <v/>
      </c>
      <c r="DE1417" t="str">
        <f t="shared" ref="DE1417:DE1448" si="401">IF(BC1417="Yes", "P206 - Inhibitors", "")</f>
        <v/>
      </c>
      <c r="DF1417" t="str">
        <f t="shared" ref="DF1417:DF1448" si="402">IF(BD1417="Yes", "P207 - Emulsifiers", "")</f>
        <v/>
      </c>
      <c r="DG1417" t="str">
        <f t="shared" ref="DG1417:DG1448" si="403">IF(BE1417="Yes", "P208 - Surfactants", "")</f>
        <v/>
      </c>
      <c r="DH1417" t="str">
        <f t="shared" ref="DH1417:DH1448" si="404">IF(BF1417="Yes", "P209 - Lubricants", "")</f>
        <v/>
      </c>
      <c r="DI1417" t="str">
        <f t="shared" ref="DI1417:DI1448" si="405">IF(BG1417="Yes", "P210 - Flame Retardants", "")</f>
        <v/>
      </c>
      <c r="DJ1417" t="str">
        <f t="shared" ref="DJ1417:DJ1448" si="406">IF(BH1417="Yes", "P211 - Rheological Modifiers", "")</f>
        <v/>
      </c>
      <c r="DK1417" t="str">
        <f t="shared" ref="DK1417:DK1448" si="407">IF(BI1417="Yes", "P299 - Other", "")</f>
        <v/>
      </c>
      <c r="DL1417" t="str">
        <f t="shared" ref="DL1417:DL1448" si="408">IF(BJ1417="Yes", "Processing: As an article component", "")</f>
        <v/>
      </c>
      <c r="DM1417" t="str">
        <f t="shared" ref="DM1417:DM1448" si="409">IF(BK1417="Yes", "Processing: Repackaging", "")</f>
        <v/>
      </c>
      <c r="DN1417" t="str">
        <f t="shared" ref="DN1417:DN1448" si="410">IF(BL1417="Yes", "Processing: As an impurity", "")</f>
        <v/>
      </c>
      <c r="DO1417" t="str">
        <f t="shared" ref="DO1417:DO1448" si="411">IF(BM1417="Yes", "Processing: Recycling", "")</f>
        <v/>
      </c>
      <c r="DP1417" t="str">
        <f t="shared" ref="DP1417:DP1448" si="412">IF(BN1417="Yes", "Otherwise Use: As a chemical processing aid", "")</f>
        <v/>
      </c>
      <c r="DQ1417" t="str">
        <f t="shared" ref="DQ1417:DQ1448" si="413">IF(BO1417="Yes", "Z101 - Process Solvents", "")</f>
        <v/>
      </c>
      <c r="DR1417" t="str">
        <f t="shared" ref="DR1417:DR1448" si="414">IF(BP1417="Yes", "Z102 - Catalysts", "")</f>
        <v/>
      </c>
      <c r="DS1417" t="str">
        <f t="shared" ref="DS1417:DS1448" si="415">IF(BQ1417="Yes", "Z103 - Inhibitors", "")</f>
        <v/>
      </c>
      <c r="DT1417" t="str">
        <f t="shared" ref="DT1417:DT1448" si="416">IF(BR1417="Yes", "Z104 - Inititiators", "")</f>
        <v/>
      </c>
      <c r="DU1417" t="str">
        <f t="shared" ref="DU1417:DU1448" si="417">IF(BS1417="Yes", "Z105 - Reaction Terminators", "")</f>
        <v/>
      </c>
      <c r="DV1417" t="str">
        <f t="shared" ref="DV1417:DV1448" si="418">IF(BT1417="Yes", "Z106 - Solution Buffers", "")</f>
        <v/>
      </c>
      <c r="DW1417" t="str">
        <f t="shared" ref="DW1417:DW1448" si="419">IF(BU1417="Yes", "Z199 - Other", "")</f>
        <v/>
      </c>
      <c r="DX1417" t="str">
        <f t="shared" ref="DX1417:DX1448" si="420">IF(BV1417="Yes", "Otherwise Use: As a manufacturing aid", "")</f>
        <v/>
      </c>
      <c r="DY1417" t="str">
        <f t="shared" ref="DY1417:DY1448" si="421">IF(BW1417="Yes", "Z201 - Process Lubricants", "")</f>
        <v/>
      </c>
      <c r="DZ1417" t="str">
        <f t="shared" ref="DZ1417:DZ1448" si="422">IF(BX1417="Yes", "Z202 - Metalworking Fluids", "")</f>
        <v/>
      </c>
      <c r="EA1417" t="str">
        <f t="shared" ref="EA1417:EA1448" si="423">IF(BY1417="Yes", "Z203 - Coolants", "")</f>
        <v/>
      </c>
      <c r="EB1417" t="str">
        <f t="shared" ref="EB1417:EB1448" si="424">IF(BZ1417="Yes", "Z204 - Refrigerants", "")</f>
        <v/>
      </c>
      <c r="EC1417" t="str">
        <f t="shared" ref="EC1417:EC1448" si="425">IF(CA1417="Yes", "Z205 - Hydraulic Fluids", "")</f>
        <v/>
      </c>
      <c r="ED1417" t="str">
        <f t="shared" ref="ED1417:ED1448" si="426">IF(CB1417="Yes", "Z299 - Other", "")</f>
        <v/>
      </c>
      <c r="EE1417" t="str">
        <f t="shared" ref="EE1417:EE1448" si="427">IF(CC1417="Yes", "Otherwise Use: Ancillary or Other Use", "")</f>
        <v/>
      </c>
      <c r="EF1417" t="str">
        <f t="shared" ref="EF1417:EF1448" si="428">IF(CD1417="Yes", "Z301 - Cleaner", "")</f>
        <v/>
      </c>
      <c r="EG1417" t="str">
        <f t="shared" ref="EG1417:EG1448" si="429">IF(CE1417="Yes", "Z302 - Degreaser", "")</f>
        <v/>
      </c>
      <c r="EH1417" t="str">
        <f t="shared" ref="EH1417:EH1448" si="430">IF(CF1417="Yes", "Z303 - Lubricants", "")</f>
        <v/>
      </c>
      <c r="EI1417" t="str">
        <f t="shared" ref="EI1417:EI1448" si="431">IF(CG1417="Yes", "Z304 - Fuel", "")</f>
        <v/>
      </c>
      <c r="EJ1417" t="str">
        <f t="shared" ref="EJ1417:EJ1448" si="432">IF(CH1417="Yes", "Z305 - Flame Retardant", "")</f>
        <v/>
      </c>
      <c r="EK1417" t="str">
        <f t="shared" ref="EK1417:EK1448" si="433">IF(CI1417="Yes", "Z306 - Waste Treatment", "")</f>
        <v/>
      </c>
      <c r="EL1417" t="str">
        <f t="shared" ref="EL1417:EL1448" si="434">IF(CJ1417="Yes", "Z307 - Water Treatment", "")</f>
        <v/>
      </c>
      <c r="EM1417" t="str">
        <f t="shared" ref="EM1417:EM1448" si="435">IF(CK1417="Yes", "Z308 - Construction Materials", "")</f>
        <v/>
      </c>
      <c r="EN1417" t="str">
        <f t="shared" ref="EN1417:EN1448" si="436">IF(CL1417="Yes", "Z399 - Other", "")</f>
        <v/>
      </c>
    </row>
    <row r="1418" spans="91:144">
      <c r="CM1418" t="str">
        <f t="shared" si="383"/>
        <v/>
      </c>
      <c r="CN1418" t="str">
        <f t="shared" si="384"/>
        <v/>
      </c>
      <c r="CO1418" t="str">
        <f t="shared" si="385"/>
        <v/>
      </c>
      <c r="CP1418" t="str">
        <f t="shared" si="386"/>
        <v/>
      </c>
      <c r="CQ1418" t="str">
        <f t="shared" si="387"/>
        <v/>
      </c>
      <c r="CR1418" t="str">
        <f t="shared" si="388"/>
        <v/>
      </c>
      <c r="CS1418" t="str">
        <f t="shared" si="389"/>
        <v/>
      </c>
      <c r="CT1418" t="str">
        <f t="shared" si="390"/>
        <v/>
      </c>
      <c r="CU1418" t="str">
        <f t="shared" si="391"/>
        <v/>
      </c>
      <c r="CV1418" t="str">
        <f t="shared" si="392"/>
        <v/>
      </c>
      <c r="CW1418" t="str">
        <f t="shared" si="393"/>
        <v/>
      </c>
      <c r="CX1418" t="str">
        <f t="shared" si="394"/>
        <v/>
      </c>
      <c r="CY1418" t="str">
        <f t="shared" si="395"/>
        <v/>
      </c>
      <c r="CZ1418" t="str">
        <f t="shared" si="396"/>
        <v/>
      </c>
      <c r="DA1418" t="str">
        <f t="shared" si="397"/>
        <v/>
      </c>
      <c r="DB1418" t="str">
        <f t="shared" si="398"/>
        <v/>
      </c>
      <c r="DC1418" t="str">
        <f t="shared" si="399"/>
        <v/>
      </c>
      <c r="DD1418" t="str">
        <f t="shared" si="400"/>
        <v/>
      </c>
      <c r="DE1418" t="str">
        <f t="shared" si="401"/>
        <v/>
      </c>
      <c r="DF1418" t="str">
        <f t="shared" si="402"/>
        <v/>
      </c>
      <c r="DG1418" t="str">
        <f t="shared" si="403"/>
        <v/>
      </c>
      <c r="DH1418" t="str">
        <f t="shared" si="404"/>
        <v/>
      </c>
      <c r="DI1418" t="str">
        <f t="shared" si="405"/>
        <v/>
      </c>
      <c r="DJ1418" t="str">
        <f t="shared" si="406"/>
        <v/>
      </c>
      <c r="DK1418" t="str">
        <f t="shared" si="407"/>
        <v/>
      </c>
      <c r="DL1418" t="str">
        <f t="shared" si="408"/>
        <v/>
      </c>
      <c r="DM1418" t="str">
        <f t="shared" si="409"/>
        <v/>
      </c>
      <c r="DN1418" t="str">
        <f t="shared" si="410"/>
        <v/>
      </c>
      <c r="DO1418" t="str">
        <f t="shared" si="411"/>
        <v/>
      </c>
      <c r="DP1418" t="str">
        <f t="shared" si="412"/>
        <v/>
      </c>
      <c r="DQ1418" t="str">
        <f t="shared" si="413"/>
        <v/>
      </c>
      <c r="DR1418" t="str">
        <f t="shared" si="414"/>
        <v/>
      </c>
      <c r="DS1418" t="str">
        <f t="shared" si="415"/>
        <v/>
      </c>
      <c r="DT1418" t="str">
        <f t="shared" si="416"/>
        <v/>
      </c>
      <c r="DU1418" t="str">
        <f t="shared" si="417"/>
        <v/>
      </c>
      <c r="DV1418" t="str">
        <f t="shared" si="418"/>
        <v/>
      </c>
      <c r="DW1418" t="str">
        <f t="shared" si="419"/>
        <v/>
      </c>
      <c r="DX1418" t="str">
        <f t="shared" si="420"/>
        <v/>
      </c>
      <c r="DY1418" t="str">
        <f t="shared" si="421"/>
        <v/>
      </c>
      <c r="DZ1418" t="str">
        <f t="shared" si="422"/>
        <v/>
      </c>
      <c r="EA1418" t="str">
        <f t="shared" si="423"/>
        <v/>
      </c>
      <c r="EB1418" t="str">
        <f t="shared" si="424"/>
        <v/>
      </c>
      <c r="EC1418" t="str">
        <f t="shared" si="425"/>
        <v/>
      </c>
      <c r="ED1418" t="str">
        <f t="shared" si="426"/>
        <v/>
      </c>
      <c r="EE1418" t="str">
        <f t="shared" si="427"/>
        <v/>
      </c>
      <c r="EF1418" t="str">
        <f t="shared" si="428"/>
        <v/>
      </c>
      <c r="EG1418" t="str">
        <f t="shared" si="429"/>
        <v/>
      </c>
      <c r="EH1418" t="str">
        <f t="shared" si="430"/>
        <v/>
      </c>
      <c r="EI1418" t="str">
        <f t="shared" si="431"/>
        <v/>
      </c>
      <c r="EJ1418" t="str">
        <f t="shared" si="432"/>
        <v/>
      </c>
      <c r="EK1418" t="str">
        <f t="shared" si="433"/>
        <v/>
      </c>
      <c r="EL1418" t="str">
        <f t="shared" si="434"/>
        <v/>
      </c>
      <c r="EM1418" t="str">
        <f t="shared" si="435"/>
        <v/>
      </c>
      <c r="EN1418" t="str">
        <f t="shared" si="436"/>
        <v/>
      </c>
    </row>
    <row r="1419" spans="91:144">
      <c r="CM1419" t="str">
        <f t="shared" si="383"/>
        <v/>
      </c>
      <c r="CN1419" t="str">
        <f t="shared" si="384"/>
        <v/>
      </c>
      <c r="CO1419" t="str">
        <f t="shared" si="385"/>
        <v/>
      </c>
      <c r="CP1419" t="str">
        <f t="shared" si="386"/>
        <v/>
      </c>
      <c r="CQ1419" t="str">
        <f t="shared" si="387"/>
        <v/>
      </c>
      <c r="CR1419" t="str">
        <f t="shared" si="388"/>
        <v/>
      </c>
      <c r="CS1419" t="str">
        <f t="shared" si="389"/>
        <v/>
      </c>
      <c r="CT1419" t="str">
        <f t="shared" si="390"/>
        <v/>
      </c>
      <c r="CU1419" t="str">
        <f t="shared" si="391"/>
        <v/>
      </c>
      <c r="CV1419" t="str">
        <f t="shared" si="392"/>
        <v/>
      </c>
      <c r="CW1419" t="str">
        <f t="shared" si="393"/>
        <v/>
      </c>
      <c r="CX1419" t="str">
        <f t="shared" si="394"/>
        <v/>
      </c>
      <c r="CY1419" t="str">
        <f t="shared" si="395"/>
        <v/>
      </c>
      <c r="CZ1419" t="str">
        <f t="shared" si="396"/>
        <v/>
      </c>
      <c r="DA1419" t="str">
        <f t="shared" si="397"/>
        <v/>
      </c>
      <c r="DB1419" t="str">
        <f t="shared" si="398"/>
        <v/>
      </c>
      <c r="DC1419" t="str">
        <f t="shared" si="399"/>
        <v/>
      </c>
      <c r="DD1419" t="str">
        <f t="shared" si="400"/>
        <v/>
      </c>
      <c r="DE1419" t="str">
        <f t="shared" si="401"/>
        <v/>
      </c>
      <c r="DF1419" t="str">
        <f t="shared" si="402"/>
        <v/>
      </c>
      <c r="DG1419" t="str">
        <f t="shared" si="403"/>
        <v/>
      </c>
      <c r="DH1419" t="str">
        <f t="shared" si="404"/>
        <v/>
      </c>
      <c r="DI1419" t="str">
        <f t="shared" si="405"/>
        <v/>
      </c>
      <c r="DJ1419" t="str">
        <f t="shared" si="406"/>
        <v/>
      </c>
      <c r="DK1419" t="str">
        <f t="shared" si="407"/>
        <v/>
      </c>
      <c r="DL1419" t="str">
        <f t="shared" si="408"/>
        <v/>
      </c>
      <c r="DM1419" t="str">
        <f t="shared" si="409"/>
        <v/>
      </c>
      <c r="DN1419" t="str">
        <f t="shared" si="410"/>
        <v/>
      </c>
      <c r="DO1419" t="str">
        <f t="shared" si="411"/>
        <v/>
      </c>
      <c r="DP1419" t="str">
        <f t="shared" si="412"/>
        <v/>
      </c>
      <c r="DQ1419" t="str">
        <f t="shared" si="413"/>
        <v/>
      </c>
      <c r="DR1419" t="str">
        <f t="shared" si="414"/>
        <v/>
      </c>
      <c r="DS1419" t="str">
        <f t="shared" si="415"/>
        <v/>
      </c>
      <c r="DT1419" t="str">
        <f t="shared" si="416"/>
        <v/>
      </c>
      <c r="DU1419" t="str">
        <f t="shared" si="417"/>
        <v/>
      </c>
      <c r="DV1419" t="str">
        <f t="shared" si="418"/>
        <v/>
      </c>
      <c r="DW1419" t="str">
        <f t="shared" si="419"/>
        <v/>
      </c>
      <c r="DX1419" t="str">
        <f t="shared" si="420"/>
        <v/>
      </c>
      <c r="DY1419" t="str">
        <f t="shared" si="421"/>
        <v/>
      </c>
      <c r="DZ1419" t="str">
        <f t="shared" si="422"/>
        <v/>
      </c>
      <c r="EA1419" t="str">
        <f t="shared" si="423"/>
        <v/>
      </c>
      <c r="EB1419" t="str">
        <f t="shared" si="424"/>
        <v/>
      </c>
      <c r="EC1419" t="str">
        <f t="shared" si="425"/>
        <v/>
      </c>
      <c r="ED1419" t="str">
        <f t="shared" si="426"/>
        <v/>
      </c>
      <c r="EE1419" t="str">
        <f t="shared" si="427"/>
        <v/>
      </c>
      <c r="EF1419" t="str">
        <f t="shared" si="428"/>
        <v/>
      </c>
      <c r="EG1419" t="str">
        <f t="shared" si="429"/>
        <v/>
      </c>
      <c r="EH1419" t="str">
        <f t="shared" si="430"/>
        <v/>
      </c>
      <c r="EI1419" t="str">
        <f t="shared" si="431"/>
        <v/>
      </c>
      <c r="EJ1419" t="str">
        <f t="shared" si="432"/>
        <v/>
      </c>
      <c r="EK1419" t="str">
        <f t="shared" si="433"/>
        <v/>
      </c>
      <c r="EL1419" t="str">
        <f t="shared" si="434"/>
        <v/>
      </c>
      <c r="EM1419" t="str">
        <f t="shared" si="435"/>
        <v/>
      </c>
      <c r="EN1419" t="str">
        <f t="shared" si="436"/>
        <v/>
      </c>
    </row>
    <row r="1420" spans="91:144">
      <c r="CM1420" t="str">
        <f t="shared" si="383"/>
        <v/>
      </c>
      <c r="CN1420" t="str">
        <f t="shared" si="384"/>
        <v/>
      </c>
      <c r="CO1420" t="str">
        <f t="shared" si="385"/>
        <v/>
      </c>
      <c r="CP1420" t="str">
        <f t="shared" si="386"/>
        <v/>
      </c>
      <c r="CQ1420" t="str">
        <f t="shared" si="387"/>
        <v/>
      </c>
      <c r="CR1420" t="str">
        <f t="shared" si="388"/>
        <v/>
      </c>
      <c r="CS1420" t="str">
        <f t="shared" si="389"/>
        <v/>
      </c>
      <c r="CT1420" t="str">
        <f t="shared" si="390"/>
        <v/>
      </c>
      <c r="CU1420" t="str">
        <f t="shared" si="391"/>
        <v/>
      </c>
      <c r="CV1420" t="str">
        <f t="shared" si="392"/>
        <v/>
      </c>
      <c r="CW1420" t="str">
        <f t="shared" si="393"/>
        <v/>
      </c>
      <c r="CX1420" t="str">
        <f t="shared" si="394"/>
        <v/>
      </c>
      <c r="CY1420" t="str">
        <f t="shared" si="395"/>
        <v/>
      </c>
      <c r="CZ1420" t="str">
        <f t="shared" si="396"/>
        <v/>
      </c>
      <c r="DA1420" t="str">
        <f t="shared" si="397"/>
        <v/>
      </c>
      <c r="DB1420" t="str">
        <f t="shared" si="398"/>
        <v/>
      </c>
      <c r="DC1420" t="str">
        <f t="shared" si="399"/>
        <v/>
      </c>
      <c r="DD1420" t="str">
        <f t="shared" si="400"/>
        <v/>
      </c>
      <c r="DE1420" t="str">
        <f t="shared" si="401"/>
        <v/>
      </c>
      <c r="DF1420" t="str">
        <f t="shared" si="402"/>
        <v/>
      </c>
      <c r="DG1420" t="str">
        <f t="shared" si="403"/>
        <v/>
      </c>
      <c r="DH1420" t="str">
        <f t="shared" si="404"/>
        <v/>
      </c>
      <c r="DI1420" t="str">
        <f t="shared" si="405"/>
        <v/>
      </c>
      <c r="DJ1420" t="str">
        <f t="shared" si="406"/>
        <v/>
      </c>
      <c r="DK1420" t="str">
        <f t="shared" si="407"/>
        <v/>
      </c>
      <c r="DL1420" t="str">
        <f t="shared" si="408"/>
        <v/>
      </c>
      <c r="DM1420" t="str">
        <f t="shared" si="409"/>
        <v/>
      </c>
      <c r="DN1420" t="str">
        <f t="shared" si="410"/>
        <v/>
      </c>
      <c r="DO1420" t="str">
        <f t="shared" si="411"/>
        <v/>
      </c>
      <c r="DP1420" t="str">
        <f t="shared" si="412"/>
        <v/>
      </c>
      <c r="DQ1420" t="str">
        <f t="shared" si="413"/>
        <v/>
      </c>
      <c r="DR1420" t="str">
        <f t="shared" si="414"/>
        <v/>
      </c>
      <c r="DS1420" t="str">
        <f t="shared" si="415"/>
        <v/>
      </c>
      <c r="DT1420" t="str">
        <f t="shared" si="416"/>
        <v/>
      </c>
      <c r="DU1420" t="str">
        <f t="shared" si="417"/>
        <v/>
      </c>
      <c r="DV1420" t="str">
        <f t="shared" si="418"/>
        <v/>
      </c>
      <c r="DW1420" t="str">
        <f t="shared" si="419"/>
        <v/>
      </c>
      <c r="DX1420" t="str">
        <f t="shared" si="420"/>
        <v/>
      </c>
      <c r="DY1420" t="str">
        <f t="shared" si="421"/>
        <v/>
      </c>
      <c r="DZ1420" t="str">
        <f t="shared" si="422"/>
        <v/>
      </c>
      <c r="EA1420" t="str">
        <f t="shared" si="423"/>
        <v/>
      </c>
      <c r="EB1420" t="str">
        <f t="shared" si="424"/>
        <v/>
      </c>
      <c r="EC1420" t="str">
        <f t="shared" si="425"/>
        <v/>
      </c>
      <c r="ED1420" t="str">
        <f t="shared" si="426"/>
        <v/>
      </c>
      <c r="EE1420" t="str">
        <f t="shared" si="427"/>
        <v/>
      </c>
      <c r="EF1420" t="str">
        <f t="shared" si="428"/>
        <v/>
      </c>
      <c r="EG1420" t="str">
        <f t="shared" si="429"/>
        <v/>
      </c>
      <c r="EH1420" t="str">
        <f t="shared" si="430"/>
        <v/>
      </c>
      <c r="EI1420" t="str">
        <f t="shared" si="431"/>
        <v/>
      </c>
      <c r="EJ1420" t="str">
        <f t="shared" si="432"/>
        <v/>
      </c>
      <c r="EK1420" t="str">
        <f t="shared" si="433"/>
        <v/>
      </c>
      <c r="EL1420" t="str">
        <f t="shared" si="434"/>
        <v/>
      </c>
      <c r="EM1420" t="str">
        <f t="shared" si="435"/>
        <v/>
      </c>
      <c r="EN1420" t="str">
        <f t="shared" si="436"/>
        <v/>
      </c>
    </row>
    <row r="1421" spans="91:144">
      <c r="CM1421" t="str">
        <f t="shared" si="383"/>
        <v/>
      </c>
      <c r="CN1421" t="str">
        <f t="shared" si="384"/>
        <v/>
      </c>
      <c r="CO1421" t="str">
        <f t="shared" si="385"/>
        <v/>
      </c>
      <c r="CP1421" t="str">
        <f t="shared" si="386"/>
        <v/>
      </c>
      <c r="CQ1421" t="str">
        <f t="shared" si="387"/>
        <v/>
      </c>
      <c r="CR1421" t="str">
        <f t="shared" si="388"/>
        <v/>
      </c>
      <c r="CS1421" t="str">
        <f t="shared" si="389"/>
        <v/>
      </c>
      <c r="CT1421" t="str">
        <f t="shared" si="390"/>
        <v/>
      </c>
      <c r="CU1421" t="str">
        <f t="shared" si="391"/>
        <v/>
      </c>
      <c r="CV1421" t="str">
        <f t="shared" si="392"/>
        <v/>
      </c>
      <c r="CW1421" t="str">
        <f t="shared" si="393"/>
        <v/>
      </c>
      <c r="CX1421" t="str">
        <f t="shared" si="394"/>
        <v/>
      </c>
      <c r="CY1421" t="str">
        <f t="shared" si="395"/>
        <v/>
      </c>
      <c r="CZ1421" t="str">
        <f t="shared" si="396"/>
        <v/>
      </c>
      <c r="DA1421" t="str">
        <f t="shared" si="397"/>
        <v/>
      </c>
      <c r="DB1421" t="str">
        <f t="shared" si="398"/>
        <v/>
      </c>
      <c r="DC1421" t="str">
        <f t="shared" si="399"/>
        <v/>
      </c>
      <c r="DD1421" t="str">
        <f t="shared" si="400"/>
        <v/>
      </c>
      <c r="DE1421" t="str">
        <f t="shared" si="401"/>
        <v/>
      </c>
      <c r="DF1421" t="str">
        <f t="shared" si="402"/>
        <v/>
      </c>
      <c r="DG1421" t="str">
        <f t="shared" si="403"/>
        <v/>
      </c>
      <c r="DH1421" t="str">
        <f t="shared" si="404"/>
        <v/>
      </c>
      <c r="DI1421" t="str">
        <f t="shared" si="405"/>
        <v/>
      </c>
      <c r="DJ1421" t="str">
        <f t="shared" si="406"/>
        <v/>
      </c>
      <c r="DK1421" t="str">
        <f t="shared" si="407"/>
        <v/>
      </c>
      <c r="DL1421" t="str">
        <f t="shared" si="408"/>
        <v/>
      </c>
      <c r="DM1421" t="str">
        <f t="shared" si="409"/>
        <v/>
      </c>
      <c r="DN1421" t="str">
        <f t="shared" si="410"/>
        <v/>
      </c>
      <c r="DO1421" t="str">
        <f t="shared" si="411"/>
        <v/>
      </c>
      <c r="DP1421" t="str">
        <f t="shared" si="412"/>
        <v/>
      </c>
      <c r="DQ1421" t="str">
        <f t="shared" si="413"/>
        <v/>
      </c>
      <c r="DR1421" t="str">
        <f t="shared" si="414"/>
        <v/>
      </c>
      <c r="DS1421" t="str">
        <f t="shared" si="415"/>
        <v/>
      </c>
      <c r="DT1421" t="str">
        <f t="shared" si="416"/>
        <v/>
      </c>
      <c r="DU1421" t="str">
        <f t="shared" si="417"/>
        <v/>
      </c>
      <c r="DV1421" t="str">
        <f t="shared" si="418"/>
        <v/>
      </c>
      <c r="DW1421" t="str">
        <f t="shared" si="419"/>
        <v/>
      </c>
      <c r="DX1421" t="str">
        <f t="shared" si="420"/>
        <v/>
      </c>
      <c r="DY1421" t="str">
        <f t="shared" si="421"/>
        <v/>
      </c>
      <c r="DZ1421" t="str">
        <f t="shared" si="422"/>
        <v/>
      </c>
      <c r="EA1421" t="str">
        <f t="shared" si="423"/>
        <v/>
      </c>
      <c r="EB1421" t="str">
        <f t="shared" si="424"/>
        <v/>
      </c>
      <c r="EC1421" t="str">
        <f t="shared" si="425"/>
        <v/>
      </c>
      <c r="ED1421" t="str">
        <f t="shared" si="426"/>
        <v/>
      </c>
      <c r="EE1421" t="str">
        <f t="shared" si="427"/>
        <v/>
      </c>
      <c r="EF1421" t="str">
        <f t="shared" si="428"/>
        <v/>
      </c>
      <c r="EG1421" t="str">
        <f t="shared" si="429"/>
        <v/>
      </c>
      <c r="EH1421" t="str">
        <f t="shared" si="430"/>
        <v/>
      </c>
      <c r="EI1421" t="str">
        <f t="shared" si="431"/>
        <v/>
      </c>
      <c r="EJ1421" t="str">
        <f t="shared" si="432"/>
        <v/>
      </c>
      <c r="EK1421" t="str">
        <f t="shared" si="433"/>
        <v/>
      </c>
      <c r="EL1421" t="str">
        <f t="shared" si="434"/>
        <v/>
      </c>
      <c r="EM1421" t="str">
        <f t="shared" si="435"/>
        <v/>
      </c>
      <c r="EN1421" t="str">
        <f t="shared" si="436"/>
        <v/>
      </c>
    </row>
    <row r="1422" spans="91:144">
      <c r="CM1422" t="str">
        <f t="shared" si="383"/>
        <v/>
      </c>
      <c r="CN1422" t="str">
        <f t="shared" si="384"/>
        <v/>
      </c>
      <c r="CO1422" t="str">
        <f t="shared" si="385"/>
        <v/>
      </c>
      <c r="CP1422" t="str">
        <f t="shared" si="386"/>
        <v/>
      </c>
      <c r="CQ1422" t="str">
        <f t="shared" si="387"/>
        <v/>
      </c>
      <c r="CR1422" t="str">
        <f t="shared" si="388"/>
        <v/>
      </c>
      <c r="CS1422" t="str">
        <f t="shared" si="389"/>
        <v/>
      </c>
      <c r="CT1422" t="str">
        <f t="shared" si="390"/>
        <v/>
      </c>
      <c r="CU1422" t="str">
        <f t="shared" si="391"/>
        <v/>
      </c>
      <c r="CV1422" t="str">
        <f t="shared" si="392"/>
        <v/>
      </c>
      <c r="CW1422" t="str">
        <f t="shared" si="393"/>
        <v/>
      </c>
      <c r="CX1422" t="str">
        <f t="shared" si="394"/>
        <v/>
      </c>
      <c r="CY1422" t="str">
        <f t="shared" si="395"/>
        <v/>
      </c>
      <c r="CZ1422" t="str">
        <f t="shared" si="396"/>
        <v/>
      </c>
      <c r="DA1422" t="str">
        <f t="shared" si="397"/>
        <v/>
      </c>
      <c r="DB1422" t="str">
        <f t="shared" si="398"/>
        <v/>
      </c>
      <c r="DC1422" t="str">
        <f t="shared" si="399"/>
        <v/>
      </c>
      <c r="DD1422" t="str">
        <f t="shared" si="400"/>
        <v/>
      </c>
      <c r="DE1422" t="str">
        <f t="shared" si="401"/>
        <v/>
      </c>
      <c r="DF1422" t="str">
        <f t="shared" si="402"/>
        <v/>
      </c>
      <c r="DG1422" t="str">
        <f t="shared" si="403"/>
        <v/>
      </c>
      <c r="DH1422" t="str">
        <f t="shared" si="404"/>
        <v/>
      </c>
      <c r="DI1422" t="str">
        <f t="shared" si="405"/>
        <v/>
      </c>
      <c r="DJ1422" t="str">
        <f t="shared" si="406"/>
        <v/>
      </c>
      <c r="DK1422" t="str">
        <f t="shared" si="407"/>
        <v/>
      </c>
      <c r="DL1422" t="str">
        <f t="shared" si="408"/>
        <v/>
      </c>
      <c r="DM1422" t="str">
        <f t="shared" si="409"/>
        <v/>
      </c>
      <c r="DN1422" t="str">
        <f t="shared" si="410"/>
        <v/>
      </c>
      <c r="DO1422" t="str">
        <f t="shared" si="411"/>
        <v/>
      </c>
      <c r="DP1422" t="str">
        <f t="shared" si="412"/>
        <v/>
      </c>
      <c r="DQ1422" t="str">
        <f t="shared" si="413"/>
        <v/>
      </c>
      <c r="DR1422" t="str">
        <f t="shared" si="414"/>
        <v/>
      </c>
      <c r="DS1422" t="str">
        <f t="shared" si="415"/>
        <v/>
      </c>
      <c r="DT1422" t="str">
        <f t="shared" si="416"/>
        <v/>
      </c>
      <c r="DU1422" t="str">
        <f t="shared" si="417"/>
        <v/>
      </c>
      <c r="DV1422" t="str">
        <f t="shared" si="418"/>
        <v/>
      </c>
      <c r="DW1422" t="str">
        <f t="shared" si="419"/>
        <v/>
      </c>
      <c r="DX1422" t="str">
        <f t="shared" si="420"/>
        <v/>
      </c>
      <c r="DY1422" t="str">
        <f t="shared" si="421"/>
        <v/>
      </c>
      <c r="DZ1422" t="str">
        <f t="shared" si="422"/>
        <v/>
      </c>
      <c r="EA1422" t="str">
        <f t="shared" si="423"/>
        <v/>
      </c>
      <c r="EB1422" t="str">
        <f t="shared" si="424"/>
        <v/>
      </c>
      <c r="EC1422" t="str">
        <f t="shared" si="425"/>
        <v/>
      </c>
      <c r="ED1422" t="str">
        <f t="shared" si="426"/>
        <v/>
      </c>
      <c r="EE1422" t="str">
        <f t="shared" si="427"/>
        <v/>
      </c>
      <c r="EF1422" t="str">
        <f t="shared" si="428"/>
        <v/>
      </c>
      <c r="EG1422" t="str">
        <f t="shared" si="429"/>
        <v/>
      </c>
      <c r="EH1422" t="str">
        <f t="shared" si="430"/>
        <v/>
      </c>
      <c r="EI1422" t="str">
        <f t="shared" si="431"/>
        <v/>
      </c>
      <c r="EJ1422" t="str">
        <f t="shared" si="432"/>
        <v/>
      </c>
      <c r="EK1422" t="str">
        <f t="shared" si="433"/>
        <v/>
      </c>
      <c r="EL1422" t="str">
        <f t="shared" si="434"/>
        <v/>
      </c>
      <c r="EM1422" t="str">
        <f t="shared" si="435"/>
        <v/>
      </c>
      <c r="EN1422" t="str">
        <f t="shared" si="436"/>
        <v/>
      </c>
    </row>
    <row r="1423" spans="91:144">
      <c r="CM1423" t="str">
        <f t="shared" si="383"/>
        <v/>
      </c>
      <c r="CN1423" t="str">
        <f t="shared" si="384"/>
        <v/>
      </c>
      <c r="CO1423" t="str">
        <f t="shared" si="385"/>
        <v/>
      </c>
      <c r="CP1423" t="str">
        <f t="shared" si="386"/>
        <v/>
      </c>
      <c r="CQ1423" t="str">
        <f t="shared" si="387"/>
        <v/>
      </c>
      <c r="CR1423" t="str">
        <f t="shared" si="388"/>
        <v/>
      </c>
      <c r="CS1423" t="str">
        <f t="shared" si="389"/>
        <v/>
      </c>
      <c r="CT1423" t="str">
        <f t="shared" si="390"/>
        <v/>
      </c>
      <c r="CU1423" t="str">
        <f t="shared" si="391"/>
        <v/>
      </c>
      <c r="CV1423" t="str">
        <f t="shared" si="392"/>
        <v/>
      </c>
      <c r="CW1423" t="str">
        <f t="shared" si="393"/>
        <v/>
      </c>
      <c r="CX1423" t="str">
        <f t="shared" si="394"/>
        <v/>
      </c>
      <c r="CY1423" t="str">
        <f t="shared" si="395"/>
        <v/>
      </c>
      <c r="CZ1423" t="str">
        <f t="shared" si="396"/>
        <v/>
      </c>
      <c r="DA1423" t="str">
        <f t="shared" si="397"/>
        <v/>
      </c>
      <c r="DB1423" t="str">
        <f t="shared" si="398"/>
        <v/>
      </c>
      <c r="DC1423" t="str">
        <f t="shared" si="399"/>
        <v/>
      </c>
      <c r="DD1423" t="str">
        <f t="shared" si="400"/>
        <v/>
      </c>
      <c r="DE1423" t="str">
        <f t="shared" si="401"/>
        <v/>
      </c>
      <c r="DF1423" t="str">
        <f t="shared" si="402"/>
        <v/>
      </c>
      <c r="DG1423" t="str">
        <f t="shared" si="403"/>
        <v/>
      </c>
      <c r="DH1423" t="str">
        <f t="shared" si="404"/>
        <v/>
      </c>
      <c r="DI1423" t="str">
        <f t="shared" si="405"/>
        <v/>
      </c>
      <c r="DJ1423" t="str">
        <f t="shared" si="406"/>
        <v/>
      </c>
      <c r="DK1423" t="str">
        <f t="shared" si="407"/>
        <v/>
      </c>
      <c r="DL1423" t="str">
        <f t="shared" si="408"/>
        <v/>
      </c>
      <c r="DM1423" t="str">
        <f t="shared" si="409"/>
        <v/>
      </c>
      <c r="DN1423" t="str">
        <f t="shared" si="410"/>
        <v/>
      </c>
      <c r="DO1423" t="str">
        <f t="shared" si="411"/>
        <v/>
      </c>
      <c r="DP1423" t="str">
        <f t="shared" si="412"/>
        <v/>
      </c>
      <c r="DQ1423" t="str">
        <f t="shared" si="413"/>
        <v/>
      </c>
      <c r="DR1423" t="str">
        <f t="shared" si="414"/>
        <v/>
      </c>
      <c r="DS1423" t="str">
        <f t="shared" si="415"/>
        <v/>
      </c>
      <c r="DT1423" t="str">
        <f t="shared" si="416"/>
        <v/>
      </c>
      <c r="DU1423" t="str">
        <f t="shared" si="417"/>
        <v/>
      </c>
      <c r="DV1423" t="str">
        <f t="shared" si="418"/>
        <v/>
      </c>
      <c r="DW1423" t="str">
        <f t="shared" si="419"/>
        <v/>
      </c>
      <c r="DX1423" t="str">
        <f t="shared" si="420"/>
        <v/>
      </c>
      <c r="DY1423" t="str">
        <f t="shared" si="421"/>
        <v/>
      </c>
      <c r="DZ1423" t="str">
        <f t="shared" si="422"/>
        <v/>
      </c>
      <c r="EA1423" t="str">
        <f t="shared" si="423"/>
        <v/>
      </c>
      <c r="EB1423" t="str">
        <f t="shared" si="424"/>
        <v/>
      </c>
      <c r="EC1423" t="str">
        <f t="shared" si="425"/>
        <v/>
      </c>
      <c r="ED1423" t="str">
        <f t="shared" si="426"/>
        <v/>
      </c>
      <c r="EE1423" t="str">
        <f t="shared" si="427"/>
        <v/>
      </c>
      <c r="EF1423" t="str">
        <f t="shared" si="428"/>
        <v/>
      </c>
      <c r="EG1423" t="str">
        <f t="shared" si="429"/>
        <v/>
      </c>
      <c r="EH1423" t="str">
        <f t="shared" si="430"/>
        <v/>
      </c>
      <c r="EI1423" t="str">
        <f t="shared" si="431"/>
        <v/>
      </c>
      <c r="EJ1423" t="str">
        <f t="shared" si="432"/>
        <v/>
      </c>
      <c r="EK1423" t="str">
        <f t="shared" si="433"/>
        <v/>
      </c>
      <c r="EL1423" t="str">
        <f t="shared" si="434"/>
        <v/>
      </c>
      <c r="EM1423" t="str">
        <f t="shared" si="435"/>
        <v/>
      </c>
      <c r="EN1423" t="str">
        <f t="shared" si="436"/>
        <v/>
      </c>
    </row>
    <row r="1424" spans="91:144">
      <c r="CM1424" t="str">
        <f t="shared" si="383"/>
        <v/>
      </c>
      <c r="CN1424" t="str">
        <f t="shared" si="384"/>
        <v/>
      </c>
      <c r="CO1424" t="str">
        <f t="shared" si="385"/>
        <v/>
      </c>
      <c r="CP1424" t="str">
        <f t="shared" si="386"/>
        <v/>
      </c>
      <c r="CQ1424" t="str">
        <f t="shared" si="387"/>
        <v/>
      </c>
      <c r="CR1424" t="str">
        <f t="shared" si="388"/>
        <v/>
      </c>
      <c r="CS1424" t="str">
        <f t="shared" si="389"/>
        <v/>
      </c>
      <c r="CT1424" t="str">
        <f t="shared" si="390"/>
        <v/>
      </c>
      <c r="CU1424" t="str">
        <f t="shared" si="391"/>
        <v/>
      </c>
      <c r="CV1424" t="str">
        <f t="shared" si="392"/>
        <v/>
      </c>
      <c r="CW1424" t="str">
        <f t="shared" si="393"/>
        <v/>
      </c>
      <c r="CX1424" t="str">
        <f t="shared" si="394"/>
        <v/>
      </c>
      <c r="CY1424" t="str">
        <f t="shared" si="395"/>
        <v/>
      </c>
      <c r="CZ1424" t="str">
        <f t="shared" si="396"/>
        <v/>
      </c>
      <c r="DA1424" t="str">
        <f t="shared" si="397"/>
        <v/>
      </c>
      <c r="DB1424" t="str">
        <f t="shared" si="398"/>
        <v/>
      </c>
      <c r="DC1424" t="str">
        <f t="shared" si="399"/>
        <v/>
      </c>
      <c r="DD1424" t="str">
        <f t="shared" si="400"/>
        <v/>
      </c>
      <c r="DE1424" t="str">
        <f t="shared" si="401"/>
        <v/>
      </c>
      <c r="DF1424" t="str">
        <f t="shared" si="402"/>
        <v/>
      </c>
      <c r="DG1424" t="str">
        <f t="shared" si="403"/>
        <v/>
      </c>
      <c r="DH1424" t="str">
        <f t="shared" si="404"/>
        <v/>
      </c>
      <c r="DI1424" t="str">
        <f t="shared" si="405"/>
        <v/>
      </c>
      <c r="DJ1424" t="str">
        <f t="shared" si="406"/>
        <v/>
      </c>
      <c r="DK1424" t="str">
        <f t="shared" si="407"/>
        <v/>
      </c>
      <c r="DL1424" t="str">
        <f t="shared" si="408"/>
        <v/>
      </c>
      <c r="DM1424" t="str">
        <f t="shared" si="409"/>
        <v/>
      </c>
      <c r="DN1424" t="str">
        <f t="shared" si="410"/>
        <v/>
      </c>
      <c r="DO1424" t="str">
        <f t="shared" si="411"/>
        <v/>
      </c>
      <c r="DP1424" t="str">
        <f t="shared" si="412"/>
        <v/>
      </c>
      <c r="DQ1424" t="str">
        <f t="shared" si="413"/>
        <v/>
      </c>
      <c r="DR1424" t="str">
        <f t="shared" si="414"/>
        <v/>
      </c>
      <c r="DS1424" t="str">
        <f t="shared" si="415"/>
        <v/>
      </c>
      <c r="DT1424" t="str">
        <f t="shared" si="416"/>
        <v/>
      </c>
      <c r="DU1424" t="str">
        <f t="shared" si="417"/>
        <v/>
      </c>
      <c r="DV1424" t="str">
        <f t="shared" si="418"/>
        <v/>
      </c>
      <c r="DW1424" t="str">
        <f t="shared" si="419"/>
        <v/>
      </c>
      <c r="DX1424" t="str">
        <f t="shared" si="420"/>
        <v/>
      </c>
      <c r="DY1424" t="str">
        <f t="shared" si="421"/>
        <v/>
      </c>
      <c r="DZ1424" t="str">
        <f t="shared" si="422"/>
        <v/>
      </c>
      <c r="EA1424" t="str">
        <f t="shared" si="423"/>
        <v/>
      </c>
      <c r="EB1424" t="str">
        <f t="shared" si="424"/>
        <v/>
      </c>
      <c r="EC1424" t="str">
        <f t="shared" si="425"/>
        <v/>
      </c>
      <c r="ED1424" t="str">
        <f t="shared" si="426"/>
        <v/>
      </c>
      <c r="EE1424" t="str">
        <f t="shared" si="427"/>
        <v/>
      </c>
      <c r="EF1424" t="str">
        <f t="shared" si="428"/>
        <v/>
      </c>
      <c r="EG1424" t="str">
        <f t="shared" si="429"/>
        <v/>
      </c>
      <c r="EH1424" t="str">
        <f t="shared" si="430"/>
        <v/>
      </c>
      <c r="EI1424" t="str">
        <f t="shared" si="431"/>
        <v/>
      </c>
      <c r="EJ1424" t="str">
        <f t="shared" si="432"/>
        <v/>
      </c>
      <c r="EK1424" t="str">
        <f t="shared" si="433"/>
        <v/>
      </c>
      <c r="EL1424" t="str">
        <f t="shared" si="434"/>
        <v/>
      </c>
      <c r="EM1424" t="str">
        <f t="shared" si="435"/>
        <v/>
      </c>
      <c r="EN1424" t="str">
        <f t="shared" si="436"/>
        <v/>
      </c>
    </row>
    <row r="1425" spans="91:144">
      <c r="CM1425" t="str">
        <f t="shared" si="383"/>
        <v/>
      </c>
      <c r="CN1425" t="str">
        <f t="shared" si="384"/>
        <v/>
      </c>
      <c r="CO1425" t="str">
        <f t="shared" si="385"/>
        <v/>
      </c>
      <c r="CP1425" t="str">
        <f t="shared" si="386"/>
        <v/>
      </c>
      <c r="CQ1425" t="str">
        <f t="shared" si="387"/>
        <v/>
      </c>
      <c r="CR1425" t="str">
        <f t="shared" si="388"/>
        <v/>
      </c>
      <c r="CS1425" t="str">
        <f t="shared" si="389"/>
        <v/>
      </c>
      <c r="CT1425" t="str">
        <f t="shared" si="390"/>
        <v/>
      </c>
      <c r="CU1425" t="str">
        <f t="shared" si="391"/>
        <v/>
      </c>
      <c r="CV1425" t="str">
        <f t="shared" si="392"/>
        <v/>
      </c>
      <c r="CW1425" t="str">
        <f t="shared" si="393"/>
        <v/>
      </c>
      <c r="CX1425" t="str">
        <f t="shared" si="394"/>
        <v/>
      </c>
      <c r="CY1425" t="str">
        <f t="shared" si="395"/>
        <v/>
      </c>
      <c r="CZ1425" t="str">
        <f t="shared" si="396"/>
        <v/>
      </c>
      <c r="DA1425" t="str">
        <f t="shared" si="397"/>
        <v/>
      </c>
      <c r="DB1425" t="str">
        <f t="shared" si="398"/>
        <v/>
      </c>
      <c r="DC1425" t="str">
        <f t="shared" si="399"/>
        <v/>
      </c>
      <c r="DD1425" t="str">
        <f t="shared" si="400"/>
        <v/>
      </c>
      <c r="DE1425" t="str">
        <f t="shared" si="401"/>
        <v/>
      </c>
      <c r="DF1425" t="str">
        <f t="shared" si="402"/>
        <v/>
      </c>
      <c r="DG1425" t="str">
        <f t="shared" si="403"/>
        <v/>
      </c>
      <c r="DH1425" t="str">
        <f t="shared" si="404"/>
        <v/>
      </c>
      <c r="DI1425" t="str">
        <f t="shared" si="405"/>
        <v/>
      </c>
      <c r="DJ1425" t="str">
        <f t="shared" si="406"/>
        <v/>
      </c>
      <c r="DK1425" t="str">
        <f t="shared" si="407"/>
        <v/>
      </c>
      <c r="DL1425" t="str">
        <f t="shared" si="408"/>
        <v/>
      </c>
      <c r="DM1425" t="str">
        <f t="shared" si="409"/>
        <v/>
      </c>
      <c r="DN1425" t="str">
        <f t="shared" si="410"/>
        <v/>
      </c>
      <c r="DO1425" t="str">
        <f t="shared" si="411"/>
        <v/>
      </c>
      <c r="DP1425" t="str">
        <f t="shared" si="412"/>
        <v/>
      </c>
      <c r="DQ1425" t="str">
        <f t="shared" si="413"/>
        <v/>
      </c>
      <c r="DR1425" t="str">
        <f t="shared" si="414"/>
        <v/>
      </c>
      <c r="DS1425" t="str">
        <f t="shared" si="415"/>
        <v/>
      </c>
      <c r="DT1425" t="str">
        <f t="shared" si="416"/>
        <v/>
      </c>
      <c r="DU1425" t="str">
        <f t="shared" si="417"/>
        <v/>
      </c>
      <c r="DV1425" t="str">
        <f t="shared" si="418"/>
        <v/>
      </c>
      <c r="DW1425" t="str">
        <f t="shared" si="419"/>
        <v/>
      </c>
      <c r="DX1425" t="str">
        <f t="shared" si="420"/>
        <v/>
      </c>
      <c r="DY1425" t="str">
        <f t="shared" si="421"/>
        <v/>
      </c>
      <c r="DZ1425" t="str">
        <f t="shared" si="422"/>
        <v/>
      </c>
      <c r="EA1425" t="str">
        <f t="shared" si="423"/>
        <v/>
      </c>
      <c r="EB1425" t="str">
        <f t="shared" si="424"/>
        <v/>
      </c>
      <c r="EC1425" t="str">
        <f t="shared" si="425"/>
        <v/>
      </c>
      <c r="ED1425" t="str">
        <f t="shared" si="426"/>
        <v/>
      </c>
      <c r="EE1425" t="str">
        <f t="shared" si="427"/>
        <v/>
      </c>
      <c r="EF1425" t="str">
        <f t="shared" si="428"/>
        <v/>
      </c>
      <c r="EG1425" t="str">
        <f t="shared" si="429"/>
        <v/>
      </c>
      <c r="EH1425" t="str">
        <f t="shared" si="430"/>
        <v/>
      </c>
      <c r="EI1425" t="str">
        <f t="shared" si="431"/>
        <v/>
      </c>
      <c r="EJ1425" t="str">
        <f t="shared" si="432"/>
        <v/>
      </c>
      <c r="EK1425" t="str">
        <f t="shared" si="433"/>
        <v/>
      </c>
      <c r="EL1425" t="str">
        <f t="shared" si="434"/>
        <v/>
      </c>
      <c r="EM1425" t="str">
        <f t="shared" si="435"/>
        <v/>
      </c>
      <c r="EN1425" t="str">
        <f t="shared" si="436"/>
        <v/>
      </c>
    </row>
    <row r="1426" spans="91:144">
      <c r="CM1426" t="str">
        <f t="shared" si="383"/>
        <v/>
      </c>
      <c r="CN1426" t="str">
        <f t="shared" si="384"/>
        <v/>
      </c>
      <c r="CO1426" t="str">
        <f t="shared" si="385"/>
        <v/>
      </c>
      <c r="CP1426" t="str">
        <f t="shared" si="386"/>
        <v/>
      </c>
      <c r="CQ1426" t="str">
        <f t="shared" si="387"/>
        <v/>
      </c>
      <c r="CR1426" t="str">
        <f t="shared" si="388"/>
        <v/>
      </c>
      <c r="CS1426" t="str">
        <f t="shared" si="389"/>
        <v/>
      </c>
      <c r="CT1426" t="str">
        <f t="shared" si="390"/>
        <v/>
      </c>
      <c r="CU1426" t="str">
        <f t="shared" si="391"/>
        <v/>
      </c>
      <c r="CV1426" t="str">
        <f t="shared" si="392"/>
        <v/>
      </c>
      <c r="CW1426" t="str">
        <f t="shared" si="393"/>
        <v/>
      </c>
      <c r="CX1426" t="str">
        <f t="shared" si="394"/>
        <v/>
      </c>
      <c r="CY1426" t="str">
        <f t="shared" si="395"/>
        <v/>
      </c>
      <c r="CZ1426" t="str">
        <f t="shared" si="396"/>
        <v/>
      </c>
      <c r="DA1426" t="str">
        <f t="shared" si="397"/>
        <v/>
      </c>
      <c r="DB1426" t="str">
        <f t="shared" si="398"/>
        <v/>
      </c>
      <c r="DC1426" t="str">
        <f t="shared" si="399"/>
        <v/>
      </c>
      <c r="DD1426" t="str">
        <f t="shared" si="400"/>
        <v/>
      </c>
      <c r="DE1426" t="str">
        <f t="shared" si="401"/>
        <v/>
      </c>
      <c r="DF1426" t="str">
        <f t="shared" si="402"/>
        <v/>
      </c>
      <c r="DG1426" t="str">
        <f t="shared" si="403"/>
        <v/>
      </c>
      <c r="DH1426" t="str">
        <f t="shared" si="404"/>
        <v/>
      </c>
      <c r="DI1426" t="str">
        <f t="shared" si="405"/>
        <v/>
      </c>
      <c r="DJ1426" t="str">
        <f t="shared" si="406"/>
        <v/>
      </c>
      <c r="DK1426" t="str">
        <f t="shared" si="407"/>
        <v/>
      </c>
      <c r="DL1426" t="str">
        <f t="shared" si="408"/>
        <v/>
      </c>
      <c r="DM1426" t="str">
        <f t="shared" si="409"/>
        <v/>
      </c>
      <c r="DN1426" t="str">
        <f t="shared" si="410"/>
        <v/>
      </c>
      <c r="DO1426" t="str">
        <f t="shared" si="411"/>
        <v/>
      </c>
      <c r="DP1426" t="str">
        <f t="shared" si="412"/>
        <v/>
      </c>
      <c r="DQ1426" t="str">
        <f t="shared" si="413"/>
        <v/>
      </c>
      <c r="DR1426" t="str">
        <f t="shared" si="414"/>
        <v/>
      </c>
      <c r="DS1426" t="str">
        <f t="shared" si="415"/>
        <v/>
      </c>
      <c r="DT1426" t="str">
        <f t="shared" si="416"/>
        <v/>
      </c>
      <c r="DU1426" t="str">
        <f t="shared" si="417"/>
        <v/>
      </c>
      <c r="DV1426" t="str">
        <f t="shared" si="418"/>
        <v/>
      </c>
      <c r="DW1426" t="str">
        <f t="shared" si="419"/>
        <v/>
      </c>
      <c r="DX1426" t="str">
        <f t="shared" si="420"/>
        <v/>
      </c>
      <c r="DY1426" t="str">
        <f t="shared" si="421"/>
        <v/>
      </c>
      <c r="DZ1426" t="str">
        <f t="shared" si="422"/>
        <v/>
      </c>
      <c r="EA1426" t="str">
        <f t="shared" si="423"/>
        <v/>
      </c>
      <c r="EB1426" t="str">
        <f t="shared" si="424"/>
        <v/>
      </c>
      <c r="EC1426" t="str">
        <f t="shared" si="425"/>
        <v/>
      </c>
      <c r="ED1426" t="str">
        <f t="shared" si="426"/>
        <v/>
      </c>
      <c r="EE1426" t="str">
        <f t="shared" si="427"/>
        <v/>
      </c>
      <c r="EF1426" t="str">
        <f t="shared" si="428"/>
        <v/>
      </c>
      <c r="EG1426" t="str">
        <f t="shared" si="429"/>
        <v/>
      </c>
      <c r="EH1426" t="str">
        <f t="shared" si="430"/>
        <v/>
      </c>
      <c r="EI1426" t="str">
        <f t="shared" si="431"/>
        <v/>
      </c>
      <c r="EJ1426" t="str">
        <f t="shared" si="432"/>
        <v/>
      </c>
      <c r="EK1426" t="str">
        <f t="shared" si="433"/>
        <v/>
      </c>
      <c r="EL1426" t="str">
        <f t="shared" si="434"/>
        <v/>
      </c>
      <c r="EM1426" t="str">
        <f t="shared" si="435"/>
        <v/>
      </c>
      <c r="EN1426" t="str">
        <f t="shared" si="436"/>
        <v/>
      </c>
    </row>
    <row r="1427" spans="91:144">
      <c r="CM1427" t="str">
        <f t="shared" si="383"/>
        <v/>
      </c>
      <c r="CN1427" t="str">
        <f t="shared" si="384"/>
        <v/>
      </c>
      <c r="CO1427" t="str">
        <f t="shared" si="385"/>
        <v/>
      </c>
      <c r="CP1427" t="str">
        <f t="shared" si="386"/>
        <v/>
      </c>
      <c r="CQ1427" t="str">
        <f t="shared" si="387"/>
        <v/>
      </c>
      <c r="CR1427" t="str">
        <f t="shared" si="388"/>
        <v/>
      </c>
      <c r="CS1427" t="str">
        <f t="shared" si="389"/>
        <v/>
      </c>
      <c r="CT1427" t="str">
        <f t="shared" si="390"/>
        <v/>
      </c>
      <c r="CU1427" t="str">
        <f t="shared" si="391"/>
        <v/>
      </c>
      <c r="CV1427" t="str">
        <f t="shared" si="392"/>
        <v/>
      </c>
      <c r="CW1427" t="str">
        <f t="shared" si="393"/>
        <v/>
      </c>
      <c r="CX1427" t="str">
        <f t="shared" si="394"/>
        <v/>
      </c>
      <c r="CY1427" t="str">
        <f t="shared" si="395"/>
        <v/>
      </c>
      <c r="CZ1427" t="str">
        <f t="shared" si="396"/>
        <v/>
      </c>
      <c r="DA1427" t="str">
        <f t="shared" si="397"/>
        <v/>
      </c>
      <c r="DB1427" t="str">
        <f t="shared" si="398"/>
        <v/>
      </c>
      <c r="DC1427" t="str">
        <f t="shared" si="399"/>
        <v/>
      </c>
      <c r="DD1427" t="str">
        <f t="shared" si="400"/>
        <v/>
      </c>
      <c r="DE1427" t="str">
        <f t="shared" si="401"/>
        <v/>
      </c>
      <c r="DF1427" t="str">
        <f t="shared" si="402"/>
        <v/>
      </c>
      <c r="DG1427" t="str">
        <f t="shared" si="403"/>
        <v/>
      </c>
      <c r="DH1427" t="str">
        <f t="shared" si="404"/>
        <v/>
      </c>
      <c r="DI1427" t="str">
        <f t="shared" si="405"/>
        <v/>
      </c>
      <c r="DJ1427" t="str">
        <f t="shared" si="406"/>
        <v/>
      </c>
      <c r="DK1427" t="str">
        <f t="shared" si="407"/>
        <v/>
      </c>
      <c r="DL1427" t="str">
        <f t="shared" si="408"/>
        <v/>
      </c>
      <c r="DM1427" t="str">
        <f t="shared" si="409"/>
        <v/>
      </c>
      <c r="DN1427" t="str">
        <f t="shared" si="410"/>
        <v/>
      </c>
      <c r="DO1427" t="str">
        <f t="shared" si="411"/>
        <v/>
      </c>
      <c r="DP1427" t="str">
        <f t="shared" si="412"/>
        <v/>
      </c>
      <c r="DQ1427" t="str">
        <f t="shared" si="413"/>
        <v/>
      </c>
      <c r="DR1427" t="str">
        <f t="shared" si="414"/>
        <v/>
      </c>
      <c r="DS1427" t="str">
        <f t="shared" si="415"/>
        <v/>
      </c>
      <c r="DT1427" t="str">
        <f t="shared" si="416"/>
        <v/>
      </c>
      <c r="DU1427" t="str">
        <f t="shared" si="417"/>
        <v/>
      </c>
      <c r="DV1427" t="str">
        <f t="shared" si="418"/>
        <v/>
      </c>
      <c r="DW1427" t="str">
        <f t="shared" si="419"/>
        <v/>
      </c>
      <c r="DX1427" t="str">
        <f t="shared" si="420"/>
        <v/>
      </c>
      <c r="DY1427" t="str">
        <f t="shared" si="421"/>
        <v/>
      </c>
      <c r="DZ1427" t="str">
        <f t="shared" si="422"/>
        <v/>
      </c>
      <c r="EA1427" t="str">
        <f t="shared" si="423"/>
        <v/>
      </c>
      <c r="EB1427" t="str">
        <f t="shared" si="424"/>
        <v/>
      </c>
      <c r="EC1427" t="str">
        <f t="shared" si="425"/>
        <v/>
      </c>
      <c r="ED1427" t="str">
        <f t="shared" si="426"/>
        <v/>
      </c>
      <c r="EE1427" t="str">
        <f t="shared" si="427"/>
        <v/>
      </c>
      <c r="EF1427" t="str">
        <f t="shared" si="428"/>
        <v/>
      </c>
      <c r="EG1427" t="str">
        <f t="shared" si="429"/>
        <v/>
      </c>
      <c r="EH1427" t="str">
        <f t="shared" si="430"/>
        <v/>
      </c>
      <c r="EI1427" t="str">
        <f t="shared" si="431"/>
        <v/>
      </c>
      <c r="EJ1427" t="str">
        <f t="shared" si="432"/>
        <v/>
      </c>
      <c r="EK1427" t="str">
        <f t="shared" si="433"/>
        <v/>
      </c>
      <c r="EL1427" t="str">
        <f t="shared" si="434"/>
        <v/>
      </c>
      <c r="EM1427" t="str">
        <f t="shared" si="435"/>
        <v/>
      </c>
      <c r="EN1427" t="str">
        <f t="shared" si="436"/>
        <v/>
      </c>
    </row>
    <row r="1428" spans="91:144">
      <c r="CM1428" t="str">
        <f t="shared" si="383"/>
        <v/>
      </c>
      <c r="CN1428" t="str">
        <f t="shared" si="384"/>
        <v/>
      </c>
      <c r="CO1428" t="str">
        <f t="shared" si="385"/>
        <v/>
      </c>
      <c r="CP1428" t="str">
        <f t="shared" si="386"/>
        <v/>
      </c>
      <c r="CQ1428" t="str">
        <f t="shared" si="387"/>
        <v/>
      </c>
      <c r="CR1428" t="str">
        <f t="shared" si="388"/>
        <v/>
      </c>
      <c r="CS1428" t="str">
        <f t="shared" si="389"/>
        <v/>
      </c>
      <c r="CT1428" t="str">
        <f t="shared" si="390"/>
        <v/>
      </c>
      <c r="CU1428" t="str">
        <f t="shared" si="391"/>
        <v/>
      </c>
      <c r="CV1428" t="str">
        <f t="shared" si="392"/>
        <v/>
      </c>
      <c r="CW1428" t="str">
        <f t="shared" si="393"/>
        <v/>
      </c>
      <c r="CX1428" t="str">
        <f t="shared" si="394"/>
        <v/>
      </c>
      <c r="CY1428" t="str">
        <f t="shared" si="395"/>
        <v/>
      </c>
      <c r="CZ1428" t="str">
        <f t="shared" si="396"/>
        <v/>
      </c>
      <c r="DA1428" t="str">
        <f t="shared" si="397"/>
        <v/>
      </c>
      <c r="DB1428" t="str">
        <f t="shared" si="398"/>
        <v/>
      </c>
      <c r="DC1428" t="str">
        <f t="shared" si="399"/>
        <v/>
      </c>
      <c r="DD1428" t="str">
        <f t="shared" si="400"/>
        <v/>
      </c>
      <c r="DE1428" t="str">
        <f t="shared" si="401"/>
        <v/>
      </c>
      <c r="DF1428" t="str">
        <f t="shared" si="402"/>
        <v/>
      </c>
      <c r="DG1428" t="str">
        <f t="shared" si="403"/>
        <v/>
      </c>
      <c r="DH1428" t="str">
        <f t="shared" si="404"/>
        <v/>
      </c>
      <c r="DI1428" t="str">
        <f t="shared" si="405"/>
        <v/>
      </c>
      <c r="DJ1428" t="str">
        <f t="shared" si="406"/>
        <v/>
      </c>
      <c r="DK1428" t="str">
        <f t="shared" si="407"/>
        <v/>
      </c>
      <c r="DL1428" t="str">
        <f t="shared" si="408"/>
        <v/>
      </c>
      <c r="DM1428" t="str">
        <f t="shared" si="409"/>
        <v/>
      </c>
      <c r="DN1428" t="str">
        <f t="shared" si="410"/>
        <v/>
      </c>
      <c r="DO1428" t="str">
        <f t="shared" si="411"/>
        <v/>
      </c>
      <c r="DP1428" t="str">
        <f t="shared" si="412"/>
        <v/>
      </c>
      <c r="DQ1428" t="str">
        <f t="shared" si="413"/>
        <v/>
      </c>
      <c r="DR1428" t="str">
        <f t="shared" si="414"/>
        <v/>
      </c>
      <c r="DS1428" t="str">
        <f t="shared" si="415"/>
        <v/>
      </c>
      <c r="DT1428" t="str">
        <f t="shared" si="416"/>
        <v/>
      </c>
      <c r="DU1428" t="str">
        <f t="shared" si="417"/>
        <v/>
      </c>
      <c r="DV1428" t="str">
        <f t="shared" si="418"/>
        <v/>
      </c>
      <c r="DW1428" t="str">
        <f t="shared" si="419"/>
        <v/>
      </c>
      <c r="DX1428" t="str">
        <f t="shared" si="420"/>
        <v/>
      </c>
      <c r="DY1428" t="str">
        <f t="shared" si="421"/>
        <v/>
      </c>
      <c r="DZ1428" t="str">
        <f t="shared" si="422"/>
        <v/>
      </c>
      <c r="EA1428" t="str">
        <f t="shared" si="423"/>
        <v/>
      </c>
      <c r="EB1428" t="str">
        <f t="shared" si="424"/>
        <v/>
      </c>
      <c r="EC1428" t="str">
        <f t="shared" si="425"/>
        <v/>
      </c>
      <c r="ED1428" t="str">
        <f t="shared" si="426"/>
        <v/>
      </c>
      <c r="EE1428" t="str">
        <f t="shared" si="427"/>
        <v/>
      </c>
      <c r="EF1428" t="str">
        <f t="shared" si="428"/>
        <v/>
      </c>
      <c r="EG1428" t="str">
        <f t="shared" si="429"/>
        <v/>
      </c>
      <c r="EH1428" t="str">
        <f t="shared" si="430"/>
        <v/>
      </c>
      <c r="EI1428" t="str">
        <f t="shared" si="431"/>
        <v/>
      </c>
      <c r="EJ1428" t="str">
        <f t="shared" si="432"/>
        <v/>
      </c>
      <c r="EK1428" t="str">
        <f t="shared" si="433"/>
        <v/>
      </c>
      <c r="EL1428" t="str">
        <f t="shared" si="434"/>
        <v/>
      </c>
      <c r="EM1428" t="str">
        <f t="shared" si="435"/>
        <v/>
      </c>
      <c r="EN1428" t="str">
        <f t="shared" si="436"/>
        <v/>
      </c>
    </row>
    <row r="1429" spans="91:144">
      <c r="CM1429" t="str">
        <f t="shared" si="383"/>
        <v/>
      </c>
      <c r="CN1429" t="str">
        <f t="shared" si="384"/>
        <v/>
      </c>
      <c r="CO1429" t="str">
        <f t="shared" si="385"/>
        <v/>
      </c>
      <c r="CP1429" t="str">
        <f t="shared" si="386"/>
        <v/>
      </c>
      <c r="CQ1429" t="str">
        <f t="shared" si="387"/>
        <v/>
      </c>
      <c r="CR1429" t="str">
        <f t="shared" si="388"/>
        <v/>
      </c>
      <c r="CS1429" t="str">
        <f t="shared" si="389"/>
        <v/>
      </c>
      <c r="CT1429" t="str">
        <f t="shared" si="390"/>
        <v/>
      </c>
      <c r="CU1429" t="str">
        <f t="shared" si="391"/>
        <v/>
      </c>
      <c r="CV1429" t="str">
        <f t="shared" si="392"/>
        <v/>
      </c>
      <c r="CW1429" t="str">
        <f t="shared" si="393"/>
        <v/>
      </c>
      <c r="CX1429" t="str">
        <f t="shared" si="394"/>
        <v/>
      </c>
      <c r="CY1429" t="str">
        <f t="shared" si="395"/>
        <v/>
      </c>
      <c r="CZ1429" t="str">
        <f t="shared" si="396"/>
        <v/>
      </c>
      <c r="DA1429" t="str">
        <f t="shared" si="397"/>
        <v/>
      </c>
      <c r="DB1429" t="str">
        <f t="shared" si="398"/>
        <v/>
      </c>
      <c r="DC1429" t="str">
        <f t="shared" si="399"/>
        <v/>
      </c>
      <c r="DD1429" t="str">
        <f t="shared" si="400"/>
        <v/>
      </c>
      <c r="DE1429" t="str">
        <f t="shared" si="401"/>
        <v/>
      </c>
      <c r="DF1429" t="str">
        <f t="shared" si="402"/>
        <v/>
      </c>
      <c r="DG1429" t="str">
        <f t="shared" si="403"/>
        <v/>
      </c>
      <c r="DH1429" t="str">
        <f t="shared" si="404"/>
        <v/>
      </c>
      <c r="DI1429" t="str">
        <f t="shared" si="405"/>
        <v/>
      </c>
      <c r="DJ1429" t="str">
        <f t="shared" si="406"/>
        <v/>
      </c>
      <c r="DK1429" t="str">
        <f t="shared" si="407"/>
        <v/>
      </c>
      <c r="DL1429" t="str">
        <f t="shared" si="408"/>
        <v/>
      </c>
      <c r="DM1429" t="str">
        <f t="shared" si="409"/>
        <v/>
      </c>
      <c r="DN1429" t="str">
        <f t="shared" si="410"/>
        <v/>
      </c>
      <c r="DO1429" t="str">
        <f t="shared" si="411"/>
        <v/>
      </c>
      <c r="DP1429" t="str">
        <f t="shared" si="412"/>
        <v/>
      </c>
      <c r="DQ1429" t="str">
        <f t="shared" si="413"/>
        <v/>
      </c>
      <c r="DR1429" t="str">
        <f t="shared" si="414"/>
        <v/>
      </c>
      <c r="DS1429" t="str">
        <f t="shared" si="415"/>
        <v/>
      </c>
      <c r="DT1429" t="str">
        <f t="shared" si="416"/>
        <v/>
      </c>
      <c r="DU1429" t="str">
        <f t="shared" si="417"/>
        <v/>
      </c>
      <c r="DV1429" t="str">
        <f t="shared" si="418"/>
        <v/>
      </c>
      <c r="DW1429" t="str">
        <f t="shared" si="419"/>
        <v/>
      </c>
      <c r="DX1429" t="str">
        <f t="shared" si="420"/>
        <v/>
      </c>
      <c r="DY1429" t="str">
        <f t="shared" si="421"/>
        <v/>
      </c>
      <c r="DZ1429" t="str">
        <f t="shared" si="422"/>
        <v/>
      </c>
      <c r="EA1429" t="str">
        <f t="shared" si="423"/>
        <v/>
      </c>
      <c r="EB1429" t="str">
        <f t="shared" si="424"/>
        <v/>
      </c>
      <c r="EC1429" t="str">
        <f t="shared" si="425"/>
        <v/>
      </c>
      <c r="ED1429" t="str">
        <f t="shared" si="426"/>
        <v/>
      </c>
      <c r="EE1429" t="str">
        <f t="shared" si="427"/>
        <v/>
      </c>
      <c r="EF1429" t="str">
        <f t="shared" si="428"/>
        <v/>
      </c>
      <c r="EG1429" t="str">
        <f t="shared" si="429"/>
        <v/>
      </c>
      <c r="EH1429" t="str">
        <f t="shared" si="430"/>
        <v/>
      </c>
      <c r="EI1429" t="str">
        <f t="shared" si="431"/>
        <v/>
      </c>
      <c r="EJ1429" t="str">
        <f t="shared" si="432"/>
        <v/>
      </c>
      <c r="EK1429" t="str">
        <f t="shared" si="433"/>
        <v/>
      </c>
      <c r="EL1429" t="str">
        <f t="shared" si="434"/>
        <v/>
      </c>
      <c r="EM1429" t="str">
        <f t="shared" si="435"/>
        <v/>
      </c>
      <c r="EN1429" t="str">
        <f t="shared" si="436"/>
        <v/>
      </c>
    </row>
    <row r="1430" spans="91:144">
      <c r="CM1430" t="str">
        <f t="shared" si="383"/>
        <v/>
      </c>
      <c r="CN1430" t="str">
        <f t="shared" si="384"/>
        <v/>
      </c>
      <c r="CO1430" t="str">
        <f t="shared" si="385"/>
        <v/>
      </c>
      <c r="CP1430" t="str">
        <f t="shared" si="386"/>
        <v/>
      </c>
      <c r="CQ1430" t="str">
        <f t="shared" si="387"/>
        <v/>
      </c>
      <c r="CR1430" t="str">
        <f t="shared" si="388"/>
        <v/>
      </c>
      <c r="CS1430" t="str">
        <f t="shared" si="389"/>
        <v/>
      </c>
      <c r="CT1430" t="str">
        <f t="shared" si="390"/>
        <v/>
      </c>
      <c r="CU1430" t="str">
        <f t="shared" si="391"/>
        <v/>
      </c>
      <c r="CV1430" t="str">
        <f t="shared" si="392"/>
        <v/>
      </c>
      <c r="CW1430" t="str">
        <f t="shared" si="393"/>
        <v/>
      </c>
      <c r="CX1430" t="str">
        <f t="shared" si="394"/>
        <v/>
      </c>
      <c r="CY1430" t="str">
        <f t="shared" si="395"/>
        <v/>
      </c>
      <c r="CZ1430" t="str">
        <f t="shared" si="396"/>
        <v/>
      </c>
      <c r="DA1430" t="str">
        <f t="shared" si="397"/>
        <v/>
      </c>
      <c r="DB1430" t="str">
        <f t="shared" si="398"/>
        <v/>
      </c>
      <c r="DC1430" t="str">
        <f t="shared" si="399"/>
        <v/>
      </c>
      <c r="DD1430" t="str">
        <f t="shared" si="400"/>
        <v/>
      </c>
      <c r="DE1430" t="str">
        <f t="shared" si="401"/>
        <v/>
      </c>
      <c r="DF1430" t="str">
        <f t="shared" si="402"/>
        <v/>
      </c>
      <c r="DG1430" t="str">
        <f t="shared" si="403"/>
        <v/>
      </c>
      <c r="DH1430" t="str">
        <f t="shared" si="404"/>
        <v/>
      </c>
      <c r="DI1430" t="str">
        <f t="shared" si="405"/>
        <v/>
      </c>
      <c r="DJ1430" t="str">
        <f t="shared" si="406"/>
        <v/>
      </c>
      <c r="DK1430" t="str">
        <f t="shared" si="407"/>
        <v/>
      </c>
      <c r="DL1430" t="str">
        <f t="shared" si="408"/>
        <v/>
      </c>
      <c r="DM1430" t="str">
        <f t="shared" si="409"/>
        <v/>
      </c>
      <c r="DN1430" t="str">
        <f t="shared" si="410"/>
        <v/>
      </c>
      <c r="DO1430" t="str">
        <f t="shared" si="411"/>
        <v/>
      </c>
      <c r="DP1430" t="str">
        <f t="shared" si="412"/>
        <v/>
      </c>
      <c r="DQ1430" t="str">
        <f t="shared" si="413"/>
        <v/>
      </c>
      <c r="DR1430" t="str">
        <f t="shared" si="414"/>
        <v/>
      </c>
      <c r="DS1430" t="str">
        <f t="shared" si="415"/>
        <v/>
      </c>
      <c r="DT1430" t="str">
        <f t="shared" si="416"/>
        <v/>
      </c>
      <c r="DU1430" t="str">
        <f t="shared" si="417"/>
        <v/>
      </c>
      <c r="DV1430" t="str">
        <f t="shared" si="418"/>
        <v/>
      </c>
      <c r="DW1430" t="str">
        <f t="shared" si="419"/>
        <v/>
      </c>
      <c r="DX1430" t="str">
        <f t="shared" si="420"/>
        <v/>
      </c>
      <c r="DY1430" t="str">
        <f t="shared" si="421"/>
        <v/>
      </c>
      <c r="DZ1430" t="str">
        <f t="shared" si="422"/>
        <v/>
      </c>
      <c r="EA1430" t="str">
        <f t="shared" si="423"/>
        <v/>
      </c>
      <c r="EB1430" t="str">
        <f t="shared" si="424"/>
        <v/>
      </c>
      <c r="EC1430" t="str">
        <f t="shared" si="425"/>
        <v/>
      </c>
      <c r="ED1430" t="str">
        <f t="shared" si="426"/>
        <v/>
      </c>
      <c r="EE1430" t="str">
        <f t="shared" si="427"/>
        <v/>
      </c>
      <c r="EF1430" t="str">
        <f t="shared" si="428"/>
        <v/>
      </c>
      <c r="EG1430" t="str">
        <f t="shared" si="429"/>
        <v/>
      </c>
      <c r="EH1430" t="str">
        <f t="shared" si="430"/>
        <v/>
      </c>
      <c r="EI1430" t="str">
        <f t="shared" si="431"/>
        <v/>
      </c>
      <c r="EJ1430" t="str">
        <f t="shared" si="432"/>
        <v/>
      </c>
      <c r="EK1430" t="str">
        <f t="shared" si="433"/>
        <v/>
      </c>
      <c r="EL1430" t="str">
        <f t="shared" si="434"/>
        <v/>
      </c>
      <c r="EM1430" t="str">
        <f t="shared" si="435"/>
        <v/>
      </c>
      <c r="EN1430" t="str">
        <f t="shared" si="436"/>
        <v/>
      </c>
    </row>
    <row r="1431" spans="91:144">
      <c r="CM1431" t="str">
        <f t="shared" si="383"/>
        <v/>
      </c>
      <c r="CN1431" t="str">
        <f t="shared" si="384"/>
        <v/>
      </c>
      <c r="CO1431" t="str">
        <f t="shared" si="385"/>
        <v/>
      </c>
      <c r="CP1431" t="str">
        <f t="shared" si="386"/>
        <v/>
      </c>
      <c r="CQ1431" t="str">
        <f t="shared" si="387"/>
        <v/>
      </c>
      <c r="CR1431" t="str">
        <f t="shared" si="388"/>
        <v/>
      </c>
      <c r="CS1431" t="str">
        <f t="shared" si="389"/>
        <v/>
      </c>
      <c r="CT1431" t="str">
        <f t="shared" si="390"/>
        <v/>
      </c>
      <c r="CU1431" t="str">
        <f t="shared" si="391"/>
        <v/>
      </c>
      <c r="CV1431" t="str">
        <f t="shared" si="392"/>
        <v/>
      </c>
      <c r="CW1431" t="str">
        <f t="shared" si="393"/>
        <v/>
      </c>
      <c r="CX1431" t="str">
        <f t="shared" si="394"/>
        <v/>
      </c>
      <c r="CY1431" t="str">
        <f t="shared" si="395"/>
        <v/>
      </c>
      <c r="CZ1431" t="str">
        <f t="shared" si="396"/>
        <v/>
      </c>
      <c r="DA1431" t="str">
        <f t="shared" si="397"/>
        <v/>
      </c>
      <c r="DB1431" t="str">
        <f t="shared" si="398"/>
        <v/>
      </c>
      <c r="DC1431" t="str">
        <f t="shared" si="399"/>
        <v/>
      </c>
      <c r="DD1431" t="str">
        <f t="shared" si="400"/>
        <v/>
      </c>
      <c r="DE1431" t="str">
        <f t="shared" si="401"/>
        <v/>
      </c>
      <c r="DF1431" t="str">
        <f t="shared" si="402"/>
        <v/>
      </c>
      <c r="DG1431" t="str">
        <f t="shared" si="403"/>
        <v/>
      </c>
      <c r="DH1431" t="str">
        <f t="shared" si="404"/>
        <v/>
      </c>
      <c r="DI1431" t="str">
        <f t="shared" si="405"/>
        <v/>
      </c>
      <c r="DJ1431" t="str">
        <f t="shared" si="406"/>
        <v/>
      </c>
      <c r="DK1431" t="str">
        <f t="shared" si="407"/>
        <v/>
      </c>
      <c r="DL1431" t="str">
        <f t="shared" si="408"/>
        <v/>
      </c>
      <c r="DM1431" t="str">
        <f t="shared" si="409"/>
        <v/>
      </c>
      <c r="DN1431" t="str">
        <f t="shared" si="410"/>
        <v/>
      </c>
      <c r="DO1431" t="str">
        <f t="shared" si="411"/>
        <v/>
      </c>
      <c r="DP1431" t="str">
        <f t="shared" si="412"/>
        <v/>
      </c>
      <c r="DQ1431" t="str">
        <f t="shared" si="413"/>
        <v/>
      </c>
      <c r="DR1431" t="str">
        <f t="shared" si="414"/>
        <v/>
      </c>
      <c r="DS1431" t="str">
        <f t="shared" si="415"/>
        <v/>
      </c>
      <c r="DT1431" t="str">
        <f t="shared" si="416"/>
        <v/>
      </c>
      <c r="DU1431" t="str">
        <f t="shared" si="417"/>
        <v/>
      </c>
      <c r="DV1431" t="str">
        <f t="shared" si="418"/>
        <v/>
      </c>
      <c r="DW1431" t="str">
        <f t="shared" si="419"/>
        <v/>
      </c>
      <c r="DX1431" t="str">
        <f t="shared" si="420"/>
        <v/>
      </c>
      <c r="DY1431" t="str">
        <f t="shared" si="421"/>
        <v/>
      </c>
      <c r="DZ1431" t="str">
        <f t="shared" si="422"/>
        <v/>
      </c>
      <c r="EA1431" t="str">
        <f t="shared" si="423"/>
        <v/>
      </c>
      <c r="EB1431" t="str">
        <f t="shared" si="424"/>
        <v/>
      </c>
      <c r="EC1431" t="str">
        <f t="shared" si="425"/>
        <v/>
      </c>
      <c r="ED1431" t="str">
        <f t="shared" si="426"/>
        <v/>
      </c>
      <c r="EE1431" t="str">
        <f t="shared" si="427"/>
        <v/>
      </c>
      <c r="EF1431" t="str">
        <f t="shared" si="428"/>
        <v/>
      </c>
      <c r="EG1431" t="str">
        <f t="shared" si="429"/>
        <v/>
      </c>
      <c r="EH1431" t="str">
        <f t="shared" si="430"/>
        <v/>
      </c>
      <c r="EI1431" t="str">
        <f t="shared" si="431"/>
        <v/>
      </c>
      <c r="EJ1431" t="str">
        <f t="shared" si="432"/>
        <v/>
      </c>
      <c r="EK1431" t="str">
        <f t="shared" si="433"/>
        <v/>
      </c>
      <c r="EL1431" t="str">
        <f t="shared" si="434"/>
        <v/>
      </c>
      <c r="EM1431" t="str">
        <f t="shared" si="435"/>
        <v/>
      </c>
      <c r="EN1431" t="str">
        <f t="shared" si="436"/>
        <v/>
      </c>
    </row>
    <row r="1432" spans="91:144">
      <c r="CM1432" t="str">
        <f t="shared" si="383"/>
        <v/>
      </c>
      <c r="CN1432" t="str">
        <f t="shared" si="384"/>
        <v/>
      </c>
      <c r="CO1432" t="str">
        <f t="shared" si="385"/>
        <v/>
      </c>
      <c r="CP1432" t="str">
        <f t="shared" si="386"/>
        <v/>
      </c>
      <c r="CQ1432" t="str">
        <f t="shared" si="387"/>
        <v/>
      </c>
      <c r="CR1432" t="str">
        <f t="shared" si="388"/>
        <v/>
      </c>
      <c r="CS1432" t="str">
        <f t="shared" si="389"/>
        <v/>
      </c>
      <c r="CT1432" t="str">
        <f t="shared" si="390"/>
        <v/>
      </c>
      <c r="CU1432" t="str">
        <f t="shared" si="391"/>
        <v/>
      </c>
      <c r="CV1432" t="str">
        <f t="shared" si="392"/>
        <v/>
      </c>
      <c r="CW1432" t="str">
        <f t="shared" si="393"/>
        <v/>
      </c>
      <c r="CX1432" t="str">
        <f t="shared" si="394"/>
        <v/>
      </c>
      <c r="CY1432" t="str">
        <f t="shared" si="395"/>
        <v/>
      </c>
      <c r="CZ1432" t="str">
        <f t="shared" si="396"/>
        <v/>
      </c>
      <c r="DA1432" t="str">
        <f t="shared" si="397"/>
        <v/>
      </c>
      <c r="DB1432" t="str">
        <f t="shared" si="398"/>
        <v/>
      </c>
      <c r="DC1432" t="str">
        <f t="shared" si="399"/>
        <v/>
      </c>
      <c r="DD1432" t="str">
        <f t="shared" si="400"/>
        <v/>
      </c>
      <c r="DE1432" t="str">
        <f t="shared" si="401"/>
        <v/>
      </c>
      <c r="DF1432" t="str">
        <f t="shared" si="402"/>
        <v/>
      </c>
      <c r="DG1432" t="str">
        <f t="shared" si="403"/>
        <v/>
      </c>
      <c r="DH1432" t="str">
        <f t="shared" si="404"/>
        <v/>
      </c>
      <c r="DI1432" t="str">
        <f t="shared" si="405"/>
        <v/>
      </c>
      <c r="DJ1432" t="str">
        <f t="shared" si="406"/>
        <v/>
      </c>
      <c r="DK1432" t="str">
        <f t="shared" si="407"/>
        <v/>
      </c>
      <c r="DL1432" t="str">
        <f t="shared" si="408"/>
        <v/>
      </c>
      <c r="DM1432" t="str">
        <f t="shared" si="409"/>
        <v/>
      </c>
      <c r="DN1432" t="str">
        <f t="shared" si="410"/>
        <v/>
      </c>
      <c r="DO1432" t="str">
        <f t="shared" si="411"/>
        <v/>
      </c>
      <c r="DP1432" t="str">
        <f t="shared" si="412"/>
        <v/>
      </c>
      <c r="DQ1432" t="str">
        <f t="shared" si="413"/>
        <v/>
      </c>
      <c r="DR1432" t="str">
        <f t="shared" si="414"/>
        <v/>
      </c>
      <c r="DS1432" t="str">
        <f t="shared" si="415"/>
        <v/>
      </c>
      <c r="DT1432" t="str">
        <f t="shared" si="416"/>
        <v/>
      </c>
      <c r="DU1432" t="str">
        <f t="shared" si="417"/>
        <v/>
      </c>
      <c r="DV1432" t="str">
        <f t="shared" si="418"/>
        <v/>
      </c>
      <c r="DW1432" t="str">
        <f t="shared" si="419"/>
        <v/>
      </c>
      <c r="DX1432" t="str">
        <f t="shared" si="420"/>
        <v/>
      </c>
      <c r="DY1432" t="str">
        <f t="shared" si="421"/>
        <v/>
      </c>
      <c r="DZ1432" t="str">
        <f t="shared" si="422"/>
        <v/>
      </c>
      <c r="EA1432" t="str">
        <f t="shared" si="423"/>
        <v/>
      </c>
      <c r="EB1432" t="str">
        <f t="shared" si="424"/>
        <v/>
      </c>
      <c r="EC1432" t="str">
        <f t="shared" si="425"/>
        <v/>
      </c>
      <c r="ED1432" t="str">
        <f t="shared" si="426"/>
        <v/>
      </c>
      <c r="EE1432" t="str">
        <f t="shared" si="427"/>
        <v/>
      </c>
      <c r="EF1432" t="str">
        <f t="shared" si="428"/>
        <v/>
      </c>
      <c r="EG1432" t="str">
        <f t="shared" si="429"/>
        <v/>
      </c>
      <c r="EH1432" t="str">
        <f t="shared" si="430"/>
        <v/>
      </c>
      <c r="EI1432" t="str">
        <f t="shared" si="431"/>
        <v/>
      </c>
      <c r="EJ1432" t="str">
        <f t="shared" si="432"/>
        <v/>
      </c>
      <c r="EK1432" t="str">
        <f t="shared" si="433"/>
        <v/>
      </c>
      <c r="EL1432" t="str">
        <f t="shared" si="434"/>
        <v/>
      </c>
      <c r="EM1432" t="str">
        <f t="shared" si="435"/>
        <v/>
      </c>
      <c r="EN1432" t="str">
        <f t="shared" si="436"/>
        <v/>
      </c>
    </row>
    <row r="1433" spans="91:144">
      <c r="CM1433" t="str">
        <f t="shared" si="383"/>
        <v/>
      </c>
      <c r="CN1433" t="str">
        <f t="shared" si="384"/>
        <v/>
      </c>
      <c r="CO1433" t="str">
        <f t="shared" si="385"/>
        <v/>
      </c>
      <c r="CP1433" t="str">
        <f t="shared" si="386"/>
        <v/>
      </c>
      <c r="CQ1433" t="str">
        <f t="shared" si="387"/>
        <v/>
      </c>
      <c r="CR1433" t="str">
        <f t="shared" si="388"/>
        <v/>
      </c>
      <c r="CS1433" t="str">
        <f t="shared" si="389"/>
        <v/>
      </c>
      <c r="CT1433" t="str">
        <f t="shared" si="390"/>
        <v/>
      </c>
      <c r="CU1433" t="str">
        <f t="shared" si="391"/>
        <v/>
      </c>
      <c r="CV1433" t="str">
        <f t="shared" si="392"/>
        <v/>
      </c>
      <c r="CW1433" t="str">
        <f t="shared" si="393"/>
        <v/>
      </c>
      <c r="CX1433" t="str">
        <f t="shared" si="394"/>
        <v/>
      </c>
      <c r="CY1433" t="str">
        <f t="shared" si="395"/>
        <v/>
      </c>
      <c r="CZ1433" t="str">
        <f t="shared" si="396"/>
        <v/>
      </c>
      <c r="DA1433" t="str">
        <f t="shared" si="397"/>
        <v/>
      </c>
      <c r="DB1433" t="str">
        <f t="shared" si="398"/>
        <v/>
      </c>
      <c r="DC1433" t="str">
        <f t="shared" si="399"/>
        <v/>
      </c>
      <c r="DD1433" t="str">
        <f t="shared" si="400"/>
        <v/>
      </c>
      <c r="DE1433" t="str">
        <f t="shared" si="401"/>
        <v/>
      </c>
      <c r="DF1433" t="str">
        <f t="shared" si="402"/>
        <v/>
      </c>
      <c r="DG1433" t="str">
        <f t="shared" si="403"/>
        <v/>
      </c>
      <c r="DH1433" t="str">
        <f t="shared" si="404"/>
        <v/>
      </c>
      <c r="DI1433" t="str">
        <f t="shared" si="405"/>
        <v/>
      </c>
      <c r="DJ1433" t="str">
        <f t="shared" si="406"/>
        <v/>
      </c>
      <c r="DK1433" t="str">
        <f t="shared" si="407"/>
        <v/>
      </c>
      <c r="DL1433" t="str">
        <f t="shared" si="408"/>
        <v/>
      </c>
      <c r="DM1433" t="str">
        <f t="shared" si="409"/>
        <v/>
      </c>
      <c r="DN1433" t="str">
        <f t="shared" si="410"/>
        <v/>
      </c>
      <c r="DO1433" t="str">
        <f t="shared" si="411"/>
        <v/>
      </c>
      <c r="DP1433" t="str">
        <f t="shared" si="412"/>
        <v/>
      </c>
      <c r="DQ1433" t="str">
        <f t="shared" si="413"/>
        <v/>
      </c>
      <c r="DR1433" t="str">
        <f t="shared" si="414"/>
        <v/>
      </c>
      <c r="DS1433" t="str">
        <f t="shared" si="415"/>
        <v/>
      </c>
      <c r="DT1433" t="str">
        <f t="shared" si="416"/>
        <v/>
      </c>
      <c r="DU1433" t="str">
        <f t="shared" si="417"/>
        <v/>
      </c>
      <c r="DV1433" t="str">
        <f t="shared" si="418"/>
        <v/>
      </c>
      <c r="DW1433" t="str">
        <f t="shared" si="419"/>
        <v/>
      </c>
      <c r="DX1433" t="str">
        <f t="shared" si="420"/>
        <v/>
      </c>
      <c r="DY1433" t="str">
        <f t="shared" si="421"/>
        <v/>
      </c>
      <c r="DZ1433" t="str">
        <f t="shared" si="422"/>
        <v/>
      </c>
      <c r="EA1433" t="str">
        <f t="shared" si="423"/>
        <v/>
      </c>
      <c r="EB1433" t="str">
        <f t="shared" si="424"/>
        <v/>
      </c>
      <c r="EC1433" t="str">
        <f t="shared" si="425"/>
        <v/>
      </c>
      <c r="ED1433" t="str">
        <f t="shared" si="426"/>
        <v/>
      </c>
      <c r="EE1433" t="str">
        <f t="shared" si="427"/>
        <v/>
      </c>
      <c r="EF1433" t="str">
        <f t="shared" si="428"/>
        <v/>
      </c>
      <c r="EG1433" t="str">
        <f t="shared" si="429"/>
        <v/>
      </c>
      <c r="EH1433" t="str">
        <f t="shared" si="430"/>
        <v/>
      </c>
      <c r="EI1433" t="str">
        <f t="shared" si="431"/>
        <v/>
      </c>
      <c r="EJ1433" t="str">
        <f t="shared" si="432"/>
        <v/>
      </c>
      <c r="EK1433" t="str">
        <f t="shared" si="433"/>
        <v/>
      </c>
      <c r="EL1433" t="str">
        <f t="shared" si="434"/>
        <v/>
      </c>
      <c r="EM1433" t="str">
        <f t="shared" si="435"/>
        <v/>
      </c>
      <c r="EN1433" t="str">
        <f t="shared" si="436"/>
        <v/>
      </c>
    </row>
    <row r="1434" spans="91:144">
      <c r="CM1434" t="str">
        <f t="shared" si="383"/>
        <v/>
      </c>
      <c r="CN1434" t="str">
        <f t="shared" si="384"/>
        <v/>
      </c>
      <c r="CO1434" t="str">
        <f t="shared" si="385"/>
        <v/>
      </c>
      <c r="CP1434" t="str">
        <f t="shared" si="386"/>
        <v/>
      </c>
      <c r="CQ1434" t="str">
        <f t="shared" si="387"/>
        <v/>
      </c>
      <c r="CR1434" t="str">
        <f t="shared" si="388"/>
        <v/>
      </c>
      <c r="CS1434" t="str">
        <f t="shared" si="389"/>
        <v/>
      </c>
      <c r="CT1434" t="str">
        <f t="shared" si="390"/>
        <v/>
      </c>
      <c r="CU1434" t="str">
        <f t="shared" si="391"/>
        <v/>
      </c>
      <c r="CV1434" t="str">
        <f t="shared" si="392"/>
        <v/>
      </c>
      <c r="CW1434" t="str">
        <f t="shared" si="393"/>
        <v/>
      </c>
      <c r="CX1434" t="str">
        <f t="shared" si="394"/>
        <v/>
      </c>
      <c r="CY1434" t="str">
        <f t="shared" si="395"/>
        <v/>
      </c>
      <c r="CZ1434" t="str">
        <f t="shared" si="396"/>
        <v/>
      </c>
      <c r="DA1434" t="str">
        <f t="shared" si="397"/>
        <v/>
      </c>
      <c r="DB1434" t="str">
        <f t="shared" si="398"/>
        <v/>
      </c>
      <c r="DC1434" t="str">
        <f t="shared" si="399"/>
        <v/>
      </c>
      <c r="DD1434" t="str">
        <f t="shared" si="400"/>
        <v/>
      </c>
      <c r="DE1434" t="str">
        <f t="shared" si="401"/>
        <v/>
      </c>
      <c r="DF1434" t="str">
        <f t="shared" si="402"/>
        <v/>
      </c>
      <c r="DG1434" t="str">
        <f t="shared" si="403"/>
        <v/>
      </c>
      <c r="DH1434" t="str">
        <f t="shared" si="404"/>
        <v/>
      </c>
      <c r="DI1434" t="str">
        <f t="shared" si="405"/>
        <v/>
      </c>
      <c r="DJ1434" t="str">
        <f t="shared" si="406"/>
        <v/>
      </c>
      <c r="DK1434" t="str">
        <f t="shared" si="407"/>
        <v/>
      </c>
      <c r="DL1434" t="str">
        <f t="shared" si="408"/>
        <v/>
      </c>
      <c r="DM1434" t="str">
        <f t="shared" si="409"/>
        <v/>
      </c>
      <c r="DN1434" t="str">
        <f t="shared" si="410"/>
        <v/>
      </c>
      <c r="DO1434" t="str">
        <f t="shared" si="411"/>
        <v/>
      </c>
      <c r="DP1434" t="str">
        <f t="shared" si="412"/>
        <v/>
      </c>
      <c r="DQ1434" t="str">
        <f t="shared" si="413"/>
        <v/>
      </c>
      <c r="DR1434" t="str">
        <f t="shared" si="414"/>
        <v/>
      </c>
      <c r="DS1434" t="str">
        <f t="shared" si="415"/>
        <v/>
      </c>
      <c r="DT1434" t="str">
        <f t="shared" si="416"/>
        <v/>
      </c>
      <c r="DU1434" t="str">
        <f t="shared" si="417"/>
        <v/>
      </c>
      <c r="DV1434" t="str">
        <f t="shared" si="418"/>
        <v/>
      </c>
      <c r="DW1434" t="str">
        <f t="shared" si="419"/>
        <v/>
      </c>
      <c r="DX1434" t="str">
        <f t="shared" si="420"/>
        <v/>
      </c>
      <c r="DY1434" t="str">
        <f t="shared" si="421"/>
        <v/>
      </c>
      <c r="DZ1434" t="str">
        <f t="shared" si="422"/>
        <v/>
      </c>
      <c r="EA1434" t="str">
        <f t="shared" si="423"/>
        <v/>
      </c>
      <c r="EB1434" t="str">
        <f t="shared" si="424"/>
        <v/>
      </c>
      <c r="EC1434" t="str">
        <f t="shared" si="425"/>
        <v/>
      </c>
      <c r="ED1434" t="str">
        <f t="shared" si="426"/>
        <v/>
      </c>
      <c r="EE1434" t="str">
        <f t="shared" si="427"/>
        <v/>
      </c>
      <c r="EF1434" t="str">
        <f t="shared" si="428"/>
        <v/>
      </c>
      <c r="EG1434" t="str">
        <f t="shared" si="429"/>
        <v/>
      </c>
      <c r="EH1434" t="str">
        <f t="shared" si="430"/>
        <v/>
      </c>
      <c r="EI1434" t="str">
        <f t="shared" si="431"/>
        <v/>
      </c>
      <c r="EJ1434" t="str">
        <f t="shared" si="432"/>
        <v/>
      </c>
      <c r="EK1434" t="str">
        <f t="shared" si="433"/>
        <v/>
      </c>
      <c r="EL1434" t="str">
        <f t="shared" si="434"/>
        <v/>
      </c>
      <c r="EM1434" t="str">
        <f t="shared" si="435"/>
        <v/>
      </c>
      <c r="EN1434" t="str">
        <f t="shared" si="436"/>
        <v/>
      </c>
    </row>
    <row r="1435" spans="91:144">
      <c r="CM1435" t="str">
        <f t="shared" si="383"/>
        <v/>
      </c>
      <c r="CN1435" t="str">
        <f t="shared" si="384"/>
        <v/>
      </c>
      <c r="CO1435" t="str">
        <f t="shared" si="385"/>
        <v/>
      </c>
      <c r="CP1435" t="str">
        <f t="shared" si="386"/>
        <v/>
      </c>
      <c r="CQ1435" t="str">
        <f t="shared" si="387"/>
        <v/>
      </c>
      <c r="CR1435" t="str">
        <f t="shared" si="388"/>
        <v/>
      </c>
      <c r="CS1435" t="str">
        <f t="shared" si="389"/>
        <v/>
      </c>
      <c r="CT1435" t="str">
        <f t="shared" si="390"/>
        <v/>
      </c>
      <c r="CU1435" t="str">
        <f t="shared" si="391"/>
        <v/>
      </c>
      <c r="CV1435" t="str">
        <f t="shared" si="392"/>
        <v/>
      </c>
      <c r="CW1435" t="str">
        <f t="shared" si="393"/>
        <v/>
      </c>
      <c r="CX1435" t="str">
        <f t="shared" si="394"/>
        <v/>
      </c>
      <c r="CY1435" t="str">
        <f t="shared" si="395"/>
        <v/>
      </c>
      <c r="CZ1435" t="str">
        <f t="shared" si="396"/>
        <v/>
      </c>
      <c r="DA1435" t="str">
        <f t="shared" si="397"/>
        <v/>
      </c>
      <c r="DB1435" t="str">
        <f t="shared" si="398"/>
        <v/>
      </c>
      <c r="DC1435" t="str">
        <f t="shared" si="399"/>
        <v/>
      </c>
      <c r="DD1435" t="str">
        <f t="shared" si="400"/>
        <v/>
      </c>
      <c r="DE1435" t="str">
        <f t="shared" si="401"/>
        <v/>
      </c>
      <c r="DF1435" t="str">
        <f t="shared" si="402"/>
        <v/>
      </c>
      <c r="DG1435" t="str">
        <f t="shared" si="403"/>
        <v/>
      </c>
      <c r="DH1435" t="str">
        <f t="shared" si="404"/>
        <v/>
      </c>
      <c r="DI1435" t="str">
        <f t="shared" si="405"/>
        <v/>
      </c>
      <c r="DJ1435" t="str">
        <f t="shared" si="406"/>
        <v/>
      </c>
      <c r="DK1435" t="str">
        <f t="shared" si="407"/>
        <v/>
      </c>
      <c r="DL1435" t="str">
        <f t="shared" si="408"/>
        <v/>
      </c>
      <c r="DM1435" t="str">
        <f t="shared" si="409"/>
        <v/>
      </c>
      <c r="DN1435" t="str">
        <f t="shared" si="410"/>
        <v/>
      </c>
      <c r="DO1435" t="str">
        <f t="shared" si="411"/>
        <v/>
      </c>
      <c r="DP1435" t="str">
        <f t="shared" si="412"/>
        <v/>
      </c>
      <c r="DQ1435" t="str">
        <f t="shared" si="413"/>
        <v/>
      </c>
      <c r="DR1435" t="str">
        <f t="shared" si="414"/>
        <v/>
      </c>
      <c r="DS1435" t="str">
        <f t="shared" si="415"/>
        <v/>
      </c>
      <c r="DT1435" t="str">
        <f t="shared" si="416"/>
        <v/>
      </c>
      <c r="DU1435" t="str">
        <f t="shared" si="417"/>
        <v/>
      </c>
      <c r="DV1435" t="str">
        <f t="shared" si="418"/>
        <v/>
      </c>
      <c r="DW1435" t="str">
        <f t="shared" si="419"/>
        <v/>
      </c>
      <c r="DX1435" t="str">
        <f t="shared" si="420"/>
        <v/>
      </c>
      <c r="DY1435" t="str">
        <f t="shared" si="421"/>
        <v/>
      </c>
      <c r="DZ1435" t="str">
        <f t="shared" si="422"/>
        <v/>
      </c>
      <c r="EA1435" t="str">
        <f t="shared" si="423"/>
        <v/>
      </c>
      <c r="EB1435" t="str">
        <f t="shared" si="424"/>
        <v/>
      </c>
      <c r="EC1435" t="str">
        <f t="shared" si="425"/>
        <v/>
      </c>
      <c r="ED1435" t="str">
        <f t="shared" si="426"/>
        <v/>
      </c>
      <c r="EE1435" t="str">
        <f t="shared" si="427"/>
        <v/>
      </c>
      <c r="EF1435" t="str">
        <f t="shared" si="428"/>
        <v/>
      </c>
      <c r="EG1435" t="str">
        <f t="shared" si="429"/>
        <v/>
      </c>
      <c r="EH1435" t="str">
        <f t="shared" si="430"/>
        <v/>
      </c>
      <c r="EI1435" t="str">
        <f t="shared" si="431"/>
        <v/>
      </c>
      <c r="EJ1435" t="str">
        <f t="shared" si="432"/>
        <v/>
      </c>
      <c r="EK1435" t="str">
        <f t="shared" si="433"/>
        <v/>
      </c>
      <c r="EL1435" t="str">
        <f t="shared" si="434"/>
        <v/>
      </c>
      <c r="EM1435" t="str">
        <f t="shared" si="435"/>
        <v/>
      </c>
      <c r="EN1435" t="str">
        <f t="shared" si="436"/>
        <v/>
      </c>
    </row>
    <row r="1436" spans="91:144">
      <c r="CM1436" t="str">
        <f t="shared" si="383"/>
        <v/>
      </c>
      <c r="CN1436" t="str">
        <f t="shared" si="384"/>
        <v/>
      </c>
      <c r="CO1436" t="str">
        <f t="shared" si="385"/>
        <v/>
      </c>
      <c r="CP1436" t="str">
        <f t="shared" si="386"/>
        <v/>
      </c>
      <c r="CQ1436" t="str">
        <f t="shared" si="387"/>
        <v/>
      </c>
      <c r="CR1436" t="str">
        <f t="shared" si="388"/>
        <v/>
      </c>
      <c r="CS1436" t="str">
        <f t="shared" si="389"/>
        <v/>
      </c>
      <c r="CT1436" t="str">
        <f t="shared" si="390"/>
        <v/>
      </c>
      <c r="CU1436" t="str">
        <f t="shared" si="391"/>
        <v/>
      </c>
      <c r="CV1436" t="str">
        <f t="shared" si="392"/>
        <v/>
      </c>
      <c r="CW1436" t="str">
        <f t="shared" si="393"/>
        <v/>
      </c>
      <c r="CX1436" t="str">
        <f t="shared" si="394"/>
        <v/>
      </c>
      <c r="CY1436" t="str">
        <f t="shared" si="395"/>
        <v/>
      </c>
      <c r="CZ1436" t="str">
        <f t="shared" si="396"/>
        <v/>
      </c>
      <c r="DA1436" t="str">
        <f t="shared" si="397"/>
        <v/>
      </c>
      <c r="DB1436" t="str">
        <f t="shared" si="398"/>
        <v/>
      </c>
      <c r="DC1436" t="str">
        <f t="shared" si="399"/>
        <v/>
      </c>
      <c r="DD1436" t="str">
        <f t="shared" si="400"/>
        <v/>
      </c>
      <c r="DE1436" t="str">
        <f t="shared" si="401"/>
        <v/>
      </c>
      <c r="DF1436" t="str">
        <f t="shared" si="402"/>
        <v/>
      </c>
      <c r="DG1436" t="str">
        <f t="shared" si="403"/>
        <v/>
      </c>
      <c r="DH1436" t="str">
        <f t="shared" si="404"/>
        <v/>
      </c>
      <c r="DI1436" t="str">
        <f t="shared" si="405"/>
        <v/>
      </c>
      <c r="DJ1436" t="str">
        <f t="shared" si="406"/>
        <v/>
      </c>
      <c r="DK1436" t="str">
        <f t="shared" si="407"/>
        <v/>
      </c>
      <c r="DL1436" t="str">
        <f t="shared" si="408"/>
        <v/>
      </c>
      <c r="DM1436" t="str">
        <f t="shared" si="409"/>
        <v/>
      </c>
      <c r="DN1436" t="str">
        <f t="shared" si="410"/>
        <v/>
      </c>
      <c r="DO1436" t="str">
        <f t="shared" si="411"/>
        <v/>
      </c>
      <c r="DP1436" t="str">
        <f t="shared" si="412"/>
        <v/>
      </c>
      <c r="DQ1436" t="str">
        <f t="shared" si="413"/>
        <v/>
      </c>
      <c r="DR1436" t="str">
        <f t="shared" si="414"/>
        <v/>
      </c>
      <c r="DS1436" t="str">
        <f t="shared" si="415"/>
        <v/>
      </c>
      <c r="DT1436" t="str">
        <f t="shared" si="416"/>
        <v/>
      </c>
      <c r="DU1436" t="str">
        <f t="shared" si="417"/>
        <v/>
      </c>
      <c r="DV1436" t="str">
        <f t="shared" si="418"/>
        <v/>
      </c>
      <c r="DW1436" t="str">
        <f t="shared" si="419"/>
        <v/>
      </c>
      <c r="DX1436" t="str">
        <f t="shared" si="420"/>
        <v/>
      </c>
      <c r="DY1436" t="str">
        <f t="shared" si="421"/>
        <v/>
      </c>
      <c r="DZ1436" t="str">
        <f t="shared" si="422"/>
        <v/>
      </c>
      <c r="EA1436" t="str">
        <f t="shared" si="423"/>
        <v/>
      </c>
      <c r="EB1436" t="str">
        <f t="shared" si="424"/>
        <v/>
      </c>
      <c r="EC1436" t="str">
        <f t="shared" si="425"/>
        <v/>
      </c>
      <c r="ED1436" t="str">
        <f t="shared" si="426"/>
        <v/>
      </c>
      <c r="EE1436" t="str">
        <f t="shared" si="427"/>
        <v/>
      </c>
      <c r="EF1436" t="str">
        <f t="shared" si="428"/>
        <v/>
      </c>
      <c r="EG1436" t="str">
        <f t="shared" si="429"/>
        <v/>
      </c>
      <c r="EH1436" t="str">
        <f t="shared" si="430"/>
        <v/>
      </c>
      <c r="EI1436" t="str">
        <f t="shared" si="431"/>
        <v/>
      </c>
      <c r="EJ1436" t="str">
        <f t="shared" si="432"/>
        <v/>
      </c>
      <c r="EK1436" t="str">
        <f t="shared" si="433"/>
        <v/>
      </c>
      <c r="EL1436" t="str">
        <f t="shared" si="434"/>
        <v/>
      </c>
      <c r="EM1436" t="str">
        <f t="shared" si="435"/>
        <v/>
      </c>
      <c r="EN1436" t="str">
        <f t="shared" si="436"/>
        <v/>
      </c>
    </row>
    <row r="1437" spans="91:144">
      <c r="CM1437" t="str">
        <f t="shared" si="383"/>
        <v/>
      </c>
      <c r="CN1437" t="str">
        <f t="shared" si="384"/>
        <v/>
      </c>
      <c r="CO1437" t="str">
        <f t="shared" si="385"/>
        <v/>
      </c>
      <c r="CP1437" t="str">
        <f t="shared" si="386"/>
        <v/>
      </c>
      <c r="CQ1437" t="str">
        <f t="shared" si="387"/>
        <v/>
      </c>
      <c r="CR1437" t="str">
        <f t="shared" si="388"/>
        <v/>
      </c>
      <c r="CS1437" t="str">
        <f t="shared" si="389"/>
        <v/>
      </c>
      <c r="CT1437" t="str">
        <f t="shared" si="390"/>
        <v/>
      </c>
      <c r="CU1437" t="str">
        <f t="shared" si="391"/>
        <v/>
      </c>
      <c r="CV1437" t="str">
        <f t="shared" si="392"/>
        <v/>
      </c>
      <c r="CW1437" t="str">
        <f t="shared" si="393"/>
        <v/>
      </c>
      <c r="CX1437" t="str">
        <f t="shared" si="394"/>
        <v/>
      </c>
      <c r="CY1437" t="str">
        <f t="shared" si="395"/>
        <v/>
      </c>
      <c r="CZ1437" t="str">
        <f t="shared" si="396"/>
        <v/>
      </c>
      <c r="DA1437" t="str">
        <f t="shared" si="397"/>
        <v/>
      </c>
      <c r="DB1437" t="str">
        <f t="shared" si="398"/>
        <v/>
      </c>
      <c r="DC1437" t="str">
        <f t="shared" si="399"/>
        <v/>
      </c>
      <c r="DD1437" t="str">
        <f t="shared" si="400"/>
        <v/>
      </c>
      <c r="DE1437" t="str">
        <f t="shared" si="401"/>
        <v/>
      </c>
      <c r="DF1437" t="str">
        <f t="shared" si="402"/>
        <v/>
      </c>
      <c r="DG1437" t="str">
        <f t="shared" si="403"/>
        <v/>
      </c>
      <c r="DH1437" t="str">
        <f t="shared" si="404"/>
        <v/>
      </c>
      <c r="DI1437" t="str">
        <f t="shared" si="405"/>
        <v/>
      </c>
      <c r="DJ1437" t="str">
        <f t="shared" si="406"/>
        <v/>
      </c>
      <c r="DK1437" t="str">
        <f t="shared" si="407"/>
        <v/>
      </c>
      <c r="DL1437" t="str">
        <f t="shared" si="408"/>
        <v/>
      </c>
      <c r="DM1437" t="str">
        <f t="shared" si="409"/>
        <v/>
      </c>
      <c r="DN1437" t="str">
        <f t="shared" si="410"/>
        <v/>
      </c>
      <c r="DO1437" t="str">
        <f t="shared" si="411"/>
        <v/>
      </c>
      <c r="DP1437" t="str">
        <f t="shared" si="412"/>
        <v/>
      </c>
      <c r="DQ1437" t="str">
        <f t="shared" si="413"/>
        <v/>
      </c>
      <c r="DR1437" t="str">
        <f t="shared" si="414"/>
        <v/>
      </c>
      <c r="DS1437" t="str">
        <f t="shared" si="415"/>
        <v/>
      </c>
      <c r="DT1437" t="str">
        <f t="shared" si="416"/>
        <v/>
      </c>
      <c r="DU1437" t="str">
        <f t="shared" si="417"/>
        <v/>
      </c>
      <c r="DV1437" t="str">
        <f t="shared" si="418"/>
        <v/>
      </c>
      <c r="DW1437" t="str">
        <f t="shared" si="419"/>
        <v/>
      </c>
      <c r="DX1437" t="str">
        <f t="shared" si="420"/>
        <v/>
      </c>
      <c r="DY1437" t="str">
        <f t="shared" si="421"/>
        <v/>
      </c>
      <c r="DZ1437" t="str">
        <f t="shared" si="422"/>
        <v/>
      </c>
      <c r="EA1437" t="str">
        <f t="shared" si="423"/>
        <v/>
      </c>
      <c r="EB1437" t="str">
        <f t="shared" si="424"/>
        <v/>
      </c>
      <c r="EC1437" t="str">
        <f t="shared" si="425"/>
        <v/>
      </c>
      <c r="ED1437" t="str">
        <f t="shared" si="426"/>
        <v/>
      </c>
      <c r="EE1437" t="str">
        <f t="shared" si="427"/>
        <v/>
      </c>
      <c r="EF1437" t="str">
        <f t="shared" si="428"/>
        <v/>
      </c>
      <c r="EG1437" t="str">
        <f t="shared" si="429"/>
        <v/>
      </c>
      <c r="EH1437" t="str">
        <f t="shared" si="430"/>
        <v/>
      </c>
      <c r="EI1437" t="str">
        <f t="shared" si="431"/>
        <v/>
      </c>
      <c r="EJ1437" t="str">
        <f t="shared" si="432"/>
        <v/>
      </c>
      <c r="EK1437" t="str">
        <f t="shared" si="433"/>
        <v/>
      </c>
      <c r="EL1437" t="str">
        <f t="shared" si="434"/>
        <v/>
      </c>
      <c r="EM1437" t="str">
        <f t="shared" si="435"/>
        <v/>
      </c>
      <c r="EN1437" t="str">
        <f t="shared" si="436"/>
        <v/>
      </c>
    </row>
    <row r="1438" spans="91:144">
      <c r="CM1438" t="str">
        <f t="shared" si="383"/>
        <v/>
      </c>
      <c r="CN1438" t="str">
        <f t="shared" si="384"/>
        <v/>
      </c>
      <c r="CO1438" t="str">
        <f t="shared" si="385"/>
        <v/>
      </c>
      <c r="CP1438" t="str">
        <f t="shared" si="386"/>
        <v/>
      </c>
      <c r="CQ1438" t="str">
        <f t="shared" si="387"/>
        <v/>
      </c>
      <c r="CR1438" t="str">
        <f t="shared" si="388"/>
        <v/>
      </c>
      <c r="CS1438" t="str">
        <f t="shared" si="389"/>
        <v/>
      </c>
      <c r="CT1438" t="str">
        <f t="shared" si="390"/>
        <v/>
      </c>
      <c r="CU1438" t="str">
        <f t="shared" si="391"/>
        <v/>
      </c>
      <c r="CV1438" t="str">
        <f t="shared" si="392"/>
        <v/>
      </c>
      <c r="CW1438" t="str">
        <f t="shared" si="393"/>
        <v/>
      </c>
      <c r="CX1438" t="str">
        <f t="shared" si="394"/>
        <v/>
      </c>
      <c r="CY1438" t="str">
        <f t="shared" si="395"/>
        <v/>
      </c>
      <c r="CZ1438" t="str">
        <f t="shared" si="396"/>
        <v/>
      </c>
      <c r="DA1438" t="str">
        <f t="shared" si="397"/>
        <v/>
      </c>
      <c r="DB1438" t="str">
        <f t="shared" si="398"/>
        <v/>
      </c>
      <c r="DC1438" t="str">
        <f t="shared" si="399"/>
        <v/>
      </c>
      <c r="DD1438" t="str">
        <f t="shared" si="400"/>
        <v/>
      </c>
      <c r="DE1438" t="str">
        <f t="shared" si="401"/>
        <v/>
      </c>
      <c r="DF1438" t="str">
        <f t="shared" si="402"/>
        <v/>
      </c>
      <c r="DG1438" t="str">
        <f t="shared" si="403"/>
        <v/>
      </c>
      <c r="DH1438" t="str">
        <f t="shared" si="404"/>
        <v/>
      </c>
      <c r="DI1438" t="str">
        <f t="shared" si="405"/>
        <v/>
      </c>
      <c r="DJ1438" t="str">
        <f t="shared" si="406"/>
        <v/>
      </c>
      <c r="DK1438" t="str">
        <f t="shared" si="407"/>
        <v/>
      </c>
      <c r="DL1438" t="str">
        <f t="shared" si="408"/>
        <v/>
      </c>
      <c r="DM1438" t="str">
        <f t="shared" si="409"/>
        <v/>
      </c>
      <c r="DN1438" t="str">
        <f t="shared" si="410"/>
        <v/>
      </c>
      <c r="DO1438" t="str">
        <f t="shared" si="411"/>
        <v/>
      </c>
      <c r="DP1438" t="str">
        <f t="shared" si="412"/>
        <v/>
      </c>
      <c r="DQ1438" t="str">
        <f t="shared" si="413"/>
        <v/>
      </c>
      <c r="DR1438" t="str">
        <f t="shared" si="414"/>
        <v/>
      </c>
      <c r="DS1438" t="str">
        <f t="shared" si="415"/>
        <v/>
      </c>
      <c r="DT1438" t="str">
        <f t="shared" si="416"/>
        <v/>
      </c>
      <c r="DU1438" t="str">
        <f t="shared" si="417"/>
        <v/>
      </c>
      <c r="DV1438" t="str">
        <f t="shared" si="418"/>
        <v/>
      </c>
      <c r="DW1438" t="str">
        <f t="shared" si="419"/>
        <v/>
      </c>
      <c r="DX1438" t="str">
        <f t="shared" si="420"/>
        <v/>
      </c>
      <c r="DY1438" t="str">
        <f t="shared" si="421"/>
        <v/>
      </c>
      <c r="DZ1438" t="str">
        <f t="shared" si="422"/>
        <v/>
      </c>
      <c r="EA1438" t="str">
        <f t="shared" si="423"/>
        <v/>
      </c>
      <c r="EB1438" t="str">
        <f t="shared" si="424"/>
        <v/>
      </c>
      <c r="EC1438" t="str">
        <f t="shared" si="425"/>
        <v/>
      </c>
      <c r="ED1438" t="str">
        <f t="shared" si="426"/>
        <v/>
      </c>
      <c r="EE1438" t="str">
        <f t="shared" si="427"/>
        <v/>
      </c>
      <c r="EF1438" t="str">
        <f t="shared" si="428"/>
        <v/>
      </c>
      <c r="EG1438" t="str">
        <f t="shared" si="429"/>
        <v/>
      </c>
      <c r="EH1438" t="str">
        <f t="shared" si="430"/>
        <v/>
      </c>
      <c r="EI1438" t="str">
        <f t="shared" si="431"/>
        <v/>
      </c>
      <c r="EJ1438" t="str">
        <f t="shared" si="432"/>
        <v/>
      </c>
      <c r="EK1438" t="str">
        <f t="shared" si="433"/>
        <v/>
      </c>
      <c r="EL1438" t="str">
        <f t="shared" si="434"/>
        <v/>
      </c>
      <c r="EM1438" t="str">
        <f t="shared" si="435"/>
        <v/>
      </c>
      <c r="EN1438" t="str">
        <f t="shared" si="436"/>
        <v/>
      </c>
    </row>
    <row r="1439" spans="91:144">
      <c r="CM1439" t="str">
        <f t="shared" si="383"/>
        <v/>
      </c>
      <c r="CN1439" t="str">
        <f t="shared" si="384"/>
        <v/>
      </c>
      <c r="CO1439" t="str">
        <f t="shared" si="385"/>
        <v/>
      </c>
      <c r="CP1439" t="str">
        <f t="shared" si="386"/>
        <v/>
      </c>
      <c r="CQ1439" t="str">
        <f t="shared" si="387"/>
        <v/>
      </c>
      <c r="CR1439" t="str">
        <f t="shared" si="388"/>
        <v/>
      </c>
      <c r="CS1439" t="str">
        <f t="shared" si="389"/>
        <v/>
      </c>
      <c r="CT1439" t="str">
        <f t="shared" si="390"/>
        <v/>
      </c>
      <c r="CU1439" t="str">
        <f t="shared" si="391"/>
        <v/>
      </c>
      <c r="CV1439" t="str">
        <f t="shared" si="392"/>
        <v/>
      </c>
      <c r="CW1439" t="str">
        <f t="shared" si="393"/>
        <v/>
      </c>
      <c r="CX1439" t="str">
        <f t="shared" si="394"/>
        <v/>
      </c>
      <c r="CY1439" t="str">
        <f t="shared" si="395"/>
        <v/>
      </c>
      <c r="CZ1439" t="str">
        <f t="shared" si="396"/>
        <v/>
      </c>
      <c r="DA1439" t="str">
        <f t="shared" si="397"/>
        <v/>
      </c>
      <c r="DB1439" t="str">
        <f t="shared" si="398"/>
        <v/>
      </c>
      <c r="DC1439" t="str">
        <f t="shared" si="399"/>
        <v/>
      </c>
      <c r="DD1439" t="str">
        <f t="shared" si="400"/>
        <v/>
      </c>
      <c r="DE1439" t="str">
        <f t="shared" si="401"/>
        <v/>
      </c>
      <c r="DF1439" t="str">
        <f t="shared" si="402"/>
        <v/>
      </c>
      <c r="DG1439" t="str">
        <f t="shared" si="403"/>
        <v/>
      </c>
      <c r="DH1439" t="str">
        <f t="shared" si="404"/>
        <v/>
      </c>
      <c r="DI1439" t="str">
        <f t="shared" si="405"/>
        <v/>
      </c>
      <c r="DJ1439" t="str">
        <f t="shared" si="406"/>
        <v/>
      </c>
      <c r="DK1439" t="str">
        <f t="shared" si="407"/>
        <v/>
      </c>
      <c r="DL1439" t="str">
        <f t="shared" si="408"/>
        <v/>
      </c>
      <c r="DM1439" t="str">
        <f t="shared" si="409"/>
        <v/>
      </c>
      <c r="DN1439" t="str">
        <f t="shared" si="410"/>
        <v/>
      </c>
      <c r="DO1439" t="str">
        <f t="shared" si="411"/>
        <v/>
      </c>
      <c r="DP1439" t="str">
        <f t="shared" si="412"/>
        <v/>
      </c>
      <c r="DQ1439" t="str">
        <f t="shared" si="413"/>
        <v/>
      </c>
      <c r="DR1439" t="str">
        <f t="shared" si="414"/>
        <v/>
      </c>
      <c r="DS1439" t="str">
        <f t="shared" si="415"/>
        <v/>
      </c>
      <c r="DT1439" t="str">
        <f t="shared" si="416"/>
        <v/>
      </c>
      <c r="DU1439" t="str">
        <f t="shared" si="417"/>
        <v/>
      </c>
      <c r="DV1439" t="str">
        <f t="shared" si="418"/>
        <v/>
      </c>
      <c r="DW1439" t="str">
        <f t="shared" si="419"/>
        <v/>
      </c>
      <c r="DX1439" t="str">
        <f t="shared" si="420"/>
        <v/>
      </c>
      <c r="DY1439" t="str">
        <f t="shared" si="421"/>
        <v/>
      </c>
      <c r="DZ1439" t="str">
        <f t="shared" si="422"/>
        <v/>
      </c>
      <c r="EA1439" t="str">
        <f t="shared" si="423"/>
        <v/>
      </c>
      <c r="EB1439" t="str">
        <f t="shared" si="424"/>
        <v/>
      </c>
      <c r="EC1439" t="str">
        <f t="shared" si="425"/>
        <v/>
      </c>
      <c r="ED1439" t="str">
        <f t="shared" si="426"/>
        <v/>
      </c>
      <c r="EE1439" t="str">
        <f t="shared" si="427"/>
        <v/>
      </c>
      <c r="EF1439" t="str">
        <f t="shared" si="428"/>
        <v/>
      </c>
      <c r="EG1439" t="str">
        <f t="shared" si="429"/>
        <v/>
      </c>
      <c r="EH1439" t="str">
        <f t="shared" si="430"/>
        <v/>
      </c>
      <c r="EI1439" t="str">
        <f t="shared" si="431"/>
        <v/>
      </c>
      <c r="EJ1439" t="str">
        <f t="shared" si="432"/>
        <v/>
      </c>
      <c r="EK1439" t="str">
        <f t="shared" si="433"/>
        <v/>
      </c>
      <c r="EL1439" t="str">
        <f t="shared" si="434"/>
        <v/>
      </c>
      <c r="EM1439" t="str">
        <f t="shared" si="435"/>
        <v/>
      </c>
      <c r="EN1439" t="str">
        <f t="shared" si="436"/>
        <v/>
      </c>
    </row>
    <row r="1440" spans="91:144">
      <c r="CM1440" t="str">
        <f t="shared" si="383"/>
        <v/>
      </c>
      <c r="CN1440" t="str">
        <f t="shared" si="384"/>
        <v/>
      </c>
      <c r="CO1440" t="str">
        <f t="shared" si="385"/>
        <v/>
      </c>
      <c r="CP1440" t="str">
        <f t="shared" si="386"/>
        <v/>
      </c>
      <c r="CQ1440" t="str">
        <f t="shared" si="387"/>
        <v/>
      </c>
      <c r="CR1440" t="str">
        <f t="shared" si="388"/>
        <v/>
      </c>
      <c r="CS1440" t="str">
        <f t="shared" si="389"/>
        <v/>
      </c>
      <c r="CT1440" t="str">
        <f t="shared" si="390"/>
        <v/>
      </c>
      <c r="CU1440" t="str">
        <f t="shared" si="391"/>
        <v/>
      </c>
      <c r="CV1440" t="str">
        <f t="shared" si="392"/>
        <v/>
      </c>
      <c r="CW1440" t="str">
        <f t="shared" si="393"/>
        <v/>
      </c>
      <c r="CX1440" t="str">
        <f t="shared" si="394"/>
        <v/>
      </c>
      <c r="CY1440" t="str">
        <f t="shared" si="395"/>
        <v/>
      </c>
      <c r="CZ1440" t="str">
        <f t="shared" si="396"/>
        <v/>
      </c>
      <c r="DA1440" t="str">
        <f t="shared" si="397"/>
        <v/>
      </c>
      <c r="DB1440" t="str">
        <f t="shared" si="398"/>
        <v/>
      </c>
      <c r="DC1440" t="str">
        <f t="shared" si="399"/>
        <v/>
      </c>
      <c r="DD1440" t="str">
        <f t="shared" si="400"/>
        <v/>
      </c>
      <c r="DE1440" t="str">
        <f t="shared" si="401"/>
        <v/>
      </c>
      <c r="DF1440" t="str">
        <f t="shared" si="402"/>
        <v/>
      </c>
      <c r="DG1440" t="str">
        <f t="shared" si="403"/>
        <v/>
      </c>
      <c r="DH1440" t="str">
        <f t="shared" si="404"/>
        <v/>
      </c>
      <c r="DI1440" t="str">
        <f t="shared" si="405"/>
        <v/>
      </c>
      <c r="DJ1440" t="str">
        <f t="shared" si="406"/>
        <v/>
      </c>
      <c r="DK1440" t="str">
        <f t="shared" si="407"/>
        <v/>
      </c>
      <c r="DL1440" t="str">
        <f t="shared" si="408"/>
        <v/>
      </c>
      <c r="DM1440" t="str">
        <f t="shared" si="409"/>
        <v/>
      </c>
      <c r="DN1440" t="str">
        <f t="shared" si="410"/>
        <v/>
      </c>
      <c r="DO1440" t="str">
        <f t="shared" si="411"/>
        <v/>
      </c>
      <c r="DP1440" t="str">
        <f t="shared" si="412"/>
        <v/>
      </c>
      <c r="DQ1440" t="str">
        <f t="shared" si="413"/>
        <v/>
      </c>
      <c r="DR1440" t="str">
        <f t="shared" si="414"/>
        <v/>
      </c>
      <c r="DS1440" t="str">
        <f t="shared" si="415"/>
        <v/>
      </c>
      <c r="DT1440" t="str">
        <f t="shared" si="416"/>
        <v/>
      </c>
      <c r="DU1440" t="str">
        <f t="shared" si="417"/>
        <v/>
      </c>
      <c r="DV1440" t="str">
        <f t="shared" si="418"/>
        <v/>
      </c>
      <c r="DW1440" t="str">
        <f t="shared" si="419"/>
        <v/>
      </c>
      <c r="DX1440" t="str">
        <f t="shared" si="420"/>
        <v/>
      </c>
      <c r="DY1440" t="str">
        <f t="shared" si="421"/>
        <v/>
      </c>
      <c r="DZ1440" t="str">
        <f t="shared" si="422"/>
        <v/>
      </c>
      <c r="EA1440" t="str">
        <f t="shared" si="423"/>
        <v/>
      </c>
      <c r="EB1440" t="str">
        <f t="shared" si="424"/>
        <v/>
      </c>
      <c r="EC1440" t="str">
        <f t="shared" si="425"/>
        <v/>
      </c>
      <c r="ED1440" t="str">
        <f t="shared" si="426"/>
        <v/>
      </c>
      <c r="EE1440" t="str">
        <f t="shared" si="427"/>
        <v/>
      </c>
      <c r="EF1440" t="str">
        <f t="shared" si="428"/>
        <v/>
      </c>
      <c r="EG1440" t="str">
        <f t="shared" si="429"/>
        <v/>
      </c>
      <c r="EH1440" t="str">
        <f t="shared" si="430"/>
        <v/>
      </c>
      <c r="EI1440" t="str">
        <f t="shared" si="431"/>
        <v/>
      </c>
      <c r="EJ1440" t="str">
        <f t="shared" si="432"/>
        <v/>
      </c>
      <c r="EK1440" t="str">
        <f t="shared" si="433"/>
        <v/>
      </c>
      <c r="EL1440" t="str">
        <f t="shared" si="434"/>
        <v/>
      </c>
      <c r="EM1440" t="str">
        <f t="shared" si="435"/>
        <v/>
      </c>
      <c r="EN1440" t="str">
        <f t="shared" si="436"/>
        <v/>
      </c>
    </row>
    <row r="1441" spans="91:144">
      <c r="CM1441" t="str">
        <f t="shared" si="383"/>
        <v/>
      </c>
      <c r="CN1441" t="str">
        <f t="shared" si="384"/>
        <v/>
      </c>
      <c r="CO1441" t="str">
        <f t="shared" si="385"/>
        <v/>
      </c>
      <c r="CP1441" t="str">
        <f t="shared" si="386"/>
        <v/>
      </c>
      <c r="CQ1441" t="str">
        <f t="shared" si="387"/>
        <v/>
      </c>
      <c r="CR1441" t="str">
        <f t="shared" si="388"/>
        <v/>
      </c>
      <c r="CS1441" t="str">
        <f t="shared" si="389"/>
        <v/>
      </c>
      <c r="CT1441" t="str">
        <f t="shared" si="390"/>
        <v/>
      </c>
      <c r="CU1441" t="str">
        <f t="shared" si="391"/>
        <v/>
      </c>
      <c r="CV1441" t="str">
        <f t="shared" si="392"/>
        <v/>
      </c>
      <c r="CW1441" t="str">
        <f t="shared" si="393"/>
        <v/>
      </c>
      <c r="CX1441" t="str">
        <f t="shared" si="394"/>
        <v/>
      </c>
      <c r="CY1441" t="str">
        <f t="shared" si="395"/>
        <v/>
      </c>
      <c r="CZ1441" t="str">
        <f t="shared" si="396"/>
        <v/>
      </c>
      <c r="DA1441" t="str">
        <f t="shared" si="397"/>
        <v/>
      </c>
      <c r="DB1441" t="str">
        <f t="shared" si="398"/>
        <v/>
      </c>
      <c r="DC1441" t="str">
        <f t="shared" si="399"/>
        <v/>
      </c>
      <c r="DD1441" t="str">
        <f t="shared" si="400"/>
        <v/>
      </c>
      <c r="DE1441" t="str">
        <f t="shared" si="401"/>
        <v/>
      </c>
      <c r="DF1441" t="str">
        <f t="shared" si="402"/>
        <v/>
      </c>
      <c r="DG1441" t="str">
        <f t="shared" si="403"/>
        <v/>
      </c>
      <c r="DH1441" t="str">
        <f t="shared" si="404"/>
        <v/>
      </c>
      <c r="DI1441" t="str">
        <f t="shared" si="405"/>
        <v/>
      </c>
      <c r="DJ1441" t="str">
        <f t="shared" si="406"/>
        <v/>
      </c>
      <c r="DK1441" t="str">
        <f t="shared" si="407"/>
        <v/>
      </c>
      <c r="DL1441" t="str">
        <f t="shared" si="408"/>
        <v/>
      </c>
      <c r="DM1441" t="str">
        <f t="shared" si="409"/>
        <v/>
      </c>
      <c r="DN1441" t="str">
        <f t="shared" si="410"/>
        <v/>
      </c>
      <c r="DO1441" t="str">
        <f t="shared" si="411"/>
        <v/>
      </c>
      <c r="DP1441" t="str">
        <f t="shared" si="412"/>
        <v/>
      </c>
      <c r="DQ1441" t="str">
        <f t="shared" si="413"/>
        <v/>
      </c>
      <c r="DR1441" t="str">
        <f t="shared" si="414"/>
        <v/>
      </c>
      <c r="DS1441" t="str">
        <f t="shared" si="415"/>
        <v/>
      </c>
      <c r="DT1441" t="str">
        <f t="shared" si="416"/>
        <v/>
      </c>
      <c r="DU1441" t="str">
        <f t="shared" si="417"/>
        <v/>
      </c>
      <c r="DV1441" t="str">
        <f t="shared" si="418"/>
        <v/>
      </c>
      <c r="DW1441" t="str">
        <f t="shared" si="419"/>
        <v/>
      </c>
      <c r="DX1441" t="str">
        <f t="shared" si="420"/>
        <v/>
      </c>
      <c r="DY1441" t="str">
        <f t="shared" si="421"/>
        <v/>
      </c>
      <c r="DZ1441" t="str">
        <f t="shared" si="422"/>
        <v/>
      </c>
      <c r="EA1441" t="str">
        <f t="shared" si="423"/>
        <v/>
      </c>
      <c r="EB1441" t="str">
        <f t="shared" si="424"/>
        <v/>
      </c>
      <c r="EC1441" t="str">
        <f t="shared" si="425"/>
        <v/>
      </c>
      <c r="ED1441" t="str">
        <f t="shared" si="426"/>
        <v/>
      </c>
      <c r="EE1441" t="str">
        <f t="shared" si="427"/>
        <v/>
      </c>
      <c r="EF1441" t="str">
        <f t="shared" si="428"/>
        <v/>
      </c>
      <c r="EG1441" t="str">
        <f t="shared" si="429"/>
        <v/>
      </c>
      <c r="EH1441" t="str">
        <f t="shared" si="430"/>
        <v/>
      </c>
      <c r="EI1441" t="str">
        <f t="shared" si="431"/>
        <v/>
      </c>
      <c r="EJ1441" t="str">
        <f t="shared" si="432"/>
        <v/>
      </c>
      <c r="EK1441" t="str">
        <f t="shared" si="433"/>
        <v/>
      </c>
      <c r="EL1441" t="str">
        <f t="shared" si="434"/>
        <v/>
      </c>
      <c r="EM1441" t="str">
        <f t="shared" si="435"/>
        <v/>
      </c>
      <c r="EN1441" t="str">
        <f t="shared" si="436"/>
        <v/>
      </c>
    </row>
    <row r="1442" spans="91:144">
      <c r="CM1442" t="str">
        <f t="shared" si="383"/>
        <v/>
      </c>
      <c r="CN1442" t="str">
        <f t="shared" si="384"/>
        <v/>
      </c>
      <c r="CO1442" t="str">
        <f t="shared" si="385"/>
        <v/>
      </c>
      <c r="CP1442" t="str">
        <f t="shared" si="386"/>
        <v/>
      </c>
      <c r="CQ1442" t="str">
        <f t="shared" si="387"/>
        <v/>
      </c>
      <c r="CR1442" t="str">
        <f t="shared" si="388"/>
        <v/>
      </c>
      <c r="CS1442" t="str">
        <f t="shared" si="389"/>
        <v/>
      </c>
      <c r="CT1442" t="str">
        <f t="shared" si="390"/>
        <v/>
      </c>
      <c r="CU1442" t="str">
        <f t="shared" si="391"/>
        <v/>
      </c>
      <c r="CV1442" t="str">
        <f t="shared" si="392"/>
        <v/>
      </c>
      <c r="CW1442" t="str">
        <f t="shared" si="393"/>
        <v/>
      </c>
      <c r="CX1442" t="str">
        <f t="shared" si="394"/>
        <v/>
      </c>
      <c r="CY1442" t="str">
        <f t="shared" si="395"/>
        <v/>
      </c>
      <c r="CZ1442" t="str">
        <f t="shared" si="396"/>
        <v/>
      </c>
      <c r="DA1442" t="str">
        <f t="shared" si="397"/>
        <v/>
      </c>
      <c r="DB1442" t="str">
        <f t="shared" si="398"/>
        <v/>
      </c>
      <c r="DC1442" t="str">
        <f t="shared" si="399"/>
        <v/>
      </c>
      <c r="DD1442" t="str">
        <f t="shared" si="400"/>
        <v/>
      </c>
      <c r="DE1442" t="str">
        <f t="shared" si="401"/>
        <v/>
      </c>
      <c r="DF1442" t="str">
        <f t="shared" si="402"/>
        <v/>
      </c>
      <c r="DG1442" t="str">
        <f t="shared" si="403"/>
        <v/>
      </c>
      <c r="DH1442" t="str">
        <f t="shared" si="404"/>
        <v/>
      </c>
      <c r="DI1442" t="str">
        <f t="shared" si="405"/>
        <v/>
      </c>
      <c r="DJ1442" t="str">
        <f t="shared" si="406"/>
        <v/>
      </c>
      <c r="DK1442" t="str">
        <f t="shared" si="407"/>
        <v/>
      </c>
      <c r="DL1442" t="str">
        <f t="shared" si="408"/>
        <v/>
      </c>
      <c r="DM1442" t="str">
        <f t="shared" si="409"/>
        <v/>
      </c>
      <c r="DN1442" t="str">
        <f t="shared" si="410"/>
        <v/>
      </c>
      <c r="DO1442" t="str">
        <f t="shared" si="411"/>
        <v/>
      </c>
      <c r="DP1442" t="str">
        <f t="shared" si="412"/>
        <v/>
      </c>
      <c r="DQ1442" t="str">
        <f t="shared" si="413"/>
        <v/>
      </c>
      <c r="DR1442" t="str">
        <f t="shared" si="414"/>
        <v/>
      </c>
      <c r="DS1442" t="str">
        <f t="shared" si="415"/>
        <v/>
      </c>
      <c r="DT1442" t="str">
        <f t="shared" si="416"/>
        <v/>
      </c>
      <c r="DU1442" t="str">
        <f t="shared" si="417"/>
        <v/>
      </c>
      <c r="DV1442" t="str">
        <f t="shared" si="418"/>
        <v/>
      </c>
      <c r="DW1442" t="str">
        <f t="shared" si="419"/>
        <v/>
      </c>
      <c r="DX1442" t="str">
        <f t="shared" si="420"/>
        <v/>
      </c>
      <c r="DY1442" t="str">
        <f t="shared" si="421"/>
        <v/>
      </c>
      <c r="DZ1442" t="str">
        <f t="shared" si="422"/>
        <v/>
      </c>
      <c r="EA1442" t="str">
        <f t="shared" si="423"/>
        <v/>
      </c>
      <c r="EB1442" t="str">
        <f t="shared" si="424"/>
        <v/>
      </c>
      <c r="EC1442" t="str">
        <f t="shared" si="425"/>
        <v/>
      </c>
      <c r="ED1442" t="str">
        <f t="shared" si="426"/>
        <v/>
      </c>
      <c r="EE1442" t="str">
        <f t="shared" si="427"/>
        <v/>
      </c>
      <c r="EF1442" t="str">
        <f t="shared" si="428"/>
        <v/>
      </c>
      <c r="EG1442" t="str">
        <f t="shared" si="429"/>
        <v/>
      </c>
      <c r="EH1442" t="str">
        <f t="shared" si="430"/>
        <v/>
      </c>
      <c r="EI1442" t="str">
        <f t="shared" si="431"/>
        <v/>
      </c>
      <c r="EJ1442" t="str">
        <f t="shared" si="432"/>
        <v/>
      </c>
      <c r="EK1442" t="str">
        <f t="shared" si="433"/>
        <v/>
      </c>
      <c r="EL1442" t="str">
        <f t="shared" si="434"/>
        <v/>
      </c>
      <c r="EM1442" t="str">
        <f t="shared" si="435"/>
        <v/>
      </c>
      <c r="EN1442" t="str">
        <f t="shared" si="436"/>
        <v/>
      </c>
    </row>
    <row r="1443" spans="91:144">
      <c r="CM1443" t="str">
        <f t="shared" si="383"/>
        <v/>
      </c>
      <c r="CN1443" t="str">
        <f t="shared" si="384"/>
        <v/>
      </c>
      <c r="CO1443" t="str">
        <f t="shared" si="385"/>
        <v/>
      </c>
      <c r="CP1443" t="str">
        <f t="shared" si="386"/>
        <v/>
      </c>
      <c r="CQ1443" t="str">
        <f t="shared" si="387"/>
        <v/>
      </c>
      <c r="CR1443" t="str">
        <f t="shared" si="388"/>
        <v/>
      </c>
      <c r="CS1443" t="str">
        <f t="shared" si="389"/>
        <v/>
      </c>
      <c r="CT1443" t="str">
        <f t="shared" si="390"/>
        <v/>
      </c>
      <c r="CU1443" t="str">
        <f t="shared" si="391"/>
        <v/>
      </c>
      <c r="CV1443" t="str">
        <f t="shared" si="392"/>
        <v/>
      </c>
      <c r="CW1443" t="str">
        <f t="shared" si="393"/>
        <v/>
      </c>
      <c r="CX1443" t="str">
        <f t="shared" si="394"/>
        <v/>
      </c>
      <c r="CY1443" t="str">
        <f t="shared" si="395"/>
        <v/>
      </c>
      <c r="CZ1443" t="str">
        <f t="shared" si="396"/>
        <v/>
      </c>
      <c r="DA1443" t="str">
        <f t="shared" si="397"/>
        <v/>
      </c>
      <c r="DB1443" t="str">
        <f t="shared" si="398"/>
        <v/>
      </c>
      <c r="DC1443" t="str">
        <f t="shared" si="399"/>
        <v/>
      </c>
      <c r="DD1443" t="str">
        <f t="shared" si="400"/>
        <v/>
      </c>
      <c r="DE1443" t="str">
        <f t="shared" si="401"/>
        <v/>
      </c>
      <c r="DF1443" t="str">
        <f t="shared" si="402"/>
        <v/>
      </c>
      <c r="DG1443" t="str">
        <f t="shared" si="403"/>
        <v/>
      </c>
      <c r="DH1443" t="str">
        <f t="shared" si="404"/>
        <v/>
      </c>
      <c r="DI1443" t="str">
        <f t="shared" si="405"/>
        <v/>
      </c>
      <c r="DJ1443" t="str">
        <f t="shared" si="406"/>
        <v/>
      </c>
      <c r="DK1443" t="str">
        <f t="shared" si="407"/>
        <v/>
      </c>
      <c r="DL1443" t="str">
        <f t="shared" si="408"/>
        <v/>
      </c>
      <c r="DM1443" t="str">
        <f t="shared" si="409"/>
        <v/>
      </c>
      <c r="DN1443" t="str">
        <f t="shared" si="410"/>
        <v/>
      </c>
      <c r="DO1443" t="str">
        <f t="shared" si="411"/>
        <v/>
      </c>
      <c r="DP1443" t="str">
        <f t="shared" si="412"/>
        <v/>
      </c>
      <c r="DQ1443" t="str">
        <f t="shared" si="413"/>
        <v/>
      </c>
      <c r="DR1443" t="str">
        <f t="shared" si="414"/>
        <v/>
      </c>
      <c r="DS1443" t="str">
        <f t="shared" si="415"/>
        <v/>
      </c>
      <c r="DT1443" t="str">
        <f t="shared" si="416"/>
        <v/>
      </c>
      <c r="DU1443" t="str">
        <f t="shared" si="417"/>
        <v/>
      </c>
      <c r="DV1443" t="str">
        <f t="shared" si="418"/>
        <v/>
      </c>
      <c r="DW1443" t="str">
        <f t="shared" si="419"/>
        <v/>
      </c>
      <c r="DX1443" t="str">
        <f t="shared" si="420"/>
        <v/>
      </c>
      <c r="DY1443" t="str">
        <f t="shared" si="421"/>
        <v/>
      </c>
      <c r="DZ1443" t="str">
        <f t="shared" si="422"/>
        <v/>
      </c>
      <c r="EA1443" t="str">
        <f t="shared" si="423"/>
        <v/>
      </c>
      <c r="EB1443" t="str">
        <f t="shared" si="424"/>
        <v/>
      </c>
      <c r="EC1443" t="str">
        <f t="shared" si="425"/>
        <v/>
      </c>
      <c r="ED1443" t="str">
        <f t="shared" si="426"/>
        <v/>
      </c>
      <c r="EE1443" t="str">
        <f t="shared" si="427"/>
        <v/>
      </c>
      <c r="EF1443" t="str">
        <f t="shared" si="428"/>
        <v/>
      </c>
      <c r="EG1443" t="str">
        <f t="shared" si="429"/>
        <v/>
      </c>
      <c r="EH1443" t="str">
        <f t="shared" si="430"/>
        <v/>
      </c>
      <c r="EI1443" t="str">
        <f t="shared" si="431"/>
        <v/>
      </c>
      <c r="EJ1443" t="str">
        <f t="shared" si="432"/>
        <v/>
      </c>
      <c r="EK1443" t="str">
        <f t="shared" si="433"/>
        <v/>
      </c>
      <c r="EL1443" t="str">
        <f t="shared" si="434"/>
        <v/>
      </c>
      <c r="EM1443" t="str">
        <f t="shared" si="435"/>
        <v/>
      </c>
      <c r="EN1443" t="str">
        <f t="shared" si="436"/>
        <v/>
      </c>
    </row>
    <row r="1444" spans="91:144">
      <c r="CM1444" t="str">
        <f t="shared" si="383"/>
        <v/>
      </c>
      <c r="CN1444" t="str">
        <f t="shared" si="384"/>
        <v/>
      </c>
      <c r="CO1444" t="str">
        <f t="shared" si="385"/>
        <v/>
      </c>
      <c r="CP1444" t="str">
        <f t="shared" si="386"/>
        <v/>
      </c>
      <c r="CQ1444" t="str">
        <f t="shared" si="387"/>
        <v/>
      </c>
      <c r="CR1444" t="str">
        <f t="shared" si="388"/>
        <v/>
      </c>
      <c r="CS1444" t="str">
        <f t="shared" si="389"/>
        <v/>
      </c>
      <c r="CT1444" t="str">
        <f t="shared" si="390"/>
        <v/>
      </c>
      <c r="CU1444" t="str">
        <f t="shared" si="391"/>
        <v/>
      </c>
      <c r="CV1444" t="str">
        <f t="shared" si="392"/>
        <v/>
      </c>
      <c r="CW1444" t="str">
        <f t="shared" si="393"/>
        <v/>
      </c>
      <c r="CX1444" t="str">
        <f t="shared" si="394"/>
        <v/>
      </c>
      <c r="CY1444" t="str">
        <f t="shared" si="395"/>
        <v/>
      </c>
      <c r="CZ1444" t="str">
        <f t="shared" si="396"/>
        <v/>
      </c>
      <c r="DA1444" t="str">
        <f t="shared" si="397"/>
        <v/>
      </c>
      <c r="DB1444" t="str">
        <f t="shared" si="398"/>
        <v/>
      </c>
      <c r="DC1444" t="str">
        <f t="shared" si="399"/>
        <v/>
      </c>
      <c r="DD1444" t="str">
        <f t="shared" si="400"/>
        <v/>
      </c>
      <c r="DE1444" t="str">
        <f t="shared" si="401"/>
        <v/>
      </c>
      <c r="DF1444" t="str">
        <f t="shared" si="402"/>
        <v/>
      </c>
      <c r="DG1444" t="str">
        <f t="shared" si="403"/>
        <v/>
      </c>
      <c r="DH1444" t="str">
        <f t="shared" si="404"/>
        <v/>
      </c>
      <c r="DI1444" t="str">
        <f t="shared" si="405"/>
        <v/>
      </c>
      <c r="DJ1444" t="str">
        <f t="shared" si="406"/>
        <v/>
      </c>
      <c r="DK1444" t="str">
        <f t="shared" si="407"/>
        <v/>
      </c>
      <c r="DL1444" t="str">
        <f t="shared" si="408"/>
        <v/>
      </c>
      <c r="DM1444" t="str">
        <f t="shared" si="409"/>
        <v/>
      </c>
      <c r="DN1444" t="str">
        <f t="shared" si="410"/>
        <v/>
      </c>
      <c r="DO1444" t="str">
        <f t="shared" si="411"/>
        <v/>
      </c>
      <c r="DP1444" t="str">
        <f t="shared" si="412"/>
        <v/>
      </c>
      <c r="DQ1444" t="str">
        <f t="shared" si="413"/>
        <v/>
      </c>
      <c r="DR1444" t="str">
        <f t="shared" si="414"/>
        <v/>
      </c>
      <c r="DS1444" t="str">
        <f t="shared" si="415"/>
        <v/>
      </c>
      <c r="DT1444" t="str">
        <f t="shared" si="416"/>
        <v/>
      </c>
      <c r="DU1444" t="str">
        <f t="shared" si="417"/>
        <v/>
      </c>
      <c r="DV1444" t="str">
        <f t="shared" si="418"/>
        <v/>
      </c>
      <c r="DW1444" t="str">
        <f t="shared" si="419"/>
        <v/>
      </c>
      <c r="DX1444" t="str">
        <f t="shared" si="420"/>
        <v/>
      </c>
      <c r="DY1444" t="str">
        <f t="shared" si="421"/>
        <v/>
      </c>
      <c r="DZ1444" t="str">
        <f t="shared" si="422"/>
        <v/>
      </c>
      <c r="EA1444" t="str">
        <f t="shared" si="423"/>
        <v/>
      </c>
      <c r="EB1444" t="str">
        <f t="shared" si="424"/>
        <v/>
      </c>
      <c r="EC1444" t="str">
        <f t="shared" si="425"/>
        <v/>
      </c>
      <c r="ED1444" t="str">
        <f t="shared" si="426"/>
        <v/>
      </c>
      <c r="EE1444" t="str">
        <f t="shared" si="427"/>
        <v/>
      </c>
      <c r="EF1444" t="str">
        <f t="shared" si="428"/>
        <v/>
      </c>
      <c r="EG1444" t="str">
        <f t="shared" si="429"/>
        <v/>
      </c>
      <c r="EH1444" t="str">
        <f t="shared" si="430"/>
        <v/>
      </c>
      <c r="EI1444" t="str">
        <f t="shared" si="431"/>
        <v/>
      </c>
      <c r="EJ1444" t="str">
        <f t="shared" si="432"/>
        <v/>
      </c>
      <c r="EK1444" t="str">
        <f t="shared" si="433"/>
        <v/>
      </c>
      <c r="EL1444" t="str">
        <f t="shared" si="434"/>
        <v/>
      </c>
      <c r="EM1444" t="str">
        <f t="shared" si="435"/>
        <v/>
      </c>
      <c r="EN1444" t="str">
        <f t="shared" si="436"/>
        <v/>
      </c>
    </row>
    <row r="1445" spans="91:144">
      <c r="CM1445" t="str">
        <f t="shared" si="383"/>
        <v/>
      </c>
      <c r="CN1445" t="str">
        <f t="shared" si="384"/>
        <v/>
      </c>
      <c r="CO1445" t="str">
        <f t="shared" si="385"/>
        <v/>
      </c>
      <c r="CP1445" t="str">
        <f t="shared" si="386"/>
        <v/>
      </c>
      <c r="CQ1445" t="str">
        <f t="shared" si="387"/>
        <v/>
      </c>
      <c r="CR1445" t="str">
        <f t="shared" si="388"/>
        <v/>
      </c>
      <c r="CS1445" t="str">
        <f t="shared" si="389"/>
        <v/>
      </c>
      <c r="CT1445" t="str">
        <f t="shared" si="390"/>
        <v/>
      </c>
      <c r="CU1445" t="str">
        <f t="shared" si="391"/>
        <v/>
      </c>
      <c r="CV1445" t="str">
        <f t="shared" si="392"/>
        <v/>
      </c>
      <c r="CW1445" t="str">
        <f t="shared" si="393"/>
        <v/>
      </c>
      <c r="CX1445" t="str">
        <f t="shared" si="394"/>
        <v/>
      </c>
      <c r="CY1445" t="str">
        <f t="shared" si="395"/>
        <v/>
      </c>
      <c r="CZ1445" t="str">
        <f t="shared" si="396"/>
        <v/>
      </c>
      <c r="DA1445" t="str">
        <f t="shared" si="397"/>
        <v/>
      </c>
      <c r="DB1445" t="str">
        <f t="shared" si="398"/>
        <v/>
      </c>
      <c r="DC1445" t="str">
        <f t="shared" si="399"/>
        <v/>
      </c>
      <c r="DD1445" t="str">
        <f t="shared" si="400"/>
        <v/>
      </c>
      <c r="DE1445" t="str">
        <f t="shared" si="401"/>
        <v/>
      </c>
      <c r="DF1445" t="str">
        <f t="shared" si="402"/>
        <v/>
      </c>
      <c r="DG1445" t="str">
        <f t="shared" si="403"/>
        <v/>
      </c>
      <c r="DH1445" t="str">
        <f t="shared" si="404"/>
        <v/>
      </c>
      <c r="DI1445" t="str">
        <f t="shared" si="405"/>
        <v/>
      </c>
      <c r="DJ1445" t="str">
        <f t="shared" si="406"/>
        <v/>
      </c>
      <c r="DK1445" t="str">
        <f t="shared" si="407"/>
        <v/>
      </c>
      <c r="DL1445" t="str">
        <f t="shared" si="408"/>
        <v/>
      </c>
      <c r="DM1445" t="str">
        <f t="shared" si="409"/>
        <v/>
      </c>
      <c r="DN1445" t="str">
        <f t="shared" si="410"/>
        <v/>
      </c>
      <c r="DO1445" t="str">
        <f t="shared" si="411"/>
        <v/>
      </c>
      <c r="DP1445" t="str">
        <f t="shared" si="412"/>
        <v/>
      </c>
      <c r="DQ1445" t="str">
        <f t="shared" si="413"/>
        <v/>
      </c>
      <c r="DR1445" t="str">
        <f t="shared" si="414"/>
        <v/>
      </c>
      <c r="DS1445" t="str">
        <f t="shared" si="415"/>
        <v/>
      </c>
      <c r="DT1445" t="str">
        <f t="shared" si="416"/>
        <v/>
      </c>
      <c r="DU1445" t="str">
        <f t="shared" si="417"/>
        <v/>
      </c>
      <c r="DV1445" t="str">
        <f t="shared" si="418"/>
        <v/>
      </c>
      <c r="DW1445" t="str">
        <f t="shared" si="419"/>
        <v/>
      </c>
      <c r="DX1445" t="str">
        <f t="shared" si="420"/>
        <v/>
      </c>
      <c r="DY1445" t="str">
        <f t="shared" si="421"/>
        <v/>
      </c>
      <c r="DZ1445" t="str">
        <f t="shared" si="422"/>
        <v/>
      </c>
      <c r="EA1445" t="str">
        <f t="shared" si="423"/>
        <v/>
      </c>
      <c r="EB1445" t="str">
        <f t="shared" si="424"/>
        <v/>
      </c>
      <c r="EC1445" t="str">
        <f t="shared" si="425"/>
        <v/>
      </c>
      <c r="ED1445" t="str">
        <f t="shared" si="426"/>
        <v/>
      </c>
      <c r="EE1445" t="str">
        <f t="shared" si="427"/>
        <v/>
      </c>
      <c r="EF1445" t="str">
        <f t="shared" si="428"/>
        <v/>
      </c>
      <c r="EG1445" t="str">
        <f t="shared" si="429"/>
        <v/>
      </c>
      <c r="EH1445" t="str">
        <f t="shared" si="430"/>
        <v/>
      </c>
      <c r="EI1445" t="str">
        <f t="shared" si="431"/>
        <v/>
      </c>
      <c r="EJ1445" t="str">
        <f t="shared" si="432"/>
        <v/>
      </c>
      <c r="EK1445" t="str">
        <f t="shared" si="433"/>
        <v/>
      </c>
      <c r="EL1445" t="str">
        <f t="shared" si="434"/>
        <v/>
      </c>
      <c r="EM1445" t="str">
        <f t="shared" si="435"/>
        <v/>
      </c>
      <c r="EN1445" t="str">
        <f t="shared" si="436"/>
        <v/>
      </c>
    </row>
    <row r="1446" spans="91:144">
      <c r="CM1446" t="str">
        <f t="shared" si="383"/>
        <v/>
      </c>
      <c r="CN1446" t="str">
        <f t="shared" si="384"/>
        <v/>
      </c>
      <c r="CO1446" t="str">
        <f t="shared" si="385"/>
        <v/>
      </c>
      <c r="CP1446" t="str">
        <f t="shared" si="386"/>
        <v/>
      </c>
      <c r="CQ1446" t="str">
        <f t="shared" si="387"/>
        <v/>
      </c>
      <c r="CR1446" t="str">
        <f t="shared" si="388"/>
        <v/>
      </c>
      <c r="CS1446" t="str">
        <f t="shared" si="389"/>
        <v/>
      </c>
      <c r="CT1446" t="str">
        <f t="shared" si="390"/>
        <v/>
      </c>
      <c r="CU1446" t="str">
        <f t="shared" si="391"/>
        <v/>
      </c>
      <c r="CV1446" t="str">
        <f t="shared" si="392"/>
        <v/>
      </c>
      <c r="CW1446" t="str">
        <f t="shared" si="393"/>
        <v/>
      </c>
      <c r="CX1446" t="str">
        <f t="shared" si="394"/>
        <v/>
      </c>
      <c r="CY1446" t="str">
        <f t="shared" si="395"/>
        <v/>
      </c>
      <c r="CZ1446" t="str">
        <f t="shared" si="396"/>
        <v/>
      </c>
      <c r="DA1446" t="str">
        <f t="shared" si="397"/>
        <v/>
      </c>
      <c r="DB1446" t="str">
        <f t="shared" si="398"/>
        <v/>
      </c>
      <c r="DC1446" t="str">
        <f t="shared" si="399"/>
        <v/>
      </c>
      <c r="DD1446" t="str">
        <f t="shared" si="400"/>
        <v/>
      </c>
      <c r="DE1446" t="str">
        <f t="shared" si="401"/>
        <v/>
      </c>
      <c r="DF1446" t="str">
        <f t="shared" si="402"/>
        <v/>
      </c>
      <c r="DG1446" t="str">
        <f t="shared" si="403"/>
        <v/>
      </c>
      <c r="DH1446" t="str">
        <f t="shared" si="404"/>
        <v/>
      </c>
      <c r="DI1446" t="str">
        <f t="shared" si="405"/>
        <v/>
      </c>
      <c r="DJ1446" t="str">
        <f t="shared" si="406"/>
        <v/>
      </c>
      <c r="DK1446" t="str">
        <f t="shared" si="407"/>
        <v/>
      </c>
      <c r="DL1446" t="str">
        <f t="shared" si="408"/>
        <v/>
      </c>
      <c r="DM1446" t="str">
        <f t="shared" si="409"/>
        <v/>
      </c>
      <c r="DN1446" t="str">
        <f t="shared" si="410"/>
        <v/>
      </c>
      <c r="DO1446" t="str">
        <f t="shared" si="411"/>
        <v/>
      </c>
      <c r="DP1446" t="str">
        <f t="shared" si="412"/>
        <v/>
      </c>
      <c r="DQ1446" t="str">
        <f t="shared" si="413"/>
        <v/>
      </c>
      <c r="DR1446" t="str">
        <f t="shared" si="414"/>
        <v/>
      </c>
      <c r="DS1446" t="str">
        <f t="shared" si="415"/>
        <v/>
      </c>
      <c r="DT1446" t="str">
        <f t="shared" si="416"/>
        <v/>
      </c>
      <c r="DU1446" t="str">
        <f t="shared" si="417"/>
        <v/>
      </c>
      <c r="DV1446" t="str">
        <f t="shared" si="418"/>
        <v/>
      </c>
      <c r="DW1446" t="str">
        <f t="shared" si="419"/>
        <v/>
      </c>
      <c r="DX1446" t="str">
        <f t="shared" si="420"/>
        <v/>
      </c>
      <c r="DY1446" t="str">
        <f t="shared" si="421"/>
        <v/>
      </c>
      <c r="DZ1446" t="str">
        <f t="shared" si="422"/>
        <v/>
      </c>
      <c r="EA1446" t="str">
        <f t="shared" si="423"/>
        <v/>
      </c>
      <c r="EB1446" t="str">
        <f t="shared" si="424"/>
        <v/>
      </c>
      <c r="EC1446" t="str">
        <f t="shared" si="425"/>
        <v/>
      </c>
      <c r="ED1446" t="str">
        <f t="shared" si="426"/>
        <v/>
      </c>
      <c r="EE1446" t="str">
        <f t="shared" si="427"/>
        <v/>
      </c>
      <c r="EF1446" t="str">
        <f t="shared" si="428"/>
        <v/>
      </c>
      <c r="EG1446" t="str">
        <f t="shared" si="429"/>
        <v/>
      </c>
      <c r="EH1446" t="str">
        <f t="shared" si="430"/>
        <v/>
      </c>
      <c r="EI1446" t="str">
        <f t="shared" si="431"/>
        <v/>
      </c>
      <c r="EJ1446" t="str">
        <f t="shared" si="432"/>
        <v/>
      </c>
      <c r="EK1446" t="str">
        <f t="shared" si="433"/>
        <v/>
      </c>
      <c r="EL1446" t="str">
        <f t="shared" si="434"/>
        <v/>
      </c>
      <c r="EM1446" t="str">
        <f t="shared" si="435"/>
        <v/>
      </c>
      <c r="EN1446" t="str">
        <f t="shared" si="436"/>
        <v/>
      </c>
    </row>
    <row r="1447" spans="91:144">
      <c r="CM1447" t="str">
        <f t="shared" si="383"/>
        <v/>
      </c>
      <c r="CN1447" t="str">
        <f t="shared" si="384"/>
        <v/>
      </c>
      <c r="CO1447" t="str">
        <f t="shared" si="385"/>
        <v/>
      </c>
      <c r="CP1447" t="str">
        <f t="shared" si="386"/>
        <v/>
      </c>
      <c r="CQ1447" t="str">
        <f t="shared" si="387"/>
        <v/>
      </c>
      <c r="CR1447" t="str">
        <f t="shared" si="388"/>
        <v/>
      </c>
      <c r="CS1447" t="str">
        <f t="shared" si="389"/>
        <v/>
      </c>
      <c r="CT1447" t="str">
        <f t="shared" si="390"/>
        <v/>
      </c>
      <c r="CU1447" t="str">
        <f t="shared" si="391"/>
        <v/>
      </c>
      <c r="CV1447" t="str">
        <f t="shared" si="392"/>
        <v/>
      </c>
      <c r="CW1447" t="str">
        <f t="shared" si="393"/>
        <v/>
      </c>
      <c r="CX1447" t="str">
        <f t="shared" si="394"/>
        <v/>
      </c>
      <c r="CY1447" t="str">
        <f t="shared" si="395"/>
        <v/>
      </c>
      <c r="CZ1447" t="str">
        <f t="shared" si="396"/>
        <v/>
      </c>
      <c r="DA1447" t="str">
        <f t="shared" si="397"/>
        <v/>
      </c>
      <c r="DB1447" t="str">
        <f t="shared" si="398"/>
        <v/>
      </c>
      <c r="DC1447" t="str">
        <f t="shared" si="399"/>
        <v/>
      </c>
      <c r="DD1447" t="str">
        <f t="shared" si="400"/>
        <v/>
      </c>
      <c r="DE1447" t="str">
        <f t="shared" si="401"/>
        <v/>
      </c>
      <c r="DF1447" t="str">
        <f t="shared" si="402"/>
        <v/>
      </c>
      <c r="DG1447" t="str">
        <f t="shared" si="403"/>
        <v/>
      </c>
      <c r="DH1447" t="str">
        <f t="shared" si="404"/>
        <v/>
      </c>
      <c r="DI1447" t="str">
        <f t="shared" si="405"/>
        <v/>
      </c>
      <c r="DJ1447" t="str">
        <f t="shared" si="406"/>
        <v/>
      </c>
      <c r="DK1447" t="str">
        <f t="shared" si="407"/>
        <v/>
      </c>
      <c r="DL1447" t="str">
        <f t="shared" si="408"/>
        <v/>
      </c>
      <c r="DM1447" t="str">
        <f t="shared" si="409"/>
        <v/>
      </c>
      <c r="DN1447" t="str">
        <f t="shared" si="410"/>
        <v/>
      </c>
      <c r="DO1447" t="str">
        <f t="shared" si="411"/>
        <v/>
      </c>
      <c r="DP1447" t="str">
        <f t="shared" si="412"/>
        <v/>
      </c>
      <c r="DQ1447" t="str">
        <f t="shared" si="413"/>
        <v/>
      </c>
      <c r="DR1447" t="str">
        <f t="shared" si="414"/>
        <v/>
      </c>
      <c r="DS1447" t="str">
        <f t="shared" si="415"/>
        <v/>
      </c>
      <c r="DT1447" t="str">
        <f t="shared" si="416"/>
        <v/>
      </c>
      <c r="DU1447" t="str">
        <f t="shared" si="417"/>
        <v/>
      </c>
      <c r="DV1447" t="str">
        <f t="shared" si="418"/>
        <v/>
      </c>
      <c r="DW1447" t="str">
        <f t="shared" si="419"/>
        <v/>
      </c>
      <c r="DX1447" t="str">
        <f t="shared" si="420"/>
        <v/>
      </c>
      <c r="DY1447" t="str">
        <f t="shared" si="421"/>
        <v/>
      </c>
      <c r="DZ1447" t="str">
        <f t="shared" si="422"/>
        <v/>
      </c>
      <c r="EA1447" t="str">
        <f t="shared" si="423"/>
        <v/>
      </c>
      <c r="EB1447" t="str">
        <f t="shared" si="424"/>
        <v/>
      </c>
      <c r="EC1447" t="str">
        <f t="shared" si="425"/>
        <v/>
      </c>
      <c r="ED1447" t="str">
        <f t="shared" si="426"/>
        <v/>
      </c>
      <c r="EE1447" t="str">
        <f t="shared" si="427"/>
        <v/>
      </c>
      <c r="EF1447" t="str">
        <f t="shared" si="428"/>
        <v/>
      </c>
      <c r="EG1447" t="str">
        <f t="shared" si="429"/>
        <v/>
      </c>
      <c r="EH1447" t="str">
        <f t="shared" si="430"/>
        <v/>
      </c>
      <c r="EI1447" t="str">
        <f t="shared" si="431"/>
        <v/>
      </c>
      <c r="EJ1447" t="str">
        <f t="shared" si="432"/>
        <v/>
      </c>
      <c r="EK1447" t="str">
        <f t="shared" si="433"/>
        <v/>
      </c>
      <c r="EL1447" t="str">
        <f t="shared" si="434"/>
        <v/>
      </c>
      <c r="EM1447" t="str">
        <f t="shared" si="435"/>
        <v/>
      </c>
      <c r="EN1447" t="str">
        <f t="shared" si="436"/>
        <v/>
      </c>
    </row>
    <row r="1448" spans="91:144">
      <c r="CM1448" t="str">
        <f t="shared" si="383"/>
        <v/>
      </c>
      <c r="CN1448" t="str">
        <f t="shared" si="384"/>
        <v/>
      </c>
      <c r="CO1448" t="str">
        <f t="shared" si="385"/>
        <v/>
      </c>
      <c r="CP1448" t="str">
        <f t="shared" si="386"/>
        <v/>
      </c>
      <c r="CQ1448" t="str">
        <f t="shared" si="387"/>
        <v/>
      </c>
      <c r="CR1448" t="str">
        <f t="shared" si="388"/>
        <v/>
      </c>
      <c r="CS1448" t="str">
        <f t="shared" si="389"/>
        <v/>
      </c>
      <c r="CT1448" t="str">
        <f t="shared" si="390"/>
        <v/>
      </c>
      <c r="CU1448" t="str">
        <f t="shared" si="391"/>
        <v/>
      </c>
      <c r="CV1448" t="str">
        <f t="shared" si="392"/>
        <v/>
      </c>
      <c r="CW1448" t="str">
        <f t="shared" si="393"/>
        <v/>
      </c>
      <c r="CX1448" t="str">
        <f t="shared" si="394"/>
        <v/>
      </c>
      <c r="CY1448" t="str">
        <f t="shared" si="395"/>
        <v/>
      </c>
      <c r="CZ1448" t="str">
        <f t="shared" si="396"/>
        <v/>
      </c>
      <c r="DA1448" t="str">
        <f t="shared" si="397"/>
        <v/>
      </c>
      <c r="DB1448" t="str">
        <f t="shared" si="398"/>
        <v/>
      </c>
      <c r="DC1448" t="str">
        <f t="shared" si="399"/>
        <v/>
      </c>
      <c r="DD1448" t="str">
        <f t="shared" si="400"/>
        <v/>
      </c>
      <c r="DE1448" t="str">
        <f t="shared" si="401"/>
        <v/>
      </c>
      <c r="DF1448" t="str">
        <f t="shared" si="402"/>
        <v/>
      </c>
      <c r="DG1448" t="str">
        <f t="shared" si="403"/>
        <v/>
      </c>
      <c r="DH1448" t="str">
        <f t="shared" si="404"/>
        <v/>
      </c>
      <c r="DI1448" t="str">
        <f t="shared" si="405"/>
        <v/>
      </c>
      <c r="DJ1448" t="str">
        <f t="shared" si="406"/>
        <v/>
      </c>
      <c r="DK1448" t="str">
        <f t="shared" si="407"/>
        <v/>
      </c>
      <c r="DL1448" t="str">
        <f t="shared" si="408"/>
        <v/>
      </c>
      <c r="DM1448" t="str">
        <f t="shared" si="409"/>
        <v/>
      </c>
      <c r="DN1448" t="str">
        <f t="shared" si="410"/>
        <v/>
      </c>
      <c r="DO1448" t="str">
        <f t="shared" si="411"/>
        <v/>
      </c>
      <c r="DP1448" t="str">
        <f t="shared" si="412"/>
        <v/>
      </c>
      <c r="DQ1448" t="str">
        <f t="shared" si="413"/>
        <v/>
      </c>
      <c r="DR1448" t="str">
        <f t="shared" si="414"/>
        <v/>
      </c>
      <c r="DS1448" t="str">
        <f t="shared" si="415"/>
        <v/>
      </c>
      <c r="DT1448" t="str">
        <f t="shared" si="416"/>
        <v/>
      </c>
      <c r="DU1448" t="str">
        <f t="shared" si="417"/>
        <v/>
      </c>
      <c r="DV1448" t="str">
        <f t="shared" si="418"/>
        <v/>
      </c>
      <c r="DW1448" t="str">
        <f t="shared" si="419"/>
        <v/>
      </c>
      <c r="DX1448" t="str">
        <f t="shared" si="420"/>
        <v/>
      </c>
      <c r="DY1448" t="str">
        <f t="shared" si="421"/>
        <v/>
      </c>
      <c r="DZ1448" t="str">
        <f t="shared" si="422"/>
        <v/>
      </c>
      <c r="EA1448" t="str">
        <f t="shared" si="423"/>
        <v/>
      </c>
      <c r="EB1448" t="str">
        <f t="shared" si="424"/>
        <v/>
      </c>
      <c r="EC1448" t="str">
        <f t="shared" si="425"/>
        <v/>
      </c>
      <c r="ED1448" t="str">
        <f t="shared" si="426"/>
        <v/>
      </c>
      <c r="EE1448" t="str">
        <f t="shared" si="427"/>
        <v/>
      </c>
      <c r="EF1448" t="str">
        <f t="shared" si="428"/>
        <v/>
      </c>
      <c r="EG1448" t="str">
        <f t="shared" si="429"/>
        <v/>
      </c>
      <c r="EH1448" t="str">
        <f t="shared" si="430"/>
        <v/>
      </c>
      <c r="EI1448" t="str">
        <f t="shared" si="431"/>
        <v/>
      </c>
      <c r="EJ1448" t="str">
        <f t="shared" si="432"/>
        <v/>
      </c>
      <c r="EK1448" t="str">
        <f t="shared" si="433"/>
        <v/>
      </c>
      <c r="EL1448" t="str">
        <f t="shared" si="434"/>
        <v/>
      </c>
      <c r="EM1448" t="str">
        <f t="shared" si="435"/>
        <v/>
      </c>
      <c r="EN1448" t="str">
        <f t="shared" si="436"/>
        <v/>
      </c>
    </row>
    <row r="1449" spans="91:144">
      <c r="CM1449" t="str">
        <f t="shared" ref="CM1449:CM1480" si="437">IF(AK1449="Yes", "Manufacture: Produce", "")</f>
        <v/>
      </c>
      <c r="CN1449" t="str">
        <f t="shared" ref="CN1449:CN1480" si="438">IF(AL1449="Yes", "Manufacture: Import", "")</f>
        <v/>
      </c>
      <c r="CO1449" t="str">
        <f t="shared" ref="CO1449:CO1480" si="439">IF(AM1449="Yes", "Manufacture: For on-site use/processing", "")</f>
        <v/>
      </c>
      <c r="CP1449" t="str">
        <f t="shared" ref="CP1449:CP1480" si="440">IF(AN1449="Yes", "Manufacture: For sale/distribution", "")</f>
        <v/>
      </c>
      <c r="CQ1449" t="str">
        <f t="shared" ref="CQ1449:CQ1480" si="441">IF(AO1449="Yes", "Manufacture: As a byproduct", "")</f>
        <v/>
      </c>
      <c r="CR1449" t="str">
        <f t="shared" ref="CR1449:CR1480" si="442">IF(AP1449="Yes", "Manufacture: As an Impurity", "")</f>
        <v/>
      </c>
      <c r="CS1449" t="str">
        <f t="shared" ref="CS1449:CS1480" si="443">IF(AQ1449="Yes", "Processing: As a reactant", "")</f>
        <v/>
      </c>
      <c r="CT1449" t="str">
        <f t="shared" ref="CT1449:CT1480" si="444">IF(AR1449="Yes", "P101 - Feedstocks", "")</f>
        <v/>
      </c>
      <c r="CU1449" t="str">
        <f t="shared" ref="CU1449:CU1480" si="445">IF(AS1449="Yes", "102 - Raw Materials", "")</f>
        <v/>
      </c>
      <c r="CV1449" t="str">
        <f t="shared" ref="CV1449:CV1480" si="446">IF(AT1449="Yes", "P103 - Intermediates", "")</f>
        <v/>
      </c>
      <c r="CW1449" t="str">
        <f t="shared" ref="CW1449:CW1480" si="447">IF(AU1449="Yes", "P104 - Initiators", "")</f>
        <v/>
      </c>
      <c r="CX1449" t="str">
        <f t="shared" ref="CX1449:CX1480" si="448">IF(AV1449="Yes", "P199 - Other", "")</f>
        <v/>
      </c>
      <c r="CY1449" t="str">
        <f t="shared" ref="CY1449:CY1480" si="449">IF(AW1449="Yes", "Processing: As a formulation component", "")</f>
        <v/>
      </c>
      <c r="CZ1449" t="str">
        <f t="shared" ref="CZ1449:CZ1480" si="450">IF(AX1449="Yes", "P201 - Additives", "")</f>
        <v/>
      </c>
      <c r="DA1449" t="str">
        <f t="shared" ref="DA1449:DA1480" si="451">IF(AY1449="Yes", "P202 - Dyes", "")</f>
        <v/>
      </c>
      <c r="DB1449" t="str">
        <f t="shared" ref="DB1449:DB1480" si="452">IF(AZ1449="Yes", "P203 - Reaction Diluent", "")</f>
        <v/>
      </c>
      <c r="DC1449" t="str">
        <f t="shared" ref="DC1449:DC1480" si="453">IF(BA1449="Yes", "P204 - Initiators", "")</f>
        <v/>
      </c>
      <c r="DD1449" t="str">
        <f t="shared" ref="DD1449:DD1480" si="454">IF(BB1449="Yes", "P205 - Solvents", "")</f>
        <v/>
      </c>
      <c r="DE1449" t="str">
        <f t="shared" ref="DE1449:DE1480" si="455">IF(BC1449="Yes", "P206 - Inhibitors", "")</f>
        <v/>
      </c>
      <c r="DF1449" t="str">
        <f t="shared" ref="DF1449:DF1480" si="456">IF(BD1449="Yes", "P207 - Emulsifiers", "")</f>
        <v/>
      </c>
      <c r="DG1449" t="str">
        <f t="shared" ref="DG1449:DG1480" si="457">IF(BE1449="Yes", "P208 - Surfactants", "")</f>
        <v/>
      </c>
      <c r="DH1449" t="str">
        <f t="shared" ref="DH1449:DH1480" si="458">IF(BF1449="Yes", "P209 - Lubricants", "")</f>
        <v/>
      </c>
      <c r="DI1449" t="str">
        <f t="shared" ref="DI1449:DI1480" si="459">IF(BG1449="Yes", "P210 - Flame Retardants", "")</f>
        <v/>
      </c>
      <c r="DJ1449" t="str">
        <f t="shared" ref="DJ1449:DJ1480" si="460">IF(BH1449="Yes", "P211 - Rheological Modifiers", "")</f>
        <v/>
      </c>
      <c r="DK1449" t="str">
        <f t="shared" ref="DK1449:DK1480" si="461">IF(BI1449="Yes", "P299 - Other", "")</f>
        <v/>
      </c>
      <c r="DL1449" t="str">
        <f t="shared" ref="DL1449:DL1480" si="462">IF(BJ1449="Yes", "Processing: As an article component", "")</f>
        <v/>
      </c>
      <c r="DM1449" t="str">
        <f t="shared" ref="DM1449:DM1480" si="463">IF(BK1449="Yes", "Processing: Repackaging", "")</f>
        <v/>
      </c>
      <c r="DN1449" t="str">
        <f t="shared" ref="DN1449:DN1480" si="464">IF(BL1449="Yes", "Processing: As an impurity", "")</f>
        <v/>
      </c>
      <c r="DO1449" t="str">
        <f t="shared" ref="DO1449:DO1480" si="465">IF(BM1449="Yes", "Processing: Recycling", "")</f>
        <v/>
      </c>
      <c r="DP1449" t="str">
        <f t="shared" ref="DP1449:DP1480" si="466">IF(BN1449="Yes", "Otherwise Use: As a chemical processing aid", "")</f>
        <v/>
      </c>
      <c r="DQ1449" t="str">
        <f t="shared" ref="DQ1449:DQ1480" si="467">IF(BO1449="Yes", "Z101 - Process Solvents", "")</f>
        <v/>
      </c>
      <c r="DR1449" t="str">
        <f t="shared" ref="DR1449:DR1480" si="468">IF(BP1449="Yes", "Z102 - Catalysts", "")</f>
        <v/>
      </c>
      <c r="DS1449" t="str">
        <f t="shared" ref="DS1449:DS1480" si="469">IF(BQ1449="Yes", "Z103 - Inhibitors", "")</f>
        <v/>
      </c>
      <c r="DT1449" t="str">
        <f t="shared" ref="DT1449:DT1480" si="470">IF(BR1449="Yes", "Z104 - Inititiators", "")</f>
        <v/>
      </c>
      <c r="DU1449" t="str">
        <f t="shared" ref="DU1449:DU1480" si="471">IF(BS1449="Yes", "Z105 - Reaction Terminators", "")</f>
        <v/>
      </c>
      <c r="DV1449" t="str">
        <f t="shared" ref="DV1449:DV1480" si="472">IF(BT1449="Yes", "Z106 - Solution Buffers", "")</f>
        <v/>
      </c>
      <c r="DW1449" t="str">
        <f t="shared" ref="DW1449:DW1480" si="473">IF(BU1449="Yes", "Z199 - Other", "")</f>
        <v/>
      </c>
      <c r="DX1449" t="str">
        <f t="shared" ref="DX1449:DX1480" si="474">IF(BV1449="Yes", "Otherwise Use: As a manufacturing aid", "")</f>
        <v/>
      </c>
      <c r="DY1449" t="str">
        <f t="shared" ref="DY1449:DY1480" si="475">IF(BW1449="Yes", "Z201 - Process Lubricants", "")</f>
        <v/>
      </c>
      <c r="DZ1449" t="str">
        <f t="shared" ref="DZ1449:DZ1480" si="476">IF(BX1449="Yes", "Z202 - Metalworking Fluids", "")</f>
        <v/>
      </c>
      <c r="EA1449" t="str">
        <f t="shared" ref="EA1449:EA1480" si="477">IF(BY1449="Yes", "Z203 - Coolants", "")</f>
        <v/>
      </c>
      <c r="EB1449" t="str">
        <f t="shared" ref="EB1449:EB1480" si="478">IF(BZ1449="Yes", "Z204 - Refrigerants", "")</f>
        <v/>
      </c>
      <c r="EC1449" t="str">
        <f t="shared" ref="EC1449:EC1480" si="479">IF(CA1449="Yes", "Z205 - Hydraulic Fluids", "")</f>
        <v/>
      </c>
      <c r="ED1449" t="str">
        <f t="shared" ref="ED1449:ED1480" si="480">IF(CB1449="Yes", "Z299 - Other", "")</f>
        <v/>
      </c>
      <c r="EE1449" t="str">
        <f t="shared" ref="EE1449:EE1480" si="481">IF(CC1449="Yes", "Otherwise Use: Ancillary or Other Use", "")</f>
        <v/>
      </c>
      <c r="EF1449" t="str">
        <f t="shared" ref="EF1449:EF1480" si="482">IF(CD1449="Yes", "Z301 - Cleaner", "")</f>
        <v/>
      </c>
      <c r="EG1449" t="str">
        <f t="shared" ref="EG1449:EG1480" si="483">IF(CE1449="Yes", "Z302 - Degreaser", "")</f>
        <v/>
      </c>
      <c r="EH1449" t="str">
        <f t="shared" ref="EH1449:EH1480" si="484">IF(CF1449="Yes", "Z303 - Lubricants", "")</f>
        <v/>
      </c>
      <c r="EI1449" t="str">
        <f t="shared" ref="EI1449:EI1480" si="485">IF(CG1449="Yes", "Z304 - Fuel", "")</f>
        <v/>
      </c>
      <c r="EJ1449" t="str">
        <f t="shared" ref="EJ1449:EJ1480" si="486">IF(CH1449="Yes", "Z305 - Flame Retardant", "")</f>
        <v/>
      </c>
      <c r="EK1449" t="str">
        <f t="shared" ref="EK1449:EK1480" si="487">IF(CI1449="Yes", "Z306 - Waste Treatment", "")</f>
        <v/>
      </c>
      <c r="EL1449" t="str">
        <f t="shared" ref="EL1449:EL1480" si="488">IF(CJ1449="Yes", "Z307 - Water Treatment", "")</f>
        <v/>
      </c>
      <c r="EM1449" t="str">
        <f t="shared" ref="EM1449:EM1480" si="489">IF(CK1449="Yes", "Z308 - Construction Materials", "")</f>
        <v/>
      </c>
      <c r="EN1449" t="str">
        <f t="shared" ref="EN1449:EN1480" si="490">IF(CL1449="Yes", "Z399 - Other", "")</f>
        <v/>
      </c>
    </row>
    <row r="1450" spans="91:144">
      <c r="CM1450" t="str">
        <f t="shared" si="437"/>
        <v/>
      </c>
      <c r="CN1450" t="str">
        <f t="shared" si="438"/>
        <v/>
      </c>
      <c r="CO1450" t="str">
        <f t="shared" si="439"/>
        <v/>
      </c>
      <c r="CP1450" t="str">
        <f t="shared" si="440"/>
        <v/>
      </c>
      <c r="CQ1450" t="str">
        <f t="shared" si="441"/>
        <v/>
      </c>
      <c r="CR1450" t="str">
        <f t="shared" si="442"/>
        <v/>
      </c>
      <c r="CS1450" t="str">
        <f t="shared" si="443"/>
        <v/>
      </c>
      <c r="CT1450" t="str">
        <f t="shared" si="444"/>
        <v/>
      </c>
      <c r="CU1450" t="str">
        <f t="shared" si="445"/>
        <v/>
      </c>
      <c r="CV1450" t="str">
        <f t="shared" si="446"/>
        <v/>
      </c>
      <c r="CW1450" t="str">
        <f t="shared" si="447"/>
        <v/>
      </c>
      <c r="CX1450" t="str">
        <f t="shared" si="448"/>
        <v/>
      </c>
      <c r="CY1450" t="str">
        <f t="shared" si="449"/>
        <v/>
      </c>
      <c r="CZ1450" t="str">
        <f t="shared" si="450"/>
        <v/>
      </c>
      <c r="DA1450" t="str">
        <f t="shared" si="451"/>
        <v/>
      </c>
      <c r="DB1450" t="str">
        <f t="shared" si="452"/>
        <v/>
      </c>
      <c r="DC1450" t="str">
        <f t="shared" si="453"/>
        <v/>
      </c>
      <c r="DD1450" t="str">
        <f t="shared" si="454"/>
        <v/>
      </c>
      <c r="DE1450" t="str">
        <f t="shared" si="455"/>
        <v/>
      </c>
      <c r="DF1450" t="str">
        <f t="shared" si="456"/>
        <v/>
      </c>
      <c r="DG1450" t="str">
        <f t="shared" si="457"/>
        <v/>
      </c>
      <c r="DH1450" t="str">
        <f t="shared" si="458"/>
        <v/>
      </c>
      <c r="DI1450" t="str">
        <f t="shared" si="459"/>
        <v/>
      </c>
      <c r="DJ1450" t="str">
        <f t="shared" si="460"/>
        <v/>
      </c>
      <c r="DK1450" t="str">
        <f t="shared" si="461"/>
        <v/>
      </c>
      <c r="DL1450" t="str">
        <f t="shared" si="462"/>
        <v/>
      </c>
      <c r="DM1450" t="str">
        <f t="shared" si="463"/>
        <v/>
      </c>
      <c r="DN1450" t="str">
        <f t="shared" si="464"/>
        <v/>
      </c>
      <c r="DO1450" t="str">
        <f t="shared" si="465"/>
        <v/>
      </c>
      <c r="DP1450" t="str">
        <f t="shared" si="466"/>
        <v/>
      </c>
      <c r="DQ1450" t="str">
        <f t="shared" si="467"/>
        <v/>
      </c>
      <c r="DR1450" t="str">
        <f t="shared" si="468"/>
        <v/>
      </c>
      <c r="DS1450" t="str">
        <f t="shared" si="469"/>
        <v/>
      </c>
      <c r="DT1450" t="str">
        <f t="shared" si="470"/>
        <v/>
      </c>
      <c r="DU1450" t="str">
        <f t="shared" si="471"/>
        <v/>
      </c>
      <c r="DV1450" t="str">
        <f t="shared" si="472"/>
        <v/>
      </c>
      <c r="DW1450" t="str">
        <f t="shared" si="473"/>
        <v/>
      </c>
      <c r="DX1450" t="str">
        <f t="shared" si="474"/>
        <v/>
      </c>
      <c r="DY1450" t="str">
        <f t="shared" si="475"/>
        <v/>
      </c>
      <c r="DZ1450" t="str">
        <f t="shared" si="476"/>
        <v/>
      </c>
      <c r="EA1450" t="str">
        <f t="shared" si="477"/>
        <v/>
      </c>
      <c r="EB1450" t="str">
        <f t="shared" si="478"/>
        <v/>
      </c>
      <c r="EC1450" t="str">
        <f t="shared" si="479"/>
        <v/>
      </c>
      <c r="ED1450" t="str">
        <f t="shared" si="480"/>
        <v/>
      </c>
      <c r="EE1450" t="str">
        <f t="shared" si="481"/>
        <v/>
      </c>
      <c r="EF1450" t="str">
        <f t="shared" si="482"/>
        <v/>
      </c>
      <c r="EG1450" t="str">
        <f t="shared" si="483"/>
        <v/>
      </c>
      <c r="EH1450" t="str">
        <f t="shared" si="484"/>
        <v/>
      </c>
      <c r="EI1450" t="str">
        <f t="shared" si="485"/>
        <v/>
      </c>
      <c r="EJ1450" t="str">
        <f t="shared" si="486"/>
        <v/>
      </c>
      <c r="EK1450" t="str">
        <f t="shared" si="487"/>
        <v/>
      </c>
      <c r="EL1450" t="str">
        <f t="shared" si="488"/>
        <v/>
      </c>
      <c r="EM1450" t="str">
        <f t="shared" si="489"/>
        <v/>
      </c>
      <c r="EN1450" t="str">
        <f t="shared" si="490"/>
        <v/>
      </c>
    </row>
    <row r="1451" spans="91:144">
      <c r="CM1451" t="str">
        <f t="shared" si="437"/>
        <v/>
      </c>
      <c r="CN1451" t="str">
        <f t="shared" si="438"/>
        <v/>
      </c>
      <c r="CO1451" t="str">
        <f t="shared" si="439"/>
        <v/>
      </c>
      <c r="CP1451" t="str">
        <f t="shared" si="440"/>
        <v/>
      </c>
      <c r="CQ1451" t="str">
        <f t="shared" si="441"/>
        <v/>
      </c>
      <c r="CR1451" t="str">
        <f t="shared" si="442"/>
        <v/>
      </c>
      <c r="CS1451" t="str">
        <f t="shared" si="443"/>
        <v/>
      </c>
      <c r="CT1451" t="str">
        <f t="shared" si="444"/>
        <v/>
      </c>
      <c r="CU1451" t="str">
        <f t="shared" si="445"/>
        <v/>
      </c>
      <c r="CV1451" t="str">
        <f t="shared" si="446"/>
        <v/>
      </c>
      <c r="CW1451" t="str">
        <f t="shared" si="447"/>
        <v/>
      </c>
      <c r="CX1451" t="str">
        <f t="shared" si="448"/>
        <v/>
      </c>
      <c r="CY1451" t="str">
        <f t="shared" si="449"/>
        <v/>
      </c>
      <c r="CZ1451" t="str">
        <f t="shared" si="450"/>
        <v/>
      </c>
      <c r="DA1451" t="str">
        <f t="shared" si="451"/>
        <v/>
      </c>
      <c r="DB1451" t="str">
        <f t="shared" si="452"/>
        <v/>
      </c>
      <c r="DC1451" t="str">
        <f t="shared" si="453"/>
        <v/>
      </c>
      <c r="DD1451" t="str">
        <f t="shared" si="454"/>
        <v/>
      </c>
      <c r="DE1451" t="str">
        <f t="shared" si="455"/>
        <v/>
      </c>
      <c r="DF1451" t="str">
        <f t="shared" si="456"/>
        <v/>
      </c>
      <c r="DG1451" t="str">
        <f t="shared" si="457"/>
        <v/>
      </c>
      <c r="DH1451" t="str">
        <f t="shared" si="458"/>
        <v/>
      </c>
      <c r="DI1451" t="str">
        <f t="shared" si="459"/>
        <v/>
      </c>
      <c r="DJ1451" t="str">
        <f t="shared" si="460"/>
        <v/>
      </c>
      <c r="DK1451" t="str">
        <f t="shared" si="461"/>
        <v/>
      </c>
      <c r="DL1451" t="str">
        <f t="shared" si="462"/>
        <v/>
      </c>
      <c r="DM1451" t="str">
        <f t="shared" si="463"/>
        <v/>
      </c>
      <c r="DN1451" t="str">
        <f t="shared" si="464"/>
        <v/>
      </c>
      <c r="DO1451" t="str">
        <f t="shared" si="465"/>
        <v/>
      </c>
      <c r="DP1451" t="str">
        <f t="shared" si="466"/>
        <v/>
      </c>
      <c r="DQ1451" t="str">
        <f t="shared" si="467"/>
        <v/>
      </c>
      <c r="DR1451" t="str">
        <f t="shared" si="468"/>
        <v/>
      </c>
      <c r="DS1451" t="str">
        <f t="shared" si="469"/>
        <v/>
      </c>
      <c r="DT1451" t="str">
        <f t="shared" si="470"/>
        <v/>
      </c>
      <c r="DU1451" t="str">
        <f t="shared" si="471"/>
        <v/>
      </c>
      <c r="DV1451" t="str">
        <f t="shared" si="472"/>
        <v/>
      </c>
      <c r="DW1451" t="str">
        <f t="shared" si="473"/>
        <v/>
      </c>
      <c r="DX1451" t="str">
        <f t="shared" si="474"/>
        <v/>
      </c>
      <c r="DY1451" t="str">
        <f t="shared" si="475"/>
        <v/>
      </c>
      <c r="DZ1451" t="str">
        <f t="shared" si="476"/>
        <v/>
      </c>
      <c r="EA1451" t="str">
        <f t="shared" si="477"/>
        <v/>
      </c>
      <c r="EB1451" t="str">
        <f t="shared" si="478"/>
        <v/>
      </c>
      <c r="EC1451" t="str">
        <f t="shared" si="479"/>
        <v/>
      </c>
      <c r="ED1451" t="str">
        <f t="shared" si="480"/>
        <v/>
      </c>
      <c r="EE1451" t="str">
        <f t="shared" si="481"/>
        <v/>
      </c>
      <c r="EF1451" t="str">
        <f t="shared" si="482"/>
        <v/>
      </c>
      <c r="EG1451" t="str">
        <f t="shared" si="483"/>
        <v/>
      </c>
      <c r="EH1451" t="str">
        <f t="shared" si="484"/>
        <v/>
      </c>
      <c r="EI1451" t="str">
        <f t="shared" si="485"/>
        <v/>
      </c>
      <c r="EJ1451" t="str">
        <f t="shared" si="486"/>
        <v/>
      </c>
      <c r="EK1451" t="str">
        <f t="shared" si="487"/>
        <v/>
      </c>
      <c r="EL1451" t="str">
        <f t="shared" si="488"/>
        <v/>
      </c>
      <c r="EM1451" t="str">
        <f t="shared" si="489"/>
        <v/>
      </c>
      <c r="EN1451" t="str">
        <f t="shared" si="490"/>
        <v/>
      </c>
    </row>
    <row r="1452" spans="91:144">
      <c r="CM1452" t="str">
        <f t="shared" si="437"/>
        <v/>
      </c>
      <c r="CN1452" t="str">
        <f t="shared" si="438"/>
        <v/>
      </c>
      <c r="CO1452" t="str">
        <f t="shared" si="439"/>
        <v/>
      </c>
      <c r="CP1452" t="str">
        <f t="shared" si="440"/>
        <v/>
      </c>
      <c r="CQ1452" t="str">
        <f t="shared" si="441"/>
        <v/>
      </c>
      <c r="CR1452" t="str">
        <f t="shared" si="442"/>
        <v/>
      </c>
      <c r="CS1452" t="str">
        <f t="shared" si="443"/>
        <v/>
      </c>
      <c r="CT1452" t="str">
        <f t="shared" si="444"/>
        <v/>
      </c>
      <c r="CU1452" t="str">
        <f t="shared" si="445"/>
        <v/>
      </c>
      <c r="CV1452" t="str">
        <f t="shared" si="446"/>
        <v/>
      </c>
      <c r="CW1452" t="str">
        <f t="shared" si="447"/>
        <v/>
      </c>
      <c r="CX1452" t="str">
        <f t="shared" si="448"/>
        <v/>
      </c>
      <c r="CY1452" t="str">
        <f t="shared" si="449"/>
        <v/>
      </c>
      <c r="CZ1452" t="str">
        <f t="shared" si="450"/>
        <v/>
      </c>
      <c r="DA1452" t="str">
        <f t="shared" si="451"/>
        <v/>
      </c>
      <c r="DB1452" t="str">
        <f t="shared" si="452"/>
        <v/>
      </c>
      <c r="DC1452" t="str">
        <f t="shared" si="453"/>
        <v/>
      </c>
      <c r="DD1452" t="str">
        <f t="shared" si="454"/>
        <v/>
      </c>
      <c r="DE1452" t="str">
        <f t="shared" si="455"/>
        <v/>
      </c>
      <c r="DF1452" t="str">
        <f t="shared" si="456"/>
        <v/>
      </c>
      <c r="DG1452" t="str">
        <f t="shared" si="457"/>
        <v/>
      </c>
      <c r="DH1452" t="str">
        <f t="shared" si="458"/>
        <v/>
      </c>
      <c r="DI1452" t="str">
        <f t="shared" si="459"/>
        <v/>
      </c>
      <c r="DJ1452" t="str">
        <f t="shared" si="460"/>
        <v/>
      </c>
      <c r="DK1452" t="str">
        <f t="shared" si="461"/>
        <v/>
      </c>
      <c r="DL1452" t="str">
        <f t="shared" si="462"/>
        <v/>
      </c>
      <c r="DM1452" t="str">
        <f t="shared" si="463"/>
        <v/>
      </c>
      <c r="DN1452" t="str">
        <f t="shared" si="464"/>
        <v/>
      </c>
      <c r="DO1452" t="str">
        <f t="shared" si="465"/>
        <v/>
      </c>
      <c r="DP1452" t="str">
        <f t="shared" si="466"/>
        <v/>
      </c>
      <c r="DQ1452" t="str">
        <f t="shared" si="467"/>
        <v/>
      </c>
      <c r="DR1452" t="str">
        <f t="shared" si="468"/>
        <v/>
      </c>
      <c r="DS1452" t="str">
        <f t="shared" si="469"/>
        <v/>
      </c>
      <c r="DT1452" t="str">
        <f t="shared" si="470"/>
        <v/>
      </c>
      <c r="DU1452" t="str">
        <f t="shared" si="471"/>
        <v/>
      </c>
      <c r="DV1452" t="str">
        <f t="shared" si="472"/>
        <v/>
      </c>
      <c r="DW1452" t="str">
        <f t="shared" si="473"/>
        <v/>
      </c>
      <c r="DX1452" t="str">
        <f t="shared" si="474"/>
        <v/>
      </c>
      <c r="DY1452" t="str">
        <f t="shared" si="475"/>
        <v/>
      </c>
      <c r="DZ1452" t="str">
        <f t="shared" si="476"/>
        <v/>
      </c>
      <c r="EA1452" t="str">
        <f t="shared" si="477"/>
        <v/>
      </c>
      <c r="EB1452" t="str">
        <f t="shared" si="478"/>
        <v/>
      </c>
      <c r="EC1452" t="str">
        <f t="shared" si="479"/>
        <v/>
      </c>
      <c r="ED1452" t="str">
        <f t="shared" si="480"/>
        <v/>
      </c>
      <c r="EE1452" t="str">
        <f t="shared" si="481"/>
        <v/>
      </c>
      <c r="EF1452" t="str">
        <f t="shared" si="482"/>
        <v/>
      </c>
      <c r="EG1452" t="str">
        <f t="shared" si="483"/>
        <v/>
      </c>
      <c r="EH1452" t="str">
        <f t="shared" si="484"/>
        <v/>
      </c>
      <c r="EI1452" t="str">
        <f t="shared" si="485"/>
        <v/>
      </c>
      <c r="EJ1452" t="str">
        <f t="shared" si="486"/>
        <v/>
      </c>
      <c r="EK1452" t="str">
        <f t="shared" si="487"/>
        <v/>
      </c>
      <c r="EL1452" t="str">
        <f t="shared" si="488"/>
        <v/>
      </c>
      <c r="EM1452" t="str">
        <f t="shared" si="489"/>
        <v/>
      </c>
      <c r="EN1452" t="str">
        <f t="shared" si="490"/>
        <v/>
      </c>
    </row>
    <row r="1453" spans="91:144">
      <c r="CM1453" t="str">
        <f t="shared" si="437"/>
        <v/>
      </c>
      <c r="CN1453" t="str">
        <f t="shared" si="438"/>
        <v/>
      </c>
      <c r="CO1453" t="str">
        <f t="shared" si="439"/>
        <v/>
      </c>
      <c r="CP1453" t="str">
        <f t="shared" si="440"/>
        <v/>
      </c>
      <c r="CQ1453" t="str">
        <f t="shared" si="441"/>
        <v/>
      </c>
      <c r="CR1453" t="str">
        <f t="shared" si="442"/>
        <v/>
      </c>
      <c r="CS1453" t="str">
        <f t="shared" si="443"/>
        <v/>
      </c>
      <c r="CT1453" t="str">
        <f t="shared" si="444"/>
        <v/>
      </c>
      <c r="CU1453" t="str">
        <f t="shared" si="445"/>
        <v/>
      </c>
      <c r="CV1453" t="str">
        <f t="shared" si="446"/>
        <v/>
      </c>
      <c r="CW1453" t="str">
        <f t="shared" si="447"/>
        <v/>
      </c>
      <c r="CX1453" t="str">
        <f t="shared" si="448"/>
        <v/>
      </c>
      <c r="CY1453" t="str">
        <f t="shared" si="449"/>
        <v/>
      </c>
      <c r="CZ1453" t="str">
        <f t="shared" si="450"/>
        <v/>
      </c>
      <c r="DA1453" t="str">
        <f t="shared" si="451"/>
        <v/>
      </c>
      <c r="DB1453" t="str">
        <f t="shared" si="452"/>
        <v/>
      </c>
      <c r="DC1453" t="str">
        <f t="shared" si="453"/>
        <v/>
      </c>
      <c r="DD1453" t="str">
        <f t="shared" si="454"/>
        <v/>
      </c>
      <c r="DE1453" t="str">
        <f t="shared" si="455"/>
        <v/>
      </c>
      <c r="DF1453" t="str">
        <f t="shared" si="456"/>
        <v/>
      </c>
      <c r="DG1453" t="str">
        <f t="shared" si="457"/>
        <v/>
      </c>
      <c r="DH1453" t="str">
        <f t="shared" si="458"/>
        <v/>
      </c>
      <c r="DI1453" t="str">
        <f t="shared" si="459"/>
        <v/>
      </c>
      <c r="DJ1453" t="str">
        <f t="shared" si="460"/>
        <v/>
      </c>
      <c r="DK1453" t="str">
        <f t="shared" si="461"/>
        <v/>
      </c>
      <c r="DL1453" t="str">
        <f t="shared" si="462"/>
        <v/>
      </c>
      <c r="DM1453" t="str">
        <f t="shared" si="463"/>
        <v/>
      </c>
      <c r="DN1453" t="str">
        <f t="shared" si="464"/>
        <v/>
      </c>
      <c r="DO1453" t="str">
        <f t="shared" si="465"/>
        <v/>
      </c>
      <c r="DP1453" t="str">
        <f t="shared" si="466"/>
        <v/>
      </c>
      <c r="DQ1453" t="str">
        <f t="shared" si="467"/>
        <v/>
      </c>
      <c r="DR1453" t="str">
        <f t="shared" si="468"/>
        <v/>
      </c>
      <c r="DS1453" t="str">
        <f t="shared" si="469"/>
        <v/>
      </c>
      <c r="DT1453" t="str">
        <f t="shared" si="470"/>
        <v/>
      </c>
      <c r="DU1453" t="str">
        <f t="shared" si="471"/>
        <v/>
      </c>
      <c r="DV1453" t="str">
        <f t="shared" si="472"/>
        <v/>
      </c>
      <c r="DW1453" t="str">
        <f t="shared" si="473"/>
        <v/>
      </c>
      <c r="DX1453" t="str">
        <f t="shared" si="474"/>
        <v/>
      </c>
      <c r="DY1453" t="str">
        <f t="shared" si="475"/>
        <v/>
      </c>
      <c r="DZ1453" t="str">
        <f t="shared" si="476"/>
        <v/>
      </c>
      <c r="EA1453" t="str">
        <f t="shared" si="477"/>
        <v/>
      </c>
      <c r="EB1453" t="str">
        <f t="shared" si="478"/>
        <v/>
      </c>
      <c r="EC1453" t="str">
        <f t="shared" si="479"/>
        <v/>
      </c>
      <c r="ED1453" t="str">
        <f t="shared" si="480"/>
        <v/>
      </c>
      <c r="EE1453" t="str">
        <f t="shared" si="481"/>
        <v/>
      </c>
      <c r="EF1453" t="str">
        <f t="shared" si="482"/>
        <v/>
      </c>
      <c r="EG1453" t="str">
        <f t="shared" si="483"/>
        <v/>
      </c>
      <c r="EH1453" t="str">
        <f t="shared" si="484"/>
        <v/>
      </c>
      <c r="EI1453" t="str">
        <f t="shared" si="485"/>
        <v/>
      </c>
      <c r="EJ1453" t="str">
        <f t="shared" si="486"/>
        <v/>
      </c>
      <c r="EK1453" t="str">
        <f t="shared" si="487"/>
        <v/>
      </c>
      <c r="EL1453" t="str">
        <f t="shared" si="488"/>
        <v/>
      </c>
      <c r="EM1453" t="str">
        <f t="shared" si="489"/>
        <v/>
      </c>
      <c r="EN1453" t="str">
        <f t="shared" si="490"/>
        <v/>
      </c>
    </row>
    <row r="1454" spans="91:144">
      <c r="CM1454" t="str">
        <f t="shared" si="437"/>
        <v/>
      </c>
      <c r="CN1454" t="str">
        <f t="shared" si="438"/>
        <v/>
      </c>
      <c r="CO1454" t="str">
        <f t="shared" si="439"/>
        <v/>
      </c>
      <c r="CP1454" t="str">
        <f t="shared" si="440"/>
        <v/>
      </c>
      <c r="CQ1454" t="str">
        <f t="shared" si="441"/>
        <v/>
      </c>
      <c r="CR1454" t="str">
        <f t="shared" si="442"/>
        <v/>
      </c>
      <c r="CS1454" t="str">
        <f t="shared" si="443"/>
        <v/>
      </c>
      <c r="CT1454" t="str">
        <f t="shared" si="444"/>
        <v/>
      </c>
      <c r="CU1454" t="str">
        <f t="shared" si="445"/>
        <v/>
      </c>
      <c r="CV1454" t="str">
        <f t="shared" si="446"/>
        <v/>
      </c>
      <c r="CW1454" t="str">
        <f t="shared" si="447"/>
        <v/>
      </c>
      <c r="CX1454" t="str">
        <f t="shared" si="448"/>
        <v/>
      </c>
      <c r="CY1454" t="str">
        <f t="shared" si="449"/>
        <v/>
      </c>
      <c r="CZ1454" t="str">
        <f t="shared" si="450"/>
        <v/>
      </c>
      <c r="DA1454" t="str">
        <f t="shared" si="451"/>
        <v/>
      </c>
      <c r="DB1454" t="str">
        <f t="shared" si="452"/>
        <v/>
      </c>
      <c r="DC1454" t="str">
        <f t="shared" si="453"/>
        <v/>
      </c>
      <c r="DD1454" t="str">
        <f t="shared" si="454"/>
        <v/>
      </c>
      <c r="DE1454" t="str">
        <f t="shared" si="455"/>
        <v/>
      </c>
      <c r="DF1454" t="str">
        <f t="shared" si="456"/>
        <v/>
      </c>
      <c r="DG1454" t="str">
        <f t="shared" si="457"/>
        <v/>
      </c>
      <c r="DH1454" t="str">
        <f t="shared" si="458"/>
        <v/>
      </c>
      <c r="DI1454" t="str">
        <f t="shared" si="459"/>
        <v/>
      </c>
      <c r="DJ1454" t="str">
        <f t="shared" si="460"/>
        <v/>
      </c>
      <c r="DK1454" t="str">
        <f t="shared" si="461"/>
        <v/>
      </c>
      <c r="DL1454" t="str">
        <f t="shared" si="462"/>
        <v/>
      </c>
      <c r="DM1454" t="str">
        <f t="shared" si="463"/>
        <v/>
      </c>
      <c r="DN1454" t="str">
        <f t="shared" si="464"/>
        <v/>
      </c>
      <c r="DO1454" t="str">
        <f t="shared" si="465"/>
        <v/>
      </c>
      <c r="DP1454" t="str">
        <f t="shared" si="466"/>
        <v/>
      </c>
      <c r="DQ1454" t="str">
        <f t="shared" si="467"/>
        <v/>
      </c>
      <c r="DR1454" t="str">
        <f t="shared" si="468"/>
        <v/>
      </c>
      <c r="DS1454" t="str">
        <f t="shared" si="469"/>
        <v/>
      </c>
      <c r="DT1454" t="str">
        <f t="shared" si="470"/>
        <v/>
      </c>
      <c r="DU1454" t="str">
        <f t="shared" si="471"/>
        <v/>
      </c>
      <c r="DV1454" t="str">
        <f t="shared" si="472"/>
        <v/>
      </c>
      <c r="DW1454" t="str">
        <f t="shared" si="473"/>
        <v/>
      </c>
      <c r="DX1454" t="str">
        <f t="shared" si="474"/>
        <v/>
      </c>
      <c r="DY1454" t="str">
        <f t="shared" si="475"/>
        <v/>
      </c>
      <c r="DZ1454" t="str">
        <f t="shared" si="476"/>
        <v/>
      </c>
      <c r="EA1454" t="str">
        <f t="shared" si="477"/>
        <v/>
      </c>
      <c r="EB1454" t="str">
        <f t="shared" si="478"/>
        <v/>
      </c>
      <c r="EC1454" t="str">
        <f t="shared" si="479"/>
        <v/>
      </c>
      <c r="ED1454" t="str">
        <f t="shared" si="480"/>
        <v/>
      </c>
      <c r="EE1454" t="str">
        <f t="shared" si="481"/>
        <v/>
      </c>
      <c r="EF1454" t="str">
        <f t="shared" si="482"/>
        <v/>
      </c>
      <c r="EG1454" t="str">
        <f t="shared" si="483"/>
        <v/>
      </c>
      <c r="EH1454" t="str">
        <f t="shared" si="484"/>
        <v/>
      </c>
      <c r="EI1454" t="str">
        <f t="shared" si="485"/>
        <v/>
      </c>
      <c r="EJ1454" t="str">
        <f t="shared" si="486"/>
        <v/>
      </c>
      <c r="EK1454" t="str">
        <f t="shared" si="487"/>
        <v/>
      </c>
      <c r="EL1454" t="str">
        <f t="shared" si="488"/>
        <v/>
      </c>
      <c r="EM1454" t="str">
        <f t="shared" si="489"/>
        <v/>
      </c>
      <c r="EN1454" t="str">
        <f t="shared" si="490"/>
        <v/>
      </c>
    </row>
    <row r="1455" spans="91:144">
      <c r="CM1455" t="str">
        <f t="shared" si="437"/>
        <v/>
      </c>
      <c r="CN1455" t="str">
        <f t="shared" si="438"/>
        <v/>
      </c>
      <c r="CO1455" t="str">
        <f t="shared" si="439"/>
        <v/>
      </c>
      <c r="CP1455" t="str">
        <f t="shared" si="440"/>
        <v/>
      </c>
      <c r="CQ1455" t="str">
        <f t="shared" si="441"/>
        <v/>
      </c>
      <c r="CR1455" t="str">
        <f t="shared" si="442"/>
        <v/>
      </c>
      <c r="CS1455" t="str">
        <f t="shared" si="443"/>
        <v/>
      </c>
      <c r="CT1455" t="str">
        <f t="shared" si="444"/>
        <v/>
      </c>
      <c r="CU1455" t="str">
        <f t="shared" si="445"/>
        <v/>
      </c>
      <c r="CV1455" t="str">
        <f t="shared" si="446"/>
        <v/>
      </c>
      <c r="CW1455" t="str">
        <f t="shared" si="447"/>
        <v/>
      </c>
      <c r="CX1455" t="str">
        <f t="shared" si="448"/>
        <v/>
      </c>
      <c r="CY1455" t="str">
        <f t="shared" si="449"/>
        <v/>
      </c>
      <c r="CZ1455" t="str">
        <f t="shared" si="450"/>
        <v/>
      </c>
      <c r="DA1455" t="str">
        <f t="shared" si="451"/>
        <v/>
      </c>
      <c r="DB1455" t="str">
        <f t="shared" si="452"/>
        <v/>
      </c>
      <c r="DC1455" t="str">
        <f t="shared" si="453"/>
        <v/>
      </c>
      <c r="DD1455" t="str">
        <f t="shared" si="454"/>
        <v/>
      </c>
      <c r="DE1455" t="str">
        <f t="shared" si="455"/>
        <v/>
      </c>
      <c r="DF1455" t="str">
        <f t="shared" si="456"/>
        <v/>
      </c>
      <c r="DG1455" t="str">
        <f t="shared" si="457"/>
        <v/>
      </c>
      <c r="DH1455" t="str">
        <f t="shared" si="458"/>
        <v/>
      </c>
      <c r="DI1455" t="str">
        <f t="shared" si="459"/>
        <v/>
      </c>
      <c r="DJ1455" t="str">
        <f t="shared" si="460"/>
        <v/>
      </c>
      <c r="DK1455" t="str">
        <f t="shared" si="461"/>
        <v/>
      </c>
      <c r="DL1455" t="str">
        <f t="shared" si="462"/>
        <v/>
      </c>
      <c r="DM1455" t="str">
        <f t="shared" si="463"/>
        <v/>
      </c>
      <c r="DN1455" t="str">
        <f t="shared" si="464"/>
        <v/>
      </c>
      <c r="DO1455" t="str">
        <f t="shared" si="465"/>
        <v/>
      </c>
      <c r="DP1455" t="str">
        <f t="shared" si="466"/>
        <v/>
      </c>
      <c r="DQ1455" t="str">
        <f t="shared" si="467"/>
        <v/>
      </c>
      <c r="DR1455" t="str">
        <f t="shared" si="468"/>
        <v/>
      </c>
      <c r="DS1455" t="str">
        <f t="shared" si="469"/>
        <v/>
      </c>
      <c r="DT1455" t="str">
        <f t="shared" si="470"/>
        <v/>
      </c>
      <c r="DU1455" t="str">
        <f t="shared" si="471"/>
        <v/>
      </c>
      <c r="DV1455" t="str">
        <f t="shared" si="472"/>
        <v/>
      </c>
      <c r="DW1455" t="str">
        <f t="shared" si="473"/>
        <v/>
      </c>
      <c r="DX1455" t="str">
        <f t="shared" si="474"/>
        <v/>
      </c>
      <c r="DY1455" t="str">
        <f t="shared" si="475"/>
        <v/>
      </c>
      <c r="DZ1455" t="str">
        <f t="shared" si="476"/>
        <v/>
      </c>
      <c r="EA1455" t="str">
        <f t="shared" si="477"/>
        <v/>
      </c>
      <c r="EB1455" t="str">
        <f t="shared" si="478"/>
        <v/>
      </c>
      <c r="EC1455" t="str">
        <f t="shared" si="479"/>
        <v/>
      </c>
      <c r="ED1455" t="str">
        <f t="shared" si="480"/>
        <v/>
      </c>
      <c r="EE1455" t="str">
        <f t="shared" si="481"/>
        <v/>
      </c>
      <c r="EF1455" t="str">
        <f t="shared" si="482"/>
        <v/>
      </c>
      <c r="EG1455" t="str">
        <f t="shared" si="483"/>
        <v/>
      </c>
      <c r="EH1455" t="str">
        <f t="shared" si="484"/>
        <v/>
      </c>
      <c r="EI1455" t="str">
        <f t="shared" si="485"/>
        <v/>
      </c>
      <c r="EJ1455" t="str">
        <f t="shared" si="486"/>
        <v/>
      </c>
      <c r="EK1455" t="str">
        <f t="shared" si="487"/>
        <v/>
      </c>
      <c r="EL1455" t="str">
        <f t="shared" si="488"/>
        <v/>
      </c>
      <c r="EM1455" t="str">
        <f t="shared" si="489"/>
        <v/>
      </c>
      <c r="EN1455" t="str">
        <f t="shared" si="490"/>
        <v/>
      </c>
    </row>
    <row r="1456" spans="91:144">
      <c r="CM1456" t="str">
        <f t="shared" si="437"/>
        <v/>
      </c>
      <c r="CN1456" t="str">
        <f t="shared" si="438"/>
        <v/>
      </c>
      <c r="CO1456" t="str">
        <f t="shared" si="439"/>
        <v/>
      </c>
      <c r="CP1456" t="str">
        <f t="shared" si="440"/>
        <v/>
      </c>
      <c r="CQ1456" t="str">
        <f t="shared" si="441"/>
        <v/>
      </c>
      <c r="CR1456" t="str">
        <f t="shared" si="442"/>
        <v/>
      </c>
      <c r="CS1456" t="str">
        <f t="shared" si="443"/>
        <v/>
      </c>
      <c r="CT1456" t="str">
        <f t="shared" si="444"/>
        <v/>
      </c>
      <c r="CU1456" t="str">
        <f t="shared" si="445"/>
        <v/>
      </c>
      <c r="CV1456" t="str">
        <f t="shared" si="446"/>
        <v/>
      </c>
      <c r="CW1456" t="str">
        <f t="shared" si="447"/>
        <v/>
      </c>
      <c r="CX1456" t="str">
        <f t="shared" si="448"/>
        <v/>
      </c>
      <c r="CY1456" t="str">
        <f t="shared" si="449"/>
        <v/>
      </c>
      <c r="CZ1456" t="str">
        <f t="shared" si="450"/>
        <v/>
      </c>
      <c r="DA1456" t="str">
        <f t="shared" si="451"/>
        <v/>
      </c>
      <c r="DB1456" t="str">
        <f t="shared" si="452"/>
        <v/>
      </c>
      <c r="DC1456" t="str">
        <f t="shared" si="453"/>
        <v/>
      </c>
      <c r="DD1456" t="str">
        <f t="shared" si="454"/>
        <v/>
      </c>
      <c r="DE1456" t="str">
        <f t="shared" si="455"/>
        <v/>
      </c>
      <c r="DF1456" t="str">
        <f t="shared" si="456"/>
        <v/>
      </c>
      <c r="DG1456" t="str">
        <f t="shared" si="457"/>
        <v/>
      </c>
      <c r="DH1456" t="str">
        <f t="shared" si="458"/>
        <v/>
      </c>
      <c r="DI1456" t="str">
        <f t="shared" si="459"/>
        <v/>
      </c>
      <c r="DJ1456" t="str">
        <f t="shared" si="460"/>
        <v/>
      </c>
      <c r="DK1456" t="str">
        <f t="shared" si="461"/>
        <v/>
      </c>
      <c r="DL1456" t="str">
        <f t="shared" si="462"/>
        <v/>
      </c>
      <c r="DM1456" t="str">
        <f t="shared" si="463"/>
        <v/>
      </c>
      <c r="DN1456" t="str">
        <f t="shared" si="464"/>
        <v/>
      </c>
      <c r="DO1456" t="str">
        <f t="shared" si="465"/>
        <v/>
      </c>
      <c r="DP1456" t="str">
        <f t="shared" si="466"/>
        <v/>
      </c>
      <c r="DQ1456" t="str">
        <f t="shared" si="467"/>
        <v/>
      </c>
      <c r="DR1456" t="str">
        <f t="shared" si="468"/>
        <v/>
      </c>
      <c r="DS1456" t="str">
        <f t="shared" si="469"/>
        <v/>
      </c>
      <c r="DT1456" t="str">
        <f t="shared" si="470"/>
        <v/>
      </c>
      <c r="DU1456" t="str">
        <f t="shared" si="471"/>
        <v/>
      </c>
      <c r="DV1456" t="str">
        <f t="shared" si="472"/>
        <v/>
      </c>
      <c r="DW1456" t="str">
        <f t="shared" si="473"/>
        <v/>
      </c>
      <c r="DX1456" t="str">
        <f t="shared" si="474"/>
        <v/>
      </c>
      <c r="DY1456" t="str">
        <f t="shared" si="475"/>
        <v/>
      </c>
      <c r="DZ1456" t="str">
        <f t="shared" si="476"/>
        <v/>
      </c>
      <c r="EA1456" t="str">
        <f t="shared" si="477"/>
        <v/>
      </c>
      <c r="EB1456" t="str">
        <f t="shared" si="478"/>
        <v/>
      </c>
      <c r="EC1456" t="str">
        <f t="shared" si="479"/>
        <v/>
      </c>
      <c r="ED1456" t="str">
        <f t="shared" si="480"/>
        <v/>
      </c>
      <c r="EE1456" t="str">
        <f t="shared" si="481"/>
        <v/>
      </c>
      <c r="EF1456" t="str">
        <f t="shared" si="482"/>
        <v/>
      </c>
      <c r="EG1456" t="str">
        <f t="shared" si="483"/>
        <v/>
      </c>
      <c r="EH1456" t="str">
        <f t="shared" si="484"/>
        <v/>
      </c>
      <c r="EI1456" t="str">
        <f t="shared" si="485"/>
        <v/>
      </c>
      <c r="EJ1456" t="str">
        <f t="shared" si="486"/>
        <v/>
      </c>
      <c r="EK1456" t="str">
        <f t="shared" si="487"/>
        <v/>
      </c>
      <c r="EL1456" t="str">
        <f t="shared" si="488"/>
        <v/>
      </c>
      <c r="EM1456" t="str">
        <f t="shared" si="489"/>
        <v/>
      </c>
      <c r="EN1456" t="str">
        <f t="shared" si="490"/>
        <v/>
      </c>
    </row>
    <row r="1457" spans="91:144">
      <c r="CM1457" t="str">
        <f t="shared" si="437"/>
        <v/>
      </c>
      <c r="CN1457" t="str">
        <f t="shared" si="438"/>
        <v/>
      </c>
      <c r="CO1457" t="str">
        <f t="shared" si="439"/>
        <v/>
      </c>
      <c r="CP1457" t="str">
        <f t="shared" si="440"/>
        <v/>
      </c>
      <c r="CQ1457" t="str">
        <f t="shared" si="441"/>
        <v/>
      </c>
      <c r="CR1457" t="str">
        <f t="shared" si="442"/>
        <v/>
      </c>
      <c r="CS1457" t="str">
        <f t="shared" si="443"/>
        <v/>
      </c>
      <c r="CT1457" t="str">
        <f t="shared" si="444"/>
        <v/>
      </c>
      <c r="CU1457" t="str">
        <f t="shared" si="445"/>
        <v/>
      </c>
      <c r="CV1457" t="str">
        <f t="shared" si="446"/>
        <v/>
      </c>
      <c r="CW1457" t="str">
        <f t="shared" si="447"/>
        <v/>
      </c>
      <c r="CX1457" t="str">
        <f t="shared" si="448"/>
        <v/>
      </c>
      <c r="CY1457" t="str">
        <f t="shared" si="449"/>
        <v/>
      </c>
      <c r="CZ1457" t="str">
        <f t="shared" si="450"/>
        <v/>
      </c>
      <c r="DA1457" t="str">
        <f t="shared" si="451"/>
        <v/>
      </c>
      <c r="DB1457" t="str">
        <f t="shared" si="452"/>
        <v/>
      </c>
      <c r="DC1457" t="str">
        <f t="shared" si="453"/>
        <v/>
      </c>
      <c r="DD1457" t="str">
        <f t="shared" si="454"/>
        <v/>
      </c>
      <c r="DE1457" t="str">
        <f t="shared" si="455"/>
        <v/>
      </c>
      <c r="DF1457" t="str">
        <f t="shared" si="456"/>
        <v/>
      </c>
      <c r="DG1457" t="str">
        <f t="shared" si="457"/>
        <v/>
      </c>
      <c r="DH1457" t="str">
        <f t="shared" si="458"/>
        <v/>
      </c>
      <c r="DI1457" t="str">
        <f t="shared" si="459"/>
        <v/>
      </c>
      <c r="DJ1457" t="str">
        <f t="shared" si="460"/>
        <v/>
      </c>
      <c r="DK1457" t="str">
        <f t="shared" si="461"/>
        <v/>
      </c>
      <c r="DL1457" t="str">
        <f t="shared" si="462"/>
        <v/>
      </c>
      <c r="DM1457" t="str">
        <f t="shared" si="463"/>
        <v/>
      </c>
      <c r="DN1457" t="str">
        <f t="shared" si="464"/>
        <v/>
      </c>
      <c r="DO1457" t="str">
        <f t="shared" si="465"/>
        <v/>
      </c>
      <c r="DP1457" t="str">
        <f t="shared" si="466"/>
        <v/>
      </c>
      <c r="DQ1457" t="str">
        <f t="shared" si="467"/>
        <v/>
      </c>
      <c r="DR1457" t="str">
        <f t="shared" si="468"/>
        <v/>
      </c>
      <c r="DS1457" t="str">
        <f t="shared" si="469"/>
        <v/>
      </c>
      <c r="DT1457" t="str">
        <f t="shared" si="470"/>
        <v/>
      </c>
      <c r="DU1457" t="str">
        <f t="shared" si="471"/>
        <v/>
      </c>
      <c r="DV1457" t="str">
        <f t="shared" si="472"/>
        <v/>
      </c>
      <c r="DW1457" t="str">
        <f t="shared" si="473"/>
        <v/>
      </c>
      <c r="DX1457" t="str">
        <f t="shared" si="474"/>
        <v/>
      </c>
      <c r="DY1457" t="str">
        <f t="shared" si="475"/>
        <v/>
      </c>
      <c r="DZ1457" t="str">
        <f t="shared" si="476"/>
        <v/>
      </c>
      <c r="EA1457" t="str">
        <f t="shared" si="477"/>
        <v/>
      </c>
      <c r="EB1457" t="str">
        <f t="shared" si="478"/>
        <v/>
      </c>
      <c r="EC1457" t="str">
        <f t="shared" si="479"/>
        <v/>
      </c>
      <c r="ED1457" t="str">
        <f t="shared" si="480"/>
        <v/>
      </c>
      <c r="EE1457" t="str">
        <f t="shared" si="481"/>
        <v/>
      </c>
      <c r="EF1457" t="str">
        <f t="shared" si="482"/>
        <v/>
      </c>
      <c r="EG1457" t="str">
        <f t="shared" si="483"/>
        <v/>
      </c>
      <c r="EH1457" t="str">
        <f t="shared" si="484"/>
        <v/>
      </c>
      <c r="EI1457" t="str">
        <f t="shared" si="485"/>
        <v/>
      </c>
      <c r="EJ1457" t="str">
        <f t="shared" si="486"/>
        <v/>
      </c>
      <c r="EK1457" t="str">
        <f t="shared" si="487"/>
        <v/>
      </c>
      <c r="EL1457" t="str">
        <f t="shared" si="488"/>
        <v/>
      </c>
      <c r="EM1457" t="str">
        <f t="shared" si="489"/>
        <v/>
      </c>
      <c r="EN1457" t="str">
        <f t="shared" si="490"/>
        <v/>
      </c>
    </row>
    <row r="1458" spans="91:144">
      <c r="CM1458" t="str">
        <f t="shared" si="437"/>
        <v/>
      </c>
      <c r="CN1458" t="str">
        <f t="shared" si="438"/>
        <v/>
      </c>
      <c r="CO1458" t="str">
        <f t="shared" si="439"/>
        <v/>
      </c>
      <c r="CP1458" t="str">
        <f t="shared" si="440"/>
        <v/>
      </c>
      <c r="CQ1458" t="str">
        <f t="shared" si="441"/>
        <v/>
      </c>
      <c r="CR1458" t="str">
        <f t="shared" si="442"/>
        <v/>
      </c>
      <c r="CS1458" t="str">
        <f t="shared" si="443"/>
        <v/>
      </c>
      <c r="CT1458" t="str">
        <f t="shared" si="444"/>
        <v/>
      </c>
      <c r="CU1458" t="str">
        <f t="shared" si="445"/>
        <v/>
      </c>
      <c r="CV1458" t="str">
        <f t="shared" si="446"/>
        <v/>
      </c>
      <c r="CW1458" t="str">
        <f t="shared" si="447"/>
        <v/>
      </c>
      <c r="CX1458" t="str">
        <f t="shared" si="448"/>
        <v/>
      </c>
      <c r="CY1458" t="str">
        <f t="shared" si="449"/>
        <v/>
      </c>
      <c r="CZ1458" t="str">
        <f t="shared" si="450"/>
        <v/>
      </c>
      <c r="DA1458" t="str">
        <f t="shared" si="451"/>
        <v/>
      </c>
      <c r="DB1458" t="str">
        <f t="shared" si="452"/>
        <v/>
      </c>
      <c r="DC1458" t="str">
        <f t="shared" si="453"/>
        <v/>
      </c>
      <c r="DD1458" t="str">
        <f t="shared" si="454"/>
        <v/>
      </c>
      <c r="DE1458" t="str">
        <f t="shared" si="455"/>
        <v/>
      </c>
      <c r="DF1458" t="str">
        <f t="shared" si="456"/>
        <v/>
      </c>
      <c r="DG1458" t="str">
        <f t="shared" si="457"/>
        <v/>
      </c>
      <c r="DH1458" t="str">
        <f t="shared" si="458"/>
        <v/>
      </c>
      <c r="DI1458" t="str">
        <f t="shared" si="459"/>
        <v/>
      </c>
      <c r="DJ1458" t="str">
        <f t="shared" si="460"/>
        <v/>
      </c>
      <c r="DK1458" t="str">
        <f t="shared" si="461"/>
        <v/>
      </c>
      <c r="DL1458" t="str">
        <f t="shared" si="462"/>
        <v/>
      </c>
      <c r="DM1458" t="str">
        <f t="shared" si="463"/>
        <v/>
      </c>
      <c r="DN1458" t="str">
        <f t="shared" si="464"/>
        <v/>
      </c>
      <c r="DO1458" t="str">
        <f t="shared" si="465"/>
        <v/>
      </c>
      <c r="DP1458" t="str">
        <f t="shared" si="466"/>
        <v/>
      </c>
      <c r="DQ1458" t="str">
        <f t="shared" si="467"/>
        <v/>
      </c>
      <c r="DR1458" t="str">
        <f t="shared" si="468"/>
        <v/>
      </c>
      <c r="DS1458" t="str">
        <f t="shared" si="469"/>
        <v/>
      </c>
      <c r="DT1458" t="str">
        <f t="shared" si="470"/>
        <v/>
      </c>
      <c r="DU1458" t="str">
        <f t="shared" si="471"/>
        <v/>
      </c>
      <c r="DV1458" t="str">
        <f t="shared" si="472"/>
        <v/>
      </c>
      <c r="DW1458" t="str">
        <f t="shared" si="473"/>
        <v/>
      </c>
      <c r="DX1458" t="str">
        <f t="shared" si="474"/>
        <v/>
      </c>
      <c r="DY1458" t="str">
        <f t="shared" si="475"/>
        <v/>
      </c>
      <c r="DZ1458" t="str">
        <f t="shared" si="476"/>
        <v/>
      </c>
      <c r="EA1458" t="str">
        <f t="shared" si="477"/>
        <v/>
      </c>
      <c r="EB1458" t="str">
        <f t="shared" si="478"/>
        <v/>
      </c>
      <c r="EC1458" t="str">
        <f t="shared" si="479"/>
        <v/>
      </c>
      <c r="ED1458" t="str">
        <f t="shared" si="480"/>
        <v/>
      </c>
      <c r="EE1458" t="str">
        <f t="shared" si="481"/>
        <v/>
      </c>
      <c r="EF1458" t="str">
        <f t="shared" si="482"/>
        <v/>
      </c>
      <c r="EG1458" t="str">
        <f t="shared" si="483"/>
        <v/>
      </c>
      <c r="EH1458" t="str">
        <f t="shared" si="484"/>
        <v/>
      </c>
      <c r="EI1458" t="str">
        <f t="shared" si="485"/>
        <v/>
      </c>
      <c r="EJ1458" t="str">
        <f t="shared" si="486"/>
        <v/>
      </c>
      <c r="EK1458" t="str">
        <f t="shared" si="487"/>
        <v/>
      </c>
      <c r="EL1458" t="str">
        <f t="shared" si="488"/>
        <v/>
      </c>
      <c r="EM1458" t="str">
        <f t="shared" si="489"/>
        <v/>
      </c>
      <c r="EN1458" t="str">
        <f t="shared" si="490"/>
        <v/>
      </c>
    </row>
    <row r="1459" spans="91:144">
      <c r="CM1459" t="str">
        <f t="shared" si="437"/>
        <v/>
      </c>
      <c r="CN1459" t="str">
        <f t="shared" si="438"/>
        <v/>
      </c>
      <c r="CO1459" t="str">
        <f t="shared" si="439"/>
        <v/>
      </c>
      <c r="CP1459" t="str">
        <f t="shared" si="440"/>
        <v/>
      </c>
      <c r="CQ1459" t="str">
        <f t="shared" si="441"/>
        <v/>
      </c>
      <c r="CR1459" t="str">
        <f t="shared" si="442"/>
        <v/>
      </c>
      <c r="CS1459" t="str">
        <f t="shared" si="443"/>
        <v/>
      </c>
      <c r="CT1459" t="str">
        <f t="shared" si="444"/>
        <v/>
      </c>
      <c r="CU1459" t="str">
        <f t="shared" si="445"/>
        <v/>
      </c>
      <c r="CV1459" t="str">
        <f t="shared" si="446"/>
        <v/>
      </c>
      <c r="CW1459" t="str">
        <f t="shared" si="447"/>
        <v/>
      </c>
      <c r="CX1459" t="str">
        <f t="shared" si="448"/>
        <v/>
      </c>
      <c r="CY1459" t="str">
        <f t="shared" si="449"/>
        <v/>
      </c>
      <c r="CZ1459" t="str">
        <f t="shared" si="450"/>
        <v/>
      </c>
      <c r="DA1459" t="str">
        <f t="shared" si="451"/>
        <v/>
      </c>
      <c r="DB1459" t="str">
        <f t="shared" si="452"/>
        <v/>
      </c>
      <c r="DC1459" t="str">
        <f t="shared" si="453"/>
        <v/>
      </c>
      <c r="DD1459" t="str">
        <f t="shared" si="454"/>
        <v/>
      </c>
      <c r="DE1459" t="str">
        <f t="shared" si="455"/>
        <v/>
      </c>
      <c r="DF1459" t="str">
        <f t="shared" si="456"/>
        <v/>
      </c>
      <c r="DG1459" t="str">
        <f t="shared" si="457"/>
        <v/>
      </c>
      <c r="DH1459" t="str">
        <f t="shared" si="458"/>
        <v/>
      </c>
      <c r="DI1459" t="str">
        <f t="shared" si="459"/>
        <v/>
      </c>
      <c r="DJ1459" t="str">
        <f t="shared" si="460"/>
        <v/>
      </c>
      <c r="DK1459" t="str">
        <f t="shared" si="461"/>
        <v/>
      </c>
      <c r="DL1459" t="str">
        <f t="shared" si="462"/>
        <v/>
      </c>
      <c r="DM1459" t="str">
        <f t="shared" si="463"/>
        <v/>
      </c>
      <c r="DN1459" t="str">
        <f t="shared" si="464"/>
        <v/>
      </c>
      <c r="DO1459" t="str">
        <f t="shared" si="465"/>
        <v/>
      </c>
      <c r="DP1459" t="str">
        <f t="shared" si="466"/>
        <v/>
      </c>
      <c r="DQ1459" t="str">
        <f t="shared" si="467"/>
        <v/>
      </c>
      <c r="DR1459" t="str">
        <f t="shared" si="468"/>
        <v/>
      </c>
      <c r="DS1459" t="str">
        <f t="shared" si="469"/>
        <v/>
      </c>
      <c r="DT1459" t="str">
        <f t="shared" si="470"/>
        <v/>
      </c>
      <c r="DU1459" t="str">
        <f t="shared" si="471"/>
        <v/>
      </c>
      <c r="DV1459" t="str">
        <f t="shared" si="472"/>
        <v/>
      </c>
      <c r="DW1459" t="str">
        <f t="shared" si="473"/>
        <v/>
      </c>
      <c r="DX1459" t="str">
        <f t="shared" si="474"/>
        <v/>
      </c>
      <c r="DY1459" t="str">
        <f t="shared" si="475"/>
        <v/>
      </c>
      <c r="DZ1459" t="str">
        <f t="shared" si="476"/>
        <v/>
      </c>
      <c r="EA1459" t="str">
        <f t="shared" si="477"/>
        <v/>
      </c>
      <c r="EB1459" t="str">
        <f t="shared" si="478"/>
        <v/>
      </c>
      <c r="EC1459" t="str">
        <f t="shared" si="479"/>
        <v/>
      </c>
      <c r="ED1459" t="str">
        <f t="shared" si="480"/>
        <v/>
      </c>
      <c r="EE1459" t="str">
        <f t="shared" si="481"/>
        <v/>
      </c>
      <c r="EF1459" t="str">
        <f t="shared" si="482"/>
        <v/>
      </c>
      <c r="EG1459" t="str">
        <f t="shared" si="483"/>
        <v/>
      </c>
      <c r="EH1459" t="str">
        <f t="shared" si="484"/>
        <v/>
      </c>
      <c r="EI1459" t="str">
        <f t="shared" si="485"/>
        <v/>
      </c>
      <c r="EJ1459" t="str">
        <f t="shared" si="486"/>
        <v/>
      </c>
      <c r="EK1459" t="str">
        <f t="shared" si="487"/>
        <v/>
      </c>
      <c r="EL1459" t="str">
        <f t="shared" si="488"/>
        <v/>
      </c>
      <c r="EM1459" t="str">
        <f t="shared" si="489"/>
        <v/>
      </c>
      <c r="EN1459" t="str">
        <f t="shared" si="490"/>
        <v/>
      </c>
    </row>
    <row r="1460" spans="91:144">
      <c r="CM1460" t="str">
        <f t="shared" si="437"/>
        <v/>
      </c>
      <c r="CN1460" t="str">
        <f t="shared" si="438"/>
        <v/>
      </c>
      <c r="CO1460" t="str">
        <f t="shared" si="439"/>
        <v/>
      </c>
      <c r="CP1460" t="str">
        <f t="shared" si="440"/>
        <v/>
      </c>
      <c r="CQ1460" t="str">
        <f t="shared" si="441"/>
        <v/>
      </c>
      <c r="CR1460" t="str">
        <f t="shared" si="442"/>
        <v/>
      </c>
      <c r="CS1460" t="str">
        <f t="shared" si="443"/>
        <v/>
      </c>
      <c r="CT1460" t="str">
        <f t="shared" si="444"/>
        <v/>
      </c>
      <c r="CU1460" t="str">
        <f t="shared" si="445"/>
        <v/>
      </c>
      <c r="CV1460" t="str">
        <f t="shared" si="446"/>
        <v/>
      </c>
      <c r="CW1460" t="str">
        <f t="shared" si="447"/>
        <v/>
      </c>
      <c r="CX1460" t="str">
        <f t="shared" si="448"/>
        <v/>
      </c>
      <c r="CY1460" t="str">
        <f t="shared" si="449"/>
        <v/>
      </c>
      <c r="CZ1460" t="str">
        <f t="shared" si="450"/>
        <v/>
      </c>
      <c r="DA1460" t="str">
        <f t="shared" si="451"/>
        <v/>
      </c>
      <c r="DB1460" t="str">
        <f t="shared" si="452"/>
        <v/>
      </c>
      <c r="DC1460" t="str">
        <f t="shared" si="453"/>
        <v/>
      </c>
      <c r="DD1460" t="str">
        <f t="shared" si="454"/>
        <v/>
      </c>
      <c r="DE1460" t="str">
        <f t="shared" si="455"/>
        <v/>
      </c>
      <c r="DF1460" t="str">
        <f t="shared" si="456"/>
        <v/>
      </c>
      <c r="DG1460" t="str">
        <f t="shared" si="457"/>
        <v/>
      </c>
      <c r="DH1460" t="str">
        <f t="shared" si="458"/>
        <v/>
      </c>
      <c r="DI1460" t="str">
        <f t="shared" si="459"/>
        <v/>
      </c>
      <c r="DJ1460" t="str">
        <f t="shared" si="460"/>
        <v/>
      </c>
      <c r="DK1460" t="str">
        <f t="shared" si="461"/>
        <v/>
      </c>
      <c r="DL1460" t="str">
        <f t="shared" si="462"/>
        <v/>
      </c>
      <c r="DM1460" t="str">
        <f t="shared" si="463"/>
        <v/>
      </c>
      <c r="DN1460" t="str">
        <f t="shared" si="464"/>
        <v/>
      </c>
      <c r="DO1460" t="str">
        <f t="shared" si="465"/>
        <v/>
      </c>
      <c r="DP1460" t="str">
        <f t="shared" si="466"/>
        <v/>
      </c>
      <c r="DQ1460" t="str">
        <f t="shared" si="467"/>
        <v/>
      </c>
      <c r="DR1460" t="str">
        <f t="shared" si="468"/>
        <v/>
      </c>
      <c r="DS1460" t="str">
        <f t="shared" si="469"/>
        <v/>
      </c>
      <c r="DT1460" t="str">
        <f t="shared" si="470"/>
        <v/>
      </c>
      <c r="DU1460" t="str">
        <f t="shared" si="471"/>
        <v/>
      </c>
      <c r="DV1460" t="str">
        <f t="shared" si="472"/>
        <v/>
      </c>
      <c r="DW1460" t="str">
        <f t="shared" si="473"/>
        <v/>
      </c>
      <c r="DX1460" t="str">
        <f t="shared" si="474"/>
        <v/>
      </c>
      <c r="DY1460" t="str">
        <f t="shared" si="475"/>
        <v/>
      </c>
      <c r="DZ1460" t="str">
        <f t="shared" si="476"/>
        <v/>
      </c>
      <c r="EA1460" t="str">
        <f t="shared" si="477"/>
        <v/>
      </c>
      <c r="EB1460" t="str">
        <f t="shared" si="478"/>
        <v/>
      </c>
      <c r="EC1460" t="str">
        <f t="shared" si="479"/>
        <v/>
      </c>
      <c r="ED1460" t="str">
        <f t="shared" si="480"/>
        <v/>
      </c>
      <c r="EE1460" t="str">
        <f t="shared" si="481"/>
        <v/>
      </c>
      <c r="EF1460" t="str">
        <f t="shared" si="482"/>
        <v/>
      </c>
      <c r="EG1460" t="str">
        <f t="shared" si="483"/>
        <v/>
      </c>
      <c r="EH1460" t="str">
        <f t="shared" si="484"/>
        <v/>
      </c>
      <c r="EI1460" t="str">
        <f t="shared" si="485"/>
        <v/>
      </c>
      <c r="EJ1460" t="str">
        <f t="shared" si="486"/>
        <v/>
      </c>
      <c r="EK1460" t="str">
        <f t="shared" si="487"/>
        <v/>
      </c>
      <c r="EL1460" t="str">
        <f t="shared" si="488"/>
        <v/>
      </c>
      <c r="EM1460" t="str">
        <f t="shared" si="489"/>
        <v/>
      </c>
      <c r="EN1460" t="str">
        <f t="shared" si="490"/>
        <v/>
      </c>
    </row>
    <row r="1461" spans="91:144">
      <c r="CM1461" t="str">
        <f t="shared" si="437"/>
        <v/>
      </c>
      <c r="CN1461" t="str">
        <f t="shared" si="438"/>
        <v/>
      </c>
      <c r="CO1461" t="str">
        <f t="shared" si="439"/>
        <v/>
      </c>
      <c r="CP1461" t="str">
        <f t="shared" si="440"/>
        <v/>
      </c>
      <c r="CQ1461" t="str">
        <f t="shared" si="441"/>
        <v/>
      </c>
      <c r="CR1461" t="str">
        <f t="shared" si="442"/>
        <v/>
      </c>
      <c r="CS1461" t="str">
        <f t="shared" si="443"/>
        <v/>
      </c>
      <c r="CT1461" t="str">
        <f t="shared" si="444"/>
        <v/>
      </c>
      <c r="CU1461" t="str">
        <f t="shared" si="445"/>
        <v/>
      </c>
      <c r="CV1461" t="str">
        <f t="shared" si="446"/>
        <v/>
      </c>
      <c r="CW1461" t="str">
        <f t="shared" si="447"/>
        <v/>
      </c>
      <c r="CX1461" t="str">
        <f t="shared" si="448"/>
        <v/>
      </c>
      <c r="CY1461" t="str">
        <f t="shared" si="449"/>
        <v/>
      </c>
      <c r="CZ1461" t="str">
        <f t="shared" si="450"/>
        <v/>
      </c>
      <c r="DA1461" t="str">
        <f t="shared" si="451"/>
        <v/>
      </c>
      <c r="DB1461" t="str">
        <f t="shared" si="452"/>
        <v/>
      </c>
      <c r="DC1461" t="str">
        <f t="shared" si="453"/>
        <v/>
      </c>
      <c r="DD1461" t="str">
        <f t="shared" si="454"/>
        <v/>
      </c>
      <c r="DE1461" t="str">
        <f t="shared" si="455"/>
        <v/>
      </c>
      <c r="DF1461" t="str">
        <f t="shared" si="456"/>
        <v/>
      </c>
      <c r="DG1461" t="str">
        <f t="shared" si="457"/>
        <v/>
      </c>
      <c r="DH1461" t="str">
        <f t="shared" si="458"/>
        <v/>
      </c>
      <c r="DI1461" t="str">
        <f t="shared" si="459"/>
        <v/>
      </c>
      <c r="DJ1461" t="str">
        <f t="shared" si="460"/>
        <v/>
      </c>
      <c r="DK1461" t="str">
        <f t="shared" si="461"/>
        <v/>
      </c>
      <c r="DL1461" t="str">
        <f t="shared" si="462"/>
        <v/>
      </c>
      <c r="DM1461" t="str">
        <f t="shared" si="463"/>
        <v/>
      </c>
      <c r="DN1461" t="str">
        <f t="shared" si="464"/>
        <v/>
      </c>
      <c r="DO1461" t="str">
        <f t="shared" si="465"/>
        <v/>
      </c>
      <c r="DP1461" t="str">
        <f t="shared" si="466"/>
        <v/>
      </c>
      <c r="DQ1461" t="str">
        <f t="shared" si="467"/>
        <v/>
      </c>
      <c r="DR1461" t="str">
        <f t="shared" si="468"/>
        <v/>
      </c>
      <c r="DS1461" t="str">
        <f t="shared" si="469"/>
        <v/>
      </c>
      <c r="DT1461" t="str">
        <f t="shared" si="470"/>
        <v/>
      </c>
      <c r="DU1461" t="str">
        <f t="shared" si="471"/>
        <v/>
      </c>
      <c r="DV1461" t="str">
        <f t="shared" si="472"/>
        <v/>
      </c>
      <c r="DW1461" t="str">
        <f t="shared" si="473"/>
        <v/>
      </c>
      <c r="DX1461" t="str">
        <f t="shared" si="474"/>
        <v/>
      </c>
      <c r="DY1461" t="str">
        <f t="shared" si="475"/>
        <v/>
      </c>
      <c r="DZ1461" t="str">
        <f t="shared" si="476"/>
        <v/>
      </c>
      <c r="EA1461" t="str">
        <f t="shared" si="477"/>
        <v/>
      </c>
      <c r="EB1461" t="str">
        <f t="shared" si="478"/>
        <v/>
      </c>
      <c r="EC1461" t="str">
        <f t="shared" si="479"/>
        <v/>
      </c>
      <c r="ED1461" t="str">
        <f t="shared" si="480"/>
        <v/>
      </c>
      <c r="EE1461" t="str">
        <f t="shared" si="481"/>
        <v/>
      </c>
      <c r="EF1461" t="str">
        <f t="shared" si="482"/>
        <v/>
      </c>
      <c r="EG1461" t="str">
        <f t="shared" si="483"/>
        <v/>
      </c>
      <c r="EH1461" t="str">
        <f t="shared" si="484"/>
        <v/>
      </c>
      <c r="EI1461" t="str">
        <f t="shared" si="485"/>
        <v/>
      </c>
      <c r="EJ1461" t="str">
        <f t="shared" si="486"/>
        <v/>
      </c>
      <c r="EK1461" t="str">
        <f t="shared" si="487"/>
        <v/>
      </c>
      <c r="EL1461" t="str">
        <f t="shared" si="488"/>
        <v/>
      </c>
      <c r="EM1461" t="str">
        <f t="shared" si="489"/>
        <v/>
      </c>
      <c r="EN1461" t="str">
        <f t="shared" si="490"/>
        <v/>
      </c>
    </row>
    <row r="1462" spans="91:144">
      <c r="CM1462" t="str">
        <f t="shared" si="437"/>
        <v/>
      </c>
      <c r="CN1462" t="str">
        <f t="shared" si="438"/>
        <v/>
      </c>
      <c r="CO1462" t="str">
        <f t="shared" si="439"/>
        <v/>
      </c>
      <c r="CP1462" t="str">
        <f t="shared" si="440"/>
        <v/>
      </c>
      <c r="CQ1462" t="str">
        <f t="shared" si="441"/>
        <v/>
      </c>
      <c r="CR1462" t="str">
        <f t="shared" si="442"/>
        <v/>
      </c>
      <c r="CS1462" t="str">
        <f t="shared" si="443"/>
        <v/>
      </c>
      <c r="CT1462" t="str">
        <f t="shared" si="444"/>
        <v/>
      </c>
      <c r="CU1462" t="str">
        <f t="shared" si="445"/>
        <v/>
      </c>
      <c r="CV1462" t="str">
        <f t="shared" si="446"/>
        <v/>
      </c>
      <c r="CW1462" t="str">
        <f t="shared" si="447"/>
        <v/>
      </c>
      <c r="CX1462" t="str">
        <f t="shared" si="448"/>
        <v/>
      </c>
      <c r="CY1462" t="str">
        <f t="shared" si="449"/>
        <v/>
      </c>
      <c r="CZ1462" t="str">
        <f t="shared" si="450"/>
        <v/>
      </c>
      <c r="DA1462" t="str">
        <f t="shared" si="451"/>
        <v/>
      </c>
      <c r="DB1462" t="str">
        <f t="shared" si="452"/>
        <v/>
      </c>
      <c r="DC1462" t="str">
        <f t="shared" si="453"/>
        <v/>
      </c>
      <c r="DD1462" t="str">
        <f t="shared" si="454"/>
        <v/>
      </c>
      <c r="DE1462" t="str">
        <f t="shared" si="455"/>
        <v/>
      </c>
      <c r="DF1462" t="str">
        <f t="shared" si="456"/>
        <v/>
      </c>
      <c r="DG1462" t="str">
        <f t="shared" si="457"/>
        <v/>
      </c>
      <c r="DH1462" t="str">
        <f t="shared" si="458"/>
        <v/>
      </c>
      <c r="DI1462" t="str">
        <f t="shared" si="459"/>
        <v/>
      </c>
      <c r="DJ1462" t="str">
        <f t="shared" si="460"/>
        <v/>
      </c>
      <c r="DK1462" t="str">
        <f t="shared" si="461"/>
        <v/>
      </c>
      <c r="DL1462" t="str">
        <f t="shared" si="462"/>
        <v/>
      </c>
      <c r="DM1462" t="str">
        <f t="shared" si="463"/>
        <v/>
      </c>
      <c r="DN1462" t="str">
        <f t="shared" si="464"/>
        <v/>
      </c>
      <c r="DO1462" t="str">
        <f t="shared" si="465"/>
        <v/>
      </c>
      <c r="DP1462" t="str">
        <f t="shared" si="466"/>
        <v/>
      </c>
      <c r="DQ1462" t="str">
        <f t="shared" si="467"/>
        <v/>
      </c>
      <c r="DR1462" t="str">
        <f t="shared" si="468"/>
        <v/>
      </c>
      <c r="DS1462" t="str">
        <f t="shared" si="469"/>
        <v/>
      </c>
      <c r="DT1462" t="str">
        <f t="shared" si="470"/>
        <v/>
      </c>
      <c r="DU1462" t="str">
        <f t="shared" si="471"/>
        <v/>
      </c>
      <c r="DV1462" t="str">
        <f t="shared" si="472"/>
        <v/>
      </c>
      <c r="DW1462" t="str">
        <f t="shared" si="473"/>
        <v/>
      </c>
      <c r="DX1462" t="str">
        <f t="shared" si="474"/>
        <v/>
      </c>
      <c r="DY1462" t="str">
        <f t="shared" si="475"/>
        <v/>
      </c>
      <c r="DZ1462" t="str">
        <f t="shared" si="476"/>
        <v/>
      </c>
      <c r="EA1462" t="str">
        <f t="shared" si="477"/>
        <v/>
      </c>
      <c r="EB1462" t="str">
        <f t="shared" si="478"/>
        <v/>
      </c>
      <c r="EC1462" t="str">
        <f t="shared" si="479"/>
        <v/>
      </c>
      <c r="ED1462" t="str">
        <f t="shared" si="480"/>
        <v/>
      </c>
      <c r="EE1462" t="str">
        <f t="shared" si="481"/>
        <v/>
      </c>
      <c r="EF1462" t="str">
        <f t="shared" si="482"/>
        <v/>
      </c>
      <c r="EG1462" t="str">
        <f t="shared" si="483"/>
        <v/>
      </c>
      <c r="EH1462" t="str">
        <f t="shared" si="484"/>
        <v/>
      </c>
      <c r="EI1462" t="str">
        <f t="shared" si="485"/>
        <v/>
      </c>
      <c r="EJ1462" t="str">
        <f t="shared" si="486"/>
        <v/>
      </c>
      <c r="EK1462" t="str">
        <f t="shared" si="487"/>
        <v/>
      </c>
      <c r="EL1462" t="str">
        <f t="shared" si="488"/>
        <v/>
      </c>
      <c r="EM1462" t="str">
        <f t="shared" si="489"/>
        <v/>
      </c>
      <c r="EN1462" t="str">
        <f t="shared" si="490"/>
        <v/>
      </c>
    </row>
    <row r="1463" spans="91:144">
      <c r="CM1463" t="str">
        <f t="shared" si="437"/>
        <v/>
      </c>
      <c r="CN1463" t="str">
        <f t="shared" si="438"/>
        <v/>
      </c>
      <c r="CO1463" t="str">
        <f t="shared" si="439"/>
        <v/>
      </c>
      <c r="CP1463" t="str">
        <f t="shared" si="440"/>
        <v/>
      </c>
      <c r="CQ1463" t="str">
        <f t="shared" si="441"/>
        <v/>
      </c>
      <c r="CR1463" t="str">
        <f t="shared" si="442"/>
        <v/>
      </c>
      <c r="CS1463" t="str">
        <f t="shared" si="443"/>
        <v/>
      </c>
      <c r="CT1463" t="str">
        <f t="shared" si="444"/>
        <v/>
      </c>
      <c r="CU1463" t="str">
        <f t="shared" si="445"/>
        <v/>
      </c>
      <c r="CV1463" t="str">
        <f t="shared" si="446"/>
        <v/>
      </c>
      <c r="CW1463" t="str">
        <f t="shared" si="447"/>
        <v/>
      </c>
      <c r="CX1463" t="str">
        <f t="shared" si="448"/>
        <v/>
      </c>
      <c r="CY1463" t="str">
        <f t="shared" si="449"/>
        <v/>
      </c>
      <c r="CZ1463" t="str">
        <f t="shared" si="450"/>
        <v/>
      </c>
      <c r="DA1463" t="str">
        <f t="shared" si="451"/>
        <v/>
      </c>
      <c r="DB1463" t="str">
        <f t="shared" si="452"/>
        <v/>
      </c>
      <c r="DC1463" t="str">
        <f t="shared" si="453"/>
        <v/>
      </c>
      <c r="DD1463" t="str">
        <f t="shared" si="454"/>
        <v/>
      </c>
      <c r="DE1463" t="str">
        <f t="shared" si="455"/>
        <v/>
      </c>
      <c r="DF1463" t="str">
        <f t="shared" si="456"/>
        <v/>
      </c>
      <c r="DG1463" t="str">
        <f t="shared" si="457"/>
        <v/>
      </c>
      <c r="DH1463" t="str">
        <f t="shared" si="458"/>
        <v/>
      </c>
      <c r="DI1463" t="str">
        <f t="shared" si="459"/>
        <v/>
      </c>
      <c r="DJ1463" t="str">
        <f t="shared" si="460"/>
        <v/>
      </c>
      <c r="DK1463" t="str">
        <f t="shared" si="461"/>
        <v/>
      </c>
      <c r="DL1463" t="str">
        <f t="shared" si="462"/>
        <v/>
      </c>
      <c r="DM1463" t="str">
        <f t="shared" si="463"/>
        <v/>
      </c>
      <c r="DN1463" t="str">
        <f t="shared" si="464"/>
        <v/>
      </c>
      <c r="DO1463" t="str">
        <f t="shared" si="465"/>
        <v/>
      </c>
      <c r="DP1463" t="str">
        <f t="shared" si="466"/>
        <v/>
      </c>
      <c r="DQ1463" t="str">
        <f t="shared" si="467"/>
        <v/>
      </c>
      <c r="DR1463" t="str">
        <f t="shared" si="468"/>
        <v/>
      </c>
      <c r="DS1463" t="str">
        <f t="shared" si="469"/>
        <v/>
      </c>
      <c r="DT1463" t="str">
        <f t="shared" si="470"/>
        <v/>
      </c>
      <c r="DU1463" t="str">
        <f t="shared" si="471"/>
        <v/>
      </c>
      <c r="DV1463" t="str">
        <f t="shared" si="472"/>
        <v/>
      </c>
      <c r="DW1463" t="str">
        <f t="shared" si="473"/>
        <v/>
      </c>
      <c r="DX1463" t="str">
        <f t="shared" si="474"/>
        <v/>
      </c>
      <c r="DY1463" t="str">
        <f t="shared" si="475"/>
        <v/>
      </c>
      <c r="DZ1463" t="str">
        <f t="shared" si="476"/>
        <v/>
      </c>
      <c r="EA1463" t="str">
        <f t="shared" si="477"/>
        <v/>
      </c>
      <c r="EB1463" t="str">
        <f t="shared" si="478"/>
        <v/>
      </c>
      <c r="EC1463" t="str">
        <f t="shared" si="479"/>
        <v/>
      </c>
      <c r="ED1463" t="str">
        <f t="shared" si="480"/>
        <v/>
      </c>
      <c r="EE1463" t="str">
        <f t="shared" si="481"/>
        <v/>
      </c>
      <c r="EF1463" t="str">
        <f t="shared" si="482"/>
        <v/>
      </c>
      <c r="EG1463" t="str">
        <f t="shared" si="483"/>
        <v/>
      </c>
      <c r="EH1463" t="str">
        <f t="shared" si="484"/>
        <v/>
      </c>
      <c r="EI1463" t="str">
        <f t="shared" si="485"/>
        <v/>
      </c>
      <c r="EJ1463" t="str">
        <f t="shared" si="486"/>
        <v/>
      </c>
      <c r="EK1463" t="str">
        <f t="shared" si="487"/>
        <v/>
      </c>
      <c r="EL1463" t="str">
        <f t="shared" si="488"/>
        <v/>
      </c>
      <c r="EM1463" t="str">
        <f t="shared" si="489"/>
        <v/>
      </c>
      <c r="EN1463" t="str">
        <f t="shared" si="490"/>
        <v/>
      </c>
    </row>
    <row r="1464" spans="91:144">
      <c r="CM1464" t="str">
        <f t="shared" si="437"/>
        <v/>
      </c>
      <c r="CN1464" t="str">
        <f t="shared" si="438"/>
        <v/>
      </c>
      <c r="CO1464" t="str">
        <f t="shared" si="439"/>
        <v/>
      </c>
      <c r="CP1464" t="str">
        <f t="shared" si="440"/>
        <v/>
      </c>
      <c r="CQ1464" t="str">
        <f t="shared" si="441"/>
        <v/>
      </c>
      <c r="CR1464" t="str">
        <f t="shared" si="442"/>
        <v/>
      </c>
      <c r="CS1464" t="str">
        <f t="shared" si="443"/>
        <v/>
      </c>
      <c r="CT1464" t="str">
        <f t="shared" si="444"/>
        <v/>
      </c>
      <c r="CU1464" t="str">
        <f t="shared" si="445"/>
        <v/>
      </c>
      <c r="CV1464" t="str">
        <f t="shared" si="446"/>
        <v/>
      </c>
      <c r="CW1464" t="str">
        <f t="shared" si="447"/>
        <v/>
      </c>
      <c r="CX1464" t="str">
        <f t="shared" si="448"/>
        <v/>
      </c>
      <c r="CY1464" t="str">
        <f t="shared" si="449"/>
        <v/>
      </c>
      <c r="CZ1464" t="str">
        <f t="shared" si="450"/>
        <v/>
      </c>
      <c r="DA1464" t="str">
        <f t="shared" si="451"/>
        <v/>
      </c>
      <c r="DB1464" t="str">
        <f t="shared" si="452"/>
        <v/>
      </c>
      <c r="DC1464" t="str">
        <f t="shared" si="453"/>
        <v/>
      </c>
      <c r="DD1464" t="str">
        <f t="shared" si="454"/>
        <v/>
      </c>
      <c r="DE1464" t="str">
        <f t="shared" si="455"/>
        <v/>
      </c>
      <c r="DF1464" t="str">
        <f t="shared" si="456"/>
        <v/>
      </c>
      <c r="DG1464" t="str">
        <f t="shared" si="457"/>
        <v/>
      </c>
      <c r="DH1464" t="str">
        <f t="shared" si="458"/>
        <v/>
      </c>
      <c r="DI1464" t="str">
        <f t="shared" si="459"/>
        <v/>
      </c>
      <c r="DJ1464" t="str">
        <f t="shared" si="460"/>
        <v/>
      </c>
      <c r="DK1464" t="str">
        <f t="shared" si="461"/>
        <v/>
      </c>
      <c r="DL1464" t="str">
        <f t="shared" si="462"/>
        <v/>
      </c>
      <c r="DM1464" t="str">
        <f t="shared" si="463"/>
        <v/>
      </c>
      <c r="DN1464" t="str">
        <f t="shared" si="464"/>
        <v/>
      </c>
      <c r="DO1464" t="str">
        <f t="shared" si="465"/>
        <v/>
      </c>
      <c r="DP1464" t="str">
        <f t="shared" si="466"/>
        <v/>
      </c>
      <c r="DQ1464" t="str">
        <f t="shared" si="467"/>
        <v/>
      </c>
      <c r="DR1464" t="str">
        <f t="shared" si="468"/>
        <v/>
      </c>
      <c r="DS1464" t="str">
        <f t="shared" si="469"/>
        <v/>
      </c>
      <c r="DT1464" t="str">
        <f t="shared" si="470"/>
        <v/>
      </c>
      <c r="DU1464" t="str">
        <f t="shared" si="471"/>
        <v/>
      </c>
      <c r="DV1464" t="str">
        <f t="shared" si="472"/>
        <v/>
      </c>
      <c r="DW1464" t="str">
        <f t="shared" si="473"/>
        <v/>
      </c>
      <c r="DX1464" t="str">
        <f t="shared" si="474"/>
        <v/>
      </c>
      <c r="DY1464" t="str">
        <f t="shared" si="475"/>
        <v/>
      </c>
      <c r="DZ1464" t="str">
        <f t="shared" si="476"/>
        <v/>
      </c>
      <c r="EA1464" t="str">
        <f t="shared" si="477"/>
        <v/>
      </c>
      <c r="EB1464" t="str">
        <f t="shared" si="478"/>
        <v/>
      </c>
      <c r="EC1464" t="str">
        <f t="shared" si="479"/>
        <v/>
      </c>
      <c r="ED1464" t="str">
        <f t="shared" si="480"/>
        <v/>
      </c>
      <c r="EE1464" t="str">
        <f t="shared" si="481"/>
        <v/>
      </c>
      <c r="EF1464" t="str">
        <f t="shared" si="482"/>
        <v/>
      </c>
      <c r="EG1464" t="str">
        <f t="shared" si="483"/>
        <v/>
      </c>
      <c r="EH1464" t="str">
        <f t="shared" si="484"/>
        <v/>
      </c>
      <c r="EI1464" t="str">
        <f t="shared" si="485"/>
        <v/>
      </c>
      <c r="EJ1464" t="str">
        <f t="shared" si="486"/>
        <v/>
      </c>
      <c r="EK1464" t="str">
        <f t="shared" si="487"/>
        <v/>
      </c>
      <c r="EL1464" t="str">
        <f t="shared" si="488"/>
        <v/>
      </c>
      <c r="EM1464" t="str">
        <f t="shared" si="489"/>
        <v/>
      </c>
      <c r="EN1464" t="str">
        <f t="shared" si="490"/>
        <v/>
      </c>
    </row>
    <row r="1465" spans="91:144">
      <c r="CM1465" t="str">
        <f t="shared" si="437"/>
        <v/>
      </c>
      <c r="CN1465" t="str">
        <f t="shared" si="438"/>
        <v/>
      </c>
      <c r="CO1465" t="str">
        <f t="shared" si="439"/>
        <v/>
      </c>
      <c r="CP1465" t="str">
        <f t="shared" si="440"/>
        <v/>
      </c>
      <c r="CQ1465" t="str">
        <f t="shared" si="441"/>
        <v/>
      </c>
      <c r="CR1465" t="str">
        <f t="shared" si="442"/>
        <v/>
      </c>
      <c r="CS1465" t="str">
        <f t="shared" si="443"/>
        <v/>
      </c>
      <c r="CT1465" t="str">
        <f t="shared" si="444"/>
        <v/>
      </c>
      <c r="CU1465" t="str">
        <f t="shared" si="445"/>
        <v/>
      </c>
      <c r="CV1465" t="str">
        <f t="shared" si="446"/>
        <v/>
      </c>
      <c r="CW1465" t="str">
        <f t="shared" si="447"/>
        <v/>
      </c>
      <c r="CX1465" t="str">
        <f t="shared" si="448"/>
        <v/>
      </c>
      <c r="CY1465" t="str">
        <f t="shared" si="449"/>
        <v/>
      </c>
      <c r="CZ1465" t="str">
        <f t="shared" si="450"/>
        <v/>
      </c>
      <c r="DA1465" t="str">
        <f t="shared" si="451"/>
        <v/>
      </c>
      <c r="DB1465" t="str">
        <f t="shared" si="452"/>
        <v/>
      </c>
      <c r="DC1465" t="str">
        <f t="shared" si="453"/>
        <v/>
      </c>
      <c r="DD1465" t="str">
        <f t="shared" si="454"/>
        <v/>
      </c>
      <c r="DE1465" t="str">
        <f t="shared" si="455"/>
        <v/>
      </c>
      <c r="DF1465" t="str">
        <f t="shared" si="456"/>
        <v/>
      </c>
      <c r="DG1465" t="str">
        <f t="shared" si="457"/>
        <v/>
      </c>
      <c r="DH1465" t="str">
        <f t="shared" si="458"/>
        <v/>
      </c>
      <c r="DI1465" t="str">
        <f t="shared" si="459"/>
        <v/>
      </c>
      <c r="DJ1465" t="str">
        <f t="shared" si="460"/>
        <v/>
      </c>
      <c r="DK1465" t="str">
        <f t="shared" si="461"/>
        <v/>
      </c>
      <c r="DL1465" t="str">
        <f t="shared" si="462"/>
        <v/>
      </c>
      <c r="DM1465" t="str">
        <f t="shared" si="463"/>
        <v/>
      </c>
      <c r="DN1465" t="str">
        <f t="shared" si="464"/>
        <v/>
      </c>
      <c r="DO1465" t="str">
        <f t="shared" si="465"/>
        <v/>
      </c>
      <c r="DP1465" t="str">
        <f t="shared" si="466"/>
        <v/>
      </c>
      <c r="DQ1465" t="str">
        <f t="shared" si="467"/>
        <v/>
      </c>
      <c r="DR1465" t="str">
        <f t="shared" si="468"/>
        <v/>
      </c>
      <c r="DS1465" t="str">
        <f t="shared" si="469"/>
        <v/>
      </c>
      <c r="DT1465" t="str">
        <f t="shared" si="470"/>
        <v/>
      </c>
      <c r="DU1465" t="str">
        <f t="shared" si="471"/>
        <v/>
      </c>
      <c r="DV1465" t="str">
        <f t="shared" si="472"/>
        <v/>
      </c>
      <c r="DW1465" t="str">
        <f t="shared" si="473"/>
        <v/>
      </c>
      <c r="DX1465" t="str">
        <f t="shared" si="474"/>
        <v/>
      </c>
      <c r="DY1465" t="str">
        <f t="shared" si="475"/>
        <v/>
      </c>
      <c r="DZ1465" t="str">
        <f t="shared" si="476"/>
        <v/>
      </c>
      <c r="EA1465" t="str">
        <f t="shared" si="477"/>
        <v/>
      </c>
      <c r="EB1465" t="str">
        <f t="shared" si="478"/>
        <v/>
      </c>
      <c r="EC1465" t="str">
        <f t="shared" si="479"/>
        <v/>
      </c>
      <c r="ED1465" t="str">
        <f t="shared" si="480"/>
        <v/>
      </c>
      <c r="EE1465" t="str">
        <f t="shared" si="481"/>
        <v/>
      </c>
      <c r="EF1465" t="str">
        <f t="shared" si="482"/>
        <v/>
      </c>
      <c r="EG1465" t="str">
        <f t="shared" si="483"/>
        <v/>
      </c>
      <c r="EH1465" t="str">
        <f t="shared" si="484"/>
        <v/>
      </c>
      <c r="EI1465" t="str">
        <f t="shared" si="485"/>
        <v/>
      </c>
      <c r="EJ1465" t="str">
        <f t="shared" si="486"/>
        <v/>
      </c>
      <c r="EK1465" t="str">
        <f t="shared" si="487"/>
        <v/>
      </c>
      <c r="EL1465" t="str">
        <f t="shared" si="488"/>
        <v/>
      </c>
      <c r="EM1465" t="str">
        <f t="shared" si="489"/>
        <v/>
      </c>
      <c r="EN1465" t="str">
        <f t="shared" si="490"/>
        <v/>
      </c>
    </row>
    <row r="1466" spans="91:144">
      <c r="CM1466" t="str">
        <f t="shared" si="437"/>
        <v/>
      </c>
      <c r="CN1466" t="str">
        <f t="shared" si="438"/>
        <v/>
      </c>
      <c r="CO1466" t="str">
        <f t="shared" si="439"/>
        <v/>
      </c>
      <c r="CP1466" t="str">
        <f t="shared" si="440"/>
        <v/>
      </c>
      <c r="CQ1466" t="str">
        <f t="shared" si="441"/>
        <v/>
      </c>
      <c r="CR1466" t="str">
        <f t="shared" si="442"/>
        <v/>
      </c>
      <c r="CS1466" t="str">
        <f t="shared" si="443"/>
        <v/>
      </c>
      <c r="CT1466" t="str">
        <f t="shared" si="444"/>
        <v/>
      </c>
      <c r="CU1466" t="str">
        <f t="shared" si="445"/>
        <v/>
      </c>
      <c r="CV1466" t="str">
        <f t="shared" si="446"/>
        <v/>
      </c>
      <c r="CW1466" t="str">
        <f t="shared" si="447"/>
        <v/>
      </c>
      <c r="CX1466" t="str">
        <f t="shared" si="448"/>
        <v/>
      </c>
      <c r="CY1466" t="str">
        <f t="shared" si="449"/>
        <v/>
      </c>
      <c r="CZ1466" t="str">
        <f t="shared" si="450"/>
        <v/>
      </c>
      <c r="DA1466" t="str">
        <f t="shared" si="451"/>
        <v/>
      </c>
      <c r="DB1466" t="str">
        <f t="shared" si="452"/>
        <v/>
      </c>
      <c r="DC1466" t="str">
        <f t="shared" si="453"/>
        <v/>
      </c>
      <c r="DD1466" t="str">
        <f t="shared" si="454"/>
        <v/>
      </c>
      <c r="DE1466" t="str">
        <f t="shared" si="455"/>
        <v/>
      </c>
      <c r="DF1466" t="str">
        <f t="shared" si="456"/>
        <v/>
      </c>
      <c r="DG1466" t="str">
        <f t="shared" si="457"/>
        <v/>
      </c>
      <c r="DH1466" t="str">
        <f t="shared" si="458"/>
        <v/>
      </c>
      <c r="DI1466" t="str">
        <f t="shared" si="459"/>
        <v/>
      </c>
      <c r="DJ1466" t="str">
        <f t="shared" si="460"/>
        <v/>
      </c>
      <c r="DK1466" t="str">
        <f t="shared" si="461"/>
        <v/>
      </c>
      <c r="DL1466" t="str">
        <f t="shared" si="462"/>
        <v/>
      </c>
      <c r="DM1466" t="str">
        <f t="shared" si="463"/>
        <v/>
      </c>
      <c r="DN1466" t="str">
        <f t="shared" si="464"/>
        <v/>
      </c>
      <c r="DO1466" t="str">
        <f t="shared" si="465"/>
        <v/>
      </c>
      <c r="DP1466" t="str">
        <f t="shared" si="466"/>
        <v/>
      </c>
      <c r="DQ1466" t="str">
        <f t="shared" si="467"/>
        <v/>
      </c>
      <c r="DR1466" t="str">
        <f t="shared" si="468"/>
        <v/>
      </c>
      <c r="DS1466" t="str">
        <f t="shared" si="469"/>
        <v/>
      </c>
      <c r="DT1466" t="str">
        <f t="shared" si="470"/>
        <v/>
      </c>
      <c r="DU1466" t="str">
        <f t="shared" si="471"/>
        <v/>
      </c>
      <c r="DV1466" t="str">
        <f t="shared" si="472"/>
        <v/>
      </c>
      <c r="DW1466" t="str">
        <f t="shared" si="473"/>
        <v/>
      </c>
      <c r="DX1466" t="str">
        <f t="shared" si="474"/>
        <v/>
      </c>
      <c r="DY1466" t="str">
        <f t="shared" si="475"/>
        <v/>
      </c>
      <c r="DZ1466" t="str">
        <f t="shared" si="476"/>
        <v/>
      </c>
      <c r="EA1466" t="str">
        <f t="shared" si="477"/>
        <v/>
      </c>
      <c r="EB1466" t="str">
        <f t="shared" si="478"/>
        <v/>
      </c>
      <c r="EC1466" t="str">
        <f t="shared" si="479"/>
        <v/>
      </c>
      <c r="ED1466" t="str">
        <f t="shared" si="480"/>
        <v/>
      </c>
      <c r="EE1466" t="str">
        <f t="shared" si="481"/>
        <v/>
      </c>
      <c r="EF1466" t="str">
        <f t="shared" si="482"/>
        <v/>
      </c>
      <c r="EG1466" t="str">
        <f t="shared" si="483"/>
        <v/>
      </c>
      <c r="EH1466" t="str">
        <f t="shared" si="484"/>
        <v/>
      </c>
      <c r="EI1466" t="str">
        <f t="shared" si="485"/>
        <v/>
      </c>
      <c r="EJ1466" t="str">
        <f t="shared" si="486"/>
        <v/>
      </c>
      <c r="EK1466" t="str">
        <f t="shared" si="487"/>
        <v/>
      </c>
      <c r="EL1466" t="str">
        <f t="shared" si="488"/>
        <v/>
      </c>
      <c r="EM1466" t="str">
        <f t="shared" si="489"/>
        <v/>
      </c>
      <c r="EN1466" t="str">
        <f t="shared" si="490"/>
        <v/>
      </c>
    </row>
    <row r="1467" spans="91:144">
      <c r="CM1467" t="str">
        <f t="shared" si="437"/>
        <v/>
      </c>
      <c r="CN1467" t="str">
        <f t="shared" si="438"/>
        <v/>
      </c>
      <c r="CO1467" t="str">
        <f t="shared" si="439"/>
        <v/>
      </c>
      <c r="CP1467" t="str">
        <f t="shared" si="440"/>
        <v/>
      </c>
      <c r="CQ1467" t="str">
        <f t="shared" si="441"/>
        <v/>
      </c>
      <c r="CR1467" t="str">
        <f t="shared" si="442"/>
        <v/>
      </c>
      <c r="CS1467" t="str">
        <f t="shared" si="443"/>
        <v/>
      </c>
      <c r="CT1467" t="str">
        <f t="shared" si="444"/>
        <v/>
      </c>
      <c r="CU1467" t="str">
        <f t="shared" si="445"/>
        <v/>
      </c>
      <c r="CV1467" t="str">
        <f t="shared" si="446"/>
        <v/>
      </c>
      <c r="CW1467" t="str">
        <f t="shared" si="447"/>
        <v/>
      </c>
      <c r="CX1467" t="str">
        <f t="shared" si="448"/>
        <v/>
      </c>
      <c r="CY1467" t="str">
        <f t="shared" si="449"/>
        <v/>
      </c>
      <c r="CZ1467" t="str">
        <f t="shared" si="450"/>
        <v/>
      </c>
      <c r="DA1467" t="str">
        <f t="shared" si="451"/>
        <v/>
      </c>
      <c r="DB1467" t="str">
        <f t="shared" si="452"/>
        <v/>
      </c>
      <c r="DC1467" t="str">
        <f t="shared" si="453"/>
        <v/>
      </c>
      <c r="DD1467" t="str">
        <f t="shared" si="454"/>
        <v/>
      </c>
      <c r="DE1467" t="str">
        <f t="shared" si="455"/>
        <v/>
      </c>
      <c r="DF1467" t="str">
        <f t="shared" si="456"/>
        <v/>
      </c>
      <c r="DG1467" t="str">
        <f t="shared" si="457"/>
        <v/>
      </c>
      <c r="DH1467" t="str">
        <f t="shared" si="458"/>
        <v/>
      </c>
      <c r="DI1467" t="str">
        <f t="shared" si="459"/>
        <v/>
      </c>
      <c r="DJ1467" t="str">
        <f t="shared" si="460"/>
        <v/>
      </c>
      <c r="DK1467" t="str">
        <f t="shared" si="461"/>
        <v/>
      </c>
      <c r="DL1467" t="str">
        <f t="shared" si="462"/>
        <v/>
      </c>
      <c r="DM1467" t="str">
        <f t="shared" si="463"/>
        <v/>
      </c>
      <c r="DN1467" t="str">
        <f t="shared" si="464"/>
        <v/>
      </c>
      <c r="DO1467" t="str">
        <f t="shared" si="465"/>
        <v/>
      </c>
      <c r="DP1467" t="str">
        <f t="shared" si="466"/>
        <v/>
      </c>
      <c r="DQ1467" t="str">
        <f t="shared" si="467"/>
        <v/>
      </c>
      <c r="DR1467" t="str">
        <f t="shared" si="468"/>
        <v/>
      </c>
      <c r="DS1467" t="str">
        <f t="shared" si="469"/>
        <v/>
      </c>
      <c r="DT1467" t="str">
        <f t="shared" si="470"/>
        <v/>
      </c>
      <c r="DU1467" t="str">
        <f t="shared" si="471"/>
        <v/>
      </c>
      <c r="DV1467" t="str">
        <f t="shared" si="472"/>
        <v/>
      </c>
      <c r="DW1467" t="str">
        <f t="shared" si="473"/>
        <v/>
      </c>
      <c r="DX1467" t="str">
        <f t="shared" si="474"/>
        <v/>
      </c>
      <c r="DY1467" t="str">
        <f t="shared" si="475"/>
        <v/>
      </c>
      <c r="DZ1467" t="str">
        <f t="shared" si="476"/>
        <v/>
      </c>
      <c r="EA1467" t="str">
        <f t="shared" si="477"/>
        <v/>
      </c>
      <c r="EB1467" t="str">
        <f t="shared" si="478"/>
        <v/>
      </c>
      <c r="EC1467" t="str">
        <f t="shared" si="479"/>
        <v/>
      </c>
      <c r="ED1467" t="str">
        <f t="shared" si="480"/>
        <v/>
      </c>
      <c r="EE1467" t="str">
        <f t="shared" si="481"/>
        <v/>
      </c>
      <c r="EF1467" t="str">
        <f t="shared" si="482"/>
        <v/>
      </c>
      <c r="EG1467" t="str">
        <f t="shared" si="483"/>
        <v/>
      </c>
      <c r="EH1467" t="str">
        <f t="shared" si="484"/>
        <v/>
      </c>
      <c r="EI1467" t="str">
        <f t="shared" si="485"/>
        <v/>
      </c>
      <c r="EJ1467" t="str">
        <f t="shared" si="486"/>
        <v/>
      </c>
      <c r="EK1467" t="str">
        <f t="shared" si="487"/>
        <v/>
      </c>
      <c r="EL1467" t="str">
        <f t="shared" si="488"/>
        <v/>
      </c>
      <c r="EM1467" t="str">
        <f t="shared" si="489"/>
        <v/>
      </c>
      <c r="EN1467" t="str">
        <f t="shared" si="490"/>
        <v/>
      </c>
    </row>
    <row r="1468" spans="91:144">
      <c r="CM1468" t="str">
        <f t="shared" si="437"/>
        <v/>
      </c>
      <c r="CN1468" t="str">
        <f t="shared" si="438"/>
        <v/>
      </c>
      <c r="CO1468" t="str">
        <f t="shared" si="439"/>
        <v/>
      </c>
      <c r="CP1468" t="str">
        <f t="shared" si="440"/>
        <v/>
      </c>
      <c r="CQ1468" t="str">
        <f t="shared" si="441"/>
        <v/>
      </c>
      <c r="CR1468" t="str">
        <f t="shared" si="442"/>
        <v/>
      </c>
      <c r="CS1468" t="str">
        <f t="shared" si="443"/>
        <v/>
      </c>
      <c r="CT1468" t="str">
        <f t="shared" si="444"/>
        <v/>
      </c>
      <c r="CU1468" t="str">
        <f t="shared" si="445"/>
        <v/>
      </c>
      <c r="CV1468" t="str">
        <f t="shared" si="446"/>
        <v/>
      </c>
      <c r="CW1468" t="str">
        <f t="shared" si="447"/>
        <v/>
      </c>
      <c r="CX1468" t="str">
        <f t="shared" si="448"/>
        <v/>
      </c>
      <c r="CY1468" t="str">
        <f t="shared" si="449"/>
        <v/>
      </c>
      <c r="CZ1468" t="str">
        <f t="shared" si="450"/>
        <v/>
      </c>
      <c r="DA1468" t="str">
        <f t="shared" si="451"/>
        <v/>
      </c>
      <c r="DB1468" t="str">
        <f t="shared" si="452"/>
        <v/>
      </c>
      <c r="DC1468" t="str">
        <f t="shared" si="453"/>
        <v/>
      </c>
      <c r="DD1468" t="str">
        <f t="shared" si="454"/>
        <v/>
      </c>
      <c r="DE1468" t="str">
        <f t="shared" si="455"/>
        <v/>
      </c>
      <c r="DF1468" t="str">
        <f t="shared" si="456"/>
        <v/>
      </c>
      <c r="DG1468" t="str">
        <f t="shared" si="457"/>
        <v/>
      </c>
      <c r="DH1468" t="str">
        <f t="shared" si="458"/>
        <v/>
      </c>
      <c r="DI1468" t="str">
        <f t="shared" si="459"/>
        <v/>
      </c>
      <c r="DJ1468" t="str">
        <f t="shared" si="460"/>
        <v/>
      </c>
      <c r="DK1468" t="str">
        <f t="shared" si="461"/>
        <v/>
      </c>
      <c r="DL1468" t="str">
        <f t="shared" si="462"/>
        <v/>
      </c>
      <c r="DM1468" t="str">
        <f t="shared" si="463"/>
        <v/>
      </c>
      <c r="DN1468" t="str">
        <f t="shared" si="464"/>
        <v/>
      </c>
      <c r="DO1468" t="str">
        <f t="shared" si="465"/>
        <v/>
      </c>
      <c r="DP1468" t="str">
        <f t="shared" si="466"/>
        <v/>
      </c>
      <c r="DQ1468" t="str">
        <f t="shared" si="467"/>
        <v/>
      </c>
      <c r="DR1468" t="str">
        <f t="shared" si="468"/>
        <v/>
      </c>
      <c r="DS1468" t="str">
        <f t="shared" si="469"/>
        <v/>
      </c>
      <c r="DT1468" t="str">
        <f t="shared" si="470"/>
        <v/>
      </c>
      <c r="DU1468" t="str">
        <f t="shared" si="471"/>
        <v/>
      </c>
      <c r="DV1468" t="str">
        <f t="shared" si="472"/>
        <v/>
      </c>
      <c r="DW1468" t="str">
        <f t="shared" si="473"/>
        <v/>
      </c>
      <c r="DX1468" t="str">
        <f t="shared" si="474"/>
        <v/>
      </c>
      <c r="DY1468" t="str">
        <f t="shared" si="475"/>
        <v/>
      </c>
      <c r="DZ1468" t="str">
        <f t="shared" si="476"/>
        <v/>
      </c>
      <c r="EA1468" t="str">
        <f t="shared" si="477"/>
        <v/>
      </c>
      <c r="EB1468" t="str">
        <f t="shared" si="478"/>
        <v/>
      </c>
      <c r="EC1468" t="str">
        <f t="shared" si="479"/>
        <v/>
      </c>
      <c r="ED1468" t="str">
        <f t="shared" si="480"/>
        <v/>
      </c>
      <c r="EE1468" t="str">
        <f t="shared" si="481"/>
        <v/>
      </c>
      <c r="EF1468" t="str">
        <f t="shared" si="482"/>
        <v/>
      </c>
      <c r="EG1468" t="str">
        <f t="shared" si="483"/>
        <v/>
      </c>
      <c r="EH1468" t="str">
        <f t="shared" si="484"/>
        <v/>
      </c>
      <c r="EI1468" t="str">
        <f t="shared" si="485"/>
        <v/>
      </c>
      <c r="EJ1468" t="str">
        <f t="shared" si="486"/>
        <v/>
      </c>
      <c r="EK1468" t="str">
        <f t="shared" si="487"/>
        <v/>
      </c>
      <c r="EL1468" t="str">
        <f t="shared" si="488"/>
        <v/>
      </c>
      <c r="EM1468" t="str">
        <f t="shared" si="489"/>
        <v/>
      </c>
      <c r="EN1468" t="str">
        <f t="shared" si="490"/>
        <v/>
      </c>
    </row>
    <row r="1469" spans="91:144">
      <c r="CM1469" t="str">
        <f t="shared" si="437"/>
        <v/>
      </c>
      <c r="CN1469" t="str">
        <f t="shared" si="438"/>
        <v/>
      </c>
      <c r="CO1469" t="str">
        <f t="shared" si="439"/>
        <v/>
      </c>
      <c r="CP1469" t="str">
        <f t="shared" si="440"/>
        <v/>
      </c>
      <c r="CQ1469" t="str">
        <f t="shared" si="441"/>
        <v/>
      </c>
      <c r="CR1469" t="str">
        <f t="shared" si="442"/>
        <v/>
      </c>
      <c r="CS1469" t="str">
        <f t="shared" si="443"/>
        <v/>
      </c>
      <c r="CT1469" t="str">
        <f t="shared" si="444"/>
        <v/>
      </c>
      <c r="CU1469" t="str">
        <f t="shared" si="445"/>
        <v/>
      </c>
      <c r="CV1469" t="str">
        <f t="shared" si="446"/>
        <v/>
      </c>
      <c r="CW1469" t="str">
        <f t="shared" si="447"/>
        <v/>
      </c>
      <c r="CX1469" t="str">
        <f t="shared" si="448"/>
        <v/>
      </c>
      <c r="CY1469" t="str">
        <f t="shared" si="449"/>
        <v/>
      </c>
      <c r="CZ1469" t="str">
        <f t="shared" si="450"/>
        <v/>
      </c>
      <c r="DA1469" t="str">
        <f t="shared" si="451"/>
        <v/>
      </c>
      <c r="DB1469" t="str">
        <f t="shared" si="452"/>
        <v/>
      </c>
      <c r="DC1469" t="str">
        <f t="shared" si="453"/>
        <v/>
      </c>
      <c r="DD1469" t="str">
        <f t="shared" si="454"/>
        <v/>
      </c>
      <c r="DE1469" t="str">
        <f t="shared" si="455"/>
        <v/>
      </c>
      <c r="DF1469" t="str">
        <f t="shared" si="456"/>
        <v/>
      </c>
      <c r="DG1469" t="str">
        <f t="shared" si="457"/>
        <v/>
      </c>
      <c r="DH1469" t="str">
        <f t="shared" si="458"/>
        <v/>
      </c>
      <c r="DI1469" t="str">
        <f t="shared" si="459"/>
        <v/>
      </c>
      <c r="DJ1469" t="str">
        <f t="shared" si="460"/>
        <v/>
      </c>
      <c r="DK1469" t="str">
        <f t="shared" si="461"/>
        <v/>
      </c>
      <c r="DL1469" t="str">
        <f t="shared" si="462"/>
        <v/>
      </c>
      <c r="DM1469" t="str">
        <f t="shared" si="463"/>
        <v/>
      </c>
      <c r="DN1469" t="str">
        <f t="shared" si="464"/>
        <v/>
      </c>
      <c r="DO1469" t="str">
        <f t="shared" si="465"/>
        <v/>
      </c>
      <c r="DP1469" t="str">
        <f t="shared" si="466"/>
        <v/>
      </c>
      <c r="DQ1469" t="str">
        <f t="shared" si="467"/>
        <v/>
      </c>
      <c r="DR1469" t="str">
        <f t="shared" si="468"/>
        <v/>
      </c>
      <c r="DS1469" t="str">
        <f t="shared" si="469"/>
        <v/>
      </c>
      <c r="DT1469" t="str">
        <f t="shared" si="470"/>
        <v/>
      </c>
      <c r="DU1469" t="str">
        <f t="shared" si="471"/>
        <v/>
      </c>
      <c r="DV1469" t="str">
        <f t="shared" si="472"/>
        <v/>
      </c>
      <c r="DW1469" t="str">
        <f t="shared" si="473"/>
        <v/>
      </c>
      <c r="DX1469" t="str">
        <f t="shared" si="474"/>
        <v/>
      </c>
      <c r="DY1469" t="str">
        <f t="shared" si="475"/>
        <v/>
      </c>
      <c r="DZ1469" t="str">
        <f t="shared" si="476"/>
        <v/>
      </c>
      <c r="EA1469" t="str">
        <f t="shared" si="477"/>
        <v/>
      </c>
      <c r="EB1469" t="str">
        <f t="shared" si="478"/>
        <v/>
      </c>
      <c r="EC1469" t="str">
        <f t="shared" si="479"/>
        <v/>
      </c>
      <c r="ED1469" t="str">
        <f t="shared" si="480"/>
        <v/>
      </c>
      <c r="EE1469" t="str">
        <f t="shared" si="481"/>
        <v/>
      </c>
      <c r="EF1469" t="str">
        <f t="shared" si="482"/>
        <v/>
      </c>
      <c r="EG1469" t="str">
        <f t="shared" si="483"/>
        <v/>
      </c>
      <c r="EH1469" t="str">
        <f t="shared" si="484"/>
        <v/>
      </c>
      <c r="EI1469" t="str">
        <f t="shared" si="485"/>
        <v/>
      </c>
      <c r="EJ1469" t="str">
        <f t="shared" si="486"/>
        <v/>
      </c>
      <c r="EK1469" t="str">
        <f t="shared" si="487"/>
        <v/>
      </c>
      <c r="EL1469" t="str">
        <f t="shared" si="488"/>
        <v/>
      </c>
      <c r="EM1469" t="str">
        <f t="shared" si="489"/>
        <v/>
      </c>
      <c r="EN1469" t="str">
        <f t="shared" si="490"/>
        <v/>
      </c>
    </row>
    <row r="1470" spans="91:144">
      <c r="CM1470" t="str">
        <f t="shared" si="437"/>
        <v/>
      </c>
      <c r="CN1470" t="str">
        <f t="shared" si="438"/>
        <v/>
      </c>
      <c r="CO1470" t="str">
        <f t="shared" si="439"/>
        <v/>
      </c>
      <c r="CP1470" t="str">
        <f t="shared" si="440"/>
        <v/>
      </c>
      <c r="CQ1470" t="str">
        <f t="shared" si="441"/>
        <v/>
      </c>
      <c r="CR1470" t="str">
        <f t="shared" si="442"/>
        <v/>
      </c>
      <c r="CS1470" t="str">
        <f t="shared" si="443"/>
        <v/>
      </c>
      <c r="CT1470" t="str">
        <f t="shared" si="444"/>
        <v/>
      </c>
      <c r="CU1470" t="str">
        <f t="shared" si="445"/>
        <v/>
      </c>
      <c r="CV1470" t="str">
        <f t="shared" si="446"/>
        <v/>
      </c>
      <c r="CW1470" t="str">
        <f t="shared" si="447"/>
        <v/>
      </c>
      <c r="CX1470" t="str">
        <f t="shared" si="448"/>
        <v/>
      </c>
      <c r="CY1470" t="str">
        <f t="shared" si="449"/>
        <v/>
      </c>
      <c r="CZ1470" t="str">
        <f t="shared" si="450"/>
        <v/>
      </c>
      <c r="DA1470" t="str">
        <f t="shared" si="451"/>
        <v/>
      </c>
      <c r="DB1470" t="str">
        <f t="shared" si="452"/>
        <v/>
      </c>
      <c r="DC1470" t="str">
        <f t="shared" si="453"/>
        <v/>
      </c>
      <c r="DD1470" t="str">
        <f t="shared" si="454"/>
        <v/>
      </c>
      <c r="DE1470" t="str">
        <f t="shared" si="455"/>
        <v/>
      </c>
      <c r="DF1470" t="str">
        <f t="shared" si="456"/>
        <v/>
      </c>
      <c r="DG1470" t="str">
        <f t="shared" si="457"/>
        <v/>
      </c>
      <c r="DH1470" t="str">
        <f t="shared" si="458"/>
        <v/>
      </c>
      <c r="DI1470" t="str">
        <f t="shared" si="459"/>
        <v/>
      </c>
      <c r="DJ1470" t="str">
        <f t="shared" si="460"/>
        <v/>
      </c>
      <c r="DK1470" t="str">
        <f t="shared" si="461"/>
        <v/>
      </c>
      <c r="DL1470" t="str">
        <f t="shared" si="462"/>
        <v/>
      </c>
      <c r="DM1470" t="str">
        <f t="shared" si="463"/>
        <v/>
      </c>
      <c r="DN1470" t="str">
        <f t="shared" si="464"/>
        <v/>
      </c>
      <c r="DO1470" t="str">
        <f t="shared" si="465"/>
        <v/>
      </c>
      <c r="DP1470" t="str">
        <f t="shared" si="466"/>
        <v/>
      </c>
      <c r="DQ1470" t="str">
        <f t="shared" si="467"/>
        <v/>
      </c>
      <c r="DR1470" t="str">
        <f t="shared" si="468"/>
        <v/>
      </c>
      <c r="DS1470" t="str">
        <f t="shared" si="469"/>
        <v/>
      </c>
      <c r="DT1470" t="str">
        <f t="shared" si="470"/>
        <v/>
      </c>
      <c r="DU1470" t="str">
        <f t="shared" si="471"/>
        <v/>
      </c>
      <c r="DV1470" t="str">
        <f t="shared" si="472"/>
        <v/>
      </c>
      <c r="DW1470" t="str">
        <f t="shared" si="473"/>
        <v/>
      </c>
      <c r="DX1470" t="str">
        <f t="shared" si="474"/>
        <v/>
      </c>
      <c r="DY1470" t="str">
        <f t="shared" si="475"/>
        <v/>
      </c>
      <c r="DZ1470" t="str">
        <f t="shared" si="476"/>
        <v/>
      </c>
      <c r="EA1470" t="str">
        <f t="shared" si="477"/>
        <v/>
      </c>
      <c r="EB1470" t="str">
        <f t="shared" si="478"/>
        <v/>
      </c>
      <c r="EC1470" t="str">
        <f t="shared" si="479"/>
        <v/>
      </c>
      <c r="ED1470" t="str">
        <f t="shared" si="480"/>
        <v/>
      </c>
      <c r="EE1470" t="str">
        <f t="shared" si="481"/>
        <v/>
      </c>
      <c r="EF1470" t="str">
        <f t="shared" si="482"/>
        <v/>
      </c>
      <c r="EG1470" t="str">
        <f t="shared" si="483"/>
        <v/>
      </c>
      <c r="EH1470" t="str">
        <f t="shared" si="484"/>
        <v/>
      </c>
      <c r="EI1470" t="str">
        <f t="shared" si="485"/>
        <v/>
      </c>
      <c r="EJ1470" t="str">
        <f t="shared" si="486"/>
        <v/>
      </c>
      <c r="EK1470" t="str">
        <f t="shared" si="487"/>
        <v/>
      </c>
      <c r="EL1470" t="str">
        <f t="shared" si="488"/>
        <v/>
      </c>
      <c r="EM1470" t="str">
        <f t="shared" si="489"/>
        <v/>
      </c>
      <c r="EN1470" t="str">
        <f t="shared" si="490"/>
        <v/>
      </c>
    </row>
    <row r="1471" spans="91:144">
      <c r="CM1471" t="str">
        <f t="shared" si="437"/>
        <v/>
      </c>
      <c r="CN1471" t="str">
        <f t="shared" si="438"/>
        <v/>
      </c>
      <c r="CO1471" t="str">
        <f t="shared" si="439"/>
        <v/>
      </c>
      <c r="CP1471" t="str">
        <f t="shared" si="440"/>
        <v/>
      </c>
      <c r="CQ1471" t="str">
        <f t="shared" si="441"/>
        <v/>
      </c>
      <c r="CR1471" t="str">
        <f t="shared" si="442"/>
        <v/>
      </c>
      <c r="CS1471" t="str">
        <f t="shared" si="443"/>
        <v/>
      </c>
      <c r="CT1471" t="str">
        <f t="shared" si="444"/>
        <v/>
      </c>
      <c r="CU1471" t="str">
        <f t="shared" si="445"/>
        <v/>
      </c>
      <c r="CV1471" t="str">
        <f t="shared" si="446"/>
        <v/>
      </c>
      <c r="CW1471" t="str">
        <f t="shared" si="447"/>
        <v/>
      </c>
      <c r="CX1471" t="str">
        <f t="shared" si="448"/>
        <v/>
      </c>
      <c r="CY1471" t="str">
        <f t="shared" si="449"/>
        <v/>
      </c>
      <c r="CZ1471" t="str">
        <f t="shared" si="450"/>
        <v/>
      </c>
      <c r="DA1471" t="str">
        <f t="shared" si="451"/>
        <v/>
      </c>
      <c r="DB1471" t="str">
        <f t="shared" si="452"/>
        <v/>
      </c>
      <c r="DC1471" t="str">
        <f t="shared" si="453"/>
        <v/>
      </c>
      <c r="DD1471" t="str">
        <f t="shared" si="454"/>
        <v/>
      </c>
      <c r="DE1471" t="str">
        <f t="shared" si="455"/>
        <v/>
      </c>
      <c r="DF1471" t="str">
        <f t="shared" si="456"/>
        <v/>
      </c>
      <c r="DG1471" t="str">
        <f t="shared" si="457"/>
        <v/>
      </c>
      <c r="DH1471" t="str">
        <f t="shared" si="458"/>
        <v/>
      </c>
      <c r="DI1471" t="str">
        <f t="shared" si="459"/>
        <v/>
      </c>
      <c r="DJ1471" t="str">
        <f t="shared" si="460"/>
        <v/>
      </c>
      <c r="DK1471" t="str">
        <f t="shared" si="461"/>
        <v/>
      </c>
      <c r="DL1471" t="str">
        <f t="shared" si="462"/>
        <v/>
      </c>
      <c r="DM1471" t="str">
        <f t="shared" si="463"/>
        <v/>
      </c>
      <c r="DN1471" t="str">
        <f t="shared" si="464"/>
        <v/>
      </c>
      <c r="DO1471" t="str">
        <f t="shared" si="465"/>
        <v/>
      </c>
      <c r="DP1471" t="str">
        <f t="shared" si="466"/>
        <v/>
      </c>
      <c r="DQ1471" t="str">
        <f t="shared" si="467"/>
        <v/>
      </c>
      <c r="DR1471" t="str">
        <f t="shared" si="468"/>
        <v/>
      </c>
      <c r="DS1471" t="str">
        <f t="shared" si="469"/>
        <v/>
      </c>
      <c r="DT1471" t="str">
        <f t="shared" si="470"/>
        <v/>
      </c>
      <c r="DU1471" t="str">
        <f t="shared" si="471"/>
        <v/>
      </c>
      <c r="DV1471" t="str">
        <f t="shared" si="472"/>
        <v/>
      </c>
      <c r="DW1471" t="str">
        <f t="shared" si="473"/>
        <v/>
      </c>
      <c r="DX1471" t="str">
        <f t="shared" si="474"/>
        <v/>
      </c>
      <c r="DY1471" t="str">
        <f t="shared" si="475"/>
        <v/>
      </c>
      <c r="DZ1471" t="str">
        <f t="shared" si="476"/>
        <v/>
      </c>
      <c r="EA1471" t="str">
        <f t="shared" si="477"/>
        <v/>
      </c>
      <c r="EB1471" t="str">
        <f t="shared" si="478"/>
        <v/>
      </c>
      <c r="EC1471" t="str">
        <f t="shared" si="479"/>
        <v/>
      </c>
      <c r="ED1471" t="str">
        <f t="shared" si="480"/>
        <v/>
      </c>
      <c r="EE1471" t="str">
        <f t="shared" si="481"/>
        <v/>
      </c>
      <c r="EF1471" t="str">
        <f t="shared" si="482"/>
        <v/>
      </c>
      <c r="EG1471" t="str">
        <f t="shared" si="483"/>
        <v/>
      </c>
      <c r="EH1471" t="str">
        <f t="shared" si="484"/>
        <v/>
      </c>
      <c r="EI1471" t="str">
        <f t="shared" si="485"/>
        <v/>
      </c>
      <c r="EJ1471" t="str">
        <f t="shared" si="486"/>
        <v/>
      </c>
      <c r="EK1471" t="str">
        <f t="shared" si="487"/>
        <v/>
      </c>
      <c r="EL1471" t="str">
        <f t="shared" si="488"/>
        <v/>
      </c>
      <c r="EM1471" t="str">
        <f t="shared" si="489"/>
        <v/>
      </c>
      <c r="EN1471" t="str">
        <f t="shared" si="490"/>
        <v/>
      </c>
    </row>
    <row r="1472" spans="91:144">
      <c r="CM1472" t="str">
        <f t="shared" si="437"/>
        <v/>
      </c>
      <c r="CN1472" t="str">
        <f t="shared" si="438"/>
        <v/>
      </c>
      <c r="CO1472" t="str">
        <f t="shared" si="439"/>
        <v/>
      </c>
      <c r="CP1472" t="str">
        <f t="shared" si="440"/>
        <v/>
      </c>
      <c r="CQ1472" t="str">
        <f t="shared" si="441"/>
        <v/>
      </c>
      <c r="CR1472" t="str">
        <f t="shared" si="442"/>
        <v/>
      </c>
      <c r="CS1472" t="str">
        <f t="shared" si="443"/>
        <v/>
      </c>
      <c r="CT1472" t="str">
        <f t="shared" si="444"/>
        <v/>
      </c>
      <c r="CU1472" t="str">
        <f t="shared" si="445"/>
        <v/>
      </c>
      <c r="CV1472" t="str">
        <f t="shared" si="446"/>
        <v/>
      </c>
      <c r="CW1472" t="str">
        <f t="shared" si="447"/>
        <v/>
      </c>
      <c r="CX1472" t="str">
        <f t="shared" si="448"/>
        <v/>
      </c>
      <c r="CY1472" t="str">
        <f t="shared" si="449"/>
        <v/>
      </c>
      <c r="CZ1472" t="str">
        <f t="shared" si="450"/>
        <v/>
      </c>
      <c r="DA1472" t="str">
        <f t="shared" si="451"/>
        <v/>
      </c>
      <c r="DB1472" t="str">
        <f t="shared" si="452"/>
        <v/>
      </c>
      <c r="DC1472" t="str">
        <f t="shared" si="453"/>
        <v/>
      </c>
      <c r="DD1472" t="str">
        <f t="shared" si="454"/>
        <v/>
      </c>
      <c r="DE1472" t="str">
        <f t="shared" si="455"/>
        <v/>
      </c>
      <c r="DF1472" t="str">
        <f t="shared" si="456"/>
        <v/>
      </c>
      <c r="DG1472" t="str">
        <f t="shared" si="457"/>
        <v/>
      </c>
      <c r="DH1472" t="str">
        <f t="shared" si="458"/>
        <v/>
      </c>
      <c r="DI1472" t="str">
        <f t="shared" si="459"/>
        <v/>
      </c>
      <c r="DJ1472" t="str">
        <f t="shared" si="460"/>
        <v/>
      </c>
      <c r="DK1472" t="str">
        <f t="shared" si="461"/>
        <v/>
      </c>
      <c r="DL1472" t="str">
        <f t="shared" si="462"/>
        <v/>
      </c>
      <c r="DM1472" t="str">
        <f t="shared" si="463"/>
        <v/>
      </c>
      <c r="DN1472" t="str">
        <f t="shared" si="464"/>
        <v/>
      </c>
      <c r="DO1472" t="str">
        <f t="shared" si="465"/>
        <v/>
      </c>
      <c r="DP1472" t="str">
        <f t="shared" si="466"/>
        <v/>
      </c>
      <c r="DQ1472" t="str">
        <f t="shared" si="467"/>
        <v/>
      </c>
      <c r="DR1472" t="str">
        <f t="shared" si="468"/>
        <v/>
      </c>
      <c r="DS1472" t="str">
        <f t="shared" si="469"/>
        <v/>
      </c>
      <c r="DT1472" t="str">
        <f t="shared" si="470"/>
        <v/>
      </c>
      <c r="DU1472" t="str">
        <f t="shared" si="471"/>
        <v/>
      </c>
      <c r="DV1472" t="str">
        <f t="shared" si="472"/>
        <v/>
      </c>
      <c r="DW1472" t="str">
        <f t="shared" si="473"/>
        <v/>
      </c>
      <c r="DX1472" t="str">
        <f t="shared" si="474"/>
        <v/>
      </c>
      <c r="DY1472" t="str">
        <f t="shared" si="475"/>
        <v/>
      </c>
      <c r="DZ1472" t="str">
        <f t="shared" si="476"/>
        <v/>
      </c>
      <c r="EA1472" t="str">
        <f t="shared" si="477"/>
        <v/>
      </c>
      <c r="EB1472" t="str">
        <f t="shared" si="478"/>
        <v/>
      </c>
      <c r="EC1472" t="str">
        <f t="shared" si="479"/>
        <v/>
      </c>
      <c r="ED1472" t="str">
        <f t="shared" si="480"/>
        <v/>
      </c>
      <c r="EE1472" t="str">
        <f t="shared" si="481"/>
        <v/>
      </c>
      <c r="EF1472" t="str">
        <f t="shared" si="482"/>
        <v/>
      </c>
      <c r="EG1472" t="str">
        <f t="shared" si="483"/>
        <v/>
      </c>
      <c r="EH1472" t="str">
        <f t="shared" si="484"/>
        <v/>
      </c>
      <c r="EI1472" t="str">
        <f t="shared" si="485"/>
        <v/>
      </c>
      <c r="EJ1472" t="str">
        <f t="shared" si="486"/>
        <v/>
      </c>
      <c r="EK1472" t="str">
        <f t="shared" si="487"/>
        <v/>
      </c>
      <c r="EL1472" t="str">
        <f t="shared" si="488"/>
        <v/>
      </c>
      <c r="EM1472" t="str">
        <f t="shared" si="489"/>
        <v/>
      </c>
      <c r="EN1472" t="str">
        <f t="shared" si="490"/>
        <v/>
      </c>
    </row>
    <row r="1473" spans="91:144">
      <c r="CM1473" t="str">
        <f t="shared" si="437"/>
        <v/>
      </c>
      <c r="CN1473" t="str">
        <f t="shared" si="438"/>
        <v/>
      </c>
      <c r="CO1473" t="str">
        <f t="shared" si="439"/>
        <v/>
      </c>
      <c r="CP1473" t="str">
        <f t="shared" si="440"/>
        <v/>
      </c>
      <c r="CQ1473" t="str">
        <f t="shared" si="441"/>
        <v/>
      </c>
      <c r="CR1473" t="str">
        <f t="shared" si="442"/>
        <v/>
      </c>
      <c r="CS1473" t="str">
        <f t="shared" si="443"/>
        <v/>
      </c>
      <c r="CT1473" t="str">
        <f t="shared" si="444"/>
        <v/>
      </c>
      <c r="CU1473" t="str">
        <f t="shared" si="445"/>
        <v/>
      </c>
      <c r="CV1473" t="str">
        <f t="shared" si="446"/>
        <v/>
      </c>
      <c r="CW1473" t="str">
        <f t="shared" si="447"/>
        <v/>
      </c>
      <c r="CX1473" t="str">
        <f t="shared" si="448"/>
        <v/>
      </c>
      <c r="CY1473" t="str">
        <f t="shared" si="449"/>
        <v/>
      </c>
      <c r="CZ1473" t="str">
        <f t="shared" si="450"/>
        <v/>
      </c>
      <c r="DA1473" t="str">
        <f t="shared" si="451"/>
        <v/>
      </c>
      <c r="DB1473" t="str">
        <f t="shared" si="452"/>
        <v/>
      </c>
      <c r="DC1473" t="str">
        <f t="shared" si="453"/>
        <v/>
      </c>
      <c r="DD1473" t="str">
        <f t="shared" si="454"/>
        <v/>
      </c>
      <c r="DE1473" t="str">
        <f t="shared" si="455"/>
        <v/>
      </c>
      <c r="DF1473" t="str">
        <f t="shared" si="456"/>
        <v/>
      </c>
      <c r="DG1473" t="str">
        <f t="shared" si="457"/>
        <v/>
      </c>
      <c r="DH1473" t="str">
        <f t="shared" si="458"/>
        <v/>
      </c>
      <c r="DI1473" t="str">
        <f t="shared" si="459"/>
        <v/>
      </c>
      <c r="DJ1473" t="str">
        <f t="shared" si="460"/>
        <v/>
      </c>
      <c r="DK1473" t="str">
        <f t="shared" si="461"/>
        <v/>
      </c>
      <c r="DL1473" t="str">
        <f t="shared" si="462"/>
        <v/>
      </c>
      <c r="DM1473" t="str">
        <f t="shared" si="463"/>
        <v/>
      </c>
      <c r="DN1473" t="str">
        <f t="shared" si="464"/>
        <v/>
      </c>
      <c r="DO1473" t="str">
        <f t="shared" si="465"/>
        <v/>
      </c>
      <c r="DP1473" t="str">
        <f t="shared" si="466"/>
        <v/>
      </c>
      <c r="DQ1473" t="str">
        <f t="shared" si="467"/>
        <v/>
      </c>
      <c r="DR1473" t="str">
        <f t="shared" si="468"/>
        <v/>
      </c>
      <c r="DS1473" t="str">
        <f t="shared" si="469"/>
        <v/>
      </c>
      <c r="DT1473" t="str">
        <f t="shared" si="470"/>
        <v/>
      </c>
      <c r="DU1473" t="str">
        <f t="shared" si="471"/>
        <v/>
      </c>
      <c r="DV1473" t="str">
        <f t="shared" si="472"/>
        <v/>
      </c>
      <c r="DW1473" t="str">
        <f t="shared" si="473"/>
        <v/>
      </c>
      <c r="DX1473" t="str">
        <f t="shared" si="474"/>
        <v/>
      </c>
      <c r="DY1473" t="str">
        <f t="shared" si="475"/>
        <v/>
      </c>
      <c r="DZ1473" t="str">
        <f t="shared" si="476"/>
        <v/>
      </c>
      <c r="EA1473" t="str">
        <f t="shared" si="477"/>
        <v/>
      </c>
      <c r="EB1473" t="str">
        <f t="shared" si="478"/>
        <v/>
      </c>
      <c r="EC1473" t="str">
        <f t="shared" si="479"/>
        <v/>
      </c>
      <c r="ED1473" t="str">
        <f t="shared" si="480"/>
        <v/>
      </c>
      <c r="EE1473" t="str">
        <f t="shared" si="481"/>
        <v/>
      </c>
      <c r="EF1473" t="str">
        <f t="shared" si="482"/>
        <v/>
      </c>
      <c r="EG1473" t="str">
        <f t="shared" si="483"/>
        <v/>
      </c>
      <c r="EH1473" t="str">
        <f t="shared" si="484"/>
        <v/>
      </c>
      <c r="EI1473" t="str">
        <f t="shared" si="485"/>
        <v/>
      </c>
      <c r="EJ1473" t="str">
        <f t="shared" si="486"/>
        <v/>
      </c>
      <c r="EK1473" t="str">
        <f t="shared" si="487"/>
        <v/>
      </c>
      <c r="EL1473" t="str">
        <f t="shared" si="488"/>
        <v/>
      </c>
      <c r="EM1473" t="str">
        <f t="shared" si="489"/>
        <v/>
      </c>
      <c r="EN1473" t="str">
        <f t="shared" si="490"/>
        <v/>
      </c>
    </row>
    <row r="1474" spans="91:144">
      <c r="CM1474" t="str">
        <f t="shared" si="437"/>
        <v/>
      </c>
      <c r="CN1474" t="str">
        <f t="shared" si="438"/>
        <v/>
      </c>
      <c r="CO1474" t="str">
        <f t="shared" si="439"/>
        <v/>
      </c>
      <c r="CP1474" t="str">
        <f t="shared" si="440"/>
        <v/>
      </c>
      <c r="CQ1474" t="str">
        <f t="shared" si="441"/>
        <v/>
      </c>
      <c r="CR1474" t="str">
        <f t="shared" si="442"/>
        <v/>
      </c>
      <c r="CS1474" t="str">
        <f t="shared" si="443"/>
        <v/>
      </c>
      <c r="CT1474" t="str">
        <f t="shared" si="444"/>
        <v/>
      </c>
      <c r="CU1474" t="str">
        <f t="shared" si="445"/>
        <v/>
      </c>
      <c r="CV1474" t="str">
        <f t="shared" si="446"/>
        <v/>
      </c>
      <c r="CW1474" t="str">
        <f t="shared" si="447"/>
        <v/>
      </c>
      <c r="CX1474" t="str">
        <f t="shared" si="448"/>
        <v/>
      </c>
      <c r="CY1474" t="str">
        <f t="shared" si="449"/>
        <v/>
      </c>
      <c r="CZ1474" t="str">
        <f t="shared" si="450"/>
        <v/>
      </c>
      <c r="DA1474" t="str">
        <f t="shared" si="451"/>
        <v/>
      </c>
      <c r="DB1474" t="str">
        <f t="shared" si="452"/>
        <v/>
      </c>
      <c r="DC1474" t="str">
        <f t="shared" si="453"/>
        <v/>
      </c>
      <c r="DD1474" t="str">
        <f t="shared" si="454"/>
        <v/>
      </c>
      <c r="DE1474" t="str">
        <f t="shared" si="455"/>
        <v/>
      </c>
      <c r="DF1474" t="str">
        <f t="shared" si="456"/>
        <v/>
      </c>
      <c r="DG1474" t="str">
        <f t="shared" si="457"/>
        <v/>
      </c>
      <c r="DH1474" t="str">
        <f t="shared" si="458"/>
        <v/>
      </c>
      <c r="DI1474" t="str">
        <f t="shared" si="459"/>
        <v/>
      </c>
      <c r="DJ1474" t="str">
        <f t="shared" si="460"/>
        <v/>
      </c>
      <c r="DK1474" t="str">
        <f t="shared" si="461"/>
        <v/>
      </c>
      <c r="DL1474" t="str">
        <f t="shared" si="462"/>
        <v/>
      </c>
      <c r="DM1474" t="str">
        <f t="shared" si="463"/>
        <v/>
      </c>
      <c r="DN1474" t="str">
        <f t="shared" si="464"/>
        <v/>
      </c>
      <c r="DO1474" t="str">
        <f t="shared" si="465"/>
        <v/>
      </c>
      <c r="DP1474" t="str">
        <f t="shared" si="466"/>
        <v/>
      </c>
      <c r="DQ1474" t="str">
        <f t="shared" si="467"/>
        <v/>
      </c>
      <c r="DR1474" t="str">
        <f t="shared" si="468"/>
        <v/>
      </c>
      <c r="DS1474" t="str">
        <f t="shared" si="469"/>
        <v/>
      </c>
      <c r="DT1474" t="str">
        <f t="shared" si="470"/>
        <v/>
      </c>
      <c r="DU1474" t="str">
        <f t="shared" si="471"/>
        <v/>
      </c>
      <c r="DV1474" t="str">
        <f t="shared" si="472"/>
        <v/>
      </c>
      <c r="DW1474" t="str">
        <f t="shared" si="473"/>
        <v/>
      </c>
      <c r="DX1474" t="str">
        <f t="shared" si="474"/>
        <v/>
      </c>
      <c r="DY1474" t="str">
        <f t="shared" si="475"/>
        <v/>
      </c>
      <c r="DZ1474" t="str">
        <f t="shared" si="476"/>
        <v/>
      </c>
      <c r="EA1474" t="str">
        <f t="shared" si="477"/>
        <v/>
      </c>
      <c r="EB1474" t="str">
        <f t="shared" si="478"/>
        <v/>
      </c>
      <c r="EC1474" t="str">
        <f t="shared" si="479"/>
        <v/>
      </c>
      <c r="ED1474" t="str">
        <f t="shared" si="480"/>
        <v/>
      </c>
      <c r="EE1474" t="str">
        <f t="shared" si="481"/>
        <v/>
      </c>
      <c r="EF1474" t="str">
        <f t="shared" si="482"/>
        <v/>
      </c>
      <c r="EG1474" t="str">
        <f t="shared" si="483"/>
        <v/>
      </c>
      <c r="EH1474" t="str">
        <f t="shared" si="484"/>
        <v/>
      </c>
      <c r="EI1474" t="str">
        <f t="shared" si="485"/>
        <v/>
      </c>
      <c r="EJ1474" t="str">
        <f t="shared" si="486"/>
        <v/>
      </c>
      <c r="EK1474" t="str">
        <f t="shared" si="487"/>
        <v/>
      </c>
      <c r="EL1474" t="str">
        <f t="shared" si="488"/>
        <v/>
      </c>
      <c r="EM1474" t="str">
        <f t="shared" si="489"/>
        <v/>
      </c>
      <c r="EN1474" t="str">
        <f t="shared" si="490"/>
        <v/>
      </c>
    </row>
    <row r="1475" spans="91:144">
      <c r="CM1475" t="str">
        <f t="shared" si="437"/>
        <v/>
      </c>
      <c r="CN1475" t="str">
        <f t="shared" si="438"/>
        <v/>
      </c>
      <c r="CO1475" t="str">
        <f t="shared" si="439"/>
        <v/>
      </c>
      <c r="CP1475" t="str">
        <f t="shared" si="440"/>
        <v/>
      </c>
      <c r="CQ1475" t="str">
        <f t="shared" si="441"/>
        <v/>
      </c>
      <c r="CR1475" t="str">
        <f t="shared" si="442"/>
        <v/>
      </c>
      <c r="CS1475" t="str">
        <f t="shared" si="443"/>
        <v/>
      </c>
      <c r="CT1475" t="str">
        <f t="shared" si="444"/>
        <v/>
      </c>
      <c r="CU1475" t="str">
        <f t="shared" si="445"/>
        <v/>
      </c>
      <c r="CV1475" t="str">
        <f t="shared" si="446"/>
        <v/>
      </c>
      <c r="CW1475" t="str">
        <f t="shared" si="447"/>
        <v/>
      </c>
      <c r="CX1475" t="str">
        <f t="shared" si="448"/>
        <v/>
      </c>
      <c r="CY1475" t="str">
        <f t="shared" si="449"/>
        <v/>
      </c>
      <c r="CZ1475" t="str">
        <f t="shared" si="450"/>
        <v/>
      </c>
      <c r="DA1475" t="str">
        <f t="shared" si="451"/>
        <v/>
      </c>
      <c r="DB1475" t="str">
        <f t="shared" si="452"/>
        <v/>
      </c>
      <c r="DC1475" t="str">
        <f t="shared" si="453"/>
        <v/>
      </c>
      <c r="DD1475" t="str">
        <f t="shared" si="454"/>
        <v/>
      </c>
      <c r="DE1475" t="str">
        <f t="shared" si="455"/>
        <v/>
      </c>
      <c r="DF1475" t="str">
        <f t="shared" si="456"/>
        <v/>
      </c>
      <c r="DG1475" t="str">
        <f t="shared" si="457"/>
        <v/>
      </c>
      <c r="DH1475" t="str">
        <f t="shared" si="458"/>
        <v/>
      </c>
      <c r="DI1475" t="str">
        <f t="shared" si="459"/>
        <v/>
      </c>
      <c r="DJ1475" t="str">
        <f t="shared" si="460"/>
        <v/>
      </c>
      <c r="DK1475" t="str">
        <f t="shared" si="461"/>
        <v/>
      </c>
      <c r="DL1475" t="str">
        <f t="shared" si="462"/>
        <v/>
      </c>
      <c r="DM1475" t="str">
        <f t="shared" si="463"/>
        <v/>
      </c>
      <c r="DN1475" t="str">
        <f t="shared" si="464"/>
        <v/>
      </c>
      <c r="DO1475" t="str">
        <f t="shared" si="465"/>
        <v/>
      </c>
      <c r="DP1475" t="str">
        <f t="shared" si="466"/>
        <v/>
      </c>
      <c r="DQ1475" t="str">
        <f t="shared" si="467"/>
        <v/>
      </c>
      <c r="DR1475" t="str">
        <f t="shared" si="468"/>
        <v/>
      </c>
      <c r="DS1475" t="str">
        <f t="shared" si="469"/>
        <v/>
      </c>
      <c r="DT1475" t="str">
        <f t="shared" si="470"/>
        <v/>
      </c>
      <c r="DU1475" t="str">
        <f t="shared" si="471"/>
        <v/>
      </c>
      <c r="DV1475" t="str">
        <f t="shared" si="472"/>
        <v/>
      </c>
      <c r="DW1475" t="str">
        <f t="shared" si="473"/>
        <v/>
      </c>
      <c r="DX1475" t="str">
        <f t="shared" si="474"/>
        <v/>
      </c>
      <c r="DY1475" t="str">
        <f t="shared" si="475"/>
        <v/>
      </c>
      <c r="DZ1475" t="str">
        <f t="shared" si="476"/>
        <v/>
      </c>
      <c r="EA1475" t="str">
        <f t="shared" si="477"/>
        <v/>
      </c>
      <c r="EB1475" t="str">
        <f t="shared" si="478"/>
        <v/>
      </c>
      <c r="EC1475" t="str">
        <f t="shared" si="479"/>
        <v/>
      </c>
      <c r="ED1475" t="str">
        <f t="shared" si="480"/>
        <v/>
      </c>
      <c r="EE1475" t="str">
        <f t="shared" si="481"/>
        <v/>
      </c>
      <c r="EF1475" t="str">
        <f t="shared" si="482"/>
        <v/>
      </c>
      <c r="EG1475" t="str">
        <f t="shared" si="483"/>
        <v/>
      </c>
      <c r="EH1475" t="str">
        <f t="shared" si="484"/>
        <v/>
      </c>
      <c r="EI1475" t="str">
        <f t="shared" si="485"/>
        <v/>
      </c>
      <c r="EJ1475" t="str">
        <f t="shared" si="486"/>
        <v/>
      </c>
      <c r="EK1475" t="str">
        <f t="shared" si="487"/>
        <v/>
      </c>
      <c r="EL1475" t="str">
        <f t="shared" si="488"/>
        <v/>
      </c>
      <c r="EM1475" t="str">
        <f t="shared" si="489"/>
        <v/>
      </c>
      <c r="EN1475" t="str">
        <f t="shared" si="490"/>
        <v/>
      </c>
    </row>
    <row r="1476" spans="91:144">
      <c r="CM1476" t="str">
        <f t="shared" si="437"/>
        <v/>
      </c>
      <c r="CN1476" t="str">
        <f t="shared" si="438"/>
        <v/>
      </c>
      <c r="CO1476" t="str">
        <f t="shared" si="439"/>
        <v/>
      </c>
      <c r="CP1476" t="str">
        <f t="shared" si="440"/>
        <v/>
      </c>
      <c r="CQ1476" t="str">
        <f t="shared" si="441"/>
        <v/>
      </c>
      <c r="CR1476" t="str">
        <f t="shared" si="442"/>
        <v/>
      </c>
      <c r="CS1476" t="str">
        <f t="shared" si="443"/>
        <v/>
      </c>
      <c r="CT1476" t="str">
        <f t="shared" si="444"/>
        <v/>
      </c>
      <c r="CU1476" t="str">
        <f t="shared" si="445"/>
        <v/>
      </c>
      <c r="CV1476" t="str">
        <f t="shared" si="446"/>
        <v/>
      </c>
      <c r="CW1476" t="str">
        <f t="shared" si="447"/>
        <v/>
      </c>
      <c r="CX1476" t="str">
        <f t="shared" si="448"/>
        <v/>
      </c>
      <c r="CY1476" t="str">
        <f t="shared" si="449"/>
        <v/>
      </c>
      <c r="CZ1476" t="str">
        <f t="shared" si="450"/>
        <v/>
      </c>
      <c r="DA1476" t="str">
        <f t="shared" si="451"/>
        <v/>
      </c>
      <c r="DB1476" t="str">
        <f t="shared" si="452"/>
        <v/>
      </c>
      <c r="DC1476" t="str">
        <f t="shared" si="453"/>
        <v/>
      </c>
      <c r="DD1476" t="str">
        <f t="shared" si="454"/>
        <v/>
      </c>
      <c r="DE1476" t="str">
        <f t="shared" si="455"/>
        <v/>
      </c>
      <c r="DF1476" t="str">
        <f t="shared" si="456"/>
        <v/>
      </c>
      <c r="DG1476" t="str">
        <f t="shared" si="457"/>
        <v/>
      </c>
      <c r="DH1476" t="str">
        <f t="shared" si="458"/>
        <v/>
      </c>
      <c r="DI1476" t="str">
        <f t="shared" si="459"/>
        <v/>
      </c>
      <c r="DJ1476" t="str">
        <f t="shared" si="460"/>
        <v/>
      </c>
      <c r="DK1476" t="str">
        <f t="shared" si="461"/>
        <v/>
      </c>
      <c r="DL1476" t="str">
        <f t="shared" si="462"/>
        <v/>
      </c>
      <c r="DM1476" t="str">
        <f t="shared" si="463"/>
        <v/>
      </c>
      <c r="DN1476" t="str">
        <f t="shared" si="464"/>
        <v/>
      </c>
      <c r="DO1476" t="str">
        <f t="shared" si="465"/>
        <v/>
      </c>
      <c r="DP1476" t="str">
        <f t="shared" si="466"/>
        <v/>
      </c>
      <c r="DQ1476" t="str">
        <f t="shared" si="467"/>
        <v/>
      </c>
      <c r="DR1476" t="str">
        <f t="shared" si="468"/>
        <v/>
      </c>
      <c r="DS1476" t="str">
        <f t="shared" si="469"/>
        <v/>
      </c>
      <c r="DT1476" t="str">
        <f t="shared" si="470"/>
        <v/>
      </c>
      <c r="DU1476" t="str">
        <f t="shared" si="471"/>
        <v/>
      </c>
      <c r="DV1476" t="str">
        <f t="shared" si="472"/>
        <v/>
      </c>
      <c r="DW1476" t="str">
        <f t="shared" si="473"/>
        <v/>
      </c>
      <c r="DX1476" t="str">
        <f t="shared" si="474"/>
        <v/>
      </c>
      <c r="DY1476" t="str">
        <f t="shared" si="475"/>
        <v/>
      </c>
      <c r="DZ1476" t="str">
        <f t="shared" si="476"/>
        <v/>
      </c>
      <c r="EA1476" t="str">
        <f t="shared" si="477"/>
        <v/>
      </c>
      <c r="EB1476" t="str">
        <f t="shared" si="478"/>
        <v/>
      </c>
      <c r="EC1476" t="str">
        <f t="shared" si="479"/>
        <v/>
      </c>
      <c r="ED1476" t="str">
        <f t="shared" si="480"/>
        <v/>
      </c>
      <c r="EE1476" t="str">
        <f t="shared" si="481"/>
        <v/>
      </c>
      <c r="EF1476" t="str">
        <f t="shared" si="482"/>
        <v/>
      </c>
      <c r="EG1476" t="str">
        <f t="shared" si="483"/>
        <v/>
      </c>
      <c r="EH1476" t="str">
        <f t="shared" si="484"/>
        <v/>
      </c>
      <c r="EI1476" t="str">
        <f t="shared" si="485"/>
        <v/>
      </c>
      <c r="EJ1476" t="str">
        <f t="shared" si="486"/>
        <v/>
      </c>
      <c r="EK1476" t="str">
        <f t="shared" si="487"/>
        <v/>
      </c>
      <c r="EL1476" t="str">
        <f t="shared" si="488"/>
        <v/>
      </c>
      <c r="EM1476" t="str">
        <f t="shared" si="489"/>
        <v/>
      </c>
      <c r="EN1476" t="str">
        <f t="shared" si="490"/>
        <v/>
      </c>
    </row>
    <row r="1477" spans="91:144">
      <c r="CM1477" t="str">
        <f t="shared" si="437"/>
        <v/>
      </c>
      <c r="CN1477" t="str">
        <f t="shared" si="438"/>
        <v/>
      </c>
      <c r="CO1477" t="str">
        <f t="shared" si="439"/>
        <v/>
      </c>
      <c r="CP1477" t="str">
        <f t="shared" si="440"/>
        <v/>
      </c>
      <c r="CQ1477" t="str">
        <f t="shared" si="441"/>
        <v/>
      </c>
      <c r="CR1477" t="str">
        <f t="shared" si="442"/>
        <v/>
      </c>
      <c r="CS1477" t="str">
        <f t="shared" si="443"/>
        <v/>
      </c>
      <c r="CT1477" t="str">
        <f t="shared" si="444"/>
        <v/>
      </c>
      <c r="CU1477" t="str">
        <f t="shared" si="445"/>
        <v/>
      </c>
      <c r="CV1477" t="str">
        <f t="shared" si="446"/>
        <v/>
      </c>
      <c r="CW1477" t="str">
        <f t="shared" si="447"/>
        <v/>
      </c>
      <c r="CX1477" t="str">
        <f t="shared" si="448"/>
        <v/>
      </c>
      <c r="CY1477" t="str">
        <f t="shared" si="449"/>
        <v/>
      </c>
      <c r="CZ1477" t="str">
        <f t="shared" si="450"/>
        <v/>
      </c>
      <c r="DA1477" t="str">
        <f t="shared" si="451"/>
        <v/>
      </c>
      <c r="DB1477" t="str">
        <f t="shared" si="452"/>
        <v/>
      </c>
      <c r="DC1477" t="str">
        <f t="shared" si="453"/>
        <v/>
      </c>
      <c r="DD1477" t="str">
        <f t="shared" si="454"/>
        <v/>
      </c>
      <c r="DE1477" t="str">
        <f t="shared" si="455"/>
        <v/>
      </c>
      <c r="DF1477" t="str">
        <f t="shared" si="456"/>
        <v/>
      </c>
      <c r="DG1477" t="str">
        <f t="shared" si="457"/>
        <v/>
      </c>
      <c r="DH1477" t="str">
        <f t="shared" si="458"/>
        <v/>
      </c>
      <c r="DI1477" t="str">
        <f t="shared" si="459"/>
        <v/>
      </c>
      <c r="DJ1477" t="str">
        <f t="shared" si="460"/>
        <v/>
      </c>
      <c r="DK1477" t="str">
        <f t="shared" si="461"/>
        <v/>
      </c>
      <c r="DL1477" t="str">
        <f t="shared" si="462"/>
        <v/>
      </c>
      <c r="DM1477" t="str">
        <f t="shared" si="463"/>
        <v/>
      </c>
      <c r="DN1477" t="str">
        <f t="shared" si="464"/>
        <v/>
      </c>
      <c r="DO1477" t="str">
        <f t="shared" si="465"/>
        <v/>
      </c>
      <c r="DP1477" t="str">
        <f t="shared" si="466"/>
        <v/>
      </c>
      <c r="DQ1477" t="str">
        <f t="shared" si="467"/>
        <v/>
      </c>
      <c r="DR1477" t="str">
        <f t="shared" si="468"/>
        <v/>
      </c>
      <c r="DS1477" t="str">
        <f t="shared" si="469"/>
        <v/>
      </c>
      <c r="DT1477" t="str">
        <f t="shared" si="470"/>
        <v/>
      </c>
      <c r="DU1477" t="str">
        <f t="shared" si="471"/>
        <v/>
      </c>
      <c r="DV1477" t="str">
        <f t="shared" si="472"/>
        <v/>
      </c>
      <c r="DW1477" t="str">
        <f t="shared" si="473"/>
        <v/>
      </c>
      <c r="DX1477" t="str">
        <f t="shared" si="474"/>
        <v/>
      </c>
      <c r="DY1477" t="str">
        <f t="shared" si="475"/>
        <v/>
      </c>
      <c r="DZ1477" t="str">
        <f t="shared" si="476"/>
        <v/>
      </c>
      <c r="EA1477" t="str">
        <f t="shared" si="477"/>
        <v/>
      </c>
      <c r="EB1477" t="str">
        <f t="shared" si="478"/>
        <v/>
      </c>
      <c r="EC1477" t="str">
        <f t="shared" si="479"/>
        <v/>
      </c>
      <c r="ED1477" t="str">
        <f t="shared" si="480"/>
        <v/>
      </c>
      <c r="EE1477" t="str">
        <f t="shared" si="481"/>
        <v/>
      </c>
      <c r="EF1477" t="str">
        <f t="shared" si="482"/>
        <v/>
      </c>
      <c r="EG1477" t="str">
        <f t="shared" si="483"/>
        <v/>
      </c>
      <c r="EH1477" t="str">
        <f t="shared" si="484"/>
        <v/>
      </c>
      <c r="EI1477" t="str">
        <f t="shared" si="485"/>
        <v/>
      </c>
      <c r="EJ1477" t="str">
        <f t="shared" si="486"/>
        <v/>
      </c>
      <c r="EK1477" t="str">
        <f t="shared" si="487"/>
        <v/>
      </c>
      <c r="EL1477" t="str">
        <f t="shared" si="488"/>
        <v/>
      </c>
      <c r="EM1477" t="str">
        <f t="shared" si="489"/>
        <v/>
      </c>
      <c r="EN1477" t="str">
        <f t="shared" si="490"/>
        <v/>
      </c>
    </row>
    <row r="1478" spans="91:144">
      <c r="CM1478" t="str">
        <f t="shared" si="437"/>
        <v/>
      </c>
      <c r="CN1478" t="str">
        <f t="shared" si="438"/>
        <v/>
      </c>
      <c r="CO1478" t="str">
        <f t="shared" si="439"/>
        <v/>
      </c>
      <c r="CP1478" t="str">
        <f t="shared" si="440"/>
        <v/>
      </c>
      <c r="CQ1478" t="str">
        <f t="shared" si="441"/>
        <v/>
      </c>
      <c r="CR1478" t="str">
        <f t="shared" si="442"/>
        <v/>
      </c>
      <c r="CS1478" t="str">
        <f t="shared" si="443"/>
        <v/>
      </c>
      <c r="CT1478" t="str">
        <f t="shared" si="444"/>
        <v/>
      </c>
      <c r="CU1478" t="str">
        <f t="shared" si="445"/>
        <v/>
      </c>
      <c r="CV1478" t="str">
        <f t="shared" si="446"/>
        <v/>
      </c>
      <c r="CW1478" t="str">
        <f t="shared" si="447"/>
        <v/>
      </c>
      <c r="CX1478" t="str">
        <f t="shared" si="448"/>
        <v/>
      </c>
      <c r="CY1478" t="str">
        <f t="shared" si="449"/>
        <v/>
      </c>
      <c r="CZ1478" t="str">
        <f t="shared" si="450"/>
        <v/>
      </c>
      <c r="DA1478" t="str">
        <f t="shared" si="451"/>
        <v/>
      </c>
      <c r="DB1478" t="str">
        <f t="shared" si="452"/>
        <v/>
      </c>
      <c r="DC1478" t="str">
        <f t="shared" si="453"/>
        <v/>
      </c>
      <c r="DD1478" t="str">
        <f t="shared" si="454"/>
        <v/>
      </c>
      <c r="DE1478" t="str">
        <f t="shared" si="455"/>
        <v/>
      </c>
      <c r="DF1478" t="str">
        <f t="shared" si="456"/>
        <v/>
      </c>
      <c r="DG1478" t="str">
        <f t="shared" si="457"/>
        <v/>
      </c>
      <c r="DH1478" t="str">
        <f t="shared" si="458"/>
        <v/>
      </c>
      <c r="DI1478" t="str">
        <f t="shared" si="459"/>
        <v/>
      </c>
      <c r="DJ1478" t="str">
        <f t="shared" si="460"/>
        <v/>
      </c>
      <c r="DK1478" t="str">
        <f t="shared" si="461"/>
        <v/>
      </c>
      <c r="DL1478" t="str">
        <f t="shared" si="462"/>
        <v/>
      </c>
      <c r="DM1478" t="str">
        <f t="shared" si="463"/>
        <v/>
      </c>
      <c r="DN1478" t="str">
        <f t="shared" si="464"/>
        <v/>
      </c>
      <c r="DO1478" t="str">
        <f t="shared" si="465"/>
        <v/>
      </c>
      <c r="DP1478" t="str">
        <f t="shared" si="466"/>
        <v/>
      </c>
      <c r="DQ1478" t="str">
        <f t="shared" si="467"/>
        <v/>
      </c>
      <c r="DR1478" t="str">
        <f t="shared" si="468"/>
        <v/>
      </c>
      <c r="DS1478" t="str">
        <f t="shared" si="469"/>
        <v/>
      </c>
      <c r="DT1478" t="str">
        <f t="shared" si="470"/>
        <v/>
      </c>
      <c r="DU1478" t="str">
        <f t="shared" si="471"/>
        <v/>
      </c>
      <c r="DV1478" t="str">
        <f t="shared" si="472"/>
        <v/>
      </c>
      <c r="DW1478" t="str">
        <f t="shared" si="473"/>
        <v/>
      </c>
      <c r="DX1478" t="str">
        <f t="shared" si="474"/>
        <v/>
      </c>
      <c r="DY1478" t="str">
        <f t="shared" si="475"/>
        <v/>
      </c>
      <c r="DZ1478" t="str">
        <f t="shared" si="476"/>
        <v/>
      </c>
      <c r="EA1478" t="str">
        <f t="shared" si="477"/>
        <v/>
      </c>
      <c r="EB1478" t="str">
        <f t="shared" si="478"/>
        <v/>
      </c>
      <c r="EC1478" t="str">
        <f t="shared" si="479"/>
        <v/>
      </c>
      <c r="ED1478" t="str">
        <f t="shared" si="480"/>
        <v/>
      </c>
      <c r="EE1478" t="str">
        <f t="shared" si="481"/>
        <v/>
      </c>
      <c r="EF1478" t="str">
        <f t="shared" si="482"/>
        <v/>
      </c>
      <c r="EG1478" t="str">
        <f t="shared" si="483"/>
        <v/>
      </c>
      <c r="EH1478" t="str">
        <f t="shared" si="484"/>
        <v/>
      </c>
      <c r="EI1478" t="str">
        <f t="shared" si="485"/>
        <v/>
      </c>
      <c r="EJ1478" t="str">
        <f t="shared" si="486"/>
        <v/>
      </c>
      <c r="EK1478" t="str">
        <f t="shared" si="487"/>
        <v/>
      </c>
      <c r="EL1478" t="str">
        <f t="shared" si="488"/>
        <v/>
      </c>
      <c r="EM1478" t="str">
        <f t="shared" si="489"/>
        <v/>
      </c>
      <c r="EN1478" t="str">
        <f t="shared" si="490"/>
        <v/>
      </c>
    </row>
    <row r="1479" spans="91:144">
      <c r="CM1479" t="str">
        <f t="shared" si="437"/>
        <v/>
      </c>
      <c r="CN1479" t="str">
        <f t="shared" si="438"/>
        <v/>
      </c>
      <c r="CO1479" t="str">
        <f t="shared" si="439"/>
        <v/>
      </c>
      <c r="CP1479" t="str">
        <f t="shared" si="440"/>
        <v/>
      </c>
      <c r="CQ1479" t="str">
        <f t="shared" si="441"/>
        <v/>
      </c>
      <c r="CR1479" t="str">
        <f t="shared" si="442"/>
        <v/>
      </c>
      <c r="CS1479" t="str">
        <f t="shared" si="443"/>
        <v/>
      </c>
      <c r="CT1479" t="str">
        <f t="shared" si="444"/>
        <v/>
      </c>
      <c r="CU1479" t="str">
        <f t="shared" si="445"/>
        <v/>
      </c>
      <c r="CV1479" t="str">
        <f t="shared" si="446"/>
        <v/>
      </c>
      <c r="CW1479" t="str">
        <f t="shared" si="447"/>
        <v/>
      </c>
      <c r="CX1479" t="str">
        <f t="shared" si="448"/>
        <v/>
      </c>
      <c r="CY1479" t="str">
        <f t="shared" si="449"/>
        <v/>
      </c>
      <c r="CZ1479" t="str">
        <f t="shared" si="450"/>
        <v/>
      </c>
      <c r="DA1479" t="str">
        <f t="shared" si="451"/>
        <v/>
      </c>
      <c r="DB1479" t="str">
        <f t="shared" si="452"/>
        <v/>
      </c>
      <c r="DC1479" t="str">
        <f t="shared" si="453"/>
        <v/>
      </c>
      <c r="DD1479" t="str">
        <f t="shared" si="454"/>
        <v/>
      </c>
      <c r="DE1479" t="str">
        <f t="shared" si="455"/>
        <v/>
      </c>
      <c r="DF1479" t="str">
        <f t="shared" si="456"/>
        <v/>
      </c>
      <c r="DG1479" t="str">
        <f t="shared" si="457"/>
        <v/>
      </c>
      <c r="DH1479" t="str">
        <f t="shared" si="458"/>
        <v/>
      </c>
      <c r="DI1479" t="str">
        <f t="shared" si="459"/>
        <v/>
      </c>
      <c r="DJ1479" t="str">
        <f t="shared" si="460"/>
        <v/>
      </c>
      <c r="DK1479" t="str">
        <f t="shared" si="461"/>
        <v/>
      </c>
      <c r="DL1479" t="str">
        <f t="shared" si="462"/>
        <v/>
      </c>
      <c r="DM1479" t="str">
        <f t="shared" si="463"/>
        <v/>
      </c>
      <c r="DN1479" t="str">
        <f t="shared" si="464"/>
        <v/>
      </c>
      <c r="DO1479" t="str">
        <f t="shared" si="465"/>
        <v/>
      </c>
      <c r="DP1479" t="str">
        <f t="shared" si="466"/>
        <v/>
      </c>
      <c r="DQ1479" t="str">
        <f t="shared" si="467"/>
        <v/>
      </c>
      <c r="DR1479" t="str">
        <f t="shared" si="468"/>
        <v/>
      </c>
      <c r="DS1479" t="str">
        <f t="shared" si="469"/>
        <v/>
      </c>
      <c r="DT1479" t="str">
        <f t="shared" si="470"/>
        <v/>
      </c>
      <c r="DU1479" t="str">
        <f t="shared" si="471"/>
        <v/>
      </c>
      <c r="DV1479" t="str">
        <f t="shared" si="472"/>
        <v/>
      </c>
      <c r="DW1479" t="str">
        <f t="shared" si="473"/>
        <v/>
      </c>
      <c r="DX1479" t="str">
        <f t="shared" si="474"/>
        <v/>
      </c>
      <c r="DY1479" t="str">
        <f t="shared" si="475"/>
        <v/>
      </c>
      <c r="DZ1479" t="str">
        <f t="shared" si="476"/>
        <v/>
      </c>
      <c r="EA1479" t="str">
        <f t="shared" si="477"/>
        <v/>
      </c>
      <c r="EB1479" t="str">
        <f t="shared" si="478"/>
        <v/>
      </c>
      <c r="EC1479" t="str">
        <f t="shared" si="479"/>
        <v/>
      </c>
      <c r="ED1479" t="str">
        <f t="shared" si="480"/>
        <v/>
      </c>
      <c r="EE1479" t="str">
        <f t="shared" si="481"/>
        <v/>
      </c>
      <c r="EF1479" t="str">
        <f t="shared" si="482"/>
        <v/>
      </c>
      <c r="EG1479" t="str">
        <f t="shared" si="483"/>
        <v/>
      </c>
      <c r="EH1479" t="str">
        <f t="shared" si="484"/>
        <v/>
      </c>
      <c r="EI1479" t="str">
        <f t="shared" si="485"/>
        <v/>
      </c>
      <c r="EJ1479" t="str">
        <f t="shared" si="486"/>
        <v/>
      </c>
      <c r="EK1479" t="str">
        <f t="shared" si="487"/>
        <v/>
      </c>
      <c r="EL1479" t="str">
        <f t="shared" si="488"/>
        <v/>
      </c>
      <c r="EM1479" t="str">
        <f t="shared" si="489"/>
        <v/>
      </c>
      <c r="EN1479" t="str">
        <f t="shared" si="490"/>
        <v/>
      </c>
    </row>
    <row r="1480" spans="91:144">
      <c r="CM1480" t="str">
        <f t="shared" si="437"/>
        <v/>
      </c>
      <c r="CN1480" t="str">
        <f t="shared" si="438"/>
        <v/>
      </c>
      <c r="CO1480" t="str">
        <f t="shared" si="439"/>
        <v/>
      </c>
      <c r="CP1480" t="str">
        <f t="shared" si="440"/>
        <v/>
      </c>
      <c r="CQ1480" t="str">
        <f t="shared" si="441"/>
        <v/>
      </c>
      <c r="CR1480" t="str">
        <f t="shared" si="442"/>
        <v/>
      </c>
      <c r="CS1480" t="str">
        <f t="shared" si="443"/>
        <v/>
      </c>
      <c r="CT1480" t="str">
        <f t="shared" si="444"/>
        <v/>
      </c>
      <c r="CU1480" t="str">
        <f t="shared" si="445"/>
        <v/>
      </c>
      <c r="CV1480" t="str">
        <f t="shared" si="446"/>
        <v/>
      </c>
      <c r="CW1480" t="str">
        <f t="shared" si="447"/>
        <v/>
      </c>
      <c r="CX1480" t="str">
        <f t="shared" si="448"/>
        <v/>
      </c>
      <c r="CY1480" t="str">
        <f t="shared" si="449"/>
        <v/>
      </c>
      <c r="CZ1480" t="str">
        <f t="shared" si="450"/>
        <v/>
      </c>
      <c r="DA1480" t="str">
        <f t="shared" si="451"/>
        <v/>
      </c>
      <c r="DB1480" t="str">
        <f t="shared" si="452"/>
        <v/>
      </c>
      <c r="DC1480" t="str">
        <f t="shared" si="453"/>
        <v/>
      </c>
      <c r="DD1480" t="str">
        <f t="shared" si="454"/>
        <v/>
      </c>
      <c r="DE1480" t="str">
        <f t="shared" si="455"/>
        <v/>
      </c>
      <c r="DF1480" t="str">
        <f t="shared" si="456"/>
        <v/>
      </c>
      <c r="DG1480" t="str">
        <f t="shared" si="457"/>
        <v/>
      </c>
      <c r="DH1480" t="str">
        <f t="shared" si="458"/>
        <v/>
      </c>
      <c r="DI1480" t="str">
        <f t="shared" si="459"/>
        <v/>
      </c>
      <c r="DJ1480" t="str">
        <f t="shared" si="460"/>
        <v/>
      </c>
      <c r="DK1480" t="str">
        <f t="shared" si="461"/>
        <v/>
      </c>
      <c r="DL1480" t="str">
        <f t="shared" si="462"/>
        <v/>
      </c>
      <c r="DM1480" t="str">
        <f t="shared" si="463"/>
        <v/>
      </c>
      <c r="DN1480" t="str">
        <f t="shared" si="464"/>
        <v/>
      </c>
      <c r="DO1480" t="str">
        <f t="shared" si="465"/>
        <v/>
      </c>
      <c r="DP1480" t="str">
        <f t="shared" si="466"/>
        <v/>
      </c>
      <c r="DQ1480" t="str">
        <f t="shared" si="467"/>
        <v/>
      </c>
      <c r="DR1480" t="str">
        <f t="shared" si="468"/>
        <v/>
      </c>
      <c r="DS1480" t="str">
        <f t="shared" si="469"/>
        <v/>
      </c>
      <c r="DT1480" t="str">
        <f t="shared" si="470"/>
        <v/>
      </c>
      <c r="DU1480" t="str">
        <f t="shared" si="471"/>
        <v/>
      </c>
      <c r="DV1480" t="str">
        <f t="shared" si="472"/>
        <v/>
      </c>
      <c r="DW1480" t="str">
        <f t="shared" si="473"/>
        <v/>
      </c>
      <c r="DX1480" t="str">
        <f t="shared" si="474"/>
        <v/>
      </c>
      <c r="DY1480" t="str">
        <f t="shared" si="475"/>
        <v/>
      </c>
      <c r="DZ1480" t="str">
        <f t="shared" si="476"/>
        <v/>
      </c>
      <c r="EA1480" t="str">
        <f t="shared" si="477"/>
        <v/>
      </c>
      <c r="EB1480" t="str">
        <f t="shared" si="478"/>
        <v/>
      </c>
      <c r="EC1480" t="str">
        <f t="shared" si="479"/>
        <v/>
      </c>
      <c r="ED1480" t="str">
        <f t="shared" si="480"/>
        <v/>
      </c>
      <c r="EE1480" t="str">
        <f t="shared" si="481"/>
        <v/>
      </c>
      <c r="EF1480" t="str">
        <f t="shared" si="482"/>
        <v/>
      </c>
      <c r="EG1480" t="str">
        <f t="shared" si="483"/>
        <v/>
      </c>
      <c r="EH1480" t="str">
        <f t="shared" si="484"/>
        <v/>
      </c>
      <c r="EI1480" t="str">
        <f t="shared" si="485"/>
        <v/>
      </c>
      <c r="EJ1480" t="str">
        <f t="shared" si="486"/>
        <v/>
      </c>
      <c r="EK1480" t="str">
        <f t="shared" si="487"/>
        <v/>
      </c>
      <c r="EL1480" t="str">
        <f t="shared" si="488"/>
        <v/>
      </c>
      <c r="EM1480" t="str">
        <f t="shared" si="489"/>
        <v/>
      </c>
      <c r="EN1480" t="str">
        <f t="shared" si="490"/>
        <v/>
      </c>
    </row>
    <row r="1481" spans="91:144">
      <c r="CM1481" t="str">
        <f t="shared" ref="CM1481:CM1512" si="491">IF(AK1481="Yes", "Manufacture: Produce", "")</f>
        <v/>
      </c>
      <c r="CN1481" t="str">
        <f t="shared" ref="CN1481:CN1512" si="492">IF(AL1481="Yes", "Manufacture: Import", "")</f>
        <v/>
      </c>
      <c r="CO1481" t="str">
        <f t="shared" ref="CO1481:CO1512" si="493">IF(AM1481="Yes", "Manufacture: For on-site use/processing", "")</f>
        <v/>
      </c>
      <c r="CP1481" t="str">
        <f t="shared" ref="CP1481:CP1512" si="494">IF(AN1481="Yes", "Manufacture: For sale/distribution", "")</f>
        <v/>
      </c>
      <c r="CQ1481" t="str">
        <f t="shared" ref="CQ1481:CQ1512" si="495">IF(AO1481="Yes", "Manufacture: As a byproduct", "")</f>
        <v/>
      </c>
      <c r="CR1481" t="str">
        <f t="shared" ref="CR1481:CR1512" si="496">IF(AP1481="Yes", "Manufacture: As an Impurity", "")</f>
        <v/>
      </c>
      <c r="CS1481" t="str">
        <f t="shared" ref="CS1481:CS1512" si="497">IF(AQ1481="Yes", "Processing: As a reactant", "")</f>
        <v/>
      </c>
      <c r="CT1481" t="str">
        <f t="shared" ref="CT1481:CT1512" si="498">IF(AR1481="Yes", "P101 - Feedstocks", "")</f>
        <v/>
      </c>
      <c r="CU1481" t="str">
        <f t="shared" ref="CU1481:CU1512" si="499">IF(AS1481="Yes", "102 - Raw Materials", "")</f>
        <v/>
      </c>
      <c r="CV1481" t="str">
        <f t="shared" ref="CV1481:CV1512" si="500">IF(AT1481="Yes", "P103 - Intermediates", "")</f>
        <v/>
      </c>
      <c r="CW1481" t="str">
        <f t="shared" ref="CW1481:CW1512" si="501">IF(AU1481="Yes", "P104 - Initiators", "")</f>
        <v/>
      </c>
      <c r="CX1481" t="str">
        <f t="shared" ref="CX1481:CX1512" si="502">IF(AV1481="Yes", "P199 - Other", "")</f>
        <v/>
      </c>
      <c r="CY1481" t="str">
        <f t="shared" ref="CY1481:CY1512" si="503">IF(AW1481="Yes", "Processing: As a formulation component", "")</f>
        <v/>
      </c>
      <c r="CZ1481" t="str">
        <f t="shared" ref="CZ1481:CZ1512" si="504">IF(AX1481="Yes", "P201 - Additives", "")</f>
        <v/>
      </c>
      <c r="DA1481" t="str">
        <f t="shared" ref="DA1481:DA1512" si="505">IF(AY1481="Yes", "P202 - Dyes", "")</f>
        <v/>
      </c>
      <c r="DB1481" t="str">
        <f t="shared" ref="DB1481:DB1512" si="506">IF(AZ1481="Yes", "P203 - Reaction Diluent", "")</f>
        <v/>
      </c>
      <c r="DC1481" t="str">
        <f t="shared" ref="DC1481:DC1512" si="507">IF(BA1481="Yes", "P204 - Initiators", "")</f>
        <v/>
      </c>
      <c r="DD1481" t="str">
        <f t="shared" ref="DD1481:DD1512" si="508">IF(BB1481="Yes", "P205 - Solvents", "")</f>
        <v/>
      </c>
      <c r="DE1481" t="str">
        <f t="shared" ref="DE1481:DE1512" si="509">IF(BC1481="Yes", "P206 - Inhibitors", "")</f>
        <v/>
      </c>
      <c r="DF1481" t="str">
        <f t="shared" ref="DF1481:DF1512" si="510">IF(BD1481="Yes", "P207 - Emulsifiers", "")</f>
        <v/>
      </c>
      <c r="DG1481" t="str">
        <f t="shared" ref="DG1481:DG1512" si="511">IF(BE1481="Yes", "P208 - Surfactants", "")</f>
        <v/>
      </c>
      <c r="DH1481" t="str">
        <f t="shared" ref="DH1481:DH1512" si="512">IF(BF1481="Yes", "P209 - Lubricants", "")</f>
        <v/>
      </c>
      <c r="DI1481" t="str">
        <f t="shared" ref="DI1481:DI1512" si="513">IF(BG1481="Yes", "P210 - Flame Retardants", "")</f>
        <v/>
      </c>
      <c r="DJ1481" t="str">
        <f t="shared" ref="DJ1481:DJ1512" si="514">IF(BH1481="Yes", "P211 - Rheological Modifiers", "")</f>
        <v/>
      </c>
      <c r="DK1481" t="str">
        <f t="shared" ref="DK1481:DK1512" si="515">IF(BI1481="Yes", "P299 - Other", "")</f>
        <v/>
      </c>
      <c r="DL1481" t="str">
        <f t="shared" ref="DL1481:DL1512" si="516">IF(BJ1481="Yes", "Processing: As an article component", "")</f>
        <v/>
      </c>
      <c r="DM1481" t="str">
        <f t="shared" ref="DM1481:DM1512" si="517">IF(BK1481="Yes", "Processing: Repackaging", "")</f>
        <v/>
      </c>
      <c r="DN1481" t="str">
        <f t="shared" ref="DN1481:DN1512" si="518">IF(BL1481="Yes", "Processing: As an impurity", "")</f>
        <v/>
      </c>
      <c r="DO1481" t="str">
        <f t="shared" ref="DO1481:DO1512" si="519">IF(BM1481="Yes", "Processing: Recycling", "")</f>
        <v/>
      </c>
      <c r="DP1481" t="str">
        <f t="shared" ref="DP1481:DP1512" si="520">IF(BN1481="Yes", "Otherwise Use: As a chemical processing aid", "")</f>
        <v/>
      </c>
      <c r="DQ1481" t="str">
        <f t="shared" ref="DQ1481:DQ1512" si="521">IF(BO1481="Yes", "Z101 - Process Solvents", "")</f>
        <v/>
      </c>
      <c r="DR1481" t="str">
        <f t="shared" ref="DR1481:DR1512" si="522">IF(BP1481="Yes", "Z102 - Catalysts", "")</f>
        <v/>
      </c>
      <c r="DS1481" t="str">
        <f t="shared" ref="DS1481:DS1512" si="523">IF(BQ1481="Yes", "Z103 - Inhibitors", "")</f>
        <v/>
      </c>
      <c r="DT1481" t="str">
        <f t="shared" ref="DT1481:DT1512" si="524">IF(BR1481="Yes", "Z104 - Inititiators", "")</f>
        <v/>
      </c>
      <c r="DU1481" t="str">
        <f t="shared" ref="DU1481:DU1512" si="525">IF(BS1481="Yes", "Z105 - Reaction Terminators", "")</f>
        <v/>
      </c>
      <c r="DV1481" t="str">
        <f t="shared" ref="DV1481:DV1512" si="526">IF(BT1481="Yes", "Z106 - Solution Buffers", "")</f>
        <v/>
      </c>
      <c r="DW1481" t="str">
        <f t="shared" ref="DW1481:DW1512" si="527">IF(BU1481="Yes", "Z199 - Other", "")</f>
        <v/>
      </c>
      <c r="DX1481" t="str">
        <f t="shared" ref="DX1481:DX1512" si="528">IF(BV1481="Yes", "Otherwise Use: As a manufacturing aid", "")</f>
        <v/>
      </c>
      <c r="DY1481" t="str">
        <f t="shared" ref="DY1481:DY1512" si="529">IF(BW1481="Yes", "Z201 - Process Lubricants", "")</f>
        <v/>
      </c>
      <c r="DZ1481" t="str">
        <f t="shared" ref="DZ1481:DZ1512" si="530">IF(BX1481="Yes", "Z202 - Metalworking Fluids", "")</f>
        <v/>
      </c>
      <c r="EA1481" t="str">
        <f t="shared" ref="EA1481:EA1512" si="531">IF(BY1481="Yes", "Z203 - Coolants", "")</f>
        <v/>
      </c>
      <c r="EB1481" t="str">
        <f t="shared" ref="EB1481:EB1512" si="532">IF(BZ1481="Yes", "Z204 - Refrigerants", "")</f>
        <v/>
      </c>
      <c r="EC1481" t="str">
        <f t="shared" ref="EC1481:EC1512" si="533">IF(CA1481="Yes", "Z205 - Hydraulic Fluids", "")</f>
        <v/>
      </c>
      <c r="ED1481" t="str">
        <f t="shared" ref="ED1481:ED1512" si="534">IF(CB1481="Yes", "Z299 - Other", "")</f>
        <v/>
      </c>
      <c r="EE1481" t="str">
        <f t="shared" ref="EE1481:EE1512" si="535">IF(CC1481="Yes", "Otherwise Use: Ancillary or Other Use", "")</f>
        <v/>
      </c>
      <c r="EF1481" t="str">
        <f t="shared" ref="EF1481:EF1512" si="536">IF(CD1481="Yes", "Z301 - Cleaner", "")</f>
        <v/>
      </c>
      <c r="EG1481" t="str">
        <f t="shared" ref="EG1481:EG1512" si="537">IF(CE1481="Yes", "Z302 - Degreaser", "")</f>
        <v/>
      </c>
      <c r="EH1481" t="str">
        <f t="shared" ref="EH1481:EH1512" si="538">IF(CF1481="Yes", "Z303 - Lubricants", "")</f>
        <v/>
      </c>
      <c r="EI1481" t="str">
        <f t="shared" ref="EI1481:EI1512" si="539">IF(CG1481="Yes", "Z304 - Fuel", "")</f>
        <v/>
      </c>
      <c r="EJ1481" t="str">
        <f t="shared" ref="EJ1481:EJ1512" si="540">IF(CH1481="Yes", "Z305 - Flame Retardant", "")</f>
        <v/>
      </c>
      <c r="EK1481" t="str">
        <f t="shared" ref="EK1481:EK1512" si="541">IF(CI1481="Yes", "Z306 - Waste Treatment", "")</f>
        <v/>
      </c>
      <c r="EL1481" t="str">
        <f t="shared" ref="EL1481:EL1512" si="542">IF(CJ1481="Yes", "Z307 - Water Treatment", "")</f>
        <v/>
      </c>
      <c r="EM1481" t="str">
        <f t="shared" ref="EM1481:EM1512" si="543">IF(CK1481="Yes", "Z308 - Construction Materials", "")</f>
        <v/>
      </c>
      <c r="EN1481" t="str">
        <f t="shared" ref="EN1481:EN1512" si="544">IF(CL1481="Yes", "Z399 - Other", "")</f>
        <v/>
      </c>
    </row>
    <row r="1482" spans="91:144">
      <c r="CM1482" t="str">
        <f t="shared" si="491"/>
        <v/>
      </c>
      <c r="CN1482" t="str">
        <f t="shared" si="492"/>
        <v/>
      </c>
      <c r="CO1482" t="str">
        <f t="shared" si="493"/>
        <v/>
      </c>
      <c r="CP1482" t="str">
        <f t="shared" si="494"/>
        <v/>
      </c>
      <c r="CQ1482" t="str">
        <f t="shared" si="495"/>
        <v/>
      </c>
      <c r="CR1482" t="str">
        <f t="shared" si="496"/>
        <v/>
      </c>
      <c r="CS1482" t="str">
        <f t="shared" si="497"/>
        <v/>
      </c>
      <c r="CT1482" t="str">
        <f t="shared" si="498"/>
        <v/>
      </c>
      <c r="CU1482" t="str">
        <f t="shared" si="499"/>
        <v/>
      </c>
      <c r="CV1482" t="str">
        <f t="shared" si="500"/>
        <v/>
      </c>
      <c r="CW1482" t="str">
        <f t="shared" si="501"/>
        <v/>
      </c>
      <c r="CX1482" t="str">
        <f t="shared" si="502"/>
        <v/>
      </c>
      <c r="CY1482" t="str">
        <f t="shared" si="503"/>
        <v/>
      </c>
      <c r="CZ1482" t="str">
        <f t="shared" si="504"/>
        <v/>
      </c>
      <c r="DA1482" t="str">
        <f t="shared" si="505"/>
        <v/>
      </c>
      <c r="DB1482" t="str">
        <f t="shared" si="506"/>
        <v/>
      </c>
      <c r="DC1482" t="str">
        <f t="shared" si="507"/>
        <v/>
      </c>
      <c r="DD1482" t="str">
        <f t="shared" si="508"/>
        <v/>
      </c>
      <c r="DE1482" t="str">
        <f t="shared" si="509"/>
        <v/>
      </c>
      <c r="DF1482" t="str">
        <f t="shared" si="510"/>
        <v/>
      </c>
      <c r="DG1482" t="str">
        <f t="shared" si="511"/>
        <v/>
      </c>
      <c r="DH1482" t="str">
        <f t="shared" si="512"/>
        <v/>
      </c>
      <c r="DI1482" t="str">
        <f t="shared" si="513"/>
        <v/>
      </c>
      <c r="DJ1482" t="str">
        <f t="shared" si="514"/>
        <v/>
      </c>
      <c r="DK1482" t="str">
        <f t="shared" si="515"/>
        <v/>
      </c>
      <c r="DL1482" t="str">
        <f t="shared" si="516"/>
        <v/>
      </c>
      <c r="DM1482" t="str">
        <f t="shared" si="517"/>
        <v/>
      </c>
      <c r="DN1482" t="str">
        <f t="shared" si="518"/>
        <v/>
      </c>
      <c r="DO1482" t="str">
        <f t="shared" si="519"/>
        <v/>
      </c>
      <c r="DP1482" t="str">
        <f t="shared" si="520"/>
        <v/>
      </c>
      <c r="DQ1482" t="str">
        <f t="shared" si="521"/>
        <v/>
      </c>
      <c r="DR1482" t="str">
        <f t="shared" si="522"/>
        <v/>
      </c>
      <c r="DS1482" t="str">
        <f t="shared" si="523"/>
        <v/>
      </c>
      <c r="DT1482" t="str">
        <f t="shared" si="524"/>
        <v/>
      </c>
      <c r="DU1482" t="str">
        <f t="shared" si="525"/>
        <v/>
      </c>
      <c r="DV1482" t="str">
        <f t="shared" si="526"/>
        <v/>
      </c>
      <c r="DW1482" t="str">
        <f t="shared" si="527"/>
        <v/>
      </c>
      <c r="DX1482" t="str">
        <f t="shared" si="528"/>
        <v/>
      </c>
      <c r="DY1482" t="str">
        <f t="shared" si="529"/>
        <v/>
      </c>
      <c r="DZ1482" t="str">
        <f t="shared" si="530"/>
        <v/>
      </c>
      <c r="EA1482" t="str">
        <f t="shared" si="531"/>
        <v/>
      </c>
      <c r="EB1482" t="str">
        <f t="shared" si="532"/>
        <v/>
      </c>
      <c r="EC1482" t="str">
        <f t="shared" si="533"/>
        <v/>
      </c>
      <c r="ED1482" t="str">
        <f t="shared" si="534"/>
        <v/>
      </c>
      <c r="EE1482" t="str">
        <f t="shared" si="535"/>
        <v/>
      </c>
      <c r="EF1482" t="str">
        <f t="shared" si="536"/>
        <v/>
      </c>
      <c r="EG1482" t="str">
        <f t="shared" si="537"/>
        <v/>
      </c>
      <c r="EH1482" t="str">
        <f t="shared" si="538"/>
        <v/>
      </c>
      <c r="EI1482" t="str">
        <f t="shared" si="539"/>
        <v/>
      </c>
      <c r="EJ1482" t="str">
        <f t="shared" si="540"/>
        <v/>
      </c>
      <c r="EK1482" t="str">
        <f t="shared" si="541"/>
        <v/>
      </c>
      <c r="EL1482" t="str">
        <f t="shared" si="542"/>
        <v/>
      </c>
      <c r="EM1482" t="str">
        <f t="shared" si="543"/>
        <v/>
      </c>
      <c r="EN1482" t="str">
        <f t="shared" si="544"/>
        <v/>
      </c>
    </row>
    <row r="1483" spans="91:144">
      <c r="CM1483" t="str">
        <f t="shared" si="491"/>
        <v/>
      </c>
      <c r="CN1483" t="str">
        <f t="shared" si="492"/>
        <v/>
      </c>
      <c r="CO1483" t="str">
        <f t="shared" si="493"/>
        <v/>
      </c>
      <c r="CP1483" t="str">
        <f t="shared" si="494"/>
        <v/>
      </c>
      <c r="CQ1483" t="str">
        <f t="shared" si="495"/>
        <v/>
      </c>
      <c r="CR1483" t="str">
        <f t="shared" si="496"/>
        <v/>
      </c>
      <c r="CS1483" t="str">
        <f t="shared" si="497"/>
        <v/>
      </c>
      <c r="CT1483" t="str">
        <f t="shared" si="498"/>
        <v/>
      </c>
      <c r="CU1483" t="str">
        <f t="shared" si="499"/>
        <v/>
      </c>
      <c r="CV1483" t="str">
        <f t="shared" si="500"/>
        <v/>
      </c>
      <c r="CW1483" t="str">
        <f t="shared" si="501"/>
        <v/>
      </c>
      <c r="CX1483" t="str">
        <f t="shared" si="502"/>
        <v/>
      </c>
      <c r="CY1483" t="str">
        <f t="shared" si="503"/>
        <v/>
      </c>
      <c r="CZ1483" t="str">
        <f t="shared" si="504"/>
        <v/>
      </c>
      <c r="DA1483" t="str">
        <f t="shared" si="505"/>
        <v/>
      </c>
      <c r="DB1483" t="str">
        <f t="shared" si="506"/>
        <v/>
      </c>
      <c r="DC1483" t="str">
        <f t="shared" si="507"/>
        <v/>
      </c>
      <c r="DD1483" t="str">
        <f t="shared" si="508"/>
        <v/>
      </c>
      <c r="DE1483" t="str">
        <f t="shared" si="509"/>
        <v/>
      </c>
      <c r="DF1483" t="str">
        <f t="shared" si="510"/>
        <v/>
      </c>
      <c r="DG1483" t="str">
        <f t="shared" si="511"/>
        <v/>
      </c>
      <c r="DH1483" t="str">
        <f t="shared" si="512"/>
        <v/>
      </c>
      <c r="DI1483" t="str">
        <f t="shared" si="513"/>
        <v/>
      </c>
      <c r="DJ1483" t="str">
        <f t="shared" si="514"/>
        <v/>
      </c>
      <c r="DK1483" t="str">
        <f t="shared" si="515"/>
        <v/>
      </c>
      <c r="DL1483" t="str">
        <f t="shared" si="516"/>
        <v/>
      </c>
      <c r="DM1483" t="str">
        <f t="shared" si="517"/>
        <v/>
      </c>
      <c r="DN1483" t="str">
        <f t="shared" si="518"/>
        <v/>
      </c>
      <c r="DO1483" t="str">
        <f t="shared" si="519"/>
        <v/>
      </c>
      <c r="DP1483" t="str">
        <f t="shared" si="520"/>
        <v/>
      </c>
      <c r="DQ1483" t="str">
        <f t="shared" si="521"/>
        <v/>
      </c>
      <c r="DR1483" t="str">
        <f t="shared" si="522"/>
        <v/>
      </c>
      <c r="DS1483" t="str">
        <f t="shared" si="523"/>
        <v/>
      </c>
      <c r="DT1483" t="str">
        <f t="shared" si="524"/>
        <v/>
      </c>
      <c r="DU1483" t="str">
        <f t="shared" si="525"/>
        <v/>
      </c>
      <c r="DV1483" t="str">
        <f t="shared" si="526"/>
        <v/>
      </c>
      <c r="DW1483" t="str">
        <f t="shared" si="527"/>
        <v/>
      </c>
      <c r="DX1483" t="str">
        <f t="shared" si="528"/>
        <v/>
      </c>
      <c r="DY1483" t="str">
        <f t="shared" si="529"/>
        <v/>
      </c>
      <c r="DZ1483" t="str">
        <f t="shared" si="530"/>
        <v/>
      </c>
      <c r="EA1483" t="str">
        <f t="shared" si="531"/>
        <v/>
      </c>
      <c r="EB1483" t="str">
        <f t="shared" si="532"/>
        <v/>
      </c>
      <c r="EC1483" t="str">
        <f t="shared" si="533"/>
        <v/>
      </c>
      <c r="ED1483" t="str">
        <f t="shared" si="534"/>
        <v/>
      </c>
      <c r="EE1483" t="str">
        <f t="shared" si="535"/>
        <v/>
      </c>
      <c r="EF1483" t="str">
        <f t="shared" si="536"/>
        <v/>
      </c>
      <c r="EG1483" t="str">
        <f t="shared" si="537"/>
        <v/>
      </c>
      <c r="EH1483" t="str">
        <f t="shared" si="538"/>
        <v/>
      </c>
      <c r="EI1483" t="str">
        <f t="shared" si="539"/>
        <v/>
      </c>
      <c r="EJ1483" t="str">
        <f t="shared" si="540"/>
        <v/>
      </c>
      <c r="EK1483" t="str">
        <f t="shared" si="541"/>
        <v/>
      </c>
      <c r="EL1483" t="str">
        <f t="shared" si="542"/>
        <v/>
      </c>
      <c r="EM1483" t="str">
        <f t="shared" si="543"/>
        <v/>
      </c>
      <c r="EN1483" t="str">
        <f t="shared" si="544"/>
        <v/>
      </c>
    </row>
    <row r="1484" spans="91:144">
      <c r="CM1484" t="str">
        <f t="shared" si="491"/>
        <v/>
      </c>
      <c r="CN1484" t="str">
        <f t="shared" si="492"/>
        <v/>
      </c>
      <c r="CO1484" t="str">
        <f t="shared" si="493"/>
        <v/>
      </c>
      <c r="CP1484" t="str">
        <f t="shared" si="494"/>
        <v/>
      </c>
      <c r="CQ1484" t="str">
        <f t="shared" si="495"/>
        <v/>
      </c>
      <c r="CR1484" t="str">
        <f t="shared" si="496"/>
        <v/>
      </c>
      <c r="CS1484" t="str">
        <f t="shared" si="497"/>
        <v/>
      </c>
      <c r="CT1484" t="str">
        <f t="shared" si="498"/>
        <v/>
      </c>
      <c r="CU1484" t="str">
        <f t="shared" si="499"/>
        <v/>
      </c>
      <c r="CV1484" t="str">
        <f t="shared" si="500"/>
        <v/>
      </c>
      <c r="CW1484" t="str">
        <f t="shared" si="501"/>
        <v/>
      </c>
      <c r="CX1484" t="str">
        <f t="shared" si="502"/>
        <v/>
      </c>
      <c r="CY1484" t="str">
        <f t="shared" si="503"/>
        <v/>
      </c>
      <c r="CZ1484" t="str">
        <f t="shared" si="504"/>
        <v/>
      </c>
      <c r="DA1484" t="str">
        <f t="shared" si="505"/>
        <v/>
      </c>
      <c r="DB1484" t="str">
        <f t="shared" si="506"/>
        <v/>
      </c>
      <c r="DC1484" t="str">
        <f t="shared" si="507"/>
        <v/>
      </c>
      <c r="DD1484" t="str">
        <f t="shared" si="508"/>
        <v/>
      </c>
      <c r="DE1484" t="str">
        <f t="shared" si="509"/>
        <v/>
      </c>
      <c r="DF1484" t="str">
        <f t="shared" si="510"/>
        <v/>
      </c>
      <c r="DG1484" t="str">
        <f t="shared" si="511"/>
        <v/>
      </c>
      <c r="DH1484" t="str">
        <f t="shared" si="512"/>
        <v/>
      </c>
      <c r="DI1484" t="str">
        <f t="shared" si="513"/>
        <v/>
      </c>
      <c r="DJ1484" t="str">
        <f t="shared" si="514"/>
        <v/>
      </c>
      <c r="DK1484" t="str">
        <f t="shared" si="515"/>
        <v/>
      </c>
      <c r="DL1484" t="str">
        <f t="shared" si="516"/>
        <v/>
      </c>
      <c r="DM1484" t="str">
        <f t="shared" si="517"/>
        <v/>
      </c>
      <c r="DN1484" t="str">
        <f t="shared" si="518"/>
        <v/>
      </c>
      <c r="DO1484" t="str">
        <f t="shared" si="519"/>
        <v/>
      </c>
      <c r="DP1484" t="str">
        <f t="shared" si="520"/>
        <v/>
      </c>
      <c r="DQ1484" t="str">
        <f t="shared" si="521"/>
        <v/>
      </c>
      <c r="DR1484" t="str">
        <f t="shared" si="522"/>
        <v/>
      </c>
      <c r="DS1484" t="str">
        <f t="shared" si="523"/>
        <v/>
      </c>
      <c r="DT1484" t="str">
        <f t="shared" si="524"/>
        <v/>
      </c>
      <c r="DU1484" t="str">
        <f t="shared" si="525"/>
        <v/>
      </c>
      <c r="DV1484" t="str">
        <f t="shared" si="526"/>
        <v/>
      </c>
      <c r="DW1484" t="str">
        <f t="shared" si="527"/>
        <v/>
      </c>
      <c r="DX1484" t="str">
        <f t="shared" si="528"/>
        <v/>
      </c>
      <c r="DY1484" t="str">
        <f t="shared" si="529"/>
        <v/>
      </c>
      <c r="DZ1484" t="str">
        <f t="shared" si="530"/>
        <v/>
      </c>
      <c r="EA1484" t="str">
        <f t="shared" si="531"/>
        <v/>
      </c>
      <c r="EB1484" t="str">
        <f t="shared" si="532"/>
        <v/>
      </c>
      <c r="EC1484" t="str">
        <f t="shared" si="533"/>
        <v/>
      </c>
      <c r="ED1484" t="str">
        <f t="shared" si="534"/>
        <v/>
      </c>
      <c r="EE1484" t="str">
        <f t="shared" si="535"/>
        <v/>
      </c>
      <c r="EF1484" t="str">
        <f t="shared" si="536"/>
        <v/>
      </c>
      <c r="EG1484" t="str">
        <f t="shared" si="537"/>
        <v/>
      </c>
      <c r="EH1484" t="str">
        <f t="shared" si="538"/>
        <v/>
      </c>
      <c r="EI1484" t="str">
        <f t="shared" si="539"/>
        <v/>
      </c>
      <c r="EJ1484" t="str">
        <f t="shared" si="540"/>
        <v/>
      </c>
      <c r="EK1484" t="str">
        <f t="shared" si="541"/>
        <v/>
      </c>
      <c r="EL1484" t="str">
        <f t="shared" si="542"/>
        <v/>
      </c>
      <c r="EM1484" t="str">
        <f t="shared" si="543"/>
        <v/>
      </c>
      <c r="EN1484" t="str">
        <f t="shared" si="544"/>
        <v/>
      </c>
    </row>
    <row r="1485" spans="91:144">
      <c r="CM1485" t="str">
        <f t="shared" si="491"/>
        <v/>
      </c>
      <c r="CN1485" t="str">
        <f t="shared" si="492"/>
        <v/>
      </c>
      <c r="CO1485" t="str">
        <f t="shared" si="493"/>
        <v/>
      </c>
      <c r="CP1485" t="str">
        <f t="shared" si="494"/>
        <v/>
      </c>
      <c r="CQ1485" t="str">
        <f t="shared" si="495"/>
        <v/>
      </c>
      <c r="CR1485" t="str">
        <f t="shared" si="496"/>
        <v/>
      </c>
      <c r="CS1485" t="str">
        <f t="shared" si="497"/>
        <v/>
      </c>
      <c r="CT1485" t="str">
        <f t="shared" si="498"/>
        <v/>
      </c>
      <c r="CU1485" t="str">
        <f t="shared" si="499"/>
        <v/>
      </c>
      <c r="CV1485" t="str">
        <f t="shared" si="500"/>
        <v/>
      </c>
      <c r="CW1485" t="str">
        <f t="shared" si="501"/>
        <v/>
      </c>
      <c r="CX1485" t="str">
        <f t="shared" si="502"/>
        <v/>
      </c>
      <c r="CY1485" t="str">
        <f t="shared" si="503"/>
        <v/>
      </c>
      <c r="CZ1485" t="str">
        <f t="shared" si="504"/>
        <v/>
      </c>
      <c r="DA1485" t="str">
        <f t="shared" si="505"/>
        <v/>
      </c>
      <c r="DB1485" t="str">
        <f t="shared" si="506"/>
        <v/>
      </c>
      <c r="DC1485" t="str">
        <f t="shared" si="507"/>
        <v/>
      </c>
      <c r="DD1485" t="str">
        <f t="shared" si="508"/>
        <v/>
      </c>
      <c r="DE1485" t="str">
        <f t="shared" si="509"/>
        <v/>
      </c>
      <c r="DF1485" t="str">
        <f t="shared" si="510"/>
        <v/>
      </c>
      <c r="DG1485" t="str">
        <f t="shared" si="511"/>
        <v/>
      </c>
      <c r="DH1485" t="str">
        <f t="shared" si="512"/>
        <v/>
      </c>
      <c r="DI1485" t="str">
        <f t="shared" si="513"/>
        <v/>
      </c>
      <c r="DJ1485" t="str">
        <f t="shared" si="514"/>
        <v/>
      </c>
      <c r="DK1485" t="str">
        <f t="shared" si="515"/>
        <v/>
      </c>
      <c r="DL1485" t="str">
        <f t="shared" si="516"/>
        <v/>
      </c>
      <c r="DM1485" t="str">
        <f t="shared" si="517"/>
        <v/>
      </c>
      <c r="DN1485" t="str">
        <f t="shared" si="518"/>
        <v/>
      </c>
      <c r="DO1485" t="str">
        <f t="shared" si="519"/>
        <v/>
      </c>
      <c r="DP1485" t="str">
        <f t="shared" si="520"/>
        <v/>
      </c>
      <c r="DQ1485" t="str">
        <f t="shared" si="521"/>
        <v/>
      </c>
      <c r="DR1485" t="str">
        <f t="shared" si="522"/>
        <v/>
      </c>
      <c r="DS1485" t="str">
        <f t="shared" si="523"/>
        <v/>
      </c>
      <c r="DT1485" t="str">
        <f t="shared" si="524"/>
        <v/>
      </c>
      <c r="DU1485" t="str">
        <f t="shared" si="525"/>
        <v/>
      </c>
      <c r="DV1485" t="str">
        <f t="shared" si="526"/>
        <v/>
      </c>
      <c r="DW1485" t="str">
        <f t="shared" si="527"/>
        <v/>
      </c>
      <c r="DX1485" t="str">
        <f t="shared" si="528"/>
        <v/>
      </c>
      <c r="DY1485" t="str">
        <f t="shared" si="529"/>
        <v/>
      </c>
      <c r="DZ1485" t="str">
        <f t="shared" si="530"/>
        <v/>
      </c>
      <c r="EA1485" t="str">
        <f t="shared" si="531"/>
        <v/>
      </c>
      <c r="EB1485" t="str">
        <f t="shared" si="532"/>
        <v/>
      </c>
      <c r="EC1485" t="str">
        <f t="shared" si="533"/>
        <v/>
      </c>
      <c r="ED1485" t="str">
        <f t="shared" si="534"/>
        <v/>
      </c>
      <c r="EE1485" t="str">
        <f t="shared" si="535"/>
        <v/>
      </c>
      <c r="EF1485" t="str">
        <f t="shared" si="536"/>
        <v/>
      </c>
      <c r="EG1485" t="str">
        <f t="shared" si="537"/>
        <v/>
      </c>
      <c r="EH1485" t="str">
        <f t="shared" si="538"/>
        <v/>
      </c>
      <c r="EI1485" t="str">
        <f t="shared" si="539"/>
        <v/>
      </c>
      <c r="EJ1485" t="str">
        <f t="shared" si="540"/>
        <v/>
      </c>
      <c r="EK1485" t="str">
        <f t="shared" si="541"/>
        <v/>
      </c>
      <c r="EL1485" t="str">
        <f t="shared" si="542"/>
        <v/>
      </c>
      <c r="EM1485" t="str">
        <f t="shared" si="543"/>
        <v/>
      </c>
      <c r="EN1485" t="str">
        <f t="shared" si="544"/>
        <v/>
      </c>
    </row>
    <row r="1486" spans="91:144">
      <c r="CM1486" t="str">
        <f t="shared" si="491"/>
        <v/>
      </c>
      <c r="CN1486" t="str">
        <f t="shared" si="492"/>
        <v/>
      </c>
      <c r="CO1486" t="str">
        <f t="shared" si="493"/>
        <v/>
      </c>
      <c r="CP1486" t="str">
        <f t="shared" si="494"/>
        <v/>
      </c>
      <c r="CQ1486" t="str">
        <f t="shared" si="495"/>
        <v/>
      </c>
      <c r="CR1486" t="str">
        <f t="shared" si="496"/>
        <v/>
      </c>
      <c r="CS1486" t="str">
        <f t="shared" si="497"/>
        <v/>
      </c>
      <c r="CT1486" t="str">
        <f t="shared" si="498"/>
        <v/>
      </c>
      <c r="CU1486" t="str">
        <f t="shared" si="499"/>
        <v/>
      </c>
      <c r="CV1486" t="str">
        <f t="shared" si="500"/>
        <v/>
      </c>
      <c r="CW1486" t="str">
        <f t="shared" si="501"/>
        <v/>
      </c>
      <c r="CX1486" t="str">
        <f t="shared" si="502"/>
        <v/>
      </c>
      <c r="CY1486" t="str">
        <f t="shared" si="503"/>
        <v/>
      </c>
      <c r="CZ1486" t="str">
        <f t="shared" si="504"/>
        <v/>
      </c>
      <c r="DA1486" t="str">
        <f t="shared" si="505"/>
        <v/>
      </c>
      <c r="DB1486" t="str">
        <f t="shared" si="506"/>
        <v/>
      </c>
      <c r="DC1486" t="str">
        <f t="shared" si="507"/>
        <v/>
      </c>
      <c r="DD1486" t="str">
        <f t="shared" si="508"/>
        <v/>
      </c>
      <c r="DE1486" t="str">
        <f t="shared" si="509"/>
        <v/>
      </c>
      <c r="DF1486" t="str">
        <f t="shared" si="510"/>
        <v/>
      </c>
      <c r="DG1486" t="str">
        <f t="shared" si="511"/>
        <v/>
      </c>
      <c r="DH1486" t="str">
        <f t="shared" si="512"/>
        <v/>
      </c>
      <c r="DI1486" t="str">
        <f t="shared" si="513"/>
        <v/>
      </c>
      <c r="DJ1486" t="str">
        <f t="shared" si="514"/>
        <v/>
      </c>
      <c r="DK1486" t="str">
        <f t="shared" si="515"/>
        <v/>
      </c>
      <c r="DL1486" t="str">
        <f t="shared" si="516"/>
        <v/>
      </c>
      <c r="DM1486" t="str">
        <f t="shared" si="517"/>
        <v/>
      </c>
      <c r="DN1486" t="str">
        <f t="shared" si="518"/>
        <v/>
      </c>
      <c r="DO1486" t="str">
        <f t="shared" si="519"/>
        <v/>
      </c>
      <c r="DP1486" t="str">
        <f t="shared" si="520"/>
        <v/>
      </c>
      <c r="DQ1486" t="str">
        <f t="shared" si="521"/>
        <v/>
      </c>
      <c r="DR1486" t="str">
        <f t="shared" si="522"/>
        <v/>
      </c>
      <c r="DS1486" t="str">
        <f t="shared" si="523"/>
        <v/>
      </c>
      <c r="DT1486" t="str">
        <f t="shared" si="524"/>
        <v/>
      </c>
      <c r="DU1486" t="str">
        <f t="shared" si="525"/>
        <v/>
      </c>
      <c r="DV1486" t="str">
        <f t="shared" si="526"/>
        <v/>
      </c>
      <c r="DW1486" t="str">
        <f t="shared" si="527"/>
        <v/>
      </c>
      <c r="DX1486" t="str">
        <f t="shared" si="528"/>
        <v/>
      </c>
      <c r="DY1486" t="str">
        <f t="shared" si="529"/>
        <v/>
      </c>
      <c r="DZ1486" t="str">
        <f t="shared" si="530"/>
        <v/>
      </c>
      <c r="EA1486" t="str">
        <f t="shared" si="531"/>
        <v/>
      </c>
      <c r="EB1486" t="str">
        <f t="shared" si="532"/>
        <v/>
      </c>
      <c r="EC1486" t="str">
        <f t="shared" si="533"/>
        <v/>
      </c>
      <c r="ED1486" t="str">
        <f t="shared" si="534"/>
        <v/>
      </c>
      <c r="EE1486" t="str">
        <f t="shared" si="535"/>
        <v/>
      </c>
      <c r="EF1486" t="str">
        <f t="shared" si="536"/>
        <v/>
      </c>
      <c r="EG1486" t="str">
        <f t="shared" si="537"/>
        <v/>
      </c>
      <c r="EH1486" t="str">
        <f t="shared" si="538"/>
        <v/>
      </c>
      <c r="EI1486" t="str">
        <f t="shared" si="539"/>
        <v/>
      </c>
      <c r="EJ1486" t="str">
        <f t="shared" si="540"/>
        <v/>
      </c>
      <c r="EK1486" t="str">
        <f t="shared" si="541"/>
        <v/>
      </c>
      <c r="EL1486" t="str">
        <f t="shared" si="542"/>
        <v/>
      </c>
      <c r="EM1486" t="str">
        <f t="shared" si="543"/>
        <v/>
      </c>
      <c r="EN1486" t="str">
        <f t="shared" si="544"/>
        <v/>
      </c>
    </row>
    <row r="1487" spans="91:144">
      <c r="CM1487" t="str">
        <f t="shared" si="491"/>
        <v/>
      </c>
      <c r="CN1487" t="str">
        <f t="shared" si="492"/>
        <v/>
      </c>
      <c r="CO1487" t="str">
        <f t="shared" si="493"/>
        <v/>
      </c>
      <c r="CP1487" t="str">
        <f t="shared" si="494"/>
        <v/>
      </c>
      <c r="CQ1487" t="str">
        <f t="shared" si="495"/>
        <v/>
      </c>
      <c r="CR1487" t="str">
        <f t="shared" si="496"/>
        <v/>
      </c>
      <c r="CS1487" t="str">
        <f t="shared" si="497"/>
        <v/>
      </c>
      <c r="CT1487" t="str">
        <f t="shared" si="498"/>
        <v/>
      </c>
      <c r="CU1487" t="str">
        <f t="shared" si="499"/>
        <v/>
      </c>
      <c r="CV1487" t="str">
        <f t="shared" si="500"/>
        <v/>
      </c>
      <c r="CW1487" t="str">
        <f t="shared" si="501"/>
        <v/>
      </c>
      <c r="CX1487" t="str">
        <f t="shared" si="502"/>
        <v/>
      </c>
      <c r="CY1487" t="str">
        <f t="shared" si="503"/>
        <v/>
      </c>
      <c r="CZ1487" t="str">
        <f t="shared" si="504"/>
        <v/>
      </c>
      <c r="DA1487" t="str">
        <f t="shared" si="505"/>
        <v/>
      </c>
      <c r="DB1487" t="str">
        <f t="shared" si="506"/>
        <v/>
      </c>
      <c r="DC1487" t="str">
        <f t="shared" si="507"/>
        <v/>
      </c>
      <c r="DD1487" t="str">
        <f t="shared" si="508"/>
        <v/>
      </c>
      <c r="DE1487" t="str">
        <f t="shared" si="509"/>
        <v/>
      </c>
      <c r="DF1487" t="str">
        <f t="shared" si="510"/>
        <v/>
      </c>
      <c r="DG1487" t="str">
        <f t="shared" si="511"/>
        <v/>
      </c>
      <c r="DH1487" t="str">
        <f t="shared" si="512"/>
        <v/>
      </c>
      <c r="DI1487" t="str">
        <f t="shared" si="513"/>
        <v/>
      </c>
      <c r="DJ1487" t="str">
        <f t="shared" si="514"/>
        <v/>
      </c>
      <c r="DK1487" t="str">
        <f t="shared" si="515"/>
        <v/>
      </c>
      <c r="DL1487" t="str">
        <f t="shared" si="516"/>
        <v/>
      </c>
      <c r="DM1487" t="str">
        <f t="shared" si="517"/>
        <v/>
      </c>
      <c r="DN1487" t="str">
        <f t="shared" si="518"/>
        <v/>
      </c>
      <c r="DO1487" t="str">
        <f t="shared" si="519"/>
        <v/>
      </c>
      <c r="DP1487" t="str">
        <f t="shared" si="520"/>
        <v/>
      </c>
      <c r="DQ1487" t="str">
        <f t="shared" si="521"/>
        <v/>
      </c>
      <c r="DR1487" t="str">
        <f t="shared" si="522"/>
        <v/>
      </c>
      <c r="DS1487" t="str">
        <f t="shared" si="523"/>
        <v/>
      </c>
      <c r="DT1487" t="str">
        <f t="shared" si="524"/>
        <v/>
      </c>
      <c r="DU1487" t="str">
        <f t="shared" si="525"/>
        <v/>
      </c>
      <c r="DV1487" t="str">
        <f t="shared" si="526"/>
        <v/>
      </c>
      <c r="DW1487" t="str">
        <f t="shared" si="527"/>
        <v/>
      </c>
      <c r="DX1487" t="str">
        <f t="shared" si="528"/>
        <v/>
      </c>
      <c r="DY1487" t="str">
        <f t="shared" si="529"/>
        <v/>
      </c>
      <c r="DZ1487" t="str">
        <f t="shared" si="530"/>
        <v/>
      </c>
      <c r="EA1487" t="str">
        <f t="shared" si="531"/>
        <v/>
      </c>
      <c r="EB1487" t="str">
        <f t="shared" si="532"/>
        <v/>
      </c>
      <c r="EC1487" t="str">
        <f t="shared" si="533"/>
        <v/>
      </c>
      <c r="ED1487" t="str">
        <f t="shared" si="534"/>
        <v/>
      </c>
      <c r="EE1487" t="str">
        <f t="shared" si="535"/>
        <v/>
      </c>
      <c r="EF1487" t="str">
        <f t="shared" si="536"/>
        <v/>
      </c>
      <c r="EG1487" t="str">
        <f t="shared" si="537"/>
        <v/>
      </c>
      <c r="EH1487" t="str">
        <f t="shared" si="538"/>
        <v/>
      </c>
      <c r="EI1487" t="str">
        <f t="shared" si="539"/>
        <v/>
      </c>
      <c r="EJ1487" t="str">
        <f t="shared" si="540"/>
        <v/>
      </c>
      <c r="EK1487" t="str">
        <f t="shared" si="541"/>
        <v/>
      </c>
      <c r="EL1487" t="str">
        <f t="shared" si="542"/>
        <v/>
      </c>
      <c r="EM1487" t="str">
        <f t="shared" si="543"/>
        <v/>
      </c>
      <c r="EN1487" t="str">
        <f t="shared" si="544"/>
        <v/>
      </c>
    </row>
    <row r="1488" spans="91:144">
      <c r="CM1488" t="str">
        <f t="shared" si="491"/>
        <v/>
      </c>
      <c r="CN1488" t="str">
        <f t="shared" si="492"/>
        <v/>
      </c>
      <c r="CO1488" t="str">
        <f t="shared" si="493"/>
        <v/>
      </c>
      <c r="CP1488" t="str">
        <f t="shared" si="494"/>
        <v/>
      </c>
      <c r="CQ1488" t="str">
        <f t="shared" si="495"/>
        <v/>
      </c>
      <c r="CR1488" t="str">
        <f t="shared" si="496"/>
        <v/>
      </c>
      <c r="CS1488" t="str">
        <f t="shared" si="497"/>
        <v/>
      </c>
      <c r="CT1488" t="str">
        <f t="shared" si="498"/>
        <v/>
      </c>
      <c r="CU1488" t="str">
        <f t="shared" si="499"/>
        <v/>
      </c>
      <c r="CV1488" t="str">
        <f t="shared" si="500"/>
        <v/>
      </c>
      <c r="CW1488" t="str">
        <f t="shared" si="501"/>
        <v/>
      </c>
      <c r="CX1488" t="str">
        <f t="shared" si="502"/>
        <v/>
      </c>
      <c r="CY1488" t="str">
        <f t="shared" si="503"/>
        <v/>
      </c>
      <c r="CZ1488" t="str">
        <f t="shared" si="504"/>
        <v/>
      </c>
      <c r="DA1488" t="str">
        <f t="shared" si="505"/>
        <v/>
      </c>
      <c r="DB1488" t="str">
        <f t="shared" si="506"/>
        <v/>
      </c>
      <c r="DC1488" t="str">
        <f t="shared" si="507"/>
        <v/>
      </c>
      <c r="DD1488" t="str">
        <f t="shared" si="508"/>
        <v/>
      </c>
      <c r="DE1488" t="str">
        <f t="shared" si="509"/>
        <v/>
      </c>
      <c r="DF1488" t="str">
        <f t="shared" si="510"/>
        <v/>
      </c>
      <c r="DG1488" t="str">
        <f t="shared" si="511"/>
        <v/>
      </c>
      <c r="DH1488" t="str">
        <f t="shared" si="512"/>
        <v/>
      </c>
      <c r="DI1488" t="str">
        <f t="shared" si="513"/>
        <v/>
      </c>
      <c r="DJ1488" t="str">
        <f t="shared" si="514"/>
        <v/>
      </c>
      <c r="DK1488" t="str">
        <f t="shared" si="515"/>
        <v/>
      </c>
      <c r="DL1488" t="str">
        <f t="shared" si="516"/>
        <v/>
      </c>
      <c r="DM1488" t="str">
        <f t="shared" si="517"/>
        <v/>
      </c>
      <c r="DN1488" t="str">
        <f t="shared" si="518"/>
        <v/>
      </c>
      <c r="DO1488" t="str">
        <f t="shared" si="519"/>
        <v/>
      </c>
      <c r="DP1488" t="str">
        <f t="shared" si="520"/>
        <v/>
      </c>
      <c r="DQ1488" t="str">
        <f t="shared" si="521"/>
        <v/>
      </c>
      <c r="DR1488" t="str">
        <f t="shared" si="522"/>
        <v/>
      </c>
      <c r="DS1488" t="str">
        <f t="shared" si="523"/>
        <v/>
      </c>
      <c r="DT1488" t="str">
        <f t="shared" si="524"/>
        <v/>
      </c>
      <c r="DU1488" t="str">
        <f t="shared" si="525"/>
        <v/>
      </c>
      <c r="DV1488" t="str">
        <f t="shared" si="526"/>
        <v/>
      </c>
      <c r="DW1488" t="str">
        <f t="shared" si="527"/>
        <v/>
      </c>
      <c r="DX1488" t="str">
        <f t="shared" si="528"/>
        <v/>
      </c>
      <c r="DY1488" t="str">
        <f t="shared" si="529"/>
        <v/>
      </c>
      <c r="DZ1488" t="str">
        <f t="shared" si="530"/>
        <v/>
      </c>
      <c r="EA1488" t="str">
        <f t="shared" si="531"/>
        <v/>
      </c>
      <c r="EB1488" t="str">
        <f t="shared" si="532"/>
        <v/>
      </c>
      <c r="EC1488" t="str">
        <f t="shared" si="533"/>
        <v/>
      </c>
      <c r="ED1488" t="str">
        <f t="shared" si="534"/>
        <v/>
      </c>
      <c r="EE1488" t="str">
        <f t="shared" si="535"/>
        <v/>
      </c>
      <c r="EF1488" t="str">
        <f t="shared" si="536"/>
        <v/>
      </c>
      <c r="EG1488" t="str">
        <f t="shared" si="537"/>
        <v/>
      </c>
      <c r="EH1488" t="str">
        <f t="shared" si="538"/>
        <v/>
      </c>
      <c r="EI1488" t="str">
        <f t="shared" si="539"/>
        <v/>
      </c>
      <c r="EJ1488" t="str">
        <f t="shared" si="540"/>
        <v/>
      </c>
      <c r="EK1488" t="str">
        <f t="shared" si="541"/>
        <v/>
      </c>
      <c r="EL1488" t="str">
        <f t="shared" si="542"/>
        <v/>
      </c>
      <c r="EM1488" t="str">
        <f t="shared" si="543"/>
        <v/>
      </c>
      <c r="EN1488" t="str">
        <f t="shared" si="544"/>
        <v/>
      </c>
    </row>
    <row r="1489" spans="91:144">
      <c r="CM1489" t="str">
        <f t="shared" si="491"/>
        <v/>
      </c>
      <c r="CN1489" t="str">
        <f t="shared" si="492"/>
        <v/>
      </c>
      <c r="CO1489" t="str">
        <f t="shared" si="493"/>
        <v/>
      </c>
      <c r="CP1489" t="str">
        <f t="shared" si="494"/>
        <v/>
      </c>
      <c r="CQ1489" t="str">
        <f t="shared" si="495"/>
        <v/>
      </c>
      <c r="CR1489" t="str">
        <f t="shared" si="496"/>
        <v/>
      </c>
      <c r="CS1489" t="str">
        <f t="shared" si="497"/>
        <v/>
      </c>
      <c r="CT1489" t="str">
        <f t="shared" si="498"/>
        <v/>
      </c>
      <c r="CU1489" t="str">
        <f t="shared" si="499"/>
        <v/>
      </c>
      <c r="CV1489" t="str">
        <f t="shared" si="500"/>
        <v/>
      </c>
      <c r="CW1489" t="str">
        <f t="shared" si="501"/>
        <v/>
      </c>
      <c r="CX1489" t="str">
        <f t="shared" si="502"/>
        <v/>
      </c>
      <c r="CY1489" t="str">
        <f t="shared" si="503"/>
        <v/>
      </c>
      <c r="CZ1489" t="str">
        <f t="shared" si="504"/>
        <v/>
      </c>
      <c r="DA1489" t="str">
        <f t="shared" si="505"/>
        <v/>
      </c>
      <c r="DB1489" t="str">
        <f t="shared" si="506"/>
        <v/>
      </c>
      <c r="DC1489" t="str">
        <f t="shared" si="507"/>
        <v/>
      </c>
      <c r="DD1489" t="str">
        <f t="shared" si="508"/>
        <v/>
      </c>
      <c r="DE1489" t="str">
        <f t="shared" si="509"/>
        <v/>
      </c>
      <c r="DF1489" t="str">
        <f t="shared" si="510"/>
        <v/>
      </c>
      <c r="DG1489" t="str">
        <f t="shared" si="511"/>
        <v/>
      </c>
      <c r="DH1489" t="str">
        <f t="shared" si="512"/>
        <v/>
      </c>
      <c r="DI1489" t="str">
        <f t="shared" si="513"/>
        <v/>
      </c>
      <c r="DJ1489" t="str">
        <f t="shared" si="514"/>
        <v/>
      </c>
      <c r="DK1489" t="str">
        <f t="shared" si="515"/>
        <v/>
      </c>
      <c r="DL1489" t="str">
        <f t="shared" si="516"/>
        <v/>
      </c>
      <c r="DM1489" t="str">
        <f t="shared" si="517"/>
        <v/>
      </c>
      <c r="DN1489" t="str">
        <f t="shared" si="518"/>
        <v/>
      </c>
      <c r="DO1489" t="str">
        <f t="shared" si="519"/>
        <v/>
      </c>
      <c r="DP1489" t="str">
        <f t="shared" si="520"/>
        <v/>
      </c>
      <c r="DQ1489" t="str">
        <f t="shared" si="521"/>
        <v/>
      </c>
      <c r="DR1489" t="str">
        <f t="shared" si="522"/>
        <v/>
      </c>
      <c r="DS1489" t="str">
        <f t="shared" si="523"/>
        <v/>
      </c>
      <c r="DT1489" t="str">
        <f t="shared" si="524"/>
        <v/>
      </c>
      <c r="DU1489" t="str">
        <f t="shared" si="525"/>
        <v/>
      </c>
      <c r="DV1489" t="str">
        <f t="shared" si="526"/>
        <v/>
      </c>
      <c r="DW1489" t="str">
        <f t="shared" si="527"/>
        <v/>
      </c>
      <c r="DX1489" t="str">
        <f t="shared" si="528"/>
        <v/>
      </c>
      <c r="DY1489" t="str">
        <f t="shared" si="529"/>
        <v/>
      </c>
      <c r="DZ1489" t="str">
        <f t="shared" si="530"/>
        <v/>
      </c>
      <c r="EA1489" t="str">
        <f t="shared" si="531"/>
        <v/>
      </c>
      <c r="EB1489" t="str">
        <f t="shared" si="532"/>
        <v/>
      </c>
      <c r="EC1489" t="str">
        <f t="shared" si="533"/>
        <v/>
      </c>
      <c r="ED1489" t="str">
        <f t="shared" si="534"/>
        <v/>
      </c>
      <c r="EE1489" t="str">
        <f t="shared" si="535"/>
        <v/>
      </c>
      <c r="EF1489" t="str">
        <f t="shared" si="536"/>
        <v/>
      </c>
      <c r="EG1489" t="str">
        <f t="shared" si="537"/>
        <v/>
      </c>
      <c r="EH1489" t="str">
        <f t="shared" si="538"/>
        <v/>
      </c>
      <c r="EI1489" t="str">
        <f t="shared" si="539"/>
        <v/>
      </c>
      <c r="EJ1489" t="str">
        <f t="shared" si="540"/>
        <v/>
      </c>
      <c r="EK1489" t="str">
        <f t="shared" si="541"/>
        <v/>
      </c>
      <c r="EL1489" t="str">
        <f t="shared" si="542"/>
        <v/>
      </c>
      <c r="EM1489" t="str">
        <f t="shared" si="543"/>
        <v/>
      </c>
      <c r="EN1489" t="str">
        <f t="shared" si="544"/>
        <v/>
      </c>
    </row>
    <row r="1490" spans="91:144">
      <c r="CM1490" t="str">
        <f t="shared" si="491"/>
        <v/>
      </c>
      <c r="CN1490" t="str">
        <f t="shared" si="492"/>
        <v/>
      </c>
      <c r="CO1490" t="str">
        <f t="shared" si="493"/>
        <v/>
      </c>
      <c r="CP1490" t="str">
        <f t="shared" si="494"/>
        <v/>
      </c>
      <c r="CQ1490" t="str">
        <f t="shared" si="495"/>
        <v/>
      </c>
      <c r="CR1490" t="str">
        <f t="shared" si="496"/>
        <v/>
      </c>
      <c r="CS1490" t="str">
        <f t="shared" si="497"/>
        <v/>
      </c>
      <c r="CT1490" t="str">
        <f t="shared" si="498"/>
        <v/>
      </c>
      <c r="CU1490" t="str">
        <f t="shared" si="499"/>
        <v/>
      </c>
      <c r="CV1490" t="str">
        <f t="shared" si="500"/>
        <v/>
      </c>
      <c r="CW1490" t="str">
        <f t="shared" si="501"/>
        <v/>
      </c>
      <c r="CX1490" t="str">
        <f t="shared" si="502"/>
        <v/>
      </c>
      <c r="CY1490" t="str">
        <f t="shared" si="503"/>
        <v/>
      </c>
      <c r="CZ1490" t="str">
        <f t="shared" si="504"/>
        <v/>
      </c>
      <c r="DA1490" t="str">
        <f t="shared" si="505"/>
        <v/>
      </c>
      <c r="DB1490" t="str">
        <f t="shared" si="506"/>
        <v/>
      </c>
      <c r="DC1490" t="str">
        <f t="shared" si="507"/>
        <v/>
      </c>
      <c r="DD1490" t="str">
        <f t="shared" si="508"/>
        <v/>
      </c>
      <c r="DE1490" t="str">
        <f t="shared" si="509"/>
        <v/>
      </c>
      <c r="DF1490" t="str">
        <f t="shared" si="510"/>
        <v/>
      </c>
      <c r="DG1490" t="str">
        <f t="shared" si="511"/>
        <v/>
      </c>
      <c r="DH1490" t="str">
        <f t="shared" si="512"/>
        <v/>
      </c>
      <c r="DI1490" t="str">
        <f t="shared" si="513"/>
        <v/>
      </c>
      <c r="DJ1490" t="str">
        <f t="shared" si="514"/>
        <v/>
      </c>
      <c r="DK1490" t="str">
        <f t="shared" si="515"/>
        <v/>
      </c>
      <c r="DL1490" t="str">
        <f t="shared" si="516"/>
        <v/>
      </c>
      <c r="DM1490" t="str">
        <f t="shared" si="517"/>
        <v/>
      </c>
      <c r="DN1490" t="str">
        <f t="shared" si="518"/>
        <v/>
      </c>
      <c r="DO1490" t="str">
        <f t="shared" si="519"/>
        <v/>
      </c>
      <c r="DP1490" t="str">
        <f t="shared" si="520"/>
        <v/>
      </c>
      <c r="DQ1490" t="str">
        <f t="shared" si="521"/>
        <v/>
      </c>
      <c r="DR1490" t="str">
        <f t="shared" si="522"/>
        <v/>
      </c>
      <c r="DS1490" t="str">
        <f t="shared" si="523"/>
        <v/>
      </c>
      <c r="DT1490" t="str">
        <f t="shared" si="524"/>
        <v/>
      </c>
      <c r="DU1490" t="str">
        <f t="shared" si="525"/>
        <v/>
      </c>
      <c r="DV1490" t="str">
        <f t="shared" si="526"/>
        <v/>
      </c>
      <c r="DW1490" t="str">
        <f t="shared" si="527"/>
        <v/>
      </c>
      <c r="DX1490" t="str">
        <f t="shared" si="528"/>
        <v/>
      </c>
      <c r="DY1490" t="str">
        <f t="shared" si="529"/>
        <v/>
      </c>
      <c r="DZ1490" t="str">
        <f t="shared" si="530"/>
        <v/>
      </c>
      <c r="EA1490" t="str">
        <f t="shared" si="531"/>
        <v/>
      </c>
      <c r="EB1490" t="str">
        <f t="shared" si="532"/>
        <v/>
      </c>
      <c r="EC1490" t="str">
        <f t="shared" si="533"/>
        <v/>
      </c>
      <c r="ED1490" t="str">
        <f t="shared" si="534"/>
        <v/>
      </c>
      <c r="EE1490" t="str">
        <f t="shared" si="535"/>
        <v/>
      </c>
      <c r="EF1490" t="str">
        <f t="shared" si="536"/>
        <v/>
      </c>
      <c r="EG1490" t="str">
        <f t="shared" si="537"/>
        <v/>
      </c>
      <c r="EH1490" t="str">
        <f t="shared" si="538"/>
        <v/>
      </c>
      <c r="EI1490" t="str">
        <f t="shared" si="539"/>
        <v/>
      </c>
      <c r="EJ1490" t="str">
        <f t="shared" si="540"/>
        <v/>
      </c>
      <c r="EK1490" t="str">
        <f t="shared" si="541"/>
        <v/>
      </c>
      <c r="EL1490" t="str">
        <f t="shared" si="542"/>
        <v/>
      </c>
      <c r="EM1490" t="str">
        <f t="shared" si="543"/>
        <v/>
      </c>
      <c r="EN1490" t="str">
        <f t="shared" si="544"/>
        <v/>
      </c>
    </row>
    <row r="1491" spans="91:144">
      <c r="CM1491" t="str">
        <f t="shared" si="491"/>
        <v/>
      </c>
      <c r="CN1491" t="str">
        <f t="shared" si="492"/>
        <v/>
      </c>
      <c r="CO1491" t="str">
        <f t="shared" si="493"/>
        <v/>
      </c>
      <c r="CP1491" t="str">
        <f t="shared" si="494"/>
        <v/>
      </c>
      <c r="CQ1491" t="str">
        <f t="shared" si="495"/>
        <v/>
      </c>
      <c r="CR1491" t="str">
        <f t="shared" si="496"/>
        <v/>
      </c>
      <c r="CS1491" t="str">
        <f t="shared" si="497"/>
        <v/>
      </c>
      <c r="CT1491" t="str">
        <f t="shared" si="498"/>
        <v/>
      </c>
      <c r="CU1491" t="str">
        <f t="shared" si="499"/>
        <v/>
      </c>
      <c r="CV1491" t="str">
        <f t="shared" si="500"/>
        <v/>
      </c>
      <c r="CW1491" t="str">
        <f t="shared" si="501"/>
        <v/>
      </c>
      <c r="CX1491" t="str">
        <f t="shared" si="502"/>
        <v/>
      </c>
      <c r="CY1491" t="str">
        <f t="shared" si="503"/>
        <v/>
      </c>
      <c r="CZ1491" t="str">
        <f t="shared" si="504"/>
        <v/>
      </c>
      <c r="DA1491" t="str">
        <f t="shared" si="505"/>
        <v/>
      </c>
      <c r="DB1491" t="str">
        <f t="shared" si="506"/>
        <v/>
      </c>
      <c r="DC1491" t="str">
        <f t="shared" si="507"/>
        <v/>
      </c>
      <c r="DD1491" t="str">
        <f t="shared" si="508"/>
        <v/>
      </c>
      <c r="DE1491" t="str">
        <f t="shared" si="509"/>
        <v/>
      </c>
      <c r="DF1491" t="str">
        <f t="shared" si="510"/>
        <v/>
      </c>
      <c r="DG1491" t="str">
        <f t="shared" si="511"/>
        <v/>
      </c>
      <c r="DH1491" t="str">
        <f t="shared" si="512"/>
        <v/>
      </c>
      <c r="DI1491" t="str">
        <f t="shared" si="513"/>
        <v/>
      </c>
      <c r="DJ1491" t="str">
        <f t="shared" si="514"/>
        <v/>
      </c>
      <c r="DK1491" t="str">
        <f t="shared" si="515"/>
        <v/>
      </c>
      <c r="DL1491" t="str">
        <f t="shared" si="516"/>
        <v/>
      </c>
      <c r="DM1491" t="str">
        <f t="shared" si="517"/>
        <v/>
      </c>
      <c r="DN1491" t="str">
        <f t="shared" si="518"/>
        <v/>
      </c>
      <c r="DO1491" t="str">
        <f t="shared" si="519"/>
        <v/>
      </c>
      <c r="DP1491" t="str">
        <f t="shared" si="520"/>
        <v/>
      </c>
      <c r="DQ1491" t="str">
        <f t="shared" si="521"/>
        <v/>
      </c>
      <c r="DR1491" t="str">
        <f t="shared" si="522"/>
        <v/>
      </c>
      <c r="DS1491" t="str">
        <f t="shared" si="523"/>
        <v/>
      </c>
      <c r="DT1491" t="str">
        <f t="shared" si="524"/>
        <v/>
      </c>
      <c r="DU1491" t="str">
        <f t="shared" si="525"/>
        <v/>
      </c>
      <c r="DV1491" t="str">
        <f t="shared" si="526"/>
        <v/>
      </c>
      <c r="DW1491" t="str">
        <f t="shared" si="527"/>
        <v/>
      </c>
      <c r="DX1491" t="str">
        <f t="shared" si="528"/>
        <v/>
      </c>
      <c r="DY1491" t="str">
        <f t="shared" si="529"/>
        <v/>
      </c>
      <c r="DZ1491" t="str">
        <f t="shared" si="530"/>
        <v/>
      </c>
      <c r="EA1491" t="str">
        <f t="shared" si="531"/>
        <v/>
      </c>
      <c r="EB1491" t="str">
        <f t="shared" si="532"/>
        <v/>
      </c>
      <c r="EC1491" t="str">
        <f t="shared" si="533"/>
        <v/>
      </c>
      <c r="ED1491" t="str">
        <f t="shared" si="534"/>
        <v/>
      </c>
      <c r="EE1491" t="str">
        <f t="shared" si="535"/>
        <v/>
      </c>
      <c r="EF1491" t="str">
        <f t="shared" si="536"/>
        <v/>
      </c>
      <c r="EG1491" t="str">
        <f t="shared" si="537"/>
        <v/>
      </c>
      <c r="EH1491" t="str">
        <f t="shared" si="538"/>
        <v/>
      </c>
      <c r="EI1491" t="str">
        <f t="shared" si="539"/>
        <v/>
      </c>
      <c r="EJ1491" t="str">
        <f t="shared" si="540"/>
        <v/>
      </c>
      <c r="EK1491" t="str">
        <f t="shared" si="541"/>
        <v/>
      </c>
      <c r="EL1491" t="str">
        <f t="shared" si="542"/>
        <v/>
      </c>
      <c r="EM1491" t="str">
        <f t="shared" si="543"/>
        <v/>
      </c>
      <c r="EN1491" t="str">
        <f t="shared" si="544"/>
        <v/>
      </c>
    </row>
    <row r="1492" spans="91:144">
      <c r="CM1492" t="str">
        <f t="shared" si="491"/>
        <v/>
      </c>
      <c r="CN1492" t="str">
        <f t="shared" si="492"/>
        <v/>
      </c>
      <c r="CO1492" t="str">
        <f t="shared" si="493"/>
        <v/>
      </c>
      <c r="CP1492" t="str">
        <f t="shared" si="494"/>
        <v/>
      </c>
      <c r="CQ1492" t="str">
        <f t="shared" si="495"/>
        <v/>
      </c>
      <c r="CR1492" t="str">
        <f t="shared" si="496"/>
        <v/>
      </c>
      <c r="CS1492" t="str">
        <f t="shared" si="497"/>
        <v/>
      </c>
      <c r="CT1492" t="str">
        <f t="shared" si="498"/>
        <v/>
      </c>
      <c r="CU1492" t="str">
        <f t="shared" si="499"/>
        <v/>
      </c>
      <c r="CV1492" t="str">
        <f t="shared" si="500"/>
        <v/>
      </c>
      <c r="CW1492" t="str">
        <f t="shared" si="501"/>
        <v/>
      </c>
      <c r="CX1492" t="str">
        <f t="shared" si="502"/>
        <v/>
      </c>
      <c r="CY1492" t="str">
        <f t="shared" si="503"/>
        <v/>
      </c>
      <c r="CZ1492" t="str">
        <f t="shared" si="504"/>
        <v/>
      </c>
      <c r="DA1492" t="str">
        <f t="shared" si="505"/>
        <v/>
      </c>
      <c r="DB1492" t="str">
        <f t="shared" si="506"/>
        <v/>
      </c>
      <c r="DC1492" t="str">
        <f t="shared" si="507"/>
        <v/>
      </c>
      <c r="DD1492" t="str">
        <f t="shared" si="508"/>
        <v/>
      </c>
      <c r="DE1492" t="str">
        <f t="shared" si="509"/>
        <v/>
      </c>
      <c r="DF1492" t="str">
        <f t="shared" si="510"/>
        <v/>
      </c>
      <c r="DG1492" t="str">
        <f t="shared" si="511"/>
        <v/>
      </c>
      <c r="DH1492" t="str">
        <f t="shared" si="512"/>
        <v/>
      </c>
      <c r="DI1492" t="str">
        <f t="shared" si="513"/>
        <v/>
      </c>
      <c r="DJ1492" t="str">
        <f t="shared" si="514"/>
        <v/>
      </c>
      <c r="DK1492" t="str">
        <f t="shared" si="515"/>
        <v/>
      </c>
      <c r="DL1492" t="str">
        <f t="shared" si="516"/>
        <v/>
      </c>
      <c r="DM1492" t="str">
        <f t="shared" si="517"/>
        <v/>
      </c>
      <c r="DN1492" t="str">
        <f t="shared" si="518"/>
        <v/>
      </c>
      <c r="DO1492" t="str">
        <f t="shared" si="519"/>
        <v/>
      </c>
      <c r="DP1492" t="str">
        <f t="shared" si="520"/>
        <v/>
      </c>
      <c r="DQ1492" t="str">
        <f t="shared" si="521"/>
        <v/>
      </c>
      <c r="DR1492" t="str">
        <f t="shared" si="522"/>
        <v/>
      </c>
      <c r="DS1492" t="str">
        <f t="shared" si="523"/>
        <v/>
      </c>
      <c r="DT1492" t="str">
        <f t="shared" si="524"/>
        <v/>
      </c>
      <c r="DU1492" t="str">
        <f t="shared" si="525"/>
        <v/>
      </c>
      <c r="DV1492" t="str">
        <f t="shared" si="526"/>
        <v/>
      </c>
      <c r="DW1492" t="str">
        <f t="shared" si="527"/>
        <v/>
      </c>
      <c r="DX1492" t="str">
        <f t="shared" si="528"/>
        <v/>
      </c>
      <c r="DY1492" t="str">
        <f t="shared" si="529"/>
        <v/>
      </c>
      <c r="DZ1492" t="str">
        <f t="shared" si="530"/>
        <v/>
      </c>
      <c r="EA1492" t="str">
        <f t="shared" si="531"/>
        <v/>
      </c>
      <c r="EB1492" t="str">
        <f t="shared" si="532"/>
        <v/>
      </c>
      <c r="EC1492" t="str">
        <f t="shared" si="533"/>
        <v/>
      </c>
      <c r="ED1492" t="str">
        <f t="shared" si="534"/>
        <v/>
      </c>
      <c r="EE1492" t="str">
        <f t="shared" si="535"/>
        <v/>
      </c>
      <c r="EF1492" t="str">
        <f t="shared" si="536"/>
        <v/>
      </c>
      <c r="EG1492" t="str">
        <f t="shared" si="537"/>
        <v/>
      </c>
      <c r="EH1492" t="str">
        <f t="shared" si="538"/>
        <v/>
      </c>
      <c r="EI1492" t="str">
        <f t="shared" si="539"/>
        <v/>
      </c>
      <c r="EJ1492" t="str">
        <f t="shared" si="540"/>
        <v/>
      </c>
      <c r="EK1492" t="str">
        <f t="shared" si="541"/>
        <v/>
      </c>
      <c r="EL1492" t="str">
        <f t="shared" si="542"/>
        <v/>
      </c>
      <c r="EM1492" t="str">
        <f t="shared" si="543"/>
        <v/>
      </c>
      <c r="EN1492" t="str">
        <f t="shared" si="544"/>
        <v/>
      </c>
    </row>
    <row r="1493" spans="91:144">
      <c r="CM1493" t="str">
        <f t="shared" si="491"/>
        <v/>
      </c>
      <c r="CN1493" t="str">
        <f t="shared" si="492"/>
        <v/>
      </c>
      <c r="CO1493" t="str">
        <f t="shared" si="493"/>
        <v/>
      </c>
      <c r="CP1493" t="str">
        <f t="shared" si="494"/>
        <v/>
      </c>
      <c r="CQ1493" t="str">
        <f t="shared" si="495"/>
        <v/>
      </c>
      <c r="CR1493" t="str">
        <f t="shared" si="496"/>
        <v/>
      </c>
      <c r="CS1493" t="str">
        <f t="shared" si="497"/>
        <v/>
      </c>
      <c r="CT1493" t="str">
        <f t="shared" si="498"/>
        <v/>
      </c>
      <c r="CU1493" t="str">
        <f t="shared" si="499"/>
        <v/>
      </c>
      <c r="CV1493" t="str">
        <f t="shared" si="500"/>
        <v/>
      </c>
      <c r="CW1493" t="str">
        <f t="shared" si="501"/>
        <v/>
      </c>
      <c r="CX1493" t="str">
        <f t="shared" si="502"/>
        <v/>
      </c>
      <c r="CY1493" t="str">
        <f t="shared" si="503"/>
        <v/>
      </c>
      <c r="CZ1493" t="str">
        <f t="shared" si="504"/>
        <v/>
      </c>
      <c r="DA1493" t="str">
        <f t="shared" si="505"/>
        <v/>
      </c>
      <c r="DB1493" t="str">
        <f t="shared" si="506"/>
        <v/>
      </c>
      <c r="DC1493" t="str">
        <f t="shared" si="507"/>
        <v/>
      </c>
      <c r="DD1493" t="str">
        <f t="shared" si="508"/>
        <v/>
      </c>
      <c r="DE1493" t="str">
        <f t="shared" si="509"/>
        <v/>
      </c>
      <c r="DF1493" t="str">
        <f t="shared" si="510"/>
        <v/>
      </c>
      <c r="DG1493" t="str">
        <f t="shared" si="511"/>
        <v/>
      </c>
      <c r="DH1493" t="str">
        <f t="shared" si="512"/>
        <v/>
      </c>
      <c r="DI1493" t="str">
        <f t="shared" si="513"/>
        <v/>
      </c>
      <c r="DJ1493" t="str">
        <f t="shared" si="514"/>
        <v/>
      </c>
      <c r="DK1493" t="str">
        <f t="shared" si="515"/>
        <v/>
      </c>
      <c r="DL1493" t="str">
        <f t="shared" si="516"/>
        <v/>
      </c>
      <c r="DM1493" t="str">
        <f t="shared" si="517"/>
        <v/>
      </c>
      <c r="DN1493" t="str">
        <f t="shared" si="518"/>
        <v/>
      </c>
      <c r="DO1493" t="str">
        <f t="shared" si="519"/>
        <v/>
      </c>
      <c r="DP1493" t="str">
        <f t="shared" si="520"/>
        <v/>
      </c>
      <c r="DQ1493" t="str">
        <f t="shared" si="521"/>
        <v/>
      </c>
      <c r="DR1493" t="str">
        <f t="shared" si="522"/>
        <v/>
      </c>
      <c r="DS1493" t="str">
        <f t="shared" si="523"/>
        <v/>
      </c>
      <c r="DT1493" t="str">
        <f t="shared" si="524"/>
        <v/>
      </c>
      <c r="DU1493" t="str">
        <f t="shared" si="525"/>
        <v/>
      </c>
      <c r="DV1493" t="str">
        <f t="shared" si="526"/>
        <v/>
      </c>
      <c r="DW1493" t="str">
        <f t="shared" si="527"/>
        <v/>
      </c>
      <c r="DX1493" t="str">
        <f t="shared" si="528"/>
        <v/>
      </c>
      <c r="DY1493" t="str">
        <f t="shared" si="529"/>
        <v/>
      </c>
      <c r="DZ1493" t="str">
        <f t="shared" si="530"/>
        <v/>
      </c>
      <c r="EA1493" t="str">
        <f t="shared" si="531"/>
        <v/>
      </c>
      <c r="EB1493" t="str">
        <f t="shared" si="532"/>
        <v/>
      </c>
      <c r="EC1493" t="str">
        <f t="shared" si="533"/>
        <v/>
      </c>
      <c r="ED1493" t="str">
        <f t="shared" si="534"/>
        <v/>
      </c>
      <c r="EE1493" t="str">
        <f t="shared" si="535"/>
        <v/>
      </c>
      <c r="EF1493" t="str">
        <f t="shared" si="536"/>
        <v/>
      </c>
      <c r="EG1493" t="str">
        <f t="shared" si="537"/>
        <v/>
      </c>
      <c r="EH1493" t="str">
        <f t="shared" si="538"/>
        <v/>
      </c>
      <c r="EI1493" t="str">
        <f t="shared" si="539"/>
        <v/>
      </c>
      <c r="EJ1493" t="str">
        <f t="shared" si="540"/>
        <v/>
      </c>
      <c r="EK1493" t="str">
        <f t="shared" si="541"/>
        <v/>
      </c>
      <c r="EL1493" t="str">
        <f t="shared" si="542"/>
        <v/>
      </c>
      <c r="EM1493" t="str">
        <f t="shared" si="543"/>
        <v/>
      </c>
      <c r="EN1493" t="str">
        <f t="shared" si="544"/>
        <v/>
      </c>
    </row>
    <row r="1494" spans="91:144">
      <c r="CM1494" t="str">
        <f t="shared" si="491"/>
        <v/>
      </c>
      <c r="CN1494" t="str">
        <f t="shared" si="492"/>
        <v/>
      </c>
      <c r="CO1494" t="str">
        <f t="shared" si="493"/>
        <v/>
      </c>
      <c r="CP1494" t="str">
        <f t="shared" si="494"/>
        <v/>
      </c>
      <c r="CQ1494" t="str">
        <f t="shared" si="495"/>
        <v/>
      </c>
      <c r="CR1494" t="str">
        <f t="shared" si="496"/>
        <v/>
      </c>
      <c r="CS1494" t="str">
        <f t="shared" si="497"/>
        <v/>
      </c>
      <c r="CT1494" t="str">
        <f t="shared" si="498"/>
        <v/>
      </c>
      <c r="CU1494" t="str">
        <f t="shared" si="499"/>
        <v/>
      </c>
      <c r="CV1494" t="str">
        <f t="shared" si="500"/>
        <v/>
      </c>
      <c r="CW1494" t="str">
        <f t="shared" si="501"/>
        <v/>
      </c>
      <c r="CX1494" t="str">
        <f t="shared" si="502"/>
        <v/>
      </c>
      <c r="CY1494" t="str">
        <f t="shared" si="503"/>
        <v/>
      </c>
      <c r="CZ1494" t="str">
        <f t="shared" si="504"/>
        <v/>
      </c>
      <c r="DA1494" t="str">
        <f t="shared" si="505"/>
        <v/>
      </c>
      <c r="DB1494" t="str">
        <f t="shared" si="506"/>
        <v/>
      </c>
      <c r="DC1494" t="str">
        <f t="shared" si="507"/>
        <v/>
      </c>
      <c r="DD1494" t="str">
        <f t="shared" si="508"/>
        <v/>
      </c>
      <c r="DE1494" t="str">
        <f t="shared" si="509"/>
        <v/>
      </c>
      <c r="DF1494" t="str">
        <f t="shared" si="510"/>
        <v/>
      </c>
      <c r="DG1494" t="str">
        <f t="shared" si="511"/>
        <v/>
      </c>
      <c r="DH1494" t="str">
        <f t="shared" si="512"/>
        <v/>
      </c>
      <c r="DI1494" t="str">
        <f t="shared" si="513"/>
        <v/>
      </c>
      <c r="DJ1494" t="str">
        <f t="shared" si="514"/>
        <v/>
      </c>
      <c r="DK1494" t="str">
        <f t="shared" si="515"/>
        <v/>
      </c>
      <c r="DL1494" t="str">
        <f t="shared" si="516"/>
        <v/>
      </c>
      <c r="DM1494" t="str">
        <f t="shared" si="517"/>
        <v/>
      </c>
      <c r="DN1494" t="str">
        <f t="shared" si="518"/>
        <v/>
      </c>
      <c r="DO1494" t="str">
        <f t="shared" si="519"/>
        <v/>
      </c>
      <c r="DP1494" t="str">
        <f t="shared" si="520"/>
        <v/>
      </c>
      <c r="DQ1494" t="str">
        <f t="shared" si="521"/>
        <v/>
      </c>
      <c r="DR1494" t="str">
        <f t="shared" si="522"/>
        <v/>
      </c>
      <c r="DS1494" t="str">
        <f t="shared" si="523"/>
        <v/>
      </c>
      <c r="DT1494" t="str">
        <f t="shared" si="524"/>
        <v/>
      </c>
      <c r="DU1494" t="str">
        <f t="shared" si="525"/>
        <v/>
      </c>
      <c r="DV1494" t="str">
        <f t="shared" si="526"/>
        <v/>
      </c>
      <c r="DW1494" t="str">
        <f t="shared" si="527"/>
        <v/>
      </c>
      <c r="DX1494" t="str">
        <f t="shared" si="528"/>
        <v/>
      </c>
      <c r="DY1494" t="str">
        <f t="shared" si="529"/>
        <v/>
      </c>
      <c r="DZ1494" t="str">
        <f t="shared" si="530"/>
        <v/>
      </c>
      <c r="EA1494" t="str">
        <f t="shared" si="531"/>
        <v/>
      </c>
      <c r="EB1494" t="str">
        <f t="shared" si="532"/>
        <v/>
      </c>
      <c r="EC1494" t="str">
        <f t="shared" si="533"/>
        <v/>
      </c>
      <c r="ED1494" t="str">
        <f t="shared" si="534"/>
        <v/>
      </c>
      <c r="EE1494" t="str">
        <f t="shared" si="535"/>
        <v/>
      </c>
      <c r="EF1494" t="str">
        <f t="shared" si="536"/>
        <v/>
      </c>
      <c r="EG1494" t="str">
        <f t="shared" si="537"/>
        <v/>
      </c>
      <c r="EH1494" t="str">
        <f t="shared" si="538"/>
        <v/>
      </c>
      <c r="EI1494" t="str">
        <f t="shared" si="539"/>
        <v/>
      </c>
      <c r="EJ1494" t="str">
        <f t="shared" si="540"/>
        <v/>
      </c>
      <c r="EK1494" t="str">
        <f t="shared" si="541"/>
        <v/>
      </c>
      <c r="EL1494" t="str">
        <f t="shared" si="542"/>
        <v/>
      </c>
      <c r="EM1494" t="str">
        <f t="shared" si="543"/>
        <v/>
      </c>
      <c r="EN1494" t="str">
        <f t="shared" si="544"/>
        <v/>
      </c>
    </row>
    <row r="1495" spans="91:144">
      <c r="CM1495" t="str">
        <f t="shared" si="491"/>
        <v/>
      </c>
      <c r="CN1495" t="str">
        <f t="shared" si="492"/>
        <v/>
      </c>
      <c r="CO1495" t="str">
        <f t="shared" si="493"/>
        <v/>
      </c>
      <c r="CP1495" t="str">
        <f t="shared" si="494"/>
        <v/>
      </c>
      <c r="CQ1495" t="str">
        <f t="shared" si="495"/>
        <v/>
      </c>
      <c r="CR1495" t="str">
        <f t="shared" si="496"/>
        <v/>
      </c>
      <c r="CS1495" t="str">
        <f t="shared" si="497"/>
        <v/>
      </c>
      <c r="CT1495" t="str">
        <f t="shared" si="498"/>
        <v/>
      </c>
      <c r="CU1495" t="str">
        <f t="shared" si="499"/>
        <v/>
      </c>
      <c r="CV1495" t="str">
        <f t="shared" si="500"/>
        <v/>
      </c>
      <c r="CW1495" t="str">
        <f t="shared" si="501"/>
        <v/>
      </c>
      <c r="CX1495" t="str">
        <f t="shared" si="502"/>
        <v/>
      </c>
      <c r="CY1495" t="str">
        <f t="shared" si="503"/>
        <v/>
      </c>
      <c r="CZ1495" t="str">
        <f t="shared" si="504"/>
        <v/>
      </c>
      <c r="DA1495" t="str">
        <f t="shared" si="505"/>
        <v/>
      </c>
      <c r="DB1495" t="str">
        <f t="shared" si="506"/>
        <v/>
      </c>
      <c r="DC1495" t="str">
        <f t="shared" si="507"/>
        <v/>
      </c>
      <c r="DD1495" t="str">
        <f t="shared" si="508"/>
        <v/>
      </c>
      <c r="DE1495" t="str">
        <f t="shared" si="509"/>
        <v/>
      </c>
      <c r="DF1495" t="str">
        <f t="shared" si="510"/>
        <v/>
      </c>
      <c r="DG1495" t="str">
        <f t="shared" si="511"/>
        <v/>
      </c>
      <c r="DH1495" t="str">
        <f t="shared" si="512"/>
        <v/>
      </c>
      <c r="DI1495" t="str">
        <f t="shared" si="513"/>
        <v/>
      </c>
      <c r="DJ1495" t="str">
        <f t="shared" si="514"/>
        <v/>
      </c>
      <c r="DK1495" t="str">
        <f t="shared" si="515"/>
        <v/>
      </c>
      <c r="DL1495" t="str">
        <f t="shared" si="516"/>
        <v/>
      </c>
      <c r="DM1495" t="str">
        <f t="shared" si="517"/>
        <v/>
      </c>
      <c r="DN1495" t="str">
        <f t="shared" si="518"/>
        <v/>
      </c>
      <c r="DO1495" t="str">
        <f t="shared" si="519"/>
        <v/>
      </c>
      <c r="DP1495" t="str">
        <f t="shared" si="520"/>
        <v/>
      </c>
      <c r="DQ1495" t="str">
        <f t="shared" si="521"/>
        <v/>
      </c>
      <c r="DR1495" t="str">
        <f t="shared" si="522"/>
        <v/>
      </c>
      <c r="DS1495" t="str">
        <f t="shared" si="523"/>
        <v/>
      </c>
      <c r="DT1495" t="str">
        <f t="shared" si="524"/>
        <v/>
      </c>
      <c r="DU1495" t="str">
        <f t="shared" si="525"/>
        <v/>
      </c>
      <c r="DV1495" t="str">
        <f t="shared" si="526"/>
        <v/>
      </c>
      <c r="DW1495" t="str">
        <f t="shared" si="527"/>
        <v/>
      </c>
      <c r="DX1495" t="str">
        <f t="shared" si="528"/>
        <v/>
      </c>
      <c r="DY1495" t="str">
        <f t="shared" si="529"/>
        <v/>
      </c>
      <c r="DZ1495" t="str">
        <f t="shared" si="530"/>
        <v/>
      </c>
      <c r="EA1495" t="str">
        <f t="shared" si="531"/>
        <v/>
      </c>
      <c r="EB1495" t="str">
        <f t="shared" si="532"/>
        <v/>
      </c>
      <c r="EC1495" t="str">
        <f t="shared" si="533"/>
        <v/>
      </c>
      <c r="ED1495" t="str">
        <f t="shared" si="534"/>
        <v/>
      </c>
      <c r="EE1495" t="str">
        <f t="shared" si="535"/>
        <v/>
      </c>
      <c r="EF1495" t="str">
        <f t="shared" si="536"/>
        <v/>
      </c>
      <c r="EG1495" t="str">
        <f t="shared" si="537"/>
        <v/>
      </c>
      <c r="EH1495" t="str">
        <f t="shared" si="538"/>
        <v/>
      </c>
      <c r="EI1495" t="str">
        <f t="shared" si="539"/>
        <v/>
      </c>
      <c r="EJ1495" t="str">
        <f t="shared" si="540"/>
        <v/>
      </c>
      <c r="EK1495" t="str">
        <f t="shared" si="541"/>
        <v/>
      </c>
      <c r="EL1495" t="str">
        <f t="shared" si="542"/>
        <v/>
      </c>
      <c r="EM1495" t="str">
        <f t="shared" si="543"/>
        <v/>
      </c>
      <c r="EN1495" t="str">
        <f t="shared" si="544"/>
        <v/>
      </c>
    </row>
    <row r="1496" spans="91:144">
      <c r="CM1496" t="str">
        <f t="shared" si="491"/>
        <v/>
      </c>
      <c r="CN1496" t="str">
        <f t="shared" si="492"/>
        <v/>
      </c>
      <c r="CO1496" t="str">
        <f t="shared" si="493"/>
        <v/>
      </c>
      <c r="CP1496" t="str">
        <f t="shared" si="494"/>
        <v/>
      </c>
      <c r="CQ1496" t="str">
        <f t="shared" si="495"/>
        <v/>
      </c>
      <c r="CR1496" t="str">
        <f t="shared" si="496"/>
        <v/>
      </c>
      <c r="CS1496" t="str">
        <f t="shared" si="497"/>
        <v/>
      </c>
      <c r="CT1496" t="str">
        <f t="shared" si="498"/>
        <v/>
      </c>
      <c r="CU1496" t="str">
        <f t="shared" si="499"/>
        <v/>
      </c>
      <c r="CV1496" t="str">
        <f t="shared" si="500"/>
        <v/>
      </c>
      <c r="CW1496" t="str">
        <f t="shared" si="501"/>
        <v/>
      </c>
      <c r="CX1496" t="str">
        <f t="shared" si="502"/>
        <v/>
      </c>
      <c r="CY1496" t="str">
        <f t="shared" si="503"/>
        <v/>
      </c>
      <c r="CZ1496" t="str">
        <f t="shared" si="504"/>
        <v/>
      </c>
      <c r="DA1496" t="str">
        <f t="shared" si="505"/>
        <v/>
      </c>
      <c r="DB1496" t="str">
        <f t="shared" si="506"/>
        <v/>
      </c>
      <c r="DC1496" t="str">
        <f t="shared" si="507"/>
        <v/>
      </c>
      <c r="DD1496" t="str">
        <f t="shared" si="508"/>
        <v/>
      </c>
      <c r="DE1496" t="str">
        <f t="shared" si="509"/>
        <v/>
      </c>
      <c r="DF1496" t="str">
        <f t="shared" si="510"/>
        <v/>
      </c>
      <c r="DG1496" t="str">
        <f t="shared" si="511"/>
        <v/>
      </c>
      <c r="DH1496" t="str">
        <f t="shared" si="512"/>
        <v/>
      </c>
      <c r="DI1496" t="str">
        <f t="shared" si="513"/>
        <v/>
      </c>
      <c r="DJ1496" t="str">
        <f t="shared" si="514"/>
        <v/>
      </c>
      <c r="DK1496" t="str">
        <f t="shared" si="515"/>
        <v/>
      </c>
      <c r="DL1496" t="str">
        <f t="shared" si="516"/>
        <v/>
      </c>
      <c r="DM1496" t="str">
        <f t="shared" si="517"/>
        <v/>
      </c>
      <c r="DN1496" t="str">
        <f t="shared" si="518"/>
        <v/>
      </c>
      <c r="DO1496" t="str">
        <f t="shared" si="519"/>
        <v/>
      </c>
      <c r="DP1496" t="str">
        <f t="shared" si="520"/>
        <v/>
      </c>
      <c r="DQ1496" t="str">
        <f t="shared" si="521"/>
        <v/>
      </c>
      <c r="DR1496" t="str">
        <f t="shared" si="522"/>
        <v/>
      </c>
      <c r="DS1496" t="str">
        <f t="shared" si="523"/>
        <v/>
      </c>
      <c r="DT1496" t="str">
        <f t="shared" si="524"/>
        <v/>
      </c>
      <c r="DU1496" t="str">
        <f t="shared" si="525"/>
        <v/>
      </c>
      <c r="DV1496" t="str">
        <f t="shared" si="526"/>
        <v/>
      </c>
      <c r="DW1496" t="str">
        <f t="shared" si="527"/>
        <v/>
      </c>
      <c r="DX1496" t="str">
        <f t="shared" si="528"/>
        <v/>
      </c>
      <c r="DY1496" t="str">
        <f t="shared" si="529"/>
        <v/>
      </c>
      <c r="DZ1496" t="str">
        <f t="shared" si="530"/>
        <v/>
      </c>
      <c r="EA1496" t="str">
        <f t="shared" si="531"/>
        <v/>
      </c>
      <c r="EB1496" t="str">
        <f t="shared" si="532"/>
        <v/>
      </c>
      <c r="EC1496" t="str">
        <f t="shared" si="533"/>
        <v/>
      </c>
      <c r="ED1496" t="str">
        <f t="shared" si="534"/>
        <v/>
      </c>
      <c r="EE1496" t="str">
        <f t="shared" si="535"/>
        <v/>
      </c>
      <c r="EF1496" t="str">
        <f t="shared" si="536"/>
        <v/>
      </c>
      <c r="EG1496" t="str">
        <f t="shared" si="537"/>
        <v/>
      </c>
      <c r="EH1496" t="str">
        <f t="shared" si="538"/>
        <v/>
      </c>
      <c r="EI1496" t="str">
        <f t="shared" si="539"/>
        <v/>
      </c>
      <c r="EJ1496" t="str">
        <f t="shared" si="540"/>
        <v/>
      </c>
      <c r="EK1496" t="str">
        <f t="shared" si="541"/>
        <v/>
      </c>
      <c r="EL1496" t="str">
        <f t="shared" si="542"/>
        <v/>
      </c>
      <c r="EM1496" t="str">
        <f t="shared" si="543"/>
        <v/>
      </c>
      <c r="EN1496" t="str">
        <f t="shared" si="544"/>
        <v/>
      </c>
    </row>
    <row r="1497" spans="91:144">
      <c r="CM1497" t="str">
        <f t="shared" si="491"/>
        <v/>
      </c>
      <c r="CN1497" t="str">
        <f t="shared" si="492"/>
        <v/>
      </c>
      <c r="CO1497" t="str">
        <f t="shared" si="493"/>
        <v/>
      </c>
      <c r="CP1497" t="str">
        <f t="shared" si="494"/>
        <v/>
      </c>
      <c r="CQ1497" t="str">
        <f t="shared" si="495"/>
        <v/>
      </c>
      <c r="CR1497" t="str">
        <f t="shared" si="496"/>
        <v/>
      </c>
      <c r="CS1497" t="str">
        <f t="shared" si="497"/>
        <v/>
      </c>
      <c r="CT1497" t="str">
        <f t="shared" si="498"/>
        <v/>
      </c>
      <c r="CU1497" t="str">
        <f t="shared" si="499"/>
        <v/>
      </c>
      <c r="CV1497" t="str">
        <f t="shared" si="500"/>
        <v/>
      </c>
      <c r="CW1497" t="str">
        <f t="shared" si="501"/>
        <v/>
      </c>
      <c r="CX1497" t="str">
        <f t="shared" si="502"/>
        <v/>
      </c>
      <c r="CY1497" t="str">
        <f t="shared" si="503"/>
        <v/>
      </c>
      <c r="CZ1497" t="str">
        <f t="shared" si="504"/>
        <v/>
      </c>
      <c r="DA1497" t="str">
        <f t="shared" si="505"/>
        <v/>
      </c>
      <c r="DB1497" t="str">
        <f t="shared" si="506"/>
        <v/>
      </c>
      <c r="DC1497" t="str">
        <f t="shared" si="507"/>
        <v/>
      </c>
      <c r="DD1497" t="str">
        <f t="shared" si="508"/>
        <v/>
      </c>
      <c r="DE1497" t="str">
        <f t="shared" si="509"/>
        <v/>
      </c>
      <c r="DF1497" t="str">
        <f t="shared" si="510"/>
        <v/>
      </c>
      <c r="DG1497" t="str">
        <f t="shared" si="511"/>
        <v/>
      </c>
      <c r="DH1497" t="str">
        <f t="shared" si="512"/>
        <v/>
      </c>
      <c r="DI1497" t="str">
        <f t="shared" si="513"/>
        <v/>
      </c>
      <c r="DJ1497" t="str">
        <f t="shared" si="514"/>
        <v/>
      </c>
      <c r="DK1497" t="str">
        <f t="shared" si="515"/>
        <v/>
      </c>
      <c r="DL1497" t="str">
        <f t="shared" si="516"/>
        <v/>
      </c>
      <c r="DM1497" t="str">
        <f t="shared" si="517"/>
        <v/>
      </c>
      <c r="DN1497" t="str">
        <f t="shared" si="518"/>
        <v/>
      </c>
      <c r="DO1497" t="str">
        <f t="shared" si="519"/>
        <v/>
      </c>
      <c r="DP1497" t="str">
        <f t="shared" si="520"/>
        <v/>
      </c>
      <c r="DQ1497" t="str">
        <f t="shared" si="521"/>
        <v/>
      </c>
      <c r="DR1497" t="str">
        <f t="shared" si="522"/>
        <v/>
      </c>
      <c r="DS1497" t="str">
        <f t="shared" si="523"/>
        <v/>
      </c>
      <c r="DT1497" t="str">
        <f t="shared" si="524"/>
        <v/>
      </c>
      <c r="DU1497" t="str">
        <f t="shared" si="525"/>
        <v/>
      </c>
      <c r="DV1497" t="str">
        <f t="shared" si="526"/>
        <v/>
      </c>
      <c r="DW1497" t="str">
        <f t="shared" si="527"/>
        <v/>
      </c>
      <c r="DX1497" t="str">
        <f t="shared" si="528"/>
        <v/>
      </c>
      <c r="DY1497" t="str">
        <f t="shared" si="529"/>
        <v/>
      </c>
      <c r="DZ1497" t="str">
        <f t="shared" si="530"/>
        <v/>
      </c>
      <c r="EA1497" t="str">
        <f t="shared" si="531"/>
        <v/>
      </c>
      <c r="EB1497" t="str">
        <f t="shared" si="532"/>
        <v/>
      </c>
      <c r="EC1497" t="str">
        <f t="shared" si="533"/>
        <v/>
      </c>
      <c r="ED1497" t="str">
        <f t="shared" si="534"/>
        <v/>
      </c>
      <c r="EE1497" t="str">
        <f t="shared" si="535"/>
        <v/>
      </c>
      <c r="EF1497" t="str">
        <f t="shared" si="536"/>
        <v/>
      </c>
      <c r="EG1497" t="str">
        <f t="shared" si="537"/>
        <v/>
      </c>
      <c r="EH1497" t="str">
        <f t="shared" si="538"/>
        <v/>
      </c>
      <c r="EI1497" t="str">
        <f t="shared" si="539"/>
        <v/>
      </c>
      <c r="EJ1497" t="str">
        <f t="shared" si="540"/>
        <v/>
      </c>
      <c r="EK1497" t="str">
        <f t="shared" si="541"/>
        <v/>
      </c>
      <c r="EL1497" t="str">
        <f t="shared" si="542"/>
        <v/>
      </c>
      <c r="EM1497" t="str">
        <f t="shared" si="543"/>
        <v/>
      </c>
      <c r="EN1497" t="str">
        <f t="shared" si="544"/>
        <v/>
      </c>
    </row>
    <row r="1498" spans="91:144">
      <c r="CM1498" t="str">
        <f t="shared" si="491"/>
        <v/>
      </c>
      <c r="CN1498" t="str">
        <f t="shared" si="492"/>
        <v/>
      </c>
      <c r="CO1498" t="str">
        <f t="shared" si="493"/>
        <v/>
      </c>
      <c r="CP1498" t="str">
        <f t="shared" si="494"/>
        <v/>
      </c>
      <c r="CQ1498" t="str">
        <f t="shared" si="495"/>
        <v/>
      </c>
      <c r="CR1498" t="str">
        <f t="shared" si="496"/>
        <v/>
      </c>
      <c r="CS1498" t="str">
        <f t="shared" si="497"/>
        <v/>
      </c>
      <c r="CT1498" t="str">
        <f t="shared" si="498"/>
        <v/>
      </c>
      <c r="CU1498" t="str">
        <f t="shared" si="499"/>
        <v/>
      </c>
      <c r="CV1498" t="str">
        <f t="shared" si="500"/>
        <v/>
      </c>
      <c r="CW1498" t="str">
        <f t="shared" si="501"/>
        <v/>
      </c>
      <c r="CX1498" t="str">
        <f t="shared" si="502"/>
        <v/>
      </c>
      <c r="CY1498" t="str">
        <f t="shared" si="503"/>
        <v/>
      </c>
      <c r="CZ1498" t="str">
        <f t="shared" si="504"/>
        <v/>
      </c>
      <c r="DA1498" t="str">
        <f t="shared" si="505"/>
        <v/>
      </c>
      <c r="DB1498" t="str">
        <f t="shared" si="506"/>
        <v/>
      </c>
      <c r="DC1498" t="str">
        <f t="shared" si="507"/>
        <v/>
      </c>
      <c r="DD1498" t="str">
        <f t="shared" si="508"/>
        <v/>
      </c>
      <c r="DE1498" t="str">
        <f t="shared" si="509"/>
        <v/>
      </c>
      <c r="DF1498" t="str">
        <f t="shared" si="510"/>
        <v/>
      </c>
      <c r="DG1498" t="str">
        <f t="shared" si="511"/>
        <v/>
      </c>
      <c r="DH1498" t="str">
        <f t="shared" si="512"/>
        <v/>
      </c>
      <c r="DI1498" t="str">
        <f t="shared" si="513"/>
        <v/>
      </c>
      <c r="DJ1498" t="str">
        <f t="shared" si="514"/>
        <v/>
      </c>
      <c r="DK1498" t="str">
        <f t="shared" si="515"/>
        <v/>
      </c>
      <c r="DL1498" t="str">
        <f t="shared" si="516"/>
        <v/>
      </c>
      <c r="DM1498" t="str">
        <f t="shared" si="517"/>
        <v/>
      </c>
      <c r="DN1498" t="str">
        <f t="shared" si="518"/>
        <v/>
      </c>
      <c r="DO1498" t="str">
        <f t="shared" si="519"/>
        <v/>
      </c>
      <c r="DP1498" t="str">
        <f t="shared" si="520"/>
        <v/>
      </c>
      <c r="DQ1498" t="str">
        <f t="shared" si="521"/>
        <v/>
      </c>
      <c r="DR1498" t="str">
        <f t="shared" si="522"/>
        <v/>
      </c>
      <c r="DS1498" t="str">
        <f t="shared" si="523"/>
        <v/>
      </c>
      <c r="DT1498" t="str">
        <f t="shared" si="524"/>
        <v/>
      </c>
      <c r="DU1498" t="str">
        <f t="shared" si="525"/>
        <v/>
      </c>
      <c r="DV1498" t="str">
        <f t="shared" si="526"/>
        <v/>
      </c>
      <c r="DW1498" t="str">
        <f t="shared" si="527"/>
        <v/>
      </c>
      <c r="DX1498" t="str">
        <f t="shared" si="528"/>
        <v/>
      </c>
      <c r="DY1498" t="str">
        <f t="shared" si="529"/>
        <v/>
      </c>
      <c r="DZ1498" t="str">
        <f t="shared" si="530"/>
        <v/>
      </c>
      <c r="EA1498" t="str">
        <f t="shared" si="531"/>
        <v/>
      </c>
      <c r="EB1498" t="str">
        <f t="shared" si="532"/>
        <v/>
      </c>
      <c r="EC1498" t="str">
        <f t="shared" si="533"/>
        <v/>
      </c>
      <c r="ED1498" t="str">
        <f t="shared" si="534"/>
        <v/>
      </c>
      <c r="EE1498" t="str">
        <f t="shared" si="535"/>
        <v/>
      </c>
      <c r="EF1498" t="str">
        <f t="shared" si="536"/>
        <v/>
      </c>
      <c r="EG1498" t="str">
        <f t="shared" si="537"/>
        <v/>
      </c>
      <c r="EH1498" t="str">
        <f t="shared" si="538"/>
        <v/>
      </c>
      <c r="EI1498" t="str">
        <f t="shared" si="539"/>
        <v/>
      </c>
      <c r="EJ1498" t="str">
        <f t="shared" si="540"/>
        <v/>
      </c>
      <c r="EK1498" t="str">
        <f t="shared" si="541"/>
        <v/>
      </c>
      <c r="EL1498" t="str">
        <f t="shared" si="542"/>
        <v/>
      </c>
      <c r="EM1498" t="str">
        <f t="shared" si="543"/>
        <v/>
      </c>
      <c r="EN1498" t="str">
        <f t="shared" si="544"/>
        <v/>
      </c>
    </row>
    <row r="1499" spans="91:144">
      <c r="CM1499" t="str">
        <f t="shared" si="491"/>
        <v/>
      </c>
      <c r="CN1499" t="str">
        <f t="shared" si="492"/>
        <v/>
      </c>
      <c r="CO1499" t="str">
        <f t="shared" si="493"/>
        <v/>
      </c>
      <c r="CP1499" t="str">
        <f t="shared" si="494"/>
        <v/>
      </c>
      <c r="CQ1499" t="str">
        <f t="shared" si="495"/>
        <v/>
      </c>
      <c r="CR1499" t="str">
        <f t="shared" si="496"/>
        <v/>
      </c>
      <c r="CS1499" t="str">
        <f t="shared" si="497"/>
        <v/>
      </c>
      <c r="CT1499" t="str">
        <f t="shared" si="498"/>
        <v/>
      </c>
      <c r="CU1499" t="str">
        <f t="shared" si="499"/>
        <v/>
      </c>
      <c r="CV1499" t="str">
        <f t="shared" si="500"/>
        <v/>
      </c>
      <c r="CW1499" t="str">
        <f t="shared" si="501"/>
        <v/>
      </c>
      <c r="CX1499" t="str">
        <f t="shared" si="502"/>
        <v/>
      </c>
      <c r="CY1499" t="str">
        <f t="shared" si="503"/>
        <v/>
      </c>
      <c r="CZ1499" t="str">
        <f t="shared" si="504"/>
        <v/>
      </c>
      <c r="DA1499" t="str">
        <f t="shared" si="505"/>
        <v/>
      </c>
      <c r="DB1499" t="str">
        <f t="shared" si="506"/>
        <v/>
      </c>
      <c r="DC1499" t="str">
        <f t="shared" si="507"/>
        <v/>
      </c>
      <c r="DD1499" t="str">
        <f t="shared" si="508"/>
        <v/>
      </c>
      <c r="DE1499" t="str">
        <f t="shared" si="509"/>
        <v/>
      </c>
      <c r="DF1499" t="str">
        <f t="shared" si="510"/>
        <v/>
      </c>
      <c r="DG1499" t="str">
        <f t="shared" si="511"/>
        <v/>
      </c>
      <c r="DH1499" t="str">
        <f t="shared" si="512"/>
        <v/>
      </c>
      <c r="DI1499" t="str">
        <f t="shared" si="513"/>
        <v/>
      </c>
      <c r="DJ1499" t="str">
        <f t="shared" si="514"/>
        <v/>
      </c>
      <c r="DK1499" t="str">
        <f t="shared" si="515"/>
        <v/>
      </c>
      <c r="DL1499" t="str">
        <f t="shared" si="516"/>
        <v/>
      </c>
      <c r="DM1499" t="str">
        <f t="shared" si="517"/>
        <v/>
      </c>
      <c r="DN1499" t="str">
        <f t="shared" si="518"/>
        <v/>
      </c>
      <c r="DO1499" t="str">
        <f t="shared" si="519"/>
        <v/>
      </c>
      <c r="DP1499" t="str">
        <f t="shared" si="520"/>
        <v/>
      </c>
      <c r="DQ1499" t="str">
        <f t="shared" si="521"/>
        <v/>
      </c>
      <c r="DR1499" t="str">
        <f t="shared" si="522"/>
        <v/>
      </c>
      <c r="DS1499" t="str">
        <f t="shared" si="523"/>
        <v/>
      </c>
      <c r="DT1499" t="str">
        <f t="shared" si="524"/>
        <v/>
      </c>
      <c r="DU1499" t="str">
        <f t="shared" si="525"/>
        <v/>
      </c>
      <c r="DV1499" t="str">
        <f t="shared" si="526"/>
        <v/>
      </c>
      <c r="DW1499" t="str">
        <f t="shared" si="527"/>
        <v/>
      </c>
      <c r="DX1499" t="str">
        <f t="shared" si="528"/>
        <v/>
      </c>
      <c r="DY1499" t="str">
        <f t="shared" si="529"/>
        <v/>
      </c>
      <c r="DZ1499" t="str">
        <f t="shared" si="530"/>
        <v/>
      </c>
      <c r="EA1499" t="str">
        <f t="shared" si="531"/>
        <v/>
      </c>
      <c r="EB1499" t="str">
        <f t="shared" si="532"/>
        <v/>
      </c>
      <c r="EC1499" t="str">
        <f t="shared" si="533"/>
        <v/>
      </c>
      <c r="ED1499" t="str">
        <f t="shared" si="534"/>
        <v/>
      </c>
      <c r="EE1499" t="str">
        <f t="shared" si="535"/>
        <v/>
      </c>
      <c r="EF1499" t="str">
        <f t="shared" si="536"/>
        <v/>
      </c>
      <c r="EG1499" t="str">
        <f t="shared" si="537"/>
        <v/>
      </c>
      <c r="EH1499" t="str">
        <f t="shared" si="538"/>
        <v/>
      </c>
      <c r="EI1499" t="str">
        <f t="shared" si="539"/>
        <v/>
      </c>
      <c r="EJ1499" t="str">
        <f t="shared" si="540"/>
        <v/>
      </c>
      <c r="EK1499" t="str">
        <f t="shared" si="541"/>
        <v/>
      </c>
      <c r="EL1499" t="str">
        <f t="shared" si="542"/>
        <v/>
      </c>
      <c r="EM1499" t="str">
        <f t="shared" si="543"/>
        <v/>
      </c>
      <c r="EN1499" t="str">
        <f t="shared" si="544"/>
        <v/>
      </c>
    </row>
    <row r="1500" spans="91:144">
      <c r="CM1500" t="str">
        <f t="shared" si="491"/>
        <v/>
      </c>
      <c r="CN1500" t="str">
        <f t="shared" si="492"/>
        <v/>
      </c>
      <c r="CO1500" t="str">
        <f t="shared" si="493"/>
        <v/>
      </c>
      <c r="CP1500" t="str">
        <f t="shared" si="494"/>
        <v/>
      </c>
      <c r="CQ1500" t="str">
        <f t="shared" si="495"/>
        <v/>
      </c>
      <c r="CR1500" t="str">
        <f t="shared" si="496"/>
        <v/>
      </c>
      <c r="CS1500" t="str">
        <f t="shared" si="497"/>
        <v/>
      </c>
      <c r="CT1500" t="str">
        <f t="shared" si="498"/>
        <v/>
      </c>
      <c r="CU1500" t="str">
        <f t="shared" si="499"/>
        <v/>
      </c>
      <c r="CV1500" t="str">
        <f t="shared" si="500"/>
        <v/>
      </c>
      <c r="CW1500" t="str">
        <f t="shared" si="501"/>
        <v/>
      </c>
      <c r="CX1500" t="str">
        <f t="shared" si="502"/>
        <v/>
      </c>
      <c r="CY1500" t="str">
        <f t="shared" si="503"/>
        <v/>
      </c>
      <c r="CZ1500" t="str">
        <f t="shared" si="504"/>
        <v/>
      </c>
      <c r="DA1500" t="str">
        <f t="shared" si="505"/>
        <v/>
      </c>
      <c r="DB1500" t="str">
        <f t="shared" si="506"/>
        <v/>
      </c>
      <c r="DC1500" t="str">
        <f t="shared" si="507"/>
        <v/>
      </c>
      <c r="DD1500" t="str">
        <f t="shared" si="508"/>
        <v/>
      </c>
      <c r="DE1500" t="str">
        <f t="shared" si="509"/>
        <v/>
      </c>
      <c r="DF1500" t="str">
        <f t="shared" si="510"/>
        <v/>
      </c>
      <c r="DG1500" t="str">
        <f t="shared" si="511"/>
        <v/>
      </c>
      <c r="DH1500" t="str">
        <f t="shared" si="512"/>
        <v/>
      </c>
      <c r="DI1500" t="str">
        <f t="shared" si="513"/>
        <v/>
      </c>
      <c r="DJ1500" t="str">
        <f t="shared" si="514"/>
        <v/>
      </c>
      <c r="DK1500" t="str">
        <f t="shared" si="515"/>
        <v/>
      </c>
      <c r="DL1500" t="str">
        <f t="shared" si="516"/>
        <v/>
      </c>
      <c r="DM1500" t="str">
        <f t="shared" si="517"/>
        <v/>
      </c>
      <c r="DN1500" t="str">
        <f t="shared" si="518"/>
        <v/>
      </c>
      <c r="DO1500" t="str">
        <f t="shared" si="519"/>
        <v/>
      </c>
      <c r="DP1500" t="str">
        <f t="shared" si="520"/>
        <v/>
      </c>
      <c r="DQ1500" t="str">
        <f t="shared" si="521"/>
        <v/>
      </c>
      <c r="DR1500" t="str">
        <f t="shared" si="522"/>
        <v/>
      </c>
      <c r="DS1500" t="str">
        <f t="shared" si="523"/>
        <v/>
      </c>
      <c r="DT1500" t="str">
        <f t="shared" si="524"/>
        <v/>
      </c>
      <c r="DU1500" t="str">
        <f t="shared" si="525"/>
        <v/>
      </c>
      <c r="DV1500" t="str">
        <f t="shared" si="526"/>
        <v/>
      </c>
      <c r="DW1500" t="str">
        <f t="shared" si="527"/>
        <v/>
      </c>
      <c r="DX1500" t="str">
        <f t="shared" si="528"/>
        <v/>
      </c>
      <c r="DY1500" t="str">
        <f t="shared" si="529"/>
        <v/>
      </c>
      <c r="DZ1500" t="str">
        <f t="shared" si="530"/>
        <v/>
      </c>
      <c r="EA1500" t="str">
        <f t="shared" si="531"/>
        <v/>
      </c>
      <c r="EB1500" t="str">
        <f t="shared" si="532"/>
        <v/>
      </c>
      <c r="EC1500" t="str">
        <f t="shared" si="533"/>
        <v/>
      </c>
      <c r="ED1500" t="str">
        <f t="shared" si="534"/>
        <v/>
      </c>
      <c r="EE1500" t="str">
        <f t="shared" si="535"/>
        <v/>
      </c>
      <c r="EF1500" t="str">
        <f t="shared" si="536"/>
        <v/>
      </c>
      <c r="EG1500" t="str">
        <f t="shared" si="537"/>
        <v/>
      </c>
      <c r="EH1500" t="str">
        <f t="shared" si="538"/>
        <v/>
      </c>
      <c r="EI1500" t="str">
        <f t="shared" si="539"/>
        <v/>
      </c>
      <c r="EJ1500" t="str">
        <f t="shared" si="540"/>
        <v/>
      </c>
      <c r="EK1500" t="str">
        <f t="shared" si="541"/>
        <v/>
      </c>
      <c r="EL1500" t="str">
        <f t="shared" si="542"/>
        <v/>
      </c>
      <c r="EM1500" t="str">
        <f t="shared" si="543"/>
        <v/>
      </c>
      <c r="EN1500" t="str">
        <f t="shared" si="544"/>
        <v/>
      </c>
    </row>
    <row r="1501" spans="91:144">
      <c r="CM1501" t="str">
        <f t="shared" si="491"/>
        <v/>
      </c>
      <c r="CN1501" t="str">
        <f t="shared" si="492"/>
        <v/>
      </c>
      <c r="CO1501" t="str">
        <f t="shared" si="493"/>
        <v/>
      </c>
      <c r="CP1501" t="str">
        <f t="shared" si="494"/>
        <v/>
      </c>
      <c r="CQ1501" t="str">
        <f t="shared" si="495"/>
        <v/>
      </c>
      <c r="CR1501" t="str">
        <f t="shared" si="496"/>
        <v/>
      </c>
      <c r="CS1501" t="str">
        <f t="shared" si="497"/>
        <v/>
      </c>
      <c r="CT1501" t="str">
        <f t="shared" si="498"/>
        <v/>
      </c>
      <c r="CU1501" t="str">
        <f t="shared" si="499"/>
        <v/>
      </c>
      <c r="CV1501" t="str">
        <f t="shared" si="500"/>
        <v/>
      </c>
      <c r="CW1501" t="str">
        <f t="shared" si="501"/>
        <v/>
      </c>
      <c r="CX1501" t="str">
        <f t="shared" si="502"/>
        <v/>
      </c>
      <c r="CY1501" t="str">
        <f t="shared" si="503"/>
        <v/>
      </c>
      <c r="CZ1501" t="str">
        <f t="shared" si="504"/>
        <v/>
      </c>
      <c r="DA1501" t="str">
        <f t="shared" si="505"/>
        <v/>
      </c>
      <c r="DB1501" t="str">
        <f t="shared" si="506"/>
        <v/>
      </c>
      <c r="DC1501" t="str">
        <f t="shared" si="507"/>
        <v/>
      </c>
      <c r="DD1501" t="str">
        <f t="shared" si="508"/>
        <v/>
      </c>
      <c r="DE1501" t="str">
        <f t="shared" si="509"/>
        <v/>
      </c>
      <c r="DF1501" t="str">
        <f t="shared" si="510"/>
        <v/>
      </c>
      <c r="DG1501" t="str">
        <f t="shared" si="511"/>
        <v/>
      </c>
      <c r="DH1501" t="str">
        <f t="shared" si="512"/>
        <v/>
      </c>
      <c r="DI1501" t="str">
        <f t="shared" si="513"/>
        <v/>
      </c>
      <c r="DJ1501" t="str">
        <f t="shared" si="514"/>
        <v/>
      </c>
      <c r="DK1501" t="str">
        <f t="shared" si="515"/>
        <v/>
      </c>
      <c r="DL1501" t="str">
        <f t="shared" si="516"/>
        <v/>
      </c>
      <c r="DM1501" t="str">
        <f t="shared" si="517"/>
        <v/>
      </c>
      <c r="DN1501" t="str">
        <f t="shared" si="518"/>
        <v/>
      </c>
      <c r="DO1501" t="str">
        <f t="shared" si="519"/>
        <v/>
      </c>
      <c r="DP1501" t="str">
        <f t="shared" si="520"/>
        <v/>
      </c>
      <c r="DQ1501" t="str">
        <f t="shared" si="521"/>
        <v/>
      </c>
      <c r="DR1501" t="str">
        <f t="shared" si="522"/>
        <v/>
      </c>
      <c r="DS1501" t="str">
        <f t="shared" si="523"/>
        <v/>
      </c>
      <c r="DT1501" t="str">
        <f t="shared" si="524"/>
        <v/>
      </c>
      <c r="DU1501" t="str">
        <f t="shared" si="525"/>
        <v/>
      </c>
      <c r="DV1501" t="str">
        <f t="shared" si="526"/>
        <v/>
      </c>
      <c r="DW1501" t="str">
        <f t="shared" si="527"/>
        <v/>
      </c>
      <c r="DX1501" t="str">
        <f t="shared" si="528"/>
        <v/>
      </c>
      <c r="DY1501" t="str">
        <f t="shared" si="529"/>
        <v/>
      </c>
      <c r="DZ1501" t="str">
        <f t="shared" si="530"/>
        <v/>
      </c>
      <c r="EA1501" t="str">
        <f t="shared" si="531"/>
        <v/>
      </c>
      <c r="EB1501" t="str">
        <f t="shared" si="532"/>
        <v/>
      </c>
      <c r="EC1501" t="str">
        <f t="shared" si="533"/>
        <v/>
      </c>
      <c r="ED1501" t="str">
        <f t="shared" si="534"/>
        <v/>
      </c>
      <c r="EE1501" t="str">
        <f t="shared" si="535"/>
        <v/>
      </c>
      <c r="EF1501" t="str">
        <f t="shared" si="536"/>
        <v/>
      </c>
      <c r="EG1501" t="str">
        <f t="shared" si="537"/>
        <v/>
      </c>
      <c r="EH1501" t="str">
        <f t="shared" si="538"/>
        <v/>
      </c>
      <c r="EI1501" t="str">
        <f t="shared" si="539"/>
        <v/>
      </c>
      <c r="EJ1501" t="str">
        <f t="shared" si="540"/>
        <v/>
      </c>
      <c r="EK1501" t="str">
        <f t="shared" si="541"/>
        <v/>
      </c>
      <c r="EL1501" t="str">
        <f t="shared" si="542"/>
        <v/>
      </c>
      <c r="EM1501" t="str">
        <f t="shared" si="543"/>
        <v/>
      </c>
      <c r="EN1501" t="str">
        <f t="shared" si="544"/>
        <v/>
      </c>
    </row>
    <row r="1502" spans="91:144">
      <c r="CM1502" t="str">
        <f t="shared" si="491"/>
        <v/>
      </c>
      <c r="CN1502" t="str">
        <f t="shared" si="492"/>
        <v/>
      </c>
      <c r="CO1502" t="str">
        <f t="shared" si="493"/>
        <v/>
      </c>
      <c r="CP1502" t="str">
        <f t="shared" si="494"/>
        <v/>
      </c>
      <c r="CQ1502" t="str">
        <f t="shared" si="495"/>
        <v/>
      </c>
      <c r="CR1502" t="str">
        <f t="shared" si="496"/>
        <v/>
      </c>
      <c r="CS1502" t="str">
        <f t="shared" si="497"/>
        <v/>
      </c>
      <c r="CT1502" t="str">
        <f t="shared" si="498"/>
        <v/>
      </c>
      <c r="CU1502" t="str">
        <f t="shared" si="499"/>
        <v/>
      </c>
      <c r="CV1502" t="str">
        <f t="shared" si="500"/>
        <v/>
      </c>
      <c r="CW1502" t="str">
        <f t="shared" si="501"/>
        <v/>
      </c>
      <c r="CX1502" t="str">
        <f t="shared" si="502"/>
        <v/>
      </c>
      <c r="CY1502" t="str">
        <f t="shared" si="503"/>
        <v/>
      </c>
      <c r="CZ1502" t="str">
        <f t="shared" si="504"/>
        <v/>
      </c>
      <c r="DA1502" t="str">
        <f t="shared" si="505"/>
        <v/>
      </c>
      <c r="DB1502" t="str">
        <f t="shared" si="506"/>
        <v/>
      </c>
      <c r="DC1502" t="str">
        <f t="shared" si="507"/>
        <v/>
      </c>
      <c r="DD1502" t="str">
        <f t="shared" si="508"/>
        <v/>
      </c>
      <c r="DE1502" t="str">
        <f t="shared" si="509"/>
        <v/>
      </c>
      <c r="DF1502" t="str">
        <f t="shared" si="510"/>
        <v/>
      </c>
      <c r="DG1502" t="str">
        <f t="shared" si="511"/>
        <v/>
      </c>
      <c r="DH1502" t="str">
        <f t="shared" si="512"/>
        <v/>
      </c>
      <c r="DI1502" t="str">
        <f t="shared" si="513"/>
        <v/>
      </c>
      <c r="DJ1502" t="str">
        <f t="shared" si="514"/>
        <v/>
      </c>
      <c r="DK1502" t="str">
        <f t="shared" si="515"/>
        <v/>
      </c>
      <c r="DL1502" t="str">
        <f t="shared" si="516"/>
        <v/>
      </c>
      <c r="DM1502" t="str">
        <f t="shared" si="517"/>
        <v/>
      </c>
      <c r="DN1502" t="str">
        <f t="shared" si="518"/>
        <v/>
      </c>
      <c r="DO1502" t="str">
        <f t="shared" si="519"/>
        <v/>
      </c>
      <c r="DP1502" t="str">
        <f t="shared" si="520"/>
        <v/>
      </c>
      <c r="DQ1502" t="str">
        <f t="shared" si="521"/>
        <v/>
      </c>
      <c r="DR1502" t="str">
        <f t="shared" si="522"/>
        <v/>
      </c>
      <c r="DS1502" t="str">
        <f t="shared" si="523"/>
        <v/>
      </c>
      <c r="DT1502" t="str">
        <f t="shared" si="524"/>
        <v/>
      </c>
      <c r="DU1502" t="str">
        <f t="shared" si="525"/>
        <v/>
      </c>
      <c r="DV1502" t="str">
        <f t="shared" si="526"/>
        <v/>
      </c>
      <c r="DW1502" t="str">
        <f t="shared" si="527"/>
        <v/>
      </c>
      <c r="DX1502" t="str">
        <f t="shared" si="528"/>
        <v/>
      </c>
      <c r="DY1502" t="str">
        <f t="shared" si="529"/>
        <v/>
      </c>
      <c r="DZ1502" t="str">
        <f t="shared" si="530"/>
        <v/>
      </c>
      <c r="EA1502" t="str">
        <f t="shared" si="531"/>
        <v/>
      </c>
      <c r="EB1502" t="str">
        <f t="shared" si="532"/>
        <v/>
      </c>
      <c r="EC1502" t="str">
        <f t="shared" si="533"/>
        <v/>
      </c>
      <c r="ED1502" t="str">
        <f t="shared" si="534"/>
        <v/>
      </c>
      <c r="EE1502" t="str">
        <f t="shared" si="535"/>
        <v/>
      </c>
      <c r="EF1502" t="str">
        <f t="shared" si="536"/>
        <v/>
      </c>
      <c r="EG1502" t="str">
        <f t="shared" si="537"/>
        <v/>
      </c>
      <c r="EH1502" t="str">
        <f t="shared" si="538"/>
        <v/>
      </c>
      <c r="EI1502" t="str">
        <f t="shared" si="539"/>
        <v/>
      </c>
      <c r="EJ1502" t="str">
        <f t="shared" si="540"/>
        <v/>
      </c>
      <c r="EK1502" t="str">
        <f t="shared" si="541"/>
        <v/>
      </c>
      <c r="EL1502" t="str">
        <f t="shared" si="542"/>
        <v/>
      </c>
      <c r="EM1502" t="str">
        <f t="shared" si="543"/>
        <v/>
      </c>
      <c r="EN1502" t="str">
        <f t="shared" si="544"/>
        <v/>
      </c>
    </row>
    <row r="1503" spans="91:144">
      <c r="CM1503" t="str">
        <f t="shared" si="491"/>
        <v/>
      </c>
      <c r="CN1503" t="str">
        <f t="shared" si="492"/>
        <v/>
      </c>
      <c r="CO1503" t="str">
        <f t="shared" si="493"/>
        <v/>
      </c>
      <c r="CP1503" t="str">
        <f t="shared" si="494"/>
        <v/>
      </c>
      <c r="CQ1503" t="str">
        <f t="shared" si="495"/>
        <v/>
      </c>
      <c r="CR1503" t="str">
        <f t="shared" si="496"/>
        <v/>
      </c>
      <c r="CS1503" t="str">
        <f t="shared" si="497"/>
        <v/>
      </c>
      <c r="CT1503" t="str">
        <f t="shared" si="498"/>
        <v/>
      </c>
      <c r="CU1503" t="str">
        <f t="shared" si="499"/>
        <v/>
      </c>
      <c r="CV1503" t="str">
        <f t="shared" si="500"/>
        <v/>
      </c>
      <c r="CW1503" t="str">
        <f t="shared" si="501"/>
        <v/>
      </c>
      <c r="CX1503" t="str">
        <f t="shared" si="502"/>
        <v/>
      </c>
      <c r="CY1503" t="str">
        <f t="shared" si="503"/>
        <v/>
      </c>
      <c r="CZ1503" t="str">
        <f t="shared" si="504"/>
        <v/>
      </c>
      <c r="DA1503" t="str">
        <f t="shared" si="505"/>
        <v/>
      </c>
      <c r="DB1503" t="str">
        <f t="shared" si="506"/>
        <v/>
      </c>
      <c r="DC1503" t="str">
        <f t="shared" si="507"/>
        <v/>
      </c>
      <c r="DD1503" t="str">
        <f t="shared" si="508"/>
        <v/>
      </c>
      <c r="DE1503" t="str">
        <f t="shared" si="509"/>
        <v/>
      </c>
      <c r="DF1503" t="str">
        <f t="shared" si="510"/>
        <v/>
      </c>
      <c r="DG1503" t="str">
        <f t="shared" si="511"/>
        <v/>
      </c>
      <c r="DH1503" t="str">
        <f t="shared" si="512"/>
        <v/>
      </c>
      <c r="DI1503" t="str">
        <f t="shared" si="513"/>
        <v/>
      </c>
      <c r="DJ1503" t="str">
        <f t="shared" si="514"/>
        <v/>
      </c>
      <c r="DK1503" t="str">
        <f t="shared" si="515"/>
        <v/>
      </c>
      <c r="DL1503" t="str">
        <f t="shared" si="516"/>
        <v/>
      </c>
      <c r="DM1503" t="str">
        <f t="shared" si="517"/>
        <v/>
      </c>
      <c r="DN1503" t="str">
        <f t="shared" si="518"/>
        <v/>
      </c>
      <c r="DO1503" t="str">
        <f t="shared" si="519"/>
        <v/>
      </c>
      <c r="DP1503" t="str">
        <f t="shared" si="520"/>
        <v/>
      </c>
      <c r="DQ1503" t="str">
        <f t="shared" si="521"/>
        <v/>
      </c>
      <c r="DR1503" t="str">
        <f t="shared" si="522"/>
        <v/>
      </c>
      <c r="DS1503" t="str">
        <f t="shared" si="523"/>
        <v/>
      </c>
      <c r="DT1503" t="str">
        <f t="shared" si="524"/>
        <v/>
      </c>
      <c r="DU1503" t="str">
        <f t="shared" si="525"/>
        <v/>
      </c>
      <c r="DV1503" t="str">
        <f t="shared" si="526"/>
        <v/>
      </c>
      <c r="DW1503" t="str">
        <f t="shared" si="527"/>
        <v/>
      </c>
      <c r="DX1503" t="str">
        <f t="shared" si="528"/>
        <v/>
      </c>
      <c r="DY1503" t="str">
        <f t="shared" si="529"/>
        <v/>
      </c>
      <c r="DZ1503" t="str">
        <f t="shared" si="530"/>
        <v/>
      </c>
      <c r="EA1503" t="str">
        <f t="shared" si="531"/>
        <v/>
      </c>
      <c r="EB1503" t="str">
        <f t="shared" si="532"/>
        <v/>
      </c>
      <c r="EC1503" t="str">
        <f t="shared" si="533"/>
        <v/>
      </c>
      <c r="ED1503" t="str">
        <f t="shared" si="534"/>
        <v/>
      </c>
      <c r="EE1503" t="str">
        <f t="shared" si="535"/>
        <v/>
      </c>
      <c r="EF1503" t="str">
        <f t="shared" si="536"/>
        <v/>
      </c>
      <c r="EG1503" t="str">
        <f t="shared" si="537"/>
        <v/>
      </c>
      <c r="EH1503" t="str">
        <f t="shared" si="538"/>
        <v/>
      </c>
      <c r="EI1503" t="str">
        <f t="shared" si="539"/>
        <v/>
      </c>
      <c r="EJ1503" t="str">
        <f t="shared" si="540"/>
        <v/>
      </c>
      <c r="EK1503" t="str">
        <f t="shared" si="541"/>
        <v/>
      </c>
      <c r="EL1503" t="str">
        <f t="shared" si="542"/>
        <v/>
      </c>
      <c r="EM1503" t="str">
        <f t="shared" si="543"/>
        <v/>
      </c>
      <c r="EN1503" t="str">
        <f t="shared" si="544"/>
        <v/>
      </c>
    </row>
    <row r="1504" spans="91:144">
      <c r="CM1504" t="str">
        <f t="shared" si="491"/>
        <v/>
      </c>
      <c r="CN1504" t="str">
        <f t="shared" si="492"/>
        <v/>
      </c>
      <c r="CO1504" t="str">
        <f t="shared" si="493"/>
        <v/>
      </c>
      <c r="CP1504" t="str">
        <f t="shared" si="494"/>
        <v/>
      </c>
      <c r="CQ1504" t="str">
        <f t="shared" si="495"/>
        <v/>
      </c>
      <c r="CR1504" t="str">
        <f t="shared" si="496"/>
        <v/>
      </c>
      <c r="CS1504" t="str">
        <f t="shared" si="497"/>
        <v/>
      </c>
      <c r="CT1504" t="str">
        <f t="shared" si="498"/>
        <v/>
      </c>
      <c r="CU1504" t="str">
        <f t="shared" si="499"/>
        <v/>
      </c>
      <c r="CV1504" t="str">
        <f t="shared" si="500"/>
        <v/>
      </c>
      <c r="CW1504" t="str">
        <f t="shared" si="501"/>
        <v/>
      </c>
      <c r="CX1504" t="str">
        <f t="shared" si="502"/>
        <v/>
      </c>
      <c r="CY1504" t="str">
        <f t="shared" si="503"/>
        <v/>
      </c>
      <c r="CZ1504" t="str">
        <f t="shared" si="504"/>
        <v/>
      </c>
      <c r="DA1504" t="str">
        <f t="shared" si="505"/>
        <v/>
      </c>
      <c r="DB1504" t="str">
        <f t="shared" si="506"/>
        <v/>
      </c>
      <c r="DC1504" t="str">
        <f t="shared" si="507"/>
        <v/>
      </c>
      <c r="DD1504" t="str">
        <f t="shared" si="508"/>
        <v/>
      </c>
      <c r="DE1504" t="str">
        <f t="shared" si="509"/>
        <v/>
      </c>
      <c r="DF1504" t="str">
        <f t="shared" si="510"/>
        <v/>
      </c>
      <c r="DG1504" t="str">
        <f t="shared" si="511"/>
        <v/>
      </c>
      <c r="DH1504" t="str">
        <f t="shared" si="512"/>
        <v/>
      </c>
      <c r="DI1504" t="str">
        <f t="shared" si="513"/>
        <v/>
      </c>
      <c r="DJ1504" t="str">
        <f t="shared" si="514"/>
        <v/>
      </c>
      <c r="DK1504" t="str">
        <f t="shared" si="515"/>
        <v/>
      </c>
      <c r="DL1504" t="str">
        <f t="shared" si="516"/>
        <v/>
      </c>
      <c r="DM1504" t="str">
        <f t="shared" si="517"/>
        <v/>
      </c>
      <c r="DN1504" t="str">
        <f t="shared" si="518"/>
        <v/>
      </c>
      <c r="DO1504" t="str">
        <f t="shared" si="519"/>
        <v/>
      </c>
      <c r="DP1504" t="str">
        <f t="shared" si="520"/>
        <v/>
      </c>
      <c r="DQ1504" t="str">
        <f t="shared" si="521"/>
        <v/>
      </c>
      <c r="DR1504" t="str">
        <f t="shared" si="522"/>
        <v/>
      </c>
      <c r="DS1504" t="str">
        <f t="shared" si="523"/>
        <v/>
      </c>
      <c r="DT1504" t="str">
        <f t="shared" si="524"/>
        <v/>
      </c>
      <c r="DU1504" t="str">
        <f t="shared" si="525"/>
        <v/>
      </c>
      <c r="DV1504" t="str">
        <f t="shared" si="526"/>
        <v/>
      </c>
      <c r="DW1504" t="str">
        <f t="shared" si="527"/>
        <v/>
      </c>
      <c r="DX1504" t="str">
        <f t="shared" si="528"/>
        <v/>
      </c>
      <c r="DY1504" t="str">
        <f t="shared" si="529"/>
        <v/>
      </c>
      <c r="DZ1504" t="str">
        <f t="shared" si="530"/>
        <v/>
      </c>
      <c r="EA1504" t="str">
        <f t="shared" si="531"/>
        <v/>
      </c>
      <c r="EB1504" t="str">
        <f t="shared" si="532"/>
        <v/>
      </c>
      <c r="EC1504" t="str">
        <f t="shared" si="533"/>
        <v/>
      </c>
      <c r="ED1504" t="str">
        <f t="shared" si="534"/>
        <v/>
      </c>
      <c r="EE1504" t="str">
        <f t="shared" si="535"/>
        <v/>
      </c>
      <c r="EF1504" t="str">
        <f t="shared" si="536"/>
        <v/>
      </c>
      <c r="EG1504" t="str">
        <f t="shared" si="537"/>
        <v/>
      </c>
      <c r="EH1504" t="str">
        <f t="shared" si="538"/>
        <v/>
      </c>
      <c r="EI1504" t="str">
        <f t="shared" si="539"/>
        <v/>
      </c>
      <c r="EJ1504" t="str">
        <f t="shared" si="540"/>
        <v/>
      </c>
      <c r="EK1504" t="str">
        <f t="shared" si="541"/>
        <v/>
      </c>
      <c r="EL1504" t="str">
        <f t="shared" si="542"/>
        <v/>
      </c>
      <c r="EM1504" t="str">
        <f t="shared" si="543"/>
        <v/>
      </c>
      <c r="EN1504" t="str">
        <f t="shared" si="544"/>
        <v/>
      </c>
    </row>
    <row r="1505" spans="91:144">
      <c r="CM1505" t="str">
        <f t="shared" si="491"/>
        <v/>
      </c>
      <c r="CN1505" t="str">
        <f t="shared" si="492"/>
        <v/>
      </c>
      <c r="CO1505" t="str">
        <f t="shared" si="493"/>
        <v/>
      </c>
      <c r="CP1505" t="str">
        <f t="shared" si="494"/>
        <v/>
      </c>
      <c r="CQ1505" t="str">
        <f t="shared" si="495"/>
        <v/>
      </c>
      <c r="CR1505" t="str">
        <f t="shared" si="496"/>
        <v/>
      </c>
      <c r="CS1505" t="str">
        <f t="shared" si="497"/>
        <v/>
      </c>
      <c r="CT1505" t="str">
        <f t="shared" si="498"/>
        <v/>
      </c>
      <c r="CU1505" t="str">
        <f t="shared" si="499"/>
        <v/>
      </c>
      <c r="CV1505" t="str">
        <f t="shared" si="500"/>
        <v/>
      </c>
      <c r="CW1505" t="str">
        <f t="shared" si="501"/>
        <v/>
      </c>
      <c r="CX1505" t="str">
        <f t="shared" si="502"/>
        <v/>
      </c>
      <c r="CY1505" t="str">
        <f t="shared" si="503"/>
        <v/>
      </c>
      <c r="CZ1505" t="str">
        <f t="shared" si="504"/>
        <v/>
      </c>
      <c r="DA1505" t="str">
        <f t="shared" si="505"/>
        <v/>
      </c>
      <c r="DB1505" t="str">
        <f t="shared" si="506"/>
        <v/>
      </c>
      <c r="DC1505" t="str">
        <f t="shared" si="507"/>
        <v/>
      </c>
      <c r="DD1505" t="str">
        <f t="shared" si="508"/>
        <v/>
      </c>
      <c r="DE1505" t="str">
        <f t="shared" si="509"/>
        <v/>
      </c>
      <c r="DF1505" t="str">
        <f t="shared" si="510"/>
        <v/>
      </c>
      <c r="DG1505" t="str">
        <f t="shared" si="511"/>
        <v/>
      </c>
      <c r="DH1505" t="str">
        <f t="shared" si="512"/>
        <v/>
      </c>
      <c r="DI1505" t="str">
        <f t="shared" si="513"/>
        <v/>
      </c>
      <c r="DJ1505" t="str">
        <f t="shared" si="514"/>
        <v/>
      </c>
      <c r="DK1505" t="str">
        <f t="shared" si="515"/>
        <v/>
      </c>
      <c r="DL1505" t="str">
        <f t="shared" si="516"/>
        <v/>
      </c>
      <c r="DM1505" t="str">
        <f t="shared" si="517"/>
        <v/>
      </c>
      <c r="DN1505" t="str">
        <f t="shared" si="518"/>
        <v/>
      </c>
      <c r="DO1505" t="str">
        <f t="shared" si="519"/>
        <v/>
      </c>
      <c r="DP1505" t="str">
        <f t="shared" si="520"/>
        <v/>
      </c>
      <c r="DQ1505" t="str">
        <f t="shared" si="521"/>
        <v/>
      </c>
      <c r="DR1505" t="str">
        <f t="shared" si="522"/>
        <v/>
      </c>
      <c r="DS1505" t="str">
        <f t="shared" si="523"/>
        <v/>
      </c>
      <c r="DT1505" t="str">
        <f t="shared" si="524"/>
        <v/>
      </c>
      <c r="DU1505" t="str">
        <f t="shared" si="525"/>
        <v/>
      </c>
      <c r="DV1505" t="str">
        <f t="shared" si="526"/>
        <v/>
      </c>
      <c r="DW1505" t="str">
        <f t="shared" si="527"/>
        <v/>
      </c>
      <c r="DX1505" t="str">
        <f t="shared" si="528"/>
        <v/>
      </c>
      <c r="DY1505" t="str">
        <f t="shared" si="529"/>
        <v/>
      </c>
      <c r="DZ1505" t="str">
        <f t="shared" si="530"/>
        <v/>
      </c>
      <c r="EA1505" t="str">
        <f t="shared" si="531"/>
        <v/>
      </c>
      <c r="EB1505" t="str">
        <f t="shared" si="532"/>
        <v/>
      </c>
      <c r="EC1505" t="str">
        <f t="shared" si="533"/>
        <v/>
      </c>
      <c r="ED1505" t="str">
        <f t="shared" si="534"/>
        <v/>
      </c>
      <c r="EE1505" t="str">
        <f t="shared" si="535"/>
        <v/>
      </c>
      <c r="EF1505" t="str">
        <f t="shared" si="536"/>
        <v/>
      </c>
      <c r="EG1505" t="str">
        <f t="shared" si="537"/>
        <v/>
      </c>
      <c r="EH1505" t="str">
        <f t="shared" si="538"/>
        <v/>
      </c>
      <c r="EI1505" t="str">
        <f t="shared" si="539"/>
        <v/>
      </c>
      <c r="EJ1505" t="str">
        <f t="shared" si="540"/>
        <v/>
      </c>
      <c r="EK1505" t="str">
        <f t="shared" si="541"/>
        <v/>
      </c>
      <c r="EL1505" t="str">
        <f t="shared" si="542"/>
        <v/>
      </c>
      <c r="EM1505" t="str">
        <f t="shared" si="543"/>
        <v/>
      </c>
      <c r="EN1505" t="str">
        <f t="shared" si="544"/>
        <v/>
      </c>
    </row>
    <row r="1506" spans="91:144">
      <c r="CM1506" t="str">
        <f t="shared" si="491"/>
        <v/>
      </c>
      <c r="CN1506" t="str">
        <f t="shared" si="492"/>
        <v/>
      </c>
      <c r="CO1506" t="str">
        <f t="shared" si="493"/>
        <v/>
      </c>
      <c r="CP1506" t="str">
        <f t="shared" si="494"/>
        <v/>
      </c>
      <c r="CQ1506" t="str">
        <f t="shared" si="495"/>
        <v/>
      </c>
      <c r="CR1506" t="str">
        <f t="shared" si="496"/>
        <v/>
      </c>
      <c r="CS1506" t="str">
        <f t="shared" si="497"/>
        <v/>
      </c>
      <c r="CT1506" t="str">
        <f t="shared" si="498"/>
        <v/>
      </c>
      <c r="CU1506" t="str">
        <f t="shared" si="499"/>
        <v/>
      </c>
      <c r="CV1506" t="str">
        <f t="shared" si="500"/>
        <v/>
      </c>
      <c r="CW1506" t="str">
        <f t="shared" si="501"/>
        <v/>
      </c>
      <c r="CX1506" t="str">
        <f t="shared" si="502"/>
        <v/>
      </c>
      <c r="CY1506" t="str">
        <f t="shared" si="503"/>
        <v/>
      </c>
      <c r="CZ1506" t="str">
        <f t="shared" si="504"/>
        <v/>
      </c>
      <c r="DA1506" t="str">
        <f t="shared" si="505"/>
        <v/>
      </c>
      <c r="DB1506" t="str">
        <f t="shared" si="506"/>
        <v/>
      </c>
      <c r="DC1506" t="str">
        <f t="shared" si="507"/>
        <v/>
      </c>
      <c r="DD1506" t="str">
        <f t="shared" si="508"/>
        <v/>
      </c>
      <c r="DE1506" t="str">
        <f t="shared" si="509"/>
        <v/>
      </c>
      <c r="DF1506" t="str">
        <f t="shared" si="510"/>
        <v/>
      </c>
      <c r="DG1506" t="str">
        <f t="shared" si="511"/>
        <v/>
      </c>
      <c r="DH1506" t="str">
        <f t="shared" si="512"/>
        <v/>
      </c>
      <c r="DI1506" t="str">
        <f t="shared" si="513"/>
        <v/>
      </c>
      <c r="DJ1506" t="str">
        <f t="shared" si="514"/>
        <v/>
      </c>
      <c r="DK1506" t="str">
        <f t="shared" si="515"/>
        <v/>
      </c>
      <c r="DL1506" t="str">
        <f t="shared" si="516"/>
        <v/>
      </c>
      <c r="DM1506" t="str">
        <f t="shared" si="517"/>
        <v/>
      </c>
      <c r="DN1506" t="str">
        <f t="shared" si="518"/>
        <v/>
      </c>
      <c r="DO1506" t="str">
        <f t="shared" si="519"/>
        <v/>
      </c>
      <c r="DP1506" t="str">
        <f t="shared" si="520"/>
        <v/>
      </c>
      <c r="DQ1506" t="str">
        <f t="shared" si="521"/>
        <v/>
      </c>
      <c r="DR1506" t="str">
        <f t="shared" si="522"/>
        <v/>
      </c>
      <c r="DS1506" t="str">
        <f t="shared" si="523"/>
        <v/>
      </c>
      <c r="DT1506" t="str">
        <f t="shared" si="524"/>
        <v/>
      </c>
      <c r="DU1506" t="str">
        <f t="shared" si="525"/>
        <v/>
      </c>
      <c r="DV1506" t="str">
        <f t="shared" si="526"/>
        <v/>
      </c>
      <c r="DW1506" t="str">
        <f t="shared" si="527"/>
        <v/>
      </c>
      <c r="DX1506" t="str">
        <f t="shared" si="528"/>
        <v/>
      </c>
      <c r="DY1506" t="str">
        <f t="shared" si="529"/>
        <v/>
      </c>
      <c r="DZ1506" t="str">
        <f t="shared" si="530"/>
        <v/>
      </c>
      <c r="EA1506" t="str">
        <f t="shared" si="531"/>
        <v/>
      </c>
      <c r="EB1506" t="str">
        <f t="shared" si="532"/>
        <v/>
      </c>
      <c r="EC1506" t="str">
        <f t="shared" si="533"/>
        <v/>
      </c>
      <c r="ED1506" t="str">
        <f t="shared" si="534"/>
        <v/>
      </c>
      <c r="EE1506" t="str">
        <f t="shared" si="535"/>
        <v/>
      </c>
      <c r="EF1506" t="str">
        <f t="shared" si="536"/>
        <v/>
      </c>
      <c r="EG1506" t="str">
        <f t="shared" si="537"/>
        <v/>
      </c>
      <c r="EH1506" t="str">
        <f t="shared" si="538"/>
        <v/>
      </c>
      <c r="EI1506" t="str">
        <f t="shared" si="539"/>
        <v/>
      </c>
      <c r="EJ1506" t="str">
        <f t="shared" si="540"/>
        <v/>
      </c>
      <c r="EK1506" t="str">
        <f t="shared" si="541"/>
        <v/>
      </c>
      <c r="EL1506" t="str">
        <f t="shared" si="542"/>
        <v/>
      </c>
      <c r="EM1506" t="str">
        <f t="shared" si="543"/>
        <v/>
      </c>
      <c r="EN1506" t="str">
        <f t="shared" si="544"/>
        <v/>
      </c>
    </row>
    <row r="1507" spans="91:144">
      <c r="CM1507" t="str">
        <f t="shared" si="491"/>
        <v/>
      </c>
      <c r="CN1507" t="str">
        <f t="shared" si="492"/>
        <v/>
      </c>
      <c r="CO1507" t="str">
        <f t="shared" si="493"/>
        <v/>
      </c>
      <c r="CP1507" t="str">
        <f t="shared" si="494"/>
        <v/>
      </c>
      <c r="CQ1507" t="str">
        <f t="shared" si="495"/>
        <v/>
      </c>
      <c r="CR1507" t="str">
        <f t="shared" si="496"/>
        <v/>
      </c>
      <c r="CS1507" t="str">
        <f t="shared" si="497"/>
        <v/>
      </c>
      <c r="CT1507" t="str">
        <f t="shared" si="498"/>
        <v/>
      </c>
      <c r="CU1507" t="str">
        <f t="shared" si="499"/>
        <v/>
      </c>
      <c r="CV1507" t="str">
        <f t="shared" si="500"/>
        <v/>
      </c>
      <c r="CW1507" t="str">
        <f t="shared" si="501"/>
        <v/>
      </c>
      <c r="CX1507" t="str">
        <f t="shared" si="502"/>
        <v/>
      </c>
      <c r="CY1507" t="str">
        <f t="shared" si="503"/>
        <v/>
      </c>
      <c r="CZ1507" t="str">
        <f t="shared" si="504"/>
        <v/>
      </c>
      <c r="DA1507" t="str">
        <f t="shared" si="505"/>
        <v/>
      </c>
      <c r="DB1507" t="str">
        <f t="shared" si="506"/>
        <v/>
      </c>
      <c r="DC1507" t="str">
        <f t="shared" si="507"/>
        <v/>
      </c>
      <c r="DD1507" t="str">
        <f t="shared" si="508"/>
        <v/>
      </c>
      <c r="DE1507" t="str">
        <f t="shared" si="509"/>
        <v/>
      </c>
      <c r="DF1507" t="str">
        <f t="shared" si="510"/>
        <v/>
      </c>
      <c r="DG1507" t="str">
        <f t="shared" si="511"/>
        <v/>
      </c>
      <c r="DH1507" t="str">
        <f t="shared" si="512"/>
        <v/>
      </c>
      <c r="DI1507" t="str">
        <f t="shared" si="513"/>
        <v/>
      </c>
      <c r="DJ1507" t="str">
        <f t="shared" si="514"/>
        <v/>
      </c>
      <c r="DK1507" t="str">
        <f t="shared" si="515"/>
        <v/>
      </c>
      <c r="DL1507" t="str">
        <f t="shared" si="516"/>
        <v/>
      </c>
      <c r="DM1507" t="str">
        <f t="shared" si="517"/>
        <v/>
      </c>
      <c r="DN1507" t="str">
        <f t="shared" si="518"/>
        <v/>
      </c>
      <c r="DO1507" t="str">
        <f t="shared" si="519"/>
        <v/>
      </c>
      <c r="DP1507" t="str">
        <f t="shared" si="520"/>
        <v/>
      </c>
      <c r="DQ1507" t="str">
        <f t="shared" si="521"/>
        <v/>
      </c>
      <c r="DR1507" t="str">
        <f t="shared" si="522"/>
        <v/>
      </c>
      <c r="DS1507" t="str">
        <f t="shared" si="523"/>
        <v/>
      </c>
      <c r="DT1507" t="str">
        <f t="shared" si="524"/>
        <v/>
      </c>
      <c r="DU1507" t="str">
        <f t="shared" si="525"/>
        <v/>
      </c>
      <c r="DV1507" t="str">
        <f t="shared" si="526"/>
        <v/>
      </c>
      <c r="DW1507" t="str">
        <f t="shared" si="527"/>
        <v/>
      </c>
      <c r="DX1507" t="str">
        <f t="shared" si="528"/>
        <v/>
      </c>
      <c r="DY1507" t="str">
        <f t="shared" si="529"/>
        <v/>
      </c>
      <c r="DZ1507" t="str">
        <f t="shared" si="530"/>
        <v/>
      </c>
      <c r="EA1507" t="str">
        <f t="shared" si="531"/>
        <v/>
      </c>
      <c r="EB1507" t="str">
        <f t="shared" si="532"/>
        <v/>
      </c>
      <c r="EC1507" t="str">
        <f t="shared" si="533"/>
        <v/>
      </c>
      <c r="ED1507" t="str">
        <f t="shared" si="534"/>
        <v/>
      </c>
      <c r="EE1507" t="str">
        <f t="shared" si="535"/>
        <v/>
      </c>
      <c r="EF1507" t="str">
        <f t="shared" si="536"/>
        <v/>
      </c>
      <c r="EG1507" t="str">
        <f t="shared" si="537"/>
        <v/>
      </c>
      <c r="EH1507" t="str">
        <f t="shared" si="538"/>
        <v/>
      </c>
      <c r="EI1507" t="str">
        <f t="shared" si="539"/>
        <v/>
      </c>
      <c r="EJ1507" t="str">
        <f t="shared" si="540"/>
        <v/>
      </c>
      <c r="EK1507" t="str">
        <f t="shared" si="541"/>
        <v/>
      </c>
      <c r="EL1507" t="str">
        <f t="shared" si="542"/>
        <v/>
      </c>
      <c r="EM1507" t="str">
        <f t="shared" si="543"/>
        <v/>
      </c>
      <c r="EN1507" t="str">
        <f t="shared" si="544"/>
        <v/>
      </c>
    </row>
    <row r="1508" spans="91:144">
      <c r="CM1508" t="str">
        <f t="shared" si="491"/>
        <v/>
      </c>
      <c r="CN1508" t="str">
        <f t="shared" si="492"/>
        <v/>
      </c>
      <c r="CO1508" t="str">
        <f t="shared" si="493"/>
        <v/>
      </c>
      <c r="CP1508" t="str">
        <f t="shared" si="494"/>
        <v/>
      </c>
      <c r="CQ1508" t="str">
        <f t="shared" si="495"/>
        <v/>
      </c>
      <c r="CR1508" t="str">
        <f t="shared" si="496"/>
        <v/>
      </c>
      <c r="CS1508" t="str">
        <f t="shared" si="497"/>
        <v/>
      </c>
      <c r="CT1508" t="str">
        <f t="shared" si="498"/>
        <v/>
      </c>
      <c r="CU1508" t="str">
        <f t="shared" si="499"/>
        <v/>
      </c>
      <c r="CV1508" t="str">
        <f t="shared" si="500"/>
        <v/>
      </c>
      <c r="CW1508" t="str">
        <f t="shared" si="501"/>
        <v/>
      </c>
      <c r="CX1508" t="str">
        <f t="shared" si="502"/>
        <v/>
      </c>
      <c r="CY1508" t="str">
        <f t="shared" si="503"/>
        <v/>
      </c>
      <c r="CZ1508" t="str">
        <f t="shared" si="504"/>
        <v/>
      </c>
      <c r="DA1508" t="str">
        <f t="shared" si="505"/>
        <v/>
      </c>
      <c r="DB1508" t="str">
        <f t="shared" si="506"/>
        <v/>
      </c>
      <c r="DC1508" t="str">
        <f t="shared" si="507"/>
        <v/>
      </c>
      <c r="DD1508" t="str">
        <f t="shared" si="508"/>
        <v/>
      </c>
      <c r="DE1508" t="str">
        <f t="shared" si="509"/>
        <v/>
      </c>
      <c r="DF1508" t="str">
        <f t="shared" si="510"/>
        <v/>
      </c>
      <c r="DG1508" t="str">
        <f t="shared" si="511"/>
        <v/>
      </c>
      <c r="DH1508" t="str">
        <f t="shared" si="512"/>
        <v/>
      </c>
      <c r="DI1508" t="str">
        <f t="shared" si="513"/>
        <v/>
      </c>
      <c r="DJ1508" t="str">
        <f t="shared" si="514"/>
        <v/>
      </c>
      <c r="DK1508" t="str">
        <f t="shared" si="515"/>
        <v/>
      </c>
      <c r="DL1508" t="str">
        <f t="shared" si="516"/>
        <v/>
      </c>
      <c r="DM1508" t="str">
        <f t="shared" si="517"/>
        <v/>
      </c>
      <c r="DN1508" t="str">
        <f t="shared" si="518"/>
        <v/>
      </c>
      <c r="DO1508" t="str">
        <f t="shared" si="519"/>
        <v/>
      </c>
      <c r="DP1508" t="str">
        <f t="shared" si="520"/>
        <v/>
      </c>
      <c r="DQ1508" t="str">
        <f t="shared" si="521"/>
        <v/>
      </c>
      <c r="DR1508" t="str">
        <f t="shared" si="522"/>
        <v/>
      </c>
      <c r="DS1508" t="str">
        <f t="shared" si="523"/>
        <v/>
      </c>
      <c r="DT1508" t="str">
        <f t="shared" si="524"/>
        <v/>
      </c>
      <c r="DU1508" t="str">
        <f t="shared" si="525"/>
        <v/>
      </c>
      <c r="DV1508" t="str">
        <f t="shared" si="526"/>
        <v/>
      </c>
      <c r="DW1508" t="str">
        <f t="shared" si="527"/>
        <v/>
      </c>
      <c r="DX1508" t="str">
        <f t="shared" si="528"/>
        <v/>
      </c>
      <c r="DY1508" t="str">
        <f t="shared" si="529"/>
        <v/>
      </c>
      <c r="DZ1508" t="str">
        <f t="shared" si="530"/>
        <v/>
      </c>
      <c r="EA1508" t="str">
        <f t="shared" si="531"/>
        <v/>
      </c>
      <c r="EB1508" t="str">
        <f t="shared" si="532"/>
        <v/>
      </c>
      <c r="EC1508" t="str">
        <f t="shared" si="533"/>
        <v/>
      </c>
      <c r="ED1508" t="str">
        <f t="shared" si="534"/>
        <v/>
      </c>
      <c r="EE1508" t="str">
        <f t="shared" si="535"/>
        <v/>
      </c>
      <c r="EF1508" t="str">
        <f t="shared" si="536"/>
        <v/>
      </c>
      <c r="EG1508" t="str">
        <f t="shared" si="537"/>
        <v/>
      </c>
      <c r="EH1508" t="str">
        <f t="shared" si="538"/>
        <v/>
      </c>
      <c r="EI1508" t="str">
        <f t="shared" si="539"/>
        <v/>
      </c>
      <c r="EJ1508" t="str">
        <f t="shared" si="540"/>
        <v/>
      </c>
      <c r="EK1508" t="str">
        <f t="shared" si="541"/>
        <v/>
      </c>
      <c r="EL1508" t="str">
        <f t="shared" si="542"/>
        <v/>
      </c>
      <c r="EM1508" t="str">
        <f t="shared" si="543"/>
        <v/>
      </c>
      <c r="EN1508" t="str">
        <f t="shared" si="544"/>
        <v/>
      </c>
    </row>
    <row r="1509" spans="91:144">
      <c r="CM1509" t="str">
        <f t="shared" si="491"/>
        <v/>
      </c>
      <c r="CN1509" t="str">
        <f t="shared" si="492"/>
        <v/>
      </c>
      <c r="CO1509" t="str">
        <f t="shared" si="493"/>
        <v/>
      </c>
      <c r="CP1509" t="str">
        <f t="shared" si="494"/>
        <v/>
      </c>
      <c r="CQ1509" t="str">
        <f t="shared" si="495"/>
        <v/>
      </c>
      <c r="CR1509" t="str">
        <f t="shared" si="496"/>
        <v/>
      </c>
      <c r="CS1509" t="str">
        <f t="shared" si="497"/>
        <v/>
      </c>
      <c r="CT1509" t="str">
        <f t="shared" si="498"/>
        <v/>
      </c>
      <c r="CU1509" t="str">
        <f t="shared" si="499"/>
        <v/>
      </c>
      <c r="CV1509" t="str">
        <f t="shared" si="500"/>
        <v/>
      </c>
      <c r="CW1509" t="str">
        <f t="shared" si="501"/>
        <v/>
      </c>
      <c r="CX1509" t="str">
        <f t="shared" si="502"/>
        <v/>
      </c>
      <c r="CY1509" t="str">
        <f t="shared" si="503"/>
        <v/>
      </c>
      <c r="CZ1509" t="str">
        <f t="shared" si="504"/>
        <v/>
      </c>
      <c r="DA1509" t="str">
        <f t="shared" si="505"/>
        <v/>
      </c>
      <c r="DB1509" t="str">
        <f t="shared" si="506"/>
        <v/>
      </c>
      <c r="DC1509" t="str">
        <f t="shared" si="507"/>
        <v/>
      </c>
      <c r="DD1509" t="str">
        <f t="shared" si="508"/>
        <v/>
      </c>
      <c r="DE1509" t="str">
        <f t="shared" si="509"/>
        <v/>
      </c>
      <c r="DF1509" t="str">
        <f t="shared" si="510"/>
        <v/>
      </c>
      <c r="DG1509" t="str">
        <f t="shared" si="511"/>
        <v/>
      </c>
      <c r="DH1509" t="str">
        <f t="shared" si="512"/>
        <v/>
      </c>
      <c r="DI1509" t="str">
        <f t="shared" si="513"/>
        <v/>
      </c>
      <c r="DJ1509" t="str">
        <f t="shared" si="514"/>
        <v/>
      </c>
      <c r="DK1509" t="str">
        <f t="shared" si="515"/>
        <v/>
      </c>
      <c r="DL1509" t="str">
        <f t="shared" si="516"/>
        <v/>
      </c>
      <c r="DM1509" t="str">
        <f t="shared" si="517"/>
        <v/>
      </c>
      <c r="DN1509" t="str">
        <f t="shared" si="518"/>
        <v/>
      </c>
      <c r="DO1509" t="str">
        <f t="shared" si="519"/>
        <v/>
      </c>
      <c r="DP1509" t="str">
        <f t="shared" si="520"/>
        <v/>
      </c>
      <c r="DQ1509" t="str">
        <f t="shared" si="521"/>
        <v/>
      </c>
      <c r="DR1509" t="str">
        <f t="shared" si="522"/>
        <v/>
      </c>
      <c r="DS1509" t="str">
        <f t="shared" si="523"/>
        <v/>
      </c>
      <c r="DT1509" t="str">
        <f t="shared" si="524"/>
        <v/>
      </c>
      <c r="DU1509" t="str">
        <f t="shared" si="525"/>
        <v/>
      </c>
      <c r="DV1509" t="str">
        <f t="shared" si="526"/>
        <v/>
      </c>
      <c r="DW1509" t="str">
        <f t="shared" si="527"/>
        <v/>
      </c>
      <c r="DX1509" t="str">
        <f t="shared" si="528"/>
        <v/>
      </c>
      <c r="DY1509" t="str">
        <f t="shared" si="529"/>
        <v/>
      </c>
      <c r="DZ1509" t="str">
        <f t="shared" si="530"/>
        <v/>
      </c>
      <c r="EA1509" t="str">
        <f t="shared" si="531"/>
        <v/>
      </c>
      <c r="EB1509" t="str">
        <f t="shared" si="532"/>
        <v/>
      </c>
      <c r="EC1509" t="str">
        <f t="shared" si="533"/>
        <v/>
      </c>
      <c r="ED1509" t="str">
        <f t="shared" si="534"/>
        <v/>
      </c>
      <c r="EE1509" t="str">
        <f t="shared" si="535"/>
        <v/>
      </c>
      <c r="EF1509" t="str">
        <f t="shared" si="536"/>
        <v/>
      </c>
      <c r="EG1509" t="str">
        <f t="shared" si="537"/>
        <v/>
      </c>
      <c r="EH1509" t="str">
        <f t="shared" si="538"/>
        <v/>
      </c>
      <c r="EI1509" t="str">
        <f t="shared" si="539"/>
        <v/>
      </c>
      <c r="EJ1509" t="str">
        <f t="shared" si="540"/>
        <v/>
      </c>
      <c r="EK1509" t="str">
        <f t="shared" si="541"/>
        <v/>
      </c>
      <c r="EL1509" t="str">
        <f t="shared" si="542"/>
        <v/>
      </c>
      <c r="EM1509" t="str">
        <f t="shared" si="543"/>
        <v/>
      </c>
      <c r="EN1509" t="str">
        <f t="shared" si="544"/>
        <v/>
      </c>
    </row>
    <row r="1510" spans="91:144">
      <c r="CM1510" t="str">
        <f t="shared" si="491"/>
        <v/>
      </c>
      <c r="CN1510" t="str">
        <f t="shared" si="492"/>
        <v/>
      </c>
      <c r="CO1510" t="str">
        <f t="shared" si="493"/>
        <v/>
      </c>
      <c r="CP1510" t="str">
        <f t="shared" si="494"/>
        <v/>
      </c>
      <c r="CQ1510" t="str">
        <f t="shared" si="495"/>
        <v/>
      </c>
      <c r="CR1510" t="str">
        <f t="shared" si="496"/>
        <v/>
      </c>
      <c r="CS1510" t="str">
        <f t="shared" si="497"/>
        <v/>
      </c>
      <c r="CT1510" t="str">
        <f t="shared" si="498"/>
        <v/>
      </c>
      <c r="CU1510" t="str">
        <f t="shared" si="499"/>
        <v/>
      </c>
      <c r="CV1510" t="str">
        <f t="shared" si="500"/>
        <v/>
      </c>
      <c r="CW1510" t="str">
        <f t="shared" si="501"/>
        <v/>
      </c>
      <c r="CX1510" t="str">
        <f t="shared" si="502"/>
        <v/>
      </c>
      <c r="CY1510" t="str">
        <f t="shared" si="503"/>
        <v/>
      </c>
      <c r="CZ1510" t="str">
        <f t="shared" si="504"/>
        <v/>
      </c>
      <c r="DA1510" t="str">
        <f t="shared" si="505"/>
        <v/>
      </c>
      <c r="DB1510" t="str">
        <f t="shared" si="506"/>
        <v/>
      </c>
      <c r="DC1510" t="str">
        <f t="shared" si="507"/>
        <v/>
      </c>
      <c r="DD1510" t="str">
        <f t="shared" si="508"/>
        <v/>
      </c>
      <c r="DE1510" t="str">
        <f t="shared" si="509"/>
        <v/>
      </c>
      <c r="DF1510" t="str">
        <f t="shared" si="510"/>
        <v/>
      </c>
      <c r="DG1510" t="str">
        <f t="shared" si="511"/>
        <v/>
      </c>
      <c r="DH1510" t="str">
        <f t="shared" si="512"/>
        <v/>
      </c>
      <c r="DI1510" t="str">
        <f t="shared" si="513"/>
        <v/>
      </c>
      <c r="DJ1510" t="str">
        <f t="shared" si="514"/>
        <v/>
      </c>
      <c r="DK1510" t="str">
        <f t="shared" si="515"/>
        <v/>
      </c>
      <c r="DL1510" t="str">
        <f t="shared" si="516"/>
        <v/>
      </c>
      <c r="DM1510" t="str">
        <f t="shared" si="517"/>
        <v/>
      </c>
      <c r="DN1510" t="str">
        <f t="shared" si="518"/>
        <v/>
      </c>
      <c r="DO1510" t="str">
        <f t="shared" si="519"/>
        <v/>
      </c>
      <c r="DP1510" t="str">
        <f t="shared" si="520"/>
        <v/>
      </c>
      <c r="DQ1510" t="str">
        <f t="shared" si="521"/>
        <v/>
      </c>
      <c r="DR1510" t="str">
        <f t="shared" si="522"/>
        <v/>
      </c>
      <c r="DS1510" t="str">
        <f t="shared" si="523"/>
        <v/>
      </c>
      <c r="DT1510" t="str">
        <f t="shared" si="524"/>
        <v/>
      </c>
      <c r="DU1510" t="str">
        <f t="shared" si="525"/>
        <v/>
      </c>
      <c r="DV1510" t="str">
        <f t="shared" si="526"/>
        <v/>
      </c>
      <c r="DW1510" t="str">
        <f t="shared" si="527"/>
        <v/>
      </c>
      <c r="DX1510" t="str">
        <f t="shared" si="528"/>
        <v/>
      </c>
      <c r="DY1510" t="str">
        <f t="shared" si="529"/>
        <v/>
      </c>
      <c r="DZ1510" t="str">
        <f t="shared" si="530"/>
        <v/>
      </c>
      <c r="EA1510" t="str">
        <f t="shared" si="531"/>
        <v/>
      </c>
      <c r="EB1510" t="str">
        <f t="shared" si="532"/>
        <v/>
      </c>
      <c r="EC1510" t="str">
        <f t="shared" si="533"/>
        <v/>
      </c>
      <c r="ED1510" t="str">
        <f t="shared" si="534"/>
        <v/>
      </c>
      <c r="EE1510" t="str">
        <f t="shared" si="535"/>
        <v/>
      </c>
      <c r="EF1510" t="str">
        <f t="shared" si="536"/>
        <v/>
      </c>
      <c r="EG1510" t="str">
        <f t="shared" si="537"/>
        <v/>
      </c>
      <c r="EH1510" t="str">
        <f t="shared" si="538"/>
        <v/>
      </c>
      <c r="EI1510" t="str">
        <f t="shared" si="539"/>
        <v/>
      </c>
      <c r="EJ1510" t="str">
        <f t="shared" si="540"/>
        <v/>
      </c>
      <c r="EK1510" t="str">
        <f t="shared" si="541"/>
        <v/>
      </c>
      <c r="EL1510" t="str">
        <f t="shared" si="542"/>
        <v/>
      </c>
      <c r="EM1510" t="str">
        <f t="shared" si="543"/>
        <v/>
      </c>
      <c r="EN1510" t="str">
        <f t="shared" si="544"/>
        <v/>
      </c>
    </row>
    <row r="1511" spans="91:144">
      <c r="CM1511" t="str">
        <f t="shared" si="491"/>
        <v/>
      </c>
      <c r="CN1511" t="str">
        <f t="shared" si="492"/>
        <v/>
      </c>
      <c r="CO1511" t="str">
        <f t="shared" si="493"/>
        <v/>
      </c>
      <c r="CP1511" t="str">
        <f t="shared" si="494"/>
        <v/>
      </c>
      <c r="CQ1511" t="str">
        <f t="shared" si="495"/>
        <v/>
      </c>
      <c r="CR1511" t="str">
        <f t="shared" si="496"/>
        <v/>
      </c>
      <c r="CS1511" t="str">
        <f t="shared" si="497"/>
        <v/>
      </c>
      <c r="CT1511" t="str">
        <f t="shared" si="498"/>
        <v/>
      </c>
      <c r="CU1511" t="str">
        <f t="shared" si="499"/>
        <v/>
      </c>
      <c r="CV1511" t="str">
        <f t="shared" si="500"/>
        <v/>
      </c>
      <c r="CW1511" t="str">
        <f t="shared" si="501"/>
        <v/>
      </c>
      <c r="CX1511" t="str">
        <f t="shared" si="502"/>
        <v/>
      </c>
      <c r="CY1511" t="str">
        <f t="shared" si="503"/>
        <v/>
      </c>
      <c r="CZ1511" t="str">
        <f t="shared" si="504"/>
        <v/>
      </c>
      <c r="DA1511" t="str">
        <f t="shared" si="505"/>
        <v/>
      </c>
      <c r="DB1511" t="str">
        <f t="shared" si="506"/>
        <v/>
      </c>
      <c r="DC1511" t="str">
        <f t="shared" si="507"/>
        <v/>
      </c>
      <c r="DD1511" t="str">
        <f t="shared" si="508"/>
        <v/>
      </c>
      <c r="DE1511" t="str">
        <f t="shared" si="509"/>
        <v/>
      </c>
      <c r="DF1511" t="str">
        <f t="shared" si="510"/>
        <v/>
      </c>
      <c r="DG1511" t="str">
        <f t="shared" si="511"/>
        <v/>
      </c>
      <c r="DH1511" t="str">
        <f t="shared" si="512"/>
        <v/>
      </c>
      <c r="DI1511" t="str">
        <f t="shared" si="513"/>
        <v/>
      </c>
      <c r="DJ1511" t="str">
        <f t="shared" si="514"/>
        <v/>
      </c>
      <c r="DK1511" t="str">
        <f t="shared" si="515"/>
        <v/>
      </c>
      <c r="DL1511" t="str">
        <f t="shared" si="516"/>
        <v/>
      </c>
      <c r="DM1511" t="str">
        <f t="shared" si="517"/>
        <v/>
      </c>
      <c r="DN1511" t="str">
        <f t="shared" si="518"/>
        <v/>
      </c>
      <c r="DO1511" t="str">
        <f t="shared" si="519"/>
        <v/>
      </c>
      <c r="DP1511" t="str">
        <f t="shared" si="520"/>
        <v/>
      </c>
      <c r="DQ1511" t="str">
        <f t="shared" si="521"/>
        <v/>
      </c>
      <c r="DR1511" t="str">
        <f t="shared" si="522"/>
        <v/>
      </c>
      <c r="DS1511" t="str">
        <f t="shared" si="523"/>
        <v/>
      </c>
      <c r="DT1511" t="str">
        <f t="shared" si="524"/>
        <v/>
      </c>
      <c r="DU1511" t="str">
        <f t="shared" si="525"/>
        <v/>
      </c>
      <c r="DV1511" t="str">
        <f t="shared" si="526"/>
        <v/>
      </c>
      <c r="DW1511" t="str">
        <f t="shared" si="527"/>
        <v/>
      </c>
      <c r="DX1511" t="str">
        <f t="shared" si="528"/>
        <v/>
      </c>
      <c r="DY1511" t="str">
        <f t="shared" si="529"/>
        <v/>
      </c>
      <c r="DZ1511" t="str">
        <f t="shared" si="530"/>
        <v/>
      </c>
      <c r="EA1511" t="str">
        <f t="shared" si="531"/>
        <v/>
      </c>
      <c r="EB1511" t="str">
        <f t="shared" si="532"/>
        <v/>
      </c>
      <c r="EC1511" t="str">
        <f t="shared" si="533"/>
        <v/>
      </c>
      <c r="ED1511" t="str">
        <f t="shared" si="534"/>
        <v/>
      </c>
      <c r="EE1511" t="str">
        <f t="shared" si="535"/>
        <v/>
      </c>
      <c r="EF1511" t="str">
        <f t="shared" si="536"/>
        <v/>
      </c>
      <c r="EG1511" t="str">
        <f t="shared" si="537"/>
        <v/>
      </c>
      <c r="EH1511" t="str">
        <f t="shared" si="538"/>
        <v/>
      </c>
      <c r="EI1511" t="str">
        <f t="shared" si="539"/>
        <v/>
      </c>
      <c r="EJ1511" t="str">
        <f t="shared" si="540"/>
        <v/>
      </c>
      <c r="EK1511" t="str">
        <f t="shared" si="541"/>
        <v/>
      </c>
      <c r="EL1511" t="str">
        <f t="shared" si="542"/>
        <v/>
      </c>
      <c r="EM1511" t="str">
        <f t="shared" si="543"/>
        <v/>
      </c>
      <c r="EN1511" t="str">
        <f t="shared" si="544"/>
        <v/>
      </c>
    </row>
    <row r="1512" spans="91:144">
      <c r="CM1512" t="str">
        <f t="shared" si="491"/>
        <v/>
      </c>
      <c r="CN1512" t="str">
        <f t="shared" si="492"/>
        <v/>
      </c>
      <c r="CO1512" t="str">
        <f t="shared" si="493"/>
        <v/>
      </c>
      <c r="CP1512" t="str">
        <f t="shared" si="494"/>
        <v/>
      </c>
      <c r="CQ1512" t="str">
        <f t="shared" si="495"/>
        <v/>
      </c>
      <c r="CR1512" t="str">
        <f t="shared" si="496"/>
        <v/>
      </c>
      <c r="CS1512" t="str">
        <f t="shared" si="497"/>
        <v/>
      </c>
      <c r="CT1512" t="str">
        <f t="shared" si="498"/>
        <v/>
      </c>
      <c r="CU1512" t="str">
        <f t="shared" si="499"/>
        <v/>
      </c>
      <c r="CV1512" t="str">
        <f t="shared" si="500"/>
        <v/>
      </c>
      <c r="CW1512" t="str">
        <f t="shared" si="501"/>
        <v/>
      </c>
      <c r="CX1512" t="str">
        <f t="shared" si="502"/>
        <v/>
      </c>
      <c r="CY1512" t="str">
        <f t="shared" si="503"/>
        <v/>
      </c>
      <c r="CZ1512" t="str">
        <f t="shared" si="504"/>
        <v/>
      </c>
      <c r="DA1512" t="str">
        <f t="shared" si="505"/>
        <v/>
      </c>
      <c r="DB1512" t="str">
        <f t="shared" si="506"/>
        <v/>
      </c>
      <c r="DC1512" t="str">
        <f t="shared" si="507"/>
        <v/>
      </c>
      <c r="DD1512" t="str">
        <f t="shared" si="508"/>
        <v/>
      </c>
      <c r="DE1512" t="str">
        <f t="shared" si="509"/>
        <v/>
      </c>
      <c r="DF1512" t="str">
        <f t="shared" si="510"/>
        <v/>
      </c>
      <c r="DG1512" t="str">
        <f t="shared" si="511"/>
        <v/>
      </c>
      <c r="DH1512" t="str">
        <f t="shared" si="512"/>
        <v/>
      </c>
      <c r="DI1512" t="str">
        <f t="shared" si="513"/>
        <v/>
      </c>
      <c r="DJ1512" t="str">
        <f t="shared" si="514"/>
        <v/>
      </c>
      <c r="DK1512" t="str">
        <f t="shared" si="515"/>
        <v/>
      </c>
      <c r="DL1512" t="str">
        <f t="shared" si="516"/>
        <v/>
      </c>
      <c r="DM1512" t="str">
        <f t="shared" si="517"/>
        <v/>
      </c>
      <c r="DN1512" t="str">
        <f t="shared" si="518"/>
        <v/>
      </c>
      <c r="DO1512" t="str">
        <f t="shared" si="519"/>
        <v/>
      </c>
      <c r="DP1512" t="str">
        <f t="shared" si="520"/>
        <v/>
      </c>
      <c r="DQ1512" t="str">
        <f t="shared" si="521"/>
        <v/>
      </c>
      <c r="DR1512" t="str">
        <f t="shared" si="522"/>
        <v/>
      </c>
      <c r="DS1512" t="str">
        <f t="shared" si="523"/>
        <v/>
      </c>
      <c r="DT1512" t="str">
        <f t="shared" si="524"/>
        <v/>
      </c>
      <c r="DU1512" t="str">
        <f t="shared" si="525"/>
        <v/>
      </c>
      <c r="DV1512" t="str">
        <f t="shared" si="526"/>
        <v/>
      </c>
      <c r="DW1512" t="str">
        <f t="shared" si="527"/>
        <v/>
      </c>
      <c r="DX1512" t="str">
        <f t="shared" si="528"/>
        <v/>
      </c>
      <c r="DY1512" t="str">
        <f t="shared" si="529"/>
        <v/>
      </c>
      <c r="DZ1512" t="str">
        <f t="shared" si="530"/>
        <v/>
      </c>
      <c r="EA1512" t="str">
        <f t="shared" si="531"/>
        <v/>
      </c>
      <c r="EB1512" t="str">
        <f t="shared" si="532"/>
        <v/>
      </c>
      <c r="EC1512" t="str">
        <f t="shared" si="533"/>
        <v/>
      </c>
      <c r="ED1512" t="str">
        <f t="shared" si="534"/>
        <v/>
      </c>
      <c r="EE1512" t="str">
        <f t="shared" si="535"/>
        <v/>
      </c>
      <c r="EF1512" t="str">
        <f t="shared" si="536"/>
        <v/>
      </c>
      <c r="EG1512" t="str">
        <f t="shared" si="537"/>
        <v/>
      </c>
      <c r="EH1512" t="str">
        <f t="shared" si="538"/>
        <v/>
      </c>
      <c r="EI1512" t="str">
        <f t="shared" si="539"/>
        <v/>
      </c>
      <c r="EJ1512" t="str">
        <f t="shared" si="540"/>
        <v/>
      </c>
      <c r="EK1512" t="str">
        <f t="shared" si="541"/>
        <v/>
      </c>
      <c r="EL1512" t="str">
        <f t="shared" si="542"/>
        <v/>
      </c>
      <c r="EM1512" t="str">
        <f t="shared" si="543"/>
        <v/>
      </c>
      <c r="EN1512" t="str">
        <f t="shared" si="544"/>
        <v/>
      </c>
    </row>
    <row r="1513" spans="91:144">
      <c r="CM1513" t="str">
        <f t="shared" ref="CM1513:CM1545" si="545">IF(AK1513="Yes", "Manufacture: Produce", "")</f>
        <v/>
      </c>
      <c r="CN1513" t="str">
        <f t="shared" ref="CN1513:CN1545" si="546">IF(AL1513="Yes", "Manufacture: Import", "")</f>
        <v/>
      </c>
      <c r="CO1513" t="str">
        <f t="shared" ref="CO1513:CO1545" si="547">IF(AM1513="Yes", "Manufacture: For on-site use/processing", "")</f>
        <v/>
      </c>
      <c r="CP1513" t="str">
        <f t="shared" ref="CP1513:CP1545" si="548">IF(AN1513="Yes", "Manufacture: For sale/distribution", "")</f>
        <v/>
      </c>
      <c r="CQ1513" t="str">
        <f t="shared" ref="CQ1513:CQ1545" si="549">IF(AO1513="Yes", "Manufacture: As a byproduct", "")</f>
        <v/>
      </c>
      <c r="CR1513" t="str">
        <f t="shared" ref="CR1513:CR1545" si="550">IF(AP1513="Yes", "Manufacture: As an Impurity", "")</f>
        <v/>
      </c>
      <c r="CS1513" t="str">
        <f t="shared" ref="CS1513:CS1545" si="551">IF(AQ1513="Yes", "Processing: As a reactant", "")</f>
        <v/>
      </c>
      <c r="CT1513" t="str">
        <f t="shared" ref="CT1513:CT1545" si="552">IF(AR1513="Yes", "P101 - Feedstocks", "")</f>
        <v/>
      </c>
      <c r="CU1513" t="str">
        <f t="shared" ref="CU1513:CU1545" si="553">IF(AS1513="Yes", "102 - Raw Materials", "")</f>
        <v/>
      </c>
      <c r="CV1513" t="str">
        <f t="shared" ref="CV1513:CV1545" si="554">IF(AT1513="Yes", "P103 - Intermediates", "")</f>
        <v/>
      </c>
      <c r="CW1513" t="str">
        <f t="shared" ref="CW1513:CW1545" si="555">IF(AU1513="Yes", "P104 - Initiators", "")</f>
        <v/>
      </c>
      <c r="CX1513" t="str">
        <f t="shared" ref="CX1513:CX1545" si="556">IF(AV1513="Yes", "P199 - Other", "")</f>
        <v/>
      </c>
      <c r="CY1513" t="str">
        <f t="shared" ref="CY1513:CY1545" si="557">IF(AW1513="Yes", "Processing: As a formulation component", "")</f>
        <v/>
      </c>
      <c r="CZ1513" t="str">
        <f t="shared" ref="CZ1513:CZ1545" si="558">IF(AX1513="Yes", "P201 - Additives", "")</f>
        <v/>
      </c>
      <c r="DA1513" t="str">
        <f t="shared" ref="DA1513:DA1545" si="559">IF(AY1513="Yes", "P202 - Dyes", "")</f>
        <v/>
      </c>
      <c r="DB1513" t="str">
        <f t="shared" ref="DB1513:DB1545" si="560">IF(AZ1513="Yes", "P203 - Reaction Diluent", "")</f>
        <v/>
      </c>
      <c r="DC1513" t="str">
        <f t="shared" ref="DC1513:DC1545" si="561">IF(BA1513="Yes", "P204 - Initiators", "")</f>
        <v/>
      </c>
      <c r="DD1513" t="str">
        <f t="shared" ref="DD1513:DD1545" si="562">IF(BB1513="Yes", "P205 - Solvents", "")</f>
        <v/>
      </c>
      <c r="DE1513" t="str">
        <f t="shared" ref="DE1513:DE1545" si="563">IF(BC1513="Yes", "P206 - Inhibitors", "")</f>
        <v/>
      </c>
      <c r="DF1513" t="str">
        <f t="shared" ref="DF1513:DF1545" si="564">IF(BD1513="Yes", "P207 - Emulsifiers", "")</f>
        <v/>
      </c>
      <c r="DG1513" t="str">
        <f t="shared" ref="DG1513:DG1545" si="565">IF(BE1513="Yes", "P208 - Surfactants", "")</f>
        <v/>
      </c>
      <c r="DH1513" t="str">
        <f t="shared" ref="DH1513:DH1545" si="566">IF(BF1513="Yes", "P209 - Lubricants", "")</f>
        <v/>
      </c>
      <c r="DI1513" t="str">
        <f t="shared" ref="DI1513:DI1545" si="567">IF(BG1513="Yes", "P210 - Flame Retardants", "")</f>
        <v/>
      </c>
      <c r="DJ1513" t="str">
        <f t="shared" ref="DJ1513:DJ1545" si="568">IF(BH1513="Yes", "P211 - Rheological Modifiers", "")</f>
        <v/>
      </c>
      <c r="DK1513" t="str">
        <f t="shared" ref="DK1513:DK1545" si="569">IF(BI1513="Yes", "P299 - Other", "")</f>
        <v/>
      </c>
      <c r="DL1513" t="str">
        <f t="shared" ref="DL1513:DL1545" si="570">IF(BJ1513="Yes", "Processing: As an article component", "")</f>
        <v/>
      </c>
      <c r="DM1513" t="str">
        <f t="shared" ref="DM1513:DM1545" si="571">IF(BK1513="Yes", "Processing: Repackaging", "")</f>
        <v/>
      </c>
      <c r="DN1513" t="str">
        <f t="shared" ref="DN1513:DN1545" si="572">IF(BL1513="Yes", "Processing: As an impurity", "")</f>
        <v/>
      </c>
      <c r="DO1513" t="str">
        <f t="shared" ref="DO1513:DO1545" si="573">IF(BM1513="Yes", "Processing: Recycling", "")</f>
        <v/>
      </c>
      <c r="DP1513" t="str">
        <f t="shared" ref="DP1513:DP1545" si="574">IF(BN1513="Yes", "Otherwise Use: As a chemical processing aid", "")</f>
        <v/>
      </c>
      <c r="DQ1513" t="str">
        <f t="shared" ref="DQ1513:DQ1545" si="575">IF(BO1513="Yes", "Z101 - Process Solvents", "")</f>
        <v/>
      </c>
      <c r="DR1513" t="str">
        <f t="shared" ref="DR1513:DR1545" si="576">IF(BP1513="Yes", "Z102 - Catalysts", "")</f>
        <v/>
      </c>
      <c r="DS1513" t="str">
        <f t="shared" ref="DS1513:DS1545" si="577">IF(BQ1513="Yes", "Z103 - Inhibitors", "")</f>
        <v/>
      </c>
      <c r="DT1513" t="str">
        <f t="shared" ref="DT1513:DT1545" si="578">IF(BR1513="Yes", "Z104 - Inititiators", "")</f>
        <v/>
      </c>
      <c r="DU1513" t="str">
        <f t="shared" ref="DU1513:DU1545" si="579">IF(BS1513="Yes", "Z105 - Reaction Terminators", "")</f>
        <v/>
      </c>
      <c r="DV1513" t="str">
        <f t="shared" ref="DV1513:DV1545" si="580">IF(BT1513="Yes", "Z106 - Solution Buffers", "")</f>
        <v/>
      </c>
      <c r="DW1513" t="str">
        <f t="shared" ref="DW1513:DW1545" si="581">IF(BU1513="Yes", "Z199 - Other", "")</f>
        <v/>
      </c>
      <c r="DX1513" t="str">
        <f t="shared" ref="DX1513:DX1545" si="582">IF(BV1513="Yes", "Otherwise Use: As a manufacturing aid", "")</f>
        <v/>
      </c>
      <c r="DY1513" t="str">
        <f t="shared" ref="DY1513:DY1545" si="583">IF(BW1513="Yes", "Z201 - Process Lubricants", "")</f>
        <v/>
      </c>
      <c r="DZ1513" t="str">
        <f t="shared" ref="DZ1513:DZ1545" si="584">IF(BX1513="Yes", "Z202 - Metalworking Fluids", "")</f>
        <v/>
      </c>
      <c r="EA1513" t="str">
        <f t="shared" ref="EA1513:EA1545" si="585">IF(BY1513="Yes", "Z203 - Coolants", "")</f>
        <v/>
      </c>
      <c r="EB1513" t="str">
        <f t="shared" ref="EB1513:EB1545" si="586">IF(BZ1513="Yes", "Z204 - Refrigerants", "")</f>
        <v/>
      </c>
      <c r="EC1513" t="str">
        <f t="shared" ref="EC1513:EC1545" si="587">IF(CA1513="Yes", "Z205 - Hydraulic Fluids", "")</f>
        <v/>
      </c>
      <c r="ED1513" t="str">
        <f t="shared" ref="ED1513:ED1545" si="588">IF(CB1513="Yes", "Z299 - Other", "")</f>
        <v/>
      </c>
      <c r="EE1513" t="str">
        <f t="shared" ref="EE1513:EE1545" si="589">IF(CC1513="Yes", "Otherwise Use: Ancillary or Other Use", "")</f>
        <v/>
      </c>
      <c r="EF1513" t="str">
        <f t="shared" ref="EF1513:EF1545" si="590">IF(CD1513="Yes", "Z301 - Cleaner", "")</f>
        <v/>
      </c>
      <c r="EG1513" t="str">
        <f t="shared" ref="EG1513:EG1545" si="591">IF(CE1513="Yes", "Z302 - Degreaser", "")</f>
        <v/>
      </c>
      <c r="EH1513" t="str">
        <f t="shared" ref="EH1513:EH1545" si="592">IF(CF1513="Yes", "Z303 - Lubricants", "")</f>
        <v/>
      </c>
      <c r="EI1513" t="str">
        <f t="shared" ref="EI1513:EI1545" si="593">IF(CG1513="Yes", "Z304 - Fuel", "")</f>
        <v/>
      </c>
      <c r="EJ1513" t="str">
        <f t="shared" ref="EJ1513:EJ1545" si="594">IF(CH1513="Yes", "Z305 - Flame Retardant", "")</f>
        <v/>
      </c>
      <c r="EK1513" t="str">
        <f t="shared" ref="EK1513:EK1545" si="595">IF(CI1513="Yes", "Z306 - Waste Treatment", "")</f>
        <v/>
      </c>
      <c r="EL1513" t="str">
        <f t="shared" ref="EL1513:EL1545" si="596">IF(CJ1513="Yes", "Z307 - Water Treatment", "")</f>
        <v/>
      </c>
      <c r="EM1513" t="str">
        <f t="shared" ref="EM1513:EM1545" si="597">IF(CK1513="Yes", "Z308 - Construction Materials", "")</f>
        <v/>
      </c>
      <c r="EN1513" t="str">
        <f t="shared" ref="EN1513:EN1545" si="598">IF(CL1513="Yes", "Z399 - Other", "")</f>
        <v/>
      </c>
    </row>
    <row r="1514" spans="91:144">
      <c r="CM1514" t="str">
        <f t="shared" si="545"/>
        <v/>
      </c>
      <c r="CN1514" t="str">
        <f t="shared" si="546"/>
        <v/>
      </c>
      <c r="CO1514" t="str">
        <f t="shared" si="547"/>
        <v/>
      </c>
      <c r="CP1514" t="str">
        <f t="shared" si="548"/>
        <v/>
      </c>
      <c r="CQ1514" t="str">
        <f t="shared" si="549"/>
        <v/>
      </c>
      <c r="CR1514" t="str">
        <f t="shared" si="550"/>
        <v/>
      </c>
      <c r="CS1514" t="str">
        <f t="shared" si="551"/>
        <v/>
      </c>
      <c r="CT1514" t="str">
        <f t="shared" si="552"/>
        <v/>
      </c>
      <c r="CU1514" t="str">
        <f t="shared" si="553"/>
        <v/>
      </c>
      <c r="CV1514" t="str">
        <f t="shared" si="554"/>
        <v/>
      </c>
      <c r="CW1514" t="str">
        <f t="shared" si="555"/>
        <v/>
      </c>
      <c r="CX1514" t="str">
        <f t="shared" si="556"/>
        <v/>
      </c>
      <c r="CY1514" t="str">
        <f t="shared" si="557"/>
        <v/>
      </c>
      <c r="CZ1514" t="str">
        <f t="shared" si="558"/>
        <v/>
      </c>
      <c r="DA1514" t="str">
        <f t="shared" si="559"/>
        <v/>
      </c>
      <c r="DB1514" t="str">
        <f t="shared" si="560"/>
        <v/>
      </c>
      <c r="DC1514" t="str">
        <f t="shared" si="561"/>
        <v/>
      </c>
      <c r="DD1514" t="str">
        <f t="shared" si="562"/>
        <v/>
      </c>
      <c r="DE1514" t="str">
        <f t="shared" si="563"/>
        <v/>
      </c>
      <c r="DF1514" t="str">
        <f t="shared" si="564"/>
        <v/>
      </c>
      <c r="DG1514" t="str">
        <f t="shared" si="565"/>
        <v/>
      </c>
      <c r="DH1514" t="str">
        <f t="shared" si="566"/>
        <v/>
      </c>
      <c r="DI1514" t="str">
        <f t="shared" si="567"/>
        <v/>
      </c>
      <c r="DJ1514" t="str">
        <f t="shared" si="568"/>
        <v/>
      </c>
      <c r="DK1514" t="str">
        <f t="shared" si="569"/>
        <v/>
      </c>
      <c r="DL1514" t="str">
        <f t="shared" si="570"/>
        <v/>
      </c>
      <c r="DM1514" t="str">
        <f t="shared" si="571"/>
        <v/>
      </c>
      <c r="DN1514" t="str">
        <f t="shared" si="572"/>
        <v/>
      </c>
      <c r="DO1514" t="str">
        <f t="shared" si="573"/>
        <v/>
      </c>
      <c r="DP1514" t="str">
        <f t="shared" si="574"/>
        <v/>
      </c>
      <c r="DQ1514" t="str">
        <f t="shared" si="575"/>
        <v/>
      </c>
      <c r="DR1514" t="str">
        <f t="shared" si="576"/>
        <v/>
      </c>
      <c r="DS1514" t="str">
        <f t="shared" si="577"/>
        <v/>
      </c>
      <c r="DT1514" t="str">
        <f t="shared" si="578"/>
        <v/>
      </c>
      <c r="DU1514" t="str">
        <f t="shared" si="579"/>
        <v/>
      </c>
      <c r="DV1514" t="str">
        <f t="shared" si="580"/>
        <v/>
      </c>
      <c r="DW1514" t="str">
        <f t="shared" si="581"/>
        <v/>
      </c>
      <c r="DX1514" t="str">
        <f t="shared" si="582"/>
        <v/>
      </c>
      <c r="DY1514" t="str">
        <f t="shared" si="583"/>
        <v/>
      </c>
      <c r="DZ1514" t="str">
        <f t="shared" si="584"/>
        <v/>
      </c>
      <c r="EA1514" t="str">
        <f t="shared" si="585"/>
        <v/>
      </c>
      <c r="EB1514" t="str">
        <f t="shared" si="586"/>
        <v/>
      </c>
      <c r="EC1514" t="str">
        <f t="shared" si="587"/>
        <v/>
      </c>
      <c r="ED1514" t="str">
        <f t="shared" si="588"/>
        <v/>
      </c>
      <c r="EE1514" t="str">
        <f t="shared" si="589"/>
        <v/>
      </c>
      <c r="EF1514" t="str">
        <f t="shared" si="590"/>
        <v/>
      </c>
      <c r="EG1514" t="str">
        <f t="shared" si="591"/>
        <v/>
      </c>
      <c r="EH1514" t="str">
        <f t="shared" si="592"/>
        <v/>
      </c>
      <c r="EI1514" t="str">
        <f t="shared" si="593"/>
        <v/>
      </c>
      <c r="EJ1514" t="str">
        <f t="shared" si="594"/>
        <v/>
      </c>
      <c r="EK1514" t="str">
        <f t="shared" si="595"/>
        <v/>
      </c>
      <c r="EL1514" t="str">
        <f t="shared" si="596"/>
        <v/>
      </c>
      <c r="EM1514" t="str">
        <f t="shared" si="597"/>
        <v/>
      </c>
      <c r="EN1514" t="str">
        <f t="shared" si="598"/>
        <v/>
      </c>
    </row>
    <row r="1515" spans="91:144">
      <c r="CM1515" t="str">
        <f t="shared" si="545"/>
        <v/>
      </c>
      <c r="CN1515" t="str">
        <f t="shared" si="546"/>
        <v/>
      </c>
      <c r="CO1515" t="str">
        <f t="shared" si="547"/>
        <v/>
      </c>
      <c r="CP1515" t="str">
        <f t="shared" si="548"/>
        <v/>
      </c>
      <c r="CQ1515" t="str">
        <f t="shared" si="549"/>
        <v/>
      </c>
      <c r="CR1515" t="str">
        <f t="shared" si="550"/>
        <v/>
      </c>
      <c r="CS1515" t="str">
        <f t="shared" si="551"/>
        <v/>
      </c>
      <c r="CT1515" t="str">
        <f t="shared" si="552"/>
        <v/>
      </c>
      <c r="CU1515" t="str">
        <f t="shared" si="553"/>
        <v/>
      </c>
      <c r="CV1515" t="str">
        <f t="shared" si="554"/>
        <v/>
      </c>
      <c r="CW1515" t="str">
        <f t="shared" si="555"/>
        <v/>
      </c>
      <c r="CX1515" t="str">
        <f t="shared" si="556"/>
        <v/>
      </c>
      <c r="CY1515" t="str">
        <f t="shared" si="557"/>
        <v/>
      </c>
      <c r="CZ1515" t="str">
        <f t="shared" si="558"/>
        <v/>
      </c>
      <c r="DA1515" t="str">
        <f t="shared" si="559"/>
        <v/>
      </c>
      <c r="DB1515" t="str">
        <f t="shared" si="560"/>
        <v/>
      </c>
      <c r="DC1515" t="str">
        <f t="shared" si="561"/>
        <v/>
      </c>
      <c r="DD1515" t="str">
        <f t="shared" si="562"/>
        <v/>
      </c>
      <c r="DE1515" t="str">
        <f t="shared" si="563"/>
        <v/>
      </c>
      <c r="DF1515" t="str">
        <f t="shared" si="564"/>
        <v/>
      </c>
      <c r="DG1515" t="str">
        <f t="shared" si="565"/>
        <v/>
      </c>
      <c r="DH1515" t="str">
        <f t="shared" si="566"/>
        <v/>
      </c>
      <c r="DI1515" t="str">
        <f t="shared" si="567"/>
        <v/>
      </c>
      <c r="DJ1515" t="str">
        <f t="shared" si="568"/>
        <v/>
      </c>
      <c r="DK1515" t="str">
        <f t="shared" si="569"/>
        <v/>
      </c>
      <c r="DL1515" t="str">
        <f t="shared" si="570"/>
        <v/>
      </c>
      <c r="DM1515" t="str">
        <f t="shared" si="571"/>
        <v/>
      </c>
      <c r="DN1515" t="str">
        <f t="shared" si="572"/>
        <v/>
      </c>
      <c r="DO1515" t="str">
        <f t="shared" si="573"/>
        <v/>
      </c>
      <c r="DP1515" t="str">
        <f t="shared" si="574"/>
        <v/>
      </c>
      <c r="DQ1515" t="str">
        <f t="shared" si="575"/>
        <v/>
      </c>
      <c r="DR1515" t="str">
        <f t="shared" si="576"/>
        <v/>
      </c>
      <c r="DS1515" t="str">
        <f t="shared" si="577"/>
        <v/>
      </c>
      <c r="DT1515" t="str">
        <f t="shared" si="578"/>
        <v/>
      </c>
      <c r="DU1515" t="str">
        <f t="shared" si="579"/>
        <v/>
      </c>
      <c r="DV1515" t="str">
        <f t="shared" si="580"/>
        <v/>
      </c>
      <c r="DW1515" t="str">
        <f t="shared" si="581"/>
        <v/>
      </c>
      <c r="DX1515" t="str">
        <f t="shared" si="582"/>
        <v/>
      </c>
      <c r="DY1515" t="str">
        <f t="shared" si="583"/>
        <v/>
      </c>
      <c r="DZ1515" t="str">
        <f t="shared" si="584"/>
        <v/>
      </c>
      <c r="EA1515" t="str">
        <f t="shared" si="585"/>
        <v/>
      </c>
      <c r="EB1515" t="str">
        <f t="shared" si="586"/>
        <v/>
      </c>
      <c r="EC1515" t="str">
        <f t="shared" si="587"/>
        <v/>
      </c>
      <c r="ED1515" t="str">
        <f t="shared" si="588"/>
        <v/>
      </c>
      <c r="EE1515" t="str">
        <f t="shared" si="589"/>
        <v/>
      </c>
      <c r="EF1515" t="str">
        <f t="shared" si="590"/>
        <v/>
      </c>
      <c r="EG1515" t="str">
        <f t="shared" si="591"/>
        <v/>
      </c>
      <c r="EH1515" t="str">
        <f t="shared" si="592"/>
        <v/>
      </c>
      <c r="EI1515" t="str">
        <f t="shared" si="593"/>
        <v/>
      </c>
      <c r="EJ1515" t="str">
        <f t="shared" si="594"/>
        <v/>
      </c>
      <c r="EK1515" t="str">
        <f t="shared" si="595"/>
        <v/>
      </c>
      <c r="EL1515" t="str">
        <f t="shared" si="596"/>
        <v/>
      </c>
      <c r="EM1515" t="str">
        <f t="shared" si="597"/>
        <v/>
      </c>
      <c r="EN1515" t="str">
        <f t="shared" si="598"/>
        <v/>
      </c>
    </row>
    <row r="1516" spans="91:144">
      <c r="CM1516" t="str">
        <f t="shared" si="545"/>
        <v/>
      </c>
      <c r="CN1516" t="str">
        <f t="shared" si="546"/>
        <v/>
      </c>
      <c r="CO1516" t="str">
        <f t="shared" si="547"/>
        <v/>
      </c>
      <c r="CP1516" t="str">
        <f t="shared" si="548"/>
        <v/>
      </c>
      <c r="CQ1516" t="str">
        <f t="shared" si="549"/>
        <v/>
      </c>
      <c r="CR1516" t="str">
        <f t="shared" si="550"/>
        <v/>
      </c>
      <c r="CS1516" t="str">
        <f t="shared" si="551"/>
        <v/>
      </c>
      <c r="CT1516" t="str">
        <f t="shared" si="552"/>
        <v/>
      </c>
      <c r="CU1516" t="str">
        <f t="shared" si="553"/>
        <v/>
      </c>
      <c r="CV1516" t="str">
        <f t="shared" si="554"/>
        <v/>
      </c>
      <c r="CW1516" t="str">
        <f t="shared" si="555"/>
        <v/>
      </c>
      <c r="CX1516" t="str">
        <f t="shared" si="556"/>
        <v/>
      </c>
      <c r="CY1516" t="str">
        <f t="shared" si="557"/>
        <v/>
      </c>
      <c r="CZ1516" t="str">
        <f t="shared" si="558"/>
        <v/>
      </c>
      <c r="DA1516" t="str">
        <f t="shared" si="559"/>
        <v/>
      </c>
      <c r="DB1516" t="str">
        <f t="shared" si="560"/>
        <v/>
      </c>
      <c r="DC1516" t="str">
        <f t="shared" si="561"/>
        <v/>
      </c>
      <c r="DD1516" t="str">
        <f t="shared" si="562"/>
        <v/>
      </c>
      <c r="DE1516" t="str">
        <f t="shared" si="563"/>
        <v/>
      </c>
      <c r="DF1516" t="str">
        <f t="shared" si="564"/>
        <v/>
      </c>
      <c r="DG1516" t="str">
        <f t="shared" si="565"/>
        <v/>
      </c>
      <c r="DH1516" t="str">
        <f t="shared" si="566"/>
        <v/>
      </c>
      <c r="DI1516" t="str">
        <f t="shared" si="567"/>
        <v/>
      </c>
      <c r="DJ1516" t="str">
        <f t="shared" si="568"/>
        <v/>
      </c>
      <c r="DK1516" t="str">
        <f t="shared" si="569"/>
        <v/>
      </c>
      <c r="DL1516" t="str">
        <f t="shared" si="570"/>
        <v/>
      </c>
      <c r="DM1516" t="str">
        <f t="shared" si="571"/>
        <v/>
      </c>
      <c r="DN1516" t="str">
        <f t="shared" si="572"/>
        <v/>
      </c>
      <c r="DO1516" t="str">
        <f t="shared" si="573"/>
        <v/>
      </c>
      <c r="DP1516" t="str">
        <f t="shared" si="574"/>
        <v/>
      </c>
      <c r="DQ1516" t="str">
        <f t="shared" si="575"/>
        <v/>
      </c>
      <c r="DR1516" t="str">
        <f t="shared" si="576"/>
        <v/>
      </c>
      <c r="DS1516" t="str">
        <f t="shared" si="577"/>
        <v/>
      </c>
      <c r="DT1516" t="str">
        <f t="shared" si="578"/>
        <v/>
      </c>
      <c r="DU1516" t="str">
        <f t="shared" si="579"/>
        <v/>
      </c>
      <c r="DV1516" t="str">
        <f t="shared" si="580"/>
        <v/>
      </c>
      <c r="DW1516" t="str">
        <f t="shared" si="581"/>
        <v/>
      </c>
      <c r="DX1516" t="str">
        <f t="shared" si="582"/>
        <v/>
      </c>
      <c r="DY1516" t="str">
        <f t="shared" si="583"/>
        <v/>
      </c>
      <c r="DZ1516" t="str">
        <f t="shared" si="584"/>
        <v/>
      </c>
      <c r="EA1516" t="str">
        <f t="shared" si="585"/>
        <v/>
      </c>
      <c r="EB1516" t="str">
        <f t="shared" si="586"/>
        <v/>
      </c>
      <c r="EC1516" t="str">
        <f t="shared" si="587"/>
        <v/>
      </c>
      <c r="ED1516" t="str">
        <f t="shared" si="588"/>
        <v/>
      </c>
      <c r="EE1516" t="str">
        <f t="shared" si="589"/>
        <v/>
      </c>
      <c r="EF1516" t="str">
        <f t="shared" si="590"/>
        <v/>
      </c>
      <c r="EG1516" t="str">
        <f t="shared" si="591"/>
        <v/>
      </c>
      <c r="EH1516" t="str">
        <f t="shared" si="592"/>
        <v/>
      </c>
      <c r="EI1516" t="str">
        <f t="shared" si="593"/>
        <v/>
      </c>
      <c r="EJ1516" t="str">
        <f t="shared" si="594"/>
        <v/>
      </c>
      <c r="EK1516" t="str">
        <f t="shared" si="595"/>
        <v/>
      </c>
      <c r="EL1516" t="str">
        <f t="shared" si="596"/>
        <v/>
      </c>
      <c r="EM1516" t="str">
        <f t="shared" si="597"/>
        <v/>
      </c>
      <c r="EN1516" t="str">
        <f t="shared" si="598"/>
        <v/>
      </c>
    </row>
    <row r="1517" spans="91:144">
      <c r="CM1517" t="str">
        <f t="shared" si="545"/>
        <v/>
      </c>
      <c r="CN1517" t="str">
        <f t="shared" si="546"/>
        <v/>
      </c>
      <c r="CO1517" t="str">
        <f t="shared" si="547"/>
        <v/>
      </c>
      <c r="CP1517" t="str">
        <f t="shared" si="548"/>
        <v/>
      </c>
      <c r="CQ1517" t="str">
        <f t="shared" si="549"/>
        <v/>
      </c>
      <c r="CR1517" t="str">
        <f t="shared" si="550"/>
        <v/>
      </c>
      <c r="CS1517" t="str">
        <f t="shared" si="551"/>
        <v/>
      </c>
      <c r="CT1517" t="str">
        <f t="shared" si="552"/>
        <v/>
      </c>
      <c r="CU1517" t="str">
        <f t="shared" si="553"/>
        <v/>
      </c>
      <c r="CV1517" t="str">
        <f t="shared" si="554"/>
        <v/>
      </c>
      <c r="CW1517" t="str">
        <f t="shared" si="555"/>
        <v/>
      </c>
      <c r="CX1517" t="str">
        <f t="shared" si="556"/>
        <v/>
      </c>
      <c r="CY1517" t="str">
        <f t="shared" si="557"/>
        <v/>
      </c>
      <c r="CZ1517" t="str">
        <f t="shared" si="558"/>
        <v/>
      </c>
      <c r="DA1517" t="str">
        <f t="shared" si="559"/>
        <v/>
      </c>
      <c r="DB1517" t="str">
        <f t="shared" si="560"/>
        <v/>
      </c>
      <c r="DC1517" t="str">
        <f t="shared" si="561"/>
        <v/>
      </c>
      <c r="DD1517" t="str">
        <f t="shared" si="562"/>
        <v/>
      </c>
      <c r="DE1517" t="str">
        <f t="shared" si="563"/>
        <v/>
      </c>
      <c r="DF1517" t="str">
        <f t="shared" si="564"/>
        <v/>
      </c>
      <c r="DG1517" t="str">
        <f t="shared" si="565"/>
        <v/>
      </c>
      <c r="DH1517" t="str">
        <f t="shared" si="566"/>
        <v/>
      </c>
      <c r="DI1517" t="str">
        <f t="shared" si="567"/>
        <v/>
      </c>
      <c r="DJ1517" t="str">
        <f t="shared" si="568"/>
        <v/>
      </c>
      <c r="DK1517" t="str">
        <f t="shared" si="569"/>
        <v/>
      </c>
      <c r="DL1517" t="str">
        <f t="shared" si="570"/>
        <v/>
      </c>
      <c r="DM1517" t="str">
        <f t="shared" si="571"/>
        <v/>
      </c>
      <c r="DN1517" t="str">
        <f t="shared" si="572"/>
        <v/>
      </c>
      <c r="DO1517" t="str">
        <f t="shared" si="573"/>
        <v/>
      </c>
      <c r="DP1517" t="str">
        <f t="shared" si="574"/>
        <v/>
      </c>
      <c r="DQ1517" t="str">
        <f t="shared" si="575"/>
        <v/>
      </c>
      <c r="DR1517" t="str">
        <f t="shared" si="576"/>
        <v/>
      </c>
      <c r="DS1517" t="str">
        <f t="shared" si="577"/>
        <v/>
      </c>
      <c r="DT1517" t="str">
        <f t="shared" si="578"/>
        <v/>
      </c>
      <c r="DU1517" t="str">
        <f t="shared" si="579"/>
        <v/>
      </c>
      <c r="DV1517" t="str">
        <f t="shared" si="580"/>
        <v/>
      </c>
      <c r="DW1517" t="str">
        <f t="shared" si="581"/>
        <v/>
      </c>
      <c r="DX1517" t="str">
        <f t="shared" si="582"/>
        <v/>
      </c>
      <c r="DY1517" t="str">
        <f t="shared" si="583"/>
        <v/>
      </c>
      <c r="DZ1517" t="str">
        <f t="shared" si="584"/>
        <v/>
      </c>
      <c r="EA1517" t="str">
        <f t="shared" si="585"/>
        <v/>
      </c>
      <c r="EB1517" t="str">
        <f t="shared" si="586"/>
        <v/>
      </c>
      <c r="EC1517" t="str">
        <f t="shared" si="587"/>
        <v/>
      </c>
      <c r="ED1517" t="str">
        <f t="shared" si="588"/>
        <v/>
      </c>
      <c r="EE1517" t="str">
        <f t="shared" si="589"/>
        <v/>
      </c>
      <c r="EF1517" t="str">
        <f t="shared" si="590"/>
        <v/>
      </c>
      <c r="EG1517" t="str">
        <f t="shared" si="591"/>
        <v/>
      </c>
      <c r="EH1517" t="str">
        <f t="shared" si="592"/>
        <v/>
      </c>
      <c r="EI1517" t="str">
        <f t="shared" si="593"/>
        <v/>
      </c>
      <c r="EJ1517" t="str">
        <f t="shared" si="594"/>
        <v/>
      </c>
      <c r="EK1517" t="str">
        <f t="shared" si="595"/>
        <v/>
      </c>
      <c r="EL1517" t="str">
        <f t="shared" si="596"/>
        <v/>
      </c>
      <c r="EM1517" t="str">
        <f t="shared" si="597"/>
        <v/>
      </c>
      <c r="EN1517" t="str">
        <f t="shared" si="598"/>
        <v/>
      </c>
    </row>
    <row r="1518" spans="91:144">
      <c r="CM1518" t="str">
        <f t="shared" si="545"/>
        <v/>
      </c>
      <c r="CN1518" t="str">
        <f t="shared" si="546"/>
        <v/>
      </c>
      <c r="CO1518" t="str">
        <f t="shared" si="547"/>
        <v/>
      </c>
      <c r="CP1518" t="str">
        <f t="shared" si="548"/>
        <v/>
      </c>
      <c r="CQ1518" t="str">
        <f t="shared" si="549"/>
        <v/>
      </c>
      <c r="CR1518" t="str">
        <f t="shared" si="550"/>
        <v/>
      </c>
      <c r="CS1518" t="str">
        <f t="shared" si="551"/>
        <v/>
      </c>
      <c r="CT1518" t="str">
        <f t="shared" si="552"/>
        <v/>
      </c>
      <c r="CU1518" t="str">
        <f t="shared" si="553"/>
        <v/>
      </c>
      <c r="CV1518" t="str">
        <f t="shared" si="554"/>
        <v/>
      </c>
      <c r="CW1518" t="str">
        <f t="shared" si="555"/>
        <v/>
      </c>
      <c r="CX1518" t="str">
        <f t="shared" si="556"/>
        <v/>
      </c>
      <c r="CY1518" t="str">
        <f t="shared" si="557"/>
        <v/>
      </c>
      <c r="CZ1518" t="str">
        <f t="shared" si="558"/>
        <v/>
      </c>
      <c r="DA1518" t="str">
        <f t="shared" si="559"/>
        <v/>
      </c>
      <c r="DB1518" t="str">
        <f t="shared" si="560"/>
        <v/>
      </c>
      <c r="DC1518" t="str">
        <f t="shared" si="561"/>
        <v/>
      </c>
      <c r="DD1518" t="str">
        <f t="shared" si="562"/>
        <v/>
      </c>
      <c r="DE1518" t="str">
        <f t="shared" si="563"/>
        <v/>
      </c>
      <c r="DF1518" t="str">
        <f t="shared" si="564"/>
        <v/>
      </c>
      <c r="DG1518" t="str">
        <f t="shared" si="565"/>
        <v/>
      </c>
      <c r="DH1518" t="str">
        <f t="shared" si="566"/>
        <v/>
      </c>
      <c r="DI1518" t="str">
        <f t="shared" si="567"/>
        <v/>
      </c>
      <c r="DJ1518" t="str">
        <f t="shared" si="568"/>
        <v/>
      </c>
      <c r="DK1518" t="str">
        <f t="shared" si="569"/>
        <v/>
      </c>
      <c r="DL1518" t="str">
        <f t="shared" si="570"/>
        <v/>
      </c>
      <c r="DM1518" t="str">
        <f t="shared" si="571"/>
        <v/>
      </c>
      <c r="DN1518" t="str">
        <f t="shared" si="572"/>
        <v/>
      </c>
      <c r="DO1518" t="str">
        <f t="shared" si="573"/>
        <v/>
      </c>
      <c r="DP1518" t="str">
        <f t="shared" si="574"/>
        <v/>
      </c>
      <c r="DQ1518" t="str">
        <f t="shared" si="575"/>
        <v/>
      </c>
      <c r="DR1518" t="str">
        <f t="shared" si="576"/>
        <v/>
      </c>
      <c r="DS1518" t="str">
        <f t="shared" si="577"/>
        <v/>
      </c>
      <c r="DT1518" t="str">
        <f t="shared" si="578"/>
        <v/>
      </c>
      <c r="DU1518" t="str">
        <f t="shared" si="579"/>
        <v/>
      </c>
      <c r="DV1518" t="str">
        <f t="shared" si="580"/>
        <v/>
      </c>
      <c r="DW1518" t="str">
        <f t="shared" si="581"/>
        <v/>
      </c>
      <c r="DX1518" t="str">
        <f t="shared" si="582"/>
        <v/>
      </c>
      <c r="DY1518" t="str">
        <f t="shared" si="583"/>
        <v/>
      </c>
      <c r="DZ1518" t="str">
        <f t="shared" si="584"/>
        <v/>
      </c>
      <c r="EA1518" t="str">
        <f t="shared" si="585"/>
        <v/>
      </c>
      <c r="EB1518" t="str">
        <f t="shared" si="586"/>
        <v/>
      </c>
      <c r="EC1518" t="str">
        <f t="shared" si="587"/>
        <v/>
      </c>
      <c r="ED1518" t="str">
        <f t="shared" si="588"/>
        <v/>
      </c>
      <c r="EE1518" t="str">
        <f t="shared" si="589"/>
        <v/>
      </c>
      <c r="EF1518" t="str">
        <f t="shared" si="590"/>
        <v/>
      </c>
      <c r="EG1518" t="str">
        <f t="shared" si="591"/>
        <v/>
      </c>
      <c r="EH1518" t="str">
        <f t="shared" si="592"/>
        <v/>
      </c>
      <c r="EI1518" t="str">
        <f t="shared" si="593"/>
        <v/>
      </c>
      <c r="EJ1518" t="str">
        <f t="shared" si="594"/>
        <v/>
      </c>
      <c r="EK1518" t="str">
        <f t="shared" si="595"/>
        <v/>
      </c>
      <c r="EL1518" t="str">
        <f t="shared" si="596"/>
        <v/>
      </c>
      <c r="EM1518" t="str">
        <f t="shared" si="597"/>
        <v/>
      </c>
      <c r="EN1518" t="str">
        <f t="shared" si="598"/>
        <v/>
      </c>
    </row>
    <row r="1519" spans="91:144">
      <c r="CM1519" t="str">
        <f t="shared" si="545"/>
        <v/>
      </c>
      <c r="CN1519" t="str">
        <f t="shared" si="546"/>
        <v/>
      </c>
      <c r="CO1519" t="str">
        <f t="shared" si="547"/>
        <v/>
      </c>
      <c r="CP1519" t="str">
        <f t="shared" si="548"/>
        <v/>
      </c>
      <c r="CQ1519" t="str">
        <f t="shared" si="549"/>
        <v/>
      </c>
      <c r="CR1519" t="str">
        <f t="shared" si="550"/>
        <v/>
      </c>
      <c r="CS1519" t="str">
        <f t="shared" si="551"/>
        <v/>
      </c>
      <c r="CT1519" t="str">
        <f t="shared" si="552"/>
        <v/>
      </c>
      <c r="CU1519" t="str">
        <f t="shared" si="553"/>
        <v/>
      </c>
      <c r="CV1519" t="str">
        <f t="shared" si="554"/>
        <v/>
      </c>
      <c r="CW1519" t="str">
        <f t="shared" si="555"/>
        <v/>
      </c>
      <c r="CX1519" t="str">
        <f t="shared" si="556"/>
        <v/>
      </c>
      <c r="CY1519" t="str">
        <f t="shared" si="557"/>
        <v/>
      </c>
      <c r="CZ1519" t="str">
        <f t="shared" si="558"/>
        <v/>
      </c>
      <c r="DA1519" t="str">
        <f t="shared" si="559"/>
        <v/>
      </c>
      <c r="DB1519" t="str">
        <f t="shared" si="560"/>
        <v/>
      </c>
      <c r="DC1519" t="str">
        <f t="shared" si="561"/>
        <v/>
      </c>
      <c r="DD1519" t="str">
        <f t="shared" si="562"/>
        <v/>
      </c>
      <c r="DE1519" t="str">
        <f t="shared" si="563"/>
        <v/>
      </c>
      <c r="DF1519" t="str">
        <f t="shared" si="564"/>
        <v/>
      </c>
      <c r="DG1519" t="str">
        <f t="shared" si="565"/>
        <v/>
      </c>
      <c r="DH1519" t="str">
        <f t="shared" si="566"/>
        <v/>
      </c>
      <c r="DI1519" t="str">
        <f t="shared" si="567"/>
        <v/>
      </c>
      <c r="DJ1519" t="str">
        <f t="shared" si="568"/>
        <v/>
      </c>
      <c r="DK1519" t="str">
        <f t="shared" si="569"/>
        <v/>
      </c>
      <c r="DL1519" t="str">
        <f t="shared" si="570"/>
        <v/>
      </c>
      <c r="DM1519" t="str">
        <f t="shared" si="571"/>
        <v/>
      </c>
      <c r="DN1519" t="str">
        <f t="shared" si="572"/>
        <v/>
      </c>
      <c r="DO1519" t="str">
        <f t="shared" si="573"/>
        <v/>
      </c>
      <c r="DP1519" t="str">
        <f t="shared" si="574"/>
        <v/>
      </c>
      <c r="DQ1519" t="str">
        <f t="shared" si="575"/>
        <v/>
      </c>
      <c r="DR1519" t="str">
        <f t="shared" si="576"/>
        <v/>
      </c>
      <c r="DS1519" t="str">
        <f t="shared" si="577"/>
        <v/>
      </c>
      <c r="DT1519" t="str">
        <f t="shared" si="578"/>
        <v/>
      </c>
      <c r="DU1519" t="str">
        <f t="shared" si="579"/>
        <v/>
      </c>
      <c r="DV1519" t="str">
        <f t="shared" si="580"/>
        <v/>
      </c>
      <c r="DW1519" t="str">
        <f t="shared" si="581"/>
        <v/>
      </c>
      <c r="DX1519" t="str">
        <f t="shared" si="582"/>
        <v/>
      </c>
      <c r="DY1519" t="str">
        <f t="shared" si="583"/>
        <v/>
      </c>
      <c r="DZ1519" t="str">
        <f t="shared" si="584"/>
        <v/>
      </c>
      <c r="EA1519" t="str">
        <f t="shared" si="585"/>
        <v/>
      </c>
      <c r="EB1519" t="str">
        <f t="shared" si="586"/>
        <v/>
      </c>
      <c r="EC1519" t="str">
        <f t="shared" si="587"/>
        <v/>
      </c>
      <c r="ED1519" t="str">
        <f t="shared" si="588"/>
        <v/>
      </c>
      <c r="EE1519" t="str">
        <f t="shared" si="589"/>
        <v/>
      </c>
      <c r="EF1519" t="str">
        <f t="shared" si="590"/>
        <v/>
      </c>
      <c r="EG1519" t="str">
        <f t="shared" si="591"/>
        <v/>
      </c>
      <c r="EH1519" t="str">
        <f t="shared" si="592"/>
        <v/>
      </c>
      <c r="EI1519" t="str">
        <f t="shared" si="593"/>
        <v/>
      </c>
      <c r="EJ1519" t="str">
        <f t="shared" si="594"/>
        <v/>
      </c>
      <c r="EK1519" t="str">
        <f t="shared" si="595"/>
        <v/>
      </c>
      <c r="EL1519" t="str">
        <f t="shared" si="596"/>
        <v/>
      </c>
      <c r="EM1519" t="str">
        <f t="shared" si="597"/>
        <v/>
      </c>
      <c r="EN1519" t="str">
        <f t="shared" si="598"/>
        <v/>
      </c>
    </row>
    <row r="1520" spans="91:144">
      <c r="CM1520" t="str">
        <f t="shared" si="545"/>
        <v/>
      </c>
      <c r="CN1520" t="str">
        <f t="shared" si="546"/>
        <v/>
      </c>
      <c r="CO1520" t="str">
        <f t="shared" si="547"/>
        <v/>
      </c>
      <c r="CP1520" t="str">
        <f t="shared" si="548"/>
        <v/>
      </c>
      <c r="CQ1520" t="str">
        <f t="shared" si="549"/>
        <v/>
      </c>
      <c r="CR1520" t="str">
        <f t="shared" si="550"/>
        <v/>
      </c>
      <c r="CS1520" t="str">
        <f t="shared" si="551"/>
        <v/>
      </c>
      <c r="CT1520" t="str">
        <f t="shared" si="552"/>
        <v/>
      </c>
      <c r="CU1520" t="str">
        <f t="shared" si="553"/>
        <v/>
      </c>
      <c r="CV1520" t="str">
        <f t="shared" si="554"/>
        <v/>
      </c>
      <c r="CW1520" t="str">
        <f t="shared" si="555"/>
        <v/>
      </c>
      <c r="CX1520" t="str">
        <f t="shared" si="556"/>
        <v/>
      </c>
      <c r="CY1520" t="str">
        <f t="shared" si="557"/>
        <v/>
      </c>
      <c r="CZ1520" t="str">
        <f t="shared" si="558"/>
        <v/>
      </c>
      <c r="DA1520" t="str">
        <f t="shared" si="559"/>
        <v/>
      </c>
      <c r="DB1520" t="str">
        <f t="shared" si="560"/>
        <v/>
      </c>
      <c r="DC1520" t="str">
        <f t="shared" si="561"/>
        <v/>
      </c>
      <c r="DD1520" t="str">
        <f t="shared" si="562"/>
        <v/>
      </c>
      <c r="DE1520" t="str">
        <f t="shared" si="563"/>
        <v/>
      </c>
      <c r="DF1520" t="str">
        <f t="shared" si="564"/>
        <v/>
      </c>
      <c r="DG1520" t="str">
        <f t="shared" si="565"/>
        <v/>
      </c>
      <c r="DH1520" t="str">
        <f t="shared" si="566"/>
        <v/>
      </c>
      <c r="DI1520" t="str">
        <f t="shared" si="567"/>
        <v/>
      </c>
      <c r="DJ1520" t="str">
        <f t="shared" si="568"/>
        <v/>
      </c>
      <c r="DK1520" t="str">
        <f t="shared" si="569"/>
        <v/>
      </c>
      <c r="DL1520" t="str">
        <f t="shared" si="570"/>
        <v/>
      </c>
      <c r="DM1520" t="str">
        <f t="shared" si="571"/>
        <v/>
      </c>
      <c r="DN1520" t="str">
        <f t="shared" si="572"/>
        <v/>
      </c>
      <c r="DO1520" t="str">
        <f t="shared" si="573"/>
        <v/>
      </c>
      <c r="DP1520" t="str">
        <f t="shared" si="574"/>
        <v/>
      </c>
      <c r="DQ1520" t="str">
        <f t="shared" si="575"/>
        <v/>
      </c>
      <c r="DR1520" t="str">
        <f t="shared" si="576"/>
        <v/>
      </c>
      <c r="DS1520" t="str">
        <f t="shared" si="577"/>
        <v/>
      </c>
      <c r="DT1520" t="str">
        <f t="shared" si="578"/>
        <v/>
      </c>
      <c r="DU1520" t="str">
        <f t="shared" si="579"/>
        <v/>
      </c>
      <c r="DV1520" t="str">
        <f t="shared" si="580"/>
        <v/>
      </c>
      <c r="DW1520" t="str">
        <f t="shared" si="581"/>
        <v/>
      </c>
      <c r="DX1520" t="str">
        <f t="shared" si="582"/>
        <v/>
      </c>
      <c r="DY1520" t="str">
        <f t="shared" si="583"/>
        <v/>
      </c>
      <c r="DZ1520" t="str">
        <f t="shared" si="584"/>
        <v/>
      </c>
      <c r="EA1520" t="str">
        <f t="shared" si="585"/>
        <v/>
      </c>
      <c r="EB1520" t="str">
        <f t="shared" si="586"/>
        <v/>
      </c>
      <c r="EC1520" t="str">
        <f t="shared" si="587"/>
        <v/>
      </c>
      <c r="ED1520" t="str">
        <f t="shared" si="588"/>
        <v/>
      </c>
      <c r="EE1520" t="str">
        <f t="shared" si="589"/>
        <v/>
      </c>
      <c r="EF1520" t="str">
        <f t="shared" si="590"/>
        <v/>
      </c>
      <c r="EG1520" t="str">
        <f t="shared" si="591"/>
        <v/>
      </c>
      <c r="EH1520" t="str">
        <f t="shared" si="592"/>
        <v/>
      </c>
      <c r="EI1520" t="str">
        <f t="shared" si="593"/>
        <v/>
      </c>
      <c r="EJ1520" t="str">
        <f t="shared" si="594"/>
        <v/>
      </c>
      <c r="EK1520" t="str">
        <f t="shared" si="595"/>
        <v/>
      </c>
      <c r="EL1520" t="str">
        <f t="shared" si="596"/>
        <v/>
      </c>
      <c r="EM1520" t="str">
        <f t="shared" si="597"/>
        <v/>
      </c>
      <c r="EN1520" t="str">
        <f t="shared" si="598"/>
        <v/>
      </c>
    </row>
    <row r="1521" spans="91:144">
      <c r="CM1521" t="str">
        <f t="shared" si="545"/>
        <v/>
      </c>
      <c r="CN1521" t="str">
        <f t="shared" si="546"/>
        <v/>
      </c>
      <c r="CO1521" t="str">
        <f t="shared" si="547"/>
        <v/>
      </c>
      <c r="CP1521" t="str">
        <f t="shared" si="548"/>
        <v/>
      </c>
      <c r="CQ1521" t="str">
        <f t="shared" si="549"/>
        <v/>
      </c>
      <c r="CR1521" t="str">
        <f t="shared" si="550"/>
        <v/>
      </c>
      <c r="CS1521" t="str">
        <f t="shared" si="551"/>
        <v/>
      </c>
      <c r="CT1521" t="str">
        <f t="shared" si="552"/>
        <v/>
      </c>
      <c r="CU1521" t="str">
        <f t="shared" si="553"/>
        <v/>
      </c>
      <c r="CV1521" t="str">
        <f t="shared" si="554"/>
        <v/>
      </c>
      <c r="CW1521" t="str">
        <f t="shared" si="555"/>
        <v/>
      </c>
      <c r="CX1521" t="str">
        <f t="shared" si="556"/>
        <v/>
      </c>
      <c r="CY1521" t="str">
        <f t="shared" si="557"/>
        <v/>
      </c>
      <c r="CZ1521" t="str">
        <f t="shared" si="558"/>
        <v/>
      </c>
      <c r="DA1521" t="str">
        <f t="shared" si="559"/>
        <v/>
      </c>
      <c r="DB1521" t="str">
        <f t="shared" si="560"/>
        <v/>
      </c>
      <c r="DC1521" t="str">
        <f t="shared" si="561"/>
        <v/>
      </c>
      <c r="DD1521" t="str">
        <f t="shared" si="562"/>
        <v/>
      </c>
      <c r="DE1521" t="str">
        <f t="shared" si="563"/>
        <v/>
      </c>
      <c r="DF1521" t="str">
        <f t="shared" si="564"/>
        <v/>
      </c>
      <c r="DG1521" t="str">
        <f t="shared" si="565"/>
        <v/>
      </c>
      <c r="DH1521" t="str">
        <f t="shared" si="566"/>
        <v/>
      </c>
      <c r="DI1521" t="str">
        <f t="shared" si="567"/>
        <v/>
      </c>
      <c r="DJ1521" t="str">
        <f t="shared" si="568"/>
        <v/>
      </c>
      <c r="DK1521" t="str">
        <f t="shared" si="569"/>
        <v/>
      </c>
      <c r="DL1521" t="str">
        <f t="shared" si="570"/>
        <v/>
      </c>
      <c r="DM1521" t="str">
        <f t="shared" si="571"/>
        <v/>
      </c>
      <c r="DN1521" t="str">
        <f t="shared" si="572"/>
        <v/>
      </c>
      <c r="DO1521" t="str">
        <f t="shared" si="573"/>
        <v/>
      </c>
      <c r="DP1521" t="str">
        <f t="shared" si="574"/>
        <v/>
      </c>
      <c r="DQ1521" t="str">
        <f t="shared" si="575"/>
        <v/>
      </c>
      <c r="DR1521" t="str">
        <f t="shared" si="576"/>
        <v/>
      </c>
      <c r="DS1521" t="str">
        <f t="shared" si="577"/>
        <v/>
      </c>
      <c r="DT1521" t="str">
        <f t="shared" si="578"/>
        <v/>
      </c>
      <c r="DU1521" t="str">
        <f t="shared" si="579"/>
        <v/>
      </c>
      <c r="DV1521" t="str">
        <f t="shared" si="580"/>
        <v/>
      </c>
      <c r="DW1521" t="str">
        <f t="shared" si="581"/>
        <v/>
      </c>
      <c r="DX1521" t="str">
        <f t="shared" si="582"/>
        <v/>
      </c>
      <c r="DY1521" t="str">
        <f t="shared" si="583"/>
        <v/>
      </c>
      <c r="DZ1521" t="str">
        <f t="shared" si="584"/>
        <v/>
      </c>
      <c r="EA1521" t="str">
        <f t="shared" si="585"/>
        <v/>
      </c>
      <c r="EB1521" t="str">
        <f t="shared" si="586"/>
        <v/>
      </c>
      <c r="EC1521" t="str">
        <f t="shared" si="587"/>
        <v/>
      </c>
      <c r="ED1521" t="str">
        <f t="shared" si="588"/>
        <v/>
      </c>
      <c r="EE1521" t="str">
        <f t="shared" si="589"/>
        <v/>
      </c>
      <c r="EF1521" t="str">
        <f t="shared" si="590"/>
        <v/>
      </c>
      <c r="EG1521" t="str">
        <f t="shared" si="591"/>
        <v/>
      </c>
      <c r="EH1521" t="str">
        <f t="shared" si="592"/>
        <v/>
      </c>
      <c r="EI1521" t="str">
        <f t="shared" si="593"/>
        <v/>
      </c>
      <c r="EJ1521" t="str">
        <f t="shared" si="594"/>
        <v/>
      </c>
      <c r="EK1521" t="str">
        <f t="shared" si="595"/>
        <v/>
      </c>
      <c r="EL1521" t="str">
        <f t="shared" si="596"/>
        <v/>
      </c>
      <c r="EM1521" t="str">
        <f t="shared" si="597"/>
        <v/>
      </c>
      <c r="EN1521" t="str">
        <f t="shared" si="598"/>
        <v/>
      </c>
    </row>
    <row r="1522" spans="91:144">
      <c r="CM1522" t="str">
        <f t="shared" si="545"/>
        <v/>
      </c>
      <c r="CN1522" t="str">
        <f t="shared" si="546"/>
        <v/>
      </c>
      <c r="CO1522" t="str">
        <f t="shared" si="547"/>
        <v/>
      </c>
      <c r="CP1522" t="str">
        <f t="shared" si="548"/>
        <v/>
      </c>
      <c r="CQ1522" t="str">
        <f t="shared" si="549"/>
        <v/>
      </c>
      <c r="CR1522" t="str">
        <f t="shared" si="550"/>
        <v/>
      </c>
      <c r="CS1522" t="str">
        <f t="shared" si="551"/>
        <v/>
      </c>
      <c r="CT1522" t="str">
        <f t="shared" si="552"/>
        <v/>
      </c>
      <c r="CU1522" t="str">
        <f t="shared" si="553"/>
        <v/>
      </c>
      <c r="CV1522" t="str">
        <f t="shared" si="554"/>
        <v/>
      </c>
      <c r="CW1522" t="str">
        <f t="shared" si="555"/>
        <v/>
      </c>
      <c r="CX1522" t="str">
        <f t="shared" si="556"/>
        <v/>
      </c>
      <c r="CY1522" t="str">
        <f t="shared" si="557"/>
        <v/>
      </c>
      <c r="CZ1522" t="str">
        <f t="shared" si="558"/>
        <v/>
      </c>
      <c r="DA1522" t="str">
        <f t="shared" si="559"/>
        <v/>
      </c>
      <c r="DB1522" t="str">
        <f t="shared" si="560"/>
        <v/>
      </c>
      <c r="DC1522" t="str">
        <f t="shared" si="561"/>
        <v/>
      </c>
      <c r="DD1522" t="str">
        <f t="shared" si="562"/>
        <v/>
      </c>
      <c r="DE1522" t="str">
        <f t="shared" si="563"/>
        <v/>
      </c>
      <c r="DF1522" t="str">
        <f t="shared" si="564"/>
        <v/>
      </c>
      <c r="DG1522" t="str">
        <f t="shared" si="565"/>
        <v/>
      </c>
      <c r="DH1522" t="str">
        <f t="shared" si="566"/>
        <v/>
      </c>
      <c r="DI1522" t="str">
        <f t="shared" si="567"/>
        <v/>
      </c>
      <c r="DJ1522" t="str">
        <f t="shared" si="568"/>
        <v/>
      </c>
      <c r="DK1522" t="str">
        <f t="shared" si="569"/>
        <v/>
      </c>
      <c r="DL1522" t="str">
        <f t="shared" si="570"/>
        <v/>
      </c>
      <c r="DM1522" t="str">
        <f t="shared" si="571"/>
        <v/>
      </c>
      <c r="DN1522" t="str">
        <f t="shared" si="572"/>
        <v/>
      </c>
      <c r="DO1522" t="str">
        <f t="shared" si="573"/>
        <v/>
      </c>
      <c r="DP1522" t="str">
        <f t="shared" si="574"/>
        <v/>
      </c>
      <c r="DQ1522" t="str">
        <f t="shared" si="575"/>
        <v/>
      </c>
      <c r="DR1522" t="str">
        <f t="shared" si="576"/>
        <v/>
      </c>
      <c r="DS1522" t="str">
        <f t="shared" si="577"/>
        <v/>
      </c>
      <c r="DT1522" t="str">
        <f t="shared" si="578"/>
        <v/>
      </c>
      <c r="DU1522" t="str">
        <f t="shared" si="579"/>
        <v/>
      </c>
      <c r="DV1522" t="str">
        <f t="shared" si="580"/>
        <v/>
      </c>
      <c r="DW1522" t="str">
        <f t="shared" si="581"/>
        <v/>
      </c>
      <c r="DX1522" t="str">
        <f t="shared" si="582"/>
        <v/>
      </c>
      <c r="DY1522" t="str">
        <f t="shared" si="583"/>
        <v/>
      </c>
      <c r="DZ1522" t="str">
        <f t="shared" si="584"/>
        <v/>
      </c>
      <c r="EA1522" t="str">
        <f t="shared" si="585"/>
        <v/>
      </c>
      <c r="EB1522" t="str">
        <f t="shared" si="586"/>
        <v/>
      </c>
      <c r="EC1522" t="str">
        <f t="shared" si="587"/>
        <v/>
      </c>
      <c r="ED1522" t="str">
        <f t="shared" si="588"/>
        <v/>
      </c>
      <c r="EE1522" t="str">
        <f t="shared" si="589"/>
        <v/>
      </c>
      <c r="EF1522" t="str">
        <f t="shared" si="590"/>
        <v/>
      </c>
      <c r="EG1522" t="str">
        <f t="shared" si="591"/>
        <v/>
      </c>
      <c r="EH1522" t="str">
        <f t="shared" si="592"/>
        <v/>
      </c>
      <c r="EI1522" t="str">
        <f t="shared" si="593"/>
        <v/>
      </c>
      <c r="EJ1522" t="str">
        <f t="shared" si="594"/>
        <v/>
      </c>
      <c r="EK1522" t="str">
        <f t="shared" si="595"/>
        <v/>
      </c>
      <c r="EL1522" t="str">
        <f t="shared" si="596"/>
        <v/>
      </c>
      <c r="EM1522" t="str">
        <f t="shared" si="597"/>
        <v/>
      </c>
      <c r="EN1522" t="str">
        <f t="shared" si="598"/>
        <v/>
      </c>
    </row>
    <row r="1523" spans="91:144">
      <c r="CM1523" t="str">
        <f t="shared" si="545"/>
        <v/>
      </c>
      <c r="CN1523" t="str">
        <f t="shared" si="546"/>
        <v/>
      </c>
      <c r="CO1523" t="str">
        <f t="shared" si="547"/>
        <v/>
      </c>
      <c r="CP1523" t="str">
        <f t="shared" si="548"/>
        <v/>
      </c>
      <c r="CQ1523" t="str">
        <f t="shared" si="549"/>
        <v/>
      </c>
      <c r="CR1523" t="str">
        <f t="shared" si="550"/>
        <v/>
      </c>
      <c r="CS1523" t="str">
        <f t="shared" si="551"/>
        <v/>
      </c>
      <c r="CT1523" t="str">
        <f t="shared" si="552"/>
        <v/>
      </c>
      <c r="CU1523" t="str">
        <f t="shared" si="553"/>
        <v/>
      </c>
      <c r="CV1523" t="str">
        <f t="shared" si="554"/>
        <v/>
      </c>
      <c r="CW1523" t="str">
        <f t="shared" si="555"/>
        <v/>
      </c>
      <c r="CX1523" t="str">
        <f t="shared" si="556"/>
        <v/>
      </c>
      <c r="CY1523" t="str">
        <f t="shared" si="557"/>
        <v/>
      </c>
      <c r="CZ1523" t="str">
        <f t="shared" si="558"/>
        <v/>
      </c>
      <c r="DA1523" t="str">
        <f t="shared" si="559"/>
        <v/>
      </c>
      <c r="DB1523" t="str">
        <f t="shared" si="560"/>
        <v/>
      </c>
      <c r="DC1523" t="str">
        <f t="shared" si="561"/>
        <v/>
      </c>
      <c r="DD1523" t="str">
        <f t="shared" si="562"/>
        <v/>
      </c>
      <c r="DE1523" t="str">
        <f t="shared" si="563"/>
        <v/>
      </c>
      <c r="DF1523" t="str">
        <f t="shared" si="564"/>
        <v/>
      </c>
      <c r="DG1523" t="str">
        <f t="shared" si="565"/>
        <v/>
      </c>
      <c r="DH1523" t="str">
        <f t="shared" si="566"/>
        <v/>
      </c>
      <c r="DI1523" t="str">
        <f t="shared" si="567"/>
        <v/>
      </c>
      <c r="DJ1523" t="str">
        <f t="shared" si="568"/>
        <v/>
      </c>
      <c r="DK1523" t="str">
        <f t="shared" si="569"/>
        <v/>
      </c>
      <c r="DL1523" t="str">
        <f t="shared" si="570"/>
        <v/>
      </c>
      <c r="DM1523" t="str">
        <f t="shared" si="571"/>
        <v/>
      </c>
      <c r="DN1523" t="str">
        <f t="shared" si="572"/>
        <v/>
      </c>
      <c r="DO1523" t="str">
        <f t="shared" si="573"/>
        <v/>
      </c>
      <c r="DP1523" t="str">
        <f t="shared" si="574"/>
        <v/>
      </c>
      <c r="DQ1523" t="str">
        <f t="shared" si="575"/>
        <v/>
      </c>
      <c r="DR1523" t="str">
        <f t="shared" si="576"/>
        <v/>
      </c>
      <c r="DS1523" t="str">
        <f t="shared" si="577"/>
        <v/>
      </c>
      <c r="DT1523" t="str">
        <f t="shared" si="578"/>
        <v/>
      </c>
      <c r="DU1523" t="str">
        <f t="shared" si="579"/>
        <v/>
      </c>
      <c r="DV1523" t="str">
        <f t="shared" si="580"/>
        <v/>
      </c>
      <c r="DW1523" t="str">
        <f t="shared" si="581"/>
        <v/>
      </c>
      <c r="DX1523" t="str">
        <f t="shared" si="582"/>
        <v/>
      </c>
      <c r="DY1523" t="str">
        <f t="shared" si="583"/>
        <v/>
      </c>
      <c r="DZ1523" t="str">
        <f t="shared" si="584"/>
        <v/>
      </c>
      <c r="EA1523" t="str">
        <f t="shared" si="585"/>
        <v/>
      </c>
      <c r="EB1523" t="str">
        <f t="shared" si="586"/>
        <v/>
      </c>
      <c r="EC1523" t="str">
        <f t="shared" si="587"/>
        <v/>
      </c>
      <c r="ED1523" t="str">
        <f t="shared" si="588"/>
        <v/>
      </c>
      <c r="EE1523" t="str">
        <f t="shared" si="589"/>
        <v/>
      </c>
      <c r="EF1523" t="str">
        <f t="shared" si="590"/>
        <v/>
      </c>
      <c r="EG1523" t="str">
        <f t="shared" si="591"/>
        <v/>
      </c>
      <c r="EH1523" t="str">
        <f t="shared" si="592"/>
        <v/>
      </c>
      <c r="EI1523" t="str">
        <f t="shared" si="593"/>
        <v/>
      </c>
      <c r="EJ1523" t="str">
        <f t="shared" si="594"/>
        <v/>
      </c>
      <c r="EK1523" t="str">
        <f t="shared" si="595"/>
        <v/>
      </c>
      <c r="EL1523" t="str">
        <f t="shared" si="596"/>
        <v/>
      </c>
      <c r="EM1523" t="str">
        <f t="shared" si="597"/>
        <v/>
      </c>
      <c r="EN1523" t="str">
        <f t="shared" si="598"/>
        <v/>
      </c>
    </row>
    <row r="1524" spans="91:144">
      <c r="CM1524" t="str">
        <f t="shared" si="545"/>
        <v/>
      </c>
      <c r="CN1524" t="str">
        <f t="shared" si="546"/>
        <v/>
      </c>
      <c r="CO1524" t="str">
        <f t="shared" si="547"/>
        <v/>
      </c>
      <c r="CP1524" t="str">
        <f t="shared" si="548"/>
        <v/>
      </c>
      <c r="CQ1524" t="str">
        <f t="shared" si="549"/>
        <v/>
      </c>
      <c r="CR1524" t="str">
        <f t="shared" si="550"/>
        <v/>
      </c>
      <c r="CS1524" t="str">
        <f t="shared" si="551"/>
        <v/>
      </c>
      <c r="CT1524" t="str">
        <f t="shared" si="552"/>
        <v/>
      </c>
      <c r="CU1524" t="str">
        <f t="shared" si="553"/>
        <v/>
      </c>
      <c r="CV1524" t="str">
        <f t="shared" si="554"/>
        <v/>
      </c>
      <c r="CW1524" t="str">
        <f t="shared" si="555"/>
        <v/>
      </c>
      <c r="CX1524" t="str">
        <f t="shared" si="556"/>
        <v/>
      </c>
      <c r="CY1524" t="str">
        <f t="shared" si="557"/>
        <v/>
      </c>
      <c r="CZ1524" t="str">
        <f t="shared" si="558"/>
        <v/>
      </c>
      <c r="DA1524" t="str">
        <f t="shared" si="559"/>
        <v/>
      </c>
      <c r="DB1524" t="str">
        <f t="shared" si="560"/>
        <v/>
      </c>
      <c r="DC1524" t="str">
        <f t="shared" si="561"/>
        <v/>
      </c>
      <c r="DD1524" t="str">
        <f t="shared" si="562"/>
        <v/>
      </c>
      <c r="DE1524" t="str">
        <f t="shared" si="563"/>
        <v/>
      </c>
      <c r="DF1524" t="str">
        <f t="shared" si="564"/>
        <v/>
      </c>
      <c r="DG1524" t="str">
        <f t="shared" si="565"/>
        <v/>
      </c>
      <c r="DH1524" t="str">
        <f t="shared" si="566"/>
        <v/>
      </c>
      <c r="DI1524" t="str">
        <f t="shared" si="567"/>
        <v/>
      </c>
      <c r="DJ1524" t="str">
        <f t="shared" si="568"/>
        <v/>
      </c>
      <c r="DK1524" t="str">
        <f t="shared" si="569"/>
        <v/>
      </c>
      <c r="DL1524" t="str">
        <f t="shared" si="570"/>
        <v/>
      </c>
      <c r="DM1524" t="str">
        <f t="shared" si="571"/>
        <v/>
      </c>
      <c r="DN1524" t="str">
        <f t="shared" si="572"/>
        <v/>
      </c>
      <c r="DO1524" t="str">
        <f t="shared" si="573"/>
        <v/>
      </c>
      <c r="DP1524" t="str">
        <f t="shared" si="574"/>
        <v/>
      </c>
      <c r="DQ1524" t="str">
        <f t="shared" si="575"/>
        <v/>
      </c>
      <c r="DR1524" t="str">
        <f t="shared" si="576"/>
        <v/>
      </c>
      <c r="DS1524" t="str">
        <f t="shared" si="577"/>
        <v/>
      </c>
      <c r="DT1524" t="str">
        <f t="shared" si="578"/>
        <v/>
      </c>
      <c r="DU1524" t="str">
        <f t="shared" si="579"/>
        <v/>
      </c>
      <c r="DV1524" t="str">
        <f t="shared" si="580"/>
        <v/>
      </c>
      <c r="DW1524" t="str">
        <f t="shared" si="581"/>
        <v/>
      </c>
      <c r="DX1524" t="str">
        <f t="shared" si="582"/>
        <v/>
      </c>
      <c r="DY1524" t="str">
        <f t="shared" si="583"/>
        <v/>
      </c>
      <c r="DZ1524" t="str">
        <f t="shared" si="584"/>
        <v/>
      </c>
      <c r="EA1524" t="str">
        <f t="shared" si="585"/>
        <v/>
      </c>
      <c r="EB1524" t="str">
        <f t="shared" si="586"/>
        <v/>
      </c>
      <c r="EC1524" t="str">
        <f t="shared" si="587"/>
        <v/>
      </c>
      <c r="ED1524" t="str">
        <f t="shared" si="588"/>
        <v/>
      </c>
      <c r="EE1524" t="str">
        <f t="shared" si="589"/>
        <v/>
      </c>
      <c r="EF1524" t="str">
        <f t="shared" si="590"/>
        <v/>
      </c>
      <c r="EG1524" t="str">
        <f t="shared" si="591"/>
        <v/>
      </c>
      <c r="EH1524" t="str">
        <f t="shared" si="592"/>
        <v/>
      </c>
      <c r="EI1524" t="str">
        <f t="shared" si="593"/>
        <v/>
      </c>
      <c r="EJ1524" t="str">
        <f t="shared" si="594"/>
        <v/>
      </c>
      <c r="EK1524" t="str">
        <f t="shared" si="595"/>
        <v/>
      </c>
      <c r="EL1524" t="str">
        <f t="shared" si="596"/>
        <v/>
      </c>
      <c r="EM1524" t="str">
        <f t="shared" si="597"/>
        <v/>
      </c>
      <c r="EN1524" t="str">
        <f t="shared" si="598"/>
        <v/>
      </c>
    </row>
    <row r="1525" spans="91:144">
      <c r="CM1525" t="str">
        <f t="shared" si="545"/>
        <v/>
      </c>
      <c r="CN1525" t="str">
        <f t="shared" si="546"/>
        <v/>
      </c>
      <c r="CO1525" t="str">
        <f t="shared" si="547"/>
        <v/>
      </c>
      <c r="CP1525" t="str">
        <f t="shared" si="548"/>
        <v/>
      </c>
      <c r="CQ1525" t="str">
        <f t="shared" si="549"/>
        <v/>
      </c>
      <c r="CR1525" t="str">
        <f t="shared" si="550"/>
        <v/>
      </c>
      <c r="CS1525" t="str">
        <f t="shared" si="551"/>
        <v/>
      </c>
      <c r="CT1525" t="str">
        <f t="shared" si="552"/>
        <v/>
      </c>
      <c r="CU1525" t="str">
        <f t="shared" si="553"/>
        <v/>
      </c>
      <c r="CV1525" t="str">
        <f t="shared" si="554"/>
        <v/>
      </c>
      <c r="CW1525" t="str">
        <f t="shared" si="555"/>
        <v/>
      </c>
      <c r="CX1525" t="str">
        <f t="shared" si="556"/>
        <v/>
      </c>
      <c r="CY1525" t="str">
        <f t="shared" si="557"/>
        <v/>
      </c>
      <c r="CZ1525" t="str">
        <f t="shared" si="558"/>
        <v/>
      </c>
      <c r="DA1525" t="str">
        <f t="shared" si="559"/>
        <v/>
      </c>
      <c r="DB1525" t="str">
        <f t="shared" si="560"/>
        <v/>
      </c>
      <c r="DC1525" t="str">
        <f t="shared" si="561"/>
        <v/>
      </c>
      <c r="DD1525" t="str">
        <f t="shared" si="562"/>
        <v/>
      </c>
      <c r="DE1525" t="str">
        <f t="shared" si="563"/>
        <v/>
      </c>
      <c r="DF1525" t="str">
        <f t="shared" si="564"/>
        <v/>
      </c>
      <c r="DG1525" t="str">
        <f t="shared" si="565"/>
        <v/>
      </c>
      <c r="DH1525" t="str">
        <f t="shared" si="566"/>
        <v/>
      </c>
      <c r="DI1525" t="str">
        <f t="shared" si="567"/>
        <v/>
      </c>
      <c r="DJ1525" t="str">
        <f t="shared" si="568"/>
        <v/>
      </c>
      <c r="DK1525" t="str">
        <f t="shared" si="569"/>
        <v/>
      </c>
      <c r="DL1525" t="str">
        <f t="shared" si="570"/>
        <v/>
      </c>
      <c r="DM1525" t="str">
        <f t="shared" si="571"/>
        <v/>
      </c>
      <c r="DN1525" t="str">
        <f t="shared" si="572"/>
        <v/>
      </c>
      <c r="DO1525" t="str">
        <f t="shared" si="573"/>
        <v/>
      </c>
      <c r="DP1525" t="str">
        <f t="shared" si="574"/>
        <v/>
      </c>
      <c r="DQ1525" t="str">
        <f t="shared" si="575"/>
        <v/>
      </c>
      <c r="DR1525" t="str">
        <f t="shared" si="576"/>
        <v/>
      </c>
      <c r="DS1525" t="str">
        <f t="shared" si="577"/>
        <v/>
      </c>
      <c r="DT1525" t="str">
        <f t="shared" si="578"/>
        <v/>
      </c>
      <c r="DU1525" t="str">
        <f t="shared" si="579"/>
        <v/>
      </c>
      <c r="DV1525" t="str">
        <f t="shared" si="580"/>
        <v/>
      </c>
      <c r="DW1525" t="str">
        <f t="shared" si="581"/>
        <v/>
      </c>
      <c r="DX1525" t="str">
        <f t="shared" si="582"/>
        <v/>
      </c>
      <c r="DY1525" t="str">
        <f t="shared" si="583"/>
        <v/>
      </c>
      <c r="DZ1525" t="str">
        <f t="shared" si="584"/>
        <v/>
      </c>
      <c r="EA1525" t="str">
        <f t="shared" si="585"/>
        <v/>
      </c>
      <c r="EB1525" t="str">
        <f t="shared" si="586"/>
        <v/>
      </c>
      <c r="EC1525" t="str">
        <f t="shared" si="587"/>
        <v/>
      </c>
      <c r="ED1525" t="str">
        <f t="shared" si="588"/>
        <v/>
      </c>
      <c r="EE1525" t="str">
        <f t="shared" si="589"/>
        <v/>
      </c>
      <c r="EF1525" t="str">
        <f t="shared" si="590"/>
        <v/>
      </c>
      <c r="EG1525" t="str">
        <f t="shared" si="591"/>
        <v/>
      </c>
      <c r="EH1525" t="str">
        <f t="shared" si="592"/>
        <v/>
      </c>
      <c r="EI1525" t="str">
        <f t="shared" si="593"/>
        <v/>
      </c>
      <c r="EJ1525" t="str">
        <f t="shared" si="594"/>
        <v/>
      </c>
      <c r="EK1525" t="str">
        <f t="shared" si="595"/>
        <v/>
      </c>
      <c r="EL1525" t="str">
        <f t="shared" si="596"/>
        <v/>
      </c>
      <c r="EM1525" t="str">
        <f t="shared" si="597"/>
        <v/>
      </c>
      <c r="EN1525" t="str">
        <f t="shared" si="598"/>
        <v/>
      </c>
    </row>
    <row r="1526" spans="91:144">
      <c r="CM1526" t="str">
        <f t="shared" si="545"/>
        <v/>
      </c>
      <c r="CN1526" t="str">
        <f t="shared" si="546"/>
        <v/>
      </c>
      <c r="CO1526" t="str">
        <f t="shared" si="547"/>
        <v/>
      </c>
      <c r="CP1526" t="str">
        <f t="shared" si="548"/>
        <v/>
      </c>
      <c r="CQ1526" t="str">
        <f t="shared" si="549"/>
        <v/>
      </c>
      <c r="CR1526" t="str">
        <f t="shared" si="550"/>
        <v/>
      </c>
      <c r="CS1526" t="str">
        <f t="shared" si="551"/>
        <v/>
      </c>
      <c r="CT1526" t="str">
        <f t="shared" si="552"/>
        <v/>
      </c>
      <c r="CU1526" t="str">
        <f t="shared" si="553"/>
        <v/>
      </c>
      <c r="CV1526" t="str">
        <f t="shared" si="554"/>
        <v/>
      </c>
      <c r="CW1526" t="str">
        <f t="shared" si="555"/>
        <v/>
      </c>
      <c r="CX1526" t="str">
        <f t="shared" si="556"/>
        <v/>
      </c>
      <c r="CY1526" t="str">
        <f t="shared" si="557"/>
        <v/>
      </c>
      <c r="CZ1526" t="str">
        <f t="shared" si="558"/>
        <v/>
      </c>
      <c r="DA1526" t="str">
        <f t="shared" si="559"/>
        <v/>
      </c>
      <c r="DB1526" t="str">
        <f t="shared" si="560"/>
        <v/>
      </c>
      <c r="DC1526" t="str">
        <f t="shared" si="561"/>
        <v/>
      </c>
      <c r="DD1526" t="str">
        <f t="shared" si="562"/>
        <v/>
      </c>
      <c r="DE1526" t="str">
        <f t="shared" si="563"/>
        <v/>
      </c>
      <c r="DF1526" t="str">
        <f t="shared" si="564"/>
        <v/>
      </c>
      <c r="DG1526" t="str">
        <f t="shared" si="565"/>
        <v/>
      </c>
      <c r="DH1526" t="str">
        <f t="shared" si="566"/>
        <v/>
      </c>
      <c r="DI1526" t="str">
        <f t="shared" si="567"/>
        <v/>
      </c>
      <c r="DJ1526" t="str">
        <f t="shared" si="568"/>
        <v/>
      </c>
      <c r="DK1526" t="str">
        <f t="shared" si="569"/>
        <v/>
      </c>
      <c r="DL1526" t="str">
        <f t="shared" si="570"/>
        <v/>
      </c>
      <c r="DM1526" t="str">
        <f t="shared" si="571"/>
        <v/>
      </c>
      <c r="DN1526" t="str">
        <f t="shared" si="572"/>
        <v/>
      </c>
      <c r="DO1526" t="str">
        <f t="shared" si="573"/>
        <v/>
      </c>
      <c r="DP1526" t="str">
        <f t="shared" si="574"/>
        <v/>
      </c>
      <c r="DQ1526" t="str">
        <f t="shared" si="575"/>
        <v/>
      </c>
      <c r="DR1526" t="str">
        <f t="shared" si="576"/>
        <v/>
      </c>
      <c r="DS1526" t="str">
        <f t="shared" si="577"/>
        <v/>
      </c>
      <c r="DT1526" t="str">
        <f t="shared" si="578"/>
        <v/>
      </c>
      <c r="DU1526" t="str">
        <f t="shared" si="579"/>
        <v/>
      </c>
      <c r="DV1526" t="str">
        <f t="shared" si="580"/>
        <v/>
      </c>
      <c r="DW1526" t="str">
        <f t="shared" si="581"/>
        <v/>
      </c>
      <c r="DX1526" t="str">
        <f t="shared" si="582"/>
        <v/>
      </c>
      <c r="DY1526" t="str">
        <f t="shared" si="583"/>
        <v/>
      </c>
      <c r="DZ1526" t="str">
        <f t="shared" si="584"/>
        <v/>
      </c>
      <c r="EA1526" t="str">
        <f t="shared" si="585"/>
        <v/>
      </c>
      <c r="EB1526" t="str">
        <f t="shared" si="586"/>
        <v/>
      </c>
      <c r="EC1526" t="str">
        <f t="shared" si="587"/>
        <v/>
      </c>
      <c r="ED1526" t="str">
        <f t="shared" si="588"/>
        <v/>
      </c>
      <c r="EE1526" t="str">
        <f t="shared" si="589"/>
        <v/>
      </c>
      <c r="EF1526" t="str">
        <f t="shared" si="590"/>
        <v/>
      </c>
      <c r="EG1526" t="str">
        <f t="shared" si="591"/>
        <v/>
      </c>
      <c r="EH1526" t="str">
        <f t="shared" si="592"/>
        <v/>
      </c>
      <c r="EI1526" t="str">
        <f t="shared" si="593"/>
        <v/>
      </c>
      <c r="EJ1526" t="str">
        <f t="shared" si="594"/>
        <v/>
      </c>
      <c r="EK1526" t="str">
        <f t="shared" si="595"/>
        <v/>
      </c>
      <c r="EL1526" t="str">
        <f t="shared" si="596"/>
        <v/>
      </c>
      <c r="EM1526" t="str">
        <f t="shared" si="597"/>
        <v/>
      </c>
      <c r="EN1526" t="str">
        <f t="shared" si="598"/>
        <v/>
      </c>
    </row>
    <row r="1527" spans="91:144">
      <c r="CM1527" t="str">
        <f t="shared" si="545"/>
        <v/>
      </c>
      <c r="CN1527" t="str">
        <f t="shared" si="546"/>
        <v/>
      </c>
      <c r="CO1527" t="str">
        <f t="shared" si="547"/>
        <v/>
      </c>
      <c r="CP1527" t="str">
        <f t="shared" si="548"/>
        <v/>
      </c>
      <c r="CQ1527" t="str">
        <f t="shared" si="549"/>
        <v/>
      </c>
      <c r="CR1527" t="str">
        <f t="shared" si="550"/>
        <v/>
      </c>
      <c r="CS1527" t="str">
        <f t="shared" si="551"/>
        <v/>
      </c>
      <c r="CT1527" t="str">
        <f t="shared" si="552"/>
        <v/>
      </c>
      <c r="CU1527" t="str">
        <f t="shared" si="553"/>
        <v/>
      </c>
      <c r="CV1527" t="str">
        <f t="shared" si="554"/>
        <v/>
      </c>
      <c r="CW1527" t="str">
        <f t="shared" si="555"/>
        <v/>
      </c>
      <c r="CX1527" t="str">
        <f t="shared" si="556"/>
        <v/>
      </c>
      <c r="CY1527" t="str">
        <f t="shared" si="557"/>
        <v/>
      </c>
      <c r="CZ1527" t="str">
        <f t="shared" si="558"/>
        <v/>
      </c>
      <c r="DA1527" t="str">
        <f t="shared" si="559"/>
        <v/>
      </c>
      <c r="DB1527" t="str">
        <f t="shared" si="560"/>
        <v/>
      </c>
      <c r="DC1527" t="str">
        <f t="shared" si="561"/>
        <v/>
      </c>
      <c r="DD1527" t="str">
        <f t="shared" si="562"/>
        <v/>
      </c>
      <c r="DE1527" t="str">
        <f t="shared" si="563"/>
        <v/>
      </c>
      <c r="DF1527" t="str">
        <f t="shared" si="564"/>
        <v/>
      </c>
      <c r="DG1527" t="str">
        <f t="shared" si="565"/>
        <v/>
      </c>
      <c r="DH1527" t="str">
        <f t="shared" si="566"/>
        <v/>
      </c>
      <c r="DI1527" t="str">
        <f t="shared" si="567"/>
        <v/>
      </c>
      <c r="DJ1527" t="str">
        <f t="shared" si="568"/>
        <v/>
      </c>
      <c r="DK1527" t="str">
        <f t="shared" si="569"/>
        <v/>
      </c>
      <c r="DL1527" t="str">
        <f t="shared" si="570"/>
        <v/>
      </c>
      <c r="DM1527" t="str">
        <f t="shared" si="571"/>
        <v/>
      </c>
      <c r="DN1527" t="str">
        <f t="shared" si="572"/>
        <v/>
      </c>
      <c r="DO1527" t="str">
        <f t="shared" si="573"/>
        <v/>
      </c>
      <c r="DP1527" t="str">
        <f t="shared" si="574"/>
        <v/>
      </c>
      <c r="DQ1527" t="str">
        <f t="shared" si="575"/>
        <v/>
      </c>
      <c r="DR1527" t="str">
        <f t="shared" si="576"/>
        <v/>
      </c>
      <c r="DS1527" t="str">
        <f t="shared" si="577"/>
        <v/>
      </c>
      <c r="DT1527" t="str">
        <f t="shared" si="578"/>
        <v/>
      </c>
      <c r="DU1527" t="str">
        <f t="shared" si="579"/>
        <v/>
      </c>
      <c r="DV1527" t="str">
        <f t="shared" si="580"/>
        <v/>
      </c>
      <c r="DW1527" t="str">
        <f t="shared" si="581"/>
        <v/>
      </c>
      <c r="DX1527" t="str">
        <f t="shared" si="582"/>
        <v/>
      </c>
      <c r="DY1527" t="str">
        <f t="shared" si="583"/>
        <v/>
      </c>
      <c r="DZ1527" t="str">
        <f t="shared" si="584"/>
        <v/>
      </c>
      <c r="EA1527" t="str">
        <f t="shared" si="585"/>
        <v/>
      </c>
      <c r="EB1527" t="str">
        <f t="shared" si="586"/>
        <v/>
      </c>
      <c r="EC1527" t="str">
        <f t="shared" si="587"/>
        <v/>
      </c>
      <c r="ED1527" t="str">
        <f t="shared" si="588"/>
        <v/>
      </c>
      <c r="EE1527" t="str">
        <f t="shared" si="589"/>
        <v/>
      </c>
      <c r="EF1527" t="str">
        <f t="shared" si="590"/>
        <v/>
      </c>
      <c r="EG1527" t="str">
        <f t="shared" si="591"/>
        <v/>
      </c>
      <c r="EH1527" t="str">
        <f t="shared" si="592"/>
        <v/>
      </c>
      <c r="EI1527" t="str">
        <f t="shared" si="593"/>
        <v/>
      </c>
      <c r="EJ1527" t="str">
        <f t="shared" si="594"/>
        <v/>
      </c>
      <c r="EK1527" t="str">
        <f t="shared" si="595"/>
        <v/>
      </c>
      <c r="EL1527" t="str">
        <f t="shared" si="596"/>
        <v/>
      </c>
      <c r="EM1527" t="str">
        <f t="shared" si="597"/>
        <v/>
      </c>
      <c r="EN1527" t="str">
        <f t="shared" si="598"/>
        <v/>
      </c>
    </row>
    <row r="1528" spans="91:144">
      <c r="CM1528" t="str">
        <f t="shared" si="545"/>
        <v/>
      </c>
      <c r="CN1528" t="str">
        <f t="shared" si="546"/>
        <v/>
      </c>
      <c r="CO1528" t="str">
        <f t="shared" si="547"/>
        <v/>
      </c>
      <c r="CP1528" t="str">
        <f t="shared" si="548"/>
        <v/>
      </c>
      <c r="CQ1528" t="str">
        <f t="shared" si="549"/>
        <v/>
      </c>
      <c r="CR1528" t="str">
        <f t="shared" si="550"/>
        <v/>
      </c>
      <c r="CS1528" t="str">
        <f t="shared" si="551"/>
        <v/>
      </c>
      <c r="CT1528" t="str">
        <f t="shared" si="552"/>
        <v/>
      </c>
      <c r="CU1528" t="str">
        <f t="shared" si="553"/>
        <v/>
      </c>
      <c r="CV1528" t="str">
        <f t="shared" si="554"/>
        <v/>
      </c>
      <c r="CW1528" t="str">
        <f t="shared" si="555"/>
        <v/>
      </c>
      <c r="CX1528" t="str">
        <f t="shared" si="556"/>
        <v/>
      </c>
      <c r="CY1528" t="str">
        <f t="shared" si="557"/>
        <v/>
      </c>
      <c r="CZ1528" t="str">
        <f t="shared" si="558"/>
        <v/>
      </c>
      <c r="DA1528" t="str">
        <f t="shared" si="559"/>
        <v/>
      </c>
      <c r="DB1528" t="str">
        <f t="shared" si="560"/>
        <v/>
      </c>
      <c r="DC1528" t="str">
        <f t="shared" si="561"/>
        <v/>
      </c>
      <c r="DD1528" t="str">
        <f t="shared" si="562"/>
        <v/>
      </c>
      <c r="DE1528" t="str">
        <f t="shared" si="563"/>
        <v/>
      </c>
      <c r="DF1528" t="str">
        <f t="shared" si="564"/>
        <v/>
      </c>
      <c r="DG1528" t="str">
        <f t="shared" si="565"/>
        <v/>
      </c>
      <c r="DH1528" t="str">
        <f t="shared" si="566"/>
        <v/>
      </c>
      <c r="DI1528" t="str">
        <f t="shared" si="567"/>
        <v/>
      </c>
      <c r="DJ1528" t="str">
        <f t="shared" si="568"/>
        <v/>
      </c>
      <c r="DK1528" t="str">
        <f t="shared" si="569"/>
        <v/>
      </c>
      <c r="DL1528" t="str">
        <f t="shared" si="570"/>
        <v/>
      </c>
      <c r="DM1528" t="str">
        <f t="shared" si="571"/>
        <v/>
      </c>
      <c r="DN1528" t="str">
        <f t="shared" si="572"/>
        <v/>
      </c>
      <c r="DO1528" t="str">
        <f t="shared" si="573"/>
        <v/>
      </c>
      <c r="DP1528" t="str">
        <f t="shared" si="574"/>
        <v/>
      </c>
      <c r="DQ1528" t="str">
        <f t="shared" si="575"/>
        <v/>
      </c>
      <c r="DR1528" t="str">
        <f t="shared" si="576"/>
        <v/>
      </c>
      <c r="DS1528" t="str">
        <f t="shared" si="577"/>
        <v/>
      </c>
      <c r="DT1528" t="str">
        <f t="shared" si="578"/>
        <v/>
      </c>
      <c r="DU1528" t="str">
        <f t="shared" si="579"/>
        <v/>
      </c>
      <c r="DV1528" t="str">
        <f t="shared" si="580"/>
        <v/>
      </c>
      <c r="DW1528" t="str">
        <f t="shared" si="581"/>
        <v/>
      </c>
      <c r="DX1528" t="str">
        <f t="shared" si="582"/>
        <v/>
      </c>
      <c r="DY1528" t="str">
        <f t="shared" si="583"/>
        <v/>
      </c>
      <c r="DZ1528" t="str">
        <f t="shared" si="584"/>
        <v/>
      </c>
      <c r="EA1528" t="str">
        <f t="shared" si="585"/>
        <v/>
      </c>
      <c r="EB1528" t="str">
        <f t="shared" si="586"/>
        <v/>
      </c>
      <c r="EC1528" t="str">
        <f t="shared" si="587"/>
        <v/>
      </c>
      <c r="ED1528" t="str">
        <f t="shared" si="588"/>
        <v/>
      </c>
      <c r="EE1528" t="str">
        <f t="shared" si="589"/>
        <v/>
      </c>
      <c r="EF1528" t="str">
        <f t="shared" si="590"/>
        <v/>
      </c>
      <c r="EG1528" t="str">
        <f t="shared" si="591"/>
        <v/>
      </c>
      <c r="EH1528" t="str">
        <f t="shared" si="592"/>
        <v/>
      </c>
      <c r="EI1528" t="str">
        <f t="shared" si="593"/>
        <v/>
      </c>
      <c r="EJ1528" t="str">
        <f t="shared" si="594"/>
        <v/>
      </c>
      <c r="EK1528" t="str">
        <f t="shared" si="595"/>
        <v/>
      </c>
      <c r="EL1528" t="str">
        <f t="shared" si="596"/>
        <v/>
      </c>
      <c r="EM1528" t="str">
        <f t="shared" si="597"/>
        <v/>
      </c>
      <c r="EN1528" t="str">
        <f t="shared" si="598"/>
        <v/>
      </c>
    </row>
    <row r="1529" spans="91:144">
      <c r="CM1529" t="str">
        <f t="shared" si="545"/>
        <v/>
      </c>
      <c r="CN1529" t="str">
        <f t="shared" si="546"/>
        <v/>
      </c>
      <c r="CO1529" t="str">
        <f t="shared" si="547"/>
        <v/>
      </c>
      <c r="CP1529" t="str">
        <f t="shared" si="548"/>
        <v/>
      </c>
      <c r="CQ1529" t="str">
        <f t="shared" si="549"/>
        <v/>
      </c>
      <c r="CR1529" t="str">
        <f t="shared" si="550"/>
        <v/>
      </c>
      <c r="CS1529" t="str">
        <f t="shared" si="551"/>
        <v/>
      </c>
      <c r="CT1529" t="str">
        <f t="shared" si="552"/>
        <v/>
      </c>
      <c r="CU1529" t="str">
        <f t="shared" si="553"/>
        <v/>
      </c>
      <c r="CV1529" t="str">
        <f t="shared" si="554"/>
        <v/>
      </c>
      <c r="CW1529" t="str">
        <f t="shared" si="555"/>
        <v/>
      </c>
      <c r="CX1529" t="str">
        <f t="shared" si="556"/>
        <v/>
      </c>
      <c r="CY1529" t="str">
        <f t="shared" si="557"/>
        <v/>
      </c>
      <c r="CZ1529" t="str">
        <f t="shared" si="558"/>
        <v/>
      </c>
      <c r="DA1529" t="str">
        <f t="shared" si="559"/>
        <v/>
      </c>
      <c r="DB1529" t="str">
        <f t="shared" si="560"/>
        <v/>
      </c>
      <c r="DC1529" t="str">
        <f t="shared" si="561"/>
        <v/>
      </c>
      <c r="DD1529" t="str">
        <f t="shared" si="562"/>
        <v/>
      </c>
      <c r="DE1529" t="str">
        <f t="shared" si="563"/>
        <v/>
      </c>
      <c r="DF1529" t="str">
        <f t="shared" si="564"/>
        <v/>
      </c>
      <c r="DG1529" t="str">
        <f t="shared" si="565"/>
        <v/>
      </c>
      <c r="DH1529" t="str">
        <f t="shared" si="566"/>
        <v/>
      </c>
      <c r="DI1529" t="str">
        <f t="shared" si="567"/>
        <v/>
      </c>
      <c r="DJ1529" t="str">
        <f t="shared" si="568"/>
        <v/>
      </c>
      <c r="DK1529" t="str">
        <f t="shared" si="569"/>
        <v/>
      </c>
      <c r="DL1529" t="str">
        <f t="shared" si="570"/>
        <v/>
      </c>
      <c r="DM1529" t="str">
        <f t="shared" si="571"/>
        <v/>
      </c>
      <c r="DN1529" t="str">
        <f t="shared" si="572"/>
        <v/>
      </c>
      <c r="DO1529" t="str">
        <f t="shared" si="573"/>
        <v/>
      </c>
      <c r="DP1529" t="str">
        <f t="shared" si="574"/>
        <v/>
      </c>
      <c r="DQ1529" t="str">
        <f t="shared" si="575"/>
        <v/>
      </c>
      <c r="DR1529" t="str">
        <f t="shared" si="576"/>
        <v/>
      </c>
      <c r="DS1529" t="str">
        <f t="shared" si="577"/>
        <v/>
      </c>
      <c r="DT1529" t="str">
        <f t="shared" si="578"/>
        <v/>
      </c>
      <c r="DU1529" t="str">
        <f t="shared" si="579"/>
        <v/>
      </c>
      <c r="DV1529" t="str">
        <f t="shared" si="580"/>
        <v/>
      </c>
      <c r="DW1529" t="str">
        <f t="shared" si="581"/>
        <v/>
      </c>
      <c r="DX1529" t="str">
        <f t="shared" si="582"/>
        <v/>
      </c>
      <c r="DY1529" t="str">
        <f t="shared" si="583"/>
        <v/>
      </c>
      <c r="DZ1529" t="str">
        <f t="shared" si="584"/>
        <v/>
      </c>
      <c r="EA1529" t="str">
        <f t="shared" si="585"/>
        <v/>
      </c>
      <c r="EB1529" t="str">
        <f t="shared" si="586"/>
        <v/>
      </c>
      <c r="EC1529" t="str">
        <f t="shared" si="587"/>
        <v/>
      </c>
      <c r="ED1529" t="str">
        <f t="shared" si="588"/>
        <v/>
      </c>
      <c r="EE1529" t="str">
        <f t="shared" si="589"/>
        <v/>
      </c>
      <c r="EF1529" t="str">
        <f t="shared" si="590"/>
        <v/>
      </c>
      <c r="EG1529" t="str">
        <f t="shared" si="591"/>
        <v/>
      </c>
      <c r="EH1529" t="str">
        <f t="shared" si="592"/>
        <v/>
      </c>
      <c r="EI1529" t="str">
        <f t="shared" si="593"/>
        <v/>
      </c>
      <c r="EJ1529" t="str">
        <f t="shared" si="594"/>
        <v/>
      </c>
      <c r="EK1529" t="str">
        <f t="shared" si="595"/>
        <v/>
      </c>
      <c r="EL1529" t="str">
        <f t="shared" si="596"/>
        <v/>
      </c>
      <c r="EM1529" t="str">
        <f t="shared" si="597"/>
        <v/>
      </c>
      <c r="EN1529" t="str">
        <f t="shared" si="598"/>
        <v/>
      </c>
    </row>
    <row r="1530" spans="91:144">
      <c r="CM1530" t="str">
        <f t="shared" si="545"/>
        <v/>
      </c>
      <c r="CN1530" t="str">
        <f t="shared" si="546"/>
        <v/>
      </c>
      <c r="CO1530" t="str">
        <f t="shared" si="547"/>
        <v/>
      </c>
      <c r="CP1530" t="str">
        <f t="shared" si="548"/>
        <v/>
      </c>
      <c r="CQ1530" t="str">
        <f t="shared" si="549"/>
        <v/>
      </c>
      <c r="CR1530" t="str">
        <f t="shared" si="550"/>
        <v/>
      </c>
      <c r="CS1530" t="str">
        <f t="shared" si="551"/>
        <v/>
      </c>
      <c r="CT1530" t="str">
        <f t="shared" si="552"/>
        <v/>
      </c>
      <c r="CU1530" t="str">
        <f t="shared" si="553"/>
        <v/>
      </c>
      <c r="CV1530" t="str">
        <f t="shared" si="554"/>
        <v/>
      </c>
      <c r="CW1530" t="str">
        <f t="shared" si="555"/>
        <v/>
      </c>
      <c r="CX1530" t="str">
        <f t="shared" si="556"/>
        <v/>
      </c>
      <c r="CY1530" t="str">
        <f t="shared" si="557"/>
        <v/>
      </c>
      <c r="CZ1530" t="str">
        <f t="shared" si="558"/>
        <v/>
      </c>
      <c r="DA1530" t="str">
        <f t="shared" si="559"/>
        <v/>
      </c>
      <c r="DB1530" t="str">
        <f t="shared" si="560"/>
        <v/>
      </c>
      <c r="DC1530" t="str">
        <f t="shared" si="561"/>
        <v/>
      </c>
      <c r="DD1530" t="str">
        <f t="shared" si="562"/>
        <v/>
      </c>
      <c r="DE1530" t="str">
        <f t="shared" si="563"/>
        <v/>
      </c>
      <c r="DF1530" t="str">
        <f t="shared" si="564"/>
        <v/>
      </c>
      <c r="DG1530" t="str">
        <f t="shared" si="565"/>
        <v/>
      </c>
      <c r="DH1530" t="str">
        <f t="shared" si="566"/>
        <v/>
      </c>
      <c r="DI1530" t="str">
        <f t="shared" si="567"/>
        <v/>
      </c>
      <c r="DJ1530" t="str">
        <f t="shared" si="568"/>
        <v/>
      </c>
      <c r="DK1530" t="str">
        <f t="shared" si="569"/>
        <v/>
      </c>
      <c r="DL1530" t="str">
        <f t="shared" si="570"/>
        <v/>
      </c>
      <c r="DM1530" t="str">
        <f t="shared" si="571"/>
        <v/>
      </c>
      <c r="DN1530" t="str">
        <f t="shared" si="572"/>
        <v/>
      </c>
      <c r="DO1530" t="str">
        <f t="shared" si="573"/>
        <v/>
      </c>
      <c r="DP1530" t="str">
        <f t="shared" si="574"/>
        <v/>
      </c>
      <c r="DQ1530" t="str">
        <f t="shared" si="575"/>
        <v/>
      </c>
      <c r="DR1530" t="str">
        <f t="shared" si="576"/>
        <v/>
      </c>
      <c r="DS1530" t="str">
        <f t="shared" si="577"/>
        <v/>
      </c>
      <c r="DT1530" t="str">
        <f t="shared" si="578"/>
        <v/>
      </c>
      <c r="DU1530" t="str">
        <f t="shared" si="579"/>
        <v/>
      </c>
      <c r="DV1530" t="str">
        <f t="shared" si="580"/>
        <v/>
      </c>
      <c r="DW1530" t="str">
        <f t="shared" si="581"/>
        <v/>
      </c>
      <c r="DX1530" t="str">
        <f t="shared" si="582"/>
        <v/>
      </c>
      <c r="DY1530" t="str">
        <f t="shared" si="583"/>
        <v/>
      </c>
      <c r="DZ1530" t="str">
        <f t="shared" si="584"/>
        <v/>
      </c>
      <c r="EA1530" t="str">
        <f t="shared" si="585"/>
        <v/>
      </c>
      <c r="EB1530" t="str">
        <f t="shared" si="586"/>
        <v/>
      </c>
      <c r="EC1530" t="str">
        <f t="shared" si="587"/>
        <v/>
      </c>
      <c r="ED1530" t="str">
        <f t="shared" si="588"/>
        <v/>
      </c>
      <c r="EE1530" t="str">
        <f t="shared" si="589"/>
        <v/>
      </c>
      <c r="EF1530" t="str">
        <f t="shared" si="590"/>
        <v/>
      </c>
      <c r="EG1530" t="str">
        <f t="shared" si="591"/>
        <v/>
      </c>
      <c r="EH1530" t="str">
        <f t="shared" si="592"/>
        <v/>
      </c>
      <c r="EI1530" t="str">
        <f t="shared" si="593"/>
        <v/>
      </c>
      <c r="EJ1530" t="str">
        <f t="shared" si="594"/>
        <v/>
      </c>
      <c r="EK1530" t="str">
        <f t="shared" si="595"/>
        <v/>
      </c>
      <c r="EL1530" t="str">
        <f t="shared" si="596"/>
        <v/>
      </c>
      <c r="EM1530" t="str">
        <f t="shared" si="597"/>
        <v/>
      </c>
      <c r="EN1530" t="str">
        <f t="shared" si="598"/>
        <v/>
      </c>
    </row>
    <row r="1531" spans="91:144">
      <c r="CM1531" t="str">
        <f t="shared" si="545"/>
        <v/>
      </c>
      <c r="CN1531" t="str">
        <f t="shared" si="546"/>
        <v/>
      </c>
      <c r="CO1531" t="str">
        <f t="shared" si="547"/>
        <v/>
      </c>
      <c r="CP1531" t="str">
        <f t="shared" si="548"/>
        <v/>
      </c>
      <c r="CQ1531" t="str">
        <f t="shared" si="549"/>
        <v/>
      </c>
      <c r="CR1531" t="str">
        <f t="shared" si="550"/>
        <v/>
      </c>
      <c r="CS1531" t="str">
        <f t="shared" si="551"/>
        <v/>
      </c>
      <c r="CT1531" t="str">
        <f t="shared" si="552"/>
        <v/>
      </c>
      <c r="CU1531" t="str">
        <f t="shared" si="553"/>
        <v/>
      </c>
      <c r="CV1531" t="str">
        <f t="shared" si="554"/>
        <v/>
      </c>
      <c r="CW1531" t="str">
        <f t="shared" si="555"/>
        <v/>
      </c>
      <c r="CX1531" t="str">
        <f t="shared" si="556"/>
        <v/>
      </c>
      <c r="CY1531" t="str">
        <f t="shared" si="557"/>
        <v/>
      </c>
      <c r="CZ1531" t="str">
        <f t="shared" si="558"/>
        <v/>
      </c>
      <c r="DA1531" t="str">
        <f t="shared" si="559"/>
        <v/>
      </c>
      <c r="DB1531" t="str">
        <f t="shared" si="560"/>
        <v/>
      </c>
      <c r="DC1531" t="str">
        <f t="shared" si="561"/>
        <v/>
      </c>
      <c r="DD1531" t="str">
        <f t="shared" si="562"/>
        <v/>
      </c>
      <c r="DE1531" t="str">
        <f t="shared" si="563"/>
        <v/>
      </c>
      <c r="DF1531" t="str">
        <f t="shared" si="564"/>
        <v/>
      </c>
      <c r="DG1531" t="str">
        <f t="shared" si="565"/>
        <v/>
      </c>
      <c r="DH1531" t="str">
        <f t="shared" si="566"/>
        <v/>
      </c>
      <c r="DI1531" t="str">
        <f t="shared" si="567"/>
        <v/>
      </c>
      <c r="DJ1531" t="str">
        <f t="shared" si="568"/>
        <v/>
      </c>
      <c r="DK1531" t="str">
        <f t="shared" si="569"/>
        <v/>
      </c>
      <c r="DL1531" t="str">
        <f t="shared" si="570"/>
        <v/>
      </c>
      <c r="DM1531" t="str">
        <f t="shared" si="571"/>
        <v/>
      </c>
      <c r="DN1531" t="str">
        <f t="shared" si="572"/>
        <v/>
      </c>
      <c r="DO1531" t="str">
        <f t="shared" si="573"/>
        <v/>
      </c>
      <c r="DP1531" t="str">
        <f t="shared" si="574"/>
        <v/>
      </c>
      <c r="DQ1531" t="str">
        <f t="shared" si="575"/>
        <v/>
      </c>
      <c r="DR1531" t="str">
        <f t="shared" si="576"/>
        <v/>
      </c>
      <c r="DS1531" t="str">
        <f t="shared" si="577"/>
        <v/>
      </c>
      <c r="DT1531" t="str">
        <f t="shared" si="578"/>
        <v/>
      </c>
      <c r="DU1531" t="str">
        <f t="shared" si="579"/>
        <v/>
      </c>
      <c r="DV1531" t="str">
        <f t="shared" si="580"/>
        <v/>
      </c>
      <c r="DW1531" t="str">
        <f t="shared" si="581"/>
        <v/>
      </c>
      <c r="DX1531" t="str">
        <f t="shared" si="582"/>
        <v/>
      </c>
      <c r="DY1531" t="str">
        <f t="shared" si="583"/>
        <v/>
      </c>
      <c r="DZ1531" t="str">
        <f t="shared" si="584"/>
        <v/>
      </c>
      <c r="EA1531" t="str">
        <f t="shared" si="585"/>
        <v/>
      </c>
      <c r="EB1531" t="str">
        <f t="shared" si="586"/>
        <v/>
      </c>
      <c r="EC1531" t="str">
        <f t="shared" si="587"/>
        <v/>
      </c>
      <c r="ED1531" t="str">
        <f t="shared" si="588"/>
        <v/>
      </c>
      <c r="EE1531" t="str">
        <f t="shared" si="589"/>
        <v/>
      </c>
      <c r="EF1531" t="str">
        <f t="shared" si="590"/>
        <v/>
      </c>
      <c r="EG1531" t="str">
        <f t="shared" si="591"/>
        <v/>
      </c>
      <c r="EH1531" t="str">
        <f t="shared" si="592"/>
        <v/>
      </c>
      <c r="EI1531" t="str">
        <f t="shared" si="593"/>
        <v/>
      </c>
      <c r="EJ1531" t="str">
        <f t="shared" si="594"/>
        <v/>
      </c>
      <c r="EK1531" t="str">
        <f t="shared" si="595"/>
        <v/>
      </c>
      <c r="EL1531" t="str">
        <f t="shared" si="596"/>
        <v/>
      </c>
      <c r="EM1531" t="str">
        <f t="shared" si="597"/>
        <v/>
      </c>
      <c r="EN1531" t="str">
        <f t="shared" si="598"/>
        <v/>
      </c>
    </row>
    <row r="1532" spans="91:144">
      <c r="CM1532" t="str">
        <f t="shared" si="545"/>
        <v/>
      </c>
      <c r="CN1532" t="str">
        <f t="shared" si="546"/>
        <v/>
      </c>
      <c r="CO1532" t="str">
        <f t="shared" si="547"/>
        <v/>
      </c>
      <c r="CP1532" t="str">
        <f t="shared" si="548"/>
        <v/>
      </c>
      <c r="CQ1532" t="str">
        <f t="shared" si="549"/>
        <v/>
      </c>
      <c r="CR1532" t="str">
        <f t="shared" si="550"/>
        <v/>
      </c>
      <c r="CS1532" t="str">
        <f t="shared" si="551"/>
        <v/>
      </c>
      <c r="CT1532" t="str">
        <f t="shared" si="552"/>
        <v/>
      </c>
      <c r="CU1532" t="str">
        <f t="shared" si="553"/>
        <v/>
      </c>
      <c r="CV1532" t="str">
        <f t="shared" si="554"/>
        <v/>
      </c>
      <c r="CW1532" t="str">
        <f t="shared" si="555"/>
        <v/>
      </c>
      <c r="CX1532" t="str">
        <f t="shared" si="556"/>
        <v/>
      </c>
      <c r="CY1532" t="str">
        <f t="shared" si="557"/>
        <v/>
      </c>
      <c r="CZ1532" t="str">
        <f t="shared" si="558"/>
        <v/>
      </c>
      <c r="DA1532" t="str">
        <f t="shared" si="559"/>
        <v/>
      </c>
      <c r="DB1532" t="str">
        <f t="shared" si="560"/>
        <v/>
      </c>
      <c r="DC1532" t="str">
        <f t="shared" si="561"/>
        <v/>
      </c>
      <c r="DD1532" t="str">
        <f t="shared" si="562"/>
        <v/>
      </c>
      <c r="DE1532" t="str">
        <f t="shared" si="563"/>
        <v/>
      </c>
      <c r="DF1532" t="str">
        <f t="shared" si="564"/>
        <v/>
      </c>
      <c r="DG1532" t="str">
        <f t="shared" si="565"/>
        <v/>
      </c>
      <c r="DH1532" t="str">
        <f t="shared" si="566"/>
        <v/>
      </c>
      <c r="DI1532" t="str">
        <f t="shared" si="567"/>
        <v/>
      </c>
      <c r="DJ1532" t="str">
        <f t="shared" si="568"/>
        <v/>
      </c>
      <c r="DK1532" t="str">
        <f t="shared" si="569"/>
        <v/>
      </c>
      <c r="DL1532" t="str">
        <f t="shared" si="570"/>
        <v/>
      </c>
      <c r="DM1532" t="str">
        <f t="shared" si="571"/>
        <v/>
      </c>
      <c r="DN1532" t="str">
        <f t="shared" si="572"/>
        <v/>
      </c>
      <c r="DO1532" t="str">
        <f t="shared" si="573"/>
        <v/>
      </c>
      <c r="DP1532" t="str">
        <f t="shared" si="574"/>
        <v/>
      </c>
      <c r="DQ1532" t="str">
        <f t="shared" si="575"/>
        <v/>
      </c>
      <c r="DR1532" t="str">
        <f t="shared" si="576"/>
        <v/>
      </c>
      <c r="DS1532" t="str">
        <f t="shared" si="577"/>
        <v/>
      </c>
      <c r="DT1532" t="str">
        <f t="shared" si="578"/>
        <v/>
      </c>
      <c r="DU1532" t="str">
        <f t="shared" si="579"/>
        <v/>
      </c>
      <c r="DV1532" t="str">
        <f t="shared" si="580"/>
        <v/>
      </c>
      <c r="DW1532" t="str">
        <f t="shared" si="581"/>
        <v/>
      </c>
      <c r="DX1532" t="str">
        <f t="shared" si="582"/>
        <v/>
      </c>
      <c r="DY1532" t="str">
        <f t="shared" si="583"/>
        <v/>
      </c>
      <c r="DZ1532" t="str">
        <f t="shared" si="584"/>
        <v/>
      </c>
      <c r="EA1532" t="str">
        <f t="shared" si="585"/>
        <v/>
      </c>
      <c r="EB1532" t="str">
        <f t="shared" si="586"/>
        <v/>
      </c>
      <c r="EC1532" t="str">
        <f t="shared" si="587"/>
        <v/>
      </c>
      <c r="ED1532" t="str">
        <f t="shared" si="588"/>
        <v/>
      </c>
      <c r="EE1532" t="str">
        <f t="shared" si="589"/>
        <v/>
      </c>
      <c r="EF1532" t="str">
        <f t="shared" si="590"/>
        <v/>
      </c>
      <c r="EG1532" t="str">
        <f t="shared" si="591"/>
        <v/>
      </c>
      <c r="EH1532" t="str">
        <f t="shared" si="592"/>
        <v/>
      </c>
      <c r="EI1532" t="str">
        <f t="shared" si="593"/>
        <v/>
      </c>
      <c r="EJ1532" t="str">
        <f t="shared" si="594"/>
        <v/>
      </c>
      <c r="EK1532" t="str">
        <f t="shared" si="595"/>
        <v/>
      </c>
      <c r="EL1532" t="str">
        <f t="shared" si="596"/>
        <v/>
      </c>
      <c r="EM1532" t="str">
        <f t="shared" si="597"/>
        <v/>
      </c>
      <c r="EN1532" t="str">
        <f t="shared" si="598"/>
        <v/>
      </c>
    </row>
    <row r="1533" spans="91:144">
      <c r="CM1533" t="str">
        <f t="shared" si="545"/>
        <v/>
      </c>
      <c r="CN1533" t="str">
        <f t="shared" si="546"/>
        <v/>
      </c>
      <c r="CO1533" t="str">
        <f t="shared" si="547"/>
        <v/>
      </c>
      <c r="CP1533" t="str">
        <f t="shared" si="548"/>
        <v/>
      </c>
      <c r="CQ1533" t="str">
        <f t="shared" si="549"/>
        <v/>
      </c>
      <c r="CR1533" t="str">
        <f t="shared" si="550"/>
        <v/>
      </c>
      <c r="CS1533" t="str">
        <f t="shared" si="551"/>
        <v/>
      </c>
      <c r="CT1533" t="str">
        <f t="shared" si="552"/>
        <v/>
      </c>
      <c r="CU1533" t="str">
        <f t="shared" si="553"/>
        <v/>
      </c>
      <c r="CV1533" t="str">
        <f t="shared" si="554"/>
        <v/>
      </c>
      <c r="CW1533" t="str">
        <f t="shared" si="555"/>
        <v/>
      </c>
      <c r="CX1533" t="str">
        <f t="shared" si="556"/>
        <v/>
      </c>
      <c r="CY1533" t="str">
        <f t="shared" si="557"/>
        <v/>
      </c>
      <c r="CZ1533" t="str">
        <f t="shared" si="558"/>
        <v/>
      </c>
      <c r="DA1533" t="str">
        <f t="shared" si="559"/>
        <v/>
      </c>
      <c r="DB1533" t="str">
        <f t="shared" si="560"/>
        <v/>
      </c>
      <c r="DC1533" t="str">
        <f t="shared" si="561"/>
        <v/>
      </c>
      <c r="DD1533" t="str">
        <f t="shared" si="562"/>
        <v/>
      </c>
      <c r="DE1533" t="str">
        <f t="shared" si="563"/>
        <v/>
      </c>
      <c r="DF1533" t="str">
        <f t="shared" si="564"/>
        <v/>
      </c>
      <c r="DG1533" t="str">
        <f t="shared" si="565"/>
        <v/>
      </c>
      <c r="DH1533" t="str">
        <f t="shared" si="566"/>
        <v/>
      </c>
      <c r="DI1533" t="str">
        <f t="shared" si="567"/>
        <v/>
      </c>
      <c r="DJ1533" t="str">
        <f t="shared" si="568"/>
        <v/>
      </c>
      <c r="DK1533" t="str">
        <f t="shared" si="569"/>
        <v/>
      </c>
      <c r="DL1533" t="str">
        <f t="shared" si="570"/>
        <v/>
      </c>
      <c r="DM1533" t="str">
        <f t="shared" si="571"/>
        <v/>
      </c>
      <c r="DN1533" t="str">
        <f t="shared" si="572"/>
        <v/>
      </c>
      <c r="DO1533" t="str">
        <f t="shared" si="573"/>
        <v/>
      </c>
      <c r="DP1533" t="str">
        <f t="shared" si="574"/>
        <v/>
      </c>
      <c r="DQ1533" t="str">
        <f t="shared" si="575"/>
        <v/>
      </c>
      <c r="DR1533" t="str">
        <f t="shared" si="576"/>
        <v/>
      </c>
      <c r="DS1533" t="str">
        <f t="shared" si="577"/>
        <v/>
      </c>
      <c r="DT1533" t="str">
        <f t="shared" si="578"/>
        <v/>
      </c>
      <c r="DU1533" t="str">
        <f t="shared" si="579"/>
        <v/>
      </c>
      <c r="DV1533" t="str">
        <f t="shared" si="580"/>
        <v/>
      </c>
      <c r="DW1533" t="str">
        <f t="shared" si="581"/>
        <v/>
      </c>
      <c r="DX1533" t="str">
        <f t="shared" si="582"/>
        <v/>
      </c>
      <c r="DY1533" t="str">
        <f t="shared" si="583"/>
        <v/>
      </c>
      <c r="DZ1533" t="str">
        <f t="shared" si="584"/>
        <v/>
      </c>
      <c r="EA1533" t="str">
        <f t="shared" si="585"/>
        <v/>
      </c>
      <c r="EB1533" t="str">
        <f t="shared" si="586"/>
        <v/>
      </c>
      <c r="EC1533" t="str">
        <f t="shared" si="587"/>
        <v/>
      </c>
      <c r="ED1533" t="str">
        <f t="shared" si="588"/>
        <v/>
      </c>
      <c r="EE1533" t="str">
        <f t="shared" si="589"/>
        <v/>
      </c>
      <c r="EF1533" t="str">
        <f t="shared" si="590"/>
        <v/>
      </c>
      <c r="EG1533" t="str">
        <f t="shared" si="591"/>
        <v/>
      </c>
      <c r="EH1533" t="str">
        <f t="shared" si="592"/>
        <v/>
      </c>
      <c r="EI1533" t="str">
        <f t="shared" si="593"/>
        <v/>
      </c>
      <c r="EJ1533" t="str">
        <f t="shared" si="594"/>
        <v/>
      </c>
      <c r="EK1533" t="str">
        <f t="shared" si="595"/>
        <v/>
      </c>
      <c r="EL1533" t="str">
        <f t="shared" si="596"/>
        <v/>
      </c>
      <c r="EM1533" t="str">
        <f t="shared" si="597"/>
        <v/>
      </c>
      <c r="EN1533" t="str">
        <f t="shared" si="598"/>
        <v/>
      </c>
    </row>
    <row r="1534" spans="91:144">
      <c r="CM1534" t="str">
        <f t="shared" si="545"/>
        <v/>
      </c>
      <c r="CN1534" t="str">
        <f t="shared" si="546"/>
        <v/>
      </c>
      <c r="CO1534" t="str">
        <f t="shared" si="547"/>
        <v/>
      </c>
      <c r="CP1534" t="str">
        <f t="shared" si="548"/>
        <v/>
      </c>
      <c r="CQ1534" t="str">
        <f t="shared" si="549"/>
        <v/>
      </c>
      <c r="CR1534" t="str">
        <f t="shared" si="550"/>
        <v/>
      </c>
      <c r="CS1534" t="str">
        <f t="shared" si="551"/>
        <v/>
      </c>
      <c r="CT1534" t="str">
        <f t="shared" si="552"/>
        <v/>
      </c>
      <c r="CU1534" t="str">
        <f t="shared" si="553"/>
        <v/>
      </c>
      <c r="CV1534" t="str">
        <f t="shared" si="554"/>
        <v/>
      </c>
      <c r="CW1534" t="str">
        <f t="shared" si="555"/>
        <v/>
      </c>
      <c r="CX1534" t="str">
        <f t="shared" si="556"/>
        <v/>
      </c>
      <c r="CY1534" t="str">
        <f t="shared" si="557"/>
        <v/>
      </c>
      <c r="CZ1534" t="str">
        <f t="shared" si="558"/>
        <v/>
      </c>
      <c r="DA1534" t="str">
        <f t="shared" si="559"/>
        <v/>
      </c>
      <c r="DB1534" t="str">
        <f t="shared" si="560"/>
        <v/>
      </c>
      <c r="DC1534" t="str">
        <f t="shared" si="561"/>
        <v/>
      </c>
      <c r="DD1534" t="str">
        <f t="shared" si="562"/>
        <v/>
      </c>
      <c r="DE1534" t="str">
        <f t="shared" si="563"/>
        <v/>
      </c>
      <c r="DF1534" t="str">
        <f t="shared" si="564"/>
        <v/>
      </c>
      <c r="DG1534" t="str">
        <f t="shared" si="565"/>
        <v/>
      </c>
      <c r="DH1534" t="str">
        <f t="shared" si="566"/>
        <v/>
      </c>
      <c r="DI1534" t="str">
        <f t="shared" si="567"/>
        <v/>
      </c>
      <c r="DJ1534" t="str">
        <f t="shared" si="568"/>
        <v/>
      </c>
      <c r="DK1534" t="str">
        <f t="shared" si="569"/>
        <v/>
      </c>
      <c r="DL1534" t="str">
        <f t="shared" si="570"/>
        <v/>
      </c>
      <c r="DM1534" t="str">
        <f t="shared" si="571"/>
        <v/>
      </c>
      <c r="DN1534" t="str">
        <f t="shared" si="572"/>
        <v/>
      </c>
      <c r="DO1534" t="str">
        <f t="shared" si="573"/>
        <v/>
      </c>
      <c r="DP1534" t="str">
        <f t="shared" si="574"/>
        <v/>
      </c>
      <c r="DQ1534" t="str">
        <f t="shared" si="575"/>
        <v/>
      </c>
      <c r="DR1534" t="str">
        <f t="shared" si="576"/>
        <v/>
      </c>
      <c r="DS1534" t="str">
        <f t="shared" si="577"/>
        <v/>
      </c>
      <c r="DT1534" t="str">
        <f t="shared" si="578"/>
        <v/>
      </c>
      <c r="DU1534" t="str">
        <f t="shared" si="579"/>
        <v/>
      </c>
      <c r="DV1534" t="str">
        <f t="shared" si="580"/>
        <v/>
      </c>
      <c r="DW1534" t="str">
        <f t="shared" si="581"/>
        <v/>
      </c>
      <c r="DX1534" t="str">
        <f t="shared" si="582"/>
        <v/>
      </c>
      <c r="DY1534" t="str">
        <f t="shared" si="583"/>
        <v/>
      </c>
      <c r="DZ1534" t="str">
        <f t="shared" si="584"/>
        <v/>
      </c>
      <c r="EA1534" t="str">
        <f t="shared" si="585"/>
        <v/>
      </c>
      <c r="EB1534" t="str">
        <f t="shared" si="586"/>
        <v/>
      </c>
      <c r="EC1534" t="str">
        <f t="shared" si="587"/>
        <v/>
      </c>
      <c r="ED1534" t="str">
        <f t="shared" si="588"/>
        <v/>
      </c>
      <c r="EE1534" t="str">
        <f t="shared" si="589"/>
        <v/>
      </c>
      <c r="EF1534" t="str">
        <f t="shared" si="590"/>
        <v/>
      </c>
      <c r="EG1534" t="str">
        <f t="shared" si="591"/>
        <v/>
      </c>
      <c r="EH1534" t="str">
        <f t="shared" si="592"/>
        <v/>
      </c>
      <c r="EI1534" t="str">
        <f t="shared" si="593"/>
        <v/>
      </c>
      <c r="EJ1534" t="str">
        <f t="shared" si="594"/>
        <v/>
      </c>
      <c r="EK1534" t="str">
        <f t="shared" si="595"/>
        <v/>
      </c>
      <c r="EL1534" t="str">
        <f t="shared" si="596"/>
        <v/>
      </c>
      <c r="EM1534" t="str">
        <f t="shared" si="597"/>
        <v/>
      </c>
      <c r="EN1534" t="str">
        <f t="shared" si="598"/>
        <v/>
      </c>
    </row>
    <row r="1535" spans="91:144">
      <c r="CM1535" t="str">
        <f t="shared" si="545"/>
        <v/>
      </c>
      <c r="CN1535" t="str">
        <f t="shared" si="546"/>
        <v/>
      </c>
      <c r="CO1535" t="str">
        <f t="shared" si="547"/>
        <v/>
      </c>
      <c r="CP1535" t="str">
        <f t="shared" si="548"/>
        <v/>
      </c>
      <c r="CQ1535" t="str">
        <f t="shared" si="549"/>
        <v/>
      </c>
      <c r="CR1535" t="str">
        <f t="shared" si="550"/>
        <v/>
      </c>
      <c r="CS1535" t="str">
        <f t="shared" si="551"/>
        <v/>
      </c>
      <c r="CT1535" t="str">
        <f t="shared" si="552"/>
        <v/>
      </c>
      <c r="CU1535" t="str">
        <f t="shared" si="553"/>
        <v/>
      </c>
      <c r="CV1535" t="str">
        <f t="shared" si="554"/>
        <v/>
      </c>
      <c r="CW1535" t="str">
        <f t="shared" si="555"/>
        <v/>
      </c>
      <c r="CX1535" t="str">
        <f t="shared" si="556"/>
        <v/>
      </c>
      <c r="CY1535" t="str">
        <f t="shared" si="557"/>
        <v/>
      </c>
      <c r="CZ1535" t="str">
        <f t="shared" si="558"/>
        <v/>
      </c>
      <c r="DA1535" t="str">
        <f t="shared" si="559"/>
        <v/>
      </c>
      <c r="DB1535" t="str">
        <f t="shared" si="560"/>
        <v/>
      </c>
      <c r="DC1535" t="str">
        <f t="shared" si="561"/>
        <v/>
      </c>
      <c r="DD1535" t="str">
        <f t="shared" si="562"/>
        <v/>
      </c>
      <c r="DE1535" t="str">
        <f t="shared" si="563"/>
        <v/>
      </c>
      <c r="DF1535" t="str">
        <f t="shared" si="564"/>
        <v/>
      </c>
      <c r="DG1535" t="str">
        <f t="shared" si="565"/>
        <v/>
      </c>
      <c r="DH1535" t="str">
        <f t="shared" si="566"/>
        <v/>
      </c>
      <c r="DI1535" t="str">
        <f t="shared" si="567"/>
        <v/>
      </c>
      <c r="DJ1535" t="str">
        <f t="shared" si="568"/>
        <v/>
      </c>
      <c r="DK1535" t="str">
        <f t="shared" si="569"/>
        <v/>
      </c>
      <c r="DL1535" t="str">
        <f t="shared" si="570"/>
        <v/>
      </c>
      <c r="DM1535" t="str">
        <f t="shared" si="571"/>
        <v/>
      </c>
      <c r="DN1535" t="str">
        <f t="shared" si="572"/>
        <v/>
      </c>
      <c r="DO1535" t="str">
        <f t="shared" si="573"/>
        <v/>
      </c>
      <c r="DP1535" t="str">
        <f t="shared" si="574"/>
        <v/>
      </c>
      <c r="DQ1535" t="str">
        <f t="shared" si="575"/>
        <v/>
      </c>
      <c r="DR1535" t="str">
        <f t="shared" si="576"/>
        <v/>
      </c>
      <c r="DS1535" t="str">
        <f t="shared" si="577"/>
        <v/>
      </c>
      <c r="DT1535" t="str">
        <f t="shared" si="578"/>
        <v/>
      </c>
      <c r="DU1535" t="str">
        <f t="shared" si="579"/>
        <v/>
      </c>
      <c r="DV1535" t="str">
        <f t="shared" si="580"/>
        <v/>
      </c>
      <c r="DW1535" t="str">
        <f t="shared" si="581"/>
        <v/>
      </c>
      <c r="DX1535" t="str">
        <f t="shared" si="582"/>
        <v/>
      </c>
      <c r="DY1535" t="str">
        <f t="shared" si="583"/>
        <v/>
      </c>
      <c r="DZ1535" t="str">
        <f t="shared" si="584"/>
        <v/>
      </c>
      <c r="EA1535" t="str">
        <f t="shared" si="585"/>
        <v/>
      </c>
      <c r="EB1535" t="str">
        <f t="shared" si="586"/>
        <v/>
      </c>
      <c r="EC1535" t="str">
        <f t="shared" si="587"/>
        <v/>
      </c>
      <c r="ED1535" t="str">
        <f t="shared" si="588"/>
        <v/>
      </c>
      <c r="EE1535" t="str">
        <f t="shared" si="589"/>
        <v/>
      </c>
      <c r="EF1535" t="str">
        <f t="shared" si="590"/>
        <v/>
      </c>
      <c r="EG1535" t="str">
        <f t="shared" si="591"/>
        <v/>
      </c>
      <c r="EH1535" t="str">
        <f t="shared" si="592"/>
        <v/>
      </c>
      <c r="EI1535" t="str">
        <f t="shared" si="593"/>
        <v/>
      </c>
      <c r="EJ1535" t="str">
        <f t="shared" si="594"/>
        <v/>
      </c>
      <c r="EK1535" t="str">
        <f t="shared" si="595"/>
        <v/>
      </c>
      <c r="EL1535" t="str">
        <f t="shared" si="596"/>
        <v/>
      </c>
      <c r="EM1535" t="str">
        <f t="shared" si="597"/>
        <v/>
      </c>
      <c r="EN1535" t="str">
        <f t="shared" si="598"/>
        <v/>
      </c>
    </row>
    <row r="1536" spans="91:144">
      <c r="CM1536" t="str">
        <f t="shared" si="545"/>
        <v/>
      </c>
      <c r="CN1536" t="str">
        <f t="shared" si="546"/>
        <v/>
      </c>
      <c r="CO1536" t="str">
        <f t="shared" si="547"/>
        <v/>
      </c>
      <c r="CP1536" t="str">
        <f t="shared" si="548"/>
        <v/>
      </c>
      <c r="CQ1536" t="str">
        <f t="shared" si="549"/>
        <v/>
      </c>
      <c r="CR1536" t="str">
        <f t="shared" si="550"/>
        <v/>
      </c>
      <c r="CS1536" t="str">
        <f t="shared" si="551"/>
        <v/>
      </c>
      <c r="CT1536" t="str">
        <f t="shared" si="552"/>
        <v/>
      </c>
      <c r="CU1536" t="str">
        <f t="shared" si="553"/>
        <v/>
      </c>
      <c r="CV1536" t="str">
        <f t="shared" si="554"/>
        <v/>
      </c>
      <c r="CW1536" t="str">
        <f t="shared" si="555"/>
        <v/>
      </c>
      <c r="CX1536" t="str">
        <f t="shared" si="556"/>
        <v/>
      </c>
      <c r="CY1536" t="str">
        <f t="shared" si="557"/>
        <v/>
      </c>
      <c r="CZ1536" t="str">
        <f t="shared" si="558"/>
        <v/>
      </c>
      <c r="DA1536" t="str">
        <f t="shared" si="559"/>
        <v/>
      </c>
      <c r="DB1536" t="str">
        <f t="shared" si="560"/>
        <v/>
      </c>
      <c r="DC1536" t="str">
        <f t="shared" si="561"/>
        <v/>
      </c>
      <c r="DD1536" t="str">
        <f t="shared" si="562"/>
        <v/>
      </c>
      <c r="DE1536" t="str">
        <f t="shared" si="563"/>
        <v/>
      </c>
      <c r="DF1536" t="str">
        <f t="shared" si="564"/>
        <v/>
      </c>
      <c r="DG1536" t="str">
        <f t="shared" si="565"/>
        <v/>
      </c>
      <c r="DH1536" t="str">
        <f t="shared" si="566"/>
        <v/>
      </c>
      <c r="DI1536" t="str">
        <f t="shared" si="567"/>
        <v/>
      </c>
      <c r="DJ1536" t="str">
        <f t="shared" si="568"/>
        <v/>
      </c>
      <c r="DK1536" t="str">
        <f t="shared" si="569"/>
        <v/>
      </c>
      <c r="DL1536" t="str">
        <f t="shared" si="570"/>
        <v/>
      </c>
      <c r="DM1536" t="str">
        <f t="shared" si="571"/>
        <v/>
      </c>
      <c r="DN1536" t="str">
        <f t="shared" si="572"/>
        <v/>
      </c>
      <c r="DO1536" t="str">
        <f t="shared" si="573"/>
        <v/>
      </c>
      <c r="DP1536" t="str">
        <f t="shared" si="574"/>
        <v/>
      </c>
      <c r="DQ1536" t="str">
        <f t="shared" si="575"/>
        <v/>
      </c>
      <c r="DR1536" t="str">
        <f t="shared" si="576"/>
        <v/>
      </c>
      <c r="DS1536" t="str">
        <f t="shared" si="577"/>
        <v/>
      </c>
      <c r="DT1536" t="str">
        <f t="shared" si="578"/>
        <v/>
      </c>
      <c r="DU1536" t="str">
        <f t="shared" si="579"/>
        <v/>
      </c>
      <c r="DV1536" t="str">
        <f t="shared" si="580"/>
        <v/>
      </c>
      <c r="DW1536" t="str">
        <f t="shared" si="581"/>
        <v/>
      </c>
      <c r="DX1536" t="str">
        <f t="shared" si="582"/>
        <v/>
      </c>
      <c r="DY1536" t="str">
        <f t="shared" si="583"/>
        <v/>
      </c>
      <c r="DZ1536" t="str">
        <f t="shared" si="584"/>
        <v/>
      </c>
      <c r="EA1536" t="str">
        <f t="shared" si="585"/>
        <v/>
      </c>
      <c r="EB1536" t="str">
        <f t="shared" si="586"/>
        <v/>
      </c>
      <c r="EC1536" t="str">
        <f t="shared" si="587"/>
        <v/>
      </c>
      <c r="ED1536" t="str">
        <f t="shared" si="588"/>
        <v/>
      </c>
      <c r="EE1536" t="str">
        <f t="shared" si="589"/>
        <v/>
      </c>
      <c r="EF1536" t="str">
        <f t="shared" si="590"/>
        <v/>
      </c>
      <c r="EG1536" t="str">
        <f t="shared" si="591"/>
        <v/>
      </c>
      <c r="EH1536" t="str">
        <f t="shared" si="592"/>
        <v/>
      </c>
      <c r="EI1536" t="str">
        <f t="shared" si="593"/>
        <v/>
      </c>
      <c r="EJ1536" t="str">
        <f t="shared" si="594"/>
        <v/>
      </c>
      <c r="EK1536" t="str">
        <f t="shared" si="595"/>
        <v/>
      </c>
      <c r="EL1536" t="str">
        <f t="shared" si="596"/>
        <v/>
      </c>
      <c r="EM1536" t="str">
        <f t="shared" si="597"/>
        <v/>
      </c>
      <c r="EN1536" t="str">
        <f t="shared" si="598"/>
        <v/>
      </c>
    </row>
    <row r="1537" spans="91:144">
      <c r="CM1537" t="str">
        <f t="shared" si="545"/>
        <v/>
      </c>
      <c r="CN1537" t="str">
        <f t="shared" si="546"/>
        <v/>
      </c>
      <c r="CO1537" t="str">
        <f t="shared" si="547"/>
        <v/>
      </c>
      <c r="CP1537" t="str">
        <f t="shared" si="548"/>
        <v/>
      </c>
      <c r="CQ1537" t="str">
        <f t="shared" si="549"/>
        <v/>
      </c>
      <c r="CR1537" t="str">
        <f t="shared" si="550"/>
        <v/>
      </c>
      <c r="CS1537" t="str">
        <f t="shared" si="551"/>
        <v/>
      </c>
      <c r="CT1537" t="str">
        <f t="shared" si="552"/>
        <v/>
      </c>
      <c r="CU1537" t="str">
        <f t="shared" si="553"/>
        <v/>
      </c>
      <c r="CV1537" t="str">
        <f t="shared" si="554"/>
        <v/>
      </c>
      <c r="CW1537" t="str">
        <f t="shared" si="555"/>
        <v/>
      </c>
      <c r="CX1537" t="str">
        <f t="shared" si="556"/>
        <v/>
      </c>
      <c r="CY1537" t="str">
        <f t="shared" si="557"/>
        <v/>
      </c>
      <c r="CZ1537" t="str">
        <f t="shared" si="558"/>
        <v/>
      </c>
      <c r="DA1537" t="str">
        <f t="shared" si="559"/>
        <v/>
      </c>
      <c r="DB1537" t="str">
        <f t="shared" si="560"/>
        <v/>
      </c>
      <c r="DC1537" t="str">
        <f t="shared" si="561"/>
        <v/>
      </c>
      <c r="DD1537" t="str">
        <f t="shared" si="562"/>
        <v/>
      </c>
      <c r="DE1537" t="str">
        <f t="shared" si="563"/>
        <v/>
      </c>
      <c r="DF1537" t="str">
        <f t="shared" si="564"/>
        <v/>
      </c>
      <c r="DG1537" t="str">
        <f t="shared" si="565"/>
        <v/>
      </c>
      <c r="DH1537" t="str">
        <f t="shared" si="566"/>
        <v/>
      </c>
      <c r="DI1537" t="str">
        <f t="shared" si="567"/>
        <v/>
      </c>
      <c r="DJ1537" t="str">
        <f t="shared" si="568"/>
        <v/>
      </c>
      <c r="DK1537" t="str">
        <f t="shared" si="569"/>
        <v/>
      </c>
      <c r="DL1537" t="str">
        <f t="shared" si="570"/>
        <v/>
      </c>
      <c r="DM1537" t="str">
        <f t="shared" si="571"/>
        <v/>
      </c>
      <c r="DN1537" t="str">
        <f t="shared" si="572"/>
        <v/>
      </c>
      <c r="DO1537" t="str">
        <f t="shared" si="573"/>
        <v/>
      </c>
      <c r="DP1537" t="str">
        <f t="shared" si="574"/>
        <v/>
      </c>
      <c r="DQ1537" t="str">
        <f t="shared" si="575"/>
        <v/>
      </c>
      <c r="DR1537" t="str">
        <f t="shared" si="576"/>
        <v/>
      </c>
      <c r="DS1537" t="str">
        <f t="shared" si="577"/>
        <v/>
      </c>
      <c r="DT1537" t="str">
        <f t="shared" si="578"/>
        <v/>
      </c>
      <c r="DU1537" t="str">
        <f t="shared" si="579"/>
        <v/>
      </c>
      <c r="DV1537" t="str">
        <f t="shared" si="580"/>
        <v/>
      </c>
      <c r="DW1537" t="str">
        <f t="shared" si="581"/>
        <v/>
      </c>
      <c r="DX1537" t="str">
        <f t="shared" si="582"/>
        <v/>
      </c>
      <c r="DY1537" t="str">
        <f t="shared" si="583"/>
        <v/>
      </c>
      <c r="DZ1537" t="str">
        <f t="shared" si="584"/>
        <v/>
      </c>
      <c r="EA1537" t="str">
        <f t="shared" si="585"/>
        <v/>
      </c>
      <c r="EB1537" t="str">
        <f t="shared" si="586"/>
        <v/>
      </c>
      <c r="EC1537" t="str">
        <f t="shared" si="587"/>
        <v/>
      </c>
      <c r="ED1537" t="str">
        <f t="shared" si="588"/>
        <v/>
      </c>
      <c r="EE1537" t="str">
        <f t="shared" si="589"/>
        <v/>
      </c>
      <c r="EF1537" t="str">
        <f t="shared" si="590"/>
        <v/>
      </c>
      <c r="EG1537" t="str">
        <f t="shared" si="591"/>
        <v/>
      </c>
      <c r="EH1537" t="str">
        <f t="shared" si="592"/>
        <v/>
      </c>
      <c r="EI1537" t="str">
        <f t="shared" si="593"/>
        <v/>
      </c>
      <c r="EJ1537" t="str">
        <f t="shared" si="594"/>
        <v/>
      </c>
      <c r="EK1537" t="str">
        <f t="shared" si="595"/>
        <v/>
      </c>
      <c r="EL1537" t="str">
        <f t="shared" si="596"/>
        <v/>
      </c>
      <c r="EM1537" t="str">
        <f t="shared" si="597"/>
        <v/>
      </c>
      <c r="EN1537" t="str">
        <f t="shared" si="598"/>
        <v/>
      </c>
    </row>
    <row r="1538" spans="91:144">
      <c r="CM1538" t="str">
        <f t="shared" si="545"/>
        <v/>
      </c>
      <c r="CN1538" t="str">
        <f t="shared" si="546"/>
        <v/>
      </c>
      <c r="CO1538" t="str">
        <f t="shared" si="547"/>
        <v/>
      </c>
      <c r="CP1538" t="str">
        <f t="shared" si="548"/>
        <v/>
      </c>
      <c r="CQ1538" t="str">
        <f t="shared" si="549"/>
        <v/>
      </c>
      <c r="CR1538" t="str">
        <f t="shared" si="550"/>
        <v/>
      </c>
      <c r="CS1538" t="str">
        <f t="shared" si="551"/>
        <v/>
      </c>
      <c r="CT1538" t="str">
        <f t="shared" si="552"/>
        <v/>
      </c>
      <c r="CU1538" t="str">
        <f t="shared" si="553"/>
        <v/>
      </c>
      <c r="CV1538" t="str">
        <f t="shared" si="554"/>
        <v/>
      </c>
      <c r="CW1538" t="str">
        <f t="shared" si="555"/>
        <v/>
      </c>
      <c r="CX1538" t="str">
        <f t="shared" si="556"/>
        <v/>
      </c>
      <c r="CY1538" t="str">
        <f t="shared" si="557"/>
        <v/>
      </c>
      <c r="CZ1538" t="str">
        <f t="shared" si="558"/>
        <v/>
      </c>
      <c r="DA1538" t="str">
        <f t="shared" si="559"/>
        <v/>
      </c>
      <c r="DB1538" t="str">
        <f t="shared" si="560"/>
        <v/>
      </c>
      <c r="DC1538" t="str">
        <f t="shared" si="561"/>
        <v/>
      </c>
      <c r="DD1538" t="str">
        <f t="shared" si="562"/>
        <v/>
      </c>
      <c r="DE1538" t="str">
        <f t="shared" si="563"/>
        <v/>
      </c>
      <c r="DF1538" t="str">
        <f t="shared" si="564"/>
        <v/>
      </c>
      <c r="DG1538" t="str">
        <f t="shared" si="565"/>
        <v/>
      </c>
      <c r="DH1538" t="str">
        <f t="shared" si="566"/>
        <v/>
      </c>
      <c r="DI1538" t="str">
        <f t="shared" si="567"/>
        <v/>
      </c>
      <c r="DJ1538" t="str">
        <f t="shared" si="568"/>
        <v/>
      </c>
      <c r="DK1538" t="str">
        <f t="shared" si="569"/>
        <v/>
      </c>
      <c r="DL1538" t="str">
        <f t="shared" si="570"/>
        <v/>
      </c>
      <c r="DM1538" t="str">
        <f t="shared" si="571"/>
        <v/>
      </c>
      <c r="DN1538" t="str">
        <f t="shared" si="572"/>
        <v/>
      </c>
      <c r="DO1538" t="str">
        <f t="shared" si="573"/>
        <v/>
      </c>
      <c r="DP1538" t="str">
        <f t="shared" si="574"/>
        <v/>
      </c>
      <c r="DQ1538" t="str">
        <f t="shared" si="575"/>
        <v/>
      </c>
      <c r="DR1538" t="str">
        <f t="shared" si="576"/>
        <v/>
      </c>
      <c r="DS1538" t="str">
        <f t="shared" si="577"/>
        <v/>
      </c>
      <c r="DT1538" t="str">
        <f t="shared" si="578"/>
        <v/>
      </c>
      <c r="DU1538" t="str">
        <f t="shared" si="579"/>
        <v/>
      </c>
      <c r="DV1538" t="str">
        <f t="shared" si="580"/>
        <v/>
      </c>
      <c r="DW1538" t="str">
        <f t="shared" si="581"/>
        <v/>
      </c>
      <c r="DX1538" t="str">
        <f t="shared" si="582"/>
        <v/>
      </c>
      <c r="DY1538" t="str">
        <f t="shared" si="583"/>
        <v/>
      </c>
      <c r="DZ1538" t="str">
        <f t="shared" si="584"/>
        <v/>
      </c>
      <c r="EA1538" t="str">
        <f t="shared" si="585"/>
        <v/>
      </c>
      <c r="EB1538" t="str">
        <f t="shared" si="586"/>
        <v/>
      </c>
      <c r="EC1538" t="str">
        <f t="shared" si="587"/>
        <v/>
      </c>
      <c r="ED1538" t="str">
        <f t="shared" si="588"/>
        <v/>
      </c>
      <c r="EE1538" t="str">
        <f t="shared" si="589"/>
        <v/>
      </c>
      <c r="EF1538" t="str">
        <f t="shared" si="590"/>
        <v/>
      </c>
      <c r="EG1538" t="str">
        <f t="shared" si="591"/>
        <v/>
      </c>
      <c r="EH1538" t="str">
        <f t="shared" si="592"/>
        <v/>
      </c>
      <c r="EI1538" t="str">
        <f t="shared" si="593"/>
        <v/>
      </c>
      <c r="EJ1538" t="str">
        <f t="shared" si="594"/>
        <v/>
      </c>
      <c r="EK1538" t="str">
        <f t="shared" si="595"/>
        <v/>
      </c>
      <c r="EL1538" t="str">
        <f t="shared" si="596"/>
        <v/>
      </c>
      <c r="EM1538" t="str">
        <f t="shared" si="597"/>
        <v/>
      </c>
      <c r="EN1538" t="str">
        <f t="shared" si="598"/>
        <v/>
      </c>
    </row>
    <row r="1539" spans="91:144">
      <c r="CM1539" t="str">
        <f t="shared" si="545"/>
        <v/>
      </c>
      <c r="CN1539" t="str">
        <f t="shared" si="546"/>
        <v/>
      </c>
      <c r="CO1539" t="str">
        <f t="shared" si="547"/>
        <v/>
      </c>
      <c r="CP1539" t="str">
        <f t="shared" si="548"/>
        <v/>
      </c>
      <c r="CQ1539" t="str">
        <f t="shared" si="549"/>
        <v/>
      </c>
      <c r="CR1539" t="str">
        <f t="shared" si="550"/>
        <v/>
      </c>
      <c r="CS1539" t="str">
        <f t="shared" si="551"/>
        <v/>
      </c>
      <c r="CT1539" t="str">
        <f t="shared" si="552"/>
        <v/>
      </c>
      <c r="CU1539" t="str">
        <f t="shared" si="553"/>
        <v/>
      </c>
      <c r="CV1539" t="str">
        <f t="shared" si="554"/>
        <v/>
      </c>
      <c r="CW1539" t="str">
        <f t="shared" si="555"/>
        <v/>
      </c>
      <c r="CX1539" t="str">
        <f t="shared" si="556"/>
        <v/>
      </c>
      <c r="CY1539" t="str">
        <f t="shared" si="557"/>
        <v/>
      </c>
      <c r="CZ1539" t="str">
        <f t="shared" si="558"/>
        <v/>
      </c>
      <c r="DA1539" t="str">
        <f t="shared" si="559"/>
        <v/>
      </c>
      <c r="DB1539" t="str">
        <f t="shared" si="560"/>
        <v/>
      </c>
      <c r="DC1539" t="str">
        <f t="shared" si="561"/>
        <v/>
      </c>
      <c r="DD1539" t="str">
        <f t="shared" si="562"/>
        <v/>
      </c>
      <c r="DE1539" t="str">
        <f t="shared" si="563"/>
        <v/>
      </c>
      <c r="DF1539" t="str">
        <f t="shared" si="564"/>
        <v/>
      </c>
      <c r="DG1539" t="str">
        <f t="shared" si="565"/>
        <v/>
      </c>
      <c r="DH1539" t="str">
        <f t="shared" si="566"/>
        <v/>
      </c>
      <c r="DI1539" t="str">
        <f t="shared" si="567"/>
        <v/>
      </c>
      <c r="DJ1539" t="str">
        <f t="shared" si="568"/>
        <v/>
      </c>
      <c r="DK1539" t="str">
        <f t="shared" si="569"/>
        <v/>
      </c>
      <c r="DL1539" t="str">
        <f t="shared" si="570"/>
        <v/>
      </c>
      <c r="DM1539" t="str">
        <f t="shared" si="571"/>
        <v/>
      </c>
      <c r="DN1539" t="str">
        <f t="shared" si="572"/>
        <v/>
      </c>
      <c r="DO1539" t="str">
        <f t="shared" si="573"/>
        <v/>
      </c>
      <c r="DP1539" t="str">
        <f t="shared" si="574"/>
        <v/>
      </c>
      <c r="DQ1539" t="str">
        <f t="shared" si="575"/>
        <v/>
      </c>
      <c r="DR1539" t="str">
        <f t="shared" si="576"/>
        <v/>
      </c>
      <c r="DS1539" t="str">
        <f t="shared" si="577"/>
        <v/>
      </c>
      <c r="DT1539" t="str">
        <f t="shared" si="578"/>
        <v/>
      </c>
      <c r="DU1539" t="str">
        <f t="shared" si="579"/>
        <v/>
      </c>
      <c r="DV1539" t="str">
        <f t="shared" si="580"/>
        <v/>
      </c>
      <c r="DW1539" t="str">
        <f t="shared" si="581"/>
        <v/>
      </c>
      <c r="DX1539" t="str">
        <f t="shared" si="582"/>
        <v/>
      </c>
      <c r="DY1539" t="str">
        <f t="shared" si="583"/>
        <v/>
      </c>
      <c r="DZ1539" t="str">
        <f t="shared" si="584"/>
        <v/>
      </c>
      <c r="EA1539" t="str">
        <f t="shared" si="585"/>
        <v/>
      </c>
      <c r="EB1539" t="str">
        <f t="shared" si="586"/>
        <v/>
      </c>
      <c r="EC1539" t="str">
        <f t="shared" si="587"/>
        <v/>
      </c>
      <c r="ED1539" t="str">
        <f t="shared" si="588"/>
        <v/>
      </c>
      <c r="EE1539" t="str">
        <f t="shared" si="589"/>
        <v/>
      </c>
      <c r="EF1539" t="str">
        <f t="shared" si="590"/>
        <v/>
      </c>
      <c r="EG1539" t="str">
        <f t="shared" si="591"/>
        <v/>
      </c>
      <c r="EH1539" t="str">
        <f t="shared" si="592"/>
        <v/>
      </c>
      <c r="EI1539" t="str">
        <f t="shared" si="593"/>
        <v/>
      </c>
      <c r="EJ1539" t="str">
        <f t="shared" si="594"/>
        <v/>
      </c>
      <c r="EK1539" t="str">
        <f t="shared" si="595"/>
        <v/>
      </c>
      <c r="EL1539" t="str">
        <f t="shared" si="596"/>
        <v/>
      </c>
      <c r="EM1539" t="str">
        <f t="shared" si="597"/>
        <v/>
      </c>
      <c r="EN1539" t="str">
        <f t="shared" si="598"/>
        <v/>
      </c>
    </row>
    <row r="1540" spans="91:144">
      <c r="CM1540" t="str">
        <f t="shared" si="545"/>
        <v/>
      </c>
      <c r="CN1540" t="str">
        <f t="shared" si="546"/>
        <v/>
      </c>
      <c r="CO1540" t="str">
        <f t="shared" si="547"/>
        <v/>
      </c>
      <c r="CP1540" t="str">
        <f t="shared" si="548"/>
        <v/>
      </c>
      <c r="CQ1540" t="str">
        <f t="shared" si="549"/>
        <v/>
      </c>
      <c r="CR1540" t="str">
        <f t="shared" si="550"/>
        <v/>
      </c>
      <c r="CS1540" t="str">
        <f t="shared" si="551"/>
        <v/>
      </c>
      <c r="CT1540" t="str">
        <f t="shared" si="552"/>
        <v/>
      </c>
      <c r="CU1540" t="str">
        <f t="shared" si="553"/>
        <v/>
      </c>
      <c r="CV1540" t="str">
        <f t="shared" si="554"/>
        <v/>
      </c>
      <c r="CW1540" t="str">
        <f t="shared" si="555"/>
        <v/>
      </c>
      <c r="CX1540" t="str">
        <f t="shared" si="556"/>
        <v/>
      </c>
      <c r="CY1540" t="str">
        <f t="shared" si="557"/>
        <v/>
      </c>
      <c r="CZ1540" t="str">
        <f t="shared" si="558"/>
        <v/>
      </c>
      <c r="DA1540" t="str">
        <f t="shared" si="559"/>
        <v/>
      </c>
      <c r="DB1540" t="str">
        <f t="shared" si="560"/>
        <v/>
      </c>
      <c r="DC1540" t="str">
        <f t="shared" si="561"/>
        <v/>
      </c>
      <c r="DD1540" t="str">
        <f t="shared" si="562"/>
        <v/>
      </c>
      <c r="DE1540" t="str">
        <f t="shared" si="563"/>
        <v/>
      </c>
      <c r="DF1540" t="str">
        <f t="shared" si="564"/>
        <v/>
      </c>
      <c r="DG1540" t="str">
        <f t="shared" si="565"/>
        <v/>
      </c>
      <c r="DH1540" t="str">
        <f t="shared" si="566"/>
        <v/>
      </c>
      <c r="DI1540" t="str">
        <f t="shared" si="567"/>
        <v/>
      </c>
      <c r="DJ1540" t="str">
        <f t="shared" si="568"/>
        <v/>
      </c>
      <c r="DK1540" t="str">
        <f t="shared" si="569"/>
        <v/>
      </c>
      <c r="DL1540" t="str">
        <f t="shared" si="570"/>
        <v/>
      </c>
      <c r="DM1540" t="str">
        <f t="shared" si="571"/>
        <v/>
      </c>
      <c r="DN1540" t="str">
        <f t="shared" si="572"/>
        <v/>
      </c>
      <c r="DO1540" t="str">
        <f t="shared" si="573"/>
        <v/>
      </c>
      <c r="DP1540" t="str">
        <f t="shared" si="574"/>
        <v/>
      </c>
      <c r="DQ1540" t="str">
        <f t="shared" si="575"/>
        <v/>
      </c>
      <c r="DR1540" t="str">
        <f t="shared" si="576"/>
        <v/>
      </c>
      <c r="DS1540" t="str">
        <f t="shared" si="577"/>
        <v/>
      </c>
      <c r="DT1540" t="str">
        <f t="shared" si="578"/>
        <v/>
      </c>
      <c r="DU1540" t="str">
        <f t="shared" si="579"/>
        <v/>
      </c>
      <c r="DV1540" t="str">
        <f t="shared" si="580"/>
        <v/>
      </c>
      <c r="DW1540" t="str">
        <f t="shared" si="581"/>
        <v/>
      </c>
      <c r="DX1540" t="str">
        <f t="shared" si="582"/>
        <v/>
      </c>
      <c r="DY1540" t="str">
        <f t="shared" si="583"/>
        <v/>
      </c>
      <c r="DZ1540" t="str">
        <f t="shared" si="584"/>
        <v/>
      </c>
      <c r="EA1540" t="str">
        <f t="shared" si="585"/>
        <v/>
      </c>
      <c r="EB1540" t="str">
        <f t="shared" si="586"/>
        <v/>
      </c>
      <c r="EC1540" t="str">
        <f t="shared" si="587"/>
        <v/>
      </c>
      <c r="ED1540" t="str">
        <f t="shared" si="588"/>
        <v/>
      </c>
      <c r="EE1540" t="str">
        <f t="shared" si="589"/>
        <v/>
      </c>
      <c r="EF1540" t="str">
        <f t="shared" si="590"/>
        <v/>
      </c>
      <c r="EG1540" t="str">
        <f t="shared" si="591"/>
        <v/>
      </c>
      <c r="EH1540" t="str">
        <f t="shared" si="592"/>
        <v/>
      </c>
      <c r="EI1540" t="str">
        <f t="shared" si="593"/>
        <v/>
      </c>
      <c r="EJ1540" t="str">
        <f t="shared" si="594"/>
        <v/>
      </c>
      <c r="EK1540" t="str">
        <f t="shared" si="595"/>
        <v/>
      </c>
      <c r="EL1540" t="str">
        <f t="shared" si="596"/>
        <v/>
      </c>
      <c r="EM1540" t="str">
        <f t="shared" si="597"/>
        <v/>
      </c>
      <c r="EN1540" t="str">
        <f t="shared" si="598"/>
        <v/>
      </c>
    </row>
    <row r="1541" spans="91:144">
      <c r="CM1541" t="str">
        <f t="shared" si="545"/>
        <v/>
      </c>
      <c r="CN1541" t="str">
        <f t="shared" si="546"/>
        <v/>
      </c>
      <c r="CO1541" t="str">
        <f t="shared" si="547"/>
        <v/>
      </c>
      <c r="CP1541" t="str">
        <f t="shared" si="548"/>
        <v/>
      </c>
      <c r="CQ1541" t="str">
        <f t="shared" si="549"/>
        <v/>
      </c>
      <c r="CR1541" t="str">
        <f t="shared" si="550"/>
        <v/>
      </c>
      <c r="CS1541" t="str">
        <f t="shared" si="551"/>
        <v/>
      </c>
      <c r="CT1541" t="str">
        <f t="shared" si="552"/>
        <v/>
      </c>
      <c r="CU1541" t="str">
        <f t="shared" si="553"/>
        <v/>
      </c>
      <c r="CV1541" t="str">
        <f t="shared" si="554"/>
        <v/>
      </c>
      <c r="CW1541" t="str">
        <f t="shared" si="555"/>
        <v/>
      </c>
      <c r="CX1541" t="str">
        <f t="shared" si="556"/>
        <v/>
      </c>
      <c r="CY1541" t="str">
        <f t="shared" si="557"/>
        <v/>
      </c>
      <c r="CZ1541" t="str">
        <f t="shared" si="558"/>
        <v/>
      </c>
      <c r="DA1541" t="str">
        <f t="shared" si="559"/>
        <v/>
      </c>
      <c r="DB1541" t="str">
        <f t="shared" si="560"/>
        <v/>
      </c>
      <c r="DC1541" t="str">
        <f t="shared" si="561"/>
        <v/>
      </c>
      <c r="DD1541" t="str">
        <f t="shared" si="562"/>
        <v/>
      </c>
      <c r="DE1541" t="str">
        <f t="shared" si="563"/>
        <v/>
      </c>
      <c r="DF1541" t="str">
        <f t="shared" si="564"/>
        <v/>
      </c>
      <c r="DG1541" t="str">
        <f t="shared" si="565"/>
        <v/>
      </c>
      <c r="DH1541" t="str">
        <f t="shared" si="566"/>
        <v/>
      </c>
      <c r="DI1541" t="str">
        <f t="shared" si="567"/>
        <v/>
      </c>
      <c r="DJ1541" t="str">
        <f t="shared" si="568"/>
        <v/>
      </c>
      <c r="DK1541" t="str">
        <f t="shared" si="569"/>
        <v/>
      </c>
      <c r="DL1541" t="str">
        <f t="shared" si="570"/>
        <v/>
      </c>
      <c r="DM1541" t="str">
        <f t="shared" si="571"/>
        <v/>
      </c>
      <c r="DN1541" t="str">
        <f t="shared" si="572"/>
        <v/>
      </c>
      <c r="DO1541" t="str">
        <f t="shared" si="573"/>
        <v/>
      </c>
      <c r="DP1541" t="str">
        <f t="shared" si="574"/>
        <v/>
      </c>
      <c r="DQ1541" t="str">
        <f t="shared" si="575"/>
        <v/>
      </c>
      <c r="DR1541" t="str">
        <f t="shared" si="576"/>
        <v/>
      </c>
      <c r="DS1541" t="str">
        <f t="shared" si="577"/>
        <v/>
      </c>
      <c r="DT1541" t="str">
        <f t="shared" si="578"/>
        <v/>
      </c>
      <c r="DU1541" t="str">
        <f t="shared" si="579"/>
        <v/>
      </c>
      <c r="DV1541" t="str">
        <f t="shared" si="580"/>
        <v/>
      </c>
      <c r="DW1541" t="str">
        <f t="shared" si="581"/>
        <v/>
      </c>
      <c r="DX1541" t="str">
        <f t="shared" si="582"/>
        <v/>
      </c>
      <c r="DY1541" t="str">
        <f t="shared" si="583"/>
        <v/>
      </c>
      <c r="DZ1541" t="str">
        <f t="shared" si="584"/>
        <v/>
      </c>
      <c r="EA1541" t="str">
        <f t="shared" si="585"/>
        <v/>
      </c>
      <c r="EB1541" t="str">
        <f t="shared" si="586"/>
        <v/>
      </c>
      <c r="EC1541" t="str">
        <f t="shared" si="587"/>
        <v/>
      </c>
      <c r="ED1541" t="str">
        <f t="shared" si="588"/>
        <v/>
      </c>
      <c r="EE1541" t="str">
        <f t="shared" si="589"/>
        <v/>
      </c>
      <c r="EF1541" t="str">
        <f t="shared" si="590"/>
        <v/>
      </c>
      <c r="EG1541" t="str">
        <f t="shared" si="591"/>
        <v/>
      </c>
      <c r="EH1541" t="str">
        <f t="shared" si="592"/>
        <v/>
      </c>
      <c r="EI1541" t="str">
        <f t="shared" si="593"/>
        <v/>
      </c>
      <c r="EJ1541" t="str">
        <f t="shared" si="594"/>
        <v/>
      </c>
      <c r="EK1541" t="str">
        <f t="shared" si="595"/>
        <v/>
      </c>
      <c r="EL1541" t="str">
        <f t="shared" si="596"/>
        <v/>
      </c>
      <c r="EM1541" t="str">
        <f t="shared" si="597"/>
        <v/>
      </c>
      <c r="EN1541" t="str">
        <f t="shared" si="598"/>
        <v/>
      </c>
    </row>
    <row r="1542" spans="91:144">
      <c r="CM1542" t="str">
        <f t="shared" si="545"/>
        <v/>
      </c>
      <c r="CN1542" t="str">
        <f t="shared" si="546"/>
        <v/>
      </c>
      <c r="CO1542" t="str">
        <f t="shared" si="547"/>
        <v/>
      </c>
      <c r="CP1542" t="str">
        <f t="shared" si="548"/>
        <v/>
      </c>
      <c r="CQ1542" t="str">
        <f t="shared" si="549"/>
        <v/>
      </c>
      <c r="CR1542" t="str">
        <f t="shared" si="550"/>
        <v/>
      </c>
      <c r="CS1542" t="str">
        <f t="shared" si="551"/>
        <v/>
      </c>
      <c r="CT1542" t="str">
        <f t="shared" si="552"/>
        <v/>
      </c>
      <c r="CU1542" t="str">
        <f t="shared" si="553"/>
        <v/>
      </c>
      <c r="CV1542" t="str">
        <f t="shared" si="554"/>
        <v/>
      </c>
      <c r="CW1542" t="str">
        <f t="shared" si="555"/>
        <v/>
      </c>
      <c r="CX1542" t="str">
        <f t="shared" si="556"/>
        <v/>
      </c>
      <c r="CY1542" t="str">
        <f t="shared" si="557"/>
        <v/>
      </c>
      <c r="CZ1542" t="str">
        <f t="shared" si="558"/>
        <v/>
      </c>
      <c r="DA1542" t="str">
        <f t="shared" si="559"/>
        <v/>
      </c>
      <c r="DB1542" t="str">
        <f t="shared" si="560"/>
        <v/>
      </c>
      <c r="DC1542" t="str">
        <f t="shared" si="561"/>
        <v/>
      </c>
      <c r="DD1542" t="str">
        <f t="shared" si="562"/>
        <v/>
      </c>
      <c r="DE1542" t="str">
        <f t="shared" si="563"/>
        <v/>
      </c>
      <c r="DF1542" t="str">
        <f t="shared" si="564"/>
        <v/>
      </c>
      <c r="DG1542" t="str">
        <f t="shared" si="565"/>
        <v/>
      </c>
      <c r="DH1542" t="str">
        <f t="shared" si="566"/>
        <v/>
      </c>
      <c r="DI1542" t="str">
        <f t="shared" si="567"/>
        <v/>
      </c>
      <c r="DJ1542" t="str">
        <f t="shared" si="568"/>
        <v/>
      </c>
      <c r="DK1542" t="str">
        <f t="shared" si="569"/>
        <v/>
      </c>
      <c r="DL1542" t="str">
        <f t="shared" si="570"/>
        <v/>
      </c>
      <c r="DM1542" t="str">
        <f t="shared" si="571"/>
        <v/>
      </c>
      <c r="DN1542" t="str">
        <f t="shared" si="572"/>
        <v/>
      </c>
      <c r="DO1542" t="str">
        <f t="shared" si="573"/>
        <v/>
      </c>
      <c r="DP1542" t="str">
        <f t="shared" si="574"/>
        <v/>
      </c>
      <c r="DQ1542" t="str">
        <f t="shared" si="575"/>
        <v/>
      </c>
      <c r="DR1542" t="str">
        <f t="shared" si="576"/>
        <v/>
      </c>
      <c r="DS1542" t="str">
        <f t="shared" si="577"/>
        <v/>
      </c>
      <c r="DT1542" t="str">
        <f t="shared" si="578"/>
        <v/>
      </c>
      <c r="DU1542" t="str">
        <f t="shared" si="579"/>
        <v/>
      </c>
      <c r="DV1542" t="str">
        <f t="shared" si="580"/>
        <v/>
      </c>
      <c r="DW1542" t="str">
        <f t="shared" si="581"/>
        <v/>
      </c>
      <c r="DX1542" t="str">
        <f t="shared" si="582"/>
        <v/>
      </c>
      <c r="DY1542" t="str">
        <f t="shared" si="583"/>
        <v/>
      </c>
      <c r="DZ1542" t="str">
        <f t="shared" si="584"/>
        <v/>
      </c>
      <c r="EA1542" t="str">
        <f t="shared" si="585"/>
        <v/>
      </c>
      <c r="EB1542" t="str">
        <f t="shared" si="586"/>
        <v/>
      </c>
      <c r="EC1542" t="str">
        <f t="shared" si="587"/>
        <v/>
      </c>
      <c r="ED1542" t="str">
        <f t="shared" si="588"/>
        <v/>
      </c>
      <c r="EE1542" t="str">
        <f t="shared" si="589"/>
        <v/>
      </c>
      <c r="EF1542" t="str">
        <f t="shared" si="590"/>
        <v/>
      </c>
      <c r="EG1542" t="str">
        <f t="shared" si="591"/>
        <v/>
      </c>
      <c r="EH1542" t="str">
        <f t="shared" si="592"/>
        <v/>
      </c>
      <c r="EI1542" t="str">
        <f t="shared" si="593"/>
        <v/>
      </c>
      <c r="EJ1542" t="str">
        <f t="shared" si="594"/>
        <v/>
      </c>
      <c r="EK1542" t="str">
        <f t="shared" si="595"/>
        <v/>
      </c>
      <c r="EL1542" t="str">
        <f t="shared" si="596"/>
        <v/>
      </c>
      <c r="EM1542" t="str">
        <f t="shared" si="597"/>
        <v/>
      </c>
      <c r="EN1542" t="str">
        <f t="shared" si="598"/>
        <v/>
      </c>
    </row>
    <row r="1543" spans="91:144">
      <c r="CM1543" t="str">
        <f t="shared" si="545"/>
        <v/>
      </c>
      <c r="CN1543" t="str">
        <f t="shared" si="546"/>
        <v/>
      </c>
      <c r="CO1543" t="str">
        <f t="shared" si="547"/>
        <v/>
      </c>
      <c r="CP1543" t="str">
        <f t="shared" si="548"/>
        <v/>
      </c>
      <c r="CQ1543" t="str">
        <f t="shared" si="549"/>
        <v/>
      </c>
      <c r="CR1543" t="str">
        <f t="shared" si="550"/>
        <v/>
      </c>
      <c r="CS1543" t="str">
        <f t="shared" si="551"/>
        <v/>
      </c>
      <c r="CT1543" t="str">
        <f t="shared" si="552"/>
        <v/>
      </c>
      <c r="CU1543" t="str">
        <f t="shared" si="553"/>
        <v/>
      </c>
      <c r="CV1543" t="str">
        <f t="shared" si="554"/>
        <v/>
      </c>
      <c r="CW1543" t="str">
        <f t="shared" si="555"/>
        <v/>
      </c>
      <c r="CX1543" t="str">
        <f t="shared" si="556"/>
        <v/>
      </c>
      <c r="CY1543" t="str">
        <f t="shared" si="557"/>
        <v/>
      </c>
      <c r="CZ1543" t="str">
        <f t="shared" si="558"/>
        <v/>
      </c>
      <c r="DA1543" t="str">
        <f t="shared" si="559"/>
        <v/>
      </c>
      <c r="DB1543" t="str">
        <f t="shared" si="560"/>
        <v/>
      </c>
      <c r="DC1543" t="str">
        <f t="shared" si="561"/>
        <v/>
      </c>
      <c r="DD1543" t="str">
        <f t="shared" si="562"/>
        <v/>
      </c>
      <c r="DE1543" t="str">
        <f t="shared" si="563"/>
        <v/>
      </c>
      <c r="DF1543" t="str">
        <f t="shared" si="564"/>
        <v/>
      </c>
      <c r="DG1543" t="str">
        <f t="shared" si="565"/>
        <v/>
      </c>
      <c r="DH1543" t="str">
        <f t="shared" si="566"/>
        <v/>
      </c>
      <c r="DI1543" t="str">
        <f t="shared" si="567"/>
        <v/>
      </c>
      <c r="DJ1543" t="str">
        <f t="shared" si="568"/>
        <v/>
      </c>
      <c r="DK1543" t="str">
        <f t="shared" si="569"/>
        <v/>
      </c>
      <c r="DL1543" t="str">
        <f t="shared" si="570"/>
        <v/>
      </c>
      <c r="DM1543" t="str">
        <f t="shared" si="571"/>
        <v/>
      </c>
      <c r="DN1543" t="str">
        <f t="shared" si="572"/>
        <v/>
      </c>
      <c r="DO1543" t="str">
        <f t="shared" si="573"/>
        <v/>
      </c>
      <c r="DP1543" t="str">
        <f t="shared" si="574"/>
        <v/>
      </c>
      <c r="DQ1543" t="str">
        <f t="shared" si="575"/>
        <v/>
      </c>
      <c r="DR1543" t="str">
        <f t="shared" si="576"/>
        <v/>
      </c>
      <c r="DS1543" t="str">
        <f t="shared" si="577"/>
        <v/>
      </c>
      <c r="DT1543" t="str">
        <f t="shared" si="578"/>
        <v/>
      </c>
      <c r="DU1543" t="str">
        <f t="shared" si="579"/>
        <v/>
      </c>
      <c r="DV1543" t="str">
        <f t="shared" si="580"/>
        <v/>
      </c>
      <c r="DW1543" t="str">
        <f t="shared" si="581"/>
        <v/>
      </c>
      <c r="DX1543" t="str">
        <f t="shared" si="582"/>
        <v/>
      </c>
      <c r="DY1543" t="str">
        <f t="shared" si="583"/>
        <v/>
      </c>
      <c r="DZ1543" t="str">
        <f t="shared" si="584"/>
        <v/>
      </c>
      <c r="EA1543" t="str">
        <f t="shared" si="585"/>
        <v/>
      </c>
      <c r="EB1543" t="str">
        <f t="shared" si="586"/>
        <v/>
      </c>
      <c r="EC1543" t="str">
        <f t="shared" si="587"/>
        <v/>
      </c>
      <c r="ED1543" t="str">
        <f t="shared" si="588"/>
        <v/>
      </c>
      <c r="EE1543" t="str">
        <f t="shared" si="589"/>
        <v/>
      </c>
      <c r="EF1543" t="str">
        <f t="shared" si="590"/>
        <v/>
      </c>
      <c r="EG1543" t="str">
        <f t="shared" si="591"/>
        <v/>
      </c>
      <c r="EH1543" t="str">
        <f t="shared" si="592"/>
        <v/>
      </c>
      <c r="EI1543" t="str">
        <f t="shared" si="593"/>
        <v/>
      </c>
      <c r="EJ1543" t="str">
        <f t="shared" si="594"/>
        <v/>
      </c>
      <c r="EK1543" t="str">
        <f t="shared" si="595"/>
        <v/>
      </c>
      <c r="EL1543" t="str">
        <f t="shared" si="596"/>
        <v/>
      </c>
      <c r="EM1543" t="str">
        <f t="shared" si="597"/>
        <v/>
      </c>
      <c r="EN1543" t="str">
        <f t="shared" si="598"/>
        <v/>
      </c>
    </row>
    <row r="1544" spans="91:144">
      <c r="CM1544" t="str">
        <f t="shared" si="545"/>
        <v/>
      </c>
      <c r="CN1544" t="str">
        <f t="shared" si="546"/>
        <v/>
      </c>
      <c r="CO1544" t="str">
        <f t="shared" si="547"/>
        <v/>
      </c>
      <c r="CP1544" t="str">
        <f t="shared" si="548"/>
        <v/>
      </c>
      <c r="CQ1544" t="str">
        <f t="shared" si="549"/>
        <v/>
      </c>
      <c r="CR1544" t="str">
        <f t="shared" si="550"/>
        <v/>
      </c>
      <c r="CS1544" t="str">
        <f t="shared" si="551"/>
        <v/>
      </c>
      <c r="CT1544" t="str">
        <f t="shared" si="552"/>
        <v/>
      </c>
      <c r="CU1544" t="str">
        <f t="shared" si="553"/>
        <v/>
      </c>
      <c r="CV1544" t="str">
        <f t="shared" si="554"/>
        <v/>
      </c>
      <c r="CW1544" t="str">
        <f t="shared" si="555"/>
        <v/>
      </c>
      <c r="CX1544" t="str">
        <f t="shared" si="556"/>
        <v/>
      </c>
      <c r="CY1544" t="str">
        <f t="shared" si="557"/>
        <v/>
      </c>
      <c r="CZ1544" t="str">
        <f t="shared" si="558"/>
        <v/>
      </c>
      <c r="DA1544" t="str">
        <f t="shared" si="559"/>
        <v/>
      </c>
      <c r="DB1544" t="str">
        <f t="shared" si="560"/>
        <v/>
      </c>
      <c r="DC1544" t="str">
        <f t="shared" si="561"/>
        <v/>
      </c>
      <c r="DD1544" t="str">
        <f t="shared" si="562"/>
        <v/>
      </c>
      <c r="DE1544" t="str">
        <f t="shared" si="563"/>
        <v/>
      </c>
      <c r="DF1544" t="str">
        <f t="shared" si="564"/>
        <v/>
      </c>
      <c r="DG1544" t="str">
        <f t="shared" si="565"/>
        <v/>
      </c>
      <c r="DH1544" t="str">
        <f t="shared" si="566"/>
        <v/>
      </c>
      <c r="DI1544" t="str">
        <f t="shared" si="567"/>
        <v/>
      </c>
      <c r="DJ1544" t="str">
        <f t="shared" si="568"/>
        <v/>
      </c>
      <c r="DK1544" t="str">
        <f t="shared" si="569"/>
        <v/>
      </c>
      <c r="DL1544" t="str">
        <f t="shared" si="570"/>
        <v/>
      </c>
      <c r="DM1544" t="str">
        <f t="shared" si="571"/>
        <v/>
      </c>
      <c r="DN1544" t="str">
        <f t="shared" si="572"/>
        <v/>
      </c>
      <c r="DO1544" t="str">
        <f t="shared" si="573"/>
        <v/>
      </c>
      <c r="DP1544" t="str">
        <f t="shared" si="574"/>
        <v/>
      </c>
      <c r="DQ1544" t="str">
        <f t="shared" si="575"/>
        <v/>
      </c>
      <c r="DR1544" t="str">
        <f t="shared" si="576"/>
        <v/>
      </c>
      <c r="DS1544" t="str">
        <f t="shared" si="577"/>
        <v/>
      </c>
      <c r="DT1544" t="str">
        <f t="shared" si="578"/>
        <v/>
      </c>
      <c r="DU1544" t="str">
        <f t="shared" si="579"/>
        <v/>
      </c>
      <c r="DV1544" t="str">
        <f t="shared" si="580"/>
        <v/>
      </c>
      <c r="DW1544" t="str">
        <f t="shared" si="581"/>
        <v/>
      </c>
      <c r="DX1544" t="str">
        <f t="shared" si="582"/>
        <v/>
      </c>
      <c r="DY1544" t="str">
        <f t="shared" si="583"/>
        <v/>
      </c>
      <c r="DZ1544" t="str">
        <f t="shared" si="584"/>
        <v/>
      </c>
      <c r="EA1544" t="str">
        <f t="shared" si="585"/>
        <v/>
      </c>
      <c r="EB1544" t="str">
        <f t="shared" si="586"/>
        <v/>
      </c>
      <c r="EC1544" t="str">
        <f t="shared" si="587"/>
        <v/>
      </c>
      <c r="ED1544" t="str">
        <f t="shared" si="588"/>
        <v/>
      </c>
      <c r="EE1544" t="str">
        <f t="shared" si="589"/>
        <v/>
      </c>
      <c r="EF1544" t="str">
        <f t="shared" si="590"/>
        <v/>
      </c>
      <c r="EG1544" t="str">
        <f t="shared" si="591"/>
        <v/>
      </c>
      <c r="EH1544" t="str">
        <f t="shared" si="592"/>
        <v/>
      </c>
      <c r="EI1544" t="str">
        <f t="shared" si="593"/>
        <v/>
      </c>
      <c r="EJ1544" t="str">
        <f t="shared" si="594"/>
        <v/>
      </c>
      <c r="EK1544" t="str">
        <f t="shared" si="595"/>
        <v/>
      </c>
      <c r="EL1544" t="str">
        <f t="shared" si="596"/>
        <v/>
      </c>
      <c r="EM1544" t="str">
        <f t="shared" si="597"/>
        <v/>
      </c>
      <c r="EN1544" t="str">
        <f t="shared" si="598"/>
        <v/>
      </c>
    </row>
    <row r="1545" spans="91:144">
      <c r="CM1545" t="str">
        <f t="shared" si="545"/>
        <v/>
      </c>
      <c r="CN1545" t="str">
        <f t="shared" si="546"/>
        <v/>
      </c>
      <c r="CO1545" t="str">
        <f t="shared" si="547"/>
        <v/>
      </c>
      <c r="CP1545" t="str">
        <f t="shared" si="548"/>
        <v/>
      </c>
      <c r="CQ1545" t="str">
        <f t="shared" si="549"/>
        <v/>
      </c>
      <c r="CR1545" t="str">
        <f t="shared" si="550"/>
        <v/>
      </c>
      <c r="CS1545" t="str">
        <f t="shared" si="551"/>
        <v/>
      </c>
      <c r="CT1545" t="str">
        <f t="shared" si="552"/>
        <v/>
      </c>
      <c r="CU1545" t="str">
        <f t="shared" si="553"/>
        <v/>
      </c>
      <c r="CV1545" t="str">
        <f t="shared" si="554"/>
        <v/>
      </c>
      <c r="CW1545" t="str">
        <f t="shared" si="555"/>
        <v/>
      </c>
      <c r="CX1545" t="str">
        <f t="shared" si="556"/>
        <v/>
      </c>
      <c r="CY1545" t="str">
        <f t="shared" si="557"/>
        <v/>
      </c>
      <c r="CZ1545" t="str">
        <f t="shared" si="558"/>
        <v/>
      </c>
      <c r="DA1545" t="str">
        <f t="shared" si="559"/>
        <v/>
      </c>
      <c r="DB1545" t="str">
        <f t="shared" si="560"/>
        <v/>
      </c>
      <c r="DC1545" t="str">
        <f t="shared" si="561"/>
        <v/>
      </c>
      <c r="DD1545" t="str">
        <f t="shared" si="562"/>
        <v/>
      </c>
      <c r="DE1545" t="str">
        <f t="shared" si="563"/>
        <v/>
      </c>
      <c r="DF1545" t="str">
        <f t="shared" si="564"/>
        <v/>
      </c>
      <c r="DG1545" t="str">
        <f t="shared" si="565"/>
        <v/>
      </c>
      <c r="DH1545" t="str">
        <f t="shared" si="566"/>
        <v/>
      </c>
      <c r="DI1545" t="str">
        <f t="shared" si="567"/>
        <v/>
      </c>
      <c r="DJ1545" t="str">
        <f t="shared" si="568"/>
        <v/>
      </c>
      <c r="DK1545" t="str">
        <f t="shared" si="569"/>
        <v/>
      </c>
      <c r="DL1545" t="str">
        <f t="shared" si="570"/>
        <v/>
      </c>
      <c r="DM1545" t="str">
        <f t="shared" si="571"/>
        <v/>
      </c>
      <c r="DN1545" t="str">
        <f t="shared" si="572"/>
        <v/>
      </c>
      <c r="DO1545" t="str">
        <f t="shared" si="573"/>
        <v/>
      </c>
      <c r="DP1545" t="str">
        <f t="shared" si="574"/>
        <v/>
      </c>
      <c r="DQ1545" t="str">
        <f t="shared" si="575"/>
        <v/>
      </c>
      <c r="DR1545" t="str">
        <f t="shared" si="576"/>
        <v/>
      </c>
      <c r="DS1545" t="str">
        <f t="shared" si="577"/>
        <v/>
      </c>
      <c r="DT1545" t="str">
        <f t="shared" si="578"/>
        <v/>
      </c>
      <c r="DU1545" t="str">
        <f t="shared" si="579"/>
        <v/>
      </c>
      <c r="DV1545" t="str">
        <f t="shared" si="580"/>
        <v/>
      </c>
      <c r="DW1545" t="str">
        <f t="shared" si="581"/>
        <v/>
      </c>
      <c r="DX1545" t="str">
        <f t="shared" si="582"/>
        <v/>
      </c>
      <c r="DY1545" t="str">
        <f t="shared" si="583"/>
        <v/>
      </c>
      <c r="DZ1545" t="str">
        <f t="shared" si="584"/>
        <v/>
      </c>
      <c r="EA1545" t="str">
        <f t="shared" si="585"/>
        <v/>
      </c>
      <c r="EB1545" t="str">
        <f t="shared" si="586"/>
        <v/>
      </c>
      <c r="EC1545" t="str">
        <f t="shared" si="587"/>
        <v/>
      </c>
      <c r="ED1545" t="str">
        <f t="shared" si="588"/>
        <v/>
      </c>
      <c r="EE1545" t="str">
        <f t="shared" si="589"/>
        <v/>
      </c>
      <c r="EF1545" t="str">
        <f t="shared" si="590"/>
        <v/>
      </c>
      <c r="EG1545" t="str">
        <f t="shared" si="591"/>
        <v/>
      </c>
      <c r="EH1545" t="str">
        <f t="shared" si="592"/>
        <v/>
      </c>
      <c r="EI1545" t="str">
        <f t="shared" si="593"/>
        <v/>
      </c>
      <c r="EJ1545" t="str">
        <f t="shared" si="594"/>
        <v/>
      </c>
      <c r="EK1545" t="str">
        <f t="shared" si="595"/>
        <v/>
      </c>
      <c r="EL1545" t="str">
        <f t="shared" si="596"/>
        <v/>
      </c>
      <c r="EM1545" t="str">
        <f t="shared" si="597"/>
        <v/>
      </c>
      <c r="EN1545" t="str">
        <f t="shared" si="598"/>
        <v/>
      </c>
    </row>
  </sheetData>
  <sheetProtection algorithmName="SHA-512" hashValue="Ih61xyqbkS/Ox0WF+CFNshfYbLjcaBLGAOoSvY2yMVCgIW9UO7Aq4nFrgonmhVGSQLP289gmY8YQ4gDoCGKjSA==" saltValue="TFJNOWiULCKFajYJkYGZSQ==" spinCount="100000" sheet="1" objects="1" scenarios="1" formatCells="0" formatColumns="0" formatRows="0" autoFilter="0"/>
  <autoFilter ref="A1:EN1545" xr:uid="{6C848034-31DF-4712-A000-9CC22F789192}">
    <sortState xmlns:xlrd2="http://schemas.microsoft.com/office/spreadsheetml/2017/richdata2" ref="A2:EN1545">
      <sortCondition ref="D1:D1545"/>
    </sortState>
  </autoFilter>
  <conditionalFormatting sqref="AK2:EN2 AK3:CL124 CM3:EN1545">
    <cfRule type="containsText" dxfId="59" priority="1" operator="containsText" text="Yes">
      <formula>NOT(ISERROR(SEARCH("Yes",AK2)))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17FB00-DD8A-4663-A1BD-1F622616FF84}">
          <x14:formula1>
            <xm:f>'COU &amp; OES Information'!#REF!</xm:f>
          </x14:formula1>
          <xm:sqref>AI2:AI37 AI52:AI84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7B9D3-6077-4827-974C-9D2B099A547C}">
  <sheetPr>
    <tabColor rgb="FFFFFF00"/>
  </sheetPr>
  <dimension ref="A1:V1"/>
  <sheetViews>
    <sheetView topLeftCell="G1" workbookViewId="0">
      <selection activeCell="G2" sqref="A2:XFD786"/>
    </sheetView>
  </sheetViews>
  <sheetFormatPr defaultRowHeight="14.45"/>
  <cols>
    <col min="1" max="1" width="32.42578125" style="186" customWidth="1"/>
    <col min="2" max="2" width="20.28515625" style="186" customWidth="1"/>
    <col min="3" max="5" width="25.5703125" style="186" customWidth="1"/>
    <col min="6" max="6" width="38.140625" style="6" customWidth="1"/>
    <col min="7" max="8" width="29.28515625" customWidth="1"/>
    <col min="9" max="13" width="55.5703125" customWidth="1"/>
    <col min="14" max="14" width="31" style="6" customWidth="1"/>
    <col min="15" max="15" width="22.28515625" customWidth="1"/>
    <col min="16" max="16" width="22.7109375" style="6" customWidth="1"/>
    <col min="17" max="17" width="36.42578125" customWidth="1"/>
    <col min="18" max="18" width="50.7109375" bestFit="1" customWidth="1"/>
    <col min="19" max="19" width="75.5703125" style="6" customWidth="1"/>
    <col min="20" max="20" width="33.42578125" style="6" customWidth="1"/>
    <col min="21" max="21" width="41.42578125" style="6" customWidth="1"/>
    <col min="22" max="22" width="39.42578125" style="6" customWidth="1"/>
  </cols>
  <sheetData>
    <row r="1" spans="1:22" ht="57.6">
      <c r="A1" s="130" t="s">
        <v>73</v>
      </c>
      <c r="B1" s="367" t="s">
        <v>859</v>
      </c>
      <c r="C1" s="367" t="s">
        <v>860</v>
      </c>
      <c r="D1" s="367" t="s">
        <v>861</v>
      </c>
      <c r="E1" s="367" t="s">
        <v>862</v>
      </c>
      <c r="F1" s="368" t="s">
        <v>74</v>
      </c>
      <c r="G1" s="368" t="s">
        <v>863</v>
      </c>
      <c r="H1" s="368" t="s">
        <v>89</v>
      </c>
      <c r="I1" s="135" t="s">
        <v>175</v>
      </c>
      <c r="J1" s="135" t="s">
        <v>864</v>
      </c>
      <c r="K1" s="135" t="s">
        <v>865</v>
      </c>
      <c r="L1" s="135" t="s">
        <v>866</v>
      </c>
      <c r="M1" s="135" t="s">
        <v>867</v>
      </c>
      <c r="N1" s="197" t="s">
        <v>168</v>
      </c>
      <c r="O1" s="199" t="s">
        <v>196</v>
      </c>
      <c r="P1" s="369" t="s">
        <v>868</v>
      </c>
      <c r="Q1" s="131" t="s">
        <v>869</v>
      </c>
      <c r="R1" s="198" t="s">
        <v>870</v>
      </c>
      <c r="S1" s="132" t="s">
        <v>871</v>
      </c>
      <c r="T1" s="132" t="s">
        <v>98</v>
      </c>
      <c r="U1" s="132" t="s">
        <v>99</v>
      </c>
      <c r="V1" s="132" t="s">
        <v>100</v>
      </c>
    </row>
  </sheetData>
  <autoFilter ref="A1:W786" xr:uid="{68D7B9D3-6077-4827-974C-9D2B099A547C}"/>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D277E-1CF2-4018-A420-C77C66D59151}">
  <sheetPr>
    <tabColor rgb="FFFFFF00"/>
  </sheetPr>
  <dimension ref="A1:D1"/>
  <sheetViews>
    <sheetView workbookViewId="0">
      <selection activeCell="A2" sqref="A2:XFD24"/>
    </sheetView>
  </sheetViews>
  <sheetFormatPr defaultRowHeight="30" customHeight="1"/>
  <cols>
    <col min="1" max="1" width="51.42578125" customWidth="1"/>
    <col min="2" max="2" width="51.5703125" bestFit="1" customWidth="1"/>
    <col min="3" max="3" width="51.5703125" customWidth="1"/>
    <col min="4" max="4" width="87.5703125" style="6" customWidth="1"/>
    <col min="10" max="10" width="30.5703125" customWidth="1"/>
  </cols>
  <sheetData>
    <row r="1" spans="1:4" ht="18.399999999999999">
      <c r="A1" s="144" t="s">
        <v>175</v>
      </c>
      <c r="B1" s="145" t="s">
        <v>98</v>
      </c>
      <c r="C1" s="145" t="s">
        <v>99</v>
      </c>
      <c r="D1" s="146" t="s">
        <v>177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A4903-03F5-450C-882E-7A92CC2C7314}">
  <sheetPr>
    <tabColor theme="4"/>
  </sheetPr>
  <dimension ref="A1:AK1"/>
  <sheetViews>
    <sheetView topLeftCell="S1" zoomScale="60" zoomScaleNormal="60" workbookViewId="0">
      <selection activeCell="S2" sqref="A2:XFD1917"/>
    </sheetView>
  </sheetViews>
  <sheetFormatPr defaultRowHeight="14.45"/>
  <cols>
    <col min="1" max="1" width="87.5703125" style="6" customWidth="1"/>
    <col min="2" max="2" width="71.7109375" bestFit="1" customWidth="1"/>
    <col min="3" max="3" width="15.5703125" style="7" bestFit="1" customWidth="1"/>
    <col min="4" max="4" width="19.5703125" style="7" bestFit="1" customWidth="1"/>
    <col min="5" max="5" width="39.28515625" style="14" customWidth="1"/>
    <col min="6" max="6" width="70.7109375" style="21" bestFit="1" customWidth="1"/>
    <col min="7" max="7" width="24.42578125" style="7" bestFit="1" customWidth="1"/>
    <col min="8" max="8" width="10.7109375" style="7" bestFit="1" customWidth="1"/>
    <col min="9" max="9" width="23" style="21" customWidth="1"/>
    <col min="10" max="12" width="12.7109375" style="22" customWidth="1"/>
    <col min="13" max="13" width="13.28515625" style="21" bestFit="1" customWidth="1"/>
    <col min="14" max="14" width="50.7109375" style="7" bestFit="1" customWidth="1"/>
    <col min="15" max="15" width="10.7109375" style="7" customWidth="1"/>
    <col min="16" max="16" width="125.5703125" style="7" customWidth="1"/>
    <col min="17" max="17" width="47.7109375" style="7" bestFit="1" customWidth="1"/>
    <col min="18" max="18" width="15.7109375" style="30" customWidth="1"/>
    <col min="19" max="25" width="15.42578125" style="30" customWidth="1"/>
    <col min="26" max="26" width="15.5703125" style="7" bestFit="1" customWidth="1"/>
    <col min="27" max="27" width="14.7109375" style="35" bestFit="1" customWidth="1"/>
    <col min="28" max="29" width="14.7109375" style="35" customWidth="1"/>
    <col min="30" max="30" width="19.5703125" style="7" bestFit="1" customWidth="1"/>
    <col min="31" max="31" width="22.28515625" style="7" customWidth="1"/>
    <col min="32" max="32" width="18" style="7" bestFit="1" customWidth="1"/>
    <col min="33" max="33" width="17.28515625" style="7" bestFit="1" customWidth="1"/>
    <col min="34" max="34" width="18.7109375" style="7" customWidth="1"/>
    <col min="35" max="35" width="10.42578125" style="7" customWidth="1"/>
    <col min="36" max="36" width="11.42578125" style="7" customWidth="1"/>
    <col min="37" max="37" width="18.28515625" style="7" customWidth="1"/>
  </cols>
  <sheetData>
    <row r="1" spans="1:37" s="13" customFormat="1" ht="75.75" customHeight="1" thickBot="1">
      <c r="A1" s="217" t="s">
        <v>872</v>
      </c>
      <c r="B1" s="205" t="s">
        <v>873</v>
      </c>
      <c r="C1" s="206" t="s">
        <v>874</v>
      </c>
      <c r="D1" s="207" t="s">
        <v>875</v>
      </c>
      <c r="E1" s="208" t="s">
        <v>876</v>
      </c>
      <c r="F1" s="209" t="s">
        <v>877</v>
      </c>
      <c r="G1" s="210" t="s">
        <v>878</v>
      </c>
      <c r="H1" s="210" t="s">
        <v>879</v>
      </c>
      <c r="I1" s="210" t="s">
        <v>880</v>
      </c>
      <c r="J1" s="210" t="s">
        <v>881</v>
      </c>
      <c r="K1" s="210" t="s">
        <v>882</v>
      </c>
      <c r="L1" s="210" t="s">
        <v>883</v>
      </c>
      <c r="M1" s="209" t="s">
        <v>884</v>
      </c>
      <c r="N1" s="210" t="s">
        <v>74</v>
      </c>
      <c r="O1" s="210" t="s">
        <v>885</v>
      </c>
      <c r="P1" s="210" t="s">
        <v>886</v>
      </c>
      <c r="Q1" s="210" t="s">
        <v>94</v>
      </c>
      <c r="R1" s="211" t="s">
        <v>887</v>
      </c>
      <c r="S1" s="211" t="s">
        <v>888</v>
      </c>
      <c r="T1" s="211" t="s">
        <v>889</v>
      </c>
      <c r="U1" s="211" t="s">
        <v>890</v>
      </c>
      <c r="V1" s="211" t="s">
        <v>891</v>
      </c>
      <c r="W1" s="211" t="s">
        <v>892</v>
      </c>
      <c r="X1" s="211" t="s">
        <v>893</v>
      </c>
      <c r="Y1" s="211" t="s">
        <v>894</v>
      </c>
      <c r="Z1" s="212" t="s">
        <v>895</v>
      </c>
      <c r="AA1" s="212" t="s">
        <v>896</v>
      </c>
      <c r="AB1" s="212" t="s">
        <v>897</v>
      </c>
      <c r="AC1" s="212" t="s">
        <v>898</v>
      </c>
      <c r="AD1" s="212" t="s">
        <v>899</v>
      </c>
      <c r="AE1" s="212" t="s">
        <v>900</v>
      </c>
      <c r="AF1" s="212" t="s">
        <v>901</v>
      </c>
      <c r="AG1" s="212" t="s">
        <v>902</v>
      </c>
      <c r="AH1" s="213" t="s">
        <v>903</v>
      </c>
      <c r="AI1" s="214" t="s">
        <v>904</v>
      </c>
      <c r="AJ1" s="215" t="s">
        <v>905</v>
      </c>
      <c r="AK1" s="215" t="s">
        <v>906</v>
      </c>
    </row>
  </sheetData>
  <autoFilter ref="A1:AO1917" xr:uid="{309A4903-03F5-450C-882E-7A92CC2C731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fa91fb-a0ff-4ac5-b2db-65c790d184a4">
      <Value>2071</Value>
      <Value>2070</Value>
      <Value>1549</Value>
      <Value>845</Value>
      <Value>2065</Value>
      <Value>2062</Value>
      <Value>2059</Value>
      <Value>2058</Value>
      <Value>2057</Value>
      <Value>1649</Value>
      <Value>1536</Value>
      <Value>1460</Value>
      <Value>2051</Value>
      <Value>2076</Value>
      <Value>2067</Value>
      <Value>2074</Value>
    </TaxCatchAll>
    <_Source xmlns="http://schemas.microsoft.com/sharepoint/v3/fields" xsi:nil="true"/>
    <Language xmlns="http://schemas.microsoft.com/sharepoint/v3">English</Language>
    <_ip_UnifiedCompliancePolicyUIAction xmlns="http://schemas.microsoft.com/sharepoint/v3" xsi:nil="tru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ermInfo xmlns="http://schemas.microsoft.com/office/infopath/2007/PartnerControls">
          <TermName xmlns="http://schemas.microsoft.com/office/infopath/2007/PartnerControls">reporting year</TermName>
          <TermId xmlns="http://schemas.microsoft.com/office/infopath/2007/PartnerControls">88ece8f7-e21e-4e02-8df1-841260245d69</TermId>
        </TermInfo>
        <TermInfo xmlns="http://schemas.microsoft.com/office/infopath/2007/PartnerControls">
          <TermName xmlns="http://schemas.microsoft.com/office/infopath/2007/PartnerControls">facility</TermName>
          <TermId xmlns="http://schemas.microsoft.com/office/infopath/2007/PartnerControls">02f8c416-9193-4393-b80f-d0c160d8cd48</TermId>
        </TermInfo>
        <TermInfo xmlns="http://schemas.microsoft.com/office/infopath/2007/PartnerControls">
          <TermName xmlns="http://schemas.microsoft.com/office/infopath/2007/PartnerControls">COU</TermName>
          <TermId xmlns="http://schemas.microsoft.com/office/infopath/2007/PartnerControls">8bc490fc-2033-4227-9720-e43deac2f390</TermId>
        </TermInfo>
        <TermInfo xmlns="http://schemas.microsoft.com/office/infopath/2007/PartnerControls">
          <TermName xmlns="http://schemas.microsoft.com/office/infopath/2007/PartnerControls">CDR</TermName>
          <TermId xmlns="http://schemas.microsoft.com/office/infopath/2007/PartnerControls">29c5ea74-37bb-4c12-b6f0-1328737fad1c</TermId>
        </TermInfo>
        <TermInfo xmlns="http://schemas.microsoft.com/office/infopath/2007/PartnerControls">
          <TermName xmlns="http://schemas.microsoft.com/office/infopath/2007/PartnerControls">NAICS</TermName>
          <TermId xmlns="http://schemas.microsoft.com/office/infopath/2007/PartnerControls">8c7f125c-8630-41e2-991a-6c697fb96aca</TermId>
        </TermInfo>
        <TermInfo xmlns="http://schemas.microsoft.com/office/infopath/2007/PartnerControls">
          <TermName xmlns="http://schemas.microsoft.com/office/infopath/2007/PartnerControls">tetrabromobisphenol a</TermName>
          <TermId xmlns="http://schemas.microsoft.com/office/infopath/2007/PartnerControls">d627f283-c6bc-4cab-a89f-e372f369692c</TermId>
        </TermInfo>
        <TermInfo xmlns="http://schemas.microsoft.com/office/infopath/2007/PartnerControls">
          <TermName xmlns="http://schemas.microsoft.com/office/infopath/2007/PartnerControls">CASRN 79-94-7</TermName>
          <TermId xmlns="http://schemas.microsoft.com/office/infopath/2007/PartnerControls">2fe62c64-9bdf-4c75-b25b-08f805cd89e0</TermId>
        </TermInfo>
        <TermInfo xmlns="http://schemas.microsoft.com/office/infopath/2007/PartnerControls">
          <TermName xmlns="http://schemas.microsoft.com/office/infopath/2007/PartnerControls">stack</TermName>
          <TermId xmlns="http://schemas.microsoft.com/office/infopath/2007/PartnerControls">25665f0f-9c2b-4617-ab16-71b0ae40b52b</TermId>
        </TermInfo>
        <TermInfo xmlns="http://schemas.microsoft.com/office/infopath/2007/PartnerControls">
          <TermName xmlns="http://schemas.microsoft.com/office/infopath/2007/PartnerControls">fugitive</TermName>
          <TermId xmlns="http://schemas.microsoft.com/office/infopath/2007/PartnerControls">6048e981-a213-42f3-94b8-f150d167dc0f</TermId>
        </TermInfo>
        <TermInfo xmlns="http://schemas.microsoft.com/office/infopath/2007/PartnerControls">
          <TermName xmlns="http://schemas.microsoft.com/office/infopath/2007/PartnerControls">NEI</TermName>
          <TermId xmlns="http://schemas.microsoft.com/office/infopath/2007/PartnerControls">2eb0a34f-adf4-4439-977f-8569fc1b24b6</TermId>
        </TermInfo>
        <TermInfo xmlns="http://schemas.microsoft.com/office/infopath/2007/PartnerControls">
          <TermName xmlns="http://schemas.microsoft.com/office/infopath/2007/PartnerControls">OES</TermName>
          <TermId xmlns="http://schemas.microsoft.com/office/infopath/2007/PartnerControls">487d0134-1079-4cfc-b5ea-6c7e18c15bb8</TermId>
        </TermInfo>
        <TermInfo xmlns="http://schemas.microsoft.com/office/infopath/2007/PartnerControls">
          <TermName xmlns="http://schemas.microsoft.com/office/infopath/2007/PartnerControls">TRI</TermName>
          <TermId xmlns="http://schemas.microsoft.com/office/infopath/2007/PartnerControls">a9f685f3-e81c-465b-8a85-70d8e9d586f5</TermId>
        </TermInfo>
        <TermInfo xmlns="http://schemas.microsoft.com/office/infopath/2007/PartnerControls">
          <TermName xmlns="http://schemas.microsoft.com/office/infopath/2007/PartnerControls">TBBPA</TermName>
          <TermId xmlns="http://schemas.microsoft.com/office/infopath/2007/PartnerControls">ff5e19e2-b9aa-4650-ae16-bfe45e1e1dd5</TermId>
        </TermInfo>
        <TermInfo xmlns="http://schemas.microsoft.com/office/infopath/2007/PartnerControls">
          <TermName xmlns="http://schemas.microsoft.com/office/infopath/2007/PartnerControls">annual releases</TermName>
          <TermId xmlns="http://schemas.microsoft.com/office/infopath/2007/PartnerControls">458f89b1-e212-4f1b-b261-eba528d79850</TermId>
        </TermInfo>
        <TermInfo xmlns="http://schemas.microsoft.com/office/infopath/2007/PartnerControls">
          <TermName xmlns="http://schemas.microsoft.com/office/infopath/2007/PartnerControls">TRI Form R</TermName>
          <TermId xmlns="http://schemas.microsoft.com/office/infopath/2007/PartnerControls">4652e497-e59b-49a8-b281-e8315f10b211</TermId>
        </TermInfo>
        <TermInfo xmlns="http://schemas.microsoft.com/office/infopath/2007/PartnerControls">
          <TermName xmlns="http://schemas.microsoft.com/office/infopath/2007/PartnerControls">TRI Form A</TermName>
          <TermId xmlns="http://schemas.microsoft.com/office/infopath/2007/PartnerControls">914b38fe-4415-44fc-8e34-0dc8aa4a4967</TermId>
        </TermInfo>
      </Terms>
    </TaxKeywordTaxHTField>
    <Record xmlns="4ffa91fb-a0ff-4ac5-b2db-65c790d184a4">Shared</Record>
    <_ip_UnifiedCompliancePolicyProperties xmlns="http://schemas.microsoft.com/sharepoint/v3" xsi:nil="true"/>
    <Rights xmlns="4ffa91fb-a0ff-4ac5-b2db-65c790d184a4" xsi:nil="true"/>
    <Document_x0020_Creation_x0020_Date xmlns="4ffa91fb-a0ff-4ac5-b2db-65c790d184a4">2026-02-24T02:32:45+00:00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e3f09c3df709400db2417a7161762d62 xmlns="4ffa91fb-a0ff-4ac5-b2db-65c790d184a4">
      <Terms xmlns="http://schemas.microsoft.com/office/infopath/2007/PartnerControls"/>
    </e3f09c3df709400db2417a7161762d62>
    <lcf76f155ced4ddcb4097134ff3c332f xmlns="ead8da0f-3542-4e50-96c8-f1f698624e86">
      <Terms xmlns="http://schemas.microsoft.com/office/infopath/2007/PartnerControls"/>
    </lcf76f155ced4ddcb4097134ff3c332f>
    <SharedWithUsers xmlns="fecc2597-e8fd-4279-ac06-bd7c891938be">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9f62856-1543-49d4-a736-4569d363f533"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5F91BC-4861-48E6-BDC3-4B1884112D9B}"/>
</file>

<file path=customXml/itemProps2.xml><?xml version="1.0" encoding="utf-8"?>
<ds:datastoreItem xmlns:ds="http://schemas.openxmlformats.org/officeDocument/2006/customXml" ds:itemID="{16ED9C67-4BD1-42E4-B6D7-B2A9E07C2ECE}"/>
</file>

<file path=customXml/itemProps3.xml><?xml version="1.0" encoding="utf-8"?>
<ds:datastoreItem xmlns:ds="http://schemas.openxmlformats.org/officeDocument/2006/customXml" ds:itemID="{2822B80C-CDE2-4BC3-A1EC-166C2C14CE77}"/>
</file>

<file path=customXml/itemProps4.xml><?xml version="1.0" encoding="utf-8"?>
<ds:datastoreItem xmlns:ds="http://schemas.openxmlformats.org/officeDocument/2006/customXml" ds:itemID="{1D7950C4-54AC-4012-A5CF-2C6692FBB6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Air Releases for 4,4'-(1-Methylethylidene)bis[2,6-dibromophenol] (TBBPA)</dc:title>
  <dc:subject/>
  <dc:creator>US EPA</dc:creator>
  <cp:keywords>TBBPA ; tetrabromobisphenol a ; CASRN 79-94-7 ; NEI ; CDR ; TRI ; TRI Form A ; TRI Form R ; annual releases ; fugitive ; stack ; facility ; reporting year ; COU ; OES ; NAICS</cp:keywords>
  <dc:description/>
  <cp:lastModifiedBy>Amati, Andrea</cp:lastModifiedBy>
  <cp:revision/>
  <dcterms:created xsi:type="dcterms:W3CDTF">2015-06-05T18:17:20Z</dcterms:created>
  <dcterms:modified xsi:type="dcterms:W3CDTF">2026-06-01T22:39:42Z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0x010100D723352F79007E408EFF44D6142FFCE2</vt:lpwstr>
  </property>
  <property fmtid="{D5CDD505-2E9C-101B-9397-08002B2CF9AE}" pid="3" name="MediaServiceImageTags">
    <vt:lpwstr/>
  </property>
  <property fmtid="{D5CDD505-2E9C-101B-9397-08002B2CF9AE}" pid="4" name="TaxKeyword">
    <vt:lpwstr>2071;#reporting year|88ece8f7-e21e-4e02-8df1-841260245d69;#2070;#facility|02f8c416-9193-4393-b80f-d0c160d8cd48;#1549;#COU|8bc490fc-2033-4227-9720-e43deac2f390;#845;#CDR|29c5ea74-37bb-4c12-b6f0-1328737fad1c;#2065;#NAICS|8c7f125c-8630-41e2-991a-6c697fb96aca;#2062;#tetrabromobisphenol a|d627f283-c6bc-4cab-a89f-e372f369692c;#2059;#CASRN 79-94-7|2fe62c64-9bdf-4c75-b25b-08f805cd89e0;#2058;#stack|25665f0f-9c2b-4617-ab16-71b0ae40b52b;#2057;#fugitive|6048e981-a213-42f3-94b8-f150d167dc0f;#1649;#NEI|2eb0a34f-adf4-4439-977f-8569fc1b24b6;#1536;#OES|487d0134-1079-4cfc-b5ea-6c7e18c15bb8;#1460;#TRI|a9f685f3-e81c-465b-8a85-70d8e9d586f5;#2051;#TBBPA|ff5e19e2-b9aa-4650-ae16-bfe45e1e1dd5;#2076;#annual releases|458f89b1-e212-4f1b-b261-eba528d79850;#2067;#TRI Form R|4652e497-e59b-49a8-b281-e8315f10b211;#2074;#TRI Form A|914b38fe-4415-44fc-8e34-0dc8aa4a4967</vt:lpwstr>
  </property>
  <property fmtid="{D5CDD505-2E9C-101B-9397-08002B2CF9AE}" pid="5" name="EPA Subject">
    <vt:lpwstr/>
  </property>
  <property fmtid="{D5CDD505-2E9C-101B-9397-08002B2CF9AE}" pid="6" name="Document Type">
    <vt:lpwstr/>
  </property>
  <property fmtid="{D5CDD505-2E9C-101B-9397-08002B2CF9AE}" pid="7" name="Document_x0020_Type">
    <vt:lpwstr/>
  </property>
  <property fmtid="{D5CDD505-2E9C-101B-9397-08002B2CF9AE}" pid="8" name="e3f09c3df709400db2417a7161762d62">
    <vt:lpwstr/>
  </property>
  <property fmtid="{D5CDD505-2E9C-101B-9397-08002B2CF9AE}" pid="9" name="EPA_x0020_Subject">
    <vt:lpwstr/>
  </property>
  <property fmtid="{D5CDD505-2E9C-101B-9397-08002B2CF9AE}" pid="10" name="Order">
    <vt:r8>553500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EPAProvided">
    <vt:lpwstr>No</vt:lpwstr>
  </property>
  <property fmtid="{D5CDD505-2E9C-101B-9397-08002B2CF9AE}" pid="17" name="TriggerFlowInfo">
    <vt:lpwstr/>
  </property>
</Properties>
</file>